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7.xml.rels" ContentType="application/vnd.openxmlformats-package.relationships+xml"/>
  <Override PartName="/xl/worksheets/_rels/sheet14.xml.rels" ContentType="application/vnd.openxmlformats-package.relationships+xml"/>
  <Override PartName="/xl/worksheets/_rels/sheet9.xml.rels" ContentType="application/vnd.openxmlformats-package.relationships+xml"/>
  <Override PartName="/xl/worksheets/_rels/sheet5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2.xml" ContentType="application/vnd.ms-excel.controlproperties+xml"/>
  <Override PartName="/xl/ctrlProps/ctrlProps11.xml" ContentType="application/vnd.ms-excel.controlproperties+xml"/>
  <Override PartName="/xl/ctrlProps/ctrlProps4.xml" ContentType="application/vnd.ms-excel.controlproperties+xml"/>
  <Override PartName="/xl/ctrlProps/ctrlProps13.xml" ContentType="application/vnd.ms-excel.controlproperties+xml"/>
  <Override PartName="/xl/ctrlProps/ctrlProps6.xml" ContentType="application/vnd.ms-excel.controlproperties+xml"/>
  <Override PartName="/xl/ctrlProps/ctrlProps7.xml" ContentType="application/vnd.ms-excel.controlproperties+xml"/>
  <Override PartName="/xl/ctrlProps/ctrlProps8.xml" ContentType="application/vnd.ms-excel.controlproperties+xml"/>
  <Override PartName="/xl/ctrlProps/ctrlProps9.xml" ContentType="application/vnd.ms-excel.controlproperties+xml"/>
  <Override PartName="/xl/ctrlProps/ctrlProps10.xml" ContentType="application/vnd.ms-excel.controlproperties+xml"/>
  <Override PartName="/xl/ctrlProps/ctrlProps12.xml" ContentType="application/vnd.ms-excel.controlproperties+xml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.vml" ContentType="application/vnd.openxmlformats-officedocument.vmlDrawing"/>
  <Override PartName="/xl/drawings/_rels/drawing14.xml.rels" ContentType="application/vnd.openxmlformats-package.relationships+xml"/>
  <Override PartName="/xl/drawings/_rels/drawing5.xml.rels" ContentType="application/vnd.openxmlformats-package.relationships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5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false" xWindow="0" yWindow="0" windowWidth="16384" windowHeight="8192" tabRatio="500" firstSheet="0" activeTab="0"/>
  </bookViews>
  <sheets>
    <sheet name="ImportPk" sheetId="1" state="visible" r:id="rId3"/>
    <sheet name="ImportOPk" sheetId="2" state="visible" r:id="rId4"/>
    <sheet name="FilterPk" sheetId="3" state="visible" r:id="rId5"/>
    <sheet name="FilterOPk" sheetId="4" state="visible" r:id="rId6"/>
    <sheet name="PriceMain" sheetId="5" state="visible" r:id="rId7"/>
    <sheet name="FilterPrice" sheetId="6" state="visible" r:id="rId8"/>
    <sheet name="Main" sheetId="7" state="visible" r:id="rId9"/>
    <sheet name="View Archive" sheetId="8" state="visible" r:id="rId10"/>
    <sheet name="Books &amp; Traders" sheetId="9" state="visible" r:id="rId11"/>
    <sheet name="P&amp;L" sheetId="10" state="visible" r:id="rId12"/>
    <sheet name="ArchivePk" sheetId="11" state="visible" r:id="rId13"/>
    <sheet name="ArchiveOPk" sheetId="12" state="visible" r:id="rId14"/>
    <sheet name="ArchivePrice" sheetId="13" state="visible" r:id="rId15"/>
    <sheet name="Chart1" sheetId="14" state="visible" r:id="rId16"/>
    <sheet name="ArchivePk-copy" sheetId="15" state="visible" r:id="rId17"/>
    <sheet name="ArchiveOPk-copy" sheetId="16" state="visible" r:id="rId18"/>
    <sheet name="ArchiveP&amp;V-copy" sheetId="17" state="visible" r:id="rId19"/>
  </sheets>
  <definedNames>
    <definedName function="false" hidden="false" localSheetId="8" name="_xlnm.Print_Area" vbProcedure="false">'Books &amp; Traders'!$U$1:$AJ$36</definedName>
    <definedName function="false" hidden="false" localSheetId="4" name="_xlnm.Print_Area" vbProcedure="false">PriceMain!$B$284:$CN$543</definedName>
    <definedName function="false" hidden="false" name="ArchiveID" vbProcedure="false">Main!$I$2</definedName>
    <definedName function="false" hidden="false" name="ArchiveIDPrice" vbProcedure="false">PriceMain!$I$5</definedName>
    <definedName function="false" hidden="false" name="col1" vbProcedure="false">Main!$I$8</definedName>
    <definedName function="false" hidden="false" name="col1p" vbProcedure="false">PriceMain!$I$9</definedName>
    <definedName function="false" hidden="false" name="col2" vbProcedure="false">Main!$I$10</definedName>
    <definedName function="false" hidden="false" name="col2p" vbProcedure="false">PriceMain!$I$11</definedName>
    <definedName function="false" hidden="false" name="curve1" vbProcedure="false">PriceMain!$B$2</definedName>
    <definedName function="false" hidden="false" name="curve10" vbProcedure="false">PriceMain!$BM$2</definedName>
    <definedName function="false" hidden="false" name="curve11" vbProcedure="false">PriceMain!$BT$2</definedName>
    <definedName function="false" hidden="false" name="curve12" vbProcedure="false">PriceMain!$CA$2</definedName>
    <definedName function="false" hidden="false" name="curve13" vbProcedure="false">PriceMain!$CH$2</definedName>
    <definedName function="false" hidden="false" name="curve2" vbProcedure="false">PriceMain!$I$2</definedName>
    <definedName function="false" hidden="false" name="curve3" vbProcedure="false">PriceMain!$P$2</definedName>
    <definedName function="false" hidden="false" name="curve4" vbProcedure="false">PriceMain!$W$2</definedName>
    <definedName function="false" hidden="false" name="curve5" vbProcedure="false">PriceMain!$AD$2</definedName>
    <definedName function="false" hidden="false" name="curve6" vbProcedure="false">PriceMain!$AK$2</definedName>
    <definedName function="false" hidden="false" name="curve7" vbProcedure="false">PriceMain!$AR$2</definedName>
    <definedName function="false" hidden="false" name="curve8" vbProcedure="false">PriceMain!$AY$2</definedName>
    <definedName function="false" hidden="false" name="curve9" vbProcedure="false">PriceMain!$BF$2</definedName>
    <definedName function="false" hidden="false" name="curve_directory" vbProcedure="false">PriceMain!$B$1</definedName>
    <definedName function="false" hidden="false" name="no_of_violations" vbProcedure="false">'Books &amp; Traders'!$F$164</definedName>
    <definedName function="false" hidden="false" name="Number_of_Cases" vbProcedure="false">Main!$I$1</definedName>
    <definedName function="false" hidden="false" name="PrintArea1" vbProcedure="false">'Books &amp; Traders'!$D$1:$O$36</definedName>
    <definedName function="false" hidden="false" name="PrintArea2" vbProcedure="false">'Books &amp; Traders'!$U$1:$AJ$36</definedName>
    <definedName function="false" hidden="false" name="row1" vbProcedure="false">Main!$I$7</definedName>
    <definedName function="false" hidden="false" name="row1p" vbProcedure="false">PriceMain!$I$8</definedName>
    <definedName function="false" hidden="false" name="row2" vbProcedure="false">Main!$I$9</definedName>
    <definedName function="false" hidden="false" name="row2p" vbProcedure="false">PriceMain!$I$10</definedName>
    <definedName function="false" hidden="false" name="ScanArchive" vbProcedure="false">'Books &amp; Traders'!$H$1</definedName>
    <definedName function="false" hidden="false" name="timelag" vbProcedure="false">'Books &amp; Traders'!$N$1</definedName>
    <definedName function="false" hidden="false" name="var_directory" vbProcedure="false">Main!$H$5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<sst xmlns="http://schemas.openxmlformats.org/spreadsheetml/2006/main" count="34838" uniqueCount="23988">
  <si>
    <t xml:space="preserve">Portfolio</t>
  </si>
  <si>
    <t xml:space="preserve">Trader </t>
  </si>
  <si>
    <t xml:space="preserve">Change in </t>
  </si>
  <si>
    <t xml:space="preserve">name</t>
  </si>
  <si>
    <t xml:space="preserve">VAR</t>
  </si>
  <si>
    <t xml:space="preserve">Jan</t>
  </si>
  <si>
    <t xml:space="preserve">Feb</t>
  </si>
  <si>
    <t xml:space="preserve">Mar  </t>
  </si>
  <si>
    <t xml:space="preserve">Apr</t>
  </si>
  <si>
    <t xml:space="preserve">May</t>
  </si>
  <si>
    <t xml:space="preserve">Jun</t>
  </si>
  <si>
    <t xml:space="preserve">Jul-Aug</t>
  </si>
  <si>
    <t xml:space="preserve">Sep</t>
  </si>
  <si>
    <t xml:space="preserve">Q4 2001</t>
  </si>
  <si>
    <t xml:space="preserve">2001 total</t>
  </si>
  <si>
    <t xml:space="preserve">2003-2015</t>
  </si>
  <si>
    <t xml:space="preserve">Total Peak</t>
  </si>
  <si>
    <t xml:space="preserve">VAR LIMIT</t>
  </si>
  <si>
    <t xml:space="preserve">All Regions</t>
  </si>
  <si>
    <t xml:space="preserve">East Position</t>
  </si>
  <si>
    <t xml:space="preserve">East Power Mgmt</t>
  </si>
  <si>
    <t xml:space="preserve">EPMI-LT-MGMT</t>
  </si>
  <si>
    <t xml:space="preserve">Kevin Presto</t>
  </si>
  <si>
    <t xml:space="preserve">Midwest Region</t>
  </si>
  <si>
    <t xml:space="preserve">EPMI-LT-MAPP</t>
  </si>
  <si>
    <t xml:space="preserve">LT-MIDWEST</t>
  </si>
  <si>
    <t xml:space="preserve">EPMI-MIDWEST</t>
  </si>
  <si>
    <t xml:space="preserve">Fletcher Sturm</t>
  </si>
  <si>
    <t xml:space="preserve">EPMI-LT-ECAR</t>
  </si>
  <si>
    <t xml:space="preserve">ST-ECAR</t>
  </si>
  <si>
    <t xml:space="preserve">EPMI-ST-ECAR</t>
  </si>
  <si>
    <t xml:space="preserve">Chris Dorland</t>
  </si>
  <si>
    <t xml:space="preserve">ST- MAPP</t>
  </si>
  <si>
    <t xml:space="preserve">EPMI-ST-MAPP</t>
  </si>
  <si>
    <t xml:space="preserve">Matt Lorenz</t>
  </si>
  <si>
    <t xml:space="preserve">ST- MAIN</t>
  </si>
  <si>
    <t xml:space="preserve">EPMI-ST-MAIN</t>
  </si>
  <si>
    <t xml:space="preserve">Jeff King</t>
  </si>
  <si>
    <t xml:space="preserve">MW-ANALYST</t>
  </si>
  <si>
    <t xml:space="preserve">EPMI-MW-ANALYST</t>
  </si>
  <si>
    <t xml:space="preserve">Larry Valderama</t>
  </si>
  <si>
    <t xml:space="preserve">Total Midwest</t>
  </si>
  <si>
    <t xml:space="preserve">Northeast Region</t>
  </si>
  <si>
    <t xml:space="preserve">LT-NE</t>
  </si>
  <si>
    <t xml:space="preserve">EPMI-LT-NEMGMT</t>
  </si>
  <si>
    <t xml:space="preserve">Dana Davis</t>
  </si>
  <si>
    <t xml:space="preserve">EPMI-LT-NENG</t>
  </si>
  <si>
    <t xml:space="preserve">LT-PJM</t>
  </si>
  <si>
    <t xml:space="preserve">EPMI-LT-PJM</t>
  </si>
  <si>
    <t xml:space="preserve">Rob Benson</t>
  </si>
  <si>
    <t xml:space="preserve">LT- NY</t>
  </si>
  <si>
    <t xml:space="preserve">EPMI-LT-NY</t>
  </si>
  <si>
    <t xml:space="preserve">Tom May</t>
  </si>
  <si>
    <t xml:space="preserve">ST- PJM</t>
  </si>
  <si>
    <t xml:space="preserve">EPMI-ST-PJM</t>
  </si>
  <si>
    <t xml:space="preserve">Joe Quenet</t>
  </si>
  <si>
    <t xml:space="preserve">ST- NENG</t>
  </si>
  <si>
    <t xml:space="preserve">EPMI-ST-NENG</t>
  </si>
  <si>
    <t xml:space="preserve">Paul Broderick</t>
  </si>
  <si>
    <t xml:space="preserve">ST- NY</t>
  </si>
  <si>
    <t xml:space="preserve">EPMI-ST-NY</t>
  </si>
  <si>
    <t xml:space="preserve">Rob Stalford</t>
  </si>
  <si>
    <t xml:space="preserve">Total Northeast</t>
  </si>
  <si>
    <t xml:space="preserve">Southeast Region</t>
  </si>
  <si>
    <t xml:space="preserve">LT-Southeast</t>
  </si>
  <si>
    <t xml:space="preserve">EPMI-SOUTHEAST</t>
  </si>
  <si>
    <t xml:space="preserve">Rogers Herndon</t>
  </si>
  <si>
    <t xml:space="preserve">ST-SPP</t>
  </si>
  <si>
    <t xml:space="preserve">EPMI-ST-SPP</t>
  </si>
  <si>
    <t xml:space="preserve">John Forney</t>
  </si>
  <si>
    <t xml:space="preserve">ST-SERC</t>
  </si>
  <si>
    <t xml:space="preserve">EPMI-ST-SERC</t>
  </si>
  <si>
    <t xml:space="preserve">Mike Carson</t>
  </si>
  <si>
    <t xml:space="preserve">Total Southeast</t>
  </si>
  <si>
    <t xml:space="preserve">Ercot Region</t>
  </si>
  <si>
    <t xml:space="preserve">LT- Texas</t>
  </si>
  <si>
    <t xml:space="preserve">EPMI-LT-ERCOT</t>
  </si>
  <si>
    <t xml:space="preserve">Doug Gilbert-Smith</t>
  </si>
  <si>
    <t xml:space="preserve">St- Texas</t>
  </si>
  <si>
    <t xml:space="preserve">EPMI-ST-ERCOT</t>
  </si>
  <si>
    <t xml:space="preserve">Clint Dean</t>
  </si>
  <si>
    <t xml:space="preserve">Total Ercot</t>
  </si>
  <si>
    <t xml:space="preserve">Gas contracts by book </t>
  </si>
  <si>
    <t xml:space="preserve">Gas positions</t>
  </si>
  <si>
    <t xml:space="preserve">LT- MGT-GAS</t>
  </si>
  <si>
    <t xml:space="preserve">PWR-GAS-LT-MGMT</t>
  </si>
  <si>
    <t xml:space="preserve">MW-GAS</t>
  </si>
  <si>
    <t xml:space="preserve">PWR-MW-GAS-MTM</t>
  </si>
  <si>
    <t xml:space="preserve">LT-TX-GAS</t>
  </si>
  <si>
    <t xml:space="preserve">PWR-NG-TEXAS</t>
  </si>
  <si>
    <t xml:space="preserve">SE-GAS</t>
  </si>
  <si>
    <t xml:space="preserve">PWR-SE-GAS-MTM</t>
  </si>
  <si>
    <t xml:space="preserve">LT-NE-GAS</t>
  </si>
  <si>
    <t xml:space="preserve">PWR-NE-GAS-MTM</t>
  </si>
  <si>
    <t xml:space="preserve">ST-TX-GAS</t>
  </si>
  <si>
    <t xml:space="preserve">PWR-NG-ST-TEXAS</t>
  </si>
  <si>
    <t xml:space="preserve">LT-PJM-GAS</t>
  </si>
  <si>
    <t xml:space="preserve">PWR-PJM-GAS-MTM</t>
  </si>
  <si>
    <t xml:space="preserve">Total Contracts</t>
  </si>
  <si>
    <t xml:space="preserve">Total GAS</t>
  </si>
  <si>
    <t xml:space="preserve">Total Off-Peak</t>
  </si>
  <si>
    <t xml:space="preserve">MW- ANALYST</t>
  </si>
  <si>
    <t xml:space="preserve">Larry Valdarama</t>
  </si>
  <si>
    <t xml:space="preserve">1st month in VAR report=</t>
  </si>
  <si>
    <t xml:space="preserve">Report Date=</t>
  </si>
  <si>
    <t xml:space="preserve">but it should been…</t>
  </si>
  <si>
    <t xml:space="preserve">resulting in offset column of…</t>
  </si>
  <si>
    <t xml:space="preserve">Power positions</t>
  </si>
  <si>
    <t xml:space="preserve">Long Term Options</t>
  </si>
  <si>
    <t xml:space="preserve">NE- PHYS</t>
  </si>
  <si>
    <t xml:space="preserve">TOTAL CHECK</t>
  </si>
  <si>
    <t xml:space="preserve">Directory:</t>
  </si>
  <si>
    <t xml:space="preserve">M:\POWER2\REGION</t>
  </si>
  <si>
    <t xml:space="preserve">Filename</t>
  </si>
  <si>
    <t xml:space="preserve">R1_0331.XLS</t>
  </si>
  <si>
    <t xml:space="preserve">R1A_0331.XLS</t>
  </si>
  <si>
    <t xml:space="preserve">R1B_0331.XLS</t>
  </si>
  <si>
    <t xml:space="preserve">R1C_0331.XLS</t>
  </si>
  <si>
    <t xml:space="preserve">R1E_0331.XLS</t>
  </si>
  <si>
    <t xml:space="preserve">R1Z_0331.XLS</t>
  </si>
  <si>
    <t xml:space="preserve">R3B_0331.XLS</t>
  </si>
  <si>
    <t xml:space="preserve">R4_0331.XLS</t>
  </si>
  <si>
    <t xml:space="preserve">R4A_0331.XLS</t>
  </si>
  <si>
    <t xml:space="preserve">R4B_0331.XLS</t>
  </si>
  <si>
    <t xml:space="preserve">R4C_0331.XLS</t>
  </si>
  <si>
    <t xml:space="preserve">R5_0331.XLS</t>
  </si>
  <si>
    <t xml:space="preserve">R6_0331.XLS</t>
  </si>
  <si>
    <t xml:space="preserve">Today's date</t>
  </si>
  <si>
    <t xml:space="preserve">Number of Cases</t>
  </si>
  <si>
    <t xml:space="preserve">Chosen Archive ID</t>
  </si>
  <si>
    <t xml:space="preserve">date</t>
  </si>
  <si>
    <t xml:space="preserve">archive location:</t>
  </si>
  <si>
    <t xml:space="preserve">row1p</t>
  </si>
  <si>
    <t xml:space="preserve">col1p</t>
  </si>
  <si>
    <t xml:space="preserve">row2p</t>
  </si>
  <si>
    <t xml:space="preserve">col2p</t>
  </si>
  <si>
    <t xml:space="preserve">NY East</t>
  </si>
  <si>
    <t xml:space="preserve">PJM</t>
  </si>
  <si>
    <t xml:space="preserve">NEPOOL</t>
  </si>
  <si>
    <t xml:space="preserve">NY West</t>
  </si>
  <si>
    <t xml:space="preserve">WESTERN HUB</t>
  </si>
  <si>
    <t xml:space="preserve">Zone J</t>
  </si>
  <si>
    <t xml:space="preserve">TVA</t>
  </si>
  <si>
    <t xml:space="preserve">CINERGY</t>
  </si>
  <si>
    <t xml:space="preserve">MAPP</t>
  </si>
  <si>
    <t xml:space="preserve">SOUTHERN MAPP</t>
  </si>
  <si>
    <t xml:space="preserve">INTO COMED</t>
  </si>
  <si>
    <t xml:space="preserve">SPP</t>
  </si>
  <si>
    <t xml:space="preserve">ERCOT</t>
  </si>
  <si>
    <t xml:space="preserve">R1</t>
  </si>
  <si>
    <t xml:space="preserve">R1A</t>
  </si>
  <si>
    <t xml:space="preserve">R1B</t>
  </si>
  <si>
    <t xml:space="preserve">R1C</t>
  </si>
  <si>
    <t xml:space="preserve">R1E</t>
  </si>
  <si>
    <t xml:space="preserve">R1Z</t>
  </si>
  <si>
    <t xml:space="preserve">R3B</t>
  </si>
  <si>
    <t xml:space="preserve">R4</t>
  </si>
  <si>
    <t xml:space="preserve">R4A</t>
  </si>
  <si>
    <t xml:space="preserve">R4B</t>
  </si>
  <si>
    <t xml:space="preserve">R4C</t>
  </si>
  <si>
    <t xml:space="preserve">R5</t>
  </si>
  <si>
    <t xml:space="preserve">R6</t>
  </si>
  <si>
    <t xml:space="preserve">[R1_0331.XLS]</t>
  </si>
  <si>
    <t xml:space="preserve">[R1A_0331.XLS]</t>
  </si>
  <si>
    <t xml:space="preserve">[R1B_0331.XLS]</t>
  </si>
  <si>
    <t xml:space="preserve">[R1C_0331.XLS]</t>
  </si>
  <si>
    <t xml:space="preserve">[R1E_0331.XLS]</t>
  </si>
  <si>
    <t xml:space="preserve">[R1Z_0331.XLS]</t>
  </si>
  <si>
    <t xml:space="preserve">[R3B_0331.XLS]</t>
  </si>
  <si>
    <t xml:space="preserve">[R4_0331.XLS]</t>
  </si>
  <si>
    <t xml:space="preserve">[R4A_0331.XLS]</t>
  </si>
  <si>
    <t xml:space="preserve">[R4B_0331.XLS]</t>
  </si>
  <si>
    <t xml:space="preserve">[R4C_0331.XLS]</t>
  </si>
  <si>
    <t xml:space="preserve">[R5_0331.XLS]</t>
  </si>
  <si>
    <t xml:space="preserve">[R6_0331.XLS]</t>
  </si>
  <si>
    <t xml:space="preserve">Tregion</t>
  </si>
  <si>
    <t xml:space="preserve">'[R1_0331.XLS]Tregion'!</t>
  </si>
  <si>
    <t xml:space="preserve">'[R1A_0331.XLS]Tregion'!</t>
  </si>
  <si>
    <t xml:space="preserve">'[R1B_0331.XLS]Tregion'!</t>
  </si>
  <si>
    <t xml:space="preserve">'[R1C_0331.XLS]Tregion'!</t>
  </si>
  <si>
    <t xml:space="preserve">'[R1E_0331.XLS]Tregion'!</t>
  </si>
  <si>
    <t xml:space="preserve">'[R1Z_0331.XLS]Tregion'!</t>
  </si>
  <si>
    <t xml:space="preserve">'[R3B_0331.XLS]Tregion'!</t>
  </si>
  <si>
    <t xml:space="preserve">'[R4_0331.XLS]Tregion'!</t>
  </si>
  <si>
    <t xml:space="preserve">'[R4A_0331.XLS]Tregion'!</t>
  </si>
  <si>
    <t xml:space="preserve">'[R4B_0331.XLS]Tregion'!</t>
  </si>
  <si>
    <t xml:space="preserve">'[R4C_0331.XLS]Tregion'!</t>
  </si>
  <si>
    <t xml:space="preserve">'[R5_0331.XLS]Tregion'!</t>
  </si>
  <si>
    <t xml:space="preserve">'[R6_0331.XLS]Tregion'!</t>
  </si>
  <si>
    <t xml:space="preserve">Calculated Liquidations (FINANCIAL)</t>
  </si>
  <si>
    <t xml:space="preserve">'[R1_0331.XLS]Tregion'!R1C1</t>
  </si>
  <si>
    <t xml:space="preserve">'[R1_0331.XLS]Tregion'!R1C2</t>
  </si>
  <si>
    <t xml:space="preserve">'[R1_0331.XLS]Tregion'!R1C3</t>
  </si>
  <si>
    <t xml:space="preserve">'[R1_0331.XLS]Tregion'!R1C4</t>
  </si>
  <si>
    <t xml:space="preserve">'[R1_0331.XLS]Tregion'!R1C32</t>
  </si>
  <si>
    <t xml:space="preserve">'[R1_0331.XLS]Tregion'!R1C10</t>
  </si>
  <si>
    <t xml:space="preserve">'[R1_0331.XLS]Tregion'!R1C24</t>
  </si>
  <si>
    <t xml:space="preserve">'[R1A_0331.XLS]Tregion'!R1C1</t>
  </si>
  <si>
    <t xml:space="preserve">'[R1A_0331.XLS]Tregion'!R1C2</t>
  </si>
  <si>
    <t xml:space="preserve">'[R1A_0331.XLS]Tregion'!R1C3</t>
  </si>
  <si>
    <t xml:space="preserve">'[R1A_0331.XLS]Tregion'!R1C4</t>
  </si>
  <si>
    <t xml:space="preserve">'[R1A_0331.XLS]Tregion'!R1C32</t>
  </si>
  <si>
    <t xml:space="preserve">'[R1A_0331.XLS]Tregion'!R1C10</t>
  </si>
  <si>
    <t xml:space="preserve">'[R1A_0331.XLS]Tregion'!R1C24</t>
  </si>
  <si>
    <t xml:space="preserve">'[R1B_0331.XLS]Tregion'!R1C1</t>
  </si>
  <si>
    <t xml:space="preserve">'[R1B_0331.XLS]Tregion'!R1C2</t>
  </si>
  <si>
    <t xml:space="preserve">'[R1B_0331.XLS]Tregion'!R1C3</t>
  </si>
  <si>
    <t xml:space="preserve">'[R1B_0331.XLS]Tregion'!R1C4</t>
  </si>
  <si>
    <t xml:space="preserve">'[R1B_0331.XLS]Tregion'!R1C32</t>
  </si>
  <si>
    <t xml:space="preserve">'[R1B_0331.XLS]Tregion'!R1C10</t>
  </si>
  <si>
    <t xml:space="preserve">'[R1B_0331.XLS]Tregion'!R1C24</t>
  </si>
  <si>
    <t xml:space="preserve">'[R1C_0331.XLS]Tregion'!R1C1</t>
  </si>
  <si>
    <t xml:space="preserve">'[R1C_0331.XLS]Tregion'!R1C2</t>
  </si>
  <si>
    <t xml:space="preserve">'[R1C_0331.XLS]Tregion'!R1C3</t>
  </si>
  <si>
    <t xml:space="preserve">'[R1C_0331.XLS]Tregion'!R1C4</t>
  </si>
  <si>
    <t xml:space="preserve">'[R1C_0331.XLS]Tregion'!R1C32</t>
  </si>
  <si>
    <t xml:space="preserve">'[R1C_0331.XLS]Tregion'!R1C10</t>
  </si>
  <si>
    <t xml:space="preserve">'[R1C_0331.XLS]Tregion'!R1C24</t>
  </si>
  <si>
    <t xml:space="preserve">'[R1E_0331.XLS]Tregion'!R1C1</t>
  </si>
  <si>
    <t xml:space="preserve">'[R1E_0331.XLS]Tregion'!R1C2</t>
  </si>
  <si>
    <t xml:space="preserve">'[R1E_0331.XLS]Tregion'!R1C3</t>
  </si>
  <si>
    <t xml:space="preserve">'[R1E_0331.XLS]Tregion'!R1C4</t>
  </si>
  <si>
    <t xml:space="preserve">'[R1E_0331.XLS]Tregion'!R1C32</t>
  </si>
  <si>
    <t xml:space="preserve">'[R1E_0331.XLS]Tregion'!R1C10</t>
  </si>
  <si>
    <t xml:space="preserve">'[R1E_0331.XLS]Tregion'!R1C24</t>
  </si>
  <si>
    <t xml:space="preserve">'[R1Z_0331.XLS]Tregion'!R1C1</t>
  </si>
  <si>
    <t xml:space="preserve">'[R1Z_0331.XLS]Tregion'!R1C2</t>
  </si>
  <si>
    <t xml:space="preserve">'[R1Z_0331.XLS]Tregion'!R1C3</t>
  </si>
  <si>
    <t xml:space="preserve">'[R1Z_0331.XLS]Tregion'!R1C4</t>
  </si>
  <si>
    <t xml:space="preserve">'[R1Z_0331.XLS]Tregion'!R1C32</t>
  </si>
  <si>
    <t xml:space="preserve">'[R1Z_0331.XLS]Tregion'!R1C10</t>
  </si>
  <si>
    <t xml:space="preserve">'[R1Z_0331.XLS]Tregion'!R1C24</t>
  </si>
  <si>
    <t xml:space="preserve">'[R3B_0331.XLS]Tregion'!R1C1</t>
  </si>
  <si>
    <t xml:space="preserve">'[R3B_0331.XLS]Tregion'!R1C2</t>
  </si>
  <si>
    <t xml:space="preserve">'[R3B_0331.XLS]Tregion'!R1C3</t>
  </si>
  <si>
    <t xml:space="preserve">'[R3B_0331.XLS]Tregion'!R1C4</t>
  </si>
  <si>
    <t xml:space="preserve">'[R3B_0331.XLS]Tregion'!R1C32</t>
  </si>
  <si>
    <t xml:space="preserve">'[R3B_0331.XLS]Tregion'!R1C10</t>
  </si>
  <si>
    <t xml:space="preserve">'[R3B_0331.XLS]Tregion'!R1C24</t>
  </si>
  <si>
    <t xml:space="preserve">'[R4_0331.XLS]Tregion'!R1C1</t>
  </si>
  <si>
    <t xml:space="preserve">'[R4_0331.XLS]Tregion'!R1C2</t>
  </si>
  <si>
    <t xml:space="preserve">'[R4_0331.XLS]Tregion'!R1C3</t>
  </si>
  <si>
    <t xml:space="preserve">'[R4_0331.XLS]Tregion'!R1C4</t>
  </si>
  <si>
    <t xml:space="preserve">'[R4_0331.XLS]Tregion'!R1C32</t>
  </si>
  <si>
    <t xml:space="preserve">'[R4_0331.XLS]Tregion'!R1C10</t>
  </si>
  <si>
    <t xml:space="preserve">'[R4_0331.XLS]Tregion'!R1C24</t>
  </si>
  <si>
    <t xml:space="preserve">'[R4A_0331.XLS]Tregion'!R1C1</t>
  </si>
  <si>
    <t xml:space="preserve">'[R4A_0331.XLS]Tregion'!R1C2</t>
  </si>
  <si>
    <t xml:space="preserve">'[R4A_0331.XLS]Tregion'!R1C3</t>
  </si>
  <si>
    <t xml:space="preserve">'[R4A_0331.XLS]Tregion'!R1C4</t>
  </si>
  <si>
    <t xml:space="preserve">'[R4A_0331.XLS]Tregion'!R1C32</t>
  </si>
  <si>
    <t xml:space="preserve">'[R4A_0331.XLS]Tregion'!R1C10</t>
  </si>
  <si>
    <t xml:space="preserve">'[R4A_0331.XLS]Tregion'!R1C24</t>
  </si>
  <si>
    <t xml:space="preserve">'[R4B_0331.XLS]Tregion'!R1C1</t>
  </si>
  <si>
    <t xml:space="preserve">'[R4B_0331.XLS]Tregion'!R1C2</t>
  </si>
  <si>
    <t xml:space="preserve">'[R4B_0331.XLS]Tregion'!R1C3</t>
  </si>
  <si>
    <t xml:space="preserve">'[R4B_0331.XLS]Tregion'!R1C4</t>
  </si>
  <si>
    <t xml:space="preserve">'[R4B_0331.XLS]Tregion'!R1C32</t>
  </si>
  <si>
    <t xml:space="preserve">'[R4B_0331.XLS]Tregion'!R1C10</t>
  </si>
  <si>
    <t xml:space="preserve">'[R4B_0331.XLS]Tregion'!R1C24</t>
  </si>
  <si>
    <t xml:space="preserve">'[R4C_0331.XLS]Tregion'!R1C1</t>
  </si>
  <si>
    <t xml:space="preserve">'[R4C_0331.XLS]Tregion'!R1C2</t>
  </si>
  <si>
    <t xml:space="preserve">'[R4C_0331.XLS]Tregion'!R1C3</t>
  </si>
  <si>
    <t xml:space="preserve">'[R4C_0331.XLS]Tregion'!R1C4</t>
  </si>
  <si>
    <t xml:space="preserve">'[R4C_0331.XLS]Tregion'!R1C32</t>
  </si>
  <si>
    <t xml:space="preserve">'[R4C_0331.XLS]Tregion'!R1C10</t>
  </si>
  <si>
    <t xml:space="preserve">'[R4C_0331.XLS]Tregion'!R1C24</t>
  </si>
  <si>
    <t xml:space="preserve">'[R5_0331.XLS]Tregion'!R1C1</t>
  </si>
  <si>
    <t xml:space="preserve">'[R5_0331.XLS]Tregion'!R1C2</t>
  </si>
  <si>
    <t xml:space="preserve">'[R5_0331.XLS]Tregion'!R1C3</t>
  </si>
  <si>
    <t xml:space="preserve">'[R5_0331.XLS]Tregion'!R1C4</t>
  </si>
  <si>
    <t xml:space="preserve">'[R5_0331.XLS]Tregion'!R1C32</t>
  </si>
  <si>
    <t xml:space="preserve">'[R5_0331.XLS]Tregion'!R1C10</t>
  </si>
  <si>
    <t xml:space="preserve">'[R5_0331.XLS]Tregion'!R1C24</t>
  </si>
  <si>
    <t xml:space="preserve">'[R6_0331.XLS]Tregion'!R1C1</t>
  </si>
  <si>
    <t xml:space="preserve">'[R6_0331.XLS]Tregion'!R1C2</t>
  </si>
  <si>
    <t xml:space="preserve">'[R6_0331.XLS]Tregion'!R1C3</t>
  </si>
  <si>
    <t xml:space="preserve">'[R6_0331.XLS]Tregion'!R1C4</t>
  </si>
  <si>
    <t xml:space="preserve">'[R6_0331.XLS]Tregion'!R1C32</t>
  </si>
  <si>
    <t xml:space="preserve">'[R6_0331.XLS]Tregion'!R1C10</t>
  </si>
  <si>
    <t xml:space="preserve">'[R6_0331.XLS]Tregion'!R1C24</t>
  </si>
  <si>
    <t xml:space="preserve">'[R1_0331.XLS]Tregion'!R2C1</t>
  </si>
  <si>
    <t xml:space="preserve">'[R1_0331.XLS]Tregion'!R2C2</t>
  </si>
  <si>
    <t xml:space="preserve">'[R1_0331.XLS]Tregion'!R2C3</t>
  </si>
  <si>
    <t xml:space="preserve">'[R1_0331.XLS]Tregion'!R2C4</t>
  </si>
  <si>
    <t xml:space="preserve">'[R1_0331.XLS]Tregion'!R2C32</t>
  </si>
  <si>
    <t xml:space="preserve">'[R1_0331.XLS]Tregion'!R2C10</t>
  </si>
  <si>
    <t xml:space="preserve">'[R1_0331.XLS]Tregion'!R2C24</t>
  </si>
  <si>
    <t xml:space="preserve">'[R1A_0331.XLS]Tregion'!R2C1</t>
  </si>
  <si>
    <t xml:space="preserve">'[R1A_0331.XLS]Tregion'!R2C2</t>
  </si>
  <si>
    <t xml:space="preserve">'[R1A_0331.XLS]Tregion'!R2C3</t>
  </si>
  <si>
    <t xml:space="preserve">'[R1A_0331.XLS]Tregion'!R2C4</t>
  </si>
  <si>
    <t xml:space="preserve">'[R1A_0331.XLS]Tregion'!R2C32</t>
  </si>
  <si>
    <t xml:space="preserve">'[R1A_0331.XLS]Tregion'!R2C10</t>
  </si>
  <si>
    <t xml:space="preserve">'[R1A_0331.XLS]Tregion'!R2C24</t>
  </si>
  <si>
    <t xml:space="preserve">'[R1B_0331.XLS]Tregion'!R2C1</t>
  </si>
  <si>
    <t xml:space="preserve">'[R1B_0331.XLS]Tregion'!R2C2</t>
  </si>
  <si>
    <t xml:space="preserve">'[R1B_0331.XLS]Tregion'!R2C3</t>
  </si>
  <si>
    <t xml:space="preserve">'[R1B_0331.XLS]Tregion'!R2C4</t>
  </si>
  <si>
    <t xml:space="preserve">'[R1B_0331.XLS]Tregion'!R2C32</t>
  </si>
  <si>
    <t xml:space="preserve">'[R1B_0331.XLS]Tregion'!R2C10</t>
  </si>
  <si>
    <t xml:space="preserve">'[R1B_0331.XLS]Tregion'!R2C24</t>
  </si>
  <si>
    <t xml:space="preserve">'[R1C_0331.XLS]Tregion'!R2C1</t>
  </si>
  <si>
    <t xml:space="preserve">'[R1C_0331.XLS]Tregion'!R2C2</t>
  </si>
  <si>
    <t xml:space="preserve">'[R1C_0331.XLS]Tregion'!R2C3</t>
  </si>
  <si>
    <t xml:space="preserve">'[R1C_0331.XLS]Tregion'!R2C4</t>
  </si>
  <si>
    <t xml:space="preserve">'[R1C_0331.XLS]Tregion'!R2C32</t>
  </si>
  <si>
    <t xml:space="preserve">'[R1C_0331.XLS]Tregion'!R2C10</t>
  </si>
  <si>
    <t xml:space="preserve">'[R1C_0331.XLS]Tregion'!R2C24</t>
  </si>
  <si>
    <t xml:space="preserve">'[R1E_0331.XLS]Tregion'!R2C1</t>
  </si>
  <si>
    <t xml:space="preserve">'[R1E_0331.XLS]Tregion'!R2C2</t>
  </si>
  <si>
    <t xml:space="preserve">'[R1E_0331.XLS]Tregion'!R2C3</t>
  </si>
  <si>
    <t xml:space="preserve">'[R1E_0331.XLS]Tregion'!R2C4</t>
  </si>
  <si>
    <t xml:space="preserve">'[R1E_0331.XLS]Tregion'!R2C32</t>
  </si>
  <si>
    <t xml:space="preserve">'[R1E_0331.XLS]Tregion'!R2C10</t>
  </si>
  <si>
    <t xml:space="preserve">'[R1E_0331.XLS]Tregion'!R2C24</t>
  </si>
  <si>
    <t xml:space="preserve">'[R1Z_0331.XLS]Tregion'!R2C1</t>
  </si>
  <si>
    <t xml:space="preserve">'[R1Z_0331.XLS]Tregion'!R2C2</t>
  </si>
  <si>
    <t xml:space="preserve">'[R1Z_0331.XLS]Tregion'!R2C3</t>
  </si>
  <si>
    <t xml:space="preserve">'[R1Z_0331.XLS]Tregion'!R2C4</t>
  </si>
  <si>
    <t xml:space="preserve">'[R1Z_0331.XLS]Tregion'!R2C32</t>
  </si>
  <si>
    <t xml:space="preserve">'[R1Z_0331.XLS]Tregion'!R2C10</t>
  </si>
  <si>
    <t xml:space="preserve">'[R1Z_0331.XLS]Tregion'!R2C24</t>
  </si>
  <si>
    <t xml:space="preserve">'[R3B_0331.XLS]Tregion'!R2C1</t>
  </si>
  <si>
    <t xml:space="preserve">'[R3B_0331.XLS]Tregion'!R2C2</t>
  </si>
  <si>
    <t xml:space="preserve">'[R3B_0331.XLS]Tregion'!R2C3</t>
  </si>
  <si>
    <t xml:space="preserve">'[R3B_0331.XLS]Tregion'!R2C4</t>
  </si>
  <si>
    <t xml:space="preserve">'[R3B_0331.XLS]Tregion'!R2C32</t>
  </si>
  <si>
    <t xml:space="preserve">'[R3B_0331.XLS]Tregion'!R2C10</t>
  </si>
  <si>
    <t xml:space="preserve">'[R3B_0331.XLS]Tregion'!R2C24</t>
  </si>
  <si>
    <t xml:space="preserve">'[R4_0331.XLS]Tregion'!R2C1</t>
  </si>
  <si>
    <t xml:space="preserve">'[R4_0331.XLS]Tregion'!R2C2</t>
  </si>
  <si>
    <t xml:space="preserve">'[R4_0331.XLS]Tregion'!R2C3</t>
  </si>
  <si>
    <t xml:space="preserve">'[R4_0331.XLS]Tregion'!R2C4</t>
  </si>
  <si>
    <t xml:space="preserve">'[R4_0331.XLS]Tregion'!R2C32</t>
  </si>
  <si>
    <t xml:space="preserve">'[R4_0331.XLS]Tregion'!R2C10</t>
  </si>
  <si>
    <t xml:space="preserve">'[R4_0331.XLS]Tregion'!R2C24</t>
  </si>
  <si>
    <t xml:space="preserve">'[R4A_0331.XLS]Tregion'!R2C1</t>
  </si>
  <si>
    <t xml:space="preserve">'[R4A_0331.XLS]Tregion'!R2C2</t>
  </si>
  <si>
    <t xml:space="preserve">'[R4A_0331.XLS]Tregion'!R2C3</t>
  </si>
  <si>
    <t xml:space="preserve">'[R4A_0331.XLS]Tregion'!R2C4</t>
  </si>
  <si>
    <t xml:space="preserve">'[R4A_0331.XLS]Tregion'!R2C32</t>
  </si>
  <si>
    <t xml:space="preserve">'[R4A_0331.XLS]Tregion'!R2C10</t>
  </si>
  <si>
    <t xml:space="preserve">'[R4A_0331.XLS]Tregion'!R2C24</t>
  </si>
  <si>
    <t xml:space="preserve">'[R4B_0331.XLS]Tregion'!R2C1</t>
  </si>
  <si>
    <t xml:space="preserve">'[R4B_0331.XLS]Tregion'!R2C2</t>
  </si>
  <si>
    <t xml:space="preserve">'[R4B_0331.XLS]Tregion'!R2C3</t>
  </si>
  <si>
    <t xml:space="preserve">'[R4B_0331.XLS]Tregion'!R2C4</t>
  </si>
  <si>
    <t xml:space="preserve">'[R4B_0331.XLS]Tregion'!R2C32</t>
  </si>
  <si>
    <t xml:space="preserve">'[R4B_0331.XLS]Tregion'!R2C10</t>
  </si>
  <si>
    <t xml:space="preserve">'[R4B_0331.XLS]Tregion'!R2C24</t>
  </si>
  <si>
    <t xml:space="preserve">'[R4C_0331.XLS]Tregion'!R2C1</t>
  </si>
  <si>
    <t xml:space="preserve">'[R4C_0331.XLS]Tregion'!R2C2</t>
  </si>
  <si>
    <t xml:space="preserve">'[R4C_0331.XLS]Tregion'!R2C3</t>
  </si>
  <si>
    <t xml:space="preserve">'[R4C_0331.XLS]Tregion'!R2C4</t>
  </si>
  <si>
    <t xml:space="preserve">'[R4C_0331.XLS]Tregion'!R2C32</t>
  </si>
  <si>
    <t xml:space="preserve">'[R4C_0331.XLS]Tregion'!R2C10</t>
  </si>
  <si>
    <t xml:space="preserve">'[R4C_0331.XLS]Tregion'!R2C24</t>
  </si>
  <si>
    <t xml:space="preserve">'[R5_0331.XLS]Tregion'!R2C1</t>
  </si>
  <si>
    <t xml:space="preserve">'[R5_0331.XLS]Tregion'!R2C2</t>
  </si>
  <si>
    <t xml:space="preserve">'[R5_0331.XLS]Tregion'!R2C3</t>
  </si>
  <si>
    <t xml:space="preserve">'[R5_0331.XLS]Tregion'!R2C4</t>
  </si>
  <si>
    <t xml:space="preserve">'[R5_0331.XLS]Tregion'!R2C32</t>
  </si>
  <si>
    <t xml:space="preserve">'[R5_0331.XLS]Tregion'!R2C10</t>
  </si>
  <si>
    <t xml:space="preserve">'[R5_0331.XLS]Tregion'!R2C24</t>
  </si>
  <si>
    <t xml:space="preserve">'[R6_0331.XLS]Tregion'!R2C1</t>
  </si>
  <si>
    <t xml:space="preserve">'[R6_0331.XLS]Tregion'!R2C2</t>
  </si>
  <si>
    <t xml:space="preserve">'[R6_0331.XLS]Tregion'!R2C3</t>
  </si>
  <si>
    <t xml:space="preserve">'[R6_0331.XLS]Tregion'!R2C4</t>
  </si>
  <si>
    <t xml:space="preserve">'[R6_0331.XLS]Tregion'!R2C32</t>
  </si>
  <si>
    <t xml:space="preserve">'[R6_0331.XLS]Tregion'!R2C10</t>
  </si>
  <si>
    <t xml:space="preserve">'[R6_0331.XLS]Tregion'!R2C24</t>
  </si>
  <si>
    <t xml:space="preserve">'[R1_0331.XLS]Tregion'!R3C1</t>
  </si>
  <si>
    <t xml:space="preserve">'[R1_0331.XLS]Tregion'!R3C2</t>
  </si>
  <si>
    <t xml:space="preserve">'[R1_0331.XLS]Tregion'!R3C3</t>
  </si>
  <si>
    <t xml:space="preserve">'[R1_0331.XLS]Tregion'!R3C4</t>
  </si>
  <si>
    <t xml:space="preserve">'[R1_0331.XLS]Tregion'!R3C32</t>
  </si>
  <si>
    <t xml:space="preserve">'[R1_0331.XLS]Tregion'!R3C10</t>
  </si>
  <si>
    <t xml:space="preserve">'[R1_0331.XLS]Tregion'!R3C24</t>
  </si>
  <si>
    <t xml:space="preserve">'[R1A_0331.XLS]Tregion'!R3C1</t>
  </si>
  <si>
    <t xml:space="preserve">'[R1A_0331.XLS]Tregion'!R3C2</t>
  </si>
  <si>
    <t xml:space="preserve">'[R1A_0331.XLS]Tregion'!R3C3</t>
  </si>
  <si>
    <t xml:space="preserve">'[R1A_0331.XLS]Tregion'!R3C4</t>
  </si>
  <si>
    <t xml:space="preserve">'[R1A_0331.XLS]Tregion'!R3C32</t>
  </si>
  <si>
    <t xml:space="preserve">'[R1A_0331.XLS]Tregion'!R3C10</t>
  </si>
  <si>
    <t xml:space="preserve">'[R1A_0331.XLS]Tregion'!R3C24</t>
  </si>
  <si>
    <t xml:space="preserve">'[R1B_0331.XLS]Tregion'!R3C1</t>
  </si>
  <si>
    <t xml:space="preserve">'[R1B_0331.XLS]Tregion'!R3C2</t>
  </si>
  <si>
    <t xml:space="preserve">'[R1B_0331.XLS]Tregion'!R3C3</t>
  </si>
  <si>
    <t xml:space="preserve">'[R1B_0331.XLS]Tregion'!R3C4</t>
  </si>
  <si>
    <t xml:space="preserve">'[R1B_0331.XLS]Tregion'!R3C32</t>
  </si>
  <si>
    <t xml:space="preserve">'[R1B_0331.XLS]Tregion'!R3C10</t>
  </si>
  <si>
    <t xml:space="preserve">'[R1B_0331.XLS]Tregion'!R3C24</t>
  </si>
  <si>
    <t xml:space="preserve">'[R1C_0331.XLS]Tregion'!R3C1</t>
  </si>
  <si>
    <t xml:space="preserve">'[R1C_0331.XLS]Tregion'!R3C2</t>
  </si>
  <si>
    <t xml:space="preserve">'[R1C_0331.XLS]Tregion'!R3C3</t>
  </si>
  <si>
    <t xml:space="preserve">'[R1C_0331.XLS]Tregion'!R3C4</t>
  </si>
  <si>
    <t xml:space="preserve">'[R1C_0331.XLS]Tregion'!R3C32</t>
  </si>
  <si>
    <t xml:space="preserve">'[R1C_0331.XLS]Tregion'!R3C10</t>
  </si>
  <si>
    <t xml:space="preserve">'[R1C_0331.XLS]Tregion'!R3C24</t>
  </si>
  <si>
    <t xml:space="preserve">'[R1E_0331.XLS]Tregion'!R3C1</t>
  </si>
  <si>
    <t xml:space="preserve">'[R1E_0331.XLS]Tregion'!R3C2</t>
  </si>
  <si>
    <t xml:space="preserve">'[R1E_0331.XLS]Tregion'!R3C3</t>
  </si>
  <si>
    <t xml:space="preserve">'[R1E_0331.XLS]Tregion'!R3C4</t>
  </si>
  <si>
    <t xml:space="preserve">'[R1E_0331.XLS]Tregion'!R3C32</t>
  </si>
  <si>
    <t xml:space="preserve">'[R1E_0331.XLS]Tregion'!R3C10</t>
  </si>
  <si>
    <t xml:space="preserve">'[R1E_0331.XLS]Tregion'!R3C24</t>
  </si>
  <si>
    <t xml:space="preserve">'[R1Z_0331.XLS]Tregion'!R3C1</t>
  </si>
  <si>
    <t xml:space="preserve">'[R1Z_0331.XLS]Tregion'!R3C2</t>
  </si>
  <si>
    <t xml:space="preserve">'[R1Z_0331.XLS]Tregion'!R3C3</t>
  </si>
  <si>
    <t xml:space="preserve">'[R1Z_0331.XLS]Tregion'!R3C4</t>
  </si>
  <si>
    <t xml:space="preserve">'[R1Z_0331.XLS]Tregion'!R3C32</t>
  </si>
  <si>
    <t xml:space="preserve">'[R1Z_0331.XLS]Tregion'!R3C10</t>
  </si>
  <si>
    <t xml:space="preserve">'[R1Z_0331.XLS]Tregion'!R3C24</t>
  </si>
  <si>
    <t xml:space="preserve">'[R3B_0331.XLS]Tregion'!R3C1</t>
  </si>
  <si>
    <t xml:space="preserve">'[R3B_0331.XLS]Tregion'!R3C2</t>
  </si>
  <si>
    <t xml:space="preserve">'[R3B_0331.XLS]Tregion'!R3C3</t>
  </si>
  <si>
    <t xml:space="preserve">'[R3B_0331.XLS]Tregion'!R3C4</t>
  </si>
  <si>
    <t xml:space="preserve">'[R3B_0331.XLS]Tregion'!R3C32</t>
  </si>
  <si>
    <t xml:space="preserve">'[R3B_0331.XLS]Tregion'!R3C10</t>
  </si>
  <si>
    <t xml:space="preserve">'[R3B_0331.XLS]Tregion'!R3C24</t>
  </si>
  <si>
    <t xml:space="preserve">'[R4_0331.XLS]Tregion'!R3C1</t>
  </si>
  <si>
    <t xml:space="preserve">'[R4_0331.XLS]Tregion'!R3C2</t>
  </si>
  <si>
    <t xml:space="preserve">'[R4_0331.XLS]Tregion'!R3C3</t>
  </si>
  <si>
    <t xml:space="preserve">'[R4_0331.XLS]Tregion'!R3C4</t>
  </si>
  <si>
    <t xml:space="preserve">'[R4_0331.XLS]Tregion'!R3C32</t>
  </si>
  <si>
    <t xml:space="preserve">'[R4_0331.XLS]Tregion'!R3C10</t>
  </si>
  <si>
    <t xml:space="preserve">'[R4_0331.XLS]Tregion'!R3C24</t>
  </si>
  <si>
    <t xml:space="preserve">'[R4A_0331.XLS]Tregion'!R3C1</t>
  </si>
  <si>
    <t xml:space="preserve">'[R4A_0331.XLS]Tregion'!R3C2</t>
  </si>
  <si>
    <t xml:space="preserve">'[R4A_0331.XLS]Tregion'!R3C3</t>
  </si>
  <si>
    <t xml:space="preserve">'[R4A_0331.XLS]Tregion'!R3C4</t>
  </si>
  <si>
    <t xml:space="preserve">'[R4A_0331.XLS]Tregion'!R3C32</t>
  </si>
  <si>
    <t xml:space="preserve">'[R4A_0331.XLS]Tregion'!R3C10</t>
  </si>
  <si>
    <t xml:space="preserve">'[R4A_0331.XLS]Tregion'!R3C24</t>
  </si>
  <si>
    <t xml:space="preserve">'[R4B_0331.XLS]Tregion'!R3C1</t>
  </si>
  <si>
    <t xml:space="preserve">'[R4B_0331.XLS]Tregion'!R3C2</t>
  </si>
  <si>
    <t xml:space="preserve">'[R4B_0331.XLS]Tregion'!R3C3</t>
  </si>
  <si>
    <t xml:space="preserve">'[R4B_0331.XLS]Tregion'!R3C4</t>
  </si>
  <si>
    <t xml:space="preserve">'[R4B_0331.XLS]Tregion'!R3C32</t>
  </si>
  <si>
    <t xml:space="preserve">'[R4B_0331.XLS]Tregion'!R3C10</t>
  </si>
  <si>
    <t xml:space="preserve">'[R4B_0331.XLS]Tregion'!R3C24</t>
  </si>
  <si>
    <t xml:space="preserve">'[R4C_0331.XLS]Tregion'!R3C1</t>
  </si>
  <si>
    <t xml:space="preserve">'[R4C_0331.XLS]Tregion'!R3C2</t>
  </si>
  <si>
    <t xml:space="preserve">'[R4C_0331.XLS]Tregion'!R3C3</t>
  </si>
  <si>
    <t xml:space="preserve">'[R4C_0331.XLS]Tregion'!R3C4</t>
  </si>
  <si>
    <t xml:space="preserve">'[R4C_0331.XLS]Tregion'!R3C32</t>
  </si>
  <si>
    <t xml:space="preserve">'[R4C_0331.XLS]Tregion'!R3C10</t>
  </si>
  <si>
    <t xml:space="preserve">'[R4C_0331.XLS]Tregion'!R3C24</t>
  </si>
  <si>
    <t xml:space="preserve">'[R5_0331.XLS]Tregion'!R3C1</t>
  </si>
  <si>
    <t xml:space="preserve">'[R5_0331.XLS]Tregion'!R3C2</t>
  </si>
  <si>
    <t xml:space="preserve">'[R5_0331.XLS]Tregion'!R3C3</t>
  </si>
  <si>
    <t xml:space="preserve">'[R5_0331.XLS]Tregion'!R3C4</t>
  </si>
  <si>
    <t xml:space="preserve">'[R5_0331.XLS]Tregion'!R3C32</t>
  </si>
  <si>
    <t xml:space="preserve">'[R5_0331.XLS]Tregion'!R3C10</t>
  </si>
  <si>
    <t xml:space="preserve">'[R5_0331.XLS]Tregion'!R3C24</t>
  </si>
  <si>
    <t xml:space="preserve">'[R6_0331.XLS]Tregion'!R3C1</t>
  </si>
  <si>
    <t xml:space="preserve">'[R6_0331.XLS]Tregion'!R3C2</t>
  </si>
  <si>
    <t xml:space="preserve">'[R6_0331.XLS]Tregion'!R3C3</t>
  </si>
  <si>
    <t xml:space="preserve">'[R6_0331.XLS]Tregion'!R3C4</t>
  </si>
  <si>
    <t xml:space="preserve">'[R6_0331.XLS]Tregion'!R3C32</t>
  </si>
  <si>
    <t xml:space="preserve">'[R6_0331.XLS]Tregion'!R3C10</t>
  </si>
  <si>
    <t xml:space="preserve">'[R6_0331.XLS]Tregion'!R3C24</t>
  </si>
  <si>
    <t xml:space="preserve">'[R1_0331.XLS]Tregion'!R4C1</t>
  </si>
  <si>
    <t xml:space="preserve">'[R1_0331.XLS]Tregion'!R4C2</t>
  </si>
  <si>
    <t xml:space="preserve">'[R1_0331.XLS]Tregion'!R4C3</t>
  </si>
  <si>
    <t xml:space="preserve">'[R1_0331.XLS]Tregion'!R4C4</t>
  </si>
  <si>
    <t xml:space="preserve">'[R1_0331.XLS]Tregion'!R4C32</t>
  </si>
  <si>
    <t xml:space="preserve">'[R1_0331.XLS]Tregion'!R4C10</t>
  </si>
  <si>
    <t xml:space="preserve">'[R1_0331.XLS]Tregion'!R4C24</t>
  </si>
  <si>
    <t xml:space="preserve">'[R1A_0331.XLS]Tregion'!R4C1</t>
  </si>
  <si>
    <t xml:space="preserve">'[R1A_0331.XLS]Tregion'!R4C2</t>
  </si>
  <si>
    <t xml:space="preserve">'[R1A_0331.XLS]Tregion'!R4C3</t>
  </si>
  <si>
    <t xml:space="preserve">'[R1A_0331.XLS]Tregion'!R4C4</t>
  </si>
  <si>
    <t xml:space="preserve">'[R1A_0331.XLS]Tregion'!R4C32</t>
  </si>
  <si>
    <t xml:space="preserve">'[R1A_0331.XLS]Tregion'!R4C10</t>
  </si>
  <si>
    <t xml:space="preserve">'[R1A_0331.XLS]Tregion'!R4C24</t>
  </si>
  <si>
    <t xml:space="preserve">'[R1B_0331.XLS]Tregion'!R4C1</t>
  </si>
  <si>
    <t xml:space="preserve">'[R1B_0331.XLS]Tregion'!R4C2</t>
  </si>
  <si>
    <t xml:space="preserve">'[R1B_0331.XLS]Tregion'!R4C3</t>
  </si>
  <si>
    <t xml:space="preserve">'[R1B_0331.XLS]Tregion'!R4C4</t>
  </si>
  <si>
    <t xml:space="preserve">'[R1B_0331.XLS]Tregion'!R4C32</t>
  </si>
  <si>
    <t xml:space="preserve">'[R1B_0331.XLS]Tregion'!R4C10</t>
  </si>
  <si>
    <t xml:space="preserve">'[R1B_0331.XLS]Tregion'!R4C24</t>
  </si>
  <si>
    <t xml:space="preserve">'[R1C_0331.XLS]Tregion'!R4C1</t>
  </si>
  <si>
    <t xml:space="preserve">'[R1C_0331.XLS]Tregion'!R4C2</t>
  </si>
  <si>
    <t xml:space="preserve">'[R1C_0331.XLS]Tregion'!R4C3</t>
  </si>
  <si>
    <t xml:space="preserve">'[R1C_0331.XLS]Tregion'!R4C4</t>
  </si>
  <si>
    <t xml:space="preserve">'[R1C_0331.XLS]Tregion'!R4C32</t>
  </si>
  <si>
    <t xml:space="preserve">'[R1C_0331.XLS]Tregion'!R4C10</t>
  </si>
  <si>
    <t xml:space="preserve">'[R1C_0331.XLS]Tregion'!R4C24</t>
  </si>
  <si>
    <t xml:space="preserve">'[R1E_0331.XLS]Tregion'!R4C1</t>
  </si>
  <si>
    <t xml:space="preserve">'[R1E_0331.XLS]Tregion'!R4C2</t>
  </si>
  <si>
    <t xml:space="preserve">'[R1E_0331.XLS]Tregion'!R4C3</t>
  </si>
  <si>
    <t xml:space="preserve">'[R1E_0331.XLS]Tregion'!R4C4</t>
  </si>
  <si>
    <t xml:space="preserve">'[R1E_0331.XLS]Tregion'!R4C32</t>
  </si>
  <si>
    <t xml:space="preserve">'[R1E_0331.XLS]Tregion'!R4C10</t>
  </si>
  <si>
    <t xml:space="preserve">'[R1E_0331.XLS]Tregion'!R4C24</t>
  </si>
  <si>
    <t xml:space="preserve">'[R1Z_0331.XLS]Tregion'!R4C1</t>
  </si>
  <si>
    <t xml:space="preserve">'[R1Z_0331.XLS]Tregion'!R4C2</t>
  </si>
  <si>
    <t xml:space="preserve">'[R1Z_0331.XLS]Tregion'!R4C3</t>
  </si>
  <si>
    <t xml:space="preserve">'[R1Z_0331.XLS]Tregion'!R4C4</t>
  </si>
  <si>
    <t xml:space="preserve">'[R1Z_0331.XLS]Tregion'!R4C32</t>
  </si>
  <si>
    <t xml:space="preserve">'[R1Z_0331.XLS]Tregion'!R4C10</t>
  </si>
  <si>
    <t xml:space="preserve">'[R1Z_0331.XLS]Tregion'!R4C24</t>
  </si>
  <si>
    <t xml:space="preserve">'[R3B_0331.XLS]Tregion'!R4C1</t>
  </si>
  <si>
    <t xml:space="preserve">'[R3B_0331.XLS]Tregion'!R4C2</t>
  </si>
  <si>
    <t xml:space="preserve">'[R3B_0331.XLS]Tregion'!R4C3</t>
  </si>
  <si>
    <t xml:space="preserve">'[R3B_0331.XLS]Tregion'!R4C4</t>
  </si>
  <si>
    <t xml:space="preserve">'[R3B_0331.XLS]Tregion'!R4C32</t>
  </si>
  <si>
    <t xml:space="preserve">'[R3B_0331.XLS]Tregion'!R4C10</t>
  </si>
  <si>
    <t xml:space="preserve">'[R3B_0331.XLS]Tregion'!R4C24</t>
  </si>
  <si>
    <t xml:space="preserve">'[R4_0331.XLS]Tregion'!R4C1</t>
  </si>
  <si>
    <t xml:space="preserve">'[R4_0331.XLS]Tregion'!R4C2</t>
  </si>
  <si>
    <t xml:space="preserve">'[R4_0331.XLS]Tregion'!R4C3</t>
  </si>
  <si>
    <t xml:space="preserve">'[R4_0331.XLS]Tregion'!R4C4</t>
  </si>
  <si>
    <t xml:space="preserve">'[R4_0331.XLS]Tregion'!R4C32</t>
  </si>
  <si>
    <t xml:space="preserve">'[R4_0331.XLS]Tregion'!R4C10</t>
  </si>
  <si>
    <t xml:space="preserve">'[R4_0331.XLS]Tregion'!R4C24</t>
  </si>
  <si>
    <t xml:space="preserve">'[R4A_0331.XLS]Tregion'!R4C1</t>
  </si>
  <si>
    <t xml:space="preserve">'[R4A_0331.XLS]Tregion'!R4C2</t>
  </si>
  <si>
    <t xml:space="preserve">'[R4A_0331.XLS]Tregion'!R4C3</t>
  </si>
  <si>
    <t xml:space="preserve">'[R4A_0331.XLS]Tregion'!R4C4</t>
  </si>
  <si>
    <t xml:space="preserve">'[R4A_0331.XLS]Tregion'!R4C32</t>
  </si>
  <si>
    <t xml:space="preserve">'[R4A_0331.XLS]Tregion'!R4C10</t>
  </si>
  <si>
    <t xml:space="preserve">'[R4A_0331.XLS]Tregion'!R4C24</t>
  </si>
  <si>
    <t xml:space="preserve">'[R4B_0331.XLS]Tregion'!R4C1</t>
  </si>
  <si>
    <t xml:space="preserve">'[R4B_0331.XLS]Tregion'!R4C2</t>
  </si>
  <si>
    <t xml:space="preserve">'[R4B_0331.XLS]Tregion'!R4C3</t>
  </si>
  <si>
    <t xml:space="preserve">'[R4B_0331.XLS]Tregion'!R4C4</t>
  </si>
  <si>
    <t xml:space="preserve">'[R4B_0331.XLS]Tregion'!R4C32</t>
  </si>
  <si>
    <t xml:space="preserve">'[R4B_0331.XLS]Tregion'!R4C10</t>
  </si>
  <si>
    <t xml:space="preserve">'[R4B_0331.XLS]Tregion'!R4C24</t>
  </si>
  <si>
    <t xml:space="preserve">'[R4C_0331.XLS]Tregion'!R4C1</t>
  </si>
  <si>
    <t xml:space="preserve">'[R4C_0331.XLS]Tregion'!R4C2</t>
  </si>
  <si>
    <t xml:space="preserve">'[R4C_0331.XLS]Tregion'!R4C3</t>
  </si>
  <si>
    <t xml:space="preserve">'[R4C_0331.XLS]Tregion'!R4C4</t>
  </si>
  <si>
    <t xml:space="preserve">'[R4C_0331.XLS]Tregion'!R4C32</t>
  </si>
  <si>
    <t xml:space="preserve">'[R4C_0331.XLS]Tregion'!R4C10</t>
  </si>
  <si>
    <t xml:space="preserve">'[R4C_0331.XLS]Tregion'!R4C24</t>
  </si>
  <si>
    <t xml:space="preserve">'[R5_0331.XLS]Tregion'!R4C1</t>
  </si>
  <si>
    <t xml:space="preserve">'[R5_0331.XLS]Tregion'!R4C2</t>
  </si>
  <si>
    <t xml:space="preserve">'[R5_0331.XLS]Tregion'!R4C3</t>
  </si>
  <si>
    <t xml:space="preserve">'[R5_0331.XLS]Tregion'!R4C4</t>
  </si>
  <si>
    <t xml:space="preserve">'[R5_0331.XLS]Tregion'!R4C32</t>
  </si>
  <si>
    <t xml:space="preserve">'[R5_0331.XLS]Tregion'!R4C10</t>
  </si>
  <si>
    <t xml:space="preserve">'[R5_0331.XLS]Tregion'!R4C24</t>
  </si>
  <si>
    <t xml:space="preserve">'[R6_0331.XLS]Tregion'!R4C1</t>
  </si>
  <si>
    <t xml:space="preserve">'[R6_0331.XLS]Tregion'!R4C2</t>
  </si>
  <si>
    <t xml:space="preserve">'[R6_0331.XLS]Tregion'!R4C3</t>
  </si>
  <si>
    <t xml:space="preserve">'[R6_0331.XLS]Tregion'!R4C4</t>
  </si>
  <si>
    <t xml:space="preserve">'[R6_0331.XLS]Tregion'!R4C32</t>
  </si>
  <si>
    <t xml:space="preserve">'[R6_0331.XLS]Tregion'!R4C10</t>
  </si>
  <si>
    <t xml:space="preserve">'[R6_0331.XLS]Tregion'!R4C24</t>
  </si>
  <si>
    <t xml:space="preserve">'[R1_0331.XLS]Tregion'!R5C1</t>
  </si>
  <si>
    <t xml:space="preserve">'[R1_0331.XLS]Tregion'!R5C2</t>
  </si>
  <si>
    <t xml:space="preserve">'[R1_0331.XLS]Tregion'!R5C3</t>
  </si>
  <si>
    <t xml:space="preserve">'[R1_0331.XLS]Tregion'!R5C4</t>
  </si>
  <si>
    <t xml:space="preserve">'[R1_0331.XLS]Tregion'!R5C32</t>
  </si>
  <si>
    <t xml:space="preserve">'[R1_0331.XLS]Tregion'!R5C10</t>
  </si>
  <si>
    <t xml:space="preserve">'[R1_0331.XLS]Tregion'!R5C24</t>
  </si>
  <si>
    <t xml:space="preserve">'[R1A_0331.XLS]Tregion'!R5C1</t>
  </si>
  <si>
    <t xml:space="preserve">'[R1A_0331.XLS]Tregion'!R5C2</t>
  </si>
  <si>
    <t xml:space="preserve">'[R1A_0331.XLS]Tregion'!R5C3</t>
  </si>
  <si>
    <t xml:space="preserve">'[R1A_0331.XLS]Tregion'!R5C4</t>
  </si>
  <si>
    <t xml:space="preserve">'[R1A_0331.XLS]Tregion'!R5C32</t>
  </si>
  <si>
    <t xml:space="preserve">'[R1A_0331.XLS]Tregion'!R5C10</t>
  </si>
  <si>
    <t xml:space="preserve">'[R1A_0331.XLS]Tregion'!R5C24</t>
  </si>
  <si>
    <t xml:space="preserve">'[R1B_0331.XLS]Tregion'!R5C1</t>
  </si>
  <si>
    <t xml:space="preserve">'[R1B_0331.XLS]Tregion'!R5C2</t>
  </si>
  <si>
    <t xml:space="preserve">'[R1B_0331.XLS]Tregion'!R5C3</t>
  </si>
  <si>
    <t xml:space="preserve">'[R1B_0331.XLS]Tregion'!R5C4</t>
  </si>
  <si>
    <t xml:space="preserve">'[R1B_0331.XLS]Tregion'!R5C32</t>
  </si>
  <si>
    <t xml:space="preserve">'[R1B_0331.XLS]Tregion'!R5C10</t>
  </si>
  <si>
    <t xml:space="preserve">'[R1B_0331.XLS]Tregion'!R5C24</t>
  </si>
  <si>
    <t xml:space="preserve">'[R1C_0331.XLS]Tregion'!R5C1</t>
  </si>
  <si>
    <t xml:space="preserve">'[R1C_0331.XLS]Tregion'!R5C2</t>
  </si>
  <si>
    <t xml:space="preserve">'[R1C_0331.XLS]Tregion'!R5C3</t>
  </si>
  <si>
    <t xml:space="preserve">'[R1C_0331.XLS]Tregion'!R5C4</t>
  </si>
  <si>
    <t xml:space="preserve">'[R1C_0331.XLS]Tregion'!R5C32</t>
  </si>
  <si>
    <t xml:space="preserve">'[R1C_0331.XLS]Tregion'!R5C10</t>
  </si>
  <si>
    <t xml:space="preserve">'[R1C_0331.XLS]Tregion'!R5C24</t>
  </si>
  <si>
    <t xml:space="preserve">'[R1E_0331.XLS]Tregion'!R5C1</t>
  </si>
  <si>
    <t xml:space="preserve">'[R1E_0331.XLS]Tregion'!R5C2</t>
  </si>
  <si>
    <t xml:space="preserve">'[R1E_0331.XLS]Tregion'!R5C3</t>
  </si>
  <si>
    <t xml:space="preserve">'[R1E_0331.XLS]Tregion'!R5C4</t>
  </si>
  <si>
    <t xml:space="preserve">'[R1E_0331.XLS]Tregion'!R5C32</t>
  </si>
  <si>
    <t xml:space="preserve">'[R1E_0331.XLS]Tregion'!R5C10</t>
  </si>
  <si>
    <t xml:space="preserve">'[R1E_0331.XLS]Tregion'!R5C24</t>
  </si>
  <si>
    <t xml:space="preserve">'[R1Z_0331.XLS]Tregion'!R5C1</t>
  </si>
  <si>
    <t xml:space="preserve">'[R1Z_0331.XLS]Tregion'!R5C2</t>
  </si>
  <si>
    <t xml:space="preserve">'[R1Z_0331.XLS]Tregion'!R5C3</t>
  </si>
  <si>
    <t xml:space="preserve">'[R1Z_0331.XLS]Tregion'!R5C4</t>
  </si>
  <si>
    <t xml:space="preserve">'[R1Z_0331.XLS]Tregion'!R5C32</t>
  </si>
  <si>
    <t xml:space="preserve">'[R1Z_0331.XLS]Tregion'!R5C10</t>
  </si>
  <si>
    <t xml:space="preserve">'[R1Z_0331.XLS]Tregion'!R5C24</t>
  </si>
  <si>
    <t xml:space="preserve">'[R3B_0331.XLS]Tregion'!R5C1</t>
  </si>
  <si>
    <t xml:space="preserve">'[R3B_0331.XLS]Tregion'!R5C2</t>
  </si>
  <si>
    <t xml:space="preserve">'[R3B_0331.XLS]Tregion'!R5C3</t>
  </si>
  <si>
    <t xml:space="preserve">'[R3B_0331.XLS]Tregion'!R5C4</t>
  </si>
  <si>
    <t xml:space="preserve">'[R3B_0331.XLS]Tregion'!R5C32</t>
  </si>
  <si>
    <t xml:space="preserve">'[R3B_0331.XLS]Tregion'!R5C10</t>
  </si>
  <si>
    <t xml:space="preserve">'[R3B_0331.XLS]Tregion'!R5C24</t>
  </si>
  <si>
    <t xml:space="preserve">'[R4_0331.XLS]Tregion'!R5C1</t>
  </si>
  <si>
    <t xml:space="preserve">'[R4_0331.XLS]Tregion'!R5C2</t>
  </si>
  <si>
    <t xml:space="preserve">'[R4_0331.XLS]Tregion'!R5C3</t>
  </si>
  <si>
    <t xml:space="preserve">'[R4_0331.XLS]Tregion'!R5C4</t>
  </si>
  <si>
    <t xml:space="preserve">'[R4_0331.XLS]Tregion'!R5C32</t>
  </si>
  <si>
    <t xml:space="preserve">'[R4_0331.XLS]Tregion'!R5C10</t>
  </si>
  <si>
    <t xml:space="preserve">'[R4_0331.XLS]Tregion'!R5C24</t>
  </si>
  <si>
    <t xml:space="preserve">'[R4A_0331.XLS]Tregion'!R5C1</t>
  </si>
  <si>
    <t xml:space="preserve">'[R4A_0331.XLS]Tregion'!R5C2</t>
  </si>
  <si>
    <t xml:space="preserve">'[R4A_0331.XLS]Tregion'!R5C3</t>
  </si>
  <si>
    <t xml:space="preserve">'[R4A_0331.XLS]Tregion'!R5C4</t>
  </si>
  <si>
    <t xml:space="preserve">'[R4A_0331.XLS]Tregion'!R5C32</t>
  </si>
  <si>
    <t xml:space="preserve">'[R4A_0331.XLS]Tregion'!R5C10</t>
  </si>
  <si>
    <t xml:space="preserve">'[R4A_0331.XLS]Tregion'!R5C24</t>
  </si>
  <si>
    <t xml:space="preserve">'[R4B_0331.XLS]Tregion'!R5C1</t>
  </si>
  <si>
    <t xml:space="preserve">'[R4B_0331.XLS]Tregion'!R5C2</t>
  </si>
  <si>
    <t xml:space="preserve">'[R4B_0331.XLS]Tregion'!R5C3</t>
  </si>
  <si>
    <t xml:space="preserve">'[R4B_0331.XLS]Tregion'!R5C4</t>
  </si>
  <si>
    <t xml:space="preserve">'[R4B_0331.XLS]Tregion'!R5C32</t>
  </si>
  <si>
    <t xml:space="preserve">'[R4B_0331.XLS]Tregion'!R5C10</t>
  </si>
  <si>
    <t xml:space="preserve">'[R4B_0331.XLS]Tregion'!R5C24</t>
  </si>
  <si>
    <t xml:space="preserve">'[R4C_0331.XLS]Tregion'!R5C1</t>
  </si>
  <si>
    <t xml:space="preserve">'[R4C_0331.XLS]Tregion'!R5C2</t>
  </si>
  <si>
    <t xml:space="preserve">'[R4C_0331.XLS]Tregion'!R5C3</t>
  </si>
  <si>
    <t xml:space="preserve">'[R4C_0331.XLS]Tregion'!R5C4</t>
  </si>
  <si>
    <t xml:space="preserve">'[R4C_0331.XLS]Tregion'!R5C32</t>
  </si>
  <si>
    <t xml:space="preserve">'[R4C_0331.XLS]Tregion'!R5C10</t>
  </si>
  <si>
    <t xml:space="preserve">'[R4C_0331.XLS]Tregion'!R5C24</t>
  </si>
  <si>
    <t xml:space="preserve">'[R5_0331.XLS]Tregion'!R5C1</t>
  </si>
  <si>
    <t xml:space="preserve">'[R5_0331.XLS]Tregion'!R5C2</t>
  </si>
  <si>
    <t xml:space="preserve">'[R5_0331.XLS]Tregion'!R5C3</t>
  </si>
  <si>
    <t xml:space="preserve">'[R5_0331.XLS]Tregion'!R5C4</t>
  </si>
  <si>
    <t xml:space="preserve">'[R5_0331.XLS]Tregion'!R5C32</t>
  </si>
  <si>
    <t xml:space="preserve">'[R5_0331.XLS]Tregion'!R5C10</t>
  </si>
  <si>
    <t xml:space="preserve">'[R5_0331.XLS]Tregion'!R5C24</t>
  </si>
  <si>
    <t xml:space="preserve">'[R6_0331.XLS]Tregion'!R5C1</t>
  </si>
  <si>
    <t xml:space="preserve">'[R6_0331.XLS]Tregion'!R5C2</t>
  </si>
  <si>
    <t xml:space="preserve">'[R6_0331.XLS]Tregion'!R5C3</t>
  </si>
  <si>
    <t xml:space="preserve">'[R6_0331.XLS]Tregion'!R5C4</t>
  </si>
  <si>
    <t xml:space="preserve">'[R6_0331.XLS]Tregion'!R5C32</t>
  </si>
  <si>
    <t xml:space="preserve">'[R6_0331.XLS]Tregion'!R5C10</t>
  </si>
  <si>
    <t xml:space="preserve">'[R6_0331.XLS]Tregion'!R5C24</t>
  </si>
  <si>
    <t xml:space="preserve">'[R1_0331.XLS]Tregion'!R6C1</t>
  </si>
  <si>
    <t xml:space="preserve">'[R1_0331.XLS]Tregion'!R6C2</t>
  </si>
  <si>
    <t xml:space="preserve">'[R1_0331.XLS]Tregion'!R6C3</t>
  </si>
  <si>
    <t xml:space="preserve">'[R1_0331.XLS]Tregion'!R6C4</t>
  </si>
  <si>
    <t xml:space="preserve">'[R1_0331.XLS]Tregion'!R6C32</t>
  </si>
  <si>
    <t xml:space="preserve">'[R1_0331.XLS]Tregion'!R6C10</t>
  </si>
  <si>
    <t xml:space="preserve">'[R1_0331.XLS]Tregion'!R6C24</t>
  </si>
  <si>
    <t xml:space="preserve">'[R1A_0331.XLS]Tregion'!R6C1</t>
  </si>
  <si>
    <t xml:space="preserve">'[R1A_0331.XLS]Tregion'!R6C2</t>
  </si>
  <si>
    <t xml:space="preserve">'[R1A_0331.XLS]Tregion'!R6C3</t>
  </si>
  <si>
    <t xml:space="preserve">'[R1A_0331.XLS]Tregion'!R6C4</t>
  </si>
  <si>
    <t xml:space="preserve">'[R1A_0331.XLS]Tregion'!R6C32</t>
  </si>
  <si>
    <t xml:space="preserve">'[R1A_0331.XLS]Tregion'!R6C10</t>
  </si>
  <si>
    <t xml:space="preserve">'[R1A_0331.XLS]Tregion'!R6C24</t>
  </si>
  <si>
    <t xml:space="preserve">'[R1B_0331.XLS]Tregion'!R6C1</t>
  </si>
  <si>
    <t xml:space="preserve">'[R1B_0331.XLS]Tregion'!R6C2</t>
  </si>
  <si>
    <t xml:space="preserve">'[R1B_0331.XLS]Tregion'!R6C3</t>
  </si>
  <si>
    <t xml:space="preserve">'[R1B_0331.XLS]Tregion'!R6C4</t>
  </si>
  <si>
    <t xml:space="preserve">'[R1B_0331.XLS]Tregion'!R6C32</t>
  </si>
  <si>
    <t xml:space="preserve">'[R1B_0331.XLS]Tregion'!R6C10</t>
  </si>
  <si>
    <t xml:space="preserve">'[R1B_0331.XLS]Tregion'!R6C24</t>
  </si>
  <si>
    <t xml:space="preserve">'[R1C_0331.XLS]Tregion'!R6C1</t>
  </si>
  <si>
    <t xml:space="preserve">'[R1C_0331.XLS]Tregion'!R6C2</t>
  </si>
  <si>
    <t xml:space="preserve">'[R1C_0331.XLS]Tregion'!R6C3</t>
  </si>
  <si>
    <t xml:space="preserve">'[R1C_0331.XLS]Tregion'!R6C4</t>
  </si>
  <si>
    <t xml:space="preserve">'[R1C_0331.XLS]Tregion'!R6C32</t>
  </si>
  <si>
    <t xml:space="preserve">'[R1C_0331.XLS]Tregion'!R6C10</t>
  </si>
  <si>
    <t xml:space="preserve">'[R1C_0331.XLS]Tregion'!R6C24</t>
  </si>
  <si>
    <t xml:space="preserve">'[R1E_0331.XLS]Tregion'!R6C1</t>
  </si>
  <si>
    <t xml:space="preserve">'[R1E_0331.XLS]Tregion'!R6C2</t>
  </si>
  <si>
    <t xml:space="preserve">'[R1E_0331.XLS]Tregion'!R6C3</t>
  </si>
  <si>
    <t xml:space="preserve">'[R1E_0331.XLS]Tregion'!R6C4</t>
  </si>
  <si>
    <t xml:space="preserve">'[R1E_0331.XLS]Tregion'!R6C32</t>
  </si>
  <si>
    <t xml:space="preserve">'[R1E_0331.XLS]Tregion'!R6C10</t>
  </si>
  <si>
    <t xml:space="preserve">'[R1E_0331.XLS]Tregion'!R6C24</t>
  </si>
  <si>
    <t xml:space="preserve">'[R1Z_0331.XLS]Tregion'!R6C1</t>
  </si>
  <si>
    <t xml:space="preserve">'[R1Z_0331.XLS]Tregion'!R6C2</t>
  </si>
  <si>
    <t xml:space="preserve">'[R1Z_0331.XLS]Tregion'!R6C3</t>
  </si>
  <si>
    <t xml:space="preserve">'[R1Z_0331.XLS]Tregion'!R6C4</t>
  </si>
  <si>
    <t xml:space="preserve">'[R1Z_0331.XLS]Tregion'!R6C32</t>
  </si>
  <si>
    <t xml:space="preserve">'[R1Z_0331.XLS]Tregion'!R6C10</t>
  </si>
  <si>
    <t xml:space="preserve">'[R1Z_0331.XLS]Tregion'!R6C24</t>
  </si>
  <si>
    <t xml:space="preserve">'[R3B_0331.XLS]Tregion'!R6C1</t>
  </si>
  <si>
    <t xml:space="preserve">'[R3B_0331.XLS]Tregion'!R6C2</t>
  </si>
  <si>
    <t xml:space="preserve">'[R3B_0331.XLS]Tregion'!R6C3</t>
  </si>
  <si>
    <t xml:space="preserve">'[R3B_0331.XLS]Tregion'!R6C4</t>
  </si>
  <si>
    <t xml:space="preserve">'[R3B_0331.XLS]Tregion'!R6C32</t>
  </si>
  <si>
    <t xml:space="preserve">'[R3B_0331.XLS]Tregion'!R6C10</t>
  </si>
  <si>
    <t xml:space="preserve">'[R3B_0331.XLS]Tregion'!R6C24</t>
  </si>
  <si>
    <t xml:space="preserve">'[R4_0331.XLS]Tregion'!R6C1</t>
  </si>
  <si>
    <t xml:space="preserve">'[R4_0331.XLS]Tregion'!R6C2</t>
  </si>
  <si>
    <t xml:space="preserve">'[R4_0331.XLS]Tregion'!R6C3</t>
  </si>
  <si>
    <t xml:space="preserve">'[R4_0331.XLS]Tregion'!R6C4</t>
  </si>
  <si>
    <t xml:space="preserve">'[R4_0331.XLS]Tregion'!R6C32</t>
  </si>
  <si>
    <t xml:space="preserve">'[R4_0331.XLS]Tregion'!R6C10</t>
  </si>
  <si>
    <t xml:space="preserve">'[R4_0331.XLS]Tregion'!R6C24</t>
  </si>
  <si>
    <t xml:space="preserve">'[R4A_0331.XLS]Tregion'!R6C1</t>
  </si>
  <si>
    <t xml:space="preserve">'[R4A_0331.XLS]Tregion'!R6C2</t>
  </si>
  <si>
    <t xml:space="preserve">'[R4A_0331.XLS]Tregion'!R6C3</t>
  </si>
  <si>
    <t xml:space="preserve">'[R4A_0331.XLS]Tregion'!R6C4</t>
  </si>
  <si>
    <t xml:space="preserve">'[R4A_0331.XLS]Tregion'!R6C32</t>
  </si>
  <si>
    <t xml:space="preserve">'[R4A_0331.XLS]Tregion'!R6C10</t>
  </si>
  <si>
    <t xml:space="preserve">'[R4A_0331.XLS]Tregion'!R6C24</t>
  </si>
  <si>
    <t xml:space="preserve">'[R4B_0331.XLS]Tregion'!R6C1</t>
  </si>
  <si>
    <t xml:space="preserve">'[R4B_0331.XLS]Tregion'!R6C2</t>
  </si>
  <si>
    <t xml:space="preserve">'[R4B_0331.XLS]Tregion'!R6C3</t>
  </si>
  <si>
    <t xml:space="preserve">'[R4B_0331.XLS]Tregion'!R6C4</t>
  </si>
  <si>
    <t xml:space="preserve">'[R4B_0331.XLS]Tregion'!R6C32</t>
  </si>
  <si>
    <t xml:space="preserve">'[R4B_0331.XLS]Tregion'!R6C10</t>
  </si>
  <si>
    <t xml:space="preserve">'[R4B_0331.XLS]Tregion'!R6C24</t>
  </si>
  <si>
    <t xml:space="preserve">'[R4C_0331.XLS]Tregion'!R6C1</t>
  </si>
  <si>
    <t xml:space="preserve">'[R4C_0331.XLS]Tregion'!R6C2</t>
  </si>
  <si>
    <t xml:space="preserve">'[R4C_0331.XLS]Tregion'!R6C3</t>
  </si>
  <si>
    <t xml:space="preserve">'[R4C_0331.XLS]Tregion'!R6C4</t>
  </si>
  <si>
    <t xml:space="preserve">'[R4C_0331.XLS]Tregion'!R6C32</t>
  </si>
  <si>
    <t xml:space="preserve">'[R4C_0331.XLS]Tregion'!R6C10</t>
  </si>
  <si>
    <t xml:space="preserve">'[R4C_0331.XLS]Tregion'!R6C24</t>
  </si>
  <si>
    <t xml:space="preserve">'[R5_0331.XLS]Tregion'!R6C1</t>
  </si>
  <si>
    <t xml:space="preserve">'[R5_0331.XLS]Tregion'!R6C2</t>
  </si>
  <si>
    <t xml:space="preserve">'[R5_0331.XLS]Tregion'!R6C3</t>
  </si>
  <si>
    <t xml:space="preserve">'[R5_0331.XLS]Tregion'!R6C4</t>
  </si>
  <si>
    <t xml:space="preserve">'[R5_0331.XLS]Tregion'!R6C32</t>
  </si>
  <si>
    <t xml:space="preserve">'[R5_0331.XLS]Tregion'!R6C10</t>
  </si>
  <si>
    <t xml:space="preserve">'[R5_0331.XLS]Tregion'!R6C24</t>
  </si>
  <si>
    <t xml:space="preserve">'[R6_0331.XLS]Tregion'!R6C1</t>
  </si>
  <si>
    <t xml:space="preserve">'[R6_0331.XLS]Tregion'!R6C2</t>
  </si>
  <si>
    <t xml:space="preserve">'[R6_0331.XLS]Tregion'!R6C3</t>
  </si>
  <si>
    <t xml:space="preserve">'[R6_0331.XLS]Tregion'!R6C4</t>
  </si>
  <si>
    <t xml:space="preserve">'[R6_0331.XLS]Tregion'!R6C32</t>
  </si>
  <si>
    <t xml:space="preserve">'[R6_0331.XLS]Tregion'!R6C10</t>
  </si>
  <si>
    <t xml:space="preserve">'[R6_0331.XLS]Tregion'!R6C24</t>
  </si>
  <si>
    <t xml:space="preserve">'[R1_0331.XLS]Tregion'!R7C1</t>
  </si>
  <si>
    <t xml:space="preserve">'[R1_0331.XLS]Tregion'!R7C2</t>
  </si>
  <si>
    <t xml:space="preserve">'[R1_0331.XLS]Tregion'!R7C3</t>
  </si>
  <si>
    <t xml:space="preserve">'[R1_0331.XLS]Tregion'!R7C4</t>
  </si>
  <si>
    <t xml:space="preserve">'[R1_0331.XLS]Tregion'!R7C32</t>
  </si>
  <si>
    <t xml:space="preserve">'[R1_0331.XLS]Tregion'!R7C10</t>
  </si>
  <si>
    <t xml:space="preserve">'[R1_0331.XLS]Tregion'!R7C24</t>
  </si>
  <si>
    <t xml:space="preserve">'[R1A_0331.XLS]Tregion'!R7C1</t>
  </si>
  <si>
    <t xml:space="preserve">'[R1A_0331.XLS]Tregion'!R7C2</t>
  </si>
  <si>
    <t xml:space="preserve">'[R1A_0331.XLS]Tregion'!R7C3</t>
  </si>
  <si>
    <t xml:space="preserve">'[R1A_0331.XLS]Tregion'!R7C4</t>
  </si>
  <si>
    <t xml:space="preserve">'[R1A_0331.XLS]Tregion'!R7C32</t>
  </si>
  <si>
    <t xml:space="preserve">'[R1A_0331.XLS]Tregion'!R7C10</t>
  </si>
  <si>
    <t xml:space="preserve">'[R1A_0331.XLS]Tregion'!R7C24</t>
  </si>
  <si>
    <t xml:space="preserve">'[R1B_0331.XLS]Tregion'!R7C1</t>
  </si>
  <si>
    <t xml:space="preserve">'[R1B_0331.XLS]Tregion'!R7C2</t>
  </si>
  <si>
    <t xml:space="preserve">'[R1B_0331.XLS]Tregion'!R7C3</t>
  </si>
  <si>
    <t xml:space="preserve">'[R1B_0331.XLS]Tregion'!R7C4</t>
  </si>
  <si>
    <t xml:space="preserve">'[R1B_0331.XLS]Tregion'!R7C32</t>
  </si>
  <si>
    <t xml:space="preserve">'[R1B_0331.XLS]Tregion'!R7C10</t>
  </si>
  <si>
    <t xml:space="preserve">'[R1B_0331.XLS]Tregion'!R7C24</t>
  </si>
  <si>
    <t xml:space="preserve">'[R1C_0331.XLS]Tregion'!R7C1</t>
  </si>
  <si>
    <t xml:space="preserve">'[R1C_0331.XLS]Tregion'!R7C2</t>
  </si>
  <si>
    <t xml:space="preserve">'[R1C_0331.XLS]Tregion'!R7C3</t>
  </si>
  <si>
    <t xml:space="preserve">'[R1C_0331.XLS]Tregion'!R7C4</t>
  </si>
  <si>
    <t xml:space="preserve">'[R1C_0331.XLS]Tregion'!R7C32</t>
  </si>
  <si>
    <t xml:space="preserve">'[R1C_0331.XLS]Tregion'!R7C10</t>
  </si>
  <si>
    <t xml:space="preserve">'[R1C_0331.XLS]Tregion'!R7C24</t>
  </si>
  <si>
    <t xml:space="preserve">'[R1E_0331.XLS]Tregion'!R7C1</t>
  </si>
  <si>
    <t xml:space="preserve">'[R1E_0331.XLS]Tregion'!R7C2</t>
  </si>
  <si>
    <t xml:space="preserve">'[R1E_0331.XLS]Tregion'!R7C3</t>
  </si>
  <si>
    <t xml:space="preserve">'[R1E_0331.XLS]Tregion'!R7C4</t>
  </si>
  <si>
    <t xml:space="preserve">'[R1E_0331.XLS]Tregion'!R7C32</t>
  </si>
  <si>
    <t xml:space="preserve">'[R1E_0331.XLS]Tregion'!R7C10</t>
  </si>
  <si>
    <t xml:space="preserve">'[R1E_0331.XLS]Tregion'!R7C24</t>
  </si>
  <si>
    <t xml:space="preserve">'[R1Z_0331.XLS]Tregion'!R7C1</t>
  </si>
  <si>
    <t xml:space="preserve">'[R1Z_0331.XLS]Tregion'!R7C2</t>
  </si>
  <si>
    <t xml:space="preserve">'[R1Z_0331.XLS]Tregion'!R7C3</t>
  </si>
  <si>
    <t xml:space="preserve">'[R1Z_0331.XLS]Tregion'!R7C4</t>
  </si>
  <si>
    <t xml:space="preserve">'[R1Z_0331.XLS]Tregion'!R7C32</t>
  </si>
  <si>
    <t xml:space="preserve">'[R1Z_0331.XLS]Tregion'!R7C10</t>
  </si>
  <si>
    <t xml:space="preserve">'[R1Z_0331.XLS]Tregion'!R7C24</t>
  </si>
  <si>
    <t xml:space="preserve">'[R3B_0331.XLS]Tregion'!R7C1</t>
  </si>
  <si>
    <t xml:space="preserve">'[R3B_0331.XLS]Tregion'!R7C2</t>
  </si>
  <si>
    <t xml:space="preserve">'[R3B_0331.XLS]Tregion'!R7C3</t>
  </si>
  <si>
    <t xml:space="preserve">'[R3B_0331.XLS]Tregion'!R7C4</t>
  </si>
  <si>
    <t xml:space="preserve">'[R3B_0331.XLS]Tregion'!R7C32</t>
  </si>
  <si>
    <t xml:space="preserve">'[R3B_0331.XLS]Tregion'!R7C10</t>
  </si>
  <si>
    <t xml:space="preserve">'[R3B_0331.XLS]Tregion'!R7C24</t>
  </si>
  <si>
    <t xml:space="preserve">'[R4_0331.XLS]Tregion'!R7C1</t>
  </si>
  <si>
    <t xml:space="preserve">'[R4_0331.XLS]Tregion'!R7C2</t>
  </si>
  <si>
    <t xml:space="preserve">'[R4_0331.XLS]Tregion'!R7C3</t>
  </si>
  <si>
    <t xml:space="preserve">'[R4_0331.XLS]Tregion'!R7C4</t>
  </si>
  <si>
    <t xml:space="preserve">'[R4_0331.XLS]Tregion'!R7C32</t>
  </si>
  <si>
    <t xml:space="preserve">'[R4_0331.XLS]Tregion'!R7C10</t>
  </si>
  <si>
    <t xml:space="preserve">'[R4_0331.XLS]Tregion'!R7C24</t>
  </si>
  <si>
    <t xml:space="preserve">'[R4A_0331.XLS]Tregion'!R7C1</t>
  </si>
  <si>
    <t xml:space="preserve">'[R4A_0331.XLS]Tregion'!R7C2</t>
  </si>
  <si>
    <t xml:space="preserve">'[R4A_0331.XLS]Tregion'!R7C3</t>
  </si>
  <si>
    <t xml:space="preserve">'[R4A_0331.XLS]Tregion'!R7C4</t>
  </si>
  <si>
    <t xml:space="preserve">'[R4A_0331.XLS]Tregion'!R7C32</t>
  </si>
  <si>
    <t xml:space="preserve">'[R4A_0331.XLS]Tregion'!R7C10</t>
  </si>
  <si>
    <t xml:space="preserve">'[R4A_0331.XLS]Tregion'!R7C24</t>
  </si>
  <si>
    <t xml:space="preserve">'[R4B_0331.XLS]Tregion'!R7C1</t>
  </si>
  <si>
    <t xml:space="preserve">'[R4B_0331.XLS]Tregion'!R7C2</t>
  </si>
  <si>
    <t xml:space="preserve">'[R4B_0331.XLS]Tregion'!R7C3</t>
  </si>
  <si>
    <t xml:space="preserve">'[R4B_0331.XLS]Tregion'!R7C4</t>
  </si>
  <si>
    <t xml:space="preserve">'[R4B_0331.XLS]Tregion'!R7C32</t>
  </si>
  <si>
    <t xml:space="preserve">'[R4B_0331.XLS]Tregion'!R7C10</t>
  </si>
  <si>
    <t xml:space="preserve">'[R4B_0331.XLS]Tregion'!R7C24</t>
  </si>
  <si>
    <t xml:space="preserve">'[R4C_0331.XLS]Tregion'!R7C1</t>
  </si>
  <si>
    <t xml:space="preserve">'[R4C_0331.XLS]Tregion'!R7C2</t>
  </si>
  <si>
    <t xml:space="preserve">'[R4C_0331.XLS]Tregion'!R7C3</t>
  </si>
  <si>
    <t xml:space="preserve">'[R4C_0331.XLS]Tregion'!R7C4</t>
  </si>
  <si>
    <t xml:space="preserve">'[R4C_0331.XLS]Tregion'!R7C32</t>
  </si>
  <si>
    <t xml:space="preserve">'[R4C_0331.XLS]Tregion'!R7C10</t>
  </si>
  <si>
    <t xml:space="preserve">'[R4C_0331.XLS]Tregion'!R7C24</t>
  </si>
  <si>
    <t xml:space="preserve">'[R5_0331.XLS]Tregion'!R7C1</t>
  </si>
  <si>
    <t xml:space="preserve">'[R5_0331.XLS]Tregion'!R7C2</t>
  </si>
  <si>
    <t xml:space="preserve">'[R5_0331.XLS]Tregion'!R7C3</t>
  </si>
  <si>
    <t xml:space="preserve">'[R5_0331.XLS]Tregion'!R7C4</t>
  </si>
  <si>
    <t xml:space="preserve">'[R5_0331.XLS]Tregion'!R7C32</t>
  </si>
  <si>
    <t xml:space="preserve">'[R5_0331.XLS]Tregion'!R7C10</t>
  </si>
  <si>
    <t xml:space="preserve">'[R5_0331.XLS]Tregion'!R7C24</t>
  </si>
  <si>
    <t xml:space="preserve">'[R6_0331.XLS]Tregion'!R7C1</t>
  </si>
  <si>
    <t xml:space="preserve">'[R6_0331.XLS]Tregion'!R7C2</t>
  </si>
  <si>
    <t xml:space="preserve">'[R6_0331.XLS]Tregion'!R7C3</t>
  </si>
  <si>
    <t xml:space="preserve">'[R6_0331.XLS]Tregion'!R7C4</t>
  </si>
  <si>
    <t xml:space="preserve">'[R6_0331.XLS]Tregion'!R7C32</t>
  </si>
  <si>
    <t xml:space="preserve">'[R6_0331.XLS]Tregion'!R7C10</t>
  </si>
  <si>
    <t xml:space="preserve">'[R6_0331.XLS]Tregion'!R7C24</t>
  </si>
  <si>
    <t xml:space="preserve">'[R1_0331.XLS]Tregion'!R8C1</t>
  </si>
  <si>
    <t xml:space="preserve">'[R1_0331.XLS]Tregion'!R8C2</t>
  </si>
  <si>
    <t xml:space="preserve">'[R1_0331.XLS]Tregion'!R8C3</t>
  </si>
  <si>
    <t xml:space="preserve">'[R1_0331.XLS]Tregion'!R8C4</t>
  </si>
  <si>
    <t xml:space="preserve">'[R1_0331.XLS]Tregion'!R8C32</t>
  </si>
  <si>
    <t xml:space="preserve">'[R1_0331.XLS]Tregion'!R8C10</t>
  </si>
  <si>
    <t xml:space="preserve">'[R1_0331.XLS]Tregion'!R8C24</t>
  </si>
  <si>
    <t xml:space="preserve">'[R1A_0331.XLS]Tregion'!R8C1</t>
  </si>
  <si>
    <t xml:space="preserve">'[R1A_0331.XLS]Tregion'!R8C2</t>
  </si>
  <si>
    <t xml:space="preserve">'[R1A_0331.XLS]Tregion'!R8C3</t>
  </si>
  <si>
    <t xml:space="preserve">'[R1A_0331.XLS]Tregion'!R8C4</t>
  </si>
  <si>
    <t xml:space="preserve">'[R1A_0331.XLS]Tregion'!R8C32</t>
  </si>
  <si>
    <t xml:space="preserve">'[R1A_0331.XLS]Tregion'!R8C10</t>
  </si>
  <si>
    <t xml:space="preserve">'[R1A_0331.XLS]Tregion'!R8C24</t>
  </si>
  <si>
    <t xml:space="preserve">'[R1B_0331.XLS]Tregion'!R8C1</t>
  </si>
  <si>
    <t xml:space="preserve">'[R1B_0331.XLS]Tregion'!R8C2</t>
  </si>
  <si>
    <t xml:space="preserve">'[R1B_0331.XLS]Tregion'!R8C3</t>
  </si>
  <si>
    <t xml:space="preserve">'[R1B_0331.XLS]Tregion'!R8C4</t>
  </si>
  <si>
    <t xml:space="preserve">'[R1B_0331.XLS]Tregion'!R8C32</t>
  </si>
  <si>
    <t xml:space="preserve">'[R1B_0331.XLS]Tregion'!R8C10</t>
  </si>
  <si>
    <t xml:space="preserve">'[R1B_0331.XLS]Tregion'!R8C24</t>
  </si>
  <si>
    <t xml:space="preserve">'[R1C_0331.XLS]Tregion'!R8C1</t>
  </si>
  <si>
    <t xml:space="preserve">'[R1C_0331.XLS]Tregion'!R8C2</t>
  </si>
  <si>
    <t xml:space="preserve">'[R1C_0331.XLS]Tregion'!R8C3</t>
  </si>
  <si>
    <t xml:space="preserve">'[R1C_0331.XLS]Tregion'!R8C4</t>
  </si>
  <si>
    <t xml:space="preserve">'[R1C_0331.XLS]Tregion'!R8C32</t>
  </si>
  <si>
    <t xml:space="preserve">'[R1C_0331.XLS]Tregion'!R8C10</t>
  </si>
  <si>
    <t xml:space="preserve">'[R1C_0331.XLS]Tregion'!R8C24</t>
  </si>
  <si>
    <t xml:space="preserve">'[R1E_0331.XLS]Tregion'!R8C1</t>
  </si>
  <si>
    <t xml:space="preserve">'[R1E_0331.XLS]Tregion'!R8C2</t>
  </si>
  <si>
    <t xml:space="preserve">'[R1E_0331.XLS]Tregion'!R8C3</t>
  </si>
  <si>
    <t xml:space="preserve">'[R1E_0331.XLS]Tregion'!R8C4</t>
  </si>
  <si>
    <t xml:space="preserve">'[R1E_0331.XLS]Tregion'!R8C32</t>
  </si>
  <si>
    <t xml:space="preserve">'[R1E_0331.XLS]Tregion'!R8C10</t>
  </si>
  <si>
    <t xml:space="preserve">'[R1E_0331.XLS]Tregion'!R8C24</t>
  </si>
  <si>
    <t xml:space="preserve">'[R1Z_0331.XLS]Tregion'!R8C1</t>
  </si>
  <si>
    <t xml:space="preserve">'[R1Z_0331.XLS]Tregion'!R8C2</t>
  </si>
  <si>
    <t xml:space="preserve">'[R1Z_0331.XLS]Tregion'!R8C3</t>
  </si>
  <si>
    <t xml:space="preserve">'[R1Z_0331.XLS]Tregion'!R8C4</t>
  </si>
  <si>
    <t xml:space="preserve">'[R1Z_0331.XLS]Tregion'!R8C32</t>
  </si>
  <si>
    <t xml:space="preserve">'[R1Z_0331.XLS]Tregion'!R8C10</t>
  </si>
  <si>
    <t xml:space="preserve">'[R1Z_0331.XLS]Tregion'!R8C24</t>
  </si>
  <si>
    <t xml:space="preserve">'[R3B_0331.XLS]Tregion'!R8C1</t>
  </si>
  <si>
    <t xml:space="preserve">'[R3B_0331.XLS]Tregion'!R8C2</t>
  </si>
  <si>
    <t xml:space="preserve">'[R3B_0331.XLS]Tregion'!R8C3</t>
  </si>
  <si>
    <t xml:space="preserve">'[R3B_0331.XLS]Tregion'!R8C4</t>
  </si>
  <si>
    <t xml:space="preserve">'[R3B_0331.XLS]Tregion'!R8C32</t>
  </si>
  <si>
    <t xml:space="preserve">'[R3B_0331.XLS]Tregion'!R8C10</t>
  </si>
  <si>
    <t xml:space="preserve">'[R3B_0331.XLS]Tregion'!R8C24</t>
  </si>
  <si>
    <t xml:space="preserve">'[R4_0331.XLS]Tregion'!R8C1</t>
  </si>
  <si>
    <t xml:space="preserve">'[R4_0331.XLS]Tregion'!R8C2</t>
  </si>
  <si>
    <t xml:space="preserve">'[R4_0331.XLS]Tregion'!R8C3</t>
  </si>
  <si>
    <t xml:space="preserve">'[R4_0331.XLS]Tregion'!R8C4</t>
  </si>
  <si>
    <t xml:space="preserve">'[R4_0331.XLS]Tregion'!R8C32</t>
  </si>
  <si>
    <t xml:space="preserve">'[R4_0331.XLS]Tregion'!R8C10</t>
  </si>
  <si>
    <t xml:space="preserve">'[R4_0331.XLS]Tregion'!R8C24</t>
  </si>
  <si>
    <t xml:space="preserve">'[R4A_0331.XLS]Tregion'!R8C1</t>
  </si>
  <si>
    <t xml:space="preserve">'[R4A_0331.XLS]Tregion'!R8C2</t>
  </si>
  <si>
    <t xml:space="preserve">'[R4A_0331.XLS]Tregion'!R8C3</t>
  </si>
  <si>
    <t xml:space="preserve">'[R4A_0331.XLS]Tregion'!R8C4</t>
  </si>
  <si>
    <t xml:space="preserve">'[R4A_0331.XLS]Tregion'!R8C32</t>
  </si>
  <si>
    <t xml:space="preserve">'[R4A_0331.XLS]Tregion'!R8C10</t>
  </si>
  <si>
    <t xml:space="preserve">'[R4A_0331.XLS]Tregion'!R8C24</t>
  </si>
  <si>
    <t xml:space="preserve">'[R4B_0331.XLS]Tregion'!R8C1</t>
  </si>
  <si>
    <t xml:space="preserve">'[R4B_0331.XLS]Tregion'!R8C2</t>
  </si>
  <si>
    <t xml:space="preserve">'[R4B_0331.XLS]Tregion'!R8C3</t>
  </si>
  <si>
    <t xml:space="preserve">'[R4B_0331.XLS]Tregion'!R8C4</t>
  </si>
  <si>
    <t xml:space="preserve">'[R4B_0331.XLS]Tregion'!R8C32</t>
  </si>
  <si>
    <t xml:space="preserve">'[R4B_0331.XLS]Tregion'!R8C10</t>
  </si>
  <si>
    <t xml:space="preserve">'[R4B_0331.XLS]Tregion'!R8C24</t>
  </si>
  <si>
    <t xml:space="preserve">'[R4C_0331.XLS]Tregion'!R8C1</t>
  </si>
  <si>
    <t xml:space="preserve">'[R4C_0331.XLS]Tregion'!R8C2</t>
  </si>
  <si>
    <t xml:space="preserve">'[R4C_0331.XLS]Tregion'!R8C3</t>
  </si>
  <si>
    <t xml:space="preserve">'[R4C_0331.XLS]Tregion'!R8C4</t>
  </si>
  <si>
    <t xml:space="preserve">'[R4C_0331.XLS]Tregion'!R8C32</t>
  </si>
  <si>
    <t xml:space="preserve">'[R4C_0331.XLS]Tregion'!R8C10</t>
  </si>
  <si>
    <t xml:space="preserve">'[R4C_0331.XLS]Tregion'!R8C24</t>
  </si>
  <si>
    <t xml:space="preserve">'[R5_0331.XLS]Tregion'!R8C1</t>
  </si>
  <si>
    <t xml:space="preserve">'[R5_0331.XLS]Tregion'!R8C2</t>
  </si>
  <si>
    <t xml:space="preserve">'[R5_0331.XLS]Tregion'!R8C3</t>
  </si>
  <si>
    <t xml:space="preserve">'[R5_0331.XLS]Tregion'!R8C4</t>
  </si>
  <si>
    <t xml:space="preserve">'[R5_0331.XLS]Tregion'!R8C32</t>
  </si>
  <si>
    <t xml:space="preserve">'[R5_0331.XLS]Tregion'!R8C10</t>
  </si>
  <si>
    <t xml:space="preserve">'[R5_0331.XLS]Tregion'!R8C24</t>
  </si>
  <si>
    <t xml:space="preserve">'[R6_0331.XLS]Tregion'!R8C1</t>
  </si>
  <si>
    <t xml:space="preserve">'[R6_0331.XLS]Tregion'!R8C2</t>
  </si>
  <si>
    <t xml:space="preserve">'[R6_0331.XLS]Tregion'!R8C3</t>
  </si>
  <si>
    <t xml:space="preserve">'[R6_0331.XLS]Tregion'!R8C4</t>
  </si>
  <si>
    <t xml:space="preserve">'[R6_0331.XLS]Tregion'!R8C32</t>
  </si>
  <si>
    <t xml:space="preserve">'[R6_0331.XLS]Tregion'!R8C10</t>
  </si>
  <si>
    <t xml:space="preserve">'[R6_0331.XLS]Tregion'!R8C24</t>
  </si>
  <si>
    <t xml:space="preserve">'[R1_0331.XLS]Tregion'!R9C1</t>
  </si>
  <si>
    <t xml:space="preserve">'[R1_0331.XLS]Tregion'!R9C2</t>
  </si>
  <si>
    <t xml:space="preserve">'[R1_0331.XLS]Tregion'!R9C3</t>
  </si>
  <si>
    <t xml:space="preserve">'[R1_0331.XLS]Tregion'!R9C4</t>
  </si>
  <si>
    <t xml:space="preserve">'[R1_0331.XLS]Tregion'!R9C32</t>
  </si>
  <si>
    <t xml:space="preserve">'[R1_0331.XLS]Tregion'!R9C10</t>
  </si>
  <si>
    <t xml:space="preserve">'[R1_0331.XLS]Tregion'!R9C24</t>
  </si>
  <si>
    <t xml:space="preserve">'[R1A_0331.XLS]Tregion'!R9C1</t>
  </si>
  <si>
    <t xml:space="preserve">'[R1A_0331.XLS]Tregion'!R9C2</t>
  </si>
  <si>
    <t xml:space="preserve">'[R1A_0331.XLS]Tregion'!R9C3</t>
  </si>
  <si>
    <t xml:space="preserve">'[R1A_0331.XLS]Tregion'!R9C4</t>
  </si>
  <si>
    <t xml:space="preserve">'[R1A_0331.XLS]Tregion'!R9C32</t>
  </si>
  <si>
    <t xml:space="preserve">'[R1A_0331.XLS]Tregion'!R9C10</t>
  </si>
  <si>
    <t xml:space="preserve">'[R1A_0331.XLS]Tregion'!R9C24</t>
  </si>
  <si>
    <t xml:space="preserve">'[R1B_0331.XLS]Tregion'!R9C1</t>
  </si>
  <si>
    <t xml:space="preserve">'[R1B_0331.XLS]Tregion'!R9C2</t>
  </si>
  <si>
    <t xml:space="preserve">'[R1B_0331.XLS]Tregion'!R9C3</t>
  </si>
  <si>
    <t xml:space="preserve">'[R1B_0331.XLS]Tregion'!R9C4</t>
  </si>
  <si>
    <t xml:space="preserve">'[R1B_0331.XLS]Tregion'!R9C32</t>
  </si>
  <si>
    <t xml:space="preserve">'[R1B_0331.XLS]Tregion'!R9C10</t>
  </si>
  <si>
    <t xml:space="preserve">'[R1B_0331.XLS]Tregion'!R9C24</t>
  </si>
  <si>
    <t xml:space="preserve">'[R1C_0331.XLS]Tregion'!R9C1</t>
  </si>
  <si>
    <t xml:space="preserve">'[R1C_0331.XLS]Tregion'!R9C2</t>
  </si>
  <si>
    <t xml:space="preserve">'[R1C_0331.XLS]Tregion'!R9C3</t>
  </si>
  <si>
    <t xml:space="preserve">'[R1C_0331.XLS]Tregion'!R9C4</t>
  </si>
  <si>
    <t xml:space="preserve">'[R1C_0331.XLS]Tregion'!R9C32</t>
  </si>
  <si>
    <t xml:space="preserve">'[R1C_0331.XLS]Tregion'!R9C10</t>
  </si>
  <si>
    <t xml:space="preserve">'[R1C_0331.XLS]Tregion'!R9C24</t>
  </si>
  <si>
    <t xml:space="preserve">'[R1E_0331.XLS]Tregion'!R9C1</t>
  </si>
  <si>
    <t xml:space="preserve">'[R1E_0331.XLS]Tregion'!R9C2</t>
  </si>
  <si>
    <t xml:space="preserve">'[R1E_0331.XLS]Tregion'!R9C3</t>
  </si>
  <si>
    <t xml:space="preserve">'[R1E_0331.XLS]Tregion'!R9C4</t>
  </si>
  <si>
    <t xml:space="preserve">'[R1E_0331.XLS]Tregion'!R9C32</t>
  </si>
  <si>
    <t xml:space="preserve">'[R1E_0331.XLS]Tregion'!R9C10</t>
  </si>
  <si>
    <t xml:space="preserve">'[R1E_0331.XLS]Tregion'!R9C24</t>
  </si>
  <si>
    <t xml:space="preserve">'[R1Z_0331.XLS]Tregion'!R9C1</t>
  </si>
  <si>
    <t xml:space="preserve">'[R1Z_0331.XLS]Tregion'!R9C2</t>
  </si>
  <si>
    <t xml:space="preserve">'[R1Z_0331.XLS]Tregion'!R9C3</t>
  </si>
  <si>
    <t xml:space="preserve">'[R1Z_0331.XLS]Tregion'!R9C4</t>
  </si>
  <si>
    <t xml:space="preserve">'[R1Z_0331.XLS]Tregion'!R9C32</t>
  </si>
  <si>
    <t xml:space="preserve">'[R1Z_0331.XLS]Tregion'!R9C10</t>
  </si>
  <si>
    <t xml:space="preserve">'[R1Z_0331.XLS]Tregion'!R9C24</t>
  </si>
  <si>
    <t xml:space="preserve">'[R3B_0331.XLS]Tregion'!R9C1</t>
  </si>
  <si>
    <t xml:space="preserve">'[R3B_0331.XLS]Tregion'!R9C2</t>
  </si>
  <si>
    <t xml:space="preserve">'[R3B_0331.XLS]Tregion'!R9C3</t>
  </si>
  <si>
    <t xml:space="preserve">'[R3B_0331.XLS]Tregion'!R9C4</t>
  </si>
  <si>
    <t xml:space="preserve">'[R3B_0331.XLS]Tregion'!R9C32</t>
  </si>
  <si>
    <t xml:space="preserve">'[R3B_0331.XLS]Tregion'!R9C10</t>
  </si>
  <si>
    <t xml:space="preserve">'[R3B_0331.XLS]Tregion'!R9C24</t>
  </si>
  <si>
    <t xml:space="preserve">'[R4_0331.XLS]Tregion'!R9C1</t>
  </si>
  <si>
    <t xml:space="preserve">'[R4_0331.XLS]Tregion'!R9C2</t>
  </si>
  <si>
    <t xml:space="preserve">'[R4_0331.XLS]Tregion'!R9C3</t>
  </si>
  <si>
    <t xml:space="preserve">'[R4_0331.XLS]Tregion'!R9C4</t>
  </si>
  <si>
    <t xml:space="preserve">'[R4_0331.XLS]Tregion'!R9C32</t>
  </si>
  <si>
    <t xml:space="preserve">'[R4_0331.XLS]Tregion'!R9C10</t>
  </si>
  <si>
    <t xml:space="preserve">'[R4_0331.XLS]Tregion'!R9C24</t>
  </si>
  <si>
    <t xml:space="preserve">'[R4A_0331.XLS]Tregion'!R9C1</t>
  </si>
  <si>
    <t xml:space="preserve">'[R4A_0331.XLS]Tregion'!R9C2</t>
  </si>
  <si>
    <t xml:space="preserve">'[R4A_0331.XLS]Tregion'!R9C3</t>
  </si>
  <si>
    <t xml:space="preserve">'[R4A_0331.XLS]Tregion'!R9C4</t>
  </si>
  <si>
    <t xml:space="preserve">'[R4A_0331.XLS]Tregion'!R9C32</t>
  </si>
  <si>
    <t xml:space="preserve">'[R4A_0331.XLS]Tregion'!R9C10</t>
  </si>
  <si>
    <t xml:space="preserve">'[R4A_0331.XLS]Tregion'!R9C24</t>
  </si>
  <si>
    <t xml:space="preserve">'[R4B_0331.XLS]Tregion'!R9C1</t>
  </si>
  <si>
    <t xml:space="preserve">'[R4B_0331.XLS]Tregion'!R9C2</t>
  </si>
  <si>
    <t xml:space="preserve">'[R4B_0331.XLS]Tregion'!R9C3</t>
  </si>
  <si>
    <t xml:space="preserve">'[R4B_0331.XLS]Tregion'!R9C4</t>
  </si>
  <si>
    <t xml:space="preserve">'[R4B_0331.XLS]Tregion'!R9C32</t>
  </si>
  <si>
    <t xml:space="preserve">'[R4B_0331.XLS]Tregion'!R9C10</t>
  </si>
  <si>
    <t xml:space="preserve">'[R4B_0331.XLS]Tregion'!R9C24</t>
  </si>
  <si>
    <t xml:space="preserve">'[R4C_0331.XLS]Tregion'!R9C1</t>
  </si>
  <si>
    <t xml:space="preserve">'[R4C_0331.XLS]Tregion'!R9C2</t>
  </si>
  <si>
    <t xml:space="preserve">'[R4C_0331.XLS]Tregion'!R9C3</t>
  </si>
  <si>
    <t xml:space="preserve">'[R4C_0331.XLS]Tregion'!R9C4</t>
  </si>
  <si>
    <t xml:space="preserve">'[R4C_0331.XLS]Tregion'!R9C32</t>
  </si>
  <si>
    <t xml:space="preserve">'[R4C_0331.XLS]Tregion'!R9C10</t>
  </si>
  <si>
    <t xml:space="preserve">'[R4C_0331.XLS]Tregion'!R9C24</t>
  </si>
  <si>
    <t xml:space="preserve">'[R5_0331.XLS]Tregion'!R9C1</t>
  </si>
  <si>
    <t xml:space="preserve">'[R5_0331.XLS]Tregion'!R9C2</t>
  </si>
  <si>
    <t xml:space="preserve">'[R5_0331.XLS]Tregion'!R9C3</t>
  </si>
  <si>
    <t xml:space="preserve">'[R5_0331.XLS]Tregion'!R9C4</t>
  </si>
  <si>
    <t xml:space="preserve">'[R5_0331.XLS]Tregion'!R9C32</t>
  </si>
  <si>
    <t xml:space="preserve">'[R5_0331.XLS]Tregion'!R9C10</t>
  </si>
  <si>
    <t xml:space="preserve">'[R5_0331.XLS]Tregion'!R9C24</t>
  </si>
  <si>
    <t xml:space="preserve">'[R6_0331.XLS]Tregion'!R9C1</t>
  </si>
  <si>
    <t xml:space="preserve">'[R6_0331.XLS]Tregion'!R9C2</t>
  </si>
  <si>
    <t xml:space="preserve">'[R6_0331.XLS]Tregion'!R9C3</t>
  </si>
  <si>
    <t xml:space="preserve">'[R6_0331.XLS]Tregion'!R9C4</t>
  </si>
  <si>
    <t xml:space="preserve">'[R6_0331.XLS]Tregion'!R9C32</t>
  </si>
  <si>
    <t xml:space="preserve">'[R6_0331.XLS]Tregion'!R9C10</t>
  </si>
  <si>
    <t xml:space="preserve">'[R6_0331.XLS]Tregion'!R9C24</t>
  </si>
  <si>
    <t xml:space="preserve">'[R1_0331.XLS]Tregion'!R10C1</t>
  </si>
  <si>
    <t xml:space="preserve">'[R1_0331.XLS]Tregion'!R10C2</t>
  </si>
  <si>
    <t xml:space="preserve">'[R1_0331.XLS]Tregion'!R10C3</t>
  </si>
  <si>
    <t xml:space="preserve">'[R1_0331.XLS]Tregion'!R10C4</t>
  </si>
  <si>
    <t xml:space="preserve">'[R1_0331.XLS]Tregion'!R10C32</t>
  </si>
  <si>
    <t xml:space="preserve">'[R1_0331.XLS]Tregion'!R10C10</t>
  </si>
  <si>
    <t xml:space="preserve">'[R1_0331.XLS]Tregion'!R10C24</t>
  </si>
  <si>
    <t xml:space="preserve">'[R1A_0331.XLS]Tregion'!R10C1</t>
  </si>
  <si>
    <t xml:space="preserve">'[R1A_0331.XLS]Tregion'!R10C2</t>
  </si>
  <si>
    <t xml:space="preserve">'[R1A_0331.XLS]Tregion'!R10C3</t>
  </si>
  <si>
    <t xml:space="preserve">'[R1A_0331.XLS]Tregion'!R10C4</t>
  </si>
  <si>
    <t xml:space="preserve">'[R1A_0331.XLS]Tregion'!R10C32</t>
  </si>
  <si>
    <t xml:space="preserve">'[R1A_0331.XLS]Tregion'!R10C10</t>
  </si>
  <si>
    <t xml:space="preserve">'[R1A_0331.XLS]Tregion'!R10C24</t>
  </si>
  <si>
    <t xml:space="preserve">'[R1B_0331.XLS]Tregion'!R10C1</t>
  </si>
  <si>
    <t xml:space="preserve">'[R1B_0331.XLS]Tregion'!R10C2</t>
  </si>
  <si>
    <t xml:space="preserve">'[R1B_0331.XLS]Tregion'!R10C3</t>
  </si>
  <si>
    <t xml:space="preserve">'[R1B_0331.XLS]Tregion'!R10C4</t>
  </si>
  <si>
    <t xml:space="preserve">'[R1B_0331.XLS]Tregion'!R10C32</t>
  </si>
  <si>
    <t xml:space="preserve">'[R1B_0331.XLS]Tregion'!R10C10</t>
  </si>
  <si>
    <t xml:space="preserve">'[R1B_0331.XLS]Tregion'!R10C24</t>
  </si>
  <si>
    <t xml:space="preserve">'[R1C_0331.XLS]Tregion'!R10C1</t>
  </si>
  <si>
    <t xml:space="preserve">'[R1C_0331.XLS]Tregion'!R10C2</t>
  </si>
  <si>
    <t xml:space="preserve">'[R1C_0331.XLS]Tregion'!R10C3</t>
  </si>
  <si>
    <t xml:space="preserve">'[R1C_0331.XLS]Tregion'!R10C4</t>
  </si>
  <si>
    <t xml:space="preserve">'[R1C_0331.XLS]Tregion'!R10C32</t>
  </si>
  <si>
    <t xml:space="preserve">'[R1C_0331.XLS]Tregion'!R10C10</t>
  </si>
  <si>
    <t xml:space="preserve">'[R1C_0331.XLS]Tregion'!R10C24</t>
  </si>
  <si>
    <t xml:space="preserve">'[R1E_0331.XLS]Tregion'!R10C1</t>
  </si>
  <si>
    <t xml:space="preserve">'[R1E_0331.XLS]Tregion'!R10C2</t>
  </si>
  <si>
    <t xml:space="preserve">'[R1E_0331.XLS]Tregion'!R10C3</t>
  </si>
  <si>
    <t xml:space="preserve">'[R1E_0331.XLS]Tregion'!R10C4</t>
  </si>
  <si>
    <t xml:space="preserve">'[R1E_0331.XLS]Tregion'!R10C32</t>
  </si>
  <si>
    <t xml:space="preserve">'[R1E_0331.XLS]Tregion'!R10C10</t>
  </si>
  <si>
    <t xml:space="preserve">'[R1E_0331.XLS]Tregion'!R10C24</t>
  </si>
  <si>
    <t xml:space="preserve">'[R1Z_0331.XLS]Tregion'!R10C1</t>
  </si>
  <si>
    <t xml:space="preserve">'[R1Z_0331.XLS]Tregion'!R10C2</t>
  </si>
  <si>
    <t xml:space="preserve">'[R1Z_0331.XLS]Tregion'!R10C3</t>
  </si>
  <si>
    <t xml:space="preserve">'[R1Z_0331.XLS]Tregion'!R10C4</t>
  </si>
  <si>
    <t xml:space="preserve">'[R1Z_0331.XLS]Tregion'!R10C32</t>
  </si>
  <si>
    <t xml:space="preserve">'[R1Z_0331.XLS]Tregion'!R10C10</t>
  </si>
  <si>
    <t xml:space="preserve">'[R1Z_0331.XLS]Tregion'!R10C24</t>
  </si>
  <si>
    <t xml:space="preserve">'[R3B_0331.XLS]Tregion'!R10C1</t>
  </si>
  <si>
    <t xml:space="preserve">'[R3B_0331.XLS]Tregion'!R10C2</t>
  </si>
  <si>
    <t xml:space="preserve">'[R3B_0331.XLS]Tregion'!R10C3</t>
  </si>
  <si>
    <t xml:space="preserve">'[R3B_0331.XLS]Tregion'!R10C4</t>
  </si>
  <si>
    <t xml:space="preserve">'[R3B_0331.XLS]Tregion'!R10C32</t>
  </si>
  <si>
    <t xml:space="preserve">'[R3B_0331.XLS]Tregion'!R10C10</t>
  </si>
  <si>
    <t xml:space="preserve">'[R3B_0331.XLS]Tregion'!R10C24</t>
  </si>
  <si>
    <t xml:space="preserve">'[R4_0331.XLS]Tregion'!R10C1</t>
  </si>
  <si>
    <t xml:space="preserve">'[R4_0331.XLS]Tregion'!R10C2</t>
  </si>
  <si>
    <t xml:space="preserve">'[R4_0331.XLS]Tregion'!R10C3</t>
  </si>
  <si>
    <t xml:space="preserve">'[R4_0331.XLS]Tregion'!R10C4</t>
  </si>
  <si>
    <t xml:space="preserve">'[R4_0331.XLS]Tregion'!R10C32</t>
  </si>
  <si>
    <t xml:space="preserve">'[R4_0331.XLS]Tregion'!R10C10</t>
  </si>
  <si>
    <t xml:space="preserve">'[R4_0331.XLS]Tregion'!R10C24</t>
  </si>
  <si>
    <t xml:space="preserve">'[R4A_0331.XLS]Tregion'!R10C1</t>
  </si>
  <si>
    <t xml:space="preserve">'[R4A_0331.XLS]Tregion'!R10C2</t>
  </si>
  <si>
    <t xml:space="preserve">'[R4A_0331.XLS]Tregion'!R10C3</t>
  </si>
  <si>
    <t xml:space="preserve">'[R4A_0331.XLS]Tregion'!R10C4</t>
  </si>
  <si>
    <t xml:space="preserve">'[R4A_0331.XLS]Tregion'!R10C32</t>
  </si>
  <si>
    <t xml:space="preserve">'[R4A_0331.XLS]Tregion'!R10C10</t>
  </si>
  <si>
    <t xml:space="preserve">'[R4A_0331.XLS]Tregion'!R10C24</t>
  </si>
  <si>
    <t xml:space="preserve">'[R4B_0331.XLS]Tregion'!R10C1</t>
  </si>
  <si>
    <t xml:space="preserve">'[R4B_0331.XLS]Tregion'!R10C2</t>
  </si>
  <si>
    <t xml:space="preserve">'[R4B_0331.XLS]Tregion'!R10C3</t>
  </si>
  <si>
    <t xml:space="preserve">'[R4B_0331.XLS]Tregion'!R10C4</t>
  </si>
  <si>
    <t xml:space="preserve">'[R4B_0331.XLS]Tregion'!R10C32</t>
  </si>
  <si>
    <t xml:space="preserve">'[R4B_0331.XLS]Tregion'!R10C10</t>
  </si>
  <si>
    <t xml:space="preserve">'[R4B_0331.XLS]Tregion'!R10C24</t>
  </si>
  <si>
    <t xml:space="preserve">'[R4C_0331.XLS]Tregion'!R10C1</t>
  </si>
  <si>
    <t xml:space="preserve">'[R4C_0331.XLS]Tregion'!R10C2</t>
  </si>
  <si>
    <t xml:space="preserve">'[R4C_0331.XLS]Tregion'!R10C3</t>
  </si>
  <si>
    <t xml:space="preserve">'[R4C_0331.XLS]Tregion'!R10C4</t>
  </si>
  <si>
    <t xml:space="preserve">'[R4C_0331.XLS]Tregion'!R10C32</t>
  </si>
  <si>
    <t xml:space="preserve">'[R4C_0331.XLS]Tregion'!R10C10</t>
  </si>
  <si>
    <t xml:space="preserve">'[R4C_0331.XLS]Tregion'!R10C24</t>
  </si>
  <si>
    <t xml:space="preserve">'[R5_0331.XLS]Tregion'!R10C1</t>
  </si>
  <si>
    <t xml:space="preserve">'[R5_0331.XLS]Tregion'!R10C2</t>
  </si>
  <si>
    <t xml:space="preserve">'[R5_0331.XLS]Tregion'!R10C3</t>
  </si>
  <si>
    <t xml:space="preserve">'[R5_0331.XLS]Tregion'!R10C4</t>
  </si>
  <si>
    <t xml:space="preserve">'[R5_0331.XLS]Tregion'!R10C32</t>
  </si>
  <si>
    <t xml:space="preserve">'[R5_0331.XLS]Tregion'!R10C10</t>
  </si>
  <si>
    <t xml:space="preserve">'[R5_0331.XLS]Tregion'!R10C24</t>
  </si>
  <si>
    <t xml:space="preserve">'[R6_0331.XLS]Tregion'!R10C1</t>
  </si>
  <si>
    <t xml:space="preserve">'[R6_0331.XLS]Tregion'!R10C2</t>
  </si>
  <si>
    <t xml:space="preserve">'[R6_0331.XLS]Tregion'!R10C3</t>
  </si>
  <si>
    <t xml:space="preserve">'[R6_0331.XLS]Tregion'!R10C4</t>
  </si>
  <si>
    <t xml:space="preserve">'[R6_0331.XLS]Tregion'!R10C32</t>
  </si>
  <si>
    <t xml:space="preserve">'[R6_0331.XLS]Tregion'!R10C10</t>
  </si>
  <si>
    <t xml:space="preserve">'[R6_0331.XLS]Tregion'!R10C24</t>
  </si>
  <si>
    <t xml:space="preserve">'[R1_0331.XLS]Tregion'!R11C1</t>
  </si>
  <si>
    <t xml:space="preserve">'[R1_0331.XLS]Tregion'!R11C2</t>
  </si>
  <si>
    <t xml:space="preserve">'[R1_0331.XLS]Tregion'!R11C3</t>
  </si>
  <si>
    <t xml:space="preserve">'[R1_0331.XLS]Tregion'!R11C4</t>
  </si>
  <si>
    <t xml:space="preserve">'[R1_0331.XLS]Tregion'!R11C32</t>
  </si>
  <si>
    <t xml:space="preserve">'[R1_0331.XLS]Tregion'!R11C10</t>
  </si>
  <si>
    <t xml:space="preserve">'[R1_0331.XLS]Tregion'!R11C24</t>
  </si>
  <si>
    <t xml:space="preserve">'[R1A_0331.XLS]Tregion'!R11C1</t>
  </si>
  <si>
    <t xml:space="preserve">'[R1A_0331.XLS]Tregion'!R11C2</t>
  </si>
  <si>
    <t xml:space="preserve">'[R1A_0331.XLS]Tregion'!R11C3</t>
  </si>
  <si>
    <t xml:space="preserve">'[R1A_0331.XLS]Tregion'!R11C4</t>
  </si>
  <si>
    <t xml:space="preserve">'[R1A_0331.XLS]Tregion'!R11C32</t>
  </si>
  <si>
    <t xml:space="preserve">'[R1A_0331.XLS]Tregion'!R11C10</t>
  </si>
  <si>
    <t xml:space="preserve">'[R1A_0331.XLS]Tregion'!R11C24</t>
  </si>
  <si>
    <t xml:space="preserve">'[R1B_0331.XLS]Tregion'!R11C1</t>
  </si>
  <si>
    <t xml:space="preserve">'[R1B_0331.XLS]Tregion'!R11C2</t>
  </si>
  <si>
    <t xml:space="preserve">'[R1B_0331.XLS]Tregion'!R11C3</t>
  </si>
  <si>
    <t xml:space="preserve">'[R1B_0331.XLS]Tregion'!R11C4</t>
  </si>
  <si>
    <t xml:space="preserve">'[R1B_0331.XLS]Tregion'!R11C32</t>
  </si>
  <si>
    <t xml:space="preserve">'[R1B_0331.XLS]Tregion'!R11C10</t>
  </si>
  <si>
    <t xml:space="preserve">'[R1B_0331.XLS]Tregion'!R11C24</t>
  </si>
  <si>
    <t xml:space="preserve">'[R1C_0331.XLS]Tregion'!R11C1</t>
  </si>
  <si>
    <t xml:space="preserve">'[R1C_0331.XLS]Tregion'!R11C2</t>
  </si>
  <si>
    <t xml:space="preserve">'[R1C_0331.XLS]Tregion'!R11C3</t>
  </si>
  <si>
    <t xml:space="preserve">'[R1C_0331.XLS]Tregion'!R11C4</t>
  </si>
  <si>
    <t xml:space="preserve">'[R1C_0331.XLS]Tregion'!R11C32</t>
  </si>
  <si>
    <t xml:space="preserve">'[R1C_0331.XLS]Tregion'!R11C10</t>
  </si>
  <si>
    <t xml:space="preserve">'[R1C_0331.XLS]Tregion'!R11C24</t>
  </si>
  <si>
    <t xml:space="preserve">'[R1E_0331.XLS]Tregion'!R11C1</t>
  </si>
  <si>
    <t xml:space="preserve">'[R1E_0331.XLS]Tregion'!R11C2</t>
  </si>
  <si>
    <t xml:space="preserve">'[R1E_0331.XLS]Tregion'!R11C3</t>
  </si>
  <si>
    <t xml:space="preserve">'[R1E_0331.XLS]Tregion'!R11C4</t>
  </si>
  <si>
    <t xml:space="preserve">'[R1E_0331.XLS]Tregion'!R11C32</t>
  </si>
  <si>
    <t xml:space="preserve">'[R1E_0331.XLS]Tregion'!R11C10</t>
  </si>
  <si>
    <t xml:space="preserve">'[R1E_0331.XLS]Tregion'!R11C24</t>
  </si>
  <si>
    <t xml:space="preserve">'[R1Z_0331.XLS]Tregion'!R11C1</t>
  </si>
  <si>
    <t xml:space="preserve">'[R1Z_0331.XLS]Tregion'!R11C2</t>
  </si>
  <si>
    <t xml:space="preserve">'[R1Z_0331.XLS]Tregion'!R11C3</t>
  </si>
  <si>
    <t xml:space="preserve">'[R1Z_0331.XLS]Tregion'!R11C4</t>
  </si>
  <si>
    <t xml:space="preserve">'[R1Z_0331.XLS]Tregion'!R11C32</t>
  </si>
  <si>
    <t xml:space="preserve">'[R1Z_0331.XLS]Tregion'!R11C10</t>
  </si>
  <si>
    <t xml:space="preserve">'[R1Z_0331.XLS]Tregion'!R11C24</t>
  </si>
  <si>
    <t xml:space="preserve">'[R3B_0331.XLS]Tregion'!R11C1</t>
  </si>
  <si>
    <t xml:space="preserve">'[R3B_0331.XLS]Tregion'!R11C2</t>
  </si>
  <si>
    <t xml:space="preserve">'[R3B_0331.XLS]Tregion'!R11C3</t>
  </si>
  <si>
    <t xml:space="preserve">'[R3B_0331.XLS]Tregion'!R11C4</t>
  </si>
  <si>
    <t xml:space="preserve">'[R3B_0331.XLS]Tregion'!R11C32</t>
  </si>
  <si>
    <t xml:space="preserve">'[R3B_0331.XLS]Tregion'!R11C10</t>
  </si>
  <si>
    <t xml:space="preserve">'[R3B_0331.XLS]Tregion'!R11C24</t>
  </si>
  <si>
    <t xml:space="preserve">'[R4_0331.XLS]Tregion'!R11C1</t>
  </si>
  <si>
    <t xml:space="preserve">'[R4_0331.XLS]Tregion'!R11C2</t>
  </si>
  <si>
    <t xml:space="preserve">'[R4_0331.XLS]Tregion'!R11C3</t>
  </si>
  <si>
    <t xml:space="preserve">'[R4_0331.XLS]Tregion'!R11C4</t>
  </si>
  <si>
    <t xml:space="preserve">'[R4_0331.XLS]Tregion'!R11C32</t>
  </si>
  <si>
    <t xml:space="preserve">'[R4_0331.XLS]Tregion'!R11C10</t>
  </si>
  <si>
    <t xml:space="preserve">'[R4_0331.XLS]Tregion'!R11C24</t>
  </si>
  <si>
    <t xml:space="preserve">'[R4A_0331.XLS]Tregion'!R11C1</t>
  </si>
  <si>
    <t xml:space="preserve">'[R4A_0331.XLS]Tregion'!R11C2</t>
  </si>
  <si>
    <t xml:space="preserve">'[R4A_0331.XLS]Tregion'!R11C3</t>
  </si>
  <si>
    <t xml:space="preserve">'[R4A_0331.XLS]Tregion'!R11C4</t>
  </si>
  <si>
    <t xml:space="preserve">'[R4A_0331.XLS]Tregion'!R11C32</t>
  </si>
  <si>
    <t xml:space="preserve">'[R4A_0331.XLS]Tregion'!R11C10</t>
  </si>
  <si>
    <t xml:space="preserve">'[R4A_0331.XLS]Tregion'!R11C24</t>
  </si>
  <si>
    <t xml:space="preserve">'[R4B_0331.XLS]Tregion'!R11C1</t>
  </si>
  <si>
    <t xml:space="preserve">'[R4B_0331.XLS]Tregion'!R11C2</t>
  </si>
  <si>
    <t xml:space="preserve">'[R4B_0331.XLS]Tregion'!R11C3</t>
  </si>
  <si>
    <t xml:space="preserve">'[R4B_0331.XLS]Tregion'!R11C4</t>
  </si>
  <si>
    <t xml:space="preserve">'[R4B_0331.XLS]Tregion'!R11C32</t>
  </si>
  <si>
    <t xml:space="preserve">'[R4B_0331.XLS]Tregion'!R11C10</t>
  </si>
  <si>
    <t xml:space="preserve">'[R4B_0331.XLS]Tregion'!R11C24</t>
  </si>
  <si>
    <t xml:space="preserve">'[R4C_0331.XLS]Tregion'!R11C1</t>
  </si>
  <si>
    <t xml:space="preserve">'[R4C_0331.XLS]Tregion'!R11C2</t>
  </si>
  <si>
    <t xml:space="preserve">'[R4C_0331.XLS]Tregion'!R11C3</t>
  </si>
  <si>
    <t xml:space="preserve">'[R4C_0331.XLS]Tregion'!R11C4</t>
  </si>
  <si>
    <t xml:space="preserve">'[R4C_0331.XLS]Tregion'!R11C32</t>
  </si>
  <si>
    <t xml:space="preserve">'[R4C_0331.XLS]Tregion'!R11C10</t>
  </si>
  <si>
    <t xml:space="preserve">'[R4C_0331.XLS]Tregion'!R11C24</t>
  </si>
  <si>
    <t xml:space="preserve">'[R5_0331.XLS]Tregion'!R11C1</t>
  </si>
  <si>
    <t xml:space="preserve">'[R5_0331.XLS]Tregion'!R11C2</t>
  </si>
  <si>
    <t xml:space="preserve">'[R5_0331.XLS]Tregion'!R11C3</t>
  </si>
  <si>
    <t xml:space="preserve">'[R5_0331.XLS]Tregion'!R11C4</t>
  </si>
  <si>
    <t xml:space="preserve">'[R5_0331.XLS]Tregion'!R11C32</t>
  </si>
  <si>
    <t xml:space="preserve">'[R5_0331.XLS]Tregion'!R11C10</t>
  </si>
  <si>
    <t xml:space="preserve">'[R5_0331.XLS]Tregion'!R11C24</t>
  </si>
  <si>
    <t xml:space="preserve">'[R6_0331.XLS]Tregion'!R11C1</t>
  </si>
  <si>
    <t xml:space="preserve">'[R6_0331.XLS]Tregion'!R11C2</t>
  </si>
  <si>
    <t xml:space="preserve">'[R6_0331.XLS]Tregion'!R11C3</t>
  </si>
  <si>
    <t xml:space="preserve">'[R6_0331.XLS]Tregion'!R11C4</t>
  </si>
  <si>
    <t xml:space="preserve">'[R6_0331.XLS]Tregion'!R11C32</t>
  </si>
  <si>
    <t xml:space="preserve">'[R6_0331.XLS]Tregion'!R11C10</t>
  </si>
  <si>
    <t xml:space="preserve">'[R6_0331.XLS]Tregion'!R11C24</t>
  </si>
  <si>
    <t xml:space="preserve">'[R1_0331.XLS]Tregion'!R12C1</t>
  </si>
  <si>
    <t xml:space="preserve">'[R1_0331.XLS]Tregion'!R12C2</t>
  </si>
  <si>
    <t xml:space="preserve">'[R1_0331.XLS]Tregion'!R12C3</t>
  </si>
  <si>
    <t xml:space="preserve">'[R1_0331.XLS]Tregion'!R12C4</t>
  </si>
  <si>
    <t xml:space="preserve">'[R1_0331.XLS]Tregion'!R12C32</t>
  </si>
  <si>
    <t xml:space="preserve">'[R1_0331.XLS]Tregion'!R12C10</t>
  </si>
  <si>
    <t xml:space="preserve">'[R1_0331.XLS]Tregion'!R12C24</t>
  </si>
  <si>
    <t xml:space="preserve">'[R1A_0331.XLS]Tregion'!R12C1</t>
  </si>
  <si>
    <t xml:space="preserve">'[R1A_0331.XLS]Tregion'!R12C2</t>
  </si>
  <si>
    <t xml:space="preserve">'[R1A_0331.XLS]Tregion'!R12C3</t>
  </si>
  <si>
    <t xml:space="preserve">'[R1A_0331.XLS]Tregion'!R12C4</t>
  </si>
  <si>
    <t xml:space="preserve">'[R1A_0331.XLS]Tregion'!R12C32</t>
  </si>
  <si>
    <t xml:space="preserve">'[R1A_0331.XLS]Tregion'!R12C10</t>
  </si>
  <si>
    <t xml:space="preserve">'[R1A_0331.XLS]Tregion'!R12C24</t>
  </si>
  <si>
    <t xml:space="preserve">'[R1B_0331.XLS]Tregion'!R12C1</t>
  </si>
  <si>
    <t xml:space="preserve">'[R1B_0331.XLS]Tregion'!R12C2</t>
  </si>
  <si>
    <t xml:space="preserve">'[R1B_0331.XLS]Tregion'!R12C3</t>
  </si>
  <si>
    <t xml:space="preserve">'[R1B_0331.XLS]Tregion'!R12C4</t>
  </si>
  <si>
    <t xml:space="preserve">'[R1B_0331.XLS]Tregion'!R12C32</t>
  </si>
  <si>
    <t xml:space="preserve">'[R1B_0331.XLS]Tregion'!R12C10</t>
  </si>
  <si>
    <t xml:space="preserve">'[R1B_0331.XLS]Tregion'!R12C24</t>
  </si>
  <si>
    <t xml:space="preserve">'[R1C_0331.XLS]Tregion'!R12C1</t>
  </si>
  <si>
    <t xml:space="preserve">'[R1C_0331.XLS]Tregion'!R12C2</t>
  </si>
  <si>
    <t xml:space="preserve">'[R1C_0331.XLS]Tregion'!R12C3</t>
  </si>
  <si>
    <t xml:space="preserve">'[R1C_0331.XLS]Tregion'!R12C4</t>
  </si>
  <si>
    <t xml:space="preserve">'[R1C_0331.XLS]Tregion'!R12C32</t>
  </si>
  <si>
    <t xml:space="preserve">'[R1C_0331.XLS]Tregion'!R12C10</t>
  </si>
  <si>
    <t xml:space="preserve">'[R1C_0331.XLS]Tregion'!R12C24</t>
  </si>
  <si>
    <t xml:space="preserve">'[R1E_0331.XLS]Tregion'!R12C1</t>
  </si>
  <si>
    <t xml:space="preserve">'[R1E_0331.XLS]Tregion'!R12C2</t>
  </si>
  <si>
    <t xml:space="preserve">'[R1E_0331.XLS]Tregion'!R12C3</t>
  </si>
  <si>
    <t xml:space="preserve">'[R1E_0331.XLS]Tregion'!R12C4</t>
  </si>
  <si>
    <t xml:space="preserve">'[R1E_0331.XLS]Tregion'!R12C32</t>
  </si>
  <si>
    <t xml:space="preserve">'[R1E_0331.XLS]Tregion'!R12C10</t>
  </si>
  <si>
    <t xml:space="preserve">'[R1E_0331.XLS]Tregion'!R12C24</t>
  </si>
  <si>
    <t xml:space="preserve">'[R1Z_0331.XLS]Tregion'!R12C1</t>
  </si>
  <si>
    <t xml:space="preserve">'[R1Z_0331.XLS]Tregion'!R12C2</t>
  </si>
  <si>
    <t xml:space="preserve">'[R1Z_0331.XLS]Tregion'!R12C3</t>
  </si>
  <si>
    <t xml:space="preserve">'[R1Z_0331.XLS]Tregion'!R12C4</t>
  </si>
  <si>
    <t xml:space="preserve">'[R1Z_0331.XLS]Tregion'!R12C32</t>
  </si>
  <si>
    <t xml:space="preserve">'[R1Z_0331.XLS]Tregion'!R12C10</t>
  </si>
  <si>
    <t xml:space="preserve">'[R1Z_0331.XLS]Tregion'!R12C24</t>
  </si>
  <si>
    <t xml:space="preserve">'[R3B_0331.XLS]Tregion'!R12C1</t>
  </si>
  <si>
    <t xml:space="preserve">'[R3B_0331.XLS]Tregion'!R12C2</t>
  </si>
  <si>
    <t xml:space="preserve">'[R3B_0331.XLS]Tregion'!R12C3</t>
  </si>
  <si>
    <t xml:space="preserve">'[R3B_0331.XLS]Tregion'!R12C4</t>
  </si>
  <si>
    <t xml:space="preserve">'[R3B_0331.XLS]Tregion'!R12C32</t>
  </si>
  <si>
    <t xml:space="preserve">'[R3B_0331.XLS]Tregion'!R12C10</t>
  </si>
  <si>
    <t xml:space="preserve">'[R3B_0331.XLS]Tregion'!R12C24</t>
  </si>
  <si>
    <t xml:space="preserve">'[R4_0331.XLS]Tregion'!R12C1</t>
  </si>
  <si>
    <t xml:space="preserve">'[R4_0331.XLS]Tregion'!R12C2</t>
  </si>
  <si>
    <t xml:space="preserve">'[R4_0331.XLS]Tregion'!R12C3</t>
  </si>
  <si>
    <t xml:space="preserve">'[R4_0331.XLS]Tregion'!R12C4</t>
  </si>
  <si>
    <t xml:space="preserve">'[R4_0331.XLS]Tregion'!R12C32</t>
  </si>
  <si>
    <t xml:space="preserve">'[R4_0331.XLS]Tregion'!R12C10</t>
  </si>
  <si>
    <t xml:space="preserve">'[R4_0331.XLS]Tregion'!R12C24</t>
  </si>
  <si>
    <t xml:space="preserve">'[R4A_0331.XLS]Tregion'!R12C1</t>
  </si>
  <si>
    <t xml:space="preserve">'[R4A_0331.XLS]Tregion'!R12C2</t>
  </si>
  <si>
    <t xml:space="preserve">'[R4A_0331.XLS]Tregion'!R12C3</t>
  </si>
  <si>
    <t xml:space="preserve">'[R4A_0331.XLS]Tregion'!R12C4</t>
  </si>
  <si>
    <t xml:space="preserve">'[R4A_0331.XLS]Tregion'!R12C32</t>
  </si>
  <si>
    <t xml:space="preserve">'[R4A_0331.XLS]Tregion'!R12C10</t>
  </si>
  <si>
    <t xml:space="preserve">'[R4A_0331.XLS]Tregion'!R12C24</t>
  </si>
  <si>
    <t xml:space="preserve">'[R4B_0331.XLS]Tregion'!R12C1</t>
  </si>
  <si>
    <t xml:space="preserve">'[R4B_0331.XLS]Tregion'!R12C2</t>
  </si>
  <si>
    <t xml:space="preserve">'[R4B_0331.XLS]Tregion'!R12C3</t>
  </si>
  <si>
    <t xml:space="preserve">'[R4B_0331.XLS]Tregion'!R12C4</t>
  </si>
  <si>
    <t xml:space="preserve">'[R4B_0331.XLS]Tregion'!R12C32</t>
  </si>
  <si>
    <t xml:space="preserve">'[R4B_0331.XLS]Tregion'!R12C10</t>
  </si>
  <si>
    <t xml:space="preserve">'[R4B_0331.XLS]Tregion'!R12C24</t>
  </si>
  <si>
    <t xml:space="preserve">'[R4C_0331.XLS]Tregion'!R12C1</t>
  </si>
  <si>
    <t xml:space="preserve">'[R4C_0331.XLS]Tregion'!R12C2</t>
  </si>
  <si>
    <t xml:space="preserve">'[R4C_0331.XLS]Tregion'!R12C3</t>
  </si>
  <si>
    <t xml:space="preserve">'[R4C_0331.XLS]Tregion'!R12C4</t>
  </si>
  <si>
    <t xml:space="preserve">'[R4C_0331.XLS]Tregion'!R12C32</t>
  </si>
  <si>
    <t xml:space="preserve">'[R4C_0331.XLS]Tregion'!R12C10</t>
  </si>
  <si>
    <t xml:space="preserve">'[R4C_0331.XLS]Tregion'!R12C24</t>
  </si>
  <si>
    <t xml:space="preserve">'[R5_0331.XLS]Tregion'!R12C1</t>
  </si>
  <si>
    <t xml:space="preserve">'[R5_0331.XLS]Tregion'!R12C2</t>
  </si>
  <si>
    <t xml:space="preserve">'[R5_0331.XLS]Tregion'!R12C3</t>
  </si>
  <si>
    <t xml:space="preserve">'[R5_0331.XLS]Tregion'!R12C4</t>
  </si>
  <si>
    <t xml:space="preserve">'[R5_0331.XLS]Tregion'!R12C32</t>
  </si>
  <si>
    <t xml:space="preserve">'[R5_0331.XLS]Tregion'!R12C10</t>
  </si>
  <si>
    <t xml:space="preserve">'[R5_0331.XLS]Tregion'!R12C24</t>
  </si>
  <si>
    <t xml:space="preserve">'[R6_0331.XLS]Tregion'!R12C1</t>
  </si>
  <si>
    <t xml:space="preserve">'[R6_0331.XLS]Tregion'!R12C2</t>
  </si>
  <si>
    <t xml:space="preserve">'[R6_0331.XLS]Tregion'!R12C3</t>
  </si>
  <si>
    <t xml:space="preserve">'[R6_0331.XLS]Tregion'!R12C4</t>
  </si>
  <si>
    <t xml:space="preserve">'[R6_0331.XLS]Tregion'!R12C32</t>
  </si>
  <si>
    <t xml:space="preserve">'[R6_0331.XLS]Tregion'!R12C10</t>
  </si>
  <si>
    <t xml:space="preserve">'[R6_0331.XLS]Tregion'!R12C24</t>
  </si>
  <si>
    <t xml:space="preserve">'[R1_0331.XLS]Tregion'!R13C1</t>
  </si>
  <si>
    <t xml:space="preserve">'[R1_0331.XLS]Tregion'!R13C2</t>
  </si>
  <si>
    <t xml:space="preserve">'[R1_0331.XLS]Tregion'!R13C3</t>
  </si>
  <si>
    <t xml:space="preserve">'[R1_0331.XLS]Tregion'!R13C4</t>
  </si>
  <si>
    <t xml:space="preserve">'[R1_0331.XLS]Tregion'!R13C32</t>
  </si>
  <si>
    <t xml:space="preserve">'[R1_0331.XLS]Tregion'!R13C10</t>
  </si>
  <si>
    <t xml:space="preserve">'[R1_0331.XLS]Tregion'!R13C24</t>
  </si>
  <si>
    <t xml:space="preserve">'[R1A_0331.XLS]Tregion'!R13C1</t>
  </si>
  <si>
    <t xml:space="preserve">'[R1A_0331.XLS]Tregion'!R13C2</t>
  </si>
  <si>
    <t xml:space="preserve">'[R1A_0331.XLS]Tregion'!R13C3</t>
  </si>
  <si>
    <t xml:space="preserve">'[R1A_0331.XLS]Tregion'!R13C4</t>
  </si>
  <si>
    <t xml:space="preserve">'[R1A_0331.XLS]Tregion'!R13C32</t>
  </si>
  <si>
    <t xml:space="preserve">'[R1A_0331.XLS]Tregion'!R13C10</t>
  </si>
  <si>
    <t xml:space="preserve">'[R1A_0331.XLS]Tregion'!R13C24</t>
  </si>
  <si>
    <t xml:space="preserve">'[R1B_0331.XLS]Tregion'!R13C1</t>
  </si>
  <si>
    <t xml:space="preserve">'[R1B_0331.XLS]Tregion'!R13C2</t>
  </si>
  <si>
    <t xml:space="preserve">'[R1B_0331.XLS]Tregion'!R13C3</t>
  </si>
  <si>
    <t xml:space="preserve">'[R1B_0331.XLS]Tregion'!R13C4</t>
  </si>
  <si>
    <t xml:space="preserve">'[R1B_0331.XLS]Tregion'!R13C32</t>
  </si>
  <si>
    <t xml:space="preserve">'[R1B_0331.XLS]Tregion'!R13C10</t>
  </si>
  <si>
    <t xml:space="preserve">'[R1B_0331.XLS]Tregion'!R13C24</t>
  </si>
  <si>
    <t xml:space="preserve">'[R1C_0331.XLS]Tregion'!R13C1</t>
  </si>
  <si>
    <t xml:space="preserve">'[R1C_0331.XLS]Tregion'!R13C2</t>
  </si>
  <si>
    <t xml:space="preserve">'[R1C_0331.XLS]Tregion'!R13C3</t>
  </si>
  <si>
    <t xml:space="preserve">'[R1C_0331.XLS]Tregion'!R13C4</t>
  </si>
  <si>
    <t xml:space="preserve">'[R1C_0331.XLS]Tregion'!R13C32</t>
  </si>
  <si>
    <t xml:space="preserve">'[R1C_0331.XLS]Tregion'!R13C10</t>
  </si>
  <si>
    <t xml:space="preserve">'[R1C_0331.XLS]Tregion'!R13C24</t>
  </si>
  <si>
    <t xml:space="preserve">'[R1E_0331.XLS]Tregion'!R13C1</t>
  </si>
  <si>
    <t xml:space="preserve">'[R1E_0331.XLS]Tregion'!R13C2</t>
  </si>
  <si>
    <t xml:space="preserve">'[R1E_0331.XLS]Tregion'!R13C3</t>
  </si>
  <si>
    <t xml:space="preserve">'[R1E_0331.XLS]Tregion'!R13C4</t>
  </si>
  <si>
    <t xml:space="preserve">'[R1E_0331.XLS]Tregion'!R13C32</t>
  </si>
  <si>
    <t xml:space="preserve">'[R1E_0331.XLS]Tregion'!R13C10</t>
  </si>
  <si>
    <t xml:space="preserve">'[R1E_0331.XLS]Tregion'!R13C24</t>
  </si>
  <si>
    <t xml:space="preserve">'[R1Z_0331.XLS]Tregion'!R13C1</t>
  </si>
  <si>
    <t xml:space="preserve">'[R1Z_0331.XLS]Tregion'!R13C2</t>
  </si>
  <si>
    <t xml:space="preserve">'[R1Z_0331.XLS]Tregion'!R13C3</t>
  </si>
  <si>
    <t xml:space="preserve">'[R1Z_0331.XLS]Tregion'!R13C4</t>
  </si>
  <si>
    <t xml:space="preserve">'[R1Z_0331.XLS]Tregion'!R13C32</t>
  </si>
  <si>
    <t xml:space="preserve">'[R1Z_0331.XLS]Tregion'!R13C10</t>
  </si>
  <si>
    <t xml:space="preserve">'[R1Z_0331.XLS]Tregion'!R13C24</t>
  </si>
  <si>
    <t xml:space="preserve">'[R3B_0331.XLS]Tregion'!R13C1</t>
  </si>
  <si>
    <t xml:space="preserve">'[R3B_0331.XLS]Tregion'!R13C2</t>
  </si>
  <si>
    <t xml:space="preserve">'[R3B_0331.XLS]Tregion'!R13C3</t>
  </si>
  <si>
    <t xml:space="preserve">'[R3B_0331.XLS]Tregion'!R13C4</t>
  </si>
  <si>
    <t xml:space="preserve">'[R3B_0331.XLS]Tregion'!R13C32</t>
  </si>
  <si>
    <t xml:space="preserve">'[R3B_0331.XLS]Tregion'!R13C10</t>
  </si>
  <si>
    <t xml:space="preserve">'[R3B_0331.XLS]Tregion'!R13C24</t>
  </si>
  <si>
    <t xml:space="preserve">'[R4_0331.XLS]Tregion'!R13C1</t>
  </si>
  <si>
    <t xml:space="preserve">'[R4_0331.XLS]Tregion'!R13C2</t>
  </si>
  <si>
    <t xml:space="preserve">'[R4_0331.XLS]Tregion'!R13C3</t>
  </si>
  <si>
    <t xml:space="preserve">'[R4_0331.XLS]Tregion'!R13C4</t>
  </si>
  <si>
    <t xml:space="preserve">'[R4_0331.XLS]Tregion'!R13C32</t>
  </si>
  <si>
    <t xml:space="preserve">'[R4_0331.XLS]Tregion'!R13C10</t>
  </si>
  <si>
    <t xml:space="preserve">'[R4_0331.XLS]Tregion'!R13C24</t>
  </si>
  <si>
    <t xml:space="preserve">'[R4A_0331.XLS]Tregion'!R13C1</t>
  </si>
  <si>
    <t xml:space="preserve">'[R4A_0331.XLS]Tregion'!R13C2</t>
  </si>
  <si>
    <t xml:space="preserve">'[R4A_0331.XLS]Tregion'!R13C3</t>
  </si>
  <si>
    <t xml:space="preserve">'[R4A_0331.XLS]Tregion'!R13C4</t>
  </si>
  <si>
    <t xml:space="preserve">'[R4A_0331.XLS]Tregion'!R13C32</t>
  </si>
  <si>
    <t xml:space="preserve">'[R4A_0331.XLS]Tregion'!R13C10</t>
  </si>
  <si>
    <t xml:space="preserve">'[R4A_0331.XLS]Tregion'!R13C24</t>
  </si>
  <si>
    <t xml:space="preserve">'[R4B_0331.XLS]Tregion'!R13C1</t>
  </si>
  <si>
    <t xml:space="preserve">'[R4B_0331.XLS]Tregion'!R13C2</t>
  </si>
  <si>
    <t xml:space="preserve">'[R4B_0331.XLS]Tregion'!R13C3</t>
  </si>
  <si>
    <t xml:space="preserve">'[R4B_0331.XLS]Tregion'!R13C4</t>
  </si>
  <si>
    <t xml:space="preserve">'[R4B_0331.XLS]Tregion'!R13C32</t>
  </si>
  <si>
    <t xml:space="preserve">'[R4B_0331.XLS]Tregion'!R13C10</t>
  </si>
  <si>
    <t xml:space="preserve">'[R4B_0331.XLS]Tregion'!R13C24</t>
  </si>
  <si>
    <t xml:space="preserve">'[R4C_0331.XLS]Tregion'!R13C1</t>
  </si>
  <si>
    <t xml:space="preserve">'[R4C_0331.XLS]Tregion'!R13C2</t>
  </si>
  <si>
    <t xml:space="preserve">'[R4C_0331.XLS]Tregion'!R13C3</t>
  </si>
  <si>
    <t xml:space="preserve">'[R4C_0331.XLS]Tregion'!R13C4</t>
  </si>
  <si>
    <t xml:space="preserve">'[R4C_0331.XLS]Tregion'!R13C32</t>
  </si>
  <si>
    <t xml:space="preserve">'[R4C_0331.XLS]Tregion'!R13C10</t>
  </si>
  <si>
    <t xml:space="preserve">'[R4C_0331.XLS]Tregion'!R13C24</t>
  </si>
  <si>
    <t xml:space="preserve">'[R5_0331.XLS]Tregion'!R13C1</t>
  </si>
  <si>
    <t xml:space="preserve">'[R5_0331.XLS]Tregion'!R13C2</t>
  </si>
  <si>
    <t xml:space="preserve">'[R5_0331.XLS]Tregion'!R13C3</t>
  </si>
  <si>
    <t xml:space="preserve">'[R5_0331.XLS]Tregion'!R13C4</t>
  </si>
  <si>
    <t xml:space="preserve">'[R5_0331.XLS]Tregion'!R13C32</t>
  </si>
  <si>
    <t xml:space="preserve">'[R5_0331.XLS]Tregion'!R13C10</t>
  </si>
  <si>
    <t xml:space="preserve">'[R5_0331.XLS]Tregion'!R13C24</t>
  </si>
  <si>
    <t xml:space="preserve">'[R6_0331.XLS]Tregion'!R13C1</t>
  </si>
  <si>
    <t xml:space="preserve">'[R6_0331.XLS]Tregion'!R13C2</t>
  </si>
  <si>
    <t xml:space="preserve">'[R6_0331.XLS]Tregion'!R13C3</t>
  </si>
  <si>
    <t xml:space="preserve">'[R6_0331.XLS]Tregion'!R13C4</t>
  </si>
  <si>
    <t xml:space="preserve">'[R6_0331.XLS]Tregion'!R13C32</t>
  </si>
  <si>
    <t xml:space="preserve">'[R6_0331.XLS]Tregion'!R13C10</t>
  </si>
  <si>
    <t xml:space="preserve">'[R6_0331.XLS]Tregion'!R13C24</t>
  </si>
  <si>
    <t xml:space="preserve">'[R1_0331.XLS]Tregion'!R14C1</t>
  </si>
  <si>
    <t xml:space="preserve">'[R1_0331.XLS]Tregion'!R14C2</t>
  </si>
  <si>
    <t xml:space="preserve">'[R1_0331.XLS]Tregion'!R14C3</t>
  </si>
  <si>
    <t xml:space="preserve">'[R1_0331.XLS]Tregion'!R14C4</t>
  </si>
  <si>
    <t xml:space="preserve">'[R1_0331.XLS]Tregion'!R14C32</t>
  </si>
  <si>
    <t xml:space="preserve">'[R1_0331.XLS]Tregion'!R14C10</t>
  </si>
  <si>
    <t xml:space="preserve">'[R1_0331.XLS]Tregion'!R14C24</t>
  </si>
  <si>
    <t xml:space="preserve">'[R1A_0331.XLS]Tregion'!R14C1</t>
  </si>
  <si>
    <t xml:space="preserve">'[R1A_0331.XLS]Tregion'!R14C2</t>
  </si>
  <si>
    <t xml:space="preserve">'[R1A_0331.XLS]Tregion'!R14C3</t>
  </si>
  <si>
    <t xml:space="preserve">'[R1A_0331.XLS]Tregion'!R14C4</t>
  </si>
  <si>
    <t xml:space="preserve">'[R1A_0331.XLS]Tregion'!R14C32</t>
  </si>
  <si>
    <t xml:space="preserve">'[R1A_0331.XLS]Tregion'!R14C10</t>
  </si>
  <si>
    <t xml:space="preserve">'[R1A_0331.XLS]Tregion'!R14C24</t>
  </si>
  <si>
    <t xml:space="preserve">'[R1B_0331.XLS]Tregion'!R14C1</t>
  </si>
  <si>
    <t xml:space="preserve">'[R1B_0331.XLS]Tregion'!R14C2</t>
  </si>
  <si>
    <t xml:space="preserve">'[R1B_0331.XLS]Tregion'!R14C3</t>
  </si>
  <si>
    <t xml:space="preserve">'[R1B_0331.XLS]Tregion'!R14C4</t>
  </si>
  <si>
    <t xml:space="preserve">'[R1B_0331.XLS]Tregion'!R14C32</t>
  </si>
  <si>
    <t xml:space="preserve">'[R1B_0331.XLS]Tregion'!R14C10</t>
  </si>
  <si>
    <t xml:space="preserve">'[R1B_0331.XLS]Tregion'!R14C24</t>
  </si>
  <si>
    <t xml:space="preserve">'[R1C_0331.XLS]Tregion'!R14C1</t>
  </si>
  <si>
    <t xml:space="preserve">'[R1C_0331.XLS]Tregion'!R14C2</t>
  </si>
  <si>
    <t xml:space="preserve">'[R1C_0331.XLS]Tregion'!R14C3</t>
  </si>
  <si>
    <t xml:space="preserve">'[R1C_0331.XLS]Tregion'!R14C4</t>
  </si>
  <si>
    <t xml:space="preserve">'[R1C_0331.XLS]Tregion'!R14C32</t>
  </si>
  <si>
    <t xml:space="preserve">'[R1C_0331.XLS]Tregion'!R14C10</t>
  </si>
  <si>
    <t xml:space="preserve">'[R1C_0331.XLS]Tregion'!R14C24</t>
  </si>
  <si>
    <t xml:space="preserve">'[R1E_0331.XLS]Tregion'!R14C1</t>
  </si>
  <si>
    <t xml:space="preserve">'[R1E_0331.XLS]Tregion'!R14C2</t>
  </si>
  <si>
    <t xml:space="preserve">'[R1E_0331.XLS]Tregion'!R14C3</t>
  </si>
  <si>
    <t xml:space="preserve">'[R1E_0331.XLS]Tregion'!R14C4</t>
  </si>
  <si>
    <t xml:space="preserve">'[R1E_0331.XLS]Tregion'!R14C32</t>
  </si>
  <si>
    <t xml:space="preserve">'[R1E_0331.XLS]Tregion'!R14C10</t>
  </si>
  <si>
    <t xml:space="preserve">'[R1E_0331.XLS]Tregion'!R14C24</t>
  </si>
  <si>
    <t xml:space="preserve">'[R1Z_0331.XLS]Tregion'!R14C1</t>
  </si>
  <si>
    <t xml:space="preserve">'[R1Z_0331.XLS]Tregion'!R14C2</t>
  </si>
  <si>
    <t xml:space="preserve">'[R1Z_0331.XLS]Tregion'!R14C3</t>
  </si>
  <si>
    <t xml:space="preserve">'[R1Z_0331.XLS]Tregion'!R14C4</t>
  </si>
  <si>
    <t xml:space="preserve">'[R1Z_0331.XLS]Tregion'!R14C32</t>
  </si>
  <si>
    <t xml:space="preserve">'[R1Z_0331.XLS]Tregion'!R14C10</t>
  </si>
  <si>
    <t xml:space="preserve">'[R1Z_0331.XLS]Tregion'!R14C24</t>
  </si>
  <si>
    <t xml:space="preserve">'[R3B_0331.XLS]Tregion'!R14C1</t>
  </si>
  <si>
    <t xml:space="preserve">'[R3B_0331.XLS]Tregion'!R14C2</t>
  </si>
  <si>
    <t xml:space="preserve">'[R3B_0331.XLS]Tregion'!R14C3</t>
  </si>
  <si>
    <t xml:space="preserve">'[R3B_0331.XLS]Tregion'!R14C4</t>
  </si>
  <si>
    <t xml:space="preserve">'[R3B_0331.XLS]Tregion'!R14C32</t>
  </si>
  <si>
    <t xml:space="preserve">'[R3B_0331.XLS]Tregion'!R14C10</t>
  </si>
  <si>
    <t xml:space="preserve">'[R3B_0331.XLS]Tregion'!R14C24</t>
  </si>
  <si>
    <t xml:space="preserve">'[R4_0331.XLS]Tregion'!R14C1</t>
  </si>
  <si>
    <t xml:space="preserve">'[R4_0331.XLS]Tregion'!R14C2</t>
  </si>
  <si>
    <t xml:space="preserve">'[R4_0331.XLS]Tregion'!R14C3</t>
  </si>
  <si>
    <t xml:space="preserve">'[R4_0331.XLS]Tregion'!R14C4</t>
  </si>
  <si>
    <t xml:space="preserve">'[R4_0331.XLS]Tregion'!R14C32</t>
  </si>
  <si>
    <t xml:space="preserve">'[R4_0331.XLS]Tregion'!R14C10</t>
  </si>
  <si>
    <t xml:space="preserve">'[R4_0331.XLS]Tregion'!R14C24</t>
  </si>
  <si>
    <t xml:space="preserve">'[R4A_0331.XLS]Tregion'!R14C1</t>
  </si>
  <si>
    <t xml:space="preserve">'[R4A_0331.XLS]Tregion'!R14C2</t>
  </si>
  <si>
    <t xml:space="preserve">'[R4A_0331.XLS]Tregion'!R14C3</t>
  </si>
  <si>
    <t xml:space="preserve">'[R4A_0331.XLS]Tregion'!R14C4</t>
  </si>
  <si>
    <t xml:space="preserve">'[R4A_0331.XLS]Tregion'!R14C32</t>
  </si>
  <si>
    <t xml:space="preserve">'[R4A_0331.XLS]Tregion'!R14C10</t>
  </si>
  <si>
    <t xml:space="preserve">'[R4A_0331.XLS]Tregion'!R14C24</t>
  </si>
  <si>
    <t xml:space="preserve">'[R4B_0331.XLS]Tregion'!R14C1</t>
  </si>
  <si>
    <t xml:space="preserve">'[R4B_0331.XLS]Tregion'!R14C2</t>
  </si>
  <si>
    <t xml:space="preserve">'[R4B_0331.XLS]Tregion'!R14C3</t>
  </si>
  <si>
    <t xml:space="preserve">'[R4B_0331.XLS]Tregion'!R14C4</t>
  </si>
  <si>
    <t xml:space="preserve">'[R4B_0331.XLS]Tregion'!R14C32</t>
  </si>
  <si>
    <t xml:space="preserve">'[R4B_0331.XLS]Tregion'!R14C10</t>
  </si>
  <si>
    <t xml:space="preserve">'[R4B_0331.XLS]Tregion'!R14C24</t>
  </si>
  <si>
    <t xml:space="preserve">'[R4C_0331.XLS]Tregion'!R14C1</t>
  </si>
  <si>
    <t xml:space="preserve">'[R4C_0331.XLS]Tregion'!R14C2</t>
  </si>
  <si>
    <t xml:space="preserve">'[R4C_0331.XLS]Tregion'!R14C3</t>
  </si>
  <si>
    <t xml:space="preserve">'[R4C_0331.XLS]Tregion'!R14C4</t>
  </si>
  <si>
    <t xml:space="preserve">'[R4C_0331.XLS]Tregion'!R14C32</t>
  </si>
  <si>
    <t xml:space="preserve">'[R4C_0331.XLS]Tregion'!R14C10</t>
  </si>
  <si>
    <t xml:space="preserve">'[R4C_0331.XLS]Tregion'!R14C24</t>
  </si>
  <si>
    <t xml:space="preserve">'[R5_0331.XLS]Tregion'!R14C1</t>
  </si>
  <si>
    <t xml:space="preserve">'[R5_0331.XLS]Tregion'!R14C2</t>
  </si>
  <si>
    <t xml:space="preserve">'[R5_0331.XLS]Tregion'!R14C3</t>
  </si>
  <si>
    <t xml:space="preserve">'[R5_0331.XLS]Tregion'!R14C4</t>
  </si>
  <si>
    <t xml:space="preserve">'[R5_0331.XLS]Tregion'!R14C32</t>
  </si>
  <si>
    <t xml:space="preserve">'[R5_0331.XLS]Tregion'!R14C10</t>
  </si>
  <si>
    <t xml:space="preserve">'[R5_0331.XLS]Tregion'!R14C24</t>
  </si>
  <si>
    <t xml:space="preserve">'[R6_0331.XLS]Tregion'!R14C1</t>
  </si>
  <si>
    <t xml:space="preserve">'[R6_0331.XLS]Tregion'!R14C2</t>
  </si>
  <si>
    <t xml:space="preserve">'[R6_0331.XLS]Tregion'!R14C3</t>
  </si>
  <si>
    <t xml:space="preserve">'[R6_0331.XLS]Tregion'!R14C4</t>
  </si>
  <si>
    <t xml:space="preserve">'[R6_0331.XLS]Tregion'!R14C32</t>
  </si>
  <si>
    <t xml:space="preserve">'[R6_0331.XLS]Tregion'!R14C10</t>
  </si>
  <si>
    <t xml:space="preserve">'[R6_0331.XLS]Tregion'!R14C24</t>
  </si>
  <si>
    <t xml:space="preserve">'[R1_0331.XLS]Tregion'!R15C1</t>
  </si>
  <si>
    <t xml:space="preserve">'[R1_0331.XLS]Tregion'!R15C2</t>
  </si>
  <si>
    <t xml:space="preserve">'[R1_0331.XLS]Tregion'!R15C3</t>
  </si>
  <si>
    <t xml:space="preserve">'[R1_0331.XLS]Tregion'!R15C4</t>
  </si>
  <si>
    <t xml:space="preserve">'[R1_0331.XLS]Tregion'!R15C32</t>
  </si>
  <si>
    <t xml:space="preserve">'[R1_0331.XLS]Tregion'!R15C10</t>
  </si>
  <si>
    <t xml:space="preserve">'[R1_0331.XLS]Tregion'!R15C24</t>
  </si>
  <si>
    <t xml:space="preserve">'[R1A_0331.XLS]Tregion'!R15C1</t>
  </si>
  <si>
    <t xml:space="preserve">'[R1A_0331.XLS]Tregion'!R15C2</t>
  </si>
  <si>
    <t xml:space="preserve">'[R1A_0331.XLS]Tregion'!R15C3</t>
  </si>
  <si>
    <t xml:space="preserve">'[R1A_0331.XLS]Tregion'!R15C4</t>
  </si>
  <si>
    <t xml:space="preserve">'[R1A_0331.XLS]Tregion'!R15C32</t>
  </si>
  <si>
    <t xml:space="preserve">'[R1A_0331.XLS]Tregion'!R15C10</t>
  </si>
  <si>
    <t xml:space="preserve">'[R1A_0331.XLS]Tregion'!R15C24</t>
  </si>
  <si>
    <t xml:space="preserve">'[R1B_0331.XLS]Tregion'!R15C1</t>
  </si>
  <si>
    <t xml:space="preserve">'[R1B_0331.XLS]Tregion'!R15C2</t>
  </si>
  <si>
    <t xml:space="preserve">'[R1B_0331.XLS]Tregion'!R15C3</t>
  </si>
  <si>
    <t xml:space="preserve">'[R1B_0331.XLS]Tregion'!R15C4</t>
  </si>
  <si>
    <t xml:space="preserve">'[R1B_0331.XLS]Tregion'!R15C32</t>
  </si>
  <si>
    <t xml:space="preserve">'[R1B_0331.XLS]Tregion'!R15C10</t>
  </si>
  <si>
    <t xml:space="preserve">'[R1B_0331.XLS]Tregion'!R15C24</t>
  </si>
  <si>
    <t xml:space="preserve">'[R1C_0331.XLS]Tregion'!R15C1</t>
  </si>
  <si>
    <t xml:space="preserve">'[R1C_0331.XLS]Tregion'!R15C2</t>
  </si>
  <si>
    <t xml:space="preserve">'[R1C_0331.XLS]Tregion'!R15C3</t>
  </si>
  <si>
    <t xml:space="preserve">'[R1C_0331.XLS]Tregion'!R15C4</t>
  </si>
  <si>
    <t xml:space="preserve">'[R1C_0331.XLS]Tregion'!R15C32</t>
  </si>
  <si>
    <t xml:space="preserve">'[R1C_0331.XLS]Tregion'!R15C10</t>
  </si>
  <si>
    <t xml:space="preserve">'[R1C_0331.XLS]Tregion'!R15C24</t>
  </si>
  <si>
    <t xml:space="preserve">'[R1E_0331.XLS]Tregion'!R15C1</t>
  </si>
  <si>
    <t xml:space="preserve">'[R1E_0331.XLS]Tregion'!R15C2</t>
  </si>
  <si>
    <t xml:space="preserve">'[R1E_0331.XLS]Tregion'!R15C3</t>
  </si>
  <si>
    <t xml:space="preserve">'[R1E_0331.XLS]Tregion'!R15C4</t>
  </si>
  <si>
    <t xml:space="preserve">'[R1E_0331.XLS]Tregion'!R15C32</t>
  </si>
  <si>
    <t xml:space="preserve">'[R1E_0331.XLS]Tregion'!R15C10</t>
  </si>
  <si>
    <t xml:space="preserve">'[R1E_0331.XLS]Tregion'!R15C24</t>
  </si>
  <si>
    <t xml:space="preserve">'[R1Z_0331.XLS]Tregion'!R15C1</t>
  </si>
  <si>
    <t xml:space="preserve">'[R1Z_0331.XLS]Tregion'!R15C2</t>
  </si>
  <si>
    <t xml:space="preserve">'[R1Z_0331.XLS]Tregion'!R15C3</t>
  </si>
  <si>
    <t xml:space="preserve">'[R1Z_0331.XLS]Tregion'!R15C4</t>
  </si>
  <si>
    <t xml:space="preserve">'[R1Z_0331.XLS]Tregion'!R15C32</t>
  </si>
  <si>
    <t xml:space="preserve">'[R1Z_0331.XLS]Tregion'!R15C10</t>
  </si>
  <si>
    <t xml:space="preserve">'[R1Z_0331.XLS]Tregion'!R15C24</t>
  </si>
  <si>
    <t xml:space="preserve">'[R3B_0331.XLS]Tregion'!R15C1</t>
  </si>
  <si>
    <t xml:space="preserve">'[R3B_0331.XLS]Tregion'!R15C2</t>
  </si>
  <si>
    <t xml:space="preserve">'[R3B_0331.XLS]Tregion'!R15C3</t>
  </si>
  <si>
    <t xml:space="preserve">'[R3B_0331.XLS]Tregion'!R15C4</t>
  </si>
  <si>
    <t xml:space="preserve">'[R3B_0331.XLS]Tregion'!R15C32</t>
  </si>
  <si>
    <t xml:space="preserve">'[R3B_0331.XLS]Tregion'!R15C10</t>
  </si>
  <si>
    <t xml:space="preserve">'[R3B_0331.XLS]Tregion'!R15C24</t>
  </si>
  <si>
    <t xml:space="preserve">'[R4_0331.XLS]Tregion'!R15C1</t>
  </si>
  <si>
    <t xml:space="preserve">'[R4_0331.XLS]Tregion'!R15C2</t>
  </si>
  <si>
    <t xml:space="preserve">'[R4_0331.XLS]Tregion'!R15C3</t>
  </si>
  <si>
    <t xml:space="preserve">'[R4_0331.XLS]Tregion'!R15C4</t>
  </si>
  <si>
    <t xml:space="preserve">'[R4_0331.XLS]Tregion'!R15C32</t>
  </si>
  <si>
    <t xml:space="preserve">'[R4_0331.XLS]Tregion'!R15C10</t>
  </si>
  <si>
    <t xml:space="preserve">'[R4_0331.XLS]Tregion'!R15C24</t>
  </si>
  <si>
    <t xml:space="preserve">'[R4A_0331.XLS]Tregion'!R15C1</t>
  </si>
  <si>
    <t xml:space="preserve">'[R4A_0331.XLS]Tregion'!R15C2</t>
  </si>
  <si>
    <t xml:space="preserve">'[R4A_0331.XLS]Tregion'!R15C3</t>
  </si>
  <si>
    <t xml:space="preserve">'[R4A_0331.XLS]Tregion'!R15C4</t>
  </si>
  <si>
    <t xml:space="preserve">'[R4A_0331.XLS]Tregion'!R15C32</t>
  </si>
  <si>
    <t xml:space="preserve">'[R4A_0331.XLS]Tregion'!R15C10</t>
  </si>
  <si>
    <t xml:space="preserve">'[R4A_0331.XLS]Tregion'!R15C24</t>
  </si>
  <si>
    <t xml:space="preserve">'[R4B_0331.XLS]Tregion'!R15C1</t>
  </si>
  <si>
    <t xml:space="preserve">'[R4B_0331.XLS]Tregion'!R15C2</t>
  </si>
  <si>
    <t xml:space="preserve">'[R4B_0331.XLS]Tregion'!R15C3</t>
  </si>
  <si>
    <t xml:space="preserve">'[R4B_0331.XLS]Tregion'!R15C4</t>
  </si>
  <si>
    <t xml:space="preserve">'[R4B_0331.XLS]Tregion'!R15C32</t>
  </si>
  <si>
    <t xml:space="preserve">'[R4B_0331.XLS]Tregion'!R15C10</t>
  </si>
  <si>
    <t xml:space="preserve">'[R4B_0331.XLS]Tregion'!R15C24</t>
  </si>
  <si>
    <t xml:space="preserve">'[R4C_0331.XLS]Tregion'!R15C1</t>
  </si>
  <si>
    <t xml:space="preserve">'[R4C_0331.XLS]Tregion'!R15C2</t>
  </si>
  <si>
    <t xml:space="preserve">'[R4C_0331.XLS]Tregion'!R15C3</t>
  </si>
  <si>
    <t xml:space="preserve">'[R4C_0331.XLS]Tregion'!R15C4</t>
  </si>
  <si>
    <t xml:space="preserve">'[R4C_0331.XLS]Tregion'!R15C32</t>
  </si>
  <si>
    <t xml:space="preserve">'[R4C_0331.XLS]Tregion'!R15C10</t>
  </si>
  <si>
    <t xml:space="preserve">'[R4C_0331.XLS]Tregion'!R15C24</t>
  </si>
  <si>
    <t xml:space="preserve">'[R5_0331.XLS]Tregion'!R15C1</t>
  </si>
  <si>
    <t xml:space="preserve">'[R5_0331.XLS]Tregion'!R15C2</t>
  </si>
  <si>
    <t xml:space="preserve">'[R5_0331.XLS]Tregion'!R15C3</t>
  </si>
  <si>
    <t xml:space="preserve">'[R5_0331.XLS]Tregion'!R15C4</t>
  </si>
  <si>
    <t xml:space="preserve">'[R5_0331.XLS]Tregion'!R15C32</t>
  </si>
  <si>
    <t xml:space="preserve">'[R5_0331.XLS]Tregion'!R15C10</t>
  </si>
  <si>
    <t xml:space="preserve">'[R5_0331.XLS]Tregion'!R15C24</t>
  </si>
  <si>
    <t xml:space="preserve">'[R6_0331.XLS]Tregion'!R15C1</t>
  </si>
  <si>
    <t xml:space="preserve">'[R6_0331.XLS]Tregion'!R15C2</t>
  </si>
  <si>
    <t xml:space="preserve">'[R6_0331.XLS]Tregion'!R15C3</t>
  </si>
  <si>
    <t xml:space="preserve">'[R6_0331.XLS]Tregion'!R15C4</t>
  </si>
  <si>
    <t xml:space="preserve">'[R6_0331.XLS]Tregion'!R15C32</t>
  </si>
  <si>
    <t xml:space="preserve">'[R6_0331.XLS]Tregion'!R15C10</t>
  </si>
  <si>
    <t xml:space="preserve">'[R6_0331.XLS]Tregion'!R15C24</t>
  </si>
  <si>
    <t xml:space="preserve">'[R1_0331.XLS]Tregion'!R16C1</t>
  </si>
  <si>
    <t xml:space="preserve">'[R1_0331.XLS]Tregion'!R16C2</t>
  </si>
  <si>
    <t xml:space="preserve">'[R1_0331.XLS]Tregion'!R16C3</t>
  </si>
  <si>
    <t xml:space="preserve">'[R1_0331.XLS]Tregion'!R16C4</t>
  </si>
  <si>
    <t xml:space="preserve">'[R1_0331.XLS]Tregion'!R16C32</t>
  </si>
  <si>
    <t xml:space="preserve">'[R1_0331.XLS]Tregion'!R16C10</t>
  </si>
  <si>
    <t xml:space="preserve">'[R1_0331.XLS]Tregion'!R16C24</t>
  </si>
  <si>
    <t xml:space="preserve">'[R1A_0331.XLS]Tregion'!R16C1</t>
  </si>
  <si>
    <t xml:space="preserve">'[R1A_0331.XLS]Tregion'!R16C2</t>
  </si>
  <si>
    <t xml:space="preserve">'[R1A_0331.XLS]Tregion'!R16C3</t>
  </si>
  <si>
    <t xml:space="preserve">'[R1A_0331.XLS]Tregion'!R16C4</t>
  </si>
  <si>
    <t xml:space="preserve">'[R1A_0331.XLS]Tregion'!R16C32</t>
  </si>
  <si>
    <t xml:space="preserve">'[R1A_0331.XLS]Tregion'!R16C10</t>
  </si>
  <si>
    <t xml:space="preserve">'[R1A_0331.XLS]Tregion'!R16C24</t>
  </si>
  <si>
    <t xml:space="preserve">'[R1B_0331.XLS]Tregion'!R16C1</t>
  </si>
  <si>
    <t xml:space="preserve">'[R1B_0331.XLS]Tregion'!R16C2</t>
  </si>
  <si>
    <t xml:space="preserve">'[R1B_0331.XLS]Tregion'!R16C3</t>
  </si>
  <si>
    <t xml:space="preserve">'[R1B_0331.XLS]Tregion'!R16C4</t>
  </si>
  <si>
    <t xml:space="preserve">'[R1B_0331.XLS]Tregion'!R16C32</t>
  </si>
  <si>
    <t xml:space="preserve">'[R1B_0331.XLS]Tregion'!R16C10</t>
  </si>
  <si>
    <t xml:space="preserve">'[R1B_0331.XLS]Tregion'!R16C24</t>
  </si>
  <si>
    <t xml:space="preserve">'[R1C_0331.XLS]Tregion'!R16C1</t>
  </si>
  <si>
    <t xml:space="preserve">'[R1C_0331.XLS]Tregion'!R16C2</t>
  </si>
  <si>
    <t xml:space="preserve">'[R1C_0331.XLS]Tregion'!R16C3</t>
  </si>
  <si>
    <t xml:space="preserve">'[R1C_0331.XLS]Tregion'!R16C4</t>
  </si>
  <si>
    <t xml:space="preserve">'[R1C_0331.XLS]Tregion'!R16C32</t>
  </si>
  <si>
    <t xml:space="preserve">'[R1C_0331.XLS]Tregion'!R16C10</t>
  </si>
  <si>
    <t xml:space="preserve">'[R1C_0331.XLS]Tregion'!R16C24</t>
  </si>
  <si>
    <t xml:space="preserve">'[R1E_0331.XLS]Tregion'!R16C1</t>
  </si>
  <si>
    <t xml:space="preserve">'[R1E_0331.XLS]Tregion'!R16C2</t>
  </si>
  <si>
    <t xml:space="preserve">'[R1E_0331.XLS]Tregion'!R16C3</t>
  </si>
  <si>
    <t xml:space="preserve">'[R1E_0331.XLS]Tregion'!R16C4</t>
  </si>
  <si>
    <t xml:space="preserve">'[R1E_0331.XLS]Tregion'!R16C32</t>
  </si>
  <si>
    <t xml:space="preserve">'[R1E_0331.XLS]Tregion'!R16C10</t>
  </si>
  <si>
    <t xml:space="preserve">'[R1E_0331.XLS]Tregion'!R16C24</t>
  </si>
  <si>
    <t xml:space="preserve">'[R1Z_0331.XLS]Tregion'!R16C1</t>
  </si>
  <si>
    <t xml:space="preserve">'[R1Z_0331.XLS]Tregion'!R16C2</t>
  </si>
  <si>
    <t xml:space="preserve">'[R1Z_0331.XLS]Tregion'!R16C3</t>
  </si>
  <si>
    <t xml:space="preserve">'[R1Z_0331.XLS]Tregion'!R16C4</t>
  </si>
  <si>
    <t xml:space="preserve">'[R1Z_0331.XLS]Tregion'!R16C32</t>
  </si>
  <si>
    <t xml:space="preserve">'[R1Z_0331.XLS]Tregion'!R16C10</t>
  </si>
  <si>
    <t xml:space="preserve">'[R1Z_0331.XLS]Tregion'!R16C24</t>
  </si>
  <si>
    <t xml:space="preserve">'[R3B_0331.XLS]Tregion'!R16C1</t>
  </si>
  <si>
    <t xml:space="preserve">'[R3B_0331.XLS]Tregion'!R16C2</t>
  </si>
  <si>
    <t xml:space="preserve">'[R3B_0331.XLS]Tregion'!R16C3</t>
  </si>
  <si>
    <t xml:space="preserve">'[R3B_0331.XLS]Tregion'!R16C4</t>
  </si>
  <si>
    <t xml:space="preserve">'[R3B_0331.XLS]Tregion'!R16C32</t>
  </si>
  <si>
    <t xml:space="preserve">'[R3B_0331.XLS]Tregion'!R16C10</t>
  </si>
  <si>
    <t xml:space="preserve">'[R3B_0331.XLS]Tregion'!R16C24</t>
  </si>
  <si>
    <t xml:space="preserve">'[R4_0331.XLS]Tregion'!R16C1</t>
  </si>
  <si>
    <t xml:space="preserve">'[R4_0331.XLS]Tregion'!R16C2</t>
  </si>
  <si>
    <t xml:space="preserve">'[R4_0331.XLS]Tregion'!R16C3</t>
  </si>
  <si>
    <t xml:space="preserve">'[R4_0331.XLS]Tregion'!R16C4</t>
  </si>
  <si>
    <t xml:space="preserve">'[R4_0331.XLS]Tregion'!R16C32</t>
  </si>
  <si>
    <t xml:space="preserve">'[R4_0331.XLS]Tregion'!R16C10</t>
  </si>
  <si>
    <t xml:space="preserve">'[R4_0331.XLS]Tregion'!R16C24</t>
  </si>
  <si>
    <t xml:space="preserve">'[R4A_0331.XLS]Tregion'!R16C1</t>
  </si>
  <si>
    <t xml:space="preserve">'[R4A_0331.XLS]Tregion'!R16C2</t>
  </si>
  <si>
    <t xml:space="preserve">'[R4A_0331.XLS]Tregion'!R16C3</t>
  </si>
  <si>
    <t xml:space="preserve">'[R4A_0331.XLS]Tregion'!R16C4</t>
  </si>
  <si>
    <t xml:space="preserve">'[R4A_0331.XLS]Tregion'!R16C32</t>
  </si>
  <si>
    <t xml:space="preserve">'[R4A_0331.XLS]Tregion'!R16C10</t>
  </si>
  <si>
    <t xml:space="preserve">'[R4A_0331.XLS]Tregion'!R16C24</t>
  </si>
  <si>
    <t xml:space="preserve">'[R4B_0331.XLS]Tregion'!R16C1</t>
  </si>
  <si>
    <t xml:space="preserve">'[R4B_0331.XLS]Tregion'!R16C2</t>
  </si>
  <si>
    <t xml:space="preserve">'[R4B_0331.XLS]Tregion'!R16C3</t>
  </si>
  <si>
    <t xml:space="preserve">'[R4B_0331.XLS]Tregion'!R16C4</t>
  </si>
  <si>
    <t xml:space="preserve">'[R4B_0331.XLS]Tregion'!R16C32</t>
  </si>
  <si>
    <t xml:space="preserve">'[R4B_0331.XLS]Tregion'!R16C10</t>
  </si>
  <si>
    <t xml:space="preserve">'[R4B_0331.XLS]Tregion'!R16C24</t>
  </si>
  <si>
    <t xml:space="preserve">'[R4C_0331.XLS]Tregion'!R16C1</t>
  </si>
  <si>
    <t xml:space="preserve">'[R4C_0331.XLS]Tregion'!R16C2</t>
  </si>
  <si>
    <t xml:space="preserve">'[R4C_0331.XLS]Tregion'!R16C3</t>
  </si>
  <si>
    <t xml:space="preserve">'[R4C_0331.XLS]Tregion'!R16C4</t>
  </si>
  <si>
    <t xml:space="preserve">'[R4C_0331.XLS]Tregion'!R16C32</t>
  </si>
  <si>
    <t xml:space="preserve">'[R4C_0331.XLS]Tregion'!R16C10</t>
  </si>
  <si>
    <t xml:space="preserve">'[R4C_0331.XLS]Tregion'!R16C24</t>
  </si>
  <si>
    <t xml:space="preserve">'[R5_0331.XLS]Tregion'!R16C1</t>
  </si>
  <si>
    <t xml:space="preserve">'[R5_0331.XLS]Tregion'!R16C2</t>
  </si>
  <si>
    <t xml:space="preserve">'[R5_0331.XLS]Tregion'!R16C3</t>
  </si>
  <si>
    <t xml:space="preserve">'[R5_0331.XLS]Tregion'!R16C4</t>
  </si>
  <si>
    <t xml:space="preserve">'[R5_0331.XLS]Tregion'!R16C32</t>
  </si>
  <si>
    <t xml:space="preserve">'[R5_0331.XLS]Tregion'!R16C10</t>
  </si>
  <si>
    <t xml:space="preserve">'[R5_0331.XLS]Tregion'!R16C24</t>
  </si>
  <si>
    <t xml:space="preserve">'[R6_0331.XLS]Tregion'!R16C1</t>
  </si>
  <si>
    <t xml:space="preserve">'[R6_0331.XLS]Tregion'!R16C2</t>
  </si>
  <si>
    <t xml:space="preserve">'[R6_0331.XLS]Tregion'!R16C3</t>
  </si>
  <si>
    <t xml:space="preserve">'[R6_0331.XLS]Tregion'!R16C4</t>
  </si>
  <si>
    <t xml:space="preserve">'[R6_0331.XLS]Tregion'!R16C32</t>
  </si>
  <si>
    <t xml:space="preserve">'[R6_0331.XLS]Tregion'!R16C10</t>
  </si>
  <si>
    <t xml:space="preserve">'[R6_0331.XLS]Tregion'!R16C24</t>
  </si>
  <si>
    <t xml:space="preserve">'[R1_0331.XLS]Tregion'!R17C1</t>
  </si>
  <si>
    <t xml:space="preserve">'[R1_0331.XLS]Tregion'!R17C2</t>
  </si>
  <si>
    <t xml:space="preserve">'[R1_0331.XLS]Tregion'!R17C3</t>
  </si>
  <si>
    <t xml:space="preserve">'[R1_0331.XLS]Tregion'!R17C4</t>
  </si>
  <si>
    <t xml:space="preserve">'[R1_0331.XLS]Tregion'!R17C32</t>
  </si>
  <si>
    <t xml:space="preserve">'[R1_0331.XLS]Tregion'!R17C10</t>
  </si>
  <si>
    <t xml:space="preserve">'[R1_0331.XLS]Tregion'!R17C24</t>
  </si>
  <si>
    <t xml:space="preserve">'[R1A_0331.XLS]Tregion'!R17C1</t>
  </si>
  <si>
    <t xml:space="preserve">'[R1A_0331.XLS]Tregion'!R17C2</t>
  </si>
  <si>
    <t xml:space="preserve">'[R1A_0331.XLS]Tregion'!R17C3</t>
  </si>
  <si>
    <t xml:space="preserve">'[R1A_0331.XLS]Tregion'!R17C4</t>
  </si>
  <si>
    <t xml:space="preserve">'[R1A_0331.XLS]Tregion'!R17C32</t>
  </si>
  <si>
    <t xml:space="preserve">'[R1A_0331.XLS]Tregion'!R17C10</t>
  </si>
  <si>
    <t xml:space="preserve">'[R1A_0331.XLS]Tregion'!R17C24</t>
  </si>
  <si>
    <t xml:space="preserve">'[R1B_0331.XLS]Tregion'!R17C1</t>
  </si>
  <si>
    <t xml:space="preserve">'[R1B_0331.XLS]Tregion'!R17C2</t>
  </si>
  <si>
    <t xml:space="preserve">'[R1B_0331.XLS]Tregion'!R17C3</t>
  </si>
  <si>
    <t xml:space="preserve">'[R1B_0331.XLS]Tregion'!R17C4</t>
  </si>
  <si>
    <t xml:space="preserve">'[R1B_0331.XLS]Tregion'!R17C32</t>
  </si>
  <si>
    <t xml:space="preserve">'[R1B_0331.XLS]Tregion'!R17C10</t>
  </si>
  <si>
    <t xml:space="preserve">'[R1B_0331.XLS]Tregion'!R17C24</t>
  </si>
  <si>
    <t xml:space="preserve">'[R1C_0331.XLS]Tregion'!R17C1</t>
  </si>
  <si>
    <t xml:space="preserve">'[R1C_0331.XLS]Tregion'!R17C2</t>
  </si>
  <si>
    <t xml:space="preserve">'[R1C_0331.XLS]Tregion'!R17C3</t>
  </si>
  <si>
    <t xml:space="preserve">'[R1C_0331.XLS]Tregion'!R17C4</t>
  </si>
  <si>
    <t xml:space="preserve">'[R1C_0331.XLS]Tregion'!R17C32</t>
  </si>
  <si>
    <t xml:space="preserve">'[R1C_0331.XLS]Tregion'!R17C10</t>
  </si>
  <si>
    <t xml:space="preserve">'[R1C_0331.XLS]Tregion'!R17C24</t>
  </si>
  <si>
    <t xml:space="preserve">'[R1E_0331.XLS]Tregion'!R17C1</t>
  </si>
  <si>
    <t xml:space="preserve">'[R1E_0331.XLS]Tregion'!R17C2</t>
  </si>
  <si>
    <t xml:space="preserve">'[R1E_0331.XLS]Tregion'!R17C3</t>
  </si>
  <si>
    <t xml:space="preserve">'[R1E_0331.XLS]Tregion'!R17C4</t>
  </si>
  <si>
    <t xml:space="preserve">'[R1E_0331.XLS]Tregion'!R17C32</t>
  </si>
  <si>
    <t xml:space="preserve">'[R1E_0331.XLS]Tregion'!R17C10</t>
  </si>
  <si>
    <t xml:space="preserve">'[R1E_0331.XLS]Tregion'!R17C24</t>
  </si>
  <si>
    <t xml:space="preserve">'[R1Z_0331.XLS]Tregion'!R17C1</t>
  </si>
  <si>
    <t xml:space="preserve">'[R1Z_0331.XLS]Tregion'!R17C2</t>
  </si>
  <si>
    <t xml:space="preserve">'[R1Z_0331.XLS]Tregion'!R17C3</t>
  </si>
  <si>
    <t xml:space="preserve">'[R1Z_0331.XLS]Tregion'!R17C4</t>
  </si>
  <si>
    <t xml:space="preserve">'[R1Z_0331.XLS]Tregion'!R17C32</t>
  </si>
  <si>
    <t xml:space="preserve">'[R1Z_0331.XLS]Tregion'!R17C10</t>
  </si>
  <si>
    <t xml:space="preserve">'[R1Z_0331.XLS]Tregion'!R17C24</t>
  </si>
  <si>
    <t xml:space="preserve">'[R3B_0331.XLS]Tregion'!R17C1</t>
  </si>
  <si>
    <t xml:space="preserve">'[R3B_0331.XLS]Tregion'!R17C2</t>
  </si>
  <si>
    <t xml:space="preserve">'[R3B_0331.XLS]Tregion'!R17C3</t>
  </si>
  <si>
    <t xml:space="preserve">'[R3B_0331.XLS]Tregion'!R17C4</t>
  </si>
  <si>
    <t xml:space="preserve">'[R3B_0331.XLS]Tregion'!R17C32</t>
  </si>
  <si>
    <t xml:space="preserve">'[R3B_0331.XLS]Tregion'!R17C10</t>
  </si>
  <si>
    <t xml:space="preserve">'[R3B_0331.XLS]Tregion'!R17C24</t>
  </si>
  <si>
    <t xml:space="preserve">'[R4_0331.XLS]Tregion'!R17C1</t>
  </si>
  <si>
    <t xml:space="preserve">'[R4_0331.XLS]Tregion'!R17C2</t>
  </si>
  <si>
    <t xml:space="preserve">'[R4_0331.XLS]Tregion'!R17C3</t>
  </si>
  <si>
    <t xml:space="preserve">'[R4_0331.XLS]Tregion'!R17C4</t>
  </si>
  <si>
    <t xml:space="preserve">'[R4_0331.XLS]Tregion'!R17C32</t>
  </si>
  <si>
    <t xml:space="preserve">'[R4_0331.XLS]Tregion'!R17C10</t>
  </si>
  <si>
    <t xml:space="preserve">'[R4_0331.XLS]Tregion'!R17C24</t>
  </si>
  <si>
    <t xml:space="preserve">'[R4A_0331.XLS]Tregion'!R17C1</t>
  </si>
  <si>
    <t xml:space="preserve">'[R4A_0331.XLS]Tregion'!R17C2</t>
  </si>
  <si>
    <t xml:space="preserve">'[R4A_0331.XLS]Tregion'!R17C3</t>
  </si>
  <si>
    <t xml:space="preserve">'[R4A_0331.XLS]Tregion'!R17C4</t>
  </si>
  <si>
    <t xml:space="preserve">'[R4A_0331.XLS]Tregion'!R17C32</t>
  </si>
  <si>
    <t xml:space="preserve">'[R4A_0331.XLS]Tregion'!R17C10</t>
  </si>
  <si>
    <t xml:space="preserve">'[R4A_0331.XLS]Tregion'!R17C24</t>
  </si>
  <si>
    <t xml:space="preserve">'[R4B_0331.XLS]Tregion'!R17C1</t>
  </si>
  <si>
    <t xml:space="preserve">'[R4B_0331.XLS]Tregion'!R17C2</t>
  </si>
  <si>
    <t xml:space="preserve">'[R4B_0331.XLS]Tregion'!R17C3</t>
  </si>
  <si>
    <t xml:space="preserve">'[R4B_0331.XLS]Tregion'!R17C4</t>
  </si>
  <si>
    <t xml:space="preserve">'[R4B_0331.XLS]Tregion'!R17C32</t>
  </si>
  <si>
    <t xml:space="preserve">'[R4B_0331.XLS]Tregion'!R17C10</t>
  </si>
  <si>
    <t xml:space="preserve">'[R4B_0331.XLS]Tregion'!R17C24</t>
  </si>
  <si>
    <t xml:space="preserve">'[R4C_0331.XLS]Tregion'!R17C1</t>
  </si>
  <si>
    <t xml:space="preserve">'[R4C_0331.XLS]Tregion'!R17C2</t>
  </si>
  <si>
    <t xml:space="preserve">'[R4C_0331.XLS]Tregion'!R17C3</t>
  </si>
  <si>
    <t xml:space="preserve">'[R4C_0331.XLS]Tregion'!R17C4</t>
  </si>
  <si>
    <t xml:space="preserve">'[R4C_0331.XLS]Tregion'!R17C32</t>
  </si>
  <si>
    <t xml:space="preserve">'[R4C_0331.XLS]Tregion'!R17C10</t>
  </si>
  <si>
    <t xml:space="preserve">'[R4C_0331.XLS]Tregion'!R17C24</t>
  </si>
  <si>
    <t xml:space="preserve">'[R5_0331.XLS]Tregion'!R17C1</t>
  </si>
  <si>
    <t xml:space="preserve">'[R5_0331.XLS]Tregion'!R17C2</t>
  </si>
  <si>
    <t xml:space="preserve">'[R5_0331.XLS]Tregion'!R17C3</t>
  </si>
  <si>
    <t xml:space="preserve">'[R5_0331.XLS]Tregion'!R17C4</t>
  </si>
  <si>
    <t xml:space="preserve">'[R5_0331.XLS]Tregion'!R17C32</t>
  </si>
  <si>
    <t xml:space="preserve">'[R5_0331.XLS]Tregion'!R17C10</t>
  </si>
  <si>
    <t xml:space="preserve">'[R5_0331.XLS]Tregion'!R17C24</t>
  </si>
  <si>
    <t xml:space="preserve">'[R6_0331.XLS]Tregion'!R17C1</t>
  </si>
  <si>
    <t xml:space="preserve">'[R6_0331.XLS]Tregion'!R17C2</t>
  </si>
  <si>
    <t xml:space="preserve">'[R6_0331.XLS]Tregion'!R17C3</t>
  </si>
  <si>
    <t xml:space="preserve">'[R6_0331.XLS]Tregion'!R17C4</t>
  </si>
  <si>
    <t xml:space="preserve">'[R6_0331.XLS]Tregion'!R17C32</t>
  </si>
  <si>
    <t xml:space="preserve">'[R6_0331.XLS]Tregion'!R17C10</t>
  </si>
  <si>
    <t xml:space="preserve">'[R6_0331.XLS]Tregion'!R17C24</t>
  </si>
  <si>
    <t xml:space="preserve">'[R1_0331.XLS]Tregion'!R18C1</t>
  </si>
  <si>
    <t xml:space="preserve">'[R1_0331.XLS]Tregion'!R18C2</t>
  </si>
  <si>
    <t xml:space="preserve">'[R1_0331.XLS]Tregion'!R18C3</t>
  </si>
  <si>
    <t xml:space="preserve">'[R1_0331.XLS]Tregion'!R18C4</t>
  </si>
  <si>
    <t xml:space="preserve">'[R1_0331.XLS]Tregion'!R18C32</t>
  </si>
  <si>
    <t xml:space="preserve">'[R1_0331.XLS]Tregion'!R18C10</t>
  </si>
  <si>
    <t xml:space="preserve">'[R1_0331.XLS]Tregion'!R18C24</t>
  </si>
  <si>
    <t xml:space="preserve">'[R1A_0331.XLS]Tregion'!R18C1</t>
  </si>
  <si>
    <t xml:space="preserve">'[R1A_0331.XLS]Tregion'!R18C2</t>
  </si>
  <si>
    <t xml:space="preserve">'[R1A_0331.XLS]Tregion'!R18C3</t>
  </si>
  <si>
    <t xml:space="preserve">'[R1A_0331.XLS]Tregion'!R18C4</t>
  </si>
  <si>
    <t xml:space="preserve">'[R1A_0331.XLS]Tregion'!R18C32</t>
  </si>
  <si>
    <t xml:space="preserve">'[R1A_0331.XLS]Tregion'!R18C10</t>
  </si>
  <si>
    <t xml:space="preserve">'[R1A_0331.XLS]Tregion'!R18C24</t>
  </si>
  <si>
    <t xml:space="preserve">'[R1B_0331.XLS]Tregion'!R18C1</t>
  </si>
  <si>
    <t xml:space="preserve">'[R1B_0331.XLS]Tregion'!R18C2</t>
  </si>
  <si>
    <t xml:space="preserve">'[R1B_0331.XLS]Tregion'!R18C3</t>
  </si>
  <si>
    <t xml:space="preserve">'[R1B_0331.XLS]Tregion'!R18C4</t>
  </si>
  <si>
    <t xml:space="preserve">'[R1B_0331.XLS]Tregion'!R18C32</t>
  </si>
  <si>
    <t xml:space="preserve">'[R1B_0331.XLS]Tregion'!R18C10</t>
  </si>
  <si>
    <t xml:space="preserve">'[R1B_0331.XLS]Tregion'!R18C24</t>
  </si>
  <si>
    <t xml:space="preserve">'[R1C_0331.XLS]Tregion'!R18C1</t>
  </si>
  <si>
    <t xml:space="preserve">'[R1C_0331.XLS]Tregion'!R18C2</t>
  </si>
  <si>
    <t xml:space="preserve">'[R1C_0331.XLS]Tregion'!R18C3</t>
  </si>
  <si>
    <t xml:space="preserve">'[R1C_0331.XLS]Tregion'!R18C4</t>
  </si>
  <si>
    <t xml:space="preserve">'[R1C_0331.XLS]Tregion'!R18C32</t>
  </si>
  <si>
    <t xml:space="preserve">'[R1C_0331.XLS]Tregion'!R18C10</t>
  </si>
  <si>
    <t xml:space="preserve">'[R1C_0331.XLS]Tregion'!R18C24</t>
  </si>
  <si>
    <t xml:space="preserve">'[R1E_0331.XLS]Tregion'!R18C1</t>
  </si>
  <si>
    <t xml:space="preserve">'[R1E_0331.XLS]Tregion'!R18C2</t>
  </si>
  <si>
    <t xml:space="preserve">'[R1E_0331.XLS]Tregion'!R18C3</t>
  </si>
  <si>
    <t xml:space="preserve">'[R1E_0331.XLS]Tregion'!R18C4</t>
  </si>
  <si>
    <t xml:space="preserve">'[R1E_0331.XLS]Tregion'!R18C32</t>
  </si>
  <si>
    <t xml:space="preserve">'[R1E_0331.XLS]Tregion'!R18C10</t>
  </si>
  <si>
    <t xml:space="preserve">'[R1E_0331.XLS]Tregion'!R18C24</t>
  </si>
  <si>
    <t xml:space="preserve">'[R1Z_0331.XLS]Tregion'!R18C1</t>
  </si>
  <si>
    <t xml:space="preserve">'[R1Z_0331.XLS]Tregion'!R18C2</t>
  </si>
  <si>
    <t xml:space="preserve">'[R1Z_0331.XLS]Tregion'!R18C3</t>
  </si>
  <si>
    <t xml:space="preserve">'[R1Z_0331.XLS]Tregion'!R18C4</t>
  </si>
  <si>
    <t xml:space="preserve">'[R1Z_0331.XLS]Tregion'!R18C32</t>
  </si>
  <si>
    <t xml:space="preserve">'[R1Z_0331.XLS]Tregion'!R18C10</t>
  </si>
  <si>
    <t xml:space="preserve">'[R1Z_0331.XLS]Tregion'!R18C24</t>
  </si>
  <si>
    <t xml:space="preserve">'[R3B_0331.XLS]Tregion'!R18C1</t>
  </si>
  <si>
    <t xml:space="preserve">'[R3B_0331.XLS]Tregion'!R18C2</t>
  </si>
  <si>
    <t xml:space="preserve">'[R3B_0331.XLS]Tregion'!R18C3</t>
  </si>
  <si>
    <t xml:space="preserve">'[R3B_0331.XLS]Tregion'!R18C4</t>
  </si>
  <si>
    <t xml:space="preserve">'[R3B_0331.XLS]Tregion'!R18C32</t>
  </si>
  <si>
    <t xml:space="preserve">'[R3B_0331.XLS]Tregion'!R18C10</t>
  </si>
  <si>
    <t xml:space="preserve">'[R3B_0331.XLS]Tregion'!R18C24</t>
  </si>
  <si>
    <t xml:space="preserve">'[R4_0331.XLS]Tregion'!R18C1</t>
  </si>
  <si>
    <t xml:space="preserve">'[R4_0331.XLS]Tregion'!R18C2</t>
  </si>
  <si>
    <t xml:space="preserve">'[R4_0331.XLS]Tregion'!R18C3</t>
  </si>
  <si>
    <t xml:space="preserve">'[R4_0331.XLS]Tregion'!R18C4</t>
  </si>
  <si>
    <t xml:space="preserve">'[R4_0331.XLS]Tregion'!R18C32</t>
  </si>
  <si>
    <t xml:space="preserve">'[R4_0331.XLS]Tregion'!R18C10</t>
  </si>
  <si>
    <t xml:space="preserve">'[R4_0331.XLS]Tregion'!R18C24</t>
  </si>
  <si>
    <t xml:space="preserve">'[R4A_0331.XLS]Tregion'!R18C1</t>
  </si>
  <si>
    <t xml:space="preserve">'[R4A_0331.XLS]Tregion'!R18C2</t>
  </si>
  <si>
    <t xml:space="preserve">'[R4A_0331.XLS]Tregion'!R18C3</t>
  </si>
  <si>
    <t xml:space="preserve">'[R4A_0331.XLS]Tregion'!R18C4</t>
  </si>
  <si>
    <t xml:space="preserve">'[R4A_0331.XLS]Tregion'!R18C32</t>
  </si>
  <si>
    <t xml:space="preserve">'[R4A_0331.XLS]Tregion'!R18C10</t>
  </si>
  <si>
    <t xml:space="preserve">'[R4A_0331.XLS]Tregion'!R18C24</t>
  </si>
  <si>
    <t xml:space="preserve">'[R4B_0331.XLS]Tregion'!R18C1</t>
  </si>
  <si>
    <t xml:space="preserve">'[R4B_0331.XLS]Tregion'!R18C2</t>
  </si>
  <si>
    <t xml:space="preserve">'[R4B_0331.XLS]Tregion'!R18C3</t>
  </si>
  <si>
    <t xml:space="preserve">'[R4B_0331.XLS]Tregion'!R18C4</t>
  </si>
  <si>
    <t xml:space="preserve">'[R4B_0331.XLS]Tregion'!R18C32</t>
  </si>
  <si>
    <t xml:space="preserve">'[R4B_0331.XLS]Tregion'!R18C10</t>
  </si>
  <si>
    <t xml:space="preserve">'[R4B_0331.XLS]Tregion'!R18C24</t>
  </si>
  <si>
    <t xml:space="preserve">'[R4C_0331.XLS]Tregion'!R18C1</t>
  </si>
  <si>
    <t xml:space="preserve">'[R4C_0331.XLS]Tregion'!R18C2</t>
  </si>
  <si>
    <t xml:space="preserve">'[R4C_0331.XLS]Tregion'!R18C3</t>
  </si>
  <si>
    <t xml:space="preserve">'[R4C_0331.XLS]Tregion'!R18C4</t>
  </si>
  <si>
    <t xml:space="preserve">'[R4C_0331.XLS]Tregion'!R18C32</t>
  </si>
  <si>
    <t xml:space="preserve">'[R4C_0331.XLS]Tregion'!R18C10</t>
  </si>
  <si>
    <t xml:space="preserve">'[R4C_0331.XLS]Tregion'!R18C24</t>
  </si>
  <si>
    <t xml:space="preserve">'[R5_0331.XLS]Tregion'!R18C1</t>
  </si>
  <si>
    <t xml:space="preserve">'[R5_0331.XLS]Tregion'!R18C2</t>
  </si>
  <si>
    <t xml:space="preserve">'[R5_0331.XLS]Tregion'!R18C3</t>
  </si>
  <si>
    <t xml:space="preserve">'[R5_0331.XLS]Tregion'!R18C4</t>
  </si>
  <si>
    <t xml:space="preserve">'[R5_0331.XLS]Tregion'!R18C32</t>
  </si>
  <si>
    <t xml:space="preserve">'[R5_0331.XLS]Tregion'!R18C10</t>
  </si>
  <si>
    <t xml:space="preserve">'[R5_0331.XLS]Tregion'!R18C24</t>
  </si>
  <si>
    <t xml:space="preserve">'[R6_0331.XLS]Tregion'!R18C1</t>
  </si>
  <si>
    <t xml:space="preserve">'[R6_0331.XLS]Tregion'!R18C2</t>
  </si>
  <si>
    <t xml:space="preserve">'[R6_0331.XLS]Tregion'!R18C3</t>
  </si>
  <si>
    <t xml:space="preserve">'[R6_0331.XLS]Tregion'!R18C4</t>
  </si>
  <si>
    <t xml:space="preserve">'[R6_0331.XLS]Tregion'!R18C32</t>
  </si>
  <si>
    <t xml:space="preserve">'[R6_0331.XLS]Tregion'!R18C10</t>
  </si>
  <si>
    <t xml:space="preserve">'[R6_0331.XLS]Tregion'!R18C24</t>
  </si>
  <si>
    <t xml:space="preserve">'[R1_0331.XLS]Tregion'!R19C1</t>
  </si>
  <si>
    <t xml:space="preserve">'[R1_0331.XLS]Tregion'!R19C2</t>
  </si>
  <si>
    <t xml:space="preserve">'[R1_0331.XLS]Tregion'!R19C3</t>
  </si>
  <si>
    <t xml:space="preserve">'[R1_0331.XLS]Tregion'!R19C4</t>
  </si>
  <si>
    <t xml:space="preserve">'[R1_0331.XLS]Tregion'!R19C32</t>
  </si>
  <si>
    <t xml:space="preserve">'[R1_0331.XLS]Tregion'!R19C10</t>
  </si>
  <si>
    <t xml:space="preserve">'[R1_0331.XLS]Tregion'!R19C24</t>
  </si>
  <si>
    <t xml:space="preserve">'[R1A_0331.XLS]Tregion'!R19C1</t>
  </si>
  <si>
    <t xml:space="preserve">'[R1A_0331.XLS]Tregion'!R19C2</t>
  </si>
  <si>
    <t xml:space="preserve">'[R1A_0331.XLS]Tregion'!R19C3</t>
  </si>
  <si>
    <t xml:space="preserve">'[R1A_0331.XLS]Tregion'!R19C4</t>
  </si>
  <si>
    <t xml:space="preserve">'[R1A_0331.XLS]Tregion'!R19C32</t>
  </si>
  <si>
    <t xml:space="preserve">'[R1A_0331.XLS]Tregion'!R19C10</t>
  </si>
  <si>
    <t xml:space="preserve">'[R1A_0331.XLS]Tregion'!R19C24</t>
  </si>
  <si>
    <t xml:space="preserve">'[R1B_0331.XLS]Tregion'!R19C1</t>
  </si>
  <si>
    <t xml:space="preserve">'[R1B_0331.XLS]Tregion'!R19C2</t>
  </si>
  <si>
    <t xml:space="preserve">'[R1B_0331.XLS]Tregion'!R19C3</t>
  </si>
  <si>
    <t xml:space="preserve">'[R1B_0331.XLS]Tregion'!R19C4</t>
  </si>
  <si>
    <t xml:space="preserve">'[R1B_0331.XLS]Tregion'!R19C32</t>
  </si>
  <si>
    <t xml:space="preserve">'[R1B_0331.XLS]Tregion'!R19C10</t>
  </si>
  <si>
    <t xml:space="preserve">'[R1B_0331.XLS]Tregion'!R19C24</t>
  </si>
  <si>
    <t xml:space="preserve">'[R1C_0331.XLS]Tregion'!R19C1</t>
  </si>
  <si>
    <t xml:space="preserve">'[R1C_0331.XLS]Tregion'!R19C2</t>
  </si>
  <si>
    <t xml:space="preserve">'[R1C_0331.XLS]Tregion'!R19C3</t>
  </si>
  <si>
    <t xml:space="preserve">'[R1C_0331.XLS]Tregion'!R19C4</t>
  </si>
  <si>
    <t xml:space="preserve">'[R1C_0331.XLS]Tregion'!R19C32</t>
  </si>
  <si>
    <t xml:space="preserve">'[R1C_0331.XLS]Tregion'!R19C10</t>
  </si>
  <si>
    <t xml:space="preserve">'[R1C_0331.XLS]Tregion'!R19C24</t>
  </si>
  <si>
    <t xml:space="preserve">'[R1E_0331.XLS]Tregion'!R19C1</t>
  </si>
  <si>
    <t xml:space="preserve">'[R1E_0331.XLS]Tregion'!R19C2</t>
  </si>
  <si>
    <t xml:space="preserve">'[R1E_0331.XLS]Tregion'!R19C3</t>
  </si>
  <si>
    <t xml:space="preserve">'[R1E_0331.XLS]Tregion'!R19C4</t>
  </si>
  <si>
    <t xml:space="preserve">'[R1E_0331.XLS]Tregion'!R19C32</t>
  </si>
  <si>
    <t xml:space="preserve">'[R1E_0331.XLS]Tregion'!R19C10</t>
  </si>
  <si>
    <t xml:space="preserve">'[R1E_0331.XLS]Tregion'!R19C24</t>
  </si>
  <si>
    <t xml:space="preserve">'[R1Z_0331.XLS]Tregion'!R19C1</t>
  </si>
  <si>
    <t xml:space="preserve">'[R1Z_0331.XLS]Tregion'!R19C2</t>
  </si>
  <si>
    <t xml:space="preserve">'[R1Z_0331.XLS]Tregion'!R19C3</t>
  </si>
  <si>
    <t xml:space="preserve">'[R1Z_0331.XLS]Tregion'!R19C4</t>
  </si>
  <si>
    <t xml:space="preserve">'[R1Z_0331.XLS]Tregion'!R19C32</t>
  </si>
  <si>
    <t xml:space="preserve">'[R1Z_0331.XLS]Tregion'!R19C10</t>
  </si>
  <si>
    <t xml:space="preserve">'[R1Z_0331.XLS]Tregion'!R19C24</t>
  </si>
  <si>
    <t xml:space="preserve">'[R3B_0331.XLS]Tregion'!R19C1</t>
  </si>
  <si>
    <t xml:space="preserve">'[R3B_0331.XLS]Tregion'!R19C2</t>
  </si>
  <si>
    <t xml:space="preserve">'[R3B_0331.XLS]Tregion'!R19C3</t>
  </si>
  <si>
    <t xml:space="preserve">'[R3B_0331.XLS]Tregion'!R19C4</t>
  </si>
  <si>
    <t xml:space="preserve">'[R3B_0331.XLS]Tregion'!R19C32</t>
  </si>
  <si>
    <t xml:space="preserve">'[R3B_0331.XLS]Tregion'!R19C10</t>
  </si>
  <si>
    <t xml:space="preserve">'[R3B_0331.XLS]Tregion'!R19C24</t>
  </si>
  <si>
    <t xml:space="preserve">'[R4_0331.XLS]Tregion'!R19C1</t>
  </si>
  <si>
    <t xml:space="preserve">'[R4_0331.XLS]Tregion'!R19C2</t>
  </si>
  <si>
    <t xml:space="preserve">'[R4_0331.XLS]Tregion'!R19C3</t>
  </si>
  <si>
    <t xml:space="preserve">'[R4_0331.XLS]Tregion'!R19C4</t>
  </si>
  <si>
    <t xml:space="preserve">'[R4_0331.XLS]Tregion'!R19C32</t>
  </si>
  <si>
    <t xml:space="preserve">'[R4_0331.XLS]Tregion'!R19C10</t>
  </si>
  <si>
    <t xml:space="preserve">'[R4_0331.XLS]Tregion'!R19C24</t>
  </si>
  <si>
    <t xml:space="preserve">'[R4A_0331.XLS]Tregion'!R19C1</t>
  </si>
  <si>
    <t xml:space="preserve">'[R4A_0331.XLS]Tregion'!R19C2</t>
  </si>
  <si>
    <t xml:space="preserve">'[R4A_0331.XLS]Tregion'!R19C3</t>
  </si>
  <si>
    <t xml:space="preserve">'[R4A_0331.XLS]Tregion'!R19C4</t>
  </si>
  <si>
    <t xml:space="preserve">'[R4A_0331.XLS]Tregion'!R19C32</t>
  </si>
  <si>
    <t xml:space="preserve">'[R4A_0331.XLS]Tregion'!R19C10</t>
  </si>
  <si>
    <t xml:space="preserve">'[R4A_0331.XLS]Tregion'!R19C24</t>
  </si>
  <si>
    <t xml:space="preserve">'[R4B_0331.XLS]Tregion'!R19C1</t>
  </si>
  <si>
    <t xml:space="preserve">'[R4B_0331.XLS]Tregion'!R19C2</t>
  </si>
  <si>
    <t xml:space="preserve">'[R4B_0331.XLS]Tregion'!R19C3</t>
  </si>
  <si>
    <t xml:space="preserve">'[R4B_0331.XLS]Tregion'!R19C4</t>
  </si>
  <si>
    <t xml:space="preserve">'[R4B_0331.XLS]Tregion'!R19C32</t>
  </si>
  <si>
    <t xml:space="preserve">'[R4B_0331.XLS]Tregion'!R19C10</t>
  </si>
  <si>
    <t xml:space="preserve">'[R4B_0331.XLS]Tregion'!R19C24</t>
  </si>
  <si>
    <t xml:space="preserve">'[R4C_0331.XLS]Tregion'!R19C1</t>
  </si>
  <si>
    <t xml:space="preserve">'[R4C_0331.XLS]Tregion'!R19C2</t>
  </si>
  <si>
    <t xml:space="preserve">'[R4C_0331.XLS]Tregion'!R19C3</t>
  </si>
  <si>
    <t xml:space="preserve">'[R4C_0331.XLS]Tregion'!R19C4</t>
  </si>
  <si>
    <t xml:space="preserve">'[R4C_0331.XLS]Tregion'!R19C32</t>
  </si>
  <si>
    <t xml:space="preserve">'[R4C_0331.XLS]Tregion'!R19C10</t>
  </si>
  <si>
    <t xml:space="preserve">'[R4C_0331.XLS]Tregion'!R19C24</t>
  </si>
  <si>
    <t xml:space="preserve">'[R5_0331.XLS]Tregion'!R19C1</t>
  </si>
  <si>
    <t xml:space="preserve">'[R5_0331.XLS]Tregion'!R19C2</t>
  </si>
  <si>
    <t xml:space="preserve">'[R5_0331.XLS]Tregion'!R19C3</t>
  </si>
  <si>
    <t xml:space="preserve">'[R5_0331.XLS]Tregion'!R19C4</t>
  </si>
  <si>
    <t xml:space="preserve">'[R5_0331.XLS]Tregion'!R19C32</t>
  </si>
  <si>
    <t xml:space="preserve">'[R5_0331.XLS]Tregion'!R19C10</t>
  </si>
  <si>
    <t xml:space="preserve">'[R5_0331.XLS]Tregion'!R19C24</t>
  </si>
  <si>
    <t xml:space="preserve">'[R6_0331.XLS]Tregion'!R19C1</t>
  </si>
  <si>
    <t xml:space="preserve">'[R6_0331.XLS]Tregion'!R19C2</t>
  </si>
  <si>
    <t xml:space="preserve">'[R6_0331.XLS]Tregion'!R19C3</t>
  </si>
  <si>
    <t xml:space="preserve">'[R6_0331.XLS]Tregion'!R19C4</t>
  </si>
  <si>
    <t xml:space="preserve">'[R6_0331.XLS]Tregion'!R19C32</t>
  </si>
  <si>
    <t xml:space="preserve">'[R6_0331.XLS]Tregion'!R19C10</t>
  </si>
  <si>
    <t xml:space="preserve">'[R6_0331.XLS]Tregion'!R19C24</t>
  </si>
  <si>
    <t xml:space="preserve">'[R1_0331.XLS]Tregion'!R20C1</t>
  </si>
  <si>
    <t xml:space="preserve">'[R1_0331.XLS]Tregion'!R20C2</t>
  </si>
  <si>
    <t xml:space="preserve">'[R1_0331.XLS]Tregion'!R20C3</t>
  </si>
  <si>
    <t xml:space="preserve">'[R1_0331.XLS]Tregion'!R20C4</t>
  </si>
  <si>
    <t xml:space="preserve">'[R1_0331.XLS]Tregion'!R20C32</t>
  </si>
  <si>
    <t xml:space="preserve">'[R1_0331.XLS]Tregion'!R20C10</t>
  </si>
  <si>
    <t xml:space="preserve">'[R1_0331.XLS]Tregion'!R20C24</t>
  </si>
  <si>
    <t xml:space="preserve">'[R1A_0331.XLS]Tregion'!R20C1</t>
  </si>
  <si>
    <t xml:space="preserve">'[R1A_0331.XLS]Tregion'!R20C2</t>
  </si>
  <si>
    <t xml:space="preserve">'[R1A_0331.XLS]Tregion'!R20C3</t>
  </si>
  <si>
    <t xml:space="preserve">'[R1A_0331.XLS]Tregion'!R20C4</t>
  </si>
  <si>
    <t xml:space="preserve">'[R1A_0331.XLS]Tregion'!R20C32</t>
  </si>
  <si>
    <t xml:space="preserve">'[R1A_0331.XLS]Tregion'!R20C10</t>
  </si>
  <si>
    <t xml:space="preserve">'[R1A_0331.XLS]Tregion'!R20C24</t>
  </si>
  <si>
    <t xml:space="preserve">'[R1B_0331.XLS]Tregion'!R20C1</t>
  </si>
  <si>
    <t xml:space="preserve">'[R1B_0331.XLS]Tregion'!R20C2</t>
  </si>
  <si>
    <t xml:space="preserve">'[R1B_0331.XLS]Tregion'!R20C3</t>
  </si>
  <si>
    <t xml:space="preserve">'[R1B_0331.XLS]Tregion'!R20C4</t>
  </si>
  <si>
    <t xml:space="preserve">'[R1B_0331.XLS]Tregion'!R20C32</t>
  </si>
  <si>
    <t xml:space="preserve">'[R1B_0331.XLS]Tregion'!R20C10</t>
  </si>
  <si>
    <t xml:space="preserve">'[R1B_0331.XLS]Tregion'!R20C24</t>
  </si>
  <si>
    <t xml:space="preserve">'[R1C_0331.XLS]Tregion'!R20C1</t>
  </si>
  <si>
    <t xml:space="preserve">'[R1C_0331.XLS]Tregion'!R20C2</t>
  </si>
  <si>
    <t xml:space="preserve">'[R1C_0331.XLS]Tregion'!R20C3</t>
  </si>
  <si>
    <t xml:space="preserve">'[R1C_0331.XLS]Tregion'!R20C4</t>
  </si>
  <si>
    <t xml:space="preserve">'[R1C_0331.XLS]Tregion'!R20C32</t>
  </si>
  <si>
    <t xml:space="preserve">'[R1C_0331.XLS]Tregion'!R20C10</t>
  </si>
  <si>
    <t xml:space="preserve">'[R1C_0331.XLS]Tregion'!R20C24</t>
  </si>
  <si>
    <t xml:space="preserve">'[R1E_0331.XLS]Tregion'!R20C1</t>
  </si>
  <si>
    <t xml:space="preserve">'[R1E_0331.XLS]Tregion'!R20C2</t>
  </si>
  <si>
    <t xml:space="preserve">'[R1E_0331.XLS]Tregion'!R20C3</t>
  </si>
  <si>
    <t xml:space="preserve">'[R1E_0331.XLS]Tregion'!R20C4</t>
  </si>
  <si>
    <t xml:space="preserve">'[R1E_0331.XLS]Tregion'!R20C32</t>
  </si>
  <si>
    <t xml:space="preserve">'[R1E_0331.XLS]Tregion'!R20C10</t>
  </si>
  <si>
    <t xml:space="preserve">'[R1E_0331.XLS]Tregion'!R20C24</t>
  </si>
  <si>
    <t xml:space="preserve">'[R1Z_0331.XLS]Tregion'!R20C1</t>
  </si>
  <si>
    <t xml:space="preserve">'[R1Z_0331.XLS]Tregion'!R20C2</t>
  </si>
  <si>
    <t xml:space="preserve">'[R1Z_0331.XLS]Tregion'!R20C3</t>
  </si>
  <si>
    <t xml:space="preserve">'[R1Z_0331.XLS]Tregion'!R20C4</t>
  </si>
  <si>
    <t xml:space="preserve">'[R1Z_0331.XLS]Tregion'!R20C32</t>
  </si>
  <si>
    <t xml:space="preserve">'[R1Z_0331.XLS]Tregion'!R20C10</t>
  </si>
  <si>
    <t xml:space="preserve">'[R1Z_0331.XLS]Tregion'!R20C24</t>
  </si>
  <si>
    <t xml:space="preserve">'[R3B_0331.XLS]Tregion'!R20C1</t>
  </si>
  <si>
    <t xml:space="preserve">'[R3B_0331.XLS]Tregion'!R20C2</t>
  </si>
  <si>
    <t xml:space="preserve">'[R3B_0331.XLS]Tregion'!R20C3</t>
  </si>
  <si>
    <t xml:space="preserve">'[R3B_0331.XLS]Tregion'!R20C4</t>
  </si>
  <si>
    <t xml:space="preserve">'[R3B_0331.XLS]Tregion'!R20C32</t>
  </si>
  <si>
    <t xml:space="preserve">'[R3B_0331.XLS]Tregion'!R20C10</t>
  </si>
  <si>
    <t xml:space="preserve">'[R3B_0331.XLS]Tregion'!R20C24</t>
  </si>
  <si>
    <t xml:space="preserve">'[R4_0331.XLS]Tregion'!R20C1</t>
  </si>
  <si>
    <t xml:space="preserve">'[R4_0331.XLS]Tregion'!R20C2</t>
  </si>
  <si>
    <t xml:space="preserve">'[R4_0331.XLS]Tregion'!R20C3</t>
  </si>
  <si>
    <t xml:space="preserve">'[R4_0331.XLS]Tregion'!R20C4</t>
  </si>
  <si>
    <t xml:space="preserve">'[R4_0331.XLS]Tregion'!R20C32</t>
  </si>
  <si>
    <t xml:space="preserve">'[R4_0331.XLS]Tregion'!R20C10</t>
  </si>
  <si>
    <t xml:space="preserve">'[R4_0331.XLS]Tregion'!R20C24</t>
  </si>
  <si>
    <t xml:space="preserve">'[R4A_0331.XLS]Tregion'!R20C1</t>
  </si>
  <si>
    <t xml:space="preserve">'[R4A_0331.XLS]Tregion'!R20C2</t>
  </si>
  <si>
    <t xml:space="preserve">'[R4A_0331.XLS]Tregion'!R20C3</t>
  </si>
  <si>
    <t xml:space="preserve">'[R4A_0331.XLS]Tregion'!R20C4</t>
  </si>
  <si>
    <t xml:space="preserve">'[R4A_0331.XLS]Tregion'!R20C32</t>
  </si>
  <si>
    <t xml:space="preserve">'[R4A_0331.XLS]Tregion'!R20C10</t>
  </si>
  <si>
    <t xml:space="preserve">'[R4A_0331.XLS]Tregion'!R20C24</t>
  </si>
  <si>
    <t xml:space="preserve">'[R4B_0331.XLS]Tregion'!R20C1</t>
  </si>
  <si>
    <t xml:space="preserve">'[R4B_0331.XLS]Tregion'!R20C2</t>
  </si>
  <si>
    <t xml:space="preserve">'[R4B_0331.XLS]Tregion'!R20C3</t>
  </si>
  <si>
    <t xml:space="preserve">'[R4B_0331.XLS]Tregion'!R20C4</t>
  </si>
  <si>
    <t xml:space="preserve">'[R4B_0331.XLS]Tregion'!R20C32</t>
  </si>
  <si>
    <t xml:space="preserve">'[R4B_0331.XLS]Tregion'!R20C10</t>
  </si>
  <si>
    <t xml:space="preserve">'[R4B_0331.XLS]Tregion'!R20C24</t>
  </si>
  <si>
    <t xml:space="preserve">'[R4C_0331.XLS]Tregion'!R20C1</t>
  </si>
  <si>
    <t xml:space="preserve">'[R4C_0331.XLS]Tregion'!R20C2</t>
  </si>
  <si>
    <t xml:space="preserve">'[R4C_0331.XLS]Tregion'!R20C3</t>
  </si>
  <si>
    <t xml:space="preserve">'[R4C_0331.XLS]Tregion'!R20C4</t>
  </si>
  <si>
    <t xml:space="preserve">'[R4C_0331.XLS]Tregion'!R20C32</t>
  </si>
  <si>
    <t xml:space="preserve">'[R4C_0331.XLS]Tregion'!R20C10</t>
  </si>
  <si>
    <t xml:space="preserve">'[R4C_0331.XLS]Tregion'!R20C24</t>
  </si>
  <si>
    <t xml:space="preserve">'[R5_0331.XLS]Tregion'!R20C1</t>
  </si>
  <si>
    <t xml:space="preserve">'[R5_0331.XLS]Tregion'!R20C2</t>
  </si>
  <si>
    <t xml:space="preserve">'[R5_0331.XLS]Tregion'!R20C3</t>
  </si>
  <si>
    <t xml:space="preserve">'[R5_0331.XLS]Tregion'!R20C4</t>
  </si>
  <si>
    <t xml:space="preserve">'[R5_0331.XLS]Tregion'!R20C32</t>
  </si>
  <si>
    <t xml:space="preserve">'[R5_0331.XLS]Tregion'!R20C10</t>
  </si>
  <si>
    <t xml:space="preserve">'[R5_0331.XLS]Tregion'!R20C24</t>
  </si>
  <si>
    <t xml:space="preserve">'[R6_0331.XLS]Tregion'!R20C1</t>
  </si>
  <si>
    <t xml:space="preserve">'[R6_0331.XLS]Tregion'!R20C2</t>
  </si>
  <si>
    <t xml:space="preserve">'[R6_0331.XLS]Tregion'!R20C3</t>
  </si>
  <si>
    <t xml:space="preserve">'[R6_0331.XLS]Tregion'!R20C4</t>
  </si>
  <si>
    <t xml:space="preserve">'[R6_0331.XLS]Tregion'!R20C32</t>
  </si>
  <si>
    <t xml:space="preserve">'[R6_0331.XLS]Tregion'!R20C10</t>
  </si>
  <si>
    <t xml:space="preserve">'[R6_0331.XLS]Tregion'!R20C24</t>
  </si>
  <si>
    <t xml:space="preserve">'[R1_0331.XLS]Tregion'!R21C1</t>
  </si>
  <si>
    <t xml:space="preserve">'[R1_0331.XLS]Tregion'!R21C2</t>
  </si>
  <si>
    <t xml:space="preserve">'[R1_0331.XLS]Tregion'!R21C3</t>
  </si>
  <si>
    <t xml:space="preserve">'[R1_0331.XLS]Tregion'!R21C4</t>
  </si>
  <si>
    <t xml:space="preserve">'[R1_0331.XLS]Tregion'!R21C32</t>
  </si>
  <si>
    <t xml:space="preserve">'[R1_0331.XLS]Tregion'!R21C10</t>
  </si>
  <si>
    <t xml:space="preserve">'[R1_0331.XLS]Tregion'!R21C24</t>
  </si>
  <si>
    <t xml:space="preserve">'[R1A_0331.XLS]Tregion'!R21C1</t>
  </si>
  <si>
    <t xml:space="preserve">'[R1A_0331.XLS]Tregion'!R21C2</t>
  </si>
  <si>
    <t xml:space="preserve">'[R1A_0331.XLS]Tregion'!R21C3</t>
  </si>
  <si>
    <t xml:space="preserve">'[R1A_0331.XLS]Tregion'!R21C4</t>
  </si>
  <si>
    <t xml:space="preserve">'[R1A_0331.XLS]Tregion'!R21C32</t>
  </si>
  <si>
    <t xml:space="preserve">'[R1A_0331.XLS]Tregion'!R21C10</t>
  </si>
  <si>
    <t xml:space="preserve">'[R1A_0331.XLS]Tregion'!R21C24</t>
  </si>
  <si>
    <t xml:space="preserve">'[R1B_0331.XLS]Tregion'!R21C1</t>
  </si>
  <si>
    <t xml:space="preserve">'[R1B_0331.XLS]Tregion'!R21C2</t>
  </si>
  <si>
    <t xml:space="preserve">'[R1B_0331.XLS]Tregion'!R21C3</t>
  </si>
  <si>
    <t xml:space="preserve">'[R1B_0331.XLS]Tregion'!R21C4</t>
  </si>
  <si>
    <t xml:space="preserve">'[R1B_0331.XLS]Tregion'!R21C32</t>
  </si>
  <si>
    <t xml:space="preserve">'[R1B_0331.XLS]Tregion'!R21C10</t>
  </si>
  <si>
    <t xml:space="preserve">'[R1B_0331.XLS]Tregion'!R21C24</t>
  </si>
  <si>
    <t xml:space="preserve">'[R1C_0331.XLS]Tregion'!R21C1</t>
  </si>
  <si>
    <t xml:space="preserve">'[R1C_0331.XLS]Tregion'!R21C2</t>
  </si>
  <si>
    <t xml:space="preserve">'[R1C_0331.XLS]Tregion'!R21C3</t>
  </si>
  <si>
    <t xml:space="preserve">'[R1C_0331.XLS]Tregion'!R21C4</t>
  </si>
  <si>
    <t xml:space="preserve">'[R1C_0331.XLS]Tregion'!R21C32</t>
  </si>
  <si>
    <t xml:space="preserve">'[R1C_0331.XLS]Tregion'!R21C10</t>
  </si>
  <si>
    <t xml:space="preserve">'[R1C_0331.XLS]Tregion'!R21C24</t>
  </si>
  <si>
    <t xml:space="preserve">'[R1E_0331.XLS]Tregion'!R21C1</t>
  </si>
  <si>
    <t xml:space="preserve">'[R1E_0331.XLS]Tregion'!R21C2</t>
  </si>
  <si>
    <t xml:space="preserve">'[R1E_0331.XLS]Tregion'!R21C3</t>
  </si>
  <si>
    <t xml:space="preserve">'[R1E_0331.XLS]Tregion'!R21C4</t>
  </si>
  <si>
    <t xml:space="preserve">'[R1E_0331.XLS]Tregion'!R21C32</t>
  </si>
  <si>
    <t xml:space="preserve">'[R1E_0331.XLS]Tregion'!R21C10</t>
  </si>
  <si>
    <t xml:space="preserve">'[R1E_0331.XLS]Tregion'!R21C24</t>
  </si>
  <si>
    <t xml:space="preserve">'[R1Z_0331.XLS]Tregion'!R21C1</t>
  </si>
  <si>
    <t xml:space="preserve">'[R1Z_0331.XLS]Tregion'!R21C2</t>
  </si>
  <si>
    <t xml:space="preserve">'[R1Z_0331.XLS]Tregion'!R21C3</t>
  </si>
  <si>
    <t xml:space="preserve">'[R1Z_0331.XLS]Tregion'!R21C4</t>
  </si>
  <si>
    <t xml:space="preserve">'[R1Z_0331.XLS]Tregion'!R21C32</t>
  </si>
  <si>
    <t xml:space="preserve">'[R1Z_0331.XLS]Tregion'!R21C10</t>
  </si>
  <si>
    <t xml:space="preserve">'[R1Z_0331.XLS]Tregion'!R21C24</t>
  </si>
  <si>
    <t xml:space="preserve">'[R3B_0331.XLS]Tregion'!R21C1</t>
  </si>
  <si>
    <t xml:space="preserve">'[R3B_0331.XLS]Tregion'!R21C2</t>
  </si>
  <si>
    <t xml:space="preserve">'[R3B_0331.XLS]Tregion'!R21C3</t>
  </si>
  <si>
    <t xml:space="preserve">'[R3B_0331.XLS]Tregion'!R21C4</t>
  </si>
  <si>
    <t xml:space="preserve">'[R3B_0331.XLS]Tregion'!R21C32</t>
  </si>
  <si>
    <t xml:space="preserve">'[R3B_0331.XLS]Tregion'!R21C10</t>
  </si>
  <si>
    <t xml:space="preserve">'[R3B_0331.XLS]Tregion'!R21C24</t>
  </si>
  <si>
    <t xml:space="preserve">'[R4_0331.XLS]Tregion'!R21C1</t>
  </si>
  <si>
    <t xml:space="preserve">'[R4_0331.XLS]Tregion'!R21C2</t>
  </si>
  <si>
    <t xml:space="preserve">'[R4_0331.XLS]Tregion'!R21C3</t>
  </si>
  <si>
    <t xml:space="preserve">'[R4_0331.XLS]Tregion'!R21C4</t>
  </si>
  <si>
    <t xml:space="preserve">'[R4_0331.XLS]Tregion'!R21C32</t>
  </si>
  <si>
    <t xml:space="preserve">'[R4_0331.XLS]Tregion'!R21C10</t>
  </si>
  <si>
    <t xml:space="preserve">'[R4_0331.XLS]Tregion'!R21C24</t>
  </si>
  <si>
    <t xml:space="preserve">'[R4A_0331.XLS]Tregion'!R21C1</t>
  </si>
  <si>
    <t xml:space="preserve">'[R4A_0331.XLS]Tregion'!R21C2</t>
  </si>
  <si>
    <t xml:space="preserve">'[R4A_0331.XLS]Tregion'!R21C3</t>
  </si>
  <si>
    <t xml:space="preserve">'[R4A_0331.XLS]Tregion'!R21C4</t>
  </si>
  <si>
    <t xml:space="preserve">'[R4A_0331.XLS]Tregion'!R21C32</t>
  </si>
  <si>
    <t xml:space="preserve">'[R4A_0331.XLS]Tregion'!R21C10</t>
  </si>
  <si>
    <t xml:space="preserve">'[R4A_0331.XLS]Tregion'!R21C24</t>
  </si>
  <si>
    <t xml:space="preserve">'[R4B_0331.XLS]Tregion'!R21C1</t>
  </si>
  <si>
    <t xml:space="preserve">'[R4B_0331.XLS]Tregion'!R21C2</t>
  </si>
  <si>
    <t xml:space="preserve">'[R4B_0331.XLS]Tregion'!R21C3</t>
  </si>
  <si>
    <t xml:space="preserve">'[R4B_0331.XLS]Tregion'!R21C4</t>
  </si>
  <si>
    <t xml:space="preserve">'[R4B_0331.XLS]Tregion'!R21C32</t>
  </si>
  <si>
    <t xml:space="preserve">'[R4B_0331.XLS]Tregion'!R21C10</t>
  </si>
  <si>
    <t xml:space="preserve">'[R4B_0331.XLS]Tregion'!R21C24</t>
  </si>
  <si>
    <t xml:space="preserve">'[R4C_0331.XLS]Tregion'!R21C1</t>
  </si>
  <si>
    <t xml:space="preserve">'[R4C_0331.XLS]Tregion'!R21C2</t>
  </si>
  <si>
    <t xml:space="preserve">'[R4C_0331.XLS]Tregion'!R21C3</t>
  </si>
  <si>
    <t xml:space="preserve">'[R4C_0331.XLS]Tregion'!R21C4</t>
  </si>
  <si>
    <t xml:space="preserve">'[R4C_0331.XLS]Tregion'!R21C32</t>
  </si>
  <si>
    <t xml:space="preserve">'[R4C_0331.XLS]Tregion'!R21C10</t>
  </si>
  <si>
    <t xml:space="preserve">'[R4C_0331.XLS]Tregion'!R21C24</t>
  </si>
  <si>
    <t xml:space="preserve">'[R5_0331.XLS]Tregion'!R21C1</t>
  </si>
  <si>
    <t xml:space="preserve">'[R5_0331.XLS]Tregion'!R21C2</t>
  </si>
  <si>
    <t xml:space="preserve">'[R5_0331.XLS]Tregion'!R21C3</t>
  </si>
  <si>
    <t xml:space="preserve">'[R5_0331.XLS]Tregion'!R21C4</t>
  </si>
  <si>
    <t xml:space="preserve">'[R5_0331.XLS]Tregion'!R21C32</t>
  </si>
  <si>
    <t xml:space="preserve">'[R5_0331.XLS]Tregion'!R21C10</t>
  </si>
  <si>
    <t xml:space="preserve">'[R5_0331.XLS]Tregion'!R21C24</t>
  </si>
  <si>
    <t xml:space="preserve">'[R6_0331.XLS]Tregion'!R21C1</t>
  </si>
  <si>
    <t xml:space="preserve">'[R6_0331.XLS]Tregion'!R21C2</t>
  </si>
  <si>
    <t xml:space="preserve">'[R6_0331.XLS]Tregion'!R21C3</t>
  </si>
  <si>
    <t xml:space="preserve">'[R6_0331.XLS]Tregion'!R21C4</t>
  </si>
  <si>
    <t xml:space="preserve">'[R6_0331.XLS]Tregion'!R21C32</t>
  </si>
  <si>
    <t xml:space="preserve">'[R6_0331.XLS]Tregion'!R21C10</t>
  </si>
  <si>
    <t xml:space="preserve">'[R6_0331.XLS]Tregion'!R21C24</t>
  </si>
  <si>
    <t xml:space="preserve">'[R1_0331.XLS]Tregion'!R22C1</t>
  </si>
  <si>
    <t xml:space="preserve">'[R1_0331.XLS]Tregion'!R22C2</t>
  </si>
  <si>
    <t xml:space="preserve">'[R1_0331.XLS]Tregion'!R22C3</t>
  </si>
  <si>
    <t xml:space="preserve">'[R1_0331.XLS]Tregion'!R22C4</t>
  </si>
  <si>
    <t xml:space="preserve">'[R1_0331.XLS]Tregion'!R22C32</t>
  </si>
  <si>
    <t xml:space="preserve">'[R1_0331.XLS]Tregion'!R22C10</t>
  </si>
  <si>
    <t xml:space="preserve">'[R1_0331.XLS]Tregion'!R22C24</t>
  </si>
  <si>
    <t xml:space="preserve">'[R1A_0331.XLS]Tregion'!R22C1</t>
  </si>
  <si>
    <t xml:space="preserve">'[R1A_0331.XLS]Tregion'!R22C2</t>
  </si>
  <si>
    <t xml:space="preserve">'[R1A_0331.XLS]Tregion'!R22C3</t>
  </si>
  <si>
    <t xml:space="preserve">'[R1A_0331.XLS]Tregion'!R22C4</t>
  </si>
  <si>
    <t xml:space="preserve">'[R1A_0331.XLS]Tregion'!R22C32</t>
  </si>
  <si>
    <t xml:space="preserve">'[R1A_0331.XLS]Tregion'!R22C10</t>
  </si>
  <si>
    <t xml:space="preserve">'[R1A_0331.XLS]Tregion'!R22C24</t>
  </si>
  <si>
    <t xml:space="preserve">'[R1B_0331.XLS]Tregion'!R22C1</t>
  </si>
  <si>
    <t xml:space="preserve">'[R1B_0331.XLS]Tregion'!R22C2</t>
  </si>
  <si>
    <t xml:space="preserve">'[R1B_0331.XLS]Tregion'!R22C3</t>
  </si>
  <si>
    <t xml:space="preserve">'[R1B_0331.XLS]Tregion'!R22C4</t>
  </si>
  <si>
    <t xml:space="preserve">'[R1B_0331.XLS]Tregion'!R22C32</t>
  </si>
  <si>
    <t xml:space="preserve">'[R1B_0331.XLS]Tregion'!R22C10</t>
  </si>
  <si>
    <t xml:space="preserve">'[R1B_0331.XLS]Tregion'!R22C24</t>
  </si>
  <si>
    <t xml:space="preserve">'[R1C_0331.XLS]Tregion'!R22C1</t>
  </si>
  <si>
    <t xml:space="preserve">'[R1C_0331.XLS]Tregion'!R22C2</t>
  </si>
  <si>
    <t xml:space="preserve">'[R1C_0331.XLS]Tregion'!R22C3</t>
  </si>
  <si>
    <t xml:space="preserve">'[R1C_0331.XLS]Tregion'!R22C4</t>
  </si>
  <si>
    <t xml:space="preserve">'[R1C_0331.XLS]Tregion'!R22C32</t>
  </si>
  <si>
    <t xml:space="preserve">'[R1C_0331.XLS]Tregion'!R22C10</t>
  </si>
  <si>
    <t xml:space="preserve">'[R1C_0331.XLS]Tregion'!R22C24</t>
  </si>
  <si>
    <t xml:space="preserve">'[R1E_0331.XLS]Tregion'!R22C1</t>
  </si>
  <si>
    <t xml:space="preserve">'[R1E_0331.XLS]Tregion'!R22C2</t>
  </si>
  <si>
    <t xml:space="preserve">'[R1E_0331.XLS]Tregion'!R22C3</t>
  </si>
  <si>
    <t xml:space="preserve">'[R1E_0331.XLS]Tregion'!R22C4</t>
  </si>
  <si>
    <t xml:space="preserve">'[R1E_0331.XLS]Tregion'!R22C32</t>
  </si>
  <si>
    <t xml:space="preserve">'[R1E_0331.XLS]Tregion'!R22C10</t>
  </si>
  <si>
    <t xml:space="preserve">'[R1E_0331.XLS]Tregion'!R22C24</t>
  </si>
  <si>
    <t xml:space="preserve">'[R1Z_0331.XLS]Tregion'!R22C1</t>
  </si>
  <si>
    <t xml:space="preserve">'[R1Z_0331.XLS]Tregion'!R22C2</t>
  </si>
  <si>
    <t xml:space="preserve">'[R1Z_0331.XLS]Tregion'!R22C3</t>
  </si>
  <si>
    <t xml:space="preserve">'[R1Z_0331.XLS]Tregion'!R22C4</t>
  </si>
  <si>
    <t xml:space="preserve">'[R1Z_0331.XLS]Tregion'!R22C32</t>
  </si>
  <si>
    <t xml:space="preserve">'[R1Z_0331.XLS]Tregion'!R22C10</t>
  </si>
  <si>
    <t xml:space="preserve">'[R1Z_0331.XLS]Tregion'!R22C24</t>
  </si>
  <si>
    <t xml:space="preserve">'[R3B_0331.XLS]Tregion'!R22C1</t>
  </si>
  <si>
    <t xml:space="preserve">'[R3B_0331.XLS]Tregion'!R22C2</t>
  </si>
  <si>
    <t xml:space="preserve">'[R3B_0331.XLS]Tregion'!R22C3</t>
  </si>
  <si>
    <t xml:space="preserve">'[R3B_0331.XLS]Tregion'!R22C4</t>
  </si>
  <si>
    <t xml:space="preserve">'[R3B_0331.XLS]Tregion'!R22C32</t>
  </si>
  <si>
    <t xml:space="preserve">'[R3B_0331.XLS]Tregion'!R22C10</t>
  </si>
  <si>
    <t xml:space="preserve">'[R3B_0331.XLS]Tregion'!R22C24</t>
  </si>
  <si>
    <t xml:space="preserve">'[R4_0331.XLS]Tregion'!R22C1</t>
  </si>
  <si>
    <t xml:space="preserve">'[R4_0331.XLS]Tregion'!R22C2</t>
  </si>
  <si>
    <t xml:space="preserve">'[R4_0331.XLS]Tregion'!R22C3</t>
  </si>
  <si>
    <t xml:space="preserve">'[R4_0331.XLS]Tregion'!R22C4</t>
  </si>
  <si>
    <t xml:space="preserve">'[R4_0331.XLS]Tregion'!R22C32</t>
  </si>
  <si>
    <t xml:space="preserve">'[R4_0331.XLS]Tregion'!R22C10</t>
  </si>
  <si>
    <t xml:space="preserve">'[R4_0331.XLS]Tregion'!R22C24</t>
  </si>
  <si>
    <t xml:space="preserve">'[R4A_0331.XLS]Tregion'!R22C1</t>
  </si>
  <si>
    <t xml:space="preserve">'[R4A_0331.XLS]Tregion'!R22C2</t>
  </si>
  <si>
    <t xml:space="preserve">'[R4A_0331.XLS]Tregion'!R22C3</t>
  </si>
  <si>
    <t xml:space="preserve">'[R4A_0331.XLS]Tregion'!R22C4</t>
  </si>
  <si>
    <t xml:space="preserve">'[R4A_0331.XLS]Tregion'!R22C32</t>
  </si>
  <si>
    <t xml:space="preserve">'[R4A_0331.XLS]Tregion'!R22C10</t>
  </si>
  <si>
    <t xml:space="preserve">'[R4A_0331.XLS]Tregion'!R22C24</t>
  </si>
  <si>
    <t xml:space="preserve">'[R4B_0331.XLS]Tregion'!R22C1</t>
  </si>
  <si>
    <t xml:space="preserve">'[R4B_0331.XLS]Tregion'!R22C2</t>
  </si>
  <si>
    <t xml:space="preserve">'[R4B_0331.XLS]Tregion'!R22C3</t>
  </si>
  <si>
    <t xml:space="preserve">'[R4B_0331.XLS]Tregion'!R22C4</t>
  </si>
  <si>
    <t xml:space="preserve">'[R4B_0331.XLS]Tregion'!R22C32</t>
  </si>
  <si>
    <t xml:space="preserve">'[R4B_0331.XLS]Tregion'!R22C10</t>
  </si>
  <si>
    <t xml:space="preserve">'[R4B_0331.XLS]Tregion'!R22C24</t>
  </si>
  <si>
    <t xml:space="preserve">'[R4C_0331.XLS]Tregion'!R22C1</t>
  </si>
  <si>
    <t xml:space="preserve">'[R4C_0331.XLS]Tregion'!R22C2</t>
  </si>
  <si>
    <t xml:space="preserve">'[R4C_0331.XLS]Tregion'!R22C3</t>
  </si>
  <si>
    <t xml:space="preserve">'[R4C_0331.XLS]Tregion'!R22C4</t>
  </si>
  <si>
    <t xml:space="preserve">'[R4C_0331.XLS]Tregion'!R22C32</t>
  </si>
  <si>
    <t xml:space="preserve">'[R4C_0331.XLS]Tregion'!R22C10</t>
  </si>
  <si>
    <t xml:space="preserve">'[R4C_0331.XLS]Tregion'!R22C24</t>
  </si>
  <si>
    <t xml:space="preserve">'[R5_0331.XLS]Tregion'!R22C1</t>
  </si>
  <si>
    <t xml:space="preserve">'[R5_0331.XLS]Tregion'!R22C2</t>
  </si>
  <si>
    <t xml:space="preserve">'[R5_0331.XLS]Tregion'!R22C3</t>
  </si>
  <si>
    <t xml:space="preserve">'[R5_0331.XLS]Tregion'!R22C4</t>
  </si>
  <si>
    <t xml:space="preserve">'[R5_0331.XLS]Tregion'!R22C32</t>
  </si>
  <si>
    <t xml:space="preserve">'[R5_0331.XLS]Tregion'!R22C10</t>
  </si>
  <si>
    <t xml:space="preserve">'[R5_0331.XLS]Tregion'!R22C24</t>
  </si>
  <si>
    <t xml:space="preserve">'[R6_0331.XLS]Tregion'!R22C1</t>
  </si>
  <si>
    <t xml:space="preserve">'[R6_0331.XLS]Tregion'!R22C2</t>
  </si>
  <si>
    <t xml:space="preserve">'[R6_0331.XLS]Tregion'!R22C3</t>
  </si>
  <si>
    <t xml:space="preserve">'[R6_0331.XLS]Tregion'!R22C4</t>
  </si>
  <si>
    <t xml:space="preserve">'[R6_0331.XLS]Tregion'!R22C32</t>
  </si>
  <si>
    <t xml:space="preserve">'[R6_0331.XLS]Tregion'!R22C10</t>
  </si>
  <si>
    <t xml:space="preserve">'[R6_0331.XLS]Tregion'!R22C24</t>
  </si>
  <si>
    <t xml:space="preserve">'[R1_0331.XLS]Tregion'!R23C1</t>
  </si>
  <si>
    <t xml:space="preserve">'[R1_0331.XLS]Tregion'!R23C2</t>
  </si>
  <si>
    <t xml:space="preserve">'[R1_0331.XLS]Tregion'!R23C3</t>
  </si>
  <si>
    <t xml:space="preserve">'[R1_0331.XLS]Tregion'!R23C4</t>
  </si>
  <si>
    <t xml:space="preserve">'[R1_0331.XLS]Tregion'!R23C32</t>
  </si>
  <si>
    <t xml:space="preserve">'[R1_0331.XLS]Tregion'!R23C10</t>
  </si>
  <si>
    <t xml:space="preserve">'[R1_0331.XLS]Tregion'!R23C24</t>
  </si>
  <si>
    <t xml:space="preserve">'[R1A_0331.XLS]Tregion'!R23C1</t>
  </si>
  <si>
    <t xml:space="preserve">'[R1A_0331.XLS]Tregion'!R23C2</t>
  </si>
  <si>
    <t xml:space="preserve">'[R1A_0331.XLS]Tregion'!R23C3</t>
  </si>
  <si>
    <t xml:space="preserve">'[R1A_0331.XLS]Tregion'!R23C4</t>
  </si>
  <si>
    <t xml:space="preserve">'[R1A_0331.XLS]Tregion'!R23C32</t>
  </si>
  <si>
    <t xml:space="preserve">'[R1A_0331.XLS]Tregion'!R23C10</t>
  </si>
  <si>
    <t xml:space="preserve">'[R1A_0331.XLS]Tregion'!R23C24</t>
  </si>
  <si>
    <t xml:space="preserve">'[R1B_0331.XLS]Tregion'!R23C1</t>
  </si>
  <si>
    <t xml:space="preserve">'[R1B_0331.XLS]Tregion'!R23C2</t>
  </si>
  <si>
    <t xml:space="preserve">'[R1B_0331.XLS]Tregion'!R23C3</t>
  </si>
  <si>
    <t xml:space="preserve">'[R1B_0331.XLS]Tregion'!R23C4</t>
  </si>
  <si>
    <t xml:space="preserve">'[R1B_0331.XLS]Tregion'!R23C32</t>
  </si>
  <si>
    <t xml:space="preserve">'[R1B_0331.XLS]Tregion'!R23C10</t>
  </si>
  <si>
    <t xml:space="preserve">'[R1B_0331.XLS]Tregion'!R23C24</t>
  </si>
  <si>
    <t xml:space="preserve">'[R1C_0331.XLS]Tregion'!R23C1</t>
  </si>
  <si>
    <t xml:space="preserve">'[R1C_0331.XLS]Tregion'!R23C2</t>
  </si>
  <si>
    <t xml:space="preserve">'[R1C_0331.XLS]Tregion'!R23C3</t>
  </si>
  <si>
    <t xml:space="preserve">'[R1C_0331.XLS]Tregion'!R23C4</t>
  </si>
  <si>
    <t xml:space="preserve">'[R1C_0331.XLS]Tregion'!R23C32</t>
  </si>
  <si>
    <t xml:space="preserve">'[R1C_0331.XLS]Tregion'!R23C10</t>
  </si>
  <si>
    <t xml:space="preserve">'[R1C_0331.XLS]Tregion'!R23C24</t>
  </si>
  <si>
    <t xml:space="preserve">'[R1E_0331.XLS]Tregion'!R23C1</t>
  </si>
  <si>
    <t xml:space="preserve">'[R1E_0331.XLS]Tregion'!R23C2</t>
  </si>
  <si>
    <t xml:space="preserve">'[R1E_0331.XLS]Tregion'!R23C3</t>
  </si>
  <si>
    <t xml:space="preserve">'[R1E_0331.XLS]Tregion'!R23C4</t>
  </si>
  <si>
    <t xml:space="preserve">'[R1E_0331.XLS]Tregion'!R23C32</t>
  </si>
  <si>
    <t xml:space="preserve">'[R1E_0331.XLS]Tregion'!R23C10</t>
  </si>
  <si>
    <t xml:space="preserve">'[R1E_0331.XLS]Tregion'!R23C24</t>
  </si>
  <si>
    <t xml:space="preserve">'[R1Z_0331.XLS]Tregion'!R23C1</t>
  </si>
  <si>
    <t xml:space="preserve">'[R1Z_0331.XLS]Tregion'!R23C2</t>
  </si>
  <si>
    <t xml:space="preserve">'[R1Z_0331.XLS]Tregion'!R23C3</t>
  </si>
  <si>
    <t xml:space="preserve">'[R1Z_0331.XLS]Tregion'!R23C4</t>
  </si>
  <si>
    <t xml:space="preserve">'[R1Z_0331.XLS]Tregion'!R23C32</t>
  </si>
  <si>
    <t xml:space="preserve">'[R1Z_0331.XLS]Tregion'!R23C10</t>
  </si>
  <si>
    <t xml:space="preserve">'[R1Z_0331.XLS]Tregion'!R23C24</t>
  </si>
  <si>
    <t xml:space="preserve">'[R3B_0331.XLS]Tregion'!R23C1</t>
  </si>
  <si>
    <t xml:space="preserve">'[R3B_0331.XLS]Tregion'!R23C2</t>
  </si>
  <si>
    <t xml:space="preserve">'[R3B_0331.XLS]Tregion'!R23C3</t>
  </si>
  <si>
    <t xml:space="preserve">'[R3B_0331.XLS]Tregion'!R23C4</t>
  </si>
  <si>
    <t xml:space="preserve">'[R3B_0331.XLS]Tregion'!R23C32</t>
  </si>
  <si>
    <t xml:space="preserve">'[R3B_0331.XLS]Tregion'!R23C10</t>
  </si>
  <si>
    <t xml:space="preserve">'[R3B_0331.XLS]Tregion'!R23C24</t>
  </si>
  <si>
    <t xml:space="preserve">'[R4_0331.XLS]Tregion'!R23C1</t>
  </si>
  <si>
    <t xml:space="preserve">'[R4_0331.XLS]Tregion'!R23C2</t>
  </si>
  <si>
    <t xml:space="preserve">'[R4_0331.XLS]Tregion'!R23C3</t>
  </si>
  <si>
    <t xml:space="preserve">'[R4_0331.XLS]Tregion'!R23C4</t>
  </si>
  <si>
    <t xml:space="preserve">'[R4_0331.XLS]Tregion'!R23C32</t>
  </si>
  <si>
    <t xml:space="preserve">'[R4_0331.XLS]Tregion'!R23C10</t>
  </si>
  <si>
    <t xml:space="preserve">'[R4_0331.XLS]Tregion'!R23C24</t>
  </si>
  <si>
    <t xml:space="preserve">'[R4A_0331.XLS]Tregion'!R23C1</t>
  </si>
  <si>
    <t xml:space="preserve">'[R4A_0331.XLS]Tregion'!R23C2</t>
  </si>
  <si>
    <t xml:space="preserve">'[R4A_0331.XLS]Tregion'!R23C3</t>
  </si>
  <si>
    <t xml:space="preserve">'[R4A_0331.XLS]Tregion'!R23C4</t>
  </si>
  <si>
    <t xml:space="preserve">'[R4A_0331.XLS]Tregion'!R23C32</t>
  </si>
  <si>
    <t xml:space="preserve">'[R4A_0331.XLS]Tregion'!R23C10</t>
  </si>
  <si>
    <t xml:space="preserve">'[R4A_0331.XLS]Tregion'!R23C24</t>
  </si>
  <si>
    <t xml:space="preserve">'[R4B_0331.XLS]Tregion'!R23C1</t>
  </si>
  <si>
    <t xml:space="preserve">'[R4B_0331.XLS]Tregion'!R23C2</t>
  </si>
  <si>
    <t xml:space="preserve">'[R4B_0331.XLS]Tregion'!R23C3</t>
  </si>
  <si>
    <t xml:space="preserve">'[R4B_0331.XLS]Tregion'!R23C4</t>
  </si>
  <si>
    <t xml:space="preserve">'[R4B_0331.XLS]Tregion'!R23C32</t>
  </si>
  <si>
    <t xml:space="preserve">'[R4B_0331.XLS]Tregion'!R23C10</t>
  </si>
  <si>
    <t xml:space="preserve">'[R4B_0331.XLS]Tregion'!R23C24</t>
  </si>
  <si>
    <t xml:space="preserve">'[R4C_0331.XLS]Tregion'!R23C1</t>
  </si>
  <si>
    <t xml:space="preserve">'[R4C_0331.XLS]Tregion'!R23C2</t>
  </si>
  <si>
    <t xml:space="preserve">'[R4C_0331.XLS]Tregion'!R23C3</t>
  </si>
  <si>
    <t xml:space="preserve">'[R4C_0331.XLS]Tregion'!R23C4</t>
  </si>
  <si>
    <t xml:space="preserve">'[R4C_0331.XLS]Tregion'!R23C32</t>
  </si>
  <si>
    <t xml:space="preserve">'[R4C_0331.XLS]Tregion'!R23C10</t>
  </si>
  <si>
    <t xml:space="preserve">'[R4C_0331.XLS]Tregion'!R23C24</t>
  </si>
  <si>
    <t xml:space="preserve">'[R5_0331.XLS]Tregion'!R23C1</t>
  </si>
  <si>
    <t xml:space="preserve">'[R5_0331.XLS]Tregion'!R23C2</t>
  </si>
  <si>
    <t xml:space="preserve">'[R5_0331.XLS]Tregion'!R23C3</t>
  </si>
  <si>
    <t xml:space="preserve">'[R5_0331.XLS]Tregion'!R23C4</t>
  </si>
  <si>
    <t xml:space="preserve">'[R5_0331.XLS]Tregion'!R23C32</t>
  </si>
  <si>
    <t xml:space="preserve">'[R5_0331.XLS]Tregion'!R23C10</t>
  </si>
  <si>
    <t xml:space="preserve">'[R5_0331.XLS]Tregion'!R23C24</t>
  </si>
  <si>
    <t xml:space="preserve">'[R6_0331.XLS]Tregion'!R23C1</t>
  </si>
  <si>
    <t xml:space="preserve">'[R6_0331.XLS]Tregion'!R23C2</t>
  </si>
  <si>
    <t xml:space="preserve">'[R6_0331.XLS]Tregion'!R23C3</t>
  </si>
  <si>
    <t xml:space="preserve">'[R6_0331.XLS]Tregion'!R23C4</t>
  </si>
  <si>
    <t xml:space="preserve">'[R6_0331.XLS]Tregion'!R23C32</t>
  </si>
  <si>
    <t xml:space="preserve">'[R6_0331.XLS]Tregion'!R23C10</t>
  </si>
  <si>
    <t xml:space="preserve">'[R6_0331.XLS]Tregion'!R23C24</t>
  </si>
  <si>
    <t xml:space="preserve">'[R1_0331.XLS]Tregion'!R24C1</t>
  </si>
  <si>
    <t xml:space="preserve">'[R1_0331.XLS]Tregion'!R24C2</t>
  </si>
  <si>
    <t xml:space="preserve">'[R1_0331.XLS]Tregion'!R24C3</t>
  </si>
  <si>
    <t xml:space="preserve">'[R1_0331.XLS]Tregion'!R24C4</t>
  </si>
  <si>
    <t xml:space="preserve">'[R1_0331.XLS]Tregion'!R24C32</t>
  </si>
  <si>
    <t xml:space="preserve">'[R1_0331.XLS]Tregion'!R24C10</t>
  </si>
  <si>
    <t xml:space="preserve">'[R1_0331.XLS]Tregion'!R24C24</t>
  </si>
  <si>
    <t xml:space="preserve">'[R1A_0331.XLS]Tregion'!R24C1</t>
  </si>
  <si>
    <t xml:space="preserve">'[R1A_0331.XLS]Tregion'!R24C2</t>
  </si>
  <si>
    <t xml:space="preserve">'[R1A_0331.XLS]Tregion'!R24C3</t>
  </si>
  <si>
    <t xml:space="preserve">'[R1A_0331.XLS]Tregion'!R24C4</t>
  </si>
  <si>
    <t xml:space="preserve">'[R1A_0331.XLS]Tregion'!R24C32</t>
  </si>
  <si>
    <t xml:space="preserve">'[R1A_0331.XLS]Tregion'!R24C10</t>
  </si>
  <si>
    <t xml:space="preserve">'[R1A_0331.XLS]Tregion'!R24C24</t>
  </si>
  <si>
    <t xml:space="preserve">'[R1B_0331.XLS]Tregion'!R24C1</t>
  </si>
  <si>
    <t xml:space="preserve">'[R1B_0331.XLS]Tregion'!R24C2</t>
  </si>
  <si>
    <t xml:space="preserve">'[R1B_0331.XLS]Tregion'!R24C3</t>
  </si>
  <si>
    <t xml:space="preserve">'[R1B_0331.XLS]Tregion'!R24C4</t>
  </si>
  <si>
    <t xml:space="preserve">'[R1B_0331.XLS]Tregion'!R24C32</t>
  </si>
  <si>
    <t xml:space="preserve">'[R1B_0331.XLS]Tregion'!R24C10</t>
  </si>
  <si>
    <t xml:space="preserve">'[R1B_0331.XLS]Tregion'!R24C24</t>
  </si>
  <si>
    <t xml:space="preserve">'[R1C_0331.XLS]Tregion'!R24C1</t>
  </si>
  <si>
    <t xml:space="preserve">'[R1C_0331.XLS]Tregion'!R24C2</t>
  </si>
  <si>
    <t xml:space="preserve">'[R1C_0331.XLS]Tregion'!R24C3</t>
  </si>
  <si>
    <t xml:space="preserve">'[R1C_0331.XLS]Tregion'!R24C4</t>
  </si>
  <si>
    <t xml:space="preserve">'[R1C_0331.XLS]Tregion'!R24C32</t>
  </si>
  <si>
    <t xml:space="preserve">'[R1C_0331.XLS]Tregion'!R24C10</t>
  </si>
  <si>
    <t xml:space="preserve">'[R1C_0331.XLS]Tregion'!R24C24</t>
  </si>
  <si>
    <t xml:space="preserve">'[R1E_0331.XLS]Tregion'!R24C1</t>
  </si>
  <si>
    <t xml:space="preserve">'[R1E_0331.XLS]Tregion'!R24C2</t>
  </si>
  <si>
    <t xml:space="preserve">'[R1E_0331.XLS]Tregion'!R24C3</t>
  </si>
  <si>
    <t xml:space="preserve">'[R1E_0331.XLS]Tregion'!R24C4</t>
  </si>
  <si>
    <t xml:space="preserve">'[R1E_0331.XLS]Tregion'!R24C32</t>
  </si>
  <si>
    <t xml:space="preserve">'[R1E_0331.XLS]Tregion'!R24C10</t>
  </si>
  <si>
    <t xml:space="preserve">'[R1E_0331.XLS]Tregion'!R24C24</t>
  </si>
  <si>
    <t xml:space="preserve">'[R1Z_0331.XLS]Tregion'!R24C1</t>
  </si>
  <si>
    <t xml:space="preserve">'[R1Z_0331.XLS]Tregion'!R24C2</t>
  </si>
  <si>
    <t xml:space="preserve">'[R1Z_0331.XLS]Tregion'!R24C3</t>
  </si>
  <si>
    <t xml:space="preserve">'[R1Z_0331.XLS]Tregion'!R24C4</t>
  </si>
  <si>
    <t xml:space="preserve">'[R1Z_0331.XLS]Tregion'!R24C32</t>
  </si>
  <si>
    <t xml:space="preserve">'[R1Z_0331.XLS]Tregion'!R24C10</t>
  </si>
  <si>
    <t xml:space="preserve">'[R1Z_0331.XLS]Tregion'!R24C24</t>
  </si>
  <si>
    <t xml:space="preserve">'[R3B_0331.XLS]Tregion'!R24C1</t>
  </si>
  <si>
    <t xml:space="preserve">'[R3B_0331.XLS]Tregion'!R24C2</t>
  </si>
  <si>
    <t xml:space="preserve">'[R3B_0331.XLS]Tregion'!R24C3</t>
  </si>
  <si>
    <t xml:space="preserve">'[R3B_0331.XLS]Tregion'!R24C4</t>
  </si>
  <si>
    <t xml:space="preserve">'[R3B_0331.XLS]Tregion'!R24C32</t>
  </si>
  <si>
    <t xml:space="preserve">'[R3B_0331.XLS]Tregion'!R24C10</t>
  </si>
  <si>
    <t xml:space="preserve">'[R3B_0331.XLS]Tregion'!R24C24</t>
  </si>
  <si>
    <t xml:space="preserve">'[R4_0331.XLS]Tregion'!R24C1</t>
  </si>
  <si>
    <t xml:space="preserve">'[R4_0331.XLS]Tregion'!R24C2</t>
  </si>
  <si>
    <t xml:space="preserve">'[R4_0331.XLS]Tregion'!R24C3</t>
  </si>
  <si>
    <t xml:space="preserve">'[R4_0331.XLS]Tregion'!R24C4</t>
  </si>
  <si>
    <t xml:space="preserve">'[R4_0331.XLS]Tregion'!R24C32</t>
  </si>
  <si>
    <t xml:space="preserve">'[R4_0331.XLS]Tregion'!R24C10</t>
  </si>
  <si>
    <t xml:space="preserve">'[R4_0331.XLS]Tregion'!R24C24</t>
  </si>
  <si>
    <t xml:space="preserve">'[R4A_0331.XLS]Tregion'!R24C1</t>
  </si>
  <si>
    <t xml:space="preserve">'[R4A_0331.XLS]Tregion'!R24C2</t>
  </si>
  <si>
    <t xml:space="preserve">'[R4A_0331.XLS]Tregion'!R24C3</t>
  </si>
  <si>
    <t xml:space="preserve">'[R4A_0331.XLS]Tregion'!R24C4</t>
  </si>
  <si>
    <t xml:space="preserve">'[R4A_0331.XLS]Tregion'!R24C32</t>
  </si>
  <si>
    <t xml:space="preserve">'[R4A_0331.XLS]Tregion'!R24C10</t>
  </si>
  <si>
    <t xml:space="preserve">'[R4A_0331.XLS]Tregion'!R24C24</t>
  </si>
  <si>
    <t xml:space="preserve">'[R4B_0331.XLS]Tregion'!R24C1</t>
  </si>
  <si>
    <t xml:space="preserve">'[R4B_0331.XLS]Tregion'!R24C2</t>
  </si>
  <si>
    <t xml:space="preserve">'[R4B_0331.XLS]Tregion'!R24C3</t>
  </si>
  <si>
    <t xml:space="preserve">'[R4B_0331.XLS]Tregion'!R24C4</t>
  </si>
  <si>
    <t xml:space="preserve">'[R4B_0331.XLS]Tregion'!R24C32</t>
  </si>
  <si>
    <t xml:space="preserve">'[R4B_0331.XLS]Tregion'!R24C10</t>
  </si>
  <si>
    <t xml:space="preserve">'[R4B_0331.XLS]Tregion'!R24C24</t>
  </si>
  <si>
    <t xml:space="preserve">'[R4C_0331.XLS]Tregion'!R24C1</t>
  </si>
  <si>
    <t xml:space="preserve">'[R4C_0331.XLS]Tregion'!R24C2</t>
  </si>
  <si>
    <t xml:space="preserve">'[R4C_0331.XLS]Tregion'!R24C3</t>
  </si>
  <si>
    <t xml:space="preserve">'[R4C_0331.XLS]Tregion'!R24C4</t>
  </si>
  <si>
    <t xml:space="preserve">'[R4C_0331.XLS]Tregion'!R24C32</t>
  </si>
  <si>
    <t xml:space="preserve">'[R4C_0331.XLS]Tregion'!R24C10</t>
  </si>
  <si>
    <t xml:space="preserve">'[R4C_0331.XLS]Tregion'!R24C24</t>
  </si>
  <si>
    <t xml:space="preserve">'[R5_0331.XLS]Tregion'!R24C1</t>
  </si>
  <si>
    <t xml:space="preserve">'[R5_0331.XLS]Tregion'!R24C2</t>
  </si>
  <si>
    <t xml:space="preserve">'[R5_0331.XLS]Tregion'!R24C3</t>
  </si>
  <si>
    <t xml:space="preserve">'[R5_0331.XLS]Tregion'!R24C4</t>
  </si>
  <si>
    <t xml:space="preserve">'[R5_0331.XLS]Tregion'!R24C32</t>
  </si>
  <si>
    <t xml:space="preserve">'[R5_0331.XLS]Tregion'!R24C10</t>
  </si>
  <si>
    <t xml:space="preserve">'[R5_0331.XLS]Tregion'!R24C24</t>
  </si>
  <si>
    <t xml:space="preserve">'[R6_0331.XLS]Tregion'!R24C1</t>
  </si>
  <si>
    <t xml:space="preserve">'[R6_0331.XLS]Tregion'!R24C2</t>
  </si>
  <si>
    <t xml:space="preserve">'[R6_0331.XLS]Tregion'!R24C3</t>
  </si>
  <si>
    <t xml:space="preserve">'[R6_0331.XLS]Tregion'!R24C4</t>
  </si>
  <si>
    <t xml:space="preserve">'[R6_0331.XLS]Tregion'!R24C32</t>
  </si>
  <si>
    <t xml:space="preserve">'[R6_0331.XLS]Tregion'!R24C10</t>
  </si>
  <si>
    <t xml:space="preserve">'[R6_0331.XLS]Tregion'!R24C24</t>
  </si>
  <si>
    <t xml:space="preserve">'[R1_0331.XLS]Tregion'!R25C1</t>
  </si>
  <si>
    <t xml:space="preserve">'[R1_0331.XLS]Tregion'!R25C2</t>
  </si>
  <si>
    <t xml:space="preserve">'[R1_0331.XLS]Tregion'!R25C3</t>
  </si>
  <si>
    <t xml:space="preserve">'[R1_0331.XLS]Tregion'!R25C4</t>
  </si>
  <si>
    <t xml:space="preserve">'[R1_0331.XLS]Tregion'!R25C32</t>
  </si>
  <si>
    <t xml:space="preserve">'[R1_0331.XLS]Tregion'!R25C10</t>
  </si>
  <si>
    <t xml:space="preserve">'[R1_0331.XLS]Tregion'!R25C24</t>
  </si>
  <si>
    <t xml:space="preserve">'[R1A_0331.XLS]Tregion'!R25C1</t>
  </si>
  <si>
    <t xml:space="preserve">'[R1A_0331.XLS]Tregion'!R25C2</t>
  </si>
  <si>
    <t xml:space="preserve">'[R1A_0331.XLS]Tregion'!R25C3</t>
  </si>
  <si>
    <t xml:space="preserve">'[R1A_0331.XLS]Tregion'!R25C4</t>
  </si>
  <si>
    <t xml:space="preserve">'[R1A_0331.XLS]Tregion'!R25C32</t>
  </si>
  <si>
    <t xml:space="preserve">'[R1A_0331.XLS]Tregion'!R25C10</t>
  </si>
  <si>
    <t xml:space="preserve">'[R1A_0331.XLS]Tregion'!R25C24</t>
  </si>
  <si>
    <t xml:space="preserve">'[R1B_0331.XLS]Tregion'!R25C1</t>
  </si>
  <si>
    <t xml:space="preserve">'[R1B_0331.XLS]Tregion'!R25C2</t>
  </si>
  <si>
    <t xml:space="preserve">'[R1B_0331.XLS]Tregion'!R25C3</t>
  </si>
  <si>
    <t xml:space="preserve">'[R1B_0331.XLS]Tregion'!R25C4</t>
  </si>
  <si>
    <t xml:space="preserve">'[R1B_0331.XLS]Tregion'!R25C32</t>
  </si>
  <si>
    <t xml:space="preserve">'[R1B_0331.XLS]Tregion'!R25C10</t>
  </si>
  <si>
    <t xml:space="preserve">'[R1B_0331.XLS]Tregion'!R25C24</t>
  </si>
  <si>
    <t xml:space="preserve">'[R1C_0331.XLS]Tregion'!R25C1</t>
  </si>
  <si>
    <t xml:space="preserve">'[R1C_0331.XLS]Tregion'!R25C2</t>
  </si>
  <si>
    <t xml:space="preserve">'[R1C_0331.XLS]Tregion'!R25C3</t>
  </si>
  <si>
    <t xml:space="preserve">'[R1C_0331.XLS]Tregion'!R25C4</t>
  </si>
  <si>
    <t xml:space="preserve">'[R1C_0331.XLS]Tregion'!R25C32</t>
  </si>
  <si>
    <t xml:space="preserve">'[R1C_0331.XLS]Tregion'!R25C10</t>
  </si>
  <si>
    <t xml:space="preserve">'[R1C_0331.XLS]Tregion'!R25C24</t>
  </si>
  <si>
    <t xml:space="preserve">'[R1E_0331.XLS]Tregion'!R25C1</t>
  </si>
  <si>
    <t xml:space="preserve">'[R1E_0331.XLS]Tregion'!R25C2</t>
  </si>
  <si>
    <t xml:space="preserve">'[R1E_0331.XLS]Tregion'!R25C3</t>
  </si>
  <si>
    <t xml:space="preserve">'[R1E_0331.XLS]Tregion'!R25C4</t>
  </si>
  <si>
    <t xml:space="preserve">'[R1E_0331.XLS]Tregion'!R25C32</t>
  </si>
  <si>
    <t xml:space="preserve">'[R1E_0331.XLS]Tregion'!R25C10</t>
  </si>
  <si>
    <t xml:space="preserve">'[R1E_0331.XLS]Tregion'!R25C24</t>
  </si>
  <si>
    <t xml:space="preserve">'[R1Z_0331.XLS]Tregion'!R25C1</t>
  </si>
  <si>
    <t xml:space="preserve">'[R1Z_0331.XLS]Tregion'!R25C2</t>
  </si>
  <si>
    <t xml:space="preserve">'[R1Z_0331.XLS]Tregion'!R25C3</t>
  </si>
  <si>
    <t xml:space="preserve">'[R1Z_0331.XLS]Tregion'!R25C4</t>
  </si>
  <si>
    <t xml:space="preserve">'[R1Z_0331.XLS]Tregion'!R25C32</t>
  </si>
  <si>
    <t xml:space="preserve">'[R1Z_0331.XLS]Tregion'!R25C10</t>
  </si>
  <si>
    <t xml:space="preserve">'[R1Z_0331.XLS]Tregion'!R25C24</t>
  </si>
  <si>
    <t xml:space="preserve">'[R3B_0331.XLS]Tregion'!R25C1</t>
  </si>
  <si>
    <t xml:space="preserve">'[R3B_0331.XLS]Tregion'!R25C2</t>
  </si>
  <si>
    <t xml:space="preserve">'[R3B_0331.XLS]Tregion'!R25C3</t>
  </si>
  <si>
    <t xml:space="preserve">'[R3B_0331.XLS]Tregion'!R25C4</t>
  </si>
  <si>
    <t xml:space="preserve">'[R3B_0331.XLS]Tregion'!R25C32</t>
  </si>
  <si>
    <t xml:space="preserve">'[R3B_0331.XLS]Tregion'!R25C10</t>
  </si>
  <si>
    <t xml:space="preserve">'[R3B_0331.XLS]Tregion'!R25C24</t>
  </si>
  <si>
    <t xml:space="preserve">'[R4_0331.XLS]Tregion'!R25C1</t>
  </si>
  <si>
    <t xml:space="preserve">'[R4_0331.XLS]Tregion'!R25C2</t>
  </si>
  <si>
    <t xml:space="preserve">'[R4_0331.XLS]Tregion'!R25C3</t>
  </si>
  <si>
    <t xml:space="preserve">'[R4_0331.XLS]Tregion'!R25C4</t>
  </si>
  <si>
    <t xml:space="preserve">'[R4_0331.XLS]Tregion'!R25C32</t>
  </si>
  <si>
    <t xml:space="preserve">'[R4_0331.XLS]Tregion'!R25C10</t>
  </si>
  <si>
    <t xml:space="preserve">'[R4_0331.XLS]Tregion'!R25C24</t>
  </si>
  <si>
    <t xml:space="preserve">'[R4A_0331.XLS]Tregion'!R25C1</t>
  </si>
  <si>
    <t xml:space="preserve">'[R4A_0331.XLS]Tregion'!R25C2</t>
  </si>
  <si>
    <t xml:space="preserve">'[R4A_0331.XLS]Tregion'!R25C3</t>
  </si>
  <si>
    <t xml:space="preserve">'[R4A_0331.XLS]Tregion'!R25C4</t>
  </si>
  <si>
    <t xml:space="preserve">'[R4A_0331.XLS]Tregion'!R25C32</t>
  </si>
  <si>
    <t xml:space="preserve">'[R4A_0331.XLS]Tregion'!R25C10</t>
  </si>
  <si>
    <t xml:space="preserve">'[R4A_0331.XLS]Tregion'!R25C24</t>
  </si>
  <si>
    <t xml:space="preserve">'[R4B_0331.XLS]Tregion'!R25C1</t>
  </si>
  <si>
    <t xml:space="preserve">'[R4B_0331.XLS]Tregion'!R25C2</t>
  </si>
  <si>
    <t xml:space="preserve">'[R4B_0331.XLS]Tregion'!R25C3</t>
  </si>
  <si>
    <t xml:space="preserve">'[R4B_0331.XLS]Tregion'!R25C4</t>
  </si>
  <si>
    <t xml:space="preserve">'[R4B_0331.XLS]Tregion'!R25C32</t>
  </si>
  <si>
    <t xml:space="preserve">'[R4B_0331.XLS]Tregion'!R25C10</t>
  </si>
  <si>
    <t xml:space="preserve">'[R4B_0331.XLS]Tregion'!R25C24</t>
  </si>
  <si>
    <t xml:space="preserve">'[R4C_0331.XLS]Tregion'!R25C1</t>
  </si>
  <si>
    <t xml:space="preserve">'[R4C_0331.XLS]Tregion'!R25C2</t>
  </si>
  <si>
    <t xml:space="preserve">'[R4C_0331.XLS]Tregion'!R25C3</t>
  </si>
  <si>
    <t xml:space="preserve">'[R4C_0331.XLS]Tregion'!R25C4</t>
  </si>
  <si>
    <t xml:space="preserve">'[R4C_0331.XLS]Tregion'!R25C32</t>
  </si>
  <si>
    <t xml:space="preserve">'[R4C_0331.XLS]Tregion'!R25C10</t>
  </si>
  <si>
    <t xml:space="preserve">'[R4C_0331.XLS]Tregion'!R25C24</t>
  </si>
  <si>
    <t xml:space="preserve">'[R5_0331.XLS]Tregion'!R25C1</t>
  </si>
  <si>
    <t xml:space="preserve">'[R5_0331.XLS]Tregion'!R25C2</t>
  </si>
  <si>
    <t xml:space="preserve">'[R5_0331.XLS]Tregion'!R25C3</t>
  </si>
  <si>
    <t xml:space="preserve">'[R5_0331.XLS]Tregion'!R25C4</t>
  </si>
  <si>
    <t xml:space="preserve">'[R5_0331.XLS]Tregion'!R25C32</t>
  </si>
  <si>
    <t xml:space="preserve">'[R5_0331.XLS]Tregion'!R25C10</t>
  </si>
  <si>
    <t xml:space="preserve">'[R5_0331.XLS]Tregion'!R25C24</t>
  </si>
  <si>
    <t xml:space="preserve">'[R6_0331.XLS]Tregion'!R25C1</t>
  </si>
  <si>
    <t xml:space="preserve">'[R6_0331.XLS]Tregion'!R25C2</t>
  </si>
  <si>
    <t xml:space="preserve">'[R6_0331.XLS]Tregion'!R25C3</t>
  </si>
  <si>
    <t xml:space="preserve">'[R6_0331.XLS]Tregion'!R25C4</t>
  </si>
  <si>
    <t xml:space="preserve">'[R6_0331.XLS]Tregion'!R25C32</t>
  </si>
  <si>
    <t xml:space="preserve">'[R6_0331.XLS]Tregion'!R25C10</t>
  </si>
  <si>
    <t xml:space="preserve">'[R6_0331.XLS]Tregion'!R25C24</t>
  </si>
  <si>
    <t xml:space="preserve">'[R1_0331.XLS]Tregion'!R26C1</t>
  </si>
  <si>
    <t xml:space="preserve">'[R1_0331.XLS]Tregion'!R26C2</t>
  </si>
  <si>
    <t xml:space="preserve">'[R1_0331.XLS]Tregion'!R26C3</t>
  </si>
  <si>
    <t xml:space="preserve">'[R1_0331.XLS]Tregion'!R26C4</t>
  </si>
  <si>
    <t xml:space="preserve">'[R1_0331.XLS]Tregion'!R26C32</t>
  </si>
  <si>
    <t xml:space="preserve">'[R1_0331.XLS]Tregion'!R26C10</t>
  </si>
  <si>
    <t xml:space="preserve">'[R1_0331.XLS]Tregion'!R26C24</t>
  </si>
  <si>
    <t xml:space="preserve">'[R1A_0331.XLS]Tregion'!R26C1</t>
  </si>
  <si>
    <t xml:space="preserve">'[R1A_0331.XLS]Tregion'!R26C2</t>
  </si>
  <si>
    <t xml:space="preserve">'[R1A_0331.XLS]Tregion'!R26C3</t>
  </si>
  <si>
    <t xml:space="preserve">'[R1A_0331.XLS]Tregion'!R26C4</t>
  </si>
  <si>
    <t xml:space="preserve">'[R1A_0331.XLS]Tregion'!R26C32</t>
  </si>
  <si>
    <t xml:space="preserve">'[R1A_0331.XLS]Tregion'!R26C10</t>
  </si>
  <si>
    <t xml:space="preserve">'[R1A_0331.XLS]Tregion'!R26C24</t>
  </si>
  <si>
    <t xml:space="preserve">'[R1B_0331.XLS]Tregion'!R26C1</t>
  </si>
  <si>
    <t xml:space="preserve">'[R1B_0331.XLS]Tregion'!R26C2</t>
  </si>
  <si>
    <t xml:space="preserve">'[R1B_0331.XLS]Tregion'!R26C3</t>
  </si>
  <si>
    <t xml:space="preserve">'[R1B_0331.XLS]Tregion'!R26C4</t>
  </si>
  <si>
    <t xml:space="preserve">'[R1B_0331.XLS]Tregion'!R26C32</t>
  </si>
  <si>
    <t xml:space="preserve">'[R1B_0331.XLS]Tregion'!R26C10</t>
  </si>
  <si>
    <t xml:space="preserve">'[R1B_0331.XLS]Tregion'!R26C24</t>
  </si>
  <si>
    <t xml:space="preserve">'[R1C_0331.XLS]Tregion'!R26C1</t>
  </si>
  <si>
    <t xml:space="preserve">'[R1C_0331.XLS]Tregion'!R26C2</t>
  </si>
  <si>
    <t xml:space="preserve">'[R1C_0331.XLS]Tregion'!R26C3</t>
  </si>
  <si>
    <t xml:space="preserve">'[R1C_0331.XLS]Tregion'!R26C4</t>
  </si>
  <si>
    <t xml:space="preserve">'[R1C_0331.XLS]Tregion'!R26C32</t>
  </si>
  <si>
    <t xml:space="preserve">'[R1C_0331.XLS]Tregion'!R26C10</t>
  </si>
  <si>
    <t xml:space="preserve">'[R1C_0331.XLS]Tregion'!R26C24</t>
  </si>
  <si>
    <t xml:space="preserve">'[R1E_0331.XLS]Tregion'!R26C1</t>
  </si>
  <si>
    <t xml:space="preserve">'[R1E_0331.XLS]Tregion'!R26C2</t>
  </si>
  <si>
    <t xml:space="preserve">'[R1E_0331.XLS]Tregion'!R26C3</t>
  </si>
  <si>
    <t xml:space="preserve">'[R1E_0331.XLS]Tregion'!R26C4</t>
  </si>
  <si>
    <t xml:space="preserve">'[R1E_0331.XLS]Tregion'!R26C32</t>
  </si>
  <si>
    <t xml:space="preserve">'[R1E_0331.XLS]Tregion'!R26C10</t>
  </si>
  <si>
    <t xml:space="preserve">'[R1E_0331.XLS]Tregion'!R26C24</t>
  </si>
  <si>
    <t xml:space="preserve">'[R1Z_0331.XLS]Tregion'!R26C1</t>
  </si>
  <si>
    <t xml:space="preserve">'[R1Z_0331.XLS]Tregion'!R26C2</t>
  </si>
  <si>
    <t xml:space="preserve">'[R1Z_0331.XLS]Tregion'!R26C3</t>
  </si>
  <si>
    <t xml:space="preserve">'[R1Z_0331.XLS]Tregion'!R26C4</t>
  </si>
  <si>
    <t xml:space="preserve">'[R1Z_0331.XLS]Tregion'!R26C32</t>
  </si>
  <si>
    <t xml:space="preserve">'[R1Z_0331.XLS]Tregion'!R26C10</t>
  </si>
  <si>
    <t xml:space="preserve">'[R1Z_0331.XLS]Tregion'!R26C24</t>
  </si>
  <si>
    <t xml:space="preserve">'[R3B_0331.XLS]Tregion'!R26C1</t>
  </si>
  <si>
    <t xml:space="preserve">'[R3B_0331.XLS]Tregion'!R26C2</t>
  </si>
  <si>
    <t xml:space="preserve">'[R3B_0331.XLS]Tregion'!R26C3</t>
  </si>
  <si>
    <t xml:space="preserve">'[R3B_0331.XLS]Tregion'!R26C4</t>
  </si>
  <si>
    <t xml:space="preserve">'[R3B_0331.XLS]Tregion'!R26C32</t>
  </si>
  <si>
    <t xml:space="preserve">'[R3B_0331.XLS]Tregion'!R26C10</t>
  </si>
  <si>
    <t xml:space="preserve">'[R3B_0331.XLS]Tregion'!R26C24</t>
  </si>
  <si>
    <t xml:space="preserve">'[R4_0331.XLS]Tregion'!R26C1</t>
  </si>
  <si>
    <t xml:space="preserve">'[R4_0331.XLS]Tregion'!R26C2</t>
  </si>
  <si>
    <t xml:space="preserve">'[R4_0331.XLS]Tregion'!R26C3</t>
  </si>
  <si>
    <t xml:space="preserve">'[R4_0331.XLS]Tregion'!R26C4</t>
  </si>
  <si>
    <t xml:space="preserve">'[R4_0331.XLS]Tregion'!R26C32</t>
  </si>
  <si>
    <t xml:space="preserve">'[R4_0331.XLS]Tregion'!R26C10</t>
  </si>
  <si>
    <t xml:space="preserve">'[R4_0331.XLS]Tregion'!R26C24</t>
  </si>
  <si>
    <t xml:space="preserve">'[R4A_0331.XLS]Tregion'!R26C1</t>
  </si>
  <si>
    <t xml:space="preserve">'[R4A_0331.XLS]Tregion'!R26C2</t>
  </si>
  <si>
    <t xml:space="preserve">'[R4A_0331.XLS]Tregion'!R26C3</t>
  </si>
  <si>
    <t xml:space="preserve">'[R4A_0331.XLS]Tregion'!R26C4</t>
  </si>
  <si>
    <t xml:space="preserve">'[R4A_0331.XLS]Tregion'!R26C32</t>
  </si>
  <si>
    <t xml:space="preserve">'[R4A_0331.XLS]Tregion'!R26C10</t>
  </si>
  <si>
    <t xml:space="preserve">'[R4A_0331.XLS]Tregion'!R26C24</t>
  </si>
  <si>
    <t xml:space="preserve">'[R4B_0331.XLS]Tregion'!R26C1</t>
  </si>
  <si>
    <t xml:space="preserve">'[R4B_0331.XLS]Tregion'!R26C2</t>
  </si>
  <si>
    <t xml:space="preserve">'[R4B_0331.XLS]Tregion'!R26C3</t>
  </si>
  <si>
    <t xml:space="preserve">'[R4B_0331.XLS]Tregion'!R26C4</t>
  </si>
  <si>
    <t xml:space="preserve">'[R4B_0331.XLS]Tregion'!R26C32</t>
  </si>
  <si>
    <t xml:space="preserve">'[R4B_0331.XLS]Tregion'!R26C10</t>
  </si>
  <si>
    <t xml:space="preserve">'[R4B_0331.XLS]Tregion'!R26C24</t>
  </si>
  <si>
    <t xml:space="preserve">'[R4C_0331.XLS]Tregion'!R26C1</t>
  </si>
  <si>
    <t xml:space="preserve">'[R4C_0331.XLS]Tregion'!R26C2</t>
  </si>
  <si>
    <t xml:space="preserve">'[R4C_0331.XLS]Tregion'!R26C3</t>
  </si>
  <si>
    <t xml:space="preserve">'[R4C_0331.XLS]Tregion'!R26C4</t>
  </si>
  <si>
    <t xml:space="preserve">'[R4C_0331.XLS]Tregion'!R26C32</t>
  </si>
  <si>
    <t xml:space="preserve">'[R4C_0331.XLS]Tregion'!R26C10</t>
  </si>
  <si>
    <t xml:space="preserve">'[R4C_0331.XLS]Tregion'!R26C24</t>
  </si>
  <si>
    <t xml:space="preserve">'[R5_0331.XLS]Tregion'!R26C1</t>
  </si>
  <si>
    <t xml:space="preserve">'[R5_0331.XLS]Tregion'!R26C2</t>
  </si>
  <si>
    <t xml:space="preserve">'[R5_0331.XLS]Tregion'!R26C3</t>
  </si>
  <si>
    <t xml:space="preserve">'[R5_0331.XLS]Tregion'!R26C4</t>
  </si>
  <si>
    <t xml:space="preserve">'[R5_0331.XLS]Tregion'!R26C32</t>
  </si>
  <si>
    <t xml:space="preserve">'[R5_0331.XLS]Tregion'!R26C10</t>
  </si>
  <si>
    <t xml:space="preserve">'[R5_0331.XLS]Tregion'!R26C24</t>
  </si>
  <si>
    <t xml:space="preserve">'[R6_0331.XLS]Tregion'!R26C1</t>
  </si>
  <si>
    <t xml:space="preserve">'[R6_0331.XLS]Tregion'!R26C2</t>
  </si>
  <si>
    <t xml:space="preserve">'[R6_0331.XLS]Tregion'!R26C3</t>
  </si>
  <si>
    <t xml:space="preserve">'[R6_0331.XLS]Tregion'!R26C4</t>
  </si>
  <si>
    <t xml:space="preserve">'[R6_0331.XLS]Tregion'!R26C32</t>
  </si>
  <si>
    <t xml:space="preserve">'[R6_0331.XLS]Tregion'!R26C10</t>
  </si>
  <si>
    <t xml:space="preserve">'[R6_0331.XLS]Tregion'!R26C24</t>
  </si>
  <si>
    <t xml:space="preserve">'[R1_0331.XLS]Tregion'!R27C1</t>
  </si>
  <si>
    <t xml:space="preserve">'[R1_0331.XLS]Tregion'!R27C2</t>
  </si>
  <si>
    <t xml:space="preserve">'[R1_0331.XLS]Tregion'!R27C3</t>
  </si>
  <si>
    <t xml:space="preserve">'[R1_0331.XLS]Tregion'!R27C4</t>
  </si>
  <si>
    <t xml:space="preserve">'[R1_0331.XLS]Tregion'!R27C32</t>
  </si>
  <si>
    <t xml:space="preserve">'[R1_0331.XLS]Tregion'!R27C10</t>
  </si>
  <si>
    <t xml:space="preserve">'[R1_0331.XLS]Tregion'!R27C24</t>
  </si>
  <si>
    <t xml:space="preserve">'[R1A_0331.XLS]Tregion'!R27C1</t>
  </si>
  <si>
    <t xml:space="preserve">'[R1A_0331.XLS]Tregion'!R27C2</t>
  </si>
  <si>
    <t xml:space="preserve">'[R1A_0331.XLS]Tregion'!R27C3</t>
  </si>
  <si>
    <t xml:space="preserve">'[R1A_0331.XLS]Tregion'!R27C4</t>
  </si>
  <si>
    <t xml:space="preserve">'[R1A_0331.XLS]Tregion'!R27C32</t>
  </si>
  <si>
    <t xml:space="preserve">'[R1A_0331.XLS]Tregion'!R27C10</t>
  </si>
  <si>
    <t xml:space="preserve">'[R1A_0331.XLS]Tregion'!R27C24</t>
  </si>
  <si>
    <t xml:space="preserve">'[R1B_0331.XLS]Tregion'!R27C1</t>
  </si>
  <si>
    <t xml:space="preserve">'[R1B_0331.XLS]Tregion'!R27C2</t>
  </si>
  <si>
    <t xml:space="preserve">'[R1B_0331.XLS]Tregion'!R27C3</t>
  </si>
  <si>
    <t xml:space="preserve">'[R1B_0331.XLS]Tregion'!R27C4</t>
  </si>
  <si>
    <t xml:space="preserve">'[R1B_0331.XLS]Tregion'!R27C32</t>
  </si>
  <si>
    <t xml:space="preserve">'[R1B_0331.XLS]Tregion'!R27C10</t>
  </si>
  <si>
    <t xml:space="preserve">'[R1B_0331.XLS]Tregion'!R27C24</t>
  </si>
  <si>
    <t xml:space="preserve">'[R1C_0331.XLS]Tregion'!R27C1</t>
  </si>
  <si>
    <t xml:space="preserve">'[R1C_0331.XLS]Tregion'!R27C2</t>
  </si>
  <si>
    <t xml:space="preserve">'[R1C_0331.XLS]Tregion'!R27C3</t>
  </si>
  <si>
    <t xml:space="preserve">'[R1C_0331.XLS]Tregion'!R27C4</t>
  </si>
  <si>
    <t xml:space="preserve">'[R1C_0331.XLS]Tregion'!R27C32</t>
  </si>
  <si>
    <t xml:space="preserve">'[R1C_0331.XLS]Tregion'!R27C10</t>
  </si>
  <si>
    <t xml:space="preserve">'[R1C_0331.XLS]Tregion'!R27C24</t>
  </si>
  <si>
    <t xml:space="preserve">'[R1E_0331.XLS]Tregion'!R27C1</t>
  </si>
  <si>
    <t xml:space="preserve">'[R1E_0331.XLS]Tregion'!R27C2</t>
  </si>
  <si>
    <t xml:space="preserve">'[R1E_0331.XLS]Tregion'!R27C3</t>
  </si>
  <si>
    <t xml:space="preserve">'[R1E_0331.XLS]Tregion'!R27C4</t>
  </si>
  <si>
    <t xml:space="preserve">'[R1E_0331.XLS]Tregion'!R27C32</t>
  </si>
  <si>
    <t xml:space="preserve">'[R1E_0331.XLS]Tregion'!R27C10</t>
  </si>
  <si>
    <t xml:space="preserve">'[R1E_0331.XLS]Tregion'!R27C24</t>
  </si>
  <si>
    <t xml:space="preserve">'[R1Z_0331.XLS]Tregion'!R27C1</t>
  </si>
  <si>
    <t xml:space="preserve">'[R1Z_0331.XLS]Tregion'!R27C2</t>
  </si>
  <si>
    <t xml:space="preserve">'[R1Z_0331.XLS]Tregion'!R27C3</t>
  </si>
  <si>
    <t xml:space="preserve">'[R1Z_0331.XLS]Tregion'!R27C4</t>
  </si>
  <si>
    <t xml:space="preserve">'[R1Z_0331.XLS]Tregion'!R27C32</t>
  </si>
  <si>
    <t xml:space="preserve">'[R1Z_0331.XLS]Tregion'!R27C10</t>
  </si>
  <si>
    <t xml:space="preserve">'[R1Z_0331.XLS]Tregion'!R27C24</t>
  </si>
  <si>
    <t xml:space="preserve">'[R3B_0331.XLS]Tregion'!R27C1</t>
  </si>
  <si>
    <t xml:space="preserve">'[R3B_0331.XLS]Tregion'!R27C2</t>
  </si>
  <si>
    <t xml:space="preserve">'[R3B_0331.XLS]Tregion'!R27C3</t>
  </si>
  <si>
    <t xml:space="preserve">'[R3B_0331.XLS]Tregion'!R27C4</t>
  </si>
  <si>
    <t xml:space="preserve">'[R3B_0331.XLS]Tregion'!R27C32</t>
  </si>
  <si>
    <t xml:space="preserve">'[R3B_0331.XLS]Tregion'!R27C10</t>
  </si>
  <si>
    <t xml:space="preserve">'[R3B_0331.XLS]Tregion'!R27C24</t>
  </si>
  <si>
    <t xml:space="preserve">'[R4_0331.XLS]Tregion'!R27C1</t>
  </si>
  <si>
    <t xml:space="preserve">'[R4_0331.XLS]Tregion'!R27C2</t>
  </si>
  <si>
    <t xml:space="preserve">'[R4_0331.XLS]Tregion'!R27C3</t>
  </si>
  <si>
    <t xml:space="preserve">'[R4_0331.XLS]Tregion'!R27C4</t>
  </si>
  <si>
    <t xml:space="preserve">'[R4_0331.XLS]Tregion'!R27C32</t>
  </si>
  <si>
    <t xml:space="preserve">'[R4_0331.XLS]Tregion'!R27C10</t>
  </si>
  <si>
    <t xml:space="preserve">'[R4_0331.XLS]Tregion'!R27C24</t>
  </si>
  <si>
    <t xml:space="preserve">'[R4A_0331.XLS]Tregion'!R27C1</t>
  </si>
  <si>
    <t xml:space="preserve">'[R4A_0331.XLS]Tregion'!R27C2</t>
  </si>
  <si>
    <t xml:space="preserve">'[R4A_0331.XLS]Tregion'!R27C3</t>
  </si>
  <si>
    <t xml:space="preserve">'[R4A_0331.XLS]Tregion'!R27C4</t>
  </si>
  <si>
    <t xml:space="preserve">'[R4A_0331.XLS]Tregion'!R27C32</t>
  </si>
  <si>
    <t xml:space="preserve">'[R4A_0331.XLS]Tregion'!R27C10</t>
  </si>
  <si>
    <t xml:space="preserve">'[R4A_0331.XLS]Tregion'!R27C24</t>
  </si>
  <si>
    <t xml:space="preserve">'[R4B_0331.XLS]Tregion'!R27C1</t>
  </si>
  <si>
    <t xml:space="preserve">'[R4B_0331.XLS]Tregion'!R27C2</t>
  </si>
  <si>
    <t xml:space="preserve">'[R4B_0331.XLS]Tregion'!R27C3</t>
  </si>
  <si>
    <t xml:space="preserve">'[R4B_0331.XLS]Tregion'!R27C4</t>
  </si>
  <si>
    <t xml:space="preserve">'[R4B_0331.XLS]Tregion'!R27C32</t>
  </si>
  <si>
    <t xml:space="preserve">'[R4B_0331.XLS]Tregion'!R27C10</t>
  </si>
  <si>
    <t xml:space="preserve">'[R4B_0331.XLS]Tregion'!R27C24</t>
  </si>
  <si>
    <t xml:space="preserve">'[R4C_0331.XLS]Tregion'!R27C1</t>
  </si>
  <si>
    <t xml:space="preserve">'[R4C_0331.XLS]Tregion'!R27C2</t>
  </si>
  <si>
    <t xml:space="preserve">'[R4C_0331.XLS]Tregion'!R27C3</t>
  </si>
  <si>
    <t xml:space="preserve">'[R4C_0331.XLS]Tregion'!R27C4</t>
  </si>
  <si>
    <t xml:space="preserve">'[R4C_0331.XLS]Tregion'!R27C32</t>
  </si>
  <si>
    <t xml:space="preserve">'[R4C_0331.XLS]Tregion'!R27C10</t>
  </si>
  <si>
    <t xml:space="preserve">'[R4C_0331.XLS]Tregion'!R27C24</t>
  </si>
  <si>
    <t xml:space="preserve">'[R5_0331.XLS]Tregion'!R27C1</t>
  </si>
  <si>
    <t xml:space="preserve">'[R5_0331.XLS]Tregion'!R27C2</t>
  </si>
  <si>
    <t xml:space="preserve">'[R5_0331.XLS]Tregion'!R27C3</t>
  </si>
  <si>
    <t xml:space="preserve">'[R5_0331.XLS]Tregion'!R27C4</t>
  </si>
  <si>
    <t xml:space="preserve">'[R5_0331.XLS]Tregion'!R27C32</t>
  </si>
  <si>
    <t xml:space="preserve">'[R5_0331.XLS]Tregion'!R27C10</t>
  </si>
  <si>
    <t xml:space="preserve">'[R5_0331.XLS]Tregion'!R27C24</t>
  </si>
  <si>
    <t xml:space="preserve">'[R6_0331.XLS]Tregion'!R27C1</t>
  </si>
  <si>
    <t xml:space="preserve">'[R6_0331.XLS]Tregion'!R27C2</t>
  </si>
  <si>
    <t xml:space="preserve">'[R6_0331.XLS]Tregion'!R27C3</t>
  </si>
  <si>
    <t xml:space="preserve">'[R6_0331.XLS]Tregion'!R27C4</t>
  </si>
  <si>
    <t xml:space="preserve">'[R6_0331.XLS]Tregion'!R27C32</t>
  </si>
  <si>
    <t xml:space="preserve">'[R6_0331.XLS]Tregion'!R27C10</t>
  </si>
  <si>
    <t xml:space="preserve">'[R6_0331.XLS]Tregion'!R27C24</t>
  </si>
  <si>
    <t xml:space="preserve">'[R1_0331.XLS]Tregion'!R28C1</t>
  </si>
  <si>
    <t xml:space="preserve">'[R1_0331.XLS]Tregion'!R28C2</t>
  </si>
  <si>
    <t xml:space="preserve">'[R1_0331.XLS]Tregion'!R28C3</t>
  </si>
  <si>
    <t xml:space="preserve">'[R1_0331.XLS]Tregion'!R28C4</t>
  </si>
  <si>
    <t xml:space="preserve">'[R1_0331.XLS]Tregion'!R28C32</t>
  </si>
  <si>
    <t xml:space="preserve">'[R1_0331.XLS]Tregion'!R28C10</t>
  </si>
  <si>
    <t xml:space="preserve">'[R1_0331.XLS]Tregion'!R28C24</t>
  </si>
  <si>
    <t xml:space="preserve">'[R1A_0331.XLS]Tregion'!R28C1</t>
  </si>
  <si>
    <t xml:space="preserve">'[R1A_0331.XLS]Tregion'!R28C2</t>
  </si>
  <si>
    <t xml:space="preserve">'[R1A_0331.XLS]Tregion'!R28C3</t>
  </si>
  <si>
    <t xml:space="preserve">'[R1A_0331.XLS]Tregion'!R28C4</t>
  </si>
  <si>
    <t xml:space="preserve">'[R1A_0331.XLS]Tregion'!R28C32</t>
  </si>
  <si>
    <t xml:space="preserve">'[R1A_0331.XLS]Tregion'!R28C10</t>
  </si>
  <si>
    <t xml:space="preserve">'[R1A_0331.XLS]Tregion'!R28C24</t>
  </si>
  <si>
    <t xml:space="preserve">'[R1B_0331.XLS]Tregion'!R28C1</t>
  </si>
  <si>
    <t xml:space="preserve">'[R1B_0331.XLS]Tregion'!R28C2</t>
  </si>
  <si>
    <t xml:space="preserve">'[R1B_0331.XLS]Tregion'!R28C3</t>
  </si>
  <si>
    <t xml:space="preserve">'[R1B_0331.XLS]Tregion'!R28C4</t>
  </si>
  <si>
    <t xml:space="preserve">'[R1B_0331.XLS]Tregion'!R28C32</t>
  </si>
  <si>
    <t xml:space="preserve">'[R1B_0331.XLS]Tregion'!R28C10</t>
  </si>
  <si>
    <t xml:space="preserve">'[R1B_0331.XLS]Tregion'!R28C24</t>
  </si>
  <si>
    <t xml:space="preserve">'[R1C_0331.XLS]Tregion'!R28C1</t>
  </si>
  <si>
    <t xml:space="preserve">'[R1C_0331.XLS]Tregion'!R28C2</t>
  </si>
  <si>
    <t xml:space="preserve">'[R1C_0331.XLS]Tregion'!R28C3</t>
  </si>
  <si>
    <t xml:space="preserve">'[R1C_0331.XLS]Tregion'!R28C4</t>
  </si>
  <si>
    <t xml:space="preserve">'[R1C_0331.XLS]Tregion'!R28C32</t>
  </si>
  <si>
    <t xml:space="preserve">'[R1C_0331.XLS]Tregion'!R28C10</t>
  </si>
  <si>
    <t xml:space="preserve">'[R1C_0331.XLS]Tregion'!R28C24</t>
  </si>
  <si>
    <t xml:space="preserve">'[R1E_0331.XLS]Tregion'!R28C1</t>
  </si>
  <si>
    <t xml:space="preserve">'[R1E_0331.XLS]Tregion'!R28C2</t>
  </si>
  <si>
    <t xml:space="preserve">'[R1E_0331.XLS]Tregion'!R28C3</t>
  </si>
  <si>
    <t xml:space="preserve">'[R1E_0331.XLS]Tregion'!R28C4</t>
  </si>
  <si>
    <t xml:space="preserve">'[R1E_0331.XLS]Tregion'!R28C32</t>
  </si>
  <si>
    <t xml:space="preserve">'[R1E_0331.XLS]Tregion'!R28C10</t>
  </si>
  <si>
    <t xml:space="preserve">'[R1E_0331.XLS]Tregion'!R28C24</t>
  </si>
  <si>
    <t xml:space="preserve">'[R1Z_0331.XLS]Tregion'!R28C1</t>
  </si>
  <si>
    <t xml:space="preserve">'[R1Z_0331.XLS]Tregion'!R28C2</t>
  </si>
  <si>
    <t xml:space="preserve">'[R1Z_0331.XLS]Tregion'!R28C3</t>
  </si>
  <si>
    <t xml:space="preserve">'[R1Z_0331.XLS]Tregion'!R28C4</t>
  </si>
  <si>
    <t xml:space="preserve">'[R1Z_0331.XLS]Tregion'!R28C32</t>
  </si>
  <si>
    <t xml:space="preserve">'[R1Z_0331.XLS]Tregion'!R28C10</t>
  </si>
  <si>
    <t xml:space="preserve">'[R1Z_0331.XLS]Tregion'!R28C24</t>
  </si>
  <si>
    <t xml:space="preserve">'[R3B_0331.XLS]Tregion'!R28C1</t>
  </si>
  <si>
    <t xml:space="preserve">'[R3B_0331.XLS]Tregion'!R28C2</t>
  </si>
  <si>
    <t xml:space="preserve">'[R3B_0331.XLS]Tregion'!R28C3</t>
  </si>
  <si>
    <t xml:space="preserve">'[R3B_0331.XLS]Tregion'!R28C4</t>
  </si>
  <si>
    <t xml:space="preserve">'[R3B_0331.XLS]Tregion'!R28C32</t>
  </si>
  <si>
    <t xml:space="preserve">'[R3B_0331.XLS]Tregion'!R28C10</t>
  </si>
  <si>
    <t xml:space="preserve">'[R3B_0331.XLS]Tregion'!R28C24</t>
  </si>
  <si>
    <t xml:space="preserve">'[R4_0331.XLS]Tregion'!R28C1</t>
  </si>
  <si>
    <t xml:space="preserve">'[R4_0331.XLS]Tregion'!R28C2</t>
  </si>
  <si>
    <t xml:space="preserve">'[R4_0331.XLS]Tregion'!R28C3</t>
  </si>
  <si>
    <t xml:space="preserve">'[R4_0331.XLS]Tregion'!R28C4</t>
  </si>
  <si>
    <t xml:space="preserve">'[R4_0331.XLS]Tregion'!R28C32</t>
  </si>
  <si>
    <t xml:space="preserve">'[R4_0331.XLS]Tregion'!R28C10</t>
  </si>
  <si>
    <t xml:space="preserve">'[R4_0331.XLS]Tregion'!R28C24</t>
  </si>
  <si>
    <t xml:space="preserve">'[R4A_0331.XLS]Tregion'!R28C1</t>
  </si>
  <si>
    <t xml:space="preserve">'[R4A_0331.XLS]Tregion'!R28C2</t>
  </si>
  <si>
    <t xml:space="preserve">'[R4A_0331.XLS]Tregion'!R28C3</t>
  </si>
  <si>
    <t xml:space="preserve">'[R4A_0331.XLS]Tregion'!R28C4</t>
  </si>
  <si>
    <t xml:space="preserve">'[R4A_0331.XLS]Tregion'!R28C32</t>
  </si>
  <si>
    <t xml:space="preserve">'[R4A_0331.XLS]Tregion'!R28C10</t>
  </si>
  <si>
    <t xml:space="preserve">'[R4A_0331.XLS]Tregion'!R28C24</t>
  </si>
  <si>
    <t xml:space="preserve">'[R4B_0331.XLS]Tregion'!R28C1</t>
  </si>
  <si>
    <t xml:space="preserve">'[R4B_0331.XLS]Tregion'!R28C2</t>
  </si>
  <si>
    <t xml:space="preserve">'[R4B_0331.XLS]Tregion'!R28C3</t>
  </si>
  <si>
    <t xml:space="preserve">'[R4B_0331.XLS]Tregion'!R28C4</t>
  </si>
  <si>
    <t xml:space="preserve">'[R4B_0331.XLS]Tregion'!R28C32</t>
  </si>
  <si>
    <t xml:space="preserve">'[R4B_0331.XLS]Tregion'!R28C10</t>
  </si>
  <si>
    <t xml:space="preserve">'[R4B_0331.XLS]Tregion'!R28C24</t>
  </si>
  <si>
    <t xml:space="preserve">'[R4C_0331.XLS]Tregion'!R28C1</t>
  </si>
  <si>
    <t xml:space="preserve">'[R4C_0331.XLS]Tregion'!R28C2</t>
  </si>
  <si>
    <t xml:space="preserve">'[R4C_0331.XLS]Tregion'!R28C3</t>
  </si>
  <si>
    <t xml:space="preserve">'[R4C_0331.XLS]Tregion'!R28C4</t>
  </si>
  <si>
    <t xml:space="preserve">'[R4C_0331.XLS]Tregion'!R28C32</t>
  </si>
  <si>
    <t xml:space="preserve">'[R4C_0331.XLS]Tregion'!R28C10</t>
  </si>
  <si>
    <t xml:space="preserve">'[R4C_0331.XLS]Tregion'!R28C24</t>
  </si>
  <si>
    <t xml:space="preserve">'[R5_0331.XLS]Tregion'!R28C1</t>
  </si>
  <si>
    <t xml:space="preserve">'[R5_0331.XLS]Tregion'!R28C2</t>
  </si>
  <si>
    <t xml:space="preserve">'[R5_0331.XLS]Tregion'!R28C3</t>
  </si>
  <si>
    <t xml:space="preserve">'[R5_0331.XLS]Tregion'!R28C4</t>
  </si>
  <si>
    <t xml:space="preserve">'[R5_0331.XLS]Tregion'!R28C32</t>
  </si>
  <si>
    <t xml:space="preserve">'[R5_0331.XLS]Tregion'!R28C10</t>
  </si>
  <si>
    <t xml:space="preserve">'[R5_0331.XLS]Tregion'!R28C24</t>
  </si>
  <si>
    <t xml:space="preserve">'[R6_0331.XLS]Tregion'!R28C1</t>
  </si>
  <si>
    <t xml:space="preserve">'[R6_0331.XLS]Tregion'!R28C2</t>
  </si>
  <si>
    <t xml:space="preserve">'[R6_0331.XLS]Tregion'!R28C3</t>
  </si>
  <si>
    <t xml:space="preserve">'[R6_0331.XLS]Tregion'!R28C4</t>
  </si>
  <si>
    <t xml:space="preserve">'[R6_0331.XLS]Tregion'!R28C32</t>
  </si>
  <si>
    <t xml:space="preserve">'[R6_0331.XLS]Tregion'!R28C10</t>
  </si>
  <si>
    <t xml:space="preserve">'[R6_0331.XLS]Tregion'!R28C24</t>
  </si>
  <si>
    <t xml:space="preserve">'[R1_0331.XLS]Tregion'!R29C1</t>
  </si>
  <si>
    <t xml:space="preserve">'[R1_0331.XLS]Tregion'!R29C2</t>
  </si>
  <si>
    <t xml:space="preserve">'[R1_0331.XLS]Tregion'!R29C3</t>
  </si>
  <si>
    <t xml:space="preserve">'[R1_0331.XLS]Tregion'!R29C4</t>
  </si>
  <si>
    <t xml:space="preserve">'[R1_0331.XLS]Tregion'!R29C32</t>
  </si>
  <si>
    <t xml:space="preserve">'[R1_0331.XLS]Tregion'!R29C10</t>
  </si>
  <si>
    <t xml:space="preserve">'[R1_0331.XLS]Tregion'!R29C24</t>
  </si>
  <si>
    <t xml:space="preserve">'[R1A_0331.XLS]Tregion'!R29C1</t>
  </si>
  <si>
    <t xml:space="preserve">'[R1A_0331.XLS]Tregion'!R29C2</t>
  </si>
  <si>
    <t xml:space="preserve">'[R1A_0331.XLS]Tregion'!R29C3</t>
  </si>
  <si>
    <t xml:space="preserve">'[R1A_0331.XLS]Tregion'!R29C4</t>
  </si>
  <si>
    <t xml:space="preserve">'[R1A_0331.XLS]Tregion'!R29C32</t>
  </si>
  <si>
    <t xml:space="preserve">'[R1A_0331.XLS]Tregion'!R29C10</t>
  </si>
  <si>
    <t xml:space="preserve">'[R1A_0331.XLS]Tregion'!R29C24</t>
  </si>
  <si>
    <t xml:space="preserve">'[R1B_0331.XLS]Tregion'!R29C1</t>
  </si>
  <si>
    <t xml:space="preserve">'[R1B_0331.XLS]Tregion'!R29C2</t>
  </si>
  <si>
    <t xml:space="preserve">'[R1B_0331.XLS]Tregion'!R29C3</t>
  </si>
  <si>
    <t xml:space="preserve">'[R1B_0331.XLS]Tregion'!R29C4</t>
  </si>
  <si>
    <t xml:space="preserve">'[R1B_0331.XLS]Tregion'!R29C32</t>
  </si>
  <si>
    <t xml:space="preserve">'[R1B_0331.XLS]Tregion'!R29C10</t>
  </si>
  <si>
    <t xml:space="preserve">'[R1B_0331.XLS]Tregion'!R29C24</t>
  </si>
  <si>
    <t xml:space="preserve">'[R1C_0331.XLS]Tregion'!R29C1</t>
  </si>
  <si>
    <t xml:space="preserve">'[R1C_0331.XLS]Tregion'!R29C2</t>
  </si>
  <si>
    <t xml:space="preserve">'[R1C_0331.XLS]Tregion'!R29C3</t>
  </si>
  <si>
    <t xml:space="preserve">'[R1C_0331.XLS]Tregion'!R29C4</t>
  </si>
  <si>
    <t xml:space="preserve">'[R1C_0331.XLS]Tregion'!R29C32</t>
  </si>
  <si>
    <t xml:space="preserve">'[R1C_0331.XLS]Tregion'!R29C10</t>
  </si>
  <si>
    <t xml:space="preserve">'[R1C_0331.XLS]Tregion'!R29C24</t>
  </si>
  <si>
    <t xml:space="preserve">'[R1E_0331.XLS]Tregion'!R29C1</t>
  </si>
  <si>
    <t xml:space="preserve">'[R1E_0331.XLS]Tregion'!R29C2</t>
  </si>
  <si>
    <t xml:space="preserve">'[R1E_0331.XLS]Tregion'!R29C3</t>
  </si>
  <si>
    <t xml:space="preserve">'[R1E_0331.XLS]Tregion'!R29C4</t>
  </si>
  <si>
    <t xml:space="preserve">'[R1E_0331.XLS]Tregion'!R29C32</t>
  </si>
  <si>
    <t xml:space="preserve">'[R1E_0331.XLS]Tregion'!R29C10</t>
  </si>
  <si>
    <t xml:space="preserve">'[R1E_0331.XLS]Tregion'!R29C24</t>
  </si>
  <si>
    <t xml:space="preserve">'[R1Z_0331.XLS]Tregion'!R29C1</t>
  </si>
  <si>
    <t xml:space="preserve">'[R1Z_0331.XLS]Tregion'!R29C2</t>
  </si>
  <si>
    <t xml:space="preserve">'[R1Z_0331.XLS]Tregion'!R29C3</t>
  </si>
  <si>
    <t xml:space="preserve">'[R1Z_0331.XLS]Tregion'!R29C4</t>
  </si>
  <si>
    <t xml:space="preserve">'[R1Z_0331.XLS]Tregion'!R29C32</t>
  </si>
  <si>
    <t xml:space="preserve">'[R1Z_0331.XLS]Tregion'!R29C10</t>
  </si>
  <si>
    <t xml:space="preserve">'[R1Z_0331.XLS]Tregion'!R29C24</t>
  </si>
  <si>
    <t xml:space="preserve">'[R3B_0331.XLS]Tregion'!R29C1</t>
  </si>
  <si>
    <t xml:space="preserve">'[R3B_0331.XLS]Tregion'!R29C2</t>
  </si>
  <si>
    <t xml:space="preserve">'[R3B_0331.XLS]Tregion'!R29C3</t>
  </si>
  <si>
    <t xml:space="preserve">'[R3B_0331.XLS]Tregion'!R29C4</t>
  </si>
  <si>
    <t xml:space="preserve">'[R3B_0331.XLS]Tregion'!R29C32</t>
  </si>
  <si>
    <t xml:space="preserve">'[R3B_0331.XLS]Tregion'!R29C10</t>
  </si>
  <si>
    <t xml:space="preserve">'[R3B_0331.XLS]Tregion'!R29C24</t>
  </si>
  <si>
    <t xml:space="preserve">'[R4_0331.XLS]Tregion'!R29C1</t>
  </si>
  <si>
    <t xml:space="preserve">'[R4_0331.XLS]Tregion'!R29C2</t>
  </si>
  <si>
    <t xml:space="preserve">'[R4_0331.XLS]Tregion'!R29C3</t>
  </si>
  <si>
    <t xml:space="preserve">'[R4_0331.XLS]Tregion'!R29C4</t>
  </si>
  <si>
    <t xml:space="preserve">'[R4_0331.XLS]Tregion'!R29C32</t>
  </si>
  <si>
    <t xml:space="preserve">'[R4_0331.XLS]Tregion'!R29C10</t>
  </si>
  <si>
    <t xml:space="preserve">'[R4_0331.XLS]Tregion'!R29C24</t>
  </si>
  <si>
    <t xml:space="preserve">'[R4A_0331.XLS]Tregion'!R29C1</t>
  </si>
  <si>
    <t xml:space="preserve">'[R4A_0331.XLS]Tregion'!R29C2</t>
  </si>
  <si>
    <t xml:space="preserve">'[R4A_0331.XLS]Tregion'!R29C3</t>
  </si>
  <si>
    <t xml:space="preserve">'[R4A_0331.XLS]Tregion'!R29C4</t>
  </si>
  <si>
    <t xml:space="preserve">'[R4A_0331.XLS]Tregion'!R29C32</t>
  </si>
  <si>
    <t xml:space="preserve">'[R4A_0331.XLS]Tregion'!R29C10</t>
  </si>
  <si>
    <t xml:space="preserve">'[R4A_0331.XLS]Tregion'!R29C24</t>
  </si>
  <si>
    <t xml:space="preserve">'[R4B_0331.XLS]Tregion'!R29C1</t>
  </si>
  <si>
    <t xml:space="preserve">'[R4B_0331.XLS]Tregion'!R29C2</t>
  </si>
  <si>
    <t xml:space="preserve">'[R4B_0331.XLS]Tregion'!R29C3</t>
  </si>
  <si>
    <t xml:space="preserve">'[R4B_0331.XLS]Tregion'!R29C4</t>
  </si>
  <si>
    <t xml:space="preserve">'[R4B_0331.XLS]Tregion'!R29C32</t>
  </si>
  <si>
    <t xml:space="preserve">'[R4B_0331.XLS]Tregion'!R29C10</t>
  </si>
  <si>
    <t xml:space="preserve">'[R4B_0331.XLS]Tregion'!R29C24</t>
  </si>
  <si>
    <t xml:space="preserve">'[R4C_0331.XLS]Tregion'!R29C1</t>
  </si>
  <si>
    <t xml:space="preserve">'[R4C_0331.XLS]Tregion'!R29C2</t>
  </si>
  <si>
    <t xml:space="preserve">'[R4C_0331.XLS]Tregion'!R29C3</t>
  </si>
  <si>
    <t xml:space="preserve">'[R4C_0331.XLS]Tregion'!R29C4</t>
  </si>
  <si>
    <t xml:space="preserve">'[R4C_0331.XLS]Tregion'!R29C32</t>
  </si>
  <si>
    <t xml:space="preserve">'[R4C_0331.XLS]Tregion'!R29C10</t>
  </si>
  <si>
    <t xml:space="preserve">'[R4C_0331.XLS]Tregion'!R29C24</t>
  </si>
  <si>
    <t xml:space="preserve">'[R5_0331.XLS]Tregion'!R29C1</t>
  </si>
  <si>
    <t xml:space="preserve">'[R5_0331.XLS]Tregion'!R29C2</t>
  </si>
  <si>
    <t xml:space="preserve">'[R5_0331.XLS]Tregion'!R29C3</t>
  </si>
  <si>
    <t xml:space="preserve">'[R5_0331.XLS]Tregion'!R29C4</t>
  </si>
  <si>
    <t xml:space="preserve">'[R5_0331.XLS]Tregion'!R29C32</t>
  </si>
  <si>
    <t xml:space="preserve">'[R5_0331.XLS]Tregion'!R29C10</t>
  </si>
  <si>
    <t xml:space="preserve">'[R5_0331.XLS]Tregion'!R29C24</t>
  </si>
  <si>
    <t xml:space="preserve">'[R6_0331.XLS]Tregion'!R29C1</t>
  </si>
  <si>
    <t xml:space="preserve">'[R6_0331.XLS]Tregion'!R29C2</t>
  </si>
  <si>
    <t xml:space="preserve">'[R6_0331.XLS]Tregion'!R29C3</t>
  </si>
  <si>
    <t xml:space="preserve">'[R6_0331.XLS]Tregion'!R29C4</t>
  </si>
  <si>
    <t xml:space="preserve">'[R6_0331.XLS]Tregion'!R29C32</t>
  </si>
  <si>
    <t xml:space="preserve">'[R6_0331.XLS]Tregion'!R29C10</t>
  </si>
  <si>
    <t xml:space="preserve">'[R6_0331.XLS]Tregion'!R29C24</t>
  </si>
  <si>
    <t xml:space="preserve">'[R1_0331.XLS]Tregion'!R30C1</t>
  </si>
  <si>
    <t xml:space="preserve">'[R1_0331.XLS]Tregion'!R30C2</t>
  </si>
  <si>
    <t xml:space="preserve">'[R1_0331.XLS]Tregion'!R30C3</t>
  </si>
  <si>
    <t xml:space="preserve">'[R1_0331.XLS]Tregion'!R30C4</t>
  </si>
  <si>
    <t xml:space="preserve">'[R1_0331.XLS]Tregion'!R30C32</t>
  </si>
  <si>
    <t xml:space="preserve">'[R1_0331.XLS]Tregion'!R30C10</t>
  </si>
  <si>
    <t xml:space="preserve">'[R1_0331.XLS]Tregion'!R30C24</t>
  </si>
  <si>
    <t xml:space="preserve">'[R1A_0331.XLS]Tregion'!R30C1</t>
  </si>
  <si>
    <t xml:space="preserve">'[R1A_0331.XLS]Tregion'!R30C2</t>
  </si>
  <si>
    <t xml:space="preserve">'[R1A_0331.XLS]Tregion'!R30C3</t>
  </si>
  <si>
    <t xml:space="preserve">'[R1A_0331.XLS]Tregion'!R30C4</t>
  </si>
  <si>
    <t xml:space="preserve">'[R1A_0331.XLS]Tregion'!R30C32</t>
  </si>
  <si>
    <t xml:space="preserve">'[R1A_0331.XLS]Tregion'!R30C10</t>
  </si>
  <si>
    <t xml:space="preserve">'[R1A_0331.XLS]Tregion'!R30C24</t>
  </si>
  <si>
    <t xml:space="preserve">'[R1B_0331.XLS]Tregion'!R30C1</t>
  </si>
  <si>
    <t xml:space="preserve">'[R1B_0331.XLS]Tregion'!R30C2</t>
  </si>
  <si>
    <t xml:space="preserve">'[R1B_0331.XLS]Tregion'!R30C3</t>
  </si>
  <si>
    <t xml:space="preserve">'[R1B_0331.XLS]Tregion'!R30C4</t>
  </si>
  <si>
    <t xml:space="preserve">'[R1B_0331.XLS]Tregion'!R30C32</t>
  </si>
  <si>
    <t xml:space="preserve">'[R1B_0331.XLS]Tregion'!R30C10</t>
  </si>
  <si>
    <t xml:space="preserve">'[R1B_0331.XLS]Tregion'!R30C24</t>
  </si>
  <si>
    <t xml:space="preserve">'[R1C_0331.XLS]Tregion'!R30C1</t>
  </si>
  <si>
    <t xml:space="preserve">'[R1C_0331.XLS]Tregion'!R30C2</t>
  </si>
  <si>
    <t xml:space="preserve">'[R1C_0331.XLS]Tregion'!R30C3</t>
  </si>
  <si>
    <t xml:space="preserve">'[R1C_0331.XLS]Tregion'!R30C4</t>
  </si>
  <si>
    <t xml:space="preserve">'[R1C_0331.XLS]Tregion'!R30C32</t>
  </si>
  <si>
    <t xml:space="preserve">'[R1C_0331.XLS]Tregion'!R30C10</t>
  </si>
  <si>
    <t xml:space="preserve">'[R1C_0331.XLS]Tregion'!R30C24</t>
  </si>
  <si>
    <t xml:space="preserve">'[R1E_0331.XLS]Tregion'!R30C1</t>
  </si>
  <si>
    <t xml:space="preserve">'[R1E_0331.XLS]Tregion'!R30C2</t>
  </si>
  <si>
    <t xml:space="preserve">'[R1E_0331.XLS]Tregion'!R30C3</t>
  </si>
  <si>
    <t xml:space="preserve">'[R1E_0331.XLS]Tregion'!R30C4</t>
  </si>
  <si>
    <t xml:space="preserve">'[R1E_0331.XLS]Tregion'!R30C32</t>
  </si>
  <si>
    <t xml:space="preserve">'[R1E_0331.XLS]Tregion'!R30C10</t>
  </si>
  <si>
    <t xml:space="preserve">'[R1E_0331.XLS]Tregion'!R30C24</t>
  </si>
  <si>
    <t xml:space="preserve">'[R1Z_0331.XLS]Tregion'!R30C1</t>
  </si>
  <si>
    <t xml:space="preserve">'[R1Z_0331.XLS]Tregion'!R30C2</t>
  </si>
  <si>
    <t xml:space="preserve">'[R1Z_0331.XLS]Tregion'!R30C3</t>
  </si>
  <si>
    <t xml:space="preserve">'[R1Z_0331.XLS]Tregion'!R30C4</t>
  </si>
  <si>
    <t xml:space="preserve">'[R1Z_0331.XLS]Tregion'!R30C32</t>
  </si>
  <si>
    <t xml:space="preserve">'[R1Z_0331.XLS]Tregion'!R30C10</t>
  </si>
  <si>
    <t xml:space="preserve">'[R1Z_0331.XLS]Tregion'!R30C24</t>
  </si>
  <si>
    <t xml:space="preserve">'[R3B_0331.XLS]Tregion'!R30C1</t>
  </si>
  <si>
    <t xml:space="preserve">'[R3B_0331.XLS]Tregion'!R30C2</t>
  </si>
  <si>
    <t xml:space="preserve">'[R3B_0331.XLS]Tregion'!R30C3</t>
  </si>
  <si>
    <t xml:space="preserve">'[R3B_0331.XLS]Tregion'!R30C4</t>
  </si>
  <si>
    <t xml:space="preserve">'[R3B_0331.XLS]Tregion'!R30C32</t>
  </si>
  <si>
    <t xml:space="preserve">'[R3B_0331.XLS]Tregion'!R30C10</t>
  </si>
  <si>
    <t xml:space="preserve">'[R3B_0331.XLS]Tregion'!R30C24</t>
  </si>
  <si>
    <t xml:space="preserve">'[R4_0331.XLS]Tregion'!R30C1</t>
  </si>
  <si>
    <t xml:space="preserve">'[R4_0331.XLS]Tregion'!R30C2</t>
  </si>
  <si>
    <t xml:space="preserve">'[R4_0331.XLS]Tregion'!R30C3</t>
  </si>
  <si>
    <t xml:space="preserve">'[R4_0331.XLS]Tregion'!R30C4</t>
  </si>
  <si>
    <t xml:space="preserve">'[R4_0331.XLS]Tregion'!R30C32</t>
  </si>
  <si>
    <t xml:space="preserve">'[R4_0331.XLS]Tregion'!R30C10</t>
  </si>
  <si>
    <t xml:space="preserve">'[R4_0331.XLS]Tregion'!R30C24</t>
  </si>
  <si>
    <t xml:space="preserve">'[R4A_0331.XLS]Tregion'!R30C1</t>
  </si>
  <si>
    <t xml:space="preserve">'[R4A_0331.XLS]Tregion'!R30C2</t>
  </si>
  <si>
    <t xml:space="preserve">'[R4A_0331.XLS]Tregion'!R30C3</t>
  </si>
  <si>
    <t xml:space="preserve">'[R4A_0331.XLS]Tregion'!R30C4</t>
  </si>
  <si>
    <t xml:space="preserve">'[R4A_0331.XLS]Tregion'!R30C32</t>
  </si>
  <si>
    <t xml:space="preserve">'[R4A_0331.XLS]Tregion'!R30C10</t>
  </si>
  <si>
    <t xml:space="preserve">'[R4A_0331.XLS]Tregion'!R30C24</t>
  </si>
  <si>
    <t xml:space="preserve">'[R4B_0331.XLS]Tregion'!R30C1</t>
  </si>
  <si>
    <t xml:space="preserve">'[R4B_0331.XLS]Tregion'!R30C2</t>
  </si>
  <si>
    <t xml:space="preserve">'[R4B_0331.XLS]Tregion'!R30C3</t>
  </si>
  <si>
    <t xml:space="preserve">'[R4B_0331.XLS]Tregion'!R30C4</t>
  </si>
  <si>
    <t xml:space="preserve">'[R4B_0331.XLS]Tregion'!R30C32</t>
  </si>
  <si>
    <t xml:space="preserve">'[R4B_0331.XLS]Tregion'!R30C10</t>
  </si>
  <si>
    <t xml:space="preserve">'[R4B_0331.XLS]Tregion'!R30C24</t>
  </si>
  <si>
    <t xml:space="preserve">'[R4C_0331.XLS]Tregion'!R30C1</t>
  </si>
  <si>
    <t xml:space="preserve">'[R4C_0331.XLS]Tregion'!R30C2</t>
  </si>
  <si>
    <t xml:space="preserve">'[R4C_0331.XLS]Tregion'!R30C3</t>
  </si>
  <si>
    <t xml:space="preserve">'[R4C_0331.XLS]Tregion'!R30C4</t>
  </si>
  <si>
    <t xml:space="preserve">'[R4C_0331.XLS]Tregion'!R30C32</t>
  </si>
  <si>
    <t xml:space="preserve">'[R4C_0331.XLS]Tregion'!R30C10</t>
  </si>
  <si>
    <t xml:space="preserve">'[R4C_0331.XLS]Tregion'!R30C24</t>
  </si>
  <si>
    <t xml:space="preserve">'[R5_0331.XLS]Tregion'!R30C1</t>
  </si>
  <si>
    <t xml:space="preserve">'[R5_0331.XLS]Tregion'!R30C2</t>
  </si>
  <si>
    <t xml:space="preserve">'[R5_0331.XLS]Tregion'!R30C3</t>
  </si>
  <si>
    <t xml:space="preserve">'[R5_0331.XLS]Tregion'!R30C4</t>
  </si>
  <si>
    <t xml:space="preserve">'[R5_0331.XLS]Tregion'!R30C32</t>
  </si>
  <si>
    <t xml:space="preserve">'[R5_0331.XLS]Tregion'!R30C10</t>
  </si>
  <si>
    <t xml:space="preserve">'[R5_0331.XLS]Tregion'!R30C24</t>
  </si>
  <si>
    <t xml:space="preserve">'[R6_0331.XLS]Tregion'!R30C1</t>
  </si>
  <si>
    <t xml:space="preserve">'[R6_0331.XLS]Tregion'!R30C2</t>
  </si>
  <si>
    <t xml:space="preserve">'[R6_0331.XLS]Tregion'!R30C3</t>
  </si>
  <si>
    <t xml:space="preserve">'[R6_0331.XLS]Tregion'!R30C4</t>
  </si>
  <si>
    <t xml:space="preserve">'[R6_0331.XLS]Tregion'!R30C32</t>
  </si>
  <si>
    <t xml:space="preserve">'[R6_0331.XLS]Tregion'!R30C10</t>
  </si>
  <si>
    <t xml:space="preserve">'[R6_0331.XLS]Tregion'!R30C24</t>
  </si>
  <si>
    <t xml:space="preserve">'[R1_0331.XLS]Tregion'!R31C1</t>
  </si>
  <si>
    <t xml:space="preserve">'[R1_0331.XLS]Tregion'!R31C2</t>
  </si>
  <si>
    <t xml:space="preserve">'[R1_0331.XLS]Tregion'!R31C3</t>
  </si>
  <si>
    <t xml:space="preserve">'[R1_0331.XLS]Tregion'!R31C4</t>
  </si>
  <si>
    <t xml:space="preserve">'[R1_0331.XLS]Tregion'!R31C32</t>
  </si>
  <si>
    <t xml:space="preserve">'[R1_0331.XLS]Tregion'!R31C10</t>
  </si>
  <si>
    <t xml:space="preserve">'[R1_0331.XLS]Tregion'!R31C24</t>
  </si>
  <si>
    <t xml:space="preserve">'[R1A_0331.XLS]Tregion'!R31C1</t>
  </si>
  <si>
    <t xml:space="preserve">'[R1A_0331.XLS]Tregion'!R31C2</t>
  </si>
  <si>
    <t xml:space="preserve">'[R1A_0331.XLS]Tregion'!R31C3</t>
  </si>
  <si>
    <t xml:space="preserve">'[R1A_0331.XLS]Tregion'!R31C4</t>
  </si>
  <si>
    <t xml:space="preserve">'[R1A_0331.XLS]Tregion'!R31C32</t>
  </si>
  <si>
    <t xml:space="preserve">'[R1A_0331.XLS]Tregion'!R31C10</t>
  </si>
  <si>
    <t xml:space="preserve">'[R1A_0331.XLS]Tregion'!R31C24</t>
  </si>
  <si>
    <t xml:space="preserve">'[R1B_0331.XLS]Tregion'!R31C1</t>
  </si>
  <si>
    <t xml:space="preserve">'[R1B_0331.XLS]Tregion'!R31C2</t>
  </si>
  <si>
    <t xml:space="preserve">'[R1B_0331.XLS]Tregion'!R31C3</t>
  </si>
  <si>
    <t xml:space="preserve">'[R1B_0331.XLS]Tregion'!R31C4</t>
  </si>
  <si>
    <t xml:space="preserve">'[R1B_0331.XLS]Tregion'!R31C32</t>
  </si>
  <si>
    <t xml:space="preserve">'[R1B_0331.XLS]Tregion'!R31C10</t>
  </si>
  <si>
    <t xml:space="preserve">'[R1B_0331.XLS]Tregion'!R31C24</t>
  </si>
  <si>
    <t xml:space="preserve">'[R1C_0331.XLS]Tregion'!R31C1</t>
  </si>
  <si>
    <t xml:space="preserve">'[R1C_0331.XLS]Tregion'!R31C2</t>
  </si>
  <si>
    <t xml:space="preserve">'[R1C_0331.XLS]Tregion'!R31C3</t>
  </si>
  <si>
    <t xml:space="preserve">'[R1C_0331.XLS]Tregion'!R31C4</t>
  </si>
  <si>
    <t xml:space="preserve">'[R1C_0331.XLS]Tregion'!R31C32</t>
  </si>
  <si>
    <t xml:space="preserve">'[R1C_0331.XLS]Tregion'!R31C10</t>
  </si>
  <si>
    <t xml:space="preserve">'[R1C_0331.XLS]Tregion'!R31C24</t>
  </si>
  <si>
    <t xml:space="preserve">'[R1E_0331.XLS]Tregion'!R31C1</t>
  </si>
  <si>
    <t xml:space="preserve">'[R1E_0331.XLS]Tregion'!R31C2</t>
  </si>
  <si>
    <t xml:space="preserve">'[R1E_0331.XLS]Tregion'!R31C3</t>
  </si>
  <si>
    <t xml:space="preserve">'[R1E_0331.XLS]Tregion'!R31C4</t>
  </si>
  <si>
    <t xml:space="preserve">'[R1E_0331.XLS]Tregion'!R31C32</t>
  </si>
  <si>
    <t xml:space="preserve">'[R1E_0331.XLS]Tregion'!R31C10</t>
  </si>
  <si>
    <t xml:space="preserve">'[R1E_0331.XLS]Tregion'!R31C24</t>
  </si>
  <si>
    <t xml:space="preserve">'[R1Z_0331.XLS]Tregion'!R31C1</t>
  </si>
  <si>
    <t xml:space="preserve">'[R1Z_0331.XLS]Tregion'!R31C2</t>
  </si>
  <si>
    <t xml:space="preserve">'[R1Z_0331.XLS]Tregion'!R31C3</t>
  </si>
  <si>
    <t xml:space="preserve">'[R1Z_0331.XLS]Tregion'!R31C4</t>
  </si>
  <si>
    <t xml:space="preserve">'[R1Z_0331.XLS]Tregion'!R31C32</t>
  </si>
  <si>
    <t xml:space="preserve">'[R1Z_0331.XLS]Tregion'!R31C10</t>
  </si>
  <si>
    <t xml:space="preserve">'[R1Z_0331.XLS]Tregion'!R31C24</t>
  </si>
  <si>
    <t xml:space="preserve">'[R3B_0331.XLS]Tregion'!R31C1</t>
  </si>
  <si>
    <t xml:space="preserve">'[R3B_0331.XLS]Tregion'!R31C2</t>
  </si>
  <si>
    <t xml:space="preserve">'[R3B_0331.XLS]Tregion'!R31C3</t>
  </si>
  <si>
    <t xml:space="preserve">'[R3B_0331.XLS]Tregion'!R31C4</t>
  </si>
  <si>
    <t xml:space="preserve">'[R3B_0331.XLS]Tregion'!R31C32</t>
  </si>
  <si>
    <t xml:space="preserve">'[R3B_0331.XLS]Tregion'!R31C10</t>
  </si>
  <si>
    <t xml:space="preserve">'[R3B_0331.XLS]Tregion'!R31C24</t>
  </si>
  <si>
    <t xml:space="preserve">'[R4_0331.XLS]Tregion'!R31C1</t>
  </si>
  <si>
    <t xml:space="preserve">'[R4_0331.XLS]Tregion'!R31C2</t>
  </si>
  <si>
    <t xml:space="preserve">'[R4_0331.XLS]Tregion'!R31C3</t>
  </si>
  <si>
    <t xml:space="preserve">'[R4_0331.XLS]Tregion'!R31C4</t>
  </si>
  <si>
    <t xml:space="preserve">'[R4_0331.XLS]Tregion'!R31C32</t>
  </si>
  <si>
    <t xml:space="preserve">'[R4_0331.XLS]Tregion'!R31C10</t>
  </si>
  <si>
    <t xml:space="preserve">'[R4_0331.XLS]Tregion'!R31C24</t>
  </si>
  <si>
    <t xml:space="preserve">'[R4A_0331.XLS]Tregion'!R31C1</t>
  </si>
  <si>
    <t xml:space="preserve">'[R4A_0331.XLS]Tregion'!R31C2</t>
  </si>
  <si>
    <t xml:space="preserve">'[R4A_0331.XLS]Tregion'!R31C3</t>
  </si>
  <si>
    <t xml:space="preserve">'[R4A_0331.XLS]Tregion'!R31C4</t>
  </si>
  <si>
    <t xml:space="preserve">'[R4A_0331.XLS]Tregion'!R31C32</t>
  </si>
  <si>
    <t xml:space="preserve">'[R4A_0331.XLS]Tregion'!R31C10</t>
  </si>
  <si>
    <t xml:space="preserve">'[R4A_0331.XLS]Tregion'!R31C24</t>
  </si>
  <si>
    <t xml:space="preserve">'[R4B_0331.XLS]Tregion'!R31C1</t>
  </si>
  <si>
    <t xml:space="preserve">'[R4B_0331.XLS]Tregion'!R31C2</t>
  </si>
  <si>
    <t xml:space="preserve">'[R4B_0331.XLS]Tregion'!R31C3</t>
  </si>
  <si>
    <t xml:space="preserve">'[R4B_0331.XLS]Tregion'!R31C4</t>
  </si>
  <si>
    <t xml:space="preserve">'[R4B_0331.XLS]Tregion'!R31C32</t>
  </si>
  <si>
    <t xml:space="preserve">'[R4B_0331.XLS]Tregion'!R31C10</t>
  </si>
  <si>
    <t xml:space="preserve">'[R4B_0331.XLS]Tregion'!R31C24</t>
  </si>
  <si>
    <t xml:space="preserve">'[R4C_0331.XLS]Tregion'!R31C1</t>
  </si>
  <si>
    <t xml:space="preserve">'[R4C_0331.XLS]Tregion'!R31C2</t>
  </si>
  <si>
    <t xml:space="preserve">'[R4C_0331.XLS]Tregion'!R31C3</t>
  </si>
  <si>
    <t xml:space="preserve">'[R4C_0331.XLS]Tregion'!R31C4</t>
  </si>
  <si>
    <t xml:space="preserve">'[R4C_0331.XLS]Tregion'!R31C32</t>
  </si>
  <si>
    <t xml:space="preserve">'[R4C_0331.XLS]Tregion'!R31C10</t>
  </si>
  <si>
    <t xml:space="preserve">'[R4C_0331.XLS]Tregion'!R31C24</t>
  </si>
  <si>
    <t xml:space="preserve">'[R5_0331.XLS]Tregion'!R31C1</t>
  </si>
  <si>
    <t xml:space="preserve">'[R5_0331.XLS]Tregion'!R31C2</t>
  </si>
  <si>
    <t xml:space="preserve">'[R5_0331.XLS]Tregion'!R31C3</t>
  </si>
  <si>
    <t xml:space="preserve">'[R5_0331.XLS]Tregion'!R31C4</t>
  </si>
  <si>
    <t xml:space="preserve">'[R5_0331.XLS]Tregion'!R31C32</t>
  </si>
  <si>
    <t xml:space="preserve">'[R5_0331.XLS]Tregion'!R31C10</t>
  </si>
  <si>
    <t xml:space="preserve">'[R5_0331.XLS]Tregion'!R31C24</t>
  </si>
  <si>
    <t xml:space="preserve">'[R6_0331.XLS]Tregion'!R31C1</t>
  </si>
  <si>
    <t xml:space="preserve">'[R6_0331.XLS]Tregion'!R31C2</t>
  </si>
  <si>
    <t xml:space="preserve">'[R6_0331.XLS]Tregion'!R31C3</t>
  </si>
  <si>
    <t xml:space="preserve">'[R6_0331.XLS]Tregion'!R31C4</t>
  </si>
  <si>
    <t xml:space="preserve">'[R6_0331.XLS]Tregion'!R31C32</t>
  </si>
  <si>
    <t xml:space="preserve">'[R6_0331.XLS]Tregion'!R31C10</t>
  </si>
  <si>
    <t xml:space="preserve">'[R6_0331.XLS]Tregion'!R31C24</t>
  </si>
  <si>
    <t xml:space="preserve">'[R1_0331.XLS]Tregion'!R32C1</t>
  </si>
  <si>
    <t xml:space="preserve">'[R1_0331.XLS]Tregion'!R32C2</t>
  </si>
  <si>
    <t xml:space="preserve">'[R1_0331.XLS]Tregion'!R32C3</t>
  </si>
  <si>
    <t xml:space="preserve">'[R1_0331.XLS]Tregion'!R32C4</t>
  </si>
  <si>
    <t xml:space="preserve">'[R1_0331.XLS]Tregion'!R32C32</t>
  </si>
  <si>
    <t xml:space="preserve">'[R1_0331.XLS]Tregion'!R32C10</t>
  </si>
  <si>
    <t xml:space="preserve">'[R1_0331.XLS]Tregion'!R32C24</t>
  </si>
  <si>
    <t xml:space="preserve">'[R1A_0331.XLS]Tregion'!R32C1</t>
  </si>
  <si>
    <t xml:space="preserve">'[R1A_0331.XLS]Tregion'!R32C2</t>
  </si>
  <si>
    <t xml:space="preserve">'[R1A_0331.XLS]Tregion'!R32C3</t>
  </si>
  <si>
    <t xml:space="preserve">'[R1A_0331.XLS]Tregion'!R32C4</t>
  </si>
  <si>
    <t xml:space="preserve">'[R1A_0331.XLS]Tregion'!R32C32</t>
  </si>
  <si>
    <t xml:space="preserve">'[R1A_0331.XLS]Tregion'!R32C10</t>
  </si>
  <si>
    <t xml:space="preserve">'[R1A_0331.XLS]Tregion'!R32C24</t>
  </si>
  <si>
    <t xml:space="preserve">'[R1B_0331.XLS]Tregion'!R32C1</t>
  </si>
  <si>
    <t xml:space="preserve">'[R1B_0331.XLS]Tregion'!R32C2</t>
  </si>
  <si>
    <t xml:space="preserve">'[R1B_0331.XLS]Tregion'!R32C3</t>
  </si>
  <si>
    <t xml:space="preserve">'[R1B_0331.XLS]Tregion'!R32C4</t>
  </si>
  <si>
    <t xml:space="preserve">'[R1B_0331.XLS]Tregion'!R32C32</t>
  </si>
  <si>
    <t xml:space="preserve">'[R1B_0331.XLS]Tregion'!R32C10</t>
  </si>
  <si>
    <t xml:space="preserve">'[R1B_0331.XLS]Tregion'!R32C24</t>
  </si>
  <si>
    <t xml:space="preserve">'[R1C_0331.XLS]Tregion'!R32C1</t>
  </si>
  <si>
    <t xml:space="preserve">'[R1C_0331.XLS]Tregion'!R32C2</t>
  </si>
  <si>
    <t xml:space="preserve">'[R1C_0331.XLS]Tregion'!R32C3</t>
  </si>
  <si>
    <t xml:space="preserve">'[R1C_0331.XLS]Tregion'!R32C4</t>
  </si>
  <si>
    <t xml:space="preserve">'[R1C_0331.XLS]Tregion'!R32C32</t>
  </si>
  <si>
    <t xml:space="preserve">'[R1C_0331.XLS]Tregion'!R32C10</t>
  </si>
  <si>
    <t xml:space="preserve">'[R1C_0331.XLS]Tregion'!R32C24</t>
  </si>
  <si>
    <t xml:space="preserve">'[R1E_0331.XLS]Tregion'!R32C1</t>
  </si>
  <si>
    <t xml:space="preserve">'[R1E_0331.XLS]Tregion'!R32C2</t>
  </si>
  <si>
    <t xml:space="preserve">'[R1E_0331.XLS]Tregion'!R32C3</t>
  </si>
  <si>
    <t xml:space="preserve">'[R1E_0331.XLS]Tregion'!R32C4</t>
  </si>
  <si>
    <t xml:space="preserve">'[R1E_0331.XLS]Tregion'!R32C32</t>
  </si>
  <si>
    <t xml:space="preserve">'[R1E_0331.XLS]Tregion'!R32C10</t>
  </si>
  <si>
    <t xml:space="preserve">'[R1E_0331.XLS]Tregion'!R32C24</t>
  </si>
  <si>
    <t xml:space="preserve">'[R1Z_0331.XLS]Tregion'!R32C1</t>
  </si>
  <si>
    <t xml:space="preserve">'[R1Z_0331.XLS]Tregion'!R32C2</t>
  </si>
  <si>
    <t xml:space="preserve">'[R1Z_0331.XLS]Tregion'!R32C3</t>
  </si>
  <si>
    <t xml:space="preserve">'[R1Z_0331.XLS]Tregion'!R32C4</t>
  </si>
  <si>
    <t xml:space="preserve">'[R1Z_0331.XLS]Tregion'!R32C32</t>
  </si>
  <si>
    <t xml:space="preserve">'[R1Z_0331.XLS]Tregion'!R32C10</t>
  </si>
  <si>
    <t xml:space="preserve">'[R1Z_0331.XLS]Tregion'!R32C24</t>
  </si>
  <si>
    <t xml:space="preserve">'[R3B_0331.XLS]Tregion'!R32C1</t>
  </si>
  <si>
    <t xml:space="preserve">'[R3B_0331.XLS]Tregion'!R32C2</t>
  </si>
  <si>
    <t xml:space="preserve">'[R3B_0331.XLS]Tregion'!R32C3</t>
  </si>
  <si>
    <t xml:space="preserve">'[R3B_0331.XLS]Tregion'!R32C4</t>
  </si>
  <si>
    <t xml:space="preserve">'[R3B_0331.XLS]Tregion'!R32C32</t>
  </si>
  <si>
    <t xml:space="preserve">'[R3B_0331.XLS]Tregion'!R32C10</t>
  </si>
  <si>
    <t xml:space="preserve">'[R3B_0331.XLS]Tregion'!R32C24</t>
  </si>
  <si>
    <t xml:space="preserve">'[R4_0331.XLS]Tregion'!R32C1</t>
  </si>
  <si>
    <t xml:space="preserve">'[R4_0331.XLS]Tregion'!R32C2</t>
  </si>
  <si>
    <t xml:space="preserve">'[R4_0331.XLS]Tregion'!R32C3</t>
  </si>
  <si>
    <t xml:space="preserve">'[R4_0331.XLS]Tregion'!R32C4</t>
  </si>
  <si>
    <t xml:space="preserve">'[R4_0331.XLS]Tregion'!R32C32</t>
  </si>
  <si>
    <t xml:space="preserve">'[R4_0331.XLS]Tregion'!R32C10</t>
  </si>
  <si>
    <t xml:space="preserve">'[R4_0331.XLS]Tregion'!R32C24</t>
  </si>
  <si>
    <t xml:space="preserve">'[R4A_0331.XLS]Tregion'!R32C1</t>
  </si>
  <si>
    <t xml:space="preserve">'[R4A_0331.XLS]Tregion'!R32C2</t>
  </si>
  <si>
    <t xml:space="preserve">'[R4A_0331.XLS]Tregion'!R32C3</t>
  </si>
  <si>
    <t xml:space="preserve">'[R4A_0331.XLS]Tregion'!R32C4</t>
  </si>
  <si>
    <t xml:space="preserve">'[R4A_0331.XLS]Tregion'!R32C32</t>
  </si>
  <si>
    <t xml:space="preserve">'[R4A_0331.XLS]Tregion'!R32C10</t>
  </si>
  <si>
    <t xml:space="preserve">'[R4A_0331.XLS]Tregion'!R32C24</t>
  </si>
  <si>
    <t xml:space="preserve">'[R4B_0331.XLS]Tregion'!R32C1</t>
  </si>
  <si>
    <t xml:space="preserve">'[R4B_0331.XLS]Tregion'!R32C2</t>
  </si>
  <si>
    <t xml:space="preserve">'[R4B_0331.XLS]Tregion'!R32C3</t>
  </si>
  <si>
    <t xml:space="preserve">'[R4B_0331.XLS]Tregion'!R32C4</t>
  </si>
  <si>
    <t xml:space="preserve">'[R4B_0331.XLS]Tregion'!R32C32</t>
  </si>
  <si>
    <t xml:space="preserve">'[R4B_0331.XLS]Tregion'!R32C10</t>
  </si>
  <si>
    <t xml:space="preserve">'[R4B_0331.XLS]Tregion'!R32C24</t>
  </si>
  <si>
    <t xml:space="preserve">'[R4C_0331.XLS]Tregion'!R32C1</t>
  </si>
  <si>
    <t xml:space="preserve">'[R4C_0331.XLS]Tregion'!R32C2</t>
  </si>
  <si>
    <t xml:space="preserve">'[R4C_0331.XLS]Tregion'!R32C3</t>
  </si>
  <si>
    <t xml:space="preserve">'[R4C_0331.XLS]Tregion'!R32C4</t>
  </si>
  <si>
    <t xml:space="preserve">'[R4C_0331.XLS]Tregion'!R32C32</t>
  </si>
  <si>
    <t xml:space="preserve">'[R4C_0331.XLS]Tregion'!R32C10</t>
  </si>
  <si>
    <t xml:space="preserve">'[R4C_0331.XLS]Tregion'!R32C24</t>
  </si>
  <si>
    <t xml:space="preserve">'[R5_0331.XLS]Tregion'!R32C1</t>
  </si>
  <si>
    <t xml:space="preserve">'[R5_0331.XLS]Tregion'!R32C2</t>
  </si>
  <si>
    <t xml:space="preserve">'[R5_0331.XLS]Tregion'!R32C3</t>
  </si>
  <si>
    <t xml:space="preserve">'[R5_0331.XLS]Tregion'!R32C4</t>
  </si>
  <si>
    <t xml:space="preserve">'[R5_0331.XLS]Tregion'!R32C32</t>
  </si>
  <si>
    <t xml:space="preserve">'[R5_0331.XLS]Tregion'!R32C10</t>
  </si>
  <si>
    <t xml:space="preserve">'[R5_0331.XLS]Tregion'!R32C24</t>
  </si>
  <si>
    <t xml:space="preserve">'[R6_0331.XLS]Tregion'!R32C1</t>
  </si>
  <si>
    <t xml:space="preserve">'[R6_0331.XLS]Tregion'!R32C2</t>
  </si>
  <si>
    <t xml:space="preserve">'[R6_0331.XLS]Tregion'!R32C3</t>
  </si>
  <si>
    <t xml:space="preserve">'[R6_0331.XLS]Tregion'!R32C4</t>
  </si>
  <si>
    <t xml:space="preserve">'[R6_0331.XLS]Tregion'!R32C32</t>
  </si>
  <si>
    <t xml:space="preserve">'[R6_0331.XLS]Tregion'!R32C10</t>
  </si>
  <si>
    <t xml:space="preserve">'[R6_0331.XLS]Tregion'!R32C24</t>
  </si>
  <si>
    <t xml:space="preserve">'[R1_0331.XLS]Tregion'!R33C1</t>
  </si>
  <si>
    <t xml:space="preserve">'[R1_0331.XLS]Tregion'!R33C2</t>
  </si>
  <si>
    <t xml:space="preserve">'[R1_0331.XLS]Tregion'!R33C3</t>
  </si>
  <si>
    <t xml:space="preserve">'[R1_0331.XLS]Tregion'!R33C4</t>
  </si>
  <si>
    <t xml:space="preserve">'[R1_0331.XLS]Tregion'!R33C32</t>
  </si>
  <si>
    <t xml:space="preserve">'[R1_0331.XLS]Tregion'!R33C10</t>
  </si>
  <si>
    <t xml:space="preserve">'[R1_0331.XLS]Tregion'!R33C24</t>
  </si>
  <si>
    <t xml:space="preserve">'[R1A_0331.XLS]Tregion'!R33C1</t>
  </si>
  <si>
    <t xml:space="preserve">'[R1A_0331.XLS]Tregion'!R33C2</t>
  </si>
  <si>
    <t xml:space="preserve">'[R1A_0331.XLS]Tregion'!R33C3</t>
  </si>
  <si>
    <t xml:space="preserve">'[R1A_0331.XLS]Tregion'!R33C4</t>
  </si>
  <si>
    <t xml:space="preserve">'[R1A_0331.XLS]Tregion'!R33C32</t>
  </si>
  <si>
    <t xml:space="preserve">'[R1A_0331.XLS]Tregion'!R33C10</t>
  </si>
  <si>
    <t xml:space="preserve">'[R1A_0331.XLS]Tregion'!R33C24</t>
  </si>
  <si>
    <t xml:space="preserve">'[R1B_0331.XLS]Tregion'!R33C1</t>
  </si>
  <si>
    <t xml:space="preserve">'[R1B_0331.XLS]Tregion'!R33C2</t>
  </si>
  <si>
    <t xml:space="preserve">'[R1B_0331.XLS]Tregion'!R33C3</t>
  </si>
  <si>
    <t xml:space="preserve">'[R1B_0331.XLS]Tregion'!R33C4</t>
  </si>
  <si>
    <t xml:space="preserve">'[R1B_0331.XLS]Tregion'!R33C32</t>
  </si>
  <si>
    <t xml:space="preserve">'[R1B_0331.XLS]Tregion'!R33C10</t>
  </si>
  <si>
    <t xml:space="preserve">'[R1B_0331.XLS]Tregion'!R33C24</t>
  </si>
  <si>
    <t xml:space="preserve">'[R1C_0331.XLS]Tregion'!R33C1</t>
  </si>
  <si>
    <t xml:space="preserve">'[R1C_0331.XLS]Tregion'!R33C2</t>
  </si>
  <si>
    <t xml:space="preserve">'[R1C_0331.XLS]Tregion'!R33C3</t>
  </si>
  <si>
    <t xml:space="preserve">'[R1C_0331.XLS]Tregion'!R33C4</t>
  </si>
  <si>
    <t xml:space="preserve">'[R1C_0331.XLS]Tregion'!R33C32</t>
  </si>
  <si>
    <t xml:space="preserve">'[R1C_0331.XLS]Tregion'!R33C10</t>
  </si>
  <si>
    <t xml:space="preserve">'[R1C_0331.XLS]Tregion'!R33C24</t>
  </si>
  <si>
    <t xml:space="preserve">'[R1E_0331.XLS]Tregion'!R33C1</t>
  </si>
  <si>
    <t xml:space="preserve">'[R1E_0331.XLS]Tregion'!R33C2</t>
  </si>
  <si>
    <t xml:space="preserve">'[R1E_0331.XLS]Tregion'!R33C3</t>
  </si>
  <si>
    <t xml:space="preserve">'[R1E_0331.XLS]Tregion'!R33C4</t>
  </si>
  <si>
    <t xml:space="preserve">'[R1E_0331.XLS]Tregion'!R33C32</t>
  </si>
  <si>
    <t xml:space="preserve">'[R1E_0331.XLS]Tregion'!R33C10</t>
  </si>
  <si>
    <t xml:space="preserve">'[R1E_0331.XLS]Tregion'!R33C24</t>
  </si>
  <si>
    <t xml:space="preserve">'[R1Z_0331.XLS]Tregion'!R33C1</t>
  </si>
  <si>
    <t xml:space="preserve">'[R1Z_0331.XLS]Tregion'!R33C2</t>
  </si>
  <si>
    <t xml:space="preserve">'[R1Z_0331.XLS]Tregion'!R33C3</t>
  </si>
  <si>
    <t xml:space="preserve">'[R1Z_0331.XLS]Tregion'!R33C4</t>
  </si>
  <si>
    <t xml:space="preserve">'[R1Z_0331.XLS]Tregion'!R33C32</t>
  </si>
  <si>
    <t xml:space="preserve">'[R1Z_0331.XLS]Tregion'!R33C10</t>
  </si>
  <si>
    <t xml:space="preserve">'[R1Z_0331.XLS]Tregion'!R33C24</t>
  </si>
  <si>
    <t xml:space="preserve">'[R3B_0331.XLS]Tregion'!R33C1</t>
  </si>
  <si>
    <t xml:space="preserve">'[R3B_0331.XLS]Tregion'!R33C2</t>
  </si>
  <si>
    <t xml:space="preserve">'[R3B_0331.XLS]Tregion'!R33C3</t>
  </si>
  <si>
    <t xml:space="preserve">'[R3B_0331.XLS]Tregion'!R33C4</t>
  </si>
  <si>
    <t xml:space="preserve">'[R3B_0331.XLS]Tregion'!R33C32</t>
  </si>
  <si>
    <t xml:space="preserve">'[R3B_0331.XLS]Tregion'!R33C10</t>
  </si>
  <si>
    <t xml:space="preserve">'[R3B_0331.XLS]Tregion'!R33C24</t>
  </si>
  <si>
    <t xml:space="preserve">'[R4_0331.XLS]Tregion'!R33C1</t>
  </si>
  <si>
    <t xml:space="preserve">'[R4_0331.XLS]Tregion'!R33C2</t>
  </si>
  <si>
    <t xml:space="preserve">'[R4_0331.XLS]Tregion'!R33C3</t>
  </si>
  <si>
    <t xml:space="preserve">'[R4_0331.XLS]Tregion'!R33C4</t>
  </si>
  <si>
    <t xml:space="preserve">'[R4_0331.XLS]Tregion'!R33C32</t>
  </si>
  <si>
    <t xml:space="preserve">'[R4_0331.XLS]Tregion'!R33C10</t>
  </si>
  <si>
    <t xml:space="preserve">'[R4_0331.XLS]Tregion'!R33C24</t>
  </si>
  <si>
    <t xml:space="preserve">'[R4A_0331.XLS]Tregion'!R33C1</t>
  </si>
  <si>
    <t xml:space="preserve">'[R4A_0331.XLS]Tregion'!R33C2</t>
  </si>
  <si>
    <t xml:space="preserve">'[R4A_0331.XLS]Tregion'!R33C3</t>
  </si>
  <si>
    <t xml:space="preserve">'[R4A_0331.XLS]Tregion'!R33C4</t>
  </si>
  <si>
    <t xml:space="preserve">'[R4A_0331.XLS]Tregion'!R33C32</t>
  </si>
  <si>
    <t xml:space="preserve">'[R4A_0331.XLS]Tregion'!R33C10</t>
  </si>
  <si>
    <t xml:space="preserve">'[R4A_0331.XLS]Tregion'!R33C24</t>
  </si>
  <si>
    <t xml:space="preserve">'[R4B_0331.XLS]Tregion'!R33C1</t>
  </si>
  <si>
    <t xml:space="preserve">'[R4B_0331.XLS]Tregion'!R33C2</t>
  </si>
  <si>
    <t xml:space="preserve">'[R4B_0331.XLS]Tregion'!R33C3</t>
  </si>
  <si>
    <t xml:space="preserve">'[R4B_0331.XLS]Tregion'!R33C4</t>
  </si>
  <si>
    <t xml:space="preserve">'[R4B_0331.XLS]Tregion'!R33C32</t>
  </si>
  <si>
    <t xml:space="preserve">'[R4B_0331.XLS]Tregion'!R33C10</t>
  </si>
  <si>
    <t xml:space="preserve">'[R4B_0331.XLS]Tregion'!R33C24</t>
  </si>
  <si>
    <t xml:space="preserve">'[R4C_0331.XLS]Tregion'!R33C1</t>
  </si>
  <si>
    <t xml:space="preserve">'[R4C_0331.XLS]Tregion'!R33C2</t>
  </si>
  <si>
    <t xml:space="preserve">'[R4C_0331.XLS]Tregion'!R33C3</t>
  </si>
  <si>
    <t xml:space="preserve">'[R4C_0331.XLS]Tregion'!R33C4</t>
  </si>
  <si>
    <t xml:space="preserve">'[R4C_0331.XLS]Tregion'!R33C32</t>
  </si>
  <si>
    <t xml:space="preserve">'[R4C_0331.XLS]Tregion'!R33C10</t>
  </si>
  <si>
    <t xml:space="preserve">'[R4C_0331.XLS]Tregion'!R33C24</t>
  </si>
  <si>
    <t xml:space="preserve">'[R5_0331.XLS]Tregion'!R33C1</t>
  </si>
  <si>
    <t xml:space="preserve">'[R5_0331.XLS]Tregion'!R33C2</t>
  </si>
  <si>
    <t xml:space="preserve">'[R5_0331.XLS]Tregion'!R33C3</t>
  </si>
  <si>
    <t xml:space="preserve">'[R5_0331.XLS]Tregion'!R33C4</t>
  </si>
  <si>
    <t xml:space="preserve">'[R5_0331.XLS]Tregion'!R33C32</t>
  </si>
  <si>
    <t xml:space="preserve">'[R5_0331.XLS]Tregion'!R33C10</t>
  </si>
  <si>
    <t xml:space="preserve">'[R5_0331.XLS]Tregion'!R33C24</t>
  </si>
  <si>
    <t xml:space="preserve">'[R6_0331.XLS]Tregion'!R33C1</t>
  </si>
  <si>
    <t xml:space="preserve">'[R6_0331.XLS]Tregion'!R33C2</t>
  </si>
  <si>
    <t xml:space="preserve">'[R6_0331.XLS]Tregion'!R33C3</t>
  </si>
  <si>
    <t xml:space="preserve">'[R6_0331.XLS]Tregion'!R33C4</t>
  </si>
  <si>
    <t xml:space="preserve">'[R6_0331.XLS]Tregion'!R33C32</t>
  </si>
  <si>
    <t xml:space="preserve">'[R6_0331.XLS]Tregion'!R33C10</t>
  </si>
  <si>
    <t xml:space="preserve">'[R6_0331.XLS]Tregion'!R33C24</t>
  </si>
  <si>
    <t xml:space="preserve">'[R1_0331.XLS]Tregion'!R34C1</t>
  </si>
  <si>
    <t xml:space="preserve">'[R1_0331.XLS]Tregion'!R34C2</t>
  </si>
  <si>
    <t xml:space="preserve">'[R1_0331.XLS]Tregion'!R34C3</t>
  </si>
  <si>
    <t xml:space="preserve">'[R1_0331.XLS]Tregion'!R34C4</t>
  </si>
  <si>
    <t xml:space="preserve">'[R1_0331.XLS]Tregion'!R34C32</t>
  </si>
  <si>
    <t xml:space="preserve">'[R1_0331.XLS]Tregion'!R34C10</t>
  </si>
  <si>
    <t xml:space="preserve">'[R1_0331.XLS]Tregion'!R34C24</t>
  </si>
  <si>
    <t xml:space="preserve">'[R1A_0331.XLS]Tregion'!R34C1</t>
  </si>
  <si>
    <t xml:space="preserve">'[R1A_0331.XLS]Tregion'!R34C2</t>
  </si>
  <si>
    <t xml:space="preserve">'[R1A_0331.XLS]Tregion'!R34C3</t>
  </si>
  <si>
    <t xml:space="preserve">'[R1A_0331.XLS]Tregion'!R34C4</t>
  </si>
  <si>
    <t xml:space="preserve">'[R1A_0331.XLS]Tregion'!R34C32</t>
  </si>
  <si>
    <t xml:space="preserve">'[R1A_0331.XLS]Tregion'!R34C10</t>
  </si>
  <si>
    <t xml:space="preserve">'[R1A_0331.XLS]Tregion'!R34C24</t>
  </si>
  <si>
    <t xml:space="preserve">'[R1B_0331.XLS]Tregion'!R34C1</t>
  </si>
  <si>
    <t xml:space="preserve">'[R1B_0331.XLS]Tregion'!R34C2</t>
  </si>
  <si>
    <t xml:space="preserve">'[R1B_0331.XLS]Tregion'!R34C3</t>
  </si>
  <si>
    <t xml:space="preserve">'[R1B_0331.XLS]Tregion'!R34C4</t>
  </si>
  <si>
    <t xml:space="preserve">'[R1B_0331.XLS]Tregion'!R34C32</t>
  </si>
  <si>
    <t xml:space="preserve">'[R1B_0331.XLS]Tregion'!R34C10</t>
  </si>
  <si>
    <t xml:space="preserve">'[R1B_0331.XLS]Tregion'!R34C24</t>
  </si>
  <si>
    <t xml:space="preserve">'[R1C_0331.XLS]Tregion'!R34C1</t>
  </si>
  <si>
    <t xml:space="preserve">'[R1C_0331.XLS]Tregion'!R34C2</t>
  </si>
  <si>
    <t xml:space="preserve">'[R1C_0331.XLS]Tregion'!R34C3</t>
  </si>
  <si>
    <t xml:space="preserve">'[R1C_0331.XLS]Tregion'!R34C4</t>
  </si>
  <si>
    <t xml:space="preserve">'[R1C_0331.XLS]Tregion'!R34C32</t>
  </si>
  <si>
    <t xml:space="preserve">'[R1C_0331.XLS]Tregion'!R34C10</t>
  </si>
  <si>
    <t xml:space="preserve">'[R1C_0331.XLS]Tregion'!R34C24</t>
  </si>
  <si>
    <t xml:space="preserve">'[R1E_0331.XLS]Tregion'!R34C1</t>
  </si>
  <si>
    <t xml:space="preserve">'[R1E_0331.XLS]Tregion'!R34C2</t>
  </si>
  <si>
    <t xml:space="preserve">'[R1E_0331.XLS]Tregion'!R34C3</t>
  </si>
  <si>
    <t xml:space="preserve">'[R1E_0331.XLS]Tregion'!R34C4</t>
  </si>
  <si>
    <t xml:space="preserve">'[R1E_0331.XLS]Tregion'!R34C32</t>
  </si>
  <si>
    <t xml:space="preserve">'[R1E_0331.XLS]Tregion'!R34C10</t>
  </si>
  <si>
    <t xml:space="preserve">'[R1E_0331.XLS]Tregion'!R34C24</t>
  </si>
  <si>
    <t xml:space="preserve">'[R1Z_0331.XLS]Tregion'!R34C1</t>
  </si>
  <si>
    <t xml:space="preserve">'[R1Z_0331.XLS]Tregion'!R34C2</t>
  </si>
  <si>
    <t xml:space="preserve">'[R1Z_0331.XLS]Tregion'!R34C3</t>
  </si>
  <si>
    <t xml:space="preserve">'[R1Z_0331.XLS]Tregion'!R34C4</t>
  </si>
  <si>
    <t xml:space="preserve">'[R1Z_0331.XLS]Tregion'!R34C32</t>
  </si>
  <si>
    <t xml:space="preserve">'[R1Z_0331.XLS]Tregion'!R34C10</t>
  </si>
  <si>
    <t xml:space="preserve">'[R1Z_0331.XLS]Tregion'!R34C24</t>
  </si>
  <si>
    <t xml:space="preserve">'[R3B_0331.XLS]Tregion'!R34C1</t>
  </si>
  <si>
    <t xml:space="preserve">'[R3B_0331.XLS]Tregion'!R34C2</t>
  </si>
  <si>
    <t xml:space="preserve">'[R3B_0331.XLS]Tregion'!R34C3</t>
  </si>
  <si>
    <t xml:space="preserve">'[R3B_0331.XLS]Tregion'!R34C4</t>
  </si>
  <si>
    <t xml:space="preserve">'[R3B_0331.XLS]Tregion'!R34C32</t>
  </si>
  <si>
    <t xml:space="preserve">'[R3B_0331.XLS]Tregion'!R34C10</t>
  </si>
  <si>
    <t xml:space="preserve">'[R3B_0331.XLS]Tregion'!R34C24</t>
  </si>
  <si>
    <t xml:space="preserve">'[R4_0331.XLS]Tregion'!R34C1</t>
  </si>
  <si>
    <t xml:space="preserve">'[R4_0331.XLS]Tregion'!R34C2</t>
  </si>
  <si>
    <t xml:space="preserve">'[R4_0331.XLS]Tregion'!R34C3</t>
  </si>
  <si>
    <t xml:space="preserve">'[R4_0331.XLS]Tregion'!R34C4</t>
  </si>
  <si>
    <t xml:space="preserve">'[R4_0331.XLS]Tregion'!R34C32</t>
  </si>
  <si>
    <t xml:space="preserve">'[R4_0331.XLS]Tregion'!R34C10</t>
  </si>
  <si>
    <t xml:space="preserve">'[R4_0331.XLS]Tregion'!R34C24</t>
  </si>
  <si>
    <t xml:space="preserve">'[R4A_0331.XLS]Tregion'!R34C1</t>
  </si>
  <si>
    <t xml:space="preserve">'[R4A_0331.XLS]Tregion'!R34C2</t>
  </si>
  <si>
    <t xml:space="preserve">'[R4A_0331.XLS]Tregion'!R34C3</t>
  </si>
  <si>
    <t xml:space="preserve">'[R4A_0331.XLS]Tregion'!R34C4</t>
  </si>
  <si>
    <t xml:space="preserve">'[R4A_0331.XLS]Tregion'!R34C32</t>
  </si>
  <si>
    <t xml:space="preserve">'[R4A_0331.XLS]Tregion'!R34C10</t>
  </si>
  <si>
    <t xml:space="preserve">'[R4A_0331.XLS]Tregion'!R34C24</t>
  </si>
  <si>
    <t xml:space="preserve">'[R4B_0331.XLS]Tregion'!R34C1</t>
  </si>
  <si>
    <t xml:space="preserve">'[R4B_0331.XLS]Tregion'!R34C2</t>
  </si>
  <si>
    <t xml:space="preserve">'[R4B_0331.XLS]Tregion'!R34C3</t>
  </si>
  <si>
    <t xml:space="preserve">'[R4B_0331.XLS]Tregion'!R34C4</t>
  </si>
  <si>
    <t xml:space="preserve">'[R4B_0331.XLS]Tregion'!R34C32</t>
  </si>
  <si>
    <t xml:space="preserve">'[R4B_0331.XLS]Tregion'!R34C10</t>
  </si>
  <si>
    <t xml:space="preserve">'[R4B_0331.XLS]Tregion'!R34C24</t>
  </si>
  <si>
    <t xml:space="preserve">'[R4C_0331.XLS]Tregion'!R34C1</t>
  </si>
  <si>
    <t xml:space="preserve">'[R4C_0331.XLS]Tregion'!R34C2</t>
  </si>
  <si>
    <t xml:space="preserve">'[R4C_0331.XLS]Tregion'!R34C3</t>
  </si>
  <si>
    <t xml:space="preserve">'[R4C_0331.XLS]Tregion'!R34C4</t>
  </si>
  <si>
    <t xml:space="preserve">'[R4C_0331.XLS]Tregion'!R34C32</t>
  </si>
  <si>
    <t xml:space="preserve">'[R4C_0331.XLS]Tregion'!R34C10</t>
  </si>
  <si>
    <t xml:space="preserve">'[R4C_0331.XLS]Tregion'!R34C24</t>
  </si>
  <si>
    <t xml:space="preserve">'[R5_0331.XLS]Tregion'!R34C1</t>
  </si>
  <si>
    <t xml:space="preserve">'[R5_0331.XLS]Tregion'!R34C2</t>
  </si>
  <si>
    <t xml:space="preserve">'[R5_0331.XLS]Tregion'!R34C3</t>
  </si>
  <si>
    <t xml:space="preserve">'[R5_0331.XLS]Tregion'!R34C4</t>
  </si>
  <si>
    <t xml:space="preserve">'[R5_0331.XLS]Tregion'!R34C32</t>
  </si>
  <si>
    <t xml:space="preserve">'[R5_0331.XLS]Tregion'!R34C10</t>
  </si>
  <si>
    <t xml:space="preserve">'[R5_0331.XLS]Tregion'!R34C24</t>
  </si>
  <si>
    <t xml:space="preserve">'[R6_0331.XLS]Tregion'!R34C1</t>
  </si>
  <si>
    <t xml:space="preserve">'[R6_0331.XLS]Tregion'!R34C2</t>
  </si>
  <si>
    <t xml:space="preserve">'[R6_0331.XLS]Tregion'!R34C3</t>
  </si>
  <si>
    <t xml:space="preserve">'[R6_0331.XLS]Tregion'!R34C4</t>
  </si>
  <si>
    <t xml:space="preserve">'[R6_0331.XLS]Tregion'!R34C32</t>
  </si>
  <si>
    <t xml:space="preserve">'[R6_0331.XLS]Tregion'!R34C10</t>
  </si>
  <si>
    <t xml:space="preserve">'[R6_0331.XLS]Tregion'!R34C24</t>
  </si>
  <si>
    <t xml:space="preserve">'[R1_0331.XLS]Tregion'!R35C1</t>
  </si>
  <si>
    <t xml:space="preserve">'[R1_0331.XLS]Tregion'!R35C2</t>
  </si>
  <si>
    <t xml:space="preserve">'[R1_0331.XLS]Tregion'!R35C3</t>
  </si>
  <si>
    <t xml:space="preserve">'[R1_0331.XLS]Tregion'!R35C4</t>
  </si>
  <si>
    <t xml:space="preserve">'[R1_0331.XLS]Tregion'!R35C32</t>
  </si>
  <si>
    <t xml:space="preserve">'[R1_0331.XLS]Tregion'!R35C10</t>
  </si>
  <si>
    <t xml:space="preserve">'[R1_0331.XLS]Tregion'!R35C24</t>
  </si>
  <si>
    <t xml:space="preserve">'[R1A_0331.XLS]Tregion'!R35C1</t>
  </si>
  <si>
    <t xml:space="preserve">'[R1A_0331.XLS]Tregion'!R35C2</t>
  </si>
  <si>
    <t xml:space="preserve">'[R1A_0331.XLS]Tregion'!R35C3</t>
  </si>
  <si>
    <t xml:space="preserve">'[R1A_0331.XLS]Tregion'!R35C4</t>
  </si>
  <si>
    <t xml:space="preserve">'[R1A_0331.XLS]Tregion'!R35C32</t>
  </si>
  <si>
    <t xml:space="preserve">'[R1A_0331.XLS]Tregion'!R35C10</t>
  </si>
  <si>
    <t xml:space="preserve">'[R1A_0331.XLS]Tregion'!R35C24</t>
  </si>
  <si>
    <t xml:space="preserve">'[R1B_0331.XLS]Tregion'!R35C1</t>
  </si>
  <si>
    <t xml:space="preserve">'[R1B_0331.XLS]Tregion'!R35C2</t>
  </si>
  <si>
    <t xml:space="preserve">'[R1B_0331.XLS]Tregion'!R35C3</t>
  </si>
  <si>
    <t xml:space="preserve">'[R1B_0331.XLS]Tregion'!R35C4</t>
  </si>
  <si>
    <t xml:space="preserve">'[R1B_0331.XLS]Tregion'!R35C32</t>
  </si>
  <si>
    <t xml:space="preserve">'[R1B_0331.XLS]Tregion'!R35C10</t>
  </si>
  <si>
    <t xml:space="preserve">'[R1B_0331.XLS]Tregion'!R35C24</t>
  </si>
  <si>
    <t xml:space="preserve">'[R1C_0331.XLS]Tregion'!R35C1</t>
  </si>
  <si>
    <t xml:space="preserve">'[R1C_0331.XLS]Tregion'!R35C2</t>
  </si>
  <si>
    <t xml:space="preserve">'[R1C_0331.XLS]Tregion'!R35C3</t>
  </si>
  <si>
    <t xml:space="preserve">'[R1C_0331.XLS]Tregion'!R35C4</t>
  </si>
  <si>
    <t xml:space="preserve">'[R1C_0331.XLS]Tregion'!R35C32</t>
  </si>
  <si>
    <t xml:space="preserve">'[R1C_0331.XLS]Tregion'!R35C10</t>
  </si>
  <si>
    <t xml:space="preserve">'[R1C_0331.XLS]Tregion'!R35C24</t>
  </si>
  <si>
    <t xml:space="preserve">'[R1E_0331.XLS]Tregion'!R35C1</t>
  </si>
  <si>
    <t xml:space="preserve">'[R1E_0331.XLS]Tregion'!R35C2</t>
  </si>
  <si>
    <t xml:space="preserve">'[R1E_0331.XLS]Tregion'!R35C3</t>
  </si>
  <si>
    <t xml:space="preserve">'[R1E_0331.XLS]Tregion'!R35C4</t>
  </si>
  <si>
    <t xml:space="preserve">'[R1E_0331.XLS]Tregion'!R35C32</t>
  </si>
  <si>
    <t xml:space="preserve">'[R1E_0331.XLS]Tregion'!R35C10</t>
  </si>
  <si>
    <t xml:space="preserve">'[R1E_0331.XLS]Tregion'!R35C24</t>
  </si>
  <si>
    <t xml:space="preserve">'[R1Z_0331.XLS]Tregion'!R35C1</t>
  </si>
  <si>
    <t xml:space="preserve">'[R1Z_0331.XLS]Tregion'!R35C2</t>
  </si>
  <si>
    <t xml:space="preserve">'[R1Z_0331.XLS]Tregion'!R35C3</t>
  </si>
  <si>
    <t xml:space="preserve">'[R1Z_0331.XLS]Tregion'!R35C4</t>
  </si>
  <si>
    <t xml:space="preserve">'[R1Z_0331.XLS]Tregion'!R35C32</t>
  </si>
  <si>
    <t xml:space="preserve">'[R1Z_0331.XLS]Tregion'!R35C10</t>
  </si>
  <si>
    <t xml:space="preserve">'[R1Z_0331.XLS]Tregion'!R35C24</t>
  </si>
  <si>
    <t xml:space="preserve">'[R3B_0331.XLS]Tregion'!R35C1</t>
  </si>
  <si>
    <t xml:space="preserve">'[R3B_0331.XLS]Tregion'!R35C2</t>
  </si>
  <si>
    <t xml:space="preserve">'[R3B_0331.XLS]Tregion'!R35C3</t>
  </si>
  <si>
    <t xml:space="preserve">'[R3B_0331.XLS]Tregion'!R35C4</t>
  </si>
  <si>
    <t xml:space="preserve">'[R3B_0331.XLS]Tregion'!R35C32</t>
  </si>
  <si>
    <t xml:space="preserve">'[R3B_0331.XLS]Tregion'!R35C10</t>
  </si>
  <si>
    <t xml:space="preserve">'[R3B_0331.XLS]Tregion'!R35C24</t>
  </si>
  <si>
    <t xml:space="preserve">'[R4_0331.XLS]Tregion'!R35C1</t>
  </si>
  <si>
    <t xml:space="preserve">'[R4_0331.XLS]Tregion'!R35C2</t>
  </si>
  <si>
    <t xml:space="preserve">'[R4_0331.XLS]Tregion'!R35C3</t>
  </si>
  <si>
    <t xml:space="preserve">'[R4_0331.XLS]Tregion'!R35C4</t>
  </si>
  <si>
    <t xml:space="preserve">'[R4_0331.XLS]Tregion'!R35C32</t>
  </si>
  <si>
    <t xml:space="preserve">'[R4_0331.XLS]Tregion'!R35C10</t>
  </si>
  <si>
    <t xml:space="preserve">'[R4_0331.XLS]Tregion'!R35C24</t>
  </si>
  <si>
    <t xml:space="preserve">'[R4A_0331.XLS]Tregion'!R35C1</t>
  </si>
  <si>
    <t xml:space="preserve">'[R4A_0331.XLS]Tregion'!R35C2</t>
  </si>
  <si>
    <t xml:space="preserve">'[R4A_0331.XLS]Tregion'!R35C3</t>
  </si>
  <si>
    <t xml:space="preserve">'[R4A_0331.XLS]Tregion'!R35C4</t>
  </si>
  <si>
    <t xml:space="preserve">'[R4A_0331.XLS]Tregion'!R35C32</t>
  </si>
  <si>
    <t xml:space="preserve">'[R4A_0331.XLS]Tregion'!R35C10</t>
  </si>
  <si>
    <t xml:space="preserve">'[R4A_0331.XLS]Tregion'!R35C24</t>
  </si>
  <si>
    <t xml:space="preserve">'[R4B_0331.XLS]Tregion'!R35C1</t>
  </si>
  <si>
    <t xml:space="preserve">'[R4B_0331.XLS]Tregion'!R35C2</t>
  </si>
  <si>
    <t xml:space="preserve">'[R4B_0331.XLS]Tregion'!R35C3</t>
  </si>
  <si>
    <t xml:space="preserve">'[R4B_0331.XLS]Tregion'!R35C4</t>
  </si>
  <si>
    <t xml:space="preserve">'[R4B_0331.XLS]Tregion'!R35C32</t>
  </si>
  <si>
    <t xml:space="preserve">'[R4B_0331.XLS]Tregion'!R35C10</t>
  </si>
  <si>
    <t xml:space="preserve">'[R4B_0331.XLS]Tregion'!R35C24</t>
  </si>
  <si>
    <t xml:space="preserve">'[R4C_0331.XLS]Tregion'!R35C1</t>
  </si>
  <si>
    <t xml:space="preserve">'[R4C_0331.XLS]Tregion'!R35C2</t>
  </si>
  <si>
    <t xml:space="preserve">'[R4C_0331.XLS]Tregion'!R35C3</t>
  </si>
  <si>
    <t xml:space="preserve">'[R4C_0331.XLS]Tregion'!R35C4</t>
  </si>
  <si>
    <t xml:space="preserve">'[R4C_0331.XLS]Tregion'!R35C32</t>
  </si>
  <si>
    <t xml:space="preserve">'[R4C_0331.XLS]Tregion'!R35C10</t>
  </si>
  <si>
    <t xml:space="preserve">'[R4C_0331.XLS]Tregion'!R35C24</t>
  </si>
  <si>
    <t xml:space="preserve">'[R5_0331.XLS]Tregion'!R35C1</t>
  </si>
  <si>
    <t xml:space="preserve">'[R5_0331.XLS]Tregion'!R35C2</t>
  </si>
  <si>
    <t xml:space="preserve">'[R5_0331.XLS]Tregion'!R35C3</t>
  </si>
  <si>
    <t xml:space="preserve">'[R5_0331.XLS]Tregion'!R35C4</t>
  </si>
  <si>
    <t xml:space="preserve">'[R5_0331.XLS]Tregion'!R35C32</t>
  </si>
  <si>
    <t xml:space="preserve">'[R5_0331.XLS]Tregion'!R35C10</t>
  </si>
  <si>
    <t xml:space="preserve">'[R5_0331.XLS]Tregion'!R35C24</t>
  </si>
  <si>
    <t xml:space="preserve">'[R6_0331.XLS]Tregion'!R35C1</t>
  </si>
  <si>
    <t xml:space="preserve">'[R6_0331.XLS]Tregion'!R35C2</t>
  </si>
  <si>
    <t xml:space="preserve">'[R6_0331.XLS]Tregion'!R35C3</t>
  </si>
  <si>
    <t xml:space="preserve">'[R6_0331.XLS]Tregion'!R35C4</t>
  </si>
  <si>
    <t xml:space="preserve">'[R6_0331.XLS]Tregion'!R35C32</t>
  </si>
  <si>
    <t xml:space="preserve">'[R6_0331.XLS]Tregion'!R35C10</t>
  </si>
  <si>
    <t xml:space="preserve">'[R6_0331.XLS]Tregion'!R35C24</t>
  </si>
  <si>
    <t xml:space="preserve">'[R1_0331.XLS]Tregion'!R36C1</t>
  </si>
  <si>
    <t xml:space="preserve">'[R1_0331.XLS]Tregion'!R36C2</t>
  </si>
  <si>
    <t xml:space="preserve">'[R1_0331.XLS]Tregion'!R36C3</t>
  </si>
  <si>
    <t xml:space="preserve">'[R1_0331.XLS]Tregion'!R36C4</t>
  </si>
  <si>
    <t xml:space="preserve">'[R1_0331.XLS]Tregion'!R36C32</t>
  </si>
  <si>
    <t xml:space="preserve">'[R1_0331.XLS]Tregion'!R36C10</t>
  </si>
  <si>
    <t xml:space="preserve">'[R1_0331.XLS]Tregion'!R36C24</t>
  </si>
  <si>
    <t xml:space="preserve">'[R1A_0331.XLS]Tregion'!R36C1</t>
  </si>
  <si>
    <t xml:space="preserve">'[R1A_0331.XLS]Tregion'!R36C2</t>
  </si>
  <si>
    <t xml:space="preserve">'[R1A_0331.XLS]Tregion'!R36C3</t>
  </si>
  <si>
    <t xml:space="preserve">'[R1A_0331.XLS]Tregion'!R36C4</t>
  </si>
  <si>
    <t xml:space="preserve">'[R1A_0331.XLS]Tregion'!R36C32</t>
  </si>
  <si>
    <t xml:space="preserve">'[R1A_0331.XLS]Tregion'!R36C10</t>
  </si>
  <si>
    <t xml:space="preserve">'[R1A_0331.XLS]Tregion'!R36C24</t>
  </si>
  <si>
    <t xml:space="preserve">'[R1B_0331.XLS]Tregion'!R36C1</t>
  </si>
  <si>
    <t xml:space="preserve">'[R1B_0331.XLS]Tregion'!R36C2</t>
  </si>
  <si>
    <t xml:space="preserve">'[R1B_0331.XLS]Tregion'!R36C3</t>
  </si>
  <si>
    <t xml:space="preserve">'[R1B_0331.XLS]Tregion'!R36C4</t>
  </si>
  <si>
    <t xml:space="preserve">'[R1B_0331.XLS]Tregion'!R36C32</t>
  </si>
  <si>
    <t xml:space="preserve">'[R1B_0331.XLS]Tregion'!R36C10</t>
  </si>
  <si>
    <t xml:space="preserve">'[R1B_0331.XLS]Tregion'!R36C24</t>
  </si>
  <si>
    <t xml:space="preserve">'[R1C_0331.XLS]Tregion'!R36C1</t>
  </si>
  <si>
    <t xml:space="preserve">'[R1C_0331.XLS]Tregion'!R36C2</t>
  </si>
  <si>
    <t xml:space="preserve">'[R1C_0331.XLS]Tregion'!R36C3</t>
  </si>
  <si>
    <t xml:space="preserve">'[R1C_0331.XLS]Tregion'!R36C4</t>
  </si>
  <si>
    <t xml:space="preserve">'[R1C_0331.XLS]Tregion'!R36C32</t>
  </si>
  <si>
    <t xml:space="preserve">'[R1C_0331.XLS]Tregion'!R36C10</t>
  </si>
  <si>
    <t xml:space="preserve">'[R1C_0331.XLS]Tregion'!R36C24</t>
  </si>
  <si>
    <t xml:space="preserve">'[R1E_0331.XLS]Tregion'!R36C1</t>
  </si>
  <si>
    <t xml:space="preserve">'[R1E_0331.XLS]Tregion'!R36C2</t>
  </si>
  <si>
    <t xml:space="preserve">'[R1E_0331.XLS]Tregion'!R36C3</t>
  </si>
  <si>
    <t xml:space="preserve">'[R1E_0331.XLS]Tregion'!R36C4</t>
  </si>
  <si>
    <t xml:space="preserve">'[R1E_0331.XLS]Tregion'!R36C32</t>
  </si>
  <si>
    <t xml:space="preserve">'[R1E_0331.XLS]Tregion'!R36C10</t>
  </si>
  <si>
    <t xml:space="preserve">'[R1E_0331.XLS]Tregion'!R36C24</t>
  </si>
  <si>
    <t xml:space="preserve">'[R1Z_0331.XLS]Tregion'!R36C1</t>
  </si>
  <si>
    <t xml:space="preserve">'[R1Z_0331.XLS]Tregion'!R36C2</t>
  </si>
  <si>
    <t xml:space="preserve">'[R1Z_0331.XLS]Tregion'!R36C3</t>
  </si>
  <si>
    <t xml:space="preserve">'[R1Z_0331.XLS]Tregion'!R36C4</t>
  </si>
  <si>
    <t xml:space="preserve">'[R1Z_0331.XLS]Tregion'!R36C32</t>
  </si>
  <si>
    <t xml:space="preserve">'[R1Z_0331.XLS]Tregion'!R36C10</t>
  </si>
  <si>
    <t xml:space="preserve">'[R1Z_0331.XLS]Tregion'!R36C24</t>
  </si>
  <si>
    <t xml:space="preserve">'[R3B_0331.XLS]Tregion'!R36C1</t>
  </si>
  <si>
    <t xml:space="preserve">'[R3B_0331.XLS]Tregion'!R36C2</t>
  </si>
  <si>
    <t xml:space="preserve">'[R3B_0331.XLS]Tregion'!R36C3</t>
  </si>
  <si>
    <t xml:space="preserve">'[R3B_0331.XLS]Tregion'!R36C4</t>
  </si>
  <si>
    <t xml:space="preserve">'[R3B_0331.XLS]Tregion'!R36C32</t>
  </si>
  <si>
    <t xml:space="preserve">'[R3B_0331.XLS]Tregion'!R36C10</t>
  </si>
  <si>
    <t xml:space="preserve">'[R3B_0331.XLS]Tregion'!R36C24</t>
  </si>
  <si>
    <t xml:space="preserve">'[R4_0331.XLS]Tregion'!R36C1</t>
  </si>
  <si>
    <t xml:space="preserve">'[R4_0331.XLS]Tregion'!R36C2</t>
  </si>
  <si>
    <t xml:space="preserve">'[R4_0331.XLS]Tregion'!R36C3</t>
  </si>
  <si>
    <t xml:space="preserve">'[R4_0331.XLS]Tregion'!R36C4</t>
  </si>
  <si>
    <t xml:space="preserve">'[R4_0331.XLS]Tregion'!R36C32</t>
  </si>
  <si>
    <t xml:space="preserve">'[R4_0331.XLS]Tregion'!R36C10</t>
  </si>
  <si>
    <t xml:space="preserve">'[R4_0331.XLS]Tregion'!R36C24</t>
  </si>
  <si>
    <t xml:space="preserve">'[R4A_0331.XLS]Tregion'!R36C1</t>
  </si>
  <si>
    <t xml:space="preserve">'[R4A_0331.XLS]Tregion'!R36C2</t>
  </si>
  <si>
    <t xml:space="preserve">'[R4A_0331.XLS]Tregion'!R36C3</t>
  </si>
  <si>
    <t xml:space="preserve">'[R4A_0331.XLS]Tregion'!R36C4</t>
  </si>
  <si>
    <t xml:space="preserve">'[R4A_0331.XLS]Tregion'!R36C32</t>
  </si>
  <si>
    <t xml:space="preserve">'[R4A_0331.XLS]Tregion'!R36C10</t>
  </si>
  <si>
    <t xml:space="preserve">'[R4A_0331.XLS]Tregion'!R36C24</t>
  </si>
  <si>
    <t xml:space="preserve">'[R4B_0331.XLS]Tregion'!R36C1</t>
  </si>
  <si>
    <t xml:space="preserve">'[R4B_0331.XLS]Tregion'!R36C2</t>
  </si>
  <si>
    <t xml:space="preserve">'[R4B_0331.XLS]Tregion'!R36C3</t>
  </si>
  <si>
    <t xml:space="preserve">'[R4B_0331.XLS]Tregion'!R36C4</t>
  </si>
  <si>
    <t xml:space="preserve">'[R4B_0331.XLS]Tregion'!R36C32</t>
  </si>
  <si>
    <t xml:space="preserve">'[R4B_0331.XLS]Tregion'!R36C10</t>
  </si>
  <si>
    <t xml:space="preserve">'[R4B_0331.XLS]Tregion'!R36C24</t>
  </si>
  <si>
    <t xml:space="preserve">'[R4C_0331.XLS]Tregion'!R36C1</t>
  </si>
  <si>
    <t xml:space="preserve">'[R4C_0331.XLS]Tregion'!R36C2</t>
  </si>
  <si>
    <t xml:space="preserve">'[R4C_0331.XLS]Tregion'!R36C3</t>
  </si>
  <si>
    <t xml:space="preserve">'[R4C_0331.XLS]Tregion'!R36C4</t>
  </si>
  <si>
    <t xml:space="preserve">'[R4C_0331.XLS]Tregion'!R36C32</t>
  </si>
  <si>
    <t xml:space="preserve">'[R4C_0331.XLS]Tregion'!R36C10</t>
  </si>
  <si>
    <t xml:space="preserve">'[R4C_0331.XLS]Tregion'!R36C24</t>
  </si>
  <si>
    <t xml:space="preserve">'[R5_0331.XLS]Tregion'!R36C1</t>
  </si>
  <si>
    <t xml:space="preserve">'[R5_0331.XLS]Tregion'!R36C2</t>
  </si>
  <si>
    <t xml:space="preserve">'[R5_0331.XLS]Tregion'!R36C3</t>
  </si>
  <si>
    <t xml:space="preserve">'[R5_0331.XLS]Tregion'!R36C4</t>
  </si>
  <si>
    <t xml:space="preserve">'[R5_0331.XLS]Tregion'!R36C32</t>
  </si>
  <si>
    <t xml:space="preserve">'[R5_0331.XLS]Tregion'!R36C10</t>
  </si>
  <si>
    <t xml:space="preserve">'[R5_0331.XLS]Tregion'!R36C24</t>
  </si>
  <si>
    <t xml:space="preserve">'[R6_0331.XLS]Tregion'!R36C1</t>
  </si>
  <si>
    <t xml:space="preserve">'[R6_0331.XLS]Tregion'!R36C2</t>
  </si>
  <si>
    <t xml:space="preserve">'[R6_0331.XLS]Tregion'!R36C3</t>
  </si>
  <si>
    <t xml:space="preserve">'[R6_0331.XLS]Tregion'!R36C4</t>
  </si>
  <si>
    <t xml:space="preserve">'[R6_0331.XLS]Tregion'!R36C32</t>
  </si>
  <si>
    <t xml:space="preserve">'[R6_0331.XLS]Tregion'!R36C10</t>
  </si>
  <si>
    <t xml:space="preserve">'[R6_0331.XLS]Tregion'!R36C24</t>
  </si>
  <si>
    <t xml:space="preserve">'[R1_0331.XLS]Tregion'!R37C1</t>
  </si>
  <si>
    <t xml:space="preserve">'[R1_0331.XLS]Tregion'!R37C2</t>
  </si>
  <si>
    <t xml:space="preserve">'[R1_0331.XLS]Tregion'!R37C3</t>
  </si>
  <si>
    <t xml:space="preserve">'[R1_0331.XLS]Tregion'!R37C4</t>
  </si>
  <si>
    <t xml:space="preserve">'[R1_0331.XLS]Tregion'!R37C32</t>
  </si>
  <si>
    <t xml:space="preserve">'[R1_0331.XLS]Tregion'!R37C10</t>
  </si>
  <si>
    <t xml:space="preserve">'[R1_0331.XLS]Tregion'!R37C24</t>
  </si>
  <si>
    <t xml:space="preserve">'[R1A_0331.XLS]Tregion'!R37C1</t>
  </si>
  <si>
    <t xml:space="preserve">'[R1A_0331.XLS]Tregion'!R37C2</t>
  </si>
  <si>
    <t xml:space="preserve">'[R1A_0331.XLS]Tregion'!R37C3</t>
  </si>
  <si>
    <t xml:space="preserve">'[R1A_0331.XLS]Tregion'!R37C4</t>
  </si>
  <si>
    <t xml:space="preserve">'[R1A_0331.XLS]Tregion'!R37C32</t>
  </si>
  <si>
    <t xml:space="preserve">'[R1A_0331.XLS]Tregion'!R37C10</t>
  </si>
  <si>
    <t xml:space="preserve">'[R1A_0331.XLS]Tregion'!R37C24</t>
  </si>
  <si>
    <t xml:space="preserve">'[R1B_0331.XLS]Tregion'!R37C1</t>
  </si>
  <si>
    <t xml:space="preserve">'[R1B_0331.XLS]Tregion'!R37C2</t>
  </si>
  <si>
    <t xml:space="preserve">'[R1B_0331.XLS]Tregion'!R37C3</t>
  </si>
  <si>
    <t xml:space="preserve">'[R1B_0331.XLS]Tregion'!R37C4</t>
  </si>
  <si>
    <t xml:space="preserve">'[R1B_0331.XLS]Tregion'!R37C32</t>
  </si>
  <si>
    <t xml:space="preserve">'[R1B_0331.XLS]Tregion'!R37C10</t>
  </si>
  <si>
    <t xml:space="preserve">'[R1B_0331.XLS]Tregion'!R37C24</t>
  </si>
  <si>
    <t xml:space="preserve">'[R1C_0331.XLS]Tregion'!R37C1</t>
  </si>
  <si>
    <t xml:space="preserve">'[R1C_0331.XLS]Tregion'!R37C2</t>
  </si>
  <si>
    <t xml:space="preserve">'[R1C_0331.XLS]Tregion'!R37C3</t>
  </si>
  <si>
    <t xml:space="preserve">'[R1C_0331.XLS]Tregion'!R37C4</t>
  </si>
  <si>
    <t xml:space="preserve">'[R1C_0331.XLS]Tregion'!R37C32</t>
  </si>
  <si>
    <t xml:space="preserve">'[R1C_0331.XLS]Tregion'!R37C10</t>
  </si>
  <si>
    <t xml:space="preserve">'[R1C_0331.XLS]Tregion'!R37C24</t>
  </si>
  <si>
    <t xml:space="preserve">'[R1E_0331.XLS]Tregion'!R37C1</t>
  </si>
  <si>
    <t xml:space="preserve">'[R1E_0331.XLS]Tregion'!R37C2</t>
  </si>
  <si>
    <t xml:space="preserve">'[R1E_0331.XLS]Tregion'!R37C3</t>
  </si>
  <si>
    <t xml:space="preserve">'[R1E_0331.XLS]Tregion'!R37C4</t>
  </si>
  <si>
    <t xml:space="preserve">'[R1E_0331.XLS]Tregion'!R37C32</t>
  </si>
  <si>
    <t xml:space="preserve">'[R1E_0331.XLS]Tregion'!R37C10</t>
  </si>
  <si>
    <t xml:space="preserve">'[R1E_0331.XLS]Tregion'!R37C24</t>
  </si>
  <si>
    <t xml:space="preserve">'[R1Z_0331.XLS]Tregion'!R37C1</t>
  </si>
  <si>
    <t xml:space="preserve">'[R1Z_0331.XLS]Tregion'!R37C2</t>
  </si>
  <si>
    <t xml:space="preserve">'[R1Z_0331.XLS]Tregion'!R37C3</t>
  </si>
  <si>
    <t xml:space="preserve">'[R1Z_0331.XLS]Tregion'!R37C4</t>
  </si>
  <si>
    <t xml:space="preserve">'[R1Z_0331.XLS]Tregion'!R37C32</t>
  </si>
  <si>
    <t xml:space="preserve">'[R1Z_0331.XLS]Tregion'!R37C10</t>
  </si>
  <si>
    <t xml:space="preserve">'[R1Z_0331.XLS]Tregion'!R37C24</t>
  </si>
  <si>
    <t xml:space="preserve">'[R3B_0331.XLS]Tregion'!R37C1</t>
  </si>
  <si>
    <t xml:space="preserve">'[R3B_0331.XLS]Tregion'!R37C2</t>
  </si>
  <si>
    <t xml:space="preserve">'[R3B_0331.XLS]Tregion'!R37C3</t>
  </si>
  <si>
    <t xml:space="preserve">'[R3B_0331.XLS]Tregion'!R37C4</t>
  </si>
  <si>
    <t xml:space="preserve">'[R3B_0331.XLS]Tregion'!R37C32</t>
  </si>
  <si>
    <t xml:space="preserve">'[R3B_0331.XLS]Tregion'!R37C10</t>
  </si>
  <si>
    <t xml:space="preserve">'[R3B_0331.XLS]Tregion'!R37C24</t>
  </si>
  <si>
    <t xml:space="preserve">'[R4_0331.XLS]Tregion'!R37C1</t>
  </si>
  <si>
    <t xml:space="preserve">'[R4_0331.XLS]Tregion'!R37C2</t>
  </si>
  <si>
    <t xml:space="preserve">'[R4_0331.XLS]Tregion'!R37C3</t>
  </si>
  <si>
    <t xml:space="preserve">'[R4_0331.XLS]Tregion'!R37C4</t>
  </si>
  <si>
    <t xml:space="preserve">'[R4_0331.XLS]Tregion'!R37C32</t>
  </si>
  <si>
    <t xml:space="preserve">'[R4_0331.XLS]Tregion'!R37C10</t>
  </si>
  <si>
    <t xml:space="preserve">'[R4_0331.XLS]Tregion'!R37C24</t>
  </si>
  <si>
    <t xml:space="preserve">'[R4A_0331.XLS]Tregion'!R37C1</t>
  </si>
  <si>
    <t xml:space="preserve">'[R4A_0331.XLS]Tregion'!R37C2</t>
  </si>
  <si>
    <t xml:space="preserve">'[R4A_0331.XLS]Tregion'!R37C3</t>
  </si>
  <si>
    <t xml:space="preserve">'[R4A_0331.XLS]Tregion'!R37C4</t>
  </si>
  <si>
    <t xml:space="preserve">'[R4A_0331.XLS]Tregion'!R37C32</t>
  </si>
  <si>
    <t xml:space="preserve">'[R4A_0331.XLS]Tregion'!R37C10</t>
  </si>
  <si>
    <t xml:space="preserve">'[R4A_0331.XLS]Tregion'!R37C24</t>
  </si>
  <si>
    <t xml:space="preserve">'[R4B_0331.XLS]Tregion'!R37C1</t>
  </si>
  <si>
    <t xml:space="preserve">'[R4B_0331.XLS]Tregion'!R37C2</t>
  </si>
  <si>
    <t xml:space="preserve">'[R4B_0331.XLS]Tregion'!R37C3</t>
  </si>
  <si>
    <t xml:space="preserve">'[R4B_0331.XLS]Tregion'!R37C4</t>
  </si>
  <si>
    <t xml:space="preserve">'[R4B_0331.XLS]Tregion'!R37C32</t>
  </si>
  <si>
    <t xml:space="preserve">'[R4B_0331.XLS]Tregion'!R37C10</t>
  </si>
  <si>
    <t xml:space="preserve">'[R4B_0331.XLS]Tregion'!R37C24</t>
  </si>
  <si>
    <t xml:space="preserve">'[R4C_0331.XLS]Tregion'!R37C1</t>
  </si>
  <si>
    <t xml:space="preserve">'[R4C_0331.XLS]Tregion'!R37C2</t>
  </si>
  <si>
    <t xml:space="preserve">'[R4C_0331.XLS]Tregion'!R37C3</t>
  </si>
  <si>
    <t xml:space="preserve">'[R4C_0331.XLS]Tregion'!R37C4</t>
  </si>
  <si>
    <t xml:space="preserve">'[R4C_0331.XLS]Tregion'!R37C32</t>
  </si>
  <si>
    <t xml:space="preserve">'[R4C_0331.XLS]Tregion'!R37C10</t>
  </si>
  <si>
    <t xml:space="preserve">'[R4C_0331.XLS]Tregion'!R37C24</t>
  </si>
  <si>
    <t xml:space="preserve">'[R5_0331.XLS]Tregion'!R37C1</t>
  </si>
  <si>
    <t xml:space="preserve">'[R5_0331.XLS]Tregion'!R37C2</t>
  </si>
  <si>
    <t xml:space="preserve">'[R5_0331.XLS]Tregion'!R37C3</t>
  </si>
  <si>
    <t xml:space="preserve">'[R5_0331.XLS]Tregion'!R37C4</t>
  </si>
  <si>
    <t xml:space="preserve">'[R5_0331.XLS]Tregion'!R37C32</t>
  </si>
  <si>
    <t xml:space="preserve">'[R5_0331.XLS]Tregion'!R37C10</t>
  </si>
  <si>
    <t xml:space="preserve">'[R5_0331.XLS]Tregion'!R37C24</t>
  </si>
  <si>
    <t xml:space="preserve">'[R6_0331.XLS]Tregion'!R37C1</t>
  </si>
  <si>
    <t xml:space="preserve">'[R6_0331.XLS]Tregion'!R37C2</t>
  </si>
  <si>
    <t xml:space="preserve">'[R6_0331.XLS]Tregion'!R37C3</t>
  </si>
  <si>
    <t xml:space="preserve">'[R6_0331.XLS]Tregion'!R37C4</t>
  </si>
  <si>
    <t xml:space="preserve">'[R6_0331.XLS]Tregion'!R37C32</t>
  </si>
  <si>
    <t xml:space="preserve">'[R6_0331.XLS]Tregion'!R37C10</t>
  </si>
  <si>
    <t xml:space="preserve">'[R6_0331.XLS]Tregion'!R37C24</t>
  </si>
  <si>
    <t xml:space="preserve">'[R1_0331.XLS]Tregion'!R38C1</t>
  </si>
  <si>
    <t xml:space="preserve">'[R1_0331.XLS]Tregion'!R38C2</t>
  </si>
  <si>
    <t xml:space="preserve">'[R1_0331.XLS]Tregion'!R38C3</t>
  </si>
  <si>
    <t xml:space="preserve">'[R1_0331.XLS]Tregion'!R38C4</t>
  </si>
  <si>
    <t xml:space="preserve">'[R1_0331.XLS]Tregion'!R38C32</t>
  </si>
  <si>
    <t xml:space="preserve">'[R1_0331.XLS]Tregion'!R38C10</t>
  </si>
  <si>
    <t xml:space="preserve">'[R1_0331.XLS]Tregion'!R38C24</t>
  </si>
  <si>
    <t xml:space="preserve">'[R1A_0331.XLS]Tregion'!R38C1</t>
  </si>
  <si>
    <t xml:space="preserve">'[R1A_0331.XLS]Tregion'!R38C2</t>
  </si>
  <si>
    <t xml:space="preserve">'[R1A_0331.XLS]Tregion'!R38C3</t>
  </si>
  <si>
    <t xml:space="preserve">'[R1A_0331.XLS]Tregion'!R38C4</t>
  </si>
  <si>
    <t xml:space="preserve">'[R1A_0331.XLS]Tregion'!R38C32</t>
  </si>
  <si>
    <t xml:space="preserve">'[R1A_0331.XLS]Tregion'!R38C10</t>
  </si>
  <si>
    <t xml:space="preserve">'[R1A_0331.XLS]Tregion'!R38C24</t>
  </si>
  <si>
    <t xml:space="preserve">'[R1B_0331.XLS]Tregion'!R38C1</t>
  </si>
  <si>
    <t xml:space="preserve">'[R1B_0331.XLS]Tregion'!R38C2</t>
  </si>
  <si>
    <t xml:space="preserve">'[R1B_0331.XLS]Tregion'!R38C3</t>
  </si>
  <si>
    <t xml:space="preserve">'[R1B_0331.XLS]Tregion'!R38C4</t>
  </si>
  <si>
    <t xml:space="preserve">'[R1B_0331.XLS]Tregion'!R38C32</t>
  </si>
  <si>
    <t xml:space="preserve">'[R1B_0331.XLS]Tregion'!R38C10</t>
  </si>
  <si>
    <t xml:space="preserve">'[R1B_0331.XLS]Tregion'!R38C24</t>
  </si>
  <si>
    <t xml:space="preserve">'[R1C_0331.XLS]Tregion'!R38C1</t>
  </si>
  <si>
    <t xml:space="preserve">'[R1C_0331.XLS]Tregion'!R38C2</t>
  </si>
  <si>
    <t xml:space="preserve">'[R1C_0331.XLS]Tregion'!R38C3</t>
  </si>
  <si>
    <t xml:space="preserve">'[R1C_0331.XLS]Tregion'!R38C4</t>
  </si>
  <si>
    <t xml:space="preserve">'[R1C_0331.XLS]Tregion'!R38C32</t>
  </si>
  <si>
    <t xml:space="preserve">'[R1C_0331.XLS]Tregion'!R38C10</t>
  </si>
  <si>
    <t xml:space="preserve">'[R1C_0331.XLS]Tregion'!R38C24</t>
  </si>
  <si>
    <t xml:space="preserve">'[R1E_0331.XLS]Tregion'!R38C1</t>
  </si>
  <si>
    <t xml:space="preserve">'[R1E_0331.XLS]Tregion'!R38C2</t>
  </si>
  <si>
    <t xml:space="preserve">'[R1E_0331.XLS]Tregion'!R38C3</t>
  </si>
  <si>
    <t xml:space="preserve">'[R1E_0331.XLS]Tregion'!R38C4</t>
  </si>
  <si>
    <t xml:space="preserve">'[R1E_0331.XLS]Tregion'!R38C32</t>
  </si>
  <si>
    <t xml:space="preserve">'[R1E_0331.XLS]Tregion'!R38C10</t>
  </si>
  <si>
    <t xml:space="preserve">'[R1E_0331.XLS]Tregion'!R38C24</t>
  </si>
  <si>
    <t xml:space="preserve">'[R1Z_0331.XLS]Tregion'!R38C1</t>
  </si>
  <si>
    <t xml:space="preserve">'[R1Z_0331.XLS]Tregion'!R38C2</t>
  </si>
  <si>
    <t xml:space="preserve">'[R1Z_0331.XLS]Tregion'!R38C3</t>
  </si>
  <si>
    <t xml:space="preserve">'[R1Z_0331.XLS]Tregion'!R38C4</t>
  </si>
  <si>
    <t xml:space="preserve">'[R1Z_0331.XLS]Tregion'!R38C32</t>
  </si>
  <si>
    <t xml:space="preserve">'[R1Z_0331.XLS]Tregion'!R38C10</t>
  </si>
  <si>
    <t xml:space="preserve">'[R1Z_0331.XLS]Tregion'!R38C24</t>
  </si>
  <si>
    <t xml:space="preserve">'[R3B_0331.XLS]Tregion'!R38C1</t>
  </si>
  <si>
    <t xml:space="preserve">'[R3B_0331.XLS]Tregion'!R38C2</t>
  </si>
  <si>
    <t xml:space="preserve">'[R3B_0331.XLS]Tregion'!R38C3</t>
  </si>
  <si>
    <t xml:space="preserve">'[R3B_0331.XLS]Tregion'!R38C4</t>
  </si>
  <si>
    <t xml:space="preserve">'[R3B_0331.XLS]Tregion'!R38C32</t>
  </si>
  <si>
    <t xml:space="preserve">'[R3B_0331.XLS]Tregion'!R38C10</t>
  </si>
  <si>
    <t xml:space="preserve">'[R3B_0331.XLS]Tregion'!R38C24</t>
  </si>
  <si>
    <t xml:space="preserve">'[R4_0331.XLS]Tregion'!R38C1</t>
  </si>
  <si>
    <t xml:space="preserve">'[R4_0331.XLS]Tregion'!R38C2</t>
  </si>
  <si>
    <t xml:space="preserve">'[R4_0331.XLS]Tregion'!R38C3</t>
  </si>
  <si>
    <t xml:space="preserve">'[R4_0331.XLS]Tregion'!R38C4</t>
  </si>
  <si>
    <t xml:space="preserve">'[R4_0331.XLS]Tregion'!R38C32</t>
  </si>
  <si>
    <t xml:space="preserve">'[R4_0331.XLS]Tregion'!R38C10</t>
  </si>
  <si>
    <t xml:space="preserve">'[R4_0331.XLS]Tregion'!R38C24</t>
  </si>
  <si>
    <t xml:space="preserve">'[R4A_0331.XLS]Tregion'!R38C1</t>
  </si>
  <si>
    <t xml:space="preserve">'[R4A_0331.XLS]Tregion'!R38C2</t>
  </si>
  <si>
    <t xml:space="preserve">'[R4A_0331.XLS]Tregion'!R38C3</t>
  </si>
  <si>
    <t xml:space="preserve">'[R4A_0331.XLS]Tregion'!R38C4</t>
  </si>
  <si>
    <t xml:space="preserve">'[R4A_0331.XLS]Tregion'!R38C32</t>
  </si>
  <si>
    <t xml:space="preserve">'[R4A_0331.XLS]Tregion'!R38C10</t>
  </si>
  <si>
    <t xml:space="preserve">'[R4A_0331.XLS]Tregion'!R38C24</t>
  </si>
  <si>
    <t xml:space="preserve">'[R4B_0331.XLS]Tregion'!R38C1</t>
  </si>
  <si>
    <t xml:space="preserve">'[R4B_0331.XLS]Tregion'!R38C2</t>
  </si>
  <si>
    <t xml:space="preserve">'[R4B_0331.XLS]Tregion'!R38C3</t>
  </si>
  <si>
    <t xml:space="preserve">'[R4B_0331.XLS]Tregion'!R38C4</t>
  </si>
  <si>
    <t xml:space="preserve">'[R4B_0331.XLS]Tregion'!R38C32</t>
  </si>
  <si>
    <t xml:space="preserve">'[R4B_0331.XLS]Tregion'!R38C10</t>
  </si>
  <si>
    <t xml:space="preserve">'[R4B_0331.XLS]Tregion'!R38C24</t>
  </si>
  <si>
    <t xml:space="preserve">'[R4C_0331.XLS]Tregion'!R38C1</t>
  </si>
  <si>
    <t xml:space="preserve">'[R4C_0331.XLS]Tregion'!R38C2</t>
  </si>
  <si>
    <t xml:space="preserve">'[R4C_0331.XLS]Tregion'!R38C3</t>
  </si>
  <si>
    <t xml:space="preserve">'[R4C_0331.XLS]Tregion'!R38C4</t>
  </si>
  <si>
    <t xml:space="preserve">'[R4C_0331.XLS]Tregion'!R38C32</t>
  </si>
  <si>
    <t xml:space="preserve">'[R4C_0331.XLS]Tregion'!R38C10</t>
  </si>
  <si>
    <t xml:space="preserve">'[R4C_0331.XLS]Tregion'!R38C24</t>
  </si>
  <si>
    <t xml:space="preserve">'[R5_0331.XLS]Tregion'!R38C1</t>
  </si>
  <si>
    <t xml:space="preserve">'[R5_0331.XLS]Tregion'!R38C2</t>
  </si>
  <si>
    <t xml:space="preserve">'[R5_0331.XLS]Tregion'!R38C3</t>
  </si>
  <si>
    <t xml:space="preserve">'[R5_0331.XLS]Tregion'!R38C4</t>
  </si>
  <si>
    <t xml:space="preserve">'[R5_0331.XLS]Tregion'!R38C32</t>
  </si>
  <si>
    <t xml:space="preserve">'[R5_0331.XLS]Tregion'!R38C10</t>
  </si>
  <si>
    <t xml:space="preserve">'[R5_0331.XLS]Tregion'!R38C24</t>
  </si>
  <si>
    <t xml:space="preserve">'[R6_0331.XLS]Tregion'!R38C1</t>
  </si>
  <si>
    <t xml:space="preserve">'[R6_0331.XLS]Tregion'!R38C2</t>
  </si>
  <si>
    <t xml:space="preserve">'[R6_0331.XLS]Tregion'!R38C3</t>
  </si>
  <si>
    <t xml:space="preserve">'[R6_0331.XLS]Tregion'!R38C4</t>
  </si>
  <si>
    <t xml:space="preserve">'[R6_0331.XLS]Tregion'!R38C32</t>
  </si>
  <si>
    <t xml:space="preserve">'[R6_0331.XLS]Tregion'!R38C10</t>
  </si>
  <si>
    <t xml:space="preserve">'[R6_0331.XLS]Tregion'!R38C24</t>
  </si>
  <si>
    <t xml:space="preserve">'[R1_0331.XLS]Tregion'!R39C1</t>
  </si>
  <si>
    <t xml:space="preserve">'[R1_0331.XLS]Tregion'!R39C2</t>
  </si>
  <si>
    <t xml:space="preserve">'[R1_0331.XLS]Tregion'!R39C3</t>
  </si>
  <si>
    <t xml:space="preserve">'[R1_0331.XLS]Tregion'!R39C4</t>
  </si>
  <si>
    <t xml:space="preserve">'[R1_0331.XLS]Tregion'!R39C32</t>
  </si>
  <si>
    <t xml:space="preserve">'[R1_0331.XLS]Tregion'!R39C10</t>
  </si>
  <si>
    <t xml:space="preserve">'[R1_0331.XLS]Tregion'!R39C24</t>
  </si>
  <si>
    <t xml:space="preserve">'[R1A_0331.XLS]Tregion'!R39C1</t>
  </si>
  <si>
    <t xml:space="preserve">'[R1A_0331.XLS]Tregion'!R39C2</t>
  </si>
  <si>
    <t xml:space="preserve">'[R1A_0331.XLS]Tregion'!R39C3</t>
  </si>
  <si>
    <t xml:space="preserve">'[R1A_0331.XLS]Tregion'!R39C4</t>
  </si>
  <si>
    <t xml:space="preserve">'[R1A_0331.XLS]Tregion'!R39C32</t>
  </si>
  <si>
    <t xml:space="preserve">'[R1A_0331.XLS]Tregion'!R39C10</t>
  </si>
  <si>
    <t xml:space="preserve">'[R1A_0331.XLS]Tregion'!R39C24</t>
  </si>
  <si>
    <t xml:space="preserve">'[R1B_0331.XLS]Tregion'!R39C1</t>
  </si>
  <si>
    <t xml:space="preserve">'[R1B_0331.XLS]Tregion'!R39C2</t>
  </si>
  <si>
    <t xml:space="preserve">'[R1B_0331.XLS]Tregion'!R39C3</t>
  </si>
  <si>
    <t xml:space="preserve">'[R1B_0331.XLS]Tregion'!R39C4</t>
  </si>
  <si>
    <t xml:space="preserve">'[R1B_0331.XLS]Tregion'!R39C32</t>
  </si>
  <si>
    <t xml:space="preserve">'[R1B_0331.XLS]Tregion'!R39C10</t>
  </si>
  <si>
    <t xml:space="preserve">'[R1B_0331.XLS]Tregion'!R39C24</t>
  </si>
  <si>
    <t xml:space="preserve">'[R1C_0331.XLS]Tregion'!R39C1</t>
  </si>
  <si>
    <t xml:space="preserve">'[R1C_0331.XLS]Tregion'!R39C2</t>
  </si>
  <si>
    <t xml:space="preserve">'[R1C_0331.XLS]Tregion'!R39C3</t>
  </si>
  <si>
    <t xml:space="preserve">'[R1C_0331.XLS]Tregion'!R39C4</t>
  </si>
  <si>
    <t xml:space="preserve">'[R1C_0331.XLS]Tregion'!R39C32</t>
  </si>
  <si>
    <t xml:space="preserve">'[R1C_0331.XLS]Tregion'!R39C10</t>
  </si>
  <si>
    <t xml:space="preserve">'[R1C_0331.XLS]Tregion'!R39C24</t>
  </si>
  <si>
    <t xml:space="preserve">'[R1E_0331.XLS]Tregion'!R39C1</t>
  </si>
  <si>
    <t xml:space="preserve">'[R1E_0331.XLS]Tregion'!R39C2</t>
  </si>
  <si>
    <t xml:space="preserve">'[R1E_0331.XLS]Tregion'!R39C3</t>
  </si>
  <si>
    <t xml:space="preserve">'[R1E_0331.XLS]Tregion'!R39C4</t>
  </si>
  <si>
    <t xml:space="preserve">'[R1E_0331.XLS]Tregion'!R39C32</t>
  </si>
  <si>
    <t xml:space="preserve">'[R1E_0331.XLS]Tregion'!R39C10</t>
  </si>
  <si>
    <t xml:space="preserve">'[R1E_0331.XLS]Tregion'!R39C24</t>
  </si>
  <si>
    <t xml:space="preserve">'[R1Z_0331.XLS]Tregion'!R39C1</t>
  </si>
  <si>
    <t xml:space="preserve">'[R1Z_0331.XLS]Tregion'!R39C2</t>
  </si>
  <si>
    <t xml:space="preserve">'[R1Z_0331.XLS]Tregion'!R39C3</t>
  </si>
  <si>
    <t xml:space="preserve">'[R1Z_0331.XLS]Tregion'!R39C4</t>
  </si>
  <si>
    <t xml:space="preserve">'[R1Z_0331.XLS]Tregion'!R39C32</t>
  </si>
  <si>
    <t xml:space="preserve">'[R1Z_0331.XLS]Tregion'!R39C10</t>
  </si>
  <si>
    <t xml:space="preserve">'[R1Z_0331.XLS]Tregion'!R39C24</t>
  </si>
  <si>
    <t xml:space="preserve">'[R3B_0331.XLS]Tregion'!R39C1</t>
  </si>
  <si>
    <t xml:space="preserve">'[R3B_0331.XLS]Tregion'!R39C2</t>
  </si>
  <si>
    <t xml:space="preserve">'[R3B_0331.XLS]Tregion'!R39C3</t>
  </si>
  <si>
    <t xml:space="preserve">'[R3B_0331.XLS]Tregion'!R39C4</t>
  </si>
  <si>
    <t xml:space="preserve">'[R3B_0331.XLS]Tregion'!R39C32</t>
  </si>
  <si>
    <t xml:space="preserve">'[R3B_0331.XLS]Tregion'!R39C10</t>
  </si>
  <si>
    <t xml:space="preserve">'[R3B_0331.XLS]Tregion'!R39C24</t>
  </si>
  <si>
    <t xml:space="preserve">'[R4_0331.XLS]Tregion'!R39C1</t>
  </si>
  <si>
    <t xml:space="preserve">'[R4_0331.XLS]Tregion'!R39C2</t>
  </si>
  <si>
    <t xml:space="preserve">'[R4_0331.XLS]Tregion'!R39C3</t>
  </si>
  <si>
    <t xml:space="preserve">'[R4_0331.XLS]Tregion'!R39C4</t>
  </si>
  <si>
    <t xml:space="preserve">'[R4_0331.XLS]Tregion'!R39C32</t>
  </si>
  <si>
    <t xml:space="preserve">'[R4_0331.XLS]Tregion'!R39C10</t>
  </si>
  <si>
    <t xml:space="preserve">'[R4_0331.XLS]Tregion'!R39C24</t>
  </si>
  <si>
    <t xml:space="preserve">'[R4A_0331.XLS]Tregion'!R39C1</t>
  </si>
  <si>
    <t xml:space="preserve">'[R4A_0331.XLS]Tregion'!R39C2</t>
  </si>
  <si>
    <t xml:space="preserve">'[R4A_0331.XLS]Tregion'!R39C3</t>
  </si>
  <si>
    <t xml:space="preserve">'[R4A_0331.XLS]Tregion'!R39C4</t>
  </si>
  <si>
    <t xml:space="preserve">'[R4A_0331.XLS]Tregion'!R39C32</t>
  </si>
  <si>
    <t xml:space="preserve">'[R4A_0331.XLS]Tregion'!R39C10</t>
  </si>
  <si>
    <t xml:space="preserve">'[R4A_0331.XLS]Tregion'!R39C24</t>
  </si>
  <si>
    <t xml:space="preserve">'[R4B_0331.XLS]Tregion'!R39C1</t>
  </si>
  <si>
    <t xml:space="preserve">'[R4B_0331.XLS]Tregion'!R39C2</t>
  </si>
  <si>
    <t xml:space="preserve">'[R4B_0331.XLS]Tregion'!R39C3</t>
  </si>
  <si>
    <t xml:space="preserve">'[R4B_0331.XLS]Tregion'!R39C4</t>
  </si>
  <si>
    <t xml:space="preserve">'[R4B_0331.XLS]Tregion'!R39C32</t>
  </si>
  <si>
    <t xml:space="preserve">'[R4B_0331.XLS]Tregion'!R39C10</t>
  </si>
  <si>
    <t xml:space="preserve">'[R4B_0331.XLS]Tregion'!R39C24</t>
  </si>
  <si>
    <t xml:space="preserve">'[R4C_0331.XLS]Tregion'!R39C1</t>
  </si>
  <si>
    <t xml:space="preserve">'[R4C_0331.XLS]Tregion'!R39C2</t>
  </si>
  <si>
    <t xml:space="preserve">'[R4C_0331.XLS]Tregion'!R39C3</t>
  </si>
  <si>
    <t xml:space="preserve">'[R4C_0331.XLS]Tregion'!R39C4</t>
  </si>
  <si>
    <t xml:space="preserve">'[R4C_0331.XLS]Tregion'!R39C32</t>
  </si>
  <si>
    <t xml:space="preserve">'[R4C_0331.XLS]Tregion'!R39C10</t>
  </si>
  <si>
    <t xml:space="preserve">'[R4C_0331.XLS]Tregion'!R39C24</t>
  </si>
  <si>
    <t xml:space="preserve">'[R5_0331.XLS]Tregion'!R39C1</t>
  </si>
  <si>
    <t xml:space="preserve">'[R5_0331.XLS]Tregion'!R39C2</t>
  </si>
  <si>
    <t xml:space="preserve">'[R5_0331.XLS]Tregion'!R39C3</t>
  </si>
  <si>
    <t xml:space="preserve">'[R5_0331.XLS]Tregion'!R39C4</t>
  </si>
  <si>
    <t xml:space="preserve">'[R5_0331.XLS]Tregion'!R39C32</t>
  </si>
  <si>
    <t xml:space="preserve">'[R5_0331.XLS]Tregion'!R39C10</t>
  </si>
  <si>
    <t xml:space="preserve">'[R5_0331.XLS]Tregion'!R39C24</t>
  </si>
  <si>
    <t xml:space="preserve">'[R6_0331.XLS]Tregion'!R39C1</t>
  </si>
  <si>
    <t xml:space="preserve">'[R6_0331.XLS]Tregion'!R39C2</t>
  </si>
  <si>
    <t xml:space="preserve">'[R6_0331.XLS]Tregion'!R39C3</t>
  </si>
  <si>
    <t xml:space="preserve">'[R6_0331.XLS]Tregion'!R39C4</t>
  </si>
  <si>
    <t xml:space="preserve">'[R6_0331.XLS]Tregion'!R39C32</t>
  </si>
  <si>
    <t xml:space="preserve">'[R6_0331.XLS]Tregion'!R39C10</t>
  </si>
  <si>
    <t xml:space="preserve">'[R6_0331.XLS]Tregion'!R39C24</t>
  </si>
  <si>
    <t xml:space="preserve">'[R1_0331.XLS]Tregion'!R40C1</t>
  </si>
  <si>
    <t xml:space="preserve">'[R1_0331.XLS]Tregion'!R40C2</t>
  </si>
  <si>
    <t xml:space="preserve">'[R1_0331.XLS]Tregion'!R40C3</t>
  </si>
  <si>
    <t xml:space="preserve">'[R1_0331.XLS]Tregion'!R40C4</t>
  </si>
  <si>
    <t xml:space="preserve">'[R1_0331.XLS]Tregion'!R40C32</t>
  </si>
  <si>
    <t xml:space="preserve">'[R1_0331.XLS]Tregion'!R40C10</t>
  </si>
  <si>
    <t xml:space="preserve">'[R1_0331.XLS]Tregion'!R40C24</t>
  </si>
  <si>
    <t xml:space="preserve">'[R1A_0331.XLS]Tregion'!R40C1</t>
  </si>
  <si>
    <t xml:space="preserve">'[R1A_0331.XLS]Tregion'!R40C2</t>
  </si>
  <si>
    <t xml:space="preserve">'[R1A_0331.XLS]Tregion'!R40C3</t>
  </si>
  <si>
    <t xml:space="preserve">'[R1A_0331.XLS]Tregion'!R40C4</t>
  </si>
  <si>
    <t xml:space="preserve">'[R1A_0331.XLS]Tregion'!R40C32</t>
  </si>
  <si>
    <t xml:space="preserve">'[R1A_0331.XLS]Tregion'!R40C10</t>
  </si>
  <si>
    <t xml:space="preserve">'[R1A_0331.XLS]Tregion'!R40C24</t>
  </si>
  <si>
    <t xml:space="preserve">'[R1B_0331.XLS]Tregion'!R40C1</t>
  </si>
  <si>
    <t xml:space="preserve">'[R1B_0331.XLS]Tregion'!R40C2</t>
  </si>
  <si>
    <t xml:space="preserve">'[R1B_0331.XLS]Tregion'!R40C3</t>
  </si>
  <si>
    <t xml:space="preserve">'[R1B_0331.XLS]Tregion'!R40C4</t>
  </si>
  <si>
    <t xml:space="preserve">'[R1B_0331.XLS]Tregion'!R40C32</t>
  </si>
  <si>
    <t xml:space="preserve">'[R1B_0331.XLS]Tregion'!R40C10</t>
  </si>
  <si>
    <t xml:space="preserve">'[R1B_0331.XLS]Tregion'!R40C24</t>
  </si>
  <si>
    <t xml:space="preserve">'[R1C_0331.XLS]Tregion'!R40C1</t>
  </si>
  <si>
    <t xml:space="preserve">'[R1C_0331.XLS]Tregion'!R40C2</t>
  </si>
  <si>
    <t xml:space="preserve">'[R1C_0331.XLS]Tregion'!R40C3</t>
  </si>
  <si>
    <t xml:space="preserve">'[R1C_0331.XLS]Tregion'!R40C4</t>
  </si>
  <si>
    <t xml:space="preserve">'[R1C_0331.XLS]Tregion'!R40C32</t>
  </si>
  <si>
    <t xml:space="preserve">'[R1C_0331.XLS]Tregion'!R40C10</t>
  </si>
  <si>
    <t xml:space="preserve">'[R1C_0331.XLS]Tregion'!R40C24</t>
  </si>
  <si>
    <t xml:space="preserve">'[R1E_0331.XLS]Tregion'!R40C1</t>
  </si>
  <si>
    <t xml:space="preserve">'[R1E_0331.XLS]Tregion'!R40C2</t>
  </si>
  <si>
    <t xml:space="preserve">'[R1E_0331.XLS]Tregion'!R40C3</t>
  </si>
  <si>
    <t xml:space="preserve">'[R1E_0331.XLS]Tregion'!R40C4</t>
  </si>
  <si>
    <t xml:space="preserve">'[R1E_0331.XLS]Tregion'!R40C32</t>
  </si>
  <si>
    <t xml:space="preserve">'[R1E_0331.XLS]Tregion'!R40C10</t>
  </si>
  <si>
    <t xml:space="preserve">'[R1E_0331.XLS]Tregion'!R40C24</t>
  </si>
  <si>
    <t xml:space="preserve">'[R1Z_0331.XLS]Tregion'!R40C1</t>
  </si>
  <si>
    <t xml:space="preserve">'[R1Z_0331.XLS]Tregion'!R40C2</t>
  </si>
  <si>
    <t xml:space="preserve">'[R1Z_0331.XLS]Tregion'!R40C3</t>
  </si>
  <si>
    <t xml:space="preserve">'[R1Z_0331.XLS]Tregion'!R40C4</t>
  </si>
  <si>
    <t xml:space="preserve">'[R1Z_0331.XLS]Tregion'!R40C32</t>
  </si>
  <si>
    <t xml:space="preserve">'[R1Z_0331.XLS]Tregion'!R40C10</t>
  </si>
  <si>
    <t xml:space="preserve">'[R1Z_0331.XLS]Tregion'!R40C24</t>
  </si>
  <si>
    <t xml:space="preserve">'[R3B_0331.XLS]Tregion'!R40C1</t>
  </si>
  <si>
    <t xml:space="preserve">'[R3B_0331.XLS]Tregion'!R40C2</t>
  </si>
  <si>
    <t xml:space="preserve">'[R3B_0331.XLS]Tregion'!R40C3</t>
  </si>
  <si>
    <t xml:space="preserve">'[R3B_0331.XLS]Tregion'!R40C4</t>
  </si>
  <si>
    <t xml:space="preserve">'[R3B_0331.XLS]Tregion'!R40C32</t>
  </si>
  <si>
    <t xml:space="preserve">'[R3B_0331.XLS]Tregion'!R40C10</t>
  </si>
  <si>
    <t xml:space="preserve">'[R3B_0331.XLS]Tregion'!R40C24</t>
  </si>
  <si>
    <t xml:space="preserve">'[R4_0331.XLS]Tregion'!R40C1</t>
  </si>
  <si>
    <t xml:space="preserve">'[R4_0331.XLS]Tregion'!R40C2</t>
  </si>
  <si>
    <t xml:space="preserve">'[R4_0331.XLS]Tregion'!R40C3</t>
  </si>
  <si>
    <t xml:space="preserve">'[R4_0331.XLS]Tregion'!R40C4</t>
  </si>
  <si>
    <t xml:space="preserve">'[R4_0331.XLS]Tregion'!R40C32</t>
  </si>
  <si>
    <t xml:space="preserve">'[R4_0331.XLS]Tregion'!R40C10</t>
  </si>
  <si>
    <t xml:space="preserve">'[R4_0331.XLS]Tregion'!R40C24</t>
  </si>
  <si>
    <t xml:space="preserve">'[R4A_0331.XLS]Tregion'!R40C1</t>
  </si>
  <si>
    <t xml:space="preserve">'[R4A_0331.XLS]Tregion'!R40C2</t>
  </si>
  <si>
    <t xml:space="preserve">'[R4A_0331.XLS]Tregion'!R40C3</t>
  </si>
  <si>
    <t xml:space="preserve">'[R4A_0331.XLS]Tregion'!R40C4</t>
  </si>
  <si>
    <t xml:space="preserve">'[R4A_0331.XLS]Tregion'!R40C32</t>
  </si>
  <si>
    <t xml:space="preserve">'[R4A_0331.XLS]Tregion'!R40C10</t>
  </si>
  <si>
    <t xml:space="preserve">'[R4A_0331.XLS]Tregion'!R40C24</t>
  </si>
  <si>
    <t xml:space="preserve">'[R4B_0331.XLS]Tregion'!R40C1</t>
  </si>
  <si>
    <t xml:space="preserve">'[R4B_0331.XLS]Tregion'!R40C2</t>
  </si>
  <si>
    <t xml:space="preserve">'[R4B_0331.XLS]Tregion'!R40C3</t>
  </si>
  <si>
    <t xml:space="preserve">'[R4B_0331.XLS]Tregion'!R40C4</t>
  </si>
  <si>
    <t xml:space="preserve">'[R4B_0331.XLS]Tregion'!R40C32</t>
  </si>
  <si>
    <t xml:space="preserve">'[R4B_0331.XLS]Tregion'!R40C10</t>
  </si>
  <si>
    <t xml:space="preserve">'[R4B_0331.XLS]Tregion'!R40C24</t>
  </si>
  <si>
    <t xml:space="preserve">'[R4C_0331.XLS]Tregion'!R40C1</t>
  </si>
  <si>
    <t xml:space="preserve">'[R4C_0331.XLS]Tregion'!R40C2</t>
  </si>
  <si>
    <t xml:space="preserve">'[R4C_0331.XLS]Tregion'!R40C3</t>
  </si>
  <si>
    <t xml:space="preserve">'[R4C_0331.XLS]Tregion'!R40C4</t>
  </si>
  <si>
    <t xml:space="preserve">'[R4C_0331.XLS]Tregion'!R40C32</t>
  </si>
  <si>
    <t xml:space="preserve">'[R4C_0331.XLS]Tregion'!R40C10</t>
  </si>
  <si>
    <t xml:space="preserve">'[R4C_0331.XLS]Tregion'!R40C24</t>
  </si>
  <si>
    <t xml:space="preserve">'[R5_0331.XLS]Tregion'!R40C1</t>
  </si>
  <si>
    <t xml:space="preserve">'[R5_0331.XLS]Tregion'!R40C2</t>
  </si>
  <si>
    <t xml:space="preserve">'[R5_0331.XLS]Tregion'!R40C3</t>
  </si>
  <si>
    <t xml:space="preserve">'[R5_0331.XLS]Tregion'!R40C4</t>
  </si>
  <si>
    <t xml:space="preserve">'[R5_0331.XLS]Tregion'!R40C32</t>
  </si>
  <si>
    <t xml:space="preserve">'[R5_0331.XLS]Tregion'!R40C10</t>
  </si>
  <si>
    <t xml:space="preserve">'[R5_0331.XLS]Tregion'!R40C24</t>
  </si>
  <si>
    <t xml:space="preserve">'[R6_0331.XLS]Tregion'!R40C1</t>
  </si>
  <si>
    <t xml:space="preserve">'[R6_0331.XLS]Tregion'!R40C2</t>
  </si>
  <si>
    <t xml:space="preserve">'[R6_0331.XLS]Tregion'!R40C3</t>
  </si>
  <si>
    <t xml:space="preserve">'[R6_0331.XLS]Tregion'!R40C4</t>
  </si>
  <si>
    <t xml:space="preserve">'[R6_0331.XLS]Tregion'!R40C32</t>
  </si>
  <si>
    <t xml:space="preserve">'[R6_0331.XLS]Tregion'!R40C10</t>
  </si>
  <si>
    <t xml:space="preserve">'[R6_0331.XLS]Tregion'!R40C24</t>
  </si>
  <si>
    <t xml:space="preserve">'[R1_0331.XLS]Tregion'!R41C1</t>
  </si>
  <si>
    <t xml:space="preserve">'[R1_0331.XLS]Tregion'!R41C2</t>
  </si>
  <si>
    <t xml:space="preserve">'[R1_0331.XLS]Tregion'!R41C3</t>
  </si>
  <si>
    <t xml:space="preserve">'[R1_0331.XLS]Tregion'!R41C4</t>
  </si>
  <si>
    <t xml:space="preserve">'[R1_0331.XLS]Tregion'!R41C32</t>
  </si>
  <si>
    <t xml:space="preserve">'[R1_0331.XLS]Tregion'!R41C10</t>
  </si>
  <si>
    <t xml:space="preserve">'[R1_0331.XLS]Tregion'!R41C24</t>
  </si>
  <si>
    <t xml:space="preserve">'[R1A_0331.XLS]Tregion'!R41C1</t>
  </si>
  <si>
    <t xml:space="preserve">'[R1A_0331.XLS]Tregion'!R41C2</t>
  </si>
  <si>
    <t xml:space="preserve">'[R1A_0331.XLS]Tregion'!R41C3</t>
  </si>
  <si>
    <t xml:space="preserve">'[R1A_0331.XLS]Tregion'!R41C4</t>
  </si>
  <si>
    <t xml:space="preserve">'[R1A_0331.XLS]Tregion'!R41C32</t>
  </si>
  <si>
    <t xml:space="preserve">'[R1A_0331.XLS]Tregion'!R41C10</t>
  </si>
  <si>
    <t xml:space="preserve">'[R1A_0331.XLS]Tregion'!R41C24</t>
  </si>
  <si>
    <t xml:space="preserve">'[R1B_0331.XLS]Tregion'!R41C1</t>
  </si>
  <si>
    <t xml:space="preserve">'[R1B_0331.XLS]Tregion'!R41C2</t>
  </si>
  <si>
    <t xml:space="preserve">'[R1B_0331.XLS]Tregion'!R41C3</t>
  </si>
  <si>
    <t xml:space="preserve">'[R1B_0331.XLS]Tregion'!R41C4</t>
  </si>
  <si>
    <t xml:space="preserve">'[R1B_0331.XLS]Tregion'!R41C32</t>
  </si>
  <si>
    <t xml:space="preserve">'[R1B_0331.XLS]Tregion'!R41C10</t>
  </si>
  <si>
    <t xml:space="preserve">'[R1B_0331.XLS]Tregion'!R41C24</t>
  </si>
  <si>
    <t xml:space="preserve">'[R1C_0331.XLS]Tregion'!R41C1</t>
  </si>
  <si>
    <t xml:space="preserve">'[R1C_0331.XLS]Tregion'!R41C2</t>
  </si>
  <si>
    <t xml:space="preserve">'[R1C_0331.XLS]Tregion'!R41C3</t>
  </si>
  <si>
    <t xml:space="preserve">'[R1C_0331.XLS]Tregion'!R41C4</t>
  </si>
  <si>
    <t xml:space="preserve">'[R1C_0331.XLS]Tregion'!R41C32</t>
  </si>
  <si>
    <t xml:space="preserve">'[R1C_0331.XLS]Tregion'!R41C10</t>
  </si>
  <si>
    <t xml:space="preserve">'[R1C_0331.XLS]Tregion'!R41C24</t>
  </si>
  <si>
    <t xml:space="preserve">'[R1E_0331.XLS]Tregion'!R41C1</t>
  </si>
  <si>
    <t xml:space="preserve">'[R1E_0331.XLS]Tregion'!R41C2</t>
  </si>
  <si>
    <t xml:space="preserve">'[R1E_0331.XLS]Tregion'!R41C3</t>
  </si>
  <si>
    <t xml:space="preserve">'[R1E_0331.XLS]Tregion'!R41C4</t>
  </si>
  <si>
    <t xml:space="preserve">'[R1E_0331.XLS]Tregion'!R41C32</t>
  </si>
  <si>
    <t xml:space="preserve">'[R1E_0331.XLS]Tregion'!R41C10</t>
  </si>
  <si>
    <t xml:space="preserve">'[R1E_0331.XLS]Tregion'!R41C24</t>
  </si>
  <si>
    <t xml:space="preserve">'[R1Z_0331.XLS]Tregion'!R41C1</t>
  </si>
  <si>
    <t xml:space="preserve">'[R1Z_0331.XLS]Tregion'!R41C2</t>
  </si>
  <si>
    <t xml:space="preserve">'[R1Z_0331.XLS]Tregion'!R41C3</t>
  </si>
  <si>
    <t xml:space="preserve">'[R1Z_0331.XLS]Tregion'!R41C4</t>
  </si>
  <si>
    <t xml:space="preserve">'[R1Z_0331.XLS]Tregion'!R41C32</t>
  </si>
  <si>
    <t xml:space="preserve">'[R1Z_0331.XLS]Tregion'!R41C10</t>
  </si>
  <si>
    <t xml:space="preserve">'[R1Z_0331.XLS]Tregion'!R41C24</t>
  </si>
  <si>
    <t xml:space="preserve">'[R3B_0331.XLS]Tregion'!R41C1</t>
  </si>
  <si>
    <t xml:space="preserve">'[R3B_0331.XLS]Tregion'!R41C2</t>
  </si>
  <si>
    <t xml:space="preserve">'[R3B_0331.XLS]Tregion'!R41C3</t>
  </si>
  <si>
    <t xml:space="preserve">'[R3B_0331.XLS]Tregion'!R41C4</t>
  </si>
  <si>
    <t xml:space="preserve">'[R3B_0331.XLS]Tregion'!R41C32</t>
  </si>
  <si>
    <t xml:space="preserve">'[R3B_0331.XLS]Tregion'!R41C10</t>
  </si>
  <si>
    <t xml:space="preserve">'[R3B_0331.XLS]Tregion'!R41C24</t>
  </si>
  <si>
    <t xml:space="preserve">'[R4_0331.XLS]Tregion'!R41C1</t>
  </si>
  <si>
    <t xml:space="preserve">'[R4_0331.XLS]Tregion'!R41C2</t>
  </si>
  <si>
    <t xml:space="preserve">'[R4_0331.XLS]Tregion'!R41C3</t>
  </si>
  <si>
    <t xml:space="preserve">'[R4_0331.XLS]Tregion'!R41C4</t>
  </si>
  <si>
    <t xml:space="preserve">'[R4_0331.XLS]Tregion'!R41C32</t>
  </si>
  <si>
    <t xml:space="preserve">'[R4_0331.XLS]Tregion'!R41C10</t>
  </si>
  <si>
    <t xml:space="preserve">'[R4_0331.XLS]Tregion'!R41C24</t>
  </si>
  <si>
    <t xml:space="preserve">'[R4A_0331.XLS]Tregion'!R41C1</t>
  </si>
  <si>
    <t xml:space="preserve">'[R4A_0331.XLS]Tregion'!R41C2</t>
  </si>
  <si>
    <t xml:space="preserve">'[R4A_0331.XLS]Tregion'!R41C3</t>
  </si>
  <si>
    <t xml:space="preserve">'[R4A_0331.XLS]Tregion'!R41C4</t>
  </si>
  <si>
    <t xml:space="preserve">'[R4A_0331.XLS]Tregion'!R41C32</t>
  </si>
  <si>
    <t xml:space="preserve">'[R4A_0331.XLS]Tregion'!R41C10</t>
  </si>
  <si>
    <t xml:space="preserve">'[R4A_0331.XLS]Tregion'!R41C24</t>
  </si>
  <si>
    <t xml:space="preserve">'[R4B_0331.XLS]Tregion'!R41C1</t>
  </si>
  <si>
    <t xml:space="preserve">'[R4B_0331.XLS]Tregion'!R41C2</t>
  </si>
  <si>
    <t xml:space="preserve">'[R4B_0331.XLS]Tregion'!R41C3</t>
  </si>
  <si>
    <t xml:space="preserve">'[R4B_0331.XLS]Tregion'!R41C4</t>
  </si>
  <si>
    <t xml:space="preserve">'[R4B_0331.XLS]Tregion'!R41C32</t>
  </si>
  <si>
    <t xml:space="preserve">'[R4B_0331.XLS]Tregion'!R41C10</t>
  </si>
  <si>
    <t xml:space="preserve">'[R4B_0331.XLS]Tregion'!R41C24</t>
  </si>
  <si>
    <t xml:space="preserve">'[R4C_0331.XLS]Tregion'!R41C1</t>
  </si>
  <si>
    <t xml:space="preserve">'[R4C_0331.XLS]Tregion'!R41C2</t>
  </si>
  <si>
    <t xml:space="preserve">'[R4C_0331.XLS]Tregion'!R41C3</t>
  </si>
  <si>
    <t xml:space="preserve">'[R4C_0331.XLS]Tregion'!R41C4</t>
  </si>
  <si>
    <t xml:space="preserve">'[R4C_0331.XLS]Tregion'!R41C32</t>
  </si>
  <si>
    <t xml:space="preserve">'[R4C_0331.XLS]Tregion'!R41C10</t>
  </si>
  <si>
    <t xml:space="preserve">'[R4C_0331.XLS]Tregion'!R41C24</t>
  </si>
  <si>
    <t xml:space="preserve">'[R5_0331.XLS]Tregion'!R41C1</t>
  </si>
  <si>
    <t xml:space="preserve">'[R5_0331.XLS]Tregion'!R41C2</t>
  </si>
  <si>
    <t xml:space="preserve">'[R5_0331.XLS]Tregion'!R41C3</t>
  </si>
  <si>
    <t xml:space="preserve">'[R5_0331.XLS]Tregion'!R41C4</t>
  </si>
  <si>
    <t xml:space="preserve">'[R5_0331.XLS]Tregion'!R41C32</t>
  </si>
  <si>
    <t xml:space="preserve">'[R5_0331.XLS]Tregion'!R41C10</t>
  </si>
  <si>
    <t xml:space="preserve">'[R5_0331.XLS]Tregion'!R41C24</t>
  </si>
  <si>
    <t xml:space="preserve">'[R6_0331.XLS]Tregion'!R41C1</t>
  </si>
  <si>
    <t xml:space="preserve">'[R6_0331.XLS]Tregion'!R41C2</t>
  </si>
  <si>
    <t xml:space="preserve">'[R6_0331.XLS]Tregion'!R41C3</t>
  </si>
  <si>
    <t xml:space="preserve">'[R6_0331.XLS]Tregion'!R41C4</t>
  </si>
  <si>
    <t xml:space="preserve">'[R6_0331.XLS]Tregion'!R41C32</t>
  </si>
  <si>
    <t xml:space="preserve">'[R6_0331.XLS]Tregion'!R41C10</t>
  </si>
  <si>
    <t xml:space="preserve">'[R6_0331.XLS]Tregion'!R41C24</t>
  </si>
  <si>
    <t xml:space="preserve">'[R1_0331.XLS]Tregion'!R42C1</t>
  </si>
  <si>
    <t xml:space="preserve">'[R1_0331.XLS]Tregion'!R42C2</t>
  </si>
  <si>
    <t xml:space="preserve">'[R1_0331.XLS]Tregion'!R42C3</t>
  </si>
  <si>
    <t xml:space="preserve">'[R1_0331.XLS]Tregion'!R42C4</t>
  </si>
  <si>
    <t xml:space="preserve">'[R1_0331.XLS]Tregion'!R42C32</t>
  </si>
  <si>
    <t xml:space="preserve">'[R1_0331.XLS]Tregion'!R42C10</t>
  </si>
  <si>
    <t xml:space="preserve">'[R1_0331.XLS]Tregion'!R42C24</t>
  </si>
  <si>
    <t xml:space="preserve">'[R1A_0331.XLS]Tregion'!R42C1</t>
  </si>
  <si>
    <t xml:space="preserve">'[R1A_0331.XLS]Tregion'!R42C2</t>
  </si>
  <si>
    <t xml:space="preserve">'[R1A_0331.XLS]Tregion'!R42C3</t>
  </si>
  <si>
    <t xml:space="preserve">'[R1A_0331.XLS]Tregion'!R42C4</t>
  </si>
  <si>
    <t xml:space="preserve">'[R1A_0331.XLS]Tregion'!R42C32</t>
  </si>
  <si>
    <t xml:space="preserve">'[R1A_0331.XLS]Tregion'!R42C10</t>
  </si>
  <si>
    <t xml:space="preserve">'[R1A_0331.XLS]Tregion'!R42C24</t>
  </si>
  <si>
    <t xml:space="preserve">'[R1B_0331.XLS]Tregion'!R42C1</t>
  </si>
  <si>
    <t xml:space="preserve">'[R1B_0331.XLS]Tregion'!R42C2</t>
  </si>
  <si>
    <t xml:space="preserve">'[R1B_0331.XLS]Tregion'!R42C3</t>
  </si>
  <si>
    <t xml:space="preserve">'[R1B_0331.XLS]Tregion'!R42C4</t>
  </si>
  <si>
    <t xml:space="preserve">'[R1B_0331.XLS]Tregion'!R42C32</t>
  </si>
  <si>
    <t xml:space="preserve">'[R1B_0331.XLS]Tregion'!R42C10</t>
  </si>
  <si>
    <t xml:space="preserve">'[R1B_0331.XLS]Tregion'!R42C24</t>
  </si>
  <si>
    <t xml:space="preserve">'[R1C_0331.XLS]Tregion'!R42C1</t>
  </si>
  <si>
    <t xml:space="preserve">'[R1C_0331.XLS]Tregion'!R42C2</t>
  </si>
  <si>
    <t xml:space="preserve">'[R1C_0331.XLS]Tregion'!R42C3</t>
  </si>
  <si>
    <t xml:space="preserve">'[R1C_0331.XLS]Tregion'!R42C4</t>
  </si>
  <si>
    <t xml:space="preserve">'[R1C_0331.XLS]Tregion'!R42C32</t>
  </si>
  <si>
    <t xml:space="preserve">'[R1C_0331.XLS]Tregion'!R42C10</t>
  </si>
  <si>
    <t xml:space="preserve">'[R1C_0331.XLS]Tregion'!R42C24</t>
  </si>
  <si>
    <t xml:space="preserve">'[R1E_0331.XLS]Tregion'!R42C1</t>
  </si>
  <si>
    <t xml:space="preserve">'[R1E_0331.XLS]Tregion'!R42C2</t>
  </si>
  <si>
    <t xml:space="preserve">'[R1E_0331.XLS]Tregion'!R42C3</t>
  </si>
  <si>
    <t xml:space="preserve">'[R1E_0331.XLS]Tregion'!R42C4</t>
  </si>
  <si>
    <t xml:space="preserve">'[R1E_0331.XLS]Tregion'!R42C32</t>
  </si>
  <si>
    <t xml:space="preserve">'[R1E_0331.XLS]Tregion'!R42C10</t>
  </si>
  <si>
    <t xml:space="preserve">'[R1E_0331.XLS]Tregion'!R42C24</t>
  </si>
  <si>
    <t xml:space="preserve">'[R1Z_0331.XLS]Tregion'!R42C1</t>
  </si>
  <si>
    <t xml:space="preserve">'[R1Z_0331.XLS]Tregion'!R42C2</t>
  </si>
  <si>
    <t xml:space="preserve">'[R1Z_0331.XLS]Tregion'!R42C3</t>
  </si>
  <si>
    <t xml:space="preserve">'[R1Z_0331.XLS]Tregion'!R42C4</t>
  </si>
  <si>
    <t xml:space="preserve">'[R1Z_0331.XLS]Tregion'!R42C32</t>
  </si>
  <si>
    <t xml:space="preserve">'[R1Z_0331.XLS]Tregion'!R42C10</t>
  </si>
  <si>
    <t xml:space="preserve">'[R1Z_0331.XLS]Tregion'!R42C24</t>
  </si>
  <si>
    <t xml:space="preserve">'[R3B_0331.XLS]Tregion'!R42C1</t>
  </si>
  <si>
    <t xml:space="preserve">'[R3B_0331.XLS]Tregion'!R42C2</t>
  </si>
  <si>
    <t xml:space="preserve">'[R3B_0331.XLS]Tregion'!R42C3</t>
  </si>
  <si>
    <t xml:space="preserve">'[R3B_0331.XLS]Tregion'!R42C4</t>
  </si>
  <si>
    <t xml:space="preserve">'[R3B_0331.XLS]Tregion'!R42C32</t>
  </si>
  <si>
    <t xml:space="preserve">'[R3B_0331.XLS]Tregion'!R42C10</t>
  </si>
  <si>
    <t xml:space="preserve">'[R3B_0331.XLS]Tregion'!R42C24</t>
  </si>
  <si>
    <t xml:space="preserve">'[R4_0331.XLS]Tregion'!R42C1</t>
  </si>
  <si>
    <t xml:space="preserve">'[R4_0331.XLS]Tregion'!R42C2</t>
  </si>
  <si>
    <t xml:space="preserve">'[R4_0331.XLS]Tregion'!R42C3</t>
  </si>
  <si>
    <t xml:space="preserve">'[R4_0331.XLS]Tregion'!R42C4</t>
  </si>
  <si>
    <t xml:space="preserve">'[R4_0331.XLS]Tregion'!R42C32</t>
  </si>
  <si>
    <t xml:space="preserve">'[R4_0331.XLS]Tregion'!R42C10</t>
  </si>
  <si>
    <t xml:space="preserve">'[R4_0331.XLS]Tregion'!R42C24</t>
  </si>
  <si>
    <t xml:space="preserve">'[R4A_0331.XLS]Tregion'!R42C1</t>
  </si>
  <si>
    <t xml:space="preserve">'[R4A_0331.XLS]Tregion'!R42C2</t>
  </si>
  <si>
    <t xml:space="preserve">'[R4A_0331.XLS]Tregion'!R42C3</t>
  </si>
  <si>
    <t xml:space="preserve">'[R4A_0331.XLS]Tregion'!R42C4</t>
  </si>
  <si>
    <t xml:space="preserve">'[R4A_0331.XLS]Tregion'!R42C32</t>
  </si>
  <si>
    <t xml:space="preserve">'[R4A_0331.XLS]Tregion'!R42C10</t>
  </si>
  <si>
    <t xml:space="preserve">'[R4A_0331.XLS]Tregion'!R42C24</t>
  </si>
  <si>
    <t xml:space="preserve">'[R4B_0331.XLS]Tregion'!R42C1</t>
  </si>
  <si>
    <t xml:space="preserve">'[R4B_0331.XLS]Tregion'!R42C2</t>
  </si>
  <si>
    <t xml:space="preserve">'[R4B_0331.XLS]Tregion'!R42C3</t>
  </si>
  <si>
    <t xml:space="preserve">'[R4B_0331.XLS]Tregion'!R42C4</t>
  </si>
  <si>
    <t xml:space="preserve">'[R4B_0331.XLS]Tregion'!R42C32</t>
  </si>
  <si>
    <t xml:space="preserve">'[R4B_0331.XLS]Tregion'!R42C10</t>
  </si>
  <si>
    <t xml:space="preserve">'[R4B_0331.XLS]Tregion'!R42C24</t>
  </si>
  <si>
    <t xml:space="preserve">'[R4C_0331.XLS]Tregion'!R42C1</t>
  </si>
  <si>
    <t xml:space="preserve">'[R4C_0331.XLS]Tregion'!R42C2</t>
  </si>
  <si>
    <t xml:space="preserve">'[R4C_0331.XLS]Tregion'!R42C3</t>
  </si>
  <si>
    <t xml:space="preserve">'[R4C_0331.XLS]Tregion'!R42C4</t>
  </si>
  <si>
    <t xml:space="preserve">'[R4C_0331.XLS]Tregion'!R42C32</t>
  </si>
  <si>
    <t xml:space="preserve">'[R4C_0331.XLS]Tregion'!R42C10</t>
  </si>
  <si>
    <t xml:space="preserve">'[R4C_0331.XLS]Tregion'!R42C24</t>
  </si>
  <si>
    <t xml:space="preserve">'[R5_0331.XLS]Tregion'!R42C1</t>
  </si>
  <si>
    <t xml:space="preserve">'[R5_0331.XLS]Tregion'!R42C2</t>
  </si>
  <si>
    <t xml:space="preserve">'[R5_0331.XLS]Tregion'!R42C3</t>
  </si>
  <si>
    <t xml:space="preserve">'[R5_0331.XLS]Tregion'!R42C4</t>
  </si>
  <si>
    <t xml:space="preserve">'[R5_0331.XLS]Tregion'!R42C32</t>
  </si>
  <si>
    <t xml:space="preserve">'[R5_0331.XLS]Tregion'!R42C10</t>
  </si>
  <si>
    <t xml:space="preserve">'[R5_0331.XLS]Tregion'!R42C24</t>
  </si>
  <si>
    <t xml:space="preserve">'[R6_0331.XLS]Tregion'!R42C1</t>
  </si>
  <si>
    <t xml:space="preserve">'[R6_0331.XLS]Tregion'!R42C2</t>
  </si>
  <si>
    <t xml:space="preserve">'[R6_0331.XLS]Tregion'!R42C3</t>
  </si>
  <si>
    <t xml:space="preserve">'[R6_0331.XLS]Tregion'!R42C4</t>
  </si>
  <si>
    <t xml:space="preserve">'[R6_0331.XLS]Tregion'!R42C32</t>
  </si>
  <si>
    <t xml:space="preserve">'[R6_0331.XLS]Tregion'!R42C10</t>
  </si>
  <si>
    <t xml:space="preserve">'[R6_0331.XLS]Tregion'!R42C24</t>
  </si>
  <si>
    <t xml:space="preserve">'[R1_0331.XLS]Tregion'!R43C1</t>
  </si>
  <si>
    <t xml:space="preserve">'[R1_0331.XLS]Tregion'!R43C2</t>
  </si>
  <si>
    <t xml:space="preserve">'[R1_0331.XLS]Tregion'!R43C3</t>
  </si>
  <si>
    <t xml:space="preserve">'[R1_0331.XLS]Tregion'!R43C4</t>
  </si>
  <si>
    <t xml:space="preserve">'[R1_0331.XLS]Tregion'!R43C32</t>
  </si>
  <si>
    <t xml:space="preserve">'[R1_0331.XLS]Tregion'!R43C10</t>
  </si>
  <si>
    <t xml:space="preserve">'[R1_0331.XLS]Tregion'!R43C24</t>
  </si>
  <si>
    <t xml:space="preserve">'[R1A_0331.XLS]Tregion'!R43C1</t>
  </si>
  <si>
    <t xml:space="preserve">'[R1A_0331.XLS]Tregion'!R43C2</t>
  </si>
  <si>
    <t xml:space="preserve">'[R1A_0331.XLS]Tregion'!R43C3</t>
  </si>
  <si>
    <t xml:space="preserve">'[R1A_0331.XLS]Tregion'!R43C4</t>
  </si>
  <si>
    <t xml:space="preserve">'[R1A_0331.XLS]Tregion'!R43C32</t>
  </si>
  <si>
    <t xml:space="preserve">'[R1A_0331.XLS]Tregion'!R43C10</t>
  </si>
  <si>
    <t xml:space="preserve">'[R1A_0331.XLS]Tregion'!R43C24</t>
  </si>
  <si>
    <t xml:space="preserve">'[R1B_0331.XLS]Tregion'!R43C1</t>
  </si>
  <si>
    <t xml:space="preserve">'[R1B_0331.XLS]Tregion'!R43C2</t>
  </si>
  <si>
    <t xml:space="preserve">'[R1B_0331.XLS]Tregion'!R43C3</t>
  </si>
  <si>
    <t xml:space="preserve">'[R1B_0331.XLS]Tregion'!R43C4</t>
  </si>
  <si>
    <t xml:space="preserve">'[R1B_0331.XLS]Tregion'!R43C32</t>
  </si>
  <si>
    <t xml:space="preserve">'[R1B_0331.XLS]Tregion'!R43C10</t>
  </si>
  <si>
    <t xml:space="preserve">'[R1B_0331.XLS]Tregion'!R43C24</t>
  </si>
  <si>
    <t xml:space="preserve">'[R1C_0331.XLS]Tregion'!R43C1</t>
  </si>
  <si>
    <t xml:space="preserve">'[R1C_0331.XLS]Tregion'!R43C2</t>
  </si>
  <si>
    <t xml:space="preserve">'[R1C_0331.XLS]Tregion'!R43C3</t>
  </si>
  <si>
    <t xml:space="preserve">'[R1C_0331.XLS]Tregion'!R43C4</t>
  </si>
  <si>
    <t xml:space="preserve">'[R1C_0331.XLS]Tregion'!R43C32</t>
  </si>
  <si>
    <t xml:space="preserve">'[R1C_0331.XLS]Tregion'!R43C10</t>
  </si>
  <si>
    <t xml:space="preserve">'[R1C_0331.XLS]Tregion'!R43C24</t>
  </si>
  <si>
    <t xml:space="preserve">'[R1E_0331.XLS]Tregion'!R43C1</t>
  </si>
  <si>
    <t xml:space="preserve">'[R1E_0331.XLS]Tregion'!R43C2</t>
  </si>
  <si>
    <t xml:space="preserve">'[R1E_0331.XLS]Tregion'!R43C3</t>
  </si>
  <si>
    <t xml:space="preserve">'[R1E_0331.XLS]Tregion'!R43C4</t>
  </si>
  <si>
    <t xml:space="preserve">'[R1E_0331.XLS]Tregion'!R43C32</t>
  </si>
  <si>
    <t xml:space="preserve">'[R1E_0331.XLS]Tregion'!R43C10</t>
  </si>
  <si>
    <t xml:space="preserve">'[R1E_0331.XLS]Tregion'!R43C24</t>
  </si>
  <si>
    <t xml:space="preserve">'[R1Z_0331.XLS]Tregion'!R43C1</t>
  </si>
  <si>
    <t xml:space="preserve">'[R1Z_0331.XLS]Tregion'!R43C2</t>
  </si>
  <si>
    <t xml:space="preserve">'[R1Z_0331.XLS]Tregion'!R43C3</t>
  </si>
  <si>
    <t xml:space="preserve">'[R1Z_0331.XLS]Tregion'!R43C4</t>
  </si>
  <si>
    <t xml:space="preserve">'[R1Z_0331.XLS]Tregion'!R43C32</t>
  </si>
  <si>
    <t xml:space="preserve">'[R1Z_0331.XLS]Tregion'!R43C10</t>
  </si>
  <si>
    <t xml:space="preserve">'[R1Z_0331.XLS]Tregion'!R43C24</t>
  </si>
  <si>
    <t xml:space="preserve">'[R3B_0331.XLS]Tregion'!R43C1</t>
  </si>
  <si>
    <t xml:space="preserve">'[R3B_0331.XLS]Tregion'!R43C2</t>
  </si>
  <si>
    <t xml:space="preserve">'[R3B_0331.XLS]Tregion'!R43C3</t>
  </si>
  <si>
    <t xml:space="preserve">'[R3B_0331.XLS]Tregion'!R43C4</t>
  </si>
  <si>
    <t xml:space="preserve">'[R3B_0331.XLS]Tregion'!R43C32</t>
  </si>
  <si>
    <t xml:space="preserve">'[R3B_0331.XLS]Tregion'!R43C10</t>
  </si>
  <si>
    <t xml:space="preserve">'[R3B_0331.XLS]Tregion'!R43C24</t>
  </si>
  <si>
    <t xml:space="preserve">'[R4_0331.XLS]Tregion'!R43C1</t>
  </si>
  <si>
    <t xml:space="preserve">'[R4_0331.XLS]Tregion'!R43C2</t>
  </si>
  <si>
    <t xml:space="preserve">'[R4_0331.XLS]Tregion'!R43C3</t>
  </si>
  <si>
    <t xml:space="preserve">'[R4_0331.XLS]Tregion'!R43C4</t>
  </si>
  <si>
    <t xml:space="preserve">'[R4_0331.XLS]Tregion'!R43C32</t>
  </si>
  <si>
    <t xml:space="preserve">'[R4_0331.XLS]Tregion'!R43C10</t>
  </si>
  <si>
    <t xml:space="preserve">'[R4_0331.XLS]Tregion'!R43C24</t>
  </si>
  <si>
    <t xml:space="preserve">'[R4A_0331.XLS]Tregion'!R43C1</t>
  </si>
  <si>
    <t xml:space="preserve">'[R4A_0331.XLS]Tregion'!R43C2</t>
  </si>
  <si>
    <t xml:space="preserve">'[R4A_0331.XLS]Tregion'!R43C3</t>
  </si>
  <si>
    <t xml:space="preserve">'[R4A_0331.XLS]Tregion'!R43C4</t>
  </si>
  <si>
    <t xml:space="preserve">'[R4A_0331.XLS]Tregion'!R43C32</t>
  </si>
  <si>
    <t xml:space="preserve">'[R4A_0331.XLS]Tregion'!R43C10</t>
  </si>
  <si>
    <t xml:space="preserve">'[R4A_0331.XLS]Tregion'!R43C24</t>
  </si>
  <si>
    <t xml:space="preserve">'[R4B_0331.XLS]Tregion'!R43C1</t>
  </si>
  <si>
    <t xml:space="preserve">'[R4B_0331.XLS]Tregion'!R43C2</t>
  </si>
  <si>
    <t xml:space="preserve">'[R4B_0331.XLS]Tregion'!R43C3</t>
  </si>
  <si>
    <t xml:space="preserve">'[R4B_0331.XLS]Tregion'!R43C4</t>
  </si>
  <si>
    <t xml:space="preserve">'[R4B_0331.XLS]Tregion'!R43C32</t>
  </si>
  <si>
    <t xml:space="preserve">'[R4B_0331.XLS]Tregion'!R43C10</t>
  </si>
  <si>
    <t xml:space="preserve">'[R4B_0331.XLS]Tregion'!R43C24</t>
  </si>
  <si>
    <t xml:space="preserve">'[R4C_0331.XLS]Tregion'!R43C1</t>
  </si>
  <si>
    <t xml:space="preserve">'[R4C_0331.XLS]Tregion'!R43C2</t>
  </si>
  <si>
    <t xml:space="preserve">'[R4C_0331.XLS]Tregion'!R43C3</t>
  </si>
  <si>
    <t xml:space="preserve">'[R4C_0331.XLS]Tregion'!R43C4</t>
  </si>
  <si>
    <t xml:space="preserve">'[R4C_0331.XLS]Tregion'!R43C32</t>
  </si>
  <si>
    <t xml:space="preserve">'[R4C_0331.XLS]Tregion'!R43C10</t>
  </si>
  <si>
    <t xml:space="preserve">'[R4C_0331.XLS]Tregion'!R43C24</t>
  </si>
  <si>
    <t xml:space="preserve">'[R5_0331.XLS]Tregion'!R43C1</t>
  </si>
  <si>
    <t xml:space="preserve">'[R5_0331.XLS]Tregion'!R43C2</t>
  </si>
  <si>
    <t xml:space="preserve">'[R5_0331.XLS]Tregion'!R43C3</t>
  </si>
  <si>
    <t xml:space="preserve">'[R5_0331.XLS]Tregion'!R43C4</t>
  </si>
  <si>
    <t xml:space="preserve">'[R5_0331.XLS]Tregion'!R43C32</t>
  </si>
  <si>
    <t xml:space="preserve">'[R5_0331.XLS]Tregion'!R43C10</t>
  </si>
  <si>
    <t xml:space="preserve">'[R5_0331.XLS]Tregion'!R43C24</t>
  </si>
  <si>
    <t xml:space="preserve">'[R6_0331.XLS]Tregion'!R43C1</t>
  </si>
  <si>
    <t xml:space="preserve">'[R6_0331.XLS]Tregion'!R43C2</t>
  </si>
  <si>
    <t xml:space="preserve">'[R6_0331.XLS]Tregion'!R43C3</t>
  </si>
  <si>
    <t xml:space="preserve">'[R6_0331.XLS]Tregion'!R43C4</t>
  </si>
  <si>
    <t xml:space="preserve">'[R6_0331.XLS]Tregion'!R43C32</t>
  </si>
  <si>
    <t xml:space="preserve">'[R6_0331.XLS]Tregion'!R43C10</t>
  </si>
  <si>
    <t xml:space="preserve">'[R6_0331.XLS]Tregion'!R43C24</t>
  </si>
  <si>
    <t xml:space="preserve">'[R1_0331.XLS]Tregion'!R44C1</t>
  </si>
  <si>
    <t xml:space="preserve">'[R1_0331.XLS]Tregion'!R44C2</t>
  </si>
  <si>
    <t xml:space="preserve">'[R1_0331.XLS]Tregion'!R44C3</t>
  </si>
  <si>
    <t xml:space="preserve">'[R1_0331.XLS]Tregion'!R44C4</t>
  </si>
  <si>
    <t xml:space="preserve">'[R1_0331.XLS]Tregion'!R44C32</t>
  </si>
  <si>
    <t xml:space="preserve">'[R1_0331.XLS]Tregion'!R44C10</t>
  </si>
  <si>
    <t xml:space="preserve">'[R1_0331.XLS]Tregion'!R44C24</t>
  </si>
  <si>
    <t xml:space="preserve">'[R1A_0331.XLS]Tregion'!R44C1</t>
  </si>
  <si>
    <t xml:space="preserve">'[R1A_0331.XLS]Tregion'!R44C2</t>
  </si>
  <si>
    <t xml:space="preserve">'[R1A_0331.XLS]Tregion'!R44C3</t>
  </si>
  <si>
    <t xml:space="preserve">'[R1A_0331.XLS]Tregion'!R44C4</t>
  </si>
  <si>
    <t xml:space="preserve">'[R1A_0331.XLS]Tregion'!R44C32</t>
  </si>
  <si>
    <t xml:space="preserve">'[R1A_0331.XLS]Tregion'!R44C10</t>
  </si>
  <si>
    <t xml:space="preserve">'[R1A_0331.XLS]Tregion'!R44C24</t>
  </si>
  <si>
    <t xml:space="preserve">'[R1B_0331.XLS]Tregion'!R44C1</t>
  </si>
  <si>
    <t xml:space="preserve">'[R1B_0331.XLS]Tregion'!R44C2</t>
  </si>
  <si>
    <t xml:space="preserve">'[R1B_0331.XLS]Tregion'!R44C3</t>
  </si>
  <si>
    <t xml:space="preserve">'[R1B_0331.XLS]Tregion'!R44C4</t>
  </si>
  <si>
    <t xml:space="preserve">'[R1B_0331.XLS]Tregion'!R44C32</t>
  </si>
  <si>
    <t xml:space="preserve">'[R1B_0331.XLS]Tregion'!R44C10</t>
  </si>
  <si>
    <t xml:space="preserve">'[R1B_0331.XLS]Tregion'!R44C24</t>
  </si>
  <si>
    <t xml:space="preserve">'[R1C_0331.XLS]Tregion'!R44C1</t>
  </si>
  <si>
    <t xml:space="preserve">'[R1C_0331.XLS]Tregion'!R44C2</t>
  </si>
  <si>
    <t xml:space="preserve">'[R1C_0331.XLS]Tregion'!R44C3</t>
  </si>
  <si>
    <t xml:space="preserve">'[R1C_0331.XLS]Tregion'!R44C4</t>
  </si>
  <si>
    <t xml:space="preserve">'[R1C_0331.XLS]Tregion'!R44C32</t>
  </si>
  <si>
    <t xml:space="preserve">'[R1C_0331.XLS]Tregion'!R44C10</t>
  </si>
  <si>
    <t xml:space="preserve">'[R1C_0331.XLS]Tregion'!R44C24</t>
  </si>
  <si>
    <t xml:space="preserve">'[R1E_0331.XLS]Tregion'!R44C1</t>
  </si>
  <si>
    <t xml:space="preserve">'[R1E_0331.XLS]Tregion'!R44C2</t>
  </si>
  <si>
    <t xml:space="preserve">'[R1E_0331.XLS]Tregion'!R44C3</t>
  </si>
  <si>
    <t xml:space="preserve">'[R1E_0331.XLS]Tregion'!R44C4</t>
  </si>
  <si>
    <t xml:space="preserve">'[R1E_0331.XLS]Tregion'!R44C32</t>
  </si>
  <si>
    <t xml:space="preserve">'[R1E_0331.XLS]Tregion'!R44C10</t>
  </si>
  <si>
    <t xml:space="preserve">'[R1E_0331.XLS]Tregion'!R44C24</t>
  </si>
  <si>
    <t xml:space="preserve">'[R1Z_0331.XLS]Tregion'!R44C1</t>
  </si>
  <si>
    <t xml:space="preserve">'[R1Z_0331.XLS]Tregion'!R44C2</t>
  </si>
  <si>
    <t xml:space="preserve">'[R1Z_0331.XLS]Tregion'!R44C3</t>
  </si>
  <si>
    <t xml:space="preserve">'[R1Z_0331.XLS]Tregion'!R44C4</t>
  </si>
  <si>
    <t xml:space="preserve">'[R1Z_0331.XLS]Tregion'!R44C32</t>
  </si>
  <si>
    <t xml:space="preserve">'[R1Z_0331.XLS]Tregion'!R44C10</t>
  </si>
  <si>
    <t xml:space="preserve">'[R1Z_0331.XLS]Tregion'!R44C24</t>
  </si>
  <si>
    <t xml:space="preserve">'[R3B_0331.XLS]Tregion'!R44C1</t>
  </si>
  <si>
    <t xml:space="preserve">'[R3B_0331.XLS]Tregion'!R44C2</t>
  </si>
  <si>
    <t xml:space="preserve">'[R3B_0331.XLS]Tregion'!R44C3</t>
  </si>
  <si>
    <t xml:space="preserve">'[R3B_0331.XLS]Tregion'!R44C4</t>
  </si>
  <si>
    <t xml:space="preserve">'[R3B_0331.XLS]Tregion'!R44C32</t>
  </si>
  <si>
    <t xml:space="preserve">'[R3B_0331.XLS]Tregion'!R44C10</t>
  </si>
  <si>
    <t xml:space="preserve">'[R3B_0331.XLS]Tregion'!R44C24</t>
  </si>
  <si>
    <t xml:space="preserve">'[R4_0331.XLS]Tregion'!R44C1</t>
  </si>
  <si>
    <t xml:space="preserve">'[R4_0331.XLS]Tregion'!R44C2</t>
  </si>
  <si>
    <t xml:space="preserve">'[R4_0331.XLS]Tregion'!R44C3</t>
  </si>
  <si>
    <t xml:space="preserve">'[R4_0331.XLS]Tregion'!R44C4</t>
  </si>
  <si>
    <t xml:space="preserve">'[R4_0331.XLS]Tregion'!R44C32</t>
  </si>
  <si>
    <t xml:space="preserve">'[R4_0331.XLS]Tregion'!R44C10</t>
  </si>
  <si>
    <t xml:space="preserve">'[R4_0331.XLS]Tregion'!R44C24</t>
  </si>
  <si>
    <t xml:space="preserve">'[R4A_0331.XLS]Tregion'!R44C1</t>
  </si>
  <si>
    <t xml:space="preserve">'[R4A_0331.XLS]Tregion'!R44C2</t>
  </si>
  <si>
    <t xml:space="preserve">'[R4A_0331.XLS]Tregion'!R44C3</t>
  </si>
  <si>
    <t xml:space="preserve">'[R4A_0331.XLS]Tregion'!R44C4</t>
  </si>
  <si>
    <t xml:space="preserve">'[R4A_0331.XLS]Tregion'!R44C32</t>
  </si>
  <si>
    <t xml:space="preserve">'[R4A_0331.XLS]Tregion'!R44C10</t>
  </si>
  <si>
    <t xml:space="preserve">'[R4A_0331.XLS]Tregion'!R44C24</t>
  </si>
  <si>
    <t xml:space="preserve">'[R4B_0331.XLS]Tregion'!R44C1</t>
  </si>
  <si>
    <t xml:space="preserve">'[R4B_0331.XLS]Tregion'!R44C2</t>
  </si>
  <si>
    <t xml:space="preserve">'[R4B_0331.XLS]Tregion'!R44C3</t>
  </si>
  <si>
    <t xml:space="preserve">'[R4B_0331.XLS]Tregion'!R44C4</t>
  </si>
  <si>
    <t xml:space="preserve">'[R4B_0331.XLS]Tregion'!R44C32</t>
  </si>
  <si>
    <t xml:space="preserve">'[R4B_0331.XLS]Tregion'!R44C10</t>
  </si>
  <si>
    <t xml:space="preserve">'[R4B_0331.XLS]Tregion'!R44C24</t>
  </si>
  <si>
    <t xml:space="preserve">'[R4C_0331.XLS]Tregion'!R44C1</t>
  </si>
  <si>
    <t xml:space="preserve">'[R4C_0331.XLS]Tregion'!R44C2</t>
  </si>
  <si>
    <t xml:space="preserve">'[R4C_0331.XLS]Tregion'!R44C3</t>
  </si>
  <si>
    <t xml:space="preserve">'[R4C_0331.XLS]Tregion'!R44C4</t>
  </si>
  <si>
    <t xml:space="preserve">'[R4C_0331.XLS]Tregion'!R44C32</t>
  </si>
  <si>
    <t xml:space="preserve">'[R4C_0331.XLS]Tregion'!R44C10</t>
  </si>
  <si>
    <t xml:space="preserve">'[R4C_0331.XLS]Tregion'!R44C24</t>
  </si>
  <si>
    <t xml:space="preserve">'[R5_0331.XLS]Tregion'!R44C1</t>
  </si>
  <si>
    <t xml:space="preserve">'[R5_0331.XLS]Tregion'!R44C2</t>
  </si>
  <si>
    <t xml:space="preserve">'[R5_0331.XLS]Tregion'!R44C3</t>
  </si>
  <si>
    <t xml:space="preserve">'[R5_0331.XLS]Tregion'!R44C4</t>
  </si>
  <si>
    <t xml:space="preserve">'[R5_0331.XLS]Tregion'!R44C32</t>
  </si>
  <si>
    <t xml:space="preserve">'[R5_0331.XLS]Tregion'!R44C10</t>
  </si>
  <si>
    <t xml:space="preserve">'[R5_0331.XLS]Tregion'!R44C24</t>
  </si>
  <si>
    <t xml:space="preserve">'[R6_0331.XLS]Tregion'!R44C1</t>
  </si>
  <si>
    <t xml:space="preserve">'[R6_0331.XLS]Tregion'!R44C2</t>
  </si>
  <si>
    <t xml:space="preserve">'[R6_0331.XLS]Tregion'!R44C3</t>
  </si>
  <si>
    <t xml:space="preserve">'[R6_0331.XLS]Tregion'!R44C4</t>
  </si>
  <si>
    <t xml:space="preserve">'[R6_0331.XLS]Tregion'!R44C32</t>
  </si>
  <si>
    <t xml:space="preserve">'[R6_0331.XLS]Tregion'!R44C10</t>
  </si>
  <si>
    <t xml:space="preserve">'[R6_0331.XLS]Tregion'!R44C24</t>
  </si>
  <si>
    <t xml:space="preserve">'[R1_0331.XLS]Tregion'!R45C1</t>
  </si>
  <si>
    <t xml:space="preserve">'[R1_0331.XLS]Tregion'!R45C2</t>
  </si>
  <si>
    <t xml:space="preserve">'[R1_0331.XLS]Tregion'!R45C3</t>
  </si>
  <si>
    <t xml:space="preserve">'[R1_0331.XLS]Tregion'!R45C4</t>
  </si>
  <si>
    <t xml:space="preserve">'[R1_0331.XLS]Tregion'!R45C32</t>
  </si>
  <si>
    <t xml:space="preserve">'[R1_0331.XLS]Tregion'!R45C10</t>
  </si>
  <si>
    <t xml:space="preserve">'[R1_0331.XLS]Tregion'!R45C24</t>
  </si>
  <si>
    <t xml:space="preserve">'[R1A_0331.XLS]Tregion'!R45C1</t>
  </si>
  <si>
    <t xml:space="preserve">'[R1A_0331.XLS]Tregion'!R45C2</t>
  </si>
  <si>
    <t xml:space="preserve">'[R1A_0331.XLS]Tregion'!R45C3</t>
  </si>
  <si>
    <t xml:space="preserve">'[R1A_0331.XLS]Tregion'!R45C4</t>
  </si>
  <si>
    <t xml:space="preserve">'[R1A_0331.XLS]Tregion'!R45C32</t>
  </si>
  <si>
    <t xml:space="preserve">'[R1A_0331.XLS]Tregion'!R45C10</t>
  </si>
  <si>
    <t xml:space="preserve">'[R1A_0331.XLS]Tregion'!R45C24</t>
  </si>
  <si>
    <t xml:space="preserve">'[R1B_0331.XLS]Tregion'!R45C1</t>
  </si>
  <si>
    <t xml:space="preserve">'[R1B_0331.XLS]Tregion'!R45C2</t>
  </si>
  <si>
    <t xml:space="preserve">'[R1B_0331.XLS]Tregion'!R45C3</t>
  </si>
  <si>
    <t xml:space="preserve">'[R1B_0331.XLS]Tregion'!R45C4</t>
  </si>
  <si>
    <t xml:space="preserve">'[R1B_0331.XLS]Tregion'!R45C32</t>
  </si>
  <si>
    <t xml:space="preserve">'[R1B_0331.XLS]Tregion'!R45C10</t>
  </si>
  <si>
    <t xml:space="preserve">'[R1B_0331.XLS]Tregion'!R45C24</t>
  </si>
  <si>
    <t xml:space="preserve">'[R1C_0331.XLS]Tregion'!R45C1</t>
  </si>
  <si>
    <t xml:space="preserve">'[R1C_0331.XLS]Tregion'!R45C2</t>
  </si>
  <si>
    <t xml:space="preserve">'[R1C_0331.XLS]Tregion'!R45C3</t>
  </si>
  <si>
    <t xml:space="preserve">'[R1C_0331.XLS]Tregion'!R45C4</t>
  </si>
  <si>
    <t xml:space="preserve">'[R1C_0331.XLS]Tregion'!R45C32</t>
  </si>
  <si>
    <t xml:space="preserve">'[R1C_0331.XLS]Tregion'!R45C10</t>
  </si>
  <si>
    <t xml:space="preserve">'[R1C_0331.XLS]Tregion'!R45C24</t>
  </si>
  <si>
    <t xml:space="preserve">'[R1E_0331.XLS]Tregion'!R45C1</t>
  </si>
  <si>
    <t xml:space="preserve">'[R1E_0331.XLS]Tregion'!R45C2</t>
  </si>
  <si>
    <t xml:space="preserve">'[R1E_0331.XLS]Tregion'!R45C3</t>
  </si>
  <si>
    <t xml:space="preserve">'[R1E_0331.XLS]Tregion'!R45C4</t>
  </si>
  <si>
    <t xml:space="preserve">'[R1E_0331.XLS]Tregion'!R45C32</t>
  </si>
  <si>
    <t xml:space="preserve">'[R1E_0331.XLS]Tregion'!R45C10</t>
  </si>
  <si>
    <t xml:space="preserve">'[R1E_0331.XLS]Tregion'!R45C24</t>
  </si>
  <si>
    <t xml:space="preserve">'[R1Z_0331.XLS]Tregion'!R45C1</t>
  </si>
  <si>
    <t xml:space="preserve">'[R1Z_0331.XLS]Tregion'!R45C2</t>
  </si>
  <si>
    <t xml:space="preserve">'[R1Z_0331.XLS]Tregion'!R45C3</t>
  </si>
  <si>
    <t xml:space="preserve">'[R1Z_0331.XLS]Tregion'!R45C4</t>
  </si>
  <si>
    <t xml:space="preserve">'[R1Z_0331.XLS]Tregion'!R45C32</t>
  </si>
  <si>
    <t xml:space="preserve">'[R1Z_0331.XLS]Tregion'!R45C10</t>
  </si>
  <si>
    <t xml:space="preserve">'[R1Z_0331.XLS]Tregion'!R45C24</t>
  </si>
  <si>
    <t xml:space="preserve">'[R3B_0331.XLS]Tregion'!R45C1</t>
  </si>
  <si>
    <t xml:space="preserve">'[R3B_0331.XLS]Tregion'!R45C2</t>
  </si>
  <si>
    <t xml:space="preserve">'[R3B_0331.XLS]Tregion'!R45C3</t>
  </si>
  <si>
    <t xml:space="preserve">'[R3B_0331.XLS]Tregion'!R45C4</t>
  </si>
  <si>
    <t xml:space="preserve">'[R3B_0331.XLS]Tregion'!R45C32</t>
  </si>
  <si>
    <t xml:space="preserve">'[R3B_0331.XLS]Tregion'!R45C10</t>
  </si>
  <si>
    <t xml:space="preserve">'[R3B_0331.XLS]Tregion'!R45C24</t>
  </si>
  <si>
    <t xml:space="preserve">'[R4_0331.XLS]Tregion'!R45C1</t>
  </si>
  <si>
    <t xml:space="preserve">'[R4_0331.XLS]Tregion'!R45C2</t>
  </si>
  <si>
    <t xml:space="preserve">'[R4_0331.XLS]Tregion'!R45C3</t>
  </si>
  <si>
    <t xml:space="preserve">'[R4_0331.XLS]Tregion'!R45C4</t>
  </si>
  <si>
    <t xml:space="preserve">'[R4_0331.XLS]Tregion'!R45C32</t>
  </si>
  <si>
    <t xml:space="preserve">'[R4_0331.XLS]Tregion'!R45C10</t>
  </si>
  <si>
    <t xml:space="preserve">'[R4_0331.XLS]Tregion'!R45C24</t>
  </si>
  <si>
    <t xml:space="preserve">'[R4A_0331.XLS]Tregion'!R45C1</t>
  </si>
  <si>
    <t xml:space="preserve">'[R4A_0331.XLS]Tregion'!R45C2</t>
  </si>
  <si>
    <t xml:space="preserve">'[R4A_0331.XLS]Tregion'!R45C3</t>
  </si>
  <si>
    <t xml:space="preserve">'[R4A_0331.XLS]Tregion'!R45C4</t>
  </si>
  <si>
    <t xml:space="preserve">'[R4A_0331.XLS]Tregion'!R45C32</t>
  </si>
  <si>
    <t xml:space="preserve">'[R4A_0331.XLS]Tregion'!R45C10</t>
  </si>
  <si>
    <t xml:space="preserve">'[R4A_0331.XLS]Tregion'!R45C24</t>
  </si>
  <si>
    <t xml:space="preserve">'[R4B_0331.XLS]Tregion'!R45C1</t>
  </si>
  <si>
    <t xml:space="preserve">'[R4B_0331.XLS]Tregion'!R45C2</t>
  </si>
  <si>
    <t xml:space="preserve">'[R4B_0331.XLS]Tregion'!R45C3</t>
  </si>
  <si>
    <t xml:space="preserve">'[R4B_0331.XLS]Tregion'!R45C4</t>
  </si>
  <si>
    <t xml:space="preserve">'[R4B_0331.XLS]Tregion'!R45C32</t>
  </si>
  <si>
    <t xml:space="preserve">'[R4B_0331.XLS]Tregion'!R45C10</t>
  </si>
  <si>
    <t xml:space="preserve">'[R4B_0331.XLS]Tregion'!R45C24</t>
  </si>
  <si>
    <t xml:space="preserve">'[R4C_0331.XLS]Tregion'!R45C1</t>
  </si>
  <si>
    <t xml:space="preserve">'[R4C_0331.XLS]Tregion'!R45C2</t>
  </si>
  <si>
    <t xml:space="preserve">'[R4C_0331.XLS]Tregion'!R45C3</t>
  </si>
  <si>
    <t xml:space="preserve">'[R4C_0331.XLS]Tregion'!R45C4</t>
  </si>
  <si>
    <t xml:space="preserve">'[R4C_0331.XLS]Tregion'!R45C32</t>
  </si>
  <si>
    <t xml:space="preserve">'[R4C_0331.XLS]Tregion'!R45C10</t>
  </si>
  <si>
    <t xml:space="preserve">'[R4C_0331.XLS]Tregion'!R45C24</t>
  </si>
  <si>
    <t xml:space="preserve">'[R5_0331.XLS]Tregion'!R45C1</t>
  </si>
  <si>
    <t xml:space="preserve">'[R5_0331.XLS]Tregion'!R45C2</t>
  </si>
  <si>
    <t xml:space="preserve">'[R5_0331.XLS]Tregion'!R45C3</t>
  </si>
  <si>
    <t xml:space="preserve">'[R5_0331.XLS]Tregion'!R45C4</t>
  </si>
  <si>
    <t xml:space="preserve">'[R5_0331.XLS]Tregion'!R45C32</t>
  </si>
  <si>
    <t xml:space="preserve">'[R5_0331.XLS]Tregion'!R45C10</t>
  </si>
  <si>
    <t xml:space="preserve">'[R5_0331.XLS]Tregion'!R45C24</t>
  </si>
  <si>
    <t xml:space="preserve">'[R6_0331.XLS]Tregion'!R45C1</t>
  </si>
  <si>
    <t xml:space="preserve">'[R6_0331.XLS]Tregion'!R45C2</t>
  </si>
  <si>
    <t xml:space="preserve">'[R6_0331.XLS]Tregion'!R45C3</t>
  </si>
  <si>
    <t xml:space="preserve">'[R6_0331.XLS]Tregion'!R45C4</t>
  </si>
  <si>
    <t xml:space="preserve">'[R6_0331.XLS]Tregion'!R45C32</t>
  </si>
  <si>
    <t xml:space="preserve">'[R6_0331.XLS]Tregion'!R45C10</t>
  </si>
  <si>
    <t xml:space="preserve">'[R6_0331.XLS]Tregion'!R45C24</t>
  </si>
  <si>
    <t xml:space="preserve">'[R1_0331.XLS]Tregion'!R46C1</t>
  </si>
  <si>
    <t xml:space="preserve">'[R1_0331.XLS]Tregion'!R46C2</t>
  </si>
  <si>
    <t xml:space="preserve">'[R1_0331.XLS]Tregion'!R46C3</t>
  </si>
  <si>
    <t xml:space="preserve">'[R1_0331.XLS]Tregion'!R46C4</t>
  </si>
  <si>
    <t xml:space="preserve">'[R1_0331.XLS]Tregion'!R46C32</t>
  </si>
  <si>
    <t xml:space="preserve">'[R1_0331.XLS]Tregion'!R46C10</t>
  </si>
  <si>
    <t xml:space="preserve">'[R1_0331.XLS]Tregion'!R46C24</t>
  </si>
  <si>
    <t xml:space="preserve">'[R1A_0331.XLS]Tregion'!R46C1</t>
  </si>
  <si>
    <t xml:space="preserve">'[R1A_0331.XLS]Tregion'!R46C2</t>
  </si>
  <si>
    <t xml:space="preserve">'[R1A_0331.XLS]Tregion'!R46C3</t>
  </si>
  <si>
    <t xml:space="preserve">'[R1A_0331.XLS]Tregion'!R46C4</t>
  </si>
  <si>
    <t xml:space="preserve">'[R1A_0331.XLS]Tregion'!R46C32</t>
  </si>
  <si>
    <t xml:space="preserve">'[R1A_0331.XLS]Tregion'!R46C10</t>
  </si>
  <si>
    <t xml:space="preserve">'[R1A_0331.XLS]Tregion'!R46C24</t>
  </si>
  <si>
    <t xml:space="preserve">'[R1B_0331.XLS]Tregion'!R46C1</t>
  </si>
  <si>
    <t xml:space="preserve">'[R1B_0331.XLS]Tregion'!R46C2</t>
  </si>
  <si>
    <t xml:space="preserve">'[R1B_0331.XLS]Tregion'!R46C3</t>
  </si>
  <si>
    <t xml:space="preserve">'[R1B_0331.XLS]Tregion'!R46C4</t>
  </si>
  <si>
    <t xml:space="preserve">'[R1B_0331.XLS]Tregion'!R46C32</t>
  </si>
  <si>
    <t xml:space="preserve">'[R1B_0331.XLS]Tregion'!R46C10</t>
  </si>
  <si>
    <t xml:space="preserve">'[R1B_0331.XLS]Tregion'!R46C24</t>
  </si>
  <si>
    <t xml:space="preserve">'[R1C_0331.XLS]Tregion'!R46C1</t>
  </si>
  <si>
    <t xml:space="preserve">'[R1C_0331.XLS]Tregion'!R46C2</t>
  </si>
  <si>
    <t xml:space="preserve">'[R1C_0331.XLS]Tregion'!R46C3</t>
  </si>
  <si>
    <t xml:space="preserve">'[R1C_0331.XLS]Tregion'!R46C4</t>
  </si>
  <si>
    <t xml:space="preserve">'[R1C_0331.XLS]Tregion'!R46C32</t>
  </si>
  <si>
    <t xml:space="preserve">'[R1C_0331.XLS]Tregion'!R46C10</t>
  </si>
  <si>
    <t xml:space="preserve">'[R1C_0331.XLS]Tregion'!R46C24</t>
  </si>
  <si>
    <t xml:space="preserve">'[R1E_0331.XLS]Tregion'!R46C1</t>
  </si>
  <si>
    <t xml:space="preserve">'[R1E_0331.XLS]Tregion'!R46C2</t>
  </si>
  <si>
    <t xml:space="preserve">'[R1E_0331.XLS]Tregion'!R46C3</t>
  </si>
  <si>
    <t xml:space="preserve">'[R1E_0331.XLS]Tregion'!R46C4</t>
  </si>
  <si>
    <t xml:space="preserve">'[R1E_0331.XLS]Tregion'!R46C32</t>
  </si>
  <si>
    <t xml:space="preserve">'[R1E_0331.XLS]Tregion'!R46C10</t>
  </si>
  <si>
    <t xml:space="preserve">'[R1E_0331.XLS]Tregion'!R46C24</t>
  </si>
  <si>
    <t xml:space="preserve">'[R1Z_0331.XLS]Tregion'!R46C1</t>
  </si>
  <si>
    <t xml:space="preserve">'[R1Z_0331.XLS]Tregion'!R46C2</t>
  </si>
  <si>
    <t xml:space="preserve">'[R1Z_0331.XLS]Tregion'!R46C3</t>
  </si>
  <si>
    <t xml:space="preserve">'[R1Z_0331.XLS]Tregion'!R46C4</t>
  </si>
  <si>
    <t xml:space="preserve">'[R1Z_0331.XLS]Tregion'!R46C32</t>
  </si>
  <si>
    <t xml:space="preserve">'[R1Z_0331.XLS]Tregion'!R46C10</t>
  </si>
  <si>
    <t xml:space="preserve">'[R1Z_0331.XLS]Tregion'!R46C24</t>
  </si>
  <si>
    <t xml:space="preserve">'[R3B_0331.XLS]Tregion'!R46C1</t>
  </si>
  <si>
    <t xml:space="preserve">'[R3B_0331.XLS]Tregion'!R46C2</t>
  </si>
  <si>
    <t xml:space="preserve">'[R3B_0331.XLS]Tregion'!R46C3</t>
  </si>
  <si>
    <t xml:space="preserve">'[R3B_0331.XLS]Tregion'!R46C4</t>
  </si>
  <si>
    <t xml:space="preserve">'[R3B_0331.XLS]Tregion'!R46C32</t>
  </si>
  <si>
    <t xml:space="preserve">'[R3B_0331.XLS]Tregion'!R46C10</t>
  </si>
  <si>
    <t xml:space="preserve">'[R3B_0331.XLS]Tregion'!R46C24</t>
  </si>
  <si>
    <t xml:space="preserve">'[R4_0331.XLS]Tregion'!R46C1</t>
  </si>
  <si>
    <t xml:space="preserve">'[R4_0331.XLS]Tregion'!R46C2</t>
  </si>
  <si>
    <t xml:space="preserve">'[R4_0331.XLS]Tregion'!R46C3</t>
  </si>
  <si>
    <t xml:space="preserve">'[R4_0331.XLS]Tregion'!R46C4</t>
  </si>
  <si>
    <t xml:space="preserve">'[R4_0331.XLS]Tregion'!R46C32</t>
  </si>
  <si>
    <t xml:space="preserve">'[R4_0331.XLS]Tregion'!R46C10</t>
  </si>
  <si>
    <t xml:space="preserve">'[R4_0331.XLS]Tregion'!R46C24</t>
  </si>
  <si>
    <t xml:space="preserve">'[R4A_0331.XLS]Tregion'!R46C1</t>
  </si>
  <si>
    <t xml:space="preserve">'[R4A_0331.XLS]Tregion'!R46C2</t>
  </si>
  <si>
    <t xml:space="preserve">'[R4A_0331.XLS]Tregion'!R46C3</t>
  </si>
  <si>
    <t xml:space="preserve">'[R4A_0331.XLS]Tregion'!R46C4</t>
  </si>
  <si>
    <t xml:space="preserve">'[R4A_0331.XLS]Tregion'!R46C32</t>
  </si>
  <si>
    <t xml:space="preserve">'[R4A_0331.XLS]Tregion'!R46C10</t>
  </si>
  <si>
    <t xml:space="preserve">'[R4A_0331.XLS]Tregion'!R46C24</t>
  </si>
  <si>
    <t xml:space="preserve">'[R4B_0331.XLS]Tregion'!R46C1</t>
  </si>
  <si>
    <t xml:space="preserve">'[R4B_0331.XLS]Tregion'!R46C2</t>
  </si>
  <si>
    <t xml:space="preserve">'[R4B_0331.XLS]Tregion'!R46C3</t>
  </si>
  <si>
    <t xml:space="preserve">'[R4B_0331.XLS]Tregion'!R46C4</t>
  </si>
  <si>
    <t xml:space="preserve">'[R4B_0331.XLS]Tregion'!R46C32</t>
  </si>
  <si>
    <t xml:space="preserve">'[R4B_0331.XLS]Tregion'!R46C10</t>
  </si>
  <si>
    <t xml:space="preserve">'[R4B_0331.XLS]Tregion'!R46C24</t>
  </si>
  <si>
    <t xml:space="preserve">'[R4C_0331.XLS]Tregion'!R46C1</t>
  </si>
  <si>
    <t xml:space="preserve">'[R4C_0331.XLS]Tregion'!R46C2</t>
  </si>
  <si>
    <t xml:space="preserve">'[R4C_0331.XLS]Tregion'!R46C3</t>
  </si>
  <si>
    <t xml:space="preserve">'[R4C_0331.XLS]Tregion'!R46C4</t>
  </si>
  <si>
    <t xml:space="preserve">'[R4C_0331.XLS]Tregion'!R46C32</t>
  </si>
  <si>
    <t xml:space="preserve">'[R4C_0331.XLS]Tregion'!R46C10</t>
  </si>
  <si>
    <t xml:space="preserve">'[R4C_0331.XLS]Tregion'!R46C24</t>
  </si>
  <si>
    <t xml:space="preserve">'[R5_0331.XLS]Tregion'!R46C1</t>
  </si>
  <si>
    <t xml:space="preserve">'[R5_0331.XLS]Tregion'!R46C2</t>
  </si>
  <si>
    <t xml:space="preserve">'[R5_0331.XLS]Tregion'!R46C3</t>
  </si>
  <si>
    <t xml:space="preserve">'[R5_0331.XLS]Tregion'!R46C4</t>
  </si>
  <si>
    <t xml:space="preserve">'[R5_0331.XLS]Tregion'!R46C32</t>
  </si>
  <si>
    <t xml:space="preserve">'[R5_0331.XLS]Tregion'!R46C10</t>
  </si>
  <si>
    <t xml:space="preserve">'[R5_0331.XLS]Tregion'!R46C24</t>
  </si>
  <si>
    <t xml:space="preserve">'[R6_0331.XLS]Tregion'!R46C1</t>
  </si>
  <si>
    <t xml:space="preserve">'[R6_0331.XLS]Tregion'!R46C2</t>
  </si>
  <si>
    <t xml:space="preserve">'[R6_0331.XLS]Tregion'!R46C3</t>
  </si>
  <si>
    <t xml:space="preserve">'[R6_0331.XLS]Tregion'!R46C4</t>
  </si>
  <si>
    <t xml:space="preserve">'[R6_0331.XLS]Tregion'!R46C32</t>
  </si>
  <si>
    <t xml:space="preserve">'[R6_0331.XLS]Tregion'!R46C10</t>
  </si>
  <si>
    <t xml:space="preserve">'[R6_0331.XLS]Tregion'!R46C24</t>
  </si>
  <si>
    <t xml:space="preserve">'[R1_0331.XLS]Tregion'!R47C1</t>
  </si>
  <si>
    <t xml:space="preserve">'[R1_0331.XLS]Tregion'!R47C2</t>
  </si>
  <si>
    <t xml:space="preserve">'[R1_0331.XLS]Tregion'!R47C3</t>
  </si>
  <si>
    <t xml:space="preserve">'[R1_0331.XLS]Tregion'!R47C4</t>
  </si>
  <si>
    <t xml:space="preserve">'[R1_0331.XLS]Tregion'!R47C32</t>
  </si>
  <si>
    <t xml:space="preserve">'[R1_0331.XLS]Tregion'!R47C10</t>
  </si>
  <si>
    <t xml:space="preserve">'[R1_0331.XLS]Tregion'!R47C24</t>
  </si>
  <si>
    <t xml:space="preserve">'[R1A_0331.XLS]Tregion'!R47C1</t>
  </si>
  <si>
    <t xml:space="preserve">'[R1A_0331.XLS]Tregion'!R47C2</t>
  </si>
  <si>
    <t xml:space="preserve">'[R1A_0331.XLS]Tregion'!R47C3</t>
  </si>
  <si>
    <t xml:space="preserve">'[R1A_0331.XLS]Tregion'!R47C4</t>
  </si>
  <si>
    <t xml:space="preserve">'[R1A_0331.XLS]Tregion'!R47C32</t>
  </si>
  <si>
    <t xml:space="preserve">'[R1A_0331.XLS]Tregion'!R47C10</t>
  </si>
  <si>
    <t xml:space="preserve">'[R1A_0331.XLS]Tregion'!R47C24</t>
  </si>
  <si>
    <t xml:space="preserve">'[R1B_0331.XLS]Tregion'!R47C1</t>
  </si>
  <si>
    <t xml:space="preserve">'[R1B_0331.XLS]Tregion'!R47C2</t>
  </si>
  <si>
    <t xml:space="preserve">'[R1B_0331.XLS]Tregion'!R47C3</t>
  </si>
  <si>
    <t xml:space="preserve">'[R1B_0331.XLS]Tregion'!R47C4</t>
  </si>
  <si>
    <t xml:space="preserve">'[R1B_0331.XLS]Tregion'!R47C32</t>
  </si>
  <si>
    <t xml:space="preserve">'[R1B_0331.XLS]Tregion'!R47C10</t>
  </si>
  <si>
    <t xml:space="preserve">'[R1B_0331.XLS]Tregion'!R47C24</t>
  </si>
  <si>
    <t xml:space="preserve">'[R1C_0331.XLS]Tregion'!R47C1</t>
  </si>
  <si>
    <t xml:space="preserve">'[R1C_0331.XLS]Tregion'!R47C2</t>
  </si>
  <si>
    <t xml:space="preserve">'[R1C_0331.XLS]Tregion'!R47C3</t>
  </si>
  <si>
    <t xml:space="preserve">'[R1C_0331.XLS]Tregion'!R47C4</t>
  </si>
  <si>
    <t xml:space="preserve">'[R1C_0331.XLS]Tregion'!R47C32</t>
  </si>
  <si>
    <t xml:space="preserve">'[R1C_0331.XLS]Tregion'!R47C10</t>
  </si>
  <si>
    <t xml:space="preserve">'[R1C_0331.XLS]Tregion'!R47C24</t>
  </si>
  <si>
    <t xml:space="preserve">'[R1E_0331.XLS]Tregion'!R47C1</t>
  </si>
  <si>
    <t xml:space="preserve">'[R1E_0331.XLS]Tregion'!R47C2</t>
  </si>
  <si>
    <t xml:space="preserve">'[R1E_0331.XLS]Tregion'!R47C3</t>
  </si>
  <si>
    <t xml:space="preserve">'[R1E_0331.XLS]Tregion'!R47C4</t>
  </si>
  <si>
    <t xml:space="preserve">'[R1E_0331.XLS]Tregion'!R47C32</t>
  </si>
  <si>
    <t xml:space="preserve">'[R1E_0331.XLS]Tregion'!R47C10</t>
  </si>
  <si>
    <t xml:space="preserve">'[R1E_0331.XLS]Tregion'!R47C24</t>
  </si>
  <si>
    <t xml:space="preserve">'[R1Z_0331.XLS]Tregion'!R47C1</t>
  </si>
  <si>
    <t xml:space="preserve">'[R1Z_0331.XLS]Tregion'!R47C2</t>
  </si>
  <si>
    <t xml:space="preserve">'[R1Z_0331.XLS]Tregion'!R47C3</t>
  </si>
  <si>
    <t xml:space="preserve">'[R1Z_0331.XLS]Tregion'!R47C4</t>
  </si>
  <si>
    <t xml:space="preserve">'[R1Z_0331.XLS]Tregion'!R47C32</t>
  </si>
  <si>
    <t xml:space="preserve">'[R1Z_0331.XLS]Tregion'!R47C10</t>
  </si>
  <si>
    <t xml:space="preserve">'[R1Z_0331.XLS]Tregion'!R47C24</t>
  </si>
  <si>
    <t xml:space="preserve">'[R3B_0331.XLS]Tregion'!R47C1</t>
  </si>
  <si>
    <t xml:space="preserve">'[R3B_0331.XLS]Tregion'!R47C2</t>
  </si>
  <si>
    <t xml:space="preserve">'[R3B_0331.XLS]Tregion'!R47C3</t>
  </si>
  <si>
    <t xml:space="preserve">'[R3B_0331.XLS]Tregion'!R47C4</t>
  </si>
  <si>
    <t xml:space="preserve">'[R3B_0331.XLS]Tregion'!R47C32</t>
  </si>
  <si>
    <t xml:space="preserve">'[R3B_0331.XLS]Tregion'!R47C10</t>
  </si>
  <si>
    <t xml:space="preserve">'[R3B_0331.XLS]Tregion'!R47C24</t>
  </si>
  <si>
    <t xml:space="preserve">'[R4_0331.XLS]Tregion'!R47C1</t>
  </si>
  <si>
    <t xml:space="preserve">'[R4_0331.XLS]Tregion'!R47C2</t>
  </si>
  <si>
    <t xml:space="preserve">'[R4_0331.XLS]Tregion'!R47C3</t>
  </si>
  <si>
    <t xml:space="preserve">'[R4_0331.XLS]Tregion'!R47C4</t>
  </si>
  <si>
    <t xml:space="preserve">'[R4_0331.XLS]Tregion'!R47C32</t>
  </si>
  <si>
    <t xml:space="preserve">'[R4_0331.XLS]Tregion'!R47C10</t>
  </si>
  <si>
    <t xml:space="preserve">'[R4_0331.XLS]Tregion'!R47C24</t>
  </si>
  <si>
    <t xml:space="preserve">'[R4A_0331.XLS]Tregion'!R47C1</t>
  </si>
  <si>
    <t xml:space="preserve">'[R4A_0331.XLS]Tregion'!R47C2</t>
  </si>
  <si>
    <t xml:space="preserve">'[R4A_0331.XLS]Tregion'!R47C3</t>
  </si>
  <si>
    <t xml:space="preserve">'[R4A_0331.XLS]Tregion'!R47C4</t>
  </si>
  <si>
    <t xml:space="preserve">'[R4A_0331.XLS]Tregion'!R47C32</t>
  </si>
  <si>
    <t xml:space="preserve">'[R4A_0331.XLS]Tregion'!R47C10</t>
  </si>
  <si>
    <t xml:space="preserve">'[R4A_0331.XLS]Tregion'!R47C24</t>
  </si>
  <si>
    <t xml:space="preserve">'[R4B_0331.XLS]Tregion'!R47C1</t>
  </si>
  <si>
    <t xml:space="preserve">'[R4B_0331.XLS]Tregion'!R47C2</t>
  </si>
  <si>
    <t xml:space="preserve">'[R4B_0331.XLS]Tregion'!R47C3</t>
  </si>
  <si>
    <t xml:space="preserve">'[R4B_0331.XLS]Tregion'!R47C4</t>
  </si>
  <si>
    <t xml:space="preserve">'[R4B_0331.XLS]Tregion'!R47C32</t>
  </si>
  <si>
    <t xml:space="preserve">'[R4B_0331.XLS]Tregion'!R47C10</t>
  </si>
  <si>
    <t xml:space="preserve">'[R4B_0331.XLS]Tregion'!R47C24</t>
  </si>
  <si>
    <t xml:space="preserve">'[R4C_0331.XLS]Tregion'!R47C1</t>
  </si>
  <si>
    <t xml:space="preserve">'[R4C_0331.XLS]Tregion'!R47C2</t>
  </si>
  <si>
    <t xml:space="preserve">'[R4C_0331.XLS]Tregion'!R47C3</t>
  </si>
  <si>
    <t xml:space="preserve">'[R4C_0331.XLS]Tregion'!R47C4</t>
  </si>
  <si>
    <t xml:space="preserve">'[R4C_0331.XLS]Tregion'!R47C32</t>
  </si>
  <si>
    <t xml:space="preserve">'[R4C_0331.XLS]Tregion'!R47C10</t>
  </si>
  <si>
    <t xml:space="preserve">'[R4C_0331.XLS]Tregion'!R47C24</t>
  </si>
  <si>
    <t xml:space="preserve">'[R5_0331.XLS]Tregion'!R47C1</t>
  </si>
  <si>
    <t xml:space="preserve">'[R5_0331.XLS]Tregion'!R47C2</t>
  </si>
  <si>
    <t xml:space="preserve">'[R5_0331.XLS]Tregion'!R47C3</t>
  </si>
  <si>
    <t xml:space="preserve">'[R5_0331.XLS]Tregion'!R47C4</t>
  </si>
  <si>
    <t xml:space="preserve">'[R5_0331.XLS]Tregion'!R47C32</t>
  </si>
  <si>
    <t xml:space="preserve">'[R5_0331.XLS]Tregion'!R47C10</t>
  </si>
  <si>
    <t xml:space="preserve">'[R5_0331.XLS]Tregion'!R47C24</t>
  </si>
  <si>
    <t xml:space="preserve">'[R6_0331.XLS]Tregion'!R47C1</t>
  </si>
  <si>
    <t xml:space="preserve">'[R6_0331.XLS]Tregion'!R47C2</t>
  </si>
  <si>
    <t xml:space="preserve">'[R6_0331.XLS]Tregion'!R47C3</t>
  </si>
  <si>
    <t xml:space="preserve">'[R6_0331.XLS]Tregion'!R47C4</t>
  </si>
  <si>
    <t xml:space="preserve">'[R6_0331.XLS]Tregion'!R47C32</t>
  </si>
  <si>
    <t xml:space="preserve">'[R6_0331.XLS]Tregion'!R47C10</t>
  </si>
  <si>
    <t xml:space="preserve">'[R6_0331.XLS]Tregion'!R47C24</t>
  </si>
  <si>
    <t xml:space="preserve">'[R1_0331.XLS]Tregion'!R48C1</t>
  </si>
  <si>
    <t xml:space="preserve">'[R1_0331.XLS]Tregion'!R48C2</t>
  </si>
  <si>
    <t xml:space="preserve">'[R1_0331.XLS]Tregion'!R48C3</t>
  </si>
  <si>
    <t xml:space="preserve">'[R1_0331.XLS]Tregion'!R48C4</t>
  </si>
  <si>
    <t xml:space="preserve">'[R1_0331.XLS]Tregion'!R48C32</t>
  </si>
  <si>
    <t xml:space="preserve">'[R1_0331.XLS]Tregion'!R48C10</t>
  </si>
  <si>
    <t xml:space="preserve">'[R1_0331.XLS]Tregion'!R48C24</t>
  </si>
  <si>
    <t xml:space="preserve">'[R1A_0331.XLS]Tregion'!R48C1</t>
  </si>
  <si>
    <t xml:space="preserve">'[R1A_0331.XLS]Tregion'!R48C2</t>
  </si>
  <si>
    <t xml:space="preserve">'[R1A_0331.XLS]Tregion'!R48C3</t>
  </si>
  <si>
    <t xml:space="preserve">'[R1A_0331.XLS]Tregion'!R48C4</t>
  </si>
  <si>
    <t xml:space="preserve">'[R1A_0331.XLS]Tregion'!R48C32</t>
  </si>
  <si>
    <t xml:space="preserve">'[R1A_0331.XLS]Tregion'!R48C10</t>
  </si>
  <si>
    <t xml:space="preserve">'[R1A_0331.XLS]Tregion'!R48C24</t>
  </si>
  <si>
    <t xml:space="preserve">'[R1B_0331.XLS]Tregion'!R48C1</t>
  </si>
  <si>
    <t xml:space="preserve">'[R1B_0331.XLS]Tregion'!R48C2</t>
  </si>
  <si>
    <t xml:space="preserve">'[R1B_0331.XLS]Tregion'!R48C3</t>
  </si>
  <si>
    <t xml:space="preserve">'[R1B_0331.XLS]Tregion'!R48C4</t>
  </si>
  <si>
    <t xml:space="preserve">'[R1B_0331.XLS]Tregion'!R48C32</t>
  </si>
  <si>
    <t xml:space="preserve">'[R1B_0331.XLS]Tregion'!R48C10</t>
  </si>
  <si>
    <t xml:space="preserve">'[R1B_0331.XLS]Tregion'!R48C24</t>
  </si>
  <si>
    <t xml:space="preserve">'[R1C_0331.XLS]Tregion'!R48C1</t>
  </si>
  <si>
    <t xml:space="preserve">'[R1C_0331.XLS]Tregion'!R48C2</t>
  </si>
  <si>
    <t xml:space="preserve">'[R1C_0331.XLS]Tregion'!R48C3</t>
  </si>
  <si>
    <t xml:space="preserve">'[R1C_0331.XLS]Tregion'!R48C4</t>
  </si>
  <si>
    <t xml:space="preserve">'[R1C_0331.XLS]Tregion'!R48C32</t>
  </si>
  <si>
    <t xml:space="preserve">'[R1C_0331.XLS]Tregion'!R48C10</t>
  </si>
  <si>
    <t xml:space="preserve">'[R1C_0331.XLS]Tregion'!R48C24</t>
  </si>
  <si>
    <t xml:space="preserve">'[R1E_0331.XLS]Tregion'!R48C1</t>
  </si>
  <si>
    <t xml:space="preserve">'[R1E_0331.XLS]Tregion'!R48C2</t>
  </si>
  <si>
    <t xml:space="preserve">'[R1E_0331.XLS]Tregion'!R48C3</t>
  </si>
  <si>
    <t xml:space="preserve">'[R1E_0331.XLS]Tregion'!R48C4</t>
  </si>
  <si>
    <t xml:space="preserve">'[R1E_0331.XLS]Tregion'!R48C32</t>
  </si>
  <si>
    <t xml:space="preserve">'[R1E_0331.XLS]Tregion'!R48C10</t>
  </si>
  <si>
    <t xml:space="preserve">'[R1E_0331.XLS]Tregion'!R48C24</t>
  </si>
  <si>
    <t xml:space="preserve">'[R1Z_0331.XLS]Tregion'!R48C1</t>
  </si>
  <si>
    <t xml:space="preserve">'[R1Z_0331.XLS]Tregion'!R48C2</t>
  </si>
  <si>
    <t xml:space="preserve">'[R1Z_0331.XLS]Tregion'!R48C3</t>
  </si>
  <si>
    <t xml:space="preserve">'[R1Z_0331.XLS]Tregion'!R48C4</t>
  </si>
  <si>
    <t xml:space="preserve">'[R1Z_0331.XLS]Tregion'!R48C32</t>
  </si>
  <si>
    <t xml:space="preserve">'[R1Z_0331.XLS]Tregion'!R48C10</t>
  </si>
  <si>
    <t xml:space="preserve">'[R1Z_0331.XLS]Tregion'!R48C24</t>
  </si>
  <si>
    <t xml:space="preserve">'[R3B_0331.XLS]Tregion'!R48C1</t>
  </si>
  <si>
    <t xml:space="preserve">'[R3B_0331.XLS]Tregion'!R48C2</t>
  </si>
  <si>
    <t xml:space="preserve">'[R3B_0331.XLS]Tregion'!R48C3</t>
  </si>
  <si>
    <t xml:space="preserve">'[R3B_0331.XLS]Tregion'!R48C4</t>
  </si>
  <si>
    <t xml:space="preserve">'[R3B_0331.XLS]Tregion'!R48C32</t>
  </si>
  <si>
    <t xml:space="preserve">'[R3B_0331.XLS]Tregion'!R48C10</t>
  </si>
  <si>
    <t xml:space="preserve">'[R3B_0331.XLS]Tregion'!R48C24</t>
  </si>
  <si>
    <t xml:space="preserve">'[R4_0331.XLS]Tregion'!R48C1</t>
  </si>
  <si>
    <t xml:space="preserve">'[R4_0331.XLS]Tregion'!R48C2</t>
  </si>
  <si>
    <t xml:space="preserve">'[R4_0331.XLS]Tregion'!R48C3</t>
  </si>
  <si>
    <t xml:space="preserve">'[R4_0331.XLS]Tregion'!R48C4</t>
  </si>
  <si>
    <t xml:space="preserve">'[R4_0331.XLS]Tregion'!R48C32</t>
  </si>
  <si>
    <t xml:space="preserve">'[R4_0331.XLS]Tregion'!R48C10</t>
  </si>
  <si>
    <t xml:space="preserve">'[R4_0331.XLS]Tregion'!R48C24</t>
  </si>
  <si>
    <t xml:space="preserve">'[R4A_0331.XLS]Tregion'!R48C1</t>
  </si>
  <si>
    <t xml:space="preserve">'[R4A_0331.XLS]Tregion'!R48C2</t>
  </si>
  <si>
    <t xml:space="preserve">'[R4A_0331.XLS]Tregion'!R48C3</t>
  </si>
  <si>
    <t xml:space="preserve">'[R4A_0331.XLS]Tregion'!R48C4</t>
  </si>
  <si>
    <t xml:space="preserve">'[R4A_0331.XLS]Tregion'!R48C32</t>
  </si>
  <si>
    <t xml:space="preserve">'[R4A_0331.XLS]Tregion'!R48C10</t>
  </si>
  <si>
    <t xml:space="preserve">'[R4A_0331.XLS]Tregion'!R48C24</t>
  </si>
  <si>
    <t xml:space="preserve">'[R4B_0331.XLS]Tregion'!R48C1</t>
  </si>
  <si>
    <t xml:space="preserve">'[R4B_0331.XLS]Tregion'!R48C2</t>
  </si>
  <si>
    <t xml:space="preserve">'[R4B_0331.XLS]Tregion'!R48C3</t>
  </si>
  <si>
    <t xml:space="preserve">'[R4B_0331.XLS]Tregion'!R48C4</t>
  </si>
  <si>
    <t xml:space="preserve">'[R4B_0331.XLS]Tregion'!R48C32</t>
  </si>
  <si>
    <t xml:space="preserve">'[R4B_0331.XLS]Tregion'!R48C10</t>
  </si>
  <si>
    <t xml:space="preserve">'[R4B_0331.XLS]Tregion'!R48C24</t>
  </si>
  <si>
    <t xml:space="preserve">'[R4C_0331.XLS]Tregion'!R48C1</t>
  </si>
  <si>
    <t xml:space="preserve">'[R4C_0331.XLS]Tregion'!R48C2</t>
  </si>
  <si>
    <t xml:space="preserve">'[R4C_0331.XLS]Tregion'!R48C3</t>
  </si>
  <si>
    <t xml:space="preserve">'[R4C_0331.XLS]Tregion'!R48C4</t>
  </si>
  <si>
    <t xml:space="preserve">'[R4C_0331.XLS]Tregion'!R48C32</t>
  </si>
  <si>
    <t xml:space="preserve">'[R4C_0331.XLS]Tregion'!R48C10</t>
  </si>
  <si>
    <t xml:space="preserve">'[R4C_0331.XLS]Tregion'!R48C24</t>
  </si>
  <si>
    <t xml:space="preserve">'[R5_0331.XLS]Tregion'!R48C1</t>
  </si>
  <si>
    <t xml:space="preserve">'[R5_0331.XLS]Tregion'!R48C2</t>
  </si>
  <si>
    <t xml:space="preserve">'[R5_0331.XLS]Tregion'!R48C3</t>
  </si>
  <si>
    <t xml:space="preserve">'[R5_0331.XLS]Tregion'!R48C4</t>
  </si>
  <si>
    <t xml:space="preserve">'[R5_0331.XLS]Tregion'!R48C32</t>
  </si>
  <si>
    <t xml:space="preserve">'[R5_0331.XLS]Tregion'!R48C10</t>
  </si>
  <si>
    <t xml:space="preserve">'[R5_0331.XLS]Tregion'!R48C24</t>
  </si>
  <si>
    <t xml:space="preserve">'[R6_0331.XLS]Tregion'!R48C1</t>
  </si>
  <si>
    <t xml:space="preserve">'[R6_0331.XLS]Tregion'!R48C2</t>
  </si>
  <si>
    <t xml:space="preserve">'[R6_0331.XLS]Tregion'!R48C3</t>
  </si>
  <si>
    <t xml:space="preserve">'[R6_0331.XLS]Tregion'!R48C4</t>
  </si>
  <si>
    <t xml:space="preserve">'[R6_0331.XLS]Tregion'!R48C32</t>
  </si>
  <si>
    <t xml:space="preserve">'[R6_0331.XLS]Tregion'!R48C10</t>
  </si>
  <si>
    <t xml:space="preserve">'[R6_0331.XLS]Tregion'!R48C24</t>
  </si>
  <si>
    <t xml:space="preserve">'[R1_0331.XLS]Tregion'!R49C1</t>
  </si>
  <si>
    <t xml:space="preserve">'[R1_0331.XLS]Tregion'!R49C2</t>
  </si>
  <si>
    <t xml:space="preserve">'[R1_0331.XLS]Tregion'!R49C3</t>
  </si>
  <si>
    <t xml:space="preserve">'[R1_0331.XLS]Tregion'!R49C4</t>
  </si>
  <si>
    <t xml:space="preserve">'[R1_0331.XLS]Tregion'!R49C32</t>
  </si>
  <si>
    <t xml:space="preserve">'[R1_0331.XLS]Tregion'!R49C10</t>
  </si>
  <si>
    <t xml:space="preserve">'[R1_0331.XLS]Tregion'!R49C24</t>
  </si>
  <si>
    <t xml:space="preserve">'[R1A_0331.XLS]Tregion'!R49C1</t>
  </si>
  <si>
    <t xml:space="preserve">'[R1A_0331.XLS]Tregion'!R49C2</t>
  </si>
  <si>
    <t xml:space="preserve">'[R1A_0331.XLS]Tregion'!R49C3</t>
  </si>
  <si>
    <t xml:space="preserve">'[R1A_0331.XLS]Tregion'!R49C4</t>
  </si>
  <si>
    <t xml:space="preserve">'[R1A_0331.XLS]Tregion'!R49C32</t>
  </si>
  <si>
    <t xml:space="preserve">'[R1A_0331.XLS]Tregion'!R49C10</t>
  </si>
  <si>
    <t xml:space="preserve">'[R1A_0331.XLS]Tregion'!R49C24</t>
  </si>
  <si>
    <t xml:space="preserve">'[R1B_0331.XLS]Tregion'!R49C1</t>
  </si>
  <si>
    <t xml:space="preserve">'[R1B_0331.XLS]Tregion'!R49C2</t>
  </si>
  <si>
    <t xml:space="preserve">'[R1B_0331.XLS]Tregion'!R49C3</t>
  </si>
  <si>
    <t xml:space="preserve">'[R1B_0331.XLS]Tregion'!R49C4</t>
  </si>
  <si>
    <t xml:space="preserve">'[R1B_0331.XLS]Tregion'!R49C32</t>
  </si>
  <si>
    <t xml:space="preserve">'[R1B_0331.XLS]Tregion'!R49C10</t>
  </si>
  <si>
    <t xml:space="preserve">'[R1B_0331.XLS]Tregion'!R49C24</t>
  </si>
  <si>
    <t xml:space="preserve">'[R1C_0331.XLS]Tregion'!R49C1</t>
  </si>
  <si>
    <t xml:space="preserve">'[R1C_0331.XLS]Tregion'!R49C2</t>
  </si>
  <si>
    <t xml:space="preserve">'[R1C_0331.XLS]Tregion'!R49C3</t>
  </si>
  <si>
    <t xml:space="preserve">'[R1C_0331.XLS]Tregion'!R49C4</t>
  </si>
  <si>
    <t xml:space="preserve">'[R1C_0331.XLS]Tregion'!R49C32</t>
  </si>
  <si>
    <t xml:space="preserve">'[R1C_0331.XLS]Tregion'!R49C10</t>
  </si>
  <si>
    <t xml:space="preserve">'[R1C_0331.XLS]Tregion'!R49C24</t>
  </si>
  <si>
    <t xml:space="preserve">'[R1E_0331.XLS]Tregion'!R49C1</t>
  </si>
  <si>
    <t xml:space="preserve">'[R1E_0331.XLS]Tregion'!R49C2</t>
  </si>
  <si>
    <t xml:space="preserve">'[R1E_0331.XLS]Tregion'!R49C3</t>
  </si>
  <si>
    <t xml:space="preserve">'[R1E_0331.XLS]Tregion'!R49C4</t>
  </si>
  <si>
    <t xml:space="preserve">'[R1E_0331.XLS]Tregion'!R49C32</t>
  </si>
  <si>
    <t xml:space="preserve">'[R1E_0331.XLS]Tregion'!R49C10</t>
  </si>
  <si>
    <t xml:space="preserve">'[R1E_0331.XLS]Tregion'!R49C24</t>
  </si>
  <si>
    <t xml:space="preserve">'[R1Z_0331.XLS]Tregion'!R49C1</t>
  </si>
  <si>
    <t xml:space="preserve">'[R1Z_0331.XLS]Tregion'!R49C2</t>
  </si>
  <si>
    <t xml:space="preserve">'[R1Z_0331.XLS]Tregion'!R49C3</t>
  </si>
  <si>
    <t xml:space="preserve">'[R1Z_0331.XLS]Tregion'!R49C4</t>
  </si>
  <si>
    <t xml:space="preserve">'[R1Z_0331.XLS]Tregion'!R49C32</t>
  </si>
  <si>
    <t xml:space="preserve">'[R1Z_0331.XLS]Tregion'!R49C10</t>
  </si>
  <si>
    <t xml:space="preserve">'[R1Z_0331.XLS]Tregion'!R49C24</t>
  </si>
  <si>
    <t xml:space="preserve">'[R3B_0331.XLS]Tregion'!R49C1</t>
  </si>
  <si>
    <t xml:space="preserve">'[R3B_0331.XLS]Tregion'!R49C2</t>
  </si>
  <si>
    <t xml:space="preserve">'[R3B_0331.XLS]Tregion'!R49C3</t>
  </si>
  <si>
    <t xml:space="preserve">'[R3B_0331.XLS]Tregion'!R49C4</t>
  </si>
  <si>
    <t xml:space="preserve">'[R3B_0331.XLS]Tregion'!R49C32</t>
  </si>
  <si>
    <t xml:space="preserve">'[R3B_0331.XLS]Tregion'!R49C10</t>
  </si>
  <si>
    <t xml:space="preserve">'[R3B_0331.XLS]Tregion'!R49C24</t>
  </si>
  <si>
    <t xml:space="preserve">'[R4_0331.XLS]Tregion'!R49C1</t>
  </si>
  <si>
    <t xml:space="preserve">'[R4_0331.XLS]Tregion'!R49C2</t>
  </si>
  <si>
    <t xml:space="preserve">'[R4_0331.XLS]Tregion'!R49C3</t>
  </si>
  <si>
    <t xml:space="preserve">'[R4_0331.XLS]Tregion'!R49C4</t>
  </si>
  <si>
    <t xml:space="preserve">'[R4_0331.XLS]Tregion'!R49C32</t>
  </si>
  <si>
    <t xml:space="preserve">'[R4_0331.XLS]Tregion'!R49C10</t>
  </si>
  <si>
    <t xml:space="preserve">'[R4_0331.XLS]Tregion'!R49C24</t>
  </si>
  <si>
    <t xml:space="preserve">'[R4A_0331.XLS]Tregion'!R49C1</t>
  </si>
  <si>
    <t xml:space="preserve">'[R4A_0331.XLS]Tregion'!R49C2</t>
  </si>
  <si>
    <t xml:space="preserve">'[R4A_0331.XLS]Tregion'!R49C3</t>
  </si>
  <si>
    <t xml:space="preserve">'[R4A_0331.XLS]Tregion'!R49C4</t>
  </si>
  <si>
    <t xml:space="preserve">'[R4A_0331.XLS]Tregion'!R49C32</t>
  </si>
  <si>
    <t xml:space="preserve">'[R4A_0331.XLS]Tregion'!R49C10</t>
  </si>
  <si>
    <t xml:space="preserve">'[R4A_0331.XLS]Tregion'!R49C24</t>
  </si>
  <si>
    <t xml:space="preserve">'[R4B_0331.XLS]Tregion'!R49C1</t>
  </si>
  <si>
    <t xml:space="preserve">'[R4B_0331.XLS]Tregion'!R49C2</t>
  </si>
  <si>
    <t xml:space="preserve">'[R4B_0331.XLS]Tregion'!R49C3</t>
  </si>
  <si>
    <t xml:space="preserve">'[R4B_0331.XLS]Tregion'!R49C4</t>
  </si>
  <si>
    <t xml:space="preserve">'[R4B_0331.XLS]Tregion'!R49C32</t>
  </si>
  <si>
    <t xml:space="preserve">'[R4B_0331.XLS]Tregion'!R49C10</t>
  </si>
  <si>
    <t xml:space="preserve">'[R4B_0331.XLS]Tregion'!R49C24</t>
  </si>
  <si>
    <t xml:space="preserve">'[R4C_0331.XLS]Tregion'!R49C1</t>
  </si>
  <si>
    <t xml:space="preserve">'[R4C_0331.XLS]Tregion'!R49C2</t>
  </si>
  <si>
    <t xml:space="preserve">'[R4C_0331.XLS]Tregion'!R49C3</t>
  </si>
  <si>
    <t xml:space="preserve">'[R4C_0331.XLS]Tregion'!R49C4</t>
  </si>
  <si>
    <t xml:space="preserve">'[R4C_0331.XLS]Tregion'!R49C32</t>
  </si>
  <si>
    <t xml:space="preserve">'[R4C_0331.XLS]Tregion'!R49C10</t>
  </si>
  <si>
    <t xml:space="preserve">'[R4C_0331.XLS]Tregion'!R49C24</t>
  </si>
  <si>
    <t xml:space="preserve">'[R5_0331.XLS]Tregion'!R49C1</t>
  </si>
  <si>
    <t xml:space="preserve">'[R5_0331.XLS]Tregion'!R49C2</t>
  </si>
  <si>
    <t xml:space="preserve">'[R5_0331.XLS]Tregion'!R49C3</t>
  </si>
  <si>
    <t xml:space="preserve">'[R5_0331.XLS]Tregion'!R49C4</t>
  </si>
  <si>
    <t xml:space="preserve">'[R5_0331.XLS]Tregion'!R49C32</t>
  </si>
  <si>
    <t xml:space="preserve">'[R5_0331.XLS]Tregion'!R49C10</t>
  </si>
  <si>
    <t xml:space="preserve">'[R5_0331.XLS]Tregion'!R49C24</t>
  </si>
  <si>
    <t xml:space="preserve">'[R6_0331.XLS]Tregion'!R49C1</t>
  </si>
  <si>
    <t xml:space="preserve">'[R6_0331.XLS]Tregion'!R49C2</t>
  </si>
  <si>
    <t xml:space="preserve">'[R6_0331.XLS]Tregion'!R49C3</t>
  </si>
  <si>
    <t xml:space="preserve">'[R6_0331.XLS]Tregion'!R49C4</t>
  </si>
  <si>
    <t xml:space="preserve">'[R6_0331.XLS]Tregion'!R49C32</t>
  </si>
  <si>
    <t xml:space="preserve">'[R6_0331.XLS]Tregion'!R49C10</t>
  </si>
  <si>
    <t xml:space="preserve">'[R6_0331.XLS]Tregion'!R49C24</t>
  </si>
  <si>
    <t xml:space="preserve">'[R1_0331.XLS]Tregion'!R50C1</t>
  </si>
  <si>
    <t xml:space="preserve">'[R1_0331.XLS]Tregion'!R50C2</t>
  </si>
  <si>
    <t xml:space="preserve">'[R1_0331.XLS]Tregion'!R50C3</t>
  </si>
  <si>
    <t xml:space="preserve">'[R1_0331.XLS]Tregion'!R50C4</t>
  </si>
  <si>
    <t xml:space="preserve">'[R1_0331.XLS]Tregion'!R50C32</t>
  </si>
  <si>
    <t xml:space="preserve">'[R1_0331.XLS]Tregion'!R50C10</t>
  </si>
  <si>
    <t xml:space="preserve">'[R1_0331.XLS]Tregion'!R50C24</t>
  </si>
  <si>
    <t xml:space="preserve">'[R1A_0331.XLS]Tregion'!R50C1</t>
  </si>
  <si>
    <t xml:space="preserve">'[R1A_0331.XLS]Tregion'!R50C2</t>
  </si>
  <si>
    <t xml:space="preserve">'[R1A_0331.XLS]Tregion'!R50C3</t>
  </si>
  <si>
    <t xml:space="preserve">'[R1A_0331.XLS]Tregion'!R50C4</t>
  </si>
  <si>
    <t xml:space="preserve">'[R1A_0331.XLS]Tregion'!R50C32</t>
  </si>
  <si>
    <t xml:space="preserve">'[R1A_0331.XLS]Tregion'!R50C10</t>
  </si>
  <si>
    <t xml:space="preserve">'[R1A_0331.XLS]Tregion'!R50C24</t>
  </si>
  <si>
    <t xml:space="preserve">'[R1B_0331.XLS]Tregion'!R50C1</t>
  </si>
  <si>
    <t xml:space="preserve">'[R1B_0331.XLS]Tregion'!R50C2</t>
  </si>
  <si>
    <t xml:space="preserve">'[R1B_0331.XLS]Tregion'!R50C3</t>
  </si>
  <si>
    <t xml:space="preserve">'[R1B_0331.XLS]Tregion'!R50C4</t>
  </si>
  <si>
    <t xml:space="preserve">'[R1B_0331.XLS]Tregion'!R50C32</t>
  </si>
  <si>
    <t xml:space="preserve">'[R1B_0331.XLS]Tregion'!R50C10</t>
  </si>
  <si>
    <t xml:space="preserve">'[R1B_0331.XLS]Tregion'!R50C24</t>
  </si>
  <si>
    <t xml:space="preserve">'[R1C_0331.XLS]Tregion'!R50C1</t>
  </si>
  <si>
    <t xml:space="preserve">'[R1C_0331.XLS]Tregion'!R50C2</t>
  </si>
  <si>
    <t xml:space="preserve">'[R1C_0331.XLS]Tregion'!R50C3</t>
  </si>
  <si>
    <t xml:space="preserve">'[R1C_0331.XLS]Tregion'!R50C4</t>
  </si>
  <si>
    <t xml:space="preserve">'[R1C_0331.XLS]Tregion'!R50C32</t>
  </si>
  <si>
    <t xml:space="preserve">'[R1C_0331.XLS]Tregion'!R50C10</t>
  </si>
  <si>
    <t xml:space="preserve">'[R1C_0331.XLS]Tregion'!R50C24</t>
  </si>
  <si>
    <t xml:space="preserve">'[R1E_0331.XLS]Tregion'!R50C1</t>
  </si>
  <si>
    <t xml:space="preserve">'[R1E_0331.XLS]Tregion'!R50C2</t>
  </si>
  <si>
    <t xml:space="preserve">'[R1E_0331.XLS]Tregion'!R50C3</t>
  </si>
  <si>
    <t xml:space="preserve">'[R1E_0331.XLS]Tregion'!R50C4</t>
  </si>
  <si>
    <t xml:space="preserve">'[R1E_0331.XLS]Tregion'!R50C32</t>
  </si>
  <si>
    <t xml:space="preserve">'[R1E_0331.XLS]Tregion'!R50C10</t>
  </si>
  <si>
    <t xml:space="preserve">'[R1E_0331.XLS]Tregion'!R50C24</t>
  </si>
  <si>
    <t xml:space="preserve">'[R1Z_0331.XLS]Tregion'!R50C1</t>
  </si>
  <si>
    <t xml:space="preserve">'[R1Z_0331.XLS]Tregion'!R50C2</t>
  </si>
  <si>
    <t xml:space="preserve">'[R1Z_0331.XLS]Tregion'!R50C3</t>
  </si>
  <si>
    <t xml:space="preserve">'[R1Z_0331.XLS]Tregion'!R50C4</t>
  </si>
  <si>
    <t xml:space="preserve">'[R1Z_0331.XLS]Tregion'!R50C32</t>
  </si>
  <si>
    <t xml:space="preserve">'[R1Z_0331.XLS]Tregion'!R50C10</t>
  </si>
  <si>
    <t xml:space="preserve">'[R1Z_0331.XLS]Tregion'!R50C24</t>
  </si>
  <si>
    <t xml:space="preserve">'[R3B_0331.XLS]Tregion'!R50C1</t>
  </si>
  <si>
    <t xml:space="preserve">'[R3B_0331.XLS]Tregion'!R50C2</t>
  </si>
  <si>
    <t xml:space="preserve">'[R3B_0331.XLS]Tregion'!R50C3</t>
  </si>
  <si>
    <t xml:space="preserve">'[R3B_0331.XLS]Tregion'!R50C4</t>
  </si>
  <si>
    <t xml:space="preserve">'[R3B_0331.XLS]Tregion'!R50C32</t>
  </si>
  <si>
    <t xml:space="preserve">'[R3B_0331.XLS]Tregion'!R50C10</t>
  </si>
  <si>
    <t xml:space="preserve">'[R3B_0331.XLS]Tregion'!R50C24</t>
  </si>
  <si>
    <t xml:space="preserve">'[R4_0331.XLS]Tregion'!R50C1</t>
  </si>
  <si>
    <t xml:space="preserve">'[R4_0331.XLS]Tregion'!R50C2</t>
  </si>
  <si>
    <t xml:space="preserve">'[R4_0331.XLS]Tregion'!R50C3</t>
  </si>
  <si>
    <t xml:space="preserve">'[R4_0331.XLS]Tregion'!R50C4</t>
  </si>
  <si>
    <t xml:space="preserve">'[R4_0331.XLS]Tregion'!R50C32</t>
  </si>
  <si>
    <t xml:space="preserve">'[R4_0331.XLS]Tregion'!R50C10</t>
  </si>
  <si>
    <t xml:space="preserve">'[R4_0331.XLS]Tregion'!R50C24</t>
  </si>
  <si>
    <t xml:space="preserve">'[R4A_0331.XLS]Tregion'!R50C1</t>
  </si>
  <si>
    <t xml:space="preserve">'[R4A_0331.XLS]Tregion'!R50C2</t>
  </si>
  <si>
    <t xml:space="preserve">'[R4A_0331.XLS]Tregion'!R50C3</t>
  </si>
  <si>
    <t xml:space="preserve">'[R4A_0331.XLS]Tregion'!R50C4</t>
  </si>
  <si>
    <t xml:space="preserve">'[R4A_0331.XLS]Tregion'!R50C32</t>
  </si>
  <si>
    <t xml:space="preserve">'[R4A_0331.XLS]Tregion'!R50C10</t>
  </si>
  <si>
    <t xml:space="preserve">'[R4A_0331.XLS]Tregion'!R50C24</t>
  </si>
  <si>
    <t xml:space="preserve">'[R4B_0331.XLS]Tregion'!R50C1</t>
  </si>
  <si>
    <t xml:space="preserve">'[R4B_0331.XLS]Tregion'!R50C2</t>
  </si>
  <si>
    <t xml:space="preserve">'[R4B_0331.XLS]Tregion'!R50C3</t>
  </si>
  <si>
    <t xml:space="preserve">'[R4B_0331.XLS]Tregion'!R50C4</t>
  </si>
  <si>
    <t xml:space="preserve">'[R4B_0331.XLS]Tregion'!R50C32</t>
  </si>
  <si>
    <t xml:space="preserve">'[R4B_0331.XLS]Tregion'!R50C10</t>
  </si>
  <si>
    <t xml:space="preserve">'[R4B_0331.XLS]Tregion'!R50C24</t>
  </si>
  <si>
    <t xml:space="preserve">'[R4C_0331.XLS]Tregion'!R50C1</t>
  </si>
  <si>
    <t xml:space="preserve">'[R4C_0331.XLS]Tregion'!R50C2</t>
  </si>
  <si>
    <t xml:space="preserve">'[R4C_0331.XLS]Tregion'!R50C3</t>
  </si>
  <si>
    <t xml:space="preserve">'[R4C_0331.XLS]Tregion'!R50C4</t>
  </si>
  <si>
    <t xml:space="preserve">'[R4C_0331.XLS]Tregion'!R50C32</t>
  </si>
  <si>
    <t xml:space="preserve">'[R4C_0331.XLS]Tregion'!R50C10</t>
  </si>
  <si>
    <t xml:space="preserve">'[R4C_0331.XLS]Tregion'!R50C24</t>
  </si>
  <si>
    <t xml:space="preserve">'[R5_0331.XLS]Tregion'!R50C1</t>
  </si>
  <si>
    <t xml:space="preserve">'[R5_0331.XLS]Tregion'!R50C2</t>
  </si>
  <si>
    <t xml:space="preserve">'[R5_0331.XLS]Tregion'!R50C3</t>
  </si>
  <si>
    <t xml:space="preserve">'[R5_0331.XLS]Tregion'!R50C4</t>
  </si>
  <si>
    <t xml:space="preserve">'[R5_0331.XLS]Tregion'!R50C32</t>
  </si>
  <si>
    <t xml:space="preserve">'[R5_0331.XLS]Tregion'!R50C10</t>
  </si>
  <si>
    <t xml:space="preserve">'[R5_0331.XLS]Tregion'!R50C24</t>
  </si>
  <si>
    <t xml:space="preserve">'[R6_0331.XLS]Tregion'!R50C1</t>
  </si>
  <si>
    <t xml:space="preserve">'[R6_0331.XLS]Tregion'!R50C2</t>
  </si>
  <si>
    <t xml:space="preserve">'[R6_0331.XLS]Tregion'!R50C3</t>
  </si>
  <si>
    <t xml:space="preserve">'[R6_0331.XLS]Tregion'!R50C4</t>
  </si>
  <si>
    <t xml:space="preserve">'[R6_0331.XLS]Tregion'!R50C32</t>
  </si>
  <si>
    <t xml:space="preserve">'[R6_0331.XLS]Tregion'!R50C10</t>
  </si>
  <si>
    <t xml:space="preserve">'[R6_0331.XLS]Tregion'!R50C24</t>
  </si>
  <si>
    <t xml:space="preserve">'[R1_0331.XLS]Tregion'!R51C1</t>
  </si>
  <si>
    <t xml:space="preserve">'[R1_0331.XLS]Tregion'!R51C2</t>
  </si>
  <si>
    <t xml:space="preserve">'[R1_0331.XLS]Tregion'!R51C3</t>
  </si>
  <si>
    <t xml:space="preserve">'[R1_0331.XLS]Tregion'!R51C4</t>
  </si>
  <si>
    <t xml:space="preserve">'[R1_0331.XLS]Tregion'!R51C32</t>
  </si>
  <si>
    <t xml:space="preserve">'[R1_0331.XLS]Tregion'!R51C10</t>
  </si>
  <si>
    <t xml:space="preserve">'[R1_0331.XLS]Tregion'!R51C24</t>
  </si>
  <si>
    <t xml:space="preserve">'[R1A_0331.XLS]Tregion'!R51C1</t>
  </si>
  <si>
    <t xml:space="preserve">'[R1A_0331.XLS]Tregion'!R51C2</t>
  </si>
  <si>
    <t xml:space="preserve">'[R1A_0331.XLS]Tregion'!R51C3</t>
  </si>
  <si>
    <t xml:space="preserve">'[R1A_0331.XLS]Tregion'!R51C4</t>
  </si>
  <si>
    <t xml:space="preserve">'[R1A_0331.XLS]Tregion'!R51C32</t>
  </si>
  <si>
    <t xml:space="preserve">'[R1A_0331.XLS]Tregion'!R51C10</t>
  </si>
  <si>
    <t xml:space="preserve">'[R1A_0331.XLS]Tregion'!R51C24</t>
  </si>
  <si>
    <t xml:space="preserve">'[R1B_0331.XLS]Tregion'!R51C1</t>
  </si>
  <si>
    <t xml:space="preserve">'[R1B_0331.XLS]Tregion'!R51C2</t>
  </si>
  <si>
    <t xml:space="preserve">'[R1B_0331.XLS]Tregion'!R51C3</t>
  </si>
  <si>
    <t xml:space="preserve">'[R1B_0331.XLS]Tregion'!R51C4</t>
  </si>
  <si>
    <t xml:space="preserve">'[R1B_0331.XLS]Tregion'!R51C32</t>
  </si>
  <si>
    <t xml:space="preserve">'[R1B_0331.XLS]Tregion'!R51C10</t>
  </si>
  <si>
    <t xml:space="preserve">'[R1B_0331.XLS]Tregion'!R51C24</t>
  </si>
  <si>
    <t xml:space="preserve">'[R1C_0331.XLS]Tregion'!R51C1</t>
  </si>
  <si>
    <t xml:space="preserve">'[R1C_0331.XLS]Tregion'!R51C2</t>
  </si>
  <si>
    <t xml:space="preserve">'[R1C_0331.XLS]Tregion'!R51C3</t>
  </si>
  <si>
    <t xml:space="preserve">'[R1C_0331.XLS]Tregion'!R51C4</t>
  </si>
  <si>
    <t xml:space="preserve">'[R1C_0331.XLS]Tregion'!R51C32</t>
  </si>
  <si>
    <t xml:space="preserve">'[R1C_0331.XLS]Tregion'!R51C10</t>
  </si>
  <si>
    <t xml:space="preserve">'[R1C_0331.XLS]Tregion'!R51C24</t>
  </si>
  <si>
    <t xml:space="preserve">'[R1E_0331.XLS]Tregion'!R51C1</t>
  </si>
  <si>
    <t xml:space="preserve">'[R1E_0331.XLS]Tregion'!R51C2</t>
  </si>
  <si>
    <t xml:space="preserve">'[R1E_0331.XLS]Tregion'!R51C3</t>
  </si>
  <si>
    <t xml:space="preserve">'[R1E_0331.XLS]Tregion'!R51C4</t>
  </si>
  <si>
    <t xml:space="preserve">'[R1E_0331.XLS]Tregion'!R51C32</t>
  </si>
  <si>
    <t xml:space="preserve">'[R1E_0331.XLS]Tregion'!R51C10</t>
  </si>
  <si>
    <t xml:space="preserve">'[R1E_0331.XLS]Tregion'!R51C24</t>
  </si>
  <si>
    <t xml:space="preserve">'[R1Z_0331.XLS]Tregion'!R51C1</t>
  </si>
  <si>
    <t xml:space="preserve">'[R1Z_0331.XLS]Tregion'!R51C2</t>
  </si>
  <si>
    <t xml:space="preserve">'[R1Z_0331.XLS]Tregion'!R51C3</t>
  </si>
  <si>
    <t xml:space="preserve">'[R1Z_0331.XLS]Tregion'!R51C4</t>
  </si>
  <si>
    <t xml:space="preserve">'[R1Z_0331.XLS]Tregion'!R51C32</t>
  </si>
  <si>
    <t xml:space="preserve">'[R1Z_0331.XLS]Tregion'!R51C10</t>
  </si>
  <si>
    <t xml:space="preserve">'[R1Z_0331.XLS]Tregion'!R51C24</t>
  </si>
  <si>
    <t xml:space="preserve">'[R3B_0331.XLS]Tregion'!R51C1</t>
  </si>
  <si>
    <t xml:space="preserve">'[R3B_0331.XLS]Tregion'!R51C2</t>
  </si>
  <si>
    <t xml:space="preserve">'[R3B_0331.XLS]Tregion'!R51C3</t>
  </si>
  <si>
    <t xml:space="preserve">'[R3B_0331.XLS]Tregion'!R51C4</t>
  </si>
  <si>
    <t xml:space="preserve">'[R3B_0331.XLS]Tregion'!R51C32</t>
  </si>
  <si>
    <t xml:space="preserve">'[R3B_0331.XLS]Tregion'!R51C10</t>
  </si>
  <si>
    <t xml:space="preserve">'[R3B_0331.XLS]Tregion'!R51C24</t>
  </si>
  <si>
    <t xml:space="preserve">'[R4_0331.XLS]Tregion'!R51C1</t>
  </si>
  <si>
    <t xml:space="preserve">'[R4_0331.XLS]Tregion'!R51C2</t>
  </si>
  <si>
    <t xml:space="preserve">'[R4_0331.XLS]Tregion'!R51C3</t>
  </si>
  <si>
    <t xml:space="preserve">'[R4_0331.XLS]Tregion'!R51C4</t>
  </si>
  <si>
    <t xml:space="preserve">'[R4_0331.XLS]Tregion'!R51C32</t>
  </si>
  <si>
    <t xml:space="preserve">'[R4_0331.XLS]Tregion'!R51C10</t>
  </si>
  <si>
    <t xml:space="preserve">'[R4_0331.XLS]Tregion'!R51C24</t>
  </si>
  <si>
    <t xml:space="preserve">'[R4A_0331.XLS]Tregion'!R51C1</t>
  </si>
  <si>
    <t xml:space="preserve">'[R4A_0331.XLS]Tregion'!R51C2</t>
  </si>
  <si>
    <t xml:space="preserve">'[R4A_0331.XLS]Tregion'!R51C3</t>
  </si>
  <si>
    <t xml:space="preserve">'[R4A_0331.XLS]Tregion'!R51C4</t>
  </si>
  <si>
    <t xml:space="preserve">'[R4A_0331.XLS]Tregion'!R51C32</t>
  </si>
  <si>
    <t xml:space="preserve">'[R4A_0331.XLS]Tregion'!R51C10</t>
  </si>
  <si>
    <t xml:space="preserve">'[R4A_0331.XLS]Tregion'!R51C24</t>
  </si>
  <si>
    <t xml:space="preserve">'[R4B_0331.XLS]Tregion'!R51C1</t>
  </si>
  <si>
    <t xml:space="preserve">'[R4B_0331.XLS]Tregion'!R51C2</t>
  </si>
  <si>
    <t xml:space="preserve">'[R4B_0331.XLS]Tregion'!R51C3</t>
  </si>
  <si>
    <t xml:space="preserve">'[R4B_0331.XLS]Tregion'!R51C4</t>
  </si>
  <si>
    <t xml:space="preserve">'[R4B_0331.XLS]Tregion'!R51C32</t>
  </si>
  <si>
    <t xml:space="preserve">'[R4B_0331.XLS]Tregion'!R51C10</t>
  </si>
  <si>
    <t xml:space="preserve">'[R4B_0331.XLS]Tregion'!R51C24</t>
  </si>
  <si>
    <t xml:space="preserve">'[R4C_0331.XLS]Tregion'!R51C1</t>
  </si>
  <si>
    <t xml:space="preserve">'[R4C_0331.XLS]Tregion'!R51C2</t>
  </si>
  <si>
    <t xml:space="preserve">'[R4C_0331.XLS]Tregion'!R51C3</t>
  </si>
  <si>
    <t xml:space="preserve">'[R4C_0331.XLS]Tregion'!R51C4</t>
  </si>
  <si>
    <t xml:space="preserve">'[R4C_0331.XLS]Tregion'!R51C32</t>
  </si>
  <si>
    <t xml:space="preserve">'[R4C_0331.XLS]Tregion'!R51C10</t>
  </si>
  <si>
    <t xml:space="preserve">'[R4C_0331.XLS]Tregion'!R51C24</t>
  </si>
  <si>
    <t xml:space="preserve">'[R5_0331.XLS]Tregion'!R51C1</t>
  </si>
  <si>
    <t xml:space="preserve">'[R5_0331.XLS]Tregion'!R51C2</t>
  </si>
  <si>
    <t xml:space="preserve">'[R5_0331.XLS]Tregion'!R51C3</t>
  </si>
  <si>
    <t xml:space="preserve">'[R5_0331.XLS]Tregion'!R51C4</t>
  </si>
  <si>
    <t xml:space="preserve">'[R5_0331.XLS]Tregion'!R51C32</t>
  </si>
  <si>
    <t xml:space="preserve">'[R5_0331.XLS]Tregion'!R51C10</t>
  </si>
  <si>
    <t xml:space="preserve">'[R5_0331.XLS]Tregion'!R51C24</t>
  </si>
  <si>
    <t xml:space="preserve">'[R6_0331.XLS]Tregion'!R51C1</t>
  </si>
  <si>
    <t xml:space="preserve">'[R6_0331.XLS]Tregion'!R51C2</t>
  </si>
  <si>
    <t xml:space="preserve">'[R6_0331.XLS]Tregion'!R51C3</t>
  </si>
  <si>
    <t xml:space="preserve">'[R6_0331.XLS]Tregion'!R51C4</t>
  </si>
  <si>
    <t xml:space="preserve">'[R6_0331.XLS]Tregion'!R51C32</t>
  </si>
  <si>
    <t xml:space="preserve">'[R6_0331.XLS]Tregion'!R51C10</t>
  </si>
  <si>
    <t xml:space="preserve">'[R6_0331.XLS]Tregion'!R51C24</t>
  </si>
  <si>
    <t xml:space="preserve">'[R1_0331.XLS]Tregion'!R52C1</t>
  </si>
  <si>
    <t xml:space="preserve">'[R1_0331.XLS]Tregion'!R52C2</t>
  </si>
  <si>
    <t xml:space="preserve">'[R1_0331.XLS]Tregion'!R52C3</t>
  </si>
  <si>
    <t xml:space="preserve">'[R1_0331.XLS]Tregion'!R52C4</t>
  </si>
  <si>
    <t xml:space="preserve">'[R1_0331.XLS]Tregion'!R52C32</t>
  </si>
  <si>
    <t xml:space="preserve">'[R1_0331.XLS]Tregion'!R52C10</t>
  </si>
  <si>
    <t xml:space="preserve">'[R1_0331.XLS]Tregion'!R52C24</t>
  </si>
  <si>
    <t xml:space="preserve">'[R1A_0331.XLS]Tregion'!R52C1</t>
  </si>
  <si>
    <t xml:space="preserve">'[R1A_0331.XLS]Tregion'!R52C2</t>
  </si>
  <si>
    <t xml:space="preserve">'[R1A_0331.XLS]Tregion'!R52C3</t>
  </si>
  <si>
    <t xml:space="preserve">'[R1A_0331.XLS]Tregion'!R52C4</t>
  </si>
  <si>
    <t xml:space="preserve">'[R1A_0331.XLS]Tregion'!R52C32</t>
  </si>
  <si>
    <t xml:space="preserve">'[R1A_0331.XLS]Tregion'!R52C10</t>
  </si>
  <si>
    <t xml:space="preserve">'[R1A_0331.XLS]Tregion'!R52C24</t>
  </si>
  <si>
    <t xml:space="preserve">'[R1B_0331.XLS]Tregion'!R52C1</t>
  </si>
  <si>
    <t xml:space="preserve">'[R1B_0331.XLS]Tregion'!R52C2</t>
  </si>
  <si>
    <t xml:space="preserve">'[R1B_0331.XLS]Tregion'!R52C3</t>
  </si>
  <si>
    <t xml:space="preserve">'[R1B_0331.XLS]Tregion'!R52C4</t>
  </si>
  <si>
    <t xml:space="preserve">'[R1B_0331.XLS]Tregion'!R52C32</t>
  </si>
  <si>
    <t xml:space="preserve">'[R1B_0331.XLS]Tregion'!R52C10</t>
  </si>
  <si>
    <t xml:space="preserve">'[R1B_0331.XLS]Tregion'!R52C24</t>
  </si>
  <si>
    <t xml:space="preserve">'[R1C_0331.XLS]Tregion'!R52C1</t>
  </si>
  <si>
    <t xml:space="preserve">'[R1C_0331.XLS]Tregion'!R52C2</t>
  </si>
  <si>
    <t xml:space="preserve">'[R1C_0331.XLS]Tregion'!R52C3</t>
  </si>
  <si>
    <t xml:space="preserve">'[R1C_0331.XLS]Tregion'!R52C4</t>
  </si>
  <si>
    <t xml:space="preserve">'[R1C_0331.XLS]Tregion'!R52C32</t>
  </si>
  <si>
    <t xml:space="preserve">'[R1C_0331.XLS]Tregion'!R52C10</t>
  </si>
  <si>
    <t xml:space="preserve">'[R1C_0331.XLS]Tregion'!R52C24</t>
  </si>
  <si>
    <t xml:space="preserve">'[R1E_0331.XLS]Tregion'!R52C1</t>
  </si>
  <si>
    <t xml:space="preserve">'[R1E_0331.XLS]Tregion'!R52C2</t>
  </si>
  <si>
    <t xml:space="preserve">'[R1E_0331.XLS]Tregion'!R52C3</t>
  </si>
  <si>
    <t xml:space="preserve">'[R1E_0331.XLS]Tregion'!R52C4</t>
  </si>
  <si>
    <t xml:space="preserve">'[R1E_0331.XLS]Tregion'!R52C32</t>
  </si>
  <si>
    <t xml:space="preserve">'[R1E_0331.XLS]Tregion'!R52C10</t>
  </si>
  <si>
    <t xml:space="preserve">'[R1E_0331.XLS]Tregion'!R52C24</t>
  </si>
  <si>
    <t xml:space="preserve">'[R1Z_0331.XLS]Tregion'!R52C1</t>
  </si>
  <si>
    <t xml:space="preserve">'[R1Z_0331.XLS]Tregion'!R52C2</t>
  </si>
  <si>
    <t xml:space="preserve">'[R1Z_0331.XLS]Tregion'!R52C3</t>
  </si>
  <si>
    <t xml:space="preserve">'[R1Z_0331.XLS]Tregion'!R52C4</t>
  </si>
  <si>
    <t xml:space="preserve">'[R1Z_0331.XLS]Tregion'!R52C32</t>
  </si>
  <si>
    <t xml:space="preserve">'[R1Z_0331.XLS]Tregion'!R52C10</t>
  </si>
  <si>
    <t xml:space="preserve">'[R1Z_0331.XLS]Tregion'!R52C24</t>
  </si>
  <si>
    <t xml:space="preserve">'[R3B_0331.XLS]Tregion'!R52C1</t>
  </si>
  <si>
    <t xml:space="preserve">'[R3B_0331.XLS]Tregion'!R52C2</t>
  </si>
  <si>
    <t xml:space="preserve">'[R3B_0331.XLS]Tregion'!R52C3</t>
  </si>
  <si>
    <t xml:space="preserve">'[R3B_0331.XLS]Tregion'!R52C4</t>
  </si>
  <si>
    <t xml:space="preserve">'[R3B_0331.XLS]Tregion'!R52C32</t>
  </si>
  <si>
    <t xml:space="preserve">'[R3B_0331.XLS]Tregion'!R52C10</t>
  </si>
  <si>
    <t xml:space="preserve">'[R3B_0331.XLS]Tregion'!R52C24</t>
  </si>
  <si>
    <t xml:space="preserve">'[R4_0331.XLS]Tregion'!R52C1</t>
  </si>
  <si>
    <t xml:space="preserve">'[R4_0331.XLS]Tregion'!R52C2</t>
  </si>
  <si>
    <t xml:space="preserve">'[R4_0331.XLS]Tregion'!R52C3</t>
  </si>
  <si>
    <t xml:space="preserve">'[R4_0331.XLS]Tregion'!R52C4</t>
  </si>
  <si>
    <t xml:space="preserve">'[R4_0331.XLS]Tregion'!R52C32</t>
  </si>
  <si>
    <t xml:space="preserve">'[R4_0331.XLS]Tregion'!R52C10</t>
  </si>
  <si>
    <t xml:space="preserve">'[R4_0331.XLS]Tregion'!R52C24</t>
  </si>
  <si>
    <t xml:space="preserve">'[R4A_0331.XLS]Tregion'!R52C1</t>
  </si>
  <si>
    <t xml:space="preserve">'[R4A_0331.XLS]Tregion'!R52C2</t>
  </si>
  <si>
    <t xml:space="preserve">'[R4A_0331.XLS]Tregion'!R52C3</t>
  </si>
  <si>
    <t xml:space="preserve">'[R4A_0331.XLS]Tregion'!R52C4</t>
  </si>
  <si>
    <t xml:space="preserve">'[R4A_0331.XLS]Tregion'!R52C32</t>
  </si>
  <si>
    <t xml:space="preserve">'[R4A_0331.XLS]Tregion'!R52C10</t>
  </si>
  <si>
    <t xml:space="preserve">'[R4A_0331.XLS]Tregion'!R52C24</t>
  </si>
  <si>
    <t xml:space="preserve">'[R4B_0331.XLS]Tregion'!R52C1</t>
  </si>
  <si>
    <t xml:space="preserve">'[R4B_0331.XLS]Tregion'!R52C2</t>
  </si>
  <si>
    <t xml:space="preserve">'[R4B_0331.XLS]Tregion'!R52C3</t>
  </si>
  <si>
    <t xml:space="preserve">'[R4B_0331.XLS]Tregion'!R52C4</t>
  </si>
  <si>
    <t xml:space="preserve">'[R4B_0331.XLS]Tregion'!R52C32</t>
  </si>
  <si>
    <t xml:space="preserve">'[R4B_0331.XLS]Tregion'!R52C10</t>
  </si>
  <si>
    <t xml:space="preserve">'[R4B_0331.XLS]Tregion'!R52C24</t>
  </si>
  <si>
    <t xml:space="preserve">'[R4C_0331.XLS]Tregion'!R52C1</t>
  </si>
  <si>
    <t xml:space="preserve">'[R4C_0331.XLS]Tregion'!R52C2</t>
  </si>
  <si>
    <t xml:space="preserve">'[R4C_0331.XLS]Tregion'!R52C3</t>
  </si>
  <si>
    <t xml:space="preserve">'[R4C_0331.XLS]Tregion'!R52C4</t>
  </si>
  <si>
    <t xml:space="preserve">'[R4C_0331.XLS]Tregion'!R52C32</t>
  </si>
  <si>
    <t xml:space="preserve">'[R4C_0331.XLS]Tregion'!R52C10</t>
  </si>
  <si>
    <t xml:space="preserve">'[R4C_0331.XLS]Tregion'!R52C24</t>
  </si>
  <si>
    <t xml:space="preserve">'[R5_0331.XLS]Tregion'!R52C1</t>
  </si>
  <si>
    <t xml:space="preserve">'[R5_0331.XLS]Tregion'!R52C2</t>
  </si>
  <si>
    <t xml:space="preserve">'[R5_0331.XLS]Tregion'!R52C3</t>
  </si>
  <si>
    <t xml:space="preserve">'[R5_0331.XLS]Tregion'!R52C4</t>
  </si>
  <si>
    <t xml:space="preserve">'[R5_0331.XLS]Tregion'!R52C32</t>
  </si>
  <si>
    <t xml:space="preserve">'[R5_0331.XLS]Tregion'!R52C10</t>
  </si>
  <si>
    <t xml:space="preserve">'[R5_0331.XLS]Tregion'!R52C24</t>
  </si>
  <si>
    <t xml:space="preserve">'[R6_0331.XLS]Tregion'!R52C1</t>
  </si>
  <si>
    <t xml:space="preserve">'[R6_0331.XLS]Tregion'!R52C2</t>
  </si>
  <si>
    <t xml:space="preserve">'[R6_0331.XLS]Tregion'!R52C3</t>
  </si>
  <si>
    <t xml:space="preserve">'[R6_0331.XLS]Tregion'!R52C4</t>
  </si>
  <si>
    <t xml:space="preserve">'[R6_0331.XLS]Tregion'!R52C32</t>
  </si>
  <si>
    <t xml:space="preserve">'[R6_0331.XLS]Tregion'!R52C10</t>
  </si>
  <si>
    <t xml:space="preserve">'[R6_0331.XLS]Tregion'!R52C24</t>
  </si>
  <si>
    <t xml:space="preserve">'[R1_0331.XLS]Tregion'!R53C1</t>
  </si>
  <si>
    <t xml:space="preserve">'[R1_0331.XLS]Tregion'!R53C2</t>
  </si>
  <si>
    <t xml:space="preserve">'[R1_0331.XLS]Tregion'!R53C3</t>
  </si>
  <si>
    <t xml:space="preserve">'[R1_0331.XLS]Tregion'!R53C4</t>
  </si>
  <si>
    <t xml:space="preserve">'[R1_0331.XLS]Tregion'!R53C32</t>
  </si>
  <si>
    <t xml:space="preserve">'[R1_0331.XLS]Tregion'!R53C10</t>
  </si>
  <si>
    <t xml:space="preserve">'[R1_0331.XLS]Tregion'!R53C24</t>
  </si>
  <si>
    <t xml:space="preserve">'[R1A_0331.XLS]Tregion'!R53C1</t>
  </si>
  <si>
    <t xml:space="preserve">'[R1A_0331.XLS]Tregion'!R53C2</t>
  </si>
  <si>
    <t xml:space="preserve">'[R1A_0331.XLS]Tregion'!R53C3</t>
  </si>
  <si>
    <t xml:space="preserve">'[R1A_0331.XLS]Tregion'!R53C4</t>
  </si>
  <si>
    <t xml:space="preserve">'[R1A_0331.XLS]Tregion'!R53C32</t>
  </si>
  <si>
    <t xml:space="preserve">'[R1A_0331.XLS]Tregion'!R53C10</t>
  </si>
  <si>
    <t xml:space="preserve">'[R1A_0331.XLS]Tregion'!R53C24</t>
  </si>
  <si>
    <t xml:space="preserve">'[R1B_0331.XLS]Tregion'!R53C1</t>
  </si>
  <si>
    <t xml:space="preserve">'[R1B_0331.XLS]Tregion'!R53C2</t>
  </si>
  <si>
    <t xml:space="preserve">'[R1B_0331.XLS]Tregion'!R53C3</t>
  </si>
  <si>
    <t xml:space="preserve">'[R1B_0331.XLS]Tregion'!R53C4</t>
  </si>
  <si>
    <t xml:space="preserve">'[R1B_0331.XLS]Tregion'!R53C32</t>
  </si>
  <si>
    <t xml:space="preserve">'[R1B_0331.XLS]Tregion'!R53C10</t>
  </si>
  <si>
    <t xml:space="preserve">'[R1B_0331.XLS]Tregion'!R53C24</t>
  </si>
  <si>
    <t xml:space="preserve">'[R1C_0331.XLS]Tregion'!R53C1</t>
  </si>
  <si>
    <t xml:space="preserve">'[R1C_0331.XLS]Tregion'!R53C2</t>
  </si>
  <si>
    <t xml:space="preserve">'[R1C_0331.XLS]Tregion'!R53C3</t>
  </si>
  <si>
    <t xml:space="preserve">'[R1C_0331.XLS]Tregion'!R53C4</t>
  </si>
  <si>
    <t xml:space="preserve">'[R1C_0331.XLS]Tregion'!R53C32</t>
  </si>
  <si>
    <t xml:space="preserve">'[R1C_0331.XLS]Tregion'!R53C10</t>
  </si>
  <si>
    <t xml:space="preserve">'[R1C_0331.XLS]Tregion'!R53C24</t>
  </si>
  <si>
    <t xml:space="preserve">'[R1E_0331.XLS]Tregion'!R53C1</t>
  </si>
  <si>
    <t xml:space="preserve">'[R1E_0331.XLS]Tregion'!R53C2</t>
  </si>
  <si>
    <t xml:space="preserve">'[R1E_0331.XLS]Tregion'!R53C3</t>
  </si>
  <si>
    <t xml:space="preserve">'[R1E_0331.XLS]Tregion'!R53C4</t>
  </si>
  <si>
    <t xml:space="preserve">'[R1E_0331.XLS]Tregion'!R53C32</t>
  </si>
  <si>
    <t xml:space="preserve">'[R1E_0331.XLS]Tregion'!R53C10</t>
  </si>
  <si>
    <t xml:space="preserve">'[R1E_0331.XLS]Tregion'!R53C24</t>
  </si>
  <si>
    <t xml:space="preserve">'[R1Z_0331.XLS]Tregion'!R53C1</t>
  </si>
  <si>
    <t xml:space="preserve">'[R1Z_0331.XLS]Tregion'!R53C2</t>
  </si>
  <si>
    <t xml:space="preserve">'[R1Z_0331.XLS]Tregion'!R53C3</t>
  </si>
  <si>
    <t xml:space="preserve">'[R1Z_0331.XLS]Tregion'!R53C4</t>
  </si>
  <si>
    <t xml:space="preserve">'[R1Z_0331.XLS]Tregion'!R53C32</t>
  </si>
  <si>
    <t xml:space="preserve">'[R1Z_0331.XLS]Tregion'!R53C10</t>
  </si>
  <si>
    <t xml:space="preserve">'[R1Z_0331.XLS]Tregion'!R53C24</t>
  </si>
  <si>
    <t xml:space="preserve">'[R3B_0331.XLS]Tregion'!R53C1</t>
  </si>
  <si>
    <t xml:space="preserve">'[R3B_0331.XLS]Tregion'!R53C2</t>
  </si>
  <si>
    <t xml:space="preserve">'[R3B_0331.XLS]Tregion'!R53C3</t>
  </si>
  <si>
    <t xml:space="preserve">'[R3B_0331.XLS]Tregion'!R53C4</t>
  </si>
  <si>
    <t xml:space="preserve">'[R3B_0331.XLS]Tregion'!R53C32</t>
  </si>
  <si>
    <t xml:space="preserve">'[R3B_0331.XLS]Tregion'!R53C10</t>
  </si>
  <si>
    <t xml:space="preserve">'[R3B_0331.XLS]Tregion'!R53C24</t>
  </si>
  <si>
    <t xml:space="preserve">'[R4_0331.XLS]Tregion'!R53C1</t>
  </si>
  <si>
    <t xml:space="preserve">'[R4_0331.XLS]Tregion'!R53C2</t>
  </si>
  <si>
    <t xml:space="preserve">'[R4_0331.XLS]Tregion'!R53C3</t>
  </si>
  <si>
    <t xml:space="preserve">'[R4_0331.XLS]Tregion'!R53C4</t>
  </si>
  <si>
    <t xml:space="preserve">'[R4_0331.XLS]Tregion'!R53C32</t>
  </si>
  <si>
    <t xml:space="preserve">'[R4_0331.XLS]Tregion'!R53C10</t>
  </si>
  <si>
    <t xml:space="preserve">'[R4_0331.XLS]Tregion'!R53C24</t>
  </si>
  <si>
    <t xml:space="preserve">'[R4A_0331.XLS]Tregion'!R53C1</t>
  </si>
  <si>
    <t xml:space="preserve">'[R4A_0331.XLS]Tregion'!R53C2</t>
  </si>
  <si>
    <t xml:space="preserve">'[R4A_0331.XLS]Tregion'!R53C3</t>
  </si>
  <si>
    <t xml:space="preserve">'[R4A_0331.XLS]Tregion'!R53C4</t>
  </si>
  <si>
    <t xml:space="preserve">'[R4A_0331.XLS]Tregion'!R53C32</t>
  </si>
  <si>
    <t xml:space="preserve">'[R4A_0331.XLS]Tregion'!R53C10</t>
  </si>
  <si>
    <t xml:space="preserve">'[R4A_0331.XLS]Tregion'!R53C24</t>
  </si>
  <si>
    <t xml:space="preserve">'[R4B_0331.XLS]Tregion'!R53C1</t>
  </si>
  <si>
    <t xml:space="preserve">'[R4B_0331.XLS]Tregion'!R53C2</t>
  </si>
  <si>
    <t xml:space="preserve">'[R4B_0331.XLS]Tregion'!R53C3</t>
  </si>
  <si>
    <t xml:space="preserve">'[R4B_0331.XLS]Tregion'!R53C4</t>
  </si>
  <si>
    <t xml:space="preserve">'[R4B_0331.XLS]Tregion'!R53C32</t>
  </si>
  <si>
    <t xml:space="preserve">'[R4B_0331.XLS]Tregion'!R53C10</t>
  </si>
  <si>
    <t xml:space="preserve">'[R4B_0331.XLS]Tregion'!R53C24</t>
  </si>
  <si>
    <t xml:space="preserve">'[R4C_0331.XLS]Tregion'!R53C1</t>
  </si>
  <si>
    <t xml:space="preserve">'[R4C_0331.XLS]Tregion'!R53C2</t>
  </si>
  <si>
    <t xml:space="preserve">'[R4C_0331.XLS]Tregion'!R53C3</t>
  </si>
  <si>
    <t xml:space="preserve">'[R4C_0331.XLS]Tregion'!R53C4</t>
  </si>
  <si>
    <t xml:space="preserve">'[R4C_0331.XLS]Tregion'!R53C32</t>
  </si>
  <si>
    <t xml:space="preserve">'[R4C_0331.XLS]Tregion'!R53C10</t>
  </si>
  <si>
    <t xml:space="preserve">'[R4C_0331.XLS]Tregion'!R53C24</t>
  </si>
  <si>
    <t xml:space="preserve">'[R5_0331.XLS]Tregion'!R53C1</t>
  </si>
  <si>
    <t xml:space="preserve">'[R5_0331.XLS]Tregion'!R53C2</t>
  </si>
  <si>
    <t xml:space="preserve">'[R5_0331.XLS]Tregion'!R53C3</t>
  </si>
  <si>
    <t xml:space="preserve">'[R5_0331.XLS]Tregion'!R53C4</t>
  </si>
  <si>
    <t xml:space="preserve">'[R5_0331.XLS]Tregion'!R53C32</t>
  </si>
  <si>
    <t xml:space="preserve">'[R5_0331.XLS]Tregion'!R53C10</t>
  </si>
  <si>
    <t xml:space="preserve">'[R5_0331.XLS]Tregion'!R53C24</t>
  </si>
  <si>
    <t xml:space="preserve">'[R6_0331.XLS]Tregion'!R53C1</t>
  </si>
  <si>
    <t xml:space="preserve">'[R6_0331.XLS]Tregion'!R53C2</t>
  </si>
  <si>
    <t xml:space="preserve">'[R6_0331.XLS]Tregion'!R53C3</t>
  </si>
  <si>
    <t xml:space="preserve">'[R6_0331.XLS]Tregion'!R53C4</t>
  </si>
  <si>
    <t xml:space="preserve">'[R6_0331.XLS]Tregion'!R53C32</t>
  </si>
  <si>
    <t xml:space="preserve">'[R6_0331.XLS]Tregion'!R53C10</t>
  </si>
  <si>
    <t xml:space="preserve">'[R6_0331.XLS]Tregion'!R53C24</t>
  </si>
  <si>
    <t xml:space="preserve">'[R1_0331.XLS]Tregion'!R54C1</t>
  </si>
  <si>
    <t xml:space="preserve">'[R1_0331.XLS]Tregion'!R54C2</t>
  </si>
  <si>
    <t xml:space="preserve">'[R1_0331.XLS]Tregion'!R54C3</t>
  </si>
  <si>
    <t xml:space="preserve">'[R1_0331.XLS]Tregion'!R54C4</t>
  </si>
  <si>
    <t xml:space="preserve">'[R1_0331.XLS]Tregion'!R54C32</t>
  </si>
  <si>
    <t xml:space="preserve">'[R1_0331.XLS]Tregion'!R54C10</t>
  </si>
  <si>
    <t xml:space="preserve">'[R1_0331.XLS]Tregion'!R54C24</t>
  </si>
  <si>
    <t xml:space="preserve">'[R1A_0331.XLS]Tregion'!R54C1</t>
  </si>
  <si>
    <t xml:space="preserve">'[R1A_0331.XLS]Tregion'!R54C2</t>
  </si>
  <si>
    <t xml:space="preserve">'[R1A_0331.XLS]Tregion'!R54C3</t>
  </si>
  <si>
    <t xml:space="preserve">'[R1A_0331.XLS]Tregion'!R54C4</t>
  </si>
  <si>
    <t xml:space="preserve">'[R1A_0331.XLS]Tregion'!R54C32</t>
  </si>
  <si>
    <t xml:space="preserve">'[R1A_0331.XLS]Tregion'!R54C10</t>
  </si>
  <si>
    <t xml:space="preserve">'[R1A_0331.XLS]Tregion'!R54C24</t>
  </si>
  <si>
    <t xml:space="preserve">'[R1B_0331.XLS]Tregion'!R54C1</t>
  </si>
  <si>
    <t xml:space="preserve">'[R1B_0331.XLS]Tregion'!R54C2</t>
  </si>
  <si>
    <t xml:space="preserve">'[R1B_0331.XLS]Tregion'!R54C3</t>
  </si>
  <si>
    <t xml:space="preserve">'[R1B_0331.XLS]Tregion'!R54C4</t>
  </si>
  <si>
    <t xml:space="preserve">'[R1B_0331.XLS]Tregion'!R54C32</t>
  </si>
  <si>
    <t xml:space="preserve">'[R1B_0331.XLS]Tregion'!R54C10</t>
  </si>
  <si>
    <t xml:space="preserve">'[R1B_0331.XLS]Tregion'!R54C24</t>
  </si>
  <si>
    <t xml:space="preserve">'[R1C_0331.XLS]Tregion'!R54C1</t>
  </si>
  <si>
    <t xml:space="preserve">'[R1C_0331.XLS]Tregion'!R54C2</t>
  </si>
  <si>
    <t xml:space="preserve">'[R1C_0331.XLS]Tregion'!R54C3</t>
  </si>
  <si>
    <t xml:space="preserve">'[R1C_0331.XLS]Tregion'!R54C4</t>
  </si>
  <si>
    <t xml:space="preserve">'[R1C_0331.XLS]Tregion'!R54C32</t>
  </si>
  <si>
    <t xml:space="preserve">'[R1C_0331.XLS]Tregion'!R54C10</t>
  </si>
  <si>
    <t xml:space="preserve">'[R1C_0331.XLS]Tregion'!R54C24</t>
  </si>
  <si>
    <t xml:space="preserve">'[R1E_0331.XLS]Tregion'!R54C1</t>
  </si>
  <si>
    <t xml:space="preserve">'[R1E_0331.XLS]Tregion'!R54C2</t>
  </si>
  <si>
    <t xml:space="preserve">'[R1E_0331.XLS]Tregion'!R54C3</t>
  </si>
  <si>
    <t xml:space="preserve">'[R1E_0331.XLS]Tregion'!R54C4</t>
  </si>
  <si>
    <t xml:space="preserve">'[R1E_0331.XLS]Tregion'!R54C32</t>
  </si>
  <si>
    <t xml:space="preserve">'[R1E_0331.XLS]Tregion'!R54C10</t>
  </si>
  <si>
    <t xml:space="preserve">'[R1E_0331.XLS]Tregion'!R54C24</t>
  </si>
  <si>
    <t xml:space="preserve">'[R1Z_0331.XLS]Tregion'!R54C1</t>
  </si>
  <si>
    <t xml:space="preserve">'[R1Z_0331.XLS]Tregion'!R54C2</t>
  </si>
  <si>
    <t xml:space="preserve">'[R1Z_0331.XLS]Tregion'!R54C3</t>
  </si>
  <si>
    <t xml:space="preserve">'[R1Z_0331.XLS]Tregion'!R54C4</t>
  </si>
  <si>
    <t xml:space="preserve">'[R1Z_0331.XLS]Tregion'!R54C32</t>
  </si>
  <si>
    <t xml:space="preserve">'[R1Z_0331.XLS]Tregion'!R54C10</t>
  </si>
  <si>
    <t xml:space="preserve">'[R1Z_0331.XLS]Tregion'!R54C24</t>
  </si>
  <si>
    <t xml:space="preserve">'[R3B_0331.XLS]Tregion'!R54C1</t>
  </si>
  <si>
    <t xml:space="preserve">'[R3B_0331.XLS]Tregion'!R54C2</t>
  </si>
  <si>
    <t xml:space="preserve">'[R3B_0331.XLS]Tregion'!R54C3</t>
  </si>
  <si>
    <t xml:space="preserve">'[R3B_0331.XLS]Tregion'!R54C4</t>
  </si>
  <si>
    <t xml:space="preserve">'[R3B_0331.XLS]Tregion'!R54C32</t>
  </si>
  <si>
    <t xml:space="preserve">'[R3B_0331.XLS]Tregion'!R54C10</t>
  </si>
  <si>
    <t xml:space="preserve">'[R3B_0331.XLS]Tregion'!R54C24</t>
  </si>
  <si>
    <t xml:space="preserve">'[R4_0331.XLS]Tregion'!R54C1</t>
  </si>
  <si>
    <t xml:space="preserve">'[R4_0331.XLS]Tregion'!R54C2</t>
  </si>
  <si>
    <t xml:space="preserve">'[R4_0331.XLS]Tregion'!R54C3</t>
  </si>
  <si>
    <t xml:space="preserve">'[R4_0331.XLS]Tregion'!R54C4</t>
  </si>
  <si>
    <t xml:space="preserve">'[R4_0331.XLS]Tregion'!R54C32</t>
  </si>
  <si>
    <t xml:space="preserve">'[R4_0331.XLS]Tregion'!R54C10</t>
  </si>
  <si>
    <t xml:space="preserve">'[R4_0331.XLS]Tregion'!R54C24</t>
  </si>
  <si>
    <t xml:space="preserve">'[R4A_0331.XLS]Tregion'!R54C1</t>
  </si>
  <si>
    <t xml:space="preserve">'[R4A_0331.XLS]Tregion'!R54C2</t>
  </si>
  <si>
    <t xml:space="preserve">'[R4A_0331.XLS]Tregion'!R54C3</t>
  </si>
  <si>
    <t xml:space="preserve">'[R4A_0331.XLS]Tregion'!R54C4</t>
  </si>
  <si>
    <t xml:space="preserve">'[R4A_0331.XLS]Tregion'!R54C32</t>
  </si>
  <si>
    <t xml:space="preserve">'[R4A_0331.XLS]Tregion'!R54C10</t>
  </si>
  <si>
    <t xml:space="preserve">'[R4A_0331.XLS]Tregion'!R54C24</t>
  </si>
  <si>
    <t xml:space="preserve">'[R4B_0331.XLS]Tregion'!R54C1</t>
  </si>
  <si>
    <t xml:space="preserve">'[R4B_0331.XLS]Tregion'!R54C2</t>
  </si>
  <si>
    <t xml:space="preserve">'[R4B_0331.XLS]Tregion'!R54C3</t>
  </si>
  <si>
    <t xml:space="preserve">'[R4B_0331.XLS]Tregion'!R54C4</t>
  </si>
  <si>
    <t xml:space="preserve">'[R4B_0331.XLS]Tregion'!R54C32</t>
  </si>
  <si>
    <t xml:space="preserve">'[R4B_0331.XLS]Tregion'!R54C10</t>
  </si>
  <si>
    <t xml:space="preserve">'[R4B_0331.XLS]Tregion'!R54C24</t>
  </si>
  <si>
    <t xml:space="preserve">'[R4C_0331.XLS]Tregion'!R54C1</t>
  </si>
  <si>
    <t xml:space="preserve">'[R4C_0331.XLS]Tregion'!R54C2</t>
  </si>
  <si>
    <t xml:space="preserve">'[R4C_0331.XLS]Tregion'!R54C3</t>
  </si>
  <si>
    <t xml:space="preserve">'[R4C_0331.XLS]Tregion'!R54C4</t>
  </si>
  <si>
    <t xml:space="preserve">'[R4C_0331.XLS]Tregion'!R54C32</t>
  </si>
  <si>
    <t xml:space="preserve">'[R4C_0331.XLS]Tregion'!R54C10</t>
  </si>
  <si>
    <t xml:space="preserve">'[R4C_0331.XLS]Tregion'!R54C24</t>
  </si>
  <si>
    <t xml:space="preserve">'[R5_0331.XLS]Tregion'!R54C1</t>
  </si>
  <si>
    <t xml:space="preserve">'[R5_0331.XLS]Tregion'!R54C2</t>
  </si>
  <si>
    <t xml:space="preserve">'[R5_0331.XLS]Tregion'!R54C3</t>
  </si>
  <si>
    <t xml:space="preserve">'[R5_0331.XLS]Tregion'!R54C4</t>
  </si>
  <si>
    <t xml:space="preserve">'[R5_0331.XLS]Tregion'!R54C32</t>
  </si>
  <si>
    <t xml:space="preserve">'[R5_0331.XLS]Tregion'!R54C10</t>
  </si>
  <si>
    <t xml:space="preserve">'[R5_0331.XLS]Tregion'!R54C24</t>
  </si>
  <si>
    <t xml:space="preserve">'[R6_0331.XLS]Tregion'!R54C1</t>
  </si>
  <si>
    <t xml:space="preserve">'[R6_0331.XLS]Tregion'!R54C2</t>
  </si>
  <si>
    <t xml:space="preserve">'[R6_0331.XLS]Tregion'!R54C3</t>
  </si>
  <si>
    <t xml:space="preserve">'[R6_0331.XLS]Tregion'!R54C4</t>
  </si>
  <si>
    <t xml:space="preserve">'[R6_0331.XLS]Tregion'!R54C32</t>
  </si>
  <si>
    <t xml:space="preserve">'[R6_0331.XLS]Tregion'!R54C10</t>
  </si>
  <si>
    <t xml:space="preserve">'[R6_0331.XLS]Tregion'!R54C24</t>
  </si>
  <si>
    <t xml:space="preserve">'[R1_0331.XLS]Tregion'!R55C1</t>
  </si>
  <si>
    <t xml:space="preserve">'[R1_0331.XLS]Tregion'!R55C2</t>
  </si>
  <si>
    <t xml:space="preserve">'[R1_0331.XLS]Tregion'!R55C3</t>
  </si>
  <si>
    <t xml:space="preserve">'[R1_0331.XLS]Tregion'!R55C4</t>
  </si>
  <si>
    <t xml:space="preserve">'[R1_0331.XLS]Tregion'!R55C32</t>
  </si>
  <si>
    <t xml:space="preserve">'[R1_0331.XLS]Tregion'!R55C10</t>
  </si>
  <si>
    <t xml:space="preserve">'[R1_0331.XLS]Tregion'!R55C24</t>
  </si>
  <si>
    <t xml:space="preserve">'[R1A_0331.XLS]Tregion'!R55C1</t>
  </si>
  <si>
    <t xml:space="preserve">'[R1A_0331.XLS]Tregion'!R55C2</t>
  </si>
  <si>
    <t xml:space="preserve">'[R1A_0331.XLS]Tregion'!R55C3</t>
  </si>
  <si>
    <t xml:space="preserve">'[R1A_0331.XLS]Tregion'!R55C4</t>
  </si>
  <si>
    <t xml:space="preserve">'[R1A_0331.XLS]Tregion'!R55C32</t>
  </si>
  <si>
    <t xml:space="preserve">'[R1A_0331.XLS]Tregion'!R55C10</t>
  </si>
  <si>
    <t xml:space="preserve">'[R1A_0331.XLS]Tregion'!R55C24</t>
  </si>
  <si>
    <t xml:space="preserve">'[R1B_0331.XLS]Tregion'!R55C1</t>
  </si>
  <si>
    <t xml:space="preserve">'[R1B_0331.XLS]Tregion'!R55C2</t>
  </si>
  <si>
    <t xml:space="preserve">'[R1B_0331.XLS]Tregion'!R55C3</t>
  </si>
  <si>
    <t xml:space="preserve">'[R1B_0331.XLS]Tregion'!R55C4</t>
  </si>
  <si>
    <t xml:space="preserve">'[R1B_0331.XLS]Tregion'!R55C32</t>
  </si>
  <si>
    <t xml:space="preserve">'[R1B_0331.XLS]Tregion'!R55C10</t>
  </si>
  <si>
    <t xml:space="preserve">'[R1B_0331.XLS]Tregion'!R55C24</t>
  </si>
  <si>
    <t xml:space="preserve">'[R1C_0331.XLS]Tregion'!R55C1</t>
  </si>
  <si>
    <t xml:space="preserve">'[R1C_0331.XLS]Tregion'!R55C2</t>
  </si>
  <si>
    <t xml:space="preserve">'[R1C_0331.XLS]Tregion'!R55C3</t>
  </si>
  <si>
    <t xml:space="preserve">'[R1C_0331.XLS]Tregion'!R55C4</t>
  </si>
  <si>
    <t xml:space="preserve">'[R1C_0331.XLS]Tregion'!R55C32</t>
  </si>
  <si>
    <t xml:space="preserve">'[R1C_0331.XLS]Tregion'!R55C10</t>
  </si>
  <si>
    <t xml:space="preserve">'[R1C_0331.XLS]Tregion'!R55C24</t>
  </si>
  <si>
    <t xml:space="preserve">'[R1E_0331.XLS]Tregion'!R55C1</t>
  </si>
  <si>
    <t xml:space="preserve">'[R1E_0331.XLS]Tregion'!R55C2</t>
  </si>
  <si>
    <t xml:space="preserve">'[R1E_0331.XLS]Tregion'!R55C3</t>
  </si>
  <si>
    <t xml:space="preserve">'[R1E_0331.XLS]Tregion'!R55C4</t>
  </si>
  <si>
    <t xml:space="preserve">'[R1E_0331.XLS]Tregion'!R55C32</t>
  </si>
  <si>
    <t xml:space="preserve">'[R1E_0331.XLS]Tregion'!R55C10</t>
  </si>
  <si>
    <t xml:space="preserve">'[R1E_0331.XLS]Tregion'!R55C24</t>
  </si>
  <si>
    <t xml:space="preserve">'[R1Z_0331.XLS]Tregion'!R55C1</t>
  </si>
  <si>
    <t xml:space="preserve">'[R1Z_0331.XLS]Tregion'!R55C2</t>
  </si>
  <si>
    <t xml:space="preserve">'[R1Z_0331.XLS]Tregion'!R55C3</t>
  </si>
  <si>
    <t xml:space="preserve">'[R1Z_0331.XLS]Tregion'!R55C4</t>
  </si>
  <si>
    <t xml:space="preserve">'[R1Z_0331.XLS]Tregion'!R55C32</t>
  </si>
  <si>
    <t xml:space="preserve">'[R1Z_0331.XLS]Tregion'!R55C10</t>
  </si>
  <si>
    <t xml:space="preserve">'[R1Z_0331.XLS]Tregion'!R55C24</t>
  </si>
  <si>
    <t xml:space="preserve">'[R3B_0331.XLS]Tregion'!R55C1</t>
  </si>
  <si>
    <t xml:space="preserve">'[R3B_0331.XLS]Tregion'!R55C2</t>
  </si>
  <si>
    <t xml:space="preserve">'[R3B_0331.XLS]Tregion'!R55C3</t>
  </si>
  <si>
    <t xml:space="preserve">'[R3B_0331.XLS]Tregion'!R55C4</t>
  </si>
  <si>
    <t xml:space="preserve">'[R3B_0331.XLS]Tregion'!R55C32</t>
  </si>
  <si>
    <t xml:space="preserve">'[R3B_0331.XLS]Tregion'!R55C10</t>
  </si>
  <si>
    <t xml:space="preserve">'[R3B_0331.XLS]Tregion'!R55C24</t>
  </si>
  <si>
    <t xml:space="preserve">'[R4_0331.XLS]Tregion'!R55C1</t>
  </si>
  <si>
    <t xml:space="preserve">'[R4_0331.XLS]Tregion'!R55C2</t>
  </si>
  <si>
    <t xml:space="preserve">'[R4_0331.XLS]Tregion'!R55C3</t>
  </si>
  <si>
    <t xml:space="preserve">'[R4_0331.XLS]Tregion'!R55C4</t>
  </si>
  <si>
    <t xml:space="preserve">'[R4_0331.XLS]Tregion'!R55C32</t>
  </si>
  <si>
    <t xml:space="preserve">'[R4_0331.XLS]Tregion'!R55C10</t>
  </si>
  <si>
    <t xml:space="preserve">'[R4_0331.XLS]Tregion'!R55C24</t>
  </si>
  <si>
    <t xml:space="preserve">'[R4A_0331.XLS]Tregion'!R55C1</t>
  </si>
  <si>
    <t xml:space="preserve">'[R4A_0331.XLS]Tregion'!R55C2</t>
  </si>
  <si>
    <t xml:space="preserve">'[R4A_0331.XLS]Tregion'!R55C3</t>
  </si>
  <si>
    <t xml:space="preserve">'[R4A_0331.XLS]Tregion'!R55C4</t>
  </si>
  <si>
    <t xml:space="preserve">'[R4A_0331.XLS]Tregion'!R55C32</t>
  </si>
  <si>
    <t xml:space="preserve">'[R4A_0331.XLS]Tregion'!R55C10</t>
  </si>
  <si>
    <t xml:space="preserve">'[R4A_0331.XLS]Tregion'!R55C24</t>
  </si>
  <si>
    <t xml:space="preserve">'[R4B_0331.XLS]Tregion'!R55C1</t>
  </si>
  <si>
    <t xml:space="preserve">'[R4B_0331.XLS]Tregion'!R55C2</t>
  </si>
  <si>
    <t xml:space="preserve">'[R4B_0331.XLS]Tregion'!R55C3</t>
  </si>
  <si>
    <t xml:space="preserve">'[R4B_0331.XLS]Tregion'!R55C4</t>
  </si>
  <si>
    <t xml:space="preserve">'[R4B_0331.XLS]Tregion'!R55C32</t>
  </si>
  <si>
    <t xml:space="preserve">'[R4B_0331.XLS]Tregion'!R55C10</t>
  </si>
  <si>
    <t xml:space="preserve">'[R4B_0331.XLS]Tregion'!R55C24</t>
  </si>
  <si>
    <t xml:space="preserve">'[R4C_0331.XLS]Tregion'!R55C1</t>
  </si>
  <si>
    <t xml:space="preserve">'[R4C_0331.XLS]Tregion'!R55C2</t>
  </si>
  <si>
    <t xml:space="preserve">'[R4C_0331.XLS]Tregion'!R55C3</t>
  </si>
  <si>
    <t xml:space="preserve">'[R4C_0331.XLS]Tregion'!R55C4</t>
  </si>
  <si>
    <t xml:space="preserve">'[R4C_0331.XLS]Tregion'!R55C32</t>
  </si>
  <si>
    <t xml:space="preserve">'[R4C_0331.XLS]Tregion'!R55C10</t>
  </si>
  <si>
    <t xml:space="preserve">'[R4C_0331.XLS]Tregion'!R55C24</t>
  </si>
  <si>
    <t xml:space="preserve">'[R5_0331.XLS]Tregion'!R55C1</t>
  </si>
  <si>
    <t xml:space="preserve">'[R5_0331.XLS]Tregion'!R55C2</t>
  </si>
  <si>
    <t xml:space="preserve">'[R5_0331.XLS]Tregion'!R55C3</t>
  </si>
  <si>
    <t xml:space="preserve">'[R5_0331.XLS]Tregion'!R55C4</t>
  </si>
  <si>
    <t xml:space="preserve">'[R5_0331.XLS]Tregion'!R55C32</t>
  </si>
  <si>
    <t xml:space="preserve">'[R5_0331.XLS]Tregion'!R55C10</t>
  </si>
  <si>
    <t xml:space="preserve">'[R5_0331.XLS]Tregion'!R55C24</t>
  </si>
  <si>
    <t xml:space="preserve">'[R6_0331.XLS]Tregion'!R55C1</t>
  </si>
  <si>
    <t xml:space="preserve">'[R6_0331.XLS]Tregion'!R55C2</t>
  </si>
  <si>
    <t xml:space="preserve">'[R6_0331.XLS]Tregion'!R55C3</t>
  </si>
  <si>
    <t xml:space="preserve">'[R6_0331.XLS]Tregion'!R55C4</t>
  </si>
  <si>
    <t xml:space="preserve">'[R6_0331.XLS]Tregion'!R55C32</t>
  </si>
  <si>
    <t xml:space="preserve">'[R6_0331.XLS]Tregion'!R55C10</t>
  </si>
  <si>
    <t xml:space="preserve">'[R6_0331.XLS]Tregion'!R55C24</t>
  </si>
  <si>
    <t xml:space="preserve">'[R1_0331.XLS]Tregion'!R56C1</t>
  </si>
  <si>
    <t xml:space="preserve">'[R1_0331.XLS]Tregion'!R56C2</t>
  </si>
  <si>
    <t xml:space="preserve">'[R1_0331.XLS]Tregion'!R56C3</t>
  </si>
  <si>
    <t xml:space="preserve">'[R1_0331.XLS]Tregion'!R56C4</t>
  </si>
  <si>
    <t xml:space="preserve">'[R1_0331.XLS]Tregion'!R56C32</t>
  </si>
  <si>
    <t xml:space="preserve">'[R1_0331.XLS]Tregion'!R56C10</t>
  </si>
  <si>
    <t xml:space="preserve">'[R1_0331.XLS]Tregion'!R56C24</t>
  </si>
  <si>
    <t xml:space="preserve">'[R1A_0331.XLS]Tregion'!R56C1</t>
  </si>
  <si>
    <t xml:space="preserve">'[R1A_0331.XLS]Tregion'!R56C2</t>
  </si>
  <si>
    <t xml:space="preserve">'[R1A_0331.XLS]Tregion'!R56C3</t>
  </si>
  <si>
    <t xml:space="preserve">'[R1A_0331.XLS]Tregion'!R56C4</t>
  </si>
  <si>
    <t xml:space="preserve">'[R1A_0331.XLS]Tregion'!R56C32</t>
  </si>
  <si>
    <t xml:space="preserve">'[R1A_0331.XLS]Tregion'!R56C10</t>
  </si>
  <si>
    <t xml:space="preserve">'[R1A_0331.XLS]Tregion'!R56C24</t>
  </si>
  <si>
    <t xml:space="preserve">'[R1B_0331.XLS]Tregion'!R56C1</t>
  </si>
  <si>
    <t xml:space="preserve">'[R1B_0331.XLS]Tregion'!R56C2</t>
  </si>
  <si>
    <t xml:space="preserve">'[R1B_0331.XLS]Tregion'!R56C3</t>
  </si>
  <si>
    <t xml:space="preserve">'[R1B_0331.XLS]Tregion'!R56C4</t>
  </si>
  <si>
    <t xml:space="preserve">'[R1B_0331.XLS]Tregion'!R56C32</t>
  </si>
  <si>
    <t xml:space="preserve">'[R1B_0331.XLS]Tregion'!R56C10</t>
  </si>
  <si>
    <t xml:space="preserve">'[R1B_0331.XLS]Tregion'!R56C24</t>
  </si>
  <si>
    <t xml:space="preserve">'[R1C_0331.XLS]Tregion'!R56C1</t>
  </si>
  <si>
    <t xml:space="preserve">'[R1C_0331.XLS]Tregion'!R56C2</t>
  </si>
  <si>
    <t xml:space="preserve">'[R1C_0331.XLS]Tregion'!R56C3</t>
  </si>
  <si>
    <t xml:space="preserve">'[R1C_0331.XLS]Tregion'!R56C4</t>
  </si>
  <si>
    <t xml:space="preserve">'[R1C_0331.XLS]Tregion'!R56C32</t>
  </si>
  <si>
    <t xml:space="preserve">'[R1C_0331.XLS]Tregion'!R56C10</t>
  </si>
  <si>
    <t xml:space="preserve">'[R1C_0331.XLS]Tregion'!R56C24</t>
  </si>
  <si>
    <t xml:space="preserve">'[R1E_0331.XLS]Tregion'!R56C1</t>
  </si>
  <si>
    <t xml:space="preserve">'[R1E_0331.XLS]Tregion'!R56C2</t>
  </si>
  <si>
    <t xml:space="preserve">'[R1E_0331.XLS]Tregion'!R56C3</t>
  </si>
  <si>
    <t xml:space="preserve">'[R1E_0331.XLS]Tregion'!R56C4</t>
  </si>
  <si>
    <t xml:space="preserve">'[R1E_0331.XLS]Tregion'!R56C32</t>
  </si>
  <si>
    <t xml:space="preserve">'[R1E_0331.XLS]Tregion'!R56C10</t>
  </si>
  <si>
    <t xml:space="preserve">'[R1E_0331.XLS]Tregion'!R56C24</t>
  </si>
  <si>
    <t xml:space="preserve">'[R1Z_0331.XLS]Tregion'!R56C1</t>
  </si>
  <si>
    <t xml:space="preserve">'[R1Z_0331.XLS]Tregion'!R56C2</t>
  </si>
  <si>
    <t xml:space="preserve">'[R1Z_0331.XLS]Tregion'!R56C3</t>
  </si>
  <si>
    <t xml:space="preserve">'[R1Z_0331.XLS]Tregion'!R56C4</t>
  </si>
  <si>
    <t xml:space="preserve">'[R1Z_0331.XLS]Tregion'!R56C32</t>
  </si>
  <si>
    <t xml:space="preserve">'[R1Z_0331.XLS]Tregion'!R56C10</t>
  </si>
  <si>
    <t xml:space="preserve">'[R1Z_0331.XLS]Tregion'!R56C24</t>
  </si>
  <si>
    <t xml:space="preserve">'[R3B_0331.XLS]Tregion'!R56C1</t>
  </si>
  <si>
    <t xml:space="preserve">'[R3B_0331.XLS]Tregion'!R56C2</t>
  </si>
  <si>
    <t xml:space="preserve">'[R3B_0331.XLS]Tregion'!R56C3</t>
  </si>
  <si>
    <t xml:space="preserve">'[R3B_0331.XLS]Tregion'!R56C4</t>
  </si>
  <si>
    <t xml:space="preserve">'[R3B_0331.XLS]Tregion'!R56C32</t>
  </si>
  <si>
    <t xml:space="preserve">'[R3B_0331.XLS]Tregion'!R56C10</t>
  </si>
  <si>
    <t xml:space="preserve">'[R3B_0331.XLS]Tregion'!R56C24</t>
  </si>
  <si>
    <t xml:space="preserve">'[R4_0331.XLS]Tregion'!R56C1</t>
  </si>
  <si>
    <t xml:space="preserve">'[R4_0331.XLS]Tregion'!R56C2</t>
  </si>
  <si>
    <t xml:space="preserve">'[R4_0331.XLS]Tregion'!R56C3</t>
  </si>
  <si>
    <t xml:space="preserve">'[R4_0331.XLS]Tregion'!R56C4</t>
  </si>
  <si>
    <t xml:space="preserve">'[R4_0331.XLS]Tregion'!R56C32</t>
  </si>
  <si>
    <t xml:space="preserve">'[R4_0331.XLS]Tregion'!R56C10</t>
  </si>
  <si>
    <t xml:space="preserve">'[R4_0331.XLS]Tregion'!R56C24</t>
  </si>
  <si>
    <t xml:space="preserve">'[R4A_0331.XLS]Tregion'!R56C1</t>
  </si>
  <si>
    <t xml:space="preserve">'[R4A_0331.XLS]Tregion'!R56C2</t>
  </si>
  <si>
    <t xml:space="preserve">'[R4A_0331.XLS]Tregion'!R56C3</t>
  </si>
  <si>
    <t xml:space="preserve">'[R4A_0331.XLS]Tregion'!R56C4</t>
  </si>
  <si>
    <t xml:space="preserve">'[R4A_0331.XLS]Tregion'!R56C32</t>
  </si>
  <si>
    <t xml:space="preserve">'[R4A_0331.XLS]Tregion'!R56C10</t>
  </si>
  <si>
    <t xml:space="preserve">'[R4A_0331.XLS]Tregion'!R56C24</t>
  </si>
  <si>
    <t xml:space="preserve">'[R4B_0331.XLS]Tregion'!R56C1</t>
  </si>
  <si>
    <t xml:space="preserve">'[R4B_0331.XLS]Tregion'!R56C2</t>
  </si>
  <si>
    <t xml:space="preserve">'[R4B_0331.XLS]Tregion'!R56C3</t>
  </si>
  <si>
    <t xml:space="preserve">'[R4B_0331.XLS]Tregion'!R56C4</t>
  </si>
  <si>
    <t xml:space="preserve">'[R4B_0331.XLS]Tregion'!R56C32</t>
  </si>
  <si>
    <t xml:space="preserve">'[R4B_0331.XLS]Tregion'!R56C10</t>
  </si>
  <si>
    <t xml:space="preserve">'[R4B_0331.XLS]Tregion'!R56C24</t>
  </si>
  <si>
    <t xml:space="preserve">'[R4C_0331.XLS]Tregion'!R56C1</t>
  </si>
  <si>
    <t xml:space="preserve">'[R4C_0331.XLS]Tregion'!R56C2</t>
  </si>
  <si>
    <t xml:space="preserve">'[R4C_0331.XLS]Tregion'!R56C3</t>
  </si>
  <si>
    <t xml:space="preserve">'[R4C_0331.XLS]Tregion'!R56C4</t>
  </si>
  <si>
    <t xml:space="preserve">'[R4C_0331.XLS]Tregion'!R56C32</t>
  </si>
  <si>
    <t xml:space="preserve">'[R4C_0331.XLS]Tregion'!R56C10</t>
  </si>
  <si>
    <t xml:space="preserve">'[R4C_0331.XLS]Tregion'!R56C24</t>
  </si>
  <si>
    <t xml:space="preserve">'[R5_0331.XLS]Tregion'!R56C1</t>
  </si>
  <si>
    <t xml:space="preserve">'[R5_0331.XLS]Tregion'!R56C2</t>
  </si>
  <si>
    <t xml:space="preserve">'[R5_0331.XLS]Tregion'!R56C3</t>
  </si>
  <si>
    <t xml:space="preserve">'[R5_0331.XLS]Tregion'!R56C4</t>
  </si>
  <si>
    <t xml:space="preserve">'[R5_0331.XLS]Tregion'!R56C32</t>
  </si>
  <si>
    <t xml:space="preserve">'[R5_0331.XLS]Tregion'!R56C10</t>
  </si>
  <si>
    <t xml:space="preserve">'[R5_0331.XLS]Tregion'!R56C24</t>
  </si>
  <si>
    <t xml:space="preserve">'[R6_0331.XLS]Tregion'!R56C1</t>
  </si>
  <si>
    <t xml:space="preserve">'[R6_0331.XLS]Tregion'!R56C2</t>
  </si>
  <si>
    <t xml:space="preserve">'[R6_0331.XLS]Tregion'!R56C3</t>
  </si>
  <si>
    <t xml:space="preserve">'[R6_0331.XLS]Tregion'!R56C4</t>
  </si>
  <si>
    <t xml:space="preserve">'[R6_0331.XLS]Tregion'!R56C32</t>
  </si>
  <si>
    <t xml:space="preserve">'[R6_0331.XLS]Tregion'!R56C10</t>
  </si>
  <si>
    <t xml:space="preserve">'[R6_0331.XLS]Tregion'!R56C24</t>
  </si>
  <si>
    <t xml:space="preserve">'[R1_0331.XLS]Tregion'!R57C1</t>
  </si>
  <si>
    <t xml:space="preserve">'[R1_0331.XLS]Tregion'!R57C2</t>
  </si>
  <si>
    <t xml:space="preserve">'[R1_0331.XLS]Tregion'!R57C3</t>
  </si>
  <si>
    <t xml:space="preserve">'[R1_0331.XLS]Tregion'!R57C4</t>
  </si>
  <si>
    <t xml:space="preserve">'[R1_0331.XLS]Tregion'!R57C32</t>
  </si>
  <si>
    <t xml:space="preserve">'[R1_0331.XLS]Tregion'!R57C10</t>
  </si>
  <si>
    <t xml:space="preserve">'[R1_0331.XLS]Tregion'!R57C24</t>
  </si>
  <si>
    <t xml:space="preserve">'[R1A_0331.XLS]Tregion'!R57C1</t>
  </si>
  <si>
    <t xml:space="preserve">'[R1A_0331.XLS]Tregion'!R57C2</t>
  </si>
  <si>
    <t xml:space="preserve">'[R1A_0331.XLS]Tregion'!R57C3</t>
  </si>
  <si>
    <t xml:space="preserve">'[R1A_0331.XLS]Tregion'!R57C4</t>
  </si>
  <si>
    <t xml:space="preserve">'[R1A_0331.XLS]Tregion'!R57C32</t>
  </si>
  <si>
    <t xml:space="preserve">'[R1A_0331.XLS]Tregion'!R57C10</t>
  </si>
  <si>
    <t xml:space="preserve">'[R1A_0331.XLS]Tregion'!R57C24</t>
  </si>
  <si>
    <t xml:space="preserve">'[R1B_0331.XLS]Tregion'!R57C1</t>
  </si>
  <si>
    <t xml:space="preserve">'[R1B_0331.XLS]Tregion'!R57C2</t>
  </si>
  <si>
    <t xml:space="preserve">'[R1B_0331.XLS]Tregion'!R57C3</t>
  </si>
  <si>
    <t xml:space="preserve">'[R1B_0331.XLS]Tregion'!R57C4</t>
  </si>
  <si>
    <t xml:space="preserve">'[R1B_0331.XLS]Tregion'!R57C32</t>
  </si>
  <si>
    <t xml:space="preserve">'[R1B_0331.XLS]Tregion'!R57C10</t>
  </si>
  <si>
    <t xml:space="preserve">'[R1B_0331.XLS]Tregion'!R57C24</t>
  </si>
  <si>
    <t xml:space="preserve">'[R1C_0331.XLS]Tregion'!R57C1</t>
  </si>
  <si>
    <t xml:space="preserve">'[R1C_0331.XLS]Tregion'!R57C2</t>
  </si>
  <si>
    <t xml:space="preserve">'[R1C_0331.XLS]Tregion'!R57C3</t>
  </si>
  <si>
    <t xml:space="preserve">'[R1C_0331.XLS]Tregion'!R57C4</t>
  </si>
  <si>
    <t xml:space="preserve">'[R1C_0331.XLS]Tregion'!R57C32</t>
  </si>
  <si>
    <t xml:space="preserve">'[R1C_0331.XLS]Tregion'!R57C10</t>
  </si>
  <si>
    <t xml:space="preserve">'[R1C_0331.XLS]Tregion'!R57C24</t>
  </si>
  <si>
    <t xml:space="preserve">'[R1E_0331.XLS]Tregion'!R57C1</t>
  </si>
  <si>
    <t xml:space="preserve">'[R1E_0331.XLS]Tregion'!R57C2</t>
  </si>
  <si>
    <t xml:space="preserve">'[R1E_0331.XLS]Tregion'!R57C3</t>
  </si>
  <si>
    <t xml:space="preserve">'[R1E_0331.XLS]Tregion'!R57C4</t>
  </si>
  <si>
    <t xml:space="preserve">'[R1E_0331.XLS]Tregion'!R57C32</t>
  </si>
  <si>
    <t xml:space="preserve">'[R1E_0331.XLS]Tregion'!R57C10</t>
  </si>
  <si>
    <t xml:space="preserve">'[R1E_0331.XLS]Tregion'!R57C24</t>
  </si>
  <si>
    <t xml:space="preserve">'[R1Z_0331.XLS]Tregion'!R57C1</t>
  </si>
  <si>
    <t xml:space="preserve">'[R1Z_0331.XLS]Tregion'!R57C2</t>
  </si>
  <si>
    <t xml:space="preserve">'[R1Z_0331.XLS]Tregion'!R57C3</t>
  </si>
  <si>
    <t xml:space="preserve">'[R1Z_0331.XLS]Tregion'!R57C4</t>
  </si>
  <si>
    <t xml:space="preserve">'[R1Z_0331.XLS]Tregion'!R57C32</t>
  </si>
  <si>
    <t xml:space="preserve">'[R1Z_0331.XLS]Tregion'!R57C10</t>
  </si>
  <si>
    <t xml:space="preserve">'[R1Z_0331.XLS]Tregion'!R57C24</t>
  </si>
  <si>
    <t xml:space="preserve">'[R3B_0331.XLS]Tregion'!R57C1</t>
  </si>
  <si>
    <t xml:space="preserve">'[R3B_0331.XLS]Tregion'!R57C2</t>
  </si>
  <si>
    <t xml:space="preserve">'[R3B_0331.XLS]Tregion'!R57C3</t>
  </si>
  <si>
    <t xml:space="preserve">'[R3B_0331.XLS]Tregion'!R57C4</t>
  </si>
  <si>
    <t xml:space="preserve">'[R3B_0331.XLS]Tregion'!R57C32</t>
  </si>
  <si>
    <t xml:space="preserve">'[R3B_0331.XLS]Tregion'!R57C10</t>
  </si>
  <si>
    <t xml:space="preserve">'[R3B_0331.XLS]Tregion'!R57C24</t>
  </si>
  <si>
    <t xml:space="preserve">'[R4_0331.XLS]Tregion'!R57C1</t>
  </si>
  <si>
    <t xml:space="preserve">'[R4_0331.XLS]Tregion'!R57C2</t>
  </si>
  <si>
    <t xml:space="preserve">'[R4_0331.XLS]Tregion'!R57C3</t>
  </si>
  <si>
    <t xml:space="preserve">'[R4_0331.XLS]Tregion'!R57C4</t>
  </si>
  <si>
    <t xml:space="preserve">'[R4_0331.XLS]Tregion'!R57C32</t>
  </si>
  <si>
    <t xml:space="preserve">'[R4_0331.XLS]Tregion'!R57C10</t>
  </si>
  <si>
    <t xml:space="preserve">'[R4_0331.XLS]Tregion'!R57C24</t>
  </si>
  <si>
    <t xml:space="preserve">'[R4A_0331.XLS]Tregion'!R57C1</t>
  </si>
  <si>
    <t xml:space="preserve">'[R4A_0331.XLS]Tregion'!R57C2</t>
  </si>
  <si>
    <t xml:space="preserve">'[R4A_0331.XLS]Tregion'!R57C3</t>
  </si>
  <si>
    <t xml:space="preserve">'[R4A_0331.XLS]Tregion'!R57C4</t>
  </si>
  <si>
    <t xml:space="preserve">'[R4A_0331.XLS]Tregion'!R57C32</t>
  </si>
  <si>
    <t xml:space="preserve">'[R4A_0331.XLS]Tregion'!R57C10</t>
  </si>
  <si>
    <t xml:space="preserve">'[R4A_0331.XLS]Tregion'!R57C24</t>
  </si>
  <si>
    <t xml:space="preserve">'[R4B_0331.XLS]Tregion'!R57C1</t>
  </si>
  <si>
    <t xml:space="preserve">'[R4B_0331.XLS]Tregion'!R57C2</t>
  </si>
  <si>
    <t xml:space="preserve">'[R4B_0331.XLS]Tregion'!R57C3</t>
  </si>
  <si>
    <t xml:space="preserve">'[R4B_0331.XLS]Tregion'!R57C4</t>
  </si>
  <si>
    <t xml:space="preserve">'[R4B_0331.XLS]Tregion'!R57C32</t>
  </si>
  <si>
    <t xml:space="preserve">'[R4B_0331.XLS]Tregion'!R57C10</t>
  </si>
  <si>
    <t xml:space="preserve">'[R4B_0331.XLS]Tregion'!R57C24</t>
  </si>
  <si>
    <t xml:space="preserve">'[R4C_0331.XLS]Tregion'!R57C1</t>
  </si>
  <si>
    <t xml:space="preserve">'[R4C_0331.XLS]Tregion'!R57C2</t>
  </si>
  <si>
    <t xml:space="preserve">'[R4C_0331.XLS]Tregion'!R57C3</t>
  </si>
  <si>
    <t xml:space="preserve">'[R4C_0331.XLS]Tregion'!R57C4</t>
  </si>
  <si>
    <t xml:space="preserve">'[R4C_0331.XLS]Tregion'!R57C32</t>
  </si>
  <si>
    <t xml:space="preserve">'[R4C_0331.XLS]Tregion'!R57C10</t>
  </si>
  <si>
    <t xml:space="preserve">'[R4C_0331.XLS]Tregion'!R57C24</t>
  </si>
  <si>
    <t xml:space="preserve">'[R5_0331.XLS]Tregion'!R57C1</t>
  </si>
  <si>
    <t xml:space="preserve">'[R5_0331.XLS]Tregion'!R57C2</t>
  </si>
  <si>
    <t xml:space="preserve">'[R5_0331.XLS]Tregion'!R57C3</t>
  </si>
  <si>
    <t xml:space="preserve">'[R5_0331.XLS]Tregion'!R57C4</t>
  </si>
  <si>
    <t xml:space="preserve">'[R5_0331.XLS]Tregion'!R57C32</t>
  </si>
  <si>
    <t xml:space="preserve">'[R5_0331.XLS]Tregion'!R57C10</t>
  </si>
  <si>
    <t xml:space="preserve">'[R5_0331.XLS]Tregion'!R57C24</t>
  </si>
  <si>
    <t xml:space="preserve">'[R6_0331.XLS]Tregion'!R57C1</t>
  </si>
  <si>
    <t xml:space="preserve">'[R6_0331.XLS]Tregion'!R57C2</t>
  </si>
  <si>
    <t xml:space="preserve">'[R6_0331.XLS]Tregion'!R57C3</t>
  </si>
  <si>
    <t xml:space="preserve">'[R6_0331.XLS]Tregion'!R57C4</t>
  </si>
  <si>
    <t xml:space="preserve">'[R6_0331.XLS]Tregion'!R57C32</t>
  </si>
  <si>
    <t xml:space="preserve">'[R6_0331.XLS]Tregion'!R57C10</t>
  </si>
  <si>
    <t xml:space="preserve">'[R6_0331.XLS]Tregion'!R57C24</t>
  </si>
  <si>
    <t xml:space="preserve">'[R1_0331.XLS]Tregion'!R58C1</t>
  </si>
  <si>
    <t xml:space="preserve">'[R1_0331.XLS]Tregion'!R58C2</t>
  </si>
  <si>
    <t xml:space="preserve">'[R1_0331.XLS]Tregion'!R58C3</t>
  </si>
  <si>
    <t xml:space="preserve">'[R1_0331.XLS]Tregion'!R58C4</t>
  </si>
  <si>
    <t xml:space="preserve">'[R1_0331.XLS]Tregion'!R58C32</t>
  </si>
  <si>
    <t xml:space="preserve">'[R1_0331.XLS]Tregion'!R58C10</t>
  </si>
  <si>
    <t xml:space="preserve">'[R1_0331.XLS]Tregion'!R58C24</t>
  </si>
  <si>
    <t xml:space="preserve">'[R1A_0331.XLS]Tregion'!R58C1</t>
  </si>
  <si>
    <t xml:space="preserve">'[R1A_0331.XLS]Tregion'!R58C2</t>
  </si>
  <si>
    <t xml:space="preserve">'[R1A_0331.XLS]Tregion'!R58C3</t>
  </si>
  <si>
    <t xml:space="preserve">'[R1A_0331.XLS]Tregion'!R58C4</t>
  </si>
  <si>
    <t xml:space="preserve">'[R1A_0331.XLS]Tregion'!R58C32</t>
  </si>
  <si>
    <t xml:space="preserve">'[R1A_0331.XLS]Tregion'!R58C10</t>
  </si>
  <si>
    <t xml:space="preserve">'[R1A_0331.XLS]Tregion'!R58C24</t>
  </si>
  <si>
    <t xml:space="preserve">'[R1B_0331.XLS]Tregion'!R58C1</t>
  </si>
  <si>
    <t xml:space="preserve">'[R1B_0331.XLS]Tregion'!R58C2</t>
  </si>
  <si>
    <t xml:space="preserve">'[R1B_0331.XLS]Tregion'!R58C3</t>
  </si>
  <si>
    <t xml:space="preserve">'[R1B_0331.XLS]Tregion'!R58C4</t>
  </si>
  <si>
    <t xml:space="preserve">'[R1B_0331.XLS]Tregion'!R58C32</t>
  </si>
  <si>
    <t xml:space="preserve">'[R1B_0331.XLS]Tregion'!R58C10</t>
  </si>
  <si>
    <t xml:space="preserve">'[R1B_0331.XLS]Tregion'!R58C24</t>
  </si>
  <si>
    <t xml:space="preserve">'[R1C_0331.XLS]Tregion'!R58C1</t>
  </si>
  <si>
    <t xml:space="preserve">'[R1C_0331.XLS]Tregion'!R58C2</t>
  </si>
  <si>
    <t xml:space="preserve">'[R1C_0331.XLS]Tregion'!R58C3</t>
  </si>
  <si>
    <t xml:space="preserve">'[R1C_0331.XLS]Tregion'!R58C4</t>
  </si>
  <si>
    <t xml:space="preserve">'[R1C_0331.XLS]Tregion'!R58C32</t>
  </si>
  <si>
    <t xml:space="preserve">'[R1C_0331.XLS]Tregion'!R58C10</t>
  </si>
  <si>
    <t xml:space="preserve">'[R1C_0331.XLS]Tregion'!R58C24</t>
  </si>
  <si>
    <t xml:space="preserve">'[R1E_0331.XLS]Tregion'!R58C1</t>
  </si>
  <si>
    <t xml:space="preserve">'[R1E_0331.XLS]Tregion'!R58C2</t>
  </si>
  <si>
    <t xml:space="preserve">'[R1E_0331.XLS]Tregion'!R58C3</t>
  </si>
  <si>
    <t xml:space="preserve">'[R1E_0331.XLS]Tregion'!R58C4</t>
  </si>
  <si>
    <t xml:space="preserve">'[R1E_0331.XLS]Tregion'!R58C32</t>
  </si>
  <si>
    <t xml:space="preserve">'[R1E_0331.XLS]Tregion'!R58C10</t>
  </si>
  <si>
    <t xml:space="preserve">'[R1E_0331.XLS]Tregion'!R58C24</t>
  </si>
  <si>
    <t xml:space="preserve">'[R1Z_0331.XLS]Tregion'!R58C1</t>
  </si>
  <si>
    <t xml:space="preserve">'[R1Z_0331.XLS]Tregion'!R58C2</t>
  </si>
  <si>
    <t xml:space="preserve">'[R1Z_0331.XLS]Tregion'!R58C3</t>
  </si>
  <si>
    <t xml:space="preserve">'[R1Z_0331.XLS]Tregion'!R58C4</t>
  </si>
  <si>
    <t xml:space="preserve">'[R1Z_0331.XLS]Tregion'!R58C32</t>
  </si>
  <si>
    <t xml:space="preserve">'[R1Z_0331.XLS]Tregion'!R58C10</t>
  </si>
  <si>
    <t xml:space="preserve">'[R1Z_0331.XLS]Tregion'!R58C24</t>
  </si>
  <si>
    <t xml:space="preserve">'[R3B_0331.XLS]Tregion'!R58C1</t>
  </si>
  <si>
    <t xml:space="preserve">'[R3B_0331.XLS]Tregion'!R58C2</t>
  </si>
  <si>
    <t xml:space="preserve">'[R3B_0331.XLS]Tregion'!R58C3</t>
  </si>
  <si>
    <t xml:space="preserve">'[R3B_0331.XLS]Tregion'!R58C4</t>
  </si>
  <si>
    <t xml:space="preserve">'[R3B_0331.XLS]Tregion'!R58C32</t>
  </si>
  <si>
    <t xml:space="preserve">'[R3B_0331.XLS]Tregion'!R58C10</t>
  </si>
  <si>
    <t xml:space="preserve">'[R3B_0331.XLS]Tregion'!R58C24</t>
  </si>
  <si>
    <t xml:space="preserve">'[R4_0331.XLS]Tregion'!R58C1</t>
  </si>
  <si>
    <t xml:space="preserve">'[R4_0331.XLS]Tregion'!R58C2</t>
  </si>
  <si>
    <t xml:space="preserve">'[R4_0331.XLS]Tregion'!R58C3</t>
  </si>
  <si>
    <t xml:space="preserve">'[R4_0331.XLS]Tregion'!R58C4</t>
  </si>
  <si>
    <t xml:space="preserve">'[R4_0331.XLS]Tregion'!R58C32</t>
  </si>
  <si>
    <t xml:space="preserve">'[R4_0331.XLS]Tregion'!R58C10</t>
  </si>
  <si>
    <t xml:space="preserve">'[R4_0331.XLS]Tregion'!R58C24</t>
  </si>
  <si>
    <t xml:space="preserve">'[R4A_0331.XLS]Tregion'!R58C1</t>
  </si>
  <si>
    <t xml:space="preserve">'[R4A_0331.XLS]Tregion'!R58C2</t>
  </si>
  <si>
    <t xml:space="preserve">'[R4A_0331.XLS]Tregion'!R58C3</t>
  </si>
  <si>
    <t xml:space="preserve">'[R4A_0331.XLS]Tregion'!R58C4</t>
  </si>
  <si>
    <t xml:space="preserve">'[R4A_0331.XLS]Tregion'!R58C32</t>
  </si>
  <si>
    <t xml:space="preserve">'[R4A_0331.XLS]Tregion'!R58C10</t>
  </si>
  <si>
    <t xml:space="preserve">'[R4A_0331.XLS]Tregion'!R58C24</t>
  </si>
  <si>
    <t xml:space="preserve">'[R4B_0331.XLS]Tregion'!R58C1</t>
  </si>
  <si>
    <t xml:space="preserve">'[R4B_0331.XLS]Tregion'!R58C2</t>
  </si>
  <si>
    <t xml:space="preserve">'[R4B_0331.XLS]Tregion'!R58C3</t>
  </si>
  <si>
    <t xml:space="preserve">'[R4B_0331.XLS]Tregion'!R58C4</t>
  </si>
  <si>
    <t xml:space="preserve">'[R4B_0331.XLS]Tregion'!R58C32</t>
  </si>
  <si>
    <t xml:space="preserve">'[R4B_0331.XLS]Tregion'!R58C10</t>
  </si>
  <si>
    <t xml:space="preserve">'[R4B_0331.XLS]Tregion'!R58C24</t>
  </si>
  <si>
    <t xml:space="preserve">'[R4C_0331.XLS]Tregion'!R58C1</t>
  </si>
  <si>
    <t xml:space="preserve">'[R4C_0331.XLS]Tregion'!R58C2</t>
  </si>
  <si>
    <t xml:space="preserve">'[R4C_0331.XLS]Tregion'!R58C3</t>
  </si>
  <si>
    <t xml:space="preserve">'[R4C_0331.XLS]Tregion'!R58C4</t>
  </si>
  <si>
    <t xml:space="preserve">'[R4C_0331.XLS]Tregion'!R58C32</t>
  </si>
  <si>
    <t xml:space="preserve">'[R4C_0331.XLS]Tregion'!R58C10</t>
  </si>
  <si>
    <t xml:space="preserve">'[R4C_0331.XLS]Tregion'!R58C24</t>
  </si>
  <si>
    <t xml:space="preserve">'[R5_0331.XLS]Tregion'!R58C1</t>
  </si>
  <si>
    <t xml:space="preserve">'[R5_0331.XLS]Tregion'!R58C2</t>
  </si>
  <si>
    <t xml:space="preserve">'[R5_0331.XLS]Tregion'!R58C3</t>
  </si>
  <si>
    <t xml:space="preserve">'[R5_0331.XLS]Tregion'!R58C4</t>
  </si>
  <si>
    <t xml:space="preserve">'[R5_0331.XLS]Tregion'!R58C32</t>
  </si>
  <si>
    <t xml:space="preserve">'[R5_0331.XLS]Tregion'!R58C10</t>
  </si>
  <si>
    <t xml:space="preserve">'[R5_0331.XLS]Tregion'!R58C24</t>
  </si>
  <si>
    <t xml:space="preserve">'[R6_0331.XLS]Tregion'!R58C1</t>
  </si>
  <si>
    <t xml:space="preserve">'[R6_0331.XLS]Tregion'!R58C2</t>
  </si>
  <si>
    <t xml:space="preserve">'[R6_0331.XLS]Tregion'!R58C3</t>
  </si>
  <si>
    <t xml:space="preserve">'[R6_0331.XLS]Tregion'!R58C4</t>
  </si>
  <si>
    <t xml:space="preserve">'[R6_0331.XLS]Tregion'!R58C32</t>
  </si>
  <si>
    <t xml:space="preserve">'[R6_0331.XLS]Tregion'!R58C10</t>
  </si>
  <si>
    <t xml:space="preserve">'[R6_0331.XLS]Tregion'!R58C24</t>
  </si>
  <si>
    <t xml:space="preserve">'[R1_0331.XLS]Tregion'!R59C1</t>
  </si>
  <si>
    <t xml:space="preserve">'[R1_0331.XLS]Tregion'!R59C2</t>
  </si>
  <si>
    <t xml:space="preserve">'[R1_0331.XLS]Tregion'!R59C3</t>
  </si>
  <si>
    <t xml:space="preserve">'[R1_0331.XLS]Tregion'!R59C4</t>
  </si>
  <si>
    <t xml:space="preserve">'[R1_0331.XLS]Tregion'!R59C32</t>
  </si>
  <si>
    <t xml:space="preserve">'[R1_0331.XLS]Tregion'!R59C10</t>
  </si>
  <si>
    <t xml:space="preserve">'[R1_0331.XLS]Tregion'!R59C24</t>
  </si>
  <si>
    <t xml:space="preserve">'[R1A_0331.XLS]Tregion'!R59C1</t>
  </si>
  <si>
    <t xml:space="preserve">'[R1A_0331.XLS]Tregion'!R59C2</t>
  </si>
  <si>
    <t xml:space="preserve">'[R1A_0331.XLS]Tregion'!R59C3</t>
  </si>
  <si>
    <t xml:space="preserve">'[R1A_0331.XLS]Tregion'!R59C4</t>
  </si>
  <si>
    <t xml:space="preserve">'[R1A_0331.XLS]Tregion'!R59C32</t>
  </si>
  <si>
    <t xml:space="preserve">'[R1A_0331.XLS]Tregion'!R59C10</t>
  </si>
  <si>
    <t xml:space="preserve">'[R1A_0331.XLS]Tregion'!R59C24</t>
  </si>
  <si>
    <t xml:space="preserve">'[R1B_0331.XLS]Tregion'!R59C1</t>
  </si>
  <si>
    <t xml:space="preserve">'[R1B_0331.XLS]Tregion'!R59C2</t>
  </si>
  <si>
    <t xml:space="preserve">'[R1B_0331.XLS]Tregion'!R59C3</t>
  </si>
  <si>
    <t xml:space="preserve">'[R1B_0331.XLS]Tregion'!R59C4</t>
  </si>
  <si>
    <t xml:space="preserve">'[R1B_0331.XLS]Tregion'!R59C32</t>
  </si>
  <si>
    <t xml:space="preserve">'[R1B_0331.XLS]Tregion'!R59C10</t>
  </si>
  <si>
    <t xml:space="preserve">'[R1B_0331.XLS]Tregion'!R59C24</t>
  </si>
  <si>
    <t xml:space="preserve">'[R1C_0331.XLS]Tregion'!R59C1</t>
  </si>
  <si>
    <t xml:space="preserve">'[R1C_0331.XLS]Tregion'!R59C2</t>
  </si>
  <si>
    <t xml:space="preserve">'[R1C_0331.XLS]Tregion'!R59C3</t>
  </si>
  <si>
    <t xml:space="preserve">'[R1C_0331.XLS]Tregion'!R59C4</t>
  </si>
  <si>
    <t xml:space="preserve">'[R1C_0331.XLS]Tregion'!R59C32</t>
  </si>
  <si>
    <t xml:space="preserve">'[R1C_0331.XLS]Tregion'!R59C10</t>
  </si>
  <si>
    <t xml:space="preserve">'[R1C_0331.XLS]Tregion'!R59C24</t>
  </si>
  <si>
    <t xml:space="preserve">'[R1E_0331.XLS]Tregion'!R59C1</t>
  </si>
  <si>
    <t xml:space="preserve">'[R1E_0331.XLS]Tregion'!R59C2</t>
  </si>
  <si>
    <t xml:space="preserve">'[R1E_0331.XLS]Tregion'!R59C3</t>
  </si>
  <si>
    <t xml:space="preserve">'[R1E_0331.XLS]Tregion'!R59C4</t>
  </si>
  <si>
    <t xml:space="preserve">'[R1E_0331.XLS]Tregion'!R59C32</t>
  </si>
  <si>
    <t xml:space="preserve">'[R1E_0331.XLS]Tregion'!R59C10</t>
  </si>
  <si>
    <t xml:space="preserve">'[R1E_0331.XLS]Tregion'!R59C24</t>
  </si>
  <si>
    <t xml:space="preserve">'[R1Z_0331.XLS]Tregion'!R59C1</t>
  </si>
  <si>
    <t xml:space="preserve">'[R1Z_0331.XLS]Tregion'!R59C2</t>
  </si>
  <si>
    <t xml:space="preserve">'[R1Z_0331.XLS]Tregion'!R59C3</t>
  </si>
  <si>
    <t xml:space="preserve">'[R1Z_0331.XLS]Tregion'!R59C4</t>
  </si>
  <si>
    <t xml:space="preserve">'[R1Z_0331.XLS]Tregion'!R59C32</t>
  </si>
  <si>
    <t xml:space="preserve">'[R1Z_0331.XLS]Tregion'!R59C10</t>
  </si>
  <si>
    <t xml:space="preserve">'[R1Z_0331.XLS]Tregion'!R59C24</t>
  </si>
  <si>
    <t xml:space="preserve">'[R3B_0331.XLS]Tregion'!R59C1</t>
  </si>
  <si>
    <t xml:space="preserve">'[R3B_0331.XLS]Tregion'!R59C2</t>
  </si>
  <si>
    <t xml:space="preserve">'[R3B_0331.XLS]Tregion'!R59C3</t>
  </si>
  <si>
    <t xml:space="preserve">'[R3B_0331.XLS]Tregion'!R59C4</t>
  </si>
  <si>
    <t xml:space="preserve">'[R3B_0331.XLS]Tregion'!R59C32</t>
  </si>
  <si>
    <t xml:space="preserve">'[R3B_0331.XLS]Tregion'!R59C10</t>
  </si>
  <si>
    <t xml:space="preserve">'[R3B_0331.XLS]Tregion'!R59C24</t>
  </si>
  <si>
    <t xml:space="preserve">'[R4_0331.XLS]Tregion'!R59C1</t>
  </si>
  <si>
    <t xml:space="preserve">'[R4_0331.XLS]Tregion'!R59C2</t>
  </si>
  <si>
    <t xml:space="preserve">'[R4_0331.XLS]Tregion'!R59C3</t>
  </si>
  <si>
    <t xml:space="preserve">'[R4_0331.XLS]Tregion'!R59C4</t>
  </si>
  <si>
    <t xml:space="preserve">'[R4_0331.XLS]Tregion'!R59C32</t>
  </si>
  <si>
    <t xml:space="preserve">'[R4_0331.XLS]Tregion'!R59C10</t>
  </si>
  <si>
    <t xml:space="preserve">'[R4_0331.XLS]Tregion'!R59C24</t>
  </si>
  <si>
    <t xml:space="preserve">'[R4A_0331.XLS]Tregion'!R59C1</t>
  </si>
  <si>
    <t xml:space="preserve">'[R4A_0331.XLS]Tregion'!R59C2</t>
  </si>
  <si>
    <t xml:space="preserve">'[R4A_0331.XLS]Tregion'!R59C3</t>
  </si>
  <si>
    <t xml:space="preserve">'[R4A_0331.XLS]Tregion'!R59C4</t>
  </si>
  <si>
    <t xml:space="preserve">'[R4A_0331.XLS]Tregion'!R59C32</t>
  </si>
  <si>
    <t xml:space="preserve">'[R4A_0331.XLS]Tregion'!R59C10</t>
  </si>
  <si>
    <t xml:space="preserve">'[R4A_0331.XLS]Tregion'!R59C24</t>
  </si>
  <si>
    <t xml:space="preserve">'[R4B_0331.XLS]Tregion'!R59C1</t>
  </si>
  <si>
    <t xml:space="preserve">'[R4B_0331.XLS]Tregion'!R59C2</t>
  </si>
  <si>
    <t xml:space="preserve">'[R4B_0331.XLS]Tregion'!R59C3</t>
  </si>
  <si>
    <t xml:space="preserve">'[R4B_0331.XLS]Tregion'!R59C4</t>
  </si>
  <si>
    <t xml:space="preserve">'[R4B_0331.XLS]Tregion'!R59C32</t>
  </si>
  <si>
    <t xml:space="preserve">'[R4B_0331.XLS]Tregion'!R59C10</t>
  </si>
  <si>
    <t xml:space="preserve">'[R4B_0331.XLS]Tregion'!R59C24</t>
  </si>
  <si>
    <t xml:space="preserve">'[R4C_0331.XLS]Tregion'!R59C1</t>
  </si>
  <si>
    <t xml:space="preserve">'[R4C_0331.XLS]Tregion'!R59C2</t>
  </si>
  <si>
    <t xml:space="preserve">'[R4C_0331.XLS]Tregion'!R59C3</t>
  </si>
  <si>
    <t xml:space="preserve">'[R4C_0331.XLS]Tregion'!R59C4</t>
  </si>
  <si>
    <t xml:space="preserve">'[R4C_0331.XLS]Tregion'!R59C32</t>
  </si>
  <si>
    <t xml:space="preserve">'[R4C_0331.XLS]Tregion'!R59C10</t>
  </si>
  <si>
    <t xml:space="preserve">'[R4C_0331.XLS]Tregion'!R59C24</t>
  </si>
  <si>
    <t xml:space="preserve">'[R5_0331.XLS]Tregion'!R59C1</t>
  </si>
  <si>
    <t xml:space="preserve">'[R5_0331.XLS]Tregion'!R59C2</t>
  </si>
  <si>
    <t xml:space="preserve">'[R5_0331.XLS]Tregion'!R59C3</t>
  </si>
  <si>
    <t xml:space="preserve">'[R5_0331.XLS]Tregion'!R59C4</t>
  </si>
  <si>
    <t xml:space="preserve">'[R5_0331.XLS]Tregion'!R59C32</t>
  </si>
  <si>
    <t xml:space="preserve">'[R5_0331.XLS]Tregion'!R59C10</t>
  </si>
  <si>
    <t xml:space="preserve">'[R5_0331.XLS]Tregion'!R59C24</t>
  </si>
  <si>
    <t xml:space="preserve">'[R6_0331.XLS]Tregion'!R59C1</t>
  </si>
  <si>
    <t xml:space="preserve">'[R6_0331.XLS]Tregion'!R59C2</t>
  </si>
  <si>
    <t xml:space="preserve">'[R6_0331.XLS]Tregion'!R59C3</t>
  </si>
  <si>
    <t xml:space="preserve">'[R6_0331.XLS]Tregion'!R59C4</t>
  </si>
  <si>
    <t xml:space="preserve">'[R6_0331.XLS]Tregion'!R59C32</t>
  </si>
  <si>
    <t xml:space="preserve">'[R6_0331.XLS]Tregion'!R59C10</t>
  </si>
  <si>
    <t xml:space="preserve">'[R6_0331.XLS]Tregion'!R59C24</t>
  </si>
  <si>
    <t xml:space="preserve">'[R1_0331.XLS]Tregion'!R60C1</t>
  </si>
  <si>
    <t xml:space="preserve">'[R1_0331.XLS]Tregion'!R60C2</t>
  </si>
  <si>
    <t xml:space="preserve">'[R1_0331.XLS]Tregion'!R60C3</t>
  </si>
  <si>
    <t xml:space="preserve">'[R1_0331.XLS]Tregion'!R60C4</t>
  </si>
  <si>
    <t xml:space="preserve">'[R1_0331.XLS]Tregion'!R60C32</t>
  </si>
  <si>
    <t xml:space="preserve">'[R1_0331.XLS]Tregion'!R60C10</t>
  </si>
  <si>
    <t xml:space="preserve">'[R1_0331.XLS]Tregion'!R60C24</t>
  </si>
  <si>
    <t xml:space="preserve">'[R1A_0331.XLS]Tregion'!R60C1</t>
  </si>
  <si>
    <t xml:space="preserve">'[R1A_0331.XLS]Tregion'!R60C2</t>
  </si>
  <si>
    <t xml:space="preserve">'[R1A_0331.XLS]Tregion'!R60C3</t>
  </si>
  <si>
    <t xml:space="preserve">'[R1A_0331.XLS]Tregion'!R60C4</t>
  </si>
  <si>
    <t xml:space="preserve">'[R1A_0331.XLS]Tregion'!R60C32</t>
  </si>
  <si>
    <t xml:space="preserve">'[R1A_0331.XLS]Tregion'!R60C10</t>
  </si>
  <si>
    <t xml:space="preserve">'[R1A_0331.XLS]Tregion'!R60C24</t>
  </si>
  <si>
    <t xml:space="preserve">'[R1B_0331.XLS]Tregion'!R60C1</t>
  </si>
  <si>
    <t xml:space="preserve">'[R1B_0331.XLS]Tregion'!R60C2</t>
  </si>
  <si>
    <t xml:space="preserve">'[R1B_0331.XLS]Tregion'!R60C3</t>
  </si>
  <si>
    <t xml:space="preserve">'[R1B_0331.XLS]Tregion'!R60C4</t>
  </si>
  <si>
    <t xml:space="preserve">'[R1B_0331.XLS]Tregion'!R60C32</t>
  </si>
  <si>
    <t xml:space="preserve">'[R1B_0331.XLS]Tregion'!R60C10</t>
  </si>
  <si>
    <t xml:space="preserve">'[R1B_0331.XLS]Tregion'!R60C24</t>
  </si>
  <si>
    <t xml:space="preserve">'[R1C_0331.XLS]Tregion'!R60C1</t>
  </si>
  <si>
    <t xml:space="preserve">'[R1C_0331.XLS]Tregion'!R60C2</t>
  </si>
  <si>
    <t xml:space="preserve">'[R1C_0331.XLS]Tregion'!R60C3</t>
  </si>
  <si>
    <t xml:space="preserve">'[R1C_0331.XLS]Tregion'!R60C4</t>
  </si>
  <si>
    <t xml:space="preserve">'[R1C_0331.XLS]Tregion'!R60C32</t>
  </si>
  <si>
    <t xml:space="preserve">'[R1C_0331.XLS]Tregion'!R60C10</t>
  </si>
  <si>
    <t xml:space="preserve">'[R1C_0331.XLS]Tregion'!R60C24</t>
  </si>
  <si>
    <t xml:space="preserve">'[R1E_0331.XLS]Tregion'!R60C1</t>
  </si>
  <si>
    <t xml:space="preserve">'[R1E_0331.XLS]Tregion'!R60C2</t>
  </si>
  <si>
    <t xml:space="preserve">'[R1E_0331.XLS]Tregion'!R60C3</t>
  </si>
  <si>
    <t xml:space="preserve">'[R1E_0331.XLS]Tregion'!R60C4</t>
  </si>
  <si>
    <t xml:space="preserve">'[R1E_0331.XLS]Tregion'!R60C32</t>
  </si>
  <si>
    <t xml:space="preserve">'[R1E_0331.XLS]Tregion'!R60C10</t>
  </si>
  <si>
    <t xml:space="preserve">'[R1E_0331.XLS]Tregion'!R60C24</t>
  </si>
  <si>
    <t xml:space="preserve">'[R1Z_0331.XLS]Tregion'!R60C1</t>
  </si>
  <si>
    <t xml:space="preserve">'[R1Z_0331.XLS]Tregion'!R60C2</t>
  </si>
  <si>
    <t xml:space="preserve">'[R1Z_0331.XLS]Tregion'!R60C3</t>
  </si>
  <si>
    <t xml:space="preserve">'[R1Z_0331.XLS]Tregion'!R60C4</t>
  </si>
  <si>
    <t xml:space="preserve">'[R1Z_0331.XLS]Tregion'!R60C32</t>
  </si>
  <si>
    <t xml:space="preserve">'[R1Z_0331.XLS]Tregion'!R60C10</t>
  </si>
  <si>
    <t xml:space="preserve">'[R1Z_0331.XLS]Tregion'!R60C24</t>
  </si>
  <si>
    <t xml:space="preserve">'[R3B_0331.XLS]Tregion'!R60C1</t>
  </si>
  <si>
    <t xml:space="preserve">'[R3B_0331.XLS]Tregion'!R60C2</t>
  </si>
  <si>
    <t xml:space="preserve">'[R3B_0331.XLS]Tregion'!R60C3</t>
  </si>
  <si>
    <t xml:space="preserve">'[R3B_0331.XLS]Tregion'!R60C4</t>
  </si>
  <si>
    <t xml:space="preserve">'[R3B_0331.XLS]Tregion'!R60C32</t>
  </si>
  <si>
    <t xml:space="preserve">'[R3B_0331.XLS]Tregion'!R60C10</t>
  </si>
  <si>
    <t xml:space="preserve">'[R3B_0331.XLS]Tregion'!R60C24</t>
  </si>
  <si>
    <t xml:space="preserve">'[R4_0331.XLS]Tregion'!R60C1</t>
  </si>
  <si>
    <t xml:space="preserve">'[R4_0331.XLS]Tregion'!R60C2</t>
  </si>
  <si>
    <t xml:space="preserve">'[R4_0331.XLS]Tregion'!R60C3</t>
  </si>
  <si>
    <t xml:space="preserve">'[R4_0331.XLS]Tregion'!R60C4</t>
  </si>
  <si>
    <t xml:space="preserve">'[R4_0331.XLS]Tregion'!R60C32</t>
  </si>
  <si>
    <t xml:space="preserve">'[R4_0331.XLS]Tregion'!R60C10</t>
  </si>
  <si>
    <t xml:space="preserve">'[R4_0331.XLS]Tregion'!R60C24</t>
  </si>
  <si>
    <t xml:space="preserve">'[R4A_0331.XLS]Tregion'!R60C1</t>
  </si>
  <si>
    <t xml:space="preserve">'[R4A_0331.XLS]Tregion'!R60C2</t>
  </si>
  <si>
    <t xml:space="preserve">'[R4A_0331.XLS]Tregion'!R60C3</t>
  </si>
  <si>
    <t xml:space="preserve">'[R4A_0331.XLS]Tregion'!R60C4</t>
  </si>
  <si>
    <t xml:space="preserve">'[R4A_0331.XLS]Tregion'!R60C32</t>
  </si>
  <si>
    <t xml:space="preserve">'[R4A_0331.XLS]Tregion'!R60C10</t>
  </si>
  <si>
    <t xml:space="preserve">'[R4A_0331.XLS]Tregion'!R60C24</t>
  </si>
  <si>
    <t xml:space="preserve">'[R4B_0331.XLS]Tregion'!R60C1</t>
  </si>
  <si>
    <t xml:space="preserve">'[R4B_0331.XLS]Tregion'!R60C2</t>
  </si>
  <si>
    <t xml:space="preserve">'[R4B_0331.XLS]Tregion'!R60C3</t>
  </si>
  <si>
    <t xml:space="preserve">'[R4B_0331.XLS]Tregion'!R60C4</t>
  </si>
  <si>
    <t xml:space="preserve">'[R4B_0331.XLS]Tregion'!R60C32</t>
  </si>
  <si>
    <t xml:space="preserve">'[R4B_0331.XLS]Tregion'!R60C10</t>
  </si>
  <si>
    <t xml:space="preserve">'[R4B_0331.XLS]Tregion'!R60C24</t>
  </si>
  <si>
    <t xml:space="preserve">'[R4C_0331.XLS]Tregion'!R60C1</t>
  </si>
  <si>
    <t xml:space="preserve">'[R4C_0331.XLS]Tregion'!R60C2</t>
  </si>
  <si>
    <t xml:space="preserve">'[R4C_0331.XLS]Tregion'!R60C3</t>
  </si>
  <si>
    <t xml:space="preserve">'[R4C_0331.XLS]Tregion'!R60C4</t>
  </si>
  <si>
    <t xml:space="preserve">'[R4C_0331.XLS]Tregion'!R60C32</t>
  </si>
  <si>
    <t xml:space="preserve">'[R4C_0331.XLS]Tregion'!R60C10</t>
  </si>
  <si>
    <t xml:space="preserve">'[R4C_0331.XLS]Tregion'!R60C24</t>
  </si>
  <si>
    <t xml:space="preserve">'[R5_0331.XLS]Tregion'!R60C1</t>
  </si>
  <si>
    <t xml:space="preserve">'[R5_0331.XLS]Tregion'!R60C2</t>
  </si>
  <si>
    <t xml:space="preserve">'[R5_0331.XLS]Tregion'!R60C3</t>
  </si>
  <si>
    <t xml:space="preserve">'[R5_0331.XLS]Tregion'!R60C4</t>
  </si>
  <si>
    <t xml:space="preserve">'[R5_0331.XLS]Tregion'!R60C32</t>
  </si>
  <si>
    <t xml:space="preserve">'[R5_0331.XLS]Tregion'!R60C10</t>
  </si>
  <si>
    <t xml:space="preserve">'[R5_0331.XLS]Tregion'!R60C24</t>
  </si>
  <si>
    <t xml:space="preserve">'[R6_0331.XLS]Tregion'!R60C1</t>
  </si>
  <si>
    <t xml:space="preserve">'[R6_0331.XLS]Tregion'!R60C2</t>
  </si>
  <si>
    <t xml:space="preserve">'[R6_0331.XLS]Tregion'!R60C3</t>
  </si>
  <si>
    <t xml:space="preserve">'[R6_0331.XLS]Tregion'!R60C4</t>
  </si>
  <si>
    <t xml:space="preserve">'[R6_0331.XLS]Tregion'!R60C32</t>
  </si>
  <si>
    <t xml:space="preserve">'[R6_0331.XLS]Tregion'!R60C10</t>
  </si>
  <si>
    <t xml:space="preserve">'[R6_0331.XLS]Tregion'!R60C24</t>
  </si>
  <si>
    <t xml:space="preserve">'[R1_0331.XLS]Tregion'!R61C1</t>
  </si>
  <si>
    <t xml:space="preserve">'[R1_0331.XLS]Tregion'!R61C2</t>
  </si>
  <si>
    <t xml:space="preserve">'[R1_0331.XLS]Tregion'!R61C3</t>
  </si>
  <si>
    <t xml:space="preserve">'[R1_0331.XLS]Tregion'!R61C4</t>
  </si>
  <si>
    <t xml:space="preserve">'[R1_0331.XLS]Tregion'!R61C32</t>
  </si>
  <si>
    <t xml:space="preserve">'[R1_0331.XLS]Tregion'!R61C10</t>
  </si>
  <si>
    <t xml:space="preserve">'[R1_0331.XLS]Tregion'!R61C24</t>
  </si>
  <si>
    <t xml:space="preserve">'[R1A_0331.XLS]Tregion'!R61C1</t>
  </si>
  <si>
    <t xml:space="preserve">'[R1A_0331.XLS]Tregion'!R61C2</t>
  </si>
  <si>
    <t xml:space="preserve">'[R1A_0331.XLS]Tregion'!R61C3</t>
  </si>
  <si>
    <t xml:space="preserve">'[R1A_0331.XLS]Tregion'!R61C4</t>
  </si>
  <si>
    <t xml:space="preserve">'[R1A_0331.XLS]Tregion'!R61C32</t>
  </si>
  <si>
    <t xml:space="preserve">'[R1A_0331.XLS]Tregion'!R61C10</t>
  </si>
  <si>
    <t xml:space="preserve">'[R1A_0331.XLS]Tregion'!R61C24</t>
  </si>
  <si>
    <t xml:space="preserve">'[R1B_0331.XLS]Tregion'!R61C1</t>
  </si>
  <si>
    <t xml:space="preserve">'[R1B_0331.XLS]Tregion'!R61C2</t>
  </si>
  <si>
    <t xml:space="preserve">'[R1B_0331.XLS]Tregion'!R61C3</t>
  </si>
  <si>
    <t xml:space="preserve">'[R1B_0331.XLS]Tregion'!R61C4</t>
  </si>
  <si>
    <t xml:space="preserve">'[R1B_0331.XLS]Tregion'!R61C32</t>
  </si>
  <si>
    <t xml:space="preserve">'[R1B_0331.XLS]Tregion'!R61C10</t>
  </si>
  <si>
    <t xml:space="preserve">'[R1B_0331.XLS]Tregion'!R61C24</t>
  </si>
  <si>
    <t xml:space="preserve">'[R1C_0331.XLS]Tregion'!R61C1</t>
  </si>
  <si>
    <t xml:space="preserve">'[R1C_0331.XLS]Tregion'!R61C2</t>
  </si>
  <si>
    <t xml:space="preserve">'[R1C_0331.XLS]Tregion'!R61C3</t>
  </si>
  <si>
    <t xml:space="preserve">'[R1C_0331.XLS]Tregion'!R61C4</t>
  </si>
  <si>
    <t xml:space="preserve">'[R1C_0331.XLS]Tregion'!R61C32</t>
  </si>
  <si>
    <t xml:space="preserve">'[R1C_0331.XLS]Tregion'!R61C10</t>
  </si>
  <si>
    <t xml:space="preserve">'[R1C_0331.XLS]Tregion'!R61C24</t>
  </si>
  <si>
    <t xml:space="preserve">'[R1E_0331.XLS]Tregion'!R61C1</t>
  </si>
  <si>
    <t xml:space="preserve">'[R1E_0331.XLS]Tregion'!R61C2</t>
  </si>
  <si>
    <t xml:space="preserve">'[R1E_0331.XLS]Tregion'!R61C3</t>
  </si>
  <si>
    <t xml:space="preserve">'[R1E_0331.XLS]Tregion'!R61C4</t>
  </si>
  <si>
    <t xml:space="preserve">'[R1E_0331.XLS]Tregion'!R61C32</t>
  </si>
  <si>
    <t xml:space="preserve">'[R1E_0331.XLS]Tregion'!R61C10</t>
  </si>
  <si>
    <t xml:space="preserve">'[R1E_0331.XLS]Tregion'!R61C24</t>
  </si>
  <si>
    <t xml:space="preserve">'[R1Z_0331.XLS]Tregion'!R61C1</t>
  </si>
  <si>
    <t xml:space="preserve">'[R1Z_0331.XLS]Tregion'!R61C2</t>
  </si>
  <si>
    <t xml:space="preserve">'[R1Z_0331.XLS]Tregion'!R61C3</t>
  </si>
  <si>
    <t xml:space="preserve">'[R1Z_0331.XLS]Tregion'!R61C4</t>
  </si>
  <si>
    <t xml:space="preserve">'[R1Z_0331.XLS]Tregion'!R61C32</t>
  </si>
  <si>
    <t xml:space="preserve">'[R1Z_0331.XLS]Tregion'!R61C10</t>
  </si>
  <si>
    <t xml:space="preserve">'[R1Z_0331.XLS]Tregion'!R61C24</t>
  </si>
  <si>
    <t xml:space="preserve">'[R3B_0331.XLS]Tregion'!R61C1</t>
  </si>
  <si>
    <t xml:space="preserve">'[R3B_0331.XLS]Tregion'!R61C2</t>
  </si>
  <si>
    <t xml:space="preserve">'[R3B_0331.XLS]Tregion'!R61C3</t>
  </si>
  <si>
    <t xml:space="preserve">'[R3B_0331.XLS]Tregion'!R61C4</t>
  </si>
  <si>
    <t xml:space="preserve">'[R3B_0331.XLS]Tregion'!R61C32</t>
  </si>
  <si>
    <t xml:space="preserve">'[R3B_0331.XLS]Tregion'!R61C10</t>
  </si>
  <si>
    <t xml:space="preserve">'[R3B_0331.XLS]Tregion'!R61C24</t>
  </si>
  <si>
    <t xml:space="preserve">'[R4_0331.XLS]Tregion'!R61C1</t>
  </si>
  <si>
    <t xml:space="preserve">'[R4_0331.XLS]Tregion'!R61C2</t>
  </si>
  <si>
    <t xml:space="preserve">'[R4_0331.XLS]Tregion'!R61C3</t>
  </si>
  <si>
    <t xml:space="preserve">'[R4_0331.XLS]Tregion'!R61C4</t>
  </si>
  <si>
    <t xml:space="preserve">'[R4_0331.XLS]Tregion'!R61C32</t>
  </si>
  <si>
    <t xml:space="preserve">'[R4_0331.XLS]Tregion'!R61C10</t>
  </si>
  <si>
    <t xml:space="preserve">'[R4_0331.XLS]Tregion'!R61C24</t>
  </si>
  <si>
    <t xml:space="preserve">'[R4A_0331.XLS]Tregion'!R61C1</t>
  </si>
  <si>
    <t xml:space="preserve">'[R4A_0331.XLS]Tregion'!R61C2</t>
  </si>
  <si>
    <t xml:space="preserve">'[R4A_0331.XLS]Tregion'!R61C3</t>
  </si>
  <si>
    <t xml:space="preserve">'[R4A_0331.XLS]Tregion'!R61C4</t>
  </si>
  <si>
    <t xml:space="preserve">'[R4A_0331.XLS]Tregion'!R61C32</t>
  </si>
  <si>
    <t xml:space="preserve">'[R4A_0331.XLS]Tregion'!R61C10</t>
  </si>
  <si>
    <t xml:space="preserve">'[R4A_0331.XLS]Tregion'!R61C24</t>
  </si>
  <si>
    <t xml:space="preserve">'[R4B_0331.XLS]Tregion'!R61C1</t>
  </si>
  <si>
    <t xml:space="preserve">'[R4B_0331.XLS]Tregion'!R61C2</t>
  </si>
  <si>
    <t xml:space="preserve">'[R4B_0331.XLS]Tregion'!R61C3</t>
  </si>
  <si>
    <t xml:space="preserve">'[R4B_0331.XLS]Tregion'!R61C4</t>
  </si>
  <si>
    <t xml:space="preserve">'[R4B_0331.XLS]Tregion'!R61C32</t>
  </si>
  <si>
    <t xml:space="preserve">'[R4B_0331.XLS]Tregion'!R61C10</t>
  </si>
  <si>
    <t xml:space="preserve">'[R4B_0331.XLS]Tregion'!R61C24</t>
  </si>
  <si>
    <t xml:space="preserve">'[R4C_0331.XLS]Tregion'!R61C1</t>
  </si>
  <si>
    <t xml:space="preserve">'[R4C_0331.XLS]Tregion'!R61C2</t>
  </si>
  <si>
    <t xml:space="preserve">'[R4C_0331.XLS]Tregion'!R61C3</t>
  </si>
  <si>
    <t xml:space="preserve">'[R4C_0331.XLS]Tregion'!R61C4</t>
  </si>
  <si>
    <t xml:space="preserve">'[R4C_0331.XLS]Tregion'!R61C32</t>
  </si>
  <si>
    <t xml:space="preserve">'[R4C_0331.XLS]Tregion'!R61C10</t>
  </si>
  <si>
    <t xml:space="preserve">'[R4C_0331.XLS]Tregion'!R61C24</t>
  </si>
  <si>
    <t xml:space="preserve">'[R5_0331.XLS]Tregion'!R61C1</t>
  </si>
  <si>
    <t xml:space="preserve">'[R5_0331.XLS]Tregion'!R61C2</t>
  </si>
  <si>
    <t xml:space="preserve">'[R5_0331.XLS]Tregion'!R61C3</t>
  </si>
  <si>
    <t xml:space="preserve">'[R5_0331.XLS]Tregion'!R61C4</t>
  </si>
  <si>
    <t xml:space="preserve">'[R5_0331.XLS]Tregion'!R61C32</t>
  </si>
  <si>
    <t xml:space="preserve">'[R5_0331.XLS]Tregion'!R61C10</t>
  </si>
  <si>
    <t xml:space="preserve">'[R5_0331.XLS]Tregion'!R61C24</t>
  </si>
  <si>
    <t xml:space="preserve">'[R6_0331.XLS]Tregion'!R61C1</t>
  </si>
  <si>
    <t xml:space="preserve">'[R6_0331.XLS]Tregion'!R61C2</t>
  </si>
  <si>
    <t xml:space="preserve">'[R6_0331.XLS]Tregion'!R61C3</t>
  </si>
  <si>
    <t xml:space="preserve">'[R6_0331.XLS]Tregion'!R61C4</t>
  </si>
  <si>
    <t xml:space="preserve">'[R6_0331.XLS]Tregion'!R61C32</t>
  </si>
  <si>
    <t xml:space="preserve">'[R6_0331.XLS]Tregion'!R61C10</t>
  </si>
  <si>
    <t xml:space="preserve">'[R6_0331.XLS]Tregion'!R61C24</t>
  </si>
  <si>
    <t xml:space="preserve">'[R1_0331.XLS]Tregion'!R62C1</t>
  </si>
  <si>
    <t xml:space="preserve">'[R1_0331.XLS]Tregion'!R62C2</t>
  </si>
  <si>
    <t xml:space="preserve">'[R1_0331.XLS]Tregion'!R62C3</t>
  </si>
  <si>
    <t xml:space="preserve">'[R1_0331.XLS]Tregion'!R62C4</t>
  </si>
  <si>
    <t xml:space="preserve">'[R1_0331.XLS]Tregion'!R62C32</t>
  </si>
  <si>
    <t xml:space="preserve">'[R1_0331.XLS]Tregion'!R62C10</t>
  </si>
  <si>
    <t xml:space="preserve">'[R1_0331.XLS]Tregion'!R62C24</t>
  </si>
  <si>
    <t xml:space="preserve">'[R1A_0331.XLS]Tregion'!R62C1</t>
  </si>
  <si>
    <t xml:space="preserve">'[R1A_0331.XLS]Tregion'!R62C2</t>
  </si>
  <si>
    <t xml:space="preserve">'[R1A_0331.XLS]Tregion'!R62C3</t>
  </si>
  <si>
    <t xml:space="preserve">'[R1A_0331.XLS]Tregion'!R62C4</t>
  </si>
  <si>
    <t xml:space="preserve">'[R1A_0331.XLS]Tregion'!R62C32</t>
  </si>
  <si>
    <t xml:space="preserve">'[R1A_0331.XLS]Tregion'!R62C10</t>
  </si>
  <si>
    <t xml:space="preserve">'[R1A_0331.XLS]Tregion'!R62C24</t>
  </si>
  <si>
    <t xml:space="preserve">'[R1B_0331.XLS]Tregion'!R62C1</t>
  </si>
  <si>
    <t xml:space="preserve">'[R1B_0331.XLS]Tregion'!R62C2</t>
  </si>
  <si>
    <t xml:space="preserve">'[R1B_0331.XLS]Tregion'!R62C3</t>
  </si>
  <si>
    <t xml:space="preserve">'[R1B_0331.XLS]Tregion'!R62C4</t>
  </si>
  <si>
    <t xml:space="preserve">'[R1B_0331.XLS]Tregion'!R62C32</t>
  </si>
  <si>
    <t xml:space="preserve">'[R1B_0331.XLS]Tregion'!R62C10</t>
  </si>
  <si>
    <t xml:space="preserve">'[R1B_0331.XLS]Tregion'!R62C24</t>
  </si>
  <si>
    <t xml:space="preserve">'[R1C_0331.XLS]Tregion'!R62C1</t>
  </si>
  <si>
    <t xml:space="preserve">'[R1C_0331.XLS]Tregion'!R62C2</t>
  </si>
  <si>
    <t xml:space="preserve">'[R1C_0331.XLS]Tregion'!R62C3</t>
  </si>
  <si>
    <t xml:space="preserve">'[R1C_0331.XLS]Tregion'!R62C4</t>
  </si>
  <si>
    <t xml:space="preserve">'[R1C_0331.XLS]Tregion'!R62C32</t>
  </si>
  <si>
    <t xml:space="preserve">'[R1C_0331.XLS]Tregion'!R62C10</t>
  </si>
  <si>
    <t xml:space="preserve">'[R1C_0331.XLS]Tregion'!R62C24</t>
  </si>
  <si>
    <t xml:space="preserve">'[R1E_0331.XLS]Tregion'!R62C1</t>
  </si>
  <si>
    <t xml:space="preserve">'[R1E_0331.XLS]Tregion'!R62C2</t>
  </si>
  <si>
    <t xml:space="preserve">'[R1E_0331.XLS]Tregion'!R62C3</t>
  </si>
  <si>
    <t xml:space="preserve">'[R1E_0331.XLS]Tregion'!R62C4</t>
  </si>
  <si>
    <t xml:space="preserve">'[R1E_0331.XLS]Tregion'!R62C32</t>
  </si>
  <si>
    <t xml:space="preserve">'[R1E_0331.XLS]Tregion'!R62C10</t>
  </si>
  <si>
    <t xml:space="preserve">'[R1E_0331.XLS]Tregion'!R62C24</t>
  </si>
  <si>
    <t xml:space="preserve">'[R1Z_0331.XLS]Tregion'!R62C1</t>
  </si>
  <si>
    <t xml:space="preserve">'[R1Z_0331.XLS]Tregion'!R62C2</t>
  </si>
  <si>
    <t xml:space="preserve">'[R1Z_0331.XLS]Tregion'!R62C3</t>
  </si>
  <si>
    <t xml:space="preserve">'[R1Z_0331.XLS]Tregion'!R62C4</t>
  </si>
  <si>
    <t xml:space="preserve">'[R1Z_0331.XLS]Tregion'!R62C32</t>
  </si>
  <si>
    <t xml:space="preserve">'[R1Z_0331.XLS]Tregion'!R62C10</t>
  </si>
  <si>
    <t xml:space="preserve">'[R1Z_0331.XLS]Tregion'!R62C24</t>
  </si>
  <si>
    <t xml:space="preserve">'[R3B_0331.XLS]Tregion'!R62C1</t>
  </si>
  <si>
    <t xml:space="preserve">'[R3B_0331.XLS]Tregion'!R62C2</t>
  </si>
  <si>
    <t xml:space="preserve">'[R3B_0331.XLS]Tregion'!R62C3</t>
  </si>
  <si>
    <t xml:space="preserve">'[R3B_0331.XLS]Tregion'!R62C4</t>
  </si>
  <si>
    <t xml:space="preserve">'[R3B_0331.XLS]Tregion'!R62C32</t>
  </si>
  <si>
    <t xml:space="preserve">'[R3B_0331.XLS]Tregion'!R62C10</t>
  </si>
  <si>
    <t xml:space="preserve">'[R3B_0331.XLS]Tregion'!R62C24</t>
  </si>
  <si>
    <t xml:space="preserve">'[R4_0331.XLS]Tregion'!R62C1</t>
  </si>
  <si>
    <t xml:space="preserve">'[R4_0331.XLS]Tregion'!R62C2</t>
  </si>
  <si>
    <t xml:space="preserve">'[R4_0331.XLS]Tregion'!R62C3</t>
  </si>
  <si>
    <t xml:space="preserve">'[R4_0331.XLS]Tregion'!R62C4</t>
  </si>
  <si>
    <t xml:space="preserve">'[R4_0331.XLS]Tregion'!R62C32</t>
  </si>
  <si>
    <t xml:space="preserve">'[R4_0331.XLS]Tregion'!R62C10</t>
  </si>
  <si>
    <t xml:space="preserve">'[R4_0331.XLS]Tregion'!R62C24</t>
  </si>
  <si>
    <t xml:space="preserve">'[R4A_0331.XLS]Tregion'!R62C1</t>
  </si>
  <si>
    <t xml:space="preserve">'[R4A_0331.XLS]Tregion'!R62C2</t>
  </si>
  <si>
    <t xml:space="preserve">'[R4A_0331.XLS]Tregion'!R62C3</t>
  </si>
  <si>
    <t xml:space="preserve">'[R4A_0331.XLS]Tregion'!R62C4</t>
  </si>
  <si>
    <t xml:space="preserve">'[R4A_0331.XLS]Tregion'!R62C32</t>
  </si>
  <si>
    <t xml:space="preserve">'[R4A_0331.XLS]Tregion'!R62C10</t>
  </si>
  <si>
    <t xml:space="preserve">'[R4A_0331.XLS]Tregion'!R62C24</t>
  </si>
  <si>
    <t xml:space="preserve">'[R4B_0331.XLS]Tregion'!R62C1</t>
  </si>
  <si>
    <t xml:space="preserve">'[R4B_0331.XLS]Tregion'!R62C2</t>
  </si>
  <si>
    <t xml:space="preserve">'[R4B_0331.XLS]Tregion'!R62C3</t>
  </si>
  <si>
    <t xml:space="preserve">'[R4B_0331.XLS]Tregion'!R62C4</t>
  </si>
  <si>
    <t xml:space="preserve">'[R4B_0331.XLS]Tregion'!R62C32</t>
  </si>
  <si>
    <t xml:space="preserve">'[R4B_0331.XLS]Tregion'!R62C10</t>
  </si>
  <si>
    <t xml:space="preserve">'[R4B_0331.XLS]Tregion'!R62C24</t>
  </si>
  <si>
    <t xml:space="preserve">'[R4C_0331.XLS]Tregion'!R62C1</t>
  </si>
  <si>
    <t xml:space="preserve">'[R4C_0331.XLS]Tregion'!R62C2</t>
  </si>
  <si>
    <t xml:space="preserve">'[R4C_0331.XLS]Tregion'!R62C3</t>
  </si>
  <si>
    <t xml:space="preserve">'[R4C_0331.XLS]Tregion'!R62C4</t>
  </si>
  <si>
    <t xml:space="preserve">'[R4C_0331.XLS]Tregion'!R62C32</t>
  </si>
  <si>
    <t xml:space="preserve">'[R4C_0331.XLS]Tregion'!R62C10</t>
  </si>
  <si>
    <t xml:space="preserve">'[R4C_0331.XLS]Tregion'!R62C24</t>
  </si>
  <si>
    <t xml:space="preserve">'[R5_0331.XLS]Tregion'!R62C1</t>
  </si>
  <si>
    <t xml:space="preserve">'[R5_0331.XLS]Tregion'!R62C2</t>
  </si>
  <si>
    <t xml:space="preserve">'[R5_0331.XLS]Tregion'!R62C3</t>
  </si>
  <si>
    <t xml:space="preserve">'[R5_0331.XLS]Tregion'!R62C4</t>
  </si>
  <si>
    <t xml:space="preserve">'[R5_0331.XLS]Tregion'!R62C32</t>
  </si>
  <si>
    <t xml:space="preserve">'[R5_0331.XLS]Tregion'!R62C10</t>
  </si>
  <si>
    <t xml:space="preserve">'[R5_0331.XLS]Tregion'!R62C24</t>
  </si>
  <si>
    <t xml:space="preserve">'[R6_0331.XLS]Tregion'!R62C1</t>
  </si>
  <si>
    <t xml:space="preserve">'[R6_0331.XLS]Tregion'!R62C2</t>
  </si>
  <si>
    <t xml:space="preserve">'[R6_0331.XLS]Tregion'!R62C3</t>
  </si>
  <si>
    <t xml:space="preserve">'[R6_0331.XLS]Tregion'!R62C4</t>
  </si>
  <si>
    <t xml:space="preserve">'[R6_0331.XLS]Tregion'!R62C32</t>
  </si>
  <si>
    <t xml:space="preserve">'[R6_0331.XLS]Tregion'!R62C10</t>
  </si>
  <si>
    <t xml:space="preserve">'[R6_0331.XLS]Tregion'!R62C24</t>
  </si>
  <si>
    <t xml:space="preserve">'[R1_0331.XLS]Tregion'!R63C1</t>
  </si>
  <si>
    <t xml:space="preserve">'[R1_0331.XLS]Tregion'!R63C2</t>
  </si>
  <si>
    <t xml:space="preserve">'[R1_0331.XLS]Tregion'!R63C3</t>
  </si>
  <si>
    <t xml:space="preserve">'[R1_0331.XLS]Tregion'!R63C4</t>
  </si>
  <si>
    <t xml:space="preserve">'[R1_0331.XLS]Tregion'!R63C32</t>
  </si>
  <si>
    <t xml:space="preserve">'[R1_0331.XLS]Tregion'!R63C10</t>
  </si>
  <si>
    <t xml:space="preserve">'[R1_0331.XLS]Tregion'!R63C24</t>
  </si>
  <si>
    <t xml:space="preserve">'[R1A_0331.XLS]Tregion'!R63C1</t>
  </si>
  <si>
    <t xml:space="preserve">'[R1A_0331.XLS]Tregion'!R63C2</t>
  </si>
  <si>
    <t xml:space="preserve">'[R1A_0331.XLS]Tregion'!R63C3</t>
  </si>
  <si>
    <t xml:space="preserve">'[R1A_0331.XLS]Tregion'!R63C4</t>
  </si>
  <si>
    <t xml:space="preserve">'[R1A_0331.XLS]Tregion'!R63C32</t>
  </si>
  <si>
    <t xml:space="preserve">'[R1A_0331.XLS]Tregion'!R63C10</t>
  </si>
  <si>
    <t xml:space="preserve">'[R1A_0331.XLS]Tregion'!R63C24</t>
  </si>
  <si>
    <t xml:space="preserve">'[R1B_0331.XLS]Tregion'!R63C1</t>
  </si>
  <si>
    <t xml:space="preserve">'[R1B_0331.XLS]Tregion'!R63C2</t>
  </si>
  <si>
    <t xml:space="preserve">'[R1B_0331.XLS]Tregion'!R63C3</t>
  </si>
  <si>
    <t xml:space="preserve">'[R1B_0331.XLS]Tregion'!R63C4</t>
  </si>
  <si>
    <t xml:space="preserve">'[R1B_0331.XLS]Tregion'!R63C32</t>
  </si>
  <si>
    <t xml:space="preserve">'[R1B_0331.XLS]Tregion'!R63C10</t>
  </si>
  <si>
    <t xml:space="preserve">'[R1B_0331.XLS]Tregion'!R63C24</t>
  </si>
  <si>
    <t xml:space="preserve">'[R1C_0331.XLS]Tregion'!R63C1</t>
  </si>
  <si>
    <t xml:space="preserve">'[R1C_0331.XLS]Tregion'!R63C2</t>
  </si>
  <si>
    <t xml:space="preserve">'[R1C_0331.XLS]Tregion'!R63C3</t>
  </si>
  <si>
    <t xml:space="preserve">'[R1C_0331.XLS]Tregion'!R63C4</t>
  </si>
  <si>
    <t xml:space="preserve">'[R1C_0331.XLS]Tregion'!R63C32</t>
  </si>
  <si>
    <t xml:space="preserve">'[R1C_0331.XLS]Tregion'!R63C10</t>
  </si>
  <si>
    <t xml:space="preserve">'[R1C_0331.XLS]Tregion'!R63C24</t>
  </si>
  <si>
    <t xml:space="preserve">'[R1E_0331.XLS]Tregion'!R63C1</t>
  </si>
  <si>
    <t xml:space="preserve">'[R1E_0331.XLS]Tregion'!R63C2</t>
  </si>
  <si>
    <t xml:space="preserve">'[R1E_0331.XLS]Tregion'!R63C3</t>
  </si>
  <si>
    <t xml:space="preserve">'[R1E_0331.XLS]Tregion'!R63C4</t>
  </si>
  <si>
    <t xml:space="preserve">'[R1E_0331.XLS]Tregion'!R63C32</t>
  </si>
  <si>
    <t xml:space="preserve">'[R1E_0331.XLS]Tregion'!R63C10</t>
  </si>
  <si>
    <t xml:space="preserve">'[R1E_0331.XLS]Tregion'!R63C24</t>
  </si>
  <si>
    <t xml:space="preserve">'[R1Z_0331.XLS]Tregion'!R63C1</t>
  </si>
  <si>
    <t xml:space="preserve">'[R1Z_0331.XLS]Tregion'!R63C2</t>
  </si>
  <si>
    <t xml:space="preserve">'[R1Z_0331.XLS]Tregion'!R63C3</t>
  </si>
  <si>
    <t xml:space="preserve">'[R1Z_0331.XLS]Tregion'!R63C4</t>
  </si>
  <si>
    <t xml:space="preserve">'[R1Z_0331.XLS]Tregion'!R63C32</t>
  </si>
  <si>
    <t xml:space="preserve">'[R1Z_0331.XLS]Tregion'!R63C10</t>
  </si>
  <si>
    <t xml:space="preserve">'[R1Z_0331.XLS]Tregion'!R63C24</t>
  </si>
  <si>
    <t xml:space="preserve">'[R3B_0331.XLS]Tregion'!R63C1</t>
  </si>
  <si>
    <t xml:space="preserve">'[R3B_0331.XLS]Tregion'!R63C2</t>
  </si>
  <si>
    <t xml:space="preserve">'[R3B_0331.XLS]Tregion'!R63C3</t>
  </si>
  <si>
    <t xml:space="preserve">'[R3B_0331.XLS]Tregion'!R63C4</t>
  </si>
  <si>
    <t xml:space="preserve">'[R3B_0331.XLS]Tregion'!R63C32</t>
  </si>
  <si>
    <t xml:space="preserve">'[R3B_0331.XLS]Tregion'!R63C10</t>
  </si>
  <si>
    <t xml:space="preserve">'[R3B_0331.XLS]Tregion'!R63C24</t>
  </si>
  <si>
    <t xml:space="preserve">'[R4_0331.XLS]Tregion'!R63C1</t>
  </si>
  <si>
    <t xml:space="preserve">'[R4_0331.XLS]Tregion'!R63C2</t>
  </si>
  <si>
    <t xml:space="preserve">'[R4_0331.XLS]Tregion'!R63C3</t>
  </si>
  <si>
    <t xml:space="preserve">'[R4_0331.XLS]Tregion'!R63C4</t>
  </si>
  <si>
    <t xml:space="preserve">'[R4_0331.XLS]Tregion'!R63C32</t>
  </si>
  <si>
    <t xml:space="preserve">'[R4_0331.XLS]Tregion'!R63C10</t>
  </si>
  <si>
    <t xml:space="preserve">'[R4_0331.XLS]Tregion'!R63C24</t>
  </si>
  <si>
    <t xml:space="preserve">'[R4A_0331.XLS]Tregion'!R63C1</t>
  </si>
  <si>
    <t xml:space="preserve">'[R4A_0331.XLS]Tregion'!R63C2</t>
  </si>
  <si>
    <t xml:space="preserve">'[R4A_0331.XLS]Tregion'!R63C3</t>
  </si>
  <si>
    <t xml:space="preserve">'[R4A_0331.XLS]Tregion'!R63C4</t>
  </si>
  <si>
    <t xml:space="preserve">'[R4A_0331.XLS]Tregion'!R63C32</t>
  </si>
  <si>
    <t xml:space="preserve">'[R4A_0331.XLS]Tregion'!R63C10</t>
  </si>
  <si>
    <t xml:space="preserve">'[R4A_0331.XLS]Tregion'!R63C24</t>
  </si>
  <si>
    <t xml:space="preserve">'[R4B_0331.XLS]Tregion'!R63C1</t>
  </si>
  <si>
    <t xml:space="preserve">'[R4B_0331.XLS]Tregion'!R63C2</t>
  </si>
  <si>
    <t xml:space="preserve">'[R4B_0331.XLS]Tregion'!R63C3</t>
  </si>
  <si>
    <t xml:space="preserve">'[R4B_0331.XLS]Tregion'!R63C4</t>
  </si>
  <si>
    <t xml:space="preserve">'[R4B_0331.XLS]Tregion'!R63C32</t>
  </si>
  <si>
    <t xml:space="preserve">'[R4B_0331.XLS]Tregion'!R63C10</t>
  </si>
  <si>
    <t xml:space="preserve">'[R4B_0331.XLS]Tregion'!R63C24</t>
  </si>
  <si>
    <t xml:space="preserve">'[R4C_0331.XLS]Tregion'!R63C1</t>
  </si>
  <si>
    <t xml:space="preserve">'[R4C_0331.XLS]Tregion'!R63C2</t>
  </si>
  <si>
    <t xml:space="preserve">'[R4C_0331.XLS]Tregion'!R63C3</t>
  </si>
  <si>
    <t xml:space="preserve">'[R4C_0331.XLS]Tregion'!R63C4</t>
  </si>
  <si>
    <t xml:space="preserve">'[R4C_0331.XLS]Tregion'!R63C32</t>
  </si>
  <si>
    <t xml:space="preserve">'[R4C_0331.XLS]Tregion'!R63C10</t>
  </si>
  <si>
    <t xml:space="preserve">'[R4C_0331.XLS]Tregion'!R63C24</t>
  </si>
  <si>
    <t xml:space="preserve">'[R5_0331.XLS]Tregion'!R63C1</t>
  </si>
  <si>
    <t xml:space="preserve">'[R5_0331.XLS]Tregion'!R63C2</t>
  </si>
  <si>
    <t xml:space="preserve">'[R5_0331.XLS]Tregion'!R63C3</t>
  </si>
  <si>
    <t xml:space="preserve">'[R5_0331.XLS]Tregion'!R63C4</t>
  </si>
  <si>
    <t xml:space="preserve">'[R5_0331.XLS]Tregion'!R63C32</t>
  </si>
  <si>
    <t xml:space="preserve">'[R5_0331.XLS]Tregion'!R63C10</t>
  </si>
  <si>
    <t xml:space="preserve">'[R5_0331.XLS]Tregion'!R63C24</t>
  </si>
  <si>
    <t xml:space="preserve">'[R6_0331.XLS]Tregion'!R63C1</t>
  </si>
  <si>
    <t xml:space="preserve">'[R6_0331.XLS]Tregion'!R63C2</t>
  </si>
  <si>
    <t xml:space="preserve">'[R6_0331.XLS]Tregion'!R63C3</t>
  </si>
  <si>
    <t xml:space="preserve">'[R6_0331.XLS]Tregion'!R63C4</t>
  </si>
  <si>
    <t xml:space="preserve">'[R6_0331.XLS]Tregion'!R63C32</t>
  </si>
  <si>
    <t xml:space="preserve">'[R6_0331.XLS]Tregion'!R63C10</t>
  </si>
  <si>
    <t xml:space="preserve">'[R6_0331.XLS]Tregion'!R63C24</t>
  </si>
  <si>
    <t xml:space="preserve">'[R1_0331.XLS]Tregion'!R64C1</t>
  </si>
  <si>
    <t xml:space="preserve">'[R1_0331.XLS]Tregion'!R64C2</t>
  </si>
  <si>
    <t xml:space="preserve">'[R1_0331.XLS]Tregion'!R64C3</t>
  </si>
  <si>
    <t xml:space="preserve">'[R1_0331.XLS]Tregion'!R64C4</t>
  </si>
  <si>
    <t xml:space="preserve">'[R1_0331.XLS]Tregion'!R64C32</t>
  </si>
  <si>
    <t xml:space="preserve">'[R1_0331.XLS]Tregion'!R64C10</t>
  </si>
  <si>
    <t xml:space="preserve">'[R1_0331.XLS]Tregion'!R64C24</t>
  </si>
  <si>
    <t xml:space="preserve">'[R1A_0331.XLS]Tregion'!R64C1</t>
  </si>
  <si>
    <t xml:space="preserve">'[R1A_0331.XLS]Tregion'!R64C2</t>
  </si>
  <si>
    <t xml:space="preserve">'[R1A_0331.XLS]Tregion'!R64C3</t>
  </si>
  <si>
    <t xml:space="preserve">'[R1A_0331.XLS]Tregion'!R64C4</t>
  </si>
  <si>
    <t xml:space="preserve">'[R1A_0331.XLS]Tregion'!R64C32</t>
  </si>
  <si>
    <t xml:space="preserve">'[R1A_0331.XLS]Tregion'!R64C10</t>
  </si>
  <si>
    <t xml:space="preserve">'[R1A_0331.XLS]Tregion'!R64C24</t>
  </si>
  <si>
    <t xml:space="preserve">'[R1B_0331.XLS]Tregion'!R64C1</t>
  </si>
  <si>
    <t xml:space="preserve">'[R1B_0331.XLS]Tregion'!R64C2</t>
  </si>
  <si>
    <t xml:space="preserve">'[R1B_0331.XLS]Tregion'!R64C3</t>
  </si>
  <si>
    <t xml:space="preserve">'[R1B_0331.XLS]Tregion'!R64C4</t>
  </si>
  <si>
    <t xml:space="preserve">'[R1B_0331.XLS]Tregion'!R64C32</t>
  </si>
  <si>
    <t xml:space="preserve">'[R1B_0331.XLS]Tregion'!R64C10</t>
  </si>
  <si>
    <t xml:space="preserve">'[R1B_0331.XLS]Tregion'!R64C24</t>
  </si>
  <si>
    <t xml:space="preserve">'[R1C_0331.XLS]Tregion'!R64C1</t>
  </si>
  <si>
    <t xml:space="preserve">'[R1C_0331.XLS]Tregion'!R64C2</t>
  </si>
  <si>
    <t xml:space="preserve">'[R1C_0331.XLS]Tregion'!R64C3</t>
  </si>
  <si>
    <t xml:space="preserve">'[R1C_0331.XLS]Tregion'!R64C4</t>
  </si>
  <si>
    <t xml:space="preserve">'[R1C_0331.XLS]Tregion'!R64C32</t>
  </si>
  <si>
    <t xml:space="preserve">'[R1C_0331.XLS]Tregion'!R64C10</t>
  </si>
  <si>
    <t xml:space="preserve">'[R1C_0331.XLS]Tregion'!R64C24</t>
  </si>
  <si>
    <t xml:space="preserve">'[R1E_0331.XLS]Tregion'!R64C1</t>
  </si>
  <si>
    <t xml:space="preserve">'[R1E_0331.XLS]Tregion'!R64C2</t>
  </si>
  <si>
    <t xml:space="preserve">'[R1E_0331.XLS]Tregion'!R64C3</t>
  </si>
  <si>
    <t xml:space="preserve">'[R1E_0331.XLS]Tregion'!R64C4</t>
  </si>
  <si>
    <t xml:space="preserve">'[R1E_0331.XLS]Tregion'!R64C32</t>
  </si>
  <si>
    <t xml:space="preserve">'[R1E_0331.XLS]Tregion'!R64C10</t>
  </si>
  <si>
    <t xml:space="preserve">'[R1E_0331.XLS]Tregion'!R64C24</t>
  </si>
  <si>
    <t xml:space="preserve">'[R1Z_0331.XLS]Tregion'!R64C1</t>
  </si>
  <si>
    <t xml:space="preserve">'[R1Z_0331.XLS]Tregion'!R64C2</t>
  </si>
  <si>
    <t xml:space="preserve">'[R1Z_0331.XLS]Tregion'!R64C3</t>
  </si>
  <si>
    <t xml:space="preserve">'[R1Z_0331.XLS]Tregion'!R64C4</t>
  </si>
  <si>
    <t xml:space="preserve">'[R1Z_0331.XLS]Tregion'!R64C32</t>
  </si>
  <si>
    <t xml:space="preserve">'[R1Z_0331.XLS]Tregion'!R64C10</t>
  </si>
  <si>
    <t xml:space="preserve">'[R1Z_0331.XLS]Tregion'!R64C24</t>
  </si>
  <si>
    <t xml:space="preserve">'[R3B_0331.XLS]Tregion'!R64C1</t>
  </si>
  <si>
    <t xml:space="preserve">'[R3B_0331.XLS]Tregion'!R64C2</t>
  </si>
  <si>
    <t xml:space="preserve">'[R3B_0331.XLS]Tregion'!R64C3</t>
  </si>
  <si>
    <t xml:space="preserve">'[R3B_0331.XLS]Tregion'!R64C4</t>
  </si>
  <si>
    <t xml:space="preserve">'[R3B_0331.XLS]Tregion'!R64C32</t>
  </si>
  <si>
    <t xml:space="preserve">'[R3B_0331.XLS]Tregion'!R64C10</t>
  </si>
  <si>
    <t xml:space="preserve">'[R3B_0331.XLS]Tregion'!R64C24</t>
  </si>
  <si>
    <t xml:space="preserve">'[R4_0331.XLS]Tregion'!R64C1</t>
  </si>
  <si>
    <t xml:space="preserve">'[R4_0331.XLS]Tregion'!R64C2</t>
  </si>
  <si>
    <t xml:space="preserve">'[R4_0331.XLS]Tregion'!R64C3</t>
  </si>
  <si>
    <t xml:space="preserve">'[R4_0331.XLS]Tregion'!R64C4</t>
  </si>
  <si>
    <t xml:space="preserve">'[R4_0331.XLS]Tregion'!R64C32</t>
  </si>
  <si>
    <t xml:space="preserve">'[R4_0331.XLS]Tregion'!R64C10</t>
  </si>
  <si>
    <t xml:space="preserve">'[R4_0331.XLS]Tregion'!R64C24</t>
  </si>
  <si>
    <t xml:space="preserve">'[R4A_0331.XLS]Tregion'!R64C1</t>
  </si>
  <si>
    <t xml:space="preserve">'[R4A_0331.XLS]Tregion'!R64C2</t>
  </si>
  <si>
    <t xml:space="preserve">'[R4A_0331.XLS]Tregion'!R64C3</t>
  </si>
  <si>
    <t xml:space="preserve">'[R4A_0331.XLS]Tregion'!R64C4</t>
  </si>
  <si>
    <t xml:space="preserve">'[R4A_0331.XLS]Tregion'!R64C32</t>
  </si>
  <si>
    <t xml:space="preserve">'[R4A_0331.XLS]Tregion'!R64C10</t>
  </si>
  <si>
    <t xml:space="preserve">'[R4A_0331.XLS]Tregion'!R64C24</t>
  </si>
  <si>
    <t xml:space="preserve">'[R4B_0331.XLS]Tregion'!R64C1</t>
  </si>
  <si>
    <t xml:space="preserve">'[R4B_0331.XLS]Tregion'!R64C2</t>
  </si>
  <si>
    <t xml:space="preserve">'[R4B_0331.XLS]Tregion'!R64C3</t>
  </si>
  <si>
    <t xml:space="preserve">'[R4B_0331.XLS]Tregion'!R64C4</t>
  </si>
  <si>
    <t xml:space="preserve">'[R4B_0331.XLS]Tregion'!R64C32</t>
  </si>
  <si>
    <t xml:space="preserve">'[R4B_0331.XLS]Tregion'!R64C10</t>
  </si>
  <si>
    <t xml:space="preserve">'[R4B_0331.XLS]Tregion'!R64C24</t>
  </si>
  <si>
    <t xml:space="preserve">'[R4C_0331.XLS]Tregion'!R64C1</t>
  </si>
  <si>
    <t xml:space="preserve">'[R4C_0331.XLS]Tregion'!R64C2</t>
  </si>
  <si>
    <t xml:space="preserve">'[R4C_0331.XLS]Tregion'!R64C3</t>
  </si>
  <si>
    <t xml:space="preserve">'[R4C_0331.XLS]Tregion'!R64C4</t>
  </si>
  <si>
    <t xml:space="preserve">'[R4C_0331.XLS]Tregion'!R64C32</t>
  </si>
  <si>
    <t xml:space="preserve">'[R4C_0331.XLS]Tregion'!R64C10</t>
  </si>
  <si>
    <t xml:space="preserve">'[R4C_0331.XLS]Tregion'!R64C24</t>
  </si>
  <si>
    <t xml:space="preserve">'[R5_0331.XLS]Tregion'!R64C1</t>
  </si>
  <si>
    <t xml:space="preserve">'[R5_0331.XLS]Tregion'!R64C2</t>
  </si>
  <si>
    <t xml:space="preserve">'[R5_0331.XLS]Tregion'!R64C3</t>
  </si>
  <si>
    <t xml:space="preserve">'[R5_0331.XLS]Tregion'!R64C4</t>
  </si>
  <si>
    <t xml:space="preserve">'[R5_0331.XLS]Tregion'!R64C32</t>
  </si>
  <si>
    <t xml:space="preserve">'[R5_0331.XLS]Tregion'!R64C10</t>
  </si>
  <si>
    <t xml:space="preserve">'[R5_0331.XLS]Tregion'!R64C24</t>
  </si>
  <si>
    <t xml:space="preserve">'[R6_0331.XLS]Tregion'!R64C1</t>
  </si>
  <si>
    <t xml:space="preserve">'[R6_0331.XLS]Tregion'!R64C2</t>
  </si>
  <si>
    <t xml:space="preserve">'[R6_0331.XLS]Tregion'!R64C3</t>
  </si>
  <si>
    <t xml:space="preserve">'[R6_0331.XLS]Tregion'!R64C4</t>
  </si>
  <si>
    <t xml:space="preserve">'[R6_0331.XLS]Tregion'!R64C32</t>
  </si>
  <si>
    <t xml:space="preserve">'[R6_0331.XLS]Tregion'!R64C10</t>
  </si>
  <si>
    <t xml:space="preserve">'[R6_0331.XLS]Tregion'!R64C24</t>
  </si>
  <si>
    <t xml:space="preserve">'[R1_0331.XLS]Tregion'!R65C1</t>
  </si>
  <si>
    <t xml:space="preserve">'[R1_0331.XLS]Tregion'!R65C2</t>
  </si>
  <si>
    <t xml:space="preserve">'[R1_0331.XLS]Tregion'!R65C3</t>
  </si>
  <si>
    <t xml:space="preserve">'[R1_0331.XLS]Tregion'!R65C4</t>
  </si>
  <si>
    <t xml:space="preserve">'[R1_0331.XLS]Tregion'!R65C32</t>
  </si>
  <si>
    <t xml:space="preserve">'[R1_0331.XLS]Tregion'!R65C10</t>
  </si>
  <si>
    <t xml:space="preserve">'[R1_0331.XLS]Tregion'!R65C24</t>
  </si>
  <si>
    <t xml:space="preserve">'[R1A_0331.XLS]Tregion'!R65C1</t>
  </si>
  <si>
    <t xml:space="preserve">'[R1A_0331.XLS]Tregion'!R65C2</t>
  </si>
  <si>
    <t xml:space="preserve">'[R1A_0331.XLS]Tregion'!R65C3</t>
  </si>
  <si>
    <t xml:space="preserve">'[R1A_0331.XLS]Tregion'!R65C4</t>
  </si>
  <si>
    <t xml:space="preserve">'[R1A_0331.XLS]Tregion'!R65C32</t>
  </si>
  <si>
    <t xml:space="preserve">'[R1A_0331.XLS]Tregion'!R65C10</t>
  </si>
  <si>
    <t xml:space="preserve">'[R1A_0331.XLS]Tregion'!R65C24</t>
  </si>
  <si>
    <t xml:space="preserve">'[R1B_0331.XLS]Tregion'!R65C1</t>
  </si>
  <si>
    <t xml:space="preserve">'[R1B_0331.XLS]Tregion'!R65C2</t>
  </si>
  <si>
    <t xml:space="preserve">'[R1B_0331.XLS]Tregion'!R65C3</t>
  </si>
  <si>
    <t xml:space="preserve">'[R1B_0331.XLS]Tregion'!R65C4</t>
  </si>
  <si>
    <t xml:space="preserve">'[R1B_0331.XLS]Tregion'!R65C32</t>
  </si>
  <si>
    <t xml:space="preserve">'[R1B_0331.XLS]Tregion'!R65C10</t>
  </si>
  <si>
    <t xml:space="preserve">'[R1B_0331.XLS]Tregion'!R65C24</t>
  </si>
  <si>
    <t xml:space="preserve">'[R1C_0331.XLS]Tregion'!R65C1</t>
  </si>
  <si>
    <t xml:space="preserve">'[R1C_0331.XLS]Tregion'!R65C2</t>
  </si>
  <si>
    <t xml:space="preserve">'[R1C_0331.XLS]Tregion'!R65C3</t>
  </si>
  <si>
    <t xml:space="preserve">'[R1C_0331.XLS]Tregion'!R65C4</t>
  </si>
  <si>
    <t xml:space="preserve">'[R1C_0331.XLS]Tregion'!R65C32</t>
  </si>
  <si>
    <t xml:space="preserve">'[R1C_0331.XLS]Tregion'!R65C10</t>
  </si>
  <si>
    <t xml:space="preserve">'[R1C_0331.XLS]Tregion'!R65C24</t>
  </si>
  <si>
    <t xml:space="preserve">'[R1E_0331.XLS]Tregion'!R65C1</t>
  </si>
  <si>
    <t xml:space="preserve">'[R1E_0331.XLS]Tregion'!R65C2</t>
  </si>
  <si>
    <t xml:space="preserve">'[R1E_0331.XLS]Tregion'!R65C3</t>
  </si>
  <si>
    <t xml:space="preserve">'[R1E_0331.XLS]Tregion'!R65C4</t>
  </si>
  <si>
    <t xml:space="preserve">'[R1E_0331.XLS]Tregion'!R65C32</t>
  </si>
  <si>
    <t xml:space="preserve">'[R1E_0331.XLS]Tregion'!R65C10</t>
  </si>
  <si>
    <t xml:space="preserve">'[R1E_0331.XLS]Tregion'!R65C24</t>
  </si>
  <si>
    <t xml:space="preserve">'[R1Z_0331.XLS]Tregion'!R65C1</t>
  </si>
  <si>
    <t xml:space="preserve">'[R1Z_0331.XLS]Tregion'!R65C2</t>
  </si>
  <si>
    <t xml:space="preserve">'[R1Z_0331.XLS]Tregion'!R65C3</t>
  </si>
  <si>
    <t xml:space="preserve">'[R1Z_0331.XLS]Tregion'!R65C4</t>
  </si>
  <si>
    <t xml:space="preserve">'[R1Z_0331.XLS]Tregion'!R65C32</t>
  </si>
  <si>
    <t xml:space="preserve">'[R1Z_0331.XLS]Tregion'!R65C10</t>
  </si>
  <si>
    <t xml:space="preserve">'[R1Z_0331.XLS]Tregion'!R65C24</t>
  </si>
  <si>
    <t xml:space="preserve">'[R3B_0331.XLS]Tregion'!R65C1</t>
  </si>
  <si>
    <t xml:space="preserve">'[R3B_0331.XLS]Tregion'!R65C2</t>
  </si>
  <si>
    <t xml:space="preserve">'[R3B_0331.XLS]Tregion'!R65C3</t>
  </si>
  <si>
    <t xml:space="preserve">'[R3B_0331.XLS]Tregion'!R65C4</t>
  </si>
  <si>
    <t xml:space="preserve">'[R3B_0331.XLS]Tregion'!R65C32</t>
  </si>
  <si>
    <t xml:space="preserve">'[R3B_0331.XLS]Tregion'!R65C10</t>
  </si>
  <si>
    <t xml:space="preserve">'[R3B_0331.XLS]Tregion'!R65C24</t>
  </si>
  <si>
    <t xml:space="preserve">'[R4_0331.XLS]Tregion'!R65C1</t>
  </si>
  <si>
    <t xml:space="preserve">'[R4_0331.XLS]Tregion'!R65C2</t>
  </si>
  <si>
    <t xml:space="preserve">'[R4_0331.XLS]Tregion'!R65C3</t>
  </si>
  <si>
    <t xml:space="preserve">'[R4_0331.XLS]Tregion'!R65C4</t>
  </si>
  <si>
    <t xml:space="preserve">'[R4_0331.XLS]Tregion'!R65C32</t>
  </si>
  <si>
    <t xml:space="preserve">'[R4_0331.XLS]Tregion'!R65C10</t>
  </si>
  <si>
    <t xml:space="preserve">'[R4_0331.XLS]Tregion'!R65C24</t>
  </si>
  <si>
    <t xml:space="preserve">'[R4A_0331.XLS]Tregion'!R65C1</t>
  </si>
  <si>
    <t xml:space="preserve">'[R4A_0331.XLS]Tregion'!R65C2</t>
  </si>
  <si>
    <t xml:space="preserve">'[R4A_0331.XLS]Tregion'!R65C3</t>
  </si>
  <si>
    <t xml:space="preserve">'[R4A_0331.XLS]Tregion'!R65C4</t>
  </si>
  <si>
    <t xml:space="preserve">'[R4A_0331.XLS]Tregion'!R65C32</t>
  </si>
  <si>
    <t xml:space="preserve">'[R4A_0331.XLS]Tregion'!R65C10</t>
  </si>
  <si>
    <t xml:space="preserve">'[R4A_0331.XLS]Tregion'!R65C24</t>
  </si>
  <si>
    <t xml:space="preserve">'[R4B_0331.XLS]Tregion'!R65C1</t>
  </si>
  <si>
    <t xml:space="preserve">'[R4B_0331.XLS]Tregion'!R65C2</t>
  </si>
  <si>
    <t xml:space="preserve">'[R4B_0331.XLS]Tregion'!R65C3</t>
  </si>
  <si>
    <t xml:space="preserve">'[R4B_0331.XLS]Tregion'!R65C4</t>
  </si>
  <si>
    <t xml:space="preserve">'[R4B_0331.XLS]Tregion'!R65C32</t>
  </si>
  <si>
    <t xml:space="preserve">'[R4B_0331.XLS]Tregion'!R65C10</t>
  </si>
  <si>
    <t xml:space="preserve">'[R4B_0331.XLS]Tregion'!R65C24</t>
  </si>
  <si>
    <t xml:space="preserve">'[R4C_0331.XLS]Tregion'!R65C1</t>
  </si>
  <si>
    <t xml:space="preserve">'[R4C_0331.XLS]Tregion'!R65C2</t>
  </si>
  <si>
    <t xml:space="preserve">'[R4C_0331.XLS]Tregion'!R65C3</t>
  </si>
  <si>
    <t xml:space="preserve">'[R4C_0331.XLS]Tregion'!R65C4</t>
  </si>
  <si>
    <t xml:space="preserve">'[R4C_0331.XLS]Tregion'!R65C32</t>
  </si>
  <si>
    <t xml:space="preserve">'[R4C_0331.XLS]Tregion'!R65C10</t>
  </si>
  <si>
    <t xml:space="preserve">'[R4C_0331.XLS]Tregion'!R65C24</t>
  </si>
  <si>
    <t xml:space="preserve">'[R5_0331.XLS]Tregion'!R65C1</t>
  </si>
  <si>
    <t xml:space="preserve">'[R5_0331.XLS]Tregion'!R65C2</t>
  </si>
  <si>
    <t xml:space="preserve">'[R5_0331.XLS]Tregion'!R65C3</t>
  </si>
  <si>
    <t xml:space="preserve">'[R5_0331.XLS]Tregion'!R65C4</t>
  </si>
  <si>
    <t xml:space="preserve">'[R5_0331.XLS]Tregion'!R65C32</t>
  </si>
  <si>
    <t xml:space="preserve">'[R5_0331.XLS]Tregion'!R65C10</t>
  </si>
  <si>
    <t xml:space="preserve">'[R5_0331.XLS]Tregion'!R65C24</t>
  </si>
  <si>
    <t xml:space="preserve">'[R6_0331.XLS]Tregion'!R65C1</t>
  </si>
  <si>
    <t xml:space="preserve">'[R6_0331.XLS]Tregion'!R65C2</t>
  </si>
  <si>
    <t xml:space="preserve">'[R6_0331.XLS]Tregion'!R65C3</t>
  </si>
  <si>
    <t xml:space="preserve">'[R6_0331.XLS]Tregion'!R65C4</t>
  </si>
  <si>
    <t xml:space="preserve">'[R6_0331.XLS]Tregion'!R65C32</t>
  </si>
  <si>
    <t xml:space="preserve">'[R6_0331.XLS]Tregion'!R65C10</t>
  </si>
  <si>
    <t xml:space="preserve">'[R6_0331.XLS]Tregion'!R65C24</t>
  </si>
  <si>
    <t xml:space="preserve">'[R1_0331.XLS]Tregion'!R66C1</t>
  </si>
  <si>
    <t xml:space="preserve">'[R1_0331.XLS]Tregion'!R66C2</t>
  </si>
  <si>
    <t xml:space="preserve">'[R1_0331.XLS]Tregion'!R66C3</t>
  </si>
  <si>
    <t xml:space="preserve">'[R1_0331.XLS]Tregion'!R66C4</t>
  </si>
  <si>
    <t xml:space="preserve">'[R1_0331.XLS]Tregion'!R66C32</t>
  </si>
  <si>
    <t xml:space="preserve">'[R1_0331.XLS]Tregion'!R66C10</t>
  </si>
  <si>
    <t xml:space="preserve">'[R1_0331.XLS]Tregion'!R66C24</t>
  </si>
  <si>
    <t xml:space="preserve">'[R1A_0331.XLS]Tregion'!R66C1</t>
  </si>
  <si>
    <t xml:space="preserve">'[R1A_0331.XLS]Tregion'!R66C2</t>
  </si>
  <si>
    <t xml:space="preserve">'[R1A_0331.XLS]Tregion'!R66C3</t>
  </si>
  <si>
    <t xml:space="preserve">'[R1A_0331.XLS]Tregion'!R66C4</t>
  </si>
  <si>
    <t xml:space="preserve">'[R1A_0331.XLS]Tregion'!R66C32</t>
  </si>
  <si>
    <t xml:space="preserve">'[R1A_0331.XLS]Tregion'!R66C10</t>
  </si>
  <si>
    <t xml:space="preserve">'[R1A_0331.XLS]Tregion'!R66C24</t>
  </si>
  <si>
    <t xml:space="preserve">'[R1B_0331.XLS]Tregion'!R66C1</t>
  </si>
  <si>
    <t xml:space="preserve">'[R1B_0331.XLS]Tregion'!R66C2</t>
  </si>
  <si>
    <t xml:space="preserve">'[R1B_0331.XLS]Tregion'!R66C3</t>
  </si>
  <si>
    <t xml:space="preserve">'[R1B_0331.XLS]Tregion'!R66C4</t>
  </si>
  <si>
    <t xml:space="preserve">'[R1B_0331.XLS]Tregion'!R66C32</t>
  </si>
  <si>
    <t xml:space="preserve">'[R1B_0331.XLS]Tregion'!R66C10</t>
  </si>
  <si>
    <t xml:space="preserve">'[R1B_0331.XLS]Tregion'!R66C24</t>
  </si>
  <si>
    <t xml:space="preserve">'[R1C_0331.XLS]Tregion'!R66C1</t>
  </si>
  <si>
    <t xml:space="preserve">'[R1C_0331.XLS]Tregion'!R66C2</t>
  </si>
  <si>
    <t xml:space="preserve">'[R1C_0331.XLS]Tregion'!R66C3</t>
  </si>
  <si>
    <t xml:space="preserve">'[R1C_0331.XLS]Tregion'!R66C4</t>
  </si>
  <si>
    <t xml:space="preserve">'[R1C_0331.XLS]Tregion'!R66C32</t>
  </si>
  <si>
    <t xml:space="preserve">'[R1C_0331.XLS]Tregion'!R66C10</t>
  </si>
  <si>
    <t xml:space="preserve">'[R1C_0331.XLS]Tregion'!R66C24</t>
  </si>
  <si>
    <t xml:space="preserve">'[R1E_0331.XLS]Tregion'!R66C1</t>
  </si>
  <si>
    <t xml:space="preserve">'[R1E_0331.XLS]Tregion'!R66C2</t>
  </si>
  <si>
    <t xml:space="preserve">'[R1E_0331.XLS]Tregion'!R66C3</t>
  </si>
  <si>
    <t xml:space="preserve">'[R1E_0331.XLS]Tregion'!R66C4</t>
  </si>
  <si>
    <t xml:space="preserve">'[R1E_0331.XLS]Tregion'!R66C32</t>
  </si>
  <si>
    <t xml:space="preserve">'[R1E_0331.XLS]Tregion'!R66C10</t>
  </si>
  <si>
    <t xml:space="preserve">'[R1E_0331.XLS]Tregion'!R66C24</t>
  </si>
  <si>
    <t xml:space="preserve">'[R1Z_0331.XLS]Tregion'!R66C1</t>
  </si>
  <si>
    <t xml:space="preserve">'[R1Z_0331.XLS]Tregion'!R66C2</t>
  </si>
  <si>
    <t xml:space="preserve">'[R1Z_0331.XLS]Tregion'!R66C3</t>
  </si>
  <si>
    <t xml:space="preserve">'[R1Z_0331.XLS]Tregion'!R66C4</t>
  </si>
  <si>
    <t xml:space="preserve">'[R1Z_0331.XLS]Tregion'!R66C32</t>
  </si>
  <si>
    <t xml:space="preserve">'[R1Z_0331.XLS]Tregion'!R66C10</t>
  </si>
  <si>
    <t xml:space="preserve">'[R1Z_0331.XLS]Tregion'!R66C24</t>
  </si>
  <si>
    <t xml:space="preserve">'[R3B_0331.XLS]Tregion'!R66C1</t>
  </si>
  <si>
    <t xml:space="preserve">'[R3B_0331.XLS]Tregion'!R66C2</t>
  </si>
  <si>
    <t xml:space="preserve">'[R3B_0331.XLS]Tregion'!R66C3</t>
  </si>
  <si>
    <t xml:space="preserve">'[R3B_0331.XLS]Tregion'!R66C4</t>
  </si>
  <si>
    <t xml:space="preserve">'[R3B_0331.XLS]Tregion'!R66C32</t>
  </si>
  <si>
    <t xml:space="preserve">'[R3B_0331.XLS]Tregion'!R66C10</t>
  </si>
  <si>
    <t xml:space="preserve">'[R3B_0331.XLS]Tregion'!R66C24</t>
  </si>
  <si>
    <t xml:space="preserve">'[R4_0331.XLS]Tregion'!R66C1</t>
  </si>
  <si>
    <t xml:space="preserve">'[R4_0331.XLS]Tregion'!R66C2</t>
  </si>
  <si>
    <t xml:space="preserve">'[R4_0331.XLS]Tregion'!R66C3</t>
  </si>
  <si>
    <t xml:space="preserve">'[R4_0331.XLS]Tregion'!R66C4</t>
  </si>
  <si>
    <t xml:space="preserve">'[R4_0331.XLS]Tregion'!R66C32</t>
  </si>
  <si>
    <t xml:space="preserve">'[R4_0331.XLS]Tregion'!R66C10</t>
  </si>
  <si>
    <t xml:space="preserve">'[R4_0331.XLS]Tregion'!R66C24</t>
  </si>
  <si>
    <t xml:space="preserve">'[R4A_0331.XLS]Tregion'!R66C1</t>
  </si>
  <si>
    <t xml:space="preserve">'[R4A_0331.XLS]Tregion'!R66C2</t>
  </si>
  <si>
    <t xml:space="preserve">'[R4A_0331.XLS]Tregion'!R66C3</t>
  </si>
  <si>
    <t xml:space="preserve">'[R4A_0331.XLS]Tregion'!R66C4</t>
  </si>
  <si>
    <t xml:space="preserve">'[R4A_0331.XLS]Tregion'!R66C32</t>
  </si>
  <si>
    <t xml:space="preserve">'[R4A_0331.XLS]Tregion'!R66C10</t>
  </si>
  <si>
    <t xml:space="preserve">'[R4A_0331.XLS]Tregion'!R66C24</t>
  </si>
  <si>
    <t xml:space="preserve">'[R4B_0331.XLS]Tregion'!R66C1</t>
  </si>
  <si>
    <t xml:space="preserve">'[R4B_0331.XLS]Tregion'!R66C2</t>
  </si>
  <si>
    <t xml:space="preserve">'[R4B_0331.XLS]Tregion'!R66C3</t>
  </si>
  <si>
    <t xml:space="preserve">'[R4B_0331.XLS]Tregion'!R66C4</t>
  </si>
  <si>
    <t xml:space="preserve">'[R4B_0331.XLS]Tregion'!R66C32</t>
  </si>
  <si>
    <t xml:space="preserve">'[R4B_0331.XLS]Tregion'!R66C10</t>
  </si>
  <si>
    <t xml:space="preserve">'[R4B_0331.XLS]Tregion'!R66C24</t>
  </si>
  <si>
    <t xml:space="preserve">'[R4C_0331.XLS]Tregion'!R66C1</t>
  </si>
  <si>
    <t xml:space="preserve">'[R4C_0331.XLS]Tregion'!R66C2</t>
  </si>
  <si>
    <t xml:space="preserve">'[R4C_0331.XLS]Tregion'!R66C3</t>
  </si>
  <si>
    <t xml:space="preserve">'[R4C_0331.XLS]Tregion'!R66C4</t>
  </si>
  <si>
    <t xml:space="preserve">'[R4C_0331.XLS]Tregion'!R66C32</t>
  </si>
  <si>
    <t xml:space="preserve">'[R4C_0331.XLS]Tregion'!R66C10</t>
  </si>
  <si>
    <t xml:space="preserve">'[R4C_0331.XLS]Tregion'!R66C24</t>
  </si>
  <si>
    <t xml:space="preserve">'[R5_0331.XLS]Tregion'!R66C1</t>
  </si>
  <si>
    <t xml:space="preserve">'[R5_0331.XLS]Tregion'!R66C2</t>
  </si>
  <si>
    <t xml:space="preserve">'[R5_0331.XLS]Tregion'!R66C3</t>
  </si>
  <si>
    <t xml:space="preserve">'[R5_0331.XLS]Tregion'!R66C4</t>
  </si>
  <si>
    <t xml:space="preserve">'[R5_0331.XLS]Tregion'!R66C32</t>
  </si>
  <si>
    <t xml:space="preserve">'[R5_0331.XLS]Tregion'!R66C10</t>
  </si>
  <si>
    <t xml:space="preserve">'[R5_0331.XLS]Tregion'!R66C24</t>
  </si>
  <si>
    <t xml:space="preserve">'[R6_0331.XLS]Tregion'!R66C1</t>
  </si>
  <si>
    <t xml:space="preserve">'[R6_0331.XLS]Tregion'!R66C2</t>
  </si>
  <si>
    <t xml:space="preserve">'[R6_0331.XLS]Tregion'!R66C3</t>
  </si>
  <si>
    <t xml:space="preserve">'[R6_0331.XLS]Tregion'!R66C4</t>
  </si>
  <si>
    <t xml:space="preserve">'[R6_0331.XLS]Tregion'!R66C32</t>
  </si>
  <si>
    <t xml:space="preserve">'[R6_0331.XLS]Tregion'!R66C10</t>
  </si>
  <si>
    <t xml:space="preserve">'[R6_0331.XLS]Tregion'!R66C24</t>
  </si>
  <si>
    <t xml:space="preserve">'[R1_0331.XLS]Tregion'!R67C1</t>
  </si>
  <si>
    <t xml:space="preserve">'[R1_0331.XLS]Tregion'!R67C2</t>
  </si>
  <si>
    <t xml:space="preserve">'[R1_0331.XLS]Tregion'!R67C3</t>
  </si>
  <si>
    <t xml:space="preserve">'[R1_0331.XLS]Tregion'!R67C4</t>
  </si>
  <si>
    <t xml:space="preserve">'[R1_0331.XLS]Tregion'!R67C32</t>
  </si>
  <si>
    <t xml:space="preserve">'[R1_0331.XLS]Tregion'!R67C10</t>
  </si>
  <si>
    <t xml:space="preserve">'[R1_0331.XLS]Tregion'!R67C24</t>
  </si>
  <si>
    <t xml:space="preserve">'[R1A_0331.XLS]Tregion'!R67C1</t>
  </si>
  <si>
    <t xml:space="preserve">'[R1A_0331.XLS]Tregion'!R67C2</t>
  </si>
  <si>
    <t xml:space="preserve">'[R1A_0331.XLS]Tregion'!R67C3</t>
  </si>
  <si>
    <t xml:space="preserve">'[R1A_0331.XLS]Tregion'!R67C4</t>
  </si>
  <si>
    <t xml:space="preserve">'[R1A_0331.XLS]Tregion'!R67C32</t>
  </si>
  <si>
    <t xml:space="preserve">'[R1A_0331.XLS]Tregion'!R67C10</t>
  </si>
  <si>
    <t xml:space="preserve">'[R1A_0331.XLS]Tregion'!R67C24</t>
  </si>
  <si>
    <t xml:space="preserve">'[R1B_0331.XLS]Tregion'!R67C1</t>
  </si>
  <si>
    <t xml:space="preserve">'[R1B_0331.XLS]Tregion'!R67C2</t>
  </si>
  <si>
    <t xml:space="preserve">'[R1B_0331.XLS]Tregion'!R67C3</t>
  </si>
  <si>
    <t xml:space="preserve">'[R1B_0331.XLS]Tregion'!R67C4</t>
  </si>
  <si>
    <t xml:space="preserve">'[R1B_0331.XLS]Tregion'!R67C32</t>
  </si>
  <si>
    <t xml:space="preserve">'[R1B_0331.XLS]Tregion'!R67C10</t>
  </si>
  <si>
    <t xml:space="preserve">'[R1B_0331.XLS]Tregion'!R67C24</t>
  </si>
  <si>
    <t xml:space="preserve">'[R1C_0331.XLS]Tregion'!R67C1</t>
  </si>
  <si>
    <t xml:space="preserve">'[R1C_0331.XLS]Tregion'!R67C2</t>
  </si>
  <si>
    <t xml:space="preserve">'[R1C_0331.XLS]Tregion'!R67C3</t>
  </si>
  <si>
    <t xml:space="preserve">'[R1C_0331.XLS]Tregion'!R67C4</t>
  </si>
  <si>
    <t xml:space="preserve">'[R1C_0331.XLS]Tregion'!R67C32</t>
  </si>
  <si>
    <t xml:space="preserve">'[R1C_0331.XLS]Tregion'!R67C10</t>
  </si>
  <si>
    <t xml:space="preserve">'[R1C_0331.XLS]Tregion'!R67C24</t>
  </si>
  <si>
    <t xml:space="preserve">'[R1E_0331.XLS]Tregion'!R67C1</t>
  </si>
  <si>
    <t xml:space="preserve">'[R1E_0331.XLS]Tregion'!R67C2</t>
  </si>
  <si>
    <t xml:space="preserve">'[R1E_0331.XLS]Tregion'!R67C3</t>
  </si>
  <si>
    <t xml:space="preserve">'[R1E_0331.XLS]Tregion'!R67C4</t>
  </si>
  <si>
    <t xml:space="preserve">'[R1E_0331.XLS]Tregion'!R67C32</t>
  </si>
  <si>
    <t xml:space="preserve">'[R1E_0331.XLS]Tregion'!R67C10</t>
  </si>
  <si>
    <t xml:space="preserve">'[R1E_0331.XLS]Tregion'!R67C24</t>
  </si>
  <si>
    <t xml:space="preserve">'[R1Z_0331.XLS]Tregion'!R67C1</t>
  </si>
  <si>
    <t xml:space="preserve">'[R1Z_0331.XLS]Tregion'!R67C2</t>
  </si>
  <si>
    <t xml:space="preserve">'[R1Z_0331.XLS]Tregion'!R67C3</t>
  </si>
  <si>
    <t xml:space="preserve">'[R1Z_0331.XLS]Tregion'!R67C4</t>
  </si>
  <si>
    <t xml:space="preserve">'[R1Z_0331.XLS]Tregion'!R67C32</t>
  </si>
  <si>
    <t xml:space="preserve">'[R1Z_0331.XLS]Tregion'!R67C10</t>
  </si>
  <si>
    <t xml:space="preserve">'[R1Z_0331.XLS]Tregion'!R67C24</t>
  </si>
  <si>
    <t xml:space="preserve">'[R3B_0331.XLS]Tregion'!R67C1</t>
  </si>
  <si>
    <t xml:space="preserve">'[R3B_0331.XLS]Tregion'!R67C2</t>
  </si>
  <si>
    <t xml:space="preserve">'[R3B_0331.XLS]Tregion'!R67C3</t>
  </si>
  <si>
    <t xml:space="preserve">'[R3B_0331.XLS]Tregion'!R67C4</t>
  </si>
  <si>
    <t xml:space="preserve">'[R3B_0331.XLS]Tregion'!R67C32</t>
  </si>
  <si>
    <t xml:space="preserve">'[R3B_0331.XLS]Tregion'!R67C10</t>
  </si>
  <si>
    <t xml:space="preserve">'[R3B_0331.XLS]Tregion'!R67C24</t>
  </si>
  <si>
    <t xml:space="preserve">'[R4_0331.XLS]Tregion'!R67C1</t>
  </si>
  <si>
    <t xml:space="preserve">'[R4_0331.XLS]Tregion'!R67C2</t>
  </si>
  <si>
    <t xml:space="preserve">'[R4_0331.XLS]Tregion'!R67C3</t>
  </si>
  <si>
    <t xml:space="preserve">'[R4_0331.XLS]Tregion'!R67C4</t>
  </si>
  <si>
    <t xml:space="preserve">'[R4_0331.XLS]Tregion'!R67C32</t>
  </si>
  <si>
    <t xml:space="preserve">'[R4_0331.XLS]Tregion'!R67C10</t>
  </si>
  <si>
    <t xml:space="preserve">'[R4_0331.XLS]Tregion'!R67C24</t>
  </si>
  <si>
    <t xml:space="preserve">'[R4A_0331.XLS]Tregion'!R67C1</t>
  </si>
  <si>
    <t xml:space="preserve">'[R4A_0331.XLS]Tregion'!R67C2</t>
  </si>
  <si>
    <t xml:space="preserve">'[R4A_0331.XLS]Tregion'!R67C3</t>
  </si>
  <si>
    <t xml:space="preserve">'[R4A_0331.XLS]Tregion'!R67C4</t>
  </si>
  <si>
    <t xml:space="preserve">'[R4A_0331.XLS]Tregion'!R67C32</t>
  </si>
  <si>
    <t xml:space="preserve">'[R4A_0331.XLS]Tregion'!R67C10</t>
  </si>
  <si>
    <t xml:space="preserve">'[R4A_0331.XLS]Tregion'!R67C24</t>
  </si>
  <si>
    <t xml:space="preserve">'[R4B_0331.XLS]Tregion'!R67C1</t>
  </si>
  <si>
    <t xml:space="preserve">'[R4B_0331.XLS]Tregion'!R67C2</t>
  </si>
  <si>
    <t xml:space="preserve">'[R4B_0331.XLS]Tregion'!R67C3</t>
  </si>
  <si>
    <t xml:space="preserve">'[R4B_0331.XLS]Tregion'!R67C4</t>
  </si>
  <si>
    <t xml:space="preserve">'[R4B_0331.XLS]Tregion'!R67C32</t>
  </si>
  <si>
    <t xml:space="preserve">'[R4B_0331.XLS]Tregion'!R67C10</t>
  </si>
  <si>
    <t xml:space="preserve">'[R4B_0331.XLS]Tregion'!R67C24</t>
  </si>
  <si>
    <t xml:space="preserve">'[R4C_0331.XLS]Tregion'!R67C1</t>
  </si>
  <si>
    <t xml:space="preserve">'[R4C_0331.XLS]Tregion'!R67C2</t>
  </si>
  <si>
    <t xml:space="preserve">'[R4C_0331.XLS]Tregion'!R67C3</t>
  </si>
  <si>
    <t xml:space="preserve">'[R4C_0331.XLS]Tregion'!R67C4</t>
  </si>
  <si>
    <t xml:space="preserve">'[R4C_0331.XLS]Tregion'!R67C32</t>
  </si>
  <si>
    <t xml:space="preserve">'[R4C_0331.XLS]Tregion'!R67C10</t>
  </si>
  <si>
    <t xml:space="preserve">'[R4C_0331.XLS]Tregion'!R67C24</t>
  </si>
  <si>
    <t xml:space="preserve">'[R5_0331.XLS]Tregion'!R67C1</t>
  </si>
  <si>
    <t xml:space="preserve">'[R5_0331.XLS]Tregion'!R67C2</t>
  </si>
  <si>
    <t xml:space="preserve">'[R5_0331.XLS]Tregion'!R67C3</t>
  </si>
  <si>
    <t xml:space="preserve">'[R5_0331.XLS]Tregion'!R67C4</t>
  </si>
  <si>
    <t xml:space="preserve">'[R5_0331.XLS]Tregion'!R67C32</t>
  </si>
  <si>
    <t xml:space="preserve">'[R5_0331.XLS]Tregion'!R67C10</t>
  </si>
  <si>
    <t xml:space="preserve">'[R5_0331.XLS]Tregion'!R67C24</t>
  </si>
  <si>
    <t xml:space="preserve">'[R6_0331.XLS]Tregion'!R67C1</t>
  </si>
  <si>
    <t xml:space="preserve">'[R6_0331.XLS]Tregion'!R67C2</t>
  </si>
  <si>
    <t xml:space="preserve">'[R6_0331.XLS]Tregion'!R67C3</t>
  </si>
  <si>
    <t xml:space="preserve">'[R6_0331.XLS]Tregion'!R67C4</t>
  </si>
  <si>
    <t xml:space="preserve">'[R6_0331.XLS]Tregion'!R67C32</t>
  </si>
  <si>
    <t xml:space="preserve">'[R6_0331.XLS]Tregion'!R67C10</t>
  </si>
  <si>
    <t xml:space="preserve">'[R6_0331.XLS]Tregion'!R67C24</t>
  </si>
  <si>
    <t xml:space="preserve">'[R1_0331.XLS]Tregion'!R68C1</t>
  </si>
  <si>
    <t xml:space="preserve">'[R1_0331.XLS]Tregion'!R68C2</t>
  </si>
  <si>
    <t xml:space="preserve">'[R1_0331.XLS]Tregion'!R68C3</t>
  </si>
  <si>
    <t xml:space="preserve">'[R1_0331.XLS]Tregion'!R68C4</t>
  </si>
  <si>
    <t xml:space="preserve">'[R1_0331.XLS]Tregion'!R68C32</t>
  </si>
  <si>
    <t xml:space="preserve">'[R1_0331.XLS]Tregion'!R68C10</t>
  </si>
  <si>
    <t xml:space="preserve">'[R1_0331.XLS]Tregion'!R68C24</t>
  </si>
  <si>
    <t xml:space="preserve">'[R1A_0331.XLS]Tregion'!R68C1</t>
  </si>
  <si>
    <t xml:space="preserve">'[R1A_0331.XLS]Tregion'!R68C2</t>
  </si>
  <si>
    <t xml:space="preserve">'[R1A_0331.XLS]Tregion'!R68C3</t>
  </si>
  <si>
    <t xml:space="preserve">'[R1A_0331.XLS]Tregion'!R68C4</t>
  </si>
  <si>
    <t xml:space="preserve">'[R1A_0331.XLS]Tregion'!R68C32</t>
  </si>
  <si>
    <t xml:space="preserve">'[R1A_0331.XLS]Tregion'!R68C10</t>
  </si>
  <si>
    <t xml:space="preserve">'[R1A_0331.XLS]Tregion'!R68C24</t>
  </si>
  <si>
    <t xml:space="preserve">'[R1B_0331.XLS]Tregion'!R68C1</t>
  </si>
  <si>
    <t xml:space="preserve">'[R1B_0331.XLS]Tregion'!R68C2</t>
  </si>
  <si>
    <t xml:space="preserve">'[R1B_0331.XLS]Tregion'!R68C3</t>
  </si>
  <si>
    <t xml:space="preserve">'[R1B_0331.XLS]Tregion'!R68C4</t>
  </si>
  <si>
    <t xml:space="preserve">'[R1B_0331.XLS]Tregion'!R68C32</t>
  </si>
  <si>
    <t xml:space="preserve">'[R1B_0331.XLS]Tregion'!R68C10</t>
  </si>
  <si>
    <t xml:space="preserve">'[R1B_0331.XLS]Tregion'!R68C24</t>
  </si>
  <si>
    <t xml:space="preserve">'[R1C_0331.XLS]Tregion'!R68C1</t>
  </si>
  <si>
    <t xml:space="preserve">'[R1C_0331.XLS]Tregion'!R68C2</t>
  </si>
  <si>
    <t xml:space="preserve">'[R1C_0331.XLS]Tregion'!R68C3</t>
  </si>
  <si>
    <t xml:space="preserve">'[R1C_0331.XLS]Tregion'!R68C4</t>
  </si>
  <si>
    <t xml:space="preserve">'[R1C_0331.XLS]Tregion'!R68C32</t>
  </si>
  <si>
    <t xml:space="preserve">'[R1C_0331.XLS]Tregion'!R68C10</t>
  </si>
  <si>
    <t xml:space="preserve">'[R1C_0331.XLS]Tregion'!R68C24</t>
  </si>
  <si>
    <t xml:space="preserve">'[R1E_0331.XLS]Tregion'!R68C1</t>
  </si>
  <si>
    <t xml:space="preserve">'[R1E_0331.XLS]Tregion'!R68C2</t>
  </si>
  <si>
    <t xml:space="preserve">'[R1E_0331.XLS]Tregion'!R68C3</t>
  </si>
  <si>
    <t xml:space="preserve">'[R1E_0331.XLS]Tregion'!R68C4</t>
  </si>
  <si>
    <t xml:space="preserve">'[R1E_0331.XLS]Tregion'!R68C32</t>
  </si>
  <si>
    <t xml:space="preserve">'[R1E_0331.XLS]Tregion'!R68C10</t>
  </si>
  <si>
    <t xml:space="preserve">'[R1E_0331.XLS]Tregion'!R68C24</t>
  </si>
  <si>
    <t xml:space="preserve">'[R1Z_0331.XLS]Tregion'!R68C1</t>
  </si>
  <si>
    <t xml:space="preserve">'[R1Z_0331.XLS]Tregion'!R68C2</t>
  </si>
  <si>
    <t xml:space="preserve">'[R1Z_0331.XLS]Tregion'!R68C3</t>
  </si>
  <si>
    <t xml:space="preserve">'[R1Z_0331.XLS]Tregion'!R68C4</t>
  </si>
  <si>
    <t xml:space="preserve">'[R1Z_0331.XLS]Tregion'!R68C32</t>
  </si>
  <si>
    <t xml:space="preserve">'[R1Z_0331.XLS]Tregion'!R68C10</t>
  </si>
  <si>
    <t xml:space="preserve">'[R1Z_0331.XLS]Tregion'!R68C24</t>
  </si>
  <si>
    <t xml:space="preserve">'[R3B_0331.XLS]Tregion'!R68C1</t>
  </si>
  <si>
    <t xml:space="preserve">'[R3B_0331.XLS]Tregion'!R68C2</t>
  </si>
  <si>
    <t xml:space="preserve">'[R3B_0331.XLS]Tregion'!R68C3</t>
  </si>
  <si>
    <t xml:space="preserve">'[R3B_0331.XLS]Tregion'!R68C4</t>
  </si>
  <si>
    <t xml:space="preserve">'[R3B_0331.XLS]Tregion'!R68C32</t>
  </si>
  <si>
    <t xml:space="preserve">'[R3B_0331.XLS]Tregion'!R68C10</t>
  </si>
  <si>
    <t xml:space="preserve">'[R3B_0331.XLS]Tregion'!R68C24</t>
  </si>
  <si>
    <t xml:space="preserve">'[R4_0331.XLS]Tregion'!R68C1</t>
  </si>
  <si>
    <t xml:space="preserve">'[R4_0331.XLS]Tregion'!R68C2</t>
  </si>
  <si>
    <t xml:space="preserve">'[R4_0331.XLS]Tregion'!R68C3</t>
  </si>
  <si>
    <t xml:space="preserve">'[R4_0331.XLS]Tregion'!R68C4</t>
  </si>
  <si>
    <t xml:space="preserve">'[R4_0331.XLS]Tregion'!R68C32</t>
  </si>
  <si>
    <t xml:space="preserve">'[R4_0331.XLS]Tregion'!R68C10</t>
  </si>
  <si>
    <t xml:space="preserve">'[R4_0331.XLS]Tregion'!R68C24</t>
  </si>
  <si>
    <t xml:space="preserve">'[R4A_0331.XLS]Tregion'!R68C1</t>
  </si>
  <si>
    <t xml:space="preserve">'[R4A_0331.XLS]Tregion'!R68C2</t>
  </si>
  <si>
    <t xml:space="preserve">'[R4A_0331.XLS]Tregion'!R68C3</t>
  </si>
  <si>
    <t xml:space="preserve">'[R4A_0331.XLS]Tregion'!R68C4</t>
  </si>
  <si>
    <t xml:space="preserve">'[R4A_0331.XLS]Tregion'!R68C32</t>
  </si>
  <si>
    <t xml:space="preserve">'[R4A_0331.XLS]Tregion'!R68C10</t>
  </si>
  <si>
    <t xml:space="preserve">'[R4A_0331.XLS]Tregion'!R68C24</t>
  </si>
  <si>
    <t xml:space="preserve">'[R4B_0331.XLS]Tregion'!R68C1</t>
  </si>
  <si>
    <t xml:space="preserve">'[R4B_0331.XLS]Tregion'!R68C2</t>
  </si>
  <si>
    <t xml:space="preserve">'[R4B_0331.XLS]Tregion'!R68C3</t>
  </si>
  <si>
    <t xml:space="preserve">'[R4B_0331.XLS]Tregion'!R68C4</t>
  </si>
  <si>
    <t xml:space="preserve">'[R4B_0331.XLS]Tregion'!R68C32</t>
  </si>
  <si>
    <t xml:space="preserve">'[R4B_0331.XLS]Tregion'!R68C10</t>
  </si>
  <si>
    <t xml:space="preserve">'[R4B_0331.XLS]Tregion'!R68C24</t>
  </si>
  <si>
    <t xml:space="preserve">'[R4C_0331.XLS]Tregion'!R68C1</t>
  </si>
  <si>
    <t xml:space="preserve">'[R4C_0331.XLS]Tregion'!R68C2</t>
  </si>
  <si>
    <t xml:space="preserve">'[R4C_0331.XLS]Tregion'!R68C3</t>
  </si>
  <si>
    <t xml:space="preserve">'[R4C_0331.XLS]Tregion'!R68C4</t>
  </si>
  <si>
    <t xml:space="preserve">'[R4C_0331.XLS]Tregion'!R68C32</t>
  </si>
  <si>
    <t xml:space="preserve">'[R4C_0331.XLS]Tregion'!R68C10</t>
  </si>
  <si>
    <t xml:space="preserve">'[R4C_0331.XLS]Tregion'!R68C24</t>
  </si>
  <si>
    <t xml:space="preserve">'[R5_0331.XLS]Tregion'!R68C1</t>
  </si>
  <si>
    <t xml:space="preserve">'[R5_0331.XLS]Tregion'!R68C2</t>
  </si>
  <si>
    <t xml:space="preserve">'[R5_0331.XLS]Tregion'!R68C3</t>
  </si>
  <si>
    <t xml:space="preserve">'[R5_0331.XLS]Tregion'!R68C4</t>
  </si>
  <si>
    <t xml:space="preserve">'[R5_0331.XLS]Tregion'!R68C32</t>
  </si>
  <si>
    <t xml:space="preserve">'[R5_0331.XLS]Tregion'!R68C10</t>
  </si>
  <si>
    <t xml:space="preserve">'[R5_0331.XLS]Tregion'!R68C24</t>
  </si>
  <si>
    <t xml:space="preserve">'[R6_0331.XLS]Tregion'!R68C1</t>
  </si>
  <si>
    <t xml:space="preserve">'[R6_0331.XLS]Tregion'!R68C2</t>
  </si>
  <si>
    <t xml:space="preserve">'[R6_0331.XLS]Tregion'!R68C3</t>
  </si>
  <si>
    <t xml:space="preserve">'[R6_0331.XLS]Tregion'!R68C4</t>
  </si>
  <si>
    <t xml:space="preserve">'[R6_0331.XLS]Tregion'!R68C32</t>
  </si>
  <si>
    <t xml:space="preserve">'[R6_0331.XLS]Tregion'!R68C10</t>
  </si>
  <si>
    <t xml:space="preserve">'[R6_0331.XLS]Tregion'!R68C24</t>
  </si>
  <si>
    <t xml:space="preserve">'[R1_0331.XLS]Tregion'!R69C1</t>
  </si>
  <si>
    <t xml:space="preserve">'[R1_0331.XLS]Tregion'!R69C2</t>
  </si>
  <si>
    <t xml:space="preserve">'[R1_0331.XLS]Tregion'!R69C3</t>
  </si>
  <si>
    <t xml:space="preserve">'[R1_0331.XLS]Tregion'!R69C4</t>
  </si>
  <si>
    <t xml:space="preserve">'[R1_0331.XLS]Tregion'!R69C32</t>
  </si>
  <si>
    <t xml:space="preserve">'[R1_0331.XLS]Tregion'!R69C10</t>
  </si>
  <si>
    <t xml:space="preserve">'[R1_0331.XLS]Tregion'!R69C24</t>
  </si>
  <si>
    <t xml:space="preserve">'[R1A_0331.XLS]Tregion'!R69C1</t>
  </si>
  <si>
    <t xml:space="preserve">'[R1A_0331.XLS]Tregion'!R69C2</t>
  </si>
  <si>
    <t xml:space="preserve">'[R1A_0331.XLS]Tregion'!R69C3</t>
  </si>
  <si>
    <t xml:space="preserve">'[R1A_0331.XLS]Tregion'!R69C4</t>
  </si>
  <si>
    <t xml:space="preserve">'[R1A_0331.XLS]Tregion'!R69C32</t>
  </si>
  <si>
    <t xml:space="preserve">'[R1A_0331.XLS]Tregion'!R69C10</t>
  </si>
  <si>
    <t xml:space="preserve">'[R1A_0331.XLS]Tregion'!R69C24</t>
  </si>
  <si>
    <t xml:space="preserve">'[R1B_0331.XLS]Tregion'!R69C1</t>
  </si>
  <si>
    <t xml:space="preserve">'[R1B_0331.XLS]Tregion'!R69C2</t>
  </si>
  <si>
    <t xml:space="preserve">'[R1B_0331.XLS]Tregion'!R69C3</t>
  </si>
  <si>
    <t xml:space="preserve">'[R1B_0331.XLS]Tregion'!R69C4</t>
  </si>
  <si>
    <t xml:space="preserve">'[R1B_0331.XLS]Tregion'!R69C32</t>
  </si>
  <si>
    <t xml:space="preserve">'[R1B_0331.XLS]Tregion'!R69C10</t>
  </si>
  <si>
    <t xml:space="preserve">'[R1B_0331.XLS]Tregion'!R69C24</t>
  </si>
  <si>
    <t xml:space="preserve">'[R1C_0331.XLS]Tregion'!R69C1</t>
  </si>
  <si>
    <t xml:space="preserve">'[R1C_0331.XLS]Tregion'!R69C2</t>
  </si>
  <si>
    <t xml:space="preserve">'[R1C_0331.XLS]Tregion'!R69C3</t>
  </si>
  <si>
    <t xml:space="preserve">'[R1C_0331.XLS]Tregion'!R69C4</t>
  </si>
  <si>
    <t xml:space="preserve">'[R1C_0331.XLS]Tregion'!R69C32</t>
  </si>
  <si>
    <t xml:space="preserve">'[R1C_0331.XLS]Tregion'!R69C10</t>
  </si>
  <si>
    <t xml:space="preserve">'[R1C_0331.XLS]Tregion'!R69C24</t>
  </si>
  <si>
    <t xml:space="preserve">'[R1E_0331.XLS]Tregion'!R69C1</t>
  </si>
  <si>
    <t xml:space="preserve">'[R1E_0331.XLS]Tregion'!R69C2</t>
  </si>
  <si>
    <t xml:space="preserve">'[R1E_0331.XLS]Tregion'!R69C3</t>
  </si>
  <si>
    <t xml:space="preserve">'[R1E_0331.XLS]Tregion'!R69C4</t>
  </si>
  <si>
    <t xml:space="preserve">'[R1E_0331.XLS]Tregion'!R69C32</t>
  </si>
  <si>
    <t xml:space="preserve">'[R1E_0331.XLS]Tregion'!R69C10</t>
  </si>
  <si>
    <t xml:space="preserve">'[R1E_0331.XLS]Tregion'!R69C24</t>
  </si>
  <si>
    <t xml:space="preserve">'[R1Z_0331.XLS]Tregion'!R69C1</t>
  </si>
  <si>
    <t xml:space="preserve">'[R1Z_0331.XLS]Tregion'!R69C2</t>
  </si>
  <si>
    <t xml:space="preserve">'[R1Z_0331.XLS]Tregion'!R69C3</t>
  </si>
  <si>
    <t xml:space="preserve">'[R1Z_0331.XLS]Tregion'!R69C4</t>
  </si>
  <si>
    <t xml:space="preserve">'[R1Z_0331.XLS]Tregion'!R69C32</t>
  </si>
  <si>
    <t xml:space="preserve">'[R1Z_0331.XLS]Tregion'!R69C10</t>
  </si>
  <si>
    <t xml:space="preserve">'[R1Z_0331.XLS]Tregion'!R69C24</t>
  </si>
  <si>
    <t xml:space="preserve">'[R3B_0331.XLS]Tregion'!R69C1</t>
  </si>
  <si>
    <t xml:space="preserve">'[R3B_0331.XLS]Tregion'!R69C2</t>
  </si>
  <si>
    <t xml:space="preserve">'[R3B_0331.XLS]Tregion'!R69C3</t>
  </si>
  <si>
    <t xml:space="preserve">'[R3B_0331.XLS]Tregion'!R69C4</t>
  </si>
  <si>
    <t xml:space="preserve">'[R3B_0331.XLS]Tregion'!R69C32</t>
  </si>
  <si>
    <t xml:space="preserve">'[R3B_0331.XLS]Tregion'!R69C10</t>
  </si>
  <si>
    <t xml:space="preserve">'[R3B_0331.XLS]Tregion'!R69C24</t>
  </si>
  <si>
    <t xml:space="preserve">'[R4_0331.XLS]Tregion'!R69C1</t>
  </si>
  <si>
    <t xml:space="preserve">'[R4_0331.XLS]Tregion'!R69C2</t>
  </si>
  <si>
    <t xml:space="preserve">'[R4_0331.XLS]Tregion'!R69C3</t>
  </si>
  <si>
    <t xml:space="preserve">'[R4_0331.XLS]Tregion'!R69C4</t>
  </si>
  <si>
    <t xml:space="preserve">'[R4_0331.XLS]Tregion'!R69C32</t>
  </si>
  <si>
    <t xml:space="preserve">'[R4_0331.XLS]Tregion'!R69C10</t>
  </si>
  <si>
    <t xml:space="preserve">'[R4_0331.XLS]Tregion'!R69C24</t>
  </si>
  <si>
    <t xml:space="preserve">'[R4A_0331.XLS]Tregion'!R69C1</t>
  </si>
  <si>
    <t xml:space="preserve">'[R4A_0331.XLS]Tregion'!R69C2</t>
  </si>
  <si>
    <t xml:space="preserve">'[R4A_0331.XLS]Tregion'!R69C3</t>
  </si>
  <si>
    <t xml:space="preserve">'[R4A_0331.XLS]Tregion'!R69C4</t>
  </si>
  <si>
    <t xml:space="preserve">'[R4A_0331.XLS]Tregion'!R69C32</t>
  </si>
  <si>
    <t xml:space="preserve">'[R4A_0331.XLS]Tregion'!R69C10</t>
  </si>
  <si>
    <t xml:space="preserve">'[R4A_0331.XLS]Tregion'!R69C24</t>
  </si>
  <si>
    <t xml:space="preserve">'[R4B_0331.XLS]Tregion'!R69C1</t>
  </si>
  <si>
    <t xml:space="preserve">'[R4B_0331.XLS]Tregion'!R69C2</t>
  </si>
  <si>
    <t xml:space="preserve">'[R4B_0331.XLS]Tregion'!R69C3</t>
  </si>
  <si>
    <t xml:space="preserve">'[R4B_0331.XLS]Tregion'!R69C4</t>
  </si>
  <si>
    <t xml:space="preserve">'[R4B_0331.XLS]Tregion'!R69C32</t>
  </si>
  <si>
    <t xml:space="preserve">'[R4B_0331.XLS]Tregion'!R69C10</t>
  </si>
  <si>
    <t xml:space="preserve">'[R4B_0331.XLS]Tregion'!R69C24</t>
  </si>
  <si>
    <t xml:space="preserve">'[R4C_0331.XLS]Tregion'!R69C1</t>
  </si>
  <si>
    <t xml:space="preserve">'[R4C_0331.XLS]Tregion'!R69C2</t>
  </si>
  <si>
    <t xml:space="preserve">'[R4C_0331.XLS]Tregion'!R69C3</t>
  </si>
  <si>
    <t xml:space="preserve">'[R4C_0331.XLS]Tregion'!R69C4</t>
  </si>
  <si>
    <t xml:space="preserve">'[R4C_0331.XLS]Tregion'!R69C32</t>
  </si>
  <si>
    <t xml:space="preserve">'[R4C_0331.XLS]Tregion'!R69C10</t>
  </si>
  <si>
    <t xml:space="preserve">'[R4C_0331.XLS]Tregion'!R69C24</t>
  </si>
  <si>
    <t xml:space="preserve">'[R5_0331.XLS]Tregion'!R69C1</t>
  </si>
  <si>
    <t xml:space="preserve">'[R5_0331.XLS]Tregion'!R69C2</t>
  </si>
  <si>
    <t xml:space="preserve">'[R5_0331.XLS]Tregion'!R69C3</t>
  </si>
  <si>
    <t xml:space="preserve">'[R5_0331.XLS]Tregion'!R69C4</t>
  </si>
  <si>
    <t xml:space="preserve">'[R5_0331.XLS]Tregion'!R69C32</t>
  </si>
  <si>
    <t xml:space="preserve">'[R5_0331.XLS]Tregion'!R69C10</t>
  </si>
  <si>
    <t xml:space="preserve">'[R5_0331.XLS]Tregion'!R69C24</t>
  </si>
  <si>
    <t xml:space="preserve">'[R6_0331.XLS]Tregion'!R69C1</t>
  </si>
  <si>
    <t xml:space="preserve">'[R6_0331.XLS]Tregion'!R69C2</t>
  </si>
  <si>
    <t xml:space="preserve">'[R6_0331.XLS]Tregion'!R69C3</t>
  </si>
  <si>
    <t xml:space="preserve">'[R6_0331.XLS]Tregion'!R69C4</t>
  </si>
  <si>
    <t xml:space="preserve">'[R6_0331.XLS]Tregion'!R69C32</t>
  </si>
  <si>
    <t xml:space="preserve">'[R6_0331.XLS]Tregion'!R69C10</t>
  </si>
  <si>
    <t xml:space="preserve">'[R6_0331.XLS]Tregion'!R69C24</t>
  </si>
  <si>
    <t xml:space="preserve">'[R1_0331.XLS]Tregion'!R70C1</t>
  </si>
  <si>
    <t xml:space="preserve">'[R1_0331.XLS]Tregion'!R70C2</t>
  </si>
  <si>
    <t xml:space="preserve">'[R1_0331.XLS]Tregion'!R70C3</t>
  </si>
  <si>
    <t xml:space="preserve">'[R1_0331.XLS]Tregion'!R70C4</t>
  </si>
  <si>
    <t xml:space="preserve">'[R1_0331.XLS]Tregion'!R70C32</t>
  </si>
  <si>
    <t xml:space="preserve">'[R1_0331.XLS]Tregion'!R70C10</t>
  </si>
  <si>
    <t xml:space="preserve">'[R1_0331.XLS]Tregion'!R70C24</t>
  </si>
  <si>
    <t xml:space="preserve">'[R1A_0331.XLS]Tregion'!R70C1</t>
  </si>
  <si>
    <t xml:space="preserve">'[R1A_0331.XLS]Tregion'!R70C2</t>
  </si>
  <si>
    <t xml:space="preserve">'[R1A_0331.XLS]Tregion'!R70C3</t>
  </si>
  <si>
    <t xml:space="preserve">'[R1A_0331.XLS]Tregion'!R70C4</t>
  </si>
  <si>
    <t xml:space="preserve">'[R1A_0331.XLS]Tregion'!R70C32</t>
  </si>
  <si>
    <t xml:space="preserve">'[R1A_0331.XLS]Tregion'!R70C10</t>
  </si>
  <si>
    <t xml:space="preserve">'[R1A_0331.XLS]Tregion'!R70C24</t>
  </si>
  <si>
    <t xml:space="preserve">'[R1B_0331.XLS]Tregion'!R70C1</t>
  </si>
  <si>
    <t xml:space="preserve">'[R1B_0331.XLS]Tregion'!R70C2</t>
  </si>
  <si>
    <t xml:space="preserve">'[R1B_0331.XLS]Tregion'!R70C3</t>
  </si>
  <si>
    <t xml:space="preserve">'[R1B_0331.XLS]Tregion'!R70C4</t>
  </si>
  <si>
    <t xml:space="preserve">'[R1B_0331.XLS]Tregion'!R70C32</t>
  </si>
  <si>
    <t xml:space="preserve">'[R1B_0331.XLS]Tregion'!R70C10</t>
  </si>
  <si>
    <t xml:space="preserve">'[R1B_0331.XLS]Tregion'!R70C24</t>
  </si>
  <si>
    <t xml:space="preserve">'[R1C_0331.XLS]Tregion'!R70C1</t>
  </si>
  <si>
    <t xml:space="preserve">'[R1C_0331.XLS]Tregion'!R70C2</t>
  </si>
  <si>
    <t xml:space="preserve">'[R1C_0331.XLS]Tregion'!R70C3</t>
  </si>
  <si>
    <t xml:space="preserve">'[R1C_0331.XLS]Tregion'!R70C4</t>
  </si>
  <si>
    <t xml:space="preserve">'[R1C_0331.XLS]Tregion'!R70C32</t>
  </si>
  <si>
    <t xml:space="preserve">'[R1C_0331.XLS]Tregion'!R70C10</t>
  </si>
  <si>
    <t xml:space="preserve">'[R1C_0331.XLS]Tregion'!R70C24</t>
  </si>
  <si>
    <t xml:space="preserve">'[R1E_0331.XLS]Tregion'!R70C1</t>
  </si>
  <si>
    <t xml:space="preserve">'[R1E_0331.XLS]Tregion'!R70C2</t>
  </si>
  <si>
    <t xml:space="preserve">'[R1E_0331.XLS]Tregion'!R70C3</t>
  </si>
  <si>
    <t xml:space="preserve">'[R1E_0331.XLS]Tregion'!R70C4</t>
  </si>
  <si>
    <t xml:space="preserve">'[R1E_0331.XLS]Tregion'!R70C32</t>
  </si>
  <si>
    <t xml:space="preserve">'[R1E_0331.XLS]Tregion'!R70C10</t>
  </si>
  <si>
    <t xml:space="preserve">'[R1E_0331.XLS]Tregion'!R70C24</t>
  </si>
  <si>
    <t xml:space="preserve">'[R1Z_0331.XLS]Tregion'!R70C1</t>
  </si>
  <si>
    <t xml:space="preserve">'[R1Z_0331.XLS]Tregion'!R70C2</t>
  </si>
  <si>
    <t xml:space="preserve">'[R1Z_0331.XLS]Tregion'!R70C3</t>
  </si>
  <si>
    <t xml:space="preserve">'[R1Z_0331.XLS]Tregion'!R70C4</t>
  </si>
  <si>
    <t xml:space="preserve">'[R1Z_0331.XLS]Tregion'!R70C32</t>
  </si>
  <si>
    <t xml:space="preserve">'[R1Z_0331.XLS]Tregion'!R70C10</t>
  </si>
  <si>
    <t xml:space="preserve">'[R1Z_0331.XLS]Tregion'!R70C24</t>
  </si>
  <si>
    <t xml:space="preserve">'[R3B_0331.XLS]Tregion'!R70C1</t>
  </si>
  <si>
    <t xml:space="preserve">'[R3B_0331.XLS]Tregion'!R70C2</t>
  </si>
  <si>
    <t xml:space="preserve">'[R3B_0331.XLS]Tregion'!R70C3</t>
  </si>
  <si>
    <t xml:space="preserve">'[R3B_0331.XLS]Tregion'!R70C4</t>
  </si>
  <si>
    <t xml:space="preserve">'[R3B_0331.XLS]Tregion'!R70C32</t>
  </si>
  <si>
    <t xml:space="preserve">'[R3B_0331.XLS]Tregion'!R70C10</t>
  </si>
  <si>
    <t xml:space="preserve">'[R3B_0331.XLS]Tregion'!R70C24</t>
  </si>
  <si>
    <t xml:space="preserve">'[R4_0331.XLS]Tregion'!R70C1</t>
  </si>
  <si>
    <t xml:space="preserve">'[R4_0331.XLS]Tregion'!R70C2</t>
  </si>
  <si>
    <t xml:space="preserve">'[R4_0331.XLS]Tregion'!R70C3</t>
  </si>
  <si>
    <t xml:space="preserve">'[R4_0331.XLS]Tregion'!R70C4</t>
  </si>
  <si>
    <t xml:space="preserve">'[R4_0331.XLS]Tregion'!R70C32</t>
  </si>
  <si>
    <t xml:space="preserve">'[R4_0331.XLS]Tregion'!R70C10</t>
  </si>
  <si>
    <t xml:space="preserve">'[R4_0331.XLS]Tregion'!R70C24</t>
  </si>
  <si>
    <t xml:space="preserve">'[R4A_0331.XLS]Tregion'!R70C1</t>
  </si>
  <si>
    <t xml:space="preserve">'[R4A_0331.XLS]Tregion'!R70C2</t>
  </si>
  <si>
    <t xml:space="preserve">'[R4A_0331.XLS]Tregion'!R70C3</t>
  </si>
  <si>
    <t xml:space="preserve">'[R4A_0331.XLS]Tregion'!R70C4</t>
  </si>
  <si>
    <t xml:space="preserve">'[R4A_0331.XLS]Tregion'!R70C32</t>
  </si>
  <si>
    <t xml:space="preserve">'[R4A_0331.XLS]Tregion'!R70C10</t>
  </si>
  <si>
    <t xml:space="preserve">'[R4A_0331.XLS]Tregion'!R70C24</t>
  </si>
  <si>
    <t xml:space="preserve">'[R4B_0331.XLS]Tregion'!R70C1</t>
  </si>
  <si>
    <t xml:space="preserve">'[R4B_0331.XLS]Tregion'!R70C2</t>
  </si>
  <si>
    <t xml:space="preserve">'[R4B_0331.XLS]Tregion'!R70C3</t>
  </si>
  <si>
    <t xml:space="preserve">'[R4B_0331.XLS]Tregion'!R70C4</t>
  </si>
  <si>
    <t xml:space="preserve">'[R4B_0331.XLS]Tregion'!R70C32</t>
  </si>
  <si>
    <t xml:space="preserve">'[R4B_0331.XLS]Tregion'!R70C10</t>
  </si>
  <si>
    <t xml:space="preserve">'[R4B_0331.XLS]Tregion'!R70C24</t>
  </si>
  <si>
    <t xml:space="preserve">'[R4C_0331.XLS]Tregion'!R70C1</t>
  </si>
  <si>
    <t xml:space="preserve">'[R4C_0331.XLS]Tregion'!R70C2</t>
  </si>
  <si>
    <t xml:space="preserve">'[R4C_0331.XLS]Tregion'!R70C3</t>
  </si>
  <si>
    <t xml:space="preserve">'[R4C_0331.XLS]Tregion'!R70C4</t>
  </si>
  <si>
    <t xml:space="preserve">'[R4C_0331.XLS]Tregion'!R70C32</t>
  </si>
  <si>
    <t xml:space="preserve">'[R4C_0331.XLS]Tregion'!R70C10</t>
  </si>
  <si>
    <t xml:space="preserve">'[R4C_0331.XLS]Tregion'!R70C24</t>
  </si>
  <si>
    <t xml:space="preserve">'[R5_0331.XLS]Tregion'!R70C1</t>
  </si>
  <si>
    <t xml:space="preserve">'[R5_0331.XLS]Tregion'!R70C2</t>
  </si>
  <si>
    <t xml:space="preserve">'[R5_0331.XLS]Tregion'!R70C3</t>
  </si>
  <si>
    <t xml:space="preserve">'[R5_0331.XLS]Tregion'!R70C4</t>
  </si>
  <si>
    <t xml:space="preserve">'[R5_0331.XLS]Tregion'!R70C32</t>
  </si>
  <si>
    <t xml:space="preserve">'[R5_0331.XLS]Tregion'!R70C10</t>
  </si>
  <si>
    <t xml:space="preserve">'[R5_0331.XLS]Tregion'!R70C24</t>
  </si>
  <si>
    <t xml:space="preserve">'[R6_0331.XLS]Tregion'!R70C1</t>
  </si>
  <si>
    <t xml:space="preserve">'[R6_0331.XLS]Tregion'!R70C2</t>
  </si>
  <si>
    <t xml:space="preserve">'[R6_0331.XLS]Tregion'!R70C3</t>
  </si>
  <si>
    <t xml:space="preserve">'[R6_0331.XLS]Tregion'!R70C4</t>
  </si>
  <si>
    <t xml:space="preserve">'[R6_0331.XLS]Tregion'!R70C32</t>
  </si>
  <si>
    <t xml:space="preserve">'[R6_0331.XLS]Tregion'!R70C10</t>
  </si>
  <si>
    <t xml:space="preserve">'[R6_0331.XLS]Tregion'!R70C24</t>
  </si>
  <si>
    <t xml:space="preserve">'[R1_0331.XLS]Tregion'!R71C1</t>
  </si>
  <si>
    <t xml:space="preserve">'[R1_0331.XLS]Tregion'!R71C2</t>
  </si>
  <si>
    <t xml:space="preserve">'[R1_0331.XLS]Tregion'!R71C3</t>
  </si>
  <si>
    <t xml:space="preserve">'[R1_0331.XLS]Tregion'!R71C4</t>
  </si>
  <si>
    <t xml:space="preserve">'[R1_0331.XLS]Tregion'!R71C32</t>
  </si>
  <si>
    <t xml:space="preserve">'[R1_0331.XLS]Tregion'!R71C10</t>
  </si>
  <si>
    <t xml:space="preserve">'[R1_0331.XLS]Tregion'!R71C24</t>
  </si>
  <si>
    <t xml:space="preserve">'[R1A_0331.XLS]Tregion'!R71C1</t>
  </si>
  <si>
    <t xml:space="preserve">'[R1A_0331.XLS]Tregion'!R71C2</t>
  </si>
  <si>
    <t xml:space="preserve">'[R1A_0331.XLS]Tregion'!R71C3</t>
  </si>
  <si>
    <t xml:space="preserve">'[R1A_0331.XLS]Tregion'!R71C4</t>
  </si>
  <si>
    <t xml:space="preserve">'[R1A_0331.XLS]Tregion'!R71C32</t>
  </si>
  <si>
    <t xml:space="preserve">'[R1A_0331.XLS]Tregion'!R71C10</t>
  </si>
  <si>
    <t xml:space="preserve">'[R1A_0331.XLS]Tregion'!R71C24</t>
  </si>
  <si>
    <t xml:space="preserve">'[R1B_0331.XLS]Tregion'!R71C1</t>
  </si>
  <si>
    <t xml:space="preserve">'[R1B_0331.XLS]Tregion'!R71C2</t>
  </si>
  <si>
    <t xml:space="preserve">'[R1B_0331.XLS]Tregion'!R71C3</t>
  </si>
  <si>
    <t xml:space="preserve">'[R1B_0331.XLS]Tregion'!R71C4</t>
  </si>
  <si>
    <t xml:space="preserve">'[R1B_0331.XLS]Tregion'!R71C32</t>
  </si>
  <si>
    <t xml:space="preserve">'[R1B_0331.XLS]Tregion'!R71C10</t>
  </si>
  <si>
    <t xml:space="preserve">'[R1B_0331.XLS]Tregion'!R71C24</t>
  </si>
  <si>
    <t xml:space="preserve">'[R1C_0331.XLS]Tregion'!R71C1</t>
  </si>
  <si>
    <t xml:space="preserve">'[R1C_0331.XLS]Tregion'!R71C2</t>
  </si>
  <si>
    <t xml:space="preserve">'[R1C_0331.XLS]Tregion'!R71C3</t>
  </si>
  <si>
    <t xml:space="preserve">'[R1C_0331.XLS]Tregion'!R71C4</t>
  </si>
  <si>
    <t xml:space="preserve">'[R1C_0331.XLS]Tregion'!R71C32</t>
  </si>
  <si>
    <t xml:space="preserve">'[R1C_0331.XLS]Tregion'!R71C10</t>
  </si>
  <si>
    <t xml:space="preserve">'[R1C_0331.XLS]Tregion'!R71C24</t>
  </si>
  <si>
    <t xml:space="preserve">'[R1E_0331.XLS]Tregion'!R71C1</t>
  </si>
  <si>
    <t xml:space="preserve">'[R1E_0331.XLS]Tregion'!R71C2</t>
  </si>
  <si>
    <t xml:space="preserve">'[R1E_0331.XLS]Tregion'!R71C3</t>
  </si>
  <si>
    <t xml:space="preserve">'[R1E_0331.XLS]Tregion'!R71C4</t>
  </si>
  <si>
    <t xml:space="preserve">'[R1E_0331.XLS]Tregion'!R71C32</t>
  </si>
  <si>
    <t xml:space="preserve">'[R1E_0331.XLS]Tregion'!R71C10</t>
  </si>
  <si>
    <t xml:space="preserve">'[R1E_0331.XLS]Tregion'!R71C24</t>
  </si>
  <si>
    <t xml:space="preserve">'[R1Z_0331.XLS]Tregion'!R71C1</t>
  </si>
  <si>
    <t xml:space="preserve">'[R1Z_0331.XLS]Tregion'!R71C2</t>
  </si>
  <si>
    <t xml:space="preserve">'[R1Z_0331.XLS]Tregion'!R71C3</t>
  </si>
  <si>
    <t xml:space="preserve">'[R1Z_0331.XLS]Tregion'!R71C4</t>
  </si>
  <si>
    <t xml:space="preserve">'[R1Z_0331.XLS]Tregion'!R71C32</t>
  </si>
  <si>
    <t xml:space="preserve">'[R1Z_0331.XLS]Tregion'!R71C10</t>
  </si>
  <si>
    <t xml:space="preserve">'[R1Z_0331.XLS]Tregion'!R71C24</t>
  </si>
  <si>
    <t xml:space="preserve">'[R3B_0331.XLS]Tregion'!R71C1</t>
  </si>
  <si>
    <t xml:space="preserve">'[R3B_0331.XLS]Tregion'!R71C2</t>
  </si>
  <si>
    <t xml:space="preserve">'[R3B_0331.XLS]Tregion'!R71C3</t>
  </si>
  <si>
    <t xml:space="preserve">'[R3B_0331.XLS]Tregion'!R71C4</t>
  </si>
  <si>
    <t xml:space="preserve">'[R3B_0331.XLS]Tregion'!R71C32</t>
  </si>
  <si>
    <t xml:space="preserve">'[R3B_0331.XLS]Tregion'!R71C10</t>
  </si>
  <si>
    <t xml:space="preserve">'[R3B_0331.XLS]Tregion'!R71C24</t>
  </si>
  <si>
    <t xml:space="preserve">'[R4_0331.XLS]Tregion'!R71C1</t>
  </si>
  <si>
    <t xml:space="preserve">'[R4_0331.XLS]Tregion'!R71C2</t>
  </si>
  <si>
    <t xml:space="preserve">'[R4_0331.XLS]Tregion'!R71C3</t>
  </si>
  <si>
    <t xml:space="preserve">'[R4_0331.XLS]Tregion'!R71C4</t>
  </si>
  <si>
    <t xml:space="preserve">'[R4_0331.XLS]Tregion'!R71C32</t>
  </si>
  <si>
    <t xml:space="preserve">'[R4_0331.XLS]Tregion'!R71C10</t>
  </si>
  <si>
    <t xml:space="preserve">'[R4_0331.XLS]Tregion'!R71C24</t>
  </si>
  <si>
    <t xml:space="preserve">'[R4A_0331.XLS]Tregion'!R71C1</t>
  </si>
  <si>
    <t xml:space="preserve">'[R4A_0331.XLS]Tregion'!R71C2</t>
  </si>
  <si>
    <t xml:space="preserve">'[R4A_0331.XLS]Tregion'!R71C3</t>
  </si>
  <si>
    <t xml:space="preserve">'[R4A_0331.XLS]Tregion'!R71C4</t>
  </si>
  <si>
    <t xml:space="preserve">'[R4A_0331.XLS]Tregion'!R71C32</t>
  </si>
  <si>
    <t xml:space="preserve">'[R4A_0331.XLS]Tregion'!R71C10</t>
  </si>
  <si>
    <t xml:space="preserve">'[R4A_0331.XLS]Tregion'!R71C24</t>
  </si>
  <si>
    <t xml:space="preserve">'[R4B_0331.XLS]Tregion'!R71C1</t>
  </si>
  <si>
    <t xml:space="preserve">'[R4B_0331.XLS]Tregion'!R71C2</t>
  </si>
  <si>
    <t xml:space="preserve">'[R4B_0331.XLS]Tregion'!R71C3</t>
  </si>
  <si>
    <t xml:space="preserve">'[R4B_0331.XLS]Tregion'!R71C4</t>
  </si>
  <si>
    <t xml:space="preserve">'[R4B_0331.XLS]Tregion'!R71C32</t>
  </si>
  <si>
    <t xml:space="preserve">'[R4B_0331.XLS]Tregion'!R71C10</t>
  </si>
  <si>
    <t xml:space="preserve">'[R4B_0331.XLS]Tregion'!R71C24</t>
  </si>
  <si>
    <t xml:space="preserve">'[R4C_0331.XLS]Tregion'!R71C1</t>
  </si>
  <si>
    <t xml:space="preserve">'[R4C_0331.XLS]Tregion'!R71C2</t>
  </si>
  <si>
    <t xml:space="preserve">'[R4C_0331.XLS]Tregion'!R71C3</t>
  </si>
  <si>
    <t xml:space="preserve">'[R4C_0331.XLS]Tregion'!R71C4</t>
  </si>
  <si>
    <t xml:space="preserve">'[R4C_0331.XLS]Tregion'!R71C32</t>
  </si>
  <si>
    <t xml:space="preserve">'[R4C_0331.XLS]Tregion'!R71C10</t>
  </si>
  <si>
    <t xml:space="preserve">'[R4C_0331.XLS]Tregion'!R71C24</t>
  </si>
  <si>
    <t xml:space="preserve">'[R5_0331.XLS]Tregion'!R71C1</t>
  </si>
  <si>
    <t xml:space="preserve">'[R5_0331.XLS]Tregion'!R71C2</t>
  </si>
  <si>
    <t xml:space="preserve">'[R5_0331.XLS]Tregion'!R71C3</t>
  </si>
  <si>
    <t xml:space="preserve">'[R5_0331.XLS]Tregion'!R71C4</t>
  </si>
  <si>
    <t xml:space="preserve">'[R5_0331.XLS]Tregion'!R71C32</t>
  </si>
  <si>
    <t xml:space="preserve">'[R5_0331.XLS]Tregion'!R71C10</t>
  </si>
  <si>
    <t xml:space="preserve">'[R5_0331.XLS]Tregion'!R71C24</t>
  </si>
  <si>
    <t xml:space="preserve">'[R6_0331.XLS]Tregion'!R71C1</t>
  </si>
  <si>
    <t xml:space="preserve">'[R6_0331.XLS]Tregion'!R71C2</t>
  </si>
  <si>
    <t xml:space="preserve">'[R6_0331.XLS]Tregion'!R71C3</t>
  </si>
  <si>
    <t xml:space="preserve">'[R6_0331.XLS]Tregion'!R71C4</t>
  </si>
  <si>
    <t xml:space="preserve">'[R6_0331.XLS]Tregion'!R71C32</t>
  </si>
  <si>
    <t xml:space="preserve">'[R6_0331.XLS]Tregion'!R71C10</t>
  </si>
  <si>
    <t xml:space="preserve">'[R6_0331.XLS]Tregion'!R71C24</t>
  </si>
  <si>
    <t xml:space="preserve">'[R1_0331.XLS]Tregion'!R72C1</t>
  </si>
  <si>
    <t xml:space="preserve">'[R1_0331.XLS]Tregion'!R72C2</t>
  </si>
  <si>
    <t xml:space="preserve">'[R1_0331.XLS]Tregion'!R72C3</t>
  </si>
  <si>
    <t xml:space="preserve">'[R1_0331.XLS]Tregion'!R72C4</t>
  </si>
  <si>
    <t xml:space="preserve">'[R1_0331.XLS]Tregion'!R72C32</t>
  </si>
  <si>
    <t xml:space="preserve">'[R1_0331.XLS]Tregion'!R72C10</t>
  </si>
  <si>
    <t xml:space="preserve">'[R1_0331.XLS]Tregion'!R72C24</t>
  </si>
  <si>
    <t xml:space="preserve">'[R1A_0331.XLS]Tregion'!R72C1</t>
  </si>
  <si>
    <t xml:space="preserve">'[R1A_0331.XLS]Tregion'!R72C2</t>
  </si>
  <si>
    <t xml:space="preserve">'[R1A_0331.XLS]Tregion'!R72C3</t>
  </si>
  <si>
    <t xml:space="preserve">'[R1A_0331.XLS]Tregion'!R72C4</t>
  </si>
  <si>
    <t xml:space="preserve">'[R1A_0331.XLS]Tregion'!R72C32</t>
  </si>
  <si>
    <t xml:space="preserve">'[R1A_0331.XLS]Tregion'!R72C10</t>
  </si>
  <si>
    <t xml:space="preserve">'[R1A_0331.XLS]Tregion'!R72C24</t>
  </si>
  <si>
    <t xml:space="preserve">'[R1B_0331.XLS]Tregion'!R72C1</t>
  </si>
  <si>
    <t xml:space="preserve">'[R1B_0331.XLS]Tregion'!R72C2</t>
  </si>
  <si>
    <t xml:space="preserve">'[R1B_0331.XLS]Tregion'!R72C3</t>
  </si>
  <si>
    <t xml:space="preserve">'[R1B_0331.XLS]Tregion'!R72C4</t>
  </si>
  <si>
    <t xml:space="preserve">'[R1B_0331.XLS]Tregion'!R72C32</t>
  </si>
  <si>
    <t xml:space="preserve">'[R1B_0331.XLS]Tregion'!R72C10</t>
  </si>
  <si>
    <t xml:space="preserve">'[R1B_0331.XLS]Tregion'!R72C24</t>
  </si>
  <si>
    <t xml:space="preserve">'[R1C_0331.XLS]Tregion'!R72C1</t>
  </si>
  <si>
    <t xml:space="preserve">'[R1C_0331.XLS]Tregion'!R72C2</t>
  </si>
  <si>
    <t xml:space="preserve">'[R1C_0331.XLS]Tregion'!R72C3</t>
  </si>
  <si>
    <t xml:space="preserve">'[R1C_0331.XLS]Tregion'!R72C4</t>
  </si>
  <si>
    <t xml:space="preserve">'[R1C_0331.XLS]Tregion'!R72C32</t>
  </si>
  <si>
    <t xml:space="preserve">'[R1C_0331.XLS]Tregion'!R72C10</t>
  </si>
  <si>
    <t xml:space="preserve">'[R1C_0331.XLS]Tregion'!R72C24</t>
  </si>
  <si>
    <t xml:space="preserve">'[R1E_0331.XLS]Tregion'!R72C1</t>
  </si>
  <si>
    <t xml:space="preserve">'[R1E_0331.XLS]Tregion'!R72C2</t>
  </si>
  <si>
    <t xml:space="preserve">'[R1E_0331.XLS]Tregion'!R72C3</t>
  </si>
  <si>
    <t xml:space="preserve">'[R1E_0331.XLS]Tregion'!R72C4</t>
  </si>
  <si>
    <t xml:space="preserve">'[R1E_0331.XLS]Tregion'!R72C32</t>
  </si>
  <si>
    <t xml:space="preserve">'[R1E_0331.XLS]Tregion'!R72C10</t>
  </si>
  <si>
    <t xml:space="preserve">'[R1E_0331.XLS]Tregion'!R72C24</t>
  </si>
  <si>
    <t xml:space="preserve">'[R1Z_0331.XLS]Tregion'!R72C1</t>
  </si>
  <si>
    <t xml:space="preserve">'[R1Z_0331.XLS]Tregion'!R72C2</t>
  </si>
  <si>
    <t xml:space="preserve">'[R1Z_0331.XLS]Tregion'!R72C3</t>
  </si>
  <si>
    <t xml:space="preserve">'[R1Z_0331.XLS]Tregion'!R72C4</t>
  </si>
  <si>
    <t xml:space="preserve">'[R1Z_0331.XLS]Tregion'!R72C32</t>
  </si>
  <si>
    <t xml:space="preserve">'[R1Z_0331.XLS]Tregion'!R72C10</t>
  </si>
  <si>
    <t xml:space="preserve">'[R1Z_0331.XLS]Tregion'!R72C24</t>
  </si>
  <si>
    <t xml:space="preserve">'[R3B_0331.XLS]Tregion'!R72C1</t>
  </si>
  <si>
    <t xml:space="preserve">'[R3B_0331.XLS]Tregion'!R72C2</t>
  </si>
  <si>
    <t xml:space="preserve">'[R3B_0331.XLS]Tregion'!R72C3</t>
  </si>
  <si>
    <t xml:space="preserve">'[R3B_0331.XLS]Tregion'!R72C4</t>
  </si>
  <si>
    <t xml:space="preserve">'[R3B_0331.XLS]Tregion'!R72C32</t>
  </si>
  <si>
    <t xml:space="preserve">'[R3B_0331.XLS]Tregion'!R72C10</t>
  </si>
  <si>
    <t xml:space="preserve">'[R3B_0331.XLS]Tregion'!R72C24</t>
  </si>
  <si>
    <t xml:space="preserve">'[R4_0331.XLS]Tregion'!R72C1</t>
  </si>
  <si>
    <t xml:space="preserve">'[R4_0331.XLS]Tregion'!R72C2</t>
  </si>
  <si>
    <t xml:space="preserve">'[R4_0331.XLS]Tregion'!R72C3</t>
  </si>
  <si>
    <t xml:space="preserve">'[R4_0331.XLS]Tregion'!R72C4</t>
  </si>
  <si>
    <t xml:space="preserve">'[R4_0331.XLS]Tregion'!R72C32</t>
  </si>
  <si>
    <t xml:space="preserve">'[R4_0331.XLS]Tregion'!R72C10</t>
  </si>
  <si>
    <t xml:space="preserve">'[R4_0331.XLS]Tregion'!R72C24</t>
  </si>
  <si>
    <t xml:space="preserve">'[R4A_0331.XLS]Tregion'!R72C1</t>
  </si>
  <si>
    <t xml:space="preserve">'[R4A_0331.XLS]Tregion'!R72C2</t>
  </si>
  <si>
    <t xml:space="preserve">'[R4A_0331.XLS]Tregion'!R72C3</t>
  </si>
  <si>
    <t xml:space="preserve">'[R4A_0331.XLS]Tregion'!R72C4</t>
  </si>
  <si>
    <t xml:space="preserve">'[R4A_0331.XLS]Tregion'!R72C32</t>
  </si>
  <si>
    <t xml:space="preserve">'[R4A_0331.XLS]Tregion'!R72C10</t>
  </si>
  <si>
    <t xml:space="preserve">'[R4A_0331.XLS]Tregion'!R72C24</t>
  </si>
  <si>
    <t xml:space="preserve">'[R4B_0331.XLS]Tregion'!R72C1</t>
  </si>
  <si>
    <t xml:space="preserve">'[R4B_0331.XLS]Tregion'!R72C2</t>
  </si>
  <si>
    <t xml:space="preserve">'[R4B_0331.XLS]Tregion'!R72C3</t>
  </si>
  <si>
    <t xml:space="preserve">'[R4B_0331.XLS]Tregion'!R72C4</t>
  </si>
  <si>
    <t xml:space="preserve">'[R4B_0331.XLS]Tregion'!R72C32</t>
  </si>
  <si>
    <t xml:space="preserve">'[R4B_0331.XLS]Tregion'!R72C10</t>
  </si>
  <si>
    <t xml:space="preserve">'[R4B_0331.XLS]Tregion'!R72C24</t>
  </si>
  <si>
    <t xml:space="preserve">'[R4C_0331.XLS]Tregion'!R72C1</t>
  </si>
  <si>
    <t xml:space="preserve">'[R4C_0331.XLS]Tregion'!R72C2</t>
  </si>
  <si>
    <t xml:space="preserve">'[R4C_0331.XLS]Tregion'!R72C3</t>
  </si>
  <si>
    <t xml:space="preserve">'[R4C_0331.XLS]Tregion'!R72C4</t>
  </si>
  <si>
    <t xml:space="preserve">'[R4C_0331.XLS]Tregion'!R72C32</t>
  </si>
  <si>
    <t xml:space="preserve">'[R4C_0331.XLS]Tregion'!R72C10</t>
  </si>
  <si>
    <t xml:space="preserve">'[R4C_0331.XLS]Tregion'!R72C24</t>
  </si>
  <si>
    <t xml:space="preserve">'[R5_0331.XLS]Tregion'!R72C1</t>
  </si>
  <si>
    <t xml:space="preserve">'[R5_0331.XLS]Tregion'!R72C2</t>
  </si>
  <si>
    <t xml:space="preserve">'[R5_0331.XLS]Tregion'!R72C3</t>
  </si>
  <si>
    <t xml:space="preserve">'[R5_0331.XLS]Tregion'!R72C4</t>
  </si>
  <si>
    <t xml:space="preserve">'[R5_0331.XLS]Tregion'!R72C32</t>
  </si>
  <si>
    <t xml:space="preserve">'[R5_0331.XLS]Tregion'!R72C10</t>
  </si>
  <si>
    <t xml:space="preserve">'[R5_0331.XLS]Tregion'!R72C24</t>
  </si>
  <si>
    <t xml:space="preserve">'[R6_0331.XLS]Tregion'!R72C1</t>
  </si>
  <si>
    <t xml:space="preserve">'[R6_0331.XLS]Tregion'!R72C2</t>
  </si>
  <si>
    <t xml:space="preserve">'[R6_0331.XLS]Tregion'!R72C3</t>
  </si>
  <si>
    <t xml:space="preserve">'[R6_0331.XLS]Tregion'!R72C4</t>
  </si>
  <si>
    <t xml:space="preserve">'[R6_0331.XLS]Tregion'!R72C32</t>
  </si>
  <si>
    <t xml:space="preserve">'[R6_0331.XLS]Tregion'!R72C10</t>
  </si>
  <si>
    <t xml:space="preserve">'[R6_0331.XLS]Tregion'!R72C24</t>
  </si>
  <si>
    <t xml:space="preserve">'[R1_0331.XLS]Tregion'!R73C1</t>
  </si>
  <si>
    <t xml:space="preserve">'[R1_0331.XLS]Tregion'!R73C2</t>
  </si>
  <si>
    <t xml:space="preserve">'[R1_0331.XLS]Tregion'!R73C3</t>
  </si>
  <si>
    <t xml:space="preserve">'[R1_0331.XLS]Tregion'!R73C4</t>
  </si>
  <si>
    <t xml:space="preserve">'[R1_0331.XLS]Tregion'!R73C32</t>
  </si>
  <si>
    <t xml:space="preserve">'[R1_0331.XLS]Tregion'!R73C10</t>
  </si>
  <si>
    <t xml:space="preserve">'[R1_0331.XLS]Tregion'!R73C24</t>
  </si>
  <si>
    <t xml:space="preserve">'[R1A_0331.XLS]Tregion'!R73C1</t>
  </si>
  <si>
    <t xml:space="preserve">'[R1A_0331.XLS]Tregion'!R73C2</t>
  </si>
  <si>
    <t xml:space="preserve">'[R1A_0331.XLS]Tregion'!R73C3</t>
  </si>
  <si>
    <t xml:space="preserve">'[R1A_0331.XLS]Tregion'!R73C4</t>
  </si>
  <si>
    <t xml:space="preserve">'[R1A_0331.XLS]Tregion'!R73C32</t>
  </si>
  <si>
    <t xml:space="preserve">'[R1A_0331.XLS]Tregion'!R73C10</t>
  </si>
  <si>
    <t xml:space="preserve">'[R1A_0331.XLS]Tregion'!R73C24</t>
  </si>
  <si>
    <t xml:space="preserve">'[R1B_0331.XLS]Tregion'!R73C1</t>
  </si>
  <si>
    <t xml:space="preserve">'[R1B_0331.XLS]Tregion'!R73C2</t>
  </si>
  <si>
    <t xml:space="preserve">'[R1B_0331.XLS]Tregion'!R73C3</t>
  </si>
  <si>
    <t xml:space="preserve">'[R1B_0331.XLS]Tregion'!R73C4</t>
  </si>
  <si>
    <t xml:space="preserve">'[R1B_0331.XLS]Tregion'!R73C32</t>
  </si>
  <si>
    <t xml:space="preserve">'[R1B_0331.XLS]Tregion'!R73C10</t>
  </si>
  <si>
    <t xml:space="preserve">'[R1B_0331.XLS]Tregion'!R73C24</t>
  </si>
  <si>
    <t xml:space="preserve">'[R1C_0331.XLS]Tregion'!R73C1</t>
  </si>
  <si>
    <t xml:space="preserve">'[R1C_0331.XLS]Tregion'!R73C2</t>
  </si>
  <si>
    <t xml:space="preserve">'[R1C_0331.XLS]Tregion'!R73C3</t>
  </si>
  <si>
    <t xml:space="preserve">'[R1C_0331.XLS]Tregion'!R73C4</t>
  </si>
  <si>
    <t xml:space="preserve">'[R1C_0331.XLS]Tregion'!R73C32</t>
  </si>
  <si>
    <t xml:space="preserve">'[R1C_0331.XLS]Tregion'!R73C10</t>
  </si>
  <si>
    <t xml:space="preserve">'[R1C_0331.XLS]Tregion'!R73C24</t>
  </si>
  <si>
    <t xml:space="preserve">'[R1E_0331.XLS]Tregion'!R73C1</t>
  </si>
  <si>
    <t xml:space="preserve">'[R1E_0331.XLS]Tregion'!R73C2</t>
  </si>
  <si>
    <t xml:space="preserve">'[R1E_0331.XLS]Tregion'!R73C3</t>
  </si>
  <si>
    <t xml:space="preserve">'[R1E_0331.XLS]Tregion'!R73C4</t>
  </si>
  <si>
    <t xml:space="preserve">'[R1E_0331.XLS]Tregion'!R73C32</t>
  </si>
  <si>
    <t xml:space="preserve">'[R1E_0331.XLS]Tregion'!R73C10</t>
  </si>
  <si>
    <t xml:space="preserve">'[R1E_0331.XLS]Tregion'!R73C24</t>
  </si>
  <si>
    <t xml:space="preserve">'[R1Z_0331.XLS]Tregion'!R73C1</t>
  </si>
  <si>
    <t xml:space="preserve">'[R1Z_0331.XLS]Tregion'!R73C2</t>
  </si>
  <si>
    <t xml:space="preserve">'[R1Z_0331.XLS]Tregion'!R73C3</t>
  </si>
  <si>
    <t xml:space="preserve">'[R1Z_0331.XLS]Tregion'!R73C4</t>
  </si>
  <si>
    <t xml:space="preserve">'[R1Z_0331.XLS]Tregion'!R73C32</t>
  </si>
  <si>
    <t xml:space="preserve">'[R1Z_0331.XLS]Tregion'!R73C10</t>
  </si>
  <si>
    <t xml:space="preserve">'[R1Z_0331.XLS]Tregion'!R73C24</t>
  </si>
  <si>
    <t xml:space="preserve">'[R3B_0331.XLS]Tregion'!R73C1</t>
  </si>
  <si>
    <t xml:space="preserve">'[R3B_0331.XLS]Tregion'!R73C2</t>
  </si>
  <si>
    <t xml:space="preserve">'[R3B_0331.XLS]Tregion'!R73C3</t>
  </si>
  <si>
    <t xml:space="preserve">'[R3B_0331.XLS]Tregion'!R73C4</t>
  </si>
  <si>
    <t xml:space="preserve">'[R3B_0331.XLS]Tregion'!R73C32</t>
  </si>
  <si>
    <t xml:space="preserve">'[R3B_0331.XLS]Tregion'!R73C10</t>
  </si>
  <si>
    <t xml:space="preserve">'[R3B_0331.XLS]Tregion'!R73C24</t>
  </si>
  <si>
    <t xml:space="preserve">'[R4_0331.XLS]Tregion'!R73C1</t>
  </si>
  <si>
    <t xml:space="preserve">'[R4_0331.XLS]Tregion'!R73C2</t>
  </si>
  <si>
    <t xml:space="preserve">'[R4_0331.XLS]Tregion'!R73C3</t>
  </si>
  <si>
    <t xml:space="preserve">'[R4_0331.XLS]Tregion'!R73C4</t>
  </si>
  <si>
    <t xml:space="preserve">'[R4_0331.XLS]Tregion'!R73C32</t>
  </si>
  <si>
    <t xml:space="preserve">'[R4_0331.XLS]Tregion'!R73C10</t>
  </si>
  <si>
    <t xml:space="preserve">'[R4_0331.XLS]Tregion'!R73C24</t>
  </si>
  <si>
    <t xml:space="preserve">'[R4A_0331.XLS]Tregion'!R73C1</t>
  </si>
  <si>
    <t xml:space="preserve">'[R4A_0331.XLS]Tregion'!R73C2</t>
  </si>
  <si>
    <t xml:space="preserve">'[R4A_0331.XLS]Tregion'!R73C3</t>
  </si>
  <si>
    <t xml:space="preserve">'[R4A_0331.XLS]Tregion'!R73C4</t>
  </si>
  <si>
    <t xml:space="preserve">'[R4A_0331.XLS]Tregion'!R73C32</t>
  </si>
  <si>
    <t xml:space="preserve">'[R4A_0331.XLS]Tregion'!R73C10</t>
  </si>
  <si>
    <t xml:space="preserve">'[R4A_0331.XLS]Tregion'!R73C24</t>
  </si>
  <si>
    <t xml:space="preserve">'[R4B_0331.XLS]Tregion'!R73C1</t>
  </si>
  <si>
    <t xml:space="preserve">'[R4B_0331.XLS]Tregion'!R73C2</t>
  </si>
  <si>
    <t xml:space="preserve">'[R4B_0331.XLS]Tregion'!R73C3</t>
  </si>
  <si>
    <t xml:space="preserve">'[R4B_0331.XLS]Tregion'!R73C4</t>
  </si>
  <si>
    <t xml:space="preserve">'[R4B_0331.XLS]Tregion'!R73C32</t>
  </si>
  <si>
    <t xml:space="preserve">'[R4B_0331.XLS]Tregion'!R73C10</t>
  </si>
  <si>
    <t xml:space="preserve">'[R4B_0331.XLS]Tregion'!R73C24</t>
  </si>
  <si>
    <t xml:space="preserve">'[R4C_0331.XLS]Tregion'!R73C1</t>
  </si>
  <si>
    <t xml:space="preserve">'[R4C_0331.XLS]Tregion'!R73C2</t>
  </si>
  <si>
    <t xml:space="preserve">'[R4C_0331.XLS]Tregion'!R73C3</t>
  </si>
  <si>
    <t xml:space="preserve">'[R4C_0331.XLS]Tregion'!R73C4</t>
  </si>
  <si>
    <t xml:space="preserve">'[R4C_0331.XLS]Tregion'!R73C32</t>
  </si>
  <si>
    <t xml:space="preserve">'[R4C_0331.XLS]Tregion'!R73C10</t>
  </si>
  <si>
    <t xml:space="preserve">'[R4C_0331.XLS]Tregion'!R73C24</t>
  </si>
  <si>
    <t xml:space="preserve">'[R5_0331.XLS]Tregion'!R73C1</t>
  </si>
  <si>
    <t xml:space="preserve">'[R5_0331.XLS]Tregion'!R73C2</t>
  </si>
  <si>
    <t xml:space="preserve">'[R5_0331.XLS]Tregion'!R73C3</t>
  </si>
  <si>
    <t xml:space="preserve">'[R5_0331.XLS]Tregion'!R73C4</t>
  </si>
  <si>
    <t xml:space="preserve">'[R5_0331.XLS]Tregion'!R73C32</t>
  </si>
  <si>
    <t xml:space="preserve">'[R5_0331.XLS]Tregion'!R73C10</t>
  </si>
  <si>
    <t xml:space="preserve">'[R5_0331.XLS]Tregion'!R73C24</t>
  </si>
  <si>
    <t xml:space="preserve">'[R6_0331.XLS]Tregion'!R73C1</t>
  </si>
  <si>
    <t xml:space="preserve">'[R6_0331.XLS]Tregion'!R73C2</t>
  </si>
  <si>
    <t xml:space="preserve">'[R6_0331.XLS]Tregion'!R73C3</t>
  </si>
  <si>
    <t xml:space="preserve">'[R6_0331.XLS]Tregion'!R73C4</t>
  </si>
  <si>
    <t xml:space="preserve">'[R6_0331.XLS]Tregion'!R73C32</t>
  </si>
  <si>
    <t xml:space="preserve">'[R6_0331.XLS]Tregion'!R73C10</t>
  </si>
  <si>
    <t xml:space="preserve">'[R6_0331.XLS]Tregion'!R73C24</t>
  </si>
  <si>
    <t xml:space="preserve">'[R1_0331.XLS]Tregion'!R74C1</t>
  </si>
  <si>
    <t xml:space="preserve">'[R1_0331.XLS]Tregion'!R74C2</t>
  </si>
  <si>
    <t xml:space="preserve">'[R1_0331.XLS]Tregion'!R74C3</t>
  </si>
  <si>
    <t xml:space="preserve">'[R1_0331.XLS]Tregion'!R74C4</t>
  </si>
  <si>
    <t xml:space="preserve">'[R1_0331.XLS]Tregion'!R74C32</t>
  </si>
  <si>
    <t xml:space="preserve">'[R1_0331.XLS]Tregion'!R74C10</t>
  </si>
  <si>
    <t xml:space="preserve">'[R1_0331.XLS]Tregion'!R74C24</t>
  </si>
  <si>
    <t xml:space="preserve">'[R1A_0331.XLS]Tregion'!R74C1</t>
  </si>
  <si>
    <t xml:space="preserve">'[R1A_0331.XLS]Tregion'!R74C2</t>
  </si>
  <si>
    <t xml:space="preserve">'[R1A_0331.XLS]Tregion'!R74C3</t>
  </si>
  <si>
    <t xml:space="preserve">'[R1A_0331.XLS]Tregion'!R74C4</t>
  </si>
  <si>
    <t xml:space="preserve">'[R1A_0331.XLS]Tregion'!R74C32</t>
  </si>
  <si>
    <t xml:space="preserve">'[R1A_0331.XLS]Tregion'!R74C10</t>
  </si>
  <si>
    <t xml:space="preserve">'[R1A_0331.XLS]Tregion'!R74C24</t>
  </si>
  <si>
    <t xml:space="preserve">'[R1B_0331.XLS]Tregion'!R74C1</t>
  </si>
  <si>
    <t xml:space="preserve">'[R1B_0331.XLS]Tregion'!R74C2</t>
  </si>
  <si>
    <t xml:space="preserve">'[R1B_0331.XLS]Tregion'!R74C3</t>
  </si>
  <si>
    <t xml:space="preserve">'[R1B_0331.XLS]Tregion'!R74C4</t>
  </si>
  <si>
    <t xml:space="preserve">'[R1B_0331.XLS]Tregion'!R74C32</t>
  </si>
  <si>
    <t xml:space="preserve">'[R1B_0331.XLS]Tregion'!R74C10</t>
  </si>
  <si>
    <t xml:space="preserve">'[R1B_0331.XLS]Tregion'!R74C24</t>
  </si>
  <si>
    <t xml:space="preserve">'[R1C_0331.XLS]Tregion'!R74C1</t>
  </si>
  <si>
    <t xml:space="preserve">'[R1C_0331.XLS]Tregion'!R74C2</t>
  </si>
  <si>
    <t xml:space="preserve">'[R1C_0331.XLS]Tregion'!R74C3</t>
  </si>
  <si>
    <t xml:space="preserve">'[R1C_0331.XLS]Tregion'!R74C4</t>
  </si>
  <si>
    <t xml:space="preserve">'[R1C_0331.XLS]Tregion'!R74C32</t>
  </si>
  <si>
    <t xml:space="preserve">'[R1C_0331.XLS]Tregion'!R74C10</t>
  </si>
  <si>
    <t xml:space="preserve">'[R1C_0331.XLS]Tregion'!R74C24</t>
  </si>
  <si>
    <t xml:space="preserve">'[R1E_0331.XLS]Tregion'!R74C1</t>
  </si>
  <si>
    <t xml:space="preserve">'[R1E_0331.XLS]Tregion'!R74C2</t>
  </si>
  <si>
    <t xml:space="preserve">'[R1E_0331.XLS]Tregion'!R74C3</t>
  </si>
  <si>
    <t xml:space="preserve">'[R1E_0331.XLS]Tregion'!R74C4</t>
  </si>
  <si>
    <t xml:space="preserve">'[R1E_0331.XLS]Tregion'!R74C32</t>
  </si>
  <si>
    <t xml:space="preserve">'[R1E_0331.XLS]Tregion'!R74C10</t>
  </si>
  <si>
    <t xml:space="preserve">'[R1E_0331.XLS]Tregion'!R74C24</t>
  </si>
  <si>
    <t xml:space="preserve">'[R1Z_0331.XLS]Tregion'!R74C1</t>
  </si>
  <si>
    <t xml:space="preserve">'[R1Z_0331.XLS]Tregion'!R74C2</t>
  </si>
  <si>
    <t xml:space="preserve">'[R1Z_0331.XLS]Tregion'!R74C3</t>
  </si>
  <si>
    <t xml:space="preserve">'[R1Z_0331.XLS]Tregion'!R74C4</t>
  </si>
  <si>
    <t xml:space="preserve">'[R1Z_0331.XLS]Tregion'!R74C32</t>
  </si>
  <si>
    <t xml:space="preserve">'[R1Z_0331.XLS]Tregion'!R74C10</t>
  </si>
  <si>
    <t xml:space="preserve">'[R1Z_0331.XLS]Tregion'!R74C24</t>
  </si>
  <si>
    <t xml:space="preserve">'[R3B_0331.XLS]Tregion'!R74C1</t>
  </si>
  <si>
    <t xml:space="preserve">'[R3B_0331.XLS]Tregion'!R74C2</t>
  </si>
  <si>
    <t xml:space="preserve">'[R3B_0331.XLS]Tregion'!R74C3</t>
  </si>
  <si>
    <t xml:space="preserve">'[R3B_0331.XLS]Tregion'!R74C4</t>
  </si>
  <si>
    <t xml:space="preserve">'[R3B_0331.XLS]Tregion'!R74C32</t>
  </si>
  <si>
    <t xml:space="preserve">'[R3B_0331.XLS]Tregion'!R74C10</t>
  </si>
  <si>
    <t xml:space="preserve">'[R3B_0331.XLS]Tregion'!R74C24</t>
  </si>
  <si>
    <t xml:space="preserve">'[R4_0331.XLS]Tregion'!R74C1</t>
  </si>
  <si>
    <t xml:space="preserve">'[R4_0331.XLS]Tregion'!R74C2</t>
  </si>
  <si>
    <t xml:space="preserve">'[R4_0331.XLS]Tregion'!R74C3</t>
  </si>
  <si>
    <t xml:space="preserve">'[R4_0331.XLS]Tregion'!R74C4</t>
  </si>
  <si>
    <t xml:space="preserve">'[R4_0331.XLS]Tregion'!R74C32</t>
  </si>
  <si>
    <t xml:space="preserve">'[R4_0331.XLS]Tregion'!R74C10</t>
  </si>
  <si>
    <t xml:space="preserve">'[R4_0331.XLS]Tregion'!R74C24</t>
  </si>
  <si>
    <t xml:space="preserve">'[R4A_0331.XLS]Tregion'!R74C1</t>
  </si>
  <si>
    <t xml:space="preserve">'[R4A_0331.XLS]Tregion'!R74C2</t>
  </si>
  <si>
    <t xml:space="preserve">'[R4A_0331.XLS]Tregion'!R74C3</t>
  </si>
  <si>
    <t xml:space="preserve">'[R4A_0331.XLS]Tregion'!R74C4</t>
  </si>
  <si>
    <t xml:space="preserve">'[R4A_0331.XLS]Tregion'!R74C32</t>
  </si>
  <si>
    <t xml:space="preserve">'[R4A_0331.XLS]Tregion'!R74C10</t>
  </si>
  <si>
    <t xml:space="preserve">'[R4A_0331.XLS]Tregion'!R74C24</t>
  </si>
  <si>
    <t xml:space="preserve">'[R4B_0331.XLS]Tregion'!R74C1</t>
  </si>
  <si>
    <t xml:space="preserve">'[R4B_0331.XLS]Tregion'!R74C2</t>
  </si>
  <si>
    <t xml:space="preserve">'[R4B_0331.XLS]Tregion'!R74C3</t>
  </si>
  <si>
    <t xml:space="preserve">'[R4B_0331.XLS]Tregion'!R74C4</t>
  </si>
  <si>
    <t xml:space="preserve">'[R4B_0331.XLS]Tregion'!R74C32</t>
  </si>
  <si>
    <t xml:space="preserve">'[R4B_0331.XLS]Tregion'!R74C10</t>
  </si>
  <si>
    <t xml:space="preserve">'[R4B_0331.XLS]Tregion'!R74C24</t>
  </si>
  <si>
    <t xml:space="preserve">'[R4C_0331.XLS]Tregion'!R74C1</t>
  </si>
  <si>
    <t xml:space="preserve">'[R4C_0331.XLS]Tregion'!R74C2</t>
  </si>
  <si>
    <t xml:space="preserve">'[R4C_0331.XLS]Tregion'!R74C3</t>
  </si>
  <si>
    <t xml:space="preserve">'[R4C_0331.XLS]Tregion'!R74C4</t>
  </si>
  <si>
    <t xml:space="preserve">'[R4C_0331.XLS]Tregion'!R74C32</t>
  </si>
  <si>
    <t xml:space="preserve">'[R4C_0331.XLS]Tregion'!R74C10</t>
  </si>
  <si>
    <t xml:space="preserve">'[R4C_0331.XLS]Tregion'!R74C24</t>
  </si>
  <si>
    <t xml:space="preserve">'[R5_0331.XLS]Tregion'!R74C1</t>
  </si>
  <si>
    <t xml:space="preserve">'[R5_0331.XLS]Tregion'!R74C2</t>
  </si>
  <si>
    <t xml:space="preserve">'[R5_0331.XLS]Tregion'!R74C3</t>
  </si>
  <si>
    <t xml:space="preserve">'[R5_0331.XLS]Tregion'!R74C4</t>
  </si>
  <si>
    <t xml:space="preserve">'[R5_0331.XLS]Tregion'!R74C32</t>
  </si>
  <si>
    <t xml:space="preserve">'[R5_0331.XLS]Tregion'!R74C10</t>
  </si>
  <si>
    <t xml:space="preserve">'[R5_0331.XLS]Tregion'!R74C24</t>
  </si>
  <si>
    <t xml:space="preserve">'[R6_0331.XLS]Tregion'!R74C1</t>
  </si>
  <si>
    <t xml:space="preserve">'[R6_0331.XLS]Tregion'!R74C2</t>
  </si>
  <si>
    <t xml:space="preserve">'[R6_0331.XLS]Tregion'!R74C3</t>
  </si>
  <si>
    <t xml:space="preserve">'[R6_0331.XLS]Tregion'!R74C4</t>
  </si>
  <si>
    <t xml:space="preserve">'[R6_0331.XLS]Tregion'!R74C32</t>
  </si>
  <si>
    <t xml:space="preserve">'[R6_0331.XLS]Tregion'!R74C10</t>
  </si>
  <si>
    <t xml:space="preserve">'[R6_0331.XLS]Tregion'!R74C24</t>
  </si>
  <si>
    <t xml:space="preserve">'[R1_0331.XLS]Tregion'!R75C1</t>
  </si>
  <si>
    <t xml:space="preserve">'[R1_0331.XLS]Tregion'!R75C2</t>
  </si>
  <si>
    <t xml:space="preserve">'[R1_0331.XLS]Tregion'!R75C3</t>
  </si>
  <si>
    <t xml:space="preserve">'[R1_0331.XLS]Tregion'!R75C4</t>
  </si>
  <si>
    <t xml:space="preserve">'[R1_0331.XLS]Tregion'!R75C32</t>
  </si>
  <si>
    <t xml:space="preserve">'[R1_0331.XLS]Tregion'!R75C10</t>
  </si>
  <si>
    <t xml:space="preserve">'[R1_0331.XLS]Tregion'!R75C24</t>
  </si>
  <si>
    <t xml:space="preserve">'[R1A_0331.XLS]Tregion'!R75C1</t>
  </si>
  <si>
    <t xml:space="preserve">'[R1A_0331.XLS]Tregion'!R75C2</t>
  </si>
  <si>
    <t xml:space="preserve">'[R1A_0331.XLS]Tregion'!R75C3</t>
  </si>
  <si>
    <t xml:space="preserve">'[R1A_0331.XLS]Tregion'!R75C4</t>
  </si>
  <si>
    <t xml:space="preserve">'[R1A_0331.XLS]Tregion'!R75C32</t>
  </si>
  <si>
    <t xml:space="preserve">'[R1A_0331.XLS]Tregion'!R75C10</t>
  </si>
  <si>
    <t xml:space="preserve">'[R1A_0331.XLS]Tregion'!R75C24</t>
  </si>
  <si>
    <t xml:space="preserve">'[R1B_0331.XLS]Tregion'!R75C1</t>
  </si>
  <si>
    <t xml:space="preserve">'[R1B_0331.XLS]Tregion'!R75C2</t>
  </si>
  <si>
    <t xml:space="preserve">'[R1B_0331.XLS]Tregion'!R75C3</t>
  </si>
  <si>
    <t xml:space="preserve">'[R1B_0331.XLS]Tregion'!R75C4</t>
  </si>
  <si>
    <t xml:space="preserve">'[R1B_0331.XLS]Tregion'!R75C32</t>
  </si>
  <si>
    <t xml:space="preserve">'[R1B_0331.XLS]Tregion'!R75C10</t>
  </si>
  <si>
    <t xml:space="preserve">'[R1B_0331.XLS]Tregion'!R75C24</t>
  </si>
  <si>
    <t xml:space="preserve">'[R1C_0331.XLS]Tregion'!R75C1</t>
  </si>
  <si>
    <t xml:space="preserve">'[R1C_0331.XLS]Tregion'!R75C2</t>
  </si>
  <si>
    <t xml:space="preserve">'[R1C_0331.XLS]Tregion'!R75C3</t>
  </si>
  <si>
    <t xml:space="preserve">'[R1C_0331.XLS]Tregion'!R75C4</t>
  </si>
  <si>
    <t xml:space="preserve">'[R1C_0331.XLS]Tregion'!R75C32</t>
  </si>
  <si>
    <t xml:space="preserve">'[R1C_0331.XLS]Tregion'!R75C10</t>
  </si>
  <si>
    <t xml:space="preserve">'[R1C_0331.XLS]Tregion'!R75C24</t>
  </si>
  <si>
    <t xml:space="preserve">'[R1E_0331.XLS]Tregion'!R75C1</t>
  </si>
  <si>
    <t xml:space="preserve">'[R1E_0331.XLS]Tregion'!R75C2</t>
  </si>
  <si>
    <t xml:space="preserve">'[R1E_0331.XLS]Tregion'!R75C3</t>
  </si>
  <si>
    <t xml:space="preserve">'[R1E_0331.XLS]Tregion'!R75C4</t>
  </si>
  <si>
    <t xml:space="preserve">'[R1E_0331.XLS]Tregion'!R75C32</t>
  </si>
  <si>
    <t xml:space="preserve">'[R1E_0331.XLS]Tregion'!R75C10</t>
  </si>
  <si>
    <t xml:space="preserve">'[R1E_0331.XLS]Tregion'!R75C24</t>
  </si>
  <si>
    <t xml:space="preserve">'[R1Z_0331.XLS]Tregion'!R75C1</t>
  </si>
  <si>
    <t xml:space="preserve">'[R1Z_0331.XLS]Tregion'!R75C2</t>
  </si>
  <si>
    <t xml:space="preserve">'[R1Z_0331.XLS]Tregion'!R75C3</t>
  </si>
  <si>
    <t xml:space="preserve">'[R1Z_0331.XLS]Tregion'!R75C4</t>
  </si>
  <si>
    <t xml:space="preserve">'[R1Z_0331.XLS]Tregion'!R75C32</t>
  </si>
  <si>
    <t xml:space="preserve">'[R1Z_0331.XLS]Tregion'!R75C10</t>
  </si>
  <si>
    <t xml:space="preserve">'[R1Z_0331.XLS]Tregion'!R75C24</t>
  </si>
  <si>
    <t xml:space="preserve">'[R3B_0331.XLS]Tregion'!R75C1</t>
  </si>
  <si>
    <t xml:space="preserve">'[R3B_0331.XLS]Tregion'!R75C2</t>
  </si>
  <si>
    <t xml:space="preserve">'[R3B_0331.XLS]Tregion'!R75C3</t>
  </si>
  <si>
    <t xml:space="preserve">'[R3B_0331.XLS]Tregion'!R75C4</t>
  </si>
  <si>
    <t xml:space="preserve">'[R3B_0331.XLS]Tregion'!R75C32</t>
  </si>
  <si>
    <t xml:space="preserve">'[R3B_0331.XLS]Tregion'!R75C10</t>
  </si>
  <si>
    <t xml:space="preserve">'[R3B_0331.XLS]Tregion'!R75C24</t>
  </si>
  <si>
    <t xml:space="preserve">'[R4_0331.XLS]Tregion'!R75C1</t>
  </si>
  <si>
    <t xml:space="preserve">'[R4_0331.XLS]Tregion'!R75C2</t>
  </si>
  <si>
    <t xml:space="preserve">'[R4_0331.XLS]Tregion'!R75C3</t>
  </si>
  <si>
    <t xml:space="preserve">'[R4_0331.XLS]Tregion'!R75C4</t>
  </si>
  <si>
    <t xml:space="preserve">'[R4_0331.XLS]Tregion'!R75C32</t>
  </si>
  <si>
    <t xml:space="preserve">'[R4_0331.XLS]Tregion'!R75C10</t>
  </si>
  <si>
    <t xml:space="preserve">'[R4_0331.XLS]Tregion'!R75C24</t>
  </si>
  <si>
    <t xml:space="preserve">'[R4A_0331.XLS]Tregion'!R75C1</t>
  </si>
  <si>
    <t xml:space="preserve">'[R4A_0331.XLS]Tregion'!R75C2</t>
  </si>
  <si>
    <t xml:space="preserve">'[R4A_0331.XLS]Tregion'!R75C3</t>
  </si>
  <si>
    <t xml:space="preserve">'[R4A_0331.XLS]Tregion'!R75C4</t>
  </si>
  <si>
    <t xml:space="preserve">'[R4A_0331.XLS]Tregion'!R75C32</t>
  </si>
  <si>
    <t xml:space="preserve">'[R4A_0331.XLS]Tregion'!R75C10</t>
  </si>
  <si>
    <t xml:space="preserve">'[R4A_0331.XLS]Tregion'!R75C24</t>
  </si>
  <si>
    <t xml:space="preserve">'[R4B_0331.XLS]Tregion'!R75C1</t>
  </si>
  <si>
    <t xml:space="preserve">'[R4B_0331.XLS]Tregion'!R75C2</t>
  </si>
  <si>
    <t xml:space="preserve">'[R4B_0331.XLS]Tregion'!R75C3</t>
  </si>
  <si>
    <t xml:space="preserve">'[R4B_0331.XLS]Tregion'!R75C4</t>
  </si>
  <si>
    <t xml:space="preserve">'[R4B_0331.XLS]Tregion'!R75C32</t>
  </si>
  <si>
    <t xml:space="preserve">'[R4B_0331.XLS]Tregion'!R75C10</t>
  </si>
  <si>
    <t xml:space="preserve">'[R4B_0331.XLS]Tregion'!R75C24</t>
  </si>
  <si>
    <t xml:space="preserve">'[R4C_0331.XLS]Tregion'!R75C1</t>
  </si>
  <si>
    <t xml:space="preserve">'[R4C_0331.XLS]Tregion'!R75C2</t>
  </si>
  <si>
    <t xml:space="preserve">'[R4C_0331.XLS]Tregion'!R75C3</t>
  </si>
  <si>
    <t xml:space="preserve">'[R4C_0331.XLS]Tregion'!R75C4</t>
  </si>
  <si>
    <t xml:space="preserve">'[R4C_0331.XLS]Tregion'!R75C32</t>
  </si>
  <si>
    <t xml:space="preserve">'[R4C_0331.XLS]Tregion'!R75C10</t>
  </si>
  <si>
    <t xml:space="preserve">'[R4C_0331.XLS]Tregion'!R75C24</t>
  </si>
  <si>
    <t xml:space="preserve">'[R5_0331.XLS]Tregion'!R75C1</t>
  </si>
  <si>
    <t xml:space="preserve">'[R5_0331.XLS]Tregion'!R75C2</t>
  </si>
  <si>
    <t xml:space="preserve">'[R5_0331.XLS]Tregion'!R75C3</t>
  </si>
  <si>
    <t xml:space="preserve">'[R5_0331.XLS]Tregion'!R75C4</t>
  </si>
  <si>
    <t xml:space="preserve">'[R5_0331.XLS]Tregion'!R75C32</t>
  </si>
  <si>
    <t xml:space="preserve">'[R5_0331.XLS]Tregion'!R75C10</t>
  </si>
  <si>
    <t xml:space="preserve">'[R5_0331.XLS]Tregion'!R75C24</t>
  </si>
  <si>
    <t xml:space="preserve">'[R6_0331.XLS]Tregion'!R75C1</t>
  </si>
  <si>
    <t xml:space="preserve">'[R6_0331.XLS]Tregion'!R75C2</t>
  </si>
  <si>
    <t xml:space="preserve">'[R6_0331.XLS]Tregion'!R75C3</t>
  </si>
  <si>
    <t xml:space="preserve">'[R6_0331.XLS]Tregion'!R75C4</t>
  </si>
  <si>
    <t xml:space="preserve">'[R6_0331.XLS]Tregion'!R75C32</t>
  </si>
  <si>
    <t xml:space="preserve">'[R6_0331.XLS]Tregion'!R75C10</t>
  </si>
  <si>
    <t xml:space="preserve">'[R6_0331.XLS]Tregion'!R75C24</t>
  </si>
  <si>
    <t xml:space="preserve">'[R1_0331.XLS]Tregion'!R76C1</t>
  </si>
  <si>
    <t xml:space="preserve">'[R1_0331.XLS]Tregion'!R76C2</t>
  </si>
  <si>
    <t xml:space="preserve">'[R1_0331.XLS]Tregion'!R76C3</t>
  </si>
  <si>
    <t xml:space="preserve">'[R1_0331.XLS]Tregion'!R76C4</t>
  </si>
  <si>
    <t xml:space="preserve">'[R1_0331.XLS]Tregion'!R76C32</t>
  </si>
  <si>
    <t xml:space="preserve">'[R1_0331.XLS]Tregion'!R76C10</t>
  </si>
  <si>
    <t xml:space="preserve">'[R1_0331.XLS]Tregion'!R76C24</t>
  </si>
  <si>
    <t xml:space="preserve">'[R1A_0331.XLS]Tregion'!R76C1</t>
  </si>
  <si>
    <t xml:space="preserve">'[R1A_0331.XLS]Tregion'!R76C2</t>
  </si>
  <si>
    <t xml:space="preserve">'[R1A_0331.XLS]Tregion'!R76C3</t>
  </si>
  <si>
    <t xml:space="preserve">'[R1A_0331.XLS]Tregion'!R76C4</t>
  </si>
  <si>
    <t xml:space="preserve">'[R1A_0331.XLS]Tregion'!R76C32</t>
  </si>
  <si>
    <t xml:space="preserve">'[R1A_0331.XLS]Tregion'!R76C10</t>
  </si>
  <si>
    <t xml:space="preserve">'[R1A_0331.XLS]Tregion'!R76C24</t>
  </si>
  <si>
    <t xml:space="preserve">'[R1B_0331.XLS]Tregion'!R76C1</t>
  </si>
  <si>
    <t xml:space="preserve">'[R1B_0331.XLS]Tregion'!R76C2</t>
  </si>
  <si>
    <t xml:space="preserve">'[R1B_0331.XLS]Tregion'!R76C3</t>
  </si>
  <si>
    <t xml:space="preserve">'[R1B_0331.XLS]Tregion'!R76C4</t>
  </si>
  <si>
    <t xml:space="preserve">'[R1B_0331.XLS]Tregion'!R76C32</t>
  </si>
  <si>
    <t xml:space="preserve">'[R1B_0331.XLS]Tregion'!R76C10</t>
  </si>
  <si>
    <t xml:space="preserve">'[R1B_0331.XLS]Tregion'!R76C24</t>
  </si>
  <si>
    <t xml:space="preserve">'[R1C_0331.XLS]Tregion'!R76C1</t>
  </si>
  <si>
    <t xml:space="preserve">'[R1C_0331.XLS]Tregion'!R76C2</t>
  </si>
  <si>
    <t xml:space="preserve">'[R1C_0331.XLS]Tregion'!R76C3</t>
  </si>
  <si>
    <t xml:space="preserve">'[R1C_0331.XLS]Tregion'!R76C4</t>
  </si>
  <si>
    <t xml:space="preserve">'[R1C_0331.XLS]Tregion'!R76C32</t>
  </si>
  <si>
    <t xml:space="preserve">'[R1C_0331.XLS]Tregion'!R76C10</t>
  </si>
  <si>
    <t xml:space="preserve">'[R1C_0331.XLS]Tregion'!R76C24</t>
  </si>
  <si>
    <t xml:space="preserve">'[R1E_0331.XLS]Tregion'!R76C1</t>
  </si>
  <si>
    <t xml:space="preserve">'[R1E_0331.XLS]Tregion'!R76C2</t>
  </si>
  <si>
    <t xml:space="preserve">'[R1E_0331.XLS]Tregion'!R76C3</t>
  </si>
  <si>
    <t xml:space="preserve">'[R1E_0331.XLS]Tregion'!R76C4</t>
  </si>
  <si>
    <t xml:space="preserve">'[R1E_0331.XLS]Tregion'!R76C32</t>
  </si>
  <si>
    <t xml:space="preserve">'[R1E_0331.XLS]Tregion'!R76C10</t>
  </si>
  <si>
    <t xml:space="preserve">'[R1E_0331.XLS]Tregion'!R76C24</t>
  </si>
  <si>
    <t xml:space="preserve">'[R1Z_0331.XLS]Tregion'!R76C1</t>
  </si>
  <si>
    <t xml:space="preserve">'[R1Z_0331.XLS]Tregion'!R76C2</t>
  </si>
  <si>
    <t xml:space="preserve">'[R1Z_0331.XLS]Tregion'!R76C3</t>
  </si>
  <si>
    <t xml:space="preserve">'[R1Z_0331.XLS]Tregion'!R76C4</t>
  </si>
  <si>
    <t xml:space="preserve">'[R1Z_0331.XLS]Tregion'!R76C32</t>
  </si>
  <si>
    <t xml:space="preserve">'[R1Z_0331.XLS]Tregion'!R76C10</t>
  </si>
  <si>
    <t xml:space="preserve">'[R1Z_0331.XLS]Tregion'!R76C24</t>
  </si>
  <si>
    <t xml:space="preserve">'[R3B_0331.XLS]Tregion'!R76C1</t>
  </si>
  <si>
    <t xml:space="preserve">'[R3B_0331.XLS]Tregion'!R76C2</t>
  </si>
  <si>
    <t xml:space="preserve">'[R3B_0331.XLS]Tregion'!R76C3</t>
  </si>
  <si>
    <t xml:space="preserve">'[R3B_0331.XLS]Tregion'!R76C4</t>
  </si>
  <si>
    <t xml:space="preserve">'[R3B_0331.XLS]Tregion'!R76C32</t>
  </si>
  <si>
    <t xml:space="preserve">'[R3B_0331.XLS]Tregion'!R76C10</t>
  </si>
  <si>
    <t xml:space="preserve">'[R3B_0331.XLS]Tregion'!R76C24</t>
  </si>
  <si>
    <t xml:space="preserve">'[R4_0331.XLS]Tregion'!R76C1</t>
  </si>
  <si>
    <t xml:space="preserve">'[R4_0331.XLS]Tregion'!R76C2</t>
  </si>
  <si>
    <t xml:space="preserve">'[R4_0331.XLS]Tregion'!R76C3</t>
  </si>
  <si>
    <t xml:space="preserve">'[R4_0331.XLS]Tregion'!R76C4</t>
  </si>
  <si>
    <t xml:space="preserve">'[R4_0331.XLS]Tregion'!R76C32</t>
  </si>
  <si>
    <t xml:space="preserve">'[R4_0331.XLS]Tregion'!R76C10</t>
  </si>
  <si>
    <t xml:space="preserve">'[R4_0331.XLS]Tregion'!R76C24</t>
  </si>
  <si>
    <t xml:space="preserve">'[R4A_0331.XLS]Tregion'!R76C1</t>
  </si>
  <si>
    <t xml:space="preserve">'[R4A_0331.XLS]Tregion'!R76C2</t>
  </si>
  <si>
    <t xml:space="preserve">'[R4A_0331.XLS]Tregion'!R76C3</t>
  </si>
  <si>
    <t xml:space="preserve">'[R4A_0331.XLS]Tregion'!R76C4</t>
  </si>
  <si>
    <t xml:space="preserve">'[R4A_0331.XLS]Tregion'!R76C32</t>
  </si>
  <si>
    <t xml:space="preserve">'[R4A_0331.XLS]Tregion'!R76C10</t>
  </si>
  <si>
    <t xml:space="preserve">'[R4A_0331.XLS]Tregion'!R76C24</t>
  </si>
  <si>
    <t xml:space="preserve">'[R4B_0331.XLS]Tregion'!R76C1</t>
  </si>
  <si>
    <t xml:space="preserve">'[R4B_0331.XLS]Tregion'!R76C2</t>
  </si>
  <si>
    <t xml:space="preserve">'[R4B_0331.XLS]Tregion'!R76C3</t>
  </si>
  <si>
    <t xml:space="preserve">'[R4B_0331.XLS]Tregion'!R76C4</t>
  </si>
  <si>
    <t xml:space="preserve">'[R4B_0331.XLS]Tregion'!R76C32</t>
  </si>
  <si>
    <t xml:space="preserve">'[R4B_0331.XLS]Tregion'!R76C10</t>
  </si>
  <si>
    <t xml:space="preserve">'[R4B_0331.XLS]Tregion'!R76C24</t>
  </si>
  <si>
    <t xml:space="preserve">'[R4C_0331.XLS]Tregion'!R76C1</t>
  </si>
  <si>
    <t xml:space="preserve">'[R4C_0331.XLS]Tregion'!R76C2</t>
  </si>
  <si>
    <t xml:space="preserve">'[R4C_0331.XLS]Tregion'!R76C3</t>
  </si>
  <si>
    <t xml:space="preserve">'[R4C_0331.XLS]Tregion'!R76C4</t>
  </si>
  <si>
    <t xml:space="preserve">'[R4C_0331.XLS]Tregion'!R76C32</t>
  </si>
  <si>
    <t xml:space="preserve">'[R4C_0331.XLS]Tregion'!R76C10</t>
  </si>
  <si>
    <t xml:space="preserve">'[R4C_0331.XLS]Tregion'!R76C24</t>
  </si>
  <si>
    <t xml:space="preserve">'[R5_0331.XLS]Tregion'!R76C1</t>
  </si>
  <si>
    <t xml:space="preserve">'[R5_0331.XLS]Tregion'!R76C2</t>
  </si>
  <si>
    <t xml:space="preserve">'[R5_0331.XLS]Tregion'!R76C3</t>
  </si>
  <si>
    <t xml:space="preserve">'[R5_0331.XLS]Tregion'!R76C4</t>
  </si>
  <si>
    <t xml:space="preserve">'[R5_0331.XLS]Tregion'!R76C32</t>
  </si>
  <si>
    <t xml:space="preserve">'[R5_0331.XLS]Tregion'!R76C10</t>
  </si>
  <si>
    <t xml:space="preserve">'[R5_0331.XLS]Tregion'!R76C24</t>
  </si>
  <si>
    <t xml:space="preserve">'[R6_0331.XLS]Tregion'!R76C1</t>
  </si>
  <si>
    <t xml:space="preserve">'[R6_0331.XLS]Tregion'!R76C2</t>
  </si>
  <si>
    <t xml:space="preserve">'[R6_0331.XLS]Tregion'!R76C3</t>
  </si>
  <si>
    <t xml:space="preserve">'[R6_0331.XLS]Tregion'!R76C4</t>
  </si>
  <si>
    <t xml:space="preserve">'[R6_0331.XLS]Tregion'!R76C32</t>
  </si>
  <si>
    <t xml:space="preserve">'[R6_0331.XLS]Tregion'!R76C10</t>
  </si>
  <si>
    <t xml:space="preserve">'[R6_0331.XLS]Tregion'!R76C24</t>
  </si>
  <si>
    <t xml:space="preserve">'[R1_0331.XLS]Tregion'!R77C1</t>
  </si>
  <si>
    <t xml:space="preserve">'[R1_0331.XLS]Tregion'!R77C2</t>
  </si>
  <si>
    <t xml:space="preserve">'[R1_0331.XLS]Tregion'!R77C3</t>
  </si>
  <si>
    <t xml:space="preserve">'[R1_0331.XLS]Tregion'!R77C4</t>
  </si>
  <si>
    <t xml:space="preserve">'[R1_0331.XLS]Tregion'!R77C32</t>
  </si>
  <si>
    <t xml:space="preserve">'[R1_0331.XLS]Tregion'!R77C10</t>
  </si>
  <si>
    <t xml:space="preserve">'[R1_0331.XLS]Tregion'!R77C24</t>
  </si>
  <si>
    <t xml:space="preserve">'[R1A_0331.XLS]Tregion'!R77C1</t>
  </si>
  <si>
    <t xml:space="preserve">'[R1A_0331.XLS]Tregion'!R77C2</t>
  </si>
  <si>
    <t xml:space="preserve">'[R1A_0331.XLS]Tregion'!R77C3</t>
  </si>
  <si>
    <t xml:space="preserve">'[R1A_0331.XLS]Tregion'!R77C4</t>
  </si>
  <si>
    <t xml:space="preserve">'[R1A_0331.XLS]Tregion'!R77C32</t>
  </si>
  <si>
    <t xml:space="preserve">'[R1A_0331.XLS]Tregion'!R77C10</t>
  </si>
  <si>
    <t xml:space="preserve">'[R1A_0331.XLS]Tregion'!R77C24</t>
  </si>
  <si>
    <t xml:space="preserve">'[R1B_0331.XLS]Tregion'!R77C1</t>
  </si>
  <si>
    <t xml:space="preserve">'[R1B_0331.XLS]Tregion'!R77C2</t>
  </si>
  <si>
    <t xml:space="preserve">'[R1B_0331.XLS]Tregion'!R77C3</t>
  </si>
  <si>
    <t xml:space="preserve">'[R1B_0331.XLS]Tregion'!R77C4</t>
  </si>
  <si>
    <t xml:space="preserve">'[R1B_0331.XLS]Tregion'!R77C32</t>
  </si>
  <si>
    <t xml:space="preserve">'[R1B_0331.XLS]Tregion'!R77C10</t>
  </si>
  <si>
    <t xml:space="preserve">'[R1B_0331.XLS]Tregion'!R77C24</t>
  </si>
  <si>
    <t xml:space="preserve">'[R1C_0331.XLS]Tregion'!R77C1</t>
  </si>
  <si>
    <t xml:space="preserve">'[R1C_0331.XLS]Tregion'!R77C2</t>
  </si>
  <si>
    <t xml:space="preserve">'[R1C_0331.XLS]Tregion'!R77C3</t>
  </si>
  <si>
    <t xml:space="preserve">'[R1C_0331.XLS]Tregion'!R77C4</t>
  </si>
  <si>
    <t xml:space="preserve">'[R1C_0331.XLS]Tregion'!R77C32</t>
  </si>
  <si>
    <t xml:space="preserve">'[R1C_0331.XLS]Tregion'!R77C10</t>
  </si>
  <si>
    <t xml:space="preserve">'[R1C_0331.XLS]Tregion'!R77C24</t>
  </si>
  <si>
    <t xml:space="preserve">'[R1E_0331.XLS]Tregion'!R77C1</t>
  </si>
  <si>
    <t xml:space="preserve">'[R1E_0331.XLS]Tregion'!R77C2</t>
  </si>
  <si>
    <t xml:space="preserve">'[R1E_0331.XLS]Tregion'!R77C3</t>
  </si>
  <si>
    <t xml:space="preserve">'[R1E_0331.XLS]Tregion'!R77C4</t>
  </si>
  <si>
    <t xml:space="preserve">'[R1E_0331.XLS]Tregion'!R77C32</t>
  </si>
  <si>
    <t xml:space="preserve">'[R1E_0331.XLS]Tregion'!R77C10</t>
  </si>
  <si>
    <t xml:space="preserve">'[R1E_0331.XLS]Tregion'!R77C24</t>
  </si>
  <si>
    <t xml:space="preserve">'[R1Z_0331.XLS]Tregion'!R77C1</t>
  </si>
  <si>
    <t xml:space="preserve">'[R1Z_0331.XLS]Tregion'!R77C2</t>
  </si>
  <si>
    <t xml:space="preserve">'[R1Z_0331.XLS]Tregion'!R77C3</t>
  </si>
  <si>
    <t xml:space="preserve">'[R1Z_0331.XLS]Tregion'!R77C4</t>
  </si>
  <si>
    <t xml:space="preserve">'[R1Z_0331.XLS]Tregion'!R77C32</t>
  </si>
  <si>
    <t xml:space="preserve">'[R1Z_0331.XLS]Tregion'!R77C10</t>
  </si>
  <si>
    <t xml:space="preserve">'[R1Z_0331.XLS]Tregion'!R77C24</t>
  </si>
  <si>
    <t xml:space="preserve">'[R3B_0331.XLS]Tregion'!R77C1</t>
  </si>
  <si>
    <t xml:space="preserve">'[R3B_0331.XLS]Tregion'!R77C2</t>
  </si>
  <si>
    <t xml:space="preserve">'[R3B_0331.XLS]Tregion'!R77C3</t>
  </si>
  <si>
    <t xml:space="preserve">'[R3B_0331.XLS]Tregion'!R77C4</t>
  </si>
  <si>
    <t xml:space="preserve">'[R3B_0331.XLS]Tregion'!R77C32</t>
  </si>
  <si>
    <t xml:space="preserve">'[R3B_0331.XLS]Tregion'!R77C10</t>
  </si>
  <si>
    <t xml:space="preserve">'[R3B_0331.XLS]Tregion'!R77C24</t>
  </si>
  <si>
    <t xml:space="preserve">'[R4_0331.XLS]Tregion'!R77C1</t>
  </si>
  <si>
    <t xml:space="preserve">'[R4_0331.XLS]Tregion'!R77C2</t>
  </si>
  <si>
    <t xml:space="preserve">'[R4_0331.XLS]Tregion'!R77C3</t>
  </si>
  <si>
    <t xml:space="preserve">'[R4_0331.XLS]Tregion'!R77C4</t>
  </si>
  <si>
    <t xml:space="preserve">'[R4_0331.XLS]Tregion'!R77C32</t>
  </si>
  <si>
    <t xml:space="preserve">'[R4_0331.XLS]Tregion'!R77C10</t>
  </si>
  <si>
    <t xml:space="preserve">'[R4_0331.XLS]Tregion'!R77C24</t>
  </si>
  <si>
    <t xml:space="preserve">'[R4A_0331.XLS]Tregion'!R77C1</t>
  </si>
  <si>
    <t xml:space="preserve">'[R4A_0331.XLS]Tregion'!R77C2</t>
  </si>
  <si>
    <t xml:space="preserve">'[R4A_0331.XLS]Tregion'!R77C3</t>
  </si>
  <si>
    <t xml:space="preserve">'[R4A_0331.XLS]Tregion'!R77C4</t>
  </si>
  <si>
    <t xml:space="preserve">'[R4A_0331.XLS]Tregion'!R77C32</t>
  </si>
  <si>
    <t xml:space="preserve">'[R4A_0331.XLS]Tregion'!R77C10</t>
  </si>
  <si>
    <t xml:space="preserve">'[R4A_0331.XLS]Tregion'!R77C24</t>
  </si>
  <si>
    <t xml:space="preserve">'[R4B_0331.XLS]Tregion'!R77C1</t>
  </si>
  <si>
    <t xml:space="preserve">'[R4B_0331.XLS]Tregion'!R77C2</t>
  </si>
  <si>
    <t xml:space="preserve">'[R4B_0331.XLS]Tregion'!R77C3</t>
  </si>
  <si>
    <t xml:space="preserve">'[R4B_0331.XLS]Tregion'!R77C4</t>
  </si>
  <si>
    <t xml:space="preserve">'[R4B_0331.XLS]Tregion'!R77C32</t>
  </si>
  <si>
    <t xml:space="preserve">'[R4B_0331.XLS]Tregion'!R77C10</t>
  </si>
  <si>
    <t xml:space="preserve">'[R4B_0331.XLS]Tregion'!R77C24</t>
  </si>
  <si>
    <t xml:space="preserve">'[R4C_0331.XLS]Tregion'!R77C1</t>
  </si>
  <si>
    <t xml:space="preserve">'[R4C_0331.XLS]Tregion'!R77C2</t>
  </si>
  <si>
    <t xml:space="preserve">'[R4C_0331.XLS]Tregion'!R77C3</t>
  </si>
  <si>
    <t xml:space="preserve">'[R4C_0331.XLS]Tregion'!R77C4</t>
  </si>
  <si>
    <t xml:space="preserve">'[R4C_0331.XLS]Tregion'!R77C32</t>
  </si>
  <si>
    <t xml:space="preserve">'[R4C_0331.XLS]Tregion'!R77C10</t>
  </si>
  <si>
    <t xml:space="preserve">'[R4C_0331.XLS]Tregion'!R77C24</t>
  </si>
  <si>
    <t xml:space="preserve">'[R5_0331.XLS]Tregion'!R77C1</t>
  </si>
  <si>
    <t xml:space="preserve">'[R5_0331.XLS]Tregion'!R77C2</t>
  </si>
  <si>
    <t xml:space="preserve">'[R5_0331.XLS]Tregion'!R77C3</t>
  </si>
  <si>
    <t xml:space="preserve">'[R5_0331.XLS]Tregion'!R77C4</t>
  </si>
  <si>
    <t xml:space="preserve">'[R5_0331.XLS]Tregion'!R77C32</t>
  </si>
  <si>
    <t xml:space="preserve">'[R5_0331.XLS]Tregion'!R77C10</t>
  </si>
  <si>
    <t xml:space="preserve">'[R5_0331.XLS]Tregion'!R77C24</t>
  </si>
  <si>
    <t xml:space="preserve">'[R6_0331.XLS]Tregion'!R77C1</t>
  </si>
  <si>
    <t xml:space="preserve">'[R6_0331.XLS]Tregion'!R77C2</t>
  </si>
  <si>
    <t xml:space="preserve">'[R6_0331.XLS]Tregion'!R77C3</t>
  </si>
  <si>
    <t xml:space="preserve">'[R6_0331.XLS]Tregion'!R77C4</t>
  </si>
  <si>
    <t xml:space="preserve">'[R6_0331.XLS]Tregion'!R77C32</t>
  </si>
  <si>
    <t xml:space="preserve">'[R6_0331.XLS]Tregion'!R77C10</t>
  </si>
  <si>
    <t xml:space="preserve">'[R6_0331.XLS]Tregion'!R77C24</t>
  </si>
  <si>
    <t xml:space="preserve">'[R1_0331.XLS]Tregion'!R78C1</t>
  </si>
  <si>
    <t xml:space="preserve">'[R1_0331.XLS]Tregion'!R78C2</t>
  </si>
  <si>
    <t xml:space="preserve">'[R1_0331.XLS]Tregion'!R78C3</t>
  </si>
  <si>
    <t xml:space="preserve">'[R1_0331.XLS]Tregion'!R78C4</t>
  </si>
  <si>
    <t xml:space="preserve">'[R1_0331.XLS]Tregion'!R78C32</t>
  </si>
  <si>
    <t xml:space="preserve">'[R1_0331.XLS]Tregion'!R78C10</t>
  </si>
  <si>
    <t xml:space="preserve">'[R1_0331.XLS]Tregion'!R78C24</t>
  </si>
  <si>
    <t xml:space="preserve">'[R1A_0331.XLS]Tregion'!R78C1</t>
  </si>
  <si>
    <t xml:space="preserve">'[R1A_0331.XLS]Tregion'!R78C2</t>
  </si>
  <si>
    <t xml:space="preserve">'[R1A_0331.XLS]Tregion'!R78C3</t>
  </si>
  <si>
    <t xml:space="preserve">'[R1A_0331.XLS]Tregion'!R78C4</t>
  </si>
  <si>
    <t xml:space="preserve">'[R1A_0331.XLS]Tregion'!R78C32</t>
  </si>
  <si>
    <t xml:space="preserve">'[R1A_0331.XLS]Tregion'!R78C10</t>
  </si>
  <si>
    <t xml:space="preserve">'[R1A_0331.XLS]Tregion'!R78C24</t>
  </si>
  <si>
    <t xml:space="preserve">'[R1B_0331.XLS]Tregion'!R78C1</t>
  </si>
  <si>
    <t xml:space="preserve">'[R1B_0331.XLS]Tregion'!R78C2</t>
  </si>
  <si>
    <t xml:space="preserve">'[R1B_0331.XLS]Tregion'!R78C3</t>
  </si>
  <si>
    <t xml:space="preserve">'[R1B_0331.XLS]Tregion'!R78C4</t>
  </si>
  <si>
    <t xml:space="preserve">'[R1B_0331.XLS]Tregion'!R78C32</t>
  </si>
  <si>
    <t xml:space="preserve">'[R1B_0331.XLS]Tregion'!R78C10</t>
  </si>
  <si>
    <t xml:space="preserve">'[R1B_0331.XLS]Tregion'!R78C24</t>
  </si>
  <si>
    <t xml:space="preserve">'[R1C_0331.XLS]Tregion'!R78C1</t>
  </si>
  <si>
    <t xml:space="preserve">'[R1C_0331.XLS]Tregion'!R78C2</t>
  </si>
  <si>
    <t xml:space="preserve">'[R1C_0331.XLS]Tregion'!R78C3</t>
  </si>
  <si>
    <t xml:space="preserve">'[R1C_0331.XLS]Tregion'!R78C4</t>
  </si>
  <si>
    <t xml:space="preserve">'[R1C_0331.XLS]Tregion'!R78C32</t>
  </si>
  <si>
    <t xml:space="preserve">'[R1C_0331.XLS]Tregion'!R78C10</t>
  </si>
  <si>
    <t xml:space="preserve">'[R1C_0331.XLS]Tregion'!R78C24</t>
  </si>
  <si>
    <t xml:space="preserve">'[R1E_0331.XLS]Tregion'!R78C1</t>
  </si>
  <si>
    <t xml:space="preserve">'[R1E_0331.XLS]Tregion'!R78C2</t>
  </si>
  <si>
    <t xml:space="preserve">'[R1E_0331.XLS]Tregion'!R78C3</t>
  </si>
  <si>
    <t xml:space="preserve">'[R1E_0331.XLS]Tregion'!R78C4</t>
  </si>
  <si>
    <t xml:space="preserve">'[R1E_0331.XLS]Tregion'!R78C32</t>
  </si>
  <si>
    <t xml:space="preserve">'[R1E_0331.XLS]Tregion'!R78C10</t>
  </si>
  <si>
    <t xml:space="preserve">'[R1E_0331.XLS]Tregion'!R78C24</t>
  </si>
  <si>
    <t xml:space="preserve">'[R1Z_0331.XLS]Tregion'!R78C1</t>
  </si>
  <si>
    <t xml:space="preserve">'[R1Z_0331.XLS]Tregion'!R78C2</t>
  </si>
  <si>
    <t xml:space="preserve">'[R1Z_0331.XLS]Tregion'!R78C3</t>
  </si>
  <si>
    <t xml:space="preserve">'[R1Z_0331.XLS]Tregion'!R78C4</t>
  </si>
  <si>
    <t xml:space="preserve">'[R1Z_0331.XLS]Tregion'!R78C32</t>
  </si>
  <si>
    <t xml:space="preserve">'[R1Z_0331.XLS]Tregion'!R78C10</t>
  </si>
  <si>
    <t xml:space="preserve">'[R1Z_0331.XLS]Tregion'!R78C24</t>
  </si>
  <si>
    <t xml:space="preserve">'[R3B_0331.XLS]Tregion'!R78C1</t>
  </si>
  <si>
    <t xml:space="preserve">'[R3B_0331.XLS]Tregion'!R78C2</t>
  </si>
  <si>
    <t xml:space="preserve">'[R3B_0331.XLS]Tregion'!R78C3</t>
  </si>
  <si>
    <t xml:space="preserve">'[R3B_0331.XLS]Tregion'!R78C4</t>
  </si>
  <si>
    <t xml:space="preserve">'[R3B_0331.XLS]Tregion'!R78C32</t>
  </si>
  <si>
    <t xml:space="preserve">'[R3B_0331.XLS]Tregion'!R78C10</t>
  </si>
  <si>
    <t xml:space="preserve">'[R3B_0331.XLS]Tregion'!R78C24</t>
  </si>
  <si>
    <t xml:space="preserve">'[R4_0331.XLS]Tregion'!R78C1</t>
  </si>
  <si>
    <t xml:space="preserve">'[R4_0331.XLS]Tregion'!R78C2</t>
  </si>
  <si>
    <t xml:space="preserve">'[R4_0331.XLS]Tregion'!R78C3</t>
  </si>
  <si>
    <t xml:space="preserve">'[R4_0331.XLS]Tregion'!R78C4</t>
  </si>
  <si>
    <t xml:space="preserve">'[R4_0331.XLS]Tregion'!R78C32</t>
  </si>
  <si>
    <t xml:space="preserve">'[R4_0331.XLS]Tregion'!R78C10</t>
  </si>
  <si>
    <t xml:space="preserve">'[R4_0331.XLS]Tregion'!R78C24</t>
  </si>
  <si>
    <t xml:space="preserve">'[R4A_0331.XLS]Tregion'!R78C1</t>
  </si>
  <si>
    <t xml:space="preserve">'[R4A_0331.XLS]Tregion'!R78C2</t>
  </si>
  <si>
    <t xml:space="preserve">'[R4A_0331.XLS]Tregion'!R78C3</t>
  </si>
  <si>
    <t xml:space="preserve">'[R4A_0331.XLS]Tregion'!R78C4</t>
  </si>
  <si>
    <t xml:space="preserve">'[R4A_0331.XLS]Tregion'!R78C32</t>
  </si>
  <si>
    <t xml:space="preserve">'[R4A_0331.XLS]Tregion'!R78C10</t>
  </si>
  <si>
    <t xml:space="preserve">'[R4A_0331.XLS]Tregion'!R78C24</t>
  </si>
  <si>
    <t xml:space="preserve">'[R4B_0331.XLS]Tregion'!R78C1</t>
  </si>
  <si>
    <t xml:space="preserve">'[R4B_0331.XLS]Tregion'!R78C2</t>
  </si>
  <si>
    <t xml:space="preserve">'[R4B_0331.XLS]Tregion'!R78C3</t>
  </si>
  <si>
    <t xml:space="preserve">'[R4B_0331.XLS]Tregion'!R78C4</t>
  </si>
  <si>
    <t xml:space="preserve">'[R4B_0331.XLS]Tregion'!R78C32</t>
  </si>
  <si>
    <t xml:space="preserve">'[R4B_0331.XLS]Tregion'!R78C10</t>
  </si>
  <si>
    <t xml:space="preserve">'[R4B_0331.XLS]Tregion'!R78C24</t>
  </si>
  <si>
    <t xml:space="preserve">'[R4C_0331.XLS]Tregion'!R78C1</t>
  </si>
  <si>
    <t xml:space="preserve">'[R4C_0331.XLS]Tregion'!R78C2</t>
  </si>
  <si>
    <t xml:space="preserve">'[R4C_0331.XLS]Tregion'!R78C3</t>
  </si>
  <si>
    <t xml:space="preserve">'[R4C_0331.XLS]Tregion'!R78C4</t>
  </si>
  <si>
    <t xml:space="preserve">'[R4C_0331.XLS]Tregion'!R78C32</t>
  </si>
  <si>
    <t xml:space="preserve">'[R4C_0331.XLS]Tregion'!R78C10</t>
  </si>
  <si>
    <t xml:space="preserve">'[R4C_0331.XLS]Tregion'!R78C24</t>
  </si>
  <si>
    <t xml:space="preserve">'[R5_0331.XLS]Tregion'!R78C1</t>
  </si>
  <si>
    <t xml:space="preserve">'[R5_0331.XLS]Tregion'!R78C2</t>
  </si>
  <si>
    <t xml:space="preserve">'[R5_0331.XLS]Tregion'!R78C3</t>
  </si>
  <si>
    <t xml:space="preserve">'[R5_0331.XLS]Tregion'!R78C4</t>
  </si>
  <si>
    <t xml:space="preserve">'[R5_0331.XLS]Tregion'!R78C32</t>
  </si>
  <si>
    <t xml:space="preserve">'[R5_0331.XLS]Tregion'!R78C10</t>
  </si>
  <si>
    <t xml:space="preserve">'[R5_0331.XLS]Tregion'!R78C24</t>
  </si>
  <si>
    <t xml:space="preserve">'[R6_0331.XLS]Tregion'!R78C1</t>
  </si>
  <si>
    <t xml:space="preserve">'[R6_0331.XLS]Tregion'!R78C2</t>
  </si>
  <si>
    <t xml:space="preserve">'[R6_0331.XLS]Tregion'!R78C3</t>
  </si>
  <si>
    <t xml:space="preserve">'[R6_0331.XLS]Tregion'!R78C4</t>
  </si>
  <si>
    <t xml:space="preserve">'[R6_0331.XLS]Tregion'!R78C32</t>
  </si>
  <si>
    <t xml:space="preserve">'[R6_0331.XLS]Tregion'!R78C10</t>
  </si>
  <si>
    <t xml:space="preserve">'[R6_0331.XLS]Tregion'!R78C24</t>
  </si>
  <si>
    <t xml:space="preserve">'[R1_0331.XLS]Tregion'!R79C1</t>
  </si>
  <si>
    <t xml:space="preserve">'[R1_0331.XLS]Tregion'!R79C2</t>
  </si>
  <si>
    <t xml:space="preserve">'[R1_0331.XLS]Tregion'!R79C3</t>
  </si>
  <si>
    <t xml:space="preserve">'[R1_0331.XLS]Tregion'!R79C4</t>
  </si>
  <si>
    <t xml:space="preserve">'[R1_0331.XLS]Tregion'!R79C32</t>
  </si>
  <si>
    <t xml:space="preserve">'[R1_0331.XLS]Tregion'!R79C10</t>
  </si>
  <si>
    <t xml:space="preserve">'[R1_0331.XLS]Tregion'!R79C24</t>
  </si>
  <si>
    <t xml:space="preserve">'[R1A_0331.XLS]Tregion'!R79C1</t>
  </si>
  <si>
    <t xml:space="preserve">'[R1A_0331.XLS]Tregion'!R79C2</t>
  </si>
  <si>
    <t xml:space="preserve">'[R1A_0331.XLS]Tregion'!R79C3</t>
  </si>
  <si>
    <t xml:space="preserve">'[R1A_0331.XLS]Tregion'!R79C4</t>
  </si>
  <si>
    <t xml:space="preserve">'[R1A_0331.XLS]Tregion'!R79C32</t>
  </si>
  <si>
    <t xml:space="preserve">'[R1A_0331.XLS]Tregion'!R79C10</t>
  </si>
  <si>
    <t xml:space="preserve">'[R1A_0331.XLS]Tregion'!R79C24</t>
  </si>
  <si>
    <t xml:space="preserve">'[R1B_0331.XLS]Tregion'!R79C1</t>
  </si>
  <si>
    <t xml:space="preserve">'[R1B_0331.XLS]Tregion'!R79C2</t>
  </si>
  <si>
    <t xml:space="preserve">'[R1B_0331.XLS]Tregion'!R79C3</t>
  </si>
  <si>
    <t xml:space="preserve">'[R1B_0331.XLS]Tregion'!R79C4</t>
  </si>
  <si>
    <t xml:space="preserve">'[R1B_0331.XLS]Tregion'!R79C32</t>
  </si>
  <si>
    <t xml:space="preserve">'[R1B_0331.XLS]Tregion'!R79C10</t>
  </si>
  <si>
    <t xml:space="preserve">'[R1B_0331.XLS]Tregion'!R79C24</t>
  </si>
  <si>
    <t xml:space="preserve">'[R1C_0331.XLS]Tregion'!R79C1</t>
  </si>
  <si>
    <t xml:space="preserve">'[R1C_0331.XLS]Tregion'!R79C2</t>
  </si>
  <si>
    <t xml:space="preserve">'[R1C_0331.XLS]Tregion'!R79C3</t>
  </si>
  <si>
    <t xml:space="preserve">'[R1C_0331.XLS]Tregion'!R79C4</t>
  </si>
  <si>
    <t xml:space="preserve">'[R1C_0331.XLS]Tregion'!R79C32</t>
  </si>
  <si>
    <t xml:space="preserve">'[R1C_0331.XLS]Tregion'!R79C10</t>
  </si>
  <si>
    <t xml:space="preserve">'[R1C_0331.XLS]Tregion'!R79C24</t>
  </si>
  <si>
    <t xml:space="preserve">'[R1E_0331.XLS]Tregion'!R79C1</t>
  </si>
  <si>
    <t xml:space="preserve">'[R1E_0331.XLS]Tregion'!R79C2</t>
  </si>
  <si>
    <t xml:space="preserve">'[R1E_0331.XLS]Tregion'!R79C3</t>
  </si>
  <si>
    <t xml:space="preserve">'[R1E_0331.XLS]Tregion'!R79C4</t>
  </si>
  <si>
    <t xml:space="preserve">'[R1E_0331.XLS]Tregion'!R79C32</t>
  </si>
  <si>
    <t xml:space="preserve">'[R1E_0331.XLS]Tregion'!R79C10</t>
  </si>
  <si>
    <t xml:space="preserve">'[R1E_0331.XLS]Tregion'!R79C24</t>
  </si>
  <si>
    <t xml:space="preserve">'[R1Z_0331.XLS]Tregion'!R79C1</t>
  </si>
  <si>
    <t xml:space="preserve">'[R1Z_0331.XLS]Tregion'!R79C2</t>
  </si>
  <si>
    <t xml:space="preserve">'[R1Z_0331.XLS]Tregion'!R79C3</t>
  </si>
  <si>
    <t xml:space="preserve">'[R1Z_0331.XLS]Tregion'!R79C4</t>
  </si>
  <si>
    <t xml:space="preserve">'[R1Z_0331.XLS]Tregion'!R79C32</t>
  </si>
  <si>
    <t xml:space="preserve">'[R1Z_0331.XLS]Tregion'!R79C10</t>
  </si>
  <si>
    <t xml:space="preserve">'[R1Z_0331.XLS]Tregion'!R79C24</t>
  </si>
  <si>
    <t xml:space="preserve">'[R3B_0331.XLS]Tregion'!R79C1</t>
  </si>
  <si>
    <t xml:space="preserve">'[R3B_0331.XLS]Tregion'!R79C2</t>
  </si>
  <si>
    <t xml:space="preserve">'[R3B_0331.XLS]Tregion'!R79C3</t>
  </si>
  <si>
    <t xml:space="preserve">'[R3B_0331.XLS]Tregion'!R79C4</t>
  </si>
  <si>
    <t xml:space="preserve">'[R3B_0331.XLS]Tregion'!R79C32</t>
  </si>
  <si>
    <t xml:space="preserve">'[R3B_0331.XLS]Tregion'!R79C10</t>
  </si>
  <si>
    <t xml:space="preserve">'[R3B_0331.XLS]Tregion'!R79C24</t>
  </si>
  <si>
    <t xml:space="preserve">'[R4_0331.XLS]Tregion'!R79C1</t>
  </si>
  <si>
    <t xml:space="preserve">'[R4_0331.XLS]Tregion'!R79C2</t>
  </si>
  <si>
    <t xml:space="preserve">'[R4_0331.XLS]Tregion'!R79C3</t>
  </si>
  <si>
    <t xml:space="preserve">'[R4_0331.XLS]Tregion'!R79C4</t>
  </si>
  <si>
    <t xml:space="preserve">'[R4_0331.XLS]Tregion'!R79C32</t>
  </si>
  <si>
    <t xml:space="preserve">'[R4_0331.XLS]Tregion'!R79C10</t>
  </si>
  <si>
    <t xml:space="preserve">'[R4_0331.XLS]Tregion'!R79C24</t>
  </si>
  <si>
    <t xml:space="preserve">'[R4A_0331.XLS]Tregion'!R79C1</t>
  </si>
  <si>
    <t xml:space="preserve">'[R4A_0331.XLS]Tregion'!R79C2</t>
  </si>
  <si>
    <t xml:space="preserve">'[R4A_0331.XLS]Tregion'!R79C3</t>
  </si>
  <si>
    <t xml:space="preserve">'[R4A_0331.XLS]Tregion'!R79C4</t>
  </si>
  <si>
    <t xml:space="preserve">'[R4A_0331.XLS]Tregion'!R79C32</t>
  </si>
  <si>
    <t xml:space="preserve">'[R4A_0331.XLS]Tregion'!R79C10</t>
  </si>
  <si>
    <t xml:space="preserve">'[R4A_0331.XLS]Tregion'!R79C24</t>
  </si>
  <si>
    <t xml:space="preserve">'[R4B_0331.XLS]Tregion'!R79C1</t>
  </si>
  <si>
    <t xml:space="preserve">'[R4B_0331.XLS]Tregion'!R79C2</t>
  </si>
  <si>
    <t xml:space="preserve">'[R4B_0331.XLS]Tregion'!R79C3</t>
  </si>
  <si>
    <t xml:space="preserve">'[R4B_0331.XLS]Tregion'!R79C4</t>
  </si>
  <si>
    <t xml:space="preserve">'[R4B_0331.XLS]Tregion'!R79C32</t>
  </si>
  <si>
    <t xml:space="preserve">'[R4B_0331.XLS]Tregion'!R79C10</t>
  </si>
  <si>
    <t xml:space="preserve">'[R4B_0331.XLS]Tregion'!R79C24</t>
  </si>
  <si>
    <t xml:space="preserve">'[R4C_0331.XLS]Tregion'!R79C1</t>
  </si>
  <si>
    <t xml:space="preserve">'[R4C_0331.XLS]Tregion'!R79C2</t>
  </si>
  <si>
    <t xml:space="preserve">'[R4C_0331.XLS]Tregion'!R79C3</t>
  </si>
  <si>
    <t xml:space="preserve">'[R4C_0331.XLS]Tregion'!R79C4</t>
  </si>
  <si>
    <t xml:space="preserve">'[R4C_0331.XLS]Tregion'!R79C32</t>
  </si>
  <si>
    <t xml:space="preserve">'[R4C_0331.XLS]Tregion'!R79C10</t>
  </si>
  <si>
    <t xml:space="preserve">'[R4C_0331.XLS]Tregion'!R79C24</t>
  </si>
  <si>
    <t xml:space="preserve">'[R5_0331.XLS]Tregion'!R79C1</t>
  </si>
  <si>
    <t xml:space="preserve">'[R5_0331.XLS]Tregion'!R79C2</t>
  </si>
  <si>
    <t xml:space="preserve">'[R5_0331.XLS]Tregion'!R79C3</t>
  </si>
  <si>
    <t xml:space="preserve">'[R5_0331.XLS]Tregion'!R79C4</t>
  </si>
  <si>
    <t xml:space="preserve">'[R5_0331.XLS]Tregion'!R79C32</t>
  </si>
  <si>
    <t xml:space="preserve">'[R5_0331.XLS]Tregion'!R79C10</t>
  </si>
  <si>
    <t xml:space="preserve">'[R5_0331.XLS]Tregion'!R79C24</t>
  </si>
  <si>
    <t xml:space="preserve">'[R6_0331.XLS]Tregion'!R79C1</t>
  </si>
  <si>
    <t xml:space="preserve">'[R6_0331.XLS]Tregion'!R79C2</t>
  </si>
  <si>
    <t xml:space="preserve">'[R6_0331.XLS]Tregion'!R79C3</t>
  </si>
  <si>
    <t xml:space="preserve">'[R6_0331.XLS]Tregion'!R79C4</t>
  </si>
  <si>
    <t xml:space="preserve">'[R6_0331.XLS]Tregion'!R79C32</t>
  </si>
  <si>
    <t xml:space="preserve">'[R6_0331.XLS]Tregion'!R79C10</t>
  </si>
  <si>
    <t xml:space="preserve">'[R6_0331.XLS]Tregion'!R79C24</t>
  </si>
  <si>
    <t xml:space="preserve">'[R1_0331.XLS]Tregion'!R80C1</t>
  </si>
  <si>
    <t xml:space="preserve">'[R1_0331.XLS]Tregion'!R80C2</t>
  </si>
  <si>
    <t xml:space="preserve">'[R1_0331.XLS]Tregion'!R80C3</t>
  </si>
  <si>
    <t xml:space="preserve">'[R1_0331.XLS]Tregion'!R80C4</t>
  </si>
  <si>
    <t xml:space="preserve">'[R1_0331.XLS]Tregion'!R80C32</t>
  </si>
  <si>
    <t xml:space="preserve">'[R1_0331.XLS]Tregion'!R80C10</t>
  </si>
  <si>
    <t xml:space="preserve">'[R1_0331.XLS]Tregion'!R80C24</t>
  </si>
  <si>
    <t xml:space="preserve">'[R1A_0331.XLS]Tregion'!R80C1</t>
  </si>
  <si>
    <t xml:space="preserve">'[R1A_0331.XLS]Tregion'!R80C2</t>
  </si>
  <si>
    <t xml:space="preserve">'[R1A_0331.XLS]Tregion'!R80C3</t>
  </si>
  <si>
    <t xml:space="preserve">'[R1A_0331.XLS]Tregion'!R80C4</t>
  </si>
  <si>
    <t xml:space="preserve">'[R1A_0331.XLS]Tregion'!R80C32</t>
  </si>
  <si>
    <t xml:space="preserve">'[R1A_0331.XLS]Tregion'!R80C10</t>
  </si>
  <si>
    <t xml:space="preserve">'[R1A_0331.XLS]Tregion'!R80C24</t>
  </si>
  <si>
    <t xml:space="preserve">'[R1B_0331.XLS]Tregion'!R80C1</t>
  </si>
  <si>
    <t xml:space="preserve">'[R1B_0331.XLS]Tregion'!R80C2</t>
  </si>
  <si>
    <t xml:space="preserve">'[R1B_0331.XLS]Tregion'!R80C3</t>
  </si>
  <si>
    <t xml:space="preserve">'[R1B_0331.XLS]Tregion'!R80C4</t>
  </si>
  <si>
    <t xml:space="preserve">'[R1B_0331.XLS]Tregion'!R80C32</t>
  </si>
  <si>
    <t xml:space="preserve">'[R1B_0331.XLS]Tregion'!R80C10</t>
  </si>
  <si>
    <t xml:space="preserve">'[R1B_0331.XLS]Tregion'!R80C24</t>
  </si>
  <si>
    <t xml:space="preserve">'[R1C_0331.XLS]Tregion'!R80C1</t>
  </si>
  <si>
    <t xml:space="preserve">'[R1C_0331.XLS]Tregion'!R80C2</t>
  </si>
  <si>
    <t xml:space="preserve">'[R1C_0331.XLS]Tregion'!R80C3</t>
  </si>
  <si>
    <t xml:space="preserve">'[R1C_0331.XLS]Tregion'!R80C4</t>
  </si>
  <si>
    <t xml:space="preserve">'[R1C_0331.XLS]Tregion'!R80C32</t>
  </si>
  <si>
    <t xml:space="preserve">'[R1C_0331.XLS]Tregion'!R80C10</t>
  </si>
  <si>
    <t xml:space="preserve">'[R1C_0331.XLS]Tregion'!R80C24</t>
  </si>
  <si>
    <t xml:space="preserve">'[R1E_0331.XLS]Tregion'!R80C1</t>
  </si>
  <si>
    <t xml:space="preserve">'[R1E_0331.XLS]Tregion'!R80C2</t>
  </si>
  <si>
    <t xml:space="preserve">'[R1E_0331.XLS]Tregion'!R80C3</t>
  </si>
  <si>
    <t xml:space="preserve">'[R1E_0331.XLS]Tregion'!R80C4</t>
  </si>
  <si>
    <t xml:space="preserve">'[R1E_0331.XLS]Tregion'!R80C32</t>
  </si>
  <si>
    <t xml:space="preserve">'[R1E_0331.XLS]Tregion'!R80C10</t>
  </si>
  <si>
    <t xml:space="preserve">'[R1E_0331.XLS]Tregion'!R80C24</t>
  </si>
  <si>
    <t xml:space="preserve">'[R1Z_0331.XLS]Tregion'!R80C1</t>
  </si>
  <si>
    <t xml:space="preserve">'[R1Z_0331.XLS]Tregion'!R80C2</t>
  </si>
  <si>
    <t xml:space="preserve">'[R1Z_0331.XLS]Tregion'!R80C3</t>
  </si>
  <si>
    <t xml:space="preserve">'[R1Z_0331.XLS]Tregion'!R80C4</t>
  </si>
  <si>
    <t xml:space="preserve">'[R1Z_0331.XLS]Tregion'!R80C32</t>
  </si>
  <si>
    <t xml:space="preserve">'[R1Z_0331.XLS]Tregion'!R80C10</t>
  </si>
  <si>
    <t xml:space="preserve">'[R1Z_0331.XLS]Tregion'!R80C24</t>
  </si>
  <si>
    <t xml:space="preserve">'[R3B_0331.XLS]Tregion'!R80C1</t>
  </si>
  <si>
    <t xml:space="preserve">'[R3B_0331.XLS]Tregion'!R80C2</t>
  </si>
  <si>
    <t xml:space="preserve">'[R3B_0331.XLS]Tregion'!R80C3</t>
  </si>
  <si>
    <t xml:space="preserve">'[R3B_0331.XLS]Tregion'!R80C4</t>
  </si>
  <si>
    <t xml:space="preserve">'[R3B_0331.XLS]Tregion'!R80C32</t>
  </si>
  <si>
    <t xml:space="preserve">'[R3B_0331.XLS]Tregion'!R80C10</t>
  </si>
  <si>
    <t xml:space="preserve">'[R3B_0331.XLS]Tregion'!R80C24</t>
  </si>
  <si>
    <t xml:space="preserve">'[R4_0331.XLS]Tregion'!R80C1</t>
  </si>
  <si>
    <t xml:space="preserve">'[R4_0331.XLS]Tregion'!R80C2</t>
  </si>
  <si>
    <t xml:space="preserve">'[R4_0331.XLS]Tregion'!R80C3</t>
  </si>
  <si>
    <t xml:space="preserve">'[R4_0331.XLS]Tregion'!R80C4</t>
  </si>
  <si>
    <t xml:space="preserve">'[R4_0331.XLS]Tregion'!R80C32</t>
  </si>
  <si>
    <t xml:space="preserve">'[R4_0331.XLS]Tregion'!R80C10</t>
  </si>
  <si>
    <t xml:space="preserve">'[R4_0331.XLS]Tregion'!R80C24</t>
  </si>
  <si>
    <t xml:space="preserve">'[R4A_0331.XLS]Tregion'!R80C1</t>
  </si>
  <si>
    <t xml:space="preserve">'[R4A_0331.XLS]Tregion'!R80C2</t>
  </si>
  <si>
    <t xml:space="preserve">'[R4A_0331.XLS]Tregion'!R80C3</t>
  </si>
  <si>
    <t xml:space="preserve">'[R4A_0331.XLS]Tregion'!R80C4</t>
  </si>
  <si>
    <t xml:space="preserve">'[R4A_0331.XLS]Tregion'!R80C32</t>
  </si>
  <si>
    <t xml:space="preserve">'[R4A_0331.XLS]Tregion'!R80C10</t>
  </si>
  <si>
    <t xml:space="preserve">'[R4A_0331.XLS]Tregion'!R80C24</t>
  </si>
  <si>
    <t xml:space="preserve">'[R4B_0331.XLS]Tregion'!R80C1</t>
  </si>
  <si>
    <t xml:space="preserve">'[R4B_0331.XLS]Tregion'!R80C2</t>
  </si>
  <si>
    <t xml:space="preserve">'[R4B_0331.XLS]Tregion'!R80C3</t>
  </si>
  <si>
    <t xml:space="preserve">'[R4B_0331.XLS]Tregion'!R80C4</t>
  </si>
  <si>
    <t xml:space="preserve">'[R4B_0331.XLS]Tregion'!R80C32</t>
  </si>
  <si>
    <t xml:space="preserve">'[R4B_0331.XLS]Tregion'!R80C10</t>
  </si>
  <si>
    <t xml:space="preserve">'[R4B_0331.XLS]Tregion'!R80C24</t>
  </si>
  <si>
    <t xml:space="preserve">'[R4C_0331.XLS]Tregion'!R80C1</t>
  </si>
  <si>
    <t xml:space="preserve">'[R4C_0331.XLS]Tregion'!R80C2</t>
  </si>
  <si>
    <t xml:space="preserve">'[R4C_0331.XLS]Tregion'!R80C3</t>
  </si>
  <si>
    <t xml:space="preserve">'[R4C_0331.XLS]Tregion'!R80C4</t>
  </si>
  <si>
    <t xml:space="preserve">'[R4C_0331.XLS]Tregion'!R80C32</t>
  </si>
  <si>
    <t xml:space="preserve">'[R4C_0331.XLS]Tregion'!R80C10</t>
  </si>
  <si>
    <t xml:space="preserve">'[R4C_0331.XLS]Tregion'!R80C24</t>
  </si>
  <si>
    <t xml:space="preserve">'[R5_0331.XLS]Tregion'!R80C1</t>
  </si>
  <si>
    <t xml:space="preserve">'[R5_0331.XLS]Tregion'!R80C2</t>
  </si>
  <si>
    <t xml:space="preserve">'[R5_0331.XLS]Tregion'!R80C3</t>
  </si>
  <si>
    <t xml:space="preserve">'[R5_0331.XLS]Tregion'!R80C4</t>
  </si>
  <si>
    <t xml:space="preserve">'[R5_0331.XLS]Tregion'!R80C32</t>
  </si>
  <si>
    <t xml:space="preserve">'[R5_0331.XLS]Tregion'!R80C10</t>
  </si>
  <si>
    <t xml:space="preserve">'[R5_0331.XLS]Tregion'!R80C24</t>
  </si>
  <si>
    <t xml:space="preserve">'[R6_0331.XLS]Tregion'!R80C1</t>
  </si>
  <si>
    <t xml:space="preserve">'[R6_0331.XLS]Tregion'!R80C2</t>
  </si>
  <si>
    <t xml:space="preserve">'[R6_0331.XLS]Tregion'!R80C3</t>
  </si>
  <si>
    <t xml:space="preserve">'[R6_0331.XLS]Tregion'!R80C4</t>
  </si>
  <si>
    <t xml:space="preserve">'[R6_0331.XLS]Tregion'!R80C32</t>
  </si>
  <si>
    <t xml:space="preserve">'[R6_0331.XLS]Tregion'!R80C10</t>
  </si>
  <si>
    <t xml:space="preserve">'[R6_0331.XLS]Tregion'!R80C24</t>
  </si>
  <si>
    <t xml:space="preserve">'[R1_0331.XLS]Tregion'!R81C1</t>
  </si>
  <si>
    <t xml:space="preserve">'[R1_0331.XLS]Tregion'!R81C2</t>
  </si>
  <si>
    <t xml:space="preserve">'[R1_0331.XLS]Tregion'!R81C3</t>
  </si>
  <si>
    <t xml:space="preserve">'[R1_0331.XLS]Tregion'!R81C4</t>
  </si>
  <si>
    <t xml:space="preserve">'[R1_0331.XLS]Tregion'!R81C32</t>
  </si>
  <si>
    <t xml:space="preserve">'[R1_0331.XLS]Tregion'!R81C10</t>
  </si>
  <si>
    <t xml:space="preserve">'[R1_0331.XLS]Tregion'!R81C24</t>
  </si>
  <si>
    <t xml:space="preserve">'[R1A_0331.XLS]Tregion'!R81C1</t>
  </si>
  <si>
    <t xml:space="preserve">'[R1A_0331.XLS]Tregion'!R81C2</t>
  </si>
  <si>
    <t xml:space="preserve">'[R1A_0331.XLS]Tregion'!R81C3</t>
  </si>
  <si>
    <t xml:space="preserve">'[R1A_0331.XLS]Tregion'!R81C4</t>
  </si>
  <si>
    <t xml:space="preserve">'[R1A_0331.XLS]Tregion'!R81C32</t>
  </si>
  <si>
    <t xml:space="preserve">'[R1A_0331.XLS]Tregion'!R81C10</t>
  </si>
  <si>
    <t xml:space="preserve">'[R1A_0331.XLS]Tregion'!R81C24</t>
  </si>
  <si>
    <t xml:space="preserve">'[R1B_0331.XLS]Tregion'!R81C1</t>
  </si>
  <si>
    <t xml:space="preserve">'[R1B_0331.XLS]Tregion'!R81C2</t>
  </si>
  <si>
    <t xml:space="preserve">'[R1B_0331.XLS]Tregion'!R81C3</t>
  </si>
  <si>
    <t xml:space="preserve">'[R1B_0331.XLS]Tregion'!R81C4</t>
  </si>
  <si>
    <t xml:space="preserve">'[R1B_0331.XLS]Tregion'!R81C32</t>
  </si>
  <si>
    <t xml:space="preserve">'[R1B_0331.XLS]Tregion'!R81C10</t>
  </si>
  <si>
    <t xml:space="preserve">'[R1B_0331.XLS]Tregion'!R81C24</t>
  </si>
  <si>
    <t xml:space="preserve">'[R1C_0331.XLS]Tregion'!R81C1</t>
  </si>
  <si>
    <t xml:space="preserve">'[R1C_0331.XLS]Tregion'!R81C2</t>
  </si>
  <si>
    <t xml:space="preserve">'[R1C_0331.XLS]Tregion'!R81C3</t>
  </si>
  <si>
    <t xml:space="preserve">'[R1C_0331.XLS]Tregion'!R81C4</t>
  </si>
  <si>
    <t xml:space="preserve">'[R1C_0331.XLS]Tregion'!R81C32</t>
  </si>
  <si>
    <t xml:space="preserve">'[R1C_0331.XLS]Tregion'!R81C10</t>
  </si>
  <si>
    <t xml:space="preserve">'[R1C_0331.XLS]Tregion'!R81C24</t>
  </si>
  <si>
    <t xml:space="preserve">'[R1E_0331.XLS]Tregion'!R81C1</t>
  </si>
  <si>
    <t xml:space="preserve">'[R1E_0331.XLS]Tregion'!R81C2</t>
  </si>
  <si>
    <t xml:space="preserve">'[R1E_0331.XLS]Tregion'!R81C3</t>
  </si>
  <si>
    <t xml:space="preserve">'[R1E_0331.XLS]Tregion'!R81C4</t>
  </si>
  <si>
    <t xml:space="preserve">'[R1E_0331.XLS]Tregion'!R81C32</t>
  </si>
  <si>
    <t xml:space="preserve">'[R1E_0331.XLS]Tregion'!R81C10</t>
  </si>
  <si>
    <t xml:space="preserve">'[R1E_0331.XLS]Tregion'!R81C24</t>
  </si>
  <si>
    <t xml:space="preserve">'[R1Z_0331.XLS]Tregion'!R81C1</t>
  </si>
  <si>
    <t xml:space="preserve">'[R1Z_0331.XLS]Tregion'!R81C2</t>
  </si>
  <si>
    <t xml:space="preserve">'[R1Z_0331.XLS]Tregion'!R81C3</t>
  </si>
  <si>
    <t xml:space="preserve">'[R1Z_0331.XLS]Tregion'!R81C4</t>
  </si>
  <si>
    <t xml:space="preserve">'[R1Z_0331.XLS]Tregion'!R81C32</t>
  </si>
  <si>
    <t xml:space="preserve">'[R1Z_0331.XLS]Tregion'!R81C10</t>
  </si>
  <si>
    <t xml:space="preserve">'[R1Z_0331.XLS]Tregion'!R81C24</t>
  </si>
  <si>
    <t xml:space="preserve">'[R3B_0331.XLS]Tregion'!R81C1</t>
  </si>
  <si>
    <t xml:space="preserve">'[R3B_0331.XLS]Tregion'!R81C2</t>
  </si>
  <si>
    <t xml:space="preserve">'[R3B_0331.XLS]Tregion'!R81C3</t>
  </si>
  <si>
    <t xml:space="preserve">'[R3B_0331.XLS]Tregion'!R81C4</t>
  </si>
  <si>
    <t xml:space="preserve">'[R3B_0331.XLS]Tregion'!R81C32</t>
  </si>
  <si>
    <t xml:space="preserve">'[R3B_0331.XLS]Tregion'!R81C10</t>
  </si>
  <si>
    <t xml:space="preserve">'[R3B_0331.XLS]Tregion'!R81C24</t>
  </si>
  <si>
    <t xml:space="preserve">'[R4_0331.XLS]Tregion'!R81C1</t>
  </si>
  <si>
    <t xml:space="preserve">'[R4_0331.XLS]Tregion'!R81C2</t>
  </si>
  <si>
    <t xml:space="preserve">'[R4_0331.XLS]Tregion'!R81C3</t>
  </si>
  <si>
    <t xml:space="preserve">'[R4_0331.XLS]Tregion'!R81C4</t>
  </si>
  <si>
    <t xml:space="preserve">'[R4_0331.XLS]Tregion'!R81C32</t>
  </si>
  <si>
    <t xml:space="preserve">'[R4_0331.XLS]Tregion'!R81C10</t>
  </si>
  <si>
    <t xml:space="preserve">'[R4_0331.XLS]Tregion'!R81C24</t>
  </si>
  <si>
    <t xml:space="preserve">'[R4A_0331.XLS]Tregion'!R81C1</t>
  </si>
  <si>
    <t xml:space="preserve">'[R4A_0331.XLS]Tregion'!R81C2</t>
  </si>
  <si>
    <t xml:space="preserve">'[R4A_0331.XLS]Tregion'!R81C3</t>
  </si>
  <si>
    <t xml:space="preserve">'[R4A_0331.XLS]Tregion'!R81C4</t>
  </si>
  <si>
    <t xml:space="preserve">'[R4A_0331.XLS]Tregion'!R81C32</t>
  </si>
  <si>
    <t xml:space="preserve">'[R4A_0331.XLS]Tregion'!R81C10</t>
  </si>
  <si>
    <t xml:space="preserve">'[R4A_0331.XLS]Tregion'!R81C24</t>
  </si>
  <si>
    <t xml:space="preserve">'[R4B_0331.XLS]Tregion'!R81C1</t>
  </si>
  <si>
    <t xml:space="preserve">'[R4B_0331.XLS]Tregion'!R81C2</t>
  </si>
  <si>
    <t xml:space="preserve">'[R4B_0331.XLS]Tregion'!R81C3</t>
  </si>
  <si>
    <t xml:space="preserve">'[R4B_0331.XLS]Tregion'!R81C4</t>
  </si>
  <si>
    <t xml:space="preserve">'[R4B_0331.XLS]Tregion'!R81C32</t>
  </si>
  <si>
    <t xml:space="preserve">'[R4B_0331.XLS]Tregion'!R81C10</t>
  </si>
  <si>
    <t xml:space="preserve">'[R4B_0331.XLS]Tregion'!R81C24</t>
  </si>
  <si>
    <t xml:space="preserve">'[R4C_0331.XLS]Tregion'!R81C1</t>
  </si>
  <si>
    <t xml:space="preserve">'[R4C_0331.XLS]Tregion'!R81C2</t>
  </si>
  <si>
    <t xml:space="preserve">'[R4C_0331.XLS]Tregion'!R81C3</t>
  </si>
  <si>
    <t xml:space="preserve">'[R4C_0331.XLS]Tregion'!R81C4</t>
  </si>
  <si>
    <t xml:space="preserve">'[R4C_0331.XLS]Tregion'!R81C32</t>
  </si>
  <si>
    <t xml:space="preserve">'[R4C_0331.XLS]Tregion'!R81C10</t>
  </si>
  <si>
    <t xml:space="preserve">'[R4C_0331.XLS]Tregion'!R81C24</t>
  </si>
  <si>
    <t xml:space="preserve">'[R5_0331.XLS]Tregion'!R81C1</t>
  </si>
  <si>
    <t xml:space="preserve">'[R5_0331.XLS]Tregion'!R81C2</t>
  </si>
  <si>
    <t xml:space="preserve">'[R5_0331.XLS]Tregion'!R81C3</t>
  </si>
  <si>
    <t xml:space="preserve">'[R5_0331.XLS]Tregion'!R81C4</t>
  </si>
  <si>
    <t xml:space="preserve">'[R5_0331.XLS]Tregion'!R81C32</t>
  </si>
  <si>
    <t xml:space="preserve">'[R5_0331.XLS]Tregion'!R81C10</t>
  </si>
  <si>
    <t xml:space="preserve">'[R5_0331.XLS]Tregion'!R81C24</t>
  </si>
  <si>
    <t xml:space="preserve">'[R6_0331.XLS]Tregion'!R81C1</t>
  </si>
  <si>
    <t xml:space="preserve">'[R6_0331.XLS]Tregion'!R81C2</t>
  </si>
  <si>
    <t xml:space="preserve">'[R6_0331.XLS]Tregion'!R81C3</t>
  </si>
  <si>
    <t xml:space="preserve">'[R6_0331.XLS]Tregion'!R81C4</t>
  </si>
  <si>
    <t xml:space="preserve">'[R6_0331.XLS]Tregion'!R81C32</t>
  </si>
  <si>
    <t xml:space="preserve">'[R6_0331.XLS]Tregion'!R81C10</t>
  </si>
  <si>
    <t xml:space="preserve">'[R6_0331.XLS]Tregion'!R81C24</t>
  </si>
  <si>
    <t xml:space="preserve">'[R1_0331.XLS]Tregion'!R82C1</t>
  </si>
  <si>
    <t xml:space="preserve">'[R1_0331.XLS]Tregion'!R82C2</t>
  </si>
  <si>
    <t xml:space="preserve">'[R1_0331.XLS]Tregion'!R82C3</t>
  </si>
  <si>
    <t xml:space="preserve">'[R1_0331.XLS]Tregion'!R82C4</t>
  </si>
  <si>
    <t xml:space="preserve">'[R1_0331.XLS]Tregion'!R82C32</t>
  </si>
  <si>
    <t xml:space="preserve">'[R1_0331.XLS]Tregion'!R82C10</t>
  </si>
  <si>
    <t xml:space="preserve">'[R1_0331.XLS]Tregion'!R82C24</t>
  </si>
  <si>
    <t xml:space="preserve">'[R1A_0331.XLS]Tregion'!R82C1</t>
  </si>
  <si>
    <t xml:space="preserve">'[R1A_0331.XLS]Tregion'!R82C2</t>
  </si>
  <si>
    <t xml:space="preserve">'[R1A_0331.XLS]Tregion'!R82C3</t>
  </si>
  <si>
    <t xml:space="preserve">'[R1A_0331.XLS]Tregion'!R82C4</t>
  </si>
  <si>
    <t xml:space="preserve">'[R1A_0331.XLS]Tregion'!R82C32</t>
  </si>
  <si>
    <t xml:space="preserve">'[R1A_0331.XLS]Tregion'!R82C10</t>
  </si>
  <si>
    <t xml:space="preserve">'[R1A_0331.XLS]Tregion'!R82C24</t>
  </si>
  <si>
    <t xml:space="preserve">'[R1B_0331.XLS]Tregion'!R82C1</t>
  </si>
  <si>
    <t xml:space="preserve">'[R1B_0331.XLS]Tregion'!R82C2</t>
  </si>
  <si>
    <t xml:space="preserve">'[R1B_0331.XLS]Tregion'!R82C3</t>
  </si>
  <si>
    <t xml:space="preserve">'[R1B_0331.XLS]Tregion'!R82C4</t>
  </si>
  <si>
    <t xml:space="preserve">'[R1B_0331.XLS]Tregion'!R82C32</t>
  </si>
  <si>
    <t xml:space="preserve">'[R1B_0331.XLS]Tregion'!R82C10</t>
  </si>
  <si>
    <t xml:space="preserve">'[R1B_0331.XLS]Tregion'!R82C24</t>
  </si>
  <si>
    <t xml:space="preserve">'[R1C_0331.XLS]Tregion'!R82C1</t>
  </si>
  <si>
    <t xml:space="preserve">'[R1C_0331.XLS]Tregion'!R82C2</t>
  </si>
  <si>
    <t xml:space="preserve">'[R1C_0331.XLS]Tregion'!R82C3</t>
  </si>
  <si>
    <t xml:space="preserve">'[R1C_0331.XLS]Tregion'!R82C4</t>
  </si>
  <si>
    <t xml:space="preserve">'[R1C_0331.XLS]Tregion'!R82C32</t>
  </si>
  <si>
    <t xml:space="preserve">'[R1C_0331.XLS]Tregion'!R82C10</t>
  </si>
  <si>
    <t xml:space="preserve">'[R1C_0331.XLS]Tregion'!R82C24</t>
  </si>
  <si>
    <t xml:space="preserve">'[R1E_0331.XLS]Tregion'!R82C1</t>
  </si>
  <si>
    <t xml:space="preserve">'[R1E_0331.XLS]Tregion'!R82C2</t>
  </si>
  <si>
    <t xml:space="preserve">'[R1E_0331.XLS]Tregion'!R82C3</t>
  </si>
  <si>
    <t xml:space="preserve">'[R1E_0331.XLS]Tregion'!R82C4</t>
  </si>
  <si>
    <t xml:space="preserve">'[R1E_0331.XLS]Tregion'!R82C32</t>
  </si>
  <si>
    <t xml:space="preserve">'[R1E_0331.XLS]Tregion'!R82C10</t>
  </si>
  <si>
    <t xml:space="preserve">'[R1E_0331.XLS]Tregion'!R82C24</t>
  </si>
  <si>
    <t xml:space="preserve">'[R1Z_0331.XLS]Tregion'!R82C1</t>
  </si>
  <si>
    <t xml:space="preserve">'[R1Z_0331.XLS]Tregion'!R82C2</t>
  </si>
  <si>
    <t xml:space="preserve">'[R1Z_0331.XLS]Tregion'!R82C3</t>
  </si>
  <si>
    <t xml:space="preserve">'[R1Z_0331.XLS]Tregion'!R82C4</t>
  </si>
  <si>
    <t xml:space="preserve">'[R1Z_0331.XLS]Tregion'!R82C32</t>
  </si>
  <si>
    <t xml:space="preserve">'[R1Z_0331.XLS]Tregion'!R82C10</t>
  </si>
  <si>
    <t xml:space="preserve">'[R1Z_0331.XLS]Tregion'!R82C24</t>
  </si>
  <si>
    <t xml:space="preserve">'[R3B_0331.XLS]Tregion'!R82C1</t>
  </si>
  <si>
    <t xml:space="preserve">'[R3B_0331.XLS]Tregion'!R82C2</t>
  </si>
  <si>
    <t xml:space="preserve">'[R3B_0331.XLS]Tregion'!R82C3</t>
  </si>
  <si>
    <t xml:space="preserve">'[R3B_0331.XLS]Tregion'!R82C4</t>
  </si>
  <si>
    <t xml:space="preserve">'[R3B_0331.XLS]Tregion'!R82C32</t>
  </si>
  <si>
    <t xml:space="preserve">'[R3B_0331.XLS]Tregion'!R82C10</t>
  </si>
  <si>
    <t xml:space="preserve">'[R3B_0331.XLS]Tregion'!R82C24</t>
  </si>
  <si>
    <t xml:space="preserve">'[R4_0331.XLS]Tregion'!R82C1</t>
  </si>
  <si>
    <t xml:space="preserve">'[R4_0331.XLS]Tregion'!R82C2</t>
  </si>
  <si>
    <t xml:space="preserve">'[R4_0331.XLS]Tregion'!R82C3</t>
  </si>
  <si>
    <t xml:space="preserve">'[R4_0331.XLS]Tregion'!R82C4</t>
  </si>
  <si>
    <t xml:space="preserve">'[R4_0331.XLS]Tregion'!R82C32</t>
  </si>
  <si>
    <t xml:space="preserve">'[R4_0331.XLS]Tregion'!R82C10</t>
  </si>
  <si>
    <t xml:space="preserve">'[R4_0331.XLS]Tregion'!R82C24</t>
  </si>
  <si>
    <t xml:space="preserve">'[R4A_0331.XLS]Tregion'!R82C1</t>
  </si>
  <si>
    <t xml:space="preserve">'[R4A_0331.XLS]Tregion'!R82C2</t>
  </si>
  <si>
    <t xml:space="preserve">'[R4A_0331.XLS]Tregion'!R82C3</t>
  </si>
  <si>
    <t xml:space="preserve">'[R4A_0331.XLS]Tregion'!R82C4</t>
  </si>
  <si>
    <t xml:space="preserve">'[R4A_0331.XLS]Tregion'!R82C32</t>
  </si>
  <si>
    <t xml:space="preserve">'[R4A_0331.XLS]Tregion'!R82C10</t>
  </si>
  <si>
    <t xml:space="preserve">'[R4A_0331.XLS]Tregion'!R82C24</t>
  </si>
  <si>
    <t xml:space="preserve">'[R4B_0331.XLS]Tregion'!R82C1</t>
  </si>
  <si>
    <t xml:space="preserve">'[R4B_0331.XLS]Tregion'!R82C2</t>
  </si>
  <si>
    <t xml:space="preserve">'[R4B_0331.XLS]Tregion'!R82C3</t>
  </si>
  <si>
    <t xml:space="preserve">'[R4B_0331.XLS]Tregion'!R82C4</t>
  </si>
  <si>
    <t xml:space="preserve">'[R4B_0331.XLS]Tregion'!R82C32</t>
  </si>
  <si>
    <t xml:space="preserve">'[R4B_0331.XLS]Tregion'!R82C10</t>
  </si>
  <si>
    <t xml:space="preserve">'[R4B_0331.XLS]Tregion'!R82C24</t>
  </si>
  <si>
    <t xml:space="preserve">'[R4C_0331.XLS]Tregion'!R82C1</t>
  </si>
  <si>
    <t xml:space="preserve">'[R4C_0331.XLS]Tregion'!R82C2</t>
  </si>
  <si>
    <t xml:space="preserve">'[R4C_0331.XLS]Tregion'!R82C3</t>
  </si>
  <si>
    <t xml:space="preserve">'[R4C_0331.XLS]Tregion'!R82C4</t>
  </si>
  <si>
    <t xml:space="preserve">'[R4C_0331.XLS]Tregion'!R82C32</t>
  </si>
  <si>
    <t xml:space="preserve">'[R4C_0331.XLS]Tregion'!R82C10</t>
  </si>
  <si>
    <t xml:space="preserve">'[R4C_0331.XLS]Tregion'!R82C24</t>
  </si>
  <si>
    <t xml:space="preserve">'[R5_0331.XLS]Tregion'!R82C1</t>
  </si>
  <si>
    <t xml:space="preserve">'[R5_0331.XLS]Tregion'!R82C2</t>
  </si>
  <si>
    <t xml:space="preserve">'[R5_0331.XLS]Tregion'!R82C3</t>
  </si>
  <si>
    <t xml:space="preserve">'[R5_0331.XLS]Tregion'!R82C4</t>
  </si>
  <si>
    <t xml:space="preserve">'[R5_0331.XLS]Tregion'!R82C32</t>
  </si>
  <si>
    <t xml:space="preserve">'[R5_0331.XLS]Tregion'!R82C10</t>
  </si>
  <si>
    <t xml:space="preserve">'[R5_0331.XLS]Tregion'!R82C24</t>
  </si>
  <si>
    <t xml:space="preserve">'[R6_0331.XLS]Tregion'!R82C1</t>
  </si>
  <si>
    <t xml:space="preserve">'[R6_0331.XLS]Tregion'!R82C2</t>
  </si>
  <si>
    <t xml:space="preserve">'[R6_0331.XLS]Tregion'!R82C3</t>
  </si>
  <si>
    <t xml:space="preserve">'[R6_0331.XLS]Tregion'!R82C4</t>
  </si>
  <si>
    <t xml:space="preserve">'[R6_0331.XLS]Tregion'!R82C32</t>
  </si>
  <si>
    <t xml:space="preserve">'[R6_0331.XLS]Tregion'!R82C10</t>
  </si>
  <si>
    <t xml:space="preserve">'[R6_0331.XLS]Tregion'!R82C24</t>
  </si>
  <si>
    <t xml:space="preserve">'[R1_0331.XLS]Tregion'!R83C1</t>
  </si>
  <si>
    <t xml:space="preserve">'[R1_0331.XLS]Tregion'!R83C2</t>
  </si>
  <si>
    <t xml:space="preserve">'[R1_0331.XLS]Tregion'!R83C3</t>
  </si>
  <si>
    <t xml:space="preserve">'[R1_0331.XLS]Tregion'!R83C4</t>
  </si>
  <si>
    <t xml:space="preserve">'[R1_0331.XLS]Tregion'!R83C32</t>
  </si>
  <si>
    <t xml:space="preserve">'[R1_0331.XLS]Tregion'!R83C10</t>
  </si>
  <si>
    <t xml:space="preserve">'[R1_0331.XLS]Tregion'!R83C24</t>
  </si>
  <si>
    <t xml:space="preserve">'[R1A_0331.XLS]Tregion'!R83C1</t>
  </si>
  <si>
    <t xml:space="preserve">'[R1A_0331.XLS]Tregion'!R83C2</t>
  </si>
  <si>
    <t xml:space="preserve">'[R1A_0331.XLS]Tregion'!R83C3</t>
  </si>
  <si>
    <t xml:space="preserve">'[R1A_0331.XLS]Tregion'!R83C4</t>
  </si>
  <si>
    <t xml:space="preserve">'[R1A_0331.XLS]Tregion'!R83C32</t>
  </si>
  <si>
    <t xml:space="preserve">'[R1A_0331.XLS]Tregion'!R83C10</t>
  </si>
  <si>
    <t xml:space="preserve">'[R1A_0331.XLS]Tregion'!R83C24</t>
  </si>
  <si>
    <t xml:space="preserve">'[R1B_0331.XLS]Tregion'!R83C1</t>
  </si>
  <si>
    <t xml:space="preserve">'[R1B_0331.XLS]Tregion'!R83C2</t>
  </si>
  <si>
    <t xml:space="preserve">'[R1B_0331.XLS]Tregion'!R83C3</t>
  </si>
  <si>
    <t xml:space="preserve">'[R1B_0331.XLS]Tregion'!R83C4</t>
  </si>
  <si>
    <t xml:space="preserve">'[R1B_0331.XLS]Tregion'!R83C32</t>
  </si>
  <si>
    <t xml:space="preserve">'[R1B_0331.XLS]Tregion'!R83C10</t>
  </si>
  <si>
    <t xml:space="preserve">'[R1B_0331.XLS]Tregion'!R83C24</t>
  </si>
  <si>
    <t xml:space="preserve">'[R1C_0331.XLS]Tregion'!R83C1</t>
  </si>
  <si>
    <t xml:space="preserve">'[R1C_0331.XLS]Tregion'!R83C2</t>
  </si>
  <si>
    <t xml:space="preserve">'[R1C_0331.XLS]Tregion'!R83C3</t>
  </si>
  <si>
    <t xml:space="preserve">'[R1C_0331.XLS]Tregion'!R83C4</t>
  </si>
  <si>
    <t xml:space="preserve">'[R1C_0331.XLS]Tregion'!R83C32</t>
  </si>
  <si>
    <t xml:space="preserve">'[R1C_0331.XLS]Tregion'!R83C10</t>
  </si>
  <si>
    <t xml:space="preserve">'[R1C_0331.XLS]Tregion'!R83C24</t>
  </si>
  <si>
    <t xml:space="preserve">'[R1E_0331.XLS]Tregion'!R83C1</t>
  </si>
  <si>
    <t xml:space="preserve">'[R1E_0331.XLS]Tregion'!R83C2</t>
  </si>
  <si>
    <t xml:space="preserve">'[R1E_0331.XLS]Tregion'!R83C3</t>
  </si>
  <si>
    <t xml:space="preserve">'[R1E_0331.XLS]Tregion'!R83C4</t>
  </si>
  <si>
    <t xml:space="preserve">'[R1E_0331.XLS]Tregion'!R83C32</t>
  </si>
  <si>
    <t xml:space="preserve">'[R1E_0331.XLS]Tregion'!R83C10</t>
  </si>
  <si>
    <t xml:space="preserve">'[R1E_0331.XLS]Tregion'!R83C24</t>
  </si>
  <si>
    <t xml:space="preserve">'[R1Z_0331.XLS]Tregion'!R83C1</t>
  </si>
  <si>
    <t xml:space="preserve">'[R1Z_0331.XLS]Tregion'!R83C2</t>
  </si>
  <si>
    <t xml:space="preserve">'[R1Z_0331.XLS]Tregion'!R83C3</t>
  </si>
  <si>
    <t xml:space="preserve">'[R1Z_0331.XLS]Tregion'!R83C4</t>
  </si>
  <si>
    <t xml:space="preserve">'[R1Z_0331.XLS]Tregion'!R83C32</t>
  </si>
  <si>
    <t xml:space="preserve">'[R1Z_0331.XLS]Tregion'!R83C10</t>
  </si>
  <si>
    <t xml:space="preserve">'[R1Z_0331.XLS]Tregion'!R83C24</t>
  </si>
  <si>
    <t xml:space="preserve">'[R3B_0331.XLS]Tregion'!R83C1</t>
  </si>
  <si>
    <t xml:space="preserve">'[R3B_0331.XLS]Tregion'!R83C2</t>
  </si>
  <si>
    <t xml:space="preserve">'[R3B_0331.XLS]Tregion'!R83C3</t>
  </si>
  <si>
    <t xml:space="preserve">'[R3B_0331.XLS]Tregion'!R83C4</t>
  </si>
  <si>
    <t xml:space="preserve">'[R3B_0331.XLS]Tregion'!R83C32</t>
  </si>
  <si>
    <t xml:space="preserve">'[R3B_0331.XLS]Tregion'!R83C10</t>
  </si>
  <si>
    <t xml:space="preserve">'[R3B_0331.XLS]Tregion'!R83C24</t>
  </si>
  <si>
    <t xml:space="preserve">'[R4_0331.XLS]Tregion'!R83C1</t>
  </si>
  <si>
    <t xml:space="preserve">'[R4_0331.XLS]Tregion'!R83C2</t>
  </si>
  <si>
    <t xml:space="preserve">'[R4_0331.XLS]Tregion'!R83C3</t>
  </si>
  <si>
    <t xml:space="preserve">'[R4_0331.XLS]Tregion'!R83C4</t>
  </si>
  <si>
    <t xml:space="preserve">'[R4_0331.XLS]Tregion'!R83C32</t>
  </si>
  <si>
    <t xml:space="preserve">'[R4_0331.XLS]Tregion'!R83C10</t>
  </si>
  <si>
    <t xml:space="preserve">'[R4_0331.XLS]Tregion'!R83C24</t>
  </si>
  <si>
    <t xml:space="preserve">'[R4A_0331.XLS]Tregion'!R83C1</t>
  </si>
  <si>
    <t xml:space="preserve">'[R4A_0331.XLS]Tregion'!R83C2</t>
  </si>
  <si>
    <t xml:space="preserve">'[R4A_0331.XLS]Tregion'!R83C3</t>
  </si>
  <si>
    <t xml:space="preserve">'[R4A_0331.XLS]Tregion'!R83C4</t>
  </si>
  <si>
    <t xml:space="preserve">'[R4A_0331.XLS]Tregion'!R83C32</t>
  </si>
  <si>
    <t xml:space="preserve">'[R4A_0331.XLS]Tregion'!R83C10</t>
  </si>
  <si>
    <t xml:space="preserve">'[R4A_0331.XLS]Tregion'!R83C24</t>
  </si>
  <si>
    <t xml:space="preserve">'[R4B_0331.XLS]Tregion'!R83C1</t>
  </si>
  <si>
    <t xml:space="preserve">'[R4B_0331.XLS]Tregion'!R83C2</t>
  </si>
  <si>
    <t xml:space="preserve">'[R4B_0331.XLS]Tregion'!R83C3</t>
  </si>
  <si>
    <t xml:space="preserve">'[R4B_0331.XLS]Tregion'!R83C4</t>
  </si>
  <si>
    <t xml:space="preserve">'[R4B_0331.XLS]Tregion'!R83C32</t>
  </si>
  <si>
    <t xml:space="preserve">'[R4B_0331.XLS]Tregion'!R83C10</t>
  </si>
  <si>
    <t xml:space="preserve">'[R4B_0331.XLS]Tregion'!R83C24</t>
  </si>
  <si>
    <t xml:space="preserve">'[R4C_0331.XLS]Tregion'!R83C1</t>
  </si>
  <si>
    <t xml:space="preserve">'[R4C_0331.XLS]Tregion'!R83C2</t>
  </si>
  <si>
    <t xml:space="preserve">'[R4C_0331.XLS]Tregion'!R83C3</t>
  </si>
  <si>
    <t xml:space="preserve">'[R4C_0331.XLS]Tregion'!R83C4</t>
  </si>
  <si>
    <t xml:space="preserve">'[R4C_0331.XLS]Tregion'!R83C32</t>
  </si>
  <si>
    <t xml:space="preserve">'[R4C_0331.XLS]Tregion'!R83C10</t>
  </si>
  <si>
    <t xml:space="preserve">'[R4C_0331.XLS]Tregion'!R83C24</t>
  </si>
  <si>
    <t xml:space="preserve">'[R5_0331.XLS]Tregion'!R83C1</t>
  </si>
  <si>
    <t xml:space="preserve">'[R5_0331.XLS]Tregion'!R83C2</t>
  </si>
  <si>
    <t xml:space="preserve">'[R5_0331.XLS]Tregion'!R83C3</t>
  </si>
  <si>
    <t xml:space="preserve">'[R5_0331.XLS]Tregion'!R83C4</t>
  </si>
  <si>
    <t xml:space="preserve">'[R5_0331.XLS]Tregion'!R83C32</t>
  </si>
  <si>
    <t xml:space="preserve">'[R5_0331.XLS]Tregion'!R83C10</t>
  </si>
  <si>
    <t xml:space="preserve">'[R5_0331.XLS]Tregion'!R83C24</t>
  </si>
  <si>
    <t xml:space="preserve">'[R6_0331.XLS]Tregion'!R83C1</t>
  </si>
  <si>
    <t xml:space="preserve">'[R6_0331.XLS]Tregion'!R83C2</t>
  </si>
  <si>
    <t xml:space="preserve">'[R6_0331.XLS]Tregion'!R83C3</t>
  </si>
  <si>
    <t xml:space="preserve">'[R6_0331.XLS]Tregion'!R83C4</t>
  </si>
  <si>
    <t xml:space="preserve">'[R6_0331.XLS]Tregion'!R83C32</t>
  </si>
  <si>
    <t xml:space="preserve">'[R6_0331.XLS]Tregion'!R83C10</t>
  </si>
  <si>
    <t xml:space="preserve">'[R6_0331.XLS]Tregion'!R83C24</t>
  </si>
  <si>
    <t xml:space="preserve">'[R1_0331.XLS]Tregion'!R84C1</t>
  </si>
  <si>
    <t xml:space="preserve">'[R1_0331.XLS]Tregion'!R84C2</t>
  </si>
  <si>
    <t xml:space="preserve">'[R1_0331.XLS]Tregion'!R84C3</t>
  </si>
  <si>
    <t xml:space="preserve">'[R1_0331.XLS]Tregion'!R84C4</t>
  </si>
  <si>
    <t xml:space="preserve">'[R1_0331.XLS]Tregion'!R84C32</t>
  </si>
  <si>
    <t xml:space="preserve">'[R1_0331.XLS]Tregion'!R84C10</t>
  </si>
  <si>
    <t xml:space="preserve">'[R1_0331.XLS]Tregion'!R84C24</t>
  </si>
  <si>
    <t xml:space="preserve">'[R1A_0331.XLS]Tregion'!R84C1</t>
  </si>
  <si>
    <t xml:space="preserve">'[R1A_0331.XLS]Tregion'!R84C2</t>
  </si>
  <si>
    <t xml:space="preserve">'[R1A_0331.XLS]Tregion'!R84C3</t>
  </si>
  <si>
    <t xml:space="preserve">'[R1A_0331.XLS]Tregion'!R84C4</t>
  </si>
  <si>
    <t xml:space="preserve">'[R1A_0331.XLS]Tregion'!R84C32</t>
  </si>
  <si>
    <t xml:space="preserve">'[R1A_0331.XLS]Tregion'!R84C10</t>
  </si>
  <si>
    <t xml:space="preserve">'[R1A_0331.XLS]Tregion'!R84C24</t>
  </si>
  <si>
    <t xml:space="preserve">'[R1B_0331.XLS]Tregion'!R84C1</t>
  </si>
  <si>
    <t xml:space="preserve">'[R1B_0331.XLS]Tregion'!R84C2</t>
  </si>
  <si>
    <t xml:space="preserve">'[R1B_0331.XLS]Tregion'!R84C3</t>
  </si>
  <si>
    <t xml:space="preserve">'[R1B_0331.XLS]Tregion'!R84C4</t>
  </si>
  <si>
    <t xml:space="preserve">'[R1B_0331.XLS]Tregion'!R84C32</t>
  </si>
  <si>
    <t xml:space="preserve">'[R1B_0331.XLS]Tregion'!R84C10</t>
  </si>
  <si>
    <t xml:space="preserve">'[R1B_0331.XLS]Tregion'!R84C24</t>
  </si>
  <si>
    <t xml:space="preserve">'[R1C_0331.XLS]Tregion'!R84C1</t>
  </si>
  <si>
    <t xml:space="preserve">'[R1C_0331.XLS]Tregion'!R84C2</t>
  </si>
  <si>
    <t xml:space="preserve">'[R1C_0331.XLS]Tregion'!R84C3</t>
  </si>
  <si>
    <t xml:space="preserve">'[R1C_0331.XLS]Tregion'!R84C4</t>
  </si>
  <si>
    <t xml:space="preserve">'[R1C_0331.XLS]Tregion'!R84C32</t>
  </si>
  <si>
    <t xml:space="preserve">'[R1C_0331.XLS]Tregion'!R84C10</t>
  </si>
  <si>
    <t xml:space="preserve">'[R1C_0331.XLS]Tregion'!R84C24</t>
  </si>
  <si>
    <t xml:space="preserve">'[R1E_0331.XLS]Tregion'!R84C1</t>
  </si>
  <si>
    <t xml:space="preserve">'[R1E_0331.XLS]Tregion'!R84C2</t>
  </si>
  <si>
    <t xml:space="preserve">'[R1E_0331.XLS]Tregion'!R84C3</t>
  </si>
  <si>
    <t xml:space="preserve">'[R1E_0331.XLS]Tregion'!R84C4</t>
  </si>
  <si>
    <t xml:space="preserve">'[R1E_0331.XLS]Tregion'!R84C32</t>
  </si>
  <si>
    <t xml:space="preserve">'[R1E_0331.XLS]Tregion'!R84C10</t>
  </si>
  <si>
    <t xml:space="preserve">'[R1E_0331.XLS]Tregion'!R84C24</t>
  </si>
  <si>
    <t xml:space="preserve">'[R1Z_0331.XLS]Tregion'!R84C1</t>
  </si>
  <si>
    <t xml:space="preserve">'[R1Z_0331.XLS]Tregion'!R84C2</t>
  </si>
  <si>
    <t xml:space="preserve">'[R1Z_0331.XLS]Tregion'!R84C3</t>
  </si>
  <si>
    <t xml:space="preserve">'[R1Z_0331.XLS]Tregion'!R84C4</t>
  </si>
  <si>
    <t xml:space="preserve">'[R1Z_0331.XLS]Tregion'!R84C32</t>
  </si>
  <si>
    <t xml:space="preserve">'[R1Z_0331.XLS]Tregion'!R84C10</t>
  </si>
  <si>
    <t xml:space="preserve">'[R1Z_0331.XLS]Tregion'!R84C24</t>
  </si>
  <si>
    <t xml:space="preserve">'[R3B_0331.XLS]Tregion'!R84C1</t>
  </si>
  <si>
    <t xml:space="preserve">'[R3B_0331.XLS]Tregion'!R84C2</t>
  </si>
  <si>
    <t xml:space="preserve">'[R3B_0331.XLS]Tregion'!R84C3</t>
  </si>
  <si>
    <t xml:space="preserve">'[R3B_0331.XLS]Tregion'!R84C4</t>
  </si>
  <si>
    <t xml:space="preserve">'[R3B_0331.XLS]Tregion'!R84C32</t>
  </si>
  <si>
    <t xml:space="preserve">'[R3B_0331.XLS]Tregion'!R84C10</t>
  </si>
  <si>
    <t xml:space="preserve">'[R3B_0331.XLS]Tregion'!R84C24</t>
  </si>
  <si>
    <t xml:space="preserve">'[R4_0331.XLS]Tregion'!R84C1</t>
  </si>
  <si>
    <t xml:space="preserve">'[R4_0331.XLS]Tregion'!R84C2</t>
  </si>
  <si>
    <t xml:space="preserve">'[R4_0331.XLS]Tregion'!R84C3</t>
  </si>
  <si>
    <t xml:space="preserve">'[R4_0331.XLS]Tregion'!R84C4</t>
  </si>
  <si>
    <t xml:space="preserve">'[R4_0331.XLS]Tregion'!R84C32</t>
  </si>
  <si>
    <t xml:space="preserve">'[R4_0331.XLS]Tregion'!R84C10</t>
  </si>
  <si>
    <t xml:space="preserve">'[R4_0331.XLS]Tregion'!R84C24</t>
  </si>
  <si>
    <t xml:space="preserve">'[R4A_0331.XLS]Tregion'!R84C1</t>
  </si>
  <si>
    <t xml:space="preserve">'[R4A_0331.XLS]Tregion'!R84C2</t>
  </si>
  <si>
    <t xml:space="preserve">'[R4A_0331.XLS]Tregion'!R84C3</t>
  </si>
  <si>
    <t xml:space="preserve">'[R4A_0331.XLS]Tregion'!R84C4</t>
  </si>
  <si>
    <t xml:space="preserve">'[R4A_0331.XLS]Tregion'!R84C32</t>
  </si>
  <si>
    <t xml:space="preserve">'[R4A_0331.XLS]Tregion'!R84C10</t>
  </si>
  <si>
    <t xml:space="preserve">'[R4A_0331.XLS]Tregion'!R84C24</t>
  </si>
  <si>
    <t xml:space="preserve">'[R4B_0331.XLS]Tregion'!R84C1</t>
  </si>
  <si>
    <t xml:space="preserve">'[R4B_0331.XLS]Tregion'!R84C2</t>
  </si>
  <si>
    <t xml:space="preserve">'[R4B_0331.XLS]Tregion'!R84C3</t>
  </si>
  <si>
    <t xml:space="preserve">'[R4B_0331.XLS]Tregion'!R84C4</t>
  </si>
  <si>
    <t xml:space="preserve">'[R4B_0331.XLS]Tregion'!R84C32</t>
  </si>
  <si>
    <t xml:space="preserve">'[R4B_0331.XLS]Tregion'!R84C10</t>
  </si>
  <si>
    <t xml:space="preserve">'[R4B_0331.XLS]Tregion'!R84C24</t>
  </si>
  <si>
    <t xml:space="preserve">'[R4C_0331.XLS]Tregion'!R84C1</t>
  </si>
  <si>
    <t xml:space="preserve">'[R4C_0331.XLS]Tregion'!R84C2</t>
  </si>
  <si>
    <t xml:space="preserve">'[R4C_0331.XLS]Tregion'!R84C3</t>
  </si>
  <si>
    <t xml:space="preserve">'[R4C_0331.XLS]Tregion'!R84C4</t>
  </si>
  <si>
    <t xml:space="preserve">'[R4C_0331.XLS]Tregion'!R84C32</t>
  </si>
  <si>
    <t xml:space="preserve">'[R4C_0331.XLS]Tregion'!R84C10</t>
  </si>
  <si>
    <t xml:space="preserve">'[R4C_0331.XLS]Tregion'!R84C24</t>
  </si>
  <si>
    <t xml:space="preserve">'[R5_0331.XLS]Tregion'!R84C1</t>
  </si>
  <si>
    <t xml:space="preserve">'[R5_0331.XLS]Tregion'!R84C2</t>
  </si>
  <si>
    <t xml:space="preserve">'[R5_0331.XLS]Tregion'!R84C3</t>
  </si>
  <si>
    <t xml:space="preserve">'[R5_0331.XLS]Tregion'!R84C4</t>
  </si>
  <si>
    <t xml:space="preserve">'[R5_0331.XLS]Tregion'!R84C32</t>
  </si>
  <si>
    <t xml:space="preserve">'[R5_0331.XLS]Tregion'!R84C10</t>
  </si>
  <si>
    <t xml:space="preserve">'[R5_0331.XLS]Tregion'!R84C24</t>
  </si>
  <si>
    <t xml:space="preserve">'[R6_0331.XLS]Tregion'!R84C1</t>
  </si>
  <si>
    <t xml:space="preserve">'[R6_0331.XLS]Tregion'!R84C2</t>
  </si>
  <si>
    <t xml:space="preserve">'[R6_0331.XLS]Tregion'!R84C3</t>
  </si>
  <si>
    <t xml:space="preserve">'[R6_0331.XLS]Tregion'!R84C4</t>
  </si>
  <si>
    <t xml:space="preserve">'[R6_0331.XLS]Tregion'!R84C32</t>
  </si>
  <si>
    <t xml:space="preserve">'[R6_0331.XLS]Tregion'!R84C10</t>
  </si>
  <si>
    <t xml:space="preserve">'[R6_0331.XLS]Tregion'!R84C24</t>
  </si>
  <si>
    <t xml:space="preserve">'[R1_0331.XLS]Tregion'!R85C1</t>
  </si>
  <si>
    <t xml:space="preserve">'[R1_0331.XLS]Tregion'!R85C2</t>
  </si>
  <si>
    <t xml:space="preserve">'[R1_0331.XLS]Tregion'!R85C3</t>
  </si>
  <si>
    <t xml:space="preserve">'[R1_0331.XLS]Tregion'!R85C4</t>
  </si>
  <si>
    <t xml:space="preserve">'[R1_0331.XLS]Tregion'!R85C32</t>
  </si>
  <si>
    <t xml:space="preserve">'[R1_0331.XLS]Tregion'!R85C10</t>
  </si>
  <si>
    <t xml:space="preserve">'[R1_0331.XLS]Tregion'!R85C24</t>
  </si>
  <si>
    <t xml:space="preserve">'[R1A_0331.XLS]Tregion'!R85C1</t>
  </si>
  <si>
    <t xml:space="preserve">'[R1A_0331.XLS]Tregion'!R85C2</t>
  </si>
  <si>
    <t xml:space="preserve">'[R1A_0331.XLS]Tregion'!R85C3</t>
  </si>
  <si>
    <t xml:space="preserve">'[R1A_0331.XLS]Tregion'!R85C4</t>
  </si>
  <si>
    <t xml:space="preserve">'[R1A_0331.XLS]Tregion'!R85C32</t>
  </si>
  <si>
    <t xml:space="preserve">'[R1A_0331.XLS]Tregion'!R85C10</t>
  </si>
  <si>
    <t xml:space="preserve">'[R1A_0331.XLS]Tregion'!R85C24</t>
  </si>
  <si>
    <t xml:space="preserve">'[R1B_0331.XLS]Tregion'!R85C1</t>
  </si>
  <si>
    <t xml:space="preserve">'[R1B_0331.XLS]Tregion'!R85C2</t>
  </si>
  <si>
    <t xml:space="preserve">'[R1B_0331.XLS]Tregion'!R85C3</t>
  </si>
  <si>
    <t xml:space="preserve">'[R1B_0331.XLS]Tregion'!R85C4</t>
  </si>
  <si>
    <t xml:space="preserve">'[R1B_0331.XLS]Tregion'!R85C32</t>
  </si>
  <si>
    <t xml:space="preserve">'[R1B_0331.XLS]Tregion'!R85C10</t>
  </si>
  <si>
    <t xml:space="preserve">'[R1B_0331.XLS]Tregion'!R85C24</t>
  </si>
  <si>
    <t xml:space="preserve">'[R1C_0331.XLS]Tregion'!R85C1</t>
  </si>
  <si>
    <t xml:space="preserve">'[R1C_0331.XLS]Tregion'!R85C2</t>
  </si>
  <si>
    <t xml:space="preserve">'[R1C_0331.XLS]Tregion'!R85C3</t>
  </si>
  <si>
    <t xml:space="preserve">'[R1C_0331.XLS]Tregion'!R85C4</t>
  </si>
  <si>
    <t xml:space="preserve">'[R1C_0331.XLS]Tregion'!R85C32</t>
  </si>
  <si>
    <t xml:space="preserve">'[R1C_0331.XLS]Tregion'!R85C10</t>
  </si>
  <si>
    <t xml:space="preserve">'[R1C_0331.XLS]Tregion'!R85C24</t>
  </si>
  <si>
    <t xml:space="preserve">'[R1E_0331.XLS]Tregion'!R85C1</t>
  </si>
  <si>
    <t xml:space="preserve">'[R1E_0331.XLS]Tregion'!R85C2</t>
  </si>
  <si>
    <t xml:space="preserve">'[R1E_0331.XLS]Tregion'!R85C3</t>
  </si>
  <si>
    <t xml:space="preserve">'[R1E_0331.XLS]Tregion'!R85C4</t>
  </si>
  <si>
    <t xml:space="preserve">'[R1E_0331.XLS]Tregion'!R85C32</t>
  </si>
  <si>
    <t xml:space="preserve">'[R1E_0331.XLS]Tregion'!R85C10</t>
  </si>
  <si>
    <t xml:space="preserve">'[R1E_0331.XLS]Tregion'!R85C24</t>
  </si>
  <si>
    <t xml:space="preserve">'[R1Z_0331.XLS]Tregion'!R85C1</t>
  </si>
  <si>
    <t xml:space="preserve">'[R1Z_0331.XLS]Tregion'!R85C2</t>
  </si>
  <si>
    <t xml:space="preserve">'[R1Z_0331.XLS]Tregion'!R85C3</t>
  </si>
  <si>
    <t xml:space="preserve">'[R1Z_0331.XLS]Tregion'!R85C4</t>
  </si>
  <si>
    <t xml:space="preserve">'[R1Z_0331.XLS]Tregion'!R85C32</t>
  </si>
  <si>
    <t xml:space="preserve">'[R1Z_0331.XLS]Tregion'!R85C10</t>
  </si>
  <si>
    <t xml:space="preserve">'[R1Z_0331.XLS]Tregion'!R85C24</t>
  </si>
  <si>
    <t xml:space="preserve">'[R3B_0331.XLS]Tregion'!R85C1</t>
  </si>
  <si>
    <t xml:space="preserve">'[R3B_0331.XLS]Tregion'!R85C2</t>
  </si>
  <si>
    <t xml:space="preserve">'[R3B_0331.XLS]Tregion'!R85C3</t>
  </si>
  <si>
    <t xml:space="preserve">'[R3B_0331.XLS]Tregion'!R85C4</t>
  </si>
  <si>
    <t xml:space="preserve">'[R3B_0331.XLS]Tregion'!R85C32</t>
  </si>
  <si>
    <t xml:space="preserve">'[R3B_0331.XLS]Tregion'!R85C10</t>
  </si>
  <si>
    <t xml:space="preserve">'[R3B_0331.XLS]Tregion'!R85C24</t>
  </si>
  <si>
    <t xml:space="preserve">'[R4_0331.XLS]Tregion'!R85C1</t>
  </si>
  <si>
    <t xml:space="preserve">'[R4_0331.XLS]Tregion'!R85C2</t>
  </si>
  <si>
    <t xml:space="preserve">'[R4_0331.XLS]Tregion'!R85C3</t>
  </si>
  <si>
    <t xml:space="preserve">'[R4_0331.XLS]Tregion'!R85C4</t>
  </si>
  <si>
    <t xml:space="preserve">'[R4_0331.XLS]Tregion'!R85C32</t>
  </si>
  <si>
    <t xml:space="preserve">'[R4_0331.XLS]Tregion'!R85C10</t>
  </si>
  <si>
    <t xml:space="preserve">'[R4_0331.XLS]Tregion'!R85C24</t>
  </si>
  <si>
    <t xml:space="preserve">'[R4A_0331.XLS]Tregion'!R85C1</t>
  </si>
  <si>
    <t xml:space="preserve">'[R4A_0331.XLS]Tregion'!R85C2</t>
  </si>
  <si>
    <t xml:space="preserve">'[R4A_0331.XLS]Tregion'!R85C3</t>
  </si>
  <si>
    <t xml:space="preserve">'[R4A_0331.XLS]Tregion'!R85C4</t>
  </si>
  <si>
    <t xml:space="preserve">'[R4A_0331.XLS]Tregion'!R85C32</t>
  </si>
  <si>
    <t xml:space="preserve">'[R4A_0331.XLS]Tregion'!R85C10</t>
  </si>
  <si>
    <t xml:space="preserve">'[R4A_0331.XLS]Tregion'!R85C24</t>
  </si>
  <si>
    <t xml:space="preserve">'[R4B_0331.XLS]Tregion'!R85C1</t>
  </si>
  <si>
    <t xml:space="preserve">'[R4B_0331.XLS]Tregion'!R85C2</t>
  </si>
  <si>
    <t xml:space="preserve">'[R4B_0331.XLS]Tregion'!R85C3</t>
  </si>
  <si>
    <t xml:space="preserve">'[R4B_0331.XLS]Tregion'!R85C4</t>
  </si>
  <si>
    <t xml:space="preserve">'[R4B_0331.XLS]Tregion'!R85C32</t>
  </si>
  <si>
    <t xml:space="preserve">'[R4B_0331.XLS]Tregion'!R85C10</t>
  </si>
  <si>
    <t xml:space="preserve">'[R4B_0331.XLS]Tregion'!R85C24</t>
  </si>
  <si>
    <t xml:space="preserve">'[R4C_0331.XLS]Tregion'!R85C1</t>
  </si>
  <si>
    <t xml:space="preserve">'[R4C_0331.XLS]Tregion'!R85C2</t>
  </si>
  <si>
    <t xml:space="preserve">'[R4C_0331.XLS]Tregion'!R85C3</t>
  </si>
  <si>
    <t xml:space="preserve">'[R4C_0331.XLS]Tregion'!R85C4</t>
  </si>
  <si>
    <t xml:space="preserve">'[R4C_0331.XLS]Tregion'!R85C32</t>
  </si>
  <si>
    <t xml:space="preserve">'[R4C_0331.XLS]Tregion'!R85C10</t>
  </si>
  <si>
    <t xml:space="preserve">'[R4C_0331.XLS]Tregion'!R85C24</t>
  </si>
  <si>
    <t xml:space="preserve">'[R5_0331.XLS]Tregion'!R85C1</t>
  </si>
  <si>
    <t xml:space="preserve">'[R5_0331.XLS]Tregion'!R85C2</t>
  </si>
  <si>
    <t xml:space="preserve">'[R5_0331.XLS]Tregion'!R85C3</t>
  </si>
  <si>
    <t xml:space="preserve">'[R5_0331.XLS]Tregion'!R85C4</t>
  </si>
  <si>
    <t xml:space="preserve">'[R5_0331.XLS]Tregion'!R85C32</t>
  </si>
  <si>
    <t xml:space="preserve">'[R5_0331.XLS]Tregion'!R85C10</t>
  </si>
  <si>
    <t xml:space="preserve">'[R5_0331.XLS]Tregion'!R85C24</t>
  </si>
  <si>
    <t xml:space="preserve">'[R6_0331.XLS]Tregion'!R85C1</t>
  </si>
  <si>
    <t xml:space="preserve">'[R6_0331.XLS]Tregion'!R85C2</t>
  </si>
  <si>
    <t xml:space="preserve">'[R6_0331.XLS]Tregion'!R85C3</t>
  </si>
  <si>
    <t xml:space="preserve">'[R6_0331.XLS]Tregion'!R85C4</t>
  </si>
  <si>
    <t xml:space="preserve">'[R6_0331.XLS]Tregion'!R85C32</t>
  </si>
  <si>
    <t xml:space="preserve">'[R6_0331.XLS]Tregion'!R85C10</t>
  </si>
  <si>
    <t xml:space="preserve">'[R6_0331.XLS]Tregion'!R85C24</t>
  </si>
  <si>
    <t xml:space="preserve">'[R1_0331.XLS]Tregion'!R86C1</t>
  </si>
  <si>
    <t xml:space="preserve">'[R1_0331.XLS]Tregion'!R86C2</t>
  </si>
  <si>
    <t xml:space="preserve">'[R1_0331.XLS]Tregion'!R86C3</t>
  </si>
  <si>
    <t xml:space="preserve">'[R1_0331.XLS]Tregion'!R86C4</t>
  </si>
  <si>
    <t xml:space="preserve">'[R1_0331.XLS]Tregion'!R86C32</t>
  </si>
  <si>
    <t xml:space="preserve">'[R1_0331.XLS]Tregion'!R86C10</t>
  </si>
  <si>
    <t xml:space="preserve">'[R1_0331.XLS]Tregion'!R86C24</t>
  </si>
  <si>
    <t xml:space="preserve">'[R1A_0331.XLS]Tregion'!R86C1</t>
  </si>
  <si>
    <t xml:space="preserve">'[R1A_0331.XLS]Tregion'!R86C2</t>
  </si>
  <si>
    <t xml:space="preserve">'[R1A_0331.XLS]Tregion'!R86C3</t>
  </si>
  <si>
    <t xml:space="preserve">'[R1A_0331.XLS]Tregion'!R86C4</t>
  </si>
  <si>
    <t xml:space="preserve">'[R1A_0331.XLS]Tregion'!R86C32</t>
  </si>
  <si>
    <t xml:space="preserve">'[R1A_0331.XLS]Tregion'!R86C10</t>
  </si>
  <si>
    <t xml:space="preserve">'[R1A_0331.XLS]Tregion'!R86C24</t>
  </si>
  <si>
    <t xml:space="preserve">'[R1B_0331.XLS]Tregion'!R86C1</t>
  </si>
  <si>
    <t xml:space="preserve">'[R1B_0331.XLS]Tregion'!R86C2</t>
  </si>
  <si>
    <t xml:space="preserve">'[R1B_0331.XLS]Tregion'!R86C3</t>
  </si>
  <si>
    <t xml:space="preserve">'[R1B_0331.XLS]Tregion'!R86C4</t>
  </si>
  <si>
    <t xml:space="preserve">'[R1B_0331.XLS]Tregion'!R86C32</t>
  </si>
  <si>
    <t xml:space="preserve">'[R1B_0331.XLS]Tregion'!R86C10</t>
  </si>
  <si>
    <t xml:space="preserve">'[R1B_0331.XLS]Tregion'!R86C24</t>
  </si>
  <si>
    <t xml:space="preserve">'[R1C_0331.XLS]Tregion'!R86C1</t>
  </si>
  <si>
    <t xml:space="preserve">'[R1C_0331.XLS]Tregion'!R86C2</t>
  </si>
  <si>
    <t xml:space="preserve">'[R1C_0331.XLS]Tregion'!R86C3</t>
  </si>
  <si>
    <t xml:space="preserve">'[R1C_0331.XLS]Tregion'!R86C4</t>
  </si>
  <si>
    <t xml:space="preserve">'[R1C_0331.XLS]Tregion'!R86C32</t>
  </si>
  <si>
    <t xml:space="preserve">'[R1C_0331.XLS]Tregion'!R86C10</t>
  </si>
  <si>
    <t xml:space="preserve">'[R1C_0331.XLS]Tregion'!R86C24</t>
  </si>
  <si>
    <t xml:space="preserve">'[R1E_0331.XLS]Tregion'!R86C1</t>
  </si>
  <si>
    <t xml:space="preserve">'[R1E_0331.XLS]Tregion'!R86C2</t>
  </si>
  <si>
    <t xml:space="preserve">'[R1E_0331.XLS]Tregion'!R86C3</t>
  </si>
  <si>
    <t xml:space="preserve">'[R1E_0331.XLS]Tregion'!R86C4</t>
  </si>
  <si>
    <t xml:space="preserve">'[R1E_0331.XLS]Tregion'!R86C32</t>
  </si>
  <si>
    <t xml:space="preserve">'[R1E_0331.XLS]Tregion'!R86C10</t>
  </si>
  <si>
    <t xml:space="preserve">'[R1E_0331.XLS]Tregion'!R86C24</t>
  </si>
  <si>
    <t xml:space="preserve">'[R1Z_0331.XLS]Tregion'!R86C1</t>
  </si>
  <si>
    <t xml:space="preserve">'[R1Z_0331.XLS]Tregion'!R86C2</t>
  </si>
  <si>
    <t xml:space="preserve">'[R1Z_0331.XLS]Tregion'!R86C3</t>
  </si>
  <si>
    <t xml:space="preserve">'[R1Z_0331.XLS]Tregion'!R86C4</t>
  </si>
  <si>
    <t xml:space="preserve">'[R1Z_0331.XLS]Tregion'!R86C32</t>
  </si>
  <si>
    <t xml:space="preserve">'[R1Z_0331.XLS]Tregion'!R86C10</t>
  </si>
  <si>
    <t xml:space="preserve">'[R1Z_0331.XLS]Tregion'!R86C24</t>
  </si>
  <si>
    <t xml:space="preserve">'[R3B_0331.XLS]Tregion'!R86C1</t>
  </si>
  <si>
    <t xml:space="preserve">'[R3B_0331.XLS]Tregion'!R86C2</t>
  </si>
  <si>
    <t xml:space="preserve">'[R3B_0331.XLS]Tregion'!R86C3</t>
  </si>
  <si>
    <t xml:space="preserve">'[R3B_0331.XLS]Tregion'!R86C4</t>
  </si>
  <si>
    <t xml:space="preserve">'[R3B_0331.XLS]Tregion'!R86C32</t>
  </si>
  <si>
    <t xml:space="preserve">'[R3B_0331.XLS]Tregion'!R86C10</t>
  </si>
  <si>
    <t xml:space="preserve">'[R3B_0331.XLS]Tregion'!R86C24</t>
  </si>
  <si>
    <t xml:space="preserve">'[R4_0331.XLS]Tregion'!R86C1</t>
  </si>
  <si>
    <t xml:space="preserve">'[R4_0331.XLS]Tregion'!R86C2</t>
  </si>
  <si>
    <t xml:space="preserve">'[R4_0331.XLS]Tregion'!R86C3</t>
  </si>
  <si>
    <t xml:space="preserve">'[R4_0331.XLS]Tregion'!R86C4</t>
  </si>
  <si>
    <t xml:space="preserve">'[R4_0331.XLS]Tregion'!R86C32</t>
  </si>
  <si>
    <t xml:space="preserve">'[R4_0331.XLS]Tregion'!R86C10</t>
  </si>
  <si>
    <t xml:space="preserve">'[R4_0331.XLS]Tregion'!R86C24</t>
  </si>
  <si>
    <t xml:space="preserve">'[R4A_0331.XLS]Tregion'!R86C1</t>
  </si>
  <si>
    <t xml:space="preserve">'[R4A_0331.XLS]Tregion'!R86C2</t>
  </si>
  <si>
    <t xml:space="preserve">'[R4A_0331.XLS]Tregion'!R86C3</t>
  </si>
  <si>
    <t xml:space="preserve">'[R4A_0331.XLS]Tregion'!R86C4</t>
  </si>
  <si>
    <t xml:space="preserve">'[R4A_0331.XLS]Tregion'!R86C32</t>
  </si>
  <si>
    <t xml:space="preserve">'[R4A_0331.XLS]Tregion'!R86C10</t>
  </si>
  <si>
    <t xml:space="preserve">'[R4A_0331.XLS]Tregion'!R86C24</t>
  </si>
  <si>
    <t xml:space="preserve">'[R4B_0331.XLS]Tregion'!R86C1</t>
  </si>
  <si>
    <t xml:space="preserve">'[R4B_0331.XLS]Tregion'!R86C2</t>
  </si>
  <si>
    <t xml:space="preserve">'[R4B_0331.XLS]Tregion'!R86C3</t>
  </si>
  <si>
    <t xml:space="preserve">'[R4B_0331.XLS]Tregion'!R86C4</t>
  </si>
  <si>
    <t xml:space="preserve">'[R4B_0331.XLS]Tregion'!R86C32</t>
  </si>
  <si>
    <t xml:space="preserve">'[R4B_0331.XLS]Tregion'!R86C10</t>
  </si>
  <si>
    <t xml:space="preserve">'[R4B_0331.XLS]Tregion'!R86C24</t>
  </si>
  <si>
    <t xml:space="preserve">'[R4C_0331.XLS]Tregion'!R86C1</t>
  </si>
  <si>
    <t xml:space="preserve">'[R4C_0331.XLS]Tregion'!R86C2</t>
  </si>
  <si>
    <t xml:space="preserve">'[R4C_0331.XLS]Tregion'!R86C3</t>
  </si>
  <si>
    <t xml:space="preserve">'[R4C_0331.XLS]Tregion'!R86C4</t>
  </si>
  <si>
    <t xml:space="preserve">'[R4C_0331.XLS]Tregion'!R86C32</t>
  </si>
  <si>
    <t xml:space="preserve">'[R4C_0331.XLS]Tregion'!R86C10</t>
  </si>
  <si>
    <t xml:space="preserve">'[R4C_0331.XLS]Tregion'!R86C24</t>
  </si>
  <si>
    <t xml:space="preserve">'[R5_0331.XLS]Tregion'!R86C1</t>
  </si>
  <si>
    <t xml:space="preserve">'[R5_0331.XLS]Tregion'!R86C2</t>
  </si>
  <si>
    <t xml:space="preserve">'[R5_0331.XLS]Tregion'!R86C3</t>
  </si>
  <si>
    <t xml:space="preserve">'[R5_0331.XLS]Tregion'!R86C4</t>
  </si>
  <si>
    <t xml:space="preserve">'[R5_0331.XLS]Tregion'!R86C32</t>
  </si>
  <si>
    <t xml:space="preserve">'[R5_0331.XLS]Tregion'!R86C10</t>
  </si>
  <si>
    <t xml:space="preserve">'[R5_0331.XLS]Tregion'!R86C24</t>
  </si>
  <si>
    <t xml:space="preserve">'[R6_0331.XLS]Tregion'!R86C1</t>
  </si>
  <si>
    <t xml:space="preserve">'[R6_0331.XLS]Tregion'!R86C2</t>
  </si>
  <si>
    <t xml:space="preserve">'[R6_0331.XLS]Tregion'!R86C3</t>
  </si>
  <si>
    <t xml:space="preserve">'[R6_0331.XLS]Tregion'!R86C4</t>
  </si>
  <si>
    <t xml:space="preserve">'[R6_0331.XLS]Tregion'!R86C32</t>
  </si>
  <si>
    <t xml:space="preserve">'[R6_0331.XLS]Tregion'!R86C10</t>
  </si>
  <si>
    <t xml:space="preserve">'[R6_0331.XLS]Tregion'!R86C24</t>
  </si>
  <si>
    <t xml:space="preserve">'[R1_0331.XLS]Tregion'!R87C1</t>
  </si>
  <si>
    <t xml:space="preserve">'[R1_0331.XLS]Tregion'!R87C2</t>
  </si>
  <si>
    <t xml:space="preserve">'[R1_0331.XLS]Tregion'!R87C3</t>
  </si>
  <si>
    <t xml:space="preserve">'[R1_0331.XLS]Tregion'!R87C4</t>
  </si>
  <si>
    <t xml:space="preserve">'[R1_0331.XLS]Tregion'!R87C32</t>
  </si>
  <si>
    <t xml:space="preserve">'[R1_0331.XLS]Tregion'!R87C10</t>
  </si>
  <si>
    <t xml:space="preserve">'[R1_0331.XLS]Tregion'!R87C24</t>
  </si>
  <si>
    <t xml:space="preserve">'[R1A_0331.XLS]Tregion'!R87C1</t>
  </si>
  <si>
    <t xml:space="preserve">'[R1A_0331.XLS]Tregion'!R87C2</t>
  </si>
  <si>
    <t xml:space="preserve">'[R1A_0331.XLS]Tregion'!R87C3</t>
  </si>
  <si>
    <t xml:space="preserve">'[R1A_0331.XLS]Tregion'!R87C4</t>
  </si>
  <si>
    <t xml:space="preserve">'[R1A_0331.XLS]Tregion'!R87C32</t>
  </si>
  <si>
    <t xml:space="preserve">'[R1A_0331.XLS]Tregion'!R87C10</t>
  </si>
  <si>
    <t xml:space="preserve">'[R1A_0331.XLS]Tregion'!R87C24</t>
  </si>
  <si>
    <t xml:space="preserve">'[R1B_0331.XLS]Tregion'!R87C1</t>
  </si>
  <si>
    <t xml:space="preserve">'[R1B_0331.XLS]Tregion'!R87C2</t>
  </si>
  <si>
    <t xml:space="preserve">'[R1B_0331.XLS]Tregion'!R87C3</t>
  </si>
  <si>
    <t xml:space="preserve">'[R1B_0331.XLS]Tregion'!R87C4</t>
  </si>
  <si>
    <t xml:space="preserve">'[R1B_0331.XLS]Tregion'!R87C32</t>
  </si>
  <si>
    <t xml:space="preserve">'[R1B_0331.XLS]Tregion'!R87C10</t>
  </si>
  <si>
    <t xml:space="preserve">'[R1B_0331.XLS]Tregion'!R87C24</t>
  </si>
  <si>
    <t xml:space="preserve">'[R1C_0331.XLS]Tregion'!R87C1</t>
  </si>
  <si>
    <t xml:space="preserve">'[R1C_0331.XLS]Tregion'!R87C2</t>
  </si>
  <si>
    <t xml:space="preserve">'[R1C_0331.XLS]Tregion'!R87C3</t>
  </si>
  <si>
    <t xml:space="preserve">'[R1C_0331.XLS]Tregion'!R87C4</t>
  </si>
  <si>
    <t xml:space="preserve">'[R1C_0331.XLS]Tregion'!R87C32</t>
  </si>
  <si>
    <t xml:space="preserve">'[R1C_0331.XLS]Tregion'!R87C10</t>
  </si>
  <si>
    <t xml:space="preserve">'[R1C_0331.XLS]Tregion'!R87C24</t>
  </si>
  <si>
    <t xml:space="preserve">'[R1E_0331.XLS]Tregion'!R87C1</t>
  </si>
  <si>
    <t xml:space="preserve">'[R1E_0331.XLS]Tregion'!R87C2</t>
  </si>
  <si>
    <t xml:space="preserve">'[R1E_0331.XLS]Tregion'!R87C3</t>
  </si>
  <si>
    <t xml:space="preserve">'[R1E_0331.XLS]Tregion'!R87C4</t>
  </si>
  <si>
    <t xml:space="preserve">'[R1E_0331.XLS]Tregion'!R87C32</t>
  </si>
  <si>
    <t xml:space="preserve">'[R1E_0331.XLS]Tregion'!R87C10</t>
  </si>
  <si>
    <t xml:space="preserve">'[R1E_0331.XLS]Tregion'!R87C24</t>
  </si>
  <si>
    <t xml:space="preserve">'[R1Z_0331.XLS]Tregion'!R87C1</t>
  </si>
  <si>
    <t xml:space="preserve">'[R1Z_0331.XLS]Tregion'!R87C2</t>
  </si>
  <si>
    <t xml:space="preserve">'[R1Z_0331.XLS]Tregion'!R87C3</t>
  </si>
  <si>
    <t xml:space="preserve">'[R1Z_0331.XLS]Tregion'!R87C4</t>
  </si>
  <si>
    <t xml:space="preserve">'[R1Z_0331.XLS]Tregion'!R87C32</t>
  </si>
  <si>
    <t xml:space="preserve">'[R1Z_0331.XLS]Tregion'!R87C10</t>
  </si>
  <si>
    <t xml:space="preserve">'[R1Z_0331.XLS]Tregion'!R87C24</t>
  </si>
  <si>
    <t xml:space="preserve">'[R3B_0331.XLS]Tregion'!R87C1</t>
  </si>
  <si>
    <t xml:space="preserve">'[R3B_0331.XLS]Tregion'!R87C2</t>
  </si>
  <si>
    <t xml:space="preserve">'[R3B_0331.XLS]Tregion'!R87C3</t>
  </si>
  <si>
    <t xml:space="preserve">'[R3B_0331.XLS]Tregion'!R87C4</t>
  </si>
  <si>
    <t xml:space="preserve">'[R3B_0331.XLS]Tregion'!R87C32</t>
  </si>
  <si>
    <t xml:space="preserve">'[R3B_0331.XLS]Tregion'!R87C10</t>
  </si>
  <si>
    <t xml:space="preserve">'[R3B_0331.XLS]Tregion'!R87C24</t>
  </si>
  <si>
    <t xml:space="preserve">'[R4_0331.XLS]Tregion'!R87C1</t>
  </si>
  <si>
    <t xml:space="preserve">'[R4_0331.XLS]Tregion'!R87C2</t>
  </si>
  <si>
    <t xml:space="preserve">'[R4_0331.XLS]Tregion'!R87C3</t>
  </si>
  <si>
    <t xml:space="preserve">'[R4_0331.XLS]Tregion'!R87C4</t>
  </si>
  <si>
    <t xml:space="preserve">'[R4_0331.XLS]Tregion'!R87C32</t>
  </si>
  <si>
    <t xml:space="preserve">'[R4_0331.XLS]Tregion'!R87C10</t>
  </si>
  <si>
    <t xml:space="preserve">'[R4_0331.XLS]Tregion'!R87C24</t>
  </si>
  <si>
    <t xml:space="preserve">'[R4A_0331.XLS]Tregion'!R87C1</t>
  </si>
  <si>
    <t xml:space="preserve">'[R4A_0331.XLS]Tregion'!R87C2</t>
  </si>
  <si>
    <t xml:space="preserve">'[R4A_0331.XLS]Tregion'!R87C3</t>
  </si>
  <si>
    <t xml:space="preserve">'[R4A_0331.XLS]Tregion'!R87C4</t>
  </si>
  <si>
    <t xml:space="preserve">'[R4A_0331.XLS]Tregion'!R87C32</t>
  </si>
  <si>
    <t xml:space="preserve">'[R4A_0331.XLS]Tregion'!R87C10</t>
  </si>
  <si>
    <t xml:space="preserve">'[R4A_0331.XLS]Tregion'!R87C24</t>
  </si>
  <si>
    <t xml:space="preserve">'[R4B_0331.XLS]Tregion'!R87C1</t>
  </si>
  <si>
    <t xml:space="preserve">'[R4B_0331.XLS]Tregion'!R87C2</t>
  </si>
  <si>
    <t xml:space="preserve">'[R4B_0331.XLS]Tregion'!R87C3</t>
  </si>
  <si>
    <t xml:space="preserve">'[R4B_0331.XLS]Tregion'!R87C4</t>
  </si>
  <si>
    <t xml:space="preserve">'[R4B_0331.XLS]Tregion'!R87C32</t>
  </si>
  <si>
    <t xml:space="preserve">'[R4B_0331.XLS]Tregion'!R87C10</t>
  </si>
  <si>
    <t xml:space="preserve">'[R4B_0331.XLS]Tregion'!R87C24</t>
  </si>
  <si>
    <t xml:space="preserve">'[R4C_0331.XLS]Tregion'!R87C1</t>
  </si>
  <si>
    <t xml:space="preserve">'[R4C_0331.XLS]Tregion'!R87C2</t>
  </si>
  <si>
    <t xml:space="preserve">'[R4C_0331.XLS]Tregion'!R87C3</t>
  </si>
  <si>
    <t xml:space="preserve">'[R4C_0331.XLS]Tregion'!R87C4</t>
  </si>
  <si>
    <t xml:space="preserve">'[R4C_0331.XLS]Tregion'!R87C32</t>
  </si>
  <si>
    <t xml:space="preserve">'[R4C_0331.XLS]Tregion'!R87C10</t>
  </si>
  <si>
    <t xml:space="preserve">'[R4C_0331.XLS]Tregion'!R87C24</t>
  </si>
  <si>
    <t xml:space="preserve">'[R5_0331.XLS]Tregion'!R87C1</t>
  </si>
  <si>
    <t xml:space="preserve">'[R5_0331.XLS]Tregion'!R87C2</t>
  </si>
  <si>
    <t xml:space="preserve">'[R5_0331.XLS]Tregion'!R87C3</t>
  </si>
  <si>
    <t xml:space="preserve">'[R5_0331.XLS]Tregion'!R87C4</t>
  </si>
  <si>
    <t xml:space="preserve">'[R5_0331.XLS]Tregion'!R87C32</t>
  </si>
  <si>
    <t xml:space="preserve">'[R5_0331.XLS]Tregion'!R87C10</t>
  </si>
  <si>
    <t xml:space="preserve">'[R5_0331.XLS]Tregion'!R87C24</t>
  </si>
  <si>
    <t xml:space="preserve">'[R6_0331.XLS]Tregion'!R87C1</t>
  </si>
  <si>
    <t xml:space="preserve">'[R6_0331.XLS]Tregion'!R87C2</t>
  </si>
  <si>
    <t xml:space="preserve">'[R6_0331.XLS]Tregion'!R87C3</t>
  </si>
  <si>
    <t xml:space="preserve">'[R6_0331.XLS]Tregion'!R87C4</t>
  </si>
  <si>
    <t xml:space="preserve">'[R6_0331.XLS]Tregion'!R87C32</t>
  </si>
  <si>
    <t xml:space="preserve">'[R6_0331.XLS]Tregion'!R87C10</t>
  </si>
  <si>
    <t xml:space="preserve">'[R6_0331.XLS]Tregion'!R87C24</t>
  </si>
  <si>
    <t xml:space="preserve">'[R1_0331.XLS]Tregion'!R88C1</t>
  </si>
  <si>
    <t xml:space="preserve">'[R1_0331.XLS]Tregion'!R88C2</t>
  </si>
  <si>
    <t xml:space="preserve">'[R1_0331.XLS]Tregion'!R88C3</t>
  </si>
  <si>
    <t xml:space="preserve">'[R1_0331.XLS]Tregion'!R88C4</t>
  </si>
  <si>
    <t xml:space="preserve">'[R1_0331.XLS]Tregion'!R88C32</t>
  </si>
  <si>
    <t xml:space="preserve">'[R1_0331.XLS]Tregion'!R88C10</t>
  </si>
  <si>
    <t xml:space="preserve">'[R1_0331.XLS]Tregion'!R88C24</t>
  </si>
  <si>
    <t xml:space="preserve">'[R1A_0331.XLS]Tregion'!R88C1</t>
  </si>
  <si>
    <t xml:space="preserve">'[R1A_0331.XLS]Tregion'!R88C2</t>
  </si>
  <si>
    <t xml:space="preserve">'[R1A_0331.XLS]Tregion'!R88C3</t>
  </si>
  <si>
    <t xml:space="preserve">'[R1A_0331.XLS]Tregion'!R88C4</t>
  </si>
  <si>
    <t xml:space="preserve">'[R1A_0331.XLS]Tregion'!R88C32</t>
  </si>
  <si>
    <t xml:space="preserve">'[R1A_0331.XLS]Tregion'!R88C10</t>
  </si>
  <si>
    <t xml:space="preserve">'[R1A_0331.XLS]Tregion'!R88C24</t>
  </si>
  <si>
    <t xml:space="preserve">'[R1B_0331.XLS]Tregion'!R88C1</t>
  </si>
  <si>
    <t xml:space="preserve">'[R1B_0331.XLS]Tregion'!R88C2</t>
  </si>
  <si>
    <t xml:space="preserve">'[R1B_0331.XLS]Tregion'!R88C3</t>
  </si>
  <si>
    <t xml:space="preserve">'[R1B_0331.XLS]Tregion'!R88C4</t>
  </si>
  <si>
    <t xml:space="preserve">'[R1B_0331.XLS]Tregion'!R88C32</t>
  </si>
  <si>
    <t xml:space="preserve">'[R1B_0331.XLS]Tregion'!R88C10</t>
  </si>
  <si>
    <t xml:space="preserve">'[R1B_0331.XLS]Tregion'!R88C24</t>
  </si>
  <si>
    <t xml:space="preserve">'[R1C_0331.XLS]Tregion'!R88C1</t>
  </si>
  <si>
    <t xml:space="preserve">'[R1C_0331.XLS]Tregion'!R88C2</t>
  </si>
  <si>
    <t xml:space="preserve">'[R1C_0331.XLS]Tregion'!R88C3</t>
  </si>
  <si>
    <t xml:space="preserve">'[R1C_0331.XLS]Tregion'!R88C4</t>
  </si>
  <si>
    <t xml:space="preserve">'[R1C_0331.XLS]Tregion'!R88C32</t>
  </si>
  <si>
    <t xml:space="preserve">'[R1C_0331.XLS]Tregion'!R88C10</t>
  </si>
  <si>
    <t xml:space="preserve">'[R1C_0331.XLS]Tregion'!R88C24</t>
  </si>
  <si>
    <t xml:space="preserve">'[R1E_0331.XLS]Tregion'!R88C1</t>
  </si>
  <si>
    <t xml:space="preserve">'[R1E_0331.XLS]Tregion'!R88C2</t>
  </si>
  <si>
    <t xml:space="preserve">'[R1E_0331.XLS]Tregion'!R88C3</t>
  </si>
  <si>
    <t xml:space="preserve">'[R1E_0331.XLS]Tregion'!R88C4</t>
  </si>
  <si>
    <t xml:space="preserve">'[R1E_0331.XLS]Tregion'!R88C32</t>
  </si>
  <si>
    <t xml:space="preserve">'[R1E_0331.XLS]Tregion'!R88C10</t>
  </si>
  <si>
    <t xml:space="preserve">'[R1E_0331.XLS]Tregion'!R88C24</t>
  </si>
  <si>
    <t xml:space="preserve">'[R1Z_0331.XLS]Tregion'!R88C1</t>
  </si>
  <si>
    <t xml:space="preserve">'[R1Z_0331.XLS]Tregion'!R88C2</t>
  </si>
  <si>
    <t xml:space="preserve">'[R1Z_0331.XLS]Tregion'!R88C3</t>
  </si>
  <si>
    <t xml:space="preserve">'[R1Z_0331.XLS]Tregion'!R88C4</t>
  </si>
  <si>
    <t xml:space="preserve">'[R1Z_0331.XLS]Tregion'!R88C32</t>
  </si>
  <si>
    <t xml:space="preserve">'[R1Z_0331.XLS]Tregion'!R88C10</t>
  </si>
  <si>
    <t xml:space="preserve">'[R1Z_0331.XLS]Tregion'!R88C24</t>
  </si>
  <si>
    <t xml:space="preserve">'[R3B_0331.XLS]Tregion'!R88C1</t>
  </si>
  <si>
    <t xml:space="preserve">'[R3B_0331.XLS]Tregion'!R88C2</t>
  </si>
  <si>
    <t xml:space="preserve">'[R3B_0331.XLS]Tregion'!R88C3</t>
  </si>
  <si>
    <t xml:space="preserve">'[R3B_0331.XLS]Tregion'!R88C4</t>
  </si>
  <si>
    <t xml:space="preserve">'[R3B_0331.XLS]Tregion'!R88C32</t>
  </si>
  <si>
    <t xml:space="preserve">'[R3B_0331.XLS]Tregion'!R88C10</t>
  </si>
  <si>
    <t xml:space="preserve">'[R3B_0331.XLS]Tregion'!R88C24</t>
  </si>
  <si>
    <t xml:space="preserve">'[R4_0331.XLS]Tregion'!R88C1</t>
  </si>
  <si>
    <t xml:space="preserve">'[R4_0331.XLS]Tregion'!R88C2</t>
  </si>
  <si>
    <t xml:space="preserve">'[R4_0331.XLS]Tregion'!R88C3</t>
  </si>
  <si>
    <t xml:space="preserve">'[R4_0331.XLS]Tregion'!R88C4</t>
  </si>
  <si>
    <t xml:space="preserve">'[R4_0331.XLS]Tregion'!R88C32</t>
  </si>
  <si>
    <t xml:space="preserve">'[R4_0331.XLS]Tregion'!R88C10</t>
  </si>
  <si>
    <t xml:space="preserve">'[R4_0331.XLS]Tregion'!R88C24</t>
  </si>
  <si>
    <t xml:space="preserve">'[R4A_0331.XLS]Tregion'!R88C1</t>
  </si>
  <si>
    <t xml:space="preserve">'[R4A_0331.XLS]Tregion'!R88C2</t>
  </si>
  <si>
    <t xml:space="preserve">'[R4A_0331.XLS]Tregion'!R88C3</t>
  </si>
  <si>
    <t xml:space="preserve">'[R4A_0331.XLS]Tregion'!R88C4</t>
  </si>
  <si>
    <t xml:space="preserve">'[R4A_0331.XLS]Tregion'!R88C32</t>
  </si>
  <si>
    <t xml:space="preserve">'[R4A_0331.XLS]Tregion'!R88C10</t>
  </si>
  <si>
    <t xml:space="preserve">'[R4A_0331.XLS]Tregion'!R88C24</t>
  </si>
  <si>
    <t xml:space="preserve">'[R4B_0331.XLS]Tregion'!R88C1</t>
  </si>
  <si>
    <t xml:space="preserve">'[R4B_0331.XLS]Tregion'!R88C2</t>
  </si>
  <si>
    <t xml:space="preserve">'[R4B_0331.XLS]Tregion'!R88C3</t>
  </si>
  <si>
    <t xml:space="preserve">'[R4B_0331.XLS]Tregion'!R88C4</t>
  </si>
  <si>
    <t xml:space="preserve">'[R4B_0331.XLS]Tregion'!R88C32</t>
  </si>
  <si>
    <t xml:space="preserve">'[R4B_0331.XLS]Tregion'!R88C10</t>
  </si>
  <si>
    <t xml:space="preserve">'[R4B_0331.XLS]Tregion'!R88C24</t>
  </si>
  <si>
    <t xml:space="preserve">'[R4C_0331.XLS]Tregion'!R88C1</t>
  </si>
  <si>
    <t xml:space="preserve">'[R4C_0331.XLS]Tregion'!R88C2</t>
  </si>
  <si>
    <t xml:space="preserve">'[R4C_0331.XLS]Tregion'!R88C3</t>
  </si>
  <si>
    <t xml:space="preserve">'[R4C_0331.XLS]Tregion'!R88C4</t>
  </si>
  <si>
    <t xml:space="preserve">'[R4C_0331.XLS]Tregion'!R88C32</t>
  </si>
  <si>
    <t xml:space="preserve">'[R4C_0331.XLS]Tregion'!R88C10</t>
  </si>
  <si>
    <t xml:space="preserve">'[R4C_0331.XLS]Tregion'!R88C24</t>
  </si>
  <si>
    <t xml:space="preserve">'[R5_0331.XLS]Tregion'!R88C1</t>
  </si>
  <si>
    <t xml:space="preserve">'[R5_0331.XLS]Tregion'!R88C2</t>
  </si>
  <si>
    <t xml:space="preserve">'[R5_0331.XLS]Tregion'!R88C3</t>
  </si>
  <si>
    <t xml:space="preserve">'[R5_0331.XLS]Tregion'!R88C4</t>
  </si>
  <si>
    <t xml:space="preserve">'[R5_0331.XLS]Tregion'!R88C32</t>
  </si>
  <si>
    <t xml:space="preserve">'[R5_0331.XLS]Tregion'!R88C10</t>
  </si>
  <si>
    <t xml:space="preserve">'[R5_0331.XLS]Tregion'!R88C24</t>
  </si>
  <si>
    <t xml:space="preserve">'[R6_0331.XLS]Tregion'!R88C1</t>
  </si>
  <si>
    <t xml:space="preserve">'[R6_0331.XLS]Tregion'!R88C2</t>
  </si>
  <si>
    <t xml:space="preserve">'[R6_0331.XLS]Tregion'!R88C3</t>
  </si>
  <si>
    <t xml:space="preserve">'[R6_0331.XLS]Tregion'!R88C4</t>
  </si>
  <si>
    <t xml:space="preserve">'[R6_0331.XLS]Tregion'!R88C32</t>
  </si>
  <si>
    <t xml:space="preserve">'[R6_0331.XLS]Tregion'!R88C10</t>
  </si>
  <si>
    <t xml:space="preserve">'[R6_0331.XLS]Tregion'!R88C24</t>
  </si>
  <si>
    <t xml:space="preserve">'[R1_0331.XLS]Tregion'!R89C1</t>
  </si>
  <si>
    <t xml:space="preserve">'[R1_0331.XLS]Tregion'!R89C2</t>
  </si>
  <si>
    <t xml:space="preserve">'[R1_0331.XLS]Tregion'!R89C3</t>
  </si>
  <si>
    <t xml:space="preserve">'[R1_0331.XLS]Tregion'!R89C4</t>
  </si>
  <si>
    <t xml:space="preserve">'[R1_0331.XLS]Tregion'!R89C32</t>
  </si>
  <si>
    <t xml:space="preserve">'[R1_0331.XLS]Tregion'!R89C10</t>
  </si>
  <si>
    <t xml:space="preserve">'[R1_0331.XLS]Tregion'!R89C24</t>
  </si>
  <si>
    <t xml:space="preserve">'[R1A_0331.XLS]Tregion'!R89C1</t>
  </si>
  <si>
    <t xml:space="preserve">'[R1A_0331.XLS]Tregion'!R89C2</t>
  </si>
  <si>
    <t xml:space="preserve">'[R1A_0331.XLS]Tregion'!R89C3</t>
  </si>
  <si>
    <t xml:space="preserve">'[R1A_0331.XLS]Tregion'!R89C4</t>
  </si>
  <si>
    <t xml:space="preserve">'[R1A_0331.XLS]Tregion'!R89C32</t>
  </si>
  <si>
    <t xml:space="preserve">'[R1A_0331.XLS]Tregion'!R89C10</t>
  </si>
  <si>
    <t xml:space="preserve">'[R1A_0331.XLS]Tregion'!R89C24</t>
  </si>
  <si>
    <t xml:space="preserve">'[R1B_0331.XLS]Tregion'!R89C1</t>
  </si>
  <si>
    <t xml:space="preserve">'[R1B_0331.XLS]Tregion'!R89C2</t>
  </si>
  <si>
    <t xml:space="preserve">'[R1B_0331.XLS]Tregion'!R89C3</t>
  </si>
  <si>
    <t xml:space="preserve">'[R1B_0331.XLS]Tregion'!R89C4</t>
  </si>
  <si>
    <t xml:space="preserve">'[R1B_0331.XLS]Tregion'!R89C32</t>
  </si>
  <si>
    <t xml:space="preserve">'[R1B_0331.XLS]Tregion'!R89C10</t>
  </si>
  <si>
    <t xml:space="preserve">'[R1B_0331.XLS]Tregion'!R89C24</t>
  </si>
  <si>
    <t xml:space="preserve">'[R1C_0331.XLS]Tregion'!R89C1</t>
  </si>
  <si>
    <t xml:space="preserve">'[R1C_0331.XLS]Tregion'!R89C2</t>
  </si>
  <si>
    <t xml:space="preserve">'[R1C_0331.XLS]Tregion'!R89C3</t>
  </si>
  <si>
    <t xml:space="preserve">'[R1C_0331.XLS]Tregion'!R89C4</t>
  </si>
  <si>
    <t xml:space="preserve">'[R1C_0331.XLS]Tregion'!R89C32</t>
  </si>
  <si>
    <t xml:space="preserve">'[R1C_0331.XLS]Tregion'!R89C10</t>
  </si>
  <si>
    <t xml:space="preserve">'[R1C_0331.XLS]Tregion'!R89C24</t>
  </si>
  <si>
    <t xml:space="preserve">'[R1E_0331.XLS]Tregion'!R89C1</t>
  </si>
  <si>
    <t xml:space="preserve">'[R1E_0331.XLS]Tregion'!R89C2</t>
  </si>
  <si>
    <t xml:space="preserve">'[R1E_0331.XLS]Tregion'!R89C3</t>
  </si>
  <si>
    <t xml:space="preserve">'[R1E_0331.XLS]Tregion'!R89C4</t>
  </si>
  <si>
    <t xml:space="preserve">'[R1E_0331.XLS]Tregion'!R89C32</t>
  </si>
  <si>
    <t xml:space="preserve">'[R1E_0331.XLS]Tregion'!R89C10</t>
  </si>
  <si>
    <t xml:space="preserve">'[R1E_0331.XLS]Tregion'!R89C24</t>
  </si>
  <si>
    <t xml:space="preserve">'[R1Z_0331.XLS]Tregion'!R89C1</t>
  </si>
  <si>
    <t xml:space="preserve">'[R1Z_0331.XLS]Tregion'!R89C2</t>
  </si>
  <si>
    <t xml:space="preserve">'[R1Z_0331.XLS]Tregion'!R89C3</t>
  </si>
  <si>
    <t xml:space="preserve">'[R1Z_0331.XLS]Tregion'!R89C4</t>
  </si>
  <si>
    <t xml:space="preserve">'[R1Z_0331.XLS]Tregion'!R89C32</t>
  </si>
  <si>
    <t xml:space="preserve">'[R1Z_0331.XLS]Tregion'!R89C10</t>
  </si>
  <si>
    <t xml:space="preserve">'[R1Z_0331.XLS]Tregion'!R89C24</t>
  </si>
  <si>
    <t xml:space="preserve">'[R3B_0331.XLS]Tregion'!R89C1</t>
  </si>
  <si>
    <t xml:space="preserve">'[R3B_0331.XLS]Tregion'!R89C2</t>
  </si>
  <si>
    <t xml:space="preserve">'[R3B_0331.XLS]Tregion'!R89C3</t>
  </si>
  <si>
    <t xml:space="preserve">'[R3B_0331.XLS]Tregion'!R89C4</t>
  </si>
  <si>
    <t xml:space="preserve">'[R3B_0331.XLS]Tregion'!R89C32</t>
  </si>
  <si>
    <t xml:space="preserve">'[R3B_0331.XLS]Tregion'!R89C10</t>
  </si>
  <si>
    <t xml:space="preserve">'[R3B_0331.XLS]Tregion'!R89C24</t>
  </si>
  <si>
    <t xml:space="preserve">'[R4_0331.XLS]Tregion'!R89C1</t>
  </si>
  <si>
    <t xml:space="preserve">'[R4_0331.XLS]Tregion'!R89C2</t>
  </si>
  <si>
    <t xml:space="preserve">'[R4_0331.XLS]Tregion'!R89C3</t>
  </si>
  <si>
    <t xml:space="preserve">'[R4_0331.XLS]Tregion'!R89C4</t>
  </si>
  <si>
    <t xml:space="preserve">'[R4_0331.XLS]Tregion'!R89C32</t>
  </si>
  <si>
    <t xml:space="preserve">'[R4_0331.XLS]Tregion'!R89C10</t>
  </si>
  <si>
    <t xml:space="preserve">'[R4_0331.XLS]Tregion'!R89C24</t>
  </si>
  <si>
    <t xml:space="preserve">'[R4A_0331.XLS]Tregion'!R89C1</t>
  </si>
  <si>
    <t xml:space="preserve">'[R4A_0331.XLS]Tregion'!R89C2</t>
  </si>
  <si>
    <t xml:space="preserve">'[R4A_0331.XLS]Tregion'!R89C3</t>
  </si>
  <si>
    <t xml:space="preserve">'[R4A_0331.XLS]Tregion'!R89C4</t>
  </si>
  <si>
    <t xml:space="preserve">'[R4A_0331.XLS]Tregion'!R89C32</t>
  </si>
  <si>
    <t xml:space="preserve">'[R4A_0331.XLS]Tregion'!R89C10</t>
  </si>
  <si>
    <t xml:space="preserve">'[R4A_0331.XLS]Tregion'!R89C24</t>
  </si>
  <si>
    <t xml:space="preserve">'[R4B_0331.XLS]Tregion'!R89C1</t>
  </si>
  <si>
    <t xml:space="preserve">'[R4B_0331.XLS]Tregion'!R89C2</t>
  </si>
  <si>
    <t xml:space="preserve">'[R4B_0331.XLS]Tregion'!R89C3</t>
  </si>
  <si>
    <t xml:space="preserve">'[R4B_0331.XLS]Tregion'!R89C4</t>
  </si>
  <si>
    <t xml:space="preserve">'[R4B_0331.XLS]Tregion'!R89C32</t>
  </si>
  <si>
    <t xml:space="preserve">'[R4B_0331.XLS]Tregion'!R89C10</t>
  </si>
  <si>
    <t xml:space="preserve">'[R4B_0331.XLS]Tregion'!R89C24</t>
  </si>
  <si>
    <t xml:space="preserve">'[R4C_0331.XLS]Tregion'!R89C1</t>
  </si>
  <si>
    <t xml:space="preserve">'[R4C_0331.XLS]Tregion'!R89C2</t>
  </si>
  <si>
    <t xml:space="preserve">'[R4C_0331.XLS]Tregion'!R89C3</t>
  </si>
  <si>
    <t xml:space="preserve">'[R4C_0331.XLS]Tregion'!R89C4</t>
  </si>
  <si>
    <t xml:space="preserve">'[R4C_0331.XLS]Tregion'!R89C32</t>
  </si>
  <si>
    <t xml:space="preserve">'[R4C_0331.XLS]Tregion'!R89C10</t>
  </si>
  <si>
    <t xml:space="preserve">'[R4C_0331.XLS]Tregion'!R89C24</t>
  </si>
  <si>
    <t xml:space="preserve">'[R5_0331.XLS]Tregion'!R89C1</t>
  </si>
  <si>
    <t xml:space="preserve">'[R5_0331.XLS]Tregion'!R89C2</t>
  </si>
  <si>
    <t xml:space="preserve">'[R5_0331.XLS]Tregion'!R89C3</t>
  </si>
  <si>
    <t xml:space="preserve">'[R5_0331.XLS]Tregion'!R89C4</t>
  </si>
  <si>
    <t xml:space="preserve">'[R5_0331.XLS]Tregion'!R89C32</t>
  </si>
  <si>
    <t xml:space="preserve">'[R5_0331.XLS]Tregion'!R89C10</t>
  </si>
  <si>
    <t xml:space="preserve">'[R5_0331.XLS]Tregion'!R89C24</t>
  </si>
  <si>
    <t xml:space="preserve">'[R6_0331.XLS]Tregion'!R89C1</t>
  </si>
  <si>
    <t xml:space="preserve">'[R6_0331.XLS]Tregion'!R89C2</t>
  </si>
  <si>
    <t xml:space="preserve">'[R6_0331.XLS]Tregion'!R89C3</t>
  </si>
  <si>
    <t xml:space="preserve">'[R6_0331.XLS]Tregion'!R89C4</t>
  </si>
  <si>
    <t xml:space="preserve">'[R6_0331.XLS]Tregion'!R89C32</t>
  </si>
  <si>
    <t xml:space="preserve">'[R6_0331.XLS]Tregion'!R89C10</t>
  </si>
  <si>
    <t xml:space="preserve">'[R6_0331.XLS]Tregion'!R89C24</t>
  </si>
  <si>
    <t xml:space="preserve">'[R1_0331.XLS]Tregion'!R90C1</t>
  </si>
  <si>
    <t xml:space="preserve">'[R1_0331.XLS]Tregion'!R90C2</t>
  </si>
  <si>
    <t xml:space="preserve">'[R1_0331.XLS]Tregion'!R90C3</t>
  </si>
  <si>
    <t xml:space="preserve">'[R1_0331.XLS]Tregion'!R90C4</t>
  </si>
  <si>
    <t xml:space="preserve">'[R1_0331.XLS]Tregion'!R90C32</t>
  </si>
  <si>
    <t xml:space="preserve">'[R1_0331.XLS]Tregion'!R90C10</t>
  </si>
  <si>
    <t xml:space="preserve">'[R1_0331.XLS]Tregion'!R90C24</t>
  </si>
  <si>
    <t xml:space="preserve">'[R1A_0331.XLS]Tregion'!R90C1</t>
  </si>
  <si>
    <t xml:space="preserve">'[R1A_0331.XLS]Tregion'!R90C2</t>
  </si>
  <si>
    <t xml:space="preserve">'[R1A_0331.XLS]Tregion'!R90C3</t>
  </si>
  <si>
    <t xml:space="preserve">'[R1A_0331.XLS]Tregion'!R90C4</t>
  </si>
  <si>
    <t xml:space="preserve">'[R1A_0331.XLS]Tregion'!R90C32</t>
  </si>
  <si>
    <t xml:space="preserve">'[R1A_0331.XLS]Tregion'!R90C10</t>
  </si>
  <si>
    <t xml:space="preserve">'[R1A_0331.XLS]Tregion'!R90C24</t>
  </si>
  <si>
    <t xml:space="preserve">'[R1B_0331.XLS]Tregion'!R90C1</t>
  </si>
  <si>
    <t xml:space="preserve">'[R1B_0331.XLS]Tregion'!R90C2</t>
  </si>
  <si>
    <t xml:space="preserve">'[R1B_0331.XLS]Tregion'!R90C3</t>
  </si>
  <si>
    <t xml:space="preserve">'[R1B_0331.XLS]Tregion'!R90C4</t>
  </si>
  <si>
    <t xml:space="preserve">'[R1B_0331.XLS]Tregion'!R90C32</t>
  </si>
  <si>
    <t xml:space="preserve">'[R1B_0331.XLS]Tregion'!R90C10</t>
  </si>
  <si>
    <t xml:space="preserve">'[R1B_0331.XLS]Tregion'!R90C24</t>
  </si>
  <si>
    <t xml:space="preserve">'[R1C_0331.XLS]Tregion'!R90C1</t>
  </si>
  <si>
    <t xml:space="preserve">'[R1C_0331.XLS]Tregion'!R90C2</t>
  </si>
  <si>
    <t xml:space="preserve">'[R1C_0331.XLS]Tregion'!R90C3</t>
  </si>
  <si>
    <t xml:space="preserve">'[R1C_0331.XLS]Tregion'!R90C4</t>
  </si>
  <si>
    <t xml:space="preserve">'[R1C_0331.XLS]Tregion'!R90C32</t>
  </si>
  <si>
    <t xml:space="preserve">'[R1C_0331.XLS]Tregion'!R90C10</t>
  </si>
  <si>
    <t xml:space="preserve">'[R1C_0331.XLS]Tregion'!R90C24</t>
  </si>
  <si>
    <t xml:space="preserve">'[R1E_0331.XLS]Tregion'!R90C1</t>
  </si>
  <si>
    <t xml:space="preserve">'[R1E_0331.XLS]Tregion'!R90C2</t>
  </si>
  <si>
    <t xml:space="preserve">'[R1E_0331.XLS]Tregion'!R90C3</t>
  </si>
  <si>
    <t xml:space="preserve">'[R1E_0331.XLS]Tregion'!R90C4</t>
  </si>
  <si>
    <t xml:space="preserve">'[R1E_0331.XLS]Tregion'!R90C32</t>
  </si>
  <si>
    <t xml:space="preserve">'[R1E_0331.XLS]Tregion'!R90C10</t>
  </si>
  <si>
    <t xml:space="preserve">'[R1E_0331.XLS]Tregion'!R90C24</t>
  </si>
  <si>
    <t xml:space="preserve">'[R1Z_0331.XLS]Tregion'!R90C1</t>
  </si>
  <si>
    <t xml:space="preserve">'[R1Z_0331.XLS]Tregion'!R90C2</t>
  </si>
  <si>
    <t xml:space="preserve">'[R1Z_0331.XLS]Tregion'!R90C3</t>
  </si>
  <si>
    <t xml:space="preserve">'[R1Z_0331.XLS]Tregion'!R90C4</t>
  </si>
  <si>
    <t xml:space="preserve">'[R1Z_0331.XLS]Tregion'!R90C32</t>
  </si>
  <si>
    <t xml:space="preserve">'[R1Z_0331.XLS]Tregion'!R90C10</t>
  </si>
  <si>
    <t xml:space="preserve">'[R1Z_0331.XLS]Tregion'!R90C24</t>
  </si>
  <si>
    <t xml:space="preserve">'[R3B_0331.XLS]Tregion'!R90C1</t>
  </si>
  <si>
    <t xml:space="preserve">'[R3B_0331.XLS]Tregion'!R90C2</t>
  </si>
  <si>
    <t xml:space="preserve">'[R3B_0331.XLS]Tregion'!R90C3</t>
  </si>
  <si>
    <t xml:space="preserve">'[R3B_0331.XLS]Tregion'!R90C4</t>
  </si>
  <si>
    <t xml:space="preserve">'[R3B_0331.XLS]Tregion'!R90C32</t>
  </si>
  <si>
    <t xml:space="preserve">'[R3B_0331.XLS]Tregion'!R90C10</t>
  </si>
  <si>
    <t xml:space="preserve">'[R3B_0331.XLS]Tregion'!R90C24</t>
  </si>
  <si>
    <t xml:space="preserve">'[R4_0331.XLS]Tregion'!R90C1</t>
  </si>
  <si>
    <t xml:space="preserve">'[R4_0331.XLS]Tregion'!R90C2</t>
  </si>
  <si>
    <t xml:space="preserve">'[R4_0331.XLS]Tregion'!R90C3</t>
  </si>
  <si>
    <t xml:space="preserve">'[R4_0331.XLS]Tregion'!R90C4</t>
  </si>
  <si>
    <t xml:space="preserve">'[R4_0331.XLS]Tregion'!R90C32</t>
  </si>
  <si>
    <t xml:space="preserve">'[R4_0331.XLS]Tregion'!R90C10</t>
  </si>
  <si>
    <t xml:space="preserve">'[R4_0331.XLS]Tregion'!R90C24</t>
  </si>
  <si>
    <t xml:space="preserve">'[R4A_0331.XLS]Tregion'!R90C1</t>
  </si>
  <si>
    <t xml:space="preserve">'[R4A_0331.XLS]Tregion'!R90C2</t>
  </si>
  <si>
    <t xml:space="preserve">'[R4A_0331.XLS]Tregion'!R90C3</t>
  </si>
  <si>
    <t xml:space="preserve">'[R4A_0331.XLS]Tregion'!R90C4</t>
  </si>
  <si>
    <t xml:space="preserve">'[R4A_0331.XLS]Tregion'!R90C32</t>
  </si>
  <si>
    <t xml:space="preserve">'[R4A_0331.XLS]Tregion'!R90C10</t>
  </si>
  <si>
    <t xml:space="preserve">'[R4A_0331.XLS]Tregion'!R90C24</t>
  </si>
  <si>
    <t xml:space="preserve">'[R4B_0331.XLS]Tregion'!R90C1</t>
  </si>
  <si>
    <t xml:space="preserve">'[R4B_0331.XLS]Tregion'!R90C2</t>
  </si>
  <si>
    <t xml:space="preserve">'[R4B_0331.XLS]Tregion'!R90C3</t>
  </si>
  <si>
    <t xml:space="preserve">'[R4B_0331.XLS]Tregion'!R90C4</t>
  </si>
  <si>
    <t xml:space="preserve">'[R4B_0331.XLS]Tregion'!R90C32</t>
  </si>
  <si>
    <t xml:space="preserve">'[R4B_0331.XLS]Tregion'!R90C10</t>
  </si>
  <si>
    <t xml:space="preserve">'[R4B_0331.XLS]Tregion'!R90C24</t>
  </si>
  <si>
    <t xml:space="preserve">'[R4C_0331.XLS]Tregion'!R90C1</t>
  </si>
  <si>
    <t xml:space="preserve">'[R4C_0331.XLS]Tregion'!R90C2</t>
  </si>
  <si>
    <t xml:space="preserve">'[R4C_0331.XLS]Tregion'!R90C3</t>
  </si>
  <si>
    <t xml:space="preserve">'[R4C_0331.XLS]Tregion'!R90C4</t>
  </si>
  <si>
    <t xml:space="preserve">'[R4C_0331.XLS]Tregion'!R90C32</t>
  </si>
  <si>
    <t xml:space="preserve">'[R4C_0331.XLS]Tregion'!R90C10</t>
  </si>
  <si>
    <t xml:space="preserve">'[R4C_0331.XLS]Tregion'!R90C24</t>
  </si>
  <si>
    <t xml:space="preserve">'[R5_0331.XLS]Tregion'!R90C1</t>
  </si>
  <si>
    <t xml:space="preserve">'[R5_0331.XLS]Tregion'!R90C2</t>
  </si>
  <si>
    <t xml:space="preserve">'[R5_0331.XLS]Tregion'!R90C3</t>
  </si>
  <si>
    <t xml:space="preserve">'[R5_0331.XLS]Tregion'!R90C4</t>
  </si>
  <si>
    <t xml:space="preserve">'[R5_0331.XLS]Tregion'!R90C32</t>
  </si>
  <si>
    <t xml:space="preserve">'[R5_0331.XLS]Tregion'!R90C10</t>
  </si>
  <si>
    <t xml:space="preserve">'[R5_0331.XLS]Tregion'!R90C24</t>
  </si>
  <si>
    <t xml:space="preserve">'[R6_0331.XLS]Tregion'!R90C1</t>
  </si>
  <si>
    <t xml:space="preserve">'[R6_0331.XLS]Tregion'!R90C2</t>
  </si>
  <si>
    <t xml:space="preserve">'[R6_0331.XLS]Tregion'!R90C3</t>
  </si>
  <si>
    <t xml:space="preserve">'[R6_0331.XLS]Tregion'!R90C4</t>
  </si>
  <si>
    <t xml:space="preserve">'[R6_0331.XLS]Tregion'!R90C32</t>
  </si>
  <si>
    <t xml:space="preserve">'[R6_0331.XLS]Tregion'!R90C10</t>
  </si>
  <si>
    <t xml:space="preserve">'[R6_0331.XLS]Tregion'!R90C24</t>
  </si>
  <si>
    <t xml:space="preserve">'[R1_0331.XLS]Tregion'!R91C1</t>
  </si>
  <si>
    <t xml:space="preserve">'[R1_0331.XLS]Tregion'!R91C2</t>
  </si>
  <si>
    <t xml:space="preserve">'[R1_0331.XLS]Tregion'!R91C3</t>
  </si>
  <si>
    <t xml:space="preserve">'[R1_0331.XLS]Tregion'!R91C4</t>
  </si>
  <si>
    <t xml:space="preserve">'[R1_0331.XLS]Tregion'!R91C32</t>
  </si>
  <si>
    <t xml:space="preserve">'[R1_0331.XLS]Tregion'!R91C10</t>
  </si>
  <si>
    <t xml:space="preserve">'[R1_0331.XLS]Tregion'!R91C24</t>
  </si>
  <si>
    <t xml:space="preserve">'[R1A_0331.XLS]Tregion'!R91C1</t>
  </si>
  <si>
    <t xml:space="preserve">'[R1A_0331.XLS]Tregion'!R91C2</t>
  </si>
  <si>
    <t xml:space="preserve">'[R1A_0331.XLS]Tregion'!R91C3</t>
  </si>
  <si>
    <t xml:space="preserve">'[R1A_0331.XLS]Tregion'!R91C4</t>
  </si>
  <si>
    <t xml:space="preserve">'[R1A_0331.XLS]Tregion'!R91C32</t>
  </si>
  <si>
    <t xml:space="preserve">'[R1A_0331.XLS]Tregion'!R91C10</t>
  </si>
  <si>
    <t xml:space="preserve">'[R1A_0331.XLS]Tregion'!R91C24</t>
  </si>
  <si>
    <t xml:space="preserve">'[R1B_0331.XLS]Tregion'!R91C1</t>
  </si>
  <si>
    <t xml:space="preserve">'[R1B_0331.XLS]Tregion'!R91C2</t>
  </si>
  <si>
    <t xml:space="preserve">'[R1B_0331.XLS]Tregion'!R91C3</t>
  </si>
  <si>
    <t xml:space="preserve">'[R1B_0331.XLS]Tregion'!R91C4</t>
  </si>
  <si>
    <t xml:space="preserve">'[R1B_0331.XLS]Tregion'!R91C32</t>
  </si>
  <si>
    <t xml:space="preserve">'[R1B_0331.XLS]Tregion'!R91C10</t>
  </si>
  <si>
    <t xml:space="preserve">'[R1B_0331.XLS]Tregion'!R91C24</t>
  </si>
  <si>
    <t xml:space="preserve">'[R1C_0331.XLS]Tregion'!R91C1</t>
  </si>
  <si>
    <t xml:space="preserve">'[R1C_0331.XLS]Tregion'!R91C2</t>
  </si>
  <si>
    <t xml:space="preserve">'[R1C_0331.XLS]Tregion'!R91C3</t>
  </si>
  <si>
    <t xml:space="preserve">'[R1C_0331.XLS]Tregion'!R91C4</t>
  </si>
  <si>
    <t xml:space="preserve">'[R1C_0331.XLS]Tregion'!R91C32</t>
  </si>
  <si>
    <t xml:space="preserve">'[R1C_0331.XLS]Tregion'!R91C10</t>
  </si>
  <si>
    <t xml:space="preserve">'[R1C_0331.XLS]Tregion'!R91C24</t>
  </si>
  <si>
    <t xml:space="preserve">'[R1E_0331.XLS]Tregion'!R91C1</t>
  </si>
  <si>
    <t xml:space="preserve">'[R1E_0331.XLS]Tregion'!R91C2</t>
  </si>
  <si>
    <t xml:space="preserve">'[R1E_0331.XLS]Tregion'!R91C3</t>
  </si>
  <si>
    <t xml:space="preserve">'[R1E_0331.XLS]Tregion'!R91C4</t>
  </si>
  <si>
    <t xml:space="preserve">'[R1E_0331.XLS]Tregion'!R91C32</t>
  </si>
  <si>
    <t xml:space="preserve">'[R1E_0331.XLS]Tregion'!R91C10</t>
  </si>
  <si>
    <t xml:space="preserve">'[R1E_0331.XLS]Tregion'!R91C24</t>
  </si>
  <si>
    <t xml:space="preserve">'[R1Z_0331.XLS]Tregion'!R91C1</t>
  </si>
  <si>
    <t xml:space="preserve">'[R1Z_0331.XLS]Tregion'!R91C2</t>
  </si>
  <si>
    <t xml:space="preserve">'[R1Z_0331.XLS]Tregion'!R91C3</t>
  </si>
  <si>
    <t xml:space="preserve">'[R1Z_0331.XLS]Tregion'!R91C4</t>
  </si>
  <si>
    <t xml:space="preserve">'[R1Z_0331.XLS]Tregion'!R91C32</t>
  </si>
  <si>
    <t xml:space="preserve">'[R1Z_0331.XLS]Tregion'!R91C10</t>
  </si>
  <si>
    <t xml:space="preserve">'[R1Z_0331.XLS]Tregion'!R91C24</t>
  </si>
  <si>
    <t xml:space="preserve">'[R3B_0331.XLS]Tregion'!R91C1</t>
  </si>
  <si>
    <t xml:space="preserve">'[R3B_0331.XLS]Tregion'!R91C2</t>
  </si>
  <si>
    <t xml:space="preserve">'[R3B_0331.XLS]Tregion'!R91C3</t>
  </si>
  <si>
    <t xml:space="preserve">'[R3B_0331.XLS]Tregion'!R91C4</t>
  </si>
  <si>
    <t xml:space="preserve">'[R3B_0331.XLS]Tregion'!R91C32</t>
  </si>
  <si>
    <t xml:space="preserve">'[R3B_0331.XLS]Tregion'!R91C10</t>
  </si>
  <si>
    <t xml:space="preserve">'[R3B_0331.XLS]Tregion'!R91C24</t>
  </si>
  <si>
    <t xml:space="preserve">'[R4_0331.XLS]Tregion'!R91C1</t>
  </si>
  <si>
    <t xml:space="preserve">'[R4_0331.XLS]Tregion'!R91C2</t>
  </si>
  <si>
    <t xml:space="preserve">'[R4_0331.XLS]Tregion'!R91C3</t>
  </si>
  <si>
    <t xml:space="preserve">'[R4_0331.XLS]Tregion'!R91C4</t>
  </si>
  <si>
    <t xml:space="preserve">'[R4_0331.XLS]Tregion'!R91C32</t>
  </si>
  <si>
    <t xml:space="preserve">'[R4_0331.XLS]Tregion'!R91C10</t>
  </si>
  <si>
    <t xml:space="preserve">'[R4_0331.XLS]Tregion'!R91C24</t>
  </si>
  <si>
    <t xml:space="preserve">'[R4A_0331.XLS]Tregion'!R91C1</t>
  </si>
  <si>
    <t xml:space="preserve">'[R4A_0331.XLS]Tregion'!R91C2</t>
  </si>
  <si>
    <t xml:space="preserve">'[R4A_0331.XLS]Tregion'!R91C3</t>
  </si>
  <si>
    <t xml:space="preserve">'[R4A_0331.XLS]Tregion'!R91C4</t>
  </si>
  <si>
    <t xml:space="preserve">'[R4A_0331.XLS]Tregion'!R91C32</t>
  </si>
  <si>
    <t xml:space="preserve">'[R4A_0331.XLS]Tregion'!R91C10</t>
  </si>
  <si>
    <t xml:space="preserve">'[R4A_0331.XLS]Tregion'!R91C24</t>
  </si>
  <si>
    <t xml:space="preserve">'[R4B_0331.XLS]Tregion'!R91C1</t>
  </si>
  <si>
    <t xml:space="preserve">'[R4B_0331.XLS]Tregion'!R91C2</t>
  </si>
  <si>
    <t xml:space="preserve">'[R4B_0331.XLS]Tregion'!R91C3</t>
  </si>
  <si>
    <t xml:space="preserve">'[R4B_0331.XLS]Tregion'!R91C4</t>
  </si>
  <si>
    <t xml:space="preserve">'[R4B_0331.XLS]Tregion'!R91C32</t>
  </si>
  <si>
    <t xml:space="preserve">'[R4B_0331.XLS]Tregion'!R91C10</t>
  </si>
  <si>
    <t xml:space="preserve">'[R4B_0331.XLS]Tregion'!R91C24</t>
  </si>
  <si>
    <t xml:space="preserve">'[R4C_0331.XLS]Tregion'!R91C1</t>
  </si>
  <si>
    <t xml:space="preserve">'[R4C_0331.XLS]Tregion'!R91C2</t>
  </si>
  <si>
    <t xml:space="preserve">'[R4C_0331.XLS]Tregion'!R91C3</t>
  </si>
  <si>
    <t xml:space="preserve">'[R4C_0331.XLS]Tregion'!R91C4</t>
  </si>
  <si>
    <t xml:space="preserve">'[R4C_0331.XLS]Tregion'!R91C32</t>
  </si>
  <si>
    <t xml:space="preserve">'[R4C_0331.XLS]Tregion'!R91C10</t>
  </si>
  <si>
    <t xml:space="preserve">'[R4C_0331.XLS]Tregion'!R91C24</t>
  </si>
  <si>
    <t xml:space="preserve">'[R5_0331.XLS]Tregion'!R91C1</t>
  </si>
  <si>
    <t xml:space="preserve">'[R5_0331.XLS]Tregion'!R91C2</t>
  </si>
  <si>
    <t xml:space="preserve">'[R5_0331.XLS]Tregion'!R91C3</t>
  </si>
  <si>
    <t xml:space="preserve">'[R5_0331.XLS]Tregion'!R91C4</t>
  </si>
  <si>
    <t xml:space="preserve">'[R5_0331.XLS]Tregion'!R91C32</t>
  </si>
  <si>
    <t xml:space="preserve">'[R5_0331.XLS]Tregion'!R91C10</t>
  </si>
  <si>
    <t xml:space="preserve">'[R5_0331.XLS]Tregion'!R91C24</t>
  </si>
  <si>
    <t xml:space="preserve">'[R6_0331.XLS]Tregion'!R91C1</t>
  </si>
  <si>
    <t xml:space="preserve">'[R6_0331.XLS]Tregion'!R91C2</t>
  </si>
  <si>
    <t xml:space="preserve">'[R6_0331.XLS]Tregion'!R91C3</t>
  </si>
  <si>
    <t xml:space="preserve">'[R6_0331.XLS]Tregion'!R91C4</t>
  </si>
  <si>
    <t xml:space="preserve">'[R6_0331.XLS]Tregion'!R91C32</t>
  </si>
  <si>
    <t xml:space="preserve">'[R6_0331.XLS]Tregion'!R91C10</t>
  </si>
  <si>
    <t xml:space="preserve">'[R6_0331.XLS]Tregion'!R91C24</t>
  </si>
  <si>
    <t xml:space="preserve">'[R1_0331.XLS]Tregion'!R92C1</t>
  </si>
  <si>
    <t xml:space="preserve">'[R1_0331.XLS]Tregion'!R92C2</t>
  </si>
  <si>
    <t xml:space="preserve">'[R1_0331.XLS]Tregion'!R92C3</t>
  </si>
  <si>
    <t xml:space="preserve">'[R1_0331.XLS]Tregion'!R92C4</t>
  </si>
  <si>
    <t xml:space="preserve">'[R1_0331.XLS]Tregion'!R92C32</t>
  </si>
  <si>
    <t xml:space="preserve">'[R1_0331.XLS]Tregion'!R92C10</t>
  </si>
  <si>
    <t xml:space="preserve">'[R1_0331.XLS]Tregion'!R92C24</t>
  </si>
  <si>
    <t xml:space="preserve">'[R1A_0331.XLS]Tregion'!R92C1</t>
  </si>
  <si>
    <t xml:space="preserve">'[R1A_0331.XLS]Tregion'!R92C2</t>
  </si>
  <si>
    <t xml:space="preserve">'[R1A_0331.XLS]Tregion'!R92C3</t>
  </si>
  <si>
    <t xml:space="preserve">'[R1A_0331.XLS]Tregion'!R92C4</t>
  </si>
  <si>
    <t xml:space="preserve">'[R1A_0331.XLS]Tregion'!R92C32</t>
  </si>
  <si>
    <t xml:space="preserve">'[R1A_0331.XLS]Tregion'!R92C10</t>
  </si>
  <si>
    <t xml:space="preserve">'[R1A_0331.XLS]Tregion'!R92C24</t>
  </si>
  <si>
    <t xml:space="preserve">'[R1B_0331.XLS]Tregion'!R92C1</t>
  </si>
  <si>
    <t xml:space="preserve">'[R1B_0331.XLS]Tregion'!R92C2</t>
  </si>
  <si>
    <t xml:space="preserve">'[R1B_0331.XLS]Tregion'!R92C3</t>
  </si>
  <si>
    <t xml:space="preserve">'[R1B_0331.XLS]Tregion'!R92C4</t>
  </si>
  <si>
    <t xml:space="preserve">'[R1B_0331.XLS]Tregion'!R92C32</t>
  </si>
  <si>
    <t xml:space="preserve">'[R1B_0331.XLS]Tregion'!R92C10</t>
  </si>
  <si>
    <t xml:space="preserve">'[R1B_0331.XLS]Tregion'!R92C24</t>
  </si>
  <si>
    <t xml:space="preserve">'[R1C_0331.XLS]Tregion'!R92C1</t>
  </si>
  <si>
    <t xml:space="preserve">'[R1C_0331.XLS]Tregion'!R92C2</t>
  </si>
  <si>
    <t xml:space="preserve">'[R1C_0331.XLS]Tregion'!R92C3</t>
  </si>
  <si>
    <t xml:space="preserve">'[R1C_0331.XLS]Tregion'!R92C4</t>
  </si>
  <si>
    <t xml:space="preserve">'[R1C_0331.XLS]Tregion'!R92C32</t>
  </si>
  <si>
    <t xml:space="preserve">'[R1C_0331.XLS]Tregion'!R92C10</t>
  </si>
  <si>
    <t xml:space="preserve">'[R1C_0331.XLS]Tregion'!R92C24</t>
  </si>
  <si>
    <t xml:space="preserve">'[R1E_0331.XLS]Tregion'!R92C1</t>
  </si>
  <si>
    <t xml:space="preserve">'[R1E_0331.XLS]Tregion'!R92C2</t>
  </si>
  <si>
    <t xml:space="preserve">'[R1E_0331.XLS]Tregion'!R92C3</t>
  </si>
  <si>
    <t xml:space="preserve">'[R1E_0331.XLS]Tregion'!R92C4</t>
  </si>
  <si>
    <t xml:space="preserve">'[R1E_0331.XLS]Tregion'!R92C32</t>
  </si>
  <si>
    <t xml:space="preserve">'[R1E_0331.XLS]Tregion'!R92C10</t>
  </si>
  <si>
    <t xml:space="preserve">'[R1E_0331.XLS]Tregion'!R92C24</t>
  </si>
  <si>
    <t xml:space="preserve">'[R1Z_0331.XLS]Tregion'!R92C1</t>
  </si>
  <si>
    <t xml:space="preserve">'[R1Z_0331.XLS]Tregion'!R92C2</t>
  </si>
  <si>
    <t xml:space="preserve">'[R1Z_0331.XLS]Tregion'!R92C3</t>
  </si>
  <si>
    <t xml:space="preserve">'[R1Z_0331.XLS]Tregion'!R92C4</t>
  </si>
  <si>
    <t xml:space="preserve">'[R1Z_0331.XLS]Tregion'!R92C32</t>
  </si>
  <si>
    <t xml:space="preserve">'[R1Z_0331.XLS]Tregion'!R92C10</t>
  </si>
  <si>
    <t xml:space="preserve">'[R1Z_0331.XLS]Tregion'!R92C24</t>
  </si>
  <si>
    <t xml:space="preserve">'[R3B_0331.XLS]Tregion'!R92C1</t>
  </si>
  <si>
    <t xml:space="preserve">'[R3B_0331.XLS]Tregion'!R92C2</t>
  </si>
  <si>
    <t xml:space="preserve">'[R3B_0331.XLS]Tregion'!R92C3</t>
  </si>
  <si>
    <t xml:space="preserve">'[R3B_0331.XLS]Tregion'!R92C4</t>
  </si>
  <si>
    <t xml:space="preserve">'[R3B_0331.XLS]Tregion'!R92C32</t>
  </si>
  <si>
    <t xml:space="preserve">'[R3B_0331.XLS]Tregion'!R92C10</t>
  </si>
  <si>
    <t xml:space="preserve">'[R3B_0331.XLS]Tregion'!R92C24</t>
  </si>
  <si>
    <t xml:space="preserve">'[R4_0331.XLS]Tregion'!R92C1</t>
  </si>
  <si>
    <t xml:space="preserve">'[R4_0331.XLS]Tregion'!R92C2</t>
  </si>
  <si>
    <t xml:space="preserve">'[R4_0331.XLS]Tregion'!R92C3</t>
  </si>
  <si>
    <t xml:space="preserve">'[R4_0331.XLS]Tregion'!R92C4</t>
  </si>
  <si>
    <t xml:space="preserve">'[R4_0331.XLS]Tregion'!R92C32</t>
  </si>
  <si>
    <t xml:space="preserve">'[R4_0331.XLS]Tregion'!R92C10</t>
  </si>
  <si>
    <t xml:space="preserve">'[R4_0331.XLS]Tregion'!R92C24</t>
  </si>
  <si>
    <t xml:space="preserve">'[R4A_0331.XLS]Tregion'!R92C1</t>
  </si>
  <si>
    <t xml:space="preserve">'[R4A_0331.XLS]Tregion'!R92C2</t>
  </si>
  <si>
    <t xml:space="preserve">'[R4A_0331.XLS]Tregion'!R92C3</t>
  </si>
  <si>
    <t xml:space="preserve">'[R4A_0331.XLS]Tregion'!R92C4</t>
  </si>
  <si>
    <t xml:space="preserve">'[R4A_0331.XLS]Tregion'!R92C32</t>
  </si>
  <si>
    <t xml:space="preserve">'[R4A_0331.XLS]Tregion'!R92C10</t>
  </si>
  <si>
    <t xml:space="preserve">'[R4A_0331.XLS]Tregion'!R92C24</t>
  </si>
  <si>
    <t xml:space="preserve">'[R4B_0331.XLS]Tregion'!R92C1</t>
  </si>
  <si>
    <t xml:space="preserve">'[R4B_0331.XLS]Tregion'!R92C2</t>
  </si>
  <si>
    <t xml:space="preserve">'[R4B_0331.XLS]Tregion'!R92C3</t>
  </si>
  <si>
    <t xml:space="preserve">'[R4B_0331.XLS]Tregion'!R92C4</t>
  </si>
  <si>
    <t xml:space="preserve">'[R4B_0331.XLS]Tregion'!R92C32</t>
  </si>
  <si>
    <t xml:space="preserve">'[R4B_0331.XLS]Tregion'!R92C10</t>
  </si>
  <si>
    <t xml:space="preserve">'[R4B_0331.XLS]Tregion'!R92C24</t>
  </si>
  <si>
    <t xml:space="preserve">'[R4C_0331.XLS]Tregion'!R92C1</t>
  </si>
  <si>
    <t xml:space="preserve">'[R4C_0331.XLS]Tregion'!R92C2</t>
  </si>
  <si>
    <t xml:space="preserve">'[R4C_0331.XLS]Tregion'!R92C3</t>
  </si>
  <si>
    <t xml:space="preserve">'[R4C_0331.XLS]Tregion'!R92C4</t>
  </si>
  <si>
    <t xml:space="preserve">'[R4C_0331.XLS]Tregion'!R92C32</t>
  </si>
  <si>
    <t xml:space="preserve">'[R4C_0331.XLS]Tregion'!R92C10</t>
  </si>
  <si>
    <t xml:space="preserve">'[R4C_0331.XLS]Tregion'!R92C24</t>
  </si>
  <si>
    <t xml:space="preserve">'[R5_0331.XLS]Tregion'!R92C1</t>
  </si>
  <si>
    <t xml:space="preserve">'[R5_0331.XLS]Tregion'!R92C2</t>
  </si>
  <si>
    <t xml:space="preserve">'[R5_0331.XLS]Tregion'!R92C3</t>
  </si>
  <si>
    <t xml:space="preserve">'[R5_0331.XLS]Tregion'!R92C4</t>
  </si>
  <si>
    <t xml:space="preserve">'[R5_0331.XLS]Tregion'!R92C32</t>
  </si>
  <si>
    <t xml:space="preserve">'[R5_0331.XLS]Tregion'!R92C10</t>
  </si>
  <si>
    <t xml:space="preserve">'[R5_0331.XLS]Tregion'!R92C24</t>
  </si>
  <si>
    <t xml:space="preserve">'[R6_0331.XLS]Tregion'!R92C1</t>
  </si>
  <si>
    <t xml:space="preserve">'[R6_0331.XLS]Tregion'!R92C2</t>
  </si>
  <si>
    <t xml:space="preserve">'[R6_0331.XLS]Tregion'!R92C3</t>
  </si>
  <si>
    <t xml:space="preserve">'[R6_0331.XLS]Tregion'!R92C4</t>
  </si>
  <si>
    <t xml:space="preserve">'[R6_0331.XLS]Tregion'!R92C32</t>
  </si>
  <si>
    <t xml:space="preserve">'[R6_0331.XLS]Tregion'!R92C10</t>
  </si>
  <si>
    <t xml:space="preserve">'[R6_0331.XLS]Tregion'!R92C24</t>
  </si>
  <si>
    <t xml:space="preserve">'[R1_0331.XLS]Tregion'!R93C1</t>
  </si>
  <si>
    <t xml:space="preserve">'[R1_0331.XLS]Tregion'!R93C2</t>
  </si>
  <si>
    <t xml:space="preserve">'[R1_0331.XLS]Tregion'!R93C3</t>
  </si>
  <si>
    <t xml:space="preserve">'[R1_0331.XLS]Tregion'!R93C4</t>
  </si>
  <si>
    <t xml:space="preserve">'[R1_0331.XLS]Tregion'!R93C32</t>
  </si>
  <si>
    <t xml:space="preserve">'[R1_0331.XLS]Tregion'!R93C10</t>
  </si>
  <si>
    <t xml:space="preserve">'[R1_0331.XLS]Tregion'!R93C24</t>
  </si>
  <si>
    <t xml:space="preserve">'[R1A_0331.XLS]Tregion'!R93C1</t>
  </si>
  <si>
    <t xml:space="preserve">'[R1A_0331.XLS]Tregion'!R93C2</t>
  </si>
  <si>
    <t xml:space="preserve">'[R1A_0331.XLS]Tregion'!R93C3</t>
  </si>
  <si>
    <t xml:space="preserve">'[R1A_0331.XLS]Tregion'!R93C4</t>
  </si>
  <si>
    <t xml:space="preserve">'[R1A_0331.XLS]Tregion'!R93C32</t>
  </si>
  <si>
    <t xml:space="preserve">'[R1A_0331.XLS]Tregion'!R93C10</t>
  </si>
  <si>
    <t xml:space="preserve">'[R1A_0331.XLS]Tregion'!R93C24</t>
  </si>
  <si>
    <t xml:space="preserve">'[R1B_0331.XLS]Tregion'!R93C1</t>
  </si>
  <si>
    <t xml:space="preserve">'[R1B_0331.XLS]Tregion'!R93C2</t>
  </si>
  <si>
    <t xml:space="preserve">'[R1B_0331.XLS]Tregion'!R93C3</t>
  </si>
  <si>
    <t xml:space="preserve">'[R1B_0331.XLS]Tregion'!R93C4</t>
  </si>
  <si>
    <t xml:space="preserve">'[R1B_0331.XLS]Tregion'!R93C32</t>
  </si>
  <si>
    <t xml:space="preserve">'[R1B_0331.XLS]Tregion'!R93C10</t>
  </si>
  <si>
    <t xml:space="preserve">'[R1B_0331.XLS]Tregion'!R93C24</t>
  </si>
  <si>
    <t xml:space="preserve">'[R1C_0331.XLS]Tregion'!R93C1</t>
  </si>
  <si>
    <t xml:space="preserve">'[R1C_0331.XLS]Tregion'!R93C2</t>
  </si>
  <si>
    <t xml:space="preserve">'[R1C_0331.XLS]Tregion'!R93C3</t>
  </si>
  <si>
    <t xml:space="preserve">'[R1C_0331.XLS]Tregion'!R93C4</t>
  </si>
  <si>
    <t xml:space="preserve">'[R1C_0331.XLS]Tregion'!R93C32</t>
  </si>
  <si>
    <t xml:space="preserve">'[R1C_0331.XLS]Tregion'!R93C10</t>
  </si>
  <si>
    <t xml:space="preserve">'[R1C_0331.XLS]Tregion'!R93C24</t>
  </si>
  <si>
    <t xml:space="preserve">'[R1E_0331.XLS]Tregion'!R93C1</t>
  </si>
  <si>
    <t xml:space="preserve">'[R1E_0331.XLS]Tregion'!R93C2</t>
  </si>
  <si>
    <t xml:space="preserve">'[R1E_0331.XLS]Tregion'!R93C3</t>
  </si>
  <si>
    <t xml:space="preserve">'[R1E_0331.XLS]Tregion'!R93C4</t>
  </si>
  <si>
    <t xml:space="preserve">'[R1E_0331.XLS]Tregion'!R93C32</t>
  </si>
  <si>
    <t xml:space="preserve">'[R1E_0331.XLS]Tregion'!R93C10</t>
  </si>
  <si>
    <t xml:space="preserve">'[R1E_0331.XLS]Tregion'!R93C24</t>
  </si>
  <si>
    <t xml:space="preserve">'[R1Z_0331.XLS]Tregion'!R93C1</t>
  </si>
  <si>
    <t xml:space="preserve">'[R1Z_0331.XLS]Tregion'!R93C2</t>
  </si>
  <si>
    <t xml:space="preserve">'[R1Z_0331.XLS]Tregion'!R93C3</t>
  </si>
  <si>
    <t xml:space="preserve">'[R1Z_0331.XLS]Tregion'!R93C4</t>
  </si>
  <si>
    <t xml:space="preserve">'[R1Z_0331.XLS]Tregion'!R93C32</t>
  </si>
  <si>
    <t xml:space="preserve">'[R1Z_0331.XLS]Tregion'!R93C10</t>
  </si>
  <si>
    <t xml:space="preserve">'[R1Z_0331.XLS]Tregion'!R93C24</t>
  </si>
  <si>
    <t xml:space="preserve">'[R3B_0331.XLS]Tregion'!R93C1</t>
  </si>
  <si>
    <t xml:space="preserve">'[R3B_0331.XLS]Tregion'!R93C2</t>
  </si>
  <si>
    <t xml:space="preserve">'[R3B_0331.XLS]Tregion'!R93C3</t>
  </si>
  <si>
    <t xml:space="preserve">'[R3B_0331.XLS]Tregion'!R93C4</t>
  </si>
  <si>
    <t xml:space="preserve">'[R3B_0331.XLS]Tregion'!R93C32</t>
  </si>
  <si>
    <t xml:space="preserve">'[R3B_0331.XLS]Tregion'!R93C10</t>
  </si>
  <si>
    <t xml:space="preserve">'[R3B_0331.XLS]Tregion'!R93C24</t>
  </si>
  <si>
    <t xml:space="preserve">'[R4_0331.XLS]Tregion'!R93C1</t>
  </si>
  <si>
    <t xml:space="preserve">'[R4_0331.XLS]Tregion'!R93C2</t>
  </si>
  <si>
    <t xml:space="preserve">'[R4_0331.XLS]Tregion'!R93C3</t>
  </si>
  <si>
    <t xml:space="preserve">'[R4_0331.XLS]Tregion'!R93C4</t>
  </si>
  <si>
    <t xml:space="preserve">'[R4_0331.XLS]Tregion'!R93C32</t>
  </si>
  <si>
    <t xml:space="preserve">'[R4_0331.XLS]Tregion'!R93C10</t>
  </si>
  <si>
    <t xml:space="preserve">'[R4_0331.XLS]Tregion'!R93C24</t>
  </si>
  <si>
    <t xml:space="preserve">'[R4A_0331.XLS]Tregion'!R93C1</t>
  </si>
  <si>
    <t xml:space="preserve">'[R4A_0331.XLS]Tregion'!R93C2</t>
  </si>
  <si>
    <t xml:space="preserve">'[R4A_0331.XLS]Tregion'!R93C3</t>
  </si>
  <si>
    <t xml:space="preserve">'[R4A_0331.XLS]Tregion'!R93C4</t>
  </si>
  <si>
    <t xml:space="preserve">'[R4A_0331.XLS]Tregion'!R93C32</t>
  </si>
  <si>
    <t xml:space="preserve">'[R4A_0331.XLS]Tregion'!R93C10</t>
  </si>
  <si>
    <t xml:space="preserve">'[R4A_0331.XLS]Tregion'!R93C24</t>
  </si>
  <si>
    <t xml:space="preserve">'[R4B_0331.XLS]Tregion'!R93C1</t>
  </si>
  <si>
    <t xml:space="preserve">'[R4B_0331.XLS]Tregion'!R93C2</t>
  </si>
  <si>
    <t xml:space="preserve">'[R4B_0331.XLS]Tregion'!R93C3</t>
  </si>
  <si>
    <t xml:space="preserve">'[R4B_0331.XLS]Tregion'!R93C4</t>
  </si>
  <si>
    <t xml:space="preserve">'[R4B_0331.XLS]Tregion'!R93C32</t>
  </si>
  <si>
    <t xml:space="preserve">'[R4B_0331.XLS]Tregion'!R93C10</t>
  </si>
  <si>
    <t xml:space="preserve">'[R4B_0331.XLS]Tregion'!R93C24</t>
  </si>
  <si>
    <t xml:space="preserve">'[R4C_0331.XLS]Tregion'!R93C1</t>
  </si>
  <si>
    <t xml:space="preserve">'[R4C_0331.XLS]Tregion'!R93C2</t>
  </si>
  <si>
    <t xml:space="preserve">'[R4C_0331.XLS]Tregion'!R93C3</t>
  </si>
  <si>
    <t xml:space="preserve">'[R4C_0331.XLS]Tregion'!R93C4</t>
  </si>
  <si>
    <t xml:space="preserve">'[R4C_0331.XLS]Tregion'!R93C32</t>
  </si>
  <si>
    <t xml:space="preserve">'[R4C_0331.XLS]Tregion'!R93C10</t>
  </si>
  <si>
    <t xml:space="preserve">'[R4C_0331.XLS]Tregion'!R93C24</t>
  </si>
  <si>
    <t xml:space="preserve">'[R5_0331.XLS]Tregion'!R93C1</t>
  </si>
  <si>
    <t xml:space="preserve">'[R5_0331.XLS]Tregion'!R93C2</t>
  </si>
  <si>
    <t xml:space="preserve">'[R5_0331.XLS]Tregion'!R93C3</t>
  </si>
  <si>
    <t xml:space="preserve">'[R5_0331.XLS]Tregion'!R93C4</t>
  </si>
  <si>
    <t xml:space="preserve">'[R5_0331.XLS]Tregion'!R93C32</t>
  </si>
  <si>
    <t xml:space="preserve">'[R5_0331.XLS]Tregion'!R93C10</t>
  </si>
  <si>
    <t xml:space="preserve">'[R5_0331.XLS]Tregion'!R93C24</t>
  </si>
  <si>
    <t xml:space="preserve">'[R6_0331.XLS]Tregion'!R93C1</t>
  </si>
  <si>
    <t xml:space="preserve">'[R6_0331.XLS]Tregion'!R93C2</t>
  </si>
  <si>
    <t xml:space="preserve">'[R6_0331.XLS]Tregion'!R93C3</t>
  </si>
  <si>
    <t xml:space="preserve">'[R6_0331.XLS]Tregion'!R93C4</t>
  </si>
  <si>
    <t xml:space="preserve">'[R6_0331.XLS]Tregion'!R93C32</t>
  </si>
  <si>
    <t xml:space="preserve">'[R6_0331.XLS]Tregion'!R93C10</t>
  </si>
  <si>
    <t xml:space="preserve">'[R6_0331.XLS]Tregion'!R93C24</t>
  </si>
  <si>
    <t xml:space="preserve">'[R1_0331.XLS]Tregion'!R94C1</t>
  </si>
  <si>
    <t xml:space="preserve">'[R1_0331.XLS]Tregion'!R94C2</t>
  </si>
  <si>
    <t xml:space="preserve">'[R1_0331.XLS]Tregion'!R94C3</t>
  </si>
  <si>
    <t xml:space="preserve">'[R1_0331.XLS]Tregion'!R94C4</t>
  </si>
  <si>
    <t xml:space="preserve">'[R1_0331.XLS]Tregion'!R94C32</t>
  </si>
  <si>
    <t xml:space="preserve">'[R1_0331.XLS]Tregion'!R94C10</t>
  </si>
  <si>
    <t xml:space="preserve">'[R1_0331.XLS]Tregion'!R94C24</t>
  </si>
  <si>
    <t xml:space="preserve">'[R1A_0331.XLS]Tregion'!R94C1</t>
  </si>
  <si>
    <t xml:space="preserve">'[R1A_0331.XLS]Tregion'!R94C2</t>
  </si>
  <si>
    <t xml:space="preserve">'[R1A_0331.XLS]Tregion'!R94C3</t>
  </si>
  <si>
    <t xml:space="preserve">'[R1A_0331.XLS]Tregion'!R94C4</t>
  </si>
  <si>
    <t xml:space="preserve">'[R1A_0331.XLS]Tregion'!R94C32</t>
  </si>
  <si>
    <t xml:space="preserve">'[R1A_0331.XLS]Tregion'!R94C10</t>
  </si>
  <si>
    <t xml:space="preserve">'[R1A_0331.XLS]Tregion'!R94C24</t>
  </si>
  <si>
    <t xml:space="preserve">'[R1B_0331.XLS]Tregion'!R94C1</t>
  </si>
  <si>
    <t xml:space="preserve">'[R1B_0331.XLS]Tregion'!R94C2</t>
  </si>
  <si>
    <t xml:space="preserve">'[R1B_0331.XLS]Tregion'!R94C3</t>
  </si>
  <si>
    <t xml:space="preserve">'[R1B_0331.XLS]Tregion'!R94C4</t>
  </si>
  <si>
    <t xml:space="preserve">'[R1B_0331.XLS]Tregion'!R94C32</t>
  </si>
  <si>
    <t xml:space="preserve">'[R1B_0331.XLS]Tregion'!R94C10</t>
  </si>
  <si>
    <t xml:space="preserve">'[R1B_0331.XLS]Tregion'!R94C24</t>
  </si>
  <si>
    <t xml:space="preserve">'[R1C_0331.XLS]Tregion'!R94C1</t>
  </si>
  <si>
    <t xml:space="preserve">'[R1C_0331.XLS]Tregion'!R94C2</t>
  </si>
  <si>
    <t xml:space="preserve">'[R1C_0331.XLS]Tregion'!R94C3</t>
  </si>
  <si>
    <t xml:space="preserve">'[R1C_0331.XLS]Tregion'!R94C4</t>
  </si>
  <si>
    <t xml:space="preserve">'[R1C_0331.XLS]Tregion'!R94C32</t>
  </si>
  <si>
    <t xml:space="preserve">'[R1C_0331.XLS]Tregion'!R94C10</t>
  </si>
  <si>
    <t xml:space="preserve">'[R1C_0331.XLS]Tregion'!R94C24</t>
  </si>
  <si>
    <t xml:space="preserve">'[R1E_0331.XLS]Tregion'!R94C1</t>
  </si>
  <si>
    <t xml:space="preserve">'[R1E_0331.XLS]Tregion'!R94C2</t>
  </si>
  <si>
    <t xml:space="preserve">'[R1E_0331.XLS]Tregion'!R94C3</t>
  </si>
  <si>
    <t xml:space="preserve">'[R1E_0331.XLS]Tregion'!R94C4</t>
  </si>
  <si>
    <t xml:space="preserve">'[R1E_0331.XLS]Tregion'!R94C32</t>
  </si>
  <si>
    <t xml:space="preserve">'[R1E_0331.XLS]Tregion'!R94C10</t>
  </si>
  <si>
    <t xml:space="preserve">'[R1E_0331.XLS]Tregion'!R94C24</t>
  </si>
  <si>
    <t xml:space="preserve">'[R1Z_0331.XLS]Tregion'!R94C1</t>
  </si>
  <si>
    <t xml:space="preserve">'[R1Z_0331.XLS]Tregion'!R94C2</t>
  </si>
  <si>
    <t xml:space="preserve">'[R1Z_0331.XLS]Tregion'!R94C3</t>
  </si>
  <si>
    <t xml:space="preserve">'[R1Z_0331.XLS]Tregion'!R94C4</t>
  </si>
  <si>
    <t xml:space="preserve">'[R1Z_0331.XLS]Tregion'!R94C32</t>
  </si>
  <si>
    <t xml:space="preserve">'[R1Z_0331.XLS]Tregion'!R94C10</t>
  </si>
  <si>
    <t xml:space="preserve">'[R1Z_0331.XLS]Tregion'!R94C24</t>
  </si>
  <si>
    <t xml:space="preserve">'[R3B_0331.XLS]Tregion'!R94C1</t>
  </si>
  <si>
    <t xml:space="preserve">'[R3B_0331.XLS]Tregion'!R94C2</t>
  </si>
  <si>
    <t xml:space="preserve">'[R3B_0331.XLS]Tregion'!R94C3</t>
  </si>
  <si>
    <t xml:space="preserve">'[R3B_0331.XLS]Tregion'!R94C4</t>
  </si>
  <si>
    <t xml:space="preserve">'[R3B_0331.XLS]Tregion'!R94C32</t>
  </si>
  <si>
    <t xml:space="preserve">'[R3B_0331.XLS]Tregion'!R94C10</t>
  </si>
  <si>
    <t xml:space="preserve">'[R3B_0331.XLS]Tregion'!R94C24</t>
  </si>
  <si>
    <t xml:space="preserve">'[R4_0331.XLS]Tregion'!R94C1</t>
  </si>
  <si>
    <t xml:space="preserve">'[R4_0331.XLS]Tregion'!R94C2</t>
  </si>
  <si>
    <t xml:space="preserve">'[R4_0331.XLS]Tregion'!R94C3</t>
  </si>
  <si>
    <t xml:space="preserve">'[R4_0331.XLS]Tregion'!R94C4</t>
  </si>
  <si>
    <t xml:space="preserve">'[R4_0331.XLS]Tregion'!R94C32</t>
  </si>
  <si>
    <t xml:space="preserve">'[R4_0331.XLS]Tregion'!R94C10</t>
  </si>
  <si>
    <t xml:space="preserve">'[R4_0331.XLS]Tregion'!R94C24</t>
  </si>
  <si>
    <t xml:space="preserve">'[R4A_0331.XLS]Tregion'!R94C1</t>
  </si>
  <si>
    <t xml:space="preserve">'[R4A_0331.XLS]Tregion'!R94C2</t>
  </si>
  <si>
    <t xml:space="preserve">'[R4A_0331.XLS]Tregion'!R94C3</t>
  </si>
  <si>
    <t xml:space="preserve">'[R4A_0331.XLS]Tregion'!R94C4</t>
  </si>
  <si>
    <t xml:space="preserve">'[R4A_0331.XLS]Tregion'!R94C32</t>
  </si>
  <si>
    <t xml:space="preserve">'[R4A_0331.XLS]Tregion'!R94C10</t>
  </si>
  <si>
    <t xml:space="preserve">'[R4A_0331.XLS]Tregion'!R94C24</t>
  </si>
  <si>
    <t xml:space="preserve">'[R4B_0331.XLS]Tregion'!R94C1</t>
  </si>
  <si>
    <t xml:space="preserve">'[R4B_0331.XLS]Tregion'!R94C2</t>
  </si>
  <si>
    <t xml:space="preserve">'[R4B_0331.XLS]Tregion'!R94C3</t>
  </si>
  <si>
    <t xml:space="preserve">'[R4B_0331.XLS]Tregion'!R94C4</t>
  </si>
  <si>
    <t xml:space="preserve">'[R4B_0331.XLS]Tregion'!R94C32</t>
  </si>
  <si>
    <t xml:space="preserve">'[R4B_0331.XLS]Tregion'!R94C10</t>
  </si>
  <si>
    <t xml:space="preserve">'[R4B_0331.XLS]Tregion'!R94C24</t>
  </si>
  <si>
    <t xml:space="preserve">'[R4C_0331.XLS]Tregion'!R94C1</t>
  </si>
  <si>
    <t xml:space="preserve">'[R4C_0331.XLS]Tregion'!R94C2</t>
  </si>
  <si>
    <t xml:space="preserve">'[R4C_0331.XLS]Tregion'!R94C3</t>
  </si>
  <si>
    <t xml:space="preserve">'[R4C_0331.XLS]Tregion'!R94C4</t>
  </si>
  <si>
    <t xml:space="preserve">'[R4C_0331.XLS]Tregion'!R94C32</t>
  </si>
  <si>
    <t xml:space="preserve">'[R4C_0331.XLS]Tregion'!R94C10</t>
  </si>
  <si>
    <t xml:space="preserve">'[R4C_0331.XLS]Tregion'!R94C24</t>
  </si>
  <si>
    <t xml:space="preserve">'[R5_0331.XLS]Tregion'!R94C1</t>
  </si>
  <si>
    <t xml:space="preserve">'[R5_0331.XLS]Tregion'!R94C2</t>
  </si>
  <si>
    <t xml:space="preserve">'[R5_0331.XLS]Tregion'!R94C3</t>
  </si>
  <si>
    <t xml:space="preserve">'[R5_0331.XLS]Tregion'!R94C4</t>
  </si>
  <si>
    <t xml:space="preserve">'[R5_0331.XLS]Tregion'!R94C32</t>
  </si>
  <si>
    <t xml:space="preserve">'[R5_0331.XLS]Tregion'!R94C10</t>
  </si>
  <si>
    <t xml:space="preserve">'[R5_0331.XLS]Tregion'!R94C24</t>
  </si>
  <si>
    <t xml:space="preserve">'[R6_0331.XLS]Tregion'!R94C1</t>
  </si>
  <si>
    <t xml:space="preserve">'[R6_0331.XLS]Tregion'!R94C2</t>
  </si>
  <si>
    <t xml:space="preserve">'[R6_0331.XLS]Tregion'!R94C3</t>
  </si>
  <si>
    <t xml:space="preserve">'[R6_0331.XLS]Tregion'!R94C4</t>
  </si>
  <si>
    <t xml:space="preserve">'[R6_0331.XLS]Tregion'!R94C32</t>
  </si>
  <si>
    <t xml:space="preserve">'[R6_0331.XLS]Tregion'!R94C10</t>
  </si>
  <si>
    <t xml:space="preserve">'[R6_0331.XLS]Tregion'!R94C24</t>
  </si>
  <si>
    <t xml:space="preserve">'[R1_0331.XLS]Tregion'!R95C1</t>
  </si>
  <si>
    <t xml:space="preserve">'[R1_0331.XLS]Tregion'!R95C2</t>
  </si>
  <si>
    <t xml:space="preserve">'[R1_0331.XLS]Tregion'!R95C3</t>
  </si>
  <si>
    <t xml:space="preserve">'[R1_0331.XLS]Tregion'!R95C4</t>
  </si>
  <si>
    <t xml:space="preserve">'[R1_0331.XLS]Tregion'!R95C32</t>
  </si>
  <si>
    <t xml:space="preserve">'[R1_0331.XLS]Tregion'!R95C10</t>
  </si>
  <si>
    <t xml:space="preserve">'[R1_0331.XLS]Tregion'!R95C24</t>
  </si>
  <si>
    <t xml:space="preserve">'[R1A_0331.XLS]Tregion'!R95C1</t>
  </si>
  <si>
    <t xml:space="preserve">'[R1A_0331.XLS]Tregion'!R95C2</t>
  </si>
  <si>
    <t xml:space="preserve">'[R1A_0331.XLS]Tregion'!R95C3</t>
  </si>
  <si>
    <t xml:space="preserve">'[R1A_0331.XLS]Tregion'!R95C4</t>
  </si>
  <si>
    <t xml:space="preserve">'[R1A_0331.XLS]Tregion'!R95C32</t>
  </si>
  <si>
    <t xml:space="preserve">'[R1A_0331.XLS]Tregion'!R95C10</t>
  </si>
  <si>
    <t xml:space="preserve">'[R1A_0331.XLS]Tregion'!R95C24</t>
  </si>
  <si>
    <t xml:space="preserve">'[R1B_0331.XLS]Tregion'!R95C1</t>
  </si>
  <si>
    <t xml:space="preserve">'[R1B_0331.XLS]Tregion'!R95C2</t>
  </si>
  <si>
    <t xml:space="preserve">'[R1B_0331.XLS]Tregion'!R95C3</t>
  </si>
  <si>
    <t xml:space="preserve">'[R1B_0331.XLS]Tregion'!R95C4</t>
  </si>
  <si>
    <t xml:space="preserve">'[R1B_0331.XLS]Tregion'!R95C32</t>
  </si>
  <si>
    <t xml:space="preserve">'[R1B_0331.XLS]Tregion'!R95C10</t>
  </si>
  <si>
    <t xml:space="preserve">'[R1B_0331.XLS]Tregion'!R95C24</t>
  </si>
  <si>
    <t xml:space="preserve">'[R1C_0331.XLS]Tregion'!R95C1</t>
  </si>
  <si>
    <t xml:space="preserve">'[R1C_0331.XLS]Tregion'!R95C2</t>
  </si>
  <si>
    <t xml:space="preserve">'[R1C_0331.XLS]Tregion'!R95C3</t>
  </si>
  <si>
    <t xml:space="preserve">'[R1C_0331.XLS]Tregion'!R95C4</t>
  </si>
  <si>
    <t xml:space="preserve">'[R1C_0331.XLS]Tregion'!R95C32</t>
  </si>
  <si>
    <t xml:space="preserve">'[R1C_0331.XLS]Tregion'!R95C10</t>
  </si>
  <si>
    <t xml:space="preserve">'[R1C_0331.XLS]Tregion'!R95C24</t>
  </si>
  <si>
    <t xml:space="preserve">'[R1E_0331.XLS]Tregion'!R95C1</t>
  </si>
  <si>
    <t xml:space="preserve">'[R1E_0331.XLS]Tregion'!R95C2</t>
  </si>
  <si>
    <t xml:space="preserve">'[R1E_0331.XLS]Tregion'!R95C3</t>
  </si>
  <si>
    <t xml:space="preserve">'[R1E_0331.XLS]Tregion'!R95C4</t>
  </si>
  <si>
    <t xml:space="preserve">'[R1E_0331.XLS]Tregion'!R95C32</t>
  </si>
  <si>
    <t xml:space="preserve">'[R1E_0331.XLS]Tregion'!R95C10</t>
  </si>
  <si>
    <t xml:space="preserve">'[R1E_0331.XLS]Tregion'!R95C24</t>
  </si>
  <si>
    <t xml:space="preserve">'[R1Z_0331.XLS]Tregion'!R95C1</t>
  </si>
  <si>
    <t xml:space="preserve">'[R1Z_0331.XLS]Tregion'!R95C2</t>
  </si>
  <si>
    <t xml:space="preserve">'[R1Z_0331.XLS]Tregion'!R95C3</t>
  </si>
  <si>
    <t xml:space="preserve">'[R1Z_0331.XLS]Tregion'!R95C4</t>
  </si>
  <si>
    <t xml:space="preserve">'[R1Z_0331.XLS]Tregion'!R95C32</t>
  </si>
  <si>
    <t xml:space="preserve">'[R1Z_0331.XLS]Tregion'!R95C10</t>
  </si>
  <si>
    <t xml:space="preserve">'[R1Z_0331.XLS]Tregion'!R95C24</t>
  </si>
  <si>
    <t xml:space="preserve">'[R3B_0331.XLS]Tregion'!R95C1</t>
  </si>
  <si>
    <t xml:space="preserve">'[R3B_0331.XLS]Tregion'!R95C2</t>
  </si>
  <si>
    <t xml:space="preserve">'[R3B_0331.XLS]Tregion'!R95C3</t>
  </si>
  <si>
    <t xml:space="preserve">'[R3B_0331.XLS]Tregion'!R95C4</t>
  </si>
  <si>
    <t xml:space="preserve">'[R3B_0331.XLS]Tregion'!R95C32</t>
  </si>
  <si>
    <t xml:space="preserve">'[R3B_0331.XLS]Tregion'!R95C10</t>
  </si>
  <si>
    <t xml:space="preserve">'[R3B_0331.XLS]Tregion'!R95C24</t>
  </si>
  <si>
    <t xml:space="preserve">'[R4_0331.XLS]Tregion'!R95C1</t>
  </si>
  <si>
    <t xml:space="preserve">'[R4_0331.XLS]Tregion'!R95C2</t>
  </si>
  <si>
    <t xml:space="preserve">'[R4_0331.XLS]Tregion'!R95C3</t>
  </si>
  <si>
    <t xml:space="preserve">'[R4_0331.XLS]Tregion'!R95C4</t>
  </si>
  <si>
    <t xml:space="preserve">'[R4_0331.XLS]Tregion'!R95C32</t>
  </si>
  <si>
    <t xml:space="preserve">'[R4_0331.XLS]Tregion'!R95C10</t>
  </si>
  <si>
    <t xml:space="preserve">'[R4_0331.XLS]Tregion'!R95C24</t>
  </si>
  <si>
    <t xml:space="preserve">'[R4A_0331.XLS]Tregion'!R95C1</t>
  </si>
  <si>
    <t xml:space="preserve">'[R4A_0331.XLS]Tregion'!R95C2</t>
  </si>
  <si>
    <t xml:space="preserve">'[R4A_0331.XLS]Tregion'!R95C3</t>
  </si>
  <si>
    <t xml:space="preserve">'[R4A_0331.XLS]Tregion'!R95C4</t>
  </si>
  <si>
    <t xml:space="preserve">'[R4A_0331.XLS]Tregion'!R95C32</t>
  </si>
  <si>
    <t xml:space="preserve">'[R4A_0331.XLS]Tregion'!R95C10</t>
  </si>
  <si>
    <t xml:space="preserve">'[R4A_0331.XLS]Tregion'!R95C24</t>
  </si>
  <si>
    <t xml:space="preserve">'[R4B_0331.XLS]Tregion'!R95C1</t>
  </si>
  <si>
    <t xml:space="preserve">'[R4B_0331.XLS]Tregion'!R95C2</t>
  </si>
  <si>
    <t xml:space="preserve">'[R4B_0331.XLS]Tregion'!R95C3</t>
  </si>
  <si>
    <t xml:space="preserve">'[R4B_0331.XLS]Tregion'!R95C4</t>
  </si>
  <si>
    <t xml:space="preserve">'[R4B_0331.XLS]Tregion'!R95C32</t>
  </si>
  <si>
    <t xml:space="preserve">'[R4B_0331.XLS]Tregion'!R95C10</t>
  </si>
  <si>
    <t xml:space="preserve">'[R4B_0331.XLS]Tregion'!R95C24</t>
  </si>
  <si>
    <t xml:space="preserve">'[R4C_0331.XLS]Tregion'!R95C1</t>
  </si>
  <si>
    <t xml:space="preserve">'[R4C_0331.XLS]Tregion'!R95C2</t>
  </si>
  <si>
    <t xml:space="preserve">'[R4C_0331.XLS]Tregion'!R95C3</t>
  </si>
  <si>
    <t xml:space="preserve">'[R4C_0331.XLS]Tregion'!R95C4</t>
  </si>
  <si>
    <t xml:space="preserve">'[R4C_0331.XLS]Tregion'!R95C32</t>
  </si>
  <si>
    <t xml:space="preserve">'[R4C_0331.XLS]Tregion'!R95C10</t>
  </si>
  <si>
    <t xml:space="preserve">'[R4C_0331.XLS]Tregion'!R95C24</t>
  </si>
  <si>
    <t xml:space="preserve">'[R5_0331.XLS]Tregion'!R95C1</t>
  </si>
  <si>
    <t xml:space="preserve">'[R5_0331.XLS]Tregion'!R95C2</t>
  </si>
  <si>
    <t xml:space="preserve">'[R5_0331.XLS]Tregion'!R95C3</t>
  </si>
  <si>
    <t xml:space="preserve">'[R5_0331.XLS]Tregion'!R95C4</t>
  </si>
  <si>
    <t xml:space="preserve">'[R5_0331.XLS]Tregion'!R95C32</t>
  </si>
  <si>
    <t xml:space="preserve">'[R5_0331.XLS]Tregion'!R95C10</t>
  </si>
  <si>
    <t xml:space="preserve">'[R5_0331.XLS]Tregion'!R95C24</t>
  </si>
  <si>
    <t xml:space="preserve">'[R6_0331.XLS]Tregion'!R95C1</t>
  </si>
  <si>
    <t xml:space="preserve">'[R6_0331.XLS]Tregion'!R95C2</t>
  </si>
  <si>
    <t xml:space="preserve">'[R6_0331.XLS]Tregion'!R95C3</t>
  </si>
  <si>
    <t xml:space="preserve">'[R6_0331.XLS]Tregion'!R95C4</t>
  </si>
  <si>
    <t xml:space="preserve">'[R6_0331.XLS]Tregion'!R95C32</t>
  </si>
  <si>
    <t xml:space="preserve">'[R6_0331.XLS]Tregion'!R95C10</t>
  </si>
  <si>
    <t xml:space="preserve">'[R6_0331.XLS]Tregion'!R95C24</t>
  </si>
  <si>
    <t xml:space="preserve">'[R1_0331.XLS]Tregion'!R96C1</t>
  </si>
  <si>
    <t xml:space="preserve">'[R1_0331.XLS]Tregion'!R96C2</t>
  </si>
  <si>
    <t xml:space="preserve">'[R1_0331.XLS]Tregion'!R96C3</t>
  </si>
  <si>
    <t xml:space="preserve">'[R1_0331.XLS]Tregion'!R96C4</t>
  </si>
  <si>
    <t xml:space="preserve">'[R1_0331.XLS]Tregion'!R96C32</t>
  </si>
  <si>
    <t xml:space="preserve">'[R1_0331.XLS]Tregion'!R96C10</t>
  </si>
  <si>
    <t xml:space="preserve">'[R1_0331.XLS]Tregion'!R96C24</t>
  </si>
  <si>
    <t xml:space="preserve">'[R1A_0331.XLS]Tregion'!R96C1</t>
  </si>
  <si>
    <t xml:space="preserve">'[R1A_0331.XLS]Tregion'!R96C2</t>
  </si>
  <si>
    <t xml:space="preserve">'[R1A_0331.XLS]Tregion'!R96C3</t>
  </si>
  <si>
    <t xml:space="preserve">'[R1A_0331.XLS]Tregion'!R96C4</t>
  </si>
  <si>
    <t xml:space="preserve">'[R1A_0331.XLS]Tregion'!R96C32</t>
  </si>
  <si>
    <t xml:space="preserve">'[R1A_0331.XLS]Tregion'!R96C10</t>
  </si>
  <si>
    <t xml:space="preserve">'[R1A_0331.XLS]Tregion'!R96C24</t>
  </si>
  <si>
    <t xml:space="preserve">'[R1B_0331.XLS]Tregion'!R96C1</t>
  </si>
  <si>
    <t xml:space="preserve">'[R1B_0331.XLS]Tregion'!R96C2</t>
  </si>
  <si>
    <t xml:space="preserve">'[R1B_0331.XLS]Tregion'!R96C3</t>
  </si>
  <si>
    <t xml:space="preserve">'[R1B_0331.XLS]Tregion'!R96C4</t>
  </si>
  <si>
    <t xml:space="preserve">'[R1B_0331.XLS]Tregion'!R96C32</t>
  </si>
  <si>
    <t xml:space="preserve">'[R1B_0331.XLS]Tregion'!R96C10</t>
  </si>
  <si>
    <t xml:space="preserve">'[R1B_0331.XLS]Tregion'!R96C24</t>
  </si>
  <si>
    <t xml:space="preserve">'[R1C_0331.XLS]Tregion'!R96C1</t>
  </si>
  <si>
    <t xml:space="preserve">'[R1C_0331.XLS]Tregion'!R96C2</t>
  </si>
  <si>
    <t xml:space="preserve">'[R1C_0331.XLS]Tregion'!R96C3</t>
  </si>
  <si>
    <t xml:space="preserve">'[R1C_0331.XLS]Tregion'!R96C4</t>
  </si>
  <si>
    <t xml:space="preserve">'[R1C_0331.XLS]Tregion'!R96C32</t>
  </si>
  <si>
    <t xml:space="preserve">'[R1C_0331.XLS]Tregion'!R96C10</t>
  </si>
  <si>
    <t xml:space="preserve">'[R1C_0331.XLS]Tregion'!R96C24</t>
  </si>
  <si>
    <t xml:space="preserve">'[R1E_0331.XLS]Tregion'!R96C1</t>
  </si>
  <si>
    <t xml:space="preserve">'[R1E_0331.XLS]Tregion'!R96C2</t>
  </si>
  <si>
    <t xml:space="preserve">'[R1E_0331.XLS]Tregion'!R96C3</t>
  </si>
  <si>
    <t xml:space="preserve">'[R1E_0331.XLS]Tregion'!R96C4</t>
  </si>
  <si>
    <t xml:space="preserve">'[R1E_0331.XLS]Tregion'!R96C32</t>
  </si>
  <si>
    <t xml:space="preserve">'[R1E_0331.XLS]Tregion'!R96C10</t>
  </si>
  <si>
    <t xml:space="preserve">'[R1E_0331.XLS]Tregion'!R96C24</t>
  </si>
  <si>
    <t xml:space="preserve">'[R1Z_0331.XLS]Tregion'!R96C1</t>
  </si>
  <si>
    <t xml:space="preserve">'[R1Z_0331.XLS]Tregion'!R96C2</t>
  </si>
  <si>
    <t xml:space="preserve">'[R1Z_0331.XLS]Tregion'!R96C3</t>
  </si>
  <si>
    <t xml:space="preserve">'[R1Z_0331.XLS]Tregion'!R96C4</t>
  </si>
  <si>
    <t xml:space="preserve">'[R1Z_0331.XLS]Tregion'!R96C32</t>
  </si>
  <si>
    <t xml:space="preserve">'[R1Z_0331.XLS]Tregion'!R96C10</t>
  </si>
  <si>
    <t xml:space="preserve">'[R1Z_0331.XLS]Tregion'!R96C24</t>
  </si>
  <si>
    <t xml:space="preserve">'[R3B_0331.XLS]Tregion'!R96C1</t>
  </si>
  <si>
    <t xml:space="preserve">'[R3B_0331.XLS]Tregion'!R96C2</t>
  </si>
  <si>
    <t xml:space="preserve">'[R3B_0331.XLS]Tregion'!R96C3</t>
  </si>
  <si>
    <t xml:space="preserve">'[R3B_0331.XLS]Tregion'!R96C4</t>
  </si>
  <si>
    <t xml:space="preserve">'[R3B_0331.XLS]Tregion'!R96C32</t>
  </si>
  <si>
    <t xml:space="preserve">'[R3B_0331.XLS]Tregion'!R96C10</t>
  </si>
  <si>
    <t xml:space="preserve">'[R3B_0331.XLS]Tregion'!R96C24</t>
  </si>
  <si>
    <t xml:space="preserve">'[R4_0331.XLS]Tregion'!R96C1</t>
  </si>
  <si>
    <t xml:space="preserve">'[R4_0331.XLS]Tregion'!R96C2</t>
  </si>
  <si>
    <t xml:space="preserve">'[R4_0331.XLS]Tregion'!R96C3</t>
  </si>
  <si>
    <t xml:space="preserve">'[R4_0331.XLS]Tregion'!R96C4</t>
  </si>
  <si>
    <t xml:space="preserve">'[R4_0331.XLS]Tregion'!R96C32</t>
  </si>
  <si>
    <t xml:space="preserve">'[R4_0331.XLS]Tregion'!R96C10</t>
  </si>
  <si>
    <t xml:space="preserve">'[R4_0331.XLS]Tregion'!R96C24</t>
  </si>
  <si>
    <t xml:space="preserve">'[R4A_0331.XLS]Tregion'!R96C1</t>
  </si>
  <si>
    <t xml:space="preserve">'[R4A_0331.XLS]Tregion'!R96C2</t>
  </si>
  <si>
    <t xml:space="preserve">'[R4A_0331.XLS]Tregion'!R96C3</t>
  </si>
  <si>
    <t xml:space="preserve">'[R4A_0331.XLS]Tregion'!R96C4</t>
  </si>
  <si>
    <t xml:space="preserve">'[R4A_0331.XLS]Tregion'!R96C32</t>
  </si>
  <si>
    <t xml:space="preserve">'[R4A_0331.XLS]Tregion'!R96C10</t>
  </si>
  <si>
    <t xml:space="preserve">'[R4A_0331.XLS]Tregion'!R96C24</t>
  </si>
  <si>
    <t xml:space="preserve">'[R4B_0331.XLS]Tregion'!R96C1</t>
  </si>
  <si>
    <t xml:space="preserve">'[R4B_0331.XLS]Tregion'!R96C2</t>
  </si>
  <si>
    <t xml:space="preserve">'[R4B_0331.XLS]Tregion'!R96C3</t>
  </si>
  <si>
    <t xml:space="preserve">'[R4B_0331.XLS]Tregion'!R96C4</t>
  </si>
  <si>
    <t xml:space="preserve">'[R4B_0331.XLS]Tregion'!R96C32</t>
  </si>
  <si>
    <t xml:space="preserve">'[R4B_0331.XLS]Tregion'!R96C10</t>
  </si>
  <si>
    <t xml:space="preserve">'[R4B_0331.XLS]Tregion'!R96C24</t>
  </si>
  <si>
    <t xml:space="preserve">'[R4C_0331.XLS]Tregion'!R96C1</t>
  </si>
  <si>
    <t xml:space="preserve">'[R4C_0331.XLS]Tregion'!R96C2</t>
  </si>
  <si>
    <t xml:space="preserve">'[R4C_0331.XLS]Tregion'!R96C3</t>
  </si>
  <si>
    <t xml:space="preserve">'[R4C_0331.XLS]Tregion'!R96C4</t>
  </si>
  <si>
    <t xml:space="preserve">'[R4C_0331.XLS]Tregion'!R96C32</t>
  </si>
  <si>
    <t xml:space="preserve">'[R4C_0331.XLS]Tregion'!R96C10</t>
  </si>
  <si>
    <t xml:space="preserve">'[R4C_0331.XLS]Tregion'!R96C24</t>
  </si>
  <si>
    <t xml:space="preserve">'[R5_0331.XLS]Tregion'!R96C1</t>
  </si>
  <si>
    <t xml:space="preserve">'[R5_0331.XLS]Tregion'!R96C2</t>
  </si>
  <si>
    <t xml:space="preserve">'[R5_0331.XLS]Tregion'!R96C3</t>
  </si>
  <si>
    <t xml:space="preserve">'[R5_0331.XLS]Tregion'!R96C4</t>
  </si>
  <si>
    <t xml:space="preserve">'[R5_0331.XLS]Tregion'!R96C32</t>
  </si>
  <si>
    <t xml:space="preserve">'[R5_0331.XLS]Tregion'!R96C10</t>
  </si>
  <si>
    <t xml:space="preserve">'[R5_0331.XLS]Tregion'!R96C24</t>
  </si>
  <si>
    <t xml:space="preserve">'[R6_0331.XLS]Tregion'!R96C1</t>
  </si>
  <si>
    <t xml:space="preserve">'[R6_0331.XLS]Tregion'!R96C2</t>
  </si>
  <si>
    <t xml:space="preserve">'[R6_0331.XLS]Tregion'!R96C3</t>
  </si>
  <si>
    <t xml:space="preserve">'[R6_0331.XLS]Tregion'!R96C4</t>
  </si>
  <si>
    <t xml:space="preserve">'[R6_0331.XLS]Tregion'!R96C32</t>
  </si>
  <si>
    <t xml:space="preserve">'[R6_0331.XLS]Tregion'!R96C10</t>
  </si>
  <si>
    <t xml:space="preserve">'[R6_0331.XLS]Tregion'!R96C24</t>
  </si>
  <si>
    <t xml:space="preserve">'[R1_0331.XLS]Tregion'!R97C1</t>
  </si>
  <si>
    <t xml:space="preserve">'[R1_0331.XLS]Tregion'!R97C2</t>
  </si>
  <si>
    <t xml:space="preserve">'[R1_0331.XLS]Tregion'!R97C3</t>
  </si>
  <si>
    <t xml:space="preserve">'[R1_0331.XLS]Tregion'!R97C4</t>
  </si>
  <si>
    <t xml:space="preserve">'[R1_0331.XLS]Tregion'!R97C32</t>
  </si>
  <si>
    <t xml:space="preserve">'[R1_0331.XLS]Tregion'!R97C10</t>
  </si>
  <si>
    <t xml:space="preserve">'[R1_0331.XLS]Tregion'!R97C24</t>
  </si>
  <si>
    <t xml:space="preserve">'[R1A_0331.XLS]Tregion'!R97C1</t>
  </si>
  <si>
    <t xml:space="preserve">'[R1A_0331.XLS]Tregion'!R97C2</t>
  </si>
  <si>
    <t xml:space="preserve">'[R1A_0331.XLS]Tregion'!R97C3</t>
  </si>
  <si>
    <t xml:space="preserve">'[R1A_0331.XLS]Tregion'!R97C4</t>
  </si>
  <si>
    <t xml:space="preserve">'[R1A_0331.XLS]Tregion'!R97C32</t>
  </si>
  <si>
    <t xml:space="preserve">'[R1A_0331.XLS]Tregion'!R97C10</t>
  </si>
  <si>
    <t xml:space="preserve">'[R1A_0331.XLS]Tregion'!R97C24</t>
  </si>
  <si>
    <t xml:space="preserve">'[R1B_0331.XLS]Tregion'!R97C1</t>
  </si>
  <si>
    <t xml:space="preserve">'[R1B_0331.XLS]Tregion'!R97C2</t>
  </si>
  <si>
    <t xml:space="preserve">'[R1B_0331.XLS]Tregion'!R97C3</t>
  </si>
  <si>
    <t xml:space="preserve">'[R1B_0331.XLS]Tregion'!R97C4</t>
  </si>
  <si>
    <t xml:space="preserve">'[R1B_0331.XLS]Tregion'!R97C32</t>
  </si>
  <si>
    <t xml:space="preserve">'[R1B_0331.XLS]Tregion'!R97C10</t>
  </si>
  <si>
    <t xml:space="preserve">'[R1B_0331.XLS]Tregion'!R97C24</t>
  </si>
  <si>
    <t xml:space="preserve">'[R1C_0331.XLS]Tregion'!R97C1</t>
  </si>
  <si>
    <t xml:space="preserve">'[R1C_0331.XLS]Tregion'!R97C2</t>
  </si>
  <si>
    <t xml:space="preserve">'[R1C_0331.XLS]Tregion'!R97C3</t>
  </si>
  <si>
    <t xml:space="preserve">'[R1C_0331.XLS]Tregion'!R97C4</t>
  </si>
  <si>
    <t xml:space="preserve">'[R1C_0331.XLS]Tregion'!R97C32</t>
  </si>
  <si>
    <t xml:space="preserve">'[R1C_0331.XLS]Tregion'!R97C10</t>
  </si>
  <si>
    <t xml:space="preserve">'[R1C_0331.XLS]Tregion'!R97C24</t>
  </si>
  <si>
    <t xml:space="preserve">'[R1E_0331.XLS]Tregion'!R97C1</t>
  </si>
  <si>
    <t xml:space="preserve">'[R1E_0331.XLS]Tregion'!R97C2</t>
  </si>
  <si>
    <t xml:space="preserve">'[R1E_0331.XLS]Tregion'!R97C3</t>
  </si>
  <si>
    <t xml:space="preserve">'[R1E_0331.XLS]Tregion'!R97C4</t>
  </si>
  <si>
    <t xml:space="preserve">'[R1E_0331.XLS]Tregion'!R97C32</t>
  </si>
  <si>
    <t xml:space="preserve">'[R1E_0331.XLS]Tregion'!R97C10</t>
  </si>
  <si>
    <t xml:space="preserve">'[R1E_0331.XLS]Tregion'!R97C24</t>
  </si>
  <si>
    <t xml:space="preserve">'[R1Z_0331.XLS]Tregion'!R97C1</t>
  </si>
  <si>
    <t xml:space="preserve">'[R1Z_0331.XLS]Tregion'!R97C2</t>
  </si>
  <si>
    <t xml:space="preserve">'[R1Z_0331.XLS]Tregion'!R97C3</t>
  </si>
  <si>
    <t xml:space="preserve">'[R1Z_0331.XLS]Tregion'!R97C4</t>
  </si>
  <si>
    <t xml:space="preserve">'[R1Z_0331.XLS]Tregion'!R97C32</t>
  </si>
  <si>
    <t xml:space="preserve">'[R1Z_0331.XLS]Tregion'!R97C10</t>
  </si>
  <si>
    <t xml:space="preserve">'[R1Z_0331.XLS]Tregion'!R97C24</t>
  </si>
  <si>
    <t xml:space="preserve">'[R3B_0331.XLS]Tregion'!R97C1</t>
  </si>
  <si>
    <t xml:space="preserve">'[R3B_0331.XLS]Tregion'!R97C2</t>
  </si>
  <si>
    <t xml:space="preserve">'[R3B_0331.XLS]Tregion'!R97C3</t>
  </si>
  <si>
    <t xml:space="preserve">'[R3B_0331.XLS]Tregion'!R97C4</t>
  </si>
  <si>
    <t xml:space="preserve">'[R3B_0331.XLS]Tregion'!R97C32</t>
  </si>
  <si>
    <t xml:space="preserve">'[R3B_0331.XLS]Tregion'!R97C10</t>
  </si>
  <si>
    <t xml:space="preserve">'[R3B_0331.XLS]Tregion'!R97C24</t>
  </si>
  <si>
    <t xml:space="preserve">'[R4_0331.XLS]Tregion'!R97C1</t>
  </si>
  <si>
    <t xml:space="preserve">'[R4_0331.XLS]Tregion'!R97C2</t>
  </si>
  <si>
    <t xml:space="preserve">'[R4_0331.XLS]Tregion'!R97C3</t>
  </si>
  <si>
    <t xml:space="preserve">'[R4_0331.XLS]Tregion'!R97C4</t>
  </si>
  <si>
    <t xml:space="preserve">'[R4_0331.XLS]Tregion'!R97C32</t>
  </si>
  <si>
    <t xml:space="preserve">'[R4_0331.XLS]Tregion'!R97C10</t>
  </si>
  <si>
    <t xml:space="preserve">'[R4_0331.XLS]Tregion'!R97C24</t>
  </si>
  <si>
    <t xml:space="preserve">'[R4A_0331.XLS]Tregion'!R97C1</t>
  </si>
  <si>
    <t xml:space="preserve">'[R4A_0331.XLS]Tregion'!R97C2</t>
  </si>
  <si>
    <t xml:space="preserve">'[R4A_0331.XLS]Tregion'!R97C3</t>
  </si>
  <si>
    <t xml:space="preserve">'[R4A_0331.XLS]Tregion'!R97C4</t>
  </si>
  <si>
    <t xml:space="preserve">'[R4A_0331.XLS]Tregion'!R97C32</t>
  </si>
  <si>
    <t xml:space="preserve">'[R4A_0331.XLS]Tregion'!R97C10</t>
  </si>
  <si>
    <t xml:space="preserve">'[R4A_0331.XLS]Tregion'!R97C24</t>
  </si>
  <si>
    <t xml:space="preserve">'[R4B_0331.XLS]Tregion'!R97C1</t>
  </si>
  <si>
    <t xml:space="preserve">'[R4B_0331.XLS]Tregion'!R97C2</t>
  </si>
  <si>
    <t xml:space="preserve">'[R4B_0331.XLS]Tregion'!R97C3</t>
  </si>
  <si>
    <t xml:space="preserve">'[R4B_0331.XLS]Tregion'!R97C4</t>
  </si>
  <si>
    <t xml:space="preserve">'[R4B_0331.XLS]Tregion'!R97C32</t>
  </si>
  <si>
    <t xml:space="preserve">'[R4B_0331.XLS]Tregion'!R97C10</t>
  </si>
  <si>
    <t xml:space="preserve">'[R4B_0331.XLS]Tregion'!R97C24</t>
  </si>
  <si>
    <t xml:space="preserve">'[R4C_0331.XLS]Tregion'!R97C1</t>
  </si>
  <si>
    <t xml:space="preserve">'[R4C_0331.XLS]Tregion'!R97C2</t>
  </si>
  <si>
    <t xml:space="preserve">'[R4C_0331.XLS]Tregion'!R97C3</t>
  </si>
  <si>
    <t xml:space="preserve">'[R4C_0331.XLS]Tregion'!R97C4</t>
  </si>
  <si>
    <t xml:space="preserve">'[R4C_0331.XLS]Tregion'!R97C32</t>
  </si>
  <si>
    <t xml:space="preserve">'[R4C_0331.XLS]Tregion'!R97C10</t>
  </si>
  <si>
    <t xml:space="preserve">'[R4C_0331.XLS]Tregion'!R97C24</t>
  </si>
  <si>
    <t xml:space="preserve">'[R5_0331.XLS]Tregion'!R97C1</t>
  </si>
  <si>
    <t xml:space="preserve">'[R5_0331.XLS]Tregion'!R97C2</t>
  </si>
  <si>
    <t xml:space="preserve">'[R5_0331.XLS]Tregion'!R97C3</t>
  </si>
  <si>
    <t xml:space="preserve">'[R5_0331.XLS]Tregion'!R97C4</t>
  </si>
  <si>
    <t xml:space="preserve">'[R5_0331.XLS]Tregion'!R97C32</t>
  </si>
  <si>
    <t xml:space="preserve">'[R5_0331.XLS]Tregion'!R97C10</t>
  </si>
  <si>
    <t xml:space="preserve">'[R5_0331.XLS]Tregion'!R97C24</t>
  </si>
  <si>
    <t xml:space="preserve">'[R6_0331.XLS]Tregion'!R97C1</t>
  </si>
  <si>
    <t xml:space="preserve">'[R6_0331.XLS]Tregion'!R97C2</t>
  </si>
  <si>
    <t xml:space="preserve">'[R6_0331.XLS]Tregion'!R97C3</t>
  </si>
  <si>
    <t xml:space="preserve">'[R6_0331.XLS]Tregion'!R97C4</t>
  </si>
  <si>
    <t xml:space="preserve">'[R6_0331.XLS]Tregion'!R97C32</t>
  </si>
  <si>
    <t xml:space="preserve">'[R6_0331.XLS]Tregion'!R97C10</t>
  </si>
  <si>
    <t xml:space="preserve">'[R6_0331.XLS]Tregion'!R97C24</t>
  </si>
  <si>
    <t xml:space="preserve">'[R1_0331.XLS]Tregion'!R98C1</t>
  </si>
  <si>
    <t xml:space="preserve">'[R1_0331.XLS]Tregion'!R98C2</t>
  </si>
  <si>
    <t xml:space="preserve">'[R1_0331.XLS]Tregion'!R98C3</t>
  </si>
  <si>
    <t xml:space="preserve">'[R1_0331.XLS]Tregion'!R98C4</t>
  </si>
  <si>
    <t xml:space="preserve">'[R1_0331.XLS]Tregion'!R98C32</t>
  </si>
  <si>
    <t xml:space="preserve">'[R1_0331.XLS]Tregion'!R98C10</t>
  </si>
  <si>
    <t xml:space="preserve">'[R1_0331.XLS]Tregion'!R98C24</t>
  </si>
  <si>
    <t xml:space="preserve">'[R1A_0331.XLS]Tregion'!R98C1</t>
  </si>
  <si>
    <t xml:space="preserve">'[R1A_0331.XLS]Tregion'!R98C2</t>
  </si>
  <si>
    <t xml:space="preserve">'[R1A_0331.XLS]Tregion'!R98C3</t>
  </si>
  <si>
    <t xml:space="preserve">'[R1A_0331.XLS]Tregion'!R98C4</t>
  </si>
  <si>
    <t xml:space="preserve">'[R1A_0331.XLS]Tregion'!R98C32</t>
  </si>
  <si>
    <t xml:space="preserve">'[R1A_0331.XLS]Tregion'!R98C10</t>
  </si>
  <si>
    <t xml:space="preserve">'[R1A_0331.XLS]Tregion'!R98C24</t>
  </si>
  <si>
    <t xml:space="preserve">'[R1B_0331.XLS]Tregion'!R98C1</t>
  </si>
  <si>
    <t xml:space="preserve">'[R1B_0331.XLS]Tregion'!R98C2</t>
  </si>
  <si>
    <t xml:space="preserve">'[R1B_0331.XLS]Tregion'!R98C3</t>
  </si>
  <si>
    <t xml:space="preserve">'[R1B_0331.XLS]Tregion'!R98C4</t>
  </si>
  <si>
    <t xml:space="preserve">'[R1B_0331.XLS]Tregion'!R98C32</t>
  </si>
  <si>
    <t xml:space="preserve">'[R1B_0331.XLS]Tregion'!R98C10</t>
  </si>
  <si>
    <t xml:space="preserve">'[R1B_0331.XLS]Tregion'!R98C24</t>
  </si>
  <si>
    <t xml:space="preserve">'[R1C_0331.XLS]Tregion'!R98C1</t>
  </si>
  <si>
    <t xml:space="preserve">'[R1C_0331.XLS]Tregion'!R98C2</t>
  </si>
  <si>
    <t xml:space="preserve">'[R1C_0331.XLS]Tregion'!R98C3</t>
  </si>
  <si>
    <t xml:space="preserve">'[R1C_0331.XLS]Tregion'!R98C4</t>
  </si>
  <si>
    <t xml:space="preserve">'[R1C_0331.XLS]Tregion'!R98C32</t>
  </si>
  <si>
    <t xml:space="preserve">'[R1C_0331.XLS]Tregion'!R98C10</t>
  </si>
  <si>
    <t xml:space="preserve">'[R1C_0331.XLS]Tregion'!R98C24</t>
  </si>
  <si>
    <t xml:space="preserve">'[R1E_0331.XLS]Tregion'!R98C1</t>
  </si>
  <si>
    <t xml:space="preserve">'[R1E_0331.XLS]Tregion'!R98C2</t>
  </si>
  <si>
    <t xml:space="preserve">'[R1E_0331.XLS]Tregion'!R98C3</t>
  </si>
  <si>
    <t xml:space="preserve">'[R1E_0331.XLS]Tregion'!R98C4</t>
  </si>
  <si>
    <t xml:space="preserve">'[R1E_0331.XLS]Tregion'!R98C32</t>
  </si>
  <si>
    <t xml:space="preserve">'[R1E_0331.XLS]Tregion'!R98C10</t>
  </si>
  <si>
    <t xml:space="preserve">'[R1E_0331.XLS]Tregion'!R98C24</t>
  </si>
  <si>
    <t xml:space="preserve">'[R1Z_0331.XLS]Tregion'!R98C1</t>
  </si>
  <si>
    <t xml:space="preserve">'[R1Z_0331.XLS]Tregion'!R98C2</t>
  </si>
  <si>
    <t xml:space="preserve">'[R1Z_0331.XLS]Tregion'!R98C3</t>
  </si>
  <si>
    <t xml:space="preserve">'[R1Z_0331.XLS]Tregion'!R98C4</t>
  </si>
  <si>
    <t xml:space="preserve">'[R1Z_0331.XLS]Tregion'!R98C32</t>
  </si>
  <si>
    <t xml:space="preserve">'[R1Z_0331.XLS]Tregion'!R98C10</t>
  </si>
  <si>
    <t xml:space="preserve">'[R1Z_0331.XLS]Tregion'!R98C24</t>
  </si>
  <si>
    <t xml:space="preserve">'[R3B_0331.XLS]Tregion'!R98C1</t>
  </si>
  <si>
    <t xml:space="preserve">'[R3B_0331.XLS]Tregion'!R98C2</t>
  </si>
  <si>
    <t xml:space="preserve">'[R3B_0331.XLS]Tregion'!R98C3</t>
  </si>
  <si>
    <t xml:space="preserve">'[R3B_0331.XLS]Tregion'!R98C4</t>
  </si>
  <si>
    <t xml:space="preserve">'[R3B_0331.XLS]Tregion'!R98C32</t>
  </si>
  <si>
    <t xml:space="preserve">'[R3B_0331.XLS]Tregion'!R98C10</t>
  </si>
  <si>
    <t xml:space="preserve">'[R3B_0331.XLS]Tregion'!R98C24</t>
  </si>
  <si>
    <t xml:space="preserve">'[R4_0331.XLS]Tregion'!R98C1</t>
  </si>
  <si>
    <t xml:space="preserve">'[R4_0331.XLS]Tregion'!R98C2</t>
  </si>
  <si>
    <t xml:space="preserve">'[R4_0331.XLS]Tregion'!R98C3</t>
  </si>
  <si>
    <t xml:space="preserve">'[R4_0331.XLS]Tregion'!R98C4</t>
  </si>
  <si>
    <t xml:space="preserve">'[R4_0331.XLS]Tregion'!R98C32</t>
  </si>
  <si>
    <t xml:space="preserve">'[R4_0331.XLS]Tregion'!R98C10</t>
  </si>
  <si>
    <t xml:space="preserve">'[R4_0331.XLS]Tregion'!R98C24</t>
  </si>
  <si>
    <t xml:space="preserve">'[R4A_0331.XLS]Tregion'!R98C1</t>
  </si>
  <si>
    <t xml:space="preserve">'[R4A_0331.XLS]Tregion'!R98C2</t>
  </si>
  <si>
    <t xml:space="preserve">'[R4A_0331.XLS]Tregion'!R98C3</t>
  </si>
  <si>
    <t xml:space="preserve">'[R4A_0331.XLS]Tregion'!R98C4</t>
  </si>
  <si>
    <t xml:space="preserve">'[R4A_0331.XLS]Tregion'!R98C32</t>
  </si>
  <si>
    <t xml:space="preserve">'[R4A_0331.XLS]Tregion'!R98C10</t>
  </si>
  <si>
    <t xml:space="preserve">'[R4A_0331.XLS]Tregion'!R98C24</t>
  </si>
  <si>
    <t xml:space="preserve">'[R4B_0331.XLS]Tregion'!R98C1</t>
  </si>
  <si>
    <t xml:space="preserve">'[R4B_0331.XLS]Tregion'!R98C2</t>
  </si>
  <si>
    <t xml:space="preserve">'[R4B_0331.XLS]Tregion'!R98C3</t>
  </si>
  <si>
    <t xml:space="preserve">'[R4B_0331.XLS]Tregion'!R98C4</t>
  </si>
  <si>
    <t xml:space="preserve">'[R4B_0331.XLS]Tregion'!R98C32</t>
  </si>
  <si>
    <t xml:space="preserve">'[R4B_0331.XLS]Tregion'!R98C10</t>
  </si>
  <si>
    <t xml:space="preserve">'[R4B_0331.XLS]Tregion'!R98C24</t>
  </si>
  <si>
    <t xml:space="preserve">'[R4C_0331.XLS]Tregion'!R98C1</t>
  </si>
  <si>
    <t xml:space="preserve">'[R4C_0331.XLS]Tregion'!R98C2</t>
  </si>
  <si>
    <t xml:space="preserve">'[R4C_0331.XLS]Tregion'!R98C3</t>
  </si>
  <si>
    <t xml:space="preserve">'[R4C_0331.XLS]Tregion'!R98C4</t>
  </si>
  <si>
    <t xml:space="preserve">'[R4C_0331.XLS]Tregion'!R98C32</t>
  </si>
  <si>
    <t xml:space="preserve">'[R4C_0331.XLS]Tregion'!R98C10</t>
  </si>
  <si>
    <t xml:space="preserve">'[R4C_0331.XLS]Tregion'!R98C24</t>
  </si>
  <si>
    <t xml:space="preserve">'[R5_0331.XLS]Tregion'!R98C1</t>
  </si>
  <si>
    <t xml:space="preserve">'[R5_0331.XLS]Tregion'!R98C2</t>
  </si>
  <si>
    <t xml:space="preserve">'[R5_0331.XLS]Tregion'!R98C3</t>
  </si>
  <si>
    <t xml:space="preserve">'[R5_0331.XLS]Tregion'!R98C4</t>
  </si>
  <si>
    <t xml:space="preserve">'[R5_0331.XLS]Tregion'!R98C32</t>
  </si>
  <si>
    <t xml:space="preserve">'[R5_0331.XLS]Tregion'!R98C10</t>
  </si>
  <si>
    <t xml:space="preserve">'[R5_0331.XLS]Tregion'!R98C24</t>
  </si>
  <si>
    <t xml:space="preserve">'[R6_0331.XLS]Tregion'!R98C1</t>
  </si>
  <si>
    <t xml:space="preserve">'[R6_0331.XLS]Tregion'!R98C2</t>
  </si>
  <si>
    <t xml:space="preserve">'[R6_0331.XLS]Tregion'!R98C3</t>
  </si>
  <si>
    <t xml:space="preserve">'[R6_0331.XLS]Tregion'!R98C4</t>
  </si>
  <si>
    <t xml:space="preserve">'[R6_0331.XLS]Tregion'!R98C32</t>
  </si>
  <si>
    <t xml:space="preserve">'[R6_0331.XLS]Tregion'!R98C10</t>
  </si>
  <si>
    <t xml:space="preserve">'[R6_0331.XLS]Tregion'!R98C24</t>
  </si>
  <si>
    <t xml:space="preserve">'[R1_0331.XLS]Tregion'!R99C1</t>
  </si>
  <si>
    <t xml:space="preserve">'[R1_0331.XLS]Tregion'!R99C2</t>
  </si>
  <si>
    <t xml:space="preserve">'[R1_0331.XLS]Tregion'!R99C3</t>
  </si>
  <si>
    <t xml:space="preserve">'[R1_0331.XLS]Tregion'!R99C4</t>
  </si>
  <si>
    <t xml:space="preserve">'[R1_0331.XLS]Tregion'!R99C32</t>
  </si>
  <si>
    <t xml:space="preserve">'[R1_0331.XLS]Tregion'!R99C10</t>
  </si>
  <si>
    <t xml:space="preserve">'[R1_0331.XLS]Tregion'!R99C24</t>
  </si>
  <si>
    <t xml:space="preserve">'[R1A_0331.XLS]Tregion'!R99C1</t>
  </si>
  <si>
    <t xml:space="preserve">'[R1A_0331.XLS]Tregion'!R99C2</t>
  </si>
  <si>
    <t xml:space="preserve">'[R1A_0331.XLS]Tregion'!R99C3</t>
  </si>
  <si>
    <t xml:space="preserve">'[R1A_0331.XLS]Tregion'!R99C4</t>
  </si>
  <si>
    <t xml:space="preserve">'[R1A_0331.XLS]Tregion'!R99C32</t>
  </si>
  <si>
    <t xml:space="preserve">'[R1A_0331.XLS]Tregion'!R99C10</t>
  </si>
  <si>
    <t xml:space="preserve">'[R1A_0331.XLS]Tregion'!R99C24</t>
  </si>
  <si>
    <t xml:space="preserve">'[R1B_0331.XLS]Tregion'!R99C1</t>
  </si>
  <si>
    <t xml:space="preserve">'[R1B_0331.XLS]Tregion'!R99C2</t>
  </si>
  <si>
    <t xml:space="preserve">'[R1B_0331.XLS]Tregion'!R99C3</t>
  </si>
  <si>
    <t xml:space="preserve">'[R1B_0331.XLS]Tregion'!R99C4</t>
  </si>
  <si>
    <t xml:space="preserve">'[R1B_0331.XLS]Tregion'!R99C32</t>
  </si>
  <si>
    <t xml:space="preserve">'[R1B_0331.XLS]Tregion'!R99C10</t>
  </si>
  <si>
    <t xml:space="preserve">'[R1B_0331.XLS]Tregion'!R99C24</t>
  </si>
  <si>
    <t xml:space="preserve">'[R1C_0331.XLS]Tregion'!R99C1</t>
  </si>
  <si>
    <t xml:space="preserve">'[R1C_0331.XLS]Tregion'!R99C2</t>
  </si>
  <si>
    <t xml:space="preserve">'[R1C_0331.XLS]Tregion'!R99C3</t>
  </si>
  <si>
    <t xml:space="preserve">'[R1C_0331.XLS]Tregion'!R99C4</t>
  </si>
  <si>
    <t xml:space="preserve">'[R1C_0331.XLS]Tregion'!R99C32</t>
  </si>
  <si>
    <t xml:space="preserve">'[R1C_0331.XLS]Tregion'!R99C10</t>
  </si>
  <si>
    <t xml:space="preserve">'[R1C_0331.XLS]Tregion'!R99C24</t>
  </si>
  <si>
    <t xml:space="preserve">'[R1E_0331.XLS]Tregion'!R99C1</t>
  </si>
  <si>
    <t xml:space="preserve">'[R1E_0331.XLS]Tregion'!R99C2</t>
  </si>
  <si>
    <t xml:space="preserve">'[R1E_0331.XLS]Tregion'!R99C3</t>
  </si>
  <si>
    <t xml:space="preserve">'[R1E_0331.XLS]Tregion'!R99C4</t>
  </si>
  <si>
    <t xml:space="preserve">'[R1E_0331.XLS]Tregion'!R99C32</t>
  </si>
  <si>
    <t xml:space="preserve">'[R1E_0331.XLS]Tregion'!R99C10</t>
  </si>
  <si>
    <t xml:space="preserve">'[R1E_0331.XLS]Tregion'!R99C24</t>
  </si>
  <si>
    <t xml:space="preserve">'[R1Z_0331.XLS]Tregion'!R99C1</t>
  </si>
  <si>
    <t xml:space="preserve">'[R1Z_0331.XLS]Tregion'!R99C2</t>
  </si>
  <si>
    <t xml:space="preserve">'[R1Z_0331.XLS]Tregion'!R99C3</t>
  </si>
  <si>
    <t xml:space="preserve">'[R1Z_0331.XLS]Tregion'!R99C4</t>
  </si>
  <si>
    <t xml:space="preserve">'[R1Z_0331.XLS]Tregion'!R99C32</t>
  </si>
  <si>
    <t xml:space="preserve">'[R1Z_0331.XLS]Tregion'!R99C10</t>
  </si>
  <si>
    <t xml:space="preserve">'[R1Z_0331.XLS]Tregion'!R99C24</t>
  </si>
  <si>
    <t xml:space="preserve">'[R3B_0331.XLS]Tregion'!R99C1</t>
  </si>
  <si>
    <t xml:space="preserve">'[R3B_0331.XLS]Tregion'!R99C2</t>
  </si>
  <si>
    <t xml:space="preserve">'[R3B_0331.XLS]Tregion'!R99C3</t>
  </si>
  <si>
    <t xml:space="preserve">'[R3B_0331.XLS]Tregion'!R99C4</t>
  </si>
  <si>
    <t xml:space="preserve">'[R3B_0331.XLS]Tregion'!R99C32</t>
  </si>
  <si>
    <t xml:space="preserve">'[R3B_0331.XLS]Tregion'!R99C10</t>
  </si>
  <si>
    <t xml:space="preserve">'[R3B_0331.XLS]Tregion'!R99C24</t>
  </si>
  <si>
    <t xml:space="preserve">'[R4_0331.XLS]Tregion'!R99C1</t>
  </si>
  <si>
    <t xml:space="preserve">'[R4_0331.XLS]Tregion'!R99C2</t>
  </si>
  <si>
    <t xml:space="preserve">'[R4_0331.XLS]Tregion'!R99C3</t>
  </si>
  <si>
    <t xml:space="preserve">'[R4_0331.XLS]Tregion'!R99C4</t>
  </si>
  <si>
    <t xml:space="preserve">'[R4_0331.XLS]Tregion'!R99C32</t>
  </si>
  <si>
    <t xml:space="preserve">'[R4_0331.XLS]Tregion'!R99C10</t>
  </si>
  <si>
    <t xml:space="preserve">'[R4_0331.XLS]Tregion'!R99C24</t>
  </si>
  <si>
    <t xml:space="preserve">'[R4A_0331.XLS]Tregion'!R99C1</t>
  </si>
  <si>
    <t xml:space="preserve">'[R4A_0331.XLS]Tregion'!R99C2</t>
  </si>
  <si>
    <t xml:space="preserve">'[R4A_0331.XLS]Tregion'!R99C3</t>
  </si>
  <si>
    <t xml:space="preserve">'[R4A_0331.XLS]Tregion'!R99C4</t>
  </si>
  <si>
    <t xml:space="preserve">'[R4A_0331.XLS]Tregion'!R99C32</t>
  </si>
  <si>
    <t xml:space="preserve">'[R4A_0331.XLS]Tregion'!R99C10</t>
  </si>
  <si>
    <t xml:space="preserve">'[R4A_0331.XLS]Tregion'!R99C24</t>
  </si>
  <si>
    <t xml:space="preserve">'[R4B_0331.XLS]Tregion'!R99C1</t>
  </si>
  <si>
    <t xml:space="preserve">'[R4B_0331.XLS]Tregion'!R99C2</t>
  </si>
  <si>
    <t xml:space="preserve">'[R4B_0331.XLS]Tregion'!R99C3</t>
  </si>
  <si>
    <t xml:space="preserve">'[R4B_0331.XLS]Tregion'!R99C4</t>
  </si>
  <si>
    <t xml:space="preserve">'[R4B_0331.XLS]Tregion'!R99C32</t>
  </si>
  <si>
    <t xml:space="preserve">'[R4B_0331.XLS]Tregion'!R99C10</t>
  </si>
  <si>
    <t xml:space="preserve">'[R4B_0331.XLS]Tregion'!R99C24</t>
  </si>
  <si>
    <t xml:space="preserve">'[R4C_0331.XLS]Tregion'!R99C1</t>
  </si>
  <si>
    <t xml:space="preserve">'[R4C_0331.XLS]Tregion'!R99C2</t>
  </si>
  <si>
    <t xml:space="preserve">'[R4C_0331.XLS]Tregion'!R99C3</t>
  </si>
  <si>
    <t xml:space="preserve">'[R4C_0331.XLS]Tregion'!R99C4</t>
  </si>
  <si>
    <t xml:space="preserve">'[R4C_0331.XLS]Tregion'!R99C32</t>
  </si>
  <si>
    <t xml:space="preserve">'[R4C_0331.XLS]Tregion'!R99C10</t>
  </si>
  <si>
    <t xml:space="preserve">'[R4C_0331.XLS]Tregion'!R99C24</t>
  </si>
  <si>
    <t xml:space="preserve">'[R5_0331.XLS]Tregion'!R99C1</t>
  </si>
  <si>
    <t xml:space="preserve">'[R5_0331.XLS]Tregion'!R99C2</t>
  </si>
  <si>
    <t xml:space="preserve">'[R5_0331.XLS]Tregion'!R99C3</t>
  </si>
  <si>
    <t xml:space="preserve">'[R5_0331.XLS]Tregion'!R99C4</t>
  </si>
  <si>
    <t xml:space="preserve">'[R5_0331.XLS]Tregion'!R99C32</t>
  </si>
  <si>
    <t xml:space="preserve">'[R5_0331.XLS]Tregion'!R99C10</t>
  </si>
  <si>
    <t xml:space="preserve">'[R5_0331.XLS]Tregion'!R99C24</t>
  </si>
  <si>
    <t xml:space="preserve">'[R6_0331.XLS]Tregion'!R99C1</t>
  </si>
  <si>
    <t xml:space="preserve">'[R6_0331.XLS]Tregion'!R99C2</t>
  </si>
  <si>
    <t xml:space="preserve">'[R6_0331.XLS]Tregion'!R99C3</t>
  </si>
  <si>
    <t xml:space="preserve">'[R6_0331.XLS]Tregion'!R99C4</t>
  </si>
  <si>
    <t xml:space="preserve">'[R6_0331.XLS]Tregion'!R99C32</t>
  </si>
  <si>
    <t xml:space="preserve">'[R6_0331.XLS]Tregion'!R99C10</t>
  </si>
  <si>
    <t xml:space="preserve">'[R6_0331.XLS]Tregion'!R99C24</t>
  </si>
  <si>
    <t xml:space="preserve">'[R1_0331.XLS]Tregion'!R100C1</t>
  </si>
  <si>
    <t xml:space="preserve">'[R1_0331.XLS]Tregion'!R100C2</t>
  </si>
  <si>
    <t xml:space="preserve">'[R1_0331.XLS]Tregion'!R100C3</t>
  </si>
  <si>
    <t xml:space="preserve">'[R1_0331.XLS]Tregion'!R100C4</t>
  </si>
  <si>
    <t xml:space="preserve">'[R1_0331.XLS]Tregion'!R100C32</t>
  </si>
  <si>
    <t xml:space="preserve">'[R1_0331.XLS]Tregion'!R100C10</t>
  </si>
  <si>
    <t xml:space="preserve">'[R1_0331.XLS]Tregion'!R100C24</t>
  </si>
  <si>
    <t xml:space="preserve">'[R1A_0331.XLS]Tregion'!R100C1</t>
  </si>
  <si>
    <t xml:space="preserve">'[R1A_0331.XLS]Tregion'!R100C2</t>
  </si>
  <si>
    <t xml:space="preserve">'[R1A_0331.XLS]Tregion'!R100C3</t>
  </si>
  <si>
    <t xml:space="preserve">'[R1A_0331.XLS]Tregion'!R100C4</t>
  </si>
  <si>
    <t xml:space="preserve">'[R1A_0331.XLS]Tregion'!R100C32</t>
  </si>
  <si>
    <t xml:space="preserve">'[R1A_0331.XLS]Tregion'!R100C10</t>
  </si>
  <si>
    <t xml:space="preserve">'[R1A_0331.XLS]Tregion'!R100C24</t>
  </si>
  <si>
    <t xml:space="preserve">'[R1B_0331.XLS]Tregion'!R100C1</t>
  </si>
  <si>
    <t xml:space="preserve">'[R1B_0331.XLS]Tregion'!R100C2</t>
  </si>
  <si>
    <t xml:space="preserve">'[R1B_0331.XLS]Tregion'!R100C3</t>
  </si>
  <si>
    <t xml:space="preserve">'[R1B_0331.XLS]Tregion'!R100C4</t>
  </si>
  <si>
    <t xml:space="preserve">'[R1B_0331.XLS]Tregion'!R100C32</t>
  </si>
  <si>
    <t xml:space="preserve">'[R1B_0331.XLS]Tregion'!R100C10</t>
  </si>
  <si>
    <t xml:space="preserve">'[R1B_0331.XLS]Tregion'!R100C24</t>
  </si>
  <si>
    <t xml:space="preserve">'[R1C_0331.XLS]Tregion'!R100C1</t>
  </si>
  <si>
    <t xml:space="preserve">'[R1C_0331.XLS]Tregion'!R100C2</t>
  </si>
  <si>
    <t xml:space="preserve">'[R1C_0331.XLS]Tregion'!R100C3</t>
  </si>
  <si>
    <t xml:space="preserve">'[R1C_0331.XLS]Tregion'!R100C4</t>
  </si>
  <si>
    <t xml:space="preserve">'[R1C_0331.XLS]Tregion'!R100C32</t>
  </si>
  <si>
    <t xml:space="preserve">'[R1C_0331.XLS]Tregion'!R100C10</t>
  </si>
  <si>
    <t xml:space="preserve">'[R1C_0331.XLS]Tregion'!R100C24</t>
  </si>
  <si>
    <t xml:space="preserve">'[R1E_0331.XLS]Tregion'!R100C1</t>
  </si>
  <si>
    <t xml:space="preserve">'[R1E_0331.XLS]Tregion'!R100C2</t>
  </si>
  <si>
    <t xml:space="preserve">'[R1E_0331.XLS]Tregion'!R100C3</t>
  </si>
  <si>
    <t xml:space="preserve">'[R1E_0331.XLS]Tregion'!R100C4</t>
  </si>
  <si>
    <t xml:space="preserve">'[R1E_0331.XLS]Tregion'!R100C32</t>
  </si>
  <si>
    <t xml:space="preserve">'[R1E_0331.XLS]Tregion'!R100C10</t>
  </si>
  <si>
    <t xml:space="preserve">'[R1E_0331.XLS]Tregion'!R100C24</t>
  </si>
  <si>
    <t xml:space="preserve">'[R1Z_0331.XLS]Tregion'!R100C1</t>
  </si>
  <si>
    <t xml:space="preserve">'[R1Z_0331.XLS]Tregion'!R100C2</t>
  </si>
  <si>
    <t xml:space="preserve">'[R1Z_0331.XLS]Tregion'!R100C3</t>
  </si>
  <si>
    <t xml:space="preserve">'[R1Z_0331.XLS]Tregion'!R100C4</t>
  </si>
  <si>
    <t xml:space="preserve">'[R1Z_0331.XLS]Tregion'!R100C32</t>
  </si>
  <si>
    <t xml:space="preserve">'[R1Z_0331.XLS]Tregion'!R100C10</t>
  </si>
  <si>
    <t xml:space="preserve">'[R1Z_0331.XLS]Tregion'!R100C24</t>
  </si>
  <si>
    <t xml:space="preserve">'[R3B_0331.XLS]Tregion'!R100C1</t>
  </si>
  <si>
    <t xml:space="preserve">'[R3B_0331.XLS]Tregion'!R100C2</t>
  </si>
  <si>
    <t xml:space="preserve">'[R3B_0331.XLS]Tregion'!R100C3</t>
  </si>
  <si>
    <t xml:space="preserve">'[R3B_0331.XLS]Tregion'!R100C4</t>
  </si>
  <si>
    <t xml:space="preserve">'[R3B_0331.XLS]Tregion'!R100C32</t>
  </si>
  <si>
    <t xml:space="preserve">'[R3B_0331.XLS]Tregion'!R100C10</t>
  </si>
  <si>
    <t xml:space="preserve">'[R3B_0331.XLS]Tregion'!R100C24</t>
  </si>
  <si>
    <t xml:space="preserve">'[R4_0331.XLS]Tregion'!R100C1</t>
  </si>
  <si>
    <t xml:space="preserve">'[R4_0331.XLS]Tregion'!R100C2</t>
  </si>
  <si>
    <t xml:space="preserve">'[R4_0331.XLS]Tregion'!R100C3</t>
  </si>
  <si>
    <t xml:space="preserve">'[R4_0331.XLS]Tregion'!R100C4</t>
  </si>
  <si>
    <t xml:space="preserve">'[R4_0331.XLS]Tregion'!R100C32</t>
  </si>
  <si>
    <t xml:space="preserve">'[R4_0331.XLS]Tregion'!R100C10</t>
  </si>
  <si>
    <t xml:space="preserve">'[R4_0331.XLS]Tregion'!R100C24</t>
  </si>
  <si>
    <t xml:space="preserve">'[R4A_0331.XLS]Tregion'!R100C1</t>
  </si>
  <si>
    <t xml:space="preserve">'[R4A_0331.XLS]Tregion'!R100C2</t>
  </si>
  <si>
    <t xml:space="preserve">'[R4A_0331.XLS]Tregion'!R100C3</t>
  </si>
  <si>
    <t xml:space="preserve">'[R4A_0331.XLS]Tregion'!R100C4</t>
  </si>
  <si>
    <t xml:space="preserve">'[R4A_0331.XLS]Tregion'!R100C32</t>
  </si>
  <si>
    <t xml:space="preserve">'[R4A_0331.XLS]Tregion'!R100C10</t>
  </si>
  <si>
    <t xml:space="preserve">'[R4A_0331.XLS]Tregion'!R100C24</t>
  </si>
  <si>
    <t xml:space="preserve">'[R4B_0331.XLS]Tregion'!R100C1</t>
  </si>
  <si>
    <t xml:space="preserve">'[R4B_0331.XLS]Tregion'!R100C2</t>
  </si>
  <si>
    <t xml:space="preserve">'[R4B_0331.XLS]Tregion'!R100C3</t>
  </si>
  <si>
    <t xml:space="preserve">'[R4B_0331.XLS]Tregion'!R100C4</t>
  </si>
  <si>
    <t xml:space="preserve">'[R4B_0331.XLS]Tregion'!R100C32</t>
  </si>
  <si>
    <t xml:space="preserve">'[R4B_0331.XLS]Tregion'!R100C10</t>
  </si>
  <si>
    <t xml:space="preserve">'[R4B_0331.XLS]Tregion'!R100C24</t>
  </si>
  <si>
    <t xml:space="preserve">'[R4C_0331.XLS]Tregion'!R100C1</t>
  </si>
  <si>
    <t xml:space="preserve">'[R4C_0331.XLS]Tregion'!R100C2</t>
  </si>
  <si>
    <t xml:space="preserve">'[R4C_0331.XLS]Tregion'!R100C3</t>
  </si>
  <si>
    <t xml:space="preserve">'[R4C_0331.XLS]Tregion'!R100C4</t>
  </si>
  <si>
    <t xml:space="preserve">'[R4C_0331.XLS]Tregion'!R100C32</t>
  </si>
  <si>
    <t xml:space="preserve">'[R4C_0331.XLS]Tregion'!R100C10</t>
  </si>
  <si>
    <t xml:space="preserve">'[R4C_0331.XLS]Tregion'!R100C24</t>
  </si>
  <si>
    <t xml:space="preserve">'[R5_0331.XLS]Tregion'!R100C1</t>
  </si>
  <si>
    <t xml:space="preserve">'[R5_0331.XLS]Tregion'!R100C2</t>
  </si>
  <si>
    <t xml:space="preserve">'[R5_0331.XLS]Tregion'!R100C3</t>
  </si>
  <si>
    <t xml:space="preserve">'[R5_0331.XLS]Tregion'!R100C4</t>
  </si>
  <si>
    <t xml:space="preserve">'[R5_0331.XLS]Tregion'!R100C32</t>
  </si>
  <si>
    <t xml:space="preserve">'[R5_0331.XLS]Tregion'!R100C10</t>
  </si>
  <si>
    <t xml:space="preserve">'[R5_0331.XLS]Tregion'!R100C24</t>
  </si>
  <si>
    <t xml:space="preserve">'[R6_0331.XLS]Tregion'!R100C1</t>
  </si>
  <si>
    <t xml:space="preserve">'[R6_0331.XLS]Tregion'!R100C2</t>
  </si>
  <si>
    <t xml:space="preserve">'[R6_0331.XLS]Tregion'!R100C3</t>
  </si>
  <si>
    <t xml:space="preserve">'[R6_0331.XLS]Tregion'!R100C4</t>
  </si>
  <si>
    <t xml:space="preserve">'[R6_0331.XLS]Tregion'!R100C32</t>
  </si>
  <si>
    <t xml:space="preserve">'[R6_0331.XLS]Tregion'!R100C10</t>
  </si>
  <si>
    <t xml:space="preserve">'[R6_0331.XLS]Tregion'!R100C24</t>
  </si>
  <si>
    <t xml:space="preserve">'[R1_0331.XLS]Tregion'!R101C1</t>
  </si>
  <si>
    <t xml:space="preserve">'[R1_0331.XLS]Tregion'!R101C2</t>
  </si>
  <si>
    <t xml:space="preserve">'[R1_0331.XLS]Tregion'!R101C3</t>
  </si>
  <si>
    <t xml:space="preserve">'[R1_0331.XLS]Tregion'!R101C4</t>
  </si>
  <si>
    <t xml:space="preserve">'[R1_0331.XLS]Tregion'!R101C32</t>
  </si>
  <si>
    <t xml:space="preserve">'[R1_0331.XLS]Tregion'!R101C10</t>
  </si>
  <si>
    <t xml:space="preserve">'[R1_0331.XLS]Tregion'!R101C24</t>
  </si>
  <si>
    <t xml:space="preserve">'[R1A_0331.XLS]Tregion'!R101C1</t>
  </si>
  <si>
    <t xml:space="preserve">'[R1A_0331.XLS]Tregion'!R101C2</t>
  </si>
  <si>
    <t xml:space="preserve">'[R1A_0331.XLS]Tregion'!R101C3</t>
  </si>
  <si>
    <t xml:space="preserve">'[R1A_0331.XLS]Tregion'!R101C4</t>
  </si>
  <si>
    <t xml:space="preserve">'[R1A_0331.XLS]Tregion'!R101C32</t>
  </si>
  <si>
    <t xml:space="preserve">'[R1A_0331.XLS]Tregion'!R101C10</t>
  </si>
  <si>
    <t xml:space="preserve">'[R1A_0331.XLS]Tregion'!R101C24</t>
  </si>
  <si>
    <t xml:space="preserve">'[R1B_0331.XLS]Tregion'!R101C1</t>
  </si>
  <si>
    <t xml:space="preserve">'[R1B_0331.XLS]Tregion'!R101C2</t>
  </si>
  <si>
    <t xml:space="preserve">'[R1B_0331.XLS]Tregion'!R101C3</t>
  </si>
  <si>
    <t xml:space="preserve">'[R1B_0331.XLS]Tregion'!R101C4</t>
  </si>
  <si>
    <t xml:space="preserve">'[R1B_0331.XLS]Tregion'!R101C32</t>
  </si>
  <si>
    <t xml:space="preserve">'[R1B_0331.XLS]Tregion'!R101C10</t>
  </si>
  <si>
    <t xml:space="preserve">'[R1B_0331.XLS]Tregion'!R101C24</t>
  </si>
  <si>
    <t xml:space="preserve">'[R1C_0331.XLS]Tregion'!R101C1</t>
  </si>
  <si>
    <t xml:space="preserve">'[R1C_0331.XLS]Tregion'!R101C2</t>
  </si>
  <si>
    <t xml:space="preserve">'[R1C_0331.XLS]Tregion'!R101C3</t>
  </si>
  <si>
    <t xml:space="preserve">'[R1C_0331.XLS]Tregion'!R101C4</t>
  </si>
  <si>
    <t xml:space="preserve">'[R1C_0331.XLS]Tregion'!R101C32</t>
  </si>
  <si>
    <t xml:space="preserve">'[R1C_0331.XLS]Tregion'!R101C10</t>
  </si>
  <si>
    <t xml:space="preserve">'[R1C_0331.XLS]Tregion'!R101C24</t>
  </si>
  <si>
    <t xml:space="preserve">'[R1E_0331.XLS]Tregion'!R101C1</t>
  </si>
  <si>
    <t xml:space="preserve">'[R1E_0331.XLS]Tregion'!R101C2</t>
  </si>
  <si>
    <t xml:space="preserve">'[R1E_0331.XLS]Tregion'!R101C3</t>
  </si>
  <si>
    <t xml:space="preserve">'[R1E_0331.XLS]Tregion'!R101C4</t>
  </si>
  <si>
    <t xml:space="preserve">'[R1E_0331.XLS]Tregion'!R101C32</t>
  </si>
  <si>
    <t xml:space="preserve">'[R1E_0331.XLS]Tregion'!R101C10</t>
  </si>
  <si>
    <t xml:space="preserve">'[R1E_0331.XLS]Tregion'!R101C24</t>
  </si>
  <si>
    <t xml:space="preserve">'[R1Z_0331.XLS]Tregion'!R101C1</t>
  </si>
  <si>
    <t xml:space="preserve">'[R1Z_0331.XLS]Tregion'!R101C2</t>
  </si>
  <si>
    <t xml:space="preserve">'[R1Z_0331.XLS]Tregion'!R101C3</t>
  </si>
  <si>
    <t xml:space="preserve">'[R1Z_0331.XLS]Tregion'!R101C4</t>
  </si>
  <si>
    <t xml:space="preserve">'[R1Z_0331.XLS]Tregion'!R101C32</t>
  </si>
  <si>
    <t xml:space="preserve">'[R1Z_0331.XLS]Tregion'!R101C10</t>
  </si>
  <si>
    <t xml:space="preserve">'[R1Z_0331.XLS]Tregion'!R101C24</t>
  </si>
  <si>
    <t xml:space="preserve">'[R3B_0331.XLS]Tregion'!R101C1</t>
  </si>
  <si>
    <t xml:space="preserve">'[R3B_0331.XLS]Tregion'!R101C2</t>
  </si>
  <si>
    <t xml:space="preserve">'[R3B_0331.XLS]Tregion'!R101C3</t>
  </si>
  <si>
    <t xml:space="preserve">'[R3B_0331.XLS]Tregion'!R101C4</t>
  </si>
  <si>
    <t xml:space="preserve">'[R3B_0331.XLS]Tregion'!R101C32</t>
  </si>
  <si>
    <t xml:space="preserve">'[R3B_0331.XLS]Tregion'!R101C10</t>
  </si>
  <si>
    <t xml:space="preserve">'[R3B_0331.XLS]Tregion'!R101C24</t>
  </si>
  <si>
    <t xml:space="preserve">'[R4_0331.XLS]Tregion'!R101C1</t>
  </si>
  <si>
    <t xml:space="preserve">'[R4_0331.XLS]Tregion'!R101C2</t>
  </si>
  <si>
    <t xml:space="preserve">'[R4_0331.XLS]Tregion'!R101C3</t>
  </si>
  <si>
    <t xml:space="preserve">'[R4_0331.XLS]Tregion'!R101C4</t>
  </si>
  <si>
    <t xml:space="preserve">'[R4_0331.XLS]Tregion'!R101C32</t>
  </si>
  <si>
    <t xml:space="preserve">'[R4_0331.XLS]Tregion'!R101C10</t>
  </si>
  <si>
    <t xml:space="preserve">'[R4_0331.XLS]Tregion'!R101C24</t>
  </si>
  <si>
    <t xml:space="preserve">'[R4A_0331.XLS]Tregion'!R101C1</t>
  </si>
  <si>
    <t xml:space="preserve">'[R4A_0331.XLS]Tregion'!R101C2</t>
  </si>
  <si>
    <t xml:space="preserve">'[R4A_0331.XLS]Tregion'!R101C3</t>
  </si>
  <si>
    <t xml:space="preserve">'[R4A_0331.XLS]Tregion'!R101C4</t>
  </si>
  <si>
    <t xml:space="preserve">'[R4A_0331.XLS]Tregion'!R101C32</t>
  </si>
  <si>
    <t xml:space="preserve">'[R4A_0331.XLS]Tregion'!R101C10</t>
  </si>
  <si>
    <t xml:space="preserve">'[R4A_0331.XLS]Tregion'!R101C24</t>
  </si>
  <si>
    <t xml:space="preserve">'[R4B_0331.XLS]Tregion'!R101C1</t>
  </si>
  <si>
    <t xml:space="preserve">'[R4B_0331.XLS]Tregion'!R101C2</t>
  </si>
  <si>
    <t xml:space="preserve">'[R4B_0331.XLS]Tregion'!R101C3</t>
  </si>
  <si>
    <t xml:space="preserve">'[R4B_0331.XLS]Tregion'!R101C4</t>
  </si>
  <si>
    <t xml:space="preserve">'[R4B_0331.XLS]Tregion'!R101C32</t>
  </si>
  <si>
    <t xml:space="preserve">'[R4B_0331.XLS]Tregion'!R101C10</t>
  </si>
  <si>
    <t xml:space="preserve">'[R4B_0331.XLS]Tregion'!R101C24</t>
  </si>
  <si>
    <t xml:space="preserve">'[R4C_0331.XLS]Tregion'!R101C1</t>
  </si>
  <si>
    <t xml:space="preserve">'[R4C_0331.XLS]Tregion'!R101C2</t>
  </si>
  <si>
    <t xml:space="preserve">'[R4C_0331.XLS]Tregion'!R101C3</t>
  </si>
  <si>
    <t xml:space="preserve">'[R4C_0331.XLS]Tregion'!R101C4</t>
  </si>
  <si>
    <t xml:space="preserve">'[R4C_0331.XLS]Tregion'!R101C32</t>
  </si>
  <si>
    <t xml:space="preserve">'[R4C_0331.XLS]Tregion'!R101C10</t>
  </si>
  <si>
    <t xml:space="preserve">'[R4C_0331.XLS]Tregion'!R101C24</t>
  </si>
  <si>
    <t xml:space="preserve">'[R5_0331.XLS]Tregion'!R101C1</t>
  </si>
  <si>
    <t xml:space="preserve">'[R5_0331.XLS]Tregion'!R101C2</t>
  </si>
  <si>
    <t xml:space="preserve">'[R5_0331.XLS]Tregion'!R101C3</t>
  </si>
  <si>
    <t xml:space="preserve">'[R5_0331.XLS]Tregion'!R101C4</t>
  </si>
  <si>
    <t xml:space="preserve">'[R5_0331.XLS]Tregion'!R101C32</t>
  </si>
  <si>
    <t xml:space="preserve">'[R5_0331.XLS]Tregion'!R101C10</t>
  </si>
  <si>
    <t xml:space="preserve">'[R5_0331.XLS]Tregion'!R101C24</t>
  </si>
  <si>
    <t xml:space="preserve">'[R6_0331.XLS]Tregion'!R101C1</t>
  </si>
  <si>
    <t xml:space="preserve">'[R6_0331.XLS]Tregion'!R101C2</t>
  </si>
  <si>
    <t xml:space="preserve">'[R6_0331.XLS]Tregion'!R101C3</t>
  </si>
  <si>
    <t xml:space="preserve">'[R6_0331.XLS]Tregion'!R101C4</t>
  </si>
  <si>
    <t xml:space="preserve">'[R6_0331.XLS]Tregion'!R101C32</t>
  </si>
  <si>
    <t xml:space="preserve">'[R6_0331.XLS]Tregion'!R101C10</t>
  </si>
  <si>
    <t xml:space="preserve">'[R6_0331.XLS]Tregion'!R101C24</t>
  </si>
  <si>
    <t xml:space="preserve">'[R1_0331.XLS]Tregion'!R102C1</t>
  </si>
  <si>
    <t xml:space="preserve">'[R1_0331.XLS]Tregion'!R102C2</t>
  </si>
  <si>
    <t xml:space="preserve">'[R1_0331.XLS]Tregion'!R102C3</t>
  </si>
  <si>
    <t xml:space="preserve">'[R1_0331.XLS]Tregion'!R102C4</t>
  </si>
  <si>
    <t xml:space="preserve">'[R1_0331.XLS]Tregion'!R102C32</t>
  </si>
  <si>
    <t xml:space="preserve">'[R1_0331.XLS]Tregion'!R102C10</t>
  </si>
  <si>
    <t xml:space="preserve">'[R1_0331.XLS]Tregion'!R102C24</t>
  </si>
  <si>
    <t xml:space="preserve">'[R1A_0331.XLS]Tregion'!R102C1</t>
  </si>
  <si>
    <t xml:space="preserve">'[R1A_0331.XLS]Tregion'!R102C2</t>
  </si>
  <si>
    <t xml:space="preserve">'[R1A_0331.XLS]Tregion'!R102C3</t>
  </si>
  <si>
    <t xml:space="preserve">'[R1A_0331.XLS]Tregion'!R102C4</t>
  </si>
  <si>
    <t xml:space="preserve">'[R1A_0331.XLS]Tregion'!R102C32</t>
  </si>
  <si>
    <t xml:space="preserve">'[R1A_0331.XLS]Tregion'!R102C10</t>
  </si>
  <si>
    <t xml:space="preserve">'[R1A_0331.XLS]Tregion'!R102C24</t>
  </si>
  <si>
    <t xml:space="preserve">'[R1B_0331.XLS]Tregion'!R102C1</t>
  </si>
  <si>
    <t xml:space="preserve">'[R1B_0331.XLS]Tregion'!R102C2</t>
  </si>
  <si>
    <t xml:space="preserve">'[R1B_0331.XLS]Tregion'!R102C3</t>
  </si>
  <si>
    <t xml:space="preserve">'[R1B_0331.XLS]Tregion'!R102C4</t>
  </si>
  <si>
    <t xml:space="preserve">'[R1B_0331.XLS]Tregion'!R102C32</t>
  </si>
  <si>
    <t xml:space="preserve">'[R1B_0331.XLS]Tregion'!R102C10</t>
  </si>
  <si>
    <t xml:space="preserve">'[R1B_0331.XLS]Tregion'!R102C24</t>
  </si>
  <si>
    <t xml:space="preserve">'[R1C_0331.XLS]Tregion'!R102C1</t>
  </si>
  <si>
    <t xml:space="preserve">'[R1C_0331.XLS]Tregion'!R102C2</t>
  </si>
  <si>
    <t xml:space="preserve">'[R1C_0331.XLS]Tregion'!R102C3</t>
  </si>
  <si>
    <t xml:space="preserve">'[R1C_0331.XLS]Tregion'!R102C4</t>
  </si>
  <si>
    <t xml:space="preserve">'[R1C_0331.XLS]Tregion'!R102C32</t>
  </si>
  <si>
    <t xml:space="preserve">'[R1C_0331.XLS]Tregion'!R102C10</t>
  </si>
  <si>
    <t xml:space="preserve">'[R1C_0331.XLS]Tregion'!R102C24</t>
  </si>
  <si>
    <t xml:space="preserve">'[R1E_0331.XLS]Tregion'!R102C1</t>
  </si>
  <si>
    <t xml:space="preserve">'[R1E_0331.XLS]Tregion'!R102C2</t>
  </si>
  <si>
    <t xml:space="preserve">'[R1E_0331.XLS]Tregion'!R102C3</t>
  </si>
  <si>
    <t xml:space="preserve">'[R1E_0331.XLS]Tregion'!R102C4</t>
  </si>
  <si>
    <t xml:space="preserve">'[R1E_0331.XLS]Tregion'!R102C32</t>
  </si>
  <si>
    <t xml:space="preserve">'[R1E_0331.XLS]Tregion'!R102C10</t>
  </si>
  <si>
    <t xml:space="preserve">'[R1E_0331.XLS]Tregion'!R102C24</t>
  </si>
  <si>
    <t xml:space="preserve">'[R1Z_0331.XLS]Tregion'!R102C1</t>
  </si>
  <si>
    <t xml:space="preserve">'[R1Z_0331.XLS]Tregion'!R102C2</t>
  </si>
  <si>
    <t xml:space="preserve">'[R1Z_0331.XLS]Tregion'!R102C3</t>
  </si>
  <si>
    <t xml:space="preserve">'[R1Z_0331.XLS]Tregion'!R102C4</t>
  </si>
  <si>
    <t xml:space="preserve">'[R1Z_0331.XLS]Tregion'!R102C32</t>
  </si>
  <si>
    <t xml:space="preserve">'[R1Z_0331.XLS]Tregion'!R102C10</t>
  </si>
  <si>
    <t xml:space="preserve">'[R1Z_0331.XLS]Tregion'!R102C24</t>
  </si>
  <si>
    <t xml:space="preserve">'[R3B_0331.XLS]Tregion'!R102C1</t>
  </si>
  <si>
    <t xml:space="preserve">'[R3B_0331.XLS]Tregion'!R102C2</t>
  </si>
  <si>
    <t xml:space="preserve">'[R3B_0331.XLS]Tregion'!R102C3</t>
  </si>
  <si>
    <t xml:space="preserve">'[R3B_0331.XLS]Tregion'!R102C4</t>
  </si>
  <si>
    <t xml:space="preserve">'[R3B_0331.XLS]Tregion'!R102C32</t>
  </si>
  <si>
    <t xml:space="preserve">'[R3B_0331.XLS]Tregion'!R102C10</t>
  </si>
  <si>
    <t xml:space="preserve">'[R3B_0331.XLS]Tregion'!R102C24</t>
  </si>
  <si>
    <t xml:space="preserve">'[R4_0331.XLS]Tregion'!R102C1</t>
  </si>
  <si>
    <t xml:space="preserve">'[R4_0331.XLS]Tregion'!R102C2</t>
  </si>
  <si>
    <t xml:space="preserve">'[R4_0331.XLS]Tregion'!R102C3</t>
  </si>
  <si>
    <t xml:space="preserve">'[R4_0331.XLS]Tregion'!R102C4</t>
  </si>
  <si>
    <t xml:space="preserve">'[R4_0331.XLS]Tregion'!R102C32</t>
  </si>
  <si>
    <t xml:space="preserve">'[R4_0331.XLS]Tregion'!R102C10</t>
  </si>
  <si>
    <t xml:space="preserve">'[R4_0331.XLS]Tregion'!R102C24</t>
  </si>
  <si>
    <t xml:space="preserve">'[R4A_0331.XLS]Tregion'!R102C1</t>
  </si>
  <si>
    <t xml:space="preserve">'[R4A_0331.XLS]Tregion'!R102C2</t>
  </si>
  <si>
    <t xml:space="preserve">'[R4A_0331.XLS]Tregion'!R102C3</t>
  </si>
  <si>
    <t xml:space="preserve">'[R4A_0331.XLS]Tregion'!R102C4</t>
  </si>
  <si>
    <t xml:space="preserve">'[R4A_0331.XLS]Tregion'!R102C32</t>
  </si>
  <si>
    <t xml:space="preserve">'[R4A_0331.XLS]Tregion'!R102C10</t>
  </si>
  <si>
    <t xml:space="preserve">'[R4A_0331.XLS]Tregion'!R102C24</t>
  </si>
  <si>
    <t xml:space="preserve">'[R4B_0331.XLS]Tregion'!R102C1</t>
  </si>
  <si>
    <t xml:space="preserve">'[R4B_0331.XLS]Tregion'!R102C2</t>
  </si>
  <si>
    <t xml:space="preserve">'[R4B_0331.XLS]Tregion'!R102C3</t>
  </si>
  <si>
    <t xml:space="preserve">'[R4B_0331.XLS]Tregion'!R102C4</t>
  </si>
  <si>
    <t xml:space="preserve">'[R4B_0331.XLS]Tregion'!R102C32</t>
  </si>
  <si>
    <t xml:space="preserve">'[R4B_0331.XLS]Tregion'!R102C10</t>
  </si>
  <si>
    <t xml:space="preserve">'[R4B_0331.XLS]Tregion'!R102C24</t>
  </si>
  <si>
    <t xml:space="preserve">'[R4C_0331.XLS]Tregion'!R102C1</t>
  </si>
  <si>
    <t xml:space="preserve">'[R4C_0331.XLS]Tregion'!R102C2</t>
  </si>
  <si>
    <t xml:space="preserve">'[R4C_0331.XLS]Tregion'!R102C3</t>
  </si>
  <si>
    <t xml:space="preserve">'[R4C_0331.XLS]Tregion'!R102C4</t>
  </si>
  <si>
    <t xml:space="preserve">'[R4C_0331.XLS]Tregion'!R102C32</t>
  </si>
  <si>
    <t xml:space="preserve">'[R4C_0331.XLS]Tregion'!R102C10</t>
  </si>
  <si>
    <t xml:space="preserve">'[R4C_0331.XLS]Tregion'!R102C24</t>
  </si>
  <si>
    <t xml:space="preserve">'[R5_0331.XLS]Tregion'!R102C1</t>
  </si>
  <si>
    <t xml:space="preserve">'[R5_0331.XLS]Tregion'!R102C2</t>
  </si>
  <si>
    <t xml:space="preserve">'[R5_0331.XLS]Tregion'!R102C3</t>
  </si>
  <si>
    <t xml:space="preserve">'[R5_0331.XLS]Tregion'!R102C4</t>
  </si>
  <si>
    <t xml:space="preserve">'[R5_0331.XLS]Tregion'!R102C32</t>
  </si>
  <si>
    <t xml:space="preserve">'[R5_0331.XLS]Tregion'!R102C10</t>
  </si>
  <si>
    <t xml:space="preserve">'[R5_0331.XLS]Tregion'!R102C24</t>
  </si>
  <si>
    <t xml:space="preserve">'[R6_0331.XLS]Tregion'!R102C1</t>
  </si>
  <si>
    <t xml:space="preserve">'[R6_0331.XLS]Tregion'!R102C2</t>
  </si>
  <si>
    <t xml:space="preserve">'[R6_0331.XLS]Tregion'!R102C3</t>
  </si>
  <si>
    <t xml:space="preserve">'[R6_0331.XLS]Tregion'!R102C4</t>
  </si>
  <si>
    <t xml:space="preserve">'[R6_0331.XLS]Tregion'!R102C32</t>
  </si>
  <si>
    <t xml:space="preserve">'[R6_0331.XLS]Tregion'!R102C10</t>
  </si>
  <si>
    <t xml:space="preserve">'[R6_0331.XLS]Tregion'!R102C24</t>
  </si>
  <si>
    <t xml:space="preserve">'[R1_0331.XLS]Tregion'!R103C1</t>
  </si>
  <si>
    <t xml:space="preserve">'[R1_0331.XLS]Tregion'!R103C2</t>
  </si>
  <si>
    <t xml:space="preserve">'[R1_0331.XLS]Tregion'!R103C3</t>
  </si>
  <si>
    <t xml:space="preserve">'[R1_0331.XLS]Tregion'!R103C4</t>
  </si>
  <si>
    <t xml:space="preserve">'[R1_0331.XLS]Tregion'!R103C32</t>
  </si>
  <si>
    <t xml:space="preserve">'[R1_0331.XLS]Tregion'!R103C10</t>
  </si>
  <si>
    <t xml:space="preserve">'[R1_0331.XLS]Tregion'!R103C24</t>
  </si>
  <si>
    <t xml:space="preserve">'[R1A_0331.XLS]Tregion'!R103C1</t>
  </si>
  <si>
    <t xml:space="preserve">'[R1A_0331.XLS]Tregion'!R103C2</t>
  </si>
  <si>
    <t xml:space="preserve">'[R1A_0331.XLS]Tregion'!R103C3</t>
  </si>
  <si>
    <t xml:space="preserve">'[R1A_0331.XLS]Tregion'!R103C4</t>
  </si>
  <si>
    <t xml:space="preserve">'[R1A_0331.XLS]Tregion'!R103C32</t>
  </si>
  <si>
    <t xml:space="preserve">'[R1A_0331.XLS]Tregion'!R103C10</t>
  </si>
  <si>
    <t xml:space="preserve">'[R1A_0331.XLS]Tregion'!R103C24</t>
  </si>
  <si>
    <t xml:space="preserve">'[R1B_0331.XLS]Tregion'!R103C1</t>
  </si>
  <si>
    <t xml:space="preserve">'[R1B_0331.XLS]Tregion'!R103C2</t>
  </si>
  <si>
    <t xml:space="preserve">'[R1B_0331.XLS]Tregion'!R103C3</t>
  </si>
  <si>
    <t xml:space="preserve">'[R1B_0331.XLS]Tregion'!R103C4</t>
  </si>
  <si>
    <t xml:space="preserve">'[R1B_0331.XLS]Tregion'!R103C32</t>
  </si>
  <si>
    <t xml:space="preserve">'[R1B_0331.XLS]Tregion'!R103C10</t>
  </si>
  <si>
    <t xml:space="preserve">'[R1B_0331.XLS]Tregion'!R103C24</t>
  </si>
  <si>
    <t xml:space="preserve">'[R1C_0331.XLS]Tregion'!R103C1</t>
  </si>
  <si>
    <t xml:space="preserve">'[R1C_0331.XLS]Tregion'!R103C2</t>
  </si>
  <si>
    <t xml:space="preserve">'[R1C_0331.XLS]Tregion'!R103C3</t>
  </si>
  <si>
    <t xml:space="preserve">'[R1C_0331.XLS]Tregion'!R103C4</t>
  </si>
  <si>
    <t xml:space="preserve">'[R1C_0331.XLS]Tregion'!R103C32</t>
  </si>
  <si>
    <t xml:space="preserve">'[R1C_0331.XLS]Tregion'!R103C10</t>
  </si>
  <si>
    <t xml:space="preserve">'[R1C_0331.XLS]Tregion'!R103C24</t>
  </si>
  <si>
    <t xml:space="preserve">'[R1E_0331.XLS]Tregion'!R103C1</t>
  </si>
  <si>
    <t xml:space="preserve">'[R1E_0331.XLS]Tregion'!R103C2</t>
  </si>
  <si>
    <t xml:space="preserve">'[R1E_0331.XLS]Tregion'!R103C3</t>
  </si>
  <si>
    <t xml:space="preserve">'[R1E_0331.XLS]Tregion'!R103C4</t>
  </si>
  <si>
    <t xml:space="preserve">'[R1E_0331.XLS]Tregion'!R103C32</t>
  </si>
  <si>
    <t xml:space="preserve">'[R1E_0331.XLS]Tregion'!R103C10</t>
  </si>
  <si>
    <t xml:space="preserve">'[R1E_0331.XLS]Tregion'!R103C24</t>
  </si>
  <si>
    <t xml:space="preserve">'[R1Z_0331.XLS]Tregion'!R103C1</t>
  </si>
  <si>
    <t xml:space="preserve">'[R1Z_0331.XLS]Tregion'!R103C2</t>
  </si>
  <si>
    <t xml:space="preserve">'[R1Z_0331.XLS]Tregion'!R103C3</t>
  </si>
  <si>
    <t xml:space="preserve">'[R1Z_0331.XLS]Tregion'!R103C4</t>
  </si>
  <si>
    <t xml:space="preserve">'[R1Z_0331.XLS]Tregion'!R103C32</t>
  </si>
  <si>
    <t xml:space="preserve">'[R1Z_0331.XLS]Tregion'!R103C10</t>
  </si>
  <si>
    <t xml:space="preserve">'[R1Z_0331.XLS]Tregion'!R103C24</t>
  </si>
  <si>
    <t xml:space="preserve">'[R3B_0331.XLS]Tregion'!R103C1</t>
  </si>
  <si>
    <t xml:space="preserve">'[R3B_0331.XLS]Tregion'!R103C2</t>
  </si>
  <si>
    <t xml:space="preserve">'[R3B_0331.XLS]Tregion'!R103C3</t>
  </si>
  <si>
    <t xml:space="preserve">'[R3B_0331.XLS]Tregion'!R103C4</t>
  </si>
  <si>
    <t xml:space="preserve">'[R3B_0331.XLS]Tregion'!R103C32</t>
  </si>
  <si>
    <t xml:space="preserve">'[R3B_0331.XLS]Tregion'!R103C10</t>
  </si>
  <si>
    <t xml:space="preserve">'[R3B_0331.XLS]Tregion'!R103C24</t>
  </si>
  <si>
    <t xml:space="preserve">'[R4_0331.XLS]Tregion'!R103C1</t>
  </si>
  <si>
    <t xml:space="preserve">'[R4_0331.XLS]Tregion'!R103C2</t>
  </si>
  <si>
    <t xml:space="preserve">'[R4_0331.XLS]Tregion'!R103C3</t>
  </si>
  <si>
    <t xml:space="preserve">'[R4_0331.XLS]Tregion'!R103C4</t>
  </si>
  <si>
    <t xml:space="preserve">'[R4_0331.XLS]Tregion'!R103C32</t>
  </si>
  <si>
    <t xml:space="preserve">'[R4_0331.XLS]Tregion'!R103C10</t>
  </si>
  <si>
    <t xml:space="preserve">'[R4_0331.XLS]Tregion'!R103C24</t>
  </si>
  <si>
    <t xml:space="preserve">'[R4A_0331.XLS]Tregion'!R103C1</t>
  </si>
  <si>
    <t xml:space="preserve">'[R4A_0331.XLS]Tregion'!R103C2</t>
  </si>
  <si>
    <t xml:space="preserve">'[R4A_0331.XLS]Tregion'!R103C3</t>
  </si>
  <si>
    <t xml:space="preserve">'[R4A_0331.XLS]Tregion'!R103C4</t>
  </si>
  <si>
    <t xml:space="preserve">'[R4A_0331.XLS]Tregion'!R103C32</t>
  </si>
  <si>
    <t xml:space="preserve">'[R4A_0331.XLS]Tregion'!R103C10</t>
  </si>
  <si>
    <t xml:space="preserve">'[R4A_0331.XLS]Tregion'!R103C24</t>
  </si>
  <si>
    <t xml:space="preserve">'[R4B_0331.XLS]Tregion'!R103C1</t>
  </si>
  <si>
    <t xml:space="preserve">'[R4B_0331.XLS]Tregion'!R103C2</t>
  </si>
  <si>
    <t xml:space="preserve">'[R4B_0331.XLS]Tregion'!R103C3</t>
  </si>
  <si>
    <t xml:space="preserve">'[R4B_0331.XLS]Tregion'!R103C4</t>
  </si>
  <si>
    <t xml:space="preserve">'[R4B_0331.XLS]Tregion'!R103C32</t>
  </si>
  <si>
    <t xml:space="preserve">'[R4B_0331.XLS]Tregion'!R103C10</t>
  </si>
  <si>
    <t xml:space="preserve">'[R4B_0331.XLS]Tregion'!R103C24</t>
  </si>
  <si>
    <t xml:space="preserve">'[R4C_0331.XLS]Tregion'!R103C1</t>
  </si>
  <si>
    <t xml:space="preserve">'[R4C_0331.XLS]Tregion'!R103C2</t>
  </si>
  <si>
    <t xml:space="preserve">'[R4C_0331.XLS]Tregion'!R103C3</t>
  </si>
  <si>
    <t xml:space="preserve">'[R4C_0331.XLS]Tregion'!R103C4</t>
  </si>
  <si>
    <t xml:space="preserve">'[R4C_0331.XLS]Tregion'!R103C32</t>
  </si>
  <si>
    <t xml:space="preserve">'[R4C_0331.XLS]Tregion'!R103C10</t>
  </si>
  <si>
    <t xml:space="preserve">'[R4C_0331.XLS]Tregion'!R103C24</t>
  </si>
  <si>
    <t xml:space="preserve">'[R5_0331.XLS]Tregion'!R103C1</t>
  </si>
  <si>
    <t xml:space="preserve">'[R5_0331.XLS]Tregion'!R103C2</t>
  </si>
  <si>
    <t xml:space="preserve">'[R5_0331.XLS]Tregion'!R103C3</t>
  </si>
  <si>
    <t xml:space="preserve">'[R5_0331.XLS]Tregion'!R103C4</t>
  </si>
  <si>
    <t xml:space="preserve">'[R5_0331.XLS]Tregion'!R103C32</t>
  </si>
  <si>
    <t xml:space="preserve">'[R5_0331.XLS]Tregion'!R103C10</t>
  </si>
  <si>
    <t xml:space="preserve">'[R5_0331.XLS]Tregion'!R103C24</t>
  </si>
  <si>
    <t xml:space="preserve">'[R6_0331.XLS]Tregion'!R103C1</t>
  </si>
  <si>
    <t xml:space="preserve">'[R6_0331.XLS]Tregion'!R103C2</t>
  </si>
  <si>
    <t xml:space="preserve">'[R6_0331.XLS]Tregion'!R103C3</t>
  </si>
  <si>
    <t xml:space="preserve">'[R6_0331.XLS]Tregion'!R103C4</t>
  </si>
  <si>
    <t xml:space="preserve">'[R6_0331.XLS]Tregion'!R103C32</t>
  </si>
  <si>
    <t xml:space="preserve">'[R6_0331.XLS]Tregion'!R103C10</t>
  </si>
  <si>
    <t xml:space="preserve">'[R6_0331.XLS]Tregion'!R103C24</t>
  </si>
  <si>
    <t xml:space="preserve">'[R1_0331.XLS]Tregion'!R104C1</t>
  </si>
  <si>
    <t xml:space="preserve">'[R1_0331.XLS]Tregion'!R104C2</t>
  </si>
  <si>
    <t xml:space="preserve">'[R1_0331.XLS]Tregion'!R104C3</t>
  </si>
  <si>
    <t xml:space="preserve">'[R1_0331.XLS]Tregion'!R104C4</t>
  </si>
  <si>
    <t xml:space="preserve">'[R1_0331.XLS]Tregion'!R104C32</t>
  </si>
  <si>
    <t xml:space="preserve">'[R1_0331.XLS]Tregion'!R104C10</t>
  </si>
  <si>
    <t xml:space="preserve">'[R1_0331.XLS]Tregion'!R104C24</t>
  </si>
  <si>
    <t xml:space="preserve">'[R1A_0331.XLS]Tregion'!R104C1</t>
  </si>
  <si>
    <t xml:space="preserve">'[R1A_0331.XLS]Tregion'!R104C2</t>
  </si>
  <si>
    <t xml:space="preserve">'[R1A_0331.XLS]Tregion'!R104C3</t>
  </si>
  <si>
    <t xml:space="preserve">'[R1A_0331.XLS]Tregion'!R104C4</t>
  </si>
  <si>
    <t xml:space="preserve">'[R1A_0331.XLS]Tregion'!R104C32</t>
  </si>
  <si>
    <t xml:space="preserve">'[R1A_0331.XLS]Tregion'!R104C10</t>
  </si>
  <si>
    <t xml:space="preserve">'[R1A_0331.XLS]Tregion'!R104C24</t>
  </si>
  <si>
    <t xml:space="preserve">'[R1B_0331.XLS]Tregion'!R104C1</t>
  </si>
  <si>
    <t xml:space="preserve">'[R1B_0331.XLS]Tregion'!R104C2</t>
  </si>
  <si>
    <t xml:space="preserve">'[R1B_0331.XLS]Tregion'!R104C3</t>
  </si>
  <si>
    <t xml:space="preserve">'[R1B_0331.XLS]Tregion'!R104C4</t>
  </si>
  <si>
    <t xml:space="preserve">'[R1B_0331.XLS]Tregion'!R104C32</t>
  </si>
  <si>
    <t xml:space="preserve">'[R1B_0331.XLS]Tregion'!R104C10</t>
  </si>
  <si>
    <t xml:space="preserve">'[R1B_0331.XLS]Tregion'!R104C24</t>
  </si>
  <si>
    <t xml:space="preserve">'[R1C_0331.XLS]Tregion'!R104C1</t>
  </si>
  <si>
    <t xml:space="preserve">'[R1C_0331.XLS]Tregion'!R104C2</t>
  </si>
  <si>
    <t xml:space="preserve">'[R1C_0331.XLS]Tregion'!R104C3</t>
  </si>
  <si>
    <t xml:space="preserve">'[R1C_0331.XLS]Tregion'!R104C4</t>
  </si>
  <si>
    <t xml:space="preserve">'[R1C_0331.XLS]Tregion'!R104C32</t>
  </si>
  <si>
    <t xml:space="preserve">'[R1C_0331.XLS]Tregion'!R104C10</t>
  </si>
  <si>
    <t xml:space="preserve">'[R1C_0331.XLS]Tregion'!R104C24</t>
  </si>
  <si>
    <t xml:space="preserve">'[R1E_0331.XLS]Tregion'!R104C1</t>
  </si>
  <si>
    <t xml:space="preserve">'[R1E_0331.XLS]Tregion'!R104C2</t>
  </si>
  <si>
    <t xml:space="preserve">'[R1E_0331.XLS]Tregion'!R104C3</t>
  </si>
  <si>
    <t xml:space="preserve">'[R1E_0331.XLS]Tregion'!R104C4</t>
  </si>
  <si>
    <t xml:space="preserve">'[R1E_0331.XLS]Tregion'!R104C32</t>
  </si>
  <si>
    <t xml:space="preserve">'[R1E_0331.XLS]Tregion'!R104C10</t>
  </si>
  <si>
    <t xml:space="preserve">'[R1E_0331.XLS]Tregion'!R104C24</t>
  </si>
  <si>
    <t xml:space="preserve">'[R1Z_0331.XLS]Tregion'!R104C1</t>
  </si>
  <si>
    <t xml:space="preserve">'[R1Z_0331.XLS]Tregion'!R104C2</t>
  </si>
  <si>
    <t xml:space="preserve">'[R1Z_0331.XLS]Tregion'!R104C3</t>
  </si>
  <si>
    <t xml:space="preserve">'[R1Z_0331.XLS]Tregion'!R104C4</t>
  </si>
  <si>
    <t xml:space="preserve">'[R1Z_0331.XLS]Tregion'!R104C32</t>
  </si>
  <si>
    <t xml:space="preserve">'[R1Z_0331.XLS]Tregion'!R104C10</t>
  </si>
  <si>
    <t xml:space="preserve">'[R1Z_0331.XLS]Tregion'!R104C24</t>
  </si>
  <si>
    <t xml:space="preserve">'[R3B_0331.XLS]Tregion'!R104C1</t>
  </si>
  <si>
    <t xml:space="preserve">'[R3B_0331.XLS]Tregion'!R104C2</t>
  </si>
  <si>
    <t xml:space="preserve">'[R3B_0331.XLS]Tregion'!R104C3</t>
  </si>
  <si>
    <t xml:space="preserve">'[R3B_0331.XLS]Tregion'!R104C4</t>
  </si>
  <si>
    <t xml:space="preserve">'[R3B_0331.XLS]Tregion'!R104C32</t>
  </si>
  <si>
    <t xml:space="preserve">'[R3B_0331.XLS]Tregion'!R104C10</t>
  </si>
  <si>
    <t xml:space="preserve">'[R3B_0331.XLS]Tregion'!R104C24</t>
  </si>
  <si>
    <t xml:space="preserve">'[R4_0331.XLS]Tregion'!R104C1</t>
  </si>
  <si>
    <t xml:space="preserve">'[R4_0331.XLS]Tregion'!R104C2</t>
  </si>
  <si>
    <t xml:space="preserve">'[R4_0331.XLS]Tregion'!R104C3</t>
  </si>
  <si>
    <t xml:space="preserve">'[R4_0331.XLS]Tregion'!R104C4</t>
  </si>
  <si>
    <t xml:space="preserve">'[R4_0331.XLS]Tregion'!R104C32</t>
  </si>
  <si>
    <t xml:space="preserve">'[R4_0331.XLS]Tregion'!R104C10</t>
  </si>
  <si>
    <t xml:space="preserve">'[R4_0331.XLS]Tregion'!R104C24</t>
  </si>
  <si>
    <t xml:space="preserve">'[R4A_0331.XLS]Tregion'!R104C1</t>
  </si>
  <si>
    <t xml:space="preserve">'[R4A_0331.XLS]Tregion'!R104C2</t>
  </si>
  <si>
    <t xml:space="preserve">'[R4A_0331.XLS]Tregion'!R104C3</t>
  </si>
  <si>
    <t xml:space="preserve">'[R4A_0331.XLS]Tregion'!R104C4</t>
  </si>
  <si>
    <t xml:space="preserve">'[R4A_0331.XLS]Tregion'!R104C32</t>
  </si>
  <si>
    <t xml:space="preserve">'[R4A_0331.XLS]Tregion'!R104C10</t>
  </si>
  <si>
    <t xml:space="preserve">'[R4A_0331.XLS]Tregion'!R104C24</t>
  </si>
  <si>
    <t xml:space="preserve">'[R4B_0331.XLS]Tregion'!R104C1</t>
  </si>
  <si>
    <t xml:space="preserve">'[R4B_0331.XLS]Tregion'!R104C2</t>
  </si>
  <si>
    <t xml:space="preserve">'[R4B_0331.XLS]Tregion'!R104C3</t>
  </si>
  <si>
    <t xml:space="preserve">'[R4B_0331.XLS]Tregion'!R104C4</t>
  </si>
  <si>
    <t xml:space="preserve">'[R4B_0331.XLS]Tregion'!R104C32</t>
  </si>
  <si>
    <t xml:space="preserve">'[R4B_0331.XLS]Tregion'!R104C10</t>
  </si>
  <si>
    <t xml:space="preserve">'[R4B_0331.XLS]Tregion'!R104C24</t>
  </si>
  <si>
    <t xml:space="preserve">'[R4C_0331.XLS]Tregion'!R104C1</t>
  </si>
  <si>
    <t xml:space="preserve">'[R4C_0331.XLS]Tregion'!R104C2</t>
  </si>
  <si>
    <t xml:space="preserve">'[R4C_0331.XLS]Tregion'!R104C3</t>
  </si>
  <si>
    <t xml:space="preserve">'[R4C_0331.XLS]Tregion'!R104C4</t>
  </si>
  <si>
    <t xml:space="preserve">'[R4C_0331.XLS]Tregion'!R104C32</t>
  </si>
  <si>
    <t xml:space="preserve">'[R4C_0331.XLS]Tregion'!R104C10</t>
  </si>
  <si>
    <t xml:space="preserve">'[R4C_0331.XLS]Tregion'!R104C24</t>
  </si>
  <si>
    <t xml:space="preserve">'[R5_0331.XLS]Tregion'!R104C1</t>
  </si>
  <si>
    <t xml:space="preserve">'[R5_0331.XLS]Tregion'!R104C2</t>
  </si>
  <si>
    <t xml:space="preserve">'[R5_0331.XLS]Tregion'!R104C3</t>
  </si>
  <si>
    <t xml:space="preserve">'[R5_0331.XLS]Tregion'!R104C4</t>
  </si>
  <si>
    <t xml:space="preserve">'[R5_0331.XLS]Tregion'!R104C32</t>
  </si>
  <si>
    <t xml:space="preserve">'[R5_0331.XLS]Tregion'!R104C10</t>
  </si>
  <si>
    <t xml:space="preserve">'[R5_0331.XLS]Tregion'!R104C24</t>
  </si>
  <si>
    <t xml:space="preserve">'[R6_0331.XLS]Tregion'!R104C1</t>
  </si>
  <si>
    <t xml:space="preserve">'[R6_0331.XLS]Tregion'!R104C2</t>
  </si>
  <si>
    <t xml:space="preserve">'[R6_0331.XLS]Tregion'!R104C3</t>
  </si>
  <si>
    <t xml:space="preserve">'[R6_0331.XLS]Tregion'!R104C4</t>
  </si>
  <si>
    <t xml:space="preserve">'[R6_0331.XLS]Tregion'!R104C32</t>
  </si>
  <si>
    <t xml:space="preserve">'[R6_0331.XLS]Tregion'!R104C10</t>
  </si>
  <si>
    <t xml:space="preserve">'[R6_0331.XLS]Tregion'!R104C24</t>
  </si>
  <si>
    <t xml:space="preserve">'[R1_0331.XLS]Tregion'!R105C1</t>
  </si>
  <si>
    <t xml:space="preserve">'[R1_0331.XLS]Tregion'!R105C2</t>
  </si>
  <si>
    <t xml:space="preserve">'[R1_0331.XLS]Tregion'!R105C3</t>
  </si>
  <si>
    <t xml:space="preserve">'[R1_0331.XLS]Tregion'!R105C4</t>
  </si>
  <si>
    <t xml:space="preserve">'[R1_0331.XLS]Tregion'!R105C32</t>
  </si>
  <si>
    <t xml:space="preserve">'[R1_0331.XLS]Tregion'!R105C10</t>
  </si>
  <si>
    <t xml:space="preserve">'[R1_0331.XLS]Tregion'!R105C24</t>
  </si>
  <si>
    <t xml:space="preserve">'[R1A_0331.XLS]Tregion'!R105C1</t>
  </si>
  <si>
    <t xml:space="preserve">'[R1A_0331.XLS]Tregion'!R105C2</t>
  </si>
  <si>
    <t xml:space="preserve">'[R1A_0331.XLS]Tregion'!R105C3</t>
  </si>
  <si>
    <t xml:space="preserve">'[R1A_0331.XLS]Tregion'!R105C4</t>
  </si>
  <si>
    <t xml:space="preserve">'[R1A_0331.XLS]Tregion'!R105C32</t>
  </si>
  <si>
    <t xml:space="preserve">'[R1A_0331.XLS]Tregion'!R105C10</t>
  </si>
  <si>
    <t xml:space="preserve">'[R1A_0331.XLS]Tregion'!R105C24</t>
  </si>
  <si>
    <t xml:space="preserve">'[R1B_0331.XLS]Tregion'!R105C1</t>
  </si>
  <si>
    <t xml:space="preserve">'[R1B_0331.XLS]Tregion'!R105C2</t>
  </si>
  <si>
    <t xml:space="preserve">'[R1B_0331.XLS]Tregion'!R105C3</t>
  </si>
  <si>
    <t xml:space="preserve">'[R1B_0331.XLS]Tregion'!R105C4</t>
  </si>
  <si>
    <t xml:space="preserve">'[R1B_0331.XLS]Tregion'!R105C32</t>
  </si>
  <si>
    <t xml:space="preserve">'[R1B_0331.XLS]Tregion'!R105C10</t>
  </si>
  <si>
    <t xml:space="preserve">'[R1B_0331.XLS]Tregion'!R105C24</t>
  </si>
  <si>
    <t xml:space="preserve">'[R1C_0331.XLS]Tregion'!R105C1</t>
  </si>
  <si>
    <t xml:space="preserve">'[R1C_0331.XLS]Tregion'!R105C2</t>
  </si>
  <si>
    <t xml:space="preserve">'[R1C_0331.XLS]Tregion'!R105C3</t>
  </si>
  <si>
    <t xml:space="preserve">'[R1C_0331.XLS]Tregion'!R105C4</t>
  </si>
  <si>
    <t xml:space="preserve">'[R1C_0331.XLS]Tregion'!R105C32</t>
  </si>
  <si>
    <t xml:space="preserve">'[R1C_0331.XLS]Tregion'!R105C10</t>
  </si>
  <si>
    <t xml:space="preserve">'[R1C_0331.XLS]Tregion'!R105C24</t>
  </si>
  <si>
    <t xml:space="preserve">'[R1E_0331.XLS]Tregion'!R105C1</t>
  </si>
  <si>
    <t xml:space="preserve">'[R1E_0331.XLS]Tregion'!R105C2</t>
  </si>
  <si>
    <t xml:space="preserve">'[R1E_0331.XLS]Tregion'!R105C3</t>
  </si>
  <si>
    <t xml:space="preserve">'[R1E_0331.XLS]Tregion'!R105C4</t>
  </si>
  <si>
    <t xml:space="preserve">'[R1E_0331.XLS]Tregion'!R105C32</t>
  </si>
  <si>
    <t xml:space="preserve">'[R1E_0331.XLS]Tregion'!R105C10</t>
  </si>
  <si>
    <t xml:space="preserve">'[R1E_0331.XLS]Tregion'!R105C24</t>
  </si>
  <si>
    <t xml:space="preserve">'[R1Z_0331.XLS]Tregion'!R105C1</t>
  </si>
  <si>
    <t xml:space="preserve">'[R1Z_0331.XLS]Tregion'!R105C2</t>
  </si>
  <si>
    <t xml:space="preserve">'[R1Z_0331.XLS]Tregion'!R105C3</t>
  </si>
  <si>
    <t xml:space="preserve">'[R1Z_0331.XLS]Tregion'!R105C4</t>
  </si>
  <si>
    <t xml:space="preserve">'[R1Z_0331.XLS]Tregion'!R105C32</t>
  </si>
  <si>
    <t xml:space="preserve">'[R1Z_0331.XLS]Tregion'!R105C10</t>
  </si>
  <si>
    <t xml:space="preserve">'[R1Z_0331.XLS]Tregion'!R105C24</t>
  </si>
  <si>
    <t xml:space="preserve">'[R3B_0331.XLS]Tregion'!R105C1</t>
  </si>
  <si>
    <t xml:space="preserve">'[R3B_0331.XLS]Tregion'!R105C2</t>
  </si>
  <si>
    <t xml:space="preserve">'[R3B_0331.XLS]Tregion'!R105C3</t>
  </si>
  <si>
    <t xml:space="preserve">'[R3B_0331.XLS]Tregion'!R105C4</t>
  </si>
  <si>
    <t xml:space="preserve">'[R3B_0331.XLS]Tregion'!R105C32</t>
  </si>
  <si>
    <t xml:space="preserve">'[R3B_0331.XLS]Tregion'!R105C10</t>
  </si>
  <si>
    <t xml:space="preserve">'[R3B_0331.XLS]Tregion'!R105C24</t>
  </si>
  <si>
    <t xml:space="preserve">'[R4_0331.XLS]Tregion'!R105C1</t>
  </si>
  <si>
    <t xml:space="preserve">'[R4_0331.XLS]Tregion'!R105C2</t>
  </si>
  <si>
    <t xml:space="preserve">'[R4_0331.XLS]Tregion'!R105C3</t>
  </si>
  <si>
    <t xml:space="preserve">'[R4_0331.XLS]Tregion'!R105C4</t>
  </si>
  <si>
    <t xml:space="preserve">'[R4_0331.XLS]Tregion'!R105C32</t>
  </si>
  <si>
    <t xml:space="preserve">'[R4_0331.XLS]Tregion'!R105C10</t>
  </si>
  <si>
    <t xml:space="preserve">'[R4_0331.XLS]Tregion'!R105C24</t>
  </si>
  <si>
    <t xml:space="preserve">'[R4A_0331.XLS]Tregion'!R105C1</t>
  </si>
  <si>
    <t xml:space="preserve">'[R4A_0331.XLS]Tregion'!R105C2</t>
  </si>
  <si>
    <t xml:space="preserve">'[R4A_0331.XLS]Tregion'!R105C3</t>
  </si>
  <si>
    <t xml:space="preserve">'[R4A_0331.XLS]Tregion'!R105C4</t>
  </si>
  <si>
    <t xml:space="preserve">'[R4A_0331.XLS]Tregion'!R105C32</t>
  </si>
  <si>
    <t xml:space="preserve">'[R4A_0331.XLS]Tregion'!R105C10</t>
  </si>
  <si>
    <t xml:space="preserve">'[R4A_0331.XLS]Tregion'!R105C24</t>
  </si>
  <si>
    <t xml:space="preserve">'[R4B_0331.XLS]Tregion'!R105C1</t>
  </si>
  <si>
    <t xml:space="preserve">'[R4B_0331.XLS]Tregion'!R105C2</t>
  </si>
  <si>
    <t xml:space="preserve">'[R4B_0331.XLS]Tregion'!R105C3</t>
  </si>
  <si>
    <t xml:space="preserve">'[R4B_0331.XLS]Tregion'!R105C4</t>
  </si>
  <si>
    <t xml:space="preserve">'[R4B_0331.XLS]Tregion'!R105C32</t>
  </si>
  <si>
    <t xml:space="preserve">'[R4B_0331.XLS]Tregion'!R105C10</t>
  </si>
  <si>
    <t xml:space="preserve">'[R4B_0331.XLS]Tregion'!R105C24</t>
  </si>
  <si>
    <t xml:space="preserve">'[R4C_0331.XLS]Tregion'!R105C1</t>
  </si>
  <si>
    <t xml:space="preserve">'[R4C_0331.XLS]Tregion'!R105C2</t>
  </si>
  <si>
    <t xml:space="preserve">'[R4C_0331.XLS]Tregion'!R105C3</t>
  </si>
  <si>
    <t xml:space="preserve">'[R4C_0331.XLS]Tregion'!R105C4</t>
  </si>
  <si>
    <t xml:space="preserve">'[R4C_0331.XLS]Tregion'!R105C32</t>
  </si>
  <si>
    <t xml:space="preserve">'[R4C_0331.XLS]Tregion'!R105C10</t>
  </si>
  <si>
    <t xml:space="preserve">'[R4C_0331.XLS]Tregion'!R105C24</t>
  </si>
  <si>
    <t xml:space="preserve">'[R5_0331.XLS]Tregion'!R105C1</t>
  </si>
  <si>
    <t xml:space="preserve">'[R5_0331.XLS]Tregion'!R105C2</t>
  </si>
  <si>
    <t xml:space="preserve">'[R5_0331.XLS]Tregion'!R105C3</t>
  </si>
  <si>
    <t xml:space="preserve">'[R5_0331.XLS]Tregion'!R105C4</t>
  </si>
  <si>
    <t xml:space="preserve">'[R5_0331.XLS]Tregion'!R105C32</t>
  </si>
  <si>
    <t xml:space="preserve">'[R5_0331.XLS]Tregion'!R105C10</t>
  </si>
  <si>
    <t xml:space="preserve">'[R5_0331.XLS]Tregion'!R105C24</t>
  </si>
  <si>
    <t xml:space="preserve">'[R6_0331.XLS]Tregion'!R105C1</t>
  </si>
  <si>
    <t xml:space="preserve">'[R6_0331.XLS]Tregion'!R105C2</t>
  </si>
  <si>
    <t xml:space="preserve">'[R6_0331.XLS]Tregion'!R105C3</t>
  </si>
  <si>
    <t xml:space="preserve">'[R6_0331.XLS]Tregion'!R105C4</t>
  </si>
  <si>
    <t xml:space="preserve">'[R6_0331.XLS]Tregion'!R105C32</t>
  </si>
  <si>
    <t xml:space="preserve">'[R6_0331.XLS]Tregion'!R105C10</t>
  </si>
  <si>
    <t xml:space="preserve">'[R6_0331.XLS]Tregion'!R105C24</t>
  </si>
  <si>
    <t xml:space="preserve">'[R1_0331.XLS]Tregion'!R106C1</t>
  </si>
  <si>
    <t xml:space="preserve">'[R1_0331.XLS]Tregion'!R106C2</t>
  </si>
  <si>
    <t xml:space="preserve">'[R1_0331.XLS]Tregion'!R106C3</t>
  </si>
  <si>
    <t xml:space="preserve">'[R1_0331.XLS]Tregion'!R106C4</t>
  </si>
  <si>
    <t xml:space="preserve">'[R1_0331.XLS]Tregion'!R106C32</t>
  </si>
  <si>
    <t xml:space="preserve">'[R1_0331.XLS]Tregion'!R106C10</t>
  </si>
  <si>
    <t xml:space="preserve">'[R1_0331.XLS]Tregion'!R106C24</t>
  </si>
  <si>
    <t xml:space="preserve">'[R1A_0331.XLS]Tregion'!R106C1</t>
  </si>
  <si>
    <t xml:space="preserve">'[R1A_0331.XLS]Tregion'!R106C2</t>
  </si>
  <si>
    <t xml:space="preserve">'[R1A_0331.XLS]Tregion'!R106C3</t>
  </si>
  <si>
    <t xml:space="preserve">'[R1A_0331.XLS]Tregion'!R106C4</t>
  </si>
  <si>
    <t xml:space="preserve">'[R1A_0331.XLS]Tregion'!R106C32</t>
  </si>
  <si>
    <t xml:space="preserve">'[R1A_0331.XLS]Tregion'!R106C10</t>
  </si>
  <si>
    <t xml:space="preserve">'[R1A_0331.XLS]Tregion'!R106C24</t>
  </si>
  <si>
    <t xml:space="preserve">'[R1B_0331.XLS]Tregion'!R106C1</t>
  </si>
  <si>
    <t xml:space="preserve">'[R1B_0331.XLS]Tregion'!R106C2</t>
  </si>
  <si>
    <t xml:space="preserve">'[R1B_0331.XLS]Tregion'!R106C3</t>
  </si>
  <si>
    <t xml:space="preserve">'[R1B_0331.XLS]Tregion'!R106C4</t>
  </si>
  <si>
    <t xml:space="preserve">'[R1B_0331.XLS]Tregion'!R106C32</t>
  </si>
  <si>
    <t xml:space="preserve">'[R1B_0331.XLS]Tregion'!R106C10</t>
  </si>
  <si>
    <t xml:space="preserve">'[R1B_0331.XLS]Tregion'!R106C24</t>
  </si>
  <si>
    <t xml:space="preserve">'[R1C_0331.XLS]Tregion'!R106C1</t>
  </si>
  <si>
    <t xml:space="preserve">'[R1C_0331.XLS]Tregion'!R106C2</t>
  </si>
  <si>
    <t xml:space="preserve">'[R1C_0331.XLS]Tregion'!R106C3</t>
  </si>
  <si>
    <t xml:space="preserve">'[R1C_0331.XLS]Tregion'!R106C4</t>
  </si>
  <si>
    <t xml:space="preserve">'[R1C_0331.XLS]Tregion'!R106C32</t>
  </si>
  <si>
    <t xml:space="preserve">'[R1C_0331.XLS]Tregion'!R106C10</t>
  </si>
  <si>
    <t xml:space="preserve">'[R1C_0331.XLS]Tregion'!R106C24</t>
  </si>
  <si>
    <t xml:space="preserve">'[R1E_0331.XLS]Tregion'!R106C1</t>
  </si>
  <si>
    <t xml:space="preserve">'[R1E_0331.XLS]Tregion'!R106C2</t>
  </si>
  <si>
    <t xml:space="preserve">'[R1E_0331.XLS]Tregion'!R106C3</t>
  </si>
  <si>
    <t xml:space="preserve">'[R1E_0331.XLS]Tregion'!R106C4</t>
  </si>
  <si>
    <t xml:space="preserve">'[R1E_0331.XLS]Tregion'!R106C32</t>
  </si>
  <si>
    <t xml:space="preserve">'[R1E_0331.XLS]Tregion'!R106C10</t>
  </si>
  <si>
    <t xml:space="preserve">'[R1E_0331.XLS]Tregion'!R106C24</t>
  </si>
  <si>
    <t xml:space="preserve">'[R1Z_0331.XLS]Tregion'!R106C1</t>
  </si>
  <si>
    <t xml:space="preserve">'[R1Z_0331.XLS]Tregion'!R106C2</t>
  </si>
  <si>
    <t xml:space="preserve">'[R1Z_0331.XLS]Tregion'!R106C3</t>
  </si>
  <si>
    <t xml:space="preserve">'[R1Z_0331.XLS]Tregion'!R106C4</t>
  </si>
  <si>
    <t xml:space="preserve">'[R1Z_0331.XLS]Tregion'!R106C32</t>
  </si>
  <si>
    <t xml:space="preserve">'[R1Z_0331.XLS]Tregion'!R106C10</t>
  </si>
  <si>
    <t xml:space="preserve">'[R1Z_0331.XLS]Tregion'!R106C24</t>
  </si>
  <si>
    <t xml:space="preserve">'[R3B_0331.XLS]Tregion'!R106C1</t>
  </si>
  <si>
    <t xml:space="preserve">'[R3B_0331.XLS]Tregion'!R106C2</t>
  </si>
  <si>
    <t xml:space="preserve">'[R3B_0331.XLS]Tregion'!R106C3</t>
  </si>
  <si>
    <t xml:space="preserve">'[R3B_0331.XLS]Tregion'!R106C4</t>
  </si>
  <si>
    <t xml:space="preserve">'[R3B_0331.XLS]Tregion'!R106C32</t>
  </si>
  <si>
    <t xml:space="preserve">'[R3B_0331.XLS]Tregion'!R106C10</t>
  </si>
  <si>
    <t xml:space="preserve">'[R3B_0331.XLS]Tregion'!R106C24</t>
  </si>
  <si>
    <t xml:space="preserve">'[R4_0331.XLS]Tregion'!R106C1</t>
  </si>
  <si>
    <t xml:space="preserve">'[R4_0331.XLS]Tregion'!R106C2</t>
  </si>
  <si>
    <t xml:space="preserve">'[R4_0331.XLS]Tregion'!R106C3</t>
  </si>
  <si>
    <t xml:space="preserve">'[R4_0331.XLS]Tregion'!R106C4</t>
  </si>
  <si>
    <t xml:space="preserve">'[R4_0331.XLS]Tregion'!R106C32</t>
  </si>
  <si>
    <t xml:space="preserve">'[R4_0331.XLS]Tregion'!R106C10</t>
  </si>
  <si>
    <t xml:space="preserve">'[R4_0331.XLS]Tregion'!R106C24</t>
  </si>
  <si>
    <t xml:space="preserve">'[R4A_0331.XLS]Tregion'!R106C1</t>
  </si>
  <si>
    <t xml:space="preserve">'[R4A_0331.XLS]Tregion'!R106C2</t>
  </si>
  <si>
    <t xml:space="preserve">'[R4A_0331.XLS]Tregion'!R106C3</t>
  </si>
  <si>
    <t xml:space="preserve">'[R4A_0331.XLS]Tregion'!R106C4</t>
  </si>
  <si>
    <t xml:space="preserve">'[R4A_0331.XLS]Tregion'!R106C32</t>
  </si>
  <si>
    <t xml:space="preserve">'[R4A_0331.XLS]Tregion'!R106C10</t>
  </si>
  <si>
    <t xml:space="preserve">'[R4A_0331.XLS]Tregion'!R106C24</t>
  </si>
  <si>
    <t xml:space="preserve">'[R4B_0331.XLS]Tregion'!R106C1</t>
  </si>
  <si>
    <t xml:space="preserve">'[R4B_0331.XLS]Tregion'!R106C2</t>
  </si>
  <si>
    <t xml:space="preserve">'[R4B_0331.XLS]Tregion'!R106C3</t>
  </si>
  <si>
    <t xml:space="preserve">'[R4B_0331.XLS]Tregion'!R106C4</t>
  </si>
  <si>
    <t xml:space="preserve">'[R4B_0331.XLS]Tregion'!R106C32</t>
  </si>
  <si>
    <t xml:space="preserve">'[R4B_0331.XLS]Tregion'!R106C10</t>
  </si>
  <si>
    <t xml:space="preserve">'[R4B_0331.XLS]Tregion'!R106C24</t>
  </si>
  <si>
    <t xml:space="preserve">'[R4C_0331.XLS]Tregion'!R106C1</t>
  </si>
  <si>
    <t xml:space="preserve">'[R4C_0331.XLS]Tregion'!R106C2</t>
  </si>
  <si>
    <t xml:space="preserve">'[R4C_0331.XLS]Tregion'!R106C3</t>
  </si>
  <si>
    <t xml:space="preserve">'[R4C_0331.XLS]Tregion'!R106C4</t>
  </si>
  <si>
    <t xml:space="preserve">'[R4C_0331.XLS]Tregion'!R106C32</t>
  </si>
  <si>
    <t xml:space="preserve">'[R4C_0331.XLS]Tregion'!R106C10</t>
  </si>
  <si>
    <t xml:space="preserve">'[R4C_0331.XLS]Tregion'!R106C24</t>
  </si>
  <si>
    <t xml:space="preserve">'[R5_0331.XLS]Tregion'!R106C1</t>
  </si>
  <si>
    <t xml:space="preserve">'[R5_0331.XLS]Tregion'!R106C2</t>
  </si>
  <si>
    <t xml:space="preserve">'[R5_0331.XLS]Tregion'!R106C3</t>
  </si>
  <si>
    <t xml:space="preserve">'[R5_0331.XLS]Tregion'!R106C4</t>
  </si>
  <si>
    <t xml:space="preserve">'[R5_0331.XLS]Tregion'!R106C32</t>
  </si>
  <si>
    <t xml:space="preserve">'[R5_0331.XLS]Tregion'!R106C10</t>
  </si>
  <si>
    <t xml:space="preserve">'[R5_0331.XLS]Tregion'!R106C24</t>
  </si>
  <si>
    <t xml:space="preserve">'[R6_0331.XLS]Tregion'!R106C1</t>
  </si>
  <si>
    <t xml:space="preserve">'[R6_0331.XLS]Tregion'!R106C2</t>
  </si>
  <si>
    <t xml:space="preserve">'[R6_0331.XLS]Tregion'!R106C3</t>
  </si>
  <si>
    <t xml:space="preserve">'[R6_0331.XLS]Tregion'!R106C4</t>
  </si>
  <si>
    <t xml:space="preserve">'[R6_0331.XLS]Tregion'!R106C32</t>
  </si>
  <si>
    <t xml:space="preserve">'[R6_0331.XLS]Tregion'!R106C10</t>
  </si>
  <si>
    <t xml:space="preserve">'[R6_0331.XLS]Tregion'!R106C24</t>
  </si>
  <si>
    <t xml:space="preserve">'[R1_0331.XLS]Tregion'!R107C1</t>
  </si>
  <si>
    <t xml:space="preserve">'[R1_0331.XLS]Tregion'!R107C2</t>
  </si>
  <si>
    <t xml:space="preserve">'[R1_0331.XLS]Tregion'!R107C3</t>
  </si>
  <si>
    <t xml:space="preserve">'[R1_0331.XLS]Tregion'!R107C4</t>
  </si>
  <si>
    <t xml:space="preserve">'[R1_0331.XLS]Tregion'!R107C32</t>
  </si>
  <si>
    <t xml:space="preserve">'[R1_0331.XLS]Tregion'!R107C10</t>
  </si>
  <si>
    <t xml:space="preserve">'[R1_0331.XLS]Tregion'!R107C24</t>
  </si>
  <si>
    <t xml:space="preserve">'[R1A_0331.XLS]Tregion'!R107C1</t>
  </si>
  <si>
    <t xml:space="preserve">'[R1A_0331.XLS]Tregion'!R107C2</t>
  </si>
  <si>
    <t xml:space="preserve">'[R1A_0331.XLS]Tregion'!R107C3</t>
  </si>
  <si>
    <t xml:space="preserve">'[R1A_0331.XLS]Tregion'!R107C4</t>
  </si>
  <si>
    <t xml:space="preserve">'[R1A_0331.XLS]Tregion'!R107C32</t>
  </si>
  <si>
    <t xml:space="preserve">'[R1A_0331.XLS]Tregion'!R107C10</t>
  </si>
  <si>
    <t xml:space="preserve">'[R1A_0331.XLS]Tregion'!R107C24</t>
  </si>
  <si>
    <t xml:space="preserve">'[R1B_0331.XLS]Tregion'!R107C1</t>
  </si>
  <si>
    <t xml:space="preserve">'[R1B_0331.XLS]Tregion'!R107C2</t>
  </si>
  <si>
    <t xml:space="preserve">'[R1B_0331.XLS]Tregion'!R107C3</t>
  </si>
  <si>
    <t xml:space="preserve">'[R1B_0331.XLS]Tregion'!R107C4</t>
  </si>
  <si>
    <t xml:space="preserve">'[R1B_0331.XLS]Tregion'!R107C32</t>
  </si>
  <si>
    <t xml:space="preserve">'[R1B_0331.XLS]Tregion'!R107C10</t>
  </si>
  <si>
    <t xml:space="preserve">'[R1B_0331.XLS]Tregion'!R107C24</t>
  </si>
  <si>
    <t xml:space="preserve">'[R1C_0331.XLS]Tregion'!R107C1</t>
  </si>
  <si>
    <t xml:space="preserve">'[R1C_0331.XLS]Tregion'!R107C2</t>
  </si>
  <si>
    <t xml:space="preserve">'[R1C_0331.XLS]Tregion'!R107C3</t>
  </si>
  <si>
    <t xml:space="preserve">'[R1C_0331.XLS]Tregion'!R107C4</t>
  </si>
  <si>
    <t xml:space="preserve">'[R1C_0331.XLS]Tregion'!R107C32</t>
  </si>
  <si>
    <t xml:space="preserve">'[R1C_0331.XLS]Tregion'!R107C10</t>
  </si>
  <si>
    <t xml:space="preserve">'[R1C_0331.XLS]Tregion'!R107C24</t>
  </si>
  <si>
    <t xml:space="preserve">'[R1E_0331.XLS]Tregion'!R107C1</t>
  </si>
  <si>
    <t xml:space="preserve">'[R1E_0331.XLS]Tregion'!R107C2</t>
  </si>
  <si>
    <t xml:space="preserve">'[R1E_0331.XLS]Tregion'!R107C3</t>
  </si>
  <si>
    <t xml:space="preserve">'[R1E_0331.XLS]Tregion'!R107C4</t>
  </si>
  <si>
    <t xml:space="preserve">'[R1E_0331.XLS]Tregion'!R107C32</t>
  </si>
  <si>
    <t xml:space="preserve">'[R1E_0331.XLS]Tregion'!R107C10</t>
  </si>
  <si>
    <t xml:space="preserve">'[R1E_0331.XLS]Tregion'!R107C24</t>
  </si>
  <si>
    <t xml:space="preserve">'[R1Z_0331.XLS]Tregion'!R107C1</t>
  </si>
  <si>
    <t xml:space="preserve">'[R1Z_0331.XLS]Tregion'!R107C2</t>
  </si>
  <si>
    <t xml:space="preserve">'[R1Z_0331.XLS]Tregion'!R107C3</t>
  </si>
  <si>
    <t xml:space="preserve">'[R1Z_0331.XLS]Tregion'!R107C4</t>
  </si>
  <si>
    <t xml:space="preserve">'[R1Z_0331.XLS]Tregion'!R107C32</t>
  </si>
  <si>
    <t xml:space="preserve">'[R1Z_0331.XLS]Tregion'!R107C10</t>
  </si>
  <si>
    <t xml:space="preserve">'[R1Z_0331.XLS]Tregion'!R107C24</t>
  </si>
  <si>
    <t xml:space="preserve">'[R3B_0331.XLS]Tregion'!R107C1</t>
  </si>
  <si>
    <t xml:space="preserve">'[R3B_0331.XLS]Tregion'!R107C2</t>
  </si>
  <si>
    <t xml:space="preserve">'[R3B_0331.XLS]Tregion'!R107C3</t>
  </si>
  <si>
    <t xml:space="preserve">'[R3B_0331.XLS]Tregion'!R107C4</t>
  </si>
  <si>
    <t xml:space="preserve">'[R3B_0331.XLS]Tregion'!R107C32</t>
  </si>
  <si>
    <t xml:space="preserve">'[R3B_0331.XLS]Tregion'!R107C10</t>
  </si>
  <si>
    <t xml:space="preserve">'[R3B_0331.XLS]Tregion'!R107C24</t>
  </si>
  <si>
    <t xml:space="preserve">'[R4_0331.XLS]Tregion'!R107C1</t>
  </si>
  <si>
    <t xml:space="preserve">'[R4_0331.XLS]Tregion'!R107C2</t>
  </si>
  <si>
    <t xml:space="preserve">'[R4_0331.XLS]Tregion'!R107C3</t>
  </si>
  <si>
    <t xml:space="preserve">'[R4_0331.XLS]Tregion'!R107C4</t>
  </si>
  <si>
    <t xml:space="preserve">'[R4_0331.XLS]Tregion'!R107C32</t>
  </si>
  <si>
    <t xml:space="preserve">'[R4_0331.XLS]Tregion'!R107C10</t>
  </si>
  <si>
    <t xml:space="preserve">'[R4_0331.XLS]Tregion'!R107C24</t>
  </si>
  <si>
    <t xml:space="preserve">'[R4A_0331.XLS]Tregion'!R107C1</t>
  </si>
  <si>
    <t xml:space="preserve">'[R4A_0331.XLS]Tregion'!R107C2</t>
  </si>
  <si>
    <t xml:space="preserve">'[R4A_0331.XLS]Tregion'!R107C3</t>
  </si>
  <si>
    <t xml:space="preserve">'[R4A_0331.XLS]Tregion'!R107C4</t>
  </si>
  <si>
    <t xml:space="preserve">'[R4A_0331.XLS]Tregion'!R107C32</t>
  </si>
  <si>
    <t xml:space="preserve">'[R4A_0331.XLS]Tregion'!R107C10</t>
  </si>
  <si>
    <t xml:space="preserve">'[R4A_0331.XLS]Tregion'!R107C24</t>
  </si>
  <si>
    <t xml:space="preserve">'[R4B_0331.XLS]Tregion'!R107C1</t>
  </si>
  <si>
    <t xml:space="preserve">'[R4B_0331.XLS]Tregion'!R107C2</t>
  </si>
  <si>
    <t xml:space="preserve">'[R4B_0331.XLS]Tregion'!R107C3</t>
  </si>
  <si>
    <t xml:space="preserve">'[R4B_0331.XLS]Tregion'!R107C4</t>
  </si>
  <si>
    <t xml:space="preserve">'[R4B_0331.XLS]Tregion'!R107C32</t>
  </si>
  <si>
    <t xml:space="preserve">'[R4B_0331.XLS]Tregion'!R107C10</t>
  </si>
  <si>
    <t xml:space="preserve">'[R4B_0331.XLS]Tregion'!R107C24</t>
  </si>
  <si>
    <t xml:space="preserve">'[R4C_0331.XLS]Tregion'!R107C1</t>
  </si>
  <si>
    <t xml:space="preserve">'[R4C_0331.XLS]Tregion'!R107C2</t>
  </si>
  <si>
    <t xml:space="preserve">'[R4C_0331.XLS]Tregion'!R107C3</t>
  </si>
  <si>
    <t xml:space="preserve">'[R4C_0331.XLS]Tregion'!R107C4</t>
  </si>
  <si>
    <t xml:space="preserve">'[R4C_0331.XLS]Tregion'!R107C32</t>
  </si>
  <si>
    <t xml:space="preserve">'[R4C_0331.XLS]Tregion'!R107C10</t>
  </si>
  <si>
    <t xml:space="preserve">'[R4C_0331.XLS]Tregion'!R107C24</t>
  </si>
  <si>
    <t xml:space="preserve">'[R5_0331.XLS]Tregion'!R107C1</t>
  </si>
  <si>
    <t xml:space="preserve">'[R5_0331.XLS]Tregion'!R107C2</t>
  </si>
  <si>
    <t xml:space="preserve">'[R5_0331.XLS]Tregion'!R107C3</t>
  </si>
  <si>
    <t xml:space="preserve">'[R5_0331.XLS]Tregion'!R107C4</t>
  </si>
  <si>
    <t xml:space="preserve">'[R5_0331.XLS]Tregion'!R107C32</t>
  </si>
  <si>
    <t xml:space="preserve">'[R5_0331.XLS]Tregion'!R107C10</t>
  </si>
  <si>
    <t xml:space="preserve">'[R5_0331.XLS]Tregion'!R107C24</t>
  </si>
  <si>
    <t xml:space="preserve">'[R6_0331.XLS]Tregion'!R107C1</t>
  </si>
  <si>
    <t xml:space="preserve">'[R6_0331.XLS]Tregion'!R107C2</t>
  </si>
  <si>
    <t xml:space="preserve">'[R6_0331.XLS]Tregion'!R107C3</t>
  </si>
  <si>
    <t xml:space="preserve">'[R6_0331.XLS]Tregion'!R107C4</t>
  </si>
  <si>
    <t xml:space="preserve">'[R6_0331.XLS]Tregion'!R107C32</t>
  </si>
  <si>
    <t xml:space="preserve">'[R6_0331.XLS]Tregion'!R107C10</t>
  </si>
  <si>
    <t xml:space="preserve">'[R6_0331.XLS]Tregion'!R107C24</t>
  </si>
  <si>
    <t xml:space="preserve">'[R1_0331.XLS]Tregion'!R108C1</t>
  </si>
  <si>
    <t xml:space="preserve">'[R1_0331.XLS]Tregion'!R108C2</t>
  </si>
  <si>
    <t xml:space="preserve">'[R1_0331.XLS]Tregion'!R108C3</t>
  </si>
  <si>
    <t xml:space="preserve">'[R1_0331.XLS]Tregion'!R108C4</t>
  </si>
  <si>
    <t xml:space="preserve">'[R1_0331.XLS]Tregion'!R108C32</t>
  </si>
  <si>
    <t xml:space="preserve">'[R1_0331.XLS]Tregion'!R108C10</t>
  </si>
  <si>
    <t xml:space="preserve">'[R1_0331.XLS]Tregion'!R108C24</t>
  </si>
  <si>
    <t xml:space="preserve">'[R1A_0331.XLS]Tregion'!R108C1</t>
  </si>
  <si>
    <t xml:space="preserve">'[R1A_0331.XLS]Tregion'!R108C2</t>
  </si>
  <si>
    <t xml:space="preserve">'[R1A_0331.XLS]Tregion'!R108C3</t>
  </si>
  <si>
    <t xml:space="preserve">'[R1A_0331.XLS]Tregion'!R108C4</t>
  </si>
  <si>
    <t xml:space="preserve">'[R1A_0331.XLS]Tregion'!R108C32</t>
  </si>
  <si>
    <t xml:space="preserve">'[R1A_0331.XLS]Tregion'!R108C10</t>
  </si>
  <si>
    <t xml:space="preserve">'[R1A_0331.XLS]Tregion'!R108C24</t>
  </si>
  <si>
    <t xml:space="preserve">'[R1B_0331.XLS]Tregion'!R108C1</t>
  </si>
  <si>
    <t xml:space="preserve">'[R1B_0331.XLS]Tregion'!R108C2</t>
  </si>
  <si>
    <t xml:space="preserve">'[R1B_0331.XLS]Tregion'!R108C3</t>
  </si>
  <si>
    <t xml:space="preserve">'[R1B_0331.XLS]Tregion'!R108C4</t>
  </si>
  <si>
    <t xml:space="preserve">'[R1B_0331.XLS]Tregion'!R108C32</t>
  </si>
  <si>
    <t xml:space="preserve">'[R1B_0331.XLS]Tregion'!R108C10</t>
  </si>
  <si>
    <t xml:space="preserve">'[R1B_0331.XLS]Tregion'!R108C24</t>
  </si>
  <si>
    <t xml:space="preserve">'[R1C_0331.XLS]Tregion'!R108C1</t>
  </si>
  <si>
    <t xml:space="preserve">'[R1C_0331.XLS]Tregion'!R108C2</t>
  </si>
  <si>
    <t xml:space="preserve">'[R1C_0331.XLS]Tregion'!R108C3</t>
  </si>
  <si>
    <t xml:space="preserve">'[R1C_0331.XLS]Tregion'!R108C4</t>
  </si>
  <si>
    <t xml:space="preserve">'[R1C_0331.XLS]Tregion'!R108C32</t>
  </si>
  <si>
    <t xml:space="preserve">'[R1C_0331.XLS]Tregion'!R108C10</t>
  </si>
  <si>
    <t xml:space="preserve">'[R1C_0331.XLS]Tregion'!R108C24</t>
  </si>
  <si>
    <t xml:space="preserve">'[R1E_0331.XLS]Tregion'!R108C1</t>
  </si>
  <si>
    <t xml:space="preserve">'[R1E_0331.XLS]Tregion'!R108C2</t>
  </si>
  <si>
    <t xml:space="preserve">'[R1E_0331.XLS]Tregion'!R108C3</t>
  </si>
  <si>
    <t xml:space="preserve">'[R1E_0331.XLS]Tregion'!R108C4</t>
  </si>
  <si>
    <t xml:space="preserve">'[R1E_0331.XLS]Tregion'!R108C32</t>
  </si>
  <si>
    <t xml:space="preserve">'[R1E_0331.XLS]Tregion'!R108C10</t>
  </si>
  <si>
    <t xml:space="preserve">'[R1E_0331.XLS]Tregion'!R108C24</t>
  </si>
  <si>
    <t xml:space="preserve">'[R1Z_0331.XLS]Tregion'!R108C1</t>
  </si>
  <si>
    <t xml:space="preserve">'[R1Z_0331.XLS]Tregion'!R108C2</t>
  </si>
  <si>
    <t xml:space="preserve">'[R1Z_0331.XLS]Tregion'!R108C3</t>
  </si>
  <si>
    <t xml:space="preserve">'[R1Z_0331.XLS]Tregion'!R108C4</t>
  </si>
  <si>
    <t xml:space="preserve">'[R1Z_0331.XLS]Tregion'!R108C32</t>
  </si>
  <si>
    <t xml:space="preserve">'[R1Z_0331.XLS]Tregion'!R108C10</t>
  </si>
  <si>
    <t xml:space="preserve">'[R1Z_0331.XLS]Tregion'!R108C24</t>
  </si>
  <si>
    <t xml:space="preserve">'[R3B_0331.XLS]Tregion'!R108C1</t>
  </si>
  <si>
    <t xml:space="preserve">'[R3B_0331.XLS]Tregion'!R108C2</t>
  </si>
  <si>
    <t xml:space="preserve">'[R3B_0331.XLS]Tregion'!R108C3</t>
  </si>
  <si>
    <t xml:space="preserve">'[R3B_0331.XLS]Tregion'!R108C4</t>
  </si>
  <si>
    <t xml:space="preserve">'[R3B_0331.XLS]Tregion'!R108C32</t>
  </si>
  <si>
    <t xml:space="preserve">'[R3B_0331.XLS]Tregion'!R108C10</t>
  </si>
  <si>
    <t xml:space="preserve">'[R3B_0331.XLS]Tregion'!R108C24</t>
  </si>
  <si>
    <t xml:space="preserve">'[R4_0331.XLS]Tregion'!R108C1</t>
  </si>
  <si>
    <t xml:space="preserve">'[R4_0331.XLS]Tregion'!R108C2</t>
  </si>
  <si>
    <t xml:space="preserve">'[R4_0331.XLS]Tregion'!R108C3</t>
  </si>
  <si>
    <t xml:space="preserve">'[R4_0331.XLS]Tregion'!R108C4</t>
  </si>
  <si>
    <t xml:space="preserve">'[R4_0331.XLS]Tregion'!R108C32</t>
  </si>
  <si>
    <t xml:space="preserve">'[R4_0331.XLS]Tregion'!R108C10</t>
  </si>
  <si>
    <t xml:space="preserve">'[R4_0331.XLS]Tregion'!R108C24</t>
  </si>
  <si>
    <t xml:space="preserve">'[R4A_0331.XLS]Tregion'!R108C1</t>
  </si>
  <si>
    <t xml:space="preserve">'[R4A_0331.XLS]Tregion'!R108C2</t>
  </si>
  <si>
    <t xml:space="preserve">'[R4A_0331.XLS]Tregion'!R108C3</t>
  </si>
  <si>
    <t xml:space="preserve">'[R4A_0331.XLS]Tregion'!R108C4</t>
  </si>
  <si>
    <t xml:space="preserve">'[R4A_0331.XLS]Tregion'!R108C32</t>
  </si>
  <si>
    <t xml:space="preserve">'[R4A_0331.XLS]Tregion'!R108C10</t>
  </si>
  <si>
    <t xml:space="preserve">'[R4A_0331.XLS]Tregion'!R108C24</t>
  </si>
  <si>
    <t xml:space="preserve">'[R4B_0331.XLS]Tregion'!R108C1</t>
  </si>
  <si>
    <t xml:space="preserve">'[R4B_0331.XLS]Tregion'!R108C2</t>
  </si>
  <si>
    <t xml:space="preserve">'[R4B_0331.XLS]Tregion'!R108C3</t>
  </si>
  <si>
    <t xml:space="preserve">'[R4B_0331.XLS]Tregion'!R108C4</t>
  </si>
  <si>
    <t xml:space="preserve">'[R4B_0331.XLS]Tregion'!R108C32</t>
  </si>
  <si>
    <t xml:space="preserve">'[R4B_0331.XLS]Tregion'!R108C10</t>
  </si>
  <si>
    <t xml:space="preserve">'[R4B_0331.XLS]Tregion'!R108C24</t>
  </si>
  <si>
    <t xml:space="preserve">'[R4C_0331.XLS]Tregion'!R108C1</t>
  </si>
  <si>
    <t xml:space="preserve">'[R4C_0331.XLS]Tregion'!R108C2</t>
  </si>
  <si>
    <t xml:space="preserve">'[R4C_0331.XLS]Tregion'!R108C3</t>
  </si>
  <si>
    <t xml:space="preserve">'[R4C_0331.XLS]Tregion'!R108C4</t>
  </si>
  <si>
    <t xml:space="preserve">'[R4C_0331.XLS]Tregion'!R108C32</t>
  </si>
  <si>
    <t xml:space="preserve">'[R4C_0331.XLS]Tregion'!R108C10</t>
  </si>
  <si>
    <t xml:space="preserve">'[R4C_0331.XLS]Tregion'!R108C24</t>
  </si>
  <si>
    <t xml:space="preserve">'[R5_0331.XLS]Tregion'!R108C1</t>
  </si>
  <si>
    <t xml:space="preserve">'[R5_0331.XLS]Tregion'!R108C2</t>
  </si>
  <si>
    <t xml:space="preserve">'[R5_0331.XLS]Tregion'!R108C3</t>
  </si>
  <si>
    <t xml:space="preserve">'[R5_0331.XLS]Tregion'!R108C4</t>
  </si>
  <si>
    <t xml:space="preserve">'[R5_0331.XLS]Tregion'!R108C32</t>
  </si>
  <si>
    <t xml:space="preserve">'[R5_0331.XLS]Tregion'!R108C10</t>
  </si>
  <si>
    <t xml:space="preserve">'[R5_0331.XLS]Tregion'!R108C24</t>
  </si>
  <si>
    <t xml:space="preserve">'[R6_0331.XLS]Tregion'!R108C1</t>
  </si>
  <si>
    <t xml:space="preserve">'[R6_0331.XLS]Tregion'!R108C2</t>
  </si>
  <si>
    <t xml:space="preserve">'[R6_0331.XLS]Tregion'!R108C3</t>
  </si>
  <si>
    <t xml:space="preserve">'[R6_0331.XLS]Tregion'!R108C4</t>
  </si>
  <si>
    <t xml:space="preserve">'[R6_0331.XLS]Tregion'!R108C32</t>
  </si>
  <si>
    <t xml:space="preserve">'[R6_0331.XLS]Tregion'!R108C10</t>
  </si>
  <si>
    <t xml:space="preserve">'[R6_0331.XLS]Tregion'!R108C24</t>
  </si>
  <si>
    <t xml:space="preserve">'[R1_0331.XLS]Tregion'!R109C1</t>
  </si>
  <si>
    <t xml:space="preserve">'[R1_0331.XLS]Tregion'!R109C2</t>
  </si>
  <si>
    <t xml:space="preserve">'[R1_0331.XLS]Tregion'!R109C3</t>
  </si>
  <si>
    <t xml:space="preserve">'[R1_0331.XLS]Tregion'!R109C4</t>
  </si>
  <si>
    <t xml:space="preserve">'[R1_0331.XLS]Tregion'!R109C32</t>
  </si>
  <si>
    <t xml:space="preserve">'[R1_0331.XLS]Tregion'!R109C10</t>
  </si>
  <si>
    <t xml:space="preserve">'[R1_0331.XLS]Tregion'!R109C24</t>
  </si>
  <si>
    <t xml:space="preserve">'[R1A_0331.XLS]Tregion'!R109C1</t>
  </si>
  <si>
    <t xml:space="preserve">'[R1A_0331.XLS]Tregion'!R109C2</t>
  </si>
  <si>
    <t xml:space="preserve">'[R1A_0331.XLS]Tregion'!R109C3</t>
  </si>
  <si>
    <t xml:space="preserve">'[R1A_0331.XLS]Tregion'!R109C4</t>
  </si>
  <si>
    <t xml:space="preserve">'[R1A_0331.XLS]Tregion'!R109C32</t>
  </si>
  <si>
    <t xml:space="preserve">'[R1A_0331.XLS]Tregion'!R109C10</t>
  </si>
  <si>
    <t xml:space="preserve">'[R1A_0331.XLS]Tregion'!R109C24</t>
  </si>
  <si>
    <t xml:space="preserve">'[R1B_0331.XLS]Tregion'!R109C1</t>
  </si>
  <si>
    <t xml:space="preserve">'[R1B_0331.XLS]Tregion'!R109C2</t>
  </si>
  <si>
    <t xml:space="preserve">'[R1B_0331.XLS]Tregion'!R109C3</t>
  </si>
  <si>
    <t xml:space="preserve">'[R1B_0331.XLS]Tregion'!R109C4</t>
  </si>
  <si>
    <t xml:space="preserve">'[R1B_0331.XLS]Tregion'!R109C32</t>
  </si>
  <si>
    <t xml:space="preserve">'[R1B_0331.XLS]Tregion'!R109C10</t>
  </si>
  <si>
    <t xml:space="preserve">'[R1B_0331.XLS]Tregion'!R109C24</t>
  </si>
  <si>
    <t xml:space="preserve">'[R1C_0331.XLS]Tregion'!R109C1</t>
  </si>
  <si>
    <t xml:space="preserve">'[R1C_0331.XLS]Tregion'!R109C2</t>
  </si>
  <si>
    <t xml:space="preserve">'[R1C_0331.XLS]Tregion'!R109C3</t>
  </si>
  <si>
    <t xml:space="preserve">'[R1C_0331.XLS]Tregion'!R109C4</t>
  </si>
  <si>
    <t xml:space="preserve">'[R1C_0331.XLS]Tregion'!R109C32</t>
  </si>
  <si>
    <t xml:space="preserve">'[R1C_0331.XLS]Tregion'!R109C10</t>
  </si>
  <si>
    <t xml:space="preserve">'[R1C_0331.XLS]Tregion'!R109C24</t>
  </si>
  <si>
    <t xml:space="preserve">'[R1E_0331.XLS]Tregion'!R109C1</t>
  </si>
  <si>
    <t xml:space="preserve">'[R1E_0331.XLS]Tregion'!R109C2</t>
  </si>
  <si>
    <t xml:space="preserve">'[R1E_0331.XLS]Tregion'!R109C3</t>
  </si>
  <si>
    <t xml:space="preserve">'[R1E_0331.XLS]Tregion'!R109C4</t>
  </si>
  <si>
    <t xml:space="preserve">'[R1E_0331.XLS]Tregion'!R109C32</t>
  </si>
  <si>
    <t xml:space="preserve">'[R1E_0331.XLS]Tregion'!R109C10</t>
  </si>
  <si>
    <t xml:space="preserve">'[R1E_0331.XLS]Tregion'!R109C24</t>
  </si>
  <si>
    <t xml:space="preserve">'[R1Z_0331.XLS]Tregion'!R109C1</t>
  </si>
  <si>
    <t xml:space="preserve">'[R1Z_0331.XLS]Tregion'!R109C2</t>
  </si>
  <si>
    <t xml:space="preserve">'[R1Z_0331.XLS]Tregion'!R109C3</t>
  </si>
  <si>
    <t xml:space="preserve">'[R1Z_0331.XLS]Tregion'!R109C4</t>
  </si>
  <si>
    <t xml:space="preserve">'[R1Z_0331.XLS]Tregion'!R109C32</t>
  </si>
  <si>
    <t xml:space="preserve">'[R1Z_0331.XLS]Tregion'!R109C10</t>
  </si>
  <si>
    <t xml:space="preserve">'[R1Z_0331.XLS]Tregion'!R109C24</t>
  </si>
  <si>
    <t xml:space="preserve">'[R3B_0331.XLS]Tregion'!R109C1</t>
  </si>
  <si>
    <t xml:space="preserve">'[R3B_0331.XLS]Tregion'!R109C2</t>
  </si>
  <si>
    <t xml:space="preserve">'[R3B_0331.XLS]Tregion'!R109C3</t>
  </si>
  <si>
    <t xml:space="preserve">'[R3B_0331.XLS]Tregion'!R109C4</t>
  </si>
  <si>
    <t xml:space="preserve">'[R3B_0331.XLS]Tregion'!R109C32</t>
  </si>
  <si>
    <t xml:space="preserve">'[R3B_0331.XLS]Tregion'!R109C10</t>
  </si>
  <si>
    <t xml:space="preserve">'[R3B_0331.XLS]Tregion'!R109C24</t>
  </si>
  <si>
    <t xml:space="preserve">'[R4_0331.XLS]Tregion'!R109C1</t>
  </si>
  <si>
    <t xml:space="preserve">'[R4_0331.XLS]Tregion'!R109C2</t>
  </si>
  <si>
    <t xml:space="preserve">'[R4_0331.XLS]Tregion'!R109C3</t>
  </si>
  <si>
    <t xml:space="preserve">'[R4_0331.XLS]Tregion'!R109C4</t>
  </si>
  <si>
    <t xml:space="preserve">'[R4_0331.XLS]Tregion'!R109C32</t>
  </si>
  <si>
    <t xml:space="preserve">'[R4_0331.XLS]Tregion'!R109C10</t>
  </si>
  <si>
    <t xml:space="preserve">'[R4_0331.XLS]Tregion'!R109C24</t>
  </si>
  <si>
    <t xml:space="preserve">'[R4A_0331.XLS]Tregion'!R109C1</t>
  </si>
  <si>
    <t xml:space="preserve">'[R4A_0331.XLS]Tregion'!R109C2</t>
  </si>
  <si>
    <t xml:space="preserve">'[R4A_0331.XLS]Tregion'!R109C3</t>
  </si>
  <si>
    <t xml:space="preserve">'[R4A_0331.XLS]Tregion'!R109C4</t>
  </si>
  <si>
    <t xml:space="preserve">'[R4A_0331.XLS]Tregion'!R109C32</t>
  </si>
  <si>
    <t xml:space="preserve">'[R4A_0331.XLS]Tregion'!R109C10</t>
  </si>
  <si>
    <t xml:space="preserve">'[R4A_0331.XLS]Tregion'!R109C24</t>
  </si>
  <si>
    <t xml:space="preserve">'[R4B_0331.XLS]Tregion'!R109C1</t>
  </si>
  <si>
    <t xml:space="preserve">'[R4B_0331.XLS]Tregion'!R109C2</t>
  </si>
  <si>
    <t xml:space="preserve">'[R4B_0331.XLS]Tregion'!R109C3</t>
  </si>
  <si>
    <t xml:space="preserve">'[R4B_0331.XLS]Tregion'!R109C4</t>
  </si>
  <si>
    <t xml:space="preserve">'[R4B_0331.XLS]Tregion'!R109C32</t>
  </si>
  <si>
    <t xml:space="preserve">'[R4B_0331.XLS]Tregion'!R109C10</t>
  </si>
  <si>
    <t xml:space="preserve">'[R4B_0331.XLS]Tregion'!R109C24</t>
  </si>
  <si>
    <t xml:space="preserve">'[R4C_0331.XLS]Tregion'!R109C1</t>
  </si>
  <si>
    <t xml:space="preserve">'[R4C_0331.XLS]Tregion'!R109C2</t>
  </si>
  <si>
    <t xml:space="preserve">'[R4C_0331.XLS]Tregion'!R109C3</t>
  </si>
  <si>
    <t xml:space="preserve">'[R4C_0331.XLS]Tregion'!R109C4</t>
  </si>
  <si>
    <t xml:space="preserve">'[R4C_0331.XLS]Tregion'!R109C32</t>
  </si>
  <si>
    <t xml:space="preserve">'[R4C_0331.XLS]Tregion'!R109C10</t>
  </si>
  <si>
    <t xml:space="preserve">'[R4C_0331.XLS]Tregion'!R109C24</t>
  </si>
  <si>
    <t xml:space="preserve">'[R5_0331.XLS]Tregion'!R109C1</t>
  </si>
  <si>
    <t xml:space="preserve">'[R5_0331.XLS]Tregion'!R109C2</t>
  </si>
  <si>
    <t xml:space="preserve">'[R5_0331.XLS]Tregion'!R109C3</t>
  </si>
  <si>
    <t xml:space="preserve">'[R5_0331.XLS]Tregion'!R109C4</t>
  </si>
  <si>
    <t xml:space="preserve">'[R5_0331.XLS]Tregion'!R109C32</t>
  </si>
  <si>
    <t xml:space="preserve">'[R5_0331.XLS]Tregion'!R109C10</t>
  </si>
  <si>
    <t xml:space="preserve">'[R5_0331.XLS]Tregion'!R109C24</t>
  </si>
  <si>
    <t xml:space="preserve">'[R6_0331.XLS]Tregion'!R109C1</t>
  </si>
  <si>
    <t xml:space="preserve">'[R6_0331.XLS]Tregion'!R109C2</t>
  </si>
  <si>
    <t xml:space="preserve">'[R6_0331.XLS]Tregion'!R109C3</t>
  </si>
  <si>
    <t xml:space="preserve">'[R6_0331.XLS]Tregion'!R109C4</t>
  </si>
  <si>
    <t xml:space="preserve">'[R6_0331.XLS]Tregion'!R109C32</t>
  </si>
  <si>
    <t xml:space="preserve">'[R6_0331.XLS]Tregion'!R109C10</t>
  </si>
  <si>
    <t xml:space="preserve">'[R6_0331.XLS]Tregion'!R109C24</t>
  </si>
  <si>
    <t xml:space="preserve">'[R1_0331.XLS]Tregion'!R110C1</t>
  </si>
  <si>
    <t xml:space="preserve">'[R1_0331.XLS]Tregion'!R110C2</t>
  </si>
  <si>
    <t xml:space="preserve">'[R1_0331.XLS]Tregion'!R110C3</t>
  </si>
  <si>
    <t xml:space="preserve">'[R1_0331.XLS]Tregion'!R110C4</t>
  </si>
  <si>
    <t xml:space="preserve">'[R1_0331.XLS]Tregion'!R110C32</t>
  </si>
  <si>
    <t xml:space="preserve">'[R1_0331.XLS]Tregion'!R110C10</t>
  </si>
  <si>
    <t xml:space="preserve">'[R1_0331.XLS]Tregion'!R110C24</t>
  </si>
  <si>
    <t xml:space="preserve">'[R1A_0331.XLS]Tregion'!R110C1</t>
  </si>
  <si>
    <t xml:space="preserve">'[R1A_0331.XLS]Tregion'!R110C2</t>
  </si>
  <si>
    <t xml:space="preserve">'[R1A_0331.XLS]Tregion'!R110C3</t>
  </si>
  <si>
    <t xml:space="preserve">'[R1A_0331.XLS]Tregion'!R110C4</t>
  </si>
  <si>
    <t xml:space="preserve">'[R1A_0331.XLS]Tregion'!R110C32</t>
  </si>
  <si>
    <t xml:space="preserve">'[R1A_0331.XLS]Tregion'!R110C10</t>
  </si>
  <si>
    <t xml:space="preserve">'[R1A_0331.XLS]Tregion'!R110C24</t>
  </si>
  <si>
    <t xml:space="preserve">'[R1B_0331.XLS]Tregion'!R110C1</t>
  </si>
  <si>
    <t xml:space="preserve">'[R1B_0331.XLS]Tregion'!R110C2</t>
  </si>
  <si>
    <t xml:space="preserve">'[R1B_0331.XLS]Tregion'!R110C3</t>
  </si>
  <si>
    <t xml:space="preserve">'[R1B_0331.XLS]Tregion'!R110C4</t>
  </si>
  <si>
    <t xml:space="preserve">'[R1B_0331.XLS]Tregion'!R110C32</t>
  </si>
  <si>
    <t xml:space="preserve">'[R1B_0331.XLS]Tregion'!R110C10</t>
  </si>
  <si>
    <t xml:space="preserve">'[R1B_0331.XLS]Tregion'!R110C24</t>
  </si>
  <si>
    <t xml:space="preserve">'[R1C_0331.XLS]Tregion'!R110C1</t>
  </si>
  <si>
    <t xml:space="preserve">'[R1C_0331.XLS]Tregion'!R110C2</t>
  </si>
  <si>
    <t xml:space="preserve">'[R1C_0331.XLS]Tregion'!R110C3</t>
  </si>
  <si>
    <t xml:space="preserve">'[R1C_0331.XLS]Tregion'!R110C4</t>
  </si>
  <si>
    <t xml:space="preserve">'[R1C_0331.XLS]Tregion'!R110C32</t>
  </si>
  <si>
    <t xml:space="preserve">'[R1C_0331.XLS]Tregion'!R110C10</t>
  </si>
  <si>
    <t xml:space="preserve">'[R1C_0331.XLS]Tregion'!R110C24</t>
  </si>
  <si>
    <t xml:space="preserve">'[R1E_0331.XLS]Tregion'!R110C1</t>
  </si>
  <si>
    <t xml:space="preserve">'[R1E_0331.XLS]Tregion'!R110C2</t>
  </si>
  <si>
    <t xml:space="preserve">'[R1E_0331.XLS]Tregion'!R110C3</t>
  </si>
  <si>
    <t xml:space="preserve">'[R1E_0331.XLS]Tregion'!R110C4</t>
  </si>
  <si>
    <t xml:space="preserve">'[R1E_0331.XLS]Tregion'!R110C32</t>
  </si>
  <si>
    <t xml:space="preserve">'[R1E_0331.XLS]Tregion'!R110C10</t>
  </si>
  <si>
    <t xml:space="preserve">'[R1E_0331.XLS]Tregion'!R110C24</t>
  </si>
  <si>
    <t xml:space="preserve">'[R1Z_0331.XLS]Tregion'!R110C1</t>
  </si>
  <si>
    <t xml:space="preserve">'[R1Z_0331.XLS]Tregion'!R110C2</t>
  </si>
  <si>
    <t xml:space="preserve">'[R1Z_0331.XLS]Tregion'!R110C3</t>
  </si>
  <si>
    <t xml:space="preserve">'[R1Z_0331.XLS]Tregion'!R110C4</t>
  </si>
  <si>
    <t xml:space="preserve">'[R1Z_0331.XLS]Tregion'!R110C32</t>
  </si>
  <si>
    <t xml:space="preserve">'[R1Z_0331.XLS]Tregion'!R110C10</t>
  </si>
  <si>
    <t xml:space="preserve">'[R1Z_0331.XLS]Tregion'!R110C24</t>
  </si>
  <si>
    <t xml:space="preserve">'[R3B_0331.XLS]Tregion'!R110C1</t>
  </si>
  <si>
    <t xml:space="preserve">'[R3B_0331.XLS]Tregion'!R110C2</t>
  </si>
  <si>
    <t xml:space="preserve">'[R3B_0331.XLS]Tregion'!R110C3</t>
  </si>
  <si>
    <t xml:space="preserve">'[R3B_0331.XLS]Tregion'!R110C4</t>
  </si>
  <si>
    <t xml:space="preserve">'[R3B_0331.XLS]Tregion'!R110C32</t>
  </si>
  <si>
    <t xml:space="preserve">'[R3B_0331.XLS]Tregion'!R110C10</t>
  </si>
  <si>
    <t xml:space="preserve">'[R3B_0331.XLS]Tregion'!R110C24</t>
  </si>
  <si>
    <t xml:space="preserve">'[R4_0331.XLS]Tregion'!R110C1</t>
  </si>
  <si>
    <t xml:space="preserve">'[R4_0331.XLS]Tregion'!R110C2</t>
  </si>
  <si>
    <t xml:space="preserve">'[R4_0331.XLS]Tregion'!R110C3</t>
  </si>
  <si>
    <t xml:space="preserve">'[R4_0331.XLS]Tregion'!R110C4</t>
  </si>
  <si>
    <t xml:space="preserve">'[R4_0331.XLS]Tregion'!R110C32</t>
  </si>
  <si>
    <t xml:space="preserve">'[R4_0331.XLS]Tregion'!R110C10</t>
  </si>
  <si>
    <t xml:space="preserve">'[R4_0331.XLS]Tregion'!R110C24</t>
  </si>
  <si>
    <t xml:space="preserve">'[R4A_0331.XLS]Tregion'!R110C1</t>
  </si>
  <si>
    <t xml:space="preserve">'[R4A_0331.XLS]Tregion'!R110C2</t>
  </si>
  <si>
    <t xml:space="preserve">'[R4A_0331.XLS]Tregion'!R110C3</t>
  </si>
  <si>
    <t xml:space="preserve">'[R4A_0331.XLS]Tregion'!R110C4</t>
  </si>
  <si>
    <t xml:space="preserve">'[R4A_0331.XLS]Tregion'!R110C32</t>
  </si>
  <si>
    <t xml:space="preserve">'[R4A_0331.XLS]Tregion'!R110C10</t>
  </si>
  <si>
    <t xml:space="preserve">'[R4A_0331.XLS]Tregion'!R110C24</t>
  </si>
  <si>
    <t xml:space="preserve">'[R4B_0331.XLS]Tregion'!R110C1</t>
  </si>
  <si>
    <t xml:space="preserve">'[R4B_0331.XLS]Tregion'!R110C2</t>
  </si>
  <si>
    <t xml:space="preserve">'[R4B_0331.XLS]Tregion'!R110C3</t>
  </si>
  <si>
    <t xml:space="preserve">'[R4B_0331.XLS]Tregion'!R110C4</t>
  </si>
  <si>
    <t xml:space="preserve">'[R4B_0331.XLS]Tregion'!R110C32</t>
  </si>
  <si>
    <t xml:space="preserve">'[R4B_0331.XLS]Tregion'!R110C10</t>
  </si>
  <si>
    <t xml:space="preserve">'[R4B_0331.XLS]Tregion'!R110C24</t>
  </si>
  <si>
    <t xml:space="preserve">'[R4C_0331.XLS]Tregion'!R110C1</t>
  </si>
  <si>
    <t xml:space="preserve">'[R4C_0331.XLS]Tregion'!R110C2</t>
  </si>
  <si>
    <t xml:space="preserve">'[R4C_0331.XLS]Tregion'!R110C3</t>
  </si>
  <si>
    <t xml:space="preserve">'[R4C_0331.XLS]Tregion'!R110C4</t>
  </si>
  <si>
    <t xml:space="preserve">'[R4C_0331.XLS]Tregion'!R110C32</t>
  </si>
  <si>
    <t xml:space="preserve">'[R4C_0331.XLS]Tregion'!R110C10</t>
  </si>
  <si>
    <t xml:space="preserve">'[R4C_0331.XLS]Tregion'!R110C24</t>
  </si>
  <si>
    <t xml:space="preserve">'[R5_0331.XLS]Tregion'!R110C1</t>
  </si>
  <si>
    <t xml:space="preserve">'[R5_0331.XLS]Tregion'!R110C2</t>
  </si>
  <si>
    <t xml:space="preserve">'[R5_0331.XLS]Tregion'!R110C3</t>
  </si>
  <si>
    <t xml:space="preserve">'[R5_0331.XLS]Tregion'!R110C4</t>
  </si>
  <si>
    <t xml:space="preserve">'[R5_0331.XLS]Tregion'!R110C32</t>
  </si>
  <si>
    <t xml:space="preserve">'[R5_0331.XLS]Tregion'!R110C10</t>
  </si>
  <si>
    <t xml:space="preserve">'[R5_0331.XLS]Tregion'!R110C24</t>
  </si>
  <si>
    <t xml:space="preserve">'[R6_0331.XLS]Tregion'!R110C1</t>
  </si>
  <si>
    <t xml:space="preserve">'[R6_0331.XLS]Tregion'!R110C2</t>
  </si>
  <si>
    <t xml:space="preserve">'[R6_0331.XLS]Tregion'!R110C3</t>
  </si>
  <si>
    <t xml:space="preserve">'[R6_0331.XLS]Tregion'!R110C4</t>
  </si>
  <si>
    <t xml:space="preserve">'[R6_0331.XLS]Tregion'!R110C32</t>
  </si>
  <si>
    <t xml:space="preserve">'[R6_0331.XLS]Tregion'!R110C10</t>
  </si>
  <si>
    <t xml:space="preserve">'[R6_0331.XLS]Tregion'!R110C24</t>
  </si>
  <si>
    <t xml:space="preserve">'[R1_0331.XLS]Tregion'!R111C1</t>
  </si>
  <si>
    <t xml:space="preserve">'[R1_0331.XLS]Tregion'!R111C2</t>
  </si>
  <si>
    <t xml:space="preserve">'[R1_0331.XLS]Tregion'!R111C3</t>
  </si>
  <si>
    <t xml:space="preserve">'[R1_0331.XLS]Tregion'!R111C4</t>
  </si>
  <si>
    <t xml:space="preserve">'[R1_0331.XLS]Tregion'!R111C32</t>
  </si>
  <si>
    <t xml:space="preserve">'[R1_0331.XLS]Tregion'!R111C10</t>
  </si>
  <si>
    <t xml:space="preserve">'[R1_0331.XLS]Tregion'!R111C24</t>
  </si>
  <si>
    <t xml:space="preserve">'[R1A_0331.XLS]Tregion'!R111C1</t>
  </si>
  <si>
    <t xml:space="preserve">'[R1A_0331.XLS]Tregion'!R111C2</t>
  </si>
  <si>
    <t xml:space="preserve">'[R1A_0331.XLS]Tregion'!R111C3</t>
  </si>
  <si>
    <t xml:space="preserve">'[R1A_0331.XLS]Tregion'!R111C4</t>
  </si>
  <si>
    <t xml:space="preserve">'[R1A_0331.XLS]Tregion'!R111C32</t>
  </si>
  <si>
    <t xml:space="preserve">'[R1A_0331.XLS]Tregion'!R111C10</t>
  </si>
  <si>
    <t xml:space="preserve">'[R1A_0331.XLS]Tregion'!R111C24</t>
  </si>
  <si>
    <t xml:space="preserve">'[R1B_0331.XLS]Tregion'!R111C1</t>
  </si>
  <si>
    <t xml:space="preserve">'[R1B_0331.XLS]Tregion'!R111C2</t>
  </si>
  <si>
    <t xml:space="preserve">'[R1B_0331.XLS]Tregion'!R111C3</t>
  </si>
  <si>
    <t xml:space="preserve">'[R1B_0331.XLS]Tregion'!R111C4</t>
  </si>
  <si>
    <t xml:space="preserve">'[R1B_0331.XLS]Tregion'!R111C32</t>
  </si>
  <si>
    <t xml:space="preserve">'[R1B_0331.XLS]Tregion'!R111C10</t>
  </si>
  <si>
    <t xml:space="preserve">'[R1B_0331.XLS]Tregion'!R111C24</t>
  </si>
  <si>
    <t xml:space="preserve">'[R1C_0331.XLS]Tregion'!R111C1</t>
  </si>
  <si>
    <t xml:space="preserve">'[R1C_0331.XLS]Tregion'!R111C2</t>
  </si>
  <si>
    <t xml:space="preserve">'[R1C_0331.XLS]Tregion'!R111C3</t>
  </si>
  <si>
    <t xml:space="preserve">'[R1C_0331.XLS]Tregion'!R111C4</t>
  </si>
  <si>
    <t xml:space="preserve">'[R1C_0331.XLS]Tregion'!R111C32</t>
  </si>
  <si>
    <t xml:space="preserve">'[R1C_0331.XLS]Tregion'!R111C10</t>
  </si>
  <si>
    <t xml:space="preserve">'[R1C_0331.XLS]Tregion'!R111C24</t>
  </si>
  <si>
    <t xml:space="preserve">'[R1E_0331.XLS]Tregion'!R111C1</t>
  </si>
  <si>
    <t xml:space="preserve">'[R1E_0331.XLS]Tregion'!R111C2</t>
  </si>
  <si>
    <t xml:space="preserve">'[R1E_0331.XLS]Tregion'!R111C3</t>
  </si>
  <si>
    <t xml:space="preserve">'[R1E_0331.XLS]Tregion'!R111C4</t>
  </si>
  <si>
    <t xml:space="preserve">'[R1E_0331.XLS]Tregion'!R111C32</t>
  </si>
  <si>
    <t xml:space="preserve">'[R1E_0331.XLS]Tregion'!R111C10</t>
  </si>
  <si>
    <t xml:space="preserve">'[R1E_0331.XLS]Tregion'!R111C24</t>
  </si>
  <si>
    <t xml:space="preserve">'[R1Z_0331.XLS]Tregion'!R111C1</t>
  </si>
  <si>
    <t xml:space="preserve">'[R1Z_0331.XLS]Tregion'!R111C2</t>
  </si>
  <si>
    <t xml:space="preserve">'[R1Z_0331.XLS]Tregion'!R111C3</t>
  </si>
  <si>
    <t xml:space="preserve">'[R1Z_0331.XLS]Tregion'!R111C4</t>
  </si>
  <si>
    <t xml:space="preserve">'[R1Z_0331.XLS]Tregion'!R111C32</t>
  </si>
  <si>
    <t xml:space="preserve">'[R1Z_0331.XLS]Tregion'!R111C10</t>
  </si>
  <si>
    <t xml:space="preserve">'[R1Z_0331.XLS]Tregion'!R111C24</t>
  </si>
  <si>
    <t xml:space="preserve">'[R3B_0331.XLS]Tregion'!R111C1</t>
  </si>
  <si>
    <t xml:space="preserve">'[R3B_0331.XLS]Tregion'!R111C2</t>
  </si>
  <si>
    <t xml:space="preserve">'[R3B_0331.XLS]Tregion'!R111C3</t>
  </si>
  <si>
    <t xml:space="preserve">'[R3B_0331.XLS]Tregion'!R111C4</t>
  </si>
  <si>
    <t xml:space="preserve">'[R3B_0331.XLS]Tregion'!R111C32</t>
  </si>
  <si>
    <t xml:space="preserve">'[R3B_0331.XLS]Tregion'!R111C10</t>
  </si>
  <si>
    <t xml:space="preserve">'[R3B_0331.XLS]Tregion'!R111C24</t>
  </si>
  <si>
    <t xml:space="preserve">'[R4_0331.XLS]Tregion'!R111C1</t>
  </si>
  <si>
    <t xml:space="preserve">'[R4_0331.XLS]Tregion'!R111C2</t>
  </si>
  <si>
    <t xml:space="preserve">'[R4_0331.XLS]Tregion'!R111C3</t>
  </si>
  <si>
    <t xml:space="preserve">'[R4_0331.XLS]Tregion'!R111C4</t>
  </si>
  <si>
    <t xml:space="preserve">'[R4_0331.XLS]Tregion'!R111C32</t>
  </si>
  <si>
    <t xml:space="preserve">'[R4_0331.XLS]Tregion'!R111C10</t>
  </si>
  <si>
    <t xml:space="preserve">'[R4_0331.XLS]Tregion'!R111C24</t>
  </si>
  <si>
    <t xml:space="preserve">'[R4A_0331.XLS]Tregion'!R111C1</t>
  </si>
  <si>
    <t xml:space="preserve">'[R4A_0331.XLS]Tregion'!R111C2</t>
  </si>
  <si>
    <t xml:space="preserve">'[R4A_0331.XLS]Tregion'!R111C3</t>
  </si>
  <si>
    <t xml:space="preserve">'[R4A_0331.XLS]Tregion'!R111C4</t>
  </si>
  <si>
    <t xml:space="preserve">'[R4A_0331.XLS]Tregion'!R111C32</t>
  </si>
  <si>
    <t xml:space="preserve">'[R4A_0331.XLS]Tregion'!R111C10</t>
  </si>
  <si>
    <t xml:space="preserve">'[R4A_0331.XLS]Tregion'!R111C24</t>
  </si>
  <si>
    <t xml:space="preserve">'[R4B_0331.XLS]Tregion'!R111C1</t>
  </si>
  <si>
    <t xml:space="preserve">'[R4B_0331.XLS]Tregion'!R111C2</t>
  </si>
  <si>
    <t xml:space="preserve">'[R4B_0331.XLS]Tregion'!R111C3</t>
  </si>
  <si>
    <t xml:space="preserve">'[R4B_0331.XLS]Tregion'!R111C4</t>
  </si>
  <si>
    <t xml:space="preserve">'[R4B_0331.XLS]Tregion'!R111C32</t>
  </si>
  <si>
    <t xml:space="preserve">'[R4B_0331.XLS]Tregion'!R111C10</t>
  </si>
  <si>
    <t xml:space="preserve">'[R4B_0331.XLS]Tregion'!R111C24</t>
  </si>
  <si>
    <t xml:space="preserve">'[R4C_0331.XLS]Tregion'!R111C1</t>
  </si>
  <si>
    <t xml:space="preserve">'[R4C_0331.XLS]Tregion'!R111C2</t>
  </si>
  <si>
    <t xml:space="preserve">'[R4C_0331.XLS]Tregion'!R111C3</t>
  </si>
  <si>
    <t xml:space="preserve">'[R4C_0331.XLS]Tregion'!R111C4</t>
  </si>
  <si>
    <t xml:space="preserve">'[R4C_0331.XLS]Tregion'!R111C32</t>
  </si>
  <si>
    <t xml:space="preserve">'[R4C_0331.XLS]Tregion'!R111C10</t>
  </si>
  <si>
    <t xml:space="preserve">'[R4C_0331.XLS]Tregion'!R111C24</t>
  </si>
  <si>
    <t xml:space="preserve">'[R5_0331.XLS]Tregion'!R111C1</t>
  </si>
  <si>
    <t xml:space="preserve">'[R5_0331.XLS]Tregion'!R111C2</t>
  </si>
  <si>
    <t xml:space="preserve">'[R5_0331.XLS]Tregion'!R111C3</t>
  </si>
  <si>
    <t xml:space="preserve">'[R5_0331.XLS]Tregion'!R111C4</t>
  </si>
  <si>
    <t xml:space="preserve">'[R5_0331.XLS]Tregion'!R111C32</t>
  </si>
  <si>
    <t xml:space="preserve">'[R5_0331.XLS]Tregion'!R111C10</t>
  </si>
  <si>
    <t xml:space="preserve">'[R5_0331.XLS]Tregion'!R111C24</t>
  </si>
  <si>
    <t xml:space="preserve">'[R6_0331.XLS]Tregion'!R111C1</t>
  </si>
  <si>
    <t xml:space="preserve">'[R6_0331.XLS]Tregion'!R111C2</t>
  </si>
  <si>
    <t xml:space="preserve">'[R6_0331.XLS]Tregion'!R111C3</t>
  </si>
  <si>
    <t xml:space="preserve">'[R6_0331.XLS]Tregion'!R111C4</t>
  </si>
  <si>
    <t xml:space="preserve">'[R6_0331.XLS]Tregion'!R111C32</t>
  </si>
  <si>
    <t xml:space="preserve">'[R6_0331.XLS]Tregion'!R111C10</t>
  </si>
  <si>
    <t xml:space="preserve">'[R6_0331.XLS]Tregion'!R111C24</t>
  </si>
  <si>
    <t xml:space="preserve">'[R1_0331.XLS]Tregion'!R112C1</t>
  </si>
  <si>
    <t xml:space="preserve">'[R1_0331.XLS]Tregion'!R112C2</t>
  </si>
  <si>
    <t xml:space="preserve">'[R1_0331.XLS]Tregion'!R112C3</t>
  </si>
  <si>
    <t xml:space="preserve">'[R1_0331.XLS]Tregion'!R112C4</t>
  </si>
  <si>
    <t xml:space="preserve">'[R1_0331.XLS]Tregion'!R112C32</t>
  </si>
  <si>
    <t xml:space="preserve">'[R1_0331.XLS]Tregion'!R112C10</t>
  </si>
  <si>
    <t xml:space="preserve">'[R1_0331.XLS]Tregion'!R112C24</t>
  </si>
  <si>
    <t xml:space="preserve">'[R1A_0331.XLS]Tregion'!R112C1</t>
  </si>
  <si>
    <t xml:space="preserve">'[R1A_0331.XLS]Tregion'!R112C2</t>
  </si>
  <si>
    <t xml:space="preserve">'[R1A_0331.XLS]Tregion'!R112C3</t>
  </si>
  <si>
    <t xml:space="preserve">'[R1A_0331.XLS]Tregion'!R112C4</t>
  </si>
  <si>
    <t xml:space="preserve">'[R1A_0331.XLS]Tregion'!R112C32</t>
  </si>
  <si>
    <t xml:space="preserve">'[R1A_0331.XLS]Tregion'!R112C10</t>
  </si>
  <si>
    <t xml:space="preserve">'[R1A_0331.XLS]Tregion'!R112C24</t>
  </si>
  <si>
    <t xml:space="preserve">'[R1B_0331.XLS]Tregion'!R112C1</t>
  </si>
  <si>
    <t xml:space="preserve">'[R1B_0331.XLS]Tregion'!R112C2</t>
  </si>
  <si>
    <t xml:space="preserve">'[R1B_0331.XLS]Tregion'!R112C3</t>
  </si>
  <si>
    <t xml:space="preserve">'[R1B_0331.XLS]Tregion'!R112C4</t>
  </si>
  <si>
    <t xml:space="preserve">'[R1B_0331.XLS]Tregion'!R112C32</t>
  </si>
  <si>
    <t xml:space="preserve">'[R1B_0331.XLS]Tregion'!R112C10</t>
  </si>
  <si>
    <t xml:space="preserve">'[R1B_0331.XLS]Tregion'!R112C24</t>
  </si>
  <si>
    <t xml:space="preserve">'[R1C_0331.XLS]Tregion'!R112C1</t>
  </si>
  <si>
    <t xml:space="preserve">'[R1C_0331.XLS]Tregion'!R112C2</t>
  </si>
  <si>
    <t xml:space="preserve">'[R1C_0331.XLS]Tregion'!R112C3</t>
  </si>
  <si>
    <t xml:space="preserve">'[R1C_0331.XLS]Tregion'!R112C4</t>
  </si>
  <si>
    <t xml:space="preserve">'[R1C_0331.XLS]Tregion'!R112C32</t>
  </si>
  <si>
    <t xml:space="preserve">'[R1C_0331.XLS]Tregion'!R112C10</t>
  </si>
  <si>
    <t xml:space="preserve">'[R1C_0331.XLS]Tregion'!R112C24</t>
  </si>
  <si>
    <t xml:space="preserve">'[R1E_0331.XLS]Tregion'!R112C1</t>
  </si>
  <si>
    <t xml:space="preserve">'[R1E_0331.XLS]Tregion'!R112C2</t>
  </si>
  <si>
    <t xml:space="preserve">'[R1E_0331.XLS]Tregion'!R112C3</t>
  </si>
  <si>
    <t xml:space="preserve">'[R1E_0331.XLS]Tregion'!R112C4</t>
  </si>
  <si>
    <t xml:space="preserve">'[R1E_0331.XLS]Tregion'!R112C32</t>
  </si>
  <si>
    <t xml:space="preserve">'[R1E_0331.XLS]Tregion'!R112C10</t>
  </si>
  <si>
    <t xml:space="preserve">'[R1E_0331.XLS]Tregion'!R112C24</t>
  </si>
  <si>
    <t xml:space="preserve">'[R1Z_0331.XLS]Tregion'!R112C1</t>
  </si>
  <si>
    <t xml:space="preserve">'[R1Z_0331.XLS]Tregion'!R112C2</t>
  </si>
  <si>
    <t xml:space="preserve">'[R1Z_0331.XLS]Tregion'!R112C3</t>
  </si>
  <si>
    <t xml:space="preserve">'[R1Z_0331.XLS]Tregion'!R112C4</t>
  </si>
  <si>
    <t xml:space="preserve">'[R1Z_0331.XLS]Tregion'!R112C32</t>
  </si>
  <si>
    <t xml:space="preserve">'[R1Z_0331.XLS]Tregion'!R112C10</t>
  </si>
  <si>
    <t xml:space="preserve">'[R1Z_0331.XLS]Tregion'!R112C24</t>
  </si>
  <si>
    <t xml:space="preserve">'[R3B_0331.XLS]Tregion'!R112C1</t>
  </si>
  <si>
    <t xml:space="preserve">'[R3B_0331.XLS]Tregion'!R112C2</t>
  </si>
  <si>
    <t xml:space="preserve">'[R3B_0331.XLS]Tregion'!R112C3</t>
  </si>
  <si>
    <t xml:space="preserve">'[R3B_0331.XLS]Tregion'!R112C4</t>
  </si>
  <si>
    <t xml:space="preserve">'[R3B_0331.XLS]Tregion'!R112C32</t>
  </si>
  <si>
    <t xml:space="preserve">'[R3B_0331.XLS]Tregion'!R112C10</t>
  </si>
  <si>
    <t xml:space="preserve">'[R3B_0331.XLS]Tregion'!R112C24</t>
  </si>
  <si>
    <t xml:space="preserve">'[R4_0331.XLS]Tregion'!R112C1</t>
  </si>
  <si>
    <t xml:space="preserve">'[R4_0331.XLS]Tregion'!R112C2</t>
  </si>
  <si>
    <t xml:space="preserve">'[R4_0331.XLS]Tregion'!R112C3</t>
  </si>
  <si>
    <t xml:space="preserve">'[R4_0331.XLS]Tregion'!R112C4</t>
  </si>
  <si>
    <t xml:space="preserve">'[R4_0331.XLS]Tregion'!R112C32</t>
  </si>
  <si>
    <t xml:space="preserve">'[R4_0331.XLS]Tregion'!R112C10</t>
  </si>
  <si>
    <t xml:space="preserve">'[R4_0331.XLS]Tregion'!R112C24</t>
  </si>
  <si>
    <t xml:space="preserve">'[R4A_0331.XLS]Tregion'!R112C1</t>
  </si>
  <si>
    <t xml:space="preserve">'[R4A_0331.XLS]Tregion'!R112C2</t>
  </si>
  <si>
    <t xml:space="preserve">'[R4A_0331.XLS]Tregion'!R112C3</t>
  </si>
  <si>
    <t xml:space="preserve">'[R4A_0331.XLS]Tregion'!R112C4</t>
  </si>
  <si>
    <t xml:space="preserve">'[R4A_0331.XLS]Tregion'!R112C32</t>
  </si>
  <si>
    <t xml:space="preserve">'[R4A_0331.XLS]Tregion'!R112C10</t>
  </si>
  <si>
    <t xml:space="preserve">'[R4A_0331.XLS]Tregion'!R112C24</t>
  </si>
  <si>
    <t xml:space="preserve">'[R4B_0331.XLS]Tregion'!R112C1</t>
  </si>
  <si>
    <t xml:space="preserve">'[R4B_0331.XLS]Tregion'!R112C2</t>
  </si>
  <si>
    <t xml:space="preserve">'[R4B_0331.XLS]Tregion'!R112C3</t>
  </si>
  <si>
    <t xml:space="preserve">'[R4B_0331.XLS]Tregion'!R112C4</t>
  </si>
  <si>
    <t xml:space="preserve">'[R4B_0331.XLS]Tregion'!R112C32</t>
  </si>
  <si>
    <t xml:space="preserve">'[R4B_0331.XLS]Tregion'!R112C10</t>
  </si>
  <si>
    <t xml:space="preserve">'[R4B_0331.XLS]Tregion'!R112C24</t>
  </si>
  <si>
    <t xml:space="preserve">'[R4C_0331.XLS]Tregion'!R112C1</t>
  </si>
  <si>
    <t xml:space="preserve">'[R4C_0331.XLS]Tregion'!R112C2</t>
  </si>
  <si>
    <t xml:space="preserve">'[R4C_0331.XLS]Tregion'!R112C3</t>
  </si>
  <si>
    <t xml:space="preserve">'[R4C_0331.XLS]Tregion'!R112C4</t>
  </si>
  <si>
    <t xml:space="preserve">'[R4C_0331.XLS]Tregion'!R112C32</t>
  </si>
  <si>
    <t xml:space="preserve">'[R4C_0331.XLS]Tregion'!R112C10</t>
  </si>
  <si>
    <t xml:space="preserve">'[R4C_0331.XLS]Tregion'!R112C24</t>
  </si>
  <si>
    <t xml:space="preserve">'[R5_0331.XLS]Tregion'!R112C1</t>
  </si>
  <si>
    <t xml:space="preserve">'[R5_0331.XLS]Tregion'!R112C2</t>
  </si>
  <si>
    <t xml:space="preserve">'[R5_0331.XLS]Tregion'!R112C3</t>
  </si>
  <si>
    <t xml:space="preserve">'[R5_0331.XLS]Tregion'!R112C4</t>
  </si>
  <si>
    <t xml:space="preserve">'[R5_0331.XLS]Tregion'!R112C32</t>
  </si>
  <si>
    <t xml:space="preserve">'[R5_0331.XLS]Tregion'!R112C10</t>
  </si>
  <si>
    <t xml:space="preserve">'[R5_0331.XLS]Tregion'!R112C24</t>
  </si>
  <si>
    <t xml:space="preserve">'[R6_0331.XLS]Tregion'!R112C1</t>
  </si>
  <si>
    <t xml:space="preserve">'[R6_0331.XLS]Tregion'!R112C2</t>
  </si>
  <si>
    <t xml:space="preserve">'[R6_0331.XLS]Tregion'!R112C3</t>
  </si>
  <si>
    <t xml:space="preserve">'[R6_0331.XLS]Tregion'!R112C4</t>
  </si>
  <si>
    <t xml:space="preserve">'[R6_0331.XLS]Tregion'!R112C32</t>
  </si>
  <si>
    <t xml:space="preserve">'[R6_0331.XLS]Tregion'!R112C10</t>
  </si>
  <si>
    <t xml:space="preserve">'[R6_0331.XLS]Tregion'!R112C24</t>
  </si>
  <si>
    <t xml:space="preserve">'[R1_0331.XLS]Tregion'!R113C1</t>
  </si>
  <si>
    <t xml:space="preserve">'[R1_0331.XLS]Tregion'!R113C2</t>
  </si>
  <si>
    <t xml:space="preserve">'[R1_0331.XLS]Tregion'!R113C3</t>
  </si>
  <si>
    <t xml:space="preserve">'[R1_0331.XLS]Tregion'!R113C4</t>
  </si>
  <si>
    <t xml:space="preserve">'[R1_0331.XLS]Tregion'!R113C32</t>
  </si>
  <si>
    <t xml:space="preserve">'[R1_0331.XLS]Tregion'!R113C10</t>
  </si>
  <si>
    <t xml:space="preserve">'[R1_0331.XLS]Tregion'!R113C24</t>
  </si>
  <si>
    <t xml:space="preserve">'[R1A_0331.XLS]Tregion'!R113C1</t>
  </si>
  <si>
    <t xml:space="preserve">'[R1A_0331.XLS]Tregion'!R113C2</t>
  </si>
  <si>
    <t xml:space="preserve">'[R1A_0331.XLS]Tregion'!R113C3</t>
  </si>
  <si>
    <t xml:space="preserve">'[R1A_0331.XLS]Tregion'!R113C4</t>
  </si>
  <si>
    <t xml:space="preserve">'[R1A_0331.XLS]Tregion'!R113C32</t>
  </si>
  <si>
    <t xml:space="preserve">'[R1A_0331.XLS]Tregion'!R113C10</t>
  </si>
  <si>
    <t xml:space="preserve">'[R1A_0331.XLS]Tregion'!R113C24</t>
  </si>
  <si>
    <t xml:space="preserve">'[R1B_0331.XLS]Tregion'!R113C1</t>
  </si>
  <si>
    <t xml:space="preserve">'[R1B_0331.XLS]Tregion'!R113C2</t>
  </si>
  <si>
    <t xml:space="preserve">'[R1B_0331.XLS]Tregion'!R113C3</t>
  </si>
  <si>
    <t xml:space="preserve">'[R1B_0331.XLS]Tregion'!R113C4</t>
  </si>
  <si>
    <t xml:space="preserve">'[R1B_0331.XLS]Tregion'!R113C32</t>
  </si>
  <si>
    <t xml:space="preserve">'[R1B_0331.XLS]Tregion'!R113C10</t>
  </si>
  <si>
    <t xml:space="preserve">'[R1B_0331.XLS]Tregion'!R113C24</t>
  </si>
  <si>
    <t xml:space="preserve">'[R1C_0331.XLS]Tregion'!R113C1</t>
  </si>
  <si>
    <t xml:space="preserve">'[R1C_0331.XLS]Tregion'!R113C2</t>
  </si>
  <si>
    <t xml:space="preserve">'[R1C_0331.XLS]Tregion'!R113C3</t>
  </si>
  <si>
    <t xml:space="preserve">'[R1C_0331.XLS]Tregion'!R113C4</t>
  </si>
  <si>
    <t xml:space="preserve">'[R1C_0331.XLS]Tregion'!R113C32</t>
  </si>
  <si>
    <t xml:space="preserve">'[R1C_0331.XLS]Tregion'!R113C10</t>
  </si>
  <si>
    <t xml:space="preserve">'[R1C_0331.XLS]Tregion'!R113C24</t>
  </si>
  <si>
    <t xml:space="preserve">'[R1E_0331.XLS]Tregion'!R113C1</t>
  </si>
  <si>
    <t xml:space="preserve">'[R1E_0331.XLS]Tregion'!R113C2</t>
  </si>
  <si>
    <t xml:space="preserve">'[R1E_0331.XLS]Tregion'!R113C3</t>
  </si>
  <si>
    <t xml:space="preserve">'[R1E_0331.XLS]Tregion'!R113C4</t>
  </si>
  <si>
    <t xml:space="preserve">'[R1E_0331.XLS]Tregion'!R113C32</t>
  </si>
  <si>
    <t xml:space="preserve">'[R1E_0331.XLS]Tregion'!R113C10</t>
  </si>
  <si>
    <t xml:space="preserve">'[R1E_0331.XLS]Tregion'!R113C24</t>
  </si>
  <si>
    <t xml:space="preserve">'[R1Z_0331.XLS]Tregion'!R113C1</t>
  </si>
  <si>
    <t xml:space="preserve">'[R1Z_0331.XLS]Tregion'!R113C2</t>
  </si>
  <si>
    <t xml:space="preserve">'[R1Z_0331.XLS]Tregion'!R113C3</t>
  </si>
  <si>
    <t xml:space="preserve">'[R1Z_0331.XLS]Tregion'!R113C4</t>
  </si>
  <si>
    <t xml:space="preserve">'[R1Z_0331.XLS]Tregion'!R113C32</t>
  </si>
  <si>
    <t xml:space="preserve">'[R1Z_0331.XLS]Tregion'!R113C10</t>
  </si>
  <si>
    <t xml:space="preserve">'[R1Z_0331.XLS]Tregion'!R113C24</t>
  </si>
  <si>
    <t xml:space="preserve">'[R3B_0331.XLS]Tregion'!R113C1</t>
  </si>
  <si>
    <t xml:space="preserve">'[R3B_0331.XLS]Tregion'!R113C2</t>
  </si>
  <si>
    <t xml:space="preserve">'[R3B_0331.XLS]Tregion'!R113C3</t>
  </si>
  <si>
    <t xml:space="preserve">'[R3B_0331.XLS]Tregion'!R113C4</t>
  </si>
  <si>
    <t xml:space="preserve">'[R3B_0331.XLS]Tregion'!R113C32</t>
  </si>
  <si>
    <t xml:space="preserve">'[R3B_0331.XLS]Tregion'!R113C10</t>
  </si>
  <si>
    <t xml:space="preserve">'[R3B_0331.XLS]Tregion'!R113C24</t>
  </si>
  <si>
    <t xml:space="preserve">'[R4_0331.XLS]Tregion'!R113C1</t>
  </si>
  <si>
    <t xml:space="preserve">'[R4_0331.XLS]Tregion'!R113C2</t>
  </si>
  <si>
    <t xml:space="preserve">'[R4_0331.XLS]Tregion'!R113C3</t>
  </si>
  <si>
    <t xml:space="preserve">'[R4_0331.XLS]Tregion'!R113C4</t>
  </si>
  <si>
    <t xml:space="preserve">'[R4_0331.XLS]Tregion'!R113C32</t>
  </si>
  <si>
    <t xml:space="preserve">'[R4_0331.XLS]Tregion'!R113C10</t>
  </si>
  <si>
    <t xml:space="preserve">'[R4_0331.XLS]Tregion'!R113C24</t>
  </si>
  <si>
    <t xml:space="preserve">'[R4A_0331.XLS]Tregion'!R113C1</t>
  </si>
  <si>
    <t xml:space="preserve">'[R4A_0331.XLS]Tregion'!R113C2</t>
  </si>
  <si>
    <t xml:space="preserve">'[R4A_0331.XLS]Tregion'!R113C3</t>
  </si>
  <si>
    <t xml:space="preserve">'[R4A_0331.XLS]Tregion'!R113C4</t>
  </si>
  <si>
    <t xml:space="preserve">'[R4A_0331.XLS]Tregion'!R113C32</t>
  </si>
  <si>
    <t xml:space="preserve">'[R4A_0331.XLS]Tregion'!R113C10</t>
  </si>
  <si>
    <t xml:space="preserve">'[R4A_0331.XLS]Tregion'!R113C24</t>
  </si>
  <si>
    <t xml:space="preserve">'[R4B_0331.XLS]Tregion'!R113C1</t>
  </si>
  <si>
    <t xml:space="preserve">'[R4B_0331.XLS]Tregion'!R113C2</t>
  </si>
  <si>
    <t xml:space="preserve">'[R4B_0331.XLS]Tregion'!R113C3</t>
  </si>
  <si>
    <t xml:space="preserve">'[R4B_0331.XLS]Tregion'!R113C4</t>
  </si>
  <si>
    <t xml:space="preserve">'[R4B_0331.XLS]Tregion'!R113C32</t>
  </si>
  <si>
    <t xml:space="preserve">'[R4B_0331.XLS]Tregion'!R113C10</t>
  </si>
  <si>
    <t xml:space="preserve">'[R4B_0331.XLS]Tregion'!R113C24</t>
  </si>
  <si>
    <t xml:space="preserve">'[R4C_0331.XLS]Tregion'!R113C1</t>
  </si>
  <si>
    <t xml:space="preserve">'[R4C_0331.XLS]Tregion'!R113C2</t>
  </si>
  <si>
    <t xml:space="preserve">'[R4C_0331.XLS]Tregion'!R113C3</t>
  </si>
  <si>
    <t xml:space="preserve">'[R4C_0331.XLS]Tregion'!R113C4</t>
  </si>
  <si>
    <t xml:space="preserve">'[R4C_0331.XLS]Tregion'!R113C32</t>
  </si>
  <si>
    <t xml:space="preserve">'[R4C_0331.XLS]Tregion'!R113C10</t>
  </si>
  <si>
    <t xml:space="preserve">'[R4C_0331.XLS]Tregion'!R113C24</t>
  </si>
  <si>
    <t xml:space="preserve">'[R5_0331.XLS]Tregion'!R113C1</t>
  </si>
  <si>
    <t xml:space="preserve">'[R5_0331.XLS]Tregion'!R113C2</t>
  </si>
  <si>
    <t xml:space="preserve">'[R5_0331.XLS]Tregion'!R113C3</t>
  </si>
  <si>
    <t xml:space="preserve">'[R5_0331.XLS]Tregion'!R113C4</t>
  </si>
  <si>
    <t xml:space="preserve">'[R5_0331.XLS]Tregion'!R113C32</t>
  </si>
  <si>
    <t xml:space="preserve">'[R5_0331.XLS]Tregion'!R113C10</t>
  </si>
  <si>
    <t xml:space="preserve">'[R5_0331.XLS]Tregion'!R113C24</t>
  </si>
  <si>
    <t xml:space="preserve">'[R6_0331.XLS]Tregion'!R113C1</t>
  </si>
  <si>
    <t xml:space="preserve">'[R6_0331.XLS]Tregion'!R113C2</t>
  </si>
  <si>
    <t xml:space="preserve">'[R6_0331.XLS]Tregion'!R113C3</t>
  </si>
  <si>
    <t xml:space="preserve">'[R6_0331.XLS]Tregion'!R113C4</t>
  </si>
  <si>
    <t xml:space="preserve">'[R6_0331.XLS]Tregion'!R113C32</t>
  </si>
  <si>
    <t xml:space="preserve">'[R6_0331.XLS]Tregion'!R113C10</t>
  </si>
  <si>
    <t xml:space="preserve">'[R6_0331.XLS]Tregion'!R113C24</t>
  </si>
  <si>
    <t xml:space="preserve">'[R1_0331.XLS]Tregion'!R114C1</t>
  </si>
  <si>
    <t xml:space="preserve">'[R1_0331.XLS]Tregion'!R114C2</t>
  </si>
  <si>
    <t xml:space="preserve">'[R1_0331.XLS]Tregion'!R114C3</t>
  </si>
  <si>
    <t xml:space="preserve">'[R1_0331.XLS]Tregion'!R114C4</t>
  </si>
  <si>
    <t xml:space="preserve">'[R1_0331.XLS]Tregion'!R114C32</t>
  </si>
  <si>
    <t xml:space="preserve">'[R1_0331.XLS]Tregion'!R114C10</t>
  </si>
  <si>
    <t xml:space="preserve">'[R1_0331.XLS]Tregion'!R114C24</t>
  </si>
  <si>
    <t xml:space="preserve">'[R1A_0331.XLS]Tregion'!R114C1</t>
  </si>
  <si>
    <t xml:space="preserve">'[R1A_0331.XLS]Tregion'!R114C2</t>
  </si>
  <si>
    <t xml:space="preserve">'[R1A_0331.XLS]Tregion'!R114C3</t>
  </si>
  <si>
    <t xml:space="preserve">'[R1A_0331.XLS]Tregion'!R114C4</t>
  </si>
  <si>
    <t xml:space="preserve">'[R1A_0331.XLS]Tregion'!R114C32</t>
  </si>
  <si>
    <t xml:space="preserve">'[R1A_0331.XLS]Tregion'!R114C10</t>
  </si>
  <si>
    <t xml:space="preserve">'[R1A_0331.XLS]Tregion'!R114C24</t>
  </si>
  <si>
    <t xml:space="preserve">'[R1B_0331.XLS]Tregion'!R114C1</t>
  </si>
  <si>
    <t xml:space="preserve">'[R1B_0331.XLS]Tregion'!R114C2</t>
  </si>
  <si>
    <t xml:space="preserve">'[R1B_0331.XLS]Tregion'!R114C3</t>
  </si>
  <si>
    <t xml:space="preserve">'[R1B_0331.XLS]Tregion'!R114C4</t>
  </si>
  <si>
    <t xml:space="preserve">'[R1B_0331.XLS]Tregion'!R114C32</t>
  </si>
  <si>
    <t xml:space="preserve">'[R1B_0331.XLS]Tregion'!R114C10</t>
  </si>
  <si>
    <t xml:space="preserve">'[R1B_0331.XLS]Tregion'!R114C24</t>
  </si>
  <si>
    <t xml:space="preserve">'[R1C_0331.XLS]Tregion'!R114C1</t>
  </si>
  <si>
    <t xml:space="preserve">'[R1C_0331.XLS]Tregion'!R114C2</t>
  </si>
  <si>
    <t xml:space="preserve">'[R1C_0331.XLS]Tregion'!R114C3</t>
  </si>
  <si>
    <t xml:space="preserve">'[R1C_0331.XLS]Tregion'!R114C4</t>
  </si>
  <si>
    <t xml:space="preserve">'[R1C_0331.XLS]Tregion'!R114C32</t>
  </si>
  <si>
    <t xml:space="preserve">'[R1C_0331.XLS]Tregion'!R114C10</t>
  </si>
  <si>
    <t xml:space="preserve">'[R1C_0331.XLS]Tregion'!R114C24</t>
  </si>
  <si>
    <t xml:space="preserve">'[R1E_0331.XLS]Tregion'!R114C1</t>
  </si>
  <si>
    <t xml:space="preserve">'[R1E_0331.XLS]Tregion'!R114C2</t>
  </si>
  <si>
    <t xml:space="preserve">'[R1E_0331.XLS]Tregion'!R114C3</t>
  </si>
  <si>
    <t xml:space="preserve">'[R1E_0331.XLS]Tregion'!R114C4</t>
  </si>
  <si>
    <t xml:space="preserve">'[R1E_0331.XLS]Tregion'!R114C32</t>
  </si>
  <si>
    <t xml:space="preserve">'[R1E_0331.XLS]Tregion'!R114C10</t>
  </si>
  <si>
    <t xml:space="preserve">'[R1E_0331.XLS]Tregion'!R114C24</t>
  </si>
  <si>
    <t xml:space="preserve">'[R1Z_0331.XLS]Tregion'!R114C1</t>
  </si>
  <si>
    <t xml:space="preserve">'[R1Z_0331.XLS]Tregion'!R114C2</t>
  </si>
  <si>
    <t xml:space="preserve">'[R1Z_0331.XLS]Tregion'!R114C3</t>
  </si>
  <si>
    <t xml:space="preserve">'[R1Z_0331.XLS]Tregion'!R114C4</t>
  </si>
  <si>
    <t xml:space="preserve">'[R1Z_0331.XLS]Tregion'!R114C32</t>
  </si>
  <si>
    <t xml:space="preserve">'[R1Z_0331.XLS]Tregion'!R114C10</t>
  </si>
  <si>
    <t xml:space="preserve">'[R1Z_0331.XLS]Tregion'!R114C24</t>
  </si>
  <si>
    <t xml:space="preserve">'[R3B_0331.XLS]Tregion'!R114C1</t>
  </si>
  <si>
    <t xml:space="preserve">'[R3B_0331.XLS]Tregion'!R114C2</t>
  </si>
  <si>
    <t xml:space="preserve">'[R3B_0331.XLS]Tregion'!R114C3</t>
  </si>
  <si>
    <t xml:space="preserve">'[R3B_0331.XLS]Tregion'!R114C4</t>
  </si>
  <si>
    <t xml:space="preserve">'[R3B_0331.XLS]Tregion'!R114C32</t>
  </si>
  <si>
    <t xml:space="preserve">'[R3B_0331.XLS]Tregion'!R114C10</t>
  </si>
  <si>
    <t xml:space="preserve">'[R3B_0331.XLS]Tregion'!R114C24</t>
  </si>
  <si>
    <t xml:space="preserve">'[R4_0331.XLS]Tregion'!R114C1</t>
  </si>
  <si>
    <t xml:space="preserve">'[R4_0331.XLS]Tregion'!R114C2</t>
  </si>
  <si>
    <t xml:space="preserve">'[R4_0331.XLS]Tregion'!R114C3</t>
  </si>
  <si>
    <t xml:space="preserve">'[R4_0331.XLS]Tregion'!R114C4</t>
  </si>
  <si>
    <t xml:space="preserve">'[R4_0331.XLS]Tregion'!R114C32</t>
  </si>
  <si>
    <t xml:space="preserve">'[R4_0331.XLS]Tregion'!R114C10</t>
  </si>
  <si>
    <t xml:space="preserve">'[R4_0331.XLS]Tregion'!R114C24</t>
  </si>
  <si>
    <t xml:space="preserve">'[R4A_0331.XLS]Tregion'!R114C1</t>
  </si>
  <si>
    <t xml:space="preserve">'[R4A_0331.XLS]Tregion'!R114C2</t>
  </si>
  <si>
    <t xml:space="preserve">'[R4A_0331.XLS]Tregion'!R114C3</t>
  </si>
  <si>
    <t xml:space="preserve">'[R4A_0331.XLS]Tregion'!R114C4</t>
  </si>
  <si>
    <t xml:space="preserve">'[R4A_0331.XLS]Tregion'!R114C32</t>
  </si>
  <si>
    <t xml:space="preserve">'[R4A_0331.XLS]Tregion'!R114C10</t>
  </si>
  <si>
    <t xml:space="preserve">'[R4A_0331.XLS]Tregion'!R114C24</t>
  </si>
  <si>
    <t xml:space="preserve">'[R4B_0331.XLS]Tregion'!R114C1</t>
  </si>
  <si>
    <t xml:space="preserve">'[R4B_0331.XLS]Tregion'!R114C2</t>
  </si>
  <si>
    <t xml:space="preserve">'[R4B_0331.XLS]Tregion'!R114C3</t>
  </si>
  <si>
    <t xml:space="preserve">'[R4B_0331.XLS]Tregion'!R114C4</t>
  </si>
  <si>
    <t xml:space="preserve">'[R4B_0331.XLS]Tregion'!R114C32</t>
  </si>
  <si>
    <t xml:space="preserve">'[R4B_0331.XLS]Tregion'!R114C10</t>
  </si>
  <si>
    <t xml:space="preserve">'[R4B_0331.XLS]Tregion'!R114C24</t>
  </si>
  <si>
    <t xml:space="preserve">'[R4C_0331.XLS]Tregion'!R114C1</t>
  </si>
  <si>
    <t xml:space="preserve">'[R4C_0331.XLS]Tregion'!R114C2</t>
  </si>
  <si>
    <t xml:space="preserve">'[R4C_0331.XLS]Tregion'!R114C3</t>
  </si>
  <si>
    <t xml:space="preserve">'[R4C_0331.XLS]Tregion'!R114C4</t>
  </si>
  <si>
    <t xml:space="preserve">'[R4C_0331.XLS]Tregion'!R114C32</t>
  </si>
  <si>
    <t xml:space="preserve">'[R4C_0331.XLS]Tregion'!R114C10</t>
  </si>
  <si>
    <t xml:space="preserve">'[R4C_0331.XLS]Tregion'!R114C24</t>
  </si>
  <si>
    <t xml:space="preserve">'[R5_0331.XLS]Tregion'!R114C1</t>
  </si>
  <si>
    <t xml:space="preserve">'[R5_0331.XLS]Tregion'!R114C2</t>
  </si>
  <si>
    <t xml:space="preserve">'[R5_0331.XLS]Tregion'!R114C3</t>
  </si>
  <si>
    <t xml:space="preserve">'[R5_0331.XLS]Tregion'!R114C4</t>
  </si>
  <si>
    <t xml:space="preserve">'[R5_0331.XLS]Tregion'!R114C32</t>
  </si>
  <si>
    <t xml:space="preserve">'[R5_0331.XLS]Tregion'!R114C10</t>
  </si>
  <si>
    <t xml:space="preserve">'[R5_0331.XLS]Tregion'!R114C24</t>
  </si>
  <si>
    <t xml:space="preserve">'[R6_0331.XLS]Tregion'!R114C1</t>
  </si>
  <si>
    <t xml:space="preserve">'[R6_0331.XLS]Tregion'!R114C2</t>
  </si>
  <si>
    <t xml:space="preserve">'[R6_0331.XLS]Tregion'!R114C3</t>
  </si>
  <si>
    <t xml:space="preserve">'[R6_0331.XLS]Tregion'!R114C4</t>
  </si>
  <si>
    <t xml:space="preserve">'[R6_0331.XLS]Tregion'!R114C32</t>
  </si>
  <si>
    <t xml:space="preserve">'[R6_0331.XLS]Tregion'!R114C10</t>
  </si>
  <si>
    <t xml:space="preserve">'[R6_0331.XLS]Tregion'!R114C24</t>
  </si>
  <si>
    <t xml:space="preserve">'[R1_0331.XLS]Tregion'!R115C1</t>
  </si>
  <si>
    <t xml:space="preserve">'[R1_0331.XLS]Tregion'!R115C2</t>
  </si>
  <si>
    <t xml:space="preserve">'[R1_0331.XLS]Tregion'!R115C3</t>
  </si>
  <si>
    <t xml:space="preserve">'[R1_0331.XLS]Tregion'!R115C4</t>
  </si>
  <si>
    <t xml:space="preserve">'[R1_0331.XLS]Tregion'!R115C32</t>
  </si>
  <si>
    <t xml:space="preserve">'[R1_0331.XLS]Tregion'!R115C10</t>
  </si>
  <si>
    <t xml:space="preserve">'[R1_0331.XLS]Tregion'!R115C24</t>
  </si>
  <si>
    <t xml:space="preserve">'[R1A_0331.XLS]Tregion'!R115C1</t>
  </si>
  <si>
    <t xml:space="preserve">'[R1A_0331.XLS]Tregion'!R115C2</t>
  </si>
  <si>
    <t xml:space="preserve">'[R1A_0331.XLS]Tregion'!R115C3</t>
  </si>
  <si>
    <t xml:space="preserve">'[R1A_0331.XLS]Tregion'!R115C4</t>
  </si>
  <si>
    <t xml:space="preserve">'[R1A_0331.XLS]Tregion'!R115C32</t>
  </si>
  <si>
    <t xml:space="preserve">'[R1A_0331.XLS]Tregion'!R115C10</t>
  </si>
  <si>
    <t xml:space="preserve">'[R1A_0331.XLS]Tregion'!R115C24</t>
  </si>
  <si>
    <t xml:space="preserve">'[R1B_0331.XLS]Tregion'!R115C1</t>
  </si>
  <si>
    <t xml:space="preserve">'[R1B_0331.XLS]Tregion'!R115C2</t>
  </si>
  <si>
    <t xml:space="preserve">'[R1B_0331.XLS]Tregion'!R115C3</t>
  </si>
  <si>
    <t xml:space="preserve">'[R1B_0331.XLS]Tregion'!R115C4</t>
  </si>
  <si>
    <t xml:space="preserve">'[R1B_0331.XLS]Tregion'!R115C32</t>
  </si>
  <si>
    <t xml:space="preserve">'[R1B_0331.XLS]Tregion'!R115C10</t>
  </si>
  <si>
    <t xml:space="preserve">'[R1B_0331.XLS]Tregion'!R115C24</t>
  </si>
  <si>
    <t xml:space="preserve">'[R1C_0331.XLS]Tregion'!R115C1</t>
  </si>
  <si>
    <t xml:space="preserve">'[R1C_0331.XLS]Tregion'!R115C2</t>
  </si>
  <si>
    <t xml:space="preserve">'[R1C_0331.XLS]Tregion'!R115C3</t>
  </si>
  <si>
    <t xml:space="preserve">'[R1C_0331.XLS]Tregion'!R115C4</t>
  </si>
  <si>
    <t xml:space="preserve">'[R1C_0331.XLS]Tregion'!R115C32</t>
  </si>
  <si>
    <t xml:space="preserve">'[R1C_0331.XLS]Tregion'!R115C10</t>
  </si>
  <si>
    <t xml:space="preserve">'[R1C_0331.XLS]Tregion'!R115C24</t>
  </si>
  <si>
    <t xml:space="preserve">'[R1E_0331.XLS]Tregion'!R115C1</t>
  </si>
  <si>
    <t xml:space="preserve">'[R1E_0331.XLS]Tregion'!R115C2</t>
  </si>
  <si>
    <t xml:space="preserve">'[R1E_0331.XLS]Tregion'!R115C3</t>
  </si>
  <si>
    <t xml:space="preserve">'[R1E_0331.XLS]Tregion'!R115C4</t>
  </si>
  <si>
    <t xml:space="preserve">'[R1E_0331.XLS]Tregion'!R115C32</t>
  </si>
  <si>
    <t xml:space="preserve">'[R1E_0331.XLS]Tregion'!R115C10</t>
  </si>
  <si>
    <t xml:space="preserve">'[R1E_0331.XLS]Tregion'!R115C24</t>
  </si>
  <si>
    <t xml:space="preserve">'[R1Z_0331.XLS]Tregion'!R115C1</t>
  </si>
  <si>
    <t xml:space="preserve">'[R1Z_0331.XLS]Tregion'!R115C2</t>
  </si>
  <si>
    <t xml:space="preserve">'[R1Z_0331.XLS]Tregion'!R115C3</t>
  </si>
  <si>
    <t xml:space="preserve">'[R1Z_0331.XLS]Tregion'!R115C4</t>
  </si>
  <si>
    <t xml:space="preserve">'[R1Z_0331.XLS]Tregion'!R115C32</t>
  </si>
  <si>
    <t xml:space="preserve">'[R1Z_0331.XLS]Tregion'!R115C10</t>
  </si>
  <si>
    <t xml:space="preserve">'[R1Z_0331.XLS]Tregion'!R115C24</t>
  </si>
  <si>
    <t xml:space="preserve">'[R3B_0331.XLS]Tregion'!R115C1</t>
  </si>
  <si>
    <t xml:space="preserve">'[R3B_0331.XLS]Tregion'!R115C2</t>
  </si>
  <si>
    <t xml:space="preserve">'[R3B_0331.XLS]Tregion'!R115C3</t>
  </si>
  <si>
    <t xml:space="preserve">'[R3B_0331.XLS]Tregion'!R115C4</t>
  </si>
  <si>
    <t xml:space="preserve">'[R3B_0331.XLS]Tregion'!R115C32</t>
  </si>
  <si>
    <t xml:space="preserve">'[R3B_0331.XLS]Tregion'!R115C10</t>
  </si>
  <si>
    <t xml:space="preserve">'[R3B_0331.XLS]Tregion'!R115C24</t>
  </si>
  <si>
    <t xml:space="preserve">'[R4_0331.XLS]Tregion'!R115C1</t>
  </si>
  <si>
    <t xml:space="preserve">'[R4_0331.XLS]Tregion'!R115C2</t>
  </si>
  <si>
    <t xml:space="preserve">'[R4_0331.XLS]Tregion'!R115C3</t>
  </si>
  <si>
    <t xml:space="preserve">'[R4_0331.XLS]Tregion'!R115C4</t>
  </si>
  <si>
    <t xml:space="preserve">'[R4_0331.XLS]Tregion'!R115C32</t>
  </si>
  <si>
    <t xml:space="preserve">'[R4_0331.XLS]Tregion'!R115C10</t>
  </si>
  <si>
    <t xml:space="preserve">'[R4_0331.XLS]Tregion'!R115C24</t>
  </si>
  <si>
    <t xml:space="preserve">'[R4A_0331.XLS]Tregion'!R115C1</t>
  </si>
  <si>
    <t xml:space="preserve">'[R4A_0331.XLS]Tregion'!R115C2</t>
  </si>
  <si>
    <t xml:space="preserve">'[R4A_0331.XLS]Tregion'!R115C3</t>
  </si>
  <si>
    <t xml:space="preserve">'[R4A_0331.XLS]Tregion'!R115C4</t>
  </si>
  <si>
    <t xml:space="preserve">'[R4A_0331.XLS]Tregion'!R115C32</t>
  </si>
  <si>
    <t xml:space="preserve">'[R4A_0331.XLS]Tregion'!R115C10</t>
  </si>
  <si>
    <t xml:space="preserve">'[R4A_0331.XLS]Tregion'!R115C24</t>
  </si>
  <si>
    <t xml:space="preserve">'[R4B_0331.XLS]Tregion'!R115C1</t>
  </si>
  <si>
    <t xml:space="preserve">'[R4B_0331.XLS]Tregion'!R115C2</t>
  </si>
  <si>
    <t xml:space="preserve">'[R4B_0331.XLS]Tregion'!R115C3</t>
  </si>
  <si>
    <t xml:space="preserve">'[R4B_0331.XLS]Tregion'!R115C4</t>
  </si>
  <si>
    <t xml:space="preserve">'[R4B_0331.XLS]Tregion'!R115C32</t>
  </si>
  <si>
    <t xml:space="preserve">'[R4B_0331.XLS]Tregion'!R115C10</t>
  </si>
  <si>
    <t xml:space="preserve">'[R4B_0331.XLS]Tregion'!R115C24</t>
  </si>
  <si>
    <t xml:space="preserve">'[R4C_0331.XLS]Tregion'!R115C1</t>
  </si>
  <si>
    <t xml:space="preserve">'[R4C_0331.XLS]Tregion'!R115C2</t>
  </si>
  <si>
    <t xml:space="preserve">'[R4C_0331.XLS]Tregion'!R115C3</t>
  </si>
  <si>
    <t xml:space="preserve">'[R4C_0331.XLS]Tregion'!R115C4</t>
  </si>
  <si>
    <t xml:space="preserve">'[R4C_0331.XLS]Tregion'!R115C32</t>
  </si>
  <si>
    <t xml:space="preserve">'[R4C_0331.XLS]Tregion'!R115C10</t>
  </si>
  <si>
    <t xml:space="preserve">'[R4C_0331.XLS]Tregion'!R115C24</t>
  </si>
  <si>
    <t xml:space="preserve">'[R5_0331.XLS]Tregion'!R115C1</t>
  </si>
  <si>
    <t xml:space="preserve">'[R5_0331.XLS]Tregion'!R115C2</t>
  </si>
  <si>
    <t xml:space="preserve">'[R5_0331.XLS]Tregion'!R115C3</t>
  </si>
  <si>
    <t xml:space="preserve">'[R5_0331.XLS]Tregion'!R115C4</t>
  </si>
  <si>
    <t xml:space="preserve">'[R5_0331.XLS]Tregion'!R115C32</t>
  </si>
  <si>
    <t xml:space="preserve">'[R5_0331.XLS]Tregion'!R115C10</t>
  </si>
  <si>
    <t xml:space="preserve">'[R5_0331.XLS]Tregion'!R115C24</t>
  </si>
  <si>
    <t xml:space="preserve">'[R6_0331.XLS]Tregion'!R115C1</t>
  </si>
  <si>
    <t xml:space="preserve">'[R6_0331.XLS]Tregion'!R115C2</t>
  </si>
  <si>
    <t xml:space="preserve">'[R6_0331.XLS]Tregion'!R115C3</t>
  </si>
  <si>
    <t xml:space="preserve">'[R6_0331.XLS]Tregion'!R115C4</t>
  </si>
  <si>
    <t xml:space="preserve">'[R6_0331.XLS]Tregion'!R115C32</t>
  </si>
  <si>
    <t xml:space="preserve">'[R6_0331.XLS]Tregion'!R115C10</t>
  </si>
  <si>
    <t xml:space="preserve">'[R6_0331.XLS]Tregion'!R115C24</t>
  </si>
  <si>
    <t xml:space="preserve">'[R1_0331.XLS]Tregion'!R116C1</t>
  </si>
  <si>
    <t xml:space="preserve">'[R1_0331.XLS]Tregion'!R116C2</t>
  </si>
  <si>
    <t xml:space="preserve">'[R1_0331.XLS]Tregion'!R116C3</t>
  </si>
  <si>
    <t xml:space="preserve">'[R1_0331.XLS]Tregion'!R116C4</t>
  </si>
  <si>
    <t xml:space="preserve">'[R1_0331.XLS]Tregion'!R116C32</t>
  </si>
  <si>
    <t xml:space="preserve">'[R1_0331.XLS]Tregion'!R116C10</t>
  </si>
  <si>
    <t xml:space="preserve">'[R1_0331.XLS]Tregion'!R116C24</t>
  </si>
  <si>
    <t xml:space="preserve">'[R1A_0331.XLS]Tregion'!R116C1</t>
  </si>
  <si>
    <t xml:space="preserve">'[R1A_0331.XLS]Tregion'!R116C2</t>
  </si>
  <si>
    <t xml:space="preserve">'[R1A_0331.XLS]Tregion'!R116C3</t>
  </si>
  <si>
    <t xml:space="preserve">'[R1A_0331.XLS]Tregion'!R116C4</t>
  </si>
  <si>
    <t xml:space="preserve">'[R1A_0331.XLS]Tregion'!R116C32</t>
  </si>
  <si>
    <t xml:space="preserve">'[R1A_0331.XLS]Tregion'!R116C10</t>
  </si>
  <si>
    <t xml:space="preserve">'[R1A_0331.XLS]Tregion'!R116C24</t>
  </si>
  <si>
    <t xml:space="preserve">'[R1B_0331.XLS]Tregion'!R116C1</t>
  </si>
  <si>
    <t xml:space="preserve">'[R1B_0331.XLS]Tregion'!R116C2</t>
  </si>
  <si>
    <t xml:space="preserve">'[R1B_0331.XLS]Tregion'!R116C3</t>
  </si>
  <si>
    <t xml:space="preserve">'[R1B_0331.XLS]Tregion'!R116C4</t>
  </si>
  <si>
    <t xml:space="preserve">'[R1B_0331.XLS]Tregion'!R116C32</t>
  </si>
  <si>
    <t xml:space="preserve">'[R1B_0331.XLS]Tregion'!R116C10</t>
  </si>
  <si>
    <t xml:space="preserve">'[R1B_0331.XLS]Tregion'!R116C24</t>
  </si>
  <si>
    <t xml:space="preserve">'[R1C_0331.XLS]Tregion'!R116C1</t>
  </si>
  <si>
    <t xml:space="preserve">'[R1C_0331.XLS]Tregion'!R116C2</t>
  </si>
  <si>
    <t xml:space="preserve">'[R1C_0331.XLS]Tregion'!R116C3</t>
  </si>
  <si>
    <t xml:space="preserve">'[R1C_0331.XLS]Tregion'!R116C4</t>
  </si>
  <si>
    <t xml:space="preserve">'[R1C_0331.XLS]Tregion'!R116C32</t>
  </si>
  <si>
    <t xml:space="preserve">'[R1C_0331.XLS]Tregion'!R116C10</t>
  </si>
  <si>
    <t xml:space="preserve">'[R1C_0331.XLS]Tregion'!R116C24</t>
  </si>
  <si>
    <t xml:space="preserve">'[R1E_0331.XLS]Tregion'!R116C1</t>
  </si>
  <si>
    <t xml:space="preserve">'[R1E_0331.XLS]Tregion'!R116C2</t>
  </si>
  <si>
    <t xml:space="preserve">'[R1E_0331.XLS]Tregion'!R116C3</t>
  </si>
  <si>
    <t xml:space="preserve">'[R1E_0331.XLS]Tregion'!R116C4</t>
  </si>
  <si>
    <t xml:space="preserve">'[R1E_0331.XLS]Tregion'!R116C32</t>
  </si>
  <si>
    <t xml:space="preserve">'[R1E_0331.XLS]Tregion'!R116C10</t>
  </si>
  <si>
    <t xml:space="preserve">'[R1E_0331.XLS]Tregion'!R116C24</t>
  </si>
  <si>
    <t xml:space="preserve">'[R1Z_0331.XLS]Tregion'!R116C1</t>
  </si>
  <si>
    <t xml:space="preserve">'[R1Z_0331.XLS]Tregion'!R116C2</t>
  </si>
  <si>
    <t xml:space="preserve">'[R1Z_0331.XLS]Tregion'!R116C3</t>
  </si>
  <si>
    <t xml:space="preserve">'[R1Z_0331.XLS]Tregion'!R116C4</t>
  </si>
  <si>
    <t xml:space="preserve">'[R1Z_0331.XLS]Tregion'!R116C32</t>
  </si>
  <si>
    <t xml:space="preserve">'[R1Z_0331.XLS]Tregion'!R116C10</t>
  </si>
  <si>
    <t xml:space="preserve">'[R1Z_0331.XLS]Tregion'!R116C24</t>
  </si>
  <si>
    <t xml:space="preserve">'[R3B_0331.XLS]Tregion'!R116C1</t>
  </si>
  <si>
    <t xml:space="preserve">'[R3B_0331.XLS]Tregion'!R116C2</t>
  </si>
  <si>
    <t xml:space="preserve">'[R3B_0331.XLS]Tregion'!R116C3</t>
  </si>
  <si>
    <t xml:space="preserve">'[R3B_0331.XLS]Tregion'!R116C4</t>
  </si>
  <si>
    <t xml:space="preserve">'[R3B_0331.XLS]Tregion'!R116C32</t>
  </si>
  <si>
    <t xml:space="preserve">'[R3B_0331.XLS]Tregion'!R116C10</t>
  </si>
  <si>
    <t xml:space="preserve">'[R3B_0331.XLS]Tregion'!R116C24</t>
  </si>
  <si>
    <t xml:space="preserve">'[R4_0331.XLS]Tregion'!R116C1</t>
  </si>
  <si>
    <t xml:space="preserve">'[R4_0331.XLS]Tregion'!R116C2</t>
  </si>
  <si>
    <t xml:space="preserve">'[R4_0331.XLS]Tregion'!R116C3</t>
  </si>
  <si>
    <t xml:space="preserve">'[R4_0331.XLS]Tregion'!R116C4</t>
  </si>
  <si>
    <t xml:space="preserve">'[R4_0331.XLS]Tregion'!R116C32</t>
  </si>
  <si>
    <t xml:space="preserve">'[R4_0331.XLS]Tregion'!R116C10</t>
  </si>
  <si>
    <t xml:space="preserve">'[R4_0331.XLS]Tregion'!R116C24</t>
  </si>
  <si>
    <t xml:space="preserve">'[R4A_0331.XLS]Tregion'!R116C1</t>
  </si>
  <si>
    <t xml:space="preserve">'[R4A_0331.XLS]Tregion'!R116C2</t>
  </si>
  <si>
    <t xml:space="preserve">'[R4A_0331.XLS]Tregion'!R116C3</t>
  </si>
  <si>
    <t xml:space="preserve">'[R4A_0331.XLS]Tregion'!R116C4</t>
  </si>
  <si>
    <t xml:space="preserve">'[R4A_0331.XLS]Tregion'!R116C32</t>
  </si>
  <si>
    <t xml:space="preserve">'[R4A_0331.XLS]Tregion'!R116C10</t>
  </si>
  <si>
    <t xml:space="preserve">'[R4A_0331.XLS]Tregion'!R116C24</t>
  </si>
  <si>
    <t xml:space="preserve">'[R4B_0331.XLS]Tregion'!R116C1</t>
  </si>
  <si>
    <t xml:space="preserve">'[R4B_0331.XLS]Tregion'!R116C2</t>
  </si>
  <si>
    <t xml:space="preserve">'[R4B_0331.XLS]Tregion'!R116C3</t>
  </si>
  <si>
    <t xml:space="preserve">'[R4B_0331.XLS]Tregion'!R116C4</t>
  </si>
  <si>
    <t xml:space="preserve">'[R4B_0331.XLS]Tregion'!R116C32</t>
  </si>
  <si>
    <t xml:space="preserve">'[R4B_0331.XLS]Tregion'!R116C10</t>
  </si>
  <si>
    <t xml:space="preserve">'[R4B_0331.XLS]Tregion'!R116C24</t>
  </si>
  <si>
    <t xml:space="preserve">'[R4C_0331.XLS]Tregion'!R116C1</t>
  </si>
  <si>
    <t xml:space="preserve">'[R4C_0331.XLS]Tregion'!R116C2</t>
  </si>
  <si>
    <t xml:space="preserve">'[R4C_0331.XLS]Tregion'!R116C3</t>
  </si>
  <si>
    <t xml:space="preserve">'[R4C_0331.XLS]Tregion'!R116C4</t>
  </si>
  <si>
    <t xml:space="preserve">'[R4C_0331.XLS]Tregion'!R116C32</t>
  </si>
  <si>
    <t xml:space="preserve">'[R4C_0331.XLS]Tregion'!R116C10</t>
  </si>
  <si>
    <t xml:space="preserve">'[R4C_0331.XLS]Tregion'!R116C24</t>
  </si>
  <si>
    <t xml:space="preserve">'[R5_0331.XLS]Tregion'!R116C1</t>
  </si>
  <si>
    <t xml:space="preserve">'[R5_0331.XLS]Tregion'!R116C2</t>
  </si>
  <si>
    <t xml:space="preserve">'[R5_0331.XLS]Tregion'!R116C3</t>
  </si>
  <si>
    <t xml:space="preserve">'[R5_0331.XLS]Tregion'!R116C4</t>
  </si>
  <si>
    <t xml:space="preserve">'[R5_0331.XLS]Tregion'!R116C32</t>
  </si>
  <si>
    <t xml:space="preserve">'[R5_0331.XLS]Tregion'!R116C10</t>
  </si>
  <si>
    <t xml:space="preserve">'[R5_0331.XLS]Tregion'!R116C24</t>
  </si>
  <si>
    <t xml:space="preserve">'[R6_0331.XLS]Tregion'!R116C1</t>
  </si>
  <si>
    <t xml:space="preserve">'[R6_0331.XLS]Tregion'!R116C2</t>
  </si>
  <si>
    <t xml:space="preserve">'[R6_0331.XLS]Tregion'!R116C3</t>
  </si>
  <si>
    <t xml:space="preserve">'[R6_0331.XLS]Tregion'!R116C4</t>
  </si>
  <si>
    <t xml:space="preserve">'[R6_0331.XLS]Tregion'!R116C32</t>
  </si>
  <si>
    <t xml:space="preserve">'[R6_0331.XLS]Tregion'!R116C10</t>
  </si>
  <si>
    <t xml:space="preserve">'[R6_0331.XLS]Tregion'!R116C24</t>
  </si>
  <si>
    <t xml:space="preserve">'[R1_0331.XLS]Tregion'!R117C1</t>
  </si>
  <si>
    <t xml:space="preserve">'[R1_0331.XLS]Tregion'!R117C2</t>
  </si>
  <si>
    <t xml:space="preserve">'[R1_0331.XLS]Tregion'!R117C3</t>
  </si>
  <si>
    <t xml:space="preserve">'[R1_0331.XLS]Tregion'!R117C4</t>
  </si>
  <si>
    <t xml:space="preserve">'[R1_0331.XLS]Tregion'!R117C32</t>
  </si>
  <si>
    <t xml:space="preserve">'[R1_0331.XLS]Tregion'!R117C10</t>
  </si>
  <si>
    <t xml:space="preserve">'[R1_0331.XLS]Tregion'!R117C24</t>
  </si>
  <si>
    <t xml:space="preserve">'[R1A_0331.XLS]Tregion'!R117C1</t>
  </si>
  <si>
    <t xml:space="preserve">'[R1A_0331.XLS]Tregion'!R117C2</t>
  </si>
  <si>
    <t xml:space="preserve">'[R1A_0331.XLS]Tregion'!R117C3</t>
  </si>
  <si>
    <t xml:space="preserve">'[R1A_0331.XLS]Tregion'!R117C4</t>
  </si>
  <si>
    <t xml:space="preserve">'[R1A_0331.XLS]Tregion'!R117C32</t>
  </si>
  <si>
    <t xml:space="preserve">'[R1A_0331.XLS]Tregion'!R117C10</t>
  </si>
  <si>
    <t xml:space="preserve">'[R1A_0331.XLS]Tregion'!R117C24</t>
  </si>
  <si>
    <t xml:space="preserve">'[R1B_0331.XLS]Tregion'!R117C1</t>
  </si>
  <si>
    <t xml:space="preserve">'[R1B_0331.XLS]Tregion'!R117C2</t>
  </si>
  <si>
    <t xml:space="preserve">'[R1B_0331.XLS]Tregion'!R117C3</t>
  </si>
  <si>
    <t xml:space="preserve">'[R1B_0331.XLS]Tregion'!R117C4</t>
  </si>
  <si>
    <t xml:space="preserve">'[R1B_0331.XLS]Tregion'!R117C32</t>
  </si>
  <si>
    <t xml:space="preserve">'[R1B_0331.XLS]Tregion'!R117C10</t>
  </si>
  <si>
    <t xml:space="preserve">'[R1B_0331.XLS]Tregion'!R117C24</t>
  </si>
  <si>
    <t xml:space="preserve">'[R1C_0331.XLS]Tregion'!R117C1</t>
  </si>
  <si>
    <t xml:space="preserve">'[R1C_0331.XLS]Tregion'!R117C2</t>
  </si>
  <si>
    <t xml:space="preserve">'[R1C_0331.XLS]Tregion'!R117C3</t>
  </si>
  <si>
    <t xml:space="preserve">'[R1C_0331.XLS]Tregion'!R117C4</t>
  </si>
  <si>
    <t xml:space="preserve">'[R1C_0331.XLS]Tregion'!R117C32</t>
  </si>
  <si>
    <t xml:space="preserve">'[R1C_0331.XLS]Tregion'!R117C10</t>
  </si>
  <si>
    <t xml:space="preserve">'[R1C_0331.XLS]Tregion'!R117C24</t>
  </si>
  <si>
    <t xml:space="preserve">'[R1E_0331.XLS]Tregion'!R117C1</t>
  </si>
  <si>
    <t xml:space="preserve">'[R1E_0331.XLS]Tregion'!R117C2</t>
  </si>
  <si>
    <t xml:space="preserve">'[R1E_0331.XLS]Tregion'!R117C3</t>
  </si>
  <si>
    <t xml:space="preserve">'[R1E_0331.XLS]Tregion'!R117C4</t>
  </si>
  <si>
    <t xml:space="preserve">'[R1E_0331.XLS]Tregion'!R117C32</t>
  </si>
  <si>
    <t xml:space="preserve">'[R1E_0331.XLS]Tregion'!R117C10</t>
  </si>
  <si>
    <t xml:space="preserve">'[R1E_0331.XLS]Tregion'!R117C24</t>
  </si>
  <si>
    <t xml:space="preserve">'[R1Z_0331.XLS]Tregion'!R117C1</t>
  </si>
  <si>
    <t xml:space="preserve">'[R1Z_0331.XLS]Tregion'!R117C2</t>
  </si>
  <si>
    <t xml:space="preserve">'[R1Z_0331.XLS]Tregion'!R117C3</t>
  </si>
  <si>
    <t xml:space="preserve">'[R1Z_0331.XLS]Tregion'!R117C4</t>
  </si>
  <si>
    <t xml:space="preserve">'[R1Z_0331.XLS]Tregion'!R117C32</t>
  </si>
  <si>
    <t xml:space="preserve">'[R1Z_0331.XLS]Tregion'!R117C10</t>
  </si>
  <si>
    <t xml:space="preserve">'[R1Z_0331.XLS]Tregion'!R117C24</t>
  </si>
  <si>
    <t xml:space="preserve">'[R3B_0331.XLS]Tregion'!R117C1</t>
  </si>
  <si>
    <t xml:space="preserve">'[R3B_0331.XLS]Tregion'!R117C2</t>
  </si>
  <si>
    <t xml:space="preserve">'[R3B_0331.XLS]Tregion'!R117C3</t>
  </si>
  <si>
    <t xml:space="preserve">'[R3B_0331.XLS]Tregion'!R117C4</t>
  </si>
  <si>
    <t xml:space="preserve">'[R3B_0331.XLS]Tregion'!R117C32</t>
  </si>
  <si>
    <t xml:space="preserve">'[R3B_0331.XLS]Tregion'!R117C10</t>
  </si>
  <si>
    <t xml:space="preserve">'[R3B_0331.XLS]Tregion'!R117C24</t>
  </si>
  <si>
    <t xml:space="preserve">'[R4_0331.XLS]Tregion'!R117C1</t>
  </si>
  <si>
    <t xml:space="preserve">'[R4_0331.XLS]Tregion'!R117C2</t>
  </si>
  <si>
    <t xml:space="preserve">'[R4_0331.XLS]Tregion'!R117C3</t>
  </si>
  <si>
    <t xml:space="preserve">'[R4_0331.XLS]Tregion'!R117C4</t>
  </si>
  <si>
    <t xml:space="preserve">'[R4_0331.XLS]Tregion'!R117C32</t>
  </si>
  <si>
    <t xml:space="preserve">'[R4_0331.XLS]Tregion'!R117C10</t>
  </si>
  <si>
    <t xml:space="preserve">'[R4_0331.XLS]Tregion'!R117C24</t>
  </si>
  <si>
    <t xml:space="preserve">'[R4A_0331.XLS]Tregion'!R117C1</t>
  </si>
  <si>
    <t xml:space="preserve">'[R4A_0331.XLS]Tregion'!R117C2</t>
  </si>
  <si>
    <t xml:space="preserve">'[R4A_0331.XLS]Tregion'!R117C3</t>
  </si>
  <si>
    <t xml:space="preserve">'[R4A_0331.XLS]Tregion'!R117C4</t>
  </si>
  <si>
    <t xml:space="preserve">'[R4A_0331.XLS]Tregion'!R117C32</t>
  </si>
  <si>
    <t xml:space="preserve">'[R4A_0331.XLS]Tregion'!R117C10</t>
  </si>
  <si>
    <t xml:space="preserve">'[R4A_0331.XLS]Tregion'!R117C24</t>
  </si>
  <si>
    <t xml:space="preserve">'[R4B_0331.XLS]Tregion'!R117C1</t>
  </si>
  <si>
    <t xml:space="preserve">'[R4B_0331.XLS]Tregion'!R117C2</t>
  </si>
  <si>
    <t xml:space="preserve">'[R4B_0331.XLS]Tregion'!R117C3</t>
  </si>
  <si>
    <t xml:space="preserve">'[R4B_0331.XLS]Tregion'!R117C4</t>
  </si>
  <si>
    <t xml:space="preserve">'[R4B_0331.XLS]Tregion'!R117C32</t>
  </si>
  <si>
    <t xml:space="preserve">'[R4B_0331.XLS]Tregion'!R117C10</t>
  </si>
  <si>
    <t xml:space="preserve">'[R4B_0331.XLS]Tregion'!R117C24</t>
  </si>
  <si>
    <t xml:space="preserve">'[R4C_0331.XLS]Tregion'!R117C1</t>
  </si>
  <si>
    <t xml:space="preserve">'[R4C_0331.XLS]Tregion'!R117C2</t>
  </si>
  <si>
    <t xml:space="preserve">'[R4C_0331.XLS]Tregion'!R117C3</t>
  </si>
  <si>
    <t xml:space="preserve">'[R4C_0331.XLS]Tregion'!R117C4</t>
  </si>
  <si>
    <t xml:space="preserve">'[R4C_0331.XLS]Tregion'!R117C32</t>
  </si>
  <si>
    <t xml:space="preserve">'[R4C_0331.XLS]Tregion'!R117C10</t>
  </si>
  <si>
    <t xml:space="preserve">'[R4C_0331.XLS]Tregion'!R117C24</t>
  </si>
  <si>
    <t xml:space="preserve">'[R5_0331.XLS]Tregion'!R117C1</t>
  </si>
  <si>
    <t xml:space="preserve">'[R5_0331.XLS]Tregion'!R117C2</t>
  </si>
  <si>
    <t xml:space="preserve">'[R5_0331.XLS]Tregion'!R117C3</t>
  </si>
  <si>
    <t xml:space="preserve">'[R5_0331.XLS]Tregion'!R117C4</t>
  </si>
  <si>
    <t xml:space="preserve">'[R5_0331.XLS]Tregion'!R117C32</t>
  </si>
  <si>
    <t xml:space="preserve">'[R5_0331.XLS]Tregion'!R117C10</t>
  </si>
  <si>
    <t xml:space="preserve">'[R5_0331.XLS]Tregion'!R117C24</t>
  </si>
  <si>
    <t xml:space="preserve">'[R6_0331.XLS]Tregion'!R117C1</t>
  </si>
  <si>
    <t xml:space="preserve">'[R6_0331.XLS]Tregion'!R117C2</t>
  </si>
  <si>
    <t xml:space="preserve">'[R6_0331.XLS]Tregion'!R117C3</t>
  </si>
  <si>
    <t xml:space="preserve">'[R6_0331.XLS]Tregion'!R117C4</t>
  </si>
  <si>
    <t xml:space="preserve">'[R6_0331.XLS]Tregion'!R117C32</t>
  </si>
  <si>
    <t xml:space="preserve">'[R6_0331.XLS]Tregion'!R117C10</t>
  </si>
  <si>
    <t xml:space="preserve">'[R6_0331.XLS]Tregion'!R117C24</t>
  </si>
  <si>
    <t xml:space="preserve">'[R1_0331.XLS]Tregion'!R118C1</t>
  </si>
  <si>
    <t xml:space="preserve">'[R1_0331.XLS]Tregion'!R118C2</t>
  </si>
  <si>
    <t xml:space="preserve">'[R1_0331.XLS]Tregion'!R118C3</t>
  </si>
  <si>
    <t xml:space="preserve">'[R1_0331.XLS]Tregion'!R118C4</t>
  </si>
  <si>
    <t xml:space="preserve">'[R1_0331.XLS]Tregion'!R118C32</t>
  </si>
  <si>
    <t xml:space="preserve">'[R1_0331.XLS]Tregion'!R118C10</t>
  </si>
  <si>
    <t xml:space="preserve">'[R1_0331.XLS]Tregion'!R118C24</t>
  </si>
  <si>
    <t xml:space="preserve">'[R1A_0331.XLS]Tregion'!R118C1</t>
  </si>
  <si>
    <t xml:space="preserve">'[R1A_0331.XLS]Tregion'!R118C2</t>
  </si>
  <si>
    <t xml:space="preserve">'[R1A_0331.XLS]Tregion'!R118C3</t>
  </si>
  <si>
    <t xml:space="preserve">'[R1A_0331.XLS]Tregion'!R118C4</t>
  </si>
  <si>
    <t xml:space="preserve">'[R1A_0331.XLS]Tregion'!R118C32</t>
  </si>
  <si>
    <t xml:space="preserve">'[R1A_0331.XLS]Tregion'!R118C10</t>
  </si>
  <si>
    <t xml:space="preserve">'[R1A_0331.XLS]Tregion'!R118C24</t>
  </si>
  <si>
    <t xml:space="preserve">'[R1B_0331.XLS]Tregion'!R118C1</t>
  </si>
  <si>
    <t xml:space="preserve">'[R1B_0331.XLS]Tregion'!R118C2</t>
  </si>
  <si>
    <t xml:space="preserve">'[R1B_0331.XLS]Tregion'!R118C3</t>
  </si>
  <si>
    <t xml:space="preserve">'[R1B_0331.XLS]Tregion'!R118C4</t>
  </si>
  <si>
    <t xml:space="preserve">'[R1B_0331.XLS]Tregion'!R118C32</t>
  </si>
  <si>
    <t xml:space="preserve">'[R1B_0331.XLS]Tregion'!R118C10</t>
  </si>
  <si>
    <t xml:space="preserve">'[R1B_0331.XLS]Tregion'!R118C24</t>
  </si>
  <si>
    <t xml:space="preserve">'[R1C_0331.XLS]Tregion'!R118C1</t>
  </si>
  <si>
    <t xml:space="preserve">'[R1C_0331.XLS]Tregion'!R118C2</t>
  </si>
  <si>
    <t xml:space="preserve">'[R1C_0331.XLS]Tregion'!R118C3</t>
  </si>
  <si>
    <t xml:space="preserve">'[R1C_0331.XLS]Tregion'!R118C4</t>
  </si>
  <si>
    <t xml:space="preserve">'[R1C_0331.XLS]Tregion'!R118C32</t>
  </si>
  <si>
    <t xml:space="preserve">'[R1C_0331.XLS]Tregion'!R118C10</t>
  </si>
  <si>
    <t xml:space="preserve">'[R1C_0331.XLS]Tregion'!R118C24</t>
  </si>
  <si>
    <t xml:space="preserve">'[R1E_0331.XLS]Tregion'!R118C1</t>
  </si>
  <si>
    <t xml:space="preserve">'[R1E_0331.XLS]Tregion'!R118C2</t>
  </si>
  <si>
    <t xml:space="preserve">'[R1E_0331.XLS]Tregion'!R118C3</t>
  </si>
  <si>
    <t xml:space="preserve">'[R1E_0331.XLS]Tregion'!R118C4</t>
  </si>
  <si>
    <t xml:space="preserve">'[R1E_0331.XLS]Tregion'!R118C32</t>
  </si>
  <si>
    <t xml:space="preserve">'[R1E_0331.XLS]Tregion'!R118C10</t>
  </si>
  <si>
    <t xml:space="preserve">'[R1E_0331.XLS]Tregion'!R118C24</t>
  </si>
  <si>
    <t xml:space="preserve">'[R1Z_0331.XLS]Tregion'!R118C1</t>
  </si>
  <si>
    <t xml:space="preserve">'[R1Z_0331.XLS]Tregion'!R118C2</t>
  </si>
  <si>
    <t xml:space="preserve">'[R1Z_0331.XLS]Tregion'!R118C3</t>
  </si>
  <si>
    <t xml:space="preserve">'[R1Z_0331.XLS]Tregion'!R118C4</t>
  </si>
  <si>
    <t xml:space="preserve">'[R1Z_0331.XLS]Tregion'!R118C32</t>
  </si>
  <si>
    <t xml:space="preserve">'[R1Z_0331.XLS]Tregion'!R118C10</t>
  </si>
  <si>
    <t xml:space="preserve">'[R1Z_0331.XLS]Tregion'!R118C24</t>
  </si>
  <si>
    <t xml:space="preserve">'[R3B_0331.XLS]Tregion'!R118C1</t>
  </si>
  <si>
    <t xml:space="preserve">'[R3B_0331.XLS]Tregion'!R118C2</t>
  </si>
  <si>
    <t xml:space="preserve">'[R3B_0331.XLS]Tregion'!R118C3</t>
  </si>
  <si>
    <t xml:space="preserve">'[R3B_0331.XLS]Tregion'!R118C4</t>
  </si>
  <si>
    <t xml:space="preserve">'[R3B_0331.XLS]Tregion'!R118C32</t>
  </si>
  <si>
    <t xml:space="preserve">'[R3B_0331.XLS]Tregion'!R118C10</t>
  </si>
  <si>
    <t xml:space="preserve">'[R3B_0331.XLS]Tregion'!R118C24</t>
  </si>
  <si>
    <t xml:space="preserve">'[R4_0331.XLS]Tregion'!R118C1</t>
  </si>
  <si>
    <t xml:space="preserve">'[R4_0331.XLS]Tregion'!R118C2</t>
  </si>
  <si>
    <t xml:space="preserve">'[R4_0331.XLS]Tregion'!R118C3</t>
  </si>
  <si>
    <t xml:space="preserve">'[R4_0331.XLS]Tregion'!R118C4</t>
  </si>
  <si>
    <t xml:space="preserve">'[R4_0331.XLS]Tregion'!R118C32</t>
  </si>
  <si>
    <t xml:space="preserve">'[R4_0331.XLS]Tregion'!R118C10</t>
  </si>
  <si>
    <t xml:space="preserve">'[R4_0331.XLS]Tregion'!R118C24</t>
  </si>
  <si>
    <t xml:space="preserve">'[R4A_0331.XLS]Tregion'!R118C1</t>
  </si>
  <si>
    <t xml:space="preserve">'[R4A_0331.XLS]Tregion'!R118C2</t>
  </si>
  <si>
    <t xml:space="preserve">'[R4A_0331.XLS]Tregion'!R118C3</t>
  </si>
  <si>
    <t xml:space="preserve">'[R4A_0331.XLS]Tregion'!R118C4</t>
  </si>
  <si>
    <t xml:space="preserve">'[R4A_0331.XLS]Tregion'!R118C32</t>
  </si>
  <si>
    <t xml:space="preserve">'[R4A_0331.XLS]Tregion'!R118C10</t>
  </si>
  <si>
    <t xml:space="preserve">'[R4A_0331.XLS]Tregion'!R118C24</t>
  </si>
  <si>
    <t xml:space="preserve">'[R4B_0331.XLS]Tregion'!R118C1</t>
  </si>
  <si>
    <t xml:space="preserve">'[R4B_0331.XLS]Tregion'!R118C2</t>
  </si>
  <si>
    <t xml:space="preserve">'[R4B_0331.XLS]Tregion'!R118C3</t>
  </si>
  <si>
    <t xml:space="preserve">'[R4B_0331.XLS]Tregion'!R118C4</t>
  </si>
  <si>
    <t xml:space="preserve">'[R4B_0331.XLS]Tregion'!R118C32</t>
  </si>
  <si>
    <t xml:space="preserve">'[R4B_0331.XLS]Tregion'!R118C10</t>
  </si>
  <si>
    <t xml:space="preserve">'[R4B_0331.XLS]Tregion'!R118C24</t>
  </si>
  <si>
    <t xml:space="preserve">'[R4C_0331.XLS]Tregion'!R118C1</t>
  </si>
  <si>
    <t xml:space="preserve">'[R4C_0331.XLS]Tregion'!R118C2</t>
  </si>
  <si>
    <t xml:space="preserve">'[R4C_0331.XLS]Tregion'!R118C3</t>
  </si>
  <si>
    <t xml:space="preserve">'[R4C_0331.XLS]Tregion'!R118C4</t>
  </si>
  <si>
    <t xml:space="preserve">'[R4C_0331.XLS]Tregion'!R118C32</t>
  </si>
  <si>
    <t xml:space="preserve">'[R4C_0331.XLS]Tregion'!R118C10</t>
  </si>
  <si>
    <t xml:space="preserve">'[R4C_0331.XLS]Tregion'!R118C24</t>
  </si>
  <si>
    <t xml:space="preserve">'[R5_0331.XLS]Tregion'!R118C1</t>
  </si>
  <si>
    <t xml:space="preserve">'[R5_0331.XLS]Tregion'!R118C2</t>
  </si>
  <si>
    <t xml:space="preserve">'[R5_0331.XLS]Tregion'!R118C3</t>
  </si>
  <si>
    <t xml:space="preserve">'[R5_0331.XLS]Tregion'!R118C4</t>
  </si>
  <si>
    <t xml:space="preserve">'[R5_0331.XLS]Tregion'!R118C32</t>
  </si>
  <si>
    <t xml:space="preserve">'[R5_0331.XLS]Tregion'!R118C10</t>
  </si>
  <si>
    <t xml:space="preserve">'[R5_0331.XLS]Tregion'!R118C24</t>
  </si>
  <si>
    <t xml:space="preserve">'[R6_0331.XLS]Tregion'!R118C1</t>
  </si>
  <si>
    <t xml:space="preserve">'[R6_0331.XLS]Tregion'!R118C2</t>
  </si>
  <si>
    <t xml:space="preserve">'[R6_0331.XLS]Tregion'!R118C3</t>
  </si>
  <si>
    <t xml:space="preserve">'[R6_0331.XLS]Tregion'!R118C4</t>
  </si>
  <si>
    <t xml:space="preserve">'[R6_0331.XLS]Tregion'!R118C32</t>
  </si>
  <si>
    <t xml:space="preserve">'[R6_0331.XLS]Tregion'!R118C10</t>
  </si>
  <si>
    <t xml:space="preserve">'[R6_0331.XLS]Tregion'!R118C24</t>
  </si>
  <si>
    <t xml:space="preserve">'[R1_0331.XLS]Tregion'!R119C1</t>
  </si>
  <si>
    <t xml:space="preserve">'[R1_0331.XLS]Tregion'!R119C2</t>
  </si>
  <si>
    <t xml:space="preserve">'[R1_0331.XLS]Tregion'!R119C3</t>
  </si>
  <si>
    <t xml:space="preserve">'[R1_0331.XLS]Tregion'!R119C4</t>
  </si>
  <si>
    <t xml:space="preserve">'[R1_0331.XLS]Tregion'!R119C32</t>
  </si>
  <si>
    <t xml:space="preserve">'[R1_0331.XLS]Tregion'!R119C10</t>
  </si>
  <si>
    <t xml:space="preserve">'[R1_0331.XLS]Tregion'!R119C24</t>
  </si>
  <si>
    <t xml:space="preserve">'[R1A_0331.XLS]Tregion'!R119C1</t>
  </si>
  <si>
    <t xml:space="preserve">'[R1A_0331.XLS]Tregion'!R119C2</t>
  </si>
  <si>
    <t xml:space="preserve">'[R1A_0331.XLS]Tregion'!R119C3</t>
  </si>
  <si>
    <t xml:space="preserve">'[R1A_0331.XLS]Tregion'!R119C4</t>
  </si>
  <si>
    <t xml:space="preserve">'[R1A_0331.XLS]Tregion'!R119C32</t>
  </si>
  <si>
    <t xml:space="preserve">'[R1A_0331.XLS]Tregion'!R119C10</t>
  </si>
  <si>
    <t xml:space="preserve">'[R1A_0331.XLS]Tregion'!R119C24</t>
  </si>
  <si>
    <t xml:space="preserve">'[R1B_0331.XLS]Tregion'!R119C1</t>
  </si>
  <si>
    <t xml:space="preserve">'[R1B_0331.XLS]Tregion'!R119C2</t>
  </si>
  <si>
    <t xml:space="preserve">'[R1B_0331.XLS]Tregion'!R119C3</t>
  </si>
  <si>
    <t xml:space="preserve">'[R1B_0331.XLS]Tregion'!R119C4</t>
  </si>
  <si>
    <t xml:space="preserve">'[R1B_0331.XLS]Tregion'!R119C32</t>
  </si>
  <si>
    <t xml:space="preserve">'[R1B_0331.XLS]Tregion'!R119C10</t>
  </si>
  <si>
    <t xml:space="preserve">'[R1B_0331.XLS]Tregion'!R119C24</t>
  </si>
  <si>
    <t xml:space="preserve">'[R1C_0331.XLS]Tregion'!R119C1</t>
  </si>
  <si>
    <t xml:space="preserve">'[R1C_0331.XLS]Tregion'!R119C2</t>
  </si>
  <si>
    <t xml:space="preserve">'[R1C_0331.XLS]Tregion'!R119C3</t>
  </si>
  <si>
    <t xml:space="preserve">'[R1C_0331.XLS]Tregion'!R119C4</t>
  </si>
  <si>
    <t xml:space="preserve">'[R1C_0331.XLS]Tregion'!R119C32</t>
  </si>
  <si>
    <t xml:space="preserve">'[R1C_0331.XLS]Tregion'!R119C10</t>
  </si>
  <si>
    <t xml:space="preserve">'[R1C_0331.XLS]Tregion'!R119C24</t>
  </si>
  <si>
    <t xml:space="preserve">'[R1E_0331.XLS]Tregion'!R119C1</t>
  </si>
  <si>
    <t xml:space="preserve">'[R1E_0331.XLS]Tregion'!R119C2</t>
  </si>
  <si>
    <t xml:space="preserve">'[R1E_0331.XLS]Tregion'!R119C3</t>
  </si>
  <si>
    <t xml:space="preserve">'[R1E_0331.XLS]Tregion'!R119C4</t>
  </si>
  <si>
    <t xml:space="preserve">'[R1E_0331.XLS]Tregion'!R119C32</t>
  </si>
  <si>
    <t xml:space="preserve">'[R1E_0331.XLS]Tregion'!R119C10</t>
  </si>
  <si>
    <t xml:space="preserve">'[R1E_0331.XLS]Tregion'!R119C24</t>
  </si>
  <si>
    <t xml:space="preserve">'[R1Z_0331.XLS]Tregion'!R119C1</t>
  </si>
  <si>
    <t xml:space="preserve">'[R1Z_0331.XLS]Tregion'!R119C2</t>
  </si>
  <si>
    <t xml:space="preserve">'[R1Z_0331.XLS]Tregion'!R119C3</t>
  </si>
  <si>
    <t xml:space="preserve">'[R1Z_0331.XLS]Tregion'!R119C4</t>
  </si>
  <si>
    <t xml:space="preserve">'[R1Z_0331.XLS]Tregion'!R119C32</t>
  </si>
  <si>
    <t xml:space="preserve">'[R1Z_0331.XLS]Tregion'!R119C10</t>
  </si>
  <si>
    <t xml:space="preserve">'[R1Z_0331.XLS]Tregion'!R119C24</t>
  </si>
  <si>
    <t xml:space="preserve">'[R3B_0331.XLS]Tregion'!R119C1</t>
  </si>
  <si>
    <t xml:space="preserve">'[R3B_0331.XLS]Tregion'!R119C2</t>
  </si>
  <si>
    <t xml:space="preserve">'[R3B_0331.XLS]Tregion'!R119C3</t>
  </si>
  <si>
    <t xml:space="preserve">'[R3B_0331.XLS]Tregion'!R119C4</t>
  </si>
  <si>
    <t xml:space="preserve">'[R3B_0331.XLS]Tregion'!R119C32</t>
  </si>
  <si>
    <t xml:space="preserve">'[R3B_0331.XLS]Tregion'!R119C10</t>
  </si>
  <si>
    <t xml:space="preserve">'[R3B_0331.XLS]Tregion'!R119C24</t>
  </si>
  <si>
    <t xml:space="preserve">'[R4_0331.XLS]Tregion'!R119C1</t>
  </si>
  <si>
    <t xml:space="preserve">'[R4_0331.XLS]Tregion'!R119C2</t>
  </si>
  <si>
    <t xml:space="preserve">'[R4_0331.XLS]Tregion'!R119C3</t>
  </si>
  <si>
    <t xml:space="preserve">'[R4_0331.XLS]Tregion'!R119C4</t>
  </si>
  <si>
    <t xml:space="preserve">'[R4_0331.XLS]Tregion'!R119C32</t>
  </si>
  <si>
    <t xml:space="preserve">'[R4_0331.XLS]Tregion'!R119C10</t>
  </si>
  <si>
    <t xml:space="preserve">'[R4_0331.XLS]Tregion'!R119C24</t>
  </si>
  <si>
    <t xml:space="preserve">'[R4A_0331.XLS]Tregion'!R119C1</t>
  </si>
  <si>
    <t xml:space="preserve">'[R4A_0331.XLS]Tregion'!R119C2</t>
  </si>
  <si>
    <t xml:space="preserve">'[R4A_0331.XLS]Tregion'!R119C3</t>
  </si>
  <si>
    <t xml:space="preserve">'[R4A_0331.XLS]Tregion'!R119C4</t>
  </si>
  <si>
    <t xml:space="preserve">'[R4A_0331.XLS]Tregion'!R119C32</t>
  </si>
  <si>
    <t xml:space="preserve">'[R4A_0331.XLS]Tregion'!R119C10</t>
  </si>
  <si>
    <t xml:space="preserve">'[R4A_0331.XLS]Tregion'!R119C24</t>
  </si>
  <si>
    <t xml:space="preserve">'[R4B_0331.XLS]Tregion'!R119C1</t>
  </si>
  <si>
    <t xml:space="preserve">'[R4B_0331.XLS]Tregion'!R119C2</t>
  </si>
  <si>
    <t xml:space="preserve">'[R4B_0331.XLS]Tregion'!R119C3</t>
  </si>
  <si>
    <t xml:space="preserve">'[R4B_0331.XLS]Tregion'!R119C4</t>
  </si>
  <si>
    <t xml:space="preserve">'[R4B_0331.XLS]Tregion'!R119C32</t>
  </si>
  <si>
    <t xml:space="preserve">'[R4B_0331.XLS]Tregion'!R119C10</t>
  </si>
  <si>
    <t xml:space="preserve">'[R4B_0331.XLS]Tregion'!R119C24</t>
  </si>
  <si>
    <t xml:space="preserve">'[R4C_0331.XLS]Tregion'!R119C1</t>
  </si>
  <si>
    <t xml:space="preserve">'[R4C_0331.XLS]Tregion'!R119C2</t>
  </si>
  <si>
    <t xml:space="preserve">'[R4C_0331.XLS]Tregion'!R119C3</t>
  </si>
  <si>
    <t xml:space="preserve">'[R4C_0331.XLS]Tregion'!R119C4</t>
  </si>
  <si>
    <t xml:space="preserve">'[R4C_0331.XLS]Tregion'!R119C32</t>
  </si>
  <si>
    <t xml:space="preserve">'[R4C_0331.XLS]Tregion'!R119C10</t>
  </si>
  <si>
    <t xml:space="preserve">'[R4C_0331.XLS]Tregion'!R119C24</t>
  </si>
  <si>
    <t xml:space="preserve">'[R5_0331.XLS]Tregion'!R119C1</t>
  </si>
  <si>
    <t xml:space="preserve">'[R5_0331.XLS]Tregion'!R119C2</t>
  </si>
  <si>
    <t xml:space="preserve">'[R5_0331.XLS]Tregion'!R119C3</t>
  </si>
  <si>
    <t xml:space="preserve">'[R5_0331.XLS]Tregion'!R119C4</t>
  </si>
  <si>
    <t xml:space="preserve">'[R5_0331.XLS]Tregion'!R119C32</t>
  </si>
  <si>
    <t xml:space="preserve">'[R5_0331.XLS]Tregion'!R119C10</t>
  </si>
  <si>
    <t xml:space="preserve">'[R5_0331.XLS]Tregion'!R119C24</t>
  </si>
  <si>
    <t xml:space="preserve">'[R6_0331.XLS]Tregion'!R119C1</t>
  </si>
  <si>
    <t xml:space="preserve">'[R6_0331.XLS]Tregion'!R119C2</t>
  </si>
  <si>
    <t xml:space="preserve">'[R6_0331.XLS]Tregion'!R119C3</t>
  </si>
  <si>
    <t xml:space="preserve">'[R6_0331.XLS]Tregion'!R119C4</t>
  </si>
  <si>
    <t xml:space="preserve">'[R6_0331.XLS]Tregion'!R119C32</t>
  </si>
  <si>
    <t xml:space="preserve">'[R6_0331.XLS]Tregion'!R119C10</t>
  </si>
  <si>
    <t xml:space="preserve">'[R6_0331.XLS]Tregion'!R119C24</t>
  </si>
  <si>
    <t xml:space="preserve">'[R1_0331.XLS]Tregion'!R120C1</t>
  </si>
  <si>
    <t xml:space="preserve">'[R1_0331.XLS]Tregion'!R120C2</t>
  </si>
  <si>
    <t xml:space="preserve">'[R1_0331.XLS]Tregion'!R120C3</t>
  </si>
  <si>
    <t xml:space="preserve">'[R1_0331.XLS]Tregion'!R120C4</t>
  </si>
  <si>
    <t xml:space="preserve">'[R1_0331.XLS]Tregion'!R120C32</t>
  </si>
  <si>
    <t xml:space="preserve">'[R1_0331.XLS]Tregion'!R120C10</t>
  </si>
  <si>
    <t xml:space="preserve">'[R1_0331.XLS]Tregion'!R120C24</t>
  </si>
  <si>
    <t xml:space="preserve">'[R1A_0331.XLS]Tregion'!R120C1</t>
  </si>
  <si>
    <t xml:space="preserve">'[R1A_0331.XLS]Tregion'!R120C2</t>
  </si>
  <si>
    <t xml:space="preserve">'[R1A_0331.XLS]Tregion'!R120C3</t>
  </si>
  <si>
    <t xml:space="preserve">'[R1A_0331.XLS]Tregion'!R120C4</t>
  </si>
  <si>
    <t xml:space="preserve">'[R1A_0331.XLS]Tregion'!R120C32</t>
  </si>
  <si>
    <t xml:space="preserve">'[R1A_0331.XLS]Tregion'!R120C10</t>
  </si>
  <si>
    <t xml:space="preserve">'[R1A_0331.XLS]Tregion'!R120C24</t>
  </si>
  <si>
    <t xml:space="preserve">'[R1B_0331.XLS]Tregion'!R120C1</t>
  </si>
  <si>
    <t xml:space="preserve">'[R1B_0331.XLS]Tregion'!R120C2</t>
  </si>
  <si>
    <t xml:space="preserve">'[R1B_0331.XLS]Tregion'!R120C3</t>
  </si>
  <si>
    <t xml:space="preserve">'[R1B_0331.XLS]Tregion'!R120C4</t>
  </si>
  <si>
    <t xml:space="preserve">'[R1B_0331.XLS]Tregion'!R120C32</t>
  </si>
  <si>
    <t xml:space="preserve">'[R1B_0331.XLS]Tregion'!R120C10</t>
  </si>
  <si>
    <t xml:space="preserve">'[R1B_0331.XLS]Tregion'!R120C24</t>
  </si>
  <si>
    <t xml:space="preserve">'[R1C_0331.XLS]Tregion'!R120C1</t>
  </si>
  <si>
    <t xml:space="preserve">'[R1C_0331.XLS]Tregion'!R120C2</t>
  </si>
  <si>
    <t xml:space="preserve">'[R1C_0331.XLS]Tregion'!R120C3</t>
  </si>
  <si>
    <t xml:space="preserve">'[R1C_0331.XLS]Tregion'!R120C4</t>
  </si>
  <si>
    <t xml:space="preserve">'[R1C_0331.XLS]Tregion'!R120C32</t>
  </si>
  <si>
    <t xml:space="preserve">'[R1C_0331.XLS]Tregion'!R120C10</t>
  </si>
  <si>
    <t xml:space="preserve">'[R1C_0331.XLS]Tregion'!R120C24</t>
  </si>
  <si>
    <t xml:space="preserve">'[R1E_0331.XLS]Tregion'!R120C1</t>
  </si>
  <si>
    <t xml:space="preserve">'[R1E_0331.XLS]Tregion'!R120C2</t>
  </si>
  <si>
    <t xml:space="preserve">'[R1E_0331.XLS]Tregion'!R120C3</t>
  </si>
  <si>
    <t xml:space="preserve">'[R1E_0331.XLS]Tregion'!R120C4</t>
  </si>
  <si>
    <t xml:space="preserve">'[R1E_0331.XLS]Tregion'!R120C32</t>
  </si>
  <si>
    <t xml:space="preserve">'[R1E_0331.XLS]Tregion'!R120C10</t>
  </si>
  <si>
    <t xml:space="preserve">'[R1E_0331.XLS]Tregion'!R120C24</t>
  </si>
  <si>
    <t xml:space="preserve">'[R1Z_0331.XLS]Tregion'!R120C1</t>
  </si>
  <si>
    <t xml:space="preserve">'[R1Z_0331.XLS]Tregion'!R120C2</t>
  </si>
  <si>
    <t xml:space="preserve">'[R1Z_0331.XLS]Tregion'!R120C3</t>
  </si>
  <si>
    <t xml:space="preserve">'[R1Z_0331.XLS]Tregion'!R120C4</t>
  </si>
  <si>
    <t xml:space="preserve">'[R1Z_0331.XLS]Tregion'!R120C32</t>
  </si>
  <si>
    <t xml:space="preserve">'[R1Z_0331.XLS]Tregion'!R120C10</t>
  </si>
  <si>
    <t xml:space="preserve">'[R1Z_0331.XLS]Tregion'!R120C24</t>
  </si>
  <si>
    <t xml:space="preserve">'[R3B_0331.XLS]Tregion'!R120C1</t>
  </si>
  <si>
    <t xml:space="preserve">'[R3B_0331.XLS]Tregion'!R120C2</t>
  </si>
  <si>
    <t xml:space="preserve">'[R3B_0331.XLS]Tregion'!R120C3</t>
  </si>
  <si>
    <t xml:space="preserve">'[R3B_0331.XLS]Tregion'!R120C4</t>
  </si>
  <si>
    <t xml:space="preserve">'[R3B_0331.XLS]Tregion'!R120C32</t>
  </si>
  <si>
    <t xml:space="preserve">'[R3B_0331.XLS]Tregion'!R120C10</t>
  </si>
  <si>
    <t xml:space="preserve">'[R3B_0331.XLS]Tregion'!R120C24</t>
  </si>
  <si>
    <t xml:space="preserve">'[R4_0331.XLS]Tregion'!R120C1</t>
  </si>
  <si>
    <t xml:space="preserve">'[R4_0331.XLS]Tregion'!R120C2</t>
  </si>
  <si>
    <t xml:space="preserve">'[R4_0331.XLS]Tregion'!R120C3</t>
  </si>
  <si>
    <t xml:space="preserve">'[R4_0331.XLS]Tregion'!R120C4</t>
  </si>
  <si>
    <t xml:space="preserve">'[R4_0331.XLS]Tregion'!R120C32</t>
  </si>
  <si>
    <t xml:space="preserve">'[R4_0331.XLS]Tregion'!R120C10</t>
  </si>
  <si>
    <t xml:space="preserve">'[R4_0331.XLS]Tregion'!R120C24</t>
  </si>
  <si>
    <t xml:space="preserve">'[R4A_0331.XLS]Tregion'!R120C1</t>
  </si>
  <si>
    <t xml:space="preserve">'[R4A_0331.XLS]Tregion'!R120C2</t>
  </si>
  <si>
    <t xml:space="preserve">'[R4A_0331.XLS]Tregion'!R120C3</t>
  </si>
  <si>
    <t xml:space="preserve">'[R4A_0331.XLS]Tregion'!R120C4</t>
  </si>
  <si>
    <t xml:space="preserve">'[R4A_0331.XLS]Tregion'!R120C32</t>
  </si>
  <si>
    <t xml:space="preserve">'[R4A_0331.XLS]Tregion'!R120C10</t>
  </si>
  <si>
    <t xml:space="preserve">'[R4A_0331.XLS]Tregion'!R120C24</t>
  </si>
  <si>
    <t xml:space="preserve">'[R4B_0331.XLS]Tregion'!R120C1</t>
  </si>
  <si>
    <t xml:space="preserve">'[R4B_0331.XLS]Tregion'!R120C2</t>
  </si>
  <si>
    <t xml:space="preserve">'[R4B_0331.XLS]Tregion'!R120C3</t>
  </si>
  <si>
    <t xml:space="preserve">'[R4B_0331.XLS]Tregion'!R120C4</t>
  </si>
  <si>
    <t xml:space="preserve">'[R4B_0331.XLS]Tregion'!R120C32</t>
  </si>
  <si>
    <t xml:space="preserve">'[R4B_0331.XLS]Tregion'!R120C10</t>
  </si>
  <si>
    <t xml:space="preserve">'[R4B_0331.XLS]Tregion'!R120C24</t>
  </si>
  <si>
    <t xml:space="preserve">'[R4C_0331.XLS]Tregion'!R120C1</t>
  </si>
  <si>
    <t xml:space="preserve">'[R4C_0331.XLS]Tregion'!R120C2</t>
  </si>
  <si>
    <t xml:space="preserve">'[R4C_0331.XLS]Tregion'!R120C3</t>
  </si>
  <si>
    <t xml:space="preserve">'[R4C_0331.XLS]Tregion'!R120C4</t>
  </si>
  <si>
    <t xml:space="preserve">'[R4C_0331.XLS]Tregion'!R120C32</t>
  </si>
  <si>
    <t xml:space="preserve">'[R4C_0331.XLS]Tregion'!R120C10</t>
  </si>
  <si>
    <t xml:space="preserve">'[R4C_0331.XLS]Tregion'!R120C24</t>
  </si>
  <si>
    <t xml:space="preserve">'[R5_0331.XLS]Tregion'!R120C1</t>
  </si>
  <si>
    <t xml:space="preserve">'[R5_0331.XLS]Tregion'!R120C2</t>
  </si>
  <si>
    <t xml:space="preserve">'[R5_0331.XLS]Tregion'!R120C3</t>
  </si>
  <si>
    <t xml:space="preserve">'[R5_0331.XLS]Tregion'!R120C4</t>
  </si>
  <si>
    <t xml:space="preserve">'[R5_0331.XLS]Tregion'!R120C32</t>
  </si>
  <si>
    <t xml:space="preserve">'[R5_0331.XLS]Tregion'!R120C10</t>
  </si>
  <si>
    <t xml:space="preserve">'[R5_0331.XLS]Tregion'!R120C24</t>
  </si>
  <si>
    <t xml:space="preserve">'[R6_0331.XLS]Tregion'!R120C1</t>
  </si>
  <si>
    <t xml:space="preserve">'[R6_0331.XLS]Tregion'!R120C2</t>
  </si>
  <si>
    <t xml:space="preserve">'[R6_0331.XLS]Tregion'!R120C3</t>
  </si>
  <si>
    <t xml:space="preserve">'[R6_0331.XLS]Tregion'!R120C4</t>
  </si>
  <si>
    <t xml:space="preserve">'[R6_0331.XLS]Tregion'!R120C32</t>
  </si>
  <si>
    <t xml:space="preserve">'[R6_0331.XLS]Tregion'!R120C10</t>
  </si>
  <si>
    <t xml:space="preserve">'[R6_0331.XLS]Tregion'!R120C24</t>
  </si>
  <si>
    <t xml:space="preserve">'[R1_0331.XLS]Tregion'!R121C1</t>
  </si>
  <si>
    <t xml:space="preserve">'[R1_0331.XLS]Tregion'!R121C2</t>
  </si>
  <si>
    <t xml:space="preserve">'[R1_0331.XLS]Tregion'!R121C3</t>
  </si>
  <si>
    <t xml:space="preserve">'[R1_0331.XLS]Tregion'!R121C4</t>
  </si>
  <si>
    <t xml:space="preserve">'[R1_0331.XLS]Tregion'!R121C32</t>
  </si>
  <si>
    <t xml:space="preserve">'[R1_0331.XLS]Tregion'!R121C10</t>
  </si>
  <si>
    <t xml:space="preserve">'[R1_0331.XLS]Tregion'!R121C24</t>
  </si>
  <si>
    <t xml:space="preserve">'[R1A_0331.XLS]Tregion'!R121C1</t>
  </si>
  <si>
    <t xml:space="preserve">'[R1A_0331.XLS]Tregion'!R121C2</t>
  </si>
  <si>
    <t xml:space="preserve">'[R1A_0331.XLS]Tregion'!R121C3</t>
  </si>
  <si>
    <t xml:space="preserve">'[R1A_0331.XLS]Tregion'!R121C4</t>
  </si>
  <si>
    <t xml:space="preserve">'[R1A_0331.XLS]Tregion'!R121C32</t>
  </si>
  <si>
    <t xml:space="preserve">'[R1A_0331.XLS]Tregion'!R121C10</t>
  </si>
  <si>
    <t xml:space="preserve">'[R1A_0331.XLS]Tregion'!R121C24</t>
  </si>
  <si>
    <t xml:space="preserve">'[R1B_0331.XLS]Tregion'!R121C1</t>
  </si>
  <si>
    <t xml:space="preserve">'[R1B_0331.XLS]Tregion'!R121C2</t>
  </si>
  <si>
    <t xml:space="preserve">'[R1B_0331.XLS]Tregion'!R121C3</t>
  </si>
  <si>
    <t xml:space="preserve">'[R1B_0331.XLS]Tregion'!R121C4</t>
  </si>
  <si>
    <t xml:space="preserve">'[R1B_0331.XLS]Tregion'!R121C32</t>
  </si>
  <si>
    <t xml:space="preserve">'[R1B_0331.XLS]Tregion'!R121C10</t>
  </si>
  <si>
    <t xml:space="preserve">'[R1B_0331.XLS]Tregion'!R121C24</t>
  </si>
  <si>
    <t xml:space="preserve">'[R1C_0331.XLS]Tregion'!R121C1</t>
  </si>
  <si>
    <t xml:space="preserve">'[R1C_0331.XLS]Tregion'!R121C2</t>
  </si>
  <si>
    <t xml:space="preserve">'[R1C_0331.XLS]Tregion'!R121C3</t>
  </si>
  <si>
    <t xml:space="preserve">'[R1C_0331.XLS]Tregion'!R121C4</t>
  </si>
  <si>
    <t xml:space="preserve">'[R1C_0331.XLS]Tregion'!R121C32</t>
  </si>
  <si>
    <t xml:space="preserve">'[R1C_0331.XLS]Tregion'!R121C10</t>
  </si>
  <si>
    <t xml:space="preserve">'[R1C_0331.XLS]Tregion'!R121C24</t>
  </si>
  <si>
    <t xml:space="preserve">'[R1E_0331.XLS]Tregion'!R121C1</t>
  </si>
  <si>
    <t xml:space="preserve">'[R1E_0331.XLS]Tregion'!R121C2</t>
  </si>
  <si>
    <t xml:space="preserve">'[R1E_0331.XLS]Tregion'!R121C3</t>
  </si>
  <si>
    <t xml:space="preserve">'[R1E_0331.XLS]Tregion'!R121C4</t>
  </si>
  <si>
    <t xml:space="preserve">'[R1E_0331.XLS]Tregion'!R121C32</t>
  </si>
  <si>
    <t xml:space="preserve">'[R1E_0331.XLS]Tregion'!R121C10</t>
  </si>
  <si>
    <t xml:space="preserve">'[R1E_0331.XLS]Tregion'!R121C24</t>
  </si>
  <si>
    <t xml:space="preserve">'[R1Z_0331.XLS]Tregion'!R121C1</t>
  </si>
  <si>
    <t xml:space="preserve">'[R1Z_0331.XLS]Tregion'!R121C2</t>
  </si>
  <si>
    <t xml:space="preserve">'[R1Z_0331.XLS]Tregion'!R121C3</t>
  </si>
  <si>
    <t xml:space="preserve">'[R1Z_0331.XLS]Tregion'!R121C4</t>
  </si>
  <si>
    <t xml:space="preserve">'[R1Z_0331.XLS]Tregion'!R121C32</t>
  </si>
  <si>
    <t xml:space="preserve">'[R1Z_0331.XLS]Tregion'!R121C10</t>
  </si>
  <si>
    <t xml:space="preserve">'[R1Z_0331.XLS]Tregion'!R121C24</t>
  </si>
  <si>
    <t xml:space="preserve">'[R3B_0331.XLS]Tregion'!R121C1</t>
  </si>
  <si>
    <t xml:space="preserve">'[R3B_0331.XLS]Tregion'!R121C2</t>
  </si>
  <si>
    <t xml:space="preserve">'[R3B_0331.XLS]Tregion'!R121C3</t>
  </si>
  <si>
    <t xml:space="preserve">'[R3B_0331.XLS]Tregion'!R121C4</t>
  </si>
  <si>
    <t xml:space="preserve">'[R3B_0331.XLS]Tregion'!R121C32</t>
  </si>
  <si>
    <t xml:space="preserve">'[R3B_0331.XLS]Tregion'!R121C10</t>
  </si>
  <si>
    <t xml:space="preserve">'[R3B_0331.XLS]Tregion'!R121C24</t>
  </si>
  <si>
    <t xml:space="preserve">'[R4_0331.XLS]Tregion'!R121C1</t>
  </si>
  <si>
    <t xml:space="preserve">'[R4_0331.XLS]Tregion'!R121C2</t>
  </si>
  <si>
    <t xml:space="preserve">'[R4_0331.XLS]Tregion'!R121C3</t>
  </si>
  <si>
    <t xml:space="preserve">'[R4_0331.XLS]Tregion'!R121C4</t>
  </si>
  <si>
    <t xml:space="preserve">'[R4_0331.XLS]Tregion'!R121C32</t>
  </si>
  <si>
    <t xml:space="preserve">'[R4_0331.XLS]Tregion'!R121C10</t>
  </si>
  <si>
    <t xml:space="preserve">'[R4_0331.XLS]Tregion'!R121C24</t>
  </si>
  <si>
    <t xml:space="preserve">'[R4A_0331.XLS]Tregion'!R121C1</t>
  </si>
  <si>
    <t xml:space="preserve">'[R4A_0331.XLS]Tregion'!R121C2</t>
  </si>
  <si>
    <t xml:space="preserve">'[R4A_0331.XLS]Tregion'!R121C3</t>
  </si>
  <si>
    <t xml:space="preserve">'[R4A_0331.XLS]Tregion'!R121C4</t>
  </si>
  <si>
    <t xml:space="preserve">'[R4A_0331.XLS]Tregion'!R121C32</t>
  </si>
  <si>
    <t xml:space="preserve">'[R4A_0331.XLS]Tregion'!R121C10</t>
  </si>
  <si>
    <t xml:space="preserve">'[R4A_0331.XLS]Tregion'!R121C24</t>
  </si>
  <si>
    <t xml:space="preserve">'[R4B_0331.XLS]Tregion'!R121C1</t>
  </si>
  <si>
    <t xml:space="preserve">'[R4B_0331.XLS]Tregion'!R121C2</t>
  </si>
  <si>
    <t xml:space="preserve">'[R4B_0331.XLS]Tregion'!R121C3</t>
  </si>
  <si>
    <t xml:space="preserve">'[R4B_0331.XLS]Tregion'!R121C4</t>
  </si>
  <si>
    <t xml:space="preserve">'[R4B_0331.XLS]Tregion'!R121C32</t>
  </si>
  <si>
    <t xml:space="preserve">'[R4B_0331.XLS]Tregion'!R121C10</t>
  </si>
  <si>
    <t xml:space="preserve">'[R4B_0331.XLS]Tregion'!R121C24</t>
  </si>
  <si>
    <t xml:space="preserve">'[R4C_0331.XLS]Tregion'!R121C1</t>
  </si>
  <si>
    <t xml:space="preserve">'[R4C_0331.XLS]Tregion'!R121C2</t>
  </si>
  <si>
    <t xml:space="preserve">'[R4C_0331.XLS]Tregion'!R121C3</t>
  </si>
  <si>
    <t xml:space="preserve">'[R4C_0331.XLS]Tregion'!R121C4</t>
  </si>
  <si>
    <t xml:space="preserve">'[R4C_0331.XLS]Tregion'!R121C32</t>
  </si>
  <si>
    <t xml:space="preserve">'[R4C_0331.XLS]Tregion'!R121C10</t>
  </si>
  <si>
    <t xml:space="preserve">'[R4C_0331.XLS]Tregion'!R121C24</t>
  </si>
  <si>
    <t xml:space="preserve">'[R5_0331.XLS]Tregion'!R121C1</t>
  </si>
  <si>
    <t xml:space="preserve">'[R5_0331.XLS]Tregion'!R121C2</t>
  </si>
  <si>
    <t xml:space="preserve">'[R5_0331.XLS]Tregion'!R121C3</t>
  </si>
  <si>
    <t xml:space="preserve">'[R5_0331.XLS]Tregion'!R121C4</t>
  </si>
  <si>
    <t xml:space="preserve">'[R5_0331.XLS]Tregion'!R121C32</t>
  </si>
  <si>
    <t xml:space="preserve">'[R5_0331.XLS]Tregion'!R121C10</t>
  </si>
  <si>
    <t xml:space="preserve">'[R5_0331.XLS]Tregion'!R121C24</t>
  </si>
  <si>
    <t xml:space="preserve">'[R6_0331.XLS]Tregion'!R121C1</t>
  </si>
  <si>
    <t xml:space="preserve">'[R6_0331.XLS]Tregion'!R121C2</t>
  </si>
  <si>
    <t xml:space="preserve">'[R6_0331.XLS]Tregion'!R121C3</t>
  </si>
  <si>
    <t xml:space="preserve">'[R6_0331.XLS]Tregion'!R121C4</t>
  </si>
  <si>
    <t xml:space="preserve">'[R6_0331.XLS]Tregion'!R121C32</t>
  </si>
  <si>
    <t xml:space="preserve">'[R6_0331.XLS]Tregion'!R121C10</t>
  </si>
  <si>
    <t xml:space="preserve">'[R6_0331.XLS]Tregion'!R121C24</t>
  </si>
  <si>
    <t xml:space="preserve">'[R1_0331.XLS]Tregion'!R122C1</t>
  </si>
  <si>
    <t xml:space="preserve">'[R1_0331.XLS]Tregion'!R122C2</t>
  </si>
  <si>
    <t xml:space="preserve">'[R1_0331.XLS]Tregion'!R122C3</t>
  </si>
  <si>
    <t xml:space="preserve">'[R1_0331.XLS]Tregion'!R122C4</t>
  </si>
  <si>
    <t xml:space="preserve">'[R1_0331.XLS]Tregion'!R122C32</t>
  </si>
  <si>
    <t xml:space="preserve">'[R1_0331.XLS]Tregion'!R122C10</t>
  </si>
  <si>
    <t xml:space="preserve">'[R1_0331.XLS]Tregion'!R122C24</t>
  </si>
  <si>
    <t xml:space="preserve">'[R1A_0331.XLS]Tregion'!R122C1</t>
  </si>
  <si>
    <t xml:space="preserve">'[R1A_0331.XLS]Tregion'!R122C2</t>
  </si>
  <si>
    <t xml:space="preserve">'[R1A_0331.XLS]Tregion'!R122C3</t>
  </si>
  <si>
    <t xml:space="preserve">'[R1A_0331.XLS]Tregion'!R122C4</t>
  </si>
  <si>
    <t xml:space="preserve">'[R1A_0331.XLS]Tregion'!R122C32</t>
  </si>
  <si>
    <t xml:space="preserve">'[R1A_0331.XLS]Tregion'!R122C10</t>
  </si>
  <si>
    <t xml:space="preserve">'[R1A_0331.XLS]Tregion'!R122C24</t>
  </si>
  <si>
    <t xml:space="preserve">'[R1B_0331.XLS]Tregion'!R122C1</t>
  </si>
  <si>
    <t xml:space="preserve">'[R1B_0331.XLS]Tregion'!R122C2</t>
  </si>
  <si>
    <t xml:space="preserve">'[R1B_0331.XLS]Tregion'!R122C3</t>
  </si>
  <si>
    <t xml:space="preserve">'[R1B_0331.XLS]Tregion'!R122C4</t>
  </si>
  <si>
    <t xml:space="preserve">'[R1B_0331.XLS]Tregion'!R122C32</t>
  </si>
  <si>
    <t xml:space="preserve">'[R1B_0331.XLS]Tregion'!R122C10</t>
  </si>
  <si>
    <t xml:space="preserve">'[R1B_0331.XLS]Tregion'!R122C24</t>
  </si>
  <si>
    <t xml:space="preserve">'[R1C_0331.XLS]Tregion'!R122C1</t>
  </si>
  <si>
    <t xml:space="preserve">'[R1C_0331.XLS]Tregion'!R122C2</t>
  </si>
  <si>
    <t xml:space="preserve">'[R1C_0331.XLS]Tregion'!R122C3</t>
  </si>
  <si>
    <t xml:space="preserve">'[R1C_0331.XLS]Tregion'!R122C4</t>
  </si>
  <si>
    <t xml:space="preserve">'[R1C_0331.XLS]Tregion'!R122C32</t>
  </si>
  <si>
    <t xml:space="preserve">'[R1C_0331.XLS]Tregion'!R122C10</t>
  </si>
  <si>
    <t xml:space="preserve">'[R1C_0331.XLS]Tregion'!R122C24</t>
  </si>
  <si>
    <t xml:space="preserve">'[R1E_0331.XLS]Tregion'!R122C1</t>
  </si>
  <si>
    <t xml:space="preserve">'[R1E_0331.XLS]Tregion'!R122C2</t>
  </si>
  <si>
    <t xml:space="preserve">'[R1E_0331.XLS]Tregion'!R122C3</t>
  </si>
  <si>
    <t xml:space="preserve">'[R1E_0331.XLS]Tregion'!R122C4</t>
  </si>
  <si>
    <t xml:space="preserve">'[R1E_0331.XLS]Tregion'!R122C32</t>
  </si>
  <si>
    <t xml:space="preserve">'[R1E_0331.XLS]Tregion'!R122C10</t>
  </si>
  <si>
    <t xml:space="preserve">'[R1E_0331.XLS]Tregion'!R122C24</t>
  </si>
  <si>
    <t xml:space="preserve">'[R1Z_0331.XLS]Tregion'!R122C1</t>
  </si>
  <si>
    <t xml:space="preserve">'[R1Z_0331.XLS]Tregion'!R122C2</t>
  </si>
  <si>
    <t xml:space="preserve">'[R1Z_0331.XLS]Tregion'!R122C3</t>
  </si>
  <si>
    <t xml:space="preserve">'[R1Z_0331.XLS]Tregion'!R122C4</t>
  </si>
  <si>
    <t xml:space="preserve">'[R1Z_0331.XLS]Tregion'!R122C32</t>
  </si>
  <si>
    <t xml:space="preserve">'[R1Z_0331.XLS]Tregion'!R122C10</t>
  </si>
  <si>
    <t xml:space="preserve">'[R1Z_0331.XLS]Tregion'!R122C24</t>
  </si>
  <si>
    <t xml:space="preserve">'[R3B_0331.XLS]Tregion'!R122C1</t>
  </si>
  <si>
    <t xml:space="preserve">'[R3B_0331.XLS]Tregion'!R122C2</t>
  </si>
  <si>
    <t xml:space="preserve">'[R3B_0331.XLS]Tregion'!R122C3</t>
  </si>
  <si>
    <t xml:space="preserve">'[R3B_0331.XLS]Tregion'!R122C4</t>
  </si>
  <si>
    <t xml:space="preserve">'[R3B_0331.XLS]Tregion'!R122C32</t>
  </si>
  <si>
    <t xml:space="preserve">'[R3B_0331.XLS]Tregion'!R122C10</t>
  </si>
  <si>
    <t xml:space="preserve">'[R3B_0331.XLS]Tregion'!R122C24</t>
  </si>
  <si>
    <t xml:space="preserve">'[R4_0331.XLS]Tregion'!R122C1</t>
  </si>
  <si>
    <t xml:space="preserve">'[R4_0331.XLS]Tregion'!R122C2</t>
  </si>
  <si>
    <t xml:space="preserve">'[R4_0331.XLS]Tregion'!R122C3</t>
  </si>
  <si>
    <t xml:space="preserve">'[R4_0331.XLS]Tregion'!R122C4</t>
  </si>
  <si>
    <t xml:space="preserve">'[R4_0331.XLS]Tregion'!R122C32</t>
  </si>
  <si>
    <t xml:space="preserve">'[R4_0331.XLS]Tregion'!R122C10</t>
  </si>
  <si>
    <t xml:space="preserve">'[R4_0331.XLS]Tregion'!R122C24</t>
  </si>
  <si>
    <t xml:space="preserve">'[R4A_0331.XLS]Tregion'!R122C1</t>
  </si>
  <si>
    <t xml:space="preserve">'[R4A_0331.XLS]Tregion'!R122C2</t>
  </si>
  <si>
    <t xml:space="preserve">'[R4A_0331.XLS]Tregion'!R122C3</t>
  </si>
  <si>
    <t xml:space="preserve">'[R4A_0331.XLS]Tregion'!R122C4</t>
  </si>
  <si>
    <t xml:space="preserve">'[R4A_0331.XLS]Tregion'!R122C32</t>
  </si>
  <si>
    <t xml:space="preserve">'[R4A_0331.XLS]Tregion'!R122C10</t>
  </si>
  <si>
    <t xml:space="preserve">'[R4A_0331.XLS]Tregion'!R122C24</t>
  </si>
  <si>
    <t xml:space="preserve">'[R4B_0331.XLS]Tregion'!R122C1</t>
  </si>
  <si>
    <t xml:space="preserve">'[R4B_0331.XLS]Tregion'!R122C2</t>
  </si>
  <si>
    <t xml:space="preserve">'[R4B_0331.XLS]Tregion'!R122C3</t>
  </si>
  <si>
    <t xml:space="preserve">'[R4B_0331.XLS]Tregion'!R122C4</t>
  </si>
  <si>
    <t xml:space="preserve">'[R4B_0331.XLS]Tregion'!R122C32</t>
  </si>
  <si>
    <t xml:space="preserve">'[R4B_0331.XLS]Tregion'!R122C10</t>
  </si>
  <si>
    <t xml:space="preserve">'[R4B_0331.XLS]Tregion'!R122C24</t>
  </si>
  <si>
    <t xml:space="preserve">'[R4C_0331.XLS]Tregion'!R122C1</t>
  </si>
  <si>
    <t xml:space="preserve">'[R4C_0331.XLS]Tregion'!R122C2</t>
  </si>
  <si>
    <t xml:space="preserve">'[R4C_0331.XLS]Tregion'!R122C3</t>
  </si>
  <si>
    <t xml:space="preserve">'[R4C_0331.XLS]Tregion'!R122C4</t>
  </si>
  <si>
    <t xml:space="preserve">'[R4C_0331.XLS]Tregion'!R122C32</t>
  </si>
  <si>
    <t xml:space="preserve">'[R4C_0331.XLS]Tregion'!R122C10</t>
  </si>
  <si>
    <t xml:space="preserve">'[R4C_0331.XLS]Tregion'!R122C24</t>
  </si>
  <si>
    <t xml:space="preserve">'[R5_0331.XLS]Tregion'!R122C1</t>
  </si>
  <si>
    <t xml:space="preserve">'[R5_0331.XLS]Tregion'!R122C2</t>
  </si>
  <si>
    <t xml:space="preserve">'[R5_0331.XLS]Tregion'!R122C3</t>
  </si>
  <si>
    <t xml:space="preserve">'[R5_0331.XLS]Tregion'!R122C4</t>
  </si>
  <si>
    <t xml:space="preserve">'[R5_0331.XLS]Tregion'!R122C32</t>
  </si>
  <si>
    <t xml:space="preserve">'[R5_0331.XLS]Tregion'!R122C10</t>
  </si>
  <si>
    <t xml:space="preserve">'[R5_0331.XLS]Tregion'!R122C24</t>
  </si>
  <si>
    <t xml:space="preserve">'[R6_0331.XLS]Tregion'!R122C1</t>
  </si>
  <si>
    <t xml:space="preserve">'[R6_0331.XLS]Tregion'!R122C2</t>
  </si>
  <si>
    <t xml:space="preserve">'[R6_0331.XLS]Tregion'!R122C3</t>
  </si>
  <si>
    <t xml:space="preserve">'[R6_0331.XLS]Tregion'!R122C4</t>
  </si>
  <si>
    <t xml:space="preserve">'[R6_0331.XLS]Tregion'!R122C32</t>
  </si>
  <si>
    <t xml:space="preserve">'[R6_0331.XLS]Tregion'!R122C10</t>
  </si>
  <si>
    <t xml:space="preserve">'[R6_0331.XLS]Tregion'!R122C24</t>
  </si>
  <si>
    <t xml:space="preserve">'[R1_0331.XLS]Tregion'!R123C1</t>
  </si>
  <si>
    <t xml:space="preserve">'[R1_0331.XLS]Tregion'!R123C2</t>
  </si>
  <si>
    <t xml:space="preserve">'[R1_0331.XLS]Tregion'!R123C3</t>
  </si>
  <si>
    <t xml:space="preserve">'[R1_0331.XLS]Tregion'!R123C4</t>
  </si>
  <si>
    <t xml:space="preserve">'[R1_0331.XLS]Tregion'!R123C32</t>
  </si>
  <si>
    <t xml:space="preserve">'[R1_0331.XLS]Tregion'!R123C10</t>
  </si>
  <si>
    <t xml:space="preserve">'[R1_0331.XLS]Tregion'!R123C24</t>
  </si>
  <si>
    <t xml:space="preserve">'[R1A_0331.XLS]Tregion'!R123C1</t>
  </si>
  <si>
    <t xml:space="preserve">'[R1A_0331.XLS]Tregion'!R123C2</t>
  </si>
  <si>
    <t xml:space="preserve">'[R1A_0331.XLS]Tregion'!R123C3</t>
  </si>
  <si>
    <t xml:space="preserve">'[R1A_0331.XLS]Tregion'!R123C4</t>
  </si>
  <si>
    <t xml:space="preserve">'[R1A_0331.XLS]Tregion'!R123C32</t>
  </si>
  <si>
    <t xml:space="preserve">'[R1A_0331.XLS]Tregion'!R123C10</t>
  </si>
  <si>
    <t xml:space="preserve">'[R1A_0331.XLS]Tregion'!R123C24</t>
  </si>
  <si>
    <t xml:space="preserve">'[R1B_0331.XLS]Tregion'!R123C1</t>
  </si>
  <si>
    <t xml:space="preserve">'[R1B_0331.XLS]Tregion'!R123C2</t>
  </si>
  <si>
    <t xml:space="preserve">'[R1B_0331.XLS]Tregion'!R123C3</t>
  </si>
  <si>
    <t xml:space="preserve">'[R1B_0331.XLS]Tregion'!R123C4</t>
  </si>
  <si>
    <t xml:space="preserve">'[R1B_0331.XLS]Tregion'!R123C32</t>
  </si>
  <si>
    <t xml:space="preserve">'[R1B_0331.XLS]Tregion'!R123C10</t>
  </si>
  <si>
    <t xml:space="preserve">'[R1B_0331.XLS]Tregion'!R123C24</t>
  </si>
  <si>
    <t xml:space="preserve">'[R1C_0331.XLS]Tregion'!R123C1</t>
  </si>
  <si>
    <t xml:space="preserve">'[R1C_0331.XLS]Tregion'!R123C2</t>
  </si>
  <si>
    <t xml:space="preserve">'[R1C_0331.XLS]Tregion'!R123C3</t>
  </si>
  <si>
    <t xml:space="preserve">'[R1C_0331.XLS]Tregion'!R123C4</t>
  </si>
  <si>
    <t xml:space="preserve">'[R1C_0331.XLS]Tregion'!R123C32</t>
  </si>
  <si>
    <t xml:space="preserve">'[R1C_0331.XLS]Tregion'!R123C10</t>
  </si>
  <si>
    <t xml:space="preserve">'[R1C_0331.XLS]Tregion'!R123C24</t>
  </si>
  <si>
    <t xml:space="preserve">'[R1E_0331.XLS]Tregion'!R123C1</t>
  </si>
  <si>
    <t xml:space="preserve">'[R1E_0331.XLS]Tregion'!R123C2</t>
  </si>
  <si>
    <t xml:space="preserve">'[R1E_0331.XLS]Tregion'!R123C3</t>
  </si>
  <si>
    <t xml:space="preserve">'[R1E_0331.XLS]Tregion'!R123C4</t>
  </si>
  <si>
    <t xml:space="preserve">'[R1E_0331.XLS]Tregion'!R123C32</t>
  </si>
  <si>
    <t xml:space="preserve">'[R1E_0331.XLS]Tregion'!R123C10</t>
  </si>
  <si>
    <t xml:space="preserve">'[R1E_0331.XLS]Tregion'!R123C24</t>
  </si>
  <si>
    <t xml:space="preserve">'[R1Z_0331.XLS]Tregion'!R123C1</t>
  </si>
  <si>
    <t xml:space="preserve">'[R1Z_0331.XLS]Tregion'!R123C2</t>
  </si>
  <si>
    <t xml:space="preserve">'[R1Z_0331.XLS]Tregion'!R123C3</t>
  </si>
  <si>
    <t xml:space="preserve">'[R1Z_0331.XLS]Tregion'!R123C4</t>
  </si>
  <si>
    <t xml:space="preserve">'[R1Z_0331.XLS]Tregion'!R123C32</t>
  </si>
  <si>
    <t xml:space="preserve">'[R1Z_0331.XLS]Tregion'!R123C10</t>
  </si>
  <si>
    <t xml:space="preserve">'[R1Z_0331.XLS]Tregion'!R123C24</t>
  </si>
  <si>
    <t xml:space="preserve">'[R3B_0331.XLS]Tregion'!R123C1</t>
  </si>
  <si>
    <t xml:space="preserve">'[R3B_0331.XLS]Tregion'!R123C2</t>
  </si>
  <si>
    <t xml:space="preserve">'[R3B_0331.XLS]Tregion'!R123C3</t>
  </si>
  <si>
    <t xml:space="preserve">'[R3B_0331.XLS]Tregion'!R123C4</t>
  </si>
  <si>
    <t xml:space="preserve">'[R3B_0331.XLS]Tregion'!R123C32</t>
  </si>
  <si>
    <t xml:space="preserve">'[R3B_0331.XLS]Tregion'!R123C10</t>
  </si>
  <si>
    <t xml:space="preserve">'[R3B_0331.XLS]Tregion'!R123C24</t>
  </si>
  <si>
    <t xml:space="preserve">'[R4_0331.XLS]Tregion'!R123C1</t>
  </si>
  <si>
    <t xml:space="preserve">'[R4_0331.XLS]Tregion'!R123C2</t>
  </si>
  <si>
    <t xml:space="preserve">'[R4_0331.XLS]Tregion'!R123C3</t>
  </si>
  <si>
    <t xml:space="preserve">'[R4_0331.XLS]Tregion'!R123C4</t>
  </si>
  <si>
    <t xml:space="preserve">'[R4_0331.XLS]Tregion'!R123C32</t>
  </si>
  <si>
    <t xml:space="preserve">'[R4_0331.XLS]Tregion'!R123C10</t>
  </si>
  <si>
    <t xml:space="preserve">'[R4_0331.XLS]Tregion'!R123C24</t>
  </si>
  <si>
    <t xml:space="preserve">'[R4A_0331.XLS]Tregion'!R123C1</t>
  </si>
  <si>
    <t xml:space="preserve">'[R4A_0331.XLS]Tregion'!R123C2</t>
  </si>
  <si>
    <t xml:space="preserve">'[R4A_0331.XLS]Tregion'!R123C3</t>
  </si>
  <si>
    <t xml:space="preserve">'[R4A_0331.XLS]Tregion'!R123C4</t>
  </si>
  <si>
    <t xml:space="preserve">'[R4A_0331.XLS]Tregion'!R123C32</t>
  </si>
  <si>
    <t xml:space="preserve">'[R4A_0331.XLS]Tregion'!R123C10</t>
  </si>
  <si>
    <t xml:space="preserve">'[R4A_0331.XLS]Tregion'!R123C24</t>
  </si>
  <si>
    <t xml:space="preserve">'[R4B_0331.XLS]Tregion'!R123C1</t>
  </si>
  <si>
    <t xml:space="preserve">'[R4B_0331.XLS]Tregion'!R123C2</t>
  </si>
  <si>
    <t xml:space="preserve">'[R4B_0331.XLS]Tregion'!R123C3</t>
  </si>
  <si>
    <t xml:space="preserve">'[R4B_0331.XLS]Tregion'!R123C4</t>
  </si>
  <si>
    <t xml:space="preserve">'[R4B_0331.XLS]Tregion'!R123C32</t>
  </si>
  <si>
    <t xml:space="preserve">'[R4B_0331.XLS]Tregion'!R123C10</t>
  </si>
  <si>
    <t xml:space="preserve">'[R4B_0331.XLS]Tregion'!R123C24</t>
  </si>
  <si>
    <t xml:space="preserve">'[R4C_0331.XLS]Tregion'!R123C1</t>
  </si>
  <si>
    <t xml:space="preserve">'[R4C_0331.XLS]Tregion'!R123C2</t>
  </si>
  <si>
    <t xml:space="preserve">'[R4C_0331.XLS]Tregion'!R123C3</t>
  </si>
  <si>
    <t xml:space="preserve">'[R4C_0331.XLS]Tregion'!R123C4</t>
  </si>
  <si>
    <t xml:space="preserve">'[R4C_0331.XLS]Tregion'!R123C32</t>
  </si>
  <si>
    <t xml:space="preserve">'[R4C_0331.XLS]Tregion'!R123C10</t>
  </si>
  <si>
    <t xml:space="preserve">'[R4C_0331.XLS]Tregion'!R123C24</t>
  </si>
  <si>
    <t xml:space="preserve">'[R5_0331.XLS]Tregion'!R123C1</t>
  </si>
  <si>
    <t xml:space="preserve">'[R5_0331.XLS]Tregion'!R123C2</t>
  </si>
  <si>
    <t xml:space="preserve">'[R5_0331.XLS]Tregion'!R123C3</t>
  </si>
  <si>
    <t xml:space="preserve">'[R5_0331.XLS]Tregion'!R123C4</t>
  </si>
  <si>
    <t xml:space="preserve">'[R5_0331.XLS]Tregion'!R123C32</t>
  </si>
  <si>
    <t xml:space="preserve">'[R5_0331.XLS]Tregion'!R123C10</t>
  </si>
  <si>
    <t xml:space="preserve">'[R5_0331.XLS]Tregion'!R123C24</t>
  </si>
  <si>
    <t xml:space="preserve">'[R6_0331.XLS]Tregion'!R123C1</t>
  </si>
  <si>
    <t xml:space="preserve">'[R6_0331.XLS]Tregion'!R123C2</t>
  </si>
  <si>
    <t xml:space="preserve">'[R6_0331.XLS]Tregion'!R123C3</t>
  </si>
  <si>
    <t xml:space="preserve">'[R6_0331.XLS]Tregion'!R123C4</t>
  </si>
  <si>
    <t xml:space="preserve">'[R6_0331.XLS]Tregion'!R123C32</t>
  </si>
  <si>
    <t xml:space="preserve">'[R6_0331.XLS]Tregion'!R123C10</t>
  </si>
  <si>
    <t xml:space="preserve">'[R6_0331.XLS]Tregion'!R123C24</t>
  </si>
  <si>
    <t xml:space="preserve">'[R1_0331.XLS]Tregion'!R124C1</t>
  </si>
  <si>
    <t xml:space="preserve">'[R1_0331.XLS]Tregion'!R124C2</t>
  </si>
  <si>
    <t xml:space="preserve">'[R1_0331.XLS]Tregion'!R124C3</t>
  </si>
  <si>
    <t xml:space="preserve">'[R1_0331.XLS]Tregion'!R124C4</t>
  </si>
  <si>
    <t xml:space="preserve">'[R1_0331.XLS]Tregion'!R124C32</t>
  </si>
  <si>
    <t xml:space="preserve">'[R1_0331.XLS]Tregion'!R124C10</t>
  </si>
  <si>
    <t xml:space="preserve">'[R1_0331.XLS]Tregion'!R124C24</t>
  </si>
  <si>
    <t xml:space="preserve">'[R1A_0331.XLS]Tregion'!R124C1</t>
  </si>
  <si>
    <t xml:space="preserve">'[R1A_0331.XLS]Tregion'!R124C2</t>
  </si>
  <si>
    <t xml:space="preserve">'[R1A_0331.XLS]Tregion'!R124C3</t>
  </si>
  <si>
    <t xml:space="preserve">'[R1A_0331.XLS]Tregion'!R124C4</t>
  </si>
  <si>
    <t xml:space="preserve">'[R1A_0331.XLS]Tregion'!R124C32</t>
  </si>
  <si>
    <t xml:space="preserve">'[R1A_0331.XLS]Tregion'!R124C10</t>
  </si>
  <si>
    <t xml:space="preserve">'[R1A_0331.XLS]Tregion'!R124C24</t>
  </si>
  <si>
    <t xml:space="preserve">'[R1B_0331.XLS]Tregion'!R124C1</t>
  </si>
  <si>
    <t xml:space="preserve">'[R1B_0331.XLS]Tregion'!R124C2</t>
  </si>
  <si>
    <t xml:space="preserve">'[R1B_0331.XLS]Tregion'!R124C3</t>
  </si>
  <si>
    <t xml:space="preserve">'[R1B_0331.XLS]Tregion'!R124C4</t>
  </si>
  <si>
    <t xml:space="preserve">'[R1B_0331.XLS]Tregion'!R124C32</t>
  </si>
  <si>
    <t xml:space="preserve">'[R1B_0331.XLS]Tregion'!R124C10</t>
  </si>
  <si>
    <t xml:space="preserve">'[R1B_0331.XLS]Tregion'!R124C24</t>
  </si>
  <si>
    <t xml:space="preserve">'[R1C_0331.XLS]Tregion'!R124C1</t>
  </si>
  <si>
    <t xml:space="preserve">'[R1C_0331.XLS]Tregion'!R124C2</t>
  </si>
  <si>
    <t xml:space="preserve">'[R1C_0331.XLS]Tregion'!R124C3</t>
  </si>
  <si>
    <t xml:space="preserve">'[R1C_0331.XLS]Tregion'!R124C4</t>
  </si>
  <si>
    <t xml:space="preserve">'[R1C_0331.XLS]Tregion'!R124C32</t>
  </si>
  <si>
    <t xml:space="preserve">'[R1C_0331.XLS]Tregion'!R124C10</t>
  </si>
  <si>
    <t xml:space="preserve">'[R1C_0331.XLS]Tregion'!R124C24</t>
  </si>
  <si>
    <t xml:space="preserve">'[R1E_0331.XLS]Tregion'!R124C1</t>
  </si>
  <si>
    <t xml:space="preserve">'[R1E_0331.XLS]Tregion'!R124C2</t>
  </si>
  <si>
    <t xml:space="preserve">'[R1E_0331.XLS]Tregion'!R124C3</t>
  </si>
  <si>
    <t xml:space="preserve">'[R1E_0331.XLS]Tregion'!R124C4</t>
  </si>
  <si>
    <t xml:space="preserve">'[R1E_0331.XLS]Tregion'!R124C32</t>
  </si>
  <si>
    <t xml:space="preserve">'[R1E_0331.XLS]Tregion'!R124C10</t>
  </si>
  <si>
    <t xml:space="preserve">'[R1E_0331.XLS]Tregion'!R124C24</t>
  </si>
  <si>
    <t xml:space="preserve">'[R1Z_0331.XLS]Tregion'!R124C1</t>
  </si>
  <si>
    <t xml:space="preserve">'[R1Z_0331.XLS]Tregion'!R124C2</t>
  </si>
  <si>
    <t xml:space="preserve">'[R1Z_0331.XLS]Tregion'!R124C3</t>
  </si>
  <si>
    <t xml:space="preserve">'[R1Z_0331.XLS]Tregion'!R124C4</t>
  </si>
  <si>
    <t xml:space="preserve">'[R1Z_0331.XLS]Tregion'!R124C32</t>
  </si>
  <si>
    <t xml:space="preserve">'[R1Z_0331.XLS]Tregion'!R124C10</t>
  </si>
  <si>
    <t xml:space="preserve">'[R1Z_0331.XLS]Tregion'!R124C24</t>
  </si>
  <si>
    <t xml:space="preserve">'[R3B_0331.XLS]Tregion'!R124C1</t>
  </si>
  <si>
    <t xml:space="preserve">'[R3B_0331.XLS]Tregion'!R124C2</t>
  </si>
  <si>
    <t xml:space="preserve">'[R3B_0331.XLS]Tregion'!R124C3</t>
  </si>
  <si>
    <t xml:space="preserve">'[R3B_0331.XLS]Tregion'!R124C4</t>
  </si>
  <si>
    <t xml:space="preserve">'[R3B_0331.XLS]Tregion'!R124C32</t>
  </si>
  <si>
    <t xml:space="preserve">'[R3B_0331.XLS]Tregion'!R124C10</t>
  </si>
  <si>
    <t xml:space="preserve">'[R3B_0331.XLS]Tregion'!R124C24</t>
  </si>
  <si>
    <t xml:space="preserve">'[R4_0331.XLS]Tregion'!R124C1</t>
  </si>
  <si>
    <t xml:space="preserve">'[R4_0331.XLS]Tregion'!R124C2</t>
  </si>
  <si>
    <t xml:space="preserve">'[R4_0331.XLS]Tregion'!R124C3</t>
  </si>
  <si>
    <t xml:space="preserve">'[R4_0331.XLS]Tregion'!R124C4</t>
  </si>
  <si>
    <t xml:space="preserve">'[R4_0331.XLS]Tregion'!R124C32</t>
  </si>
  <si>
    <t xml:space="preserve">'[R4_0331.XLS]Tregion'!R124C10</t>
  </si>
  <si>
    <t xml:space="preserve">'[R4_0331.XLS]Tregion'!R124C24</t>
  </si>
  <si>
    <t xml:space="preserve">'[R4A_0331.XLS]Tregion'!R124C1</t>
  </si>
  <si>
    <t xml:space="preserve">'[R4A_0331.XLS]Tregion'!R124C2</t>
  </si>
  <si>
    <t xml:space="preserve">'[R4A_0331.XLS]Tregion'!R124C3</t>
  </si>
  <si>
    <t xml:space="preserve">'[R4A_0331.XLS]Tregion'!R124C4</t>
  </si>
  <si>
    <t xml:space="preserve">'[R4A_0331.XLS]Tregion'!R124C32</t>
  </si>
  <si>
    <t xml:space="preserve">'[R4A_0331.XLS]Tregion'!R124C10</t>
  </si>
  <si>
    <t xml:space="preserve">'[R4A_0331.XLS]Tregion'!R124C24</t>
  </si>
  <si>
    <t xml:space="preserve">'[R4B_0331.XLS]Tregion'!R124C1</t>
  </si>
  <si>
    <t xml:space="preserve">'[R4B_0331.XLS]Tregion'!R124C2</t>
  </si>
  <si>
    <t xml:space="preserve">'[R4B_0331.XLS]Tregion'!R124C3</t>
  </si>
  <si>
    <t xml:space="preserve">'[R4B_0331.XLS]Tregion'!R124C4</t>
  </si>
  <si>
    <t xml:space="preserve">'[R4B_0331.XLS]Tregion'!R124C32</t>
  </si>
  <si>
    <t xml:space="preserve">'[R4B_0331.XLS]Tregion'!R124C10</t>
  </si>
  <si>
    <t xml:space="preserve">'[R4B_0331.XLS]Tregion'!R124C24</t>
  </si>
  <si>
    <t xml:space="preserve">'[R4C_0331.XLS]Tregion'!R124C1</t>
  </si>
  <si>
    <t xml:space="preserve">'[R4C_0331.XLS]Tregion'!R124C2</t>
  </si>
  <si>
    <t xml:space="preserve">'[R4C_0331.XLS]Tregion'!R124C3</t>
  </si>
  <si>
    <t xml:space="preserve">'[R4C_0331.XLS]Tregion'!R124C4</t>
  </si>
  <si>
    <t xml:space="preserve">'[R4C_0331.XLS]Tregion'!R124C32</t>
  </si>
  <si>
    <t xml:space="preserve">'[R4C_0331.XLS]Tregion'!R124C10</t>
  </si>
  <si>
    <t xml:space="preserve">'[R4C_0331.XLS]Tregion'!R124C24</t>
  </si>
  <si>
    <t xml:space="preserve">'[R5_0331.XLS]Tregion'!R124C1</t>
  </si>
  <si>
    <t xml:space="preserve">'[R5_0331.XLS]Tregion'!R124C2</t>
  </si>
  <si>
    <t xml:space="preserve">'[R5_0331.XLS]Tregion'!R124C3</t>
  </si>
  <si>
    <t xml:space="preserve">'[R5_0331.XLS]Tregion'!R124C4</t>
  </si>
  <si>
    <t xml:space="preserve">'[R5_0331.XLS]Tregion'!R124C32</t>
  </si>
  <si>
    <t xml:space="preserve">'[R5_0331.XLS]Tregion'!R124C10</t>
  </si>
  <si>
    <t xml:space="preserve">'[R5_0331.XLS]Tregion'!R124C24</t>
  </si>
  <si>
    <t xml:space="preserve">'[R6_0331.XLS]Tregion'!R124C1</t>
  </si>
  <si>
    <t xml:space="preserve">'[R6_0331.XLS]Tregion'!R124C2</t>
  </si>
  <si>
    <t xml:space="preserve">'[R6_0331.XLS]Tregion'!R124C3</t>
  </si>
  <si>
    <t xml:space="preserve">'[R6_0331.XLS]Tregion'!R124C4</t>
  </si>
  <si>
    <t xml:space="preserve">'[R6_0331.XLS]Tregion'!R124C32</t>
  </si>
  <si>
    <t xml:space="preserve">'[R6_0331.XLS]Tregion'!R124C10</t>
  </si>
  <si>
    <t xml:space="preserve">'[R6_0331.XLS]Tregion'!R124C24</t>
  </si>
  <si>
    <t xml:space="preserve">'[R1_0331.XLS]Tregion'!R125C1</t>
  </si>
  <si>
    <t xml:space="preserve">'[R1_0331.XLS]Tregion'!R125C2</t>
  </si>
  <si>
    <t xml:space="preserve">'[R1_0331.XLS]Tregion'!R125C3</t>
  </si>
  <si>
    <t xml:space="preserve">'[R1_0331.XLS]Tregion'!R125C4</t>
  </si>
  <si>
    <t xml:space="preserve">'[R1_0331.XLS]Tregion'!R125C32</t>
  </si>
  <si>
    <t xml:space="preserve">'[R1_0331.XLS]Tregion'!R125C10</t>
  </si>
  <si>
    <t xml:space="preserve">'[R1_0331.XLS]Tregion'!R125C24</t>
  </si>
  <si>
    <t xml:space="preserve">'[R1A_0331.XLS]Tregion'!R125C1</t>
  </si>
  <si>
    <t xml:space="preserve">'[R1A_0331.XLS]Tregion'!R125C2</t>
  </si>
  <si>
    <t xml:space="preserve">'[R1A_0331.XLS]Tregion'!R125C3</t>
  </si>
  <si>
    <t xml:space="preserve">'[R1A_0331.XLS]Tregion'!R125C4</t>
  </si>
  <si>
    <t xml:space="preserve">'[R1A_0331.XLS]Tregion'!R125C32</t>
  </si>
  <si>
    <t xml:space="preserve">'[R1A_0331.XLS]Tregion'!R125C10</t>
  </si>
  <si>
    <t xml:space="preserve">'[R1A_0331.XLS]Tregion'!R125C24</t>
  </si>
  <si>
    <t xml:space="preserve">'[R1B_0331.XLS]Tregion'!R125C1</t>
  </si>
  <si>
    <t xml:space="preserve">'[R1B_0331.XLS]Tregion'!R125C2</t>
  </si>
  <si>
    <t xml:space="preserve">'[R1B_0331.XLS]Tregion'!R125C3</t>
  </si>
  <si>
    <t xml:space="preserve">'[R1B_0331.XLS]Tregion'!R125C4</t>
  </si>
  <si>
    <t xml:space="preserve">'[R1B_0331.XLS]Tregion'!R125C32</t>
  </si>
  <si>
    <t xml:space="preserve">'[R1B_0331.XLS]Tregion'!R125C10</t>
  </si>
  <si>
    <t xml:space="preserve">'[R1B_0331.XLS]Tregion'!R125C24</t>
  </si>
  <si>
    <t xml:space="preserve">'[R1C_0331.XLS]Tregion'!R125C1</t>
  </si>
  <si>
    <t xml:space="preserve">'[R1C_0331.XLS]Tregion'!R125C2</t>
  </si>
  <si>
    <t xml:space="preserve">'[R1C_0331.XLS]Tregion'!R125C3</t>
  </si>
  <si>
    <t xml:space="preserve">'[R1C_0331.XLS]Tregion'!R125C4</t>
  </si>
  <si>
    <t xml:space="preserve">'[R1C_0331.XLS]Tregion'!R125C32</t>
  </si>
  <si>
    <t xml:space="preserve">'[R1C_0331.XLS]Tregion'!R125C10</t>
  </si>
  <si>
    <t xml:space="preserve">'[R1C_0331.XLS]Tregion'!R125C24</t>
  </si>
  <si>
    <t xml:space="preserve">'[R1E_0331.XLS]Tregion'!R125C1</t>
  </si>
  <si>
    <t xml:space="preserve">'[R1E_0331.XLS]Tregion'!R125C2</t>
  </si>
  <si>
    <t xml:space="preserve">'[R1E_0331.XLS]Tregion'!R125C3</t>
  </si>
  <si>
    <t xml:space="preserve">'[R1E_0331.XLS]Tregion'!R125C4</t>
  </si>
  <si>
    <t xml:space="preserve">'[R1E_0331.XLS]Tregion'!R125C32</t>
  </si>
  <si>
    <t xml:space="preserve">'[R1E_0331.XLS]Tregion'!R125C10</t>
  </si>
  <si>
    <t xml:space="preserve">'[R1E_0331.XLS]Tregion'!R125C24</t>
  </si>
  <si>
    <t xml:space="preserve">'[R1Z_0331.XLS]Tregion'!R125C1</t>
  </si>
  <si>
    <t xml:space="preserve">'[R1Z_0331.XLS]Tregion'!R125C2</t>
  </si>
  <si>
    <t xml:space="preserve">'[R1Z_0331.XLS]Tregion'!R125C3</t>
  </si>
  <si>
    <t xml:space="preserve">'[R1Z_0331.XLS]Tregion'!R125C4</t>
  </si>
  <si>
    <t xml:space="preserve">'[R1Z_0331.XLS]Tregion'!R125C32</t>
  </si>
  <si>
    <t xml:space="preserve">'[R1Z_0331.XLS]Tregion'!R125C10</t>
  </si>
  <si>
    <t xml:space="preserve">'[R1Z_0331.XLS]Tregion'!R125C24</t>
  </si>
  <si>
    <t xml:space="preserve">'[R3B_0331.XLS]Tregion'!R125C1</t>
  </si>
  <si>
    <t xml:space="preserve">'[R3B_0331.XLS]Tregion'!R125C2</t>
  </si>
  <si>
    <t xml:space="preserve">'[R3B_0331.XLS]Tregion'!R125C3</t>
  </si>
  <si>
    <t xml:space="preserve">'[R3B_0331.XLS]Tregion'!R125C4</t>
  </si>
  <si>
    <t xml:space="preserve">'[R3B_0331.XLS]Tregion'!R125C32</t>
  </si>
  <si>
    <t xml:space="preserve">'[R3B_0331.XLS]Tregion'!R125C10</t>
  </si>
  <si>
    <t xml:space="preserve">'[R3B_0331.XLS]Tregion'!R125C24</t>
  </si>
  <si>
    <t xml:space="preserve">'[R4_0331.XLS]Tregion'!R125C1</t>
  </si>
  <si>
    <t xml:space="preserve">'[R4_0331.XLS]Tregion'!R125C2</t>
  </si>
  <si>
    <t xml:space="preserve">'[R4_0331.XLS]Tregion'!R125C3</t>
  </si>
  <si>
    <t xml:space="preserve">'[R4_0331.XLS]Tregion'!R125C4</t>
  </si>
  <si>
    <t xml:space="preserve">'[R4_0331.XLS]Tregion'!R125C32</t>
  </si>
  <si>
    <t xml:space="preserve">'[R4_0331.XLS]Tregion'!R125C10</t>
  </si>
  <si>
    <t xml:space="preserve">'[R4_0331.XLS]Tregion'!R125C24</t>
  </si>
  <si>
    <t xml:space="preserve">'[R4A_0331.XLS]Tregion'!R125C1</t>
  </si>
  <si>
    <t xml:space="preserve">'[R4A_0331.XLS]Tregion'!R125C2</t>
  </si>
  <si>
    <t xml:space="preserve">'[R4A_0331.XLS]Tregion'!R125C3</t>
  </si>
  <si>
    <t xml:space="preserve">'[R4A_0331.XLS]Tregion'!R125C4</t>
  </si>
  <si>
    <t xml:space="preserve">'[R4A_0331.XLS]Tregion'!R125C32</t>
  </si>
  <si>
    <t xml:space="preserve">'[R4A_0331.XLS]Tregion'!R125C10</t>
  </si>
  <si>
    <t xml:space="preserve">'[R4A_0331.XLS]Tregion'!R125C24</t>
  </si>
  <si>
    <t xml:space="preserve">'[R4B_0331.XLS]Tregion'!R125C1</t>
  </si>
  <si>
    <t xml:space="preserve">'[R4B_0331.XLS]Tregion'!R125C2</t>
  </si>
  <si>
    <t xml:space="preserve">'[R4B_0331.XLS]Tregion'!R125C3</t>
  </si>
  <si>
    <t xml:space="preserve">'[R4B_0331.XLS]Tregion'!R125C4</t>
  </si>
  <si>
    <t xml:space="preserve">'[R4B_0331.XLS]Tregion'!R125C32</t>
  </si>
  <si>
    <t xml:space="preserve">'[R4B_0331.XLS]Tregion'!R125C10</t>
  </si>
  <si>
    <t xml:space="preserve">'[R4B_0331.XLS]Tregion'!R125C24</t>
  </si>
  <si>
    <t xml:space="preserve">'[R4C_0331.XLS]Tregion'!R125C1</t>
  </si>
  <si>
    <t xml:space="preserve">'[R4C_0331.XLS]Tregion'!R125C2</t>
  </si>
  <si>
    <t xml:space="preserve">'[R4C_0331.XLS]Tregion'!R125C3</t>
  </si>
  <si>
    <t xml:space="preserve">'[R4C_0331.XLS]Tregion'!R125C4</t>
  </si>
  <si>
    <t xml:space="preserve">'[R4C_0331.XLS]Tregion'!R125C32</t>
  </si>
  <si>
    <t xml:space="preserve">'[R4C_0331.XLS]Tregion'!R125C10</t>
  </si>
  <si>
    <t xml:space="preserve">'[R4C_0331.XLS]Tregion'!R125C24</t>
  </si>
  <si>
    <t xml:space="preserve">'[R5_0331.XLS]Tregion'!R125C1</t>
  </si>
  <si>
    <t xml:space="preserve">'[R5_0331.XLS]Tregion'!R125C2</t>
  </si>
  <si>
    <t xml:space="preserve">'[R5_0331.XLS]Tregion'!R125C3</t>
  </si>
  <si>
    <t xml:space="preserve">'[R5_0331.XLS]Tregion'!R125C4</t>
  </si>
  <si>
    <t xml:space="preserve">'[R5_0331.XLS]Tregion'!R125C32</t>
  </si>
  <si>
    <t xml:space="preserve">'[R5_0331.XLS]Tregion'!R125C10</t>
  </si>
  <si>
    <t xml:space="preserve">'[R5_0331.XLS]Tregion'!R125C24</t>
  </si>
  <si>
    <t xml:space="preserve">'[R6_0331.XLS]Tregion'!R125C1</t>
  </si>
  <si>
    <t xml:space="preserve">'[R6_0331.XLS]Tregion'!R125C2</t>
  </si>
  <si>
    <t xml:space="preserve">'[R6_0331.XLS]Tregion'!R125C3</t>
  </si>
  <si>
    <t xml:space="preserve">'[R6_0331.XLS]Tregion'!R125C4</t>
  </si>
  <si>
    <t xml:space="preserve">'[R6_0331.XLS]Tregion'!R125C32</t>
  </si>
  <si>
    <t xml:space="preserve">'[R6_0331.XLS]Tregion'!R125C10</t>
  </si>
  <si>
    <t xml:space="preserve">'[R6_0331.XLS]Tregion'!R125C24</t>
  </si>
  <si>
    <t xml:space="preserve">'[R1_0331.XLS]Tregion'!R126C1</t>
  </si>
  <si>
    <t xml:space="preserve">'[R1_0331.XLS]Tregion'!R126C2</t>
  </si>
  <si>
    <t xml:space="preserve">'[R1_0331.XLS]Tregion'!R126C3</t>
  </si>
  <si>
    <t xml:space="preserve">'[R1_0331.XLS]Tregion'!R126C4</t>
  </si>
  <si>
    <t xml:space="preserve">'[R1_0331.XLS]Tregion'!R126C32</t>
  </si>
  <si>
    <t xml:space="preserve">'[R1_0331.XLS]Tregion'!R126C10</t>
  </si>
  <si>
    <t xml:space="preserve">'[R1_0331.XLS]Tregion'!R126C24</t>
  </si>
  <si>
    <t xml:space="preserve">'[R1A_0331.XLS]Tregion'!R126C1</t>
  </si>
  <si>
    <t xml:space="preserve">'[R1A_0331.XLS]Tregion'!R126C2</t>
  </si>
  <si>
    <t xml:space="preserve">'[R1A_0331.XLS]Tregion'!R126C3</t>
  </si>
  <si>
    <t xml:space="preserve">'[R1A_0331.XLS]Tregion'!R126C4</t>
  </si>
  <si>
    <t xml:space="preserve">'[R1A_0331.XLS]Tregion'!R126C32</t>
  </si>
  <si>
    <t xml:space="preserve">'[R1A_0331.XLS]Tregion'!R126C10</t>
  </si>
  <si>
    <t xml:space="preserve">'[R1A_0331.XLS]Tregion'!R126C24</t>
  </si>
  <si>
    <t xml:space="preserve">'[R1B_0331.XLS]Tregion'!R126C1</t>
  </si>
  <si>
    <t xml:space="preserve">'[R1B_0331.XLS]Tregion'!R126C2</t>
  </si>
  <si>
    <t xml:space="preserve">'[R1B_0331.XLS]Tregion'!R126C3</t>
  </si>
  <si>
    <t xml:space="preserve">'[R1B_0331.XLS]Tregion'!R126C4</t>
  </si>
  <si>
    <t xml:space="preserve">'[R1B_0331.XLS]Tregion'!R126C32</t>
  </si>
  <si>
    <t xml:space="preserve">'[R1B_0331.XLS]Tregion'!R126C10</t>
  </si>
  <si>
    <t xml:space="preserve">'[R1B_0331.XLS]Tregion'!R126C24</t>
  </si>
  <si>
    <t xml:space="preserve">'[R1C_0331.XLS]Tregion'!R126C1</t>
  </si>
  <si>
    <t xml:space="preserve">'[R1C_0331.XLS]Tregion'!R126C2</t>
  </si>
  <si>
    <t xml:space="preserve">'[R1C_0331.XLS]Tregion'!R126C3</t>
  </si>
  <si>
    <t xml:space="preserve">'[R1C_0331.XLS]Tregion'!R126C4</t>
  </si>
  <si>
    <t xml:space="preserve">'[R1C_0331.XLS]Tregion'!R126C32</t>
  </si>
  <si>
    <t xml:space="preserve">'[R1C_0331.XLS]Tregion'!R126C10</t>
  </si>
  <si>
    <t xml:space="preserve">'[R1C_0331.XLS]Tregion'!R126C24</t>
  </si>
  <si>
    <t xml:space="preserve">'[R1E_0331.XLS]Tregion'!R126C1</t>
  </si>
  <si>
    <t xml:space="preserve">'[R1E_0331.XLS]Tregion'!R126C2</t>
  </si>
  <si>
    <t xml:space="preserve">'[R1E_0331.XLS]Tregion'!R126C3</t>
  </si>
  <si>
    <t xml:space="preserve">'[R1E_0331.XLS]Tregion'!R126C4</t>
  </si>
  <si>
    <t xml:space="preserve">'[R1E_0331.XLS]Tregion'!R126C32</t>
  </si>
  <si>
    <t xml:space="preserve">'[R1E_0331.XLS]Tregion'!R126C10</t>
  </si>
  <si>
    <t xml:space="preserve">'[R1E_0331.XLS]Tregion'!R126C24</t>
  </si>
  <si>
    <t xml:space="preserve">'[R1Z_0331.XLS]Tregion'!R126C1</t>
  </si>
  <si>
    <t xml:space="preserve">'[R1Z_0331.XLS]Tregion'!R126C2</t>
  </si>
  <si>
    <t xml:space="preserve">'[R1Z_0331.XLS]Tregion'!R126C3</t>
  </si>
  <si>
    <t xml:space="preserve">'[R1Z_0331.XLS]Tregion'!R126C4</t>
  </si>
  <si>
    <t xml:space="preserve">'[R1Z_0331.XLS]Tregion'!R126C32</t>
  </si>
  <si>
    <t xml:space="preserve">'[R1Z_0331.XLS]Tregion'!R126C10</t>
  </si>
  <si>
    <t xml:space="preserve">'[R1Z_0331.XLS]Tregion'!R126C24</t>
  </si>
  <si>
    <t xml:space="preserve">'[R3B_0331.XLS]Tregion'!R126C1</t>
  </si>
  <si>
    <t xml:space="preserve">'[R3B_0331.XLS]Tregion'!R126C2</t>
  </si>
  <si>
    <t xml:space="preserve">'[R3B_0331.XLS]Tregion'!R126C3</t>
  </si>
  <si>
    <t xml:space="preserve">'[R3B_0331.XLS]Tregion'!R126C4</t>
  </si>
  <si>
    <t xml:space="preserve">'[R3B_0331.XLS]Tregion'!R126C32</t>
  </si>
  <si>
    <t xml:space="preserve">'[R3B_0331.XLS]Tregion'!R126C10</t>
  </si>
  <si>
    <t xml:space="preserve">'[R3B_0331.XLS]Tregion'!R126C24</t>
  </si>
  <si>
    <t xml:space="preserve">'[R4_0331.XLS]Tregion'!R126C1</t>
  </si>
  <si>
    <t xml:space="preserve">'[R4_0331.XLS]Tregion'!R126C2</t>
  </si>
  <si>
    <t xml:space="preserve">'[R4_0331.XLS]Tregion'!R126C3</t>
  </si>
  <si>
    <t xml:space="preserve">'[R4_0331.XLS]Tregion'!R126C4</t>
  </si>
  <si>
    <t xml:space="preserve">'[R4_0331.XLS]Tregion'!R126C32</t>
  </si>
  <si>
    <t xml:space="preserve">'[R4_0331.XLS]Tregion'!R126C10</t>
  </si>
  <si>
    <t xml:space="preserve">'[R4_0331.XLS]Tregion'!R126C24</t>
  </si>
  <si>
    <t xml:space="preserve">'[R4A_0331.XLS]Tregion'!R126C1</t>
  </si>
  <si>
    <t xml:space="preserve">'[R4A_0331.XLS]Tregion'!R126C2</t>
  </si>
  <si>
    <t xml:space="preserve">'[R4A_0331.XLS]Tregion'!R126C3</t>
  </si>
  <si>
    <t xml:space="preserve">'[R4A_0331.XLS]Tregion'!R126C4</t>
  </si>
  <si>
    <t xml:space="preserve">'[R4A_0331.XLS]Tregion'!R126C32</t>
  </si>
  <si>
    <t xml:space="preserve">'[R4A_0331.XLS]Tregion'!R126C10</t>
  </si>
  <si>
    <t xml:space="preserve">'[R4A_0331.XLS]Tregion'!R126C24</t>
  </si>
  <si>
    <t xml:space="preserve">'[R4B_0331.XLS]Tregion'!R126C1</t>
  </si>
  <si>
    <t xml:space="preserve">'[R4B_0331.XLS]Tregion'!R126C2</t>
  </si>
  <si>
    <t xml:space="preserve">'[R4B_0331.XLS]Tregion'!R126C3</t>
  </si>
  <si>
    <t xml:space="preserve">'[R4B_0331.XLS]Tregion'!R126C4</t>
  </si>
  <si>
    <t xml:space="preserve">'[R4B_0331.XLS]Tregion'!R126C32</t>
  </si>
  <si>
    <t xml:space="preserve">'[R4B_0331.XLS]Tregion'!R126C10</t>
  </si>
  <si>
    <t xml:space="preserve">'[R4B_0331.XLS]Tregion'!R126C24</t>
  </si>
  <si>
    <t xml:space="preserve">'[R4C_0331.XLS]Tregion'!R126C1</t>
  </si>
  <si>
    <t xml:space="preserve">'[R4C_0331.XLS]Tregion'!R126C2</t>
  </si>
  <si>
    <t xml:space="preserve">'[R4C_0331.XLS]Tregion'!R126C3</t>
  </si>
  <si>
    <t xml:space="preserve">'[R4C_0331.XLS]Tregion'!R126C4</t>
  </si>
  <si>
    <t xml:space="preserve">'[R4C_0331.XLS]Tregion'!R126C32</t>
  </si>
  <si>
    <t xml:space="preserve">'[R4C_0331.XLS]Tregion'!R126C10</t>
  </si>
  <si>
    <t xml:space="preserve">'[R4C_0331.XLS]Tregion'!R126C24</t>
  </si>
  <si>
    <t xml:space="preserve">'[R5_0331.XLS]Tregion'!R126C1</t>
  </si>
  <si>
    <t xml:space="preserve">'[R5_0331.XLS]Tregion'!R126C2</t>
  </si>
  <si>
    <t xml:space="preserve">'[R5_0331.XLS]Tregion'!R126C3</t>
  </si>
  <si>
    <t xml:space="preserve">'[R5_0331.XLS]Tregion'!R126C4</t>
  </si>
  <si>
    <t xml:space="preserve">'[R5_0331.XLS]Tregion'!R126C32</t>
  </si>
  <si>
    <t xml:space="preserve">'[R5_0331.XLS]Tregion'!R126C10</t>
  </si>
  <si>
    <t xml:space="preserve">'[R5_0331.XLS]Tregion'!R126C24</t>
  </si>
  <si>
    <t xml:space="preserve">'[R6_0331.XLS]Tregion'!R126C1</t>
  </si>
  <si>
    <t xml:space="preserve">'[R6_0331.XLS]Tregion'!R126C2</t>
  </si>
  <si>
    <t xml:space="preserve">'[R6_0331.XLS]Tregion'!R126C3</t>
  </si>
  <si>
    <t xml:space="preserve">'[R6_0331.XLS]Tregion'!R126C4</t>
  </si>
  <si>
    <t xml:space="preserve">'[R6_0331.XLS]Tregion'!R126C32</t>
  </si>
  <si>
    <t xml:space="preserve">'[R6_0331.XLS]Tregion'!R126C10</t>
  </si>
  <si>
    <t xml:space="preserve">'[R6_0331.XLS]Tregion'!R126C24</t>
  </si>
  <si>
    <t xml:space="preserve">'[R1_0331.XLS]Tregion'!R127C1</t>
  </si>
  <si>
    <t xml:space="preserve">'[R1_0331.XLS]Tregion'!R127C2</t>
  </si>
  <si>
    <t xml:space="preserve">'[R1_0331.XLS]Tregion'!R127C3</t>
  </si>
  <si>
    <t xml:space="preserve">'[R1_0331.XLS]Tregion'!R127C4</t>
  </si>
  <si>
    <t xml:space="preserve">'[R1_0331.XLS]Tregion'!R127C32</t>
  </si>
  <si>
    <t xml:space="preserve">'[R1_0331.XLS]Tregion'!R127C10</t>
  </si>
  <si>
    <t xml:space="preserve">'[R1_0331.XLS]Tregion'!R127C24</t>
  </si>
  <si>
    <t xml:space="preserve">'[R1A_0331.XLS]Tregion'!R127C1</t>
  </si>
  <si>
    <t xml:space="preserve">'[R1A_0331.XLS]Tregion'!R127C2</t>
  </si>
  <si>
    <t xml:space="preserve">'[R1A_0331.XLS]Tregion'!R127C3</t>
  </si>
  <si>
    <t xml:space="preserve">'[R1A_0331.XLS]Tregion'!R127C4</t>
  </si>
  <si>
    <t xml:space="preserve">'[R1A_0331.XLS]Tregion'!R127C32</t>
  </si>
  <si>
    <t xml:space="preserve">'[R1A_0331.XLS]Tregion'!R127C10</t>
  </si>
  <si>
    <t xml:space="preserve">'[R1A_0331.XLS]Tregion'!R127C24</t>
  </si>
  <si>
    <t xml:space="preserve">'[R1B_0331.XLS]Tregion'!R127C1</t>
  </si>
  <si>
    <t xml:space="preserve">'[R1B_0331.XLS]Tregion'!R127C2</t>
  </si>
  <si>
    <t xml:space="preserve">'[R1B_0331.XLS]Tregion'!R127C3</t>
  </si>
  <si>
    <t xml:space="preserve">'[R1B_0331.XLS]Tregion'!R127C4</t>
  </si>
  <si>
    <t xml:space="preserve">'[R1B_0331.XLS]Tregion'!R127C32</t>
  </si>
  <si>
    <t xml:space="preserve">'[R1B_0331.XLS]Tregion'!R127C10</t>
  </si>
  <si>
    <t xml:space="preserve">'[R1B_0331.XLS]Tregion'!R127C24</t>
  </si>
  <si>
    <t xml:space="preserve">'[R1C_0331.XLS]Tregion'!R127C1</t>
  </si>
  <si>
    <t xml:space="preserve">'[R1C_0331.XLS]Tregion'!R127C2</t>
  </si>
  <si>
    <t xml:space="preserve">'[R1C_0331.XLS]Tregion'!R127C3</t>
  </si>
  <si>
    <t xml:space="preserve">'[R1C_0331.XLS]Tregion'!R127C4</t>
  </si>
  <si>
    <t xml:space="preserve">'[R1C_0331.XLS]Tregion'!R127C32</t>
  </si>
  <si>
    <t xml:space="preserve">'[R1C_0331.XLS]Tregion'!R127C10</t>
  </si>
  <si>
    <t xml:space="preserve">'[R1C_0331.XLS]Tregion'!R127C24</t>
  </si>
  <si>
    <t xml:space="preserve">'[R1E_0331.XLS]Tregion'!R127C1</t>
  </si>
  <si>
    <t xml:space="preserve">'[R1E_0331.XLS]Tregion'!R127C2</t>
  </si>
  <si>
    <t xml:space="preserve">'[R1E_0331.XLS]Tregion'!R127C3</t>
  </si>
  <si>
    <t xml:space="preserve">'[R1E_0331.XLS]Tregion'!R127C4</t>
  </si>
  <si>
    <t xml:space="preserve">'[R1E_0331.XLS]Tregion'!R127C32</t>
  </si>
  <si>
    <t xml:space="preserve">'[R1E_0331.XLS]Tregion'!R127C10</t>
  </si>
  <si>
    <t xml:space="preserve">'[R1E_0331.XLS]Tregion'!R127C24</t>
  </si>
  <si>
    <t xml:space="preserve">'[R1Z_0331.XLS]Tregion'!R127C1</t>
  </si>
  <si>
    <t xml:space="preserve">'[R1Z_0331.XLS]Tregion'!R127C2</t>
  </si>
  <si>
    <t xml:space="preserve">'[R1Z_0331.XLS]Tregion'!R127C3</t>
  </si>
  <si>
    <t xml:space="preserve">'[R1Z_0331.XLS]Tregion'!R127C4</t>
  </si>
  <si>
    <t xml:space="preserve">'[R1Z_0331.XLS]Tregion'!R127C32</t>
  </si>
  <si>
    <t xml:space="preserve">'[R1Z_0331.XLS]Tregion'!R127C10</t>
  </si>
  <si>
    <t xml:space="preserve">'[R1Z_0331.XLS]Tregion'!R127C24</t>
  </si>
  <si>
    <t xml:space="preserve">'[R3B_0331.XLS]Tregion'!R127C1</t>
  </si>
  <si>
    <t xml:space="preserve">'[R3B_0331.XLS]Tregion'!R127C2</t>
  </si>
  <si>
    <t xml:space="preserve">'[R3B_0331.XLS]Tregion'!R127C3</t>
  </si>
  <si>
    <t xml:space="preserve">'[R3B_0331.XLS]Tregion'!R127C4</t>
  </si>
  <si>
    <t xml:space="preserve">'[R3B_0331.XLS]Tregion'!R127C32</t>
  </si>
  <si>
    <t xml:space="preserve">'[R3B_0331.XLS]Tregion'!R127C10</t>
  </si>
  <si>
    <t xml:space="preserve">'[R3B_0331.XLS]Tregion'!R127C24</t>
  </si>
  <si>
    <t xml:space="preserve">'[R4_0331.XLS]Tregion'!R127C1</t>
  </si>
  <si>
    <t xml:space="preserve">'[R4_0331.XLS]Tregion'!R127C2</t>
  </si>
  <si>
    <t xml:space="preserve">'[R4_0331.XLS]Tregion'!R127C3</t>
  </si>
  <si>
    <t xml:space="preserve">'[R4_0331.XLS]Tregion'!R127C4</t>
  </si>
  <si>
    <t xml:space="preserve">'[R4_0331.XLS]Tregion'!R127C32</t>
  </si>
  <si>
    <t xml:space="preserve">'[R4_0331.XLS]Tregion'!R127C10</t>
  </si>
  <si>
    <t xml:space="preserve">'[R4_0331.XLS]Tregion'!R127C24</t>
  </si>
  <si>
    <t xml:space="preserve">'[R4A_0331.XLS]Tregion'!R127C1</t>
  </si>
  <si>
    <t xml:space="preserve">'[R4A_0331.XLS]Tregion'!R127C2</t>
  </si>
  <si>
    <t xml:space="preserve">'[R4A_0331.XLS]Tregion'!R127C3</t>
  </si>
  <si>
    <t xml:space="preserve">'[R4A_0331.XLS]Tregion'!R127C4</t>
  </si>
  <si>
    <t xml:space="preserve">'[R4A_0331.XLS]Tregion'!R127C32</t>
  </si>
  <si>
    <t xml:space="preserve">'[R4A_0331.XLS]Tregion'!R127C10</t>
  </si>
  <si>
    <t xml:space="preserve">'[R4A_0331.XLS]Tregion'!R127C24</t>
  </si>
  <si>
    <t xml:space="preserve">'[R4B_0331.XLS]Tregion'!R127C1</t>
  </si>
  <si>
    <t xml:space="preserve">'[R4B_0331.XLS]Tregion'!R127C2</t>
  </si>
  <si>
    <t xml:space="preserve">'[R4B_0331.XLS]Tregion'!R127C3</t>
  </si>
  <si>
    <t xml:space="preserve">'[R4B_0331.XLS]Tregion'!R127C4</t>
  </si>
  <si>
    <t xml:space="preserve">'[R4B_0331.XLS]Tregion'!R127C32</t>
  </si>
  <si>
    <t xml:space="preserve">'[R4B_0331.XLS]Tregion'!R127C10</t>
  </si>
  <si>
    <t xml:space="preserve">'[R4B_0331.XLS]Tregion'!R127C24</t>
  </si>
  <si>
    <t xml:space="preserve">'[R4C_0331.XLS]Tregion'!R127C1</t>
  </si>
  <si>
    <t xml:space="preserve">'[R4C_0331.XLS]Tregion'!R127C2</t>
  </si>
  <si>
    <t xml:space="preserve">'[R4C_0331.XLS]Tregion'!R127C3</t>
  </si>
  <si>
    <t xml:space="preserve">'[R4C_0331.XLS]Tregion'!R127C4</t>
  </si>
  <si>
    <t xml:space="preserve">'[R4C_0331.XLS]Tregion'!R127C32</t>
  </si>
  <si>
    <t xml:space="preserve">'[R4C_0331.XLS]Tregion'!R127C10</t>
  </si>
  <si>
    <t xml:space="preserve">'[R4C_0331.XLS]Tregion'!R127C24</t>
  </si>
  <si>
    <t xml:space="preserve">'[R5_0331.XLS]Tregion'!R127C1</t>
  </si>
  <si>
    <t xml:space="preserve">'[R5_0331.XLS]Tregion'!R127C2</t>
  </si>
  <si>
    <t xml:space="preserve">'[R5_0331.XLS]Tregion'!R127C3</t>
  </si>
  <si>
    <t xml:space="preserve">'[R5_0331.XLS]Tregion'!R127C4</t>
  </si>
  <si>
    <t xml:space="preserve">'[R5_0331.XLS]Tregion'!R127C32</t>
  </si>
  <si>
    <t xml:space="preserve">'[R5_0331.XLS]Tregion'!R127C10</t>
  </si>
  <si>
    <t xml:space="preserve">'[R5_0331.XLS]Tregion'!R127C24</t>
  </si>
  <si>
    <t xml:space="preserve">'[R6_0331.XLS]Tregion'!R127C1</t>
  </si>
  <si>
    <t xml:space="preserve">'[R6_0331.XLS]Tregion'!R127C2</t>
  </si>
  <si>
    <t xml:space="preserve">'[R6_0331.XLS]Tregion'!R127C3</t>
  </si>
  <si>
    <t xml:space="preserve">'[R6_0331.XLS]Tregion'!R127C4</t>
  </si>
  <si>
    <t xml:space="preserve">'[R6_0331.XLS]Tregion'!R127C32</t>
  </si>
  <si>
    <t xml:space="preserve">'[R6_0331.XLS]Tregion'!R127C10</t>
  </si>
  <si>
    <t xml:space="preserve">'[R6_0331.XLS]Tregion'!R127C24</t>
  </si>
  <si>
    <t xml:space="preserve">'[R1_0331.XLS]Tregion'!R128C1</t>
  </si>
  <si>
    <t xml:space="preserve">'[R1_0331.XLS]Tregion'!R128C2</t>
  </si>
  <si>
    <t xml:space="preserve">'[R1_0331.XLS]Tregion'!R128C3</t>
  </si>
  <si>
    <t xml:space="preserve">'[R1_0331.XLS]Tregion'!R128C4</t>
  </si>
  <si>
    <t xml:space="preserve">'[R1_0331.XLS]Tregion'!R128C32</t>
  </si>
  <si>
    <t xml:space="preserve">'[R1_0331.XLS]Tregion'!R128C10</t>
  </si>
  <si>
    <t xml:space="preserve">'[R1_0331.XLS]Tregion'!R128C24</t>
  </si>
  <si>
    <t xml:space="preserve">'[R1A_0331.XLS]Tregion'!R128C1</t>
  </si>
  <si>
    <t xml:space="preserve">'[R1A_0331.XLS]Tregion'!R128C2</t>
  </si>
  <si>
    <t xml:space="preserve">'[R1A_0331.XLS]Tregion'!R128C3</t>
  </si>
  <si>
    <t xml:space="preserve">'[R1A_0331.XLS]Tregion'!R128C4</t>
  </si>
  <si>
    <t xml:space="preserve">'[R1A_0331.XLS]Tregion'!R128C32</t>
  </si>
  <si>
    <t xml:space="preserve">'[R1A_0331.XLS]Tregion'!R128C10</t>
  </si>
  <si>
    <t xml:space="preserve">'[R1A_0331.XLS]Tregion'!R128C24</t>
  </si>
  <si>
    <t xml:space="preserve">'[R1B_0331.XLS]Tregion'!R128C1</t>
  </si>
  <si>
    <t xml:space="preserve">'[R1B_0331.XLS]Tregion'!R128C2</t>
  </si>
  <si>
    <t xml:space="preserve">'[R1B_0331.XLS]Tregion'!R128C3</t>
  </si>
  <si>
    <t xml:space="preserve">'[R1B_0331.XLS]Tregion'!R128C4</t>
  </si>
  <si>
    <t xml:space="preserve">'[R1B_0331.XLS]Tregion'!R128C32</t>
  </si>
  <si>
    <t xml:space="preserve">'[R1B_0331.XLS]Tregion'!R128C10</t>
  </si>
  <si>
    <t xml:space="preserve">'[R1B_0331.XLS]Tregion'!R128C24</t>
  </si>
  <si>
    <t xml:space="preserve">'[R1C_0331.XLS]Tregion'!R128C1</t>
  </si>
  <si>
    <t xml:space="preserve">'[R1C_0331.XLS]Tregion'!R128C2</t>
  </si>
  <si>
    <t xml:space="preserve">'[R1C_0331.XLS]Tregion'!R128C3</t>
  </si>
  <si>
    <t xml:space="preserve">'[R1C_0331.XLS]Tregion'!R128C4</t>
  </si>
  <si>
    <t xml:space="preserve">'[R1C_0331.XLS]Tregion'!R128C32</t>
  </si>
  <si>
    <t xml:space="preserve">'[R1C_0331.XLS]Tregion'!R128C10</t>
  </si>
  <si>
    <t xml:space="preserve">'[R1C_0331.XLS]Tregion'!R128C24</t>
  </si>
  <si>
    <t xml:space="preserve">'[R1E_0331.XLS]Tregion'!R128C1</t>
  </si>
  <si>
    <t xml:space="preserve">'[R1E_0331.XLS]Tregion'!R128C2</t>
  </si>
  <si>
    <t xml:space="preserve">'[R1E_0331.XLS]Tregion'!R128C3</t>
  </si>
  <si>
    <t xml:space="preserve">'[R1E_0331.XLS]Tregion'!R128C4</t>
  </si>
  <si>
    <t xml:space="preserve">'[R1E_0331.XLS]Tregion'!R128C32</t>
  </si>
  <si>
    <t xml:space="preserve">'[R1E_0331.XLS]Tregion'!R128C10</t>
  </si>
  <si>
    <t xml:space="preserve">'[R1E_0331.XLS]Tregion'!R128C24</t>
  </si>
  <si>
    <t xml:space="preserve">'[R1Z_0331.XLS]Tregion'!R128C1</t>
  </si>
  <si>
    <t xml:space="preserve">'[R1Z_0331.XLS]Tregion'!R128C2</t>
  </si>
  <si>
    <t xml:space="preserve">'[R1Z_0331.XLS]Tregion'!R128C3</t>
  </si>
  <si>
    <t xml:space="preserve">'[R1Z_0331.XLS]Tregion'!R128C4</t>
  </si>
  <si>
    <t xml:space="preserve">'[R1Z_0331.XLS]Tregion'!R128C32</t>
  </si>
  <si>
    <t xml:space="preserve">'[R1Z_0331.XLS]Tregion'!R128C10</t>
  </si>
  <si>
    <t xml:space="preserve">'[R1Z_0331.XLS]Tregion'!R128C24</t>
  </si>
  <si>
    <t xml:space="preserve">'[R3B_0331.XLS]Tregion'!R128C1</t>
  </si>
  <si>
    <t xml:space="preserve">'[R3B_0331.XLS]Tregion'!R128C2</t>
  </si>
  <si>
    <t xml:space="preserve">'[R3B_0331.XLS]Tregion'!R128C3</t>
  </si>
  <si>
    <t xml:space="preserve">'[R3B_0331.XLS]Tregion'!R128C4</t>
  </si>
  <si>
    <t xml:space="preserve">'[R3B_0331.XLS]Tregion'!R128C32</t>
  </si>
  <si>
    <t xml:space="preserve">'[R3B_0331.XLS]Tregion'!R128C10</t>
  </si>
  <si>
    <t xml:space="preserve">'[R3B_0331.XLS]Tregion'!R128C24</t>
  </si>
  <si>
    <t xml:space="preserve">'[R4_0331.XLS]Tregion'!R128C1</t>
  </si>
  <si>
    <t xml:space="preserve">'[R4_0331.XLS]Tregion'!R128C2</t>
  </si>
  <si>
    <t xml:space="preserve">'[R4_0331.XLS]Tregion'!R128C3</t>
  </si>
  <si>
    <t xml:space="preserve">'[R4_0331.XLS]Tregion'!R128C4</t>
  </si>
  <si>
    <t xml:space="preserve">'[R4_0331.XLS]Tregion'!R128C32</t>
  </si>
  <si>
    <t xml:space="preserve">'[R4_0331.XLS]Tregion'!R128C10</t>
  </si>
  <si>
    <t xml:space="preserve">'[R4_0331.XLS]Tregion'!R128C24</t>
  </si>
  <si>
    <t xml:space="preserve">'[R4A_0331.XLS]Tregion'!R128C1</t>
  </si>
  <si>
    <t xml:space="preserve">'[R4A_0331.XLS]Tregion'!R128C2</t>
  </si>
  <si>
    <t xml:space="preserve">'[R4A_0331.XLS]Tregion'!R128C3</t>
  </si>
  <si>
    <t xml:space="preserve">'[R4A_0331.XLS]Tregion'!R128C4</t>
  </si>
  <si>
    <t xml:space="preserve">'[R4A_0331.XLS]Tregion'!R128C32</t>
  </si>
  <si>
    <t xml:space="preserve">'[R4A_0331.XLS]Tregion'!R128C10</t>
  </si>
  <si>
    <t xml:space="preserve">'[R4A_0331.XLS]Tregion'!R128C24</t>
  </si>
  <si>
    <t xml:space="preserve">'[R4B_0331.XLS]Tregion'!R128C1</t>
  </si>
  <si>
    <t xml:space="preserve">'[R4B_0331.XLS]Tregion'!R128C2</t>
  </si>
  <si>
    <t xml:space="preserve">'[R4B_0331.XLS]Tregion'!R128C3</t>
  </si>
  <si>
    <t xml:space="preserve">'[R4B_0331.XLS]Tregion'!R128C4</t>
  </si>
  <si>
    <t xml:space="preserve">'[R4B_0331.XLS]Tregion'!R128C32</t>
  </si>
  <si>
    <t xml:space="preserve">'[R4B_0331.XLS]Tregion'!R128C10</t>
  </si>
  <si>
    <t xml:space="preserve">'[R4B_0331.XLS]Tregion'!R128C24</t>
  </si>
  <si>
    <t xml:space="preserve">'[R4C_0331.XLS]Tregion'!R128C1</t>
  </si>
  <si>
    <t xml:space="preserve">'[R4C_0331.XLS]Tregion'!R128C2</t>
  </si>
  <si>
    <t xml:space="preserve">'[R4C_0331.XLS]Tregion'!R128C3</t>
  </si>
  <si>
    <t xml:space="preserve">'[R4C_0331.XLS]Tregion'!R128C4</t>
  </si>
  <si>
    <t xml:space="preserve">'[R4C_0331.XLS]Tregion'!R128C32</t>
  </si>
  <si>
    <t xml:space="preserve">'[R4C_0331.XLS]Tregion'!R128C10</t>
  </si>
  <si>
    <t xml:space="preserve">'[R4C_0331.XLS]Tregion'!R128C24</t>
  </si>
  <si>
    <t xml:space="preserve">'[R5_0331.XLS]Tregion'!R128C1</t>
  </si>
  <si>
    <t xml:space="preserve">'[R5_0331.XLS]Tregion'!R128C2</t>
  </si>
  <si>
    <t xml:space="preserve">'[R5_0331.XLS]Tregion'!R128C3</t>
  </si>
  <si>
    <t xml:space="preserve">'[R5_0331.XLS]Tregion'!R128C4</t>
  </si>
  <si>
    <t xml:space="preserve">'[R5_0331.XLS]Tregion'!R128C32</t>
  </si>
  <si>
    <t xml:space="preserve">'[R5_0331.XLS]Tregion'!R128C10</t>
  </si>
  <si>
    <t xml:space="preserve">'[R5_0331.XLS]Tregion'!R128C24</t>
  </si>
  <si>
    <t xml:space="preserve">'[R6_0331.XLS]Tregion'!R128C1</t>
  </si>
  <si>
    <t xml:space="preserve">'[R6_0331.XLS]Tregion'!R128C2</t>
  </si>
  <si>
    <t xml:space="preserve">'[R6_0331.XLS]Tregion'!R128C3</t>
  </si>
  <si>
    <t xml:space="preserve">'[R6_0331.XLS]Tregion'!R128C4</t>
  </si>
  <si>
    <t xml:space="preserve">'[R6_0331.XLS]Tregion'!R128C32</t>
  </si>
  <si>
    <t xml:space="preserve">'[R6_0331.XLS]Tregion'!R128C10</t>
  </si>
  <si>
    <t xml:space="preserve">'[R6_0331.XLS]Tregion'!R128C24</t>
  </si>
  <si>
    <t xml:space="preserve">'[R1_0331.XLS]Tregion'!R129C1</t>
  </si>
  <si>
    <t xml:space="preserve">'[R1_0331.XLS]Tregion'!R129C2</t>
  </si>
  <si>
    <t xml:space="preserve">'[R1_0331.XLS]Tregion'!R129C3</t>
  </si>
  <si>
    <t xml:space="preserve">'[R1_0331.XLS]Tregion'!R129C4</t>
  </si>
  <si>
    <t xml:space="preserve">'[R1_0331.XLS]Tregion'!R129C32</t>
  </si>
  <si>
    <t xml:space="preserve">'[R1_0331.XLS]Tregion'!R129C10</t>
  </si>
  <si>
    <t xml:space="preserve">'[R1_0331.XLS]Tregion'!R129C24</t>
  </si>
  <si>
    <t xml:space="preserve">'[R1A_0331.XLS]Tregion'!R129C1</t>
  </si>
  <si>
    <t xml:space="preserve">'[R1A_0331.XLS]Tregion'!R129C2</t>
  </si>
  <si>
    <t xml:space="preserve">'[R1A_0331.XLS]Tregion'!R129C3</t>
  </si>
  <si>
    <t xml:space="preserve">'[R1A_0331.XLS]Tregion'!R129C4</t>
  </si>
  <si>
    <t xml:space="preserve">'[R1A_0331.XLS]Tregion'!R129C32</t>
  </si>
  <si>
    <t xml:space="preserve">'[R1A_0331.XLS]Tregion'!R129C10</t>
  </si>
  <si>
    <t xml:space="preserve">'[R1A_0331.XLS]Tregion'!R129C24</t>
  </si>
  <si>
    <t xml:space="preserve">'[R1B_0331.XLS]Tregion'!R129C1</t>
  </si>
  <si>
    <t xml:space="preserve">'[R1B_0331.XLS]Tregion'!R129C2</t>
  </si>
  <si>
    <t xml:space="preserve">'[R1B_0331.XLS]Tregion'!R129C3</t>
  </si>
  <si>
    <t xml:space="preserve">'[R1B_0331.XLS]Tregion'!R129C4</t>
  </si>
  <si>
    <t xml:space="preserve">'[R1B_0331.XLS]Tregion'!R129C32</t>
  </si>
  <si>
    <t xml:space="preserve">'[R1B_0331.XLS]Tregion'!R129C10</t>
  </si>
  <si>
    <t xml:space="preserve">'[R1B_0331.XLS]Tregion'!R129C24</t>
  </si>
  <si>
    <t xml:space="preserve">'[R1C_0331.XLS]Tregion'!R129C1</t>
  </si>
  <si>
    <t xml:space="preserve">'[R1C_0331.XLS]Tregion'!R129C2</t>
  </si>
  <si>
    <t xml:space="preserve">'[R1C_0331.XLS]Tregion'!R129C3</t>
  </si>
  <si>
    <t xml:space="preserve">'[R1C_0331.XLS]Tregion'!R129C4</t>
  </si>
  <si>
    <t xml:space="preserve">'[R1C_0331.XLS]Tregion'!R129C32</t>
  </si>
  <si>
    <t xml:space="preserve">'[R1C_0331.XLS]Tregion'!R129C10</t>
  </si>
  <si>
    <t xml:space="preserve">'[R1C_0331.XLS]Tregion'!R129C24</t>
  </si>
  <si>
    <t xml:space="preserve">'[R1E_0331.XLS]Tregion'!R129C1</t>
  </si>
  <si>
    <t xml:space="preserve">'[R1E_0331.XLS]Tregion'!R129C2</t>
  </si>
  <si>
    <t xml:space="preserve">'[R1E_0331.XLS]Tregion'!R129C3</t>
  </si>
  <si>
    <t xml:space="preserve">'[R1E_0331.XLS]Tregion'!R129C4</t>
  </si>
  <si>
    <t xml:space="preserve">'[R1E_0331.XLS]Tregion'!R129C32</t>
  </si>
  <si>
    <t xml:space="preserve">'[R1E_0331.XLS]Tregion'!R129C10</t>
  </si>
  <si>
    <t xml:space="preserve">'[R1E_0331.XLS]Tregion'!R129C24</t>
  </si>
  <si>
    <t xml:space="preserve">'[R1Z_0331.XLS]Tregion'!R129C1</t>
  </si>
  <si>
    <t xml:space="preserve">'[R1Z_0331.XLS]Tregion'!R129C2</t>
  </si>
  <si>
    <t xml:space="preserve">'[R1Z_0331.XLS]Tregion'!R129C3</t>
  </si>
  <si>
    <t xml:space="preserve">'[R1Z_0331.XLS]Tregion'!R129C4</t>
  </si>
  <si>
    <t xml:space="preserve">'[R1Z_0331.XLS]Tregion'!R129C32</t>
  </si>
  <si>
    <t xml:space="preserve">'[R1Z_0331.XLS]Tregion'!R129C10</t>
  </si>
  <si>
    <t xml:space="preserve">'[R1Z_0331.XLS]Tregion'!R129C24</t>
  </si>
  <si>
    <t xml:space="preserve">'[R3B_0331.XLS]Tregion'!R129C1</t>
  </si>
  <si>
    <t xml:space="preserve">'[R3B_0331.XLS]Tregion'!R129C2</t>
  </si>
  <si>
    <t xml:space="preserve">'[R3B_0331.XLS]Tregion'!R129C3</t>
  </si>
  <si>
    <t xml:space="preserve">'[R3B_0331.XLS]Tregion'!R129C4</t>
  </si>
  <si>
    <t xml:space="preserve">'[R3B_0331.XLS]Tregion'!R129C32</t>
  </si>
  <si>
    <t xml:space="preserve">'[R3B_0331.XLS]Tregion'!R129C10</t>
  </si>
  <si>
    <t xml:space="preserve">'[R3B_0331.XLS]Tregion'!R129C24</t>
  </si>
  <si>
    <t xml:space="preserve">'[R4_0331.XLS]Tregion'!R129C1</t>
  </si>
  <si>
    <t xml:space="preserve">'[R4_0331.XLS]Tregion'!R129C2</t>
  </si>
  <si>
    <t xml:space="preserve">'[R4_0331.XLS]Tregion'!R129C3</t>
  </si>
  <si>
    <t xml:space="preserve">'[R4_0331.XLS]Tregion'!R129C4</t>
  </si>
  <si>
    <t xml:space="preserve">'[R4_0331.XLS]Tregion'!R129C32</t>
  </si>
  <si>
    <t xml:space="preserve">'[R4_0331.XLS]Tregion'!R129C10</t>
  </si>
  <si>
    <t xml:space="preserve">'[R4_0331.XLS]Tregion'!R129C24</t>
  </si>
  <si>
    <t xml:space="preserve">'[R4A_0331.XLS]Tregion'!R129C1</t>
  </si>
  <si>
    <t xml:space="preserve">'[R4A_0331.XLS]Tregion'!R129C2</t>
  </si>
  <si>
    <t xml:space="preserve">'[R4A_0331.XLS]Tregion'!R129C3</t>
  </si>
  <si>
    <t xml:space="preserve">'[R4A_0331.XLS]Tregion'!R129C4</t>
  </si>
  <si>
    <t xml:space="preserve">'[R4A_0331.XLS]Tregion'!R129C32</t>
  </si>
  <si>
    <t xml:space="preserve">'[R4A_0331.XLS]Tregion'!R129C10</t>
  </si>
  <si>
    <t xml:space="preserve">'[R4A_0331.XLS]Tregion'!R129C24</t>
  </si>
  <si>
    <t xml:space="preserve">'[R4B_0331.XLS]Tregion'!R129C1</t>
  </si>
  <si>
    <t xml:space="preserve">'[R4B_0331.XLS]Tregion'!R129C2</t>
  </si>
  <si>
    <t xml:space="preserve">'[R4B_0331.XLS]Tregion'!R129C3</t>
  </si>
  <si>
    <t xml:space="preserve">'[R4B_0331.XLS]Tregion'!R129C4</t>
  </si>
  <si>
    <t xml:space="preserve">'[R4B_0331.XLS]Tregion'!R129C32</t>
  </si>
  <si>
    <t xml:space="preserve">'[R4B_0331.XLS]Tregion'!R129C10</t>
  </si>
  <si>
    <t xml:space="preserve">'[R4B_0331.XLS]Tregion'!R129C24</t>
  </si>
  <si>
    <t xml:space="preserve">'[R4C_0331.XLS]Tregion'!R129C1</t>
  </si>
  <si>
    <t xml:space="preserve">'[R4C_0331.XLS]Tregion'!R129C2</t>
  </si>
  <si>
    <t xml:space="preserve">'[R4C_0331.XLS]Tregion'!R129C3</t>
  </si>
  <si>
    <t xml:space="preserve">'[R4C_0331.XLS]Tregion'!R129C4</t>
  </si>
  <si>
    <t xml:space="preserve">'[R4C_0331.XLS]Tregion'!R129C32</t>
  </si>
  <si>
    <t xml:space="preserve">'[R4C_0331.XLS]Tregion'!R129C10</t>
  </si>
  <si>
    <t xml:space="preserve">'[R4C_0331.XLS]Tregion'!R129C24</t>
  </si>
  <si>
    <t xml:space="preserve">'[R5_0331.XLS]Tregion'!R129C1</t>
  </si>
  <si>
    <t xml:space="preserve">'[R5_0331.XLS]Tregion'!R129C2</t>
  </si>
  <si>
    <t xml:space="preserve">'[R5_0331.XLS]Tregion'!R129C3</t>
  </si>
  <si>
    <t xml:space="preserve">'[R5_0331.XLS]Tregion'!R129C4</t>
  </si>
  <si>
    <t xml:space="preserve">'[R5_0331.XLS]Tregion'!R129C32</t>
  </si>
  <si>
    <t xml:space="preserve">'[R5_0331.XLS]Tregion'!R129C10</t>
  </si>
  <si>
    <t xml:space="preserve">'[R5_0331.XLS]Tregion'!R129C24</t>
  </si>
  <si>
    <t xml:space="preserve">'[R6_0331.XLS]Tregion'!R129C1</t>
  </si>
  <si>
    <t xml:space="preserve">'[R6_0331.XLS]Tregion'!R129C2</t>
  </si>
  <si>
    <t xml:space="preserve">'[R6_0331.XLS]Tregion'!R129C3</t>
  </si>
  <si>
    <t xml:space="preserve">'[R6_0331.XLS]Tregion'!R129C4</t>
  </si>
  <si>
    <t xml:space="preserve">'[R6_0331.XLS]Tregion'!R129C32</t>
  </si>
  <si>
    <t xml:space="preserve">'[R6_0331.XLS]Tregion'!R129C10</t>
  </si>
  <si>
    <t xml:space="preserve">'[R6_0331.XLS]Tregion'!R129C24</t>
  </si>
  <si>
    <t xml:space="preserve">'[R1_0331.XLS]Tregion'!R130C1</t>
  </si>
  <si>
    <t xml:space="preserve">'[R1_0331.XLS]Tregion'!R130C2</t>
  </si>
  <si>
    <t xml:space="preserve">'[R1_0331.XLS]Tregion'!R130C3</t>
  </si>
  <si>
    <t xml:space="preserve">'[R1_0331.XLS]Tregion'!R130C4</t>
  </si>
  <si>
    <t xml:space="preserve">'[R1_0331.XLS]Tregion'!R130C32</t>
  </si>
  <si>
    <t xml:space="preserve">'[R1_0331.XLS]Tregion'!R130C10</t>
  </si>
  <si>
    <t xml:space="preserve">'[R1_0331.XLS]Tregion'!R130C24</t>
  </si>
  <si>
    <t xml:space="preserve">'[R1A_0331.XLS]Tregion'!R130C1</t>
  </si>
  <si>
    <t xml:space="preserve">'[R1A_0331.XLS]Tregion'!R130C2</t>
  </si>
  <si>
    <t xml:space="preserve">'[R1A_0331.XLS]Tregion'!R130C3</t>
  </si>
  <si>
    <t xml:space="preserve">'[R1A_0331.XLS]Tregion'!R130C4</t>
  </si>
  <si>
    <t xml:space="preserve">'[R1A_0331.XLS]Tregion'!R130C32</t>
  </si>
  <si>
    <t xml:space="preserve">'[R1A_0331.XLS]Tregion'!R130C10</t>
  </si>
  <si>
    <t xml:space="preserve">'[R1A_0331.XLS]Tregion'!R130C24</t>
  </si>
  <si>
    <t xml:space="preserve">'[R1B_0331.XLS]Tregion'!R130C1</t>
  </si>
  <si>
    <t xml:space="preserve">'[R1B_0331.XLS]Tregion'!R130C2</t>
  </si>
  <si>
    <t xml:space="preserve">'[R1B_0331.XLS]Tregion'!R130C3</t>
  </si>
  <si>
    <t xml:space="preserve">'[R1B_0331.XLS]Tregion'!R130C4</t>
  </si>
  <si>
    <t xml:space="preserve">'[R1B_0331.XLS]Tregion'!R130C32</t>
  </si>
  <si>
    <t xml:space="preserve">'[R1B_0331.XLS]Tregion'!R130C10</t>
  </si>
  <si>
    <t xml:space="preserve">'[R1B_0331.XLS]Tregion'!R130C24</t>
  </si>
  <si>
    <t xml:space="preserve">'[R1C_0331.XLS]Tregion'!R130C1</t>
  </si>
  <si>
    <t xml:space="preserve">'[R1C_0331.XLS]Tregion'!R130C2</t>
  </si>
  <si>
    <t xml:space="preserve">'[R1C_0331.XLS]Tregion'!R130C3</t>
  </si>
  <si>
    <t xml:space="preserve">'[R1C_0331.XLS]Tregion'!R130C4</t>
  </si>
  <si>
    <t xml:space="preserve">'[R1C_0331.XLS]Tregion'!R130C32</t>
  </si>
  <si>
    <t xml:space="preserve">'[R1C_0331.XLS]Tregion'!R130C10</t>
  </si>
  <si>
    <t xml:space="preserve">'[R1C_0331.XLS]Tregion'!R130C24</t>
  </si>
  <si>
    <t xml:space="preserve">'[R1E_0331.XLS]Tregion'!R130C1</t>
  </si>
  <si>
    <t xml:space="preserve">'[R1E_0331.XLS]Tregion'!R130C2</t>
  </si>
  <si>
    <t xml:space="preserve">'[R1E_0331.XLS]Tregion'!R130C3</t>
  </si>
  <si>
    <t xml:space="preserve">'[R1E_0331.XLS]Tregion'!R130C4</t>
  </si>
  <si>
    <t xml:space="preserve">'[R1E_0331.XLS]Tregion'!R130C32</t>
  </si>
  <si>
    <t xml:space="preserve">'[R1E_0331.XLS]Tregion'!R130C10</t>
  </si>
  <si>
    <t xml:space="preserve">'[R1E_0331.XLS]Tregion'!R130C24</t>
  </si>
  <si>
    <t xml:space="preserve">'[R1Z_0331.XLS]Tregion'!R130C1</t>
  </si>
  <si>
    <t xml:space="preserve">'[R1Z_0331.XLS]Tregion'!R130C2</t>
  </si>
  <si>
    <t xml:space="preserve">'[R1Z_0331.XLS]Tregion'!R130C3</t>
  </si>
  <si>
    <t xml:space="preserve">'[R1Z_0331.XLS]Tregion'!R130C4</t>
  </si>
  <si>
    <t xml:space="preserve">'[R1Z_0331.XLS]Tregion'!R130C32</t>
  </si>
  <si>
    <t xml:space="preserve">'[R1Z_0331.XLS]Tregion'!R130C10</t>
  </si>
  <si>
    <t xml:space="preserve">'[R1Z_0331.XLS]Tregion'!R130C24</t>
  </si>
  <si>
    <t xml:space="preserve">'[R3B_0331.XLS]Tregion'!R130C1</t>
  </si>
  <si>
    <t xml:space="preserve">'[R3B_0331.XLS]Tregion'!R130C2</t>
  </si>
  <si>
    <t xml:space="preserve">'[R3B_0331.XLS]Tregion'!R130C3</t>
  </si>
  <si>
    <t xml:space="preserve">'[R3B_0331.XLS]Tregion'!R130C4</t>
  </si>
  <si>
    <t xml:space="preserve">'[R3B_0331.XLS]Tregion'!R130C32</t>
  </si>
  <si>
    <t xml:space="preserve">'[R3B_0331.XLS]Tregion'!R130C10</t>
  </si>
  <si>
    <t xml:space="preserve">'[R3B_0331.XLS]Tregion'!R130C24</t>
  </si>
  <si>
    <t xml:space="preserve">'[R4_0331.XLS]Tregion'!R130C1</t>
  </si>
  <si>
    <t xml:space="preserve">'[R4_0331.XLS]Tregion'!R130C2</t>
  </si>
  <si>
    <t xml:space="preserve">'[R4_0331.XLS]Tregion'!R130C3</t>
  </si>
  <si>
    <t xml:space="preserve">'[R4_0331.XLS]Tregion'!R130C4</t>
  </si>
  <si>
    <t xml:space="preserve">'[R4_0331.XLS]Tregion'!R130C32</t>
  </si>
  <si>
    <t xml:space="preserve">'[R4_0331.XLS]Tregion'!R130C10</t>
  </si>
  <si>
    <t xml:space="preserve">'[R4_0331.XLS]Tregion'!R130C24</t>
  </si>
  <si>
    <t xml:space="preserve">'[R4A_0331.XLS]Tregion'!R130C1</t>
  </si>
  <si>
    <t xml:space="preserve">'[R4A_0331.XLS]Tregion'!R130C2</t>
  </si>
  <si>
    <t xml:space="preserve">'[R4A_0331.XLS]Tregion'!R130C3</t>
  </si>
  <si>
    <t xml:space="preserve">'[R4A_0331.XLS]Tregion'!R130C4</t>
  </si>
  <si>
    <t xml:space="preserve">'[R4A_0331.XLS]Tregion'!R130C32</t>
  </si>
  <si>
    <t xml:space="preserve">'[R4A_0331.XLS]Tregion'!R130C10</t>
  </si>
  <si>
    <t xml:space="preserve">'[R4A_0331.XLS]Tregion'!R130C24</t>
  </si>
  <si>
    <t xml:space="preserve">'[R4B_0331.XLS]Tregion'!R130C1</t>
  </si>
  <si>
    <t xml:space="preserve">'[R4B_0331.XLS]Tregion'!R130C2</t>
  </si>
  <si>
    <t xml:space="preserve">'[R4B_0331.XLS]Tregion'!R130C3</t>
  </si>
  <si>
    <t xml:space="preserve">'[R4B_0331.XLS]Tregion'!R130C4</t>
  </si>
  <si>
    <t xml:space="preserve">'[R4B_0331.XLS]Tregion'!R130C32</t>
  </si>
  <si>
    <t xml:space="preserve">'[R4B_0331.XLS]Tregion'!R130C10</t>
  </si>
  <si>
    <t xml:space="preserve">'[R4B_0331.XLS]Tregion'!R130C24</t>
  </si>
  <si>
    <t xml:space="preserve">'[R4C_0331.XLS]Tregion'!R130C1</t>
  </si>
  <si>
    <t xml:space="preserve">'[R4C_0331.XLS]Tregion'!R130C2</t>
  </si>
  <si>
    <t xml:space="preserve">'[R4C_0331.XLS]Tregion'!R130C3</t>
  </si>
  <si>
    <t xml:space="preserve">'[R4C_0331.XLS]Tregion'!R130C4</t>
  </si>
  <si>
    <t xml:space="preserve">'[R4C_0331.XLS]Tregion'!R130C32</t>
  </si>
  <si>
    <t xml:space="preserve">'[R4C_0331.XLS]Tregion'!R130C10</t>
  </si>
  <si>
    <t xml:space="preserve">'[R4C_0331.XLS]Tregion'!R130C24</t>
  </si>
  <si>
    <t xml:space="preserve">'[R5_0331.XLS]Tregion'!R130C1</t>
  </si>
  <si>
    <t xml:space="preserve">'[R5_0331.XLS]Tregion'!R130C2</t>
  </si>
  <si>
    <t xml:space="preserve">'[R5_0331.XLS]Tregion'!R130C3</t>
  </si>
  <si>
    <t xml:space="preserve">'[R5_0331.XLS]Tregion'!R130C4</t>
  </si>
  <si>
    <t xml:space="preserve">'[R5_0331.XLS]Tregion'!R130C32</t>
  </si>
  <si>
    <t xml:space="preserve">'[R5_0331.XLS]Tregion'!R130C10</t>
  </si>
  <si>
    <t xml:space="preserve">'[R5_0331.XLS]Tregion'!R130C24</t>
  </si>
  <si>
    <t xml:space="preserve">'[R6_0331.XLS]Tregion'!R130C1</t>
  </si>
  <si>
    <t xml:space="preserve">'[R6_0331.XLS]Tregion'!R130C2</t>
  </si>
  <si>
    <t xml:space="preserve">'[R6_0331.XLS]Tregion'!R130C3</t>
  </si>
  <si>
    <t xml:space="preserve">'[R6_0331.XLS]Tregion'!R130C4</t>
  </si>
  <si>
    <t xml:space="preserve">'[R6_0331.XLS]Tregion'!R130C32</t>
  </si>
  <si>
    <t xml:space="preserve">'[R6_0331.XLS]Tregion'!R130C10</t>
  </si>
  <si>
    <t xml:space="preserve">'[R6_0331.XLS]Tregion'!R130C24</t>
  </si>
  <si>
    <t xml:space="preserve">'[R1_0331.XLS]Tregion'!R131C1</t>
  </si>
  <si>
    <t xml:space="preserve">'[R1_0331.XLS]Tregion'!R131C2</t>
  </si>
  <si>
    <t xml:space="preserve">'[R1_0331.XLS]Tregion'!R131C3</t>
  </si>
  <si>
    <t xml:space="preserve">'[R1_0331.XLS]Tregion'!R131C4</t>
  </si>
  <si>
    <t xml:space="preserve">'[R1_0331.XLS]Tregion'!R131C32</t>
  </si>
  <si>
    <t xml:space="preserve">'[R1_0331.XLS]Tregion'!R131C10</t>
  </si>
  <si>
    <t xml:space="preserve">'[R1_0331.XLS]Tregion'!R131C24</t>
  </si>
  <si>
    <t xml:space="preserve">'[R1A_0331.XLS]Tregion'!R131C1</t>
  </si>
  <si>
    <t xml:space="preserve">'[R1A_0331.XLS]Tregion'!R131C2</t>
  </si>
  <si>
    <t xml:space="preserve">'[R1A_0331.XLS]Tregion'!R131C3</t>
  </si>
  <si>
    <t xml:space="preserve">'[R1A_0331.XLS]Tregion'!R131C4</t>
  </si>
  <si>
    <t xml:space="preserve">'[R1A_0331.XLS]Tregion'!R131C32</t>
  </si>
  <si>
    <t xml:space="preserve">'[R1A_0331.XLS]Tregion'!R131C10</t>
  </si>
  <si>
    <t xml:space="preserve">'[R1A_0331.XLS]Tregion'!R131C24</t>
  </si>
  <si>
    <t xml:space="preserve">'[R1B_0331.XLS]Tregion'!R131C1</t>
  </si>
  <si>
    <t xml:space="preserve">'[R1B_0331.XLS]Tregion'!R131C2</t>
  </si>
  <si>
    <t xml:space="preserve">'[R1B_0331.XLS]Tregion'!R131C3</t>
  </si>
  <si>
    <t xml:space="preserve">'[R1B_0331.XLS]Tregion'!R131C4</t>
  </si>
  <si>
    <t xml:space="preserve">'[R1B_0331.XLS]Tregion'!R131C32</t>
  </si>
  <si>
    <t xml:space="preserve">'[R1B_0331.XLS]Tregion'!R131C10</t>
  </si>
  <si>
    <t xml:space="preserve">'[R1B_0331.XLS]Tregion'!R131C24</t>
  </si>
  <si>
    <t xml:space="preserve">'[R1C_0331.XLS]Tregion'!R131C1</t>
  </si>
  <si>
    <t xml:space="preserve">'[R1C_0331.XLS]Tregion'!R131C2</t>
  </si>
  <si>
    <t xml:space="preserve">'[R1C_0331.XLS]Tregion'!R131C3</t>
  </si>
  <si>
    <t xml:space="preserve">'[R1C_0331.XLS]Tregion'!R131C4</t>
  </si>
  <si>
    <t xml:space="preserve">'[R1C_0331.XLS]Tregion'!R131C32</t>
  </si>
  <si>
    <t xml:space="preserve">'[R1C_0331.XLS]Tregion'!R131C10</t>
  </si>
  <si>
    <t xml:space="preserve">'[R1C_0331.XLS]Tregion'!R131C24</t>
  </si>
  <si>
    <t xml:space="preserve">'[R1E_0331.XLS]Tregion'!R131C1</t>
  </si>
  <si>
    <t xml:space="preserve">'[R1E_0331.XLS]Tregion'!R131C2</t>
  </si>
  <si>
    <t xml:space="preserve">'[R1E_0331.XLS]Tregion'!R131C3</t>
  </si>
  <si>
    <t xml:space="preserve">'[R1E_0331.XLS]Tregion'!R131C4</t>
  </si>
  <si>
    <t xml:space="preserve">'[R1E_0331.XLS]Tregion'!R131C32</t>
  </si>
  <si>
    <t xml:space="preserve">'[R1E_0331.XLS]Tregion'!R131C10</t>
  </si>
  <si>
    <t xml:space="preserve">'[R1E_0331.XLS]Tregion'!R131C24</t>
  </si>
  <si>
    <t xml:space="preserve">'[R1Z_0331.XLS]Tregion'!R131C1</t>
  </si>
  <si>
    <t xml:space="preserve">'[R1Z_0331.XLS]Tregion'!R131C2</t>
  </si>
  <si>
    <t xml:space="preserve">'[R1Z_0331.XLS]Tregion'!R131C3</t>
  </si>
  <si>
    <t xml:space="preserve">'[R1Z_0331.XLS]Tregion'!R131C4</t>
  </si>
  <si>
    <t xml:space="preserve">'[R1Z_0331.XLS]Tregion'!R131C32</t>
  </si>
  <si>
    <t xml:space="preserve">'[R1Z_0331.XLS]Tregion'!R131C10</t>
  </si>
  <si>
    <t xml:space="preserve">'[R1Z_0331.XLS]Tregion'!R131C24</t>
  </si>
  <si>
    <t xml:space="preserve">'[R3B_0331.XLS]Tregion'!R131C1</t>
  </si>
  <si>
    <t xml:space="preserve">'[R3B_0331.XLS]Tregion'!R131C2</t>
  </si>
  <si>
    <t xml:space="preserve">'[R3B_0331.XLS]Tregion'!R131C3</t>
  </si>
  <si>
    <t xml:space="preserve">'[R3B_0331.XLS]Tregion'!R131C4</t>
  </si>
  <si>
    <t xml:space="preserve">'[R3B_0331.XLS]Tregion'!R131C32</t>
  </si>
  <si>
    <t xml:space="preserve">'[R3B_0331.XLS]Tregion'!R131C10</t>
  </si>
  <si>
    <t xml:space="preserve">'[R3B_0331.XLS]Tregion'!R131C24</t>
  </si>
  <si>
    <t xml:space="preserve">'[R4_0331.XLS]Tregion'!R131C1</t>
  </si>
  <si>
    <t xml:space="preserve">'[R4_0331.XLS]Tregion'!R131C2</t>
  </si>
  <si>
    <t xml:space="preserve">'[R4_0331.XLS]Tregion'!R131C3</t>
  </si>
  <si>
    <t xml:space="preserve">'[R4_0331.XLS]Tregion'!R131C4</t>
  </si>
  <si>
    <t xml:space="preserve">'[R4_0331.XLS]Tregion'!R131C32</t>
  </si>
  <si>
    <t xml:space="preserve">'[R4_0331.XLS]Tregion'!R131C10</t>
  </si>
  <si>
    <t xml:space="preserve">'[R4_0331.XLS]Tregion'!R131C24</t>
  </si>
  <si>
    <t xml:space="preserve">'[R4A_0331.XLS]Tregion'!R131C1</t>
  </si>
  <si>
    <t xml:space="preserve">'[R4A_0331.XLS]Tregion'!R131C2</t>
  </si>
  <si>
    <t xml:space="preserve">'[R4A_0331.XLS]Tregion'!R131C3</t>
  </si>
  <si>
    <t xml:space="preserve">'[R4A_0331.XLS]Tregion'!R131C4</t>
  </si>
  <si>
    <t xml:space="preserve">'[R4A_0331.XLS]Tregion'!R131C32</t>
  </si>
  <si>
    <t xml:space="preserve">'[R4A_0331.XLS]Tregion'!R131C10</t>
  </si>
  <si>
    <t xml:space="preserve">'[R4A_0331.XLS]Tregion'!R131C24</t>
  </si>
  <si>
    <t xml:space="preserve">'[R4B_0331.XLS]Tregion'!R131C1</t>
  </si>
  <si>
    <t xml:space="preserve">'[R4B_0331.XLS]Tregion'!R131C2</t>
  </si>
  <si>
    <t xml:space="preserve">'[R4B_0331.XLS]Tregion'!R131C3</t>
  </si>
  <si>
    <t xml:space="preserve">'[R4B_0331.XLS]Tregion'!R131C4</t>
  </si>
  <si>
    <t xml:space="preserve">'[R4B_0331.XLS]Tregion'!R131C32</t>
  </si>
  <si>
    <t xml:space="preserve">'[R4B_0331.XLS]Tregion'!R131C10</t>
  </si>
  <si>
    <t xml:space="preserve">'[R4B_0331.XLS]Tregion'!R131C24</t>
  </si>
  <si>
    <t xml:space="preserve">'[R4C_0331.XLS]Tregion'!R131C1</t>
  </si>
  <si>
    <t xml:space="preserve">'[R4C_0331.XLS]Tregion'!R131C2</t>
  </si>
  <si>
    <t xml:space="preserve">'[R4C_0331.XLS]Tregion'!R131C3</t>
  </si>
  <si>
    <t xml:space="preserve">'[R4C_0331.XLS]Tregion'!R131C4</t>
  </si>
  <si>
    <t xml:space="preserve">'[R4C_0331.XLS]Tregion'!R131C32</t>
  </si>
  <si>
    <t xml:space="preserve">'[R4C_0331.XLS]Tregion'!R131C10</t>
  </si>
  <si>
    <t xml:space="preserve">'[R4C_0331.XLS]Tregion'!R131C24</t>
  </si>
  <si>
    <t xml:space="preserve">'[R5_0331.XLS]Tregion'!R131C1</t>
  </si>
  <si>
    <t xml:space="preserve">'[R5_0331.XLS]Tregion'!R131C2</t>
  </si>
  <si>
    <t xml:space="preserve">'[R5_0331.XLS]Tregion'!R131C3</t>
  </si>
  <si>
    <t xml:space="preserve">'[R5_0331.XLS]Tregion'!R131C4</t>
  </si>
  <si>
    <t xml:space="preserve">'[R5_0331.XLS]Tregion'!R131C32</t>
  </si>
  <si>
    <t xml:space="preserve">'[R5_0331.XLS]Tregion'!R131C10</t>
  </si>
  <si>
    <t xml:space="preserve">'[R5_0331.XLS]Tregion'!R131C24</t>
  </si>
  <si>
    <t xml:space="preserve">'[R6_0331.XLS]Tregion'!R131C1</t>
  </si>
  <si>
    <t xml:space="preserve">'[R6_0331.XLS]Tregion'!R131C2</t>
  </si>
  <si>
    <t xml:space="preserve">'[R6_0331.XLS]Tregion'!R131C3</t>
  </si>
  <si>
    <t xml:space="preserve">'[R6_0331.XLS]Tregion'!R131C4</t>
  </si>
  <si>
    <t xml:space="preserve">'[R6_0331.XLS]Tregion'!R131C32</t>
  </si>
  <si>
    <t xml:space="preserve">'[R6_0331.XLS]Tregion'!R131C10</t>
  </si>
  <si>
    <t xml:space="preserve">'[R6_0331.XLS]Tregion'!R131C24</t>
  </si>
  <si>
    <t xml:space="preserve">'[R1_0331.XLS]Tregion'!R132C1</t>
  </si>
  <si>
    <t xml:space="preserve">'[R1_0331.XLS]Tregion'!R132C2</t>
  </si>
  <si>
    <t xml:space="preserve">'[R1_0331.XLS]Tregion'!R132C3</t>
  </si>
  <si>
    <t xml:space="preserve">'[R1_0331.XLS]Tregion'!R132C4</t>
  </si>
  <si>
    <t xml:space="preserve">'[R1_0331.XLS]Tregion'!R132C32</t>
  </si>
  <si>
    <t xml:space="preserve">'[R1_0331.XLS]Tregion'!R132C10</t>
  </si>
  <si>
    <t xml:space="preserve">'[R1_0331.XLS]Tregion'!R132C24</t>
  </si>
  <si>
    <t xml:space="preserve">'[R1A_0331.XLS]Tregion'!R132C1</t>
  </si>
  <si>
    <t xml:space="preserve">'[R1A_0331.XLS]Tregion'!R132C2</t>
  </si>
  <si>
    <t xml:space="preserve">'[R1A_0331.XLS]Tregion'!R132C3</t>
  </si>
  <si>
    <t xml:space="preserve">'[R1A_0331.XLS]Tregion'!R132C4</t>
  </si>
  <si>
    <t xml:space="preserve">'[R1A_0331.XLS]Tregion'!R132C32</t>
  </si>
  <si>
    <t xml:space="preserve">'[R1A_0331.XLS]Tregion'!R132C10</t>
  </si>
  <si>
    <t xml:space="preserve">'[R1A_0331.XLS]Tregion'!R132C24</t>
  </si>
  <si>
    <t xml:space="preserve">'[R1B_0331.XLS]Tregion'!R132C1</t>
  </si>
  <si>
    <t xml:space="preserve">'[R1B_0331.XLS]Tregion'!R132C2</t>
  </si>
  <si>
    <t xml:space="preserve">'[R1B_0331.XLS]Tregion'!R132C3</t>
  </si>
  <si>
    <t xml:space="preserve">'[R1B_0331.XLS]Tregion'!R132C4</t>
  </si>
  <si>
    <t xml:space="preserve">'[R1B_0331.XLS]Tregion'!R132C32</t>
  </si>
  <si>
    <t xml:space="preserve">'[R1B_0331.XLS]Tregion'!R132C10</t>
  </si>
  <si>
    <t xml:space="preserve">'[R1B_0331.XLS]Tregion'!R132C24</t>
  </si>
  <si>
    <t xml:space="preserve">'[R1C_0331.XLS]Tregion'!R132C1</t>
  </si>
  <si>
    <t xml:space="preserve">'[R1C_0331.XLS]Tregion'!R132C2</t>
  </si>
  <si>
    <t xml:space="preserve">'[R1C_0331.XLS]Tregion'!R132C3</t>
  </si>
  <si>
    <t xml:space="preserve">'[R1C_0331.XLS]Tregion'!R132C4</t>
  </si>
  <si>
    <t xml:space="preserve">'[R1C_0331.XLS]Tregion'!R132C32</t>
  </si>
  <si>
    <t xml:space="preserve">'[R1C_0331.XLS]Tregion'!R132C10</t>
  </si>
  <si>
    <t xml:space="preserve">'[R1C_0331.XLS]Tregion'!R132C24</t>
  </si>
  <si>
    <t xml:space="preserve">'[R1E_0331.XLS]Tregion'!R132C1</t>
  </si>
  <si>
    <t xml:space="preserve">'[R1E_0331.XLS]Tregion'!R132C2</t>
  </si>
  <si>
    <t xml:space="preserve">'[R1E_0331.XLS]Tregion'!R132C3</t>
  </si>
  <si>
    <t xml:space="preserve">'[R1E_0331.XLS]Tregion'!R132C4</t>
  </si>
  <si>
    <t xml:space="preserve">'[R1E_0331.XLS]Tregion'!R132C32</t>
  </si>
  <si>
    <t xml:space="preserve">'[R1E_0331.XLS]Tregion'!R132C10</t>
  </si>
  <si>
    <t xml:space="preserve">'[R1E_0331.XLS]Tregion'!R132C24</t>
  </si>
  <si>
    <t xml:space="preserve">'[R1Z_0331.XLS]Tregion'!R132C1</t>
  </si>
  <si>
    <t xml:space="preserve">'[R1Z_0331.XLS]Tregion'!R132C2</t>
  </si>
  <si>
    <t xml:space="preserve">'[R1Z_0331.XLS]Tregion'!R132C3</t>
  </si>
  <si>
    <t xml:space="preserve">'[R1Z_0331.XLS]Tregion'!R132C4</t>
  </si>
  <si>
    <t xml:space="preserve">'[R1Z_0331.XLS]Tregion'!R132C32</t>
  </si>
  <si>
    <t xml:space="preserve">'[R1Z_0331.XLS]Tregion'!R132C10</t>
  </si>
  <si>
    <t xml:space="preserve">'[R1Z_0331.XLS]Tregion'!R132C24</t>
  </si>
  <si>
    <t xml:space="preserve">'[R3B_0331.XLS]Tregion'!R132C1</t>
  </si>
  <si>
    <t xml:space="preserve">'[R3B_0331.XLS]Tregion'!R132C2</t>
  </si>
  <si>
    <t xml:space="preserve">'[R3B_0331.XLS]Tregion'!R132C3</t>
  </si>
  <si>
    <t xml:space="preserve">'[R3B_0331.XLS]Tregion'!R132C4</t>
  </si>
  <si>
    <t xml:space="preserve">'[R3B_0331.XLS]Tregion'!R132C32</t>
  </si>
  <si>
    <t xml:space="preserve">'[R3B_0331.XLS]Tregion'!R132C10</t>
  </si>
  <si>
    <t xml:space="preserve">'[R3B_0331.XLS]Tregion'!R132C24</t>
  </si>
  <si>
    <t xml:space="preserve">'[R4_0331.XLS]Tregion'!R132C1</t>
  </si>
  <si>
    <t xml:space="preserve">'[R4_0331.XLS]Tregion'!R132C2</t>
  </si>
  <si>
    <t xml:space="preserve">'[R4_0331.XLS]Tregion'!R132C3</t>
  </si>
  <si>
    <t xml:space="preserve">'[R4_0331.XLS]Tregion'!R132C4</t>
  </si>
  <si>
    <t xml:space="preserve">'[R4_0331.XLS]Tregion'!R132C32</t>
  </si>
  <si>
    <t xml:space="preserve">'[R4_0331.XLS]Tregion'!R132C10</t>
  </si>
  <si>
    <t xml:space="preserve">'[R4_0331.XLS]Tregion'!R132C24</t>
  </si>
  <si>
    <t xml:space="preserve">'[R4A_0331.XLS]Tregion'!R132C1</t>
  </si>
  <si>
    <t xml:space="preserve">'[R4A_0331.XLS]Tregion'!R132C2</t>
  </si>
  <si>
    <t xml:space="preserve">'[R4A_0331.XLS]Tregion'!R132C3</t>
  </si>
  <si>
    <t xml:space="preserve">'[R4A_0331.XLS]Tregion'!R132C4</t>
  </si>
  <si>
    <t xml:space="preserve">'[R4A_0331.XLS]Tregion'!R132C32</t>
  </si>
  <si>
    <t xml:space="preserve">'[R4A_0331.XLS]Tregion'!R132C10</t>
  </si>
  <si>
    <t xml:space="preserve">'[R4A_0331.XLS]Tregion'!R132C24</t>
  </si>
  <si>
    <t xml:space="preserve">'[R4B_0331.XLS]Tregion'!R132C1</t>
  </si>
  <si>
    <t xml:space="preserve">'[R4B_0331.XLS]Tregion'!R132C2</t>
  </si>
  <si>
    <t xml:space="preserve">'[R4B_0331.XLS]Tregion'!R132C3</t>
  </si>
  <si>
    <t xml:space="preserve">'[R4B_0331.XLS]Tregion'!R132C4</t>
  </si>
  <si>
    <t xml:space="preserve">'[R4B_0331.XLS]Tregion'!R132C32</t>
  </si>
  <si>
    <t xml:space="preserve">'[R4B_0331.XLS]Tregion'!R132C10</t>
  </si>
  <si>
    <t xml:space="preserve">'[R4B_0331.XLS]Tregion'!R132C24</t>
  </si>
  <si>
    <t xml:space="preserve">'[R4C_0331.XLS]Tregion'!R132C1</t>
  </si>
  <si>
    <t xml:space="preserve">'[R4C_0331.XLS]Tregion'!R132C2</t>
  </si>
  <si>
    <t xml:space="preserve">'[R4C_0331.XLS]Tregion'!R132C3</t>
  </si>
  <si>
    <t xml:space="preserve">'[R4C_0331.XLS]Tregion'!R132C4</t>
  </si>
  <si>
    <t xml:space="preserve">'[R4C_0331.XLS]Tregion'!R132C32</t>
  </si>
  <si>
    <t xml:space="preserve">'[R4C_0331.XLS]Tregion'!R132C10</t>
  </si>
  <si>
    <t xml:space="preserve">'[R4C_0331.XLS]Tregion'!R132C24</t>
  </si>
  <si>
    <t xml:space="preserve">'[R5_0331.XLS]Tregion'!R132C1</t>
  </si>
  <si>
    <t xml:space="preserve">'[R5_0331.XLS]Tregion'!R132C2</t>
  </si>
  <si>
    <t xml:space="preserve">'[R5_0331.XLS]Tregion'!R132C3</t>
  </si>
  <si>
    <t xml:space="preserve">'[R5_0331.XLS]Tregion'!R132C4</t>
  </si>
  <si>
    <t xml:space="preserve">'[R5_0331.XLS]Tregion'!R132C32</t>
  </si>
  <si>
    <t xml:space="preserve">'[R5_0331.XLS]Tregion'!R132C10</t>
  </si>
  <si>
    <t xml:space="preserve">'[R5_0331.XLS]Tregion'!R132C24</t>
  </si>
  <si>
    <t xml:space="preserve">'[R6_0331.XLS]Tregion'!R132C1</t>
  </si>
  <si>
    <t xml:space="preserve">'[R6_0331.XLS]Tregion'!R132C2</t>
  </si>
  <si>
    <t xml:space="preserve">'[R6_0331.XLS]Tregion'!R132C3</t>
  </si>
  <si>
    <t xml:space="preserve">'[R6_0331.XLS]Tregion'!R132C4</t>
  </si>
  <si>
    <t xml:space="preserve">'[R6_0331.XLS]Tregion'!R132C32</t>
  </si>
  <si>
    <t xml:space="preserve">'[R6_0331.XLS]Tregion'!R132C10</t>
  </si>
  <si>
    <t xml:space="preserve">'[R6_0331.XLS]Tregion'!R132C24</t>
  </si>
  <si>
    <t xml:space="preserve">'[R1_0331.XLS]Tregion'!R133C1</t>
  </si>
  <si>
    <t xml:space="preserve">'[R1_0331.XLS]Tregion'!R133C2</t>
  </si>
  <si>
    <t xml:space="preserve">'[R1_0331.XLS]Tregion'!R133C3</t>
  </si>
  <si>
    <t xml:space="preserve">'[R1_0331.XLS]Tregion'!R133C4</t>
  </si>
  <si>
    <t xml:space="preserve">'[R1_0331.XLS]Tregion'!R133C32</t>
  </si>
  <si>
    <t xml:space="preserve">'[R1_0331.XLS]Tregion'!R133C10</t>
  </si>
  <si>
    <t xml:space="preserve">'[R1_0331.XLS]Tregion'!R133C24</t>
  </si>
  <si>
    <t xml:space="preserve">'[R1A_0331.XLS]Tregion'!R133C1</t>
  </si>
  <si>
    <t xml:space="preserve">'[R1A_0331.XLS]Tregion'!R133C2</t>
  </si>
  <si>
    <t xml:space="preserve">'[R1A_0331.XLS]Tregion'!R133C3</t>
  </si>
  <si>
    <t xml:space="preserve">'[R1A_0331.XLS]Tregion'!R133C4</t>
  </si>
  <si>
    <t xml:space="preserve">'[R1A_0331.XLS]Tregion'!R133C32</t>
  </si>
  <si>
    <t xml:space="preserve">'[R1A_0331.XLS]Tregion'!R133C10</t>
  </si>
  <si>
    <t xml:space="preserve">'[R1A_0331.XLS]Tregion'!R133C24</t>
  </si>
  <si>
    <t xml:space="preserve">'[R1B_0331.XLS]Tregion'!R133C1</t>
  </si>
  <si>
    <t xml:space="preserve">'[R1B_0331.XLS]Tregion'!R133C2</t>
  </si>
  <si>
    <t xml:space="preserve">'[R1B_0331.XLS]Tregion'!R133C3</t>
  </si>
  <si>
    <t xml:space="preserve">'[R1B_0331.XLS]Tregion'!R133C4</t>
  </si>
  <si>
    <t xml:space="preserve">'[R1B_0331.XLS]Tregion'!R133C32</t>
  </si>
  <si>
    <t xml:space="preserve">'[R1B_0331.XLS]Tregion'!R133C10</t>
  </si>
  <si>
    <t xml:space="preserve">'[R1B_0331.XLS]Tregion'!R133C24</t>
  </si>
  <si>
    <t xml:space="preserve">'[R1C_0331.XLS]Tregion'!R133C1</t>
  </si>
  <si>
    <t xml:space="preserve">'[R1C_0331.XLS]Tregion'!R133C2</t>
  </si>
  <si>
    <t xml:space="preserve">'[R1C_0331.XLS]Tregion'!R133C3</t>
  </si>
  <si>
    <t xml:space="preserve">'[R1C_0331.XLS]Tregion'!R133C4</t>
  </si>
  <si>
    <t xml:space="preserve">'[R1C_0331.XLS]Tregion'!R133C32</t>
  </si>
  <si>
    <t xml:space="preserve">'[R1C_0331.XLS]Tregion'!R133C10</t>
  </si>
  <si>
    <t xml:space="preserve">'[R1C_0331.XLS]Tregion'!R133C24</t>
  </si>
  <si>
    <t xml:space="preserve">'[R1E_0331.XLS]Tregion'!R133C1</t>
  </si>
  <si>
    <t xml:space="preserve">'[R1E_0331.XLS]Tregion'!R133C2</t>
  </si>
  <si>
    <t xml:space="preserve">'[R1E_0331.XLS]Tregion'!R133C3</t>
  </si>
  <si>
    <t xml:space="preserve">'[R1E_0331.XLS]Tregion'!R133C4</t>
  </si>
  <si>
    <t xml:space="preserve">'[R1E_0331.XLS]Tregion'!R133C32</t>
  </si>
  <si>
    <t xml:space="preserve">'[R1E_0331.XLS]Tregion'!R133C10</t>
  </si>
  <si>
    <t xml:space="preserve">'[R1E_0331.XLS]Tregion'!R133C24</t>
  </si>
  <si>
    <t xml:space="preserve">'[R1Z_0331.XLS]Tregion'!R133C1</t>
  </si>
  <si>
    <t xml:space="preserve">'[R1Z_0331.XLS]Tregion'!R133C2</t>
  </si>
  <si>
    <t xml:space="preserve">'[R1Z_0331.XLS]Tregion'!R133C3</t>
  </si>
  <si>
    <t xml:space="preserve">'[R1Z_0331.XLS]Tregion'!R133C4</t>
  </si>
  <si>
    <t xml:space="preserve">'[R1Z_0331.XLS]Tregion'!R133C32</t>
  </si>
  <si>
    <t xml:space="preserve">'[R1Z_0331.XLS]Tregion'!R133C10</t>
  </si>
  <si>
    <t xml:space="preserve">'[R1Z_0331.XLS]Tregion'!R133C24</t>
  </si>
  <si>
    <t xml:space="preserve">'[R3B_0331.XLS]Tregion'!R133C1</t>
  </si>
  <si>
    <t xml:space="preserve">'[R3B_0331.XLS]Tregion'!R133C2</t>
  </si>
  <si>
    <t xml:space="preserve">'[R3B_0331.XLS]Tregion'!R133C3</t>
  </si>
  <si>
    <t xml:space="preserve">'[R3B_0331.XLS]Tregion'!R133C4</t>
  </si>
  <si>
    <t xml:space="preserve">'[R3B_0331.XLS]Tregion'!R133C32</t>
  </si>
  <si>
    <t xml:space="preserve">'[R3B_0331.XLS]Tregion'!R133C10</t>
  </si>
  <si>
    <t xml:space="preserve">'[R3B_0331.XLS]Tregion'!R133C24</t>
  </si>
  <si>
    <t xml:space="preserve">'[R4_0331.XLS]Tregion'!R133C1</t>
  </si>
  <si>
    <t xml:space="preserve">'[R4_0331.XLS]Tregion'!R133C2</t>
  </si>
  <si>
    <t xml:space="preserve">'[R4_0331.XLS]Tregion'!R133C3</t>
  </si>
  <si>
    <t xml:space="preserve">'[R4_0331.XLS]Tregion'!R133C4</t>
  </si>
  <si>
    <t xml:space="preserve">'[R4_0331.XLS]Tregion'!R133C32</t>
  </si>
  <si>
    <t xml:space="preserve">'[R4_0331.XLS]Tregion'!R133C10</t>
  </si>
  <si>
    <t xml:space="preserve">'[R4_0331.XLS]Tregion'!R133C24</t>
  </si>
  <si>
    <t xml:space="preserve">'[R4A_0331.XLS]Tregion'!R133C1</t>
  </si>
  <si>
    <t xml:space="preserve">'[R4A_0331.XLS]Tregion'!R133C2</t>
  </si>
  <si>
    <t xml:space="preserve">'[R4A_0331.XLS]Tregion'!R133C3</t>
  </si>
  <si>
    <t xml:space="preserve">'[R4A_0331.XLS]Tregion'!R133C4</t>
  </si>
  <si>
    <t xml:space="preserve">'[R4A_0331.XLS]Tregion'!R133C32</t>
  </si>
  <si>
    <t xml:space="preserve">'[R4A_0331.XLS]Tregion'!R133C10</t>
  </si>
  <si>
    <t xml:space="preserve">'[R4A_0331.XLS]Tregion'!R133C24</t>
  </si>
  <si>
    <t xml:space="preserve">'[R4B_0331.XLS]Tregion'!R133C1</t>
  </si>
  <si>
    <t xml:space="preserve">'[R4B_0331.XLS]Tregion'!R133C2</t>
  </si>
  <si>
    <t xml:space="preserve">'[R4B_0331.XLS]Tregion'!R133C3</t>
  </si>
  <si>
    <t xml:space="preserve">'[R4B_0331.XLS]Tregion'!R133C4</t>
  </si>
  <si>
    <t xml:space="preserve">'[R4B_0331.XLS]Tregion'!R133C32</t>
  </si>
  <si>
    <t xml:space="preserve">'[R4B_0331.XLS]Tregion'!R133C10</t>
  </si>
  <si>
    <t xml:space="preserve">'[R4B_0331.XLS]Tregion'!R133C24</t>
  </si>
  <si>
    <t xml:space="preserve">'[R4C_0331.XLS]Tregion'!R133C1</t>
  </si>
  <si>
    <t xml:space="preserve">'[R4C_0331.XLS]Tregion'!R133C2</t>
  </si>
  <si>
    <t xml:space="preserve">'[R4C_0331.XLS]Tregion'!R133C3</t>
  </si>
  <si>
    <t xml:space="preserve">'[R4C_0331.XLS]Tregion'!R133C4</t>
  </si>
  <si>
    <t xml:space="preserve">'[R4C_0331.XLS]Tregion'!R133C32</t>
  </si>
  <si>
    <t xml:space="preserve">'[R4C_0331.XLS]Tregion'!R133C10</t>
  </si>
  <si>
    <t xml:space="preserve">'[R4C_0331.XLS]Tregion'!R133C24</t>
  </si>
  <si>
    <t xml:space="preserve">'[R5_0331.XLS]Tregion'!R133C1</t>
  </si>
  <si>
    <t xml:space="preserve">'[R5_0331.XLS]Tregion'!R133C2</t>
  </si>
  <si>
    <t xml:space="preserve">'[R5_0331.XLS]Tregion'!R133C3</t>
  </si>
  <si>
    <t xml:space="preserve">'[R5_0331.XLS]Tregion'!R133C4</t>
  </si>
  <si>
    <t xml:space="preserve">'[R5_0331.XLS]Tregion'!R133C32</t>
  </si>
  <si>
    <t xml:space="preserve">'[R5_0331.XLS]Tregion'!R133C10</t>
  </si>
  <si>
    <t xml:space="preserve">'[R5_0331.XLS]Tregion'!R133C24</t>
  </si>
  <si>
    <t xml:space="preserve">'[R6_0331.XLS]Tregion'!R133C1</t>
  </si>
  <si>
    <t xml:space="preserve">'[R6_0331.XLS]Tregion'!R133C2</t>
  </si>
  <si>
    <t xml:space="preserve">'[R6_0331.XLS]Tregion'!R133C3</t>
  </si>
  <si>
    <t xml:space="preserve">'[R6_0331.XLS]Tregion'!R133C4</t>
  </si>
  <si>
    <t xml:space="preserve">'[R6_0331.XLS]Tregion'!R133C32</t>
  </si>
  <si>
    <t xml:space="preserve">'[R6_0331.XLS]Tregion'!R133C10</t>
  </si>
  <si>
    <t xml:space="preserve">'[R6_0331.XLS]Tregion'!R133C24</t>
  </si>
  <si>
    <t xml:space="preserve">'[R1_0331.XLS]Tregion'!R134C1</t>
  </si>
  <si>
    <t xml:space="preserve">'[R1_0331.XLS]Tregion'!R134C2</t>
  </si>
  <si>
    <t xml:space="preserve">'[R1_0331.XLS]Tregion'!R134C3</t>
  </si>
  <si>
    <t xml:space="preserve">'[R1_0331.XLS]Tregion'!R134C4</t>
  </si>
  <si>
    <t xml:space="preserve">'[R1_0331.XLS]Tregion'!R134C32</t>
  </si>
  <si>
    <t xml:space="preserve">'[R1_0331.XLS]Tregion'!R134C10</t>
  </si>
  <si>
    <t xml:space="preserve">'[R1_0331.XLS]Tregion'!R134C24</t>
  </si>
  <si>
    <t xml:space="preserve">'[R1A_0331.XLS]Tregion'!R134C1</t>
  </si>
  <si>
    <t xml:space="preserve">'[R1A_0331.XLS]Tregion'!R134C2</t>
  </si>
  <si>
    <t xml:space="preserve">'[R1A_0331.XLS]Tregion'!R134C3</t>
  </si>
  <si>
    <t xml:space="preserve">'[R1A_0331.XLS]Tregion'!R134C4</t>
  </si>
  <si>
    <t xml:space="preserve">'[R1A_0331.XLS]Tregion'!R134C32</t>
  </si>
  <si>
    <t xml:space="preserve">'[R1A_0331.XLS]Tregion'!R134C10</t>
  </si>
  <si>
    <t xml:space="preserve">'[R1A_0331.XLS]Tregion'!R134C24</t>
  </si>
  <si>
    <t xml:space="preserve">'[R1B_0331.XLS]Tregion'!R134C1</t>
  </si>
  <si>
    <t xml:space="preserve">'[R1B_0331.XLS]Tregion'!R134C2</t>
  </si>
  <si>
    <t xml:space="preserve">'[R1B_0331.XLS]Tregion'!R134C3</t>
  </si>
  <si>
    <t xml:space="preserve">'[R1B_0331.XLS]Tregion'!R134C4</t>
  </si>
  <si>
    <t xml:space="preserve">'[R1B_0331.XLS]Tregion'!R134C32</t>
  </si>
  <si>
    <t xml:space="preserve">'[R1B_0331.XLS]Tregion'!R134C10</t>
  </si>
  <si>
    <t xml:space="preserve">'[R1B_0331.XLS]Tregion'!R134C24</t>
  </si>
  <si>
    <t xml:space="preserve">'[R1C_0331.XLS]Tregion'!R134C1</t>
  </si>
  <si>
    <t xml:space="preserve">'[R1C_0331.XLS]Tregion'!R134C2</t>
  </si>
  <si>
    <t xml:space="preserve">'[R1C_0331.XLS]Tregion'!R134C3</t>
  </si>
  <si>
    <t xml:space="preserve">'[R1C_0331.XLS]Tregion'!R134C4</t>
  </si>
  <si>
    <t xml:space="preserve">'[R1C_0331.XLS]Tregion'!R134C32</t>
  </si>
  <si>
    <t xml:space="preserve">'[R1C_0331.XLS]Tregion'!R134C10</t>
  </si>
  <si>
    <t xml:space="preserve">'[R1C_0331.XLS]Tregion'!R134C24</t>
  </si>
  <si>
    <t xml:space="preserve">'[R1E_0331.XLS]Tregion'!R134C1</t>
  </si>
  <si>
    <t xml:space="preserve">'[R1E_0331.XLS]Tregion'!R134C2</t>
  </si>
  <si>
    <t xml:space="preserve">'[R1E_0331.XLS]Tregion'!R134C3</t>
  </si>
  <si>
    <t xml:space="preserve">'[R1E_0331.XLS]Tregion'!R134C4</t>
  </si>
  <si>
    <t xml:space="preserve">'[R1E_0331.XLS]Tregion'!R134C32</t>
  </si>
  <si>
    <t xml:space="preserve">'[R1E_0331.XLS]Tregion'!R134C10</t>
  </si>
  <si>
    <t xml:space="preserve">'[R1E_0331.XLS]Tregion'!R134C24</t>
  </si>
  <si>
    <t xml:space="preserve">'[R1Z_0331.XLS]Tregion'!R134C1</t>
  </si>
  <si>
    <t xml:space="preserve">'[R1Z_0331.XLS]Tregion'!R134C2</t>
  </si>
  <si>
    <t xml:space="preserve">'[R1Z_0331.XLS]Tregion'!R134C3</t>
  </si>
  <si>
    <t xml:space="preserve">'[R1Z_0331.XLS]Tregion'!R134C4</t>
  </si>
  <si>
    <t xml:space="preserve">'[R1Z_0331.XLS]Tregion'!R134C32</t>
  </si>
  <si>
    <t xml:space="preserve">'[R1Z_0331.XLS]Tregion'!R134C10</t>
  </si>
  <si>
    <t xml:space="preserve">'[R1Z_0331.XLS]Tregion'!R134C24</t>
  </si>
  <si>
    <t xml:space="preserve">'[R3B_0331.XLS]Tregion'!R134C1</t>
  </si>
  <si>
    <t xml:space="preserve">'[R3B_0331.XLS]Tregion'!R134C2</t>
  </si>
  <si>
    <t xml:space="preserve">'[R3B_0331.XLS]Tregion'!R134C3</t>
  </si>
  <si>
    <t xml:space="preserve">'[R3B_0331.XLS]Tregion'!R134C4</t>
  </si>
  <si>
    <t xml:space="preserve">'[R3B_0331.XLS]Tregion'!R134C32</t>
  </si>
  <si>
    <t xml:space="preserve">'[R3B_0331.XLS]Tregion'!R134C10</t>
  </si>
  <si>
    <t xml:space="preserve">'[R3B_0331.XLS]Tregion'!R134C24</t>
  </si>
  <si>
    <t xml:space="preserve">'[R4_0331.XLS]Tregion'!R134C1</t>
  </si>
  <si>
    <t xml:space="preserve">'[R4_0331.XLS]Tregion'!R134C2</t>
  </si>
  <si>
    <t xml:space="preserve">'[R4_0331.XLS]Tregion'!R134C3</t>
  </si>
  <si>
    <t xml:space="preserve">'[R4_0331.XLS]Tregion'!R134C4</t>
  </si>
  <si>
    <t xml:space="preserve">'[R4_0331.XLS]Tregion'!R134C32</t>
  </si>
  <si>
    <t xml:space="preserve">'[R4_0331.XLS]Tregion'!R134C10</t>
  </si>
  <si>
    <t xml:space="preserve">'[R4_0331.XLS]Tregion'!R134C24</t>
  </si>
  <si>
    <t xml:space="preserve">'[R4A_0331.XLS]Tregion'!R134C1</t>
  </si>
  <si>
    <t xml:space="preserve">'[R4A_0331.XLS]Tregion'!R134C2</t>
  </si>
  <si>
    <t xml:space="preserve">'[R4A_0331.XLS]Tregion'!R134C3</t>
  </si>
  <si>
    <t xml:space="preserve">'[R4A_0331.XLS]Tregion'!R134C4</t>
  </si>
  <si>
    <t xml:space="preserve">'[R4A_0331.XLS]Tregion'!R134C32</t>
  </si>
  <si>
    <t xml:space="preserve">'[R4A_0331.XLS]Tregion'!R134C10</t>
  </si>
  <si>
    <t xml:space="preserve">'[R4A_0331.XLS]Tregion'!R134C24</t>
  </si>
  <si>
    <t xml:space="preserve">'[R4B_0331.XLS]Tregion'!R134C1</t>
  </si>
  <si>
    <t xml:space="preserve">'[R4B_0331.XLS]Tregion'!R134C2</t>
  </si>
  <si>
    <t xml:space="preserve">'[R4B_0331.XLS]Tregion'!R134C3</t>
  </si>
  <si>
    <t xml:space="preserve">'[R4B_0331.XLS]Tregion'!R134C4</t>
  </si>
  <si>
    <t xml:space="preserve">'[R4B_0331.XLS]Tregion'!R134C32</t>
  </si>
  <si>
    <t xml:space="preserve">'[R4B_0331.XLS]Tregion'!R134C10</t>
  </si>
  <si>
    <t xml:space="preserve">'[R4B_0331.XLS]Tregion'!R134C24</t>
  </si>
  <si>
    <t xml:space="preserve">'[R4C_0331.XLS]Tregion'!R134C1</t>
  </si>
  <si>
    <t xml:space="preserve">'[R4C_0331.XLS]Tregion'!R134C2</t>
  </si>
  <si>
    <t xml:space="preserve">'[R4C_0331.XLS]Tregion'!R134C3</t>
  </si>
  <si>
    <t xml:space="preserve">'[R4C_0331.XLS]Tregion'!R134C4</t>
  </si>
  <si>
    <t xml:space="preserve">'[R4C_0331.XLS]Tregion'!R134C32</t>
  </si>
  <si>
    <t xml:space="preserve">'[R4C_0331.XLS]Tregion'!R134C10</t>
  </si>
  <si>
    <t xml:space="preserve">'[R4C_0331.XLS]Tregion'!R134C24</t>
  </si>
  <si>
    <t xml:space="preserve">'[R5_0331.XLS]Tregion'!R134C1</t>
  </si>
  <si>
    <t xml:space="preserve">'[R5_0331.XLS]Tregion'!R134C2</t>
  </si>
  <si>
    <t xml:space="preserve">'[R5_0331.XLS]Tregion'!R134C3</t>
  </si>
  <si>
    <t xml:space="preserve">'[R5_0331.XLS]Tregion'!R134C4</t>
  </si>
  <si>
    <t xml:space="preserve">'[R5_0331.XLS]Tregion'!R134C32</t>
  </si>
  <si>
    <t xml:space="preserve">'[R5_0331.XLS]Tregion'!R134C10</t>
  </si>
  <si>
    <t xml:space="preserve">'[R5_0331.XLS]Tregion'!R134C24</t>
  </si>
  <si>
    <t xml:space="preserve">'[R6_0331.XLS]Tregion'!R134C1</t>
  </si>
  <si>
    <t xml:space="preserve">'[R6_0331.XLS]Tregion'!R134C2</t>
  </si>
  <si>
    <t xml:space="preserve">'[R6_0331.XLS]Tregion'!R134C3</t>
  </si>
  <si>
    <t xml:space="preserve">'[R6_0331.XLS]Tregion'!R134C4</t>
  </si>
  <si>
    <t xml:space="preserve">'[R6_0331.XLS]Tregion'!R134C32</t>
  </si>
  <si>
    <t xml:space="preserve">'[R6_0331.XLS]Tregion'!R134C10</t>
  </si>
  <si>
    <t xml:space="preserve">'[R6_0331.XLS]Tregion'!R134C24</t>
  </si>
  <si>
    <t xml:space="preserve">'[R1_0331.XLS]Tregion'!R135C1</t>
  </si>
  <si>
    <t xml:space="preserve">'[R1_0331.XLS]Tregion'!R135C2</t>
  </si>
  <si>
    <t xml:space="preserve">'[R1_0331.XLS]Tregion'!R135C3</t>
  </si>
  <si>
    <t xml:space="preserve">'[R1_0331.XLS]Tregion'!R135C4</t>
  </si>
  <si>
    <t xml:space="preserve">'[R1_0331.XLS]Tregion'!R135C32</t>
  </si>
  <si>
    <t xml:space="preserve">'[R1_0331.XLS]Tregion'!R135C10</t>
  </si>
  <si>
    <t xml:space="preserve">'[R1_0331.XLS]Tregion'!R135C24</t>
  </si>
  <si>
    <t xml:space="preserve">'[R1A_0331.XLS]Tregion'!R135C1</t>
  </si>
  <si>
    <t xml:space="preserve">'[R1A_0331.XLS]Tregion'!R135C2</t>
  </si>
  <si>
    <t xml:space="preserve">'[R1A_0331.XLS]Tregion'!R135C3</t>
  </si>
  <si>
    <t xml:space="preserve">'[R1A_0331.XLS]Tregion'!R135C4</t>
  </si>
  <si>
    <t xml:space="preserve">'[R1A_0331.XLS]Tregion'!R135C32</t>
  </si>
  <si>
    <t xml:space="preserve">'[R1A_0331.XLS]Tregion'!R135C10</t>
  </si>
  <si>
    <t xml:space="preserve">'[R1A_0331.XLS]Tregion'!R135C24</t>
  </si>
  <si>
    <t xml:space="preserve">'[R1B_0331.XLS]Tregion'!R135C1</t>
  </si>
  <si>
    <t xml:space="preserve">'[R1B_0331.XLS]Tregion'!R135C2</t>
  </si>
  <si>
    <t xml:space="preserve">'[R1B_0331.XLS]Tregion'!R135C3</t>
  </si>
  <si>
    <t xml:space="preserve">'[R1B_0331.XLS]Tregion'!R135C4</t>
  </si>
  <si>
    <t xml:space="preserve">'[R1B_0331.XLS]Tregion'!R135C32</t>
  </si>
  <si>
    <t xml:space="preserve">'[R1B_0331.XLS]Tregion'!R135C10</t>
  </si>
  <si>
    <t xml:space="preserve">'[R1B_0331.XLS]Tregion'!R135C24</t>
  </si>
  <si>
    <t xml:space="preserve">'[R1C_0331.XLS]Tregion'!R135C1</t>
  </si>
  <si>
    <t xml:space="preserve">'[R1C_0331.XLS]Tregion'!R135C2</t>
  </si>
  <si>
    <t xml:space="preserve">'[R1C_0331.XLS]Tregion'!R135C3</t>
  </si>
  <si>
    <t xml:space="preserve">'[R1C_0331.XLS]Tregion'!R135C4</t>
  </si>
  <si>
    <t xml:space="preserve">'[R1C_0331.XLS]Tregion'!R135C32</t>
  </si>
  <si>
    <t xml:space="preserve">'[R1C_0331.XLS]Tregion'!R135C10</t>
  </si>
  <si>
    <t xml:space="preserve">'[R1C_0331.XLS]Tregion'!R135C24</t>
  </si>
  <si>
    <t xml:space="preserve">'[R1E_0331.XLS]Tregion'!R135C1</t>
  </si>
  <si>
    <t xml:space="preserve">'[R1E_0331.XLS]Tregion'!R135C2</t>
  </si>
  <si>
    <t xml:space="preserve">'[R1E_0331.XLS]Tregion'!R135C3</t>
  </si>
  <si>
    <t xml:space="preserve">'[R1E_0331.XLS]Tregion'!R135C4</t>
  </si>
  <si>
    <t xml:space="preserve">'[R1E_0331.XLS]Tregion'!R135C32</t>
  </si>
  <si>
    <t xml:space="preserve">'[R1E_0331.XLS]Tregion'!R135C10</t>
  </si>
  <si>
    <t xml:space="preserve">'[R1E_0331.XLS]Tregion'!R135C24</t>
  </si>
  <si>
    <t xml:space="preserve">'[R1Z_0331.XLS]Tregion'!R135C1</t>
  </si>
  <si>
    <t xml:space="preserve">'[R1Z_0331.XLS]Tregion'!R135C2</t>
  </si>
  <si>
    <t xml:space="preserve">'[R1Z_0331.XLS]Tregion'!R135C3</t>
  </si>
  <si>
    <t xml:space="preserve">'[R1Z_0331.XLS]Tregion'!R135C4</t>
  </si>
  <si>
    <t xml:space="preserve">'[R1Z_0331.XLS]Tregion'!R135C32</t>
  </si>
  <si>
    <t xml:space="preserve">'[R1Z_0331.XLS]Tregion'!R135C10</t>
  </si>
  <si>
    <t xml:space="preserve">'[R1Z_0331.XLS]Tregion'!R135C24</t>
  </si>
  <si>
    <t xml:space="preserve">'[R3B_0331.XLS]Tregion'!R135C1</t>
  </si>
  <si>
    <t xml:space="preserve">'[R3B_0331.XLS]Tregion'!R135C2</t>
  </si>
  <si>
    <t xml:space="preserve">'[R3B_0331.XLS]Tregion'!R135C3</t>
  </si>
  <si>
    <t xml:space="preserve">'[R3B_0331.XLS]Tregion'!R135C4</t>
  </si>
  <si>
    <t xml:space="preserve">'[R3B_0331.XLS]Tregion'!R135C32</t>
  </si>
  <si>
    <t xml:space="preserve">'[R3B_0331.XLS]Tregion'!R135C10</t>
  </si>
  <si>
    <t xml:space="preserve">'[R3B_0331.XLS]Tregion'!R135C24</t>
  </si>
  <si>
    <t xml:space="preserve">'[R4_0331.XLS]Tregion'!R135C1</t>
  </si>
  <si>
    <t xml:space="preserve">'[R4_0331.XLS]Tregion'!R135C2</t>
  </si>
  <si>
    <t xml:space="preserve">'[R4_0331.XLS]Tregion'!R135C3</t>
  </si>
  <si>
    <t xml:space="preserve">'[R4_0331.XLS]Tregion'!R135C4</t>
  </si>
  <si>
    <t xml:space="preserve">'[R4_0331.XLS]Tregion'!R135C32</t>
  </si>
  <si>
    <t xml:space="preserve">'[R4_0331.XLS]Tregion'!R135C10</t>
  </si>
  <si>
    <t xml:space="preserve">'[R4_0331.XLS]Tregion'!R135C24</t>
  </si>
  <si>
    <t xml:space="preserve">'[R4A_0331.XLS]Tregion'!R135C1</t>
  </si>
  <si>
    <t xml:space="preserve">'[R4A_0331.XLS]Tregion'!R135C2</t>
  </si>
  <si>
    <t xml:space="preserve">'[R4A_0331.XLS]Tregion'!R135C3</t>
  </si>
  <si>
    <t xml:space="preserve">'[R4A_0331.XLS]Tregion'!R135C4</t>
  </si>
  <si>
    <t xml:space="preserve">'[R4A_0331.XLS]Tregion'!R135C32</t>
  </si>
  <si>
    <t xml:space="preserve">'[R4A_0331.XLS]Tregion'!R135C10</t>
  </si>
  <si>
    <t xml:space="preserve">'[R4A_0331.XLS]Tregion'!R135C24</t>
  </si>
  <si>
    <t xml:space="preserve">'[R4B_0331.XLS]Tregion'!R135C1</t>
  </si>
  <si>
    <t xml:space="preserve">'[R4B_0331.XLS]Tregion'!R135C2</t>
  </si>
  <si>
    <t xml:space="preserve">'[R4B_0331.XLS]Tregion'!R135C3</t>
  </si>
  <si>
    <t xml:space="preserve">'[R4B_0331.XLS]Tregion'!R135C4</t>
  </si>
  <si>
    <t xml:space="preserve">'[R4B_0331.XLS]Tregion'!R135C32</t>
  </si>
  <si>
    <t xml:space="preserve">'[R4B_0331.XLS]Tregion'!R135C10</t>
  </si>
  <si>
    <t xml:space="preserve">'[R4B_0331.XLS]Tregion'!R135C24</t>
  </si>
  <si>
    <t xml:space="preserve">'[R4C_0331.XLS]Tregion'!R135C1</t>
  </si>
  <si>
    <t xml:space="preserve">'[R4C_0331.XLS]Tregion'!R135C2</t>
  </si>
  <si>
    <t xml:space="preserve">'[R4C_0331.XLS]Tregion'!R135C3</t>
  </si>
  <si>
    <t xml:space="preserve">'[R4C_0331.XLS]Tregion'!R135C4</t>
  </si>
  <si>
    <t xml:space="preserve">'[R4C_0331.XLS]Tregion'!R135C32</t>
  </si>
  <si>
    <t xml:space="preserve">'[R4C_0331.XLS]Tregion'!R135C10</t>
  </si>
  <si>
    <t xml:space="preserve">'[R4C_0331.XLS]Tregion'!R135C24</t>
  </si>
  <si>
    <t xml:space="preserve">'[R5_0331.XLS]Tregion'!R135C1</t>
  </si>
  <si>
    <t xml:space="preserve">'[R5_0331.XLS]Tregion'!R135C2</t>
  </si>
  <si>
    <t xml:space="preserve">'[R5_0331.XLS]Tregion'!R135C3</t>
  </si>
  <si>
    <t xml:space="preserve">'[R5_0331.XLS]Tregion'!R135C4</t>
  </si>
  <si>
    <t xml:space="preserve">'[R5_0331.XLS]Tregion'!R135C32</t>
  </si>
  <si>
    <t xml:space="preserve">'[R5_0331.XLS]Tregion'!R135C10</t>
  </si>
  <si>
    <t xml:space="preserve">'[R5_0331.XLS]Tregion'!R135C24</t>
  </si>
  <si>
    <t xml:space="preserve">'[R6_0331.XLS]Tregion'!R135C1</t>
  </si>
  <si>
    <t xml:space="preserve">'[R6_0331.XLS]Tregion'!R135C2</t>
  </si>
  <si>
    <t xml:space="preserve">'[R6_0331.XLS]Tregion'!R135C3</t>
  </si>
  <si>
    <t xml:space="preserve">'[R6_0331.XLS]Tregion'!R135C4</t>
  </si>
  <si>
    <t xml:space="preserve">'[R6_0331.XLS]Tregion'!R135C32</t>
  </si>
  <si>
    <t xml:space="preserve">'[R6_0331.XLS]Tregion'!R135C10</t>
  </si>
  <si>
    <t xml:space="preserve">'[R6_0331.XLS]Tregion'!R135C24</t>
  </si>
  <si>
    <t xml:space="preserve">'[R1_0331.XLS]Tregion'!R136C1</t>
  </si>
  <si>
    <t xml:space="preserve">'[R1_0331.XLS]Tregion'!R136C2</t>
  </si>
  <si>
    <t xml:space="preserve">'[R1_0331.XLS]Tregion'!R136C3</t>
  </si>
  <si>
    <t xml:space="preserve">'[R1_0331.XLS]Tregion'!R136C4</t>
  </si>
  <si>
    <t xml:space="preserve">'[R1_0331.XLS]Tregion'!R136C32</t>
  </si>
  <si>
    <t xml:space="preserve">'[R1_0331.XLS]Tregion'!R136C10</t>
  </si>
  <si>
    <t xml:space="preserve">'[R1_0331.XLS]Tregion'!R136C24</t>
  </si>
  <si>
    <t xml:space="preserve">'[R1A_0331.XLS]Tregion'!R136C1</t>
  </si>
  <si>
    <t xml:space="preserve">'[R1A_0331.XLS]Tregion'!R136C2</t>
  </si>
  <si>
    <t xml:space="preserve">'[R1A_0331.XLS]Tregion'!R136C3</t>
  </si>
  <si>
    <t xml:space="preserve">'[R1A_0331.XLS]Tregion'!R136C4</t>
  </si>
  <si>
    <t xml:space="preserve">'[R1A_0331.XLS]Tregion'!R136C32</t>
  </si>
  <si>
    <t xml:space="preserve">'[R1A_0331.XLS]Tregion'!R136C10</t>
  </si>
  <si>
    <t xml:space="preserve">'[R1A_0331.XLS]Tregion'!R136C24</t>
  </si>
  <si>
    <t xml:space="preserve">'[R1B_0331.XLS]Tregion'!R136C1</t>
  </si>
  <si>
    <t xml:space="preserve">'[R1B_0331.XLS]Tregion'!R136C2</t>
  </si>
  <si>
    <t xml:space="preserve">'[R1B_0331.XLS]Tregion'!R136C3</t>
  </si>
  <si>
    <t xml:space="preserve">'[R1B_0331.XLS]Tregion'!R136C4</t>
  </si>
  <si>
    <t xml:space="preserve">'[R1B_0331.XLS]Tregion'!R136C32</t>
  </si>
  <si>
    <t xml:space="preserve">'[R1B_0331.XLS]Tregion'!R136C10</t>
  </si>
  <si>
    <t xml:space="preserve">'[R1B_0331.XLS]Tregion'!R136C24</t>
  </si>
  <si>
    <t xml:space="preserve">'[R1C_0331.XLS]Tregion'!R136C1</t>
  </si>
  <si>
    <t xml:space="preserve">'[R1C_0331.XLS]Tregion'!R136C2</t>
  </si>
  <si>
    <t xml:space="preserve">'[R1C_0331.XLS]Tregion'!R136C3</t>
  </si>
  <si>
    <t xml:space="preserve">'[R1C_0331.XLS]Tregion'!R136C4</t>
  </si>
  <si>
    <t xml:space="preserve">'[R1C_0331.XLS]Tregion'!R136C32</t>
  </si>
  <si>
    <t xml:space="preserve">'[R1C_0331.XLS]Tregion'!R136C10</t>
  </si>
  <si>
    <t xml:space="preserve">'[R1C_0331.XLS]Tregion'!R136C24</t>
  </si>
  <si>
    <t xml:space="preserve">'[R1E_0331.XLS]Tregion'!R136C1</t>
  </si>
  <si>
    <t xml:space="preserve">'[R1E_0331.XLS]Tregion'!R136C2</t>
  </si>
  <si>
    <t xml:space="preserve">'[R1E_0331.XLS]Tregion'!R136C3</t>
  </si>
  <si>
    <t xml:space="preserve">'[R1E_0331.XLS]Tregion'!R136C4</t>
  </si>
  <si>
    <t xml:space="preserve">'[R1E_0331.XLS]Tregion'!R136C32</t>
  </si>
  <si>
    <t xml:space="preserve">'[R1E_0331.XLS]Tregion'!R136C10</t>
  </si>
  <si>
    <t xml:space="preserve">'[R1E_0331.XLS]Tregion'!R136C24</t>
  </si>
  <si>
    <t xml:space="preserve">'[R1Z_0331.XLS]Tregion'!R136C1</t>
  </si>
  <si>
    <t xml:space="preserve">'[R1Z_0331.XLS]Tregion'!R136C2</t>
  </si>
  <si>
    <t xml:space="preserve">'[R1Z_0331.XLS]Tregion'!R136C3</t>
  </si>
  <si>
    <t xml:space="preserve">'[R1Z_0331.XLS]Tregion'!R136C4</t>
  </si>
  <si>
    <t xml:space="preserve">'[R1Z_0331.XLS]Tregion'!R136C32</t>
  </si>
  <si>
    <t xml:space="preserve">'[R1Z_0331.XLS]Tregion'!R136C10</t>
  </si>
  <si>
    <t xml:space="preserve">'[R1Z_0331.XLS]Tregion'!R136C24</t>
  </si>
  <si>
    <t xml:space="preserve">'[R3B_0331.XLS]Tregion'!R136C1</t>
  </si>
  <si>
    <t xml:space="preserve">'[R3B_0331.XLS]Tregion'!R136C2</t>
  </si>
  <si>
    <t xml:space="preserve">'[R3B_0331.XLS]Tregion'!R136C3</t>
  </si>
  <si>
    <t xml:space="preserve">'[R3B_0331.XLS]Tregion'!R136C4</t>
  </si>
  <si>
    <t xml:space="preserve">'[R3B_0331.XLS]Tregion'!R136C32</t>
  </si>
  <si>
    <t xml:space="preserve">'[R3B_0331.XLS]Tregion'!R136C10</t>
  </si>
  <si>
    <t xml:space="preserve">'[R3B_0331.XLS]Tregion'!R136C24</t>
  </si>
  <si>
    <t xml:space="preserve">'[R4_0331.XLS]Tregion'!R136C1</t>
  </si>
  <si>
    <t xml:space="preserve">'[R4_0331.XLS]Tregion'!R136C2</t>
  </si>
  <si>
    <t xml:space="preserve">'[R4_0331.XLS]Tregion'!R136C3</t>
  </si>
  <si>
    <t xml:space="preserve">'[R4_0331.XLS]Tregion'!R136C4</t>
  </si>
  <si>
    <t xml:space="preserve">'[R4_0331.XLS]Tregion'!R136C32</t>
  </si>
  <si>
    <t xml:space="preserve">'[R4_0331.XLS]Tregion'!R136C10</t>
  </si>
  <si>
    <t xml:space="preserve">'[R4_0331.XLS]Tregion'!R136C24</t>
  </si>
  <si>
    <t xml:space="preserve">'[R4A_0331.XLS]Tregion'!R136C1</t>
  </si>
  <si>
    <t xml:space="preserve">'[R4A_0331.XLS]Tregion'!R136C2</t>
  </si>
  <si>
    <t xml:space="preserve">'[R4A_0331.XLS]Tregion'!R136C3</t>
  </si>
  <si>
    <t xml:space="preserve">'[R4A_0331.XLS]Tregion'!R136C4</t>
  </si>
  <si>
    <t xml:space="preserve">'[R4A_0331.XLS]Tregion'!R136C32</t>
  </si>
  <si>
    <t xml:space="preserve">'[R4A_0331.XLS]Tregion'!R136C10</t>
  </si>
  <si>
    <t xml:space="preserve">'[R4A_0331.XLS]Tregion'!R136C24</t>
  </si>
  <si>
    <t xml:space="preserve">'[R4B_0331.XLS]Tregion'!R136C1</t>
  </si>
  <si>
    <t xml:space="preserve">'[R4B_0331.XLS]Tregion'!R136C2</t>
  </si>
  <si>
    <t xml:space="preserve">'[R4B_0331.XLS]Tregion'!R136C3</t>
  </si>
  <si>
    <t xml:space="preserve">'[R4B_0331.XLS]Tregion'!R136C4</t>
  </si>
  <si>
    <t xml:space="preserve">'[R4B_0331.XLS]Tregion'!R136C32</t>
  </si>
  <si>
    <t xml:space="preserve">'[R4B_0331.XLS]Tregion'!R136C10</t>
  </si>
  <si>
    <t xml:space="preserve">'[R4B_0331.XLS]Tregion'!R136C24</t>
  </si>
  <si>
    <t xml:space="preserve">'[R4C_0331.XLS]Tregion'!R136C1</t>
  </si>
  <si>
    <t xml:space="preserve">'[R4C_0331.XLS]Tregion'!R136C2</t>
  </si>
  <si>
    <t xml:space="preserve">'[R4C_0331.XLS]Tregion'!R136C3</t>
  </si>
  <si>
    <t xml:space="preserve">'[R4C_0331.XLS]Tregion'!R136C4</t>
  </si>
  <si>
    <t xml:space="preserve">'[R4C_0331.XLS]Tregion'!R136C32</t>
  </si>
  <si>
    <t xml:space="preserve">'[R4C_0331.XLS]Tregion'!R136C10</t>
  </si>
  <si>
    <t xml:space="preserve">'[R4C_0331.XLS]Tregion'!R136C24</t>
  </si>
  <si>
    <t xml:space="preserve">'[R5_0331.XLS]Tregion'!R136C1</t>
  </si>
  <si>
    <t xml:space="preserve">'[R5_0331.XLS]Tregion'!R136C2</t>
  </si>
  <si>
    <t xml:space="preserve">'[R5_0331.XLS]Tregion'!R136C3</t>
  </si>
  <si>
    <t xml:space="preserve">'[R5_0331.XLS]Tregion'!R136C4</t>
  </si>
  <si>
    <t xml:space="preserve">'[R5_0331.XLS]Tregion'!R136C32</t>
  </si>
  <si>
    <t xml:space="preserve">'[R5_0331.XLS]Tregion'!R136C10</t>
  </si>
  <si>
    <t xml:space="preserve">'[R5_0331.XLS]Tregion'!R136C24</t>
  </si>
  <si>
    <t xml:space="preserve">'[R6_0331.XLS]Tregion'!R136C1</t>
  </si>
  <si>
    <t xml:space="preserve">'[R6_0331.XLS]Tregion'!R136C2</t>
  </si>
  <si>
    <t xml:space="preserve">'[R6_0331.XLS]Tregion'!R136C3</t>
  </si>
  <si>
    <t xml:space="preserve">'[R6_0331.XLS]Tregion'!R136C4</t>
  </si>
  <si>
    <t xml:space="preserve">'[R6_0331.XLS]Tregion'!R136C32</t>
  </si>
  <si>
    <t xml:space="preserve">'[R6_0331.XLS]Tregion'!R136C10</t>
  </si>
  <si>
    <t xml:space="preserve">'[R6_0331.XLS]Tregion'!R136C24</t>
  </si>
  <si>
    <t xml:space="preserve">'[R1_0331.XLS]Tregion'!R137C1</t>
  </si>
  <si>
    <t xml:space="preserve">'[R1_0331.XLS]Tregion'!R137C2</t>
  </si>
  <si>
    <t xml:space="preserve">'[R1_0331.XLS]Tregion'!R137C3</t>
  </si>
  <si>
    <t xml:space="preserve">'[R1_0331.XLS]Tregion'!R137C4</t>
  </si>
  <si>
    <t xml:space="preserve">'[R1_0331.XLS]Tregion'!R137C32</t>
  </si>
  <si>
    <t xml:space="preserve">'[R1_0331.XLS]Tregion'!R137C10</t>
  </si>
  <si>
    <t xml:space="preserve">'[R1_0331.XLS]Tregion'!R137C24</t>
  </si>
  <si>
    <t xml:space="preserve">'[R1A_0331.XLS]Tregion'!R137C1</t>
  </si>
  <si>
    <t xml:space="preserve">'[R1A_0331.XLS]Tregion'!R137C2</t>
  </si>
  <si>
    <t xml:space="preserve">'[R1A_0331.XLS]Tregion'!R137C3</t>
  </si>
  <si>
    <t xml:space="preserve">'[R1A_0331.XLS]Tregion'!R137C4</t>
  </si>
  <si>
    <t xml:space="preserve">'[R1A_0331.XLS]Tregion'!R137C32</t>
  </si>
  <si>
    <t xml:space="preserve">'[R1A_0331.XLS]Tregion'!R137C10</t>
  </si>
  <si>
    <t xml:space="preserve">'[R1A_0331.XLS]Tregion'!R137C24</t>
  </si>
  <si>
    <t xml:space="preserve">'[R1B_0331.XLS]Tregion'!R137C1</t>
  </si>
  <si>
    <t xml:space="preserve">'[R1B_0331.XLS]Tregion'!R137C2</t>
  </si>
  <si>
    <t xml:space="preserve">'[R1B_0331.XLS]Tregion'!R137C3</t>
  </si>
  <si>
    <t xml:space="preserve">'[R1B_0331.XLS]Tregion'!R137C4</t>
  </si>
  <si>
    <t xml:space="preserve">'[R1B_0331.XLS]Tregion'!R137C32</t>
  </si>
  <si>
    <t xml:space="preserve">'[R1B_0331.XLS]Tregion'!R137C10</t>
  </si>
  <si>
    <t xml:space="preserve">'[R1B_0331.XLS]Tregion'!R137C24</t>
  </si>
  <si>
    <t xml:space="preserve">'[R1C_0331.XLS]Tregion'!R137C1</t>
  </si>
  <si>
    <t xml:space="preserve">'[R1C_0331.XLS]Tregion'!R137C2</t>
  </si>
  <si>
    <t xml:space="preserve">'[R1C_0331.XLS]Tregion'!R137C3</t>
  </si>
  <si>
    <t xml:space="preserve">'[R1C_0331.XLS]Tregion'!R137C4</t>
  </si>
  <si>
    <t xml:space="preserve">'[R1C_0331.XLS]Tregion'!R137C32</t>
  </si>
  <si>
    <t xml:space="preserve">'[R1C_0331.XLS]Tregion'!R137C10</t>
  </si>
  <si>
    <t xml:space="preserve">'[R1C_0331.XLS]Tregion'!R137C24</t>
  </si>
  <si>
    <t xml:space="preserve">'[R1E_0331.XLS]Tregion'!R137C1</t>
  </si>
  <si>
    <t xml:space="preserve">'[R1E_0331.XLS]Tregion'!R137C2</t>
  </si>
  <si>
    <t xml:space="preserve">'[R1E_0331.XLS]Tregion'!R137C3</t>
  </si>
  <si>
    <t xml:space="preserve">'[R1E_0331.XLS]Tregion'!R137C4</t>
  </si>
  <si>
    <t xml:space="preserve">'[R1E_0331.XLS]Tregion'!R137C32</t>
  </si>
  <si>
    <t xml:space="preserve">'[R1E_0331.XLS]Tregion'!R137C10</t>
  </si>
  <si>
    <t xml:space="preserve">'[R1E_0331.XLS]Tregion'!R137C24</t>
  </si>
  <si>
    <t xml:space="preserve">'[R1Z_0331.XLS]Tregion'!R137C1</t>
  </si>
  <si>
    <t xml:space="preserve">'[R1Z_0331.XLS]Tregion'!R137C2</t>
  </si>
  <si>
    <t xml:space="preserve">'[R1Z_0331.XLS]Tregion'!R137C3</t>
  </si>
  <si>
    <t xml:space="preserve">'[R1Z_0331.XLS]Tregion'!R137C4</t>
  </si>
  <si>
    <t xml:space="preserve">'[R1Z_0331.XLS]Tregion'!R137C32</t>
  </si>
  <si>
    <t xml:space="preserve">'[R1Z_0331.XLS]Tregion'!R137C10</t>
  </si>
  <si>
    <t xml:space="preserve">'[R1Z_0331.XLS]Tregion'!R137C24</t>
  </si>
  <si>
    <t xml:space="preserve">'[R3B_0331.XLS]Tregion'!R137C1</t>
  </si>
  <si>
    <t xml:space="preserve">'[R3B_0331.XLS]Tregion'!R137C2</t>
  </si>
  <si>
    <t xml:space="preserve">'[R3B_0331.XLS]Tregion'!R137C3</t>
  </si>
  <si>
    <t xml:space="preserve">'[R3B_0331.XLS]Tregion'!R137C4</t>
  </si>
  <si>
    <t xml:space="preserve">'[R3B_0331.XLS]Tregion'!R137C32</t>
  </si>
  <si>
    <t xml:space="preserve">'[R3B_0331.XLS]Tregion'!R137C10</t>
  </si>
  <si>
    <t xml:space="preserve">'[R3B_0331.XLS]Tregion'!R137C24</t>
  </si>
  <si>
    <t xml:space="preserve">'[R4_0331.XLS]Tregion'!R137C1</t>
  </si>
  <si>
    <t xml:space="preserve">'[R4_0331.XLS]Tregion'!R137C2</t>
  </si>
  <si>
    <t xml:space="preserve">'[R4_0331.XLS]Tregion'!R137C3</t>
  </si>
  <si>
    <t xml:space="preserve">'[R4_0331.XLS]Tregion'!R137C4</t>
  </si>
  <si>
    <t xml:space="preserve">'[R4_0331.XLS]Tregion'!R137C32</t>
  </si>
  <si>
    <t xml:space="preserve">'[R4_0331.XLS]Tregion'!R137C10</t>
  </si>
  <si>
    <t xml:space="preserve">'[R4_0331.XLS]Tregion'!R137C24</t>
  </si>
  <si>
    <t xml:space="preserve">'[R4A_0331.XLS]Tregion'!R137C1</t>
  </si>
  <si>
    <t xml:space="preserve">'[R4A_0331.XLS]Tregion'!R137C2</t>
  </si>
  <si>
    <t xml:space="preserve">'[R4A_0331.XLS]Tregion'!R137C3</t>
  </si>
  <si>
    <t xml:space="preserve">'[R4A_0331.XLS]Tregion'!R137C4</t>
  </si>
  <si>
    <t xml:space="preserve">'[R4A_0331.XLS]Tregion'!R137C32</t>
  </si>
  <si>
    <t xml:space="preserve">'[R4A_0331.XLS]Tregion'!R137C10</t>
  </si>
  <si>
    <t xml:space="preserve">'[R4A_0331.XLS]Tregion'!R137C24</t>
  </si>
  <si>
    <t xml:space="preserve">'[R4B_0331.XLS]Tregion'!R137C1</t>
  </si>
  <si>
    <t xml:space="preserve">'[R4B_0331.XLS]Tregion'!R137C2</t>
  </si>
  <si>
    <t xml:space="preserve">'[R4B_0331.XLS]Tregion'!R137C3</t>
  </si>
  <si>
    <t xml:space="preserve">'[R4B_0331.XLS]Tregion'!R137C4</t>
  </si>
  <si>
    <t xml:space="preserve">'[R4B_0331.XLS]Tregion'!R137C32</t>
  </si>
  <si>
    <t xml:space="preserve">'[R4B_0331.XLS]Tregion'!R137C10</t>
  </si>
  <si>
    <t xml:space="preserve">'[R4B_0331.XLS]Tregion'!R137C24</t>
  </si>
  <si>
    <t xml:space="preserve">'[R4C_0331.XLS]Tregion'!R137C1</t>
  </si>
  <si>
    <t xml:space="preserve">'[R4C_0331.XLS]Tregion'!R137C2</t>
  </si>
  <si>
    <t xml:space="preserve">'[R4C_0331.XLS]Tregion'!R137C3</t>
  </si>
  <si>
    <t xml:space="preserve">'[R4C_0331.XLS]Tregion'!R137C4</t>
  </si>
  <si>
    <t xml:space="preserve">'[R4C_0331.XLS]Tregion'!R137C32</t>
  </si>
  <si>
    <t xml:space="preserve">'[R4C_0331.XLS]Tregion'!R137C10</t>
  </si>
  <si>
    <t xml:space="preserve">'[R4C_0331.XLS]Tregion'!R137C24</t>
  </si>
  <si>
    <t xml:space="preserve">'[R5_0331.XLS]Tregion'!R137C1</t>
  </si>
  <si>
    <t xml:space="preserve">'[R5_0331.XLS]Tregion'!R137C2</t>
  </si>
  <si>
    <t xml:space="preserve">'[R5_0331.XLS]Tregion'!R137C3</t>
  </si>
  <si>
    <t xml:space="preserve">'[R5_0331.XLS]Tregion'!R137C4</t>
  </si>
  <si>
    <t xml:space="preserve">'[R5_0331.XLS]Tregion'!R137C32</t>
  </si>
  <si>
    <t xml:space="preserve">'[R5_0331.XLS]Tregion'!R137C10</t>
  </si>
  <si>
    <t xml:space="preserve">'[R5_0331.XLS]Tregion'!R137C24</t>
  </si>
  <si>
    <t xml:space="preserve">'[R6_0331.XLS]Tregion'!R137C1</t>
  </si>
  <si>
    <t xml:space="preserve">'[R6_0331.XLS]Tregion'!R137C2</t>
  </si>
  <si>
    <t xml:space="preserve">'[R6_0331.XLS]Tregion'!R137C3</t>
  </si>
  <si>
    <t xml:space="preserve">'[R6_0331.XLS]Tregion'!R137C4</t>
  </si>
  <si>
    <t xml:space="preserve">'[R6_0331.XLS]Tregion'!R137C32</t>
  </si>
  <si>
    <t xml:space="preserve">'[R6_0331.XLS]Tregion'!R137C10</t>
  </si>
  <si>
    <t xml:space="preserve">'[R6_0331.XLS]Tregion'!R137C24</t>
  </si>
  <si>
    <t xml:space="preserve">'[R1_0331.XLS]Tregion'!R138C1</t>
  </si>
  <si>
    <t xml:space="preserve">'[R1_0331.XLS]Tregion'!R138C2</t>
  </si>
  <si>
    <t xml:space="preserve">'[R1_0331.XLS]Tregion'!R138C3</t>
  </si>
  <si>
    <t xml:space="preserve">'[R1_0331.XLS]Tregion'!R138C4</t>
  </si>
  <si>
    <t xml:space="preserve">'[R1_0331.XLS]Tregion'!R138C32</t>
  </si>
  <si>
    <t xml:space="preserve">'[R1_0331.XLS]Tregion'!R138C10</t>
  </si>
  <si>
    <t xml:space="preserve">'[R1_0331.XLS]Tregion'!R138C24</t>
  </si>
  <si>
    <t xml:space="preserve">'[R1A_0331.XLS]Tregion'!R138C1</t>
  </si>
  <si>
    <t xml:space="preserve">'[R1A_0331.XLS]Tregion'!R138C2</t>
  </si>
  <si>
    <t xml:space="preserve">'[R1A_0331.XLS]Tregion'!R138C3</t>
  </si>
  <si>
    <t xml:space="preserve">'[R1A_0331.XLS]Tregion'!R138C4</t>
  </si>
  <si>
    <t xml:space="preserve">'[R1A_0331.XLS]Tregion'!R138C32</t>
  </si>
  <si>
    <t xml:space="preserve">'[R1A_0331.XLS]Tregion'!R138C10</t>
  </si>
  <si>
    <t xml:space="preserve">'[R1A_0331.XLS]Tregion'!R138C24</t>
  </si>
  <si>
    <t xml:space="preserve">'[R1B_0331.XLS]Tregion'!R138C1</t>
  </si>
  <si>
    <t xml:space="preserve">'[R1B_0331.XLS]Tregion'!R138C2</t>
  </si>
  <si>
    <t xml:space="preserve">'[R1B_0331.XLS]Tregion'!R138C3</t>
  </si>
  <si>
    <t xml:space="preserve">'[R1B_0331.XLS]Tregion'!R138C4</t>
  </si>
  <si>
    <t xml:space="preserve">'[R1B_0331.XLS]Tregion'!R138C32</t>
  </si>
  <si>
    <t xml:space="preserve">'[R1B_0331.XLS]Tregion'!R138C10</t>
  </si>
  <si>
    <t xml:space="preserve">'[R1B_0331.XLS]Tregion'!R138C24</t>
  </si>
  <si>
    <t xml:space="preserve">'[R1C_0331.XLS]Tregion'!R138C1</t>
  </si>
  <si>
    <t xml:space="preserve">'[R1C_0331.XLS]Tregion'!R138C2</t>
  </si>
  <si>
    <t xml:space="preserve">'[R1C_0331.XLS]Tregion'!R138C3</t>
  </si>
  <si>
    <t xml:space="preserve">'[R1C_0331.XLS]Tregion'!R138C4</t>
  </si>
  <si>
    <t xml:space="preserve">'[R1C_0331.XLS]Tregion'!R138C32</t>
  </si>
  <si>
    <t xml:space="preserve">'[R1C_0331.XLS]Tregion'!R138C10</t>
  </si>
  <si>
    <t xml:space="preserve">'[R1C_0331.XLS]Tregion'!R138C24</t>
  </si>
  <si>
    <t xml:space="preserve">'[R1E_0331.XLS]Tregion'!R138C1</t>
  </si>
  <si>
    <t xml:space="preserve">'[R1E_0331.XLS]Tregion'!R138C2</t>
  </si>
  <si>
    <t xml:space="preserve">'[R1E_0331.XLS]Tregion'!R138C3</t>
  </si>
  <si>
    <t xml:space="preserve">'[R1E_0331.XLS]Tregion'!R138C4</t>
  </si>
  <si>
    <t xml:space="preserve">'[R1E_0331.XLS]Tregion'!R138C32</t>
  </si>
  <si>
    <t xml:space="preserve">'[R1E_0331.XLS]Tregion'!R138C10</t>
  </si>
  <si>
    <t xml:space="preserve">'[R1E_0331.XLS]Tregion'!R138C24</t>
  </si>
  <si>
    <t xml:space="preserve">'[R1Z_0331.XLS]Tregion'!R138C1</t>
  </si>
  <si>
    <t xml:space="preserve">'[R1Z_0331.XLS]Tregion'!R138C2</t>
  </si>
  <si>
    <t xml:space="preserve">'[R1Z_0331.XLS]Tregion'!R138C3</t>
  </si>
  <si>
    <t xml:space="preserve">'[R1Z_0331.XLS]Tregion'!R138C4</t>
  </si>
  <si>
    <t xml:space="preserve">'[R1Z_0331.XLS]Tregion'!R138C32</t>
  </si>
  <si>
    <t xml:space="preserve">'[R1Z_0331.XLS]Tregion'!R138C10</t>
  </si>
  <si>
    <t xml:space="preserve">'[R1Z_0331.XLS]Tregion'!R138C24</t>
  </si>
  <si>
    <t xml:space="preserve">'[R3B_0331.XLS]Tregion'!R138C1</t>
  </si>
  <si>
    <t xml:space="preserve">'[R3B_0331.XLS]Tregion'!R138C2</t>
  </si>
  <si>
    <t xml:space="preserve">'[R3B_0331.XLS]Tregion'!R138C3</t>
  </si>
  <si>
    <t xml:space="preserve">'[R3B_0331.XLS]Tregion'!R138C4</t>
  </si>
  <si>
    <t xml:space="preserve">'[R3B_0331.XLS]Tregion'!R138C32</t>
  </si>
  <si>
    <t xml:space="preserve">'[R3B_0331.XLS]Tregion'!R138C10</t>
  </si>
  <si>
    <t xml:space="preserve">'[R3B_0331.XLS]Tregion'!R138C24</t>
  </si>
  <si>
    <t xml:space="preserve">'[R4_0331.XLS]Tregion'!R138C1</t>
  </si>
  <si>
    <t xml:space="preserve">'[R4_0331.XLS]Tregion'!R138C2</t>
  </si>
  <si>
    <t xml:space="preserve">'[R4_0331.XLS]Tregion'!R138C3</t>
  </si>
  <si>
    <t xml:space="preserve">'[R4_0331.XLS]Tregion'!R138C4</t>
  </si>
  <si>
    <t xml:space="preserve">'[R4_0331.XLS]Tregion'!R138C32</t>
  </si>
  <si>
    <t xml:space="preserve">'[R4_0331.XLS]Tregion'!R138C10</t>
  </si>
  <si>
    <t xml:space="preserve">'[R4_0331.XLS]Tregion'!R138C24</t>
  </si>
  <si>
    <t xml:space="preserve">'[R4A_0331.XLS]Tregion'!R138C1</t>
  </si>
  <si>
    <t xml:space="preserve">'[R4A_0331.XLS]Tregion'!R138C2</t>
  </si>
  <si>
    <t xml:space="preserve">'[R4A_0331.XLS]Tregion'!R138C3</t>
  </si>
  <si>
    <t xml:space="preserve">'[R4A_0331.XLS]Tregion'!R138C4</t>
  </si>
  <si>
    <t xml:space="preserve">'[R4A_0331.XLS]Tregion'!R138C32</t>
  </si>
  <si>
    <t xml:space="preserve">'[R4A_0331.XLS]Tregion'!R138C10</t>
  </si>
  <si>
    <t xml:space="preserve">'[R4A_0331.XLS]Tregion'!R138C24</t>
  </si>
  <si>
    <t xml:space="preserve">'[R4B_0331.XLS]Tregion'!R138C1</t>
  </si>
  <si>
    <t xml:space="preserve">'[R4B_0331.XLS]Tregion'!R138C2</t>
  </si>
  <si>
    <t xml:space="preserve">'[R4B_0331.XLS]Tregion'!R138C3</t>
  </si>
  <si>
    <t xml:space="preserve">'[R4B_0331.XLS]Tregion'!R138C4</t>
  </si>
  <si>
    <t xml:space="preserve">'[R4B_0331.XLS]Tregion'!R138C32</t>
  </si>
  <si>
    <t xml:space="preserve">'[R4B_0331.XLS]Tregion'!R138C10</t>
  </si>
  <si>
    <t xml:space="preserve">'[R4B_0331.XLS]Tregion'!R138C24</t>
  </si>
  <si>
    <t xml:space="preserve">'[R4C_0331.XLS]Tregion'!R138C1</t>
  </si>
  <si>
    <t xml:space="preserve">'[R4C_0331.XLS]Tregion'!R138C2</t>
  </si>
  <si>
    <t xml:space="preserve">'[R4C_0331.XLS]Tregion'!R138C3</t>
  </si>
  <si>
    <t xml:space="preserve">'[R4C_0331.XLS]Tregion'!R138C4</t>
  </si>
  <si>
    <t xml:space="preserve">'[R4C_0331.XLS]Tregion'!R138C32</t>
  </si>
  <si>
    <t xml:space="preserve">'[R4C_0331.XLS]Tregion'!R138C10</t>
  </si>
  <si>
    <t xml:space="preserve">'[R4C_0331.XLS]Tregion'!R138C24</t>
  </si>
  <si>
    <t xml:space="preserve">'[R5_0331.XLS]Tregion'!R138C1</t>
  </si>
  <si>
    <t xml:space="preserve">'[R5_0331.XLS]Tregion'!R138C2</t>
  </si>
  <si>
    <t xml:space="preserve">'[R5_0331.XLS]Tregion'!R138C3</t>
  </si>
  <si>
    <t xml:space="preserve">'[R5_0331.XLS]Tregion'!R138C4</t>
  </si>
  <si>
    <t xml:space="preserve">'[R5_0331.XLS]Tregion'!R138C32</t>
  </si>
  <si>
    <t xml:space="preserve">'[R5_0331.XLS]Tregion'!R138C10</t>
  </si>
  <si>
    <t xml:space="preserve">'[R5_0331.XLS]Tregion'!R138C24</t>
  </si>
  <si>
    <t xml:space="preserve">'[R6_0331.XLS]Tregion'!R138C1</t>
  </si>
  <si>
    <t xml:space="preserve">'[R6_0331.XLS]Tregion'!R138C2</t>
  </si>
  <si>
    <t xml:space="preserve">'[R6_0331.XLS]Tregion'!R138C3</t>
  </si>
  <si>
    <t xml:space="preserve">'[R6_0331.XLS]Tregion'!R138C4</t>
  </si>
  <si>
    <t xml:space="preserve">'[R6_0331.XLS]Tregion'!R138C32</t>
  </si>
  <si>
    <t xml:space="preserve">'[R6_0331.XLS]Tregion'!R138C10</t>
  </si>
  <si>
    <t xml:space="preserve">'[R6_0331.XLS]Tregion'!R138C24</t>
  </si>
  <si>
    <t xml:space="preserve">'[R1_0331.XLS]Tregion'!R139C1</t>
  </si>
  <si>
    <t xml:space="preserve">'[R1_0331.XLS]Tregion'!R139C2</t>
  </si>
  <si>
    <t xml:space="preserve">'[R1_0331.XLS]Tregion'!R139C3</t>
  </si>
  <si>
    <t xml:space="preserve">'[R1_0331.XLS]Tregion'!R139C4</t>
  </si>
  <si>
    <t xml:space="preserve">'[R1_0331.XLS]Tregion'!R139C32</t>
  </si>
  <si>
    <t xml:space="preserve">'[R1_0331.XLS]Tregion'!R139C10</t>
  </si>
  <si>
    <t xml:space="preserve">'[R1_0331.XLS]Tregion'!R139C24</t>
  </si>
  <si>
    <t xml:space="preserve">'[R1A_0331.XLS]Tregion'!R139C1</t>
  </si>
  <si>
    <t xml:space="preserve">'[R1A_0331.XLS]Tregion'!R139C2</t>
  </si>
  <si>
    <t xml:space="preserve">'[R1A_0331.XLS]Tregion'!R139C3</t>
  </si>
  <si>
    <t xml:space="preserve">'[R1A_0331.XLS]Tregion'!R139C4</t>
  </si>
  <si>
    <t xml:space="preserve">'[R1A_0331.XLS]Tregion'!R139C32</t>
  </si>
  <si>
    <t xml:space="preserve">'[R1A_0331.XLS]Tregion'!R139C10</t>
  </si>
  <si>
    <t xml:space="preserve">'[R1A_0331.XLS]Tregion'!R139C24</t>
  </si>
  <si>
    <t xml:space="preserve">'[R1B_0331.XLS]Tregion'!R139C1</t>
  </si>
  <si>
    <t xml:space="preserve">'[R1B_0331.XLS]Tregion'!R139C2</t>
  </si>
  <si>
    <t xml:space="preserve">'[R1B_0331.XLS]Tregion'!R139C3</t>
  </si>
  <si>
    <t xml:space="preserve">'[R1B_0331.XLS]Tregion'!R139C4</t>
  </si>
  <si>
    <t xml:space="preserve">'[R1B_0331.XLS]Tregion'!R139C32</t>
  </si>
  <si>
    <t xml:space="preserve">'[R1B_0331.XLS]Tregion'!R139C10</t>
  </si>
  <si>
    <t xml:space="preserve">'[R1B_0331.XLS]Tregion'!R139C24</t>
  </si>
  <si>
    <t xml:space="preserve">'[R1C_0331.XLS]Tregion'!R139C1</t>
  </si>
  <si>
    <t xml:space="preserve">'[R1C_0331.XLS]Tregion'!R139C2</t>
  </si>
  <si>
    <t xml:space="preserve">'[R1C_0331.XLS]Tregion'!R139C3</t>
  </si>
  <si>
    <t xml:space="preserve">'[R1C_0331.XLS]Tregion'!R139C4</t>
  </si>
  <si>
    <t xml:space="preserve">'[R1C_0331.XLS]Tregion'!R139C32</t>
  </si>
  <si>
    <t xml:space="preserve">'[R1C_0331.XLS]Tregion'!R139C10</t>
  </si>
  <si>
    <t xml:space="preserve">'[R1C_0331.XLS]Tregion'!R139C24</t>
  </si>
  <si>
    <t xml:space="preserve">'[R1E_0331.XLS]Tregion'!R139C1</t>
  </si>
  <si>
    <t xml:space="preserve">'[R1E_0331.XLS]Tregion'!R139C2</t>
  </si>
  <si>
    <t xml:space="preserve">'[R1E_0331.XLS]Tregion'!R139C3</t>
  </si>
  <si>
    <t xml:space="preserve">'[R1E_0331.XLS]Tregion'!R139C4</t>
  </si>
  <si>
    <t xml:space="preserve">'[R1E_0331.XLS]Tregion'!R139C32</t>
  </si>
  <si>
    <t xml:space="preserve">'[R1E_0331.XLS]Tregion'!R139C10</t>
  </si>
  <si>
    <t xml:space="preserve">'[R1E_0331.XLS]Tregion'!R139C24</t>
  </si>
  <si>
    <t xml:space="preserve">'[R1Z_0331.XLS]Tregion'!R139C1</t>
  </si>
  <si>
    <t xml:space="preserve">'[R1Z_0331.XLS]Tregion'!R139C2</t>
  </si>
  <si>
    <t xml:space="preserve">'[R1Z_0331.XLS]Tregion'!R139C3</t>
  </si>
  <si>
    <t xml:space="preserve">'[R1Z_0331.XLS]Tregion'!R139C4</t>
  </si>
  <si>
    <t xml:space="preserve">'[R1Z_0331.XLS]Tregion'!R139C32</t>
  </si>
  <si>
    <t xml:space="preserve">'[R1Z_0331.XLS]Tregion'!R139C10</t>
  </si>
  <si>
    <t xml:space="preserve">'[R1Z_0331.XLS]Tregion'!R139C24</t>
  </si>
  <si>
    <t xml:space="preserve">'[R3B_0331.XLS]Tregion'!R139C1</t>
  </si>
  <si>
    <t xml:space="preserve">'[R3B_0331.XLS]Tregion'!R139C2</t>
  </si>
  <si>
    <t xml:space="preserve">'[R3B_0331.XLS]Tregion'!R139C3</t>
  </si>
  <si>
    <t xml:space="preserve">'[R3B_0331.XLS]Tregion'!R139C4</t>
  </si>
  <si>
    <t xml:space="preserve">'[R3B_0331.XLS]Tregion'!R139C32</t>
  </si>
  <si>
    <t xml:space="preserve">'[R3B_0331.XLS]Tregion'!R139C10</t>
  </si>
  <si>
    <t xml:space="preserve">'[R3B_0331.XLS]Tregion'!R139C24</t>
  </si>
  <si>
    <t xml:space="preserve">'[R4_0331.XLS]Tregion'!R139C1</t>
  </si>
  <si>
    <t xml:space="preserve">'[R4_0331.XLS]Tregion'!R139C2</t>
  </si>
  <si>
    <t xml:space="preserve">'[R4_0331.XLS]Tregion'!R139C3</t>
  </si>
  <si>
    <t xml:space="preserve">'[R4_0331.XLS]Tregion'!R139C4</t>
  </si>
  <si>
    <t xml:space="preserve">'[R4_0331.XLS]Tregion'!R139C32</t>
  </si>
  <si>
    <t xml:space="preserve">'[R4_0331.XLS]Tregion'!R139C10</t>
  </si>
  <si>
    <t xml:space="preserve">'[R4_0331.XLS]Tregion'!R139C24</t>
  </si>
  <si>
    <t xml:space="preserve">'[R4A_0331.XLS]Tregion'!R139C1</t>
  </si>
  <si>
    <t xml:space="preserve">'[R4A_0331.XLS]Tregion'!R139C2</t>
  </si>
  <si>
    <t xml:space="preserve">'[R4A_0331.XLS]Tregion'!R139C3</t>
  </si>
  <si>
    <t xml:space="preserve">'[R4A_0331.XLS]Tregion'!R139C4</t>
  </si>
  <si>
    <t xml:space="preserve">'[R4A_0331.XLS]Tregion'!R139C32</t>
  </si>
  <si>
    <t xml:space="preserve">'[R4A_0331.XLS]Tregion'!R139C10</t>
  </si>
  <si>
    <t xml:space="preserve">'[R4A_0331.XLS]Tregion'!R139C24</t>
  </si>
  <si>
    <t xml:space="preserve">'[R4B_0331.XLS]Tregion'!R139C1</t>
  </si>
  <si>
    <t xml:space="preserve">'[R4B_0331.XLS]Tregion'!R139C2</t>
  </si>
  <si>
    <t xml:space="preserve">'[R4B_0331.XLS]Tregion'!R139C3</t>
  </si>
  <si>
    <t xml:space="preserve">'[R4B_0331.XLS]Tregion'!R139C4</t>
  </si>
  <si>
    <t xml:space="preserve">'[R4B_0331.XLS]Tregion'!R139C32</t>
  </si>
  <si>
    <t xml:space="preserve">'[R4B_0331.XLS]Tregion'!R139C10</t>
  </si>
  <si>
    <t xml:space="preserve">'[R4B_0331.XLS]Tregion'!R139C24</t>
  </si>
  <si>
    <t xml:space="preserve">'[R4C_0331.XLS]Tregion'!R139C1</t>
  </si>
  <si>
    <t xml:space="preserve">'[R4C_0331.XLS]Tregion'!R139C2</t>
  </si>
  <si>
    <t xml:space="preserve">'[R4C_0331.XLS]Tregion'!R139C3</t>
  </si>
  <si>
    <t xml:space="preserve">'[R4C_0331.XLS]Tregion'!R139C4</t>
  </si>
  <si>
    <t xml:space="preserve">'[R4C_0331.XLS]Tregion'!R139C32</t>
  </si>
  <si>
    <t xml:space="preserve">'[R4C_0331.XLS]Tregion'!R139C10</t>
  </si>
  <si>
    <t xml:space="preserve">'[R4C_0331.XLS]Tregion'!R139C24</t>
  </si>
  <si>
    <t xml:space="preserve">'[R5_0331.XLS]Tregion'!R139C1</t>
  </si>
  <si>
    <t xml:space="preserve">'[R5_0331.XLS]Tregion'!R139C2</t>
  </si>
  <si>
    <t xml:space="preserve">'[R5_0331.XLS]Tregion'!R139C3</t>
  </si>
  <si>
    <t xml:space="preserve">'[R5_0331.XLS]Tregion'!R139C4</t>
  </si>
  <si>
    <t xml:space="preserve">'[R5_0331.XLS]Tregion'!R139C32</t>
  </si>
  <si>
    <t xml:space="preserve">'[R5_0331.XLS]Tregion'!R139C10</t>
  </si>
  <si>
    <t xml:space="preserve">'[R5_0331.XLS]Tregion'!R139C24</t>
  </si>
  <si>
    <t xml:space="preserve">'[R6_0331.XLS]Tregion'!R139C1</t>
  </si>
  <si>
    <t xml:space="preserve">'[R6_0331.XLS]Tregion'!R139C2</t>
  </si>
  <si>
    <t xml:space="preserve">'[R6_0331.XLS]Tregion'!R139C3</t>
  </si>
  <si>
    <t xml:space="preserve">'[R6_0331.XLS]Tregion'!R139C4</t>
  </si>
  <si>
    <t xml:space="preserve">'[R6_0331.XLS]Tregion'!R139C32</t>
  </si>
  <si>
    <t xml:space="preserve">'[R6_0331.XLS]Tregion'!R139C10</t>
  </si>
  <si>
    <t xml:space="preserve">'[R6_0331.XLS]Tregion'!R139C24</t>
  </si>
  <si>
    <t xml:space="preserve">'[R1_0331.XLS]Tregion'!R140C1</t>
  </si>
  <si>
    <t xml:space="preserve">'[R1_0331.XLS]Tregion'!R140C2</t>
  </si>
  <si>
    <t xml:space="preserve">'[R1_0331.XLS]Tregion'!R140C3</t>
  </si>
  <si>
    <t xml:space="preserve">'[R1_0331.XLS]Tregion'!R140C4</t>
  </si>
  <si>
    <t xml:space="preserve">'[R1_0331.XLS]Tregion'!R140C32</t>
  </si>
  <si>
    <t xml:space="preserve">'[R1_0331.XLS]Tregion'!R140C10</t>
  </si>
  <si>
    <t xml:space="preserve">'[R1_0331.XLS]Tregion'!R140C24</t>
  </si>
  <si>
    <t xml:space="preserve">'[R1A_0331.XLS]Tregion'!R140C1</t>
  </si>
  <si>
    <t xml:space="preserve">'[R1A_0331.XLS]Tregion'!R140C2</t>
  </si>
  <si>
    <t xml:space="preserve">'[R1A_0331.XLS]Tregion'!R140C3</t>
  </si>
  <si>
    <t xml:space="preserve">'[R1A_0331.XLS]Tregion'!R140C4</t>
  </si>
  <si>
    <t xml:space="preserve">'[R1A_0331.XLS]Tregion'!R140C32</t>
  </si>
  <si>
    <t xml:space="preserve">'[R1A_0331.XLS]Tregion'!R140C10</t>
  </si>
  <si>
    <t xml:space="preserve">'[R1A_0331.XLS]Tregion'!R140C24</t>
  </si>
  <si>
    <t xml:space="preserve">'[R1B_0331.XLS]Tregion'!R140C1</t>
  </si>
  <si>
    <t xml:space="preserve">'[R1B_0331.XLS]Tregion'!R140C2</t>
  </si>
  <si>
    <t xml:space="preserve">'[R1B_0331.XLS]Tregion'!R140C3</t>
  </si>
  <si>
    <t xml:space="preserve">'[R1B_0331.XLS]Tregion'!R140C4</t>
  </si>
  <si>
    <t xml:space="preserve">'[R1B_0331.XLS]Tregion'!R140C32</t>
  </si>
  <si>
    <t xml:space="preserve">'[R1B_0331.XLS]Tregion'!R140C10</t>
  </si>
  <si>
    <t xml:space="preserve">'[R1B_0331.XLS]Tregion'!R140C24</t>
  </si>
  <si>
    <t xml:space="preserve">'[R1C_0331.XLS]Tregion'!R140C1</t>
  </si>
  <si>
    <t xml:space="preserve">'[R1C_0331.XLS]Tregion'!R140C2</t>
  </si>
  <si>
    <t xml:space="preserve">'[R1C_0331.XLS]Tregion'!R140C3</t>
  </si>
  <si>
    <t xml:space="preserve">'[R1C_0331.XLS]Tregion'!R140C4</t>
  </si>
  <si>
    <t xml:space="preserve">'[R1C_0331.XLS]Tregion'!R140C32</t>
  </si>
  <si>
    <t xml:space="preserve">'[R1C_0331.XLS]Tregion'!R140C10</t>
  </si>
  <si>
    <t xml:space="preserve">'[R1C_0331.XLS]Tregion'!R140C24</t>
  </si>
  <si>
    <t xml:space="preserve">'[R1E_0331.XLS]Tregion'!R140C1</t>
  </si>
  <si>
    <t xml:space="preserve">'[R1E_0331.XLS]Tregion'!R140C2</t>
  </si>
  <si>
    <t xml:space="preserve">'[R1E_0331.XLS]Tregion'!R140C3</t>
  </si>
  <si>
    <t xml:space="preserve">'[R1E_0331.XLS]Tregion'!R140C4</t>
  </si>
  <si>
    <t xml:space="preserve">'[R1E_0331.XLS]Tregion'!R140C32</t>
  </si>
  <si>
    <t xml:space="preserve">'[R1E_0331.XLS]Tregion'!R140C10</t>
  </si>
  <si>
    <t xml:space="preserve">'[R1E_0331.XLS]Tregion'!R140C24</t>
  </si>
  <si>
    <t xml:space="preserve">'[R1Z_0331.XLS]Tregion'!R140C1</t>
  </si>
  <si>
    <t xml:space="preserve">'[R1Z_0331.XLS]Tregion'!R140C2</t>
  </si>
  <si>
    <t xml:space="preserve">'[R1Z_0331.XLS]Tregion'!R140C3</t>
  </si>
  <si>
    <t xml:space="preserve">'[R1Z_0331.XLS]Tregion'!R140C4</t>
  </si>
  <si>
    <t xml:space="preserve">'[R1Z_0331.XLS]Tregion'!R140C32</t>
  </si>
  <si>
    <t xml:space="preserve">'[R1Z_0331.XLS]Tregion'!R140C10</t>
  </si>
  <si>
    <t xml:space="preserve">'[R1Z_0331.XLS]Tregion'!R140C24</t>
  </si>
  <si>
    <t xml:space="preserve">'[R3B_0331.XLS]Tregion'!R140C1</t>
  </si>
  <si>
    <t xml:space="preserve">'[R3B_0331.XLS]Tregion'!R140C2</t>
  </si>
  <si>
    <t xml:space="preserve">'[R3B_0331.XLS]Tregion'!R140C3</t>
  </si>
  <si>
    <t xml:space="preserve">'[R3B_0331.XLS]Tregion'!R140C4</t>
  </si>
  <si>
    <t xml:space="preserve">'[R3B_0331.XLS]Tregion'!R140C32</t>
  </si>
  <si>
    <t xml:space="preserve">'[R3B_0331.XLS]Tregion'!R140C10</t>
  </si>
  <si>
    <t xml:space="preserve">'[R3B_0331.XLS]Tregion'!R140C24</t>
  </si>
  <si>
    <t xml:space="preserve">'[R4_0331.XLS]Tregion'!R140C1</t>
  </si>
  <si>
    <t xml:space="preserve">'[R4_0331.XLS]Tregion'!R140C2</t>
  </si>
  <si>
    <t xml:space="preserve">'[R4_0331.XLS]Tregion'!R140C3</t>
  </si>
  <si>
    <t xml:space="preserve">'[R4_0331.XLS]Tregion'!R140C4</t>
  </si>
  <si>
    <t xml:space="preserve">'[R4_0331.XLS]Tregion'!R140C32</t>
  </si>
  <si>
    <t xml:space="preserve">'[R4_0331.XLS]Tregion'!R140C10</t>
  </si>
  <si>
    <t xml:space="preserve">'[R4_0331.XLS]Tregion'!R140C24</t>
  </si>
  <si>
    <t xml:space="preserve">'[R4A_0331.XLS]Tregion'!R140C1</t>
  </si>
  <si>
    <t xml:space="preserve">'[R4A_0331.XLS]Tregion'!R140C2</t>
  </si>
  <si>
    <t xml:space="preserve">'[R4A_0331.XLS]Tregion'!R140C3</t>
  </si>
  <si>
    <t xml:space="preserve">'[R4A_0331.XLS]Tregion'!R140C4</t>
  </si>
  <si>
    <t xml:space="preserve">'[R4A_0331.XLS]Tregion'!R140C32</t>
  </si>
  <si>
    <t xml:space="preserve">'[R4A_0331.XLS]Tregion'!R140C10</t>
  </si>
  <si>
    <t xml:space="preserve">'[R4A_0331.XLS]Tregion'!R140C24</t>
  </si>
  <si>
    <t xml:space="preserve">'[R4B_0331.XLS]Tregion'!R140C1</t>
  </si>
  <si>
    <t xml:space="preserve">'[R4B_0331.XLS]Tregion'!R140C2</t>
  </si>
  <si>
    <t xml:space="preserve">'[R4B_0331.XLS]Tregion'!R140C3</t>
  </si>
  <si>
    <t xml:space="preserve">'[R4B_0331.XLS]Tregion'!R140C4</t>
  </si>
  <si>
    <t xml:space="preserve">'[R4B_0331.XLS]Tregion'!R140C32</t>
  </si>
  <si>
    <t xml:space="preserve">'[R4B_0331.XLS]Tregion'!R140C10</t>
  </si>
  <si>
    <t xml:space="preserve">'[R4B_0331.XLS]Tregion'!R140C24</t>
  </si>
  <si>
    <t xml:space="preserve">'[R4C_0331.XLS]Tregion'!R140C1</t>
  </si>
  <si>
    <t xml:space="preserve">'[R4C_0331.XLS]Tregion'!R140C2</t>
  </si>
  <si>
    <t xml:space="preserve">'[R4C_0331.XLS]Tregion'!R140C3</t>
  </si>
  <si>
    <t xml:space="preserve">'[R4C_0331.XLS]Tregion'!R140C4</t>
  </si>
  <si>
    <t xml:space="preserve">'[R4C_0331.XLS]Tregion'!R140C32</t>
  </si>
  <si>
    <t xml:space="preserve">'[R4C_0331.XLS]Tregion'!R140C10</t>
  </si>
  <si>
    <t xml:space="preserve">'[R4C_0331.XLS]Tregion'!R140C24</t>
  </si>
  <si>
    <t xml:space="preserve">'[R5_0331.XLS]Tregion'!R140C1</t>
  </si>
  <si>
    <t xml:space="preserve">'[R5_0331.XLS]Tregion'!R140C2</t>
  </si>
  <si>
    <t xml:space="preserve">'[R5_0331.XLS]Tregion'!R140C3</t>
  </si>
  <si>
    <t xml:space="preserve">'[R5_0331.XLS]Tregion'!R140C4</t>
  </si>
  <si>
    <t xml:space="preserve">'[R5_0331.XLS]Tregion'!R140C32</t>
  </si>
  <si>
    <t xml:space="preserve">'[R5_0331.XLS]Tregion'!R140C10</t>
  </si>
  <si>
    <t xml:space="preserve">'[R5_0331.XLS]Tregion'!R140C24</t>
  </si>
  <si>
    <t xml:space="preserve">'[R6_0331.XLS]Tregion'!R140C1</t>
  </si>
  <si>
    <t xml:space="preserve">'[R6_0331.XLS]Tregion'!R140C2</t>
  </si>
  <si>
    <t xml:space="preserve">'[R6_0331.XLS]Tregion'!R140C3</t>
  </si>
  <si>
    <t xml:space="preserve">'[R6_0331.XLS]Tregion'!R140C4</t>
  </si>
  <si>
    <t xml:space="preserve">'[R6_0331.XLS]Tregion'!R140C32</t>
  </si>
  <si>
    <t xml:space="preserve">'[R6_0331.XLS]Tregion'!R140C10</t>
  </si>
  <si>
    <t xml:space="preserve">'[R6_0331.XLS]Tregion'!R140C24</t>
  </si>
  <si>
    <t xml:space="preserve">'[R1_0331.XLS]Tregion'!R141C1</t>
  </si>
  <si>
    <t xml:space="preserve">'[R1_0331.XLS]Tregion'!R141C2</t>
  </si>
  <si>
    <t xml:space="preserve">'[R1_0331.XLS]Tregion'!R141C3</t>
  </si>
  <si>
    <t xml:space="preserve">'[R1_0331.XLS]Tregion'!R141C4</t>
  </si>
  <si>
    <t xml:space="preserve">'[R1_0331.XLS]Tregion'!R141C32</t>
  </si>
  <si>
    <t xml:space="preserve">'[R1_0331.XLS]Tregion'!R141C10</t>
  </si>
  <si>
    <t xml:space="preserve">'[R1_0331.XLS]Tregion'!R141C24</t>
  </si>
  <si>
    <t xml:space="preserve">'[R1A_0331.XLS]Tregion'!R141C1</t>
  </si>
  <si>
    <t xml:space="preserve">'[R1A_0331.XLS]Tregion'!R141C2</t>
  </si>
  <si>
    <t xml:space="preserve">'[R1A_0331.XLS]Tregion'!R141C3</t>
  </si>
  <si>
    <t xml:space="preserve">'[R1A_0331.XLS]Tregion'!R141C4</t>
  </si>
  <si>
    <t xml:space="preserve">'[R1A_0331.XLS]Tregion'!R141C32</t>
  </si>
  <si>
    <t xml:space="preserve">'[R1A_0331.XLS]Tregion'!R141C10</t>
  </si>
  <si>
    <t xml:space="preserve">'[R1A_0331.XLS]Tregion'!R141C24</t>
  </si>
  <si>
    <t xml:space="preserve">'[R1B_0331.XLS]Tregion'!R141C1</t>
  </si>
  <si>
    <t xml:space="preserve">'[R1B_0331.XLS]Tregion'!R141C2</t>
  </si>
  <si>
    <t xml:space="preserve">'[R1B_0331.XLS]Tregion'!R141C3</t>
  </si>
  <si>
    <t xml:space="preserve">'[R1B_0331.XLS]Tregion'!R141C4</t>
  </si>
  <si>
    <t xml:space="preserve">'[R1B_0331.XLS]Tregion'!R141C32</t>
  </si>
  <si>
    <t xml:space="preserve">'[R1B_0331.XLS]Tregion'!R141C10</t>
  </si>
  <si>
    <t xml:space="preserve">'[R1B_0331.XLS]Tregion'!R141C24</t>
  </si>
  <si>
    <t xml:space="preserve">'[R1C_0331.XLS]Tregion'!R141C1</t>
  </si>
  <si>
    <t xml:space="preserve">'[R1C_0331.XLS]Tregion'!R141C2</t>
  </si>
  <si>
    <t xml:space="preserve">'[R1C_0331.XLS]Tregion'!R141C3</t>
  </si>
  <si>
    <t xml:space="preserve">'[R1C_0331.XLS]Tregion'!R141C4</t>
  </si>
  <si>
    <t xml:space="preserve">'[R1C_0331.XLS]Tregion'!R141C32</t>
  </si>
  <si>
    <t xml:space="preserve">'[R1C_0331.XLS]Tregion'!R141C10</t>
  </si>
  <si>
    <t xml:space="preserve">'[R1C_0331.XLS]Tregion'!R141C24</t>
  </si>
  <si>
    <t xml:space="preserve">'[R1E_0331.XLS]Tregion'!R141C1</t>
  </si>
  <si>
    <t xml:space="preserve">'[R1E_0331.XLS]Tregion'!R141C2</t>
  </si>
  <si>
    <t xml:space="preserve">'[R1E_0331.XLS]Tregion'!R141C3</t>
  </si>
  <si>
    <t xml:space="preserve">'[R1E_0331.XLS]Tregion'!R141C4</t>
  </si>
  <si>
    <t xml:space="preserve">'[R1E_0331.XLS]Tregion'!R141C32</t>
  </si>
  <si>
    <t xml:space="preserve">'[R1E_0331.XLS]Tregion'!R141C10</t>
  </si>
  <si>
    <t xml:space="preserve">'[R1E_0331.XLS]Tregion'!R141C24</t>
  </si>
  <si>
    <t xml:space="preserve">'[R1Z_0331.XLS]Tregion'!R141C1</t>
  </si>
  <si>
    <t xml:space="preserve">'[R1Z_0331.XLS]Tregion'!R141C2</t>
  </si>
  <si>
    <t xml:space="preserve">'[R1Z_0331.XLS]Tregion'!R141C3</t>
  </si>
  <si>
    <t xml:space="preserve">'[R1Z_0331.XLS]Tregion'!R141C4</t>
  </si>
  <si>
    <t xml:space="preserve">'[R1Z_0331.XLS]Tregion'!R141C32</t>
  </si>
  <si>
    <t xml:space="preserve">'[R1Z_0331.XLS]Tregion'!R141C10</t>
  </si>
  <si>
    <t xml:space="preserve">'[R1Z_0331.XLS]Tregion'!R141C24</t>
  </si>
  <si>
    <t xml:space="preserve">'[R3B_0331.XLS]Tregion'!R141C1</t>
  </si>
  <si>
    <t xml:space="preserve">'[R3B_0331.XLS]Tregion'!R141C2</t>
  </si>
  <si>
    <t xml:space="preserve">'[R3B_0331.XLS]Tregion'!R141C3</t>
  </si>
  <si>
    <t xml:space="preserve">'[R3B_0331.XLS]Tregion'!R141C4</t>
  </si>
  <si>
    <t xml:space="preserve">'[R3B_0331.XLS]Tregion'!R141C32</t>
  </si>
  <si>
    <t xml:space="preserve">'[R3B_0331.XLS]Tregion'!R141C10</t>
  </si>
  <si>
    <t xml:space="preserve">'[R3B_0331.XLS]Tregion'!R141C24</t>
  </si>
  <si>
    <t xml:space="preserve">'[R4_0331.XLS]Tregion'!R141C1</t>
  </si>
  <si>
    <t xml:space="preserve">'[R4_0331.XLS]Tregion'!R141C2</t>
  </si>
  <si>
    <t xml:space="preserve">'[R4_0331.XLS]Tregion'!R141C3</t>
  </si>
  <si>
    <t xml:space="preserve">'[R4_0331.XLS]Tregion'!R141C4</t>
  </si>
  <si>
    <t xml:space="preserve">'[R4_0331.XLS]Tregion'!R141C32</t>
  </si>
  <si>
    <t xml:space="preserve">'[R4_0331.XLS]Tregion'!R141C10</t>
  </si>
  <si>
    <t xml:space="preserve">'[R4_0331.XLS]Tregion'!R141C24</t>
  </si>
  <si>
    <t xml:space="preserve">'[R4A_0331.XLS]Tregion'!R141C1</t>
  </si>
  <si>
    <t xml:space="preserve">'[R4A_0331.XLS]Tregion'!R141C2</t>
  </si>
  <si>
    <t xml:space="preserve">'[R4A_0331.XLS]Tregion'!R141C3</t>
  </si>
  <si>
    <t xml:space="preserve">'[R4A_0331.XLS]Tregion'!R141C4</t>
  </si>
  <si>
    <t xml:space="preserve">'[R4A_0331.XLS]Tregion'!R141C32</t>
  </si>
  <si>
    <t xml:space="preserve">'[R4A_0331.XLS]Tregion'!R141C10</t>
  </si>
  <si>
    <t xml:space="preserve">'[R4A_0331.XLS]Tregion'!R141C24</t>
  </si>
  <si>
    <t xml:space="preserve">'[R4B_0331.XLS]Tregion'!R141C1</t>
  </si>
  <si>
    <t xml:space="preserve">'[R4B_0331.XLS]Tregion'!R141C2</t>
  </si>
  <si>
    <t xml:space="preserve">'[R4B_0331.XLS]Tregion'!R141C3</t>
  </si>
  <si>
    <t xml:space="preserve">'[R4B_0331.XLS]Tregion'!R141C4</t>
  </si>
  <si>
    <t xml:space="preserve">'[R4B_0331.XLS]Tregion'!R141C32</t>
  </si>
  <si>
    <t xml:space="preserve">'[R4B_0331.XLS]Tregion'!R141C10</t>
  </si>
  <si>
    <t xml:space="preserve">'[R4B_0331.XLS]Tregion'!R141C24</t>
  </si>
  <si>
    <t xml:space="preserve">'[R4C_0331.XLS]Tregion'!R141C1</t>
  </si>
  <si>
    <t xml:space="preserve">'[R4C_0331.XLS]Tregion'!R141C2</t>
  </si>
  <si>
    <t xml:space="preserve">'[R4C_0331.XLS]Tregion'!R141C3</t>
  </si>
  <si>
    <t xml:space="preserve">'[R4C_0331.XLS]Tregion'!R141C4</t>
  </si>
  <si>
    <t xml:space="preserve">'[R4C_0331.XLS]Tregion'!R141C32</t>
  </si>
  <si>
    <t xml:space="preserve">'[R4C_0331.XLS]Tregion'!R141C10</t>
  </si>
  <si>
    <t xml:space="preserve">'[R4C_0331.XLS]Tregion'!R141C24</t>
  </si>
  <si>
    <t xml:space="preserve">'[R5_0331.XLS]Tregion'!R141C1</t>
  </si>
  <si>
    <t xml:space="preserve">'[R5_0331.XLS]Tregion'!R141C2</t>
  </si>
  <si>
    <t xml:space="preserve">'[R5_0331.XLS]Tregion'!R141C3</t>
  </si>
  <si>
    <t xml:space="preserve">'[R5_0331.XLS]Tregion'!R141C4</t>
  </si>
  <si>
    <t xml:space="preserve">'[R5_0331.XLS]Tregion'!R141C32</t>
  </si>
  <si>
    <t xml:space="preserve">'[R5_0331.XLS]Tregion'!R141C10</t>
  </si>
  <si>
    <t xml:space="preserve">'[R5_0331.XLS]Tregion'!R141C24</t>
  </si>
  <si>
    <t xml:space="preserve">'[R6_0331.XLS]Tregion'!R141C1</t>
  </si>
  <si>
    <t xml:space="preserve">'[R6_0331.XLS]Tregion'!R141C2</t>
  </si>
  <si>
    <t xml:space="preserve">'[R6_0331.XLS]Tregion'!R141C3</t>
  </si>
  <si>
    <t xml:space="preserve">'[R6_0331.XLS]Tregion'!R141C4</t>
  </si>
  <si>
    <t xml:space="preserve">'[R6_0331.XLS]Tregion'!R141C32</t>
  </si>
  <si>
    <t xml:space="preserve">'[R6_0331.XLS]Tregion'!R141C10</t>
  </si>
  <si>
    <t xml:space="preserve">'[R6_0331.XLS]Tregion'!R141C24</t>
  </si>
  <si>
    <t xml:space="preserve">'[R1_0331.XLS]Tregion'!R142C1</t>
  </si>
  <si>
    <t xml:space="preserve">'[R1_0331.XLS]Tregion'!R142C2</t>
  </si>
  <si>
    <t xml:space="preserve">'[R1_0331.XLS]Tregion'!R142C3</t>
  </si>
  <si>
    <t xml:space="preserve">'[R1_0331.XLS]Tregion'!R142C4</t>
  </si>
  <si>
    <t xml:space="preserve">'[R1_0331.XLS]Tregion'!R142C32</t>
  </si>
  <si>
    <t xml:space="preserve">'[R1_0331.XLS]Tregion'!R142C10</t>
  </si>
  <si>
    <t xml:space="preserve">'[R1_0331.XLS]Tregion'!R142C24</t>
  </si>
  <si>
    <t xml:space="preserve">'[R1A_0331.XLS]Tregion'!R142C1</t>
  </si>
  <si>
    <t xml:space="preserve">'[R1A_0331.XLS]Tregion'!R142C2</t>
  </si>
  <si>
    <t xml:space="preserve">'[R1A_0331.XLS]Tregion'!R142C3</t>
  </si>
  <si>
    <t xml:space="preserve">'[R1A_0331.XLS]Tregion'!R142C4</t>
  </si>
  <si>
    <t xml:space="preserve">'[R1A_0331.XLS]Tregion'!R142C32</t>
  </si>
  <si>
    <t xml:space="preserve">'[R1A_0331.XLS]Tregion'!R142C10</t>
  </si>
  <si>
    <t xml:space="preserve">'[R1A_0331.XLS]Tregion'!R142C24</t>
  </si>
  <si>
    <t xml:space="preserve">'[R1B_0331.XLS]Tregion'!R142C1</t>
  </si>
  <si>
    <t xml:space="preserve">'[R1B_0331.XLS]Tregion'!R142C2</t>
  </si>
  <si>
    <t xml:space="preserve">'[R1B_0331.XLS]Tregion'!R142C3</t>
  </si>
  <si>
    <t xml:space="preserve">'[R1B_0331.XLS]Tregion'!R142C4</t>
  </si>
  <si>
    <t xml:space="preserve">'[R1B_0331.XLS]Tregion'!R142C32</t>
  </si>
  <si>
    <t xml:space="preserve">'[R1B_0331.XLS]Tregion'!R142C10</t>
  </si>
  <si>
    <t xml:space="preserve">'[R1B_0331.XLS]Tregion'!R142C24</t>
  </si>
  <si>
    <t xml:space="preserve">'[R1C_0331.XLS]Tregion'!R142C1</t>
  </si>
  <si>
    <t xml:space="preserve">'[R1C_0331.XLS]Tregion'!R142C2</t>
  </si>
  <si>
    <t xml:space="preserve">'[R1C_0331.XLS]Tregion'!R142C3</t>
  </si>
  <si>
    <t xml:space="preserve">'[R1C_0331.XLS]Tregion'!R142C4</t>
  </si>
  <si>
    <t xml:space="preserve">'[R1C_0331.XLS]Tregion'!R142C32</t>
  </si>
  <si>
    <t xml:space="preserve">'[R1C_0331.XLS]Tregion'!R142C10</t>
  </si>
  <si>
    <t xml:space="preserve">'[R1C_0331.XLS]Tregion'!R142C24</t>
  </si>
  <si>
    <t xml:space="preserve">'[R1E_0331.XLS]Tregion'!R142C1</t>
  </si>
  <si>
    <t xml:space="preserve">'[R1E_0331.XLS]Tregion'!R142C2</t>
  </si>
  <si>
    <t xml:space="preserve">'[R1E_0331.XLS]Tregion'!R142C3</t>
  </si>
  <si>
    <t xml:space="preserve">'[R1E_0331.XLS]Tregion'!R142C4</t>
  </si>
  <si>
    <t xml:space="preserve">'[R1E_0331.XLS]Tregion'!R142C32</t>
  </si>
  <si>
    <t xml:space="preserve">'[R1E_0331.XLS]Tregion'!R142C10</t>
  </si>
  <si>
    <t xml:space="preserve">'[R1E_0331.XLS]Tregion'!R142C24</t>
  </si>
  <si>
    <t xml:space="preserve">'[R1Z_0331.XLS]Tregion'!R142C1</t>
  </si>
  <si>
    <t xml:space="preserve">'[R1Z_0331.XLS]Tregion'!R142C2</t>
  </si>
  <si>
    <t xml:space="preserve">'[R1Z_0331.XLS]Tregion'!R142C3</t>
  </si>
  <si>
    <t xml:space="preserve">'[R1Z_0331.XLS]Tregion'!R142C4</t>
  </si>
  <si>
    <t xml:space="preserve">'[R1Z_0331.XLS]Tregion'!R142C32</t>
  </si>
  <si>
    <t xml:space="preserve">'[R1Z_0331.XLS]Tregion'!R142C10</t>
  </si>
  <si>
    <t xml:space="preserve">'[R1Z_0331.XLS]Tregion'!R142C24</t>
  </si>
  <si>
    <t xml:space="preserve">'[R3B_0331.XLS]Tregion'!R142C1</t>
  </si>
  <si>
    <t xml:space="preserve">'[R3B_0331.XLS]Tregion'!R142C2</t>
  </si>
  <si>
    <t xml:space="preserve">'[R3B_0331.XLS]Tregion'!R142C3</t>
  </si>
  <si>
    <t xml:space="preserve">'[R3B_0331.XLS]Tregion'!R142C4</t>
  </si>
  <si>
    <t xml:space="preserve">'[R3B_0331.XLS]Tregion'!R142C32</t>
  </si>
  <si>
    <t xml:space="preserve">'[R3B_0331.XLS]Tregion'!R142C10</t>
  </si>
  <si>
    <t xml:space="preserve">'[R3B_0331.XLS]Tregion'!R142C24</t>
  </si>
  <si>
    <t xml:space="preserve">'[R4_0331.XLS]Tregion'!R142C1</t>
  </si>
  <si>
    <t xml:space="preserve">'[R4_0331.XLS]Tregion'!R142C2</t>
  </si>
  <si>
    <t xml:space="preserve">'[R4_0331.XLS]Tregion'!R142C3</t>
  </si>
  <si>
    <t xml:space="preserve">'[R4_0331.XLS]Tregion'!R142C4</t>
  </si>
  <si>
    <t xml:space="preserve">'[R4_0331.XLS]Tregion'!R142C32</t>
  </si>
  <si>
    <t xml:space="preserve">'[R4_0331.XLS]Tregion'!R142C10</t>
  </si>
  <si>
    <t xml:space="preserve">'[R4_0331.XLS]Tregion'!R142C24</t>
  </si>
  <si>
    <t xml:space="preserve">'[R4A_0331.XLS]Tregion'!R142C1</t>
  </si>
  <si>
    <t xml:space="preserve">'[R4A_0331.XLS]Tregion'!R142C2</t>
  </si>
  <si>
    <t xml:space="preserve">'[R4A_0331.XLS]Tregion'!R142C3</t>
  </si>
  <si>
    <t xml:space="preserve">'[R4A_0331.XLS]Tregion'!R142C4</t>
  </si>
  <si>
    <t xml:space="preserve">'[R4A_0331.XLS]Tregion'!R142C32</t>
  </si>
  <si>
    <t xml:space="preserve">'[R4A_0331.XLS]Tregion'!R142C10</t>
  </si>
  <si>
    <t xml:space="preserve">'[R4A_0331.XLS]Tregion'!R142C24</t>
  </si>
  <si>
    <t xml:space="preserve">'[R4B_0331.XLS]Tregion'!R142C1</t>
  </si>
  <si>
    <t xml:space="preserve">'[R4B_0331.XLS]Tregion'!R142C2</t>
  </si>
  <si>
    <t xml:space="preserve">'[R4B_0331.XLS]Tregion'!R142C3</t>
  </si>
  <si>
    <t xml:space="preserve">'[R4B_0331.XLS]Tregion'!R142C4</t>
  </si>
  <si>
    <t xml:space="preserve">'[R4B_0331.XLS]Tregion'!R142C32</t>
  </si>
  <si>
    <t xml:space="preserve">'[R4B_0331.XLS]Tregion'!R142C10</t>
  </si>
  <si>
    <t xml:space="preserve">'[R4B_0331.XLS]Tregion'!R142C24</t>
  </si>
  <si>
    <t xml:space="preserve">'[R4C_0331.XLS]Tregion'!R142C1</t>
  </si>
  <si>
    <t xml:space="preserve">'[R4C_0331.XLS]Tregion'!R142C2</t>
  </si>
  <si>
    <t xml:space="preserve">'[R4C_0331.XLS]Tregion'!R142C3</t>
  </si>
  <si>
    <t xml:space="preserve">'[R4C_0331.XLS]Tregion'!R142C4</t>
  </si>
  <si>
    <t xml:space="preserve">'[R4C_0331.XLS]Tregion'!R142C32</t>
  </si>
  <si>
    <t xml:space="preserve">'[R4C_0331.XLS]Tregion'!R142C10</t>
  </si>
  <si>
    <t xml:space="preserve">'[R4C_0331.XLS]Tregion'!R142C24</t>
  </si>
  <si>
    <t xml:space="preserve">'[R5_0331.XLS]Tregion'!R142C1</t>
  </si>
  <si>
    <t xml:space="preserve">'[R5_0331.XLS]Tregion'!R142C2</t>
  </si>
  <si>
    <t xml:space="preserve">'[R5_0331.XLS]Tregion'!R142C3</t>
  </si>
  <si>
    <t xml:space="preserve">'[R5_0331.XLS]Tregion'!R142C4</t>
  </si>
  <si>
    <t xml:space="preserve">'[R5_0331.XLS]Tregion'!R142C32</t>
  </si>
  <si>
    <t xml:space="preserve">'[R5_0331.XLS]Tregion'!R142C10</t>
  </si>
  <si>
    <t xml:space="preserve">'[R5_0331.XLS]Tregion'!R142C24</t>
  </si>
  <si>
    <t xml:space="preserve">'[R6_0331.XLS]Tregion'!R142C1</t>
  </si>
  <si>
    <t xml:space="preserve">'[R6_0331.XLS]Tregion'!R142C2</t>
  </si>
  <si>
    <t xml:space="preserve">'[R6_0331.XLS]Tregion'!R142C3</t>
  </si>
  <si>
    <t xml:space="preserve">'[R6_0331.XLS]Tregion'!R142C4</t>
  </si>
  <si>
    <t xml:space="preserve">'[R6_0331.XLS]Tregion'!R142C32</t>
  </si>
  <si>
    <t xml:space="preserve">'[R6_0331.XLS]Tregion'!R142C10</t>
  </si>
  <si>
    <t xml:space="preserve">'[R6_0331.XLS]Tregion'!R142C24</t>
  </si>
  <si>
    <t xml:space="preserve">'[R1_0331.XLS]Tregion'!R143C1</t>
  </si>
  <si>
    <t xml:space="preserve">'[R1_0331.XLS]Tregion'!R143C2</t>
  </si>
  <si>
    <t xml:space="preserve">'[R1_0331.XLS]Tregion'!R143C3</t>
  </si>
  <si>
    <t xml:space="preserve">'[R1_0331.XLS]Tregion'!R143C4</t>
  </si>
  <si>
    <t xml:space="preserve">'[R1_0331.XLS]Tregion'!R143C32</t>
  </si>
  <si>
    <t xml:space="preserve">'[R1_0331.XLS]Tregion'!R143C10</t>
  </si>
  <si>
    <t xml:space="preserve">'[R1_0331.XLS]Tregion'!R143C24</t>
  </si>
  <si>
    <t xml:space="preserve">'[R1A_0331.XLS]Tregion'!R143C1</t>
  </si>
  <si>
    <t xml:space="preserve">'[R1A_0331.XLS]Tregion'!R143C2</t>
  </si>
  <si>
    <t xml:space="preserve">'[R1A_0331.XLS]Tregion'!R143C3</t>
  </si>
  <si>
    <t xml:space="preserve">'[R1A_0331.XLS]Tregion'!R143C4</t>
  </si>
  <si>
    <t xml:space="preserve">'[R1A_0331.XLS]Tregion'!R143C32</t>
  </si>
  <si>
    <t xml:space="preserve">'[R1A_0331.XLS]Tregion'!R143C10</t>
  </si>
  <si>
    <t xml:space="preserve">'[R1A_0331.XLS]Tregion'!R143C24</t>
  </si>
  <si>
    <t xml:space="preserve">'[R1B_0331.XLS]Tregion'!R143C1</t>
  </si>
  <si>
    <t xml:space="preserve">'[R1B_0331.XLS]Tregion'!R143C2</t>
  </si>
  <si>
    <t xml:space="preserve">'[R1B_0331.XLS]Tregion'!R143C3</t>
  </si>
  <si>
    <t xml:space="preserve">'[R1B_0331.XLS]Tregion'!R143C4</t>
  </si>
  <si>
    <t xml:space="preserve">'[R1B_0331.XLS]Tregion'!R143C32</t>
  </si>
  <si>
    <t xml:space="preserve">'[R1B_0331.XLS]Tregion'!R143C10</t>
  </si>
  <si>
    <t xml:space="preserve">'[R1B_0331.XLS]Tregion'!R143C24</t>
  </si>
  <si>
    <t xml:space="preserve">'[R1C_0331.XLS]Tregion'!R143C1</t>
  </si>
  <si>
    <t xml:space="preserve">'[R1C_0331.XLS]Tregion'!R143C2</t>
  </si>
  <si>
    <t xml:space="preserve">'[R1C_0331.XLS]Tregion'!R143C3</t>
  </si>
  <si>
    <t xml:space="preserve">'[R1C_0331.XLS]Tregion'!R143C4</t>
  </si>
  <si>
    <t xml:space="preserve">'[R1C_0331.XLS]Tregion'!R143C32</t>
  </si>
  <si>
    <t xml:space="preserve">'[R1C_0331.XLS]Tregion'!R143C10</t>
  </si>
  <si>
    <t xml:space="preserve">'[R1C_0331.XLS]Tregion'!R143C24</t>
  </si>
  <si>
    <t xml:space="preserve">'[R1E_0331.XLS]Tregion'!R143C1</t>
  </si>
  <si>
    <t xml:space="preserve">'[R1E_0331.XLS]Tregion'!R143C2</t>
  </si>
  <si>
    <t xml:space="preserve">'[R1E_0331.XLS]Tregion'!R143C3</t>
  </si>
  <si>
    <t xml:space="preserve">'[R1E_0331.XLS]Tregion'!R143C4</t>
  </si>
  <si>
    <t xml:space="preserve">'[R1E_0331.XLS]Tregion'!R143C32</t>
  </si>
  <si>
    <t xml:space="preserve">'[R1E_0331.XLS]Tregion'!R143C10</t>
  </si>
  <si>
    <t xml:space="preserve">'[R1E_0331.XLS]Tregion'!R143C24</t>
  </si>
  <si>
    <t xml:space="preserve">'[R1Z_0331.XLS]Tregion'!R143C1</t>
  </si>
  <si>
    <t xml:space="preserve">'[R1Z_0331.XLS]Tregion'!R143C2</t>
  </si>
  <si>
    <t xml:space="preserve">'[R1Z_0331.XLS]Tregion'!R143C3</t>
  </si>
  <si>
    <t xml:space="preserve">'[R1Z_0331.XLS]Tregion'!R143C4</t>
  </si>
  <si>
    <t xml:space="preserve">'[R1Z_0331.XLS]Tregion'!R143C32</t>
  </si>
  <si>
    <t xml:space="preserve">'[R1Z_0331.XLS]Tregion'!R143C10</t>
  </si>
  <si>
    <t xml:space="preserve">'[R1Z_0331.XLS]Tregion'!R143C24</t>
  </si>
  <si>
    <t xml:space="preserve">'[R3B_0331.XLS]Tregion'!R143C1</t>
  </si>
  <si>
    <t xml:space="preserve">'[R3B_0331.XLS]Tregion'!R143C2</t>
  </si>
  <si>
    <t xml:space="preserve">'[R3B_0331.XLS]Tregion'!R143C3</t>
  </si>
  <si>
    <t xml:space="preserve">'[R3B_0331.XLS]Tregion'!R143C4</t>
  </si>
  <si>
    <t xml:space="preserve">'[R3B_0331.XLS]Tregion'!R143C32</t>
  </si>
  <si>
    <t xml:space="preserve">'[R3B_0331.XLS]Tregion'!R143C10</t>
  </si>
  <si>
    <t xml:space="preserve">'[R3B_0331.XLS]Tregion'!R143C24</t>
  </si>
  <si>
    <t xml:space="preserve">'[R4_0331.XLS]Tregion'!R143C1</t>
  </si>
  <si>
    <t xml:space="preserve">'[R4_0331.XLS]Tregion'!R143C2</t>
  </si>
  <si>
    <t xml:space="preserve">'[R4_0331.XLS]Tregion'!R143C3</t>
  </si>
  <si>
    <t xml:space="preserve">'[R4_0331.XLS]Tregion'!R143C4</t>
  </si>
  <si>
    <t xml:space="preserve">'[R4_0331.XLS]Tregion'!R143C32</t>
  </si>
  <si>
    <t xml:space="preserve">'[R4_0331.XLS]Tregion'!R143C10</t>
  </si>
  <si>
    <t xml:space="preserve">'[R4_0331.XLS]Tregion'!R143C24</t>
  </si>
  <si>
    <t xml:space="preserve">'[R4A_0331.XLS]Tregion'!R143C1</t>
  </si>
  <si>
    <t xml:space="preserve">'[R4A_0331.XLS]Tregion'!R143C2</t>
  </si>
  <si>
    <t xml:space="preserve">'[R4A_0331.XLS]Tregion'!R143C3</t>
  </si>
  <si>
    <t xml:space="preserve">'[R4A_0331.XLS]Tregion'!R143C4</t>
  </si>
  <si>
    <t xml:space="preserve">'[R4A_0331.XLS]Tregion'!R143C32</t>
  </si>
  <si>
    <t xml:space="preserve">'[R4A_0331.XLS]Tregion'!R143C10</t>
  </si>
  <si>
    <t xml:space="preserve">'[R4A_0331.XLS]Tregion'!R143C24</t>
  </si>
  <si>
    <t xml:space="preserve">'[R4B_0331.XLS]Tregion'!R143C1</t>
  </si>
  <si>
    <t xml:space="preserve">'[R4B_0331.XLS]Tregion'!R143C2</t>
  </si>
  <si>
    <t xml:space="preserve">'[R4B_0331.XLS]Tregion'!R143C3</t>
  </si>
  <si>
    <t xml:space="preserve">'[R4B_0331.XLS]Tregion'!R143C4</t>
  </si>
  <si>
    <t xml:space="preserve">'[R4B_0331.XLS]Tregion'!R143C32</t>
  </si>
  <si>
    <t xml:space="preserve">'[R4B_0331.XLS]Tregion'!R143C10</t>
  </si>
  <si>
    <t xml:space="preserve">'[R4B_0331.XLS]Tregion'!R143C24</t>
  </si>
  <si>
    <t xml:space="preserve">'[R4C_0331.XLS]Tregion'!R143C1</t>
  </si>
  <si>
    <t xml:space="preserve">'[R4C_0331.XLS]Tregion'!R143C2</t>
  </si>
  <si>
    <t xml:space="preserve">'[R4C_0331.XLS]Tregion'!R143C3</t>
  </si>
  <si>
    <t xml:space="preserve">'[R4C_0331.XLS]Tregion'!R143C4</t>
  </si>
  <si>
    <t xml:space="preserve">'[R4C_0331.XLS]Tregion'!R143C32</t>
  </si>
  <si>
    <t xml:space="preserve">'[R4C_0331.XLS]Tregion'!R143C10</t>
  </si>
  <si>
    <t xml:space="preserve">'[R4C_0331.XLS]Tregion'!R143C24</t>
  </si>
  <si>
    <t xml:space="preserve">'[R5_0331.XLS]Tregion'!R143C1</t>
  </si>
  <si>
    <t xml:space="preserve">'[R5_0331.XLS]Tregion'!R143C2</t>
  </si>
  <si>
    <t xml:space="preserve">'[R5_0331.XLS]Tregion'!R143C3</t>
  </si>
  <si>
    <t xml:space="preserve">'[R5_0331.XLS]Tregion'!R143C4</t>
  </si>
  <si>
    <t xml:space="preserve">'[R5_0331.XLS]Tregion'!R143C32</t>
  </si>
  <si>
    <t xml:space="preserve">'[R5_0331.XLS]Tregion'!R143C10</t>
  </si>
  <si>
    <t xml:space="preserve">'[R5_0331.XLS]Tregion'!R143C24</t>
  </si>
  <si>
    <t xml:space="preserve">'[R6_0331.XLS]Tregion'!R143C1</t>
  </si>
  <si>
    <t xml:space="preserve">'[R6_0331.XLS]Tregion'!R143C2</t>
  </si>
  <si>
    <t xml:space="preserve">'[R6_0331.XLS]Tregion'!R143C3</t>
  </si>
  <si>
    <t xml:space="preserve">'[R6_0331.XLS]Tregion'!R143C4</t>
  </si>
  <si>
    <t xml:space="preserve">'[R6_0331.XLS]Tregion'!R143C32</t>
  </si>
  <si>
    <t xml:space="preserve">'[R6_0331.XLS]Tregion'!R143C10</t>
  </si>
  <si>
    <t xml:space="preserve">'[R6_0331.XLS]Tregion'!R143C24</t>
  </si>
  <si>
    <t xml:space="preserve">'[R1_0331.XLS]Tregion'!R144C1</t>
  </si>
  <si>
    <t xml:space="preserve">'[R1_0331.XLS]Tregion'!R144C2</t>
  </si>
  <si>
    <t xml:space="preserve">'[R1_0331.XLS]Tregion'!R144C3</t>
  </si>
  <si>
    <t xml:space="preserve">'[R1_0331.XLS]Tregion'!R144C4</t>
  </si>
  <si>
    <t xml:space="preserve">'[R1_0331.XLS]Tregion'!R144C32</t>
  </si>
  <si>
    <t xml:space="preserve">'[R1_0331.XLS]Tregion'!R144C10</t>
  </si>
  <si>
    <t xml:space="preserve">'[R1_0331.XLS]Tregion'!R144C24</t>
  </si>
  <si>
    <t xml:space="preserve">'[R1A_0331.XLS]Tregion'!R144C1</t>
  </si>
  <si>
    <t xml:space="preserve">'[R1A_0331.XLS]Tregion'!R144C2</t>
  </si>
  <si>
    <t xml:space="preserve">'[R1A_0331.XLS]Tregion'!R144C3</t>
  </si>
  <si>
    <t xml:space="preserve">'[R1A_0331.XLS]Tregion'!R144C4</t>
  </si>
  <si>
    <t xml:space="preserve">'[R1A_0331.XLS]Tregion'!R144C32</t>
  </si>
  <si>
    <t xml:space="preserve">'[R1A_0331.XLS]Tregion'!R144C10</t>
  </si>
  <si>
    <t xml:space="preserve">'[R1A_0331.XLS]Tregion'!R144C24</t>
  </si>
  <si>
    <t xml:space="preserve">'[R1B_0331.XLS]Tregion'!R144C1</t>
  </si>
  <si>
    <t xml:space="preserve">'[R1B_0331.XLS]Tregion'!R144C2</t>
  </si>
  <si>
    <t xml:space="preserve">'[R1B_0331.XLS]Tregion'!R144C3</t>
  </si>
  <si>
    <t xml:space="preserve">'[R1B_0331.XLS]Tregion'!R144C4</t>
  </si>
  <si>
    <t xml:space="preserve">'[R1B_0331.XLS]Tregion'!R144C32</t>
  </si>
  <si>
    <t xml:space="preserve">'[R1B_0331.XLS]Tregion'!R144C10</t>
  </si>
  <si>
    <t xml:space="preserve">'[R1B_0331.XLS]Tregion'!R144C24</t>
  </si>
  <si>
    <t xml:space="preserve">'[R1C_0331.XLS]Tregion'!R144C1</t>
  </si>
  <si>
    <t xml:space="preserve">'[R1C_0331.XLS]Tregion'!R144C2</t>
  </si>
  <si>
    <t xml:space="preserve">'[R1C_0331.XLS]Tregion'!R144C3</t>
  </si>
  <si>
    <t xml:space="preserve">'[R1C_0331.XLS]Tregion'!R144C4</t>
  </si>
  <si>
    <t xml:space="preserve">'[R1C_0331.XLS]Tregion'!R144C32</t>
  </si>
  <si>
    <t xml:space="preserve">'[R1C_0331.XLS]Tregion'!R144C10</t>
  </si>
  <si>
    <t xml:space="preserve">'[R1C_0331.XLS]Tregion'!R144C24</t>
  </si>
  <si>
    <t xml:space="preserve">'[R1E_0331.XLS]Tregion'!R144C1</t>
  </si>
  <si>
    <t xml:space="preserve">'[R1E_0331.XLS]Tregion'!R144C2</t>
  </si>
  <si>
    <t xml:space="preserve">'[R1E_0331.XLS]Tregion'!R144C3</t>
  </si>
  <si>
    <t xml:space="preserve">'[R1E_0331.XLS]Tregion'!R144C4</t>
  </si>
  <si>
    <t xml:space="preserve">'[R1E_0331.XLS]Tregion'!R144C32</t>
  </si>
  <si>
    <t xml:space="preserve">'[R1E_0331.XLS]Tregion'!R144C10</t>
  </si>
  <si>
    <t xml:space="preserve">'[R1E_0331.XLS]Tregion'!R144C24</t>
  </si>
  <si>
    <t xml:space="preserve">'[R1Z_0331.XLS]Tregion'!R144C1</t>
  </si>
  <si>
    <t xml:space="preserve">'[R1Z_0331.XLS]Tregion'!R144C2</t>
  </si>
  <si>
    <t xml:space="preserve">'[R1Z_0331.XLS]Tregion'!R144C3</t>
  </si>
  <si>
    <t xml:space="preserve">'[R1Z_0331.XLS]Tregion'!R144C4</t>
  </si>
  <si>
    <t xml:space="preserve">'[R1Z_0331.XLS]Tregion'!R144C32</t>
  </si>
  <si>
    <t xml:space="preserve">'[R1Z_0331.XLS]Tregion'!R144C10</t>
  </si>
  <si>
    <t xml:space="preserve">'[R1Z_0331.XLS]Tregion'!R144C24</t>
  </si>
  <si>
    <t xml:space="preserve">'[R3B_0331.XLS]Tregion'!R144C1</t>
  </si>
  <si>
    <t xml:space="preserve">'[R3B_0331.XLS]Tregion'!R144C2</t>
  </si>
  <si>
    <t xml:space="preserve">'[R3B_0331.XLS]Tregion'!R144C3</t>
  </si>
  <si>
    <t xml:space="preserve">'[R3B_0331.XLS]Tregion'!R144C4</t>
  </si>
  <si>
    <t xml:space="preserve">'[R3B_0331.XLS]Tregion'!R144C32</t>
  </si>
  <si>
    <t xml:space="preserve">'[R3B_0331.XLS]Tregion'!R144C10</t>
  </si>
  <si>
    <t xml:space="preserve">'[R3B_0331.XLS]Tregion'!R144C24</t>
  </si>
  <si>
    <t xml:space="preserve">'[R4_0331.XLS]Tregion'!R144C1</t>
  </si>
  <si>
    <t xml:space="preserve">'[R4_0331.XLS]Tregion'!R144C2</t>
  </si>
  <si>
    <t xml:space="preserve">'[R4_0331.XLS]Tregion'!R144C3</t>
  </si>
  <si>
    <t xml:space="preserve">'[R4_0331.XLS]Tregion'!R144C4</t>
  </si>
  <si>
    <t xml:space="preserve">'[R4_0331.XLS]Tregion'!R144C32</t>
  </si>
  <si>
    <t xml:space="preserve">'[R4_0331.XLS]Tregion'!R144C10</t>
  </si>
  <si>
    <t xml:space="preserve">'[R4_0331.XLS]Tregion'!R144C24</t>
  </si>
  <si>
    <t xml:space="preserve">'[R4A_0331.XLS]Tregion'!R144C1</t>
  </si>
  <si>
    <t xml:space="preserve">'[R4A_0331.XLS]Tregion'!R144C2</t>
  </si>
  <si>
    <t xml:space="preserve">'[R4A_0331.XLS]Tregion'!R144C3</t>
  </si>
  <si>
    <t xml:space="preserve">'[R4A_0331.XLS]Tregion'!R144C4</t>
  </si>
  <si>
    <t xml:space="preserve">'[R4A_0331.XLS]Tregion'!R144C32</t>
  </si>
  <si>
    <t xml:space="preserve">'[R4A_0331.XLS]Tregion'!R144C10</t>
  </si>
  <si>
    <t xml:space="preserve">'[R4A_0331.XLS]Tregion'!R144C24</t>
  </si>
  <si>
    <t xml:space="preserve">'[R4B_0331.XLS]Tregion'!R144C1</t>
  </si>
  <si>
    <t xml:space="preserve">'[R4B_0331.XLS]Tregion'!R144C2</t>
  </si>
  <si>
    <t xml:space="preserve">'[R4B_0331.XLS]Tregion'!R144C3</t>
  </si>
  <si>
    <t xml:space="preserve">'[R4B_0331.XLS]Tregion'!R144C4</t>
  </si>
  <si>
    <t xml:space="preserve">'[R4B_0331.XLS]Tregion'!R144C32</t>
  </si>
  <si>
    <t xml:space="preserve">'[R4B_0331.XLS]Tregion'!R144C10</t>
  </si>
  <si>
    <t xml:space="preserve">'[R4B_0331.XLS]Tregion'!R144C24</t>
  </si>
  <si>
    <t xml:space="preserve">'[R4C_0331.XLS]Tregion'!R144C1</t>
  </si>
  <si>
    <t xml:space="preserve">'[R4C_0331.XLS]Tregion'!R144C2</t>
  </si>
  <si>
    <t xml:space="preserve">'[R4C_0331.XLS]Tregion'!R144C3</t>
  </si>
  <si>
    <t xml:space="preserve">'[R4C_0331.XLS]Tregion'!R144C4</t>
  </si>
  <si>
    <t xml:space="preserve">'[R4C_0331.XLS]Tregion'!R144C32</t>
  </si>
  <si>
    <t xml:space="preserve">'[R4C_0331.XLS]Tregion'!R144C10</t>
  </si>
  <si>
    <t xml:space="preserve">'[R4C_0331.XLS]Tregion'!R144C24</t>
  </si>
  <si>
    <t xml:space="preserve">'[R5_0331.XLS]Tregion'!R144C1</t>
  </si>
  <si>
    <t xml:space="preserve">'[R5_0331.XLS]Tregion'!R144C2</t>
  </si>
  <si>
    <t xml:space="preserve">'[R5_0331.XLS]Tregion'!R144C3</t>
  </si>
  <si>
    <t xml:space="preserve">'[R5_0331.XLS]Tregion'!R144C4</t>
  </si>
  <si>
    <t xml:space="preserve">'[R5_0331.XLS]Tregion'!R144C32</t>
  </si>
  <si>
    <t xml:space="preserve">'[R5_0331.XLS]Tregion'!R144C10</t>
  </si>
  <si>
    <t xml:space="preserve">'[R5_0331.XLS]Tregion'!R144C24</t>
  </si>
  <si>
    <t xml:space="preserve">'[R6_0331.XLS]Tregion'!R144C1</t>
  </si>
  <si>
    <t xml:space="preserve">'[R6_0331.XLS]Tregion'!R144C2</t>
  </si>
  <si>
    <t xml:space="preserve">'[R6_0331.XLS]Tregion'!R144C3</t>
  </si>
  <si>
    <t xml:space="preserve">'[R6_0331.XLS]Tregion'!R144C4</t>
  </si>
  <si>
    <t xml:space="preserve">'[R6_0331.XLS]Tregion'!R144C32</t>
  </si>
  <si>
    <t xml:space="preserve">'[R6_0331.XLS]Tregion'!R144C10</t>
  </si>
  <si>
    <t xml:space="preserve">'[R6_0331.XLS]Tregion'!R144C24</t>
  </si>
  <si>
    <t xml:space="preserve">'[R1_0331.XLS]Tregion'!R145C1</t>
  </si>
  <si>
    <t xml:space="preserve">'[R1_0331.XLS]Tregion'!R145C2</t>
  </si>
  <si>
    <t xml:space="preserve">'[R1_0331.XLS]Tregion'!R145C3</t>
  </si>
  <si>
    <t xml:space="preserve">'[R1_0331.XLS]Tregion'!R145C4</t>
  </si>
  <si>
    <t xml:space="preserve">'[R1_0331.XLS]Tregion'!R145C32</t>
  </si>
  <si>
    <t xml:space="preserve">'[R1_0331.XLS]Tregion'!R145C10</t>
  </si>
  <si>
    <t xml:space="preserve">'[R1_0331.XLS]Tregion'!R145C24</t>
  </si>
  <si>
    <t xml:space="preserve">'[R1A_0331.XLS]Tregion'!R145C1</t>
  </si>
  <si>
    <t xml:space="preserve">'[R1A_0331.XLS]Tregion'!R145C2</t>
  </si>
  <si>
    <t xml:space="preserve">'[R1A_0331.XLS]Tregion'!R145C3</t>
  </si>
  <si>
    <t xml:space="preserve">'[R1A_0331.XLS]Tregion'!R145C4</t>
  </si>
  <si>
    <t xml:space="preserve">'[R1A_0331.XLS]Tregion'!R145C32</t>
  </si>
  <si>
    <t xml:space="preserve">'[R1A_0331.XLS]Tregion'!R145C10</t>
  </si>
  <si>
    <t xml:space="preserve">'[R1A_0331.XLS]Tregion'!R145C24</t>
  </si>
  <si>
    <t xml:space="preserve">'[R1B_0331.XLS]Tregion'!R145C1</t>
  </si>
  <si>
    <t xml:space="preserve">'[R1B_0331.XLS]Tregion'!R145C2</t>
  </si>
  <si>
    <t xml:space="preserve">'[R1B_0331.XLS]Tregion'!R145C3</t>
  </si>
  <si>
    <t xml:space="preserve">'[R1B_0331.XLS]Tregion'!R145C4</t>
  </si>
  <si>
    <t xml:space="preserve">'[R1B_0331.XLS]Tregion'!R145C32</t>
  </si>
  <si>
    <t xml:space="preserve">'[R1B_0331.XLS]Tregion'!R145C10</t>
  </si>
  <si>
    <t xml:space="preserve">'[R1B_0331.XLS]Tregion'!R145C24</t>
  </si>
  <si>
    <t xml:space="preserve">'[R1C_0331.XLS]Tregion'!R145C1</t>
  </si>
  <si>
    <t xml:space="preserve">'[R1C_0331.XLS]Tregion'!R145C2</t>
  </si>
  <si>
    <t xml:space="preserve">'[R1C_0331.XLS]Tregion'!R145C3</t>
  </si>
  <si>
    <t xml:space="preserve">'[R1C_0331.XLS]Tregion'!R145C4</t>
  </si>
  <si>
    <t xml:space="preserve">'[R1C_0331.XLS]Tregion'!R145C32</t>
  </si>
  <si>
    <t xml:space="preserve">'[R1C_0331.XLS]Tregion'!R145C10</t>
  </si>
  <si>
    <t xml:space="preserve">'[R1C_0331.XLS]Tregion'!R145C24</t>
  </si>
  <si>
    <t xml:space="preserve">'[R1E_0331.XLS]Tregion'!R145C1</t>
  </si>
  <si>
    <t xml:space="preserve">'[R1E_0331.XLS]Tregion'!R145C2</t>
  </si>
  <si>
    <t xml:space="preserve">'[R1E_0331.XLS]Tregion'!R145C3</t>
  </si>
  <si>
    <t xml:space="preserve">'[R1E_0331.XLS]Tregion'!R145C4</t>
  </si>
  <si>
    <t xml:space="preserve">'[R1E_0331.XLS]Tregion'!R145C32</t>
  </si>
  <si>
    <t xml:space="preserve">'[R1E_0331.XLS]Tregion'!R145C10</t>
  </si>
  <si>
    <t xml:space="preserve">'[R1E_0331.XLS]Tregion'!R145C24</t>
  </si>
  <si>
    <t xml:space="preserve">'[R1Z_0331.XLS]Tregion'!R145C1</t>
  </si>
  <si>
    <t xml:space="preserve">'[R1Z_0331.XLS]Tregion'!R145C2</t>
  </si>
  <si>
    <t xml:space="preserve">'[R1Z_0331.XLS]Tregion'!R145C3</t>
  </si>
  <si>
    <t xml:space="preserve">'[R1Z_0331.XLS]Tregion'!R145C4</t>
  </si>
  <si>
    <t xml:space="preserve">'[R1Z_0331.XLS]Tregion'!R145C32</t>
  </si>
  <si>
    <t xml:space="preserve">'[R1Z_0331.XLS]Tregion'!R145C10</t>
  </si>
  <si>
    <t xml:space="preserve">'[R1Z_0331.XLS]Tregion'!R145C24</t>
  </si>
  <si>
    <t xml:space="preserve">'[R3B_0331.XLS]Tregion'!R145C1</t>
  </si>
  <si>
    <t xml:space="preserve">'[R3B_0331.XLS]Tregion'!R145C2</t>
  </si>
  <si>
    <t xml:space="preserve">'[R3B_0331.XLS]Tregion'!R145C3</t>
  </si>
  <si>
    <t xml:space="preserve">'[R3B_0331.XLS]Tregion'!R145C4</t>
  </si>
  <si>
    <t xml:space="preserve">'[R3B_0331.XLS]Tregion'!R145C32</t>
  </si>
  <si>
    <t xml:space="preserve">'[R3B_0331.XLS]Tregion'!R145C10</t>
  </si>
  <si>
    <t xml:space="preserve">'[R3B_0331.XLS]Tregion'!R145C24</t>
  </si>
  <si>
    <t xml:space="preserve">'[R4_0331.XLS]Tregion'!R145C1</t>
  </si>
  <si>
    <t xml:space="preserve">'[R4_0331.XLS]Tregion'!R145C2</t>
  </si>
  <si>
    <t xml:space="preserve">'[R4_0331.XLS]Tregion'!R145C3</t>
  </si>
  <si>
    <t xml:space="preserve">'[R4_0331.XLS]Tregion'!R145C4</t>
  </si>
  <si>
    <t xml:space="preserve">'[R4_0331.XLS]Tregion'!R145C32</t>
  </si>
  <si>
    <t xml:space="preserve">'[R4_0331.XLS]Tregion'!R145C10</t>
  </si>
  <si>
    <t xml:space="preserve">'[R4_0331.XLS]Tregion'!R145C24</t>
  </si>
  <si>
    <t xml:space="preserve">'[R4A_0331.XLS]Tregion'!R145C1</t>
  </si>
  <si>
    <t xml:space="preserve">'[R4A_0331.XLS]Tregion'!R145C2</t>
  </si>
  <si>
    <t xml:space="preserve">'[R4A_0331.XLS]Tregion'!R145C3</t>
  </si>
  <si>
    <t xml:space="preserve">'[R4A_0331.XLS]Tregion'!R145C4</t>
  </si>
  <si>
    <t xml:space="preserve">'[R4A_0331.XLS]Tregion'!R145C32</t>
  </si>
  <si>
    <t xml:space="preserve">'[R4A_0331.XLS]Tregion'!R145C10</t>
  </si>
  <si>
    <t xml:space="preserve">'[R4A_0331.XLS]Tregion'!R145C24</t>
  </si>
  <si>
    <t xml:space="preserve">'[R4B_0331.XLS]Tregion'!R145C1</t>
  </si>
  <si>
    <t xml:space="preserve">'[R4B_0331.XLS]Tregion'!R145C2</t>
  </si>
  <si>
    <t xml:space="preserve">'[R4B_0331.XLS]Tregion'!R145C3</t>
  </si>
  <si>
    <t xml:space="preserve">'[R4B_0331.XLS]Tregion'!R145C4</t>
  </si>
  <si>
    <t xml:space="preserve">'[R4B_0331.XLS]Tregion'!R145C32</t>
  </si>
  <si>
    <t xml:space="preserve">'[R4B_0331.XLS]Tregion'!R145C10</t>
  </si>
  <si>
    <t xml:space="preserve">'[R4B_0331.XLS]Tregion'!R145C24</t>
  </si>
  <si>
    <t xml:space="preserve">'[R4C_0331.XLS]Tregion'!R145C1</t>
  </si>
  <si>
    <t xml:space="preserve">'[R4C_0331.XLS]Tregion'!R145C2</t>
  </si>
  <si>
    <t xml:space="preserve">'[R4C_0331.XLS]Tregion'!R145C3</t>
  </si>
  <si>
    <t xml:space="preserve">'[R4C_0331.XLS]Tregion'!R145C4</t>
  </si>
  <si>
    <t xml:space="preserve">'[R4C_0331.XLS]Tregion'!R145C32</t>
  </si>
  <si>
    <t xml:space="preserve">'[R4C_0331.XLS]Tregion'!R145C10</t>
  </si>
  <si>
    <t xml:space="preserve">'[R4C_0331.XLS]Tregion'!R145C24</t>
  </si>
  <si>
    <t xml:space="preserve">'[R5_0331.XLS]Tregion'!R145C1</t>
  </si>
  <si>
    <t xml:space="preserve">'[R5_0331.XLS]Tregion'!R145C2</t>
  </si>
  <si>
    <t xml:space="preserve">'[R5_0331.XLS]Tregion'!R145C3</t>
  </si>
  <si>
    <t xml:space="preserve">'[R5_0331.XLS]Tregion'!R145C4</t>
  </si>
  <si>
    <t xml:space="preserve">'[R5_0331.XLS]Tregion'!R145C32</t>
  </si>
  <si>
    <t xml:space="preserve">'[R5_0331.XLS]Tregion'!R145C10</t>
  </si>
  <si>
    <t xml:space="preserve">'[R5_0331.XLS]Tregion'!R145C24</t>
  </si>
  <si>
    <t xml:space="preserve">'[R6_0331.XLS]Tregion'!R145C1</t>
  </si>
  <si>
    <t xml:space="preserve">'[R6_0331.XLS]Tregion'!R145C2</t>
  </si>
  <si>
    <t xml:space="preserve">'[R6_0331.XLS]Tregion'!R145C3</t>
  </si>
  <si>
    <t xml:space="preserve">'[R6_0331.XLS]Tregion'!R145C4</t>
  </si>
  <si>
    <t xml:space="preserve">'[R6_0331.XLS]Tregion'!R145C32</t>
  </si>
  <si>
    <t xml:space="preserve">'[R6_0331.XLS]Tregion'!R145C10</t>
  </si>
  <si>
    <t xml:space="preserve">'[R6_0331.XLS]Tregion'!R145C24</t>
  </si>
  <si>
    <t xml:space="preserve">'[R1_0331.XLS]Tregion'!R146C1</t>
  </si>
  <si>
    <t xml:space="preserve">'[R1_0331.XLS]Tregion'!R146C2</t>
  </si>
  <si>
    <t xml:space="preserve">'[R1_0331.XLS]Tregion'!R146C3</t>
  </si>
  <si>
    <t xml:space="preserve">'[R1_0331.XLS]Tregion'!R146C4</t>
  </si>
  <si>
    <t xml:space="preserve">'[R1_0331.XLS]Tregion'!R146C32</t>
  </si>
  <si>
    <t xml:space="preserve">'[R1_0331.XLS]Tregion'!R146C10</t>
  </si>
  <si>
    <t xml:space="preserve">'[R1_0331.XLS]Tregion'!R146C24</t>
  </si>
  <si>
    <t xml:space="preserve">'[R1A_0331.XLS]Tregion'!R146C1</t>
  </si>
  <si>
    <t xml:space="preserve">'[R1A_0331.XLS]Tregion'!R146C2</t>
  </si>
  <si>
    <t xml:space="preserve">'[R1A_0331.XLS]Tregion'!R146C3</t>
  </si>
  <si>
    <t xml:space="preserve">'[R1A_0331.XLS]Tregion'!R146C4</t>
  </si>
  <si>
    <t xml:space="preserve">'[R1A_0331.XLS]Tregion'!R146C32</t>
  </si>
  <si>
    <t xml:space="preserve">'[R1A_0331.XLS]Tregion'!R146C10</t>
  </si>
  <si>
    <t xml:space="preserve">'[R1A_0331.XLS]Tregion'!R146C24</t>
  </si>
  <si>
    <t xml:space="preserve">'[R1B_0331.XLS]Tregion'!R146C1</t>
  </si>
  <si>
    <t xml:space="preserve">'[R1B_0331.XLS]Tregion'!R146C2</t>
  </si>
  <si>
    <t xml:space="preserve">'[R1B_0331.XLS]Tregion'!R146C3</t>
  </si>
  <si>
    <t xml:space="preserve">'[R1B_0331.XLS]Tregion'!R146C4</t>
  </si>
  <si>
    <t xml:space="preserve">'[R1B_0331.XLS]Tregion'!R146C32</t>
  </si>
  <si>
    <t xml:space="preserve">'[R1B_0331.XLS]Tregion'!R146C10</t>
  </si>
  <si>
    <t xml:space="preserve">'[R1B_0331.XLS]Tregion'!R146C24</t>
  </si>
  <si>
    <t xml:space="preserve">'[R1C_0331.XLS]Tregion'!R146C1</t>
  </si>
  <si>
    <t xml:space="preserve">'[R1C_0331.XLS]Tregion'!R146C2</t>
  </si>
  <si>
    <t xml:space="preserve">'[R1C_0331.XLS]Tregion'!R146C3</t>
  </si>
  <si>
    <t xml:space="preserve">'[R1C_0331.XLS]Tregion'!R146C4</t>
  </si>
  <si>
    <t xml:space="preserve">'[R1C_0331.XLS]Tregion'!R146C32</t>
  </si>
  <si>
    <t xml:space="preserve">'[R1C_0331.XLS]Tregion'!R146C10</t>
  </si>
  <si>
    <t xml:space="preserve">'[R1C_0331.XLS]Tregion'!R146C24</t>
  </si>
  <si>
    <t xml:space="preserve">'[R1E_0331.XLS]Tregion'!R146C1</t>
  </si>
  <si>
    <t xml:space="preserve">'[R1E_0331.XLS]Tregion'!R146C2</t>
  </si>
  <si>
    <t xml:space="preserve">'[R1E_0331.XLS]Tregion'!R146C3</t>
  </si>
  <si>
    <t xml:space="preserve">'[R1E_0331.XLS]Tregion'!R146C4</t>
  </si>
  <si>
    <t xml:space="preserve">'[R1E_0331.XLS]Tregion'!R146C32</t>
  </si>
  <si>
    <t xml:space="preserve">'[R1E_0331.XLS]Tregion'!R146C10</t>
  </si>
  <si>
    <t xml:space="preserve">'[R1E_0331.XLS]Tregion'!R146C24</t>
  </si>
  <si>
    <t xml:space="preserve">'[R1Z_0331.XLS]Tregion'!R146C1</t>
  </si>
  <si>
    <t xml:space="preserve">'[R1Z_0331.XLS]Tregion'!R146C2</t>
  </si>
  <si>
    <t xml:space="preserve">'[R1Z_0331.XLS]Tregion'!R146C3</t>
  </si>
  <si>
    <t xml:space="preserve">'[R1Z_0331.XLS]Tregion'!R146C4</t>
  </si>
  <si>
    <t xml:space="preserve">'[R1Z_0331.XLS]Tregion'!R146C32</t>
  </si>
  <si>
    <t xml:space="preserve">'[R1Z_0331.XLS]Tregion'!R146C10</t>
  </si>
  <si>
    <t xml:space="preserve">'[R1Z_0331.XLS]Tregion'!R146C24</t>
  </si>
  <si>
    <t xml:space="preserve">'[R3B_0331.XLS]Tregion'!R146C1</t>
  </si>
  <si>
    <t xml:space="preserve">'[R3B_0331.XLS]Tregion'!R146C2</t>
  </si>
  <si>
    <t xml:space="preserve">'[R3B_0331.XLS]Tregion'!R146C3</t>
  </si>
  <si>
    <t xml:space="preserve">'[R3B_0331.XLS]Tregion'!R146C4</t>
  </si>
  <si>
    <t xml:space="preserve">'[R3B_0331.XLS]Tregion'!R146C32</t>
  </si>
  <si>
    <t xml:space="preserve">'[R3B_0331.XLS]Tregion'!R146C10</t>
  </si>
  <si>
    <t xml:space="preserve">'[R3B_0331.XLS]Tregion'!R146C24</t>
  </si>
  <si>
    <t xml:space="preserve">'[R4_0331.XLS]Tregion'!R146C1</t>
  </si>
  <si>
    <t xml:space="preserve">'[R4_0331.XLS]Tregion'!R146C2</t>
  </si>
  <si>
    <t xml:space="preserve">'[R4_0331.XLS]Tregion'!R146C3</t>
  </si>
  <si>
    <t xml:space="preserve">'[R4_0331.XLS]Tregion'!R146C4</t>
  </si>
  <si>
    <t xml:space="preserve">'[R4_0331.XLS]Tregion'!R146C32</t>
  </si>
  <si>
    <t xml:space="preserve">'[R4_0331.XLS]Tregion'!R146C10</t>
  </si>
  <si>
    <t xml:space="preserve">'[R4_0331.XLS]Tregion'!R146C24</t>
  </si>
  <si>
    <t xml:space="preserve">'[R4A_0331.XLS]Tregion'!R146C1</t>
  </si>
  <si>
    <t xml:space="preserve">'[R4A_0331.XLS]Tregion'!R146C2</t>
  </si>
  <si>
    <t xml:space="preserve">'[R4A_0331.XLS]Tregion'!R146C3</t>
  </si>
  <si>
    <t xml:space="preserve">'[R4A_0331.XLS]Tregion'!R146C4</t>
  </si>
  <si>
    <t xml:space="preserve">'[R4A_0331.XLS]Tregion'!R146C32</t>
  </si>
  <si>
    <t xml:space="preserve">'[R4A_0331.XLS]Tregion'!R146C10</t>
  </si>
  <si>
    <t xml:space="preserve">'[R4A_0331.XLS]Tregion'!R146C24</t>
  </si>
  <si>
    <t xml:space="preserve">'[R4B_0331.XLS]Tregion'!R146C1</t>
  </si>
  <si>
    <t xml:space="preserve">'[R4B_0331.XLS]Tregion'!R146C2</t>
  </si>
  <si>
    <t xml:space="preserve">'[R4B_0331.XLS]Tregion'!R146C3</t>
  </si>
  <si>
    <t xml:space="preserve">'[R4B_0331.XLS]Tregion'!R146C4</t>
  </si>
  <si>
    <t xml:space="preserve">'[R4B_0331.XLS]Tregion'!R146C32</t>
  </si>
  <si>
    <t xml:space="preserve">'[R4B_0331.XLS]Tregion'!R146C10</t>
  </si>
  <si>
    <t xml:space="preserve">'[R4B_0331.XLS]Tregion'!R146C24</t>
  </si>
  <si>
    <t xml:space="preserve">'[R4C_0331.XLS]Tregion'!R146C1</t>
  </si>
  <si>
    <t xml:space="preserve">'[R4C_0331.XLS]Tregion'!R146C2</t>
  </si>
  <si>
    <t xml:space="preserve">'[R4C_0331.XLS]Tregion'!R146C3</t>
  </si>
  <si>
    <t xml:space="preserve">'[R4C_0331.XLS]Tregion'!R146C4</t>
  </si>
  <si>
    <t xml:space="preserve">'[R4C_0331.XLS]Tregion'!R146C32</t>
  </si>
  <si>
    <t xml:space="preserve">'[R4C_0331.XLS]Tregion'!R146C10</t>
  </si>
  <si>
    <t xml:space="preserve">'[R4C_0331.XLS]Tregion'!R146C24</t>
  </si>
  <si>
    <t xml:space="preserve">'[R5_0331.XLS]Tregion'!R146C1</t>
  </si>
  <si>
    <t xml:space="preserve">'[R5_0331.XLS]Tregion'!R146C2</t>
  </si>
  <si>
    <t xml:space="preserve">'[R5_0331.XLS]Tregion'!R146C3</t>
  </si>
  <si>
    <t xml:space="preserve">'[R5_0331.XLS]Tregion'!R146C4</t>
  </si>
  <si>
    <t xml:space="preserve">'[R5_0331.XLS]Tregion'!R146C32</t>
  </si>
  <si>
    <t xml:space="preserve">'[R5_0331.XLS]Tregion'!R146C10</t>
  </si>
  <si>
    <t xml:space="preserve">'[R5_0331.XLS]Tregion'!R146C24</t>
  </si>
  <si>
    <t xml:space="preserve">'[R6_0331.XLS]Tregion'!R146C1</t>
  </si>
  <si>
    <t xml:space="preserve">'[R6_0331.XLS]Tregion'!R146C2</t>
  </si>
  <si>
    <t xml:space="preserve">'[R6_0331.XLS]Tregion'!R146C3</t>
  </si>
  <si>
    <t xml:space="preserve">'[R6_0331.XLS]Tregion'!R146C4</t>
  </si>
  <si>
    <t xml:space="preserve">'[R6_0331.XLS]Tregion'!R146C32</t>
  </si>
  <si>
    <t xml:space="preserve">'[R6_0331.XLS]Tregion'!R146C10</t>
  </si>
  <si>
    <t xml:space="preserve">'[R6_0331.XLS]Tregion'!R146C24</t>
  </si>
  <si>
    <t xml:space="preserve">'[R1_0331.XLS]Tregion'!R147C1</t>
  </si>
  <si>
    <t xml:space="preserve">'[R1_0331.XLS]Tregion'!R147C2</t>
  </si>
  <si>
    <t xml:space="preserve">'[R1_0331.XLS]Tregion'!R147C3</t>
  </si>
  <si>
    <t xml:space="preserve">'[R1_0331.XLS]Tregion'!R147C4</t>
  </si>
  <si>
    <t xml:space="preserve">'[R1_0331.XLS]Tregion'!R147C32</t>
  </si>
  <si>
    <t xml:space="preserve">'[R1_0331.XLS]Tregion'!R147C10</t>
  </si>
  <si>
    <t xml:space="preserve">'[R1_0331.XLS]Tregion'!R147C24</t>
  </si>
  <si>
    <t xml:space="preserve">'[R1A_0331.XLS]Tregion'!R147C1</t>
  </si>
  <si>
    <t xml:space="preserve">'[R1A_0331.XLS]Tregion'!R147C2</t>
  </si>
  <si>
    <t xml:space="preserve">'[R1A_0331.XLS]Tregion'!R147C3</t>
  </si>
  <si>
    <t xml:space="preserve">'[R1A_0331.XLS]Tregion'!R147C4</t>
  </si>
  <si>
    <t xml:space="preserve">'[R1A_0331.XLS]Tregion'!R147C32</t>
  </si>
  <si>
    <t xml:space="preserve">'[R1A_0331.XLS]Tregion'!R147C10</t>
  </si>
  <si>
    <t xml:space="preserve">'[R1A_0331.XLS]Tregion'!R147C24</t>
  </si>
  <si>
    <t xml:space="preserve">'[R1B_0331.XLS]Tregion'!R147C1</t>
  </si>
  <si>
    <t xml:space="preserve">'[R1B_0331.XLS]Tregion'!R147C2</t>
  </si>
  <si>
    <t xml:space="preserve">'[R1B_0331.XLS]Tregion'!R147C3</t>
  </si>
  <si>
    <t xml:space="preserve">'[R1B_0331.XLS]Tregion'!R147C4</t>
  </si>
  <si>
    <t xml:space="preserve">'[R1B_0331.XLS]Tregion'!R147C32</t>
  </si>
  <si>
    <t xml:space="preserve">'[R1B_0331.XLS]Tregion'!R147C10</t>
  </si>
  <si>
    <t xml:space="preserve">'[R1B_0331.XLS]Tregion'!R147C24</t>
  </si>
  <si>
    <t xml:space="preserve">'[R1C_0331.XLS]Tregion'!R147C1</t>
  </si>
  <si>
    <t xml:space="preserve">'[R1C_0331.XLS]Tregion'!R147C2</t>
  </si>
  <si>
    <t xml:space="preserve">'[R1C_0331.XLS]Tregion'!R147C3</t>
  </si>
  <si>
    <t xml:space="preserve">'[R1C_0331.XLS]Tregion'!R147C4</t>
  </si>
  <si>
    <t xml:space="preserve">'[R1C_0331.XLS]Tregion'!R147C32</t>
  </si>
  <si>
    <t xml:space="preserve">'[R1C_0331.XLS]Tregion'!R147C10</t>
  </si>
  <si>
    <t xml:space="preserve">'[R1C_0331.XLS]Tregion'!R147C24</t>
  </si>
  <si>
    <t xml:space="preserve">'[R1E_0331.XLS]Tregion'!R147C1</t>
  </si>
  <si>
    <t xml:space="preserve">'[R1E_0331.XLS]Tregion'!R147C2</t>
  </si>
  <si>
    <t xml:space="preserve">'[R1E_0331.XLS]Tregion'!R147C3</t>
  </si>
  <si>
    <t xml:space="preserve">'[R1E_0331.XLS]Tregion'!R147C4</t>
  </si>
  <si>
    <t xml:space="preserve">'[R1E_0331.XLS]Tregion'!R147C32</t>
  </si>
  <si>
    <t xml:space="preserve">'[R1E_0331.XLS]Tregion'!R147C10</t>
  </si>
  <si>
    <t xml:space="preserve">'[R1E_0331.XLS]Tregion'!R147C24</t>
  </si>
  <si>
    <t xml:space="preserve">'[R1Z_0331.XLS]Tregion'!R147C1</t>
  </si>
  <si>
    <t xml:space="preserve">'[R1Z_0331.XLS]Tregion'!R147C2</t>
  </si>
  <si>
    <t xml:space="preserve">'[R1Z_0331.XLS]Tregion'!R147C3</t>
  </si>
  <si>
    <t xml:space="preserve">'[R1Z_0331.XLS]Tregion'!R147C4</t>
  </si>
  <si>
    <t xml:space="preserve">'[R1Z_0331.XLS]Tregion'!R147C32</t>
  </si>
  <si>
    <t xml:space="preserve">'[R1Z_0331.XLS]Tregion'!R147C10</t>
  </si>
  <si>
    <t xml:space="preserve">'[R1Z_0331.XLS]Tregion'!R147C24</t>
  </si>
  <si>
    <t xml:space="preserve">'[R3B_0331.XLS]Tregion'!R147C1</t>
  </si>
  <si>
    <t xml:space="preserve">'[R3B_0331.XLS]Tregion'!R147C2</t>
  </si>
  <si>
    <t xml:space="preserve">'[R3B_0331.XLS]Tregion'!R147C3</t>
  </si>
  <si>
    <t xml:space="preserve">'[R3B_0331.XLS]Tregion'!R147C4</t>
  </si>
  <si>
    <t xml:space="preserve">'[R3B_0331.XLS]Tregion'!R147C32</t>
  </si>
  <si>
    <t xml:space="preserve">'[R3B_0331.XLS]Tregion'!R147C10</t>
  </si>
  <si>
    <t xml:space="preserve">'[R3B_0331.XLS]Tregion'!R147C24</t>
  </si>
  <si>
    <t xml:space="preserve">'[R4_0331.XLS]Tregion'!R147C1</t>
  </si>
  <si>
    <t xml:space="preserve">'[R4_0331.XLS]Tregion'!R147C2</t>
  </si>
  <si>
    <t xml:space="preserve">'[R4_0331.XLS]Tregion'!R147C3</t>
  </si>
  <si>
    <t xml:space="preserve">'[R4_0331.XLS]Tregion'!R147C4</t>
  </si>
  <si>
    <t xml:space="preserve">'[R4_0331.XLS]Tregion'!R147C32</t>
  </si>
  <si>
    <t xml:space="preserve">'[R4_0331.XLS]Tregion'!R147C10</t>
  </si>
  <si>
    <t xml:space="preserve">'[R4_0331.XLS]Tregion'!R147C24</t>
  </si>
  <si>
    <t xml:space="preserve">'[R4A_0331.XLS]Tregion'!R147C1</t>
  </si>
  <si>
    <t xml:space="preserve">'[R4A_0331.XLS]Tregion'!R147C2</t>
  </si>
  <si>
    <t xml:space="preserve">'[R4A_0331.XLS]Tregion'!R147C3</t>
  </si>
  <si>
    <t xml:space="preserve">'[R4A_0331.XLS]Tregion'!R147C4</t>
  </si>
  <si>
    <t xml:space="preserve">'[R4A_0331.XLS]Tregion'!R147C32</t>
  </si>
  <si>
    <t xml:space="preserve">'[R4A_0331.XLS]Tregion'!R147C10</t>
  </si>
  <si>
    <t xml:space="preserve">'[R4A_0331.XLS]Tregion'!R147C24</t>
  </si>
  <si>
    <t xml:space="preserve">'[R4B_0331.XLS]Tregion'!R147C1</t>
  </si>
  <si>
    <t xml:space="preserve">'[R4B_0331.XLS]Tregion'!R147C2</t>
  </si>
  <si>
    <t xml:space="preserve">'[R4B_0331.XLS]Tregion'!R147C3</t>
  </si>
  <si>
    <t xml:space="preserve">'[R4B_0331.XLS]Tregion'!R147C4</t>
  </si>
  <si>
    <t xml:space="preserve">'[R4B_0331.XLS]Tregion'!R147C32</t>
  </si>
  <si>
    <t xml:space="preserve">'[R4B_0331.XLS]Tregion'!R147C10</t>
  </si>
  <si>
    <t xml:space="preserve">'[R4B_0331.XLS]Tregion'!R147C24</t>
  </si>
  <si>
    <t xml:space="preserve">'[R4C_0331.XLS]Tregion'!R147C1</t>
  </si>
  <si>
    <t xml:space="preserve">'[R4C_0331.XLS]Tregion'!R147C2</t>
  </si>
  <si>
    <t xml:space="preserve">'[R4C_0331.XLS]Tregion'!R147C3</t>
  </si>
  <si>
    <t xml:space="preserve">'[R4C_0331.XLS]Tregion'!R147C4</t>
  </si>
  <si>
    <t xml:space="preserve">'[R4C_0331.XLS]Tregion'!R147C32</t>
  </si>
  <si>
    <t xml:space="preserve">'[R4C_0331.XLS]Tregion'!R147C10</t>
  </si>
  <si>
    <t xml:space="preserve">'[R4C_0331.XLS]Tregion'!R147C24</t>
  </si>
  <si>
    <t xml:space="preserve">'[R5_0331.XLS]Tregion'!R147C1</t>
  </si>
  <si>
    <t xml:space="preserve">'[R5_0331.XLS]Tregion'!R147C2</t>
  </si>
  <si>
    <t xml:space="preserve">'[R5_0331.XLS]Tregion'!R147C3</t>
  </si>
  <si>
    <t xml:space="preserve">'[R5_0331.XLS]Tregion'!R147C4</t>
  </si>
  <si>
    <t xml:space="preserve">'[R5_0331.XLS]Tregion'!R147C32</t>
  </si>
  <si>
    <t xml:space="preserve">'[R5_0331.XLS]Tregion'!R147C10</t>
  </si>
  <si>
    <t xml:space="preserve">'[R5_0331.XLS]Tregion'!R147C24</t>
  </si>
  <si>
    <t xml:space="preserve">'[R6_0331.XLS]Tregion'!R147C1</t>
  </si>
  <si>
    <t xml:space="preserve">'[R6_0331.XLS]Tregion'!R147C2</t>
  </si>
  <si>
    <t xml:space="preserve">'[R6_0331.XLS]Tregion'!R147C3</t>
  </si>
  <si>
    <t xml:space="preserve">'[R6_0331.XLS]Tregion'!R147C4</t>
  </si>
  <si>
    <t xml:space="preserve">'[R6_0331.XLS]Tregion'!R147C32</t>
  </si>
  <si>
    <t xml:space="preserve">'[R6_0331.XLS]Tregion'!R147C10</t>
  </si>
  <si>
    <t xml:space="preserve">'[R6_0331.XLS]Tregion'!R147C24</t>
  </si>
  <si>
    <t xml:space="preserve">'[R1_0331.XLS]Tregion'!R148C1</t>
  </si>
  <si>
    <t xml:space="preserve">'[R1_0331.XLS]Tregion'!R148C2</t>
  </si>
  <si>
    <t xml:space="preserve">'[R1_0331.XLS]Tregion'!R148C3</t>
  </si>
  <si>
    <t xml:space="preserve">'[R1_0331.XLS]Tregion'!R148C4</t>
  </si>
  <si>
    <t xml:space="preserve">'[R1_0331.XLS]Tregion'!R148C32</t>
  </si>
  <si>
    <t xml:space="preserve">'[R1_0331.XLS]Tregion'!R148C10</t>
  </si>
  <si>
    <t xml:space="preserve">'[R1_0331.XLS]Tregion'!R148C24</t>
  </si>
  <si>
    <t xml:space="preserve">'[R1A_0331.XLS]Tregion'!R148C1</t>
  </si>
  <si>
    <t xml:space="preserve">'[R1A_0331.XLS]Tregion'!R148C2</t>
  </si>
  <si>
    <t xml:space="preserve">'[R1A_0331.XLS]Tregion'!R148C3</t>
  </si>
  <si>
    <t xml:space="preserve">'[R1A_0331.XLS]Tregion'!R148C4</t>
  </si>
  <si>
    <t xml:space="preserve">'[R1A_0331.XLS]Tregion'!R148C32</t>
  </si>
  <si>
    <t xml:space="preserve">'[R1A_0331.XLS]Tregion'!R148C10</t>
  </si>
  <si>
    <t xml:space="preserve">'[R1A_0331.XLS]Tregion'!R148C24</t>
  </si>
  <si>
    <t xml:space="preserve">'[R1B_0331.XLS]Tregion'!R148C1</t>
  </si>
  <si>
    <t xml:space="preserve">'[R1B_0331.XLS]Tregion'!R148C2</t>
  </si>
  <si>
    <t xml:space="preserve">'[R1B_0331.XLS]Tregion'!R148C3</t>
  </si>
  <si>
    <t xml:space="preserve">'[R1B_0331.XLS]Tregion'!R148C4</t>
  </si>
  <si>
    <t xml:space="preserve">'[R1B_0331.XLS]Tregion'!R148C32</t>
  </si>
  <si>
    <t xml:space="preserve">'[R1B_0331.XLS]Tregion'!R148C10</t>
  </si>
  <si>
    <t xml:space="preserve">'[R1B_0331.XLS]Tregion'!R148C24</t>
  </si>
  <si>
    <t xml:space="preserve">'[R1C_0331.XLS]Tregion'!R148C1</t>
  </si>
  <si>
    <t xml:space="preserve">'[R1C_0331.XLS]Tregion'!R148C2</t>
  </si>
  <si>
    <t xml:space="preserve">'[R1C_0331.XLS]Tregion'!R148C3</t>
  </si>
  <si>
    <t xml:space="preserve">'[R1C_0331.XLS]Tregion'!R148C4</t>
  </si>
  <si>
    <t xml:space="preserve">'[R1C_0331.XLS]Tregion'!R148C32</t>
  </si>
  <si>
    <t xml:space="preserve">'[R1C_0331.XLS]Tregion'!R148C10</t>
  </si>
  <si>
    <t xml:space="preserve">'[R1C_0331.XLS]Tregion'!R148C24</t>
  </si>
  <si>
    <t xml:space="preserve">'[R1E_0331.XLS]Tregion'!R148C1</t>
  </si>
  <si>
    <t xml:space="preserve">'[R1E_0331.XLS]Tregion'!R148C2</t>
  </si>
  <si>
    <t xml:space="preserve">'[R1E_0331.XLS]Tregion'!R148C3</t>
  </si>
  <si>
    <t xml:space="preserve">'[R1E_0331.XLS]Tregion'!R148C4</t>
  </si>
  <si>
    <t xml:space="preserve">'[R1E_0331.XLS]Tregion'!R148C32</t>
  </si>
  <si>
    <t xml:space="preserve">'[R1E_0331.XLS]Tregion'!R148C10</t>
  </si>
  <si>
    <t xml:space="preserve">'[R1E_0331.XLS]Tregion'!R148C24</t>
  </si>
  <si>
    <t xml:space="preserve">'[R1Z_0331.XLS]Tregion'!R148C1</t>
  </si>
  <si>
    <t xml:space="preserve">'[R1Z_0331.XLS]Tregion'!R148C2</t>
  </si>
  <si>
    <t xml:space="preserve">'[R1Z_0331.XLS]Tregion'!R148C3</t>
  </si>
  <si>
    <t xml:space="preserve">'[R1Z_0331.XLS]Tregion'!R148C4</t>
  </si>
  <si>
    <t xml:space="preserve">'[R1Z_0331.XLS]Tregion'!R148C32</t>
  </si>
  <si>
    <t xml:space="preserve">'[R1Z_0331.XLS]Tregion'!R148C10</t>
  </si>
  <si>
    <t xml:space="preserve">'[R1Z_0331.XLS]Tregion'!R148C24</t>
  </si>
  <si>
    <t xml:space="preserve">'[R3B_0331.XLS]Tregion'!R148C1</t>
  </si>
  <si>
    <t xml:space="preserve">'[R3B_0331.XLS]Tregion'!R148C2</t>
  </si>
  <si>
    <t xml:space="preserve">'[R3B_0331.XLS]Tregion'!R148C3</t>
  </si>
  <si>
    <t xml:space="preserve">'[R3B_0331.XLS]Tregion'!R148C4</t>
  </si>
  <si>
    <t xml:space="preserve">'[R3B_0331.XLS]Tregion'!R148C32</t>
  </si>
  <si>
    <t xml:space="preserve">'[R3B_0331.XLS]Tregion'!R148C10</t>
  </si>
  <si>
    <t xml:space="preserve">'[R3B_0331.XLS]Tregion'!R148C24</t>
  </si>
  <si>
    <t xml:space="preserve">'[R4_0331.XLS]Tregion'!R148C1</t>
  </si>
  <si>
    <t xml:space="preserve">'[R4_0331.XLS]Tregion'!R148C2</t>
  </si>
  <si>
    <t xml:space="preserve">'[R4_0331.XLS]Tregion'!R148C3</t>
  </si>
  <si>
    <t xml:space="preserve">'[R4_0331.XLS]Tregion'!R148C4</t>
  </si>
  <si>
    <t xml:space="preserve">'[R4_0331.XLS]Tregion'!R148C32</t>
  </si>
  <si>
    <t xml:space="preserve">'[R4_0331.XLS]Tregion'!R148C10</t>
  </si>
  <si>
    <t xml:space="preserve">'[R4_0331.XLS]Tregion'!R148C24</t>
  </si>
  <si>
    <t xml:space="preserve">'[R4A_0331.XLS]Tregion'!R148C1</t>
  </si>
  <si>
    <t xml:space="preserve">'[R4A_0331.XLS]Tregion'!R148C2</t>
  </si>
  <si>
    <t xml:space="preserve">'[R4A_0331.XLS]Tregion'!R148C3</t>
  </si>
  <si>
    <t xml:space="preserve">'[R4A_0331.XLS]Tregion'!R148C4</t>
  </si>
  <si>
    <t xml:space="preserve">'[R4A_0331.XLS]Tregion'!R148C32</t>
  </si>
  <si>
    <t xml:space="preserve">'[R4A_0331.XLS]Tregion'!R148C10</t>
  </si>
  <si>
    <t xml:space="preserve">'[R4A_0331.XLS]Tregion'!R148C24</t>
  </si>
  <si>
    <t xml:space="preserve">'[R4B_0331.XLS]Tregion'!R148C1</t>
  </si>
  <si>
    <t xml:space="preserve">'[R4B_0331.XLS]Tregion'!R148C2</t>
  </si>
  <si>
    <t xml:space="preserve">'[R4B_0331.XLS]Tregion'!R148C3</t>
  </si>
  <si>
    <t xml:space="preserve">'[R4B_0331.XLS]Tregion'!R148C4</t>
  </si>
  <si>
    <t xml:space="preserve">'[R4B_0331.XLS]Tregion'!R148C32</t>
  </si>
  <si>
    <t xml:space="preserve">'[R4B_0331.XLS]Tregion'!R148C10</t>
  </si>
  <si>
    <t xml:space="preserve">'[R4B_0331.XLS]Tregion'!R148C24</t>
  </si>
  <si>
    <t xml:space="preserve">'[R4C_0331.XLS]Tregion'!R148C1</t>
  </si>
  <si>
    <t xml:space="preserve">'[R4C_0331.XLS]Tregion'!R148C2</t>
  </si>
  <si>
    <t xml:space="preserve">'[R4C_0331.XLS]Tregion'!R148C3</t>
  </si>
  <si>
    <t xml:space="preserve">'[R4C_0331.XLS]Tregion'!R148C4</t>
  </si>
  <si>
    <t xml:space="preserve">'[R4C_0331.XLS]Tregion'!R148C32</t>
  </si>
  <si>
    <t xml:space="preserve">'[R4C_0331.XLS]Tregion'!R148C10</t>
  </si>
  <si>
    <t xml:space="preserve">'[R4C_0331.XLS]Tregion'!R148C24</t>
  </si>
  <si>
    <t xml:space="preserve">'[R5_0331.XLS]Tregion'!R148C1</t>
  </si>
  <si>
    <t xml:space="preserve">'[R5_0331.XLS]Tregion'!R148C2</t>
  </si>
  <si>
    <t xml:space="preserve">'[R5_0331.XLS]Tregion'!R148C3</t>
  </si>
  <si>
    <t xml:space="preserve">'[R5_0331.XLS]Tregion'!R148C4</t>
  </si>
  <si>
    <t xml:space="preserve">'[R5_0331.XLS]Tregion'!R148C32</t>
  </si>
  <si>
    <t xml:space="preserve">'[R5_0331.XLS]Tregion'!R148C10</t>
  </si>
  <si>
    <t xml:space="preserve">'[R5_0331.XLS]Tregion'!R148C24</t>
  </si>
  <si>
    <t xml:space="preserve">'[R6_0331.XLS]Tregion'!R148C1</t>
  </si>
  <si>
    <t xml:space="preserve">'[R6_0331.XLS]Tregion'!R148C2</t>
  </si>
  <si>
    <t xml:space="preserve">'[R6_0331.XLS]Tregion'!R148C3</t>
  </si>
  <si>
    <t xml:space="preserve">'[R6_0331.XLS]Tregion'!R148C4</t>
  </si>
  <si>
    <t xml:space="preserve">'[R6_0331.XLS]Tregion'!R148C32</t>
  </si>
  <si>
    <t xml:space="preserve">'[R6_0331.XLS]Tregion'!R148C10</t>
  </si>
  <si>
    <t xml:space="preserve">'[R6_0331.XLS]Tregion'!R148C24</t>
  </si>
  <si>
    <t xml:space="preserve">'[R1_0331.XLS]Tregion'!R149C1</t>
  </si>
  <si>
    <t xml:space="preserve">'[R1_0331.XLS]Tregion'!R149C2</t>
  </si>
  <si>
    <t xml:space="preserve">'[R1_0331.XLS]Tregion'!R149C3</t>
  </si>
  <si>
    <t xml:space="preserve">'[R1_0331.XLS]Tregion'!R149C4</t>
  </si>
  <si>
    <t xml:space="preserve">'[R1_0331.XLS]Tregion'!R149C32</t>
  </si>
  <si>
    <t xml:space="preserve">'[R1_0331.XLS]Tregion'!R149C10</t>
  </si>
  <si>
    <t xml:space="preserve">'[R1_0331.XLS]Tregion'!R149C24</t>
  </si>
  <si>
    <t xml:space="preserve">'[R1A_0331.XLS]Tregion'!R149C1</t>
  </si>
  <si>
    <t xml:space="preserve">'[R1A_0331.XLS]Tregion'!R149C2</t>
  </si>
  <si>
    <t xml:space="preserve">'[R1A_0331.XLS]Tregion'!R149C3</t>
  </si>
  <si>
    <t xml:space="preserve">'[R1A_0331.XLS]Tregion'!R149C4</t>
  </si>
  <si>
    <t xml:space="preserve">'[R1A_0331.XLS]Tregion'!R149C32</t>
  </si>
  <si>
    <t xml:space="preserve">'[R1A_0331.XLS]Tregion'!R149C10</t>
  </si>
  <si>
    <t xml:space="preserve">'[R1A_0331.XLS]Tregion'!R149C24</t>
  </si>
  <si>
    <t xml:space="preserve">'[R1B_0331.XLS]Tregion'!R149C1</t>
  </si>
  <si>
    <t xml:space="preserve">'[R1B_0331.XLS]Tregion'!R149C2</t>
  </si>
  <si>
    <t xml:space="preserve">'[R1B_0331.XLS]Tregion'!R149C3</t>
  </si>
  <si>
    <t xml:space="preserve">'[R1B_0331.XLS]Tregion'!R149C4</t>
  </si>
  <si>
    <t xml:space="preserve">'[R1B_0331.XLS]Tregion'!R149C32</t>
  </si>
  <si>
    <t xml:space="preserve">'[R1B_0331.XLS]Tregion'!R149C10</t>
  </si>
  <si>
    <t xml:space="preserve">'[R1B_0331.XLS]Tregion'!R149C24</t>
  </si>
  <si>
    <t xml:space="preserve">'[R1C_0331.XLS]Tregion'!R149C1</t>
  </si>
  <si>
    <t xml:space="preserve">'[R1C_0331.XLS]Tregion'!R149C2</t>
  </si>
  <si>
    <t xml:space="preserve">'[R1C_0331.XLS]Tregion'!R149C3</t>
  </si>
  <si>
    <t xml:space="preserve">'[R1C_0331.XLS]Tregion'!R149C4</t>
  </si>
  <si>
    <t xml:space="preserve">'[R1C_0331.XLS]Tregion'!R149C32</t>
  </si>
  <si>
    <t xml:space="preserve">'[R1C_0331.XLS]Tregion'!R149C10</t>
  </si>
  <si>
    <t xml:space="preserve">'[R1C_0331.XLS]Tregion'!R149C24</t>
  </si>
  <si>
    <t xml:space="preserve">'[R1E_0331.XLS]Tregion'!R149C1</t>
  </si>
  <si>
    <t xml:space="preserve">'[R1E_0331.XLS]Tregion'!R149C2</t>
  </si>
  <si>
    <t xml:space="preserve">'[R1E_0331.XLS]Tregion'!R149C3</t>
  </si>
  <si>
    <t xml:space="preserve">'[R1E_0331.XLS]Tregion'!R149C4</t>
  </si>
  <si>
    <t xml:space="preserve">'[R1E_0331.XLS]Tregion'!R149C32</t>
  </si>
  <si>
    <t xml:space="preserve">'[R1E_0331.XLS]Tregion'!R149C10</t>
  </si>
  <si>
    <t xml:space="preserve">'[R1E_0331.XLS]Tregion'!R149C24</t>
  </si>
  <si>
    <t xml:space="preserve">'[R1Z_0331.XLS]Tregion'!R149C1</t>
  </si>
  <si>
    <t xml:space="preserve">'[R1Z_0331.XLS]Tregion'!R149C2</t>
  </si>
  <si>
    <t xml:space="preserve">'[R1Z_0331.XLS]Tregion'!R149C3</t>
  </si>
  <si>
    <t xml:space="preserve">'[R1Z_0331.XLS]Tregion'!R149C4</t>
  </si>
  <si>
    <t xml:space="preserve">'[R1Z_0331.XLS]Tregion'!R149C32</t>
  </si>
  <si>
    <t xml:space="preserve">'[R1Z_0331.XLS]Tregion'!R149C10</t>
  </si>
  <si>
    <t xml:space="preserve">'[R1Z_0331.XLS]Tregion'!R149C24</t>
  </si>
  <si>
    <t xml:space="preserve">'[R3B_0331.XLS]Tregion'!R149C1</t>
  </si>
  <si>
    <t xml:space="preserve">'[R3B_0331.XLS]Tregion'!R149C2</t>
  </si>
  <si>
    <t xml:space="preserve">'[R3B_0331.XLS]Tregion'!R149C3</t>
  </si>
  <si>
    <t xml:space="preserve">'[R3B_0331.XLS]Tregion'!R149C4</t>
  </si>
  <si>
    <t xml:space="preserve">'[R3B_0331.XLS]Tregion'!R149C32</t>
  </si>
  <si>
    <t xml:space="preserve">'[R3B_0331.XLS]Tregion'!R149C10</t>
  </si>
  <si>
    <t xml:space="preserve">'[R3B_0331.XLS]Tregion'!R149C24</t>
  </si>
  <si>
    <t xml:space="preserve">'[R4_0331.XLS]Tregion'!R149C1</t>
  </si>
  <si>
    <t xml:space="preserve">'[R4_0331.XLS]Tregion'!R149C2</t>
  </si>
  <si>
    <t xml:space="preserve">'[R4_0331.XLS]Tregion'!R149C3</t>
  </si>
  <si>
    <t xml:space="preserve">'[R4_0331.XLS]Tregion'!R149C4</t>
  </si>
  <si>
    <t xml:space="preserve">'[R4_0331.XLS]Tregion'!R149C32</t>
  </si>
  <si>
    <t xml:space="preserve">'[R4_0331.XLS]Tregion'!R149C10</t>
  </si>
  <si>
    <t xml:space="preserve">'[R4_0331.XLS]Tregion'!R149C24</t>
  </si>
  <si>
    <t xml:space="preserve">'[R4A_0331.XLS]Tregion'!R149C1</t>
  </si>
  <si>
    <t xml:space="preserve">'[R4A_0331.XLS]Tregion'!R149C2</t>
  </si>
  <si>
    <t xml:space="preserve">'[R4A_0331.XLS]Tregion'!R149C3</t>
  </si>
  <si>
    <t xml:space="preserve">'[R4A_0331.XLS]Tregion'!R149C4</t>
  </si>
  <si>
    <t xml:space="preserve">'[R4A_0331.XLS]Tregion'!R149C32</t>
  </si>
  <si>
    <t xml:space="preserve">'[R4A_0331.XLS]Tregion'!R149C10</t>
  </si>
  <si>
    <t xml:space="preserve">'[R4A_0331.XLS]Tregion'!R149C24</t>
  </si>
  <si>
    <t xml:space="preserve">'[R4B_0331.XLS]Tregion'!R149C1</t>
  </si>
  <si>
    <t xml:space="preserve">'[R4B_0331.XLS]Tregion'!R149C2</t>
  </si>
  <si>
    <t xml:space="preserve">'[R4B_0331.XLS]Tregion'!R149C3</t>
  </si>
  <si>
    <t xml:space="preserve">'[R4B_0331.XLS]Tregion'!R149C4</t>
  </si>
  <si>
    <t xml:space="preserve">'[R4B_0331.XLS]Tregion'!R149C32</t>
  </si>
  <si>
    <t xml:space="preserve">'[R4B_0331.XLS]Tregion'!R149C10</t>
  </si>
  <si>
    <t xml:space="preserve">'[R4B_0331.XLS]Tregion'!R149C24</t>
  </si>
  <si>
    <t xml:space="preserve">'[R4C_0331.XLS]Tregion'!R149C1</t>
  </si>
  <si>
    <t xml:space="preserve">'[R4C_0331.XLS]Tregion'!R149C2</t>
  </si>
  <si>
    <t xml:space="preserve">'[R4C_0331.XLS]Tregion'!R149C3</t>
  </si>
  <si>
    <t xml:space="preserve">'[R4C_0331.XLS]Tregion'!R149C4</t>
  </si>
  <si>
    <t xml:space="preserve">'[R4C_0331.XLS]Tregion'!R149C32</t>
  </si>
  <si>
    <t xml:space="preserve">'[R4C_0331.XLS]Tregion'!R149C10</t>
  </si>
  <si>
    <t xml:space="preserve">'[R4C_0331.XLS]Tregion'!R149C24</t>
  </si>
  <si>
    <t xml:space="preserve">'[R5_0331.XLS]Tregion'!R149C1</t>
  </si>
  <si>
    <t xml:space="preserve">'[R5_0331.XLS]Tregion'!R149C2</t>
  </si>
  <si>
    <t xml:space="preserve">'[R5_0331.XLS]Tregion'!R149C3</t>
  </si>
  <si>
    <t xml:space="preserve">'[R5_0331.XLS]Tregion'!R149C4</t>
  </si>
  <si>
    <t xml:space="preserve">'[R5_0331.XLS]Tregion'!R149C32</t>
  </si>
  <si>
    <t xml:space="preserve">'[R5_0331.XLS]Tregion'!R149C10</t>
  </si>
  <si>
    <t xml:space="preserve">'[R5_0331.XLS]Tregion'!R149C24</t>
  </si>
  <si>
    <t xml:space="preserve">'[R6_0331.XLS]Tregion'!R149C1</t>
  </si>
  <si>
    <t xml:space="preserve">'[R6_0331.XLS]Tregion'!R149C2</t>
  </si>
  <si>
    <t xml:space="preserve">'[R6_0331.XLS]Tregion'!R149C3</t>
  </si>
  <si>
    <t xml:space="preserve">'[R6_0331.XLS]Tregion'!R149C4</t>
  </si>
  <si>
    <t xml:space="preserve">'[R6_0331.XLS]Tregion'!R149C32</t>
  </si>
  <si>
    <t xml:space="preserve">'[R6_0331.XLS]Tregion'!R149C10</t>
  </si>
  <si>
    <t xml:space="preserve">'[R6_0331.XLS]Tregion'!R149C24</t>
  </si>
  <si>
    <t xml:space="preserve">'[R1_0331.XLS]Tregion'!R150C1</t>
  </si>
  <si>
    <t xml:space="preserve">'[R1_0331.XLS]Tregion'!R150C2</t>
  </si>
  <si>
    <t xml:space="preserve">'[R1_0331.XLS]Tregion'!R150C3</t>
  </si>
  <si>
    <t xml:space="preserve">'[R1_0331.XLS]Tregion'!R150C4</t>
  </si>
  <si>
    <t xml:space="preserve">'[R1_0331.XLS]Tregion'!R150C32</t>
  </si>
  <si>
    <t xml:space="preserve">'[R1_0331.XLS]Tregion'!R150C10</t>
  </si>
  <si>
    <t xml:space="preserve">'[R1_0331.XLS]Tregion'!R150C24</t>
  </si>
  <si>
    <t xml:space="preserve">'[R1A_0331.XLS]Tregion'!R150C1</t>
  </si>
  <si>
    <t xml:space="preserve">'[R1A_0331.XLS]Tregion'!R150C2</t>
  </si>
  <si>
    <t xml:space="preserve">'[R1A_0331.XLS]Tregion'!R150C3</t>
  </si>
  <si>
    <t xml:space="preserve">'[R1A_0331.XLS]Tregion'!R150C4</t>
  </si>
  <si>
    <t xml:space="preserve">'[R1A_0331.XLS]Tregion'!R150C32</t>
  </si>
  <si>
    <t xml:space="preserve">'[R1A_0331.XLS]Tregion'!R150C10</t>
  </si>
  <si>
    <t xml:space="preserve">'[R1A_0331.XLS]Tregion'!R150C24</t>
  </si>
  <si>
    <t xml:space="preserve">'[R1B_0331.XLS]Tregion'!R150C1</t>
  </si>
  <si>
    <t xml:space="preserve">'[R1B_0331.XLS]Tregion'!R150C2</t>
  </si>
  <si>
    <t xml:space="preserve">'[R1B_0331.XLS]Tregion'!R150C3</t>
  </si>
  <si>
    <t xml:space="preserve">'[R1B_0331.XLS]Tregion'!R150C4</t>
  </si>
  <si>
    <t xml:space="preserve">'[R1B_0331.XLS]Tregion'!R150C32</t>
  </si>
  <si>
    <t xml:space="preserve">'[R1B_0331.XLS]Tregion'!R150C10</t>
  </si>
  <si>
    <t xml:space="preserve">'[R1B_0331.XLS]Tregion'!R150C24</t>
  </si>
  <si>
    <t xml:space="preserve">'[R1C_0331.XLS]Tregion'!R150C1</t>
  </si>
  <si>
    <t xml:space="preserve">'[R1C_0331.XLS]Tregion'!R150C2</t>
  </si>
  <si>
    <t xml:space="preserve">'[R1C_0331.XLS]Tregion'!R150C3</t>
  </si>
  <si>
    <t xml:space="preserve">'[R1C_0331.XLS]Tregion'!R150C4</t>
  </si>
  <si>
    <t xml:space="preserve">'[R1C_0331.XLS]Tregion'!R150C32</t>
  </si>
  <si>
    <t xml:space="preserve">'[R1C_0331.XLS]Tregion'!R150C10</t>
  </si>
  <si>
    <t xml:space="preserve">'[R1C_0331.XLS]Tregion'!R150C24</t>
  </si>
  <si>
    <t xml:space="preserve">'[R1E_0331.XLS]Tregion'!R150C1</t>
  </si>
  <si>
    <t xml:space="preserve">'[R1E_0331.XLS]Tregion'!R150C2</t>
  </si>
  <si>
    <t xml:space="preserve">'[R1E_0331.XLS]Tregion'!R150C3</t>
  </si>
  <si>
    <t xml:space="preserve">'[R1E_0331.XLS]Tregion'!R150C4</t>
  </si>
  <si>
    <t xml:space="preserve">'[R1E_0331.XLS]Tregion'!R150C32</t>
  </si>
  <si>
    <t xml:space="preserve">'[R1E_0331.XLS]Tregion'!R150C10</t>
  </si>
  <si>
    <t xml:space="preserve">'[R1E_0331.XLS]Tregion'!R150C24</t>
  </si>
  <si>
    <t xml:space="preserve">'[R1Z_0331.XLS]Tregion'!R150C1</t>
  </si>
  <si>
    <t xml:space="preserve">'[R1Z_0331.XLS]Tregion'!R150C2</t>
  </si>
  <si>
    <t xml:space="preserve">'[R1Z_0331.XLS]Tregion'!R150C3</t>
  </si>
  <si>
    <t xml:space="preserve">'[R1Z_0331.XLS]Tregion'!R150C4</t>
  </si>
  <si>
    <t xml:space="preserve">'[R1Z_0331.XLS]Tregion'!R150C32</t>
  </si>
  <si>
    <t xml:space="preserve">'[R1Z_0331.XLS]Tregion'!R150C10</t>
  </si>
  <si>
    <t xml:space="preserve">'[R1Z_0331.XLS]Tregion'!R150C24</t>
  </si>
  <si>
    <t xml:space="preserve">'[R3B_0331.XLS]Tregion'!R150C1</t>
  </si>
  <si>
    <t xml:space="preserve">'[R3B_0331.XLS]Tregion'!R150C2</t>
  </si>
  <si>
    <t xml:space="preserve">'[R3B_0331.XLS]Tregion'!R150C3</t>
  </si>
  <si>
    <t xml:space="preserve">'[R3B_0331.XLS]Tregion'!R150C4</t>
  </si>
  <si>
    <t xml:space="preserve">'[R3B_0331.XLS]Tregion'!R150C32</t>
  </si>
  <si>
    <t xml:space="preserve">'[R3B_0331.XLS]Tregion'!R150C10</t>
  </si>
  <si>
    <t xml:space="preserve">'[R3B_0331.XLS]Tregion'!R150C24</t>
  </si>
  <si>
    <t xml:space="preserve">'[R4_0331.XLS]Tregion'!R150C1</t>
  </si>
  <si>
    <t xml:space="preserve">'[R4_0331.XLS]Tregion'!R150C2</t>
  </si>
  <si>
    <t xml:space="preserve">'[R4_0331.XLS]Tregion'!R150C3</t>
  </si>
  <si>
    <t xml:space="preserve">'[R4_0331.XLS]Tregion'!R150C4</t>
  </si>
  <si>
    <t xml:space="preserve">'[R4_0331.XLS]Tregion'!R150C32</t>
  </si>
  <si>
    <t xml:space="preserve">'[R4_0331.XLS]Tregion'!R150C10</t>
  </si>
  <si>
    <t xml:space="preserve">'[R4_0331.XLS]Tregion'!R150C24</t>
  </si>
  <si>
    <t xml:space="preserve">'[R4A_0331.XLS]Tregion'!R150C1</t>
  </si>
  <si>
    <t xml:space="preserve">'[R4A_0331.XLS]Tregion'!R150C2</t>
  </si>
  <si>
    <t xml:space="preserve">'[R4A_0331.XLS]Tregion'!R150C3</t>
  </si>
  <si>
    <t xml:space="preserve">'[R4A_0331.XLS]Tregion'!R150C4</t>
  </si>
  <si>
    <t xml:space="preserve">'[R4A_0331.XLS]Tregion'!R150C32</t>
  </si>
  <si>
    <t xml:space="preserve">'[R4A_0331.XLS]Tregion'!R150C10</t>
  </si>
  <si>
    <t xml:space="preserve">'[R4A_0331.XLS]Tregion'!R150C24</t>
  </si>
  <si>
    <t xml:space="preserve">'[R4B_0331.XLS]Tregion'!R150C1</t>
  </si>
  <si>
    <t xml:space="preserve">'[R4B_0331.XLS]Tregion'!R150C2</t>
  </si>
  <si>
    <t xml:space="preserve">'[R4B_0331.XLS]Tregion'!R150C3</t>
  </si>
  <si>
    <t xml:space="preserve">'[R4B_0331.XLS]Tregion'!R150C4</t>
  </si>
  <si>
    <t xml:space="preserve">'[R4B_0331.XLS]Tregion'!R150C32</t>
  </si>
  <si>
    <t xml:space="preserve">'[R4B_0331.XLS]Tregion'!R150C10</t>
  </si>
  <si>
    <t xml:space="preserve">'[R4B_0331.XLS]Tregion'!R150C24</t>
  </si>
  <si>
    <t xml:space="preserve">'[R4C_0331.XLS]Tregion'!R150C1</t>
  </si>
  <si>
    <t xml:space="preserve">'[R4C_0331.XLS]Tregion'!R150C2</t>
  </si>
  <si>
    <t xml:space="preserve">'[R4C_0331.XLS]Tregion'!R150C3</t>
  </si>
  <si>
    <t xml:space="preserve">'[R4C_0331.XLS]Tregion'!R150C4</t>
  </si>
  <si>
    <t xml:space="preserve">'[R4C_0331.XLS]Tregion'!R150C32</t>
  </si>
  <si>
    <t xml:space="preserve">'[R4C_0331.XLS]Tregion'!R150C10</t>
  </si>
  <si>
    <t xml:space="preserve">'[R4C_0331.XLS]Tregion'!R150C24</t>
  </si>
  <si>
    <t xml:space="preserve">'[R5_0331.XLS]Tregion'!R150C1</t>
  </si>
  <si>
    <t xml:space="preserve">'[R5_0331.XLS]Tregion'!R150C2</t>
  </si>
  <si>
    <t xml:space="preserve">'[R5_0331.XLS]Tregion'!R150C3</t>
  </si>
  <si>
    <t xml:space="preserve">'[R5_0331.XLS]Tregion'!R150C4</t>
  </si>
  <si>
    <t xml:space="preserve">'[R5_0331.XLS]Tregion'!R150C32</t>
  </si>
  <si>
    <t xml:space="preserve">'[R5_0331.XLS]Tregion'!R150C10</t>
  </si>
  <si>
    <t xml:space="preserve">'[R5_0331.XLS]Tregion'!R150C24</t>
  </si>
  <si>
    <t xml:space="preserve">'[R6_0331.XLS]Tregion'!R150C1</t>
  </si>
  <si>
    <t xml:space="preserve">'[R6_0331.XLS]Tregion'!R150C2</t>
  </si>
  <si>
    <t xml:space="preserve">'[R6_0331.XLS]Tregion'!R150C3</t>
  </si>
  <si>
    <t xml:space="preserve">'[R6_0331.XLS]Tregion'!R150C4</t>
  </si>
  <si>
    <t xml:space="preserve">'[R6_0331.XLS]Tregion'!R150C32</t>
  </si>
  <si>
    <t xml:space="preserve">'[R6_0331.XLS]Tregion'!R150C10</t>
  </si>
  <si>
    <t xml:space="preserve">'[R6_0331.XLS]Tregion'!R150C24</t>
  </si>
  <si>
    <t xml:space="preserve">'[R1_0331.XLS]Tregion'!R151C1</t>
  </si>
  <si>
    <t xml:space="preserve">'[R1_0331.XLS]Tregion'!R151C2</t>
  </si>
  <si>
    <t xml:space="preserve">'[R1_0331.XLS]Tregion'!R151C3</t>
  </si>
  <si>
    <t xml:space="preserve">'[R1_0331.XLS]Tregion'!R151C4</t>
  </si>
  <si>
    <t xml:space="preserve">'[R1_0331.XLS]Tregion'!R151C32</t>
  </si>
  <si>
    <t xml:space="preserve">'[R1_0331.XLS]Tregion'!R151C10</t>
  </si>
  <si>
    <t xml:space="preserve">'[R1_0331.XLS]Tregion'!R151C24</t>
  </si>
  <si>
    <t xml:space="preserve">'[R1A_0331.XLS]Tregion'!R151C1</t>
  </si>
  <si>
    <t xml:space="preserve">'[R1A_0331.XLS]Tregion'!R151C2</t>
  </si>
  <si>
    <t xml:space="preserve">'[R1A_0331.XLS]Tregion'!R151C3</t>
  </si>
  <si>
    <t xml:space="preserve">'[R1A_0331.XLS]Tregion'!R151C4</t>
  </si>
  <si>
    <t xml:space="preserve">'[R1A_0331.XLS]Tregion'!R151C32</t>
  </si>
  <si>
    <t xml:space="preserve">'[R1A_0331.XLS]Tregion'!R151C10</t>
  </si>
  <si>
    <t xml:space="preserve">'[R1A_0331.XLS]Tregion'!R151C24</t>
  </si>
  <si>
    <t xml:space="preserve">'[R1B_0331.XLS]Tregion'!R151C1</t>
  </si>
  <si>
    <t xml:space="preserve">'[R1B_0331.XLS]Tregion'!R151C2</t>
  </si>
  <si>
    <t xml:space="preserve">'[R1B_0331.XLS]Tregion'!R151C3</t>
  </si>
  <si>
    <t xml:space="preserve">'[R1B_0331.XLS]Tregion'!R151C4</t>
  </si>
  <si>
    <t xml:space="preserve">'[R1B_0331.XLS]Tregion'!R151C32</t>
  </si>
  <si>
    <t xml:space="preserve">'[R1B_0331.XLS]Tregion'!R151C10</t>
  </si>
  <si>
    <t xml:space="preserve">'[R1B_0331.XLS]Tregion'!R151C24</t>
  </si>
  <si>
    <t xml:space="preserve">'[R1C_0331.XLS]Tregion'!R151C1</t>
  </si>
  <si>
    <t xml:space="preserve">'[R1C_0331.XLS]Tregion'!R151C2</t>
  </si>
  <si>
    <t xml:space="preserve">'[R1C_0331.XLS]Tregion'!R151C3</t>
  </si>
  <si>
    <t xml:space="preserve">'[R1C_0331.XLS]Tregion'!R151C4</t>
  </si>
  <si>
    <t xml:space="preserve">'[R1C_0331.XLS]Tregion'!R151C32</t>
  </si>
  <si>
    <t xml:space="preserve">'[R1C_0331.XLS]Tregion'!R151C10</t>
  </si>
  <si>
    <t xml:space="preserve">'[R1C_0331.XLS]Tregion'!R151C24</t>
  </si>
  <si>
    <t xml:space="preserve">'[R1E_0331.XLS]Tregion'!R151C1</t>
  </si>
  <si>
    <t xml:space="preserve">'[R1E_0331.XLS]Tregion'!R151C2</t>
  </si>
  <si>
    <t xml:space="preserve">'[R1E_0331.XLS]Tregion'!R151C3</t>
  </si>
  <si>
    <t xml:space="preserve">'[R1E_0331.XLS]Tregion'!R151C4</t>
  </si>
  <si>
    <t xml:space="preserve">'[R1E_0331.XLS]Tregion'!R151C32</t>
  </si>
  <si>
    <t xml:space="preserve">'[R1E_0331.XLS]Tregion'!R151C10</t>
  </si>
  <si>
    <t xml:space="preserve">'[R1E_0331.XLS]Tregion'!R151C24</t>
  </si>
  <si>
    <t xml:space="preserve">'[R1Z_0331.XLS]Tregion'!R151C1</t>
  </si>
  <si>
    <t xml:space="preserve">'[R1Z_0331.XLS]Tregion'!R151C2</t>
  </si>
  <si>
    <t xml:space="preserve">'[R1Z_0331.XLS]Tregion'!R151C3</t>
  </si>
  <si>
    <t xml:space="preserve">'[R1Z_0331.XLS]Tregion'!R151C4</t>
  </si>
  <si>
    <t xml:space="preserve">'[R1Z_0331.XLS]Tregion'!R151C32</t>
  </si>
  <si>
    <t xml:space="preserve">'[R1Z_0331.XLS]Tregion'!R151C10</t>
  </si>
  <si>
    <t xml:space="preserve">'[R1Z_0331.XLS]Tregion'!R151C24</t>
  </si>
  <si>
    <t xml:space="preserve">'[R3B_0331.XLS]Tregion'!R151C1</t>
  </si>
  <si>
    <t xml:space="preserve">'[R3B_0331.XLS]Tregion'!R151C2</t>
  </si>
  <si>
    <t xml:space="preserve">'[R3B_0331.XLS]Tregion'!R151C3</t>
  </si>
  <si>
    <t xml:space="preserve">'[R3B_0331.XLS]Tregion'!R151C4</t>
  </si>
  <si>
    <t xml:space="preserve">'[R3B_0331.XLS]Tregion'!R151C32</t>
  </si>
  <si>
    <t xml:space="preserve">'[R3B_0331.XLS]Tregion'!R151C10</t>
  </si>
  <si>
    <t xml:space="preserve">'[R3B_0331.XLS]Tregion'!R151C24</t>
  </si>
  <si>
    <t xml:space="preserve">'[R4_0331.XLS]Tregion'!R151C1</t>
  </si>
  <si>
    <t xml:space="preserve">'[R4_0331.XLS]Tregion'!R151C2</t>
  </si>
  <si>
    <t xml:space="preserve">'[R4_0331.XLS]Tregion'!R151C3</t>
  </si>
  <si>
    <t xml:space="preserve">'[R4_0331.XLS]Tregion'!R151C4</t>
  </si>
  <si>
    <t xml:space="preserve">'[R4_0331.XLS]Tregion'!R151C32</t>
  </si>
  <si>
    <t xml:space="preserve">'[R4_0331.XLS]Tregion'!R151C10</t>
  </si>
  <si>
    <t xml:space="preserve">'[R4_0331.XLS]Tregion'!R151C24</t>
  </si>
  <si>
    <t xml:space="preserve">'[R4A_0331.XLS]Tregion'!R151C1</t>
  </si>
  <si>
    <t xml:space="preserve">'[R4A_0331.XLS]Tregion'!R151C2</t>
  </si>
  <si>
    <t xml:space="preserve">'[R4A_0331.XLS]Tregion'!R151C3</t>
  </si>
  <si>
    <t xml:space="preserve">'[R4A_0331.XLS]Tregion'!R151C4</t>
  </si>
  <si>
    <t xml:space="preserve">'[R4A_0331.XLS]Tregion'!R151C32</t>
  </si>
  <si>
    <t xml:space="preserve">'[R4A_0331.XLS]Tregion'!R151C10</t>
  </si>
  <si>
    <t xml:space="preserve">'[R4A_0331.XLS]Tregion'!R151C24</t>
  </si>
  <si>
    <t xml:space="preserve">'[R4B_0331.XLS]Tregion'!R151C1</t>
  </si>
  <si>
    <t xml:space="preserve">'[R4B_0331.XLS]Tregion'!R151C2</t>
  </si>
  <si>
    <t xml:space="preserve">'[R4B_0331.XLS]Tregion'!R151C3</t>
  </si>
  <si>
    <t xml:space="preserve">'[R4B_0331.XLS]Tregion'!R151C4</t>
  </si>
  <si>
    <t xml:space="preserve">'[R4B_0331.XLS]Tregion'!R151C32</t>
  </si>
  <si>
    <t xml:space="preserve">'[R4B_0331.XLS]Tregion'!R151C10</t>
  </si>
  <si>
    <t xml:space="preserve">'[R4B_0331.XLS]Tregion'!R151C24</t>
  </si>
  <si>
    <t xml:space="preserve">'[R4C_0331.XLS]Tregion'!R151C1</t>
  </si>
  <si>
    <t xml:space="preserve">'[R4C_0331.XLS]Tregion'!R151C2</t>
  </si>
  <si>
    <t xml:space="preserve">'[R4C_0331.XLS]Tregion'!R151C3</t>
  </si>
  <si>
    <t xml:space="preserve">'[R4C_0331.XLS]Tregion'!R151C4</t>
  </si>
  <si>
    <t xml:space="preserve">'[R4C_0331.XLS]Tregion'!R151C32</t>
  </si>
  <si>
    <t xml:space="preserve">'[R4C_0331.XLS]Tregion'!R151C10</t>
  </si>
  <si>
    <t xml:space="preserve">'[R4C_0331.XLS]Tregion'!R151C24</t>
  </si>
  <si>
    <t xml:space="preserve">'[R5_0331.XLS]Tregion'!R151C1</t>
  </si>
  <si>
    <t xml:space="preserve">'[R5_0331.XLS]Tregion'!R151C2</t>
  </si>
  <si>
    <t xml:space="preserve">'[R5_0331.XLS]Tregion'!R151C3</t>
  </si>
  <si>
    <t xml:space="preserve">'[R5_0331.XLS]Tregion'!R151C4</t>
  </si>
  <si>
    <t xml:space="preserve">'[R5_0331.XLS]Tregion'!R151C32</t>
  </si>
  <si>
    <t xml:space="preserve">'[R5_0331.XLS]Tregion'!R151C10</t>
  </si>
  <si>
    <t xml:space="preserve">'[R5_0331.XLS]Tregion'!R151C24</t>
  </si>
  <si>
    <t xml:space="preserve">'[R6_0331.XLS]Tregion'!R151C1</t>
  </si>
  <si>
    <t xml:space="preserve">'[R6_0331.XLS]Tregion'!R151C2</t>
  </si>
  <si>
    <t xml:space="preserve">'[R6_0331.XLS]Tregion'!R151C3</t>
  </si>
  <si>
    <t xml:space="preserve">'[R6_0331.XLS]Tregion'!R151C4</t>
  </si>
  <si>
    <t xml:space="preserve">'[R6_0331.XLS]Tregion'!R151C32</t>
  </si>
  <si>
    <t xml:space="preserve">'[R6_0331.XLS]Tregion'!R151C10</t>
  </si>
  <si>
    <t xml:space="preserve">'[R6_0331.XLS]Tregion'!R151C24</t>
  </si>
  <si>
    <t xml:space="preserve">'[R1_0331.XLS]Tregion'!R152C1</t>
  </si>
  <si>
    <t xml:space="preserve">'[R1_0331.XLS]Tregion'!R152C2</t>
  </si>
  <si>
    <t xml:space="preserve">'[R1_0331.XLS]Tregion'!R152C3</t>
  </si>
  <si>
    <t xml:space="preserve">'[R1_0331.XLS]Tregion'!R152C4</t>
  </si>
  <si>
    <t xml:space="preserve">'[R1_0331.XLS]Tregion'!R152C32</t>
  </si>
  <si>
    <t xml:space="preserve">'[R1_0331.XLS]Tregion'!R152C10</t>
  </si>
  <si>
    <t xml:space="preserve">'[R1_0331.XLS]Tregion'!R152C24</t>
  </si>
  <si>
    <t xml:space="preserve">'[R1A_0331.XLS]Tregion'!R152C1</t>
  </si>
  <si>
    <t xml:space="preserve">'[R1A_0331.XLS]Tregion'!R152C2</t>
  </si>
  <si>
    <t xml:space="preserve">'[R1A_0331.XLS]Tregion'!R152C3</t>
  </si>
  <si>
    <t xml:space="preserve">'[R1A_0331.XLS]Tregion'!R152C4</t>
  </si>
  <si>
    <t xml:space="preserve">'[R1A_0331.XLS]Tregion'!R152C32</t>
  </si>
  <si>
    <t xml:space="preserve">'[R1A_0331.XLS]Tregion'!R152C10</t>
  </si>
  <si>
    <t xml:space="preserve">'[R1A_0331.XLS]Tregion'!R152C24</t>
  </si>
  <si>
    <t xml:space="preserve">'[R1B_0331.XLS]Tregion'!R152C1</t>
  </si>
  <si>
    <t xml:space="preserve">'[R1B_0331.XLS]Tregion'!R152C2</t>
  </si>
  <si>
    <t xml:space="preserve">'[R1B_0331.XLS]Tregion'!R152C3</t>
  </si>
  <si>
    <t xml:space="preserve">'[R1B_0331.XLS]Tregion'!R152C4</t>
  </si>
  <si>
    <t xml:space="preserve">'[R1B_0331.XLS]Tregion'!R152C32</t>
  </si>
  <si>
    <t xml:space="preserve">'[R1B_0331.XLS]Tregion'!R152C10</t>
  </si>
  <si>
    <t xml:space="preserve">'[R1B_0331.XLS]Tregion'!R152C24</t>
  </si>
  <si>
    <t xml:space="preserve">'[R1C_0331.XLS]Tregion'!R152C1</t>
  </si>
  <si>
    <t xml:space="preserve">'[R1C_0331.XLS]Tregion'!R152C2</t>
  </si>
  <si>
    <t xml:space="preserve">'[R1C_0331.XLS]Tregion'!R152C3</t>
  </si>
  <si>
    <t xml:space="preserve">'[R1C_0331.XLS]Tregion'!R152C4</t>
  </si>
  <si>
    <t xml:space="preserve">'[R1C_0331.XLS]Tregion'!R152C32</t>
  </si>
  <si>
    <t xml:space="preserve">'[R1C_0331.XLS]Tregion'!R152C10</t>
  </si>
  <si>
    <t xml:space="preserve">'[R1C_0331.XLS]Tregion'!R152C24</t>
  </si>
  <si>
    <t xml:space="preserve">'[R1E_0331.XLS]Tregion'!R152C1</t>
  </si>
  <si>
    <t xml:space="preserve">'[R1E_0331.XLS]Tregion'!R152C2</t>
  </si>
  <si>
    <t xml:space="preserve">'[R1E_0331.XLS]Tregion'!R152C3</t>
  </si>
  <si>
    <t xml:space="preserve">'[R1E_0331.XLS]Tregion'!R152C4</t>
  </si>
  <si>
    <t xml:space="preserve">'[R1E_0331.XLS]Tregion'!R152C32</t>
  </si>
  <si>
    <t xml:space="preserve">'[R1E_0331.XLS]Tregion'!R152C10</t>
  </si>
  <si>
    <t xml:space="preserve">'[R1E_0331.XLS]Tregion'!R152C24</t>
  </si>
  <si>
    <t xml:space="preserve">'[R1Z_0331.XLS]Tregion'!R152C1</t>
  </si>
  <si>
    <t xml:space="preserve">'[R1Z_0331.XLS]Tregion'!R152C2</t>
  </si>
  <si>
    <t xml:space="preserve">'[R1Z_0331.XLS]Tregion'!R152C3</t>
  </si>
  <si>
    <t xml:space="preserve">'[R1Z_0331.XLS]Tregion'!R152C4</t>
  </si>
  <si>
    <t xml:space="preserve">'[R1Z_0331.XLS]Tregion'!R152C32</t>
  </si>
  <si>
    <t xml:space="preserve">'[R1Z_0331.XLS]Tregion'!R152C10</t>
  </si>
  <si>
    <t xml:space="preserve">'[R1Z_0331.XLS]Tregion'!R152C24</t>
  </si>
  <si>
    <t xml:space="preserve">'[R3B_0331.XLS]Tregion'!R152C1</t>
  </si>
  <si>
    <t xml:space="preserve">'[R3B_0331.XLS]Tregion'!R152C2</t>
  </si>
  <si>
    <t xml:space="preserve">'[R3B_0331.XLS]Tregion'!R152C3</t>
  </si>
  <si>
    <t xml:space="preserve">'[R3B_0331.XLS]Tregion'!R152C4</t>
  </si>
  <si>
    <t xml:space="preserve">'[R3B_0331.XLS]Tregion'!R152C32</t>
  </si>
  <si>
    <t xml:space="preserve">'[R3B_0331.XLS]Tregion'!R152C10</t>
  </si>
  <si>
    <t xml:space="preserve">'[R3B_0331.XLS]Tregion'!R152C24</t>
  </si>
  <si>
    <t xml:space="preserve">'[R4_0331.XLS]Tregion'!R152C1</t>
  </si>
  <si>
    <t xml:space="preserve">'[R4_0331.XLS]Tregion'!R152C2</t>
  </si>
  <si>
    <t xml:space="preserve">'[R4_0331.XLS]Tregion'!R152C3</t>
  </si>
  <si>
    <t xml:space="preserve">'[R4_0331.XLS]Tregion'!R152C4</t>
  </si>
  <si>
    <t xml:space="preserve">'[R4_0331.XLS]Tregion'!R152C32</t>
  </si>
  <si>
    <t xml:space="preserve">'[R4_0331.XLS]Tregion'!R152C10</t>
  </si>
  <si>
    <t xml:space="preserve">'[R4_0331.XLS]Tregion'!R152C24</t>
  </si>
  <si>
    <t xml:space="preserve">'[R4A_0331.XLS]Tregion'!R152C1</t>
  </si>
  <si>
    <t xml:space="preserve">'[R4A_0331.XLS]Tregion'!R152C2</t>
  </si>
  <si>
    <t xml:space="preserve">'[R4A_0331.XLS]Tregion'!R152C3</t>
  </si>
  <si>
    <t xml:space="preserve">'[R4A_0331.XLS]Tregion'!R152C4</t>
  </si>
  <si>
    <t xml:space="preserve">'[R4A_0331.XLS]Tregion'!R152C32</t>
  </si>
  <si>
    <t xml:space="preserve">'[R4A_0331.XLS]Tregion'!R152C10</t>
  </si>
  <si>
    <t xml:space="preserve">'[R4A_0331.XLS]Tregion'!R152C24</t>
  </si>
  <si>
    <t xml:space="preserve">'[R4B_0331.XLS]Tregion'!R152C1</t>
  </si>
  <si>
    <t xml:space="preserve">'[R4B_0331.XLS]Tregion'!R152C2</t>
  </si>
  <si>
    <t xml:space="preserve">'[R4B_0331.XLS]Tregion'!R152C3</t>
  </si>
  <si>
    <t xml:space="preserve">'[R4B_0331.XLS]Tregion'!R152C4</t>
  </si>
  <si>
    <t xml:space="preserve">'[R4B_0331.XLS]Tregion'!R152C32</t>
  </si>
  <si>
    <t xml:space="preserve">'[R4B_0331.XLS]Tregion'!R152C10</t>
  </si>
  <si>
    <t xml:space="preserve">'[R4B_0331.XLS]Tregion'!R152C24</t>
  </si>
  <si>
    <t xml:space="preserve">'[R4C_0331.XLS]Tregion'!R152C1</t>
  </si>
  <si>
    <t xml:space="preserve">'[R4C_0331.XLS]Tregion'!R152C2</t>
  </si>
  <si>
    <t xml:space="preserve">'[R4C_0331.XLS]Tregion'!R152C3</t>
  </si>
  <si>
    <t xml:space="preserve">'[R4C_0331.XLS]Tregion'!R152C4</t>
  </si>
  <si>
    <t xml:space="preserve">'[R4C_0331.XLS]Tregion'!R152C32</t>
  </si>
  <si>
    <t xml:space="preserve">'[R4C_0331.XLS]Tregion'!R152C10</t>
  </si>
  <si>
    <t xml:space="preserve">'[R4C_0331.XLS]Tregion'!R152C24</t>
  </si>
  <si>
    <t xml:space="preserve">'[R5_0331.XLS]Tregion'!R152C1</t>
  </si>
  <si>
    <t xml:space="preserve">'[R5_0331.XLS]Tregion'!R152C2</t>
  </si>
  <si>
    <t xml:space="preserve">'[R5_0331.XLS]Tregion'!R152C3</t>
  </si>
  <si>
    <t xml:space="preserve">'[R5_0331.XLS]Tregion'!R152C4</t>
  </si>
  <si>
    <t xml:space="preserve">'[R5_0331.XLS]Tregion'!R152C32</t>
  </si>
  <si>
    <t xml:space="preserve">'[R5_0331.XLS]Tregion'!R152C10</t>
  </si>
  <si>
    <t xml:space="preserve">'[R5_0331.XLS]Tregion'!R152C24</t>
  </si>
  <si>
    <t xml:space="preserve">'[R6_0331.XLS]Tregion'!R152C1</t>
  </si>
  <si>
    <t xml:space="preserve">'[R6_0331.XLS]Tregion'!R152C2</t>
  </si>
  <si>
    <t xml:space="preserve">'[R6_0331.XLS]Tregion'!R152C3</t>
  </si>
  <si>
    <t xml:space="preserve">'[R6_0331.XLS]Tregion'!R152C4</t>
  </si>
  <si>
    <t xml:space="preserve">'[R6_0331.XLS]Tregion'!R152C32</t>
  </si>
  <si>
    <t xml:space="preserve">'[R6_0331.XLS]Tregion'!R152C10</t>
  </si>
  <si>
    <t xml:space="preserve">'[R6_0331.XLS]Tregion'!R152C24</t>
  </si>
  <si>
    <t xml:space="preserve">'[R1_0331.XLS]Tregion'!R153C1</t>
  </si>
  <si>
    <t xml:space="preserve">'[R1_0331.XLS]Tregion'!R153C2</t>
  </si>
  <si>
    <t xml:space="preserve">'[R1_0331.XLS]Tregion'!R153C3</t>
  </si>
  <si>
    <t xml:space="preserve">'[R1_0331.XLS]Tregion'!R153C4</t>
  </si>
  <si>
    <t xml:space="preserve">'[R1_0331.XLS]Tregion'!R153C32</t>
  </si>
  <si>
    <t xml:space="preserve">'[R1_0331.XLS]Tregion'!R153C10</t>
  </si>
  <si>
    <t xml:space="preserve">'[R1_0331.XLS]Tregion'!R153C24</t>
  </si>
  <si>
    <t xml:space="preserve">'[R1A_0331.XLS]Tregion'!R153C1</t>
  </si>
  <si>
    <t xml:space="preserve">'[R1A_0331.XLS]Tregion'!R153C2</t>
  </si>
  <si>
    <t xml:space="preserve">'[R1A_0331.XLS]Tregion'!R153C3</t>
  </si>
  <si>
    <t xml:space="preserve">'[R1A_0331.XLS]Tregion'!R153C4</t>
  </si>
  <si>
    <t xml:space="preserve">'[R1A_0331.XLS]Tregion'!R153C32</t>
  </si>
  <si>
    <t xml:space="preserve">'[R1A_0331.XLS]Tregion'!R153C10</t>
  </si>
  <si>
    <t xml:space="preserve">'[R1A_0331.XLS]Tregion'!R153C24</t>
  </si>
  <si>
    <t xml:space="preserve">'[R1B_0331.XLS]Tregion'!R153C1</t>
  </si>
  <si>
    <t xml:space="preserve">'[R1B_0331.XLS]Tregion'!R153C2</t>
  </si>
  <si>
    <t xml:space="preserve">'[R1B_0331.XLS]Tregion'!R153C3</t>
  </si>
  <si>
    <t xml:space="preserve">'[R1B_0331.XLS]Tregion'!R153C4</t>
  </si>
  <si>
    <t xml:space="preserve">'[R1B_0331.XLS]Tregion'!R153C32</t>
  </si>
  <si>
    <t xml:space="preserve">'[R1B_0331.XLS]Tregion'!R153C10</t>
  </si>
  <si>
    <t xml:space="preserve">'[R1B_0331.XLS]Tregion'!R153C24</t>
  </si>
  <si>
    <t xml:space="preserve">'[R1C_0331.XLS]Tregion'!R153C1</t>
  </si>
  <si>
    <t xml:space="preserve">'[R1C_0331.XLS]Tregion'!R153C2</t>
  </si>
  <si>
    <t xml:space="preserve">'[R1C_0331.XLS]Tregion'!R153C3</t>
  </si>
  <si>
    <t xml:space="preserve">'[R1C_0331.XLS]Tregion'!R153C4</t>
  </si>
  <si>
    <t xml:space="preserve">'[R1C_0331.XLS]Tregion'!R153C32</t>
  </si>
  <si>
    <t xml:space="preserve">'[R1C_0331.XLS]Tregion'!R153C10</t>
  </si>
  <si>
    <t xml:space="preserve">'[R1C_0331.XLS]Tregion'!R153C24</t>
  </si>
  <si>
    <t xml:space="preserve">'[R1E_0331.XLS]Tregion'!R153C1</t>
  </si>
  <si>
    <t xml:space="preserve">'[R1E_0331.XLS]Tregion'!R153C2</t>
  </si>
  <si>
    <t xml:space="preserve">'[R1E_0331.XLS]Tregion'!R153C3</t>
  </si>
  <si>
    <t xml:space="preserve">'[R1E_0331.XLS]Tregion'!R153C4</t>
  </si>
  <si>
    <t xml:space="preserve">'[R1E_0331.XLS]Tregion'!R153C32</t>
  </si>
  <si>
    <t xml:space="preserve">'[R1E_0331.XLS]Tregion'!R153C10</t>
  </si>
  <si>
    <t xml:space="preserve">'[R1E_0331.XLS]Tregion'!R153C24</t>
  </si>
  <si>
    <t xml:space="preserve">'[R1Z_0331.XLS]Tregion'!R153C1</t>
  </si>
  <si>
    <t xml:space="preserve">'[R1Z_0331.XLS]Tregion'!R153C2</t>
  </si>
  <si>
    <t xml:space="preserve">'[R1Z_0331.XLS]Tregion'!R153C3</t>
  </si>
  <si>
    <t xml:space="preserve">'[R1Z_0331.XLS]Tregion'!R153C4</t>
  </si>
  <si>
    <t xml:space="preserve">'[R1Z_0331.XLS]Tregion'!R153C32</t>
  </si>
  <si>
    <t xml:space="preserve">'[R1Z_0331.XLS]Tregion'!R153C10</t>
  </si>
  <si>
    <t xml:space="preserve">'[R1Z_0331.XLS]Tregion'!R153C24</t>
  </si>
  <si>
    <t xml:space="preserve">'[R3B_0331.XLS]Tregion'!R153C1</t>
  </si>
  <si>
    <t xml:space="preserve">'[R3B_0331.XLS]Tregion'!R153C2</t>
  </si>
  <si>
    <t xml:space="preserve">'[R3B_0331.XLS]Tregion'!R153C3</t>
  </si>
  <si>
    <t xml:space="preserve">'[R3B_0331.XLS]Tregion'!R153C4</t>
  </si>
  <si>
    <t xml:space="preserve">'[R3B_0331.XLS]Tregion'!R153C32</t>
  </si>
  <si>
    <t xml:space="preserve">'[R3B_0331.XLS]Tregion'!R153C10</t>
  </si>
  <si>
    <t xml:space="preserve">'[R3B_0331.XLS]Tregion'!R153C24</t>
  </si>
  <si>
    <t xml:space="preserve">'[R4_0331.XLS]Tregion'!R153C1</t>
  </si>
  <si>
    <t xml:space="preserve">'[R4_0331.XLS]Tregion'!R153C2</t>
  </si>
  <si>
    <t xml:space="preserve">'[R4_0331.XLS]Tregion'!R153C3</t>
  </si>
  <si>
    <t xml:space="preserve">'[R4_0331.XLS]Tregion'!R153C4</t>
  </si>
  <si>
    <t xml:space="preserve">'[R4_0331.XLS]Tregion'!R153C32</t>
  </si>
  <si>
    <t xml:space="preserve">'[R4_0331.XLS]Tregion'!R153C10</t>
  </si>
  <si>
    <t xml:space="preserve">'[R4_0331.XLS]Tregion'!R153C24</t>
  </si>
  <si>
    <t xml:space="preserve">'[R4A_0331.XLS]Tregion'!R153C1</t>
  </si>
  <si>
    <t xml:space="preserve">'[R4A_0331.XLS]Tregion'!R153C2</t>
  </si>
  <si>
    <t xml:space="preserve">'[R4A_0331.XLS]Tregion'!R153C3</t>
  </si>
  <si>
    <t xml:space="preserve">'[R4A_0331.XLS]Tregion'!R153C4</t>
  </si>
  <si>
    <t xml:space="preserve">'[R4A_0331.XLS]Tregion'!R153C32</t>
  </si>
  <si>
    <t xml:space="preserve">'[R4A_0331.XLS]Tregion'!R153C10</t>
  </si>
  <si>
    <t xml:space="preserve">'[R4A_0331.XLS]Tregion'!R153C24</t>
  </si>
  <si>
    <t xml:space="preserve">'[R4B_0331.XLS]Tregion'!R153C1</t>
  </si>
  <si>
    <t xml:space="preserve">'[R4B_0331.XLS]Tregion'!R153C2</t>
  </si>
  <si>
    <t xml:space="preserve">'[R4B_0331.XLS]Tregion'!R153C3</t>
  </si>
  <si>
    <t xml:space="preserve">'[R4B_0331.XLS]Tregion'!R153C4</t>
  </si>
  <si>
    <t xml:space="preserve">'[R4B_0331.XLS]Tregion'!R153C32</t>
  </si>
  <si>
    <t xml:space="preserve">'[R4B_0331.XLS]Tregion'!R153C10</t>
  </si>
  <si>
    <t xml:space="preserve">'[R4B_0331.XLS]Tregion'!R153C24</t>
  </si>
  <si>
    <t xml:space="preserve">'[R4C_0331.XLS]Tregion'!R153C1</t>
  </si>
  <si>
    <t xml:space="preserve">'[R4C_0331.XLS]Tregion'!R153C2</t>
  </si>
  <si>
    <t xml:space="preserve">'[R4C_0331.XLS]Tregion'!R153C3</t>
  </si>
  <si>
    <t xml:space="preserve">'[R4C_0331.XLS]Tregion'!R153C4</t>
  </si>
  <si>
    <t xml:space="preserve">'[R4C_0331.XLS]Tregion'!R153C32</t>
  </si>
  <si>
    <t xml:space="preserve">'[R4C_0331.XLS]Tregion'!R153C10</t>
  </si>
  <si>
    <t xml:space="preserve">'[R4C_0331.XLS]Tregion'!R153C24</t>
  </si>
  <si>
    <t xml:space="preserve">'[R5_0331.XLS]Tregion'!R153C1</t>
  </si>
  <si>
    <t xml:space="preserve">'[R5_0331.XLS]Tregion'!R153C2</t>
  </si>
  <si>
    <t xml:space="preserve">'[R5_0331.XLS]Tregion'!R153C3</t>
  </si>
  <si>
    <t xml:space="preserve">'[R5_0331.XLS]Tregion'!R153C4</t>
  </si>
  <si>
    <t xml:space="preserve">'[R5_0331.XLS]Tregion'!R153C32</t>
  </si>
  <si>
    <t xml:space="preserve">'[R5_0331.XLS]Tregion'!R153C10</t>
  </si>
  <si>
    <t xml:space="preserve">'[R5_0331.XLS]Tregion'!R153C24</t>
  </si>
  <si>
    <t xml:space="preserve">'[R6_0331.XLS]Tregion'!R153C1</t>
  </si>
  <si>
    <t xml:space="preserve">'[R6_0331.XLS]Tregion'!R153C2</t>
  </si>
  <si>
    <t xml:space="preserve">'[R6_0331.XLS]Tregion'!R153C3</t>
  </si>
  <si>
    <t xml:space="preserve">'[R6_0331.XLS]Tregion'!R153C4</t>
  </si>
  <si>
    <t xml:space="preserve">'[R6_0331.XLS]Tregion'!R153C32</t>
  </si>
  <si>
    <t xml:space="preserve">'[R6_0331.XLS]Tregion'!R153C10</t>
  </si>
  <si>
    <t xml:space="preserve">'[R6_0331.XLS]Tregion'!R153C24</t>
  </si>
  <si>
    <t xml:space="preserve">'[R1_0331.XLS]Tregion'!R154C1</t>
  </si>
  <si>
    <t xml:space="preserve">'[R1_0331.XLS]Tregion'!R154C2</t>
  </si>
  <si>
    <t xml:space="preserve">'[R1_0331.XLS]Tregion'!R154C3</t>
  </si>
  <si>
    <t xml:space="preserve">'[R1_0331.XLS]Tregion'!R154C4</t>
  </si>
  <si>
    <t xml:space="preserve">'[R1_0331.XLS]Tregion'!R154C32</t>
  </si>
  <si>
    <t xml:space="preserve">'[R1_0331.XLS]Tregion'!R154C10</t>
  </si>
  <si>
    <t xml:space="preserve">'[R1_0331.XLS]Tregion'!R154C24</t>
  </si>
  <si>
    <t xml:space="preserve">'[R1A_0331.XLS]Tregion'!R154C1</t>
  </si>
  <si>
    <t xml:space="preserve">'[R1A_0331.XLS]Tregion'!R154C2</t>
  </si>
  <si>
    <t xml:space="preserve">'[R1A_0331.XLS]Tregion'!R154C3</t>
  </si>
  <si>
    <t xml:space="preserve">'[R1A_0331.XLS]Tregion'!R154C4</t>
  </si>
  <si>
    <t xml:space="preserve">'[R1A_0331.XLS]Tregion'!R154C32</t>
  </si>
  <si>
    <t xml:space="preserve">'[R1A_0331.XLS]Tregion'!R154C10</t>
  </si>
  <si>
    <t xml:space="preserve">'[R1A_0331.XLS]Tregion'!R154C24</t>
  </si>
  <si>
    <t xml:space="preserve">'[R1B_0331.XLS]Tregion'!R154C1</t>
  </si>
  <si>
    <t xml:space="preserve">'[R1B_0331.XLS]Tregion'!R154C2</t>
  </si>
  <si>
    <t xml:space="preserve">'[R1B_0331.XLS]Tregion'!R154C3</t>
  </si>
  <si>
    <t xml:space="preserve">'[R1B_0331.XLS]Tregion'!R154C4</t>
  </si>
  <si>
    <t xml:space="preserve">'[R1B_0331.XLS]Tregion'!R154C32</t>
  </si>
  <si>
    <t xml:space="preserve">'[R1B_0331.XLS]Tregion'!R154C10</t>
  </si>
  <si>
    <t xml:space="preserve">'[R1B_0331.XLS]Tregion'!R154C24</t>
  </si>
  <si>
    <t xml:space="preserve">'[R1C_0331.XLS]Tregion'!R154C1</t>
  </si>
  <si>
    <t xml:space="preserve">'[R1C_0331.XLS]Tregion'!R154C2</t>
  </si>
  <si>
    <t xml:space="preserve">'[R1C_0331.XLS]Tregion'!R154C3</t>
  </si>
  <si>
    <t xml:space="preserve">'[R1C_0331.XLS]Tregion'!R154C4</t>
  </si>
  <si>
    <t xml:space="preserve">'[R1C_0331.XLS]Tregion'!R154C32</t>
  </si>
  <si>
    <t xml:space="preserve">'[R1C_0331.XLS]Tregion'!R154C10</t>
  </si>
  <si>
    <t xml:space="preserve">'[R1C_0331.XLS]Tregion'!R154C24</t>
  </si>
  <si>
    <t xml:space="preserve">'[R1E_0331.XLS]Tregion'!R154C1</t>
  </si>
  <si>
    <t xml:space="preserve">'[R1E_0331.XLS]Tregion'!R154C2</t>
  </si>
  <si>
    <t xml:space="preserve">'[R1E_0331.XLS]Tregion'!R154C3</t>
  </si>
  <si>
    <t xml:space="preserve">'[R1E_0331.XLS]Tregion'!R154C4</t>
  </si>
  <si>
    <t xml:space="preserve">'[R1E_0331.XLS]Tregion'!R154C32</t>
  </si>
  <si>
    <t xml:space="preserve">'[R1E_0331.XLS]Tregion'!R154C10</t>
  </si>
  <si>
    <t xml:space="preserve">'[R1E_0331.XLS]Tregion'!R154C24</t>
  </si>
  <si>
    <t xml:space="preserve">'[R1Z_0331.XLS]Tregion'!R154C1</t>
  </si>
  <si>
    <t xml:space="preserve">'[R1Z_0331.XLS]Tregion'!R154C2</t>
  </si>
  <si>
    <t xml:space="preserve">'[R1Z_0331.XLS]Tregion'!R154C3</t>
  </si>
  <si>
    <t xml:space="preserve">'[R1Z_0331.XLS]Tregion'!R154C4</t>
  </si>
  <si>
    <t xml:space="preserve">'[R1Z_0331.XLS]Tregion'!R154C32</t>
  </si>
  <si>
    <t xml:space="preserve">'[R1Z_0331.XLS]Tregion'!R154C10</t>
  </si>
  <si>
    <t xml:space="preserve">'[R1Z_0331.XLS]Tregion'!R154C24</t>
  </si>
  <si>
    <t xml:space="preserve">'[R3B_0331.XLS]Tregion'!R154C1</t>
  </si>
  <si>
    <t xml:space="preserve">'[R3B_0331.XLS]Tregion'!R154C2</t>
  </si>
  <si>
    <t xml:space="preserve">'[R3B_0331.XLS]Tregion'!R154C3</t>
  </si>
  <si>
    <t xml:space="preserve">'[R3B_0331.XLS]Tregion'!R154C4</t>
  </si>
  <si>
    <t xml:space="preserve">'[R3B_0331.XLS]Tregion'!R154C32</t>
  </si>
  <si>
    <t xml:space="preserve">'[R3B_0331.XLS]Tregion'!R154C10</t>
  </si>
  <si>
    <t xml:space="preserve">'[R3B_0331.XLS]Tregion'!R154C24</t>
  </si>
  <si>
    <t xml:space="preserve">'[R4_0331.XLS]Tregion'!R154C1</t>
  </si>
  <si>
    <t xml:space="preserve">'[R4_0331.XLS]Tregion'!R154C2</t>
  </si>
  <si>
    <t xml:space="preserve">'[R4_0331.XLS]Tregion'!R154C3</t>
  </si>
  <si>
    <t xml:space="preserve">'[R4_0331.XLS]Tregion'!R154C4</t>
  </si>
  <si>
    <t xml:space="preserve">'[R4_0331.XLS]Tregion'!R154C32</t>
  </si>
  <si>
    <t xml:space="preserve">'[R4_0331.XLS]Tregion'!R154C10</t>
  </si>
  <si>
    <t xml:space="preserve">'[R4_0331.XLS]Tregion'!R154C24</t>
  </si>
  <si>
    <t xml:space="preserve">'[R4A_0331.XLS]Tregion'!R154C1</t>
  </si>
  <si>
    <t xml:space="preserve">'[R4A_0331.XLS]Tregion'!R154C2</t>
  </si>
  <si>
    <t xml:space="preserve">'[R4A_0331.XLS]Tregion'!R154C3</t>
  </si>
  <si>
    <t xml:space="preserve">'[R4A_0331.XLS]Tregion'!R154C4</t>
  </si>
  <si>
    <t xml:space="preserve">'[R4A_0331.XLS]Tregion'!R154C32</t>
  </si>
  <si>
    <t xml:space="preserve">'[R4A_0331.XLS]Tregion'!R154C10</t>
  </si>
  <si>
    <t xml:space="preserve">'[R4A_0331.XLS]Tregion'!R154C24</t>
  </si>
  <si>
    <t xml:space="preserve">'[R4B_0331.XLS]Tregion'!R154C1</t>
  </si>
  <si>
    <t xml:space="preserve">'[R4B_0331.XLS]Tregion'!R154C2</t>
  </si>
  <si>
    <t xml:space="preserve">'[R4B_0331.XLS]Tregion'!R154C3</t>
  </si>
  <si>
    <t xml:space="preserve">'[R4B_0331.XLS]Tregion'!R154C4</t>
  </si>
  <si>
    <t xml:space="preserve">'[R4B_0331.XLS]Tregion'!R154C32</t>
  </si>
  <si>
    <t xml:space="preserve">'[R4B_0331.XLS]Tregion'!R154C10</t>
  </si>
  <si>
    <t xml:space="preserve">'[R4B_0331.XLS]Tregion'!R154C24</t>
  </si>
  <si>
    <t xml:space="preserve">'[R4C_0331.XLS]Tregion'!R154C1</t>
  </si>
  <si>
    <t xml:space="preserve">'[R4C_0331.XLS]Tregion'!R154C2</t>
  </si>
  <si>
    <t xml:space="preserve">'[R4C_0331.XLS]Tregion'!R154C3</t>
  </si>
  <si>
    <t xml:space="preserve">'[R4C_0331.XLS]Tregion'!R154C4</t>
  </si>
  <si>
    <t xml:space="preserve">'[R4C_0331.XLS]Tregion'!R154C32</t>
  </si>
  <si>
    <t xml:space="preserve">'[R4C_0331.XLS]Tregion'!R154C10</t>
  </si>
  <si>
    <t xml:space="preserve">'[R4C_0331.XLS]Tregion'!R154C24</t>
  </si>
  <si>
    <t xml:space="preserve">'[R5_0331.XLS]Tregion'!R154C1</t>
  </si>
  <si>
    <t xml:space="preserve">'[R5_0331.XLS]Tregion'!R154C2</t>
  </si>
  <si>
    <t xml:space="preserve">'[R5_0331.XLS]Tregion'!R154C3</t>
  </si>
  <si>
    <t xml:space="preserve">'[R5_0331.XLS]Tregion'!R154C4</t>
  </si>
  <si>
    <t xml:space="preserve">'[R5_0331.XLS]Tregion'!R154C32</t>
  </si>
  <si>
    <t xml:space="preserve">'[R5_0331.XLS]Tregion'!R154C10</t>
  </si>
  <si>
    <t xml:space="preserve">'[R5_0331.XLS]Tregion'!R154C24</t>
  </si>
  <si>
    <t xml:space="preserve">'[R6_0331.XLS]Tregion'!R154C1</t>
  </si>
  <si>
    <t xml:space="preserve">'[R6_0331.XLS]Tregion'!R154C2</t>
  </si>
  <si>
    <t xml:space="preserve">'[R6_0331.XLS]Tregion'!R154C3</t>
  </si>
  <si>
    <t xml:space="preserve">'[R6_0331.XLS]Tregion'!R154C4</t>
  </si>
  <si>
    <t xml:space="preserve">'[R6_0331.XLS]Tregion'!R154C32</t>
  </si>
  <si>
    <t xml:space="preserve">'[R6_0331.XLS]Tregion'!R154C10</t>
  </si>
  <si>
    <t xml:space="preserve">'[R6_0331.XLS]Tregion'!R154C24</t>
  </si>
  <si>
    <t xml:space="preserve">'[R1_0331.XLS]Tregion'!R155C1</t>
  </si>
  <si>
    <t xml:space="preserve">'[R1_0331.XLS]Tregion'!R155C2</t>
  </si>
  <si>
    <t xml:space="preserve">'[R1_0331.XLS]Tregion'!R155C3</t>
  </si>
  <si>
    <t xml:space="preserve">'[R1_0331.XLS]Tregion'!R155C4</t>
  </si>
  <si>
    <t xml:space="preserve">'[R1_0331.XLS]Tregion'!R155C32</t>
  </si>
  <si>
    <t xml:space="preserve">'[R1_0331.XLS]Tregion'!R155C10</t>
  </si>
  <si>
    <t xml:space="preserve">'[R1_0331.XLS]Tregion'!R155C24</t>
  </si>
  <si>
    <t xml:space="preserve">'[R1A_0331.XLS]Tregion'!R155C1</t>
  </si>
  <si>
    <t xml:space="preserve">'[R1A_0331.XLS]Tregion'!R155C2</t>
  </si>
  <si>
    <t xml:space="preserve">'[R1A_0331.XLS]Tregion'!R155C3</t>
  </si>
  <si>
    <t xml:space="preserve">'[R1A_0331.XLS]Tregion'!R155C4</t>
  </si>
  <si>
    <t xml:space="preserve">'[R1A_0331.XLS]Tregion'!R155C32</t>
  </si>
  <si>
    <t xml:space="preserve">'[R1A_0331.XLS]Tregion'!R155C10</t>
  </si>
  <si>
    <t xml:space="preserve">'[R1A_0331.XLS]Tregion'!R155C24</t>
  </si>
  <si>
    <t xml:space="preserve">'[R1B_0331.XLS]Tregion'!R155C1</t>
  </si>
  <si>
    <t xml:space="preserve">'[R1B_0331.XLS]Tregion'!R155C2</t>
  </si>
  <si>
    <t xml:space="preserve">'[R1B_0331.XLS]Tregion'!R155C3</t>
  </si>
  <si>
    <t xml:space="preserve">'[R1B_0331.XLS]Tregion'!R155C4</t>
  </si>
  <si>
    <t xml:space="preserve">'[R1B_0331.XLS]Tregion'!R155C32</t>
  </si>
  <si>
    <t xml:space="preserve">'[R1B_0331.XLS]Tregion'!R155C10</t>
  </si>
  <si>
    <t xml:space="preserve">'[R1B_0331.XLS]Tregion'!R155C24</t>
  </si>
  <si>
    <t xml:space="preserve">'[R1C_0331.XLS]Tregion'!R155C1</t>
  </si>
  <si>
    <t xml:space="preserve">'[R1C_0331.XLS]Tregion'!R155C2</t>
  </si>
  <si>
    <t xml:space="preserve">'[R1C_0331.XLS]Tregion'!R155C3</t>
  </si>
  <si>
    <t xml:space="preserve">'[R1C_0331.XLS]Tregion'!R155C4</t>
  </si>
  <si>
    <t xml:space="preserve">'[R1C_0331.XLS]Tregion'!R155C32</t>
  </si>
  <si>
    <t xml:space="preserve">'[R1C_0331.XLS]Tregion'!R155C10</t>
  </si>
  <si>
    <t xml:space="preserve">'[R1C_0331.XLS]Tregion'!R155C24</t>
  </si>
  <si>
    <t xml:space="preserve">'[R1E_0331.XLS]Tregion'!R155C1</t>
  </si>
  <si>
    <t xml:space="preserve">'[R1E_0331.XLS]Tregion'!R155C2</t>
  </si>
  <si>
    <t xml:space="preserve">'[R1E_0331.XLS]Tregion'!R155C3</t>
  </si>
  <si>
    <t xml:space="preserve">'[R1E_0331.XLS]Tregion'!R155C4</t>
  </si>
  <si>
    <t xml:space="preserve">'[R1E_0331.XLS]Tregion'!R155C32</t>
  </si>
  <si>
    <t xml:space="preserve">'[R1E_0331.XLS]Tregion'!R155C10</t>
  </si>
  <si>
    <t xml:space="preserve">'[R1E_0331.XLS]Tregion'!R155C24</t>
  </si>
  <si>
    <t xml:space="preserve">'[R1Z_0331.XLS]Tregion'!R155C1</t>
  </si>
  <si>
    <t xml:space="preserve">'[R1Z_0331.XLS]Tregion'!R155C2</t>
  </si>
  <si>
    <t xml:space="preserve">'[R1Z_0331.XLS]Tregion'!R155C3</t>
  </si>
  <si>
    <t xml:space="preserve">'[R1Z_0331.XLS]Tregion'!R155C4</t>
  </si>
  <si>
    <t xml:space="preserve">'[R1Z_0331.XLS]Tregion'!R155C32</t>
  </si>
  <si>
    <t xml:space="preserve">'[R1Z_0331.XLS]Tregion'!R155C10</t>
  </si>
  <si>
    <t xml:space="preserve">'[R1Z_0331.XLS]Tregion'!R155C24</t>
  </si>
  <si>
    <t xml:space="preserve">'[R3B_0331.XLS]Tregion'!R155C1</t>
  </si>
  <si>
    <t xml:space="preserve">'[R3B_0331.XLS]Tregion'!R155C2</t>
  </si>
  <si>
    <t xml:space="preserve">'[R3B_0331.XLS]Tregion'!R155C3</t>
  </si>
  <si>
    <t xml:space="preserve">'[R3B_0331.XLS]Tregion'!R155C4</t>
  </si>
  <si>
    <t xml:space="preserve">'[R3B_0331.XLS]Tregion'!R155C32</t>
  </si>
  <si>
    <t xml:space="preserve">'[R3B_0331.XLS]Tregion'!R155C10</t>
  </si>
  <si>
    <t xml:space="preserve">'[R3B_0331.XLS]Tregion'!R155C24</t>
  </si>
  <si>
    <t xml:space="preserve">'[R4_0331.XLS]Tregion'!R155C1</t>
  </si>
  <si>
    <t xml:space="preserve">'[R4_0331.XLS]Tregion'!R155C2</t>
  </si>
  <si>
    <t xml:space="preserve">'[R4_0331.XLS]Tregion'!R155C3</t>
  </si>
  <si>
    <t xml:space="preserve">'[R4_0331.XLS]Tregion'!R155C4</t>
  </si>
  <si>
    <t xml:space="preserve">'[R4_0331.XLS]Tregion'!R155C32</t>
  </si>
  <si>
    <t xml:space="preserve">'[R4_0331.XLS]Tregion'!R155C10</t>
  </si>
  <si>
    <t xml:space="preserve">'[R4_0331.XLS]Tregion'!R155C24</t>
  </si>
  <si>
    <t xml:space="preserve">'[R4A_0331.XLS]Tregion'!R155C1</t>
  </si>
  <si>
    <t xml:space="preserve">'[R4A_0331.XLS]Tregion'!R155C2</t>
  </si>
  <si>
    <t xml:space="preserve">'[R4A_0331.XLS]Tregion'!R155C3</t>
  </si>
  <si>
    <t xml:space="preserve">'[R4A_0331.XLS]Tregion'!R155C4</t>
  </si>
  <si>
    <t xml:space="preserve">'[R4A_0331.XLS]Tregion'!R155C32</t>
  </si>
  <si>
    <t xml:space="preserve">'[R4A_0331.XLS]Tregion'!R155C10</t>
  </si>
  <si>
    <t xml:space="preserve">'[R4A_0331.XLS]Tregion'!R155C24</t>
  </si>
  <si>
    <t xml:space="preserve">'[R4B_0331.XLS]Tregion'!R155C1</t>
  </si>
  <si>
    <t xml:space="preserve">'[R4B_0331.XLS]Tregion'!R155C2</t>
  </si>
  <si>
    <t xml:space="preserve">'[R4B_0331.XLS]Tregion'!R155C3</t>
  </si>
  <si>
    <t xml:space="preserve">'[R4B_0331.XLS]Tregion'!R155C4</t>
  </si>
  <si>
    <t xml:space="preserve">'[R4B_0331.XLS]Tregion'!R155C32</t>
  </si>
  <si>
    <t xml:space="preserve">'[R4B_0331.XLS]Tregion'!R155C10</t>
  </si>
  <si>
    <t xml:space="preserve">'[R4B_0331.XLS]Tregion'!R155C24</t>
  </si>
  <si>
    <t xml:space="preserve">'[R4C_0331.XLS]Tregion'!R155C1</t>
  </si>
  <si>
    <t xml:space="preserve">'[R4C_0331.XLS]Tregion'!R155C2</t>
  </si>
  <si>
    <t xml:space="preserve">'[R4C_0331.XLS]Tregion'!R155C3</t>
  </si>
  <si>
    <t xml:space="preserve">'[R4C_0331.XLS]Tregion'!R155C4</t>
  </si>
  <si>
    <t xml:space="preserve">'[R4C_0331.XLS]Tregion'!R155C32</t>
  </si>
  <si>
    <t xml:space="preserve">'[R4C_0331.XLS]Tregion'!R155C10</t>
  </si>
  <si>
    <t xml:space="preserve">'[R4C_0331.XLS]Tregion'!R155C24</t>
  </si>
  <si>
    <t xml:space="preserve">'[R5_0331.XLS]Tregion'!R155C1</t>
  </si>
  <si>
    <t xml:space="preserve">'[R5_0331.XLS]Tregion'!R155C2</t>
  </si>
  <si>
    <t xml:space="preserve">'[R5_0331.XLS]Tregion'!R155C3</t>
  </si>
  <si>
    <t xml:space="preserve">'[R5_0331.XLS]Tregion'!R155C4</t>
  </si>
  <si>
    <t xml:space="preserve">'[R5_0331.XLS]Tregion'!R155C32</t>
  </si>
  <si>
    <t xml:space="preserve">'[R5_0331.XLS]Tregion'!R155C10</t>
  </si>
  <si>
    <t xml:space="preserve">'[R5_0331.XLS]Tregion'!R155C24</t>
  </si>
  <si>
    <t xml:space="preserve">'[R6_0331.XLS]Tregion'!R155C1</t>
  </si>
  <si>
    <t xml:space="preserve">'[R6_0331.XLS]Tregion'!R155C2</t>
  </si>
  <si>
    <t xml:space="preserve">'[R6_0331.XLS]Tregion'!R155C3</t>
  </si>
  <si>
    <t xml:space="preserve">'[R6_0331.XLS]Tregion'!R155C4</t>
  </si>
  <si>
    <t xml:space="preserve">'[R6_0331.XLS]Tregion'!R155C32</t>
  </si>
  <si>
    <t xml:space="preserve">'[R6_0331.XLS]Tregion'!R155C10</t>
  </si>
  <si>
    <t xml:space="preserve">'[R6_0331.XLS]Tregion'!R155C24</t>
  </si>
  <si>
    <t xml:space="preserve">'[R1_0331.XLS]Tregion'!R156C1</t>
  </si>
  <si>
    <t xml:space="preserve">'[R1_0331.XLS]Tregion'!R156C2</t>
  </si>
  <si>
    <t xml:space="preserve">'[R1_0331.XLS]Tregion'!R156C3</t>
  </si>
  <si>
    <t xml:space="preserve">'[R1_0331.XLS]Tregion'!R156C4</t>
  </si>
  <si>
    <t xml:space="preserve">'[R1_0331.XLS]Tregion'!R156C32</t>
  </si>
  <si>
    <t xml:space="preserve">'[R1_0331.XLS]Tregion'!R156C10</t>
  </si>
  <si>
    <t xml:space="preserve">'[R1_0331.XLS]Tregion'!R156C24</t>
  </si>
  <si>
    <t xml:space="preserve">'[R1A_0331.XLS]Tregion'!R156C1</t>
  </si>
  <si>
    <t xml:space="preserve">'[R1A_0331.XLS]Tregion'!R156C2</t>
  </si>
  <si>
    <t xml:space="preserve">'[R1A_0331.XLS]Tregion'!R156C3</t>
  </si>
  <si>
    <t xml:space="preserve">'[R1A_0331.XLS]Tregion'!R156C4</t>
  </si>
  <si>
    <t xml:space="preserve">'[R1A_0331.XLS]Tregion'!R156C32</t>
  </si>
  <si>
    <t xml:space="preserve">'[R1A_0331.XLS]Tregion'!R156C10</t>
  </si>
  <si>
    <t xml:space="preserve">'[R1A_0331.XLS]Tregion'!R156C24</t>
  </si>
  <si>
    <t xml:space="preserve">'[R1B_0331.XLS]Tregion'!R156C1</t>
  </si>
  <si>
    <t xml:space="preserve">'[R1B_0331.XLS]Tregion'!R156C2</t>
  </si>
  <si>
    <t xml:space="preserve">'[R1B_0331.XLS]Tregion'!R156C3</t>
  </si>
  <si>
    <t xml:space="preserve">'[R1B_0331.XLS]Tregion'!R156C4</t>
  </si>
  <si>
    <t xml:space="preserve">'[R1B_0331.XLS]Tregion'!R156C32</t>
  </si>
  <si>
    <t xml:space="preserve">'[R1B_0331.XLS]Tregion'!R156C10</t>
  </si>
  <si>
    <t xml:space="preserve">'[R1B_0331.XLS]Tregion'!R156C24</t>
  </si>
  <si>
    <t xml:space="preserve">'[R1C_0331.XLS]Tregion'!R156C1</t>
  </si>
  <si>
    <t xml:space="preserve">'[R1C_0331.XLS]Tregion'!R156C2</t>
  </si>
  <si>
    <t xml:space="preserve">'[R1C_0331.XLS]Tregion'!R156C3</t>
  </si>
  <si>
    <t xml:space="preserve">'[R1C_0331.XLS]Tregion'!R156C4</t>
  </si>
  <si>
    <t xml:space="preserve">'[R1C_0331.XLS]Tregion'!R156C32</t>
  </si>
  <si>
    <t xml:space="preserve">'[R1C_0331.XLS]Tregion'!R156C10</t>
  </si>
  <si>
    <t xml:space="preserve">'[R1C_0331.XLS]Tregion'!R156C24</t>
  </si>
  <si>
    <t xml:space="preserve">'[R1E_0331.XLS]Tregion'!R156C1</t>
  </si>
  <si>
    <t xml:space="preserve">'[R1E_0331.XLS]Tregion'!R156C2</t>
  </si>
  <si>
    <t xml:space="preserve">'[R1E_0331.XLS]Tregion'!R156C3</t>
  </si>
  <si>
    <t xml:space="preserve">'[R1E_0331.XLS]Tregion'!R156C4</t>
  </si>
  <si>
    <t xml:space="preserve">'[R1E_0331.XLS]Tregion'!R156C32</t>
  </si>
  <si>
    <t xml:space="preserve">'[R1E_0331.XLS]Tregion'!R156C10</t>
  </si>
  <si>
    <t xml:space="preserve">'[R1E_0331.XLS]Tregion'!R156C24</t>
  </si>
  <si>
    <t xml:space="preserve">'[R1Z_0331.XLS]Tregion'!R156C1</t>
  </si>
  <si>
    <t xml:space="preserve">'[R1Z_0331.XLS]Tregion'!R156C2</t>
  </si>
  <si>
    <t xml:space="preserve">'[R1Z_0331.XLS]Tregion'!R156C3</t>
  </si>
  <si>
    <t xml:space="preserve">'[R1Z_0331.XLS]Tregion'!R156C4</t>
  </si>
  <si>
    <t xml:space="preserve">'[R1Z_0331.XLS]Tregion'!R156C32</t>
  </si>
  <si>
    <t xml:space="preserve">'[R1Z_0331.XLS]Tregion'!R156C10</t>
  </si>
  <si>
    <t xml:space="preserve">'[R1Z_0331.XLS]Tregion'!R156C24</t>
  </si>
  <si>
    <t xml:space="preserve">'[R3B_0331.XLS]Tregion'!R156C1</t>
  </si>
  <si>
    <t xml:space="preserve">'[R3B_0331.XLS]Tregion'!R156C2</t>
  </si>
  <si>
    <t xml:space="preserve">'[R3B_0331.XLS]Tregion'!R156C3</t>
  </si>
  <si>
    <t xml:space="preserve">'[R3B_0331.XLS]Tregion'!R156C4</t>
  </si>
  <si>
    <t xml:space="preserve">'[R3B_0331.XLS]Tregion'!R156C32</t>
  </si>
  <si>
    <t xml:space="preserve">'[R3B_0331.XLS]Tregion'!R156C10</t>
  </si>
  <si>
    <t xml:space="preserve">'[R3B_0331.XLS]Tregion'!R156C24</t>
  </si>
  <si>
    <t xml:space="preserve">'[R4_0331.XLS]Tregion'!R156C1</t>
  </si>
  <si>
    <t xml:space="preserve">'[R4_0331.XLS]Tregion'!R156C2</t>
  </si>
  <si>
    <t xml:space="preserve">'[R4_0331.XLS]Tregion'!R156C3</t>
  </si>
  <si>
    <t xml:space="preserve">'[R4_0331.XLS]Tregion'!R156C4</t>
  </si>
  <si>
    <t xml:space="preserve">'[R4_0331.XLS]Tregion'!R156C32</t>
  </si>
  <si>
    <t xml:space="preserve">'[R4_0331.XLS]Tregion'!R156C10</t>
  </si>
  <si>
    <t xml:space="preserve">'[R4_0331.XLS]Tregion'!R156C24</t>
  </si>
  <si>
    <t xml:space="preserve">'[R4A_0331.XLS]Tregion'!R156C1</t>
  </si>
  <si>
    <t xml:space="preserve">'[R4A_0331.XLS]Tregion'!R156C2</t>
  </si>
  <si>
    <t xml:space="preserve">'[R4A_0331.XLS]Tregion'!R156C3</t>
  </si>
  <si>
    <t xml:space="preserve">'[R4A_0331.XLS]Tregion'!R156C4</t>
  </si>
  <si>
    <t xml:space="preserve">'[R4A_0331.XLS]Tregion'!R156C32</t>
  </si>
  <si>
    <t xml:space="preserve">'[R4A_0331.XLS]Tregion'!R156C10</t>
  </si>
  <si>
    <t xml:space="preserve">'[R4A_0331.XLS]Tregion'!R156C24</t>
  </si>
  <si>
    <t xml:space="preserve">'[R4B_0331.XLS]Tregion'!R156C1</t>
  </si>
  <si>
    <t xml:space="preserve">'[R4B_0331.XLS]Tregion'!R156C2</t>
  </si>
  <si>
    <t xml:space="preserve">'[R4B_0331.XLS]Tregion'!R156C3</t>
  </si>
  <si>
    <t xml:space="preserve">'[R4B_0331.XLS]Tregion'!R156C4</t>
  </si>
  <si>
    <t xml:space="preserve">'[R4B_0331.XLS]Tregion'!R156C32</t>
  </si>
  <si>
    <t xml:space="preserve">'[R4B_0331.XLS]Tregion'!R156C10</t>
  </si>
  <si>
    <t xml:space="preserve">'[R4B_0331.XLS]Tregion'!R156C24</t>
  </si>
  <si>
    <t xml:space="preserve">'[R4C_0331.XLS]Tregion'!R156C1</t>
  </si>
  <si>
    <t xml:space="preserve">'[R4C_0331.XLS]Tregion'!R156C2</t>
  </si>
  <si>
    <t xml:space="preserve">'[R4C_0331.XLS]Tregion'!R156C3</t>
  </si>
  <si>
    <t xml:space="preserve">'[R4C_0331.XLS]Tregion'!R156C4</t>
  </si>
  <si>
    <t xml:space="preserve">'[R4C_0331.XLS]Tregion'!R156C32</t>
  </si>
  <si>
    <t xml:space="preserve">'[R4C_0331.XLS]Tregion'!R156C10</t>
  </si>
  <si>
    <t xml:space="preserve">'[R4C_0331.XLS]Tregion'!R156C24</t>
  </si>
  <si>
    <t xml:space="preserve">'[R5_0331.XLS]Tregion'!R156C1</t>
  </si>
  <si>
    <t xml:space="preserve">'[R5_0331.XLS]Tregion'!R156C2</t>
  </si>
  <si>
    <t xml:space="preserve">'[R5_0331.XLS]Tregion'!R156C3</t>
  </si>
  <si>
    <t xml:space="preserve">'[R5_0331.XLS]Tregion'!R156C4</t>
  </si>
  <si>
    <t xml:space="preserve">'[R5_0331.XLS]Tregion'!R156C32</t>
  </si>
  <si>
    <t xml:space="preserve">'[R5_0331.XLS]Tregion'!R156C10</t>
  </si>
  <si>
    <t xml:space="preserve">'[R5_0331.XLS]Tregion'!R156C24</t>
  </si>
  <si>
    <t xml:space="preserve">'[R6_0331.XLS]Tregion'!R156C1</t>
  </si>
  <si>
    <t xml:space="preserve">'[R6_0331.XLS]Tregion'!R156C2</t>
  </si>
  <si>
    <t xml:space="preserve">'[R6_0331.XLS]Tregion'!R156C3</t>
  </si>
  <si>
    <t xml:space="preserve">'[R6_0331.XLS]Tregion'!R156C4</t>
  </si>
  <si>
    <t xml:space="preserve">'[R6_0331.XLS]Tregion'!R156C32</t>
  </si>
  <si>
    <t xml:space="preserve">'[R6_0331.XLS]Tregion'!R156C10</t>
  </si>
  <si>
    <t xml:space="preserve">'[R6_0331.XLS]Tregion'!R156C24</t>
  </si>
  <si>
    <t xml:space="preserve">'[R1_0331.XLS]Tregion'!R157C1</t>
  </si>
  <si>
    <t xml:space="preserve">'[R1_0331.XLS]Tregion'!R157C2</t>
  </si>
  <si>
    <t xml:space="preserve">'[R1_0331.XLS]Tregion'!R157C3</t>
  </si>
  <si>
    <t xml:space="preserve">'[R1_0331.XLS]Tregion'!R157C4</t>
  </si>
  <si>
    <t xml:space="preserve">'[R1_0331.XLS]Tregion'!R157C32</t>
  </si>
  <si>
    <t xml:space="preserve">'[R1_0331.XLS]Tregion'!R157C10</t>
  </si>
  <si>
    <t xml:space="preserve">'[R1_0331.XLS]Tregion'!R157C24</t>
  </si>
  <si>
    <t xml:space="preserve">'[R1A_0331.XLS]Tregion'!R157C1</t>
  </si>
  <si>
    <t xml:space="preserve">'[R1A_0331.XLS]Tregion'!R157C2</t>
  </si>
  <si>
    <t xml:space="preserve">'[R1A_0331.XLS]Tregion'!R157C3</t>
  </si>
  <si>
    <t xml:space="preserve">'[R1A_0331.XLS]Tregion'!R157C4</t>
  </si>
  <si>
    <t xml:space="preserve">'[R1A_0331.XLS]Tregion'!R157C32</t>
  </si>
  <si>
    <t xml:space="preserve">'[R1A_0331.XLS]Tregion'!R157C10</t>
  </si>
  <si>
    <t xml:space="preserve">'[R1A_0331.XLS]Tregion'!R157C24</t>
  </si>
  <si>
    <t xml:space="preserve">'[R1B_0331.XLS]Tregion'!R157C1</t>
  </si>
  <si>
    <t xml:space="preserve">'[R1B_0331.XLS]Tregion'!R157C2</t>
  </si>
  <si>
    <t xml:space="preserve">'[R1B_0331.XLS]Tregion'!R157C3</t>
  </si>
  <si>
    <t xml:space="preserve">'[R1B_0331.XLS]Tregion'!R157C4</t>
  </si>
  <si>
    <t xml:space="preserve">'[R1B_0331.XLS]Tregion'!R157C32</t>
  </si>
  <si>
    <t xml:space="preserve">'[R1B_0331.XLS]Tregion'!R157C10</t>
  </si>
  <si>
    <t xml:space="preserve">'[R1B_0331.XLS]Tregion'!R157C24</t>
  </si>
  <si>
    <t xml:space="preserve">'[R1C_0331.XLS]Tregion'!R157C1</t>
  </si>
  <si>
    <t xml:space="preserve">'[R1C_0331.XLS]Tregion'!R157C2</t>
  </si>
  <si>
    <t xml:space="preserve">'[R1C_0331.XLS]Tregion'!R157C3</t>
  </si>
  <si>
    <t xml:space="preserve">'[R1C_0331.XLS]Tregion'!R157C4</t>
  </si>
  <si>
    <t xml:space="preserve">'[R1C_0331.XLS]Tregion'!R157C32</t>
  </si>
  <si>
    <t xml:space="preserve">'[R1C_0331.XLS]Tregion'!R157C10</t>
  </si>
  <si>
    <t xml:space="preserve">'[R1C_0331.XLS]Tregion'!R157C24</t>
  </si>
  <si>
    <t xml:space="preserve">'[R1E_0331.XLS]Tregion'!R157C1</t>
  </si>
  <si>
    <t xml:space="preserve">'[R1E_0331.XLS]Tregion'!R157C2</t>
  </si>
  <si>
    <t xml:space="preserve">'[R1E_0331.XLS]Tregion'!R157C3</t>
  </si>
  <si>
    <t xml:space="preserve">'[R1E_0331.XLS]Tregion'!R157C4</t>
  </si>
  <si>
    <t xml:space="preserve">'[R1E_0331.XLS]Tregion'!R157C32</t>
  </si>
  <si>
    <t xml:space="preserve">'[R1E_0331.XLS]Tregion'!R157C10</t>
  </si>
  <si>
    <t xml:space="preserve">'[R1E_0331.XLS]Tregion'!R157C24</t>
  </si>
  <si>
    <t xml:space="preserve">'[R1Z_0331.XLS]Tregion'!R157C1</t>
  </si>
  <si>
    <t xml:space="preserve">'[R1Z_0331.XLS]Tregion'!R157C2</t>
  </si>
  <si>
    <t xml:space="preserve">'[R1Z_0331.XLS]Tregion'!R157C3</t>
  </si>
  <si>
    <t xml:space="preserve">'[R1Z_0331.XLS]Tregion'!R157C4</t>
  </si>
  <si>
    <t xml:space="preserve">'[R1Z_0331.XLS]Tregion'!R157C32</t>
  </si>
  <si>
    <t xml:space="preserve">'[R1Z_0331.XLS]Tregion'!R157C10</t>
  </si>
  <si>
    <t xml:space="preserve">'[R1Z_0331.XLS]Tregion'!R157C24</t>
  </si>
  <si>
    <t xml:space="preserve">'[R3B_0331.XLS]Tregion'!R157C1</t>
  </si>
  <si>
    <t xml:space="preserve">'[R3B_0331.XLS]Tregion'!R157C2</t>
  </si>
  <si>
    <t xml:space="preserve">'[R3B_0331.XLS]Tregion'!R157C3</t>
  </si>
  <si>
    <t xml:space="preserve">'[R3B_0331.XLS]Tregion'!R157C4</t>
  </si>
  <si>
    <t xml:space="preserve">'[R3B_0331.XLS]Tregion'!R157C32</t>
  </si>
  <si>
    <t xml:space="preserve">'[R3B_0331.XLS]Tregion'!R157C10</t>
  </si>
  <si>
    <t xml:space="preserve">'[R3B_0331.XLS]Tregion'!R157C24</t>
  </si>
  <si>
    <t xml:space="preserve">'[R4_0331.XLS]Tregion'!R157C1</t>
  </si>
  <si>
    <t xml:space="preserve">'[R4_0331.XLS]Tregion'!R157C2</t>
  </si>
  <si>
    <t xml:space="preserve">'[R4_0331.XLS]Tregion'!R157C3</t>
  </si>
  <si>
    <t xml:space="preserve">'[R4_0331.XLS]Tregion'!R157C4</t>
  </si>
  <si>
    <t xml:space="preserve">'[R4_0331.XLS]Tregion'!R157C32</t>
  </si>
  <si>
    <t xml:space="preserve">'[R4_0331.XLS]Tregion'!R157C10</t>
  </si>
  <si>
    <t xml:space="preserve">'[R4_0331.XLS]Tregion'!R157C24</t>
  </si>
  <si>
    <t xml:space="preserve">'[R4A_0331.XLS]Tregion'!R157C1</t>
  </si>
  <si>
    <t xml:space="preserve">'[R4A_0331.XLS]Tregion'!R157C2</t>
  </si>
  <si>
    <t xml:space="preserve">'[R4A_0331.XLS]Tregion'!R157C3</t>
  </si>
  <si>
    <t xml:space="preserve">'[R4A_0331.XLS]Tregion'!R157C4</t>
  </si>
  <si>
    <t xml:space="preserve">'[R4A_0331.XLS]Tregion'!R157C32</t>
  </si>
  <si>
    <t xml:space="preserve">'[R4A_0331.XLS]Tregion'!R157C10</t>
  </si>
  <si>
    <t xml:space="preserve">'[R4A_0331.XLS]Tregion'!R157C24</t>
  </si>
  <si>
    <t xml:space="preserve">'[R4B_0331.XLS]Tregion'!R157C1</t>
  </si>
  <si>
    <t xml:space="preserve">'[R4B_0331.XLS]Tregion'!R157C2</t>
  </si>
  <si>
    <t xml:space="preserve">'[R4B_0331.XLS]Tregion'!R157C3</t>
  </si>
  <si>
    <t xml:space="preserve">'[R4B_0331.XLS]Tregion'!R157C4</t>
  </si>
  <si>
    <t xml:space="preserve">'[R4B_0331.XLS]Tregion'!R157C32</t>
  </si>
  <si>
    <t xml:space="preserve">'[R4B_0331.XLS]Tregion'!R157C10</t>
  </si>
  <si>
    <t xml:space="preserve">'[R4B_0331.XLS]Tregion'!R157C24</t>
  </si>
  <si>
    <t xml:space="preserve">'[R4C_0331.XLS]Tregion'!R157C1</t>
  </si>
  <si>
    <t xml:space="preserve">'[R4C_0331.XLS]Tregion'!R157C2</t>
  </si>
  <si>
    <t xml:space="preserve">'[R4C_0331.XLS]Tregion'!R157C3</t>
  </si>
  <si>
    <t xml:space="preserve">'[R4C_0331.XLS]Tregion'!R157C4</t>
  </si>
  <si>
    <t xml:space="preserve">'[R4C_0331.XLS]Tregion'!R157C32</t>
  </si>
  <si>
    <t xml:space="preserve">'[R4C_0331.XLS]Tregion'!R157C10</t>
  </si>
  <si>
    <t xml:space="preserve">'[R4C_0331.XLS]Tregion'!R157C24</t>
  </si>
  <si>
    <t xml:space="preserve">'[R5_0331.XLS]Tregion'!R157C1</t>
  </si>
  <si>
    <t xml:space="preserve">'[R5_0331.XLS]Tregion'!R157C2</t>
  </si>
  <si>
    <t xml:space="preserve">'[R5_0331.XLS]Tregion'!R157C3</t>
  </si>
  <si>
    <t xml:space="preserve">'[R5_0331.XLS]Tregion'!R157C4</t>
  </si>
  <si>
    <t xml:space="preserve">'[R5_0331.XLS]Tregion'!R157C32</t>
  </si>
  <si>
    <t xml:space="preserve">'[R5_0331.XLS]Tregion'!R157C10</t>
  </si>
  <si>
    <t xml:space="preserve">'[R5_0331.XLS]Tregion'!R157C24</t>
  </si>
  <si>
    <t xml:space="preserve">'[R6_0331.XLS]Tregion'!R157C1</t>
  </si>
  <si>
    <t xml:space="preserve">'[R6_0331.XLS]Tregion'!R157C2</t>
  </si>
  <si>
    <t xml:space="preserve">'[R6_0331.XLS]Tregion'!R157C3</t>
  </si>
  <si>
    <t xml:space="preserve">'[R6_0331.XLS]Tregion'!R157C4</t>
  </si>
  <si>
    <t xml:space="preserve">'[R6_0331.XLS]Tregion'!R157C32</t>
  </si>
  <si>
    <t xml:space="preserve">'[R6_0331.XLS]Tregion'!R157C10</t>
  </si>
  <si>
    <t xml:space="preserve">'[R6_0331.XLS]Tregion'!R157C24</t>
  </si>
  <si>
    <t xml:space="preserve">'[R1_0331.XLS]Tregion'!R158C1</t>
  </si>
  <si>
    <t xml:space="preserve">'[R1_0331.XLS]Tregion'!R158C2</t>
  </si>
  <si>
    <t xml:space="preserve">'[R1_0331.XLS]Tregion'!R158C3</t>
  </si>
  <si>
    <t xml:space="preserve">'[R1_0331.XLS]Tregion'!R158C4</t>
  </si>
  <si>
    <t xml:space="preserve">'[R1_0331.XLS]Tregion'!R158C32</t>
  </si>
  <si>
    <t xml:space="preserve">'[R1_0331.XLS]Tregion'!R158C10</t>
  </si>
  <si>
    <t xml:space="preserve">'[R1_0331.XLS]Tregion'!R158C24</t>
  </si>
  <si>
    <t xml:space="preserve">'[R1A_0331.XLS]Tregion'!R158C1</t>
  </si>
  <si>
    <t xml:space="preserve">'[R1A_0331.XLS]Tregion'!R158C2</t>
  </si>
  <si>
    <t xml:space="preserve">'[R1A_0331.XLS]Tregion'!R158C3</t>
  </si>
  <si>
    <t xml:space="preserve">'[R1A_0331.XLS]Tregion'!R158C4</t>
  </si>
  <si>
    <t xml:space="preserve">'[R1A_0331.XLS]Tregion'!R158C32</t>
  </si>
  <si>
    <t xml:space="preserve">'[R1A_0331.XLS]Tregion'!R158C10</t>
  </si>
  <si>
    <t xml:space="preserve">'[R1A_0331.XLS]Tregion'!R158C24</t>
  </si>
  <si>
    <t xml:space="preserve">'[R1B_0331.XLS]Tregion'!R158C1</t>
  </si>
  <si>
    <t xml:space="preserve">'[R1B_0331.XLS]Tregion'!R158C2</t>
  </si>
  <si>
    <t xml:space="preserve">'[R1B_0331.XLS]Tregion'!R158C3</t>
  </si>
  <si>
    <t xml:space="preserve">'[R1B_0331.XLS]Tregion'!R158C4</t>
  </si>
  <si>
    <t xml:space="preserve">'[R1B_0331.XLS]Tregion'!R158C32</t>
  </si>
  <si>
    <t xml:space="preserve">'[R1B_0331.XLS]Tregion'!R158C10</t>
  </si>
  <si>
    <t xml:space="preserve">'[R1B_0331.XLS]Tregion'!R158C24</t>
  </si>
  <si>
    <t xml:space="preserve">'[R1C_0331.XLS]Tregion'!R158C1</t>
  </si>
  <si>
    <t xml:space="preserve">'[R1C_0331.XLS]Tregion'!R158C2</t>
  </si>
  <si>
    <t xml:space="preserve">'[R1C_0331.XLS]Tregion'!R158C3</t>
  </si>
  <si>
    <t xml:space="preserve">'[R1C_0331.XLS]Tregion'!R158C4</t>
  </si>
  <si>
    <t xml:space="preserve">'[R1C_0331.XLS]Tregion'!R158C32</t>
  </si>
  <si>
    <t xml:space="preserve">'[R1C_0331.XLS]Tregion'!R158C10</t>
  </si>
  <si>
    <t xml:space="preserve">'[R1C_0331.XLS]Tregion'!R158C24</t>
  </si>
  <si>
    <t xml:space="preserve">'[R1E_0331.XLS]Tregion'!R158C1</t>
  </si>
  <si>
    <t xml:space="preserve">'[R1E_0331.XLS]Tregion'!R158C2</t>
  </si>
  <si>
    <t xml:space="preserve">'[R1E_0331.XLS]Tregion'!R158C3</t>
  </si>
  <si>
    <t xml:space="preserve">'[R1E_0331.XLS]Tregion'!R158C4</t>
  </si>
  <si>
    <t xml:space="preserve">'[R1E_0331.XLS]Tregion'!R158C32</t>
  </si>
  <si>
    <t xml:space="preserve">'[R1E_0331.XLS]Tregion'!R158C10</t>
  </si>
  <si>
    <t xml:space="preserve">'[R1E_0331.XLS]Tregion'!R158C24</t>
  </si>
  <si>
    <t xml:space="preserve">'[R1Z_0331.XLS]Tregion'!R158C1</t>
  </si>
  <si>
    <t xml:space="preserve">'[R1Z_0331.XLS]Tregion'!R158C2</t>
  </si>
  <si>
    <t xml:space="preserve">'[R1Z_0331.XLS]Tregion'!R158C3</t>
  </si>
  <si>
    <t xml:space="preserve">'[R1Z_0331.XLS]Tregion'!R158C4</t>
  </si>
  <si>
    <t xml:space="preserve">'[R1Z_0331.XLS]Tregion'!R158C32</t>
  </si>
  <si>
    <t xml:space="preserve">'[R1Z_0331.XLS]Tregion'!R158C10</t>
  </si>
  <si>
    <t xml:space="preserve">'[R1Z_0331.XLS]Tregion'!R158C24</t>
  </si>
  <si>
    <t xml:space="preserve">'[R3B_0331.XLS]Tregion'!R158C1</t>
  </si>
  <si>
    <t xml:space="preserve">'[R3B_0331.XLS]Tregion'!R158C2</t>
  </si>
  <si>
    <t xml:space="preserve">'[R3B_0331.XLS]Tregion'!R158C3</t>
  </si>
  <si>
    <t xml:space="preserve">'[R3B_0331.XLS]Tregion'!R158C4</t>
  </si>
  <si>
    <t xml:space="preserve">'[R3B_0331.XLS]Tregion'!R158C32</t>
  </si>
  <si>
    <t xml:space="preserve">'[R3B_0331.XLS]Tregion'!R158C10</t>
  </si>
  <si>
    <t xml:space="preserve">'[R3B_0331.XLS]Tregion'!R158C24</t>
  </si>
  <si>
    <t xml:space="preserve">'[R4_0331.XLS]Tregion'!R158C1</t>
  </si>
  <si>
    <t xml:space="preserve">'[R4_0331.XLS]Tregion'!R158C2</t>
  </si>
  <si>
    <t xml:space="preserve">'[R4_0331.XLS]Tregion'!R158C3</t>
  </si>
  <si>
    <t xml:space="preserve">'[R4_0331.XLS]Tregion'!R158C4</t>
  </si>
  <si>
    <t xml:space="preserve">'[R4_0331.XLS]Tregion'!R158C32</t>
  </si>
  <si>
    <t xml:space="preserve">'[R4_0331.XLS]Tregion'!R158C10</t>
  </si>
  <si>
    <t xml:space="preserve">'[R4_0331.XLS]Tregion'!R158C24</t>
  </si>
  <si>
    <t xml:space="preserve">'[R4A_0331.XLS]Tregion'!R158C1</t>
  </si>
  <si>
    <t xml:space="preserve">'[R4A_0331.XLS]Tregion'!R158C2</t>
  </si>
  <si>
    <t xml:space="preserve">'[R4A_0331.XLS]Tregion'!R158C3</t>
  </si>
  <si>
    <t xml:space="preserve">'[R4A_0331.XLS]Tregion'!R158C4</t>
  </si>
  <si>
    <t xml:space="preserve">'[R4A_0331.XLS]Tregion'!R158C32</t>
  </si>
  <si>
    <t xml:space="preserve">'[R4A_0331.XLS]Tregion'!R158C10</t>
  </si>
  <si>
    <t xml:space="preserve">'[R4A_0331.XLS]Tregion'!R158C24</t>
  </si>
  <si>
    <t xml:space="preserve">'[R4B_0331.XLS]Tregion'!R158C1</t>
  </si>
  <si>
    <t xml:space="preserve">'[R4B_0331.XLS]Tregion'!R158C2</t>
  </si>
  <si>
    <t xml:space="preserve">'[R4B_0331.XLS]Tregion'!R158C3</t>
  </si>
  <si>
    <t xml:space="preserve">'[R4B_0331.XLS]Tregion'!R158C4</t>
  </si>
  <si>
    <t xml:space="preserve">'[R4B_0331.XLS]Tregion'!R158C32</t>
  </si>
  <si>
    <t xml:space="preserve">'[R4B_0331.XLS]Tregion'!R158C10</t>
  </si>
  <si>
    <t xml:space="preserve">'[R4B_0331.XLS]Tregion'!R158C24</t>
  </si>
  <si>
    <t xml:space="preserve">'[R4C_0331.XLS]Tregion'!R158C1</t>
  </si>
  <si>
    <t xml:space="preserve">'[R4C_0331.XLS]Tregion'!R158C2</t>
  </si>
  <si>
    <t xml:space="preserve">'[R4C_0331.XLS]Tregion'!R158C3</t>
  </si>
  <si>
    <t xml:space="preserve">'[R4C_0331.XLS]Tregion'!R158C4</t>
  </si>
  <si>
    <t xml:space="preserve">'[R4C_0331.XLS]Tregion'!R158C32</t>
  </si>
  <si>
    <t xml:space="preserve">'[R4C_0331.XLS]Tregion'!R158C10</t>
  </si>
  <si>
    <t xml:space="preserve">'[R4C_0331.XLS]Tregion'!R158C24</t>
  </si>
  <si>
    <t xml:space="preserve">'[R5_0331.XLS]Tregion'!R158C1</t>
  </si>
  <si>
    <t xml:space="preserve">'[R5_0331.XLS]Tregion'!R158C2</t>
  </si>
  <si>
    <t xml:space="preserve">'[R5_0331.XLS]Tregion'!R158C3</t>
  </si>
  <si>
    <t xml:space="preserve">'[R5_0331.XLS]Tregion'!R158C4</t>
  </si>
  <si>
    <t xml:space="preserve">'[R5_0331.XLS]Tregion'!R158C32</t>
  </si>
  <si>
    <t xml:space="preserve">'[R5_0331.XLS]Tregion'!R158C10</t>
  </si>
  <si>
    <t xml:space="preserve">'[R5_0331.XLS]Tregion'!R158C24</t>
  </si>
  <si>
    <t xml:space="preserve">'[R6_0331.XLS]Tregion'!R158C1</t>
  </si>
  <si>
    <t xml:space="preserve">'[R6_0331.XLS]Tregion'!R158C2</t>
  </si>
  <si>
    <t xml:space="preserve">'[R6_0331.XLS]Tregion'!R158C3</t>
  </si>
  <si>
    <t xml:space="preserve">'[R6_0331.XLS]Tregion'!R158C4</t>
  </si>
  <si>
    <t xml:space="preserve">'[R6_0331.XLS]Tregion'!R158C32</t>
  </si>
  <si>
    <t xml:space="preserve">'[R6_0331.XLS]Tregion'!R158C10</t>
  </si>
  <si>
    <t xml:space="preserve">'[R6_0331.XLS]Tregion'!R158C24</t>
  </si>
  <si>
    <t xml:space="preserve">'[R1_0331.XLS]Tregion'!R159C1</t>
  </si>
  <si>
    <t xml:space="preserve">'[R1_0331.XLS]Tregion'!R159C2</t>
  </si>
  <si>
    <t xml:space="preserve">'[R1_0331.XLS]Tregion'!R159C3</t>
  </si>
  <si>
    <t xml:space="preserve">'[R1_0331.XLS]Tregion'!R159C4</t>
  </si>
  <si>
    <t xml:space="preserve">'[R1_0331.XLS]Tregion'!R159C32</t>
  </si>
  <si>
    <t xml:space="preserve">'[R1_0331.XLS]Tregion'!R159C10</t>
  </si>
  <si>
    <t xml:space="preserve">'[R1_0331.XLS]Tregion'!R159C24</t>
  </si>
  <si>
    <t xml:space="preserve">'[R1A_0331.XLS]Tregion'!R159C1</t>
  </si>
  <si>
    <t xml:space="preserve">'[R1A_0331.XLS]Tregion'!R159C2</t>
  </si>
  <si>
    <t xml:space="preserve">'[R1A_0331.XLS]Tregion'!R159C3</t>
  </si>
  <si>
    <t xml:space="preserve">'[R1A_0331.XLS]Tregion'!R159C4</t>
  </si>
  <si>
    <t xml:space="preserve">'[R1A_0331.XLS]Tregion'!R159C32</t>
  </si>
  <si>
    <t xml:space="preserve">'[R1A_0331.XLS]Tregion'!R159C10</t>
  </si>
  <si>
    <t xml:space="preserve">'[R1A_0331.XLS]Tregion'!R159C24</t>
  </si>
  <si>
    <t xml:space="preserve">'[R1B_0331.XLS]Tregion'!R159C1</t>
  </si>
  <si>
    <t xml:space="preserve">'[R1B_0331.XLS]Tregion'!R159C2</t>
  </si>
  <si>
    <t xml:space="preserve">'[R1B_0331.XLS]Tregion'!R159C3</t>
  </si>
  <si>
    <t xml:space="preserve">'[R1B_0331.XLS]Tregion'!R159C4</t>
  </si>
  <si>
    <t xml:space="preserve">'[R1B_0331.XLS]Tregion'!R159C32</t>
  </si>
  <si>
    <t xml:space="preserve">'[R1B_0331.XLS]Tregion'!R159C10</t>
  </si>
  <si>
    <t xml:space="preserve">'[R1B_0331.XLS]Tregion'!R159C24</t>
  </si>
  <si>
    <t xml:space="preserve">'[R1C_0331.XLS]Tregion'!R159C1</t>
  </si>
  <si>
    <t xml:space="preserve">'[R1C_0331.XLS]Tregion'!R159C2</t>
  </si>
  <si>
    <t xml:space="preserve">'[R1C_0331.XLS]Tregion'!R159C3</t>
  </si>
  <si>
    <t xml:space="preserve">'[R1C_0331.XLS]Tregion'!R159C4</t>
  </si>
  <si>
    <t xml:space="preserve">'[R1C_0331.XLS]Tregion'!R159C32</t>
  </si>
  <si>
    <t xml:space="preserve">'[R1C_0331.XLS]Tregion'!R159C10</t>
  </si>
  <si>
    <t xml:space="preserve">'[R1C_0331.XLS]Tregion'!R159C24</t>
  </si>
  <si>
    <t xml:space="preserve">'[R1E_0331.XLS]Tregion'!R159C1</t>
  </si>
  <si>
    <t xml:space="preserve">'[R1E_0331.XLS]Tregion'!R159C2</t>
  </si>
  <si>
    <t xml:space="preserve">'[R1E_0331.XLS]Tregion'!R159C3</t>
  </si>
  <si>
    <t xml:space="preserve">'[R1E_0331.XLS]Tregion'!R159C4</t>
  </si>
  <si>
    <t xml:space="preserve">'[R1E_0331.XLS]Tregion'!R159C32</t>
  </si>
  <si>
    <t xml:space="preserve">'[R1E_0331.XLS]Tregion'!R159C10</t>
  </si>
  <si>
    <t xml:space="preserve">'[R1E_0331.XLS]Tregion'!R159C24</t>
  </si>
  <si>
    <t xml:space="preserve">'[R1Z_0331.XLS]Tregion'!R159C1</t>
  </si>
  <si>
    <t xml:space="preserve">'[R1Z_0331.XLS]Tregion'!R159C2</t>
  </si>
  <si>
    <t xml:space="preserve">'[R1Z_0331.XLS]Tregion'!R159C3</t>
  </si>
  <si>
    <t xml:space="preserve">'[R1Z_0331.XLS]Tregion'!R159C4</t>
  </si>
  <si>
    <t xml:space="preserve">'[R1Z_0331.XLS]Tregion'!R159C32</t>
  </si>
  <si>
    <t xml:space="preserve">'[R1Z_0331.XLS]Tregion'!R159C10</t>
  </si>
  <si>
    <t xml:space="preserve">'[R1Z_0331.XLS]Tregion'!R159C24</t>
  </si>
  <si>
    <t xml:space="preserve">'[R3B_0331.XLS]Tregion'!R159C1</t>
  </si>
  <si>
    <t xml:space="preserve">'[R3B_0331.XLS]Tregion'!R159C2</t>
  </si>
  <si>
    <t xml:space="preserve">'[R3B_0331.XLS]Tregion'!R159C3</t>
  </si>
  <si>
    <t xml:space="preserve">'[R3B_0331.XLS]Tregion'!R159C4</t>
  </si>
  <si>
    <t xml:space="preserve">'[R3B_0331.XLS]Tregion'!R159C32</t>
  </si>
  <si>
    <t xml:space="preserve">'[R3B_0331.XLS]Tregion'!R159C10</t>
  </si>
  <si>
    <t xml:space="preserve">'[R3B_0331.XLS]Tregion'!R159C24</t>
  </si>
  <si>
    <t xml:space="preserve">'[R4_0331.XLS]Tregion'!R159C1</t>
  </si>
  <si>
    <t xml:space="preserve">'[R4_0331.XLS]Tregion'!R159C2</t>
  </si>
  <si>
    <t xml:space="preserve">'[R4_0331.XLS]Tregion'!R159C3</t>
  </si>
  <si>
    <t xml:space="preserve">'[R4_0331.XLS]Tregion'!R159C4</t>
  </si>
  <si>
    <t xml:space="preserve">'[R4_0331.XLS]Tregion'!R159C32</t>
  </si>
  <si>
    <t xml:space="preserve">'[R4_0331.XLS]Tregion'!R159C10</t>
  </si>
  <si>
    <t xml:space="preserve">'[R4_0331.XLS]Tregion'!R159C24</t>
  </si>
  <si>
    <t xml:space="preserve">'[R4A_0331.XLS]Tregion'!R159C1</t>
  </si>
  <si>
    <t xml:space="preserve">'[R4A_0331.XLS]Tregion'!R159C2</t>
  </si>
  <si>
    <t xml:space="preserve">'[R4A_0331.XLS]Tregion'!R159C3</t>
  </si>
  <si>
    <t xml:space="preserve">'[R4A_0331.XLS]Tregion'!R159C4</t>
  </si>
  <si>
    <t xml:space="preserve">'[R4A_0331.XLS]Tregion'!R159C32</t>
  </si>
  <si>
    <t xml:space="preserve">'[R4A_0331.XLS]Tregion'!R159C10</t>
  </si>
  <si>
    <t xml:space="preserve">'[R4A_0331.XLS]Tregion'!R159C24</t>
  </si>
  <si>
    <t xml:space="preserve">'[R4B_0331.XLS]Tregion'!R159C1</t>
  </si>
  <si>
    <t xml:space="preserve">'[R4B_0331.XLS]Tregion'!R159C2</t>
  </si>
  <si>
    <t xml:space="preserve">'[R4B_0331.XLS]Tregion'!R159C3</t>
  </si>
  <si>
    <t xml:space="preserve">'[R4B_0331.XLS]Tregion'!R159C4</t>
  </si>
  <si>
    <t xml:space="preserve">'[R4B_0331.XLS]Tregion'!R159C32</t>
  </si>
  <si>
    <t xml:space="preserve">'[R4B_0331.XLS]Tregion'!R159C10</t>
  </si>
  <si>
    <t xml:space="preserve">'[R4B_0331.XLS]Tregion'!R159C24</t>
  </si>
  <si>
    <t xml:space="preserve">'[R4C_0331.XLS]Tregion'!R159C1</t>
  </si>
  <si>
    <t xml:space="preserve">'[R4C_0331.XLS]Tregion'!R159C2</t>
  </si>
  <si>
    <t xml:space="preserve">'[R4C_0331.XLS]Tregion'!R159C3</t>
  </si>
  <si>
    <t xml:space="preserve">'[R4C_0331.XLS]Tregion'!R159C4</t>
  </si>
  <si>
    <t xml:space="preserve">'[R4C_0331.XLS]Tregion'!R159C32</t>
  </si>
  <si>
    <t xml:space="preserve">'[R4C_0331.XLS]Tregion'!R159C10</t>
  </si>
  <si>
    <t xml:space="preserve">'[R4C_0331.XLS]Tregion'!R159C24</t>
  </si>
  <si>
    <t xml:space="preserve">'[R5_0331.XLS]Tregion'!R159C1</t>
  </si>
  <si>
    <t xml:space="preserve">'[R5_0331.XLS]Tregion'!R159C2</t>
  </si>
  <si>
    <t xml:space="preserve">'[R5_0331.XLS]Tregion'!R159C3</t>
  </si>
  <si>
    <t xml:space="preserve">'[R5_0331.XLS]Tregion'!R159C4</t>
  </si>
  <si>
    <t xml:space="preserve">'[R5_0331.XLS]Tregion'!R159C32</t>
  </si>
  <si>
    <t xml:space="preserve">'[R5_0331.XLS]Tregion'!R159C10</t>
  </si>
  <si>
    <t xml:space="preserve">'[R5_0331.XLS]Tregion'!R159C24</t>
  </si>
  <si>
    <t xml:space="preserve">'[R6_0331.XLS]Tregion'!R159C1</t>
  </si>
  <si>
    <t xml:space="preserve">'[R6_0331.XLS]Tregion'!R159C2</t>
  </si>
  <si>
    <t xml:space="preserve">'[R6_0331.XLS]Tregion'!R159C3</t>
  </si>
  <si>
    <t xml:space="preserve">'[R6_0331.XLS]Tregion'!R159C4</t>
  </si>
  <si>
    <t xml:space="preserve">'[R6_0331.XLS]Tregion'!R159C32</t>
  </si>
  <si>
    <t xml:space="preserve">'[R6_0331.XLS]Tregion'!R159C10</t>
  </si>
  <si>
    <t xml:space="preserve">'[R6_0331.XLS]Tregion'!R159C24</t>
  </si>
  <si>
    <t xml:space="preserve">'[R1_0331.XLS]Tregion'!R160C1</t>
  </si>
  <si>
    <t xml:space="preserve">'[R1_0331.XLS]Tregion'!R160C2</t>
  </si>
  <si>
    <t xml:space="preserve">'[R1_0331.XLS]Tregion'!R160C3</t>
  </si>
  <si>
    <t xml:space="preserve">'[R1_0331.XLS]Tregion'!R160C4</t>
  </si>
  <si>
    <t xml:space="preserve">'[R1_0331.XLS]Tregion'!R160C32</t>
  </si>
  <si>
    <t xml:space="preserve">'[R1_0331.XLS]Tregion'!R160C10</t>
  </si>
  <si>
    <t xml:space="preserve">'[R1_0331.XLS]Tregion'!R160C24</t>
  </si>
  <si>
    <t xml:space="preserve">'[R1A_0331.XLS]Tregion'!R160C1</t>
  </si>
  <si>
    <t xml:space="preserve">'[R1A_0331.XLS]Tregion'!R160C2</t>
  </si>
  <si>
    <t xml:space="preserve">'[R1A_0331.XLS]Tregion'!R160C3</t>
  </si>
  <si>
    <t xml:space="preserve">'[R1A_0331.XLS]Tregion'!R160C4</t>
  </si>
  <si>
    <t xml:space="preserve">'[R1A_0331.XLS]Tregion'!R160C32</t>
  </si>
  <si>
    <t xml:space="preserve">'[R1A_0331.XLS]Tregion'!R160C10</t>
  </si>
  <si>
    <t xml:space="preserve">'[R1A_0331.XLS]Tregion'!R160C24</t>
  </si>
  <si>
    <t xml:space="preserve">'[R1B_0331.XLS]Tregion'!R160C1</t>
  </si>
  <si>
    <t xml:space="preserve">'[R1B_0331.XLS]Tregion'!R160C2</t>
  </si>
  <si>
    <t xml:space="preserve">'[R1B_0331.XLS]Tregion'!R160C3</t>
  </si>
  <si>
    <t xml:space="preserve">'[R1B_0331.XLS]Tregion'!R160C4</t>
  </si>
  <si>
    <t xml:space="preserve">'[R1B_0331.XLS]Tregion'!R160C32</t>
  </si>
  <si>
    <t xml:space="preserve">'[R1B_0331.XLS]Tregion'!R160C10</t>
  </si>
  <si>
    <t xml:space="preserve">'[R1B_0331.XLS]Tregion'!R160C24</t>
  </si>
  <si>
    <t xml:space="preserve">'[R1C_0331.XLS]Tregion'!R160C1</t>
  </si>
  <si>
    <t xml:space="preserve">'[R1C_0331.XLS]Tregion'!R160C2</t>
  </si>
  <si>
    <t xml:space="preserve">'[R1C_0331.XLS]Tregion'!R160C3</t>
  </si>
  <si>
    <t xml:space="preserve">'[R1C_0331.XLS]Tregion'!R160C4</t>
  </si>
  <si>
    <t xml:space="preserve">'[R1C_0331.XLS]Tregion'!R160C32</t>
  </si>
  <si>
    <t xml:space="preserve">'[R1C_0331.XLS]Tregion'!R160C10</t>
  </si>
  <si>
    <t xml:space="preserve">'[R1C_0331.XLS]Tregion'!R160C24</t>
  </si>
  <si>
    <t xml:space="preserve">'[R1E_0331.XLS]Tregion'!R160C1</t>
  </si>
  <si>
    <t xml:space="preserve">'[R1E_0331.XLS]Tregion'!R160C2</t>
  </si>
  <si>
    <t xml:space="preserve">'[R1E_0331.XLS]Tregion'!R160C3</t>
  </si>
  <si>
    <t xml:space="preserve">'[R1E_0331.XLS]Tregion'!R160C4</t>
  </si>
  <si>
    <t xml:space="preserve">'[R1E_0331.XLS]Tregion'!R160C32</t>
  </si>
  <si>
    <t xml:space="preserve">'[R1E_0331.XLS]Tregion'!R160C10</t>
  </si>
  <si>
    <t xml:space="preserve">'[R1E_0331.XLS]Tregion'!R160C24</t>
  </si>
  <si>
    <t xml:space="preserve">'[R1Z_0331.XLS]Tregion'!R160C1</t>
  </si>
  <si>
    <t xml:space="preserve">'[R1Z_0331.XLS]Tregion'!R160C2</t>
  </si>
  <si>
    <t xml:space="preserve">'[R1Z_0331.XLS]Tregion'!R160C3</t>
  </si>
  <si>
    <t xml:space="preserve">'[R1Z_0331.XLS]Tregion'!R160C4</t>
  </si>
  <si>
    <t xml:space="preserve">'[R1Z_0331.XLS]Tregion'!R160C32</t>
  </si>
  <si>
    <t xml:space="preserve">'[R1Z_0331.XLS]Tregion'!R160C10</t>
  </si>
  <si>
    <t xml:space="preserve">'[R1Z_0331.XLS]Tregion'!R160C24</t>
  </si>
  <si>
    <t xml:space="preserve">'[R3B_0331.XLS]Tregion'!R160C1</t>
  </si>
  <si>
    <t xml:space="preserve">'[R3B_0331.XLS]Tregion'!R160C2</t>
  </si>
  <si>
    <t xml:space="preserve">'[R3B_0331.XLS]Tregion'!R160C3</t>
  </si>
  <si>
    <t xml:space="preserve">'[R3B_0331.XLS]Tregion'!R160C4</t>
  </si>
  <si>
    <t xml:space="preserve">'[R3B_0331.XLS]Tregion'!R160C32</t>
  </si>
  <si>
    <t xml:space="preserve">'[R3B_0331.XLS]Tregion'!R160C10</t>
  </si>
  <si>
    <t xml:space="preserve">'[R3B_0331.XLS]Tregion'!R160C24</t>
  </si>
  <si>
    <t xml:space="preserve">'[R4_0331.XLS]Tregion'!R160C1</t>
  </si>
  <si>
    <t xml:space="preserve">'[R4_0331.XLS]Tregion'!R160C2</t>
  </si>
  <si>
    <t xml:space="preserve">'[R4_0331.XLS]Tregion'!R160C3</t>
  </si>
  <si>
    <t xml:space="preserve">'[R4_0331.XLS]Tregion'!R160C4</t>
  </si>
  <si>
    <t xml:space="preserve">'[R4_0331.XLS]Tregion'!R160C32</t>
  </si>
  <si>
    <t xml:space="preserve">'[R4_0331.XLS]Tregion'!R160C10</t>
  </si>
  <si>
    <t xml:space="preserve">'[R4_0331.XLS]Tregion'!R160C24</t>
  </si>
  <si>
    <t xml:space="preserve">'[R4A_0331.XLS]Tregion'!R160C1</t>
  </si>
  <si>
    <t xml:space="preserve">'[R4A_0331.XLS]Tregion'!R160C2</t>
  </si>
  <si>
    <t xml:space="preserve">'[R4A_0331.XLS]Tregion'!R160C3</t>
  </si>
  <si>
    <t xml:space="preserve">'[R4A_0331.XLS]Tregion'!R160C4</t>
  </si>
  <si>
    <t xml:space="preserve">'[R4A_0331.XLS]Tregion'!R160C32</t>
  </si>
  <si>
    <t xml:space="preserve">'[R4A_0331.XLS]Tregion'!R160C10</t>
  </si>
  <si>
    <t xml:space="preserve">'[R4A_0331.XLS]Tregion'!R160C24</t>
  </si>
  <si>
    <t xml:space="preserve">'[R4B_0331.XLS]Tregion'!R160C1</t>
  </si>
  <si>
    <t xml:space="preserve">'[R4B_0331.XLS]Tregion'!R160C2</t>
  </si>
  <si>
    <t xml:space="preserve">'[R4B_0331.XLS]Tregion'!R160C3</t>
  </si>
  <si>
    <t xml:space="preserve">'[R4B_0331.XLS]Tregion'!R160C4</t>
  </si>
  <si>
    <t xml:space="preserve">'[R4B_0331.XLS]Tregion'!R160C32</t>
  </si>
  <si>
    <t xml:space="preserve">'[R4B_0331.XLS]Tregion'!R160C10</t>
  </si>
  <si>
    <t xml:space="preserve">'[R4B_0331.XLS]Tregion'!R160C24</t>
  </si>
  <si>
    <t xml:space="preserve">'[R4C_0331.XLS]Tregion'!R160C1</t>
  </si>
  <si>
    <t xml:space="preserve">'[R4C_0331.XLS]Tregion'!R160C2</t>
  </si>
  <si>
    <t xml:space="preserve">'[R4C_0331.XLS]Tregion'!R160C3</t>
  </si>
  <si>
    <t xml:space="preserve">'[R4C_0331.XLS]Tregion'!R160C4</t>
  </si>
  <si>
    <t xml:space="preserve">'[R4C_0331.XLS]Tregion'!R160C32</t>
  </si>
  <si>
    <t xml:space="preserve">'[R4C_0331.XLS]Tregion'!R160C10</t>
  </si>
  <si>
    <t xml:space="preserve">'[R4C_0331.XLS]Tregion'!R160C24</t>
  </si>
  <si>
    <t xml:space="preserve">'[R5_0331.XLS]Tregion'!R160C1</t>
  </si>
  <si>
    <t xml:space="preserve">'[R5_0331.XLS]Tregion'!R160C2</t>
  </si>
  <si>
    <t xml:space="preserve">'[R5_0331.XLS]Tregion'!R160C3</t>
  </si>
  <si>
    <t xml:space="preserve">'[R5_0331.XLS]Tregion'!R160C4</t>
  </si>
  <si>
    <t xml:space="preserve">'[R5_0331.XLS]Tregion'!R160C32</t>
  </si>
  <si>
    <t xml:space="preserve">'[R5_0331.XLS]Tregion'!R160C10</t>
  </si>
  <si>
    <t xml:space="preserve">'[R5_0331.XLS]Tregion'!R160C24</t>
  </si>
  <si>
    <t xml:space="preserve">'[R6_0331.XLS]Tregion'!R160C1</t>
  </si>
  <si>
    <t xml:space="preserve">'[R6_0331.XLS]Tregion'!R160C2</t>
  </si>
  <si>
    <t xml:space="preserve">'[R6_0331.XLS]Tregion'!R160C3</t>
  </si>
  <si>
    <t xml:space="preserve">'[R6_0331.XLS]Tregion'!R160C4</t>
  </si>
  <si>
    <t xml:space="preserve">'[R6_0331.XLS]Tregion'!R160C32</t>
  </si>
  <si>
    <t xml:space="preserve">'[R6_0331.XLS]Tregion'!R160C10</t>
  </si>
  <si>
    <t xml:space="preserve">'[R6_0331.XLS]Tregion'!R160C24</t>
  </si>
  <si>
    <t xml:space="preserve">'[R1_0331.XLS]Tregion'!R161C1</t>
  </si>
  <si>
    <t xml:space="preserve">'[R1_0331.XLS]Tregion'!R161C2</t>
  </si>
  <si>
    <t xml:space="preserve">'[R1_0331.XLS]Tregion'!R161C3</t>
  </si>
  <si>
    <t xml:space="preserve">'[R1_0331.XLS]Tregion'!R161C4</t>
  </si>
  <si>
    <t xml:space="preserve">'[R1_0331.XLS]Tregion'!R161C32</t>
  </si>
  <si>
    <t xml:space="preserve">'[R1_0331.XLS]Tregion'!R161C10</t>
  </si>
  <si>
    <t xml:space="preserve">'[R1_0331.XLS]Tregion'!R161C24</t>
  </si>
  <si>
    <t xml:space="preserve">'[R1A_0331.XLS]Tregion'!R161C1</t>
  </si>
  <si>
    <t xml:space="preserve">'[R1A_0331.XLS]Tregion'!R161C2</t>
  </si>
  <si>
    <t xml:space="preserve">'[R1A_0331.XLS]Tregion'!R161C3</t>
  </si>
  <si>
    <t xml:space="preserve">'[R1A_0331.XLS]Tregion'!R161C4</t>
  </si>
  <si>
    <t xml:space="preserve">'[R1A_0331.XLS]Tregion'!R161C32</t>
  </si>
  <si>
    <t xml:space="preserve">'[R1A_0331.XLS]Tregion'!R161C10</t>
  </si>
  <si>
    <t xml:space="preserve">'[R1A_0331.XLS]Tregion'!R161C24</t>
  </si>
  <si>
    <t xml:space="preserve">'[R1B_0331.XLS]Tregion'!R161C1</t>
  </si>
  <si>
    <t xml:space="preserve">'[R1B_0331.XLS]Tregion'!R161C2</t>
  </si>
  <si>
    <t xml:space="preserve">'[R1B_0331.XLS]Tregion'!R161C3</t>
  </si>
  <si>
    <t xml:space="preserve">'[R1B_0331.XLS]Tregion'!R161C4</t>
  </si>
  <si>
    <t xml:space="preserve">'[R1B_0331.XLS]Tregion'!R161C32</t>
  </si>
  <si>
    <t xml:space="preserve">'[R1B_0331.XLS]Tregion'!R161C10</t>
  </si>
  <si>
    <t xml:space="preserve">'[R1B_0331.XLS]Tregion'!R161C24</t>
  </si>
  <si>
    <t xml:space="preserve">'[R1C_0331.XLS]Tregion'!R161C1</t>
  </si>
  <si>
    <t xml:space="preserve">'[R1C_0331.XLS]Tregion'!R161C2</t>
  </si>
  <si>
    <t xml:space="preserve">'[R1C_0331.XLS]Tregion'!R161C3</t>
  </si>
  <si>
    <t xml:space="preserve">'[R1C_0331.XLS]Tregion'!R161C4</t>
  </si>
  <si>
    <t xml:space="preserve">'[R1C_0331.XLS]Tregion'!R161C32</t>
  </si>
  <si>
    <t xml:space="preserve">'[R1C_0331.XLS]Tregion'!R161C10</t>
  </si>
  <si>
    <t xml:space="preserve">'[R1C_0331.XLS]Tregion'!R161C24</t>
  </si>
  <si>
    <t xml:space="preserve">'[R1E_0331.XLS]Tregion'!R161C1</t>
  </si>
  <si>
    <t xml:space="preserve">'[R1E_0331.XLS]Tregion'!R161C2</t>
  </si>
  <si>
    <t xml:space="preserve">'[R1E_0331.XLS]Tregion'!R161C3</t>
  </si>
  <si>
    <t xml:space="preserve">'[R1E_0331.XLS]Tregion'!R161C4</t>
  </si>
  <si>
    <t xml:space="preserve">'[R1E_0331.XLS]Tregion'!R161C32</t>
  </si>
  <si>
    <t xml:space="preserve">'[R1E_0331.XLS]Tregion'!R161C10</t>
  </si>
  <si>
    <t xml:space="preserve">'[R1E_0331.XLS]Tregion'!R161C24</t>
  </si>
  <si>
    <t xml:space="preserve">'[R1Z_0331.XLS]Tregion'!R161C1</t>
  </si>
  <si>
    <t xml:space="preserve">'[R1Z_0331.XLS]Tregion'!R161C2</t>
  </si>
  <si>
    <t xml:space="preserve">'[R1Z_0331.XLS]Tregion'!R161C3</t>
  </si>
  <si>
    <t xml:space="preserve">'[R1Z_0331.XLS]Tregion'!R161C4</t>
  </si>
  <si>
    <t xml:space="preserve">'[R1Z_0331.XLS]Tregion'!R161C32</t>
  </si>
  <si>
    <t xml:space="preserve">'[R1Z_0331.XLS]Tregion'!R161C10</t>
  </si>
  <si>
    <t xml:space="preserve">'[R1Z_0331.XLS]Tregion'!R161C24</t>
  </si>
  <si>
    <t xml:space="preserve">'[R3B_0331.XLS]Tregion'!R161C1</t>
  </si>
  <si>
    <t xml:space="preserve">'[R3B_0331.XLS]Tregion'!R161C2</t>
  </si>
  <si>
    <t xml:space="preserve">'[R3B_0331.XLS]Tregion'!R161C3</t>
  </si>
  <si>
    <t xml:space="preserve">'[R3B_0331.XLS]Tregion'!R161C4</t>
  </si>
  <si>
    <t xml:space="preserve">'[R3B_0331.XLS]Tregion'!R161C32</t>
  </si>
  <si>
    <t xml:space="preserve">'[R3B_0331.XLS]Tregion'!R161C10</t>
  </si>
  <si>
    <t xml:space="preserve">'[R3B_0331.XLS]Tregion'!R161C24</t>
  </si>
  <si>
    <t xml:space="preserve">'[R4_0331.XLS]Tregion'!R161C1</t>
  </si>
  <si>
    <t xml:space="preserve">'[R4_0331.XLS]Tregion'!R161C2</t>
  </si>
  <si>
    <t xml:space="preserve">'[R4_0331.XLS]Tregion'!R161C3</t>
  </si>
  <si>
    <t xml:space="preserve">'[R4_0331.XLS]Tregion'!R161C4</t>
  </si>
  <si>
    <t xml:space="preserve">'[R4_0331.XLS]Tregion'!R161C32</t>
  </si>
  <si>
    <t xml:space="preserve">'[R4_0331.XLS]Tregion'!R161C10</t>
  </si>
  <si>
    <t xml:space="preserve">'[R4_0331.XLS]Tregion'!R161C24</t>
  </si>
  <si>
    <t xml:space="preserve">'[R4A_0331.XLS]Tregion'!R161C1</t>
  </si>
  <si>
    <t xml:space="preserve">'[R4A_0331.XLS]Tregion'!R161C2</t>
  </si>
  <si>
    <t xml:space="preserve">'[R4A_0331.XLS]Tregion'!R161C3</t>
  </si>
  <si>
    <t xml:space="preserve">'[R4A_0331.XLS]Tregion'!R161C4</t>
  </si>
  <si>
    <t xml:space="preserve">'[R4A_0331.XLS]Tregion'!R161C32</t>
  </si>
  <si>
    <t xml:space="preserve">'[R4A_0331.XLS]Tregion'!R161C10</t>
  </si>
  <si>
    <t xml:space="preserve">'[R4A_0331.XLS]Tregion'!R161C24</t>
  </si>
  <si>
    <t xml:space="preserve">'[R4B_0331.XLS]Tregion'!R161C1</t>
  </si>
  <si>
    <t xml:space="preserve">'[R4B_0331.XLS]Tregion'!R161C2</t>
  </si>
  <si>
    <t xml:space="preserve">'[R4B_0331.XLS]Tregion'!R161C3</t>
  </si>
  <si>
    <t xml:space="preserve">'[R4B_0331.XLS]Tregion'!R161C4</t>
  </si>
  <si>
    <t xml:space="preserve">'[R4B_0331.XLS]Tregion'!R161C32</t>
  </si>
  <si>
    <t xml:space="preserve">'[R4B_0331.XLS]Tregion'!R161C10</t>
  </si>
  <si>
    <t xml:space="preserve">'[R4B_0331.XLS]Tregion'!R161C24</t>
  </si>
  <si>
    <t xml:space="preserve">'[R4C_0331.XLS]Tregion'!R161C1</t>
  </si>
  <si>
    <t xml:space="preserve">'[R4C_0331.XLS]Tregion'!R161C2</t>
  </si>
  <si>
    <t xml:space="preserve">'[R4C_0331.XLS]Tregion'!R161C3</t>
  </si>
  <si>
    <t xml:space="preserve">'[R4C_0331.XLS]Tregion'!R161C4</t>
  </si>
  <si>
    <t xml:space="preserve">'[R4C_0331.XLS]Tregion'!R161C32</t>
  </si>
  <si>
    <t xml:space="preserve">'[R4C_0331.XLS]Tregion'!R161C10</t>
  </si>
  <si>
    <t xml:space="preserve">'[R4C_0331.XLS]Tregion'!R161C24</t>
  </si>
  <si>
    <t xml:space="preserve">'[R5_0331.XLS]Tregion'!R161C1</t>
  </si>
  <si>
    <t xml:space="preserve">'[R5_0331.XLS]Tregion'!R161C2</t>
  </si>
  <si>
    <t xml:space="preserve">'[R5_0331.XLS]Tregion'!R161C3</t>
  </si>
  <si>
    <t xml:space="preserve">'[R5_0331.XLS]Tregion'!R161C4</t>
  </si>
  <si>
    <t xml:space="preserve">'[R5_0331.XLS]Tregion'!R161C32</t>
  </si>
  <si>
    <t xml:space="preserve">'[R5_0331.XLS]Tregion'!R161C10</t>
  </si>
  <si>
    <t xml:space="preserve">'[R5_0331.XLS]Tregion'!R161C24</t>
  </si>
  <si>
    <t xml:space="preserve">'[R6_0331.XLS]Tregion'!R161C1</t>
  </si>
  <si>
    <t xml:space="preserve">'[R6_0331.XLS]Tregion'!R161C2</t>
  </si>
  <si>
    <t xml:space="preserve">'[R6_0331.XLS]Tregion'!R161C3</t>
  </si>
  <si>
    <t xml:space="preserve">'[R6_0331.XLS]Tregion'!R161C4</t>
  </si>
  <si>
    <t xml:space="preserve">'[R6_0331.XLS]Tregion'!R161C32</t>
  </si>
  <si>
    <t xml:space="preserve">'[R6_0331.XLS]Tregion'!R161C10</t>
  </si>
  <si>
    <t xml:space="preserve">'[R6_0331.XLS]Tregion'!R161C24</t>
  </si>
  <si>
    <t xml:space="preserve">'[R1_0331.XLS]Tregion'!R162C1</t>
  </si>
  <si>
    <t xml:space="preserve">'[R1_0331.XLS]Tregion'!R162C2</t>
  </si>
  <si>
    <t xml:space="preserve">'[R1_0331.XLS]Tregion'!R162C3</t>
  </si>
  <si>
    <t xml:space="preserve">'[R1_0331.XLS]Tregion'!R162C4</t>
  </si>
  <si>
    <t xml:space="preserve">'[R1_0331.XLS]Tregion'!R162C32</t>
  </si>
  <si>
    <t xml:space="preserve">'[R1_0331.XLS]Tregion'!R162C10</t>
  </si>
  <si>
    <t xml:space="preserve">'[R1_0331.XLS]Tregion'!R162C24</t>
  </si>
  <si>
    <t xml:space="preserve">'[R1A_0331.XLS]Tregion'!R162C1</t>
  </si>
  <si>
    <t xml:space="preserve">'[R1A_0331.XLS]Tregion'!R162C2</t>
  </si>
  <si>
    <t xml:space="preserve">'[R1A_0331.XLS]Tregion'!R162C3</t>
  </si>
  <si>
    <t xml:space="preserve">'[R1A_0331.XLS]Tregion'!R162C4</t>
  </si>
  <si>
    <t xml:space="preserve">'[R1A_0331.XLS]Tregion'!R162C32</t>
  </si>
  <si>
    <t xml:space="preserve">'[R1A_0331.XLS]Tregion'!R162C10</t>
  </si>
  <si>
    <t xml:space="preserve">'[R1A_0331.XLS]Tregion'!R162C24</t>
  </si>
  <si>
    <t xml:space="preserve">'[R1B_0331.XLS]Tregion'!R162C1</t>
  </si>
  <si>
    <t xml:space="preserve">'[R1B_0331.XLS]Tregion'!R162C2</t>
  </si>
  <si>
    <t xml:space="preserve">'[R1B_0331.XLS]Tregion'!R162C3</t>
  </si>
  <si>
    <t xml:space="preserve">'[R1B_0331.XLS]Tregion'!R162C4</t>
  </si>
  <si>
    <t xml:space="preserve">'[R1B_0331.XLS]Tregion'!R162C32</t>
  </si>
  <si>
    <t xml:space="preserve">'[R1B_0331.XLS]Tregion'!R162C10</t>
  </si>
  <si>
    <t xml:space="preserve">'[R1B_0331.XLS]Tregion'!R162C24</t>
  </si>
  <si>
    <t xml:space="preserve">'[R1C_0331.XLS]Tregion'!R162C1</t>
  </si>
  <si>
    <t xml:space="preserve">'[R1C_0331.XLS]Tregion'!R162C2</t>
  </si>
  <si>
    <t xml:space="preserve">'[R1C_0331.XLS]Tregion'!R162C3</t>
  </si>
  <si>
    <t xml:space="preserve">'[R1C_0331.XLS]Tregion'!R162C4</t>
  </si>
  <si>
    <t xml:space="preserve">'[R1C_0331.XLS]Tregion'!R162C32</t>
  </si>
  <si>
    <t xml:space="preserve">'[R1C_0331.XLS]Tregion'!R162C10</t>
  </si>
  <si>
    <t xml:space="preserve">'[R1C_0331.XLS]Tregion'!R162C24</t>
  </si>
  <si>
    <t xml:space="preserve">'[R1E_0331.XLS]Tregion'!R162C1</t>
  </si>
  <si>
    <t xml:space="preserve">'[R1E_0331.XLS]Tregion'!R162C2</t>
  </si>
  <si>
    <t xml:space="preserve">'[R1E_0331.XLS]Tregion'!R162C3</t>
  </si>
  <si>
    <t xml:space="preserve">'[R1E_0331.XLS]Tregion'!R162C4</t>
  </si>
  <si>
    <t xml:space="preserve">'[R1E_0331.XLS]Tregion'!R162C32</t>
  </si>
  <si>
    <t xml:space="preserve">'[R1E_0331.XLS]Tregion'!R162C10</t>
  </si>
  <si>
    <t xml:space="preserve">'[R1E_0331.XLS]Tregion'!R162C24</t>
  </si>
  <si>
    <t xml:space="preserve">'[R1Z_0331.XLS]Tregion'!R162C1</t>
  </si>
  <si>
    <t xml:space="preserve">'[R1Z_0331.XLS]Tregion'!R162C2</t>
  </si>
  <si>
    <t xml:space="preserve">'[R1Z_0331.XLS]Tregion'!R162C3</t>
  </si>
  <si>
    <t xml:space="preserve">'[R1Z_0331.XLS]Tregion'!R162C4</t>
  </si>
  <si>
    <t xml:space="preserve">'[R1Z_0331.XLS]Tregion'!R162C32</t>
  </si>
  <si>
    <t xml:space="preserve">'[R1Z_0331.XLS]Tregion'!R162C10</t>
  </si>
  <si>
    <t xml:space="preserve">'[R1Z_0331.XLS]Tregion'!R162C24</t>
  </si>
  <si>
    <t xml:space="preserve">'[R3B_0331.XLS]Tregion'!R162C1</t>
  </si>
  <si>
    <t xml:space="preserve">'[R3B_0331.XLS]Tregion'!R162C2</t>
  </si>
  <si>
    <t xml:space="preserve">'[R3B_0331.XLS]Tregion'!R162C3</t>
  </si>
  <si>
    <t xml:space="preserve">'[R3B_0331.XLS]Tregion'!R162C4</t>
  </si>
  <si>
    <t xml:space="preserve">'[R3B_0331.XLS]Tregion'!R162C32</t>
  </si>
  <si>
    <t xml:space="preserve">'[R3B_0331.XLS]Tregion'!R162C10</t>
  </si>
  <si>
    <t xml:space="preserve">'[R3B_0331.XLS]Tregion'!R162C24</t>
  </si>
  <si>
    <t xml:space="preserve">'[R4_0331.XLS]Tregion'!R162C1</t>
  </si>
  <si>
    <t xml:space="preserve">'[R4_0331.XLS]Tregion'!R162C2</t>
  </si>
  <si>
    <t xml:space="preserve">'[R4_0331.XLS]Tregion'!R162C3</t>
  </si>
  <si>
    <t xml:space="preserve">'[R4_0331.XLS]Tregion'!R162C4</t>
  </si>
  <si>
    <t xml:space="preserve">'[R4_0331.XLS]Tregion'!R162C32</t>
  </si>
  <si>
    <t xml:space="preserve">'[R4_0331.XLS]Tregion'!R162C10</t>
  </si>
  <si>
    <t xml:space="preserve">'[R4_0331.XLS]Tregion'!R162C24</t>
  </si>
  <si>
    <t xml:space="preserve">'[R4A_0331.XLS]Tregion'!R162C1</t>
  </si>
  <si>
    <t xml:space="preserve">'[R4A_0331.XLS]Tregion'!R162C2</t>
  </si>
  <si>
    <t xml:space="preserve">'[R4A_0331.XLS]Tregion'!R162C3</t>
  </si>
  <si>
    <t xml:space="preserve">'[R4A_0331.XLS]Tregion'!R162C4</t>
  </si>
  <si>
    <t xml:space="preserve">'[R4A_0331.XLS]Tregion'!R162C32</t>
  </si>
  <si>
    <t xml:space="preserve">'[R4A_0331.XLS]Tregion'!R162C10</t>
  </si>
  <si>
    <t xml:space="preserve">'[R4A_0331.XLS]Tregion'!R162C24</t>
  </si>
  <si>
    <t xml:space="preserve">'[R4B_0331.XLS]Tregion'!R162C1</t>
  </si>
  <si>
    <t xml:space="preserve">'[R4B_0331.XLS]Tregion'!R162C2</t>
  </si>
  <si>
    <t xml:space="preserve">'[R4B_0331.XLS]Tregion'!R162C3</t>
  </si>
  <si>
    <t xml:space="preserve">'[R4B_0331.XLS]Tregion'!R162C4</t>
  </si>
  <si>
    <t xml:space="preserve">'[R4B_0331.XLS]Tregion'!R162C32</t>
  </si>
  <si>
    <t xml:space="preserve">'[R4B_0331.XLS]Tregion'!R162C10</t>
  </si>
  <si>
    <t xml:space="preserve">'[R4B_0331.XLS]Tregion'!R162C24</t>
  </si>
  <si>
    <t xml:space="preserve">'[R4C_0331.XLS]Tregion'!R162C1</t>
  </si>
  <si>
    <t xml:space="preserve">'[R4C_0331.XLS]Tregion'!R162C2</t>
  </si>
  <si>
    <t xml:space="preserve">'[R4C_0331.XLS]Tregion'!R162C3</t>
  </si>
  <si>
    <t xml:space="preserve">'[R4C_0331.XLS]Tregion'!R162C4</t>
  </si>
  <si>
    <t xml:space="preserve">'[R4C_0331.XLS]Tregion'!R162C32</t>
  </si>
  <si>
    <t xml:space="preserve">'[R4C_0331.XLS]Tregion'!R162C10</t>
  </si>
  <si>
    <t xml:space="preserve">'[R4C_0331.XLS]Tregion'!R162C24</t>
  </si>
  <si>
    <t xml:space="preserve">'[R5_0331.XLS]Tregion'!R162C1</t>
  </si>
  <si>
    <t xml:space="preserve">'[R5_0331.XLS]Tregion'!R162C2</t>
  </si>
  <si>
    <t xml:space="preserve">'[R5_0331.XLS]Tregion'!R162C3</t>
  </si>
  <si>
    <t xml:space="preserve">'[R5_0331.XLS]Tregion'!R162C4</t>
  </si>
  <si>
    <t xml:space="preserve">'[R5_0331.XLS]Tregion'!R162C32</t>
  </si>
  <si>
    <t xml:space="preserve">'[R5_0331.XLS]Tregion'!R162C10</t>
  </si>
  <si>
    <t xml:space="preserve">'[R5_0331.XLS]Tregion'!R162C24</t>
  </si>
  <si>
    <t xml:space="preserve">'[R6_0331.XLS]Tregion'!R162C1</t>
  </si>
  <si>
    <t xml:space="preserve">'[R6_0331.XLS]Tregion'!R162C2</t>
  </si>
  <si>
    <t xml:space="preserve">'[R6_0331.XLS]Tregion'!R162C3</t>
  </si>
  <si>
    <t xml:space="preserve">'[R6_0331.XLS]Tregion'!R162C4</t>
  </si>
  <si>
    <t xml:space="preserve">'[R6_0331.XLS]Tregion'!R162C32</t>
  </si>
  <si>
    <t xml:space="preserve">'[R6_0331.XLS]Tregion'!R162C10</t>
  </si>
  <si>
    <t xml:space="preserve">'[R6_0331.XLS]Tregion'!R162C24</t>
  </si>
  <si>
    <t xml:space="preserve">'[R1_0331.XLS]Tregion'!R163C1</t>
  </si>
  <si>
    <t xml:space="preserve">'[R1_0331.XLS]Tregion'!R163C2</t>
  </si>
  <si>
    <t xml:space="preserve">'[R1_0331.XLS]Tregion'!R163C3</t>
  </si>
  <si>
    <t xml:space="preserve">'[R1_0331.XLS]Tregion'!R163C4</t>
  </si>
  <si>
    <t xml:space="preserve">'[R1_0331.XLS]Tregion'!R163C32</t>
  </si>
  <si>
    <t xml:space="preserve">'[R1_0331.XLS]Tregion'!R163C10</t>
  </si>
  <si>
    <t xml:space="preserve">'[R1_0331.XLS]Tregion'!R163C24</t>
  </si>
  <si>
    <t xml:space="preserve">'[R1A_0331.XLS]Tregion'!R163C1</t>
  </si>
  <si>
    <t xml:space="preserve">'[R1A_0331.XLS]Tregion'!R163C2</t>
  </si>
  <si>
    <t xml:space="preserve">'[R1A_0331.XLS]Tregion'!R163C3</t>
  </si>
  <si>
    <t xml:space="preserve">'[R1A_0331.XLS]Tregion'!R163C4</t>
  </si>
  <si>
    <t xml:space="preserve">'[R1A_0331.XLS]Tregion'!R163C32</t>
  </si>
  <si>
    <t xml:space="preserve">'[R1A_0331.XLS]Tregion'!R163C10</t>
  </si>
  <si>
    <t xml:space="preserve">'[R1A_0331.XLS]Tregion'!R163C24</t>
  </si>
  <si>
    <t xml:space="preserve">'[R1B_0331.XLS]Tregion'!R163C1</t>
  </si>
  <si>
    <t xml:space="preserve">'[R1B_0331.XLS]Tregion'!R163C2</t>
  </si>
  <si>
    <t xml:space="preserve">'[R1B_0331.XLS]Tregion'!R163C3</t>
  </si>
  <si>
    <t xml:space="preserve">'[R1B_0331.XLS]Tregion'!R163C4</t>
  </si>
  <si>
    <t xml:space="preserve">'[R1B_0331.XLS]Tregion'!R163C32</t>
  </si>
  <si>
    <t xml:space="preserve">'[R1B_0331.XLS]Tregion'!R163C10</t>
  </si>
  <si>
    <t xml:space="preserve">'[R1B_0331.XLS]Tregion'!R163C24</t>
  </si>
  <si>
    <t xml:space="preserve">'[R1C_0331.XLS]Tregion'!R163C1</t>
  </si>
  <si>
    <t xml:space="preserve">'[R1C_0331.XLS]Tregion'!R163C2</t>
  </si>
  <si>
    <t xml:space="preserve">'[R1C_0331.XLS]Tregion'!R163C3</t>
  </si>
  <si>
    <t xml:space="preserve">'[R1C_0331.XLS]Tregion'!R163C4</t>
  </si>
  <si>
    <t xml:space="preserve">'[R1C_0331.XLS]Tregion'!R163C32</t>
  </si>
  <si>
    <t xml:space="preserve">'[R1C_0331.XLS]Tregion'!R163C10</t>
  </si>
  <si>
    <t xml:space="preserve">'[R1C_0331.XLS]Tregion'!R163C24</t>
  </si>
  <si>
    <t xml:space="preserve">'[R1E_0331.XLS]Tregion'!R163C1</t>
  </si>
  <si>
    <t xml:space="preserve">'[R1E_0331.XLS]Tregion'!R163C2</t>
  </si>
  <si>
    <t xml:space="preserve">'[R1E_0331.XLS]Tregion'!R163C3</t>
  </si>
  <si>
    <t xml:space="preserve">'[R1E_0331.XLS]Tregion'!R163C4</t>
  </si>
  <si>
    <t xml:space="preserve">'[R1E_0331.XLS]Tregion'!R163C32</t>
  </si>
  <si>
    <t xml:space="preserve">'[R1E_0331.XLS]Tregion'!R163C10</t>
  </si>
  <si>
    <t xml:space="preserve">'[R1E_0331.XLS]Tregion'!R163C24</t>
  </si>
  <si>
    <t xml:space="preserve">'[R1Z_0331.XLS]Tregion'!R163C1</t>
  </si>
  <si>
    <t xml:space="preserve">'[R1Z_0331.XLS]Tregion'!R163C2</t>
  </si>
  <si>
    <t xml:space="preserve">'[R1Z_0331.XLS]Tregion'!R163C3</t>
  </si>
  <si>
    <t xml:space="preserve">'[R1Z_0331.XLS]Tregion'!R163C4</t>
  </si>
  <si>
    <t xml:space="preserve">'[R1Z_0331.XLS]Tregion'!R163C32</t>
  </si>
  <si>
    <t xml:space="preserve">'[R1Z_0331.XLS]Tregion'!R163C10</t>
  </si>
  <si>
    <t xml:space="preserve">'[R1Z_0331.XLS]Tregion'!R163C24</t>
  </si>
  <si>
    <t xml:space="preserve">'[R3B_0331.XLS]Tregion'!R163C1</t>
  </si>
  <si>
    <t xml:space="preserve">'[R3B_0331.XLS]Tregion'!R163C2</t>
  </si>
  <si>
    <t xml:space="preserve">'[R3B_0331.XLS]Tregion'!R163C3</t>
  </si>
  <si>
    <t xml:space="preserve">'[R3B_0331.XLS]Tregion'!R163C4</t>
  </si>
  <si>
    <t xml:space="preserve">'[R3B_0331.XLS]Tregion'!R163C32</t>
  </si>
  <si>
    <t xml:space="preserve">'[R3B_0331.XLS]Tregion'!R163C10</t>
  </si>
  <si>
    <t xml:space="preserve">'[R3B_0331.XLS]Tregion'!R163C24</t>
  </si>
  <si>
    <t xml:space="preserve">'[R4_0331.XLS]Tregion'!R163C1</t>
  </si>
  <si>
    <t xml:space="preserve">'[R4_0331.XLS]Tregion'!R163C2</t>
  </si>
  <si>
    <t xml:space="preserve">'[R4_0331.XLS]Tregion'!R163C3</t>
  </si>
  <si>
    <t xml:space="preserve">'[R4_0331.XLS]Tregion'!R163C4</t>
  </si>
  <si>
    <t xml:space="preserve">'[R4_0331.XLS]Tregion'!R163C32</t>
  </si>
  <si>
    <t xml:space="preserve">'[R4_0331.XLS]Tregion'!R163C10</t>
  </si>
  <si>
    <t xml:space="preserve">'[R4_0331.XLS]Tregion'!R163C24</t>
  </si>
  <si>
    <t xml:space="preserve">'[R4A_0331.XLS]Tregion'!R163C1</t>
  </si>
  <si>
    <t xml:space="preserve">'[R4A_0331.XLS]Tregion'!R163C2</t>
  </si>
  <si>
    <t xml:space="preserve">'[R4A_0331.XLS]Tregion'!R163C3</t>
  </si>
  <si>
    <t xml:space="preserve">'[R4A_0331.XLS]Tregion'!R163C4</t>
  </si>
  <si>
    <t xml:space="preserve">'[R4A_0331.XLS]Tregion'!R163C32</t>
  </si>
  <si>
    <t xml:space="preserve">'[R4A_0331.XLS]Tregion'!R163C10</t>
  </si>
  <si>
    <t xml:space="preserve">'[R4A_0331.XLS]Tregion'!R163C24</t>
  </si>
  <si>
    <t xml:space="preserve">'[R4B_0331.XLS]Tregion'!R163C1</t>
  </si>
  <si>
    <t xml:space="preserve">'[R4B_0331.XLS]Tregion'!R163C2</t>
  </si>
  <si>
    <t xml:space="preserve">'[R4B_0331.XLS]Tregion'!R163C3</t>
  </si>
  <si>
    <t xml:space="preserve">'[R4B_0331.XLS]Tregion'!R163C4</t>
  </si>
  <si>
    <t xml:space="preserve">'[R4B_0331.XLS]Tregion'!R163C32</t>
  </si>
  <si>
    <t xml:space="preserve">'[R4B_0331.XLS]Tregion'!R163C10</t>
  </si>
  <si>
    <t xml:space="preserve">'[R4B_0331.XLS]Tregion'!R163C24</t>
  </si>
  <si>
    <t xml:space="preserve">'[R4C_0331.XLS]Tregion'!R163C1</t>
  </si>
  <si>
    <t xml:space="preserve">'[R4C_0331.XLS]Tregion'!R163C2</t>
  </si>
  <si>
    <t xml:space="preserve">'[R4C_0331.XLS]Tregion'!R163C3</t>
  </si>
  <si>
    <t xml:space="preserve">'[R4C_0331.XLS]Tregion'!R163C4</t>
  </si>
  <si>
    <t xml:space="preserve">'[R4C_0331.XLS]Tregion'!R163C32</t>
  </si>
  <si>
    <t xml:space="preserve">'[R4C_0331.XLS]Tregion'!R163C10</t>
  </si>
  <si>
    <t xml:space="preserve">'[R4C_0331.XLS]Tregion'!R163C24</t>
  </si>
  <si>
    <t xml:space="preserve">'[R5_0331.XLS]Tregion'!R163C1</t>
  </si>
  <si>
    <t xml:space="preserve">'[R5_0331.XLS]Tregion'!R163C2</t>
  </si>
  <si>
    <t xml:space="preserve">'[R5_0331.XLS]Tregion'!R163C3</t>
  </si>
  <si>
    <t xml:space="preserve">'[R5_0331.XLS]Tregion'!R163C4</t>
  </si>
  <si>
    <t xml:space="preserve">'[R5_0331.XLS]Tregion'!R163C32</t>
  </si>
  <si>
    <t xml:space="preserve">'[R5_0331.XLS]Tregion'!R163C10</t>
  </si>
  <si>
    <t xml:space="preserve">'[R5_0331.XLS]Tregion'!R163C24</t>
  </si>
  <si>
    <t xml:space="preserve">'[R6_0331.XLS]Tregion'!R163C1</t>
  </si>
  <si>
    <t xml:space="preserve">'[R6_0331.XLS]Tregion'!R163C2</t>
  </si>
  <si>
    <t xml:space="preserve">'[R6_0331.XLS]Tregion'!R163C3</t>
  </si>
  <si>
    <t xml:space="preserve">'[R6_0331.XLS]Tregion'!R163C4</t>
  </si>
  <si>
    <t xml:space="preserve">'[R6_0331.XLS]Tregion'!R163C32</t>
  </si>
  <si>
    <t xml:space="preserve">'[R6_0331.XLS]Tregion'!R163C10</t>
  </si>
  <si>
    <t xml:space="preserve">'[R6_0331.XLS]Tregion'!R163C24</t>
  </si>
  <si>
    <t xml:space="preserve">'[R1_0331.XLS]Tregion'!R164C1</t>
  </si>
  <si>
    <t xml:space="preserve">'[R1_0331.XLS]Tregion'!R164C2</t>
  </si>
  <si>
    <t xml:space="preserve">'[R1_0331.XLS]Tregion'!R164C3</t>
  </si>
  <si>
    <t xml:space="preserve">'[R1_0331.XLS]Tregion'!R164C4</t>
  </si>
  <si>
    <t xml:space="preserve">'[R1_0331.XLS]Tregion'!R164C32</t>
  </si>
  <si>
    <t xml:space="preserve">'[R1_0331.XLS]Tregion'!R164C10</t>
  </si>
  <si>
    <t xml:space="preserve">'[R1_0331.XLS]Tregion'!R164C24</t>
  </si>
  <si>
    <t xml:space="preserve">'[R1A_0331.XLS]Tregion'!R164C1</t>
  </si>
  <si>
    <t xml:space="preserve">'[R1A_0331.XLS]Tregion'!R164C2</t>
  </si>
  <si>
    <t xml:space="preserve">'[R1A_0331.XLS]Tregion'!R164C3</t>
  </si>
  <si>
    <t xml:space="preserve">'[R1A_0331.XLS]Tregion'!R164C4</t>
  </si>
  <si>
    <t xml:space="preserve">'[R1A_0331.XLS]Tregion'!R164C32</t>
  </si>
  <si>
    <t xml:space="preserve">'[R1A_0331.XLS]Tregion'!R164C10</t>
  </si>
  <si>
    <t xml:space="preserve">'[R1A_0331.XLS]Tregion'!R164C24</t>
  </si>
  <si>
    <t xml:space="preserve">'[R1B_0331.XLS]Tregion'!R164C1</t>
  </si>
  <si>
    <t xml:space="preserve">'[R1B_0331.XLS]Tregion'!R164C2</t>
  </si>
  <si>
    <t xml:space="preserve">'[R1B_0331.XLS]Tregion'!R164C3</t>
  </si>
  <si>
    <t xml:space="preserve">'[R1B_0331.XLS]Tregion'!R164C4</t>
  </si>
  <si>
    <t xml:space="preserve">'[R1B_0331.XLS]Tregion'!R164C32</t>
  </si>
  <si>
    <t xml:space="preserve">'[R1B_0331.XLS]Tregion'!R164C10</t>
  </si>
  <si>
    <t xml:space="preserve">'[R1B_0331.XLS]Tregion'!R164C24</t>
  </si>
  <si>
    <t xml:space="preserve">'[R1C_0331.XLS]Tregion'!R164C1</t>
  </si>
  <si>
    <t xml:space="preserve">'[R1C_0331.XLS]Tregion'!R164C2</t>
  </si>
  <si>
    <t xml:space="preserve">'[R1C_0331.XLS]Tregion'!R164C3</t>
  </si>
  <si>
    <t xml:space="preserve">'[R1C_0331.XLS]Tregion'!R164C4</t>
  </si>
  <si>
    <t xml:space="preserve">'[R1C_0331.XLS]Tregion'!R164C32</t>
  </si>
  <si>
    <t xml:space="preserve">'[R1C_0331.XLS]Tregion'!R164C10</t>
  </si>
  <si>
    <t xml:space="preserve">'[R1C_0331.XLS]Tregion'!R164C24</t>
  </si>
  <si>
    <t xml:space="preserve">'[R1E_0331.XLS]Tregion'!R164C1</t>
  </si>
  <si>
    <t xml:space="preserve">'[R1E_0331.XLS]Tregion'!R164C2</t>
  </si>
  <si>
    <t xml:space="preserve">'[R1E_0331.XLS]Tregion'!R164C3</t>
  </si>
  <si>
    <t xml:space="preserve">'[R1E_0331.XLS]Tregion'!R164C4</t>
  </si>
  <si>
    <t xml:space="preserve">'[R1E_0331.XLS]Tregion'!R164C32</t>
  </si>
  <si>
    <t xml:space="preserve">'[R1E_0331.XLS]Tregion'!R164C10</t>
  </si>
  <si>
    <t xml:space="preserve">'[R1E_0331.XLS]Tregion'!R164C24</t>
  </si>
  <si>
    <t xml:space="preserve">'[R1Z_0331.XLS]Tregion'!R164C1</t>
  </si>
  <si>
    <t xml:space="preserve">'[R1Z_0331.XLS]Tregion'!R164C2</t>
  </si>
  <si>
    <t xml:space="preserve">'[R1Z_0331.XLS]Tregion'!R164C3</t>
  </si>
  <si>
    <t xml:space="preserve">'[R1Z_0331.XLS]Tregion'!R164C4</t>
  </si>
  <si>
    <t xml:space="preserve">'[R1Z_0331.XLS]Tregion'!R164C32</t>
  </si>
  <si>
    <t xml:space="preserve">'[R1Z_0331.XLS]Tregion'!R164C10</t>
  </si>
  <si>
    <t xml:space="preserve">'[R1Z_0331.XLS]Tregion'!R164C24</t>
  </si>
  <si>
    <t xml:space="preserve">'[R3B_0331.XLS]Tregion'!R164C1</t>
  </si>
  <si>
    <t xml:space="preserve">'[R3B_0331.XLS]Tregion'!R164C2</t>
  </si>
  <si>
    <t xml:space="preserve">'[R3B_0331.XLS]Tregion'!R164C3</t>
  </si>
  <si>
    <t xml:space="preserve">'[R3B_0331.XLS]Tregion'!R164C4</t>
  </si>
  <si>
    <t xml:space="preserve">'[R3B_0331.XLS]Tregion'!R164C32</t>
  </si>
  <si>
    <t xml:space="preserve">'[R3B_0331.XLS]Tregion'!R164C10</t>
  </si>
  <si>
    <t xml:space="preserve">'[R3B_0331.XLS]Tregion'!R164C24</t>
  </si>
  <si>
    <t xml:space="preserve">'[R4_0331.XLS]Tregion'!R164C1</t>
  </si>
  <si>
    <t xml:space="preserve">'[R4_0331.XLS]Tregion'!R164C2</t>
  </si>
  <si>
    <t xml:space="preserve">'[R4_0331.XLS]Tregion'!R164C3</t>
  </si>
  <si>
    <t xml:space="preserve">'[R4_0331.XLS]Tregion'!R164C4</t>
  </si>
  <si>
    <t xml:space="preserve">'[R4_0331.XLS]Tregion'!R164C32</t>
  </si>
  <si>
    <t xml:space="preserve">'[R4_0331.XLS]Tregion'!R164C10</t>
  </si>
  <si>
    <t xml:space="preserve">'[R4_0331.XLS]Tregion'!R164C24</t>
  </si>
  <si>
    <t xml:space="preserve">'[R4A_0331.XLS]Tregion'!R164C1</t>
  </si>
  <si>
    <t xml:space="preserve">'[R4A_0331.XLS]Tregion'!R164C2</t>
  </si>
  <si>
    <t xml:space="preserve">'[R4A_0331.XLS]Tregion'!R164C3</t>
  </si>
  <si>
    <t xml:space="preserve">'[R4A_0331.XLS]Tregion'!R164C4</t>
  </si>
  <si>
    <t xml:space="preserve">'[R4A_0331.XLS]Tregion'!R164C32</t>
  </si>
  <si>
    <t xml:space="preserve">'[R4A_0331.XLS]Tregion'!R164C10</t>
  </si>
  <si>
    <t xml:space="preserve">'[R4A_0331.XLS]Tregion'!R164C24</t>
  </si>
  <si>
    <t xml:space="preserve">'[R4B_0331.XLS]Tregion'!R164C1</t>
  </si>
  <si>
    <t xml:space="preserve">'[R4B_0331.XLS]Tregion'!R164C2</t>
  </si>
  <si>
    <t xml:space="preserve">'[R4B_0331.XLS]Tregion'!R164C3</t>
  </si>
  <si>
    <t xml:space="preserve">'[R4B_0331.XLS]Tregion'!R164C4</t>
  </si>
  <si>
    <t xml:space="preserve">'[R4B_0331.XLS]Tregion'!R164C32</t>
  </si>
  <si>
    <t xml:space="preserve">'[R4B_0331.XLS]Tregion'!R164C10</t>
  </si>
  <si>
    <t xml:space="preserve">'[R4B_0331.XLS]Tregion'!R164C24</t>
  </si>
  <si>
    <t xml:space="preserve">'[R4C_0331.XLS]Tregion'!R164C1</t>
  </si>
  <si>
    <t xml:space="preserve">'[R4C_0331.XLS]Tregion'!R164C2</t>
  </si>
  <si>
    <t xml:space="preserve">'[R4C_0331.XLS]Tregion'!R164C3</t>
  </si>
  <si>
    <t xml:space="preserve">'[R4C_0331.XLS]Tregion'!R164C4</t>
  </si>
  <si>
    <t xml:space="preserve">'[R4C_0331.XLS]Tregion'!R164C32</t>
  </si>
  <si>
    <t xml:space="preserve">'[R4C_0331.XLS]Tregion'!R164C10</t>
  </si>
  <si>
    <t xml:space="preserve">'[R4C_0331.XLS]Tregion'!R164C24</t>
  </si>
  <si>
    <t xml:space="preserve">'[R5_0331.XLS]Tregion'!R164C1</t>
  </si>
  <si>
    <t xml:space="preserve">'[R5_0331.XLS]Tregion'!R164C2</t>
  </si>
  <si>
    <t xml:space="preserve">'[R5_0331.XLS]Tregion'!R164C3</t>
  </si>
  <si>
    <t xml:space="preserve">'[R5_0331.XLS]Tregion'!R164C4</t>
  </si>
  <si>
    <t xml:space="preserve">'[R5_0331.XLS]Tregion'!R164C32</t>
  </si>
  <si>
    <t xml:space="preserve">'[R5_0331.XLS]Tregion'!R164C10</t>
  </si>
  <si>
    <t xml:space="preserve">'[R5_0331.XLS]Tregion'!R164C24</t>
  </si>
  <si>
    <t xml:space="preserve">'[R6_0331.XLS]Tregion'!R164C1</t>
  </si>
  <si>
    <t xml:space="preserve">'[R6_0331.XLS]Tregion'!R164C2</t>
  </si>
  <si>
    <t xml:space="preserve">'[R6_0331.XLS]Tregion'!R164C3</t>
  </si>
  <si>
    <t xml:space="preserve">'[R6_0331.XLS]Tregion'!R164C4</t>
  </si>
  <si>
    <t xml:space="preserve">'[R6_0331.XLS]Tregion'!R164C32</t>
  </si>
  <si>
    <t xml:space="preserve">'[R6_0331.XLS]Tregion'!R164C10</t>
  </si>
  <si>
    <t xml:space="preserve">'[R6_0331.XLS]Tregion'!R164C24</t>
  </si>
  <si>
    <t xml:space="preserve">'[R1_0331.XLS]Tregion'!R165C1</t>
  </si>
  <si>
    <t xml:space="preserve">'[R1_0331.XLS]Tregion'!R165C2</t>
  </si>
  <si>
    <t xml:space="preserve">'[R1_0331.XLS]Tregion'!R165C3</t>
  </si>
  <si>
    <t xml:space="preserve">'[R1_0331.XLS]Tregion'!R165C4</t>
  </si>
  <si>
    <t xml:space="preserve">'[R1_0331.XLS]Tregion'!R165C32</t>
  </si>
  <si>
    <t xml:space="preserve">'[R1_0331.XLS]Tregion'!R165C10</t>
  </si>
  <si>
    <t xml:space="preserve">'[R1_0331.XLS]Tregion'!R165C24</t>
  </si>
  <si>
    <t xml:space="preserve">'[R1A_0331.XLS]Tregion'!R165C1</t>
  </si>
  <si>
    <t xml:space="preserve">'[R1A_0331.XLS]Tregion'!R165C2</t>
  </si>
  <si>
    <t xml:space="preserve">'[R1A_0331.XLS]Tregion'!R165C3</t>
  </si>
  <si>
    <t xml:space="preserve">'[R1A_0331.XLS]Tregion'!R165C4</t>
  </si>
  <si>
    <t xml:space="preserve">'[R1A_0331.XLS]Tregion'!R165C32</t>
  </si>
  <si>
    <t xml:space="preserve">'[R1A_0331.XLS]Tregion'!R165C10</t>
  </si>
  <si>
    <t xml:space="preserve">'[R1A_0331.XLS]Tregion'!R165C24</t>
  </si>
  <si>
    <t xml:space="preserve">'[R1B_0331.XLS]Tregion'!R165C1</t>
  </si>
  <si>
    <t xml:space="preserve">'[R1B_0331.XLS]Tregion'!R165C2</t>
  </si>
  <si>
    <t xml:space="preserve">'[R1B_0331.XLS]Tregion'!R165C3</t>
  </si>
  <si>
    <t xml:space="preserve">'[R1B_0331.XLS]Tregion'!R165C4</t>
  </si>
  <si>
    <t xml:space="preserve">'[R1B_0331.XLS]Tregion'!R165C32</t>
  </si>
  <si>
    <t xml:space="preserve">'[R1B_0331.XLS]Tregion'!R165C10</t>
  </si>
  <si>
    <t xml:space="preserve">'[R1B_0331.XLS]Tregion'!R165C24</t>
  </si>
  <si>
    <t xml:space="preserve">'[R1C_0331.XLS]Tregion'!R165C1</t>
  </si>
  <si>
    <t xml:space="preserve">'[R1C_0331.XLS]Tregion'!R165C2</t>
  </si>
  <si>
    <t xml:space="preserve">'[R1C_0331.XLS]Tregion'!R165C3</t>
  </si>
  <si>
    <t xml:space="preserve">'[R1C_0331.XLS]Tregion'!R165C4</t>
  </si>
  <si>
    <t xml:space="preserve">'[R1C_0331.XLS]Tregion'!R165C32</t>
  </si>
  <si>
    <t xml:space="preserve">'[R1C_0331.XLS]Tregion'!R165C10</t>
  </si>
  <si>
    <t xml:space="preserve">'[R1C_0331.XLS]Tregion'!R165C24</t>
  </si>
  <si>
    <t xml:space="preserve">'[R1E_0331.XLS]Tregion'!R165C1</t>
  </si>
  <si>
    <t xml:space="preserve">'[R1E_0331.XLS]Tregion'!R165C2</t>
  </si>
  <si>
    <t xml:space="preserve">'[R1E_0331.XLS]Tregion'!R165C3</t>
  </si>
  <si>
    <t xml:space="preserve">'[R1E_0331.XLS]Tregion'!R165C4</t>
  </si>
  <si>
    <t xml:space="preserve">'[R1E_0331.XLS]Tregion'!R165C32</t>
  </si>
  <si>
    <t xml:space="preserve">'[R1E_0331.XLS]Tregion'!R165C10</t>
  </si>
  <si>
    <t xml:space="preserve">'[R1E_0331.XLS]Tregion'!R165C24</t>
  </si>
  <si>
    <t xml:space="preserve">'[R1Z_0331.XLS]Tregion'!R165C1</t>
  </si>
  <si>
    <t xml:space="preserve">'[R1Z_0331.XLS]Tregion'!R165C2</t>
  </si>
  <si>
    <t xml:space="preserve">'[R1Z_0331.XLS]Tregion'!R165C3</t>
  </si>
  <si>
    <t xml:space="preserve">'[R1Z_0331.XLS]Tregion'!R165C4</t>
  </si>
  <si>
    <t xml:space="preserve">'[R1Z_0331.XLS]Tregion'!R165C32</t>
  </si>
  <si>
    <t xml:space="preserve">'[R1Z_0331.XLS]Tregion'!R165C10</t>
  </si>
  <si>
    <t xml:space="preserve">'[R1Z_0331.XLS]Tregion'!R165C24</t>
  </si>
  <si>
    <t xml:space="preserve">'[R3B_0331.XLS]Tregion'!R165C1</t>
  </si>
  <si>
    <t xml:space="preserve">'[R3B_0331.XLS]Tregion'!R165C2</t>
  </si>
  <si>
    <t xml:space="preserve">'[R3B_0331.XLS]Tregion'!R165C3</t>
  </si>
  <si>
    <t xml:space="preserve">'[R3B_0331.XLS]Tregion'!R165C4</t>
  </si>
  <si>
    <t xml:space="preserve">'[R3B_0331.XLS]Tregion'!R165C32</t>
  </si>
  <si>
    <t xml:space="preserve">'[R3B_0331.XLS]Tregion'!R165C10</t>
  </si>
  <si>
    <t xml:space="preserve">'[R3B_0331.XLS]Tregion'!R165C24</t>
  </si>
  <si>
    <t xml:space="preserve">'[R4_0331.XLS]Tregion'!R165C1</t>
  </si>
  <si>
    <t xml:space="preserve">'[R4_0331.XLS]Tregion'!R165C2</t>
  </si>
  <si>
    <t xml:space="preserve">'[R4_0331.XLS]Tregion'!R165C3</t>
  </si>
  <si>
    <t xml:space="preserve">'[R4_0331.XLS]Tregion'!R165C4</t>
  </si>
  <si>
    <t xml:space="preserve">'[R4_0331.XLS]Tregion'!R165C32</t>
  </si>
  <si>
    <t xml:space="preserve">'[R4_0331.XLS]Tregion'!R165C10</t>
  </si>
  <si>
    <t xml:space="preserve">'[R4_0331.XLS]Tregion'!R165C24</t>
  </si>
  <si>
    <t xml:space="preserve">'[R4A_0331.XLS]Tregion'!R165C1</t>
  </si>
  <si>
    <t xml:space="preserve">'[R4A_0331.XLS]Tregion'!R165C2</t>
  </si>
  <si>
    <t xml:space="preserve">'[R4A_0331.XLS]Tregion'!R165C3</t>
  </si>
  <si>
    <t xml:space="preserve">'[R4A_0331.XLS]Tregion'!R165C4</t>
  </si>
  <si>
    <t xml:space="preserve">'[R4A_0331.XLS]Tregion'!R165C32</t>
  </si>
  <si>
    <t xml:space="preserve">'[R4A_0331.XLS]Tregion'!R165C10</t>
  </si>
  <si>
    <t xml:space="preserve">'[R4A_0331.XLS]Tregion'!R165C24</t>
  </si>
  <si>
    <t xml:space="preserve">'[R4B_0331.XLS]Tregion'!R165C1</t>
  </si>
  <si>
    <t xml:space="preserve">'[R4B_0331.XLS]Tregion'!R165C2</t>
  </si>
  <si>
    <t xml:space="preserve">'[R4B_0331.XLS]Tregion'!R165C3</t>
  </si>
  <si>
    <t xml:space="preserve">'[R4B_0331.XLS]Tregion'!R165C4</t>
  </si>
  <si>
    <t xml:space="preserve">'[R4B_0331.XLS]Tregion'!R165C32</t>
  </si>
  <si>
    <t xml:space="preserve">'[R4B_0331.XLS]Tregion'!R165C10</t>
  </si>
  <si>
    <t xml:space="preserve">'[R4B_0331.XLS]Tregion'!R165C24</t>
  </si>
  <si>
    <t xml:space="preserve">'[R4C_0331.XLS]Tregion'!R165C1</t>
  </si>
  <si>
    <t xml:space="preserve">'[R4C_0331.XLS]Tregion'!R165C2</t>
  </si>
  <si>
    <t xml:space="preserve">'[R4C_0331.XLS]Tregion'!R165C3</t>
  </si>
  <si>
    <t xml:space="preserve">'[R4C_0331.XLS]Tregion'!R165C4</t>
  </si>
  <si>
    <t xml:space="preserve">'[R4C_0331.XLS]Tregion'!R165C32</t>
  </si>
  <si>
    <t xml:space="preserve">'[R4C_0331.XLS]Tregion'!R165C10</t>
  </si>
  <si>
    <t xml:space="preserve">'[R4C_0331.XLS]Tregion'!R165C24</t>
  </si>
  <si>
    <t xml:space="preserve">'[R5_0331.XLS]Tregion'!R165C1</t>
  </si>
  <si>
    <t xml:space="preserve">'[R5_0331.XLS]Tregion'!R165C2</t>
  </si>
  <si>
    <t xml:space="preserve">'[R5_0331.XLS]Tregion'!R165C3</t>
  </si>
  <si>
    <t xml:space="preserve">'[R5_0331.XLS]Tregion'!R165C4</t>
  </si>
  <si>
    <t xml:space="preserve">'[R5_0331.XLS]Tregion'!R165C32</t>
  </si>
  <si>
    <t xml:space="preserve">'[R5_0331.XLS]Tregion'!R165C10</t>
  </si>
  <si>
    <t xml:space="preserve">'[R5_0331.XLS]Tregion'!R165C24</t>
  </si>
  <si>
    <t xml:space="preserve">'[R6_0331.XLS]Tregion'!R165C1</t>
  </si>
  <si>
    <t xml:space="preserve">'[R6_0331.XLS]Tregion'!R165C2</t>
  </si>
  <si>
    <t xml:space="preserve">'[R6_0331.XLS]Tregion'!R165C3</t>
  </si>
  <si>
    <t xml:space="preserve">'[R6_0331.XLS]Tregion'!R165C4</t>
  </si>
  <si>
    <t xml:space="preserve">'[R6_0331.XLS]Tregion'!R165C32</t>
  </si>
  <si>
    <t xml:space="preserve">'[R6_0331.XLS]Tregion'!R165C10</t>
  </si>
  <si>
    <t xml:space="preserve">'[R6_0331.XLS]Tregion'!R165C24</t>
  </si>
  <si>
    <t xml:space="preserve">'[R1_0331.XLS]Tregion'!R166C1</t>
  </si>
  <si>
    <t xml:space="preserve">'[R1_0331.XLS]Tregion'!R166C2</t>
  </si>
  <si>
    <t xml:space="preserve">'[R1_0331.XLS]Tregion'!R166C3</t>
  </si>
  <si>
    <t xml:space="preserve">'[R1_0331.XLS]Tregion'!R166C4</t>
  </si>
  <si>
    <t xml:space="preserve">'[R1_0331.XLS]Tregion'!R166C32</t>
  </si>
  <si>
    <t xml:space="preserve">'[R1_0331.XLS]Tregion'!R166C10</t>
  </si>
  <si>
    <t xml:space="preserve">'[R1_0331.XLS]Tregion'!R166C24</t>
  </si>
  <si>
    <t xml:space="preserve">'[R1A_0331.XLS]Tregion'!R166C1</t>
  </si>
  <si>
    <t xml:space="preserve">'[R1A_0331.XLS]Tregion'!R166C2</t>
  </si>
  <si>
    <t xml:space="preserve">'[R1A_0331.XLS]Tregion'!R166C3</t>
  </si>
  <si>
    <t xml:space="preserve">'[R1A_0331.XLS]Tregion'!R166C4</t>
  </si>
  <si>
    <t xml:space="preserve">'[R1A_0331.XLS]Tregion'!R166C32</t>
  </si>
  <si>
    <t xml:space="preserve">'[R1A_0331.XLS]Tregion'!R166C10</t>
  </si>
  <si>
    <t xml:space="preserve">'[R1A_0331.XLS]Tregion'!R166C24</t>
  </si>
  <si>
    <t xml:space="preserve">'[R1B_0331.XLS]Tregion'!R166C1</t>
  </si>
  <si>
    <t xml:space="preserve">'[R1B_0331.XLS]Tregion'!R166C2</t>
  </si>
  <si>
    <t xml:space="preserve">'[R1B_0331.XLS]Tregion'!R166C3</t>
  </si>
  <si>
    <t xml:space="preserve">'[R1B_0331.XLS]Tregion'!R166C4</t>
  </si>
  <si>
    <t xml:space="preserve">'[R1B_0331.XLS]Tregion'!R166C32</t>
  </si>
  <si>
    <t xml:space="preserve">'[R1B_0331.XLS]Tregion'!R166C10</t>
  </si>
  <si>
    <t xml:space="preserve">'[R1B_0331.XLS]Tregion'!R166C24</t>
  </si>
  <si>
    <t xml:space="preserve">'[R1C_0331.XLS]Tregion'!R166C1</t>
  </si>
  <si>
    <t xml:space="preserve">'[R1C_0331.XLS]Tregion'!R166C2</t>
  </si>
  <si>
    <t xml:space="preserve">'[R1C_0331.XLS]Tregion'!R166C3</t>
  </si>
  <si>
    <t xml:space="preserve">'[R1C_0331.XLS]Tregion'!R166C4</t>
  </si>
  <si>
    <t xml:space="preserve">'[R1C_0331.XLS]Tregion'!R166C32</t>
  </si>
  <si>
    <t xml:space="preserve">'[R1C_0331.XLS]Tregion'!R166C10</t>
  </si>
  <si>
    <t xml:space="preserve">'[R1C_0331.XLS]Tregion'!R166C24</t>
  </si>
  <si>
    <t xml:space="preserve">'[R1E_0331.XLS]Tregion'!R166C1</t>
  </si>
  <si>
    <t xml:space="preserve">'[R1E_0331.XLS]Tregion'!R166C2</t>
  </si>
  <si>
    <t xml:space="preserve">'[R1E_0331.XLS]Tregion'!R166C3</t>
  </si>
  <si>
    <t xml:space="preserve">'[R1E_0331.XLS]Tregion'!R166C4</t>
  </si>
  <si>
    <t xml:space="preserve">'[R1E_0331.XLS]Tregion'!R166C32</t>
  </si>
  <si>
    <t xml:space="preserve">'[R1E_0331.XLS]Tregion'!R166C10</t>
  </si>
  <si>
    <t xml:space="preserve">'[R1E_0331.XLS]Tregion'!R166C24</t>
  </si>
  <si>
    <t xml:space="preserve">'[R1Z_0331.XLS]Tregion'!R166C1</t>
  </si>
  <si>
    <t xml:space="preserve">'[R1Z_0331.XLS]Tregion'!R166C2</t>
  </si>
  <si>
    <t xml:space="preserve">'[R1Z_0331.XLS]Tregion'!R166C3</t>
  </si>
  <si>
    <t xml:space="preserve">'[R1Z_0331.XLS]Tregion'!R166C4</t>
  </si>
  <si>
    <t xml:space="preserve">'[R1Z_0331.XLS]Tregion'!R166C32</t>
  </si>
  <si>
    <t xml:space="preserve">'[R1Z_0331.XLS]Tregion'!R166C10</t>
  </si>
  <si>
    <t xml:space="preserve">'[R1Z_0331.XLS]Tregion'!R166C24</t>
  </si>
  <si>
    <t xml:space="preserve">'[R3B_0331.XLS]Tregion'!R166C1</t>
  </si>
  <si>
    <t xml:space="preserve">'[R3B_0331.XLS]Tregion'!R166C2</t>
  </si>
  <si>
    <t xml:space="preserve">'[R3B_0331.XLS]Tregion'!R166C3</t>
  </si>
  <si>
    <t xml:space="preserve">'[R3B_0331.XLS]Tregion'!R166C4</t>
  </si>
  <si>
    <t xml:space="preserve">'[R3B_0331.XLS]Tregion'!R166C32</t>
  </si>
  <si>
    <t xml:space="preserve">'[R3B_0331.XLS]Tregion'!R166C10</t>
  </si>
  <si>
    <t xml:space="preserve">'[R3B_0331.XLS]Tregion'!R166C24</t>
  </si>
  <si>
    <t xml:space="preserve">'[R4_0331.XLS]Tregion'!R166C1</t>
  </si>
  <si>
    <t xml:space="preserve">'[R4_0331.XLS]Tregion'!R166C2</t>
  </si>
  <si>
    <t xml:space="preserve">'[R4_0331.XLS]Tregion'!R166C3</t>
  </si>
  <si>
    <t xml:space="preserve">'[R4_0331.XLS]Tregion'!R166C4</t>
  </si>
  <si>
    <t xml:space="preserve">'[R4_0331.XLS]Tregion'!R166C32</t>
  </si>
  <si>
    <t xml:space="preserve">'[R4_0331.XLS]Tregion'!R166C10</t>
  </si>
  <si>
    <t xml:space="preserve">'[R4_0331.XLS]Tregion'!R166C24</t>
  </si>
  <si>
    <t xml:space="preserve">'[R4A_0331.XLS]Tregion'!R166C1</t>
  </si>
  <si>
    <t xml:space="preserve">'[R4A_0331.XLS]Tregion'!R166C2</t>
  </si>
  <si>
    <t xml:space="preserve">'[R4A_0331.XLS]Tregion'!R166C3</t>
  </si>
  <si>
    <t xml:space="preserve">'[R4A_0331.XLS]Tregion'!R166C4</t>
  </si>
  <si>
    <t xml:space="preserve">'[R4A_0331.XLS]Tregion'!R166C32</t>
  </si>
  <si>
    <t xml:space="preserve">'[R4A_0331.XLS]Tregion'!R166C10</t>
  </si>
  <si>
    <t xml:space="preserve">'[R4A_0331.XLS]Tregion'!R166C24</t>
  </si>
  <si>
    <t xml:space="preserve">'[R4B_0331.XLS]Tregion'!R166C1</t>
  </si>
  <si>
    <t xml:space="preserve">'[R4B_0331.XLS]Tregion'!R166C2</t>
  </si>
  <si>
    <t xml:space="preserve">'[R4B_0331.XLS]Tregion'!R166C3</t>
  </si>
  <si>
    <t xml:space="preserve">'[R4B_0331.XLS]Tregion'!R166C4</t>
  </si>
  <si>
    <t xml:space="preserve">'[R4B_0331.XLS]Tregion'!R166C32</t>
  </si>
  <si>
    <t xml:space="preserve">'[R4B_0331.XLS]Tregion'!R166C10</t>
  </si>
  <si>
    <t xml:space="preserve">'[R4B_0331.XLS]Tregion'!R166C24</t>
  </si>
  <si>
    <t xml:space="preserve">'[R4C_0331.XLS]Tregion'!R166C1</t>
  </si>
  <si>
    <t xml:space="preserve">'[R4C_0331.XLS]Tregion'!R166C2</t>
  </si>
  <si>
    <t xml:space="preserve">'[R4C_0331.XLS]Tregion'!R166C3</t>
  </si>
  <si>
    <t xml:space="preserve">'[R4C_0331.XLS]Tregion'!R166C4</t>
  </si>
  <si>
    <t xml:space="preserve">'[R4C_0331.XLS]Tregion'!R166C32</t>
  </si>
  <si>
    <t xml:space="preserve">'[R4C_0331.XLS]Tregion'!R166C10</t>
  </si>
  <si>
    <t xml:space="preserve">'[R4C_0331.XLS]Tregion'!R166C24</t>
  </si>
  <si>
    <t xml:space="preserve">'[R5_0331.XLS]Tregion'!R166C1</t>
  </si>
  <si>
    <t xml:space="preserve">'[R5_0331.XLS]Tregion'!R166C2</t>
  </si>
  <si>
    <t xml:space="preserve">'[R5_0331.XLS]Tregion'!R166C3</t>
  </si>
  <si>
    <t xml:space="preserve">'[R5_0331.XLS]Tregion'!R166C4</t>
  </si>
  <si>
    <t xml:space="preserve">'[R5_0331.XLS]Tregion'!R166C32</t>
  </si>
  <si>
    <t xml:space="preserve">'[R5_0331.XLS]Tregion'!R166C10</t>
  </si>
  <si>
    <t xml:space="preserve">'[R5_0331.XLS]Tregion'!R166C24</t>
  </si>
  <si>
    <t xml:space="preserve">'[R6_0331.XLS]Tregion'!R166C1</t>
  </si>
  <si>
    <t xml:space="preserve">'[R6_0331.XLS]Tregion'!R166C2</t>
  </si>
  <si>
    <t xml:space="preserve">'[R6_0331.XLS]Tregion'!R166C3</t>
  </si>
  <si>
    <t xml:space="preserve">'[R6_0331.XLS]Tregion'!R166C4</t>
  </si>
  <si>
    <t xml:space="preserve">'[R6_0331.XLS]Tregion'!R166C32</t>
  </si>
  <si>
    <t xml:space="preserve">'[R6_0331.XLS]Tregion'!R166C10</t>
  </si>
  <si>
    <t xml:space="preserve">'[R6_0331.XLS]Tregion'!R166C24</t>
  </si>
  <si>
    <t xml:space="preserve">'[R1_0331.XLS]Tregion'!R167C1</t>
  </si>
  <si>
    <t xml:space="preserve">'[R1_0331.XLS]Tregion'!R167C2</t>
  </si>
  <si>
    <t xml:space="preserve">'[R1_0331.XLS]Tregion'!R167C3</t>
  </si>
  <si>
    <t xml:space="preserve">'[R1_0331.XLS]Tregion'!R167C4</t>
  </si>
  <si>
    <t xml:space="preserve">'[R1_0331.XLS]Tregion'!R167C32</t>
  </si>
  <si>
    <t xml:space="preserve">'[R1_0331.XLS]Tregion'!R167C10</t>
  </si>
  <si>
    <t xml:space="preserve">'[R1_0331.XLS]Tregion'!R167C24</t>
  </si>
  <si>
    <t xml:space="preserve">'[R1A_0331.XLS]Tregion'!R167C1</t>
  </si>
  <si>
    <t xml:space="preserve">'[R1A_0331.XLS]Tregion'!R167C2</t>
  </si>
  <si>
    <t xml:space="preserve">'[R1A_0331.XLS]Tregion'!R167C3</t>
  </si>
  <si>
    <t xml:space="preserve">'[R1A_0331.XLS]Tregion'!R167C4</t>
  </si>
  <si>
    <t xml:space="preserve">'[R1A_0331.XLS]Tregion'!R167C32</t>
  </si>
  <si>
    <t xml:space="preserve">'[R1A_0331.XLS]Tregion'!R167C10</t>
  </si>
  <si>
    <t xml:space="preserve">'[R1A_0331.XLS]Tregion'!R167C24</t>
  </si>
  <si>
    <t xml:space="preserve">'[R1B_0331.XLS]Tregion'!R167C1</t>
  </si>
  <si>
    <t xml:space="preserve">'[R1B_0331.XLS]Tregion'!R167C2</t>
  </si>
  <si>
    <t xml:space="preserve">'[R1B_0331.XLS]Tregion'!R167C3</t>
  </si>
  <si>
    <t xml:space="preserve">'[R1B_0331.XLS]Tregion'!R167C4</t>
  </si>
  <si>
    <t xml:space="preserve">'[R1B_0331.XLS]Tregion'!R167C32</t>
  </si>
  <si>
    <t xml:space="preserve">'[R1B_0331.XLS]Tregion'!R167C10</t>
  </si>
  <si>
    <t xml:space="preserve">'[R1B_0331.XLS]Tregion'!R167C24</t>
  </si>
  <si>
    <t xml:space="preserve">'[R1C_0331.XLS]Tregion'!R167C1</t>
  </si>
  <si>
    <t xml:space="preserve">'[R1C_0331.XLS]Tregion'!R167C2</t>
  </si>
  <si>
    <t xml:space="preserve">'[R1C_0331.XLS]Tregion'!R167C3</t>
  </si>
  <si>
    <t xml:space="preserve">'[R1C_0331.XLS]Tregion'!R167C4</t>
  </si>
  <si>
    <t xml:space="preserve">'[R1C_0331.XLS]Tregion'!R167C32</t>
  </si>
  <si>
    <t xml:space="preserve">'[R1C_0331.XLS]Tregion'!R167C10</t>
  </si>
  <si>
    <t xml:space="preserve">'[R1C_0331.XLS]Tregion'!R167C24</t>
  </si>
  <si>
    <t xml:space="preserve">'[R1E_0331.XLS]Tregion'!R167C1</t>
  </si>
  <si>
    <t xml:space="preserve">'[R1E_0331.XLS]Tregion'!R167C2</t>
  </si>
  <si>
    <t xml:space="preserve">'[R1E_0331.XLS]Tregion'!R167C3</t>
  </si>
  <si>
    <t xml:space="preserve">'[R1E_0331.XLS]Tregion'!R167C4</t>
  </si>
  <si>
    <t xml:space="preserve">'[R1E_0331.XLS]Tregion'!R167C32</t>
  </si>
  <si>
    <t xml:space="preserve">'[R1E_0331.XLS]Tregion'!R167C10</t>
  </si>
  <si>
    <t xml:space="preserve">'[R1E_0331.XLS]Tregion'!R167C24</t>
  </si>
  <si>
    <t xml:space="preserve">'[R1Z_0331.XLS]Tregion'!R167C1</t>
  </si>
  <si>
    <t xml:space="preserve">'[R1Z_0331.XLS]Tregion'!R167C2</t>
  </si>
  <si>
    <t xml:space="preserve">'[R1Z_0331.XLS]Tregion'!R167C3</t>
  </si>
  <si>
    <t xml:space="preserve">'[R1Z_0331.XLS]Tregion'!R167C4</t>
  </si>
  <si>
    <t xml:space="preserve">'[R1Z_0331.XLS]Tregion'!R167C32</t>
  </si>
  <si>
    <t xml:space="preserve">'[R1Z_0331.XLS]Tregion'!R167C10</t>
  </si>
  <si>
    <t xml:space="preserve">'[R1Z_0331.XLS]Tregion'!R167C24</t>
  </si>
  <si>
    <t xml:space="preserve">'[R3B_0331.XLS]Tregion'!R167C1</t>
  </si>
  <si>
    <t xml:space="preserve">'[R3B_0331.XLS]Tregion'!R167C2</t>
  </si>
  <si>
    <t xml:space="preserve">'[R3B_0331.XLS]Tregion'!R167C3</t>
  </si>
  <si>
    <t xml:space="preserve">'[R3B_0331.XLS]Tregion'!R167C4</t>
  </si>
  <si>
    <t xml:space="preserve">'[R3B_0331.XLS]Tregion'!R167C32</t>
  </si>
  <si>
    <t xml:space="preserve">'[R3B_0331.XLS]Tregion'!R167C10</t>
  </si>
  <si>
    <t xml:space="preserve">'[R3B_0331.XLS]Tregion'!R167C24</t>
  </si>
  <si>
    <t xml:space="preserve">'[R4_0331.XLS]Tregion'!R167C1</t>
  </si>
  <si>
    <t xml:space="preserve">'[R4_0331.XLS]Tregion'!R167C2</t>
  </si>
  <si>
    <t xml:space="preserve">'[R4_0331.XLS]Tregion'!R167C3</t>
  </si>
  <si>
    <t xml:space="preserve">'[R4_0331.XLS]Tregion'!R167C4</t>
  </si>
  <si>
    <t xml:space="preserve">'[R4_0331.XLS]Tregion'!R167C32</t>
  </si>
  <si>
    <t xml:space="preserve">'[R4_0331.XLS]Tregion'!R167C10</t>
  </si>
  <si>
    <t xml:space="preserve">'[R4_0331.XLS]Tregion'!R167C24</t>
  </si>
  <si>
    <t xml:space="preserve">'[R4A_0331.XLS]Tregion'!R167C1</t>
  </si>
  <si>
    <t xml:space="preserve">'[R4A_0331.XLS]Tregion'!R167C2</t>
  </si>
  <si>
    <t xml:space="preserve">'[R4A_0331.XLS]Tregion'!R167C3</t>
  </si>
  <si>
    <t xml:space="preserve">'[R4A_0331.XLS]Tregion'!R167C4</t>
  </si>
  <si>
    <t xml:space="preserve">'[R4A_0331.XLS]Tregion'!R167C32</t>
  </si>
  <si>
    <t xml:space="preserve">'[R4A_0331.XLS]Tregion'!R167C10</t>
  </si>
  <si>
    <t xml:space="preserve">'[R4A_0331.XLS]Tregion'!R167C24</t>
  </si>
  <si>
    <t xml:space="preserve">'[R4B_0331.XLS]Tregion'!R167C1</t>
  </si>
  <si>
    <t xml:space="preserve">'[R4B_0331.XLS]Tregion'!R167C2</t>
  </si>
  <si>
    <t xml:space="preserve">'[R4B_0331.XLS]Tregion'!R167C3</t>
  </si>
  <si>
    <t xml:space="preserve">'[R4B_0331.XLS]Tregion'!R167C4</t>
  </si>
  <si>
    <t xml:space="preserve">'[R4B_0331.XLS]Tregion'!R167C32</t>
  </si>
  <si>
    <t xml:space="preserve">'[R4B_0331.XLS]Tregion'!R167C10</t>
  </si>
  <si>
    <t xml:space="preserve">'[R4B_0331.XLS]Tregion'!R167C24</t>
  </si>
  <si>
    <t xml:space="preserve">'[R4C_0331.XLS]Tregion'!R167C1</t>
  </si>
  <si>
    <t xml:space="preserve">'[R4C_0331.XLS]Tregion'!R167C2</t>
  </si>
  <si>
    <t xml:space="preserve">'[R4C_0331.XLS]Tregion'!R167C3</t>
  </si>
  <si>
    <t xml:space="preserve">'[R4C_0331.XLS]Tregion'!R167C4</t>
  </si>
  <si>
    <t xml:space="preserve">'[R4C_0331.XLS]Tregion'!R167C32</t>
  </si>
  <si>
    <t xml:space="preserve">'[R4C_0331.XLS]Tregion'!R167C10</t>
  </si>
  <si>
    <t xml:space="preserve">'[R4C_0331.XLS]Tregion'!R167C24</t>
  </si>
  <si>
    <t xml:space="preserve">'[R5_0331.XLS]Tregion'!R167C1</t>
  </si>
  <si>
    <t xml:space="preserve">'[R5_0331.XLS]Tregion'!R167C2</t>
  </si>
  <si>
    <t xml:space="preserve">'[R5_0331.XLS]Tregion'!R167C3</t>
  </si>
  <si>
    <t xml:space="preserve">'[R5_0331.XLS]Tregion'!R167C4</t>
  </si>
  <si>
    <t xml:space="preserve">'[R5_0331.XLS]Tregion'!R167C32</t>
  </si>
  <si>
    <t xml:space="preserve">'[R5_0331.XLS]Tregion'!R167C10</t>
  </si>
  <si>
    <t xml:space="preserve">'[R5_0331.XLS]Tregion'!R167C24</t>
  </si>
  <si>
    <t xml:space="preserve">'[R6_0331.XLS]Tregion'!R167C1</t>
  </si>
  <si>
    <t xml:space="preserve">'[R6_0331.XLS]Tregion'!R167C2</t>
  </si>
  <si>
    <t xml:space="preserve">'[R6_0331.XLS]Tregion'!R167C3</t>
  </si>
  <si>
    <t xml:space="preserve">'[R6_0331.XLS]Tregion'!R167C4</t>
  </si>
  <si>
    <t xml:space="preserve">'[R6_0331.XLS]Tregion'!R167C32</t>
  </si>
  <si>
    <t xml:space="preserve">'[R6_0331.XLS]Tregion'!R167C10</t>
  </si>
  <si>
    <t xml:space="preserve">'[R6_0331.XLS]Tregion'!R167C24</t>
  </si>
  <si>
    <t xml:space="preserve">'[R1_0331.XLS]Tregion'!R168C1</t>
  </si>
  <si>
    <t xml:space="preserve">'[R1_0331.XLS]Tregion'!R168C2</t>
  </si>
  <si>
    <t xml:space="preserve">'[R1_0331.XLS]Tregion'!R168C3</t>
  </si>
  <si>
    <t xml:space="preserve">'[R1_0331.XLS]Tregion'!R168C4</t>
  </si>
  <si>
    <t xml:space="preserve">'[R1_0331.XLS]Tregion'!R168C32</t>
  </si>
  <si>
    <t xml:space="preserve">'[R1_0331.XLS]Tregion'!R168C10</t>
  </si>
  <si>
    <t xml:space="preserve">'[R1_0331.XLS]Tregion'!R168C24</t>
  </si>
  <si>
    <t xml:space="preserve">'[R1A_0331.XLS]Tregion'!R168C1</t>
  </si>
  <si>
    <t xml:space="preserve">'[R1A_0331.XLS]Tregion'!R168C2</t>
  </si>
  <si>
    <t xml:space="preserve">'[R1A_0331.XLS]Tregion'!R168C3</t>
  </si>
  <si>
    <t xml:space="preserve">'[R1A_0331.XLS]Tregion'!R168C4</t>
  </si>
  <si>
    <t xml:space="preserve">'[R1A_0331.XLS]Tregion'!R168C32</t>
  </si>
  <si>
    <t xml:space="preserve">'[R1A_0331.XLS]Tregion'!R168C10</t>
  </si>
  <si>
    <t xml:space="preserve">'[R1A_0331.XLS]Tregion'!R168C24</t>
  </si>
  <si>
    <t xml:space="preserve">'[R1B_0331.XLS]Tregion'!R168C1</t>
  </si>
  <si>
    <t xml:space="preserve">'[R1B_0331.XLS]Tregion'!R168C2</t>
  </si>
  <si>
    <t xml:space="preserve">'[R1B_0331.XLS]Tregion'!R168C3</t>
  </si>
  <si>
    <t xml:space="preserve">'[R1B_0331.XLS]Tregion'!R168C4</t>
  </si>
  <si>
    <t xml:space="preserve">'[R1B_0331.XLS]Tregion'!R168C32</t>
  </si>
  <si>
    <t xml:space="preserve">'[R1B_0331.XLS]Tregion'!R168C10</t>
  </si>
  <si>
    <t xml:space="preserve">'[R1B_0331.XLS]Tregion'!R168C24</t>
  </si>
  <si>
    <t xml:space="preserve">'[R1C_0331.XLS]Tregion'!R168C1</t>
  </si>
  <si>
    <t xml:space="preserve">'[R1C_0331.XLS]Tregion'!R168C2</t>
  </si>
  <si>
    <t xml:space="preserve">'[R1C_0331.XLS]Tregion'!R168C3</t>
  </si>
  <si>
    <t xml:space="preserve">'[R1C_0331.XLS]Tregion'!R168C4</t>
  </si>
  <si>
    <t xml:space="preserve">'[R1C_0331.XLS]Tregion'!R168C32</t>
  </si>
  <si>
    <t xml:space="preserve">'[R1C_0331.XLS]Tregion'!R168C10</t>
  </si>
  <si>
    <t xml:space="preserve">'[R1C_0331.XLS]Tregion'!R168C24</t>
  </si>
  <si>
    <t xml:space="preserve">'[R1E_0331.XLS]Tregion'!R168C1</t>
  </si>
  <si>
    <t xml:space="preserve">'[R1E_0331.XLS]Tregion'!R168C2</t>
  </si>
  <si>
    <t xml:space="preserve">'[R1E_0331.XLS]Tregion'!R168C3</t>
  </si>
  <si>
    <t xml:space="preserve">'[R1E_0331.XLS]Tregion'!R168C4</t>
  </si>
  <si>
    <t xml:space="preserve">'[R1E_0331.XLS]Tregion'!R168C32</t>
  </si>
  <si>
    <t xml:space="preserve">'[R1E_0331.XLS]Tregion'!R168C10</t>
  </si>
  <si>
    <t xml:space="preserve">'[R1E_0331.XLS]Tregion'!R168C24</t>
  </si>
  <si>
    <t xml:space="preserve">'[R1Z_0331.XLS]Tregion'!R168C1</t>
  </si>
  <si>
    <t xml:space="preserve">'[R1Z_0331.XLS]Tregion'!R168C2</t>
  </si>
  <si>
    <t xml:space="preserve">'[R1Z_0331.XLS]Tregion'!R168C3</t>
  </si>
  <si>
    <t xml:space="preserve">'[R1Z_0331.XLS]Tregion'!R168C4</t>
  </si>
  <si>
    <t xml:space="preserve">'[R1Z_0331.XLS]Tregion'!R168C32</t>
  </si>
  <si>
    <t xml:space="preserve">'[R1Z_0331.XLS]Tregion'!R168C10</t>
  </si>
  <si>
    <t xml:space="preserve">'[R1Z_0331.XLS]Tregion'!R168C24</t>
  </si>
  <si>
    <t xml:space="preserve">'[R3B_0331.XLS]Tregion'!R168C1</t>
  </si>
  <si>
    <t xml:space="preserve">'[R3B_0331.XLS]Tregion'!R168C2</t>
  </si>
  <si>
    <t xml:space="preserve">'[R3B_0331.XLS]Tregion'!R168C3</t>
  </si>
  <si>
    <t xml:space="preserve">'[R3B_0331.XLS]Tregion'!R168C4</t>
  </si>
  <si>
    <t xml:space="preserve">'[R3B_0331.XLS]Tregion'!R168C32</t>
  </si>
  <si>
    <t xml:space="preserve">'[R3B_0331.XLS]Tregion'!R168C10</t>
  </si>
  <si>
    <t xml:space="preserve">'[R3B_0331.XLS]Tregion'!R168C24</t>
  </si>
  <si>
    <t xml:space="preserve">'[R4_0331.XLS]Tregion'!R168C1</t>
  </si>
  <si>
    <t xml:space="preserve">'[R4_0331.XLS]Tregion'!R168C2</t>
  </si>
  <si>
    <t xml:space="preserve">'[R4_0331.XLS]Tregion'!R168C3</t>
  </si>
  <si>
    <t xml:space="preserve">'[R4_0331.XLS]Tregion'!R168C4</t>
  </si>
  <si>
    <t xml:space="preserve">'[R4_0331.XLS]Tregion'!R168C32</t>
  </si>
  <si>
    <t xml:space="preserve">'[R4_0331.XLS]Tregion'!R168C10</t>
  </si>
  <si>
    <t xml:space="preserve">'[R4_0331.XLS]Tregion'!R168C24</t>
  </si>
  <si>
    <t xml:space="preserve">'[R4A_0331.XLS]Tregion'!R168C1</t>
  </si>
  <si>
    <t xml:space="preserve">'[R4A_0331.XLS]Tregion'!R168C2</t>
  </si>
  <si>
    <t xml:space="preserve">'[R4A_0331.XLS]Tregion'!R168C3</t>
  </si>
  <si>
    <t xml:space="preserve">'[R4A_0331.XLS]Tregion'!R168C4</t>
  </si>
  <si>
    <t xml:space="preserve">'[R4A_0331.XLS]Tregion'!R168C32</t>
  </si>
  <si>
    <t xml:space="preserve">'[R4A_0331.XLS]Tregion'!R168C10</t>
  </si>
  <si>
    <t xml:space="preserve">'[R4A_0331.XLS]Tregion'!R168C24</t>
  </si>
  <si>
    <t xml:space="preserve">'[R4B_0331.XLS]Tregion'!R168C1</t>
  </si>
  <si>
    <t xml:space="preserve">'[R4B_0331.XLS]Tregion'!R168C2</t>
  </si>
  <si>
    <t xml:space="preserve">'[R4B_0331.XLS]Tregion'!R168C3</t>
  </si>
  <si>
    <t xml:space="preserve">'[R4B_0331.XLS]Tregion'!R168C4</t>
  </si>
  <si>
    <t xml:space="preserve">'[R4B_0331.XLS]Tregion'!R168C32</t>
  </si>
  <si>
    <t xml:space="preserve">'[R4B_0331.XLS]Tregion'!R168C10</t>
  </si>
  <si>
    <t xml:space="preserve">'[R4B_0331.XLS]Tregion'!R168C24</t>
  </si>
  <si>
    <t xml:space="preserve">'[R4C_0331.XLS]Tregion'!R168C1</t>
  </si>
  <si>
    <t xml:space="preserve">'[R4C_0331.XLS]Tregion'!R168C2</t>
  </si>
  <si>
    <t xml:space="preserve">'[R4C_0331.XLS]Tregion'!R168C3</t>
  </si>
  <si>
    <t xml:space="preserve">'[R4C_0331.XLS]Tregion'!R168C4</t>
  </si>
  <si>
    <t xml:space="preserve">'[R4C_0331.XLS]Tregion'!R168C32</t>
  </si>
  <si>
    <t xml:space="preserve">'[R4C_0331.XLS]Tregion'!R168C10</t>
  </si>
  <si>
    <t xml:space="preserve">'[R4C_0331.XLS]Tregion'!R168C24</t>
  </si>
  <si>
    <t xml:space="preserve">'[R5_0331.XLS]Tregion'!R168C1</t>
  </si>
  <si>
    <t xml:space="preserve">'[R5_0331.XLS]Tregion'!R168C2</t>
  </si>
  <si>
    <t xml:space="preserve">'[R5_0331.XLS]Tregion'!R168C3</t>
  </si>
  <si>
    <t xml:space="preserve">'[R5_0331.XLS]Tregion'!R168C4</t>
  </si>
  <si>
    <t xml:space="preserve">'[R5_0331.XLS]Tregion'!R168C32</t>
  </si>
  <si>
    <t xml:space="preserve">'[R5_0331.XLS]Tregion'!R168C10</t>
  </si>
  <si>
    <t xml:space="preserve">'[R5_0331.XLS]Tregion'!R168C24</t>
  </si>
  <si>
    <t xml:space="preserve">'[R6_0331.XLS]Tregion'!R168C1</t>
  </si>
  <si>
    <t xml:space="preserve">'[R6_0331.XLS]Tregion'!R168C2</t>
  </si>
  <si>
    <t xml:space="preserve">'[R6_0331.XLS]Tregion'!R168C3</t>
  </si>
  <si>
    <t xml:space="preserve">'[R6_0331.XLS]Tregion'!R168C4</t>
  </si>
  <si>
    <t xml:space="preserve">'[R6_0331.XLS]Tregion'!R168C32</t>
  </si>
  <si>
    <t xml:space="preserve">'[R6_0331.XLS]Tregion'!R168C10</t>
  </si>
  <si>
    <t xml:space="preserve">'[R6_0331.XLS]Tregion'!R168C24</t>
  </si>
  <si>
    <t xml:space="preserve">'[R1_0331.XLS]Tregion'!R169C1</t>
  </si>
  <si>
    <t xml:space="preserve">'[R1_0331.XLS]Tregion'!R169C2</t>
  </si>
  <si>
    <t xml:space="preserve">'[R1_0331.XLS]Tregion'!R169C3</t>
  </si>
  <si>
    <t xml:space="preserve">'[R1_0331.XLS]Tregion'!R169C4</t>
  </si>
  <si>
    <t xml:space="preserve">'[R1_0331.XLS]Tregion'!R169C32</t>
  </si>
  <si>
    <t xml:space="preserve">'[R1_0331.XLS]Tregion'!R169C10</t>
  </si>
  <si>
    <t xml:space="preserve">'[R1_0331.XLS]Tregion'!R169C24</t>
  </si>
  <si>
    <t xml:space="preserve">'[R1A_0331.XLS]Tregion'!R169C1</t>
  </si>
  <si>
    <t xml:space="preserve">'[R1A_0331.XLS]Tregion'!R169C2</t>
  </si>
  <si>
    <t xml:space="preserve">'[R1A_0331.XLS]Tregion'!R169C3</t>
  </si>
  <si>
    <t xml:space="preserve">'[R1A_0331.XLS]Tregion'!R169C4</t>
  </si>
  <si>
    <t xml:space="preserve">'[R1A_0331.XLS]Tregion'!R169C32</t>
  </si>
  <si>
    <t xml:space="preserve">'[R1A_0331.XLS]Tregion'!R169C10</t>
  </si>
  <si>
    <t xml:space="preserve">'[R1A_0331.XLS]Tregion'!R169C24</t>
  </si>
  <si>
    <t xml:space="preserve">'[R1B_0331.XLS]Tregion'!R169C1</t>
  </si>
  <si>
    <t xml:space="preserve">'[R1B_0331.XLS]Tregion'!R169C2</t>
  </si>
  <si>
    <t xml:space="preserve">'[R1B_0331.XLS]Tregion'!R169C3</t>
  </si>
  <si>
    <t xml:space="preserve">'[R1B_0331.XLS]Tregion'!R169C4</t>
  </si>
  <si>
    <t xml:space="preserve">'[R1B_0331.XLS]Tregion'!R169C32</t>
  </si>
  <si>
    <t xml:space="preserve">'[R1B_0331.XLS]Tregion'!R169C10</t>
  </si>
  <si>
    <t xml:space="preserve">'[R1B_0331.XLS]Tregion'!R169C24</t>
  </si>
  <si>
    <t xml:space="preserve">'[R1C_0331.XLS]Tregion'!R169C1</t>
  </si>
  <si>
    <t xml:space="preserve">'[R1C_0331.XLS]Tregion'!R169C2</t>
  </si>
  <si>
    <t xml:space="preserve">'[R1C_0331.XLS]Tregion'!R169C3</t>
  </si>
  <si>
    <t xml:space="preserve">'[R1C_0331.XLS]Tregion'!R169C4</t>
  </si>
  <si>
    <t xml:space="preserve">'[R1C_0331.XLS]Tregion'!R169C32</t>
  </si>
  <si>
    <t xml:space="preserve">'[R1C_0331.XLS]Tregion'!R169C10</t>
  </si>
  <si>
    <t xml:space="preserve">'[R1C_0331.XLS]Tregion'!R169C24</t>
  </si>
  <si>
    <t xml:space="preserve">'[R1E_0331.XLS]Tregion'!R169C1</t>
  </si>
  <si>
    <t xml:space="preserve">'[R1E_0331.XLS]Tregion'!R169C2</t>
  </si>
  <si>
    <t xml:space="preserve">'[R1E_0331.XLS]Tregion'!R169C3</t>
  </si>
  <si>
    <t xml:space="preserve">'[R1E_0331.XLS]Tregion'!R169C4</t>
  </si>
  <si>
    <t xml:space="preserve">'[R1E_0331.XLS]Tregion'!R169C32</t>
  </si>
  <si>
    <t xml:space="preserve">'[R1E_0331.XLS]Tregion'!R169C10</t>
  </si>
  <si>
    <t xml:space="preserve">'[R1E_0331.XLS]Tregion'!R169C24</t>
  </si>
  <si>
    <t xml:space="preserve">'[R1Z_0331.XLS]Tregion'!R169C1</t>
  </si>
  <si>
    <t xml:space="preserve">'[R1Z_0331.XLS]Tregion'!R169C2</t>
  </si>
  <si>
    <t xml:space="preserve">'[R1Z_0331.XLS]Tregion'!R169C3</t>
  </si>
  <si>
    <t xml:space="preserve">'[R1Z_0331.XLS]Tregion'!R169C4</t>
  </si>
  <si>
    <t xml:space="preserve">'[R1Z_0331.XLS]Tregion'!R169C32</t>
  </si>
  <si>
    <t xml:space="preserve">'[R1Z_0331.XLS]Tregion'!R169C10</t>
  </si>
  <si>
    <t xml:space="preserve">'[R1Z_0331.XLS]Tregion'!R169C24</t>
  </si>
  <si>
    <t xml:space="preserve">'[R3B_0331.XLS]Tregion'!R169C1</t>
  </si>
  <si>
    <t xml:space="preserve">'[R3B_0331.XLS]Tregion'!R169C2</t>
  </si>
  <si>
    <t xml:space="preserve">'[R3B_0331.XLS]Tregion'!R169C3</t>
  </si>
  <si>
    <t xml:space="preserve">'[R3B_0331.XLS]Tregion'!R169C4</t>
  </si>
  <si>
    <t xml:space="preserve">'[R3B_0331.XLS]Tregion'!R169C32</t>
  </si>
  <si>
    <t xml:space="preserve">'[R3B_0331.XLS]Tregion'!R169C10</t>
  </si>
  <si>
    <t xml:space="preserve">'[R3B_0331.XLS]Tregion'!R169C24</t>
  </si>
  <si>
    <t xml:space="preserve">'[R4_0331.XLS]Tregion'!R169C1</t>
  </si>
  <si>
    <t xml:space="preserve">'[R4_0331.XLS]Tregion'!R169C2</t>
  </si>
  <si>
    <t xml:space="preserve">'[R4_0331.XLS]Tregion'!R169C3</t>
  </si>
  <si>
    <t xml:space="preserve">'[R4_0331.XLS]Tregion'!R169C4</t>
  </si>
  <si>
    <t xml:space="preserve">'[R4_0331.XLS]Tregion'!R169C32</t>
  </si>
  <si>
    <t xml:space="preserve">'[R4_0331.XLS]Tregion'!R169C10</t>
  </si>
  <si>
    <t xml:space="preserve">'[R4_0331.XLS]Tregion'!R169C24</t>
  </si>
  <si>
    <t xml:space="preserve">'[R4A_0331.XLS]Tregion'!R169C1</t>
  </si>
  <si>
    <t xml:space="preserve">'[R4A_0331.XLS]Tregion'!R169C2</t>
  </si>
  <si>
    <t xml:space="preserve">'[R4A_0331.XLS]Tregion'!R169C3</t>
  </si>
  <si>
    <t xml:space="preserve">'[R4A_0331.XLS]Tregion'!R169C4</t>
  </si>
  <si>
    <t xml:space="preserve">'[R4A_0331.XLS]Tregion'!R169C32</t>
  </si>
  <si>
    <t xml:space="preserve">'[R4A_0331.XLS]Tregion'!R169C10</t>
  </si>
  <si>
    <t xml:space="preserve">'[R4A_0331.XLS]Tregion'!R169C24</t>
  </si>
  <si>
    <t xml:space="preserve">'[R4B_0331.XLS]Tregion'!R169C1</t>
  </si>
  <si>
    <t xml:space="preserve">'[R4B_0331.XLS]Tregion'!R169C2</t>
  </si>
  <si>
    <t xml:space="preserve">'[R4B_0331.XLS]Tregion'!R169C3</t>
  </si>
  <si>
    <t xml:space="preserve">'[R4B_0331.XLS]Tregion'!R169C4</t>
  </si>
  <si>
    <t xml:space="preserve">'[R4B_0331.XLS]Tregion'!R169C32</t>
  </si>
  <si>
    <t xml:space="preserve">'[R4B_0331.XLS]Tregion'!R169C10</t>
  </si>
  <si>
    <t xml:space="preserve">'[R4B_0331.XLS]Tregion'!R169C24</t>
  </si>
  <si>
    <t xml:space="preserve">'[R4C_0331.XLS]Tregion'!R169C1</t>
  </si>
  <si>
    <t xml:space="preserve">'[R4C_0331.XLS]Tregion'!R169C2</t>
  </si>
  <si>
    <t xml:space="preserve">'[R4C_0331.XLS]Tregion'!R169C3</t>
  </si>
  <si>
    <t xml:space="preserve">'[R4C_0331.XLS]Tregion'!R169C4</t>
  </si>
  <si>
    <t xml:space="preserve">'[R4C_0331.XLS]Tregion'!R169C32</t>
  </si>
  <si>
    <t xml:space="preserve">'[R4C_0331.XLS]Tregion'!R169C10</t>
  </si>
  <si>
    <t xml:space="preserve">'[R4C_0331.XLS]Tregion'!R169C24</t>
  </si>
  <si>
    <t xml:space="preserve">'[R5_0331.XLS]Tregion'!R169C1</t>
  </si>
  <si>
    <t xml:space="preserve">'[R5_0331.XLS]Tregion'!R169C2</t>
  </si>
  <si>
    <t xml:space="preserve">'[R5_0331.XLS]Tregion'!R169C3</t>
  </si>
  <si>
    <t xml:space="preserve">'[R5_0331.XLS]Tregion'!R169C4</t>
  </si>
  <si>
    <t xml:space="preserve">'[R5_0331.XLS]Tregion'!R169C32</t>
  </si>
  <si>
    <t xml:space="preserve">'[R5_0331.XLS]Tregion'!R169C10</t>
  </si>
  <si>
    <t xml:space="preserve">'[R5_0331.XLS]Tregion'!R169C24</t>
  </si>
  <si>
    <t xml:space="preserve">'[R6_0331.XLS]Tregion'!R169C1</t>
  </si>
  <si>
    <t xml:space="preserve">'[R6_0331.XLS]Tregion'!R169C2</t>
  </si>
  <si>
    <t xml:space="preserve">'[R6_0331.XLS]Tregion'!R169C3</t>
  </si>
  <si>
    <t xml:space="preserve">'[R6_0331.XLS]Tregion'!R169C4</t>
  </si>
  <si>
    <t xml:space="preserve">'[R6_0331.XLS]Tregion'!R169C32</t>
  </si>
  <si>
    <t xml:space="preserve">'[R6_0331.XLS]Tregion'!R169C10</t>
  </si>
  <si>
    <t xml:space="preserve">'[R6_0331.XLS]Tregion'!R169C24</t>
  </si>
  <si>
    <t xml:space="preserve">'[R1_0331.XLS]Tregion'!R170C1</t>
  </si>
  <si>
    <t xml:space="preserve">'[R1_0331.XLS]Tregion'!R170C2</t>
  </si>
  <si>
    <t xml:space="preserve">'[R1_0331.XLS]Tregion'!R170C3</t>
  </si>
  <si>
    <t xml:space="preserve">'[R1_0331.XLS]Tregion'!R170C4</t>
  </si>
  <si>
    <t xml:space="preserve">'[R1_0331.XLS]Tregion'!R170C32</t>
  </si>
  <si>
    <t xml:space="preserve">'[R1_0331.XLS]Tregion'!R170C10</t>
  </si>
  <si>
    <t xml:space="preserve">'[R1_0331.XLS]Tregion'!R170C24</t>
  </si>
  <si>
    <t xml:space="preserve">'[R1A_0331.XLS]Tregion'!R170C1</t>
  </si>
  <si>
    <t xml:space="preserve">'[R1A_0331.XLS]Tregion'!R170C2</t>
  </si>
  <si>
    <t xml:space="preserve">'[R1A_0331.XLS]Tregion'!R170C3</t>
  </si>
  <si>
    <t xml:space="preserve">'[R1A_0331.XLS]Tregion'!R170C4</t>
  </si>
  <si>
    <t xml:space="preserve">'[R1A_0331.XLS]Tregion'!R170C32</t>
  </si>
  <si>
    <t xml:space="preserve">'[R1A_0331.XLS]Tregion'!R170C10</t>
  </si>
  <si>
    <t xml:space="preserve">'[R1A_0331.XLS]Tregion'!R170C24</t>
  </si>
  <si>
    <t xml:space="preserve">'[R1B_0331.XLS]Tregion'!R170C1</t>
  </si>
  <si>
    <t xml:space="preserve">'[R1B_0331.XLS]Tregion'!R170C2</t>
  </si>
  <si>
    <t xml:space="preserve">'[R1B_0331.XLS]Tregion'!R170C3</t>
  </si>
  <si>
    <t xml:space="preserve">'[R1B_0331.XLS]Tregion'!R170C4</t>
  </si>
  <si>
    <t xml:space="preserve">'[R1B_0331.XLS]Tregion'!R170C32</t>
  </si>
  <si>
    <t xml:space="preserve">'[R1B_0331.XLS]Tregion'!R170C10</t>
  </si>
  <si>
    <t xml:space="preserve">'[R1B_0331.XLS]Tregion'!R170C24</t>
  </si>
  <si>
    <t xml:space="preserve">'[R1C_0331.XLS]Tregion'!R170C1</t>
  </si>
  <si>
    <t xml:space="preserve">'[R1C_0331.XLS]Tregion'!R170C2</t>
  </si>
  <si>
    <t xml:space="preserve">'[R1C_0331.XLS]Tregion'!R170C3</t>
  </si>
  <si>
    <t xml:space="preserve">'[R1C_0331.XLS]Tregion'!R170C4</t>
  </si>
  <si>
    <t xml:space="preserve">'[R1C_0331.XLS]Tregion'!R170C32</t>
  </si>
  <si>
    <t xml:space="preserve">'[R1C_0331.XLS]Tregion'!R170C10</t>
  </si>
  <si>
    <t xml:space="preserve">'[R1C_0331.XLS]Tregion'!R170C24</t>
  </si>
  <si>
    <t xml:space="preserve">'[R1E_0331.XLS]Tregion'!R170C1</t>
  </si>
  <si>
    <t xml:space="preserve">'[R1E_0331.XLS]Tregion'!R170C2</t>
  </si>
  <si>
    <t xml:space="preserve">'[R1E_0331.XLS]Tregion'!R170C3</t>
  </si>
  <si>
    <t xml:space="preserve">'[R1E_0331.XLS]Tregion'!R170C4</t>
  </si>
  <si>
    <t xml:space="preserve">'[R1E_0331.XLS]Tregion'!R170C32</t>
  </si>
  <si>
    <t xml:space="preserve">'[R1E_0331.XLS]Tregion'!R170C10</t>
  </si>
  <si>
    <t xml:space="preserve">'[R1E_0331.XLS]Tregion'!R170C24</t>
  </si>
  <si>
    <t xml:space="preserve">'[R1Z_0331.XLS]Tregion'!R170C1</t>
  </si>
  <si>
    <t xml:space="preserve">'[R1Z_0331.XLS]Tregion'!R170C2</t>
  </si>
  <si>
    <t xml:space="preserve">'[R1Z_0331.XLS]Tregion'!R170C3</t>
  </si>
  <si>
    <t xml:space="preserve">'[R1Z_0331.XLS]Tregion'!R170C4</t>
  </si>
  <si>
    <t xml:space="preserve">'[R1Z_0331.XLS]Tregion'!R170C32</t>
  </si>
  <si>
    <t xml:space="preserve">'[R1Z_0331.XLS]Tregion'!R170C10</t>
  </si>
  <si>
    <t xml:space="preserve">'[R1Z_0331.XLS]Tregion'!R170C24</t>
  </si>
  <si>
    <t xml:space="preserve">'[R3B_0331.XLS]Tregion'!R170C1</t>
  </si>
  <si>
    <t xml:space="preserve">'[R3B_0331.XLS]Tregion'!R170C2</t>
  </si>
  <si>
    <t xml:space="preserve">'[R3B_0331.XLS]Tregion'!R170C3</t>
  </si>
  <si>
    <t xml:space="preserve">'[R3B_0331.XLS]Tregion'!R170C4</t>
  </si>
  <si>
    <t xml:space="preserve">'[R3B_0331.XLS]Tregion'!R170C32</t>
  </si>
  <si>
    <t xml:space="preserve">'[R3B_0331.XLS]Tregion'!R170C10</t>
  </si>
  <si>
    <t xml:space="preserve">'[R3B_0331.XLS]Tregion'!R170C24</t>
  </si>
  <si>
    <t xml:space="preserve">'[R4_0331.XLS]Tregion'!R170C1</t>
  </si>
  <si>
    <t xml:space="preserve">'[R4_0331.XLS]Tregion'!R170C2</t>
  </si>
  <si>
    <t xml:space="preserve">'[R4_0331.XLS]Tregion'!R170C3</t>
  </si>
  <si>
    <t xml:space="preserve">'[R4_0331.XLS]Tregion'!R170C4</t>
  </si>
  <si>
    <t xml:space="preserve">'[R4_0331.XLS]Tregion'!R170C32</t>
  </si>
  <si>
    <t xml:space="preserve">'[R4_0331.XLS]Tregion'!R170C10</t>
  </si>
  <si>
    <t xml:space="preserve">'[R4_0331.XLS]Tregion'!R170C24</t>
  </si>
  <si>
    <t xml:space="preserve">'[R4A_0331.XLS]Tregion'!R170C1</t>
  </si>
  <si>
    <t xml:space="preserve">'[R4A_0331.XLS]Tregion'!R170C2</t>
  </si>
  <si>
    <t xml:space="preserve">'[R4A_0331.XLS]Tregion'!R170C3</t>
  </si>
  <si>
    <t xml:space="preserve">'[R4A_0331.XLS]Tregion'!R170C4</t>
  </si>
  <si>
    <t xml:space="preserve">'[R4A_0331.XLS]Tregion'!R170C32</t>
  </si>
  <si>
    <t xml:space="preserve">'[R4A_0331.XLS]Tregion'!R170C10</t>
  </si>
  <si>
    <t xml:space="preserve">'[R4A_0331.XLS]Tregion'!R170C24</t>
  </si>
  <si>
    <t xml:space="preserve">'[R4B_0331.XLS]Tregion'!R170C1</t>
  </si>
  <si>
    <t xml:space="preserve">'[R4B_0331.XLS]Tregion'!R170C2</t>
  </si>
  <si>
    <t xml:space="preserve">'[R4B_0331.XLS]Tregion'!R170C3</t>
  </si>
  <si>
    <t xml:space="preserve">'[R4B_0331.XLS]Tregion'!R170C4</t>
  </si>
  <si>
    <t xml:space="preserve">'[R4B_0331.XLS]Tregion'!R170C32</t>
  </si>
  <si>
    <t xml:space="preserve">'[R4B_0331.XLS]Tregion'!R170C10</t>
  </si>
  <si>
    <t xml:space="preserve">'[R4B_0331.XLS]Tregion'!R170C24</t>
  </si>
  <si>
    <t xml:space="preserve">'[R4C_0331.XLS]Tregion'!R170C1</t>
  </si>
  <si>
    <t xml:space="preserve">'[R4C_0331.XLS]Tregion'!R170C2</t>
  </si>
  <si>
    <t xml:space="preserve">'[R4C_0331.XLS]Tregion'!R170C3</t>
  </si>
  <si>
    <t xml:space="preserve">'[R4C_0331.XLS]Tregion'!R170C4</t>
  </si>
  <si>
    <t xml:space="preserve">'[R4C_0331.XLS]Tregion'!R170C32</t>
  </si>
  <si>
    <t xml:space="preserve">'[R4C_0331.XLS]Tregion'!R170C10</t>
  </si>
  <si>
    <t xml:space="preserve">'[R4C_0331.XLS]Tregion'!R170C24</t>
  </si>
  <si>
    <t xml:space="preserve">'[R5_0331.XLS]Tregion'!R170C1</t>
  </si>
  <si>
    <t xml:space="preserve">'[R5_0331.XLS]Tregion'!R170C2</t>
  </si>
  <si>
    <t xml:space="preserve">'[R5_0331.XLS]Tregion'!R170C3</t>
  </si>
  <si>
    <t xml:space="preserve">'[R5_0331.XLS]Tregion'!R170C4</t>
  </si>
  <si>
    <t xml:space="preserve">'[R5_0331.XLS]Tregion'!R170C32</t>
  </si>
  <si>
    <t xml:space="preserve">'[R5_0331.XLS]Tregion'!R170C10</t>
  </si>
  <si>
    <t xml:space="preserve">'[R5_0331.XLS]Tregion'!R170C24</t>
  </si>
  <si>
    <t xml:space="preserve">'[R6_0331.XLS]Tregion'!R170C1</t>
  </si>
  <si>
    <t xml:space="preserve">'[R6_0331.XLS]Tregion'!R170C2</t>
  </si>
  <si>
    <t xml:space="preserve">'[R6_0331.XLS]Tregion'!R170C3</t>
  </si>
  <si>
    <t xml:space="preserve">'[R6_0331.XLS]Tregion'!R170C4</t>
  </si>
  <si>
    <t xml:space="preserve">'[R6_0331.XLS]Tregion'!R170C32</t>
  </si>
  <si>
    <t xml:space="preserve">'[R6_0331.XLS]Tregion'!R170C10</t>
  </si>
  <si>
    <t xml:space="preserve">'[R6_0331.XLS]Tregion'!R170C24</t>
  </si>
  <si>
    <t xml:space="preserve">'[R1_0331.XLS]Tregion'!R171C1</t>
  </si>
  <si>
    <t xml:space="preserve">'[R1_0331.XLS]Tregion'!R171C2</t>
  </si>
  <si>
    <t xml:space="preserve">'[R1_0331.XLS]Tregion'!R171C3</t>
  </si>
  <si>
    <t xml:space="preserve">'[R1_0331.XLS]Tregion'!R171C4</t>
  </si>
  <si>
    <t xml:space="preserve">'[R1_0331.XLS]Tregion'!R171C32</t>
  </si>
  <si>
    <t xml:space="preserve">'[R1_0331.XLS]Tregion'!R171C10</t>
  </si>
  <si>
    <t xml:space="preserve">'[R1_0331.XLS]Tregion'!R171C24</t>
  </si>
  <si>
    <t xml:space="preserve">'[R1A_0331.XLS]Tregion'!R171C1</t>
  </si>
  <si>
    <t xml:space="preserve">'[R1A_0331.XLS]Tregion'!R171C2</t>
  </si>
  <si>
    <t xml:space="preserve">'[R1A_0331.XLS]Tregion'!R171C3</t>
  </si>
  <si>
    <t xml:space="preserve">'[R1A_0331.XLS]Tregion'!R171C4</t>
  </si>
  <si>
    <t xml:space="preserve">'[R1A_0331.XLS]Tregion'!R171C32</t>
  </si>
  <si>
    <t xml:space="preserve">'[R1A_0331.XLS]Tregion'!R171C10</t>
  </si>
  <si>
    <t xml:space="preserve">'[R1A_0331.XLS]Tregion'!R171C24</t>
  </si>
  <si>
    <t xml:space="preserve">'[R1B_0331.XLS]Tregion'!R171C1</t>
  </si>
  <si>
    <t xml:space="preserve">'[R1B_0331.XLS]Tregion'!R171C2</t>
  </si>
  <si>
    <t xml:space="preserve">'[R1B_0331.XLS]Tregion'!R171C3</t>
  </si>
  <si>
    <t xml:space="preserve">'[R1B_0331.XLS]Tregion'!R171C4</t>
  </si>
  <si>
    <t xml:space="preserve">'[R1B_0331.XLS]Tregion'!R171C32</t>
  </si>
  <si>
    <t xml:space="preserve">'[R1B_0331.XLS]Tregion'!R171C10</t>
  </si>
  <si>
    <t xml:space="preserve">'[R1B_0331.XLS]Tregion'!R171C24</t>
  </si>
  <si>
    <t xml:space="preserve">'[R1C_0331.XLS]Tregion'!R171C1</t>
  </si>
  <si>
    <t xml:space="preserve">'[R1C_0331.XLS]Tregion'!R171C2</t>
  </si>
  <si>
    <t xml:space="preserve">'[R1C_0331.XLS]Tregion'!R171C3</t>
  </si>
  <si>
    <t xml:space="preserve">'[R1C_0331.XLS]Tregion'!R171C4</t>
  </si>
  <si>
    <t xml:space="preserve">'[R1C_0331.XLS]Tregion'!R171C32</t>
  </si>
  <si>
    <t xml:space="preserve">'[R1C_0331.XLS]Tregion'!R171C10</t>
  </si>
  <si>
    <t xml:space="preserve">'[R1C_0331.XLS]Tregion'!R171C24</t>
  </si>
  <si>
    <t xml:space="preserve">'[R1E_0331.XLS]Tregion'!R171C1</t>
  </si>
  <si>
    <t xml:space="preserve">'[R1E_0331.XLS]Tregion'!R171C2</t>
  </si>
  <si>
    <t xml:space="preserve">'[R1E_0331.XLS]Tregion'!R171C3</t>
  </si>
  <si>
    <t xml:space="preserve">'[R1E_0331.XLS]Tregion'!R171C4</t>
  </si>
  <si>
    <t xml:space="preserve">'[R1E_0331.XLS]Tregion'!R171C32</t>
  </si>
  <si>
    <t xml:space="preserve">'[R1E_0331.XLS]Tregion'!R171C10</t>
  </si>
  <si>
    <t xml:space="preserve">'[R1E_0331.XLS]Tregion'!R171C24</t>
  </si>
  <si>
    <t xml:space="preserve">'[R1Z_0331.XLS]Tregion'!R171C1</t>
  </si>
  <si>
    <t xml:space="preserve">'[R1Z_0331.XLS]Tregion'!R171C2</t>
  </si>
  <si>
    <t xml:space="preserve">'[R1Z_0331.XLS]Tregion'!R171C3</t>
  </si>
  <si>
    <t xml:space="preserve">'[R1Z_0331.XLS]Tregion'!R171C4</t>
  </si>
  <si>
    <t xml:space="preserve">'[R1Z_0331.XLS]Tregion'!R171C32</t>
  </si>
  <si>
    <t xml:space="preserve">'[R1Z_0331.XLS]Tregion'!R171C10</t>
  </si>
  <si>
    <t xml:space="preserve">'[R1Z_0331.XLS]Tregion'!R171C24</t>
  </si>
  <si>
    <t xml:space="preserve">'[R3B_0331.XLS]Tregion'!R171C1</t>
  </si>
  <si>
    <t xml:space="preserve">'[R3B_0331.XLS]Tregion'!R171C2</t>
  </si>
  <si>
    <t xml:space="preserve">'[R3B_0331.XLS]Tregion'!R171C3</t>
  </si>
  <si>
    <t xml:space="preserve">'[R3B_0331.XLS]Tregion'!R171C4</t>
  </si>
  <si>
    <t xml:space="preserve">'[R3B_0331.XLS]Tregion'!R171C32</t>
  </si>
  <si>
    <t xml:space="preserve">'[R3B_0331.XLS]Tregion'!R171C10</t>
  </si>
  <si>
    <t xml:space="preserve">'[R3B_0331.XLS]Tregion'!R171C24</t>
  </si>
  <si>
    <t xml:space="preserve">'[R4_0331.XLS]Tregion'!R171C1</t>
  </si>
  <si>
    <t xml:space="preserve">'[R4_0331.XLS]Tregion'!R171C2</t>
  </si>
  <si>
    <t xml:space="preserve">'[R4_0331.XLS]Tregion'!R171C3</t>
  </si>
  <si>
    <t xml:space="preserve">'[R4_0331.XLS]Tregion'!R171C4</t>
  </si>
  <si>
    <t xml:space="preserve">'[R4_0331.XLS]Tregion'!R171C32</t>
  </si>
  <si>
    <t xml:space="preserve">'[R4_0331.XLS]Tregion'!R171C10</t>
  </si>
  <si>
    <t xml:space="preserve">'[R4_0331.XLS]Tregion'!R171C24</t>
  </si>
  <si>
    <t xml:space="preserve">'[R4A_0331.XLS]Tregion'!R171C1</t>
  </si>
  <si>
    <t xml:space="preserve">'[R4A_0331.XLS]Tregion'!R171C2</t>
  </si>
  <si>
    <t xml:space="preserve">'[R4A_0331.XLS]Tregion'!R171C3</t>
  </si>
  <si>
    <t xml:space="preserve">'[R4A_0331.XLS]Tregion'!R171C4</t>
  </si>
  <si>
    <t xml:space="preserve">'[R4A_0331.XLS]Tregion'!R171C32</t>
  </si>
  <si>
    <t xml:space="preserve">'[R4A_0331.XLS]Tregion'!R171C10</t>
  </si>
  <si>
    <t xml:space="preserve">'[R4A_0331.XLS]Tregion'!R171C24</t>
  </si>
  <si>
    <t xml:space="preserve">'[R4B_0331.XLS]Tregion'!R171C1</t>
  </si>
  <si>
    <t xml:space="preserve">'[R4B_0331.XLS]Tregion'!R171C2</t>
  </si>
  <si>
    <t xml:space="preserve">'[R4B_0331.XLS]Tregion'!R171C3</t>
  </si>
  <si>
    <t xml:space="preserve">'[R4B_0331.XLS]Tregion'!R171C4</t>
  </si>
  <si>
    <t xml:space="preserve">'[R4B_0331.XLS]Tregion'!R171C32</t>
  </si>
  <si>
    <t xml:space="preserve">'[R4B_0331.XLS]Tregion'!R171C10</t>
  </si>
  <si>
    <t xml:space="preserve">'[R4B_0331.XLS]Tregion'!R171C24</t>
  </si>
  <si>
    <t xml:space="preserve">'[R4C_0331.XLS]Tregion'!R171C1</t>
  </si>
  <si>
    <t xml:space="preserve">'[R4C_0331.XLS]Tregion'!R171C2</t>
  </si>
  <si>
    <t xml:space="preserve">'[R4C_0331.XLS]Tregion'!R171C3</t>
  </si>
  <si>
    <t xml:space="preserve">'[R4C_0331.XLS]Tregion'!R171C4</t>
  </si>
  <si>
    <t xml:space="preserve">'[R4C_0331.XLS]Tregion'!R171C32</t>
  </si>
  <si>
    <t xml:space="preserve">'[R4C_0331.XLS]Tregion'!R171C10</t>
  </si>
  <si>
    <t xml:space="preserve">'[R4C_0331.XLS]Tregion'!R171C24</t>
  </si>
  <si>
    <t xml:space="preserve">'[R5_0331.XLS]Tregion'!R171C1</t>
  </si>
  <si>
    <t xml:space="preserve">'[R5_0331.XLS]Tregion'!R171C2</t>
  </si>
  <si>
    <t xml:space="preserve">'[R5_0331.XLS]Tregion'!R171C3</t>
  </si>
  <si>
    <t xml:space="preserve">'[R5_0331.XLS]Tregion'!R171C4</t>
  </si>
  <si>
    <t xml:space="preserve">'[R5_0331.XLS]Tregion'!R171C32</t>
  </si>
  <si>
    <t xml:space="preserve">'[R5_0331.XLS]Tregion'!R171C10</t>
  </si>
  <si>
    <t xml:space="preserve">'[R5_0331.XLS]Tregion'!R171C24</t>
  </si>
  <si>
    <t xml:space="preserve">'[R6_0331.XLS]Tregion'!R171C1</t>
  </si>
  <si>
    <t xml:space="preserve">'[R6_0331.XLS]Tregion'!R171C2</t>
  </si>
  <si>
    <t xml:space="preserve">'[R6_0331.XLS]Tregion'!R171C3</t>
  </si>
  <si>
    <t xml:space="preserve">'[R6_0331.XLS]Tregion'!R171C4</t>
  </si>
  <si>
    <t xml:space="preserve">'[R6_0331.XLS]Tregion'!R171C32</t>
  </si>
  <si>
    <t xml:space="preserve">'[R6_0331.XLS]Tregion'!R171C10</t>
  </si>
  <si>
    <t xml:space="preserve">'[R6_0331.XLS]Tregion'!R171C24</t>
  </si>
  <si>
    <t xml:space="preserve">'[R1_0331.XLS]Tregion'!R172C1</t>
  </si>
  <si>
    <t xml:space="preserve">'[R1_0331.XLS]Tregion'!R172C2</t>
  </si>
  <si>
    <t xml:space="preserve">'[R1_0331.XLS]Tregion'!R172C3</t>
  </si>
  <si>
    <t xml:space="preserve">'[R1_0331.XLS]Tregion'!R172C4</t>
  </si>
  <si>
    <t xml:space="preserve">'[R1_0331.XLS]Tregion'!R172C32</t>
  </si>
  <si>
    <t xml:space="preserve">'[R1_0331.XLS]Tregion'!R172C10</t>
  </si>
  <si>
    <t xml:space="preserve">'[R1_0331.XLS]Tregion'!R172C24</t>
  </si>
  <si>
    <t xml:space="preserve">'[R1A_0331.XLS]Tregion'!R172C1</t>
  </si>
  <si>
    <t xml:space="preserve">'[R1A_0331.XLS]Tregion'!R172C2</t>
  </si>
  <si>
    <t xml:space="preserve">'[R1A_0331.XLS]Tregion'!R172C3</t>
  </si>
  <si>
    <t xml:space="preserve">'[R1A_0331.XLS]Tregion'!R172C4</t>
  </si>
  <si>
    <t xml:space="preserve">'[R1A_0331.XLS]Tregion'!R172C32</t>
  </si>
  <si>
    <t xml:space="preserve">'[R1A_0331.XLS]Tregion'!R172C10</t>
  </si>
  <si>
    <t xml:space="preserve">'[R1A_0331.XLS]Tregion'!R172C24</t>
  </si>
  <si>
    <t xml:space="preserve">'[R1B_0331.XLS]Tregion'!R172C1</t>
  </si>
  <si>
    <t xml:space="preserve">'[R1B_0331.XLS]Tregion'!R172C2</t>
  </si>
  <si>
    <t xml:space="preserve">'[R1B_0331.XLS]Tregion'!R172C3</t>
  </si>
  <si>
    <t xml:space="preserve">'[R1B_0331.XLS]Tregion'!R172C4</t>
  </si>
  <si>
    <t xml:space="preserve">'[R1B_0331.XLS]Tregion'!R172C32</t>
  </si>
  <si>
    <t xml:space="preserve">'[R1B_0331.XLS]Tregion'!R172C10</t>
  </si>
  <si>
    <t xml:space="preserve">'[R1B_0331.XLS]Tregion'!R172C24</t>
  </si>
  <si>
    <t xml:space="preserve">'[R1C_0331.XLS]Tregion'!R172C1</t>
  </si>
  <si>
    <t xml:space="preserve">'[R1C_0331.XLS]Tregion'!R172C2</t>
  </si>
  <si>
    <t xml:space="preserve">'[R1C_0331.XLS]Tregion'!R172C3</t>
  </si>
  <si>
    <t xml:space="preserve">'[R1C_0331.XLS]Tregion'!R172C4</t>
  </si>
  <si>
    <t xml:space="preserve">'[R1C_0331.XLS]Tregion'!R172C32</t>
  </si>
  <si>
    <t xml:space="preserve">'[R1C_0331.XLS]Tregion'!R172C10</t>
  </si>
  <si>
    <t xml:space="preserve">'[R1C_0331.XLS]Tregion'!R172C24</t>
  </si>
  <si>
    <t xml:space="preserve">'[R1E_0331.XLS]Tregion'!R172C1</t>
  </si>
  <si>
    <t xml:space="preserve">'[R1E_0331.XLS]Tregion'!R172C2</t>
  </si>
  <si>
    <t xml:space="preserve">'[R1E_0331.XLS]Tregion'!R172C3</t>
  </si>
  <si>
    <t xml:space="preserve">'[R1E_0331.XLS]Tregion'!R172C4</t>
  </si>
  <si>
    <t xml:space="preserve">'[R1E_0331.XLS]Tregion'!R172C32</t>
  </si>
  <si>
    <t xml:space="preserve">'[R1E_0331.XLS]Tregion'!R172C10</t>
  </si>
  <si>
    <t xml:space="preserve">'[R1E_0331.XLS]Tregion'!R172C24</t>
  </si>
  <si>
    <t xml:space="preserve">'[R1Z_0331.XLS]Tregion'!R172C1</t>
  </si>
  <si>
    <t xml:space="preserve">'[R1Z_0331.XLS]Tregion'!R172C2</t>
  </si>
  <si>
    <t xml:space="preserve">'[R1Z_0331.XLS]Tregion'!R172C3</t>
  </si>
  <si>
    <t xml:space="preserve">'[R1Z_0331.XLS]Tregion'!R172C4</t>
  </si>
  <si>
    <t xml:space="preserve">'[R1Z_0331.XLS]Tregion'!R172C32</t>
  </si>
  <si>
    <t xml:space="preserve">'[R1Z_0331.XLS]Tregion'!R172C10</t>
  </si>
  <si>
    <t xml:space="preserve">'[R1Z_0331.XLS]Tregion'!R172C24</t>
  </si>
  <si>
    <t xml:space="preserve">'[R3B_0331.XLS]Tregion'!R172C1</t>
  </si>
  <si>
    <t xml:space="preserve">'[R3B_0331.XLS]Tregion'!R172C2</t>
  </si>
  <si>
    <t xml:space="preserve">'[R3B_0331.XLS]Tregion'!R172C3</t>
  </si>
  <si>
    <t xml:space="preserve">'[R3B_0331.XLS]Tregion'!R172C4</t>
  </si>
  <si>
    <t xml:space="preserve">'[R3B_0331.XLS]Tregion'!R172C32</t>
  </si>
  <si>
    <t xml:space="preserve">'[R3B_0331.XLS]Tregion'!R172C10</t>
  </si>
  <si>
    <t xml:space="preserve">'[R3B_0331.XLS]Tregion'!R172C24</t>
  </si>
  <si>
    <t xml:space="preserve">'[R4_0331.XLS]Tregion'!R172C1</t>
  </si>
  <si>
    <t xml:space="preserve">'[R4_0331.XLS]Tregion'!R172C2</t>
  </si>
  <si>
    <t xml:space="preserve">'[R4_0331.XLS]Tregion'!R172C3</t>
  </si>
  <si>
    <t xml:space="preserve">'[R4_0331.XLS]Tregion'!R172C4</t>
  </si>
  <si>
    <t xml:space="preserve">'[R4_0331.XLS]Tregion'!R172C32</t>
  </si>
  <si>
    <t xml:space="preserve">'[R4_0331.XLS]Tregion'!R172C10</t>
  </si>
  <si>
    <t xml:space="preserve">'[R4_0331.XLS]Tregion'!R172C24</t>
  </si>
  <si>
    <t xml:space="preserve">'[R4A_0331.XLS]Tregion'!R172C1</t>
  </si>
  <si>
    <t xml:space="preserve">'[R4A_0331.XLS]Tregion'!R172C2</t>
  </si>
  <si>
    <t xml:space="preserve">'[R4A_0331.XLS]Tregion'!R172C3</t>
  </si>
  <si>
    <t xml:space="preserve">'[R4A_0331.XLS]Tregion'!R172C4</t>
  </si>
  <si>
    <t xml:space="preserve">'[R4A_0331.XLS]Tregion'!R172C32</t>
  </si>
  <si>
    <t xml:space="preserve">'[R4A_0331.XLS]Tregion'!R172C10</t>
  </si>
  <si>
    <t xml:space="preserve">'[R4A_0331.XLS]Tregion'!R172C24</t>
  </si>
  <si>
    <t xml:space="preserve">'[R4B_0331.XLS]Tregion'!R172C1</t>
  </si>
  <si>
    <t xml:space="preserve">'[R4B_0331.XLS]Tregion'!R172C2</t>
  </si>
  <si>
    <t xml:space="preserve">'[R4B_0331.XLS]Tregion'!R172C3</t>
  </si>
  <si>
    <t xml:space="preserve">'[R4B_0331.XLS]Tregion'!R172C4</t>
  </si>
  <si>
    <t xml:space="preserve">'[R4B_0331.XLS]Tregion'!R172C32</t>
  </si>
  <si>
    <t xml:space="preserve">'[R4B_0331.XLS]Tregion'!R172C10</t>
  </si>
  <si>
    <t xml:space="preserve">'[R4B_0331.XLS]Tregion'!R172C24</t>
  </si>
  <si>
    <t xml:space="preserve">'[R4C_0331.XLS]Tregion'!R172C1</t>
  </si>
  <si>
    <t xml:space="preserve">'[R4C_0331.XLS]Tregion'!R172C2</t>
  </si>
  <si>
    <t xml:space="preserve">'[R4C_0331.XLS]Tregion'!R172C3</t>
  </si>
  <si>
    <t xml:space="preserve">'[R4C_0331.XLS]Tregion'!R172C4</t>
  </si>
  <si>
    <t xml:space="preserve">'[R4C_0331.XLS]Tregion'!R172C32</t>
  </si>
  <si>
    <t xml:space="preserve">'[R4C_0331.XLS]Tregion'!R172C10</t>
  </si>
  <si>
    <t xml:space="preserve">'[R4C_0331.XLS]Tregion'!R172C24</t>
  </si>
  <si>
    <t xml:space="preserve">'[R5_0331.XLS]Tregion'!R172C1</t>
  </si>
  <si>
    <t xml:space="preserve">'[R5_0331.XLS]Tregion'!R172C2</t>
  </si>
  <si>
    <t xml:space="preserve">'[R5_0331.XLS]Tregion'!R172C3</t>
  </si>
  <si>
    <t xml:space="preserve">'[R5_0331.XLS]Tregion'!R172C4</t>
  </si>
  <si>
    <t xml:space="preserve">'[R5_0331.XLS]Tregion'!R172C32</t>
  </si>
  <si>
    <t xml:space="preserve">'[R5_0331.XLS]Tregion'!R172C10</t>
  </si>
  <si>
    <t xml:space="preserve">'[R5_0331.XLS]Tregion'!R172C24</t>
  </si>
  <si>
    <t xml:space="preserve">'[R6_0331.XLS]Tregion'!R172C1</t>
  </si>
  <si>
    <t xml:space="preserve">'[R6_0331.XLS]Tregion'!R172C2</t>
  </si>
  <si>
    <t xml:space="preserve">'[R6_0331.XLS]Tregion'!R172C3</t>
  </si>
  <si>
    <t xml:space="preserve">'[R6_0331.XLS]Tregion'!R172C4</t>
  </si>
  <si>
    <t xml:space="preserve">'[R6_0331.XLS]Tregion'!R172C32</t>
  </si>
  <si>
    <t xml:space="preserve">'[R6_0331.XLS]Tregion'!R172C10</t>
  </si>
  <si>
    <t xml:space="preserve">'[R6_0331.XLS]Tregion'!R172C24</t>
  </si>
  <si>
    <t xml:space="preserve">'[R1_0331.XLS]Tregion'!R173C1</t>
  </si>
  <si>
    <t xml:space="preserve">'[R1_0331.XLS]Tregion'!R173C2</t>
  </si>
  <si>
    <t xml:space="preserve">'[R1_0331.XLS]Tregion'!R173C3</t>
  </si>
  <si>
    <t xml:space="preserve">'[R1_0331.XLS]Tregion'!R173C4</t>
  </si>
  <si>
    <t xml:space="preserve">'[R1_0331.XLS]Tregion'!R173C32</t>
  </si>
  <si>
    <t xml:space="preserve">'[R1_0331.XLS]Tregion'!R173C10</t>
  </si>
  <si>
    <t xml:space="preserve">'[R1_0331.XLS]Tregion'!R173C24</t>
  </si>
  <si>
    <t xml:space="preserve">'[R1A_0331.XLS]Tregion'!R173C1</t>
  </si>
  <si>
    <t xml:space="preserve">'[R1A_0331.XLS]Tregion'!R173C2</t>
  </si>
  <si>
    <t xml:space="preserve">'[R1A_0331.XLS]Tregion'!R173C3</t>
  </si>
  <si>
    <t xml:space="preserve">'[R1A_0331.XLS]Tregion'!R173C4</t>
  </si>
  <si>
    <t xml:space="preserve">'[R1A_0331.XLS]Tregion'!R173C32</t>
  </si>
  <si>
    <t xml:space="preserve">'[R1A_0331.XLS]Tregion'!R173C10</t>
  </si>
  <si>
    <t xml:space="preserve">'[R1A_0331.XLS]Tregion'!R173C24</t>
  </si>
  <si>
    <t xml:space="preserve">'[R1B_0331.XLS]Tregion'!R173C1</t>
  </si>
  <si>
    <t xml:space="preserve">'[R1B_0331.XLS]Tregion'!R173C2</t>
  </si>
  <si>
    <t xml:space="preserve">'[R1B_0331.XLS]Tregion'!R173C3</t>
  </si>
  <si>
    <t xml:space="preserve">'[R1B_0331.XLS]Tregion'!R173C4</t>
  </si>
  <si>
    <t xml:space="preserve">'[R1B_0331.XLS]Tregion'!R173C32</t>
  </si>
  <si>
    <t xml:space="preserve">'[R1B_0331.XLS]Tregion'!R173C10</t>
  </si>
  <si>
    <t xml:space="preserve">'[R1B_0331.XLS]Tregion'!R173C24</t>
  </si>
  <si>
    <t xml:space="preserve">'[R1C_0331.XLS]Tregion'!R173C1</t>
  </si>
  <si>
    <t xml:space="preserve">'[R1C_0331.XLS]Tregion'!R173C2</t>
  </si>
  <si>
    <t xml:space="preserve">'[R1C_0331.XLS]Tregion'!R173C3</t>
  </si>
  <si>
    <t xml:space="preserve">'[R1C_0331.XLS]Tregion'!R173C4</t>
  </si>
  <si>
    <t xml:space="preserve">'[R1C_0331.XLS]Tregion'!R173C32</t>
  </si>
  <si>
    <t xml:space="preserve">'[R1C_0331.XLS]Tregion'!R173C10</t>
  </si>
  <si>
    <t xml:space="preserve">'[R1C_0331.XLS]Tregion'!R173C24</t>
  </si>
  <si>
    <t xml:space="preserve">'[R1E_0331.XLS]Tregion'!R173C1</t>
  </si>
  <si>
    <t xml:space="preserve">'[R1E_0331.XLS]Tregion'!R173C2</t>
  </si>
  <si>
    <t xml:space="preserve">'[R1E_0331.XLS]Tregion'!R173C3</t>
  </si>
  <si>
    <t xml:space="preserve">'[R1E_0331.XLS]Tregion'!R173C4</t>
  </si>
  <si>
    <t xml:space="preserve">'[R1E_0331.XLS]Tregion'!R173C32</t>
  </si>
  <si>
    <t xml:space="preserve">'[R1E_0331.XLS]Tregion'!R173C10</t>
  </si>
  <si>
    <t xml:space="preserve">'[R1E_0331.XLS]Tregion'!R173C24</t>
  </si>
  <si>
    <t xml:space="preserve">'[R1Z_0331.XLS]Tregion'!R173C1</t>
  </si>
  <si>
    <t xml:space="preserve">'[R1Z_0331.XLS]Tregion'!R173C2</t>
  </si>
  <si>
    <t xml:space="preserve">'[R1Z_0331.XLS]Tregion'!R173C3</t>
  </si>
  <si>
    <t xml:space="preserve">'[R1Z_0331.XLS]Tregion'!R173C4</t>
  </si>
  <si>
    <t xml:space="preserve">'[R1Z_0331.XLS]Tregion'!R173C32</t>
  </si>
  <si>
    <t xml:space="preserve">'[R1Z_0331.XLS]Tregion'!R173C10</t>
  </si>
  <si>
    <t xml:space="preserve">'[R1Z_0331.XLS]Tregion'!R173C24</t>
  </si>
  <si>
    <t xml:space="preserve">'[R3B_0331.XLS]Tregion'!R173C1</t>
  </si>
  <si>
    <t xml:space="preserve">'[R3B_0331.XLS]Tregion'!R173C2</t>
  </si>
  <si>
    <t xml:space="preserve">'[R3B_0331.XLS]Tregion'!R173C3</t>
  </si>
  <si>
    <t xml:space="preserve">'[R3B_0331.XLS]Tregion'!R173C4</t>
  </si>
  <si>
    <t xml:space="preserve">'[R3B_0331.XLS]Tregion'!R173C32</t>
  </si>
  <si>
    <t xml:space="preserve">'[R3B_0331.XLS]Tregion'!R173C10</t>
  </si>
  <si>
    <t xml:space="preserve">'[R3B_0331.XLS]Tregion'!R173C24</t>
  </si>
  <si>
    <t xml:space="preserve">'[R4_0331.XLS]Tregion'!R173C1</t>
  </si>
  <si>
    <t xml:space="preserve">'[R4_0331.XLS]Tregion'!R173C2</t>
  </si>
  <si>
    <t xml:space="preserve">'[R4_0331.XLS]Tregion'!R173C3</t>
  </si>
  <si>
    <t xml:space="preserve">'[R4_0331.XLS]Tregion'!R173C4</t>
  </si>
  <si>
    <t xml:space="preserve">'[R4_0331.XLS]Tregion'!R173C32</t>
  </si>
  <si>
    <t xml:space="preserve">'[R4_0331.XLS]Tregion'!R173C10</t>
  </si>
  <si>
    <t xml:space="preserve">'[R4_0331.XLS]Tregion'!R173C24</t>
  </si>
  <si>
    <t xml:space="preserve">'[R4A_0331.XLS]Tregion'!R173C1</t>
  </si>
  <si>
    <t xml:space="preserve">'[R4A_0331.XLS]Tregion'!R173C2</t>
  </si>
  <si>
    <t xml:space="preserve">'[R4A_0331.XLS]Tregion'!R173C3</t>
  </si>
  <si>
    <t xml:space="preserve">'[R4A_0331.XLS]Tregion'!R173C4</t>
  </si>
  <si>
    <t xml:space="preserve">'[R4A_0331.XLS]Tregion'!R173C32</t>
  </si>
  <si>
    <t xml:space="preserve">'[R4A_0331.XLS]Tregion'!R173C10</t>
  </si>
  <si>
    <t xml:space="preserve">'[R4A_0331.XLS]Tregion'!R173C24</t>
  </si>
  <si>
    <t xml:space="preserve">'[R4B_0331.XLS]Tregion'!R173C1</t>
  </si>
  <si>
    <t xml:space="preserve">'[R4B_0331.XLS]Tregion'!R173C2</t>
  </si>
  <si>
    <t xml:space="preserve">'[R4B_0331.XLS]Tregion'!R173C3</t>
  </si>
  <si>
    <t xml:space="preserve">'[R4B_0331.XLS]Tregion'!R173C4</t>
  </si>
  <si>
    <t xml:space="preserve">'[R4B_0331.XLS]Tregion'!R173C32</t>
  </si>
  <si>
    <t xml:space="preserve">'[R4B_0331.XLS]Tregion'!R173C10</t>
  </si>
  <si>
    <t xml:space="preserve">'[R4B_0331.XLS]Tregion'!R173C24</t>
  </si>
  <si>
    <t xml:space="preserve">'[R4C_0331.XLS]Tregion'!R173C1</t>
  </si>
  <si>
    <t xml:space="preserve">'[R4C_0331.XLS]Tregion'!R173C2</t>
  </si>
  <si>
    <t xml:space="preserve">'[R4C_0331.XLS]Tregion'!R173C3</t>
  </si>
  <si>
    <t xml:space="preserve">'[R4C_0331.XLS]Tregion'!R173C4</t>
  </si>
  <si>
    <t xml:space="preserve">'[R4C_0331.XLS]Tregion'!R173C32</t>
  </si>
  <si>
    <t xml:space="preserve">'[R4C_0331.XLS]Tregion'!R173C10</t>
  </si>
  <si>
    <t xml:space="preserve">'[R4C_0331.XLS]Tregion'!R173C24</t>
  </si>
  <si>
    <t xml:space="preserve">'[R5_0331.XLS]Tregion'!R173C1</t>
  </si>
  <si>
    <t xml:space="preserve">'[R5_0331.XLS]Tregion'!R173C2</t>
  </si>
  <si>
    <t xml:space="preserve">'[R5_0331.XLS]Tregion'!R173C3</t>
  </si>
  <si>
    <t xml:space="preserve">'[R5_0331.XLS]Tregion'!R173C4</t>
  </si>
  <si>
    <t xml:space="preserve">'[R5_0331.XLS]Tregion'!R173C32</t>
  </si>
  <si>
    <t xml:space="preserve">'[R5_0331.XLS]Tregion'!R173C10</t>
  </si>
  <si>
    <t xml:space="preserve">'[R5_0331.XLS]Tregion'!R173C24</t>
  </si>
  <si>
    <t xml:space="preserve">'[R6_0331.XLS]Tregion'!R173C1</t>
  </si>
  <si>
    <t xml:space="preserve">'[R6_0331.XLS]Tregion'!R173C2</t>
  </si>
  <si>
    <t xml:space="preserve">'[R6_0331.XLS]Tregion'!R173C3</t>
  </si>
  <si>
    <t xml:space="preserve">'[R6_0331.XLS]Tregion'!R173C4</t>
  </si>
  <si>
    <t xml:space="preserve">'[R6_0331.XLS]Tregion'!R173C32</t>
  </si>
  <si>
    <t xml:space="preserve">'[R6_0331.XLS]Tregion'!R173C10</t>
  </si>
  <si>
    <t xml:space="preserve">'[R6_0331.XLS]Tregion'!R173C24</t>
  </si>
  <si>
    <t xml:space="preserve">'[R1_0331.XLS]Tregion'!R174C1</t>
  </si>
  <si>
    <t xml:space="preserve">'[R1_0331.XLS]Tregion'!R174C2</t>
  </si>
  <si>
    <t xml:space="preserve">'[R1_0331.XLS]Tregion'!R174C3</t>
  </si>
  <si>
    <t xml:space="preserve">'[R1_0331.XLS]Tregion'!R174C4</t>
  </si>
  <si>
    <t xml:space="preserve">'[R1_0331.XLS]Tregion'!R174C32</t>
  </si>
  <si>
    <t xml:space="preserve">'[R1_0331.XLS]Tregion'!R174C10</t>
  </si>
  <si>
    <t xml:space="preserve">'[R1_0331.XLS]Tregion'!R174C24</t>
  </si>
  <si>
    <t xml:space="preserve">'[R1A_0331.XLS]Tregion'!R174C1</t>
  </si>
  <si>
    <t xml:space="preserve">'[R1A_0331.XLS]Tregion'!R174C2</t>
  </si>
  <si>
    <t xml:space="preserve">'[R1A_0331.XLS]Tregion'!R174C3</t>
  </si>
  <si>
    <t xml:space="preserve">'[R1A_0331.XLS]Tregion'!R174C4</t>
  </si>
  <si>
    <t xml:space="preserve">'[R1A_0331.XLS]Tregion'!R174C32</t>
  </si>
  <si>
    <t xml:space="preserve">'[R1A_0331.XLS]Tregion'!R174C10</t>
  </si>
  <si>
    <t xml:space="preserve">'[R1A_0331.XLS]Tregion'!R174C24</t>
  </si>
  <si>
    <t xml:space="preserve">'[R1B_0331.XLS]Tregion'!R174C1</t>
  </si>
  <si>
    <t xml:space="preserve">'[R1B_0331.XLS]Tregion'!R174C2</t>
  </si>
  <si>
    <t xml:space="preserve">'[R1B_0331.XLS]Tregion'!R174C3</t>
  </si>
  <si>
    <t xml:space="preserve">'[R1B_0331.XLS]Tregion'!R174C4</t>
  </si>
  <si>
    <t xml:space="preserve">'[R1B_0331.XLS]Tregion'!R174C32</t>
  </si>
  <si>
    <t xml:space="preserve">'[R1B_0331.XLS]Tregion'!R174C10</t>
  </si>
  <si>
    <t xml:space="preserve">'[R1B_0331.XLS]Tregion'!R174C24</t>
  </si>
  <si>
    <t xml:space="preserve">'[R1C_0331.XLS]Tregion'!R174C1</t>
  </si>
  <si>
    <t xml:space="preserve">'[R1C_0331.XLS]Tregion'!R174C2</t>
  </si>
  <si>
    <t xml:space="preserve">'[R1C_0331.XLS]Tregion'!R174C3</t>
  </si>
  <si>
    <t xml:space="preserve">'[R1C_0331.XLS]Tregion'!R174C4</t>
  </si>
  <si>
    <t xml:space="preserve">'[R1C_0331.XLS]Tregion'!R174C32</t>
  </si>
  <si>
    <t xml:space="preserve">'[R1C_0331.XLS]Tregion'!R174C10</t>
  </si>
  <si>
    <t xml:space="preserve">'[R1C_0331.XLS]Tregion'!R174C24</t>
  </si>
  <si>
    <t xml:space="preserve">'[R1E_0331.XLS]Tregion'!R174C1</t>
  </si>
  <si>
    <t xml:space="preserve">'[R1E_0331.XLS]Tregion'!R174C2</t>
  </si>
  <si>
    <t xml:space="preserve">'[R1E_0331.XLS]Tregion'!R174C3</t>
  </si>
  <si>
    <t xml:space="preserve">'[R1E_0331.XLS]Tregion'!R174C4</t>
  </si>
  <si>
    <t xml:space="preserve">'[R1E_0331.XLS]Tregion'!R174C32</t>
  </si>
  <si>
    <t xml:space="preserve">'[R1E_0331.XLS]Tregion'!R174C10</t>
  </si>
  <si>
    <t xml:space="preserve">'[R1E_0331.XLS]Tregion'!R174C24</t>
  </si>
  <si>
    <t xml:space="preserve">'[R1Z_0331.XLS]Tregion'!R174C1</t>
  </si>
  <si>
    <t xml:space="preserve">'[R1Z_0331.XLS]Tregion'!R174C2</t>
  </si>
  <si>
    <t xml:space="preserve">'[R1Z_0331.XLS]Tregion'!R174C3</t>
  </si>
  <si>
    <t xml:space="preserve">'[R1Z_0331.XLS]Tregion'!R174C4</t>
  </si>
  <si>
    <t xml:space="preserve">'[R1Z_0331.XLS]Tregion'!R174C32</t>
  </si>
  <si>
    <t xml:space="preserve">'[R1Z_0331.XLS]Tregion'!R174C10</t>
  </si>
  <si>
    <t xml:space="preserve">'[R1Z_0331.XLS]Tregion'!R174C24</t>
  </si>
  <si>
    <t xml:space="preserve">'[R3B_0331.XLS]Tregion'!R174C1</t>
  </si>
  <si>
    <t xml:space="preserve">'[R3B_0331.XLS]Tregion'!R174C2</t>
  </si>
  <si>
    <t xml:space="preserve">'[R3B_0331.XLS]Tregion'!R174C3</t>
  </si>
  <si>
    <t xml:space="preserve">'[R3B_0331.XLS]Tregion'!R174C4</t>
  </si>
  <si>
    <t xml:space="preserve">'[R3B_0331.XLS]Tregion'!R174C32</t>
  </si>
  <si>
    <t xml:space="preserve">'[R3B_0331.XLS]Tregion'!R174C10</t>
  </si>
  <si>
    <t xml:space="preserve">'[R3B_0331.XLS]Tregion'!R174C24</t>
  </si>
  <si>
    <t xml:space="preserve">'[R4_0331.XLS]Tregion'!R174C1</t>
  </si>
  <si>
    <t xml:space="preserve">'[R4_0331.XLS]Tregion'!R174C2</t>
  </si>
  <si>
    <t xml:space="preserve">'[R4_0331.XLS]Tregion'!R174C3</t>
  </si>
  <si>
    <t xml:space="preserve">'[R4_0331.XLS]Tregion'!R174C4</t>
  </si>
  <si>
    <t xml:space="preserve">'[R4_0331.XLS]Tregion'!R174C32</t>
  </si>
  <si>
    <t xml:space="preserve">'[R4_0331.XLS]Tregion'!R174C10</t>
  </si>
  <si>
    <t xml:space="preserve">'[R4_0331.XLS]Tregion'!R174C24</t>
  </si>
  <si>
    <t xml:space="preserve">'[R4A_0331.XLS]Tregion'!R174C1</t>
  </si>
  <si>
    <t xml:space="preserve">'[R4A_0331.XLS]Tregion'!R174C2</t>
  </si>
  <si>
    <t xml:space="preserve">'[R4A_0331.XLS]Tregion'!R174C3</t>
  </si>
  <si>
    <t xml:space="preserve">'[R4A_0331.XLS]Tregion'!R174C4</t>
  </si>
  <si>
    <t xml:space="preserve">'[R4A_0331.XLS]Tregion'!R174C32</t>
  </si>
  <si>
    <t xml:space="preserve">'[R4A_0331.XLS]Tregion'!R174C10</t>
  </si>
  <si>
    <t xml:space="preserve">'[R4A_0331.XLS]Tregion'!R174C24</t>
  </si>
  <si>
    <t xml:space="preserve">'[R4B_0331.XLS]Tregion'!R174C1</t>
  </si>
  <si>
    <t xml:space="preserve">'[R4B_0331.XLS]Tregion'!R174C2</t>
  </si>
  <si>
    <t xml:space="preserve">'[R4B_0331.XLS]Tregion'!R174C3</t>
  </si>
  <si>
    <t xml:space="preserve">'[R4B_0331.XLS]Tregion'!R174C4</t>
  </si>
  <si>
    <t xml:space="preserve">'[R4B_0331.XLS]Tregion'!R174C32</t>
  </si>
  <si>
    <t xml:space="preserve">'[R4B_0331.XLS]Tregion'!R174C10</t>
  </si>
  <si>
    <t xml:space="preserve">'[R4B_0331.XLS]Tregion'!R174C24</t>
  </si>
  <si>
    <t xml:space="preserve">'[R4C_0331.XLS]Tregion'!R174C1</t>
  </si>
  <si>
    <t xml:space="preserve">'[R4C_0331.XLS]Tregion'!R174C2</t>
  </si>
  <si>
    <t xml:space="preserve">'[R4C_0331.XLS]Tregion'!R174C3</t>
  </si>
  <si>
    <t xml:space="preserve">'[R4C_0331.XLS]Tregion'!R174C4</t>
  </si>
  <si>
    <t xml:space="preserve">'[R4C_0331.XLS]Tregion'!R174C32</t>
  </si>
  <si>
    <t xml:space="preserve">'[R4C_0331.XLS]Tregion'!R174C10</t>
  </si>
  <si>
    <t xml:space="preserve">'[R4C_0331.XLS]Tregion'!R174C24</t>
  </si>
  <si>
    <t xml:space="preserve">'[R5_0331.XLS]Tregion'!R174C1</t>
  </si>
  <si>
    <t xml:space="preserve">'[R5_0331.XLS]Tregion'!R174C2</t>
  </si>
  <si>
    <t xml:space="preserve">'[R5_0331.XLS]Tregion'!R174C3</t>
  </si>
  <si>
    <t xml:space="preserve">'[R5_0331.XLS]Tregion'!R174C4</t>
  </si>
  <si>
    <t xml:space="preserve">'[R5_0331.XLS]Tregion'!R174C32</t>
  </si>
  <si>
    <t xml:space="preserve">'[R5_0331.XLS]Tregion'!R174C10</t>
  </si>
  <si>
    <t xml:space="preserve">'[R5_0331.XLS]Tregion'!R174C24</t>
  </si>
  <si>
    <t xml:space="preserve">'[R6_0331.XLS]Tregion'!R174C1</t>
  </si>
  <si>
    <t xml:space="preserve">'[R6_0331.XLS]Tregion'!R174C2</t>
  </si>
  <si>
    <t xml:space="preserve">'[R6_0331.XLS]Tregion'!R174C3</t>
  </si>
  <si>
    <t xml:space="preserve">'[R6_0331.XLS]Tregion'!R174C4</t>
  </si>
  <si>
    <t xml:space="preserve">'[R6_0331.XLS]Tregion'!R174C32</t>
  </si>
  <si>
    <t xml:space="preserve">'[R6_0331.XLS]Tregion'!R174C10</t>
  </si>
  <si>
    <t xml:space="preserve">'[R6_0331.XLS]Tregion'!R174C24</t>
  </si>
  <si>
    <t xml:space="preserve">'[R1_0331.XLS]Tregion'!R175C1</t>
  </si>
  <si>
    <t xml:space="preserve">'[R1_0331.XLS]Tregion'!R175C2</t>
  </si>
  <si>
    <t xml:space="preserve">'[R1_0331.XLS]Tregion'!R175C3</t>
  </si>
  <si>
    <t xml:space="preserve">'[R1_0331.XLS]Tregion'!R175C4</t>
  </si>
  <si>
    <t xml:space="preserve">'[R1_0331.XLS]Tregion'!R175C32</t>
  </si>
  <si>
    <t xml:space="preserve">'[R1_0331.XLS]Tregion'!R175C10</t>
  </si>
  <si>
    <t xml:space="preserve">'[R1_0331.XLS]Tregion'!R175C24</t>
  </si>
  <si>
    <t xml:space="preserve">'[R1A_0331.XLS]Tregion'!R175C1</t>
  </si>
  <si>
    <t xml:space="preserve">'[R1A_0331.XLS]Tregion'!R175C2</t>
  </si>
  <si>
    <t xml:space="preserve">'[R1A_0331.XLS]Tregion'!R175C3</t>
  </si>
  <si>
    <t xml:space="preserve">'[R1A_0331.XLS]Tregion'!R175C4</t>
  </si>
  <si>
    <t xml:space="preserve">'[R1A_0331.XLS]Tregion'!R175C32</t>
  </si>
  <si>
    <t xml:space="preserve">'[R1A_0331.XLS]Tregion'!R175C10</t>
  </si>
  <si>
    <t xml:space="preserve">'[R1A_0331.XLS]Tregion'!R175C24</t>
  </si>
  <si>
    <t xml:space="preserve">'[R1B_0331.XLS]Tregion'!R175C1</t>
  </si>
  <si>
    <t xml:space="preserve">'[R1B_0331.XLS]Tregion'!R175C2</t>
  </si>
  <si>
    <t xml:space="preserve">'[R1B_0331.XLS]Tregion'!R175C3</t>
  </si>
  <si>
    <t xml:space="preserve">'[R1B_0331.XLS]Tregion'!R175C4</t>
  </si>
  <si>
    <t xml:space="preserve">'[R1B_0331.XLS]Tregion'!R175C32</t>
  </si>
  <si>
    <t xml:space="preserve">'[R1B_0331.XLS]Tregion'!R175C10</t>
  </si>
  <si>
    <t xml:space="preserve">'[R1B_0331.XLS]Tregion'!R175C24</t>
  </si>
  <si>
    <t xml:space="preserve">'[R1C_0331.XLS]Tregion'!R175C1</t>
  </si>
  <si>
    <t xml:space="preserve">'[R1C_0331.XLS]Tregion'!R175C2</t>
  </si>
  <si>
    <t xml:space="preserve">'[R1C_0331.XLS]Tregion'!R175C3</t>
  </si>
  <si>
    <t xml:space="preserve">'[R1C_0331.XLS]Tregion'!R175C4</t>
  </si>
  <si>
    <t xml:space="preserve">'[R1C_0331.XLS]Tregion'!R175C32</t>
  </si>
  <si>
    <t xml:space="preserve">'[R1C_0331.XLS]Tregion'!R175C10</t>
  </si>
  <si>
    <t xml:space="preserve">'[R1C_0331.XLS]Tregion'!R175C24</t>
  </si>
  <si>
    <t xml:space="preserve">'[R1E_0331.XLS]Tregion'!R175C1</t>
  </si>
  <si>
    <t xml:space="preserve">'[R1E_0331.XLS]Tregion'!R175C2</t>
  </si>
  <si>
    <t xml:space="preserve">'[R1E_0331.XLS]Tregion'!R175C3</t>
  </si>
  <si>
    <t xml:space="preserve">'[R1E_0331.XLS]Tregion'!R175C4</t>
  </si>
  <si>
    <t xml:space="preserve">'[R1E_0331.XLS]Tregion'!R175C32</t>
  </si>
  <si>
    <t xml:space="preserve">'[R1E_0331.XLS]Tregion'!R175C10</t>
  </si>
  <si>
    <t xml:space="preserve">'[R1E_0331.XLS]Tregion'!R175C24</t>
  </si>
  <si>
    <t xml:space="preserve">'[R1Z_0331.XLS]Tregion'!R175C1</t>
  </si>
  <si>
    <t xml:space="preserve">'[R1Z_0331.XLS]Tregion'!R175C2</t>
  </si>
  <si>
    <t xml:space="preserve">'[R1Z_0331.XLS]Tregion'!R175C3</t>
  </si>
  <si>
    <t xml:space="preserve">'[R1Z_0331.XLS]Tregion'!R175C4</t>
  </si>
  <si>
    <t xml:space="preserve">'[R1Z_0331.XLS]Tregion'!R175C32</t>
  </si>
  <si>
    <t xml:space="preserve">'[R1Z_0331.XLS]Tregion'!R175C10</t>
  </si>
  <si>
    <t xml:space="preserve">'[R1Z_0331.XLS]Tregion'!R175C24</t>
  </si>
  <si>
    <t xml:space="preserve">'[R3B_0331.XLS]Tregion'!R175C1</t>
  </si>
  <si>
    <t xml:space="preserve">'[R3B_0331.XLS]Tregion'!R175C2</t>
  </si>
  <si>
    <t xml:space="preserve">'[R3B_0331.XLS]Tregion'!R175C3</t>
  </si>
  <si>
    <t xml:space="preserve">'[R3B_0331.XLS]Tregion'!R175C4</t>
  </si>
  <si>
    <t xml:space="preserve">'[R3B_0331.XLS]Tregion'!R175C32</t>
  </si>
  <si>
    <t xml:space="preserve">'[R3B_0331.XLS]Tregion'!R175C10</t>
  </si>
  <si>
    <t xml:space="preserve">'[R3B_0331.XLS]Tregion'!R175C24</t>
  </si>
  <si>
    <t xml:space="preserve">'[R4_0331.XLS]Tregion'!R175C1</t>
  </si>
  <si>
    <t xml:space="preserve">'[R4_0331.XLS]Tregion'!R175C2</t>
  </si>
  <si>
    <t xml:space="preserve">'[R4_0331.XLS]Tregion'!R175C3</t>
  </si>
  <si>
    <t xml:space="preserve">'[R4_0331.XLS]Tregion'!R175C4</t>
  </si>
  <si>
    <t xml:space="preserve">'[R4_0331.XLS]Tregion'!R175C32</t>
  </si>
  <si>
    <t xml:space="preserve">'[R4_0331.XLS]Tregion'!R175C10</t>
  </si>
  <si>
    <t xml:space="preserve">'[R4_0331.XLS]Tregion'!R175C24</t>
  </si>
  <si>
    <t xml:space="preserve">'[R4A_0331.XLS]Tregion'!R175C1</t>
  </si>
  <si>
    <t xml:space="preserve">'[R4A_0331.XLS]Tregion'!R175C2</t>
  </si>
  <si>
    <t xml:space="preserve">'[R4A_0331.XLS]Tregion'!R175C3</t>
  </si>
  <si>
    <t xml:space="preserve">'[R4A_0331.XLS]Tregion'!R175C4</t>
  </si>
  <si>
    <t xml:space="preserve">'[R4A_0331.XLS]Tregion'!R175C32</t>
  </si>
  <si>
    <t xml:space="preserve">'[R4A_0331.XLS]Tregion'!R175C10</t>
  </si>
  <si>
    <t xml:space="preserve">'[R4A_0331.XLS]Tregion'!R175C24</t>
  </si>
  <si>
    <t xml:space="preserve">'[R4B_0331.XLS]Tregion'!R175C1</t>
  </si>
  <si>
    <t xml:space="preserve">'[R4B_0331.XLS]Tregion'!R175C2</t>
  </si>
  <si>
    <t xml:space="preserve">'[R4B_0331.XLS]Tregion'!R175C3</t>
  </si>
  <si>
    <t xml:space="preserve">'[R4B_0331.XLS]Tregion'!R175C4</t>
  </si>
  <si>
    <t xml:space="preserve">'[R4B_0331.XLS]Tregion'!R175C32</t>
  </si>
  <si>
    <t xml:space="preserve">'[R4B_0331.XLS]Tregion'!R175C10</t>
  </si>
  <si>
    <t xml:space="preserve">'[R4B_0331.XLS]Tregion'!R175C24</t>
  </si>
  <si>
    <t xml:space="preserve">'[R4C_0331.XLS]Tregion'!R175C1</t>
  </si>
  <si>
    <t xml:space="preserve">'[R4C_0331.XLS]Tregion'!R175C2</t>
  </si>
  <si>
    <t xml:space="preserve">'[R4C_0331.XLS]Tregion'!R175C3</t>
  </si>
  <si>
    <t xml:space="preserve">'[R4C_0331.XLS]Tregion'!R175C4</t>
  </si>
  <si>
    <t xml:space="preserve">'[R4C_0331.XLS]Tregion'!R175C32</t>
  </si>
  <si>
    <t xml:space="preserve">'[R4C_0331.XLS]Tregion'!R175C10</t>
  </si>
  <si>
    <t xml:space="preserve">'[R4C_0331.XLS]Tregion'!R175C24</t>
  </si>
  <si>
    <t xml:space="preserve">'[R5_0331.XLS]Tregion'!R175C1</t>
  </si>
  <si>
    <t xml:space="preserve">'[R5_0331.XLS]Tregion'!R175C2</t>
  </si>
  <si>
    <t xml:space="preserve">'[R5_0331.XLS]Tregion'!R175C3</t>
  </si>
  <si>
    <t xml:space="preserve">'[R5_0331.XLS]Tregion'!R175C4</t>
  </si>
  <si>
    <t xml:space="preserve">'[R5_0331.XLS]Tregion'!R175C32</t>
  </si>
  <si>
    <t xml:space="preserve">'[R5_0331.XLS]Tregion'!R175C10</t>
  </si>
  <si>
    <t xml:space="preserve">'[R5_0331.XLS]Tregion'!R175C24</t>
  </si>
  <si>
    <t xml:space="preserve">'[R6_0331.XLS]Tregion'!R175C1</t>
  </si>
  <si>
    <t xml:space="preserve">'[R6_0331.XLS]Tregion'!R175C2</t>
  </si>
  <si>
    <t xml:space="preserve">'[R6_0331.XLS]Tregion'!R175C3</t>
  </si>
  <si>
    <t xml:space="preserve">'[R6_0331.XLS]Tregion'!R175C4</t>
  </si>
  <si>
    <t xml:space="preserve">'[R6_0331.XLS]Tregion'!R175C32</t>
  </si>
  <si>
    <t xml:space="preserve">'[R6_0331.XLS]Tregion'!R175C10</t>
  </si>
  <si>
    <t xml:space="preserve">'[R6_0331.XLS]Tregion'!R175C24</t>
  </si>
  <si>
    <t xml:space="preserve">'[R1_0331.XLS]Tregion'!R176C1</t>
  </si>
  <si>
    <t xml:space="preserve">'[R1_0331.XLS]Tregion'!R176C2</t>
  </si>
  <si>
    <t xml:space="preserve">'[R1_0331.XLS]Tregion'!R176C3</t>
  </si>
  <si>
    <t xml:space="preserve">'[R1_0331.XLS]Tregion'!R176C4</t>
  </si>
  <si>
    <t xml:space="preserve">'[R1_0331.XLS]Tregion'!R176C32</t>
  </si>
  <si>
    <t xml:space="preserve">'[R1_0331.XLS]Tregion'!R176C10</t>
  </si>
  <si>
    <t xml:space="preserve">'[R1_0331.XLS]Tregion'!R176C24</t>
  </si>
  <si>
    <t xml:space="preserve">'[R1A_0331.XLS]Tregion'!R176C1</t>
  </si>
  <si>
    <t xml:space="preserve">'[R1A_0331.XLS]Tregion'!R176C2</t>
  </si>
  <si>
    <t xml:space="preserve">'[R1A_0331.XLS]Tregion'!R176C3</t>
  </si>
  <si>
    <t xml:space="preserve">'[R1A_0331.XLS]Tregion'!R176C4</t>
  </si>
  <si>
    <t xml:space="preserve">'[R1A_0331.XLS]Tregion'!R176C32</t>
  </si>
  <si>
    <t xml:space="preserve">'[R1A_0331.XLS]Tregion'!R176C10</t>
  </si>
  <si>
    <t xml:space="preserve">'[R1A_0331.XLS]Tregion'!R176C24</t>
  </si>
  <si>
    <t xml:space="preserve">'[R1B_0331.XLS]Tregion'!R176C1</t>
  </si>
  <si>
    <t xml:space="preserve">'[R1B_0331.XLS]Tregion'!R176C2</t>
  </si>
  <si>
    <t xml:space="preserve">'[R1B_0331.XLS]Tregion'!R176C3</t>
  </si>
  <si>
    <t xml:space="preserve">'[R1B_0331.XLS]Tregion'!R176C4</t>
  </si>
  <si>
    <t xml:space="preserve">'[R1B_0331.XLS]Tregion'!R176C32</t>
  </si>
  <si>
    <t xml:space="preserve">'[R1B_0331.XLS]Tregion'!R176C10</t>
  </si>
  <si>
    <t xml:space="preserve">'[R1B_0331.XLS]Tregion'!R176C24</t>
  </si>
  <si>
    <t xml:space="preserve">'[R1C_0331.XLS]Tregion'!R176C1</t>
  </si>
  <si>
    <t xml:space="preserve">'[R1C_0331.XLS]Tregion'!R176C2</t>
  </si>
  <si>
    <t xml:space="preserve">'[R1C_0331.XLS]Tregion'!R176C3</t>
  </si>
  <si>
    <t xml:space="preserve">'[R1C_0331.XLS]Tregion'!R176C4</t>
  </si>
  <si>
    <t xml:space="preserve">'[R1C_0331.XLS]Tregion'!R176C32</t>
  </si>
  <si>
    <t xml:space="preserve">'[R1C_0331.XLS]Tregion'!R176C10</t>
  </si>
  <si>
    <t xml:space="preserve">'[R1C_0331.XLS]Tregion'!R176C24</t>
  </si>
  <si>
    <t xml:space="preserve">'[R1E_0331.XLS]Tregion'!R176C1</t>
  </si>
  <si>
    <t xml:space="preserve">'[R1E_0331.XLS]Tregion'!R176C2</t>
  </si>
  <si>
    <t xml:space="preserve">'[R1E_0331.XLS]Tregion'!R176C3</t>
  </si>
  <si>
    <t xml:space="preserve">'[R1E_0331.XLS]Tregion'!R176C4</t>
  </si>
  <si>
    <t xml:space="preserve">'[R1E_0331.XLS]Tregion'!R176C32</t>
  </si>
  <si>
    <t xml:space="preserve">'[R1E_0331.XLS]Tregion'!R176C10</t>
  </si>
  <si>
    <t xml:space="preserve">'[R1E_0331.XLS]Tregion'!R176C24</t>
  </si>
  <si>
    <t xml:space="preserve">'[R1Z_0331.XLS]Tregion'!R176C1</t>
  </si>
  <si>
    <t xml:space="preserve">'[R1Z_0331.XLS]Tregion'!R176C2</t>
  </si>
  <si>
    <t xml:space="preserve">'[R1Z_0331.XLS]Tregion'!R176C3</t>
  </si>
  <si>
    <t xml:space="preserve">'[R1Z_0331.XLS]Tregion'!R176C4</t>
  </si>
  <si>
    <t xml:space="preserve">'[R1Z_0331.XLS]Tregion'!R176C32</t>
  </si>
  <si>
    <t xml:space="preserve">'[R1Z_0331.XLS]Tregion'!R176C10</t>
  </si>
  <si>
    <t xml:space="preserve">'[R1Z_0331.XLS]Tregion'!R176C24</t>
  </si>
  <si>
    <t xml:space="preserve">'[R3B_0331.XLS]Tregion'!R176C1</t>
  </si>
  <si>
    <t xml:space="preserve">'[R3B_0331.XLS]Tregion'!R176C2</t>
  </si>
  <si>
    <t xml:space="preserve">'[R3B_0331.XLS]Tregion'!R176C3</t>
  </si>
  <si>
    <t xml:space="preserve">'[R3B_0331.XLS]Tregion'!R176C4</t>
  </si>
  <si>
    <t xml:space="preserve">'[R3B_0331.XLS]Tregion'!R176C32</t>
  </si>
  <si>
    <t xml:space="preserve">'[R3B_0331.XLS]Tregion'!R176C10</t>
  </si>
  <si>
    <t xml:space="preserve">'[R3B_0331.XLS]Tregion'!R176C24</t>
  </si>
  <si>
    <t xml:space="preserve">'[R4_0331.XLS]Tregion'!R176C1</t>
  </si>
  <si>
    <t xml:space="preserve">'[R4_0331.XLS]Tregion'!R176C2</t>
  </si>
  <si>
    <t xml:space="preserve">'[R4_0331.XLS]Tregion'!R176C3</t>
  </si>
  <si>
    <t xml:space="preserve">'[R4_0331.XLS]Tregion'!R176C4</t>
  </si>
  <si>
    <t xml:space="preserve">'[R4_0331.XLS]Tregion'!R176C32</t>
  </si>
  <si>
    <t xml:space="preserve">'[R4_0331.XLS]Tregion'!R176C10</t>
  </si>
  <si>
    <t xml:space="preserve">'[R4_0331.XLS]Tregion'!R176C24</t>
  </si>
  <si>
    <t xml:space="preserve">'[R4A_0331.XLS]Tregion'!R176C1</t>
  </si>
  <si>
    <t xml:space="preserve">'[R4A_0331.XLS]Tregion'!R176C2</t>
  </si>
  <si>
    <t xml:space="preserve">'[R4A_0331.XLS]Tregion'!R176C3</t>
  </si>
  <si>
    <t xml:space="preserve">'[R4A_0331.XLS]Tregion'!R176C4</t>
  </si>
  <si>
    <t xml:space="preserve">'[R4A_0331.XLS]Tregion'!R176C32</t>
  </si>
  <si>
    <t xml:space="preserve">'[R4A_0331.XLS]Tregion'!R176C10</t>
  </si>
  <si>
    <t xml:space="preserve">'[R4A_0331.XLS]Tregion'!R176C24</t>
  </si>
  <si>
    <t xml:space="preserve">'[R4B_0331.XLS]Tregion'!R176C1</t>
  </si>
  <si>
    <t xml:space="preserve">'[R4B_0331.XLS]Tregion'!R176C2</t>
  </si>
  <si>
    <t xml:space="preserve">'[R4B_0331.XLS]Tregion'!R176C3</t>
  </si>
  <si>
    <t xml:space="preserve">'[R4B_0331.XLS]Tregion'!R176C4</t>
  </si>
  <si>
    <t xml:space="preserve">'[R4B_0331.XLS]Tregion'!R176C32</t>
  </si>
  <si>
    <t xml:space="preserve">'[R4B_0331.XLS]Tregion'!R176C10</t>
  </si>
  <si>
    <t xml:space="preserve">'[R4B_0331.XLS]Tregion'!R176C24</t>
  </si>
  <si>
    <t xml:space="preserve">'[R4C_0331.XLS]Tregion'!R176C1</t>
  </si>
  <si>
    <t xml:space="preserve">'[R4C_0331.XLS]Tregion'!R176C2</t>
  </si>
  <si>
    <t xml:space="preserve">'[R4C_0331.XLS]Tregion'!R176C3</t>
  </si>
  <si>
    <t xml:space="preserve">'[R4C_0331.XLS]Tregion'!R176C4</t>
  </si>
  <si>
    <t xml:space="preserve">'[R4C_0331.XLS]Tregion'!R176C32</t>
  </si>
  <si>
    <t xml:space="preserve">'[R4C_0331.XLS]Tregion'!R176C10</t>
  </si>
  <si>
    <t xml:space="preserve">'[R4C_0331.XLS]Tregion'!R176C24</t>
  </si>
  <si>
    <t xml:space="preserve">'[R5_0331.XLS]Tregion'!R176C1</t>
  </si>
  <si>
    <t xml:space="preserve">'[R5_0331.XLS]Tregion'!R176C2</t>
  </si>
  <si>
    <t xml:space="preserve">'[R5_0331.XLS]Tregion'!R176C3</t>
  </si>
  <si>
    <t xml:space="preserve">'[R5_0331.XLS]Tregion'!R176C4</t>
  </si>
  <si>
    <t xml:space="preserve">'[R5_0331.XLS]Tregion'!R176C32</t>
  </si>
  <si>
    <t xml:space="preserve">'[R5_0331.XLS]Tregion'!R176C10</t>
  </si>
  <si>
    <t xml:space="preserve">'[R5_0331.XLS]Tregion'!R176C24</t>
  </si>
  <si>
    <t xml:space="preserve">'[R6_0331.XLS]Tregion'!R176C1</t>
  </si>
  <si>
    <t xml:space="preserve">'[R6_0331.XLS]Tregion'!R176C2</t>
  </si>
  <si>
    <t xml:space="preserve">'[R6_0331.XLS]Tregion'!R176C3</t>
  </si>
  <si>
    <t xml:space="preserve">'[R6_0331.XLS]Tregion'!R176C4</t>
  </si>
  <si>
    <t xml:space="preserve">'[R6_0331.XLS]Tregion'!R176C32</t>
  </si>
  <si>
    <t xml:space="preserve">'[R6_0331.XLS]Tregion'!R176C10</t>
  </si>
  <si>
    <t xml:space="preserve">'[R6_0331.XLS]Tregion'!R176C24</t>
  </si>
  <si>
    <t xml:space="preserve">'[R1_0331.XLS]Tregion'!R177C1</t>
  </si>
  <si>
    <t xml:space="preserve">'[R1_0331.XLS]Tregion'!R177C2</t>
  </si>
  <si>
    <t xml:space="preserve">'[R1_0331.XLS]Tregion'!R177C3</t>
  </si>
  <si>
    <t xml:space="preserve">'[R1_0331.XLS]Tregion'!R177C4</t>
  </si>
  <si>
    <t xml:space="preserve">'[R1_0331.XLS]Tregion'!R177C32</t>
  </si>
  <si>
    <t xml:space="preserve">'[R1_0331.XLS]Tregion'!R177C10</t>
  </si>
  <si>
    <t xml:space="preserve">'[R1_0331.XLS]Tregion'!R177C24</t>
  </si>
  <si>
    <t xml:space="preserve">'[R1A_0331.XLS]Tregion'!R177C1</t>
  </si>
  <si>
    <t xml:space="preserve">'[R1A_0331.XLS]Tregion'!R177C2</t>
  </si>
  <si>
    <t xml:space="preserve">'[R1A_0331.XLS]Tregion'!R177C3</t>
  </si>
  <si>
    <t xml:space="preserve">'[R1A_0331.XLS]Tregion'!R177C4</t>
  </si>
  <si>
    <t xml:space="preserve">'[R1A_0331.XLS]Tregion'!R177C32</t>
  </si>
  <si>
    <t xml:space="preserve">'[R1A_0331.XLS]Tregion'!R177C10</t>
  </si>
  <si>
    <t xml:space="preserve">'[R1A_0331.XLS]Tregion'!R177C24</t>
  </si>
  <si>
    <t xml:space="preserve">'[R1B_0331.XLS]Tregion'!R177C1</t>
  </si>
  <si>
    <t xml:space="preserve">'[R1B_0331.XLS]Tregion'!R177C2</t>
  </si>
  <si>
    <t xml:space="preserve">'[R1B_0331.XLS]Tregion'!R177C3</t>
  </si>
  <si>
    <t xml:space="preserve">'[R1B_0331.XLS]Tregion'!R177C4</t>
  </si>
  <si>
    <t xml:space="preserve">'[R1B_0331.XLS]Tregion'!R177C32</t>
  </si>
  <si>
    <t xml:space="preserve">'[R1B_0331.XLS]Tregion'!R177C10</t>
  </si>
  <si>
    <t xml:space="preserve">'[R1B_0331.XLS]Tregion'!R177C24</t>
  </si>
  <si>
    <t xml:space="preserve">'[R1C_0331.XLS]Tregion'!R177C1</t>
  </si>
  <si>
    <t xml:space="preserve">'[R1C_0331.XLS]Tregion'!R177C2</t>
  </si>
  <si>
    <t xml:space="preserve">'[R1C_0331.XLS]Tregion'!R177C3</t>
  </si>
  <si>
    <t xml:space="preserve">'[R1C_0331.XLS]Tregion'!R177C4</t>
  </si>
  <si>
    <t xml:space="preserve">'[R1C_0331.XLS]Tregion'!R177C32</t>
  </si>
  <si>
    <t xml:space="preserve">'[R1C_0331.XLS]Tregion'!R177C10</t>
  </si>
  <si>
    <t xml:space="preserve">'[R1C_0331.XLS]Tregion'!R177C24</t>
  </si>
  <si>
    <t xml:space="preserve">'[R1E_0331.XLS]Tregion'!R177C1</t>
  </si>
  <si>
    <t xml:space="preserve">'[R1E_0331.XLS]Tregion'!R177C2</t>
  </si>
  <si>
    <t xml:space="preserve">'[R1E_0331.XLS]Tregion'!R177C3</t>
  </si>
  <si>
    <t xml:space="preserve">'[R1E_0331.XLS]Tregion'!R177C4</t>
  </si>
  <si>
    <t xml:space="preserve">'[R1E_0331.XLS]Tregion'!R177C32</t>
  </si>
  <si>
    <t xml:space="preserve">'[R1E_0331.XLS]Tregion'!R177C10</t>
  </si>
  <si>
    <t xml:space="preserve">'[R1E_0331.XLS]Tregion'!R177C24</t>
  </si>
  <si>
    <t xml:space="preserve">'[R1Z_0331.XLS]Tregion'!R177C1</t>
  </si>
  <si>
    <t xml:space="preserve">'[R1Z_0331.XLS]Tregion'!R177C2</t>
  </si>
  <si>
    <t xml:space="preserve">'[R1Z_0331.XLS]Tregion'!R177C3</t>
  </si>
  <si>
    <t xml:space="preserve">'[R1Z_0331.XLS]Tregion'!R177C4</t>
  </si>
  <si>
    <t xml:space="preserve">'[R1Z_0331.XLS]Tregion'!R177C32</t>
  </si>
  <si>
    <t xml:space="preserve">'[R1Z_0331.XLS]Tregion'!R177C10</t>
  </si>
  <si>
    <t xml:space="preserve">'[R1Z_0331.XLS]Tregion'!R177C24</t>
  </si>
  <si>
    <t xml:space="preserve">'[R3B_0331.XLS]Tregion'!R177C1</t>
  </si>
  <si>
    <t xml:space="preserve">'[R3B_0331.XLS]Tregion'!R177C2</t>
  </si>
  <si>
    <t xml:space="preserve">'[R3B_0331.XLS]Tregion'!R177C3</t>
  </si>
  <si>
    <t xml:space="preserve">'[R3B_0331.XLS]Tregion'!R177C4</t>
  </si>
  <si>
    <t xml:space="preserve">'[R3B_0331.XLS]Tregion'!R177C32</t>
  </si>
  <si>
    <t xml:space="preserve">'[R3B_0331.XLS]Tregion'!R177C10</t>
  </si>
  <si>
    <t xml:space="preserve">'[R3B_0331.XLS]Tregion'!R177C24</t>
  </si>
  <si>
    <t xml:space="preserve">'[R4_0331.XLS]Tregion'!R177C1</t>
  </si>
  <si>
    <t xml:space="preserve">'[R4_0331.XLS]Tregion'!R177C2</t>
  </si>
  <si>
    <t xml:space="preserve">'[R4_0331.XLS]Tregion'!R177C3</t>
  </si>
  <si>
    <t xml:space="preserve">'[R4_0331.XLS]Tregion'!R177C4</t>
  </si>
  <si>
    <t xml:space="preserve">'[R4_0331.XLS]Tregion'!R177C32</t>
  </si>
  <si>
    <t xml:space="preserve">'[R4_0331.XLS]Tregion'!R177C10</t>
  </si>
  <si>
    <t xml:space="preserve">'[R4_0331.XLS]Tregion'!R177C24</t>
  </si>
  <si>
    <t xml:space="preserve">'[R4A_0331.XLS]Tregion'!R177C1</t>
  </si>
  <si>
    <t xml:space="preserve">'[R4A_0331.XLS]Tregion'!R177C2</t>
  </si>
  <si>
    <t xml:space="preserve">'[R4A_0331.XLS]Tregion'!R177C3</t>
  </si>
  <si>
    <t xml:space="preserve">'[R4A_0331.XLS]Tregion'!R177C4</t>
  </si>
  <si>
    <t xml:space="preserve">'[R4A_0331.XLS]Tregion'!R177C32</t>
  </si>
  <si>
    <t xml:space="preserve">'[R4A_0331.XLS]Tregion'!R177C10</t>
  </si>
  <si>
    <t xml:space="preserve">'[R4A_0331.XLS]Tregion'!R177C24</t>
  </si>
  <si>
    <t xml:space="preserve">'[R4B_0331.XLS]Tregion'!R177C1</t>
  </si>
  <si>
    <t xml:space="preserve">'[R4B_0331.XLS]Tregion'!R177C2</t>
  </si>
  <si>
    <t xml:space="preserve">'[R4B_0331.XLS]Tregion'!R177C3</t>
  </si>
  <si>
    <t xml:space="preserve">'[R4B_0331.XLS]Tregion'!R177C4</t>
  </si>
  <si>
    <t xml:space="preserve">'[R4B_0331.XLS]Tregion'!R177C32</t>
  </si>
  <si>
    <t xml:space="preserve">'[R4B_0331.XLS]Tregion'!R177C10</t>
  </si>
  <si>
    <t xml:space="preserve">'[R4B_0331.XLS]Tregion'!R177C24</t>
  </si>
  <si>
    <t xml:space="preserve">'[R4C_0331.XLS]Tregion'!R177C1</t>
  </si>
  <si>
    <t xml:space="preserve">'[R4C_0331.XLS]Tregion'!R177C2</t>
  </si>
  <si>
    <t xml:space="preserve">'[R4C_0331.XLS]Tregion'!R177C3</t>
  </si>
  <si>
    <t xml:space="preserve">'[R4C_0331.XLS]Tregion'!R177C4</t>
  </si>
  <si>
    <t xml:space="preserve">'[R4C_0331.XLS]Tregion'!R177C32</t>
  </si>
  <si>
    <t xml:space="preserve">'[R4C_0331.XLS]Tregion'!R177C10</t>
  </si>
  <si>
    <t xml:space="preserve">'[R4C_0331.XLS]Tregion'!R177C24</t>
  </si>
  <si>
    <t xml:space="preserve">'[R5_0331.XLS]Tregion'!R177C1</t>
  </si>
  <si>
    <t xml:space="preserve">'[R5_0331.XLS]Tregion'!R177C2</t>
  </si>
  <si>
    <t xml:space="preserve">'[R5_0331.XLS]Tregion'!R177C3</t>
  </si>
  <si>
    <t xml:space="preserve">'[R5_0331.XLS]Tregion'!R177C4</t>
  </si>
  <si>
    <t xml:space="preserve">'[R5_0331.XLS]Tregion'!R177C32</t>
  </si>
  <si>
    <t xml:space="preserve">'[R5_0331.XLS]Tregion'!R177C10</t>
  </si>
  <si>
    <t xml:space="preserve">'[R5_0331.XLS]Tregion'!R177C24</t>
  </si>
  <si>
    <t xml:space="preserve">'[R6_0331.XLS]Tregion'!R177C1</t>
  </si>
  <si>
    <t xml:space="preserve">'[R6_0331.XLS]Tregion'!R177C2</t>
  </si>
  <si>
    <t xml:space="preserve">'[R6_0331.XLS]Tregion'!R177C3</t>
  </si>
  <si>
    <t xml:space="preserve">'[R6_0331.XLS]Tregion'!R177C4</t>
  </si>
  <si>
    <t xml:space="preserve">'[R6_0331.XLS]Tregion'!R177C32</t>
  </si>
  <si>
    <t xml:space="preserve">'[R6_0331.XLS]Tregion'!R177C10</t>
  </si>
  <si>
    <t xml:space="preserve">'[R6_0331.XLS]Tregion'!R177C24</t>
  </si>
  <si>
    <t xml:space="preserve">'[R1_0331.XLS]Tregion'!R178C1</t>
  </si>
  <si>
    <t xml:space="preserve">'[R1_0331.XLS]Tregion'!R178C2</t>
  </si>
  <si>
    <t xml:space="preserve">'[R1_0331.XLS]Tregion'!R178C3</t>
  </si>
  <si>
    <t xml:space="preserve">'[R1_0331.XLS]Tregion'!R178C4</t>
  </si>
  <si>
    <t xml:space="preserve">'[R1_0331.XLS]Tregion'!R178C32</t>
  </si>
  <si>
    <t xml:space="preserve">'[R1_0331.XLS]Tregion'!R178C10</t>
  </si>
  <si>
    <t xml:space="preserve">'[R1_0331.XLS]Tregion'!R178C24</t>
  </si>
  <si>
    <t xml:space="preserve">'[R1A_0331.XLS]Tregion'!R178C1</t>
  </si>
  <si>
    <t xml:space="preserve">'[R1A_0331.XLS]Tregion'!R178C2</t>
  </si>
  <si>
    <t xml:space="preserve">'[R1A_0331.XLS]Tregion'!R178C3</t>
  </si>
  <si>
    <t xml:space="preserve">'[R1A_0331.XLS]Tregion'!R178C4</t>
  </si>
  <si>
    <t xml:space="preserve">'[R1A_0331.XLS]Tregion'!R178C32</t>
  </si>
  <si>
    <t xml:space="preserve">'[R1A_0331.XLS]Tregion'!R178C10</t>
  </si>
  <si>
    <t xml:space="preserve">'[R1A_0331.XLS]Tregion'!R178C24</t>
  </si>
  <si>
    <t xml:space="preserve">'[R1B_0331.XLS]Tregion'!R178C1</t>
  </si>
  <si>
    <t xml:space="preserve">'[R1B_0331.XLS]Tregion'!R178C2</t>
  </si>
  <si>
    <t xml:space="preserve">'[R1B_0331.XLS]Tregion'!R178C3</t>
  </si>
  <si>
    <t xml:space="preserve">'[R1B_0331.XLS]Tregion'!R178C4</t>
  </si>
  <si>
    <t xml:space="preserve">'[R1B_0331.XLS]Tregion'!R178C32</t>
  </si>
  <si>
    <t xml:space="preserve">'[R1B_0331.XLS]Tregion'!R178C10</t>
  </si>
  <si>
    <t xml:space="preserve">'[R1B_0331.XLS]Tregion'!R178C24</t>
  </si>
  <si>
    <t xml:space="preserve">'[R1C_0331.XLS]Tregion'!R178C1</t>
  </si>
  <si>
    <t xml:space="preserve">'[R1C_0331.XLS]Tregion'!R178C2</t>
  </si>
  <si>
    <t xml:space="preserve">'[R1C_0331.XLS]Tregion'!R178C3</t>
  </si>
  <si>
    <t xml:space="preserve">'[R1C_0331.XLS]Tregion'!R178C4</t>
  </si>
  <si>
    <t xml:space="preserve">'[R1C_0331.XLS]Tregion'!R178C32</t>
  </si>
  <si>
    <t xml:space="preserve">'[R1C_0331.XLS]Tregion'!R178C10</t>
  </si>
  <si>
    <t xml:space="preserve">'[R1C_0331.XLS]Tregion'!R178C24</t>
  </si>
  <si>
    <t xml:space="preserve">'[R1E_0331.XLS]Tregion'!R178C1</t>
  </si>
  <si>
    <t xml:space="preserve">'[R1E_0331.XLS]Tregion'!R178C2</t>
  </si>
  <si>
    <t xml:space="preserve">'[R1E_0331.XLS]Tregion'!R178C3</t>
  </si>
  <si>
    <t xml:space="preserve">'[R1E_0331.XLS]Tregion'!R178C4</t>
  </si>
  <si>
    <t xml:space="preserve">'[R1E_0331.XLS]Tregion'!R178C32</t>
  </si>
  <si>
    <t xml:space="preserve">'[R1E_0331.XLS]Tregion'!R178C10</t>
  </si>
  <si>
    <t xml:space="preserve">'[R1E_0331.XLS]Tregion'!R178C24</t>
  </si>
  <si>
    <t xml:space="preserve">'[R1Z_0331.XLS]Tregion'!R178C1</t>
  </si>
  <si>
    <t xml:space="preserve">'[R1Z_0331.XLS]Tregion'!R178C2</t>
  </si>
  <si>
    <t xml:space="preserve">'[R1Z_0331.XLS]Tregion'!R178C3</t>
  </si>
  <si>
    <t xml:space="preserve">'[R1Z_0331.XLS]Tregion'!R178C4</t>
  </si>
  <si>
    <t xml:space="preserve">'[R1Z_0331.XLS]Tregion'!R178C32</t>
  </si>
  <si>
    <t xml:space="preserve">'[R1Z_0331.XLS]Tregion'!R178C10</t>
  </si>
  <si>
    <t xml:space="preserve">'[R1Z_0331.XLS]Tregion'!R178C24</t>
  </si>
  <si>
    <t xml:space="preserve">'[R3B_0331.XLS]Tregion'!R178C1</t>
  </si>
  <si>
    <t xml:space="preserve">'[R3B_0331.XLS]Tregion'!R178C2</t>
  </si>
  <si>
    <t xml:space="preserve">'[R3B_0331.XLS]Tregion'!R178C3</t>
  </si>
  <si>
    <t xml:space="preserve">'[R3B_0331.XLS]Tregion'!R178C4</t>
  </si>
  <si>
    <t xml:space="preserve">'[R3B_0331.XLS]Tregion'!R178C32</t>
  </si>
  <si>
    <t xml:space="preserve">'[R3B_0331.XLS]Tregion'!R178C10</t>
  </si>
  <si>
    <t xml:space="preserve">'[R3B_0331.XLS]Tregion'!R178C24</t>
  </si>
  <si>
    <t xml:space="preserve">'[R4_0331.XLS]Tregion'!R178C1</t>
  </si>
  <si>
    <t xml:space="preserve">'[R4_0331.XLS]Tregion'!R178C2</t>
  </si>
  <si>
    <t xml:space="preserve">'[R4_0331.XLS]Tregion'!R178C3</t>
  </si>
  <si>
    <t xml:space="preserve">'[R4_0331.XLS]Tregion'!R178C4</t>
  </si>
  <si>
    <t xml:space="preserve">'[R4_0331.XLS]Tregion'!R178C32</t>
  </si>
  <si>
    <t xml:space="preserve">'[R4_0331.XLS]Tregion'!R178C10</t>
  </si>
  <si>
    <t xml:space="preserve">'[R4_0331.XLS]Tregion'!R178C24</t>
  </si>
  <si>
    <t xml:space="preserve">'[R4A_0331.XLS]Tregion'!R178C1</t>
  </si>
  <si>
    <t xml:space="preserve">'[R4A_0331.XLS]Tregion'!R178C2</t>
  </si>
  <si>
    <t xml:space="preserve">'[R4A_0331.XLS]Tregion'!R178C3</t>
  </si>
  <si>
    <t xml:space="preserve">'[R4A_0331.XLS]Tregion'!R178C4</t>
  </si>
  <si>
    <t xml:space="preserve">'[R4A_0331.XLS]Tregion'!R178C32</t>
  </si>
  <si>
    <t xml:space="preserve">'[R4A_0331.XLS]Tregion'!R178C10</t>
  </si>
  <si>
    <t xml:space="preserve">'[R4A_0331.XLS]Tregion'!R178C24</t>
  </si>
  <si>
    <t xml:space="preserve">'[R4B_0331.XLS]Tregion'!R178C1</t>
  </si>
  <si>
    <t xml:space="preserve">'[R4B_0331.XLS]Tregion'!R178C2</t>
  </si>
  <si>
    <t xml:space="preserve">'[R4B_0331.XLS]Tregion'!R178C3</t>
  </si>
  <si>
    <t xml:space="preserve">'[R4B_0331.XLS]Tregion'!R178C4</t>
  </si>
  <si>
    <t xml:space="preserve">'[R4B_0331.XLS]Tregion'!R178C32</t>
  </si>
  <si>
    <t xml:space="preserve">'[R4B_0331.XLS]Tregion'!R178C10</t>
  </si>
  <si>
    <t xml:space="preserve">'[R4B_0331.XLS]Tregion'!R178C24</t>
  </si>
  <si>
    <t xml:space="preserve">'[R4C_0331.XLS]Tregion'!R178C1</t>
  </si>
  <si>
    <t xml:space="preserve">'[R4C_0331.XLS]Tregion'!R178C2</t>
  </si>
  <si>
    <t xml:space="preserve">'[R4C_0331.XLS]Tregion'!R178C3</t>
  </si>
  <si>
    <t xml:space="preserve">'[R4C_0331.XLS]Tregion'!R178C4</t>
  </si>
  <si>
    <t xml:space="preserve">'[R4C_0331.XLS]Tregion'!R178C32</t>
  </si>
  <si>
    <t xml:space="preserve">'[R4C_0331.XLS]Tregion'!R178C10</t>
  </si>
  <si>
    <t xml:space="preserve">'[R4C_0331.XLS]Tregion'!R178C24</t>
  </si>
  <si>
    <t xml:space="preserve">'[R5_0331.XLS]Tregion'!R178C1</t>
  </si>
  <si>
    <t xml:space="preserve">'[R5_0331.XLS]Tregion'!R178C2</t>
  </si>
  <si>
    <t xml:space="preserve">'[R5_0331.XLS]Tregion'!R178C3</t>
  </si>
  <si>
    <t xml:space="preserve">'[R5_0331.XLS]Tregion'!R178C4</t>
  </si>
  <si>
    <t xml:space="preserve">'[R5_0331.XLS]Tregion'!R178C32</t>
  </si>
  <si>
    <t xml:space="preserve">'[R5_0331.XLS]Tregion'!R178C10</t>
  </si>
  <si>
    <t xml:space="preserve">'[R5_0331.XLS]Tregion'!R178C24</t>
  </si>
  <si>
    <t xml:space="preserve">'[R6_0331.XLS]Tregion'!R178C1</t>
  </si>
  <si>
    <t xml:space="preserve">'[R6_0331.XLS]Tregion'!R178C2</t>
  </si>
  <si>
    <t xml:space="preserve">'[R6_0331.XLS]Tregion'!R178C3</t>
  </si>
  <si>
    <t xml:space="preserve">'[R6_0331.XLS]Tregion'!R178C4</t>
  </si>
  <si>
    <t xml:space="preserve">'[R6_0331.XLS]Tregion'!R178C32</t>
  </si>
  <si>
    <t xml:space="preserve">'[R6_0331.XLS]Tregion'!R178C10</t>
  </si>
  <si>
    <t xml:space="preserve">'[R6_0331.XLS]Tregion'!R178C24</t>
  </si>
  <si>
    <t xml:space="preserve">'[R1_0331.XLS]Tregion'!R179C1</t>
  </si>
  <si>
    <t xml:space="preserve">'[R1_0331.XLS]Tregion'!R179C2</t>
  </si>
  <si>
    <t xml:space="preserve">'[R1_0331.XLS]Tregion'!R179C3</t>
  </si>
  <si>
    <t xml:space="preserve">'[R1_0331.XLS]Tregion'!R179C4</t>
  </si>
  <si>
    <t xml:space="preserve">'[R1_0331.XLS]Tregion'!R179C32</t>
  </si>
  <si>
    <t xml:space="preserve">'[R1_0331.XLS]Tregion'!R179C10</t>
  </si>
  <si>
    <t xml:space="preserve">'[R1_0331.XLS]Tregion'!R179C24</t>
  </si>
  <si>
    <t xml:space="preserve">'[R1A_0331.XLS]Tregion'!R179C1</t>
  </si>
  <si>
    <t xml:space="preserve">'[R1A_0331.XLS]Tregion'!R179C2</t>
  </si>
  <si>
    <t xml:space="preserve">'[R1A_0331.XLS]Tregion'!R179C3</t>
  </si>
  <si>
    <t xml:space="preserve">'[R1A_0331.XLS]Tregion'!R179C4</t>
  </si>
  <si>
    <t xml:space="preserve">'[R1A_0331.XLS]Tregion'!R179C32</t>
  </si>
  <si>
    <t xml:space="preserve">'[R1A_0331.XLS]Tregion'!R179C10</t>
  </si>
  <si>
    <t xml:space="preserve">'[R1A_0331.XLS]Tregion'!R179C24</t>
  </si>
  <si>
    <t xml:space="preserve">'[R1B_0331.XLS]Tregion'!R179C1</t>
  </si>
  <si>
    <t xml:space="preserve">'[R1B_0331.XLS]Tregion'!R179C2</t>
  </si>
  <si>
    <t xml:space="preserve">'[R1B_0331.XLS]Tregion'!R179C3</t>
  </si>
  <si>
    <t xml:space="preserve">'[R1B_0331.XLS]Tregion'!R179C4</t>
  </si>
  <si>
    <t xml:space="preserve">'[R1B_0331.XLS]Tregion'!R179C32</t>
  </si>
  <si>
    <t xml:space="preserve">'[R1B_0331.XLS]Tregion'!R179C10</t>
  </si>
  <si>
    <t xml:space="preserve">'[R1B_0331.XLS]Tregion'!R179C24</t>
  </si>
  <si>
    <t xml:space="preserve">'[R1C_0331.XLS]Tregion'!R179C1</t>
  </si>
  <si>
    <t xml:space="preserve">'[R1C_0331.XLS]Tregion'!R179C2</t>
  </si>
  <si>
    <t xml:space="preserve">'[R1C_0331.XLS]Tregion'!R179C3</t>
  </si>
  <si>
    <t xml:space="preserve">'[R1C_0331.XLS]Tregion'!R179C4</t>
  </si>
  <si>
    <t xml:space="preserve">'[R1C_0331.XLS]Tregion'!R179C32</t>
  </si>
  <si>
    <t xml:space="preserve">'[R1C_0331.XLS]Tregion'!R179C10</t>
  </si>
  <si>
    <t xml:space="preserve">'[R1C_0331.XLS]Tregion'!R179C24</t>
  </si>
  <si>
    <t xml:space="preserve">'[R1E_0331.XLS]Tregion'!R179C1</t>
  </si>
  <si>
    <t xml:space="preserve">'[R1E_0331.XLS]Tregion'!R179C2</t>
  </si>
  <si>
    <t xml:space="preserve">'[R1E_0331.XLS]Tregion'!R179C3</t>
  </si>
  <si>
    <t xml:space="preserve">'[R1E_0331.XLS]Tregion'!R179C4</t>
  </si>
  <si>
    <t xml:space="preserve">'[R1E_0331.XLS]Tregion'!R179C32</t>
  </si>
  <si>
    <t xml:space="preserve">'[R1E_0331.XLS]Tregion'!R179C10</t>
  </si>
  <si>
    <t xml:space="preserve">'[R1E_0331.XLS]Tregion'!R179C24</t>
  </si>
  <si>
    <t xml:space="preserve">'[R1Z_0331.XLS]Tregion'!R179C1</t>
  </si>
  <si>
    <t xml:space="preserve">'[R1Z_0331.XLS]Tregion'!R179C2</t>
  </si>
  <si>
    <t xml:space="preserve">'[R1Z_0331.XLS]Tregion'!R179C3</t>
  </si>
  <si>
    <t xml:space="preserve">'[R1Z_0331.XLS]Tregion'!R179C4</t>
  </si>
  <si>
    <t xml:space="preserve">'[R1Z_0331.XLS]Tregion'!R179C32</t>
  </si>
  <si>
    <t xml:space="preserve">'[R1Z_0331.XLS]Tregion'!R179C10</t>
  </si>
  <si>
    <t xml:space="preserve">'[R1Z_0331.XLS]Tregion'!R179C24</t>
  </si>
  <si>
    <t xml:space="preserve">'[R3B_0331.XLS]Tregion'!R179C1</t>
  </si>
  <si>
    <t xml:space="preserve">'[R3B_0331.XLS]Tregion'!R179C2</t>
  </si>
  <si>
    <t xml:space="preserve">'[R3B_0331.XLS]Tregion'!R179C3</t>
  </si>
  <si>
    <t xml:space="preserve">'[R3B_0331.XLS]Tregion'!R179C4</t>
  </si>
  <si>
    <t xml:space="preserve">'[R3B_0331.XLS]Tregion'!R179C32</t>
  </si>
  <si>
    <t xml:space="preserve">'[R3B_0331.XLS]Tregion'!R179C10</t>
  </si>
  <si>
    <t xml:space="preserve">'[R3B_0331.XLS]Tregion'!R179C24</t>
  </si>
  <si>
    <t xml:space="preserve">'[R4_0331.XLS]Tregion'!R179C1</t>
  </si>
  <si>
    <t xml:space="preserve">'[R4_0331.XLS]Tregion'!R179C2</t>
  </si>
  <si>
    <t xml:space="preserve">'[R4_0331.XLS]Tregion'!R179C3</t>
  </si>
  <si>
    <t xml:space="preserve">'[R4_0331.XLS]Tregion'!R179C4</t>
  </si>
  <si>
    <t xml:space="preserve">'[R4_0331.XLS]Tregion'!R179C32</t>
  </si>
  <si>
    <t xml:space="preserve">'[R4_0331.XLS]Tregion'!R179C10</t>
  </si>
  <si>
    <t xml:space="preserve">'[R4_0331.XLS]Tregion'!R179C24</t>
  </si>
  <si>
    <t xml:space="preserve">'[R4A_0331.XLS]Tregion'!R179C1</t>
  </si>
  <si>
    <t xml:space="preserve">'[R4A_0331.XLS]Tregion'!R179C2</t>
  </si>
  <si>
    <t xml:space="preserve">'[R4A_0331.XLS]Tregion'!R179C3</t>
  </si>
  <si>
    <t xml:space="preserve">'[R4A_0331.XLS]Tregion'!R179C4</t>
  </si>
  <si>
    <t xml:space="preserve">'[R4A_0331.XLS]Tregion'!R179C32</t>
  </si>
  <si>
    <t xml:space="preserve">'[R4A_0331.XLS]Tregion'!R179C10</t>
  </si>
  <si>
    <t xml:space="preserve">'[R4A_0331.XLS]Tregion'!R179C24</t>
  </si>
  <si>
    <t xml:space="preserve">'[R4B_0331.XLS]Tregion'!R179C1</t>
  </si>
  <si>
    <t xml:space="preserve">'[R4B_0331.XLS]Tregion'!R179C2</t>
  </si>
  <si>
    <t xml:space="preserve">'[R4B_0331.XLS]Tregion'!R179C3</t>
  </si>
  <si>
    <t xml:space="preserve">'[R4B_0331.XLS]Tregion'!R179C4</t>
  </si>
  <si>
    <t xml:space="preserve">'[R4B_0331.XLS]Tregion'!R179C32</t>
  </si>
  <si>
    <t xml:space="preserve">'[R4B_0331.XLS]Tregion'!R179C10</t>
  </si>
  <si>
    <t xml:space="preserve">'[R4B_0331.XLS]Tregion'!R179C24</t>
  </si>
  <si>
    <t xml:space="preserve">'[R4C_0331.XLS]Tregion'!R179C1</t>
  </si>
  <si>
    <t xml:space="preserve">'[R4C_0331.XLS]Tregion'!R179C2</t>
  </si>
  <si>
    <t xml:space="preserve">'[R4C_0331.XLS]Tregion'!R179C3</t>
  </si>
  <si>
    <t xml:space="preserve">'[R4C_0331.XLS]Tregion'!R179C4</t>
  </si>
  <si>
    <t xml:space="preserve">'[R4C_0331.XLS]Tregion'!R179C32</t>
  </si>
  <si>
    <t xml:space="preserve">'[R4C_0331.XLS]Tregion'!R179C10</t>
  </si>
  <si>
    <t xml:space="preserve">'[R4C_0331.XLS]Tregion'!R179C24</t>
  </si>
  <si>
    <t xml:space="preserve">'[R5_0331.XLS]Tregion'!R179C1</t>
  </si>
  <si>
    <t xml:space="preserve">'[R5_0331.XLS]Tregion'!R179C2</t>
  </si>
  <si>
    <t xml:space="preserve">'[R5_0331.XLS]Tregion'!R179C3</t>
  </si>
  <si>
    <t xml:space="preserve">'[R5_0331.XLS]Tregion'!R179C4</t>
  </si>
  <si>
    <t xml:space="preserve">'[R5_0331.XLS]Tregion'!R179C32</t>
  </si>
  <si>
    <t xml:space="preserve">'[R5_0331.XLS]Tregion'!R179C10</t>
  </si>
  <si>
    <t xml:space="preserve">'[R5_0331.XLS]Tregion'!R179C24</t>
  </si>
  <si>
    <t xml:space="preserve">'[R6_0331.XLS]Tregion'!R179C1</t>
  </si>
  <si>
    <t xml:space="preserve">'[R6_0331.XLS]Tregion'!R179C2</t>
  </si>
  <si>
    <t xml:space="preserve">'[R6_0331.XLS]Tregion'!R179C3</t>
  </si>
  <si>
    <t xml:space="preserve">'[R6_0331.XLS]Tregion'!R179C4</t>
  </si>
  <si>
    <t xml:space="preserve">'[R6_0331.XLS]Tregion'!R179C32</t>
  </si>
  <si>
    <t xml:space="preserve">'[R6_0331.XLS]Tregion'!R179C10</t>
  </si>
  <si>
    <t xml:space="preserve">'[R6_0331.XLS]Tregion'!R179C24</t>
  </si>
  <si>
    <t xml:space="preserve">'[R1_0331.XLS]Tregion'!R180C1</t>
  </si>
  <si>
    <t xml:space="preserve">'[R1_0331.XLS]Tregion'!R180C2</t>
  </si>
  <si>
    <t xml:space="preserve">'[R1_0331.XLS]Tregion'!R180C3</t>
  </si>
  <si>
    <t xml:space="preserve">'[R1_0331.XLS]Tregion'!R180C4</t>
  </si>
  <si>
    <t xml:space="preserve">'[R1_0331.XLS]Tregion'!R180C32</t>
  </si>
  <si>
    <t xml:space="preserve">'[R1_0331.XLS]Tregion'!R180C10</t>
  </si>
  <si>
    <t xml:space="preserve">'[R1_0331.XLS]Tregion'!R180C24</t>
  </si>
  <si>
    <t xml:space="preserve">'[R1A_0331.XLS]Tregion'!R180C1</t>
  </si>
  <si>
    <t xml:space="preserve">'[R1A_0331.XLS]Tregion'!R180C2</t>
  </si>
  <si>
    <t xml:space="preserve">'[R1A_0331.XLS]Tregion'!R180C3</t>
  </si>
  <si>
    <t xml:space="preserve">'[R1A_0331.XLS]Tregion'!R180C4</t>
  </si>
  <si>
    <t xml:space="preserve">'[R1A_0331.XLS]Tregion'!R180C32</t>
  </si>
  <si>
    <t xml:space="preserve">'[R1A_0331.XLS]Tregion'!R180C10</t>
  </si>
  <si>
    <t xml:space="preserve">'[R1A_0331.XLS]Tregion'!R180C24</t>
  </si>
  <si>
    <t xml:space="preserve">'[R1B_0331.XLS]Tregion'!R180C1</t>
  </si>
  <si>
    <t xml:space="preserve">'[R1B_0331.XLS]Tregion'!R180C2</t>
  </si>
  <si>
    <t xml:space="preserve">'[R1B_0331.XLS]Tregion'!R180C3</t>
  </si>
  <si>
    <t xml:space="preserve">'[R1B_0331.XLS]Tregion'!R180C4</t>
  </si>
  <si>
    <t xml:space="preserve">'[R1B_0331.XLS]Tregion'!R180C32</t>
  </si>
  <si>
    <t xml:space="preserve">'[R1B_0331.XLS]Tregion'!R180C10</t>
  </si>
  <si>
    <t xml:space="preserve">'[R1B_0331.XLS]Tregion'!R180C24</t>
  </si>
  <si>
    <t xml:space="preserve">'[R1C_0331.XLS]Tregion'!R180C1</t>
  </si>
  <si>
    <t xml:space="preserve">'[R1C_0331.XLS]Tregion'!R180C2</t>
  </si>
  <si>
    <t xml:space="preserve">'[R1C_0331.XLS]Tregion'!R180C3</t>
  </si>
  <si>
    <t xml:space="preserve">'[R1C_0331.XLS]Tregion'!R180C4</t>
  </si>
  <si>
    <t xml:space="preserve">'[R1C_0331.XLS]Tregion'!R180C32</t>
  </si>
  <si>
    <t xml:space="preserve">'[R1C_0331.XLS]Tregion'!R180C10</t>
  </si>
  <si>
    <t xml:space="preserve">'[R1C_0331.XLS]Tregion'!R180C24</t>
  </si>
  <si>
    <t xml:space="preserve">'[R1E_0331.XLS]Tregion'!R180C1</t>
  </si>
  <si>
    <t xml:space="preserve">'[R1E_0331.XLS]Tregion'!R180C2</t>
  </si>
  <si>
    <t xml:space="preserve">'[R1E_0331.XLS]Tregion'!R180C3</t>
  </si>
  <si>
    <t xml:space="preserve">'[R1E_0331.XLS]Tregion'!R180C4</t>
  </si>
  <si>
    <t xml:space="preserve">'[R1E_0331.XLS]Tregion'!R180C32</t>
  </si>
  <si>
    <t xml:space="preserve">'[R1E_0331.XLS]Tregion'!R180C10</t>
  </si>
  <si>
    <t xml:space="preserve">'[R1E_0331.XLS]Tregion'!R180C24</t>
  </si>
  <si>
    <t xml:space="preserve">'[R1Z_0331.XLS]Tregion'!R180C1</t>
  </si>
  <si>
    <t xml:space="preserve">'[R1Z_0331.XLS]Tregion'!R180C2</t>
  </si>
  <si>
    <t xml:space="preserve">'[R1Z_0331.XLS]Tregion'!R180C3</t>
  </si>
  <si>
    <t xml:space="preserve">'[R1Z_0331.XLS]Tregion'!R180C4</t>
  </si>
  <si>
    <t xml:space="preserve">'[R1Z_0331.XLS]Tregion'!R180C32</t>
  </si>
  <si>
    <t xml:space="preserve">'[R1Z_0331.XLS]Tregion'!R180C10</t>
  </si>
  <si>
    <t xml:space="preserve">'[R1Z_0331.XLS]Tregion'!R180C24</t>
  </si>
  <si>
    <t xml:space="preserve">'[R3B_0331.XLS]Tregion'!R180C1</t>
  </si>
  <si>
    <t xml:space="preserve">'[R3B_0331.XLS]Tregion'!R180C2</t>
  </si>
  <si>
    <t xml:space="preserve">'[R3B_0331.XLS]Tregion'!R180C3</t>
  </si>
  <si>
    <t xml:space="preserve">'[R3B_0331.XLS]Tregion'!R180C4</t>
  </si>
  <si>
    <t xml:space="preserve">'[R3B_0331.XLS]Tregion'!R180C32</t>
  </si>
  <si>
    <t xml:space="preserve">'[R3B_0331.XLS]Tregion'!R180C10</t>
  </si>
  <si>
    <t xml:space="preserve">'[R3B_0331.XLS]Tregion'!R180C24</t>
  </si>
  <si>
    <t xml:space="preserve">'[R4_0331.XLS]Tregion'!R180C1</t>
  </si>
  <si>
    <t xml:space="preserve">'[R4_0331.XLS]Tregion'!R180C2</t>
  </si>
  <si>
    <t xml:space="preserve">'[R4_0331.XLS]Tregion'!R180C3</t>
  </si>
  <si>
    <t xml:space="preserve">'[R4_0331.XLS]Tregion'!R180C4</t>
  </si>
  <si>
    <t xml:space="preserve">'[R4_0331.XLS]Tregion'!R180C32</t>
  </si>
  <si>
    <t xml:space="preserve">'[R4_0331.XLS]Tregion'!R180C10</t>
  </si>
  <si>
    <t xml:space="preserve">'[R4_0331.XLS]Tregion'!R180C24</t>
  </si>
  <si>
    <t xml:space="preserve">'[R4A_0331.XLS]Tregion'!R180C1</t>
  </si>
  <si>
    <t xml:space="preserve">'[R4A_0331.XLS]Tregion'!R180C2</t>
  </si>
  <si>
    <t xml:space="preserve">'[R4A_0331.XLS]Tregion'!R180C3</t>
  </si>
  <si>
    <t xml:space="preserve">'[R4A_0331.XLS]Tregion'!R180C4</t>
  </si>
  <si>
    <t xml:space="preserve">'[R4A_0331.XLS]Tregion'!R180C32</t>
  </si>
  <si>
    <t xml:space="preserve">'[R4A_0331.XLS]Tregion'!R180C10</t>
  </si>
  <si>
    <t xml:space="preserve">'[R4A_0331.XLS]Tregion'!R180C24</t>
  </si>
  <si>
    <t xml:space="preserve">'[R4B_0331.XLS]Tregion'!R180C1</t>
  </si>
  <si>
    <t xml:space="preserve">'[R4B_0331.XLS]Tregion'!R180C2</t>
  </si>
  <si>
    <t xml:space="preserve">'[R4B_0331.XLS]Tregion'!R180C3</t>
  </si>
  <si>
    <t xml:space="preserve">'[R4B_0331.XLS]Tregion'!R180C4</t>
  </si>
  <si>
    <t xml:space="preserve">'[R4B_0331.XLS]Tregion'!R180C32</t>
  </si>
  <si>
    <t xml:space="preserve">'[R4B_0331.XLS]Tregion'!R180C10</t>
  </si>
  <si>
    <t xml:space="preserve">'[R4B_0331.XLS]Tregion'!R180C24</t>
  </si>
  <si>
    <t xml:space="preserve">'[R4C_0331.XLS]Tregion'!R180C1</t>
  </si>
  <si>
    <t xml:space="preserve">'[R4C_0331.XLS]Tregion'!R180C2</t>
  </si>
  <si>
    <t xml:space="preserve">'[R4C_0331.XLS]Tregion'!R180C3</t>
  </si>
  <si>
    <t xml:space="preserve">'[R4C_0331.XLS]Tregion'!R180C4</t>
  </si>
  <si>
    <t xml:space="preserve">'[R4C_0331.XLS]Tregion'!R180C32</t>
  </si>
  <si>
    <t xml:space="preserve">'[R4C_0331.XLS]Tregion'!R180C10</t>
  </si>
  <si>
    <t xml:space="preserve">'[R4C_0331.XLS]Tregion'!R180C24</t>
  </si>
  <si>
    <t xml:space="preserve">'[R5_0331.XLS]Tregion'!R180C1</t>
  </si>
  <si>
    <t xml:space="preserve">'[R5_0331.XLS]Tregion'!R180C2</t>
  </si>
  <si>
    <t xml:space="preserve">'[R5_0331.XLS]Tregion'!R180C3</t>
  </si>
  <si>
    <t xml:space="preserve">'[R5_0331.XLS]Tregion'!R180C4</t>
  </si>
  <si>
    <t xml:space="preserve">'[R5_0331.XLS]Tregion'!R180C32</t>
  </si>
  <si>
    <t xml:space="preserve">'[R5_0331.XLS]Tregion'!R180C10</t>
  </si>
  <si>
    <t xml:space="preserve">'[R5_0331.XLS]Tregion'!R180C24</t>
  </si>
  <si>
    <t xml:space="preserve">'[R6_0331.XLS]Tregion'!R180C1</t>
  </si>
  <si>
    <t xml:space="preserve">'[R6_0331.XLS]Tregion'!R180C2</t>
  </si>
  <si>
    <t xml:space="preserve">'[R6_0331.XLS]Tregion'!R180C3</t>
  </si>
  <si>
    <t xml:space="preserve">'[R6_0331.XLS]Tregion'!R180C4</t>
  </si>
  <si>
    <t xml:space="preserve">'[R6_0331.XLS]Tregion'!R180C32</t>
  </si>
  <si>
    <t xml:space="preserve">'[R6_0331.XLS]Tregion'!R180C10</t>
  </si>
  <si>
    <t xml:space="preserve">'[R6_0331.XLS]Tregion'!R180C24</t>
  </si>
  <si>
    <t xml:space="preserve">'[R1_0331.XLS]Tregion'!R181C1</t>
  </si>
  <si>
    <t xml:space="preserve">'[R1_0331.XLS]Tregion'!R181C2</t>
  </si>
  <si>
    <t xml:space="preserve">'[R1_0331.XLS]Tregion'!R181C3</t>
  </si>
  <si>
    <t xml:space="preserve">'[R1_0331.XLS]Tregion'!R181C4</t>
  </si>
  <si>
    <t xml:space="preserve">'[R1_0331.XLS]Tregion'!R181C32</t>
  </si>
  <si>
    <t xml:space="preserve">'[R1_0331.XLS]Tregion'!R181C10</t>
  </si>
  <si>
    <t xml:space="preserve">'[R1_0331.XLS]Tregion'!R181C24</t>
  </si>
  <si>
    <t xml:space="preserve">'[R1A_0331.XLS]Tregion'!R181C1</t>
  </si>
  <si>
    <t xml:space="preserve">'[R1A_0331.XLS]Tregion'!R181C2</t>
  </si>
  <si>
    <t xml:space="preserve">'[R1A_0331.XLS]Tregion'!R181C3</t>
  </si>
  <si>
    <t xml:space="preserve">'[R1A_0331.XLS]Tregion'!R181C4</t>
  </si>
  <si>
    <t xml:space="preserve">'[R1A_0331.XLS]Tregion'!R181C32</t>
  </si>
  <si>
    <t xml:space="preserve">'[R1A_0331.XLS]Tregion'!R181C10</t>
  </si>
  <si>
    <t xml:space="preserve">'[R1A_0331.XLS]Tregion'!R181C24</t>
  </si>
  <si>
    <t xml:space="preserve">'[R1B_0331.XLS]Tregion'!R181C1</t>
  </si>
  <si>
    <t xml:space="preserve">'[R1B_0331.XLS]Tregion'!R181C2</t>
  </si>
  <si>
    <t xml:space="preserve">'[R1B_0331.XLS]Tregion'!R181C3</t>
  </si>
  <si>
    <t xml:space="preserve">'[R1B_0331.XLS]Tregion'!R181C4</t>
  </si>
  <si>
    <t xml:space="preserve">'[R1B_0331.XLS]Tregion'!R181C32</t>
  </si>
  <si>
    <t xml:space="preserve">'[R1B_0331.XLS]Tregion'!R181C10</t>
  </si>
  <si>
    <t xml:space="preserve">'[R1B_0331.XLS]Tregion'!R181C24</t>
  </si>
  <si>
    <t xml:space="preserve">'[R1C_0331.XLS]Tregion'!R181C1</t>
  </si>
  <si>
    <t xml:space="preserve">'[R1C_0331.XLS]Tregion'!R181C2</t>
  </si>
  <si>
    <t xml:space="preserve">'[R1C_0331.XLS]Tregion'!R181C3</t>
  </si>
  <si>
    <t xml:space="preserve">'[R1C_0331.XLS]Tregion'!R181C4</t>
  </si>
  <si>
    <t xml:space="preserve">'[R1C_0331.XLS]Tregion'!R181C32</t>
  </si>
  <si>
    <t xml:space="preserve">'[R1C_0331.XLS]Tregion'!R181C10</t>
  </si>
  <si>
    <t xml:space="preserve">'[R1C_0331.XLS]Tregion'!R181C24</t>
  </si>
  <si>
    <t xml:space="preserve">'[R1E_0331.XLS]Tregion'!R181C1</t>
  </si>
  <si>
    <t xml:space="preserve">'[R1E_0331.XLS]Tregion'!R181C2</t>
  </si>
  <si>
    <t xml:space="preserve">'[R1E_0331.XLS]Tregion'!R181C3</t>
  </si>
  <si>
    <t xml:space="preserve">'[R1E_0331.XLS]Tregion'!R181C4</t>
  </si>
  <si>
    <t xml:space="preserve">'[R1E_0331.XLS]Tregion'!R181C32</t>
  </si>
  <si>
    <t xml:space="preserve">'[R1E_0331.XLS]Tregion'!R181C10</t>
  </si>
  <si>
    <t xml:space="preserve">'[R1E_0331.XLS]Tregion'!R181C24</t>
  </si>
  <si>
    <t xml:space="preserve">'[R1Z_0331.XLS]Tregion'!R181C1</t>
  </si>
  <si>
    <t xml:space="preserve">'[R1Z_0331.XLS]Tregion'!R181C2</t>
  </si>
  <si>
    <t xml:space="preserve">'[R1Z_0331.XLS]Tregion'!R181C3</t>
  </si>
  <si>
    <t xml:space="preserve">'[R1Z_0331.XLS]Tregion'!R181C4</t>
  </si>
  <si>
    <t xml:space="preserve">'[R1Z_0331.XLS]Tregion'!R181C32</t>
  </si>
  <si>
    <t xml:space="preserve">'[R1Z_0331.XLS]Tregion'!R181C10</t>
  </si>
  <si>
    <t xml:space="preserve">'[R1Z_0331.XLS]Tregion'!R181C24</t>
  </si>
  <si>
    <t xml:space="preserve">'[R3B_0331.XLS]Tregion'!R181C1</t>
  </si>
  <si>
    <t xml:space="preserve">'[R3B_0331.XLS]Tregion'!R181C2</t>
  </si>
  <si>
    <t xml:space="preserve">'[R3B_0331.XLS]Tregion'!R181C3</t>
  </si>
  <si>
    <t xml:space="preserve">'[R3B_0331.XLS]Tregion'!R181C4</t>
  </si>
  <si>
    <t xml:space="preserve">'[R3B_0331.XLS]Tregion'!R181C32</t>
  </si>
  <si>
    <t xml:space="preserve">'[R3B_0331.XLS]Tregion'!R181C10</t>
  </si>
  <si>
    <t xml:space="preserve">'[R3B_0331.XLS]Tregion'!R181C24</t>
  </si>
  <si>
    <t xml:space="preserve">'[R4_0331.XLS]Tregion'!R181C1</t>
  </si>
  <si>
    <t xml:space="preserve">'[R4_0331.XLS]Tregion'!R181C2</t>
  </si>
  <si>
    <t xml:space="preserve">'[R4_0331.XLS]Tregion'!R181C3</t>
  </si>
  <si>
    <t xml:space="preserve">'[R4_0331.XLS]Tregion'!R181C4</t>
  </si>
  <si>
    <t xml:space="preserve">'[R4_0331.XLS]Tregion'!R181C32</t>
  </si>
  <si>
    <t xml:space="preserve">'[R4_0331.XLS]Tregion'!R181C10</t>
  </si>
  <si>
    <t xml:space="preserve">'[R4_0331.XLS]Tregion'!R181C24</t>
  </si>
  <si>
    <t xml:space="preserve">'[R4A_0331.XLS]Tregion'!R181C1</t>
  </si>
  <si>
    <t xml:space="preserve">'[R4A_0331.XLS]Tregion'!R181C2</t>
  </si>
  <si>
    <t xml:space="preserve">'[R4A_0331.XLS]Tregion'!R181C3</t>
  </si>
  <si>
    <t xml:space="preserve">'[R4A_0331.XLS]Tregion'!R181C4</t>
  </si>
  <si>
    <t xml:space="preserve">'[R4A_0331.XLS]Tregion'!R181C32</t>
  </si>
  <si>
    <t xml:space="preserve">'[R4A_0331.XLS]Tregion'!R181C10</t>
  </si>
  <si>
    <t xml:space="preserve">'[R4A_0331.XLS]Tregion'!R181C24</t>
  </si>
  <si>
    <t xml:space="preserve">'[R4B_0331.XLS]Tregion'!R181C1</t>
  </si>
  <si>
    <t xml:space="preserve">'[R4B_0331.XLS]Tregion'!R181C2</t>
  </si>
  <si>
    <t xml:space="preserve">'[R4B_0331.XLS]Tregion'!R181C3</t>
  </si>
  <si>
    <t xml:space="preserve">'[R4B_0331.XLS]Tregion'!R181C4</t>
  </si>
  <si>
    <t xml:space="preserve">'[R4B_0331.XLS]Tregion'!R181C32</t>
  </si>
  <si>
    <t xml:space="preserve">'[R4B_0331.XLS]Tregion'!R181C10</t>
  </si>
  <si>
    <t xml:space="preserve">'[R4B_0331.XLS]Tregion'!R181C24</t>
  </si>
  <si>
    <t xml:space="preserve">'[R4C_0331.XLS]Tregion'!R181C1</t>
  </si>
  <si>
    <t xml:space="preserve">'[R4C_0331.XLS]Tregion'!R181C2</t>
  </si>
  <si>
    <t xml:space="preserve">'[R4C_0331.XLS]Tregion'!R181C3</t>
  </si>
  <si>
    <t xml:space="preserve">'[R4C_0331.XLS]Tregion'!R181C4</t>
  </si>
  <si>
    <t xml:space="preserve">'[R4C_0331.XLS]Tregion'!R181C32</t>
  </si>
  <si>
    <t xml:space="preserve">'[R4C_0331.XLS]Tregion'!R181C10</t>
  </si>
  <si>
    <t xml:space="preserve">'[R4C_0331.XLS]Tregion'!R181C24</t>
  </si>
  <si>
    <t xml:space="preserve">'[R5_0331.XLS]Tregion'!R181C1</t>
  </si>
  <si>
    <t xml:space="preserve">'[R5_0331.XLS]Tregion'!R181C2</t>
  </si>
  <si>
    <t xml:space="preserve">'[R5_0331.XLS]Tregion'!R181C3</t>
  </si>
  <si>
    <t xml:space="preserve">'[R5_0331.XLS]Tregion'!R181C4</t>
  </si>
  <si>
    <t xml:space="preserve">'[R5_0331.XLS]Tregion'!R181C32</t>
  </si>
  <si>
    <t xml:space="preserve">'[R5_0331.XLS]Tregion'!R181C10</t>
  </si>
  <si>
    <t xml:space="preserve">'[R5_0331.XLS]Tregion'!R181C24</t>
  </si>
  <si>
    <t xml:space="preserve">'[R6_0331.XLS]Tregion'!R181C1</t>
  </si>
  <si>
    <t xml:space="preserve">'[R6_0331.XLS]Tregion'!R181C2</t>
  </si>
  <si>
    <t xml:space="preserve">'[R6_0331.XLS]Tregion'!R181C3</t>
  </si>
  <si>
    <t xml:space="preserve">'[R6_0331.XLS]Tregion'!R181C4</t>
  </si>
  <si>
    <t xml:space="preserve">'[R6_0331.XLS]Tregion'!R181C32</t>
  </si>
  <si>
    <t xml:space="preserve">'[R6_0331.XLS]Tregion'!R181C10</t>
  </si>
  <si>
    <t xml:space="preserve">'[R6_0331.XLS]Tregion'!R181C24</t>
  </si>
  <si>
    <t xml:space="preserve">'[R1_0331.XLS]Tregion'!R182C1</t>
  </si>
  <si>
    <t xml:space="preserve">'[R1_0331.XLS]Tregion'!R182C2</t>
  </si>
  <si>
    <t xml:space="preserve">'[R1_0331.XLS]Tregion'!R182C3</t>
  </si>
  <si>
    <t xml:space="preserve">'[R1_0331.XLS]Tregion'!R182C4</t>
  </si>
  <si>
    <t xml:space="preserve">'[R1_0331.XLS]Tregion'!R182C32</t>
  </si>
  <si>
    <t xml:space="preserve">'[R1_0331.XLS]Tregion'!R182C10</t>
  </si>
  <si>
    <t xml:space="preserve">'[R1_0331.XLS]Tregion'!R182C24</t>
  </si>
  <si>
    <t xml:space="preserve">'[R1A_0331.XLS]Tregion'!R182C1</t>
  </si>
  <si>
    <t xml:space="preserve">'[R1A_0331.XLS]Tregion'!R182C2</t>
  </si>
  <si>
    <t xml:space="preserve">'[R1A_0331.XLS]Tregion'!R182C3</t>
  </si>
  <si>
    <t xml:space="preserve">'[R1A_0331.XLS]Tregion'!R182C4</t>
  </si>
  <si>
    <t xml:space="preserve">'[R1A_0331.XLS]Tregion'!R182C32</t>
  </si>
  <si>
    <t xml:space="preserve">'[R1A_0331.XLS]Tregion'!R182C10</t>
  </si>
  <si>
    <t xml:space="preserve">'[R1A_0331.XLS]Tregion'!R182C24</t>
  </si>
  <si>
    <t xml:space="preserve">'[R1B_0331.XLS]Tregion'!R182C1</t>
  </si>
  <si>
    <t xml:space="preserve">'[R1B_0331.XLS]Tregion'!R182C2</t>
  </si>
  <si>
    <t xml:space="preserve">'[R1B_0331.XLS]Tregion'!R182C3</t>
  </si>
  <si>
    <t xml:space="preserve">'[R1B_0331.XLS]Tregion'!R182C4</t>
  </si>
  <si>
    <t xml:space="preserve">'[R1B_0331.XLS]Tregion'!R182C32</t>
  </si>
  <si>
    <t xml:space="preserve">'[R1B_0331.XLS]Tregion'!R182C10</t>
  </si>
  <si>
    <t xml:space="preserve">'[R1B_0331.XLS]Tregion'!R182C24</t>
  </si>
  <si>
    <t xml:space="preserve">'[R1C_0331.XLS]Tregion'!R182C1</t>
  </si>
  <si>
    <t xml:space="preserve">'[R1C_0331.XLS]Tregion'!R182C2</t>
  </si>
  <si>
    <t xml:space="preserve">'[R1C_0331.XLS]Tregion'!R182C3</t>
  </si>
  <si>
    <t xml:space="preserve">'[R1C_0331.XLS]Tregion'!R182C4</t>
  </si>
  <si>
    <t xml:space="preserve">'[R1C_0331.XLS]Tregion'!R182C32</t>
  </si>
  <si>
    <t xml:space="preserve">'[R1C_0331.XLS]Tregion'!R182C10</t>
  </si>
  <si>
    <t xml:space="preserve">'[R1C_0331.XLS]Tregion'!R182C24</t>
  </si>
  <si>
    <t xml:space="preserve">'[R1E_0331.XLS]Tregion'!R182C1</t>
  </si>
  <si>
    <t xml:space="preserve">'[R1E_0331.XLS]Tregion'!R182C2</t>
  </si>
  <si>
    <t xml:space="preserve">'[R1E_0331.XLS]Tregion'!R182C3</t>
  </si>
  <si>
    <t xml:space="preserve">'[R1E_0331.XLS]Tregion'!R182C4</t>
  </si>
  <si>
    <t xml:space="preserve">'[R1E_0331.XLS]Tregion'!R182C32</t>
  </si>
  <si>
    <t xml:space="preserve">'[R1E_0331.XLS]Tregion'!R182C10</t>
  </si>
  <si>
    <t xml:space="preserve">'[R1E_0331.XLS]Tregion'!R182C24</t>
  </si>
  <si>
    <t xml:space="preserve">'[R1Z_0331.XLS]Tregion'!R182C1</t>
  </si>
  <si>
    <t xml:space="preserve">'[R1Z_0331.XLS]Tregion'!R182C2</t>
  </si>
  <si>
    <t xml:space="preserve">'[R1Z_0331.XLS]Tregion'!R182C3</t>
  </si>
  <si>
    <t xml:space="preserve">'[R1Z_0331.XLS]Tregion'!R182C4</t>
  </si>
  <si>
    <t xml:space="preserve">'[R1Z_0331.XLS]Tregion'!R182C32</t>
  </si>
  <si>
    <t xml:space="preserve">'[R1Z_0331.XLS]Tregion'!R182C10</t>
  </si>
  <si>
    <t xml:space="preserve">'[R1Z_0331.XLS]Tregion'!R182C24</t>
  </si>
  <si>
    <t xml:space="preserve">'[R3B_0331.XLS]Tregion'!R182C1</t>
  </si>
  <si>
    <t xml:space="preserve">'[R3B_0331.XLS]Tregion'!R182C2</t>
  </si>
  <si>
    <t xml:space="preserve">'[R3B_0331.XLS]Tregion'!R182C3</t>
  </si>
  <si>
    <t xml:space="preserve">'[R3B_0331.XLS]Tregion'!R182C4</t>
  </si>
  <si>
    <t xml:space="preserve">'[R3B_0331.XLS]Tregion'!R182C32</t>
  </si>
  <si>
    <t xml:space="preserve">'[R3B_0331.XLS]Tregion'!R182C10</t>
  </si>
  <si>
    <t xml:space="preserve">'[R3B_0331.XLS]Tregion'!R182C24</t>
  </si>
  <si>
    <t xml:space="preserve">'[R4_0331.XLS]Tregion'!R182C1</t>
  </si>
  <si>
    <t xml:space="preserve">'[R4_0331.XLS]Tregion'!R182C2</t>
  </si>
  <si>
    <t xml:space="preserve">'[R4_0331.XLS]Tregion'!R182C3</t>
  </si>
  <si>
    <t xml:space="preserve">'[R4_0331.XLS]Tregion'!R182C4</t>
  </si>
  <si>
    <t xml:space="preserve">'[R4_0331.XLS]Tregion'!R182C32</t>
  </si>
  <si>
    <t xml:space="preserve">'[R4_0331.XLS]Tregion'!R182C10</t>
  </si>
  <si>
    <t xml:space="preserve">'[R4_0331.XLS]Tregion'!R182C24</t>
  </si>
  <si>
    <t xml:space="preserve">'[R4A_0331.XLS]Tregion'!R182C1</t>
  </si>
  <si>
    <t xml:space="preserve">'[R4A_0331.XLS]Tregion'!R182C2</t>
  </si>
  <si>
    <t xml:space="preserve">'[R4A_0331.XLS]Tregion'!R182C3</t>
  </si>
  <si>
    <t xml:space="preserve">'[R4A_0331.XLS]Tregion'!R182C4</t>
  </si>
  <si>
    <t xml:space="preserve">'[R4A_0331.XLS]Tregion'!R182C32</t>
  </si>
  <si>
    <t xml:space="preserve">'[R4A_0331.XLS]Tregion'!R182C10</t>
  </si>
  <si>
    <t xml:space="preserve">'[R4A_0331.XLS]Tregion'!R182C24</t>
  </si>
  <si>
    <t xml:space="preserve">'[R4B_0331.XLS]Tregion'!R182C1</t>
  </si>
  <si>
    <t xml:space="preserve">'[R4B_0331.XLS]Tregion'!R182C2</t>
  </si>
  <si>
    <t xml:space="preserve">'[R4B_0331.XLS]Tregion'!R182C3</t>
  </si>
  <si>
    <t xml:space="preserve">'[R4B_0331.XLS]Tregion'!R182C4</t>
  </si>
  <si>
    <t xml:space="preserve">'[R4B_0331.XLS]Tregion'!R182C32</t>
  </si>
  <si>
    <t xml:space="preserve">'[R4B_0331.XLS]Tregion'!R182C10</t>
  </si>
  <si>
    <t xml:space="preserve">'[R4B_0331.XLS]Tregion'!R182C24</t>
  </si>
  <si>
    <t xml:space="preserve">'[R4C_0331.XLS]Tregion'!R182C1</t>
  </si>
  <si>
    <t xml:space="preserve">'[R4C_0331.XLS]Tregion'!R182C2</t>
  </si>
  <si>
    <t xml:space="preserve">'[R4C_0331.XLS]Tregion'!R182C3</t>
  </si>
  <si>
    <t xml:space="preserve">'[R4C_0331.XLS]Tregion'!R182C4</t>
  </si>
  <si>
    <t xml:space="preserve">'[R4C_0331.XLS]Tregion'!R182C32</t>
  </si>
  <si>
    <t xml:space="preserve">'[R4C_0331.XLS]Tregion'!R182C10</t>
  </si>
  <si>
    <t xml:space="preserve">'[R4C_0331.XLS]Tregion'!R182C24</t>
  </si>
  <si>
    <t xml:space="preserve">'[R5_0331.XLS]Tregion'!R182C1</t>
  </si>
  <si>
    <t xml:space="preserve">'[R5_0331.XLS]Tregion'!R182C2</t>
  </si>
  <si>
    <t xml:space="preserve">'[R5_0331.XLS]Tregion'!R182C3</t>
  </si>
  <si>
    <t xml:space="preserve">'[R5_0331.XLS]Tregion'!R182C4</t>
  </si>
  <si>
    <t xml:space="preserve">'[R5_0331.XLS]Tregion'!R182C32</t>
  </si>
  <si>
    <t xml:space="preserve">'[R5_0331.XLS]Tregion'!R182C10</t>
  </si>
  <si>
    <t xml:space="preserve">'[R5_0331.XLS]Tregion'!R182C24</t>
  </si>
  <si>
    <t xml:space="preserve">'[R6_0331.XLS]Tregion'!R182C1</t>
  </si>
  <si>
    <t xml:space="preserve">'[R6_0331.XLS]Tregion'!R182C2</t>
  </si>
  <si>
    <t xml:space="preserve">'[R6_0331.XLS]Tregion'!R182C3</t>
  </si>
  <si>
    <t xml:space="preserve">'[R6_0331.XLS]Tregion'!R182C4</t>
  </si>
  <si>
    <t xml:space="preserve">'[R6_0331.XLS]Tregion'!R182C32</t>
  </si>
  <si>
    <t xml:space="preserve">'[R6_0331.XLS]Tregion'!R182C10</t>
  </si>
  <si>
    <t xml:space="preserve">'[R6_0331.XLS]Tregion'!R182C24</t>
  </si>
  <si>
    <t xml:space="preserve">'[R1_0331.XLS]Tregion'!R183C1</t>
  </si>
  <si>
    <t xml:space="preserve">'[R1_0331.XLS]Tregion'!R183C2</t>
  </si>
  <si>
    <t xml:space="preserve">'[R1_0331.XLS]Tregion'!R183C3</t>
  </si>
  <si>
    <t xml:space="preserve">'[R1_0331.XLS]Tregion'!R183C4</t>
  </si>
  <si>
    <t xml:space="preserve">'[R1_0331.XLS]Tregion'!R183C32</t>
  </si>
  <si>
    <t xml:space="preserve">'[R1_0331.XLS]Tregion'!R183C10</t>
  </si>
  <si>
    <t xml:space="preserve">'[R1_0331.XLS]Tregion'!R183C24</t>
  </si>
  <si>
    <t xml:space="preserve">'[R1A_0331.XLS]Tregion'!R183C1</t>
  </si>
  <si>
    <t xml:space="preserve">'[R1A_0331.XLS]Tregion'!R183C2</t>
  </si>
  <si>
    <t xml:space="preserve">'[R1A_0331.XLS]Tregion'!R183C3</t>
  </si>
  <si>
    <t xml:space="preserve">'[R1A_0331.XLS]Tregion'!R183C4</t>
  </si>
  <si>
    <t xml:space="preserve">'[R1A_0331.XLS]Tregion'!R183C32</t>
  </si>
  <si>
    <t xml:space="preserve">'[R1A_0331.XLS]Tregion'!R183C10</t>
  </si>
  <si>
    <t xml:space="preserve">'[R1A_0331.XLS]Tregion'!R183C24</t>
  </si>
  <si>
    <t xml:space="preserve">'[R1B_0331.XLS]Tregion'!R183C1</t>
  </si>
  <si>
    <t xml:space="preserve">'[R1B_0331.XLS]Tregion'!R183C2</t>
  </si>
  <si>
    <t xml:space="preserve">'[R1B_0331.XLS]Tregion'!R183C3</t>
  </si>
  <si>
    <t xml:space="preserve">'[R1B_0331.XLS]Tregion'!R183C4</t>
  </si>
  <si>
    <t xml:space="preserve">'[R1B_0331.XLS]Tregion'!R183C32</t>
  </si>
  <si>
    <t xml:space="preserve">'[R1B_0331.XLS]Tregion'!R183C10</t>
  </si>
  <si>
    <t xml:space="preserve">'[R1B_0331.XLS]Tregion'!R183C24</t>
  </si>
  <si>
    <t xml:space="preserve">'[R1C_0331.XLS]Tregion'!R183C1</t>
  </si>
  <si>
    <t xml:space="preserve">'[R1C_0331.XLS]Tregion'!R183C2</t>
  </si>
  <si>
    <t xml:space="preserve">'[R1C_0331.XLS]Tregion'!R183C3</t>
  </si>
  <si>
    <t xml:space="preserve">'[R1C_0331.XLS]Tregion'!R183C4</t>
  </si>
  <si>
    <t xml:space="preserve">'[R1C_0331.XLS]Tregion'!R183C32</t>
  </si>
  <si>
    <t xml:space="preserve">'[R1C_0331.XLS]Tregion'!R183C10</t>
  </si>
  <si>
    <t xml:space="preserve">'[R1C_0331.XLS]Tregion'!R183C24</t>
  </si>
  <si>
    <t xml:space="preserve">'[R1E_0331.XLS]Tregion'!R183C1</t>
  </si>
  <si>
    <t xml:space="preserve">'[R1E_0331.XLS]Tregion'!R183C2</t>
  </si>
  <si>
    <t xml:space="preserve">'[R1E_0331.XLS]Tregion'!R183C3</t>
  </si>
  <si>
    <t xml:space="preserve">'[R1E_0331.XLS]Tregion'!R183C4</t>
  </si>
  <si>
    <t xml:space="preserve">'[R1E_0331.XLS]Tregion'!R183C32</t>
  </si>
  <si>
    <t xml:space="preserve">'[R1E_0331.XLS]Tregion'!R183C10</t>
  </si>
  <si>
    <t xml:space="preserve">'[R1E_0331.XLS]Tregion'!R183C24</t>
  </si>
  <si>
    <t xml:space="preserve">'[R1Z_0331.XLS]Tregion'!R183C1</t>
  </si>
  <si>
    <t xml:space="preserve">'[R1Z_0331.XLS]Tregion'!R183C2</t>
  </si>
  <si>
    <t xml:space="preserve">'[R1Z_0331.XLS]Tregion'!R183C3</t>
  </si>
  <si>
    <t xml:space="preserve">'[R1Z_0331.XLS]Tregion'!R183C4</t>
  </si>
  <si>
    <t xml:space="preserve">'[R1Z_0331.XLS]Tregion'!R183C32</t>
  </si>
  <si>
    <t xml:space="preserve">'[R1Z_0331.XLS]Tregion'!R183C10</t>
  </si>
  <si>
    <t xml:space="preserve">'[R1Z_0331.XLS]Tregion'!R183C24</t>
  </si>
  <si>
    <t xml:space="preserve">'[R3B_0331.XLS]Tregion'!R183C1</t>
  </si>
  <si>
    <t xml:space="preserve">'[R3B_0331.XLS]Tregion'!R183C2</t>
  </si>
  <si>
    <t xml:space="preserve">'[R3B_0331.XLS]Tregion'!R183C3</t>
  </si>
  <si>
    <t xml:space="preserve">'[R3B_0331.XLS]Tregion'!R183C4</t>
  </si>
  <si>
    <t xml:space="preserve">'[R3B_0331.XLS]Tregion'!R183C32</t>
  </si>
  <si>
    <t xml:space="preserve">'[R3B_0331.XLS]Tregion'!R183C10</t>
  </si>
  <si>
    <t xml:space="preserve">'[R3B_0331.XLS]Tregion'!R183C24</t>
  </si>
  <si>
    <t xml:space="preserve">'[R4_0331.XLS]Tregion'!R183C1</t>
  </si>
  <si>
    <t xml:space="preserve">'[R4_0331.XLS]Tregion'!R183C2</t>
  </si>
  <si>
    <t xml:space="preserve">'[R4_0331.XLS]Tregion'!R183C3</t>
  </si>
  <si>
    <t xml:space="preserve">'[R4_0331.XLS]Tregion'!R183C4</t>
  </si>
  <si>
    <t xml:space="preserve">'[R4_0331.XLS]Tregion'!R183C32</t>
  </si>
  <si>
    <t xml:space="preserve">'[R4_0331.XLS]Tregion'!R183C10</t>
  </si>
  <si>
    <t xml:space="preserve">'[R4_0331.XLS]Tregion'!R183C24</t>
  </si>
  <si>
    <t xml:space="preserve">'[R4A_0331.XLS]Tregion'!R183C1</t>
  </si>
  <si>
    <t xml:space="preserve">'[R4A_0331.XLS]Tregion'!R183C2</t>
  </si>
  <si>
    <t xml:space="preserve">'[R4A_0331.XLS]Tregion'!R183C3</t>
  </si>
  <si>
    <t xml:space="preserve">'[R4A_0331.XLS]Tregion'!R183C4</t>
  </si>
  <si>
    <t xml:space="preserve">'[R4A_0331.XLS]Tregion'!R183C32</t>
  </si>
  <si>
    <t xml:space="preserve">'[R4A_0331.XLS]Tregion'!R183C10</t>
  </si>
  <si>
    <t xml:space="preserve">'[R4A_0331.XLS]Tregion'!R183C24</t>
  </si>
  <si>
    <t xml:space="preserve">'[R4B_0331.XLS]Tregion'!R183C1</t>
  </si>
  <si>
    <t xml:space="preserve">'[R4B_0331.XLS]Tregion'!R183C2</t>
  </si>
  <si>
    <t xml:space="preserve">'[R4B_0331.XLS]Tregion'!R183C3</t>
  </si>
  <si>
    <t xml:space="preserve">'[R4B_0331.XLS]Tregion'!R183C4</t>
  </si>
  <si>
    <t xml:space="preserve">'[R4B_0331.XLS]Tregion'!R183C32</t>
  </si>
  <si>
    <t xml:space="preserve">'[R4B_0331.XLS]Tregion'!R183C10</t>
  </si>
  <si>
    <t xml:space="preserve">'[R4B_0331.XLS]Tregion'!R183C24</t>
  </si>
  <si>
    <t xml:space="preserve">'[R4C_0331.XLS]Tregion'!R183C1</t>
  </si>
  <si>
    <t xml:space="preserve">'[R4C_0331.XLS]Tregion'!R183C2</t>
  </si>
  <si>
    <t xml:space="preserve">'[R4C_0331.XLS]Tregion'!R183C3</t>
  </si>
  <si>
    <t xml:space="preserve">'[R4C_0331.XLS]Tregion'!R183C4</t>
  </si>
  <si>
    <t xml:space="preserve">'[R4C_0331.XLS]Tregion'!R183C32</t>
  </si>
  <si>
    <t xml:space="preserve">'[R4C_0331.XLS]Tregion'!R183C10</t>
  </si>
  <si>
    <t xml:space="preserve">'[R4C_0331.XLS]Tregion'!R183C24</t>
  </si>
  <si>
    <t xml:space="preserve">'[R5_0331.XLS]Tregion'!R183C1</t>
  </si>
  <si>
    <t xml:space="preserve">'[R5_0331.XLS]Tregion'!R183C2</t>
  </si>
  <si>
    <t xml:space="preserve">'[R5_0331.XLS]Tregion'!R183C3</t>
  </si>
  <si>
    <t xml:space="preserve">'[R5_0331.XLS]Tregion'!R183C4</t>
  </si>
  <si>
    <t xml:space="preserve">'[R5_0331.XLS]Tregion'!R183C32</t>
  </si>
  <si>
    <t xml:space="preserve">'[R5_0331.XLS]Tregion'!R183C10</t>
  </si>
  <si>
    <t xml:space="preserve">'[R5_0331.XLS]Tregion'!R183C24</t>
  </si>
  <si>
    <t xml:space="preserve">'[R6_0331.XLS]Tregion'!R183C1</t>
  </si>
  <si>
    <t xml:space="preserve">'[R6_0331.XLS]Tregion'!R183C2</t>
  </si>
  <si>
    <t xml:space="preserve">'[R6_0331.XLS]Tregion'!R183C3</t>
  </si>
  <si>
    <t xml:space="preserve">'[R6_0331.XLS]Tregion'!R183C4</t>
  </si>
  <si>
    <t xml:space="preserve">'[R6_0331.XLS]Tregion'!R183C32</t>
  </si>
  <si>
    <t xml:space="preserve">'[R6_0331.XLS]Tregion'!R183C10</t>
  </si>
  <si>
    <t xml:space="preserve">'[R6_0331.XLS]Tregion'!R183C24</t>
  </si>
  <si>
    <t xml:space="preserve">'[R1_0331.XLS]Tregion'!R184C1</t>
  </si>
  <si>
    <t xml:space="preserve">'[R1_0331.XLS]Tregion'!R184C2</t>
  </si>
  <si>
    <t xml:space="preserve">'[R1_0331.XLS]Tregion'!R184C3</t>
  </si>
  <si>
    <t xml:space="preserve">'[R1_0331.XLS]Tregion'!R184C4</t>
  </si>
  <si>
    <t xml:space="preserve">'[R1_0331.XLS]Tregion'!R184C32</t>
  </si>
  <si>
    <t xml:space="preserve">'[R1_0331.XLS]Tregion'!R184C10</t>
  </si>
  <si>
    <t xml:space="preserve">'[R1_0331.XLS]Tregion'!R184C24</t>
  </si>
  <si>
    <t xml:space="preserve">'[R1A_0331.XLS]Tregion'!R184C1</t>
  </si>
  <si>
    <t xml:space="preserve">'[R1A_0331.XLS]Tregion'!R184C2</t>
  </si>
  <si>
    <t xml:space="preserve">'[R1A_0331.XLS]Tregion'!R184C3</t>
  </si>
  <si>
    <t xml:space="preserve">'[R1A_0331.XLS]Tregion'!R184C4</t>
  </si>
  <si>
    <t xml:space="preserve">'[R1A_0331.XLS]Tregion'!R184C32</t>
  </si>
  <si>
    <t xml:space="preserve">'[R1A_0331.XLS]Tregion'!R184C10</t>
  </si>
  <si>
    <t xml:space="preserve">'[R1A_0331.XLS]Tregion'!R184C24</t>
  </si>
  <si>
    <t xml:space="preserve">'[R1B_0331.XLS]Tregion'!R184C1</t>
  </si>
  <si>
    <t xml:space="preserve">'[R1B_0331.XLS]Tregion'!R184C2</t>
  </si>
  <si>
    <t xml:space="preserve">'[R1B_0331.XLS]Tregion'!R184C3</t>
  </si>
  <si>
    <t xml:space="preserve">'[R1B_0331.XLS]Tregion'!R184C4</t>
  </si>
  <si>
    <t xml:space="preserve">'[R1B_0331.XLS]Tregion'!R184C32</t>
  </si>
  <si>
    <t xml:space="preserve">'[R1B_0331.XLS]Tregion'!R184C10</t>
  </si>
  <si>
    <t xml:space="preserve">'[R1B_0331.XLS]Tregion'!R184C24</t>
  </si>
  <si>
    <t xml:space="preserve">'[R1C_0331.XLS]Tregion'!R184C1</t>
  </si>
  <si>
    <t xml:space="preserve">'[R1C_0331.XLS]Tregion'!R184C2</t>
  </si>
  <si>
    <t xml:space="preserve">'[R1C_0331.XLS]Tregion'!R184C3</t>
  </si>
  <si>
    <t xml:space="preserve">'[R1C_0331.XLS]Tregion'!R184C4</t>
  </si>
  <si>
    <t xml:space="preserve">'[R1C_0331.XLS]Tregion'!R184C32</t>
  </si>
  <si>
    <t xml:space="preserve">'[R1C_0331.XLS]Tregion'!R184C10</t>
  </si>
  <si>
    <t xml:space="preserve">'[R1C_0331.XLS]Tregion'!R184C24</t>
  </si>
  <si>
    <t xml:space="preserve">'[R1E_0331.XLS]Tregion'!R184C1</t>
  </si>
  <si>
    <t xml:space="preserve">'[R1E_0331.XLS]Tregion'!R184C2</t>
  </si>
  <si>
    <t xml:space="preserve">'[R1E_0331.XLS]Tregion'!R184C3</t>
  </si>
  <si>
    <t xml:space="preserve">'[R1E_0331.XLS]Tregion'!R184C4</t>
  </si>
  <si>
    <t xml:space="preserve">'[R1E_0331.XLS]Tregion'!R184C32</t>
  </si>
  <si>
    <t xml:space="preserve">'[R1E_0331.XLS]Tregion'!R184C10</t>
  </si>
  <si>
    <t xml:space="preserve">'[R1E_0331.XLS]Tregion'!R184C24</t>
  </si>
  <si>
    <t xml:space="preserve">'[R1Z_0331.XLS]Tregion'!R184C1</t>
  </si>
  <si>
    <t xml:space="preserve">'[R1Z_0331.XLS]Tregion'!R184C2</t>
  </si>
  <si>
    <t xml:space="preserve">'[R1Z_0331.XLS]Tregion'!R184C3</t>
  </si>
  <si>
    <t xml:space="preserve">'[R1Z_0331.XLS]Tregion'!R184C4</t>
  </si>
  <si>
    <t xml:space="preserve">'[R1Z_0331.XLS]Tregion'!R184C32</t>
  </si>
  <si>
    <t xml:space="preserve">'[R1Z_0331.XLS]Tregion'!R184C10</t>
  </si>
  <si>
    <t xml:space="preserve">'[R1Z_0331.XLS]Tregion'!R184C24</t>
  </si>
  <si>
    <t xml:space="preserve">'[R3B_0331.XLS]Tregion'!R184C1</t>
  </si>
  <si>
    <t xml:space="preserve">'[R3B_0331.XLS]Tregion'!R184C2</t>
  </si>
  <si>
    <t xml:space="preserve">'[R3B_0331.XLS]Tregion'!R184C3</t>
  </si>
  <si>
    <t xml:space="preserve">'[R3B_0331.XLS]Tregion'!R184C4</t>
  </si>
  <si>
    <t xml:space="preserve">'[R3B_0331.XLS]Tregion'!R184C32</t>
  </si>
  <si>
    <t xml:space="preserve">'[R3B_0331.XLS]Tregion'!R184C10</t>
  </si>
  <si>
    <t xml:space="preserve">'[R3B_0331.XLS]Tregion'!R184C24</t>
  </si>
  <si>
    <t xml:space="preserve">'[R4_0331.XLS]Tregion'!R184C1</t>
  </si>
  <si>
    <t xml:space="preserve">'[R4_0331.XLS]Tregion'!R184C2</t>
  </si>
  <si>
    <t xml:space="preserve">'[R4_0331.XLS]Tregion'!R184C3</t>
  </si>
  <si>
    <t xml:space="preserve">'[R4_0331.XLS]Tregion'!R184C4</t>
  </si>
  <si>
    <t xml:space="preserve">'[R4_0331.XLS]Tregion'!R184C32</t>
  </si>
  <si>
    <t xml:space="preserve">'[R4_0331.XLS]Tregion'!R184C10</t>
  </si>
  <si>
    <t xml:space="preserve">'[R4_0331.XLS]Tregion'!R184C24</t>
  </si>
  <si>
    <t xml:space="preserve">'[R4A_0331.XLS]Tregion'!R184C1</t>
  </si>
  <si>
    <t xml:space="preserve">'[R4A_0331.XLS]Tregion'!R184C2</t>
  </si>
  <si>
    <t xml:space="preserve">'[R4A_0331.XLS]Tregion'!R184C3</t>
  </si>
  <si>
    <t xml:space="preserve">'[R4A_0331.XLS]Tregion'!R184C4</t>
  </si>
  <si>
    <t xml:space="preserve">'[R4A_0331.XLS]Tregion'!R184C32</t>
  </si>
  <si>
    <t xml:space="preserve">'[R4A_0331.XLS]Tregion'!R184C10</t>
  </si>
  <si>
    <t xml:space="preserve">'[R4A_0331.XLS]Tregion'!R184C24</t>
  </si>
  <si>
    <t xml:space="preserve">'[R4B_0331.XLS]Tregion'!R184C1</t>
  </si>
  <si>
    <t xml:space="preserve">'[R4B_0331.XLS]Tregion'!R184C2</t>
  </si>
  <si>
    <t xml:space="preserve">'[R4B_0331.XLS]Tregion'!R184C3</t>
  </si>
  <si>
    <t xml:space="preserve">'[R4B_0331.XLS]Tregion'!R184C4</t>
  </si>
  <si>
    <t xml:space="preserve">'[R4B_0331.XLS]Tregion'!R184C32</t>
  </si>
  <si>
    <t xml:space="preserve">'[R4B_0331.XLS]Tregion'!R184C10</t>
  </si>
  <si>
    <t xml:space="preserve">'[R4B_0331.XLS]Tregion'!R184C24</t>
  </si>
  <si>
    <t xml:space="preserve">'[R4C_0331.XLS]Tregion'!R184C1</t>
  </si>
  <si>
    <t xml:space="preserve">'[R4C_0331.XLS]Tregion'!R184C2</t>
  </si>
  <si>
    <t xml:space="preserve">'[R4C_0331.XLS]Tregion'!R184C3</t>
  </si>
  <si>
    <t xml:space="preserve">'[R4C_0331.XLS]Tregion'!R184C4</t>
  </si>
  <si>
    <t xml:space="preserve">'[R4C_0331.XLS]Tregion'!R184C32</t>
  </si>
  <si>
    <t xml:space="preserve">'[R4C_0331.XLS]Tregion'!R184C10</t>
  </si>
  <si>
    <t xml:space="preserve">'[R4C_0331.XLS]Tregion'!R184C24</t>
  </si>
  <si>
    <t xml:space="preserve">'[R5_0331.XLS]Tregion'!R184C1</t>
  </si>
  <si>
    <t xml:space="preserve">'[R5_0331.XLS]Tregion'!R184C2</t>
  </si>
  <si>
    <t xml:space="preserve">'[R5_0331.XLS]Tregion'!R184C3</t>
  </si>
  <si>
    <t xml:space="preserve">'[R5_0331.XLS]Tregion'!R184C4</t>
  </si>
  <si>
    <t xml:space="preserve">'[R5_0331.XLS]Tregion'!R184C32</t>
  </si>
  <si>
    <t xml:space="preserve">'[R5_0331.XLS]Tregion'!R184C10</t>
  </si>
  <si>
    <t xml:space="preserve">'[R5_0331.XLS]Tregion'!R184C24</t>
  </si>
  <si>
    <t xml:space="preserve">'[R6_0331.XLS]Tregion'!R184C1</t>
  </si>
  <si>
    <t xml:space="preserve">'[R6_0331.XLS]Tregion'!R184C2</t>
  </si>
  <si>
    <t xml:space="preserve">'[R6_0331.XLS]Tregion'!R184C3</t>
  </si>
  <si>
    <t xml:space="preserve">'[R6_0331.XLS]Tregion'!R184C4</t>
  </si>
  <si>
    <t xml:space="preserve">'[R6_0331.XLS]Tregion'!R184C32</t>
  </si>
  <si>
    <t xml:space="preserve">'[R6_0331.XLS]Tregion'!R184C10</t>
  </si>
  <si>
    <t xml:space="preserve">'[R6_0331.XLS]Tregion'!R184C24</t>
  </si>
  <si>
    <t xml:space="preserve">'[R1_0331.XLS]Tregion'!R185C1</t>
  </si>
  <si>
    <t xml:space="preserve">'[R1_0331.XLS]Tregion'!R185C2</t>
  </si>
  <si>
    <t xml:space="preserve">'[R1_0331.XLS]Tregion'!R185C3</t>
  </si>
  <si>
    <t xml:space="preserve">'[R1_0331.XLS]Tregion'!R185C4</t>
  </si>
  <si>
    <t xml:space="preserve">'[R1_0331.XLS]Tregion'!R185C32</t>
  </si>
  <si>
    <t xml:space="preserve">'[R1_0331.XLS]Tregion'!R185C10</t>
  </si>
  <si>
    <t xml:space="preserve">'[R1_0331.XLS]Tregion'!R185C24</t>
  </si>
  <si>
    <t xml:space="preserve">'[R1A_0331.XLS]Tregion'!R185C1</t>
  </si>
  <si>
    <t xml:space="preserve">'[R1A_0331.XLS]Tregion'!R185C2</t>
  </si>
  <si>
    <t xml:space="preserve">'[R1A_0331.XLS]Tregion'!R185C3</t>
  </si>
  <si>
    <t xml:space="preserve">'[R1A_0331.XLS]Tregion'!R185C4</t>
  </si>
  <si>
    <t xml:space="preserve">'[R1A_0331.XLS]Tregion'!R185C32</t>
  </si>
  <si>
    <t xml:space="preserve">'[R1A_0331.XLS]Tregion'!R185C10</t>
  </si>
  <si>
    <t xml:space="preserve">'[R1A_0331.XLS]Tregion'!R185C24</t>
  </si>
  <si>
    <t xml:space="preserve">'[R1B_0331.XLS]Tregion'!R185C1</t>
  </si>
  <si>
    <t xml:space="preserve">'[R1B_0331.XLS]Tregion'!R185C2</t>
  </si>
  <si>
    <t xml:space="preserve">'[R1B_0331.XLS]Tregion'!R185C3</t>
  </si>
  <si>
    <t xml:space="preserve">'[R1B_0331.XLS]Tregion'!R185C4</t>
  </si>
  <si>
    <t xml:space="preserve">'[R1B_0331.XLS]Tregion'!R185C32</t>
  </si>
  <si>
    <t xml:space="preserve">'[R1B_0331.XLS]Tregion'!R185C10</t>
  </si>
  <si>
    <t xml:space="preserve">'[R1B_0331.XLS]Tregion'!R185C24</t>
  </si>
  <si>
    <t xml:space="preserve">'[R1C_0331.XLS]Tregion'!R185C1</t>
  </si>
  <si>
    <t xml:space="preserve">'[R1C_0331.XLS]Tregion'!R185C2</t>
  </si>
  <si>
    <t xml:space="preserve">'[R1C_0331.XLS]Tregion'!R185C3</t>
  </si>
  <si>
    <t xml:space="preserve">'[R1C_0331.XLS]Tregion'!R185C4</t>
  </si>
  <si>
    <t xml:space="preserve">'[R1C_0331.XLS]Tregion'!R185C32</t>
  </si>
  <si>
    <t xml:space="preserve">'[R1C_0331.XLS]Tregion'!R185C10</t>
  </si>
  <si>
    <t xml:space="preserve">'[R1C_0331.XLS]Tregion'!R185C24</t>
  </si>
  <si>
    <t xml:space="preserve">'[R1E_0331.XLS]Tregion'!R185C1</t>
  </si>
  <si>
    <t xml:space="preserve">'[R1E_0331.XLS]Tregion'!R185C2</t>
  </si>
  <si>
    <t xml:space="preserve">'[R1E_0331.XLS]Tregion'!R185C3</t>
  </si>
  <si>
    <t xml:space="preserve">'[R1E_0331.XLS]Tregion'!R185C4</t>
  </si>
  <si>
    <t xml:space="preserve">'[R1E_0331.XLS]Tregion'!R185C32</t>
  </si>
  <si>
    <t xml:space="preserve">'[R1E_0331.XLS]Tregion'!R185C10</t>
  </si>
  <si>
    <t xml:space="preserve">'[R1E_0331.XLS]Tregion'!R185C24</t>
  </si>
  <si>
    <t xml:space="preserve">'[R1Z_0331.XLS]Tregion'!R185C1</t>
  </si>
  <si>
    <t xml:space="preserve">'[R1Z_0331.XLS]Tregion'!R185C2</t>
  </si>
  <si>
    <t xml:space="preserve">'[R1Z_0331.XLS]Tregion'!R185C3</t>
  </si>
  <si>
    <t xml:space="preserve">'[R1Z_0331.XLS]Tregion'!R185C4</t>
  </si>
  <si>
    <t xml:space="preserve">'[R1Z_0331.XLS]Tregion'!R185C32</t>
  </si>
  <si>
    <t xml:space="preserve">'[R1Z_0331.XLS]Tregion'!R185C10</t>
  </si>
  <si>
    <t xml:space="preserve">'[R1Z_0331.XLS]Tregion'!R185C24</t>
  </si>
  <si>
    <t xml:space="preserve">'[R3B_0331.XLS]Tregion'!R185C1</t>
  </si>
  <si>
    <t xml:space="preserve">'[R3B_0331.XLS]Tregion'!R185C2</t>
  </si>
  <si>
    <t xml:space="preserve">'[R3B_0331.XLS]Tregion'!R185C3</t>
  </si>
  <si>
    <t xml:space="preserve">'[R3B_0331.XLS]Tregion'!R185C4</t>
  </si>
  <si>
    <t xml:space="preserve">'[R3B_0331.XLS]Tregion'!R185C32</t>
  </si>
  <si>
    <t xml:space="preserve">'[R3B_0331.XLS]Tregion'!R185C10</t>
  </si>
  <si>
    <t xml:space="preserve">'[R3B_0331.XLS]Tregion'!R185C24</t>
  </si>
  <si>
    <t xml:space="preserve">'[R4_0331.XLS]Tregion'!R185C1</t>
  </si>
  <si>
    <t xml:space="preserve">'[R4_0331.XLS]Tregion'!R185C2</t>
  </si>
  <si>
    <t xml:space="preserve">'[R4_0331.XLS]Tregion'!R185C3</t>
  </si>
  <si>
    <t xml:space="preserve">'[R4_0331.XLS]Tregion'!R185C4</t>
  </si>
  <si>
    <t xml:space="preserve">'[R4_0331.XLS]Tregion'!R185C32</t>
  </si>
  <si>
    <t xml:space="preserve">'[R4_0331.XLS]Tregion'!R185C10</t>
  </si>
  <si>
    <t xml:space="preserve">'[R4_0331.XLS]Tregion'!R185C24</t>
  </si>
  <si>
    <t xml:space="preserve">'[R4A_0331.XLS]Tregion'!R185C1</t>
  </si>
  <si>
    <t xml:space="preserve">'[R4A_0331.XLS]Tregion'!R185C2</t>
  </si>
  <si>
    <t xml:space="preserve">'[R4A_0331.XLS]Tregion'!R185C3</t>
  </si>
  <si>
    <t xml:space="preserve">'[R4A_0331.XLS]Tregion'!R185C4</t>
  </si>
  <si>
    <t xml:space="preserve">'[R4A_0331.XLS]Tregion'!R185C32</t>
  </si>
  <si>
    <t xml:space="preserve">'[R4A_0331.XLS]Tregion'!R185C10</t>
  </si>
  <si>
    <t xml:space="preserve">'[R4A_0331.XLS]Tregion'!R185C24</t>
  </si>
  <si>
    <t xml:space="preserve">'[R4B_0331.XLS]Tregion'!R185C1</t>
  </si>
  <si>
    <t xml:space="preserve">'[R4B_0331.XLS]Tregion'!R185C2</t>
  </si>
  <si>
    <t xml:space="preserve">'[R4B_0331.XLS]Tregion'!R185C3</t>
  </si>
  <si>
    <t xml:space="preserve">'[R4B_0331.XLS]Tregion'!R185C4</t>
  </si>
  <si>
    <t xml:space="preserve">'[R4B_0331.XLS]Tregion'!R185C32</t>
  </si>
  <si>
    <t xml:space="preserve">'[R4B_0331.XLS]Tregion'!R185C10</t>
  </si>
  <si>
    <t xml:space="preserve">'[R4B_0331.XLS]Tregion'!R185C24</t>
  </si>
  <si>
    <t xml:space="preserve">'[R4C_0331.XLS]Tregion'!R185C1</t>
  </si>
  <si>
    <t xml:space="preserve">'[R4C_0331.XLS]Tregion'!R185C2</t>
  </si>
  <si>
    <t xml:space="preserve">'[R4C_0331.XLS]Tregion'!R185C3</t>
  </si>
  <si>
    <t xml:space="preserve">'[R4C_0331.XLS]Tregion'!R185C4</t>
  </si>
  <si>
    <t xml:space="preserve">'[R4C_0331.XLS]Tregion'!R185C32</t>
  </si>
  <si>
    <t xml:space="preserve">'[R4C_0331.XLS]Tregion'!R185C10</t>
  </si>
  <si>
    <t xml:space="preserve">'[R4C_0331.XLS]Tregion'!R185C24</t>
  </si>
  <si>
    <t xml:space="preserve">'[R5_0331.XLS]Tregion'!R185C1</t>
  </si>
  <si>
    <t xml:space="preserve">'[R5_0331.XLS]Tregion'!R185C2</t>
  </si>
  <si>
    <t xml:space="preserve">'[R5_0331.XLS]Tregion'!R185C3</t>
  </si>
  <si>
    <t xml:space="preserve">'[R5_0331.XLS]Tregion'!R185C4</t>
  </si>
  <si>
    <t xml:space="preserve">'[R5_0331.XLS]Tregion'!R185C32</t>
  </si>
  <si>
    <t xml:space="preserve">'[R5_0331.XLS]Tregion'!R185C10</t>
  </si>
  <si>
    <t xml:space="preserve">'[R5_0331.XLS]Tregion'!R185C24</t>
  </si>
  <si>
    <t xml:space="preserve">'[R6_0331.XLS]Tregion'!R185C1</t>
  </si>
  <si>
    <t xml:space="preserve">'[R6_0331.XLS]Tregion'!R185C2</t>
  </si>
  <si>
    <t xml:space="preserve">'[R6_0331.XLS]Tregion'!R185C3</t>
  </si>
  <si>
    <t xml:space="preserve">'[R6_0331.XLS]Tregion'!R185C4</t>
  </si>
  <si>
    <t xml:space="preserve">'[R6_0331.XLS]Tregion'!R185C32</t>
  </si>
  <si>
    <t xml:space="preserve">'[R6_0331.XLS]Tregion'!R185C10</t>
  </si>
  <si>
    <t xml:space="preserve">'[R6_0331.XLS]Tregion'!R185C24</t>
  </si>
  <si>
    <t xml:space="preserve">'[R1_0331.XLS]Tregion'!R186C1</t>
  </si>
  <si>
    <t xml:space="preserve">'[R1_0331.XLS]Tregion'!R186C2</t>
  </si>
  <si>
    <t xml:space="preserve">'[R1_0331.XLS]Tregion'!R186C3</t>
  </si>
  <si>
    <t xml:space="preserve">'[R1_0331.XLS]Tregion'!R186C4</t>
  </si>
  <si>
    <t xml:space="preserve">'[R1_0331.XLS]Tregion'!R186C32</t>
  </si>
  <si>
    <t xml:space="preserve">'[R1_0331.XLS]Tregion'!R186C10</t>
  </si>
  <si>
    <t xml:space="preserve">'[R1_0331.XLS]Tregion'!R186C24</t>
  </si>
  <si>
    <t xml:space="preserve">'[R1A_0331.XLS]Tregion'!R186C1</t>
  </si>
  <si>
    <t xml:space="preserve">'[R1A_0331.XLS]Tregion'!R186C2</t>
  </si>
  <si>
    <t xml:space="preserve">'[R1A_0331.XLS]Tregion'!R186C3</t>
  </si>
  <si>
    <t xml:space="preserve">'[R1A_0331.XLS]Tregion'!R186C4</t>
  </si>
  <si>
    <t xml:space="preserve">'[R1A_0331.XLS]Tregion'!R186C32</t>
  </si>
  <si>
    <t xml:space="preserve">'[R1A_0331.XLS]Tregion'!R186C10</t>
  </si>
  <si>
    <t xml:space="preserve">'[R1A_0331.XLS]Tregion'!R186C24</t>
  </si>
  <si>
    <t xml:space="preserve">'[R1B_0331.XLS]Tregion'!R186C1</t>
  </si>
  <si>
    <t xml:space="preserve">'[R1B_0331.XLS]Tregion'!R186C2</t>
  </si>
  <si>
    <t xml:space="preserve">'[R1B_0331.XLS]Tregion'!R186C3</t>
  </si>
  <si>
    <t xml:space="preserve">'[R1B_0331.XLS]Tregion'!R186C4</t>
  </si>
  <si>
    <t xml:space="preserve">'[R1B_0331.XLS]Tregion'!R186C32</t>
  </si>
  <si>
    <t xml:space="preserve">'[R1B_0331.XLS]Tregion'!R186C10</t>
  </si>
  <si>
    <t xml:space="preserve">'[R1B_0331.XLS]Tregion'!R186C24</t>
  </si>
  <si>
    <t xml:space="preserve">'[R1C_0331.XLS]Tregion'!R186C1</t>
  </si>
  <si>
    <t xml:space="preserve">'[R1C_0331.XLS]Tregion'!R186C2</t>
  </si>
  <si>
    <t xml:space="preserve">'[R1C_0331.XLS]Tregion'!R186C3</t>
  </si>
  <si>
    <t xml:space="preserve">'[R1C_0331.XLS]Tregion'!R186C4</t>
  </si>
  <si>
    <t xml:space="preserve">'[R1C_0331.XLS]Tregion'!R186C32</t>
  </si>
  <si>
    <t xml:space="preserve">'[R1C_0331.XLS]Tregion'!R186C10</t>
  </si>
  <si>
    <t xml:space="preserve">'[R1C_0331.XLS]Tregion'!R186C24</t>
  </si>
  <si>
    <t xml:space="preserve">'[R1E_0331.XLS]Tregion'!R186C1</t>
  </si>
  <si>
    <t xml:space="preserve">'[R1E_0331.XLS]Tregion'!R186C2</t>
  </si>
  <si>
    <t xml:space="preserve">'[R1E_0331.XLS]Tregion'!R186C3</t>
  </si>
  <si>
    <t xml:space="preserve">'[R1E_0331.XLS]Tregion'!R186C4</t>
  </si>
  <si>
    <t xml:space="preserve">'[R1E_0331.XLS]Tregion'!R186C32</t>
  </si>
  <si>
    <t xml:space="preserve">'[R1E_0331.XLS]Tregion'!R186C10</t>
  </si>
  <si>
    <t xml:space="preserve">'[R1E_0331.XLS]Tregion'!R186C24</t>
  </si>
  <si>
    <t xml:space="preserve">'[R1Z_0331.XLS]Tregion'!R186C1</t>
  </si>
  <si>
    <t xml:space="preserve">'[R1Z_0331.XLS]Tregion'!R186C2</t>
  </si>
  <si>
    <t xml:space="preserve">'[R1Z_0331.XLS]Tregion'!R186C3</t>
  </si>
  <si>
    <t xml:space="preserve">'[R1Z_0331.XLS]Tregion'!R186C4</t>
  </si>
  <si>
    <t xml:space="preserve">'[R1Z_0331.XLS]Tregion'!R186C32</t>
  </si>
  <si>
    <t xml:space="preserve">'[R1Z_0331.XLS]Tregion'!R186C10</t>
  </si>
  <si>
    <t xml:space="preserve">'[R1Z_0331.XLS]Tregion'!R186C24</t>
  </si>
  <si>
    <t xml:space="preserve">'[R3B_0331.XLS]Tregion'!R186C1</t>
  </si>
  <si>
    <t xml:space="preserve">'[R3B_0331.XLS]Tregion'!R186C2</t>
  </si>
  <si>
    <t xml:space="preserve">'[R3B_0331.XLS]Tregion'!R186C3</t>
  </si>
  <si>
    <t xml:space="preserve">'[R3B_0331.XLS]Tregion'!R186C4</t>
  </si>
  <si>
    <t xml:space="preserve">'[R3B_0331.XLS]Tregion'!R186C32</t>
  </si>
  <si>
    <t xml:space="preserve">'[R3B_0331.XLS]Tregion'!R186C10</t>
  </si>
  <si>
    <t xml:space="preserve">'[R3B_0331.XLS]Tregion'!R186C24</t>
  </si>
  <si>
    <t xml:space="preserve">'[R4_0331.XLS]Tregion'!R186C1</t>
  </si>
  <si>
    <t xml:space="preserve">'[R4_0331.XLS]Tregion'!R186C2</t>
  </si>
  <si>
    <t xml:space="preserve">'[R4_0331.XLS]Tregion'!R186C3</t>
  </si>
  <si>
    <t xml:space="preserve">'[R4_0331.XLS]Tregion'!R186C4</t>
  </si>
  <si>
    <t xml:space="preserve">'[R4_0331.XLS]Tregion'!R186C32</t>
  </si>
  <si>
    <t xml:space="preserve">'[R4_0331.XLS]Tregion'!R186C10</t>
  </si>
  <si>
    <t xml:space="preserve">'[R4_0331.XLS]Tregion'!R186C24</t>
  </si>
  <si>
    <t xml:space="preserve">'[R4A_0331.XLS]Tregion'!R186C1</t>
  </si>
  <si>
    <t xml:space="preserve">'[R4A_0331.XLS]Tregion'!R186C2</t>
  </si>
  <si>
    <t xml:space="preserve">'[R4A_0331.XLS]Tregion'!R186C3</t>
  </si>
  <si>
    <t xml:space="preserve">'[R4A_0331.XLS]Tregion'!R186C4</t>
  </si>
  <si>
    <t xml:space="preserve">'[R4A_0331.XLS]Tregion'!R186C32</t>
  </si>
  <si>
    <t xml:space="preserve">'[R4A_0331.XLS]Tregion'!R186C10</t>
  </si>
  <si>
    <t xml:space="preserve">'[R4A_0331.XLS]Tregion'!R186C24</t>
  </si>
  <si>
    <t xml:space="preserve">'[R4B_0331.XLS]Tregion'!R186C1</t>
  </si>
  <si>
    <t xml:space="preserve">'[R4B_0331.XLS]Tregion'!R186C2</t>
  </si>
  <si>
    <t xml:space="preserve">'[R4B_0331.XLS]Tregion'!R186C3</t>
  </si>
  <si>
    <t xml:space="preserve">'[R4B_0331.XLS]Tregion'!R186C4</t>
  </si>
  <si>
    <t xml:space="preserve">'[R4B_0331.XLS]Tregion'!R186C32</t>
  </si>
  <si>
    <t xml:space="preserve">'[R4B_0331.XLS]Tregion'!R186C10</t>
  </si>
  <si>
    <t xml:space="preserve">'[R4B_0331.XLS]Tregion'!R186C24</t>
  </si>
  <si>
    <t xml:space="preserve">'[R4C_0331.XLS]Tregion'!R186C1</t>
  </si>
  <si>
    <t xml:space="preserve">'[R4C_0331.XLS]Tregion'!R186C2</t>
  </si>
  <si>
    <t xml:space="preserve">'[R4C_0331.XLS]Tregion'!R186C3</t>
  </si>
  <si>
    <t xml:space="preserve">'[R4C_0331.XLS]Tregion'!R186C4</t>
  </si>
  <si>
    <t xml:space="preserve">'[R4C_0331.XLS]Tregion'!R186C32</t>
  </si>
  <si>
    <t xml:space="preserve">'[R4C_0331.XLS]Tregion'!R186C10</t>
  </si>
  <si>
    <t xml:space="preserve">'[R4C_0331.XLS]Tregion'!R186C24</t>
  </si>
  <si>
    <t xml:space="preserve">'[R5_0331.XLS]Tregion'!R186C1</t>
  </si>
  <si>
    <t xml:space="preserve">'[R5_0331.XLS]Tregion'!R186C2</t>
  </si>
  <si>
    <t xml:space="preserve">'[R5_0331.XLS]Tregion'!R186C3</t>
  </si>
  <si>
    <t xml:space="preserve">'[R5_0331.XLS]Tregion'!R186C4</t>
  </si>
  <si>
    <t xml:space="preserve">'[R5_0331.XLS]Tregion'!R186C32</t>
  </si>
  <si>
    <t xml:space="preserve">'[R5_0331.XLS]Tregion'!R186C10</t>
  </si>
  <si>
    <t xml:space="preserve">'[R5_0331.XLS]Tregion'!R186C24</t>
  </si>
  <si>
    <t xml:space="preserve">'[R6_0331.XLS]Tregion'!R186C1</t>
  </si>
  <si>
    <t xml:space="preserve">'[R6_0331.XLS]Tregion'!R186C2</t>
  </si>
  <si>
    <t xml:space="preserve">'[R6_0331.XLS]Tregion'!R186C3</t>
  </si>
  <si>
    <t xml:space="preserve">'[R6_0331.XLS]Tregion'!R186C4</t>
  </si>
  <si>
    <t xml:space="preserve">'[R6_0331.XLS]Tregion'!R186C32</t>
  </si>
  <si>
    <t xml:space="preserve">'[R6_0331.XLS]Tregion'!R186C10</t>
  </si>
  <si>
    <t xml:space="preserve">'[R6_0331.XLS]Tregion'!R186C24</t>
  </si>
  <si>
    <t xml:space="preserve">'[R1_0331.XLS]Tregion'!R187C1</t>
  </si>
  <si>
    <t xml:space="preserve">'[R1_0331.XLS]Tregion'!R187C2</t>
  </si>
  <si>
    <t xml:space="preserve">'[R1_0331.XLS]Tregion'!R187C3</t>
  </si>
  <si>
    <t xml:space="preserve">'[R1_0331.XLS]Tregion'!R187C4</t>
  </si>
  <si>
    <t xml:space="preserve">'[R1_0331.XLS]Tregion'!R187C32</t>
  </si>
  <si>
    <t xml:space="preserve">'[R1_0331.XLS]Tregion'!R187C10</t>
  </si>
  <si>
    <t xml:space="preserve">'[R1_0331.XLS]Tregion'!R187C24</t>
  </si>
  <si>
    <t xml:space="preserve">'[R1A_0331.XLS]Tregion'!R187C1</t>
  </si>
  <si>
    <t xml:space="preserve">'[R1A_0331.XLS]Tregion'!R187C2</t>
  </si>
  <si>
    <t xml:space="preserve">'[R1A_0331.XLS]Tregion'!R187C3</t>
  </si>
  <si>
    <t xml:space="preserve">'[R1A_0331.XLS]Tregion'!R187C4</t>
  </si>
  <si>
    <t xml:space="preserve">'[R1A_0331.XLS]Tregion'!R187C32</t>
  </si>
  <si>
    <t xml:space="preserve">'[R1A_0331.XLS]Tregion'!R187C10</t>
  </si>
  <si>
    <t xml:space="preserve">'[R1A_0331.XLS]Tregion'!R187C24</t>
  </si>
  <si>
    <t xml:space="preserve">'[R1B_0331.XLS]Tregion'!R187C1</t>
  </si>
  <si>
    <t xml:space="preserve">'[R1B_0331.XLS]Tregion'!R187C2</t>
  </si>
  <si>
    <t xml:space="preserve">'[R1B_0331.XLS]Tregion'!R187C3</t>
  </si>
  <si>
    <t xml:space="preserve">'[R1B_0331.XLS]Tregion'!R187C4</t>
  </si>
  <si>
    <t xml:space="preserve">'[R1B_0331.XLS]Tregion'!R187C32</t>
  </si>
  <si>
    <t xml:space="preserve">'[R1B_0331.XLS]Tregion'!R187C10</t>
  </si>
  <si>
    <t xml:space="preserve">'[R1B_0331.XLS]Tregion'!R187C24</t>
  </si>
  <si>
    <t xml:space="preserve">'[R1C_0331.XLS]Tregion'!R187C1</t>
  </si>
  <si>
    <t xml:space="preserve">'[R1C_0331.XLS]Tregion'!R187C2</t>
  </si>
  <si>
    <t xml:space="preserve">'[R1C_0331.XLS]Tregion'!R187C3</t>
  </si>
  <si>
    <t xml:space="preserve">'[R1C_0331.XLS]Tregion'!R187C4</t>
  </si>
  <si>
    <t xml:space="preserve">'[R1C_0331.XLS]Tregion'!R187C32</t>
  </si>
  <si>
    <t xml:space="preserve">'[R1C_0331.XLS]Tregion'!R187C10</t>
  </si>
  <si>
    <t xml:space="preserve">'[R1C_0331.XLS]Tregion'!R187C24</t>
  </si>
  <si>
    <t xml:space="preserve">'[R1E_0331.XLS]Tregion'!R187C1</t>
  </si>
  <si>
    <t xml:space="preserve">'[R1E_0331.XLS]Tregion'!R187C2</t>
  </si>
  <si>
    <t xml:space="preserve">'[R1E_0331.XLS]Tregion'!R187C3</t>
  </si>
  <si>
    <t xml:space="preserve">'[R1E_0331.XLS]Tregion'!R187C4</t>
  </si>
  <si>
    <t xml:space="preserve">'[R1E_0331.XLS]Tregion'!R187C32</t>
  </si>
  <si>
    <t xml:space="preserve">'[R1E_0331.XLS]Tregion'!R187C10</t>
  </si>
  <si>
    <t xml:space="preserve">'[R1E_0331.XLS]Tregion'!R187C24</t>
  </si>
  <si>
    <t xml:space="preserve">'[R1Z_0331.XLS]Tregion'!R187C1</t>
  </si>
  <si>
    <t xml:space="preserve">'[R1Z_0331.XLS]Tregion'!R187C2</t>
  </si>
  <si>
    <t xml:space="preserve">'[R1Z_0331.XLS]Tregion'!R187C3</t>
  </si>
  <si>
    <t xml:space="preserve">'[R1Z_0331.XLS]Tregion'!R187C4</t>
  </si>
  <si>
    <t xml:space="preserve">'[R1Z_0331.XLS]Tregion'!R187C32</t>
  </si>
  <si>
    <t xml:space="preserve">'[R1Z_0331.XLS]Tregion'!R187C10</t>
  </si>
  <si>
    <t xml:space="preserve">'[R1Z_0331.XLS]Tregion'!R187C24</t>
  </si>
  <si>
    <t xml:space="preserve">'[R3B_0331.XLS]Tregion'!R187C1</t>
  </si>
  <si>
    <t xml:space="preserve">'[R3B_0331.XLS]Tregion'!R187C2</t>
  </si>
  <si>
    <t xml:space="preserve">'[R3B_0331.XLS]Tregion'!R187C3</t>
  </si>
  <si>
    <t xml:space="preserve">'[R3B_0331.XLS]Tregion'!R187C4</t>
  </si>
  <si>
    <t xml:space="preserve">'[R3B_0331.XLS]Tregion'!R187C32</t>
  </si>
  <si>
    <t xml:space="preserve">'[R3B_0331.XLS]Tregion'!R187C10</t>
  </si>
  <si>
    <t xml:space="preserve">'[R3B_0331.XLS]Tregion'!R187C24</t>
  </si>
  <si>
    <t xml:space="preserve">'[R4_0331.XLS]Tregion'!R187C1</t>
  </si>
  <si>
    <t xml:space="preserve">'[R4_0331.XLS]Tregion'!R187C2</t>
  </si>
  <si>
    <t xml:space="preserve">'[R4_0331.XLS]Tregion'!R187C3</t>
  </si>
  <si>
    <t xml:space="preserve">'[R4_0331.XLS]Tregion'!R187C4</t>
  </si>
  <si>
    <t xml:space="preserve">'[R4_0331.XLS]Tregion'!R187C32</t>
  </si>
  <si>
    <t xml:space="preserve">'[R4_0331.XLS]Tregion'!R187C10</t>
  </si>
  <si>
    <t xml:space="preserve">'[R4_0331.XLS]Tregion'!R187C24</t>
  </si>
  <si>
    <t xml:space="preserve">'[R4A_0331.XLS]Tregion'!R187C1</t>
  </si>
  <si>
    <t xml:space="preserve">'[R4A_0331.XLS]Tregion'!R187C2</t>
  </si>
  <si>
    <t xml:space="preserve">'[R4A_0331.XLS]Tregion'!R187C3</t>
  </si>
  <si>
    <t xml:space="preserve">'[R4A_0331.XLS]Tregion'!R187C4</t>
  </si>
  <si>
    <t xml:space="preserve">'[R4A_0331.XLS]Tregion'!R187C32</t>
  </si>
  <si>
    <t xml:space="preserve">'[R4A_0331.XLS]Tregion'!R187C10</t>
  </si>
  <si>
    <t xml:space="preserve">'[R4A_0331.XLS]Tregion'!R187C24</t>
  </si>
  <si>
    <t xml:space="preserve">'[R4B_0331.XLS]Tregion'!R187C1</t>
  </si>
  <si>
    <t xml:space="preserve">'[R4B_0331.XLS]Tregion'!R187C2</t>
  </si>
  <si>
    <t xml:space="preserve">'[R4B_0331.XLS]Tregion'!R187C3</t>
  </si>
  <si>
    <t xml:space="preserve">'[R4B_0331.XLS]Tregion'!R187C4</t>
  </si>
  <si>
    <t xml:space="preserve">'[R4B_0331.XLS]Tregion'!R187C32</t>
  </si>
  <si>
    <t xml:space="preserve">'[R4B_0331.XLS]Tregion'!R187C10</t>
  </si>
  <si>
    <t xml:space="preserve">'[R4B_0331.XLS]Tregion'!R187C24</t>
  </si>
  <si>
    <t xml:space="preserve">'[R4C_0331.XLS]Tregion'!R187C1</t>
  </si>
  <si>
    <t xml:space="preserve">'[R4C_0331.XLS]Tregion'!R187C2</t>
  </si>
  <si>
    <t xml:space="preserve">'[R4C_0331.XLS]Tregion'!R187C3</t>
  </si>
  <si>
    <t xml:space="preserve">'[R4C_0331.XLS]Tregion'!R187C4</t>
  </si>
  <si>
    <t xml:space="preserve">'[R4C_0331.XLS]Tregion'!R187C32</t>
  </si>
  <si>
    <t xml:space="preserve">'[R4C_0331.XLS]Tregion'!R187C10</t>
  </si>
  <si>
    <t xml:space="preserve">'[R4C_0331.XLS]Tregion'!R187C24</t>
  </si>
  <si>
    <t xml:space="preserve">'[R5_0331.XLS]Tregion'!R187C1</t>
  </si>
  <si>
    <t xml:space="preserve">'[R5_0331.XLS]Tregion'!R187C2</t>
  </si>
  <si>
    <t xml:space="preserve">'[R5_0331.XLS]Tregion'!R187C3</t>
  </si>
  <si>
    <t xml:space="preserve">'[R5_0331.XLS]Tregion'!R187C4</t>
  </si>
  <si>
    <t xml:space="preserve">'[R5_0331.XLS]Tregion'!R187C32</t>
  </si>
  <si>
    <t xml:space="preserve">'[R5_0331.XLS]Tregion'!R187C10</t>
  </si>
  <si>
    <t xml:space="preserve">'[R5_0331.XLS]Tregion'!R187C24</t>
  </si>
  <si>
    <t xml:space="preserve">'[R6_0331.XLS]Tregion'!R187C1</t>
  </si>
  <si>
    <t xml:space="preserve">'[R6_0331.XLS]Tregion'!R187C2</t>
  </si>
  <si>
    <t xml:space="preserve">'[R6_0331.XLS]Tregion'!R187C3</t>
  </si>
  <si>
    <t xml:space="preserve">'[R6_0331.XLS]Tregion'!R187C4</t>
  </si>
  <si>
    <t xml:space="preserve">'[R6_0331.XLS]Tregion'!R187C32</t>
  </si>
  <si>
    <t xml:space="preserve">'[R6_0331.XLS]Tregion'!R187C10</t>
  </si>
  <si>
    <t xml:space="preserve">'[R6_0331.XLS]Tregion'!R187C24</t>
  </si>
  <si>
    <t xml:space="preserve">'[R1_0331.XLS]Tregion'!R188C1</t>
  </si>
  <si>
    <t xml:space="preserve">'[R1_0331.XLS]Tregion'!R188C2</t>
  </si>
  <si>
    <t xml:space="preserve">'[R1_0331.XLS]Tregion'!R188C3</t>
  </si>
  <si>
    <t xml:space="preserve">'[R1_0331.XLS]Tregion'!R188C4</t>
  </si>
  <si>
    <t xml:space="preserve">'[R1_0331.XLS]Tregion'!R188C32</t>
  </si>
  <si>
    <t xml:space="preserve">'[R1_0331.XLS]Tregion'!R188C10</t>
  </si>
  <si>
    <t xml:space="preserve">'[R1_0331.XLS]Tregion'!R188C24</t>
  </si>
  <si>
    <t xml:space="preserve">'[R1A_0331.XLS]Tregion'!R188C1</t>
  </si>
  <si>
    <t xml:space="preserve">'[R1A_0331.XLS]Tregion'!R188C2</t>
  </si>
  <si>
    <t xml:space="preserve">'[R1A_0331.XLS]Tregion'!R188C3</t>
  </si>
  <si>
    <t xml:space="preserve">'[R1A_0331.XLS]Tregion'!R188C4</t>
  </si>
  <si>
    <t xml:space="preserve">'[R1A_0331.XLS]Tregion'!R188C32</t>
  </si>
  <si>
    <t xml:space="preserve">'[R1A_0331.XLS]Tregion'!R188C10</t>
  </si>
  <si>
    <t xml:space="preserve">'[R1A_0331.XLS]Tregion'!R188C24</t>
  </si>
  <si>
    <t xml:space="preserve">'[R1B_0331.XLS]Tregion'!R188C1</t>
  </si>
  <si>
    <t xml:space="preserve">'[R1B_0331.XLS]Tregion'!R188C2</t>
  </si>
  <si>
    <t xml:space="preserve">'[R1B_0331.XLS]Tregion'!R188C3</t>
  </si>
  <si>
    <t xml:space="preserve">'[R1B_0331.XLS]Tregion'!R188C4</t>
  </si>
  <si>
    <t xml:space="preserve">'[R1B_0331.XLS]Tregion'!R188C32</t>
  </si>
  <si>
    <t xml:space="preserve">'[R1B_0331.XLS]Tregion'!R188C10</t>
  </si>
  <si>
    <t xml:space="preserve">'[R1B_0331.XLS]Tregion'!R188C24</t>
  </si>
  <si>
    <t xml:space="preserve">'[R1C_0331.XLS]Tregion'!R188C1</t>
  </si>
  <si>
    <t xml:space="preserve">'[R1C_0331.XLS]Tregion'!R188C2</t>
  </si>
  <si>
    <t xml:space="preserve">'[R1C_0331.XLS]Tregion'!R188C3</t>
  </si>
  <si>
    <t xml:space="preserve">'[R1C_0331.XLS]Tregion'!R188C4</t>
  </si>
  <si>
    <t xml:space="preserve">'[R1C_0331.XLS]Tregion'!R188C32</t>
  </si>
  <si>
    <t xml:space="preserve">'[R1C_0331.XLS]Tregion'!R188C10</t>
  </si>
  <si>
    <t xml:space="preserve">'[R1C_0331.XLS]Tregion'!R188C24</t>
  </si>
  <si>
    <t xml:space="preserve">'[R1E_0331.XLS]Tregion'!R188C1</t>
  </si>
  <si>
    <t xml:space="preserve">'[R1E_0331.XLS]Tregion'!R188C2</t>
  </si>
  <si>
    <t xml:space="preserve">'[R1E_0331.XLS]Tregion'!R188C3</t>
  </si>
  <si>
    <t xml:space="preserve">'[R1E_0331.XLS]Tregion'!R188C4</t>
  </si>
  <si>
    <t xml:space="preserve">'[R1E_0331.XLS]Tregion'!R188C32</t>
  </si>
  <si>
    <t xml:space="preserve">'[R1E_0331.XLS]Tregion'!R188C10</t>
  </si>
  <si>
    <t xml:space="preserve">'[R1E_0331.XLS]Tregion'!R188C24</t>
  </si>
  <si>
    <t xml:space="preserve">'[R1Z_0331.XLS]Tregion'!R188C1</t>
  </si>
  <si>
    <t xml:space="preserve">'[R1Z_0331.XLS]Tregion'!R188C2</t>
  </si>
  <si>
    <t xml:space="preserve">'[R1Z_0331.XLS]Tregion'!R188C3</t>
  </si>
  <si>
    <t xml:space="preserve">'[R1Z_0331.XLS]Tregion'!R188C4</t>
  </si>
  <si>
    <t xml:space="preserve">'[R1Z_0331.XLS]Tregion'!R188C32</t>
  </si>
  <si>
    <t xml:space="preserve">'[R1Z_0331.XLS]Tregion'!R188C10</t>
  </si>
  <si>
    <t xml:space="preserve">'[R1Z_0331.XLS]Tregion'!R188C24</t>
  </si>
  <si>
    <t xml:space="preserve">'[R3B_0331.XLS]Tregion'!R188C1</t>
  </si>
  <si>
    <t xml:space="preserve">'[R3B_0331.XLS]Tregion'!R188C2</t>
  </si>
  <si>
    <t xml:space="preserve">'[R3B_0331.XLS]Tregion'!R188C3</t>
  </si>
  <si>
    <t xml:space="preserve">'[R3B_0331.XLS]Tregion'!R188C4</t>
  </si>
  <si>
    <t xml:space="preserve">'[R3B_0331.XLS]Tregion'!R188C32</t>
  </si>
  <si>
    <t xml:space="preserve">'[R3B_0331.XLS]Tregion'!R188C10</t>
  </si>
  <si>
    <t xml:space="preserve">'[R3B_0331.XLS]Tregion'!R188C24</t>
  </si>
  <si>
    <t xml:space="preserve">'[R4_0331.XLS]Tregion'!R188C1</t>
  </si>
  <si>
    <t xml:space="preserve">'[R4_0331.XLS]Tregion'!R188C2</t>
  </si>
  <si>
    <t xml:space="preserve">'[R4_0331.XLS]Tregion'!R188C3</t>
  </si>
  <si>
    <t xml:space="preserve">'[R4_0331.XLS]Tregion'!R188C4</t>
  </si>
  <si>
    <t xml:space="preserve">'[R4_0331.XLS]Tregion'!R188C32</t>
  </si>
  <si>
    <t xml:space="preserve">'[R4_0331.XLS]Tregion'!R188C10</t>
  </si>
  <si>
    <t xml:space="preserve">'[R4_0331.XLS]Tregion'!R188C24</t>
  </si>
  <si>
    <t xml:space="preserve">'[R4A_0331.XLS]Tregion'!R188C1</t>
  </si>
  <si>
    <t xml:space="preserve">'[R4A_0331.XLS]Tregion'!R188C2</t>
  </si>
  <si>
    <t xml:space="preserve">'[R4A_0331.XLS]Tregion'!R188C3</t>
  </si>
  <si>
    <t xml:space="preserve">'[R4A_0331.XLS]Tregion'!R188C4</t>
  </si>
  <si>
    <t xml:space="preserve">'[R4A_0331.XLS]Tregion'!R188C32</t>
  </si>
  <si>
    <t xml:space="preserve">'[R4A_0331.XLS]Tregion'!R188C10</t>
  </si>
  <si>
    <t xml:space="preserve">'[R4A_0331.XLS]Tregion'!R188C24</t>
  </si>
  <si>
    <t xml:space="preserve">'[R4B_0331.XLS]Tregion'!R188C1</t>
  </si>
  <si>
    <t xml:space="preserve">'[R4B_0331.XLS]Tregion'!R188C2</t>
  </si>
  <si>
    <t xml:space="preserve">'[R4B_0331.XLS]Tregion'!R188C3</t>
  </si>
  <si>
    <t xml:space="preserve">'[R4B_0331.XLS]Tregion'!R188C4</t>
  </si>
  <si>
    <t xml:space="preserve">'[R4B_0331.XLS]Tregion'!R188C32</t>
  </si>
  <si>
    <t xml:space="preserve">'[R4B_0331.XLS]Tregion'!R188C10</t>
  </si>
  <si>
    <t xml:space="preserve">'[R4B_0331.XLS]Tregion'!R188C24</t>
  </si>
  <si>
    <t xml:space="preserve">'[R4C_0331.XLS]Tregion'!R188C1</t>
  </si>
  <si>
    <t xml:space="preserve">'[R4C_0331.XLS]Tregion'!R188C2</t>
  </si>
  <si>
    <t xml:space="preserve">'[R4C_0331.XLS]Tregion'!R188C3</t>
  </si>
  <si>
    <t xml:space="preserve">'[R4C_0331.XLS]Tregion'!R188C4</t>
  </si>
  <si>
    <t xml:space="preserve">'[R4C_0331.XLS]Tregion'!R188C32</t>
  </si>
  <si>
    <t xml:space="preserve">'[R4C_0331.XLS]Tregion'!R188C10</t>
  </si>
  <si>
    <t xml:space="preserve">'[R4C_0331.XLS]Tregion'!R188C24</t>
  </si>
  <si>
    <t xml:space="preserve">'[R5_0331.XLS]Tregion'!R188C1</t>
  </si>
  <si>
    <t xml:space="preserve">'[R5_0331.XLS]Tregion'!R188C2</t>
  </si>
  <si>
    <t xml:space="preserve">'[R5_0331.XLS]Tregion'!R188C3</t>
  </si>
  <si>
    <t xml:space="preserve">'[R5_0331.XLS]Tregion'!R188C4</t>
  </si>
  <si>
    <t xml:space="preserve">'[R5_0331.XLS]Tregion'!R188C32</t>
  </si>
  <si>
    <t xml:space="preserve">'[R5_0331.XLS]Tregion'!R188C10</t>
  </si>
  <si>
    <t xml:space="preserve">'[R5_0331.XLS]Tregion'!R188C24</t>
  </si>
  <si>
    <t xml:space="preserve">'[R6_0331.XLS]Tregion'!R188C1</t>
  </si>
  <si>
    <t xml:space="preserve">'[R6_0331.XLS]Tregion'!R188C2</t>
  </si>
  <si>
    <t xml:space="preserve">'[R6_0331.XLS]Tregion'!R188C3</t>
  </si>
  <si>
    <t xml:space="preserve">'[R6_0331.XLS]Tregion'!R188C4</t>
  </si>
  <si>
    <t xml:space="preserve">'[R6_0331.XLS]Tregion'!R188C32</t>
  </si>
  <si>
    <t xml:space="preserve">'[R6_0331.XLS]Tregion'!R188C10</t>
  </si>
  <si>
    <t xml:space="preserve">'[R6_0331.XLS]Tregion'!R188C24</t>
  </si>
  <si>
    <t xml:space="preserve">'[R1_0331.XLS]Tregion'!R189C1</t>
  </si>
  <si>
    <t xml:space="preserve">'[R1_0331.XLS]Tregion'!R189C2</t>
  </si>
  <si>
    <t xml:space="preserve">'[R1_0331.XLS]Tregion'!R189C3</t>
  </si>
  <si>
    <t xml:space="preserve">'[R1_0331.XLS]Tregion'!R189C4</t>
  </si>
  <si>
    <t xml:space="preserve">'[R1_0331.XLS]Tregion'!R189C32</t>
  </si>
  <si>
    <t xml:space="preserve">'[R1_0331.XLS]Tregion'!R189C10</t>
  </si>
  <si>
    <t xml:space="preserve">'[R1_0331.XLS]Tregion'!R189C24</t>
  </si>
  <si>
    <t xml:space="preserve">'[R1A_0331.XLS]Tregion'!R189C1</t>
  </si>
  <si>
    <t xml:space="preserve">'[R1A_0331.XLS]Tregion'!R189C2</t>
  </si>
  <si>
    <t xml:space="preserve">'[R1A_0331.XLS]Tregion'!R189C3</t>
  </si>
  <si>
    <t xml:space="preserve">'[R1A_0331.XLS]Tregion'!R189C4</t>
  </si>
  <si>
    <t xml:space="preserve">'[R1A_0331.XLS]Tregion'!R189C32</t>
  </si>
  <si>
    <t xml:space="preserve">'[R1A_0331.XLS]Tregion'!R189C10</t>
  </si>
  <si>
    <t xml:space="preserve">'[R1A_0331.XLS]Tregion'!R189C24</t>
  </si>
  <si>
    <t xml:space="preserve">'[R1B_0331.XLS]Tregion'!R189C1</t>
  </si>
  <si>
    <t xml:space="preserve">'[R1B_0331.XLS]Tregion'!R189C2</t>
  </si>
  <si>
    <t xml:space="preserve">'[R1B_0331.XLS]Tregion'!R189C3</t>
  </si>
  <si>
    <t xml:space="preserve">'[R1B_0331.XLS]Tregion'!R189C4</t>
  </si>
  <si>
    <t xml:space="preserve">'[R1B_0331.XLS]Tregion'!R189C32</t>
  </si>
  <si>
    <t xml:space="preserve">'[R1B_0331.XLS]Tregion'!R189C10</t>
  </si>
  <si>
    <t xml:space="preserve">'[R1B_0331.XLS]Tregion'!R189C24</t>
  </si>
  <si>
    <t xml:space="preserve">'[R1C_0331.XLS]Tregion'!R189C1</t>
  </si>
  <si>
    <t xml:space="preserve">'[R1C_0331.XLS]Tregion'!R189C2</t>
  </si>
  <si>
    <t xml:space="preserve">'[R1C_0331.XLS]Tregion'!R189C3</t>
  </si>
  <si>
    <t xml:space="preserve">'[R1C_0331.XLS]Tregion'!R189C4</t>
  </si>
  <si>
    <t xml:space="preserve">'[R1C_0331.XLS]Tregion'!R189C32</t>
  </si>
  <si>
    <t xml:space="preserve">'[R1C_0331.XLS]Tregion'!R189C10</t>
  </si>
  <si>
    <t xml:space="preserve">'[R1C_0331.XLS]Tregion'!R189C24</t>
  </si>
  <si>
    <t xml:space="preserve">'[R1E_0331.XLS]Tregion'!R189C1</t>
  </si>
  <si>
    <t xml:space="preserve">'[R1E_0331.XLS]Tregion'!R189C2</t>
  </si>
  <si>
    <t xml:space="preserve">'[R1E_0331.XLS]Tregion'!R189C3</t>
  </si>
  <si>
    <t xml:space="preserve">'[R1E_0331.XLS]Tregion'!R189C4</t>
  </si>
  <si>
    <t xml:space="preserve">'[R1E_0331.XLS]Tregion'!R189C32</t>
  </si>
  <si>
    <t xml:space="preserve">'[R1E_0331.XLS]Tregion'!R189C10</t>
  </si>
  <si>
    <t xml:space="preserve">'[R1E_0331.XLS]Tregion'!R189C24</t>
  </si>
  <si>
    <t xml:space="preserve">'[R1Z_0331.XLS]Tregion'!R189C1</t>
  </si>
  <si>
    <t xml:space="preserve">'[R1Z_0331.XLS]Tregion'!R189C2</t>
  </si>
  <si>
    <t xml:space="preserve">'[R1Z_0331.XLS]Tregion'!R189C3</t>
  </si>
  <si>
    <t xml:space="preserve">'[R1Z_0331.XLS]Tregion'!R189C4</t>
  </si>
  <si>
    <t xml:space="preserve">'[R1Z_0331.XLS]Tregion'!R189C32</t>
  </si>
  <si>
    <t xml:space="preserve">'[R1Z_0331.XLS]Tregion'!R189C10</t>
  </si>
  <si>
    <t xml:space="preserve">'[R1Z_0331.XLS]Tregion'!R189C24</t>
  </si>
  <si>
    <t xml:space="preserve">'[R3B_0331.XLS]Tregion'!R189C1</t>
  </si>
  <si>
    <t xml:space="preserve">'[R3B_0331.XLS]Tregion'!R189C2</t>
  </si>
  <si>
    <t xml:space="preserve">'[R3B_0331.XLS]Tregion'!R189C3</t>
  </si>
  <si>
    <t xml:space="preserve">'[R3B_0331.XLS]Tregion'!R189C4</t>
  </si>
  <si>
    <t xml:space="preserve">'[R3B_0331.XLS]Tregion'!R189C32</t>
  </si>
  <si>
    <t xml:space="preserve">'[R3B_0331.XLS]Tregion'!R189C10</t>
  </si>
  <si>
    <t xml:space="preserve">'[R3B_0331.XLS]Tregion'!R189C24</t>
  </si>
  <si>
    <t xml:space="preserve">'[R4_0331.XLS]Tregion'!R189C1</t>
  </si>
  <si>
    <t xml:space="preserve">'[R4_0331.XLS]Tregion'!R189C2</t>
  </si>
  <si>
    <t xml:space="preserve">'[R4_0331.XLS]Tregion'!R189C3</t>
  </si>
  <si>
    <t xml:space="preserve">'[R4_0331.XLS]Tregion'!R189C4</t>
  </si>
  <si>
    <t xml:space="preserve">'[R4_0331.XLS]Tregion'!R189C32</t>
  </si>
  <si>
    <t xml:space="preserve">'[R4_0331.XLS]Tregion'!R189C10</t>
  </si>
  <si>
    <t xml:space="preserve">'[R4_0331.XLS]Tregion'!R189C24</t>
  </si>
  <si>
    <t xml:space="preserve">'[R4A_0331.XLS]Tregion'!R189C1</t>
  </si>
  <si>
    <t xml:space="preserve">'[R4A_0331.XLS]Tregion'!R189C2</t>
  </si>
  <si>
    <t xml:space="preserve">'[R4A_0331.XLS]Tregion'!R189C3</t>
  </si>
  <si>
    <t xml:space="preserve">'[R4A_0331.XLS]Tregion'!R189C4</t>
  </si>
  <si>
    <t xml:space="preserve">'[R4A_0331.XLS]Tregion'!R189C32</t>
  </si>
  <si>
    <t xml:space="preserve">'[R4A_0331.XLS]Tregion'!R189C10</t>
  </si>
  <si>
    <t xml:space="preserve">'[R4A_0331.XLS]Tregion'!R189C24</t>
  </si>
  <si>
    <t xml:space="preserve">'[R4B_0331.XLS]Tregion'!R189C1</t>
  </si>
  <si>
    <t xml:space="preserve">'[R4B_0331.XLS]Tregion'!R189C2</t>
  </si>
  <si>
    <t xml:space="preserve">'[R4B_0331.XLS]Tregion'!R189C3</t>
  </si>
  <si>
    <t xml:space="preserve">'[R4B_0331.XLS]Tregion'!R189C4</t>
  </si>
  <si>
    <t xml:space="preserve">'[R4B_0331.XLS]Tregion'!R189C32</t>
  </si>
  <si>
    <t xml:space="preserve">'[R4B_0331.XLS]Tregion'!R189C10</t>
  </si>
  <si>
    <t xml:space="preserve">'[R4B_0331.XLS]Tregion'!R189C24</t>
  </si>
  <si>
    <t xml:space="preserve">'[R4C_0331.XLS]Tregion'!R189C1</t>
  </si>
  <si>
    <t xml:space="preserve">'[R4C_0331.XLS]Tregion'!R189C2</t>
  </si>
  <si>
    <t xml:space="preserve">'[R4C_0331.XLS]Tregion'!R189C3</t>
  </si>
  <si>
    <t xml:space="preserve">'[R4C_0331.XLS]Tregion'!R189C4</t>
  </si>
  <si>
    <t xml:space="preserve">'[R4C_0331.XLS]Tregion'!R189C32</t>
  </si>
  <si>
    <t xml:space="preserve">'[R4C_0331.XLS]Tregion'!R189C10</t>
  </si>
  <si>
    <t xml:space="preserve">'[R4C_0331.XLS]Tregion'!R189C24</t>
  </si>
  <si>
    <t xml:space="preserve">'[R5_0331.XLS]Tregion'!R189C1</t>
  </si>
  <si>
    <t xml:space="preserve">'[R5_0331.XLS]Tregion'!R189C2</t>
  </si>
  <si>
    <t xml:space="preserve">'[R5_0331.XLS]Tregion'!R189C3</t>
  </si>
  <si>
    <t xml:space="preserve">'[R5_0331.XLS]Tregion'!R189C4</t>
  </si>
  <si>
    <t xml:space="preserve">'[R5_0331.XLS]Tregion'!R189C32</t>
  </si>
  <si>
    <t xml:space="preserve">'[R5_0331.XLS]Tregion'!R189C10</t>
  </si>
  <si>
    <t xml:space="preserve">'[R5_0331.XLS]Tregion'!R189C24</t>
  </si>
  <si>
    <t xml:space="preserve">'[R6_0331.XLS]Tregion'!R189C1</t>
  </si>
  <si>
    <t xml:space="preserve">'[R6_0331.XLS]Tregion'!R189C2</t>
  </si>
  <si>
    <t xml:space="preserve">'[R6_0331.XLS]Tregion'!R189C3</t>
  </si>
  <si>
    <t xml:space="preserve">'[R6_0331.XLS]Tregion'!R189C4</t>
  </si>
  <si>
    <t xml:space="preserve">'[R6_0331.XLS]Tregion'!R189C32</t>
  </si>
  <si>
    <t xml:space="preserve">'[R6_0331.XLS]Tregion'!R189C10</t>
  </si>
  <si>
    <t xml:space="preserve">'[R6_0331.XLS]Tregion'!R189C24</t>
  </si>
  <si>
    <t xml:space="preserve">'[R1_0331.XLS]Tregion'!R190C1</t>
  </si>
  <si>
    <t xml:space="preserve">'[R1_0331.XLS]Tregion'!R190C2</t>
  </si>
  <si>
    <t xml:space="preserve">'[R1_0331.XLS]Tregion'!R190C3</t>
  </si>
  <si>
    <t xml:space="preserve">'[R1_0331.XLS]Tregion'!R190C4</t>
  </si>
  <si>
    <t xml:space="preserve">'[R1_0331.XLS]Tregion'!R190C32</t>
  </si>
  <si>
    <t xml:space="preserve">'[R1_0331.XLS]Tregion'!R190C10</t>
  </si>
  <si>
    <t xml:space="preserve">'[R1_0331.XLS]Tregion'!R190C24</t>
  </si>
  <si>
    <t xml:space="preserve">'[R1A_0331.XLS]Tregion'!R190C1</t>
  </si>
  <si>
    <t xml:space="preserve">'[R1A_0331.XLS]Tregion'!R190C2</t>
  </si>
  <si>
    <t xml:space="preserve">'[R1A_0331.XLS]Tregion'!R190C3</t>
  </si>
  <si>
    <t xml:space="preserve">'[R1A_0331.XLS]Tregion'!R190C4</t>
  </si>
  <si>
    <t xml:space="preserve">'[R1A_0331.XLS]Tregion'!R190C32</t>
  </si>
  <si>
    <t xml:space="preserve">'[R1A_0331.XLS]Tregion'!R190C10</t>
  </si>
  <si>
    <t xml:space="preserve">'[R1A_0331.XLS]Tregion'!R190C24</t>
  </si>
  <si>
    <t xml:space="preserve">'[R1B_0331.XLS]Tregion'!R190C1</t>
  </si>
  <si>
    <t xml:space="preserve">'[R1B_0331.XLS]Tregion'!R190C2</t>
  </si>
  <si>
    <t xml:space="preserve">'[R1B_0331.XLS]Tregion'!R190C3</t>
  </si>
  <si>
    <t xml:space="preserve">'[R1B_0331.XLS]Tregion'!R190C4</t>
  </si>
  <si>
    <t xml:space="preserve">'[R1B_0331.XLS]Tregion'!R190C32</t>
  </si>
  <si>
    <t xml:space="preserve">'[R1B_0331.XLS]Tregion'!R190C10</t>
  </si>
  <si>
    <t xml:space="preserve">'[R1B_0331.XLS]Tregion'!R190C24</t>
  </si>
  <si>
    <t xml:space="preserve">'[R1C_0331.XLS]Tregion'!R190C1</t>
  </si>
  <si>
    <t xml:space="preserve">'[R1C_0331.XLS]Tregion'!R190C2</t>
  </si>
  <si>
    <t xml:space="preserve">'[R1C_0331.XLS]Tregion'!R190C3</t>
  </si>
  <si>
    <t xml:space="preserve">'[R1C_0331.XLS]Tregion'!R190C4</t>
  </si>
  <si>
    <t xml:space="preserve">'[R1C_0331.XLS]Tregion'!R190C32</t>
  </si>
  <si>
    <t xml:space="preserve">'[R1C_0331.XLS]Tregion'!R190C10</t>
  </si>
  <si>
    <t xml:space="preserve">'[R1C_0331.XLS]Tregion'!R190C24</t>
  </si>
  <si>
    <t xml:space="preserve">'[R1E_0331.XLS]Tregion'!R190C1</t>
  </si>
  <si>
    <t xml:space="preserve">'[R1E_0331.XLS]Tregion'!R190C2</t>
  </si>
  <si>
    <t xml:space="preserve">'[R1E_0331.XLS]Tregion'!R190C3</t>
  </si>
  <si>
    <t xml:space="preserve">'[R1E_0331.XLS]Tregion'!R190C4</t>
  </si>
  <si>
    <t xml:space="preserve">'[R1E_0331.XLS]Tregion'!R190C32</t>
  </si>
  <si>
    <t xml:space="preserve">'[R1E_0331.XLS]Tregion'!R190C10</t>
  </si>
  <si>
    <t xml:space="preserve">'[R1E_0331.XLS]Tregion'!R190C24</t>
  </si>
  <si>
    <t xml:space="preserve">'[R1Z_0331.XLS]Tregion'!R190C1</t>
  </si>
  <si>
    <t xml:space="preserve">'[R1Z_0331.XLS]Tregion'!R190C2</t>
  </si>
  <si>
    <t xml:space="preserve">'[R1Z_0331.XLS]Tregion'!R190C3</t>
  </si>
  <si>
    <t xml:space="preserve">'[R1Z_0331.XLS]Tregion'!R190C4</t>
  </si>
  <si>
    <t xml:space="preserve">'[R1Z_0331.XLS]Tregion'!R190C32</t>
  </si>
  <si>
    <t xml:space="preserve">'[R1Z_0331.XLS]Tregion'!R190C10</t>
  </si>
  <si>
    <t xml:space="preserve">'[R1Z_0331.XLS]Tregion'!R190C24</t>
  </si>
  <si>
    <t xml:space="preserve">'[R3B_0331.XLS]Tregion'!R190C1</t>
  </si>
  <si>
    <t xml:space="preserve">'[R3B_0331.XLS]Tregion'!R190C2</t>
  </si>
  <si>
    <t xml:space="preserve">'[R3B_0331.XLS]Tregion'!R190C3</t>
  </si>
  <si>
    <t xml:space="preserve">'[R3B_0331.XLS]Tregion'!R190C4</t>
  </si>
  <si>
    <t xml:space="preserve">'[R3B_0331.XLS]Tregion'!R190C32</t>
  </si>
  <si>
    <t xml:space="preserve">'[R3B_0331.XLS]Tregion'!R190C10</t>
  </si>
  <si>
    <t xml:space="preserve">'[R3B_0331.XLS]Tregion'!R190C24</t>
  </si>
  <si>
    <t xml:space="preserve">'[R4_0331.XLS]Tregion'!R190C1</t>
  </si>
  <si>
    <t xml:space="preserve">'[R4_0331.XLS]Tregion'!R190C2</t>
  </si>
  <si>
    <t xml:space="preserve">'[R4_0331.XLS]Tregion'!R190C3</t>
  </si>
  <si>
    <t xml:space="preserve">'[R4_0331.XLS]Tregion'!R190C4</t>
  </si>
  <si>
    <t xml:space="preserve">'[R4_0331.XLS]Tregion'!R190C32</t>
  </si>
  <si>
    <t xml:space="preserve">'[R4_0331.XLS]Tregion'!R190C10</t>
  </si>
  <si>
    <t xml:space="preserve">'[R4_0331.XLS]Tregion'!R190C24</t>
  </si>
  <si>
    <t xml:space="preserve">'[R4A_0331.XLS]Tregion'!R190C1</t>
  </si>
  <si>
    <t xml:space="preserve">'[R4A_0331.XLS]Tregion'!R190C2</t>
  </si>
  <si>
    <t xml:space="preserve">'[R4A_0331.XLS]Tregion'!R190C3</t>
  </si>
  <si>
    <t xml:space="preserve">'[R4A_0331.XLS]Tregion'!R190C4</t>
  </si>
  <si>
    <t xml:space="preserve">'[R4A_0331.XLS]Tregion'!R190C32</t>
  </si>
  <si>
    <t xml:space="preserve">'[R4A_0331.XLS]Tregion'!R190C10</t>
  </si>
  <si>
    <t xml:space="preserve">'[R4A_0331.XLS]Tregion'!R190C24</t>
  </si>
  <si>
    <t xml:space="preserve">'[R4B_0331.XLS]Tregion'!R190C1</t>
  </si>
  <si>
    <t xml:space="preserve">'[R4B_0331.XLS]Tregion'!R190C2</t>
  </si>
  <si>
    <t xml:space="preserve">'[R4B_0331.XLS]Tregion'!R190C3</t>
  </si>
  <si>
    <t xml:space="preserve">'[R4B_0331.XLS]Tregion'!R190C4</t>
  </si>
  <si>
    <t xml:space="preserve">'[R4B_0331.XLS]Tregion'!R190C32</t>
  </si>
  <si>
    <t xml:space="preserve">'[R4B_0331.XLS]Tregion'!R190C10</t>
  </si>
  <si>
    <t xml:space="preserve">'[R4B_0331.XLS]Tregion'!R190C24</t>
  </si>
  <si>
    <t xml:space="preserve">'[R4C_0331.XLS]Tregion'!R190C1</t>
  </si>
  <si>
    <t xml:space="preserve">'[R4C_0331.XLS]Tregion'!R190C2</t>
  </si>
  <si>
    <t xml:space="preserve">'[R4C_0331.XLS]Tregion'!R190C3</t>
  </si>
  <si>
    <t xml:space="preserve">'[R4C_0331.XLS]Tregion'!R190C4</t>
  </si>
  <si>
    <t xml:space="preserve">'[R4C_0331.XLS]Tregion'!R190C32</t>
  </si>
  <si>
    <t xml:space="preserve">'[R4C_0331.XLS]Tregion'!R190C10</t>
  </si>
  <si>
    <t xml:space="preserve">'[R4C_0331.XLS]Tregion'!R190C24</t>
  </si>
  <si>
    <t xml:space="preserve">'[R5_0331.XLS]Tregion'!R190C1</t>
  </si>
  <si>
    <t xml:space="preserve">'[R5_0331.XLS]Tregion'!R190C2</t>
  </si>
  <si>
    <t xml:space="preserve">'[R5_0331.XLS]Tregion'!R190C3</t>
  </si>
  <si>
    <t xml:space="preserve">'[R5_0331.XLS]Tregion'!R190C4</t>
  </si>
  <si>
    <t xml:space="preserve">'[R5_0331.XLS]Tregion'!R190C32</t>
  </si>
  <si>
    <t xml:space="preserve">'[R5_0331.XLS]Tregion'!R190C10</t>
  </si>
  <si>
    <t xml:space="preserve">'[R5_0331.XLS]Tregion'!R190C24</t>
  </si>
  <si>
    <t xml:space="preserve">'[R6_0331.XLS]Tregion'!R190C1</t>
  </si>
  <si>
    <t xml:space="preserve">'[R6_0331.XLS]Tregion'!R190C2</t>
  </si>
  <si>
    <t xml:space="preserve">'[R6_0331.XLS]Tregion'!R190C3</t>
  </si>
  <si>
    <t xml:space="preserve">'[R6_0331.XLS]Tregion'!R190C4</t>
  </si>
  <si>
    <t xml:space="preserve">'[R6_0331.XLS]Tregion'!R190C32</t>
  </si>
  <si>
    <t xml:space="preserve">'[R6_0331.XLS]Tregion'!R190C10</t>
  </si>
  <si>
    <t xml:space="preserve">'[R6_0331.XLS]Tregion'!R190C24</t>
  </si>
  <si>
    <t xml:space="preserve">'[R1_0331.XLS]Tregion'!R191C1</t>
  </si>
  <si>
    <t xml:space="preserve">'[R1_0331.XLS]Tregion'!R191C2</t>
  </si>
  <si>
    <t xml:space="preserve">'[R1_0331.XLS]Tregion'!R191C3</t>
  </si>
  <si>
    <t xml:space="preserve">'[R1_0331.XLS]Tregion'!R191C4</t>
  </si>
  <si>
    <t xml:space="preserve">'[R1_0331.XLS]Tregion'!R191C32</t>
  </si>
  <si>
    <t xml:space="preserve">'[R1_0331.XLS]Tregion'!R191C10</t>
  </si>
  <si>
    <t xml:space="preserve">'[R1_0331.XLS]Tregion'!R191C24</t>
  </si>
  <si>
    <t xml:space="preserve">'[R1A_0331.XLS]Tregion'!R191C1</t>
  </si>
  <si>
    <t xml:space="preserve">'[R1A_0331.XLS]Tregion'!R191C2</t>
  </si>
  <si>
    <t xml:space="preserve">'[R1A_0331.XLS]Tregion'!R191C3</t>
  </si>
  <si>
    <t xml:space="preserve">'[R1A_0331.XLS]Tregion'!R191C4</t>
  </si>
  <si>
    <t xml:space="preserve">'[R1A_0331.XLS]Tregion'!R191C32</t>
  </si>
  <si>
    <t xml:space="preserve">'[R1A_0331.XLS]Tregion'!R191C10</t>
  </si>
  <si>
    <t xml:space="preserve">'[R1A_0331.XLS]Tregion'!R191C24</t>
  </si>
  <si>
    <t xml:space="preserve">'[R1B_0331.XLS]Tregion'!R191C1</t>
  </si>
  <si>
    <t xml:space="preserve">'[R1B_0331.XLS]Tregion'!R191C2</t>
  </si>
  <si>
    <t xml:space="preserve">'[R1B_0331.XLS]Tregion'!R191C3</t>
  </si>
  <si>
    <t xml:space="preserve">'[R1B_0331.XLS]Tregion'!R191C4</t>
  </si>
  <si>
    <t xml:space="preserve">'[R1B_0331.XLS]Tregion'!R191C32</t>
  </si>
  <si>
    <t xml:space="preserve">'[R1B_0331.XLS]Tregion'!R191C10</t>
  </si>
  <si>
    <t xml:space="preserve">'[R1B_0331.XLS]Tregion'!R191C24</t>
  </si>
  <si>
    <t xml:space="preserve">'[R1C_0331.XLS]Tregion'!R191C1</t>
  </si>
  <si>
    <t xml:space="preserve">'[R1C_0331.XLS]Tregion'!R191C2</t>
  </si>
  <si>
    <t xml:space="preserve">'[R1C_0331.XLS]Tregion'!R191C3</t>
  </si>
  <si>
    <t xml:space="preserve">'[R1C_0331.XLS]Tregion'!R191C4</t>
  </si>
  <si>
    <t xml:space="preserve">'[R1C_0331.XLS]Tregion'!R191C32</t>
  </si>
  <si>
    <t xml:space="preserve">'[R1C_0331.XLS]Tregion'!R191C10</t>
  </si>
  <si>
    <t xml:space="preserve">'[R1C_0331.XLS]Tregion'!R191C24</t>
  </si>
  <si>
    <t xml:space="preserve">'[R1E_0331.XLS]Tregion'!R191C1</t>
  </si>
  <si>
    <t xml:space="preserve">'[R1E_0331.XLS]Tregion'!R191C2</t>
  </si>
  <si>
    <t xml:space="preserve">'[R1E_0331.XLS]Tregion'!R191C3</t>
  </si>
  <si>
    <t xml:space="preserve">'[R1E_0331.XLS]Tregion'!R191C4</t>
  </si>
  <si>
    <t xml:space="preserve">'[R1E_0331.XLS]Tregion'!R191C32</t>
  </si>
  <si>
    <t xml:space="preserve">'[R1E_0331.XLS]Tregion'!R191C10</t>
  </si>
  <si>
    <t xml:space="preserve">'[R1E_0331.XLS]Tregion'!R191C24</t>
  </si>
  <si>
    <t xml:space="preserve">'[R1Z_0331.XLS]Tregion'!R191C1</t>
  </si>
  <si>
    <t xml:space="preserve">'[R1Z_0331.XLS]Tregion'!R191C2</t>
  </si>
  <si>
    <t xml:space="preserve">'[R1Z_0331.XLS]Tregion'!R191C3</t>
  </si>
  <si>
    <t xml:space="preserve">'[R1Z_0331.XLS]Tregion'!R191C4</t>
  </si>
  <si>
    <t xml:space="preserve">'[R1Z_0331.XLS]Tregion'!R191C32</t>
  </si>
  <si>
    <t xml:space="preserve">'[R1Z_0331.XLS]Tregion'!R191C10</t>
  </si>
  <si>
    <t xml:space="preserve">'[R1Z_0331.XLS]Tregion'!R191C24</t>
  </si>
  <si>
    <t xml:space="preserve">'[R3B_0331.XLS]Tregion'!R191C1</t>
  </si>
  <si>
    <t xml:space="preserve">'[R3B_0331.XLS]Tregion'!R191C2</t>
  </si>
  <si>
    <t xml:space="preserve">'[R3B_0331.XLS]Tregion'!R191C3</t>
  </si>
  <si>
    <t xml:space="preserve">'[R3B_0331.XLS]Tregion'!R191C4</t>
  </si>
  <si>
    <t xml:space="preserve">'[R3B_0331.XLS]Tregion'!R191C32</t>
  </si>
  <si>
    <t xml:space="preserve">'[R3B_0331.XLS]Tregion'!R191C10</t>
  </si>
  <si>
    <t xml:space="preserve">'[R3B_0331.XLS]Tregion'!R191C24</t>
  </si>
  <si>
    <t xml:space="preserve">'[R4_0331.XLS]Tregion'!R191C1</t>
  </si>
  <si>
    <t xml:space="preserve">'[R4_0331.XLS]Tregion'!R191C2</t>
  </si>
  <si>
    <t xml:space="preserve">'[R4_0331.XLS]Tregion'!R191C3</t>
  </si>
  <si>
    <t xml:space="preserve">'[R4_0331.XLS]Tregion'!R191C4</t>
  </si>
  <si>
    <t xml:space="preserve">'[R4_0331.XLS]Tregion'!R191C32</t>
  </si>
  <si>
    <t xml:space="preserve">'[R4_0331.XLS]Tregion'!R191C10</t>
  </si>
  <si>
    <t xml:space="preserve">'[R4_0331.XLS]Tregion'!R191C24</t>
  </si>
  <si>
    <t xml:space="preserve">'[R4A_0331.XLS]Tregion'!R191C1</t>
  </si>
  <si>
    <t xml:space="preserve">'[R4A_0331.XLS]Tregion'!R191C2</t>
  </si>
  <si>
    <t xml:space="preserve">'[R4A_0331.XLS]Tregion'!R191C3</t>
  </si>
  <si>
    <t xml:space="preserve">'[R4A_0331.XLS]Tregion'!R191C4</t>
  </si>
  <si>
    <t xml:space="preserve">'[R4A_0331.XLS]Tregion'!R191C32</t>
  </si>
  <si>
    <t xml:space="preserve">'[R4A_0331.XLS]Tregion'!R191C10</t>
  </si>
  <si>
    <t xml:space="preserve">'[R4A_0331.XLS]Tregion'!R191C24</t>
  </si>
  <si>
    <t xml:space="preserve">'[R4B_0331.XLS]Tregion'!R191C1</t>
  </si>
  <si>
    <t xml:space="preserve">'[R4B_0331.XLS]Tregion'!R191C2</t>
  </si>
  <si>
    <t xml:space="preserve">'[R4B_0331.XLS]Tregion'!R191C3</t>
  </si>
  <si>
    <t xml:space="preserve">'[R4B_0331.XLS]Tregion'!R191C4</t>
  </si>
  <si>
    <t xml:space="preserve">'[R4B_0331.XLS]Tregion'!R191C32</t>
  </si>
  <si>
    <t xml:space="preserve">'[R4B_0331.XLS]Tregion'!R191C10</t>
  </si>
  <si>
    <t xml:space="preserve">'[R4B_0331.XLS]Tregion'!R191C24</t>
  </si>
  <si>
    <t xml:space="preserve">'[R4C_0331.XLS]Tregion'!R191C1</t>
  </si>
  <si>
    <t xml:space="preserve">'[R4C_0331.XLS]Tregion'!R191C2</t>
  </si>
  <si>
    <t xml:space="preserve">'[R4C_0331.XLS]Tregion'!R191C3</t>
  </si>
  <si>
    <t xml:space="preserve">'[R4C_0331.XLS]Tregion'!R191C4</t>
  </si>
  <si>
    <t xml:space="preserve">'[R4C_0331.XLS]Tregion'!R191C32</t>
  </si>
  <si>
    <t xml:space="preserve">'[R4C_0331.XLS]Tregion'!R191C10</t>
  </si>
  <si>
    <t xml:space="preserve">'[R4C_0331.XLS]Tregion'!R191C24</t>
  </si>
  <si>
    <t xml:space="preserve">'[R5_0331.XLS]Tregion'!R191C1</t>
  </si>
  <si>
    <t xml:space="preserve">'[R5_0331.XLS]Tregion'!R191C2</t>
  </si>
  <si>
    <t xml:space="preserve">'[R5_0331.XLS]Tregion'!R191C3</t>
  </si>
  <si>
    <t xml:space="preserve">'[R5_0331.XLS]Tregion'!R191C4</t>
  </si>
  <si>
    <t xml:space="preserve">'[R5_0331.XLS]Tregion'!R191C32</t>
  </si>
  <si>
    <t xml:space="preserve">'[R5_0331.XLS]Tregion'!R191C10</t>
  </si>
  <si>
    <t xml:space="preserve">'[R5_0331.XLS]Tregion'!R191C24</t>
  </si>
  <si>
    <t xml:space="preserve">'[R6_0331.XLS]Tregion'!R191C1</t>
  </si>
  <si>
    <t xml:space="preserve">'[R6_0331.XLS]Tregion'!R191C2</t>
  </si>
  <si>
    <t xml:space="preserve">'[R6_0331.XLS]Tregion'!R191C3</t>
  </si>
  <si>
    <t xml:space="preserve">'[R6_0331.XLS]Tregion'!R191C4</t>
  </si>
  <si>
    <t xml:space="preserve">'[R6_0331.XLS]Tregion'!R191C32</t>
  </si>
  <si>
    <t xml:space="preserve">'[R6_0331.XLS]Tregion'!R191C10</t>
  </si>
  <si>
    <t xml:space="preserve">'[R6_0331.XLS]Tregion'!R191C24</t>
  </si>
  <si>
    <t xml:space="preserve">'[R1_0331.XLS]Tregion'!R192C1</t>
  </si>
  <si>
    <t xml:space="preserve">'[R1_0331.XLS]Tregion'!R192C2</t>
  </si>
  <si>
    <t xml:space="preserve">'[R1_0331.XLS]Tregion'!R192C3</t>
  </si>
  <si>
    <t xml:space="preserve">'[R1_0331.XLS]Tregion'!R192C4</t>
  </si>
  <si>
    <t xml:space="preserve">'[R1_0331.XLS]Tregion'!R192C32</t>
  </si>
  <si>
    <t xml:space="preserve">'[R1_0331.XLS]Tregion'!R192C10</t>
  </si>
  <si>
    <t xml:space="preserve">'[R1_0331.XLS]Tregion'!R192C24</t>
  </si>
  <si>
    <t xml:space="preserve">'[R1A_0331.XLS]Tregion'!R192C1</t>
  </si>
  <si>
    <t xml:space="preserve">'[R1A_0331.XLS]Tregion'!R192C2</t>
  </si>
  <si>
    <t xml:space="preserve">'[R1A_0331.XLS]Tregion'!R192C3</t>
  </si>
  <si>
    <t xml:space="preserve">'[R1A_0331.XLS]Tregion'!R192C4</t>
  </si>
  <si>
    <t xml:space="preserve">'[R1A_0331.XLS]Tregion'!R192C32</t>
  </si>
  <si>
    <t xml:space="preserve">'[R1A_0331.XLS]Tregion'!R192C10</t>
  </si>
  <si>
    <t xml:space="preserve">'[R1A_0331.XLS]Tregion'!R192C24</t>
  </si>
  <si>
    <t xml:space="preserve">'[R1B_0331.XLS]Tregion'!R192C1</t>
  </si>
  <si>
    <t xml:space="preserve">'[R1B_0331.XLS]Tregion'!R192C2</t>
  </si>
  <si>
    <t xml:space="preserve">'[R1B_0331.XLS]Tregion'!R192C3</t>
  </si>
  <si>
    <t xml:space="preserve">'[R1B_0331.XLS]Tregion'!R192C4</t>
  </si>
  <si>
    <t xml:space="preserve">'[R1B_0331.XLS]Tregion'!R192C32</t>
  </si>
  <si>
    <t xml:space="preserve">'[R1B_0331.XLS]Tregion'!R192C10</t>
  </si>
  <si>
    <t xml:space="preserve">'[R1B_0331.XLS]Tregion'!R192C24</t>
  </si>
  <si>
    <t xml:space="preserve">'[R1C_0331.XLS]Tregion'!R192C1</t>
  </si>
  <si>
    <t xml:space="preserve">'[R1C_0331.XLS]Tregion'!R192C2</t>
  </si>
  <si>
    <t xml:space="preserve">'[R1C_0331.XLS]Tregion'!R192C3</t>
  </si>
  <si>
    <t xml:space="preserve">'[R1C_0331.XLS]Tregion'!R192C4</t>
  </si>
  <si>
    <t xml:space="preserve">'[R1C_0331.XLS]Tregion'!R192C32</t>
  </si>
  <si>
    <t xml:space="preserve">'[R1C_0331.XLS]Tregion'!R192C10</t>
  </si>
  <si>
    <t xml:space="preserve">'[R1C_0331.XLS]Tregion'!R192C24</t>
  </si>
  <si>
    <t xml:space="preserve">'[R1E_0331.XLS]Tregion'!R192C1</t>
  </si>
  <si>
    <t xml:space="preserve">'[R1E_0331.XLS]Tregion'!R192C2</t>
  </si>
  <si>
    <t xml:space="preserve">'[R1E_0331.XLS]Tregion'!R192C3</t>
  </si>
  <si>
    <t xml:space="preserve">'[R1E_0331.XLS]Tregion'!R192C4</t>
  </si>
  <si>
    <t xml:space="preserve">'[R1E_0331.XLS]Tregion'!R192C32</t>
  </si>
  <si>
    <t xml:space="preserve">'[R1E_0331.XLS]Tregion'!R192C10</t>
  </si>
  <si>
    <t xml:space="preserve">'[R1E_0331.XLS]Tregion'!R192C24</t>
  </si>
  <si>
    <t xml:space="preserve">'[R1Z_0331.XLS]Tregion'!R192C1</t>
  </si>
  <si>
    <t xml:space="preserve">'[R1Z_0331.XLS]Tregion'!R192C2</t>
  </si>
  <si>
    <t xml:space="preserve">'[R1Z_0331.XLS]Tregion'!R192C3</t>
  </si>
  <si>
    <t xml:space="preserve">'[R1Z_0331.XLS]Tregion'!R192C4</t>
  </si>
  <si>
    <t xml:space="preserve">'[R1Z_0331.XLS]Tregion'!R192C32</t>
  </si>
  <si>
    <t xml:space="preserve">'[R1Z_0331.XLS]Tregion'!R192C10</t>
  </si>
  <si>
    <t xml:space="preserve">'[R1Z_0331.XLS]Tregion'!R192C24</t>
  </si>
  <si>
    <t xml:space="preserve">'[R3B_0331.XLS]Tregion'!R192C1</t>
  </si>
  <si>
    <t xml:space="preserve">'[R3B_0331.XLS]Tregion'!R192C2</t>
  </si>
  <si>
    <t xml:space="preserve">'[R3B_0331.XLS]Tregion'!R192C3</t>
  </si>
  <si>
    <t xml:space="preserve">'[R3B_0331.XLS]Tregion'!R192C4</t>
  </si>
  <si>
    <t xml:space="preserve">'[R3B_0331.XLS]Tregion'!R192C32</t>
  </si>
  <si>
    <t xml:space="preserve">'[R3B_0331.XLS]Tregion'!R192C10</t>
  </si>
  <si>
    <t xml:space="preserve">'[R3B_0331.XLS]Tregion'!R192C24</t>
  </si>
  <si>
    <t xml:space="preserve">'[R4_0331.XLS]Tregion'!R192C1</t>
  </si>
  <si>
    <t xml:space="preserve">'[R4_0331.XLS]Tregion'!R192C2</t>
  </si>
  <si>
    <t xml:space="preserve">'[R4_0331.XLS]Tregion'!R192C3</t>
  </si>
  <si>
    <t xml:space="preserve">'[R4_0331.XLS]Tregion'!R192C4</t>
  </si>
  <si>
    <t xml:space="preserve">'[R4_0331.XLS]Tregion'!R192C32</t>
  </si>
  <si>
    <t xml:space="preserve">'[R4_0331.XLS]Tregion'!R192C10</t>
  </si>
  <si>
    <t xml:space="preserve">'[R4_0331.XLS]Tregion'!R192C24</t>
  </si>
  <si>
    <t xml:space="preserve">'[R4A_0331.XLS]Tregion'!R192C1</t>
  </si>
  <si>
    <t xml:space="preserve">'[R4A_0331.XLS]Tregion'!R192C2</t>
  </si>
  <si>
    <t xml:space="preserve">'[R4A_0331.XLS]Tregion'!R192C3</t>
  </si>
  <si>
    <t xml:space="preserve">'[R4A_0331.XLS]Tregion'!R192C4</t>
  </si>
  <si>
    <t xml:space="preserve">'[R4A_0331.XLS]Tregion'!R192C32</t>
  </si>
  <si>
    <t xml:space="preserve">'[R4A_0331.XLS]Tregion'!R192C10</t>
  </si>
  <si>
    <t xml:space="preserve">'[R4A_0331.XLS]Tregion'!R192C24</t>
  </si>
  <si>
    <t xml:space="preserve">'[R4B_0331.XLS]Tregion'!R192C1</t>
  </si>
  <si>
    <t xml:space="preserve">'[R4B_0331.XLS]Tregion'!R192C2</t>
  </si>
  <si>
    <t xml:space="preserve">'[R4B_0331.XLS]Tregion'!R192C3</t>
  </si>
  <si>
    <t xml:space="preserve">'[R4B_0331.XLS]Tregion'!R192C4</t>
  </si>
  <si>
    <t xml:space="preserve">'[R4B_0331.XLS]Tregion'!R192C32</t>
  </si>
  <si>
    <t xml:space="preserve">'[R4B_0331.XLS]Tregion'!R192C10</t>
  </si>
  <si>
    <t xml:space="preserve">'[R4B_0331.XLS]Tregion'!R192C24</t>
  </si>
  <si>
    <t xml:space="preserve">'[R4C_0331.XLS]Tregion'!R192C1</t>
  </si>
  <si>
    <t xml:space="preserve">'[R4C_0331.XLS]Tregion'!R192C2</t>
  </si>
  <si>
    <t xml:space="preserve">'[R4C_0331.XLS]Tregion'!R192C3</t>
  </si>
  <si>
    <t xml:space="preserve">'[R4C_0331.XLS]Tregion'!R192C4</t>
  </si>
  <si>
    <t xml:space="preserve">'[R4C_0331.XLS]Tregion'!R192C32</t>
  </si>
  <si>
    <t xml:space="preserve">'[R4C_0331.XLS]Tregion'!R192C10</t>
  </si>
  <si>
    <t xml:space="preserve">'[R4C_0331.XLS]Tregion'!R192C24</t>
  </si>
  <si>
    <t xml:space="preserve">'[R5_0331.XLS]Tregion'!R192C1</t>
  </si>
  <si>
    <t xml:space="preserve">'[R5_0331.XLS]Tregion'!R192C2</t>
  </si>
  <si>
    <t xml:space="preserve">'[R5_0331.XLS]Tregion'!R192C3</t>
  </si>
  <si>
    <t xml:space="preserve">'[R5_0331.XLS]Tregion'!R192C4</t>
  </si>
  <si>
    <t xml:space="preserve">'[R5_0331.XLS]Tregion'!R192C32</t>
  </si>
  <si>
    <t xml:space="preserve">'[R5_0331.XLS]Tregion'!R192C10</t>
  </si>
  <si>
    <t xml:space="preserve">'[R5_0331.XLS]Tregion'!R192C24</t>
  </si>
  <si>
    <t xml:space="preserve">'[R6_0331.XLS]Tregion'!R192C1</t>
  </si>
  <si>
    <t xml:space="preserve">'[R6_0331.XLS]Tregion'!R192C2</t>
  </si>
  <si>
    <t xml:space="preserve">'[R6_0331.XLS]Tregion'!R192C3</t>
  </si>
  <si>
    <t xml:space="preserve">'[R6_0331.XLS]Tregion'!R192C4</t>
  </si>
  <si>
    <t xml:space="preserve">'[R6_0331.XLS]Tregion'!R192C32</t>
  </si>
  <si>
    <t xml:space="preserve">'[R6_0331.XLS]Tregion'!R192C10</t>
  </si>
  <si>
    <t xml:space="preserve">'[R6_0331.XLS]Tregion'!R192C24</t>
  </si>
  <si>
    <t xml:space="preserve">'[R1_0331.XLS]Tregion'!R193C1</t>
  </si>
  <si>
    <t xml:space="preserve">'[R1_0331.XLS]Tregion'!R193C2</t>
  </si>
  <si>
    <t xml:space="preserve">'[R1_0331.XLS]Tregion'!R193C3</t>
  </si>
  <si>
    <t xml:space="preserve">'[R1_0331.XLS]Tregion'!R193C4</t>
  </si>
  <si>
    <t xml:space="preserve">'[R1_0331.XLS]Tregion'!R193C32</t>
  </si>
  <si>
    <t xml:space="preserve">'[R1_0331.XLS]Tregion'!R193C10</t>
  </si>
  <si>
    <t xml:space="preserve">'[R1_0331.XLS]Tregion'!R193C24</t>
  </si>
  <si>
    <t xml:space="preserve">'[R1A_0331.XLS]Tregion'!R193C1</t>
  </si>
  <si>
    <t xml:space="preserve">'[R1A_0331.XLS]Tregion'!R193C2</t>
  </si>
  <si>
    <t xml:space="preserve">'[R1A_0331.XLS]Tregion'!R193C3</t>
  </si>
  <si>
    <t xml:space="preserve">'[R1A_0331.XLS]Tregion'!R193C4</t>
  </si>
  <si>
    <t xml:space="preserve">'[R1A_0331.XLS]Tregion'!R193C32</t>
  </si>
  <si>
    <t xml:space="preserve">'[R1A_0331.XLS]Tregion'!R193C10</t>
  </si>
  <si>
    <t xml:space="preserve">'[R1A_0331.XLS]Tregion'!R193C24</t>
  </si>
  <si>
    <t xml:space="preserve">'[R1B_0331.XLS]Tregion'!R193C1</t>
  </si>
  <si>
    <t xml:space="preserve">'[R1B_0331.XLS]Tregion'!R193C2</t>
  </si>
  <si>
    <t xml:space="preserve">'[R1B_0331.XLS]Tregion'!R193C3</t>
  </si>
  <si>
    <t xml:space="preserve">'[R1B_0331.XLS]Tregion'!R193C4</t>
  </si>
  <si>
    <t xml:space="preserve">'[R1B_0331.XLS]Tregion'!R193C32</t>
  </si>
  <si>
    <t xml:space="preserve">'[R1B_0331.XLS]Tregion'!R193C10</t>
  </si>
  <si>
    <t xml:space="preserve">'[R1B_0331.XLS]Tregion'!R193C24</t>
  </si>
  <si>
    <t xml:space="preserve">'[R1C_0331.XLS]Tregion'!R193C1</t>
  </si>
  <si>
    <t xml:space="preserve">'[R1C_0331.XLS]Tregion'!R193C2</t>
  </si>
  <si>
    <t xml:space="preserve">'[R1C_0331.XLS]Tregion'!R193C3</t>
  </si>
  <si>
    <t xml:space="preserve">'[R1C_0331.XLS]Tregion'!R193C4</t>
  </si>
  <si>
    <t xml:space="preserve">'[R1C_0331.XLS]Tregion'!R193C32</t>
  </si>
  <si>
    <t xml:space="preserve">'[R1C_0331.XLS]Tregion'!R193C10</t>
  </si>
  <si>
    <t xml:space="preserve">'[R1C_0331.XLS]Tregion'!R193C24</t>
  </si>
  <si>
    <t xml:space="preserve">'[R1E_0331.XLS]Tregion'!R193C1</t>
  </si>
  <si>
    <t xml:space="preserve">'[R1E_0331.XLS]Tregion'!R193C2</t>
  </si>
  <si>
    <t xml:space="preserve">'[R1E_0331.XLS]Tregion'!R193C3</t>
  </si>
  <si>
    <t xml:space="preserve">'[R1E_0331.XLS]Tregion'!R193C4</t>
  </si>
  <si>
    <t xml:space="preserve">'[R1E_0331.XLS]Tregion'!R193C32</t>
  </si>
  <si>
    <t xml:space="preserve">'[R1E_0331.XLS]Tregion'!R193C10</t>
  </si>
  <si>
    <t xml:space="preserve">'[R1E_0331.XLS]Tregion'!R193C24</t>
  </si>
  <si>
    <t xml:space="preserve">'[R1Z_0331.XLS]Tregion'!R193C1</t>
  </si>
  <si>
    <t xml:space="preserve">'[R1Z_0331.XLS]Tregion'!R193C2</t>
  </si>
  <si>
    <t xml:space="preserve">'[R1Z_0331.XLS]Tregion'!R193C3</t>
  </si>
  <si>
    <t xml:space="preserve">'[R1Z_0331.XLS]Tregion'!R193C4</t>
  </si>
  <si>
    <t xml:space="preserve">'[R1Z_0331.XLS]Tregion'!R193C32</t>
  </si>
  <si>
    <t xml:space="preserve">'[R1Z_0331.XLS]Tregion'!R193C10</t>
  </si>
  <si>
    <t xml:space="preserve">'[R1Z_0331.XLS]Tregion'!R193C24</t>
  </si>
  <si>
    <t xml:space="preserve">'[R3B_0331.XLS]Tregion'!R193C1</t>
  </si>
  <si>
    <t xml:space="preserve">'[R3B_0331.XLS]Tregion'!R193C2</t>
  </si>
  <si>
    <t xml:space="preserve">'[R3B_0331.XLS]Tregion'!R193C3</t>
  </si>
  <si>
    <t xml:space="preserve">'[R3B_0331.XLS]Tregion'!R193C4</t>
  </si>
  <si>
    <t xml:space="preserve">'[R3B_0331.XLS]Tregion'!R193C32</t>
  </si>
  <si>
    <t xml:space="preserve">'[R3B_0331.XLS]Tregion'!R193C10</t>
  </si>
  <si>
    <t xml:space="preserve">'[R3B_0331.XLS]Tregion'!R193C24</t>
  </si>
  <si>
    <t xml:space="preserve">'[R4_0331.XLS]Tregion'!R193C1</t>
  </si>
  <si>
    <t xml:space="preserve">'[R4_0331.XLS]Tregion'!R193C2</t>
  </si>
  <si>
    <t xml:space="preserve">'[R4_0331.XLS]Tregion'!R193C3</t>
  </si>
  <si>
    <t xml:space="preserve">'[R4_0331.XLS]Tregion'!R193C4</t>
  </si>
  <si>
    <t xml:space="preserve">'[R4_0331.XLS]Tregion'!R193C32</t>
  </si>
  <si>
    <t xml:space="preserve">'[R4_0331.XLS]Tregion'!R193C10</t>
  </si>
  <si>
    <t xml:space="preserve">'[R4_0331.XLS]Tregion'!R193C24</t>
  </si>
  <si>
    <t xml:space="preserve">'[R4A_0331.XLS]Tregion'!R193C1</t>
  </si>
  <si>
    <t xml:space="preserve">'[R4A_0331.XLS]Tregion'!R193C2</t>
  </si>
  <si>
    <t xml:space="preserve">'[R4A_0331.XLS]Tregion'!R193C3</t>
  </si>
  <si>
    <t xml:space="preserve">'[R4A_0331.XLS]Tregion'!R193C4</t>
  </si>
  <si>
    <t xml:space="preserve">'[R4A_0331.XLS]Tregion'!R193C32</t>
  </si>
  <si>
    <t xml:space="preserve">'[R4A_0331.XLS]Tregion'!R193C10</t>
  </si>
  <si>
    <t xml:space="preserve">'[R4A_0331.XLS]Tregion'!R193C24</t>
  </si>
  <si>
    <t xml:space="preserve">'[R4B_0331.XLS]Tregion'!R193C1</t>
  </si>
  <si>
    <t xml:space="preserve">'[R4B_0331.XLS]Tregion'!R193C2</t>
  </si>
  <si>
    <t xml:space="preserve">'[R4B_0331.XLS]Tregion'!R193C3</t>
  </si>
  <si>
    <t xml:space="preserve">'[R4B_0331.XLS]Tregion'!R193C4</t>
  </si>
  <si>
    <t xml:space="preserve">'[R4B_0331.XLS]Tregion'!R193C32</t>
  </si>
  <si>
    <t xml:space="preserve">'[R4B_0331.XLS]Tregion'!R193C10</t>
  </si>
  <si>
    <t xml:space="preserve">'[R4B_0331.XLS]Tregion'!R193C24</t>
  </si>
  <si>
    <t xml:space="preserve">'[R4C_0331.XLS]Tregion'!R193C1</t>
  </si>
  <si>
    <t xml:space="preserve">'[R4C_0331.XLS]Tregion'!R193C2</t>
  </si>
  <si>
    <t xml:space="preserve">'[R4C_0331.XLS]Tregion'!R193C3</t>
  </si>
  <si>
    <t xml:space="preserve">'[R4C_0331.XLS]Tregion'!R193C4</t>
  </si>
  <si>
    <t xml:space="preserve">'[R4C_0331.XLS]Tregion'!R193C32</t>
  </si>
  <si>
    <t xml:space="preserve">'[R4C_0331.XLS]Tregion'!R193C10</t>
  </si>
  <si>
    <t xml:space="preserve">'[R4C_0331.XLS]Tregion'!R193C24</t>
  </si>
  <si>
    <t xml:space="preserve">'[R5_0331.XLS]Tregion'!R193C1</t>
  </si>
  <si>
    <t xml:space="preserve">'[R5_0331.XLS]Tregion'!R193C2</t>
  </si>
  <si>
    <t xml:space="preserve">'[R5_0331.XLS]Tregion'!R193C3</t>
  </si>
  <si>
    <t xml:space="preserve">'[R5_0331.XLS]Tregion'!R193C4</t>
  </si>
  <si>
    <t xml:space="preserve">'[R5_0331.XLS]Tregion'!R193C32</t>
  </si>
  <si>
    <t xml:space="preserve">'[R5_0331.XLS]Tregion'!R193C10</t>
  </si>
  <si>
    <t xml:space="preserve">'[R5_0331.XLS]Tregion'!R193C24</t>
  </si>
  <si>
    <t xml:space="preserve">'[R6_0331.XLS]Tregion'!R193C1</t>
  </si>
  <si>
    <t xml:space="preserve">'[R6_0331.XLS]Tregion'!R193C2</t>
  </si>
  <si>
    <t xml:space="preserve">'[R6_0331.XLS]Tregion'!R193C3</t>
  </si>
  <si>
    <t xml:space="preserve">'[R6_0331.XLS]Tregion'!R193C4</t>
  </si>
  <si>
    <t xml:space="preserve">'[R6_0331.XLS]Tregion'!R193C32</t>
  </si>
  <si>
    <t xml:space="preserve">'[R6_0331.XLS]Tregion'!R193C10</t>
  </si>
  <si>
    <t xml:space="preserve">'[R6_0331.XLS]Tregion'!R193C24</t>
  </si>
  <si>
    <t xml:space="preserve">'[R1_0331.XLS]Tregion'!R194C1</t>
  </si>
  <si>
    <t xml:space="preserve">'[R1_0331.XLS]Tregion'!R194C2</t>
  </si>
  <si>
    <t xml:space="preserve">'[R1_0331.XLS]Tregion'!R194C3</t>
  </si>
  <si>
    <t xml:space="preserve">'[R1_0331.XLS]Tregion'!R194C4</t>
  </si>
  <si>
    <t xml:space="preserve">'[R1_0331.XLS]Tregion'!R194C32</t>
  </si>
  <si>
    <t xml:space="preserve">'[R1_0331.XLS]Tregion'!R194C10</t>
  </si>
  <si>
    <t xml:space="preserve">'[R1_0331.XLS]Tregion'!R194C24</t>
  </si>
  <si>
    <t xml:space="preserve">'[R1A_0331.XLS]Tregion'!R194C1</t>
  </si>
  <si>
    <t xml:space="preserve">'[R1A_0331.XLS]Tregion'!R194C2</t>
  </si>
  <si>
    <t xml:space="preserve">'[R1A_0331.XLS]Tregion'!R194C3</t>
  </si>
  <si>
    <t xml:space="preserve">'[R1A_0331.XLS]Tregion'!R194C4</t>
  </si>
  <si>
    <t xml:space="preserve">'[R1A_0331.XLS]Tregion'!R194C32</t>
  </si>
  <si>
    <t xml:space="preserve">'[R1A_0331.XLS]Tregion'!R194C10</t>
  </si>
  <si>
    <t xml:space="preserve">'[R1A_0331.XLS]Tregion'!R194C24</t>
  </si>
  <si>
    <t xml:space="preserve">'[R1B_0331.XLS]Tregion'!R194C1</t>
  </si>
  <si>
    <t xml:space="preserve">'[R1B_0331.XLS]Tregion'!R194C2</t>
  </si>
  <si>
    <t xml:space="preserve">'[R1B_0331.XLS]Tregion'!R194C3</t>
  </si>
  <si>
    <t xml:space="preserve">'[R1B_0331.XLS]Tregion'!R194C4</t>
  </si>
  <si>
    <t xml:space="preserve">'[R1B_0331.XLS]Tregion'!R194C32</t>
  </si>
  <si>
    <t xml:space="preserve">'[R1B_0331.XLS]Tregion'!R194C10</t>
  </si>
  <si>
    <t xml:space="preserve">'[R1B_0331.XLS]Tregion'!R194C24</t>
  </si>
  <si>
    <t xml:space="preserve">'[R1C_0331.XLS]Tregion'!R194C1</t>
  </si>
  <si>
    <t xml:space="preserve">'[R1C_0331.XLS]Tregion'!R194C2</t>
  </si>
  <si>
    <t xml:space="preserve">'[R1C_0331.XLS]Tregion'!R194C3</t>
  </si>
  <si>
    <t xml:space="preserve">'[R1C_0331.XLS]Tregion'!R194C4</t>
  </si>
  <si>
    <t xml:space="preserve">'[R1C_0331.XLS]Tregion'!R194C32</t>
  </si>
  <si>
    <t xml:space="preserve">'[R1C_0331.XLS]Tregion'!R194C10</t>
  </si>
  <si>
    <t xml:space="preserve">'[R1C_0331.XLS]Tregion'!R194C24</t>
  </si>
  <si>
    <t xml:space="preserve">'[R1E_0331.XLS]Tregion'!R194C1</t>
  </si>
  <si>
    <t xml:space="preserve">'[R1E_0331.XLS]Tregion'!R194C2</t>
  </si>
  <si>
    <t xml:space="preserve">'[R1E_0331.XLS]Tregion'!R194C3</t>
  </si>
  <si>
    <t xml:space="preserve">'[R1E_0331.XLS]Tregion'!R194C4</t>
  </si>
  <si>
    <t xml:space="preserve">'[R1E_0331.XLS]Tregion'!R194C32</t>
  </si>
  <si>
    <t xml:space="preserve">'[R1E_0331.XLS]Tregion'!R194C10</t>
  </si>
  <si>
    <t xml:space="preserve">'[R1E_0331.XLS]Tregion'!R194C24</t>
  </si>
  <si>
    <t xml:space="preserve">'[R1Z_0331.XLS]Tregion'!R194C1</t>
  </si>
  <si>
    <t xml:space="preserve">'[R1Z_0331.XLS]Tregion'!R194C2</t>
  </si>
  <si>
    <t xml:space="preserve">'[R1Z_0331.XLS]Tregion'!R194C3</t>
  </si>
  <si>
    <t xml:space="preserve">'[R1Z_0331.XLS]Tregion'!R194C4</t>
  </si>
  <si>
    <t xml:space="preserve">'[R1Z_0331.XLS]Tregion'!R194C32</t>
  </si>
  <si>
    <t xml:space="preserve">'[R1Z_0331.XLS]Tregion'!R194C10</t>
  </si>
  <si>
    <t xml:space="preserve">'[R1Z_0331.XLS]Tregion'!R194C24</t>
  </si>
  <si>
    <t xml:space="preserve">'[R3B_0331.XLS]Tregion'!R194C1</t>
  </si>
  <si>
    <t xml:space="preserve">'[R3B_0331.XLS]Tregion'!R194C2</t>
  </si>
  <si>
    <t xml:space="preserve">'[R3B_0331.XLS]Tregion'!R194C3</t>
  </si>
  <si>
    <t xml:space="preserve">'[R3B_0331.XLS]Tregion'!R194C4</t>
  </si>
  <si>
    <t xml:space="preserve">'[R3B_0331.XLS]Tregion'!R194C32</t>
  </si>
  <si>
    <t xml:space="preserve">'[R3B_0331.XLS]Tregion'!R194C10</t>
  </si>
  <si>
    <t xml:space="preserve">'[R3B_0331.XLS]Tregion'!R194C24</t>
  </si>
  <si>
    <t xml:space="preserve">'[R4_0331.XLS]Tregion'!R194C1</t>
  </si>
  <si>
    <t xml:space="preserve">'[R4_0331.XLS]Tregion'!R194C2</t>
  </si>
  <si>
    <t xml:space="preserve">'[R4_0331.XLS]Tregion'!R194C3</t>
  </si>
  <si>
    <t xml:space="preserve">'[R4_0331.XLS]Tregion'!R194C4</t>
  </si>
  <si>
    <t xml:space="preserve">'[R4_0331.XLS]Tregion'!R194C32</t>
  </si>
  <si>
    <t xml:space="preserve">'[R4_0331.XLS]Tregion'!R194C10</t>
  </si>
  <si>
    <t xml:space="preserve">'[R4_0331.XLS]Tregion'!R194C24</t>
  </si>
  <si>
    <t xml:space="preserve">'[R4A_0331.XLS]Tregion'!R194C1</t>
  </si>
  <si>
    <t xml:space="preserve">'[R4A_0331.XLS]Tregion'!R194C2</t>
  </si>
  <si>
    <t xml:space="preserve">'[R4A_0331.XLS]Tregion'!R194C3</t>
  </si>
  <si>
    <t xml:space="preserve">'[R4A_0331.XLS]Tregion'!R194C4</t>
  </si>
  <si>
    <t xml:space="preserve">'[R4A_0331.XLS]Tregion'!R194C32</t>
  </si>
  <si>
    <t xml:space="preserve">'[R4A_0331.XLS]Tregion'!R194C10</t>
  </si>
  <si>
    <t xml:space="preserve">'[R4A_0331.XLS]Tregion'!R194C24</t>
  </si>
  <si>
    <t xml:space="preserve">'[R4B_0331.XLS]Tregion'!R194C1</t>
  </si>
  <si>
    <t xml:space="preserve">'[R4B_0331.XLS]Tregion'!R194C2</t>
  </si>
  <si>
    <t xml:space="preserve">'[R4B_0331.XLS]Tregion'!R194C3</t>
  </si>
  <si>
    <t xml:space="preserve">'[R4B_0331.XLS]Tregion'!R194C4</t>
  </si>
  <si>
    <t xml:space="preserve">'[R4B_0331.XLS]Tregion'!R194C32</t>
  </si>
  <si>
    <t xml:space="preserve">'[R4B_0331.XLS]Tregion'!R194C10</t>
  </si>
  <si>
    <t xml:space="preserve">'[R4B_0331.XLS]Tregion'!R194C24</t>
  </si>
  <si>
    <t xml:space="preserve">'[R4C_0331.XLS]Tregion'!R194C1</t>
  </si>
  <si>
    <t xml:space="preserve">'[R4C_0331.XLS]Tregion'!R194C2</t>
  </si>
  <si>
    <t xml:space="preserve">'[R4C_0331.XLS]Tregion'!R194C3</t>
  </si>
  <si>
    <t xml:space="preserve">'[R4C_0331.XLS]Tregion'!R194C4</t>
  </si>
  <si>
    <t xml:space="preserve">'[R4C_0331.XLS]Tregion'!R194C32</t>
  </si>
  <si>
    <t xml:space="preserve">'[R4C_0331.XLS]Tregion'!R194C10</t>
  </si>
  <si>
    <t xml:space="preserve">'[R4C_0331.XLS]Tregion'!R194C24</t>
  </si>
  <si>
    <t xml:space="preserve">'[R5_0331.XLS]Tregion'!R194C1</t>
  </si>
  <si>
    <t xml:space="preserve">'[R5_0331.XLS]Tregion'!R194C2</t>
  </si>
  <si>
    <t xml:space="preserve">'[R5_0331.XLS]Tregion'!R194C3</t>
  </si>
  <si>
    <t xml:space="preserve">'[R5_0331.XLS]Tregion'!R194C4</t>
  </si>
  <si>
    <t xml:space="preserve">'[R5_0331.XLS]Tregion'!R194C32</t>
  </si>
  <si>
    <t xml:space="preserve">'[R5_0331.XLS]Tregion'!R194C10</t>
  </si>
  <si>
    <t xml:space="preserve">'[R5_0331.XLS]Tregion'!R194C24</t>
  </si>
  <si>
    <t xml:space="preserve">'[R6_0331.XLS]Tregion'!R194C1</t>
  </si>
  <si>
    <t xml:space="preserve">'[R6_0331.XLS]Tregion'!R194C2</t>
  </si>
  <si>
    <t xml:space="preserve">'[R6_0331.XLS]Tregion'!R194C3</t>
  </si>
  <si>
    <t xml:space="preserve">'[R6_0331.XLS]Tregion'!R194C4</t>
  </si>
  <si>
    <t xml:space="preserve">'[R6_0331.XLS]Tregion'!R194C32</t>
  </si>
  <si>
    <t xml:space="preserve">'[R6_0331.XLS]Tregion'!R194C10</t>
  </si>
  <si>
    <t xml:space="preserve">'[R6_0331.XLS]Tregion'!R194C24</t>
  </si>
  <si>
    <t xml:space="preserve">'[R1_0331.XLS]Tregion'!R195C1</t>
  </si>
  <si>
    <t xml:space="preserve">'[R1_0331.XLS]Tregion'!R195C2</t>
  </si>
  <si>
    <t xml:space="preserve">'[R1_0331.XLS]Tregion'!R195C3</t>
  </si>
  <si>
    <t xml:space="preserve">'[R1_0331.XLS]Tregion'!R195C4</t>
  </si>
  <si>
    <t xml:space="preserve">'[R1_0331.XLS]Tregion'!R195C32</t>
  </si>
  <si>
    <t xml:space="preserve">'[R1_0331.XLS]Tregion'!R195C10</t>
  </si>
  <si>
    <t xml:space="preserve">'[R1_0331.XLS]Tregion'!R195C24</t>
  </si>
  <si>
    <t xml:space="preserve">'[R1A_0331.XLS]Tregion'!R195C1</t>
  </si>
  <si>
    <t xml:space="preserve">'[R1A_0331.XLS]Tregion'!R195C2</t>
  </si>
  <si>
    <t xml:space="preserve">'[R1A_0331.XLS]Tregion'!R195C3</t>
  </si>
  <si>
    <t xml:space="preserve">'[R1A_0331.XLS]Tregion'!R195C4</t>
  </si>
  <si>
    <t xml:space="preserve">'[R1A_0331.XLS]Tregion'!R195C32</t>
  </si>
  <si>
    <t xml:space="preserve">'[R1A_0331.XLS]Tregion'!R195C10</t>
  </si>
  <si>
    <t xml:space="preserve">'[R1A_0331.XLS]Tregion'!R195C24</t>
  </si>
  <si>
    <t xml:space="preserve">'[R1B_0331.XLS]Tregion'!R195C1</t>
  </si>
  <si>
    <t xml:space="preserve">'[R1B_0331.XLS]Tregion'!R195C2</t>
  </si>
  <si>
    <t xml:space="preserve">'[R1B_0331.XLS]Tregion'!R195C3</t>
  </si>
  <si>
    <t xml:space="preserve">'[R1B_0331.XLS]Tregion'!R195C4</t>
  </si>
  <si>
    <t xml:space="preserve">'[R1B_0331.XLS]Tregion'!R195C32</t>
  </si>
  <si>
    <t xml:space="preserve">'[R1B_0331.XLS]Tregion'!R195C10</t>
  </si>
  <si>
    <t xml:space="preserve">'[R1B_0331.XLS]Tregion'!R195C24</t>
  </si>
  <si>
    <t xml:space="preserve">'[R1C_0331.XLS]Tregion'!R195C1</t>
  </si>
  <si>
    <t xml:space="preserve">'[R1C_0331.XLS]Tregion'!R195C2</t>
  </si>
  <si>
    <t xml:space="preserve">'[R1C_0331.XLS]Tregion'!R195C3</t>
  </si>
  <si>
    <t xml:space="preserve">'[R1C_0331.XLS]Tregion'!R195C4</t>
  </si>
  <si>
    <t xml:space="preserve">'[R1C_0331.XLS]Tregion'!R195C32</t>
  </si>
  <si>
    <t xml:space="preserve">'[R1C_0331.XLS]Tregion'!R195C10</t>
  </si>
  <si>
    <t xml:space="preserve">'[R1C_0331.XLS]Tregion'!R195C24</t>
  </si>
  <si>
    <t xml:space="preserve">'[R1E_0331.XLS]Tregion'!R195C1</t>
  </si>
  <si>
    <t xml:space="preserve">'[R1E_0331.XLS]Tregion'!R195C2</t>
  </si>
  <si>
    <t xml:space="preserve">'[R1E_0331.XLS]Tregion'!R195C3</t>
  </si>
  <si>
    <t xml:space="preserve">'[R1E_0331.XLS]Tregion'!R195C4</t>
  </si>
  <si>
    <t xml:space="preserve">'[R1E_0331.XLS]Tregion'!R195C32</t>
  </si>
  <si>
    <t xml:space="preserve">'[R1E_0331.XLS]Tregion'!R195C10</t>
  </si>
  <si>
    <t xml:space="preserve">'[R1E_0331.XLS]Tregion'!R195C24</t>
  </si>
  <si>
    <t xml:space="preserve">'[R1Z_0331.XLS]Tregion'!R195C1</t>
  </si>
  <si>
    <t xml:space="preserve">'[R1Z_0331.XLS]Tregion'!R195C2</t>
  </si>
  <si>
    <t xml:space="preserve">'[R1Z_0331.XLS]Tregion'!R195C3</t>
  </si>
  <si>
    <t xml:space="preserve">'[R1Z_0331.XLS]Tregion'!R195C4</t>
  </si>
  <si>
    <t xml:space="preserve">'[R1Z_0331.XLS]Tregion'!R195C32</t>
  </si>
  <si>
    <t xml:space="preserve">'[R1Z_0331.XLS]Tregion'!R195C10</t>
  </si>
  <si>
    <t xml:space="preserve">'[R1Z_0331.XLS]Tregion'!R195C24</t>
  </si>
  <si>
    <t xml:space="preserve">'[R3B_0331.XLS]Tregion'!R195C1</t>
  </si>
  <si>
    <t xml:space="preserve">'[R3B_0331.XLS]Tregion'!R195C2</t>
  </si>
  <si>
    <t xml:space="preserve">'[R3B_0331.XLS]Tregion'!R195C3</t>
  </si>
  <si>
    <t xml:space="preserve">'[R3B_0331.XLS]Tregion'!R195C4</t>
  </si>
  <si>
    <t xml:space="preserve">'[R3B_0331.XLS]Tregion'!R195C32</t>
  </si>
  <si>
    <t xml:space="preserve">'[R3B_0331.XLS]Tregion'!R195C10</t>
  </si>
  <si>
    <t xml:space="preserve">'[R3B_0331.XLS]Tregion'!R195C24</t>
  </si>
  <si>
    <t xml:space="preserve">'[R4_0331.XLS]Tregion'!R195C1</t>
  </si>
  <si>
    <t xml:space="preserve">'[R4_0331.XLS]Tregion'!R195C2</t>
  </si>
  <si>
    <t xml:space="preserve">'[R4_0331.XLS]Tregion'!R195C3</t>
  </si>
  <si>
    <t xml:space="preserve">'[R4_0331.XLS]Tregion'!R195C4</t>
  </si>
  <si>
    <t xml:space="preserve">'[R4_0331.XLS]Tregion'!R195C32</t>
  </si>
  <si>
    <t xml:space="preserve">'[R4_0331.XLS]Tregion'!R195C10</t>
  </si>
  <si>
    <t xml:space="preserve">'[R4_0331.XLS]Tregion'!R195C24</t>
  </si>
  <si>
    <t xml:space="preserve">'[R4A_0331.XLS]Tregion'!R195C1</t>
  </si>
  <si>
    <t xml:space="preserve">'[R4A_0331.XLS]Tregion'!R195C2</t>
  </si>
  <si>
    <t xml:space="preserve">'[R4A_0331.XLS]Tregion'!R195C3</t>
  </si>
  <si>
    <t xml:space="preserve">'[R4A_0331.XLS]Tregion'!R195C4</t>
  </si>
  <si>
    <t xml:space="preserve">'[R4A_0331.XLS]Tregion'!R195C32</t>
  </si>
  <si>
    <t xml:space="preserve">'[R4A_0331.XLS]Tregion'!R195C10</t>
  </si>
  <si>
    <t xml:space="preserve">'[R4A_0331.XLS]Tregion'!R195C24</t>
  </si>
  <si>
    <t xml:space="preserve">'[R4B_0331.XLS]Tregion'!R195C1</t>
  </si>
  <si>
    <t xml:space="preserve">'[R4B_0331.XLS]Tregion'!R195C2</t>
  </si>
  <si>
    <t xml:space="preserve">'[R4B_0331.XLS]Tregion'!R195C3</t>
  </si>
  <si>
    <t xml:space="preserve">'[R4B_0331.XLS]Tregion'!R195C4</t>
  </si>
  <si>
    <t xml:space="preserve">'[R4B_0331.XLS]Tregion'!R195C32</t>
  </si>
  <si>
    <t xml:space="preserve">'[R4B_0331.XLS]Tregion'!R195C10</t>
  </si>
  <si>
    <t xml:space="preserve">'[R4B_0331.XLS]Tregion'!R195C24</t>
  </si>
  <si>
    <t xml:space="preserve">'[R4C_0331.XLS]Tregion'!R195C1</t>
  </si>
  <si>
    <t xml:space="preserve">'[R4C_0331.XLS]Tregion'!R195C2</t>
  </si>
  <si>
    <t xml:space="preserve">'[R4C_0331.XLS]Tregion'!R195C3</t>
  </si>
  <si>
    <t xml:space="preserve">'[R4C_0331.XLS]Tregion'!R195C4</t>
  </si>
  <si>
    <t xml:space="preserve">'[R4C_0331.XLS]Tregion'!R195C32</t>
  </si>
  <si>
    <t xml:space="preserve">'[R4C_0331.XLS]Tregion'!R195C10</t>
  </si>
  <si>
    <t xml:space="preserve">'[R4C_0331.XLS]Tregion'!R195C24</t>
  </si>
  <si>
    <t xml:space="preserve">'[R5_0331.XLS]Tregion'!R195C1</t>
  </si>
  <si>
    <t xml:space="preserve">'[R5_0331.XLS]Tregion'!R195C2</t>
  </si>
  <si>
    <t xml:space="preserve">'[R5_0331.XLS]Tregion'!R195C3</t>
  </si>
  <si>
    <t xml:space="preserve">'[R5_0331.XLS]Tregion'!R195C4</t>
  </si>
  <si>
    <t xml:space="preserve">'[R5_0331.XLS]Tregion'!R195C32</t>
  </si>
  <si>
    <t xml:space="preserve">'[R5_0331.XLS]Tregion'!R195C10</t>
  </si>
  <si>
    <t xml:space="preserve">'[R5_0331.XLS]Tregion'!R195C24</t>
  </si>
  <si>
    <t xml:space="preserve">'[R6_0331.XLS]Tregion'!R195C1</t>
  </si>
  <si>
    <t xml:space="preserve">'[R6_0331.XLS]Tregion'!R195C2</t>
  </si>
  <si>
    <t xml:space="preserve">'[R6_0331.XLS]Tregion'!R195C3</t>
  </si>
  <si>
    <t xml:space="preserve">'[R6_0331.XLS]Tregion'!R195C4</t>
  </si>
  <si>
    <t xml:space="preserve">'[R6_0331.XLS]Tregion'!R195C32</t>
  </si>
  <si>
    <t xml:space="preserve">'[R6_0331.XLS]Tregion'!R195C10</t>
  </si>
  <si>
    <t xml:space="preserve">'[R6_0331.XLS]Tregion'!R195C24</t>
  </si>
  <si>
    <t xml:space="preserve">'[R1_0331.XLS]Tregion'!R196C1</t>
  </si>
  <si>
    <t xml:space="preserve">'[R1_0331.XLS]Tregion'!R196C2</t>
  </si>
  <si>
    <t xml:space="preserve">'[R1_0331.XLS]Tregion'!R196C3</t>
  </si>
  <si>
    <t xml:space="preserve">'[R1_0331.XLS]Tregion'!R196C4</t>
  </si>
  <si>
    <t xml:space="preserve">'[R1_0331.XLS]Tregion'!R196C32</t>
  </si>
  <si>
    <t xml:space="preserve">'[R1_0331.XLS]Tregion'!R196C10</t>
  </si>
  <si>
    <t xml:space="preserve">'[R1_0331.XLS]Tregion'!R196C24</t>
  </si>
  <si>
    <t xml:space="preserve">'[R1A_0331.XLS]Tregion'!R196C1</t>
  </si>
  <si>
    <t xml:space="preserve">'[R1A_0331.XLS]Tregion'!R196C2</t>
  </si>
  <si>
    <t xml:space="preserve">'[R1A_0331.XLS]Tregion'!R196C3</t>
  </si>
  <si>
    <t xml:space="preserve">'[R1A_0331.XLS]Tregion'!R196C4</t>
  </si>
  <si>
    <t xml:space="preserve">'[R1A_0331.XLS]Tregion'!R196C32</t>
  </si>
  <si>
    <t xml:space="preserve">'[R1A_0331.XLS]Tregion'!R196C10</t>
  </si>
  <si>
    <t xml:space="preserve">'[R1A_0331.XLS]Tregion'!R196C24</t>
  </si>
  <si>
    <t xml:space="preserve">'[R1B_0331.XLS]Tregion'!R196C1</t>
  </si>
  <si>
    <t xml:space="preserve">'[R1B_0331.XLS]Tregion'!R196C2</t>
  </si>
  <si>
    <t xml:space="preserve">'[R1B_0331.XLS]Tregion'!R196C3</t>
  </si>
  <si>
    <t xml:space="preserve">'[R1B_0331.XLS]Tregion'!R196C4</t>
  </si>
  <si>
    <t xml:space="preserve">'[R1B_0331.XLS]Tregion'!R196C32</t>
  </si>
  <si>
    <t xml:space="preserve">'[R1B_0331.XLS]Tregion'!R196C10</t>
  </si>
  <si>
    <t xml:space="preserve">'[R1B_0331.XLS]Tregion'!R196C24</t>
  </si>
  <si>
    <t xml:space="preserve">'[R1C_0331.XLS]Tregion'!R196C1</t>
  </si>
  <si>
    <t xml:space="preserve">'[R1C_0331.XLS]Tregion'!R196C2</t>
  </si>
  <si>
    <t xml:space="preserve">'[R1C_0331.XLS]Tregion'!R196C3</t>
  </si>
  <si>
    <t xml:space="preserve">'[R1C_0331.XLS]Tregion'!R196C4</t>
  </si>
  <si>
    <t xml:space="preserve">'[R1C_0331.XLS]Tregion'!R196C32</t>
  </si>
  <si>
    <t xml:space="preserve">'[R1C_0331.XLS]Tregion'!R196C10</t>
  </si>
  <si>
    <t xml:space="preserve">'[R1C_0331.XLS]Tregion'!R196C24</t>
  </si>
  <si>
    <t xml:space="preserve">'[R1E_0331.XLS]Tregion'!R196C1</t>
  </si>
  <si>
    <t xml:space="preserve">'[R1E_0331.XLS]Tregion'!R196C2</t>
  </si>
  <si>
    <t xml:space="preserve">'[R1E_0331.XLS]Tregion'!R196C3</t>
  </si>
  <si>
    <t xml:space="preserve">'[R1E_0331.XLS]Tregion'!R196C4</t>
  </si>
  <si>
    <t xml:space="preserve">'[R1E_0331.XLS]Tregion'!R196C32</t>
  </si>
  <si>
    <t xml:space="preserve">'[R1E_0331.XLS]Tregion'!R196C10</t>
  </si>
  <si>
    <t xml:space="preserve">'[R1E_0331.XLS]Tregion'!R196C24</t>
  </si>
  <si>
    <t xml:space="preserve">'[R1Z_0331.XLS]Tregion'!R196C1</t>
  </si>
  <si>
    <t xml:space="preserve">'[R1Z_0331.XLS]Tregion'!R196C2</t>
  </si>
  <si>
    <t xml:space="preserve">'[R1Z_0331.XLS]Tregion'!R196C3</t>
  </si>
  <si>
    <t xml:space="preserve">'[R1Z_0331.XLS]Tregion'!R196C4</t>
  </si>
  <si>
    <t xml:space="preserve">'[R1Z_0331.XLS]Tregion'!R196C32</t>
  </si>
  <si>
    <t xml:space="preserve">'[R1Z_0331.XLS]Tregion'!R196C10</t>
  </si>
  <si>
    <t xml:space="preserve">'[R1Z_0331.XLS]Tregion'!R196C24</t>
  </si>
  <si>
    <t xml:space="preserve">'[R3B_0331.XLS]Tregion'!R196C1</t>
  </si>
  <si>
    <t xml:space="preserve">'[R3B_0331.XLS]Tregion'!R196C2</t>
  </si>
  <si>
    <t xml:space="preserve">'[R3B_0331.XLS]Tregion'!R196C3</t>
  </si>
  <si>
    <t xml:space="preserve">'[R3B_0331.XLS]Tregion'!R196C4</t>
  </si>
  <si>
    <t xml:space="preserve">'[R3B_0331.XLS]Tregion'!R196C32</t>
  </si>
  <si>
    <t xml:space="preserve">'[R3B_0331.XLS]Tregion'!R196C10</t>
  </si>
  <si>
    <t xml:space="preserve">'[R3B_0331.XLS]Tregion'!R196C24</t>
  </si>
  <si>
    <t xml:space="preserve">'[R4_0331.XLS]Tregion'!R196C1</t>
  </si>
  <si>
    <t xml:space="preserve">'[R4_0331.XLS]Tregion'!R196C2</t>
  </si>
  <si>
    <t xml:space="preserve">'[R4_0331.XLS]Tregion'!R196C3</t>
  </si>
  <si>
    <t xml:space="preserve">'[R4_0331.XLS]Tregion'!R196C4</t>
  </si>
  <si>
    <t xml:space="preserve">'[R4_0331.XLS]Tregion'!R196C32</t>
  </si>
  <si>
    <t xml:space="preserve">'[R4_0331.XLS]Tregion'!R196C10</t>
  </si>
  <si>
    <t xml:space="preserve">'[R4_0331.XLS]Tregion'!R196C24</t>
  </si>
  <si>
    <t xml:space="preserve">'[R4A_0331.XLS]Tregion'!R196C1</t>
  </si>
  <si>
    <t xml:space="preserve">'[R4A_0331.XLS]Tregion'!R196C2</t>
  </si>
  <si>
    <t xml:space="preserve">'[R4A_0331.XLS]Tregion'!R196C3</t>
  </si>
  <si>
    <t xml:space="preserve">'[R4A_0331.XLS]Tregion'!R196C4</t>
  </si>
  <si>
    <t xml:space="preserve">'[R4A_0331.XLS]Tregion'!R196C32</t>
  </si>
  <si>
    <t xml:space="preserve">'[R4A_0331.XLS]Tregion'!R196C10</t>
  </si>
  <si>
    <t xml:space="preserve">'[R4A_0331.XLS]Tregion'!R196C24</t>
  </si>
  <si>
    <t xml:space="preserve">'[R4B_0331.XLS]Tregion'!R196C1</t>
  </si>
  <si>
    <t xml:space="preserve">'[R4B_0331.XLS]Tregion'!R196C2</t>
  </si>
  <si>
    <t xml:space="preserve">'[R4B_0331.XLS]Tregion'!R196C3</t>
  </si>
  <si>
    <t xml:space="preserve">'[R4B_0331.XLS]Tregion'!R196C4</t>
  </si>
  <si>
    <t xml:space="preserve">'[R4B_0331.XLS]Tregion'!R196C32</t>
  </si>
  <si>
    <t xml:space="preserve">'[R4B_0331.XLS]Tregion'!R196C10</t>
  </si>
  <si>
    <t xml:space="preserve">'[R4B_0331.XLS]Tregion'!R196C24</t>
  </si>
  <si>
    <t xml:space="preserve">'[R4C_0331.XLS]Tregion'!R196C1</t>
  </si>
  <si>
    <t xml:space="preserve">'[R4C_0331.XLS]Tregion'!R196C2</t>
  </si>
  <si>
    <t xml:space="preserve">'[R4C_0331.XLS]Tregion'!R196C3</t>
  </si>
  <si>
    <t xml:space="preserve">'[R4C_0331.XLS]Tregion'!R196C4</t>
  </si>
  <si>
    <t xml:space="preserve">'[R4C_0331.XLS]Tregion'!R196C32</t>
  </si>
  <si>
    <t xml:space="preserve">'[R4C_0331.XLS]Tregion'!R196C10</t>
  </si>
  <si>
    <t xml:space="preserve">'[R4C_0331.XLS]Tregion'!R196C24</t>
  </si>
  <si>
    <t xml:space="preserve">'[R5_0331.XLS]Tregion'!R196C1</t>
  </si>
  <si>
    <t xml:space="preserve">'[R5_0331.XLS]Tregion'!R196C2</t>
  </si>
  <si>
    <t xml:space="preserve">'[R5_0331.XLS]Tregion'!R196C3</t>
  </si>
  <si>
    <t xml:space="preserve">'[R5_0331.XLS]Tregion'!R196C4</t>
  </si>
  <si>
    <t xml:space="preserve">'[R5_0331.XLS]Tregion'!R196C32</t>
  </si>
  <si>
    <t xml:space="preserve">'[R5_0331.XLS]Tregion'!R196C10</t>
  </si>
  <si>
    <t xml:space="preserve">'[R5_0331.XLS]Tregion'!R196C24</t>
  </si>
  <si>
    <t xml:space="preserve">'[R6_0331.XLS]Tregion'!R196C1</t>
  </si>
  <si>
    <t xml:space="preserve">'[R6_0331.XLS]Tregion'!R196C2</t>
  </si>
  <si>
    <t xml:space="preserve">'[R6_0331.XLS]Tregion'!R196C3</t>
  </si>
  <si>
    <t xml:space="preserve">'[R6_0331.XLS]Tregion'!R196C4</t>
  </si>
  <si>
    <t xml:space="preserve">'[R6_0331.XLS]Tregion'!R196C32</t>
  </si>
  <si>
    <t xml:space="preserve">'[R6_0331.XLS]Tregion'!R196C10</t>
  </si>
  <si>
    <t xml:space="preserve">'[R6_0331.XLS]Tregion'!R196C24</t>
  </si>
  <si>
    <t xml:space="preserve">'[R1_0331.XLS]Tregion'!R197C1</t>
  </si>
  <si>
    <t xml:space="preserve">'[R1_0331.XLS]Tregion'!R197C2</t>
  </si>
  <si>
    <t xml:space="preserve">'[R1_0331.XLS]Tregion'!R197C3</t>
  </si>
  <si>
    <t xml:space="preserve">'[R1_0331.XLS]Tregion'!R197C4</t>
  </si>
  <si>
    <t xml:space="preserve">'[R1_0331.XLS]Tregion'!R197C32</t>
  </si>
  <si>
    <t xml:space="preserve">'[R1_0331.XLS]Tregion'!R197C10</t>
  </si>
  <si>
    <t xml:space="preserve">'[R1_0331.XLS]Tregion'!R197C24</t>
  </si>
  <si>
    <t xml:space="preserve">'[R1A_0331.XLS]Tregion'!R197C1</t>
  </si>
  <si>
    <t xml:space="preserve">'[R1A_0331.XLS]Tregion'!R197C2</t>
  </si>
  <si>
    <t xml:space="preserve">'[R1A_0331.XLS]Tregion'!R197C3</t>
  </si>
  <si>
    <t xml:space="preserve">'[R1A_0331.XLS]Tregion'!R197C4</t>
  </si>
  <si>
    <t xml:space="preserve">'[R1A_0331.XLS]Tregion'!R197C32</t>
  </si>
  <si>
    <t xml:space="preserve">'[R1A_0331.XLS]Tregion'!R197C10</t>
  </si>
  <si>
    <t xml:space="preserve">'[R1A_0331.XLS]Tregion'!R197C24</t>
  </si>
  <si>
    <t xml:space="preserve">'[R1B_0331.XLS]Tregion'!R197C1</t>
  </si>
  <si>
    <t xml:space="preserve">'[R1B_0331.XLS]Tregion'!R197C2</t>
  </si>
  <si>
    <t xml:space="preserve">'[R1B_0331.XLS]Tregion'!R197C3</t>
  </si>
  <si>
    <t xml:space="preserve">'[R1B_0331.XLS]Tregion'!R197C4</t>
  </si>
  <si>
    <t xml:space="preserve">'[R1B_0331.XLS]Tregion'!R197C32</t>
  </si>
  <si>
    <t xml:space="preserve">'[R1B_0331.XLS]Tregion'!R197C10</t>
  </si>
  <si>
    <t xml:space="preserve">'[R1B_0331.XLS]Tregion'!R197C24</t>
  </si>
  <si>
    <t xml:space="preserve">'[R1C_0331.XLS]Tregion'!R197C1</t>
  </si>
  <si>
    <t xml:space="preserve">'[R1C_0331.XLS]Tregion'!R197C2</t>
  </si>
  <si>
    <t xml:space="preserve">'[R1C_0331.XLS]Tregion'!R197C3</t>
  </si>
  <si>
    <t xml:space="preserve">'[R1C_0331.XLS]Tregion'!R197C4</t>
  </si>
  <si>
    <t xml:space="preserve">'[R1C_0331.XLS]Tregion'!R197C32</t>
  </si>
  <si>
    <t xml:space="preserve">'[R1C_0331.XLS]Tregion'!R197C10</t>
  </si>
  <si>
    <t xml:space="preserve">'[R1C_0331.XLS]Tregion'!R197C24</t>
  </si>
  <si>
    <t xml:space="preserve">'[R1E_0331.XLS]Tregion'!R197C1</t>
  </si>
  <si>
    <t xml:space="preserve">'[R1E_0331.XLS]Tregion'!R197C2</t>
  </si>
  <si>
    <t xml:space="preserve">'[R1E_0331.XLS]Tregion'!R197C3</t>
  </si>
  <si>
    <t xml:space="preserve">'[R1E_0331.XLS]Tregion'!R197C4</t>
  </si>
  <si>
    <t xml:space="preserve">'[R1E_0331.XLS]Tregion'!R197C32</t>
  </si>
  <si>
    <t xml:space="preserve">'[R1E_0331.XLS]Tregion'!R197C10</t>
  </si>
  <si>
    <t xml:space="preserve">'[R1E_0331.XLS]Tregion'!R197C24</t>
  </si>
  <si>
    <t xml:space="preserve">'[R1Z_0331.XLS]Tregion'!R197C1</t>
  </si>
  <si>
    <t xml:space="preserve">'[R1Z_0331.XLS]Tregion'!R197C2</t>
  </si>
  <si>
    <t xml:space="preserve">'[R1Z_0331.XLS]Tregion'!R197C3</t>
  </si>
  <si>
    <t xml:space="preserve">'[R1Z_0331.XLS]Tregion'!R197C4</t>
  </si>
  <si>
    <t xml:space="preserve">'[R1Z_0331.XLS]Tregion'!R197C32</t>
  </si>
  <si>
    <t xml:space="preserve">'[R1Z_0331.XLS]Tregion'!R197C10</t>
  </si>
  <si>
    <t xml:space="preserve">'[R1Z_0331.XLS]Tregion'!R197C24</t>
  </si>
  <si>
    <t xml:space="preserve">'[R3B_0331.XLS]Tregion'!R197C1</t>
  </si>
  <si>
    <t xml:space="preserve">'[R3B_0331.XLS]Tregion'!R197C2</t>
  </si>
  <si>
    <t xml:space="preserve">'[R3B_0331.XLS]Tregion'!R197C3</t>
  </si>
  <si>
    <t xml:space="preserve">'[R3B_0331.XLS]Tregion'!R197C4</t>
  </si>
  <si>
    <t xml:space="preserve">'[R3B_0331.XLS]Tregion'!R197C32</t>
  </si>
  <si>
    <t xml:space="preserve">'[R3B_0331.XLS]Tregion'!R197C10</t>
  </si>
  <si>
    <t xml:space="preserve">'[R3B_0331.XLS]Tregion'!R197C24</t>
  </si>
  <si>
    <t xml:space="preserve">'[R4_0331.XLS]Tregion'!R197C1</t>
  </si>
  <si>
    <t xml:space="preserve">'[R4_0331.XLS]Tregion'!R197C2</t>
  </si>
  <si>
    <t xml:space="preserve">'[R4_0331.XLS]Tregion'!R197C3</t>
  </si>
  <si>
    <t xml:space="preserve">'[R4_0331.XLS]Tregion'!R197C4</t>
  </si>
  <si>
    <t xml:space="preserve">'[R4_0331.XLS]Tregion'!R197C32</t>
  </si>
  <si>
    <t xml:space="preserve">'[R4_0331.XLS]Tregion'!R197C10</t>
  </si>
  <si>
    <t xml:space="preserve">'[R4_0331.XLS]Tregion'!R197C24</t>
  </si>
  <si>
    <t xml:space="preserve">'[R4A_0331.XLS]Tregion'!R197C1</t>
  </si>
  <si>
    <t xml:space="preserve">'[R4A_0331.XLS]Tregion'!R197C2</t>
  </si>
  <si>
    <t xml:space="preserve">'[R4A_0331.XLS]Tregion'!R197C3</t>
  </si>
  <si>
    <t xml:space="preserve">'[R4A_0331.XLS]Tregion'!R197C4</t>
  </si>
  <si>
    <t xml:space="preserve">'[R4A_0331.XLS]Tregion'!R197C32</t>
  </si>
  <si>
    <t xml:space="preserve">'[R4A_0331.XLS]Tregion'!R197C10</t>
  </si>
  <si>
    <t xml:space="preserve">'[R4A_0331.XLS]Tregion'!R197C24</t>
  </si>
  <si>
    <t xml:space="preserve">'[R4B_0331.XLS]Tregion'!R197C1</t>
  </si>
  <si>
    <t xml:space="preserve">'[R4B_0331.XLS]Tregion'!R197C2</t>
  </si>
  <si>
    <t xml:space="preserve">'[R4B_0331.XLS]Tregion'!R197C3</t>
  </si>
  <si>
    <t xml:space="preserve">'[R4B_0331.XLS]Tregion'!R197C4</t>
  </si>
  <si>
    <t xml:space="preserve">'[R4B_0331.XLS]Tregion'!R197C32</t>
  </si>
  <si>
    <t xml:space="preserve">'[R4B_0331.XLS]Tregion'!R197C10</t>
  </si>
  <si>
    <t xml:space="preserve">'[R4B_0331.XLS]Tregion'!R197C24</t>
  </si>
  <si>
    <t xml:space="preserve">'[R4C_0331.XLS]Tregion'!R197C1</t>
  </si>
  <si>
    <t xml:space="preserve">'[R4C_0331.XLS]Tregion'!R197C2</t>
  </si>
  <si>
    <t xml:space="preserve">'[R4C_0331.XLS]Tregion'!R197C3</t>
  </si>
  <si>
    <t xml:space="preserve">'[R4C_0331.XLS]Tregion'!R197C4</t>
  </si>
  <si>
    <t xml:space="preserve">'[R4C_0331.XLS]Tregion'!R197C32</t>
  </si>
  <si>
    <t xml:space="preserve">'[R4C_0331.XLS]Tregion'!R197C10</t>
  </si>
  <si>
    <t xml:space="preserve">'[R4C_0331.XLS]Tregion'!R197C24</t>
  </si>
  <si>
    <t xml:space="preserve">'[R5_0331.XLS]Tregion'!R197C1</t>
  </si>
  <si>
    <t xml:space="preserve">'[R5_0331.XLS]Tregion'!R197C2</t>
  </si>
  <si>
    <t xml:space="preserve">'[R5_0331.XLS]Tregion'!R197C3</t>
  </si>
  <si>
    <t xml:space="preserve">'[R5_0331.XLS]Tregion'!R197C4</t>
  </si>
  <si>
    <t xml:space="preserve">'[R5_0331.XLS]Tregion'!R197C32</t>
  </si>
  <si>
    <t xml:space="preserve">'[R5_0331.XLS]Tregion'!R197C10</t>
  </si>
  <si>
    <t xml:space="preserve">'[R5_0331.XLS]Tregion'!R197C24</t>
  </si>
  <si>
    <t xml:space="preserve">'[R6_0331.XLS]Tregion'!R197C1</t>
  </si>
  <si>
    <t xml:space="preserve">'[R6_0331.XLS]Tregion'!R197C2</t>
  </si>
  <si>
    <t xml:space="preserve">'[R6_0331.XLS]Tregion'!R197C3</t>
  </si>
  <si>
    <t xml:space="preserve">'[R6_0331.XLS]Tregion'!R197C4</t>
  </si>
  <si>
    <t xml:space="preserve">'[R6_0331.XLS]Tregion'!R197C32</t>
  </si>
  <si>
    <t xml:space="preserve">'[R6_0331.XLS]Tregion'!R197C10</t>
  </si>
  <si>
    <t xml:space="preserve">'[R6_0331.XLS]Tregion'!R197C24</t>
  </si>
  <si>
    <t xml:space="preserve">'[R1_0331.XLS]Tregion'!R198C1</t>
  </si>
  <si>
    <t xml:space="preserve">'[R1_0331.XLS]Tregion'!R198C2</t>
  </si>
  <si>
    <t xml:space="preserve">'[R1_0331.XLS]Tregion'!R198C3</t>
  </si>
  <si>
    <t xml:space="preserve">'[R1_0331.XLS]Tregion'!R198C4</t>
  </si>
  <si>
    <t xml:space="preserve">'[R1_0331.XLS]Tregion'!R198C32</t>
  </si>
  <si>
    <t xml:space="preserve">'[R1_0331.XLS]Tregion'!R198C10</t>
  </si>
  <si>
    <t xml:space="preserve">'[R1_0331.XLS]Tregion'!R198C24</t>
  </si>
  <si>
    <t xml:space="preserve">'[R1A_0331.XLS]Tregion'!R198C1</t>
  </si>
  <si>
    <t xml:space="preserve">'[R1A_0331.XLS]Tregion'!R198C2</t>
  </si>
  <si>
    <t xml:space="preserve">'[R1A_0331.XLS]Tregion'!R198C3</t>
  </si>
  <si>
    <t xml:space="preserve">'[R1A_0331.XLS]Tregion'!R198C4</t>
  </si>
  <si>
    <t xml:space="preserve">'[R1A_0331.XLS]Tregion'!R198C32</t>
  </si>
  <si>
    <t xml:space="preserve">'[R1A_0331.XLS]Tregion'!R198C10</t>
  </si>
  <si>
    <t xml:space="preserve">'[R1A_0331.XLS]Tregion'!R198C24</t>
  </si>
  <si>
    <t xml:space="preserve">'[R1B_0331.XLS]Tregion'!R198C1</t>
  </si>
  <si>
    <t xml:space="preserve">'[R1B_0331.XLS]Tregion'!R198C2</t>
  </si>
  <si>
    <t xml:space="preserve">'[R1B_0331.XLS]Tregion'!R198C3</t>
  </si>
  <si>
    <t xml:space="preserve">'[R1B_0331.XLS]Tregion'!R198C4</t>
  </si>
  <si>
    <t xml:space="preserve">'[R1B_0331.XLS]Tregion'!R198C32</t>
  </si>
  <si>
    <t xml:space="preserve">'[R1B_0331.XLS]Tregion'!R198C10</t>
  </si>
  <si>
    <t xml:space="preserve">'[R1B_0331.XLS]Tregion'!R198C24</t>
  </si>
  <si>
    <t xml:space="preserve">'[R1C_0331.XLS]Tregion'!R198C1</t>
  </si>
  <si>
    <t xml:space="preserve">'[R1C_0331.XLS]Tregion'!R198C2</t>
  </si>
  <si>
    <t xml:space="preserve">'[R1C_0331.XLS]Tregion'!R198C3</t>
  </si>
  <si>
    <t xml:space="preserve">'[R1C_0331.XLS]Tregion'!R198C4</t>
  </si>
  <si>
    <t xml:space="preserve">'[R1C_0331.XLS]Tregion'!R198C32</t>
  </si>
  <si>
    <t xml:space="preserve">'[R1C_0331.XLS]Tregion'!R198C10</t>
  </si>
  <si>
    <t xml:space="preserve">'[R1C_0331.XLS]Tregion'!R198C24</t>
  </si>
  <si>
    <t xml:space="preserve">'[R1E_0331.XLS]Tregion'!R198C1</t>
  </si>
  <si>
    <t xml:space="preserve">'[R1E_0331.XLS]Tregion'!R198C2</t>
  </si>
  <si>
    <t xml:space="preserve">'[R1E_0331.XLS]Tregion'!R198C3</t>
  </si>
  <si>
    <t xml:space="preserve">'[R1E_0331.XLS]Tregion'!R198C4</t>
  </si>
  <si>
    <t xml:space="preserve">'[R1E_0331.XLS]Tregion'!R198C32</t>
  </si>
  <si>
    <t xml:space="preserve">'[R1E_0331.XLS]Tregion'!R198C10</t>
  </si>
  <si>
    <t xml:space="preserve">'[R1E_0331.XLS]Tregion'!R198C24</t>
  </si>
  <si>
    <t xml:space="preserve">'[R1Z_0331.XLS]Tregion'!R198C1</t>
  </si>
  <si>
    <t xml:space="preserve">'[R1Z_0331.XLS]Tregion'!R198C2</t>
  </si>
  <si>
    <t xml:space="preserve">'[R1Z_0331.XLS]Tregion'!R198C3</t>
  </si>
  <si>
    <t xml:space="preserve">'[R1Z_0331.XLS]Tregion'!R198C4</t>
  </si>
  <si>
    <t xml:space="preserve">'[R1Z_0331.XLS]Tregion'!R198C32</t>
  </si>
  <si>
    <t xml:space="preserve">'[R1Z_0331.XLS]Tregion'!R198C10</t>
  </si>
  <si>
    <t xml:space="preserve">'[R1Z_0331.XLS]Tregion'!R198C24</t>
  </si>
  <si>
    <t xml:space="preserve">'[R3B_0331.XLS]Tregion'!R198C1</t>
  </si>
  <si>
    <t xml:space="preserve">'[R3B_0331.XLS]Tregion'!R198C2</t>
  </si>
  <si>
    <t xml:space="preserve">'[R3B_0331.XLS]Tregion'!R198C3</t>
  </si>
  <si>
    <t xml:space="preserve">'[R3B_0331.XLS]Tregion'!R198C4</t>
  </si>
  <si>
    <t xml:space="preserve">'[R3B_0331.XLS]Tregion'!R198C32</t>
  </si>
  <si>
    <t xml:space="preserve">'[R3B_0331.XLS]Tregion'!R198C10</t>
  </si>
  <si>
    <t xml:space="preserve">'[R3B_0331.XLS]Tregion'!R198C24</t>
  </si>
  <si>
    <t xml:space="preserve">'[R4_0331.XLS]Tregion'!R198C1</t>
  </si>
  <si>
    <t xml:space="preserve">'[R4_0331.XLS]Tregion'!R198C2</t>
  </si>
  <si>
    <t xml:space="preserve">'[R4_0331.XLS]Tregion'!R198C3</t>
  </si>
  <si>
    <t xml:space="preserve">'[R4_0331.XLS]Tregion'!R198C4</t>
  </si>
  <si>
    <t xml:space="preserve">'[R4_0331.XLS]Tregion'!R198C32</t>
  </si>
  <si>
    <t xml:space="preserve">'[R4_0331.XLS]Tregion'!R198C10</t>
  </si>
  <si>
    <t xml:space="preserve">'[R4_0331.XLS]Tregion'!R198C24</t>
  </si>
  <si>
    <t xml:space="preserve">'[R4A_0331.XLS]Tregion'!R198C1</t>
  </si>
  <si>
    <t xml:space="preserve">'[R4A_0331.XLS]Tregion'!R198C2</t>
  </si>
  <si>
    <t xml:space="preserve">'[R4A_0331.XLS]Tregion'!R198C3</t>
  </si>
  <si>
    <t xml:space="preserve">'[R4A_0331.XLS]Tregion'!R198C4</t>
  </si>
  <si>
    <t xml:space="preserve">'[R4A_0331.XLS]Tregion'!R198C32</t>
  </si>
  <si>
    <t xml:space="preserve">'[R4A_0331.XLS]Tregion'!R198C10</t>
  </si>
  <si>
    <t xml:space="preserve">'[R4A_0331.XLS]Tregion'!R198C24</t>
  </si>
  <si>
    <t xml:space="preserve">'[R4B_0331.XLS]Tregion'!R198C1</t>
  </si>
  <si>
    <t xml:space="preserve">'[R4B_0331.XLS]Tregion'!R198C2</t>
  </si>
  <si>
    <t xml:space="preserve">'[R4B_0331.XLS]Tregion'!R198C3</t>
  </si>
  <si>
    <t xml:space="preserve">'[R4B_0331.XLS]Tregion'!R198C4</t>
  </si>
  <si>
    <t xml:space="preserve">'[R4B_0331.XLS]Tregion'!R198C32</t>
  </si>
  <si>
    <t xml:space="preserve">'[R4B_0331.XLS]Tregion'!R198C10</t>
  </si>
  <si>
    <t xml:space="preserve">'[R4B_0331.XLS]Tregion'!R198C24</t>
  </si>
  <si>
    <t xml:space="preserve">'[R4C_0331.XLS]Tregion'!R198C1</t>
  </si>
  <si>
    <t xml:space="preserve">'[R4C_0331.XLS]Tregion'!R198C2</t>
  </si>
  <si>
    <t xml:space="preserve">'[R4C_0331.XLS]Tregion'!R198C3</t>
  </si>
  <si>
    <t xml:space="preserve">'[R4C_0331.XLS]Tregion'!R198C4</t>
  </si>
  <si>
    <t xml:space="preserve">'[R4C_0331.XLS]Tregion'!R198C32</t>
  </si>
  <si>
    <t xml:space="preserve">'[R4C_0331.XLS]Tregion'!R198C10</t>
  </si>
  <si>
    <t xml:space="preserve">'[R4C_0331.XLS]Tregion'!R198C24</t>
  </si>
  <si>
    <t xml:space="preserve">'[R5_0331.XLS]Tregion'!R198C1</t>
  </si>
  <si>
    <t xml:space="preserve">'[R5_0331.XLS]Tregion'!R198C2</t>
  </si>
  <si>
    <t xml:space="preserve">'[R5_0331.XLS]Tregion'!R198C3</t>
  </si>
  <si>
    <t xml:space="preserve">'[R5_0331.XLS]Tregion'!R198C4</t>
  </si>
  <si>
    <t xml:space="preserve">'[R5_0331.XLS]Tregion'!R198C32</t>
  </si>
  <si>
    <t xml:space="preserve">'[R5_0331.XLS]Tregion'!R198C10</t>
  </si>
  <si>
    <t xml:space="preserve">'[R5_0331.XLS]Tregion'!R198C24</t>
  </si>
  <si>
    <t xml:space="preserve">'[R6_0331.XLS]Tregion'!R198C1</t>
  </si>
  <si>
    <t xml:space="preserve">'[R6_0331.XLS]Tregion'!R198C2</t>
  </si>
  <si>
    <t xml:space="preserve">'[R6_0331.XLS]Tregion'!R198C3</t>
  </si>
  <si>
    <t xml:space="preserve">'[R6_0331.XLS]Tregion'!R198C4</t>
  </si>
  <si>
    <t xml:space="preserve">'[R6_0331.XLS]Tregion'!R198C32</t>
  </si>
  <si>
    <t xml:space="preserve">'[R6_0331.XLS]Tregion'!R198C10</t>
  </si>
  <si>
    <t xml:space="preserve">'[R6_0331.XLS]Tregion'!R198C24</t>
  </si>
  <si>
    <t xml:space="preserve">'[R1_0331.XLS]Tregion'!R199C1</t>
  </si>
  <si>
    <t xml:space="preserve">'[R1_0331.XLS]Tregion'!R199C2</t>
  </si>
  <si>
    <t xml:space="preserve">'[R1_0331.XLS]Tregion'!R199C3</t>
  </si>
  <si>
    <t xml:space="preserve">'[R1_0331.XLS]Tregion'!R199C4</t>
  </si>
  <si>
    <t xml:space="preserve">'[R1_0331.XLS]Tregion'!R199C32</t>
  </si>
  <si>
    <t xml:space="preserve">'[R1_0331.XLS]Tregion'!R199C10</t>
  </si>
  <si>
    <t xml:space="preserve">'[R1_0331.XLS]Tregion'!R199C24</t>
  </si>
  <si>
    <t xml:space="preserve">'[R1A_0331.XLS]Tregion'!R199C1</t>
  </si>
  <si>
    <t xml:space="preserve">'[R1A_0331.XLS]Tregion'!R199C2</t>
  </si>
  <si>
    <t xml:space="preserve">'[R1A_0331.XLS]Tregion'!R199C3</t>
  </si>
  <si>
    <t xml:space="preserve">'[R1A_0331.XLS]Tregion'!R199C4</t>
  </si>
  <si>
    <t xml:space="preserve">'[R1A_0331.XLS]Tregion'!R199C32</t>
  </si>
  <si>
    <t xml:space="preserve">'[R1A_0331.XLS]Tregion'!R199C10</t>
  </si>
  <si>
    <t xml:space="preserve">'[R1A_0331.XLS]Tregion'!R199C24</t>
  </si>
  <si>
    <t xml:space="preserve">'[R1B_0331.XLS]Tregion'!R199C1</t>
  </si>
  <si>
    <t xml:space="preserve">'[R1B_0331.XLS]Tregion'!R199C2</t>
  </si>
  <si>
    <t xml:space="preserve">'[R1B_0331.XLS]Tregion'!R199C3</t>
  </si>
  <si>
    <t xml:space="preserve">'[R1B_0331.XLS]Tregion'!R199C4</t>
  </si>
  <si>
    <t xml:space="preserve">'[R1B_0331.XLS]Tregion'!R199C32</t>
  </si>
  <si>
    <t xml:space="preserve">'[R1B_0331.XLS]Tregion'!R199C10</t>
  </si>
  <si>
    <t xml:space="preserve">'[R1B_0331.XLS]Tregion'!R199C24</t>
  </si>
  <si>
    <t xml:space="preserve">'[R1C_0331.XLS]Tregion'!R199C1</t>
  </si>
  <si>
    <t xml:space="preserve">'[R1C_0331.XLS]Tregion'!R199C2</t>
  </si>
  <si>
    <t xml:space="preserve">'[R1C_0331.XLS]Tregion'!R199C3</t>
  </si>
  <si>
    <t xml:space="preserve">'[R1C_0331.XLS]Tregion'!R199C4</t>
  </si>
  <si>
    <t xml:space="preserve">'[R1C_0331.XLS]Tregion'!R199C32</t>
  </si>
  <si>
    <t xml:space="preserve">'[R1C_0331.XLS]Tregion'!R199C10</t>
  </si>
  <si>
    <t xml:space="preserve">'[R1C_0331.XLS]Tregion'!R199C24</t>
  </si>
  <si>
    <t xml:space="preserve">'[R1E_0331.XLS]Tregion'!R199C1</t>
  </si>
  <si>
    <t xml:space="preserve">'[R1E_0331.XLS]Tregion'!R199C2</t>
  </si>
  <si>
    <t xml:space="preserve">'[R1E_0331.XLS]Tregion'!R199C3</t>
  </si>
  <si>
    <t xml:space="preserve">'[R1E_0331.XLS]Tregion'!R199C4</t>
  </si>
  <si>
    <t xml:space="preserve">'[R1E_0331.XLS]Tregion'!R199C32</t>
  </si>
  <si>
    <t xml:space="preserve">'[R1E_0331.XLS]Tregion'!R199C10</t>
  </si>
  <si>
    <t xml:space="preserve">'[R1E_0331.XLS]Tregion'!R199C24</t>
  </si>
  <si>
    <t xml:space="preserve">'[R1Z_0331.XLS]Tregion'!R199C1</t>
  </si>
  <si>
    <t xml:space="preserve">'[R1Z_0331.XLS]Tregion'!R199C2</t>
  </si>
  <si>
    <t xml:space="preserve">'[R1Z_0331.XLS]Tregion'!R199C3</t>
  </si>
  <si>
    <t xml:space="preserve">'[R1Z_0331.XLS]Tregion'!R199C4</t>
  </si>
  <si>
    <t xml:space="preserve">'[R1Z_0331.XLS]Tregion'!R199C32</t>
  </si>
  <si>
    <t xml:space="preserve">'[R1Z_0331.XLS]Tregion'!R199C10</t>
  </si>
  <si>
    <t xml:space="preserve">'[R1Z_0331.XLS]Tregion'!R199C24</t>
  </si>
  <si>
    <t xml:space="preserve">'[R3B_0331.XLS]Tregion'!R199C1</t>
  </si>
  <si>
    <t xml:space="preserve">'[R3B_0331.XLS]Tregion'!R199C2</t>
  </si>
  <si>
    <t xml:space="preserve">'[R3B_0331.XLS]Tregion'!R199C3</t>
  </si>
  <si>
    <t xml:space="preserve">'[R3B_0331.XLS]Tregion'!R199C4</t>
  </si>
  <si>
    <t xml:space="preserve">'[R3B_0331.XLS]Tregion'!R199C32</t>
  </si>
  <si>
    <t xml:space="preserve">'[R3B_0331.XLS]Tregion'!R199C10</t>
  </si>
  <si>
    <t xml:space="preserve">'[R3B_0331.XLS]Tregion'!R199C24</t>
  </si>
  <si>
    <t xml:space="preserve">'[R4_0331.XLS]Tregion'!R199C1</t>
  </si>
  <si>
    <t xml:space="preserve">'[R4_0331.XLS]Tregion'!R199C2</t>
  </si>
  <si>
    <t xml:space="preserve">'[R4_0331.XLS]Tregion'!R199C3</t>
  </si>
  <si>
    <t xml:space="preserve">'[R4_0331.XLS]Tregion'!R199C4</t>
  </si>
  <si>
    <t xml:space="preserve">'[R4_0331.XLS]Tregion'!R199C32</t>
  </si>
  <si>
    <t xml:space="preserve">'[R4_0331.XLS]Tregion'!R199C10</t>
  </si>
  <si>
    <t xml:space="preserve">'[R4_0331.XLS]Tregion'!R199C24</t>
  </si>
  <si>
    <t xml:space="preserve">'[R4A_0331.XLS]Tregion'!R199C1</t>
  </si>
  <si>
    <t xml:space="preserve">'[R4A_0331.XLS]Tregion'!R199C2</t>
  </si>
  <si>
    <t xml:space="preserve">'[R4A_0331.XLS]Tregion'!R199C3</t>
  </si>
  <si>
    <t xml:space="preserve">'[R4A_0331.XLS]Tregion'!R199C4</t>
  </si>
  <si>
    <t xml:space="preserve">'[R4A_0331.XLS]Tregion'!R199C32</t>
  </si>
  <si>
    <t xml:space="preserve">'[R4A_0331.XLS]Tregion'!R199C10</t>
  </si>
  <si>
    <t xml:space="preserve">'[R4A_0331.XLS]Tregion'!R199C24</t>
  </si>
  <si>
    <t xml:space="preserve">'[R4B_0331.XLS]Tregion'!R199C1</t>
  </si>
  <si>
    <t xml:space="preserve">'[R4B_0331.XLS]Tregion'!R199C2</t>
  </si>
  <si>
    <t xml:space="preserve">'[R4B_0331.XLS]Tregion'!R199C3</t>
  </si>
  <si>
    <t xml:space="preserve">'[R4B_0331.XLS]Tregion'!R199C4</t>
  </si>
  <si>
    <t xml:space="preserve">'[R4B_0331.XLS]Tregion'!R199C32</t>
  </si>
  <si>
    <t xml:space="preserve">'[R4B_0331.XLS]Tregion'!R199C10</t>
  </si>
  <si>
    <t xml:space="preserve">'[R4B_0331.XLS]Tregion'!R199C24</t>
  </si>
  <si>
    <t xml:space="preserve">'[R4C_0331.XLS]Tregion'!R199C1</t>
  </si>
  <si>
    <t xml:space="preserve">'[R4C_0331.XLS]Tregion'!R199C2</t>
  </si>
  <si>
    <t xml:space="preserve">'[R4C_0331.XLS]Tregion'!R199C3</t>
  </si>
  <si>
    <t xml:space="preserve">'[R4C_0331.XLS]Tregion'!R199C4</t>
  </si>
  <si>
    <t xml:space="preserve">'[R4C_0331.XLS]Tregion'!R199C32</t>
  </si>
  <si>
    <t xml:space="preserve">'[R4C_0331.XLS]Tregion'!R199C10</t>
  </si>
  <si>
    <t xml:space="preserve">'[R4C_0331.XLS]Tregion'!R199C24</t>
  </si>
  <si>
    <t xml:space="preserve">'[R5_0331.XLS]Tregion'!R199C1</t>
  </si>
  <si>
    <t xml:space="preserve">'[R5_0331.XLS]Tregion'!R199C2</t>
  </si>
  <si>
    <t xml:space="preserve">'[R5_0331.XLS]Tregion'!R199C3</t>
  </si>
  <si>
    <t xml:space="preserve">'[R5_0331.XLS]Tregion'!R199C4</t>
  </si>
  <si>
    <t xml:space="preserve">'[R5_0331.XLS]Tregion'!R199C32</t>
  </si>
  <si>
    <t xml:space="preserve">'[R5_0331.XLS]Tregion'!R199C10</t>
  </si>
  <si>
    <t xml:space="preserve">'[R5_0331.XLS]Tregion'!R199C24</t>
  </si>
  <si>
    <t xml:space="preserve">'[R6_0331.XLS]Tregion'!R199C1</t>
  </si>
  <si>
    <t xml:space="preserve">'[R6_0331.XLS]Tregion'!R199C2</t>
  </si>
  <si>
    <t xml:space="preserve">'[R6_0331.XLS]Tregion'!R199C3</t>
  </si>
  <si>
    <t xml:space="preserve">'[R6_0331.XLS]Tregion'!R199C4</t>
  </si>
  <si>
    <t xml:space="preserve">'[R6_0331.XLS]Tregion'!R199C32</t>
  </si>
  <si>
    <t xml:space="preserve">'[R6_0331.XLS]Tregion'!R199C10</t>
  </si>
  <si>
    <t xml:space="preserve">'[R6_0331.XLS]Tregion'!R199C24</t>
  </si>
  <si>
    <t xml:space="preserve">'[R1_0331.XLS]Tregion'!R200C1</t>
  </si>
  <si>
    <t xml:space="preserve">'[R1_0331.XLS]Tregion'!R200C2</t>
  </si>
  <si>
    <t xml:space="preserve">'[R1_0331.XLS]Tregion'!R200C3</t>
  </si>
  <si>
    <t xml:space="preserve">'[R1_0331.XLS]Tregion'!R200C4</t>
  </si>
  <si>
    <t xml:space="preserve">'[R1_0331.XLS]Tregion'!R200C32</t>
  </si>
  <si>
    <t xml:space="preserve">'[R1_0331.XLS]Tregion'!R200C10</t>
  </si>
  <si>
    <t xml:space="preserve">'[R1_0331.XLS]Tregion'!R200C24</t>
  </si>
  <si>
    <t xml:space="preserve">'[R1A_0331.XLS]Tregion'!R200C1</t>
  </si>
  <si>
    <t xml:space="preserve">'[R1A_0331.XLS]Tregion'!R200C2</t>
  </si>
  <si>
    <t xml:space="preserve">'[R1A_0331.XLS]Tregion'!R200C3</t>
  </si>
  <si>
    <t xml:space="preserve">'[R1A_0331.XLS]Tregion'!R200C4</t>
  </si>
  <si>
    <t xml:space="preserve">'[R1A_0331.XLS]Tregion'!R200C32</t>
  </si>
  <si>
    <t xml:space="preserve">'[R1A_0331.XLS]Tregion'!R200C10</t>
  </si>
  <si>
    <t xml:space="preserve">'[R1A_0331.XLS]Tregion'!R200C24</t>
  </si>
  <si>
    <t xml:space="preserve">'[R1B_0331.XLS]Tregion'!R200C1</t>
  </si>
  <si>
    <t xml:space="preserve">'[R1B_0331.XLS]Tregion'!R200C2</t>
  </si>
  <si>
    <t xml:space="preserve">'[R1B_0331.XLS]Tregion'!R200C3</t>
  </si>
  <si>
    <t xml:space="preserve">'[R1B_0331.XLS]Tregion'!R200C4</t>
  </si>
  <si>
    <t xml:space="preserve">'[R1B_0331.XLS]Tregion'!R200C32</t>
  </si>
  <si>
    <t xml:space="preserve">'[R1B_0331.XLS]Tregion'!R200C10</t>
  </si>
  <si>
    <t xml:space="preserve">'[R1B_0331.XLS]Tregion'!R200C24</t>
  </si>
  <si>
    <t xml:space="preserve">'[R1C_0331.XLS]Tregion'!R200C1</t>
  </si>
  <si>
    <t xml:space="preserve">'[R1C_0331.XLS]Tregion'!R200C2</t>
  </si>
  <si>
    <t xml:space="preserve">'[R1C_0331.XLS]Tregion'!R200C3</t>
  </si>
  <si>
    <t xml:space="preserve">'[R1C_0331.XLS]Tregion'!R200C4</t>
  </si>
  <si>
    <t xml:space="preserve">'[R1C_0331.XLS]Tregion'!R200C32</t>
  </si>
  <si>
    <t xml:space="preserve">'[R1C_0331.XLS]Tregion'!R200C10</t>
  </si>
  <si>
    <t xml:space="preserve">'[R1C_0331.XLS]Tregion'!R200C24</t>
  </si>
  <si>
    <t xml:space="preserve">'[R1E_0331.XLS]Tregion'!R200C1</t>
  </si>
  <si>
    <t xml:space="preserve">'[R1E_0331.XLS]Tregion'!R200C2</t>
  </si>
  <si>
    <t xml:space="preserve">'[R1E_0331.XLS]Tregion'!R200C3</t>
  </si>
  <si>
    <t xml:space="preserve">'[R1E_0331.XLS]Tregion'!R200C4</t>
  </si>
  <si>
    <t xml:space="preserve">'[R1E_0331.XLS]Tregion'!R200C32</t>
  </si>
  <si>
    <t xml:space="preserve">'[R1E_0331.XLS]Tregion'!R200C10</t>
  </si>
  <si>
    <t xml:space="preserve">'[R1E_0331.XLS]Tregion'!R200C24</t>
  </si>
  <si>
    <t xml:space="preserve">'[R1Z_0331.XLS]Tregion'!R200C1</t>
  </si>
  <si>
    <t xml:space="preserve">'[R1Z_0331.XLS]Tregion'!R200C2</t>
  </si>
  <si>
    <t xml:space="preserve">'[R1Z_0331.XLS]Tregion'!R200C3</t>
  </si>
  <si>
    <t xml:space="preserve">'[R1Z_0331.XLS]Tregion'!R200C4</t>
  </si>
  <si>
    <t xml:space="preserve">'[R1Z_0331.XLS]Tregion'!R200C32</t>
  </si>
  <si>
    <t xml:space="preserve">'[R1Z_0331.XLS]Tregion'!R200C10</t>
  </si>
  <si>
    <t xml:space="preserve">'[R1Z_0331.XLS]Tregion'!R200C24</t>
  </si>
  <si>
    <t xml:space="preserve">'[R3B_0331.XLS]Tregion'!R200C1</t>
  </si>
  <si>
    <t xml:space="preserve">'[R3B_0331.XLS]Tregion'!R200C2</t>
  </si>
  <si>
    <t xml:space="preserve">'[R3B_0331.XLS]Tregion'!R200C3</t>
  </si>
  <si>
    <t xml:space="preserve">'[R3B_0331.XLS]Tregion'!R200C4</t>
  </si>
  <si>
    <t xml:space="preserve">'[R3B_0331.XLS]Tregion'!R200C32</t>
  </si>
  <si>
    <t xml:space="preserve">'[R3B_0331.XLS]Tregion'!R200C10</t>
  </si>
  <si>
    <t xml:space="preserve">'[R3B_0331.XLS]Tregion'!R200C24</t>
  </si>
  <si>
    <t xml:space="preserve">'[R4_0331.XLS]Tregion'!R200C1</t>
  </si>
  <si>
    <t xml:space="preserve">'[R4_0331.XLS]Tregion'!R200C2</t>
  </si>
  <si>
    <t xml:space="preserve">'[R4_0331.XLS]Tregion'!R200C3</t>
  </si>
  <si>
    <t xml:space="preserve">'[R4_0331.XLS]Tregion'!R200C4</t>
  </si>
  <si>
    <t xml:space="preserve">'[R4_0331.XLS]Tregion'!R200C32</t>
  </si>
  <si>
    <t xml:space="preserve">'[R4_0331.XLS]Tregion'!R200C10</t>
  </si>
  <si>
    <t xml:space="preserve">'[R4_0331.XLS]Tregion'!R200C24</t>
  </si>
  <si>
    <t xml:space="preserve">'[R4A_0331.XLS]Tregion'!R200C1</t>
  </si>
  <si>
    <t xml:space="preserve">'[R4A_0331.XLS]Tregion'!R200C2</t>
  </si>
  <si>
    <t xml:space="preserve">'[R4A_0331.XLS]Tregion'!R200C3</t>
  </si>
  <si>
    <t xml:space="preserve">'[R4A_0331.XLS]Tregion'!R200C4</t>
  </si>
  <si>
    <t xml:space="preserve">'[R4A_0331.XLS]Tregion'!R200C32</t>
  </si>
  <si>
    <t xml:space="preserve">'[R4A_0331.XLS]Tregion'!R200C10</t>
  </si>
  <si>
    <t xml:space="preserve">'[R4A_0331.XLS]Tregion'!R200C24</t>
  </si>
  <si>
    <t xml:space="preserve">'[R4B_0331.XLS]Tregion'!R200C1</t>
  </si>
  <si>
    <t xml:space="preserve">'[R4B_0331.XLS]Tregion'!R200C2</t>
  </si>
  <si>
    <t xml:space="preserve">'[R4B_0331.XLS]Tregion'!R200C3</t>
  </si>
  <si>
    <t xml:space="preserve">'[R4B_0331.XLS]Tregion'!R200C4</t>
  </si>
  <si>
    <t xml:space="preserve">'[R4B_0331.XLS]Tregion'!R200C32</t>
  </si>
  <si>
    <t xml:space="preserve">'[R4B_0331.XLS]Tregion'!R200C10</t>
  </si>
  <si>
    <t xml:space="preserve">'[R4B_0331.XLS]Tregion'!R200C24</t>
  </si>
  <si>
    <t xml:space="preserve">'[R4C_0331.XLS]Tregion'!R200C1</t>
  </si>
  <si>
    <t xml:space="preserve">'[R4C_0331.XLS]Tregion'!R200C2</t>
  </si>
  <si>
    <t xml:space="preserve">'[R4C_0331.XLS]Tregion'!R200C3</t>
  </si>
  <si>
    <t xml:space="preserve">'[R4C_0331.XLS]Tregion'!R200C4</t>
  </si>
  <si>
    <t xml:space="preserve">'[R4C_0331.XLS]Tregion'!R200C32</t>
  </si>
  <si>
    <t xml:space="preserve">'[R4C_0331.XLS]Tregion'!R200C10</t>
  </si>
  <si>
    <t xml:space="preserve">'[R4C_0331.XLS]Tregion'!R200C24</t>
  </si>
  <si>
    <t xml:space="preserve">'[R5_0331.XLS]Tregion'!R200C1</t>
  </si>
  <si>
    <t xml:space="preserve">'[R5_0331.XLS]Tregion'!R200C2</t>
  </si>
  <si>
    <t xml:space="preserve">'[R5_0331.XLS]Tregion'!R200C3</t>
  </si>
  <si>
    <t xml:space="preserve">'[R5_0331.XLS]Tregion'!R200C4</t>
  </si>
  <si>
    <t xml:space="preserve">'[R5_0331.XLS]Tregion'!R200C32</t>
  </si>
  <si>
    <t xml:space="preserve">'[R5_0331.XLS]Tregion'!R200C10</t>
  </si>
  <si>
    <t xml:space="preserve">'[R5_0331.XLS]Tregion'!R200C24</t>
  </si>
  <si>
    <t xml:space="preserve">'[R6_0331.XLS]Tregion'!R200C1</t>
  </si>
  <si>
    <t xml:space="preserve">'[R6_0331.XLS]Tregion'!R200C2</t>
  </si>
  <si>
    <t xml:space="preserve">'[R6_0331.XLS]Tregion'!R200C3</t>
  </si>
  <si>
    <t xml:space="preserve">'[R6_0331.XLS]Tregion'!R200C4</t>
  </si>
  <si>
    <t xml:space="preserve">'[R6_0331.XLS]Tregion'!R200C32</t>
  </si>
  <si>
    <t xml:space="preserve">'[R6_0331.XLS]Tregion'!R200C10</t>
  </si>
  <si>
    <t xml:space="preserve">'[R6_0331.XLS]Tregion'!R200C24</t>
  </si>
  <si>
    <t xml:space="preserve">'[R1_0331.XLS]Tregion'!R201C1</t>
  </si>
  <si>
    <t xml:space="preserve">'[R1_0331.XLS]Tregion'!R201C2</t>
  </si>
  <si>
    <t xml:space="preserve">'[R1_0331.XLS]Tregion'!R201C3</t>
  </si>
  <si>
    <t xml:space="preserve">'[R1_0331.XLS]Tregion'!R201C4</t>
  </si>
  <si>
    <t xml:space="preserve">'[R1_0331.XLS]Tregion'!R201C32</t>
  </si>
  <si>
    <t xml:space="preserve">'[R1_0331.XLS]Tregion'!R201C10</t>
  </si>
  <si>
    <t xml:space="preserve">'[R1_0331.XLS]Tregion'!R201C24</t>
  </si>
  <si>
    <t xml:space="preserve">'[R1A_0331.XLS]Tregion'!R201C1</t>
  </si>
  <si>
    <t xml:space="preserve">'[R1A_0331.XLS]Tregion'!R201C2</t>
  </si>
  <si>
    <t xml:space="preserve">'[R1A_0331.XLS]Tregion'!R201C3</t>
  </si>
  <si>
    <t xml:space="preserve">'[R1A_0331.XLS]Tregion'!R201C4</t>
  </si>
  <si>
    <t xml:space="preserve">'[R1A_0331.XLS]Tregion'!R201C32</t>
  </si>
  <si>
    <t xml:space="preserve">'[R1A_0331.XLS]Tregion'!R201C10</t>
  </si>
  <si>
    <t xml:space="preserve">'[R1A_0331.XLS]Tregion'!R201C24</t>
  </si>
  <si>
    <t xml:space="preserve">'[R1B_0331.XLS]Tregion'!R201C1</t>
  </si>
  <si>
    <t xml:space="preserve">'[R1B_0331.XLS]Tregion'!R201C2</t>
  </si>
  <si>
    <t xml:space="preserve">'[R1B_0331.XLS]Tregion'!R201C3</t>
  </si>
  <si>
    <t xml:space="preserve">'[R1B_0331.XLS]Tregion'!R201C4</t>
  </si>
  <si>
    <t xml:space="preserve">'[R1B_0331.XLS]Tregion'!R201C32</t>
  </si>
  <si>
    <t xml:space="preserve">'[R1B_0331.XLS]Tregion'!R201C10</t>
  </si>
  <si>
    <t xml:space="preserve">'[R1B_0331.XLS]Tregion'!R201C24</t>
  </si>
  <si>
    <t xml:space="preserve">'[R1C_0331.XLS]Tregion'!R201C1</t>
  </si>
  <si>
    <t xml:space="preserve">'[R1C_0331.XLS]Tregion'!R201C2</t>
  </si>
  <si>
    <t xml:space="preserve">'[R1C_0331.XLS]Tregion'!R201C3</t>
  </si>
  <si>
    <t xml:space="preserve">'[R1C_0331.XLS]Tregion'!R201C4</t>
  </si>
  <si>
    <t xml:space="preserve">'[R1C_0331.XLS]Tregion'!R201C32</t>
  </si>
  <si>
    <t xml:space="preserve">'[R1C_0331.XLS]Tregion'!R201C10</t>
  </si>
  <si>
    <t xml:space="preserve">'[R1C_0331.XLS]Tregion'!R201C24</t>
  </si>
  <si>
    <t xml:space="preserve">'[R1E_0331.XLS]Tregion'!R201C1</t>
  </si>
  <si>
    <t xml:space="preserve">'[R1E_0331.XLS]Tregion'!R201C2</t>
  </si>
  <si>
    <t xml:space="preserve">'[R1E_0331.XLS]Tregion'!R201C3</t>
  </si>
  <si>
    <t xml:space="preserve">'[R1E_0331.XLS]Tregion'!R201C4</t>
  </si>
  <si>
    <t xml:space="preserve">'[R1E_0331.XLS]Tregion'!R201C32</t>
  </si>
  <si>
    <t xml:space="preserve">'[R1E_0331.XLS]Tregion'!R201C10</t>
  </si>
  <si>
    <t xml:space="preserve">'[R1E_0331.XLS]Tregion'!R201C24</t>
  </si>
  <si>
    <t xml:space="preserve">'[R1Z_0331.XLS]Tregion'!R201C1</t>
  </si>
  <si>
    <t xml:space="preserve">'[R1Z_0331.XLS]Tregion'!R201C2</t>
  </si>
  <si>
    <t xml:space="preserve">'[R1Z_0331.XLS]Tregion'!R201C3</t>
  </si>
  <si>
    <t xml:space="preserve">'[R1Z_0331.XLS]Tregion'!R201C4</t>
  </si>
  <si>
    <t xml:space="preserve">'[R1Z_0331.XLS]Tregion'!R201C32</t>
  </si>
  <si>
    <t xml:space="preserve">'[R1Z_0331.XLS]Tregion'!R201C10</t>
  </si>
  <si>
    <t xml:space="preserve">'[R1Z_0331.XLS]Tregion'!R201C24</t>
  </si>
  <si>
    <t xml:space="preserve">'[R3B_0331.XLS]Tregion'!R201C1</t>
  </si>
  <si>
    <t xml:space="preserve">'[R3B_0331.XLS]Tregion'!R201C2</t>
  </si>
  <si>
    <t xml:space="preserve">'[R3B_0331.XLS]Tregion'!R201C3</t>
  </si>
  <si>
    <t xml:space="preserve">'[R3B_0331.XLS]Tregion'!R201C4</t>
  </si>
  <si>
    <t xml:space="preserve">'[R3B_0331.XLS]Tregion'!R201C32</t>
  </si>
  <si>
    <t xml:space="preserve">'[R3B_0331.XLS]Tregion'!R201C10</t>
  </si>
  <si>
    <t xml:space="preserve">'[R3B_0331.XLS]Tregion'!R201C24</t>
  </si>
  <si>
    <t xml:space="preserve">'[R4_0331.XLS]Tregion'!R201C1</t>
  </si>
  <si>
    <t xml:space="preserve">'[R4_0331.XLS]Tregion'!R201C2</t>
  </si>
  <si>
    <t xml:space="preserve">'[R4_0331.XLS]Tregion'!R201C3</t>
  </si>
  <si>
    <t xml:space="preserve">'[R4_0331.XLS]Tregion'!R201C4</t>
  </si>
  <si>
    <t xml:space="preserve">'[R4_0331.XLS]Tregion'!R201C32</t>
  </si>
  <si>
    <t xml:space="preserve">'[R4_0331.XLS]Tregion'!R201C10</t>
  </si>
  <si>
    <t xml:space="preserve">'[R4_0331.XLS]Tregion'!R201C24</t>
  </si>
  <si>
    <t xml:space="preserve">'[R4A_0331.XLS]Tregion'!R201C1</t>
  </si>
  <si>
    <t xml:space="preserve">'[R4A_0331.XLS]Tregion'!R201C2</t>
  </si>
  <si>
    <t xml:space="preserve">'[R4A_0331.XLS]Tregion'!R201C3</t>
  </si>
  <si>
    <t xml:space="preserve">'[R4A_0331.XLS]Tregion'!R201C4</t>
  </si>
  <si>
    <t xml:space="preserve">'[R4A_0331.XLS]Tregion'!R201C32</t>
  </si>
  <si>
    <t xml:space="preserve">'[R4A_0331.XLS]Tregion'!R201C10</t>
  </si>
  <si>
    <t xml:space="preserve">'[R4A_0331.XLS]Tregion'!R201C24</t>
  </si>
  <si>
    <t xml:space="preserve">'[R4B_0331.XLS]Tregion'!R201C1</t>
  </si>
  <si>
    <t xml:space="preserve">'[R4B_0331.XLS]Tregion'!R201C2</t>
  </si>
  <si>
    <t xml:space="preserve">'[R4B_0331.XLS]Tregion'!R201C3</t>
  </si>
  <si>
    <t xml:space="preserve">'[R4B_0331.XLS]Tregion'!R201C4</t>
  </si>
  <si>
    <t xml:space="preserve">'[R4B_0331.XLS]Tregion'!R201C32</t>
  </si>
  <si>
    <t xml:space="preserve">'[R4B_0331.XLS]Tregion'!R201C10</t>
  </si>
  <si>
    <t xml:space="preserve">'[R4B_0331.XLS]Tregion'!R201C24</t>
  </si>
  <si>
    <t xml:space="preserve">'[R4C_0331.XLS]Tregion'!R201C1</t>
  </si>
  <si>
    <t xml:space="preserve">'[R4C_0331.XLS]Tregion'!R201C2</t>
  </si>
  <si>
    <t xml:space="preserve">'[R4C_0331.XLS]Tregion'!R201C3</t>
  </si>
  <si>
    <t xml:space="preserve">'[R4C_0331.XLS]Tregion'!R201C4</t>
  </si>
  <si>
    <t xml:space="preserve">'[R4C_0331.XLS]Tregion'!R201C32</t>
  </si>
  <si>
    <t xml:space="preserve">'[R4C_0331.XLS]Tregion'!R201C10</t>
  </si>
  <si>
    <t xml:space="preserve">'[R4C_0331.XLS]Tregion'!R201C24</t>
  </si>
  <si>
    <t xml:space="preserve">'[R5_0331.XLS]Tregion'!R201C1</t>
  </si>
  <si>
    <t xml:space="preserve">'[R5_0331.XLS]Tregion'!R201C2</t>
  </si>
  <si>
    <t xml:space="preserve">'[R5_0331.XLS]Tregion'!R201C3</t>
  </si>
  <si>
    <t xml:space="preserve">'[R5_0331.XLS]Tregion'!R201C4</t>
  </si>
  <si>
    <t xml:space="preserve">'[R5_0331.XLS]Tregion'!R201C32</t>
  </si>
  <si>
    <t xml:space="preserve">'[R5_0331.XLS]Tregion'!R201C10</t>
  </si>
  <si>
    <t xml:space="preserve">'[R5_0331.XLS]Tregion'!R201C24</t>
  </si>
  <si>
    <t xml:space="preserve">'[R6_0331.XLS]Tregion'!R201C1</t>
  </si>
  <si>
    <t xml:space="preserve">'[R6_0331.XLS]Tregion'!R201C2</t>
  </si>
  <si>
    <t xml:space="preserve">'[R6_0331.XLS]Tregion'!R201C3</t>
  </si>
  <si>
    <t xml:space="preserve">'[R6_0331.XLS]Tregion'!R201C4</t>
  </si>
  <si>
    <t xml:space="preserve">'[R6_0331.XLS]Tregion'!R201C32</t>
  </si>
  <si>
    <t xml:space="preserve">'[R6_0331.XLS]Tregion'!R201C10</t>
  </si>
  <si>
    <t xml:space="preserve">'[R6_0331.XLS]Tregion'!R201C24</t>
  </si>
  <si>
    <t xml:space="preserve">'[R1_0331.XLS]Tregion'!R202C1</t>
  </si>
  <si>
    <t xml:space="preserve">'[R1_0331.XLS]Tregion'!R202C2</t>
  </si>
  <si>
    <t xml:space="preserve">'[R1_0331.XLS]Tregion'!R202C3</t>
  </si>
  <si>
    <t xml:space="preserve">'[R1_0331.XLS]Tregion'!R202C4</t>
  </si>
  <si>
    <t xml:space="preserve">'[R1_0331.XLS]Tregion'!R202C32</t>
  </si>
  <si>
    <t xml:space="preserve">'[R1_0331.XLS]Tregion'!R202C10</t>
  </si>
  <si>
    <t xml:space="preserve">'[R1_0331.XLS]Tregion'!R202C24</t>
  </si>
  <si>
    <t xml:space="preserve">'[R1A_0331.XLS]Tregion'!R202C1</t>
  </si>
  <si>
    <t xml:space="preserve">'[R1A_0331.XLS]Tregion'!R202C2</t>
  </si>
  <si>
    <t xml:space="preserve">'[R1A_0331.XLS]Tregion'!R202C3</t>
  </si>
  <si>
    <t xml:space="preserve">'[R1A_0331.XLS]Tregion'!R202C4</t>
  </si>
  <si>
    <t xml:space="preserve">'[R1A_0331.XLS]Tregion'!R202C32</t>
  </si>
  <si>
    <t xml:space="preserve">'[R1A_0331.XLS]Tregion'!R202C10</t>
  </si>
  <si>
    <t xml:space="preserve">'[R1A_0331.XLS]Tregion'!R202C24</t>
  </si>
  <si>
    <t xml:space="preserve">'[R1B_0331.XLS]Tregion'!R202C1</t>
  </si>
  <si>
    <t xml:space="preserve">'[R1B_0331.XLS]Tregion'!R202C2</t>
  </si>
  <si>
    <t xml:space="preserve">'[R1B_0331.XLS]Tregion'!R202C3</t>
  </si>
  <si>
    <t xml:space="preserve">'[R1B_0331.XLS]Tregion'!R202C4</t>
  </si>
  <si>
    <t xml:space="preserve">'[R1B_0331.XLS]Tregion'!R202C32</t>
  </si>
  <si>
    <t xml:space="preserve">'[R1B_0331.XLS]Tregion'!R202C10</t>
  </si>
  <si>
    <t xml:space="preserve">'[R1B_0331.XLS]Tregion'!R202C24</t>
  </si>
  <si>
    <t xml:space="preserve">'[R1C_0331.XLS]Tregion'!R202C1</t>
  </si>
  <si>
    <t xml:space="preserve">'[R1C_0331.XLS]Tregion'!R202C2</t>
  </si>
  <si>
    <t xml:space="preserve">'[R1C_0331.XLS]Tregion'!R202C3</t>
  </si>
  <si>
    <t xml:space="preserve">'[R1C_0331.XLS]Tregion'!R202C4</t>
  </si>
  <si>
    <t xml:space="preserve">'[R1C_0331.XLS]Tregion'!R202C32</t>
  </si>
  <si>
    <t xml:space="preserve">'[R1C_0331.XLS]Tregion'!R202C10</t>
  </si>
  <si>
    <t xml:space="preserve">'[R1C_0331.XLS]Tregion'!R202C24</t>
  </si>
  <si>
    <t xml:space="preserve">'[R1E_0331.XLS]Tregion'!R202C1</t>
  </si>
  <si>
    <t xml:space="preserve">'[R1E_0331.XLS]Tregion'!R202C2</t>
  </si>
  <si>
    <t xml:space="preserve">'[R1E_0331.XLS]Tregion'!R202C3</t>
  </si>
  <si>
    <t xml:space="preserve">'[R1E_0331.XLS]Tregion'!R202C4</t>
  </si>
  <si>
    <t xml:space="preserve">'[R1E_0331.XLS]Tregion'!R202C32</t>
  </si>
  <si>
    <t xml:space="preserve">'[R1E_0331.XLS]Tregion'!R202C10</t>
  </si>
  <si>
    <t xml:space="preserve">'[R1E_0331.XLS]Tregion'!R202C24</t>
  </si>
  <si>
    <t xml:space="preserve">'[R1Z_0331.XLS]Tregion'!R202C1</t>
  </si>
  <si>
    <t xml:space="preserve">'[R1Z_0331.XLS]Tregion'!R202C2</t>
  </si>
  <si>
    <t xml:space="preserve">'[R1Z_0331.XLS]Tregion'!R202C3</t>
  </si>
  <si>
    <t xml:space="preserve">'[R1Z_0331.XLS]Tregion'!R202C4</t>
  </si>
  <si>
    <t xml:space="preserve">'[R1Z_0331.XLS]Tregion'!R202C32</t>
  </si>
  <si>
    <t xml:space="preserve">'[R1Z_0331.XLS]Tregion'!R202C10</t>
  </si>
  <si>
    <t xml:space="preserve">'[R1Z_0331.XLS]Tregion'!R202C24</t>
  </si>
  <si>
    <t xml:space="preserve">'[R3B_0331.XLS]Tregion'!R202C1</t>
  </si>
  <si>
    <t xml:space="preserve">'[R3B_0331.XLS]Tregion'!R202C2</t>
  </si>
  <si>
    <t xml:space="preserve">'[R3B_0331.XLS]Tregion'!R202C3</t>
  </si>
  <si>
    <t xml:space="preserve">'[R3B_0331.XLS]Tregion'!R202C4</t>
  </si>
  <si>
    <t xml:space="preserve">'[R3B_0331.XLS]Tregion'!R202C32</t>
  </si>
  <si>
    <t xml:space="preserve">'[R3B_0331.XLS]Tregion'!R202C10</t>
  </si>
  <si>
    <t xml:space="preserve">'[R3B_0331.XLS]Tregion'!R202C24</t>
  </si>
  <si>
    <t xml:space="preserve">'[R4_0331.XLS]Tregion'!R202C1</t>
  </si>
  <si>
    <t xml:space="preserve">'[R4_0331.XLS]Tregion'!R202C2</t>
  </si>
  <si>
    <t xml:space="preserve">'[R4_0331.XLS]Tregion'!R202C3</t>
  </si>
  <si>
    <t xml:space="preserve">'[R4_0331.XLS]Tregion'!R202C4</t>
  </si>
  <si>
    <t xml:space="preserve">'[R4_0331.XLS]Tregion'!R202C32</t>
  </si>
  <si>
    <t xml:space="preserve">'[R4_0331.XLS]Tregion'!R202C10</t>
  </si>
  <si>
    <t xml:space="preserve">'[R4_0331.XLS]Tregion'!R202C24</t>
  </si>
  <si>
    <t xml:space="preserve">'[R4A_0331.XLS]Tregion'!R202C1</t>
  </si>
  <si>
    <t xml:space="preserve">'[R4A_0331.XLS]Tregion'!R202C2</t>
  </si>
  <si>
    <t xml:space="preserve">'[R4A_0331.XLS]Tregion'!R202C3</t>
  </si>
  <si>
    <t xml:space="preserve">'[R4A_0331.XLS]Tregion'!R202C4</t>
  </si>
  <si>
    <t xml:space="preserve">'[R4A_0331.XLS]Tregion'!R202C32</t>
  </si>
  <si>
    <t xml:space="preserve">'[R4A_0331.XLS]Tregion'!R202C10</t>
  </si>
  <si>
    <t xml:space="preserve">'[R4A_0331.XLS]Tregion'!R202C24</t>
  </si>
  <si>
    <t xml:space="preserve">'[R4B_0331.XLS]Tregion'!R202C1</t>
  </si>
  <si>
    <t xml:space="preserve">'[R4B_0331.XLS]Tregion'!R202C2</t>
  </si>
  <si>
    <t xml:space="preserve">'[R4B_0331.XLS]Tregion'!R202C3</t>
  </si>
  <si>
    <t xml:space="preserve">'[R4B_0331.XLS]Tregion'!R202C4</t>
  </si>
  <si>
    <t xml:space="preserve">'[R4B_0331.XLS]Tregion'!R202C32</t>
  </si>
  <si>
    <t xml:space="preserve">'[R4B_0331.XLS]Tregion'!R202C10</t>
  </si>
  <si>
    <t xml:space="preserve">'[R4B_0331.XLS]Tregion'!R202C24</t>
  </si>
  <si>
    <t xml:space="preserve">'[R4C_0331.XLS]Tregion'!R202C1</t>
  </si>
  <si>
    <t xml:space="preserve">'[R4C_0331.XLS]Tregion'!R202C2</t>
  </si>
  <si>
    <t xml:space="preserve">'[R4C_0331.XLS]Tregion'!R202C3</t>
  </si>
  <si>
    <t xml:space="preserve">'[R4C_0331.XLS]Tregion'!R202C4</t>
  </si>
  <si>
    <t xml:space="preserve">'[R4C_0331.XLS]Tregion'!R202C32</t>
  </si>
  <si>
    <t xml:space="preserve">'[R4C_0331.XLS]Tregion'!R202C10</t>
  </si>
  <si>
    <t xml:space="preserve">'[R4C_0331.XLS]Tregion'!R202C24</t>
  </si>
  <si>
    <t xml:space="preserve">'[R5_0331.XLS]Tregion'!R202C1</t>
  </si>
  <si>
    <t xml:space="preserve">'[R5_0331.XLS]Tregion'!R202C2</t>
  </si>
  <si>
    <t xml:space="preserve">'[R5_0331.XLS]Tregion'!R202C3</t>
  </si>
  <si>
    <t xml:space="preserve">'[R5_0331.XLS]Tregion'!R202C4</t>
  </si>
  <si>
    <t xml:space="preserve">'[R5_0331.XLS]Tregion'!R202C32</t>
  </si>
  <si>
    <t xml:space="preserve">'[R5_0331.XLS]Tregion'!R202C10</t>
  </si>
  <si>
    <t xml:space="preserve">'[R5_0331.XLS]Tregion'!R202C24</t>
  </si>
  <si>
    <t xml:space="preserve">'[R6_0331.XLS]Tregion'!R202C1</t>
  </si>
  <si>
    <t xml:space="preserve">'[R6_0331.XLS]Tregion'!R202C2</t>
  </si>
  <si>
    <t xml:space="preserve">'[R6_0331.XLS]Tregion'!R202C3</t>
  </si>
  <si>
    <t xml:space="preserve">'[R6_0331.XLS]Tregion'!R202C4</t>
  </si>
  <si>
    <t xml:space="preserve">'[R6_0331.XLS]Tregion'!R202C32</t>
  </si>
  <si>
    <t xml:space="preserve">'[R6_0331.XLS]Tregion'!R202C10</t>
  </si>
  <si>
    <t xml:space="preserve">'[R6_0331.XLS]Tregion'!R202C24</t>
  </si>
  <si>
    <t xml:space="preserve">'[R1_0331.XLS]Tregion'!R203C1</t>
  </si>
  <si>
    <t xml:space="preserve">'[R1_0331.XLS]Tregion'!R203C2</t>
  </si>
  <si>
    <t xml:space="preserve">'[R1_0331.XLS]Tregion'!R203C3</t>
  </si>
  <si>
    <t xml:space="preserve">'[R1_0331.XLS]Tregion'!R203C4</t>
  </si>
  <si>
    <t xml:space="preserve">'[R1_0331.XLS]Tregion'!R203C32</t>
  </si>
  <si>
    <t xml:space="preserve">'[R1_0331.XLS]Tregion'!R203C10</t>
  </si>
  <si>
    <t xml:space="preserve">'[R1_0331.XLS]Tregion'!R203C24</t>
  </si>
  <si>
    <t xml:space="preserve">'[R1A_0331.XLS]Tregion'!R203C1</t>
  </si>
  <si>
    <t xml:space="preserve">'[R1A_0331.XLS]Tregion'!R203C2</t>
  </si>
  <si>
    <t xml:space="preserve">'[R1A_0331.XLS]Tregion'!R203C3</t>
  </si>
  <si>
    <t xml:space="preserve">'[R1A_0331.XLS]Tregion'!R203C4</t>
  </si>
  <si>
    <t xml:space="preserve">'[R1A_0331.XLS]Tregion'!R203C32</t>
  </si>
  <si>
    <t xml:space="preserve">'[R1A_0331.XLS]Tregion'!R203C10</t>
  </si>
  <si>
    <t xml:space="preserve">'[R1A_0331.XLS]Tregion'!R203C24</t>
  </si>
  <si>
    <t xml:space="preserve">'[R1B_0331.XLS]Tregion'!R203C1</t>
  </si>
  <si>
    <t xml:space="preserve">'[R1B_0331.XLS]Tregion'!R203C2</t>
  </si>
  <si>
    <t xml:space="preserve">'[R1B_0331.XLS]Tregion'!R203C3</t>
  </si>
  <si>
    <t xml:space="preserve">'[R1B_0331.XLS]Tregion'!R203C4</t>
  </si>
  <si>
    <t xml:space="preserve">'[R1B_0331.XLS]Tregion'!R203C32</t>
  </si>
  <si>
    <t xml:space="preserve">'[R1B_0331.XLS]Tregion'!R203C10</t>
  </si>
  <si>
    <t xml:space="preserve">'[R1B_0331.XLS]Tregion'!R203C24</t>
  </si>
  <si>
    <t xml:space="preserve">'[R1C_0331.XLS]Tregion'!R203C1</t>
  </si>
  <si>
    <t xml:space="preserve">'[R1C_0331.XLS]Tregion'!R203C2</t>
  </si>
  <si>
    <t xml:space="preserve">'[R1C_0331.XLS]Tregion'!R203C3</t>
  </si>
  <si>
    <t xml:space="preserve">'[R1C_0331.XLS]Tregion'!R203C4</t>
  </si>
  <si>
    <t xml:space="preserve">'[R1C_0331.XLS]Tregion'!R203C32</t>
  </si>
  <si>
    <t xml:space="preserve">'[R1C_0331.XLS]Tregion'!R203C10</t>
  </si>
  <si>
    <t xml:space="preserve">'[R1C_0331.XLS]Tregion'!R203C24</t>
  </si>
  <si>
    <t xml:space="preserve">'[R1E_0331.XLS]Tregion'!R203C1</t>
  </si>
  <si>
    <t xml:space="preserve">'[R1E_0331.XLS]Tregion'!R203C2</t>
  </si>
  <si>
    <t xml:space="preserve">'[R1E_0331.XLS]Tregion'!R203C3</t>
  </si>
  <si>
    <t xml:space="preserve">'[R1E_0331.XLS]Tregion'!R203C4</t>
  </si>
  <si>
    <t xml:space="preserve">'[R1E_0331.XLS]Tregion'!R203C32</t>
  </si>
  <si>
    <t xml:space="preserve">'[R1E_0331.XLS]Tregion'!R203C10</t>
  </si>
  <si>
    <t xml:space="preserve">'[R1E_0331.XLS]Tregion'!R203C24</t>
  </si>
  <si>
    <t xml:space="preserve">'[R1Z_0331.XLS]Tregion'!R203C1</t>
  </si>
  <si>
    <t xml:space="preserve">'[R1Z_0331.XLS]Tregion'!R203C2</t>
  </si>
  <si>
    <t xml:space="preserve">'[R1Z_0331.XLS]Tregion'!R203C3</t>
  </si>
  <si>
    <t xml:space="preserve">'[R1Z_0331.XLS]Tregion'!R203C4</t>
  </si>
  <si>
    <t xml:space="preserve">'[R1Z_0331.XLS]Tregion'!R203C32</t>
  </si>
  <si>
    <t xml:space="preserve">'[R1Z_0331.XLS]Tregion'!R203C10</t>
  </si>
  <si>
    <t xml:space="preserve">'[R1Z_0331.XLS]Tregion'!R203C24</t>
  </si>
  <si>
    <t xml:space="preserve">'[R3B_0331.XLS]Tregion'!R203C1</t>
  </si>
  <si>
    <t xml:space="preserve">'[R3B_0331.XLS]Tregion'!R203C2</t>
  </si>
  <si>
    <t xml:space="preserve">'[R3B_0331.XLS]Tregion'!R203C3</t>
  </si>
  <si>
    <t xml:space="preserve">'[R3B_0331.XLS]Tregion'!R203C4</t>
  </si>
  <si>
    <t xml:space="preserve">'[R3B_0331.XLS]Tregion'!R203C32</t>
  </si>
  <si>
    <t xml:space="preserve">'[R3B_0331.XLS]Tregion'!R203C10</t>
  </si>
  <si>
    <t xml:space="preserve">'[R3B_0331.XLS]Tregion'!R203C24</t>
  </si>
  <si>
    <t xml:space="preserve">'[R4_0331.XLS]Tregion'!R203C1</t>
  </si>
  <si>
    <t xml:space="preserve">'[R4_0331.XLS]Tregion'!R203C2</t>
  </si>
  <si>
    <t xml:space="preserve">'[R4_0331.XLS]Tregion'!R203C3</t>
  </si>
  <si>
    <t xml:space="preserve">'[R4_0331.XLS]Tregion'!R203C4</t>
  </si>
  <si>
    <t xml:space="preserve">'[R4_0331.XLS]Tregion'!R203C32</t>
  </si>
  <si>
    <t xml:space="preserve">'[R4_0331.XLS]Tregion'!R203C10</t>
  </si>
  <si>
    <t xml:space="preserve">'[R4_0331.XLS]Tregion'!R203C24</t>
  </si>
  <si>
    <t xml:space="preserve">'[R4A_0331.XLS]Tregion'!R203C1</t>
  </si>
  <si>
    <t xml:space="preserve">'[R4A_0331.XLS]Tregion'!R203C2</t>
  </si>
  <si>
    <t xml:space="preserve">'[R4A_0331.XLS]Tregion'!R203C3</t>
  </si>
  <si>
    <t xml:space="preserve">'[R4A_0331.XLS]Tregion'!R203C4</t>
  </si>
  <si>
    <t xml:space="preserve">'[R4A_0331.XLS]Tregion'!R203C32</t>
  </si>
  <si>
    <t xml:space="preserve">'[R4A_0331.XLS]Tregion'!R203C10</t>
  </si>
  <si>
    <t xml:space="preserve">'[R4A_0331.XLS]Tregion'!R203C24</t>
  </si>
  <si>
    <t xml:space="preserve">'[R4B_0331.XLS]Tregion'!R203C1</t>
  </si>
  <si>
    <t xml:space="preserve">'[R4B_0331.XLS]Tregion'!R203C2</t>
  </si>
  <si>
    <t xml:space="preserve">'[R4B_0331.XLS]Tregion'!R203C3</t>
  </si>
  <si>
    <t xml:space="preserve">'[R4B_0331.XLS]Tregion'!R203C4</t>
  </si>
  <si>
    <t xml:space="preserve">'[R4B_0331.XLS]Tregion'!R203C32</t>
  </si>
  <si>
    <t xml:space="preserve">'[R4B_0331.XLS]Tregion'!R203C10</t>
  </si>
  <si>
    <t xml:space="preserve">'[R4B_0331.XLS]Tregion'!R203C24</t>
  </si>
  <si>
    <t xml:space="preserve">'[R4C_0331.XLS]Tregion'!R203C1</t>
  </si>
  <si>
    <t xml:space="preserve">'[R4C_0331.XLS]Tregion'!R203C2</t>
  </si>
  <si>
    <t xml:space="preserve">'[R4C_0331.XLS]Tregion'!R203C3</t>
  </si>
  <si>
    <t xml:space="preserve">'[R4C_0331.XLS]Tregion'!R203C4</t>
  </si>
  <si>
    <t xml:space="preserve">'[R4C_0331.XLS]Tregion'!R203C32</t>
  </si>
  <si>
    <t xml:space="preserve">'[R4C_0331.XLS]Tregion'!R203C10</t>
  </si>
  <si>
    <t xml:space="preserve">'[R4C_0331.XLS]Tregion'!R203C24</t>
  </si>
  <si>
    <t xml:space="preserve">'[R5_0331.XLS]Tregion'!R203C1</t>
  </si>
  <si>
    <t xml:space="preserve">'[R5_0331.XLS]Tregion'!R203C2</t>
  </si>
  <si>
    <t xml:space="preserve">'[R5_0331.XLS]Tregion'!R203C3</t>
  </si>
  <si>
    <t xml:space="preserve">'[R5_0331.XLS]Tregion'!R203C4</t>
  </si>
  <si>
    <t xml:space="preserve">'[R5_0331.XLS]Tregion'!R203C32</t>
  </si>
  <si>
    <t xml:space="preserve">'[R5_0331.XLS]Tregion'!R203C10</t>
  </si>
  <si>
    <t xml:space="preserve">'[R5_0331.XLS]Tregion'!R203C24</t>
  </si>
  <si>
    <t xml:space="preserve">'[R6_0331.XLS]Tregion'!R203C1</t>
  </si>
  <si>
    <t xml:space="preserve">'[R6_0331.XLS]Tregion'!R203C2</t>
  </si>
  <si>
    <t xml:space="preserve">'[R6_0331.XLS]Tregion'!R203C3</t>
  </si>
  <si>
    <t xml:space="preserve">'[R6_0331.XLS]Tregion'!R203C4</t>
  </si>
  <si>
    <t xml:space="preserve">'[R6_0331.XLS]Tregion'!R203C32</t>
  </si>
  <si>
    <t xml:space="preserve">'[R6_0331.XLS]Tregion'!R203C10</t>
  </si>
  <si>
    <t xml:space="preserve">'[R6_0331.XLS]Tregion'!R203C24</t>
  </si>
  <si>
    <t xml:space="preserve">'[R1_0331.XLS]Tregion'!R204C1</t>
  </si>
  <si>
    <t xml:space="preserve">'[R1_0331.XLS]Tregion'!R204C2</t>
  </si>
  <si>
    <t xml:space="preserve">'[R1_0331.XLS]Tregion'!R204C3</t>
  </si>
  <si>
    <t xml:space="preserve">'[R1_0331.XLS]Tregion'!R204C4</t>
  </si>
  <si>
    <t xml:space="preserve">'[R1_0331.XLS]Tregion'!R204C32</t>
  </si>
  <si>
    <t xml:space="preserve">'[R1_0331.XLS]Tregion'!R204C10</t>
  </si>
  <si>
    <t xml:space="preserve">'[R1_0331.XLS]Tregion'!R204C24</t>
  </si>
  <si>
    <t xml:space="preserve">'[R1A_0331.XLS]Tregion'!R204C1</t>
  </si>
  <si>
    <t xml:space="preserve">'[R1A_0331.XLS]Tregion'!R204C2</t>
  </si>
  <si>
    <t xml:space="preserve">'[R1A_0331.XLS]Tregion'!R204C3</t>
  </si>
  <si>
    <t xml:space="preserve">'[R1A_0331.XLS]Tregion'!R204C4</t>
  </si>
  <si>
    <t xml:space="preserve">'[R1A_0331.XLS]Tregion'!R204C32</t>
  </si>
  <si>
    <t xml:space="preserve">'[R1A_0331.XLS]Tregion'!R204C10</t>
  </si>
  <si>
    <t xml:space="preserve">'[R1A_0331.XLS]Tregion'!R204C24</t>
  </si>
  <si>
    <t xml:space="preserve">'[R1B_0331.XLS]Tregion'!R204C1</t>
  </si>
  <si>
    <t xml:space="preserve">'[R1B_0331.XLS]Tregion'!R204C2</t>
  </si>
  <si>
    <t xml:space="preserve">'[R1B_0331.XLS]Tregion'!R204C3</t>
  </si>
  <si>
    <t xml:space="preserve">'[R1B_0331.XLS]Tregion'!R204C4</t>
  </si>
  <si>
    <t xml:space="preserve">'[R1B_0331.XLS]Tregion'!R204C32</t>
  </si>
  <si>
    <t xml:space="preserve">'[R1B_0331.XLS]Tregion'!R204C10</t>
  </si>
  <si>
    <t xml:space="preserve">'[R1B_0331.XLS]Tregion'!R204C24</t>
  </si>
  <si>
    <t xml:space="preserve">'[R1C_0331.XLS]Tregion'!R204C1</t>
  </si>
  <si>
    <t xml:space="preserve">'[R1C_0331.XLS]Tregion'!R204C2</t>
  </si>
  <si>
    <t xml:space="preserve">'[R1C_0331.XLS]Tregion'!R204C3</t>
  </si>
  <si>
    <t xml:space="preserve">'[R1C_0331.XLS]Tregion'!R204C4</t>
  </si>
  <si>
    <t xml:space="preserve">'[R1C_0331.XLS]Tregion'!R204C32</t>
  </si>
  <si>
    <t xml:space="preserve">'[R1C_0331.XLS]Tregion'!R204C10</t>
  </si>
  <si>
    <t xml:space="preserve">'[R1C_0331.XLS]Tregion'!R204C24</t>
  </si>
  <si>
    <t xml:space="preserve">'[R1E_0331.XLS]Tregion'!R204C1</t>
  </si>
  <si>
    <t xml:space="preserve">'[R1E_0331.XLS]Tregion'!R204C2</t>
  </si>
  <si>
    <t xml:space="preserve">'[R1E_0331.XLS]Tregion'!R204C3</t>
  </si>
  <si>
    <t xml:space="preserve">'[R1E_0331.XLS]Tregion'!R204C4</t>
  </si>
  <si>
    <t xml:space="preserve">'[R1E_0331.XLS]Tregion'!R204C32</t>
  </si>
  <si>
    <t xml:space="preserve">'[R1E_0331.XLS]Tregion'!R204C10</t>
  </si>
  <si>
    <t xml:space="preserve">'[R1E_0331.XLS]Tregion'!R204C24</t>
  </si>
  <si>
    <t xml:space="preserve">'[R1Z_0331.XLS]Tregion'!R204C1</t>
  </si>
  <si>
    <t xml:space="preserve">'[R1Z_0331.XLS]Tregion'!R204C2</t>
  </si>
  <si>
    <t xml:space="preserve">'[R1Z_0331.XLS]Tregion'!R204C3</t>
  </si>
  <si>
    <t xml:space="preserve">'[R1Z_0331.XLS]Tregion'!R204C4</t>
  </si>
  <si>
    <t xml:space="preserve">'[R1Z_0331.XLS]Tregion'!R204C32</t>
  </si>
  <si>
    <t xml:space="preserve">'[R1Z_0331.XLS]Tregion'!R204C10</t>
  </si>
  <si>
    <t xml:space="preserve">'[R1Z_0331.XLS]Tregion'!R204C24</t>
  </si>
  <si>
    <t xml:space="preserve">'[R3B_0331.XLS]Tregion'!R204C1</t>
  </si>
  <si>
    <t xml:space="preserve">'[R3B_0331.XLS]Tregion'!R204C2</t>
  </si>
  <si>
    <t xml:space="preserve">'[R3B_0331.XLS]Tregion'!R204C3</t>
  </si>
  <si>
    <t xml:space="preserve">'[R3B_0331.XLS]Tregion'!R204C4</t>
  </si>
  <si>
    <t xml:space="preserve">'[R3B_0331.XLS]Tregion'!R204C32</t>
  </si>
  <si>
    <t xml:space="preserve">'[R3B_0331.XLS]Tregion'!R204C10</t>
  </si>
  <si>
    <t xml:space="preserve">'[R3B_0331.XLS]Tregion'!R204C24</t>
  </si>
  <si>
    <t xml:space="preserve">'[R4_0331.XLS]Tregion'!R204C1</t>
  </si>
  <si>
    <t xml:space="preserve">'[R4_0331.XLS]Tregion'!R204C2</t>
  </si>
  <si>
    <t xml:space="preserve">'[R4_0331.XLS]Tregion'!R204C3</t>
  </si>
  <si>
    <t xml:space="preserve">'[R4_0331.XLS]Tregion'!R204C4</t>
  </si>
  <si>
    <t xml:space="preserve">'[R4_0331.XLS]Tregion'!R204C32</t>
  </si>
  <si>
    <t xml:space="preserve">'[R4_0331.XLS]Tregion'!R204C10</t>
  </si>
  <si>
    <t xml:space="preserve">'[R4_0331.XLS]Tregion'!R204C24</t>
  </si>
  <si>
    <t xml:space="preserve">'[R4A_0331.XLS]Tregion'!R204C1</t>
  </si>
  <si>
    <t xml:space="preserve">'[R4A_0331.XLS]Tregion'!R204C2</t>
  </si>
  <si>
    <t xml:space="preserve">'[R4A_0331.XLS]Tregion'!R204C3</t>
  </si>
  <si>
    <t xml:space="preserve">'[R4A_0331.XLS]Tregion'!R204C4</t>
  </si>
  <si>
    <t xml:space="preserve">'[R4A_0331.XLS]Tregion'!R204C32</t>
  </si>
  <si>
    <t xml:space="preserve">'[R4A_0331.XLS]Tregion'!R204C10</t>
  </si>
  <si>
    <t xml:space="preserve">'[R4A_0331.XLS]Tregion'!R204C24</t>
  </si>
  <si>
    <t xml:space="preserve">'[R4B_0331.XLS]Tregion'!R204C1</t>
  </si>
  <si>
    <t xml:space="preserve">'[R4B_0331.XLS]Tregion'!R204C2</t>
  </si>
  <si>
    <t xml:space="preserve">'[R4B_0331.XLS]Tregion'!R204C3</t>
  </si>
  <si>
    <t xml:space="preserve">'[R4B_0331.XLS]Tregion'!R204C4</t>
  </si>
  <si>
    <t xml:space="preserve">'[R4B_0331.XLS]Tregion'!R204C32</t>
  </si>
  <si>
    <t xml:space="preserve">'[R4B_0331.XLS]Tregion'!R204C10</t>
  </si>
  <si>
    <t xml:space="preserve">'[R4B_0331.XLS]Tregion'!R204C24</t>
  </si>
  <si>
    <t xml:space="preserve">'[R4C_0331.XLS]Tregion'!R204C1</t>
  </si>
  <si>
    <t xml:space="preserve">'[R4C_0331.XLS]Tregion'!R204C2</t>
  </si>
  <si>
    <t xml:space="preserve">'[R4C_0331.XLS]Tregion'!R204C3</t>
  </si>
  <si>
    <t xml:space="preserve">'[R4C_0331.XLS]Tregion'!R204C4</t>
  </si>
  <si>
    <t xml:space="preserve">'[R4C_0331.XLS]Tregion'!R204C32</t>
  </si>
  <si>
    <t xml:space="preserve">'[R4C_0331.XLS]Tregion'!R204C10</t>
  </si>
  <si>
    <t xml:space="preserve">'[R4C_0331.XLS]Tregion'!R204C24</t>
  </si>
  <si>
    <t xml:space="preserve">'[R5_0331.XLS]Tregion'!R204C1</t>
  </si>
  <si>
    <t xml:space="preserve">'[R5_0331.XLS]Tregion'!R204C2</t>
  </si>
  <si>
    <t xml:space="preserve">'[R5_0331.XLS]Tregion'!R204C3</t>
  </si>
  <si>
    <t xml:space="preserve">'[R5_0331.XLS]Tregion'!R204C4</t>
  </si>
  <si>
    <t xml:space="preserve">'[R5_0331.XLS]Tregion'!R204C32</t>
  </si>
  <si>
    <t xml:space="preserve">'[R5_0331.XLS]Tregion'!R204C10</t>
  </si>
  <si>
    <t xml:space="preserve">'[R5_0331.XLS]Tregion'!R204C24</t>
  </si>
  <si>
    <t xml:space="preserve">'[R6_0331.XLS]Tregion'!R204C1</t>
  </si>
  <si>
    <t xml:space="preserve">'[R6_0331.XLS]Tregion'!R204C2</t>
  </si>
  <si>
    <t xml:space="preserve">'[R6_0331.XLS]Tregion'!R204C3</t>
  </si>
  <si>
    <t xml:space="preserve">'[R6_0331.XLS]Tregion'!R204C4</t>
  </si>
  <si>
    <t xml:space="preserve">'[R6_0331.XLS]Tregion'!R204C32</t>
  </si>
  <si>
    <t xml:space="preserve">'[R6_0331.XLS]Tregion'!R204C10</t>
  </si>
  <si>
    <t xml:space="preserve">'[R6_0331.XLS]Tregion'!R204C24</t>
  </si>
  <si>
    <t xml:space="preserve">'[R1_0331.XLS]Tregion'!R205C1</t>
  </si>
  <si>
    <t xml:space="preserve">'[R1_0331.XLS]Tregion'!R205C2</t>
  </si>
  <si>
    <t xml:space="preserve">'[R1_0331.XLS]Tregion'!R205C3</t>
  </si>
  <si>
    <t xml:space="preserve">'[R1_0331.XLS]Tregion'!R205C4</t>
  </si>
  <si>
    <t xml:space="preserve">'[R1_0331.XLS]Tregion'!R205C32</t>
  </si>
  <si>
    <t xml:space="preserve">'[R1_0331.XLS]Tregion'!R205C10</t>
  </si>
  <si>
    <t xml:space="preserve">'[R1_0331.XLS]Tregion'!R205C24</t>
  </si>
  <si>
    <t xml:space="preserve">'[R1A_0331.XLS]Tregion'!R205C1</t>
  </si>
  <si>
    <t xml:space="preserve">'[R1A_0331.XLS]Tregion'!R205C2</t>
  </si>
  <si>
    <t xml:space="preserve">'[R1A_0331.XLS]Tregion'!R205C3</t>
  </si>
  <si>
    <t xml:space="preserve">'[R1A_0331.XLS]Tregion'!R205C4</t>
  </si>
  <si>
    <t xml:space="preserve">'[R1A_0331.XLS]Tregion'!R205C32</t>
  </si>
  <si>
    <t xml:space="preserve">'[R1A_0331.XLS]Tregion'!R205C10</t>
  </si>
  <si>
    <t xml:space="preserve">'[R1A_0331.XLS]Tregion'!R205C24</t>
  </si>
  <si>
    <t xml:space="preserve">'[R1B_0331.XLS]Tregion'!R205C1</t>
  </si>
  <si>
    <t xml:space="preserve">'[R1B_0331.XLS]Tregion'!R205C2</t>
  </si>
  <si>
    <t xml:space="preserve">'[R1B_0331.XLS]Tregion'!R205C3</t>
  </si>
  <si>
    <t xml:space="preserve">'[R1B_0331.XLS]Tregion'!R205C4</t>
  </si>
  <si>
    <t xml:space="preserve">'[R1B_0331.XLS]Tregion'!R205C32</t>
  </si>
  <si>
    <t xml:space="preserve">'[R1B_0331.XLS]Tregion'!R205C10</t>
  </si>
  <si>
    <t xml:space="preserve">'[R1B_0331.XLS]Tregion'!R205C24</t>
  </si>
  <si>
    <t xml:space="preserve">'[R1C_0331.XLS]Tregion'!R205C1</t>
  </si>
  <si>
    <t xml:space="preserve">'[R1C_0331.XLS]Tregion'!R205C2</t>
  </si>
  <si>
    <t xml:space="preserve">'[R1C_0331.XLS]Tregion'!R205C3</t>
  </si>
  <si>
    <t xml:space="preserve">'[R1C_0331.XLS]Tregion'!R205C4</t>
  </si>
  <si>
    <t xml:space="preserve">'[R1C_0331.XLS]Tregion'!R205C32</t>
  </si>
  <si>
    <t xml:space="preserve">'[R1C_0331.XLS]Tregion'!R205C10</t>
  </si>
  <si>
    <t xml:space="preserve">'[R1C_0331.XLS]Tregion'!R205C24</t>
  </si>
  <si>
    <t xml:space="preserve">'[R1E_0331.XLS]Tregion'!R205C1</t>
  </si>
  <si>
    <t xml:space="preserve">'[R1E_0331.XLS]Tregion'!R205C2</t>
  </si>
  <si>
    <t xml:space="preserve">'[R1E_0331.XLS]Tregion'!R205C3</t>
  </si>
  <si>
    <t xml:space="preserve">'[R1E_0331.XLS]Tregion'!R205C4</t>
  </si>
  <si>
    <t xml:space="preserve">'[R1E_0331.XLS]Tregion'!R205C32</t>
  </si>
  <si>
    <t xml:space="preserve">'[R1E_0331.XLS]Tregion'!R205C10</t>
  </si>
  <si>
    <t xml:space="preserve">'[R1E_0331.XLS]Tregion'!R205C24</t>
  </si>
  <si>
    <t xml:space="preserve">'[R1Z_0331.XLS]Tregion'!R205C1</t>
  </si>
  <si>
    <t xml:space="preserve">'[R1Z_0331.XLS]Tregion'!R205C2</t>
  </si>
  <si>
    <t xml:space="preserve">'[R1Z_0331.XLS]Tregion'!R205C3</t>
  </si>
  <si>
    <t xml:space="preserve">'[R1Z_0331.XLS]Tregion'!R205C4</t>
  </si>
  <si>
    <t xml:space="preserve">'[R1Z_0331.XLS]Tregion'!R205C32</t>
  </si>
  <si>
    <t xml:space="preserve">'[R1Z_0331.XLS]Tregion'!R205C10</t>
  </si>
  <si>
    <t xml:space="preserve">'[R1Z_0331.XLS]Tregion'!R205C24</t>
  </si>
  <si>
    <t xml:space="preserve">'[R3B_0331.XLS]Tregion'!R205C1</t>
  </si>
  <si>
    <t xml:space="preserve">'[R3B_0331.XLS]Tregion'!R205C2</t>
  </si>
  <si>
    <t xml:space="preserve">'[R3B_0331.XLS]Tregion'!R205C3</t>
  </si>
  <si>
    <t xml:space="preserve">'[R3B_0331.XLS]Tregion'!R205C4</t>
  </si>
  <si>
    <t xml:space="preserve">'[R3B_0331.XLS]Tregion'!R205C32</t>
  </si>
  <si>
    <t xml:space="preserve">'[R3B_0331.XLS]Tregion'!R205C10</t>
  </si>
  <si>
    <t xml:space="preserve">'[R3B_0331.XLS]Tregion'!R205C24</t>
  </si>
  <si>
    <t xml:space="preserve">'[R4_0331.XLS]Tregion'!R205C1</t>
  </si>
  <si>
    <t xml:space="preserve">'[R4_0331.XLS]Tregion'!R205C2</t>
  </si>
  <si>
    <t xml:space="preserve">'[R4_0331.XLS]Tregion'!R205C3</t>
  </si>
  <si>
    <t xml:space="preserve">'[R4_0331.XLS]Tregion'!R205C4</t>
  </si>
  <si>
    <t xml:space="preserve">'[R4_0331.XLS]Tregion'!R205C32</t>
  </si>
  <si>
    <t xml:space="preserve">'[R4_0331.XLS]Tregion'!R205C10</t>
  </si>
  <si>
    <t xml:space="preserve">'[R4_0331.XLS]Tregion'!R205C24</t>
  </si>
  <si>
    <t xml:space="preserve">'[R4A_0331.XLS]Tregion'!R205C1</t>
  </si>
  <si>
    <t xml:space="preserve">'[R4A_0331.XLS]Tregion'!R205C2</t>
  </si>
  <si>
    <t xml:space="preserve">'[R4A_0331.XLS]Tregion'!R205C3</t>
  </si>
  <si>
    <t xml:space="preserve">'[R4A_0331.XLS]Tregion'!R205C4</t>
  </si>
  <si>
    <t xml:space="preserve">'[R4A_0331.XLS]Tregion'!R205C32</t>
  </si>
  <si>
    <t xml:space="preserve">'[R4A_0331.XLS]Tregion'!R205C10</t>
  </si>
  <si>
    <t xml:space="preserve">'[R4A_0331.XLS]Tregion'!R205C24</t>
  </si>
  <si>
    <t xml:space="preserve">'[R4B_0331.XLS]Tregion'!R205C1</t>
  </si>
  <si>
    <t xml:space="preserve">'[R4B_0331.XLS]Tregion'!R205C2</t>
  </si>
  <si>
    <t xml:space="preserve">'[R4B_0331.XLS]Tregion'!R205C3</t>
  </si>
  <si>
    <t xml:space="preserve">'[R4B_0331.XLS]Tregion'!R205C4</t>
  </si>
  <si>
    <t xml:space="preserve">'[R4B_0331.XLS]Tregion'!R205C32</t>
  </si>
  <si>
    <t xml:space="preserve">'[R4B_0331.XLS]Tregion'!R205C10</t>
  </si>
  <si>
    <t xml:space="preserve">'[R4B_0331.XLS]Tregion'!R205C24</t>
  </si>
  <si>
    <t xml:space="preserve">'[R4C_0331.XLS]Tregion'!R205C1</t>
  </si>
  <si>
    <t xml:space="preserve">'[R4C_0331.XLS]Tregion'!R205C2</t>
  </si>
  <si>
    <t xml:space="preserve">'[R4C_0331.XLS]Tregion'!R205C3</t>
  </si>
  <si>
    <t xml:space="preserve">'[R4C_0331.XLS]Tregion'!R205C4</t>
  </si>
  <si>
    <t xml:space="preserve">'[R4C_0331.XLS]Tregion'!R205C32</t>
  </si>
  <si>
    <t xml:space="preserve">'[R4C_0331.XLS]Tregion'!R205C10</t>
  </si>
  <si>
    <t xml:space="preserve">'[R4C_0331.XLS]Tregion'!R205C24</t>
  </si>
  <si>
    <t xml:space="preserve">'[R5_0331.XLS]Tregion'!R205C1</t>
  </si>
  <si>
    <t xml:space="preserve">'[R5_0331.XLS]Tregion'!R205C2</t>
  </si>
  <si>
    <t xml:space="preserve">'[R5_0331.XLS]Tregion'!R205C3</t>
  </si>
  <si>
    <t xml:space="preserve">'[R5_0331.XLS]Tregion'!R205C4</t>
  </si>
  <si>
    <t xml:space="preserve">'[R5_0331.XLS]Tregion'!R205C32</t>
  </si>
  <si>
    <t xml:space="preserve">'[R5_0331.XLS]Tregion'!R205C10</t>
  </si>
  <si>
    <t xml:space="preserve">'[R5_0331.XLS]Tregion'!R205C24</t>
  </si>
  <si>
    <t xml:space="preserve">'[R6_0331.XLS]Tregion'!R205C1</t>
  </si>
  <si>
    <t xml:space="preserve">'[R6_0331.XLS]Tregion'!R205C2</t>
  </si>
  <si>
    <t xml:space="preserve">'[R6_0331.XLS]Tregion'!R205C3</t>
  </si>
  <si>
    <t xml:space="preserve">'[R6_0331.XLS]Tregion'!R205C4</t>
  </si>
  <si>
    <t xml:space="preserve">'[R6_0331.XLS]Tregion'!R205C32</t>
  </si>
  <si>
    <t xml:space="preserve">'[R6_0331.XLS]Tregion'!R205C10</t>
  </si>
  <si>
    <t xml:space="preserve">'[R6_0331.XLS]Tregion'!R205C24</t>
  </si>
  <si>
    <t xml:space="preserve">'[R1_0331.XLS]Tregion'!R206C1</t>
  </si>
  <si>
    <t xml:space="preserve">'[R1_0331.XLS]Tregion'!R206C2</t>
  </si>
  <si>
    <t xml:space="preserve">'[R1_0331.XLS]Tregion'!R206C3</t>
  </si>
  <si>
    <t xml:space="preserve">'[R1_0331.XLS]Tregion'!R206C4</t>
  </si>
  <si>
    <t xml:space="preserve">'[R1_0331.XLS]Tregion'!R206C32</t>
  </si>
  <si>
    <t xml:space="preserve">'[R1_0331.XLS]Tregion'!R206C10</t>
  </si>
  <si>
    <t xml:space="preserve">'[R1_0331.XLS]Tregion'!R206C24</t>
  </si>
  <si>
    <t xml:space="preserve">'[R1A_0331.XLS]Tregion'!R206C1</t>
  </si>
  <si>
    <t xml:space="preserve">'[R1A_0331.XLS]Tregion'!R206C2</t>
  </si>
  <si>
    <t xml:space="preserve">'[R1A_0331.XLS]Tregion'!R206C3</t>
  </si>
  <si>
    <t xml:space="preserve">'[R1A_0331.XLS]Tregion'!R206C4</t>
  </si>
  <si>
    <t xml:space="preserve">'[R1A_0331.XLS]Tregion'!R206C32</t>
  </si>
  <si>
    <t xml:space="preserve">'[R1A_0331.XLS]Tregion'!R206C10</t>
  </si>
  <si>
    <t xml:space="preserve">'[R1A_0331.XLS]Tregion'!R206C24</t>
  </si>
  <si>
    <t xml:space="preserve">'[R1B_0331.XLS]Tregion'!R206C1</t>
  </si>
  <si>
    <t xml:space="preserve">'[R1B_0331.XLS]Tregion'!R206C2</t>
  </si>
  <si>
    <t xml:space="preserve">'[R1B_0331.XLS]Tregion'!R206C3</t>
  </si>
  <si>
    <t xml:space="preserve">'[R1B_0331.XLS]Tregion'!R206C4</t>
  </si>
  <si>
    <t xml:space="preserve">'[R1B_0331.XLS]Tregion'!R206C32</t>
  </si>
  <si>
    <t xml:space="preserve">'[R1B_0331.XLS]Tregion'!R206C10</t>
  </si>
  <si>
    <t xml:space="preserve">'[R1B_0331.XLS]Tregion'!R206C24</t>
  </si>
  <si>
    <t xml:space="preserve">'[R1C_0331.XLS]Tregion'!R206C1</t>
  </si>
  <si>
    <t xml:space="preserve">'[R1C_0331.XLS]Tregion'!R206C2</t>
  </si>
  <si>
    <t xml:space="preserve">'[R1C_0331.XLS]Tregion'!R206C3</t>
  </si>
  <si>
    <t xml:space="preserve">'[R1C_0331.XLS]Tregion'!R206C4</t>
  </si>
  <si>
    <t xml:space="preserve">'[R1C_0331.XLS]Tregion'!R206C32</t>
  </si>
  <si>
    <t xml:space="preserve">'[R1C_0331.XLS]Tregion'!R206C10</t>
  </si>
  <si>
    <t xml:space="preserve">'[R1C_0331.XLS]Tregion'!R206C24</t>
  </si>
  <si>
    <t xml:space="preserve">'[R1E_0331.XLS]Tregion'!R206C1</t>
  </si>
  <si>
    <t xml:space="preserve">'[R1E_0331.XLS]Tregion'!R206C2</t>
  </si>
  <si>
    <t xml:space="preserve">'[R1E_0331.XLS]Tregion'!R206C3</t>
  </si>
  <si>
    <t xml:space="preserve">'[R1E_0331.XLS]Tregion'!R206C4</t>
  </si>
  <si>
    <t xml:space="preserve">'[R1E_0331.XLS]Tregion'!R206C32</t>
  </si>
  <si>
    <t xml:space="preserve">'[R1E_0331.XLS]Tregion'!R206C10</t>
  </si>
  <si>
    <t xml:space="preserve">'[R1E_0331.XLS]Tregion'!R206C24</t>
  </si>
  <si>
    <t xml:space="preserve">'[R1Z_0331.XLS]Tregion'!R206C1</t>
  </si>
  <si>
    <t xml:space="preserve">'[R1Z_0331.XLS]Tregion'!R206C2</t>
  </si>
  <si>
    <t xml:space="preserve">'[R1Z_0331.XLS]Tregion'!R206C3</t>
  </si>
  <si>
    <t xml:space="preserve">'[R1Z_0331.XLS]Tregion'!R206C4</t>
  </si>
  <si>
    <t xml:space="preserve">'[R1Z_0331.XLS]Tregion'!R206C32</t>
  </si>
  <si>
    <t xml:space="preserve">'[R1Z_0331.XLS]Tregion'!R206C10</t>
  </si>
  <si>
    <t xml:space="preserve">'[R1Z_0331.XLS]Tregion'!R206C24</t>
  </si>
  <si>
    <t xml:space="preserve">'[R3B_0331.XLS]Tregion'!R206C1</t>
  </si>
  <si>
    <t xml:space="preserve">'[R3B_0331.XLS]Tregion'!R206C2</t>
  </si>
  <si>
    <t xml:space="preserve">'[R3B_0331.XLS]Tregion'!R206C3</t>
  </si>
  <si>
    <t xml:space="preserve">'[R3B_0331.XLS]Tregion'!R206C4</t>
  </si>
  <si>
    <t xml:space="preserve">'[R3B_0331.XLS]Tregion'!R206C32</t>
  </si>
  <si>
    <t xml:space="preserve">'[R3B_0331.XLS]Tregion'!R206C10</t>
  </si>
  <si>
    <t xml:space="preserve">'[R3B_0331.XLS]Tregion'!R206C24</t>
  </si>
  <si>
    <t xml:space="preserve">'[R4_0331.XLS]Tregion'!R206C1</t>
  </si>
  <si>
    <t xml:space="preserve">'[R4_0331.XLS]Tregion'!R206C2</t>
  </si>
  <si>
    <t xml:space="preserve">'[R4_0331.XLS]Tregion'!R206C3</t>
  </si>
  <si>
    <t xml:space="preserve">'[R4_0331.XLS]Tregion'!R206C4</t>
  </si>
  <si>
    <t xml:space="preserve">'[R4_0331.XLS]Tregion'!R206C32</t>
  </si>
  <si>
    <t xml:space="preserve">'[R4_0331.XLS]Tregion'!R206C10</t>
  </si>
  <si>
    <t xml:space="preserve">'[R4_0331.XLS]Tregion'!R206C24</t>
  </si>
  <si>
    <t xml:space="preserve">'[R4A_0331.XLS]Tregion'!R206C1</t>
  </si>
  <si>
    <t xml:space="preserve">'[R4A_0331.XLS]Tregion'!R206C2</t>
  </si>
  <si>
    <t xml:space="preserve">'[R4A_0331.XLS]Tregion'!R206C3</t>
  </si>
  <si>
    <t xml:space="preserve">'[R4A_0331.XLS]Tregion'!R206C4</t>
  </si>
  <si>
    <t xml:space="preserve">'[R4A_0331.XLS]Tregion'!R206C32</t>
  </si>
  <si>
    <t xml:space="preserve">'[R4A_0331.XLS]Tregion'!R206C10</t>
  </si>
  <si>
    <t xml:space="preserve">'[R4A_0331.XLS]Tregion'!R206C24</t>
  </si>
  <si>
    <t xml:space="preserve">'[R4B_0331.XLS]Tregion'!R206C1</t>
  </si>
  <si>
    <t xml:space="preserve">'[R4B_0331.XLS]Tregion'!R206C2</t>
  </si>
  <si>
    <t xml:space="preserve">'[R4B_0331.XLS]Tregion'!R206C3</t>
  </si>
  <si>
    <t xml:space="preserve">'[R4B_0331.XLS]Tregion'!R206C4</t>
  </si>
  <si>
    <t xml:space="preserve">'[R4B_0331.XLS]Tregion'!R206C32</t>
  </si>
  <si>
    <t xml:space="preserve">'[R4B_0331.XLS]Tregion'!R206C10</t>
  </si>
  <si>
    <t xml:space="preserve">'[R4B_0331.XLS]Tregion'!R206C24</t>
  </si>
  <si>
    <t xml:space="preserve">'[R4C_0331.XLS]Tregion'!R206C1</t>
  </si>
  <si>
    <t xml:space="preserve">'[R4C_0331.XLS]Tregion'!R206C2</t>
  </si>
  <si>
    <t xml:space="preserve">'[R4C_0331.XLS]Tregion'!R206C3</t>
  </si>
  <si>
    <t xml:space="preserve">'[R4C_0331.XLS]Tregion'!R206C4</t>
  </si>
  <si>
    <t xml:space="preserve">'[R4C_0331.XLS]Tregion'!R206C32</t>
  </si>
  <si>
    <t xml:space="preserve">'[R4C_0331.XLS]Tregion'!R206C10</t>
  </si>
  <si>
    <t xml:space="preserve">'[R4C_0331.XLS]Tregion'!R206C24</t>
  </si>
  <si>
    <t xml:space="preserve">'[R5_0331.XLS]Tregion'!R206C1</t>
  </si>
  <si>
    <t xml:space="preserve">'[R5_0331.XLS]Tregion'!R206C2</t>
  </si>
  <si>
    <t xml:space="preserve">'[R5_0331.XLS]Tregion'!R206C3</t>
  </si>
  <si>
    <t xml:space="preserve">'[R5_0331.XLS]Tregion'!R206C4</t>
  </si>
  <si>
    <t xml:space="preserve">'[R5_0331.XLS]Tregion'!R206C32</t>
  </si>
  <si>
    <t xml:space="preserve">'[R5_0331.XLS]Tregion'!R206C10</t>
  </si>
  <si>
    <t xml:space="preserve">'[R5_0331.XLS]Tregion'!R206C24</t>
  </si>
  <si>
    <t xml:space="preserve">'[R6_0331.XLS]Tregion'!R206C1</t>
  </si>
  <si>
    <t xml:space="preserve">'[R6_0331.XLS]Tregion'!R206C2</t>
  </si>
  <si>
    <t xml:space="preserve">'[R6_0331.XLS]Tregion'!R206C3</t>
  </si>
  <si>
    <t xml:space="preserve">'[R6_0331.XLS]Tregion'!R206C4</t>
  </si>
  <si>
    <t xml:space="preserve">'[R6_0331.XLS]Tregion'!R206C32</t>
  </si>
  <si>
    <t xml:space="preserve">'[R6_0331.XLS]Tregion'!R206C10</t>
  </si>
  <si>
    <t xml:space="preserve">'[R6_0331.XLS]Tregion'!R206C24</t>
  </si>
  <si>
    <t xml:space="preserve">'[R1_0331.XLS]Tregion'!R207C1</t>
  </si>
  <si>
    <t xml:space="preserve">'[R1_0331.XLS]Tregion'!R207C2</t>
  </si>
  <si>
    <t xml:space="preserve">'[R1_0331.XLS]Tregion'!R207C3</t>
  </si>
  <si>
    <t xml:space="preserve">'[R1_0331.XLS]Tregion'!R207C4</t>
  </si>
  <si>
    <t xml:space="preserve">'[R1_0331.XLS]Tregion'!R207C32</t>
  </si>
  <si>
    <t xml:space="preserve">'[R1_0331.XLS]Tregion'!R207C10</t>
  </si>
  <si>
    <t xml:space="preserve">'[R1_0331.XLS]Tregion'!R207C24</t>
  </si>
  <si>
    <t xml:space="preserve">'[R1A_0331.XLS]Tregion'!R207C1</t>
  </si>
  <si>
    <t xml:space="preserve">'[R1A_0331.XLS]Tregion'!R207C2</t>
  </si>
  <si>
    <t xml:space="preserve">'[R1A_0331.XLS]Tregion'!R207C3</t>
  </si>
  <si>
    <t xml:space="preserve">'[R1A_0331.XLS]Tregion'!R207C4</t>
  </si>
  <si>
    <t xml:space="preserve">'[R1A_0331.XLS]Tregion'!R207C32</t>
  </si>
  <si>
    <t xml:space="preserve">'[R1A_0331.XLS]Tregion'!R207C10</t>
  </si>
  <si>
    <t xml:space="preserve">'[R1A_0331.XLS]Tregion'!R207C24</t>
  </si>
  <si>
    <t xml:space="preserve">'[R1B_0331.XLS]Tregion'!R207C1</t>
  </si>
  <si>
    <t xml:space="preserve">'[R1B_0331.XLS]Tregion'!R207C2</t>
  </si>
  <si>
    <t xml:space="preserve">'[R1B_0331.XLS]Tregion'!R207C3</t>
  </si>
  <si>
    <t xml:space="preserve">'[R1B_0331.XLS]Tregion'!R207C4</t>
  </si>
  <si>
    <t xml:space="preserve">'[R1B_0331.XLS]Tregion'!R207C32</t>
  </si>
  <si>
    <t xml:space="preserve">'[R1B_0331.XLS]Tregion'!R207C10</t>
  </si>
  <si>
    <t xml:space="preserve">'[R1B_0331.XLS]Tregion'!R207C24</t>
  </si>
  <si>
    <t xml:space="preserve">'[R1C_0331.XLS]Tregion'!R207C1</t>
  </si>
  <si>
    <t xml:space="preserve">'[R1C_0331.XLS]Tregion'!R207C2</t>
  </si>
  <si>
    <t xml:space="preserve">'[R1C_0331.XLS]Tregion'!R207C3</t>
  </si>
  <si>
    <t xml:space="preserve">'[R1C_0331.XLS]Tregion'!R207C4</t>
  </si>
  <si>
    <t xml:space="preserve">'[R1C_0331.XLS]Tregion'!R207C32</t>
  </si>
  <si>
    <t xml:space="preserve">'[R1C_0331.XLS]Tregion'!R207C10</t>
  </si>
  <si>
    <t xml:space="preserve">'[R1C_0331.XLS]Tregion'!R207C24</t>
  </si>
  <si>
    <t xml:space="preserve">'[R1E_0331.XLS]Tregion'!R207C1</t>
  </si>
  <si>
    <t xml:space="preserve">'[R1E_0331.XLS]Tregion'!R207C2</t>
  </si>
  <si>
    <t xml:space="preserve">'[R1E_0331.XLS]Tregion'!R207C3</t>
  </si>
  <si>
    <t xml:space="preserve">'[R1E_0331.XLS]Tregion'!R207C4</t>
  </si>
  <si>
    <t xml:space="preserve">'[R1E_0331.XLS]Tregion'!R207C32</t>
  </si>
  <si>
    <t xml:space="preserve">'[R1E_0331.XLS]Tregion'!R207C10</t>
  </si>
  <si>
    <t xml:space="preserve">'[R1E_0331.XLS]Tregion'!R207C24</t>
  </si>
  <si>
    <t xml:space="preserve">'[R1Z_0331.XLS]Tregion'!R207C1</t>
  </si>
  <si>
    <t xml:space="preserve">'[R1Z_0331.XLS]Tregion'!R207C2</t>
  </si>
  <si>
    <t xml:space="preserve">'[R1Z_0331.XLS]Tregion'!R207C3</t>
  </si>
  <si>
    <t xml:space="preserve">'[R1Z_0331.XLS]Tregion'!R207C4</t>
  </si>
  <si>
    <t xml:space="preserve">'[R1Z_0331.XLS]Tregion'!R207C32</t>
  </si>
  <si>
    <t xml:space="preserve">'[R1Z_0331.XLS]Tregion'!R207C10</t>
  </si>
  <si>
    <t xml:space="preserve">'[R1Z_0331.XLS]Tregion'!R207C24</t>
  </si>
  <si>
    <t xml:space="preserve">'[R3B_0331.XLS]Tregion'!R207C1</t>
  </si>
  <si>
    <t xml:space="preserve">'[R3B_0331.XLS]Tregion'!R207C2</t>
  </si>
  <si>
    <t xml:space="preserve">'[R3B_0331.XLS]Tregion'!R207C3</t>
  </si>
  <si>
    <t xml:space="preserve">'[R3B_0331.XLS]Tregion'!R207C4</t>
  </si>
  <si>
    <t xml:space="preserve">'[R3B_0331.XLS]Tregion'!R207C32</t>
  </si>
  <si>
    <t xml:space="preserve">'[R3B_0331.XLS]Tregion'!R207C10</t>
  </si>
  <si>
    <t xml:space="preserve">'[R3B_0331.XLS]Tregion'!R207C24</t>
  </si>
  <si>
    <t xml:space="preserve">'[R4_0331.XLS]Tregion'!R207C1</t>
  </si>
  <si>
    <t xml:space="preserve">'[R4_0331.XLS]Tregion'!R207C2</t>
  </si>
  <si>
    <t xml:space="preserve">'[R4_0331.XLS]Tregion'!R207C3</t>
  </si>
  <si>
    <t xml:space="preserve">'[R4_0331.XLS]Tregion'!R207C4</t>
  </si>
  <si>
    <t xml:space="preserve">'[R4_0331.XLS]Tregion'!R207C32</t>
  </si>
  <si>
    <t xml:space="preserve">'[R4_0331.XLS]Tregion'!R207C10</t>
  </si>
  <si>
    <t xml:space="preserve">'[R4_0331.XLS]Tregion'!R207C24</t>
  </si>
  <si>
    <t xml:space="preserve">'[R4A_0331.XLS]Tregion'!R207C1</t>
  </si>
  <si>
    <t xml:space="preserve">'[R4A_0331.XLS]Tregion'!R207C2</t>
  </si>
  <si>
    <t xml:space="preserve">'[R4A_0331.XLS]Tregion'!R207C3</t>
  </si>
  <si>
    <t xml:space="preserve">'[R4A_0331.XLS]Tregion'!R207C4</t>
  </si>
  <si>
    <t xml:space="preserve">'[R4A_0331.XLS]Tregion'!R207C32</t>
  </si>
  <si>
    <t xml:space="preserve">'[R4A_0331.XLS]Tregion'!R207C10</t>
  </si>
  <si>
    <t xml:space="preserve">'[R4A_0331.XLS]Tregion'!R207C24</t>
  </si>
  <si>
    <t xml:space="preserve">'[R4B_0331.XLS]Tregion'!R207C1</t>
  </si>
  <si>
    <t xml:space="preserve">'[R4B_0331.XLS]Tregion'!R207C2</t>
  </si>
  <si>
    <t xml:space="preserve">'[R4B_0331.XLS]Tregion'!R207C3</t>
  </si>
  <si>
    <t xml:space="preserve">'[R4B_0331.XLS]Tregion'!R207C4</t>
  </si>
  <si>
    <t xml:space="preserve">'[R4B_0331.XLS]Tregion'!R207C32</t>
  </si>
  <si>
    <t xml:space="preserve">'[R4B_0331.XLS]Tregion'!R207C10</t>
  </si>
  <si>
    <t xml:space="preserve">'[R4B_0331.XLS]Tregion'!R207C24</t>
  </si>
  <si>
    <t xml:space="preserve">'[R4C_0331.XLS]Tregion'!R207C1</t>
  </si>
  <si>
    <t xml:space="preserve">'[R4C_0331.XLS]Tregion'!R207C2</t>
  </si>
  <si>
    <t xml:space="preserve">'[R4C_0331.XLS]Tregion'!R207C3</t>
  </si>
  <si>
    <t xml:space="preserve">'[R4C_0331.XLS]Tregion'!R207C4</t>
  </si>
  <si>
    <t xml:space="preserve">'[R4C_0331.XLS]Tregion'!R207C32</t>
  </si>
  <si>
    <t xml:space="preserve">'[R4C_0331.XLS]Tregion'!R207C10</t>
  </si>
  <si>
    <t xml:space="preserve">'[R4C_0331.XLS]Tregion'!R207C24</t>
  </si>
  <si>
    <t xml:space="preserve">'[R5_0331.XLS]Tregion'!R207C1</t>
  </si>
  <si>
    <t xml:space="preserve">'[R5_0331.XLS]Tregion'!R207C2</t>
  </si>
  <si>
    <t xml:space="preserve">'[R5_0331.XLS]Tregion'!R207C3</t>
  </si>
  <si>
    <t xml:space="preserve">'[R5_0331.XLS]Tregion'!R207C4</t>
  </si>
  <si>
    <t xml:space="preserve">'[R5_0331.XLS]Tregion'!R207C32</t>
  </si>
  <si>
    <t xml:space="preserve">'[R5_0331.XLS]Tregion'!R207C10</t>
  </si>
  <si>
    <t xml:space="preserve">'[R5_0331.XLS]Tregion'!R207C24</t>
  </si>
  <si>
    <t xml:space="preserve">'[R6_0331.XLS]Tregion'!R207C1</t>
  </si>
  <si>
    <t xml:space="preserve">'[R6_0331.XLS]Tregion'!R207C2</t>
  </si>
  <si>
    <t xml:space="preserve">'[R6_0331.XLS]Tregion'!R207C3</t>
  </si>
  <si>
    <t xml:space="preserve">'[R6_0331.XLS]Tregion'!R207C4</t>
  </si>
  <si>
    <t xml:space="preserve">'[R6_0331.XLS]Tregion'!R207C32</t>
  </si>
  <si>
    <t xml:space="preserve">'[R6_0331.XLS]Tregion'!R207C10</t>
  </si>
  <si>
    <t xml:space="preserve">'[R6_0331.XLS]Tregion'!R207C24</t>
  </si>
  <si>
    <t xml:space="preserve">'[R1_0331.XLS]Tregion'!R208C1</t>
  </si>
  <si>
    <t xml:space="preserve">'[R1_0331.XLS]Tregion'!R208C2</t>
  </si>
  <si>
    <t xml:space="preserve">'[R1_0331.XLS]Tregion'!R208C3</t>
  </si>
  <si>
    <t xml:space="preserve">'[R1_0331.XLS]Tregion'!R208C4</t>
  </si>
  <si>
    <t xml:space="preserve">'[R1_0331.XLS]Tregion'!R208C32</t>
  </si>
  <si>
    <t xml:space="preserve">'[R1_0331.XLS]Tregion'!R208C10</t>
  </si>
  <si>
    <t xml:space="preserve">'[R1_0331.XLS]Tregion'!R208C24</t>
  </si>
  <si>
    <t xml:space="preserve">'[R1A_0331.XLS]Tregion'!R208C1</t>
  </si>
  <si>
    <t xml:space="preserve">'[R1A_0331.XLS]Tregion'!R208C2</t>
  </si>
  <si>
    <t xml:space="preserve">'[R1A_0331.XLS]Tregion'!R208C3</t>
  </si>
  <si>
    <t xml:space="preserve">'[R1A_0331.XLS]Tregion'!R208C4</t>
  </si>
  <si>
    <t xml:space="preserve">'[R1A_0331.XLS]Tregion'!R208C32</t>
  </si>
  <si>
    <t xml:space="preserve">'[R1A_0331.XLS]Tregion'!R208C10</t>
  </si>
  <si>
    <t xml:space="preserve">'[R1A_0331.XLS]Tregion'!R208C24</t>
  </si>
  <si>
    <t xml:space="preserve">'[R1B_0331.XLS]Tregion'!R208C1</t>
  </si>
  <si>
    <t xml:space="preserve">'[R1B_0331.XLS]Tregion'!R208C2</t>
  </si>
  <si>
    <t xml:space="preserve">'[R1B_0331.XLS]Tregion'!R208C3</t>
  </si>
  <si>
    <t xml:space="preserve">'[R1B_0331.XLS]Tregion'!R208C4</t>
  </si>
  <si>
    <t xml:space="preserve">'[R1B_0331.XLS]Tregion'!R208C32</t>
  </si>
  <si>
    <t xml:space="preserve">'[R1B_0331.XLS]Tregion'!R208C10</t>
  </si>
  <si>
    <t xml:space="preserve">'[R1B_0331.XLS]Tregion'!R208C24</t>
  </si>
  <si>
    <t xml:space="preserve">'[R1C_0331.XLS]Tregion'!R208C1</t>
  </si>
  <si>
    <t xml:space="preserve">'[R1C_0331.XLS]Tregion'!R208C2</t>
  </si>
  <si>
    <t xml:space="preserve">'[R1C_0331.XLS]Tregion'!R208C3</t>
  </si>
  <si>
    <t xml:space="preserve">'[R1C_0331.XLS]Tregion'!R208C4</t>
  </si>
  <si>
    <t xml:space="preserve">'[R1C_0331.XLS]Tregion'!R208C32</t>
  </si>
  <si>
    <t xml:space="preserve">'[R1C_0331.XLS]Tregion'!R208C10</t>
  </si>
  <si>
    <t xml:space="preserve">'[R1C_0331.XLS]Tregion'!R208C24</t>
  </si>
  <si>
    <t xml:space="preserve">'[R1E_0331.XLS]Tregion'!R208C1</t>
  </si>
  <si>
    <t xml:space="preserve">'[R1E_0331.XLS]Tregion'!R208C2</t>
  </si>
  <si>
    <t xml:space="preserve">'[R1E_0331.XLS]Tregion'!R208C3</t>
  </si>
  <si>
    <t xml:space="preserve">'[R1E_0331.XLS]Tregion'!R208C4</t>
  </si>
  <si>
    <t xml:space="preserve">'[R1E_0331.XLS]Tregion'!R208C32</t>
  </si>
  <si>
    <t xml:space="preserve">'[R1E_0331.XLS]Tregion'!R208C10</t>
  </si>
  <si>
    <t xml:space="preserve">'[R1E_0331.XLS]Tregion'!R208C24</t>
  </si>
  <si>
    <t xml:space="preserve">'[R1Z_0331.XLS]Tregion'!R208C1</t>
  </si>
  <si>
    <t xml:space="preserve">'[R1Z_0331.XLS]Tregion'!R208C2</t>
  </si>
  <si>
    <t xml:space="preserve">'[R1Z_0331.XLS]Tregion'!R208C3</t>
  </si>
  <si>
    <t xml:space="preserve">'[R1Z_0331.XLS]Tregion'!R208C4</t>
  </si>
  <si>
    <t xml:space="preserve">'[R1Z_0331.XLS]Tregion'!R208C32</t>
  </si>
  <si>
    <t xml:space="preserve">'[R1Z_0331.XLS]Tregion'!R208C10</t>
  </si>
  <si>
    <t xml:space="preserve">'[R1Z_0331.XLS]Tregion'!R208C24</t>
  </si>
  <si>
    <t xml:space="preserve">'[R3B_0331.XLS]Tregion'!R208C1</t>
  </si>
  <si>
    <t xml:space="preserve">'[R3B_0331.XLS]Tregion'!R208C2</t>
  </si>
  <si>
    <t xml:space="preserve">'[R3B_0331.XLS]Tregion'!R208C3</t>
  </si>
  <si>
    <t xml:space="preserve">'[R3B_0331.XLS]Tregion'!R208C4</t>
  </si>
  <si>
    <t xml:space="preserve">'[R3B_0331.XLS]Tregion'!R208C32</t>
  </si>
  <si>
    <t xml:space="preserve">'[R3B_0331.XLS]Tregion'!R208C10</t>
  </si>
  <si>
    <t xml:space="preserve">'[R3B_0331.XLS]Tregion'!R208C24</t>
  </si>
  <si>
    <t xml:space="preserve">'[R4_0331.XLS]Tregion'!R208C1</t>
  </si>
  <si>
    <t xml:space="preserve">'[R4_0331.XLS]Tregion'!R208C2</t>
  </si>
  <si>
    <t xml:space="preserve">'[R4_0331.XLS]Tregion'!R208C3</t>
  </si>
  <si>
    <t xml:space="preserve">'[R4_0331.XLS]Tregion'!R208C4</t>
  </si>
  <si>
    <t xml:space="preserve">'[R4_0331.XLS]Tregion'!R208C32</t>
  </si>
  <si>
    <t xml:space="preserve">'[R4_0331.XLS]Tregion'!R208C10</t>
  </si>
  <si>
    <t xml:space="preserve">'[R4_0331.XLS]Tregion'!R208C24</t>
  </si>
  <si>
    <t xml:space="preserve">'[R4A_0331.XLS]Tregion'!R208C1</t>
  </si>
  <si>
    <t xml:space="preserve">'[R4A_0331.XLS]Tregion'!R208C2</t>
  </si>
  <si>
    <t xml:space="preserve">'[R4A_0331.XLS]Tregion'!R208C3</t>
  </si>
  <si>
    <t xml:space="preserve">'[R4A_0331.XLS]Tregion'!R208C4</t>
  </si>
  <si>
    <t xml:space="preserve">'[R4A_0331.XLS]Tregion'!R208C32</t>
  </si>
  <si>
    <t xml:space="preserve">'[R4A_0331.XLS]Tregion'!R208C10</t>
  </si>
  <si>
    <t xml:space="preserve">'[R4A_0331.XLS]Tregion'!R208C24</t>
  </si>
  <si>
    <t xml:space="preserve">'[R4B_0331.XLS]Tregion'!R208C1</t>
  </si>
  <si>
    <t xml:space="preserve">'[R4B_0331.XLS]Tregion'!R208C2</t>
  </si>
  <si>
    <t xml:space="preserve">'[R4B_0331.XLS]Tregion'!R208C3</t>
  </si>
  <si>
    <t xml:space="preserve">'[R4B_0331.XLS]Tregion'!R208C4</t>
  </si>
  <si>
    <t xml:space="preserve">'[R4B_0331.XLS]Tregion'!R208C32</t>
  </si>
  <si>
    <t xml:space="preserve">'[R4B_0331.XLS]Tregion'!R208C10</t>
  </si>
  <si>
    <t xml:space="preserve">'[R4B_0331.XLS]Tregion'!R208C24</t>
  </si>
  <si>
    <t xml:space="preserve">'[R4C_0331.XLS]Tregion'!R208C1</t>
  </si>
  <si>
    <t xml:space="preserve">'[R4C_0331.XLS]Tregion'!R208C2</t>
  </si>
  <si>
    <t xml:space="preserve">'[R4C_0331.XLS]Tregion'!R208C3</t>
  </si>
  <si>
    <t xml:space="preserve">'[R4C_0331.XLS]Tregion'!R208C4</t>
  </si>
  <si>
    <t xml:space="preserve">'[R4C_0331.XLS]Tregion'!R208C32</t>
  </si>
  <si>
    <t xml:space="preserve">'[R4C_0331.XLS]Tregion'!R208C10</t>
  </si>
  <si>
    <t xml:space="preserve">'[R4C_0331.XLS]Tregion'!R208C24</t>
  </si>
  <si>
    <t xml:space="preserve">'[R5_0331.XLS]Tregion'!R208C1</t>
  </si>
  <si>
    <t xml:space="preserve">'[R5_0331.XLS]Tregion'!R208C2</t>
  </si>
  <si>
    <t xml:space="preserve">'[R5_0331.XLS]Tregion'!R208C3</t>
  </si>
  <si>
    <t xml:space="preserve">'[R5_0331.XLS]Tregion'!R208C4</t>
  </si>
  <si>
    <t xml:space="preserve">'[R5_0331.XLS]Tregion'!R208C32</t>
  </si>
  <si>
    <t xml:space="preserve">'[R5_0331.XLS]Tregion'!R208C10</t>
  </si>
  <si>
    <t xml:space="preserve">'[R5_0331.XLS]Tregion'!R208C24</t>
  </si>
  <si>
    <t xml:space="preserve">'[R6_0331.XLS]Tregion'!R208C1</t>
  </si>
  <si>
    <t xml:space="preserve">'[R6_0331.XLS]Tregion'!R208C2</t>
  </si>
  <si>
    <t xml:space="preserve">'[R6_0331.XLS]Tregion'!R208C3</t>
  </si>
  <si>
    <t xml:space="preserve">'[R6_0331.XLS]Tregion'!R208C4</t>
  </si>
  <si>
    <t xml:space="preserve">'[R6_0331.XLS]Tregion'!R208C32</t>
  </si>
  <si>
    <t xml:space="preserve">'[R6_0331.XLS]Tregion'!R208C10</t>
  </si>
  <si>
    <t xml:space="preserve">'[R6_0331.XLS]Tregion'!R208C24</t>
  </si>
  <si>
    <t xml:space="preserve">'[R1_0331.XLS]Tregion'!R209C1</t>
  </si>
  <si>
    <t xml:space="preserve">'[R1_0331.XLS]Tregion'!R209C2</t>
  </si>
  <si>
    <t xml:space="preserve">'[R1_0331.XLS]Tregion'!R209C3</t>
  </si>
  <si>
    <t xml:space="preserve">'[R1_0331.XLS]Tregion'!R209C4</t>
  </si>
  <si>
    <t xml:space="preserve">'[R1_0331.XLS]Tregion'!R209C32</t>
  </si>
  <si>
    <t xml:space="preserve">'[R1_0331.XLS]Tregion'!R209C10</t>
  </si>
  <si>
    <t xml:space="preserve">'[R1_0331.XLS]Tregion'!R209C24</t>
  </si>
  <si>
    <t xml:space="preserve">'[R1A_0331.XLS]Tregion'!R209C1</t>
  </si>
  <si>
    <t xml:space="preserve">'[R1A_0331.XLS]Tregion'!R209C2</t>
  </si>
  <si>
    <t xml:space="preserve">'[R1A_0331.XLS]Tregion'!R209C3</t>
  </si>
  <si>
    <t xml:space="preserve">'[R1A_0331.XLS]Tregion'!R209C4</t>
  </si>
  <si>
    <t xml:space="preserve">'[R1A_0331.XLS]Tregion'!R209C32</t>
  </si>
  <si>
    <t xml:space="preserve">'[R1A_0331.XLS]Tregion'!R209C10</t>
  </si>
  <si>
    <t xml:space="preserve">'[R1A_0331.XLS]Tregion'!R209C24</t>
  </si>
  <si>
    <t xml:space="preserve">'[R1B_0331.XLS]Tregion'!R209C1</t>
  </si>
  <si>
    <t xml:space="preserve">'[R1B_0331.XLS]Tregion'!R209C2</t>
  </si>
  <si>
    <t xml:space="preserve">'[R1B_0331.XLS]Tregion'!R209C3</t>
  </si>
  <si>
    <t xml:space="preserve">'[R1B_0331.XLS]Tregion'!R209C4</t>
  </si>
  <si>
    <t xml:space="preserve">'[R1B_0331.XLS]Tregion'!R209C32</t>
  </si>
  <si>
    <t xml:space="preserve">'[R1B_0331.XLS]Tregion'!R209C10</t>
  </si>
  <si>
    <t xml:space="preserve">'[R1B_0331.XLS]Tregion'!R209C24</t>
  </si>
  <si>
    <t xml:space="preserve">'[R1C_0331.XLS]Tregion'!R209C1</t>
  </si>
  <si>
    <t xml:space="preserve">'[R1C_0331.XLS]Tregion'!R209C2</t>
  </si>
  <si>
    <t xml:space="preserve">'[R1C_0331.XLS]Tregion'!R209C3</t>
  </si>
  <si>
    <t xml:space="preserve">'[R1C_0331.XLS]Tregion'!R209C4</t>
  </si>
  <si>
    <t xml:space="preserve">'[R1C_0331.XLS]Tregion'!R209C32</t>
  </si>
  <si>
    <t xml:space="preserve">'[R1C_0331.XLS]Tregion'!R209C10</t>
  </si>
  <si>
    <t xml:space="preserve">'[R1C_0331.XLS]Tregion'!R209C24</t>
  </si>
  <si>
    <t xml:space="preserve">'[R1E_0331.XLS]Tregion'!R209C1</t>
  </si>
  <si>
    <t xml:space="preserve">'[R1E_0331.XLS]Tregion'!R209C2</t>
  </si>
  <si>
    <t xml:space="preserve">'[R1E_0331.XLS]Tregion'!R209C3</t>
  </si>
  <si>
    <t xml:space="preserve">'[R1E_0331.XLS]Tregion'!R209C4</t>
  </si>
  <si>
    <t xml:space="preserve">'[R1E_0331.XLS]Tregion'!R209C32</t>
  </si>
  <si>
    <t xml:space="preserve">'[R1E_0331.XLS]Tregion'!R209C10</t>
  </si>
  <si>
    <t xml:space="preserve">'[R1E_0331.XLS]Tregion'!R209C24</t>
  </si>
  <si>
    <t xml:space="preserve">'[R1Z_0331.XLS]Tregion'!R209C1</t>
  </si>
  <si>
    <t xml:space="preserve">'[R1Z_0331.XLS]Tregion'!R209C2</t>
  </si>
  <si>
    <t xml:space="preserve">'[R1Z_0331.XLS]Tregion'!R209C3</t>
  </si>
  <si>
    <t xml:space="preserve">'[R1Z_0331.XLS]Tregion'!R209C4</t>
  </si>
  <si>
    <t xml:space="preserve">'[R1Z_0331.XLS]Tregion'!R209C32</t>
  </si>
  <si>
    <t xml:space="preserve">'[R1Z_0331.XLS]Tregion'!R209C10</t>
  </si>
  <si>
    <t xml:space="preserve">'[R1Z_0331.XLS]Tregion'!R209C24</t>
  </si>
  <si>
    <t xml:space="preserve">'[R3B_0331.XLS]Tregion'!R209C1</t>
  </si>
  <si>
    <t xml:space="preserve">'[R3B_0331.XLS]Tregion'!R209C2</t>
  </si>
  <si>
    <t xml:space="preserve">'[R3B_0331.XLS]Tregion'!R209C3</t>
  </si>
  <si>
    <t xml:space="preserve">'[R3B_0331.XLS]Tregion'!R209C4</t>
  </si>
  <si>
    <t xml:space="preserve">'[R3B_0331.XLS]Tregion'!R209C32</t>
  </si>
  <si>
    <t xml:space="preserve">'[R3B_0331.XLS]Tregion'!R209C10</t>
  </si>
  <si>
    <t xml:space="preserve">'[R3B_0331.XLS]Tregion'!R209C24</t>
  </si>
  <si>
    <t xml:space="preserve">'[R4_0331.XLS]Tregion'!R209C1</t>
  </si>
  <si>
    <t xml:space="preserve">'[R4_0331.XLS]Tregion'!R209C2</t>
  </si>
  <si>
    <t xml:space="preserve">'[R4_0331.XLS]Tregion'!R209C3</t>
  </si>
  <si>
    <t xml:space="preserve">'[R4_0331.XLS]Tregion'!R209C4</t>
  </si>
  <si>
    <t xml:space="preserve">'[R4_0331.XLS]Tregion'!R209C32</t>
  </si>
  <si>
    <t xml:space="preserve">'[R4_0331.XLS]Tregion'!R209C10</t>
  </si>
  <si>
    <t xml:space="preserve">'[R4_0331.XLS]Tregion'!R209C24</t>
  </si>
  <si>
    <t xml:space="preserve">'[R4A_0331.XLS]Tregion'!R209C1</t>
  </si>
  <si>
    <t xml:space="preserve">'[R4A_0331.XLS]Tregion'!R209C2</t>
  </si>
  <si>
    <t xml:space="preserve">'[R4A_0331.XLS]Tregion'!R209C3</t>
  </si>
  <si>
    <t xml:space="preserve">'[R4A_0331.XLS]Tregion'!R209C4</t>
  </si>
  <si>
    <t xml:space="preserve">'[R4A_0331.XLS]Tregion'!R209C32</t>
  </si>
  <si>
    <t xml:space="preserve">'[R4A_0331.XLS]Tregion'!R209C10</t>
  </si>
  <si>
    <t xml:space="preserve">'[R4A_0331.XLS]Tregion'!R209C24</t>
  </si>
  <si>
    <t xml:space="preserve">'[R4B_0331.XLS]Tregion'!R209C1</t>
  </si>
  <si>
    <t xml:space="preserve">'[R4B_0331.XLS]Tregion'!R209C2</t>
  </si>
  <si>
    <t xml:space="preserve">'[R4B_0331.XLS]Tregion'!R209C3</t>
  </si>
  <si>
    <t xml:space="preserve">'[R4B_0331.XLS]Tregion'!R209C4</t>
  </si>
  <si>
    <t xml:space="preserve">'[R4B_0331.XLS]Tregion'!R209C32</t>
  </si>
  <si>
    <t xml:space="preserve">'[R4B_0331.XLS]Tregion'!R209C10</t>
  </si>
  <si>
    <t xml:space="preserve">'[R4B_0331.XLS]Tregion'!R209C24</t>
  </si>
  <si>
    <t xml:space="preserve">'[R4C_0331.XLS]Tregion'!R209C1</t>
  </si>
  <si>
    <t xml:space="preserve">'[R4C_0331.XLS]Tregion'!R209C2</t>
  </si>
  <si>
    <t xml:space="preserve">'[R4C_0331.XLS]Tregion'!R209C3</t>
  </si>
  <si>
    <t xml:space="preserve">'[R4C_0331.XLS]Tregion'!R209C4</t>
  </si>
  <si>
    <t xml:space="preserve">'[R4C_0331.XLS]Tregion'!R209C32</t>
  </si>
  <si>
    <t xml:space="preserve">'[R4C_0331.XLS]Tregion'!R209C10</t>
  </si>
  <si>
    <t xml:space="preserve">'[R4C_0331.XLS]Tregion'!R209C24</t>
  </si>
  <si>
    <t xml:space="preserve">'[R5_0331.XLS]Tregion'!R209C1</t>
  </si>
  <si>
    <t xml:space="preserve">'[R5_0331.XLS]Tregion'!R209C2</t>
  </si>
  <si>
    <t xml:space="preserve">'[R5_0331.XLS]Tregion'!R209C3</t>
  </si>
  <si>
    <t xml:space="preserve">'[R5_0331.XLS]Tregion'!R209C4</t>
  </si>
  <si>
    <t xml:space="preserve">'[R5_0331.XLS]Tregion'!R209C32</t>
  </si>
  <si>
    <t xml:space="preserve">'[R5_0331.XLS]Tregion'!R209C10</t>
  </si>
  <si>
    <t xml:space="preserve">'[R5_0331.XLS]Tregion'!R209C24</t>
  </si>
  <si>
    <t xml:space="preserve">'[R6_0331.XLS]Tregion'!R209C1</t>
  </si>
  <si>
    <t xml:space="preserve">'[R6_0331.XLS]Tregion'!R209C2</t>
  </si>
  <si>
    <t xml:space="preserve">'[R6_0331.XLS]Tregion'!R209C3</t>
  </si>
  <si>
    <t xml:space="preserve">'[R6_0331.XLS]Tregion'!R209C4</t>
  </si>
  <si>
    <t xml:space="preserve">'[R6_0331.XLS]Tregion'!R209C32</t>
  </si>
  <si>
    <t xml:space="preserve">'[R6_0331.XLS]Tregion'!R209C10</t>
  </si>
  <si>
    <t xml:space="preserve">'[R6_0331.XLS]Tregion'!R209C24</t>
  </si>
  <si>
    <t xml:space="preserve">'[R1_0331.XLS]Tregion'!R210C1</t>
  </si>
  <si>
    <t xml:space="preserve">'[R1_0331.XLS]Tregion'!R210C2</t>
  </si>
  <si>
    <t xml:space="preserve">'[R1_0331.XLS]Tregion'!R210C3</t>
  </si>
  <si>
    <t xml:space="preserve">'[R1_0331.XLS]Tregion'!R210C4</t>
  </si>
  <si>
    <t xml:space="preserve">'[R1_0331.XLS]Tregion'!R210C32</t>
  </si>
  <si>
    <t xml:space="preserve">'[R1_0331.XLS]Tregion'!R210C10</t>
  </si>
  <si>
    <t xml:space="preserve">'[R1_0331.XLS]Tregion'!R210C24</t>
  </si>
  <si>
    <t xml:space="preserve">'[R1A_0331.XLS]Tregion'!R210C1</t>
  </si>
  <si>
    <t xml:space="preserve">'[R1A_0331.XLS]Tregion'!R210C2</t>
  </si>
  <si>
    <t xml:space="preserve">'[R1A_0331.XLS]Tregion'!R210C3</t>
  </si>
  <si>
    <t xml:space="preserve">'[R1A_0331.XLS]Tregion'!R210C4</t>
  </si>
  <si>
    <t xml:space="preserve">'[R1A_0331.XLS]Tregion'!R210C32</t>
  </si>
  <si>
    <t xml:space="preserve">'[R1A_0331.XLS]Tregion'!R210C10</t>
  </si>
  <si>
    <t xml:space="preserve">'[R1A_0331.XLS]Tregion'!R210C24</t>
  </si>
  <si>
    <t xml:space="preserve">'[R1B_0331.XLS]Tregion'!R210C1</t>
  </si>
  <si>
    <t xml:space="preserve">'[R1B_0331.XLS]Tregion'!R210C2</t>
  </si>
  <si>
    <t xml:space="preserve">'[R1B_0331.XLS]Tregion'!R210C3</t>
  </si>
  <si>
    <t xml:space="preserve">'[R1B_0331.XLS]Tregion'!R210C4</t>
  </si>
  <si>
    <t xml:space="preserve">'[R1B_0331.XLS]Tregion'!R210C32</t>
  </si>
  <si>
    <t xml:space="preserve">'[R1B_0331.XLS]Tregion'!R210C10</t>
  </si>
  <si>
    <t xml:space="preserve">'[R1B_0331.XLS]Tregion'!R210C24</t>
  </si>
  <si>
    <t xml:space="preserve">'[R1C_0331.XLS]Tregion'!R210C1</t>
  </si>
  <si>
    <t xml:space="preserve">'[R1C_0331.XLS]Tregion'!R210C2</t>
  </si>
  <si>
    <t xml:space="preserve">'[R1C_0331.XLS]Tregion'!R210C3</t>
  </si>
  <si>
    <t xml:space="preserve">'[R1C_0331.XLS]Tregion'!R210C4</t>
  </si>
  <si>
    <t xml:space="preserve">'[R1C_0331.XLS]Tregion'!R210C32</t>
  </si>
  <si>
    <t xml:space="preserve">'[R1C_0331.XLS]Tregion'!R210C10</t>
  </si>
  <si>
    <t xml:space="preserve">'[R1C_0331.XLS]Tregion'!R210C24</t>
  </si>
  <si>
    <t xml:space="preserve">'[R1E_0331.XLS]Tregion'!R210C1</t>
  </si>
  <si>
    <t xml:space="preserve">'[R1E_0331.XLS]Tregion'!R210C2</t>
  </si>
  <si>
    <t xml:space="preserve">'[R1E_0331.XLS]Tregion'!R210C3</t>
  </si>
  <si>
    <t xml:space="preserve">'[R1E_0331.XLS]Tregion'!R210C4</t>
  </si>
  <si>
    <t xml:space="preserve">'[R1E_0331.XLS]Tregion'!R210C32</t>
  </si>
  <si>
    <t xml:space="preserve">'[R1E_0331.XLS]Tregion'!R210C10</t>
  </si>
  <si>
    <t xml:space="preserve">'[R1E_0331.XLS]Tregion'!R210C24</t>
  </si>
  <si>
    <t xml:space="preserve">'[R1Z_0331.XLS]Tregion'!R210C1</t>
  </si>
  <si>
    <t xml:space="preserve">'[R1Z_0331.XLS]Tregion'!R210C2</t>
  </si>
  <si>
    <t xml:space="preserve">'[R1Z_0331.XLS]Tregion'!R210C3</t>
  </si>
  <si>
    <t xml:space="preserve">'[R1Z_0331.XLS]Tregion'!R210C4</t>
  </si>
  <si>
    <t xml:space="preserve">'[R1Z_0331.XLS]Tregion'!R210C32</t>
  </si>
  <si>
    <t xml:space="preserve">'[R1Z_0331.XLS]Tregion'!R210C10</t>
  </si>
  <si>
    <t xml:space="preserve">'[R1Z_0331.XLS]Tregion'!R210C24</t>
  </si>
  <si>
    <t xml:space="preserve">'[R3B_0331.XLS]Tregion'!R210C1</t>
  </si>
  <si>
    <t xml:space="preserve">'[R3B_0331.XLS]Tregion'!R210C2</t>
  </si>
  <si>
    <t xml:space="preserve">'[R3B_0331.XLS]Tregion'!R210C3</t>
  </si>
  <si>
    <t xml:space="preserve">'[R3B_0331.XLS]Tregion'!R210C4</t>
  </si>
  <si>
    <t xml:space="preserve">'[R3B_0331.XLS]Tregion'!R210C32</t>
  </si>
  <si>
    <t xml:space="preserve">'[R3B_0331.XLS]Tregion'!R210C10</t>
  </si>
  <si>
    <t xml:space="preserve">'[R3B_0331.XLS]Tregion'!R210C24</t>
  </si>
  <si>
    <t xml:space="preserve">'[R4_0331.XLS]Tregion'!R210C1</t>
  </si>
  <si>
    <t xml:space="preserve">'[R4_0331.XLS]Tregion'!R210C2</t>
  </si>
  <si>
    <t xml:space="preserve">'[R4_0331.XLS]Tregion'!R210C3</t>
  </si>
  <si>
    <t xml:space="preserve">'[R4_0331.XLS]Tregion'!R210C4</t>
  </si>
  <si>
    <t xml:space="preserve">'[R4_0331.XLS]Tregion'!R210C32</t>
  </si>
  <si>
    <t xml:space="preserve">'[R4_0331.XLS]Tregion'!R210C10</t>
  </si>
  <si>
    <t xml:space="preserve">'[R4_0331.XLS]Tregion'!R210C24</t>
  </si>
  <si>
    <t xml:space="preserve">'[R4A_0331.XLS]Tregion'!R210C1</t>
  </si>
  <si>
    <t xml:space="preserve">'[R4A_0331.XLS]Tregion'!R210C2</t>
  </si>
  <si>
    <t xml:space="preserve">'[R4A_0331.XLS]Tregion'!R210C3</t>
  </si>
  <si>
    <t xml:space="preserve">'[R4A_0331.XLS]Tregion'!R210C4</t>
  </si>
  <si>
    <t xml:space="preserve">'[R4A_0331.XLS]Tregion'!R210C32</t>
  </si>
  <si>
    <t xml:space="preserve">'[R4A_0331.XLS]Tregion'!R210C10</t>
  </si>
  <si>
    <t xml:space="preserve">'[R4A_0331.XLS]Tregion'!R210C24</t>
  </si>
  <si>
    <t xml:space="preserve">'[R4B_0331.XLS]Tregion'!R210C1</t>
  </si>
  <si>
    <t xml:space="preserve">'[R4B_0331.XLS]Tregion'!R210C2</t>
  </si>
  <si>
    <t xml:space="preserve">'[R4B_0331.XLS]Tregion'!R210C3</t>
  </si>
  <si>
    <t xml:space="preserve">'[R4B_0331.XLS]Tregion'!R210C4</t>
  </si>
  <si>
    <t xml:space="preserve">'[R4B_0331.XLS]Tregion'!R210C32</t>
  </si>
  <si>
    <t xml:space="preserve">'[R4B_0331.XLS]Tregion'!R210C10</t>
  </si>
  <si>
    <t xml:space="preserve">'[R4B_0331.XLS]Tregion'!R210C24</t>
  </si>
  <si>
    <t xml:space="preserve">'[R4C_0331.XLS]Tregion'!R210C1</t>
  </si>
  <si>
    <t xml:space="preserve">'[R4C_0331.XLS]Tregion'!R210C2</t>
  </si>
  <si>
    <t xml:space="preserve">'[R4C_0331.XLS]Tregion'!R210C3</t>
  </si>
  <si>
    <t xml:space="preserve">'[R4C_0331.XLS]Tregion'!R210C4</t>
  </si>
  <si>
    <t xml:space="preserve">'[R4C_0331.XLS]Tregion'!R210C32</t>
  </si>
  <si>
    <t xml:space="preserve">'[R4C_0331.XLS]Tregion'!R210C10</t>
  </si>
  <si>
    <t xml:space="preserve">'[R4C_0331.XLS]Tregion'!R210C24</t>
  </si>
  <si>
    <t xml:space="preserve">'[R5_0331.XLS]Tregion'!R210C1</t>
  </si>
  <si>
    <t xml:space="preserve">'[R5_0331.XLS]Tregion'!R210C2</t>
  </si>
  <si>
    <t xml:space="preserve">'[R5_0331.XLS]Tregion'!R210C3</t>
  </si>
  <si>
    <t xml:space="preserve">'[R5_0331.XLS]Tregion'!R210C4</t>
  </si>
  <si>
    <t xml:space="preserve">'[R5_0331.XLS]Tregion'!R210C32</t>
  </si>
  <si>
    <t xml:space="preserve">'[R5_0331.XLS]Tregion'!R210C10</t>
  </si>
  <si>
    <t xml:space="preserve">'[R5_0331.XLS]Tregion'!R210C24</t>
  </si>
  <si>
    <t xml:space="preserve">'[R6_0331.XLS]Tregion'!R210C1</t>
  </si>
  <si>
    <t xml:space="preserve">'[R6_0331.XLS]Tregion'!R210C2</t>
  </si>
  <si>
    <t xml:space="preserve">'[R6_0331.XLS]Tregion'!R210C3</t>
  </si>
  <si>
    <t xml:space="preserve">'[R6_0331.XLS]Tregion'!R210C4</t>
  </si>
  <si>
    <t xml:space="preserve">'[R6_0331.XLS]Tregion'!R210C32</t>
  </si>
  <si>
    <t xml:space="preserve">'[R6_0331.XLS]Tregion'!R210C10</t>
  </si>
  <si>
    <t xml:space="preserve">'[R6_0331.XLS]Tregion'!R210C24</t>
  </si>
  <si>
    <t xml:space="preserve">'[R1_0331.XLS]Tregion'!R211C1</t>
  </si>
  <si>
    <t xml:space="preserve">'[R1_0331.XLS]Tregion'!R211C2</t>
  </si>
  <si>
    <t xml:space="preserve">'[R1_0331.XLS]Tregion'!R211C3</t>
  </si>
  <si>
    <t xml:space="preserve">'[R1_0331.XLS]Tregion'!R211C4</t>
  </si>
  <si>
    <t xml:space="preserve">'[R1_0331.XLS]Tregion'!R211C32</t>
  </si>
  <si>
    <t xml:space="preserve">'[R1_0331.XLS]Tregion'!R211C10</t>
  </si>
  <si>
    <t xml:space="preserve">'[R1_0331.XLS]Tregion'!R211C24</t>
  </si>
  <si>
    <t xml:space="preserve">'[R1A_0331.XLS]Tregion'!R211C1</t>
  </si>
  <si>
    <t xml:space="preserve">'[R1A_0331.XLS]Tregion'!R211C2</t>
  </si>
  <si>
    <t xml:space="preserve">'[R1A_0331.XLS]Tregion'!R211C3</t>
  </si>
  <si>
    <t xml:space="preserve">'[R1A_0331.XLS]Tregion'!R211C4</t>
  </si>
  <si>
    <t xml:space="preserve">'[R1A_0331.XLS]Tregion'!R211C32</t>
  </si>
  <si>
    <t xml:space="preserve">'[R1A_0331.XLS]Tregion'!R211C10</t>
  </si>
  <si>
    <t xml:space="preserve">'[R1A_0331.XLS]Tregion'!R211C24</t>
  </si>
  <si>
    <t xml:space="preserve">'[R1B_0331.XLS]Tregion'!R211C1</t>
  </si>
  <si>
    <t xml:space="preserve">'[R1B_0331.XLS]Tregion'!R211C2</t>
  </si>
  <si>
    <t xml:space="preserve">'[R1B_0331.XLS]Tregion'!R211C3</t>
  </si>
  <si>
    <t xml:space="preserve">'[R1B_0331.XLS]Tregion'!R211C4</t>
  </si>
  <si>
    <t xml:space="preserve">'[R1B_0331.XLS]Tregion'!R211C32</t>
  </si>
  <si>
    <t xml:space="preserve">'[R1B_0331.XLS]Tregion'!R211C10</t>
  </si>
  <si>
    <t xml:space="preserve">'[R1B_0331.XLS]Tregion'!R211C24</t>
  </si>
  <si>
    <t xml:space="preserve">'[R1C_0331.XLS]Tregion'!R211C1</t>
  </si>
  <si>
    <t xml:space="preserve">'[R1C_0331.XLS]Tregion'!R211C2</t>
  </si>
  <si>
    <t xml:space="preserve">'[R1C_0331.XLS]Tregion'!R211C3</t>
  </si>
  <si>
    <t xml:space="preserve">'[R1C_0331.XLS]Tregion'!R211C4</t>
  </si>
  <si>
    <t xml:space="preserve">'[R1C_0331.XLS]Tregion'!R211C32</t>
  </si>
  <si>
    <t xml:space="preserve">'[R1C_0331.XLS]Tregion'!R211C10</t>
  </si>
  <si>
    <t xml:space="preserve">'[R1C_0331.XLS]Tregion'!R211C24</t>
  </si>
  <si>
    <t xml:space="preserve">'[R1E_0331.XLS]Tregion'!R211C1</t>
  </si>
  <si>
    <t xml:space="preserve">'[R1E_0331.XLS]Tregion'!R211C2</t>
  </si>
  <si>
    <t xml:space="preserve">'[R1E_0331.XLS]Tregion'!R211C3</t>
  </si>
  <si>
    <t xml:space="preserve">'[R1E_0331.XLS]Tregion'!R211C4</t>
  </si>
  <si>
    <t xml:space="preserve">'[R1E_0331.XLS]Tregion'!R211C32</t>
  </si>
  <si>
    <t xml:space="preserve">'[R1E_0331.XLS]Tregion'!R211C10</t>
  </si>
  <si>
    <t xml:space="preserve">'[R1E_0331.XLS]Tregion'!R211C24</t>
  </si>
  <si>
    <t xml:space="preserve">'[R1Z_0331.XLS]Tregion'!R211C1</t>
  </si>
  <si>
    <t xml:space="preserve">'[R1Z_0331.XLS]Tregion'!R211C2</t>
  </si>
  <si>
    <t xml:space="preserve">'[R1Z_0331.XLS]Tregion'!R211C3</t>
  </si>
  <si>
    <t xml:space="preserve">'[R1Z_0331.XLS]Tregion'!R211C4</t>
  </si>
  <si>
    <t xml:space="preserve">'[R1Z_0331.XLS]Tregion'!R211C32</t>
  </si>
  <si>
    <t xml:space="preserve">'[R1Z_0331.XLS]Tregion'!R211C10</t>
  </si>
  <si>
    <t xml:space="preserve">'[R1Z_0331.XLS]Tregion'!R211C24</t>
  </si>
  <si>
    <t xml:space="preserve">'[R3B_0331.XLS]Tregion'!R211C1</t>
  </si>
  <si>
    <t xml:space="preserve">'[R3B_0331.XLS]Tregion'!R211C2</t>
  </si>
  <si>
    <t xml:space="preserve">'[R3B_0331.XLS]Tregion'!R211C3</t>
  </si>
  <si>
    <t xml:space="preserve">'[R3B_0331.XLS]Tregion'!R211C4</t>
  </si>
  <si>
    <t xml:space="preserve">'[R3B_0331.XLS]Tregion'!R211C32</t>
  </si>
  <si>
    <t xml:space="preserve">'[R3B_0331.XLS]Tregion'!R211C10</t>
  </si>
  <si>
    <t xml:space="preserve">'[R3B_0331.XLS]Tregion'!R211C24</t>
  </si>
  <si>
    <t xml:space="preserve">'[R4_0331.XLS]Tregion'!R211C1</t>
  </si>
  <si>
    <t xml:space="preserve">'[R4_0331.XLS]Tregion'!R211C2</t>
  </si>
  <si>
    <t xml:space="preserve">'[R4_0331.XLS]Tregion'!R211C3</t>
  </si>
  <si>
    <t xml:space="preserve">'[R4_0331.XLS]Tregion'!R211C4</t>
  </si>
  <si>
    <t xml:space="preserve">'[R4_0331.XLS]Tregion'!R211C32</t>
  </si>
  <si>
    <t xml:space="preserve">'[R4_0331.XLS]Tregion'!R211C10</t>
  </si>
  <si>
    <t xml:space="preserve">'[R4_0331.XLS]Tregion'!R211C24</t>
  </si>
  <si>
    <t xml:space="preserve">'[R4A_0331.XLS]Tregion'!R211C1</t>
  </si>
  <si>
    <t xml:space="preserve">'[R4A_0331.XLS]Tregion'!R211C2</t>
  </si>
  <si>
    <t xml:space="preserve">'[R4A_0331.XLS]Tregion'!R211C3</t>
  </si>
  <si>
    <t xml:space="preserve">'[R4A_0331.XLS]Tregion'!R211C4</t>
  </si>
  <si>
    <t xml:space="preserve">'[R4A_0331.XLS]Tregion'!R211C32</t>
  </si>
  <si>
    <t xml:space="preserve">'[R4A_0331.XLS]Tregion'!R211C10</t>
  </si>
  <si>
    <t xml:space="preserve">'[R4A_0331.XLS]Tregion'!R211C24</t>
  </si>
  <si>
    <t xml:space="preserve">'[R4B_0331.XLS]Tregion'!R211C1</t>
  </si>
  <si>
    <t xml:space="preserve">'[R4B_0331.XLS]Tregion'!R211C2</t>
  </si>
  <si>
    <t xml:space="preserve">'[R4B_0331.XLS]Tregion'!R211C3</t>
  </si>
  <si>
    <t xml:space="preserve">'[R4B_0331.XLS]Tregion'!R211C4</t>
  </si>
  <si>
    <t xml:space="preserve">'[R4B_0331.XLS]Tregion'!R211C32</t>
  </si>
  <si>
    <t xml:space="preserve">'[R4B_0331.XLS]Tregion'!R211C10</t>
  </si>
  <si>
    <t xml:space="preserve">'[R4B_0331.XLS]Tregion'!R211C24</t>
  </si>
  <si>
    <t xml:space="preserve">'[R4C_0331.XLS]Tregion'!R211C1</t>
  </si>
  <si>
    <t xml:space="preserve">'[R4C_0331.XLS]Tregion'!R211C2</t>
  </si>
  <si>
    <t xml:space="preserve">'[R4C_0331.XLS]Tregion'!R211C3</t>
  </si>
  <si>
    <t xml:space="preserve">'[R4C_0331.XLS]Tregion'!R211C4</t>
  </si>
  <si>
    <t xml:space="preserve">'[R4C_0331.XLS]Tregion'!R211C32</t>
  </si>
  <si>
    <t xml:space="preserve">'[R4C_0331.XLS]Tregion'!R211C10</t>
  </si>
  <si>
    <t xml:space="preserve">'[R4C_0331.XLS]Tregion'!R211C24</t>
  </si>
  <si>
    <t xml:space="preserve">'[R5_0331.XLS]Tregion'!R211C1</t>
  </si>
  <si>
    <t xml:space="preserve">'[R5_0331.XLS]Tregion'!R211C2</t>
  </si>
  <si>
    <t xml:space="preserve">'[R5_0331.XLS]Tregion'!R211C3</t>
  </si>
  <si>
    <t xml:space="preserve">'[R5_0331.XLS]Tregion'!R211C4</t>
  </si>
  <si>
    <t xml:space="preserve">'[R5_0331.XLS]Tregion'!R211C32</t>
  </si>
  <si>
    <t xml:space="preserve">'[R5_0331.XLS]Tregion'!R211C10</t>
  </si>
  <si>
    <t xml:space="preserve">'[R5_0331.XLS]Tregion'!R211C24</t>
  </si>
  <si>
    <t xml:space="preserve">'[R6_0331.XLS]Tregion'!R211C1</t>
  </si>
  <si>
    <t xml:space="preserve">'[R6_0331.XLS]Tregion'!R211C2</t>
  </si>
  <si>
    <t xml:space="preserve">'[R6_0331.XLS]Tregion'!R211C3</t>
  </si>
  <si>
    <t xml:space="preserve">'[R6_0331.XLS]Tregion'!R211C4</t>
  </si>
  <si>
    <t xml:space="preserve">'[R6_0331.XLS]Tregion'!R211C32</t>
  </si>
  <si>
    <t xml:space="preserve">'[R6_0331.XLS]Tregion'!R211C10</t>
  </si>
  <si>
    <t xml:space="preserve">'[R6_0331.XLS]Tregion'!R211C24</t>
  </si>
  <si>
    <t xml:space="preserve">'[R1_0331.XLS]Tregion'!R212C1</t>
  </si>
  <si>
    <t xml:space="preserve">'[R1_0331.XLS]Tregion'!R212C2</t>
  </si>
  <si>
    <t xml:space="preserve">'[R1_0331.XLS]Tregion'!R212C3</t>
  </si>
  <si>
    <t xml:space="preserve">'[R1_0331.XLS]Tregion'!R212C4</t>
  </si>
  <si>
    <t xml:space="preserve">'[R1_0331.XLS]Tregion'!R212C32</t>
  </si>
  <si>
    <t xml:space="preserve">'[R1_0331.XLS]Tregion'!R212C10</t>
  </si>
  <si>
    <t xml:space="preserve">'[R1_0331.XLS]Tregion'!R212C24</t>
  </si>
  <si>
    <t xml:space="preserve">'[R1A_0331.XLS]Tregion'!R212C1</t>
  </si>
  <si>
    <t xml:space="preserve">'[R1A_0331.XLS]Tregion'!R212C2</t>
  </si>
  <si>
    <t xml:space="preserve">'[R1A_0331.XLS]Tregion'!R212C3</t>
  </si>
  <si>
    <t xml:space="preserve">'[R1A_0331.XLS]Tregion'!R212C4</t>
  </si>
  <si>
    <t xml:space="preserve">'[R1A_0331.XLS]Tregion'!R212C32</t>
  </si>
  <si>
    <t xml:space="preserve">'[R1A_0331.XLS]Tregion'!R212C10</t>
  </si>
  <si>
    <t xml:space="preserve">'[R1A_0331.XLS]Tregion'!R212C24</t>
  </si>
  <si>
    <t xml:space="preserve">'[R1B_0331.XLS]Tregion'!R212C1</t>
  </si>
  <si>
    <t xml:space="preserve">'[R1B_0331.XLS]Tregion'!R212C2</t>
  </si>
  <si>
    <t xml:space="preserve">'[R1B_0331.XLS]Tregion'!R212C3</t>
  </si>
  <si>
    <t xml:space="preserve">'[R1B_0331.XLS]Tregion'!R212C4</t>
  </si>
  <si>
    <t xml:space="preserve">'[R1B_0331.XLS]Tregion'!R212C32</t>
  </si>
  <si>
    <t xml:space="preserve">'[R1B_0331.XLS]Tregion'!R212C10</t>
  </si>
  <si>
    <t xml:space="preserve">'[R1B_0331.XLS]Tregion'!R212C24</t>
  </si>
  <si>
    <t xml:space="preserve">'[R1C_0331.XLS]Tregion'!R212C1</t>
  </si>
  <si>
    <t xml:space="preserve">'[R1C_0331.XLS]Tregion'!R212C2</t>
  </si>
  <si>
    <t xml:space="preserve">'[R1C_0331.XLS]Tregion'!R212C3</t>
  </si>
  <si>
    <t xml:space="preserve">'[R1C_0331.XLS]Tregion'!R212C4</t>
  </si>
  <si>
    <t xml:space="preserve">'[R1C_0331.XLS]Tregion'!R212C32</t>
  </si>
  <si>
    <t xml:space="preserve">'[R1C_0331.XLS]Tregion'!R212C10</t>
  </si>
  <si>
    <t xml:space="preserve">'[R1C_0331.XLS]Tregion'!R212C24</t>
  </si>
  <si>
    <t xml:space="preserve">'[R1E_0331.XLS]Tregion'!R212C1</t>
  </si>
  <si>
    <t xml:space="preserve">'[R1E_0331.XLS]Tregion'!R212C2</t>
  </si>
  <si>
    <t xml:space="preserve">'[R1E_0331.XLS]Tregion'!R212C3</t>
  </si>
  <si>
    <t xml:space="preserve">'[R1E_0331.XLS]Tregion'!R212C4</t>
  </si>
  <si>
    <t xml:space="preserve">'[R1E_0331.XLS]Tregion'!R212C32</t>
  </si>
  <si>
    <t xml:space="preserve">'[R1E_0331.XLS]Tregion'!R212C10</t>
  </si>
  <si>
    <t xml:space="preserve">'[R1E_0331.XLS]Tregion'!R212C24</t>
  </si>
  <si>
    <t xml:space="preserve">'[R1Z_0331.XLS]Tregion'!R212C1</t>
  </si>
  <si>
    <t xml:space="preserve">'[R1Z_0331.XLS]Tregion'!R212C2</t>
  </si>
  <si>
    <t xml:space="preserve">'[R1Z_0331.XLS]Tregion'!R212C3</t>
  </si>
  <si>
    <t xml:space="preserve">'[R1Z_0331.XLS]Tregion'!R212C4</t>
  </si>
  <si>
    <t xml:space="preserve">'[R1Z_0331.XLS]Tregion'!R212C32</t>
  </si>
  <si>
    <t xml:space="preserve">'[R1Z_0331.XLS]Tregion'!R212C10</t>
  </si>
  <si>
    <t xml:space="preserve">'[R1Z_0331.XLS]Tregion'!R212C24</t>
  </si>
  <si>
    <t xml:space="preserve">'[R3B_0331.XLS]Tregion'!R212C1</t>
  </si>
  <si>
    <t xml:space="preserve">'[R3B_0331.XLS]Tregion'!R212C2</t>
  </si>
  <si>
    <t xml:space="preserve">'[R3B_0331.XLS]Tregion'!R212C3</t>
  </si>
  <si>
    <t xml:space="preserve">'[R3B_0331.XLS]Tregion'!R212C4</t>
  </si>
  <si>
    <t xml:space="preserve">'[R3B_0331.XLS]Tregion'!R212C32</t>
  </si>
  <si>
    <t xml:space="preserve">'[R3B_0331.XLS]Tregion'!R212C10</t>
  </si>
  <si>
    <t xml:space="preserve">'[R3B_0331.XLS]Tregion'!R212C24</t>
  </si>
  <si>
    <t xml:space="preserve">'[R4_0331.XLS]Tregion'!R212C1</t>
  </si>
  <si>
    <t xml:space="preserve">'[R4_0331.XLS]Tregion'!R212C2</t>
  </si>
  <si>
    <t xml:space="preserve">'[R4_0331.XLS]Tregion'!R212C3</t>
  </si>
  <si>
    <t xml:space="preserve">'[R4_0331.XLS]Tregion'!R212C4</t>
  </si>
  <si>
    <t xml:space="preserve">'[R4_0331.XLS]Tregion'!R212C32</t>
  </si>
  <si>
    <t xml:space="preserve">'[R4_0331.XLS]Tregion'!R212C10</t>
  </si>
  <si>
    <t xml:space="preserve">'[R4_0331.XLS]Tregion'!R212C24</t>
  </si>
  <si>
    <t xml:space="preserve">'[R4A_0331.XLS]Tregion'!R212C1</t>
  </si>
  <si>
    <t xml:space="preserve">'[R4A_0331.XLS]Tregion'!R212C2</t>
  </si>
  <si>
    <t xml:space="preserve">'[R4A_0331.XLS]Tregion'!R212C3</t>
  </si>
  <si>
    <t xml:space="preserve">'[R4A_0331.XLS]Tregion'!R212C4</t>
  </si>
  <si>
    <t xml:space="preserve">'[R4A_0331.XLS]Tregion'!R212C32</t>
  </si>
  <si>
    <t xml:space="preserve">'[R4A_0331.XLS]Tregion'!R212C10</t>
  </si>
  <si>
    <t xml:space="preserve">'[R4A_0331.XLS]Tregion'!R212C24</t>
  </si>
  <si>
    <t xml:space="preserve">'[R4B_0331.XLS]Tregion'!R212C1</t>
  </si>
  <si>
    <t xml:space="preserve">'[R4B_0331.XLS]Tregion'!R212C2</t>
  </si>
  <si>
    <t xml:space="preserve">'[R4B_0331.XLS]Tregion'!R212C3</t>
  </si>
  <si>
    <t xml:space="preserve">'[R4B_0331.XLS]Tregion'!R212C4</t>
  </si>
  <si>
    <t xml:space="preserve">'[R4B_0331.XLS]Tregion'!R212C32</t>
  </si>
  <si>
    <t xml:space="preserve">'[R4B_0331.XLS]Tregion'!R212C10</t>
  </si>
  <si>
    <t xml:space="preserve">'[R4B_0331.XLS]Tregion'!R212C24</t>
  </si>
  <si>
    <t xml:space="preserve">'[R4C_0331.XLS]Tregion'!R212C1</t>
  </si>
  <si>
    <t xml:space="preserve">'[R4C_0331.XLS]Tregion'!R212C2</t>
  </si>
  <si>
    <t xml:space="preserve">'[R4C_0331.XLS]Tregion'!R212C3</t>
  </si>
  <si>
    <t xml:space="preserve">'[R4C_0331.XLS]Tregion'!R212C4</t>
  </si>
  <si>
    <t xml:space="preserve">'[R4C_0331.XLS]Tregion'!R212C32</t>
  </si>
  <si>
    <t xml:space="preserve">'[R4C_0331.XLS]Tregion'!R212C10</t>
  </si>
  <si>
    <t xml:space="preserve">'[R4C_0331.XLS]Tregion'!R212C24</t>
  </si>
  <si>
    <t xml:space="preserve">'[R5_0331.XLS]Tregion'!R212C1</t>
  </si>
  <si>
    <t xml:space="preserve">'[R5_0331.XLS]Tregion'!R212C2</t>
  </si>
  <si>
    <t xml:space="preserve">'[R5_0331.XLS]Tregion'!R212C3</t>
  </si>
  <si>
    <t xml:space="preserve">'[R5_0331.XLS]Tregion'!R212C4</t>
  </si>
  <si>
    <t xml:space="preserve">'[R5_0331.XLS]Tregion'!R212C32</t>
  </si>
  <si>
    <t xml:space="preserve">'[R5_0331.XLS]Tregion'!R212C10</t>
  </si>
  <si>
    <t xml:space="preserve">'[R5_0331.XLS]Tregion'!R212C24</t>
  </si>
  <si>
    <t xml:space="preserve">'[R6_0331.XLS]Tregion'!R212C1</t>
  </si>
  <si>
    <t xml:space="preserve">'[R6_0331.XLS]Tregion'!R212C2</t>
  </si>
  <si>
    <t xml:space="preserve">'[R6_0331.XLS]Tregion'!R212C3</t>
  </si>
  <si>
    <t xml:space="preserve">'[R6_0331.XLS]Tregion'!R212C4</t>
  </si>
  <si>
    <t xml:space="preserve">'[R6_0331.XLS]Tregion'!R212C32</t>
  </si>
  <si>
    <t xml:space="preserve">'[R6_0331.XLS]Tregion'!R212C10</t>
  </si>
  <si>
    <t xml:space="preserve">'[R6_0331.XLS]Tregion'!R212C24</t>
  </si>
  <si>
    <t xml:space="preserve">'[R1_0331.XLS]Tregion'!R213C1</t>
  </si>
  <si>
    <t xml:space="preserve">'[R1_0331.XLS]Tregion'!R213C2</t>
  </si>
  <si>
    <t xml:space="preserve">'[R1_0331.XLS]Tregion'!R213C3</t>
  </si>
  <si>
    <t xml:space="preserve">'[R1_0331.XLS]Tregion'!R213C4</t>
  </si>
  <si>
    <t xml:space="preserve">'[R1_0331.XLS]Tregion'!R213C32</t>
  </si>
  <si>
    <t xml:space="preserve">'[R1_0331.XLS]Tregion'!R213C10</t>
  </si>
  <si>
    <t xml:space="preserve">'[R1_0331.XLS]Tregion'!R213C24</t>
  </si>
  <si>
    <t xml:space="preserve">'[R1A_0331.XLS]Tregion'!R213C1</t>
  </si>
  <si>
    <t xml:space="preserve">'[R1A_0331.XLS]Tregion'!R213C2</t>
  </si>
  <si>
    <t xml:space="preserve">'[R1A_0331.XLS]Tregion'!R213C3</t>
  </si>
  <si>
    <t xml:space="preserve">'[R1A_0331.XLS]Tregion'!R213C4</t>
  </si>
  <si>
    <t xml:space="preserve">'[R1A_0331.XLS]Tregion'!R213C32</t>
  </si>
  <si>
    <t xml:space="preserve">'[R1A_0331.XLS]Tregion'!R213C10</t>
  </si>
  <si>
    <t xml:space="preserve">'[R1A_0331.XLS]Tregion'!R213C24</t>
  </si>
  <si>
    <t xml:space="preserve">'[R1B_0331.XLS]Tregion'!R213C1</t>
  </si>
  <si>
    <t xml:space="preserve">'[R1B_0331.XLS]Tregion'!R213C2</t>
  </si>
  <si>
    <t xml:space="preserve">'[R1B_0331.XLS]Tregion'!R213C3</t>
  </si>
  <si>
    <t xml:space="preserve">'[R1B_0331.XLS]Tregion'!R213C4</t>
  </si>
  <si>
    <t xml:space="preserve">'[R1B_0331.XLS]Tregion'!R213C32</t>
  </si>
  <si>
    <t xml:space="preserve">'[R1B_0331.XLS]Tregion'!R213C10</t>
  </si>
  <si>
    <t xml:space="preserve">'[R1B_0331.XLS]Tregion'!R213C24</t>
  </si>
  <si>
    <t xml:space="preserve">'[R1C_0331.XLS]Tregion'!R213C1</t>
  </si>
  <si>
    <t xml:space="preserve">'[R1C_0331.XLS]Tregion'!R213C2</t>
  </si>
  <si>
    <t xml:space="preserve">'[R1C_0331.XLS]Tregion'!R213C3</t>
  </si>
  <si>
    <t xml:space="preserve">'[R1C_0331.XLS]Tregion'!R213C4</t>
  </si>
  <si>
    <t xml:space="preserve">'[R1C_0331.XLS]Tregion'!R213C32</t>
  </si>
  <si>
    <t xml:space="preserve">'[R1C_0331.XLS]Tregion'!R213C10</t>
  </si>
  <si>
    <t xml:space="preserve">'[R1C_0331.XLS]Tregion'!R213C24</t>
  </si>
  <si>
    <t xml:space="preserve">'[R1E_0331.XLS]Tregion'!R213C1</t>
  </si>
  <si>
    <t xml:space="preserve">'[R1E_0331.XLS]Tregion'!R213C2</t>
  </si>
  <si>
    <t xml:space="preserve">'[R1E_0331.XLS]Tregion'!R213C3</t>
  </si>
  <si>
    <t xml:space="preserve">'[R1E_0331.XLS]Tregion'!R213C4</t>
  </si>
  <si>
    <t xml:space="preserve">'[R1E_0331.XLS]Tregion'!R213C32</t>
  </si>
  <si>
    <t xml:space="preserve">'[R1E_0331.XLS]Tregion'!R213C10</t>
  </si>
  <si>
    <t xml:space="preserve">'[R1E_0331.XLS]Tregion'!R213C24</t>
  </si>
  <si>
    <t xml:space="preserve">'[R1Z_0331.XLS]Tregion'!R213C1</t>
  </si>
  <si>
    <t xml:space="preserve">'[R1Z_0331.XLS]Tregion'!R213C2</t>
  </si>
  <si>
    <t xml:space="preserve">'[R1Z_0331.XLS]Tregion'!R213C3</t>
  </si>
  <si>
    <t xml:space="preserve">'[R1Z_0331.XLS]Tregion'!R213C4</t>
  </si>
  <si>
    <t xml:space="preserve">'[R1Z_0331.XLS]Tregion'!R213C32</t>
  </si>
  <si>
    <t xml:space="preserve">'[R1Z_0331.XLS]Tregion'!R213C10</t>
  </si>
  <si>
    <t xml:space="preserve">'[R1Z_0331.XLS]Tregion'!R213C24</t>
  </si>
  <si>
    <t xml:space="preserve">'[R3B_0331.XLS]Tregion'!R213C1</t>
  </si>
  <si>
    <t xml:space="preserve">'[R3B_0331.XLS]Tregion'!R213C2</t>
  </si>
  <si>
    <t xml:space="preserve">'[R3B_0331.XLS]Tregion'!R213C3</t>
  </si>
  <si>
    <t xml:space="preserve">'[R3B_0331.XLS]Tregion'!R213C4</t>
  </si>
  <si>
    <t xml:space="preserve">'[R3B_0331.XLS]Tregion'!R213C32</t>
  </si>
  <si>
    <t xml:space="preserve">'[R3B_0331.XLS]Tregion'!R213C10</t>
  </si>
  <si>
    <t xml:space="preserve">'[R3B_0331.XLS]Tregion'!R213C24</t>
  </si>
  <si>
    <t xml:space="preserve">'[R4_0331.XLS]Tregion'!R213C1</t>
  </si>
  <si>
    <t xml:space="preserve">'[R4_0331.XLS]Tregion'!R213C2</t>
  </si>
  <si>
    <t xml:space="preserve">'[R4_0331.XLS]Tregion'!R213C3</t>
  </si>
  <si>
    <t xml:space="preserve">'[R4_0331.XLS]Tregion'!R213C4</t>
  </si>
  <si>
    <t xml:space="preserve">'[R4_0331.XLS]Tregion'!R213C32</t>
  </si>
  <si>
    <t xml:space="preserve">'[R4_0331.XLS]Tregion'!R213C10</t>
  </si>
  <si>
    <t xml:space="preserve">'[R4_0331.XLS]Tregion'!R213C24</t>
  </si>
  <si>
    <t xml:space="preserve">'[R4A_0331.XLS]Tregion'!R213C1</t>
  </si>
  <si>
    <t xml:space="preserve">'[R4A_0331.XLS]Tregion'!R213C2</t>
  </si>
  <si>
    <t xml:space="preserve">'[R4A_0331.XLS]Tregion'!R213C3</t>
  </si>
  <si>
    <t xml:space="preserve">'[R4A_0331.XLS]Tregion'!R213C4</t>
  </si>
  <si>
    <t xml:space="preserve">'[R4A_0331.XLS]Tregion'!R213C32</t>
  </si>
  <si>
    <t xml:space="preserve">'[R4A_0331.XLS]Tregion'!R213C10</t>
  </si>
  <si>
    <t xml:space="preserve">'[R4A_0331.XLS]Tregion'!R213C24</t>
  </si>
  <si>
    <t xml:space="preserve">'[R4B_0331.XLS]Tregion'!R213C1</t>
  </si>
  <si>
    <t xml:space="preserve">'[R4B_0331.XLS]Tregion'!R213C2</t>
  </si>
  <si>
    <t xml:space="preserve">'[R4B_0331.XLS]Tregion'!R213C3</t>
  </si>
  <si>
    <t xml:space="preserve">'[R4B_0331.XLS]Tregion'!R213C4</t>
  </si>
  <si>
    <t xml:space="preserve">'[R4B_0331.XLS]Tregion'!R213C32</t>
  </si>
  <si>
    <t xml:space="preserve">'[R4B_0331.XLS]Tregion'!R213C10</t>
  </si>
  <si>
    <t xml:space="preserve">'[R4B_0331.XLS]Tregion'!R213C24</t>
  </si>
  <si>
    <t xml:space="preserve">'[R4C_0331.XLS]Tregion'!R213C1</t>
  </si>
  <si>
    <t xml:space="preserve">'[R4C_0331.XLS]Tregion'!R213C2</t>
  </si>
  <si>
    <t xml:space="preserve">'[R4C_0331.XLS]Tregion'!R213C3</t>
  </si>
  <si>
    <t xml:space="preserve">'[R4C_0331.XLS]Tregion'!R213C4</t>
  </si>
  <si>
    <t xml:space="preserve">'[R4C_0331.XLS]Tregion'!R213C32</t>
  </si>
  <si>
    <t xml:space="preserve">'[R4C_0331.XLS]Tregion'!R213C10</t>
  </si>
  <si>
    <t xml:space="preserve">'[R4C_0331.XLS]Tregion'!R213C24</t>
  </si>
  <si>
    <t xml:space="preserve">'[R5_0331.XLS]Tregion'!R213C1</t>
  </si>
  <si>
    <t xml:space="preserve">'[R5_0331.XLS]Tregion'!R213C2</t>
  </si>
  <si>
    <t xml:space="preserve">'[R5_0331.XLS]Tregion'!R213C3</t>
  </si>
  <si>
    <t xml:space="preserve">'[R5_0331.XLS]Tregion'!R213C4</t>
  </si>
  <si>
    <t xml:space="preserve">'[R5_0331.XLS]Tregion'!R213C32</t>
  </si>
  <si>
    <t xml:space="preserve">'[R5_0331.XLS]Tregion'!R213C10</t>
  </si>
  <si>
    <t xml:space="preserve">'[R5_0331.XLS]Tregion'!R213C24</t>
  </si>
  <si>
    <t xml:space="preserve">'[R6_0331.XLS]Tregion'!R213C1</t>
  </si>
  <si>
    <t xml:space="preserve">'[R6_0331.XLS]Tregion'!R213C2</t>
  </si>
  <si>
    <t xml:space="preserve">'[R6_0331.XLS]Tregion'!R213C3</t>
  </si>
  <si>
    <t xml:space="preserve">'[R6_0331.XLS]Tregion'!R213C4</t>
  </si>
  <si>
    <t xml:space="preserve">'[R6_0331.XLS]Tregion'!R213C32</t>
  </si>
  <si>
    <t xml:space="preserve">'[R6_0331.XLS]Tregion'!R213C10</t>
  </si>
  <si>
    <t xml:space="preserve">'[R6_0331.XLS]Tregion'!R213C24</t>
  </si>
  <si>
    <t xml:space="preserve">'[R1_0331.XLS]Tregion'!R214C1</t>
  </si>
  <si>
    <t xml:space="preserve">'[R1_0331.XLS]Tregion'!R214C2</t>
  </si>
  <si>
    <t xml:space="preserve">'[R1_0331.XLS]Tregion'!R214C3</t>
  </si>
  <si>
    <t xml:space="preserve">'[R1_0331.XLS]Tregion'!R214C4</t>
  </si>
  <si>
    <t xml:space="preserve">'[R1_0331.XLS]Tregion'!R214C32</t>
  </si>
  <si>
    <t xml:space="preserve">'[R1_0331.XLS]Tregion'!R214C10</t>
  </si>
  <si>
    <t xml:space="preserve">'[R1_0331.XLS]Tregion'!R214C24</t>
  </si>
  <si>
    <t xml:space="preserve">'[R1A_0331.XLS]Tregion'!R214C1</t>
  </si>
  <si>
    <t xml:space="preserve">'[R1A_0331.XLS]Tregion'!R214C2</t>
  </si>
  <si>
    <t xml:space="preserve">'[R1A_0331.XLS]Tregion'!R214C3</t>
  </si>
  <si>
    <t xml:space="preserve">'[R1A_0331.XLS]Tregion'!R214C4</t>
  </si>
  <si>
    <t xml:space="preserve">'[R1A_0331.XLS]Tregion'!R214C32</t>
  </si>
  <si>
    <t xml:space="preserve">'[R1A_0331.XLS]Tregion'!R214C10</t>
  </si>
  <si>
    <t xml:space="preserve">'[R1A_0331.XLS]Tregion'!R214C24</t>
  </si>
  <si>
    <t xml:space="preserve">'[R1B_0331.XLS]Tregion'!R214C1</t>
  </si>
  <si>
    <t xml:space="preserve">'[R1B_0331.XLS]Tregion'!R214C2</t>
  </si>
  <si>
    <t xml:space="preserve">'[R1B_0331.XLS]Tregion'!R214C3</t>
  </si>
  <si>
    <t xml:space="preserve">'[R1B_0331.XLS]Tregion'!R214C4</t>
  </si>
  <si>
    <t xml:space="preserve">'[R1B_0331.XLS]Tregion'!R214C32</t>
  </si>
  <si>
    <t xml:space="preserve">'[R1B_0331.XLS]Tregion'!R214C10</t>
  </si>
  <si>
    <t xml:space="preserve">'[R1B_0331.XLS]Tregion'!R214C24</t>
  </si>
  <si>
    <t xml:space="preserve">'[R1C_0331.XLS]Tregion'!R214C1</t>
  </si>
  <si>
    <t xml:space="preserve">'[R1C_0331.XLS]Tregion'!R214C2</t>
  </si>
  <si>
    <t xml:space="preserve">'[R1C_0331.XLS]Tregion'!R214C3</t>
  </si>
  <si>
    <t xml:space="preserve">'[R1C_0331.XLS]Tregion'!R214C4</t>
  </si>
  <si>
    <t xml:space="preserve">'[R1C_0331.XLS]Tregion'!R214C32</t>
  </si>
  <si>
    <t xml:space="preserve">'[R1C_0331.XLS]Tregion'!R214C10</t>
  </si>
  <si>
    <t xml:space="preserve">'[R1C_0331.XLS]Tregion'!R214C24</t>
  </si>
  <si>
    <t xml:space="preserve">'[R1E_0331.XLS]Tregion'!R214C1</t>
  </si>
  <si>
    <t xml:space="preserve">'[R1E_0331.XLS]Tregion'!R214C2</t>
  </si>
  <si>
    <t xml:space="preserve">'[R1E_0331.XLS]Tregion'!R214C3</t>
  </si>
  <si>
    <t xml:space="preserve">'[R1E_0331.XLS]Tregion'!R214C4</t>
  </si>
  <si>
    <t xml:space="preserve">'[R1E_0331.XLS]Tregion'!R214C32</t>
  </si>
  <si>
    <t xml:space="preserve">'[R1E_0331.XLS]Tregion'!R214C10</t>
  </si>
  <si>
    <t xml:space="preserve">'[R1E_0331.XLS]Tregion'!R214C24</t>
  </si>
  <si>
    <t xml:space="preserve">'[R1Z_0331.XLS]Tregion'!R214C1</t>
  </si>
  <si>
    <t xml:space="preserve">'[R1Z_0331.XLS]Tregion'!R214C2</t>
  </si>
  <si>
    <t xml:space="preserve">'[R1Z_0331.XLS]Tregion'!R214C3</t>
  </si>
  <si>
    <t xml:space="preserve">'[R1Z_0331.XLS]Tregion'!R214C4</t>
  </si>
  <si>
    <t xml:space="preserve">'[R1Z_0331.XLS]Tregion'!R214C32</t>
  </si>
  <si>
    <t xml:space="preserve">'[R1Z_0331.XLS]Tregion'!R214C10</t>
  </si>
  <si>
    <t xml:space="preserve">'[R1Z_0331.XLS]Tregion'!R214C24</t>
  </si>
  <si>
    <t xml:space="preserve">'[R3B_0331.XLS]Tregion'!R214C1</t>
  </si>
  <si>
    <t xml:space="preserve">'[R3B_0331.XLS]Tregion'!R214C2</t>
  </si>
  <si>
    <t xml:space="preserve">'[R3B_0331.XLS]Tregion'!R214C3</t>
  </si>
  <si>
    <t xml:space="preserve">'[R3B_0331.XLS]Tregion'!R214C4</t>
  </si>
  <si>
    <t xml:space="preserve">'[R3B_0331.XLS]Tregion'!R214C32</t>
  </si>
  <si>
    <t xml:space="preserve">'[R3B_0331.XLS]Tregion'!R214C10</t>
  </si>
  <si>
    <t xml:space="preserve">'[R3B_0331.XLS]Tregion'!R214C24</t>
  </si>
  <si>
    <t xml:space="preserve">'[R4_0331.XLS]Tregion'!R214C1</t>
  </si>
  <si>
    <t xml:space="preserve">'[R4_0331.XLS]Tregion'!R214C2</t>
  </si>
  <si>
    <t xml:space="preserve">'[R4_0331.XLS]Tregion'!R214C3</t>
  </si>
  <si>
    <t xml:space="preserve">'[R4_0331.XLS]Tregion'!R214C4</t>
  </si>
  <si>
    <t xml:space="preserve">'[R4_0331.XLS]Tregion'!R214C32</t>
  </si>
  <si>
    <t xml:space="preserve">'[R4_0331.XLS]Tregion'!R214C10</t>
  </si>
  <si>
    <t xml:space="preserve">'[R4_0331.XLS]Tregion'!R214C24</t>
  </si>
  <si>
    <t xml:space="preserve">'[R4A_0331.XLS]Tregion'!R214C1</t>
  </si>
  <si>
    <t xml:space="preserve">'[R4A_0331.XLS]Tregion'!R214C2</t>
  </si>
  <si>
    <t xml:space="preserve">'[R4A_0331.XLS]Tregion'!R214C3</t>
  </si>
  <si>
    <t xml:space="preserve">'[R4A_0331.XLS]Tregion'!R214C4</t>
  </si>
  <si>
    <t xml:space="preserve">'[R4A_0331.XLS]Tregion'!R214C32</t>
  </si>
  <si>
    <t xml:space="preserve">'[R4A_0331.XLS]Tregion'!R214C10</t>
  </si>
  <si>
    <t xml:space="preserve">'[R4A_0331.XLS]Tregion'!R214C24</t>
  </si>
  <si>
    <t xml:space="preserve">'[R4B_0331.XLS]Tregion'!R214C1</t>
  </si>
  <si>
    <t xml:space="preserve">'[R4B_0331.XLS]Tregion'!R214C2</t>
  </si>
  <si>
    <t xml:space="preserve">'[R4B_0331.XLS]Tregion'!R214C3</t>
  </si>
  <si>
    <t xml:space="preserve">'[R4B_0331.XLS]Tregion'!R214C4</t>
  </si>
  <si>
    <t xml:space="preserve">'[R4B_0331.XLS]Tregion'!R214C32</t>
  </si>
  <si>
    <t xml:space="preserve">'[R4B_0331.XLS]Tregion'!R214C10</t>
  </si>
  <si>
    <t xml:space="preserve">'[R4B_0331.XLS]Tregion'!R214C24</t>
  </si>
  <si>
    <t xml:space="preserve">'[R4C_0331.XLS]Tregion'!R214C1</t>
  </si>
  <si>
    <t xml:space="preserve">'[R4C_0331.XLS]Tregion'!R214C2</t>
  </si>
  <si>
    <t xml:space="preserve">'[R4C_0331.XLS]Tregion'!R214C3</t>
  </si>
  <si>
    <t xml:space="preserve">'[R4C_0331.XLS]Tregion'!R214C4</t>
  </si>
  <si>
    <t xml:space="preserve">'[R4C_0331.XLS]Tregion'!R214C32</t>
  </si>
  <si>
    <t xml:space="preserve">'[R4C_0331.XLS]Tregion'!R214C10</t>
  </si>
  <si>
    <t xml:space="preserve">'[R4C_0331.XLS]Tregion'!R214C24</t>
  </si>
  <si>
    <t xml:space="preserve">'[R5_0331.XLS]Tregion'!R214C1</t>
  </si>
  <si>
    <t xml:space="preserve">'[R5_0331.XLS]Tregion'!R214C2</t>
  </si>
  <si>
    <t xml:space="preserve">'[R5_0331.XLS]Tregion'!R214C3</t>
  </si>
  <si>
    <t xml:space="preserve">'[R5_0331.XLS]Tregion'!R214C4</t>
  </si>
  <si>
    <t xml:space="preserve">'[R5_0331.XLS]Tregion'!R214C32</t>
  </si>
  <si>
    <t xml:space="preserve">'[R5_0331.XLS]Tregion'!R214C10</t>
  </si>
  <si>
    <t xml:space="preserve">'[R5_0331.XLS]Tregion'!R214C24</t>
  </si>
  <si>
    <t xml:space="preserve">'[R6_0331.XLS]Tregion'!R214C1</t>
  </si>
  <si>
    <t xml:space="preserve">'[R6_0331.XLS]Tregion'!R214C2</t>
  </si>
  <si>
    <t xml:space="preserve">'[R6_0331.XLS]Tregion'!R214C3</t>
  </si>
  <si>
    <t xml:space="preserve">'[R6_0331.XLS]Tregion'!R214C4</t>
  </si>
  <si>
    <t xml:space="preserve">'[R6_0331.XLS]Tregion'!R214C32</t>
  </si>
  <si>
    <t xml:space="preserve">'[R6_0331.XLS]Tregion'!R214C10</t>
  </si>
  <si>
    <t xml:space="preserve">'[R6_0331.XLS]Tregion'!R214C24</t>
  </si>
  <si>
    <t xml:space="preserve">'[R1_0331.XLS]Tregion'!R215C1</t>
  </si>
  <si>
    <t xml:space="preserve">'[R1_0331.XLS]Tregion'!R215C2</t>
  </si>
  <si>
    <t xml:space="preserve">'[R1_0331.XLS]Tregion'!R215C3</t>
  </si>
  <si>
    <t xml:space="preserve">'[R1_0331.XLS]Tregion'!R215C4</t>
  </si>
  <si>
    <t xml:space="preserve">'[R1_0331.XLS]Tregion'!R215C32</t>
  </si>
  <si>
    <t xml:space="preserve">'[R1_0331.XLS]Tregion'!R215C10</t>
  </si>
  <si>
    <t xml:space="preserve">'[R1_0331.XLS]Tregion'!R215C24</t>
  </si>
  <si>
    <t xml:space="preserve">'[R1A_0331.XLS]Tregion'!R215C1</t>
  </si>
  <si>
    <t xml:space="preserve">'[R1A_0331.XLS]Tregion'!R215C2</t>
  </si>
  <si>
    <t xml:space="preserve">'[R1A_0331.XLS]Tregion'!R215C3</t>
  </si>
  <si>
    <t xml:space="preserve">'[R1A_0331.XLS]Tregion'!R215C4</t>
  </si>
  <si>
    <t xml:space="preserve">'[R1A_0331.XLS]Tregion'!R215C32</t>
  </si>
  <si>
    <t xml:space="preserve">'[R1A_0331.XLS]Tregion'!R215C10</t>
  </si>
  <si>
    <t xml:space="preserve">'[R1A_0331.XLS]Tregion'!R215C24</t>
  </si>
  <si>
    <t xml:space="preserve">'[R1B_0331.XLS]Tregion'!R215C1</t>
  </si>
  <si>
    <t xml:space="preserve">'[R1B_0331.XLS]Tregion'!R215C2</t>
  </si>
  <si>
    <t xml:space="preserve">'[R1B_0331.XLS]Tregion'!R215C3</t>
  </si>
  <si>
    <t xml:space="preserve">'[R1B_0331.XLS]Tregion'!R215C4</t>
  </si>
  <si>
    <t xml:space="preserve">'[R1B_0331.XLS]Tregion'!R215C32</t>
  </si>
  <si>
    <t xml:space="preserve">'[R1B_0331.XLS]Tregion'!R215C10</t>
  </si>
  <si>
    <t xml:space="preserve">'[R1B_0331.XLS]Tregion'!R215C24</t>
  </si>
  <si>
    <t xml:space="preserve">'[R1C_0331.XLS]Tregion'!R215C1</t>
  </si>
  <si>
    <t xml:space="preserve">'[R1C_0331.XLS]Tregion'!R215C2</t>
  </si>
  <si>
    <t xml:space="preserve">'[R1C_0331.XLS]Tregion'!R215C3</t>
  </si>
  <si>
    <t xml:space="preserve">'[R1C_0331.XLS]Tregion'!R215C4</t>
  </si>
  <si>
    <t xml:space="preserve">'[R1C_0331.XLS]Tregion'!R215C32</t>
  </si>
  <si>
    <t xml:space="preserve">'[R1C_0331.XLS]Tregion'!R215C10</t>
  </si>
  <si>
    <t xml:space="preserve">'[R1C_0331.XLS]Tregion'!R215C24</t>
  </si>
  <si>
    <t xml:space="preserve">'[R1E_0331.XLS]Tregion'!R215C1</t>
  </si>
  <si>
    <t xml:space="preserve">'[R1E_0331.XLS]Tregion'!R215C2</t>
  </si>
  <si>
    <t xml:space="preserve">'[R1E_0331.XLS]Tregion'!R215C3</t>
  </si>
  <si>
    <t xml:space="preserve">'[R1E_0331.XLS]Tregion'!R215C4</t>
  </si>
  <si>
    <t xml:space="preserve">'[R1E_0331.XLS]Tregion'!R215C32</t>
  </si>
  <si>
    <t xml:space="preserve">'[R1E_0331.XLS]Tregion'!R215C10</t>
  </si>
  <si>
    <t xml:space="preserve">'[R1E_0331.XLS]Tregion'!R215C24</t>
  </si>
  <si>
    <t xml:space="preserve">'[R1Z_0331.XLS]Tregion'!R215C1</t>
  </si>
  <si>
    <t xml:space="preserve">'[R1Z_0331.XLS]Tregion'!R215C2</t>
  </si>
  <si>
    <t xml:space="preserve">'[R1Z_0331.XLS]Tregion'!R215C3</t>
  </si>
  <si>
    <t xml:space="preserve">'[R1Z_0331.XLS]Tregion'!R215C4</t>
  </si>
  <si>
    <t xml:space="preserve">'[R1Z_0331.XLS]Tregion'!R215C32</t>
  </si>
  <si>
    <t xml:space="preserve">'[R1Z_0331.XLS]Tregion'!R215C10</t>
  </si>
  <si>
    <t xml:space="preserve">'[R1Z_0331.XLS]Tregion'!R215C24</t>
  </si>
  <si>
    <t xml:space="preserve">'[R3B_0331.XLS]Tregion'!R215C1</t>
  </si>
  <si>
    <t xml:space="preserve">'[R3B_0331.XLS]Tregion'!R215C2</t>
  </si>
  <si>
    <t xml:space="preserve">'[R3B_0331.XLS]Tregion'!R215C3</t>
  </si>
  <si>
    <t xml:space="preserve">'[R3B_0331.XLS]Tregion'!R215C4</t>
  </si>
  <si>
    <t xml:space="preserve">'[R3B_0331.XLS]Tregion'!R215C32</t>
  </si>
  <si>
    <t xml:space="preserve">'[R3B_0331.XLS]Tregion'!R215C10</t>
  </si>
  <si>
    <t xml:space="preserve">'[R3B_0331.XLS]Tregion'!R215C24</t>
  </si>
  <si>
    <t xml:space="preserve">'[R4_0331.XLS]Tregion'!R215C1</t>
  </si>
  <si>
    <t xml:space="preserve">'[R4_0331.XLS]Tregion'!R215C2</t>
  </si>
  <si>
    <t xml:space="preserve">'[R4_0331.XLS]Tregion'!R215C3</t>
  </si>
  <si>
    <t xml:space="preserve">'[R4_0331.XLS]Tregion'!R215C4</t>
  </si>
  <si>
    <t xml:space="preserve">'[R4_0331.XLS]Tregion'!R215C32</t>
  </si>
  <si>
    <t xml:space="preserve">'[R4_0331.XLS]Tregion'!R215C10</t>
  </si>
  <si>
    <t xml:space="preserve">'[R4_0331.XLS]Tregion'!R215C24</t>
  </si>
  <si>
    <t xml:space="preserve">'[R4A_0331.XLS]Tregion'!R215C1</t>
  </si>
  <si>
    <t xml:space="preserve">'[R4A_0331.XLS]Tregion'!R215C2</t>
  </si>
  <si>
    <t xml:space="preserve">'[R4A_0331.XLS]Tregion'!R215C3</t>
  </si>
  <si>
    <t xml:space="preserve">'[R4A_0331.XLS]Tregion'!R215C4</t>
  </si>
  <si>
    <t xml:space="preserve">'[R4A_0331.XLS]Tregion'!R215C32</t>
  </si>
  <si>
    <t xml:space="preserve">'[R4A_0331.XLS]Tregion'!R215C10</t>
  </si>
  <si>
    <t xml:space="preserve">'[R4A_0331.XLS]Tregion'!R215C24</t>
  </si>
  <si>
    <t xml:space="preserve">'[R4B_0331.XLS]Tregion'!R215C1</t>
  </si>
  <si>
    <t xml:space="preserve">'[R4B_0331.XLS]Tregion'!R215C2</t>
  </si>
  <si>
    <t xml:space="preserve">'[R4B_0331.XLS]Tregion'!R215C3</t>
  </si>
  <si>
    <t xml:space="preserve">'[R4B_0331.XLS]Tregion'!R215C4</t>
  </si>
  <si>
    <t xml:space="preserve">'[R4B_0331.XLS]Tregion'!R215C32</t>
  </si>
  <si>
    <t xml:space="preserve">'[R4B_0331.XLS]Tregion'!R215C10</t>
  </si>
  <si>
    <t xml:space="preserve">'[R4B_0331.XLS]Tregion'!R215C24</t>
  </si>
  <si>
    <t xml:space="preserve">'[R4C_0331.XLS]Tregion'!R215C1</t>
  </si>
  <si>
    <t xml:space="preserve">'[R4C_0331.XLS]Tregion'!R215C2</t>
  </si>
  <si>
    <t xml:space="preserve">'[R4C_0331.XLS]Tregion'!R215C3</t>
  </si>
  <si>
    <t xml:space="preserve">'[R4C_0331.XLS]Tregion'!R215C4</t>
  </si>
  <si>
    <t xml:space="preserve">'[R4C_0331.XLS]Tregion'!R215C32</t>
  </si>
  <si>
    <t xml:space="preserve">'[R4C_0331.XLS]Tregion'!R215C10</t>
  </si>
  <si>
    <t xml:space="preserve">'[R4C_0331.XLS]Tregion'!R215C24</t>
  </si>
  <si>
    <t xml:space="preserve">'[R5_0331.XLS]Tregion'!R215C1</t>
  </si>
  <si>
    <t xml:space="preserve">'[R5_0331.XLS]Tregion'!R215C2</t>
  </si>
  <si>
    <t xml:space="preserve">'[R5_0331.XLS]Tregion'!R215C3</t>
  </si>
  <si>
    <t xml:space="preserve">'[R5_0331.XLS]Tregion'!R215C4</t>
  </si>
  <si>
    <t xml:space="preserve">'[R5_0331.XLS]Tregion'!R215C32</t>
  </si>
  <si>
    <t xml:space="preserve">'[R5_0331.XLS]Tregion'!R215C10</t>
  </si>
  <si>
    <t xml:space="preserve">'[R5_0331.XLS]Tregion'!R215C24</t>
  </si>
  <si>
    <t xml:space="preserve">'[R6_0331.XLS]Tregion'!R215C1</t>
  </si>
  <si>
    <t xml:space="preserve">'[R6_0331.XLS]Tregion'!R215C2</t>
  </si>
  <si>
    <t xml:space="preserve">'[R6_0331.XLS]Tregion'!R215C3</t>
  </si>
  <si>
    <t xml:space="preserve">'[R6_0331.XLS]Tregion'!R215C4</t>
  </si>
  <si>
    <t xml:space="preserve">'[R6_0331.XLS]Tregion'!R215C32</t>
  </si>
  <si>
    <t xml:space="preserve">'[R6_0331.XLS]Tregion'!R215C10</t>
  </si>
  <si>
    <t xml:space="preserve">'[R6_0331.XLS]Tregion'!R215C24</t>
  </si>
  <si>
    <t xml:space="preserve">'[R1_0331.XLS]Tregion'!R216C1</t>
  </si>
  <si>
    <t xml:space="preserve">'[R1_0331.XLS]Tregion'!R216C2</t>
  </si>
  <si>
    <t xml:space="preserve">'[R1_0331.XLS]Tregion'!R216C3</t>
  </si>
  <si>
    <t xml:space="preserve">'[R1_0331.XLS]Tregion'!R216C4</t>
  </si>
  <si>
    <t xml:space="preserve">'[R1_0331.XLS]Tregion'!R216C32</t>
  </si>
  <si>
    <t xml:space="preserve">'[R1_0331.XLS]Tregion'!R216C10</t>
  </si>
  <si>
    <t xml:space="preserve">'[R1_0331.XLS]Tregion'!R216C24</t>
  </si>
  <si>
    <t xml:space="preserve">'[R1A_0331.XLS]Tregion'!R216C1</t>
  </si>
  <si>
    <t xml:space="preserve">'[R1A_0331.XLS]Tregion'!R216C2</t>
  </si>
  <si>
    <t xml:space="preserve">'[R1A_0331.XLS]Tregion'!R216C3</t>
  </si>
  <si>
    <t xml:space="preserve">'[R1A_0331.XLS]Tregion'!R216C4</t>
  </si>
  <si>
    <t xml:space="preserve">'[R1A_0331.XLS]Tregion'!R216C32</t>
  </si>
  <si>
    <t xml:space="preserve">'[R1A_0331.XLS]Tregion'!R216C10</t>
  </si>
  <si>
    <t xml:space="preserve">'[R1A_0331.XLS]Tregion'!R216C24</t>
  </si>
  <si>
    <t xml:space="preserve">'[R1B_0331.XLS]Tregion'!R216C1</t>
  </si>
  <si>
    <t xml:space="preserve">'[R1B_0331.XLS]Tregion'!R216C2</t>
  </si>
  <si>
    <t xml:space="preserve">'[R1B_0331.XLS]Tregion'!R216C3</t>
  </si>
  <si>
    <t xml:space="preserve">'[R1B_0331.XLS]Tregion'!R216C4</t>
  </si>
  <si>
    <t xml:space="preserve">'[R1B_0331.XLS]Tregion'!R216C32</t>
  </si>
  <si>
    <t xml:space="preserve">'[R1B_0331.XLS]Tregion'!R216C10</t>
  </si>
  <si>
    <t xml:space="preserve">'[R1B_0331.XLS]Tregion'!R216C24</t>
  </si>
  <si>
    <t xml:space="preserve">'[R1C_0331.XLS]Tregion'!R216C1</t>
  </si>
  <si>
    <t xml:space="preserve">'[R1C_0331.XLS]Tregion'!R216C2</t>
  </si>
  <si>
    <t xml:space="preserve">'[R1C_0331.XLS]Tregion'!R216C3</t>
  </si>
  <si>
    <t xml:space="preserve">'[R1C_0331.XLS]Tregion'!R216C4</t>
  </si>
  <si>
    <t xml:space="preserve">'[R1C_0331.XLS]Tregion'!R216C32</t>
  </si>
  <si>
    <t xml:space="preserve">'[R1C_0331.XLS]Tregion'!R216C10</t>
  </si>
  <si>
    <t xml:space="preserve">'[R1C_0331.XLS]Tregion'!R216C24</t>
  </si>
  <si>
    <t xml:space="preserve">'[R1E_0331.XLS]Tregion'!R216C1</t>
  </si>
  <si>
    <t xml:space="preserve">'[R1E_0331.XLS]Tregion'!R216C2</t>
  </si>
  <si>
    <t xml:space="preserve">'[R1E_0331.XLS]Tregion'!R216C3</t>
  </si>
  <si>
    <t xml:space="preserve">'[R1E_0331.XLS]Tregion'!R216C4</t>
  </si>
  <si>
    <t xml:space="preserve">'[R1E_0331.XLS]Tregion'!R216C32</t>
  </si>
  <si>
    <t xml:space="preserve">'[R1E_0331.XLS]Tregion'!R216C10</t>
  </si>
  <si>
    <t xml:space="preserve">'[R1E_0331.XLS]Tregion'!R216C24</t>
  </si>
  <si>
    <t xml:space="preserve">'[R1Z_0331.XLS]Tregion'!R216C1</t>
  </si>
  <si>
    <t xml:space="preserve">'[R1Z_0331.XLS]Tregion'!R216C2</t>
  </si>
  <si>
    <t xml:space="preserve">'[R1Z_0331.XLS]Tregion'!R216C3</t>
  </si>
  <si>
    <t xml:space="preserve">'[R1Z_0331.XLS]Tregion'!R216C4</t>
  </si>
  <si>
    <t xml:space="preserve">'[R1Z_0331.XLS]Tregion'!R216C32</t>
  </si>
  <si>
    <t xml:space="preserve">'[R1Z_0331.XLS]Tregion'!R216C10</t>
  </si>
  <si>
    <t xml:space="preserve">'[R1Z_0331.XLS]Tregion'!R216C24</t>
  </si>
  <si>
    <t xml:space="preserve">'[R3B_0331.XLS]Tregion'!R216C1</t>
  </si>
  <si>
    <t xml:space="preserve">'[R3B_0331.XLS]Tregion'!R216C2</t>
  </si>
  <si>
    <t xml:space="preserve">'[R3B_0331.XLS]Tregion'!R216C3</t>
  </si>
  <si>
    <t xml:space="preserve">'[R3B_0331.XLS]Tregion'!R216C4</t>
  </si>
  <si>
    <t xml:space="preserve">'[R3B_0331.XLS]Tregion'!R216C32</t>
  </si>
  <si>
    <t xml:space="preserve">'[R3B_0331.XLS]Tregion'!R216C10</t>
  </si>
  <si>
    <t xml:space="preserve">'[R3B_0331.XLS]Tregion'!R216C24</t>
  </si>
  <si>
    <t xml:space="preserve">'[R4_0331.XLS]Tregion'!R216C1</t>
  </si>
  <si>
    <t xml:space="preserve">'[R4_0331.XLS]Tregion'!R216C2</t>
  </si>
  <si>
    <t xml:space="preserve">'[R4_0331.XLS]Tregion'!R216C3</t>
  </si>
  <si>
    <t xml:space="preserve">'[R4_0331.XLS]Tregion'!R216C4</t>
  </si>
  <si>
    <t xml:space="preserve">'[R4_0331.XLS]Tregion'!R216C32</t>
  </si>
  <si>
    <t xml:space="preserve">'[R4_0331.XLS]Tregion'!R216C10</t>
  </si>
  <si>
    <t xml:space="preserve">'[R4_0331.XLS]Tregion'!R216C24</t>
  </si>
  <si>
    <t xml:space="preserve">'[R4A_0331.XLS]Tregion'!R216C1</t>
  </si>
  <si>
    <t xml:space="preserve">'[R4A_0331.XLS]Tregion'!R216C2</t>
  </si>
  <si>
    <t xml:space="preserve">'[R4A_0331.XLS]Tregion'!R216C3</t>
  </si>
  <si>
    <t xml:space="preserve">'[R4A_0331.XLS]Tregion'!R216C4</t>
  </si>
  <si>
    <t xml:space="preserve">'[R4A_0331.XLS]Tregion'!R216C32</t>
  </si>
  <si>
    <t xml:space="preserve">'[R4A_0331.XLS]Tregion'!R216C10</t>
  </si>
  <si>
    <t xml:space="preserve">'[R4A_0331.XLS]Tregion'!R216C24</t>
  </si>
  <si>
    <t xml:space="preserve">'[R4B_0331.XLS]Tregion'!R216C1</t>
  </si>
  <si>
    <t xml:space="preserve">'[R4B_0331.XLS]Tregion'!R216C2</t>
  </si>
  <si>
    <t xml:space="preserve">'[R4B_0331.XLS]Tregion'!R216C3</t>
  </si>
  <si>
    <t xml:space="preserve">'[R4B_0331.XLS]Tregion'!R216C4</t>
  </si>
  <si>
    <t xml:space="preserve">'[R4B_0331.XLS]Tregion'!R216C32</t>
  </si>
  <si>
    <t xml:space="preserve">'[R4B_0331.XLS]Tregion'!R216C10</t>
  </si>
  <si>
    <t xml:space="preserve">'[R4B_0331.XLS]Tregion'!R216C24</t>
  </si>
  <si>
    <t xml:space="preserve">'[R4C_0331.XLS]Tregion'!R216C1</t>
  </si>
  <si>
    <t xml:space="preserve">'[R4C_0331.XLS]Tregion'!R216C2</t>
  </si>
  <si>
    <t xml:space="preserve">'[R4C_0331.XLS]Tregion'!R216C3</t>
  </si>
  <si>
    <t xml:space="preserve">'[R4C_0331.XLS]Tregion'!R216C4</t>
  </si>
  <si>
    <t xml:space="preserve">'[R4C_0331.XLS]Tregion'!R216C32</t>
  </si>
  <si>
    <t xml:space="preserve">'[R4C_0331.XLS]Tregion'!R216C10</t>
  </si>
  <si>
    <t xml:space="preserve">'[R4C_0331.XLS]Tregion'!R216C24</t>
  </si>
  <si>
    <t xml:space="preserve">'[R5_0331.XLS]Tregion'!R216C1</t>
  </si>
  <si>
    <t xml:space="preserve">'[R5_0331.XLS]Tregion'!R216C2</t>
  </si>
  <si>
    <t xml:space="preserve">'[R5_0331.XLS]Tregion'!R216C3</t>
  </si>
  <si>
    <t xml:space="preserve">'[R5_0331.XLS]Tregion'!R216C4</t>
  </si>
  <si>
    <t xml:space="preserve">'[R5_0331.XLS]Tregion'!R216C32</t>
  </si>
  <si>
    <t xml:space="preserve">'[R5_0331.XLS]Tregion'!R216C10</t>
  </si>
  <si>
    <t xml:space="preserve">'[R5_0331.XLS]Tregion'!R216C24</t>
  </si>
  <si>
    <t xml:space="preserve">'[R6_0331.XLS]Tregion'!R216C1</t>
  </si>
  <si>
    <t xml:space="preserve">'[R6_0331.XLS]Tregion'!R216C2</t>
  </si>
  <si>
    <t xml:space="preserve">'[R6_0331.XLS]Tregion'!R216C3</t>
  </si>
  <si>
    <t xml:space="preserve">'[R6_0331.XLS]Tregion'!R216C4</t>
  </si>
  <si>
    <t xml:space="preserve">'[R6_0331.XLS]Tregion'!R216C32</t>
  </si>
  <si>
    <t xml:space="preserve">'[R6_0331.XLS]Tregion'!R216C10</t>
  </si>
  <si>
    <t xml:space="preserve">'[R6_0331.XLS]Tregion'!R216C24</t>
  </si>
  <si>
    <t xml:space="preserve">'[R1_0331.XLS]Tregion'!R217C1</t>
  </si>
  <si>
    <t xml:space="preserve">'[R1_0331.XLS]Tregion'!R217C2</t>
  </si>
  <si>
    <t xml:space="preserve">'[R1_0331.XLS]Tregion'!R217C3</t>
  </si>
  <si>
    <t xml:space="preserve">'[R1_0331.XLS]Tregion'!R217C4</t>
  </si>
  <si>
    <t xml:space="preserve">'[R1_0331.XLS]Tregion'!R217C32</t>
  </si>
  <si>
    <t xml:space="preserve">'[R1_0331.XLS]Tregion'!R217C10</t>
  </si>
  <si>
    <t xml:space="preserve">'[R1_0331.XLS]Tregion'!R217C24</t>
  </si>
  <si>
    <t xml:space="preserve">'[R1A_0331.XLS]Tregion'!R217C1</t>
  </si>
  <si>
    <t xml:space="preserve">'[R1A_0331.XLS]Tregion'!R217C2</t>
  </si>
  <si>
    <t xml:space="preserve">'[R1A_0331.XLS]Tregion'!R217C3</t>
  </si>
  <si>
    <t xml:space="preserve">'[R1A_0331.XLS]Tregion'!R217C4</t>
  </si>
  <si>
    <t xml:space="preserve">'[R1A_0331.XLS]Tregion'!R217C32</t>
  </si>
  <si>
    <t xml:space="preserve">'[R1A_0331.XLS]Tregion'!R217C10</t>
  </si>
  <si>
    <t xml:space="preserve">'[R1A_0331.XLS]Tregion'!R217C24</t>
  </si>
  <si>
    <t xml:space="preserve">'[R1B_0331.XLS]Tregion'!R217C1</t>
  </si>
  <si>
    <t xml:space="preserve">'[R1B_0331.XLS]Tregion'!R217C2</t>
  </si>
  <si>
    <t xml:space="preserve">'[R1B_0331.XLS]Tregion'!R217C3</t>
  </si>
  <si>
    <t xml:space="preserve">'[R1B_0331.XLS]Tregion'!R217C4</t>
  </si>
  <si>
    <t xml:space="preserve">'[R1B_0331.XLS]Tregion'!R217C32</t>
  </si>
  <si>
    <t xml:space="preserve">'[R1B_0331.XLS]Tregion'!R217C10</t>
  </si>
  <si>
    <t xml:space="preserve">'[R1B_0331.XLS]Tregion'!R217C24</t>
  </si>
  <si>
    <t xml:space="preserve">'[R1C_0331.XLS]Tregion'!R217C1</t>
  </si>
  <si>
    <t xml:space="preserve">'[R1C_0331.XLS]Tregion'!R217C2</t>
  </si>
  <si>
    <t xml:space="preserve">'[R1C_0331.XLS]Tregion'!R217C3</t>
  </si>
  <si>
    <t xml:space="preserve">'[R1C_0331.XLS]Tregion'!R217C4</t>
  </si>
  <si>
    <t xml:space="preserve">'[R1C_0331.XLS]Tregion'!R217C32</t>
  </si>
  <si>
    <t xml:space="preserve">'[R1C_0331.XLS]Tregion'!R217C10</t>
  </si>
  <si>
    <t xml:space="preserve">'[R1C_0331.XLS]Tregion'!R217C24</t>
  </si>
  <si>
    <t xml:space="preserve">'[R1E_0331.XLS]Tregion'!R217C1</t>
  </si>
  <si>
    <t xml:space="preserve">'[R1E_0331.XLS]Tregion'!R217C2</t>
  </si>
  <si>
    <t xml:space="preserve">'[R1E_0331.XLS]Tregion'!R217C3</t>
  </si>
  <si>
    <t xml:space="preserve">'[R1E_0331.XLS]Tregion'!R217C4</t>
  </si>
  <si>
    <t xml:space="preserve">'[R1E_0331.XLS]Tregion'!R217C32</t>
  </si>
  <si>
    <t xml:space="preserve">'[R1E_0331.XLS]Tregion'!R217C10</t>
  </si>
  <si>
    <t xml:space="preserve">'[R1E_0331.XLS]Tregion'!R217C24</t>
  </si>
  <si>
    <t xml:space="preserve">'[R1Z_0331.XLS]Tregion'!R217C1</t>
  </si>
  <si>
    <t xml:space="preserve">'[R1Z_0331.XLS]Tregion'!R217C2</t>
  </si>
  <si>
    <t xml:space="preserve">'[R1Z_0331.XLS]Tregion'!R217C3</t>
  </si>
  <si>
    <t xml:space="preserve">'[R1Z_0331.XLS]Tregion'!R217C4</t>
  </si>
  <si>
    <t xml:space="preserve">'[R1Z_0331.XLS]Tregion'!R217C32</t>
  </si>
  <si>
    <t xml:space="preserve">'[R1Z_0331.XLS]Tregion'!R217C10</t>
  </si>
  <si>
    <t xml:space="preserve">'[R1Z_0331.XLS]Tregion'!R217C24</t>
  </si>
  <si>
    <t xml:space="preserve">'[R3B_0331.XLS]Tregion'!R217C1</t>
  </si>
  <si>
    <t xml:space="preserve">'[R3B_0331.XLS]Tregion'!R217C2</t>
  </si>
  <si>
    <t xml:space="preserve">'[R3B_0331.XLS]Tregion'!R217C3</t>
  </si>
  <si>
    <t xml:space="preserve">'[R3B_0331.XLS]Tregion'!R217C4</t>
  </si>
  <si>
    <t xml:space="preserve">'[R3B_0331.XLS]Tregion'!R217C32</t>
  </si>
  <si>
    <t xml:space="preserve">'[R3B_0331.XLS]Tregion'!R217C10</t>
  </si>
  <si>
    <t xml:space="preserve">'[R3B_0331.XLS]Tregion'!R217C24</t>
  </si>
  <si>
    <t xml:space="preserve">'[R4_0331.XLS]Tregion'!R217C1</t>
  </si>
  <si>
    <t xml:space="preserve">'[R4_0331.XLS]Tregion'!R217C2</t>
  </si>
  <si>
    <t xml:space="preserve">'[R4_0331.XLS]Tregion'!R217C3</t>
  </si>
  <si>
    <t xml:space="preserve">'[R4_0331.XLS]Tregion'!R217C4</t>
  </si>
  <si>
    <t xml:space="preserve">'[R4_0331.XLS]Tregion'!R217C32</t>
  </si>
  <si>
    <t xml:space="preserve">'[R4_0331.XLS]Tregion'!R217C10</t>
  </si>
  <si>
    <t xml:space="preserve">'[R4_0331.XLS]Tregion'!R217C24</t>
  </si>
  <si>
    <t xml:space="preserve">'[R4A_0331.XLS]Tregion'!R217C1</t>
  </si>
  <si>
    <t xml:space="preserve">'[R4A_0331.XLS]Tregion'!R217C2</t>
  </si>
  <si>
    <t xml:space="preserve">'[R4A_0331.XLS]Tregion'!R217C3</t>
  </si>
  <si>
    <t xml:space="preserve">'[R4A_0331.XLS]Tregion'!R217C4</t>
  </si>
  <si>
    <t xml:space="preserve">'[R4A_0331.XLS]Tregion'!R217C32</t>
  </si>
  <si>
    <t xml:space="preserve">'[R4A_0331.XLS]Tregion'!R217C10</t>
  </si>
  <si>
    <t xml:space="preserve">'[R4A_0331.XLS]Tregion'!R217C24</t>
  </si>
  <si>
    <t xml:space="preserve">'[R4B_0331.XLS]Tregion'!R217C1</t>
  </si>
  <si>
    <t xml:space="preserve">'[R4B_0331.XLS]Tregion'!R217C2</t>
  </si>
  <si>
    <t xml:space="preserve">'[R4B_0331.XLS]Tregion'!R217C3</t>
  </si>
  <si>
    <t xml:space="preserve">'[R4B_0331.XLS]Tregion'!R217C4</t>
  </si>
  <si>
    <t xml:space="preserve">'[R4B_0331.XLS]Tregion'!R217C32</t>
  </si>
  <si>
    <t xml:space="preserve">'[R4B_0331.XLS]Tregion'!R217C10</t>
  </si>
  <si>
    <t xml:space="preserve">'[R4B_0331.XLS]Tregion'!R217C24</t>
  </si>
  <si>
    <t xml:space="preserve">'[R4C_0331.XLS]Tregion'!R217C1</t>
  </si>
  <si>
    <t xml:space="preserve">'[R4C_0331.XLS]Tregion'!R217C2</t>
  </si>
  <si>
    <t xml:space="preserve">'[R4C_0331.XLS]Tregion'!R217C3</t>
  </si>
  <si>
    <t xml:space="preserve">'[R4C_0331.XLS]Tregion'!R217C4</t>
  </si>
  <si>
    <t xml:space="preserve">'[R4C_0331.XLS]Tregion'!R217C32</t>
  </si>
  <si>
    <t xml:space="preserve">'[R4C_0331.XLS]Tregion'!R217C10</t>
  </si>
  <si>
    <t xml:space="preserve">'[R4C_0331.XLS]Tregion'!R217C24</t>
  </si>
  <si>
    <t xml:space="preserve">'[R5_0331.XLS]Tregion'!R217C1</t>
  </si>
  <si>
    <t xml:space="preserve">'[R5_0331.XLS]Tregion'!R217C2</t>
  </si>
  <si>
    <t xml:space="preserve">'[R5_0331.XLS]Tregion'!R217C3</t>
  </si>
  <si>
    <t xml:space="preserve">'[R5_0331.XLS]Tregion'!R217C4</t>
  </si>
  <si>
    <t xml:space="preserve">'[R5_0331.XLS]Tregion'!R217C32</t>
  </si>
  <si>
    <t xml:space="preserve">'[R5_0331.XLS]Tregion'!R217C10</t>
  </si>
  <si>
    <t xml:space="preserve">'[R5_0331.XLS]Tregion'!R217C24</t>
  </si>
  <si>
    <t xml:space="preserve">'[R6_0331.XLS]Tregion'!R217C1</t>
  </si>
  <si>
    <t xml:space="preserve">'[R6_0331.XLS]Tregion'!R217C2</t>
  </si>
  <si>
    <t xml:space="preserve">'[R6_0331.XLS]Tregion'!R217C3</t>
  </si>
  <si>
    <t xml:space="preserve">'[R6_0331.XLS]Tregion'!R217C4</t>
  </si>
  <si>
    <t xml:space="preserve">'[R6_0331.XLS]Tregion'!R217C32</t>
  </si>
  <si>
    <t xml:space="preserve">'[R6_0331.XLS]Tregion'!R217C10</t>
  </si>
  <si>
    <t xml:space="preserve">'[R6_0331.XLS]Tregion'!R217C24</t>
  </si>
  <si>
    <t xml:space="preserve">'[R1_0331.XLS]Tregion'!R218C1</t>
  </si>
  <si>
    <t xml:space="preserve">'[R1_0331.XLS]Tregion'!R218C2</t>
  </si>
  <si>
    <t xml:space="preserve">'[R1_0331.XLS]Tregion'!R218C3</t>
  </si>
  <si>
    <t xml:space="preserve">'[R1_0331.XLS]Tregion'!R218C4</t>
  </si>
  <si>
    <t xml:space="preserve">'[R1_0331.XLS]Tregion'!R218C32</t>
  </si>
  <si>
    <t xml:space="preserve">'[R1_0331.XLS]Tregion'!R218C10</t>
  </si>
  <si>
    <t xml:space="preserve">'[R1_0331.XLS]Tregion'!R218C24</t>
  </si>
  <si>
    <t xml:space="preserve">'[R1A_0331.XLS]Tregion'!R218C1</t>
  </si>
  <si>
    <t xml:space="preserve">'[R1A_0331.XLS]Tregion'!R218C2</t>
  </si>
  <si>
    <t xml:space="preserve">'[R1A_0331.XLS]Tregion'!R218C3</t>
  </si>
  <si>
    <t xml:space="preserve">'[R1A_0331.XLS]Tregion'!R218C4</t>
  </si>
  <si>
    <t xml:space="preserve">'[R1A_0331.XLS]Tregion'!R218C32</t>
  </si>
  <si>
    <t xml:space="preserve">'[R1A_0331.XLS]Tregion'!R218C10</t>
  </si>
  <si>
    <t xml:space="preserve">'[R1A_0331.XLS]Tregion'!R218C24</t>
  </si>
  <si>
    <t xml:space="preserve">'[R1B_0331.XLS]Tregion'!R218C1</t>
  </si>
  <si>
    <t xml:space="preserve">'[R1B_0331.XLS]Tregion'!R218C2</t>
  </si>
  <si>
    <t xml:space="preserve">'[R1B_0331.XLS]Tregion'!R218C3</t>
  </si>
  <si>
    <t xml:space="preserve">'[R1B_0331.XLS]Tregion'!R218C4</t>
  </si>
  <si>
    <t xml:space="preserve">'[R1B_0331.XLS]Tregion'!R218C32</t>
  </si>
  <si>
    <t xml:space="preserve">'[R1B_0331.XLS]Tregion'!R218C10</t>
  </si>
  <si>
    <t xml:space="preserve">'[R1B_0331.XLS]Tregion'!R218C24</t>
  </si>
  <si>
    <t xml:space="preserve">'[R1C_0331.XLS]Tregion'!R218C1</t>
  </si>
  <si>
    <t xml:space="preserve">'[R1C_0331.XLS]Tregion'!R218C2</t>
  </si>
  <si>
    <t xml:space="preserve">'[R1C_0331.XLS]Tregion'!R218C3</t>
  </si>
  <si>
    <t xml:space="preserve">'[R1C_0331.XLS]Tregion'!R218C4</t>
  </si>
  <si>
    <t xml:space="preserve">'[R1C_0331.XLS]Tregion'!R218C32</t>
  </si>
  <si>
    <t xml:space="preserve">'[R1C_0331.XLS]Tregion'!R218C10</t>
  </si>
  <si>
    <t xml:space="preserve">'[R1C_0331.XLS]Tregion'!R218C24</t>
  </si>
  <si>
    <t xml:space="preserve">'[R1E_0331.XLS]Tregion'!R218C1</t>
  </si>
  <si>
    <t xml:space="preserve">'[R1E_0331.XLS]Tregion'!R218C2</t>
  </si>
  <si>
    <t xml:space="preserve">'[R1E_0331.XLS]Tregion'!R218C3</t>
  </si>
  <si>
    <t xml:space="preserve">'[R1E_0331.XLS]Tregion'!R218C4</t>
  </si>
  <si>
    <t xml:space="preserve">'[R1E_0331.XLS]Tregion'!R218C32</t>
  </si>
  <si>
    <t xml:space="preserve">'[R1E_0331.XLS]Tregion'!R218C10</t>
  </si>
  <si>
    <t xml:space="preserve">'[R1E_0331.XLS]Tregion'!R218C24</t>
  </si>
  <si>
    <t xml:space="preserve">'[R1Z_0331.XLS]Tregion'!R218C1</t>
  </si>
  <si>
    <t xml:space="preserve">'[R1Z_0331.XLS]Tregion'!R218C2</t>
  </si>
  <si>
    <t xml:space="preserve">'[R1Z_0331.XLS]Tregion'!R218C3</t>
  </si>
  <si>
    <t xml:space="preserve">'[R1Z_0331.XLS]Tregion'!R218C4</t>
  </si>
  <si>
    <t xml:space="preserve">'[R1Z_0331.XLS]Tregion'!R218C32</t>
  </si>
  <si>
    <t xml:space="preserve">'[R1Z_0331.XLS]Tregion'!R218C10</t>
  </si>
  <si>
    <t xml:space="preserve">'[R1Z_0331.XLS]Tregion'!R218C24</t>
  </si>
  <si>
    <t xml:space="preserve">'[R3B_0331.XLS]Tregion'!R218C1</t>
  </si>
  <si>
    <t xml:space="preserve">'[R3B_0331.XLS]Tregion'!R218C2</t>
  </si>
  <si>
    <t xml:space="preserve">'[R3B_0331.XLS]Tregion'!R218C3</t>
  </si>
  <si>
    <t xml:space="preserve">'[R3B_0331.XLS]Tregion'!R218C4</t>
  </si>
  <si>
    <t xml:space="preserve">'[R3B_0331.XLS]Tregion'!R218C32</t>
  </si>
  <si>
    <t xml:space="preserve">'[R3B_0331.XLS]Tregion'!R218C10</t>
  </si>
  <si>
    <t xml:space="preserve">'[R3B_0331.XLS]Tregion'!R218C24</t>
  </si>
  <si>
    <t xml:space="preserve">'[R4_0331.XLS]Tregion'!R218C1</t>
  </si>
  <si>
    <t xml:space="preserve">'[R4_0331.XLS]Tregion'!R218C2</t>
  </si>
  <si>
    <t xml:space="preserve">'[R4_0331.XLS]Tregion'!R218C3</t>
  </si>
  <si>
    <t xml:space="preserve">'[R4_0331.XLS]Tregion'!R218C4</t>
  </si>
  <si>
    <t xml:space="preserve">'[R4_0331.XLS]Tregion'!R218C32</t>
  </si>
  <si>
    <t xml:space="preserve">'[R4_0331.XLS]Tregion'!R218C10</t>
  </si>
  <si>
    <t xml:space="preserve">'[R4_0331.XLS]Tregion'!R218C24</t>
  </si>
  <si>
    <t xml:space="preserve">'[R4A_0331.XLS]Tregion'!R218C1</t>
  </si>
  <si>
    <t xml:space="preserve">'[R4A_0331.XLS]Tregion'!R218C2</t>
  </si>
  <si>
    <t xml:space="preserve">'[R4A_0331.XLS]Tregion'!R218C3</t>
  </si>
  <si>
    <t xml:space="preserve">'[R4A_0331.XLS]Tregion'!R218C4</t>
  </si>
  <si>
    <t xml:space="preserve">'[R4A_0331.XLS]Tregion'!R218C32</t>
  </si>
  <si>
    <t xml:space="preserve">'[R4A_0331.XLS]Tregion'!R218C10</t>
  </si>
  <si>
    <t xml:space="preserve">'[R4A_0331.XLS]Tregion'!R218C24</t>
  </si>
  <si>
    <t xml:space="preserve">'[R4B_0331.XLS]Tregion'!R218C1</t>
  </si>
  <si>
    <t xml:space="preserve">'[R4B_0331.XLS]Tregion'!R218C2</t>
  </si>
  <si>
    <t xml:space="preserve">'[R4B_0331.XLS]Tregion'!R218C3</t>
  </si>
  <si>
    <t xml:space="preserve">'[R4B_0331.XLS]Tregion'!R218C4</t>
  </si>
  <si>
    <t xml:space="preserve">'[R4B_0331.XLS]Tregion'!R218C32</t>
  </si>
  <si>
    <t xml:space="preserve">'[R4B_0331.XLS]Tregion'!R218C10</t>
  </si>
  <si>
    <t xml:space="preserve">'[R4B_0331.XLS]Tregion'!R218C24</t>
  </si>
  <si>
    <t xml:space="preserve">'[R4C_0331.XLS]Tregion'!R218C1</t>
  </si>
  <si>
    <t xml:space="preserve">'[R4C_0331.XLS]Tregion'!R218C2</t>
  </si>
  <si>
    <t xml:space="preserve">'[R4C_0331.XLS]Tregion'!R218C3</t>
  </si>
  <si>
    <t xml:space="preserve">'[R4C_0331.XLS]Tregion'!R218C4</t>
  </si>
  <si>
    <t xml:space="preserve">'[R4C_0331.XLS]Tregion'!R218C32</t>
  </si>
  <si>
    <t xml:space="preserve">'[R4C_0331.XLS]Tregion'!R218C10</t>
  </si>
  <si>
    <t xml:space="preserve">'[R4C_0331.XLS]Tregion'!R218C24</t>
  </si>
  <si>
    <t xml:space="preserve">'[R5_0331.XLS]Tregion'!R218C1</t>
  </si>
  <si>
    <t xml:space="preserve">'[R5_0331.XLS]Tregion'!R218C2</t>
  </si>
  <si>
    <t xml:space="preserve">'[R5_0331.XLS]Tregion'!R218C3</t>
  </si>
  <si>
    <t xml:space="preserve">'[R5_0331.XLS]Tregion'!R218C4</t>
  </si>
  <si>
    <t xml:space="preserve">'[R5_0331.XLS]Tregion'!R218C32</t>
  </si>
  <si>
    <t xml:space="preserve">'[R5_0331.XLS]Tregion'!R218C10</t>
  </si>
  <si>
    <t xml:space="preserve">'[R5_0331.XLS]Tregion'!R218C24</t>
  </si>
  <si>
    <t xml:space="preserve">'[R6_0331.XLS]Tregion'!R218C1</t>
  </si>
  <si>
    <t xml:space="preserve">'[R6_0331.XLS]Tregion'!R218C2</t>
  </si>
  <si>
    <t xml:space="preserve">'[R6_0331.XLS]Tregion'!R218C3</t>
  </si>
  <si>
    <t xml:space="preserve">'[R6_0331.XLS]Tregion'!R218C4</t>
  </si>
  <si>
    <t xml:space="preserve">'[R6_0331.XLS]Tregion'!R218C32</t>
  </si>
  <si>
    <t xml:space="preserve">'[R6_0331.XLS]Tregion'!R218C10</t>
  </si>
  <si>
    <t xml:space="preserve">'[R6_0331.XLS]Tregion'!R218C24</t>
  </si>
  <si>
    <t xml:space="preserve">'[R1_0331.XLS]Tregion'!R219C1</t>
  </si>
  <si>
    <t xml:space="preserve">'[R1_0331.XLS]Tregion'!R219C2</t>
  </si>
  <si>
    <t xml:space="preserve">'[R1_0331.XLS]Tregion'!R219C3</t>
  </si>
  <si>
    <t xml:space="preserve">'[R1_0331.XLS]Tregion'!R219C4</t>
  </si>
  <si>
    <t xml:space="preserve">'[R1_0331.XLS]Tregion'!R219C32</t>
  </si>
  <si>
    <t xml:space="preserve">'[R1_0331.XLS]Tregion'!R219C10</t>
  </si>
  <si>
    <t xml:space="preserve">'[R1_0331.XLS]Tregion'!R219C24</t>
  </si>
  <si>
    <t xml:space="preserve">'[R1A_0331.XLS]Tregion'!R219C1</t>
  </si>
  <si>
    <t xml:space="preserve">'[R1A_0331.XLS]Tregion'!R219C2</t>
  </si>
  <si>
    <t xml:space="preserve">'[R1A_0331.XLS]Tregion'!R219C3</t>
  </si>
  <si>
    <t xml:space="preserve">'[R1A_0331.XLS]Tregion'!R219C4</t>
  </si>
  <si>
    <t xml:space="preserve">'[R1A_0331.XLS]Tregion'!R219C32</t>
  </si>
  <si>
    <t xml:space="preserve">'[R1A_0331.XLS]Tregion'!R219C10</t>
  </si>
  <si>
    <t xml:space="preserve">'[R1A_0331.XLS]Tregion'!R219C24</t>
  </si>
  <si>
    <t xml:space="preserve">'[R1B_0331.XLS]Tregion'!R219C1</t>
  </si>
  <si>
    <t xml:space="preserve">'[R1B_0331.XLS]Tregion'!R219C2</t>
  </si>
  <si>
    <t xml:space="preserve">'[R1B_0331.XLS]Tregion'!R219C3</t>
  </si>
  <si>
    <t xml:space="preserve">'[R1B_0331.XLS]Tregion'!R219C4</t>
  </si>
  <si>
    <t xml:space="preserve">'[R1B_0331.XLS]Tregion'!R219C32</t>
  </si>
  <si>
    <t xml:space="preserve">'[R1B_0331.XLS]Tregion'!R219C10</t>
  </si>
  <si>
    <t xml:space="preserve">'[R1B_0331.XLS]Tregion'!R219C24</t>
  </si>
  <si>
    <t xml:space="preserve">'[R1C_0331.XLS]Tregion'!R219C1</t>
  </si>
  <si>
    <t xml:space="preserve">'[R1C_0331.XLS]Tregion'!R219C2</t>
  </si>
  <si>
    <t xml:space="preserve">'[R1C_0331.XLS]Tregion'!R219C3</t>
  </si>
  <si>
    <t xml:space="preserve">'[R1C_0331.XLS]Tregion'!R219C4</t>
  </si>
  <si>
    <t xml:space="preserve">'[R1C_0331.XLS]Tregion'!R219C32</t>
  </si>
  <si>
    <t xml:space="preserve">'[R1C_0331.XLS]Tregion'!R219C10</t>
  </si>
  <si>
    <t xml:space="preserve">'[R1C_0331.XLS]Tregion'!R219C24</t>
  </si>
  <si>
    <t xml:space="preserve">'[R1E_0331.XLS]Tregion'!R219C1</t>
  </si>
  <si>
    <t xml:space="preserve">'[R1E_0331.XLS]Tregion'!R219C2</t>
  </si>
  <si>
    <t xml:space="preserve">'[R1E_0331.XLS]Tregion'!R219C3</t>
  </si>
  <si>
    <t xml:space="preserve">'[R1E_0331.XLS]Tregion'!R219C4</t>
  </si>
  <si>
    <t xml:space="preserve">'[R1E_0331.XLS]Tregion'!R219C32</t>
  </si>
  <si>
    <t xml:space="preserve">'[R1E_0331.XLS]Tregion'!R219C10</t>
  </si>
  <si>
    <t xml:space="preserve">'[R1E_0331.XLS]Tregion'!R219C24</t>
  </si>
  <si>
    <t xml:space="preserve">'[R1Z_0331.XLS]Tregion'!R219C1</t>
  </si>
  <si>
    <t xml:space="preserve">'[R1Z_0331.XLS]Tregion'!R219C2</t>
  </si>
  <si>
    <t xml:space="preserve">'[R1Z_0331.XLS]Tregion'!R219C3</t>
  </si>
  <si>
    <t xml:space="preserve">'[R1Z_0331.XLS]Tregion'!R219C4</t>
  </si>
  <si>
    <t xml:space="preserve">'[R1Z_0331.XLS]Tregion'!R219C32</t>
  </si>
  <si>
    <t xml:space="preserve">'[R1Z_0331.XLS]Tregion'!R219C10</t>
  </si>
  <si>
    <t xml:space="preserve">'[R1Z_0331.XLS]Tregion'!R219C24</t>
  </si>
  <si>
    <t xml:space="preserve">'[R3B_0331.XLS]Tregion'!R219C1</t>
  </si>
  <si>
    <t xml:space="preserve">'[R3B_0331.XLS]Tregion'!R219C2</t>
  </si>
  <si>
    <t xml:space="preserve">'[R3B_0331.XLS]Tregion'!R219C3</t>
  </si>
  <si>
    <t xml:space="preserve">'[R3B_0331.XLS]Tregion'!R219C4</t>
  </si>
  <si>
    <t xml:space="preserve">'[R3B_0331.XLS]Tregion'!R219C32</t>
  </si>
  <si>
    <t xml:space="preserve">'[R3B_0331.XLS]Tregion'!R219C10</t>
  </si>
  <si>
    <t xml:space="preserve">'[R3B_0331.XLS]Tregion'!R219C24</t>
  </si>
  <si>
    <t xml:space="preserve">'[R4_0331.XLS]Tregion'!R219C1</t>
  </si>
  <si>
    <t xml:space="preserve">'[R4_0331.XLS]Tregion'!R219C2</t>
  </si>
  <si>
    <t xml:space="preserve">'[R4_0331.XLS]Tregion'!R219C3</t>
  </si>
  <si>
    <t xml:space="preserve">'[R4_0331.XLS]Tregion'!R219C4</t>
  </si>
  <si>
    <t xml:space="preserve">'[R4_0331.XLS]Tregion'!R219C32</t>
  </si>
  <si>
    <t xml:space="preserve">'[R4_0331.XLS]Tregion'!R219C10</t>
  </si>
  <si>
    <t xml:space="preserve">'[R4_0331.XLS]Tregion'!R219C24</t>
  </si>
  <si>
    <t xml:space="preserve">'[R4A_0331.XLS]Tregion'!R219C1</t>
  </si>
  <si>
    <t xml:space="preserve">'[R4A_0331.XLS]Tregion'!R219C2</t>
  </si>
  <si>
    <t xml:space="preserve">'[R4A_0331.XLS]Tregion'!R219C3</t>
  </si>
  <si>
    <t xml:space="preserve">'[R4A_0331.XLS]Tregion'!R219C4</t>
  </si>
  <si>
    <t xml:space="preserve">'[R4A_0331.XLS]Tregion'!R219C32</t>
  </si>
  <si>
    <t xml:space="preserve">'[R4A_0331.XLS]Tregion'!R219C10</t>
  </si>
  <si>
    <t xml:space="preserve">'[R4A_0331.XLS]Tregion'!R219C24</t>
  </si>
  <si>
    <t xml:space="preserve">'[R4B_0331.XLS]Tregion'!R219C1</t>
  </si>
  <si>
    <t xml:space="preserve">'[R4B_0331.XLS]Tregion'!R219C2</t>
  </si>
  <si>
    <t xml:space="preserve">'[R4B_0331.XLS]Tregion'!R219C3</t>
  </si>
  <si>
    <t xml:space="preserve">'[R4B_0331.XLS]Tregion'!R219C4</t>
  </si>
  <si>
    <t xml:space="preserve">'[R4B_0331.XLS]Tregion'!R219C32</t>
  </si>
  <si>
    <t xml:space="preserve">'[R4B_0331.XLS]Tregion'!R219C10</t>
  </si>
  <si>
    <t xml:space="preserve">'[R4B_0331.XLS]Tregion'!R219C24</t>
  </si>
  <si>
    <t xml:space="preserve">'[R4C_0331.XLS]Tregion'!R219C1</t>
  </si>
  <si>
    <t xml:space="preserve">'[R4C_0331.XLS]Tregion'!R219C2</t>
  </si>
  <si>
    <t xml:space="preserve">'[R4C_0331.XLS]Tregion'!R219C3</t>
  </si>
  <si>
    <t xml:space="preserve">'[R4C_0331.XLS]Tregion'!R219C4</t>
  </si>
  <si>
    <t xml:space="preserve">'[R4C_0331.XLS]Tregion'!R219C32</t>
  </si>
  <si>
    <t xml:space="preserve">'[R4C_0331.XLS]Tregion'!R219C10</t>
  </si>
  <si>
    <t xml:space="preserve">'[R4C_0331.XLS]Tregion'!R219C24</t>
  </si>
  <si>
    <t xml:space="preserve">'[R5_0331.XLS]Tregion'!R219C1</t>
  </si>
  <si>
    <t xml:space="preserve">'[R5_0331.XLS]Tregion'!R219C2</t>
  </si>
  <si>
    <t xml:space="preserve">'[R5_0331.XLS]Tregion'!R219C3</t>
  </si>
  <si>
    <t xml:space="preserve">'[R5_0331.XLS]Tregion'!R219C4</t>
  </si>
  <si>
    <t xml:space="preserve">'[R5_0331.XLS]Tregion'!R219C32</t>
  </si>
  <si>
    <t xml:space="preserve">'[R5_0331.XLS]Tregion'!R219C10</t>
  </si>
  <si>
    <t xml:space="preserve">'[R5_0331.XLS]Tregion'!R219C24</t>
  </si>
  <si>
    <t xml:space="preserve">'[R6_0331.XLS]Tregion'!R219C1</t>
  </si>
  <si>
    <t xml:space="preserve">'[R6_0331.XLS]Tregion'!R219C2</t>
  </si>
  <si>
    <t xml:space="preserve">'[R6_0331.XLS]Tregion'!R219C3</t>
  </si>
  <si>
    <t xml:space="preserve">'[R6_0331.XLS]Tregion'!R219C4</t>
  </si>
  <si>
    <t xml:space="preserve">'[R6_0331.XLS]Tregion'!R219C32</t>
  </si>
  <si>
    <t xml:space="preserve">'[R6_0331.XLS]Tregion'!R219C10</t>
  </si>
  <si>
    <t xml:space="preserve">'[R6_0331.XLS]Tregion'!R219C24</t>
  </si>
  <si>
    <t xml:space="preserve">'[R1_0331.XLS]Tregion'!R220C1</t>
  </si>
  <si>
    <t xml:space="preserve">'[R1_0331.XLS]Tregion'!R220C2</t>
  </si>
  <si>
    <t xml:space="preserve">'[R1_0331.XLS]Tregion'!R220C3</t>
  </si>
  <si>
    <t xml:space="preserve">'[R1_0331.XLS]Tregion'!R220C4</t>
  </si>
  <si>
    <t xml:space="preserve">'[R1_0331.XLS]Tregion'!R220C32</t>
  </si>
  <si>
    <t xml:space="preserve">'[R1_0331.XLS]Tregion'!R220C10</t>
  </si>
  <si>
    <t xml:space="preserve">'[R1_0331.XLS]Tregion'!R220C24</t>
  </si>
  <si>
    <t xml:space="preserve">'[R1A_0331.XLS]Tregion'!R220C1</t>
  </si>
  <si>
    <t xml:space="preserve">'[R1A_0331.XLS]Tregion'!R220C2</t>
  </si>
  <si>
    <t xml:space="preserve">'[R1A_0331.XLS]Tregion'!R220C3</t>
  </si>
  <si>
    <t xml:space="preserve">'[R1A_0331.XLS]Tregion'!R220C4</t>
  </si>
  <si>
    <t xml:space="preserve">'[R1A_0331.XLS]Tregion'!R220C32</t>
  </si>
  <si>
    <t xml:space="preserve">'[R1A_0331.XLS]Tregion'!R220C10</t>
  </si>
  <si>
    <t xml:space="preserve">'[R1A_0331.XLS]Tregion'!R220C24</t>
  </si>
  <si>
    <t xml:space="preserve">'[R1B_0331.XLS]Tregion'!R220C1</t>
  </si>
  <si>
    <t xml:space="preserve">'[R1B_0331.XLS]Tregion'!R220C2</t>
  </si>
  <si>
    <t xml:space="preserve">'[R1B_0331.XLS]Tregion'!R220C3</t>
  </si>
  <si>
    <t xml:space="preserve">'[R1B_0331.XLS]Tregion'!R220C4</t>
  </si>
  <si>
    <t xml:space="preserve">'[R1B_0331.XLS]Tregion'!R220C32</t>
  </si>
  <si>
    <t xml:space="preserve">'[R1B_0331.XLS]Tregion'!R220C10</t>
  </si>
  <si>
    <t xml:space="preserve">'[R1B_0331.XLS]Tregion'!R220C24</t>
  </si>
  <si>
    <t xml:space="preserve">'[R1C_0331.XLS]Tregion'!R220C1</t>
  </si>
  <si>
    <t xml:space="preserve">'[R1C_0331.XLS]Tregion'!R220C2</t>
  </si>
  <si>
    <t xml:space="preserve">'[R1C_0331.XLS]Tregion'!R220C3</t>
  </si>
  <si>
    <t xml:space="preserve">'[R1C_0331.XLS]Tregion'!R220C4</t>
  </si>
  <si>
    <t xml:space="preserve">'[R1C_0331.XLS]Tregion'!R220C32</t>
  </si>
  <si>
    <t xml:space="preserve">'[R1C_0331.XLS]Tregion'!R220C10</t>
  </si>
  <si>
    <t xml:space="preserve">'[R1C_0331.XLS]Tregion'!R220C24</t>
  </si>
  <si>
    <t xml:space="preserve">'[R1E_0331.XLS]Tregion'!R220C1</t>
  </si>
  <si>
    <t xml:space="preserve">'[R1E_0331.XLS]Tregion'!R220C2</t>
  </si>
  <si>
    <t xml:space="preserve">'[R1E_0331.XLS]Tregion'!R220C3</t>
  </si>
  <si>
    <t xml:space="preserve">'[R1E_0331.XLS]Tregion'!R220C4</t>
  </si>
  <si>
    <t xml:space="preserve">'[R1E_0331.XLS]Tregion'!R220C32</t>
  </si>
  <si>
    <t xml:space="preserve">'[R1E_0331.XLS]Tregion'!R220C10</t>
  </si>
  <si>
    <t xml:space="preserve">'[R1E_0331.XLS]Tregion'!R220C24</t>
  </si>
  <si>
    <t xml:space="preserve">'[R1Z_0331.XLS]Tregion'!R220C1</t>
  </si>
  <si>
    <t xml:space="preserve">'[R1Z_0331.XLS]Tregion'!R220C2</t>
  </si>
  <si>
    <t xml:space="preserve">'[R1Z_0331.XLS]Tregion'!R220C3</t>
  </si>
  <si>
    <t xml:space="preserve">'[R1Z_0331.XLS]Tregion'!R220C4</t>
  </si>
  <si>
    <t xml:space="preserve">'[R1Z_0331.XLS]Tregion'!R220C32</t>
  </si>
  <si>
    <t xml:space="preserve">'[R1Z_0331.XLS]Tregion'!R220C10</t>
  </si>
  <si>
    <t xml:space="preserve">'[R1Z_0331.XLS]Tregion'!R220C24</t>
  </si>
  <si>
    <t xml:space="preserve">'[R3B_0331.XLS]Tregion'!R220C1</t>
  </si>
  <si>
    <t xml:space="preserve">'[R3B_0331.XLS]Tregion'!R220C2</t>
  </si>
  <si>
    <t xml:space="preserve">'[R3B_0331.XLS]Tregion'!R220C3</t>
  </si>
  <si>
    <t xml:space="preserve">'[R3B_0331.XLS]Tregion'!R220C4</t>
  </si>
  <si>
    <t xml:space="preserve">'[R3B_0331.XLS]Tregion'!R220C32</t>
  </si>
  <si>
    <t xml:space="preserve">'[R3B_0331.XLS]Tregion'!R220C10</t>
  </si>
  <si>
    <t xml:space="preserve">'[R3B_0331.XLS]Tregion'!R220C24</t>
  </si>
  <si>
    <t xml:space="preserve">'[R4_0331.XLS]Tregion'!R220C1</t>
  </si>
  <si>
    <t xml:space="preserve">'[R4_0331.XLS]Tregion'!R220C2</t>
  </si>
  <si>
    <t xml:space="preserve">'[R4_0331.XLS]Tregion'!R220C3</t>
  </si>
  <si>
    <t xml:space="preserve">'[R4_0331.XLS]Tregion'!R220C4</t>
  </si>
  <si>
    <t xml:space="preserve">'[R4_0331.XLS]Tregion'!R220C32</t>
  </si>
  <si>
    <t xml:space="preserve">'[R4_0331.XLS]Tregion'!R220C10</t>
  </si>
  <si>
    <t xml:space="preserve">'[R4_0331.XLS]Tregion'!R220C24</t>
  </si>
  <si>
    <t xml:space="preserve">'[R4A_0331.XLS]Tregion'!R220C1</t>
  </si>
  <si>
    <t xml:space="preserve">'[R4A_0331.XLS]Tregion'!R220C2</t>
  </si>
  <si>
    <t xml:space="preserve">'[R4A_0331.XLS]Tregion'!R220C3</t>
  </si>
  <si>
    <t xml:space="preserve">'[R4A_0331.XLS]Tregion'!R220C4</t>
  </si>
  <si>
    <t xml:space="preserve">'[R4A_0331.XLS]Tregion'!R220C32</t>
  </si>
  <si>
    <t xml:space="preserve">'[R4A_0331.XLS]Tregion'!R220C10</t>
  </si>
  <si>
    <t xml:space="preserve">'[R4A_0331.XLS]Tregion'!R220C24</t>
  </si>
  <si>
    <t xml:space="preserve">'[R4B_0331.XLS]Tregion'!R220C1</t>
  </si>
  <si>
    <t xml:space="preserve">'[R4B_0331.XLS]Tregion'!R220C2</t>
  </si>
  <si>
    <t xml:space="preserve">'[R4B_0331.XLS]Tregion'!R220C3</t>
  </si>
  <si>
    <t xml:space="preserve">'[R4B_0331.XLS]Tregion'!R220C4</t>
  </si>
  <si>
    <t xml:space="preserve">'[R4B_0331.XLS]Tregion'!R220C32</t>
  </si>
  <si>
    <t xml:space="preserve">'[R4B_0331.XLS]Tregion'!R220C10</t>
  </si>
  <si>
    <t xml:space="preserve">'[R4B_0331.XLS]Tregion'!R220C24</t>
  </si>
  <si>
    <t xml:space="preserve">'[R4C_0331.XLS]Tregion'!R220C1</t>
  </si>
  <si>
    <t xml:space="preserve">'[R4C_0331.XLS]Tregion'!R220C2</t>
  </si>
  <si>
    <t xml:space="preserve">'[R4C_0331.XLS]Tregion'!R220C3</t>
  </si>
  <si>
    <t xml:space="preserve">'[R4C_0331.XLS]Tregion'!R220C4</t>
  </si>
  <si>
    <t xml:space="preserve">'[R4C_0331.XLS]Tregion'!R220C32</t>
  </si>
  <si>
    <t xml:space="preserve">'[R4C_0331.XLS]Tregion'!R220C10</t>
  </si>
  <si>
    <t xml:space="preserve">'[R4C_0331.XLS]Tregion'!R220C24</t>
  </si>
  <si>
    <t xml:space="preserve">'[R5_0331.XLS]Tregion'!R220C1</t>
  </si>
  <si>
    <t xml:space="preserve">'[R5_0331.XLS]Tregion'!R220C2</t>
  </si>
  <si>
    <t xml:space="preserve">'[R5_0331.XLS]Tregion'!R220C3</t>
  </si>
  <si>
    <t xml:space="preserve">'[R5_0331.XLS]Tregion'!R220C4</t>
  </si>
  <si>
    <t xml:space="preserve">'[R5_0331.XLS]Tregion'!R220C32</t>
  </si>
  <si>
    <t xml:space="preserve">'[R5_0331.XLS]Tregion'!R220C10</t>
  </si>
  <si>
    <t xml:space="preserve">'[R5_0331.XLS]Tregion'!R220C24</t>
  </si>
  <si>
    <t xml:space="preserve">'[R6_0331.XLS]Tregion'!R220C1</t>
  </si>
  <si>
    <t xml:space="preserve">'[R6_0331.XLS]Tregion'!R220C2</t>
  </si>
  <si>
    <t xml:space="preserve">'[R6_0331.XLS]Tregion'!R220C3</t>
  </si>
  <si>
    <t xml:space="preserve">'[R6_0331.XLS]Tregion'!R220C4</t>
  </si>
  <si>
    <t xml:space="preserve">'[R6_0331.XLS]Tregion'!R220C32</t>
  </si>
  <si>
    <t xml:space="preserve">'[R6_0331.XLS]Tregion'!R220C10</t>
  </si>
  <si>
    <t xml:space="preserve">'[R6_0331.XLS]Tregion'!R220C24</t>
  </si>
  <si>
    <t xml:space="preserve">'[R1_0331.XLS]Tregion'!R221C1</t>
  </si>
  <si>
    <t xml:space="preserve">'[R1_0331.XLS]Tregion'!R221C2</t>
  </si>
  <si>
    <t xml:space="preserve">'[R1_0331.XLS]Tregion'!R221C3</t>
  </si>
  <si>
    <t xml:space="preserve">'[R1_0331.XLS]Tregion'!R221C4</t>
  </si>
  <si>
    <t xml:space="preserve">'[R1_0331.XLS]Tregion'!R221C32</t>
  </si>
  <si>
    <t xml:space="preserve">'[R1_0331.XLS]Tregion'!R221C10</t>
  </si>
  <si>
    <t xml:space="preserve">'[R1_0331.XLS]Tregion'!R221C24</t>
  </si>
  <si>
    <t xml:space="preserve">'[R1A_0331.XLS]Tregion'!R221C1</t>
  </si>
  <si>
    <t xml:space="preserve">'[R1A_0331.XLS]Tregion'!R221C2</t>
  </si>
  <si>
    <t xml:space="preserve">'[R1A_0331.XLS]Tregion'!R221C3</t>
  </si>
  <si>
    <t xml:space="preserve">'[R1A_0331.XLS]Tregion'!R221C4</t>
  </si>
  <si>
    <t xml:space="preserve">'[R1A_0331.XLS]Tregion'!R221C32</t>
  </si>
  <si>
    <t xml:space="preserve">'[R1A_0331.XLS]Tregion'!R221C10</t>
  </si>
  <si>
    <t xml:space="preserve">'[R1A_0331.XLS]Tregion'!R221C24</t>
  </si>
  <si>
    <t xml:space="preserve">'[R1B_0331.XLS]Tregion'!R221C1</t>
  </si>
  <si>
    <t xml:space="preserve">'[R1B_0331.XLS]Tregion'!R221C2</t>
  </si>
  <si>
    <t xml:space="preserve">'[R1B_0331.XLS]Tregion'!R221C3</t>
  </si>
  <si>
    <t xml:space="preserve">'[R1B_0331.XLS]Tregion'!R221C4</t>
  </si>
  <si>
    <t xml:space="preserve">'[R1B_0331.XLS]Tregion'!R221C32</t>
  </si>
  <si>
    <t xml:space="preserve">'[R1B_0331.XLS]Tregion'!R221C10</t>
  </si>
  <si>
    <t xml:space="preserve">'[R1B_0331.XLS]Tregion'!R221C24</t>
  </si>
  <si>
    <t xml:space="preserve">'[R1C_0331.XLS]Tregion'!R221C1</t>
  </si>
  <si>
    <t xml:space="preserve">'[R1C_0331.XLS]Tregion'!R221C2</t>
  </si>
  <si>
    <t xml:space="preserve">'[R1C_0331.XLS]Tregion'!R221C3</t>
  </si>
  <si>
    <t xml:space="preserve">'[R1C_0331.XLS]Tregion'!R221C4</t>
  </si>
  <si>
    <t xml:space="preserve">'[R1C_0331.XLS]Tregion'!R221C32</t>
  </si>
  <si>
    <t xml:space="preserve">'[R1C_0331.XLS]Tregion'!R221C10</t>
  </si>
  <si>
    <t xml:space="preserve">'[R1C_0331.XLS]Tregion'!R221C24</t>
  </si>
  <si>
    <t xml:space="preserve">'[R1E_0331.XLS]Tregion'!R221C1</t>
  </si>
  <si>
    <t xml:space="preserve">'[R1E_0331.XLS]Tregion'!R221C2</t>
  </si>
  <si>
    <t xml:space="preserve">'[R1E_0331.XLS]Tregion'!R221C3</t>
  </si>
  <si>
    <t xml:space="preserve">'[R1E_0331.XLS]Tregion'!R221C4</t>
  </si>
  <si>
    <t xml:space="preserve">'[R1E_0331.XLS]Tregion'!R221C32</t>
  </si>
  <si>
    <t xml:space="preserve">'[R1E_0331.XLS]Tregion'!R221C10</t>
  </si>
  <si>
    <t xml:space="preserve">'[R1E_0331.XLS]Tregion'!R221C24</t>
  </si>
  <si>
    <t xml:space="preserve">'[R1Z_0331.XLS]Tregion'!R221C1</t>
  </si>
  <si>
    <t xml:space="preserve">'[R1Z_0331.XLS]Tregion'!R221C2</t>
  </si>
  <si>
    <t xml:space="preserve">'[R1Z_0331.XLS]Tregion'!R221C3</t>
  </si>
  <si>
    <t xml:space="preserve">'[R1Z_0331.XLS]Tregion'!R221C4</t>
  </si>
  <si>
    <t xml:space="preserve">'[R1Z_0331.XLS]Tregion'!R221C32</t>
  </si>
  <si>
    <t xml:space="preserve">'[R1Z_0331.XLS]Tregion'!R221C10</t>
  </si>
  <si>
    <t xml:space="preserve">'[R1Z_0331.XLS]Tregion'!R221C24</t>
  </si>
  <si>
    <t xml:space="preserve">'[R3B_0331.XLS]Tregion'!R221C1</t>
  </si>
  <si>
    <t xml:space="preserve">'[R3B_0331.XLS]Tregion'!R221C2</t>
  </si>
  <si>
    <t xml:space="preserve">'[R3B_0331.XLS]Tregion'!R221C3</t>
  </si>
  <si>
    <t xml:space="preserve">'[R3B_0331.XLS]Tregion'!R221C4</t>
  </si>
  <si>
    <t xml:space="preserve">'[R3B_0331.XLS]Tregion'!R221C32</t>
  </si>
  <si>
    <t xml:space="preserve">'[R3B_0331.XLS]Tregion'!R221C10</t>
  </si>
  <si>
    <t xml:space="preserve">'[R3B_0331.XLS]Tregion'!R221C24</t>
  </si>
  <si>
    <t xml:space="preserve">'[R4_0331.XLS]Tregion'!R221C1</t>
  </si>
  <si>
    <t xml:space="preserve">'[R4_0331.XLS]Tregion'!R221C2</t>
  </si>
  <si>
    <t xml:space="preserve">'[R4_0331.XLS]Tregion'!R221C3</t>
  </si>
  <si>
    <t xml:space="preserve">'[R4_0331.XLS]Tregion'!R221C4</t>
  </si>
  <si>
    <t xml:space="preserve">'[R4_0331.XLS]Tregion'!R221C32</t>
  </si>
  <si>
    <t xml:space="preserve">'[R4_0331.XLS]Tregion'!R221C10</t>
  </si>
  <si>
    <t xml:space="preserve">'[R4_0331.XLS]Tregion'!R221C24</t>
  </si>
  <si>
    <t xml:space="preserve">'[R4A_0331.XLS]Tregion'!R221C1</t>
  </si>
  <si>
    <t xml:space="preserve">'[R4A_0331.XLS]Tregion'!R221C2</t>
  </si>
  <si>
    <t xml:space="preserve">'[R4A_0331.XLS]Tregion'!R221C3</t>
  </si>
  <si>
    <t xml:space="preserve">'[R4A_0331.XLS]Tregion'!R221C4</t>
  </si>
  <si>
    <t xml:space="preserve">'[R4A_0331.XLS]Tregion'!R221C32</t>
  </si>
  <si>
    <t xml:space="preserve">'[R4A_0331.XLS]Tregion'!R221C10</t>
  </si>
  <si>
    <t xml:space="preserve">'[R4A_0331.XLS]Tregion'!R221C24</t>
  </si>
  <si>
    <t xml:space="preserve">'[R4B_0331.XLS]Tregion'!R221C1</t>
  </si>
  <si>
    <t xml:space="preserve">'[R4B_0331.XLS]Tregion'!R221C2</t>
  </si>
  <si>
    <t xml:space="preserve">'[R4B_0331.XLS]Tregion'!R221C3</t>
  </si>
  <si>
    <t xml:space="preserve">'[R4B_0331.XLS]Tregion'!R221C4</t>
  </si>
  <si>
    <t xml:space="preserve">'[R4B_0331.XLS]Tregion'!R221C32</t>
  </si>
  <si>
    <t xml:space="preserve">'[R4B_0331.XLS]Tregion'!R221C10</t>
  </si>
  <si>
    <t xml:space="preserve">'[R4B_0331.XLS]Tregion'!R221C24</t>
  </si>
  <si>
    <t xml:space="preserve">'[R4C_0331.XLS]Tregion'!R221C1</t>
  </si>
  <si>
    <t xml:space="preserve">'[R4C_0331.XLS]Tregion'!R221C2</t>
  </si>
  <si>
    <t xml:space="preserve">'[R4C_0331.XLS]Tregion'!R221C3</t>
  </si>
  <si>
    <t xml:space="preserve">'[R4C_0331.XLS]Tregion'!R221C4</t>
  </si>
  <si>
    <t xml:space="preserve">'[R4C_0331.XLS]Tregion'!R221C32</t>
  </si>
  <si>
    <t xml:space="preserve">'[R4C_0331.XLS]Tregion'!R221C10</t>
  </si>
  <si>
    <t xml:space="preserve">'[R4C_0331.XLS]Tregion'!R221C24</t>
  </si>
  <si>
    <t xml:space="preserve">'[R5_0331.XLS]Tregion'!R221C1</t>
  </si>
  <si>
    <t xml:space="preserve">'[R5_0331.XLS]Tregion'!R221C2</t>
  </si>
  <si>
    <t xml:space="preserve">'[R5_0331.XLS]Tregion'!R221C3</t>
  </si>
  <si>
    <t xml:space="preserve">'[R5_0331.XLS]Tregion'!R221C4</t>
  </si>
  <si>
    <t xml:space="preserve">'[R5_0331.XLS]Tregion'!R221C32</t>
  </si>
  <si>
    <t xml:space="preserve">'[R5_0331.XLS]Tregion'!R221C10</t>
  </si>
  <si>
    <t xml:space="preserve">'[R5_0331.XLS]Tregion'!R221C24</t>
  </si>
  <si>
    <t xml:space="preserve">'[R6_0331.XLS]Tregion'!R221C1</t>
  </si>
  <si>
    <t xml:space="preserve">'[R6_0331.XLS]Tregion'!R221C2</t>
  </si>
  <si>
    <t xml:space="preserve">'[R6_0331.XLS]Tregion'!R221C3</t>
  </si>
  <si>
    <t xml:space="preserve">'[R6_0331.XLS]Tregion'!R221C4</t>
  </si>
  <si>
    <t xml:space="preserve">'[R6_0331.XLS]Tregion'!R221C32</t>
  </si>
  <si>
    <t xml:space="preserve">'[R6_0331.XLS]Tregion'!R221C10</t>
  </si>
  <si>
    <t xml:space="preserve">'[R6_0331.XLS]Tregion'!R221C24</t>
  </si>
  <si>
    <t xml:space="preserve">'[R1_0331.XLS]Tregion'!R222C1</t>
  </si>
  <si>
    <t xml:space="preserve">'[R1_0331.XLS]Tregion'!R222C2</t>
  </si>
  <si>
    <t xml:space="preserve">'[R1_0331.XLS]Tregion'!R222C3</t>
  </si>
  <si>
    <t xml:space="preserve">'[R1_0331.XLS]Tregion'!R222C4</t>
  </si>
  <si>
    <t xml:space="preserve">'[R1_0331.XLS]Tregion'!R222C32</t>
  </si>
  <si>
    <t xml:space="preserve">'[R1_0331.XLS]Tregion'!R222C10</t>
  </si>
  <si>
    <t xml:space="preserve">'[R1_0331.XLS]Tregion'!R222C24</t>
  </si>
  <si>
    <t xml:space="preserve">'[R1A_0331.XLS]Tregion'!R222C1</t>
  </si>
  <si>
    <t xml:space="preserve">'[R1A_0331.XLS]Tregion'!R222C2</t>
  </si>
  <si>
    <t xml:space="preserve">'[R1A_0331.XLS]Tregion'!R222C3</t>
  </si>
  <si>
    <t xml:space="preserve">'[R1A_0331.XLS]Tregion'!R222C4</t>
  </si>
  <si>
    <t xml:space="preserve">'[R1A_0331.XLS]Tregion'!R222C32</t>
  </si>
  <si>
    <t xml:space="preserve">'[R1A_0331.XLS]Tregion'!R222C10</t>
  </si>
  <si>
    <t xml:space="preserve">'[R1A_0331.XLS]Tregion'!R222C24</t>
  </si>
  <si>
    <t xml:space="preserve">'[R1B_0331.XLS]Tregion'!R222C1</t>
  </si>
  <si>
    <t xml:space="preserve">'[R1B_0331.XLS]Tregion'!R222C2</t>
  </si>
  <si>
    <t xml:space="preserve">'[R1B_0331.XLS]Tregion'!R222C3</t>
  </si>
  <si>
    <t xml:space="preserve">'[R1B_0331.XLS]Tregion'!R222C4</t>
  </si>
  <si>
    <t xml:space="preserve">'[R1B_0331.XLS]Tregion'!R222C32</t>
  </si>
  <si>
    <t xml:space="preserve">'[R1B_0331.XLS]Tregion'!R222C10</t>
  </si>
  <si>
    <t xml:space="preserve">'[R1B_0331.XLS]Tregion'!R222C24</t>
  </si>
  <si>
    <t xml:space="preserve">'[R1C_0331.XLS]Tregion'!R222C1</t>
  </si>
  <si>
    <t xml:space="preserve">'[R1C_0331.XLS]Tregion'!R222C2</t>
  </si>
  <si>
    <t xml:space="preserve">'[R1C_0331.XLS]Tregion'!R222C3</t>
  </si>
  <si>
    <t xml:space="preserve">'[R1C_0331.XLS]Tregion'!R222C4</t>
  </si>
  <si>
    <t xml:space="preserve">'[R1C_0331.XLS]Tregion'!R222C32</t>
  </si>
  <si>
    <t xml:space="preserve">'[R1C_0331.XLS]Tregion'!R222C10</t>
  </si>
  <si>
    <t xml:space="preserve">'[R1C_0331.XLS]Tregion'!R222C24</t>
  </si>
  <si>
    <t xml:space="preserve">'[R1E_0331.XLS]Tregion'!R222C1</t>
  </si>
  <si>
    <t xml:space="preserve">'[R1E_0331.XLS]Tregion'!R222C2</t>
  </si>
  <si>
    <t xml:space="preserve">'[R1E_0331.XLS]Tregion'!R222C3</t>
  </si>
  <si>
    <t xml:space="preserve">'[R1E_0331.XLS]Tregion'!R222C4</t>
  </si>
  <si>
    <t xml:space="preserve">'[R1E_0331.XLS]Tregion'!R222C32</t>
  </si>
  <si>
    <t xml:space="preserve">'[R1E_0331.XLS]Tregion'!R222C10</t>
  </si>
  <si>
    <t xml:space="preserve">'[R1E_0331.XLS]Tregion'!R222C24</t>
  </si>
  <si>
    <t xml:space="preserve">'[R1Z_0331.XLS]Tregion'!R222C1</t>
  </si>
  <si>
    <t xml:space="preserve">'[R1Z_0331.XLS]Tregion'!R222C2</t>
  </si>
  <si>
    <t xml:space="preserve">'[R1Z_0331.XLS]Tregion'!R222C3</t>
  </si>
  <si>
    <t xml:space="preserve">'[R1Z_0331.XLS]Tregion'!R222C4</t>
  </si>
  <si>
    <t xml:space="preserve">'[R1Z_0331.XLS]Tregion'!R222C32</t>
  </si>
  <si>
    <t xml:space="preserve">'[R1Z_0331.XLS]Tregion'!R222C10</t>
  </si>
  <si>
    <t xml:space="preserve">'[R1Z_0331.XLS]Tregion'!R222C24</t>
  </si>
  <si>
    <t xml:space="preserve">'[R3B_0331.XLS]Tregion'!R222C1</t>
  </si>
  <si>
    <t xml:space="preserve">'[R3B_0331.XLS]Tregion'!R222C2</t>
  </si>
  <si>
    <t xml:space="preserve">'[R3B_0331.XLS]Tregion'!R222C3</t>
  </si>
  <si>
    <t xml:space="preserve">'[R3B_0331.XLS]Tregion'!R222C4</t>
  </si>
  <si>
    <t xml:space="preserve">'[R3B_0331.XLS]Tregion'!R222C32</t>
  </si>
  <si>
    <t xml:space="preserve">'[R3B_0331.XLS]Tregion'!R222C10</t>
  </si>
  <si>
    <t xml:space="preserve">'[R3B_0331.XLS]Tregion'!R222C24</t>
  </si>
  <si>
    <t xml:space="preserve">'[R4_0331.XLS]Tregion'!R222C1</t>
  </si>
  <si>
    <t xml:space="preserve">'[R4_0331.XLS]Tregion'!R222C2</t>
  </si>
  <si>
    <t xml:space="preserve">'[R4_0331.XLS]Tregion'!R222C3</t>
  </si>
  <si>
    <t xml:space="preserve">'[R4_0331.XLS]Tregion'!R222C4</t>
  </si>
  <si>
    <t xml:space="preserve">'[R4_0331.XLS]Tregion'!R222C32</t>
  </si>
  <si>
    <t xml:space="preserve">'[R4_0331.XLS]Tregion'!R222C10</t>
  </si>
  <si>
    <t xml:space="preserve">'[R4_0331.XLS]Tregion'!R222C24</t>
  </si>
  <si>
    <t xml:space="preserve">'[R4A_0331.XLS]Tregion'!R222C1</t>
  </si>
  <si>
    <t xml:space="preserve">'[R4A_0331.XLS]Tregion'!R222C2</t>
  </si>
  <si>
    <t xml:space="preserve">'[R4A_0331.XLS]Tregion'!R222C3</t>
  </si>
  <si>
    <t xml:space="preserve">'[R4A_0331.XLS]Tregion'!R222C4</t>
  </si>
  <si>
    <t xml:space="preserve">'[R4A_0331.XLS]Tregion'!R222C32</t>
  </si>
  <si>
    <t xml:space="preserve">'[R4A_0331.XLS]Tregion'!R222C10</t>
  </si>
  <si>
    <t xml:space="preserve">'[R4A_0331.XLS]Tregion'!R222C24</t>
  </si>
  <si>
    <t xml:space="preserve">'[R4B_0331.XLS]Tregion'!R222C1</t>
  </si>
  <si>
    <t xml:space="preserve">'[R4B_0331.XLS]Tregion'!R222C2</t>
  </si>
  <si>
    <t xml:space="preserve">'[R4B_0331.XLS]Tregion'!R222C3</t>
  </si>
  <si>
    <t xml:space="preserve">'[R4B_0331.XLS]Tregion'!R222C4</t>
  </si>
  <si>
    <t xml:space="preserve">'[R4B_0331.XLS]Tregion'!R222C32</t>
  </si>
  <si>
    <t xml:space="preserve">'[R4B_0331.XLS]Tregion'!R222C10</t>
  </si>
  <si>
    <t xml:space="preserve">'[R4B_0331.XLS]Tregion'!R222C24</t>
  </si>
  <si>
    <t xml:space="preserve">'[R4C_0331.XLS]Tregion'!R222C1</t>
  </si>
  <si>
    <t xml:space="preserve">'[R4C_0331.XLS]Tregion'!R222C2</t>
  </si>
  <si>
    <t xml:space="preserve">'[R4C_0331.XLS]Tregion'!R222C3</t>
  </si>
  <si>
    <t xml:space="preserve">'[R4C_0331.XLS]Tregion'!R222C4</t>
  </si>
  <si>
    <t xml:space="preserve">'[R4C_0331.XLS]Tregion'!R222C32</t>
  </si>
  <si>
    <t xml:space="preserve">'[R4C_0331.XLS]Tregion'!R222C10</t>
  </si>
  <si>
    <t xml:space="preserve">'[R4C_0331.XLS]Tregion'!R222C24</t>
  </si>
  <si>
    <t xml:space="preserve">'[R5_0331.XLS]Tregion'!R222C1</t>
  </si>
  <si>
    <t xml:space="preserve">'[R5_0331.XLS]Tregion'!R222C2</t>
  </si>
  <si>
    <t xml:space="preserve">'[R5_0331.XLS]Tregion'!R222C3</t>
  </si>
  <si>
    <t xml:space="preserve">'[R5_0331.XLS]Tregion'!R222C4</t>
  </si>
  <si>
    <t xml:space="preserve">'[R5_0331.XLS]Tregion'!R222C32</t>
  </si>
  <si>
    <t xml:space="preserve">'[R5_0331.XLS]Tregion'!R222C10</t>
  </si>
  <si>
    <t xml:space="preserve">'[R5_0331.XLS]Tregion'!R222C24</t>
  </si>
  <si>
    <t xml:space="preserve">'[R6_0331.XLS]Tregion'!R222C1</t>
  </si>
  <si>
    <t xml:space="preserve">'[R6_0331.XLS]Tregion'!R222C2</t>
  </si>
  <si>
    <t xml:space="preserve">'[R6_0331.XLS]Tregion'!R222C3</t>
  </si>
  <si>
    <t xml:space="preserve">'[R6_0331.XLS]Tregion'!R222C4</t>
  </si>
  <si>
    <t xml:space="preserve">'[R6_0331.XLS]Tregion'!R222C32</t>
  </si>
  <si>
    <t xml:space="preserve">'[R6_0331.XLS]Tregion'!R222C10</t>
  </si>
  <si>
    <t xml:space="preserve">'[R6_0331.XLS]Tregion'!R222C24</t>
  </si>
  <si>
    <t xml:space="preserve">'[R1_0331.XLS]Tregion'!R223C1</t>
  </si>
  <si>
    <t xml:space="preserve">'[R1_0331.XLS]Tregion'!R223C2</t>
  </si>
  <si>
    <t xml:space="preserve">'[R1_0331.XLS]Tregion'!R223C3</t>
  </si>
  <si>
    <t xml:space="preserve">'[R1_0331.XLS]Tregion'!R223C4</t>
  </si>
  <si>
    <t xml:space="preserve">'[R1_0331.XLS]Tregion'!R223C32</t>
  </si>
  <si>
    <t xml:space="preserve">'[R1_0331.XLS]Tregion'!R223C10</t>
  </si>
  <si>
    <t xml:space="preserve">'[R1_0331.XLS]Tregion'!R223C24</t>
  </si>
  <si>
    <t xml:space="preserve">'[R1A_0331.XLS]Tregion'!R223C1</t>
  </si>
  <si>
    <t xml:space="preserve">'[R1A_0331.XLS]Tregion'!R223C2</t>
  </si>
  <si>
    <t xml:space="preserve">'[R1A_0331.XLS]Tregion'!R223C3</t>
  </si>
  <si>
    <t xml:space="preserve">'[R1A_0331.XLS]Tregion'!R223C4</t>
  </si>
  <si>
    <t xml:space="preserve">'[R1A_0331.XLS]Tregion'!R223C32</t>
  </si>
  <si>
    <t xml:space="preserve">'[R1A_0331.XLS]Tregion'!R223C10</t>
  </si>
  <si>
    <t xml:space="preserve">'[R1A_0331.XLS]Tregion'!R223C24</t>
  </si>
  <si>
    <t xml:space="preserve">'[R1B_0331.XLS]Tregion'!R223C1</t>
  </si>
  <si>
    <t xml:space="preserve">'[R1B_0331.XLS]Tregion'!R223C2</t>
  </si>
  <si>
    <t xml:space="preserve">'[R1B_0331.XLS]Tregion'!R223C3</t>
  </si>
  <si>
    <t xml:space="preserve">'[R1B_0331.XLS]Tregion'!R223C4</t>
  </si>
  <si>
    <t xml:space="preserve">'[R1B_0331.XLS]Tregion'!R223C32</t>
  </si>
  <si>
    <t xml:space="preserve">'[R1B_0331.XLS]Tregion'!R223C10</t>
  </si>
  <si>
    <t xml:space="preserve">'[R1B_0331.XLS]Tregion'!R223C24</t>
  </si>
  <si>
    <t xml:space="preserve">'[R1C_0331.XLS]Tregion'!R223C1</t>
  </si>
  <si>
    <t xml:space="preserve">'[R1C_0331.XLS]Tregion'!R223C2</t>
  </si>
  <si>
    <t xml:space="preserve">'[R1C_0331.XLS]Tregion'!R223C3</t>
  </si>
  <si>
    <t xml:space="preserve">'[R1C_0331.XLS]Tregion'!R223C4</t>
  </si>
  <si>
    <t xml:space="preserve">'[R1C_0331.XLS]Tregion'!R223C32</t>
  </si>
  <si>
    <t xml:space="preserve">'[R1C_0331.XLS]Tregion'!R223C10</t>
  </si>
  <si>
    <t xml:space="preserve">'[R1C_0331.XLS]Tregion'!R223C24</t>
  </si>
  <si>
    <t xml:space="preserve">'[R1E_0331.XLS]Tregion'!R223C1</t>
  </si>
  <si>
    <t xml:space="preserve">'[R1E_0331.XLS]Tregion'!R223C2</t>
  </si>
  <si>
    <t xml:space="preserve">'[R1E_0331.XLS]Tregion'!R223C3</t>
  </si>
  <si>
    <t xml:space="preserve">'[R1E_0331.XLS]Tregion'!R223C4</t>
  </si>
  <si>
    <t xml:space="preserve">'[R1E_0331.XLS]Tregion'!R223C32</t>
  </si>
  <si>
    <t xml:space="preserve">'[R1E_0331.XLS]Tregion'!R223C10</t>
  </si>
  <si>
    <t xml:space="preserve">'[R1E_0331.XLS]Tregion'!R223C24</t>
  </si>
  <si>
    <t xml:space="preserve">'[R1Z_0331.XLS]Tregion'!R223C1</t>
  </si>
  <si>
    <t xml:space="preserve">'[R1Z_0331.XLS]Tregion'!R223C2</t>
  </si>
  <si>
    <t xml:space="preserve">'[R1Z_0331.XLS]Tregion'!R223C3</t>
  </si>
  <si>
    <t xml:space="preserve">'[R1Z_0331.XLS]Tregion'!R223C4</t>
  </si>
  <si>
    <t xml:space="preserve">'[R1Z_0331.XLS]Tregion'!R223C32</t>
  </si>
  <si>
    <t xml:space="preserve">'[R1Z_0331.XLS]Tregion'!R223C10</t>
  </si>
  <si>
    <t xml:space="preserve">'[R1Z_0331.XLS]Tregion'!R223C24</t>
  </si>
  <si>
    <t xml:space="preserve">'[R3B_0331.XLS]Tregion'!R223C1</t>
  </si>
  <si>
    <t xml:space="preserve">'[R3B_0331.XLS]Tregion'!R223C2</t>
  </si>
  <si>
    <t xml:space="preserve">'[R3B_0331.XLS]Tregion'!R223C3</t>
  </si>
  <si>
    <t xml:space="preserve">'[R3B_0331.XLS]Tregion'!R223C4</t>
  </si>
  <si>
    <t xml:space="preserve">'[R3B_0331.XLS]Tregion'!R223C32</t>
  </si>
  <si>
    <t xml:space="preserve">'[R3B_0331.XLS]Tregion'!R223C10</t>
  </si>
  <si>
    <t xml:space="preserve">'[R3B_0331.XLS]Tregion'!R223C24</t>
  </si>
  <si>
    <t xml:space="preserve">'[R4_0331.XLS]Tregion'!R223C1</t>
  </si>
  <si>
    <t xml:space="preserve">'[R4_0331.XLS]Tregion'!R223C2</t>
  </si>
  <si>
    <t xml:space="preserve">'[R4_0331.XLS]Tregion'!R223C3</t>
  </si>
  <si>
    <t xml:space="preserve">'[R4_0331.XLS]Tregion'!R223C4</t>
  </si>
  <si>
    <t xml:space="preserve">'[R4_0331.XLS]Tregion'!R223C32</t>
  </si>
  <si>
    <t xml:space="preserve">'[R4_0331.XLS]Tregion'!R223C10</t>
  </si>
  <si>
    <t xml:space="preserve">'[R4_0331.XLS]Tregion'!R223C24</t>
  </si>
  <si>
    <t xml:space="preserve">'[R4A_0331.XLS]Tregion'!R223C1</t>
  </si>
  <si>
    <t xml:space="preserve">'[R4A_0331.XLS]Tregion'!R223C2</t>
  </si>
  <si>
    <t xml:space="preserve">'[R4A_0331.XLS]Tregion'!R223C3</t>
  </si>
  <si>
    <t xml:space="preserve">'[R4A_0331.XLS]Tregion'!R223C4</t>
  </si>
  <si>
    <t xml:space="preserve">'[R4A_0331.XLS]Tregion'!R223C32</t>
  </si>
  <si>
    <t xml:space="preserve">'[R4A_0331.XLS]Tregion'!R223C10</t>
  </si>
  <si>
    <t xml:space="preserve">'[R4A_0331.XLS]Tregion'!R223C24</t>
  </si>
  <si>
    <t xml:space="preserve">'[R4B_0331.XLS]Tregion'!R223C1</t>
  </si>
  <si>
    <t xml:space="preserve">'[R4B_0331.XLS]Tregion'!R223C2</t>
  </si>
  <si>
    <t xml:space="preserve">'[R4B_0331.XLS]Tregion'!R223C3</t>
  </si>
  <si>
    <t xml:space="preserve">'[R4B_0331.XLS]Tregion'!R223C4</t>
  </si>
  <si>
    <t xml:space="preserve">'[R4B_0331.XLS]Tregion'!R223C32</t>
  </si>
  <si>
    <t xml:space="preserve">'[R4B_0331.XLS]Tregion'!R223C10</t>
  </si>
  <si>
    <t xml:space="preserve">'[R4B_0331.XLS]Tregion'!R223C24</t>
  </si>
  <si>
    <t xml:space="preserve">'[R4C_0331.XLS]Tregion'!R223C1</t>
  </si>
  <si>
    <t xml:space="preserve">'[R4C_0331.XLS]Tregion'!R223C2</t>
  </si>
  <si>
    <t xml:space="preserve">'[R4C_0331.XLS]Tregion'!R223C3</t>
  </si>
  <si>
    <t xml:space="preserve">'[R4C_0331.XLS]Tregion'!R223C4</t>
  </si>
  <si>
    <t xml:space="preserve">'[R4C_0331.XLS]Tregion'!R223C32</t>
  </si>
  <si>
    <t xml:space="preserve">'[R4C_0331.XLS]Tregion'!R223C10</t>
  </si>
  <si>
    <t xml:space="preserve">'[R4C_0331.XLS]Tregion'!R223C24</t>
  </si>
  <si>
    <t xml:space="preserve">'[R5_0331.XLS]Tregion'!R223C1</t>
  </si>
  <si>
    <t xml:space="preserve">'[R5_0331.XLS]Tregion'!R223C2</t>
  </si>
  <si>
    <t xml:space="preserve">'[R5_0331.XLS]Tregion'!R223C3</t>
  </si>
  <si>
    <t xml:space="preserve">'[R5_0331.XLS]Tregion'!R223C4</t>
  </si>
  <si>
    <t xml:space="preserve">'[R5_0331.XLS]Tregion'!R223C32</t>
  </si>
  <si>
    <t xml:space="preserve">'[R5_0331.XLS]Tregion'!R223C10</t>
  </si>
  <si>
    <t xml:space="preserve">'[R5_0331.XLS]Tregion'!R223C24</t>
  </si>
  <si>
    <t xml:space="preserve">'[R6_0331.XLS]Tregion'!R223C1</t>
  </si>
  <si>
    <t xml:space="preserve">'[R6_0331.XLS]Tregion'!R223C2</t>
  </si>
  <si>
    <t xml:space="preserve">'[R6_0331.XLS]Tregion'!R223C3</t>
  </si>
  <si>
    <t xml:space="preserve">'[R6_0331.XLS]Tregion'!R223C4</t>
  </si>
  <si>
    <t xml:space="preserve">'[R6_0331.XLS]Tregion'!R223C32</t>
  </si>
  <si>
    <t xml:space="preserve">'[R6_0331.XLS]Tregion'!R223C10</t>
  </si>
  <si>
    <t xml:space="preserve">'[R6_0331.XLS]Tregion'!R223C24</t>
  </si>
  <si>
    <t xml:space="preserve">'[R1_0331.XLS]Tregion'!R224C1</t>
  </si>
  <si>
    <t xml:space="preserve">'[R1_0331.XLS]Tregion'!R224C2</t>
  </si>
  <si>
    <t xml:space="preserve">'[R1_0331.XLS]Tregion'!R224C3</t>
  </si>
  <si>
    <t xml:space="preserve">'[R1_0331.XLS]Tregion'!R224C4</t>
  </si>
  <si>
    <t xml:space="preserve">'[R1_0331.XLS]Tregion'!R224C32</t>
  </si>
  <si>
    <t xml:space="preserve">'[R1_0331.XLS]Tregion'!R224C10</t>
  </si>
  <si>
    <t xml:space="preserve">'[R1_0331.XLS]Tregion'!R224C24</t>
  </si>
  <si>
    <t xml:space="preserve">'[R1A_0331.XLS]Tregion'!R224C1</t>
  </si>
  <si>
    <t xml:space="preserve">'[R1A_0331.XLS]Tregion'!R224C2</t>
  </si>
  <si>
    <t xml:space="preserve">'[R1A_0331.XLS]Tregion'!R224C3</t>
  </si>
  <si>
    <t xml:space="preserve">'[R1A_0331.XLS]Tregion'!R224C4</t>
  </si>
  <si>
    <t xml:space="preserve">'[R1A_0331.XLS]Tregion'!R224C32</t>
  </si>
  <si>
    <t xml:space="preserve">'[R1A_0331.XLS]Tregion'!R224C10</t>
  </si>
  <si>
    <t xml:space="preserve">'[R1A_0331.XLS]Tregion'!R224C24</t>
  </si>
  <si>
    <t xml:space="preserve">'[R1B_0331.XLS]Tregion'!R224C1</t>
  </si>
  <si>
    <t xml:space="preserve">'[R1B_0331.XLS]Tregion'!R224C2</t>
  </si>
  <si>
    <t xml:space="preserve">'[R1B_0331.XLS]Tregion'!R224C3</t>
  </si>
  <si>
    <t xml:space="preserve">'[R1B_0331.XLS]Tregion'!R224C4</t>
  </si>
  <si>
    <t xml:space="preserve">'[R1B_0331.XLS]Tregion'!R224C32</t>
  </si>
  <si>
    <t xml:space="preserve">'[R1B_0331.XLS]Tregion'!R224C10</t>
  </si>
  <si>
    <t xml:space="preserve">'[R1B_0331.XLS]Tregion'!R224C24</t>
  </si>
  <si>
    <t xml:space="preserve">'[R1C_0331.XLS]Tregion'!R224C1</t>
  </si>
  <si>
    <t xml:space="preserve">'[R1C_0331.XLS]Tregion'!R224C2</t>
  </si>
  <si>
    <t xml:space="preserve">'[R1C_0331.XLS]Tregion'!R224C3</t>
  </si>
  <si>
    <t xml:space="preserve">'[R1C_0331.XLS]Tregion'!R224C4</t>
  </si>
  <si>
    <t xml:space="preserve">'[R1C_0331.XLS]Tregion'!R224C32</t>
  </si>
  <si>
    <t xml:space="preserve">'[R1C_0331.XLS]Tregion'!R224C10</t>
  </si>
  <si>
    <t xml:space="preserve">'[R1C_0331.XLS]Tregion'!R224C24</t>
  </si>
  <si>
    <t xml:space="preserve">'[R1E_0331.XLS]Tregion'!R224C1</t>
  </si>
  <si>
    <t xml:space="preserve">'[R1E_0331.XLS]Tregion'!R224C2</t>
  </si>
  <si>
    <t xml:space="preserve">'[R1E_0331.XLS]Tregion'!R224C3</t>
  </si>
  <si>
    <t xml:space="preserve">'[R1E_0331.XLS]Tregion'!R224C4</t>
  </si>
  <si>
    <t xml:space="preserve">'[R1E_0331.XLS]Tregion'!R224C32</t>
  </si>
  <si>
    <t xml:space="preserve">'[R1E_0331.XLS]Tregion'!R224C10</t>
  </si>
  <si>
    <t xml:space="preserve">'[R1E_0331.XLS]Tregion'!R224C24</t>
  </si>
  <si>
    <t xml:space="preserve">'[R1Z_0331.XLS]Tregion'!R224C1</t>
  </si>
  <si>
    <t xml:space="preserve">'[R1Z_0331.XLS]Tregion'!R224C2</t>
  </si>
  <si>
    <t xml:space="preserve">'[R1Z_0331.XLS]Tregion'!R224C3</t>
  </si>
  <si>
    <t xml:space="preserve">'[R1Z_0331.XLS]Tregion'!R224C4</t>
  </si>
  <si>
    <t xml:space="preserve">'[R1Z_0331.XLS]Tregion'!R224C32</t>
  </si>
  <si>
    <t xml:space="preserve">'[R1Z_0331.XLS]Tregion'!R224C10</t>
  </si>
  <si>
    <t xml:space="preserve">'[R1Z_0331.XLS]Tregion'!R224C24</t>
  </si>
  <si>
    <t xml:space="preserve">'[R3B_0331.XLS]Tregion'!R224C1</t>
  </si>
  <si>
    <t xml:space="preserve">'[R3B_0331.XLS]Tregion'!R224C2</t>
  </si>
  <si>
    <t xml:space="preserve">'[R3B_0331.XLS]Tregion'!R224C3</t>
  </si>
  <si>
    <t xml:space="preserve">'[R3B_0331.XLS]Tregion'!R224C4</t>
  </si>
  <si>
    <t xml:space="preserve">'[R3B_0331.XLS]Tregion'!R224C32</t>
  </si>
  <si>
    <t xml:space="preserve">'[R3B_0331.XLS]Tregion'!R224C10</t>
  </si>
  <si>
    <t xml:space="preserve">'[R3B_0331.XLS]Tregion'!R224C24</t>
  </si>
  <si>
    <t xml:space="preserve">'[R4_0331.XLS]Tregion'!R224C1</t>
  </si>
  <si>
    <t xml:space="preserve">'[R4_0331.XLS]Tregion'!R224C2</t>
  </si>
  <si>
    <t xml:space="preserve">'[R4_0331.XLS]Tregion'!R224C3</t>
  </si>
  <si>
    <t xml:space="preserve">'[R4_0331.XLS]Tregion'!R224C4</t>
  </si>
  <si>
    <t xml:space="preserve">'[R4_0331.XLS]Tregion'!R224C32</t>
  </si>
  <si>
    <t xml:space="preserve">'[R4_0331.XLS]Tregion'!R224C10</t>
  </si>
  <si>
    <t xml:space="preserve">'[R4_0331.XLS]Tregion'!R224C24</t>
  </si>
  <si>
    <t xml:space="preserve">'[R4A_0331.XLS]Tregion'!R224C1</t>
  </si>
  <si>
    <t xml:space="preserve">'[R4A_0331.XLS]Tregion'!R224C2</t>
  </si>
  <si>
    <t xml:space="preserve">'[R4A_0331.XLS]Tregion'!R224C3</t>
  </si>
  <si>
    <t xml:space="preserve">'[R4A_0331.XLS]Tregion'!R224C4</t>
  </si>
  <si>
    <t xml:space="preserve">'[R4A_0331.XLS]Tregion'!R224C32</t>
  </si>
  <si>
    <t xml:space="preserve">'[R4A_0331.XLS]Tregion'!R224C10</t>
  </si>
  <si>
    <t xml:space="preserve">'[R4A_0331.XLS]Tregion'!R224C24</t>
  </si>
  <si>
    <t xml:space="preserve">'[R4B_0331.XLS]Tregion'!R224C1</t>
  </si>
  <si>
    <t xml:space="preserve">'[R4B_0331.XLS]Tregion'!R224C2</t>
  </si>
  <si>
    <t xml:space="preserve">'[R4B_0331.XLS]Tregion'!R224C3</t>
  </si>
  <si>
    <t xml:space="preserve">'[R4B_0331.XLS]Tregion'!R224C4</t>
  </si>
  <si>
    <t xml:space="preserve">'[R4B_0331.XLS]Tregion'!R224C32</t>
  </si>
  <si>
    <t xml:space="preserve">'[R4B_0331.XLS]Tregion'!R224C10</t>
  </si>
  <si>
    <t xml:space="preserve">'[R4B_0331.XLS]Tregion'!R224C24</t>
  </si>
  <si>
    <t xml:space="preserve">'[R4C_0331.XLS]Tregion'!R224C1</t>
  </si>
  <si>
    <t xml:space="preserve">'[R4C_0331.XLS]Tregion'!R224C2</t>
  </si>
  <si>
    <t xml:space="preserve">'[R4C_0331.XLS]Tregion'!R224C3</t>
  </si>
  <si>
    <t xml:space="preserve">'[R4C_0331.XLS]Tregion'!R224C4</t>
  </si>
  <si>
    <t xml:space="preserve">'[R4C_0331.XLS]Tregion'!R224C32</t>
  </si>
  <si>
    <t xml:space="preserve">'[R4C_0331.XLS]Tregion'!R224C10</t>
  </si>
  <si>
    <t xml:space="preserve">'[R4C_0331.XLS]Tregion'!R224C24</t>
  </si>
  <si>
    <t xml:space="preserve">'[R5_0331.XLS]Tregion'!R224C1</t>
  </si>
  <si>
    <t xml:space="preserve">'[R5_0331.XLS]Tregion'!R224C2</t>
  </si>
  <si>
    <t xml:space="preserve">'[R5_0331.XLS]Tregion'!R224C3</t>
  </si>
  <si>
    <t xml:space="preserve">'[R5_0331.XLS]Tregion'!R224C4</t>
  </si>
  <si>
    <t xml:space="preserve">'[R5_0331.XLS]Tregion'!R224C32</t>
  </si>
  <si>
    <t xml:space="preserve">'[R5_0331.XLS]Tregion'!R224C10</t>
  </si>
  <si>
    <t xml:space="preserve">'[R5_0331.XLS]Tregion'!R224C24</t>
  </si>
  <si>
    <t xml:space="preserve">'[R6_0331.XLS]Tregion'!R224C1</t>
  </si>
  <si>
    <t xml:space="preserve">'[R6_0331.XLS]Tregion'!R224C2</t>
  </si>
  <si>
    <t xml:space="preserve">'[R6_0331.XLS]Tregion'!R224C3</t>
  </si>
  <si>
    <t xml:space="preserve">'[R6_0331.XLS]Tregion'!R224C4</t>
  </si>
  <si>
    <t xml:space="preserve">'[R6_0331.XLS]Tregion'!R224C32</t>
  </si>
  <si>
    <t xml:space="preserve">'[R6_0331.XLS]Tregion'!R224C10</t>
  </si>
  <si>
    <t xml:space="preserve">'[R6_0331.XLS]Tregion'!R224C24</t>
  </si>
  <si>
    <t xml:space="preserve">'[R1_0331.XLS]Tregion'!R225C1</t>
  </si>
  <si>
    <t xml:space="preserve">'[R1_0331.XLS]Tregion'!R225C2</t>
  </si>
  <si>
    <t xml:space="preserve">'[R1_0331.XLS]Tregion'!R225C3</t>
  </si>
  <si>
    <t xml:space="preserve">'[R1_0331.XLS]Tregion'!R225C4</t>
  </si>
  <si>
    <t xml:space="preserve">'[R1_0331.XLS]Tregion'!R225C32</t>
  </si>
  <si>
    <t xml:space="preserve">'[R1_0331.XLS]Tregion'!R225C10</t>
  </si>
  <si>
    <t xml:space="preserve">'[R1_0331.XLS]Tregion'!R225C24</t>
  </si>
  <si>
    <t xml:space="preserve">'[R1A_0331.XLS]Tregion'!R225C1</t>
  </si>
  <si>
    <t xml:space="preserve">'[R1A_0331.XLS]Tregion'!R225C2</t>
  </si>
  <si>
    <t xml:space="preserve">'[R1A_0331.XLS]Tregion'!R225C3</t>
  </si>
  <si>
    <t xml:space="preserve">'[R1A_0331.XLS]Tregion'!R225C4</t>
  </si>
  <si>
    <t xml:space="preserve">'[R1A_0331.XLS]Tregion'!R225C32</t>
  </si>
  <si>
    <t xml:space="preserve">'[R1A_0331.XLS]Tregion'!R225C10</t>
  </si>
  <si>
    <t xml:space="preserve">'[R1A_0331.XLS]Tregion'!R225C24</t>
  </si>
  <si>
    <t xml:space="preserve">'[R1B_0331.XLS]Tregion'!R225C1</t>
  </si>
  <si>
    <t xml:space="preserve">'[R1B_0331.XLS]Tregion'!R225C2</t>
  </si>
  <si>
    <t xml:space="preserve">'[R1B_0331.XLS]Tregion'!R225C3</t>
  </si>
  <si>
    <t xml:space="preserve">'[R1B_0331.XLS]Tregion'!R225C4</t>
  </si>
  <si>
    <t xml:space="preserve">'[R1B_0331.XLS]Tregion'!R225C32</t>
  </si>
  <si>
    <t xml:space="preserve">'[R1B_0331.XLS]Tregion'!R225C10</t>
  </si>
  <si>
    <t xml:space="preserve">'[R1B_0331.XLS]Tregion'!R225C24</t>
  </si>
  <si>
    <t xml:space="preserve">'[R1C_0331.XLS]Tregion'!R225C1</t>
  </si>
  <si>
    <t xml:space="preserve">'[R1C_0331.XLS]Tregion'!R225C2</t>
  </si>
  <si>
    <t xml:space="preserve">'[R1C_0331.XLS]Tregion'!R225C3</t>
  </si>
  <si>
    <t xml:space="preserve">'[R1C_0331.XLS]Tregion'!R225C4</t>
  </si>
  <si>
    <t xml:space="preserve">'[R1C_0331.XLS]Tregion'!R225C32</t>
  </si>
  <si>
    <t xml:space="preserve">'[R1C_0331.XLS]Tregion'!R225C10</t>
  </si>
  <si>
    <t xml:space="preserve">'[R1C_0331.XLS]Tregion'!R225C24</t>
  </si>
  <si>
    <t xml:space="preserve">'[R1E_0331.XLS]Tregion'!R225C1</t>
  </si>
  <si>
    <t xml:space="preserve">'[R1E_0331.XLS]Tregion'!R225C2</t>
  </si>
  <si>
    <t xml:space="preserve">'[R1E_0331.XLS]Tregion'!R225C3</t>
  </si>
  <si>
    <t xml:space="preserve">'[R1E_0331.XLS]Tregion'!R225C4</t>
  </si>
  <si>
    <t xml:space="preserve">'[R1E_0331.XLS]Tregion'!R225C32</t>
  </si>
  <si>
    <t xml:space="preserve">'[R1E_0331.XLS]Tregion'!R225C10</t>
  </si>
  <si>
    <t xml:space="preserve">'[R1E_0331.XLS]Tregion'!R225C24</t>
  </si>
  <si>
    <t xml:space="preserve">'[R1Z_0331.XLS]Tregion'!R225C1</t>
  </si>
  <si>
    <t xml:space="preserve">'[R1Z_0331.XLS]Tregion'!R225C2</t>
  </si>
  <si>
    <t xml:space="preserve">'[R1Z_0331.XLS]Tregion'!R225C3</t>
  </si>
  <si>
    <t xml:space="preserve">'[R1Z_0331.XLS]Tregion'!R225C4</t>
  </si>
  <si>
    <t xml:space="preserve">'[R1Z_0331.XLS]Tregion'!R225C32</t>
  </si>
  <si>
    <t xml:space="preserve">'[R1Z_0331.XLS]Tregion'!R225C10</t>
  </si>
  <si>
    <t xml:space="preserve">'[R1Z_0331.XLS]Tregion'!R225C24</t>
  </si>
  <si>
    <t xml:space="preserve">'[R3B_0331.XLS]Tregion'!R225C1</t>
  </si>
  <si>
    <t xml:space="preserve">'[R3B_0331.XLS]Tregion'!R225C2</t>
  </si>
  <si>
    <t xml:space="preserve">'[R3B_0331.XLS]Tregion'!R225C3</t>
  </si>
  <si>
    <t xml:space="preserve">'[R3B_0331.XLS]Tregion'!R225C4</t>
  </si>
  <si>
    <t xml:space="preserve">'[R3B_0331.XLS]Tregion'!R225C32</t>
  </si>
  <si>
    <t xml:space="preserve">'[R3B_0331.XLS]Tregion'!R225C10</t>
  </si>
  <si>
    <t xml:space="preserve">'[R3B_0331.XLS]Tregion'!R225C24</t>
  </si>
  <si>
    <t xml:space="preserve">'[R4_0331.XLS]Tregion'!R225C1</t>
  </si>
  <si>
    <t xml:space="preserve">'[R4_0331.XLS]Tregion'!R225C2</t>
  </si>
  <si>
    <t xml:space="preserve">'[R4_0331.XLS]Tregion'!R225C3</t>
  </si>
  <si>
    <t xml:space="preserve">'[R4_0331.XLS]Tregion'!R225C4</t>
  </si>
  <si>
    <t xml:space="preserve">'[R4_0331.XLS]Tregion'!R225C32</t>
  </si>
  <si>
    <t xml:space="preserve">'[R4_0331.XLS]Tregion'!R225C10</t>
  </si>
  <si>
    <t xml:space="preserve">'[R4_0331.XLS]Tregion'!R225C24</t>
  </si>
  <si>
    <t xml:space="preserve">'[R4A_0331.XLS]Tregion'!R225C1</t>
  </si>
  <si>
    <t xml:space="preserve">'[R4A_0331.XLS]Tregion'!R225C2</t>
  </si>
  <si>
    <t xml:space="preserve">'[R4A_0331.XLS]Tregion'!R225C3</t>
  </si>
  <si>
    <t xml:space="preserve">'[R4A_0331.XLS]Tregion'!R225C4</t>
  </si>
  <si>
    <t xml:space="preserve">'[R4A_0331.XLS]Tregion'!R225C32</t>
  </si>
  <si>
    <t xml:space="preserve">'[R4A_0331.XLS]Tregion'!R225C10</t>
  </si>
  <si>
    <t xml:space="preserve">'[R4A_0331.XLS]Tregion'!R225C24</t>
  </si>
  <si>
    <t xml:space="preserve">'[R4B_0331.XLS]Tregion'!R225C1</t>
  </si>
  <si>
    <t xml:space="preserve">'[R4B_0331.XLS]Tregion'!R225C2</t>
  </si>
  <si>
    <t xml:space="preserve">'[R4B_0331.XLS]Tregion'!R225C3</t>
  </si>
  <si>
    <t xml:space="preserve">'[R4B_0331.XLS]Tregion'!R225C4</t>
  </si>
  <si>
    <t xml:space="preserve">'[R4B_0331.XLS]Tregion'!R225C32</t>
  </si>
  <si>
    <t xml:space="preserve">'[R4B_0331.XLS]Tregion'!R225C10</t>
  </si>
  <si>
    <t xml:space="preserve">'[R4B_0331.XLS]Tregion'!R225C24</t>
  </si>
  <si>
    <t xml:space="preserve">'[R4C_0331.XLS]Tregion'!R225C1</t>
  </si>
  <si>
    <t xml:space="preserve">'[R4C_0331.XLS]Tregion'!R225C2</t>
  </si>
  <si>
    <t xml:space="preserve">'[R4C_0331.XLS]Tregion'!R225C3</t>
  </si>
  <si>
    <t xml:space="preserve">'[R4C_0331.XLS]Tregion'!R225C4</t>
  </si>
  <si>
    <t xml:space="preserve">'[R4C_0331.XLS]Tregion'!R225C32</t>
  </si>
  <si>
    <t xml:space="preserve">'[R4C_0331.XLS]Tregion'!R225C10</t>
  </si>
  <si>
    <t xml:space="preserve">'[R4C_0331.XLS]Tregion'!R225C24</t>
  </si>
  <si>
    <t xml:space="preserve">'[R5_0331.XLS]Tregion'!R225C1</t>
  </si>
  <si>
    <t xml:space="preserve">'[R5_0331.XLS]Tregion'!R225C2</t>
  </si>
  <si>
    <t xml:space="preserve">'[R5_0331.XLS]Tregion'!R225C3</t>
  </si>
  <si>
    <t xml:space="preserve">'[R5_0331.XLS]Tregion'!R225C4</t>
  </si>
  <si>
    <t xml:space="preserve">'[R5_0331.XLS]Tregion'!R225C32</t>
  </si>
  <si>
    <t xml:space="preserve">'[R5_0331.XLS]Tregion'!R225C10</t>
  </si>
  <si>
    <t xml:space="preserve">'[R5_0331.XLS]Tregion'!R225C24</t>
  </si>
  <si>
    <t xml:space="preserve">'[R6_0331.XLS]Tregion'!R225C1</t>
  </si>
  <si>
    <t xml:space="preserve">'[R6_0331.XLS]Tregion'!R225C2</t>
  </si>
  <si>
    <t xml:space="preserve">'[R6_0331.XLS]Tregion'!R225C3</t>
  </si>
  <si>
    <t xml:space="preserve">'[R6_0331.XLS]Tregion'!R225C4</t>
  </si>
  <si>
    <t xml:space="preserve">'[R6_0331.XLS]Tregion'!R225C32</t>
  </si>
  <si>
    <t xml:space="preserve">'[R6_0331.XLS]Tregion'!R225C10</t>
  </si>
  <si>
    <t xml:space="preserve">'[R6_0331.XLS]Tregion'!R225C24</t>
  </si>
  <si>
    <t xml:space="preserve">'[R1_0331.XLS]Tregion'!R226C1</t>
  </si>
  <si>
    <t xml:space="preserve">'[R1_0331.XLS]Tregion'!R226C2</t>
  </si>
  <si>
    <t xml:space="preserve">'[R1_0331.XLS]Tregion'!R226C3</t>
  </si>
  <si>
    <t xml:space="preserve">'[R1_0331.XLS]Tregion'!R226C4</t>
  </si>
  <si>
    <t xml:space="preserve">'[R1_0331.XLS]Tregion'!R226C32</t>
  </si>
  <si>
    <t xml:space="preserve">'[R1_0331.XLS]Tregion'!R226C10</t>
  </si>
  <si>
    <t xml:space="preserve">'[R1_0331.XLS]Tregion'!R226C24</t>
  </si>
  <si>
    <t xml:space="preserve">'[R1A_0331.XLS]Tregion'!R226C1</t>
  </si>
  <si>
    <t xml:space="preserve">'[R1A_0331.XLS]Tregion'!R226C2</t>
  </si>
  <si>
    <t xml:space="preserve">'[R1A_0331.XLS]Tregion'!R226C3</t>
  </si>
  <si>
    <t xml:space="preserve">'[R1A_0331.XLS]Tregion'!R226C4</t>
  </si>
  <si>
    <t xml:space="preserve">'[R1A_0331.XLS]Tregion'!R226C32</t>
  </si>
  <si>
    <t xml:space="preserve">'[R1A_0331.XLS]Tregion'!R226C10</t>
  </si>
  <si>
    <t xml:space="preserve">'[R1A_0331.XLS]Tregion'!R226C24</t>
  </si>
  <si>
    <t xml:space="preserve">'[R1B_0331.XLS]Tregion'!R226C1</t>
  </si>
  <si>
    <t xml:space="preserve">'[R1B_0331.XLS]Tregion'!R226C2</t>
  </si>
  <si>
    <t xml:space="preserve">'[R1B_0331.XLS]Tregion'!R226C3</t>
  </si>
  <si>
    <t xml:space="preserve">'[R1B_0331.XLS]Tregion'!R226C4</t>
  </si>
  <si>
    <t xml:space="preserve">'[R1B_0331.XLS]Tregion'!R226C32</t>
  </si>
  <si>
    <t xml:space="preserve">'[R1B_0331.XLS]Tregion'!R226C10</t>
  </si>
  <si>
    <t xml:space="preserve">'[R1B_0331.XLS]Tregion'!R226C24</t>
  </si>
  <si>
    <t xml:space="preserve">'[R1C_0331.XLS]Tregion'!R226C1</t>
  </si>
  <si>
    <t xml:space="preserve">'[R1C_0331.XLS]Tregion'!R226C2</t>
  </si>
  <si>
    <t xml:space="preserve">'[R1C_0331.XLS]Tregion'!R226C3</t>
  </si>
  <si>
    <t xml:space="preserve">'[R1C_0331.XLS]Tregion'!R226C4</t>
  </si>
  <si>
    <t xml:space="preserve">'[R1C_0331.XLS]Tregion'!R226C32</t>
  </si>
  <si>
    <t xml:space="preserve">'[R1C_0331.XLS]Tregion'!R226C10</t>
  </si>
  <si>
    <t xml:space="preserve">'[R1C_0331.XLS]Tregion'!R226C24</t>
  </si>
  <si>
    <t xml:space="preserve">'[R1E_0331.XLS]Tregion'!R226C1</t>
  </si>
  <si>
    <t xml:space="preserve">'[R1E_0331.XLS]Tregion'!R226C2</t>
  </si>
  <si>
    <t xml:space="preserve">'[R1E_0331.XLS]Tregion'!R226C3</t>
  </si>
  <si>
    <t xml:space="preserve">'[R1E_0331.XLS]Tregion'!R226C4</t>
  </si>
  <si>
    <t xml:space="preserve">'[R1E_0331.XLS]Tregion'!R226C32</t>
  </si>
  <si>
    <t xml:space="preserve">'[R1E_0331.XLS]Tregion'!R226C10</t>
  </si>
  <si>
    <t xml:space="preserve">'[R1E_0331.XLS]Tregion'!R226C24</t>
  </si>
  <si>
    <t xml:space="preserve">'[R1Z_0331.XLS]Tregion'!R226C1</t>
  </si>
  <si>
    <t xml:space="preserve">'[R1Z_0331.XLS]Tregion'!R226C2</t>
  </si>
  <si>
    <t xml:space="preserve">'[R1Z_0331.XLS]Tregion'!R226C3</t>
  </si>
  <si>
    <t xml:space="preserve">'[R1Z_0331.XLS]Tregion'!R226C4</t>
  </si>
  <si>
    <t xml:space="preserve">'[R1Z_0331.XLS]Tregion'!R226C32</t>
  </si>
  <si>
    <t xml:space="preserve">'[R1Z_0331.XLS]Tregion'!R226C10</t>
  </si>
  <si>
    <t xml:space="preserve">'[R1Z_0331.XLS]Tregion'!R226C24</t>
  </si>
  <si>
    <t xml:space="preserve">'[R3B_0331.XLS]Tregion'!R226C1</t>
  </si>
  <si>
    <t xml:space="preserve">'[R3B_0331.XLS]Tregion'!R226C2</t>
  </si>
  <si>
    <t xml:space="preserve">'[R3B_0331.XLS]Tregion'!R226C3</t>
  </si>
  <si>
    <t xml:space="preserve">'[R3B_0331.XLS]Tregion'!R226C4</t>
  </si>
  <si>
    <t xml:space="preserve">'[R3B_0331.XLS]Tregion'!R226C32</t>
  </si>
  <si>
    <t xml:space="preserve">'[R3B_0331.XLS]Tregion'!R226C10</t>
  </si>
  <si>
    <t xml:space="preserve">'[R3B_0331.XLS]Tregion'!R226C24</t>
  </si>
  <si>
    <t xml:space="preserve">'[R4_0331.XLS]Tregion'!R226C1</t>
  </si>
  <si>
    <t xml:space="preserve">'[R4_0331.XLS]Tregion'!R226C2</t>
  </si>
  <si>
    <t xml:space="preserve">'[R4_0331.XLS]Tregion'!R226C3</t>
  </si>
  <si>
    <t xml:space="preserve">'[R4_0331.XLS]Tregion'!R226C4</t>
  </si>
  <si>
    <t xml:space="preserve">'[R4_0331.XLS]Tregion'!R226C32</t>
  </si>
  <si>
    <t xml:space="preserve">'[R4_0331.XLS]Tregion'!R226C10</t>
  </si>
  <si>
    <t xml:space="preserve">'[R4_0331.XLS]Tregion'!R226C24</t>
  </si>
  <si>
    <t xml:space="preserve">'[R4A_0331.XLS]Tregion'!R226C1</t>
  </si>
  <si>
    <t xml:space="preserve">'[R4A_0331.XLS]Tregion'!R226C2</t>
  </si>
  <si>
    <t xml:space="preserve">'[R4A_0331.XLS]Tregion'!R226C3</t>
  </si>
  <si>
    <t xml:space="preserve">'[R4A_0331.XLS]Tregion'!R226C4</t>
  </si>
  <si>
    <t xml:space="preserve">'[R4A_0331.XLS]Tregion'!R226C32</t>
  </si>
  <si>
    <t xml:space="preserve">'[R4A_0331.XLS]Tregion'!R226C10</t>
  </si>
  <si>
    <t xml:space="preserve">'[R4A_0331.XLS]Tregion'!R226C24</t>
  </si>
  <si>
    <t xml:space="preserve">'[R4B_0331.XLS]Tregion'!R226C1</t>
  </si>
  <si>
    <t xml:space="preserve">'[R4B_0331.XLS]Tregion'!R226C2</t>
  </si>
  <si>
    <t xml:space="preserve">'[R4B_0331.XLS]Tregion'!R226C3</t>
  </si>
  <si>
    <t xml:space="preserve">'[R4B_0331.XLS]Tregion'!R226C4</t>
  </si>
  <si>
    <t xml:space="preserve">'[R4B_0331.XLS]Tregion'!R226C32</t>
  </si>
  <si>
    <t xml:space="preserve">'[R4B_0331.XLS]Tregion'!R226C10</t>
  </si>
  <si>
    <t xml:space="preserve">'[R4B_0331.XLS]Tregion'!R226C24</t>
  </si>
  <si>
    <t xml:space="preserve">'[R4C_0331.XLS]Tregion'!R226C1</t>
  </si>
  <si>
    <t xml:space="preserve">'[R4C_0331.XLS]Tregion'!R226C2</t>
  </si>
  <si>
    <t xml:space="preserve">'[R4C_0331.XLS]Tregion'!R226C3</t>
  </si>
  <si>
    <t xml:space="preserve">'[R4C_0331.XLS]Tregion'!R226C4</t>
  </si>
  <si>
    <t xml:space="preserve">'[R4C_0331.XLS]Tregion'!R226C32</t>
  </si>
  <si>
    <t xml:space="preserve">'[R4C_0331.XLS]Tregion'!R226C10</t>
  </si>
  <si>
    <t xml:space="preserve">'[R4C_0331.XLS]Tregion'!R226C24</t>
  </si>
  <si>
    <t xml:space="preserve">'[R5_0331.XLS]Tregion'!R226C1</t>
  </si>
  <si>
    <t xml:space="preserve">'[R5_0331.XLS]Tregion'!R226C2</t>
  </si>
  <si>
    <t xml:space="preserve">'[R5_0331.XLS]Tregion'!R226C3</t>
  </si>
  <si>
    <t xml:space="preserve">'[R5_0331.XLS]Tregion'!R226C4</t>
  </si>
  <si>
    <t xml:space="preserve">'[R5_0331.XLS]Tregion'!R226C32</t>
  </si>
  <si>
    <t xml:space="preserve">'[R5_0331.XLS]Tregion'!R226C10</t>
  </si>
  <si>
    <t xml:space="preserve">'[R5_0331.XLS]Tregion'!R226C24</t>
  </si>
  <si>
    <t xml:space="preserve">'[R6_0331.XLS]Tregion'!R226C1</t>
  </si>
  <si>
    <t xml:space="preserve">'[R6_0331.XLS]Tregion'!R226C2</t>
  </si>
  <si>
    <t xml:space="preserve">'[R6_0331.XLS]Tregion'!R226C3</t>
  </si>
  <si>
    <t xml:space="preserve">'[R6_0331.XLS]Tregion'!R226C4</t>
  </si>
  <si>
    <t xml:space="preserve">'[R6_0331.XLS]Tregion'!R226C32</t>
  </si>
  <si>
    <t xml:space="preserve">'[R6_0331.XLS]Tregion'!R226C10</t>
  </si>
  <si>
    <t xml:space="preserve">'[R6_0331.XLS]Tregion'!R226C24</t>
  </si>
  <si>
    <t xml:space="preserve">'[R1_0331.XLS]Tregion'!R227C1</t>
  </si>
  <si>
    <t xml:space="preserve">'[R1_0331.XLS]Tregion'!R227C2</t>
  </si>
  <si>
    <t xml:space="preserve">'[R1_0331.XLS]Tregion'!R227C3</t>
  </si>
  <si>
    <t xml:space="preserve">'[R1_0331.XLS]Tregion'!R227C4</t>
  </si>
  <si>
    <t xml:space="preserve">'[R1_0331.XLS]Tregion'!R227C32</t>
  </si>
  <si>
    <t xml:space="preserve">'[R1_0331.XLS]Tregion'!R227C10</t>
  </si>
  <si>
    <t xml:space="preserve">'[R1_0331.XLS]Tregion'!R227C24</t>
  </si>
  <si>
    <t xml:space="preserve">'[R1A_0331.XLS]Tregion'!R227C1</t>
  </si>
  <si>
    <t xml:space="preserve">'[R1A_0331.XLS]Tregion'!R227C2</t>
  </si>
  <si>
    <t xml:space="preserve">'[R1A_0331.XLS]Tregion'!R227C3</t>
  </si>
  <si>
    <t xml:space="preserve">'[R1A_0331.XLS]Tregion'!R227C4</t>
  </si>
  <si>
    <t xml:space="preserve">'[R1A_0331.XLS]Tregion'!R227C32</t>
  </si>
  <si>
    <t xml:space="preserve">'[R1A_0331.XLS]Tregion'!R227C10</t>
  </si>
  <si>
    <t xml:space="preserve">'[R1A_0331.XLS]Tregion'!R227C24</t>
  </si>
  <si>
    <t xml:space="preserve">'[R1B_0331.XLS]Tregion'!R227C1</t>
  </si>
  <si>
    <t xml:space="preserve">'[R1B_0331.XLS]Tregion'!R227C2</t>
  </si>
  <si>
    <t xml:space="preserve">'[R1B_0331.XLS]Tregion'!R227C3</t>
  </si>
  <si>
    <t xml:space="preserve">'[R1B_0331.XLS]Tregion'!R227C4</t>
  </si>
  <si>
    <t xml:space="preserve">'[R1B_0331.XLS]Tregion'!R227C32</t>
  </si>
  <si>
    <t xml:space="preserve">'[R1B_0331.XLS]Tregion'!R227C10</t>
  </si>
  <si>
    <t xml:space="preserve">'[R1B_0331.XLS]Tregion'!R227C24</t>
  </si>
  <si>
    <t xml:space="preserve">'[R1C_0331.XLS]Tregion'!R227C1</t>
  </si>
  <si>
    <t xml:space="preserve">'[R1C_0331.XLS]Tregion'!R227C2</t>
  </si>
  <si>
    <t xml:space="preserve">'[R1C_0331.XLS]Tregion'!R227C3</t>
  </si>
  <si>
    <t xml:space="preserve">'[R1C_0331.XLS]Tregion'!R227C4</t>
  </si>
  <si>
    <t xml:space="preserve">'[R1C_0331.XLS]Tregion'!R227C32</t>
  </si>
  <si>
    <t xml:space="preserve">'[R1C_0331.XLS]Tregion'!R227C10</t>
  </si>
  <si>
    <t xml:space="preserve">'[R1C_0331.XLS]Tregion'!R227C24</t>
  </si>
  <si>
    <t xml:space="preserve">'[R1E_0331.XLS]Tregion'!R227C1</t>
  </si>
  <si>
    <t xml:space="preserve">'[R1E_0331.XLS]Tregion'!R227C2</t>
  </si>
  <si>
    <t xml:space="preserve">'[R1E_0331.XLS]Tregion'!R227C3</t>
  </si>
  <si>
    <t xml:space="preserve">'[R1E_0331.XLS]Tregion'!R227C4</t>
  </si>
  <si>
    <t xml:space="preserve">'[R1E_0331.XLS]Tregion'!R227C32</t>
  </si>
  <si>
    <t xml:space="preserve">'[R1E_0331.XLS]Tregion'!R227C10</t>
  </si>
  <si>
    <t xml:space="preserve">'[R1E_0331.XLS]Tregion'!R227C24</t>
  </si>
  <si>
    <t xml:space="preserve">'[R1Z_0331.XLS]Tregion'!R227C1</t>
  </si>
  <si>
    <t xml:space="preserve">'[R1Z_0331.XLS]Tregion'!R227C2</t>
  </si>
  <si>
    <t xml:space="preserve">'[R1Z_0331.XLS]Tregion'!R227C3</t>
  </si>
  <si>
    <t xml:space="preserve">'[R1Z_0331.XLS]Tregion'!R227C4</t>
  </si>
  <si>
    <t xml:space="preserve">'[R1Z_0331.XLS]Tregion'!R227C32</t>
  </si>
  <si>
    <t xml:space="preserve">'[R1Z_0331.XLS]Tregion'!R227C10</t>
  </si>
  <si>
    <t xml:space="preserve">'[R1Z_0331.XLS]Tregion'!R227C24</t>
  </si>
  <si>
    <t xml:space="preserve">'[R3B_0331.XLS]Tregion'!R227C1</t>
  </si>
  <si>
    <t xml:space="preserve">'[R3B_0331.XLS]Tregion'!R227C2</t>
  </si>
  <si>
    <t xml:space="preserve">'[R3B_0331.XLS]Tregion'!R227C3</t>
  </si>
  <si>
    <t xml:space="preserve">'[R3B_0331.XLS]Tregion'!R227C4</t>
  </si>
  <si>
    <t xml:space="preserve">'[R3B_0331.XLS]Tregion'!R227C32</t>
  </si>
  <si>
    <t xml:space="preserve">'[R3B_0331.XLS]Tregion'!R227C10</t>
  </si>
  <si>
    <t xml:space="preserve">'[R3B_0331.XLS]Tregion'!R227C24</t>
  </si>
  <si>
    <t xml:space="preserve">'[R4_0331.XLS]Tregion'!R227C1</t>
  </si>
  <si>
    <t xml:space="preserve">'[R4_0331.XLS]Tregion'!R227C2</t>
  </si>
  <si>
    <t xml:space="preserve">'[R4_0331.XLS]Tregion'!R227C3</t>
  </si>
  <si>
    <t xml:space="preserve">'[R4_0331.XLS]Tregion'!R227C4</t>
  </si>
  <si>
    <t xml:space="preserve">'[R4_0331.XLS]Tregion'!R227C32</t>
  </si>
  <si>
    <t xml:space="preserve">'[R4_0331.XLS]Tregion'!R227C10</t>
  </si>
  <si>
    <t xml:space="preserve">'[R4_0331.XLS]Tregion'!R227C24</t>
  </si>
  <si>
    <t xml:space="preserve">'[R4A_0331.XLS]Tregion'!R227C1</t>
  </si>
  <si>
    <t xml:space="preserve">'[R4A_0331.XLS]Tregion'!R227C2</t>
  </si>
  <si>
    <t xml:space="preserve">'[R4A_0331.XLS]Tregion'!R227C3</t>
  </si>
  <si>
    <t xml:space="preserve">'[R4A_0331.XLS]Tregion'!R227C4</t>
  </si>
  <si>
    <t xml:space="preserve">'[R4A_0331.XLS]Tregion'!R227C32</t>
  </si>
  <si>
    <t xml:space="preserve">'[R4A_0331.XLS]Tregion'!R227C10</t>
  </si>
  <si>
    <t xml:space="preserve">'[R4A_0331.XLS]Tregion'!R227C24</t>
  </si>
  <si>
    <t xml:space="preserve">'[R4B_0331.XLS]Tregion'!R227C1</t>
  </si>
  <si>
    <t xml:space="preserve">'[R4B_0331.XLS]Tregion'!R227C2</t>
  </si>
  <si>
    <t xml:space="preserve">'[R4B_0331.XLS]Tregion'!R227C3</t>
  </si>
  <si>
    <t xml:space="preserve">'[R4B_0331.XLS]Tregion'!R227C4</t>
  </si>
  <si>
    <t xml:space="preserve">'[R4B_0331.XLS]Tregion'!R227C32</t>
  </si>
  <si>
    <t xml:space="preserve">'[R4B_0331.XLS]Tregion'!R227C10</t>
  </si>
  <si>
    <t xml:space="preserve">'[R4B_0331.XLS]Tregion'!R227C24</t>
  </si>
  <si>
    <t xml:space="preserve">'[R4C_0331.XLS]Tregion'!R227C1</t>
  </si>
  <si>
    <t xml:space="preserve">'[R4C_0331.XLS]Tregion'!R227C2</t>
  </si>
  <si>
    <t xml:space="preserve">'[R4C_0331.XLS]Tregion'!R227C3</t>
  </si>
  <si>
    <t xml:space="preserve">'[R4C_0331.XLS]Tregion'!R227C4</t>
  </si>
  <si>
    <t xml:space="preserve">'[R4C_0331.XLS]Tregion'!R227C32</t>
  </si>
  <si>
    <t xml:space="preserve">'[R4C_0331.XLS]Tregion'!R227C10</t>
  </si>
  <si>
    <t xml:space="preserve">'[R4C_0331.XLS]Tregion'!R227C24</t>
  </si>
  <si>
    <t xml:space="preserve">'[R5_0331.XLS]Tregion'!R227C1</t>
  </si>
  <si>
    <t xml:space="preserve">'[R5_0331.XLS]Tregion'!R227C2</t>
  </si>
  <si>
    <t xml:space="preserve">'[R5_0331.XLS]Tregion'!R227C3</t>
  </si>
  <si>
    <t xml:space="preserve">'[R5_0331.XLS]Tregion'!R227C4</t>
  </si>
  <si>
    <t xml:space="preserve">'[R5_0331.XLS]Tregion'!R227C32</t>
  </si>
  <si>
    <t xml:space="preserve">'[R5_0331.XLS]Tregion'!R227C10</t>
  </si>
  <si>
    <t xml:space="preserve">'[R5_0331.XLS]Tregion'!R227C24</t>
  </si>
  <si>
    <t xml:space="preserve">'[R6_0331.XLS]Tregion'!R227C1</t>
  </si>
  <si>
    <t xml:space="preserve">'[R6_0331.XLS]Tregion'!R227C2</t>
  </si>
  <si>
    <t xml:space="preserve">'[R6_0331.XLS]Tregion'!R227C3</t>
  </si>
  <si>
    <t xml:space="preserve">'[R6_0331.XLS]Tregion'!R227C4</t>
  </si>
  <si>
    <t xml:space="preserve">'[R6_0331.XLS]Tregion'!R227C32</t>
  </si>
  <si>
    <t xml:space="preserve">'[R6_0331.XLS]Tregion'!R227C10</t>
  </si>
  <si>
    <t xml:space="preserve">'[R6_0331.XLS]Tregion'!R227C24</t>
  </si>
  <si>
    <t xml:space="preserve">'[R1_0331.XLS]Tregion'!R228C1</t>
  </si>
  <si>
    <t xml:space="preserve">'[R1_0331.XLS]Tregion'!R228C2</t>
  </si>
  <si>
    <t xml:space="preserve">'[R1_0331.XLS]Tregion'!R228C3</t>
  </si>
  <si>
    <t xml:space="preserve">'[R1_0331.XLS]Tregion'!R228C4</t>
  </si>
  <si>
    <t xml:space="preserve">'[R1_0331.XLS]Tregion'!R228C32</t>
  </si>
  <si>
    <t xml:space="preserve">'[R1_0331.XLS]Tregion'!R228C10</t>
  </si>
  <si>
    <t xml:space="preserve">'[R1_0331.XLS]Tregion'!R228C24</t>
  </si>
  <si>
    <t xml:space="preserve">'[R1A_0331.XLS]Tregion'!R228C1</t>
  </si>
  <si>
    <t xml:space="preserve">'[R1A_0331.XLS]Tregion'!R228C2</t>
  </si>
  <si>
    <t xml:space="preserve">'[R1A_0331.XLS]Tregion'!R228C3</t>
  </si>
  <si>
    <t xml:space="preserve">'[R1A_0331.XLS]Tregion'!R228C4</t>
  </si>
  <si>
    <t xml:space="preserve">'[R1A_0331.XLS]Tregion'!R228C32</t>
  </si>
  <si>
    <t xml:space="preserve">'[R1A_0331.XLS]Tregion'!R228C10</t>
  </si>
  <si>
    <t xml:space="preserve">'[R1A_0331.XLS]Tregion'!R228C24</t>
  </si>
  <si>
    <t xml:space="preserve">'[R1B_0331.XLS]Tregion'!R228C1</t>
  </si>
  <si>
    <t xml:space="preserve">'[R1B_0331.XLS]Tregion'!R228C2</t>
  </si>
  <si>
    <t xml:space="preserve">'[R1B_0331.XLS]Tregion'!R228C3</t>
  </si>
  <si>
    <t xml:space="preserve">'[R1B_0331.XLS]Tregion'!R228C4</t>
  </si>
  <si>
    <t xml:space="preserve">'[R1B_0331.XLS]Tregion'!R228C32</t>
  </si>
  <si>
    <t xml:space="preserve">'[R1B_0331.XLS]Tregion'!R228C10</t>
  </si>
  <si>
    <t xml:space="preserve">'[R1B_0331.XLS]Tregion'!R228C24</t>
  </si>
  <si>
    <t xml:space="preserve">'[R1C_0331.XLS]Tregion'!R228C1</t>
  </si>
  <si>
    <t xml:space="preserve">'[R1C_0331.XLS]Tregion'!R228C2</t>
  </si>
  <si>
    <t xml:space="preserve">'[R1C_0331.XLS]Tregion'!R228C3</t>
  </si>
  <si>
    <t xml:space="preserve">'[R1C_0331.XLS]Tregion'!R228C4</t>
  </si>
  <si>
    <t xml:space="preserve">'[R1C_0331.XLS]Tregion'!R228C32</t>
  </si>
  <si>
    <t xml:space="preserve">'[R1C_0331.XLS]Tregion'!R228C10</t>
  </si>
  <si>
    <t xml:space="preserve">'[R1C_0331.XLS]Tregion'!R228C24</t>
  </si>
  <si>
    <t xml:space="preserve">'[R1E_0331.XLS]Tregion'!R228C1</t>
  </si>
  <si>
    <t xml:space="preserve">'[R1E_0331.XLS]Tregion'!R228C2</t>
  </si>
  <si>
    <t xml:space="preserve">'[R1E_0331.XLS]Tregion'!R228C3</t>
  </si>
  <si>
    <t xml:space="preserve">'[R1E_0331.XLS]Tregion'!R228C4</t>
  </si>
  <si>
    <t xml:space="preserve">'[R1E_0331.XLS]Tregion'!R228C32</t>
  </si>
  <si>
    <t xml:space="preserve">'[R1E_0331.XLS]Tregion'!R228C10</t>
  </si>
  <si>
    <t xml:space="preserve">'[R1E_0331.XLS]Tregion'!R228C24</t>
  </si>
  <si>
    <t xml:space="preserve">'[R1Z_0331.XLS]Tregion'!R228C1</t>
  </si>
  <si>
    <t xml:space="preserve">'[R1Z_0331.XLS]Tregion'!R228C2</t>
  </si>
  <si>
    <t xml:space="preserve">'[R1Z_0331.XLS]Tregion'!R228C3</t>
  </si>
  <si>
    <t xml:space="preserve">'[R1Z_0331.XLS]Tregion'!R228C4</t>
  </si>
  <si>
    <t xml:space="preserve">'[R1Z_0331.XLS]Tregion'!R228C32</t>
  </si>
  <si>
    <t xml:space="preserve">'[R1Z_0331.XLS]Tregion'!R228C10</t>
  </si>
  <si>
    <t xml:space="preserve">'[R1Z_0331.XLS]Tregion'!R228C24</t>
  </si>
  <si>
    <t xml:space="preserve">'[R3B_0331.XLS]Tregion'!R228C1</t>
  </si>
  <si>
    <t xml:space="preserve">'[R3B_0331.XLS]Tregion'!R228C2</t>
  </si>
  <si>
    <t xml:space="preserve">'[R3B_0331.XLS]Tregion'!R228C3</t>
  </si>
  <si>
    <t xml:space="preserve">'[R3B_0331.XLS]Tregion'!R228C4</t>
  </si>
  <si>
    <t xml:space="preserve">'[R3B_0331.XLS]Tregion'!R228C32</t>
  </si>
  <si>
    <t xml:space="preserve">'[R3B_0331.XLS]Tregion'!R228C10</t>
  </si>
  <si>
    <t xml:space="preserve">'[R3B_0331.XLS]Tregion'!R228C24</t>
  </si>
  <si>
    <t xml:space="preserve">'[R4_0331.XLS]Tregion'!R228C1</t>
  </si>
  <si>
    <t xml:space="preserve">'[R4_0331.XLS]Tregion'!R228C2</t>
  </si>
  <si>
    <t xml:space="preserve">'[R4_0331.XLS]Tregion'!R228C3</t>
  </si>
  <si>
    <t xml:space="preserve">'[R4_0331.XLS]Tregion'!R228C4</t>
  </si>
  <si>
    <t xml:space="preserve">'[R4_0331.XLS]Tregion'!R228C32</t>
  </si>
  <si>
    <t xml:space="preserve">'[R4_0331.XLS]Tregion'!R228C10</t>
  </si>
  <si>
    <t xml:space="preserve">'[R4_0331.XLS]Tregion'!R228C24</t>
  </si>
  <si>
    <t xml:space="preserve">'[R4A_0331.XLS]Tregion'!R228C1</t>
  </si>
  <si>
    <t xml:space="preserve">'[R4A_0331.XLS]Tregion'!R228C2</t>
  </si>
  <si>
    <t xml:space="preserve">'[R4A_0331.XLS]Tregion'!R228C3</t>
  </si>
  <si>
    <t xml:space="preserve">'[R4A_0331.XLS]Tregion'!R228C4</t>
  </si>
  <si>
    <t xml:space="preserve">'[R4A_0331.XLS]Tregion'!R228C32</t>
  </si>
  <si>
    <t xml:space="preserve">'[R4A_0331.XLS]Tregion'!R228C10</t>
  </si>
  <si>
    <t xml:space="preserve">'[R4A_0331.XLS]Tregion'!R228C24</t>
  </si>
  <si>
    <t xml:space="preserve">'[R4B_0331.XLS]Tregion'!R228C1</t>
  </si>
  <si>
    <t xml:space="preserve">'[R4B_0331.XLS]Tregion'!R228C2</t>
  </si>
  <si>
    <t xml:space="preserve">'[R4B_0331.XLS]Tregion'!R228C3</t>
  </si>
  <si>
    <t xml:space="preserve">'[R4B_0331.XLS]Tregion'!R228C4</t>
  </si>
  <si>
    <t xml:space="preserve">'[R4B_0331.XLS]Tregion'!R228C32</t>
  </si>
  <si>
    <t xml:space="preserve">'[R4B_0331.XLS]Tregion'!R228C10</t>
  </si>
  <si>
    <t xml:space="preserve">'[R4B_0331.XLS]Tregion'!R228C24</t>
  </si>
  <si>
    <t xml:space="preserve">'[R4C_0331.XLS]Tregion'!R228C1</t>
  </si>
  <si>
    <t xml:space="preserve">'[R4C_0331.XLS]Tregion'!R228C2</t>
  </si>
  <si>
    <t xml:space="preserve">'[R4C_0331.XLS]Tregion'!R228C3</t>
  </si>
  <si>
    <t xml:space="preserve">'[R4C_0331.XLS]Tregion'!R228C4</t>
  </si>
  <si>
    <t xml:space="preserve">'[R4C_0331.XLS]Tregion'!R228C32</t>
  </si>
  <si>
    <t xml:space="preserve">'[R4C_0331.XLS]Tregion'!R228C10</t>
  </si>
  <si>
    <t xml:space="preserve">'[R4C_0331.XLS]Tregion'!R228C24</t>
  </si>
  <si>
    <t xml:space="preserve">'[R5_0331.XLS]Tregion'!R228C1</t>
  </si>
  <si>
    <t xml:space="preserve">'[R5_0331.XLS]Tregion'!R228C2</t>
  </si>
  <si>
    <t xml:space="preserve">'[R5_0331.XLS]Tregion'!R228C3</t>
  </si>
  <si>
    <t xml:space="preserve">'[R5_0331.XLS]Tregion'!R228C4</t>
  </si>
  <si>
    <t xml:space="preserve">'[R5_0331.XLS]Tregion'!R228C32</t>
  </si>
  <si>
    <t xml:space="preserve">'[R5_0331.XLS]Tregion'!R228C10</t>
  </si>
  <si>
    <t xml:space="preserve">'[R5_0331.XLS]Tregion'!R228C24</t>
  </si>
  <si>
    <t xml:space="preserve">'[R6_0331.XLS]Tregion'!R228C1</t>
  </si>
  <si>
    <t xml:space="preserve">'[R6_0331.XLS]Tregion'!R228C2</t>
  </si>
  <si>
    <t xml:space="preserve">'[R6_0331.XLS]Tregion'!R228C3</t>
  </si>
  <si>
    <t xml:space="preserve">'[R6_0331.XLS]Tregion'!R228C4</t>
  </si>
  <si>
    <t xml:space="preserve">'[R6_0331.XLS]Tregion'!R228C32</t>
  </si>
  <si>
    <t xml:space="preserve">'[R6_0331.XLS]Tregion'!R228C10</t>
  </si>
  <si>
    <t xml:space="preserve">'[R6_0331.XLS]Tregion'!R228C24</t>
  </si>
  <si>
    <t xml:space="preserve">'[R1_0331.XLS]Tregion'!R229C1</t>
  </si>
  <si>
    <t xml:space="preserve">'[R1_0331.XLS]Tregion'!R229C2</t>
  </si>
  <si>
    <t xml:space="preserve">'[R1_0331.XLS]Tregion'!R229C3</t>
  </si>
  <si>
    <t xml:space="preserve">'[R1_0331.XLS]Tregion'!R229C4</t>
  </si>
  <si>
    <t xml:space="preserve">'[R1_0331.XLS]Tregion'!R229C32</t>
  </si>
  <si>
    <t xml:space="preserve">'[R1_0331.XLS]Tregion'!R229C10</t>
  </si>
  <si>
    <t xml:space="preserve">'[R1_0331.XLS]Tregion'!R229C24</t>
  </si>
  <si>
    <t xml:space="preserve">'[R1A_0331.XLS]Tregion'!R229C1</t>
  </si>
  <si>
    <t xml:space="preserve">'[R1A_0331.XLS]Tregion'!R229C2</t>
  </si>
  <si>
    <t xml:space="preserve">'[R1A_0331.XLS]Tregion'!R229C3</t>
  </si>
  <si>
    <t xml:space="preserve">'[R1A_0331.XLS]Tregion'!R229C4</t>
  </si>
  <si>
    <t xml:space="preserve">'[R1A_0331.XLS]Tregion'!R229C32</t>
  </si>
  <si>
    <t xml:space="preserve">'[R1A_0331.XLS]Tregion'!R229C10</t>
  </si>
  <si>
    <t xml:space="preserve">'[R1A_0331.XLS]Tregion'!R229C24</t>
  </si>
  <si>
    <t xml:space="preserve">'[R1B_0331.XLS]Tregion'!R229C1</t>
  </si>
  <si>
    <t xml:space="preserve">'[R1B_0331.XLS]Tregion'!R229C2</t>
  </si>
  <si>
    <t xml:space="preserve">'[R1B_0331.XLS]Tregion'!R229C3</t>
  </si>
  <si>
    <t xml:space="preserve">'[R1B_0331.XLS]Tregion'!R229C4</t>
  </si>
  <si>
    <t xml:space="preserve">'[R1B_0331.XLS]Tregion'!R229C32</t>
  </si>
  <si>
    <t xml:space="preserve">'[R1B_0331.XLS]Tregion'!R229C10</t>
  </si>
  <si>
    <t xml:space="preserve">'[R1B_0331.XLS]Tregion'!R229C24</t>
  </si>
  <si>
    <t xml:space="preserve">'[R1C_0331.XLS]Tregion'!R229C1</t>
  </si>
  <si>
    <t xml:space="preserve">'[R1C_0331.XLS]Tregion'!R229C2</t>
  </si>
  <si>
    <t xml:space="preserve">'[R1C_0331.XLS]Tregion'!R229C3</t>
  </si>
  <si>
    <t xml:space="preserve">'[R1C_0331.XLS]Tregion'!R229C4</t>
  </si>
  <si>
    <t xml:space="preserve">'[R1C_0331.XLS]Tregion'!R229C32</t>
  </si>
  <si>
    <t xml:space="preserve">'[R1C_0331.XLS]Tregion'!R229C10</t>
  </si>
  <si>
    <t xml:space="preserve">'[R1C_0331.XLS]Tregion'!R229C24</t>
  </si>
  <si>
    <t xml:space="preserve">'[R1E_0331.XLS]Tregion'!R229C1</t>
  </si>
  <si>
    <t xml:space="preserve">'[R1E_0331.XLS]Tregion'!R229C2</t>
  </si>
  <si>
    <t xml:space="preserve">'[R1E_0331.XLS]Tregion'!R229C3</t>
  </si>
  <si>
    <t xml:space="preserve">'[R1E_0331.XLS]Tregion'!R229C4</t>
  </si>
  <si>
    <t xml:space="preserve">'[R1E_0331.XLS]Tregion'!R229C32</t>
  </si>
  <si>
    <t xml:space="preserve">'[R1E_0331.XLS]Tregion'!R229C10</t>
  </si>
  <si>
    <t xml:space="preserve">'[R1E_0331.XLS]Tregion'!R229C24</t>
  </si>
  <si>
    <t xml:space="preserve">'[R1Z_0331.XLS]Tregion'!R229C1</t>
  </si>
  <si>
    <t xml:space="preserve">'[R1Z_0331.XLS]Tregion'!R229C2</t>
  </si>
  <si>
    <t xml:space="preserve">'[R1Z_0331.XLS]Tregion'!R229C3</t>
  </si>
  <si>
    <t xml:space="preserve">'[R1Z_0331.XLS]Tregion'!R229C4</t>
  </si>
  <si>
    <t xml:space="preserve">'[R1Z_0331.XLS]Tregion'!R229C32</t>
  </si>
  <si>
    <t xml:space="preserve">'[R1Z_0331.XLS]Tregion'!R229C10</t>
  </si>
  <si>
    <t xml:space="preserve">'[R1Z_0331.XLS]Tregion'!R229C24</t>
  </si>
  <si>
    <t xml:space="preserve">'[R3B_0331.XLS]Tregion'!R229C1</t>
  </si>
  <si>
    <t xml:space="preserve">'[R3B_0331.XLS]Tregion'!R229C2</t>
  </si>
  <si>
    <t xml:space="preserve">'[R3B_0331.XLS]Tregion'!R229C3</t>
  </si>
  <si>
    <t xml:space="preserve">'[R3B_0331.XLS]Tregion'!R229C4</t>
  </si>
  <si>
    <t xml:space="preserve">'[R3B_0331.XLS]Tregion'!R229C32</t>
  </si>
  <si>
    <t xml:space="preserve">'[R3B_0331.XLS]Tregion'!R229C10</t>
  </si>
  <si>
    <t xml:space="preserve">'[R3B_0331.XLS]Tregion'!R229C24</t>
  </si>
  <si>
    <t xml:space="preserve">'[R4_0331.XLS]Tregion'!R229C1</t>
  </si>
  <si>
    <t xml:space="preserve">'[R4_0331.XLS]Tregion'!R229C2</t>
  </si>
  <si>
    <t xml:space="preserve">'[R4_0331.XLS]Tregion'!R229C3</t>
  </si>
  <si>
    <t xml:space="preserve">'[R4_0331.XLS]Tregion'!R229C4</t>
  </si>
  <si>
    <t xml:space="preserve">'[R4_0331.XLS]Tregion'!R229C32</t>
  </si>
  <si>
    <t xml:space="preserve">'[R4_0331.XLS]Tregion'!R229C10</t>
  </si>
  <si>
    <t xml:space="preserve">'[R4_0331.XLS]Tregion'!R229C24</t>
  </si>
  <si>
    <t xml:space="preserve">'[R4A_0331.XLS]Tregion'!R229C1</t>
  </si>
  <si>
    <t xml:space="preserve">'[R4A_0331.XLS]Tregion'!R229C2</t>
  </si>
  <si>
    <t xml:space="preserve">'[R4A_0331.XLS]Tregion'!R229C3</t>
  </si>
  <si>
    <t xml:space="preserve">'[R4A_0331.XLS]Tregion'!R229C4</t>
  </si>
  <si>
    <t xml:space="preserve">'[R4A_0331.XLS]Tregion'!R229C32</t>
  </si>
  <si>
    <t xml:space="preserve">'[R4A_0331.XLS]Tregion'!R229C10</t>
  </si>
  <si>
    <t xml:space="preserve">'[R4A_0331.XLS]Tregion'!R229C24</t>
  </si>
  <si>
    <t xml:space="preserve">'[R4B_0331.XLS]Tregion'!R229C1</t>
  </si>
  <si>
    <t xml:space="preserve">'[R4B_0331.XLS]Tregion'!R229C2</t>
  </si>
  <si>
    <t xml:space="preserve">'[R4B_0331.XLS]Tregion'!R229C3</t>
  </si>
  <si>
    <t xml:space="preserve">'[R4B_0331.XLS]Tregion'!R229C4</t>
  </si>
  <si>
    <t xml:space="preserve">'[R4B_0331.XLS]Tregion'!R229C32</t>
  </si>
  <si>
    <t xml:space="preserve">'[R4B_0331.XLS]Tregion'!R229C10</t>
  </si>
  <si>
    <t xml:space="preserve">'[R4B_0331.XLS]Tregion'!R229C24</t>
  </si>
  <si>
    <t xml:space="preserve">'[R4C_0331.XLS]Tregion'!R229C1</t>
  </si>
  <si>
    <t xml:space="preserve">'[R4C_0331.XLS]Tregion'!R229C2</t>
  </si>
  <si>
    <t xml:space="preserve">'[R4C_0331.XLS]Tregion'!R229C3</t>
  </si>
  <si>
    <t xml:space="preserve">'[R4C_0331.XLS]Tregion'!R229C4</t>
  </si>
  <si>
    <t xml:space="preserve">'[R4C_0331.XLS]Tregion'!R229C32</t>
  </si>
  <si>
    <t xml:space="preserve">'[R4C_0331.XLS]Tregion'!R229C10</t>
  </si>
  <si>
    <t xml:space="preserve">'[R4C_0331.XLS]Tregion'!R229C24</t>
  </si>
  <si>
    <t xml:space="preserve">'[R5_0331.XLS]Tregion'!R229C1</t>
  </si>
  <si>
    <t xml:space="preserve">'[R5_0331.XLS]Tregion'!R229C2</t>
  </si>
  <si>
    <t xml:space="preserve">'[R5_0331.XLS]Tregion'!R229C3</t>
  </si>
  <si>
    <t xml:space="preserve">'[R5_0331.XLS]Tregion'!R229C4</t>
  </si>
  <si>
    <t xml:space="preserve">'[R5_0331.XLS]Tregion'!R229C32</t>
  </si>
  <si>
    <t xml:space="preserve">'[R5_0331.XLS]Tregion'!R229C10</t>
  </si>
  <si>
    <t xml:space="preserve">'[R5_0331.XLS]Tregion'!R229C24</t>
  </si>
  <si>
    <t xml:space="preserve">'[R6_0331.XLS]Tregion'!R229C1</t>
  </si>
  <si>
    <t xml:space="preserve">'[R6_0331.XLS]Tregion'!R229C2</t>
  </si>
  <si>
    <t xml:space="preserve">'[R6_0331.XLS]Tregion'!R229C3</t>
  </si>
  <si>
    <t xml:space="preserve">'[R6_0331.XLS]Tregion'!R229C4</t>
  </si>
  <si>
    <t xml:space="preserve">'[R6_0331.XLS]Tregion'!R229C32</t>
  </si>
  <si>
    <t xml:space="preserve">'[R6_0331.XLS]Tregion'!R229C10</t>
  </si>
  <si>
    <t xml:space="preserve">'[R6_0331.XLS]Tregion'!R229C24</t>
  </si>
  <si>
    <t xml:space="preserve">'[R1_0331.XLS]Tregion'!R230C1</t>
  </si>
  <si>
    <t xml:space="preserve">'[R1_0331.XLS]Tregion'!R230C2</t>
  </si>
  <si>
    <t xml:space="preserve">'[R1_0331.XLS]Tregion'!R230C3</t>
  </si>
  <si>
    <t xml:space="preserve">'[R1_0331.XLS]Tregion'!R230C4</t>
  </si>
  <si>
    <t xml:space="preserve">'[R1_0331.XLS]Tregion'!R230C32</t>
  </si>
  <si>
    <t xml:space="preserve">'[R1_0331.XLS]Tregion'!R230C10</t>
  </si>
  <si>
    <t xml:space="preserve">'[R1_0331.XLS]Tregion'!R230C24</t>
  </si>
  <si>
    <t xml:space="preserve">'[R1A_0331.XLS]Tregion'!R230C1</t>
  </si>
  <si>
    <t xml:space="preserve">'[R1A_0331.XLS]Tregion'!R230C2</t>
  </si>
  <si>
    <t xml:space="preserve">'[R1A_0331.XLS]Tregion'!R230C3</t>
  </si>
  <si>
    <t xml:space="preserve">'[R1A_0331.XLS]Tregion'!R230C4</t>
  </si>
  <si>
    <t xml:space="preserve">'[R1A_0331.XLS]Tregion'!R230C32</t>
  </si>
  <si>
    <t xml:space="preserve">'[R1A_0331.XLS]Tregion'!R230C10</t>
  </si>
  <si>
    <t xml:space="preserve">'[R1A_0331.XLS]Tregion'!R230C24</t>
  </si>
  <si>
    <t xml:space="preserve">'[R1B_0331.XLS]Tregion'!R230C1</t>
  </si>
  <si>
    <t xml:space="preserve">'[R1B_0331.XLS]Tregion'!R230C2</t>
  </si>
  <si>
    <t xml:space="preserve">'[R1B_0331.XLS]Tregion'!R230C3</t>
  </si>
  <si>
    <t xml:space="preserve">'[R1B_0331.XLS]Tregion'!R230C4</t>
  </si>
  <si>
    <t xml:space="preserve">'[R1B_0331.XLS]Tregion'!R230C32</t>
  </si>
  <si>
    <t xml:space="preserve">'[R1B_0331.XLS]Tregion'!R230C10</t>
  </si>
  <si>
    <t xml:space="preserve">'[R1B_0331.XLS]Tregion'!R230C24</t>
  </si>
  <si>
    <t xml:space="preserve">'[R1C_0331.XLS]Tregion'!R230C1</t>
  </si>
  <si>
    <t xml:space="preserve">'[R1C_0331.XLS]Tregion'!R230C2</t>
  </si>
  <si>
    <t xml:space="preserve">'[R1C_0331.XLS]Tregion'!R230C3</t>
  </si>
  <si>
    <t xml:space="preserve">'[R1C_0331.XLS]Tregion'!R230C4</t>
  </si>
  <si>
    <t xml:space="preserve">'[R1C_0331.XLS]Tregion'!R230C32</t>
  </si>
  <si>
    <t xml:space="preserve">'[R1C_0331.XLS]Tregion'!R230C10</t>
  </si>
  <si>
    <t xml:space="preserve">'[R1C_0331.XLS]Tregion'!R230C24</t>
  </si>
  <si>
    <t xml:space="preserve">'[R1E_0331.XLS]Tregion'!R230C1</t>
  </si>
  <si>
    <t xml:space="preserve">'[R1E_0331.XLS]Tregion'!R230C2</t>
  </si>
  <si>
    <t xml:space="preserve">'[R1E_0331.XLS]Tregion'!R230C3</t>
  </si>
  <si>
    <t xml:space="preserve">'[R1E_0331.XLS]Tregion'!R230C4</t>
  </si>
  <si>
    <t xml:space="preserve">'[R1E_0331.XLS]Tregion'!R230C32</t>
  </si>
  <si>
    <t xml:space="preserve">'[R1E_0331.XLS]Tregion'!R230C10</t>
  </si>
  <si>
    <t xml:space="preserve">'[R1E_0331.XLS]Tregion'!R230C24</t>
  </si>
  <si>
    <t xml:space="preserve">'[R1Z_0331.XLS]Tregion'!R230C1</t>
  </si>
  <si>
    <t xml:space="preserve">'[R1Z_0331.XLS]Tregion'!R230C2</t>
  </si>
  <si>
    <t xml:space="preserve">'[R1Z_0331.XLS]Tregion'!R230C3</t>
  </si>
  <si>
    <t xml:space="preserve">'[R1Z_0331.XLS]Tregion'!R230C4</t>
  </si>
  <si>
    <t xml:space="preserve">'[R1Z_0331.XLS]Tregion'!R230C32</t>
  </si>
  <si>
    <t xml:space="preserve">'[R1Z_0331.XLS]Tregion'!R230C10</t>
  </si>
  <si>
    <t xml:space="preserve">'[R1Z_0331.XLS]Tregion'!R230C24</t>
  </si>
  <si>
    <t xml:space="preserve">'[R3B_0331.XLS]Tregion'!R230C1</t>
  </si>
  <si>
    <t xml:space="preserve">'[R3B_0331.XLS]Tregion'!R230C2</t>
  </si>
  <si>
    <t xml:space="preserve">'[R3B_0331.XLS]Tregion'!R230C3</t>
  </si>
  <si>
    <t xml:space="preserve">'[R3B_0331.XLS]Tregion'!R230C4</t>
  </si>
  <si>
    <t xml:space="preserve">'[R3B_0331.XLS]Tregion'!R230C32</t>
  </si>
  <si>
    <t xml:space="preserve">'[R3B_0331.XLS]Tregion'!R230C10</t>
  </si>
  <si>
    <t xml:space="preserve">'[R3B_0331.XLS]Tregion'!R230C24</t>
  </si>
  <si>
    <t xml:space="preserve">'[R4_0331.XLS]Tregion'!R230C1</t>
  </si>
  <si>
    <t xml:space="preserve">'[R4_0331.XLS]Tregion'!R230C2</t>
  </si>
  <si>
    <t xml:space="preserve">'[R4_0331.XLS]Tregion'!R230C3</t>
  </si>
  <si>
    <t xml:space="preserve">'[R4_0331.XLS]Tregion'!R230C4</t>
  </si>
  <si>
    <t xml:space="preserve">'[R4_0331.XLS]Tregion'!R230C32</t>
  </si>
  <si>
    <t xml:space="preserve">'[R4_0331.XLS]Tregion'!R230C10</t>
  </si>
  <si>
    <t xml:space="preserve">'[R4_0331.XLS]Tregion'!R230C24</t>
  </si>
  <si>
    <t xml:space="preserve">'[R4A_0331.XLS]Tregion'!R230C1</t>
  </si>
  <si>
    <t xml:space="preserve">'[R4A_0331.XLS]Tregion'!R230C2</t>
  </si>
  <si>
    <t xml:space="preserve">'[R4A_0331.XLS]Tregion'!R230C3</t>
  </si>
  <si>
    <t xml:space="preserve">'[R4A_0331.XLS]Tregion'!R230C4</t>
  </si>
  <si>
    <t xml:space="preserve">'[R4A_0331.XLS]Tregion'!R230C32</t>
  </si>
  <si>
    <t xml:space="preserve">'[R4A_0331.XLS]Tregion'!R230C10</t>
  </si>
  <si>
    <t xml:space="preserve">'[R4A_0331.XLS]Tregion'!R230C24</t>
  </si>
  <si>
    <t xml:space="preserve">'[R4B_0331.XLS]Tregion'!R230C1</t>
  </si>
  <si>
    <t xml:space="preserve">'[R4B_0331.XLS]Tregion'!R230C2</t>
  </si>
  <si>
    <t xml:space="preserve">'[R4B_0331.XLS]Tregion'!R230C3</t>
  </si>
  <si>
    <t xml:space="preserve">'[R4B_0331.XLS]Tregion'!R230C4</t>
  </si>
  <si>
    <t xml:space="preserve">'[R4B_0331.XLS]Tregion'!R230C32</t>
  </si>
  <si>
    <t xml:space="preserve">'[R4B_0331.XLS]Tregion'!R230C10</t>
  </si>
  <si>
    <t xml:space="preserve">'[R4B_0331.XLS]Tregion'!R230C24</t>
  </si>
  <si>
    <t xml:space="preserve">'[R4C_0331.XLS]Tregion'!R230C1</t>
  </si>
  <si>
    <t xml:space="preserve">'[R4C_0331.XLS]Tregion'!R230C2</t>
  </si>
  <si>
    <t xml:space="preserve">'[R4C_0331.XLS]Tregion'!R230C3</t>
  </si>
  <si>
    <t xml:space="preserve">'[R4C_0331.XLS]Tregion'!R230C4</t>
  </si>
  <si>
    <t xml:space="preserve">'[R4C_0331.XLS]Tregion'!R230C32</t>
  </si>
  <si>
    <t xml:space="preserve">'[R4C_0331.XLS]Tregion'!R230C10</t>
  </si>
  <si>
    <t xml:space="preserve">'[R4C_0331.XLS]Tregion'!R230C24</t>
  </si>
  <si>
    <t xml:space="preserve">'[R5_0331.XLS]Tregion'!R230C1</t>
  </si>
  <si>
    <t xml:space="preserve">'[R5_0331.XLS]Tregion'!R230C2</t>
  </si>
  <si>
    <t xml:space="preserve">'[R5_0331.XLS]Tregion'!R230C3</t>
  </si>
  <si>
    <t xml:space="preserve">'[R5_0331.XLS]Tregion'!R230C4</t>
  </si>
  <si>
    <t xml:space="preserve">'[R5_0331.XLS]Tregion'!R230C32</t>
  </si>
  <si>
    <t xml:space="preserve">'[R5_0331.XLS]Tregion'!R230C10</t>
  </si>
  <si>
    <t xml:space="preserve">'[R5_0331.XLS]Tregion'!R230C24</t>
  </si>
  <si>
    <t xml:space="preserve">'[R6_0331.XLS]Tregion'!R230C1</t>
  </si>
  <si>
    <t xml:space="preserve">'[R6_0331.XLS]Tregion'!R230C2</t>
  </si>
  <si>
    <t xml:space="preserve">'[R6_0331.XLS]Tregion'!R230C3</t>
  </si>
  <si>
    <t xml:space="preserve">'[R6_0331.XLS]Tregion'!R230C4</t>
  </si>
  <si>
    <t xml:space="preserve">'[R6_0331.XLS]Tregion'!R230C32</t>
  </si>
  <si>
    <t xml:space="preserve">'[R6_0331.XLS]Tregion'!R230C10</t>
  </si>
  <si>
    <t xml:space="preserve">'[R6_0331.XLS]Tregion'!R230C24</t>
  </si>
  <si>
    <t xml:space="preserve">'[R1_0331.XLS]Tregion'!R231C1</t>
  </si>
  <si>
    <t xml:space="preserve">'[R1_0331.XLS]Tregion'!R231C2</t>
  </si>
  <si>
    <t xml:space="preserve">'[R1_0331.XLS]Tregion'!R231C3</t>
  </si>
  <si>
    <t xml:space="preserve">'[R1_0331.XLS]Tregion'!R231C4</t>
  </si>
  <si>
    <t xml:space="preserve">'[R1_0331.XLS]Tregion'!R231C32</t>
  </si>
  <si>
    <t xml:space="preserve">'[R1_0331.XLS]Tregion'!R231C10</t>
  </si>
  <si>
    <t xml:space="preserve">'[R1_0331.XLS]Tregion'!R231C24</t>
  </si>
  <si>
    <t xml:space="preserve">'[R1A_0331.XLS]Tregion'!R231C1</t>
  </si>
  <si>
    <t xml:space="preserve">'[R1A_0331.XLS]Tregion'!R231C2</t>
  </si>
  <si>
    <t xml:space="preserve">'[R1A_0331.XLS]Tregion'!R231C3</t>
  </si>
  <si>
    <t xml:space="preserve">'[R1A_0331.XLS]Tregion'!R231C4</t>
  </si>
  <si>
    <t xml:space="preserve">'[R1A_0331.XLS]Tregion'!R231C32</t>
  </si>
  <si>
    <t xml:space="preserve">'[R1A_0331.XLS]Tregion'!R231C10</t>
  </si>
  <si>
    <t xml:space="preserve">'[R1A_0331.XLS]Tregion'!R231C24</t>
  </si>
  <si>
    <t xml:space="preserve">'[R1B_0331.XLS]Tregion'!R231C1</t>
  </si>
  <si>
    <t xml:space="preserve">'[R1B_0331.XLS]Tregion'!R231C2</t>
  </si>
  <si>
    <t xml:space="preserve">'[R1B_0331.XLS]Tregion'!R231C3</t>
  </si>
  <si>
    <t xml:space="preserve">'[R1B_0331.XLS]Tregion'!R231C4</t>
  </si>
  <si>
    <t xml:space="preserve">'[R1B_0331.XLS]Tregion'!R231C32</t>
  </si>
  <si>
    <t xml:space="preserve">'[R1B_0331.XLS]Tregion'!R231C10</t>
  </si>
  <si>
    <t xml:space="preserve">'[R1B_0331.XLS]Tregion'!R231C24</t>
  </si>
  <si>
    <t xml:space="preserve">'[R1C_0331.XLS]Tregion'!R231C1</t>
  </si>
  <si>
    <t xml:space="preserve">'[R1C_0331.XLS]Tregion'!R231C2</t>
  </si>
  <si>
    <t xml:space="preserve">'[R1C_0331.XLS]Tregion'!R231C3</t>
  </si>
  <si>
    <t xml:space="preserve">'[R1C_0331.XLS]Tregion'!R231C4</t>
  </si>
  <si>
    <t xml:space="preserve">'[R1C_0331.XLS]Tregion'!R231C32</t>
  </si>
  <si>
    <t xml:space="preserve">'[R1C_0331.XLS]Tregion'!R231C10</t>
  </si>
  <si>
    <t xml:space="preserve">'[R1C_0331.XLS]Tregion'!R231C24</t>
  </si>
  <si>
    <t xml:space="preserve">'[R1E_0331.XLS]Tregion'!R231C1</t>
  </si>
  <si>
    <t xml:space="preserve">'[R1E_0331.XLS]Tregion'!R231C2</t>
  </si>
  <si>
    <t xml:space="preserve">'[R1E_0331.XLS]Tregion'!R231C3</t>
  </si>
  <si>
    <t xml:space="preserve">'[R1E_0331.XLS]Tregion'!R231C4</t>
  </si>
  <si>
    <t xml:space="preserve">'[R1E_0331.XLS]Tregion'!R231C32</t>
  </si>
  <si>
    <t xml:space="preserve">'[R1E_0331.XLS]Tregion'!R231C10</t>
  </si>
  <si>
    <t xml:space="preserve">'[R1E_0331.XLS]Tregion'!R231C24</t>
  </si>
  <si>
    <t xml:space="preserve">'[R1Z_0331.XLS]Tregion'!R231C1</t>
  </si>
  <si>
    <t xml:space="preserve">'[R1Z_0331.XLS]Tregion'!R231C2</t>
  </si>
  <si>
    <t xml:space="preserve">'[R1Z_0331.XLS]Tregion'!R231C3</t>
  </si>
  <si>
    <t xml:space="preserve">'[R1Z_0331.XLS]Tregion'!R231C4</t>
  </si>
  <si>
    <t xml:space="preserve">'[R1Z_0331.XLS]Tregion'!R231C32</t>
  </si>
  <si>
    <t xml:space="preserve">'[R1Z_0331.XLS]Tregion'!R231C10</t>
  </si>
  <si>
    <t xml:space="preserve">'[R1Z_0331.XLS]Tregion'!R231C24</t>
  </si>
  <si>
    <t xml:space="preserve">'[R3B_0331.XLS]Tregion'!R231C1</t>
  </si>
  <si>
    <t xml:space="preserve">'[R3B_0331.XLS]Tregion'!R231C2</t>
  </si>
  <si>
    <t xml:space="preserve">'[R3B_0331.XLS]Tregion'!R231C3</t>
  </si>
  <si>
    <t xml:space="preserve">'[R3B_0331.XLS]Tregion'!R231C4</t>
  </si>
  <si>
    <t xml:space="preserve">'[R3B_0331.XLS]Tregion'!R231C32</t>
  </si>
  <si>
    <t xml:space="preserve">'[R3B_0331.XLS]Tregion'!R231C10</t>
  </si>
  <si>
    <t xml:space="preserve">'[R3B_0331.XLS]Tregion'!R231C24</t>
  </si>
  <si>
    <t xml:space="preserve">'[R4_0331.XLS]Tregion'!R231C1</t>
  </si>
  <si>
    <t xml:space="preserve">'[R4_0331.XLS]Tregion'!R231C2</t>
  </si>
  <si>
    <t xml:space="preserve">'[R4_0331.XLS]Tregion'!R231C3</t>
  </si>
  <si>
    <t xml:space="preserve">'[R4_0331.XLS]Tregion'!R231C4</t>
  </si>
  <si>
    <t xml:space="preserve">'[R4_0331.XLS]Tregion'!R231C32</t>
  </si>
  <si>
    <t xml:space="preserve">'[R4_0331.XLS]Tregion'!R231C10</t>
  </si>
  <si>
    <t xml:space="preserve">'[R4_0331.XLS]Tregion'!R231C24</t>
  </si>
  <si>
    <t xml:space="preserve">'[R4A_0331.XLS]Tregion'!R231C1</t>
  </si>
  <si>
    <t xml:space="preserve">'[R4A_0331.XLS]Tregion'!R231C2</t>
  </si>
  <si>
    <t xml:space="preserve">'[R4A_0331.XLS]Tregion'!R231C3</t>
  </si>
  <si>
    <t xml:space="preserve">'[R4A_0331.XLS]Tregion'!R231C4</t>
  </si>
  <si>
    <t xml:space="preserve">'[R4A_0331.XLS]Tregion'!R231C32</t>
  </si>
  <si>
    <t xml:space="preserve">'[R4A_0331.XLS]Tregion'!R231C10</t>
  </si>
  <si>
    <t xml:space="preserve">'[R4A_0331.XLS]Tregion'!R231C24</t>
  </si>
  <si>
    <t xml:space="preserve">'[R4B_0331.XLS]Tregion'!R231C1</t>
  </si>
  <si>
    <t xml:space="preserve">'[R4B_0331.XLS]Tregion'!R231C2</t>
  </si>
  <si>
    <t xml:space="preserve">'[R4B_0331.XLS]Tregion'!R231C3</t>
  </si>
  <si>
    <t xml:space="preserve">'[R4B_0331.XLS]Tregion'!R231C4</t>
  </si>
  <si>
    <t xml:space="preserve">'[R4B_0331.XLS]Tregion'!R231C32</t>
  </si>
  <si>
    <t xml:space="preserve">'[R4B_0331.XLS]Tregion'!R231C10</t>
  </si>
  <si>
    <t xml:space="preserve">'[R4B_0331.XLS]Tregion'!R231C24</t>
  </si>
  <si>
    <t xml:space="preserve">'[R4C_0331.XLS]Tregion'!R231C1</t>
  </si>
  <si>
    <t xml:space="preserve">'[R4C_0331.XLS]Tregion'!R231C2</t>
  </si>
  <si>
    <t xml:space="preserve">'[R4C_0331.XLS]Tregion'!R231C3</t>
  </si>
  <si>
    <t xml:space="preserve">'[R4C_0331.XLS]Tregion'!R231C4</t>
  </si>
  <si>
    <t xml:space="preserve">'[R4C_0331.XLS]Tregion'!R231C32</t>
  </si>
  <si>
    <t xml:space="preserve">'[R4C_0331.XLS]Tregion'!R231C10</t>
  </si>
  <si>
    <t xml:space="preserve">'[R4C_0331.XLS]Tregion'!R231C24</t>
  </si>
  <si>
    <t xml:space="preserve">'[R5_0331.XLS]Tregion'!R231C1</t>
  </si>
  <si>
    <t xml:space="preserve">'[R5_0331.XLS]Tregion'!R231C2</t>
  </si>
  <si>
    <t xml:space="preserve">'[R5_0331.XLS]Tregion'!R231C3</t>
  </si>
  <si>
    <t xml:space="preserve">'[R5_0331.XLS]Tregion'!R231C4</t>
  </si>
  <si>
    <t xml:space="preserve">'[R5_0331.XLS]Tregion'!R231C32</t>
  </si>
  <si>
    <t xml:space="preserve">'[R5_0331.XLS]Tregion'!R231C10</t>
  </si>
  <si>
    <t xml:space="preserve">'[R5_0331.XLS]Tregion'!R231C24</t>
  </si>
  <si>
    <t xml:space="preserve">'[R6_0331.XLS]Tregion'!R231C1</t>
  </si>
  <si>
    <t xml:space="preserve">'[R6_0331.XLS]Tregion'!R231C2</t>
  </si>
  <si>
    <t xml:space="preserve">'[R6_0331.XLS]Tregion'!R231C3</t>
  </si>
  <si>
    <t xml:space="preserve">'[R6_0331.XLS]Tregion'!R231C4</t>
  </si>
  <si>
    <t xml:space="preserve">'[R6_0331.XLS]Tregion'!R231C32</t>
  </si>
  <si>
    <t xml:space="preserve">'[R6_0331.XLS]Tregion'!R231C10</t>
  </si>
  <si>
    <t xml:space="preserve">'[R6_0331.XLS]Tregion'!R231C24</t>
  </si>
  <si>
    <t xml:space="preserve">'[R1_0331.XLS]Tregion'!R232C1</t>
  </si>
  <si>
    <t xml:space="preserve">'[R1_0331.XLS]Tregion'!R232C2</t>
  </si>
  <si>
    <t xml:space="preserve">'[R1_0331.XLS]Tregion'!R232C3</t>
  </si>
  <si>
    <t xml:space="preserve">'[R1_0331.XLS]Tregion'!R232C4</t>
  </si>
  <si>
    <t xml:space="preserve">'[R1_0331.XLS]Tregion'!R232C32</t>
  </si>
  <si>
    <t xml:space="preserve">'[R1_0331.XLS]Tregion'!R232C10</t>
  </si>
  <si>
    <t xml:space="preserve">'[R1_0331.XLS]Tregion'!R232C24</t>
  </si>
  <si>
    <t xml:space="preserve">'[R1A_0331.XLS]Tregion'!R232C1</t>
  </si>
  <si>
    <t xml:space="preserve">'[R1A_0331.XLS]Tregion'!R232C2</t>
  </si>
  <si>
    <t xml:space="preserve">'[R1A_0331.XLS]Tregion'!R232C3</t>
  </si>
  <si>
    <t xml:space="preserve">'[R1A_0331.XLS]Tregion'!R232C4</t>
  </si>
  <si>
    <t xml:space="preserve">'[R1A_0331.XLS]Tregion'!R232C32</t>
  </si>
  <si>
    <t xml:space="preserve">'[R1A_0331.XLS]Tregion'!R232C10</t>
  </si>
  <si>
    <t xml:space="preserve">'[R1A_0331.XLS]Tregion'!R232C24</t>
  </si>
  <si>
    <t xml:space="preserve">'[R1B_0331.XLS]Tregion'!R232C1</t>
  </si>
  <si>
    <t xml:space="preserve">'[R1B_0331.XLS]Tregion'!R232C2</t>
  </si>
  <si>
    <t xml:space="preserve">'[R1B_0331.XLS]Tregion'!R232C3</t>
  </si>
  <si>
    <t xml:space="preserve">'[R1B_0331.XLS]Tregion'!R232C4</t>
  </si>
  <si>
    <t xml:space="preserve">'[R1B_0331.XLS]Tregion'!R232C32</t>
  </si>
  <si>
    <t xml:space="preserve">'[R1B_0331.XLS]Tregion'!R232C10</t>
  </si>
  <si>
    <t xml:space="preserve">'[R1B_0331.XLS]Tregion'!R232C24</t>
  </si>
  <si>
    <t xml:space="preserve">'[R1C_0331.XLS]Tregion'!R232C1</t>
  </si>
  <si>
    <t xml:space="preserve">'[R1C_0331.XLS]Tregion'!R232C2</t>
  </si>
  <si>
    <t xml:space="preserve">'[R1C_0331.XLS]Tregion'!R232C3</t>
  </si>
  <si>
    <t xml:space="preserve">'[R1C_0331.XLS]Tregion'!R232C4</t>
  </si>
  <si>
    <t xml:space="preserve">'[R1C_0331.XLS]Tregion'!R232C32</t>
  </si>
  <si>
    <t xml:space="preserve">'[R1C_0331.XLS]Tregion'!R232C10</t>
  </si>
  <si>
    <t xml:space="preserve">'[R1C_0331.XLS]Tregion'!R232C24</t>
  </si>
  <si>
    <t xml:space="preserve">'[R1E_0331.XLS]Tregion'!R232C1</t>
  </si>
  <si>
    <t xml:space="preserve">'[R1E_0331.XLS]Tregion'!R232C2</t>
  </si>
  <si>
    <t xml:space="preserve">'[R1E_0331.XLS]Tregion'!R232C3</t>
  </si>
  <si>
    <t xml:space="preserve">'[R1E_0331.XLS]Tregion'!R232C4</t>
  </si>
  <si>
    <t xml:space="preserve">'[R1E_0331.XLS]Tregion'!R232C32</t>
  </si>
  <si>
    <t xml:space="preserve">'[R1E_0331.XLS]Tregion'!R232C10</t>
  </si>
  <si>
    <t xml:space="preserve">'[R1E_0331.XLS]Tregion'!R232C24</t>
  </si>
  <si>
    <t xml:space="preserve">'[R1Z_0331.XLS]Tregion'!R232C1</t>
  </si>
  <si>
    <t xml:space="preserve">'[R1Z_0331.XLS]Tregion'!R232C2</t>
  </si>
  <si>
    <t xml:space="preserve">'[R1Z_0331.XLS]Tregion'!R232C3</t>
  </si>
  <si>
    <t xml:space="preserve">'[R1Z_0331.XLS]Tregion'!R232C4</t>
  </si>
  <si>
    <t xml:space="preserve">'[R1Z_0331.XLS]Tregion'!R232C32</t>
  </si>
  <si>
    <t xml:space="preserve">'[R1Z_0331.XLS]Tregion'!R232C10</t>
  </si>
  <si>
    <t xml:space="preserve">'[R1Z_0331.XLS]Tregion'!R232C24</t>
  </si>
  <si>
    <t xml:space="preserve">'[R3B_0331.XLS]Tregion'!R232C1</t>
  </si>
  <si>
    <t xml:space="preserve">'[R3B_0331.XLS]Tregion'!R232C2</t>
  </si>
  <si>
    <t xml:space="preserve">'[R3B_0331.XLS]Tregion'!R232C3</t>
  </si>
  <si>
    <t xml:space="preserve">'[R3B_0331.XLS]Tregion'!R232C4</t>
  </si>
  <si>
    <t xml:space="preserve">'[R3B_0331.XLS]Tregion'!R232C32</t>
  </si>
  <si>
    <t xml:space="preserve">'[R3B_0331.XLS]Tregion'!R232C10</t>
  </si>
  <si>
    <t xml:space="preserve">'[R3B_0331.XLS]Tregion'!R232C24</t>
  </si>
  <si>
    <t xml:space="preserve">'[R4_0331.XLS]Tregion'!R232C1</t>
  </si>
  <si>
    <t xml:space="preserve">'[R4_0331.XLS]Tregion'!R232C2</t>
  </si>
  <si>
    <t xml:space="preserve">'[R4_0331.XLS]Tregion'!R232C3</t>
  </si>
  <si>
    <t xml:space="preserve">'[R4_0331.XLS]Tregion'!R232C4</t>
  </si>
  <si>
    <t xml:space="preserve">'[R4_0331.XLS]Tregion'!R232C32</t>
  </si>
  <si>
    <t xml:space="preserve">'[R4_0331.XLS]Tregion'!R232C10</t>
  </si>
  <si>
    <t xml:space="preserve">'[R4_0331.XLS]Tregion'!R232C24</t>
  </si>
  <si>
    <t xml:space="preserve">'[R4A_0331.XLS]Tregion'!R232C1</t>
  </si>
  <si>
    <t xml:space="preserve">'[R4A_0331.XLS]Tregion'!R232C2</t>
  </si>
  <si>
    <t xml:space="preserve">'[R4A_0331.XLS]Tregion'!R232C3</t>
  </si>
  <si>
    <t xml:space="preserve">'[R4A_0331.XLS]Tregion'!R232C4</t>
  </si>
  <si>
    <t xml:space="preserve">'[R4A_0331.XLS]Tregion'!R232C32</t>
  </si>
  <si>
    <t xml:space="preserve">'[R4A_0331.XLS]Tregion'!R232C10</t>
  </si>
  <si>
    <t xml:space="preserve">'[R4A_0331.XLS]Tregion'!R232C24</t>
  </si>
  <si>
    <t xml:space="preserve">'[R4B_0331.XLS]Tregion'!R232C1</t>
  </si>
  <si>
    <t xml:space="preserve">'[R4B_0331.XLS]Tregion'!R232C2</t>
  </si>
  <si>
    <t xml:space="preserve">'[R4B_0331.XLS]Tregion'!R232C3</t>
  </si>
  <si>
    <t xml:space="preserve">'[R4B_0331.XLS]Tregion'!R232C4</t>
  </si>
  <si>
    <t xml:space="preserve">'[R4B_0331.XLS]Tregion'!R232C32</t>
  </si>
  <si>
    <t xml:space="preserve">'[R4B_0331.XLS]Tregion'!R232C10</t>
  </si>
  <si>
    <t xml:space="preserve">'[R4B_0331.XLS]Tregion'!R232C24</t>
  </si>
  <si>
    <t xml:space="preserve">'[R4C_0331.XLS]Tregion'!R232C1</t>
  </si>
  <si>
    <t xml:space="preserve">'[R4C_0331.XLS]Tregion'!R232C2</t>
  </si>
  <si>
    <t xml:space="preserve">'[R4C_0331.XLS]Tregion'!R232C3</t>
  </si>
  <si>
    <t xml:space="preserve">'[R4C_0331.XLS]Tregion'!R232C4</t>
  </si>
  <si>
    <t xml:space="preserve">'[R4C_0331.XLS]Tregion'!R232C32</t>
  </si>
  <si>
    <t xml:space="preserve">'[R4C_0331.XLS]Tregion'!R232C10</t>
  </si>
  <si>
    <t xml:space="preserve">'[R4C_0331.XLS]Tregion'!R232C24</t>
  </si>
  <si>
    <t xml:space="preserve">'[R5_0331.XLS]Tregion'!R232C1</t>
  </si>
  <si>
    <t xml:space="preserve">'[R5_0331.XLS]Tregion'!R232C2</t>
  </si>
  <si>
    <t xml:space="preserve">'[R5_0331.XLS]Tregion'!R232C3</t>
  </si>
  <si>
    <t xml:space="preserve">'[R5_0331.XLS]Tregion'!R232C4</t>
  </si>
  <si>
    <t xml:space="preserve">'[R5_0331.XLS]Tregion'!R232C32</t>
  </si>
  <si>
    <t xml:space="preserve">'[R5_0331.XLS]Tregion'!R232C10</t>
  </si>
  <si>
    <t xml:space="preserve">'[R5_0331.XLS]Tregion'!R232C24</t>
  </si>
  <si>
    <t xml:space="preserve">'[R6_0331.XLS]Tregion'!R232C1</t>
  </si>
  <si>
    <t xml:space="preserve">'[R6_0331.XLS]Tregion'!R232C2</t>
  </si>
  <si>
    <t xml:space="preserve">'[R6_0331.XLS]Tregion'!R232C3</t>
  </si>
  <si>
    <t xml:space="preserve">'[R6_0331.XLS]Tregion'!R232C4</t>
  </si>
  <si>
    <t xml:space="preserve">'[R6_0331.XLS]Tregion'!R232C32</t>
  </si>
  <si>
    <t xml:space="preserve">'[R6_0331.XLS]Tregion'!R232C10</t>
  </si>
  <si>
    <t xml:space="preserve">'[R6_0331.XLS]Tregion'!R232C24</t>
  </si>
  <si>
    <t xml:space="preserve">'[R1_0331.XLS]Tregion'!R233C1</t>
  </si>
  <si>
    <t xml:space="preserve">'[R1_0331.XLS]Tregion'!R233C2</t>
  </si>
  <si>
    <t xml:space="preserve">'[R1_0331.XLS]Tregion'!R233C3</t>
  </si>
  <si>
    <t xml:space="preserve">'[R1_0331.XLS]Tregion'!R233C4</t>
  </si>
  <si>
    <t xml:space="preserve">'[R1_0331.XLS]Tregion'!R233C32</t>
  </si>
  <si>
    <t xml:space="preserve">'[R1_0331.XLS]Tregion'!R233C10</t>
  </si>
  <si>
    <t xml:space="preserve">'[R1_0331.XLS]Tregion'!R233C24</t>
  </si>
  <si>
    <t xml:space="preserve">'[R1A_0331.XLS]Tregion'!R233C1</t>
  </si>
  <si>
    <t xml:space="preserve">'[R1A_0331.XLS]Tregion'!R233C2</t>
  </si>
  <si>
    <t xml:space="preserve">'[R1A_0331.XLS]Tregion'!R233C3</t>
  </si>
  <si>
    <t xml:space="preserve">'[R1A_0331.XLS]Tregion'!R233C4</t>
  </si>
  <si>
    <t xml:space="preserve">'[R1A_0331.XLS]Tregion'!R233C32</t>
  </si>
  <si>
    <t xml:space="preserve">'[R1A_0331.XLS]Tregion'!R233C10</t>
  </si>
  <si>
    <t xml:space="preserve">'[R1A_0331.XLS]Tregion'!R233C24</t>
  </si>
  <si>
    <t xml:space="preserve">'[R1B_0331.XLS]Tregion'!R233C1</t>
  </si>
  <si>
    <t xml:space="preserve">'[R1B_0331.XLS]Tregion'!R233C2</t>
  </si>
  <si>
    <t xml:space="preserve">'[R1B_0331.XLS]Tregion'!R233C3</t>
  </si>
  <si>
    <t xml:space="preserve">'[R1B_0331.XLS]Tregion'!R233C4</t>
  </si>
  <si>
    <t xml:space="preserve">'[R1B_0331.XLS]Tregion'!R233C32</t>
  </si>
  <si>
    <t xml:space="preserve">'[R1B_0331.XLS]Tregion'!R233C10</t>
  </si>
  <si>
    <t xml:space="preserve">'[R1B_0331.XLS]Tregion'!R233C24</t>
  </si>
  <si>
    <t xml:space="preserve">'[R1C_0331.XLS]Tregion'!R233C1</t>
  </si>
  <si>
    <t xml:space="preserve">'[R1C_0331.XLS]Tregion'!R233C2</t>
  </si>
  <si>
    <t xml:space="preserve">'[R1C_0331.XLS]Tregion'!R233C3</t>
  </si>
  <si>
    <t xml:space="preserve">'[R1C_0331.XLS]Tregion'!R233C4</t>
  </si>
  <si>
    <t xml:space="preserve">'[R1C_0331.XLS]Tregion'!R233C32</t>
  </si>
  <si>
    <t xml:space="preserve">'[R1C_0331.XLS]Tregion'!R233C10</t>
  </si>
  <si>
    <t xml:space="preserve">'[R1C_0331.XLS]Tregion'!R233C24</t>
  </si>
  <si>
    <t xml:space="preserve">'[R1E_0331.XLS]Tregion'!R233C1</t>
  </si>
  <si>
    <t xml:space="preserve">'[R1E_0331.XLS]Tregion'!R233C2</t>
  </si>
  <si>
    <t xml:space="preserve">'[R1E_0331.XLS]Tregion'!R233C3</t>
  </si>
  <si>
    <t xml:space="preserve">'[R1E_0331.XLS]Tregion'!R233C4</t>
  </si>
  <si>
    <t xml:space="preserve">'[R1E_0331.XLS]Tregion'!R233C32</t>
  </si>
  <si>
    <t xml:space="preserve">'[R1E_0331.XLS]Tregion'!R233C10</t>
  </si>
  <si>
    <t xml:space="preserve">'[R1E_0331.XLS]Tregion'!R233C24</t>
  </si>
  <si>
    <t xml:space="preserve">'[R1Z_0331.XLS]Tregion'!R233C1</t>
  </si>
  <si>
    <t xml:space="preserve">'[R1Z_0331.XLS]Tregion'!R233C2</t>
  </si>
  <si>
    <t xml:space="preserve">'[R1Z_0331.XLS]Tregion'!R233C3</t>
  </si>
  <si>
    <t xml:space="preserve">'[R1Z_0331.XLS]Tregion'!R233C4</t>
  </si>
  <si>
    <t xml:space="preserve">'[R1Z_0331.XLS]Tregion'!R233C32</t>
  </si>
  <si>
    <t xml:space="preserve">'[R1Z_0331.XLS]Tregion'!R233C10</t>
  </si>
  <si>
    <t xml:space="preserve">'[R1Z_0331.XLS]Tregion'!R233C24</t>
  </si>
  <si>
    <t xml:space="preserve">'[R3B_0331.XLS]Tregion'!R233C1</t>
  </si>
  <si>
    <t xml:space="preserve">'[R3B_0331.XLS]Tregion'!R233C2</t>
  </si>
  <si>
    <t xml:space="preserve">'[R3B_0331.XLS]Tregion'!R233C3</t>
  </si>
  <si>
    <t xml:space="preserve">'[R3B_0331.XLS]Tregion'!R233C4</t>
  </si>
  <si>
    <t xml:space="preserve">'[R3B_0331.XLS]Tregion'!R233C32</t>
  </si>
  <si>
    <t xml:space="preserve">'[R3B_0331.XLS]Tregion'!R233C10</t>
  </si>
  <si>
    <t xml:space="preserve">'[R3B_0331.XLS]Tregion'!R233C24</t>
  </si>
  <si>
    <t xml:space="preserve">'[R4_0331.XLS]Tregion'!R233C1</t>
  </si>
  <si>
    <t xml:space="preserve">'[R4_0331.XLS]Tregion'!R233C2</t>
  </si>
  <si>
    <t xml:space="preserve">'[R4_0331.XLS]Tregion'!R233C3</t>
  </si>
  <si>
    <t xml:space="preserve">'[R4_0331.XLS]Tregion'!R233C4</t>
  </si>
  <si>
    <t xml:space="preserve">'[R4_0331.XLS]Tregion'!R233C32</t>
  </si>
  <si>
    <t xml:space="preserve">'[R4_0331.XLS]Tregion'!R233C10</t>
  </si>
  <si>
    <t xml:space="preserve">'[R4_0331.XLS]Tregion'!R233C24</t>
  </si>
  <si>
    <t xml:space="preserve">'[R4A_0331.XLS]Tregion'!R233C1</t>
  </si>
  <si>
    <t xml:space="preserve">'[R4A_0331.XLS]Tregion'!R233C2</t>
  </si>
  <si>
    <t xml:space="preserve">'[R4A_0331.XLS]Tregion'!R233C3</t>
  </si>
  <si>
    <t xml:space="preserve">'[R4A_0331.XLS]Tregion'!R233C4</t>
  </si>
  <si>
    <t xml:space="preserve">'[R4A_0331.XLS]Tregion'!R233C32</t>
  </si>
  <si>
    <t xml:space="preserve">'[R4A_0331.XLS]Tregion'!R233C10</t>
  </si>
  <si>
    <t xml:space="preserve">'[R4A_0331.XLS]Tregion'!R233C24</t>
  </si>
  <si>
    <t xml:space="preserve">'[R4B_0331.XLS]Tregion'!R233C1</t>
  </si>
  <si>
    <t xml:space="preserve">'[R4B_0331.XLS]Tregion'!R233C2</t>
  </si>
  <si>
    <t xml:space="preserve">'[R4B_0331.XLS]Tregion'!R233C3</t>
  </si>
  <si>
    <t xml:space="preserve">'[R4B_0331.XLS]Tregion'!R233C4</t>
  </si>
  <si>
    <t xml:space="preserve">'[R4B_0331.XLS]Tregion'!R233C32</t>
  </si>
  <si>
    <t xml:space="preserve">'[R4B_0331.XLS]Tregion'!R233C10</t>
  </si>
  <si>
    <t xml:space="preserve">'[R4B_0331.XLS]Tregion'!R233C24</t>
  </si>
  <si>
    <t xml:space="preserve">'[R4C_0331.XLS]Tregion'!R233C1</t>
  </si>
  <si>
    <t xml:space="preserve">'[R4C_0331.XLS]Tregion'!R233C2</t>
  </si>
  <si>
    <t xml:space="preserve">'[R4C_0331.XLS]Tregion'!R233C3</t>
  </si>
  <si>
    <t xml:space="preserve">'[R4C_0331.XLS]Tregion'!R233C4</t>
  </si>
  <si>
    <t xml:space="preserve">'[R4C_0331.XLS]Tregion'!R233C32</t>
  </si>
  <si>
    <t xml:space="preserve">'[R4C_0331.XLS]Tregion'!R233C10</t>
  </si>
  <si>
    <t xml:space="preserve">'[R4C_0331.XLS]Tregion'!R233C24</t>
  </si>
  <si>
    <t xml:space="preserve">'[R5_0331.XLS]Tregion'!R233C1</t>
  </si>
  <si>
    <t xml:space="preserve">'[R5_0331.XLS]Tregion'!R233C2</t>
  </si>
  <si>
    <t xml:space="preserve">'[R5_0331.XLS]Tregion'!R233C3</t>
  </si>
  <si>
    <t xml:space="preserve">'[R5_0331.XLS]Tregion'!R233C4</t>
  </si>
  <si>
    <t xml:space="preserve">'[R5_0331.XLS]Tregion'!R233C32</t>
  </si>
  <si>
    <t xml:space="preserve">'[R5_0331.XLS]Tregion'!R233C10</t>
  </si>
  <si>
    <t xml:space="preserve">'[R5_0331.XLS]Tregion'!R233C24</t>
  </si>
  <si>
    <t xml:space="preserve">'[R6_0331.XLS]Tregion'!R233C1</t>
  </si>
  <si>
    <t xml:space="preserve">'[R6_0331.XLS]Tregion'!R233C2</t>
  </si>
  <si>
    <t xml:space="preserve">'[R6_0331.XLS]Tregion'!R233C3</t>
  </si>
  <si>
    <t xml:space="preserve">'[R6_0331.XLS]Tregion'!R233C4</t>
  </si>
  <si>
    <t xml:space="preserve">'[R6_0331.XLS]Tregion'!R233C32</t>
  </si>
  <si>
    <t xml:space="preserve">'[R6_0331.XLS]Tregion'!R233C10</t>
  </si>
  <si>
    <t xml:space="preserve">'[R6_0331.XLS]Tregion'!R233C24</t>
  </si>
  <si>
    <t xml:space="preserve">'[R1_0331.XLS]Tregion'!R234C1</t>
  </si>
  <si>
    <t xml:space="preserve">'[R1_0331.XLS]Tregion'!R234C2</t>
  </si>
  <si>
    <t xml:space="preserve">'[R1_0331.XLS]Tregion'!R234C3</t>
  </si>
  <si>
    <t xml:space="preserve">'[R1_0331.XLS]Tregion'!R234C4</t>
  </si>
  <si>
    <t xml:space="preserve">'[R1_0331.XLS]Tregion'!R234C32</t>
  </si>
  <si>
    <t xml:space="preserve">'[R1_0331.XLS]Tregion'!R234C10</t>
  </si>
  <si>
    <t xml:space="preserve">'[R1_0331.XLS]Tregion'!R234C24</t>
  </si>
  <si>
    <t xml:space="preserve">'[R1A_0331.XLS]Tregion'!R234C1</t>
  </si>
  <si>
    <t xml:space="preserve">'[R1A_0331.XLS]Tregion'!R234C2</t>
  </si>
  <si>
    <t xml:space="preserve">'[R1A_0331.XLS]Tregion'!R234C3</t>
  </si>
  <si>
    <t xml:space="preserve">'[R1A_0331.XLS]Tregion'!R234C4</t>
  </si>
  <si>
    <t xml:space="preserve">'[R1A_0331.XLS]Tregion'!R234C32</t>
  </si>
  <si>
    <t xml:space="preserve">'[R1A_0331.XLS]Tregion'!R234C10</t>
  </si>
  <si>
    <t xml:space="preserve">'[R1A_0331.XLS]Tregion'!R234C24</t>
  </si>
  <si>
    <t xml:space="preserve">'[R1B_0331.XLS]Tregion'!R234C1</t>
  </si>
  <si>
    <t xml:space="preserve">'[R1B_0331.XLS]Tregion'!R234C2</t>
  </si>
  <si>
    <t xml:space="preserve">'[R1B_0331.XLS]Tregion'!R234C3</t>
  </si>
  <si>
    <t xml:space="preserve">'[R1B_0331.XLS]Tregion'!R234C4</t>
  </si>
  <si>
    <t xml:space="preserve">'[R1B_0331.XLS]Tregion'!R234C32</t>
  </si>
  <si>
    <t xml:space="preserve">'[R1B_0331.XLS]Tregion'!R234C10</t>
  </si>
  <si>
    <t xml:space="preserve">'[R1B_0331.XLS]Tregion'!R234C24</t>
  </si>
  <si>
    <t xml:space="preserve">'[R1C_0331.XLS]Tregion'!R234C1</t>
  </si>
  <si>
    <t xml:space="preserve">'[R1C_0331.XLS]Tregion'!R234C2</t>
  </si>
  <si>
    <t xml:space="preserve">'[R1C_0331.XLS]Tregion'!R234C3</t>
  </si>
  <si>
    <t xml:space="preserve">'[R1C_0331.XLS]Tregion'!R234C4</t>
  </si>
  <si>
    <t xml:space="preserve">'[R1C_0331.XLS]Tregion'!R234C32</t>
  </si>
  <si>
    <t xml:space="preserve">'[R1C_0331.XLS]Tregion'!R234C10</t>
  </si>
  <si>
    <t xml:space="preserve">'[R1C_0331.XLS]Tregion'!R234C24</t>
  </si>
  <si>
    <t xml:space="preserve">'[R1E_0331.XLS]Tregion'!R234C1</t>
  </si>
  <si>
    <t xml:space="preserve">'[R1E_0331.XLS]Tregion'!R234C2</t>
  </si>
  <si>
    <t xml:space="preserve">'[R1E_0331.XLS]Tregion'!R234C3</t>
  </si>
  <si>
    <t xml:space="preserve">'[R1E_0331.XLS]Tregion'!R234C4</t>
  </si>
  <si>
    <t xml:space="preserve">'[R1E_0331.XLS]Tregion'!R234C32</t>
  </si>
  <si>
    <t xml:space="preserve">'[R1E_0331.XLS]Tregion'!R234C10</t>
  </si>
  <si>
    <t xml:space="preserve">'[R1E_0331.XLS]Tregion'!R234C24</t>
  </si>
  <si>
    <t xml:space="preserve">'[R1Z_0331.XLS]Tregion'!R234C1</t>
  </si>
  <si>
    <t xml:space="preserve">'[R1Z_0331.XLS]Tregion'!R234C2</t>
  </si>
  <si>
    <t xml:space="preserve">'[R1Z_0331.XLS]Tregion'!R234C3</t>
  </si>
  <si>
    <t xml:space="preserve">'[R1Z_0331.XLS]Tregion'!R234C4</t>
  </si>
  <si>
    <t xml:space="preserve">'[R1Z_0331.XLS]Tregion'!R234C32</t>
  </si>
  <si>
    <t xml:space="preserve">'[R1Z_0331.XLS]Tregion'!R234C10</t>
  </si>
  <si>
    <t xml:space="preserve">'[R1Z_0331.XLS]Tregion'!R234C24</t>
  </si>
  <si>
    <t xml:space="preserve">'[R3B_0331.XLS]Tregion'!R234C1</t>
  </si>
  <si>
    <t xml:space="preserve">'[R3B_0331.XLS]Tregion'!R234C2</t>
  </si>
  <si>
    <t xml:space="preserve">'[R3B_0331.XLS]Tregion'!R234C3</t>
  </si>
  <si>
    <t xml:space="preserve">'[R3B_0331.XLS]Tregion'!R234C4</t>
  </si>
  <si>
    <t xml:space="preserve">'[R3B_0331.XLS]Tregion'!R234C32</t>
  </si>
  <si>
    <t xml:space="preserve">'[R3B_0331.XLS]Tregion'!R234C10</t>
  </si>
  <si>
    <t xml:space="preserve">'[R3B_0331.XLS]Tregion'!R234C24</t>
  </si>
  <si>
    <t xml:space="preserve">'[R4_0331.XLS]Tregion'!R234C1</t>
  </si>
  <si>
    <t xml:space="preserve">'[R4_0331.XLS]Tregion'!R234C2</t>
  </si>
  <si>
    <t xml:space="preserve">'[R4_0331.XLS]Tregion'!R234C3</t>
  </si>
  <si>
    <t xml:space="preserve">'[R4_0331.XLS]Tregion'!R234C4</t>
  </si>
  <si>
    <t xml:space="preserve">'[R4_0331.XLS]Tregion'!R234C32</t>
  </si>
  <si>
    <t xml:space="preserve">'[R4_0331.XLS]Tregion'!R234C10</t>
  </si>
  <si>
    <t xml:space="preserve">'[R4_0331.XLS]Tregion'!R234C24</t>
  </si>
  <si>
    <t xml:space="preserve">'[R4A_0331.XLS]Tregion'!R234C1</t>
  </si>
  <si>
    <t xml:space="preserve">'[R4A_0331.XLS]Tregion'!R234C2</t>
  </si>
  <si>
    <t xml:space="preserve">'[R4A_0331.XLS]Tregion'!R234C3</t>
  </si>
  <si>
    <t xml:space="preserve">'[R4A_0331.XLS]Tregion'!R234C4</t>
  </si>
  <si>
    <t xml:space="preserve">'[R4A_0331.XLS]Tregion'!R234C32</t>
  </si>
  <si>
    <t xml:space="preserve">'[R4A_0331.XLS]Tregion'!R234C10</t>
  </si>
  <si>
    <t xml:space="preserve">'[R4A_0331.XLS]Tregion'!R234C24</t>
  </si>
  <si>
    <t xml:space="preserve">'[R4B_0331.XLS]Tregion'!R234C1</t>
  </si>
  <si>
    <t xml:space="preserve">'[R4B_0331.XLS]Tregion'!R234C2</t>
  </si>
  <si>
    <t xml:space="preserve">'[R4B_0331.XLS]Tregion'!R234C3</t>
  </si>
  <si>
    <t xml:space="preserve">'[R4B_0331.XLS]Tregion'!R234C4</t>
  </si>
  <si>
    <t xml:space="preserve">'[R4B_0331.XLS]Tregion'!R234C32</t>
  </si>
  <si>
    <t xml:space="preserve">'[R4B_0331.XLS]Tregion'!R234C10</t>
  </si>
  <si>
    <t xml:space="preserve">'[R4B_0331.XLS]Tregion'!R234C24</t>
  </si>
  <si>
    <t xml:space="preserve">'[R4C_0331.XLS]Tregion'!R234C1</t>
  </si>
  <si>
    <t xml:space="preserve">'[R4C_0331.XLS]Tregion'!R234C2</t>
  </si>
  <si>
    <t xml:space="preserve">'[R4C_0331.XLS]Tregion'!R234C3</t>
  </si>
  <si>
    <t xml:space="preserve">'[R4C_0331.XLS]Tregion'!R234C4</t>
  </si>
  <si>
    <t xml:space="preserve">'[R4C_0331.XLS]Tregion'!R234C32</t>
  </si>
  <si>
    <t xml:space="preserve">'[R4C_0331.XLS]Tregion'!R234C10</t>
  </si>
  <si>
    <t xml:space="preserve">'[R4C_0331.XLS]Tregion'!R234C24</t>
  </si>
  <si>
    <t xml:space="preserve">'[R5_0331.XLS]Tregion'!R234C1</t>
  </si>
  <si>
    <t xml:space="preserve">'[R5_0331.XLS]Tregion'!R234C2</t>
  </si>
  <si>
    <t xml:space="preserve">'[R5_0331.XLS]Tregion'!R234C3</t>
  </si>
  <si>
    <t xml:space="preserve">'[R5_0331.XLS]Tregion'!R234C4</t>
  </si>
  <si>
    <t xml:space="preserve">'[R5_0331.XLS]Tregion'!R234C32</t>
  </si>
  <si>
    <t xml:space="preserve">'[R5_0331.XLS]Tregion'!R234C10</t>
  </si>
  <si>
    <t xml:space="preserve">'[R5_0331.XLS]Tregion'!R234C24</t>
  </si>
  <si>
    <t xml:space="preserve">'[R6_0331.XLS]Tregion'!R234C1</t>
  </si>
  <si>
    <t xml:space="preserve">'[R6_0331.XLS]Tregion'!R234C2</t>
  </si>
  <si>
    <t xml:space="preserve">'[R6_0331.XLS]Tregion'!R234C3</t>
  </si>
  <si>
    <t xml:space="preserve">'[R6_0331.XLS]Tregion'!R234C4</t>
  </si>
  <si>
    <t xml:space="preserve">'[R6_0331.XLS]Tregion'!R234C32</t>
  </si>
  <si>
    <t xml:space="preserve">'[R6_0331.XLS]Tregion'!R234C10</t>
  </si>
  <si>
    <t xml:space="preserve">'[R6_0331.XLS]Tregion'!R234C24</t>
  </si>
  <si>
    <t xml:space="preserve">'[R1_0331.XLS]Tregion'!R235C1</t>
  </si>
  <si>
    <t xml:space="preserve">'[R1_0331.XLS]Tregion'!R235C2</t>
  </si>
  <si>
    <t xml:space="preserve">'[R1_0331.XLS]Tregion'!R235C3</t>
  </si>
  <si>
    <t xml:space="preserve">'[R1_0331.XLS]Tregion'!R235C4</t>
  </si>
  <si>
    <t xml:space="preserve">'[R1_0331.XLS]Tregion'!R235C32</t>
  </si>
  <si>
    <t xml:space="preserve">'[R1_0331.XLS]Tregion'!R235C10</t>
  </si>
  <si>
    <t xml:space="preserve">'[R1_0331.XLS]Tregion'!R235C24</t>
  </si>
  <si>
    <t xml:space="preserve">'[R1A_0331.XLS]Tregion'!R235C1</t>
  </si>
  <si>
    <t xml:space="preserve">'[R1A_0331.XLS]Tregion'!R235C2</t>
  </si>
  <si>
    <t xml:space="preserve">'[R1A_0331.XLS]Tregion'!R235C3</t>
  </si>
  <si>
    <t xml:space="preserve">'[R1A_0331.XLS]Tregion'!R235C4</t>
  </si>
  <si>
    <t xml:space="preserve">'[R1A_0331.XLS]Tregion'!R235C32</t>
  </si>
  <si>
    <t xml:space="preserve">'[R1A_0331.XLS]Tregion'!R235C10</t>
  </si>
  <si>
    <t xml:space="preserve">'[R1A_0331.XLS]Tregion'!R235C24</t>
  </si>
  <si>
    <t xml:space="preserve">'[R1B_0331.XLS]Tregion'!R235C1</t>
  </si>
  <si>
    <t xml:space="preserve">'[R1B_0331.XLS]Tregion'!R235C2</t>
  </si>
  <si>
    <t xml:space="preserve">'[R1B_0331.XLS]Tregion'!R235C3</t>
  </si>
  <si>
    <t xml:space="preserve">'[R1B_0331.XLS]Tregion'!R235C4</t>
  </si>
  <si>
    <t xml:space="preserve">'[R1B_0331.XLS]Tregion'!R235C32</t>
  </si>
  <si>
    <t xml:space="preserve">'[R1B_0331.XLS]Tregion'!R235C10</t>
  </si>
  <si>
    <t xml:space="preserve">'[R1B_0331.XLS]Tregion'!R235C24</t>
  </si>
  <si>
    <t xml:space="preserve">'[R1C_0331.XLS]Tregion'!R235C1</t>
  </si>
  <si>
    <t xml:space="preserve">'[R1C_0331.XLS]Tregion'!R235C2</t>
  </si>
  <si>
    <t xml:space="preserve">'[R1C_0331.XLS]Tregion'!R235C3</t>
  </si>
  <si>
    <t xml:space="preserve">'[R1C_0331.XLS]Tregion'!R235C4</t>
  </si>
  <si>
    <t xml:space="preserve">'[R1C_0331.XLS]Tregion'!R235C32</t>
  </si>
  <si>
    <t xml:space="preserve">'[R1C_0331.XLS]Tregion'!R235C10</t>
  </si>
  <si>
    <t xml:space="preserve">'[R1C_0331.XLS]Tregion'!R235C24</t>
  </si>
  <si>
    <t xml:space="preserve">'[R1E_0331.XLS]Tregion'!R235C1</t>
  </si>
  <si>
    <t xml:space="preserve">'[R1E_0331.XLS]Tregion'!R235C2</t>
  </si>
  <si>
    <t xml:space="preserve">'[R1E_0331.XLS]Tregion'!R235C3</t>
  </si>
  <si>
    <t xml:space="preserve">'[R1E_0331.XLS]Tregion'!R235C4</t>
  </si>
  <si>
    <t xml:space="preserve">'[R1E_0331.XLS]Tregion'!R235C32</t>
  </si>
  <si>
    <t xml:space="preserve">'[R1E_0331.XLS]Tregion'!R235C10</t>
  </si>
  <si>
    <t xml:space="preserve">'[R1E_0331.XLS]Tregion'!R235C24</t>
  </si>
  <si>
    <t xml:space="preserve">'[R1Z_0331.XLS]Tregion'!R235C1</t>
  </si>
  <si>
    <t xml:space="preserve">'[R1Z_0331.XLS]Tregion'!R235C2</t>
  </si>
  <si>
    <t xml:space="preserve">'[R1Z_0331.XLS]Tregion'!R235C3</t>
  </si>
  <si>
    <t xml:space="preserve">'[R1Z_0331.XLS]Tregion'!R235C4</t>
  </si>
  <si>
    <t xml:space="preserve">'[R1Z_0331.XLS]Tregion'!R235C32</t>
  </si>
  <si>
    <t xml:space="preserve">'[R1Z_0331.XLS]Tregion'!R235C10</t>
  </si>
  <si>
    <t xml:space="preserve">'[R1Z_0331.XLS]Tregion'!R235C24</t>
  </si>
  <si>
    <t xml:space="preserve">'[R3B_0331.XLS]Tregion'!R235C1</t>
  </si>
  <si>
    <t xml:space="preserve">'[R3B_0331.XLS]Tregion'!R235C2</t>
  </si>
  <si>
    <t xml:space="preserve">'[R3B_0331.XLS]Tregion'!R235C3</t>
  </si>
  <si>
    <t xml:space="preserve">'[R3B_0331.XLS]Tregion'!R235C4</t>
  </si>
  <si>
    <t xml:space="preserve">'[R3B_0331.XLS]Tregion'!R235C32</t>
  </si>
  <si>
    <t xml:space="preserve">'[R3B_0331.XLS]Tregion'!R235C10</t>
  </si>
  <si>
    <t xml:space="preserve">'[R3B_0331.XLS]Tregion'!R235C24</t>
  </si>
  <si>
    <t xml:space="preserve">'[R4_0331.XLS]Tregion'!R235C1</t>
  </si>
  <si>
    <t xml:space="preserve">'[R4_0331.XLS]Tregion'!R235C2</t>
  </si>
  <si>
    <t xml:space="preserve">'[R4_0331.XLS]Tregion'!R235C3</t>
  </si>
  <si>
    <t xml:space="preserve">'[R4_0331.XLS]Tregion'!R235C4</t>
  </si>
  <si>
    <t xml:space="preserve">'[R4_0331.XLS]Tregion'!R235C32</t>
  </si>
  <si>
    <t xml:space="preserve">'[R4_0331.XLS]Tregion'!R235C10</t>
  </si>
  <si>
    <t xml:space="preserve">'[R4_0331.XLS]Tregion'!R235C24</t>
  </si>
  <si>
    <t xml:space="preserve">'[R4A_0331.XLS]Tregion'!R235C1</t>
  </si>
  <si>
    <t xml:space="preserve">'[R4A_0331.XLS]Tregion'!R235C2</t>
  </si>
  <si>
    <t xml:space="preserve">'[R4A_0331.XLS]Tregion'!R235C3</t>
  </si>
  <si>
    <t xml:space="preserve">'[R4A_0331.XLS]Tregion'!R235C4</t>
  </si>
  <si>
    <t xml:space="preserve">'[R4A_0331.XLS]Tregion'!R235C32</t>
  </si>
  <si>
    <t xml:space="preserve">'[R4A_0331.XLS]Tregion'!R235C10</t>
  </si>
  <si>
    <t xml:space="preserve">'[R4A_0331.XLS]Tregion'!R235C24</t>
  </si>
  <si>
    <t xml:space="preserve">'[R4B_0331.XLS]Tregion'!R235C1</t>
  </si>
  <si>
    <t xml:space="preserve">'[R4B_0331.XLS]Tregion'!R235C2</t>
  </si>
  <si>
    <t xml:space="preserve">'[R4B_0331.XLS]Tregion'!R235C3</t>
  </si>
  <si>
    <t xml:space="preserve">'[R4B_0331.XLS]Tregion'!R235C4</t>
  </si>
  <si>
    <t xml:space="preserve">'[R4B_0331.XLS]Tregion'!R235C32</t>
  </si>
  <si>
    <t xml:space="preserve">'[R4B_0331.XLS]Tregion'!R235C10</t>
  </si>
  <si>
    <t xml:space="preserve">'[R4B_0331.XLS]Tregion'!R235C24</t>
  </si>
  <si>
    <t xml:space="preserve">'[R4C_0331.XLS]Tregion'!R235C1</t>
  </si>
  <si>
    <t xml:space="preserve">'[R4C_0331.XLS]Tregion'!R235C2</t>
  </si>
  <si>
    <t xml:space="preserve">'[R4C_0331.XLS]Tregion'!R235C3</t>
  </si>
  <si>
    <t xml:space="preserve">'[R4C_0331.XLS]Tregion'!R235C4</t>
  </si>
  <si>
    <t xml:space="preserve">'[R4C_0331.XLS]Tregion'!R235C32</t>
  </si>
  <si>
    <t xml:space="preserve">'[R4C_0331.XLS]Tregion'!R235C10</t>
  </si>
  <si>
    <t xml:space="preserve">'[R4C_0331.XLS]Tregion'!R235C24</t>
  </si>
  <si>
    <t xml:space="preserve">'[R5_0331.XLS]Tregion'!R235C1</t>
  </si>
  <si>
    <t xml:space="preserve">'[R5_0331.XLS]Tregion'!R235C2</t>
  </si>
  <si>
    <t xml:space="preserve">'[R5_0331.XLS]Tregion'!R235C3</t>
  </si>
  <si>
    <t xml:space="preserve">'[R5_0331.XLS]Tregion'!R235C4</t>
  </si>
  <si>
    <t xml:space="preserve">'[R5_0331.XLS]Tregion'!R235C32</t>
  </si>
  <si>
    <t xml:space="preserve">'[R5_0331.XLS]Tregion'!R235C10</t>
  </si>
  <si>
    <t xml:space="preserve">'[R5_0331.XLS]Tregion'!R235C24</t>
  </si>
  <si>
    <t xml:space="preserve">'[R6_0331.XLS]Tregion'!R235C1</t>
  </si>
  <si>
    <t xml:space="preserve">'[R6_0331.XLS]Tregion'!R235C2</t>
  </si>
  <si>
    <t xml:space="preserve">'[R6_0331.XLS]Tregion'!R235C3</t>
  </si>
  <si>
    <t xml:space="preserve">'[R6_0331.XLS]Tregion'!R235C4</t>
  </si>
  <si>
    <t xml:space="preserve">'[R6_0331.XLS]Tregion'!R235C32</t>
  </si>
  <si>
    <t xml:space="preserve">'[R6_0331.XLS]Tregion'!R235C10</t>
  </si>
  <si>
    <t xml:space="preserve">'[R6_0331.XLS]Tregion'!R235C24</t>
  </si>
  <si>
    <t xml:space="preserve">'[R1_0331.XLS]Tregion'!R236C1</t>
  </si>
  <si>
    <t xml:space="preserve">'[R1_0331.XLS]Tregion'!R236C2</t>
  </si>
  <si>
    <t xml:space="preserve">'[R1_0331.XLS]Tregion'!R236C3</t>
  </si>
  <si>
    <t xml:space="preserve">'[R1_0331.XLS]Tregion'!R236C4</t>
  </si>
  <si>
    <t xml:space="preserve">'[R1_0331.XLS]Tregion'!R236C32</t>
  </si>
  <si>
    <t xml:space="preserve">'[R1_0331.XLS]Tregion'!R236C10</t>
  </si>
  <si>
    <t xml:space="preserve">'[R1_0331.XLS]Tregion'!R236C24</t>
  </si>
  <si>
    <t xml:space="preserve">'[R1A_0331.XLS]Tregion'!R236C1</t>
  </si>
  <si>
    <t xml:space="preserve">'[R1A_0331.XLS]Tregion'!R236C2</t>
  </si>
  <si>
    <t xml:space="preserve">'[R1A_0331.XLS]Tregion'!R236C3</t>
  </si>
  <si>
    <t xml:space="preserve">'[R1A_0331.XLS]Tregion'!R236C4</t>
  </si>
  <si>
    <t xml:space="preserve">'[R1A_0331.XLS]Tregion'!R236C32</t>
  </si>
  <si>
    <t xml:space="preserve">'[R1A_0331.XLS]Tregion'!R236C10</t>
  </si>
  <si>
    <t xml:space="preserve">'[R1A_0331.XLS]Tregion'!R236C24</t>
  </si>
  <si>
    <t xml:space="preserve">'[R1B_0331.XLS]Tregion'!R236C1</t>
  </si>
  <si>
    <t xml:space="preserve">'[R1B_0331.XLS]Tregion'!R236C2</t>
  </si>
  <si>
    <t xml:space="preserve">'[R1B_0331.XLS]Tregion'!R236C3</t>
  </si>
  <si>
    <t xml:space="preserve">'[R1B_0331.XLS]Tregion'!R236C4</t>
  </si>
  <si>
    <t xml:space="preserve">'[R1B_0331.XLS]Tregion'!R236C32</t>
  </si>
  <si>
    <t xml:space="preserve">'[R1B_0331.XLS]Tregion'!R236C10</t>
  </si>
  <si>
    <t xml:space="preserve">'[R1B_0331.XLS]Tregion'!R236C24</t>
  </si>
  <si>
    <t xml:space="preserve">'[R1C_0331.XLS]Tregion'!R236C1</t>
  </si>
  <si>
    <t xml:space="preserve">'[R1C_0331.XLS]Tregion'!R236C2</t>
  </si>
  <si>
    <t xml:space="preserve">'[R1C_0331.XLS]Tregion'!R236C3</t>
  </si>
  <si>
    <t xml:space="preserve">'[R1C_0331.XLS]Tregion'!R236C4</t>
  </si>
  <si>
    <t xml:space="preserve">'[R1C_0331.XLS]Tregion'!R236C32</t>
  </si>
  <si>
    <t xml:space="preserve">'[R1C_0331.XLS]Tregion'!R236C10</t>
  </si>
  <si>
    <t xml:space="preserve">'[R1C_0331.XLS]Tregion'!R236C24</t>
  </si>
  <si>
    <t xml:space="preserve">'[R1E_0331.XLS]Tregion'!R236C1</t>
  </si>
  <si>
    <t xml:space="preserve">'[R1E_0331.XLS]Tregion'!R236C2</t>
  </si>
  <si>
    <t xml:space="preserve">'[R1E_0331.XLS]Tregion'!R236C3</t>
  </si>
  <si>
    <t xml:space="preserve">'[R1E_0331.XLS]Tregion'!R236C4</t>
  </si>
  <si>
    <t xml:space="preserve">'[R1E_0331.XLS]Tregion'!R236C32</t>
  </si>
  <si>
    <t xml:space="preserve">'[R1E_0331.XLS]Tregion'!R236C10</t>
  </si>
  <si>
    <t xml:space="preserve">'[R1E_0331.XLS]Tregion'!R236C24</t>
  </si>
  <si>
    <t xml:space="preserve">'[R1Z_0331.XLS]Tregion'!R236C1</t>
  </si>
  <si>
    <t xml:space="preserve">'[R1Z_0331.XLS]Tregion'!R236C2</t>
  </si>
  <si>
    <t xml:space="preserve">'[R1Z_0331.XLS]Tregion'!R236C3</t>
  </si>
  <si>
    <t xml:space="preserve">'[R1Z_0331.XLS]Tregion'!R236C4</t>
  </si>
  <si>
    <t xml:space="preserve">'[R1Z_0331.XLS]Tregion'!R236C32</t>
  </si>
  <si>
    <t xml:space="preserve">'[R1Z_0331.XLS]Tregion'!R236C10</t>
  </si>
  <si>
    <t xml:space="preserve">'[R1Z_0331.XLS]Tregion'!R236C24</t>
  </si>
  <si>
    <t xml:space="preserve">'[R3B_0331.XLS]Tregion'!R236C1</t>
  </si>
  <si>
    <t xml:space="preserve">'[R3B_0331.XLS]Tregion'!R236C2</t>
  </si>
  <si>
    <t xml:space="preserve">'[R3B_0331.XLS]Tregion'!R236C3</t>
  </si>
  <si>
    <t xml:space="preserve">'[R3B_0331.XLS]Tregion'!R236C4</t>
  </si>
  <si>
    <t xml:space="preserve">'[R3B_0331.XLS]Tregion'!R236C32</t>
  </si>
  <si>
    <t xml:space="preserve">'[R3B_0331.XLS]Tregion'!R236C10</t>
  </si>
  <si>
    <t xml:space="preserve">'[R3B_0331.XLS]Tregion'!R236C24</t>
  </si>
  <si>
    <t xml:space="preserve">'[R4_0331.XLS]Tregion'!R236C1</t>
  </si>
  <si>
    <t xml:space="preserve">'[R4_0331.XLS]Tregion'!R236C2</t>
  </si>
  <si>
    <t xml:space="preserve">'[R4_0331.XLS]Tregion'!R236C3</t>
  </si>
  <si>
    <t xml:space="preserve">'[R4_0331.XLS]Tregion'!R236C4</t>
  </si>
  <si>
    <t xml:space="preserve">'[R4_0331.XLS]Tregion'!R236C32</t>
  </si>
  <si>
    <t xml:space="preserve">'[R4_0331.XLS]Tregion'!R236C10</t>
  </si>
  <si>
    <t xml:space="preserve">'[R4_0331.XLS]Tregion'!R236C24</t>
  </si>
  <si>
    <t xml:space="preserve">'[R4A_0331.XLS]Tregion'!R236C1</t>
  </si>
  <si>
    <t xml:space="preserve">'[R4A_0331.XLS]Tregion'!R236C2</t>
  </si>
  <si>
    <t xml:space="preserve">'[R4A_0331.XLS]Tregion'!R236C3</t>
  </si>
  <si>
    <t xml:space="preserve">'[R4A_0331.XLS]Tregion'!R236C4</t>
  </si>
  <si>
    <t xml:space="preserve">'[R4A_0331.XLS]Tregion'!R236C32</t>
  </si>
  <si>
    <t xml:space="preserve">'[R4A_0331.XLS]Tregion'!R236C10</t>
  </si>
  <si>
    <t xml:space="preserve">'[R4A_0331.XLS]Tregion'!R236C24</t>
  </si>
  <si>
    <t xml:space="preserve">'[R4B_0331.XLS]Tregion'!R236C1</t>
  </si>
  <si>
    <t xml:space="preserve">'[R4B_0331.XLS]Tregion'!R236C2</t>
  </si>
  <si>
    <t xml:space="preserve">'[R4B_0331.XLS]Tregion'!R236C3</t>
  </si>
  <si>
    <t xml:space="preserve">'[R4B_0331.XLS]Tregion'!R236C4</t>
  </si>
  <si>
    <t xml:space="preserve">'[R4B_0331.XLS]Tregion'!R236C32</t>
  </si>
  <si>
    <t xml:space="preserve">'[R4B_0331.XLS]Tregion'!R236C10</t>
  </si>
  <si>
    <t xml:space="preserve">'[R4B_0331.XLS]Tregion'!R236C24</t>
  </si>
  <si>
    <t xml:space="preserve">'[R4C_0331.XLS]Tregion'!R236C1</t>
  </si>
  <si>
    <t xml:space="preserve">'[R4C_0331.XLS]Tregion'!R236C2</t>
  </si>
  <si>
    <t xml:space="preserve">'[R4C_0331.XLS]Tregion'!R236C3</t>
  </si>
  <si>
    <t xml:space="preserve">'[R4C_0331.XLS]Tregion'!R236C4</t>
  </si>
  <si>
    <t xml:space="preserve">'[R4C_0331.XLS]Tregion'!R236C32</t>
  </si>
  <si>
    <t xml:space="preserve">'[R4C_0331.XLS]Tregion'!R236C10</t>
  </si>
  <si>
    <t xml:space="preserve">'[R4C_0331.XLS]Tregion'!R236C24</t>
  </si>
  <si>
    <t xml:space="preserve">'[R5_0331.XLS]Tregion'!R236C1</t>
  </si>
  <si>
    <t xml:space="preserve">'[R5_0331.XLS]Tregion'!R236C2</t>
  </si>
  <si>
    <t xml:space="preserve">'[R5_0331.XLS]Tregion'!R236C3</t>
  </si>
  <si>
    <t xml:space="preserve">'[R5_0331.XLS]Tregion'!R236C4</t>
  </si>
  <si>
    <t xml:space="preserve">'[R5_0331.XLS]Tregion'!R236C32</t>
  </si>
  <si>
    <t xml:space="preserve">'[R5_0331.XLS]Tregion'!R236C10</t>
  </si>
  <si>
    <t xml:space="preserve">'[R5_0331.XLS]Tregion'!R236C24</t>
  </si>
  <si>
    <t xml:space="preserve">'[R6_0331.XLS]Tregion'!R236C1</t>
  </si>
  <si>
    <t xml:space="preserve">'[R6_0331.XLS]Tregion'!R236C2</t>
  </si>
  <si>
    <t xml:space="preserve">'[R6_0331.XLS]Tregion'!R236C3</t>
  </si>
  <si>
    <t xml:space="preserve">'[R6_0331.XLS]Tregion'!R236C4</t>
  </si>
  <si>
    <t xml:space="preserve">'[R6_0331.XLS]Tregion'!R236C32</t>
  </si>
  <si>
    <t xml:space="preserve">'[R6_0331.XLS]Tregion'!R236C10</t>
  </si>
  <si>
    <t xml:space="preserve">'[R6_0331.XLS]Tregion'!R236C24</t>
  </si>
  <si>
    <t xml:space="preserve">'[R1_0331.XLS]Tregion'!R237C1</t>
  </si>
  <si>
    <t xml:space="preserve">'[R1_0331.XLS]Tregion'!R237C2</t>
  </si>
  <si>
    <t xml:space="preserve">'[R1_0331.XLS]Tregion'!R237C3</t>
  </si>
  <si>
    <t xml:space="preserve">'[R1_0331.XLS]Tregion'!R237C4</t>
  </si>
  <si>
    <t xml:space="preserve">'[R1_0331.XLS]Tregion'!R237C32</t>
  </si>
  <si>
    <t xml:space="preserve">'[R1_0331.XLS]Tregion'!R237C10</t>
  </si>
  <si>
    <t xml:space="preserve">'[R1_0331.XLS]Tregion'!R237C24</t>
  </si>
  <si>
    <t xml:space="preserve">'[R1A_0331.XLS]Tregion'!R237C1</t>
  </si>
  <si>
    <t xml:space="preserve">'[R1A_0331.XLS]Tregion'!R237C2</t>
  </si>
  <si>
    <t xml:space="preserve">'[R1A_0331.XLS]Tregion'!R237C3</t>
  </si>
  <si>
    <t xml:space="preserve">'[R1A_0331.XLS]Tregion'!R237C4</t>
  </si>
  <si>
    <t xml:space="preserve">'[R1A_0331.XLS]Tregion'!R237C32</t>
  </si>
  <si>
    <t xml:space="preserve">'[R1A_0331.XLS]Tregion'!R237C10</t>
  </si>
  <si>
    <t xml:space="preserve">'[R1A_0331.XLS]Tregion'!R237C24</t>
  </si>
  <si>
    <t xml:space="preserve">'[R1B_0331.XLS]Tregion'!R237C1</t>
  </si>
  <si>
    <t xml:space="preserve">'[R1B_0331.XLS]Tregion'!R237C2</t>
  </si>
  <si>
    <t xml:space="preserve">'[R1B_0331.XLS]Tregion'!R237C3</t>
  </si>
  <si>
    <t xml:space="preserve">'[R1B_0331.XLS]Tregion'!R237C4</t>
  </si>
  <si>
    <t xml:space="preserve">'[R1B_0331.XLS]Tregion'!R237C32</t>
  </si>
  <si>
    <t xml:space="preserve">'[R1B_0331.XLS]Tregion'!R237C10</t>
  </si>
  <si>
    <t xml:space="preserve">'[R1B_0331.XLS]Tregion'!R237C24</t>
  </si>
  <si>
    <t xml:space="preserve">'[R1C_0331.XLS]Tregion'!R237C1</t>
  </si>
  <si>
    <t xml:space="preserve">'[R1C_0331.XLS]Tregion'!R237C2</t>
  </si>
  <si>
    <t xml:space="preserve">'[R1C_0331.XLS]Tregion'!R237C3</t>
  </si>
  <si>
    <t xml:space="preserve">'[R1C_0331.XLS]Tregion'!R237C4</t>
  </si>
  <si>
    <t xml:space="preserve">'[R1C_0331.XLS]Tregion'!R237C32</t>
  </si>
  <si>
    <t xml:space="preserve">'[R1C_0331.XLS]Tregion'!R237C10</t>
  </si>
  <si>
    <t xml:space="preserve">'[R1C_0331.XLS]Tregion'!R237C24</t>
  </si>
  <si>
    <t xml:space="preserve">'[R1E_0331.XLS]Tregion'!R237C1</t>
  </si>
  <si>
    <t xml:space="preserve">'[R1E_0331.XLS]Tregion'!R237C2</t>
  </si>
  <si>
    <t xml:space="preserve">'[R1E_0331.XLS]Tregion'!R237C3</t>
  </si>
  <si>
    <t xml:space="preserve">'[R1E_0331.XLS]Tregion'!R237C4</t>
  </si>
  <si>
    <t xml:space="preserve">'[R1E_0331.XLS]Tregion'!R237C32</t>
  </si>
  <si>
    <t xml:space="preserve">'[R1E_0331.XLS]Tregion'!R237C10</t>
  </si>
  <si>
    <t xml:space="preserve">'[R1E_0331.XLS]Tregion'!R237C24</t>
  </si>
  <si>
    <t xml:space="preserve">'[R1Z_0331.XLS]Tregion'!R237C1</t>
  </si>
  <si>
    <t xml:space="preserve">'[R1Z_0331.XLS]Tregion'!R237C2</t>
  </si>
  <si>
    <t xml:space="preserve">'[R1Z_0331.XLS]Tregion'!R237C3</t>
  </si>
  <si>
    <t xml:space="preserve">'[R1Z_0331.XLS]Tregion'!R237C4</t>
  </si>
  <si>
    <t xml:space="preserve">'[R1Z_0331.XLS]Tregion'!R237C32</t>
  </si>
  <si>
    <t xml:space="preserve">'[R1Z_0331.XLS]Tregion'!R237C10</t>
  </si>
  <si>
    <t xml:space="preserve">'[R1Z_0331.XLS]Tregion'!R237C24</t>
  </si>
  <si>
    <t xml:space="preserve">'[R3B_0331.XLS]Tregion'!R237C1</t>
  </si>
  <si>
    <t xml:space="preserve">'[R3B_0331.XLS]Tregion'!R237C2</t>
  </si>
  <si>
    <t xml:space="preserve">'[R3B_0331.XLS]Tregion'!R237C3</t>
  </si>
  <si>
    <t xml:space="preserve">'[R3B_0331.XLS]Tregion'!R237C4</t>
  </si>
  <si>
    <t xml:space="preserve">'[R3B_0331.XLS]Tregion'!R237C32</t>
  </si>
  <si>
    <t xml:space="preserve">'[R3B_0331.XLS]Tregion'!R237C10</t>
  </si>
  <si>
    <t xml:space="preserve">'[R3B_0331.XLS]Tregion'!R237C24</t>
  </si>
  <si>
    <t xml:space="preserve">'[R4_0331.XLS]Tregion'!R237C1</t>
  </si>
  <si>
    <t xml:space="preserve">'[R4_0331.XLS]Tregion'!R237C2</t>
  </si>
  <si>
    <t xml:space="preserve">'[R4_0331.XLS]Tregion'!R237C3</t>
  </si>
  <si>
    <t xml:space="preserve">'[R4_0331.XLS]Tregion'!R237C4</t>
  </si>
  <si>
    <t xml:space="preserve">'[R4_0331.XLS]Tregion'!R237C32</t>
  </si>
  <si>
    <t xml:space="preserve">'[R4_0331.XLS]Tregion'!R237C10</t>
  </si>
  <si>
    <t xml:space="preserve">'[R4_0331.XLS]Tregion'!R237C24</t>
  </si>
  <si>
    <t xml:space="preserve">'[R4A_0331.XLS]Tregion'!R237C1</t>
  </si>
  <si>
    <t xml:space="preserve">'[R4A_0331.XLS]Tregion'!R237C2</t>
  </si>
  <si>
    <t xml:space="preserve">'[R4A_0331.XLS]Tregion'!R237C3</t>
  </si>
  <si>
    <t xml:space="preserve">'[R4A_0331.XLS]Tregion'!R237C4</t>
  </si>
  <si>
    <t xml:space="preserve">'[R4A_0331.XLS]Tregion'!R237C32</t>
  </si>
  <si>
    <t xml:space="preserve">'[R4A_0331.XLS]Tregion'!R237C10</t>
  </si>
  <si>
    <t xml:space="preserve">'[R4A_0331.XLS]Tregion'!R237C24</t>
  </si>
  <si>
    <t xml:space="preserve">'[R4B_0331.XLS]Tregion'!R237C1</t>
  </si>
  <si>
    <t xml:space="preserve">'[R4B_0331.XLS]Tregion'!R237C2</t>
  </si>
  <si>
    <t xml:space="preserve">'[R4B_0331.XLS]Tregion'!R237C3</t>
  </si>
  <si>
    <t xml:space="preserve">'[R4B_0331.XLS]Tregion'!R237C4</t>
  </si>
  <si>
    <t xml:space="preserve">'[R4B_0331.XLS]Tregion'!R237C32</t>
  </si>
  <si>
    <t xml:space="preserve">'[R4B_0331.XLS]Tregion'!R237C10</t>
  </si>
  <si>
    <t xml:space="preserve">'[R4B_0331.XLS]Tregion'!R237C24</t>
  </si>
  <si>
    <t xml:space="preserve">'[R4C_0331.XLS]Tregion'!R237C1</t>
  </si>
  <si>
    <t xml:space="preserve">'[R4C_0331.XLS]Tregion'!R237C2</t>
  </si>
  <si>
    <t xml:space="preserve">'[R4C_0331.XLS]Tregion'!R237C3</t>
  </si>
  <si>
    <t xml:space="preserve">'[R4C_0331.XLS]Tregion'!R237C4</t>
  </si>
  <si>
    <t xml:space="preserve">'[R4C_0331.XLS]Tregion'!R237C32</t>
  </si>
  <si>
    <t xml:space="preserve">'[R4C_0331.XLS]Tregion'!R237C10</t>
  </si>
  <si>
    <t xml:space="preserve">'[R4C_0331.XLS]Tregion'!R237C24</t>
  </si>
  <si>
    <t xml:space="preserve">'[R5_0331.XLS]Tregion'!R237C1</t>
  </si>
  <si>
    <t xml:space="preserve">'[R5_0331.XLS]Tregion'!R237C2</t>
  </si>
  <si>
    <t xml:space="preserve">'[R5_0331.XLS]Tregion'!R237C3</t>
  </si>
  <si>
    <t xml:space="preserve">'[R5_0331.XLS]Tregion'!R237C4</t>
  </si>
  <si>
    <t xml:space="preserve">'[R5_0331.XLS]Tregion'!R237C32</t>
  </si>
  <si>
    <t xml:space="preserve">'[R5_0331.XLS]Tregion'!R237C10</t>
  </si>
  <si>
    <t xml:space="preserve">'[R5_0331.XLS]Tregion'!R237C24</t>
  </si>
  <si>
    <t xml:space="preserve">'[R6_0331.XLS]Tregion'!R237C1</t>
  </si>
  <si>
    <t xml:space="preserve">'[R6_0331.XLS]Tregion'!R237C2</t>
  </si>
  <si>
    <t xml:space="preserve">'[R6_0331.XLS]Tregion'!R237C3</t>
  </si>
  <si>
    <t xml:space="preserve">'[R6_0331.XLS]Tregion'!R237C4</t>
  </si>
  <si>
    <t xml:space="preserve">'[R6_0331.XLS]Tregion'!R237C32</t>
  </si>
  <si>
    <t xml:space="preserve">'[R6_0331.XLS]Tregion'!R237C10</t>
  </si>
  <si>
    <t xml:space="preserve">'[R6_0331.XLS]Tregion'!R237C24</t>
  </si>
  <si>
    <t xml:space="preserve">'[R1_0331.XLS]Tregion'!R238C1</t>
  </si>
  <si>
    <t xml:space="preserve">'[R1_0331.XLS]Tregion'!R238C2</t>
  </si>
  <si>
    <t xml:space="preserve">'[R1_0331.XLS]Tregion'!R238C3</t>
  </si>
  <si>
    <t xml:space="preserve">'[R1_0331.XLS]Tregion'!R238C4</t>
  </si>
  <si>
    <t xml:space="preserve">'[R1_0331.XLS]Tregion'!R238C32</t>
  </si>
  <si>
    <t xml:space="preserve">'[R1_0331.XLS]Tregion'!R238C10</t>
  </si>
  <si>
    <t xml:space="preserve">'[R1_0331.XLS]Tregion'!R238C24</t>
  </si>
  <si>
    <t xml:space="preserve">'[R1A_0331.XLS]Tregion'!R238C1</t>
  </si>
  <si>
    <t xml:space="preserve">'[R1A_0331.XLS]Tregion'!R238C2</t>
  </si>
  <si>
    <t xml:space="preserve">'[R1A_0331.XLS]Tregion'!R238C3</t>
  </si>
  <si>
    <t xml:space="preserve">'[R1A_0331.XLS]Tregion'!R238C4</t>
  </si>
  <si>
    <t xml:space="preserve">'[R1A_0331.XLS]Tregion'!R238C32</t>
  </si>
  <si>
    <t xml:space="preserve">'[R1A_0331.XLS]Tregion'!R238C10</t>
  </si>
  <si>
    <t xml:space="preserve">'[R1A_0331.XLS]Tregion'!R238C24</t>
  </si>
  <si>
    <t xml:space="preserve">'[R1B_0331.XLS]Tregion'!R238C1</t>
  </si>
  <si>
    <t xml:space="preserve">'[R1B_0331.XLS]Tregion'!R238C2</t>
  </si>
  <si>
    <t xml:space="preserve">'[R1B_0331.XLS]Tregion'!R238C3</t>
  </si>
  <si>
    <t xml:space="preserve">'[R1B_0331.XLS]Tregion'!R238C4</t>
  </si>
  <si>
    <t xml:space="preserve">'[R1B_0331.XLS]Tregion'!R238C32</t>
  </si>
  <si>
    <t xml:space="preserve">'[R1B_0331.XLS]Tregion'!R238C10</t>
  </si>
  <si>
    <t xml:space="preserve">'[R1B_0331.XLS]Tregion'!R238C24</t>
  </si>
  <si>
    <t xml:space="preserve">'[R1C_0331.XLS]Tregion'!R238C1</t>
  </si>
  <si>
    <t xml:space="preserve">'[R1C_0331.XLS]Tregion'!R238C2</t>
  </si>
  <si>
    <t xml:space="preserve">'[R1C_0331.XLS]Tregion'!R238C3</t>
  </si>
  <si>
    <t xml:space="preserve">'[R1C_0331.XLS]Tregion'!R238C4</t>
  </si>
  <si>
    <t xml:space="preserve">'[R1C_0331.XLS]Tregion'!R238C32</t>
  </si>
  <si>
    <t xml:space="preserve">'[R1C_0331.XLS]Tregion'!R238C10</t>
  </si>
  <si>
    <t xml:space="preserve">'[R1C_0331.XLS]Tregion'!R238C24</t>
  </si>
  <si>
    <t xml:space="preserve">'[R1E_0331.XLS]Tregion'!R238C1</t>
  </si>
  <si>
    <t xml:space="preserve">'[R1E_0331.XLS]Tregion'!R238C2</t>
  </si>
  <si>
    <t xml:space="preserve">'[R1E_0331.XLS]Tregion'!R238C3</t>
  </si>
  <si>
    <t xml:space="preserve">'[R1E_0331.XLS]Tregion'!R238C4</t>
  </si>
  <si>
    <t xml:space="preserve">'[R1E_0331.XLS]Tregion'!R238C32</t>
  </si>
  <si>
    <t xml:space="preserve">'[R1E_0331.XLS]Tregion'!R238C10</t>
  </si>
  <si>
    <t xml:space="preserve">'[R1E_0331.XLS]Tregion'!R238C24</t>
  </si>
  <si>
    <t xml:space="preserve">'[R1Z_0331.XLS]Tregion'!R238C1</t>
  </si>
  <si>
    <t xml:space="preserve">'[R1Z_0331.XLS]Tregion'!R238C2</t>
  </si>
  <si>
    <t xml:space="preserve">'[R1Z_0331.XLS]Tregion'!R238C3</t>
  </si>
  <si>
    <t xml:space="preserve">'[R1Z_0331.XLS]Tregion'!R238C4</t>
  </si>
  <si>
    <t xml:space="preserve">'[R1Z_0331.XLS]Tregion'!R238C32</t>
  </si>
  <si>
    <t xml:space="preserve">'[R1Z_0331.XLS]Tregion'!R238C10</t>
  </si>
  <si>
    <t xml:space="preserve">'[R1Z_0331.XLS]Tregion'!R238C24</t>
  </si>
  <si>
    <t xml:space="preserve">'[R3B_0331.XLS]Tregion'!R238C1</t>
  </si>
  <si>
    <t xml:space="preserve">'[R3B_0331.XLS]Tregion'!R238C2</t>
  </si>
  <si>
    <t xml:space="preserve">'[R3B_0331.XLS]Tregion'!R238C3</t>
  </si>
  <si>
    <t xml:space="preserve">'[R3B_0331.XLS]Tregion'!R238C4</t>
  </si>
  <si>
    <t xml:space="preserve">'[R3B_0331.XLS]Tregion'!R238C32</t>
  </si>
  <si>
    <t xml:space="preserve">'[R3B_0331.XLS]Tregion'!R238C10</t>
  </si>
  <si>
    <t xml:space="preserve">'[R3B_0331.XLS]Tregion'!R238C24</t>
  </si>
  <si>
    <t xml:space="preserve">'[R4_0331.XLS]Tregion'!R238C1</t>
  </si>
  <si>
    <t xml:space="preserve">'[R4_0331.XLS]Tregion'!R238C2</t>
  </si>
  <si>
    <t xml:space="preserve">'[R4_0331.XLS]Tregion'!R238C3</t>
  </si>
  <si>
    <t xml:space="preserve">'[R4_0331.XLS]Tregion'!R238C4</t>
  </si>
  <si>
    <t xml:space="preserve">'[R4_0331.XLS]Tregion'!R238C32</t>
  </si>
  <si>
    <t xml:space="preserve">'[R4_0331.XLS]Tregion'!R238C10</t>
  </si>
  <si>
    <t xml:space="preserve">'[R4_0331.XLS]Tregion'!R238C24</t>
  </si>
  <si>
    <t xml:space="preserve">'[R4A_0331.XLS]Tregion'!R238C1</t>
  </si>
  <si>
    <t xml:space="preserve">'[R4A_0331.XLS]Tregion'!R238C2</t>
  </si>
  <si>
    <t xml:space="preserve">'[R4A_0331.XLS]Tregion'!R238C3</t>
  </si>
  <si>
    <t xml:space="preserve">'[R4A_0331.XLS]Tregion'!R238C4</t>
  </si>
  <si>
    <t xml:space="preserve">'[R4A_0331.XLS]Tregion'!R238C32</t>
  </si>
  <si>
    <t xml:space="preserve">'[R4A_0331.XLS]Tregion'!R238C10</t>
  </si>
  <si>
    <t xml:space="preserve">'[R4A_0331.XLS]Tregion'!R238C24</t>
  </si>
  <si>
    <t xml:space="preserve">'[R4B_0331.XLS]Tregion'!R238C1</t>
  </si>
  <si>
    <t xml:space="preserve">'[R4B_0331.XLS]Tregion'!R238C2</t>
  </si>
  <si>
    <t xml:space="preserve">'[R4B_0331.XLS]Tregion'!R238C3</t>
  </si>
  <si>
    <t xml:space="preserve">'[R4B_0331.XLS]Tregion'!R238C4</t>
  </si>
  <si>
    <t xml:space="preserve">'[R4B_0331.XLS]Tregion'!R238C32</t>
  </si>
  <si>
    <t xml:space="preserve">'[R4B_0331.XLS]Tregion'!R238C10</t>
  </si>
  <si>
    <t xml:space="preserve">'[R4B_0331.XLS]Tregion'!R238C24</t>
  </si>
  <si>
    <t xml:space="preserve">'[R4C_0331.XLS]Tregion'!R238C1</t>
  </si>
  <si>
    <t xml:space="preserve">'[R4C_0331.XLS]Tregion'!R238C2</t>
  </si>
  <si>
    <t xml:space="preserve">'[R4C_0331.XLS]Tregion'!R238C3</t>
  </si>
  <si>
    <t xml:space="preserve">'[R4C_0331.XLS]Tregion'!R238C4</t>
  </si>
  <si>
    <t xml:space="preserve">'[R4C_0331.XLS]Tregion'!R238C32</t>
  </si>
  <si>
    <t xml:space="preserve">'[R4C_0331.XLS]Tregion'!R238C10</t>
  </si>
  <si>
    <t xml:space="preserve">'[R4C_0331.XLS]Tregion'!R238C24</t>
  </si>
  <si>
    <t xml:space="preserve">'[R5_0331.XLS]Tregion'!R238C1</t>
  </si>
  <si>
    <t xml:space="preserve">'[R5_0331.XLS]Tregion'!R238C2</t>
  </si>
  <si>
    <t xml:space="preserve">'[R5_0331.XLS]Tregion'!R238C3</t>
  </si>
  <si>
    <t xml:space="preserve">'[R5_0331.XLS]Tregion'!R238C4</t>
  </si>
  <si>
    <t xml:space="preserve">'[R5_0331.XLS]Tregion'!R238C32</t>
  </si>
  <si>
    <t xml:space="preserve">'[R5_0331.XLS]Tregion'!R238C10</t>
  </si>
  <si>
    <t xml:space="preserve">'[R5_0331.XLS]Tregion'!R238C24</t>
  </si>
  <si>
    <t xml:space="preserve">'[R6_0331.XLS]Tregion'!R238C1</t>
  </si>
  <si>
    <t xml:space="preserve">'[R6_0331.XLS]Tregion'!R238C2</t>
  </si>
  <si>
    <t xml:space="preserve">'[R6_0331.XLS]Tregion'!R238C3</t>
  </si>
  <si>
    <t xml:space="preserve">'[R6_0331.XLS]Tregion'!R238C4</t>
  </si>
  <si>
    <t xml:space="preserve">'[R6_0331.XLS]Tregion'!R238C32</t>
  </si>
  <si>
    <t xml:space="preserve">'[R6_0331.XLS]Tregion'!R238C10</t>
  </si>
  <si>
    <t xml:space="preserve">'[R6_0331.XLS]Tregion'!R238C24</t>
  </si>
  <si>
    <t xml:space="preserve">'[R1_0331.XLS]Tregion'!R239C1</t>
  </si>
  <si>
    <t xml:space="preserve">'[R1_0331.XLS]Tregion'!R239C2</t>
  </si>
  <si>
    <t xml:space="preserve">'[R1_0331.XLS]Tregion'!R239C3</t>
  </si>
  <si>
    <t xml:space="preserve">'[R1_0331.XLS]Tregion'!R239C4</t>
  </si>
  <si>
    <t xml:space="preserve">'[R1_0331.XLS]Tregion'!R239C32</t>
  </si>
  <si>
    <t xml:space="preserve">'[R1_0331.XLS]Tregion'!R239C10</t>
  </si>
  <si>
    <t xml:space="preserve">'[R1_0331.XLS]Tregion'!R239C24</t>
  </si>
  <si>
    <t xml:space="preserve">'[R1A_0331.XLS]Tregion'!R239C1</t>
  </si>
  <si>
    <t xml:space="preserve">'[R1A_0331.XLS]Tregion'!R239C2</t>
  </si>
  <si>
    <t xml:space="preserve">'[R1A_0331.XLS]Tregion'!R239C3</t>
  </si>
  <si>
    <t xml:space="preserve">'[R1A_0331.XLS]Tregion'!R239C4</t>
  </si>
  <si>
    <t xml:space="preserve">'[R1A_0331.XLS]Tregion'!R239C32</t>
  </si>
  <si>
    <t xml:space="preserve">'[R1A_0331.XLS]Tregion'!R239C10</t>
  </si>
  <si>
    <t xml:space="preserve">'[R1A_0331.XLS]Tregion'!R239C24</t>
  </si>
  <si>
    <t xml:space="preserve">'[R1B_0331.XLS]Tregion'!R239C1</t>
  </si>
  <si>
    <t xml:space="preserve">'[R1B_0331.XLS]Tregion'!R239C2</t>
  </si>
  <si>
    <t xml:space="preserve">'[R1B_0331.XLS]Tregion'!R239C3</t>
  </si>
  <si>
    <t xml:space="preserve">'[R1B_0331.XLS]Tregion'!R239C4</t>
  </si>
  <si>
    <t xml:space="preserve">'[R1B_0331.XLS]Tregion'!R239C32</t>
  </si>
  <si>
    <t xml:space="preserve">'[R1B_0331.XLS]Tregion'!R239C10</t>
  </si>
  <si>
    <t xml:space="preserve">'[R1B_0331.XLS]Tregion'!R239C24</t>
  </si>
  <si>
    <t xml:space="preserve">'[R1C_0331.XLS]Tregion'!R239C1</t>
  </si>
  <si>
    <t xml:space="preserve">'[R1C_0331.XLS]Tregion'!R239C2</t>
  </si>
  <si>
    <t xml:space="preserve">'[R1C_0331.XLS]Tregion'!R239C3</t>
  </si>
  <si>
    <t xml:space="preserve">'[R1C_0331.XLS]Tregion'!R239C4</t>
  </si>
  <si>
    <t xml:space="preserve">'[R1C_0331.XLS]Tregion'!R239C32</t>
  </si>
  <si>
    <t xml:space="preserve">'[R1C_0331.XLS]Tregion'!R239C10</t>
  </si>
  <si>
    <t xml:space="preserve">'[R1C_0331.XLS]Tregion'!R239C24</t>
  </si>
  <si>
    <t xml:space="preserve">'[R1E_0331.XLS]Tregion'!R239C1</t>
  </si>
  <si>
    <t xml:space="preserve">'[R1E_0331.XLS]Tregion'!R239C2</t>
  </si>
  <si>
    <t xml:space="preserve">'[R1E_0331.XLS]Tregion'!R239C3</t>
  </si>
  <si>
    <t xml:space="preserve">'[R1E_0331.XLS]Tregion'!R239C4</t>
  </si>
  <si>
    <t xml:space="preserve">'[R1E_0331.XLS]Tregion'!R239C32</t>
  </si>
  <si>
    <t xml:space="preserve">'[R1E_0331.XLS]Tregion'!R239C10</t>
  </si>
  <si>
    <t xml:space="preserve">'[R1E_0331.XLS]Tregion'!R239C24</t>
  </si>
  <si>
    <t xml:space="preserve">'[R1Z_0331.XLS]Tregion'!R239C1</t>
  </si>
  <si>
    <t xml:space="preserve">'[R1Z_0331.XLS]Tregion'!R239C2</t>
  </si>
  <si>
    <t xml:space="preserve">'[R1Z_0331.XLS]Tregion'!R239C3</t>
  </si>
  <si>
    <t xml:space="preserve">'[R1Z_0331.XLS]Tregion'!R239C4</t>
  </si>
  <si>
    <t xml:space="preserve">'[R1Z_0331.XLS]Tregion'!R239C32</t>
  </si>
  <si>
    <t xml:space="preserve">'[R1Z_0331.XLS]Tregion'!R239C10</t>
  </si>
  <si>
    <t xml:space="preserve">'[R1Z_0331.XLS]Tregion'!R239C24</t>
  </si>
  <si>
    <t xml:space="preserve">'[R3B_0331.XLS]Tregion'!R239C1</t>
  </si>
  <si>
    <t xml:space="preserve">'[R3B_0331.XLS]Tregion'!R239C2</t>
  </si>
  <si>
    <t xml:space="preserve">'[R3B_0331.XLS]Tregion'!R239C3</t>
  </si>
  <si>
    <t xml:space="preserve">'[R3B_0331.XLS]Tregion'!R239C4</t>
  </si>
  <si>
    <t xml:space="preserve">'[R3B_0331.XLS]Tregion'!R239C32</t>
  </si>
  <si>
    <t xml:space="preserve">'[R3B_0331.XLS]Tregion'!R239C10</t>
  </si>
  <si>
    <t xml:space="preserve">'[R3B_0331.XLS]Tregion'!R239C24</t>
  </si>
  <si>
    <t xml:space="preserve">'[R4_0331.XLS]Tregion'!R239C1</t>
  </si>
  <si>
    <t xml:space="preserve">'[R4_0331.XLS]Tregion'!R239C2</t>
  </si>
  <si>
    <t xml:space="preserve">'[R4_0331.XLS]Tregion'!R239C3</t>
  </si>
  <si>
    <t xml:space="preserve">'[R4_0331.XLS]Tregion'!R239C4</t>
  </si>
  <si>
    <t xml:space="preserve">'[R4_0331.XLS]Tregion'!R239C32</t>
  </si>
  <si>
    <t xml:space="preserve">'[R4_0331.XLS]Tregion'!R239C10</t>
  </si>
  <si>
    <t xml:space="preserve">'[R4_0331.XLS]Tregion'!R239C24</t>
  </si>
  <si>
    <t xml:space="preserve">'[R4A_0331.XLS]Tregion'!R239C1</t>
  </si>
  <si>
    <t xml:space="preserve">'[R4A_0331.XLS]Tregion'!R239C2</t>
  </si>
  <si>
    <t xml:space="preserve">'[R4A_0331.XLS]Tregion'!R239C3</t>
  </si>
  <si>
    <t xml:space="preserve">'[R4A_0331.XLS]Tregion'!R239C4</t>
  </si>
  <si>
    <t xml:space="preserve">'[R4A_0331.XLS]Tregion'!R239C32</t>
  </si>
  <si>
    <t xml:space="preserve">'[R4A_0331.XLS]Tregion'!R239C10</t>
  </si>
  <si>
    <t xml:space="preserve">'[R4A_0331.XLS]Tregion'!R239C24</t>
  </si>
  <si>
    <t xml:space="preserve">'[R4B_0331.XLS]Tregion'!R239C1</t>
  </si>
  <si>
    <t xml:space="preserve">'[R4B_0331.XLS]Tregion'!R239C2</t>
  </si>
  <si>
    <t xml:space="preserve">'[R4B_0331.XLS]Tregion'!R239C3</t>
  </si>
  <si>
    <t xml:space="preserve">'[R4B_0331.XLS]Tregion'!R239C4</t>
  </si>
  <si>
    <t xml:space="preserve">'[R4B_0331.XLS]Tregion'!R239C32</t>
  </si>
  <si>
    <t xml:space="preserve">'[R4B_0331.XLS]Tregion'!R239C10</t>
  </si>
  <si>
    <t xml:space="preserve">'[R4B_0331.XLS]Tregion'!R239C24</t>
  </si>
  <si>
    <t xml:space="preserve">'[R4C_0331.XLS]Tregion'!R239C1</t>
  </si>
  <si>
    <t xml:space="preserve">'[R4C_0331.XLS]Tregion'!R239C2</t>
  </si>
  <si>
    <t xml:space="preserve">'[R4C_0331.XLS]Tregion'!R239C3</t>
  </si>
  <si>
    <t xml:space="preserve">'[R4C_0331.XLS]Tregion'!R239C4</t>
  </si>
  <si>
    <t xml:space="preserve">'[R4C_0331.XLS]Tregion'!R239C32</t>
  </si>
  <si>
    <t xml:space="preserve">'[R4C_0331.XLS]Tregion'!R239C10</t>
  </si>
  <si>
    <t xml:space="preserve">'[R4C_0331.XLS]Tregion'!R239C24</t>
  </si>
  <si>
    <t xml:space="preserve">'[R5_0331.XLS]Tregion'!R239C1</t>
  </si>
  <si>
    <t xml:space="preserve">'[R5_0331.XLS]Tregion'!R239C2</t>
  </si>
  <si>
    <t xml:space="preserve">'[R5_0331.XLS]Tregion'!R239C3</t>
  </si>
  <si>
    <t xml:space="preserve">'[R5_0331.XLS]Tregion'!R239C4</t>
  </si>
  <si>
    <t xml:space="preserve">'[R5_0331.XLS]Tregion'!R239C32</t>
  </si>
  <si>
    <t xml:space="preserve">'[R5_0331.XLS]Tregion'!R239C10</t>
  </si>
  <si>
    <t xml:space="preserve">'[R5_0331.XLS]Tregion'!R239C24</t>
  </si>
  <si>
    <t xml:space="preserve">'[R6_0331.XLS]Tregion'!R239C1</t>
  </si>
  <si>
    <t xml:space="preserve">'[R6_0331.XLS]Tregion'!R239C2</t>
  </si>
  <si>
    <t xml:space="preserve">'[R6_0331.XLS]Tregion'!R239C3</t>
  </si>
  <si>
    <t xml:space="preserve">'[R6_0331.XLS]Tregion'!R239C4</t>
  </si>
  <si>
    <t xml:space="preserve">'[R6_0331.XLS]Tregion'!R239C32</t>
  </si>
  <si>
    <t xml:space="preserve">'[R6_0331.XLS]Tregion'!R239C10</t>
  </si>
  <si>
    <t xml:space="preserve">'[R6_0331.XLS]Tregion'!R239C24</t>
  </si>
  <si>
    <t xml:space="preserve">'[R1_0331.XLS]Tregion'!R240C1</t>
  </si>
  <si>
    <t xml:space="preserve">'[R1_0331.XLS]Tregion'!R240C2</t>
  </si>
  <si>
    <t xml:space="preserve">'[R1_0331.XLS]Tregion'!R240C3</t>
  </si>
  <si>
    <t xml:space="preserve">'[R1_0331.XLS]Tregion'!R240C4</t>
  </si>
  <si>
    <t xml:space="preserve">'[R1_0331.XLS]Tregion'!R240C32</t>
  </si>
  <si>
    <t xml:space="preserve">'[R1_0331.XLS]Tregion'!R240C10</t>
  </si>
  <si>
    <t xml:space="preserve">'[R1_0331.XLS]Tregion'!R240C24</t>
  </si>
  <si>
    <t xml:space="preserve">'[R1A_0331.XLS]Tregion'!R240C1</t>
  </si>
  <si>
    <t xml:space="preserve">'[R1A_0331.XLS]Tregion'!R240C2</t>
  </si>
  <si>
    <t xml:space="preserve">'[R1A_0331.XLS]Tregion'!R240C3</t>
  </si>
  <si>
    <t xml:space="preserve">'[R1A_0331.XLS]Tregion'!R240C4</t>
  </si>
  <si>
    <t xml:space="preserve">'[R1A_0331.XLS]Tregion'!R240C32</t>
  </si>
  <si>
    <t xml:space="preserve">'[R1A_0331.XLS]Tregion'!R240C10</t>
  </si>
  <si>
    <t xml:space="preserve">'[R1A_0331.XLS]Tregion'!R240C24</t>
  </si>
  <si>
    <t xml:space="preserve">'[R1B_0331.XLS]Tregion'!R240C1</t>
  </si>
  <si>
    <t xml:space="preserve">'[R1B_0331.XLS]Tregion'!R240C2</t>
  </si>
  <si>
    <t xml:space="preserve">'[R1B_0331.XLS]Tregion'!R240C3</t>
  </si>
  <si>
    <t xml:space="preserve">'[R1B_0331.XLS]Tregion'!R240C4</t>
  </si>
  <si>
    <t xml:space="preserve">'[R1B_0331.XLS]Tregion'!R240C32</t>
  </si>
  <si>
    <t xml:space="preserve">'[R1B_0331.XLS]Tregion'!R240C10</t>
  </si>
  <si>
    <t xml:space="preserve">'[R1B_0331.XLS]Tregion'!R240C24</t>
  </si>
  <si>
    <t xml:space="preserve">'[R1C_0331.XLS]Tregion'!R240C1</t>
  </si>
  <si>
    <t xml:space="preserve">'[R1C_0331.XLS]Tregion'!R240C2</t>
  </si>
  <si>
    <t xml:space="preserve">'[R1C_0331.XLS]Tregion'!R240C3</t>
  </si>
  <si>
    <t xml:space="preserve">'[R1C_0331.XLS]Tregion'!R240C4</t>
  </si>
  <si>
    <t xml:space="preserve">'[R1C_0331.XLS]Tregion'!R240C32</t>
  </si>
  <si>
    <t xml:space="preserve">'[R1C_0331.XLS]Tregion'!R240C10</t>
  </si>
  <si>
    <t xml:space="preserve">'[R1C_0331.XLS]Tregion'!R240C24</t>
  </si>
  <si>
    <t xml:space="preserve">'[R1E_0331.XLS]Tregion'!R240C1</t>
  </si>
  <si>
    <t xml:space="preserve">'[R1E_0331.XLS]Tregion'!R240C2</t>
  </si>
  <si>
    <t xml:space="preserve">'[R1E_0331.XLS]Tregion'!R240C3</t>
  </si>
  <si>
    <t xml:space="preserve">'[R1E_0331.XLS]Tregion'!R240C4</t>
  </si>
  <si>
    <t xml:space="preserve">'[R1E_0331.XLS]Tregion'!R240C32</t>
  </si>
  <si>
    <t xml:space="preserve">'[R1E_0331.XLS]Tregion'!R240C10</t>
  </si>
  <si>
    <t xml:space="preserve">'[R1E_0331.XLS]Tregion'!R240C24</t>
  </si>
  <si>
    <t xml:space="preserve">'[R1Z_0331.XLS]Tregion'!R240C1</t>
  </si>
  <si>
    <t xml:space="preserve">'[R1Z_0331.XLS]Tregion'!R240C2</t>
  </si>
  <si>
    <t xml:space="preserve">'[R1Z_0331.XLS]Tregion'!R240C3</t>
  </si>
  <si>
    <t xml:space="preserve">'[R1Z_0331.XLS]Tregion'!R240C4</t>
  </si>
  <si>
    <t xml:space="preserve">'[R1Z_0331.XLS]Tregion'!R240C32</t>
  </si>
  <si>
    <t xml:space="preserve">'[R1Z_0331.XLS]Tregion'!R240C10</t>
  </si>
  <si>
    <t xml:space="preserve">'[R1Z_0331.XLS]Tregion'!R240C24</t>
  </si>
  <si>
    <t xml:space="preserve">'[R3B_0331.XLS]Tregion'!R240C1</t>
  </si>
  <si>
    <t xml:space="preserve">'[R3B_0331.XLS]Tregion'!R240C2</t>
  </si>
  <si>
    <t xml:space="preserve">'[R3B_0331.XLS]Tregion'!R240C3</t>
  </si>
  <si>
    <t xml:space="preserve">'[R3B_0331.XLS]Tregion'!R240C4</t>
  </si>
  <si>
    <t xml:space="preserve">'[R3B_0331.XLS]Tregion'!R240C32</t>
  </si>
  <si>
    <t xml:space="preserve">'[R3B_0331.XLS]Tregion'!R240C10</t>
  </si>
  <si>
    <t xml:space="preserve">'[R3B_0331.XLS]Tregion'!R240C24</t>
  </si>
  <si>
    <t xml:space="preserve">'[R4_0331.XLS]Tregion'!R240C1</t>
  </si>
  <si>
    <t xml:space="preserve">'[R4_0331.XLS]Tregion'!R240C2</t>
  </si>
  <si>
    <t xml:space="preserve">'[R4_0331.XLS]Tregion'!R240C3</t>
  </si>
  <si>
    <t xml:space="preserve">'[R4_0331.XLS]Tregion'!R240C4</t>
  </si>
  <si>
    <t xml:space="preserve">'[R4_0331.XLS]Tregion'!R240C32</t>
  </si>
  <si>
    <t xml:space="preserve">'[R4_0331.XLS]Tregion'!R240C10</t>
  </si>
  <si>
    <t xml:space="preserve">'[R4_0331.XLS]Tregion'!R240C24</t>
  </si>
  <si>
    <t xml:space="preserve">'[R4A_0331.XLS]Tregion'!R240C1</t>
  </si>
  <si>
    <t xml:space="preserve">'[R4A_0331.XLS]Tregion'!R240C2</t>
  </si>
  <si>
    <t xml:space="preserve">'[R4A_0331.XLS]Tregion'!R240C3</t>
  </si>
  <si>
    <t xml:space="preserve">'[R4A_0331.XLS]Tregion'!R240C4</t>
  </si>
  <si>
    <t xml:space="preserve">'[R4A_0331.XLS]Tregion'!R240C32</t>
  </si>
  <si>
    <t xml:space="preserve">'[R4A_0331.XLS]Tregion'!R240C10</t>
  </si>
  <si>
    <t xml:space="preserve">'[R4A_0331.XLS]Tregion'!R240C24</t>
  </si>
  <si>
    <t xml:space="preserve">'[R4B_0331.XLS]Tregion'!R240C1</t>
  </si>
  <si>
    <t xml:space="preserve">'[R4B_0331.XLS]Tregion'!R240C2</t>
  </si>
  <si>
    <t xml:space="preserve">'[R4B_0331.XLS]Tregion'!R240C3</t>
  </si>
  <si>
    <t xml:space="preserve">'[R4B_0331.XLS]Tregion'!R240C4</t>
  </si>
  <si>
    <t xml:space="preserve">'[R4B_0331.XLS]Tregion'!R240C32</t>
  </si>
  <si>
    <t xml:space="preserve">'[R4B_0331.XLS]Tregion'!R240C10</t>
  </si>
  <si>
    <t xml:space="preserve">'[R4B_0331.XLS]Tregion'!R240C24</t>
  </si>
  <si>
    <t xml:space="preserve">'[R4C_0331.XLS]Tregion'!R240C1</t>
  </si>
  <si>
    <t xml:space="preserve">'[R4C_0331.XLS]Tregion'!R240C2</t>
  </si>
  <si>
    <t xml:space="preserve">'[R4C_0331.XLS]Tregion'!R240C3</t>
  </si>
  <si>
    <t xml:space="preserve">'[R4C_0331.XLS]Tregion'!R240C4</t>
  </si>
  <si>
    <t xml:space="preserve">'[R4C_0331.XLS]Tregion'!R240C32</t>
  </si>
  <si>
    <t xml:space="preserve">'[R4C_0331.XLS]Tregion'!R240C10</t>
  </si>
  <si>
    <t xml:space="preserve">'[R4C_0331.XLS]Tregion'!R240C24</t>
  </si>
  <si>
    <t xml:space="preserve">'[R5_0331.XLS]Tregion'!R240C1</t>
  </si>
  <si>
    <t xml:space="preserve">'[R5_0331.XLS]Tregion'!R240C2</t>
  </si>
  <si>
    <t xml:space="preserve">'[R5_0331.XLS]Tregion'!R240C3</t>
  </si>
  <si>
    <t xml:space="preserve">'[R5_0331.XLS]Tregion'!R240C4</t>
  </si>
  <si>
    <t xml:space="preserve">'[R5_0331.XLS]Tregion'!R240C32</t>
  </si>
  <si>
    <t xml:space="preserve">'[R5_0331.XLS]Tregion'!R240C10</t>
  </si>
  <si>
    <t xml:space="preserve">'[R5_0331.XLS]Tregion'!R240C24</t>
  </si>
  <si>
    <t xml:space="preserve">'[R6_0331.XLS]Tregion'!R240C1</t>
  </si>
  <si>
    <t xml:space="preserve">'[R6_0331.XLS]Tregion'!R240C2</t>
  </si>
  <si>
    <t xml:space="preserve">'[R6_0331.XLS]Tregion'!R240C3</t>
  </si>
  <si>
    <t xml:space="preserve">'[R6_0331.XLS]Tregion'!R240C4</t>
  </si>
  <si>
    <t xml:space="preserve">'[R6_0331.XLS]Tregion'!R240C32</t>
  </si>
  <si>
    <t xml:space="preserve">'[R6_0331.XLS]Tregion'!R240C10</t>
  </si>
  <si>
    <t xml:space="preserve">'[R6_0331.XLS]Tregion'!R240C24</t>
  </si>
  <si>
    <t xml:space="preserve">'[R1_0331.XLS]Tregion'!R241C1</t>
  </si>
  <si>
    <t xml:space="preserve">'[R1_0331.XLS]Tregion'!R241C2</t>
  </si>
  <si>
    <t xml:space="preserve">'[R1_0331.XLS]Tregion'!R241C3</t>
  </si>
  <si>
    <t xml:space="preserve">'[R1_0331.XLS]Tregion'!R241C4</t>
  </si>
  <si>
    <t xml:space="preserve">'[R1_0331.XLS]Tregion'!R241C32</t>
  </si>
  <si>
    <t xml:space="preserve">'[R1_0331.XLS]Tregion'!R241C10</t>
  </si>
  <si>
    <t xml:space="preserve">'[R1_0331.XLS]Tregion'!R241C24</t>
  </si>
  <si>
    <t xml:space="preserve">'[R1A_0331.XLS]Tregion'!R241C1</t>
  </si>
  <si>
    <t xml:space="preserve">'[R1A_0331.XLS]Tregion'!R241C2</t>
  </si>
  <si>
    <t xml:space="preserve">'[R1A_0331.XLS]Tregion'!R241C3</t>
  </si>
  <si>
    <t xml:space="preserve">'[R1A_0331.XLS]Tregion'!R241C4</t>
  </si>
  <si>
    <t xml:space="preserve">'[R1A_0331.XLS]Tregion'!R241C32</t>
  </si>
  <si>
    <t xml:space="preserve">'[R1A_0331.XLS]Tregion'!R241C10</t>
  </si>
  <si>
    <t xml:space="preserve">'[R1A_0331.XLS]Tregion'!R241C24</t>
  </si>
  <si>
    <t xml:space="preserve">'[R1B_0331.XLS]Tregion'!R241C1</t>
  </si>
  <si>
    <t xml:space="preserve">'[R1B_0331.XLS]Tregion'!R241C2</t>
  </si>
  <si>
    <t xml:space="preserve">'[R1B_0331.XLS]Tregion'!R241C3</t>
  </si>
  <si>
    <t xml:space="preserve">'[R1B_0331.XLS]Tregion'!R241C4</t>
  </si>
  <si>
    <t xml:space="preserve">'[R1B_0331.XLS]Tregion'!R241C32</t>
  </si>
  <si>
    <t xml:space="preserve">'[R1B_0331.XLS]Tregion'!R241C10</t>
  </si>
  <si>
    <t xml:space="preserve">'[R1B_0331.XLS]Tregion'!R241C24</t>
  </si>
  <si>
    <t xml:space="preserve">'[R1C_0331.XLS]Tregion'!R241C1</t>
  </si>
  <si>
    <t xml:space="preserve">'[R1C_0331.XLS]Tregion'!R241C2</t>
  </si>
  <si>
    <t xml:space="preserve">'[R1C_0331.XLS]Tregion'!R241C3</t>
  </si>
  <si>
    <t xml:space="preserve">'[R1C_0331.XLS]Tregion'!R241C4</t>
  </si>
  <si>
    <t xml:space="preserve">'[R1C_0331.XLS]Tregion'!R241C32</t>
  </si>
  <si>
    <t xml:space="preserve">'[R1C_0331.XLS]Tregion'!R241C10</t>
  </si>
  <si>
    <t xml:space="preserve">'[R1C_0331.XLS]Tregion'!R241C24</t>
  </si>
  <si>
    <t xml:space="preserve">'[R1E_0331.XLS]Tregion'!R241C1</t>
  </si>
  <si>
    <t xml:space="preserve">'[R1E_0331.XLS]Tregion'!R241C2</t>
  </si>
  <si>
    <t xml:space="preserve">'[R1E_0331.XLS]Tregion'!R241C3</t>
  </si>
  <si>
    <t xml:space="preserve">'[R1E_0331.XLS]Tregion'!R241C4</t>
  </si>
  <si>
    <t xml:space="preserve">'[R1E_0331.XLS]Tregion'!R241C32</t>
  </si>
  <si>
    <t xml:space="preserve">'[R1E_0331.XLS]Tregion'!R241C10</t>
  </si>
  <si>
    <t xml:space="preserve">'[R1E_0331.XLS]Tregion'!R241C24</t>
  </si>
  <si>
    <t xml:space="preserve">'[R1Z_0331.XLS]Tregion'!R241C1</t>
  </si>
  <si>
    <t xml:space="preserve">'[R1Z_0331.XLS]Tregion'!R241C2</t>
  </si>
  <si>
    <t xml:space="preserve">'[R1Z_0331.XLS]Tregion'!R241C3</t>
  </si>
  <si>
    <t xml:space="preserve">'[R1Z_0331.XLS]Tregion'!R241C4</t>
  </si>
  <si>
    <t xml:space="preserve">'[R1Z_0331.XLS]Tregion'!R241C32</t>
  </si>
  <si>
    <t xml:space="preserve">'[R1Z_0331.XLS]Tregion'!R241C10</t>
  </si>
  <si>
    <t xml:space="preserve">'[R1Z_0331.XLS]Tregion'!R241C24</t>
  </si>
  <si>
    <t xml:space="preserve">'[R3B_0331.XLS]Tregion'!R241C1</t>
  </si>
  <si>
    <t xml:space="preserve">'[R3B_0331.XLS]Tregion'!R241C2</t>
  </si>
  <si>
    <t xml:space="preserve">'[R3B_0331.XLS]Tregion'!R241C3</t>
  </si>
  <si>
    <t xml:space="preserve">'[R3B_0331.XLS]Tregion'!R241C4</t>
  </si>
  <si>
    <t xml:space="preserve">'[R3B_0331.XLS]Tregion'!R241C32</t>
  </si>
  <si>
    <t xml:space="preserve">'[R3B_0331.XLS]Tregion'!R241C10</t>
  </si>
  <si>
    <t xml:space="preserve">'[R3B_0331.XLS]Tregion'!R241C24</t>
  </si>
  <si>
    <t xml:space="preserve">'[R4_0331.XLS]Tregion'!R241C1</t>
  </si>
  <si>
    <t xml:space="preserve">'[R4_0331.XLS]Tregion'!R241C2</t>
  </si>
  <si>
    <t xml:space="preserve">'[R4_0331.XLS]Tregion'!R241C3</t>
  </si>
  <si>
    <t xml:space="preserve">'[R4_0331.XLS]Tregion'!R241C4</t>
  </si>
  <si>
    <t xml:space="preserve">'[R4_0331.XLS]Tregion'!R241C32</t>
  </si>
  <si>
    <t xml:space="preserve">'[R4_0331.XLS]Tregion'!R241C10</t>
  </si>
  <si>
    <t xml:space="preserve">'[R4_0331.XLS]Tregion'!R241C24</t>
  </si>
  <si>
    <t xml:space="preserve">'[R4A_0331.XLS]Tregion'!R241C1</t>
  </si>
  <si>
    <t xml:space="preserve">'[R4A_0331.XLS]Tregion'!R241C2</t>
  </si>
  <si>
    <t xml:space="preserve">'[R4A_0331.XLS]Tregion'!R241C3</t>
  </si>
  <si>
    <t xml:space="preserve">'[R4A_0331.XLS]Tregion'!R241C4</t>
  </si>
  <si>
    <t xml:space="preserve">'[R4A_0331.XLS]Tregion'!R241C32</t>
  </si>
  <si>
    <t xml:space="preserve">'[R4A_0331.XLS]Tregion'!R241C10</t>
  </si>
  <si>
    <t xml:space="preserve">'[R4A_0331.XLS]Tregion'!R241C24</t>
  </si>
  <si>
    <t xml:space="preserve">'[R4B_0331.XLS]Tregion'!R241C1</t>
  </si>
  <si>
    <t xml:space="preserve">'[R4B_0331.XLS]Tregion'!R241C2</t>
  </si>
  <si>
    <t xml:space="preserve">'[R4B_0331.XLS]Tregion'!R241C3</t>
  </si>
  <si>
    <t xml:space="preserve">'[R4B_0331.XLS]Tregion'!R241C4</t>
  </si>
  <si>
    <t xml:space="preserve">'[R4B_0331.XLS]Tregion'!R241C32</t>
  </si>
  <si>
    <t xml:space="preserve">'[R4B_0331.XLS]Tregion'!R241C10</t>
  </si>
  <si>
    <t xml:space="preserve">'[R4B_0331.XLS]Tregion'!R241C24</t>
  </si>
  <si>
    <t xml:space="preserve">'[R4C_0331.XLS]Tregion'!R241C1</t>
  </si>
  <si>
    <t xml:space="preserve">'[R4C_0331.XLS]Tregion'!R241C2</t>
  </si>
  <si>
    <t xml:space="preserve">'[R4C_0331.XLS]Tregion'!R241C3</t>
  </si>
  <si>
    <t xml:space="preserve">'[R4C_0331.XLS]Tregion'!R241C4</t>
  </si>
  <si>
    <t xml:space="preserve">'[R4C_0331.XLS]Tregion'!R241C32</t>
  </si>
  <si>
    <t xml:space="preserve">'[R4C_0331.XLS]Tregion'!R241C10</t>
  </si>
  <si>
    <t xml:space="preserve">'[R4C_0331.XLS]Tregion'!R241C24</t>
  </si>
  <si>
    <t xml:space="preserve">'[R5_0331.XLS]Tregion'!R241C1</t>
  </si>
  <si>
    <t xml:space="preserve">'[R5_0331.XLS]Tregion'!R241C2</t>
  </si>
  <si>
    <t xml:space="preserve">'[R5_0331.XLS]Tregion'!R241C3</t>
  </si>
  <si>
    <t xml:space="preserve">'[R5_0331.XLS]Tregion'!R241C4</t>
  </si>
  <si>
    <t xml:space="preserve">'[R5_0331.XLS]Tregion'!R241C32</t>
  </si>
  <si>
    <t xml:space="preserve">'[R5_0331.XLS]Tregion'!R241C10</t>
  </si>
  <si>
    <t xml:space="preserve">'[R5_0331.XLS]Tregion'!R241C24</t>
  </si>
  <si>
    <t xml:space="preserve">'[R6_0331.XLS]Tregion'!R241C1</t>
  </si>
  <si>
    <t xml:space="preserve">'[R6_0331.XLS]Tregion'!R241C2</t>
  </si>
  <si>
    <t xml:space="preserve">'[R6_0331.XLS]Tregion'!R241C3</t>
  </si>
  <si>
    <t xml:space="preserve">'[R6_0331.XLS]Tregion'!R241C4</t>
  </si>
  <si>
    <t xml:space="preserve">'[R6_0331.XLS]Tregion'!R241C32</t>
  </si>
  <si>
    <t xml:space="preserve">'[R6_0331.XLS]Tregion'!R241C10</t>
  </si>
  <si>
    <t xml:space="preserve">'[R6_0331.XLS]Tregion'!R241C24</t>
  </si>
  <si>
    <t xml:space="preserve">'[R1_0331.XLS]Tregion'!R242C1</t>
  </si>
  <si>
    <t xml:space="preserve">'[R1_0331.XLS]Tregion'!R242C2</t>
  </si>
  <si>
    <t xml:space="preserve">'[R1_0331.XLS]Tregion'!R242C3</t>
  </si>
  <si>
    <t xml:space="preserve">'[R1_0331.XLS]Tregion'!R242C4</t>
  </si>
  <si>
    <t xml:space="preserve">'[R1_0331.XLS]Tregion'!R242C32</t>
  </si>
  <si>
    <t xml:space="preserve">'[R1_0331.XLS]Tregion'!R242C10</t>
  </si>
  <si>
    <t xml:space="preserve">'[R1_0331.XLS]Tregion'!R242C24</t>
  </si>
  <si>
    <t xml:space="preserve">'[R1A_0331.XLS]Tregion'!R242C1</t>
  </si>
  <si>
    <t xml:space="preserve">'[R1A_0331.XLS]Tregion'!R242C2</t>
  </si>
  <si>
    <t xml:space="preserve">'[R1A_0331.XLS]Tregion'!R242C3</t>
  </si>
  <si>
    <t xml:space="preserve">'[R1A_0331.XLS]Tregion'!R242C4</t>
  </si>
  <si>
    <t xml:space="preserve">'[R1A_0331.XLS]Tregion'!R242C32</t>
  </si>
  <si>
    <t xml:space="preserve">'[R1A_0331.XLS]Tregion'!R242C10</t>
  </si>
  <si>
    <t xml:space="preserve">'[R1A_0331.XLS]Tregion'!R242C24</t>
  </si>
  <si>
    <t xml:space="preserve">'[R1B_0331.XLS]Tregion'!R242C1</t>
  </si>
  <si>
    <t xml:space="preserve">'[R1B_0331.XLS]Tregion'!R242C2</t>
  </si>
  <si>
    <t xml:space="preserve">'[R1B_0331.XLS]Tregion'!R242C3</t>
  </si>
  <si>
    <t xml:space="preserve">'[R1B_0331.XLS]Tregion'!R242C4</t>
  </si>
  <si>
    <t xml:space="preserve">'[R1B_0331.XLS]Tregion'!R242C32</t>
  </si>
  <si>
    <t xml:space="preserve">'[R1B_0331.XLS]Tregion'!R242C10</t>
  </si>
  <si>
    <t xml:space="preserve">'[R1B_0331.XLS]Tregion'!R242C24</t>
  </si>
  <si>
    <t xml:space="preserve">'[R1C_0331.XLS]Tregion'!R242C1</t>
  </si>
  <si>
    <t xml:space="preserve">'[R1C_0331.XLS]Tregion'!R242C2</t>
  </si>
  <si>
    <t xml:space="preserve">'[R1C_0331.XLS]Tregion'!R242C3</t>
  </si>
  <si>
    <t xml:space="preserve">'[R1C_0331.XLS]Tregion'!R242C4</t>
  </si>
  <si>
    <t xml:space="preserve">'[R1C_0331.XLS]Tregion'!R242C32</t>
  </si>
  <si>
    <t xml:space="preserve">'[R1C_0331.XLS]Tregion'!R242C10</t>
  </si>
  <si>
    <t xml:space="preserve">'[R1C_0331.XLS]Tregion'!R242C24</t>
  </si>
  <si>
    <t xml:space="preserve">'[R1E_0331.XLS]Tregion'!R242C1</t>
  </si>
  <si>
    <t xml:space="preserve">'[R1E_0331.XLS]Tregion'!R242C2</t>
  </si>
  <si>
    <t xml:space="preserve">'[R1E_0331.XLS]Tregion'!R242C3</t>
  </si>
  <si>
    <t xml:space="preserve">'[R1E_0331.XLS]Tregion'!R242C4</t>
  </si>
  <si>
    <t xml:space="preserve">'[R1E_0331.XLS]Tregion'!R242C32</t>
  </si>
  <si>
    <t xml:space="preserve">'[R1E_0331.XLS]Tregion'!R242C10</t>
  </si>
  <si>
    <t xml:space="preserve">'[R1E_0331.XLS]Tregion'!R242C24</t>
  </si>
  <si>
    <t xml:space="preserve">'[R1Z_0331.XLS]Tregion'!R242C1</t>
  </si>
  <si>
    <t xml:space="preserve">'[R1Z_0331.XLS]Tregion'!R242C2</t>
  </si>
  <si>
    <t xml:space="preserve">'[R1Z_0331.XLS]Tregion'!R242C3</t>
  </si>
  <si>
    <t xml:space="preserve">'[R1Z_0331.XLS]Tregion'!R242C4</t>
  </si>
  <si>
    <t xml:space="preserve">'[R1Z_0331.XLS]Tregion'!R242C32</t>
  </si>
  <si>
    <t xml:space="preserve">'[R1Z_0331.XLS]Tregion'!R242C10</t>
  </si>
  <si>
    <t xml:space="preserve">'[R1Z_0331.XLS]Tregion'!R242C24</t>
  </si>
  <si>
    <t xml:space="preserve">'[R3B_0331.XLS]Tregion'!R242C1</t>
  </si>
  <si>
    <t xml:space="preserve">'[R3B_0331.XLS]Tregion'!R242C2</t>
  </si>
  <si>
    <t xml:space="preserve">'[R3B_0331.XLS]Tregion'!R242C3</t>
  </si>
  <si>
    <t xml:space="preserve">'[R3B_0331.XLS]Tregion'!R242C4</t>
  </si>
  <si>
    <t xml:space="preserve">'[R3B_0331.XLS]Tregion'!R242C32</t>
  </si>
  <si>
    <t xml:space="preserve">'[R3B_0331.XLS]Tregion'!R242C10</t>
  </si>
  <si>
    <t xml:space="preserve">'[R3B_0331.XLS]Tregion'!R242C24</t>
  </si>
  <si>
    <t xml:space="preserve">'[R4_0331.XLS]Tregion'!R242C1</t>
  </si>
  <si>
    <t xml:space="preserve">'[R4_0331.XLS]Tregion'!R242C2</t>
  </si>
  <si>
    <t xml:space="preserve">'[R4_0331.XLS]Tregion'!R242C3</t>
  </si>
  <si>
    <t xml:space="preserve">'[R4_0331.XLS]Tregion'!R242C4</t>
  </si>
  <si>
    <t xml:space="preserve">'[R4_0331.XLS]Tregion'!R242C32</t>
  </si>
  <si>
    <t xml:space="preserve">'[R4_0331.XLS]Tregion'!R242C10</t>
  </si>
  <si>
    <t xml:space="preserve">'[R4_0331.XLS]Tregion'!R242C24</t>
  </si>
  <si>
    <t xml:space="preserve">'[R4A_0331.XLS]Tregion'!R242C1</t>
  </si>
  <si>
    <t xml:space="preserve">'[R4A_0331.XLS]Tregion'!R242C2</t>
  </si>
  <si>
    <t xml:space="preserve">'[R4A_0331.XLS]Tregion'!R242C3</t>
  </si>
  <si>
    <t xml:space="preserve">'[R4A_0331.XLS]Tregion'!R242C4</t>
  </si>
  <si>
    <t xml:space="preserve">'[R4A_0331.XLS]Tregion'!R242C32</t>
  </si>
  <si>
    <t xml:space="preserve">'[R4A_0331.XLS]Tregion'!R242C10</t>
  </si>
  <si>
    <t xml:space="preserve">'[R4A_0331.XLS]Tregion'!R242C24</t>
  </si>
  <si>
    <t xml:space="preserve">'[R4B_0331.XLS]Tregion'!R242C1</t>
  </si>
  <si>
    <t xml:space="preserve">'[R4B_0331.XLS]Tregion'!R242C2</t>
  </si>
  <si>
    <t xml:space="preserve">'[R4B_0331.XLS]Tregion'!R242C3</t>
  </si>
  <si>
    <t xml:space="preserve">'[R4B_0331.XLS]Tregion'!R242C4</t>
  </si>
  <si>
    <t xml:space="preserve">'[R4B_0331.XLS]Tregion'!R242C32</t>
  </si>
  <si>
    <t xml:space="preserve">'[R4B_0331.XLS]Tregion'!R242C10</t>
  </si>
  <si>
    <t xml:space="preserve">'[R4B_0331.XLS]Tregion'!R242C24</t>
  </si>
  <si>
    <t xml:space="preserve">'[R4C_0331.XLS]Tregion'!R242C1</t>
  </si>
  <si>
    <t xml:space="preserve">'[R4C_0331.XLS]Tregion'!R242C2</t>
  </si>
  <si>
    <t xml:space="preserve">'[R4C_0331.XLS]Tregion'!R242C3</t>
  </si>
  <si>
    <t xml:space="preserve">'[R4C_0331.XLS]Tregion'!R242C4</t>
  </si>
  <si>
    <t xml:space="preserve">'[R4C_0331.XLS]Tregion'!R242C32</t>
  </si>
  <si>
    <t xml:space="preserve">'[R4C_0331.XLS]Tregion'!R242C10</t>
  </si>
  <si>
    <t xml:space="preserve">'[R4C_0331.XLS]Tregion'!R242C24</t>
  </si>
  <si>
    <t xml:space="preserve">'[R5_0331.XLS]Tregion'!R242C1</t>
  </si>
  <si>
    <t xml:space="preserve">'[R5_0331.XLS]Tregion'!R242C2</t>
  </si>
  <si>
    <t xml:space="preserve">'[R5_0331.XLS]Tregion'!R242C3</t>
  </si>
  <si>
    <t xml:space="preserve">'[R5_0331.XLS]Tregion'!R242C4</t>
  </si>
  <si>
    <t xml:space="preserve">'[R5_0331.XLS]Tregion'!R242C32</t>
  </si>
  <si>
    <t xml:space="preserve">'[R5_0331.XLS]Tregion'!R242C10</t>
  </si>
  <si>
    <t xml:space="preserve">'[R5_0331.XLS]Tregion'!R242C24</t>
  </si>
  <si>
    <t xml:space="preserve">'[R6_0331.XLS]Tregion'!R242C1</t>
  </si>
  <si>
    <t xml:space="preserve">'[R6_0331.XLS]Tregion'!R242C2</t>
  </si>
  <si>
    <t xml:space="preserve">'[R6_0331.XLS]Tregion'!R242C3</t>
  </si>
  <si>
    <t xml:space="preserve">'[R6_0331.XLS]Tregion'!R242C4</t>
  </si>
  <si>
    <t xml:space="preserve">'[R6_0331.XLS]Tregion'!R242C32</t>
  </si>
  <si>
    <t xml:space="preserve">'[R6_0331.XLS]Tregion'!R242C10</t>
  </si>
  <si>
    <t xml:space="preserve">'[R6_0331.XLS]Tregion'!R242C24</t>
  </si>
  <si>
    <t xml:space="preserve">'[R1_0331.XLS]Tregion'!R243C1</t>
  </si>
  <si>
    <t xml:space="preserve">'[R1_0331.XLS]Tregion'!R243C2</t>
  </si>
  <si>
    <t xml:space="preserve">'[R1_0331.XLS]Tregion'!R243C3</t>
  </si>
  <si>
    <t xml:space="preserve">'[R1_0331.XLS]Tregion'!R243C4</t>
  </si>
  <si>
    <t xml:space="preserve">'[R1_0331.XLS]Tregion'!R243C32</t>
  </si>
  <si>
    <t xml:space="preserve">'[R1_0331.XLS]Tregion'!R243C10</t>
  </si>
  <si>
    <t xml:space="preserve">'[R1_0331.XLS]Tregion'!R243C24</t>
  </si>
  <si>
    <t xml:space="preserve">'[R1A_0331.XLS]Tregion'!R243C1</t>
  </si>
  <si>
    <t xml:space="preserve">'[R1A_0331.XLS]Tregion'!R243C2</t>
  </si>
  <si>
    <t xml:space="preserve">'[R1A_0331.XLS]Tregion'!R243C3</t>
  </si>
  <si>
    <t xml:space="preserve">'[R1A_0331.XLS]Tregion'!R243C4</t>
  </si>
  <si>
    <t xml:space="preserve">'[R1A_0331.XLS]Tregion'!R243C32</t>
  </si>
  <si>
    <t xml:space="preserve">'[R1A_0331.XLS]Tregion'!R243C10</t>
  </si>
  <si>
    <t xml:space="preserve">'[R1A_0331.XLS]Tregion'!R243C24</t>
  </si>
  <si>
    <t xml:space="preserve">'[R1B_0331.XLS]Tregion'!R243C1</t>
  </si>
  <si>
    <t xml:space="preserve">'[R1B_0331.XLS]Tregion'!R243C2</t>
  </si>
  <si>
    <t xml:space="preserve">'[R1B_0331.XLS]Tregion'!R243C3</t>
  </si>
  <si>
    <t xml:space="preserve">'[R1B_0331.XLS]Tregion'!R243C4</t>
  </si>
  <si>
    <t xml:space="preserve">'[R1B_0331.XLS]Tregion'!R243C32</t>
  </si>
  <si>
    <t xml:space="preserve">'[R1B_0331.XLS]Tregion'!R243C10</t>
  </si>
  <si>
    <t xml:space="preserve">'[R1B_0331.XLS]Tregion'!R243C24</t>
  </si>
  <si>
    <t xml:space="preserve">'[R1C_0331.XLS]Tregion'!R243C1</t>
  </si>
  <si>
    <t xml:space="preserve">'[R1C_0331.XLS]Tregion'!R243C2</t>
  </si>
  <si>
    <t xml:space="preserve">'[R1C_0331.XLS]Tregion'!R243C3</t>
  </si>
  <si>
    <t xml:space="preserve">'[R1C_0331.XLS]Tregion'!R243C4</t>
  </si>
  <si>
    <t xml:space="preserve">'[R1C_0331.XLS]Tregion'!R243C32</t>
  </si>
  <si>
    <t xml:space="preserve">'[R1C_0331.XLS]Tregion'!R243C10</t>
  </si>
  <si>
    <t xml:space="preserve">'[R1C_0331.XLS]Tregion'!R243C24</t>
  </si>
  <si>
    <t xml:space="preserve">'[R1E_0331.XLS]Tregion'!R243C1</t>
  </si>
  <si>
    <t xml:space="preserve">'[R1E_0331.XLS]Tregion'!R243C2</t>
  </si>
  <si>
    <t xml:space="preserve">'[R1E_0331.XLS]Tregion'!R243C3</t>
  </si>
  <si>
    <t xml:space="preserve">'[R1E_0331.XLS]Tregion'!R243C4</t>
  </si>
  <si>
    <t xml:space="preserve">'[R1E_0331.XLS]Tregion'!R243C32</t>
  </si>
  <si>
    <t xml:space="preserve">'[R1E_0331.XLS]Tregion'!R243C10</t>
  </si>
  <si>
    <t xml:space="preserve">'[R1E_0331.XLS]Tregion'!R243C24</t>
  </si>
  <si>
    <t xml:space="preserve">'[R1Z_0331.XLS]Tregion'!R243C1</t>
  </si>
  <si>
    <t xml:space="preserve">'[R1Z_0331.XLS]Tregion'!R243C2</t>
  </si>
  <si>
    <t xml:space="preserve">'[R1Z_0331.XLS]Tregion'!R243C3</t>
  </si>
  <si>
    <t xml:space="preserve">'[R1Z_0331.XLS]Tregion'!R243C4</t>
  </si>
  <si>
    <t xml:space="preserve">'[R1Z_0331.XLS]Tregion'!R243C32</t>
  </si>
  <si>
    <t xml:space="preserve">'[R1Z_0331.XLS]Tregion'!R243C10</t>
  </si>
  <si>
    <t xml:space="preserve">'[R1Z_0331.XLS]Tregion'!R243C24</t>
  </si>
  <si>
    <t xml:space="preserve">'[R3B_0331.XLS]Tregion'!R243C1</t>
  </si>
  <si>
    <t xml:space="preserve">'[R3B_0331.XLS]Tregion'!R243C2</t>
  </si>
  <si>
    <t xml:space="preserve">'[R3B_0331.XLS]Tregion'!R243C3</t>
  </si>
  <si>
    <t xml:space="preserve">'[R3B_0331.XLS]Tregion'!R243C4</t>
  </si>
  <si>
    <t xml:space="preserve">'[R3B_0331.XLS]Tregion'!R243C32</t>
  </si>
  <si>
    <t xml:space="preserve">'[R3B_0331.XLS]Tregion'!R243C10</t>
  </si>
  <si>
    <t xml:space="preserve">'[R3B_0331.XLS]Tregion'!R243C24</t>
  </si>
  <si>
    <t xml:space="preserve">'[R4_0331.XLS]Tregion'!R243C1</t>
  </si>
  <si>
    <t xml:space="preserve">'[R4_0331.XLS]Tregion'!R243C2</t>
  </si>
  <si>
    <t xml:space="preserve">'[R4_0331.XLS]Tregion'!R243C3</t>
  </si>
  <si>
    <t xml:space="preserve">'[R4_0331.XLS]Tregion'!R243C4</t>
  </si>
  <si>
    <t xml:space="preserve">'[R4_0331.XLS]Tregion'!R243C32</t>
  </si>
  <si>
    <t xml:space="preserve">'[R4_0331.XLS]Tregion'!R243C10</t>
  </si>
  <si>
    <t xml:space="preserve">'[R4_0331.XLS]Tregion'!R243C24</t>
  </si>
  <si>
    <t xml:space="preserve">'[R4A_0331.XLS]Tregion'!R243C1</t>
  </si>
  <si>
    <t xml:space="preserve">'[R4A_0331.XLS]Tregion'!R243C2</t>
  </si>
  <si>
    <t xml:space="preserve">'[R4A_0331.XLS]Tregion'!R243C3</t>
  </si>
  <si>
    <t xml:space="preserve">'[R4A_0331.XLS]Tregion'!R243C4</t>
  </si>
  <si>
    <t xml:space="preserve">'[R4A_0331.XLS]Tregion'!R243C32</t>
  </si>
  <si>
    <t xml:space="preserve">'[R4A_0331.XLS]Tregion'!R243C10</t>
  </si>
  <si>
    <t xml:space="preserve">'[R4A_0331.XLS]Tregion'!R243C24</t>
  </si>
  <si>
    <t xml:space="preserve">'[R4B_0331.XLS]Tregion'!R243C1</t>
  </si>
  <si>
    <t xml:space="preserve">'[R4B_0331.XLS]Tregion'!R243C2</t>
  </si>
  <si>
    <t xml:space="preserve">'[R4B_0331.XLS]Tregion'!R243C3</t>
  </si>
  <si>
    <t xml:space="preserve">'[R4B_0331.XLS]Tregion'!R243C4</t>
  </si>
  <si>
    <t xml:space="preserve">'[R4B_0331.XLS]Tregion'!R243C32</t>
  </si>
  <si>
    <t xml:space="preserve">'[R4B_0331.XLS]Tregion'!R243C10</t>
  </si>
  <si>
    <t xml:space="preserve">'[R4B_0331.XLS]Tregion'!R243C24</t>
  </si>
  <si>
    <t xml:space="preserve">'[R4C_0331.XLS]Tregion'!R243C1</t>
  </si>
  <si>
    <t xml:space="preserve">'[R4C_0331.XLS]Tregion'!R243C2</t>
  </si>
  <si>
    <t xml:space="preserve">'[R4C_0331.XLS]Tregion'!R243C3</t>
  </si>
  <si>
    <t xml:space="preserve">'[R4C_0331.XLS]Tregion'!R243C4</t>
  </si>
  <si>
    <t xml:space="preserve">'[R4C_0331.XLS]Tregion'!R243C32</t>
  </si>
  <si>
    <t xml:space="preserve">'[R4C_0331.XLS]Tregion'!R243C10</t>
  </si>
  <si>
    <t xml:space="preserve">'[R4C_0331.XLS]Tregion'!R243C24</t>
  </si>
  <si>
    <t xml:space="preserve">'[R5_0331.XLS]Tregion'!R243C1</t>
  </si>
  <si>
    <t xml:space="preserve">'[R5_0331.XLS]Tregion'!R243C2</t>
  </si>
  <si>
    <t xml:space="preserve">'[R5_0331.XLS]Tregion'!R243C3</t>
  </si>
  <si>
    <t xml:space="preserve">'[R5_0331.XLS]Tregion'!R243C4</t>
  </si>
  <si>
    <t xml:space="preserve">'[R5_0331.XLS]Tregion'!R243C32</t>
  </si>
  <si>
    <t xml:space="preserve">'[R5_0331.XLS]Tregion'!R243C10</t>
  </si>
  <si>
    <t xml:space="preserve">'[R5_0331.XLS]Tregion'!R243C24</t>
  </si>
  <si>
    <t xml:space="preserve">'[R6_0331.XLS]Tregion'!R243C1</t>
  </si>
  <si>
    <t xml:space="preserve">'[R6_0331.XLS]Tregion'!R243C2</t>
  </si>
  <si>
    <t xml:space="preserve">'[R6_0331.XLS]Tregion'!R243C3</t>
  </si>
  <si>
    <t xml:space="preserve">'[R6_0331.XLS]Tregion'!R243C4</t>
  </si>
  <si>
    <t xml:space="preserve">'[R6_0331.XLS]Tregion'!R243C32</t>
  </si>
  <si>
    <t xml:space="preserve">'[R6_0331.XLS]Tregion'!R243C10</t>
  </si>
  <si>
    <t xml:space="preserve">'[R6_0331.XLS]Tregion'!R243C24</t>
  </si>
  <si>
    <t xml:space="preserve">'[R1_0331.XLS]Tregion'!R244C1</t>
  </si>
  <si>
    <t xml:space="preserve">'[R1_0331.XLS]Tregion'!R244C2</t>
  </si>
  <si>
    <t xml:space="preserve">'[R1_0331.XLS]Tregion'!R244C3</t>
  </si>
  <si>
    <t xml:space="preserve">'[R1_0331.XLS]Tregion'!R244C4</t>
  </si>
  <si>
    <t xml:space="preserve">'[R1_0331.XLS]Tregion'!R244C32</t>
  </si>
  <si>
    <t xml:space="preserve">'[R1_0331.XLS]Tregion'!R244C10</t>
  </si>
  <si>
    <t xml:space="preserve">'[R1_0331.XLS]Tregion'!R244C24</t>
  </si>
  <si>
    <t xml:space="preserve">'[R1A_0331.XLS]Tregion'!R244C1</t>
  </si>
  <si>
    <t xml:space="preserve">'[R1A_0331.XLS]Tregion'!R244C2</t>
  </si>
  <si>
    <t xml:space="preserve">'[R1A_0331.XLS]Tregion'!R244C3</t>
  </si>
  <si>
    <t xml:space="preserve">'[R1A_0331.XLS]Tregion'!R244C4</t>
  </si>
  <si>
    <t xml:space="preserve">'[R1A_0331.XLS]Tregion'!R244C32</t>
  </si>
  <si>
    <t xml:space="preserve">'[R1A_0331.XLS]Tregion'!R244C10</t>
  </si>
  <si>
    <t xml:space="preserve">'[R1A_0331.XLS]Tregion'!R244C24</t>
  </si>
  <si>
    <t xml:space="preserve">'[R1B_0331.XLS]Tregion'!R244C1</t>
  </si>
  <si>
    <t xml:space="preserve">'[R1B_0331.XLS]Tregion'!R244C2</t>
  </si>
  <si>
    <t xml:space="preserve">'[R1B_0331.XLS]Tregion'!R244C3</t>
  </si>
  <si>
    <t xml:space="preserve">'[R1B_0331.XLS]Tregion'!R244C4</t>
  </si>
  <si>
    <t xml:space="preserve">'[R1B_0331.XLS]Tregion'!R244C32</t>
  </si>
  <si>
    <t xml:space="preserve">'[R1B_0331.XLS]Tregion'!R244C10</t>
  </si>
  <si>
    <t xml:space="preserve">'[R1B_0331.XLS]Tregion'!R244C24</t>
  </si>
  <si>
    <t xml:space="preserve">'[R1C_0331.XLS]Tregion'!R244C1</t>
  </si>
  <si>
    <t xml:space="preserve">'[R1C_0331.XLS]Tregion'!R244C2</t>
  </si>
  <si>
    <t xml:space="preserve">'[R1C_0331.XLS]Tregion'!R244C3</t>
  </si>
  <si>
    <t xml:space="preserve">'[R1C_0331.XLS]Tregion'!R244C4</t>
  </si>
  <si>
    <t xml:space="preserve">'[R1C_0331.XLS]Tregion'!R244C32</t>
  </si>
  <si>
    <t xml:space="preserve">'[R1C_0331.XLS]Tregion'!R244C10</t>
  </si>
  <si>
    <t xml:space="preserve">'[R1C_0331.XLS]Tregion'!R244C24</t>
  </si>
  <si>
    <t xml:space="preserve">'[R1E_0331.XLS]Tregion'!R244C1</t>
  </si>
  <si>
    <t xml:space="preserve">'[R1E_0331.XLS]Tregion'!R244C2</t>
  </si>
  <si>
    <t xml:space="preserve">'[R1E_0331.XLS]Tregion'!R244C3</t>
  </si>
  <si>
    <t xml:space="preserve">'[R1E_0331.XLS]Tregion'!R244C4</t>
  </si>
  <si>
    <t xml:space="preserve">'[R1E_0331.XLS]Tregion'!R244C32</t>
  </si>
  <si>
    <t xml:space="preserve">'[R1E_0331.XLS]Tregion'!R244C10</t>
  </si>
  <si>
    <t xml:space="preserve">'[R1E_0331.XLS]Tregion'!R244C24</t>
  </si>
  <si>
    <t xml:space="preserve">'[R1Z_0331.XLS]Tregion'!R244C1</t>
  </si>
  <si>
    <t xml:space="preserve">'[R1Z_0331.XLS]Tregion'!R244C2</t>
  </si>
  <si>
    <t xml:space="preserve">'[R1Z_0331.XLS]Tregion'!R244C3</t>
  </si>
  <si>
    <t xml:space="preserve">'[R1Z_0331.XLS]Tregion'!R244C4</t>
  </si>
  <si>
    <t xml:space="preserve">'[R1Z_0331.XLS]Tregion'!R244C32</t>
  </si>
  <si>
    <t xml:space="preserve">'[R1Z_0331.XLS]Tregion'!R244C10</t>
  </si>
  <si>
    <t xml:space="preserve">'[R1Z_0331.XLS]Tregion'!R244C24</t>
  </si>
  <si>
    <t xml:space="preserve">'[R3B_0331.XLS]Tregion'!R244C1</t>
  </si>
  <si>
    <t xml:space="preserve">'[R3B_0331.XLS]Tregion'!R244C2</t>
  </si>
  <si>
    <t xml:space="preserve">'[R3B_0331.XLS]Tregion'!R244C3</t>
  </si>
  <si>
    <t xml:space="preserve">'[R3B_0331.XLS]Tregion'!R244C4</t>
  </si>
  <si>
    <t xml:space="preserve">'[R3B_0331.XLS]Tregion'!R244C32</t>
  </si>
  <si>
    <t xml:space="preserve">'[R3B_0331.XLS]Tregion'!R244C10</t>
  </si>
  <si>
    <t xml:space="preserve">'[R3B_0331.XLS]Tregion'!R244C24</t>
  </si>
  <si>
    <t xml:space="preserve">'[R4_0331.XLS]Tregion'!R244C1</t>
  </si>
  <si>
    <t xml:space="preserve">'[R4_0331.XLS]Tregion'!R244C2</t>
  </si>
  <si>
    <t xml:space="preserve">'[R4_0331.XLS]Tregion'!R244C3</t>
  </si>
  <si>
    <t xml:space="preserve">'[R4_0331.XLS]Tregion'!R244C4</t>
  </si>
  <si>
    <t xml:space="preserve">'[R4_0331.XLS]Tregion'!R244C32</t>
  </si>
  <si>
    <t xml:space="preserve">'[R4_0331.XLS]Tregion'!R244C10</t>
  </si>
  <si>
    <t xml:space="preserve">'[R4_0331.XLS]Tregion'!R244C24</t>
  </si>
  <si>
    <t xml:space="preserve">'[R4A_0331.XLS]Tregion'!R244C1</t>
  </si>
  <si>
    <t xml:space="preserve">'[R4A_0331.XLS]Tregion'!R244C2</t>
  </si>
  <si>
    <t xml:space="preserve">'[R4A_0331.XLS]Tregion'!R244C3</t>
  </si>
  <si>
    <t xml:space="preserve">'[R4A_0331.XLS]Tregion'!R244C4</t>
  </si>
  <si>
    <t xml:space="preserve">'[R4A_0331.XLS]Tregion'!R244C32</t>
  </si>
  <si>
    <t xml:space="preserve">'[R4A_0331.XLS]Tregion'!R244C10</t>
  </si>
  <si>
    <t xml:space="preserve">'[R4A_0331.XLS]Tregion'!R244C24</t>
  </si>
  <si>
    <t xml:space="preserve">'[R4B_0331.XLS]Tregion'!R244C1</t>
  </si>
  <si>
    <t xml:space="preserve">'[R4B_0331.XLS]Tregion'!R244C2</t>
  </si>
  <si>
    <t xml:space="preserve">'[R4B_0331.XLS]Tregion'!R244C3</t>
  </si>
  <si>
    <t xml:space="preserve">'[R4B_0331.XLS]Tregion'!R244C4</t>
  </si>
  <si>
    <t xml:space="preserve">'[R4B_0331.XLS]Tregion'!R244C32</t>
  </si>
  <si>
    <t xml:space="preserve">'[R4B_0331.XLS]Tregion'!R244C10</t>
  </si>
  <si>
    <t xml:space="preserve">'[R4B_0331.XLS]Tregion'!R244C24</t>
  </si>
  <si>
    <t xml:space="preserve">'[R4C_0331.XLS]Tregion'!R244C1</t>
  </si>
  <si>
    <t xml:space="preserve">'[R4C_0331.XLS]Tregion'!R244C2</t>
  </si>
  <si>
    <t xml:space="preserve">'[R4C_0331.XLS]Tregion'!R244C3</t>
  </si>
  <si>
    <t xml:space="preserve">'[R4C_0331.XLS]Tregion'!R244C4</t>
  </si>
  <si>
    <t xml:space="preserve">'[R4C_0331.XLS]Tregion'!R244C32</t>
  </si>
  <si>
    <t xml:space="preserve">'[R4C_0331.XLS]Tregion'!R244C10</t>
  </si>
  <si>
    <t xml:space="preserve">'[R4C_0331.XLS]Tregion'!R244C24</t>
  </si>
  <si>
    <t xml:space="preserve">'[R5_0331.XLS]Tregion'!R244C1</t>
  </si>
  <si>
    <t xml:space="preserve">'[R5_0331.XLS]Tregion'!R244C2</t>
  </si>
  <si>
    <t xml:space="preserve">'[R5_0331.XLS]Tregion'!R244C3</t>
  </si>
  <si>
    <t xml:space="preserve">'[R5_0331.XLS]Tregion'!R244C4</t>
  </si>
  <si>
    <t xml:space="preserve">'[R5_0331.XLS]Tregion'!R244C32</t>
  </si>
  <si>
    <t xml:space="preserve">'[R5_0331.XLS]Tregion'!R244C10</t>
  </si>
  <si>
    <t xml:space="preserve">'[R5_0331.XLS]Tregion'!R244C24</t>
  </si>
  <si>
    <t xml:space="preserve">'[R6_0331.XLS]Tregion'!R244C1</t>
  </si>
  <si>
    <t xml:space="preserve">'[R6_0331.XLS]Tregion'!R244C2</t>
  </si>
  <si>
    <t xml:space="preserve">'[R6_0331.XLS]Tregion'!R244C3</t>
  </si>
  <si>
    <t xml:space="preserve">'[R6_0331.XLS]Tregion'!R244C4</t>
  </si>
  <si>
    <t xml:space="preserve">'[R6_0331.XLS]Tregion'!R244C32</t>
  </si>
  <si>
    <t xml:space="preserve">'[R6_0331.XLS]Tregion'!R244C10</t>
  </si>
  <si>
    <t xml:space="preserve">'[R6_0331.XLS]Tregion'!R244C24</t>
  </si>
  <si>
    <t xml:space="preserve">'[R1_0331.XLS]Tregion'!R245C1</t>
  </si>
  <si>
    <t xml:space="preserve">'[R1_0331.XLS]Tregion'!R245C2</t>
  </si>
  <si>
    <t xml:space="preserve">'[R1_0331.XLS]Tregion'!R245C3</t>
  </si>
  <si>
    <t xml:space="preserve">'[R1_0331.XLS]Tregion'!R245C4</t>
  </si>
  <si>
    <t xml:space="preserve">'[R1_0331.XLS]Tregion'!R245C32</t>
  </si>
  <si>
    <t xml:space="preserve">'[R1_0331.XLS]Tregion'!R245C10</t>
  </si>
  <si>
    <t xml:space="preserve">'[R1_0331.XLS]Tregion'!R245C24</t>
  </si>
  <si>
    <t xml:space="preserve">'[R1A_0331.XLS]Tregion'!R245C1</t>
  </si>
  <si>
    <t xml:space="preserve">'[R1A_0331.XLS]Tregion'!R245C2</t>
  </si>
  <si>
    <t xml:space="preserve">'[R1A_0331.XLS]Tregion'!R245C3</t>
  </si>
  <si>
    <t xml:space="preserve">'[R1A_0331.XLS]Tregion'!R245C4</t>
  </si>
  <si>
    <t xml:space="preserve">'[R1A_0331.XLS]Tregion'!R245C32</t>
  </si>
  <si>
    <t xml:space="preserve">'[R1A_0331.XLS]Tregion'!R245C10</t>
  </si>
  <si>
    <t xml:space="preserve">'[R1A_0331.XLS]Tregion'!R245C24</t>
  </si>
  <si>
    <t xml:space="preserve">'[R1B_0331.XLS]Tregion'!R245C1</t>
  </si>
  <si>
    <t xml:space="preserve">'[R1B_0331.XLS]Tregion'!R245C2</t>
  </si>
  <si>
    <t xml:space="preserve">'[R1B_0331.XLS]Tregion'!R245C3</t>
  </si>
  <si>
    <t xml:space="preserve">'[R1B_0331.XLS]Tregion'!R245C4</t>
  </si>
  <si>
    <t xml:space="preserve">'[R1B_0331.XLS]Tregion'!R245C32</t>
  </si>
  <si>
    <t xml:space="preserve">'[R1B_0331.XLS]Tregion'!R245C10</t>
  </si>
  <si>
    <t xml:space="preserve">'[R1B_0331.XLS]Tregion'!R245C24</t>
  </si>
  <si>
    <t xml:space="preserve">'[R1C_0331.XLS]Tregion'!R245C1</t>
  </si>
  <si>
    <t xml:space="preserve">'[R1C_0331.XLS]Tregion'!R245C2</t>
  </si>
  <si>
    <t xml:space="preserve">'[R1C_0331.XLS]Tregion'!R245C3</t>
  </si>
  <si>
    <t xml:space="preserve">'[R1C_0331.XLS]Tregion'!R245C4</t>
  </si>
  <si>
    <t xml:space="preserve">'[R1C_0331.XLS]Tregion'!R245C32</t>
  </si>
  <si>
    <t xml:space="preserve">'[R1C_0331.XLS]Tregion'!R245C10</t>
  </si>
  <si>
    <t xml:space="preserve">'[R1C_0331.XLS]Tregion'!R245C24</t>
  </si>
  <si>
    <t xml:space="preserve">'[R1E_0331.XLS]Tregion'!R245C1</t>
  </si>
  <si>
    <t xml:space="preserve">'[R1E_0331.XLS]Tregion'!R245C2</t>
  </si>
  <si>
    <t xml:space="preserve">'[R1E_0331.XLS]Tregion'!R245C3</t>
  </si>
  <si>
    <t xml:space="preserve">'[R1E_0331.XLS]Tregion'!R245C4</t>
  </si>
  <si>
    <t xml:space="preserve">'[R1E_0331.XLS]Tregion'!R245C32</t>
  </si>
  <si>
    <t xml:space="preserve">'[R1E_0331.XLS]Tregion'!R245C10</t>
  </si>
  <si>
    <t xml:space="preserve">'[R1E_0331.XLS]Tregion'!R245C24</t>
  </si>
  <si>
    <t xml:space="preserve">'[R1Z_0331.XLS]Tregion'!R245C1</t>
  </si>
  <si>
    <t xml:space="preserve">'[R1Z_0331.XLS]Tregion'!R245C2</t>
  </si>
  <si>
    <t xml:space="preserve">'[R1Z_0331.XLS]Tregion'!R245C3</t>
  </si>
  <si>
    <t xml:space="preserve">'[R1Z_0331.XLS]Tregion'!R245C4</t>
  </si>
  <si>
    <t xml:space="preserve">'[R1Z_0331.XLS]Tregion'!R245C32</t>
  </si>
  <si>
    <t xml:space="preserve">'[R1Z_0331.XLS]Tregion'!R245C10</t>
  </si>
  <si>
    <t xml:space="preserve">'[R1Z_0331.XLS]Tregion'!R245C24</t>
  </si>
  <si>
    <t xml:space="preserve">'[R3B_0331.XLS]Tregion'!R245C1</t>
  </si>
  <si>
    <t xml:space="preserve">'[R3B_0331.XLS]Tregion'!R245C2</t>
  </si>
  <si>
    <t xml:space="preserve">'[R3B_0331.XLS]Tregion'!R245C3</t>
  </si>
  <si>
    <t xml:space="preserve">'[R3B_0331.XLS]Tregion'!R245C4</t>
  </si>
  <si>
    <t xml:space="preserve">'[R3B_0331.XLS]Tregion'!R245C32</t>
  </si>
  <si>
    <t xml:space="preserve">'[R3B_0331.XLS]Tregion'!R245C10</t>
  </si>
  <si>
    <t xml:space="preserve">'[R3B_0331.XLS]Tregion'!R245C24</t>
  </si>
  <si>
    <t xml:space="preserve">'[R4_0331.XLS]Tregion'!R245C1</t>
  </si>
  <si>
    <t xml:space="preserve">'[R4_0331.XLS]Tregion'!R245C2</t>
  </si>
  <si>
    <t xml:space="preserve">'[R4_0331.XLS]Tregion'!R245C3</t>
  </si>
  <si>
    <t xml:space="preserve">'[R4_0331.XLS]Tregion'!R245C4</t>
  </si>
  <si>
    <t xml:space="preserve">'[R4_0331.XLS]Tregion'!R245C32</t>
  </si>
  <si>
    <t xml:space="preserve">'[R4_0331.XLS]Tregion'!R245C10</t>
  </si>
  <si>
    <t xml:space="preserve">'[R4_0331.XLS]Tregion'!R245C24</t>
  </si>
  <si>
    <t xml:space="preserve">'[R4A_0331.XLS]Tregion'!R245C1</t>
  </si>
  <si>
    <t xml:space="preserve">'[R4A_0331.XLS]Tregion'!R245C2</t>
  </si>
  <si>
    <t xml:space="preserve">'[R4A_0331.XLS]Tregion'!R245C3</t>
  </si>
  <si>
    <t xml:space="preserve">'[R4A_0331.XLS]Tregion'!R245C4</t>
  </si>
  <si>
    <t xml:space="preserve">'[R4A_0331.XLS]Tregion'!R245C32</t>
  </si>
  <si>
    <t xml:space="preserve">'[R4A_0331.XLS]Tregion'!R245C10</t>
  </si>
  <si>
    <t xml:space="preserve">'[R4A_0331.XLS]Tregion'!R245C24</t>
  </si>
  <si>
    <t xml:space="preserve">'[R4B_0331.XLS]Tregion'!R245C1</t>
  </si>
  <si>
    <t xml:space="preserve">'[R4B_0331.XLS]Tregion'!R245C2</t>
  </si>
  <si>
    <t xml:space="preserve">'[R4B_0331.XLS]Tregion'!R245C3</t>
  </si>
  <si>
    <t xml:space="preserve">'[R4B_0331.XLS]Tregion'!R245C4</t>
  </si>
  <si>
    <t xml:space="preserve">'[R4B_0331.XLS]Tregion'!R245C32</t>
  </si>
  <si>
    <t xml:space="preserve">'[R4B_0331.XLS]Tregion'!R245C10</t>
  </si>
  <si>
    <t xml:space="preserve">'[R4B_0331.XLS]Tregion'!R245C24</t>
  </si>
  <si>
    <t xml:space="preserve">'[R4C_0331.XLS]Tregion'!R245C1</t>
  </si>
  <si>
    <t xml:space="preserve">'[R4C_0331.XLS]Tregion'!R245C2</t>
  </si>
  <si>
    <t xml:space="preserve">'[R4C_0331.XLS]Tregion'!R245C3</t>
  </si>
  <si>
    <t xml:space="preserve">'[R4C_0331.XLS]Tregion'!R245C4</t>
  </si>
  <si>
    <t xml:space="preserve">'[R4C_0331.XLS]Tregion'!R245C32</t>
  </si>
  <si>
    <t xml:space="preserve">'[R4C_0331.XLS]Tregion'!R245C10</t>
  </si>
  <si>
    <t xml:space="preserve">'[R4C_0331.XLS]Tregion'!R245C24</t>
  </si>
  <si>
    <t xml:space="preserve">'[R5_0331.XLS]Tregion'!R245C1</t>
  </si>
  <si>
    <t xml:space="preserve">'[R5_0331.XLS]Tregion'!R245C2</t>
  </si>
  <si>
    <t xml:space="preserve">'[R5_0331.XLS]Tregion'!R245C3</t>
  </si>
  <si>
    <t xml:space="preserve">'[R5_0331.XLS]Tregion'!R245C4</t>
  </si>
  <si>
    <t xml:space="preserve">'[R5_0331.XLS]Tregion'!R245C32</t>
  </si>
  <si>
    <t xml:space="preserve">'[R5_0331.XLS]Tregion'!R245C10</t>
  </si>
  <si>
    <t xml:space="preserve">'[R5_0331.XLS]Tregion'!R245C24</t>
  </si>
  <si>
    <t xml:space="preserve">'[R6_0331.XLS]Tregion'!R245C1</t>
  </si>
  <si>
    <t xml:space="preserve">'[R6_0331.XLS]Tregion'!R245C2</t>
  </si>
  <si>
    <t xml:space="preserve">'[R6_0331.XLS]Tregion'!R245C3</t>
  </si>
  <si>
    <t xml:space="preserve">'[R6_0331.XLS]Tregion'!R245C4</t>
  </si>
  <si>
    <t xml:space="preserve">'[R6_0331.XLS]Tregion'!R245C32</t>
  </si>
  <si>
    <t xml:space="preserve">'[R6_0331.XLS]Tregion'!R245C10</t>
  </si>
  <si>
    <t xml:space="preserve">'[R6_0331.XLS]Tregion'!R245C24</t>
  </si>
  <si>
    <t xml:space="preserve">'[R1_0331.XLS]Tregion'!R246C1</t>
  </si>
  <si>
    <t xml:space="preserve">'[R1_0331.XLS]Tregion'!R246C2</t>
  </si>
  <si>
    <t xml:space="preserve">'[R1_0331.XLS]Tregion'!R246C3</t>
  </si>
  <si>
    <t xml:space="preserve">'[R1_0331.XLS]Tregion'!R246C4</t>
  </si>
  <si>
    <t xml:space="preserve">'[R1_0331.XLS]Tregion'!R246C32</t>
  </si>
  <si>
    <t xml:space="preserve">'[R1_0331.XLS]Tregion'!R246C10</t>
  </si>
  <si>
    <t xml:space="preserve">'[R1_0331.XLS]Tregion'!R246C24</t>
  </si>
  <si>
    <t xml:space="preserve">'[R1A_0331.XLS]Tregion'!R246C1</t>
  </si>
  <si>
    <t xml:space="preserve">'[R1A_0331.XLS]Tregion'!R246C2</t>
  </si>
  <si>
    <t xml:space="preserve">'[R1A_0331.XLS]Tregion'!R246C3</t>
  </si>
  <si>
    <t xml:space="preserve">'[R1A_0331.XLS]Tregion'!R246C4</t>
  </si>
  <si>
    <t xml:space="preserve">'[R1A_0331.XLS]Tregion'!R246C32</t>
  </si>
  <si>
    <t xml:space="preserve">'[R1A_0331.XLS]Tregion'!R246C10</t>
  </si>
  <si>
    <t xml:space="preserve">'[R1A_0331.XLS]Tregion'!R246C24</t>
  </si>
  <si>
    <t xml:space="preserve">'[R1B_0331.XLS]Tregion'!R246C1</t>
  </si>
  <si>
    <t xml:space="preserve">'[R1B_0331.XLS]Tregion'!R246C2</t>
  </si>
  <si>
    <t xml:space="preserve">'[R1B_0331.XLS]Tregion'!R246C3</t>
  </si>
  <si>
    <t xml:space="preserve">'[R1B_0331.XLS]Tregion'!R246C4</t>
  </si>
  <si>
    <t xml:space="preserve">'[R1B_0331.XLS]Tregion'!R246C32</t>
  </si>
  <si>
    <t xml:space="preserve">'[R1B_0331.XLS]Tregion'!R246C10</t>
  </si>
  <si>
    <t xml:space="preserve">'[R1B_0331.XLS]Tregion'!R246C24</t>
  </si>
  <si>
    <t xml:space="preserve">'[R1C_0331.XLS]Tregion'!R246C1</t>
  </si>
  <si>
    <t xml:space="preserve">'[R1C_0331.XLS]Tregion'!R246C2</t>
  </si>
  <si>
    <t xml:space="preserve">'[R1C_0331.XLS]Tregion'!R246C3</t>
  </si>
  <si>
    <t xml:space="preserve">'[R1C_0331.XLS]Tregion'!R246C4</t>
  </si>
  <si>
    <t xml:space="preserve">'[R1C_0331.XLS]Tregion'!R246C32</t>
  </si>
  <si>
    <t xml:space="preserve">'[R1C_0331.XLS]Tregion'!R246C10</t>
  </si>
  <si>
    <t xml:space="preserve">'[R1C_0331.XLS]Tregion'!R246C24</t>
  </si>
  <si>
    <t xml:space="preserve">'[R1E_0331.XLS]Tregion'!R246C1</t>
  </si>
  <si>
    <t xml:space="preserve">'[R1E_0331.XLS]Tregion'!R246C2</t>
  </si>
  <si>
    <t xml:space="preserve">'[R1E_0331.XLS]Tregion'!R246C3</t>
  </si>
  <si>
    <t xml:space="preserve">'[R1E_0331.XLS]Tregion'!R246C4</t>
  </si>
  <si>
    <t xml:space="preserve">'[R1E_0331.XLS]Tregion'!R246C32</t>
  </si>
  <si>
    <t xml:space="preserve">'[R1E_0331.XLS]Tregion'!R246C10</t>
  </si>
  <si>
    <t xml:space="preserve">'[R1E_0331.XLS]Tregion'!R246C24</t>
  </si>
  <si>
    <t xml:space="preserve">'[R1Z_0331.XLS]Tregion'!R246C1</t>
  </si>
  <si>
    <t xml:space="preserve">'[R1Z_0331.XLS]Tregion'!R246C2</t>
  </si>
  <si>
    <t xml:space="preserve">'[R1Z_0331.XLS]Tregion'!R246C3</t>
  </si>
  <si>
    <t xml:space="preserve">'[R1Z_0331.XLS]Tregion'!R246C4</t>
  </si>
  <si>
    <t xml:space="preserve">'[R1Z_0331.XLS]Tregion'!R246C32</t>
  </si>
  <si>
    <t xml:space="preserve">'[R1Z_0331.XLS]Tregion'!R246C10</t>
  </si>
  <si>
    <t xml:space="preserve">'[R1Z_0331.XLS]Tregion'!R246C24</t>
  </si>
  <si>
    <t xml:space="preserve">'[R3B_0331.XLS]Tregion'!R246C1</t>
  </si>
  <si>
    <t xml:space="preserve">'[R3B_0331.XLS]Tregion'!R246C2</t>
  </si>
  <si>
    <t xml:space="preserve">'[R3B_0331.XLS]Tregion'!R246C3</t>
  </si>
  <si>
    <t xml:space="preserve">'[R3B_0331.XLS]Tregion'!R246C4</t>
  </si>
  <si>
    <t xml:space="preserve">'[R3B_0331.XLS]Tregion'!R246C32</t>
  </si>
  <si>
    <t xml:space="preserve">'[R3B_0331.XLS]Tregion'!R246C10</t>
  </si>
  <si>
    <t xml:space="preserve">'[R3B_0331.XLS]Tregion'!R246C24</t>
  </si>
  <si>
    <t xml:space="preserve">'[R4_0331.XLS]Tregion'!R246C1</t>
  </si>
  <si>
    <t xml:space="preserve">'[R4_0331.XLS]Tregion'!R246C2</t>
  </si>
  <si>
    <t xml:space="preserve">'[R4_0331.XLS]Tregion'!R246C3</t>
  </si>
  <si>
    <t xml:space="preserve">'[R4_0331.XLS]Tregion'!R246C4</t>
  </si>
  <si>
    <t xml:space="preserve">'[R4_0331.XLS]Tregion'!R246C32</t>
  </si>
  <si>
    <t xml:space="preserve">'[R4_0331.XLS]Tregion'!R246C10</t>
  </si>
  <si>
    <t xml:space="preserve">'[R4_0331.XLS]Tregion'!R246C24</t>
  </si>
  <si>
    <t xml:space="preserve">'[R4A_0331.XLS]Tregion'!R246C1</t>
  </si>
  <si>
    <t xml:space="preserve">'[R4A_0331.XLS]Tregion'!R246C2</t>
  </si>
  <si>
    <t xml:space="preserve">'[R4A_0331.XLS]Tregion'!R246C3</t>
  </si>
  <si>
    <t xml:space="preserve">'[R4A_0331.XLS]Tregion'!R246C4</t>
  </si>
  <si>
    <t xml:space="preserve">'[R4A_0331.XLS]Tregion'!R246C32</t>
  </si>
  <si>
    <t xml:space="preserve">'[R4A_0331.XLS]Tregion'!R246C10</t>
  </si>
  <si>
    <t xml:space="preserve">'[R4A_0331.XLS]Tregion'!R246C24</t>
  </si>
  <si>
    <t xml:space="preserve">'[R4B_0331.XLS]Tregion'!R246C1</t>
  </si>
  <si>
    <t xml:space="preserve">'[R4B_0331.XLS]Tregion'!R246C2</t>
  </si>
  <si>
    <t xml:space="preserve">'[R4B_0331.XLS]Tregion'!R246C3</t>
  </si>
  <si>
    <t xml:space="preserve">'[R4B_0331.XLS]Tregion'!R246C4</t>
  </si>
  <si>
    <t xml:space="preserve">'[R4B_0331.XLS]Tregion'!R246C32</t>
  </si>
  <si>
    <t xml:space="preserve">'[R4B_0331.XLS]Tregion'!R246C10</t>
  </si>
  <si>
    <t xml:space="preserve">'[R4B_0331.XLS]Tregion'!R246C24</t>
  </si>
  <si>
    <t xml:space="preserve">'[R4C_0331.XLS]Tregion'!R246C1</t>
  </si>
  <si>
    <t xml:space="preserve">'[R4C_0331.XLS]Tregion'!R246C2</t>
  </si>
  <si>
    <t xml:space="preserve">'[R4C_0331.XLS]Tregion'!R246C3</t>
  </si>
  <si>
    <t xml:space="preserve">'[R4C_0331.XLS]Tregion'!R246C4</t>
  </si>
  <si>
    <t xml:space="preserve">'[R4C_0331.XLS]Tregion'!R246C32</t>
  </si>
  <si>
    <t xml:space="preserve">'[R4C_0331.XLS]Tregion'!R246C10</t>
  </si>
  <si>
    <t xml:space="preserve">'[R4C_0331.XLS]Tregion'!R246C24</t>
  </si>
  <si>
    <t xml:space="preserve">'[R5_0331.XLS]Tregion'!R246C1</t>
  </si>
  <si>
    <t xml:space="preserve">'[R5_0331.XLS]Tregion'!R246C2</t>
  </si>
  <si>
    <t xml:space="preserve">'[R5_0331.XLS]Tregion'!R246C3</t>
  </si>
  <si>
    <t xml:space="preserve">'[R5_0331.XLS]Tregion'!R246C4</t>
  </si>
  <si>
    <t xml:space="preserve">'[R5_0331.XLS]Tregion'!R246C32</t>
  </si>
  <si>
    <t xml:space="preserve">'[R5_0331.XLS]Tregion'!R246C10</t>
  </si>
  <si>
    <t xml:space="preserve">'[R5_0331.XLS]Tregion'!R246C24</t>
  </si>
  <si>
    <t xml:space="preserve">'[R6_0331.XLS]Tregion'!R246C1</t>
  </si>
  <si>
    <t xml:space="preserve">'[R6_0331.XLS]Tregion'!R246C2</t>
  </si>
  <si>
    <t xml:space="preserve">'[R6_0331.XLS]Tregion'!R246C3</t>
  </si>
  <si>
    <t xml:space="preserve">'[R6_0331.XLS]Tregion'!R246C4</t>
  </si>
  <si>
    <t xml:space="preserve">'[R6_0331.XLS]Tregion'!R246C32</t>
  </si>
  <si>
    <t xml:space="preserve">'[R6_0331.XLS]Tregion'!R246C10</t>
  </si>
  <si>
    <t xml:space="preserve">'[R6_0331.XLS]Tregion'!R246C24</t>
  </si>
  <si>
    <t xml:space="preserve">'[R1_0331.XLS]Tregion'!R247C1</t>
  </si>
  <si>
    <t xml:space="preserve">'[R1_0331.XLS]Tregion'!R247C2</t>
  </si>
  <si>
    <t xml:space="preserve">'[R1_0331.XLS]Tregion'!R247C3</t>
  </si>
  <si>
    <t xml:space="preserve">'[R1_0331.XLS]Tregion'!R247C4</t>
  </si>
  <si>
    <t xml:space="preserve">'[R1_0331.XLS]Tregion'!R247C32</t>
  </si>
  <si>
    <t xml:space="preserve">'[R1_0331.XLS]Tregion'!R247C10</t>
  </si>
  <si>
    <t xml:space="preserve">'[R1_0331.XLS]Tregion'!R247C24</t>
  </si>
  <si>
    <t xml:space="preserve">'[R1A_0331.XLS]Tregion'!R247C1</t>
  </si>
  <si>
    <t xml:space="preserve">'[R1A_0331.XLS]Tregion'!R247C2</t>
  </si>
  <si>
    <t xml:space="preserve">'[R1A_0331.XLS]Tregion'!R247C3</t>
  </si>
  <si>
    <t xml:space="preserve">'[R1A_0331.XLS]Tregion'!R247C4</t>
  </si>
  <si>
    <t xml:space="preserve">'[R1A_0331.XLS]Tregion'!R247C32</t>
  </si>
  <si>
    <t xml:space="preserve">'[R1A_0331.XLS]Tregion'!R247C10</t>
  </si>
  <si>
    <t xml:space="preserve">'[R1A_0331.XLS]Tregion'!R247C24</t>
  </si>
  <si>
    <t xml:space="preserve">'[R1B_0331.XLS]Tregion'!R247C1</t>
  </si>
  <si>
    <t xml:space="preserve">'[R1B_0331.XLS]Tregion'!R247C2</t>
  </si>
  <si>
    <t xml:space="preserve">'[R1B_0331.XLS]Tregion'!R247C3</t>
  </si>
  <si>
    <t xml:space="preserve">'[R1B_0331.XLS]Tregion'!R247C4</t>
  </si>
  <si>
    <t xml:space="preserve">'[R1B_0331.XLS]Tregion'!R247C32</t>
  </si>
  <si>
    <t xml:space="preserve">'[R1B_0331.XLS]Tregion'!R247C10</t>
  </si>
  <si>
    <t xml:space="preserve">'[R1B_0331.XLS]Tregion'!R247C24</t>
  </si>
  <si>
    <t xml:space="preserve">'[R1C_0331.XLS]Tregion'!R247C1</t>
  </si>
  <si>
    <t xml:space="preserve">'[R1C_0331.XLS]Tregion'!R247C2</t>
  </si>
  <si>
    <t xml:space="preserve">'[R1C_0331.XLS]Tregion'!R247C3</t>
  </si>
  <si>
    <t xml:space="preserve">'[R1C_0331.XLS]Tregion'!R247C4</t>
  </si>
  <si>
    <t xml:space="preserve">'[R1C_0331.XLS]Tregion'!R247C32</t>
  </si>
  <si>
    <t xml:space="preserve">'[R1C_0331.XLS]Tregion'!R247C10</t>
  </si>
  <si>
    <t xml:space="preserve">'[R1C_0331.XLS]Tregion'!R247C24</t>
  </si>
  <si>
    <t xml:space="preserve">'[R1E_0331.XLS]Tregion'!R247C1</t>
  </si>
  <si>
    <t xml:space="preserve">'[R1E_0331.XLS]Tregion'!R247C2</t>
  </si>
  <si>
    <t xml:space="preserve">'[R1E_0331.XLS]Tregion'!R247C3</t>
  </si>
  <si>
    <t xml:space="preserve">'[R1E_0331.XLS]Tregion'!R247C4</t>
  </si>
  <si>
    <t xml:space="preserve">'[R1E_0331.XLS]Tregion'!R247C32</t>
  </si>
  <si>
    <t xml:space="preserve">'[R1E_0331.XLS]Tregion'!R247C10</t>
  </si>
  <si>
    <t xml:space="preserve">'[R1E_0331.XLS]Tregion'!R247C24</t>
  </si>
  <si>
    <t xml:space="preserve">'[R1Z_0331.XLS]Tregion'!R247C1</t>
  </si>
  <si>
    <t xml:space="preserve">'[R1Z_0331.XLS]Tregion'!R247C2</t>
  </si>
  <si>
    <t xml:space="preserve">'[R1Z_0331.XLS]Tregion'!R247C3</t>
  </si>
  <si>
    <t xml:space="preserve">'[R1Z_0331.XLS]Tregion'!R247C4</t>
  </si>
  <si>
    <t xml:space="preserve">'[R1Z_0331.XLS]Tregion'!R247C32</t>
  </si>
  <si>
    <t xml:space="preserve">'[R1Z_0331.XLS]Tregion'!R247C10</t>
  </si>
  <si>
    <t xml:space="preserve">'[R1Z_0331.XLS]Tregion'!R247C24</t>
  </si>
  <si>
    <t xml:space="preserve">'[R3B_0331.XLS]Tregion'!R247C1</t>
  </si>
  <si>
    <t xml:space="preserve">'[R3B_0331.XLS]Tregion'!R247C2</t>
  </si>
  <si>
    <t xml:space="preserve">'[R3B_0331.XLS]Tregion'!R247C3</t>
  </si>
  <si>
    <t xml:space="preserve">'[R3B_0331.XLS]Tregion'!R247C4</t>
  </si>
  <si>
    <t xml:space="preserve">'[R3B_0331.XLS]Tregion'!R247C32</t>
  </si>
  <si>
    <t xml:space="preserve">'[R3B_0331.XLS]Tregion'!R247C10</t>
  </si>
  <si>
    <t xml:space="preserve">'[R3B_0331.XLS]Tregion'!R247C24</t>
  </si>
  <si>
    <t xml:space="preserve">'[R4_0331.XLS]Tregion'!R247C1</t>
  </si>
  <si>
    <t xml:space="preserve">'[R4_0331.XLS]Tregion'!R247C2</t>
  </si>
  <si>
    <t xml:space="preserve">'[R4_0331.XLS]Tregion'!R247C3</t>
  </si>
  <si>
    <t xml:space="preserve">'[R4_0331.XLS]Tregion'!R247C4</t>
  </si>
  <si>
    <t xml:space="preserve">'[R4_0331.XLS]Tregion'!R247C32</t>
  </si>
  <si>
    <t xml:space="preserve">'[R4_0331.XLS]Tregion'!R247C10</t>
  </si>
  <si>
    <t xml:space="preserve">'[R4_0331.XLS]Tregion'!R247C24</t>
  </si>
  <si>
    <t xml:space="preserve">'[R4A_0331.XLS]Tregion'!R247C1</t>
  </si>
  <si>
    <t xml:space="preserve">'[R4A_0331.XLS]Tregion'!R247C2</t>
  </si>
  <si>
    <t xml:space="preserve">'[R4A_0331.XLS]Tregion'!R247C3</t>
  </si>
  <si>
    <t xml:space="preserve">'[R4A_0331.XLS]Tregion'!R247C4</t>
  </si>
  <si>
    <t xml:space="preserve">'[R4A_0331.XLS]Tregion'!R247C32</t>
  </si>
  <si>
    <t xml:space="preserve">'[R4A_0331.XLS]Tregion'!R247C10</t>
  </si>
  <si>
    <t xml:space="preserve">'[R4A_0331.XLS]Tregion'!R247C24</t>
  </si>
  <si>
    <t xml:space="preserve">'[R4B_0331.XLS]Tregion'!R247C1</t>
  </si>
  <si>
    <t xml:space="preserve">'[R4B_0331.XLS]Tregion'!R247C2</t>
  </si>
  <si>
    <t xml:space="preserve">'[R4B_0331.XLS]Tregion'!R247C3</t>
  </si>
  <si>
    <t xml:space="preserve">'[R4B_0331.XLS]Tregion'!R247C4</t>
  </si>
  <si>
    <t xml:space="preserve">'[R4B_0331.XLS]Tregion'!R247C32</t>
  </si>
  <si>
    <t xml:space="preserve">'[R4B_0331.XLS]Tregion'!R247C10</t>
  </si>
  <si>
    <t xml:space="preserve">'[R4B_0331.XLS]Tregion'!R247C24</t>
  </si>
  <si>
    <t xml:space="preserve">'[R4C_0331.XLS]Tregion'!R247C1</t>
  </si>
  <si>
    <t xml:space="preserve">'[R4C_0331.XLS]Tregion'!R247C2</t>
  </si>
  <si>
    <t xml:space="preserve">'[R4C_0331.XLS]Tregion'!R247C3</t>
  </si>
  <si>
    <t xml:space="preserve">'[R4C_0331.XLS]Tregion'!R247C4</t>
  </si>
  <si>
    <t xml:space="preserve">'[R4C_0331.XLS]Tregion'!R247C32</t>
  </si>
  <si>
    <t xml:space="preserve">'[R4C_0331.XLS]Tregion'!R247C10</t>
  </si>
  <si>
    <t xml:space="preserve">'[R4C_0331.XLS]Tregion'!R247C24</t>
  </si>
  <si>
    <t xml:space="preserve">'[R5_0331.XLS]Tregion'!R247C1</t>
  </si>
  <si>
    <t xml:space="preserve">'[R5_0331.XLS]Tregion'!R247C2</t>
  </si>
  <si>
    <t xml:space="preserve">'[R5_0331.XLS]Tregion'!R247C3</t>
  </si>
  <si>
    <t xml:space="preserve">'[R5_0331.XLS]Tregion'!R247C4</t>
  </si>
  <si>
    <t xml:space="preserve">'[R5_0331.XLS]Tregion'!R247C32</t>
  </si>
  <si>
    <t xml:space="preserve">'[R5_0331.XLS]Tregion'!R247C10</t>
  </si>
  <si>
    <t xml:space="preserve">'[R5_0331.XLS]Tregion'!R247C24</t>
  </si>
  <si>
    <t xml:space="preserve">'[R6_0331.XLS]Tregion'!R247C1</t>
  </si>
  <si>
    <t xml:space="preserve">'[R6_0331.XLS]Tregion'!R247C2</t>
  </si>
  <si>
    <t xml:space="preserve">'[R6_0331.XLS]Tregion'!R247C3</t>
  </si>
  <si>
    <t xml:space="preserve">'[R6_0331.XLS]Tregion'!R247C4</t>
  </si>
  <si>
    <t xml:space="preserve">'[R6_0331.XLS]Tregion'!R247C32</t>
  </si>
  <si>
    <t xml:space="preserve">'[R6_0331.XLS]Tregion'!R247C10</t>
  </si>
  <si>
    <t xml:space="preserve">'[R6_0331.XLS]Tregion'!R247C24</t>
  </si>
  <si>
    <t xml:space="preserve">'[R1_0331.XLS]Tregion'!R248C1</t>
  </si>
  <si>
    <t xml:space="preserve">'[R1_0331.XLS]Tregion'!R248C2</t>
  </si>
  <si>
    <t xml:space="preserve">'[R1_0331.XLS]Tregion'!R248C3</t>
  </si>
  <si>
    <t xml:space="preserve">'[R1_0331.XLS]Tregion'!R248C4</t>
  </si>
  <si>
    <t xml:space="preserve">'[R1_0331.XLS]Tregion'!R248C32</t>
  </si>
  <si>
    <t xml:space="preserve">'[R1_0331.XLS]Tregion'!R248C10</t>
  </si>
  <si>
    <t xml:space="preserve">'[R1_0331.XLS]Tregion'!R248C24</t>
  </si>
  <si>
    <t xml:space="preserve">'[R1A_0331.XLS]Tregion'!R248C1</t>
  </si>
  <si>
    <t xml:space="preserve">'[R1A_0331.XLS]Tregion'!R248C2</t>
  </si>
  <si>
    <t xml:space="preserve">'[R1A_0331.XLS]Tregion'!R248C3</t>
  </si>
  <si>
    <t xml:space="preserve">'[R1A_0331.XLS]Tregion'!R248C4</t>
  </si>
  <si>
    <t xml:space="preserve">'[R1A_0331.XLS]Tregion'!R248C32</t>
  </si>
  <si>
    <t xml:space="preserve">'[R1A_0331.XLS]Tregion'!R248C10</t>
  </si>
  <si>
    <t xml:space="preserve">'[R1A_0331.XLS]Tregion'!R248C24</t>
  </si>
  <si>
    <t xml:space="preserve">'[R1B_0331.XLS]Tregion'!R248C1</t>
  </si>
  <si>
    <t xml:space="preserve">'[R1B_0331.XLS]Tregion'!R248C2</t>
  </si>
  <si>
    <t xml:space="preserve">'[R1B_0331.XLS]Tregion'!R248C3</t>
  </si>
  <si>
    <t xml:space="preserve">'[R1B_0331.XLS]Tregion'!R248C4</t>
  </si>
  <si>
    <t xml:space="preserve">'[R1B_0331.XLS]Tregion'!R248C32</t>
  </si>
  <si>
    <t xml:space="preserve">'[R1B_0331.XLS]Tregion'!R248C10</t>
  </si>
  <si>
    <t xml:space="preserve">'[R1B_0331.XLS]Tregion'!R248C24</t>
  </si>
  <si>
    <t xml:space="preserve">'[R1C_0331.XLS]Tregion'!R248C1</t>
  </si>
  <si>
    <t xml:space="preserve">'[R1C_0331.XLS]Tregion'!R248C2</t>
  </si>
  <si>
    <t xml:space="preserve">'[R1C_0331.XLS]Tregion'!R248C3</t>
  </si>
  <si>
    <t xml:space="preserve">'[R1C_0331.XLS]Tregion'!R248C4</t>
  </si>
  <si>
    <t xml:space="preserve">'[R1C_0331.XLS]Tregion'!R248C32</t>
  </si>
  <si>
    <t xml:space="preserve">'[R1C_0331.XLS]Tregion'!R248C10</t>
  </si>
  <si>
    <t xml:space="preserve">'[R1C_0331.XLS]Tregion'!R248C24</t>
  </si>
  <si>
    <t xml:space="preserve">'[R1E_0331.XLS]Tregion'!R248C1</t>
  </si>
  <si>
    <t xml:space="preserve">'[R1E_0331.XLS]Tregion'!R248C2</t>
  </si>
  <si>
    <t xml:space="preserve">'[R1E_0331.XLS]Tregion'!R248C3</t>
  </si>
  <si>
    <t xml:space="preserve">'[R1E_0331.XLS]Tregion'!R248C4</t>
  </si>
  <si>
    <t xml:space="preserve">'[R1E_0331.XLS]Tregion'!R248C32</t>
  </si>
  <si>
    <t xml:space="preserve">'[R1E_0331.XLS]Tregion'!R248C10</t>
  </si>
  <si>
    <t xml:space="preserve">'[R1E_0331.XLS]Tregion'!R248C24</t>
  </si>
  <si>
    <t xml:space="preserve">'[R1Z_0331.XLS]Tregion'!R248C1</t>
  </si>
  <si>
    <t xml:space="preserve">'[R1Z_0331.XLS]Tregion'!R248C2</t>
  </si>
  <si>
    <t xml:space="preserve">'[R1Z_0331.XLS]Tregion'!R248C3</t>
  </si>
  <si>
    <t xml:space="preserve">'[R1Z_0331.XLS]Tregion'!R248C4</t>
  </si>
  <si>
    <t xml:space="preserve">'[R1Z_0331.XLS]Tregion'!R248C32</t>
  </si>
  <si>
    <t xml:space="preserve">'[R1Z_0331.XLS]Tregion'!R248C10</t>
  </si>
  <si>
    <t xml:space="preserve">'[R1Z_0331.XLS]Tregion'!R248C24</t>
  </si>
  <si>
    <t xml:space="preserve">'[R3B_0331.XLS]Tregion'!R248C1</t>
  </si>
  <si>
    <t xml:space="preserve">'[R3B_0331.XLS]Tregion'!R248C2</t>
  </si>
  <si>
    <t xml:space="preserve">'[R3B_0331.XLS]Tregion'!R248C3</t>
  </si>
  <si>
    <t xml:space="preserve">'[R3B_0331.XLS]Tregion'!R248C4</t>
  </si>
  <si>
    <t xml:space="preserve">'[R3B_0331.XLS]Tregion'!R248C32</t>
  </si>
  <si>
    <t xml:space="preserve">'[R3B_0331.XLS]Tregion'!R248C10</t>
  </si>
  <si>
    <t xml:space="preserve">'[R3B_0331.XLS]Tregion'!R248C24</t>
  </si>
  <si>
    <t xml:space="preserve">'[R4_0331.XLS]Tregion'!R248C1</t>
  </si>
  <si>
    <t xml:space="preserve">'[R4_0331.XLS]Tregion'!R248C2</t>
  </si>
  <si>
    <t xml:space="preserve">'[R4_0331.XLS]Tregion'!R248C3</t>
  </si>
  <si>
    <t xml:space="preserve">'[R4_0331.XLS]Tregion'!R248C4</t>
  </si>
  <si>
    <t xml:space="preserve">'[R4_0331.XLS]Tregion'!R248C32</t>
  </si>
  <si>
    <t xml:space="preserve">'[R4_0331.XLS]Tregion'!R248C10</t>
  </si>
  <si>
    <t xml:space="preserve">'[R4_0331.XLS]Tregion'!R248C24</t>
  </si>
  <si>
    <t xml:space="preserve">'[R4A_0331.XLS]Tregion'!R248C1</t>
  </si>
  <si>
    <t xml:space="preserve">'[R4A_0331.XLS]Tregion'!R248C2</t>
  </si>
  <si>
    <t xml:space="preserve">'[R4A_0331.XLS]Tregion'!R248C3</t>
  </si>
  <si>
    <t xml:space="preserve">'[R4A_0331.XLS]Tregion'!R248C4</t>
  </si>
  <si>
    <t xml:space="preserve">'[R4A_0331.XLS]Tregion'!R248C32</t>
  </si>
  <si>
    <t xml:space="preserve">'[R4A_0331.XLS]Tregion'!R248C10</t>
  </si>
  <si>
    <t xml:space="preserve">'[R4A_0331.XLS]Tregion'!R248C24</t>
  </si>
  <si>
    <t xml:space="preserve">'[R4B_0331.XLS]Tregion'!R248C1</t>
  </si>
  <si>
    <t xml:space="preserve">'[R4B_0331.XLS]Tregion'!R248C2</t>
  </si>
  <si>
    <t xml:space="preserve">'[R4B_0331.XLS]Tregion'!R248C3</t>
  </si>
  <si>
    <t xml:space="preserve">'[R4B_0331.XLS]Tregion'!R248C4</t>
  </si>
  <si>
    <t xml:space="preserve">'[R4B_0331.XLS]Tregion'!R248C32</t>
  </si>
  <si>
    <t xml:space="preserve">'[R4B_0331.XLS]Tregion'!R248C10</t>
  </si>
  <si>
    <t xml:space="preserve">'[R4B_0331.XLS]Tregion'!R248C24</t>
  </si>
  <si>
    <t xml:space="preserve">'[R4C_0331.XLS]Tregion'!R248C1</t>
  </si>
  <si>
    <t xml:space="preserve">'[R4C_0331.XLS]Tregion'!R248C2</t>
  </si>
  <si>
    <t xml:space="preserve">'[R4C_0331.XLS]Tregion'!R248C3</t>
  </si>
  <si>
    <t xml:space="preserve">'[R4C_0331.XLS]Tregion'!R248C4</t>
  </si>
  <si>
    <t xml:space="preserve">'[R4C_0331.XLS]Tregion'!R248C32</t>
  </si>
  <si>
    <t xml:space="preserve">'[R4C_0331.XLS]Tregion'!R248C10</t>
  </si>
  <si>
    <t xml:space="preserve">'[R4C_0331.XLS]Tregion'!R248C24</t>
  </si>
  <si>
    <t xml:space="preserve">'[R5_0331.XLS]Tregion'!R248C1</t>
  </si>
  <si>
    <t xml:space="preserve">'[R5_0331.XLS]Tregion'!R248C2</t>
  </si>
  <si>
    <t xml:space="preserve">'[R5_0331.XLS]Tregion'!R248C3</t>
  </si>
  <si>
    <t xml:space="preserve">'[R5_0331.XLS]Tregion'!R248C4</t>
  </si>
  <si>
    <t xml:space="preserve">'[R5_0331.XLS]Tregion'!R248C32</t>
  </si>
  <si>
    <t xml:space="preserve">'[R5_0331.XLS]Tregion'!R248C10</t>
  </si>
  <si>
    <t xml:space="preserve">'[R5_0331.XLS]Tregion'!R248C24</t>
  </si>
  <si>
    <t xml:space="preserve">'[R6_0331.XLS]Tregion'!R248C1</t>
  </si>
  <si>
    <t xml:space="preserve">'[R6_0331.XLS]Tregion'!R248C2</t>
  </si>
  <si>
    <t xml:space="preserve">'[R6_0331.XLS]Tregion'!R248C3</t>
  </si>
  <si>
    <t xml:space="preserve">'[R6_0331.XLS]Tregion'!R248C4</t>
  </si>
  <si>
    <t xml:space="preserve">'[R6_0331.XLS]Tregion'!R248C32</t>
  </si>
  <si>
    <t xml:space="preserve">'[R6_0331.XLS]Tregion'!R248C10</t>
  </si>
  <si>
    <t xml:space="preserve">'[R6_0331.XLS]Tregion'!R248C24</t>
  </si>
  <si>
    <t xml:space="preserve">'[R1_0331.XLS]Tregion'!R249C1</t>
  </si>
  <si>
    <t xml:space="preserve">'[R1_0331.XLS]Tregion'!R249C2</t>
  </si>
  <si>
    <t xml:space="preserve">'[R1_0331.XLS]Tregion'!R249C3</t>
  </si>
  <si>
    <t xml:space="preserve">'[R1_0331.XLS]Tregion'!R249C4</t>
  </si>
  <si>
    <t xml:space="preserve">'[R1_0331.XLS]Tregion'!R249C32</t>
  </si>
  <si>
    <t xml:space="preserve">'[R1_0331.XLS]Tregion'!R249C10</t>
  </si>
  <si>
    <t xml:space="preserve">'[R1_0331.XLS]Tregion'!R249C24</t>
  </si>
  <si>
    <t xml:space="preserve">'[R1A_0331.XLS]Tregion'!R249C1</t>
  </si>
  <si>
    <t xml:space="preserve">'[R1A_0331.XLS]Tregion'!R249C2</t>
  </si>
  <si>
    <t xml:space="preserve">'[R1A_0331.XLS]Tregion'!R249C3</t>
  </si>
  <si>
    <t xml:space="preserve">'[R1A_0331.XLS]Tregion'!R249C4</t>
  </si>
  <si>
    <t xml:space="preserve">'[R1A_0331.XLS]Tregion'!R249C32</t>
  </si>
  <si>
    <t xml:space="preserve">'[R1A_0331.XLS]Tregion'!R249C10</t>
  </si>
  <si>
    <t xml:space="preserve">'[R1A_0331.XLS]Tregion'!R249C24</t>
  </si>
  <si>
    <t xml:space="preserve">'[R1B_0331.XLS]Tregion'!R249C1</t>
  </si>
  <si>
    <t xml:space="preserve">'[R1B_0331.XLS]Tregion'!R249C2</t>
  </si>
  <si>
    <t xml:space="preserve">'[R1B_0331.XLS]Tregion'!R249C3</t>
  </si>
  <si>
    <t xml:space="preserve">'[R1B_0331.XLS]Tregion'!R249C4</t>
  </si>
  <si>
    <t xml:space="preserve">'[R1B_0331.XLS]Tregion'!R249C32</t>
  </si>
  <si>
    <t xml:space="preserve">'[R1B_0331.XLS]Tregion'!R249C10</t>
  </si>
  <si>
    <t xml:space="preserve">'[R1B_0331.XLS]Tregion'!R249C24</t>
  </si>
  <si>
    <t xml:space="preserve">'[R1C_0331.XLS]Tregion'!R249C1</t>
  </si>
  <si>
    <t xml:space="preserve">'[R1C_0331.XLS]Tregion'!R249C2</t>
  </si>
  <si>
    <t xml:space="preserve">'[R1C_0331.XLS]Tregion'!R249C3</t>
  </si>
  <si>
    <t xml:space="preserve">'[R1C_0331.XLS]Tregion'!R249C4</t>
  </si>
  <si>
    <t xml:space="preserve">'[R1C_0331.XLS]Tregion'!R249C32</t>
  </si>
  <si>
    <t xml:space="preserve">'[R1C_0331.XLS]Tregion'!R249C10</t>
  </si>
  <si>
    <t xml:space="preserve">'[R1C_0331.XLS]Tregion'!R249C24</t>
  </si>
  <si>
    <t xml:space="preserve">'[R1E_0331.XLS]Tregion'!R249C1</t>
  </si>
  <si>
    <t xml:space="preserve">'[R1E_0331.XLS]Tregion'!R249C2</t>
  </si>
  <si>
    <t xml:space="preserve">'[R1E_0331.XLS]Tregion'!R249C3</t>
  </si>
  <si>
    <t xml:space="preserve">'[R1E_0331.XLS]Tregion'!R249C4</t>
  </si>
  <si>
    <t xml:space="preserve">'[R1E_0331.XLS]Tregion'!R249C32</t>
  </si>
  <si>
    <t xml:space="preserve">'[R1E_0331.XLS]Tregion'!R249C10</t>
  </si>
  <si>
    <t xml:space="preserve">'[R1E_0331.XLS]Tregion'!R249C24</t>
  </si>
  <si>
    <t xml:space="preserve">'[R1Z_0331.XLS]Tregion'!R249C1</t>
  </si>
  <si>
    <t xml:space="preserve">'[R1Z_0331.XLS]Tregion'!R249C2</t>
  </si>
  <si>
    <t xml:space="preserve">'[R1Z_0331.XLS]Tregion'!R249C3</t>
  </si>
  <si>
    <t xml:space="preserve">'[R1Z_0331.XLS]Tregion'!R249C4</t>
  </si>
  <si>
    <t xml:space="preserve">'[R1Z_0331.XLS]Tregion'!R249C32</t>
  </si>
  <si>
    <t xml:space="preserve">'[R1Z_0331.XLS]Tregion'!R249C10</t>
  </si>
  <si>
    <t xml:space="preserve">'[R1Z_0331.XLS]Tregion'!R249C24</t>
  </si>
  <si>
    <t xml:space="preserve">'[R3B_0331.XLS]Tregion'!R249C1</t>
  </si>
  <si>
    <t xml:space="preserve">'[R3B_0331.XLS]Tregion'!R249C2</t>
  </si>
  <si>
    <t xml:space="preserve">'[R3B_0331.XLS]Tregion'!R249C3</t>
  </si>
  <si>
    <t xml:space="preserve">'[R3B_0331.XLS]Tregion'!R249C4</t>
  </si>
  <si>
    <t xml:space="preserve">'[R3B_0331.XLS]Tregion'!R249C32</t>
  </si>
  <si>
    <t xml:space="preserve">'[R3B_0331.XLS]Tregion'!R249C10</t>
  </si>
  <si>
    <t xml:space="preserve">'[R3B_0331.XLS]Tregion'!R249C24</t>
  </si>
  <si>
    <t xml:space="preserve">'[R4_0331.XLS]Tregion'!R249C1</t>
  </si>
  <si>
    <t xml:space="preserve">'[R4_0331.XLS]Tregion'!R249C2</t>
  </si>
  <si>
    <t xml:space="preserve">'[R4_0331.XLS]Tregion'!R249C3</t>
  </si>
  <si>
    <t xml:space="preserve">'[R4_0331.XLS]Tregion'!R249C4</t>
  </si>
  <si>
    <t xml:space="preserve">'[R4_0331.XLS]Tregion'!R249C32</t>
  </si>
  <si>
    <t xml:space="preserve">'[R4_0331.XLS]Tregion'!R249C10</t>
  </si>
  <si>
    <t xml:space="preserve">'[R4_0331.XLS]Tregion'!R249C24</t>
  </si>
  <si>
    <t xml:space="preserve">'[R4A_0331.XLS]Tregion'!R249C1</t>
  </si>
  <si>
    <t xml:space="preserve">'[R4A_0331.XLS]Tregion'!R249C2</t>
  </si>
  <si>
    <t xml:space="preserve">'[R4A_0331.XLS]Tregion'!R249C3</t>
  </si>
  <si>
    <t xml:space="preserve">'[R4A_0331.XLS]Tregion'!R249C4</t>
  </si>
  <si>
    <t xml:space="preserve">'[R4A_0331.XLS]Tregion'!R249C32</t>
  </si>
  <si>
    <t xml:space="preserve">'[R4A_0331.XLS]Tregion'!R249C10</t>
  </si>
  <si>
    <t xml:space="preserve">'[R4A_0331.XLS]Tregion'!R249C24</t>
  </si>
  <si>
    <t xml:space="preserve">'[R4B_0331.XLS]Tregion'!R249C1</t>
  </si>
  <si>
    <t xml:space="preserve">'[R4B_0331.XLS]Tregion'!R249C2</t>
  </si>
  <si>
    <t xml:space="preserve">'[R4B_0331.XLS]Tregion'!R249C3</t>
  </si>
  <si>
    <t xml:space="preserve">'[R4B_0331.XLS]Tregion'!R249C4</t>
  </si>
  <si>
    <t xml:space="preserve">'[R4B_0331.XLS]Tregion'!R249C32</t>
  </si>
  <si>
    <t xml:space="preserve">'[R4B_0331.XLS]Tregion'!R249C10</t>
  </si>
  <si>
    <t xml:space="preserve">'[R4B_0331.XLS]Tregion'!R249C24</t>
  </si>
  <si>
    <t xml:space="preserve">'[R4C_0331.XLS]Tregion'!R249C1</t>
  </si>
  <si>
    <t xml:space="preserve">'[R4C_0331.XLS]Tregion'!R249C2</t>
  </si>
  <si>
    <t xml:space="preserve">'[R4C_0331.XLS]Tregion'!R249C3</t>
  </si>
  <si>
    <t xml:space="preserve">'[R4C_0331.XLS]Tregion'!R249C4</t>
  </si>
  <si>
    <t xml:space="preserve">'[R4C_0331.XLS]Tregion'!R249C32</t>
  </si>
  <si>
    <t xml:space="preserve">'[R4C_0331.XLS]Tregion'!R249C10</t>
  </si>
  <si>
    <t xml:space="preserve">'[R4C_0331.XLS]Tregion'!R249C24</t>
  </si>
  <si>
    <t xml:space="preserve">'[R5_0331.XLS]Tregion'!R249C1</t>
  </si>
  <si>
    <t xml:space="preserve">'[R5_0331.XLS]Tregion'!R249C2</t>
  </si>
  <si>
    <t xml:space="preserve">'[R5_0331.XLS]Tregion'!R249C3</t>
  </si>
  <si>
    <t xml:space="preserve">'[R5_0331.XLS]Tregion'!R249C4</t>
  </si>
  <si>
    <t xml:space="preserve">'[R5_0331.XLS]Tregion'!R249C32</t>
  </si>
  <si>
    <t xml:space="preserve">'[R5_0331.XLS]Tregion'!R249C10</t>
  </si>
  <si>
    <t xml:space="preserve">'[R5_0331.XLS]Tregion'!R249C24</t>
  </si>
  <si>
    <t xml:space="preserve">'[R6_0331.XLS]Tregion'!R249C1</t>
  </si>
  <si>
    <t xml:space="preserve">'[R6_0331.XLS]Tregion'!R249C2</t>
  </si>
  <si>
    <t xml:space="preserve">'[R6_0331.XLS]Tregion'!R249C3</t>
  </si>
  <si>
    <t xml:space="preserve">'[R6_0331.XLS]Tregion'!R249C4</t>
  </si>
  <si>
    <t xml:space="preserve">'[R6_0331.XLS]Tregion'!R249C32</t>
  </si>
  <si>
    <t xml:space="preserve">'[R6_0331.XLS]Tregion'!R249C10</t>
  </si>
  <si>
    <t xml:space="preserve">'[R6_0331.XLS]Tregion'!R249C24</t>
  </si>
  <si>
    <t xml:space="preserve">'[R1_0331.XLS]Tregion'!R250C1</t>
  </si>
  <si>
    <t xml:space="preserve">'[R1_0331.XLS]Tregion'!R250C2</t>
  </si>
  <si>
    <t xml:space="preserve">'[R1_0331.XLS]Tregion'!R250C3</t>
  </si>
  <si>
    <t xml:space="preserve">'[R1_0331.XLS]Tregion'!R250C4</t>
  </si>
  <si>
    <t xml:space="preserve">'[R1_0331.XLS]Tregion'!R250C32</t>
  </si>
  <si>
    <t xml:space="preserve">'[R1_0331.XLS]Tregion'!R250C10</t>
  </si>
  <si>
    <t xml:space="preserve">'[R1_0331.XLS]Tregion'!R250C24</t>
  </si>
  <si>
    <t xml:space="preserve">'[R1A_0331.XLS]Tregion'!R250C1</t>
  </si>
  <si>
    <t xml:space="preserve">'[R1A_0331.XLS]Tregion'!R250C2</t>
  </si>
  <si>
    <t xml:space="preserve">'[R1A_0331.XLS]Tregion'!R250C3</t>
  </si>
  <si>
    <t xml:space="preserve">'[R1A_0331.XLS]Tregion'!R250C4</t>
  </si>
  <si>
    <t xml:space="preserve">'[R1A_0331.XLS]Tregion'!R250C32</t>
  </si>
  <si>
    <t xml:space="preserve">'[R1A_0331.XLS]Tregion'!R250C10</t>
  </si>
  <si>
    <t xml:space="preserve">'[R1A_0331.XLS]Tregion'!R250C24</t>
  </si>
  <si>
    <t xml:space="preserve">'[R1B_0331.XLS]Tregion'!R250C1</t>
  </si>
  <si>
    <t xml:space="preserve">'[R1B_0331.XLS]Tregion'!R250C2</t>
  </si>
  <si>
    <t xml:space="preserve">'[R1B_0331.XLS]Tregion'!R250C3</t>
  </si>
  <si>
    <t xml:space="preserve">'[R1B_0331.XLS]Tregion'!R250C4</t>
  </si>
  <si>
    <t xml:space="preserve">'[R1B_0331.XLS]Tregion'!R250C32</t>
  </si>
  <si>
    <t xml:space="preserve">'[R1B_0331.XLS]Tregion'!R250C10</t>
  </si>
  <si>
    <t xml:space="preserve">'[R1B_0331.XLS]Tregion'!R250C24</t>
  </si>
  <si>
    <t xml:space="preserve">'[R1C_0331.XLS]Tregion'!R250C1</t>
  </si>
  <si>
    <t xml:space="preserve">'[R1C_0331.XLS]Tregion'!R250C2</t>
  </si>
  <si>
    <t xml:space="preserve">'[R1C_0331.XLS]Tregion'!R250C3</t>
  </si>
  <si>
    <t xml:space="preserve">'[R1C_0331.XLS]Tregion'!R250C4</t>
  </si>
  <si>
    <t xml:space="preserve">'[R1C_0331.XLS]Tregion'!R250C32</t>
  </si>
  <si>
    <t xml:space="preserve">'[R1C_0331.XLS]Tregion'!R250C10</t>
  </si>
  <si>
    <t xml:space="preserve">'[R1C_0331.XLS]Tregion'!R250C24</t>
  </si>
  <si>
    <t xml:space="preserve">'[R1E_0331.XLS]Tregion'!R250C1</t>
  </si>
  <si>
    <t xml:space="preserve">'[R1E_0331.XLS]Tregion'!R250C2</t>
  </si>
  <si>
    <t xml:space="preserve">'[R1E_0331.XLS]Tregion'!R250C3</t>
  </si>
  <si>
    <t xml:space="preserve">'[R1E_0331.XLS]Tregion'!R250C4</t>
  </si>
  <si>
    <t xml:space="preserve">'[R1E_0331.XLS]Tregion'!R250C32</t>
  </si>
  <si>
    <t xml:space="preserve">'[R1E_0331.XLS]Tregion'!R250C10</t>
  </si>
  <si>
    <t xml:space="preserve">'[R1E_0331.XLS]Tregion'!R250C24</t>
  </si>
  <si>
    <t xml:space="preserve">'[R1Z_0331.XLS]Tregion'!R250C1</t>
  </si>
  <si>
    <t xml:space="preserve">'[R1Z_0331.XLS]Tregion'!R250C2</t>
  </si>
  <si>
    <t xml:space="preserve">'[R1Z_0331.XLS]Tregion'!R250C3</t>
  </si>
  <si>
    <t xml:space="preserve">'[R1Z_0331.XLS]Tregion'!R250C4</t>
  </si>
  <si>
    <t xml:space="preserve">'[R1Z_0331.XLS]Tregion'!R250C32</t>
  </si>
  <si>
    <t xml:space="preserve">'[R1Z_0331.XLS]Tregion'!R250C10</t>
  </si>
  <si>
    <t xml:space="preserve">'[R1Z_0331.XLS]Tregion'!R250C24</t>
  </si>
  <si>
    <t xml:space="preserve">'[R3B_0331.XLS]Tregion'!R250C1</t>
  </si>
  <si>
    <t xml:space="preserve">'[R3B_0331.XLS]Tregion'!R250C2</t>
  </si>
  <si>
    <t xml:space="preserve">'[R3B_0331.XLS]Tregion'!R250C3</t>
  </si>
  <si>
    <t xml:space="preserve">'[R3B_0331.XLS]Tregion'!R250C4</t>
  </si>
  <si>
    <t xml:space="preserve">'[R3B_0331.XLS]Tregion'!R250C32</t>
  </si>
  <si>
    <t xml:space="preserve">'[R3B_0331.XLS]Tregion'!R250C10</t>
  </si>
  <si>
    <t xml:space="preserve">'[R3B_0331.XLS]Tregion'!R250C24</t>
  </si>
  <si>
    <t xml:space="preserve">'[R4_0331.XLS]Tregion'!R250C1</t>
  </si>
  <si>
    <t xml:space="preserve">'[R4_0331.XLS]Tregion'!R250C2</t>
  </si>
  <si>
    <t xml:space="preserve">'[R4_0331.XLS]Tregion'!R250C3</t>
  </si>
  <si>
    <t xml:space="preserve">'[R4_0331.XLS]Tregion'!R250C4</t>
  </si>
  <si>
    <t xml:space="preserve">'[R4_0331.XLS]Tregion'!R250C32</t>
  </si>
  <si>
    <t xml:space="preserve">'[R4_0331.XLS]Tregion'!R250C10</t>
  </si>
  <si>
    <t xml:space="preserve">'[R4_0331.XLS]Tregion'!R250C24</t>
  </si>
  <si>
    <t xml:space="preserve">'[R4A_0331.XLS]Tregion'!R250C1</t>
  </si>
  <si>
    <t xml:space="preserve">'[R4A_0331.XLS]Tregion'!R250C2</t>
  </si>
  <si>
    <t xml:space="preserve">'[R4A_0331.XLS]Tregion'!R250C3</t>
  </si>
  <si>
    <t xml:space="preserve">'[R4A_0331.XLS]Tregion'!R250C4</t>
  </si>
  <si>
    <t xml:space="preserve">'[R4A_0331.XLS]Tregion'!R250C32</t>
  </si>
  <si>
    <t xml:space="preserve">'[R4A_0331.XLS]Tregion'!R250C10</t>
  </si>
  <si>
    <t xml:space="preserve">'[R4A_0331.XLS]Tregion'!R250C24</t>
  </si>
  <si>
    <t xml:space="preserve">'[R4B_0331.XLS]Tregion'!R250C1</t>
  </si>
  <si>
    <t xml:space="preserve">'[R4B_0331.XLS]Tregion'!R250C2</t>
  </si>
  <si>
    <t xml:space="preserve">'[R4B_0331.XLS]Tregion'!R250C3</t>
  </si>
  <si>
    <t xml:space="preserve">'[R4B_0331.XLS]Tregion'!R250C4</t>
  </si>
  <si>
    <t xml:space="preserve">'[R4B_0331.XLS]Tregion'!R250C32</t>
  </si>
  <si>
    <t xml:space="preserve">'[R4B_0331.XLS]Tregion'!R250C10</t>
  </si>
  <si>
    <t xml:space="preserve">'[R4B_0331.XLS]Tregion'!R250C24</t>
  </si>
  <si>
    <t xml:space="preserve">'[R4C_0331.XLS]Tregion'!R250C1</t>
  </si>
  <si>
    <t xml:space="preserve">'[R4C_0331.XLS]Tregion'!R250C2</t>
  </si>
  <si>
    <t xml:space="preserve">'[R4C_0331.XLS]Tregion'!R250C3</t>
  </si>
  <si>
    <t xml:space="preserve">'[R4C_0331.XLS]Tregion'!R250C4</t>
  </si>
  <si>
    <t xml:space="preserve">'[R4C_0331.XLS]Tregion'!R250C32</t>
  </si>
  <si>
    <t xml:space="preserve">'[R4C_0331.XLS]Tregion'!R250C10</t>
  </si>
  <si>
    <t xml:space="preserve">'[R4C_0331.XLS]Tregion'!R250C24</t>
  </si>
  <si>
    <t xml:space="preserve">'[R5_0331.XLS]Tregion'!R250C1</t>
  </si>
  <si>
    <t xml:space="preserve">'[R5_0331.XLS]Tregion'!R250C2</t>
  </si>
  <si>
    <t xml:space="preserve">'[R5_0331.XLS]Tregion'!R250C3</t>
  </si>
  <si>
    <t xml:space="preserve">'[R5_0331.XLS]Tregion'!R250C4</t>
  </si>
  <si>
    <t xml:space="preserve">'[R5_0331.XLS]Tregion'!R250C32</t>
  </si>
  <si>
    <t xml:space="preserve">'[R5_0331.XLS]Tregion'!R250C10</t>
  </si>
  <si>
    <t xml:space="preserve">'[R5_0331.XLS]Tregion'!R250C24</t>
  </si>
  <si>
    <t xml:space="preserve">'[R6_0331.XLS]Tregion'!R250C1</t>
  </si>
  <si>
    <t xml:space="preserve">'[R6_0331.XLS]Tregion'!R250C2</t>
  </si>
  <si>
    <t xml:space="preserve">'[R6_0331.XLS]Tregion'!R250C3</t>
  </si>
  <si>
    <t xml:space="preserve">'[R6_0331.XLS]Tregion'!R250C4</t>
  </si>
  <si>
    <t xml:space="preserve">'[R6_0331.XLS]Tregion'!R250C32</t>
  </si>
  <si>
    <t xml:space="preserve">'[R6_0331.XLS]Tregion'!R250C10</t>
  </si>
  <si>
    <t xml:space="preserve">'[R6_0331.XLS]Tregion'!R250C24</t>
  </si>
  <si>
    <t xml:space="preserve">'[R1_0331.XLS]Tregion'!R251C1</t>
  </si>
  <si>
    <t xml:space="preserve">'[R1_0331.XLS]Tregion'!R251C2</t>
  </si>
  <si>
    <t xml:space="preserve">'[R1_0331.XLS]Tregion'!R251C3</t>
  </si>
  <si>
    <t xml:space="preserve">'[R1_0331.XLS]Tregion'!R251C4</t>
  </si>
  <si>
    <t xml:space="preserve">'[R1_0331.XLS]Tregion'!R251C32</t>
  </si>
  <si>
    <t xml:space="preserve">'[R1_0331.XLS]Tregion'!R251C10</t>
  </si>
  <si>
    <t xml:space="preserve">'[R1_0331.XLS]Tregion'!R251C24</t>
  </si>
  <si>
    <t xml:space="preserve">'[R1A_0331.XLS]Tregion'!R251C1</t>
  </si>
  <si>
    <t xml:space="preserve">'[R1A_0331.XLS]Tregion'!R251C2</t>
  </si>
  <si>
    <t xml:space="preserve">'[R1A_0331.XLS]Tregion'!R251C3</t>
  </si>
  <si>
    <t xml:space="preserve">'[R1A_0331.XLS]Tregion'!R251C4</t>
  </si>
  <si>
    <t xml:space="preserve">'[R1A_0331.XLS]Tregion'!R251C32</t>
  </si>
  <si>
    <t xml:space="preserve">'[R1A_0331.XLS]Tregion'!R251C10</t>
  </si>
  <si>
    <t xml:space="preserve">'[R1A_0331.XLS]Tregion'!R251C24</t>
  </si>
  <si>
    <t xml:space="preserve">'[R1B_0331.XLS]Tregion'!R251C1</t>
  </si>
  <si>
    <t xml:space="preserve">'[R1B_0331.XLS]Tregion'!R251C2</t>
  </si>
  <si>
    <t xml:space="preserve">'[R1B_0331.XLS]Tregion'!R251C3</t>
  </si>
  <si>
    <t xml:space="preserve">'[R1B_0331.XLS]Tregion'!R251C4</t>
  </si>
  <si>
    <t xml:space="preserve">'[R1B_0331.XLS]Tregion'!R251C32</t>
  </si>
  <si>
    <t xml:space="preserve">'[R1B_0331.XLS]Tregion'!R251C10</t>
  </si>
  <si>
    <t xml:space="preserve">'[R1B_0331.XLS]Tregion'!R251C24</t>
  </si>
  <si>
    <t xml:space="preserve">'[R1C_0331.XLS]Tregion'!R251C1</t>
  </si>
  <si>
    <t xml:space="preserve">'[R1C_0331.XLS]Tregion'!R251C2</t>
  </si>
  <si>
    <t xml:space="preserve">'[R1C_0331.XLS]Tregion'!R251C3</t>
  </si>
  <si>
    <t xml:space="preserve">'[R1C_0331.XLS]Tregion'!R251C4</t>
  </si>
  <si>
    <t xml:space="preserve">'[R1C_0331.XLS]Tregion'!R251C32</t>
  </si>
  <si>
    <t xml:space="preserve">'[R1C_0331.XLS]Tregion'!R251C10</t>
  </si>
  <si>
    <t xml:space="preserve">'[R1C_0331.XLS]Tregion'!R251C24</t>
  </si>
  <si>
    <t xml:space="preserve">'[R1E_0331.XLS]Tregion'!R251C1</t>
  </si>
  <si>
    <t xml:space="preserve">'[R1E_0331.XLS]Tregion'!R251C2</t>
  </si>
  <si>
    <t xml:space="preserve">'[R1E_0331.XLS]Tregion'!R251C3</t>
  </si>
  <si>
    <t xml:space="preserve">'[R1E_0331.XLS]Tregion'!R251C4</t>
  </si>
  <si>
    <t xml:space="preserve">'[R1E_0331.XLS]Tregion'!R251C32</t>
  </si>
  <si>
    <t xml:space="preserve">'[R1E_0331.XLS]Tregion'!R251C10</t>
  </si>
  <si>
    <t xml:space="preserve">'[R1E_0331.XLS]Tregion'!R251C24</t>
  </si>
  <si>
    <t xml:space="preserve">'[R1Z_0331.XLS]Tregion'!R251C1</t>
  </si>
  <si>
    <t xml:space="preserve">'[R1Z_0331.XLS]Tregion'!R251C2</t>
  </si>
  <si>
    <t xml:space="preserve">'[R1Z_0331.XLS]Tregion'!R251C3</t>
  </si>
  <si>
    <t xml:space="preserve">'[R1Z_0331.XLS]Tregion'!R251C4</t>
  </si>
  <si>
    <t xml:space="preserve">'[R1Z_0331.XLS]Tregion'!R251C32</t>
  </si>
  <si>
    <t xml:space="preserve">'[R1Z_0331.XLS]Tregion'!R251C10</t>
  </si>
  <si>
    <t xml:space="preserve">'[R1Z_0331.XLS]Tregion'!R251C24</t>
  </si>
  <si>
    <t xml:space="preserve">'[R3B_0331.XLS]Tregion'!R251C1</t>
  </si>
  <si>
    <t xml:space="preserve">'[R3B_0331.XLS]Tregion'!R251C2</t>
  </si>
  <si>
    <t xml:space="preserve">'[R3B_0331.XLS]Tregion'!R251C3</t>
  </si>
  <si>
    <t xml:space="preserve">'[R3B_0331.XLS]Tregion'!R251C4</t>
  </si>
  <si>
    <t xml:space="preserve">'[R3B_0331.XLS]Tregion'!R251C32</t>
  </si>
  <si>
    <t xml:space="preserve">'[R3B_0331.XLS]Tregion'!R251C10</t>
  </si>
  <si>
    <t xml:space="preserve">'[R3B_0331.XLS]Tregion'!R251C24</t>
  </si>
  <si>
    <t xml:space="preserve">'[R4_0331.XLS]Tregion'!R251C1</t>
  </si>
  <si>
    <t xml:space="preserve">'[R4_0331.XLS]Tregion'!R251C2</t>
  </si>
  <si>
    <t xml:space="preserve">'[R4_0331.XLS]Tregion'!R251C3</t>
  </si>
  <si>
    <t xml:space="preserve">'[R4_0331.XLS]Tregion'!R251C4</t>
  </si>
  <si>
    <t xml:space="preserve">'[R4_0331.XLS]Tregion'!R251C32</t>
  </si>
  <si>
    <t xml:space="preserve">'[R4_0331.XLS]Tregion'!R251C10</t>
  </si>
  <si>
    <t xml:space="preserve">'[R4_0331.XLS]Tregion'!R251C24</t>
  </si>
  <si>
    <t xml:space="preserve">'[R4A_0331.XLS]Tregion'!R251C1</t>
  </si>
  <si>
    <t xml:space="preserve">'[R4A_0331.XLS]Tregion'!R251C2</t>
  </si>
  <si>
    <t xml:space="preserve">'[R4A_0331.XLS]Tregion'!R251C3</t>
  </si>
  <si>
    <t xml:space="preserve">'[R4A_0331.XLS]Tregion'!R251C4</t>
  </si>
  <si>
    <t xml:space="preserve">'[R4A_0331.XLS]Tregion'!R251C32</t>
  </si>
  <si>
    <t xml:space="preserve">'[R4A_0331.XLS]Tregion'!R251C10</t>
  </si>
  <si>
    <t xml:space="preserve">'[R4A_0331.XLS]Tregion'!R251C24</t>
  </si>
  <si>
    <t xml:space="preserve">'[R4B_0331.XLS]Tregion'!R251C1</t>
  </si>
  <si>
    <t xml:space="preserve">'[R4B_0331.XLS]Tregion'!R251C2</t>
  </si>
  <si>
    <t xml:space="preserve">'[R4B_0331.XLS]Tregion'!R251C3</t>
  </si>
  <si>
    <t xml:space="preserve">'[R4B_0331.XLS]Tregion'!R251C4</t>
  </si>
  <si>
    <t xml:space="preserve">'[R4B_0331.XLS]Tregion'!R251C32</t>
  </si>
  <si>
    <t xml:space="preserve">'[R4B_0331.XLS]Tregion'!R251C10</t>
  </si>
  <si>
    <t xml:space="preserve">'[R4B_0331.XLS]Tregion'!R251C24</t>
  </si>
  <si>
    <t xml:space="preserve">'[R4C_0331.XLS]Tregion'!R251C1</t>
  </si>
  <si>
    <t xml:space="preserve">'[R4C_0331.XLS]Tregion'!R251C2</t>
  </si>
  <si>
    <t xml:space="preserve">'[R4C_0331.XLS]Tregion'!R251C3</t>
  </si>
  <si>
    <t xml:space="preserve">'[R4C_0331.XLS]Tregion'!R251C4</t>
  </si>
  <si>
    <t xml:space="preserve">'[R4C_0331.XLS]Tregion'!R251C32</t>
  </si>
  <si>
    <t xml:space="preserve">'[R4C_0331.XLS]Tregion'!R251C10</t>
  </si>
  <si>
    <t xml:space="preserve">'[R4C_0331.XLS]Tregion'!R251C24</t>
  </si>
  <si>
    <t xml:space="preserve">'[R5_0331.XLS]Tregion'!R251C1</t>
  </si>
  <si>
    <t xml:space="preserve">'[R5_0331.XLS]Tregion'!R251C2</t>
  </si>
  <si>
    <t xml:space="preserve">'[R5_0331.XLS]Tregion'!R251C3</t>
  </si>
  <si>
    <t xml:space="preserve">'[R5_0331.XLS]Tregion'!R251C4</t>
  </si>
  <si>
    <t xml:space="preserve">'[R5_0331.XLS]Tregion'!R251C32</t>
  </si>
  <si>
    <t xml:space="preserve">'[R5_0331.XLS]Tregion'!R251C10</t>
  </si>
  <si>
    <t xml:space="preserve">'[R5_0331.XLS]Tregion'!R251C24</t>
  </si>
  <si>
    <t xml:space="preserve">'[R6_0331.XLS]Tregion'!R251C1</t>
  </si>
  <si>
    <t xml:space="preserve">'[R6_0331.XLS]Tregion'!R251C2</t>
  </si>
  <si>
    <t xml:space="preserve">'[R6_0331.XLS]Tregion'!R251C3</t>
  </si>
  <si>
    <t xml:space="preserve">'[R6_0331.XLS]Tregion'!R251C4</t>
  </si>
  <si>
    <t xml:space="preserve">'[R6_0331.XLS]Tregion'!R251C32</t>
  </si>
  <si>
    <t xml:space="preserve">'[R6_0331.XLS]Tregion'!R251C10</t>
  </si>
  <si>
    <t xml:space="preserve">'[R6_0331.XLS]Tregion'!R251C24</t>
  </si>
  <si>
    <t xml:space="preserve">'[R1_0331.XLS]Tregion'!R252C1</t>
  </si>
  <si>
    <t xml:space="preserve">'[R1_0331.XLS]Tregion'!R252C2</t>
  </si>
  <si>
    <t xml:space="preserve">'[R1_0331.XLS]Tregion'!R252C3</t>
  </si>
  <si>
    <t xml:space="preserve">'[R1_0331.XLS]Tregion'!R252C4</t>
  </si>
  <si>
    <t xml:space="preserve">'[R1_0331.XLS]Tregion'!R252C32</t>
  </si>
  <si>
    <t xml:space="preserve">'[R1_0331.XLS]Tregion'!R252C10</t>
  </si>
  <si>
    <t xml:space="preserve">'[R1_0331.XLS]Tregion'!R252C24</t>
  </si>
  <si>
    <t xml:space="preserve">'[R1A_0331.XLS]Tregion'!R252C1</t>
  </si>
  <si>
    <t xml:space="preserve">'[R1A_0331.XLS]Tregion'!R252C2</t>
  </si>
  <si>
    <t xml:space="preserve">'[R1A_0331.XLS]Tregion'!R252C3</t>
  </si>
  <si>
    <t xml:space="preserve">'[R1A_0331.XLS]Tregion'!R252C4</t>
  </si>
  <si>
    <t xml:space="preserve">'[R1A_0331.XLS]Tregion'!R252C32</t>
  </si>
  <si>
    <t xml:space="preserve">'[R1A_0331.XLS]Tregion'!R252C10</t>
  </si>
  <si>
    <t xml:space="preserve">'[R1A_0331.XLS]Tregion'!R252C24</t>
  </si>
  <si>
    <t xml:space="preserve">'[R1B_0331.XLS]Tregion'!R252C1</t>
  </si>
  <si>
    <t xml:space="preserve">'[R1B_0331.XLS]Tregion'!R252C2</t>
  </si>
  <si>
    <t xml:space="preserve">'[R1B_0331.XLS]Tregion'!R252C3</t>
  </si>
  <si>
    <t xml:space="preserve">'[R1B_0331.XLS]Tregion'!R252C4</t>
  </si>
  <si>
    <t xml:space="preserve">'[R1B_0331.XLS]Tregion'!R252C32</t>
  </si>
  <si>
    <t xml:space="preserve">'[R1B_0331.XLS]Tregion'!R252C10</t>
  </si>
  <si>
    <t xml:space="preserve">'[R1B_0331.XLS]Tregion'!R252C24</t>
  </si>
  <si>
    <t xml:space="preserve">'[R1C_0331.XLS]Tregion'!R252C1</t>
  </si>
  <si>
    <t xml:space="preserve">'[R1C_0331.XLS]Tregion'!R252C2</t>
  </si>
  <si>
    <t xml:space="preserve">'[R1C_0331.XLS]Tregion'!R252C3</t>
  </si>
  <si>
    <t xml:space="preserve">'[R1C_0331.XLS]Tregion'!R252C4</t>
  </si>
  <si>
    <t xml:space="preserve">'[R1C_0331.XLS]Tregion'!R252C32</t>
  </si>
  <si>
    <t xml:space="preserve">'[R1C_0331.XLS]Tregion'!R252C10</t>
  </si>
  <si>
    <t xml:space="preserve">'[R1C_0331.XLS]Tregion'!R252C24</t>
  </si>
  <si>
    <t xml:space="preserve">'[R1E_0331.XLS]Tregion'!R252C1</t>
  </si>
  <si>
    <t xml:space="preserve">'[R1E_0331.XLS]Tregion'!R252C2</t>
  </si>
  <si>
    <t xml:space="preserve">'[R1E_0331.XLS]Tregion'!R252C3</t>
  </si>
  <si>
    <t xml:space="preserve">'[R1E_0331.XLS]Tregion'!R252C4</t>
  </si>
  <si>
    <t xml:space="preserve">'[R1E_0331.XLS]Tregion'!R252C32</t>
  </si>
  <si>
    <t xml:space="preserve">'[R1E_0331.XLS]Tregion'!R252C10</t>
  </si>
  <si>
    <t xml:space="preserve">'[R1E_0331.XLS]Tregion'!R252C24</t>
  </si>
  <si>
    <t xml:space="preserve">'[R1Z_0331.XLS]Tregion'!R252C1</t>
  </si>
  <si>
    <t xml:space="preserve">'[R1Z_0331.XLS]Tregion'!R252C2</t>
  </si>
  <si>
    <t xml:space="preserve">'[R1Z_0331.XLS]Tregion'!R252C3</t>
  </si>
  <si>
    <t xml:space="preserve">'[R1Z_0331.XLS]Tregion'!R252C4</t>
  </si>
  <si>
    <t xml:space="preserve">'[R1Z_0331.XLS]Tregion'!R252C32</t>
  </si>
  <si>
    <t xml:space="preserve">'[R1Z_0331.XLS]Tregion'!R252C10</t>
  </si>
  <si>
    <t xml:space="preserve">'[R1Z_0331.XLS]Tregion'!R252C24</t>
  </si>
  <si>
    <t xml:space="preserve">'[R3B_0331.XLS]Tregion'!R252C1</t>
  </si>
  <si>
    <t xml:space="preserve">'[R3B_0331.XLS]Tregion'!R252C2</t>
  </si>
  <si>
    <t xml:space="preserve">'[R3B_0331.XLS]Tregion'!R252C3</t>
  </si>
  <si>
    <t xml:space="preserve">'[R3B_0331.XLS]Tregion'!R252C4</t>
  </si>
  <si>
    <t xml:space="preserve">'[R3B_0331.XLS]Tregion'!R252C32</t>
  </si>
  <si>
    <t xml:space="preserve">'[R3B_0331.XLS]Tregion'!R252C10</t>
  </si>
  <si>
    <t xml:space="preserve">'[R3B_0331.XLS]Tregion'!R252C24</t>
  </si>
  <si>
    <t xml:space="preserve">'[R4_0331.XLS]Tregion'!R252C1</t>
  </si>
  <si>
    <t xml:space="preserve">'[R4_0331.XLS]Tregion'!R252C2</t>
  </si>
  <si>
    <t xml:space="preserve">'[R4_0331.XLS]Tregion'!R252C3</t>
  </si>
  <si>
    <t xml:space="preserve">'[R4_0331.XLS]Tregion'!R252C4</t>
  </si>
  <si>
    <t xml:space="preserve">'[R4_0331.XLS]Tregion'!R252C32</t>
  </si>
  <si>
    <t xml:space="preserve">'[R4_0331.XLS]Tregion'!R252C10</t>
  </si>
  <si>
    <t xml:space="preserve">'[R4_0331.XLS]Tregion'!R252C24</t>
  </si>
  <si>
    <t xml:space="preserve">'[R4A_0331.XLS]Tregion'!R252C1</t>
  </si>
  <si>
    <t xml:space="preserve">'[R4A_0331.XLS]Tregion'!R252C2</t>
  </si>
  <si>
    <t xml:space="preserve">'[R4A_0331.XLS]Tregion'!R252C3</t>
  </si>
  <si>
    <t xml:space="preserve">'[R4A_0331.XLS]Tregion'!R252C4</t>
  </si>
  <si>
    <t xml:space="preserve">'[R4A_0331.XLS]Tregion'!R252C32</t>
  </si>
  <si>
    <t xml:space="preserve">'[R4A_0331.XLS]Tregion'!R252C10</t>
  </si>
  <si>
    <t xml:space="preserve">'[R4A_0331.XLS]Tregion'!R252C24</t>
  </si>
  <si>
    <t xml:space="preserve">'[R4B_0331.XLS]Tregion'!R252C1</t>
  </si>
  <si>
    <t xml:space="preserve">'[R4B_0331.XLS]Tregion'!R252C2</t>
  </si>
  <si>
    <t xml:space="preserve">'[R4B_0331.XLS]Tregion'!R252C3</t>
  </si>
  <si>
    <t xml:space="preserve">'[R4B_0331.XLS]Tregion'!R252C4</t>
  </si>
  <si>
    <t xml:space="preserve">'[R4B_0331.XLS]Tregion'!R252C32</t>
  </si>
  <si>
    <t xml:space="preserve">'[R4B_0331.XLS]Tregion'!R252C10</t>
  </si>
  <si>
    <t xml:space="preserve">'[R4B_0331.XLS]Tregion'!R252C24</t>
  </si>
  <si>
    <t xml:space="preserve">'[R4C_0331.XLS]Tregion'!R252C1</t>
  </si>
  <si>
    <t xml:space="preserve">'[R4C_0331.XLS]Tregion'!R252C2</t>
  </si>
  <si>
    <t xml:space="preserve">'[R4C_0331.XLS]Tregion'!R252C3</t>
  </si>
  <si>
    <t xml:space="preserve">'[R4C_0331.XLS]Tregion'!R252C4</t>
  </si>
  <si>
    <t xml:space="preserve">'[R4C_0331.XLS]Tregion'!R252C32</t>
  </si>
  <si>
    <t xml:space="preserve">'[R4C_0331.XLS]Tregion'!R252C10</t>
  </si>
  <si>
    <t xml:space="preserve">'[R4C_0331.XLS]Tregion'!R252C24</t>
  </si>
  <si>
    <t xml:space="preserve">'[R5_0331.XLS]Tregion'!R252C1</t>
  </si>
  <si>
    <t xml:space="preserve">'[R5_0331.XLS]Tregion'!R252C2</t>
  </si>
  <si>
    <t xml:space="preserve">'[R5_0331.XLS]Tregion'!R252C3</t>
  </si>
  <si>
    <t xml:space="preserve">'[R5_0331.XLS]Tregion'!R252C4</t>
  </si>
  <si>
    <t xml:space="preserve">'[R5_0331.XLS]Tregion'!R252C32</t>
  </si>
  <si>
    <t xml:space="preserve">'[R5_0331.XLS]Tregion'!R252C10</t>
  </si>
  <si>
    <t xml:space="preserve">'[R5_0331.XLS]Tregion'!R252C24</t>
  </si>
  <si>
    <t xml:space="preserve">'[R6_0331.XLS]Tregion'!R252C1</t>
  </si>
  <si>
    <t xml:space="preserve">'[R6_0331.XLS]Tregion'!R252C2</t>
  </si>
  <si>
    <t xml:space="preserve">'[R6_0331.XLS]Tregion'!R252C3</t>
  </si>
  <si>
    <t xml:space="preserve">'[R6_0331.XLS]Tregion'!R252C4</t>
  </si>
  <si>
    <t xml:space="preserve">'[R6_0331.XLS]Tregion'!R252C32</t>
  </si>
  <si>
    <t xml:space="preserve">'[R6_0331.XLS]Tregion'!R252C10</t>
  </si>
  <si>
    <t xml:space="preserve">'[R6_0331.XLS]Tregion'!R252C24</t>
  </si>
  <si>
    <t xml:space="preserve">'[R1_0331.XLS]Tregion'!R253C1</t>
  </si>
  <si>
    <t xml:space="preserve">'[R1_0331.XLS]Tregion'!R253C2</t>
  </si>
  <si>
    <t xml:space="preserve">'[R1_0331.XLS]Tregion'!R253C3</t>
  </si>
  <si>
    <t xml:space="preserve">'[R1_0331.XLS]Tregion'!R253C4</t>
  </si>
  <si>
    <t xml:space="preserve">'[R1_0331.XLS]Tregion'!R253C32</t>
  </si>
  <si>
    <t xml:space="preserve">'[R1_0331.XLS]Tregion'!R253C10</t>
  </si>
  <si>
    <t xml:space="preserve">'[R1_0331.XLS]Tregion'!R253C24</t>
  </si>
  <si>
    <t xml:space="preserve">'[R1A_0331.XLS]Tregion'!R253C1</t>
  </si>
  <si>
    <t xml:space="preserve">'[R1A_0331.XLS]Tregion'!R253C2</t>
  </si>
  <si>
    <t xml:space="preserve">'[R1A_0331.XLS]Tregion'!R253C3</t>
  </si>
  <si>
    <t xml:space="preserve">'[R1A_0331.XLS]Tregion'!R253C4</t>
  </si>
  <si>
    <t xml:space="preserve">'[R1A_0331.XLS]Tregion'!R253C32</t>
  </si>
  <si>
    <t xml:space="preserve">'[R1A_0331.XLS]Tregion'!R253C10</t>
  </si>
  <si>
    <t xml:space="preserve">'[R1A_0331.XLS]Tregion'!R253C24</t>
  </si>
  <si>
    <t xml:space="preserve">'[R1B_0331.XLS]Tregion'!R253C1</t>
  </si>
  <si>
    <t xml:space="preserve">'[R1B_0331.XLS]Tregion'!R253C2</t>
  </si>
  <si>
    <t xml:space="preserve">'[R1B_0331.XLS]Tregion'!R253C3</t>
  </si>
  <si>
    <t xml:space="preserve">'[R1B_0331.XLS]Tregion'!R253C4</t>
  </si>
  <si>
    <t xml:space="preserve">'[R1B_0331.XLS]Tregion'!R253C32</t>
  </si>
  <si>
    <t xml:space="preserve">'[R1B_0331.XLS]Tregion'!R253C10</t>
  </si>
  <si>
    <t xml:space="preserve">'[R1B_0331.XLS]Tregion'!R253C24</t>
  </si>
  <si>
    <t xml:space="preserve">'[R1C_0331.XLS]Tregion'!R253C1</t>
  </si>
  <si>
    <t xml:space="preserve">'[R1C_0331.XLS]Tregion'!R253C2</t>
  </si>
  <si>
    <t xml:space="preserve">'[R1C_0331.XLS]Tregion'!R253C3</t>
  </si>
  <si>
    <t xml:space="preserve">'[R1C_0331.XLS]Tregion'!R253C4</t>
  </si>
  <si>
    <t xml:space="preserve">'[R1C_0331.XLS]Tregion'!R253C32</t>
  </si>
  <si>
    <t xml:space="preserve">'[R1C_0331.XLS]Tregion'!R253C10</t>
  </si>
  <si>
    <t xml:space="preserve">'[R1C_0331.XLS]Tregion'!R253C24</t>
  </si>
  <si>
    <t xml:space="preserve">'[R1E_0331.XLS]Tregion'!R253C1</t>
  </si>
  <si>
    <t xml:space="preserve">'[R1E_0331.XLS]Tregion'!R253C2</t>
  </si>
  <si>
    <t xml:space="preserve">'[R1E_0331.XLS]Tregion'!R253C3</t>
  </si>
  <si>
    <t xml:space="preserve">'[R1E_0331.XLS]Tregion'!R253C4</t>
  </si>
  <si>
    <t xml:space="preserve">'[R1E_0331.XLS]Tregion'!R253C32</t>
  </si>
  <si>
    <t xml:space="preserve">'[R1E_0331.XLS]Tregion'!R253C10</t>
  </si>
  <si>
    <t xml:space="preserve">'[R1E_0331.XLS]Tregion'!R253C24</t>
  </si>
  <si>
    <t xml:space="preserve">'[R1Z_0331.XLS]Tregion'!R253C1</t>
  </si>
  <si>
    <t xml:space="preserve">'[R1Z_0331.XLS]Tregion'!R253C2</t>
  </si>
  <si>
    <t xml:space="preserve">'[R1Z_0331.XLS]Tregion'!R253C3</t>
  </si>
  <si>
    <t xml:space="preserve">'[R1Z_0331.XLS]Tregion'!R253C4</t>
  </si>
  <si>
    <t xml:space="preserve">'[R1Z_0331.XLS]Tregion'!R253C32</t>
  </si>
  <si>
    <t xml:space="preserve">'[R1Z_0331.XLS]Tregion'!R253C10</t>
  </si>
  <si>
    <t xml:space="preserve">'[R1Z_0331.XLS]Tregion'!R253C24</t>
  </si>
  <si>
    <t xml:space="preserve">'[R3B_0331.XLS]Tregion'!R253C1</t>
  </si>
  <si>
    <t xml:space="preserve">'[R3B_0331.XLS]Tregion'!R253C2</t>
  </si>
  <si>
    <t xml:space="preserve">'[R3B_0331.XLS]Tregion'!R253C3</t>
  </si>
  <si>
    <t xml:space="preserve">'[R3B_0331.XLS]Tregion'!R253C4</t>
  </si>
  <si>
    <t xml:space="preserve">'[R3B_0331.XLS]Tregion'!R253C32</t>
  </si>
  <si>
    <t xml:space="preserve">'[R3B_0331.XLS]Tregion'!R253C10</t>
  </si>
  <si>
    <t xml:space="preserve">'[R3B_0331.XLS]Tregion'!R253C24</t>
  </si>
  <si>
    <t xml:space="preserve">'[R4_0331.XLS]Tregion'!R253C1</t>
  </si>
  <si>
    <t xml:space="preserve">'[R4_0331.XLS]Tregion'!R253C2</t>
  </si>
  <si>
    <t xml:space="preserve">'[R4_0331.XLS]Tregion'!R253C3</t>
  </si>
  <si>
    <t xml:space="preserve">'[R4_0331.XLS]Tregion'!R253C4</t>
  </si>
  <si>
    <t xml:space="preserve">'[R4_0331.XLS]Tregion'!R253C32</t>
  </si>
  <si>
    <t xml:space="preserve">'[R4_0331.XLS]Tregion'!R253C10</t>
  </si>
  <si>
    <t xml:space="preserve">'[R4_0331.XLS]Tregion'!R253C24</t>
  </si>
  <si>
    <t xml:space="preserve">'[R4A_0331.XLS]Tregion'!R253C1</t>
  </si>
  <si>
    <t xml:space="preserve">'[R4A_0331.XLS]Tregion'!R253C2</t>
  </si>
  <si>
    <t xml:space="preserve">'[R4A_0331.XLS]Tregion'!R253C3</t>
  </si>
  <si>
    <t xml:space="preserve">'[R4A_0331.XLS]Tregion'!R253C4</t>
  </si>
  <si>
    <t xml:space="preserve">'[R4A_0331.XLS]Tregion'!R253C32</t>
  </si>
  <si>
    <t xml:space="preserve">'[R4A_0331.XLS]Tregion'!R253C10</t>
  </si>
  <si>
    <t xml:space="preserve">'[R4A_0331.XLS]Tregion'!R253C24</t>
  </si>
  <si>
    <t xml:space="preserve">'[R4B_0331.XLS]Tregion'!R253C1</t>
  </si>
  <si>
    <t xml:space="preserve">'[R4B_0331.XLS]Tregion'!R253C2</t>
  </si>
  <si>
    <t xml:space="preserve">'[R4B_0331.XLS]Tregion'!R253C3</t>
  </si>
  <si>
    <t xml:space="preserve">'[R4B_0331.XLS]Tregion'!R253C4</t>
  </si>
  <si>
    <t xml:space="preserve">'[R4B_0331.XLS]Tregion'!R253C32</t>
  </si>
  <si>
    <t xml:space="preserve">'[R4B_0331.XLS]Tregion'!R253C10</t>
  </si>
  <si>
    <t xml:space="preserve">'[R4B_0331.XLS]Tregion'!R253C24</t>
  </si>
  <si>
    <t xml:space="preserve">'[R4C_0331.XLS]Tregion'!R253C1</t>
  </si>
  <si>
    <t xml:space="preserve">'[R4C_0331.XLS]Tregion'!R253C2</t>
  </si>
  <si>
    <t xml:space="preserve">'[R4C_0331.XLS]Tregion'!R253C3</t>
  </si>
  <si>
    <t xml:space="preserve">'[R4C_0331.XLS]Tregion'!R253C4</t>
  </si>
  <si>
    <t xml:space="preserve">'[R4C_0331.XLS]Tregion'!R253C32</t>
  </si>
  <si>
    <t xml:space="preserve">'[R4C_0331.XLS]Tregion'!R253C10</t>
  </si>
  <si>
    <t xml:space="preserve">'[R4C_0331.XLS]Tregion'!R253C24</t>
  </si>
  <si>
    <t xml:space="preserve">'[R5_0331.XLS]Tregion'!R253C1</t>
  </si>
  <si>
    <t xml:space="preserve">'[R5_0331.XLS]Tregion'!R253C2</t>
  </si>
  <si>
    <t xml:space="preserve">'[R5_0331.XLS]Tregion'!R253C3</t>
  </si>
  <si>
    <t xml:space="preserve">'[R5_0331.XLS]Tregion'!R253C4</t>
  </si>
  <si>
    <t xml:space="preserve">'[R5_0331.XLS]Tregion'!R253C32</t>
  </si>
  <si>
    <t xml:space="preserve">'[R5_0331.XLS]Tregion'!R253C10</t>
  </si>
  <si>
    <t xml:space="preserve">'[R5_0331.XLS]Tregion'!R253C24</t>
  </si>
  <si>
    <t xml:space="preserve">'[R6_0331.XLS]Tregion'!R253C1</t>
  </si>
  <si>
    <t xml:space="preserve">'[R6_0331.XLS]Tregion'!R253C2</t>
  </si>
  <si>
    <t xml:space="preserve">'[R6_0331.XLS]Tregion'!R253C3</t>
  </si>
  <si>
    <t xml:space="preserve">'[R6_0331.XLS]Tregion'!R253C4</t>
  </si>
  <si>
    <t xml:space="preserve">'[R6_0331.XLS]Tregion'!R253C32</t>
  </si>
  <si>
    <t xml:space="preserve">'[R6_0331.XLS]Tregion'!R253C10</t>
  </si>
  <si>
    <t xml:space="preserve">'[R6_0331.XLS]Tregion'!R253C24</t>
  </si>
  <si>
    <t xml:space="preserve">'[R1_0331.XLS]Tregion'!R254C1</t>
  </si>
  <si>
    <t xml:space="preserve">'[R1_0331.XLS]Tregion'!R254C2</t>
  </si>
  <si>
    <t xml:space="preserve">'[R1_0331.XLS]Tregion'!R254C3</t>
  </si>
  <si>
    <t xml:space="preserve">'[R1_0331.XLS]Tregion'!R254C4</t>
  </si>
  <si>
    <t xml:space="preserve">'[R1_0331.XLS]Tregion'!R254C32</t>
  </si>
  <si>
    <t xml:space="preserve">'[R1_0331.XLS]Tregion'!R254C10</t>
  </si>
  <si>
    <t xml:space="preserve">'[R1_0331.XLS]Tregion'!R254C24</t>
  </si>
  <si>
    <t xml:space="preserve">'[R1A_0331.XLS]Tregion'!R254C1</t>
  </si>
  <si>
    <t xml:space="preserve">'[R1A_0331.XLS]Tregion'!R254C2</t>
  </si>
  <si>
    <t xml:space="preserve">'[R1A_0331.XLS]Tregion'!R254C3</t>
  </si>
  <si>
    <t xml:space="preserve">'[R1A_0331.XLS]Tregion'!R254C4</t>
  </si>
  <si>
    <t xml:space="preserve">'[R1A_0331.XLS]Tregion'!R254C32</t>
  </si>
  <si>
    <t xml:space="preserve">'[R1A_0331.XLS]Tregion'!R254C10</t>
  </si>
  <si>
    <t xml:space="preserve">'[R1A_0331.XLS]Tregion'!R254C24</t>
  </si>
  <si>
    <t xml:space="preserve">'[R1B_0331.XLS]Tregion'!R254C1</t>
  </si>
  <si>
    <t xml:space="preserve">'[R1B_0331.XLS]Tregion'!R254C2</t>
  </si>
  <si>
    <t xml:space="preserve">'[R1B_0331.XLS]Tregion'!R254C3</t>
  </si>
  <si>
    <t xml:space="preserve">'[R1B_0331.XLS]Tregion'!R254C4</t>
  </si>
  <si>
    <t xml:space="preserve">'[R1B_0331.XLS]Tregion'!R254C32</t>
  </si>
  <si>
    <t xml:space="preserve">'[R1B_0331.XLS]Tregion'!R254C10</t>
  </si>
  <si>
    <t xml:space="preserve">'[R1B_0331.XLS]Tregion'!R254C24</t>
  </si>
  <si>
    <t xml:space="preserve">'[R1C_0331.XLS]Tregion'!R254C1</t>
  </si>
  <si>
    <t xml:space="preserve">'[R1C_0331.XLS]Tregion'!R254C2</t>
  </si>
  <si>
    <t xml:space="preserve">'[R1C_0331.XLS]Tregion'!R254C3</t>
  </si>
  <si>
    <t xml:space="preserve">'[R1C_0331.XLS]Tregion'!R254C4</t>
  </si>
  <si>
    <t xml:space="preserve">'[R1C_0331.XLS]Tregion'!R254C32</t>
  </si>
  <si>
    <t xml:space="preserve">'[R1C_0331.XLS]Tregion'!R254C10</t>
  </si>
  <si>
    <t xml:space="preserve">'[R1C_0331.XLS]Tregion'!R254C24</t>
  </si>
  <si>
    <t xml:space="preserve">'[R1E_0331.XLS]Tregion'!R254C1</t>
  </si>
  <si>
    <t xml:space="preserve">'[R1E_0331.XLS]Tregion'!R254C2</t>
  </si>
  <si>
    <t xml:space="preserve">'[R1E_0331.XLS]Tregion'!R254C3</t>
  </si>
  <si>
    <t xml:space="preserve">'[R1E_0331.XLS]Tregion'!R254C4</t>
  </si>
  <si>
    <t xml:space="preserve">'[R1E_0331.XLS]Tregion'!R254C32</t>
  </si>
  <si>
    <t xml:space="preserve">'[R1E_0331.XLS]Tregion'!R254C10</t>
  </si>
  <si>
    <t xml:space="preserve">'[R1E_0331.XLS]Tregion'!R254C24</t>
  </si>
  <si>
    <t xml:space="preserve">'[R1Z_0331.XLS]Tregion'!R254C1</t>
  </si>
  <si>
    <t xml:space="preserve">'[R1Z_0331.XLS]Tregion'!R254C2</t>
  </si>
  <si>
    <t xml:space="preserve">'[R1Z_0331.XLS]Tregion'!R254C3</t>
  </si>
  <si>
    <t xml:space="preserve">'[R1Z_0331.XLS]Tregion'!R254C4</t>
  </si>
  <si>
    <t xml:space="preserve">'[R1Z_0331.XLS]Tregion'!R254C32</t>
  </si>
  <si>
    <t xml:space="preserve">'[R1Z_0331.XLS]Tregion'!R254C10</t>
  </si>
  <si>
    <t xml:space="preserve">'[R1Z_0331.XLS]Tregion'!R254C24</t>
  </si>
  <si>
    <t xml:space="preserve">'[R3B_0331.XLS]Tregion'!R254C1</t>
  </si>
  <si>
    <t xml:space="preserve">'[R3B_0331.XLS]Tregion'!R254C2</t>
  </si>
  <si>
    <t xml:space="preserve">'[R3B_0331.XLS]Tregion'!R254C3</t>
  </si>
  <si>
    <t xml:space="preserve">'[R3B_0331.XLS]Tregion'!R254C4</t>
  </si>
  <si>
    <t xml:space="preserve">'[R3B_0331.XLS]Tregion'!R254C32</t>
  </si>
  <si>
    <t xml:space="preserve">'[R3B_0331.XLS]Tregion'!R254C10</t>
  </si>
  <si>
    <t xml:space="preserve">'[R3B_0331.XLS]Tregion'!R254C24</t>
  </si>
  <si>
    <t xml:space="preserve">'[R4_0331.XLS]Tregion'!R254C1</t>
  </si>
  <si>
    <t xml:space="preserve">'[R4_0331.XLS]Tregion'!R254C2</t>
  </si>
  <si>
    <t xml:space="preserve">'[R4_0331.XLS]Tregion'!R254C3</t>
  </si>
  <si>
    <t xml:space="preserve">'[R4_0331.XLS]Tregion'!R254C4</t>
  </si>
  <si>
    <t xml:space="preserve">'[R4_0331.XLS]Tregion'!R254C32</t>
  </si>
  <si>
    <t xml:space="preserve">'[R4_0331.XLS]Tregion'!R254C10</t>
  </si>
  <si>
    <t xml:space="preserve">'[R4_0331.XLS]Tregion'!R254C24</t>
  </si>
  <si>
    <t xml:space="preserve">'[R4A_0331.XLS]Tregion'!R254C1</t>
  </si>
  <si>
    <t xml:space="preserve">'[R4A_0331.XLS]Tregion'!R254C2</t>
  </si>
  <si>
    <t xml:space="preserve">'[R4A_0331.XLS]Tregion'!R254C3</t>
  </si>
  <si>
    <t xml:space="preserve">'[R4A_0331.XLS]Tregion'!R254C4</t>
  </si>
  <si>
    <t xml:space="preserve">'[R4A_0331.XLS]Tregion'!R254C32</t>
  </si>
  <si>
    <t xml:space="preserve">'[R4A_0331.XLS]Tregion'!R254C10</t>
  </si>
  <si>
    <t xml:space="preserve">'[R4A_0331.XLS]Tregion'!R254C24</t>
  </si>
  <si>
    <t xml:space="preserve">'[R4B_0331.XLS]Tregion'!R254C1</t>
  </si>
  <si>
    <t xml:space="preserve">'[R4B_0331.XLS]Tregion'!R254C2</t>
  </si>
  <si>
    <t xml:space="preserve">'[R4B_0331.XLS]Tregion'!R254C3</t>
  </si>
  <si>
    <t xml:space="preserve">'[R4B_0331.XLS]Tregion'!R254C4</t>
  </si>
  <si>
    <t xml:space="preserve">'[R4B_0331.XLS]Tregion'!R254C32</t>
  </si>
  <si>
    <t xml:space="preserve">'[R4B_0331.XLS]Tregion'!R254C10</t>
  </si>
  <si>
    <t xml:space="preserve">'[R4B_0331.XLS]Tregion'!R254C24</t>
  </si>
  <si>
    <t xml:space="preserve">'[R4C_0331.XLS]Tregion'!R254C1</t>
  </si>
  <si>
    <t xml:space="preserve">'[R4C_0331.XLS]Tregion'!R254C2</t>
  </si>
  <si>
    <t xml:space="preserve">'[R4C_0331.XLS]Tregion'!R254C3</t>
  </si>
  <si>
    <t xml:space="preserve">'[R4C_0331.XLS]Tregion'!R254C4</t>
  </si>
  <si>
    <t xml:space="preserve">'[R4C_0331.XLS]Tregion'!R254C32</t>
  </si>
  <si>
    <t xml:space="preserve">'[R4C_0331.XLS]Tregion'!R254C10</t>
  </si>
  <si>
    <t xml:space="preserve">'[R4C_0331.XLS]Tregion'!R254C24</t>
  </si>
  <si>
    <t xml:space="preserve">'[R5_0331.XLS]Tregion'!R254C1</t>
  </si>
  <si>
    <t xml:space="preserve">'[R5_0331.XLS]Tregion'!R254C2</t>
  </si>
  <si>
    <t xml:space="preserve">'[R5_0331.XLS]Tregion'!R254C3</t>
  </si>
  <si>
    <t xml:space="preserve">'[R5_0331.XLS]Tregion'!R254C4</t>
  </si>
  <si>
    <t xml:space="preserve">'[R5_0331.XLS]Tregion'!R254C32</t>
  </si>
  <si>
    <t xml:space="preserve">'[R5_0331.XLS]Tregion'!R254C10</t>
  </si>
  <si>
    <t xml:space="preserve">'[R5_0331.XLS]Tregion'!R254C24</t>
  </si>
  <si>
    <t xml:space="preserve">'[R6_0331.XLS]Tregion'!R254C1</t>
  </si>
  <si>
    <t xml:space="preserve">'[R6_0331.XLS]Tregion'!R254C2</t>
  </si>
  <si>
    <t xml:space="preserve">'[R6_0331.XLS]Tregion'!R254C3</t>
  </si>
  <si>
    <t xml:space="preserve">'[R6_0331.XLS]Tregion'!R254C4</t>
  </si>
  <si>
    <t xml:space="preserve">'[R6_0331.XLS]Tregion'!R254C32</t>
  </si>
  <si>
    <t xml:space="preserve">'[R6_0331.XLS]Tregion'!R254C10</t>
  </si>
  <si>
    <t xml:space="preserve">'[R6_0331.XLS]Tregion'!R254C24</t>
  </si>
  <si>
    <t xml:space="preserve">'[R1_0331.XLS]Tregion'!R255C1</t>
  </si>
  <si>
    <t xml:space="preserve">'[R1_0331.XLS]Tregion'!R255C2</t>
  </si>
  <si>
    <t xml:space="preserve">'[R1_0331.XLS]Tregion'!R255C3</t>
  </si>
  <si>
    <t xml:space="preserve">'[R1_0331.XLS]Tregion'!R255C4</t>
  </si>
  <si>
    <t xml:space="preserve">'[R1_0331.XLS]Tregion'!R255C32</t>
  </si>
  <si>
    <t xml:space="preserve">'[R1_0331.XLS]Tregion'!R255C10</t>
  </si>
  <si>
    <t xml:space="preserve">'[R1_0331.XLS]Tregion'!R255C24</t>
  </si>
  <si>
    <t xml:space="preserve">'[R1A_0331.XLS]Tregion'!R255C1</t>
  </si>
  <si>
    <t xml:space="preserve">'[R1A_0331.XLS]Tregion'!R255C2</t>
  </si>
  <si>
    <t xml:space="preserve">'[R1A_0331.XLS]Tregion'!R255C3</t>
  </si>
  <si>
    <t xml:space="preserve">'[R1A_0331.XLS]Tregion'!R255C4</t>
  </si>
  <si>
    <t xml:space="preserve">'[R1A_0331.XLS]Tregion'!R255C32</t>
  </si>
  <si>
    <t xml:space="preserve">'[R1A_0331.XLS]Tregion'!R255C10</t>
  </si>
  <si>
    <t xml:space="preserve">'[R1A_0331.XLS]Tregion'!R255C24</t>
  </si>
  <si>
    <t xml:space="preserve">'[R1B_0331.XLS]Tregion'!R255C1</t>
  </si>
  <si>
    <t xml:space="preserve">'[R1B_0331.XLS]Tregion'!R255C2</t>
  </si>
  <si>
    <t xml:space="preserve">'[R1B_0331.XLS]Tregion'!R255C3</t>
  </si>
  <si>
    <t xml:space="preserve">'[R1B_0331.XLS]Tregion'!R255C4</t>
  </si>
  <si>
    <t xml:space="preserve">'[R1B_0331.XLS]Tregion'!R255C32</t>
  </si>
  <si>
    <t xml:space="preserve">'[R1B_0331.XLS]Tregion'!R255C10</t>
  </si>
  <si>
    <t xml:space="preserve">'[R1B_0331.XLS]Tregion'!R255C24</t>
  </si>
  <si>
    <t xml:space="preserve">'[R1C_0331.XLS]Tregion'!R255C1</t>
  </si>
  <si>
    <t xml:space="preserve">'[R1C_0331.XLS]Tregion'!R255C2</t>
  </si>
  <si>
    <t xml:space="preserve">'[R1C_0331.XLS]Tregion'!R255C3</t>
  </si>
  <si>
    <t xml:space="preserve">'[R1C_0331.XLS]Tregion'!R255C4</t>
  </si>
  <si>
    <t xml:space="preserve">'[R1C_0331.XLS]Tregion'!R255C32</t>
  </si>
  <si>
    <t xml:space="preserve">'[R1C_0331.XLS]Tregion'!R255C10</t>
  </si>
  <si>
    <t xml:space="preserve">'[R1C_0331.XLS]Tregion'!R255C24</t>
  </si>
  <si>
    <t xml:space="preserve">'[R1E_0331.XLS]Tregion'!R255C1</t>
  </si>
  <si>
    <t xml:space="preserve">'[R1E_0331.XLS]Tregion'!R255C2</t>
  </si>
  <si>
    <t xml:space="preserve">'[R1E_0331.XLS]Tregion'!R255C3</t>
  </si>
  <si>
    <t xml:space="preserve">'[R1E_0331.XLS]Tregion'!R255C4</t>
  </si>
  <si>
    <t xml:space="preserve">'[R1E_0331.XLS]Tregion'!R255C32</t>
  </si>
  <si>
    <t xml:space="preserve">'[R1E_0331.XLS]Tregion'!R255C10</t>
  </si>
  <si>
    <t xml:space="preserve">'[R1E_0331.XLS]Tregion'!R255C24</t>
  </si>
  <si>
    <t xml:space="preserve">'[R1Z_0331.XLS]Tregion'!R255C1</t>
  </si>
  <si>
    <t xml:space="preserve">'[R1Z_0331.XLS]Tregion'!R255C2</t>
  </si>
  <si>
    <t xml:space="preserve">'[R1Z_0331.XLS]Tregion'!R255C3</t>
  </si>
  <si>
    <t xml:space="preserve">'[R1Z_0331.XLS]Tregion'!R255C4</t>
  </si>
  <si>
    <t xml:space="preserve">'[R1Z_0331.XLS]Tregion'!R255C32</t>
  </si>
  <si>
    <t xml:space="preserve">'[R1Z_0331.XLS]Tregion'!R255C10</t>
  </si>
  <si>
    <t xml:space="preserve">'[R1Z_0331.XLS]Tregion'!R255C24</t>
  </si>
  <si>
    <t xml:space="preserve">'[R3B_0331.XLS]Tregion'!R255C1</t>
  </si>
  <si>
    <t xml:space="preserve">'[R3B_0331.XLS]Tregion'!R255C2</t>
  </si>
  <si>
    <t xml:space="preserve">'[R3B_0331.XLS]Tregion'!R255C3</t>
  </si>
  <si>
    <t xml:space="preserve">'[R3B_0331.XLS]Tregion'!R255C4</t>
  </si>
  <si>
    <t xml:space="preserve">'[R3B_0331.XLS]Tregion'!R255C32</t>
  </si>
  <si>
    <t xml:space="preserve">'[R3B_0331.XLS]Tregion'!R255C10</t>
  </si>
  <si>
    <t xml:space="preserve">'[R3B_0331.XLS]Tregion'!R255C24</t>
  </si>
  <si>
    <t xml:space="preserve">'[R4_0331.XLS]Tregion'!R255C1</t>
  </si>
  <si>
    <t xml:space="preserve">'[R4_0331.XLS]Tregion'!R255C2</t>
  </si>
  <si>
    <t xml:space="preserve">'[R4_0331.XLS]Tregion'!R255C3</t>
  </si>
  <si>
    <t xml:space="preserve">'[R4_0331.XLS]Tregion'!R255C4</t>
  </si>
  <si>
    <t xml:space="preserve">'[R4_0331.XLS]Tregion'!R255C32</t>
  </si>
  <si>
    <t xml:space="preserve">'[R4_0331.XLS]Tregion'!R255C10</t>
  </si>
  <si>
    <t xml:space="preserve">'[R4_0331.XLS]Tregion'!R255C24</t>
  </si>
  <si>
    <t xml:space="preserve">'[R4A_0331.XLS]Tregion'!R255C1</t>
  </si>
  <si>
    <t xml:space="preserve">'[R4A_0331.XLS]Tregion'!R255C2</t>
  </si>
  <si>
    <t xml:space="preserve">'[R4A_0331.XLS]Tregion'!R255C3</t>
  </si>
  <si>
    <t xml:space="preserve">'[R4A_0331.XLS]Tregion'!R255C4</t>
  </si>
  <si>
    <t xml:space="preserve">'[R4A_0331.XLS]Tregion'!R255C32</t>
  </si>
  <si>
    <t xml:space="preserve">'[R4A_0331.XLS]Tregion'!R255C10</t>
  </si>
  <si>
    <t xml:space="preserve">'[R4A_0331.XLS]Tregion'!R255C24</t>
  </si>
  <si>
    <t xml:space="preserve">'[R4B_0331.XLS]Tregion'!R255C1</t>
  </si>
  <si>
    <t xml:space="preserve">'[R4B_0331.XLS]Tregion'!R255C2</t>
  </si>
  <si>
    <t xml:space="preserve">'[R4B_0331.XLS]Tregion'!R255C3</t>
  </si>
  <si>
    <t xml:space="preserve">'[R4B_0331.XLS]Tregion'!R255C4</t>
  </si>
  <si>
    <t xml:space="preserve">'[R4B_0331.XLS]Tregion'!R255C32</t>
  </si>
  <si>
    <t xml:space="preserve">'[R4B_0331.XLS]Tregion'!R255C10</t>
  </si>
  <si>
    <t xml:space="preserve">'[R4B_0331.XLS]Tregion'!R255C24</t>
  </si>
  <si>
    <t xml:space="preserve">'[R4C_0331.XLS]Tregion'!R255C1</t>
  </si>
  <si>
    <t xml:space="preserve">'[R4C_0331.XLS]Tregion'!R255C2</t>
  </si>
  <si>
    <t xml:space="preserve">'[R4C_0331.XLS]Tregion'!R255C3</t>
  </si>
  <si>
    <t xml:space="preserve">'[R4C_0331.XLS]Tregion'!R255C4</t>
  </si>
  <si>
    <t xml:space="preserve">'[R4C_0331.XLS]Tregion'!R255C32</t>
  </si>
  <si>
    <t xml:space="preserve">'[R4C_0331.XLS]Tregion'!R255C10</t>
  </si>
  <si>
    <t xml:space="preserve">'[R4C_0331.XLS]Tregion'!R255C24</t>
  </si>
  <si>
    <t xml:space="preserve">'[R5_0331.XLS]Tregion'!R255C1</t>
  </si>
  <si>
    <t xml:space="preserve">'[R5_0331.XLS]Tregion'!R255C2</t>
  </si>
  <si>
    <t xml:space="preserve">'[R5_0331.XLS]Tregion'!R255C3</t>
  </si>
  <si>
    <t xml:space="preserve">'[R5_0331.XLS]Tregion'!R255C4</t>
  </si>
  <si>
    <t xml:space="preserve">'[R5_0331.XLS]Tregion'!R255C32</t>
  </si>
  <si>
    <t xml:space="preserve">'[R5_0331.XLS]Tregion'!R255C10</t>
  </si>
  <si>
    <t xml:space="preserve">'[R5_0331.XLS]Tregion'!R255C24</t>
  </si>
  <si>
    <t xml:space="preserve">'[R6_0331.XLS]Tregion'!R255C1</t>
  </si>
  <si>
    <t xml:space="preserve">'[R6_0331.XLS]Tregion'!R255C2</t>
  </si>
  <si>
    <t xml:space="preserve">'[R6_0331.XLS]Tregion'!R255C3</t>
  </si>
  <si>
    <t xml:space="preserve">'[R6_0331.XLS]Tregion'!R255C4</t>
  </si>
  <si>
    <t xml:space="preserve">'[R6_0331.XLS]Tregion'!R255C32</t>
  </si>
  <si>
    <t xml:space="preserve">'[R6_0331.XLS]Tregion'!R255C10</t>
  </si>
  <si>
    <t xml:space="preserve">'[R6_0331.XLS]Tregion'!R255C24</t>
  </si>
  <si>
    <t xml:space="preserve">'[R1_0331.XLS]Tregion'!R256C1</t>
  </si>
  <si>
    <t xml:space="preserve">'[R1_0331.XLS]Tregion'!R256C2</t>
  </si>
  <si>
    <t xml:space="preserve">'[R1_0331.XLS]Tregion'!R256C3</t>
  </si>
  <si>
    <t xml:space="preserve">'[R1_0331.XLS]Tregion'!R256C4</t>
  </si>
  <si>
    <t xml:space="preserve">'[R1_0331.XLS]Tregion'!R256C32</t>
  </si>
  <si>
    <t xml:space="preserve">'[R1_0331.XLS]Tregion'!R256C10</t>
  </si>
  <si>
    <t xml:space="preserve">'[R1_0331.XLS]Tregion'!R256C24</t>
  </si>
  <si>
    <t xml:space="preserve">'[R1A_0331.XLS]Tregion'!R256C1</t>
  </si>
  <si>
    <t xml:space="preserve">'[R1A_0331.XLS]Tregion'!R256C2</t>
  </si>
  <si>
    <t xml:space="preserve">'[R1A_0331.XLS]Tregion'!R256C3</t>
  </si>
  <si>
    <t xml:space="preserve">'[R1A_0331.XLS]Tregion'!R256C4</t>
  </si>
  <si>
    <t xml:space="preserve">'[R1A_0331.XLS]Tregion'!R256C32</t>
  </si>
  <si>
    <t xml:space="preserve">'[R1A_0331.XLS]Tregion'!R256C10</t>
  </si>
  <si>
    <t xml:space="preserve">'[R1A_0331.XLS]Tregion'!R256C24</t>
  </si>
  <si>
    <t xml:space="preserve">'[R1B_0331.XLS]Tregion'!R256C1</t>
  </si>
  <si>
    <t xml:space="preserve">'[R1B_0331.XLS]Tregion'!R256C2</t>
  </si>
  <si>
    <t xml:space="preserve">'[R1B_0331.XLS]Tregion'!R256C3</t>
  </si>
  <si>
    <t xml:space="preserve">'[R1B_0331.XLS]Tregion'!R256C4</t>
  </si>
  <si>
    <t xml:space="preserve">'[R1B_0331.XLS]Tregion'!R256C32</t>
  </si>
  <si>
    <t xml:space="preserve">'[R1B_0331.XLS]Tregion'!R256C10</t>
  </si>
  <si>
    <t xml:space="preserve">'[R1B_0331.XLS]Tregion'!R256C24</t>
  </si>
  <si>
    <t xml:space="preserve">'[R1C_0331.XLS]Tregion'!R256C1</t>
  </si>
  <si>
    <t xml:space="preserve">'[R1C_0331.XLS]Tregion'!R256C2</t>
  </si>
  <si>
    <t xml:space="preserve">'[R1C_0331.XLS]Tregion'!R256C3</t>
  </si>
  <si>
    <t xml:space="preserve">'[R1C_0331.XLS]Tregion'!R256C4</t>
  </si>
  <si>
    <t xml:space="preserve">'[R1C_0331.XLS]Tregion'!R256C32</t>
  </si>
  <si>
    <t xml:space="preserve">'[R1C_0331.XLS]Tregion'!R256C10</t>
  </si>
  <si>
    <t xml:space="preserve">'[R1C_0331.XLS]Tregion'!R256C24</t>
  </si>
  <si>
    <t xml:space="preserve">'[R1E_0331.XLS]Tregion'!R256C1</t>
  </si>
  <si>
    <t xml:space="preserve">'[R1E_0331.XLS]Tregion'!R256C2</t>
  </si>
  <si>
    <t xml:space="preserve">'[R1E_0331.XLS]Tregion'!R256C3</t>
  </si>
  <si>
    <t xml:space="preserve">'[R1E_0331.XLS]Tregion'!R256C4</t>
  </si>
  <si>
    <t xml:space="preserve">'[R1E_0331.XLS]Tregion'!R256C32</t>
  </si>
  <si>
    <t xml:space="preserve">'[R1E_0331.XLS]Tregion'!R256C10</t>
  </si>
  <si>
    <t xml:space="preserve">'[R1E_0331.XLS]Tregion'!R256C24</t>
  </si>
  <si>
    <t xml:space="preserve">'[R1Z_0331.XLS]Tregion'!R256C1</t>
  </si>
  <si>
    <t xml:space="preserve">'[R1Z_0331.XLS]Tregion'!R256C2</t>
  </si>
  <si>
    <t xml:space="preserve">'[R1Z_0331.XLS]Tregion'!R256C3</t>
  </si>
  <si>
    <t xml:space="preserve">'[R1Z_0331.XLS]Tregion'!R256C4</t>
  </si>
  <si>
    <t xml:space="preserve">'[R1Z_0331.XLS]Tregion'!R256C32</t>
  </si>
  <si>
    <t xml:space="preserve">'[R1Z_0331.XLS]Tregion'!R256C10</t>
  </si>
  <si>
    <t xml:space="preserve">'[R1Z_0331.XLS]Tregion'!R256C24</t>
  </si>
  <si>
    <t xml:space="preserve">'[R3B_0331.XLS]Tregion'!R256C1</t>
  </si>
  <si>
    <t xml:space="preserve">'[R3B_0331.XLS]Tregion'!R256C2</t>
  </si>
  <si>
    <t xml:space="preserve">'[R3B_0331.XLS]Tregion'!R256C3</t>
  </si>
  <si>
    <t xml:space="preserve">'[R3B_0331.XLS]Tregion'!R256C4</t>
  </si>
  <si>
    <t xml:space="preserve">'[R3B_0331.XLS]Tregion'!R256C32</t>
  </si>
  <si>
    <t xml:space="preserve">'[R3B_0331.XLS]Tregion'!R256C10</t>
  </si>
  <si>
    <t xml:space="preserve">'[R3B_0331.XLS]Tregion'!R256C24</t>
  </si>
  <si>
    <t xml:space="preserve">'[R4_0331.XLS]Tregion'!R256C1</t>
  </si>
  <si>
    <t xml:space="preserve">'[R4_0331.XLS]Tregion'!R256C2</t>
  </si>
  <si>
    <t xml:space="preserve">'[R4_0331.XLS]Tregion'!R256C3</t>
  </si>
  <si>
    <t xml:space="preserve">'[R4_0331.XLS]Tregion'!R256C4</t>
  </si>
  <si>
    <t xml:space="preserve">'[R4_0331.XLS]Tregion'!R256C32</t>
  </si>
  <si>
    <t xml:space="preserve">'[R4_0331.XLS]Tregion'!R256C10</t>
  </si>
  <si>
    <t xml:space="preserve">'[R4_0331.XLS]Tregion'!R256C24</t>
  </si>
  <si>
    <t xml:space="preserve">'[R4A_0331.XLS]Tregion'!R256C1</t>
  </si>
  <si>
    <t xml:space="preserve">'[R4A_0331.XLS]Tregion'!R256C2</t>
  </si>
  <si>
    <t xml:space="preserve">'[R4A_0331.XLS]Tregion'!R256C3</t>
  </si>
  <si>
    <t xml:space="preserve">'[R4A_0331.XLS]Tregion'!R256C4</t>
  </si>
  <si>
    <t xml:space="preserve">'[R4A_0331.XLS]Tregion'!R256C32</t>
  </si>
  <si>
    <t xml:space="preserve">'[R4A_0331.XLS]Tregion'!R256C10</t>
  </si>
  <si>
    <t xml:space="preserve">'[R4A_0331.XLS]Tregion'!R256C24</t>
  </si>
  <si>
    <t xml:space="preserve">'[R4B_0331.XLS]Tregion'!R256C1</t>
  </si>
  <si>
    <t xml:space="preserve">'[R4B_0331.XLS]Tregion'!R256C2</t>
  </si>
  <si>
    <t xml:space="preserve">'[R4B_0331.XLS]Tregion'!R256C3</t>
  </si>
  <si>
    <t xml:space="preserve">'[R4B_0331.XLS]Tregion'!R256C4</t>
  </si>
  <si>
    <t xml:space="preserve">'[R4B_0331.XLS]Tregion'!R256C32</t>
  </si>
  <si>
    <t xml:space="preserve">'[R4B_0331.XLS]Tregion'!R256C10</t>
  </si>
  <si>
    <t xml:space="preserve">'[R4B_0331.XLS]Tregion'!R256C24</t>
  </si>
  <si>
    <t xml:space="preserve">'[R4C_0331.XLS]Tregion'!R256C1</t>
  </si>
  <si>
    <t xml:space="preserve">'[R4C_0331.XLS]Tregion'!R256C2</t>
  </si>
  <si>
    <t xml:space="preserve">'[R4C_0331.XLS]Tregion'!R256C3</t>
  </si>
  <si>
    <t xml:space="preserve">'[R4C_0331.XLS]Tregion'!R256C4</t>
  </si>
  <si>
    <t xml:space="preserve">'[R4C_0331.XLS]Tregion'!R256C32</t>
  </si>
  <si>
    <t xml:space="preserve">'[R4C_0331.XLS]Tregion'!R256C10</t>
  </si>
  <si>
    <t xml:space="preserve">'[R4C_0331.XLS]Tregion'!R256C24</t>
  </si>
  <si>
    <t xml:space="preserve">'[R5_0331.XLS]Tregion'!R256C1</t>
  </si>
  <si>
    <t xml:space="preserve">'[R5_0331.XLS]Tregion'!R256C2</t>
  </si>
  <si>
    <t xml:space="preserve">'[R5_0331.XLS]Tregion'!R256C3</t>
  </si>
  <si>
    <t xml:space="preserve">'[R5_0331.XLS]Tregion'!R256C4</t>
  </si>
  <si>
    <t xml:space="preserve">'[R5_0331.XLS]Tregion'!R256C32</t>
  </si>
  <si>
    <t xml:space="preserve">'[R5_0331.XLS]Tregion'!R256C10</t>
  </si>
  <si>
    <t xml:space="preserve">'[R5_0331.XLS]Tregion'!R256C24</t>
  </si>
  <si>
    <t xml:space="preserve">'[R6_0331.XLS]Tregion'!R256C1</t>
  </si>
  <si>
    <t xml:space="preserve">'[R6_0331.XLS]Tregion'!R256C2</t>
  </si>
  <si>
    <t xml:space="preserve">'[R6_0331.XLS]Tregion'!R256C3</t>
  </si>
  <si>
    <t xml:space="preserve">'[R6_0331.XLS]Tregion'!R256C4</t>
  </si>
  <si>
    <t xml:space="preserve">'[R6_0331.XLS]Tregion'!R256C32</t>
  </si>
  <si>
    <t xml:space="preserve">'[R6_0331.XLS]Tregion'!R256C10</t>
  </si>
  <si>
    <t xml:space="preserve">'[R6_0331.XLS]Tregion'!R256C24</t>
  </si>
  <si>
    <t xml:space="preserve">'[R1_0331.XLS]Tregion'!R257C1</t>
  </si>
  <si>
    <t xml:space="preserve">'[R1_0331.XLS]Tregion'!R257C2</t>
  </si>
  <si>
    <t xml:space="preserve">'[R1_0331.XLS]Tregion'!R257C3</t>
  </si>
  <si>
    <t xml:space="preserve">'[R1_0331.XLS]Tregion'!R257C4</t>
  </si>
  <si>
    <t xml:space="preserve">'[R1_0331.XLS]Tregion'!R257C32</t>
  </si>
  <si>
    <t xml:space="preserve">'[R1_0331.XLS]Tregion'!R257C10</t>
  </si>
  <si>
    <t xml:space="preserve">'[R1_0331.XLS]Tregion'!R257C24</t>
  </si>
  <si>
    <t xml:space="preserve">'[R1A_0331.XLS]Tregion'!R257C1</t>
  </si>
  <si>
    <t xml:space="preserve">'[R1A_0331.XLS]Tregion'!R257C2</t>
  </si>
  <si>
    <t xml:space="preserve">'[R1A_0331.XLS]Tregion'!R257C3</t>
  </si>
  <si>
    <t xml:space="preserve">'[R1A_0331.XLS]Tregion'!R257C4</t>
  </si>
  <si>
    <t xml:space="preserve">'[R1A_0331.XLS]Tregion'!R257C32</t>
  </si>
  <si>
    <t xml:space="preserve">'[R1A_0331.XLS]Tregion'!R257C10</t>
  </si>
  <si>
    <t xml:space="preserve">'[R1A_0331.XLS]Tregion'!R257C24</t>
  </si>
  <si>
    <t xml:space="preserve">'[R1B_0331.XLS]Tregion'!R257C1</t>
  </si>
  <si>
    <t xml:space="preserve">'[R1B_0331.XLS]Tregion'!R257C2</t>
  </si>
  <si>
    <t xml:space="preserve">'[R1B_0331.XLS]Tregion'!R257C3</t>
  </si>
  <si>
    <t xml:space="preserve">'[R1B_0331.XLS]Tregion'!R257C4</t>
  </si>
  <si>
    <t xml:space="preserve">'[R1B_0331.XLS]Tregion'!R257C32</t>
  </si>
  <si>
    <t xml:space="preserve">'[R1B_0331.XLS]Tregion'!R257C10</t>
  </si>
  <si>
    <t xml:space="preserve">'[R1B_0331.XLS]Tregion'!R257C24</t>
  </si>
  <si>
    <t xml:space="preserve">'[R1C_0331.XLS]Tregion'!R257C1</t>
  </si>
  <si>
    <t xml:space="preserve">'[R1C_0331.XLS]Tregion'!R257C2</t>
  </si>
  <si>
    <t xml:space="preserve">'[R1C_0331.XLS]Tregion'!R257C3</t>
  </si>
  <si>
    <t xml:space="preserve">'[R1C_0331.XLS]Tregion'!R257C4</t>
  </si>
  <si>
    <t xml:space="preserve">'[R1C_0331.XLS]Tregion'!R257C32</t>
  </si>
  <si>
    <t xml:space="preserve">'[R1C_0331.XLS]Tregion'!R257C10</t>
  </si>
  <si>
    <t xml:space="preserve">'[R1C_0331.XLS]Tregion'!R257C24</t>
  </si>
  <si>
    <t xml:space="preserve">'[R1E_0331.XLS]Tregion'!R257C1</t>
  </si>
  <si>
    <t xml:space="preserve">'[R1E_0331.XLS]Tregion'!R257C2</t>
  </si>
  <si>
    <t xml:space="preserve">'[R1E_0331.XLS]Tregion'!R257C3</t>
  </si>
  <si>
    <t xml:space="preserve">'[R1E_0331.XLS]Tregion'!R257C4</t>
  </si>
  <si>
    <t xml:space="preserve">'[R1E_0331.XLS]Tregion'!R257C32</t>
  </si>
  <si>
    <t xml:space="preserve">'[R1E_0331.XLS]Tregion'!R257C10</t>
  </si>
  <si>
    <t xml:space="preserve">'[R1E_0331.XLS]Tregion'!R257C24</t>
  </si>
  <si>
    <t xml:space="preserve">'[R1Z_0331.XLS]Tregion'!R257C1</t>
  </si>
  <si>
    <t xml:space="preserve">'[R1Z_0331.XLS]Tregion'!R257C2</t>
  </si>
  <si>
    <t xml:space="preserve">'[R1Z_0331.XLS]Tregion'!R257C3</t>
  </si>
  <si>
    <t xml:space="preserve">'[R1Z_0331.XLS]Tregion'!R257C4</t>
  </si>
  <si>
    <t xml:space="preserve">'[R1Z_0331.XLS]Tregion'!R257C32</t>
  </si>
  <si>
    <t xml:space="preserve">'[R1Z_0331.XLS]Tregion'!R257C10</t>
  </si>
  <si>
    <t xml:space="preserve">'[R1Z_0331.XLS]Tregion'!R257C24</t>
  </si>
  <si>
    <t xml:space="preserve">'[R3B_0331.XLS]Tregion'!R257C1</t>
  </si>
  <si>
    <t xml:space="preserve">'[R3B_0331.XLS]Tregion'!R257C2</t>
  </si>
  <si>
    <t xml:space="preserve">'[R3B_0331.XLS]Tregion'!R257C3</t>
  </si>
  <si>
    <t xml:space="preserve">'[R3B_0331.XLS]Tregion'!R257C4</t>
  </si>
  <si>
    <t xml:space="preserve">'[R3B_0331.XLS]Tregion'!R257C32</t>
  </si>
  <si>
    <t xml:space="preserve">'[R3B_0331.XLS]Tregion'!R257C10</t>
  </si>
  <si>
    <t xml:space="preserve">'[R3B_0331.XLS]Tregion'!R257C24</t>
  </si>
  <si>
    <t xml:space="preserve">'[R4_0331.XLS]Tregion'!R257C1</t>
  </si>
  <si>
    <t xml:space="preserve">'[R4_0331.XLS]Tregion'!R257C2</t>
  </si>
  <si>
    <t xml:space="preserve">'[R4_0331.XLS]Tregion'!R257C3</t>
  </si>
  <si>
    <t xml:space="preserve">'[R4_0331.XLS]Tregion'!R257C4</t>
  </si>
  <si>
    <t xml:space="preserve">'[R4_0331.XLS]Tregion'!R257C32</t>
  </si>
  <si>
    <t xml:space="preserve">'[R4_0331.XLS]Tregion'!R257C10</t>
  </si>
  <si>
    <t xml:space="preserve">'[R4_0331.XLS]Tregion'!R257C24</t>
  </si>
  <si>
    <t xml:space="preserve">'[R4A_0331.XLS]Tregion'!R257C1</t>
  </si>
  <si>
    <t xml:space="preserve">'[R4A_0331.XLS]Tregion'!R257C2</t>
  </si>
  <si>
    <t xml:space="preserve">'[R4A_0331.XLS]Tregion'!R257C3</t>
  </si>
  <si>
    <t xml:space="preserve">'[R4A_0331.XLS]Tregion'!R257C4</t>
  </si>
  <si>
    <t xml:space="preserve">'[R4A_0331.XLS]Tregion'!R257C32</t>
  </si>
  <si>
    <t xml:space="preserve">'[R4A_0331.XLS]Tregion'!R257C10</t>
  </si>
  <si>
    <t xml:space="preserve">'[R4A_0331.XLS]Tregion'!R257C24</t>
  </si>
  <si>
    <t xml:space="preserve">'[R4B_0331.XLS]Tregion'!R257C1</t>
  </si>
  <si>
    <t xml:space="preserve">'[R4B_0331.XLS]Tregion'!R257C2</t>
  </si>
  <si>
    <t xml:space="preserve">'[R4B_0331.XLS]Tregion'!R257C3</t>
  </si>
  <si>
    <t xml:space="preserve">'[R4B_0331.XLS]Tregion'!R257C4</t>
  </si>
  <si>
    <t xml:space="preserve">'[R4B_0331.XLS]Tregion'!R257C32</t>
  </si>
  <si>
    <t xml:space="preserve">'[R4B_0331.XLS]Tregion'!R257C10</t>
  </si>
  <si>
    <t xml:space="preserve">'[R4B_0331.XLS]Tregion'!R257C24</t>
  </si>
  <si>
    <t xml:space="preserve">'[R4C_0331.XLS]Tregion'!R257C1</t>
  </si>
  <si>
    <t xml:space="preserve">'[R4C_0331.XLS]Tregion'!R257C2</t>
  </si>
  <si>
    <t xml:space="preserve">'[R4C_0331.XLS]Tregion'!R257C3</t>
  </si>
  <si>
    <t xml:space="preserve">'[R4C_0331.XLS]Tregion'!R257C4</t>
  </si>
  <si>
    <t xml:space="preserve">'[R4C_0331.XLS]Tregion'!R257C32</t>
  </si>
  <si>
    <t xml:space="preserve">'[R4C_0331.XLS]Tregion'!R257C10</t>
  </si>
  <si>
    <t xml:space="preserve">'[R4C_0331.XLS]Tregion'!R257C24</t>
  </si>
  <si>
    <t xml:space="preserve">'[R5_0331.XLS]Tregion'!R257C1</t>
  </si>
  <si>
    <t xml:space="preserve">'[R5_0331.XLS]Tregion'!R257C2</t>
  </si>
  <si>
    <t xml:space="preserve">'[R5_0331.XLS]Tregion'!R257C3</t>
  </si>
  <si>
    <t xml:space="preserve">'[R5_0331.XLS]Tregion'!R257C4</t>
  </si>
  <si>
    <t xml:space="preserve">'[R5_0331.XLS]Tregion'!R257C32</t>
  </si>
  <si>
    <t xml:space="preserve">'[R5_0331.XLS]Tregion'!R257C10</t>
  </si>
  <si>
    <t xml:space="preserve">'[R5_0331.XLS]Tregion'!R257C24</t>
  </si>
  <si>
    <t xml:space="preserve">'[R6_0331.XLS]Tregion'!R257C1</t>
  </si>
  <si>
    <t xml:space="preserve">'[R6_0331.XLS]Tregion'!R257C2</t>
  </si>
  <si>
    <t xml:space="preserve">'[R6_0331.XLS]Tregion'!R257C3</t>
  </si>
  <si>
    <t xml:space="preserve">'[R6_0331.XLS]Tregion'!R257C4</t>
  </si>
  <si>
    <t xml:space="preserve">'[R6_0331.XLS]Tregion'!R257C32</t>
  </si>
  <si>
    <t xml:space="preserve">'[R6_0331.XLS]Tregion'!R257C10</t>
  </si>
  <si>
    <t xml:space="preserve">'[R6_0331.XLS]Tregion'!R257C24</t>
  </si>
  <si>
    <t xml:space="preserve">'[R1_0331.XLS]Tregion'!R258C1</t>
  </si>
  <si>
    <t xml:space="preserve">'[R1_0331.XLS]Tregion'!R258C2</t>
  </si>
  <si>
    <t xml:space="preserve">'[R1_0331.XLS]Tregion'!R258C3</t>
  </si>
  <si>
    <t xml:space="preserve">'[R1_0331.XLS]Tregion'!R258C4</t>
  </si>
  <si>
    <t xml:space="preserve">'[R1_0331.XLS]Tregion'!R258C32</t>
  </si>
  <si>
    <t xml:space="preserve">'[R1_0331.XLS]Tregion'!R258C10</t>
  </si>
  <si>
    <t xml:space="preserve">'[R1_0331.XLS]Tregion'!R258C24</t>
  </si>
  <si>
    <t xml:space="preserve">'[R1A_0331.XLS]Tregion'!R258C1</t>
  </si>
  <si>
    <t xml:space="preserve">'[R1A_0331.XLS]Tregion'!R258C2</t>
  </si>
  <si>
    <t xml:space="preserve">'[R1A_0331.XLS]Tregion'!R258C3</t>
  </si>
  <si>
    <t xml:space="preserve">'[R1A_0331.XLS]Tregion'!R258C4</t>
  </si>
  <si>
    <t xml:space="preserve">'[R1A_0331.XLS]Tregion'!R258C32</t>
  </si>
  <si>
    <t xml:space="preserve">'[R1A_0331.XLS]Tregion'!R258C10</t>
  </si>
  <si>
    <t xml:space="preserve">'[R1A_0331.XLS]Tregion'!R258C24</t>
  </si>
  <si>
    <t xml:space="preserve">'[R1B_0331.XLS]Tregion'!R258C1</t>
  </si>
  <si>
    <t xml:space="preserve">'[R1B_0331.XLS]Tregion'!R258C2</t>
  </si>
  <si>
    <t xml:space="preserve">'[R1B_0331.XLS]Tregion'!R258C3</t>
  </si>
  <si>
    <t xml:space="preserve">'[R1B_0331.XLS]Tregion'!R258C4</t>
  </si>
  <si>
    <t xml:space="preserve">'[R1B_0331.XLS]Tregion'!R258C32</t>
  </si>
  <si>
    <t xml:space="preserve">'[R1B_0331.XLS]Tregion'!R258C10</t>
  </si>
  <si>
    <t xml:space="preserve">'[R1B_0331.XLS]Tregion'!R258C24</t>
  </si>
  <si>
    <t xml:space="preserve">'[R1C_0331.XLS]Tregion'!R258C1</t>
  </si>
  <si>
    <t xml:space="preserve">'[R1C_0331.XLS]Tregion'!R258C2</t>
  </si>
  <si>
    <t xml:space="preserve">'[R1C_0331.XLS]Tregion'!R258C3</t>
  </si>
  <si>
    <t xml:space="preserve">'[R1C_0331.XLS]Tregion'!R258C4</t>
  </si>
  <si>
    <t xml:space="preserve">'[R1C_0331.XLS]Tregion'!R258C32</t>
  </si>
  <si>
    <t xml:space="preserve">'[R1C_0331.XLS]Tregion'!R258C10</t>
  </si>
  <si>
    <t xml:space="preserve">'[R1C_0331.XLS]Tregion'!R258C24</t>
  </si>
  <si>
    <t xml:space="preserve">'[R1E_0331.XLS]Tregion'!R258C1</t>
  </si>
  <si>
    <t xml:space="preserve">'[R1E_0331.XLS]Tregion'!R258C2</t>
  </si>
  <si>
    <t xml:space="preserve">'[R1E_0331.XLS]Tregion'!R258C3</t>
  </si>
  <si>
    <t xml:space="preserve">'[R1E_0331.XLS]Tregion'!R258C4</t>
  </si>
  <si>
    <t xml:space="preserve">'[R1E_0331.XLS]Tregion'!R258C32</t>
  </si>
  <si>
    <t xml:space="preserve">'[R1E_0331.XLS]Tregion'!R258C10</t>
  </si>
  <si>
    <t xml:space="preserve">'[R1E_0331.XLS]Tregion'!R258C24</t>
  </si>
  <si>
    <t xml:space="preserve">'[R1Z_0331.XLS]Tregion'!R258C1</t>
  </si>
  <si>
    <t xml:space="preserve">'[R1Z_0331.XLS]Tregion'!R258C2</t>
  </si>
  <si>
    <t xml:space="preserve">'[R1Z_0331.XLS]Tregion'!R258C3</t>
  </si>
  <si>
    <t xml:space="preserve">'[R1Z_0331.XLS]Tregion'!R258C4</t>
  </si>
  <si>
    <t xml:space="preserve">'[R1Z_0331.XLS]Tregion'!R258C32</t>
  </si>
  <si>
    <t xml:space="preserve">'[R1Z_0331.XLS]Tregion'!R258C10</t>
  </si>
  <si>
    <t xml:space="preserve">'[R1Z_0331.XLS]Tregion'!R258C24</t>
  </si>
  <si>
    <t xml:space="preserve">'[R3B_0331.XLS]Tregion'!R258C1</t>
  </si>
  <si>
    <t xml:space="preserve">'[R3B_0331.XLS]Tregion'!R258C2</t>
  </si>
  <si>
    <t xml:space="preserve">'[R3B_0331.XLS]Tregion'!R258C3</t>
  </si>
  <si>
    <t xml:space="preserve">'[R3B_0331.XLS]Tregion'!R258C4</t>
  </si>
  <si>
    <t xml:space="preserve">'[R3B_0331.XLS]Tregion'!R258C32</t>
  </si>
  <si>
    <t xml:space="preserve">'[R3B_0331.XLS]Tregion'!R258C10</t>
  </si>
  <si>
    <t xml:space="preserve">'[R3B_0331.XLS]Tregion'!R258C24</t>
  </si>
  <si>
    <t xml:space="preserve">'[R4_0331.XLS]Tregion'!R258C1</t>
  </si>
  <si>
    <t xml:space="preserve">'[R4_0331.XLS]Tregion'!R258C2</t>
  </si>
  <si>
    <t xml:space="preserve">'[R4_0331.XLS]Tregion'!R258C3</t>
  </si>
  <si>
    <t xml:space="preserve">'[R4_0331.XLS]Tregion'!R258C4</t>
  </si>
  <si>
    <t xml:space="preserve">'[R4_0331.XLS]Tregion'!R258C32</t>
  </si>
  <si>
    <t xml:space="preserve">'[R4_0331.XLS]Tregion'!R258C10</t>
  </si>
  <si>
    <t xml:space="preserve">'[R4_0331.XLS]Tregion'!R258C24</t>
  </si>
  <si>
    <t xml:space="preserve">'[R4A_0331.XLS]Tregion'!R258C1</t>
  </si>
  <si>
    <t xml:space="preserve">'[R4A_0331.XLS]Tregion'!R258C2</t>
  </si>
  <si>
    <t xml:space="preserve">'[R4A_0331.XLS]Tregion'!R258C3</t>
  </si>
  <si>
    <t xml:space="preserve">'[R4A_0331.XLS]Tregion'!R258C4</t>
  </si>
  <si>
    <t xml:space="preserve">'[R4A_0331.XLS]Tregion'!R258C32</t>
  </si>
  <si>
    <t xml:space="preserve">'[R4A_0331.XLS]Tregion'!R258C10</t>
  </si>
  <si>
    <t xml:space="preserve">'[R4A_0331.XLS]Tregion'!R258C24</t>
  </si>
  <si>
    <t xml:space="preserve">'[R4B_0331.XLS]Tregion'!R258C1</t>
  </si>
  <si>
    <t xml:space="preserve">'[R4B_0331.XLS]Tregion'!R258C2</t>
  </si>
  <si>
    <t xml:space="preserve">'[R4B_0331.XLS]Tregion'!R258C3</t>
  </si>
  <si>
    <t xml:space="preserve">'[R4B_0331.XLS]Tregion'!R258C4</t>
  </si>
  <si>
    <t xml:space="preserve">'[R4B_0331.XLS]Tregion'!R258C32</t>
  </si>
  <si>
    <t xml:space="preserve">'[R4B_0331.XLS]Tregion'!R258C10</t>
  </si>
  <si>
    <t xml:space="preserve">'[R4B_0331.XLS]Tregion'!R258C24</t>
  </si>
  <si>
    <t xml:space="preserve">'[R4C_0331.XLS]Tregion'!R258C1</t>
  </si>
  <si>
    <t xml:space="preserve">'[R4C_0331.XLS]Tregion'!R258C2</t>
  </si>
  <si>
    <t xml:space="preserve">'[R4C_0331.XLS]Tregion'!R258C3</t>
  </si>
  <si>
    <t xml:space="preserve">'[R4C_0331.XLS]Tregion'!R258C4</t>
  </si>
  <si>
    <t xml:space="preserve">'[R4C_0331.XLS]Tregion'!R258C32</t>
  </si>
  <si>
    <t xml:space="preserve">'[R4C_0331.XLS]Tregion'!R258C10</t>
  </si>
  <si>
    <t xml:space="preserve">'[R4C_0331.XLS]Tregion'!R258C24</t>
  </si>
  <si>
    <t xml:space="preserve">'[R5_0331.XLS]Tregion'!R258C1</t>
  </si>
  <si>
    <t xml:space="preserve">'[R5_0331.XLS]Tregion'!R258C2</t>
  </si>
  <si>
    <t xml:space="preserve">'[R5_0331.XLS]Tregion'!R258C3</t>
  </si>
  <si>
    <t xml:space="preserve">'[R5_0331.XLS]Tregion'!R258C4</t>
  </si>
  <si>
    <t xml:space="preserve">'[R5_0331.XLS]Tregion'!R258C32</t>
  </si>
  <si>
    <t xml:space="preserve">'[R5_0331.XLS]Tregion'!R258C10</t>
  </si>
  <si>
    <t xml:space="preserve">'[R5_0331.XLS]Tregion'!R258C24</t>
  </si>
  <si>
    <t xml:space="preserve">'[R6_0331.XLS]Tregion'!R258C1</t>
  </si>
  <si>
    <t xml:space="preserve">'[R6_0331.XLS]Tregion'!R258C2</t>
  </si>
  <si>
    <t xml:space="preserve">'[R6_0331.XLS]Tregion'!R258C3</t>
  </si>
  <si>
    <t xml:space="preserve">'[R6_0331.XLS]Tregion'!R258C4</t>
  </si>
  <si>
    <t xml:space="preserve">'[R6_0331.XLS]Tregion'!R258C32</t>
  </si>
  <si>
    <t xml:space="preserve">'[R6_0331.XLS]Tregion'!R258C10</t>
  </si>
  <si>
    <t xml:space="preserve">'[R6_0331.XLS]Tregion'!R258C24</t>
  </si>
  <si>
    <t xml:space="preserve">'[R1_0331.XLS]Tregion'!R259C1</t>
  </si>
  <si>
    <t xml:space="preserve">'[R1_0331.XLS]Tregion'!R259C2</t>
  </si>
  <si>
    <t xml:space="preserve">'[R1_0331.XLS]Tregion'!R259C3</t>
  </si>
  <si>
    <t xml:space="preserve">'[R1_0331.XLS]Tregion'!R259C4</t>
  </si>
  <si>
    <t xml:space="preserve">'[R1_0331.XLS]Tregion'!R259C32</t>
  </si>
  <si>
    <t xml:space="preserve">'[R1_0331.XLS]Tregion'!R259C10</t>
  </si>
  <si>
    <t xml:space="preserve">'[R1_0331.XLS]Tregion'!R259C24</t>
  </si>
  <si>
    <t xml:space="preserve">'[R1A_0331.XLS]Tregion'!R259C1</t>
  </si>
  <si>
    <t xml:space="preserve">'[R1A_0331.XLS]Tregion'!R259C2</t>
  </si>
  <si>
    <t xml:space="preserve">'[R1A_0331.XLS]Tregion'!R259C3</t>
  </si>
  <si>
    <t xml:space="preserve">'[R1A_0331.XLS]Tregion'!R259C4</t>
  </si>
  <si>
    <t xml:space="preserve">'[R1A_0331.XLS]Tregion'!R259C32</t>
  </si>
  <si>
    <t xml:space="preserve">'[R1A_0331.XLS]Tregion'!R259C10</t>
  </si>
  <si>
    <t xml:space="preserve">'[R1A_0331.XLS]Tregion'!R259C24</t>
  </si>
  <si>
    <t xml:space="preserve">'[R1B_0331.XLS]Tregion'!R259C1</t>
  </si>
  <si>
    <t xml:space="preserve">'[R1B_0331.XLS]Tregion'!R259C2</t>
  </si>
  <si>
    <t xml:space="preserve">'[R1B_0331.XLS]Tregion'!R259C3</t>
  </si>
  <si>
    <t xml:space="preserve">'[R1B_0331.XLS]Tregion'!R259C4</t>
  </si>
  <si>
    <t xml:space="preserve">'[R1B_0331.XLS]Tregion'!R259C32</t>
  </si>
  <si>
    <t xml:space="preserve">'[R1B_0331.XLS]Tregion'!R259C10</t>
  </si>
  <si>
    <t xml:space="preserve">'[R1B_0331.XLS]Tregion'!R259C24</t>
  </si>
  <si>
    <t xml:space="preserve">'[R1C_0331.XLS]Tregion'!R259C1</t>
  </si>
  <si>
    <t xml:space="preserve">'[R1C_0331.XLS]Tregion'!R259C2</t>
  </si>
  <si>
    <t xml:space="preserve">'[R1C_0331.XLS]Tregion'!R259C3</t>
  </si>
  <si>
    <t xml:space="preserve">'[R1C_0331.XLS]Tregion'!R259C4</t>
  </si>
  <si>
    <t xml:space="preserve">'[R1C_0331.XLS]Tregion'!R259C32</t>
  </si>
  <si>
    <t xml:space="preserve">'[R1C_0331.XLS]Tregion'!R259C10</t>
  </si>
  <si>
    <t xml:space="preserve">'[R1C_0331.XLS]Tregion'!R259C24</t>
  </si>
  <si>
    <t xml:space="preserve">'[R1E_0331.XLS]Tregion'!R259C1</t>
  </si>
  <si>
    <t xml:space="preserve">'[R1E_0331.XLS]Tregion'!R259C2</t>
  </si>
  <si>
    <t xml:space="preserve">'[R1E_0331.XLS]Tregion'!R259C3</t>
  </si>
  <si>
    <t xml:space="preserve">'[R1E_0331.XLS]Tregion'!R259C4</t>
  </si>
  <si>
    <t xml:space="preserve">'[R1E_0331.XLS]Tregion'!R259C32</t>
  </si>
  <si>
    <t xml:space="preserve">'[R1E_0331.XLS]Tregion'!R259C10</t>
  </si>
  <si>
    <t xml:space="preserve">'[R1E_0331.XLS]Tregion'!R259C24</t>
  </si>
  <si>
    <t xml:space="preserve">'[R1Z_0331.XLS]Tregion'!R259C1</t>
  </si>
  <si>
    <t xml:space="preserve">'[R1Z_0331.XLS]Tregion'!R259C2</t>
  </si>
  <si>
    <t xml:space="preserve">'[R1Z_0331.XLS]Tregion'!R259C3</t>
  </si>
  <si>
    <t xml:space="preserve">'[R1Z_0331.XLS]Tregion'!R259C4</t>
  </si>
  <si>
    <t xml:space="preserve">'[R1Z_0331.XLS]Tregion'!R259C32</t>
  </si>
  <si>
    <t xml:space="preserve">'[R1Z_0331.XLS]Tregion'!R259C10</t>
  </si>
  <si>
    <t xml:space="preserve">'[R1Z_0331.XLS]Tregion'!R259C24</t>
  </si>
  <si>
    <t xml:space="preserve">'[R3B_0331.XLS]Tregion'!R259C1</t>
  </si>
  <si>
    <t xml:space="preserve">'[R3B_0331.XLS]Tregion'!R259C2</t>
  </si>
  <si>
    <t xml:space="preserve">'[R3B_0331.XLS]Tregion'!R259C3</t>
  </si>
  <si>
    <t xml:space="preserve">'[R3B_0331.XLS]Tregion'!R259C4</t>
  </si>
  <si>
    <t xml:space="preserve">'[R3B_0331.XLS]Tregion'!R259C32</t>
  </si>
  <si>
    <t xml:space="preserve">'[R3B_0331.XLS]Tregion'!R259C10</t>
  </si>
  <si>
    <t xml:space="preserve">'[R3B_0331.XLS]Tregion'!R259C24</t>
  </si>
  <si>
    <t xml:space="preserve">'[R4_0331.XLS]Tregion'!R259C1</t>
  </si>
  <si>
    <t xml:space="preserve">'[R4_0331.XLS]Tregion'!R259C2</t>
  </si>
  <si>
    <t xml:space="preserve">'[R4_0331.XLS]Tregion'!R259C3</t>
  </si>
  <si>
    <t xml:space="preserve">'[R4_0331.XLS]Tregion'!R259C4</t>
  </si>
  <si>
    <t xml:space="preserve">'[R4_0331.XLS]Tregion'!R259C32</t>
  </si>
  <si>
    <t xml:space="preserve">'[R4_0331.XLS]Tregion'!R259C10</t>
  </si>
  <si>
    <t xml:space="preserve">'[R4_0331.XLS]Tregion'!R259C24</t>
  </si>
  <si>
    <t xml:space="preserve">'[R4A_0331.XLS]Tregion'!R259C1</t>
  </si>
  <si>
    <t xml:space="preserve">'[R4A_0331.XLS]Tregion'!R259C2</t>
  </si>
  <si>
    <t xml:space="preserve">'[R4A_0331.XLS]Tregion'!R259C3</t>
  </si>
  <si>
    <t xml:space="preserve">'[R4A_0331.XLS]Tregion'!R259C4</t>
  </si>
  <si>
    <t xml:space="preserve">'[R4A_0331.XLS]Tregion'!R259C32</t>
  </si>
  <si>
    <t xml:space="preserve">'[R4A_0331.XLS]Tregion'!R259C10</t>
  </si>
  <si>
    <t xml:space="preserve">'[R4A_0331.XLS]Tregion'!R259C24</t>
  </si>
  <si>
    <t xml:space="preserve">'[R4B_0331.XLS]Tregion'!R259C1</t>
  </si>
  <si>
    <t xml:space="preserve">'[R4B_0331.XLS]Tregion'!R259C2</t>
  </si>
  <si>
    <t xml:space="preserve">'[R4B_0331.XLS]Tregion'!R259C3</t>
  </si>
  <si>
    <t xml:space="preserve">'[R4B_0331.XLS]Tregion'!R259C4</t>
  </si>
  <si>
    <t xml:space="preserve">'[R4B_0331.XLS]Tregion'!R259C32</t>
  </si>
  <si>
    <t xml:space="preserve">'[R4B_0331.XLS]Tregion'!R259C10</t>
  </si>
  <si>
    <t xml:space="preserve">'[R4B_0331.XLS]Tregion'!R259C24</t>
  </si>
  <si>
    <t xml:space="preserve">'[R4C_0331.XLS]Tregion'!R259C1</t>
  </si>
  <si>
    <t xml:space="preserve">'[R4C_0331.XLS]Tregion'!R259C2</t>
  </si>
  <si>
    <t xml:space="preserve">'[R4C_0331.XLS]Tregion'!R259C3</t>
  </si>
  <si>
    <t xml:space="preserve">'[R4C_0331.XLS]Tregion'!R259C4</t>
  </si>
  <si>
    <t xml:space="preserve">'[R4C_0331.XLS]Tregion'!R259C32</t>
  </si>
  <si>
    <t xml:space="preserve">'[R4C_0331.XLS]Tregion'!R259C10</t>
  </si>
  <si>
    <t xml:space="preserve">'[R4C_0331.XLS]Tregion'!R259C24</t>
  </si>
  <si>
    <t xml:space="preserve">'[R5_0331.XLS]Tregion'!R259C1</t>
  </si>
  <si>
    <t xml:space="preserve">'[R5_0331.XLS]Tregion'!R259C2</t>
  </si>
  <si>
    <t xml:space="preserve">'[R5_0331.XLS]Tregion'!R259C3</t>
  </si>
  <si>
    <t xml:space="preserve">'[R5_0331.XLS]Tregion'!R259C4</t>
  </si>
  <si>
    <t xml:space="preserve">'[R5_0331.XLS]Tregion'!R259C32</t>
  </si>
  <si>
    <t xml:space="preserve">'[R5_0331.XLS]Tregion'!R259C10</t>
  </si>
  <si>
    <t xml:space="preserve">'[R5_0331.XLS]Tregion'!R259C24</t>
  </si>
  <si>
    <t xml:space="preserve">'[R6_0331.XLS]Tregion'!R259C1</t>
  </si>
  <si>
    <t xml:space="preserve">'[R6_0331.XLS]Tregion'!R259C2</t>
  </si>
  <si>
    <t xml:space="preserve">'[R6_0331.XLS]Tregion'!R259C3</t>
  </si>
  <si>
    <t xml:space="preserve">'[R6_0331.XLS]Tregion'!R259C4</t>
  </si>
  <si>
    <t xml:space="preserve">'[R6_0331.XLS]Tregion'!R259C32</t>
  </si>
  <si>
    <t xml:space="preserve">'[R6_0331.XLS]Tregion'!R259C10</t>
  </si>
  <si>
    <t xml:space="preserve">'[R6_0331.XLS]Tregion'!R259C24</t>
  </si>
  <si>
    <t xml:space="preserve">REGION 1</t>
  </si>
  <si>
    <t xml:space="preserve">REGION 1A</t>
  </si>
  <si>
    <t xml:space="preserve">REGION 1B</t>
  </si>
  <si>
    <t xml:space="preserve">REGION 1C</t>
  </si>
  <si>
    <t xml:space="preserve">REGION 1E</t>
  </si>
  <si>
    <t xml:space="preserve">West Hub</t>
  </si>
  <si>
    <t xml:space="preserve">REGION 1Z</t>
  </si>
  <si>
    <t xml:space="preserve">NY Zone J</t>
  </si>
  <si>
    <t xml:space="preserve">REGION 3B</t>
  </si>
  <si>
    <t xml:space="preserve">IntoTVA</t>
  </si>
  <si>
    <t xml:space="preserve">REGION 4</t>
  </si>
  <si>
    <t xml:space="preserve">Into CINergy</t>
  </si>
  <si>
    <t xml:space="preserve">Fletch Sturm</t>
  </si>
  <si>
    <t xml:space="preserve">REGION 4A</t>
  </si>
  <si>
    <t xml:space="preserve">REGION 4B</t>
  </si>
  <si>
    <t xml:space="preserve">Southern MAPP</t>
  </si>
  <si>
    <t xml:space="preserve">REGION 4C</t>
  </si>
  <si>
    <t xml:space="preserve">Into Comed</t>
  </si>
  <si>
    <t xml:space="preserve">REGION 5</t>
  </si>
  <si>
    <t xml:space="preserve">Into Entergy</t>
  </si>
  <si>
    <t xml:space="preserve">REGION 6</t>
  </si>
  <si>
    <t xml:space="preserve">PEAK</t>
  </si>
  <si>
    <t xml:space="preserve">Peak</t>
  </si>
  <si>
    <t xml:space="preserve">Bid</t>
  </si>
  <si>
    <t xml:space="preserve">Mid</t>
  </si>
  <si>
    <t xml:space="preserve">Offer</t>
  </si>
  <si>
    <t xml:space="preserve">($/MWH)</t>
  </si>
  <si>
    <t xml:space="preserve">Month</t>
  </si>
  <si>
    <t xml:space="preserve">DAILY CURVES (31 DAYS)</t>
  </si>
  <si>
    <t xml:space="preserve">PRICE</t>
  </si>
  <si>
    <t xml:space="preserve">YEAR</t>
  </si>
  <si>
    <t xml:space="preserve">Date</t>
  </si>
  <si>
    <t xml:space="preserve">R1(NY East)</t>
  </si>
  <si>
    <t xml:space="preserve">R1A(PJM)</t>
  </si>
  <si>
    <t xml:space="preserve">R1B(NEPOOL)</t>
  </si>
  <si>
    <t xml:space="preserve">R1C(NY West)</t>
  </si>
  <si>
    <t xml:space="preserve">R1E(West Hub)</t>
  </si>
  <si>
    <t xml:space="preserve">R1Z(NY Zone J)</t>
  </si>
  <si>
    <t xml:space="preserve">R3B(IntoTVA)</t>
  </si>
  <si>
    <t xml:space="preserve">R4(Into CINergy)</t>
  </si>
  <si>
    <t xml:space="preserve">R4A(MAPP)</t>
  </si>
  <si>
    <t xml:space="preserve">R4B(Southern MAPP)</t>
  </si>
  <si>
    <t xml:space="preserve">R4C(Into Comed)</t>
  </si>
  <si>
    <t xml:space="preserve">R5(Into Entergy)</t>
  </si>
  <si>
    <t xml:space="preserve">R6(ERCOT)</t>
  </si>
  <si>
    <t xml:space="preserve">Total</t>
  </si>
  <si>
    <t xml:space="preserve">Archive ID</t>
  </si>
  <si>
    <t xml:space="preserve">MonthDate</t>
  </si>
  <si>
    <t xml:space="preserve">row number</t>
  </si>
  <si>
    <t xml:space="preserve">0110</t>
  </si>
  <si>
    <t xml:space="preserve">0111</t>
  </si>
  <si>
    <t xml:space="preserve">0112</t>
  </si>
  <si>
    <t xml:space="preserve">Var Directory:</t>
  </si>
  <si>
    <t xml:space="preserve">0116</t>
  </si>
  <si>
    <t xml:space="preserve">0117</t>
  </si>
  <si>
    <t xml:space="preserve">0118</t>
  </si>
  <si>
    <t xml:space="preserve">row1</t>
  </si>
  <si>
    <t xml:space="preserve">0119</t>
  </si>
  <si>
    <t xml:space="preserve">col1</t>
  </si>
  <si>
    <t xml:space="preserve">0122</t>
  </si>
  <si>
    <t xml:space="preserve">row2</t>
  </si>
  <si>
    <t xml:space="preserve">0123</t>
  </si>
  <si>
    <t xml:space="preserve">col2</t>
  </si>
  <si>
    <t xml:space="preserve">0124</t>
  </si>
  <si>
    <t xml:space="preserve">0125</t>
  </si>
  <si>
    <t xml:space="preserve">0126</t>
  </si>
  <si>
    <t xml:space="preserve">0129</t>
  </si>
  <si>
    <t xml:space="preserve">0130</t>
  </si>
  <si>
    <t xml:space="preserve">0131</t>
  </si>
  <si>
    <t xml:space="preserve">0201</t>
  </si>
  <si>
    <t xml:space="preserve">0202</t>
  </si>
  <si>
    <t xml:space="preserve">0205</t>
  </si>
  <si>
    <t xml:space="preserve">0206</t>
  </si>
  <si>
    <t xml:space="preserve">0207</t>
  </si>
  <si>
    <t xml:space="preserve">0209</t>
  </si>
  <si>
    <t xml:space="preserve">0212</t>
  </si>
  <si>
    <t xml:space="preserve">0213</t>
  </si>
  <si>
    <t xml:space="preserve">0214</t>
  </si>
  <si>
    <t xml:space="preserve">0215</t>
  </si>
  <si>
    <t xml:space="preserve">0216</t>
  </si>
  <si>
    <t xml:space="preserve">0220</t>
  </si>
  <si>
    <t xml:space="preserve">0221</t>
  </si>
  <si>
    <t xml:space="preserve">0222</t>
  </si>
  <si>
    <t xml:space="preserve">0223</t>
  </si>
  <si>
    <t xml:space="preserve">0226</t>
  </si>
  <si>
    <t xml:space="preserve">0227</t>
  </si>
  <si>
    <t xml:space="preserve">0228</t>
  </si>
  <si>
    <t xml:space="preserve">0301</t>
  </si>
  <si>
    <t xml:space="preserve">0302</t>
  </si>
  <si>
    <t xml:space="preserve">0305</t>
  </si>
  <si>
    <t xml:space="preserve">0306</t>
  </si>
  <si>
    <t xml:space="preserve">0307</t>
  </si>
  <si>
    <t xml:space="preserve">0308</t>
  </si>
  <si>
    <t xml:space="preserve">0309</t>
  </si>
  <si>
    <t xml:space="preserve">0312</t>
  </si>
  <si>
    <t xml:space="preserve">0313</t>
  </si>
  <si>
    <t xml:space="preserve">0314</t>
  </si>
  <si>
    <t xml:space="preserve">0315</t>
  </si>
  <si>
    <t xml:space="preserve">0316</t>
  </si>
  <si>
    <t xml:space="preserve">0319</t>
  </si>
  <si>
    <t xml:space="preserve">0320</t>
  </si>
  <si>
    <t xml:space="preserve">0321</t>
  </si>
  <si>
    <t xml:space="preserve">0322</t>
  </si>
  <si>
    <t xml:space="preserve">0323</t>
  </si>
  <si>
    <t xml:space="preserve">0326</t>
  </si>
  <si>
    <t xml:space="preserve">0327</t>
  </si>
  <si>
    <t xml:space="preserve">0328</t>
  </si>
  <si>
    <t xml:space="preserve">0329</t>
  </si>
  <si>
    <t xml:space="preserve">0330</t>
  </si>
  <si>
    <t xml:space="preserve">0331</t>
  </si>
  <si>
    <t xml:space="preserve">rownum:</t>
  </si>
  <si>
    <t xml:space="preserve">Trader:</t>
  </si>
  <si>
    <t xml:space="preserve">Date:</t>
  </si>
  <si>
    <t xml:space="preserve">Timelag=</t>
  </si>
  <si>
    <t xml:space="preserve">sec</t>
  </si>
  <si>
    <t xml:space="preserve">curves</t>
  </si>
  <si>
    <t xml:space="preserve">Harry Arora</t>
  </si>
  <si>
    <t xml:space="preserve">Narsimha Misra</t>
  </si>
  <si>
    <t xml:space="preserve">Power(MWHr)</t>
  </si>
  <si>
    <t xml:space="preserve">Gas(Contracts)</t>
  </si>
  <si>
    <t xml:space="preserve">cumulative</t>
  </si>
  <si>
    <t xml:space="preserve">power</t>
  </si>
  <si>
    <t xml:space="preserve">gas</t>
  </si>
  <si>
    <t xml:space="preserve">combined</t>
  </si>
  <si>
    <t xml:space="preserve">var flag</t>
  </si>
  <si>
    <t xml:space="preserve">daily P&amp;L</t>
  </si>
  <si>
    <t xml:space="preserve">var</t>
  </si>
  <si>
    <t xml:space="preserve">P&amp;L</t>
  </si>
  <si>
    <t xml:space="preserve">P&amp;l</t>
  </si>
  <si>
    <t xml:space="preserve">cumulative P&amp;L</t>
  </si>
  <si>
    <t xml:space="preserve">save number of violations</t>
  </si>
  <si>
    <t xml:space="preserve">FINAL</t>
  </si>
  <si>
    <t xml:space="preserve">LT-NEMGMT</t>
  </si>
  <si>
    <t xml:space="preserve">MIDWEST</t>
  </si>
  <si>
    <t xml:space="preserve">LT-NY</t>
  </si>
  <si>
    <t xml:space="preserve">SOUTHEAST</t>
  </si>
  <si>
    <t xml:space="preserve">CENTRAL                                             GAS PRICE</t>
  </si>
  <si>
    <t xml:space="preserve">TEXAS                                                POWER</t>
  </si>
  <si>
    <t xml:space="preserve">LT TEXAS                                                GAS</t>
  </si>
  <si>
    <t xml:space="preserve">OPTION BOOK</t>
  </si>
  <si>
    <t xml:space="preserve">MANAGEMENT </t>
  </si>
  <si>
    <t xml:space="preserve">NG                     PRICE</t>
  </si>
  <si>
    <t xml:space="preserve">FINANCIAL</t>
  </si>
  <si>
    <t xml:space="preserve">MKTRSCH</t>
  </si>
  <si>
    <t xml:space="preserve">TOTAL                                            LONG TERM</t>
  </si>
  <si>
    <t xml:space="preserve">ST-NENG</t>
  </si>
  <si>
    <t xml:space="preserve">NE HOURLY</t>
  </si>
  <si>
    <t xml:space="preserve">NEW YORK</t>
  </si>
  <si>
    <t xml:space="preserve">NY TCCs</t>
  </si>
  <si>
    <t xml:space="preserve">PJM FTRs</t>
  </si>
  <si>
    <t xml:space="preserve">ST-PJM</t>
  </si>
  <si>
    <t xml:space="preserve">NE-PHYSICAL</t>
  </si>
  <si>
    <t xml:space="preserve">TOTAL                                            NORTHEAST</t>
  </si>
  <si>
    <t xml:space="preserve">MW HOURLY</t>
  </si>
  <si>
    <t xml:space="preserve">ST-MAIN</t>
  </si>
  <si>
    <t xml:space="preserve">MAIN ANALYST</t>
  </si>
  <si>
    <t xml:space="preserve">ST-MAPP</t>
  </si>
  <si>
    <t xml:space="preserve">MIDWEST ANALYST</t>
  </si>
  <si>
    <t xml:space="preserve">TOTAL                                            MIDWEST</t>
  </si>
  <si>
    <t xml:space="preserve">SE HOURLY</t>
  </si>
  <si>
    <t xml:space="preserve">SOUTHEAST ANALYST</t>
  </si>
  <si>
    <t xml:space="preserve">TOTAL                                            SOUTHEAST</t>
  </si>
  <si>
    <t xml:space="preserve">ERCOT HOURLY</t>
  </si>
  <si>
    <t xml:space="preserve">ST-ERCOT</t>
  </si>
  <si>
    <t xml:space="preserve">ST-TEXAS GAS</t>
  </si>
  <si>
    <t xml:space="preserve">ST-HOURLY</t>
  </si>
  <si>
    <t xml:space="preserve">ST-HOURLY-MGT</t>
  </si>
  <si>
    <t xml:space="preserve">ST - MANAGEMENT</t>
  </si>
  <si>
    <t xml:space="preserve">TOTAL                                            SHORT TERM</t>
  </si>
  <si>
    <t xml:space="preserve">LONG TERM NE TRANSMISSION</t>
  </si>
  <si>
    <t xml:space="preserve">ST TRANS</t>
  </si>
  <si>
    <t xml:space="preserve">TOTAL</t>
  </si>
  <si>
    <t xml:space="preserve">Emissions</t>
  </si>
  <si>
    <t xml:space="preserve">IM-GAS DESK</t>
  </si>
  <si>
    <t xml:space="preserve">WEATHER</t>
  </si>
  <si>
    <t xml:space="preserve">ST-GAS-HEDGE</t>
  </si>
  <si>
    <t xml:space="preserve">MW PLANTS</t>
  </si>
  <si>
    <t xml:space="preserve">MW HEDGES</t>
  </si>
  <si>
    <t xml:space="preserve">NEW ALBANY, LLC</t>
  </si>
  <si>
    <t xml:space="preserve">SE PLANTS</t>
  </si>
  <si>
    <t xml:space="preserve">TEXAS</t>
  </si>
  <si>
    <t xml:space="preserve">SE HEDGES</t>
  </si>
  <si>
    <t xml:space="preserve">TOTAL GENCO</t>
  </si>
  <si>
    <t xml:space="preserve">SE MTM GAS HEDGES</t>
  </si>
  <si>
    <t xml:space="preserve">MW MTM GAS HEDGES</t>
  </si>
  <si>
    <t xml:space="preserve">NA GAS MGMT</t>
  </si>
  <si>
    <t xml:space="preserve">total financial</t>
  </si>
  <si>
    <t xml:space="preserve">&lt;-- January pwrdpr's headings</t>
  </si>
  <si>
    <t xml:space="preserve">ST-MAIN                       GAS</t>
  </si>
  <si>
    <t xml:space="preserve">GAS-ST-SERC</t>
  </si>
  <si>
    <t xml:space="preserve">GAS-ST-SPP</t>
  </si>
  <si>
    <t xml:space="preserve">ST-ECAR                       GAS</t>
  </si>
  <si>
    <t xml:space="preserve">ST-MAPP                       GAS</t>
  </si>
  <si>
    <t xml:space="preserve">Total Originations</t>
  </si>
  <si>
    <t xml:space="preserve">&lt;-- Feb pwrdpr's headings</t>
  </si>
  <si>
    <t xml:space="preserve">HED BOOK</t>
  </si>
  <si>
    <t xml:space="preserve">&lt;-- March pwrdpr's headings</t>
  </si>
  <si>
    <t xml:space="preserve">Combine Power &amp; Gas P&amp;L to check with daily reports</t>
  </si>
  <si>
    <t xml:space="preserve">includes gas hedges</t>
  </si>
  <si>
    <t xml:space="preserve">(excluding TCCs and FTRs)</t>
  </si>
  <si>
    <t xml:space="preserve">LT NORTHEAST MGMT (Dana Davis)</t>
  </si>
  <si>
    <t xml:space="preserve">LT PJM (Rob Benson)</t>
  </si>
  <si>
    <t xml:space="preserve">LT NY (Tom May)</t>
  </si>
  <si>
    <t xml:space="preserve">ST NY (Rob Stalford)</t>
  </si>
  <si>
    <t xml:space="preserve">ST PJM (Joe Quenet)</t>
  </si>
  <si>
    <t xml:space="preserve">ST NENG (Paul Broderick)</t>
  </si>
  <si>
    <t xml:space="preserve">MIDWEST (Fletcher Sturm)</t>
  </si>
  <si>
    <t xml:space="preserve">ST ECAR (Chris Dorland)</t>
  </si>
  <si>
    <t xml:space="preserve">ST MAIN (Jeff King)</t>
  </si>
  <si>
    <t xml:space="preserve">ST MAPP (Matt Lorenz)</t>
  </si>
  <si>
    <t xml:space="preserve">MIDWEST ANALYST (Larry Valderama)</t>
  </si>
  <si>
    <t xml:space="preserve">SOUTHEAST (Rogers Herndon)</t>
  </si>
  <si>
    <t xml:space="preserve">ST SERC (Mike Carson)</t>
  </si>
  <si>
    <t xml:space="preserve">ST SPP (John Forney)</t>
  </si>
  <si>
    <t xml:space="preserve">LT TEXAS (Doug Gilbert-Smith)</t>
  </si>
  <si>
    <t xml:space="preserve">ST TEXAS (Clint Dean)</t>
  </si>
  <si>
    <t xml:space="preserve">LT MANAGEMENT (Kevin Presto)</t>
  </si>
  <si>
    <t xml:space="preserve">EPMI-LT-OPTION (Harry Aurora)</t>
  </si>
  <si>
    <t xml:space="preserve">TOTAL EAST POWER</t>
  </si>
  <si>
    <t xml:space="preserve">including NE Physical</t>
  </si>
  <si>
    <t xml:space="preserve">including newyork TCC</t>
  </si>
  <si>
    <t xml:space="preserve">including PJM FTRs</t>
  </si>
  <si>
    <t xml:space="preserve">including gas hedges</t>
  </si>
  <si>
    <t xml:space="preserve">includes ST-MAIN-GAS</t>
  </si>
  <si>
    <t xml:space="preserve">including ST-MAPP-GAS</t>
  </si>
  <si>
    <t xml:space="preserve">includes gas hedges &amp; SE hedges</t>
  </si>
  <si>
    <t xml:space="preserve">includes gas heges</t>
  </si>
  <si>
    <t xml:space="preserve">including gas book</t>
  </si>
  <si>
    <t xml:space="preserve">SUBTOTAL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</si>
</sst>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[$-409]m/d/yyyy"/>
    <numFmt numFmtId="166" formatCode="mm/dd/yy"/>
    <numFmt numFmtId="167" formatCode="[$-409]#,##0_);\(#,##0\)"/>
    <numFmt numFmtId="168" formatCode="_(* #,##0.00_);_(* \(#,##0.00\);_(* \-??_);_(@_)"/>
    <numFmt numFmtId="169" formatCode="_(* #,##0_);_(* \(#,##0\);_(* \-??_);_(@_)"/>
    <numFmt numFmtId="170" formatCode="#,##0"/>
    <numFmt numFmtId="171" formatCode="0.00"/>
    <numFmt numFmtId="172" formatCode="0%"/>
    <numFmt numFmtId="173" formatCode="\$#,##0_);[RED]&quot;($&quot;#,##0\)"/>
    <numFmt numFmtId="174" formatCode="@"/>
    <numFmt numFmtId="175" formatCode="\$#,##0.00_);[RED]&quot;($&quot;#,##0.00\)"/>
    <numFmt numFmtId="176" formatCode="\$#,##0_);&quot;($&quot;#,##0\)"/>
    <numFmt numFmtId="177" formatCode="0"/>
  </numFmts>
  <fonts count="26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FF"/>
      <name val="Arial"/>
      <family val="2"/>
    </font>
    <font>
      <sz val="10"/>
      <color rgb="FFFF00FF"/>
      <name val="Arial"/>
      <family val="2"/>
    </font>
    <font>
      <b val="true"/>
      <sz val="12"/>
      <color rgb="FF008000"/>
      <name val="Arial"/>
      <family val="2"/>
    </font>
    <font>
      <sz val="10"/>
      <color rgb="FF339966"/>
      <name val="Arial"/>
      <family val="2"/>
    </font>
    <font>
      <sz val="10"/>
      <color rgb="FF008000"/>
      <name val="Arial"/>
      <family val="2"/>
    </font>
    <font>
      <b val="true"/>
      <sz val="1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11"/>
      <name val="Arial"/>
      <family val="2"/>
    </font>
    <font>
      <b val="true"/>
      <sz val="10"/>
      <color rgb="FF0000FF"/>
      <name val="Arial"/>
      <family val="2"/>
    </font>
    <font>
      <b val="true"/>
      <sz val="11"/>
      <color rgb="FF0000FF"/>
      <name val="Arial"/>
      <family val="2"/>
    </font>
    <font>
      <sz val="9"/>
      <color rgb="FF000000"/>
      <name val="Arial"/>
      <family val="2"/>
    </font>
    <font>
      <sz val="8.25"/>
      <color rgb="FF000000"/>
      <name val="Arial"/>
      <family val="2"/>
    </font>
    <font>
      <sz val="9.25"/>
      <color rgb="FF000000"/>
      <name val="Arial"/>
      <family val="2"/>
    </font>
    <font>
      <b val="true"/>
      <sz val="11"/>
      <color rgb="FF000000"/>
      <name val="Arial"/>
      <family val="2"/>
    </font>
    <font>
      <sz val="8"/>
      <color rgb="FF000000"/>
      <name val="Arial"/>
      <family val="2"/>
    </font>
    <font>
      <b val="true"/>
      <sz val="10"/>
      <color rgb="FF000000"/>
      <name val="Arial"/>
      <family val="2"/>
    </font>
    <font>
      <b val="true"/>
      <sz val="8.5"/>
      <color rgb="FF000000"/>
      <name val="Arial"/>
      <family val="2"/>
    </font>
    <font>
      <b val="true"/>
      <sz val="11.75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11.25"/>
      <color rgb="FF000000"/>
      <name val="Arial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C0C0C0"/>
        <bgColor rgb="FFCCCCFF"/>
      </patternFill>
    </fill>
  </fills>
  <borders count="9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1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top" textRotation="0" wrapText="true" indent="0" shrinkToFit="false"/>
      <protection locked="true" hidden="false"/>
    </xf>
    <xf numFmtId="166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1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1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2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3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5" xfId="0" applyFont="fals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0" fillId="0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0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0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0" borderId="6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0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0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0" borderId="0" xfId="0" applyFont="false" applyBorder="true" applyAlignment="true" applyProtection="true">
      <alignment horizontal="right" vertical="bottom" textRotation="0" wrapText="false" indent="0" shrinkToFit="false"/>
      <protection locked="false" hidden="false"/>
    </xf>
    <xf numFmtId="166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4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5" fontId="0" fillId="0" borderId="2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7" fontId="0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3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3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0" fillId="3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3" borderId="0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3" borderId="5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3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3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3" borderId="7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0" fillId="3" borderId="8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6" fontId="0" fillId="0" borderId="0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true" indent="0" shrinkToFit="false"/>
      <protection locked="true" hidden="false"/>
    </xf>
    <xf numFmtId="166" fontId="0" fillId="0" borderId="0" xfId="0" applyFont="false" applyBorder="true" applyAlignment="true" applyProtection="false">
      <alignment horizontal="right" vertical="bottom" textRotation="0" wrapText="true" indent="0" shrinkToFit="false"/>
      <protection locked="true" hidden="false"/>
    </xf>
    <xf numFmtId="166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452134469766251"/>
          <c:y val="0.0699692135460397"/>
          <c:w val="0.931960346782749"/>
          <c:h val="0.930030786453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'Books &amp; Traders'!$E$93</c:f>
              <c:strCache>
                <c:ptCount val="1"/>
                <c:pt idx="0">
                  <c:v>Power(MWHr)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Pt>
            <c:idx val="6"/>
            <c:invertIfNegative val="0"/>
            <c:spPr>
              <a:solidFill>
                <a:srgbClr val="000000"/>
              </a:solidFill>
              <a:ln w="12600">
                <a:solidFill>
                  <a:srgbClr val="000000"/>
                </a:solidFill>
                <a:round/>
              </a:ln>
            </c:spPr>
          </c:dPt>
          <c:dPt>
            <c:idx val="11"/>
            <c:invertIfNegative val="0"/>
            <c:spPr>
              <a:solidFill>
                <a:srgbClr val="000000"/>
              </a:solidFill>
              <a:ln w="12600">
                <a:solidFill>
                  <a:srgbClr val="000000"/>
                </a:solidFill>
                <a:round/>
              </a:ln>
            </c:spPr>
          </c:dPt>
          <c:dLbls>
            <c:dLbl>
              <c:idx val="6"/>
              <c:txPr>
                <a:bodyPr wrap="none"/>
                <a:lstStyle/>
                <a:p>
                  <a:pPr>
                    <a:defRPr b="0" sz="900" strike="noStrike" u="none">
                      <a:solidFill>
                        <a:srgbClr val="000000"/>
                      </a:solidFill>
                      <a:uFillTx/>
                      <a:latin typeface="Arial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eparator>
</c:separator>
            </c:dLbl>
            <c:dLbl>
              <c:idx val="11"/>
              <c:txPr>
                <a:bodyPr wrap="none"/>
                <a:lstStyle/>
                <a:p>
                  <a:pPr>
                    <a:defRPr b="0" sz="900" strike="noStrike" u="none">
                      <a:solidFill>
                        <a:srgbClr val="000000"/>
                      </a:solidFill>
                      <a:uFillTx/>
                      <a:latin typeface="Arial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eparator>
</c:separator>
            </c:dLbl>
            <c:txPr>
              <a:bodyPr wrap="none"/>
              <a:lstStyle/>
              <a:p>
                <a:pPr>
                  <a:defRPr b="0" sz="9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
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Traders'!$F$92:$Q$92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  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Jul-Aug</c:v>
                </c:pt>
                <c:pt idx="7">
                  <c:v>Sep</c:v>
                </c:pt>
                <c:pt idx="8">
                  <c:v>Q4 2001</c:v>
                </c:pt>
                <c:pt idx="9">
                  <c:v>2002</c:v>
                </c:pt>
                <c:pt idx="10">
                  <c:v>2003-2015</c:v>
                </c:pt>
                <c:pt idx="11">
                  <c:v>Total Peak</c:v>
                </c:pt>
              </c:strCache>
            </c:strRef>
          </c:cat>
          <c:val>
            <c:numRef>
              <c:f>'Books &amp; Traders'!$F$93:$Q$93</c:f>
              <c:numCache>
                <c:formatCode>[$-409]#,##0_);\(#,##0\)</c:formatCode>
                <c:ptCount val="12"/>
                <c:pt idx="0">
                  <c:v>-6328</c:v>
                </c:pt>
                <c:pt idx="1">
                  <c:v>40941.36</c:v>
                </c:pt>
                <c:pt idx="2">
                  <c:v>77508.45</c:v>
                </c:pt>
                <c:pt idx="3">
                  <c:v>110637</c:v>
                </c:pt>
                <c:pt idx="4">
                  <c:v>51002.34</c:v>
                </c:pt>
                <c:pt idx="5">
                  <c:v>74686.17</c:v>
                </c:pt>
                <c:pt idx="6">
                  <c:v>170495.58</c:v>
                </c:pt>
                <c:pt idx="7">
                  <c:v>62564.78</c:v>
                </c:pt>
                <c:pt idx="8">
                  <c:v>143162.96</c:v>
                </c:pt>
                <c:pt idx="9">
                  <c:v>674129</c:v>
                </c:pt>
                <c:pt idx="10">
                  <c:v>105997.62</c:v>
                </c:pt>
                <c:pt idx="11">
                  <c:v>1504797.26</c:v>
                </c:pt>
              </c:numCache>
            </c:numRef>
          </c:val>
        </c:ser>
        <c:gapWidth val="150"/>
        <c:overlap val="0"/>
        <c:axId val="4411679"/>
        <c:axId val="68455804"/>
      </c:barChart>
      <c:catAx>
        <c:axId val="4411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455804"/>
        <c:crossesAt val="0"/>
        <c:auto val="1"/>
        <c:lblAlgn val="ctr"/>
        <c:lblOffset val="100"/>
        <c:noMultiLvlLbl val="0"/>
      </c:catAx>
      <c:valAx>
        <c:axId val="6845580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1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Power Positions - Peak MWHrs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[$-409]#,##0_);\(#,##0\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9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11679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434941520467836"/>
          <c:y val="0.193394906241254"/>
          <c:w val="0.940058479532164"/>
          <c:h val="0.719843268961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'Books &amp; Traders'!$E$93</c:f>
              <c:strCache>
                <c:ptCount val="1"/>
                <c:pt idx="0">
                  <c:v>Power(MWHr)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8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
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Traders'!$F$92:$Q$92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  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Jul-Aug</c:v>
                </c:pt>
                <c:pt idx="7">
                  <c:v>Sep</c:v>
                </c:pt>
                <c:pt idx="8">
                  <c:v>Q4 2001</c:v>
                </c:pt>
                <c:pt idx="9">
                  <c:v>2002</c:v>
                </c:pt>
                <c:pt idx="10">
                  <c:v>2003-2015</c:v>
                </c:pt>
                <c:pt idx="11">
                  <c:v>Total Peak</c:v>
                </c:pt>
              </c:strCache>
            </c:strRef>
          </c:cat>
          <c:val>
            <c:numRef>
              <c:f>'Books &amp; Traders'!$F$94:$Q$94</c:f>
              <c:numCache>
                <c:formatCode>[$-409]#,##0_);\(#,##0\)</c:formatCode>
                <c:ptCount val="12"/>
                <c:pt idx="0">
                  <c:v>0</c:v>
                </c:pt>
                <c:pt idx="1">
                  <c:v>-6.974625</c:v>
                </c:pt>
                <c:pt idx="2">
                  <c:v>-23.063574</c:v>
                </c:pt>
                <c:pt idx="3">
                  <c:v>-44.429044</c:v>
                </c:pt>
                <c:pt idx="4">
                  <c:v>15.234713</c:v>
                </c:pt>
                <c:pt idx="5">
                  <c:v>-14.676069</c:v>
                </c:pt>
                <c:pt idx="6">
                  <c:v>60.265101</c:v>
                </c:pt>
                <c:pt idx="7">
                  <c:v>-14.484961</c:v>
                </c:pt>
                <c:pt idx="8">
                  <c:v>-0.334463</c:v>
                </c:pt>
                <c:pt idx="9">
                  <c:v>67.01488</c:v>
                </c:pt>
                <c:pt idx="10">
                  <c:v>-157.904359</c:v>
                </c:pt>
                <c:pt idx="11">
                  <c:v>-119.352401</c:v>
                </c:pt>
              </c:numCache>
            </c:numRef>
          </c:val>
        </c:ser>
        <c:gapWidth val="150"/>
        <c:overlap val="0"/>
        <c:axId val="94323096"/>
        <c:axId val="25960594"/>
      </c:barChart>
      <c:catAx>
        <c:axId val="94323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960594"/>
        <c:crossesAt val="0"/>
        <c:auto val="1"/>
        <c:lblAlgn val="ctr"/>
        <c:lblOffset val="100"/>
        <c:noMultiLvlLbl val="0"/>
      </c:catAx>
      <c:valAx>
        <c:axId val="2596059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Gas Positions, Peak (Contracts)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[$-409]#,##0_);\(#,##0\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323096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650855138137699"/>
          <c:y val="0.17397504456328"/>
          <c:w val="0.844101739511767"/>
          <c:h val="0.725846702317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'Books &amp; Traders'!$E$93</c:f>
              <c:strCache>
                <c:ptCount val="1"/>
                <c:pt idx="0">
                  <c:v>Power(MWHr)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8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
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Traders'!$F$92:$P$92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Mar  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Jul-Aug</c:v>
                </c:pt>
                <c:pt idx="7">
                  <c:v>Sep</c:v>
                </c:pt>
                <c:pt idx="8">
                  <c:v>Q4 2001</c:v>
                </c:pt>
                <c:pt idx="9">
                  <c:v>2002</c:v>
                </c:pt>
                <c:pt idx="10">
                  <c:v>2003-2015</c:v>
                </c:pt>
              </c:strCache>
            </c:strRef>
          </c:cat>
          <c:val>
            <c:numRef>
              <c:f>'Books &amp; Traders'!$F$95:$P$95</c:f>
              <c:numCache>
                <c:formatCode>\$#,##0.00_);[RED]"($"#,##0.00\)</c:formatCode>
                <c:ptCount val="11"/>
                <c:pt idx="0">
                  <c:v>75.9999923706055</c:v>
                </c:pt>
                <c:pt idx="1">
                  <c:v>74.7499923706055</c:v>
                </c:pt>
                <c:pt idx="2">
                  <c:v>70.75</c:v>
                </c:pt>
                <c:pt idx="3">
                  <c:v>60.2499885559082</c:v>
                </c:pt>
                <c:pt idx="4">
                  <c:v>68</c:v>
                </c:pt>
                <c:pt idx="5">
                  <c:v>71.25</c:v>
                </c:pt>
                <c:pt idx="6">
                  <c:v>86.25</c:v>
                </c:pt>
                <c:pt idx="7">
                  <c:v>59.7500038146973</c:v>
                </c:pt>
                <c:pt idx="8">
                  <c:v>52.1333312988281</c:v>
                </c:pt>
                <c:pt idx="9">
                  <c:v>49.3716669082642</c:v>
                </c:pt>
                <c:pt idx="10">
                  <c:v>44.8380130621103</c:v>
                </c:pt>
              </c:numCache>
            </c:numRef>
          </c:val>
        </c:ser>
        <c:gapWidth val="150"/>
        <c:overlap val="0"/>
        <c:axId val="15128257"/>
        <c:axId val="61484209"/>
      </c:barChart>
      <c:catAx>
        <c:axId val="1512825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1484209"/>
        <c:crossesAt val="0"/>
        <c:auto val="1"/>
        <c:lblAlgn val="ctr"/>
        <c:lblOffset val="100"/>
        <c:noMultiLvlLbl val="0"/>
      </c:catAx>
      <c:valAx>
        <c:axId val="61484209"/>
        <c:scaling>
          <c:orientation val="minMax"/>
          <c:max val="150"/>
          <c:min val="0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50" strike="noStrike" u="none">
                    <a:solidFill>
                      <a:srgbClr val="000000"/>
                    </a:solidFill>
                    <a:uFillTx/>
                    <a:latin typeface="Arial"/>
                  </a:rPr>
                  <a:t>R6(ERCOT)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\$#,##0.00_);[RED]&quot;($&quot;#,##0.00\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128257"/>
        <c:crossesAt val="1"/>
        <c:crossBetween val="midCat"/>
        <c:majorUnit val="50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292720362520099"/>
          <c:y val="0.11139093374661"/>
          <c:w val="0.953296301710276"/>
          <c:h val="0.888609066253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'Books &amp; Traders'!$G$105</c:f>
              <c:strCache>
                <c:ptCount val="1"/>
                <c:pt idx="0">
                  <c:v>daily P&amp;L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Traders'!$F$106:$F$161</c:f>
              <c:strCache>
                <c:ptCount val="56"/>
                <c:pt idx="0">
                  <c:v>01/10/01</c:v>
                </c:pt>
                <c:pt idx="1">
                  <c:v>01/11/01</c:v>
                </c:pt>
                <c:pt idx="2">
                  <c:v>01/12/01</c:v>
                </c:pt>
                <c:pt idx="3">
                  <c:v>01/16/01</c:v>
                </c:pt>
                <c:pt idx="4">
                  <c:v>01/17/01</c:v>
                </c:pt>
                <c:pt idx="5">
                  <c:v>01/18/01</c:v>
                </c:pt>
                <c:pt idx="6">
                  <c:v>01/19/01</c:v>
                </c:pt>
                <c:pt idx="7">
                  <c:v>01/22/01</c:v>
                </c:pt>
                <c:pt idx="8">
                  <c:v>01/23/01</c:v>
                </c:pt>
                <c:pt idx="9">
                  <c:v>01/24/01</c:v>
                </c:pt>
                <c:pt idx="10">
                  <c:v>01/25/01</c:v>
                </c:pt>
                <c:pt idx="11">
                  <c:v>01/26/01</c:v>
                </c:pt>
                <c:pt idx="12">
                  <c:v>01/29/01</c:v>
                </c:pt>
                <c:pt idx="13">
                  <c:v>01/30/01</c:v>
                </c:pt>
                <c:pt idx="14">
                  <c:v>01/31/01</c:v>
                </c:pt>
                <c:pt idx="15">
                  <c:v>02/01/01</c:v>
                </c:pt>
                <c:pt idx="16">
                  <c:v>02/02/01</c:v>
                </c:pt>
                <c:pt idx="17">
                  <c:v>02/05/01</c:v>
                </c:pt>
                <c:pt idx="18">
                  <c:v>02/06/01</c:v>
                </c:pt>
                <c:pt idx="19">
                  <c:v>02/07/01</c:v>
                </c:pt>
                <c:pt idx="20">
                  <c:v>02/08/01</c:v>
                </c:pt>
                <c:pt idx="21">
                  <c:v>02/09/01</c:v>
                </c:pt>
                <c:pt idx="22">
                  <c:v>02/12/01</c:v>
                </c:pt>
                <c:pt idx="23">
                  <c:v>02/13/01</c:v>
                </c:pt>
                <c:pt idx="24">
                  <c:v>02/14/01</c:v>
                </c:pt>
                <c:pt idx="25">
                  <c:v>02/15/01</c:v>
                </c:pt>
                <c:pt idx="26">
                  <c:v>02/16/01</c:v>
                </c:pt>
                <c:pt idx="27">
                  <c:v>02/20/01</c:v>
                </c:pt>
                <c:pt idx="28">
                  <c:v>02/21/01</c:v>
                </c:pt>
                <c:pt idx="29">
                  <c:v>02/22/01</c:v>
                </c:pt>
                <c:pt idx="30">
                  <c:v>02/23/01</c:v>
                </c:pt>
                <c:pt idx="31">
                  <c:v>02/26/01</c:v>
                </c:pt>
                <c:pt idx="32">
                  <c:v>02/27/01</c:v>
                </c:pt>
                <c:pt idx="33">
                  <c:v>02/28/01</c:v>
                </c:pt>
                <c:pt idx="34">
                  <c:v>03/01/01</c:v>
                </c:pt>
                <c:pt idx="35">
                  <c:v>03/02/01</c:v>
                </c:pt>
                <c:pt idx="36">
                  <c:v>03/05/01</c:v>
                </c:pt>
                <c:pt idx="37">
                  <c:v>03/06/01</c:v>
                </c:pt>
                <c:pt idx="38">
                  <c:v>03/07/01</c:v>
                </c:pt>
                <c:pt idx="39">
                  <c:v>03/08/01</c:v>
                </c:pt>
                <c:pt idx="40">
                  <c:v>03/09/01</c:v>
                </c:pt>
                <c:pt idx="41">
                  <c:v>03/12/01</c:v>
                </c:pt>
                <c:pt idx="42">
                  <c:v>03/13/01</c:v>
                </c:pt>
                <c:pt idx="43">
                  <c:v>03/14/01</c:v>
                </c:pt>
                <c:pt idx="44">
                  <c:v>03/15/01</c:v>
                </c:pt>
                <c:pt idx="45">
                  <c:v>03/16/01</c:v>
                </c:pt>
                <c:pt idx="46">
                  <c:v>03/19/01</c:v>
                </c:pt>
                <c:pt idx="47">
                  <c:v>03/20/01</c:v>
                </c:pt>
                <c:pt idx="48">
                  <c:v>03/21/01</c:v>
                </c:pt>
                <c:pt idx="49">
                  <c:v>03/22/01</c:v>
                </c:pt>
                <c:pt idx="50">
                  <c:v>03/23/01</c:v>
                </c:pt>
                <c:pt idx="51">
                  <c:v>03/26/01</c:v>
                </c:pt>
                <c:pt idx="52">
                  <c:v>03/27/01</c:v>
                </c:pt>
                <c:pt idx="53">
                  <c:v>03/28/01</c:v>
                </c:pt>
                <c:pt idx="54">
                  <c:v>03/29/01</c:v>
                </c:pt>
                <c:pt idx="55">
                  <c:v>03/30/01</c:v>
                </c:pt>
              </c:strCache>
            </c:strRef>
          </c:cat>
          <c:val>
            <c:numRef>
              <c:f>'Books &amp; Traders'!$G$106:$G$161</c:f>
              <c:numCache>
                <c:formatCode>[$-409]#,##0_);\(#,##0\)</c:formatCode>
                <c:ptCount val="56"/>
                <c:pt idx="0">
                  <c:v>-1083351.89729838</c:v>
                </c:pt>
              </c:numCache>
            </c:numRef>
          </c:val>
        </c:ser>
        <c:gapWidth val="150"/>
        <c:overlap val="0"/>
        <c:axId val="6246774"/>
        <c:axId val="44869017"/>
      </c:barChart>
      <c:lineChart>
        <c:grouping val="standard"/>
        <c:varyColors val="0"/>
        <c:ser>
          <c:idx val="1"/>
          <c:order val="1"/>
          <c:tx>
            <c:strRef>
              <c:f>"VAR"</c:f>
              <c:strCache>
                <c:ptCount val="1"/>
                <c:pt idx="0">
                  <c:v>VAR</c:v>
                </c:pt>
              </c:strCache>
            </c:strRef>
          </c:tx>
          <c:spPr>
            <a:solidFill>
              <a:srgbClr val="ff0000"/>
            </a:solidFill>
            <a:ln w="37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378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Traders'!$F$106:$F$161</c:f>
              <c:strCache>
                <c:ptCount val="56"/>
                <c:pt idx="0">
                  <c:v>01/10/01</c:v>
                </c:pt>
                <c:pt idx="1">
                  <c:v>01/11/01</c:v>
                </c:pt>
                <c:pt idx="2">
                  <c:v>01/12/01</c:v>
                </c:pt>
                <c:pt idx="3">
                  <c:v>01/16/01</c:v>
                </c:pt>
                <c:pt idx="4">
                  <c:v>01/17/01</c:v>
                </c:pt>
                <c:pt idx="5">
                  <c:v>01/18/01</c:v>
                </c:pt>
                <c:pt idx="6">
                  <c:v>01/19/01</c:v>
                </c:pt>
                <c:pt idx="7">
                  <c:v>01/22/01</c:v>
                </c:pt>
                <c:pt idx="8">
                  <c:v>01/23/01</c:v>
                </c:pt>
                <c:pt idx="9">
                  <c:v>01/24/01</c:v>
                </c:pt>
                <c:pt idx="10">
                  <c:v>01/25/01</c:v>
                </c:pt>
                <c:pt idx="11">
                  <c:v>01/26/01</c:v>
                </c:pt>
                <c:pt idx="12">
                  <c:v>01/29/01</c:v>
                </c:pt>
                <c:pt idx="13">
                  <c:v>01/30/01</c:v>
                </c:pt>
                <c:pt idx="14">
                  <c:v>01/31/01</c:v>
                </c:pt>
                <c:pt idx="15">
                  <c:v>02/01/01</c:v>
                </c:pt>
                <c:pt idx="16">
                  <c:v>02/02/01</c:v>
                </c:pt>
                <c:pt idx="17">
                  <c:v>02/05/01</c:v>
                </c:pt>
                <c:pt idx="18">
                  <c:v>02/06/01</c:v>
                </c:pt>
                <c:pt idx="19">
                  <c:v>02/07/01</c:v>
                </c:pt>
                <c:pt idx="20">
                  <c:v>02/08/01</c:v>
                </c:pt>
                <c:pt idx="21">
                  <c:v>02/09/01</c:v>
                </c:pt>
                <c:pt idx="22">
                  <c:v>02/12/01</c:v>
                </c:pt>
                <c:pt idx="23">
                  <c:v>02/13/01</c:v>
                </c:pt>
                <c:pt idx="24">
                  <c:v>02/14/01</c:v>
                </c:pt>
                <c:pt idx="25">
                  <c:v>02/15/01</c:v>
                </c:pt>
                <c:pt idx="26">
                  <c:v>02/16/01</c:v>
                </c:pt>
                <c:pt idx="27">
                  <c:v>02/20/01</c:v>
                </c:pt>
                <c:pt idx="28">
                  <c:v>02/21/01</c:v>
                </c:pt>
                <c:pt idx="29">
                  <c:v>02/22/01</c:v>
                </c:pt>
                <c:pt idx="30">
                  <c:v>02/23/01</c:v>
                </c:pt>
                <c:pt idx="31">
                  <c:v>02/26/01</c:v>
                </c:pt>
                <c:pt idx="32">
                  <c:v>02/27/01</c:v>
                </c:pt>
                <c:pt idx="33">
                  <c:v>02/28/01</c:v>
                </c:pt>
                <c:pt idx="34">
                  <c:v>03/01/01</c:v>
                </c:pt>
                <c:pt idx="35">
                  <c:v>03/02/01</c:v>
                </c:pt>
                <c:pt idx="36">
                  <c:v>03/05/01</c:v>
                </c:pt>
                <c:pt idx="37">
                  <c:v>03/06/01</c:v>
                </c:pt>
                <c:pt idx="38">
                  <c:v>03/07/01</c:v>
                </c:pt>
                <c:pt idx="39">
                  <c:v>03/08/01</c:v>
                </c:pt>
                <c:pt idx="40">
                  <c:v>03/09/01</c:v>
                </c:pt>
                <c:pt idx="41">
                  <c:v>03/12/01</c:v>
                </c:pt>
                <c:pt idx="42">
                  <c:v>03/13/01</c:v>
                </c:pt>
                <c:pt idx="43">
                  <c:v>03/14/01</c:v>
                </c:pt>
                <c:pt idx="44">
                  <c:v>03/15/01</c:v>
                </c:pt>
                <c:pt idx="45">
                  <c:v>03/16/01</c:v>
                </c:pt>
                <c:pt idx="46">
                  <c:v>03/19/01</c:v>
                </c:pt>
                <c:pt idx="47">
                  <c:v>03/20/01</c:v>
                </c:pt>
                <c:pt idx="48">
                  <c:v>03/21/01</c:v>
                </c:pt>
                <c:pt idx="49">
                  <c:v>03/22/01</c:v>
                </c:pt>
                <c:pt idx="50">
                  <c:v>03/23/01</c:v>
                </c:pt>
                <c:pt idx="51">
                  <c:v>03/26/01</c:v>
                </c:pt>
                <c:pt idx="52">
                  <c:v>03/27/01</c:v>
                </c:pt>
                <c:pt idx="53">
                  <c:v>03/28/01</c:v>
                </c:pt>
                <c:pt idx="54">
                  <c:v>03/29/01</c:v>
                </c:pt>
                <c:pt idx="55">
                  <c:v>03/30/01</c:v>
                </c:pt>
              </c:strCache>
            </c:strRef>
          </c:cat>
          <c:val>
            <c:numRef>
              <c:f>'Books &amp; Traders'!$H$106:$H$161</c:f>
              <c:numCache>
                <c:formatCode>[$-409]#,##0_);\(#,##0\)</c:formatCode>
                <c:ptCount val="56"/>
                <c:pt idx="0">
                  <c:v>-2645205.91393692</c:v>
                </c:pt>
                <c:pt idx="1">
                  <c:v>-2645205.91393692</c:v>
                </c:pt>
                <c:pt idx="2">
                  <c:v>-2645205.91393692</c:v>
                </c:pt>
                <c:pt idx="3">
                  <c:v>-2645205.91393692</c:v>
                </c:pt>
                <c:pt idx="4">
                  <c:v>-2645205.91393692</c:v>
                </c:pt>
                <c:pt idx="5">
                  <c:v>-2645205.91393692</c:v>
                </c:pt>
                <c:pt idx="6">
                  <c:v>-2645205.91393692</c:v>
                </c:pt>
                <c:pt idx="7">
                  <c:v>-2645205.91393692</c:v>
                </c:pt>
                <c:pt idx="8">
                  <c:v>-2645205.91393692</c:v>
                </c:pt>
                <c:pt idx="9">
                  <c:v>-2645205.91393692</c:v>
                </c:pt>
                <c:pt idx="10">
                  <c:v>-2645205.91393692</c:v>
                </c:pt>
                <c:pt idx="11">
                  <c:v>-2645205.91393692</c:v>
                </c:pt>
                <c:pt idx="12">
                  <c:v>-2645205.91393692</c:v>
                </c:pt>
                <c:pt idx="13">
                  <c:v>-2645205.91393692</c:v>
                </c:pt>
                <c:pt idx="14">
                  <c:v>-2645205.91393692</c:v>
                </c:pt>
                <c:pt idx="15">
                  <c:v>-2645205.91393692</c:v>
                </c:pt>
                <c:pt idx="16">
                  <c:v>-2645205.91393692</c:v>
                </c:pt>
                <c:pt idx="17">
                  <c:v>-2645205.91393692</c:v>
                </c:pt>
                <c:pt idx="18">
                  <c:v>-2645205.91393692</c:v>
                </c:pt>
                <c:pt idx="19">
                  <c:v>-2645205.91393692</c:v>
                </c:pt>
                <c:pt idx="20">
                  <c:v>-2645205.91393692</c:v>
                </c:pt>
                <c:pt idx="21">
                  <c:v>-2645205.91393692</c:v>
                </c:pt>
                <c:pt idx="22">
                  <c:v>-2645205.91393692</c:v>
                </c:pt>
                <c:pt idx="23">
                  <c:v>-2645205.91393692</c:v>
                </c:pt>
                <c:pt idx="24">
                  <c:v>-2645205.91393692</c:v>
                </c:pt>
                <c:pt idx="25">
                  <c:v>-2645205.91393692</c:v>
                </c:pt>
                <c:pt idx="26">
                  <c:v>-2645205.91393692</c:v>
                </c:pt>
                <c:pt idx="27">
                  <c:v>-2645205.91393692</c:v>
                </c:pt>
                <c:pt idx="28">
                  <c:v>-2645205.91393692</c:v>
                </c:pt>
                <c:pt idx="29">
                  <c:v>-2645205.91393692</c:v>
                </c:pt>
                <c:pt idx="30">
                  <c:v>-2645205.91393692</c:v>
                </c:pt>
                <c:pt idx="31">
                  <c:v>-2645205.91393692</c:v>
                </c:pt>
                <c:pt idx="32">
                  <c:v>-2645205.91393692</c:v>
                </c:pt>
                <c:pt idx="33">
                  <c:v>-2645205.91393692</c:v>
                </c:pt>
                <c:pt idx="34">
                  <c:v>-2645205.91393692</c:v>
                </c:pt>
                <c:pt idx="35">
                  <c:v>-2645205.91393692</c:v>
                </c:pt>
                <c:pt idx="36">
                  <c:v>-2645205.91393692</c:v>
                </c:pt>
                <c:pt idx="37">
                  <c:v>-2645205.91393692</c:v>
                </c:pt>
                <c:pt idx="38">
                  <c:v>-2645205.91393692</c:v>
                </c:pt>
                <c:pt idx="39">
                  <c:v>-2645205.91393692</c:v>
                </c:pt>
                <c:pt idx="40">
                  <c:v>-2645205.91393692</c:v>
                </c:pt>
                <c:pt idx="41">
                  <c:v>-2645205.91393692</c:v>
                </c:pt>
                <c:pt idx="42">
                  <c:v>-2645205.91393692</c:v>
                </c:pt>
                <c:pt idx="43">
                  <c:v>-2645205.91393692</c:v>
                </c:pt>
                <c:pt idx="44">
                  <c:v>-2645205.91393692</c:v>
                </c:pt>
                <c:pt idx="45">
                  <c:v>-2645205.91393692</c:v>
                </c:pt>
                <c:pt idx="46">
                  <c:v>-2645205.91393692</c:v>
                </c:pt>
                <c:pt idx="47">
                  <c:v>-2645205.91393692</c:v>
                </c:pt>
                <c:pt idx="48">
                  <c:v>-2645205.91393692</c:v>
                </c:pt>
                <c:pt idx="49">
                  <c:v>-2645205.91393692</c:v>
                </c:pt>
                <c:pt idx="50">
                  <c:v>-2645205.91393692</c:v>
                </c:pt>
                <c:pt idx="51">
                  <c:v>-2645205.91393692</c:v>
                </c:pt>
                <c:pt idx="52">
                  <c:v>-2645205.91393692</c:v>
                </c:pt>
                <c:pt idx="53">
                  <c:v>-2645205.91393692</c:v>
                </c:pt>
                <c:pt idx="54">
                  <c:v>-2645205.91393692</c:v>
                </c:pt>
                <c:pt idx="55">
                  <c:v>-2645205.91393692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"cumulative p&amp;l"</c:f>
              <c:strCache>
                <c:ptCount val="1"/>
                <c:pt idx="0">
                  <c:v>cumulative p&amp;l</c:v>
                </c:pt>
              </c:strCache>
            </c:strRef>
          </c:tx>
          <c:spPr>
            <a:solidFill>
              <a:srgbClr val="0000ff"/>
            </a:solidFill>
            <a:ln w="37800">
              <a:solidFill>
                <a:srgbClr val="00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378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Traders'!$F$106:$F$161</c:f>
              <c:strCache>
                <c:ptCount val="56"/>
                <c:pt idx="0">
                  <c:v>01/10/01</c:v>
                </c:pt>
                <c:pt idx="1">
                  <c:v>01/11/01</c:v>
                </c:pt>
                <c:pt idx="2">
                  <c:v>01/12/01</c:v>
                </c:pt>
                <c:pt idx="3">
                  <c:v>01/16/01</c:v>
                </c:pt>
                <c:pt idx="4">
                  <c:v>01/17/01</c:v>
                </c:pt>
                <c:pt idx="5">
                  <c:v>01/18/01</c:v>
                </c:pt>
                <c:pt idx="6">
                  <c:v>01/19/01</c:v>
                </c:pt>
                <c:pt idx="7">
                  <c:v>01/22/01</c:v>
                </c:pt>
                <c:pt idx="8">
                  <c:v>01/23/01</c:v>
                </c:pt>
                <c:pt idx="9">
                  <c:v>01/24/01</c:v>
                </c:pt>
                <c:pt idx="10">
                  <c:v>01/25/01</c:v>
                </c:pt>
                <c:pt idx="11">
                  <c:v>01/26/01</c:v>
                </c:pt>
                <c:pt idx="12">
                  <c:v>01/29/01</c:v>
                </c:pt>
                <c:pt idx="13">
                  <c:v>01/30/01</c:v>
                </c:pt>
                <c:pt idx="14">
                  <c:v>01/31/01</c:v>
                </c:pt>
                <c:pt idx="15">
                  <c:v>02/01/01</c:v>
                </c:pt>
                <c:pt idx="16">
                  <c:v>02/02/01</c:v>
                </c:pt>
                <c:pt idx="17">
                  <c:v>02/05/01</c:v>
                </c:pt>
                <c:pt idx="18">
                  <c:v>02/06/01</c:v>
                </c:pt>
                <c:pt idx="19">
                  <c:v>02/07/01</c:v>
                </c:pt>
                <c:pt idx="20">
                  <c:v>02/08/01</c:v>
                </c:pt>
                <c:pt idx="21">
                  <c:v>02/09/01</c:v>
                </c:pt>
                <c:pt idx="22">
                  <c:v>02/12/01</c:v>
                </c:pt>
                <c:pt idx="23">
                  <c:v>02/13/01</c:v>
                </c:pt>
                <c:pt idx="24">
                  <c:v>02/14/01</c:v>
                </c:pt>
                <c:pt idx="25">
                  <c:v>02/15/01</c:v>
                </c:pt>
                <c:pt idx="26">
                  <c:v>02/16/01</c:v>
                </c:pt>
                <c:pt idx="27">
                  <c:v>02/20/01</c:v>
                </c:pt>
                <c:pt idx="28">
                  <c:v>02/21/01</c:v>
                </c:pt>
                <c:pt idx="29">
                  <c:v>02/22/01</c:v>
                </c:pt>
                <c:pt idx="30">
                  <c:v>02/23/01</c:v>
                </c:pt>
                <c:pt idx="31">
                  <c:v>02/26/01</c:v>
                </c:pt>
                <c:pt idx="32">
                  <c:v>02/27/01</c:v>
                </c:pt>
                <c:pt idx="33">
                  <c:v>02/28/01</c:v>
                </c:pt>
                <c:pt idx="34">
                  <c:v>03/01/01</c:v>
                </c:pt>
                <c:pt idx="35">
                  <c:v>03/02/01</c:v>
                </c:pt>
                <c:pt idx="36">
                  <c:v>03/05/01</c:v>
                </c:pt>
                <c:pt idx="37">
                  <c:v>03/06/01</c:v>
                </c:pt>
                <c:pt idx="38">
                  <c:v>03/07/01</c:v>
                </c:pt>
                <c:pt idx="39">
                  <c:v>03/08/01</c:v>
                </c:pt>
                <c:pt idx="40">
                  <c:v>03/09/01</c:v>
                </c:pt>
                <c:pt idx="41">
                  <c:v>03/12/01</c:v>
                </c:pt>
                <c:pt idx="42">
                  <c:v>03/13/01</c:v>
                </c:pt>
                <c:pt idx="43">
                  <c:v>03/14/01</c:v>
                </c:pt>
                <c:pt idx="44">
                  <c:v>03/15/01</c:v>
                </c:pt>
                <c:pt idx="45">
                  <c:v>03/16/01</c:v>
                </c:pt>
                <c:pt idx="46">
                  <c:v>03/19/01</c:v>
                </c:pt>
                <c:pt idx="47">
                  <c:v>03/20/01</c:v>
                </c:pt>
                <c:pt idx="48">
                  <c:v>03/21/01</c:v>
                </c:pt>
                <c:pt idx="49">
                  <c:v>03/22/01</c:v>
                </c:pt>
                <c:pt idx="50">
                  <c:v>03/23/01</c:v>
                </c:pt>
                <c:pt idx="51">
                  <c:v>03/26/01</c:v>
                </c:pt>
                <c:pt idx="52">
                  <c:v>03/27/01</c:v>
                </c:pt>
                <c:pt idx="53">
                  <c:v>03/28/01</c:v>
                </c:pt>
                <c:pt idx="54">
                  <c:v>03/29/01</c:v>
                </c:pt>
                <c:pt idx="55">
                  <c:v>03/30/01</c:v>
                </c:pt>
              </c:strCache>
            </c:strRef>
          </c:cat>
          <c:val>
            <c:numRef>
              <c:f>'Books &amp; Traders'!$K$106:$K$161</c:f>
              <c:numCache>
                <c:formatCode>[$-409]#,##0_);\(#,##0\)</c:formatCode>
                <c:ptCount val="56"/>
                <c:pt idx="0">
                  <c:v>434758.205783815</c:v>
                </c:pt>
                <c:pt idx="1">
                  <c:v>434758.205783815</c:v>
                </c:pt>
                <c:pt idx="2">
                  <c:v>434758.205783815</c:v>
                </c:pt>
                <c:pt idx="3">
                  <c:v>434758.205783815</c:v>
                </c:pt>
                <c:pt idx="4">
                  <c:v>434758.205783815</c:v>
                </c:pt>
                <c:pt idx="5">
                  <c:v>434758.205783815</c:v>
                </c:pt>
                <c:pt idx="6">
                  <c:v>434758.205783815</c:v>
                </c:pt>
                <c:pt idx="7">
                  <c:v>434758.205783815</c:v>
                </c:pt>
                <c:pt idx="8">
                  <c:v>434758.205783815</c:v>
                </c:pt>
                <c:pt idx="9">
                  <c:v>434758.205783815</c:v>
                </c:pt>
                <c:pt idx="10">
                  <c:v>434758.205783815</c:v>
                </c:pt>
                <c:pt idx="11">
                  <c:v>434758.205783815</c:v>
                </c:pt>
                <c:pt idx="12">
                  <c:v>434758.205783815</c:v>
                </c:pt>
                <c:pt idx="13">
                  <c:v>434758.205783815</c:v>
                </c:pt>
                <c:pt idx="14">
                  <c:v>434758.205783815</c:v>
                </c:pt>
                <c:pt idx="15">
                  <c:v>434758.205783815</c:v>
                </c:pt>
                <c:pt idx="16">
                  <c:v>434758.205783815</c:v>
                </c:pt>
                <c:pt idx="17">
                  <c:v>434758.205783815</c:v>
                </c:pt>
                <c:pt idx="18">
                  <c:v>434758.205783815</c:v>
                </c:pt>
                <c:pt idx="19">
                  <c:v>434758.205783815</c:v>
                </c:pt>
                <c:pt idx="20">
                  <c:v>434758.205783815</c:v>
                </c:pt>
                <c:pt idx="21">
                  <c:v>434758.205783815</c:v>
                </c:pt>
                <c:pt idx="22">
                  <c:v>434758.205783815</c:v>
                </c:pt>
                <c:pt idx="23">
                  <c:v>434758.205783815</c:v>
                </c:pt>
                <c:pt idx="24">
                  <c:v>434758.205783815</c:v>
                </c:pt>
                <c:pt idx="25">
                  <c:v>434758.205783815</c:v>
                </c:pt>
                <c:pt idx="26">
                  <c:v>434758.205783815</c:v>
                </c:pt>
                <c:pt idx="27">
                  <c:v>434758.205783815</c:v>
                </c:pt>
                <c:pt idx="28">
                  <c:v>434758.205783815</c:v>
                </c:pt>
                <c:pt idx="29">
                  <c:v>434758.205783815</c:v>
                </c:pt>
                <c:pt idx="30">
                  <c:v>434758.205783815</c:v>
                </c:pt>
                <c:pt idx="31">
                  <c:v>434758.205783815</c:v>
                </c:pt>
                <c:pt idx="32">
                  <c:v>434758.205783815</c:v>
                </c:pt>
                <c:pt idx="33">
                  <c:v>434758.205783815</c:v>
                </c:pt>
                <c:pt idx="34">
                  <c:v>434758.205783815</c:v>
                </c:pt>
                <c:pt idx="35">
                  <c:v>434758.205783815</c:v>
                </c:pt>
                <c:pt idx="36">
                  <c:v>434758.205783815</c:v>
                </c:pt>
                <c:pt idx="37">
                  <c:v>434758.205783815</c:v>
                </c:pt>
                <c:pt idx="38">
                  <c:v>434758.205783815</c:v>
                </c:pt>
                <c:pt idx="39">
                  <c:v>434758.205783815</c:v>
                </c:pt>
                <c:pt idx="40">
                  <c:v>434758.205783815</c:v>
                </c:pt>
                <c:pt idx="41">
                  <c:v>434758.205783815</c:v>
                </c:pt>
                <c:pt idx="42">
                  <c:v>434758.205783815</c:v>
                </c:pt>
                <c:pt idx="43">
                  <c:v>434758.205783815</c:v>
                </c:pt>
                <c:pt idx="44">
                  <c:v>434758.205783815</c:v>
                </c:pt>
                <c:pt idx="45">
                  <c:v>434758.205783815</c:v>
                </c:pt>
                <c:pt idx="46">
                  <c:v>434758.205783815</c:v>
                </c:pt>
                <c:pt idx="47">
                  <c:v>434758.205783815</c:v>
                </c:pt>
                <c:pt idx="48">
                  <c:v>434758.205783815</c:v>
                </c:pt>
                <c:pt idx="49">
                  <c:v>434758.205783815</c:v>
                </c:pt>
                <c:pt idx="50">
                  <c:v>434758.205783815</c:v>
                </c:pt>
                <c:pt idx="51">
                  <c:v>434758.205783815</c:v>
                </c:pt>
                <c:pt idx="52">
                  <c:v>434758.205783815</c:v>
                </c:pt>
                <c:pt idx="53">
                  <c:v>434758.205783815</c:v>
                </c:pt>
                <c:pt idx="54">
                  <c:v>434758.205783815</c:v>
                </c:pt>
                <c:pt idx="55">
                  <c:v>434758.205783815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246774"/>
        <c:axId val="44869017"/>
      </c:lineChart>
      <c:catAx>
        <c:axId val="6246774"/>
        <c:scaling>
          <c:orientation val="minMax"/>
        </c:scaling>
        <c:delete val="0"/>
        <c:axPos val="b"/>
        <c:numFmt formatCode="m/d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8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869017"/>
        <c:crossesAt val="0"/>
        <c:auto val="1"/>
        <c:lblAlgn val="ctr"/>
        <c:lblOffset val="100"/>
        <c:noMultiLvlLbl val="0"/>
      </c:catAx>
      <c:valAx>
        <c:axId val="4486901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175" strike="noStrike" u="none">
                    <a:solidFill>
                      <a:srgbClr val="000000"/>
                    </a:solidFill>
                    <a:uFillTx/>
                    <a:latin typeface="Arial"/>
                  </a:rPr>
                  <a:t>Power P&amp;L &amp; Var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\$#,##0_);&quot;($&quot;#,##0\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24677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315195146908347"/>
          <c:y val="0.0484308407593956"/>
          <c:w val="0.400928226867417"/>
          <c:h val="0.109259976753196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65347546728972"/>
          <c:y val="0.225935343261896"/>
          <c:w val="0.844334112149533"/>
          <c:h val="0.77406465673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'Books &amp; Traders'!$E$93</c:f>
              <c:strCache>
                <c:ptCount val="1"/>
                <c:pt idx="0">
                  <c:v>Power(MWHr)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800" strike="noStrike" u="none">
                    <a:solidFill>
                      <a:srgbClr val="000000"/>
                    </a:solidFill>
                    <a:uFillTx/>
                    <a:latin typeface="Arial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eparator>
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Traders'!$F$92:$P$92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Mar  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Jul-Aug</c:v>
                </c:pt>
                <c:pt idx="7">
                  <c:v>Sep</c:v>
                </c:pt>
                <c:pt idx="8">
                  <c:v>Q4 2001</c:v>
                </c:pt>
                <c:pt idx="9">
                  <c:v>2002</c:v>
                </c:pt>
                <c:pt idx="10">
                  <c:v>2003-2015</c:v>
                </c:pt>
              </c:strCache>
            </c:strRef>
          </c:cat>
          <c:val>
            <c:numRef>
              <c:f>'Books &amp; Traders'!$F$96:$P$96</c:f>
              <c:numCache>
                <c:formatCode>General</c:formatCode>
                <c:ptCount val="11"/>
              </c:numCache>
            </c:numRef>
          </c:val>
        </c:ser>
        <c:gapWidth val="150"/>
        <c:overlap val="0"/>
        <c:axId val="96379933"/>
        <c:axId val="55953395"/>
      </c:barChart>
      <c:catAx>
        <c:axId val="963799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953395"/>
        <c:crossesAt val="0"/>
        <c:auto val="1"/>
        <c:lblAlgn val="ctr"/>
        <c:lblOffset val="100"/>
        <c:noMultiLvlLbl val="0"/>
      </c:catAx>
      <c:valAx>
        <c:axId val="55953395"/>
        <c:scaling>
          <c:orientation val="minMax"/>
          <c:max val="150"/>
          <c:min val="0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Axis Title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6379933"/>
        <c:crossesAt val="1"/>
        <c:crossBetween val="midCat"/>
        <c:majorUnit val="50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295019716664233"/>
          <c:y val="0.0463134494257132"/>
          <c:w val="0.866182269607127"/>
          <c:h val="0.9536865505742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'Books &amp; Traders'!$G$105</c:f>
              <c:strCache>
                <c:ptCount val="1"/>
                <c:pt idx="0">
                  <c:v>daily P&amp;L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Traders'!$F$106:$F$161</c:f>
              <c:strCache>
                <c:ptCount val="56"/>
                <c:pt idx="0">
                  <c:v>01/10/01</c:v>
                </c:pt>
                <c:pt idx="1">
                  <c:v>01/11/01</c:v>
                </c:pt>
                <c:pt idx="2">
                  <c:v>01/12/01</c:v>
                </c:pt>
                <c:pt idx="3">
                  <c:v>01/16/01</c:v>
                </c:pt>
                <c:pt idx="4">
                  <c:v>01/17/01</c:v>
                </c:pt>
                <c:pt idx="5">
                  <c:v>01/18/01</c:v>
                </c:pt>
                <c:pt idx="6">
                  <c:v>01/19/01</c:v>
                </c:pt>
                <c:pt idx="7">
                  <c:v>01/22/01</c:v>
                </c:pt>
                <c:pt idx="8">
                  <c:v>01/23/01</c:v>
                </c:pt>
                <c:pt idx="9">
                  <c:v>01/24/01</c:v>
                </c:pt>
                <c:pt idx="10">
                  <c:v>01/25/01</c:v>
                </c:pt>
                <c:pt idx="11">
                  <c:v>01/26/01</c:v>
                </c:pt>
                <c:pt idx="12">
                  <c:v>01/29/01</c:v>
                </c:pt>
                <c:pt idx="13">
                  <c:v>01/30/01</c:v>
                </c:pt>
                <c:pt idx="14">
                  <c:v>01/31/01</c:v>
                </c:pt>
                <c:pt idx="15">
                  <c:v>02/01/01</c:v>
                </c:pt>
                <c:pt idx="16">
                  <c:v>02/02/01</c:v>
                </c:pt>
                <c:pt idx="17">
                  <c:v>02/05/01</c:v>
                </c:pt>
                <c:pt idx="18">
                  <c:v>02/06/01</c:v>
                </c:pt>
                <c:pt idx="19">
                  <c:v>02/07/01</c:v>
                </c:pt>
                <c:pt idx="20">
                  <c:v>02/08/01</c:v>
                </c:pt>
                <c:pt idx="21">
                  <c:v>02/09/01</c:v>
                </c:pt>
                <c:pt idx="22">
                  <c:v>02/12/01</c:v>
                </c:pt>
                <c:pt idx="23">
                  <c:v>02/13/01</c:v>
                </c:pt>
                <c:pt idx="24">
                  <c:v>02/14/01</c:v>
                </c:pt>
                <c:pt idx="25">
                  <c:v>02/15/01</c:v>
                </c:pt>
                <c:pt idx="26">
                  <c:v>02/16/01</c:v>
                </c:pt>
                <c:pt idx="27">
                  <c:v>02/20/01</c:v>
                </c:pt>
                <c:pt idx="28">
                  <c:v>02/21/01</c:v>
                </c:pt>
                <c:pt idx="29">
                  <c:v>02/22/01</c:v>
                </c:pt>
                <c:pt idx="30">
                  <c:v>02/23/01</c:v>
                </c:pt>
                <c:pt idx="31">
                  <c:v>02/26/01</c:v>
                </c:pt>
                <c:pt idx="32">
                  <c:v>02/27/01</c:v>
                </c:pt>
                <c:pt idx="33">
                  <c:v>02/28/01</c:v>
                </c:pt>
                <c:pt idx="34">
                  <c:v>03/01/01</c:v>
                </c:pt>
                <c:pt idx="35">
                  <c:v>03/02/01</c:v>
                </c:pt>
                <c:pt idx="36">
                  <c:v>03/05/01</c:v>
                </c:pt>
                <c:pt idx="37">
                  <c:v>03/06/01</c:v>
                </c:pt>
                <c:pt idx="38">
                  <c:v>03/07/01</c:v>
                </c:pt>
                <c:pt idx="39">
                  <c:v>03/08/01</c:v>
                </c:pt>
                <c:pt idx="40">
                  <c:v>03/09/01</c:v>
                </c:pt>
                <c:pt idx="41">
                  <c:v>03/12/01</c:v>
                </c:pt>
                <c:pt idx="42">
                  <c:v>03/13/01</c:v>
                </c:pt>
                <c:pt idx="43">
                  <c:v>03/14/01</c:v>
                </c:pt>
                <c:pt idx="44">
                  <c:v>03/15/01</c:v>
                </c:pt>
                <c:pt idx="45">
                  <c:v>03/16/01</c:v>
                </c:pt>
                <c:pt idx="46">
                  <c:v>03/19/01</c:v>
                </c:pt>
                <c:pt idx="47">
                  <c:v>03/20/01</c:v>
                </c:pt>
                <c:pt idx="48">
                  <c:v>03/21/01</c:v>
                </c:pt>
                <c:pt idx="49">
                  <c:v>03/22/01</c:v>
                </c:pt>
                <c:pt idx="50">
                  <c:v>03/23/01</c:v>
                </c:pt>
                <c:pt idx="51">
                  <c:v>03/26/01</c:v>
                </c:pt>
                <c:pt idx="52">
                  <c:v>03/27/01</c:v>
                </c:pt>
                <c:pt idx="53">
                  <c:v>03/28/01</c:v>
                </c:pt>
                <c:pt idx="54">
                  <c:v>03/29/01</c:v>
                </c:pt>
                <c:pt idx="55">
                  <c:v>03/30/01</c:v>
                </c:pt>
              </c:strCache>
            </c:strRef>
          </c:cat>
          <c:val>
            <c:numRef>
              <c:f>'Books &amp; Traders'!$N$106:$N$161</c:f>
              <c:numCache>
                <c:formatCode>[$-409]#,##0_);\(#,##0\)</c:formatCode>
                <c:ptCount val="56"/>
                <c:pt idx="0">
                  <c:v>531843</c:v>
                </c:pt>
              </c:numCache>
            </c:numRef>
          </c:val>
        </c:ser>
        <c:gapWidth val="150"/>
        <c:overlap val="0"/>
        <c:axId val="44696702"/>
        <c:axId val="88542711"/>
      </c:barChart>
      <c:lineChart>
        <c:grouping val="standard"/>
        <c:varyColors val="0"/>
        <c:ser>
          <c:idx val="1"/>
          <c:order val="1"/>
          <c:tx>
            <c:strRef>
              <c:f>"VAR"</c:f>
              <c:strCache>
                <c:ptCount val="1"/>
                <c:pt idx="0">
                  <c:v>VAR</c:v>
                </c:pt>
              </c:strCache>
            </c:strRef>
          </c:tx>
          <c:spPr>
            <a:solidFill>
              <a:srgbClr val="ff0000"/>
            </a:solidFill>
            <a:ln w="37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378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Traders'!$F$106:$F$161</c:f>
              <c:strCache>
                <c:ptCount val="56"/>
                <c:pt idx="0">
                  <c:v>01/10/01</c:v>
                </c:pt>
                <c:pt idx="1">
                  <c:v>01/11/01</c:v>
                </c:pt>
                <c:pt idx="2">
                  <c:v>01/12/01</c:v>
                </c:pt>
                <c:pt idx="3">
                  <c:v>01/16/01</c:v>
                </c:pt>
                <c:pt idx="4">
                  <c:v>01/17/01</c:v>
                </c:pt>
                <c:pt idx="5">
                  <c:v>01/18/01</c:v>
                </c:pt>
                <c:pt idx="6">
                  <c:v>01/19/01</c:v>
                </c:pt>
                <c:pt idx="7">
                  <c:v>01/22/01</c:v>
                </c:pt>
                <c:pt idx="8">
                  <c:v>01/23/01</c:v>
                </c:pt>
                <c:pt idx="9">
                  <c:v>01/24/01</c:v>
                </c:pt>
                <c:pt idx="10">
                  <c:v>01/25/01</c:v>
                </c:pt>
                <c:pt idx="11">
                  <c:v>01/26/01</c:v>
                </c:pt>
                <c:pt idx="12">
                  <c:v>01/29/01</c:v>
                </c:pt>
                <c:pt idx="13">
                  <c:v>01/30/01</c:v>
                </c:pt>
                <c:pt idx="14">
                  <c:v>01/31/01</c:v>
                </c:pt>
                <c:pt idx="15">
                  <c:v>02/01/01</c:v>
                </c:pt>
                <c:pt idx="16">
                  <c:v>02/02/01</c:v>
                </c:pt>
                <c:pt idx="17">
                  <c:v>02/05/01</c:v>
                </c:pt>
                <c:pt idx="18">
                  <c:v>02/06/01</c:v>
                </c:pt>
                <c:pt idx="19">
                  <c:v>02/07/01</c:v>
                </c:pt>
                <c:pt idx="20">
                  <c:v>02/08/01</c:v>
                </c:pt>
                <c:pt idx="21">
                  <c:v>02/09/01</c:v>
                </c:pt>
                <c:pt idx="22">
                  <c:v>02/12/01</c:v>
                </c:pt>
                <c:pt idx="23">
                  <c:v>02/13/01</c:v>
                </c:pt>
                <c:pt idx="24">
                  <c:v>02/14/01</c:v>
                </c:pt>
                <c:pt idx="25">
                  <c:v>02/15/01</c:v>
                </c:pt>
                <c:pt idx="26">
                  <c:v>02/16/01</c:v>
                </c:pt>
                <c:pt idx="27">
                  <c:v>02/20/01</c:v>
                </c:pt>
                <c:pt idx="28">
                  <c:v>02/21/01</c:v>
                </c:pt>
                <c:pt idx="29">
                  <c:v>02/22/01</c:v>
                </c:pt>
                <c:pt idx="30">
                  <c:v>02/23/01</c:v>
                </c:pt>
                <c:pt idx="31">
                  <c:v>02/26/01</c:v>
                </c:pt>
                <c:pt idx="32">
                  <c:v>02/27/01</c:v>
                </c:pt>
                <c:pt idx="33">
                  <c:v>02/28/01</c:v>
                </c:pt>
                <c:pt idx="34">
                  <c:v>03/01/01</c:v>
                </c:pt>
                <c:pt idx="35">
                  <c:v>03/02/01</c:v>
                </c:pt>
                <c:pt idx="36">
                  <c:v>03/05/01</c:v>
                </c:pt>
                <c:pt idx="37">
                  <c:v>03/06/01</c:v>
                </c:pt>
                <c:pt idx="38">
                  <c:v>03/07/01</c:v>
                </c:pt>
                <c:pt idx="39">
                  <c:v>03/08/01</c:v>
                </c:pt>
                <c:pt idx="40">
                  <c:v>03/09/01</c:v>
                </c:pt>
                <c:pt idx="41">
                  <c:v>03/12/01</c:v>
                </c:pt>
                <c:pt idx="42">
                  <c:v>03/13/01</c:v>
                </c:pt>
                <c:pt idx="43">
                  <c:v>03/14/01</c:v>
                </c:pt>
                <c:pt idx="44">
                  <c:v>03/15/01</c:v>
                </c:pt>
                <c:pt idx="45">
                  <c:v>03/16/01</c:v>
                </c:pt>
                <c:pt idx="46">
                  <c:v>03/19/01</c:v>
                </c:pt>
                <c:pt idx="47">
                  <c:v>03/20/01</c:v>
                </c:pt>
                <c:pt idx="48">
                  <c:v>03/21/01</c:v>
                </c:pt>
                <c:pt idx="49">
                  <c:v>03/22/01</c:v>
                </c:pt>
                <c:pt idx="50">
                  <c:v>03/23/01</c:v>
                </c:pt>
                <c:pt idx="51">
                  <c:v>03/26/01</c:v>
                </c:pt>
                <c:pt idx="52">
                  <c:v>03/27/01</c:v>
                </c:pt>
                <c:pt idx="53">
                  <c:v>03/28/01</c:v>
                </c:pt>
                <c:pt idx="54">
                  <c:v>03/29/01</c:v>
                </c:pt>
                <c:pt idx="55">
                  <c:v>03/30/01</c:v>
                </c:pt>
              </c:strCache>
            </c:strRef>
          </c:cat>
          <c:val>
            <c:numRef>
              <c:f>'Books &amp; Traders'!$O$106:$O$161</c:f>
              <c:numCache>
                <c:formatCode>[$-409]#,##0_);\(#,##0\)</c:formatCode>
                <c:ptCount val="56"/>
                <c:pt idx="0">
                  <c:v>-0</c:v>
                </c:pt>
                <c:pt idx="1">
                  <c:v>-0</c:v>
                </c:pt>
                <c:pt idx="2">
                  <c:v>-0</c:v>
                </c:pt>
                <c:pt idx="3">
                  <c:v>-0</c:v>
                </c:pt>
                <c:pt idx="4">
                  <c:v>-0</c:v>
                </c:pt>
                <c:pt idx="5">
                  <c:v>-0</c:v>
                </c:pt>
                <c:pt idx="6">
                  <c:v>-0</c:v>
                </c:pt>
                <c:pt idx="7">
                  <c:v>-0</c:v>
                </c:pt>
                <c:pt idx="8">
                  <c:v>-0</c:v>
                </c:pt>
                <c:pt idx="9">
                  <c:v>-0</c:v>
                </c:pt>
                <c:pt idx="10">
                  <c:v>-0</c:v>
                </c:pt>
                <c:pt idx="11">
                  <c:v>-0</c:v>
                </c:pt>
                <c:pt idx="12">
                  <c:v>-0</c:v>
                </c:pt>
                <c:pt idx="13">
                  <c:v>-0</c:v>
                </c:pt>
                <c:pt idx="14">
                  <c:v>-0</c:v>
                </c:pt>
                <c:pt idx="15">
                  <c:v>-0</c:v>
                </c:pt>
                <c:pt idx="16">
                  <c:v>-0</c:v>
                </c:pt>
                <c:pt idx="17">
                  <c:v>-0</c:v>
                </c:pt>
                <c:pt idx="18">
                  <c:v>-0</c:v>
                </c:pt>
                <c:pt idx="19">
                  <c:v>-0</c:v>
                </c:pt>
                <c:pt idx="20">
                  <c:v>-0</c:v>
                </c:pt>
                <c:pt idx="21">
                  <c:v>-0</c:v>
                </c:pt>
                <c:pt idx="22">
                  <c:v>-0</c:v>
                </c:pt>
                <c:pt idx="23">
                  <c:v>-0</c:v>
                </c:pt>
                <c:pt idx="24">
                  <c:v>-0</c:v>
                </c:pt>
                <c:pt idx="25">
                  <c:v>-0</c:v>
                </c:pt>
                <c:pt idx="26">
                  <c:v>-0</c:v>
                </c:pt>
                <c:pt idx="27">
                  <c:v>-0</c:v>
                </c:pt>
                <c:pt idx="28">
                  <c:v>-0</c:v>
                </c:pt>
                <c:pt idx="29">
                  <c:v>-0</c:v>
                </c:pt>
                <c:pt idx="30">
                  <c:v>-0</c:v>
                </c:pt>
                <c:pt idx="31">
                  <c:v>-0</c:v>
                </c:pt>
                <c:pt idx="32">
                  <c:v>-0</c:v>
                </c:pt>
                <c:pt idx="33">
                  <c:v>-0</c:v>
                </c:pt>
                <c:pt idx="34">
                  <c:v>-0</c:v>
                </c:pt>
                <c:pt idx="35">
                  <c:v>-0</c:v>
                </c:pt>
                <c:pt idx="36">
                  <c:v>-0</c:v>
                </c:pt>
                <c:pt idx="37">
                  <c:v>-0</c:v>
                </c:pt>
                <c:pt idx="38">
                  <c:v>-0</c:v>
                </c:pt>
                <c:pt idx="39">
                  <c:v>-0</c:v>
                </c:pt>
                <c:pt idx="40">
                  <c:v>-0</c:v>
                </c:pt>
                <c:pt idx="41">
                  <c:v>-0</c:v>
                </c:pt>
                <c:pt idx="42">
                  <c:v>-0</c:v>
                </c:pt>
                <c:pt idx="43">
                  <c:v>-0</c:v>
                </c:pt>
                <c:pt idx="44">
                  <c:v>-0</c:v>
                </c:pt>
                <c:pt idx="45">
                  <c:v>-0</c:v>
                </c:pt>
                <c:pt idx="46">
                  <c:v>-0</c:v>
                </c:pt>
                <c:pt idx="47">
                  <c:v>-0</c:v>
                </c:pt>
                <c:pt idx="48">
                  <c:v>-0</c:v>
                </c:pt>
                <c:pt idx="49">
                  <c:v>-0</c:v>
                </c:pt>
                <c:pt idx="50">
                  <c:v>-0</c:v>
                </c:pt>
                <c:pt idx="51">
                  <c:v>-0</c:v>
                </c:pt>
                <c:pt idx="52">
                  <c:v>-0</c:v>
                </c:pt>
                <c:pt idx="53">
                  <c:v>-0</c:v>
                </c:pt>
                <c:pt idx="54">
                  <c:v>-0</c:v>
                </c:pt>
                <c:pt idx="55">
                  <c:v>-0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"cumulative p&amp;l"</c:f>
              <c:strCache>
                <c:ptCount val="1"/>
                <c:pt idx="0">
                  <c:v>cumulative p&amp;l</c:v>
                </c:pt>
              </c:strCache>
            </c:strRef>
          </c:tx>
          <c:spPr>
            <a:solidFill>
              <a:srgbClr val="0000ff"/>
            </a:solidFill>
            <a:ln w="37800">
              <a:solidFill>
                <a:srgbClr val="00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378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Traders'!$F$106:$F$161</c:f>
              <c:strCache>
                <c:ptCount val="56"/>
                <c:pt idx="0">
                  <c:v>01/10/01</c:v>
                </c:pt>
                <c:pt idx="1">
                  <c:v>01/11/01</c:v>
                </c:pt>
                <c:pt idx="2">
                  <c:v>01/12/01</c:v>
                </c:pt>
                <c:pt idx="3">
                  <c:v>01/16/01</c:v>
                </c:pt>
                <c:pt idx="4">
                  <c:v>01/17/01</c:v>
                </c:pt>
                <c:pt idx="5">
                  <c:v>01/18/01</c:v>
                </c:pt>
                <c:pt idx="6">
                  <c:v>01/19/01</c:v>
                </c:pt>
                <c:pt idx="7">
                  <c:v>01/22/01</c:v>
                </c:pt>
                <c:pt idx="8">
                  <c:v>01/23/01</c:v>
                </c:pt>
                <c:pt idx="9">
                  <c:v>01/24/01</c:v>
                </c:pt>
                <c:pt idx="10">
                  <c:v>01/25/01</c:v>
                </c:pt>
                <c:pt idx="11">
                  <c:v>01/26/01</c:v>
                </c:pt>
                <c:pt idx="12">
                  <c:v>01/29/01</c:v>
                </c:pt>
                <c:pt idx="13">
                  <c:v>01/30/01</c:v>
                </c:pt>
                <c:pt idx="14">
                  <c:v>01/31/01</c:v>
                </c:pt>
                <c:pt idx="15">
                  <c:v>02/01/01</c:v>
                </c:pt>
                <c:pt idx="16">
                  <c:v>02/02/01</c:v>
                </c:pt>
                <c:pt idx="17">
                  <c:v>02/05/01</c:v>
                </c:pt>
                <c:pt idx="18">
                  <c:v>02/06/01</c:v>
                </c:pt>
                <c:pt idx="19">
                  <c:v>02/07/01</c:v>
                </c:pt>
                <c:pt idx="20">
                  <c:v>02/08/01</c:v>
                </c:pt>
                <c:pt idx="21">
                  <c:v>02/09/01</c:v>
                </c:pt>
                <c:pt idx="22">
                  <c:v>02/12/01</c:v>
                </c:pt>
                <c:pt idx="23">
                  <c:v>02/13/01</c:v>
                </c:pt>
                <c:pt idx="24">
                  <c:v>02/14/01</c:v>
                </c:pt>
                <c:pt idx="25">
                  <c:v>02/15/01</c:v>
                </c:pt>
                <c:pt idx="26">
                  <c:v>02/16/01</c:v>
                </c:pt>
                <c:pt idx="27">
                  <c:v>02/20/01</c:v>
                </c:pt>
                <c:pt idx="28">
                  <c:v>02/21/01</c:v>
                </c:pt>
                <c:pt idx="29">
                  <c:v>02/22/01</c:v>
                </c:pt>
                <c:pt idx="30">
                  <c:v>02/23/01</c:v>
                </c:pt>
                <c:pt idx="31">
                  <c:v>02/26/01</c:v>
                </c:pt>
                <c:pt idx="32">
                  <c:v>02/27/01</c:v>
                </c:pt>
                <c:pt idx="33">
                  <c:v>02/28/01</c:v>
                </c:pt>
                <c:pt idx="34">
                  <c:v>03/01/01</c:v>
                </c:pt>
                <c:pt idx="35">
                  <c:v>03/02/01</c:v>
                </c:pt>
                <c:pt idx="36">
                  <c:v>03/05/01</c:v>
                </c:pt>
                <c:pt idx="37">
                  <c:v>03/06/01</c:v>
                </c:pt>
                <c:pt idx="38">
                  <c:v>03/07/01</c:v>
                </c:pt>
                <c:pt idx="39">
                  <c:v>03/08/01</c:v>
                </c:pt>
                <c:pt idx="40">
                  <c:v>03/09/01</c:v>
                </c:pt>
                <c:pt idx="41">
                  <c:v>03/12/01</c:v>
                </c:pt>
                <c:pt idx="42">
                  <c:v>03/13/01</c:v>
                </c:pt>
                <c:pt idx="43">
                  <c:v>03/14/01</c:v>
                </c:pt>
                <c:pt idx="44">
                  <c:v>03/15/01</c:v>
                </c:pt>
                <c:pt idx="45">
                  <c:v>03/16/01</c:v>
                </c:pt>
                <c:pt idx="46">
                  <c:v>03/19/01</c:v>
                </c:pt>
                <c:pt idx="47">
                  <c:v>03/20/01</c:v>
                </c:pt>
                <c:pt idx="48">
                  <c:v>03/21/01</c:v>
                </c:pt>
                <c:pt idx="49">
                  <c:v>03/22/01</c:v>
                </c:pt>
                <c:pt idx="50">
                  <c:v>03/23/01</c:v>
                </c:pt>
                <c:pt idx="51">
                  <c:v>03/26/01</c:v>
                </c:pt>
                <c:pt idx="52">
                  <c:v>03/27/01</c:v>
                </c:pt>
                <c:pt idx="53">
                  <c:v>03/28/01</c:v>
                </c:pt>
                <c:pt idx="54">
                  <c:v>03/29/01</c:v>
                </c:pt>
                <c:pt idx="55">
                  <c:v>03/30/01</c:v>
                </c:pt>
              </c:strCache>
            </c:strRef>
          </c:cat>
          <c:val>
            <c:numRef>
              <c:f>'Books &amp; Traders'!$R$106:$R$161</c:f>
              <c:numCache>
                <c:formatCode>[$-409]#,##0_);\(#,##0\)</c:formatCode>
                <c:ptCount val="56"/>
                <c:pt idx="0">
                  <c:v>209239</c:v>
                </c:pt>
                <c:pt idx="1">
                  <c:v>209239</c:v>
                </c:pt>
                <c:pt idx="2">
                  <c:v>209239</c:v>
                </c:pt>
                <c:pt idx="3">
                  <c:v>209239</c:v>
                </c:pt>
                <c:pt idx="4">
                  <c:v>209239</c:v>
                </c:pt>
                <c:pt idx="5">
                  <c:v>209239</c:v>
                </c:pt>
                <c:pt idx="6">
                  <c:v>209239</c:v>
                </c:pt>
                <c:pt idx="7">
                  <c:v>209239</c:v>
                </c:pt>
                <c:pt idx="8">
                  <c:v>209239</c:v>
                </c:pt>
                <c:pt idx="9">
                  <c:v>209239</c:v>
                </c:pt>
                <c:pt idx="10">
                  <c:v>209239</c:v>
                </c:pt>
                <c:pt idx="11">
                  <c:v>209239</c:v>
                </c:pt>
                <c:pt idx="12">
                  <c:v>209239</c:v>
                </c:pt>
                <c:pt idx="13">
                  <c:v>209239</c:v>
                </c:pt>
                <c:pt idx="14">
                  <c:v>209239</c:v>
                </c:pt>
                <c:pt idx="15">
                  <c:v>209239</c:v>
                </c:pt>
                <c:pt idx="16">
                  <c:v>209239</c:v>
                </c:pt>
                <c:pt idx="17">
                  <c:v>209239</c:v>
                </c:pt>
                <c:pt idx="18">
                  <c:v>209239</c:v>
                </c:pt>
                <c:pt idx="19">
                  <c:v>209239</c:v>
                </c:pt>
                <c:pt idx="20">
                  <c:v>209239</c:v>
                </c:pt>
                <c:pt idx="21">
                  <c:v>209239</c:v>
                </c:pt>
                <c:pt idx="22">
                  <c:v>209239</c:v>
                </c:pt>
                <c:pt idx="23">
                  <c:v>209239</c:v>
                </c:pt>
                <c:pt idx="24">
                  <c:v>209239</c:v>
                </c:pt>
                <c:pt idx="25">
                  <c:v>209239</c:v>
                </c:pt>
                <c:pt idx="26">
                  <c:v>209239</c:v>
                </c:pt>
                <c:pt idx="27">
                  <c:v>209239</c:v>
                </c:pt>
                <c:pt idx="28">
                  <c:v>209239</c:v>
                </c:pt>
                <c:pt idx="29">
                  <c:v>209239</c:v>
                </c:pt>
                <c:pt idx="30">
                  <c:v>209239</c:v>
                </c:pt>
                <c:pt idx="31">
                  <c:v>209239</c:v>
                </c:pt>
                <c:pt idx="32">
                  <c:v>209239</c:v>
                </c:pt>
                <c:pt idx="33">
                  <c:v>209239</c:v>
                </c:pt>
                <c:pt idx="34">
                  <c:v>209239</c:v>
                </c:pt>
                <c:pt idx="35">
                  <c:v>209239</c:v>
                </c:pt>
                <c:pt idx="36">
                  <c:v>209239</c:v>
                </c:pt>
                <c:pt idx="37">
                  <c:v>209239</c:v>
                </c:pt>
                <c:pt idx="38">
                  <c:v>209239</c:v>
                </c:pt>
                <c:pt idx="39">
                  <c:v>209239</c:v>
                </c:pt>
                <c:pt idx="40">
                  <c:v>209239</c:v>
                </c:pt>
                <c:pt idx="41">
                  <c:v>209239</c:v>
                </c:pt>
                <c:pt idx="42">
                  <c:v>209239</c:v>
                </c:pt>
                <c:pt idx="43">
                  <c:v>209239</c:v>
                </c:pt>
                <c:pt idx="44">
                  <c:v>209239</c:v>
                </c:pt>
                <c:pt idx="45">
                  <c:v>209239</c:v>
                </c:pt>
                <c:pt idx="46">
                  <c:v>209239</c:v>
                </c:pt>
                <c:pt idx="47">
                  <c:v>209239</c:v>
                </c:pt>
                <c:pt idx="48">
                  <c:v>209239</c:v>
                </c:pt>
                <c:pt idx="49">
                  <c:v>209239</c:v>
                </c:pt>
                <c:pt idx="50">
                  <c:v>209239</c:v>
                </c:pt>
                <c:pt idx="51">
                  <c:v>209239</c:v>
                </c:pt>
                <c:pt idx="52">
                  <c:v>209239</c:v>
                </c:pt>
                <c:pt idx="53">
                  <c:v>209239</c:v>
                </c:pt>
                <c:pt idx="54">
                  <c:v>209239</c:v>
                </c:pt>
                <c:pt idx="55">
                  <c:v>209239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4696702"/>
        <c:axId val="88542711"/>
      </c:lineChart>
      <c:catAx>
        <c:axId val="44696702"/>
        <c:scaling>
          <c:orientation val="minMax"/>
        </c:scaling>
        <c:delete val="0"/>
        <c:axPos val="b"/>
        <c:numFmt formatCode="m/d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542711"/>
        <c:crossesAt val="0"/>
        <c:auto val="1"/>
        <c:lblAlgn val="ctr"/>
        <c:lblOffset val="100"/>
        <c:noMultiLvlLbl val="0"/>
      </c:catAx>
      <c:valAx>
        <c:axId val="8854271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125" strike="noStrike" u="none">
                    <a:solidFill>
                      <a:srgbClr val="000000"/>
                    </a:solidFill>
                    <a:uFillTx/>
                    <a:latin typeface="Arial"/>
                  </a:rPr>
                  <a:t>Gas P&amp;L &amp; Var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\$#,##0_);&quot;($&quot;#,##0\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69670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881663502263765"/>
          <c:y val="0.293812523156725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273026315789474"/>
          <c:y val="0.0487044613286577"/>
          <c:w val="0.86765350877193"/>
          <c:h val="0.9512955386713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'Books &amp; Traders'!$G$105</c:f>
              <c:strCache>
                <c:ptCount val="1"/>
                <c:pt idx="0">
                  <c:v>daily P&amp;L</c:v>
                </c:pt>
              </c:strCache>
            </c:strRef>
          </c:tx>
          <c:spPr>
            <a:solidFill>
              <a:srgbClr val="00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Traders'!$F$106:$F$161</c:f>
              <c:strCache>
                <c:ptCount val="56"/>
                <c:pt idx="0">
                  <c:v>01/10/01</c:v>
                </c:pt>
                <c:pt idx="1">
                  <c:v>01/11/01</c:v>
                </c:pt>
                <c:pt idx="2">
                  <c:v>01/12/01</c:v>
                </c:pt>
                <c:pt idx="3">
                  <c:v>01/16/01</c:v>
                </c:pt>
                <c:pt idx="4">
                  <c:v>01/17/01</c:v>
                </c:pt>
                <c:pt idx="5">
                  <c:v>01/18/01</c:v>
                </c:pt>
                <c:pt idx="6">
                  <c:v>01/19/01</c:v>
                </c:pt>
                <c:pt idx="7">
                  <c:v>01/22/01</c:v>
                </c:pt>
                <c:pt idx="8">
                  <c:v>01/23/01</c:v>
                </c:pt>
                <c:pt idx="9">
                  <c:v>01/24/01</c:v>
                </c:pt>
                <c:pt idx="10">
                  <c:v>01/25/01</c:v>
                </c:pt>
                <c:pt idx="11">
                  <c:v>01/26/01</c:v>
                </c:pt>
                <c:pt idx="12">
                  <c:v>01/29/01</c:v>
                </c:pt>
                <c:pt idx="13">
                  <c:v>01/30/01</c:v>
                </c:pt>
                <c:pt idx="14">
                  <c:v>01/31/01</c:v>
                </c:pt>
                <c:pt idx="15">
                  <c:v>02/01/01</c:v>
                </c:pt>
                <c:pt idx="16">
                  <c:v>02/02/01</c:v>
                </c:pt>
                <c:pt idx="17">
                  <c:v>02/05/01</c:v>
                </c:pt>
                <c:pt idx="18">
                  <c:v>02/06/01</c:v>
                </c:pt>
                <c:pt idx="19">
                  <c:v>02/07/01</c:v>
                </c:pt>
                <c:pt idx="20">
                  <c:v>02/08/01</c:v>
                </c:pt>
                <c:pt idx="21">
                  <c:v>02/09/01</c:v>
                </c:pt>
                <c:pt idx="22">
                  <c:v>02/12/01</c:v>
                </c:pt>
                <c:pt idx="23">
                  <c:v>02/13/01</c:v>
                </c:pt>
                <c:pt idx="24">
                  <c:v>02/14/01</c:v>
                </c:pt>
                <c:pt idx="25">
                  <c:v>02/15/01</c:v>
                </c:pt>
                <c:pt idx="26">
                  <c:v>02/16/01</c:v>
                </c:pt>
                <c:pt idx="27">
                  <c:v>02/20/01</c:v>
                </c:pt>
                <c:pt idx="28">
                  <c:v>02/21/01</c:v>
                </c:pt>
                <c:pt idx="29">
                  <c:v>02/22/01</c:v>
                </c:pt>
                <c:pt idx="30">
                  <c:v>02/23/01</c:v>
                </c:pt>
                <c:pt idx="31">
                  <c:v>02/26/01</c:v>
                </c:pt>
                <c:pt idx="32">
                  <c:v>02/27/01</c:v>
                </c:pt>
                <c:pt idx="33">
                  <c:v>02/28/01</c:v>
                </c:pt>
                <c:pt idx="34">
                  <c:v>03/01/01</c:v>
                </c:pt>
                <c:pt idx="35">
                  <c:v>03/02/01</c:v>
                </c:pt>
                <c:pt idx="36">
                  <c:v>03/05/01</c:v>
                </c:pt>
                <c:pt idx="37">
                  <c:v>03/06/01</c:v>
                </c:pt>
                <c:pt idx="38">
                  <c:v>03/07/01</c:v>
                </c:pt>
                <c:pt idx="39">
                  <c:v>03/08/01</c:v>
                </c:pt>
                <c:pt idx="40">
                  <c:v>03/09/01</c:v>
                </c:pt>
                <c:pt idx="41">
                  <c:v>03/12/01</c:v>
                </c:pt>
                <c:pt idx="42">
                  <c:v>03/13/01</c:v>
                </c:pt>
                <c:pt idx="43">
                  <c:v>03/14/01</c:v>
                </c:pt>
                <c:pt idx="44">
                  <c:v>03/15/01</c:v>
                </c:pt>
                <c:pt idx="45">
                  <c:v>03/16/01</c:v>
                </c:pt>
                <c:pt idx="46">
                  <c:v>03/19/01</c:v>
                </c:pt>
                <c:pt idx="47">
                  <c:v>03/20/01</c:v>
                </c:pt>
                <c:pt idx="48">
                  <c:v>03/21/01</c:v>
                </c:pt>
                <c:pt idx="49">
                  <c:v>03/22/01</c:v>
                </c:pt>
                <c:pt idx="50">
                  <c:v>03/23/01</c:v>
                </c:pt>
                <c:pt idx="51">
                  <c:v>03/26/01</c:v>
                </c:pt>
                <c:pt idx="52">
                  <c:v>03/27/01</c:v>
                </c:pt>
                <c:pt idx="53">
                  <c:v>03/28/01</c:v>
                </c:pt>
                <c:pt idx="54">
                  <c:v>03/29/01</c:v>
                </c:pt>
                <c:pt idx="55">
                  <c:v>03/30/01</c:v>
                </c:pt>
              </c:strCache>
            </c:strRef>
          </c:cat>
          <c:val>
            <c:numRef>
              <c:f>'Books &amp; Traders'!$S$106:$S$161</c:f>
              <c:numCache>
                <c:formatCode>[$-409]#,##0_);\(#,##0\)</c:formatCode>
                <c:ptCount val="56"/>
                <c:pt idx="0">
                  <c:v>-551508.89729838</c:v>
                </c:pt>
              </c:numCache>
            </c:numRef>
          </c:val>
        </c:ser>
        <c:gapWidth val="150"/>
        <c:overlap val="0"/>
        <c:axId val="19528190"/>
        <c:axId val="69233622"/>
      </c:barChart>
      <c:lineChart>
        <c:grouping val="standard"/>
        <c:varyColors val="0"/>
        <c:ser>
          <c:idx val="1"/>
          <c:order val="1"/>
          <c:tx>
            <c:strRef>
              <c:f>"cumulative p&amp;l"</c:f>
              <c:strCache>
                <c:ptCount val="1"/>
                <c:pt idx="0">
                  <c:v>cumulative p&amp;l</c:v>
                </c:pt>
              </c:strCache>
            </c:strRef>
          </c:tx>
          <c:spPr>
            <a:solidFill>
              <a:srgbClr val="0000ff"/>
            </a:solidFill>
            <a:ln w="37800">
              <a:solidFill>
                <a:srgbClr val="00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378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'Books &amp; Traders'!$F$106:$F$161</c:f>
              <c:strCache>
                <c:ptCount val="56"/>
                <c:pt idx="0">
                  <c:v>01/10/01</c:v>
                </c:pt>
                <c:pt idx="1">
                  <c:v>01/11/01</c:v>
                </c:pt>
                <c:pt idx="2">
                  <c:v>01/12/01</c:v>
                </c:pt>
                <c:pt idx="3">
                  <c:v>01/16/01</c:v>
                </c:pt>
                <c:pt idx="4">
                  <c:v>01/17/01</c:v>
                </c:pt>
                <c:pt idx="5">
                  <c:v>01/18/01</c:v>
                </c:pt>
                <c:pt idx="6">
                  <c:v>01/19/01</c:v>
                </c:pt>
                <c:pt idx="7">
                  <c:v>01/22/01</c:v>
                </c:pt>
                <c:pt idx="8">
                  <c:v>01/23/01</c:v>
                </c:pt>
                <c:pt idx="9">
                  <c:v>01/24/01</c:v>
                </c:pt>
                <c:pt idx="10">
                  <c:v>01/25/01</c:v>
                </c:pt>
                <c:pt idx="11">
                  <c:v>01/26/01</c:v>
                </c:pt>
                <c:pt idx="12">
                  <c:v>01/29/01</c:v>
                </c:pt>
                <c:pt idx="13">
                  <c:v>01/30/01</c:v>
                </c:pt>
                <c:pt idx="14">
                  <c:v>01/31/01</c:v>
                </c:pt>
                <c:pt idx="15">
                  <c:v>02/01/01</c:v>
                </c:pt>
                <c:pt idx="16">
                  <c:v>02/02/01</c:v>
                </c:pt>
                <c:pt idx="17">
                  <c:v>02/05/01</c:v>
                </c:pt>
                <c:pt idx="18">
                  <c:v>02/06/01</c:v>
                </c:pt>
                <c:pt idx="19">
                  <c:v>02/07/01</c:v>
                </c:pt>
                <c:pt idx="20">
                  <c:v>02/08/01</c:v>
                </c:pt>
                <c:pt idx="21">
                  <c:v>02/09/01</c:v>
                </c:pt>
                <c:pt idx="22">
                  <c:v>02/12/01</c:v>
                </c:pt>
                <c:pt idx="23">
                  <c:v>02/13/01</c:v>
                </c:pt>
                <c:pt idx="24">
                  <c:v>02/14/01</c:v>
                </c:pt>
                <c:pt idx="25">
                  <c:v>02/15/01</c:v>
                </c:pt>
                <c:pt idx="26">
                  <c:v>02/16/01</c:v>
                </c:pt>
                <c:pt idx="27">
                  <c:v>02/20/01</c:v>
                </c:pt>
                <c:pt idx="28">
                  <c:v>02/21/01</c:v>
                </c:pt>
                <c:pt idx="29">
                  <c:v>02/22/01</c:v>
                </c:pt>
                <c:pt idx="30">
                  <c:v>02/23/01</c:v>
                </c:pt>
                <c:pt idx="31">
                  <c:v>02/26/01</c:v>
                </c:pt>
                <c:pt idx="32">
                  <c:v>02/27/01</c:v>
                </c:pt>
                <c:pt idx="33">
                  <c:v>02/28/01</c:v>
                </c:pt>
                <c:pt idx="34">
                  <c:v>03/01/01</c:v>
                </c:pt>
                <c:pt idx="35">
                  <c:v>03/02/01</c:v>
                </c:pt>
                <c:pt idx="36">
                  <c:v>03/05/01</c:v>
                </c:pt>
                <c:pt idx="37">
                  <c:v>03/06/01</c:v>
                </c:pt>
                <c:pt idx="38">
                  <c:v>03/07/01</c:v>
                </c:pt>
                <c:pt idx="39">
                  <c:v>03/08/01</c:v>
                </c:pt>
                <c:pt idx="40">
                  <c:v>03/09/01</c:v>
                </c:pt>
                <c:pt idx="41">
                  <c:v>03/12/01</c:v>
                </c:pt>
                <c:pt idx="42">
                  <c:v>03/13/01</c:v>
                </c:pt>
                <c:pt idx="43">
                  <c:v>03/14/01</c:v>
                </c:pt>
                <c:pt idx="44">
                  <c:v>03/15/01</c:v>
                </c:pt>
                <c:pt idx="45">
                  <c:v>03/16/01</c:v>
                </c:pt>
                <c:pt idx="46">
                  <c:v>03/19/01</c:v>
                </c:pt>
                <c:pt idx="47">
                  <c:v>03/20/01</c:v>
                </c:pt>
                <c:pt idx="48">
                  <c:v>03/21/01</c:v>
                </c:pt>
                <c:pt idx="49">
                  <c:v>03/22/01</c:v>
                </c:pt>
                <c:pt idx="50">
                  <c:v>03/23/01</c:v>
                </c:pt>
                <c:pt idx="51">
                  <c:v>03/26/01</c:v>
                </c:pt>
                <c:pt idx="52">
                  <c:v>03/27/01</c:v>
                </c:pt>
                <c:pt idx="53">
                  <c:v>03/28/01</c:v>
                </c:pt>
                <c:pt idx="54">
                  <c:v>03/29/01</c:v>
                </c:pt>
                <c:pt idx="55">
                  <c:v>03/30/01</c:v>
                </c:pt>
              </c:strCache>
            </c:strRef>
          </c:cat>
          <c:val>
            <c:numRef>
              <c:f>'Books &amp; Traders'!$T$106:$T$161</c:f>
              <c:numCache>
                <c:formatCode>[$-409]#,##0_);\(#,##0\)</c:formatCode>
                <c:ptCount val="56"/>
                <c:pt idx="0">
                  <c:v>643997.205783815</c:v>
                </c:pt>
                <c:pt idx="1">
                  <c:v>643997.205783815</c:v>
                </c:pt>
                <c:pt idx="2">
                  <c:v>643997.205783815</c:v>
                </c:pt>
                <c:pt idx="3">
                  <c:v>643997.205783815</c:v>
                </c:pt>
                <c:pt idx="4">
                  <c:v>643997.205783815</c:v>
                </c:pt>
                <c:pt idx="5">
                  <c:v>643997.205783815</c:v>
                </c:pt>
                <c:pt idx="6">
                  <c:v>643997.205783815</c:v>
                </c:pt>
                <c:pt idx="7">
                  <c:v>643997.205783815</c:v>
                </c:pt>
                <c:pt idx="8">
                  <c:v>643997.205783815</c:v>
                </c:pt>
                <c:pt idx="9">
                  <c:v>643997.205783815</c:v>
                </c:pt>
                <c:pt idx="10">
                  <c:v>643997.205783815</c:v>
                </c:pt>
                <c:pt idx="11">
                  <c:v>643997.205783815</c:v>
                </c:pt>
                <c:pt idx="12">
                  <c:v>643997.205783815</c:v>
                </c:pt>
                <c:pt idx="13">
                  <c:v>643997.205783815</c:v>
                </c:pt>
                <c:pt idx="14">
                  <c:v>643997.205783815</c:v>
                </c:pt>
                <c:pt idx="15">
                  <c:v>643997.205783815</c:v>
                </c:pt>
                <c:pt idx="16">
                  <c:v>643997.205783815</c:v>
                </c:pt>
                <c:pt idx="17">
                  <c:v>643997.205783815</c:v>
                </c:pt>
                <c:pt idx="18">
                  <c:v>643997.205783815</c:v>
                </c:pt>
                <c:pt idx="19">
                  <c:v>643997.205783815</c:v>
                </c:pt>
                <c:pt idx="20">
                  <c:v>643997.205783815</c:v>
                </c:pt>
                <c:pt idx="21">
                  <c:v>643997.205783815</c:v>
                </c:pt>
                <c:pt idx="22">
                  <c:v>643997.205783815</c:v>
                </c:pt>
                <c:pt idx="23">
                  <c:v>643997.205783815</c:v>
                </c:pt>
                <c:pt idx="24">
                  <c:v>643997.205783815</c:v>
                </c:pt>
                <c:pt idx="25">
                  <c:v>643997.205783815</c:v>
                </c:pt>
                <c:pt idx="26">
                  <c:v>643997.205783815</c:v>
                </c:pt>
                <c:pt idx="27">
                  <c:v>643997.205783815</c:v>
                </c:pt>
                <c:pt idx="28">
                  <c:v>643997.205783815</c:v>
                </c:pt>
                <c:pt idx="29">
                  <c:v>643997.205783815</c:v>
                </c:pt>
                <c:pt idx="30">
                  <c:v>643997.205783815</c:v>
                </c:pt>
                <c:pt idx="31">
                  <c:v>643997.205783815</c:v>
                </c:pt>
                <c:pt idx="32">
                  <c:v>643997.205783815</c:v>
                </c:pt>
                <c:pt idx="33">
                  <c:v>643997.205783815</c:v>
                </c:pt>
                <c:pt idx="34">
                  <c:v>643997.205783815</c:v>
                </c:pt>
                <c:pt idx="35">
                  <c:v>643997.205783815</c:v>
                </c:pt>
                <c:pt idx="36">
                  <c:v>643997.205783815</c:v>
                </c:pt>
                <c:pt idx="37">
                  <c:v>643997.205783815</c:v>
                </c:pt>
                <c:pt idx="38">
                  <c:v>643997.205783815</c:v>
                </c:pt>
                <c:pt idx="39">
                  <c:v>643997.205783815</c:v>
                </c:pt>
                <c:pt idx="40">
                  <c:v>643997.205783815</c:v>
                </c:pt>
                <c:pt idx="41">
                  <c:v>643997.205783815</c:v>
                </c:pt>
                <c:pt idx="42">
                  <c:v>643997.205783815</c:v>
                </c:pt>
                <c:pt idx="43">
                  <c:v>643997.205783815</c:v>
                </c:pt>
                <c:pt idx="44">
                  <c:v>643997.205783815</c:v>
                </c:pt>
                <c:pt idx="45">
                  <c:v>643997.205783815</c:v>
                </c:pt>
                <c:pt idx="46">
                  <c:v>643997.205783815</c:v>
                </c:pt>
                <c:pt idx="47">
                  <c:v>643997.205783815</c:v>
                </c:pt>
                <c:pt idx="48">
                  <c:v>643997.205783815</c:v>
                </c:pt>
                <c:pt idx="49">
                  <c:v>643997.205783815</c:v>
                </c:pt>
                <c:pt idx="50">
                  <c:v>643997.205783815</c:v>
                </c:pt>
                <c:pt idx="51">
                  <c:v>643997.205783815</c:v>
                </c:pt>
                <c:pt idx="52">
                  <c:v>643997.205783815</c:v>
                </c:pt>
                <c:pt idx="53">
                  <c:v>643997.205783815</c:v>
                </c:pt>
                <c:pt idx="54">
                  <c:v>643997.205783815</c:v>
                </c:pt>
                <c:pt idx="55">
                  <c:v>643997.205783815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9528190"/>
        <c:axId val="69233622"/>
      </c:lineChart>
      <c:catAx>
        <c:axId val="19528190"/>
        <c:scaling>
          <c:orientation val="minMax"/>
        </c:scaling>
        <c:delete val="0"/>
        <c:axPos val="b"/>
        <c:numFmt formatCode="m/d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233622"/>
        <c:crossesAt val="0"/>
        <c:auto val="1"/>
        <c:lblAlgn val="ctr"/>
        <c:lblOffset val="100"/>
        <c:noMultiLvlLbl val="0"/>
      </c:catAx>
      <c:valAx>
        <c:axId val="6923362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Combined(Gas+Power) P&amp;L 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\$#,##0_);&quot;($&quot;#,##0\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9528190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881907894736842"/>
          <c:y val="0.391973504773037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25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'View Archive'!$F$3:$R$3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  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Jul-Aug</c:v>
                </c:pt>
                <c:pt idx="7">
                  <c:v>Sep</c:v>
                </c:pt>
                <c:pt idx="8">
                  <c:v>Q4 2001</c:v>
                </c:pt>
                <c:pt idx="9">
                  <c:v>2001 total</c:v>
                </c:pt>
                <c:pt idx="10">
                  <c:v>2002</c:v>
                </c:pt>
                <c:pt idx="11">
                  <c:v>2003-2015</c:v>
                </c:pt>
                <c:pt idx="12">
                  <c:v>Total Peak</c:v>
                </c:pt>
              </c:strCache>
            </c:strRef>
          </c:cat>
          <c:val>
            <c:numRef>
              <c:f>'View Archive'!$F$5:$R$5</c:f>
              <c:numCache>
                <c:formatCode>[$-409]#,##0_);\(#,##0\)</c:formatCode>
                <c:ptCount val="13"/>
                <c:pt idx="0">
                  <c:v>-15320.3499999999</c:v>
                </c:pt>
                <c:pt idx="1">
                  <c:v>1222542.7</c:v>
                </c:pt>
                <c:pt idx="2">
                  <c:v>974153.68</c:v>
                </c:pt>
                <c:pt idx="3">
                  <c:v>1192660.07</c:v>
                </c:pt>
                <c:pt idx="4">
                  <c:v>321177.26</c:v>
                </c:pt>
                <c:pt idx="5">
                  <c:v>682431.07</c:v>
                </c:pt>
                <c:pt idx="6">
                  <c:v>859115.79</c:v>
                </c:pt>
                <c:pt idx="7">
                  <c:v>333101.28</c:v>
                </c:pt>
                <c:pt idx="8">
                  <c:v>5911007.11</c:v>
                </c:pt>
                <c:pt idx="9">
                  <c:v>11480868.61</c:v>
                </c:pt>
                <c:pt idx="10">
                  <c:v>3582693.62</c:v>
                </c:pt>
                <c:pt idx="11">
                  <c:v>-2351642.33</c:v>
                </c:pt>
                <c:pt idx="12">
                  <c:v>12711919.9</c:v>
                </c:pt>
              </c:numCache>
            </c:numRef>
          </c:val>
        </c:ser>
        <c:gapWidth val="150"/>
        <c:overlap val="0"/>
        <c:axId val="7239352"/>
        <c:axId val="39968486"/>
      </c:barChart>
      <c:catAx>
        <c:axId val="7239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9968486"/>
        <c:crossesAt val="0"/>
        <c:auto val="1"/>
        <c:lblAlgn val="ctr"/>
        <c:lblOffset val="100"/>
        <c:noMultiLvlLbl val="0"/>
      </c:catAx>
      <c:valAx>
        <c:axId val="3996848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[$-409]#,##0_);\(#,##0\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23935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trlProps/ctrlProps10.xml><?xml version="1.0" encoding="utf-8"?>
<formControlPr xmlns="http://schemas.microsoft.com/office/spreadsheetml/2009/9/main" objectType="Button" lockText="1"/>
</file>

<file path=xl/ctrlProps/ctrlProps11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6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chart" Target="../charts/chart8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30240</xdr:colOff>
          <xdr:row>4</xdr:row>
          <xdr:rowOff>9360</xdr:rowOff>
        </xdr:from>
        <xdr:to>
          <xdr:col>1</xdr:col>
          <xdr:colOff>775440</xdr:colOff>
          <xdr:row>6</xdr:row>
          <xdr:rowOff>162000</xdr:rowOff>
        </xdr:to>
        <xdr:sp>
          <xdr:nvSpPr>
            <xdr:cNvPr id="1001" name="Button 1" descr="OPEN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OPEN CURVES</a:t>
              </a:r>
            </a:p>
          </xdr:txBody>
        </xdr:sp>
        <xdr:clientData/>
      </xdr:twoCellAnchor>
    </mc:Choice>
  </mc:AlternateContent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7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 standalone="yes"?>
<xdr:wsDr xmlns:xdr="http://schemas.openxmlformats.org/drawingml/2006/spreadsheetDrawing" xmlns:a="http://schemas.openxmlformats.org/drawingml/2006/main" xmlns:r="http://schemas.openxmlformats.org/officeDocument/2006/relationships"><mc:AlternateContent xmlns:mc="http://schemas.openxmlformats.org/markup-compatibility/2006"><mc:Choice xmlns:a14="http://schemas.microsoft.com/office/drawing/2010/main" Requires="a14"><xdr:twoCellAnchor editAs="oneCell"><xdr:from><xdr:col>7</xdr:col><xdr:colOff>0</xdr:colOff><xdr:row>15</xdr:row><xdr:rowOff>37800</xdr:rowOff></xdr:from><xdr:to><xdr:col>8</xdr:col><xdr:colOff>-7200</xdr:colOff><xdr:row>17</xdr:row><xdr:rowOff>38160</xdr:rowOff></xdr:to><xdr:sp><xdr:nvSpPr><xdr:cNvPr id="1001" name="Button 1" descr="Import &amp; Archive Var Report" hidden="0"/><xdr:cNvSpPr/></xdr:nvSpPr><xdr:spPr><a:xfrm><a:off x="0" y="0"/><a:ext cx="0" cy="0"/></a:xfrm><a:prstGeom prst="rect"><a:avLst/></a:prstGeom></xdr:spPr><xdr:txBody><a:bodyPr anchor="ctr"><a:noAutofit/></a:bodyPr><a:p><a:r><a:t>Import & Archive Var Report</a:t></a:r></a:p></xdr:txBody></xdr:sp><xdr:clientData/></xdr:twoCellAnchor></mc:Choice></mc:AlternateContent>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70560</xdr:colOff>
      <xdr:row>1</xdr:row>
      <xdr:rowOff>66600</xdr:rowOff>
    </xdr:from>
    <xdr:to>
      <xdr:col>14</xdr:col>
      <xdr:colOff>453960</xdr:colOff>
      <xdr:row>9</xdr:row>
      <xdr:rowOff>56880</xdr:rowOff>
    </xdr:to>
    <xdr:graphicFrame>
      <xdr:nvGraphicFramePr>
        <xdr:cNvPr id="0" name="Chart 4"/>
        <xdr:cNvGraphicFramePr/>
      </xdr:nvGraphicFramePr>
      <xdr:xfrm>
        <a:off x="70560" y="257040"/>
        <a:ext cx="9840960" cy="1285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1</xdr:row>
      <xdr:rowOff>66600</xdr:rowOff>
    </xdr:from>
    <xdr:to>
      <xdr:col>29</xdr:col>
      <xdr:colOff>720</xdr:colOff>
      <xdr:row>9</xdr:row>
      <xdr:rowOff>56880</xdr:rowOff>
    </xdr:to>
    <xdr:graphicFrame>
      <xdr:nvGraphicFramePr>
        <xdr:cNvPr id="1" name="Chart 5"/>
        <xdr:cNvGraphicFramePr/>
      </xdr:nvGraphicFramePr>
      <xdr:xfrm>
        <a:off x="10242720" y="257040"/>
        <a:ext cx="9849240" cy="1285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70560</xdr:colOff>
      <xdr:row>9</xdr:row>
      <xdr:rowOff>95400</xdr:rowOff>
    </xdr:from>
    <xdr:to>
      <xdr:col>14</xdr:col>
      <xdr:colOff>463680</xdr:colOff>
      <xdr:row>15</xdr:row>
      <xdr:rowOff>133560</xdr:rowOff>
    </xdr:to>
    <xdr:graphicFrame>
      <xdr:nvGraphicFramePr>
        <xdr:cNvPr id="2" name="Chart 6"/>
        <xdr:cNvGraphicFramePr/>
      </xdr:nvGraphicFramePr>
      <xdr:xfrm>
        <a:off x="70560" y="1581480"/>
        <a:ext cx="9850680" cy="1009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512640</xdr:colOff>
          <xdr:row>0</xdr:row>
          <xdr:rowOff>28440</xdr:rowOff>
        </xdr:from>
        <xdr:to>
          <xdr:col>11</xdr:col>
          <xdr:colOff>695160</xdr:colOff>
          <xdr:row>1</xdr:row>
          <xdr:rowOff>56880</xdr:rowOff>
        </xdr:to>
        <xdr:sp>
          <xdr:nvSpPr>
            <xdr:cNvPr id="1001" name="Button 8" descr="Autosca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Autoscan</a:t>
              </a:r>
            </a:p>
          </xdr:txBody>
        </xdr:sp>
        <xdr:clientData/>
      </xdr:twoCellAnchor>
    </mc:Choice>
  </mc:AlternateContent>
  <xdr:twoCellAnchor editAs="oneCell">
    <xdr:from>
      <xdr:col>3</xdr:col>
      <xdr:colOff>70560</xdr:colOff>
      <xdr:row>22</xdr:row>
      <xdr:rowOff>66240</xdr:rowOff>
    </xdr:from>
    <xdr:to>
      <xdr:col>14</xdr:col>
      <xdr:colOff>463680</xdr:colOff>
      <xdr:row>33</xdr:row>
      <xdr:rowOff>142920</xdr:rowOff>
    </xdr:to>
    <xdr:graphicFrame>
      <xdr:nvGraphicFramePr>
        <xdr:cNvPr id="3" name="Chart 11"/>
        <xdr:cNvGraphicFramePr/>
      </xdr:nvGraphicFramePr>
      <xdr:xfrm>
        <a:off x="70560" y="3657240"/>
        <a:ext cx="9850680" cy="1857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</xdr:col>
      <xdr:colOff>70560</xdr:colOff>
      <xdr:row>16</xdr:row>
      <xdr:rowOff>9360</xdr:rowOff>
    </xdr:from>
    <xdr:to>
      <xdr:col>14</xdr:col>
      <xdr:colOff>473760</xdr:colOff>
      <xdr:row>22</xdr:row>
      <xdr:rowOff>28440</xdr:rowOff>
    </xdr:to>
    <xdr:graphicFrame>
      <xdr:nvGraphicFramePr>
        <xdr:cNvPr id="4" name="Chart 16"/>
        <xdr:cNvGraphicFramePr/>
      </xdr:nvGraphicFramePr>
      <xdr:xfrm>
        <a:off x="70560" y="2628720"/>
        <a:ext cx="9860760" cy="990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20160</xdr:colOff>
          <xdr:row>0</xdr:row>
          <xdr:rowOff>28440</xdr:rowOff>
        </xdr:from>
        <xdr:to>
          <xdr:col>8</xdr:col>
          <xdr:colOff>-250920</xdr:colOff>
          <xdr:row>1</xdr:row>
          <xdr:rowOff>66600</xdr:rowOff>
        </xdr:to>
        <xdr:sp>
          <xdr:nvSpPr>
            <xdr:cNvPr id="1002" name="Button 18" descr="Rese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593640</xdr:colOff>
          <xdr:row>0</xdr:row>
          <xdr:rowOff>28440</xdr:rowOff>
        </xdr:from>
        <xdr:to>
          <xdr:col>9</xdr:col>
          <xdr:colOff>635040</xdr:colOff>
          <xdr:row>1</xdr:row>
          <xdr:rowOff>56880</xdr:rowOff>
        </xdr:to>
        <xdr:sp>
          <xdr:nvSpPr>
            <xdr:cNvPr id="1003" name="Button 19" descr="Manual Scan Forwar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Manual Scan Forward</a:t>
              </a:r>
            </a:p>
          </xdr:txBody>
        </xdr:sp>
        <xdr:clientData/>
      </xdr:twoCellAnchor>
    </mc:Choice>
  </mc:AlternateContent>
  <xdr:twoCellAnchor editAs="oneCell">
    <xdr:from>
      <xdr:col>15</xdr:col>
      <xdr:colOff>0</xdr:colOff>
      <xdr:row>9</xdr:row>
      <xdr:rowOff>95400</xdr:rowOff>
    </xdr:from>
    <xdr:to>
      <xdr:col>29</xdr:col>
      <xdr:colOff>10800</xdr:colOff>
      <xdr:row>21</xdr:row>
      <xdr:rowOff>95400</xdr:rowOff>
    </xdr:to>
    <xdr:graphicFrame>
      <xdr:nvGraphicFramePr>
        <xdr:cNvPr id="5" name="Chart 20"/>
        <xdr:cNvGraphicFramePr/>
      </xdr:nvGraphicFramePr>
      <xdr:xfrm>
        <a:off x="10242720" y="1581480"/>
        <a:ext cx="9859320" cy="1942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663480</xdr:colOff>
          <xdr:row>0</xdr:row>
          <xdr:rowOff>28440</xdr:rowOff>
        </xdr:from>
        <xdr:to>
          <xdr:col>10</xdr:col>
          <xdr:colOff>463320</xdr:colOff>
          <xdr:row>1</xdr:row>
          <xdr:rowOff>56880</xdr:rowOff>
        </xdr:to>
        <xdr:sp>
          <xdr:nvSpPr>
            <xdr:cNvPr id="1004" name="Button 26" descr="Rever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Reverse</a:t>
              </a:r>
            </a:p>
          </xdr:txBody>
        </xdr:sp>
        <xdr:clientData/>
      </xdr:twoCellAnchor>
    </mc:Choice>
  </mc:AlternateContent>
  <xdr:twoCellAnchor editAs="oneCell">
    <xdr:from>
      <xdr:col>14</xdr:col>
      <xdr:colOff>775080</xdr:colOff>
      <xdr:row>21</xdr:row>
      <xdr:rowOff>133560</xdr:rowOff>
    </xdr:from>
    <xdr:to>
      <xdr:col>28</xdr:col>
      <xdr:colOff>628560</xdr:colOff>
      <xdr:row>33</xdr:row>
      <xdr:rowOff>37800</xdr:rowOff>
    </xdr:to>
    <xdr:graphicFrame>
      <xdr:nvGraphicFramePr>
        <xdr:cNvPr id="6" name="Chart 27"/>
        <xdr:cNvGraphicFramePr/>
      </xdr:nvGraphicFramePr>
      <xdr:xfrm>
        <a:off x="10232640" y="3562560"/>
        <a:ext cx="9849240" cy="1847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39960</xdr:colOff>
          <xdr:row>0</xdr:row>
          <xdr:rowOff>28440</xdr:rowOff>
        </xdr:from>
        <xdr:to>
          <xdr:col>22</xdr:col>
          <xdr:colOff>-78840</xdr:colOff>
          <xdr:row>1</xdr:row>
          <xdr:rowOff>66600</xdr:rowOff>
        </xdr:to>
        <xdr:sp>
          <xdr:nvSpPr>
            <xdr:cNvPr id="1005" name="Button 28" descr="Rese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Reset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10080</xdr:colOff>
          <xdr:row>0</xdr:row>
          <xdr:rowOff>37800</xdr:rowOff>
        </xdr:from>
        <xdr:to>
          <xdr:col>25</xdr:col>
          <xdr:colOff>90360</xdr:colOff>
          <xdr:row>1</xdr:row>
          <xdr:rowOff>66600</xdr:rowOff>
        </xdr:to>
        <xdr:sp>
          <xdr:nvSpPr>
            <xdr:cNvPr id="1006" name="Button 29" descr="Manual Scan Forwar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Manual Scan Forward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179280</xdr:colOff>
          <xdr:row>0</xdr:row>
          <xdr:rowOff>37800</xdr:rowOff>
        </xdr:from>
        <xdr:to>
          <xdr:col>26</xdr:col>
          <xdr:colOff>130320</xdr:colOff>
          <xdr:row>1</xdr:row>
          <xdr:rowOff>66600</xdr:rowOff>
        </xdr:to>
        <xdr:sp>
          <xdr:nvSpPr>
            <xdr:cNvPr id="1007" name="Button 30" descr="Revers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Reverse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538560</xdr:colOff>
          <xdr:row>0</xdr:row>
          <xdr:rowOff>28440</xdr:rowOff>
        </xdr:from>
        <xdr:to>
          <xdr:col>28</xdr:col>
          <xdr:colOff>150120</xdr:colOff>
          <xdr:row>1</xdr:row>
          <xdr:rowOff>56880</xdr:rowOff>
        </xdr:to>
        <xdr:sp>
          <xdr:nvSpPr>
            <xdr:cNvPr id="1008" name="Button 31" descr="Autosca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Autoscan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4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vmlDrawing" Target="../drawings/vmlDrawing3.vml"/><Relationship Id="rId3" Type="http://schemas.openxmlformats.org/officeDocument/2006/relationships/ctrlProp" Target="../ctrlProps/ctrlProps6.xml"/><Relationship Id="rId4" Type="http://schemas.openxmlformats.org/officeDocument/2006/relationships/ctrlProp" Target="../ctrlProps/ctrlProps7.xml"/><Relationship Id="rId5" Type="http://schemas.openxmlformats.org/officeDocument/2006/relationships/ctrlProp" Target="../ctrlProps/ctrlProps8.xml"/><Relationship Id="rId6" Type="http://schemas.openxmlformats.org/officeDocument/2006/relationships/ctrlProp" Target="../ctrlProps/ctrlProps9.xml"/><Relationship Id="rId7" Type="http://schemas.openxmlformats.org/officeDocument/2006/relationships/ctrlProp" Target="../ctrlProps/ctrlProps10.xml"/><Relationship Id="rId8" Type="http://schemas.openxmlformats.org/officeDocument/2006/relationships/ctrlProp" Target="../ctrlProps/ctrlProps11.xml"/><Relationship Id="rId9" Type="http://schemas.openxmlformats.org/officeDocument/2006/relationships/ctrlProp" Target="../ctrlProps/ctrlProps12.xml"/><Relationship Id="rId10" Type="http://schemas.openxmlformats.org/officeDocument/2006/relationships/ctrlProp" Target="../ctrlProps/ctrlProps13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N140"/>
  <sheetViews>
    <sheetView showFormulas="false" showGridLines="true" showRowColHeaders="fals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7"/>
    <col collapsed="false" customWidth="true" hidden="false" outlineLevel="0" max="2" min="2" style="0" width="19.99"/>
    <col collapsed="false" customWidth="true" hidden="false" outlineLevel="0" max="3" min="3" style="0" width="16.84"/>
    <col collapsed="false" customWidth="true" hidden="false" outlineLevel="0" max="5" min="4" style="0" width="12.56"/>
    <col collapsed="false" customWidth="true" hidden="false" outlineLevel="0" max="6" min="6" style="0" width="10.56"/>
    <col collapsed="false" customWidth="true" hidden="false" outlineLevel="0" max="7" min="7" style="0" width="11.56"/>
    <col collapsed="false" customWidth="true" hidden="false" outlineLevel="0" max="9" min="8" style="0" width="10.99"/>
    <col collapsed="false" customWidth="true" hidden="false" outlineLevel="0" max="10" min="10" style="0" width="15.85"/>
    <col collapsed="false" customWidth="true" hidden="false" outlineLevel="0" max="14" min="11" style="0" width="10.99"/>
    <col collapsed="false" customWidth="true" hidden="false" outlineLevel="0" max="16" min="15" style="0" width="11.99"/>
    <col collapsed="false" customWidth="true" hidden="false" outlineLevel="0" max="17" min="17" style="0" width="11.56"/>
    <col collapsed="false" customWidth="true" hidden="false" outlineLevel="0" max="18" min="18" style="0" width="11.99"/>
  </cols>
  <sheetData>
    <row r="1" customFormat="false" ht="12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customFormat="false" ht="12.75" hidden="false" customHeight="false" outlineLevel="0" collapsed="false">
      <c r="A2" s="2" t="n">
        <v>36907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customFormat="false" ht="12.75" hidden="false" customHeight="false" outlineLevel="0" collapsed="false">
      <c r="A3" s="1" t="s">
        <v>0</v>
      </c>
      <c r="B3" s="1"/>
      <c r="C3" s="1" t="s">
        <v>1</v>
      </c>
      <c r="D3" s="1"/>
      <c r="E3" s="1" t="s">
        <v>2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customFormat="false" ht="12.75" hidden="false" customHeight="false" outlineLevel="0" collapsed="false">
      <c r="A4" s="1" t="s">
        <v>3</v>
      </c>
      <c r="B4" s="1"/>
      <c r="C4" s="1" t="s">
        <v>3</v>
      </c>
      <c r="D4" s="1" t="s">
        <v>4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n">
        <v>2002</v>
      </c>
      <c r="Q4" s="1" t="s">
        <v>15</v>
      </c>
      <c r="R4" s="1" t="s">
        <v>16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customFormat="false" ht="12.75" hidden="false" customHeight="fals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customFormat="false" ht="12.75" hidden="false" customHeight="false" outlineLevel="0" collapsed="false">
      <c r="A6" s="1"/>
      <c r="B6" s="1"/>
      <c r="C6" s="1" t="s">
        <v>17</v>
      </c>
      <c r="D6" s="1" t="n">
        <v>35000000</v>
      </c>
      <c r="E6" s="1"/>
      <c r="F6" s="1"/>
      <c r="G6" s="1"/>
      <c r="H6" s="1"/>
      <c r="I6" s="1"/>
      <c r="J6" s="1" t="s">
        <v>18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customFormat="false" ht="12.75" hidden="false" customHeight="false" outlineLevel="0" collapsed="false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customFormat="false" ht="12.75" hidden="false" customHeight="false" outlineLevel="0" collapsed="false">
      <c r="A8" s="1" t="s">
        <v>19</v>
      </c>
      <c r="B8" s="1"/>
      <c r="C8" s="1"/>
      <c r="D8" s="1" t="n">
        <v>34784396.7946123</v>
      </c>
      <c r="E8" s="1" t="n">
        <v>-1224458.4116743</v>
      </c>
      <c r="F8" s="1" t="n">
        <v>75045.54</v>
      </c>
      <c r="G8" s="1" t="n">
        <v>84629.15</v>
      </c>
      <c r="H8" s="1" t="n">
        <v>1358824.72</v>
      </c>
      <c r="I8" s="1" t="n">
        <v>1120662.53</v>
      </c>
      <c r="J8" s="1" t="n">
        <v>422841.14</v>
      </c>
      <c r="K8" s="1" t="n">
        <v>788810.55</v>
      </c>
      <c r="L8" s="1" t="n">
        <v>1076253.71</v>
      </c>
      <c r="M8" s="1" t="n">
        <v>363159.42</v>
      </c>
      <c r="N8" s="1" t="n">
        <v>5764043.19</v>
      </c>
      <c r="O8" s="1" t="n">
        <v>11054269.95</v>
      </c>
      <c r="P8" s="1" t="n">
        <v>3650317.45</v>
      </c>
      <c r="Q8" s="1" t="n">
        <v>-1642778.44</v>
      </c>
      <c r="R8" s="1" t="n">
        <v>13061808.96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customFormat="false" ht="12.75" hidden="false" customHeight="false" outlineLevel="0" collapsed="false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customFormat="false" ht="12.75" hidden="false" customHeight="false" outlineLevel="0" collapsed="false">
      <c r="A10" s="1" t="s">
        <v>20</v>
      </c>
      <c r="B10" s="1" t="s">
        <v>21</v>
      </c>
      <c r="C10" s="1" t="s">
        <v>22</v>
      </c>
      <c r="D10" s="1" t="n">
        <v>7547347.04451418</v>
      </c>
      <c r="E10" s="1" t="n">
        <v>-610741.947992005</v>
      </c>
      <c r="F10" s="1" t="n">
        <v>43646.27</v>
      </c>
      <c r="G10" s="1" t="n">
        <v>-98133.28</v>
      </c>
      <c r="H10" s="1" t="n">
        <v>107993.78</v>
      </c>
      <c r="I10" s="1" t="n">
        <v>155786.29</v>
      </c>
      <c r="J10" s="1" t="n">
        <v>89357.34</v>
      </c>
      <c r="K10" s="1" t="n">
        <v>247101.13</v>
      </c>
      <c r="L10" s="1" t="n">
        <v>307386.28</v>
      </c>
      <c r="M10" s="1" t="n">
        <v>108209.05</v>
      </c>
      <c r="N10" s="1" t="n">
        <v>1338376.99</v>
      </c>
      <c r="O10" s="1" t="n">
        <v>2299723.85</v>
      </c>
      <c r="P10" s="1" t="n">
        <v>606348.53</v>
      </c>
      <c r="Q10" s="1" t="n">
        <v>61912.21</v>
      </c>
      <c r="R10" s="1" t="n">
        <v>2967984.59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customFormat="false" ht="12.75" hidden="false" customHeight="false" outlineLevel="0" collapsed="false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customFormat="false" ht="12.75" hidden="false" customHeight="false" outlineLevel="0" collapsed="false">
      <c r="A12" s="1"/>
      <c r="B12" s="1"/>
      <c r="C12" s="1" t="s">
        <v>17</v>
      </c>
      <c r="D12" s="1" t="n">
        <v>12500000</v>
      </c>
      <c r="E12" s="1"/>
      <c r="F12" s="1"/>
      <c r="G12" s="1"/>
      <c r="H12" s="1"/>
      <c r="I12" s="1"/>
      <c r="J12" s="1" t="s">
        <v>23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customFormat="false" ht="12.75" hidden="false" customHeight="false" outlineLevel="0" collapsed="false">
      <c r="A13" s="1"/>
      <c r="B13" s="1" t="s">
        <v>24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customFormat="false" ht="12.75" hidden="false" customHeight="false" outlineLevel="0" collapsed="false">
      <c r="A14" s="1" t="s">
        <v>25</v>
      </c>
      <c r="B14" s="1" t="s">
        <v>26</v>
      </c>
      <c r="C14" s="1" t="s">
        <v>27</v>
      </c>
      <c r="D14" s="1" t="n">
        <v>7151089.47366245</v>
      </c>
      <c r="E14" s="1" t="n">
        <v>-106931.969831226</v>
      </c>
      <c r="F14" s="1" t="n">
        <v>48283.08</v>
      </c>
      <c r="G14" s="1" t="n">
        <v>-141448.54</v>
      </c>
      <c r="H14" s="1" t="n">
        <v>574622.66</v>
      </c>
      <c r="I14" s="1" t="n">
        <v>298097.27</v>
      </c>
      <c r="J14" s="1" t="n">
        <v>249481.43</v>
      </c>
      <c r="K14" s="1" t="n">
        <v>119379.88</v>
      </c>
      <c r="L14" s="1" t="n">
        <v>25994.27</v>
      </c>
      <c r="M14" s="1" t="n">
        <v>156242.15</v>
      </c>
      <c r="N14" s="1" t="n">
        <v>1762908.33</v>
      </c>
      <c r="O14" s="1" t="n">
        <v>3093560.53</v>
      </c>
      <c r="P14" s="1" t="n">
        <v>565730</v>
      </c>
      <c r="Q14" s="1" t="n">
        <v>-439379.19</v>
      </c>
      <c r="R14" s="1" t="n">
        <v>3219911.34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customFormat="false" ht="12.75" hidden="false" customHeight="false" outlineLevel="0" collapsed="false">
      <c r="A15" s="1"/>
      <c r="B15" s="1" t="s">
        <v>28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customFormat="false" ht="12.75" hidden="false" customHeight="false" outlineLevel="0" collapsed="false">
      <c r="A16" s="1" t="s">
        <v>29</v>
      </c>
      <c r="B16" s="1" t="s">
        <v>30</v>
      </c>
      <c r="C16" s="1" t="s">
        <v>31</v>
      </c>
      <c r="D16" s="1" t="n">
        <v>238101.441960815</v>
      </c>
      <c r="E16" s="1" t="n">
        <v>-315511.60048746</v>
      </c>
      <c r="F16" s="1" t="n">
        <v>13522.23</v>
      </c>
      <c r="G16" s="1" t="n">
        <v>15838.59</v>
      </c>
      <c r="H16" s="1" t="n">
        <v>0</v>
      </c>
      <c r="I16" s="1" t="n">
        <v>0</v>
      </c>
      <c r="J16" s="1" t="n">
        <v>0</v>
      </c>
      <c r="K16" s="1" t="n">
        <v>0</v>
      </c>
      <c r="L16" s="1" t="n">
        <v>0</v>
      </c>
      <c r="M16" s="1" t="n">
        <v>0</v>
      </c>
      <c r="N16" s="1" t="n">
        <v>0</v>
      </c>
      <c r="O16" s="1" t="n">
        <v>29360.82</v>
      </c>
      <c r="P16" s="1"/>
      <c r="Q16" s="1"/>
      <c r="R16" s="1" t="n">
        <v>29360.82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customFormat="false" ht="12.75" hidden="false" customHeight="false" outlineLevel="0" collapsed="false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customFormat="false" ht="12.75" hidden="false" customHeight="false" outlineLevel="0" collapsed="false">
      <c r="A18" s="1" t="s">
        <v>32</v>
      </c>
      <c r="B18" s="1" t="s">
        <v>33</v>
      </c>
      <c r="C18" s="1" t="s">
        <v>34</v>
      </c>
      <c r="D18" s="1" t="n">
        <v>254636.614020626</v>
      </c>
      <c r="E18" s="1" t="n">
        <v>-27959.5902578415</v>
      </c>
      <c r="F18" s="1" t="n">
        <v>795.43</v>
      </c>
      <c r="G18" s="1" t="n">
        <v>39596.48</v>
      </c>
      <c r="H18" s="1" t="n">
        <v>26009.8</v>
      </c>
      <c r="I18" s="1" t="n">
        <v>8238.75</v>
      </c>
      <c r="J18" s="1" t="n">
        <v>0</v>
      </c>
      <c r="K18" s="1" t="n">
        <v>0</v>
      </c>
      <c r="L18" s="1" t="n">
        <v>0</v>
      </c>
      <c r="M18" s="1" t="n">
        <v>0</v>
      </c>
      <c r="N18" s="1" t="n">
        <v>0</v>
      </c>
      <c r="O18" s="1" t="n">
        <v>74640.46</v>
      </c>
      <c r="P18" s="1"/>
      <c r="Q18" s="1"/>
      <c r="R18" s="1" t="n">
        <v>74640.46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customFormat="false" ht="12.75" hidden="false" customHeight="false" outlineLevel="0" collapsed="false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customFormat="false" ht="12.75" hidden="false" customHeight="false" outlineLevel="0" collapsed="false">
      <c r="A20" s="1" t="s">
        <v>35</v>
      </c>
      <c r="B20" s="1" t="s">
        <v>36</v>
      </c>
      <c r="C20" s="1" t="s">
        <v>37</v>
      </c>
      <c r="D20" s="1" t="n">
        <v>694293.253349893</v>
      </c>
      <c r="E20" s="1" t="n">
        <v>327014.766820607</v>
      </c>
      <c r="F20" s="1" t="n">
        <v>-2349.61</v>
      </c>
      <c r="G20" s="1" t="n">
        <v>15903</v>
      </c>
      <c r="H20" s="1" t="n">
        <v>69359.47</v>
      </c>
      <c r="I20" s="1" t="n">
        <v>0</v>
      </c>
      <c r="J20" s="1" t="n">
        <v>0</v>
      </c>
      <c r="K20" s="1" t="n">
        <v>0</v>
      </c>
      <c r="L20" s="1" t="n">
        <v>0</v>
      </c>
      <c r="M20" s="1" t="n">
        <v>0</v>
      </c>
      <c r="N20" s="1" t="n">
        <v>0</v>
      </c>
      <c r="O20" s="1" t="n">
        <v>82912.86</v>
      </c>
      <c r="P20" s="1"/>
      <c r="Q20" s="1"/>
      <c r="R20" s="1" t="n">
        <v>82912.86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customFormat="false" ht="12.75" hidden="false" customHeight="false" outlineLevel="0" collapsed="false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customFormat="false" ht="12.75" hidden="false" customHeight="false" outlineLevel="0" collapsed="false">
      <c r="A22" s="1" t="s">
        <v>38</v>
      </c>
      <c r="B22" s="1" t="s">
        <v>39</v>
      </c>
      <c r="C22" s="1" t="s">
        <v>40</v>
      </c>
      <c r="D22" s="1"/>
      <c r="E22" s="1"/>
      <c r="F22" s="1" t="n">
        <v>6363.4</v>
      </c>
      <c r="G22" s="1" t="n">
        <v>15838.59</v>
      </c>
      <c r="H22" s="1" t="n">
        <v>0</v>
      </c>
      <c r="I22" s="1" t="n">
        <v>0</v>
      </c>
      <c r="J22" s="1" t="n">
        <v>0</v>
      </c>
      <c r="K22" s="1" t="n">
        <v>0</v>
      </c>
      <c r="L22" s="1" t="n">
        <v>0</v>
      </c>
      <c r="M22" s="1" t="n">
        <v>0</v>
      </c>
      <c r="N22" s="1" t="n">
        <v>0</v>
      </c>
      <c r="O22" s="1" t="n">
        <v>22201.99</v>
      </c>
      <c r="P22" s="1"/>
      <c r="Q22" s="1"/>
      <c r="R22" s="1" t="n">
        <v>22201.99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customFormat="false" ht="12.75" hidden="false" customHeight="false" outlineLevel="0" collapsed="false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customFormat="false" ht="12.75" hidden="false" customHeight="false" outlineLevel="0" collapsed="false">
      <c r="A24" s="1" t="s">
        <v>41</v>
      </c>
      <c r="B24" s="1" t="s">
        <v>41</v>
      </c>
      <c r="C24" s="1"/>
      <c r="D24" s="1" t="n">
        <v>7749715.45968692</v>
      </c>
      <c r="E24" s="1" t="n">
        <v>-900071.538913248</v>
      </c>
      <c r="F24" s="1" t="n">
        <v>66614.53</v>
      </c>
      <c r="G24" s="1" t="n">
        <v>-54271.88</v>
      </c>
      <c r="H24" s="1" t="n">
        <v>669991.93</v>
      </c>
      <c r="I24" s="1" t="n">
        <v>306336.02</v>
      </c>
      <c r="J24" s="1" t="n">
        <v>249481.43</v>
      </c>
      <c r="K24" s="1" t="n">
        <v>119379.88</v>
      </c>
      <c r="L24" s="1" t="n">
        <v>25994.27</v>
      </c>
      <c r="M24" s="1" t="n">
        <v>156242.15</v>
      </c>
      <c r="N24" s="1" t="n">
        <v>1762908.33</v>
      </c>
      <c r="O24" s="1" t="n">
        <v>3302676.66</v>
      </c>
      <c r="P24" s="1" t="n">
        <v>565730</v>
      </c>
      <c r="Q24" s="1" t="n">
        <v>-439379.19</v>
      </c>
      <c r="R24" s="1" t="n">
        <v>3429027.47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customFormat="false" ht="12.75" hidden="false" customHeight="false" outlineLevel="0" collapsed="false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customFormat="false" ht="12.75" hidden="false" customHeight="false" outlineLevel="0" collapsed="false">
      <c r="A26" s="1"/>
      <c r="B26" s="1"/>
      <c r="C26" s="1" t="s">
        <v>17</v>
      </c>
      <c r="D26" s="1" t="n">
        <v>12500000</v>
      </c>
      <c r="E26" s="1"/>
      <c r="F26" s="1"/>
      <c r="G26" s="1"/>
      <c r="H26" s="1"/>
      <c r="I26" s="1"/>
      <c r="J26" s="1" t="s">
        <v>42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customFormat="false" ht="12.75" hidden="false" customHeight="false" outlineLevel="0" collapsed="false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customFormat="false" ht="12.75" hidden="false" customHeight="false" outlineLevel="0" collapsed="false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 t="n">
        <v>-177021.17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customFormat="false" ht="12.75" hidden="false" customHeight="false" outlineLevel="0" collapsed="false">
      <c r="A29" s="1" t="s">
        <v>43</v>
      </c>
      <c r="B29" s="1" t="s">
        <v>44</v>
      </c>
      <c r="C29" s="1" t="s">
        <v>45</v>
      </c>
      <c r="D29" s="1" t="n">
        <v>6187311.37539291</v>
      </c>
      <c r="E29" s="1" t="n">
        <v>-213025.148473036</v>
      </c>
      <c r="F29" s="1" t="n">
        <v>-37254.47</v>
      </c>
      <c r="G29" s="1" t="n">
        <v>2562.91</v>
      </c>
      <c r="H29" s="1" t="n">
        <v>-23211.32</v>
      </c>
      <c r="I29" s="1" t="n">
        <v>263627.18</v>
      </c>
      <c r="J29" s="1" t="n">
        <v>-59813.36</v>
      </c>
      <c r="K29" s="1" t="n">
        <v>155752.04</v>
      </c>
      <c r="L29" s="1" t="n">
        <v>121018.38</v>
      </c>
      <c r="M29" s="1" t="n">
        <v>-53378.32</v>
      </c>
      <c r="N29" s="1" t="n">
        <v>995570.8</v>
      </c>
      <c r="O29" s="1" t="n">
        <v>1364873.84</v>
      </c>
      <c r="P29" s="1" t="n">
        <v>1053007.86</v>
      </c>
      <c r="Q29" s="1" t="n">
        <v>-2593897.5</v>
      </c>
      <c r="R29" s="1" t="n">
        <v>-176015.800000001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customFormat="false" ht="12.75" hidden="false" customHeight="false" outlineLevel="0" collapsed="false">
      <c r="A30" s="1"/>
      <c r="B30" s="1" t="s">
        <v>46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customFormat="false" ht="12.75" hidden="false" customHeight="false" outlineLevel="0" collapsed="false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n">
        <v>-2416876.33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customFormat="false" ht="12.75" hidden="false" customHeight="false" outlineLevel="0" collapsed="false">
      <c r="A32" s="1" t="s">
        <v>47</v>
      </c>
      <c r="B32" s="1" t="s">
        <v>48</v>
      </c>
      <c r="C32" s="1" t="s">
        <v>49</v>
      </c>
      <c r="D32" s="1" t="n">
        <v>1818236.42109565</v>
      </c>
      <c r="E32" s="1" t="n">
        <v>-57958.765705684</v>
      </c>
      <c r="F32" s="1" t="n">
        <v>25453.61</v>
      </c>
      <c r="G32" s="1" t="n">
        <v>45536</v>
      </c>
      <c r="H32" s="1" t="n">
        <v>312117.59</v>
      </c>
      <c r="I32" s="1" t="n">
        <v>211118</v>
      </c>
      <c r="J32" s="1" t="n">
        <v>0</v>
      </c>
      <c r="K32" s="1" t="n">
        <v>24536.25</v>
      </c>
      <c r="L32" s="1" t="n">
        <v>-12662.37</v>
      </c>
      <c r="M32" s="1" t="n">
        <v>-30078</v>
      </c>
      <c r="N32" s="1" t="n">
        <v>243523.27</v>
      </c>
      <c r="O32" s="1" t="n">
        <v>819544.35</v>
      </c>
      <c r="P32" s="1" t="n">
        <v>125485.18</v>
      </c>
      <c r="Q32" s="1" t="n">
        <v>177105.54</v>
      </c>
      <c r="R32" s="1" t="n">
        <v>1122135.07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customFormat="false" ht="12.75" hidden="false" customHeight="false" outlineLevel="0" collapsed="false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customFormat="false" ht="12.75" hidden="false" customHeight="false" outlineLevel="0" collapsed="false">
      <c r="A34" s="1" t="s">
        <v>50</v>
      </c>
      <c r="B34" s="1" t="s">
        <v>51</v>
      </c>
      <c r="C34" s="1" t="s">
        <v>52</v>
      </c>
      <c r="D34" s="1"/>
      <c r="E34" s="1"/>
      <c r="F34" s="1" t="n">
        <v>-15908.51</v>
      </c>
      <c r="G34" s="1" t="n">
        <v>63126.67</v>
      </c>
      <c r="H34" s="1" t="n">
        <v>-17376.91</v>
      </c>
      <c r="I34" s="1" t="n">
        <v>0</v>
      </c>
      <c r="J34" s="1" t="n">
        <v>0</v>
      </c>
      <c r="K34" s="1" t="n">
        <v>0</v>
      </c>
      <c r="L34" s="1" t="n">
        <v>0</v>
      </c>
      <c r="M34" s="1" t="n">
        <v>0</v>
      </c>
      <c r="N34" s="1" t="n">
        <v>146381.01</v>
      </c>
      <c r="O34" s="1" t="n">
        <v>176222.26</v>
      </c>
      <c r="P34" s="1" t="n">
        <v>281909.77</v>
      </c>
      <c r="Q34" s="1" t="n">
        <v>-177475.64</v>
      </c>
      <c r="R34" s="1" t="n">
        <v>280656.39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customFormat="false" ht="12.75" hidden="false" customHeight="false" outlineLevel="0" collapsed="false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customFormat="false" ht="12.75" hidden="false" customHeight="false" outlineLevel="0" collapsed="false">
      <c r="A36" s="1" t="s">
        <v>53</v>
      </c>
      <c r="B36" s="1" t="s">
        <v>54</v>
      </c>
      <c r="C36" s="1" t="s">
        <v>55</v>
      </c>
      <c r="D36" s="1" t="n">
        <v>1243093.71447674</v>
      </c>
      <c r="E36" s="1" t="n">
        <v>617260.868928503</v>
      </c>
      <c r="F36" s="1" t="n">
        <v>-91155.75</v>
      </c>
      <c r="G36" s="1" t="n">
        <v>-47515.78</v>
      </c>
      <c r="H36" s="1" t="n">
        <v>0</v>
      </c>
      <c r="I36" s="1" t="n">
        <v>0</v>
      </c>
      <c r="J36" s="1" t="n">
        <v>0</v>
      </c>
      <c r="K36" s="1" t="n">
        <v>0</v>
      </c>
      <c r="L36" s="1" t="n">
        <v>0</v>
      </c>
      <c r="M36" s="1" t="n">
        <v>0</v>
      </c>
      <c r="N36" s="1" t="n">
        <v>0</v>
      </c>
      <c r="O36" s="1" t="n">
        <v>-138671.53</v>
      </c>
      <c r="P36" s="1"/>
      <c r="Q36" s="1"/>
      <c r="R36" s="1" t="n">
        <v>-138671.53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customFormat="false" ht="12.75" hidden="false" customHeight="false" outlineLevel="0" collapsed="false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customFormat="false" ht="12.75" hidden="false" customHeight="false" outlineLevel="0" collapsed="false">
      <c r="A38" s="1" t="s">
        <v>56</v>
      </c>
      <c r="B38" s="1" t="s">
        <v>57</v>
      </c>
      <c r="C38" s="1" t="s">
        <v>58</v>
      </c>
      <c r="D38" s="1" t="n">
        <v>539719.375927685</v>
      </c>
      <c r="E38" s="1" t="n">
        <v>80626.3940808739</v>
      </c>
      <c r="F38" s="1" t="n">
        <v>13161.19</v>
      </c>
      <c r="G38" s="1" t="n">
        <v>63418.82</v>
      </c>
      <c r="H38" s="1" t="n">
        <v>0</v>
      </c>
      <c r="I38" s="1" t="n">
        <v>0</v>
      </c>
      <c r="J38" s="1" t="n">
        <v>0</v>
      </c>
      <c r="K38" s="1" t="n">
        <v>0</v>
      </c>
      <c r="L38" s="1" t="n">
        <v>0</v>
      </c>
      <c r="M38" s="1" t="n">
        <v>0</v>
      </c>
      <c r="N38" s="1" t="n">
        <v>0</v>
      </c>
      <c r="O38" s="1" t="n">
        <v>76580.01</v>
      </c>
      <c r="P38" s="1"/>
      <c r="Q38" s="1"/>
      <c r="R38" s="1" t="n">
        <v>76580.01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customFormat="false" ht="12.75" hidden="false" customHeight="false" outlineLevel="0" collapsed="false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customFormat="false" ht="12.75" hidden="false" customHeight="false" outlineLevel="0" collapsed="false">
      <c r="A40" s="1" t="s">
        <v>59</v>
      </c>
      <c r="B40" s="1" t="s">
        <v>60</v>
      </c>
      <c r="C40" s="1" t="s">
        <v>61</v>
      </c>
      <c r="D40" s="1" t="n">
        <v>251437.188425373</v>
      </c>
      <c r="E40" s="1" t="n">
        <v>-40782.3554677832</v>
      </c>
      <c r="F40" s="1" t="n">
        <v>10362.2</v>
      </c>
      <c r="G40" s="1" t="n">
        <v>-15838.59</v>
      </c>
      <c r="H40" s="1" t="n">
        <v>17339.87</v>
      </c>
      <c r="I40" s="1" t="n">
        <v>0</v>
      </c>
      <c r="J40" s="1" t="n">
        <v>0</v>
      </c>
      <c r="K40" s="1" t="n">
        <v>0</v>
      </c>
      <c r="L40" s="1" t="n">
        <v>0</v>
      </c>
      <c r="M40" s="1" t="n">
        <v>0</v>
      </c>
      <c r="N40" s="1" t="n">
        <v>0</v>
      </c>
      <c r="O40" s="1" t="n">
        <v>11863.48</v>
      </c>
      <c r="P40" s="1"/>
      <c r="Q40" s="1"/>
      <c r="R40" s="1" t="n">
        <v>11863.48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customFormat="false" ht="12.75" hidden="false" customHeight="false" outlineLevel="0" collapsed="false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customFormat="false" ht="12.75" hidden="false" customHeight="false" outlineLevel="0" collapsed="false">
      <c r="A42" s="1" t="s">
        <v>62</v>
      </c>
      <c r="B42" s="1" t="s">
        <v>62</v>
      </c>
      <c r="C42" s="1"/>
      <c r="D42" s="1" t="n">
        <v>6987002.19818425</v>
      </c>
      <c r="E42" s="1" t="n">
        <v>-649071.807597496</v>
      </c>
      <c r="F42" s="1" t="n">
        <v>-95341.73</v>
      </c>
      <c r="G42" s="1" t="n">
        <v>111290.03</v>
      </c>
      <c r="H42" s="1" t="n">
        <v>288869.23</v>
      </c>
      <c r="I42" s="1" t="n">
        <v>474745.18</v>
      </c>
      <c r="J42" s="1" t="n">
        <v>-59813.36</v>
      </c>
      <c r="K42" s="1" t="n">
        <v>180288.29</v>
      </c>
      <c r="L42" s="1" t="n">
        <v>108356.01</v>
      </c>
      <c r="M42" s="1" t="n">
        <v>-83456.32</v>
      </c>
      <c r="N42" s="1" t="n">
        <v>1385475.08</v>
      </c>
      <c r="O42" s="1" t="n">
        <v>2310412.41</v>
      </c>
      <c r="P42" s="1" t="n">
        <v>1460402.81</v>
      </c>
      <c r="Q42" s="1" t="n">
        <v>-2594267.6</v>
      </c>
      <c r="R42" s="1" t="n">
        <v>1176547.62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customFormat="false" ht="12.75" hidden="false" customHeight="false" outlineLevel="0" collapsed="false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customFormat="false" ht="12.75" hidden="false" customHeight="false" outlineLevel="0" collapsed="false">
      <c r="A44" s="1"/>
      <c r="B44" s="1"/>
      <c r="C44" s="1" t="s">
        <v>17</v>
      </c>
      <c r="D44" s="1" t="n">
        <v>12500000</v>
      </c>
      <c r="E44" s="1"/>
      <c r="F44" s="1"/>
      <c r="G44" s="1"/>
      <c r="H44" s="1"/>
      <c r="I44" s="1"/>
      <c r="J44" s="1" t="s">
        <v>63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customFormat="false" ht="12.75" hidden="false" customHeight="false" outlineLevel="0" collapsed="false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customFormat="false" ht="12.75" hidden="false" customHeight="false" outlineLevel="0" collapsed="false">
      <c r="A46" s="1" t="s">
        <v>64</v>
      </c>
      <c r="B46" s="1" t="s">
        <v>65</v>
      </c>
      <c r="C46" s="1" t="s">
        <v>66</v>
      </c>
      <c r="D46" s="1" t="n">
        <v>11411200.8859117</v>
      </c>
      <c r="E46" s="1" t="n">
        <v>1.4232818621806E-005</v>
      </c>
      <c r="F46" s="1" t="n">
        <v>45860.27</v>
      </c>
      <c r="G46" s="1" t="n">
        <v>54109.47</v>
      </c>
      <c r="H46" s="1" t="n">
        <v>124540.18</v>
      </c>
      <c r="I46" s="1" t="n">
        <v>77068.78</v>
      </c>
      <c r="J46" s="1" t="n">
        <v>75414.58</v>
      </c>
      <c r="K46" s="1" t="n">
        <v>134077.64</v>
      </c>
      <c r="L46" s="1" t="n">
        <v>429786.05</v>
      </c>
      <c r="M46" s="1" t="n">
        <v>118391.18</v>
      </c>
      <c r="N46" s="1" t="n">
        <v>1083243.13</v>
      </c>
      <c r="O46" s="1" t="n">
        <v>2142491.28</v>
      </c>
      <c r="P46" s="1" t="n">
        <v>344226</v>
      </c>
      <c r="Q46" s="1" t="n">
        <v>1221747.4</v>
      </c>
      <c r="R46" s="1" t="n">
        <v>3708464.68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customFormat="false" ht="12.75" hidden="false" customHeight="false" outlineLevel="0" collapsed="false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customFormat="false" ht="12.75" hidden="false" customHeight="false" outlineLevel="0" collapsed="false">
      <c r="A48" s="1" t="s">
        <v>67</v>
      </c>
      <c r="B48" s="1" t="s">
        <v>68</v>
      </c>
      <c r="C48" s="1" t="s">
        <v>69</v>
      </c>
      <c r="D48" s="1" t="n">
        <v>52202.8773549933</v>
      </c>
      <c r="E48" s="1" t="n">
        <v>52202.8773549933</v>
      </c>
      <c r="F48" s="1" t="n">
        <v>3181.7</v>
      </c>
      <c r="G48" s="1" t="n">
        <v>0</v>
      </c>
      <c r="H48" s="1" t="n">
        <v>0</v>
      </c>
      <c r="I48" s="1" t="n">
        <v>0</v>
      </c>
      <c r="J48" s="1" t="n">
        <v>0</v>
      </c>
      <c r="K48" s="1" t="n">
        <v>0</v>
      </c>
      <c r="L48" s="1" t="n">
        <v>0</v>
      </c>
      <c r="M48" s="1" t="n">
        <v>0</v>
      </c>
      <c r="N48" s="1" t="n">
        <v>0</v>
      </c>
      <c r="O48" s="1" t="n">
        <v>3181.7</v>
      </c>
      <c r="P48" s="1"/>
      <c r="Q48" s="1"/>
      <c r="R48" s="1" t="n">
        <v>3181.7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customFormat="false" ht="12.75" hidden="false" customHeight="false" outlineLevel="0" collapsed="false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customFormat="false" ht="12.75" hidden="false" customHeight="false" outlineLevel="0" collapsed="false">
      <c r="A50" s="1" t="s">
        <v>70</v>
      </c>
      <c r="B50" s="1" t="s">
        <v>71</v>
      </c>
      <c r="C50" s="1" t="s">
        <v>72</v>
      </c>
      <c r="D50" s="1" t="n">
        <v>686881.973218232</v>
      </c>
      <c r="E50" s="1" t="n">
        <v>-137195.356635782</v>
      </c>
      <c r="F50" s="1" t="n">
        <v>-12726.81</v>
      </c>
      <c r="G50" s="1" t="n">
        <v>-31677.19</v>
      </c>
      <c r="H50" s="1" t="n">
        <v>138718.93</v>
      </c>
      <c r="I50" s="1" t="n">
        <v>0</v>
      </c>
      <c r="J50" s="1" t="n">
        <v>0</v>
      </c>
      <c r="K50" s="1" t="n">
        <v>0</v>
      </c>
      <c r="L50" s="1" t="n">
        <v>0</v>
      </c>
      <c r="M50" s="1" t="n">
        <v>0</v>
      </c>
      <c r="N50" s="1" t="n">
        <v>0</v>
      </c>
      <c r="O50" s="1" t="n">
        <v>94314.93</v>
      </c>
      <c r="P50" s="1"/>
      <c r="Q50" s="1"/>
      <c r="R50" s="1" t="n">
        <v>94314.93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customFormat="false" ht="12.75" hidden="false" customHeight="false" outlineLevel="0" collapsed="false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customFormat="false" ht="12.75" hidden="false" customHeight="false" outlineLevel="0" collapsed="false">
      <c r="A52" s="1" t="s">
        <v>73</v>
      </c>
      <c r="B52" s="1" t="s">
        <v>73</v>
      </c>
      <c r="C52" s="1"/>
      <c r="D52" s="1" t="n">
        <v>11854656.4364238</v>
      </c>
      <c r="E52" s="1" t="n">
        <v>1055534.74556437</v>
      </c>
      <c r="F52" s="1" t="n">
        <v>36315.16</v>
      </c>
      <c r="G52" s="1" t="n">
        <v>22432.28</v>
      </c>
      <c r="H52" s="1" t="n">
        <v>263259.11</v>
      </c>
      <c r="I52" s="1" t="n">
        <v>77068.78</v>
      </c>
      <c r="J52" s="1" t="n">
        <v>75414.58</v>
      </c>
      <c r="K52" s="1" t="n">
        <v>134077.64</v>
      </c>
      <c r="L52" s="1" t="n">
        <v>429786.05</v>
      </c>
      <c r="M52" s="1" t="n">
        <v>118391.18</v>
      </c>
      <c r="N52" s="1" t="n">
        <v>1083243.13</v>
      </c>
      <c r="O52" s="1" t="n">
        <v>2239987.91</v>
      </c>
      <c r="P52" s="1" t="n">
        <v>344226</v>
      </c>
      <c r="Q52" s="1" t="n">
        <v>1221747.4</v>
      </c>
      <c r="R52" s="1" t="n">
        <v>3805961.31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customFormat="false" ht="12.75" hidden="false" customHeight="false" outlineLevel="0" collapsed="false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customFormat="false" ht="12.75" hidden="false" customHeight="false" outlineLevel="0" collapsed="false">
      <c r="A54" s="1"/>
      <c r="B54" s="1"/>
      <c r="C54" s="1" t="s">
        <v>17</v>
      </c>
      <c r="D54" s="1" t="n">
        <v>5000000</v>
      </c>
      <c r="E54" s="1"/>
      <c r="F54" s="1"/>
      <c r="G54" s="1"/>
      <c r="H54" s="1"/>
      <c r="I54" s="1"/>
      <c r="J54" s="1" t="s">
        <v>74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customFormat="false" ht="12.75" hidden="false" customHeight="false" outlineLevel="0" collapsed="false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customFormat="false" ht="12.75" hidden="false" customHeight="false" outlineLevel="0" collapsed="false">
      <c r="A56" s="1" t="s">
        <v>75</v>
      </c>
      <c r="B56" s="1" t="s">
        <v>76</v>
      </c>
      <c r="C56" s="1" t="s">
        <v>77</v>
      </c>
      <c r="D56" s="1" t="n">
        <v>3826684.70313045</v>
      </c>
      <c r="E56" s="1" t="n">
        <v>453899.981769965</v>
      </c>
      <c r="F56" s="1" t="n">
        <v>-6382.69</v>
      </c>
      <c r="G56" s="1" t="n">
        <v>71634.81</v>
      </c>
      <c r="H56" s="1" t="n">
        <v>28710.67</v>
      </c>
      <c r="I56" s="1" t="n">
        <v>106726.26</v>
      </c>
      <c r="J56" s="1" t="n">
        <v>68401.15</v>
      </c>
      <c r="K56" s="1" t="n">
        <v>107963.61</v>
      </c>
      <c r="L56" s="1" t="n">
        <v>204731.1</v>
      </c>
      <c r="M56" s="1" t="n">
        <v>63773.36</v>
      </c>
      <c r="N56" s="1" t="n">
        <v>194039.66</v>
      </c>
      <c r="O56" s="1" t="n">
        <v>839597.93</v>
      </c>
      <c r="P56" s="1" t="n">
        <v>673610.11</v>
      </c>
      <c r="Q56" s="1" t="n">
        <v>107208.74</v>
      </c>
      <c r="R56" s="1" t="n">
        <v>1620416.78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customFormat="false" ht="12.75" hidden="false" customHeight="false" outlineLevel="0" collapsed="false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customFormat="false" ht="12.75" hidden="false" customHeight="false" outlineLevel="0" collapsed="false">
      <c r="A58" s="1" t="s">
        <v>78</v>
      </c>
      <c r="B58" s="1" t="s">
        <v>79</v>
      </c>
      <c r="C58" s="1" t="s">
        <v>80</v>
      </c>
      <c r="D58" s="1" t="n">
        <v>445563.239343252</v>
      </c>
      <c r="E58" s="1" t="n">
        <v>-190248.523621688</v>
      </c>
      <c r="F58" s="1" t="n">
        <v>30194</v>
      </c>
      <c r="G58" s="1" t="n">
        <v>31677.19</v>
      </c>
      <c r="H58" s="1" t="n">
        <v>0</v>
      </c>
      <c r="I58" s="1" t="n">
        <v>0</v>
      </c>
      <c r="J58" s="1" t="n">
        <v>0</v>
      </c>
      <c r="K58" s="1" t="n">
        <v>0</v>
      </c>
      <c r="L58" s="1" t="n">
        <v>0</v>
      </c>
      <c r="M58" s="1" t="n">
        <v>0</v>
      </c>
      <c r="N58" s="1" t="n">
        <v>0</v>
      </c>
      <c r="O58" s="1" t="n">
        <v>61871.19</v>
      </c>
      <c r="P58" s="1"/>
      <c r="Q58" s="1"/>
      <c r="R58" s="1" t="n">
        <v>61871.19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customFormat="false" ht="12.75" hidden="false" customHeight="false" outlineLevel="0" collapsed="false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customFormat="false" ht="12.75" hidden="false" customHeight="false" outlineLevel="0" collapsed="false">
      <c r="A60" s="1" t="s">
        <v>81</v>
      </c>
      <c r="B60" s="1" t="s">
        <v>81</v>
      </c>
      <c r="C60" s="1"/>
      <c r="D60" s="1" t="n">
        <v>3925266.40502793</v>
      </c>
      <c r="E60" s="1" t="n">
        <v>156243.07180172</v>
      </c>
      <c r="F60" s="1" t="n">
        <v>23811.31</v>
      </c>
      <c r="G60" s="1" t="n">
        <v>103312</v>
      </c>
      <c r="H60" s="1" t="n">
        <v>28710.67</v>
      </c>
      <c r="I60" s="1" t="n">
        <v>106726.26</v>
      </c>
      <c r="J60" s="1" t="n">
        <v>68401.15</v>
      </c>
      <c r="K60" s="1" t="n">
        <v>107963.61</v>
      </c>
      <c r="L60" s="1" t="n">
        <v>204731.1</v>
      </c>
      <c r="M60" s="1" t="n">
        <v>63773.36</v>
      </c>
      <c r="N60" s="1" t="n">
        <v>194039.66</v>
      </c>
      <c r="O60" s="1" t="n">
        <v>901469.12</v>
      </c>
      <c r="P60" s="1" t="n">
        <v>673610.11</v>
      </c>
      <c r="Q60" s="1" t="n">
        <v>107208.74</v>
      </c>
      <c r="R60" s="1" t="n">
        <v>1682287.97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customFormat="false" ht="12.75" hidden="false" customHeight="false" outlineLevel="0" collapsed="false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customFormat="false" ht="12.75" hidden="false" customHeight="false" outlineLevel="0" collapsed="false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customFormat="false" ht="12.75" hidden="false" customHeight="false" outlineLevel="0" collapsed="false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customFormat="false" ht="12.75" hidden="false" customHeight="false" outlineLevel="0" collapsed="false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customFormat="false" ht="12.75" hidden="false" customHeight="false" outlineLevel="0" collapsed="false">
      <c r="A65" s="1" t="s">
        <v>0</v>
      </c>
      <c r="B65" s="1"/>
      <c r="C65" s="1" t="s">
        <v>1</v>
      </c>
      <c r="D65" s="1"/>
      <c r="E65" s="1" t="s">
        <v>2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customFormat="false" ht="12.75" hidden="false" customHeight="false" outlineLevel="0" collapsed="false">
      <c r="A66" s="1" t="s">
        <v>3</v>
      </c>
      <c r="B66" s="1"/>
      <c r="C66" s="1" t="s">
        <v>3</v>
      </c>
      <c r="D66" s="1" t="s">
        <v>4</v>
      </c>
      <c r="E66" s="1" t="s">
        <v>4</v>
      </c>
      <c r="F66" s="1" t="s">
        <v>5</v>
      </c>
      <c r="G66" s="1" t="s">
        <v>6</v>
      </c>
      <c r="H66" s="1" t="s">
        <v>7</v>
      </c>
      <c r="I66" s="1" t="s">
        <v>8</v>
      </c>
      <c r="J66" s="1" t="s">
        <v>9</v>
      </c>
      <c r="K66" s="1" t="s">
        <v>10</v>
      </c>
      <c r="L66" s="1" t="s">
        <v>11</v>
      </c>
      <c r="M66" s="1" t="s">
        <v>12</v>
      </c>
      <c r="N66" s="1" t="s">
        <v>13</v>
      </c>
      <c r="O66" s="1" t="s">
        <v>14</v>
      </c>
      <c r="P66" s="1" t="n">
        <v>2002</v>
      </c>
      <c r="Q66" s="1" t="s">
        <v>15</v>
      </c>
      <c r="R66" s="1" t="s">
        <v>16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customFormat="false" ht="12.75" hidden="false" customHeight="false" outlineLevel="0" collapsed="false">
      <c r="A67" s="1" t="s">
        <v>82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customFormat="false" ht="12.75" hidden="false" customHeight="false" outlineLevel="0" collapsed="false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customFormat="false" ht="12.75" hidden="false" customHeight="false" outlineLevel="0" collapsed="false">
      <c r="A69" s="1"/>
      <c r="B69" s="1"/>
      <c r="C69" s="1"/>
      <c r="D69" s="1"/>
      <c r="E69" s="1"/>
      <c r="F69" s="1"/>
      <c r="G69" s="1"/>
      <c r="H69" s="1"/>
      <c r="I69" s="1"/>
      <c r="J69" s="1" t="s">
        <v>83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customFormat="false" ht="12.75" hidden="false" customHeight="false" outlineLevel="0" collapsed="false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customFormat="false" ht="12.75" hidden="false" customHeight="false" outlineLevel="0" collapsed="false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 t="n">
        <v>0</v>
      </c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customFormat="false" ht="12.75" hidden="false" customHeight="false" outlineLevel="0" collapsed="false">
      <c r="A72" s="1" t="s">
        <v>84</v>
      </c>
      <c r="B72" s="1" t="s">
        <v>85</v>
      </c>
      <c r="C72" s="1" t="s">
        <v>22</v>
      </c>
      <c r="D72" s="1"/>
      <c r="E72" s="1"/>
      <c r="F72" s="1" t="n">
        <v>0</v>
      </c>
      <c r="G72" s="1" t="n">
        <v>0</v>
      </c>
      <c r="H72" s="1" t="n">
        <v>0</v>
      </c>
      <c r="I72" s="1" t="n">
        <v>148.212616</v>
      </c>
      <c r="J72" s="1" t="n">
        <v>152.45636</v>
      </c>
      <c r="K72" s="1" t="n">
        <v>146.860915</v>
      </c>
      <c r="L72" s="1" t="n">
        <v>301.509361</v>
      </c>
      <c r="M72" s="1" t="n">
        <v>144.921279</v>
      </c>
      <c r="N72" s="1" t="n">
        <v>149.116289</v>
      </c>
      <c r="O72" s="1" t="n">
        <v>1043.07682</v>
      </c>
      <c r="P72" s="1" t="n">
        <v>0</v>
      </c>
      <c r="Q72" s="1" t="n">
        <v>0</v>
      </c>
      <c r="R72" s="1" t="n">
        <v>1043.07682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customFormat="false" ht="12.75" hidden="false" customHeight="false" outlineLevel="0" collapsed="false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customFormat="false" ht="12.75" hidden="false" customHeight="false" outlineLevel="0" collapsed="false">
      <c r="A74" s="1" t="s">
        <v>86</v>
      </c>
      <c r="B74" s="1" t="s">
        <v>87</v>
      </c>
      <c r="C74" s="1" t="s">
        <v>27</v>
      </c>
      <c r="D74" s="1"/>
      <c r="E74" s="1"/>
      <c r="F74" s="1" t="n">
        <v>0</v>
      </c>
      <c r="G74" s="1" t="n">
        <v>10.382539</v>
      </c>
      <c r="H74" s="1" t="n">
        <v>-372.732218</v>
      </c>
      <c r="I74" s="1" t="n">
        <v>-18.430041</v>
      </c>
      <c r="J74" s="1" t="n">
        <v>-7.519049</v>
      </c>
      <c r="K74" s="1" t="n">
        <v>7.209206</v>
      </c>
      <c r="L74" s="1" t="n">
        <v>16.283645</v>
      </c>
      <c r="M74" s="1" t="n">
        <v>-0.622678</v>
      </c>
      <c r="N74" s="1" t="n">
        <v>48.787102</v>
      </c>
      <c r="O74" s="1" t="n">
        <v>-316.641494</v>
      </c>
      <c r="P74" s="1" t="n">
        <v>137.057149</v>
      </c>
      <c r="Q74" s="1" t="n">
        <v>0</v>
      </c>
      <c r="R74" s="1" t="n">
        <v>-179.584345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customFormat="false" ht="12.75" hidden="false" customHeight="false" outlineLevel="0" collapsed="false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customFormat="false" ht="12.75" hidden="false" customHeight="false" outlineLevel="0" collapsed="false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 t="n">
        <v>-1575161.25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customFormat="false" ht="12.75" hidden="false" customHeight="false" outlineLevel="0" collapsed="false">
      <c r="A77" s="1" t="s">
        <v>88</v>
      </c>
      <c r="B77" s="1" t="s">
        <v>89</v>
      </c>
      <c r="C77" s="1" t="s">
        <v>77</v>
      </c>
      <c r="D77" s="1"/>
      <c r="E77" s="1"/>
      <c r="F77" s="1" t="n">
        <v>0</v>
      </c>
      <c r="G77" s="1" t="n">
        <v>-34.907</v>
      </c>
      <c r="H77" s="1" t="n">
        <v>38.473605</v>
      </c>
      <c r="I77" s="1" t="n">
        <v>-29.642523</v>
      </c>
      <c r="J77" s="1" t="n">
        <v>30.491272</v>
      </c>
      <c r="K77" s="1" t="n">
        <v>0</v>
      </c>
      <c r="L77" s="1" t="n">
        <v>90.452808</v>
      </c>
      <c r="M77" s="1" t="n">
        <v>0</v>
      </c>
      <c r="N77" s="1" t="n">
        <v>14.574853</v>
      </c>
      <c r="O77" s="1" t="n">
        <v>109.443015</v>
      </c>
      <c r="P77" s="1" t="n">
        <v>94.93307</v>
      </c>
      <c r="Q77" s="1" t="n">
        <v>-157.516125</v>
      </c>
      <c r="R77" s="1" t="n">
        <v>46.85996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customFormat="false" ht="12.75" hidden="false" customHeight="false" outlineLevel="0" collapsed="false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customFormat="false" ht="12.75" hidden="false" customHeight="false" outlineLevel="0" collapsed="false">
      <c r="A79" s="1" t="s">
        <v>90</v>
      </c>
      <c r="B79" s="1" t="s">
        <v>91</v>
      </c>
      <c r="C79" s="1" t="s">
        <v>66</v>
      </c>
      <c r="D79" s="1"/>
      <c r="E79" s="1"/>
      <c r="F79" s="1" t="n">
        <v>0</v>
      </c>
      <c r="G79" s="1" t="n">
        <v>-16.269581</v>
      </c>
      <c r="H79" s="1" t="n">
        <v>-36.150495</v>
      </c>
      <c r="I79" s="1" t="n">
        <v>-105.080472</v>
      </c>
      <c r="J79" s="1" t="n">
        <v>-21.496839</v>
      </c>
      <c r="K79" s="1" t="n">
        <v>76.011979</v>
      </c>
      <c r="L79" s="1" t="n">
        <v>315.376651</v>
      </c>
      <c r="M79" s="1" t="n">
        <v>0.622678</v>
      </c>
      <c r="N79" s="1" t="n">
        <v>131.855286</v>
      </c>
      <c r="O79" s="1" t="n">
        <v>344.869207</v>
      </c>
      <c r="P79" s="1" t="n">
        <v>500.495437</v>
      </c>
      <c r="Q79" s="1" t="n">
        <v>0</v>
      </c>
      <c r="R79" s="1" t="n">
        <v>845.364644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customFormat="false" ht="12.75" hidden="false" customHeight="false" outlineLevel="0" collapsed="false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customFormat="false" ht="12.75" hidden="false" customHeight="false" outlineLevel="0" collapsed="false">
      <c r="A81" s="1" t="s">
        <v>92</v>
      </c>
      <c r="B81" s="1" t="s">
        <v>93</v>
      </c>
      <c r="C81" s="1" t="s">
        <v>45</v>
      </c>
      <c r="D81" s="1"/>
      <c r="E81" s="1"/>
      <c r="F81" s="1" t="n">
        <v>0</v>
      </c>
      <c r="G81" s="1" t="n">
        <v>4.986714</v>
      </c>
      <c r="H81" s="1" t="n">
        <v>-10.425106</v>
      </c>
      <c r="I81" s="1" t="n">
        <v>34.582944</v>
      </c>
      <c r="J81" s="1" t="n">
        <v>31.966656</v>
      </c>
      <c r="K81" s="1" t="n">
        <v>34.267547</v>
      </c>
      <c r="L81" s="1" t="n">
        <v>70.027981</v>
      </c>
      <c r="M81" s="1" t="n">
        <v>33.814965</v>
      </c>
      <c r="N81" s="1" t="n">
        <v>44.191074</v>
      </c>
      <c r="O81" s="1" t="n">
        <v>243.412775</v>
      </c>
      <c r="P81" s="1" t="n">
        <v>27.55263</v>
      </c>
      <c r="Q81" s="1" t="n">
        <v>0</v>
      </c>
      <c r="R81" s="1" t="n">
        <v>270.965405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customFormat="false" ht="12.75" hidden="false" customHeight="false" outlineLevel="0" collapsed="false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customFormat="false" ht="12.75" hidden="false" customHeight="false" outlineLevel="0" collapsed="false">
      <c r="A83" s="1" t="s">
        <v>94</v>
      </c>
      <c r="B83" s="1" t="s">
        <v>95</v>
      </c>
      <c r="C83" s="1" t="s">
        <v>80</v>
      </c>
      <c r="D83" s="1"/>
      <c r="E83" s="1"/>
      <c r="F83" s="1" t="n">
        <v>0</v>
      </c>
      <c r="G83" s="1" t="n">
        <v>-27.9256</v>
      </c>
      <c r="H83" s="1" t="n">
        <v>0</v>
      </c>
      <c r="I83" s="1" t="n">
        <v>0</v>
      </c>
      <c r="J83" s="1" t="n">
        <v>0</v>
      </c>
      <c r="K83" s="1" t="n">
        <v>0</v>
      </c>
      <c r="L83" s="1" t="n">
        <v>0</v>
      </c>
      <c r="M83" s="1" t="n">
        <v>0</v>
      </c>
      <c r="N83" s="1" t="n">
        <v>0</v>
      </c>
      <c r="O83" s="1" t="n">
        <v>-27.9256</v>
      </c>
      <c r="P83" s="1"/>
      <c r="Q83" s="1"/>
      <c r="R83" s="1" t="n">
        <v>-27.9256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customFormat="false" ht="12.75" hidden="false" customHeight="false" outlineLevel="0" collapsed="false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customFormat="false" ht="12.75" hidden="false" customHeight="false" outlineLevel="0" collapsed="false">
      <c r="A85" s="1" t="s">
        <v>96</v>
      </c>
      <c r="B85" s="1" t="s">
        <v>97</v>
      </c>
      <c r="C85" s="1" t="s">
        <v>49</v>
      </c>
      <c r="D85" s="1"/>
      <c r="E85" s="1"/>
      <c r="F85" s="1" t="n">
        <v>0</v>
      </c>
      <c r="G85" s="1" t="n">
        <v>0</v>
      </c>
      <c r="H85" s="1" t="n">
        <v>-76.947211</v>
      </c>
      <c r="I85" s="1" t="n">
        <v>0</v>
      </c>
      <c r="J85" s="1" t="n">
        <v>0</v>
      </c>
      <c r="K85" s="1" t="n">
        <v>0</v>
      </c>
      <c r="L85" s="1" t="n">
        <v>0</v>
      </c>
      <c r="M85" s="1" t="n">
        <v>0</v>
      </c>
      <c r="N85" s="1" t="n">
        <v>0</v>
      </c>
      <c r="O85" s="1" t="n">
        <v>-76.947211</v>
      </c>
      <c r="P85" s="1" t="n">
        <v>0</v>
      </c>
      <c r="Q85" s="1" t="n">
        <v>0</v>
      </c>
      <c r="R85" s="1" t="n">
        <v>-76.947211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customFormat="false" ht="12.75" hidden="false" customHeight="false" outlineLevel="0" collapsed="false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customFormat="false" ht="12.75" hidden="false" customHeight="false" outlineLevel="0" collapsed="false">
      <c r="A87" s="1" t="s">
        <v>98</v>
      </c>
      <c r="B87" s="1" t="s">
        <v>99</v>
      </c>
      <c r="C87" s="1"/>
      <c r="D87" s="1"/>
      <c r="E87" s="1"/>
      <c r="F87" s="1" t="n">
        <v>0</v>
      </c>
      <c r="G87" s="1" t="n">
        <v>-63.732928</v>
      </c>
      <c r="H87" s="1" t="n">
        <v>-457.781425</v>
      </c>
      <c r="I87" s="1" t="n">
        <v>29.642524</v>
      </c>
      <c r="J87" s="1" t="n">
        <v>185.8984</v>
      </c>
      <c r="K87" s="1" t="n">
        <v>264.349647</v>
      </c>
      <c r="L87" s="1" t="n">
        <v>793.650446</v>
      </c>
      <c r="M87" s="1" t="n">
        <v>178.736244</v>
      </c>
      <c r="N87" s="1" t="n">
        <v>388.524604</v>
      </c>
      <c r="O87" s="1" t="n">
        <v>1319.287512</v>
      </c>
      <c r="P87" s="1" t="n">
        <v>760.038286</v>
      </c>
      <c r="Q87" s="1" t="n">
        <v>-157.516125</v>
      </c>
      <c r="R87" s="1" t="n">
        <v>1921.809673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customFormat="false" ht="12.75" hidden="false" customHeight="false" outlineLevel="0" collapsed="false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customFormat="false" ht="12.75" hidden="false" customHeight="false" outlineLevel="0" collapsed="false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customFormat="false" ht="12.75" hidden="false" customHeight="false" outlineLevel="0" collapsed="false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customFormat="false" ht="12.75" hidden="false" customHeight="false" outlineLevel="0" collapsed="false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customFormat="false" ht="12.75" hidden="false" customHeight="false" outlineLevel="0" collapsed="false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customFormat="false" ht="12.75" hidden="false" customHeight="false" outlineLevel="0" collapsed="false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customFormat="false" ht="12.75" hidden="false" customHeight="false" outlineLevel="0" collapsed="false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customFormat="false" ht="12.75" hidden="false" customHeight="false" outlineLevel="0" collapsed="false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customFormat="false" ht="12.75" hidden="false" customHeight="false" outlineLevel="0" collapsed="false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customFormat="false" ht="12.75" hidden="false" customHeight="false" outlineLevel="0" collapsed="false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customFormat="false" ht="12.75" hidden="false" customHeight="false" outlineLevel="0" collapsed="false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customFormat="false" ht="12.75" hidden="false" customHeight="false" outlineLevel="0" collapsed="false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customFormat="false" ht="12.75" hidden="false" customHeight="false" outlineLevel="0" collapsed="false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customFormat="false" ht="12.75" hidden="false" customHeight="false" outlineLevel="0" collapsed="false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customFormat="false" ht="12.75" hidden="false" customHeight="false" outlineLevel="0" collapsed="false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customFormat="false" ht="12.75" hidden="false" customHeight="false" outlineLevel="0" collapsed="false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customFormat="false" ht="12.75" hidden="false" customHeight="false" outlineLevel="0" collapsed="false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customFormat="false" ht="12.75" hidden="false" customHeight="false" outlineLevel="0" collapsed="false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customFormat="false" ht="12.75" hidden="false" customHeight="false" outlineLevel="0" collapsed="false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customFormat="false" ht="12.75" hidden="false" customHeight="false" outlineLevel="0" collapsed="false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customFormat="false" ht="12.75" hidden="false" customHeight="false" outlineLevel="0" collapsed="false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customFormat="false" ht="12.75" hidden="false" customHeight="false" outlineLevel="0" collapsed="false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customFormat="false" ht="12.75" hidden="false" customHeight="false" outlineLevel="0" collapsed="false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customFormat="false" ht="12.75" hidden="false" customHeight="false" outlineLevel="0" collapsed="false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customFormat="false" ht="12.75" hidden="false" customHeight="false" outlineLevel="0" collapsed="false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customFormat="false" ht="12.75" hidden="false" customHeight="false" outlineLevel="0" collapsed="false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customFormat="false" ht="12.75" hidden="false" customHeight="false" outlineLevel="0" collapsed="false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customFormat="false" ht="12.75" hidden="false" customHeight="false" outlineLevel="0" collapsed="false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customFormat="false" ht="12.75" hidden="false" customHeight="false" outlineLevel="0" collapsed="false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customFormat="false" ht="12.75" hidden="false" customHeight="false" outlineLevel="0" collapsed="false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customFormat="false" ht="12.75" hidden="false" customHeight="false" outlineLevel="0" collapsed="false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customFormat="false" ht="12.75" hidden="false" customHeight="false" outlineLevel="0" collapsed="false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customFormat="false" ht="12.75" hidden="false" customHeight="false" outlineLevel="0" collapsed="false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customFormat="false" ht="12.75" hidden="false" customHeight="false" outlineLevel="0" collapsed="false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customFormat="false" ht="12.75" hidden="false" customHeight="false" outlineLevel="0" collapsed="false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customFormat="false" ht="12.75" hidden="false" customHeight="false" outlineLevel="0" collapsed="false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customFormat="false" ht="12.75" hidden="false" customHeight="false" outlineLevel="0" collapsed="false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customFormat="false" ht="12.75" hidden="false" customHeight="false" outlineLevel="0" collapsed="false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customFormat="false" ht="12.75" hidden="false" customHeight="false" outlineLevel="0" collapsed="false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customFormat="false" ht="12.75" hidden="false" customHeight="false" outlineLevel="0" collapsed="false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customFormat="false" ht="12.75" hidden="false" customHeight="false" outlineLevel="0" collapsed="false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customFormat="false" ht="12.75" hidden="false" customHeight="false" outlineLevel="0" collapsed="false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customFormat="false" ht="12.75" hidden="false" customHeight="false" outlineLevel="0" collapsed="false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customFormat="false" ht="12.75" hidden="false" customHeight="false" outlineLevel="0" collapsed="false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customFormat="false" ht="12.75" hidden="false" customHeight="false" outlineLevel="0" collapsed="false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customFormat="false" ht="12.75" hidden="false" customHeight="false" outlineLevel="0" collapsed="false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customFormat="false" ht="12.75" hidden="false" customHeight="false" outlineLevel="0" collapsed="false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customFormat="false" ht="12.75" hidden="false" customHeight="false" outlineLevel="0" collapsed="false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customFormat="false" ht="12.75" hidden="false" customHeight="false" outlineLevel="0" collapsed="false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customFormat="false" ht="12.75" hidden="false" customHeight="false" outlineLevel="0" collapsed="false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customFormat="false" ht="12.75" hidden="false" customHeight="false" outlineLevel="0" collapsed="false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customFormat="false" ht="12.75" hidden="false" customHeight="false" outlineLevel="0" collapsed="false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customFormat="false" ht="12.75" hidden="false" customHeight="false" outlineLevel="0" collapsed="false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73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pane xSplit="3" ySplit="7" topLeftCell="AY70" activePane="bottomRight" state="split"/>
      <selection pane="topLeft" activeCell="A1" activeCellId="0" sqref="A1"/>
      <selection pane="topRight" activeCell="AY1" activeCellId="0" sqref="AY1"/>
      <selection pane="bottomLeft" activeCell="A70" activeCellId="0" sqref="A70"/>
      <selection pane="bottomRight" activeCell="BD83" activeCellId="0" sqref="BD83"/>
    </sheetView>
  </sheetViews>
  <sheetFormatPr defaultColWidth="12.70703125" defaultRowHeight="12.75" customHeight="true" zeroHeight="false" outlineLevelRow="0" outlineLevelCol="0"/>
  <cols>
    <col collapsed="false" customWidth="false" hidden="true" outlineLevel="0" max="9" min="9" style="0" width="12.7"/>
    <col collapsed="false" customWidth="false" hidden="true" outlineLevel="0" max="11" min="11" style="0" width="12.7"/>
    <col collapsed="false" customWidth="false" hidden="true" outlineLevel="0" max="13" min="13" style="0" width="12.7"/>
    <col collapsed="false" customWidth="false" hidden="true" outlineLevel="0" max="15" min="15" style="0" width="12.7"/>
    <col collapsed="false" customWidth="false" hidden="true" outlineLevel="0" max="19" min="19" style="0" width="12.7"/>
    <col collapsed="false" customWidth="false" hidden="true" outlineLevel="0" max="21" min="21" style="0" width="12.7"/>
    <col collapsed="false" customWidth="false" hidden="true" outlineLevel="0" max="23" min="23" style="0" width="12.7"/>
    <col collapsed="false" customWidth="false" hidden="true" outlineLevel="0" max="25" min="25" style="0" width="12.7"/>
    <col collapsed="false" customWidth="false" hidden="true" outlineLevel="0" max="27" min="27" style="0" width="12.7"/>
    <col collapsed="false" customWidth="false" hidden="true" outlineLevel="0" max="32" min="32" style="0" width="12.7"/>
    <col collapsed="false" customWidth="false" hidden="true" outlineLevel="0" max="92" min="59" style="0" width="12.7"/>
    <col collapsed="false" customWidth="false" hidden="true" outlineLevel="0" max="96" min="96" style="0" width="12.7"/>
    <col collapsed="false" customWidth="false" hidden="true" outlineLevel="0" max="103" min="103" style="0" width="12.7"/>
    <col collapsed="false" customWidth="false" hidden="true" outlineLevel="0" max="105" min="105" style="0" width="12.7"/>
    <col collapsed="false" customWidth="false" hidden="true" outlineLevel="0" max="111" min="111" style="0" width="12.7"/>
  </cols>
  <sheetData>
    <row r="1" customFormat="false" ht="51.75" hidden="false" customHeight="true" outlineLevel="0" collapsed="false">
      <c r="A1" s="81" t="s">
        <v>23890</v>
      </c>
      <c r="B1" s="81"/>
      <c r="C1" s="81"/>
      <c r="D1" s="82" t="s">
        <v>23891</v>
      </c>
      <c r="E1" s="82" t="s">
        <v>47</v>
      </c>
      <c r="F1" s="82" t="s">
        <v>23892</v>
      </c>
      <c r="G1" s="82" t="s">
        <v>23893</v>
      </c>
      <c r="H1" s="82" t="s">
        <v>23894</v>
      </c>
      <c r="I1" s="82"/>
      <c r="J1" s="82" t="s">
        <v>23895</v>
      </c>
      <c r="K1" s="82"/>
      <c r="L1" s="82" t="s">
        <v>23896</v>
      </c>
      <c r="M1" s="82"/>
      <c r="N1" s="82" t="s">
        <v>23897</v>
      </c>
      <c r="O1" s="82"/>
      <c r="P1" s="82" t="s">
        <v>23898</v>
      </c>
      <c r="Q1" s="82"/>
      <c r="R1" s="82" t="s">
        <v>23899</v>
      </c>
      <c r="S1" s="82"/>
      <c r="T1" s="82" t="s">
        <v>23900</v>
      </c>
      <c r="U1" s="82"/>
      <c r="V1" s="82" t="s">
        <v>23901</v>
      </c>
      <c r="W1" s="82"/>
      <c r="X1" s="82" t="s">
        <v>23902</v>
      </c>
      <c r="Y1" s="82"/>
      <c r="Z1" s="82" t="s">
        <v>23903</v>
      </c>
      <c r="AA1" s="82"/>
      <c r="AB1" s="82" t="s">
        <v>23904</v>
      </c>
      <c r="AC1" s="82" t="s">
        <v>23905</v>
      </c>
      <c r="AD1" s="82" t="s">
        <v>23906</v>
      </c>
      <c r="AE1" s="82" t="s">
        <v>23907</v>
      </c>
      <c r="AF1" s="82"/>
      <c r="AG1" s="82" t="s">
        <v>23908</v>
      </c>
      <c r="AH1" s="82" t="s">
        <v>23909</v>
      </c>
      <c r="AI1" s="82" t="s">
        <v>23910</v>
      </c>
      <c r="AJ1" s="82" t="s">
        <v>23911</v>
      </c>
      <c r="AK1" s="82"/>
      <c r="AL1" s="82" t="s">
        <v>29</v>
      </c>
      <c r="AM1" s="82" t="s">
        <v>23912</v>
      </c>
      <c r="AN1" s="82" t="s">
        <v>23913</v>
      </c>
      <c r="AO1" s="82" t="s">
        <v>23914</v>
      </c>
      <c r="AP1" s="82" t="s">
        <v>23915</v>
      </c>
      <c r="AQ1" s="82" t="s">
        <v>23916</v>
      </c>
      <c r="AR1" s="82" t="s">
        <v>23917</v>
      </c>
      <c r="AS1" s="82" t="s">
        <v>23918</v>
      </c>
      <c r="AT1" s="82" t="s">
        <v>70</v>
      </c>
      <c r="AU1" s="82" t="s">
        <v>23919</v>
      </c>
      <c r="AV1" s="82" t="s">
        <v>67</v>
      </c>
      <c r="AW1" s="82"/>
      <c r="AX1" s="82" t="s">
        <v>23920</v>
      </c>
      <c r="AY1" s="82" t="s">
        <v>23921</v>
      </c>
      <c r="AZ1" s="82" t="s">
        <v>23922</v>
      </c>
      <c r="BA1" s="82" t="s">
        <v>23923</v>
      </c>
      <c r="BB1" s="82" t="s">
        <v>23924</v>
      </c>
      <c r="BC1" s="82" t="s">
        <v>23925</v>
      </c>
      <c r="BD1" s="82" t="s">
        <v>23926</v>
      </c>
      <c r="BE1" s="82"/>
      <c r="BF1" s="82" t="s">
        <v>23927</v>
      </c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  <c r="CH1" s="82"/>
      <c r="CI1" s="82"/>
      <c r="CJ1" s="82"/>
      <c r="CK1" s="82"/>
      <c r="CL1" s="82"/>
      <c r="CM1" s="82"/>
      <c r="CN1" s="82"/>
      <c r="CO1" s="82" t="s">
        <v>23928</v>
      </c>
      <c r="CP1" s="82" t="s">
        <v>23929</v>
      </c>
      <c r="CQ1" s="82" t="s">
        <v>23930</v>
      </c>
      <c r="CR1" s="82"/>
      <c r="CS1" s="82" t="s">
        <v>23931</v>
      </c>
      <c r="CT1" s="82" t="s">
        <v>23932</v>
      </c>
      <c r="CU1" s="82" t="s">
        <v>85</v>
      </c>
      <c r="CV1" s="82" t="s">
        <v>23933</v>
      </c>
      <c r="CW1" s="82" t="s">
        <v>23934</v>
      </c>
      <c r="CX1" s="82" t="s">
        <v>23935</v>
      </c>
      <c r="CY1" s="82"/>
      <c r="CZ1" s="82" t="s">
        <v>23936</v>
      </c>
      <c r="DA1" s="82"/>
      <c r="DB1" s="82" t="s">
        <v>23937</v>
      </c>
      <c r="DC1" s="82" t="s">
        <v>23938</v>
      </c>
      <c r="DD1" s="82" t="s">
        <v>23939</v>
      </c>
      <c r="DE1" s="82" t="s">
        <v>23940</v>
      </c>
      <c r="DF1" s="82" t="s">
        <v>23941</v>
      </c>
      <c r="DG1" s="82"/>
      <c r="DH1" s="82" t="s">
        <v>23942</v>
      </c>
      <c r="DI1" s="82" t="s">
        <v>23943</v>
      </c>
      <c r="DJ1" s="82" t="s">
        <v>23944</v>
      </c>
      <c r="DK1" s="82" t="s">
        <v>23945</v>
      </c>
      <c r="DL1" s="82"/>
      <c r="DM1" s="82"/>
      <c r="DN1" s="82"/>
      <c r="DO1" s="82" t="s">
        <v>23946</v>
      </c>
      <c r="DP1" s="82"/>
      <c r="DQ1" s="82"/>
      <c r="DR1" s="82"/>
      <c r="DS1" s="82"/>
      <c r="DT1" s="82"/>
      <c r="DU1" s="82"/>
      <c r="DV1" s="82"/>
      <c r="DW1" s="82"/>
      <c r="DX1" s="82"/>
      <c r="DY1" s="82"/>
      <c r="DZ1" s="82"/>
      <c r="EA1" s="82"/>
      <c r="EB1" s="82"/>
      <c r="EC1" s="82"/>
      <c r="ED1" s="82"/>
      <c r="EE1" s="82"/>
      <c r="EF1" s="82"/>
      <c r="EG1" s="82"/>
      <c r="EH1" s="82"/>
      <c r="EI1" s="81"/>
      <c r="EJ1" s="81"/>
      <c r="EK1" s="81"/>
      <c r="EL1" s="81"/>
      <c r="EM1" s="81"/>
      <c r="EN1" s="81"/>
      <c r="EO1" s="81"/>
      <c r="EP1" s="81"/>
      <c r="EQ1" s="81"/>
      <c r="ER1" s="81"/>
      <c r="ES1" s="81"/>
      <c r="ET1" s="81"/>
      <c r="EU1" s="81"/>
      <c r="EV1" s="81"/>
      <c r="EW1" s="81"/>
      <c r="EX1" s="81"/>
      <c r="EY1" s="81"/>
      <c r="EZ1" s="81"/>
      <c r="FA1" s="81"/>
      <c r="FB1" s="81"/>
      <c r="FC1" s="81"/>
      <c r="FD1" s="81"/>
      <c r="FE1" s="81"/>
      <c r="FF1" s="81"/>
      <c r="FG1" s="81"/>
      <c r="FH1" s="81"/>
      <c r="FI1" s="81"/>
      <c r="FJ1" s="81"/>
      <c r="FK1" s="81"/>
      <c r="FL1" s="81"/>
      <c r="FM1" s="81"/>
      <c r="FN1" s="81"/>
      <c r="FO1" s="81"/>
      <c r="FP1" s="81"/>
      <c r="FQ1" s="81"/>
      <c r="FR1" s="81"/>
      <c r="FS1" s="81"/>
      <c r="FT1" s="81"/>
      <c r="FU1" s="81"/>
      <c r="FV1" s="81"/>
      <c r="FW1" s="81"/>
      <c r="FX1" s="81"/>
      <c r="FY1" s="81"/>
      <c r="FZ1" s="81"/>
      <c r="GA1" s="81"/>
      <c r="GB1" s="81"/>
      <c r="GC1" s="81"/>
      <c r="GD1" s="81"/>
      <c r="GE1" s="81"/>
      <c r="GF1" s="81"/>
      <c r="GG1" s="81"/>
      <c r="GH1" s="81"/>
      <c r="GI1" s="81"/>
      <c r="GJ1" s="81"/>
      <c r="GK1" s="81"/>
      <c r="GL1" s="81"/>
      <c r="GM1" s="81"/>
      <c r="GN1" s="81"/>
      <c r="GO1" s="81"/>
      <c r="GP1" s="81"/>
      <c r="GQ1" s="81"/>
      <c r="GR1" s="81"/>
      <c r="GS1" s="81"/>
      <c r="GT1" s="81"/>
      <c r="GU1" s="81"/>
      <c r="GV1" s="81"/>
      <c r="GW1" s="81"/>
      <c r="GX1" s="81"/>
      <c r="GY1" s="81"/>
      <c r="GZ1" s="81"/>
      <c r="HA1" s="81"/>
      <c r="HB1" s="81"/>
      <c r="HC1" s="81"/>
      <c r="HD1" s="81"/>
      <c r="HE1" s="81"/>
      <c r="HF1" s="81"/>
      <c r="HG1" s="81"/>
      <c r="HH1" s="81"/>
      <c r="HI1" s="81"/>
      <c r="HJ1" s="81"/>
      <c r="HK1" s="81"/>
      <c r="HL1" s="81"/>
      <c r="HM1" s="81"/>
      <c r="HN1" s="81"/>
      <c r="HO1" s="81"/>
      <c r="HP1" s="81"/>
      <c r="HQ1" s="81"/>
      <c r="HR1" s="81"/>
      <c r="HS1" s="81"/>
      <c r="HT1" s="81"/>
      <c r="HU1" s="81"/>
      <c r="HV1" s="81"/>
      <c r="HW1" s="81"/>
      <c r="HX1" s="81"/>
      <c r="HY1" s="81"/>
      <c r="HZ1" s="81"/>
      <c r="IA1" s="81"/>
      <c r="IB1" s="81"/>
      <c r="IC1" s="81"/>
      <c r="ID1" s="81"/>
      <c r="IE1" s="81"/>
      <c r="IF1" s="81"/>
      <c r="IG1" s="81"/>
      <c r="IH1" s="81"/>
      <c r="II1" s="81"/>
      <c r="IJ1" s="81"/>
      <c r="IK1" s="81"/>
      <c r="IL1" s="81"/>
      <c r="IM1" s="81"/>
      <c r="IN1" s="81"/>
      <c r="IO1" s="81"/>
      <c r="IP1" s="81"/>
      <c r="IQ1" s="81"/>
      <c r="IR1" s="81"/>
      <c r="IS1" s="81"/>
      <c r="IT1" s="81"/>
      <c r="IU1" s="81"/>
      <c r="IV1" s="81"/>
      <c r="IW1" s="81"/>
    </row>
    <row r="2" customFormat="false" ht="51.75" hidden="false" customHeight="true" outlineLevel="0" collapsed="false">
      <c r="A2" s="81" t="s">
        <v>23890</v>
      </c>
      <c r="B2" s="81"/>
      <c r="C2" s="81"/>
      <c r="D2" s="82" t="s">
        <v>23891</v>
      </c>
      <c r="E2" s="82" t="s">
        <v>47</v>
      </c>
      <c r="F2" s="82" t="s">
        <v>23892</v>
      </c>
      <c r="G2" s="82" t="s">
        <v>23893</v>
      </c>
      <c r="H2" s="82" t="s">
        <v>23894</v>
      </c>
      <c r="I2" s="82"/>
      <c r="J2" s="82" t="s">
        <v>23895</v>
      </c>
      <c r="K2" s="82"/>
      <c r="L2" s="82" t="s">
        <v>23896</v>
      </c>
      <c r="M2" s="82"/>
      <c r="N2" s="82" t="s">
        <v>23897</v>
      </c>
      <c r="O2" s="82"/>
      <c r="P2" s="82" t="s">
        <v>23898</v>
      </c>
      <c r="Q2" s="82"/>
      <c r="R2" s="82" t="s">
        <v>23899</v>
      </c>
      <c r="S2" s="82"/>
      <c r="T2" s="82" t="s">
        <v>23900</v>
      </c>
      <c r="U2" s="82"/>
      <c r="V2" s="82" t="s">
        <v>23901</v>
      </c>
      <c r="W2" s="82"/>
      <c r="X2" s="82" t="s">
        <v>23902</v>
      </c>
      <c r="Y2" s="82"/>
      <c r="Z2" s="82" t="s">
        <v>23903</v>
      </c>
      <c r="AA2" s="82"/>
      <c r="AB2" s="82" t="s">
        <v>23904</v>
      </c>
      <c r="AC2" s="82" t="s">
        <v>23905</v>
      </c>
      <c r="AD2" s="82" t="s">
        <v>23906</v>
      </c>
      <c r="AE2" s="82" t="s">
        <v>23907</v>
      </c>
      <c r="AF2" s="82"/>
      <c r="AG2" s="82" t="s">
        <v>23908</v>
      </c>
      <c r="AH2" s="82" t="s">
        <v>23909</v>
      </c>
      <c r="AI2" s="82" t="s">
        <v>23910</v>
      </c>
      <c r="AJ2" s="82" t="s">
        <v>23911</v>
      </c>
      <c r="AK2" s="82" t="s">
        <v>23947</v>
      </c>
      <c r="AL2" s="82" t="s">
        <v>29</v>
      </c>
      <c r="AM2" s="82" t="s">
        <v>23912</v>
      </c>
      <c r="AN2" s="82" t="s">
        <v>23913</v>
      </c>
      <c r="AO2" s="82" t="s">
        <v>23914</v>
      </c>
      <c r="AP2" s="82" t="s">
        <v>23915</v>
      </c>
      <c r="AQ2" s="82" t="s">
        <v>23916</v>
      </c>
      <c r="AR2" s="82" t="s">
        <v>23917</v>
      </c>
      <c r="AS2" s="82" t="s">
        <v>23918</v>
      </c>
      <c r="AT2" s="82" t="s">
        <v>70</v>
      </c>
      <c r="AU2" s="82" t="s">
        <v>23919</v>
      </c>
      <c r="AV2" s="82" t="s">
        <v>67</v>
      </c>
      <c r="AW2" s="82" t="s">
        <v>23948</v>
      </c>
      <c r="AX2" s="82" t="s">
        <v>23920</v>
      </c>
      <c r="AY2" s="82" t="s">
        <v>23921</v>
      </c>
      <c r="AZ2" s="82" t="s">
        <v>23922</v>
      </c>
      <c r="BA2" s="82" t="s">
        <v>23923</v>
      </c>
      <c r="BB2" s="82" t="s">
        <v>23924</v>
      </c>
      <c r="BC2" s="82" t="s">
        <v>23925</v>
      </c>
      <c r="BD2" s="82" t="s">
        <v>23926</v>
      </c>
      <c r="BE2" s="82" t="s">
        <v>23949</v>
      </c>
      <c r="BF2" s="82" t="s">
        <v>23927</v>
      </c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 t="s">
        <v>23928</v>
      </c>
      <c r="CP2" s="82" t="s">
        <v>23929</v>
      </c>
      <c r="CQ2" s="82" t="s">
        <v>23930</v>
      </c>
      <c r="CR2" s="82"/>
      <c r="CS2" s="82" t="s">
        <v>23931</v>
      </c>
      <c r="CT2" s="82" t="s">
        <v>23932</v>
      </c>
      <c r="CU2" s="82" t="s">
        <v>85</v>
      </c>
      <c r="CV2" s="82" t="s">
        <v>23933</v>
      </c>
      <c r="CW2" s="82" t="s">
        <v>23934</v>
      </c>
      <c r="CX2" s="82" t="s">
        <v>23935</v>
      </c>
      <c r="CY2" s="82"/>
      <c r="CZ2" s="82" t="s">
        <v>23936</v>
      </c>
      <c r="DA2" s="82"/>
      <c r="DB2" s="82" t="s">
        <v>23937</v>
      </c>
      <c r="DC2" s="82" t="s">
        <v>23938</v>
      </c>
      <c r="DD2" s="82" t="s">
        <v>23939</v>
      </c>
      <c r="DE2" s="82" t="s">
        <v>23940</v>
      </c>
      <c r="DF2" s="82" t="s">
        <v>23941</v>
      </c>
      <c r="DG2" s="82"/>
      <c r="DH2" s="82" t="s">
        <v>23942</v>
      </c>
      <c r="DI2" s="82" t="s">
        <v>23943</v>
      </c>
      <c r="DJ2" s="82" t="s">
        <v>23944</v>
      </c>
      <c r="DK2" s="82" t="s">
        <v>23950</v>
      </c>
      <c r="DL2" s="82" t="s">
        <v>23951</v>
      </c>
      <c r="DM2" s="82" t="s">
        <v>23945</v>
      </c>
      <c r="DN2" s="82" t="s">
        <v>23952</v>
      </c>
      <c r="DO2" s="82" t="s">
        <v>23953</v>
      </c>
      <c r="DP2" s="82"/>
      <c r="DQ2" s="82"/>
      <c r="DR2" s="82"/>
      <c r="DS2" s="82"/>
      <c r="DT2" s="82"/>
      <c r="DU2" s="82"/>
      <c r="DV2" s="82"/>
      <c r="DW2" s="82"/>
      <c r="DX2" s="82"/>
      <c r="DY2" s="82"/>
      <c r="DZ2" s="82"/>
      <c r="EA2" s="82"/>
      <c r="EB2" s="82"/>
      <c r="EC2" s="82"/>
      <c r="ED2" s="82"/>
      <c r="EE2" s="82"/>
      <c r="EF2" s="82"/>
      <c r="EG2" s="82"/>
      <c r="EH2" s="82"/>
      <c r="EI2" s="81"/>
      <c r="EJ2" s="81"/>
      <c r="EK2" s="81"/>
      <c r="EL2" s="81"/>
      <c r="EM2" s="81"/>
      <c r="EN2" s="81"/>
      <c r="EO2" s="81"/>
      <c r="EP2" s="81"/>
      <c r="EQ2" s="81"/>
      <c r="ER2" s="81"/>
      <c r="ES2" s="81"/>
      <c r="ET2" s="81"/>
      <c r="EU2" s="81"/>
      <c r="EV2" s="81"/>
      <c r="EW2" s="81"/>
      <c r="EX2" s="81"/>
      <c r="EY2" s="81"/>
      <c r="EZ2" s="81"/>
      <c r="FA2" s="81"/>
      <c r="FB2" s="81"/>
      <c r="FC2" s="81"/>
      <c r="FD2" s="81"/>
      <c r="FE2" s="81"/>
      <c r="FF2" s="81"/>
      <c r="FG2" s="81"/>
      <c r="FH2" s="81"/>
      <c r="FI2" s="81"/>
      <c r="FJ2" s="81"/>
      <c r="FK2" s="81"/>
      <c r="FL2" s="81"/>
      <c r="FM2" s="81"/>
      <c r="FN2" s="81"/>
      <c r="FO2" s="81"/>
      <c r="FP2" s="81"/>
      <c r="FQ2" s="81"/>
      <c r="FR2" s="81"/>
      <c r="FS2" s="81"/>
      <c r="FT2" s="81"/>
      <c r="FU2" s="81"/>
      <c r="FV2" s="81"/>
      <c r="FW2" s="81"/>
      <c r="FX2" s="81"/>
      <c r="FY2" s="81"/>
      <c r="FZ2" s="81"/>
      <c r="GA2" s="81"/>
      <c r="GB2" s="81"/>
      <c r="GC2" s="81"/>
      <c r="GD2" s="81"/>
      <c r="GE2" s="81"/>
      <c r="GF2" s="81"/>
      <c r="GG2" s="81"/>
      <c r="GH2" s="81"/>
      <c r="GI2" s="81"/>
      <c r="GJ2" s="81"/>
      <c r="GK2" s="81"/>
      <c r="GL2" s="81"/>
      <c r="GM2" s="81"/>
      <c r="GN2" s="81"/>
      <c r="GO2" s="81"/>
      <c r="GP2" s="81"/>
      <c r="GQ2" s="81"/>
      <c r="GR2" s="81"/>
      <c r="GS2" s="81"/>
      <c r="GT2" s="81"/>
      <c r="GU2" s="81"/>
      <c r="GV2" s="81"/>
      <c r="GW2" s="81"/>
      <c r="GX2" s="81"/>
      <c r="GY2" s="81"/>
      <c r="GZ2" s="81"/>
      <c r="HA2" s="81"/>
      <c r="HB2" s="81"/>
      <c r="HC2" s="81"/>
      <c r="HD2" s="81"/>
      <c r="HE2" s="81"/>
      <c r="HF2" s="81"/>
      <c r="HG2" s="81"/>
      <c r="HH2" s="81"/>
      <c r="HI2" s="81"/>
      <c r="HJ2" s="81"/>
      <c r="HK2" s="81"/>
      <c r="HL2" s="81"/>
      <c r="HM2" s="81"/>
      <c r="HN2" s="81"/>
      <c r="HO2" s="81"/>
      <c r="HP2" s="81"/>
      <c r="HQ2" s="81"/>
      <c r="HR2" s="81"/>
      <c r="HS2" s="81"/>
      <c r="HT2" s="81"/>
      <c r="HU2" s="81"/>
      <c r="HV2" s="81"/>
      <c r="HW2" s="81"/>
      <c r="HX2" s="81"/>
      <c r="HY2" s="81"/>
      <c r="HZ2" s="81"/>
      <c r="IA2" s="81"/>
      <c r="IB2" s="81"/>
      <c r="IC2" s="81"/>
      <c r="ID2" s="81"/>
      <c r="IE2" s="81"/>
      <c r="IF2" s="81"/>
      <c r="IG2" s="81"/>
      <c r="IH2" s="81"/>
      <c r="II2" s="81"/>
      <c r="IJ2" s="81"/>
      <c r="IK2" s="81"/>
      <c r="IL2" s="81"/>
      <c r="IM2" s="81"/>
      <c r="IN2" s="81"/>
      <c r="IO2" s="81"/>
      <c r="IP2" s="81"/>
      <c r="IQ2" s="81"/>
      <c r="IR2" s="81"/>
      <c r="IS2" s="81"/>
      <c r="IT2" s="81"/>
      <c r="IU2" s="81"/>
      <c r="IV2" s="81"/>
      <c r="IW2" s="81"/>
    </row>
    <row r="3" customFormat="false" ht="51.75" hidden="false" customHeight="true" outlineLevel="0" collapsed="false">
      <c r="A3" s="81" t="s">
        <v>23890</v>
      </c>
      <c r="B3" s="81"/>
      <c r="C3" s="81"/>
      <c r="D3" s="82" t="s">
        <v>23891</v>
      </c>
      <c r="E3" s="82" t="s">
        <v>47</v>
      </c>
      <c r="F3" s="82" t="s">
        <v>23892</v>
      </c>
      <c r="G3" s="82" t="s">
        <v>23893</v>
      </c>
      <c r="H3" s="82" t="s">
        <v>23894</v>
      </c>
      <c r="I3" s="82"/>
      <c r="J3" s="82" t="s">
        <v>23895</v>
      </c>
      <c r="K3" s="82"/>
      <c r="L3" s="82" t="s">
        <v>23896</v>
      </c>
      <c r="M3" s="82"/>
      <c r="N3" s="82" t="s">
        <v>23897</v>
      </c>
      <c r="O3" s="82"/>
      <c r="P3" s="82" t="s">
        <v>23954</v>
      </c>
      <c r="Q3" s="82" t="s">
        <v>23898</v>
      </c>
      <c r="R3" s="82" t="s">
        <v>23899</v>
      </c>
      <c r="S3" s="82"/>
      <c r="T3" s="82" t="s">
        <v>23900</v>
      </c>
      <c r="U3" s="82"/>
      <c r="V3" s="82" t="s">
        <v>23901</v>
      </c>
      <c r="W3" s="82"/>
      <c r="X3" s="82" t="s">
        <v>23902</v>
      </c>
      <c r="Y3" s="82"/>
      <c r="Z3" s="82" t="s">
        <v>23903</v>
      </c>
      <c r="AA3" s="82"/>
      <c r="AB3" s="82" t="s">
        <v>23904</v>
      </c>
      <c r="AC3" s="82" t="s">
        <v>23905</v>
      </c>
      <c r="AD3" s="82" t="s">
        <v>23906</v>
      </c>
      <c r="AE3" s="82" t="s">
        <v>23907</v>
      </c>
      <c r="AF3" s="82"/>
      <c r="AG3" s="82" t="s">
        <v>23908</v>
      </c>
      <c r="AH3" s="82" t="s">
        <v>23909</v>
      </c>
      <c r="AI3" s="82" t="s">
        <v>23910</v>
      </c>
      <c r="AJ3" s="82" t="s">
        <v>23911</v>
      </c>
      <c r="AK3" s="82" t="s">
        <v>23947</v>
      </c>
      <c r="AL3" s="82" t="s">
        <v>29</v>
      </c>
      <c r="AM3" s="82" t="s">
        <v>23912</v>
      </c>
      <c r="AN3" s="82" t="s">
        <v>23913</v>
      </c>
      <c r="AO3" s="82" t="s">
        <v>23914</v>
      </c>
      <c r="AP3" s="82" t="s">
        <v>23915</v>
      </c>
      <c r="AQ3" s="82" t="s">
        <v>23916</v>
      </c>
      <c r="AR3" s="82" t="s">
        <v>23917</v>
      </c>
      <c r="AS3" s="82" t="s">
        <v>23918</v>
      </c>
      <c r="AT3" s="82" t="s">
        <v>70</v>
      </c>
      <c r="AU3" s="82" t="s">
        <v>23919</v>
      </c>
      <c r="AV3" s="82" t="s">
        <v>67</v>
      </c>
      <c r="AW3" s="82" t="s">
        <v>23948</v>
      </c>
      <c r="AX3" s="82" t="s">
        <v>23920</v>
      </c>
      <c r="AY3" s="82" t="s">
        <v>23921</v>
      </c>
      <c r="AZ3" s="82" t="s">
        <v>23922</v>
      </c>
      <c r="BA3" s="82" t="s">
        <v>23923</v>
      </c>
      <c r="BB3" s="82" t="s">
        <v>23924</v>
      </c>
      <c r="BC3" s="82" t="s">
        <v>23925</v>
      </c>
      <c r="BD3" s="82" t="s">
        <v>23926</v>
      </c>
      <c r="BE3" s="82" t="s">
        <v>23949</v>
      </c>
      <c r="BF3" s="82" t="s">
        <v>23927</v>
      </c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 t="s">
        <v>23928</v>
      </c>
      <c r="CP3" s="82" t="s">
        <v>23929</v>
      </c>
      <c r="CQ3" s="82" t="s">
        <v>23930</v>
      </c>
      <c r="CR3" s="82"/>
      <c r="CS3" s="82" t="s">
        <v>23931</v>
      </c>
      <c r="CT3" s="82" t="s">
        <v>23932</v>
      </c>
      <c r="CU3" s="82" t="s">
        <v>85</v>
      </c>
      <c r="CV3" s="82" t="s">
        <v>23933</v>
      </c>
      <c r="CW3" s="82" t="s">
        <v>23934</v>
      </c>
      <c r="CX3" s="82" t="s">
        <v>23935</v>
      </c>
      <c r="CY3" s="82"/>
      <c r="CZ3" s="82" t="s">
        <v>23936</v>
      </c>
      <c r="DA3" s="82"/>
      <c r="DB3" s="82" t="s">
        <v>23937</v>
      </c>
      <c r="DC3" s="82" t="s">
        <v>23938</v>
      </c>
      <c r="DD3" s="82" t="s">
        <v>23939</v>
      </c>
      <c r="DE3" s="82" t="s">
        <v>23940</v>
      </c>
      <c r="DF3" s="82" t="s">
        <v>23941</v>
      </c>
      <c r="DG3" s="82"/>
      <c r="DH3" s="82" t="s">
        <v>23942</v>
      </c>
      <c r="DI3" s="82" t="s">
        <v>23943</v>
      </c>
      <c r="DJ3" s="82" t="s">
        <v>23944</v>
      </c>
      <c r="DK3" s="82" t="s">
        <v>23950</v>
      </c>
      <c r="DL3" s="82" t="s">
        <v>23951</v>
      </c>
      <c r="DM3" s="82" t="s">
        <v>23945</v>
      </c>
      <c r="DN3" s="82" t="s">
        <v>23952</v>
      </c>
      <c r="DO3" s="82" t="s">
        <v>23955</v>
      </c>
      <c r="DP3" s="82" t="s">
        <v>23956</v>
      </c>
      <c r="DQ3" s="82" t="s">
        <v>23956</v>
      </c>
      <c r="DR3" s="82" t="s">
        <v>23956</v>
      </c>
      <c r="DS3" s="82" t="s">
        <v>23956</v>
      </c>
      <c r="DT3" s="82" t="s">
        <v>23956</v>
      </c>
      <c r="DU3" s="82" t="s">
        <v>23956</v>
      </c>
      <c r="DV3" s="82" t="s">
        <v>23956</v>
      </c>
      <c r="DW3" s="82" t="s">
        <v>23956</v>
      </c>
      <c r="DX3" s="82" t="s">
        <v>23956</v>
      </c>
      <c r="DY3" s="82" t="s">
        <v>23956</v>
      </c>
      <c r="DZ3" s="82" t="s">
        <v>23956</v>
      </c>
      <c r="EA3" s="82" t="s">
        <v>23956</v>
      </c>
      <c r="EB3" s="82" t="s">
        <v>23956</v>
      </c>
      <c r="EC3" s="82" t="s">
        <v>23956</v>
      </c>
      <c r="ED3" s="82" t="s">
        <v>23956</v>
      </c>
      <c r="EE3" s="82" t="s">
        <v>23956</v>
      </c>
      <c r="EF3" s="82" t="s">
        <v>23956</v>
      </c>
      <c r="EG3" s="82" t="s">
        <v>23956</v>
      </c>
      <c r="EH3" s="82" t="s">
        <v>23956</v>
      </c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  <c r="GC3" s="81"/>
      <c r="GD3" s="81"/>
      <c r="GE3" s="81"/>
      <c r="GF3" s="81"/>
      <c r="GG3" s="81"/>
      <c r="GH3" s="81"/>
      <c r="GI3" s="81"/>
      <c r="GJ3" s="81"/>
      <c r="GK3" s="81"/>
      <c r="GL3" s="81"/>
      <c r="GM3" s="81"/>
      <c r="GN3" s="81"/>
      <c r="GO3" s="81"/>
      <c r="GP3" s="81"/>
      <c r="GQ3" s="81"/>
      <c r="GR3" s="81"/>
      <c r="GS3" s="81"/>
      <c r="GT3" s="81"/>
      <c r="GU3" s="81"/>
      <c r="GV3" s="81"/>
      <c r="GW3" s="81"/>
      <c r="GX3" s="81"/>
      <c r="GY3" s="81"/>
      <c r="GZ3" s="81"/>
      <c r="HA3" s="81"/>
      <c r="HB3" s="81"/>
      <c r="HC3" s="81"/>
      <c r="HD3" s="81"/>
      <c r="HE3" s="81"/>
      <c r="HF3" s="81"/>
      <c r="HG3" s="81"/>
      <c r="HH3" s="81"/>
      <c r="HI3" s="81"/>
      <c r="HJ3" s="81"/>
      <c r="HK3" s="81"/>
      <c r="HL3" s="81"/>
      <c r="HM3" s="81"/>
      <c r="HN3" s="81"/>
      <c r="HO3" s="81"/>
      <c r="HP3" s="81"/>
      <c r="HQ3" s="81"/>
      <c r="HR3" s="81"/>
      <c r="HS3" s="81"/>
      <c r="HT3" s="81"/>
      <c r="HU3" s="81"/>
      <c r="HV3" s="81"/>
      <c r="HW3" s="81"/>
      <c r="HX3" s="81"/>
      <c r="HY3" s="81"/>
      <c r="HZ3" s="81"/>
      <c r="IA3" s="81"/>
      <c r="IB3" s="81"/>
      <c r="IC3" s="81"/>
      <c r="ID3" s="81"/>
      <c r="IE3" s="81"/>
      <c r="IF3" s="81"/>
      <c r="IG3" s="81"/>
      <c r="IH3" s="81"/>
      <c r="II3" s="81"/>
      <c r="IJ3" s="81"/>
      <c r="IK3" s="81"/>
      <c r="IL3" s="81"/>
      <c r="IM3" s="81"/>
      <c r="IN3" s="81"/>
      <c r="IO3" s="81"/>
      <c r="IP3" s="81"/>
      <c r="IQ3" s="81"/>
      <c r="IR3" s="81"/>
      <c r="IS3" s="81"/>
      <c r="IT3" s="81"/>
      <c r="IU3" s="81"/>
      <c r="IV3" s="81"/>
      <c r="IW3" s="81"/>
    </row>
    <row r="4" customFormat="false" ht="51.75" hidden="false" customHeight="true" outlineLevel="0" collapsed="false">
      <c r="A4" s="81" t="str">
        <f aca="false">IF(A1=A2,"","ERR")</f>
        <v/>
      </c>
      <c r="B4" s="81" t="str">
        <f aca="false">IF(B1=B2,"","ERR")</f>
        <v/>
      </c>
      <c r="C4" s="81" t="str">
        <f aca="false">IF(C1=C2,"","ERR")</f>
        <v/>
      </c>
      <c r="D4" s="81" t="str">
        <f aca="false">IF(D1=D2,"","ERR")</f>
        <v/>
      </c>
      <c r="E4" s="81" t="str">
        <f aca="false">IF(E1=E2,"","ERR")</f>
        <v/>
      </c>
      <c r="F4" s="81" t="str">
        <f aca="false">IF(F1=F2,"","ERR")</f>
        <v/>
      </c>
      <c r="G4" s="81" t="str">
        <f aca="false">IF(G1=G2,"","ERR")</f>
        <v/>
      </c>
      <c r="H4" s="81" t="str">
        <f aca="false">IF(H1=H2,"","ERR")</f>
        <v/>
      </c>
      <c r="I4" s="81" t="str">
        <f aca="false">IF(I1=I2,"","ERR")</f>
        <v/>
      </c>
      <c r="J4" s="81" t="str">
        <f aca="false">IF(J1=J2,"","ERR")</f>
        <v/>
      </c>
      <c r="K4" s="81" t="str">
        <f aca="false">IF(K1=K2,"","ERR")</f>
        <v/>
      </c>
      <c r="L4" s="81" t="str">
        <f aca="false">IF(L1=L2,"","ERR")</f>
        <v/>
      </c>
      <c r="M4" s="81" t="str">
        <f aca="false">IF(M1=M2,"","ERR")</f>
        <v/>
      </c>
      <c r="N4" s="81" t="str">
        <f aca="false">IF(N1=N2,"","ERR")</f>
        <v/>
      </c>
      <c r="O4" s="81" t="str">
        <f aca="false">IF(O1=O2,"","ERR")</f>
        <v/>
      </c>
      <c r="P4" s="81" t="str">
        <f aca="false">IF(P1=P2,"","ERR")</f>
        <v/>
      </c>
      <c r="Q4" s="81" t="str">
        <f aca="false">IF(Q1=Q2,"","ERR")</f>
        <v/>
      </c>
      <c r="R4" s="81" t="str">
        <f aca="false">IF(R1=R2,"","ERR")</f>
        <v/>
      </c>
      <c r="S4" s="81" t="str">
        <f aca="false">IF(S1=S2,"","ERR")</f>
        <v/>
      </c>
      <c r="T4" s="81" t="str">
        <f aca="false">IF(T1=T2,"","ERR")</f>
        <v/>
      </c>
      <c r="U4" s="81" t="str">
        <f aca="false">IF(U1=U2,"","ERR")</f>
        <v/>
      </c>
      <c r="V4" s="81" t="str">
        <f aca="false">IF(V1=V2,"","ERR")</f>
        <v/>
      </c>
      <c r="W4" s="81" t="str">
        <f aca="false">IF(W1=W2,"","ERR")</f>
        <v/>
      </c>
      <c r="X4" s="81" t="str">
        <f aca="false">IF(X1=X2,"","ERR")</f>
        <v/>
      </c>
      <c r="Y4" s="81" t="str">
        <f aca="false">IF(Y1=Y2,"","ERR")</f>
        <v/>
      </c>
      <c r="Z4" s="81" t="str">
        <f aca="false">IF(Z1=Z2,"","ERR")</f>
        <v/>
      </c>
      <c r="AA4" s="81" t="str">
        <f aca="false">IF(AA1=AA2,"","ERR")</f>
        <v/>
      </c>
      <c r="AB4" s="81" t="str">
        <f aca="false">IF(AB1=AB2,"","ERR")</f>
        <v/>
      </c>
      <c r="AC4" s="81" t="str">
        <f aca="false">IF(AC1=AC2,"","ERR")</f>
        <v/>
      </c>
      <c r="AD4" s="81" t="str">
        <f aca="false">IF(AD1=AD2,"","ERR")</f>
        <v/>
      </c>
      <c r="AE4" s="81" t="str">
        <f aca="false">IF(AE1=AE2,"","ERR")</f>
        <v/>
      </c>
      <c r="AF4" s="81" t="str">
        <f aca="false">IF(AF1=AF2,"","ERR")</f>
        <v/>
      </c>
      <c r="AG4" s="81" t="str">
        <f aca="false">IF(AG1=AG2,"","ERR")</f>
        <v/>
      </c>
      <c r="AH4" s="81" t="str">
        <f aca="false">IF(AH1=AH2,"","ERR")</f>
        <v/>
      </c>
      <c r="AI4" s="81" t="str">
        <f aca="false">IF(AI1=AI2,"","ERR")</f>
        <v/>
      </c>
      <c r="AJ4" s="81" t="str">
        <f aca="false">IF(AJ1=AJ2,"","ERR")</f>
        <v/>
      </c>
      <c r="AK4" s="81" t="str">
        <f aca="false">IF(AK1=AK2,"","ERR")</f>
        <v>ERR</v>
      </c>
      <c r="AL4" s="81" t="str">
        <f aca="false">IF(AL1=AL2,"","ERR")</f>
        <v/>
      </c>
      <c r="AM4" s="81" t="str">
        <f aca="false">IF(AM1=AM2,"","ERR")</f>
        <v/>
      </c>
      <c r="AN4" s="81" t="str">
        <f aca="false">IF(AN1=AN2,"","ERR")</f>
        <v/>
      </c>
      <c r="AO4" s="81" t="str">
        <f aca="false">IF(AO1=AO2,"","ERR")</f>
        <v/>
      </c>
      <c r="AP4" s="81" t="str">
        <f aca="false">IF(AP1=AP2,"","ERR")</f>
        <v/>
      </c>
      <c r="AQ4" s="81" t="str">
        <f aca="false">IF(AQ1=AQ2,"","ERR")</f>
        <v/>
      </c>
      <c r="AR4" s="81" t="str">
        <f aca="false">IF(AR1=AR2,"","ERR")</f>
        <v/>
      </c>
      <c r="AS4" s="81" t="str">
        <f aca="false">IF(AS1=AS2,"","ERR")</f>
        <v/>
      </c>
      <c r="AT4" s="81" t="str">
        <f aca="false">IF(AT1=AT2,"","ERR")</f>
        <v/>
      </c>
      <c r="AU4" s="81" t="str">
        <f aca="false">IF(AU1=AU2,"","ERR")</f>
        <v/>
      </c>
      <c r="AV4" s="81" t="str">
        <f aca="false">IF(AV1=AV2,"","ERR")</f>
        <v/>
      </c>
      <c r="AW4" s="81" t="str">
        <f aca="false">IF(AW1=AW2,"","ERR")</f>
        <v>ERR</v>
      </c>
      <c r="AX4" s="81" t="str">
        <f aca="false">IF(AX1=AX2,"","ERR")</f>
        <v/>
      </c>
      <c r="AY4" s="81" t="str">
        <f aca="false">IF(AY1=AY2,"","ERR")</f>
        <v/>
      </c>
      <c r="AZ4" s="81" t="str">
        <f aca="false">IF(AZ1=AZ2,"","ERR")</f>
        <v/>
      </c>
      <c r="BA4" s="81" t="str">
        <f aca="false">IF(BA1=BA2,"","ERR")</f>
        <v/>
      </c>
      <c r="BB4" s="81" t="str">
        <f aca="false">IF(BB1=BB2,"","ERR")</f>
        <v/>
      </c>
      <c r="BC4" s="81" t="str">
        <f aca="false">IF(BC1=BC2,"","ERR")</f>
        <v/>
      </c>
      <c r="BD4" s="81" t="str">
        <f aca="false">IF(BD1=BD2,"","ERR")</f>
        <v/>
      </c>
      <c r="BE4" s="81" t="str">
        <f aca="false">IF(BE1=BE2,"","ERR")</f>
        <v>ERR</v>
      </c>
      <c r="BF4" s="81" t="str">
        <f aca="false">IF(BF1=BF2,"","ERR")</f>
        <v/>
      </c>
      <c r="BG4" s="81" t="str">
        <f aca="false">IF(BG1=BG2,"","ERR")</f>
        <v/>
      </c>
      <c r="BH4" s="81" t="str">
        <f aca="false">IF(BH1=BH2,"","ERR")</f>
        <v/>
      </c>
      <c r="BI4" s="81" t="str">
        <f aca="false">IF(BI1=BI2,"","ERR")</f>
        <v/>
      </c>
      <c r="BJ4" s="81" t="str">
        <f aca="false">IF(BJ1=BJ2,"","ERR")</f>
        <v/>
      </c>
      <c r="BK4" s="81" t="str">
        <f aca="false">IF(BK1=BK2,"","ERR")</f>
        <v/>
      </c>
      <c r="BL4" s="81" t="str">
        <f aca="false">IF(BL1=BL2,"","ERR")</f>
        <v/>
      </c>
      <c r="BM4" s="81" t="str">
        <f aca="false">IF(BM1=BM2,"","ERR")</f>
        <v/>
      </c>
      <c r="BN4" s="81" t="str">
        <f aca="false">IF(BN1=BN2,"","ERR")</f>
        <v/>
      </c>
      <c r="BO4" s="81" t="str">
        <f aca="false">IF(BO1=BO2,"","ERR")</f>
        <v/>
      </c>
      <c r="BP4" s="81" t="str">
        <f aca="false">IF(BP1=BP2,"","ERR")</f>
        <v/>
      </c>
      <c r="BQ4" s="81" t="str">
        <f aca="false">IF(BQ1=BQ2,"","ERR")</f>
        <v/>
      </c>
      <c r="BR4" s="81" t="str">
        <f aca="false">IF(BR1=BR2,"","ERR")</f>
        <v/>
      </c>
      <c r="BS4" s="81" t="str">
        <f aca="false">IF(BS1=BS2,"","ERR")</f>
        <v/>
      </c>
      <c r="BT4" s="81" t="str">
        <f aca="false">IF(BT1=BT2,"","ERR")</f>
        <v/>
      </c>
      <c r="BU4" s="81" t="str">
        <f aca="false">IF(BU1=BU2,"","ERR")</f>
        <v/>
      </c>
      <c r="BV4" s="81" t="str">
        <f aca="false">IF(BV1=BV2,"","ERR")</f>
        <v/>
      </c>
      <c r="BW4" s="81" t="str">
        <f aca="false">IF(BW1=BW2,"","ERR")</f>
        <v/>
      </c>
      <c r="BX4" s="81" t="str">
        <f aca="false">IF(BX1=BX2,"","ERR")</f>
        <v/>
      </c>
      <c r="BY4" s="81" t="str">
        <f aca="false">IF(BY1=BY2,"","ERR")</f>
        <v/>
      </c>
      <c r="BZ4" s="81" t="str">
        <f aca="false">IF(BZ1=BZ2,"","ERR")</f>
        <v/>
      </c>
      <c r="CA4" s="81" t="str">
        <f aca="false">IF(CA1=CA2,"","ERR")</f>
        <v/>
      </c>
      <c r="CB4" s="81" t="str">
        <f aca="false">IF(CB1=CB2,"","ERR")</f>
        <v/>
      </c>
      <c r="CC4" s="81" t="str">
        <f aca="false">IF(CC1=CC2,"","ERR")</f>
        <v/>
      </c>
      <c r="CD4" s="81" t="str">
        <f aca="false">IF(CD1=CD2,"","ERR")</f>
        <v/>
      </c>
      <c r="CE4" s="81" t="str">
        <f aca="false">IF(CE1=CE2,"","ERR")</f>
        <v/>
      </c>
      <c r="CF4" s="81" t="str">
        <f aca="false">IF(CF1=CF2,"","ERR")</f>
        <v/>
      </c>
      <c r="CG4" s="81" t="str">
        <f aca="false">IF(CG1=CG2,"","ERR")</f>
        <v/>
      </c>
      <c r="CH4" s="81" t="str">
        <f aca="false">IF(CH1=CH2,"","ERR")</f>
        <v/>
      </c>
      <c r="CI4" s="81" t="str">
        <f aca="false">IF(CI1=CI2,"","ERR")</f>
        <v/>
      </c>
      <c r="CJ4" s="81" t="str">
        <f aca="false">IF(CJ1=CJ2,"","ERR")</f>
        <v/>
      </c>
      <c r="CK4" s="81" t="str">
        <f aca="false">IF(CK1=CK2,"","ERR")</f>
        <v/>
      </c>
      <c r="CL4" s="81" t="str">
        <f aca="false">IF(CL1=CL2,"","ERR")</f>
        <v/>
      </c>
      <c r="CM4" s="81" t="str">
        <f aca="false">IF(CM1=CM2,"","ERR")</f>
        <v/>
      </c>
      <c r="CN4" s="81" t="str">
        <f aca="false">IF(CN1=CN2,"","ERR")</f>
        <v/>
      </c>
      <c r="CO4" s="81" t="str">
        <f aca="false">IF(CO1=CO2,"","ERR")</f>
        <v/>
      </c>
      <c r="CP4" s="81" t="str">
        <f aca="false">IF(CP1=CP2,"","ERR")</f>
        <v/>
      </c>
      <c r="CQ4" s="81" t="str">
        <f aca="false">IF(CQ1=CQ2,"","ERR")</f>
        <v/>
      </c>
      <c r="CR4" s="81" t="str">
        <f aca="false">IF(CR1=CR2,"","ERR")</f>
        <v/>
      </c>
      <c r="CS4" s="81" t="str">
        <f aca="false">IF(CS1=CS2,"","ERR")</f>
        <v/>
      </c>
      <c r="CT4" s="81" t="str">
        <f aca="false">IF(CT1=CT2,"","ERR")</f>
        <v/>
      </c>
      <c r="CU4" s="81" t="str">
        <f aca="false">IF(CU1=CU2,"","ERR")</f>
        <v/>
      </c>
      <c r="CV4" s="81" t="str">
        <f aca="false">IF(CV1=CV2,"","ERR")</f>
        <v/>
      </c>
      <c r="CW4" s="81" t="str">
        <f aca="false">IF(CW1=CW2,"","ERR")</f>
        <v/>
      </c>
      <c r="CX4" s="81" t="str">
        <f aca="false">IF(CX1=CX2,"","ERR")</f>
        <v/>
      </c>
      <c r="CY4" s="81" t="str">
        <f aca="false">IF(CY1=CY2,"","ERR")</f>
        <v/>
      </c>
      <c r="CZ4" s="81" t="str">
        <f aca="false">IF(CZ1=CZ2,"","ERR")</f>
        <v/>
      </c>
      <c r="DA4" s="81" t="str">
        <f aca="false">IF(DA1=DA2,"","ERR")</f>
        <v/>
      </c>
      <c r="DB4" s="81" t="str">
        <f aca="false">IF(DB1=DB2,"","ERR")</f>
        <v/>
      </c>
      <c r="DC4" s="81" t="str">
        <f aca="false">IF(DC1=DC2,"","ERR")</f>
        <v/>
      </c>
      <c r="DD4" s="81" t="str">
        <f aca="false">IF(DD1=DD2,"","ERR")</f>
        <v/>
      </c>
      <c r="DE4" s="81" t="str">
        <f aca="false">IF(DE1=DE2,"","ERR")</f>
        <v/>
      </c>
      <c r="DF4" s="81" t="str">
        <f aca="false">IF(DF1=DF2,"","ERR")</f>
        <v/>
      </c>
      <c r="DG4" s="81" t="str">
        <f aca="false">IF(DG1=DG2,"","ERR")</f>
        <v/>
      </c>
      <c r="DH4" s="81" t="str">
        <f aca="false">IF(DH1=DH2,"","ERR")</f>
        <v/>
      </c>
      <c r="DI4" s="81" t="str">
        <f aca="false">IF(DI1=DI2,"","ERR")</f>
        <v/>
      </c>
      <c r="DJ4" s="81" t="str">
        <f aca="false">IF(DJ1=DJ2,"","ERR")</f>
        <v/>
      </c>
      <c r="DK4" s="81" t="str">
        <f aca="false">IF(DK1=DK2,"","ERR")</f>
        <v>ERR</v>
      </c>
      <c r="DL4" s="81" t="str">
        <f aca="false">IF(DL1=DL2,"","ERR")</f>
        <v>ERR</v>
      </c>
      <c r="DM4" s="81" t="str">
        <f aca="false">IF(DM1=DM2,"","ERR")</f>
        <v>ERR</v>
      </c>
      <c r="DN4" s="81" t="str">
        <f aca="false">IF(DN1=DN2,"","ERR")</f>
        <v>ERR</v>
      </c>
      <c r="DO4" s="81" t="str">
        <f aca="false">IF(DO1=DO2,"","ERR")</f>
        <v>ERR</v>
      </c>
      <c r="DP4" s="81" t="str">
        <f aca="false">IF(DP1=DP2,"","ERR")</f>
        <v/>
      </c>
      <c r="DQ4" s="81" t="str">
        <f aca="false">IF(DQ1=DQ2,"","ERR")</f>
        <v/>
      </c>
      <c r="DR4" s="82"/>
      <c r="DS4" s="82"/>
      <c r="DT4" s="82"/>
      <c r="DU4" s="82"/>
      <c r="DV4" s="82"/>
      <c r="DW4" s="82"/>
      <c r="DX4" s="82"/>
      <c r="DY4" s="82"/>
      <c r="DZ4" s="82"/>
      <c r="EA4" s="82"/>
      <c r="EB4" s="82"/>
      <c r="EC4" s="82"/>
      <c r="ED4" s="82"/>
      <c r="EE4" s="82"/>
      <c r="EF4" s="82"/>
      <c r="EG4" s="82"/>
      <c r="EH4" s="82"/>
      <c r="EI4" s="81"/>
      <c r="EJ4" s="81"/>
      <c r="EK4" s="81"/>
      <c r="EL4" s="81"/>
      <c r="EM4" s="81"/>
      <c r="EN4" s="81"/>
      <c r="EO4" s="81"/>
      <c r="EP4" s="81"/>
      <c r="EQ4" s="81"/>
      <c r="ER4" s="81"/>
      <c r="ES4" s="81"/>
      <c r="ET4" s="81"/>
      <c r="EU4" s="81"/>
      <c r="EV4" s="81"/>
      <c r="EW4" s="81"/>
      <c r="EX4" s="81"/>
      <c r="EY4" s="81"/>
      <c r="EZ4" s="81"/>
      <c r="FA4" s="81"/>
      <c r="FB4" s="81"/>
      <c r="FC4" s="81"/>
      <c r="FD4" s="81"/>
      <c r="FE4" s="81"/>
      <c r="FF4" s="81"/>
      <c r="FG4" s="81"/>
      <c r="FH4" s="81"/>
      <c r="FI4" s="81"/>
      <c r="FJ4" s="81"/>
      <c r="FK4" s="81"/>
      <c r="FL4" s="81"/>
      <c r="FM4" s="81"/>
      <c r="FN4" s="81"/>
      <c r="FO4" s="81"/>
      <c r="FP4" s="81"/>
      <c r="FQ4" s="81"/>
      <c r="FR4" s="81"/>
      <c r="FS4" s="81"/>
      <c r="FT4" s="81"/>
      <c r="FU4" s="81"/>
      <c r="FV4" s="81"/>
      <c r="FW4" s="81"/>
      <c r="FX4" s="81"/>
      <c r="FY4" s="81"/>
      <c r="FZ4" s="81"/>
      <c r="GA4" s="81"/>
      <c r="GB4" s="81"/>
      <c r="GC4" s="81"/>
      <c r="GD4" s="81"/>
      <c r="GE4" s="81"/>
      <c r="GF4" s="81"/>
      <c r="GG4" s="81"/>
      <c r="GH4" s="81"/>
      <c r="GI4" s="81"/>
      <c r="GJ4" s="81"/>
      <c r="GK4" s="81"/>
      <c r="GL4" s="81"/>
      <c r="GM4" s="81"/>
      <c r="GN4" s="81"/>
      <c r="GO4" s="81"/>
      <c r="GP4" s="81"/>
      <c r="GQ4" s="81"/>
      <c r="GR4" s="81"/>
      <c r="GS4" s="81"/>
      <c r="GT4" s="81"/>
      <c r="GU4" s="81"/>
      <c r="GV4" s="81"/>
      <c r="GW4" s="81"/>
      <c r="GX4" s="81"/>
      <c r="GY4" s="81"/>
      <c r="GZ4" s="81"/>
      <c r="HA4" s="81"/>
      <c r="HB4" s="81"/>
      <c r="HC4" s="81"/>
      <c r="HD4" s="81"/>
      <c r="HE4" s="81"/>
      <c r="HF4" s="81"/>
      <c r="HG4" s="81"/>
      <c r="HH4" s="81"/>
      <c r="HI4" s="81"/>
      <c r="HJ4" s="81"/>
      <c r="HK4" s="81"/>
      <c r="HL4" s="81"/>
      <c r="HM4" s="81"/>
      <c r="HN4" s="81"/>
      <c r="HO4" s="81"/>
      <c r="HP4" s="81"/>
      <c r="HQ4" s="81"/>
      <c r="HR4" s="81"/>
      <c r="HS4" s="81"/>
      <c r="HT4" s="81"/>
      <c r="HU4" s="81"/>
      <c r="HV4" s="81"/>
      <c r="HW4" s="81"/>
      <c r="HX4" s="81"/>
      <c r="HY4" s="81"/>
      <c r="HZ4" s="81"/>
      <c r="IA4" s="81"/>
      <c r="IB4" s="81"/>
      <c r="IC4" s="81"/>
      <c r="ID4" s="81"/>
      <c r="IE4" s="81"/>
      <c r="IF4" s="81"/>
      <c r="IG4" s="81"/>
      <c r="IH4" s="81"/>
      <c r="II4" s="81"/>
      <c r="IJ4" s="81"/>
      <c r="IK4" s="81"/>
      <c r="IL4" s="81"/>
      <c r="IM4" s="81"/>
      <c r="IN4" s="81"/>
      <c r="IO4" s="81"/>
      <c r="IP4" s="81"/>
      <c r="IQ4" s="81"/>
      <c r="IR4" s="81"/>
      <c r="IS4" s="81"/>
      <c r="IT4" s="81"/>
      <c r="IU4" s="81"/>
      <c r="IV4" s="81"/>
      <c r="IW4" s="81"/>
    </row>
    <row r="5" customFormat="false" ht="51.75" hidden="false" customHeight="true" outlineLevel="0" collapsed="false">
      <c r="A5" s="81" t="str">
        <f aca="false">IF(A2=A3,"","ERR")</f>
        <v/>
      </c>
      <c r="B5" s="81" t="str">
        <f aca="false">IF(B2=B3,"","ERR")</f>
        <v/>
      </c>
      <c r="C5" s="81" t="str">
        <f aca="false">IF(C2=C3,"","ERR")</f>
        <v/>
      </c>
      <c r="D5" s="81" t="str">
        <f aca="false">IF(D2=D3,"","ERR")</f>
        <v/>
      </c>
      <c r="E5" s="81" t="str">
        <f aca="false">IF(E2=E3,"","ERR")</f>
        <v/>
      </c>
      <c r="F5" s="81" t="str">
        <f aca="false">IF(F2=F3,"","ERR")</f>
        <v/>
      </c>
      <c r="G5" s="81" t="str">
        <f aca="false">IF(G2=G3,"","ERR")</f>
        <v/>
      </c>
      <c r="H5" s="81" t="str">
        <f aca="false">IF(H2=H3,"","ERR")</f>
        <v/>
      </c>
      <c r="I5" s="81" t="str">
        <f aca="false">IF(I2=I3,"","ERR")</f>
        <v/>
      </c>
      <c r="J5" s="81" t="str">
        <f aca="false">IF(J2=J3,"","ERR")</f>
        <v/>
      </c>
      <c r="K5" s="81" t="str">
        <f aca="false">IF(K2=K3,"","ERR")</f>
        <v/>
      </c>
      <c r="L5" s="81" t="str">
        <f aca="false">IF(L2=L3,"","ERR")</f>
        <v/>
      </c>
      <c r="M5" s="81" t="str">
        <f aca="false">IF(M2=M3,"","ERR")</f>
        <v/>
      </c>
      <c r="N5" s="81" t="str">
        <f aca="false">IF(N2=N3,"","ERR")</f>
        <v/>
      </c>
      <c r="O5" s="81" t="str">
        <f aca="false">IF(O2=O3,"","ERR")</f>
        <v/>
      </c>
      <c r="P5" s="81" t="str">
        <f aca="false">IF(P2=P3,"","ERR")</f>
        <v>ERR</v>
      </c>
      <c r="Q5" s="81" t="str">
        <f aca="false">IF(Q2=Q3,"","ERR")</f>
        <v>ERR</v>
      </c>
      <c r="R5" s="81" t="str">
        <f aca="false">IF(R2=R3,"","ERR")</f>
        <v/>
      </c>
      <c r="S5" s="81" t="str">
        <f aca="false">IF(S2=S3,"","ERR")</f>
        <v/>
      </c>
      <c r="T5" s="81" t="str">
        <f aca="false">IF(T2=T3,"","ERR")</f>
        <v/>
      </c>
      <c r="U5" s="81" t="str">
        <f aca="false">IF(U2=U3,"","ERR")</f>
        <v/>
      </c>
      <c r="V5" s="81" t="str">
        <f aca="false">IF(V2=V3,"","ERR")</f>
        <v/>
      </c>
      <c r="W5" s="81" t="str">
        <f aca="false">IF(W2=W3,"","ERR")</f>
        <v/>
      </c>
      <c r="X5" s="81" t="str">
        <f aca="false">IF(X2=X3,"","ERR")</f>
        <v/>
      </c>
      <c r="Y5" s="81" t="str">
        <f aca="false">IF(Y2=Y3,"","ERR")</f>
        <v/>
      </c>
      <c r="Z5" s="81" t="str">
        <f aca="false">IF(Z2=Z3,"","ERR")</f>
        <v/>
      </c>
      <c r="AA5" s="81" t="str">
        <f aca="false">IF(AA2=AA3,"","ERR")</f>
        <v/>
      </c>
      <c r="AB5" s="81" t="str">
        <f aca="false">IF(AB2=AB3,"","ERR")</f>
        <v/>
      </c>
      <c r="AC5" s="81" t="str">
        <f aca="false">IF(AC2=AC3,"","ERR")</f>
        <v/>
      </c>
      <c r="AD5" s="81" t="str">
        <f aca="false">IF(AD2=AD3,"","ERR")</f>
        <v/>
      </c>
      <c r="AE5" s="81" t="str">
        <f aca="false">IF(AE2=AE3,"","ERR")</f>
        <v/>
      </c>
      <c r="AF5" s="81" t="str">
        <f aca="false">IF(AF2=AF3,"","ERR")</f>
        <v/>
      </c>
      <c r="AG5" s="81" t="str">
        <f aca="false">IF(AG2=AG3,"","ERR")</f>
        <v/>
      </c>
      <c r="AH5" s="81" t="str">
        <f aca="false">IF(AH2=AH3,"","ERR")</f>
        <v/>
      </c>
      <c r="AI5" s="81" t="str">
        <f aca="false">IF(AI2=AI3,"","ERR")</f>
        <v/>
      </c>
      <c r="AJ5" s="81" t="str">
        <f aca="false">IF(AJ2=AJ3,"","ERR")</f>
        <v/>
      </c>
      <c r="AK5" s="81" t="str">
        <f aca="false">IF(AK2=AK3,"","ERR")</f>
        <v/>
      </c>
      <c r="AL5" s="81" t="str">
        <f aca="false">IF(AL2=AL3,"","ERR")</f>
        <v/>
      </c>
      <c r="AM5" s="81" t="str">
        <f aca="false">IF(AM2=AM3,"","ERR")</f>
        <v/>
      </c>
      <c r="AN5" s="81" t="str">
        <f aca="false">IF(AN2=AN3,"","ERR")</f>
        <v/>
      </c>
      <c r="AO5" s="81" t="str">
        <f aca="false">IF(AO2=AO3,"","ERR")</f>
        <v/>
      </c>
      <c r="AP5" s="81" t="str">
        <f aca="false">IF(AP2=AP3,"","ERR")</f>
        <v/>
      </c>
      <c r="AQ5" s="81" t="str">
        <f aca="false">IF(AQ2=AQ3,"","ERR")</f>
        <v/>
      </c>
      <c r="AR5" s="81" t="str">
        <f aca="false">IF(AR2=AR3,"","ERR")</f>
        <v/>
      </c>
      <c r="AS5" s="81" t="str">
        <f aca="false">IF(AS2=AS3,"","ERR")</f>
        <v/>
      </c>
      <c r="AT5" s="81" t="str">
        <f aca="false">IF(AT2=AT3,"","ERR")</f>
        <v/>
      </c>
      <c r="AU5" s="81" t="str">
        <f aca="false">IF(AU2=AU3,"","ERR")</f>
        <v/>
      </c>
      <c r="AV5" s="81" t="str">
        <f aca="false">IF(AV2=AV3,"","ERR")</f>
        <v/>
      </c>
      <c r="AW5" s="81" t="str">
        <f aca="false">IF(AW2=AW3,"","ERR")</f>
        <v/>
      </c>
      <c r="AX5" s="81" t="str">
        <f aca="false">IF(AX2=AX3,"","ERR")</f>
        <v/>
      </c>
      <c r="AY5" s="81" t="str">
        <f aca="false">IF(AY2=AY3,"","ERR")</f>
        <v/>
      </c>
      <c r="AZ5" s="81" t="str">
        <f aca="false">IF(AZ2=AZ3,"","ERR")</f>
        <v/>
      </c>
      <c r="BA5" s="81" t="str">
        <f aca="false">IF(BA2=BA3,"","ERR")</f>
        <v/>
      </c>
      <c r="BB5" s="81" t="str">
        <f aca="false">IF(BB2=BB3,"","ERR")</f>
        <v/>
      </c>
      <c r="BC5" s="81" t="str">
        <f aca="false">IF(BC2=BC3,"","ERR")</f>
        <v/>
      </c>
      <c r="BD5" s="81" t="str">
        <f aca="false">IF(BD2=BD3,"","ERR")</f>
        <v/>
      </c>
      <c r="BE5" s="81" t="str">
        <f aca="false">IF(BE2=BE3,"","ERR")</f>
        <v/>
      </c>
      <c r="BF5" s="81" t="str">
        <f aca="false">IF(BF2=BF3,"","ERR")</f>
        <v/>
      </c>
      <c r="BG5" s="81" t="str">
        <f aca="false">IF(BG2=BG3,"","ERR")</f>
        <v/>
      </c>
      <c r="BH5" s="81" t="str">
        <f aca="false">IF(BH2=BH3,"","ERR")</f>
        <v/>
      </c>
      <c r="BI5" s="81" t="str">
        <f aca="false">IF(BI2=BI3,"","ERR")</f>
        <v/>
      </c>
      <c r="BJ5" s="81" t="str">
        <f aca="false">IF(BJ2=BJ3,"","ERR")</f>
        <v/>
      </c>
      <c r="BK5" s="81" t="str">
        <f aca="false">IF(BK2=BK3,"","ERR")</f>
        <v/>
      </c>
      <c r="BL5" s="81" t="str">
        <f aca="false">IF(BL2=BL3,"","ERR")</f>
        <v/>
      </c>
      <c r="BM5" s="81" t="str">
        <f aca="false">IF(BM2=BM3,"","ERR")</f>
        <v/>
      </c>
      <c r="BN5" s="81" t="str">
        <f aca="false">IF(BN2=BN3,"","ERR")</f>
        <v/>
      </c>
      <c r="BO5" s="81" t="str">
        <f aca="false">IF(BO2=BO3,"","ERR")</f>
        <v/>
      </c>
      <c r="BP5" s="81" t="str">
        <f aca="false">IF(BP2=BP3,"","ERR")</f>
        <v/>
      </c>
      <c r="BQ5" s="81" t="str">
        <f aca="false">IF(BQ2=BQ3,"","ERR")</f>
        <v/>
      </c>
      <c r="BR5" s="81" t="str">
        <f aca="false">IF(BR2=BR3,"","ERR")</f>
        <v/>
      </c>
      <c r="BS5" s="81" t="str">
        <f aca="false">IF(BS2=BS3,"","ERR")</f>
        <v/>
      </c>
      <c r="BT5" s="81" t="str">
        <f aca="false">IF(BT2=BT3,"","ERR")</f>
        <v/>
      </c>
      <c r="BU5" s="81" t="str">
        <f aca="false">IF(BU2=BU3,"","ERR")</f>
        <v/>
      </c>
      <c r="BV5" s="81" t="str">
        <f aca="false">IF(BV2=BV3,"","ERR")</f>
        <v/>
      </c>
      <c r="BW5" s="81" t="str">
        <f aca="false">IF(BW2=BW3,"","ERR")</f>
        <v/>
      </c>
      <c r="BX5" s="81" t="str">
        <f aca="false">IF(BX2=BX3,"","ERR")</f>
        <v/>
      </c>
      <c r="BY5" s="81" t="str">
        <f aca="false">IF(BY2=BY3,"","ERR")</f>
        <v/>
      </c>
      <c r="BZ5" s="81" t="str">
        <f aca="false">IF(BZ2=BZ3,"","ERR")</f>
        <v/>
      </c>
      <c r="CA5" s="81" t="str">
        <f aca="false">IF(CA2=CA3,"","ERR")</f>
        <v/>
      </c>
      <c r="CB5" s="81" t="str">
        <f aca="false">IF(CB2=CB3,"","ERR")</f>
        <v/>
      </c>
      <c r="CC5" s="81" t="str">
        <f aca="false">IF(CC2=CC3,"","ERR")</f>
        <v/>
      </c>
      <c r="CD5" s="81" t="str">
        <f aca="false">IF(CD2=CD3,"","ERR")</f>
        <v/>
      </c>
      <c r="CE5" s="81" t="str">
        <f aca="false">IF(CE2=CE3,"","ERR")</f>
        <v/>
      </c>
      <c r="CF5" s="81" t="str">
        <f aca="false">IF(CF2=CF3,"","ERR")</f>
        <v/>
      </c>
      <c r="CG5" s="81" t="str">
        <f aca="false">IF(CG2=CG3,"","ERR")</f>
        <v/>
      </c>
      <c r="CH5" s="81" t="str">
        <f aca="false">IF(CH2=CH3,"","ERR")</f>
        <v/>
      </c>
      <c r="CI5" s="81" t="str">
        <f aca="false">IF(CI2=CI3,"","ERR")</f>
        <v/>
      </c>
      <c r="CJ5" s="81" t="str">
        <f aca="false">IF(CJ2=CJ3,"","ERR")</f>
        <v/>
      </c>
      <c r="CK5" s="81" t="str">
        <f aca="false">IF(CK2=CK3,"","ERR")</f>
        <v/>
      </c>
      <c r="CL5" s="81" t="str">
        <f aca="false">IF(CL2=CL3,"","ERR")</f>
        <v/>
      </c>
      <c r="CM5" s="81" t="str">
        <f aca="false">IF(CM2=CM3,"","ERR")</f>
        <v/>
      </c>
      <c r="CN5" s="81" t="str">
        <f aca="false">IF(CN2=CN3,"","ERR")</f>
        <v/>
      </c>
      <c r="CO5" s="81" t="str">
        <f aca="false">IF(CO2=CO3,"","ERR")</f>
        <v/>
      </c>
      <c r="CP5" s="81" t="str">
        <f aca="false">IF(CP2=CP3,"","ERR")</f>
        <v/>
      </c>
      <c r="CQ5" s="81" t="str">
        <f aca="false">IF(CQ2=CQ3,"","ERR")</f>
        <v/>
      </c>
      <c r="CR5" s="81" t="str">
        <f aca="false">IF(CR2=CR3,"","ERR")</f>
        <v/>
      </c>
      <c r="CS5" s="81" t="str">
        <f aca="false">IF(CS2=CS3,"","ERR")</f>
        <v/>
      </c>
      <c r="CT5" s="81" t="str">
        <f aca="false">IF(CT2=CT3,"","ERR")</f>
        <v/>
      </c>
      <c r="CU5" s="81" t="str">
        <f aca="false">IF(CU2=CU3,"","ERR")</f>
        <v/>
      </c>
      <c r="CV5" s="81" t="str">
        <f aca="false">IF(CV2=CV3,"","ERR")</f>
        <v/>
      </c>
      <c r="CW5" s="81" t="str">
        <f aca="false">IF(CW2=CW3,"","ERR")</f>
        <v/>
      </c>
      <c r="CX5" s="81" t="str">
        <f aca="false">IF(CX2=CX3,"","ERR")</f>
        <v/>
      </c>
      <c r="CY5" s="81" t="str">
        <f aca="false">IF(CY2=CY3,"","ERR")</f>
        <v/>
      </c>
      <c r="CZ5" s="81" t="str">
        <f aca="false">IF(CZ2=CZ3,"","ERR")</f>
        <v/>
      </c>
      <c r="DA5" s="81" t="str">
        <f aca="false">IF(DA2=DA3,"","ERR")</f>
        <v/>
      </c>
      <c r="DB5" s="81" t="str">
        <f aca="false">IF(DB2=DB3,"","ERR")</f>
        <v/>
      </c>
      <c r="DC5" s="81" t="str">
        <f aca="false">IF(DC2=DC3,"","ERR")</f>
        <v/>
      </c>
      <c r="DD5" s="81" t="str">
        <f aca="false">IF(DD2=DD3,"","ERR")</f>
        <v/>
      </c>
      <c r="DE5" s="81" t="str">
        <f aca="false">IF(DE2=DE3,"","ERR")</f>
        <v/>
      </c>
      <c r="DF5" s="81" t="str">
        <f aca="false">IF(DF2=DF3,"","ERR")</f>
        <v/>
      </c>
      <c r="DG5" s="81" t="str">
        <f aca="false">IF(DG2=DG3,"","ERR")</f>
        <v/>
      </c>
      <c r="DH5" s="81" t="str">
        <f aca="false">IF(DH2=DH3,"","ERR")</f>
        <v/>
      </c>
      <c r="DI5" s="81" t="str">
        <f aca="false">IF(DI2=DI3,"","ERR")</f>
        <v/>
      </c>
      <c r="DJ5" s="81" t="str">
        <f aca="false">IF(DJ2=DJ3,"","ERR")</f>
        <v/>
      </c>
      <c r="DK5" s="81" t="str">
        <f aca="false">IF(DK2=DK3,"","ERR")</f>
        <v/>
      </c>
      <c r="DL5" s="81" t="str">
        <f aca="false">IF(DL2=DL3,"","ERR")</f>
        <v/>
      </c>
      <c r="DM5" s="81" t="str">
        <f aca="false">IF(DM2=DM3,"","ERR")</f>
        <v/>
      </c>
      <c r="DN5" s="81" t="str">
        <f aca="false">IF(DN2=DN3,"","ERR")</f>
        <v/>
      </c>
      <c r="DO5" s="81" t="str">
        <f aca="false">IF(DO2=DO3,"","ERR")</f>
        <v>ERR</v>
      </c>
      <c r="DP5" s="81" t="str">
        <f aca="false">IF(DP2=DP3,"","ERR")</f>
        <v>ERR</v>
      </c>
      <c r="DQ5" s="81" t="str">
        <f aca="false">IF(DQ2=DQ3,"","ERR")</f>
        <v>ERR</v>
      </c>
      <c r="DR5" s="82"/>
      <c r="DS5" s="82"/>
      <c r="DT5" s="82"/>
      <c r="DU5" s="82"/>
      <c r="DV5" s="82"/>
      <c r="DW5" s="82"/>
      <c r="DX5" s="82"/>
      <c r="DY5" s="82"/>
      <c r="DZ5" s="82"/>
      <c r="EA5" s="82"/>
      <c r="EB5" s="82"/>
      <c r="EC5" s="82"/>
      <c r="ED5" s="82"/>
      <c r="EE5" s="82"/>
      <c r="EF5" s="82"/>
      <c r="EG5" s="82"/>
      <c r="EH5" s="82"/>
      <c r="EI5" s="81"/>
      <c r="EJ5" s="81"/>
      <c r="EK5" s="81"/>
      <c r="EL5" s="81"/>
      <c r="EM5" s="81"/>
      <c r="EN5" s="81"/>
      <c r="EO5" s="81"/>
      <c r="EP5" s="81"/>
      <c r="EQ5" s="81"/>
      <c r="ER5" s="81"/>
      <c r="ES5" s="81"/>
      <c r="ET5" s="81"/>
      <c r="EU5" s="81"/>
      <c r="EV5" s="81"/>
      <c r="EW5" s="81"/>
      <c r="EX5" s="81"/>
      <c r="EY5" s="81"/>
      <c r="EZ5" s="81"/>
      <c r="FA5" s="81"/>
      <c r="FB5" s="81"/>
      <c r="FC5" s="81"/>
      <c r="FD5" s="81"/>
      <c r="FE5" s="81"/>
      <c r="FF5" s="81"/>
      <c r="FG5" s="81"/>
      <c r="FH5" s="81"/>
      <c r="FI5" s="81"/>
      <c r="FJ5" s="81"/>
      <c r="FK5" s="81"/>
      <c r="FL5" s="81"/>
      <c r="FM5" s="81"/>
      <c r="FN5" s="81"/>
      <c r="FO5" s="81"/>
      <c r="FP5" s="81"/>
      <c r="FQ5" s="81"/>
      <c r="FR5" s="81"/>
      <c r="FS5" s="81"/>
      <c r="FT5" s="81"/>
      <c r="FU5" s="81"/>
      <c r="FV5" s="81"/>
      <c r="FW5" s="81"/>
      <c r="FX5" s="81"/>
      <c r="FY5" s="81"/>
      <c r="FZ5" s="81"/>
      <c r="GA5" s="81"/>
      <c r="GB5" s="81"/>
      <c r="GC5" s="81"/>
      <c r="GD5" s="81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  <c r="IW5" s="81"/>
    </row>
    <row r="6" customFormat="false" ht="51.75" hidden="false" customHeight="true" outlineLevel="0" collapsed="false">
      <c r="A6" s="81"/>
      <c r="B6" s="81"/>
      <c r="C6" s="81"/>
      <c r="D6" s="82" t="s">
        <v>23957</v>
      </c>
      <c r="E6" s="82"/>
      <c r="F6" s="82"/>
      <c r="G6" s="82" t="s">
        <v>23958</v>
      </c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82"/>
      <c r="DO6" s="82"/>
      <c r="DP6" s="82" t="s">
        <v>23959</v>
      </c>
      <c r="DQ6" s="82" t="s">
        <v>23960</v>
      </c>
      <c r="DR6" s="82" t="s">
        <v>23961</v>
      </c>
      <c r="DS6" s="82" t="s">
        <v>23962</v>
      </c>
      <c r="DT6" s="82" t="s">
        <v>23963</v>
      </c>
      <c r="DU6" s="82" t="s">
        <v>23964</v>
      </c>
      <c r="DV6" s="82" t="s">
        <v>23965</v>
      </c>
      <c r="DW6" s="82" t="s">
        <v>23966</v>
      </c>
      <c r="DX6" s="82" t="s">
        <v>23967</v>
      </c>
      <c r="DY6" s="82" t="s">
        <v>23968</v>
      </c>
      <c r="DZ6" s="82" t="s">
        <v>23969</v>
      </c>
      <c r="EA6" s="82" t="s">
        <v>23970</v>
      </c>
      <c r="EB6" s="82" t="s">
        <v>23971</v>
      </c>
      <c r="EC6" s="82" t="s">
        <v>23972</v>
      </c>
      <c r="ED6" s="82" t="s">
        <v>23973</v>
      </c>
      <c r="EE6" s="82" t="s">
        <v>23974</v>
      </c>
      <c r="EF6" s="82" t="s">
        <v>23975</v>
      </c>
      <c r="EG6" s="82" t="s">
        <v>23976</v>
      </c>
      <c r="EH6" s="82" t="s">
        <v>23977</v>
      </c>
      <c r="EI6" s="81"/>
      <c r="EJ6" s="81"/>
      <c r="EK6" s="81"/>
      <c r="EL6" s="81"/>
      <c r="EM6" s="81"/>
      <c r="EN6" s="81"/>
      <c r="EO6" s="81"/>
      <c r="EP6" s="81"/>
      <c r="EQ6" s="81"/>
      <c r="ER6" s="81"/>
      <c r="ES6" s="81"/>
      <c r="ET6" s="81"/>
      <c r="EU6" s="81"/>
      <c r="EV6" s="81"/>
      <c r="EW6" s="81"/>
      <c r="EX6" s="81"/>
      <c r="EY6" s="81"/>
      <c r="EZ6" s="81"/>
      <c r="FA6" s="81"/>
      <c r="FB6" s="81"/>
      <c r="FC6" s="81"/>
      <c r="FD6" s="81"/>
      <c r="FE6" s="81"/>
      <c r="FF6" s="81"/>
      <c r="FG6" s="81"/>
      <c r="FH6" s="81"/>
      <c r="FI6" s="81"/>
      <c r="FJ6" s="81"/>
      <c r="FK6" s="81"/>
      <c r="FL6" s="81"/>
      <c r="FM6" s="81"/>
      <c r="FN6" s="81"/>
      <c r="FO6" s="81"/>
      <c r="FP6" s="81"/>
      <c r="FQ6" s="81"/>
      <c r="FR6" s="81"/>
      <c r="FS6" s="81"/>
      <c r="FT6" s="81"/>
      <c r="FU6" s="81"/>
      <c r="FV6" s="81"/>
      <c r="FW6" s="81"/>
      <c r="FX6" s="81"/>
      <c r="FY6" s="81"/>
      <c r="FZ6" s="81"/>
      <c r="GA6" s="81"/>
      <c r="GB6" s="81"/>
      <c r="GC6" s="81"/>
      <c r="GD6" s="81"/>
      <c r="GE6" s="81"/>
      <c r="GF6" s="81"/>
      <c r="GG6" s="81"/>
      <c r="GH6" s="81"/>
      <c r="GI6" s="81"/>
      <c r="GJ6" s="81"/>
      <c r="GK6" s="81"/>
      <c r="GL6" s="81"/>
      <c r="GM6" s="81"/>
      <c r="GN6" s="81"/>
      <c r="GO6" s="81"/>
      <c r="GP6" s="81"/>
      <c r="GQ6" s="81"/>
      <c r="GR6" s="81"/>
      <c r="GS6" s="81"/>
      <c r="GT6" s="81"/>
      <c r="GU6" s="81"/>
      <c r="GV6" s="81"/>
      <c r="GW6" s="81"/>
      <c r="GX6" s="81"/>
      <c r="GY6" s="81"/>
      <c r="GZ6" s="81"/>
      <c r="HA6" s="81"/>
      <c r="HB6" s="81"/>
      <c r="HC6" s="81"/>
      <c r="HD6" s="81"/>
      <c r="HE6" s="81"/>
      <c r="HF6" s="81"/>
      <c r="HG6" s="81"/>
      <c r="HH6" s="81"/>
      <c r="HI6" s="81"/>
      <c r="HJ6" s="81"/>
      <c r="HK6" s="81"/>
      <c r="HL6" s="81"/>
      <c r="HM6" s="81"/>
      <c r="HN6" s="81"/>
      <c r="HO6" s="81"/>
      <c r="HP6" s="81"/>
      <c r="HQ6" s="81"/>
      <c r="HR6" s="81"/>
      <c r="HS6" s="81"/>
      <c r="HT6" s="81"/>
      <c r="HU6" s="81"/>
      <c r="HV6" s="81"/>
      <c r="HW6" s="81"/>
      <c r="HX6" s="81"/>
      <c r="HY6" s="81"/>
      <c r="HZ6" s="81"/>
      <c r="IA6" s="81"/>
      <c r="IB6" s="81"/>
      <c r="IC6" s="81"/>
      <c r="ID6" s="81"/>
      <c r="IE6" s="81"/>
      <c r="IF6" s="81"/>
      <c r="IG6" s="81"/>
      <c r="IH6" s="81"/>
      <c r="II6" s="81"/>
      <c r="IJ6" s="81"/>
      <c r="IK6" s="81"/>
      <c r="IL6" s="81"/>
      <c r="IM6" s="81"/>
      <c r="IN6" s="81"/>
      <c r="IO6" s="81"/>
      <c r="IP6" s="81"/>
      <c r="IQ6" s="81"/>
      <c r="IR6" s="81"/>
      <c r="IS6" s="81"/>
      <c r="IT6" s="81"/>
      <c r="IU6" s="81"/>
      <c r="IV6" s="81"/>
      <c r="IW6" s="81"/>
    </row>
    <row r="7" customFormat="false" ht="51.75" hidden="false" customHeight="true" outlineLevel="0" collapsed="false">
      <c r="A7" s="81"/>
      <c r="B7" s="81"/>
      <c r="C7" s="81"/>
      <c r="D7" s="82" t="s">
        <v>45</v>
      </c>
      <c r="E7" s="82" t="s">
        <v>49</v>
      </c>
      <c r="F7" s="82"/>
      <c r="G7" s="82" t="s">
        <v>52</v>
      </c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 t="s">
        <v>23978</v>
      </c>
      <c r="DQ7" s="82"/>
      <c r="DR7" s="82" t="s">
        <v>23979</v>
      </c>
      <c r="DS7" s="82"/>
      <c r="DT7" s="82"/>
      <c r="DU7" s="82" t="s">
        <v>23980</v>
      </c>
      <c r="DV7" s="82" t="s">
        <v>23981</v>
      </c>
      <c r="DW7" s="82"/>
      <c r="DX7" s="82" t="s">
        <v>23982</v>
      </c>
      <c r="DY7" s="82" t="s">
        <v>23983</v>
      </c>
      <c r="DZ7" s="82"/>
      <c r="EA7" s="82" t="s">
        <v>23984</v>
      </c>
      <c r="EB7" s="82" t="s">
        <v>23985</v>
      </c>
      <c r="EC7" s="82" t="s">
        <v>23985</v>
      </c>
      <c r="ED7" s="82" t="s">
        <v>23986</v>
      </c>
      <c r="EE7" s="82" t="s">
        <v>23986</v>
      </c>
      <c r="EF7" s="82"/>
      <c r="EG7" s="82"/>
      <c r="EH7" s="82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  <c r="HV7" s="81"/>
      <c r="HW7" s="81"/>
      <c r="HX7" s="81"/>
      <c r="HY7" s="81"/>
      <c r="HZ7" s="81"/>
      <c r="IA7" s="81"/>
      <c r="IB7" s="81"/>
      <c r="IC7" s="81"/>
      <c r="ID7" s="81"/>
      <c r="IE7" s="81"/>
      <c r="IF7" s="81"/>
      <c r="IG7" s="81"/>
      <c r="IH7" s="81"/>
      <c r="II7" s="81"/>
      <c r="IJ7" s="81"/>
      <c r="IK7" s="81"/>
      <c r="IL7" s="81"/>
      <c r="IM7" s="81"/>
      <c r="IN7" s="81"/>
      <c r="IO7" s="81"/>
      <c r="IP7" s="81"/>
      <c r="IQ7" s="81"/>
      <c r="IR7" s="81"/>
      <c r="IS7" s="81"/>
      <c r="IT7" s="81"/>
      <c r="IU7" s="81"/>
      <c r="IV7" s="81"/>
      <c r="IW7" s="81"/>
    </row>
    <row r="8" customFormat="false" ht="12.75" hidden="false" customHeight="false" outlineLevel="0" collapsed="false">
      <c r="C8" s="7" t="n">
        <v>36893</v>
      </c>
      <c r="D8" s="4" t="n">
        <v>2184991.30429027</v>
      </c>
      <c r="E8" s="4" t="n">
        <v>-930236.872659434</v>
      </c>
      <c r="F8" s="4" t="n">
        <v>-23489274.6085648</v>
      </c>
      <c r="G8" s="4" t="n">
        <v>95807.2335851642</v>
      </c>
      <c r="H8" s="4" t="n">
        <v>-3117078.4595648</v>
      </c>
      <c r="I8" s="4"/>
      <c r="J8" s="4" t="n">
        <v>1</v>
      </c>
      <c r="K8" s="4"/>
      <c r="L8" s="4" t="n">
        <v>-391134.461756312</v>
      </c>
      <c r="M8" s="4"/>
      <c r="N8" s="4" t="n">
        <v>503957</v>
      </c>
      <c r="O8" s="4"/>
      <c r="P8" s="0" t="n">
        <v>-36.7498393153364</v>
      </c>
      <c r="Q8" s="4"/>
      <c r="R8" s="4" t="n">
        <v>2147675.8242582</v>
      </c>
      <c r="S8" s="4"/>
      <c r="T8" s="4" t="n">
        <v>0</v>
      </c>
      <c r="U8" s="4"/>
      <c r="V8" s="4" t="n">
        <v>0</v>
      </c>
      <c r="W8" s="4"/>
      <c r="X8" s="4" t="n">
        <v>0</v>
      </c>
      <c r="Y8" s="4"/>
      <c r="Z8" s="4" t="n">
        <v>-22995328.7902511</v>
      </c>
      <c r="AA8" s="4"/>
      <c r="AB8" s="4" t="n">
        <v>-1099478.30976277</v>
      </c>
      <c r="AC8" s="4" t="n">
        <v>1221.08</v>
      </c>
      <c r="AD8" s="4" t="n">
        <v>-1948187.02598766</v>
      </c>
      <c r="AE8" s="4" t="n">
        <v>94645.7696039947</v>
      </c>
      <c r="AF8" s="4"/>
      <c r="AG8" s="4" t="n">
        <v>40.0000000008149</v>
      </c>
      <c r="AH8" s="4" t="n">
        <v>528768.045807614</v>
      </c>
      <c r="AI8" s="4"/>
      <c r="AJ8" s="4" t="n">
        <v>-2424211.52033882</v>
      </c>
      <c r="AK8" s="4"/>
      <c r="AL8" s="4" t="n">
        <v>392574.345463638</v>
      </c>
      <c r="AM8" s="4" t="n">
        <v>29388.458848012</v>
      </c>
      <c r="AN8" s="4" t="n">
        <v>-1207428.30676681</v>
      </c>
      <c r="AO8" s="4" t="n">
        <v>0.00247429136652499</v>
      </c>
      <c r="AP8" s="4" t="n">
        <v>-1197440.85265291</v>
      </c>
      <c r="AQ8" s="4" t="n">
        <v>-0.0127990958209239</v>
      </c>
      <c r="AR8" s="4" t="n">
        <v>-2012294.82428088</v>
      </c>
      <c r="AS8" s="4" t="n">
        <v>36795.3399735201</v>
      </c>
      <c r="AT8" s="4" t="n">
        <v>-1740176.7370535</v>
      </c>
      <c r="AU8" s="4" t="n">
        <v>0.57679244807616</v>
      </c>
      <c r="AV8" s="4" t="n">
        <v>-1.35472019290319</v>
      </c>
      <c r="AW8" s="4" t="n">
        <v>0</v>
      </c>
      <c r="AX8" s="4" t="n">
        <v>-1740177.51498125</v>
      </c>
      <c r="AY8" s="4" t="n">
        <v>7880.49999624491</v>
      </c>
      <c r="AZ8" s="4" t="n">
        <v>254933.436465777</v>
      </c>
      <c r="BA8" s="4" t="n">
        <v>339358</v>
      </c>
      <c r="BB8" s="4" t="n">
        <v>5.83641231060028E-005</v>
      </c>
      <c r="BC8" s="4" t="n">
        <v>0</v>
      </c>
      <c r="BD8" s="4" t="n">
        <v>-0.229869913309813</v>
      </c>
      <c r="BE8" s="4"/>
      <c r="BF8" s="4" t="n">
        <v>-5921750.65294672</v>
      </c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 t="n">
        <v>0</v>
      </c>
      <c r="CP8" s="4" t="n">
        <v>0</v>
      </c>
      <c r="CQ8" s="4" t="n">
        <v>-28917079.4431978</v>
      </c>
      <c r="CR8" s="4"/>
      <c r="CS8" s="4" t="n">
        <v>0</v>
      </c>
      <c r="CT8" s="4" t="n">
        <v>0</v>
      </c>
      <c r="CU8" s="4" t="n">
        <v>383138.149999999</v>
      </c>
      <c r="CV8" s="4" t="n">
        <v>0</v>
      </c>
      <c r="CW8" s="4" t="n">
        <v>-3755.69630000042</v>
      </c>
      <c r="CX8" s="4" t="n">
        <v>0</v>
      </c>
      <c r="CY8" s="4"/>
      <c r="CZ8" s="4" t="n">
        <v>0</v>
      </c>
      <c r="DA8" s="4"/>
      <c r="DB8" s="4"/>
      <c r="DC8" s="4" t="n">
        <v>-123337</v>
      </c>
      <c r="DD8" s="4" t="n">
        <v>0</v>
      </c>
      <c r="DE8" s="4" t="n">
        <v>0</v>
      </c>
      <c r="DF8" s="4" t="n">
        <v>-123337</v>
      </c>
      <c r="DG8" s="4"/>
      <c r="DH8" s="4" t="n">
        <v>-480243.220302498</v>
      </c>
      <c r="DI8" s="4" t="n">
        <v>1097131.8363</v>
      </c>
      <c r="DJ8" s="4" t="n">
        <v>-769</v>
      </c>
      <c r="DM8" s="0" t="n">
        <v>616888.615997503</v>
      </c>
      <c r="DN8" s="4"/>
      <c r="DO8" s="4"/>
      <c r="DP8" s="4" t="n">
        <f aca="false">D8+AI8</f>
        <v>2184991.30429027</v>
      </c>
      <c r="DQ8" s="4" t="n">
        <f aca="false">E8</f>
        <v>-930236.872659434</v>
      </c>
      <c r="DR8" s="4" t="n">
        <f aca="false">G8+AE8</f>
        <v>190453.003189159</v>
      </c>
      <c r="DS8" s="4" t="n">
        <f aca="false">AD8</f>
        <v>-1948187.02598766</v>
      </c>
      <c r="DT8" s="4" t="n">
        <f aca="false">AH8</f>
        <v>528768.045807614</v>
      </c>
      <c r="DU8" s="4" t="n">
        <f aca="false">AB8+AG8</f>
        <v>-1099438.30976276</v>
      </c>
      <c r="DV8" s="4" t="n">
        <f aca="false">F8+DI8</f>
        <v>-22392142.7722648</v>
      </c>
      <c r="DW8" s="4" t="n">
        <f aca="false">AL8</f>
        <v>392574.345463638</v>
      </c>
      <c r="DX8" s="4" t="n">
        <f aca="false">AN8+AK8</f>
        <v>-1207428.30676681</v>
      </c>
      <c r="DY8" s="4" t="n">
        <f aca="false">AP8+BE8</f>
        <v>-1197440.85265291</v>
      </c>
      <c r="DZ8" s="4" t="n">
        <f aca="false">AQ8</f>
        <v>-0.0127990958209239</v>
      </c>
      <c r="EA8" s="4" t="n">
        <f aca="false">H8+DH8+DE8</f>
        <v>-3597321.6798673</v>
      </c>
      <c r="EB8" s="4" t="n">
        <f aca="false">AT8+AW8</f>
        <v>-1740176.7370535</v>
      </c>
      <c r="EC8" s="4" t="n">
        <f aca="false">AV8+BE8</f>
        <v>-1.35472019290319</v>
      </c>
      <c r="ED8" s="4" t="n">
        <f aca="false">L8+N8</f>
        <v>112822.538243688</v>
      </c>
      <c r="EE8" s="4" t="n">
        <f aca="false">AZ8+BA8</f>
        <v>594291.436465777</v>
      </c>
      <c r="EF8" s="4" t="n">
        <f aca="false">R8+P8+X8+BD8+CU8+CW8+DJ8</f>
        <v>2526252.29824897</v>
      </c>
      <c r="EG8" s="4" t="n">
        <f aca="false">Q8</f>
        <v>0</v>
      </c>
      <c r="EH8" s="4"/>
      <c r="EI8" s="4"/>
    </row>
    <row r="9" customFormat="false" ht="12.75" hidden="false" customHeight="false" outlineLevel="0" collapsed="false">
      <c r="C9" s="7" t="n">
        <v>36894</v>
      </c>
      <c r="D9" s="4" t="n">
        <v>165836.427357731</v>
      </c>
      <c r="E9" s="4" t="n">
        <v>701987.104284724</v>
      </c>
      <c r="F9" s="4" t="n">
        <v>1481926.96388016</v>
      </c>
      <c r="G9" s="4" t="n">
        <v>-304328.511153902</v>
      </c>
      <c r="H9" s="4" t="n">
        <v>-2588206.64127669</v>
      </c>
      <c r="I9" s="4"/>
      <c r="J9" s="4" t="n">
        <v>0</v>
      </c>
      <c r="K9" s="4"/>
      <c r="L9" s="4" t="n">
        <v>115111.559111969</v>
      </c>
      <c r="M9" s="4"/>
      <c r="N9" s="4" t="n">
        <v>70061</v>
      </c>
      <c r="O9" s="4"/>
      <c r="P9" s="0" t="n">
        <v>-32.4796074234587</v>
      </c>
      <c r="Q9" s="4"/>
      <c r="R9" s="4" t="n">
        <v>-2244638.0989898</v>
      </c>
      <c r="S9" s="4"/>
      <c r="T9" s="4" t="n">
        <v>0</v>
      </c>
      <c r="U9" s="4"/>
      <c r="V9" s="4" t="n">
        <v>0</v>
      </c>
      <c r="W9" s="4"/>
      <c r="X9" s="4" t="n">
        <v>0</v>
      </c>
      <c r="Y9" s="4"/>
      <c r="Z9" s="4" t="n">
        <v>-2602282.67639323</v>
      </c>
      <c r="AA9" s="4"/>
      <c r="AB9" s="4" t="n">
        <v>-60452.5409348268</v>
      </c>
      <c r="AC9" s="4" t="n">
        <v>9484.60000000002</v>
      </c>
      <c r="AD9" s="4" t="n">
        <v>-454188.785315541</v>
      </c>
      <c r="AE9" s="4" t="n">
        <v>-0.148996337295785</v>
      </c>
      <c r="AF9" s="4"/>
      <c r="AG9" s="4" t="n">
        <v>9579.48356966511</v>
      </c>
      <c r="AH9" s="4" t="n">
        <v>-172601.057342614</v>
      </c>
      <c r="AI9" s="4"/>
      <c r="AJ9" s="4" t="n">
        <v>-677663.049019654</v>
      </c>
      <c r="AK9" s="4"/>
      <c r="AL9" s="4" t="n">
        <v>-39002.3638178431</v>
      </c>
      <c r="AM9" s="4" t="n">
        <v>-72343.9546528397</v>
      </c>
      <c r="AN9" s="4" t="n">
        <v>-105698.148955135</v>
      </c>
      <c r="AO9" s="4" t="n">
        <v>0.00247429136652499</v>
      </c>
      <c r="AP9" s="4" t="n">
        <v>-68513.5970091423</v>
      </c>
      <c r="AQ9" s="4" t="n">
        <v>3958.28775405085</v>
      </c>
      <c r="AR9" s="4" t="n">
        <v>-209255.819553778</v>
      </c>
      <c r="AS9" s="4" t="n">
        <v>134247.230577373</v>
      </c>
      <c r="AT9" s="4" t="n">
        <v>207141.172915965</v>
      </c>
      <c r="AU9" s="4" t="n">
        <v>0</v>
      </c>
      <c r="AV9" s="4" t="n">
        <v>0</v>
      </c>
      <c r="AW9" s="4"/>
      <c r="AX9" s="4" t="n">
        <v>207141.172915965</v>
      </c>
      <c r="AY9" s="4" t="n">
        <v>20234.5</v>
      </c>
      <c r="AZ9" s="4" t="n">
        <v>99451.5830897116</v>
      </c>
      <c r="BA9" s="4" t="n">
        <v>48923</v>
      </c>
      <c r="BB9" s="4" t="n">
        <v>0</v>
      </c>
      <c r="BC9" s="4" t="n">
        <v>0</v>
      </c>
      <c r="BD9" s="4" t="n">
        <v>0</v>
      </c>
      <c r="BE9" s="4"/>
      <c r="BF9" s="4" t="n">
        <v>-580326.112567755</v>
      </c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 t="n">
        <v>0</v>
      </c>
      <c r="CP9" s="4" t="n">
        <v>0</v>
      </c>
      <c r="CQ9" s="4" t="n">
        <v>-3182608.78896099</v>
      </c>
      <c r="CR9" s="4"/>
      <c r="CS9" s="4" t="n">
        <v>0</v>
      </c>
      <c r="CT9" s="4" t="n">
        <v>0</v>
      </c>
      <c r="CU9" s="4" t="n">
        <v>-319610.8244</v>
      </c>
      <c r="CV9" s="4" t="n">
        <v>0</v>
      </c>
      <c r="CW9" s="4" t="n">
        <v>-43490.0068999999</v>
      </c>
      <c r="CX9" s="4" t="n">
        <v>0</v>
      </c>
      <c r="CY9" s="4"/>
      <c r="CZ9" s="4" t="n">
        <v>0</v>
      </c>
      <c r="DA9" s="4"/>
      <c r="DB9" s="4" t="n">
        <v>-123337</v>
      </c>
      <c r="DC9" s="4" t="n">
        <v>0</v>
      </c>
      <c r="DD9" s="4" t="n">
        <v>20234.5</v>
      </c>
      <c r="DE9" s="4" t="n">
        <v>0</v>
      </c>
      <c r="DF9" s="4" t="n">
        <v>20234.5</v>
      </c>
      <c r="DG9" s="4"/>
      <c r="DH9" s="4" t="n">
        <v>92417.9184999913</v>
      </c>
      <c r="DI9" s="4" t="n">
        <v>579343.670600005</v>
      </c>
      <c r="DJ9" s="4" t="n">
        <v>0</v>
      </c>
      <c r="DM9" s="0" t="n">
        <v>671761.589099996</v>
      </c>
      <c r="DN9" s="4"/>
      <c r="DO9" s="4"/>
      <c r="DP9" s="4" t="n">
        <f aca="false">D9+AI9</f>
        <v>165836.427357731</v>
      </c>
      <c r="DQ9" s="4" t="n">
        <f aca="false">E9</f>
        <v>701987.104284724</v>
      </c>
      <c r="DR9" s="4" t="n">
        <f aca="false">G9+AE9</f>
        <v>-304328.660150239</v>
      </c>
      <c r="DS9" s="4" t="n">
        <f aca="false">AD9</f>
        <v>-454188.785315541</v>
      </c>
      <c r="DT9" s="4" t="n">
        <f aca="false">AH9</f>
        <v>-172601.057342614</v>
      </c>
      <c r="DU9" s="4" t="n">
        <f aca="false">AB9+AG9</f>
        <v>-50873.0573651617</v>
      </c>
      <c r="DV9" s="4" t="n">
        <f aca="false">F9+DI9</f>
        <v>2061270.63448016</v>
      </c>
      <c r="DW9" s="4" t="n">
        <f aca="false">AL9</f>
        <v>-39002.3638178431</v>
      </c>
      <c r="DX9" s="4" t="n">
        <f aca="false">AN9+AK9</f>
        <v>-105698.148955135</v>
      </c>
      <c r="DY9" s="4" t="n">
        <f aca="false">AP9+BE9</f>
        <v>-68513.5970091423</v>
      </c>
      <c r="DZ9" s="4" t="n">
        <f aca="false">AQ9</f>
        <v>3958.28775405085</v>
      </c>
      <c r="EA9" s="4" t="n">
        <f aca="false">H9+DH9+DE9</f>
        <v>-2495788.7227767</v>
      </c>
      <c r="EB9" s="4" t="n">
        <f aca="false">AT9+AW9</f>
        <v>207141.172915965</v>
      </c>
      <c r="EC9" s="4" t="n">
        <f aca="false">AV9+BE9</f>
        <v>0</v>
      </c>
      <c r="ED9" s="4" t="n">
        <f aca="false">L9+N9</f>
        <v>185172.559111969</v>
      </c>
      <c r="EE9" s="4" t="n">
        <f aca="false">AZ9+BA9</f>
        <v>148374.583089712</v>
      </c>
      <c r="EF9" s="4" t="n">
        <f aca="false">R9+P9+X9+BD9+CU9+CW9+DJ9</f>
        <v>-2607771.40989723</v>
      </c>
      <c r="EG9" s="4" t="n">
        <f aca="false">Q9</f>
        <v>0</v>
      </c>
      <c r="EH9" s="4"/>
      <c r="EI9" s="4"/>
    </row>
    <row r="10" customFormat="false" ht="12.75" hidden="false" customHeight="false" outlineLevel="0" collapsed="false">
      <c r="C10" s="7" t="n">
        <v>36895</v>
      </c>
      <c r="D10" s="4" t="n">
        <v>1417974.57095693</v>
      </c>
      <c r="E10" s="4" t="n">
        <v>1105511.32711355</v>
      </c>
      <c r="F10" s="4" t="n">
        <v>13191216.8282585</v>
      </c>
      <c r="G10" s="4" t="n">
        <v>390143.766378224</v>
      </c>
      <c r="H10" s="4" t="n">
        <v>9476046.28547991</v>
      </c>
      <c r="I10" s="4"/>
      <c r="J10" s="4" t="n">
        <v>2</v>
      </c>
      <c r="K10" s="4"/>
      <c r="L10" s="4" t="n">
        <v>518521.339679919</v>
      </c>
      <c r="M10" s="4"/>
      <c r="N10" s="4" t="n">
        <v>-220281</v>
      </c>
      <c r="O10" s="4"/>
      <c r="P10" s="0" t="n">
        <v>-8.8831798231605</v>
      </c>
      <c r="Q10" s="4"/>
      <c r="R10" s="4" t="n">
        <v>5069227.3416897</v>
      </c>
      <c r="S10" s="4"/>
      <c r="T10" s="4" t="n">
        <v>0</v>
      </c>
      <c r="U10" s="4"/>
      <c r="V10" s="4" t="n">
        <v>0</v>
      </c>
      <c r="W10" s="4"/>
      <c r="X10" s="4" t="n">
        <v>0</v>
      </c>
      <c r="Y10" s="4"/>
      <c r="Z10" s="4" t="n">
        <v>30948353.5763769</v>
      </c>
      <c r="AA10" s="4"/>
      <c r="AB10" s="4" t="n">
        <v>4159.0324772055</v>
      </c>
      <c r="AC10" s="4" t="n">
        <v>8341.77910118446</v>
      </c>
      <c r="AD10" s="4" t="n">
        <v>385055.595192672</v>
      </c>
      <c r="AE10" s="4" t="n">
        <v>925.639288541353</v>
      </c>
      <c r="AF10" s="4"/>
      <c r="AG10" s="4" t="n">
        <v>-5155.44361951633</v>
      </c>
      <c r="AH10" s="4" t="n">
        <v>24219.9127915103</v>
      </c>
      <c r="AI10" s="4"/>
      <c r="AJ10" s="4" t="n">
        <v>409204.736130413</v>
      </c>
      <c r="AK10" s="4"/>
      <c r="AL10" s="4" t="n">
        <v>535917.062993473</v>
      </c>
      <c r="AM10" s="4" t="n">
        <v>-9382.89979550481</v>
      </c>
      <c r="AN10" s="4" t="n">
        <v>478954.441949762</v>
      </c>
      <c r="AO10" s="4" t="n">
        <v>0</v>
      </c>
      <c r="AP10" s="4" t="n">
        <v>416263.089605522</v>
      </c>
      <c r="AQ10" s="4" t="n">
        <v>-31346.1250168956</v>
      </c>
      <c r="AR10" s="4" t="n">
        <v>1399788.46953186</v>
      </c>
      <c r="AS10" s="4" t="n">
        <v>16245.4100441456</v>
      </c>
      <c r="AT10" s="4" t="n">
        <v>935047.345887743</v>
      </c>
      <c r="AU10" s="4" t="n">
        <v>0</v>
      </c>
      <c r="AV10" s="4" t="n">
        <v>-18816.9923188817</v>
      </c>
      <c r="AW10" s="4"/>
      <c r="AX10" s="4" t="n">
        <v>916230.353568861</v>
      </c>
      <c r="AY10" s="4" t="n">
        <v>7534.14998546243</v>
      </c>
      <c r="AZ10" s="4" t="n">
        <v>-91974.7374670429</v>
      </c>
      <c r="BA10" s="4" t="n">
        <v>4108</v>
      </c>
      <c r="BB10" s="4" t="n">
        <v>0</v>
      </c>
      <c r="BC10" s="4" t="n">
        <v>0</v>
      </c>
      <c r="BD10" s="4" t="n">
        <v>0</v>
      </c>
      <c r="BE10" s="4"/>
      <c r="BF10" s="4" t="n">
        <v>2633248.82176409</v>
      </c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 t="n">
        <v>0</v>
      </c>
      <c r="CP10" s="4" t="n">
        <v>0</v>
      </c>
      <c r="CQ10" s="4" t="n">
        <v>33581602.398141</v>
      </c>
      <c r="CR10" s="4"/>
      <c r="CS10" s="4" t="n">
        <v>0</v>
      </c>
      <c r="CT10" s="4" t="n">
        <v>0</v>
      </c>
      <c r="CU10" s="4" t="n">
        <v>1404808.8706</v>
      </c>
      <c r="CV10" s="4" t="n">
        <v>0</v>
      </c>
      <c r="CW10" s="4" t="n">
        <v>43544.851</v>
      </c>
      <c r="CX10" s="4" t="n">
        <v>0</v>
      </c>
      <c r="CY10" s="4"/>
      <c r="CZ10" s="4" t="n">
        <v>0</v>
      </c>
      <c r="DA10" s="4"/>
      <c r="DB10" s="4" t="n">
        <v>-151438</v>
      </c>
      <c r="DC10" s="4" t="n">
        <v>0</v>
      </c>
      <c r="DD10" s="4" t="n">
        <v>7534.14998546243</v>
      </c>
      <c r="DE10" s="4" t="n">
        <v>0</v>
      </c>
      <c r="DF10" s="4" t="n">
        <v>7534.14998546243</v>
      </c>
      <c r="DG10" s="4"/>
      <c r="DH10" s="4" t="n">
        <v>42900.4856999666</v>
      </c>
      <c r="DI10" s="4" t="n">
        <v>-1207075.3152</v>
      </c>
      <c r="DJ10" s="4" t="n">
        <v>0</v>
      </c>
      <c r="DM10" s="0" t="n">
        <v>-1164174.82950003</v>
      </c>
      <c r="DN10" s="4"/>
      <c r="DO10" s="4"/>
      <c r="DP10" s="4" t="n">
        <f aca="false">D10+AI10</f>
        <v>1417974.57095693</v>
      </c>
      <c r="DQ10" s="4" t="n">
        <f aca="false">E10</f>
        <v>1105511.32711355</v>
      </c>
      <c r="DR10" s="4" t="n">
        <f aca="false">G10+AE10</f>
        <v>391069.405666765</v>
      </c>
      <c r="DS10" s="4" t="n">
        <f aca="false">AD10</f>
        <v>385055.595192672</v>
      </c>
      <c r="DT10" s="4" t="n">
        <f aca="false">AH10</f>
        <v>24219.9127915103</v>
      </c>
      <c r="DU10" s="4" t="n">
        <f aca="false">AB10+AG10</f>
        <v>-996.411142310826</v>
      </c>
      <c r="DV10" s="4" t="n">
        <f aca="false">F10+DI10</f>
        <v>11984141.5130585</v>
      </c>
      <c r="DW10" s="4" t="n">
        <f aca="false">AL10</f>
        <v>535917.062993473</v>
      </c>
      <c r="DX10" s="4" t="n">
        <f aca="false">AN10+AK10</f>
        <v>478954.441949762</v>
      </c>
      <c r="DY10" s="4" t="n">
        <f aca="false">AP10+BE10</f>
        <v>416263.089605522</v>
      </c>
      <c r="DZ10" s="4" t="n">
        <f aca="false">AQ10</f>
        <v>-31346.1250168956</v>
      </c>
      <c r="EA10" s="4" t="n">
        <f aca="false">H10+DH10+DE10</f>
        <v>9518946.77117988</v>
      </c>
      <c r="EB10" s="4" t="n">
        <f aca="false">AT10+AW10</f>
        <v>935047.345887743</v>
      </c>
      <c r="EC10" s="4" t="n">
        <f aca="false">AV10+BE10</f>
        <v>-18816.9923188817</v>
      </c>
      <c r="ED10" s="4" t="n">
        <f aca="false">L10+N10</f>
        <v>298240.339679919</v>
      </c>
      <c r="EE10" s="4" t="n">
        <f aca="false">AZ10+BA10</f>
        <v>-87866.7374670429</v>
      </c>
      <c r="EF10" s="4" t="n">
        <f aca="false">R10+P10+X10+BD10+CU10+CW10+DJ10</f>
        <v>6517572.18010988</v>
      </c>
      <c r="EG10" s="4" t="n">
        <f aca="false">Q10</f>
        <v>0</v>
      </c>
      <c r="EH10" s="4"/>
      <c r="EI10" s="4"/>
    </row>
    <row r="11" customFormat="false" ht="12.75" hidden="false" customHeight="false" outlineLevel="0" collapsed="false">
      <c r="C11" s="7" t="n">
        <v>36896</v>
      </c>
      <c r="D11" s="4" t="n">
        <v>1201218.74192565</v>
      </c>
      <c r="E11" s="4" t="n">
        <v>775069.33893051</v>
      </c>
      <c r="F11" s="4" t="n">
        <v>2071107.71925987</v>
      </c>
      <c r="G11" s="4" t="n">
        <v>519159.259194274</v>
      </c>
      <c r="H11" s="4" t="n">
        <v>458297.606529311</v>
      </c>
      <c r="I11" s="4"/>
      <c r="J11" s="4" t="n">
        <v>1</v>
      </c>
      <c r="K11" s="4"/>
      <c r="L11" s="4" t="n">
        <v>-223607.734126615</v>
      </c>
      <c r="M11" s="4"/>
      <c r="N11" s="4" t="n">
        <v>-154812</v>
      </c>
      <c r="O11" s="4"/>
      <c r="P11" s="0" t="n">
        <v>0.205884153255219</v>
      </c>
      <c r="Q11" s="4"/>
      <c r="R11" s="4" t="n">
        <v>3305223.54981398</v>
      </c>
      <c r="S11" s="4"/>
      <c r="T11" s="4" t="n">
        <v>0</v>
      </c>
      <c r="U11" s="4"/>
      <c r="V11" s="4" t="n">
        <v>0</v>
      </c>
      <c r="W11" s="4"/>
      <c r="X11" s="4" t="n">
        <v>0</v>
      </c>
      <c r="Y11" s="4"/>
      <c r="Z11" s="4" t="n">
        <v>7951657.68741114</v>
      </c>
      <c r="AA11" s="4"/>
      <c r="AB11" s="4" t="n">
        <v>311622.004156859</v>
      </c>
      <c r="AC11" s="4" t="n">
        <v>-25125.9745437921</v>
      </c>
      <c r="AD11" s="4" t="n">
        <v>481764.848824951</v>
      </c>
      <c r="AE11" s="4" t="n">
        <v>1.15146576717962E-008</v>
      </c>
      <c r="AF11" s="4"/>
      <c r="AG11" s="4" t="n">
        <v>-9827.44169210549</v>
      </c>
      <c r="AH11" s="4" t="n">
        <v>552531.644976187</v>
      </c>
      <c r="AI11" s="4"/>
      <c r="AJ11" s="4" t="n">
        <v>3287253.16257827</v>
      </c>
      <c r="AK11" s="4"/>
      <c r="AL11" s="4" t="n">
        <v>161169.282018137</v>
      </c>
      <c r="AM11" s="4" t="n">
        <v>4505.44064673004</v>
      </c>
      <c r="AN11" s="4" t="n">
        <v>189669.466169146</v>
      </c>
      <c r="AO11" s="4" t="n">
        <v>0</v>
      </c>
      <c r="AP11" s="4" t="n">
        <v>41387.8551338812</v>
      </c>
      <c r="AQ11" s="4" t="n">
        <v>-517.672452704963</v>
      </c>
      <c r="AR11" s="4" t="n">
        <v>391708.930868459</v>
      </c>
      <c r="AS11" s="4" t="n">
        <v>-681.159754000013</v>
      </c>
      <c r="AT11" s="4" t="n">
        <v>213489.201112361</v>
      </c>
      <c r="AU11" s="4" t="n">
        <v>0</v>
      </c>
      <c r="AV11" s="4" t="n">
        <v>-17188.6731713116</v>
      </c>
      <c r="AW11" s="4"/>
      <c r="AX11" s="4" t="n">
        <v>196300.527941049</v>
      </c>
      <c r="AY11" s="4" t="n">
        <v>7132</v>
      </c>
      <c r="AZ11" s="4" t="n">
        <v>-6433.67750319443</v>
      </c>
      <c r="BA11" s="4" t="n">
        <v>-20331</v>
      </c>
      <c r="BB11" s="4" t="n">
        <v>0</v>
      </c>
      <c r="BC11" s="4" t="n">
        <v>0</v>
      </c>
      <c r="BD11" s="4" t="n">
        <v>0</v>
      </c>
      <c r="BE11" s="4"/>
      <c r="BF11" s="4" t="n">
        <v>3868828.94388459</v>
      </c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 t="n">
        <v>0</v>
      </c>
      <c r="CP11" s="4" t="n">
        <v>0</v>
      </c>
      <c r="CQ11" s="4" t="n">
        <v>11820486.6312957</v>
      </c>
      <c r="CR11" s="4"/>
      <c r="CS11" s="4" t="n">
        <v>0</v>
      </c>
      <c r="CT11" s="4" t="n">
        <v>0</v>
      </c>
      <c r="CU11" s="4" t="n">
        <v>2119303.1793</v>
      </c>
      <c r="CV11" s="4" t="n">
        <v>0</v>
      </c>
      <c r="CW11" s="4" t="n">
        <v>42021.6407</v>
      </c>
      <c r="CX11" s="4" t="n">
        <v>0</v>
      </c>
      <c r="CY11" s="4"/>
      <c r="CZ11" s="4" t="n">
        <v>0</v>
      </c>
      <c r="DA11" s="4"/>
      <c r="DB11" s="4" t="n">
        <v>-28101</v>
      </c>
      <c r="DC11" s="4" t="n">
        <v>0</v>
      </c>
      <c r="DD11" s="4" t="n">
        <v>7132</v>
      </c>
      <c r="DE11" s="4" t="n">
        <v>0</v>
      </c>
      <c r="DF11" s="4" t="n">
        <v>7132</v>
      </c>
      <c r="DG11" s="4"/>
      <c r="DH11" s="4" t="n">
        <v>1173017.3743</v>
      </c>
      <c r="DI11" s="4" t="n">
        <v>-467183.741099998</v>
      </c>
      <c r="DJ11" s="4" t="n">
        <v>0</v>
      </c>
      <c r="DM11" s="0" t="n">
        <v>705833.633200005</v>
      </c>
      <c r="DN11" s="4"/>
      <c r="DO11" s="4"/>
      <c r="DP11" s="4" t="n">
        <f aca="false">D11+AI11</f>
        <v>1201218.74192565</v>
      </c>
      <c r="DQ11" s="4" t="n">
        <f aca="false">E11</f>
        <v>775069.33893051</v>
      </c>
      <c r="DR11" s="4" t="n">
        <f aca="false">G11+AE11</f>
        <v>519159.259194286</v>
      </c>
      <c r="DS11" s="4" t="n">
        <f aca="false">AD11</f>
        <v>481764.848824951</v>
      </c>
      <c r="DT11" s="4" t="n">
        <f aca="false">AH11</f>
        <v>552531.644976187</v>
      </c>
      <c r="DU11" s="4" t="n">
        <f aca="false">AB11+AG11</f>
        <v>301794.562464753</v>
      </c>
      <c r="DV11" s="4" t="n">
        <f aca="false">F11+DI11</f>
        <v>1603923.97815987</v>
      </c>
      <c r="DW11" s="4" t="n">
        <f aca="false">AL11</f>
        <v>161169.282018137</v>
      </c>
      <c r="DX11" s="4" t="n">
        <f aca="false">AN11+AK11</f>
        <v>189669.466169146</v>
      </c>
      <c r="DY11" s="4" t="n">
        <f aca="false">AP11+BE11</f>
        <v>41387.8551338812</v>
      </c>
      <c r="DZ11" s="4" t="n">
        <f aca="false">AQ11</f>
        <v>-517.672452704963</v>
      </c>
      <c r="EA11" s="4" t="n">
        <f aca="false">H11+DH11+DE11</f>
        <v>1631314.98082931</v>
      </c>
      <c r="EB11" s="4" t="n">
        <f aca="false">AT11+AW11</f>
        <v>213489.201112361</v>
      </c>
      <c r="EC11" s="4" t="n">
        <f aca="false">AV11+BE11</f>
        <v>-17188.6731713116</v>
      </c>
      <c r="ED11" s="4" t="n">
        <f aca="false">L11+N11</f>
        <v>-378419.734126615</v>
      </c>
      <c r="EE11" s="4" t="n">
        <f aca="false">AZ11+BA11</f>
        <v>-26764.6775031944</v>
      </c>
      <c r="EF11" s="4" t="n">
        <f aca="false">R11+P11+X11+BD11+CU11+CW11+DJ11</f>
        <v>5466548.57569813</v>
      </c>
      <c r="EG11" s="4" t="n">
        <f aca="false">Q11</f>
        <v>0</v>
      </c>
      <c r="EH11" s="4"/>
      <c r="EI11" s="4"/>
    </row>
    <row r="12" customFormat="false" ht="12.75" hidden="false" customHeight="false" outlineLevel="0" collapsed="false">
      <c r="C12" s="7" t="n">
        <v>36899</v>
      </c>
      <c r="D12" s="4" t="n">
        <v>1841610.87566338</v>
      </c>
      <c r="E12" s="4" t="n">
        <v>821174.290758458</v>
      </c>
      <c r="F12" s="4" t="n">
        <v>7191854.51323764</v>
      </c>
      <c r="G12" s="4" t="n">
        <v>340858.546505263</v>
      </c>
      <c r="H12" s="4" t="n">
        <v>3234241.06176669</v>
      </c>
      <c r="I12" s="4"/>
      <c r="J12" s="4" t="n">
        <v>0</v>
      </c>
      <c r="K12" s="4"/>
      <c r="L12" s="4" t="n">
        <v>1536518.96035655</v>
      </c>
      <c r="M12" s="4"/>
      <c r="N12" s="4" t="n">
        <v>-320686</v>
      </c>
      <c r="O12" s="4"/>
      <c r="P12" s="0" t="n">
        <v>-20.4982891348629</v>
      </c>
      <c r="Q12" s="4"/>
      <c r="R12" s="4" t="n">
        <v>1849582.46951775</v>
      </c>
      <c r="S12" s="4"/>
      <c r="T12" s="4" t="n">
        <v>0</v>
      </c>
      <c r="U12" s="4"/>
      <c r="V12" s="4" t="n">
        <v>0</v>
      </c>
      <c r="W12" s="4"/>
      <c r="X12" s="4" t="n">
        <v>0</v>
      </c>
      <c r="Y12" s="4"/>
      <c r="Z12" s="4" t="n">
        <v>16495134.2195166</v>
      </c>
      <c r="AA12" s="4"/>
      <c r="AB12" s="4" t="n">
        <v>316118.333727524</v>
      </c>
      <c r="AC12" s="4" t="n">
        <v>41095.5462068513</v>
      </c>
      <c r="AD12" s="4" t="n">
        <v>40379.8086939612</v>
      </c>
      <c r="AE12" s="4" t="n">
        <v>-9.45124156714883E-009</v>
      </c>
      <c r="AF12" s="4"/>
      <c r="AG12" s="4" t="n">
        <v>18.8774124149932</v>
      </c>
      <c r="AH12" s="4" t="n">
        <v>-25566.9626641202</v>
      </c>
      <c r="AI12" s="4"/>
      <c r="AJ12" s="4" t="n">
        <v>3034830.76979846</v>
      </c>
      <c r="AK12" s="4"/>
      <c r="AL12" s="4" t="n">
        <v>24031.818095908</v>
      </c>
      <c r="AM12" s="4" t="n">
        <v>937.5</v>
      </c>
      <c r="AN12" s="4" t="n">
        <v>32040.7569423681</v>
      </c>
      <c r="AO12" s="4" t="n">
        <v>0</v>
      </c>
      <c r="AP12" s="4" t="n">
        <v>-45118.846715156</v>
      </c>
      <c r="AQ12" s="4" t="n">
        <v>-41.8039054782894</v>
      </c>
      <c r="AR12" s="4" t="n">
        <v>10911.9244176419</v>
      </c>
      <c r="AS12" s="4" t="n">
        <v>-9544.33599367136</v>
      </c>
      <c r="AT12" s="4" t="n">
        <v>-263951.074807369</v>
      </c>
      <c r="AU12" s="4" t="n">
        <v>0</v>
      </c>
      <c r="AV12" s="4" t="n">
        <v>-86065.3713697642</v>
      </c>
      <c r="AW12" s="4"/>
      <c r="AX12" s="4" t="n">
        <v>-350016.446177133</v>
      </c>
      <c r="AY12" s="4" t="n">
        <v>38532.35</v>
      </c>
      <c r="AZ12" s="4" t="n">
        <v>-97579.6453841804</v>
      </c>
      <c r="BA12" s="4" t="n">
        <v>-97366</v>
      </c>
      <c r="BB12" s="4" t="n">
        <v>0</v>
      </c>
      <c r="BC12" s="4" t="n">
        <v>0</v>
      </c>
      <c r="BD12" s="4" t="n">
        <v>0</v>
      </c>
      <c r="BE12" s="4"/>
      <c r="BF12" s="4" t="n">
        <v>2598146.60265479</v>
      </c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 t="n">
        <v>0</v>
      </c>
      <c r="CP12" s="4" t="n">
        <v>0</v>
      </c>
      <c r="CQ12" s="4" t="n">
        <v>19093280.8221714</v>
      </c>
      <c r="CR12" s="4"/>
      <c r="CS12" s="4" t="n">
        <v>0</v>
      </c>
      <c r="CT12" s="4" t="n">
        <v>0</v>
      </c>
      <c r="CU12" s="4" t="n">
        <v>2358265.4091</v>
      </c>
      <c r="CV12" s="4" t="n">
        <v>0</v>
      </c>
      <c r="CW12" s="4" t="n">
        <v>-0.071299999835901</v>
      </c>
      <c r="CX12" s="4" t="n">
        <v>0</v>
      </c>
      <c r="CY12" s="4"/>
      <c r="CZ12" s="4" t="n">
        <v>0</v>
      </c>
      <c r="DA12" s="4"/>
      <c r="DB12" s="4" t="n">
        <v>-75719</v>
      </c>
      <c r="DC12" s="4" t="n">
        <v>0</v>
      </c>
      <c r="DD12" s="4" t="n">
        <v>38532.35</v>
      </c>
      <c r="DE12" s="4" t="n">
        <v>0</v>
      </c>
      <c r="DF12" s="4" t="n">
        <v>38532.35</v>
      </c>
      <c r="DG12" s="4"/>
      <c r="DH12" s="4" t="n">
        <v>810884.235000014</v>
      </c>
      <c r="DI12" s="4" t="n">
        <v>-444841.442700006</v>
      </c>
      <c r="DJ12" s="4" t="n">
        <v>0</v>
      </c>
      <c r="DM12" s="0" t="n">
        <v>366042.792300008</v>
      </c>
      <c r="DN12" s="4"/>
      <c r="DO12" s="4"/>
      <c r="DP12" s="4" t="n">
        <f aca="false">D12+AI12</f>
        <v>1841610.87566338</v>
      </c>
      <c r="DQ12" s="4" t="n">
        <f aca="false">E12</f>
        <v>821174.290758458</v>
      </c>
      <c r="DR12" s="4" t="n">
        <f aca="false">G12+AE12</f>
        <v>340858.546505254</v>
      </c>
      <c r="DS12" s="4" t="n">
        <f aca="false">AD12</f>
        <v>40379.8086939612</v>
      </c>
      <c r="DT12" s="4" t="n">
        <f aca="false">AH12</f>
        <v>-25566.9626641202</v>
      </c>
      <c r="DU12" s="4" t="n">
        <f aca="false">AB12+AG12</f>
        <v>316137.211139939</v>
      </c>
      <c r="DV12" s="4" t="n">
        <f aca="false">F12+DI12</f>
        <v>6747013.07053763</v>
      </c>
      <c r="DW12" s="4" t="n">
        <f aca="false">AL12</f>
        <v>24031.818095908</v>
      </c>
      <c r="DX12" s="4" t="n">
        <f aca="false">AN12+AK12</f>
        <v>32040.7569423681</v>
      </c>
      <c r="DY12" s="4" t="n">
        <f aca="false">AP12+BE12</f>
        <v>-45118.846715156</v>
      </c>
      <c r="DZ12" s="4" t="n">
        <f aca="false">AQ12</f>
        <v>-41.8039054782894</v>
      </c>
      <c r="EA12" s="4" t="n">
        <f aca="false">H12+DH12+DE12</f>
        <v>4045125.2967667</v>
      </c>
      <c r="EB12" s="4" t="n">
        <f aca="false">AT12+AW12</f>
        <v>-263951.074807369</v>
      </c>
      <c r="EC12" s="4" t="n">
        <f aca="false">AV12+BE12</f>
        <v>-86065.3713697642</v>
      </c>
      <c r="ED12" s="4" t="n">
        <f aca="false">L12+N12</f>
        <v>1215832.96035655</v>
      </c>
      <c r="EE12" s="4" t="n">
        <f aca="false">AZ12+BA12</f>
        <v>-194945.64538418</v>
      </c>
      <c r="EF12" s="4" t="n">
        <f aca="false">R12+P12+X12+BD12+CU12+CW12+DJ12</f>
        <v>4207827.30902862</v>
      </c>
      <c r="EG12" s="4" t="n">
        <f aca="false">Q12</f>
        <v>0</v>
      </c>
      <c r="EH12" s="4"/>
      <c r="EI12" s="4"/>
    </row>
    <row r="13" customFormat="false" ht="12.75" hidden="false" customHeight="false" outlineLevel="0" collapsed="false">
      <c r="C13" s="7" t="n">
        <v>36900</v>
      </c>
      <c r="D13" s="4" t="n">
        <v>-94649.6192696458</v>
      </c>
      <c r="E13" s="4" t="n">
        <v>491847.863159286</v>
      </c>
      <c r="F13" s="4" t="n">
        <v>104491.955127119</v>
      </c>
      <c r="G13" s="4" t="n">
        <v>-208105.703573021</v>
      </c>
      <c r="H13" s="4" t="n">
        <v>3146158.79611055</v>
      </c>
      <c r="I13" s="4"/>
      <c r="J13" s="4" t="n">
        <v>0</v>
      </c>
      <c r="K13" s="4"/>
      <c r="L13" s="4" t="n">
        <v>-37299.5601833174</v>
      </c>
      <c r="M13" s="4"/>
      <c r="N13" s="4" t="n">
        <v>-200843</v>
      </c>
      <c r="O13" s="4"/>
      <c r="P13" s="0" t="n">
        <v>-0.101276118802904</v>
      </c>
      <c r="Q13" s="4"/>
      <c r="R13" s="4" t="n">
        <v>356698.141999653</v>
      </c>
      <c r="S13" s="4"/>
      <c r="T13" s="4" t="n">
        <v>0</v>
      </c>
      <c r="U13" s="4"/>
      <c r="V13" s="4" t="n">
        <v>0</v>
      </c>
      <c r="W13" s="4"/>
      <c r="X13" s="4" t="n">
        <v>0</v>
      </c>
      <c r="Y13" s="4"/>
      <c r="Z13" s="4" t="n">
        <v>3558298.7720945</v>
      </c>
      <c r="AA13" s="4"/>
      <c r="AB13" s="4" t="n">
        <v>99551.3760497568</v>
      </c>
      <c r="AC13" s="4" t="n">
        <v>22749.2264920456</v>
      </c>
      <c r="AD13" s="4" t="n">
        <v>23291.5868717679</v>
      </c>
      <c r="AE13" s="4" t="n">
        <v>2.19192770600785E-008</v>
      </c>
      <c r="AF13" s="4"/>
      <c r="AG13" s="4" t="n">
        <v>-50862.0063377187</v>
      </c>
      <c r="AH13" s="4" t="n">
        <v>-359852.091557015</v>
      </c>
      <c r="AI13" s="4" t="n">
        <v>0</v>
      </c>
      <c r="AJ13" s="4" t="n">
        <v>132076.335408498</v>
      </c>
      <c r="AK13" s="4"/>
      <c r="AL13" s="4" t="n">
        <v>-25650.4316953379</v>
      </c>
      <c r="AM13" s="4" t="n">
        <v>74444.5884227753</v>
      </c>
      <c r="AN13" s="4" t="n">
        <v>-13128.3068292942</v>
      </c>
      <c r="AO13" s="4" t="n">
        <v>0</v>
      </c>
      <c r="AP13" s="4" t="n">
        <v>-134477.381048267</v>
      </c>
      <c r="AQ13" s="4" t="n">
        <v>-38.9035048852529</v>
      </c>
      <c r="AR13" s="4" t="n">
        <v>-173295.023077784</v>
      </c>
      <c r="AS13" s="4" t="n">
        <v>-19492.2437437916</v>
      </c>
      <c r="AT13" s="4" t="n">
        <v>-11812.5858916993</v>
      </c>
      <c r="AU13" s="4" t="n">
        <v>0</v>
      </c>
      <c r="AV13" s="4" t="n">
        <v>-54933.2304148786</v>
      </c>
      <c r="AW13" s="4"/>
      <c r="AX13" s="4" t="n">
        <v>-66745.8163065779</v>
      </c>
      <c r="AY13" s="4" t="n">
        <v>0</v>
      </c>
      <c r="AZ13" s="4" t="n">
        <v>14296.7174985008</v>
      </c>
      <c r="BA13" s="4" t="n">
        <v>-36263</v>
      </c>
      <c r="BB13" s="4" t="n">
        <v>0</v>
      </c>
      <c r="BC13" s="4" t="n">
        <v>0</v>
      </c>
      <c r="BD13" s="4" t="n">
        <v>0</v>
      </c>
      <c r="BE13" s="4"/>
      <c r="BF13" s="4" t="n">
        <v>-93667.7864773629</v>
      </c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 t="n">
        <v>0</v>
      </c>
      <c r="CP13" s="4" t="n">
        <v>0</v>
      </c>
      <c r="CQ13" s="4" t="n">
        <v>3464630.98561714</v>
      </c>
      <c r="CR13" s="4"/>
      <c r="CS13" s="4" t="n">
        <v>0</v>
      </c>
      <c r="CT13" s="4" t="n">
        <v>0</v>
      </c>
      <c r="CU13" s="4" t="n">
        <v>2248989.81</v>
      </c>
      <c r="CV13" s="4" t="n">
        <v>0</v>
      </c>
      <c r="CW13" s="4" t="n">
        <v>-0.00140000018291175</v>
      </c>
      <c r="CX13" s="4" t="n">
        <v>0</v>
      </c>
      <c r="CY13" s="4"/>
      <c r="CZ13" s="4" t="n">
        <v>0</v>
      </c>
      <c r="DA13" s="4"/>
      <c r="DB13" s="4" t="n">
        <v>-75719</v>
      </c>
      <c r="DC13" s="4" t="n">
        <v>0</v>
      </c>
      <c r="DD13" s="4" t="n">
        <v>0</v>
      </c>
      <c r="DE13" s="4" t="n">
        <v>0</v>
      </c>
      <c r="DF13" s="4" t="n">
        <v>0</v>
      </c>
      <c r="DG13" s="4"/>
      <c r="DH13" s="4" t="n">
        <v>1471022.20279998</v>
      </c>
      <c r="DI13" s="4" t="n">
        <v>717917.779844731</v>
      </c>
      <c r="DJ13" s="4" t="n">
        <v>0</v>
      </c>
      <c r="DM13" s="0" t="n">
        <v>2188939.98264471</v>
      </c>
      <c r="DN13" s="4"/>
      <c r="DO13" s="4"/>
      <c r="DP13" s="4" t="n">
        <f aca="false">D13+AI13</f>
        <v>-94649.6192696458</v>
      </c>
      <c r="DQ13" s="4" t="n">
        <f aca="false">E13</f>
        <v>491847.863159286</v>
      </c>
      <c r="DR13" s="4" t="n">
        <f aca="false">G13+AE13</f>
        <v>-208105.703572999</v>
      </c>
      <c r="DS13" s="4" t="n">
        <f aca="false">AD13</f>
        <v>23291.5868717679</v>
      </c>
      <c r="DT13" s="4" t="n">
        <f aca="false">AH13</f>
        <v>-359852.091557015</v>
      </c>
      <c r="DU13" s="4" t="n">
        <f aca="false">AB13+AG13</f>
        <v>48689.3697120381</v>
      </c>
      <c r="DV13" s="4" t="n">
        <f aca="false">F13+DI13</f>
        <v>822409.73497185</v>
      </c>
      <c r="DW13" s="4" t="n">
        <f aca="false">AL13</f>
        <v>-25650.4316953379</v>
      </c>
      <c r="DX13" s="4" t="n">
        <f aca="false">AN13+AK13</f>
        <v>-13128.3068292942</v>
      </c>
      <c r="DY13" s="4" t="n">
        <f aca="false">AP13+BE13</f>
        <v>-134477.381048267</v>
      </c>
      <c r="DZ13" s="4" t="n">
        <f aca="false">AQ13</f>
        <v>-38.9035048852529</v>
      </c>
      <c r="EA13" s="4" t="n">
        <f aca="false">H13+DH13+DE13</f>
        <v>4617180.99891052</v>
      </c>
      <c r="EB13" s="4" t="n">
        <f aca="false">AT13+AW13</f>
        <v>-11812.5858916993</v>
      </c>
      <c r="EC13" s="4" t="n">
        <f aca="false">AV13+BE13</f>
        <v>-54933.2304148786</v>
      </c>
      <c r="ED13" s="4" t="n">
        <f aca="false">L13+N13</f>
        <v>-238142.560183317</v>
      </c>
      <c r="EE13" s="4" t="n">
        <f aca="false">AZ13+BA13</f>
        <v>-21966.2825014992</v>
      </c>
      <c r="EF13" s="4" t="n">
        <f aca="false">R13+P13+X13+BD13+CU13+CW13+DJ13</f>
        <v>2605687.84932353</v>
      </c>
      <c r="EG13" s="4" t="n">
        <f aca="false">Q13</f>
        <v>0</v>
      </c>
      <c r="EH13" s="4"/>
      <c r="EI13" s="4"/>
    </row>
    <row r="14" customFormat="false" ht="12.75" hidden="false" customHeight="false" outlineLevel="0" collapsed="false">
      <c r="C14" s="7" t="s">
        <v>23987</v>
      </c>
      <c r="D14" s="4" t="n">
        <f aca="false">SUM(D8:D13)</f>
        <v>6716982.30092432</v>
      </c>
      <c r="E14" s="4" t="n">
        <f aca="false">SUM(E8:E13)</f>
        <v>2965353.05158709</v>
      </c>
      <c r="F14" s="4" t="n">
        <f aca="false">SUM(F8:F13)</f>
        <v>551323.371198455</v>
      </c>
      <c r="G14" s="4" t="n">
        <f aca="false">SUM(G8:G13)</f>
        <v>833534.590936002</v>
      </c>
      <c r="H14" s="4" t="n">
        <f aca="false">SUM(H8:H13)</f>
        <v>10609458.649045</v>
      </c>
      <c r="I14" s="4" t="n">
        <f aca="false">SUM(I8:I13)</f>
        <v>0</v>
      </c>
      <c r="J14" s="4" t="n">
        <f aca="false">SUM(J8:J13)</f>
        <v>4</v>
      </c>
      <c r="K14" s="4" t="n">
        <f aca="false">SUM(K8:K13)</f>
        <v>0</v>
      </c>
      <c r="L14" s="4" t="n">
        <f aca="false">SUM(L8:L13)</f>
        <v>1518110.1030822</v>
      </c>
      <c r="M14" s="4" t="n">
        <f aca="false">SUM(M8:M13)</f>
        <v>0</v>
      </c>
      <c r="N14" s="4" t="n">
        <f aca="false">SUM(N8:N13)</f>
        <v>-322604</v>
      </c>
      <c r="O14" s="4" t="n">
        <f aca="false">SUM(O8:O13)</f>
        <v>0</v>
      </c>
      <c r="P14" s="0" t="n">
        <f aca="false">SUM(P8:P13)</f>
        <v>-98.5063076623662</v>
      </c>
      <c r="Q14" s="4" t="n">
        <f aca="false">SUM(Q8:Q13)</f>
        <v>0</v>
      </c>
      <c r="R14" s="4" t="n">
        <f aca="false">SUM(R8:R13)</f>
        <v>10483769.2282895</v>
      </c>
      <c r="S14" s="4" t="n">
        <f aca="false">SUM(S8:S13)</f>
        <v>0</v>
      </c>
      <c r="T14" s="4" t="n">
        <f aca="false">SUM(T8:T13)</f>
        <v>0</v>
      </c>
      <c r="U14" s="4" t="n">
        <f aca="false">SUM(U8:U13)</f>
        <v>0</v>
      </c>
      <c r="V14" s="4" t="n">
        <f aca="false">SUM(V8:V13)</f>
        <v>0</v>
      </c>
      <c r="W14" s="4" t="n">
        <f aca="false">SUM(W8:W13)</f>
        <v>0</v>
      </c>
      <c r="X14" s="4" t="n">
        <f aca="false">SUM(X8:X13)</f>
        <v>0</v>
      </c>
      <c r="Y14" s="4" t="n">
        <f aca="false">SUM(Y8:Y13)</f>
        <v>0</v>
      </c>
      <c r="Z14" s="4" t="n">
        <f aca="false">SUM(Z8:Z13)</f>
        <v>33355832.7887549</v>
      </c>
      <c r="AA14" s="4" t="n">
        <f aca="false">SUM(AA8:AA13)</f>
        <v>0</v>
      </c>
      <c r="AB14" s="4" t="n">
        <f aca="false">SUM(AB8:AB13)</f>
        <v>-428480.104286248</v>
      </c>
      <c r="AC14" s="4" t="n">
        <f aca="false">SUM(AC8:AC13)</f>
        <v>57766.2572562891</v>
      </c>
      <c r="AD14" s="4" t="n">
        <f aca="false">SUM(AD8:AD13)</f>
        <v>-1471883.97171985</v>
      </c>
      <c r="AE14" s="4" t="n">
        <f aca="false">SUM(AE8:AE13)</f>
        <v>95571.2598962228</v>
      </c>
      <c r="AF14" s="4" t="n">
        <f aca="false">SUM(AF8:AF13)</f>
        <v>0</v>
      </c>
      <c r="AG14" s="4" t="n">
        <f aca="false">SUM(AG8:AG13)</f>
        <v>-56206.5306672596</v>
      </c>
      <c r="AH14" s="4" t="n">
        <f aca="false">SUM(AH8:AH13)</f>
        <v>547499.492011562</v>
      </c>
      <c r="AI14" s="4" t="n">
        <f aca="false">SUM(AI8:AI13)</f>
        <v>0</v>
      </c>
      <c r="AJ14" s="4" t="n">
        <f aca="false">SUM(AJ8:AJ13)</f>
        <v>3761490.43455717</v>
      </c>
      <c r="AK14" s="4" t="n">
        <f aca="false">SUM(AK8:AK13)</f>
        <v>0</v>
      </c>
      <c r="AL14" s="4" t="n">
        <f aca="false">SUM(AL8:AL13)</f>
        <v>1049039.71305798</v>
      </c>
      <c r="AM14" s="4" t="n">
        <f aca="false">SUM(AM8:AM13)</f>
        <v>27549.1334691729</v>
      </c>
      <c r="AN14" s="4" t="n">
        <f aca="false">SUM(AN8:AN13)</f>
        <v>-625590.097489965</v>
      </c>
      <c r="AO14" s="4" t="n">
        <f aca="false">SUM(AO8:AO13)</f>
        <v>0.00494858273304999</v>
      </c>
      <c r="AP14" s="4" t="n">
        <f aca="false">SUM(AP8:AP13)</f>
        <v>-987899.732686067</v>
      </c>
      <c r="AQ14" s="4" t="n">
        <f aca="false">SUM(AQ8:AQ13)</f>
        <v>-27986.2299250091</v>
      </c>
      <c r="AR14" s="4" t="n">
        <f aca="false">SUM(AR8:AR13)</f>
        <v>-592436.342094484</v>
      </c>
      <c r="AS14" s="4" t="n">
        <f aca="false">SUM(AS8:AS13)</f>
        <v>157570.241103576</v>
      </c>
      <c r="AT14" s="4" t="n">
        <f aca="false">SUM(AT8:AT13)</f>
        <v>-660262.6778365</v>
      </c>
      <c r="AU14" s="4" t="n">
        <f aca="false">SUM(AU8:AU13)</f>
        <v>0.57679244807616</v>
      </c>
      <c r="AV14" s="4" t="n">
        <f aca="false">SUM(AV8:AV13)</f>
        <v>-177005.621995029</v>
      </c>
      <c r="AW14" s="4" t="n">
        <f aca="false">SUM(AW8:AW13)</f>
        <v>0</v>
      </c>
      <c r="AX14" s="4" t="n">
        <f aca="false">SUM(AX8:AX13)</f>
        <v>-837267.723039081</v>
      </c>
      <c r="AY14" s="4" t="n">
        <f aca="false">SUM(AY8:AY13)</f>
        <v>81313.4999817073</v>
      </c>
      <c r="AZ14" s="4" t="n">
        <f aca="false">SUM(AZ8:AZ13)</f>
        <v>172693.676699572</v>
      </c>
      <c r="BA14" s="4" t="n">
        <f aca="false">SUM(BA8:BA13)</f>
        <v>238429</v>
      </c>
      <c r="BB14" s="4" t="n">
        <f aca="false">SUM(BB8:BB13)</f>
        <v>5.83641231060028E-005</v>
      </c>
      <c r="BC14" s="4" t="n">
        <f aca="false">SUM(BC8:BC13)</f>
        <v>0</v>
      </c>
      <c r="BD14" s="4" t="n">
        <f aca="false">SUM(BD8:BD13)</f>
        <v>-0.229869913309813</v>
      </c>
      <c r="BE14" s="4" t="n">
        <f aca="false">SUM(BE8:BE13)</f>
        <v>0</v>
      </c>
      <c r="BF14" s="4" t="n">
        <f aca="false">SUM(BF8:BF13)</f>
        <v>2504479.81631163</v>
      </c>
      <c r="BG14" s="4" t="n">
        <f aca="false">SUM(BG8:BG13)</f>
        <v>0</v>
      </c>
      <c r="BH14" s="4" t="n">
        <f aca="false">SUM(BH8:BH13)</f>
        <v>0</v>
      </c>
      <c r="BI14" s="4" t="n">
        <f aca="false">SUM(BI8:BI13)</f>
        <v>0</v>
      </c>
      <c r="BJ14" s="4" t="n">
        <f aca="false">SUM(BJ8:BJ13)</f>
        <v>0</v>
      </c>
      <c r="BK14" s="4" t="n">
        <f aca="false">SUM(BK8:BK13)</f>
        <v>0</v>
      </c>
      <c r="BL14" s="4" t="n">
        <f aca="false">SUM(BL8:BL13)</f>
        <v>0</v>
      </c>
      <c r="BM14" s="4" t="n">
        <f aca="false">SUM(BM8:BM13)</f>
        <v>0</v>
      </c>
      <c r="BN14" s="4" t="n">
        <f aca="false">SUM(BN8:BN13)</f>
        <v>0</v>
      </c>
      <c r="BO14" s="4" t="n">
        <f aca="false">SUM(BO8:BO13)</f>
        <v>0</v>
      </c>
      <c r="BP14" s="4" t="n">
        <f aca="false">SUM(BP8:BP13)</f>
        <v>0</v>
      </c>
      <c r="BQ14" s="4" t="n">
        <f aca="false">SUM(BQ8:BQ13)</f>
        <v>0</v>
      </c>
      <c r="BR14" s="4" t="n">
        <f aca="false">SUM(BR8:BR13)</f>
        <v>0</v>
      </c>
      <c r="BS14" s="4" t="n">
        <f aca="false">SUM(BS8:BS13)</f>
        <v>0</v>
      </c>
      <c r="BT14" s="4" t="n">
        <f aca="false">SUM(BT8:BT13)</f>
        <v>0</v>
      </c>
      <c r="BU14" s="4" t="n">
        <f aca="false">SUM(BU8:BU13)</f>
        <v>0</v>
      </c>
      <c r="BV14" s="4" t="n">
        <f aca="false">SUM(BV8:BV13)</f>
        <v>0</v>
      </c>
      <c r="BW14" s="4" t="n">
        <f aca="false">SUM(BW8:BW13)</f>
        <v>0</v>
      </c>
      <c r="BX14" s="4" t="n">
        <f aca="false">SUM(BX8:BX13)</f>
        <v>0</v>
      </c>
      <c r="BY14" s="4" t="n">
        <f aca="false">SUM(BY8:BY13)</f>
        <v>0</v>
      </c>
      <c r="BZ14" s="4" t="n">
        <f aca="false">SUM(BZ8:BZ13)</f>
        <v>0</v>
      </c>
      <c r="CA14" s="4" t="n">
        <f aca="false">SUM(CA8:CA13)</f>
        <v>0</v>
      </c>
      <c r="CB14" s="4" t="n">
        <f aca="false">SUM(CB8:CB13)</f>
        <v>0</v>
      </c>
      <c r="CC14" s="4" t="n">
        <f aca="false">SUM(CC8:CC13)</f>
        <v>0</v>
      </c>
      <c r="CD14" s="4" t="n">
        <f aca="false">SUM(CD8:CD13)</f>
        <v>0</v>
      </c>
      <c r="CE14" s="4" t="n">
        <f aca="false">SUM(CE8:CE13)</f>
        <v>0</v>
      </c>
      <c r="CF14" s="4" t="n">
        <f aca="false">SUM(CF8:CF13)</f>
        <v>0</v>
      </c>
      <c r="CG14" s="4" t="n">
        <f aca="false">SUM(CG8:CG13)</f>
        <v>0</v>
      </c>
      <c r="CH14" s="4" t="n">
        <f aca="false">SUM(CH8:CH13)</f>
        <v>0</v>
      </c>
      <c r="CI14" s="4" t="n">
        <f aca="false">SUM(CI8:CI13)</f>
        <v>0</v>
      </c>
      <c r="CJ14" s="4" t="n">
        <f aca="false">SUM(CJ8:CJ13)</f>
        <v>0</v>
      </c>
      <c r="CK14" s="4" t="n">
        <f aca="false">SUM(CK8:CK13)</f>
        <v>0</v>
      </c>
      <c r="CL14" s="4" t="n">
        <f aca="false">SUM(CL8:CL13)</f>
        <v>0</v>
      </c>
      <c r="CM14" s="4" t="n">
        <f aca="false">SUM(CM8:CM13)</f>
        <v>0</v>
      </c>
      <c r="CN14" s="4" t="n">
        <f aca="false">SUM(CN8:CN13)</f>
        <v>0</v>
      </c>
      <c r="CO14" s="4" t="n">
        <f aca="false">SUM(CO8:CO13)</f>
        <v>0</v>
      </c>
      <c r="CP14" s="4" t="n">
        <f aca="false">SUM(CP8:CP13)</f>
        <v>0</v>
      </c>
      <c r="CQ14" s="4" t="n">
        <f aca="false">SUM(CQ8:CQ13)</f>
        <v>35860312.6050665</v>
      </c>
      <c r="CR14" s="4" t="n">
        <f aca="false">SUM(CR8:CR13)</f>
        <v>0</v>
      </c>
      <c r="CS14" s="4" t="n">
        <f aca="false">SUM(CS8:CS13)</f>
        <v>0</v>
      </c>
      <c r="CT14" s="4" t="n">
        <f aca="false">SUM(CT8:CT13)</f>
        <v>0</v>
      </c>
      <c r="CU14" s="4" t="n">
        <f aca="false">SUM(CU8:CU13)</f>
        <v>8194894.5946</v>
      </c>
      <c r="CV14" s="4" t="n">
        <f aca="false">SUM(CV8:CV13)</f>
        <v>0</v>
      </c>
      <c r="CW14" s="4" t="n">
        <f aca="false">SUM(CW8:CW13)</f>
        <v>38320.7157999997</v>
      </c>
      <c r="CX14" s="4" t="n">
        <f aca="false">SUM(CX8:CX13)</f>
        <v>0</v>
      </c>
      <c r="CY14" s="4" t="n">
        <f aca="false">SUM(CY8:CY13)</f>
        <v>0</v>
      </c>
      <c r="CZ14" s="4" t="n">
        <f aca="false">SUM(CZ8:CZ13)</f>
        <v>0</v>
      </c>
      <c r="DA14" s="4" t="n">
        <f aca="false">SUM(DA8:DA13)</f>
        <v>0</v>
      </c>
      <c r="DB14" s="4" t="n">
        <f aca="false">SUM(DB8:DB13)</f>
        <v>-454314</v>
      </c>
      <c r="DC14" s="4" t="n">
        <f aca="false">SUM(DC8:DC13)</f>
        <v>-123337</v>
      </c>
      <c r="DD14" s="4" t="n">
        <f aca="false">SUM(DD8:DD13)</f>
        <v>73432.9999854624</v>
      </c>
      <c r="DE14" s="4" t="n">
        <f aca="false">SUM(DE8:DE13)</f>
        <v>0</v>
      </c>
      <c r="DF14" s="4" t="n">
        <f aca="false">SUM(DF8:DF13)</f>
        <v>-49904.0000145376</v>
      </c>
      <c r="DG14" s="4" t="n">
        <f aca="false">SUM(DG8:DG13)</f>
        <v>0</v>
      </c>
      <c r="DH14" s="4" t="n">
        <f aca="false">SUM(DH8:DH13)</f>
        <v>3109998.99599745</v>
      </c>
      <c r="DI14" s="4" t="n">
        <f aca="false">SUM(DI8:DI13)</f>
        <v>275292.787744731</v>
      </c>
      <c r="DJ14" s="4" t="n">
        <f aca="false">SUM(DJ8:DJ13)</f>
        <v>-769</v>
      </c>
      <c r="DK14" s="0" t="n">
        <f aca="false">SUM(DK8:DK13)</f>
        <v>0</v>
      </c>
      <c r="DL14" s="0" t="n">
        <f aca="false">SUM(DL8:DL13)</f>
        <v>0</v>
      </c>
      <c r="DM14" s="0" t="n">
        <f aca="false">SUM(DM8:DM13)</f>
        <v>3385291.78374218</v>
      </c>
      <c r="DN14" s="4" t="n">
        <f aca="false">SUM(DN8:DN13)</f>
        <v>0</v>
      </c>
      <c r="DO14" s="4" t="n">
        <f aca="false">SUM(DO8:DO13)</f>
        <v>0</v>
      </c>
      <c r="DP14" s="4" t="n">
        <f aca="false">SUM(DP8:DP13)</f>
        <v>6716982.30092432</v>
      </c>
      <c r="DQ14" s="4" t="n">
        <f aca="false">SUM(DQ8:DQ13)</f>
        <v>2965353.05158709</v>
      </c>
      <c r="DR14" s="4" t="n">
        <f aca="false">SUM(DR8:DR13)</f>
        <v>929105.850832225</v>
      </c>
      <c r="DS14" s="4" t="n">
        <f aca="false">SUM(DS8:DS13)</f>
        <v>-1471883.97171985</v>
      </c>
      <c r="DT14" s="4" t="n">
        <f aca="false">SUM(DT8:DT13)</f>
        <v>547499.492011562</v>
      </c>
      <c r="DU14" s="4" t="n">
        <f aca="false">SUM(DU8:DU13)</f>
        <v>-484686.634953507</v>
      </c>
      <c r="DV14" s="4" t="n">
        <f aca="false">SUM(DV8:DV13)</f>
        <v>826616.158943186</v>
      </c>
      <c r="DW14" s="4" t="n">
        <f aca="false">SUM(DW8:DW13)</f>
        <v>1049039.71305798</v>
      </c>
      <c r="DX14" s="4" t="n">
        <f aca="false">SUM(DX8:DX13)</f>
        <v>-625590.097489965</v>
      </c>
      <c r="DY14" s="4" t="n">
        <f aca="false">SUM(DY8:DY13)</f>
        <v>-987899.732686067</v>
      </c>
      <c r="DZ14" s="4" t="n">
        <f aca="false">SUM(DZ8:DZ13)</f>
        <v>-27986.2299250091</v>
      </c>
      <c r="EA14" s="4" t="n">
        <f aca="false">SUM(EA8:EA13)</f>
        <v>13719457.6450424</v>
      </c>
      <c r="EB14" s="4" t="n">
        <f aca="false">SUM(EB8:EB13)</f>
        <v>-660262.6778365</v>
      </c>
      <c r="EC14" s="4" t="n">
        <f aca="false">SUM(EC8:EC13)</f>
        <v>-177005.621995029</v>
      </c>
      <c r="ED14" s="4" t="n">
        <f aca="false">SUM(ED8:ED13)</f>
        <v>1195506.1030822</v>
      </c>
      <c r="EE14" s="4" t="n">
        <f aca="false">SUM(EE8:EE13)</f>
        <v>411122.676699572</v>
      </c>
      <c r="EF14" s="4" t="n">
        <f aca="false">SUM(EF8:EF13)</f>
        <v>18716116.8025119</v>
      </c>
      <c r="EG14" s="4" t="n">
        <f aca="false">SUM(EG8:EG13)</f>
        <v>0</v>
      </c>
      <c r="EH14" s="4"/>
      <c r="EI14" s="4"/>
    </row>
    <row r="15" customFormat="false" ht="12.75" hidden="false" customHeight="false" outlineLevel="0" collapsed="false">
      <c r="C15" s="7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</row>
    <row r="16" customFormat="false" ht="12.75" hidden="false" customHeight="false" outlineLevel="0" collapsed="false">
      <c r="C16" s="7" t="n">
        <v>36901</v>
      </c>
      <c r="D16" s="4" t="n">
        <v>865706.721108824</v>
      </c>
      <c r="E16" s="4" t="n">
        <v>1099325.43923671</v>
      </c>
      <c r="F16" s="4" t="n">
        <v>-56071.1322117817</v>
      </c>
      <c r="G16" s="4" t="n">
        <v>22292.4919938597</v>
      </c>
      <c r="H16" s="4" t="n">
        <v>3536862.89798568</v>
      </c>
      <c r="I16" s="4"/>
      <c r="J16" s="4" t="n">
        <v>0</v>
      </c>
      <c r="K16" s="4"/>
      <c r="L16" s="4" t="n">
        <v>-1083351.89729838</v>
      </c>
      <c r="M16" s="4"/>
      <c r="N16" s="4" t="n">
        <v>531843</v>
      </c>
      <c r="O16" s="4"/>
      <c r="Q16" s="4" t="n">
        <v>-0.249077796543584</v>
      </c>
      <c r="R16" s="4" t="n">
        <v>1495065.81069588</v>
      </c>
      <c r="S16" s="4"/>
      <c r="T16" s="4" t="n">
        <v>0</v>
      </c>
      <c r="U16" s="4"/>
      <c r="V16" s="4" t="n">
        <v>0</v>
      </c>
      <c r="W16" s="4"/>
      <c r="X16" s="4" t="n">
        <v>0</v>
      </c>
      <c r="Y16" s="4"/>
      <c r="Z16" s="4" t="n">
        <v>6411673.082433</v>
      </c>
      <c r="AA16" s="4"/>
      <c r="AB16" s="4" t="n">
        <v>-157046.218070179</v>
      </c>
      <c r="AC16" s="4" t="n">
        <v>-15332.8337502325</v>
      </c>
      <c r="AD16" s="4" t="n">
        <v>170378.342583133</v>
      </c>
      <c r="AE16" s="4" t="n">
        <v>-106600.99880674</v>
      </c>
      <c r="AF16" s="4"/>
      <c r="AG16" s="4" t="n">
        <v>-4176.93595222489</v>
      </c>
      <c r="AH16" s="4" t="n">
        <v>-28325.8023385593</v>
      </c>
      <c r="AI16" s="4" t="n">
        <v>0</v>
      </c>
      <c r="AJ16" s="4" t="n">
        <v>1823927.71401073</v>
      </c>
      <c r="AK16" s="4"/>
      <c r="AL16" s="4" t="n">
        <v>40841.6838391116</v>
      </c>
      <c r="AM16" s="4" t="n">
        <v>1339.68000590801</v>
      </c>
      <c r="AN16" s="4" t="n">
        <v>-277768.026799773</v>
      </c>
      <c r="AO16" s="4" t="n">
        <v>0</v>
      </c>
      <c r="AP16" s="4" t="n">
        <v>-115907.370673698</v>
      </c>
      <c r="AQ16" s="4" t="n">
        <v>-38.0010596169159</v>
      </c>
      <c r="AR16" s="4" t="n">
        <v>-352871.714693977</v>
      </c>
      <c r="AS16" s="4" t="n">
        <v>6390.86998395919</v>
      </c>
      <c r="AT16" s="4" t="n">
        <v>-206802.137091713</v>
      </c>
      <c r="AU16" s="4" t="n">
        <v>0</v>
      </c>
      <c r="AV16" s="4" t="n">
        <v>419.416015053168</v>
      </c>
      <c r="AW16" s="4"/>
      <c r="AX16" s="4" t="n">
        <v>-206382.721076659</v>
      </c>
      <c r="AY16" s="4" t="n">
        <v>-2347.29605531006</v>
      </c>
      <c r="AZ16" s="4" t="n">
        <v>-135509.219858699</v>
      </c>
      <c r="BA16" s="4" t="n">
        <v>117254</v>
      </c>
      <c r="BB16" s="4" t="n">
        <v>10111.3776378537</v>
      </c>
      <c r="BC16" s="4" t="n">
        <v>0</v>
      </c>
      <c r="BD16" s="4" t="n">
        <v>0</v>
      </c>
      <c r="BE16" s="4"/>
      <c r="BF16" s="4" t="n">
        <v>1139275.43601925</v>
      </c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 t="n">
        <v>0</v>
      </c>
      <c r="CP16" s="4" t="n">
        <v>0</v>
      </c>
      <c r="CQ16" s="4" t="n">
        <v>7550948.51845224</v>
      </c>
      <c r="CR16" s="4"/>
      <c r="CS16" s="4" t="n">
        <v>0</v>
      </c>
      <c r="CT16" s="4" t="n">
        <v>0</v>
      </c>
      <c r="CU16" s="4" t="n">
        <v>288545.212900001</v>
      </c>
      <c r="CV16" s="4" t="n">
        <v>0</v>
      </c>
      <c r="CW16" s="4" t="n">
        <v>0.00400000018998981</v>
      </c>
      <c r="CX16" s="4" t="n">
        <v>0</v>
      </c>
      <c r="CY16" s="4"/>
      <c r="CZ16" s="4" t="n">
        <v>0</v>
      </c>
      <c r="DA16" s="4"/>
      <c r="DB16" s="4" t="n">
        <v>-75719</v>
      </c>
      <c r="DC16" s="4" t="n">
        <v>0</v>
      </c>
      <c r="DD16" s="4" t="n">
        <v>-2347.29605531006</v>
      </c>
      <c r="DE16" s="4" t="n">
        <v>0</v>
      </c>
      <c r="DF16" s="4" t="n">
        <v>-2347.29605531006</v>
      </c>
      <c r="DG16" s="4"/>
      <c r="DH16" s="4" t="n">
        <v>1497400.22060001</v>
      </c>
      <c r="DI16" s="4" t="n">
        <v>220167.482772119</v>
      </c>
      <c r="DJ16" s="4" t="n">
        <v>0</v>
      </c>
      <c r="DL16" s="4"/>
      <c r="DM16" s="4" t="n">
        <v>1717567.70337213</v>
      </c>
      <c r="DN16" s="4"/>
      <c r="DO16" s="4"/>
      <c r="DP16" s="4" t="n">
        <f aca="false">D16+AI16</f>
        <v>865706.721108824</v>
      </c>
      <c r="DQ16" s="4" t="n">
        <f aca="false">E16</f>
        <v>1099325.43923671</v>
      </c>
      <c r="DR16" s="4" t="n">
        <f aca="false">G16+AE16</f>
        <v>-84308.5068128808</v>
      </c>
      <c r="DS16" s="4" t="n">
        <f aca="false">AD16</f>
        <v>170378.342583133</v>
      </c>
      <c r="DT16" s="4" t="n">
        <f aca="false">AH16</f>
        <v>-28325.8023385593</v>
      </c>
      <c r="DU16" s="4" t="n">
        <f aca="false">AB16+AG16</f>
        <v>-161223.154022404</v>
      </c>
      <c r="DV16" s="4" t="n">
        <f aca="false">F16+DI16</f>
        <v>164096.350560338</v>
      </c>
      <c r="DW16" s="4" t="n">
        <f aca="false">AL16</f>
        <v>40841.6838391116</v>
      </c>
      <c r="DX16" s="4" t="n">
        <f aca="false">AN16+AK16</f>
        <v>-277768.026799773</v>
      </c>
      <c r="DY16" s="4" t="n">
        <f aca="false">AP16+BE16</f>
        <v>-115907.370673698</v>
      </c>
      <c r="DZ16" s="4" t="n">
        <f aca="false">AQ16</f>
        <v>-38.0010596169159</v>
      </c>
      <c r="EA16" s="4" t="n">
        <f aca="false">H16+DH16+DE16</f>
        <v>5034263.11858569</v>
      </c>
      <c r="EB16" s="4" t="n">
        <f aca="false">AT16+AW16</f>
        <v>-206802.137091713</v>
      </c>
      <c r="EC16" s="4" t="n">
        <f aca="false">AV16+BE16</f>
        <v>419.416015053168</v>
      </c>
      <c r="ED16" s="4" t="n">
        <f aca="false">L16+N16</f>
        <v>-551508.89729838</v>
      </c>
      <c r="EE16" s="4" t="n">
        <f aca="false">AZ16+BA16</f>
        <v>-18255.219858699</v>
      </c>
      <c r="EF16" s="4" t="n">
        <f aca="false">R16+P16+X16+BD16+CU16+CW16+DJ16</f>
        <v>1783611.02759588</v>
      </c>
      <c r="EG16" s="4" t="n">
        <f aca="false">Q16</f>
        <v>-0.249077796543584</v>
      </c>
      <c r="EH16" s="4"/>
    </row>
    <row r="17" customFormat="false" ht="12.75" hidden="false" customHeight="false" outlineLevel="0" collapsed="false">
      <c r="C17" s="7" t="n">
        <v>36902</v>
      </c>
      <c r="D17" s="4" t="n">
        <v>-5203398.20464569</v>
      </c>
      <c r="E17" s="4" t="n">
        <v>831246.629369552</v>
      </c>
      <c r="F17" s="4" t="n">
        <v>-3092740.31372028</v>
      </c>
      <c r="G17" s="4" t="n">
        <v>202762.591857208</v>
      </c>
      <c r="H17" s="4" t="n">
        <v>235549.802459403</v>
      </c>
      <c r="I17" s="4"/>
      <c r="J17" s="4" t="n">
        <v>0</v>
      </c>
      <c r="K17" s="4"/>
      <c r="L17" s="4" t="n">
        <v>-54537.7811835166</v>
      </c>
      <c r="M17" s="4"/>
      <c r="N17" s="4" t="n">
        <v>33590</v>
      </c>
      <c r="O17" s="4"/>
      <c r="Q17" s="4" t="n">
        <v>-0.129000675871522</v>
      </c>
      <c r="R17" s="4" t="n">
        <v>-1286310.50613139</v>
      </c>
      <c r="S17" s="4"/>
      <c r="T17" s="4" t="n">
        <v>0</v>
      </c>
      <c r="U17" s="4"/>
      <c r="V17" s="4" t="n">
        <v>0</v>
      </c>
      <c r="W17" s="4"/>
      <c r="X17" s="4" t="n">
        <v>0</v>
      </c>
      <c r="Y17" s="4"/>
      <c r="Z17" s="4" t="n">
        <v>-8333837.91099539</v>
      </c>
      <c r="AA17" s="4"/>
      <c r="AB17" s="4" t="n">
        <v>4206.5661976554</v>
      </c>
      <c r="AC17" s="4" t="n">
        <v>-39884.1415467397</v>
      </c>
      <c r="AD17" s="4" t="n">
        <v>-122075.285637303</v>
      </c>
      <c r="AE17" s="4" t="n">
        <v>2.53521648119204E-009</v>
      </c>
      <c r="AF17" s="4"/>
      <c r="AG17" s="4" t="n">
        <v>-1992.51168021932</v>
      </c>
      <c r="AH17" s="4" t="n">
        <v>179110.475769328</v>
      </c>
      <c r="AI17" s="4" t="n">
        <v>0</v>
      </c>
      <c r="AJ17" s="4" t="n">
        <v>-4352786.47217341</v>
      </c>
      <c r="AK17" s="4"/>
      <c r="AL17" s="4" t="n">
        <v>-253812.845933039</v>
      </c>
      <c r="AM17" s="4" t="n">
        <v>3957.46</v>
      </c>
      <c r="AN17" s="4" t="n">
        <v>-502417.657778457</v>
      </c>
      <c r="AO17" s="4" t="n">
        <v>0</v>
      </c>
      <c r="AP17" s="4" t="n">
        <v>-292660.532345715</v>
      </c>
      <c r="AQ17" s="4" t="n">
        <v>-37.1486327147941</v>
      </c>
      <c r="AR17" s="4" t="n">
        <v>-1048928.18468993</v>
      </c>
      <c r="AS17" s="4" t="n">
        <v>-408.890000152591</v>
      </c>
      <c r="AT17" s="4" t="n">
        <v>-166297.125798208</v>
      </c>
      <c r="AU17" s="4" t="n">
        <v>0</v>
      </c>
      <c r="AV17" s="4" t="n">
        <v>-29453.1742018349</v>
      </c>
      <c r="AW17" s="4"/>
      <c r="AX17" s="4" t="n">
        <v>-195750.300000043</v>
      </c>
      <c r="AY17" s="4" t="n">
        <v>5770.29605531004</v>
      </c>
      <c r="AZ17" s="4" t="n">
        <v>-155842.917574362</v>
      </c>
      <c r="BA17" s="4" t="n">
        <v>66967</v>
      </c>
      <c r="BB17" s="4" t="n">
        <v>-10112.7700442342</v>
      </c>
      <c r="BC17" s="4" t="n">
        <v>0</v>
      </c>
      <c r="BD17" s="4" t="n">
        <v>0</v>
      </c>
      <c r="BE17" s="4"/>
      <c r="BF17" s="4" t="n">
        <v>-5763420.64448198</v>
      </c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 t="n">
        <v>0</v>
      </c>
      <c r="CP17" s="4" t="n">
        <v>0</v>
      </c>
      <c r="CQ17" s="4" t="n">
        <v>-14097258.5554774</v>
      </c>
      <c r="CR17" s="4"/>
      <c r="CS17" s="4" t="n">
        <v>0</v>
      </c>
      <c r="CT17" s="4" t="n">
        <v>0</v>
      </c>
      <c r="CU17" s="4" t="n">
        <v>-760866.789499999</v>
      </c>
      <c r="CV17" s="4" t="n">
        <v>0</v>
      </c>
      <c r="CW17" s="4" t="n">
        <v>0.0249999999068677</v>
      </c>
      <c r="CX17" s="4" t="n">
        <v>0</v>
      </c>
      <c r="CY17" s="4"/>
      <c r="CZ17" s="4" t="n">
        <v>0</v>
      </c>
      <c r="DA17" s="4"/>
      <c r="DB17" s="4" t="n">
        <v>-75719</v>
      </c>
      <c r="DC17" s="4" t="n">
        <v>0</v>
      </c>
      <c r="DD17" s="4" t="n">
        <v>5770.29605531004</v>
      </c>
      <c r="DE17" s="4" t="n">
        <v>0</v>
      </c>
      <c r="DF17" s="4" t="n">
        <v>5770.29605531004</v>
      </c>
      <c r="DG17" s="4"/>
      <c r="DH17" s="4" t="n">
        <v>446893.779700011</v>
      </c>
      <c r="DI17" s="4" t="n">
        <v>3120234.19691514</v>
      </c>
      <c r="DJ17" s="4" t="n">
        <v>0</v>
      </c>
      <c r="DL17" s="4"/>
      <c r="DM17" s="4" t="n">
        <v>3567127.97661515</v>
      </c>
      <c r="DN17" s="4"/>
      <c r="DO17" s="4"/>
      <c r="DP17" s="4" t="n">
        <f aca="false">D17+AI17</f>
        <v>-5203398.20464569</v>
      </c>
      <c r="DQ17" s="4" t="n">
        <f aca="false">E17</f>
        <v>831246.629369552</v>
      </c>
      <c r="DR17" s="4" t="n">
        <f aca="false">G17+AE17</f>
        <v>202762.59185721</v>
      </c>
      <c r="DS17" s="4" t="n">
        <f aca="false">AD17</f>
        <v>-122075.285637303</v>
      </c>
      <c r="DT17" s="4" t="n">
        <f aca="false">AH17</f>
        <v>179110.475769328</v>
      </c>
      <c r="DU17" s="4" t="n">
        <f aca="false">AB17+AG17</f>
        <v>2214.05451743607</v>
      </c>
      <c r="DV17" s="4" t="n">
        <f aca="false">F17+DI17</f>
        <v>27493.8831948633</v>
      </c>
      <c r="DW17" s="4" t="n">
        <f aca="false">AL17</f>
        <v>-253812.845933039</v>
      </c>
      <c r="DX17" s="4" t="n">
        <f aca="false">AN17+AK17</f>
        <v>-502417.657778457</v>
      </c>
      <c r="DY17" s="4" t="n">
        <f aca="false">AP17+BE17</f>
        <v>-292660.532345715</v>
      </c>
      <c r="DZ17" s="4" t="n">
        <f aca="false">AQ17</f>
        <v>-37.1486327147941</v>
      </c>
      <c r="EA17" s="4" t="n">
        <f aca="false">H17+DH17+DE17</f>
        <v>682443.582159414</v>
      </c>
      <c r="EB17" s="4" t="n">
        <f aca="false">AT17+AW17</f>
        <v>-166297.125798208</v>
      </c>
      <c r="EC17" s="4" t="n">
        <f aca="false">AV17+BE17</f>
        <v>-29453.1742018349</v>
      </c>
      <c r="ED17" s="4" t="n">
        <f aca="false">L17+N17</f>
        <v>-20947.7811835166</v>
      </c>
      <c r="EE17" s="4" t="n">
        <f aca="false">AZ17+BA17</f>
        <v>-88875.9175743625</v>
      </c>
      <c r="EF17" s="4" t="n">
        <f aca="false">R17+P17+X17+BD17+CU17+CW17+DJ17</f>
        <v>-2047177.27063139</v>
      </c>
      <c r="EG17" s="4" t="n">
        <f aca="false">Q17</f>
        <v>-0.129000675871522</v>
      </c>
      <c r="EH17" s="4"/>
    </row>
    <row r="18" customFormat="false" ht="12.75" hidden="false" customHeight="false" outlineLevel="0" collapsed="false">
      <c r="C18" s="7" t="n">
        <v>36903</v>
      </c>
      <c r="D18" s="4" t="n">
        <v>415016.748141014</v>
      </c>
      <c r="E18" s="4" t="n">
        <v>121138.528771983</v>
      </c>
      <c r="F18" s="4" t="n">
        <v>1281178.68535429</v>
      </c>
      <c r="G18" s="4" t="n">
        <v>-732448.404048428</v>
      </c>
      <c r="H18" s="4" t="n">
        <v>338655.245888092</v>
      </c>
      <c r="I18" s="4"/>
      <c r="J18" s="4" t="n">
        <v>0</v>
      </c>
      <c r="K18" s="4"/>
      <c r="L18" s="4" t="n">
        <v>-703353.413159165</v>
      </c>
      <c r="M18" s="4"/>
      <c r="N18" s="4" t="n">
        <v>70497</v>
      </c>
      <c r="O18" s="4"/>
      <c r="Q18" s="4" t="n">
        <v>0.208641079002067</v>
      </c>
      <c r="R18" s="4" t="n">
        <v>461403.965414858</v>
      </c>
      <c r="S18" s="4"/>
      <c r="T18" s="4" t="n">
        <v>0</v>
      </c>
      <c r="U18" s="4"/>
      <c r="V18" s="4" t="n">
        <v>0</v>
      </c>
      <c r="W18" s="4"/>
      <c r="X18" s="4" t="n">
        <v>0</v>
      </c>
      <c r="Y18" s="4"/>
      <c r="Z18" s="4" t="n">
        <v>1252088.56500373</v>
      </c>
      <c r="AA18" s="4"/>
      <c r="AB18" s="4" t="n">
        <v>-31765.0357435969</v>
      </c>
      <c r="AC18" s="4" t="n">
        <v>4566.39287885963</v>
      </c>
      <c r="AD18" s="4" t="n">
        <v>-18591.7316335088</v>
      </c>
      <c r="AE18" s="4" t="n">
        <v>4.45652403868735E-011</v>
      </c>
      <c r="AF18" s="4"/>
      <c r="AG18" s="4" t="n">
        <v>-2743.68891597795</v>
      </c>
      <c r="AH18" s="4" t="n">
        <v>40417.8378501968</v>
      </c>
      <c r="AI18" s="4" t="n">
        <v>0</v>
      </c>
      <c r="AJ18" s="4" t="n">
        <v>528039.05134897</v>
      </c>
      <c r="AK18" s="4"/>
      <c r="AL18" s="4" t="n">
        <v>-57212.86046787</v>
      </c>
      <c r="AM18" s="4" t="n">
        <v>150</v>
      </c>
      <c r="AN18" s="4" t="n">
        <v>-164105.234500124</v>
      </c>
      <c r="AO18" s="4" t="n">
        <v>0</v>
      </c>
      <c r="AP18" s="4" t="n">
        <v>-74008.3101619622</v>
      </c>
      <c r="AQ18" s="4" t="n">
        <v>860.737121311289</v>
      </c>
      <c r="AR18" s="4" t="n">
        <v>-294465.668008645</v>
      </c>
      <c r="AS18" s="4" t="n">
        <v>4973.30000090599</v>
      </c>
      <c r="AT18" s="4" t="n">
        <v>-78013.691870103</v>
      </c>
      <c r="AU18" s="4" t="n">
        <v>0</v>
      </c>
      <c r="AV18" s="4" t="n">
        <v>6400.46553413011</v>
      </c>
      <c r="AW18" s="4"/>
      <c r="AX18" s="4" t="n">
        <v>-71613.2263359729</v>
      </c>
      <c r="AY18" s="4" t="n">
        <v>6558.24999430776</v>
      </c>
      <c r="AZ18" s="4" t="n">
        <v>-78834.9659724999</v>
      </c>
      <c r="BA18" s="4" t="n">
        <v>62386</v>
      </c>
      <c r="BB18" s="4" t="n">
        <v>0</v>
      </c>
      <c r="BC18" s="4" t="n">
        <v>0</v>
      </c>
      <c r="BD18" s="4" t="n">
        <v>0</v>
      </c>
      <c r="BE18" s="4"/>
      <c r="BF18" s="4" t="n">
        <v>83125.1910318526</v>
      </c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 t="n">
        <v>0</v>
      </c>
      <c r="CP18" s="4" t="n">
        <v>0</v>
      </c>
      <c r="CQ18" s="4" t="n">
        <v>1335213.75603558</v>
      </c>
      <c r="CR18" s="4"/>
      <c r="CS18" s="4" t="n">
        <v>0</v>
      </c>
      <c r="CT18" s="4" t="n">
        <v>40000</v>
      </c>
      <c r="CU18" s="4" t="n">
        <v>706743.314</v>
      </c>
      <c r="CV18" s="4" t="n">
        <v>0</v>
      </c>
      <c r="CW18" s="4" t="n">
        <v>0.0103999999118969</v>
      </c>
      <c r="CX18" s="4" t="n">
        <v>0</v>
      </c>
      <c r="CY18" s="4"/>
      <c r="CZ18" s="4" t="n">
        <v>0</v>
      </c>
      <c r="DA18" s="4"/>
      <c r="DB18" s="4" t="n">
        <v>-79321.50355</v>
      </c>
      <c r="DC18" s="4" t="n">
        <v>0</v>
      </c>
      <c r="DD18" s="4" t="n">
        <v>6558.24999430776</v>
      </c>
      <c r="DE18" s="4" t="n">
        <v>0</v>
      </c>
      <c r="DF18" s="4" t="n">
        <v>6558.24999430776</v>
      </c>
      <c r="DG18" s="4"/>
      <c r="DH18" s="4" t="n">
        <v>1505509.6873</v>
      </c>
      <c r="DI18" s="4" t="n">
        <v>-1440745.78350618</v>
      </c>
      <c r="DJ18" s="4" t="n">
        <v>0</v>
      </c>
      <c r="DL18" s="4"/>
      <c r="DM18" s="4" t="n">
        <v>64763.9037938193</v>
      </c>
      <c r="DN18" s="4"/>
      <c r="DO18" s="4"/>
      <c r="DP18" s="4" t="n">
        <f aca="false">D18+AI18</f>
        <v>415016.748141014</v>
      </c>
      <c r="DQ18" s="4" t="n">
        <f aca="false">E18</f>
        <v>121138.528771983</v>
      </c>
      <c r="DR18" s="4" t="n">
        <f aca="false">G18+AE18</f>
        <v>-732448.404048428</v>
      </c>
      <c r="DS18" s="4" t="n">
        <f aca="false">AD18</f>
        <v>-18591.7316335088</v>
      </c>
      <c r="DT18" s="4" t="n">
        <f aca="false">AH18</f>
        <v>40417.8378501968</v>
      </c>
      <c r="DU18" s="4" t="n">
        <f aca="false">AB18+AG18</f>
        <v>-34508.7246595748</v>
      </c>
      <c r="DV18" s="4" t="n">
        <f aca="false">F18+DI18</f>
        <v>-159567.098151886</v>
      </c>
      <c r="DW18" s="4" t="n">
        <f aca="false">AL18</f>
        <v>-57212.86046787</v>
      </c>
      <c r="DX18" s="4" t="n">
        <f aca="false">AN18+AK18</f>
        <v>-164105.234500124</v>
      </c>
      <c r="DY18" s="4" t="n">
        <f aca="false">AP18+BE18</f>
        <v>-74008.3101619622</v>
      </c>
      <c r="DZ18" s="4" t="n">
        <f aca="false">AQ18</f>
        <v>860.737121311289</v>
      </c>
      <c r="EA18" s="4" t="n">
        <f aca="false">H18+DH18+DE18</f>
        <v>1844164.93318809</v>
      </c>
      <c r="EB18" s="4" t="n">
        <f aca="false">AT18+AW18</f>
        <v>-78013.691870103</v>
      </c>
      <c r="EC18" s="4" t="n">
        <f aca="false">AV18+BE18</f>
        <v>6400.46553413011</v>
      </c>
      <c r="ED18" s="4" t="n">
        <f aca="false">L18+N18</f>
        <v>-632856.413159165</v>
      </c>
      <c r="EE18" s="4" t="n">
        <f aca="false">AZ18+BA18</f>
        <v>-16448.9659724999</v>
      </c>
      <c r="EF18" s="4" t="n">
        <f aca="false">R18+P18+X18+BD18+CU18+CW18+DJ18</f>
        <v>1168147.28981486</v>
      </c>
      <c r="EG18" s="4" t="n">
        <f aca="false">Q18</f>
        <v>0.208641079002067</v>
      </c>
      <c r="EH18" s="4"/>
    </row>
    <row r="19" customFormat="false" ht="12.75" hidden="false" customHeight="false" outlineLevel="0" collapsed="false">
      <c r="C19" s="7" t="n">
        <v>36907</v>
      </c>
      <c r="D19" s="4" t="n">
        <v>-278784.203773446</v>
      </c>
      <c r="E19" s="4" t="n">
        <v>-679332.131015172</v>
      </c>
      <c r="F19" s="4" t="n">
        <v>-2875929.58567085</v>
      </c>
      <c r="G19" s="4" t="n">
        <v>915815.181500899</v>
      </c>
      <c r="H19" s="4" t="n">
        <v>-9406.45010026264</v>
      </c>
      <c r="I19" s="4"/>
      <c r="J19" s="4" t="n">
        <v>0</v>
      </c>
      <c r="K19" s="4"/>
      <c r="L19" s="4" t="n">
        <v>141606.9756658</v>
      </c>
      <c r="M19" s="4"/>
      <c r="N19" s="4" t="n">
        <v>-19773</v>
      </c>
      <c r="O19" s="4"/>
      <c r="Q19" s="4" t="n">
        <v>0.46687079069167</v>
      </c>
      <c r="R19" s="4" t="n">
        <v>1553117.18009436</v>
      </c>
      <c r="S19" s="4"/>
      <c r="T19" s="4" t="n">
        <v>0</v>
      </c>
      <c r="U19" s="4"/>
      <c r="V19" s="4" t="n">
        <v>0</v>
      </c>
      <c r="W19" s="4"/>
      <c r="X19" s="4" t="n">
        <v>0</v>
      </c>
      <c r="Y19" s="4"/>
      <c r="Z19" s="4" t="n">
        <v>-1252685.56642787</v>
      </c>
      <c r="AA19" s="4"/>
      <c r="AB19" s="4" t="n">
        <v>-164936.656258711</v>
      </c>
      <c r="AC19" s="4" t="n">
        <v>-16166.5708897936</v>
      </c>
      <c r="AD19" s="4" t="n">
        <v>-129930.075502179</v>
      </c>
      <c r="AE19" s="4" t="n">
        <v>4.54747350886464E-011</v>
      </c>
      <c r="AF19" s="4"/>
      <c r="AG19" s="4" t="n">
        <v>13216.1629838697</v>
      </c>
      <c r="AH19" s="4" t="n">
        <v>277732.767497784</v>
      </c>
      <c r="AI19" s="4" t="n">
        <v>0</v>
      </c>
      <c r="AJ19" s="4" t="n">
        <v>-978200.706957648</v>
      </c>
      <c r="AK19" s="4"/>
      <c r="AL19" s="4" t="n">
        <v>-367203.749087934</v>
      </c>
      <c r="AM19" s="4" t="n">
        <v>700.000007152557</v>
      </c>
      <c r="AN19" s="4" t="n">
        <v>-485311.91314694</v>
      </c>
      <c r="AO19" s="4" t="n">
        <v>0</v>
      </c>
      <c r="AP19" s="4" t="n">
        <v>-154792.993289452</v>
      </c>
      <c r="AQ19" s="4" t="n">
        <v>-126199.348624735</v>
      </c>
      <c r="AR19" s="4" t="n">
        <v>-1133508.00414906</v>
      </c>
      <c r="AS19" s="4" t="n">
        <v>-2843.34975279217</v>
      </c>
      <c r="AT19" s="4" t="n">
        <v>-270471.898676816</v>
      </c>
      <c r="AU19" s="4" t="n">
        <v>0</v>
      </c>
      <c r="AV19" s="4" t="n">
        <v>36969.2113610953</v>
      </c>
      <c r="AW19" s="4"/>
      <c r="AX19" s="4" t="n">
        <v>-233502.687315721</v>
      </c>
      <c r="AY19" s="4" t="n">
        <v>7692.58999513627</v>
      </c>
      <c r="AZ19" s="4" t="n">
        <v>-452063.254563577</v>
      </c>
      <c r="BA19" s="4" t="n">
        <v>70646</v>
      </c>
      <c r="BB19" s="4" t="n">
        <v>0</v>
      </c>
      <c r="BC19" s="4" t="n">
        <v>0</v>
      </c>
      <c r="BD19" s="4" t="n">
        <v>0</v>
      </c>
      <c r="BE19" s="4"/>
      <c r="BF19" s="4" t="n">
        <v>-2797274.65298601</v>
      </c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 t="n">
        <v>0</v>
      </c>
      <c r="CP19" s="4" t="n">
        <v>0</v>
      </c>
      <c r="CQ19" s="4" t="n">
        <v>-4049960.21941388</v>
      </c>
      <c r="CR19" s="4"/>
      <c r="CS19" s="4" t="n">
        <v>0</v>
      </c>
      <c r="CT19" s="4" t="n">
        <v>0</v>
      </c>
      <c r="CU19" s="4" t="n">
        <v>-1105073.9008</v>
      </c>
      <c r="CV19" s="4" t="n">
        <v>0</v>
      </c>
      <c r="CW19" s="4" t="n">
        <v>0.876200000056997</v>
      </c>
      <c r="CX19" s="4" t="n">
        <v>0</v>
      </c>
      <c r="CY19" s="4"/>
      <c r="CZ19" s="4" t="n">
        <v>0</v>
      </c>
      <c r="DA19" s="4"/>
      <c r="DB19" s="4" t="n">
        <v>-75719</v>
      </c>
      <c r="DC19" s="4" t="n">
        <v>0</v>
      </c>
      <c r="DD19" s="4" t="n">
        <v>7692.58999513627</v>
      </c>
      <c r="DE19" s="4" t="n">
        <v>0</v>
      </c>
      <c r="DF19" s="4" t="n">
        <v>7692.58999513627</v>
      </c>
      <c r="DG19" s="4"/>
      <c r="DH19" s="4" t="n">
        <v>-370186.147200018</v>
      </c>
      <c r="DI19" s="4" t="n">
        <v>-843010.740121879</v>
      </c>
      <c r="DJ19" s="4" t="n">
        <v>0</v>
      </c>
      <c r="DL19" s="4"/>
      <c r="DM19" s="4" t="n">
        <v>-1213196.8873219</v>
      </c>
      <c r="DN19" s="4"/>
      <c r="DO19" s="4"/>
      <c r="DP19" s="4" t="n">
        <f aca="false">D19+AI19</f>
        <v>-278784.203773446</v>
      </c>
      <c r="DQ19" s="4" t="n">
        <f aca="false">E19</f>
        <v>-679332.131015172</v>
      </c>
      <c r="DR19" s="4" t="n">
        <f aca="false">G19+AE19</f>
        <v>915815.181500899</v>
      </c>
      <c r="DS19" s="4" t="n">
        <f aca="false">AD19</f>
        <v>-129930.075502179</v>
      </c>
      <c r="DT19" s="4" t="n">
        <f aca="false">AH19</f>
        <v>277732.767497784</v>
      </c>
      <c r="DU19" s="4" t="n">
        <f aca="false">AB19+AG19</f>
        <v>-151720.493274841</v>
      </c>
      <c r="DV19" s="4" t="n">
        <f aca="false">F19+DI19</f>
        <v>-3718940.32579272</v>
      </c>
      <c r="DW19" s="4" t="n">
        <f aca="false">AL19</f>
        <v>-367203.749087934</v>
      </c>
      <c r="DX19" s="4" t="n">
        <f aca="false">AN19+AK19</f>
        <v>-485311.91314694</v>
      </c>
      <c r="DY19" s="4" t="n">
        <f aca="false">AP19+BE19</f>
        <v>-154792.993289452</v>
      </c>
      <c r="DZ19" s="4" t="n">
        <f aca="false">AQ19</f>
        <v>-126199.348624735</v>
      </c>
      <c r="EA19" s="4" t="n">
        <f aca="false">H19+DH19+DE19</f>
        <v>-379592.597300281</v>
      </c>
      <c r="EB19" s="4" t="n">
        <f aca="false">AT19+AW19</f>
        <v>-270471.898676816</v>
      </c>
      <c r="EC19" s="4" t="n">
        <f aca="false">AV19+BE19</f>
        <v>36969.2113610953</v>
      </c>
      <c r="ED19" s="4" t="n">
        <f aca="false">L19+N19</f>
        <v>121833.9756658</v>
      </c>
      <c r="EE19" s="4" t="n">
        <f aca="false">AZ19+BA19</f>
        <v>-381417.254563577</v>
      </c>
      <c r="EF19" s="4" t="n">
        <f aca="false">R19+P19+X19+BD19+CU19+CW19+DJ19</f>
        <v>448044.155494362</v>
      </c>
      <c r="EG19" s="4" t="n">
        <f aca="false">Q19</f>
        <v>0.46687079069167</v>
      </c>
      <c r="EH19" s="4"/>
    </row>
    <row r="20" customFormat="false" ht="12.75" hidden="false" customHeight="false" outlineLevel="0" collapsed="false">
      <c r="C20" s="7" t="n">
        <v>36908</v>
      </c>
      <c r="D20" s="4" t="n">
        <v>-1579613.57404</v>
      </c>
      <c r="E20" s="4" t="n">
        <v>-2518299.20748651</v>
      </c>
      <c r="F20" s="4" t="n">
        <v>-7179002.66049028</v>
      </c>
      <c r="G20" s="4" t="n">
        <v>-387882.262083182</v>
      </c>
      <c r="H20" s="4" t="n">
        <v>-4837359.8401031</v>
      </c>
      <c r="I20" s="4"/>
      <c r="J20" s="4" t="n">
        <v>0</v>
      </c>
      <c r="K20" s="4"/>
      <c r="L20" s="4" t="n">
        <v>92242.8256504973</v>
      </c>
      <c r="M20" s="4"/>
      <c r="N20" s="4" t="n">
        <v>-441969</v>
      </c>
      <c r="O20" s="4"/>
      <c r="Q20" s="4" t="n">
        <v>-0.203271895784876</v>
      </c>
      <c r="R20" s="4" t="n">
        <v>-2482729.03626509</v>
      </c>
      <c r="S20" s="4"/>
      <c r="T20" s="4" t="n">
        <v>0</v>
      </c>
      <c r="U20" s="4"/>
      <c r="V20" s="4" t="n">
        <v>0</v>
      </c>
      <c r="W20" s="4"/>
      <c r="X20" s="4" t="n">
        <v>0</v>
      </c>
      <c r="Y20" s="4"/>
      <c r="Z20" s="4" t="n">
        <v>-19334612.9580896</v>
      </c>
      <c r="AA20" s="4"/>
      <c r="AB20" s="4" t="n">
        <v>-158115.98865228</v>
      </c>
      <c r="AC20" s="4" t="n">
        <v>175.243904082483</v>
      </c>
      <c r="AD20" s="4" t="n">
        <v>-132021.043786247</v>
      </c>
      <c r="AE20" s="4" t="n">
        <v>-5.03132469020784E-009</v>
      </c>
      <c r="AF20" s="4"/>
      <c r="AG20" s="4" t="n">
        <v>5370.10565753654</v>
      </c>
      <c r="AH20" s="4" t="n">
        <v>316801.723660886</v>
      </c>
      <c r="AI20" s="4" t="n">
        <v>0</v>
      </c>
      <c r="AJ20" s="4" t="n">
        <v>-4065702.74074255</v>
      </c>
      <c r="AK20" s="4"/>
      <c r="AL20" s="4" t="n">
        <v>-62867.0744838049</v>
      </c>
      <c r="AM20" s="4" t="n">
        <v>176.645016504363</v>
      </c>
      <c r="AN20" s="4" t="n">
        <v>-214110.344592357</v>
      </c>
      <c r="AO20" s="4" t="n">
        <v>0</v>
      </c>
      <c r="AP20" s="4" t="n">
        <v>-300688.067114839</v>
      </c>
      <c r="AQ20" s="4" t="n">
        <v>-100812.992449559</v>
      </c>
      <c r="AR20" s="4" t="n">
        <v>-678478.47864056</v>
      </c>
      <c r="AS20" s="4" t="n">
        <v>6246.75984892253</v>
      </c>
      <c r="AT20" s="4" t="n">
        <v>-441010.427653782</v>
      </c>
      <c r="AU20" s="4" t="n">
        <v>0</v>
      </c>
      <c r="AV20" s="4" t="n">
        <v>-36985.8797163498</v>
      </c>
      <c r="AW20" s="4"/>
      <c r="AX20" s="4" t="n">
        <v>-477996.307370132</v>
      </c>
      <c r="AY20" s="4" t="n">
        <v>0</v>
      </c>
      <c r="AZ20" s="4" t="n">
        <v>-456353.000246531</v>
      </c>
      <c r="BA20" s="4" t="n">
        <v>247837</v>
      </c>
      <c r="BB20" s="4" t="n">
        <v>0</v>
      </c>
      <c r="BC20" s="4" t="n">
        <v>0</v>
      </c>
      <c r="BD20" s="4" t="n">
        <v>0</v>
      </c>
      <c r="BE20" s="4"/>
      <c r="BF20" s="4" t="n">
        <v>-5678530.52699977</v>
      </c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 t="n">
        <v>0</v>
      </c>
      <c r="CP20" s="4" t="n">
        <v>0</v>
      </c>
      <c r="CQ20" s="4" t="n">
        <v>-25013143.4850893</v>
      </c>
      <c r="CR20" s="4"/>
      <c r="CS20" s="4" t="n">
        <v>0</v>
      </c>
      <c r="CT20" s="4" t="n">
        <v>0</v>
      </c>
      <c r="CU20" s="4" t="n">
        <v>-4967063.5561</v>
      </c>
      <c r="CV20" s="4" t="n">
        <v>0</v>
      </c>
      <c r="CW20" s="4" t="n">
        <v>0.00589999998919666</v>
      </c>
      <c r="CX20" s="4" t="n">
        <v>0</v>
      </c>
      <c r="CY20" s="4"/>
      <c r="CZ20" s="4" t="n">
        <v>0</v>
      </c>
      <c r="DA20" s="4"/>
      <c r="DB20" s="4" t="n">
        <v>-75719</v>
      </c>
      <c r="DC20" s="4" t="n">
        <v>0</v>
      </c>
      <c r="DD20" s="4" t="n">
        <v>0</v>
      </c>
      <c r="DE20" s="4" t="n">
        <v>0</v>
      </c>
      <c r="DF20" s="4" t="n">
        <v>0</v>
      </c>
      <c r="DG20" s="4"/>
      <c r="DH20" s="4" t="n">
        <v>-2296295.31119999</v>
      </c>
      <c r="DI20" s="4" t="n">
        <v>3723.42258223146</v>
      </c>
      <c r="DJ20" s="4" t="n">
        <v>0</v>
      </c>
      <c r="DL20" s="4"/>
      <c r="DM20" s="4" t="n">
        <v>-2292571.88861776</v>
      </c>
      <c r="DN20" s="4"/>
      <c r="DO20" s="4"/>
      <c r="DP20" s="4" t="n">
        <f aca="false">D20+AI20</f>
        <v>-1579613.57404</v>
      </c>
      <c r="DQ20" s="4" t="n">
        <f aca="false">E20</f>
        <v>-2518299.20748651</v>
      </c>
      <c r="DR20" s="4" t="n">
        <f aca="false">G20+AE20</f>
        <v>-387882.262083187</v>
      </c>
      <c r="DS20" s="4" t="n">
        <f aca="false">AD20</f>
        <v>-132021.043786247</v>
      </c>
      <c r="DT20" s="4" t="n">
        <f aca="false">AH20</f>
        <v>316801.723660886</v>
      </c>
      <c r="DU20" s="4" t="n">
        <f aca="false">AB20+AG20</f>
        <v>-152745.882994743</v>
      </c>
      <c r="DV20" s="4" t="n">
        <f aca="false">F20+DI20</f>
        <v>-7175279.23790805</v>
      </c>
      <c r="DW20" s="4" t="n">
        <f aca="false">AL20</f>
        <v>-62867.0744838049</v>
      </c>
      <c r="DX20" s="4" t="n">
        <f aca="false">AN20+AK20</f>
        <v>-214110.344592357</v>
      </c>
      <c r="DY20" s="4" t="n">
        <f aca="false">AP20+BE20</f>
        <v>-300688.067114839</v>
      </c>
      <c r="DZ20" s="4" t="n">
        <f aca="false">AQ20</f>
        <v>-100812.992449559</v>
      </c>
      <c r="EA20" s="4" t="n">
        <f aca="false">H20+DH20+DE20</f>
        <v>-7133655.15130309</v>
      </c>
      <c r="EB20" s="4" t="n">
        <f aca="false">AT20+AW20</f>
        <v>-441010.427653782</v>
      </c>
      <c r="EC20" s="4" t="n">
        <f aca="false">AV20+BE20</f>
        <v>-36985.8797163498</v>
      </c>
      <c r="ED20" s="4" t="n">
        <f aca="false">L20+N20</f>
        <v>-349726.174349503</v>
      </c>
      <c r="EE20" s="4" t="n">
        <f aca="false">AZ20+BA20</f>
        <v>-208516.000246531</v>
      </c>
      <c r="EF20" s="4" t="n">
        <f aca="false">R20+P20+X20+BD20+CU20+CW20+DJ20</f>
        <v>-7449792.58646509</v>
      </c>
      <c r="EG20" s="4" t="n">
        <f aca="false">Q20</f>
        <v>-0.203271895784876</v>
      </c>
      <c r="EH20" s="4"/>
    </row>
    <row r="21" customFormat="false" ht="12.75" hidden="false" customHeight="false" outlineLevel="0" collapsed="false">
      <c r="C21" s="7" t="n">
        <v>36909</v>
      </c>
      <c r="D21" s="4" t="n">
        <v>242271.784139762</v>
      </c>
      <c r="E21" s="4" t="n">
        <v>672736.552065078</v>
      </c>
      <c r="F21" s="4" t="n">
        <v>5038123.78966723</v>
      </c>
      <c r="G21" s="4" t="n">
        <v>158997.248247638</v>
      </c>
      <c r="H21" s="4" t="n">
        <v>-30301.1396042001</v>
      </c>
      <c r="I21" s="4"/>
      <c r="J21" s="4" t="n">
        <v>0</v>
      </c>
      <c r="K21" s="4"/>
      <c r="L21" s="4" t="n">
        <v>80054.2226730594</v>
      </c>
      <c r="M21" s="4"/>
      <c r="N21" s="4" t="n">
        <v>87835</v>
      </c>
      <c r="O21" s="4"/>
      <c r="Q21" s="4" t="n">
        <v>0.373915184085145</v>
      </c>
      <c r="R21" s="4" t="n">
        <v>-725215.332576939</v>
      </c>
      <c r="S21" s="4"/>
      <c r="T21" s="4" t="n">
        <v>0</v>
      </c>
      <c r="U21" s="4"/>
      <c r="V21" s="4" t="n">
        <v>0</v>
      </c>
      <c r="W21" s="4"/>
      <c r="X21" s="4" t="n">
        <v>0</v>
      </c>
      <c r="Y21" s="4"/>
      <c r="Z21" s="4" t="n">
        <v>5524502.49852681</v>
      </c>
      <c r="AA21" s="4"/>
      <c r="AB21" s="4" t="n">
        <v>-38279.9930193195</v>
      </c>
      <c r="AC21" s="4" t="n">
        <v>-12338.1640304124</v>
      </c>
      <c r="AD21" s="4" t="n">
        <v>-145625.049781798</v>
      </c>
      <c r="AE21" s="4" t="n">
        <v>2.00725480681285E-009</v>
      </c>
      <c r="AF21" s="4"/>
      <c r="AG21" s="4" t="n">
        <v>-63.8770931224572</v>
      </c>
      <c r="AH21" s="4" t="n">
        <v>-46612.2083512328</v>
      </c>
      <c r="AI21" s="4" t="n">
        <v>0</v>
      </c>
      <c r="AJ21" s="4" t="n">
        <v>672089.043928956</v>
      </c>
      <c r="AK21" s="4"/>
      <c r="AL21" s="4" t="n">
        <v>27039.4099555844</v>
      </c>
      <c r="AM21" s="4" t="n">
        <v>-101.399999999994</v>
      </c>
      <c r="AN21" s="4" t="n">
        <v>81670.849000833</v>
      </c>
      <c r="AO21" s="4" t="n">
        <v>0</v>
      </c>
      <c r="AP21" s="4" t="n">
        <v>62135.9750025114</v>
      </c>
      <c r="AQ21" s="4" t="n">
        <v>-1589.89851021196</v>
      </c>
      <c r="AR21" s="4" t="n">
        <v>169256.335448717</v>
      </c>
      <c r="AS21" s="4" t="n">
        <v>-916.299923810964</v>
      </c>
      <c r="AT21" s="4" t="n">
        <v>60692.2265946044</v>
      </c>
      <c r="AU21" s="4" t="n">
        <v>0</v>
      </c>
      <c r="AV21" s="4" t="n">
        <v>-8796.3678339757</v>
      </c>
      <c r="AW21" s="4"/>
      <c r="AX21" s="4" t="n">
        <v>51895.8587606287</v>
      </c>
      <c r="AY21" s="4" t="n">
        <v>18371.4999929071</v>
      </c>
      <c r="AZ21" s="4" t="n">
        <v>-11949.3281316741</v>
      </c>
      <c r="BA21" s="4" t="n">
        <v>-25923</v>
      </c>
      <c r="BB21" s="4" t="n">
        <v>0</v>
      </c>
      <c r="BC21" s="4" t="n">
        <v>0</v>
      </c>
      <c r="BD21" s="4" t="n">
        <v>0</v>
      </c>
      <c r="BE21" s="4"/>
      <c r="BF21" s="4" t="n">
        <v>881291.910006628</v>
      </c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 t="n">
        <v>0</v>
      </c>
      <c r="CP21" s="4" t="n">
        <v>0</v>
      </c>
      <c r="CQ21" s="4" t="n">
        <v>6405794.40853344</v>
      </c>
      <c r="CR21" s="4"/>
      <c r="CS21" s="4" t="n">
        <v>0</v>
      </c>
      <c r="CT21" s="4" t="n">
        <v>0</v>
      </c>
      <c r="CU21" s="4" t="n">
        <v>1566427.9818</v>
      </c>
      <c r="CV21" s="4" t="n">
        <v>0</v>
      </c>
      <c r="CW21" s="4" t="n">
        <v>0.00150000001303852</v>
      </c>
      <c r="CX21" s="4" t="n">
        <v>0</v>
      </c>
      <c r="CY21" s="4"/>
      <c r="CZ21" s="4" t="n">
        <v>0</v>
      </c>
      <c r="DA21" s="4"/>
      <c r="DB21" s="4" t="n">
        <v>-75719</v>
      </c>
      <c r="DC21" s="4" t="n">
        <v>0</v>
      </c>
      <c r="DD21" s="4" t="n">
        <v>18371.4999929071</v>
      </c>
      <c r="DE21" s="4" t="n">
        <v>0</v>
      </c>
      <c r="DF21" s="4" t="n">
        <v>18371.4999929071</v>
      </c>
      <c r="DG21" s="4"/>
      <c r="DH21" s="4" t="n">
        <v>414585.453700006</v>
      </c>
      <c r="DI21" s="4" t="n">
        <v>519315.289115183</v>
      </c>
      <c r="DJ21" s="4" t="n">
        <v>0</v>
      </c>
      <c r="DL21" s="4"/>
      <c r="DM21" s="4" t="n">
        <v>933900.742815189</v>
      </c>
      <c r="DN21" s="4"/>
      <c r="DO21" s="4"/>
      <c r="DP21" s="4" t="n">
        <f aca="false">D21+AI21</f>
        <v>242271.784139762</v>
      </c>
      <c r="DQ21" s="4" t="n">
        <f aca="false">E21</f>
        <v>672736.552065078</v>
      </c>
      <c r="DR21" s="4" t="n">
        <f aca="false">G21+AE21</f>
        <v>158997.24824764</v>
      </c>
      <c r="DS21" s="4" t="n">
        <f aca="false">AD21</f>
        <v>-145625.049781798</v>
      </c>
      <c r="DT21" s="4" t="n">
        <f aca="false">AH21</f>
        <v>-46612.2083512328</v>
      </c>
      <c r="DU21" s="4" t="n">
        <f aca="false">AB21+AG21</f>
        <v>-38343.8701124419</v>
      </c>
      <c r="DV21" s="4" t="n">
        <f aca="false">F21+DI21</f>
        <v>5557439.07878242</v>
      </c>
      <c r="DW21" s="4" t="n">
        <f aca="false">AL21</f>
        <v>27039.4099555844</v>
      </c>
      <c r="DX21" s="4" t="n">
        <f aca="false">AN21+AK21</f>
        <v>81670.849000833</v>
      </c>
      <c r="DY21" s="4" t="n">
        <f aca="false">AP21+BE21</f>
        <v>62135.9750025114</v>
      </c>
      <c r="DZ21" s="4" t="n">
        <f aca="false">AQ21</f>
        <v>-1589.89851021196</v>
      </c>
      <c r="EA21" s="4" t="n">
        <f aca="false">H21+DH21+DE21</f>
        <v>384284.314095806</v>
      </c>
      <c r="EB21" s="4" t="n">
        <f aca="false">AT21+AW21</f>
        <v>60692.2265946044</v>
      </c>
      <c r="EC21" s="4" t="n">
        <f aca="false">AV21+BE21</f>
        <v>-8796.3678339757</v>
      </c>
      <c r="ED21" s="4" t="n">
        <f aca="false">L21+N21</f>
        <v>167889.222673059</v>
      </c>
      <c r="EE21" s="4" t="n">
        <f aca="false">AZ21+BA21</f>
        <v>-37872.3281316741</v>
      </c>
      <c r="EF21" s="4" t="n">
        <f aca="false">R21+P21+X21+BD21+CU21+CW21+DJ21</f>
        <v>841212.650723061</v>
      </c>
      <c r="EG21" s="4" t="n">
        <f aca="false">Q21</f>
        <v>0.373915184085145</v>
      </c>
      <c r="EH21" s="4"/>
    </row>
    <row r="22" customFormat="false" ht="12.75" hidden="false" customHeight="false" outlineLevel="0" collapsed="false">
      <c r="C22" s="7" t="n">
        <v>36910</v>
      </c>
      <c r="D22" s="4" t="n">
        <v>-792166.892556505</v>
      </c>
      <c r="E22" s="4" t="n">
        <v>53416.2797001982</v>
      </c>
      <c r="F22" s="4" t="n">
        <v>-666944.155761933</v>
      </c>
      <c r="G22" s="4" t="n">
        <v>-2053204.90849916</v>
      </c>
      <c r="H22" s="4" t="n">
        <v>419360.191857225</v>
      </c>
      <c r="I22" s="4"/>
      <c r="J22" s="4" t="n">
        <v>0</v>
      </c>
      <c r="K22" s="4"/>
      <c r="L22" s="4" t="n">
        <v>269469.791198745</v>
      </c>
      <c r="M22" s="4"/>
      <c r="N22" s="4" t="n">
        <v>-35569</v>
      </c>
      <c r="O22" s="4"/>
      <c r="Q22" s="4" t="n">
        <v>0.130165431792506</v>
      </c>
      <c r="R22" s="4" t="n">
        <v>285555.362055784</v>
      </c>
      <c r="S22" s="4"/>
      <c r="T22" s="4" t="n">
        <v>0</v>
      </c>
      <c r="U22" s="4"/>
      <c r="V22" s="4" t="n">
        <v>0</v>
      </c>
      <c r="W22" s="4"/>
      <c r="X22" s="4" t="n">
        <v>0</v>
      </c>
      <c r="Y22" s="4"/>
      <c r="Z22" s="4" t="n">
        <v>-2520083.20184021</v>
      </c>
      <c r="AA22" s="4"/>
      <c r="AB22" s="4" t="n">
        <v>65983.2227876412</v>
      </c>
      <c r="AC22" s="4" t="n">
        <v>-41121.9509871207</v>
      </c>
      <c r="AD22" s="4" t="n">
        <v>1903169.51395527</v>
      </c>
      <c r="AE22" s="4" t="n">
        <v>1.22463461593725E-009</v>
      </c>
      <c r="AF22" s="4"/>
      <c r="AG22" s="4" t="n">
        <v>841.042906877585</v>
      </c>
      <c r="AH22" s="4" t="n">
        <v>-209795.025147733</v>
      </c>
      <c r="AI22" s="4" t="n">
        <v>0</v>
      </c>
      <c r="AJ22" s="4" t="n">
        <v>980326.190658631</v>
      </c>
      <c r="AK22" s="4"/>
      <c r="AL22" s="4" t="n">
        <v>14968.1362229562</v>
      </c>
      <c r="AM22" s="4" t="n">
        <v>369.850000000006</v>
      </c>
      <c r="AN22" s="4" t="n">
        <v>63451.0295170331</v>
      </c>
      <c r="AO22" s="4" t="n">
        <v>0</v>
      </c>
      <c r="AP22" s="4" t="n">
        <v>16146.5644713175</v>
      </c>
      <c r="AQ22" s="4" t="n">
        <v>-1588.41035091356</v>
      </c>
      <c r="AR22" s="4" t="n">
        <v>92977.3198603933</v>
      </c>
      <c r="AS22" s="4" t="n">
        <v>5053.40038233424</v>
      </c>
      <c r="AT22" s="4" t="n">
        <v>84238.6754756612</v>
      </c>
      <c r="AU22" s="4" t="n">
        <v>0</v>
      </c>
      <c r="AV22" s="4" t="n">
        <v>9463.65222419053</v>
      </c>
      <c r="AW22" s="4"/>
      <c r="AX22" s="4" t="n">
        <v>93702.3276998517</v>
      </c>
      <c r="AY22" s="4" t="n">
        <v>15957.6000589132</v>
      </c>
      <c r="AZ22" s="4" t="n">
        <v>28105.6869918923</v>
      </c>
      <c r="BA22" s="4" t="n">
        <v>12228</v>
      </c>
      <c r="BB22" s="4" t="n">
        <v>0</v>
      </c>
      <c r="BC22" s="4" t="n">
        <v>0</v>
      </c>
      <c r="BD22" s="4" t="n">
        <v>0</v>
      </c>
      <c r="BE22" s="4"/>
      <c r="BF22" s="4" t="n">
        <v>1195111.52521077</v>
      </c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 t="n">
        <v>0</v>
      </c>
      <c r="CP22" s="4" t="n">
        <v>0</v>
      </c>
      <c r="CQ22" s="4" t="n">
        <v>-1324971.67662945</v>
      </c>
      <c r="CR22" s="4"/>
      <c r="CS22" s="4" t="n">
        <v>0</v>
      </c>
      <c r="CT22" s="4" t="n">
        <v>0</v>
      </c>
      <c r="CU22" s="4" t="n">
        <v>88952.7327999994</v>
      </c>
      <c r="CV22" s="4" t="n">
        <v>0</v>
      </c>
      <c r="CW22" s="4" t="n">
        <v>0.0140000000828877</v>
      </c>
      <c r="CX22" s="4" t="n">
        <v>0</v>
      </c>
      <c r="CY22" s="4"/>
      <c r="CZ22" s="4" t="n">
        <v>0</v>
      </c>
      <c r="DA22" s="4"/>
      <c r="DB22" s="4" t="n">
        <v>-75719</v>
      </c>
      <c r="DC22" s="4" t="n">
        <v>0</v>
      </c>
      <c r="DD22" s="4" t="n">
        <v>15957.6000589132</v>
      </c>
      <c r="DE22" s="4" t="n">
        <v>0</v>
      </c>
      <c r="DF22" s="4" t="n">
        <v>15957.6000589132</v>
      </c>
      <c r="DG22" s="4"/>
      <c r="DH22" s="4" t="n">
        <v>-612737.584600002</v>
      </c>
      <c r="DI22" s="4" t="n">
        <v>695046.567086428</v>
      </c>
      <c r="DJ22" s="4" t="n">
        <v>0</v>
      </c>
      <c r="DL22" s="4"/>
      <c r="DM22" s="4" t="n">
        <v>82308.9824864268</v>
      </c>
      <c r="DN22" s="4"/>
      <c r="DO22" s="4"/>
      <c r="DP22" s="4" t="n">
        <f aca="false">D22+AI22</f>
        <v>-792166.892556505</v>
      </c>
      <c r="DQ22" s="4" t="n">
        <f aca="false">E22</f>
        <v>53416.2797001982</v>
      </c>
      <c r="DR22" s="4" t="n">
        <f aca="false">G22+AE22</f>
        <v>-2053204.90849916</v>
      </c>
      <c r="DS22" s="4" t="n">
        <f aca="false">AD22</f>
        <v>1903169.51395527</v>
      </c>
      <c r="DT22" s="4" t="n">
        <f aca="false">AH22</f>
        <v>-209795.025147733</v>
      </c>
      <c r="DU22" s="4" t="n">
        <f aca="false">AB22+AG22</f>
        <v>66824.2656945188</v>
      </c>
      <c r="DV22" s="4" t="n">
        <f aca="false">F22+DI22</f>
        <v>28102.4113244957</v>
      </c>
      <c r="DW22" s="4" t="n">
        <f aca="false">AL22</f>
        <v>14968.1362229562</v>
      </c>
      <c r="DX22" s="4" t="n">
        <f aca="false">AN22+AK22</f>
        <v>63451.0295170331</v>
      </c>
      <c r="DY22" s="4" t="n">
        <f aca="false">AP22+BE22</f>
        <v>16146.5644713175</v>
      </c>
      <c r="DZ22" s="4" t="n">
        <f aca="false">AQ22</f>
        <v>-1588.41035091356</v>
      </c>
      <c r="EA22" s="4" t="n">
        <f aca="false">H22+DH22+DE22</f>
        <v>-193377.392742776</v>
      </c>
      <c r="EB22" s="4" t="n">
        <f aca="false">AT22+AW22</f>
        <v>84238.6754756612</v>
      </c>
      <c r="EC22" s="4" t="n">
        <f aca="false">AV22+BE22</f>
        <v>9463.65222419053</v>
      </c>
      <c r="ED22" s="4" t="n">
        <f aca="false">L22+N22</f>
        <v>233900.791198745</v>
      </c>
      <c r="EE22" s="4" t="n">
        <f aca="false">AZ22+BA22</f>
        <v>40333.6869918923</v>
      </c>
      <c r="EF22" s="4" t="n">
        <f aca="false">R22+P22+X22+BD22+CU22+CW22+DJ22</f>
        <v>374508.108855783</v>
      </c>
      <c r="EG22" s="4" t="n">
        <f aca="false">Q22</f>
        <v>0.130165431792506</v>
      </c>
      <c r="EH22" s="4"/>
    </row>
    <row r="23" customFormat="false" ht="12.75" hidden="false" customHeight="false" outlineLevel="0" collapsed="false">
      <c r="C23" s="7" t="n">
        <v>36913</v>
      </c>
      <c r="D23" s="4" t="n">
        <v>-538143.701867775</v>
      </c>
      <c r="E23" s="4" t="n">
        <v>-363002.197093665</v>
      </c>
      <c r="F23" s="4" t="n">
        <v>-3836927.8847295</v>
      </c>
      <c r="G23" s="4" t="n">
        <v>-135704.187725747</v>
      </c>
      <c r="H23" s="4" t="n">
        <v>-567419.916339337</v>
      </c>
      <c r="I23" s="4"/>
      <c r="J23" s="4" t="n">
        <v>0</v>
      </c>
      <c r="K23" s="4"/>
      <c r="L23" s="4" t="n">
        <v>-102091.875437892</v>
      </c>
      <c r="M23" s="4"/>
      <c r="N23" s="4" t="n">
        <v>-17265</v>
      </c>
      <c r="O23" s="4"/>
      <c r="Q23" s="4" t="n">
        <v>0.116588093437879</v>
      </c>
      <c r="R23" s="4" t="n">
        <v>-1098210.36685987</v>
      </c>
      <c r="S23" s="4"/>
      <c r="T23" s="4" t="n">
        <v>0</v>
      </c>
      <c r="U23" s="4"/>
      <c r="V23" s="4" t="n">
        <v>0</v>
      </c>
      <c r="W23" s="4"/>
      <c r="X23" s="4" t="n">
        <v>0</v>
      </c>
      <c r="Y23" s="4"/>
      <c r="Z23" s="4" t="n">
        <v>-6658765.0134657</v>
      </c>
      <c r="AA23" s="4"/>
      <c r="AB23" s="4" t="n">
        <v>6397.96550510512</v>
      </c>
      <c r="AC23" s="4" t="n">
        <v>7884.61477496542</v>
      </c>
      <c r="AD23" s="4" t="n">
        <v>14877.0574810727</v>
      </c>
      <c r="AE23" s="4" t="n">
        <v>-2.25804797082674E-009</v>
      </c>
      <c r="AF23" s="4"/>
      <c r="AG23" s="4" t="n">
        <v>114.506906877505</v>
      </c>
      <c r="AH23" s="4" t="n">
        <v>67928.766983655</v>
      </c>
      <c r="AI23" s="4" t="n">
        <v>0</v>
      </c>
      <c r="AJ23" s="4" t="n">
        <v>-803942.987309766</v>
      </c>
      <c r="AK23" s="4"/>
      <c r="AL23" s="4" t="n">
        <v>14669.5867833032</v>
      </c>
      <c r="AM23" s="4" t="n">
        <v>717.000019073486</v>
      </c>
      <c r="AN23" s="4" t="n">
        <v>72177.9881050652</v>
      </c>
      <c r="AO23" s="4" t="n">
        <v>0</v>
      </c>
      <c r="AP23" s="4" t="n">
        <v>-48552.9662622735</v>
      </c>
      <c r="AQ23" s="4" t="n">
        <v>-2652.09995529792</v>
      </c>
      <c r="AR23" s="4" t="n">
        <v>35642.508670797</v>
      </c>
      <c r="AS23" s="4" t="n">
        <v>58772.6597022805</v>
      </c>
      <c r="AT23" s="4" t="n">
        <v>-115756.433556363</v>
      </c>
      <c r="AU23" s="4" t="n">
        <v>0</v>
      </c>
      <c r="AV23" s="4" t="n">
        <v>2708.91098714806</v>
      </c>
      <c r="AW23" s="4"/>
      <c r="AX23" s="4" t="n">
        <v>-113047.522569215</v>
      </c>
      <c r="AY23" s="4" t="n">
        <v>0</v>
      </c>
      <c r="AZ23" s="4" t="n">
        <v>57052.3488270626</v>
      </c>
      <c r="BA23" s="4" t="n">
        <v>-2146</v>
      </c>
      <c r="BB23" s="4" t="n">
        <v>0</v>
      </c>
      <c r="BC23" s="4" t="n">
        <v>0</v>
      </c>
      <c r="BD23" s="4" t="n">
        <v>0</v>
      </c>
      <c r="BE23" s="4"/>
      <c r="BF23" s="4" t="n">
        <v>-824295.652381122</v>
      </c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 t="n">
        <v>0</v>
      </c>
      <c r="CP23" s="4" t="n">
        <v>0</v>
      </c>
      <c r="CQ23" s="4" t="n">
        <v>-7483060.66584682</v>
      </c>
      <c r="CR23" s="4"/>
      <c r="CS23" s="4" t="n">
        <v>0</v>
      </c>
      <c r="CT23" s="4" t="n">
        <v>0</v>
      </c>
      <c r="CU23" s="4" t="n">
        <v>283443.8356</v>
      </c>
      <c r="CV23" s="4" t="n">
        <v>0</v>
      </c>
      <c r="CW23" s="4" t="n">
        <v>0.0731999999843538</v>
      </c>
      <c r="CX23" s="4" t="n">
        <v>0</v>
      </c>
      <c r="CY23" s="4"/>
      <c r="CZ23" s="4" t="n">
        <v>0</v>
      </c>
      <c r="DA23" s="4"/>
      <c r="DB23" s="4" t="n">
        <v>-74663</v>
      </c>
      <c r="DC23" s="4" t="n">
        <v>0</v>
      </c>
      <c r="DD23" s="4" t="n">
        <v>0</v>
      </c>
      <c r="DE23" s="4" t="n">
        <v>0</v>
      </c>
      <c r="DF23" s="4" t="n">
        <v>0</v>
      </c>
      <c r="DG23" s="4"/>
      <c r="DH23" s="4" t="n">
        <v>110750.63350001</v>
      </c>
      <c r="DI23" s="4" t="n">
        <v>-242462.155400082</v>
      </c>
      <c r="DJ23" s="4" t="n">
        <v>0</v>
      </c>
      <c r="DL23" s="4"/>
      <c r="DM23" s="4" t="n">
        <v>-131711.521900073</v>
      </c>
      <c r="DN23" s="4"/>
      <c r="DO23" s="4"/>
      <c r="DP23" s="4" t="n">
        <f aca="false">D23+AI23</f>
        <v>-538143.701867775</v>
      </c>
      <c r="DQ23" s="4" t="n">
        <f aca="false">E23</f>
        <v>-363002.197093665</v>
      </c>
      <c r="DR23" s="4" t="n">
        <f aca="false">G23+AE23</f>
        <v>-135704.18772575</v>
      </c>
      <c r="DS23" s="4" t="n">
        <f aca="false">AD23</f>
        <v>14877.0574810727</v>
      </c>
      <c r="DT23" s="4" t="n">
        <f aca="false">AH23</f>
        <v>67928.766983655</v>
      </c>
      <c r="DU23" s="4" t="n">
        <f aca="false">AB23+AG23</f>
        <v>6512.47241198263</v>
      </c>
      <c r="DV23" s="4" t="n">
        <f aca="false">F23+DI23</f>
        <v>-4079390.04012958</v>
      </c>
      <c r="DW23" s="4" t="n">
        <f aca="false">AL23</f>
        <v>14669.5867833032</v>
      </c>
      <c r="DX23" s="4" t="n">
        <f aca="false">AN23+AK23</f>
        <v>72177.9881050652</v>
      </c>
      <c r="DY23" s="4" t="n">
        <f aca="false">AP23+BE23</f>
        <v>-48552.9662622735</v>
      </c>
      <c r="DZ23" s="4" t="n">
        <f aca="false">AQ23</f>
        <v>-2652.09995529792</v>
      </c>
      <c r="EA23" s="4" t="n">
        <f aca="false">H23+DH23+DE23</f>
        <v>-456669.282839327</v>
      </c>
      <c r="EB23" s="4" t="n">
        <f aca="false">AT23+AW23</f>
        <v>-115756.433556363</v>
      </c>
      <c r="EC23" s="4" t="n">
        <f aca="false">AV23+BE23</f>
        <v>2708.91098714806</v>
      </c>
      <c r="ED23" s="4" t="n">
        <f aca="false">L23+N23</f>
        <v>-119356.875437892</v>
      </c>
      <c r="EE23" s="4" t="n">
        <f aca="false">AZ23+BA23</f>
        <v>54906.3488270626</v>
      </c>
      <c r="EF23" s="4" t="n">
        <f aca="false">R23+P23+X23+BD23+CU23+CW23+DJ23</f>
        <v>-814766.458059874</v>
      </c>
      <c r="EG23" s="4" t="n">
        <f aca="false">Q23</f>
        <v>0.116588093437879</v>
      </c>
      <c r="EH23" s="4"/>
    </row>
    <row r="24" customFormat="false" ht="12.75" hidden="false" customHeight="false" outlineLevel="0" collapsed="false">
      <c r="C24" s="7" t="n">
        <v>36914</v>
      </c>
      <c r="D24" s="4" t="n">
        <v>-1044412.64548173</v>
      </c>
      <c r="E24" s="4" t="n">
        <v>-470647.703441466</v>
      </c>
      <c r="F24" s="4" t="n">
        <v>-4577901.4002236</v>
      </c>
      <c r="G24" s="4" t="n">
        <v>-332909.863447311</v>
      </c>
      <c r="H24" s="4" t="n">
        <v>-10332963.4819778</v>
      </c>
      <c r="I24" s="4"/>
      <c r="J24" s="4" t="n">
        <v>0</v>
      </c>
      <c r="K24" s="4"/>
      <c r="L24" s="4" t="n">
        <v>1342706.35211649</v>
      </c>
      <c r="M24" s="4"/>
      <c r="N24" s="4" t="n">
        <v>236766</v>
      </c>
      <c r="O24" s="4"/>
      <c r="Q24" s="4" t="n">
        <v>-16.5168511985409</v>
      </c>
      <c r="R24" s="4" t="n">
        <v>-3728760.29225475</v>
      </c>
      <c r="S24" s="4"/>
      <c r="T24" s="4" t="n">
        <v>0</v>
      </c>
      <c r="U24" s="4"/>
      <c r="V24" s="4" t="n">
        <v>0</v>
      </c>
      <c r="W24" s="4"/>
      <c r="X24" s="4" t="n">
        <v>0</v>
      </c>
      <c r="Y24" s="4"/>
      <c r="Z24" s="4" t="n">
        <v>-18908139.5515614</v>
      </c>
      <c r="AA24" s="4"/>
      <c r="AB24" s="4" t="n">
        <v>-179752.348746849</v>
      </c>
      <c r="AC24" s="4" t="n">
        <v>15476.6286703581</v>
      </c>
      <c r="AD24" s="4" t="n">
        <v>-188867.021347242</v>
      </c>
      <c r="AE24" s="4" t="n">
        <v>-8.53106030263007E-010</v>
      </c>
      <c r="AF24" s="4"/>
      <c r="AG24" s="4" t="n">
        <v>-23.9655215061503</v>
      </c>
      <c r="AH24" s="4" t="n">
        <v>-288043.858717619</v>
      </c>
      <c r="AI24" s="4" t="n">
        <v>0</v>
      </c>
      <c r="AJ24" s="4" t="n">
        <v>-2156270.91458605</v>
      </c>
      <c r="AK24" s="4"/>
      <c r="AL24" s="4" t="n">
        <v>-128976.036041639</v>
      </c>
      <c r="AM24" s="4" t="n">
        <v>34310.8500061035</v>
      </c>
      <c r="AN24" s="4" t="n">
        <v>92823.9633309533</v>
      </c>
      <c r="AO24" s="4" t="n">
        <v>0</v>
      </c>
      <c r="AP24" s="4" t="n">
        <v>-67327.0676671993</v>
      </c>
      <c r="AQ24" s="4" t="n">
        <v>-2859.75574927387</v>
      </c>
      <c r="AR24" s="4" t="n">
        <v>-106338.896127159</v>
      </c>
      <c r="AS24" s="4" t="n">
        <v>63.5</v>
      </c>
      <c r="AT24" s="4" t="n">
        <v>-102864.305463285</v>
      </c>
      <c r="AU24" s="4" t="n">
        <v>398.200190149364</v>
      </c>
      <c r="AV24" s="4" t="n">
        <v>1294.47968469002</v>
      </c>
      <c r="AW24" s="4"/>
      <c r="AX24" s="4" t="n">
        <v>-101171.625588446</v>
      </c>
      <c r="AY24" s="4" t="n">
        <v>-11315</v>
      </c>
      <c r="AZ24" s="4" t="n">
        <v>19851.8473354788</v>
      </c>
      <c r="BA24" s="4" t="n">
        <v>-57103</v>
      </c>
      <c r="BB24" s="4" t="n">
        <v>0</v>
      </c>
      <c r="BC24" s="4" t="n">
        <v>0</v>
      </c>
      <c r="BD24" s="4" t="n">
        <v>0</v>
      </c>
      <c r="BE24" s="4"/>
      <c r="BF24" s="4" t="n">
        <v>-2343929.58896618</v>
      </c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 t="n">
        <v>0</v>
      </c>
      <c r="CP24" s="4" t="n">
        <v>0</v>
      </c>
      <c r="CQ24" s="4" t="n">
        <v>-21252069.1405275</v>
      </c>
      <c r="CR24" s="4"/>
      <c r="CS24" s="4" t="n">
        <v>0</v>
      </c>
      <c r="CT24" s="4" t="n">
        <v>0</v>
      </c>
      <c r="CU24" s="4" t="n">
        <v>-2271850.9052</v>
      </c>
      <c r="CV24" s="4" t="n">
        <v>0</v>
      </c>
      <c r="CW24" s="4" t="n">
        <v>0.00949999992735684</v>
      </c>
      <c r="CX24" s="4" t="n">
        <v>0</v>
      </c>
      <c r="CY24" s="4"/>
      <c r="CZ24" s="4" t="n">
        <v>0</v>
      </c>
      <c r="DA24" s="4"/>
      <c r="DB24" s="4" t="n">
        <v>-75719</v>
      </c>
      <c r="DC24" s="4" t="n">
        <v>0</v>
      </c>
      <c r="DD24" s="4" t="n">
        <v>-11315</v>
      </c>
      <c r="DE24" s="4" t="n">
        <v>0</v>
      </c>
      <c r="DF24" s="4" t="n">
        <v>-11315</v>
      </c>
      <c r="DG24" s="4"/>
      <c r="DH24" s="4" t="n">
        <v>-581730.813600004</v>
      </c>
      <c r="DI24" s="4" t="n">
        <v>1076571.18682236</v>
      </c>
      <c r="DJ24" s="4" t="n">
        <v>0</v>
      </c>
      <c r="DL24" s="4"/>
      <c r="DM24" s="4" t="n">
        <v>494840.373222359</v>
      </c>
      <c r="DN24" s="4"/>
      <c r="DO24" s="4"/>
      <c r="DP24" s="4" t="n">
        <f aca="false">D24+AI24</f>
        <v>-1044412.64548173</v>
      </c>
      <c r="DQ24" s="4" t="n">
        <f aca="false">E24</f>
        <v>-470647.703441466</v>
      </c>
      <c r="DR24" s="4" t="n">
        <f aca="false">G24+AE24</f>
        <v>-332909.863447312</v>
      </c>
      <c r="DS24" s="4" t="n">
        <f aca="false">AD24</f>
        <v>-188867.021347242</v>
      </c>
      <c r="DT24" s="4" t="n">
        <f aca="false">AH24</f>
        <v>-288043.858717619</v>
      </c>
      <c r="DU24" s="4" t="n">
        <f aca="false">AB24+AG24</f>
        <v>-179776.314268355</v>
      </c>
      <c r="DV24" s="4" t="n">
        <f aca="false">F24+DI24</f>
        <v>-3501330.21340124</v>
      </c>
      <c r="DW24" s="4" t="n">
        <f aca="false">AL24</f>
        <v>-128976.036041639</v>
      </c>
      <c r="DX24" s="4" t="n">
        <f aca="false">AN24+AK24</f>
        <v>92823.9633309533</v>
      </c>
      <c r="DY24" s="4" t="n">
        <f aca="false">AP24+BE24</f>
        <v>-67327.0676671993</v>
      </c>
      <c r="DZ24" s="4" t="n">
        <f aca="false">AQ24</f>
        <v>-2859.75574927387</v>
      </c>
      <c r="EA24" s="4" t="n">
        <f aca="false">H24+DH24+DE24</f>
        <v>-10914694.2955778</v>
      </c>
      <c r="EB24" s="4" t="n">
        <f aca="false">AT24+AW24</f>
        <v>-102864.305463285</v>
      </c>
      <c r="EC24" s="4" t="n">
        <f aca="false">AV24+BE24</f>
        <v>1294.47968469002</v>
      </c>
      <c r="ED24" s="4" t="n">
        <f aca="false">L24+N24</f>
        <v>1579472.35211649</v>
      </c>
      <c r="EE24" s="4" t="n">
        <f aca="false">AZ24+BA24</f>
        <v>-37251.1526645212</v>
      </c>
      <c r="EF24" s="4" t="n">
        <f aca="false">R24+P24+X24+BD24+CU24+CW24+DJ24</f>
        <v>-6000611.18795475</v>
      </c>
      <c r="EG24" s="4" t="n">
        <f aca="false">Q24</f>
        <v>-16.5168511985409</v>
      </c>
      <c r="EH24" s="4"/>
    </row>
    <row r="25" customFormat="false" ht="12.75" hidden="false" customHeight="false" outlineLevel="0" collapsed="false">
      <c r="C25" s="7" t="n">
        <v>36915</v>
      </c>
      <c r="D25" s="4" t="n">
        <v>-901739.810204134</v>
      </c>
      <c r="E25" s="4" t="n">
        <v>638172.254412558</v>
      </c>
      <c r="F25" s="4" t="n">
        <v>206525.762831914</v>
      </c>
      <c r="G25" s="4" t="n">
        <v>-188309.024311706</v>
      </c>
      <c r="H25" s="4" t="n">
        <v>239562.96786137</v>
      </c>
      <c r="I25" s="4"/>
      <c r="J25" s="4" t="n">
        <v>0</v>
      </c>
      <c r="K25" s="4"/>
      <c r="L25" s="4" t="n">
        <v>-987827.162454552</v>
      </c>
      <c r="M25" s="4"/>
      <c r="N25" s="4" t="n">
        <v>-103294</v>
      </c>
      <c r="O25" s="4"/>
      <c r="Q25" s="4" t="n">
        <v>0.939946644549629</v>
      </c>
      <c r="R25" s="4" t="n">
        <v>186948.441705649</v>
      </c>
      <c r="S25" s="4"/>
      <c r="T25" s="4" t="n">
        <v>0</v>
      </c>
      <c r="U25" s="4"/>
      <c r="V25" s="4" t="n">
        <v>0</v>
      </c>
      <c r="W25" s="4"/>
      <c r="X25" s="4" t="n">
        <v>0</v>
      </c>
      <c r="Y25" s="4"/>
      <c r="Z25" s="4" t="n">
        <v>-909959.630212256</v>
      </c>
      <c r="AA25" s="4"/>
      <c r="AB25" s="4" t="n">
        <v>130549.336216552</v>
      </c>
      <c r="AC25" s="4" t="n">
        <v>-43156.6624762585</v>
      </c>
      <c r="AD25" s="4" t="n">
        <v>203224.281468398</v>
      </c>
      <c r="AE25" s="4" t="n">
        <v>1.08741460280726E-008</v>
      </c>
      <c r="AF25" s="4"/>
      <c r="AG25" s="4" t="n">
        <v>791.776159497909</v>
      </c>
      <c r="AH25" s="4" t="n">
        <v>116293.61635347</v>
      </c>
      <c r="AI25" s="4" t="n">
        <v>-7080.43240511701</v>
      </c>
      <c r="AJ25" s="4" t="n">
        <v>137054.359524977</v>
      </c>
      <c r="AK25" s="4"/>
      <c r="AL25" s="4" t="n">
        <v>105873.304109999</v>
      </c>
      <c r="AM25" s="4" t="n">
        <v>2059.20000000001</v>
      </c>
      <c r="AN25" s="4" t="n">
        <v>52778.2261943035</v>
      </c>
      <c r="AO25" s="4" t="n">
        <v>0</v>
      </c>
      <c r="AP25" s="4" t="n">
        <v>-93602.7998829223</v>
      </c>
      <c r="AQ25" s="4" t="n">
        <v>-2222.77049532365</v>
      </c>
      <c r="AR25" s="4" t="n">
        <v>62825.9599260565</v>
      </c>
      <c r="AS25" s="4" t="n">
        <v>6856.93321462047</v>
      </c>
      <c r="AT25" s="4" t="n">
        <v>4484.94053379138</v>
      </c>
      <c r="AU25" s="4" t="n">
        <v>-7766.04193586856</v>
      </c>
      <c r="AV25" s="4" t="n">
        <v>-87.6109493337717</v>
      </c>
      <c r="AW25" s="4"/>
      <c r="AX25" s="4" t="n">
        <v>-3368.71235141096</v>
      </c>
      <c r="AY25" s="4" t="n">
        <v>7888.52048016791</v>
      </c>
      <c r="AZ25" s="4" t="n">
        <v>-9945.92229583871</v>
      </c>
      <c r="BA25" s="4" t="n">
        <v>44744</v>
      </c>
      <c r="BB25" s="4" t="n">
        <v>0</v>
      </c>
      <c r="BC25" s="4" t="n">
        <v>0</v>
      </c>
      <c r="BD25" s="4" t="n">
        <v>0</v>
      </c>
      <c r="BE25" s="4"/>
      <c r="BF25" s="4" t="n">
        <v>186565.684803783</v>
      </c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 t="n">
        <v>0</v>
      </c>
      <c r="CP25" s="4" t="n">
        <v>0</v>
      </c>
      <c r="CQ25" s="4" t="n">
        <v>-723393.945408473</v>
      </c>
      <c r="CR25" s="4"/>
      <c r="CS25" s="4" t="n">
        <v>0</v>
      </c>
      <c r="CT25" s="4" t="n">
        <v>0</v>
      </c>
      <c r="CU25" s="4" t="n">
        <v>761033.3984</v>
      </c>
      <c r="CV25" s="4" t="n">
        <v>0</v>
      </c>
      <c r="CW25" s="4" t="n">
        <v>-0.00449999992270023</v>
      </c>
      <c r="CX25" s="4" t="n">
        <v>0</v>
      </c>
      <c r="CY25" s="4"/>
      <c r="CZ25" s="4" t="n">
        <v>0</v>
      </c>
      <c r="DA25" s="4"/>
      <c r="DB25" s="4" t="n">
        <v>-75719</v>
      </c>
      <c r="DC25" s="4" t="n">
        <v>0</v>
      </c>
      <c r="DD25" s="4" t="n">
        <v>7888.52048016791</v>
      </c>
      <c r="DE25" s="4" t="n">
        <v>0</v>
      </c>
      <c r="DF25" s="4" t="n">
        <v>7888.52048016791</v>
      </c>
      <c r="DG25" s="4"/>
      <c r="DH25" s="4" t="n">
        <v>-141756.253100008</v>
      </c>
      <c r="DI25" s="4" t="n">
        <v>-726366.756727308</v>
      </c>
      <c r="DJ25" s="4" t="n">
        <v>0</v>
      </c>
      <c r="DL25" s="4"/>
      <c r="DM25" s="4" t="n">
        <v>-868123.009827316</v>
      </c>
      <c r="DN25" s="4"/>
      <c r="DO25" s="4"/>
      <c r="DP25" s="4" t="n">
        <f aca="false">D25+AI25</f>
        <v>-908820.242609251</v>
      </c>
      <c r="DQ25" s="4" t="n">
        <f aca="false">E25</f>
        <v>638172.254412558</v>
      </c>
      <c r="DR25" s="4" t="n">
        <f aca="false">G25+AE25</f>
        <v>-188309.024311695</v>
      </c>
      <c r="DS25" s="4" t="n">
        <f aca="false">AD25</f>
        <v>203224.281468398</v>
      </c>
      <c r="DT25" s="4" t="n">
        <f aca="false">AH25</f>
        <v>116293.61635347</v>
      </c>
      <c r="DU25" s="4" t="n">
        <f aca="false">AB25+AG25</f>
        <v>131341.11237605</v>
      </c>
      <c r="DV25" s="4" t="n">
        <f aca="false">F25+DI25</f>
        <v>-519840.993895394</v>
      </c>
      <c r="DW25" s="4" t="n">
        <f aca="false">AL25</f>
        <v>105873.304109999</v>
      </c>
      <c r="DX25" s="4" t="n">
        <f aca="false">AN25+AK25</f>
        <v>52778.2261943035</v>
      </c>
      <c r="DY25" s="4" t="n">
        <f aca="false">AP25+BE25</f>
        <v>-93602.7998829223</v>
      </c>
      <c r="DZ25" s="4" t="n">
        <f aca="false">AQ25</f>
        <v>-2222.77049532365</v>
      </c>
      <c r="EA25" s="4" t="n">
        <f aca="false">H25+DH25+DE25</f>
        <v>97806.7147613623</v>
      </c>
      <c r="EB25" s="4" t="n">
        <f aca="false">AT25+AW25</f>
        <v>4484.94053379138</v>
      </c>
      <c r="EC25" s="4" t="n">
        <f aca="false">AV25+BE25</f>
        <v>-87.6109493337717</v>
      </c>
      <c r="ED25" s="4" t="n">
        <f aca="false">L25+N25</f>
        <v>-1091121.16245455</v>
      </c>
      <c r="EE25" s="4" t="n">
        <f aca="false">AZ25+BA25</f>
        <v>34798.0777041613</v>
      </c>
      <c r="EF25" s="4" t="n">
        <f aca="false">R25+P25+X25+BD25+CU25+CW25+DJ25</f>
        <v>947981.83560565</v>
      </c>
      <c r="EG25" s="4" t="n">
        <f aca="false">Q25</f>
        <v>0.939946644549629</v>
      </c>
      <c r="EH25" s="4"/>
    </row>
    <row r="26" customFormat="false" ht="12.75" hidden="false" customHeight="false" outlineLevel="0" collapsed="false">
      <c r="C26" s="7" t="n">
        <v>36916</v>
      </c>
      <c r="D26" s="4" t="n">
        <v>352753.514316454</v>
      </c>
      <c r="E26" s="4" t="n">
        <v>1628224.77060123</v>
      </c>
      <c r="F26" s="4" t="n">
        <v>5198475.07228416</v>
      </c>
      <c r="G26" s="4" t="n">
        <v>240168.510293827</v>
      </c>
      <c r="H26" s="4" t="n">
        <v>2469296.68848806</v>
      </c>
      <c r="I26" s="4"/>
      <c r="J26" s="4" t="n">
        <v>0</v>
      </c>
      <c r="K26" s="4"/>
      <c r="L26" s="4" t="n">
        <v>-74257.2787562124</v>
      </c>
      <c r="M26" s="4"/>
      <c r="N26" s="4" t="n">
        <v>-318284</v>
      </c>
      <c r="O26" s="4"/>
      <c r="Q26" s="4" t="n">
        <v>-0.034195411029233</v>
      </c>
      <c r="R26" s="4" t="n">
        <v>-220013.588999499</v>
      </c>
      <c r="S26" s="4"/>
      <c r="T26" s="4" t="n">
        <v>0</v>
      </c>
      <c r="U26" s="4"/>
      <c r="V26" s="4" t="n">
        <v>0</v>
      </c>
      <c r="W26" s="4"/>
      <c r="X26" s="4" t="n">
        <v>0</v>
      </c>
      <c r="Y26" s="4"/>
      <c r="Z26" s="4" t="n">
        <v>9276363.6540326</v>
      </c>
      <c r="AA26" s="4"/>
      <c r="AB26" s="4" t="n">
        <v>-12569.3671670972</v>
      </c>
      <c r="AC26" s="4" t="n">
        <v>61601.8168648163</v>
      </c>
      <c r="AD26" s="4" t="n">
        <v>8632.30573510868</v>
      </c>
      <c r="AE26" s="4" t="n">
        <v>208831.001638111</v>
      </c>
      <c r="AF26" s="4"/>
      <c r="AG26" s="4" t="n">
        <v>-985.121840502136</v>
      </c>
      <c r="AH26" s="4" t="n">
        <v>-20966.5206485709</v>
      </c>
      <c r="AI26" s="4" t="n">
        <v>6508.07963798243</v>
      </c>
      <c r="AJ26" s="4" t="n">
        <v>2232030.47913753</v>
      </c>
      <c r="AK26" s="4"/>
      <c r="AL26" s="4" t="n">
        <v>222470.827310975</v>
      </c>
      <c r="AM26" s="4" t="n">
        <v>59033.06</v>
      </c>
      <c r="AN26" s="4" t="n">
        <v>127552.116788426</v>
      </c>
      <c r="AO26" s="4" t="n">
        <v>0</v>
      </c>
      <c r="AP26" s="4" t="n">
        <v>62153.8155131843</v>
      </c>
      <c r="AQ26" s="4" t="n">
        <v>-4296.3441232706</v>
      </c>
      <c r="AR26" s="4" t="n">
        <v>407880.415489315</v>
      </c>
      <c r="AS26" s="4" t="n">
        <v>1701.5</v>
      </c>
      <c r="AT26" s="4" t="n">
        <v>148728.092083136</v>
      </c>
      <c r="AU26" s="4" t="n">
        <v>-14870.6542091059</v>
      </c>
      <c r="AV26" s="4" t="n">
        <v>-9915.79382669926</v>
      </c>
      <c r="AW26" s="4"/>
      <c r="AX26" s="4" t="n">
        <v>123941.644047331</v>
      </c>
      <c r="AY26" s="4" t="n">
        <v>32862.7178997529</v>
      </c>
      <c r="AZ26" s="4" t="n">
        <v>13064.6893673847</v>
      </c>
      <c r="BA26" s="4" t="n">
        <v>31300</v>
      </c>
      <c r="BB26" s="4" t="n">
        <v>0</v>
      </c>
      <c r="BC26" s="4" t="n">
        <v>0</v>
      </c>
      <c r="BD26" s="4" t="n">
        <v>0</v>
      </c>
      <c r="BE26" s="4"/>
      <c r="BF26" s="4" t="n">
        <v>2776917.22804156</v>
      </c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 t="n">
        <v>0</v>
      </c>
      <c r="CP26" s="4" t="n">
        <v>0</v>
      </c>
      <c r="CQ26" s="4" t="n">
        <v>12053280.8820742</v>
      </c>
      <c r="CR26" s="4"/>
      <c r="CS26" s="4" t="n">
        <v>0</v>
      </c>
      <c r="CT26" s="4" t="n">
        <v>0</v>
      </c>
      <c r="CU26" s="4" t="n">
        <v>981371.8981</v>
      </c>
      <c r="CV26" s="4" t="n">
        <v>0</v>
      </c>
      <c r="CW26" s="4" t="n">
        <v>-0.0241999999852851</v>
      </c>
      <c r="CX26" s="4" t="n">
        <v>0</v>
      </c>
      <c r="CY26" s="4"/>
      <c r="CZ26" s="4" t="n">
        <v>0</v>
      </c>
      <c r="DA26" s="4"/>
      <c r="DB26" s="4" t="n">
        <v>-75719</v>
      </c>
      <c r="DC26" s="4" t="n">
        <v>0</v>
      </c>
      <c r="DD26" s="4" t="n">
        <v>32862.7178997529</v>
      </c>
      <c r="DE26" s="4" t="n">
        <v>0</v>
      </c>
      <c r="DF26" s="4" t="n">
        <v>32862.7178997529</v>
      </c>
      <c r="DG26" s="4"/>
      <c r="DH26" s="4" t="n">
        <v>-28034.9609000087</v>
      </c>
      <c r="DI26" s="4" t="n">
        <v>-2331986.42719448</v>
      </c>
      <c r="DJ26" s="4" t="n">
        <v>0</v>
      </c>
      <c r="DL26" s="4"/>
      <c r="DM26" s="4" t="n">
        <v>-2360021.38809449</v>
      </c>
      <c r="DN26" s="4"/>
      <c r="DO26" s="4"/>
      <c r="DP26" s="4" t="n">
        <f aca="false">D26+AI26</f>
        <v>359261.593954436</v>
      </c>
      <c r="DQ26" s="4" t="n">
        <f aca="false">E26</f>
        <v>1628224.77060123</v>
      </c>
      <c r="DR26" s="4" t="n">
        <f aca="false">G26+AE26</f>
        <v>448999.511931938</v>
      </c>
      <c r="DS26" s="4" t="n">
        <f aca="false">AD26</f>
        <v>8632.30573510868</v>
      </c>
      <c r="DT26" s="4" t="n">
        <f aca="false">AH26</f>
        <v>-20966.5206485709</v>
      </c>
      <c r="DU26" s="4" t="n">
        <f aca="false">AB26+AG26</f>
        <v>-13554.4890075994</v>
      </c>
      <c r="DV26" s="4" t="n">
        <f aca="false">F26+DI26</f>
        <v>2866488.64508967</v>
      </c>
      <c r="DW26" s="4" t="n">
        <f aca="false">AL26</f>
        <v>222470.827310975</v>
      </c>
      <c r="DX26" s="4" t="n">
        <f aca="false">AN26+AK26</f>
        <v>127552.116788426</v>
      </c>
      <c r="DY26" s="4" t="n">
        <f aca="false">AP26+BE26</f>
        <v>62153.8155131843</v>
      </c>
      <c r="DZ26" s="4" t="n">
        <f aca="false">AQ26</f>
        <v>-4296.3441232706</v>
      </c>
      <c r="EA26" s="4" t="n">
        <f aca="false">H26+DH26+DE26</f>
        <v>2441261.72758805</v>
      </c>
      <c r="EB26" s="4" t="n">
        <f aca="false">AT26+AW26</f>
        <v>148728.092083136</v>
      </c>
      <c r="EC26" s="4" t="n">
        <f aca="false">AV26+BE26</f>
        <v>-9915.79382669926</v>
      </c>
      <c r="ED26" s="4" t="n">
        <f aca="false">L26+N26</f>
        <v>-392541.278756212</v>
      </c>
      <c r="EE26" s="4" t="n">
        <f aca="false">AZ26+BA26</f>
        <v>44364.6893673847</v>
      </c>
      <c r="EF26" s="4" t="n">
        <f aca="false">R26+P26+X26+BD26+CU26+CW26+DJ26</f>
        <v>761358.284900501</v>
      </c>
      <c r="EG26" s="4" t="n">
        <f aca="false">Q26</f>
        <v>-0.034195411029233</v>
      </c>
      <c r="EH26" s="4"/>
    </row>
    <row r="27" customFormat="false" ht="12.75" hidden="false" customHeight="false" outlineLevel="0" collapsed="false">
      <c r="C27" s="7" t="n">
        <v>36917</v>
      </c>
      <c r="D27" s="4" t="n">
        <v>-124805.3376191</v>
      </c>
      <c r="E27" s="4" t="n">
        <v>410621.209537225</v>
      </c>
      <c r="F27" s="4" t="n">
        <v>258309.315620006</v>
      </c>
      <c r="G27" s="4" t="n">
        <v>6927.78131348017</v>
      </c>
      <c r="H27" s="4" t="n">
        <v>447126.165445011</v>
      </c>
      <c r="I27" s="4"/>
      <c r="J27" s="4" t="n">
        <v>0</v>
      </c>
      <c r="K27" s="4"/>
      <c r="L27" s="4" t="n">
        <v>-173650.786081695</v>
      </c>
      <c r="M27" s="4"/>
      <c r="N27" s="4" t="n">
        <v>-5492</v>
      </c>
      <c r="O27" s="4"/>
      <c r="Q27" s="4" t="n">
        <v>0.552594412555965</v>
      </c>
      <c r="R27" s="4" t="n">
        <v>831621.38796608</v>
      </c>
      <c r="S27" s="4"/>
      <c r="T27" s="4" t="n">
        <v>0</v>
      </c>
      <c r="U27" s="4"/>
      <c r="V27" s="4" t="n">
        <v>0</v>
      </c>
      <c r="W27" s="4"/>
      <c r="X27" s="4" t="n">
        <v>0</v>
      </c>
      <c r="Y27" s="4"/>
      <c r="Z27" s="4" t="n">
        <v>1650658.28877542</v>
      </c>
      <c r="AA27" s="4"/>
      <c r="AB27" s="4" t="n">
        <v>-1042.91065223218</v>
      </c>
      <c r="AC27" s="4" t="n">
        <v>44663.0910980674</v>
      </c>
      <c r="AD27" s="4" t="n">
        <v>12382.7870884482</v>
      </c>
      <c r="AE27" s="4" t="n">
        <v>7.97399479779415E-010</v>
      </c>
      <c r="AF27" s="4"/>
      <c r="AG27" s="4" t="n">
        <v>-331.814840502106</v>
      </c>
      <c r="AH27" s="4" t="n">
        <v>35290.8448204813</v>
      </c>
      <c r="AI27" s="4" t="n">
        <v>-3713.31413286542</v>
      </c>
      <c r="AJ27" s="4" t="n">
        <v>373064.555299523</v>
      </c>
      <c r="AK27" s="4"/>
      <c r="AL27" s="4" t="n">
        <v>31927.2510901894</v>
      </c>
      <c r="AM27" s="4" t="n">
        <v>7173.28372738886</v>
      </c>
      <c r="AN27" s="4" t="n">
        <v>8766.6239080166</v>
      </c>
      <c r="AO27" s="4" t="n">
        <v>0</v>
      </c>
      <c r="AP27" s="4" t="n">
        <v>-14300.5209094584</v>
      </c>
      <c r="AQ27" s="4" t="n">
        <v>-71.0958644301281</v>
      </c>
      <c r="AR27" s="4" t="n">
        <v>26322.2582243175</v>
      </c>
      <c r="AS27" s="4" t="n">
        <v>-1154.19999637603</v>
      </c>
      <c r="AT27" s="4" t="n">
        <v>-49903.8382936502</v>
      </c>
      <c r="AU27" s="4" t="n">
        <v>21793.8652827943</v>
      </c>
      <c r="AV27" s="4" t="n">
        <v>25.1315730512142</v>
      </c>
      <c r="AW27" s="4"/>
      <c r="AX27" s="4" t="n">
        <v>-28084.8414378047</v>
      </c>
      <c r="AY27" s="4" t="n">
        <v>-639.047957862393</v>
      </c>
      <c r="AZ27" s="4" t="n">
        <v>12467.2256359966</v>
      </c>
      <c r="BA27" s="4" t="n">
        <v>-16208</v>
      </c>
      <c r="BB27" s="4" t="n">
        <v>0</v>
      </c>
      <c r="BC27" s="4" t="n">
        <v>0</v>
      </c>
      <c r="BD27" s="4" t="n">
        <v>0</v>
      </c>
      <c r="BE27" s="4"/>
      <c r="BF27" s="4" t="n">
        <v>383769.197722032</v>
      </c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 t="n">
        <v>0</v>
      </c>
      <c r="CP27" s="4" t="n">
        <v>0</v>
      </c>
      <c r="CQ27" s="4" t="n">
        <v>2034427.48649745</v>
      </c>
      <c r="CR27" s="4"/>
      <c r="CS27" s="4" t="n">
        <v>0</v>
      </c>
      <c r="CT27" s="4" t="n">
        <v>0</v>
      </c>
      <c r="CU27" s="4" t="n">
        <v>246842.9847</v>
      </c>
      <c r="CV27" s="4" t="n">
        <v>0</v>
      </c>
      <c r="CW27" s="4" t="n">
        <v>-0.0155000000959262</v>
      </c>
      <c r="CX27" s="4" t="n">
        <v>0</v>
      </c>
      <c r="CY27" s="4"/>
      <c r="CZ27" s="4" t="n">
        <v>0</v>
      </c>
      <c r="DA27" s="4"/>
      <c r="DB27" s="4" t="n">
        <v>-75719</v>
      </c>
      <c r="DC27" s="4" t="n">
        <v>0</v>
      </c>
      <c r="DD27" s="4" t="n">
        <v>-639.047957862393</v>
      </c>
      <c r="DE27" s="4" t="n">
        <v>0</v>
      </c>
      <c r="DF27" s="4" t="n">
        <v>-639.047957862393</v>
      </c>
      <c r="DG27" s="4"/>
      <c r="DH27" s="4" t="n">
        <v>187334.858400017</v>
      </c>
      <c r="DI27" s="4" t="n">
        <v>-540043.061719947</v>
      </c>
      <c r="DJ27" s="4" t="n">
        <v>0</v>
      </c>
      <c r="DL27" s="4"/>
      <c r="DM27" s="4" t="n">
        <v>-352708.20331993</v>
      </c>
      <c r="DN27" s="4"/>
      <c r="DO27" s="4"/>
      <c r="DP27" s="4" t="n">
        <f aca="false">D27+AI27</f>
        <v>-128518.651751965</v>
      </c>
      <c r="DQ27" s="4" t="n">
        <f aca="false">E27</f>
        <v>410621.209537225</v>
      </c>
      <c r="DR27" s="4" t="n">
        <f aca="false">G27+AE27</f>
        <v>6927.78131348097</v>
      </c>
      <c r="DS27" s="4" t="n">
        <f aca="false">AD27</f>
        <v>12382.7870884482</v>
      </c>
      <c r="DT27" s="4" t="n">
        <f aca="false">AH27</f>
        <v>35290.8448204813</v>
      </c>
      <c r="DU27" s="4" t="n">
        <f aca="false">AB27+AG27</f>
        <v>-1374.72549273429</v>
      </c>
      <c r="DV27" s="4" t="n">
        <f aca="false">F27+DI27</f>
        <v>-281733.74609994</v>
      </c>
      <c r="DW27" s="4" t="n">
        <f aca="false">AL27</f>
        <v>31927.2510901894</v>
      </c>
      <c r="DX27" s="4" t="n">
        <f aca="false">AN27+AK27</f>
        <v>8766.6239080166</v>
      </c>
      <c r="DY27" s="4" t="n">
        <f aca="false">AP27+BE27</f>
        <v>-14300.5209094584</v>
      </c>
      <c r="DZ27" s="4" t="n">
        <f aca="false">AQ27</f>
        <v>-71.0958644301281</v>
      </c>
      <c r="EA27" s="4" t="n">
        <f aca="false">H27+DH27+DE27</f>
        <v>634461.023845028</v>
      </c>
      <c r="EB27" s="4" t="n">
        <f aca="false">AT27+AW27</f>
        <v>-49903.8382936502</v>
      </c>
      <c r="EC27" s="4" t="n">
        <f aca="false">AV27+BE27</f>
        <v>25.1315730512142</v>
      </c>
      <c r="ED27" s="4" t="n">
        <f aca="false">L27+N27</f>
        <v>-179142.786081695</v>
      </c>
      <c r="EE27" s="4" t="n">
        <f aca="false">AZ27+BA27</f>
        <v>-3740.77436400345</v>
      </c>
      <c r="EF27" s="4" t="n">
        <f aca="false">R27+P27+X27+BD27+CU27+CW27+DJ27</f>
        <v>1078464.35716608</v>
      </c>
      <c r="EG27" s="4" t="n">
        <f aca="false">Q27</f>
        <v>0.552594412555965</v>
      </c>
      <c r="EH27" s="4"/>
    </row>
    <row r="28" customFormat="false" ht="12.75" hidden="false" customHeight="false" outlineLevel="0" collapsed="false">
      <c r="C28" s="7" t="n">
        <v>36920</v>
      </c>
      <c r="D28" s="4" t="n">
        <v>943570.265126723</v>
      </c>
      <c r="E28" s="4" t="n">
        <v>-1452025.36643859</v>
      </c>
      <c r="F28" s="4" t="n">
        <v>-9647263.21453104</v>
      </c>
      <c r="G28" s="4" t="n">
        <v>-532475.755785872</v>
      </c>
      <c r="H28" s="4" t="n">
        <v>-3590247.39269784</v>
      </c>
      <c r="I28" s="4"/>
      <c r="J28" s="4" t="n">
        <v>0</v>
      </c>
      <c r="K28" s="4"/>
      <c r="L28" s="4" t="n">
        <v>-1408800.86000475</v>
      </c>
      <c r="M28" s="4"/>
      <c r="N28" s="4" t="n">
        <v>52807</v>
      </c>
      <c r="O28" s="4"/>
      <c r="Q28" s="4" t="n">
        <v>-0.50176011541343</v>
      </c>
      <c r="R28" s="4" t="n">
        <v>-972397.805823886</v>
      </c>
      <c r="S28" s="4"/>
      <c r="T28" s="4" t="n">
        <v>0</v>
      </c>
      <c r="U28" s="4"/>
      <c r="V28" s="4" t="n">
        <v>0</v>
      </c>
      <c r="W28" s="4"/>
      <c r="X28" s="4" t="n">
        <v>0</v>
      </c>
      <c r="Y28" s="4"/>
      <c r="Z28" s="4" t="n">
        <v>-16606833.6319154</v>
      </c>
      <c r="AA28" s="4"/>
      <c r="AB28" s="4" t="n">
        <v>8116.09875169248</v>
      </c>
      <c r="AC28" s="4" t="n">
        <v>98099.0455935055</v>
      </c>
      <c r="AD28" s="4" t="n">
        <v>21227.0469170822</v>
      </c>
      <c r="AE28" s="4" t="n">
        <v>106245.318114937</v>
      </c>
      <c r="AF28" s="4"/>
      <c r="AG28" s="4" t="n">
        <v>14014.8273643621</v>
      </c>
      <c r="AH28" s="4" t="n">
        <v>-46376.1897969395</v>
      </c>
      <c r="AI28" s="4" t="n">
        <v>94571.1666250147</v>
      </c>
      <c r="AJ28" s="4" t="n">
        <v>-212557.787742211</v>
      </c>
      <c r="AK28" s="4"/>
      <c r="AL28" s="4" t="n">
        <v>-453858.524448323</v>
      </c>
      <c r="AM28" s="4" t="n">
        <v>-11836.6619301723</v>
      </c>
      <c r="AN28" s="4" t="n">
        <v>-400664.741149938</v>
      </c>
      <c r="AO28" s="4" t="n">
        <v>0</v>
      </c>
      <c r="AP28" s="4" t="n">
        <v>-425832.725032202</v>
      </c>
      <c r="AQ28" s="4" t="n">
        <v>-50.887640120287</v>
      </c>
      <c r="AR28" s="4" t="n">
        <v>-1280406.87827058</v>
      </c>
      <c r="AS28" s="4" t="n">
        <v>10693.4051054066</v>
      </c>
      <c r="AT28" s="4" t="n">
        <v>-110996.905630713</v>
      </c>
      <c r="AU28" s="4" t="n">
        <v>0</v>
      </c>
      <c r="AV28" s="4" t="n">
        <v>-2614.8684944734</v>
      </c>
      <c r="AW28" s="4"/>
      <c r="AX28" s="4" t="n">
        <v>-113611.774125187</v>
      </c>
      <c r="AY28" s="4" t="n">
        <v>4426.03274070146</v>
      </c>
      <c r="AZ28" s="4" t="n">
        <v>121031.126627251</v>
      </c>
      <c r="BA28" s="4" t="n">
        <v>-335362</v>
      </c>
      <c r="BB28" s="4" t="n">
        <v>0</v>
      </c>
      <c r="BC28" s="4" t="n">
        <v>0</v>
      </c>
      <c r="BD28" s="4" t="n">
        <v>0</v>
      </c>
      <c r="BE28" s="4"/>
      <c r="BF28" s="4" t="n">
        <v>-1485545.31351073</v>
      </c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 t="n">
        <v>0</v>
      </c>
      <c r="CP28" s="4" t="n">
        <v>0</v>
      </c>
      <c r="CQ28" s="4" t="n">
        <v>-18092378.9454261</v>
      </c>
      <c r="CR28" s="4"/>
      <c r="CS28" s="4" t="n">
        <v>0</v>
      </c>
      <c r="CT28" s="4" t="n">
        <v>0</v>
      </c>
      <c r="CU28" s="4" t="n">
        <v>-1800189.7442</v>
      </c>
      <c r="CV28" s="4" t="n">
        <v>0</v>
      </c>
      <c r="CW28" s="4" t="n">
        <v>0.0847000000067055</v>
      </c>
      <c r="CX28" s="4" t="n">
        <v>0</v>
      </c>
      <c r="CY28" s="4"/>
      <c r="CZ28" s="4" t="n">
        <v>0</v>
      </c>
      <c r="DA28" s="4"/>
      <c r="DB28" s="4" t="n">
        <v>-75719</v>
      </c>
      <c r="DC28" s="4" t="n">
        <v>0</v>
      </c>
      <c r="DD28" s="4" t="n">
        <v>4426.03274070146</v>
      </c>
      <c r="DE28" s="4" t="n">
        <v>0</v>
      </c>
      <c r="DF28" s="4" t="n">
        <v>4426.03274070146</v>
      </c>
      <c r="DG28" s="4"/>
      <c r="DH28" s="4" t="n">
        <v>3264143.36629999</v>
      </c>
      <c r="DI28" s="4" t="n">
        <v>5842575.49352021</v>
      </c>
      <c r="DJ28" s="4" t="n">
        <v>0</v>
      </c>
      <c r="DL28" s="4"/>
      <c r="DM28" s="4" t="n">
        <v>9106718.8598202</v>
      </c>
      <c r="DN28" s="4"/>
      <c r="DO28" s="4"/>
      <c r="DP28" s="4" t="n">
        <f aca="false">D28+AI28</f>
        <v>1038141.43175174</v>
      </c>
      <c r="DQ28" s="4" t="n">
        <f aca="false">E28</f>
        <v>-1452025.36643859</v>
      </c>
      <c r="DR28" s="4" t="n">
        <f aca="false">G28+AE28</f>
        <v>-426230.437670935</v>
      </c>
      <c r="DS28" s="4" t="n">
        <f aca="false">AD28</f>
        <v>21227.0469170822</v>
      </c>
      <c r="DT28" s="4" t="n">
        <f aca="false">AH28</f>
        <v>-46376.1897969395</v>
      </c>
      <c r="DU28" s="4" t="n">
        <f aca="false">AB28+AG28</f>
        <v>22130.9261160546</v>
      </c>
      <c r="DV28" s="4" t="n">
        <f aca="false">F28+DI28</f>
        <v>-3804687.72101084</v>
      </c>
      <c r="DW28" s="4" t="n">
        <f aca="false">AL28</f>
        <v>-453858.524448323</v>
      </c>
      <c r="DX28" s="4" t="n">
        <f aca="false">AN28+AK28</f>
        <v>-400664.741149938</v>
      </c>
      <c r="DY28" s="4" t="n">
        <f aca="false">AP28+BE28</f>
        <v>-425832.725032202</v>
      </c>
      <c r="DZ28" s="4" t="n">
        <f aca="false">AQ28</f>
        <v>-50.887640120287</v>
      </c>
      <c r="EA28" s="4" t="n">
        <f aca="false">H28+DH28+DE28</f>
        <v>-326104.026397857</v>
      </c>
      <c r="EB28" s="4" t="n">
        <f aca="false">AT28+AW28</f>
        <v>-110996.905630713</v>
      </c>
      <c r="EC28" s="4" t="n">
        <f aca="false">AV28+BE28</f>
        <v>-2614.8684944734</v>
      </c>
      <c r="ED28" s="4" t="n">
        <f aca="false">L28+N28</f>
        <v>-1355993.86000475</v>
      </c>
      <c r="EE28" s="4" t="n">
        <f aca="false">AZ28+BA28</f>
        <v>-214330.873372749</v>
      </c>
      <c r="EF28" s="4" t="n">
        <f aca="false">R28+P28+X28+BD28+CU28+CW28+DJ28</f>
        <v>-2772587.46532389</v>
      </c>
      <c r="EG28" s="4" t="n">
        <f aca="false">Q28</f>
        <v>-0.50176011541343</v>
      </c>
      <c r="EH28" s="4"/>
    </row>
    <row r="29" customFormat="false" ht="12.75" hidden="false" customHeight="false" outlineLevel="0" collapsed="false">
      <c r="C29" s="7" t="n">
        <v>36921</v>
      </c>
      <c r="D29" s="4" t="n">
        <v>-1649932.35044925</v>
      </c>
      <c r="E29" s="4" t="n">
        <v>607909.113224105</v>
      </c>
      <c r="F29" s="4" t="n">
        <v>52334.0269516876</v>
      </c>
      <c r="G29" s="4" t="n">
        <v>-139454.418847441</v>
      </c>
      <c r="H29" s="4" t="n">
        <v>-400688.538533497</v>
      </c>
      <c r="I29" s="4"/>
      <c r="J29" s="4" t="n">
        <v>0</v>
      </c>
      <c r="K29" s="4"/>
      <c r="L29" s="4" t="n">
        <v>123079.435157789</v>
      </c>
      <c r="M29" s="4"/>
      <c r="N29" s="4" t="n">
        <v>-239208</v>
      </c>
      <c r="O29" s="4"/>
      <c r="Q29" s="4" t="n">
        <v>0.457228986759987</v>
      </c>
      <c r="R29" s="4" t="n">
        <v>-906416.399350753</v>
      </c>
      <c r="S29" s="4"/>
      <c r="T29" s="4" t="n">
        <v>0</v>
      </c>
      <c r="U29" s="4"/>
      <c r="V29" s="4" t="n">
        <v>0</v>
      </c>
      <c r="W29" s="4"/>
      <c r="X29" s="4" t="n">
        <v>0</v>
      </c>
      <c r="Y29" s="4"/>
      <c r="Z29" s="4" t="n">
        <v>-2552376.67461837</v>
      </c>
      <c r="AA29" s="4"/>
      <c r="AB29" s="4" t="n">
        <v>78601.881363937</v>
      </c>
      <c r="AC29" s="4" t="n">
        <v>-3826.22741770804</v>
      </c>
      <c r="AD29" s="4" t="n">
        <v>13964.4834968611</v>
      </c>
      <c r="AE29" s="4" t="n">
        <v>-0.0231174949876731</v>
      </c>
      <c r="AF29" s="4"/>
      <c r="AG29" s="4" t="n">
        <v>5545.76741077378</v>
      </c>
      <c r="AH29" s="4" t="n">
        <v>124212.106167726</v>
      </c>
      <c r="AI29" s="4" t="n">
        <v>-6328.2477647248</v>
      </c>
      <c r="AJ29" s="4" t="n">
        <v>-829853.497085771</v>
      </c>
      <c r="AK29" s="4"/>
      <c r="AL29" s="4" t="n">
        <v>583108.817077418</v>
      </c>
      <c r="AM29" s="4" t="n">
        <v>0</v>
      </c>
      <c r="AN29" s="4" t="n">
        <v>11285.5402004477</v>
      </c>
      <c r="AO29" s="4" t="n">
        <v>0</v>
      </c>
      <c r="AP29" s="4" t="n">
        <v>-8235.02811555285</v>
      </c>
      <c r="AQ29" s="4" t="n">
        <v>-2428.78320250579</v>
      </c>
      <c r="AR29" s="4" t="n">
        <v>583730.545959807</v>
      </c>
      <c r="AS29" s="4" t="n">
        <v>3780.29650160163</v>
      </c>
      <c r="AT29" s="4" t="n">
        <v>-24120.5896229657</v>
      </c>
      <c r="AU29" s="4" t="n">
        <v>0</v>
      </c>
      <c r="AV29" s="4" t="n">
        <v>1981.82810586877</v>
      </c>
      <c r="AW29" s="4"/>
      <c r="AX29" s="4" t="n">
        <v>-22138.7615170969</v>
      </c>
      <c r="AY29" s="4" t="n">
        <v>1655.2773797439</v>
      </c>
      <c r="AZ29" s="4" t="n">
        <v>22583.4245324474</v>
      </c>
      <c r="BA29" s="4" t="n">
        <v>-26698</v>
      </c>
      <c r="BB29" s="4" t="n">
        <v>0</v>
      </c>
      <c r="BC29" s="4" t="n">
        <v>0</v>
      </c>
      <c r="BD29" s="4" t="n">
        <v>644000</v>
      </c>
      <c r="BE29" s="4"/>
      <c r="BF29" s="4" t="n">
        <v>398321.711889387</v>
      </c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 t="n">
        <v>0</v>
      </c>
      <c r="CP29" s="4" t="n">
        <v>0</v>
      </c>
      <c r="CQ29" s="4" t="n">
        <v>-2154054.96272898</v>
      </c>
      <c r="CR29" s="4"/>
      <c r="CS29" s="4" t="n">
        <v>0</v>
      </c>
      <c r="CT29" s="4" t="n">
        <v>0</v>
      </c>
      <c r="CU29" s="4" t="n">
        <v>-472064.084</v>
      </c>
      <c r="CV29" s="4" t="n">
        <v>0</v>
      </c>
      <c r="CW29" s="4" t="n">
        <v>0.0628000001888722</v>
      </c>
      <c r="CX29" s="4" t="n">
        <v>0</v>
      </c>
      <c r="CY29" s="4"/>
      <c r="CZ29" s="4" t="n">
        <v>0</v>
      </c>
      <c r="DA29" s="4"/>
      <c r="DB29" s="4" t="n">
        <v>-75719</v>
      </c>
      <c r="DC29" s="4" t="n">
        <v>0</v>
      </c>
      <c r="DD29" s="4" t="n">
        <v>1655.2773797439</v>
      </c>
      <c r="DE29" s="4" t="n">
        <v>0</v>
      </c>
      <c r="DF29" s="4" t="n">
        <v>1655.2773797439</v>
      </c>
      <c r="DG29" s="4"/>
      <c r="DH29" s="4" t="n">
        <v>-230232.941399992</v>
      </c>
      <c r="DI29" s="4" t="n">
        <v>-706587.746192113</v>
      </c>
      <c r="DJ29" s="4" t="n">
        <v>0</v>
      </c>
      <c r="DL29" s="4"/>
      <c r="DM29" s="4" t="n">
        <v>-936820.687592104</v>
      </c>
      <c r="DN29" s="4"/>
      <c r="DO29" s="4"/>
      <c r="DP29" s="4" t="n">
        <f aca="false">D29+AI29</f>
        <v>-1656260.59821397</v>
      </c>
      <c r="DQ29" s="4" t="n">
        <f aca="false">E29</f>
        <v>607909.113224105</v>
      </c>
      <c r="DR29" s="4" t="n">
        <f aca="false">G29+AE29</f>
        <v>-139454.441964936</v>
      </c>
      <c r="DS29" s="4" t="n">
        <f aca="false">AD29</f>
        <v>13964.4834968611</v>
      </c>
      <c r="DT29" s="4" t="n">
        <f aca="false">AH29</f>
        <v>124212.106167726</v>
      </c>
      <c r="DU29" s="4" t="n">
        <f aca="false">AB29+AG29</f>
        <v>84147.6487747108</v>
      </c>
      <c r="DV29" s="4" t="n">
        <f aca="false">F29+DI29</f>
        <v>-654253.719240425</v>
      </c>
      <c r="DW29" s="4" t="n">
        <f aca="false">AL29</f>
        <v>583108.817077418</v>
      </c>
      <c r="DX29" s="4" t="n">
        <f aca="false">AN29+AK29</f>
        <v>11285.5402004477</v>
      </c>
      <c r="DY29" s="4" t="n">
        <f aca="false">AP29+BE29</f>
        <v>-8235.02811555285</v>
      </c>
      <c r="DZ29" s="4" t="n">
        <f aca="false">AQ29</f>
        <v>-2428.78320250579</v>
      </c>
      <c r="EA29" s="4" t="n">
        <f aca="false">H29+DH29+DE29</f>
        <v>-630921.479933488</v>
      </c>
      <c r="EB29" s="4" t="n">
        <f aca="false">AT29+AW29</f>
        <v>-24120.5896229657</v>
      </c>
      <c r="EC29" s="4" t="n">
        <f aca="false">AV29+BE29</f>
        <v>1981.82810586877</v>
      </c>
      <c r="ED29" s="4" t="n">
        <f aca="false">L29+N29</f>
        <v>-116128.564842211</v>
      </c>
      <c r="EE29" s="4" t="n">
        <f aca="false">AZ29+BA29</f>
        <v>-4114.57546755264</v>
      </c>
      <c r="EF29" s="4" t="n">
        <f aca="false">R29+P29+X29+BD29+CU29+CW29+DJ29</f>
        <v>-734480.420550753</v>
      </c>
      <c r="EG29" s="4" t="n">
        <f aca="false">Q29</f>
        <v>0.457228986759987</v>
      </c>
      <c r="EH29" s="4"/>
    </row>
    <row r="30" customFormat="false" ht="12.75" hidden="false" customHeight="false" outlineLevel="0" collapsed="false">
      <c r="C30" s="7" t="n">
        <v>36922</v>
      </c>
      <c r="D30" s="4" t="n">
        <v>-153915.018083036</v>
      </c>
      <c r="E30" s="4" t="n">
        <v>799960.182501961</v>
      </c>
      <c r="F30" s="4" t="n">
        <v>-726206.044780305</v>
      </c>
      <c r="G30" s="4" t="n">
        <v>193616.644800808</v>
      </c>
      <c r="H30" s="4" t="n">
        <v>1409408.55807411</v>
      </c>
      <c r="I30" s="4"/>
      <c r="J30" s="4" t="n">
        <v>0</v>
      </c>
      <c r="K30" s="4"/>
      <c r="L30" s="4" t="n">
        <v>207967.387254382</v>
      </c>
      <c r="M30" s="4"/>
      <c r="N30" s="4" t="n">
        <v>137494</v>
      </c>
      <c r="O30" s="4"/>
      <c r="Q30" s="4" t="n">
        <v>-0.0509979434536068</v>
      </c>
      <c r="R30" s="4" t="n">
        <v>-184193.495443265</v>
      </c>
      <c r="S30" s="4"/>
      <c r="T30" s="4" t="n">
        <v>0</v>
      </c>
      <c r="U30" s="4"/>
      <c r="V30" s="4" t="n">
        <v>0</v>
      </c>
      <c r="W30" s="4"/>
      <c r="X30" s="4" t="n">
        <v>0</v>
      </c>
      <c r="Y30" s="4"/>
      <c r="Z30" s="4" t="n">
        <v>1684132.16332671</v>
      </c>
      <c r="AA30" s="4"/>
      <c r="AB30" s="4" t="n">
        <v>-202834.541689525</v>
      </c>
      <c r="AC30" s="4" t="n">
        <v>2906.45572961765</v>
      </c>
      <c r="AD30" s="4" t="n">
        <v>62544.4761882207</v>
      </c>
      <c r="AE30" s="4" t="n">
        <v>35133.859314214</v>
      </c>
      <c r="AF30" s="4"/>
      <c r="AG30" s="4" t="n">
        <v>-15873.3084465186</v>
      </c>
      <c r="AH30" s="4" t="n">
        <v>-103913.050541265</v>
      </c>
      <c r="AI30" s="4" t="n">
        <v>907.139999999969</v>
      </c>
      <c r="AJ30" s="4" t="n">
        <v>424916.194973669</v>
      </c>
      <c r="AK30" s="4"/>
      <c r="AL30" s="4" t="n">
        <v>-24607.7793593931</v>
      </c>
      <c r="AM30" s="4" t="n">
        <v>-2757.7087330515</v>
      </c>
      <c r="AN30" s="4" t="n">
        <v>-16494.8581489301</v>
      </c>
      <c r="AO30" s="4" t="n">
        <v>0</v>
      </c>
      <c r="AP30" s="4" t="n">
        <v>-102621.626858277</v>
      </c>
      <c r="AQ30" s="4" t="n">
        <v>2670.29285988472</v>
      </c>
      <c r="AR30" s="4" t="n">
        <v>-141053.971506716</v>
      </c>
      <c r="AS30" s="4" t="n">
        <v>48863.4501831531</v>
      </c>
      <c r="AT30" s="4" t="n">
        <v>-23835.3106859436</v>
      </c>
      <c r="AU30" s="4" t="n">
        <v>3970.71395786095</v>
      </c>
      <c r="AV30" s="4" t="n">
        <v>209427.295324778</v>
      </c>
      <c r="AW30" s="4"/>
      <c r="AX30" s="4" t="n">
        <v>189562.698596696</v>
      </c>
      <c r="AY30" s="4" t="n">
        <v>11322.8686653238</v>
      </c>
      <c r="AZ30" s="4" t="n">
        <v>158014.628814485</v>
      </c>
      <c r="BA30" s="4" t="n">
        <v>-240942</v>
      </c>
      <c r="BB30" s="4" t="n">
        <v>0</v>
      </c>
      <c r="BC30" s="4" t="n">
        <v>0</v>
      </c>
      <c r="BD30" s="4" t="n">
        <v>0</v>
      </c>
      <c r="BE30" s="4"/>
      <c r="BF30" s="4" t="n">
        <v>631439.550878134</v>
      </c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 t="n">
        <v>0</v>
      </c>
      <c r="CP30" s="4" t="n">
        <v>0</v>
      </c>
      <c r="CQ30" s="4" t="n">
        <v>2315571.71420485</v>
      </c>
      <c r="CR30" s="4"/>
      <c r="CS30" s="4" t="n">
        <v>0</v>
      </c>
      <c r="CT30" s="4" t="n">
        <v>0</v>
      </c>
      <c r="CU30" s="4" t="n">
        <v>863529.7894</v>
      </c>
      <c r="CV30" s="4" t="n">
        <v>0</v>
      </c>
      <c r="CW30" s="4" t="n">
        <v>0.0628000001888722</v>
      </c>
      <c r="CX30" s="4" t="n">
        <v>0</v>
      </c>
      <c r="CY30" s="4"/>
      <c r="CZ30" s="4" t="n">
        <v>0</v>
      </c>
      <c r="DA30" s="4"/>
      <c r="DB30" s="4" t="n">
        <v>-75719</v>
      </c>
      <c r="DC30" s="4" t="n">
        <v>0</v>
      </c>
      <c r="DD30" s="4" t="n">
        <v>11322.8686653238</v>
      </c>
      <c r="DE30" s="4" t="n">
        <v>-477306</v>
      </c>
      <c r="DF30" s="4" t="n">
        <v>-465983.131334676</v>
      </c>
      <c r="DG30" s="4"/>
      <c r="DH30" s="4" t="n">
        <v>1684941</v>
      </c>
      <c r="DI30" s="4" t="n">
        <v>1788045.6310541</v>
      </c>
      <c r="DJ30" s="4" t="n">
        <v>0</v>
      </c>
      <c r="DL30" s="4"/>
      <c r="DM30" s="4" t="n">
        <v>3472986.6310541</v>
      </c>
      <c r="DN30" s="4"/>
      <c r="DO30" s="4"/>
      <c r="DP30" s="4" t="n">
        <f aca="false">D30+AI30</f>
        <v>-153007.878083036</v>
      </c>
      <c r="DQ30" s="4" t="n">
        <f aca="false">E30</f>
        <v>799960.182501961</v>
      </c>
      <c r="DR30" s="4" t="n">
        <f aca="false">G30+AE30</f>
        <v>228750.504115022</v>
      </c>
      <c r="DS30" s="4" t="n">
        <f aca="false">AD30</f>
        <v>62544.4761882207</v>
      </c>
      <c r="DT30" s="4" t="n">
        <f aca="false">AH30</f>
        <v>-103913.050541265</v>
      </c>
      <c r="DU30" s="4" t="n">
        <f aca="false">AB30+AG30</f>
        <v>-218707.850136043</v>
      </c>
      <c r="DV30" s="4" t="n">
        <f aca="false">F30+DI30</f>
        <v>1061839.5862738</v>
      </c>
      <c r="DW30" s="4" t="n">
        <f aca="false">AL30</f>
        <v>-24607.7793593931</v>
      </c>
      <c r="DX30" s="4" t="n">
        <f aca="false">AN30+AK30</f>
        <v>-16494.8581489301</v>
      </c>
      <c r="DY30" s="4" t="n">
        <f aca="false">AP30+BE30</f>
        <v>-102621.626858277</v>
      </c>
      <c r="DZ30" s="4" t="n">
        <f aca="false">AQ30</f>
        <v>2670.29285988472</v>
      </c>
      <c r="EA30" s="4" t="n">
        <f aca="false">H30+DH30+DE30</f>
        <v>2617043.55807411</v>
      </c>
      <c r="EB30" s="4" t="n">
        <f aca="false">AT30+AW30</f>
        <v>-23835.3106859436</v>
      </c>
      <c r="EC30" s="4" t="n">
        <f aca="false">AV30+BE30</f>
        <v>209427.295324778</v>
      </c>
      <c r="ED30" s="4" t="n">
        <f aca="false">L30+N30</f>
        <v>345461.387254382</v>
      </c>
      <c r="EE30" s="4" t="n">
        <f aca="false">AZ30+BA30</f>
        <v>-82927.3711855147</v>
      </c>
      <c r="EF30" s="4" t="n">
        <f aca="false">R30+P30+X30+BD30+CU30+CW30+DJ30</f>
        <v>679336.356756736</v>
      </c>
      <c r="EG30" s="4" t="n">
        <f aca="false">Q30</f>
        <v>-0.0509979434536068</v>
      </c>
      <c r="EH30" s="4"/>
    </row>
    <row r="31" customFormat="false" ht="12.75" hidden="false" customHeight="false" outlineLevel="0" collapsed="false">
      <c r="C31" s="7" t="n">
        <v>36923</v>
      </c>
      <c r="D31" s="4" t="n">
        <v>-809993.712694519</v>
      </c>
      <c r="E31" s="4" t="n">
        <v>1213482.3432855</v>
      </c>
      <c r="F31" s="4" t="n">
        <v>6480070.79032086</v>
      </c>
      <c r="G31" s="4" t="n">
        <v>149382.41848312</v>
      </c>
      <c r="H31" s="4" t="n">
        <v>4264185.16685292</v>
      </c>
      <c r="I31" s="4"/>
      <c r="J31" s="4" t="n">
        <v>0</v>
      </c>
      <c r="K31" s="4"/>
      <c r="L31" s="4" t="n">
        <v>448351.243781243</v>
      </c>
      <c r="M31" s="4"/>
      <c r="N31" s="4" t="n">
        <v>163040</v>
      </c>
      <c r="O31" s="4"/>
      <c r="Q31" s="4" t="n">
        <v>0.332389367017204</v>
      </c>
      <c r="R31" s="4" t="n">
        <v>668882.136140181</v>
      </c>
      <c r="S31" s="4"/>
      <c r="T31" s="4" t="n">
        <v>0</v>
      </c>
      <c r="U31" s="4"/>
      <c r="V31" s="4" t="n">
        <v>0</v>
      </c>
      <c r="W31" s="4"/>
      <c r="X31" s="4" t="n">
        <v>0</v>
      </c>
      <c r="Y31" s="4"/>
      <c r="Z31" s="4" t="n">
        <v>12577400.7185587</v>
      </c>
      <c r="AA31" s="4"/>
      <c r="AB31" s="4" t="n">
        <v>20661.6254653294</v>
      </c>
      <c r="AC31" s="4" t="n">
        <v>-5308.26559151823</v>
      </c>
      <c r="AD31" s="4" t="n">
        <v>-2714.75821996434</v>
      </c>
      <c r="AE31" s="4" t="n">
        <v>108220.715522907</v>
      </c>
      <c r="AF31" s="4"/>
      <c r="AG31" s="4" t="n">
        <v>1.39460381993558</v>
      </c>
      <c r="AH31" s="4" t="n">
        <v>-91863.995049333</v>
      </c>
      <c r="AI31" s="4" t="n">
        <v>0</v>
      </c>
      <c r="AJ31" s="4" t="n">
        <v>432485.347322218</v>
      </c>
      <c r="AK31" s="4"/>
      <c r="AL31" s="4" t="n">
        <v>235550.953257208</v>
      </c>
      <c r="AM31" s="4" t="n">
        <v>163.071426970128</v>
      </c>
      <c r="AN31" s="4" t="n">
        <v>314901.873335985</v>
      </c>
      <c r="AO31" s="4" t="n">
        <v>0</v>
      </c>
      <c r="AP31" s="4" t="n">
        <v>185604.21926557</v>
      </c>
      <c r="AQ31" s="4" t="n">
        <v>-37747.4126660145</v>
      </c>
      <c r="AR31" s="4" t="n">
        <v>698309.633192748</v>
      </c>
      <c r="AS31" s="4" t="n">
        <v>11873.3023407393</v>
      </c>
      <c r="AT31" s="4" t="n">
        <v>166720.641598002</v>
      </c>
      <c r="AU31" s="4" t="n">
        <v>11914.1260747374</v>
      </c>
      <c r="AV31" s="4" t="n">
        <v>95752.8381190644</v>
      </c>
      <c r="AW31" s="4"/>
      <c r="AX31" s="4" t="n">
        <v>274387.605791804</v>
      </c>
      <c r="AY31" s="4" t="n">
        <v>3463.56489125226</v>
      </c>
      <c r="AZ31" s="4" t="n">
        <v>-184757.737674308</v>
      </c>
      <c r="BA31" s="4" t="n">
        <v>345200</v>
      </c>
      <c r="BB31" s="4" t="n">
        <v>0</v>
      </c>
      <c r="BC31" s="4" t="n">
        <v>0</v>
      </c>
      <c r="BD31" s="4" t="n">
        <v>0</v>
      </c>
      <c r="BE31" s="4"/>
      <c r="BF31" s="4" t="n">
        <v>1220424.84863246</v>
      </c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 t="n">
        <v>0</v>
      </c>
      <c r="CP31" s="4" t="n">
        <v>0</v>
      </c>
      <c r="CQ31" s="4" t="n">
        <v>13797825.5671911</v>
      </c>
      <c r="CR31" s="4"/>
      <c r="CS31" s="4" t="n">
        <v>0</v>
      </c>
      <c r="CT31" s="4" t="n">
        <v>0</v>
      </c>
      <c r="CU31" s="4" t="n">
        <v>-1964744.1374</v>
      </c>
      <c r="CV31" s="4" t="n">
        <v>0</v>
      </c>
      <c r="CW31" s="4" t="n">
        <v>-2.3283064365387E-010</v>
      </c>
      <c r="CX31" s="4" t="n">
        <v>0</v>
      </c>
      <c r="CY31" s="4"/>
      <c r="CZ31" s="4" t="n">
        <v>0</v>
      </c>
      <c r="DA31" s="4"/>
      <c r="DB31" s="4" t="n">
        <v>0</v>
      </c>
      <c r="DC31" s="4" t="n">
        <v>0</v>
      </c>
      <c r="DD31" s="4" t="n">
        <v>3463.56489125226</v>
      </c>
      <c r="DE31" s="4" t="n">
        <v>0</v>
      </c>
      <c r="DF31" s="4" t="n">
        <v>3463.56489125226</v>
      </c>
      <c r="DG31" s="4"/>
      <c r="DH31" s="4" t="n">
        <v>-2532861.32829991</v>
      </c>
      <c r="DI31" s="4" t="n">
        <v>472725.900090685</v>
      </c>
      <c r="DJ31" s="4" t="n">
        <v>0</v>
      </c>
      <c r="DK31" s="4"/>
      <c r="DL31" s="4"/>
      <c r="DM31" s="4" t="n">
        <v>-2060135.42820923</v>
      </c>
      <c r="DN31" s="4"/>
      <c r="DO31" s="4"/>
      <c r="DP31" s="4" t="n">
        <f aca="false">D31+AI31</f>
        <v>-809993.712694519</v>
      </c>
      <c r="DQ31" s="4" t="n">
        <f aca="false">E31</f>
        <v>1213482.3432855</v>
      </c>
      <c r="DR31" s="4" t="n">
        <f aca="false">G31+AE31</f>
        <v>257603.134006027</v>
      </c>
      <c r="DS31" s="4" t="n">
        <f aca="false">AD31</f>
        <v>-2714.75821996434</v>
      </c>
      <c r="DT31" s="4" t="n">
        <f aca="false">AH31</f>
        <v>-91863.995049333</v>
      </c>
      <c r="DU31" s="4" t="n">
        <f aca="false">AB31+AG31</f>
        <v>20663.0200691493</v>
      </c>
      <c r="DV31" s="4" t="n">
        <f aca="false">F31+DI31</f>
        <v>6952796.69041155</v>
      </c>
      <c r="DW31" s="4" t="n">
        <f aca="false">AL31</f>
        <v>235550.953257208</v>
      </c>
      <c r="DX31" s="4" t="n">
        <f aca="false">AN31+AK31</f>
        <v>314901.873335985</v>
      </c>
      <c r="DY31" s="4" t="n">
        <f aca="false">AP31+BE31</f>
        <v>185604.21926557</v>
      </c>
      <c r="DZ31" s="4" t="n">
        <f aca="false">AQ31</f>
        <v>-37747.4126660145</v>
      </c>
      <c r="EA31" s="4" t="n">
        <f aca="false">H31+DH31+DE31</f>
        <v>1731323.83855301</v>
      </c>
      <c r="EB31" s="4" t="n">
        <f aca="false">AT31+AW31</f>
        <v>166720.641598002</v>
      </c>
      <c r="EC31" s="4" t="n">
        <f aca="false">AV31+BE31</f>
        <v>95752.8381190644</v>
      </c>
      <c r="ED31" s="4" t="n">
        <f aca="false">L31+N31</f>
        <v>611391.243781244</v>
      </c>
      <c r="EE31" s="4" t="n">
        <f aca="false">AZ31+BA31</f>
        <v>160442.262325692</v>
      </c>
      <c r="EF31" s="4" t="n">
        <f aca="false">R31+P31+X31+BD31+CU31+CW31+DJ31</f>
        <v>-1295862.00125982</v>
      </c>
      <c r="EG31" s="4" t="n">
        <f aca="false">Q31</f>
        <v>0.332389367017204</v>
      </c>
      <c r="EH31" s="4"/>
    </row>
    <row r="32" customFormat="false" ht="12.75" hidden="false" customHeight="false" outlineLevel="0" collapsed="false">
      <c r="C32" s="7" t="n">
        <v>36924</v>
      </c>
      <c r="D32" s="4" t="n">
        <v>1741417.84984562</v>
      </c>
      <c r="E32" s="4" t="n">
        <v>609218.147854048</v>
      </c>
      <c r="F32" s="4" t="n">
        <v>5403768.1623517</v>
      </c>
      <c r="G32" s="4" t="n">
        <v>129488.651457871</v>
      </c>
      <c r="H32" s="4" t="n">
        <v>5421214.99581226</v>
      </c>
      <c r="I32" s="4"/>
      <c r="J32" s="4" t="n">
        <v>0</v>
      </c>
      <c r="K32" s="4"/>
      <c r="L32" s="4" t="n">
        <v>729524.317113546</v>
      </c>
      <c r="M32" s="4"/>
      <c r="N32" s="4" t="n">
        <v>143599</v>
      </c>
      <c r="O32" s="4"/>
      <c r="Q32" s="4" t="n">
        <v>0.083192146257162</v>
      </c>
      <c r="R32" s="4" t="n">
        <v>2630258.4058112</v>
      </c>
      <c r="S32" s="4"/>
      <c r="T32" s="4" t="n">
        <v>0</v>
      </c>
      <c r="U32" s="4"/>
      <c r="V32" s="4" t="n">
        <v>0</v>
      </c>
      <c r="W32" s="4"/>
      <c r="X32" s="4" t="n">
        <v>0</v>
      </c>
      <c r="Y32" s="4"/>
      <c r="Z32" s="4" t="n">
        <v>16808489.6134384</v>
      </c>
      <c r="AA32" s="4"/>
      <c r="AB32" s="4" t="n">
        <v>-18215.4103140594</v>
      </c>
      <c r="AC32" s="4" t="n">
        <v>-17930.2456127008</v>
      </c>
      <c r="AD32" s="4" t="n">
        <v>3049.42306353466</v>
      </c>
      <c r="AE32" s="4" t="n">
        <v>0.0174411480356866</v>
      </c>
      <c r="AF32" s="4"/>
      <c r="AG32" s="4" t="n">
        <v>-6060.14299999992</v>
      </c>
      <c r="AH32" s="4" t="n">
        <v>-618623.047043973</v>
      </c>
      <c r="AI32" s="4" t="n">
        <v>-12684.5211590908</v>
      </c>
      <c r="AJ32" s="4" t="n">
        <v>1680172.07107453</v>
      </c>
      <c r="AK32" s="4"/>
      <c r="AL32" s="4" t="n">
        <v>319061.583260699</v>
      </c>
      <c r="AM32" s="4" t="n">
        <v>4484.21</v>
      </c>
      <c r="AN32" s="4" t="n">
        <v>233482.049984421</v>
      </c>
      <c r="AO32" s="4" t="n">
        <v>0</v>
      </c>
      <c r="AP32" s="4" t="n">
        <v>327383.985698571</v>
      </c>
      <c r="AQ32" s="4" t="n">
        <v>-93.0529025791329</v>
      </c>
      <c r="AR32" s="4" t="n">
        <v>879834.566041111</v>
      </c>
      <c r="AS32" s="4" t="n">
        <v>2635.54000000001</v>
      </c>
      <c r="AT32" s="4" t="n">
        <v>151437.3234708</v>
      </c>
      <c r="AU32" s="4" t="n">
        <v>0.00257000036071986</v>
      </c>
      <c r="AV32" s="4" t="n">
        <v>-39416.7227152996</v>
      </c>
      <c r="AW32" s="4"/>
      <c r="AX32" s="4" t="n">
        <v>112020.6033255</v>
      </c>
      <c r="AY32" s="4" t="n">
        <v>-37.8205679508392</v>
      </c>
      <c r="AZ32" s="4" t="n">
        <v>-169256.0331976</v>
      </c>
      <c r="BA32" s="4" t="n">
        <v>118500</v>
      </c>
      <c r="BB32" s="4" t="n">
        <v>0</v>
      </c>
      <c r="BC32" s="4" t="n">
        <v>0</v>
      </c>
      <c r="BD32" s="4" t="n">
        <v>0</v>
      </c>
      <c r="BE32" s="4"/>
      <c r="BF32" s="4" t="n">
        <v>2502771.20724354</v>
      </c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 t="n">
        <v>0</v>
      </c>
      <c r="CP32" s="4" t="n">
        <v>0</v>
      </c>
      <c r="CQ32" s="4" t="n">
        <v>19311260.8206819</v>
      </c>
      <c r="CR32" s="4"/>
      <c r="CS32" s="4" t="n">
        <v>0</v>
      </c>
      <c r="CT32" s="4" t="n">
        <v>0</v>
      </c>
      <c r="CU32" s="4" t="n">
        <v>-818535.7665</v>
      </c>
      <c r="CV32" s="4" t="n">
        <v>0</v>
      </c>
      <c r="CW32" s="4" t="n">
        <v>-0.000900000100955367</v>
      </c>
      <c r="CX32" s="4" t="n">
        <v>0</v>
      </c>
      <c r="CY32" s="4"/>
      <c r="CZ32" s="4" t="n">
        <v>0</v>
      </c>
      <c r="DA32" s="4"/>
      <c r="DB32" s="4" t="n">
        <v>-83290</v>
      </c>
      <c r="DC32" s="4" t="n">
        <v>0</v>
      </c>
      <c r="DD32" s="4" t="n">
        <v>-37.8205679508392</v>
      </c>
      <c r="DE32" s="4" t="n">
        <v>0</v>
      </c>
      <c r="DF32" s="4" t="n">
        <v>-37.8205679508392</v>
      </c>
      <c r="DG32" s="4"/>
      <c r="DH32" s="4" t="n">
        <v>-1123317.24949998</v>
      </c>
      <c r="DI32" s="4" t="n">
        <v>1464077.00370254</v>
      </c>
      <c r="DJ32" s="4" t="n">
        <v>0</v>
      </c>
      <c r="DK32" s="4"/>
      <c r="DL32" s="4"/>
      <c r="DM32" s="4" t="n">
        <v>340759.75420256</v>
      </c>
      <c r="DN32" s="4"/>
      <c r="DO32" s="4"/>
      <c r="DP32" s="4" t="n">
        <f aca="false">D32+AI32</f>
        <v>1728733.32868653</v>
      </c>
      <c r="DQ32" s="4" t="n">
        <f aca="false">E32</f>
        <v>609218.147854048</v>
      </c>
      <c r="DR32" s="4" t="n">
        <f aca="false">G32+AE32</f>
        <v>129488.668899019</v>
      </c>
      <c r="DS32" s="4" t="n">
        <f aca="false">AD32</f>
        <v>3049.42306353466</v>
      </c>
      <c r="DT32" s="4" t="n">
        <f aca="false">AH32</f>
        <v>-618623.047043973</v>
      </c>
      <c r="DU32" s="4" t="n">
        <f aca="false">AB32+AG32</f>
        <v>-24275.5533140593</v>
      </c>
      <c r="DV32" s="4" t="n">
        <f aca="false">F32+DI32</f>
        <v>6867845.16605423</v>
      </c>
      <c r="DW32" s="4" t="n">
        <f aca="false">AL32</f>
        <v>319061.583260699</v>
      </c>
      <c r="DX32" s="4" t="n">
        <f aca="false">AN32+AK32</f>
        <v>233482.049984421</v>
      </c>
      <c r="DY32" s="4" t="n">
        <f aca="false">AP32+BE32</f>
        <v>327383.985698571</v>
      </c>
      <c r="DZ32" s="4" t="n">
        <f aca="false">AQ32</f>
        <v>-93.0529025791329</v>
      </c>
      <c r="EA32" s="4" t="n">
        <f aca="false">H32+DH32+DE32</f>
        <v>4297897.74631229</v>
      </c>
      <c r="EB32" s="4" t="n">
        <f aca="false">AT32+AW32</f>
        <v>151437.3234708</v>
      </c>
      <c r="EC32" s="4" t="n">
        <f aca="false">AV32+BE32</f>
        <v>-39416.7227152996</v>
      </c>
      <c r="ED32" s="4" t="n">
        <f aca="false">L32+N32</f>
        <v>873123.317113546</v>
      </c>
      <c r="EE32" s="4" t="n">
        <f aca="false">AZ32+BA32</f>
        <v>-50756.0331975997</v>
      </c>
      <c r="EF32" s="4" t="n">
        <f aca="false">R32+P32+X32+BD32+CU32+CW32+DJ32</f>
        <v>1811722.6384112</v>
      </c>
      <c r="EG32" s="4" t="n">
        <f aca="false">Q32</f>
        <v>0.083192146257162</v>
      </c>
      <c r="EH32" s="4"/>
    </row>
    <row r="33" customFormat="false" ht="12.75" hidden="false" customHeight="false" outlineLevel="0" collapsed="false">
      <c r="C33" s="7" t="n">
        <v>36927</v>
      </c>
      <c r="D33" s="4" t="n">
        <v>-1112708.62850175</v>
      </c>
      <c r="E33" s="4" t="n">
        <v>-851161.893213386</v>
      </c>
      <c r="F33" s="4" t="n">
        <v>-8853691.45745363</v>
      </c>
      <c r="G33" s="4" t="n">
        <v>267798.683047589</v>
      </c>
      <c r="H33" s="4" t="n">
        <v>-5131025.5794985</v>
      </c>
      <c r="I33" s="4"/>
      <c r="J33" s="4" t="n">
        <v>0</v>
      </c>
      <c r="K33" s="4"/>
      <c r="L33" s="4" t="n">
        <v>262749.399792673</v>
      </c>
      <c r="M33" s="4"/>
      <c r="N33" s="4" t="n">
        <v>-995463</v>
      </c>
      <c r="O33" s="4"/>
      <c r="Q33" s="4" t="n">
        <v>-0.55943778280027</v>
      </c>
      <c r="R33" s="4" t="n">
        <v>-4297942.30399044</v>
      </c>
      <c r="S33" s="4"/>
      <c r="T33" s="4" t="n">
        <v>0</v>
      </c>
      <c r="U33" s="4"/>
      <c r="V33" s="4" t="n">
        <v>0</v>
      </c>
      <c r="W33" s="4"/>
      <c r="X33" s="4" t="n">
        <v>0</v>
      </c>
      <c r="Y33" s="4"/>
      <c r="Z33" s="4" t="n">
        <v>-20711445.3392552</v>
      </c>
      <c r="AA33" s="4"/>
      <c r="AB33" s="4" t="n">
        <v>47921.9198671172</v>
      </c>
      <c r="AC33" s="4" t="n">
        <v>-21407.2432160917</v>
      </c>
      <c r="AD33" s="4" t="n">
        <v>87001.2696373457</v>
      </c>
      <c r="AE33" s="4" t="n">
        <v>761.360881699069</v>
      </c>
      <c r="AF33" s="4"/>
      <c r="AG33" s="4" t="n">
        <v>-1505.90402432007</v>
      </c>
      <c r="AH33" s="4" t="n">
        <v>345382.478574512</v>
      </c>
      <c r="AI33" s="4" t="n">
        <v>31247.2241237733</v>
      </c>
      <c r="AJ33" s="4" t="n">
        <v>-1474469.4158711</v>
      </c>
      <c r="AK33" s="4"/>
      <c r="AL33" s="4" t="n">
        <v>-238347.055614281</v>
      </c>
      <c r="AM33" s="4" t="n">
        <v>0</v>
      </c>
      <c r="AN33" s="4" t="n">
        <v>-490139.382702241</v>
      </c>
      <c r="AO33" s="4" t="n">
        <v>0</v>
      </c>
      <c r="AP33" s="4" t="n">
        <v>-534821.980837262</v>
      </c>
      <c r="AQ33" s="4" t="n">
        <v>-96.9771562556271</v>
      </c>
      <c r="AR33" s="4" t="n">
        <v>-1263405.39631004</v>
      </c>
      <c r="AS33" s="4" t="n">
        <v>0</v>
      </c>
      <c r="AT33" s="4" t="n">
        <v>-495697.745013333</v>
      </c>
      <c r="AU33" s="4" t="n">
        <v>22.4579362007789</v>
      </c>
      <c r="AV33" s="4" t="n">
        <v>31643.6392097734</v>
      </c>
      <c r="AW33" s="4" t="n">
        <v>39610</v>
      </c>
      <c r="AX33" s="4" t="n">
        <v>-464031.647867359</v>
      </c>
      <c r="AY33" s="4" t="n">
        <v>6.23722009465564</v>
      </c>
      <c r="AZ33" s="4" t="n">
        <v>374018.288796193</v>
      </c>
      <c r="BA33" s="4" t="n">
        <v>-361900</v>
      </c>
      <c r="BB33" s="4" t="n">
        <v>0</v>
      </c>
      <c r="BC33" s="4" t="n">
        <v>0</v>
      </c>
      <c r="BD33" s="4" t="n">
        <v>0</v>
      </c>
      <c r="BE33" s="4" t="n">
        <v>0</v>
      </c>
      <c r="BF33" s="4" t="n">
        <v>-2827888.1712523</v>
      </c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 t="n">
        <v>0</v>
      </c>
      <c r="CP33" s="4" t="n">
        <v>0</v>
      </c>
      <c r="CQ33" s="4" t="n">
        <v>-23539333.5105075</v>
      </c>
      <c r="CR33" s="4"/>
      <c r="CS33" s="4" t="n">
        <v>0</v>
      </c>
      <c r="CT33" s="4" t="n">
        <v>0</v>
      </c>
      <c r="CU33" s="4" t="n">
        <v>553748.3885</v>
      </c>
      <c r="CV33" s="4" t="n">
        <v>0</v>
      </c>
      <c r="CW33" s="4" t="n">
        <v>-0.0157999999355525</v>
      </c>
      <c r="CX33" s="4" t="n">
        <v>0</v>
      </c>
      <c r="CY33" s="4"/>
      <c r="CZ33" s="4" t="n">
        <v>0</v>
      </c>
      <c r="DA33" s="4"/>
      <c r="DB33" s="4" t="n">
        <v>-560596</v>
      </c>
      <c r="DC33" s="4" t="n">
        <v>0</v>
      </c>
      <c r="DD33" s="4" t="n">
        <v>6.23722009465564</v>
      </c>
      <c r="DE33" s="4" t="n">
        <v>477306</v>
      </c>
      <c r="DF33" s="4" t="n">
        <v>477312.237220095</v>
      </c>
      <c r="DG33" s="4"/>
      <c r="DH33" s="4" t="n">
        <v>2994459.85749999</v>
      </c>
      <c r="DI33" s="4" t="n">
        <v>2248452.6513624</v>
      </c>
      <c r="DJ33" s="4" t="n">
        <v>0</v>
      </c>
      <c r="DK33" s="4"/>
      <c r="DL33" s="4"/>
      <c r="DM33" s="4" t="n">
        <v>5242912.50886239</v>
      </c>
      <c r="DN33" s="4"/>
      <c r="DO33" s="4"/>
      <c r="DP33" s="4" t="n">
        <f aca="false">D33+AI33</f>
        <v>-1081461.40437797</v>
      </c>
      <c r="DQ33" s="4" t="n">
        <f aca="false">E33</f>
        <v>-851161.893213386</v>
      </c>
      <c r="DR33" s="4" t="n">
        <f aca="false">G33+AE33</f>
        <v>268560.043929288</v>
      </c>
      <c r="DS33" s="4" t="n">
        <f aca="false">AD33</f>
        <v>87001.2696373457</v>
      </c>
      <c r="DT33" s="4" t="n">
        <f aca="false">AH33</f>
        <v>345382.478574512</v>
      </c>
      <c r="DU33" s="4" t="n">
        <f aca="false">AB33+AG33</f>
        <v>46416.0158427971</v>
      </c>
      <c r="DV33" s="4" t="n">
        <f aca="false">F33+DI33</f>
        <v>-6605238.80609122</v>
      </c>
      <c r="DW33" s="4" t="n">
        <f aca="false">AL33</f>
        <v>-238347.055614281</v>
      </c>
      <c r="DX33" s="4" t="n">
        <f aca="false">AN33+AK33</f>
        <v>-490139.382702241</v>
      </c>
      <c r="DY33" s="4" t="n">
        <f aca="false">AP33+BE33</f>
        <v>-534821.980837262</v>
      </c>
      <c r="DZ33" s="4" t="n">
        <f aca="false">AQ33</f>
        <v>-96.9771562556271</v>
      </c>
      <c r="EA33" s="4" t="n">
        <f aca="false">H33+DH33+DE33</f>
        <v>-1659259.72199851</v>
      </c>
      <c r="EB33" s="4" t="n">
        <f aca="false">AT33+AW33</f>
        <v>-456087.745013333</v>
      </c>
      <c r="EC33" s="4" t="n">
        <f aca="false">AV33+BE33</f>
        <v>31643.6392097734</v>
      </c>
      <c r="ED33" s="4" t="n">
        <f aca="false">L33+N33</f>
        <v>-732713.600207327</v>
      </c>
      <c r="EE33" s="4" t="n">
        <f aca="false">AZ33+BA33</f>
        <v>12118.2887961931</v>
      </c>
      <c r="EF33" s="4" t="n">
        <f aca="false">R33+P33+X33+BD33+CU33+CW33+DJ33</f>
        <v>-3744193.93129044</v>
      </c>
      <c r="EG33" s="4" t="n">
        <f aca="false">Q33</f>
        <v>-0.55943778280027</v>
      </c>
      <c r="EH33" s="4"/>
    </row>
    <row r="34" customFormat="false" ht="12.75" hidden="false" customHeight="false" outlineLevel="0" collapsed="false">
      <c r="C34" s="7" t="n">
        <v>36928</v>
      </c>
      <c r="D34" s="4" t="n">
        <v>553144.580405328</v>
      </c>
      <c r="E34" s="4" t="n">
        <v>-186279.227231631</v>
      </c>
      <c r="F34" s="4" t="n">
        <v>1671618.97457715</v>
      </c>
      <c r="G34" s="4" t="n">
        <v>-11936.3591578086</v>
      </c>
      <c r="H34" s="4" t="n">
        <v>689316.996589665</v>
      </c>
      <c r="I34" s="4"/>
      <c r="J34" s="4" t="n">
        <v>0</v>
      </c>
      <c r="K34" s="4"/>
      <c r="L34" s="4" t="n">
        <v>-704607.75402682</v>
      </c>
      <c r="M34" s="4"/>
      <c r="N34" s="4" t="n">
        <v>-108486</v>
      </c>
      <c r="O34" s="4"/>
      <c r="Q34" s="4" t="n">
        <v>0.407537940786047</v>
      </c>
      <c r="R34" s="4" t="n">
        <v>-2057495.92495698</v>
      </c>
      <c r="S34" s="4"/>
      <c r="T34" s="4" t="n">
        <v>0</v>
      </c>
      <c r="U34" s="4"/>
      <c r="V34" s="4" t="n">
        <v>0</v>
      </c>
      <c r="W34" s="4"/>
      <c r="X34" s="4" t="n">
        <v>0</v>
      </c>
      <c r="Y34" s="4"/>
      <c r="Z34" s="4" t="n">
        <v>-154724.306263152</v>
      </c>
      <c r="AA34" s="4"/>
      <c r="AB34" s="4" t="n">
        <v>398.851918072003</v>
      </c>
      <c r="AC34" s="4" t="n">
        <v>-1305.74895685909</v>
      </c>
      <c r="AD34" s="4" t="n">
        <v>-106308.748837033</v>
      </c>
      <c r="AE34" s="4" t="n">
        <v>-2.27441887545865E-009</v>
      </c>
      <c r="AF34" s="4"/>
      <c r="AG34" s="4" t="n">
        <v>4760.28000000003</v>
      </c>
      <c r="AH34" s="4" t="n">
        <v>-264240.625825658</v>
      </c>
      <c r="AI34" s="4" t="n">
        <v>-143150.14104394</v>
      </c>
      <c r="AJ34" s="4" t="n">
        <v>-142980.779571724</v>
      </c>
      <c r="AK34" s="4"/>
      <c r="AL34" s="4" t="n">
        <v>5151.02083920245</v>
      </c>
      <c r="AM34" s="4" t="n">
        <v>332.161999702454</v>
      </c>
      <c r="AN34" s="4" t="n">
        <v>-957.312406001613</v>
      </c>
      <c r="AO34" s="4" t="n">
        <v>0</v>
      </c>
      <c r="AP34" s="4" t="n">
        <v>-2977.78126715776</v>
      </c>
      <c r="AQ34" s="4" t="n">
        <v>-90.7861954634427</v>
      </c>
      <c r="AR34" s="4" t="n">
        <v>1125.14097057964</v>
      </c>
      <c r="AS34" s="4" t="n">
        <v>3133.1300058651</v>
      </c>
      <c r="AT34" s="4" t="n">
        <v>230737.985812131</v>
      </c>
      <c r="AU34" s="4" t="n">
        <v>21.0520599624142</v>
      </c>
      <c r="AV34" s="4" t="n">
        <v>11551.3006215915</v>
      </c>
      <c r="AW34" s="4" t="n">
        <v>696</v>
      </c>
      <c r="AX34" s="4" t="n">
        <v>242310.338493685</v>
      </c>
      <c r="AY34" s="4" t="n">
        <v>7236.44725243194</v>
      </c>
      <c r="AZ34" s="4" t="n">
        <v>47794.0889754242</v>
      </c>
      <c r="BA34" s="4" t="n">
        <v>2158</v>
      </c>
      <c r="BB34" s="4" t="n">
        <v>0</v>
      </c>
      <c r="BC34" s="4" t="n">
        <v>0</v>
      </c>
      <c r="BD34" s="4" t="n">
        <v>0</v>
      </c>
      <c r="BE34" s="4" t="n">
        <v>0</v>
      </c>
      <c r="BF34" s="4" t="n">
        <v>148248.788867965</v>
      </c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 t="n">
        <v>0</v>
      </c>
      <c r="CP34" s="4" t="n">
        <v>0</v>
      </c>
      <c r="CQ34" s="4" t="n">
        <v>-6475.51739518662</v>
      </c>
      <c r="CR34" s="4"/>
      <c r="CS34" s="4" t="n">
        <v>0</v>
      </c>
      <c r="CT34" s="4" t="n">
        <v>0</v>
      </c>
      <c r="CU34" s="4" t="n">
        <v>-474545.4836</v>
      </c>
      <c r="CV34" s="4" t="n">
        <v>0</v>
      </c>
      <c r="CW34" s="4" t="n">
        <v>0.000400000018998981</v>
      </c>
      <c r="CX34" s="4" t="n">
        <v>0</v>
      </c>
      <c r="CY34" s="4"/>
      <c r="CZ34" s="4" t="n">
        <v>0</v>
      </c>
      <c r="DA34" s="4"/>
      <c r="DB34" s="4" t="n">
        <v>0</v>
      </c>
      <c r="DC34" s="4" t="n">
        <v>0</v>
      </c>
      <c r="DD34" s="4" t="n">
        <v>7236.44725243194</v>
      </c>
      <c r="DE34" s="4" t="n">
        <v>0</v>
      </c>
      <c r="DF34" s="4" t="n">
        <v>7236.44725243194</v>
      </c>
      <c r="DG34" s="4"/>
      <c r="DH34" s="4" t="n">
        <v>-251448.514800012</v>
      </c>
      <c r="DI34" s="4" t="n">
        <v>-527980.251560152</v>
      </c>
      <c r="DJ34" s="4" t="n">
        <v>0</v>
      </c>
      <c r="DK34" s="4"/>
      <c r="DL34" s="4"/>
      <c r="DM34" s="4" t="n">
        <v>-779428.766360164</v>
      </c>
      <c r="DN34" s="4"/>
      <c r="DO34" s="4"/>
      <c r="DP34" s="4" t="n">
        <f aca="false">D34+AI34</f>
        <v>409994.439361388</v>
      </c>
      <c r="DQ34" s="4" t="n">
        <f aca="false">E34</f>
        <v>-186279.227231631</v>
      </c>
      <c r="DR34" s="4" t="n">
        <f aca="false">G34+AE34</f>
        <v>-11936.3591578109</v>
      </c>
      <c r="DS34" s="4" t="n">
        <f aca="false">AD34</f>
        <v>-106308.748837033</v>
      </c>
      <c r="DT34" s="4" t="n">
        <f aca="false">AH34</f>
        <v>-264240.625825658</v>
      </c>
      <c r="DU34" s="4" t="n">
        <f aca="false">AB34+AG34</f>
        <v>5159.13191807203</v>
      </c>
      <c r="DV34" s="4" t="n">
        <f aca="false">F34+DI34</f>
        <v>1143638.723017</v>
      </c>
      <c r="DW34" s="4" t="n">
        <f aca="false">AL34</f>
        <v>5151.02083920245</v>
      </c>
      <c r="DX34" s="4" t="n">
        <f aca="false">AN34+AK34</f>
        <v>-957.312406001613</v>
      </c>
      <c r="DY34" s="4" t="n">
        <f aca="false">AP34+BE34</f>
        <v>-2977.78126715776</v>
      </c>
      <c r="DZ34" s="4" t="n">
        <f aca="false">AQ34</f>
        <v>-90.7861954634427</v>
      </c>
      <c r="EA34" s="4" t="n">
        <f aca="false">H34+DH34+DE34</f>
        <v>437868.481789653</v>
      </c>
      <c r="EB34" s="4" t="n">
        <f aca="false">AT34+AW34</f>
        <v>231433.985812131</v>
      </c>
      <c r="EC34" s="4" t="n">
        <f aca="false">AV34+BE34</f>
        <v>11551.3006215915</v>
      </c>
      <c r="ED34" s="4" t="n">
        <f aca="false">L34+N34</f>
        <v>-813093.75402682</v>
      </c>
      <c r="EE34" s="4" t="n">
        <f aca="false">AZ34+BA34</f>
        <v>49952.0889754242</v>
      </c>
      <c r="EF34" s="4" t="n">
        <f aca="false">R34+P34+X34+BD34+CU34+CW34+DJ34</f>
        <v>-2532041.40815698</v>
      </c>
      <c r="EG34" s="4" t="n">
        <f aca="false">Q34</f>
        <v>0.407537940786047</v>
      </c>
      <c r="EH34" s="4"/>
    </row>
    <row r="35" customFormat="false" ht="12.75" hidden="false" customHeight="false" outlineLevel="0" collapsed="false">
      <c r="C35" s="7" t="n">
        <v>36929</v>
      </c>
      <c r="D35" s="4" t="n">
        <v>671026.855471998</v>
      </c>
      <c r="E35" s="4" t="n">
        <v>1194339.15374324</v>
      </c>
      <c r="F35" s="4" t="n">
        <v>5839153.40164904</v>
      </c>
      <c r="G35" s="4" t="n">
        <v>-34286.826912095</v>
      </c>
      <c r="H35" s="4" t="n">
        <v>4401622.72462455</v>
      </c>
      <c r="I35" s="4"/>
      <c r="J35" s="4" t="n">
        <v>0</v>
      </c>
      <c r="K35" s="4"/>
      <c r="L35" s="4" t="n">
        <v>207580.330761641</v>
      </c>
      <c r="M35" s="4"/>
      <c r="N35" s="4" t="n">
        <v>832036</v>
      </c>
      <c r="O35" s="4"/>
      <c r="Q35" s="4" t="n">
        <v>-0.0193621593813001</v>
      </c>
      <c r="R35" s="4" t="n">
        <v>402147.977254591</v>
      </c>
      <c r="S35" s="4"/>
      <c r="T35" s="4" t="n">
        <v>0</v>
      </c>
      <c r="U35" s="4"/>
      <c r="V35" s="4" t="n">
        <v>0</v>
      </c>
      <c r="W35" s="4"/>
      <c r="X35" s="4" t="n">
        <v>0</v>
      </c>
      <c r="Y35" s="4"/>
      <c r="Z35" s="4" t="n">
        <v>13513619.5972308</v>
      </c>
      <c r="AA35" s="4"/>
      <c r="AB35" s="4" t="n">
        <v>97966.3358710219</v>
      </c>
      <c r="AC35" s="4" t="n">
        <v>47528.3817680578</v>
      </c>
      <c r="AD35" s="4" t="n">
        <v>8566.59706930851</v>
      </c>
      <c r="AE35" s="4" t="n">
        <v>1.88720150617883E-010</v>
      </c>
      <c r="AF35" s="4"/>
      <c r="AG35" s="4" t="n">
        <v>-2961.39848498243</v>
      </c>
      <c r="AH35" s="4" t="n">
        <v>-541209.571410337</v>
      </c>
      <c r="AI35" s="4" t="n">
        <v>25798.3128500084</v>
      </c>
      <c r="AJ35" s="4" t="n">
        <v>1501054.66687831</v>
      </c>
      <c r="AK35" s="4"/>
      <c r="AL35" s="4" t="n">
        <v>47719.6047429268</v>
      </c>
      <c r="AM35" s="4" t="n">
        <v>6488.50100402832</v>
      </c>
      <c r="AN35" s="4" t="n">
        <v>101329.883476602</v>
      </c>
      <c r="AO35" s="4" t="n">
        <v>0</v>
      </c>
      <c r="AP35" s="4" t="n">
        <v>315018.482777013</v>
      </c>
      <c r="AQ35" s="4" t="n">
        <v>308.810805780231</v>
      </c>
      <c r="AR35" s="4" t="n">
        <v>464376.781802322</v>
      </c>
      <c r="AS35" s="4" t="n">
        <v>6217.65756447311</v>
      </c>
      <c r="AT35" s="4" t="n">
        <v>-1725.94261337127</v>
      </c>
      <c r="AU35" s="4" t="n">
        <v>-3954.33986260626</v>
      </c>
      <c r="AV35" s="4" t="n">
        <v>-159594.561226547</v>
      </c>
      <c r="AW35" s="4" t="n">
        <v>231</v>
      </c>
      <c r="AX35" s="4" t="n">
        <v>-165274.843702524</v>
      </c>
      <c r="AY35" s="4" t="n">
        <v>5717.2563213823</v>
      </c>
      <c r="AZ35" s="4" t="n">
        <v>-52183.4205776452</v>
      </c>
      <c r="BA35" s="4" t="n">
        <v>0</v>
      </c>
      <c r="BB35" s="4" t="n">
        <v>0</v>
      </c>
      <c r="BC35" s="4" t="n">
        <v>0</v>
      </c>
      <c r="BD35" s="4" t="n">
        <v>0</v>
      </c>
      <c r="BE35" s="4" t="n">
        <v>54066</v>
      </c>
      <c r="BF35" s="4" t="n">
        <v>1747973.18440046</v>
      </c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 t="n">
        <v>0</v>
      </c>
      <c r="CP35" s="4" t="n">
        <v>0</v>
      </c>
      <c r="CQ35" s="4" t="n">
        <v>15261592.7816313</v>
      </c>
      <c r="CR35" s="4"/>
      <c r="CS35" s="4" t="n">
        <v>0</v>
      </c>
      <c r="CT35" s="4" t="n">
        <v>0</v>
      </c>
      <c r="CU35" s="4" t="n">
        <v>-540294.227</v>
      </c>
      <c r="CV35" s="4" t="n">
        <v>0</v>
      </c>
      <c r="CW35" s="4" t="n">
        <v>0</v>
      </c>
      <c r="CX35" s="4" t="n">
        <v>0</v>
      </c>
      <c r="CY35" s="4"/>
      <c r="CZ35" s="4" t="n">
        <v>0</v>
      </c>
      <c r="DA35" s="4"/>
      <c r="DB35" s="4" t="n">
        <v>-83290</v>
      </c>
      <c r="DC35" s="4" t="n">
        <v>0</v>
      </c>
      <c r="DD35" s="4" t="n">
        <v>5717.2563213823</v>
      </c>
      <c r="DE35" s="4" t="n">
        <v>0</v>
      </c>
      <c r="DF35" s="4" t="n">
        <v>5717.2563213823</v>
      </c>
      <c r="DG35" s="4"/>
      <c r="DH35" s="4" t="n">
        <v>-1591004.25099999</v>
      </c>
      <c r="DI35" s="4" t="n">
        <v>-392982.140674993</v>
      </c>
      <c r="DJ35" s="4" t="n">
        <v>0</v>
      </c>
      <c r="DK35" s="4"/>
      <c r="DL35" s="4"/>
      <c r="DM35" s="4" t="n">
        <v>-1983986.39167498</v>
      </c>
      <c r="DN35" s="4"/>
      <c r="DO35" s="4"/>
      <c r="DP35" s="4" t="n">
        <f aca="false">D35+AI35</f>
        <v>696825.168322006</v>
      </c>
      <c r="DQ35" s="4" t="n">
        <f aca="false">E35</f>
        <v>1194339.15374324</v>
      </c>
      <c r="DR35" s="4" t="n">
        <f aca="false">G35+AE35</f>
        <v>-34286.8269120948</v>
      </c>
      <c r="DS35" s="4" t="n">
        <f aca="false">AD35</f>
        <v>8566.59706930851</v>
      </c>
      <c r="DT35" s="4" t="n">
        <f aca="false">AH35</f>
        <v>-541209.571410337</v>
      </c>
      <c r="DU35" s="4" t="n">
        <f aca="false">AB35+AG35</f>
        <v>95004.9373860394</v>
      </c>
      <c r="DV35" s="4" t="n">
        <f aca="false">F35+DI35</f>
        <v>5446171.26097405</v>
      </c>
      <c r="DW35" s="4" t="n">
        <f aca="false">AL35</f>
        <v>47719.6047429268</v>
      </c>
      <c r="DX35" s="4" t="n">
        <f aca="false">AN35+AK35</f>
        <v>101329.883476602</v>
      </c>
      <c r="DY35" s="4" t="n">
        <f aca="false">AP35+BE35</f>
        <v>369084.482777013</v>
      </c>
      <c r="DZ35" s="4" t="n">
        <f aca="false">AQ35</f>
        <v>308.810805780231</v>
      </c>
      <c r="EA35" s="4" t="n">
        <f aca="false">H35+DH35+DE35</f>
        <v>2810618.47362456</v>
      </c>
      <c r="EB35" s="4" t="n">
        <f aca="false">AT35+AW35</f>
        <v>-1494.94261337127</v>
      </c>
      <c r="EC35" s="4" t="n">
        <f aca="false">AV35+BE35</f>
        <v>-105528.561226547</v>
      </c>
      <c r="ED35" s="4" t="n">
        <f aca="false">L35+N35</f>
        <v>1039616.33076164</v>
      </c>
      <c r="EE35" s="4" t="n">
        <f aca="false">AZ35+BA35</f>
        <v>-52183.4205776452</v>
      </c>
      <c r="EF35" s="4" t="n">
        <f aca="false">R35+P35+X35+BD35+CU35+CW35+DJ35</f>
        <v>-138146.249745409</v>
      </c>
      <c r="EG35" s="4" t="n">
        <f aca="false">Q35</f>
        <v>-0.0193621593813001</v>
      </c>
      <c r="EH35" s="4"/>
    </row>
    <row r="36" customFormat="false" ht="12.75" hidden="false" customHeight="false" outlineLevel="0" collapsed="false">
      <c r="C36" s="7" t="n">
        <v>36930</v>
      </c>
      <c r="D36" s="4" t="n">
        <v>8496020.71985102</v>
      </c>
      <c r="E36" s="4" t="n">
        <v>-524646.535662867</v>
      </c>
      <c r="F36" s="4" t="n">
        <v>-1637697.97920639</v>
      </c>
      <c r="G36" s="4" t="n">
        <v>151271.246342042</v>
      </c>
      <c r="H36" s="4" t="n">
        <v>-514890.174951826</v>
      </c>
      <c r="I36" s="4"/>
      <c r="J36" s="4" t="n">
        <v>0</v>
      </c>
      <c r="K36" s="4"/>
      <c r="L36" s="4" t="n">
        <v>711855.750758629</v>
      </c>
      <c r="M36" s="4"/>
      <c r="N36" s="4" t="n">
        <v>-82602</v>
      </c>
      <c r="O36" s="4"/>
      <c r="Q36" s="4" t="n">
        <v>-0.300363184614619</v>
      </c>
      <c r="R36" s="4" t="n">
        <v>1223891.84531687</v>
      </c>
      <c r="S36" s="4"/>
      <c r="T36" s="4" t="n">
        <v>0</v>
      </c>
      <c r="U36" s="4"/>
      <c r="V36" s="4" t="n">
        <v>0</v>
      </c>
      <c r="W36" s="4"/>
      <c r="X36" s="4" t="n">
        <v>0</v>
      </c>
      <c r="Y36" s="4"/>
      <c r="Z36" s="4" t="n">
        <v>7823202.5720843</v>
      </c>
      <c r="AA36" s="4"/>
      <c r="AB36" s="4" t="n">
        <v>-2574.14300999804</v>
      </c>
      <c r="AC36" s="4" t="n">
        <v>-12563.4032771641</v>
      </c>
      <c r="AD36" s="4" t="n">
        <v>-6666.61105856847</v>
      </c>
      <c r="AE36" s="4" t="n">
        <v>-2.42812348005828E-009</v>
      </c>
      <c r="AF36" s="4"/>
      <c r="AG36" s="4" t="n">
        <v>-13496.1027505398</v>
      </c>
      <c r="AH36" s="4" t="n">
        <v>-764950.144360821</v>
      </c>
      <c r="AI36" s="4" t="n">
        <v>-37523.187387217</v>
      </c>
      <c r="AJ36" s="4" t="n">
        <v>7133600.59234384</v>
      </c>
      <c r="AK36" s="4"/>
      <c r="AL36" s="4" t="n">
        <v>168912.2865398</v>
      </c>
      <c r="AM36" s="4" t="n">
        <v>-356.431987709046</v>
      </c>
      <c r="AN36" s="4" t="n">
        <v>-23330.4536695598</v>
      </c>
      <c r="AO36" s="4" t="n">
        <v>0</v>
      </c>
      <c r="AP36" s="4" t="n">
        <v>86801.5703248857</v>
      </c>
      <c r="AQ36" s="4" t="n">
        <v>-4270.68112315977</v>
      </c>
      <c r="AR36" s="4" t="n">
        <v>228112.722071967</v>
      </c>
      <c r="AS36" s="4" t="n">
        <v>4308.30327343004</v>
      </c>
      <c r="AT36" s="4" t="n">
        <v>163436.136141373</v>
      </c>
      <c r="AU36" s="4" t="n">
        <v>9958.81486682186</v>
      </c>
      <c r="AV36" s="4" t="n">
        <v>-56897.7214358114</v>
      </c>
      <c r="AW36" s="4" t="n">
        <v>-45886</v>
      </c>
      <c r="AX36" s="4" t="n">
        <v>116497.229572383</v>
      </c>
      <c r="AY36" s="4" t="n">
        <v>5698.57284888532</v>
      </c>
      <c r="AZ36" s="4" t="n">
        <v>198792.596859837</v>
      </c>
      <c r="BA36" s="4" t="n">
        <v>-41550</v>
      </c>
      <c r="BB36" s="4" t="n">
        <v>0</v>
      </c>
      <c r="BC36" s="4" t="n">
        <v>0</v>
      </c>
      <c r="BD36" s="4" t="n">
        <v>0</v>
      </c>
      <c r="BE36" s="4" t="n">
        <v>-63344</v>
      </c>
      <c r="BF36" s="4" t="n">
        <v>7677003.14084803</v>
      </c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 t="n">
        <v>0</v>
      </c>
      <c r="CP36" s="4" t="n">
        <v>0</v>
      </c>
      <c r="CQ36" s="4" t="n">
        <v>15500205.7129323</v>
      </c>
      <c r="CR36" s="4"/>
      <c r="CS36" s="4" t="n">
        <v>0</v>
      </c>
      <c r="CT36" s="4" t="n">
        <v>0</v>
      </c>
      <c r="CU36" s="4" t="n">
        <v>593155.7229</v>
      </c>
      <c r="CV36" s="4" t="n">
        <v>0</v>
      </c>
      <c r="CW36" s="4" t="n">
        <v>0.00179999996908009</v>
      </c>
      <c r="CX36" s="4" t="n">
        <v>0</v>
      </c>
      <c r="CY36" s="4"/>
      <c r="CZ36" s="4" t="n">
        <v>0</v>
      </c>
      <c r="DA36" s="4"/>
      <c r="DB36" s="4" t="n">
        <v>-83290</v>
      </c>
      <c r="DC36" s="4" t="n">
        <v>0</v>
      </c>
      <c r="DD36" s="4" t="n">
        <v>5698.57284888532</v>
      </c>
      <c r="DE36" s="4" t="n">
        <v>0</v>
      </c>
      <c r="DF36" s="4" t="n">
        <v>5698.57284888532</v>
      </c>
      <c r="DG36" s="4"/>
      <c r="DH36" s="4" t="n">
        <v>114251.276199996</v>
      </c>
      <c r="DI36" s="4" t="n">
        <v>-444861.416075006</v>
      </c>
      <c r="DJ36" s="4" t="n">
        <v>0</v>
      </c>
      <c r="DK36" s="4"/>
      <c r="DL36" s="4"/>
      <c r="DM36" s="4" t="n">
        <v>-330610.13987501</v>
      </c>
      <c r="DN36" s="4"/>
      <c r="DO36" s="4"/>
      <c r="DP36" s="4" t="n">
        <f aca="false">D36+AI36</f>
        <v>8458497.5324638</v>
      </c>
      <c r="DQ36" s="4" t="n">
        <f aca="false">E36</f>
        <v>-524646.535662867</v>
      </c>
      <c r="DR36" s="4" t="n">
        <f aca="false">G36+AE36</f>
        <v>151271.24634204</v>
      </c>
      <c r="DS36" s="4" t="n">
        <f aca="false">AD36</f>
        <v>-6666.61105856847</v>
      </c>
      <c r="DT36" s="4" t="n">
        <f aca="false">AH36</f>
        <v>-764950.144360821</v>
      </c>
      <c r="DU36" s="4" t="n">
        <f aca="false">AB36+AG36</f>
        <v>-16070.2457605378</v>
      </c>
      <c r="DV36" s="4" t="n">
        <f aca="false">F36+DI36</f>
        <v>-2082559.39528139</v>
      </c>
      <c r="DW36" s="4" t="n">
        <f aca="false">AL36</f>
        <v>168912.2865398</v>
      </c>
      <c r="DX36" s="4" t="n">
        <f aca="false">AN36+AK36</f>
        <v>-23330.4536695598</v>
      </c>
      <c r="DY36" s="4" t="n">
        <f aca="false">AP36+BE36</f>
        <v>23457.5703248857</v>
      </c>
      <c r="DZ36" s="4" t="n">
        <f aca="false">AQ36</f>
        <v>-4270.68112315977</v>
      </c>
      <c r="EA36" s="4" t="n">
        <f aca="false">H36+DH36+DE36</f>
        <v>-400638.898751829</v>
      </c>
      <c r="EB36" s="4" t="n">
        <f aca="false">AT36+AW36</f>
        <v>117550.136141373</v>
      </c>
      <c r="EC36" s="4" t="n">
        <f aca="false">AV36+BE36</f>
        <v>-120241.721435811</v>
      </c>
      <c r="ED36" s="4" t="n">
        <f aca="false">L36+N36</f>
        <v>629253.750758629</v>
      </c>
      <c r="EE36" s="4" t="n">
        <f aca="false">AZ36+BA36</f>
        <v>157242.596859837</v>
      </c>
      <c r="EF36" s="4" t="n">
        <f aca="false">R36+P36+X36+BD36+CU36+CW36+DJ36</f>
        <v>1817047.57001687</v>
      </c>
      <c r="EG36" s="4" t="n">
        <f aca="false">Q36</f>
        <v>-0.300363184614619</v>
      </c>
      <c r="EH36" s="4"/>
    </row>
    <row r="37" customFormat="false" ht="12.75" hidden="false" customHeight="false" outlineLevel="0" collapsed="false">
      <c r="C37" s="7" t="n">
        <v>36931</v>
      </c>
      <c r="D37" s="4" t="n">
        <v>967416.09926241</v>
      </c>
      <c r="E37" s="4" t="n">
        <v>334946.546826766</v>
      </c>
      <c r="F37" s="4" t="n">
        <v>1517809.81775126</v>
      </c>
      <c r="G37" s="4" t="n">
        <v>-242438.968351821</v>
      </c>
      <c r="H37" s="4" t="n">
        <v>2798427.52615893</v>
      </c>
      <c r="I37" s="4"/>
      <c r="J37" s="4" t="n">
        <v>0</v>
      </c>
      <c r="K37" s="4"/>
      <c r="L37" s="4" t="n">
        <v>558962.419540462</v>
      </c>
      <c r="M37" s="4"/>
      <c r="N37" s="4" t="n">
        <v>-79097</v>
      </c>
      <c r="O37" s="4"/>
      <c r="Q37" s="4" t="n">
        <v>0.222711968901954</v>
      </c>
      <c r="R37" s="4" t="n">
        <v>178657.152496923</v>
      </c>
      <c r="S37" s="4"/>
      <c r="T37" s="4" t="n">
        <v>0</v>
      </c>
      <c r="U37" s="4"/>
      <c r="V37" s="4" t="n">
        <v>0</v>
      </c>
      <c r="W37" s="4"/>
      <c r="X37" s="4" t="n">
        <v>0</v>
      </c>
      <c r="Y37" s="4"/>
      <c r="Z37" s="4" t="n">
        <v>6034683.8163969</v>
      </c>
      <c r="AA37" s="4"/>
      <c r="AB37" s="4" t="n">
        <v>54866.1365586663</v>
      </c>
      <c r="AC37" s="4" t="n">
        <v>165350.533635536</v>
      </c>
      <c r="AD37" s="4" t="n">
        <v>39483.153627902</v>
      </c>
      <c r="AE37" s="4" t="n">
        <v>-1.13936948764604E-008</v>
      </c>
      <c r="AF37" s="4"/>
      <c r="AG37" s="4" t="n">
        <v>-352.586253796821</v>
      </c>
      <c r="AH37" s="4" t="n">
        <v>69208.0007295415</v>
      </c>
      <c r="AI37" s="4" t="n">
        <v>66812.6450193272</v>
      </c>
      <c r="AJ37" s="4" t="n">
        <v>1697730.52940634</v>
      </c>
      <c r="AK37" s="4"/>
      <c r="AL37" s="4" t="n">
        <v>6171.09377935412</v>
      </c>
      <c r="AM37" s="4" t="n">
        <v>1999.50000047684</v>
      </c>
      <c r="AN37" s="4" t="n">
        <v>-83089.7837977198</v>
      </c>
      <c r="AO37" s="4" t="n">
        <v>0</v>
      </c>
      <c r="AP37" s="4" t="n">
        <v>-14837.8613313483</v>
      </c>
      <c r="AQ37" s="4" t="n">
        <v>-2867.91308623133</v>
      </c>
      <c r="AR37" s="4" t="n">
        <v>-94624.4644359453</v>
      </c>
      <c r="AS37" s="4" t="n">
        <v>0</v>
      </c>
      <c r="AT37" s="4" t="n">
        <v>5390.34006159441</v>
      </c>
      <c r="AU37" s="4" t="n">
        <v>1212.42551582627</v>
      </c>
      <c r="AV37" s="4" t="n">
        <v>-42366.2263407614</v>
      </c>
      <c r="AW37" s="4" t="n">
        <v>-28336</v>
      </c>
      <c r="AX37" s="4" t="n">
        <v>-35763.4607633407</v>
      </c>
      <c r="AY37" s="4" t="n">
        <v>-5459.75022553386</v>
      </c>
      <c r="AZ37" s="4" t="n">
        <v>-28385.7507633554</v>
      </c>
      <c r="BA37" s="4" t="n">
        <v>28100</v>
      </c>
      <c r="BB37" s="4" t="n">
        <v>0</v>
      </c>
      <c r="BC37" s="4" t="n">
        <v>0</v>
      </c>
      <c r="BD37" s="4" t="n">
        <v>0</v>
      </c>
      <c r="BE37" s="4" t="n">
        <v>0</v>
      </c>
      <c r="BF37" s="4" t="n">
        <v>1538956.8534437</v>
      </c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 t="n">
        <v>0</v>
      </c>
      <c r="CP37" s="4" t="n">
        <v>0</v>
      </c>
      <c r="CQ37" s="4" t="n">
        <v>7573640.6698406</v>
      </c>
      <c r="CR37" s="4"/>
      <c r="CS37" s="4" t="n">
        <v>0</v>
      </c>
      <c r="CT37" s="4" t="n">
        <v>0</v>
      </c>
      <c r="CU37" s="4" t="n">
        <v>1512697.2814</v>
      </c>
      <c r="CV37" s="4" t="n">
        <v>0</v>
      </c>
      <c r="CW37" s="4" t="n">
        <v>0.000299999956041575</v>
      </c>
      <c r="CX37" s="4" t="n">
        <v>0</v>
      </c>
      <c r="CY37" s="4"/>
      <c r="CZ37" s="4" t="n">
        <v>0</v>
      </c>
      <c r="DA37" s="4"/>
      <c r="DB37" s="4" t="n">
        <v>-83290</v>
      </c>
      <c r="DC37" s="4" t="n">
        <v>0</v>
      </c>
      <c r="DD37" s="4" t="n">
        <v>-5459.75022553386</v>
      </c>
      <c r="DE37" s="4" t="n">
        <v>0</v>
      </c>
      <c r="DF37" s="4" t="n">
        <v>-5459.75022553386</v>
      </c>
      <c r="DG37" s="4"/>
      <c r="DH37" s="4" t="n">
        <v>-135982.861400008</v>
      </c>
      <c r="DI37" s="4" t="n">
        <v>79403.0830468684</v>
      </c>
      <c r="DJ37" s="4" t="n">
        <v>0</v>
      </c>
      <c r="DK37" s="4"/>
      <c r="DL37" s="4"/>
      <c r="DM37" s="4" t="n">
        <v>-56579.7783531398</v>
      </c>
      <c r="DN37" s="4"/>
      <c r="DO37" s="4"/>
      <c r="DP37" s="4" t="n">
        <f aca="false">D37+AI37</f>
        <v>1034228.74428174</v>
      </c>
      <c r="DQ37" s="4" t="n">
        <f aca="false">E37</f>
        <v>334946.546826766</v>
      </c>
      <c r="DR37" s="4" t="n">
        <f aca="false">G37+AE37</f>
        <v>-242438.968351832</v>
      </c>
      <c r="DS37" s="4" t="n">
        <f aca="false">AD37</f>
        <v>39483.153627902</v>
      </c>
      <c r="DT37" s="4" t="n">
        <f aca="false">AH37</f>
        <v>69208.0007295415</v>
      </c>
      <c r="DU37" s="4" t="n">
        <f aca="false">AB37+AG37</f>
        <v>54513.5503048695</v>
      </c>
      <c r="DV37" s="4" t="n">
        <f aca="false">F37+DI37</f>
        <v>1597212.90079813</v>
      </c>
      <c r="DW37" s="4" t="n">
        <f aca="false">AL37</f>
        <v>6171.09377935412</v>
      </c>
      <c r="DX37" s="4" t="n">
        <f aca="false">AN37+AK37</f>
        <v>-83089.7837977198</v>
      </c>
      <c r="DY37" s="4" t="n">
        <f aca="false">AP37+BE37</f>
        <v>-14837.8613313483</v>
      </c>
      <c r="DZ37" s="4" t="n">
        <f aca="false">AQ37</f>
        <v>-2867.91308623133</v>
      </c>
      <c r="EA37" s="4" t="n">
        <f aca="false">H37+DH37+DE37</f>
        <v>2662444.66475893</v>
      </c>
      <c r="EB37" s="4" t="n">
        <f aca="false">AT37+AW37</f>
        <v>-22945.6599384056</v>
      </c>
      <c r="EC37" s="4" t="n">
        <f aca="false">AV37+BE37</f>
        <v>-42366.2263407614</v>
      </c>
      <c r="ED37" s="4" t="n">
        <f aca="false">L37+N37</f>
        <v>479865.419540462</v>
      </c>
      <c r="EE37" s="4" t="n">
        <f aca="false">AZ37+BA37</f>
        <v>-285.750763355405</v>
      </c>
      <c r="EF37" s="4" t="n">
        <f aca="false">R37+P37+X37+BD37+CU37+CW37+DJ37</f>
        <v>1691354.43419692</v>
      </c>
      <c r="EG37" s="4" t="n">
        <f aca="false">Q37</f>
        <v>0.222711968901954</v>
      </c>
      <c r="EH37" s="4"/>
    </row>
    <row r="38" customFormat="false" ht="12.75" hidden="false" customHeight="false" outlineLevel="0" collapsed="false">
      <c r="C38" s="7" t="n">
        <v>36934</v>
      </c>
      <c r="D38" s="4" t="n">
        <v>10999.1631488095</v>
      </c>
      <c r="E38" s="4" t="n">
        <v>-303726.969888273</v>
      </c>
      <c r="F38" s="4" t="n">
        <v>-4087742.09175689</v>
      </c>
      <c r="G38" s="4" t="n">
        <v>91056.4994518876</v>
      </c>
      <c r="H38" s="4" t="n">
        <v>-3153180.943046</v>
      </c>
      <c r="I38" s="4"/>
      <c r="J38" s="4" t="n">
        <v>0</v>
      </c>
      <c r="K38" s="4"/>
      <c r="L38" s="4" t="n">
        <v>-647130.498739423</v>
      </c>
      <c r="M38" s="4"/>
      <c r="N38" s="4" t="n">
        <v>254633</v>
      </c>
      <c r="O38" s="4"/>
      <c r="Q38" s="4" t="n">
        <v>0.19063106315907</v>
      </c>
      <c r="R38" s="4" t="n">
        <v>-2129781.49734419</v>
      </c>
      <c r="S38" s="4"/>
      <c r="T38" s="4" t="n">
        <v>0</v>
      </c>
      <c r="U38" s="4"/>
      <c r="V38" s="4" t="n">
        <v>0</v>
      </c>
      <c r="W38" s="4"/>
      <c r="X38" s="4" t="n">
        <v>0</v>
      </c>
      <c r="Y38" s="4"/>
      <c r="Z38" s="4" t="n">
        <v>-9964873.14754302</v>
      </c>
      <c r="AA38" s="4"/>
      <c r="AB38" s="4" t="n">
        <v>-17852.2041537844</v>
      </c>
      <c r="AC38" s="4" t="n">
        <v>-85787.2787338513</v>
      </c>
      <c r="AD38" s="4" t="n">
        <v>-2245.41009565431</v>
      </c>
      <c r="AE38" s="4" t="n">
        <v>32024.9982826105</v>
      </c>
      <c r="AF38" s="4"/>
      <c r="AG38" s="4" t="n">
        <v>-794.4142537968</v>
      </c>
      <c r="AH38" s="4" t="n">
        <v>-55853.1041602256</v>
      </c>
      <c r="AI38" s="4" t="n">
        <v>1242.26911817057</v>
      </c>
      <c r="AJ38" s="4" t="n">
        <v>-421992.950735995</v>
      </c>
      <c r="AK38" s="4"/>
      <c r="AL38" s="4" t="n">
        <v>-61690.820728787</v>
      </c>
      <c r="AM38" s="4" t="n">
        <v>1486.59999670743</v>
      </c>
      <c r="AN38" s="4" t="n">
        <v>352828.168337629</v>
      </c>
      <c r="AO38" s="4" t="n">
        <v>0</v>
      </c>
      <c r="AP38" s="4" t="n">
        <v>-76371.5077872993</v>
      </c>
      <c r="AQ38" s="4" t="n">
        <v>18710.1682128905</v>
      </c>
      <c r="AR38" s="4" t="n">
        <v>233476.008034433</v>
      </c>
      <c r="AS38" s="4" t="n">
        <v>11956.1363679075</v>
      </c>
      <c r="AT38" s="4" t="n">
        <v>-130875.037235523</v>
      </c>
      <c r="AU38" s="4" t="n">
        <v>1008.83857887359</v>
      </c>
      <c r="AV38" s="4" t="n">
        <v>-71763.3157449812</v>
      </c>
      <c r="AW38" s="4" t="n">
        <v>130456</v>
      </c>
      <c r="AX38" s="4" t="n">
        <v>-201629.514401631</v>
      </c>
      <c r="AY38" s="4" t="n">
        <v>-498.278599075391</v>
      </c>
      <c r="AZ38" s="4" t="n">
        <v>209742.691809473</v>
      </c>
      <c r="BA38" s="4" t="n">
        <v>-302450</v>
      </c>
      <c r="BB38" s="4" t="n">
        <v>0</v>
      </c>
      <c r="BC38" s="4" t="n">
        <v>0</v>
      </c>
      <c r="BD38" s="4" t="n">
        <v>0</v>
      </c>
      <c r="BE38" s="4" t="n">
        <v>0</v>
      </c>
      <c r="BF38" s="4" t="n">
        <v>-180403.76529372</v>
      </c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 t="n">
        <v>0</v>
      </c>
      <c r="CP38" s="4" t="n">
        <v>0</v>
      </c>
      <c r="CQ38" s="4" t="n">
        <v>-10145276.9128367</v>
      </c>
      <c r="CR38" s="4"/>
      <c r="CS38" s="4" t="n">
        <v>0</v>
      </c>
      <c r="CT38" s="4" t="n">
        <v>0</v>
      </c>
      <c r="CU38" s="4" t="n">
        <v>-623597.6503</v>
      </c>
      <c r="CV38" s="4" t="n">
        <v>0</v>
      </c>
      <c r="CW38" s="4" t="n">
        <v>-0.00579999992623925</v>
      </c>
      <c r="CX38" s="4" t="n">
        <v>0</v>
      </c>
      <c r="CY38" s="4"/>
      <c r="CZ38" s="4" t="n">
        <v>0</v>
      </c>
      <c r="DA38" s="4"/>
      <c r="DB38" s="4" t="n">
        <v>-83290</v>
      </c>
      <c r="DC38" s="4" t="n">
        <v>0</v>
      </c>
      <c r="DD38" s="4" t="n">
        <v>-498.278599075391</v>
      </c>
      <c r="DE38" s="4" t="n">
        <v>0</v>
      </c>
      <c r="DF38" s="4" t="n">
        <v>-498.278599075391</v>
      </c>
      <c r="DG38" s="4"/>
      <c r="DH38" s="4" t="n">
        <v>1163158.3179</v>
      </c>
      <c r="DI38" s="4" t="n">
        <v>-377941.117668748</v>
      </c>
      <c r="DJ38" s="4" t="n">
        <v>0</v>
      </c>
      <c r="DK38" s="4"/>
      <c r="DL38" s="4"/>
      <c r="DM38" s="4" t="n">
        <v>785217.200231254</v>
      </c>
      <c r="DN38" s="4"/>
      <c r="DO38" s="4"/>
      <c r="DP38" s="4" t="n">
        <f aca="false">D38+AI38</f>
        <v>12241.43226698</v>
      </c>
      <c r="DQ38" s="4" t="n">
        <f aca="false">E38</f>
        <v>-303726.969888273</v>
      </c>
      <c r="DR38" s="4" t="n">
        <f aca="false">G38+AE38</f>
        <v>123081.497734498</v>
      </c>
      <c r="DS38" s="4" t="n">
        <f aca="false">AD38</f>
        <v>-2245.41009565431</v>
      </c>
      <c r="DT38" s="4" t="n">
        <f aca="false">AH38</f>
        <v>-55853.1041602256</v>
      </c>
      <c r="DU38" s="4" t="n">
        <f aca="false">AB38+AG38</f>
        <v>-18646.6184075812</v>
      </c>
      <c r="DV38" s="4" t="n">
        <f aca="false">F38+DI38</f>
        <v>-4465683.20942564</v>
      </c>
      <c r="DW38" s="4" t="n">
        <f aca="false">AL38</f>
        <v>-61690.820728787</v>
      </c>
      <c r="DX38" s="4" t="n">
        <f aca="false">AN38+AK38</f>
        <v>352828.168337629</v>
      </c>
      <c r="DY38" s="4" t="n">
        <f aca="false">AP38+BE38</f>
        <v>-76371.5077872993</v>
      </c>
      <c r="DZ38" s="4" t="n">
        <f aca="false">AQ38</f>
        <v>18710.1682128905</v>
      </c>
      <c r="EA38" s="4" t="n">
        <f aca="false">H38+DH38+DE38</f>
        <v>-1990022.625146</v>
      </c>
      <c r="EB38" s="4" t="n">
        <f aca="false">AT38+AW38</f>
        <v>-419.037235523429</v>
      </c>
      <c r="EC38" s="4" t="n">
        <f aca="false">AV38+BE38</f>
        <v>-71763.3157449812</v>
      </c>
      <c r="ED38" s="4" t="n">
        <f aca="false">L38+N38</f>
        <v>-392497.498739423</v>
      </c>
      <c r="EE38" s="4" t="n">
        <f aca="false">AZ38+BA38</f>
        <v>-92707.3081905273</v>
      </c>
      <c r="EF38" s="4" t="n">
        <f aca="false">R38+P38+X38+BD38+CU38+CW38+DJ38</f>
        <v>-2753379.15344419</v>
      </c>
      <c r="EG38" s="4" t="n">
        <f aca="false">Q38</f>
        <v>0.19063106315907</v>
      </c>
      <c r="EH38" s="4"/>
    </row>
    <row r="39" customFormat="false" ht="12.75" hidden="false" customHeight="false" outlineLevel="0" collapsed="false">
      <c r="C39" s="7" t="n">
        <v>36935</v>
      </c>
      <c r="D39" s="4" t="n">
        <v>360014.079162474</v>
      </c>
      <c r="E39" s="4" t="n">
        <v>416649.720729109</v>
      </c>
      <c r="F39" s="4" t="n">
        <v>2349721.03995981</v>
      </c>
      <c r="G39" s="4" t="n">
        <v>-2794897.05935895</v>
      </c>
      <c r="H39" s="4" t="n">
        <v>992009.760564627</v>
      </c>
      <c r="I39" s="4"/>
      <c r="J39" s="4" t="n">
        <v>0</v>
      </c>
      <c r="K39" s="4"/>
      <c r="L39" s="4" t="n">
        <v>-396363.235919146</v>
      </c>
      <c r="M39" s="4"/>
      <c r="N39" s="4" t="n">
        <v>-93100</v>
      </c>
      <c r="O39" s="4"/>
      <c r="Q39" s="4" t="n">
        <v>-0.398054011291858</v>
      </c>
      <c r="R39" s="4" t="n">
        <v>-60416.8272194146</v>
      </c>
      <c r="S39" s="4"/>
      <c r="T39" s="4" t="n">
        <v>0</v>
      </c>
      <c r="U39" s="4"/>
      <c r="V39" s="4" t="n">
        <v>0</v>
      </c>
      <c r="W39" s="4"/>
      <c r="X39" s="4" t="n">
        <v>0</v>
      </c>
      <c r="Y39" s="4"/>
      <c r="Z39" s="4" t="n">
        <v>773617.079864499</v>
      </c>
      <c r="AA39" s="4"/>
      <c r="AB39" s="4" t="n">
        <v>-185088.21113742</v>
      </c>
      <c r="AC39" s="4" t="n">
        <v>53964.2359013051</v>
      </c>
      <c r="AD39" s="4" t="n">
        <v>-425.33216201188</v>
      </c>
      <c r="AE39" s="4" t="n">
        <v>5.30963006895036E-009</v>
      </c>
      <c r="AF39" s="4"/>
      <c r="AG39" s="4" t="n">
        <v>-33771.9445075937</v>
      </c>
      <c r="AH39" s="4" t="n">
        <v>82465.2001384057</v>
      </c>
      <c r="AI39" s="4" t="n">
        <v>-5847.72957065154</v>
      </c>
      <c r="AJ39" s="4" t="n">
        <v>687960.018553622</v>
      </c>
      <c r="AK39" s="4"/>
      <c r="AL39" s="4" t="n">
        <v>169144.412693884</v>
      </c>
      <c r="AM39" s="4" t="n">
        <v>482.16</v>
      </c>
      <c r="AN39" s="4" t="n">
        <v>14314.4900259295</v>
      </c>
      <c r="AO39" s="4" t="n">
        <v>0</v>
      </c>
      <c r="AP39" s="4" t="n">
        <v>23033.8166239848</v>
      </c>
      <c r="AQ39" s="4" t="n">
        <v>31821.8996601107</v>
      </c>
      <c r="AR39" s="4" t="n">
        <v>238314.619003909</v>
      </c>
      <c r="AS39" s="4" t="n">
        <v>601.369241085078</v>
      </c>
      <c r="AT39" s="4" t="n">
        <v>83056.284002797</v>
      </c>
      <c r="AU39" s="4" t="n">
        <v>12.1435069349973</v>
      </c>
      <c r="AV39" s="4" t="n">
        <v>-72722.3025312187</v>
      </c>
      <c r="AW39" s="4" t="n">
        <v>-96437</v>
      </c>
      <c r="AX39" s="4" t="n">
        <v>10346.1249785132</v>
      </c>
      <c r="AY39" s="4" t="n">
        <v>125.634039185185</v>
      </c>
      <c r="AZ39" s="4" t="n">
        <v>6353.65979418461</v>
      </c>
      <c r="BA39" s="4" t="n">
        <v>98597</v>
      </c>
      <c r="BB39" s="4" t="n">
        <v>800</v>
      </c>
      <c r="BC39" s="4" t="n">
        <v>0</v>
      </c>
      <c r="BD39" s="4" t="n">
        <v>0</v>
      </c>
      <c r="BE39" s="4" t="n">
        <v>-77309</v>
      </c>
      <c r="BF39" s="4" t="n">
        <v>943774.422330228</v>
      </c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 t="n">
        <v>0</v>
      </c>
      <c r="CP39" s="4" t="n">
        <v>0</v>
      </c>
      <c r="CQ39" s="4" t="n">
        <v>1717391.50219473</v>
      </c>
      <c r="CR39" s="4"/>
      <c r="CS39" s="4" t="n">
        <v>0</v>
      </c>
      <c r="CT39" s="4" t="n">
        <v>0</v>
      </c>
      <c r="CU39" s="4" t="n">
        <v>-414819.5642</v>
      </c>
      <c r="CV39" s="4" t="n">
        <v>0</v>
      </c>
      <c r="CW39" s="4" t="n">
        <v>-0.00120000005699694</v>
      </c>
      <c r="CX39" s="4" t="n">
        <v>0</v>
      </c>
      <c r="CY39" s="4"/>
      <c r="CZ39" s="4" t="n">
        <v>0</v>
      </c>
      <c r="DA39" s="4"/>
      <c r="DB39" s="4" t="n">
        <v>-83290</v>
      </c>
      <c r="DC39" s="4" t="n">
        <v>0</v>
      </c>
      <c r="DD39" s="4" t="n">
        <v>125.634039185185</v>
      </c>
      <c r="DE39" s="4" t="n">
        <v>0</v>
      </c>
      <c r="DF39" s="4" t="n">
        <v>125.634039185185</v>
      </c>
      <c r="DG39" s="4"/>
      <c r="DH39" s="4" t="n">
        <v>-683955.869699985</v>
      </c>
      <c r="DI39" s="4" t="n">
        <v>-178300.732362494</v>
      </c>
      <c r="DJ39" s="4" t="n">
        <v>0</v>
      </c>
      <c r="DK39" s="4"/>
      <c r="DL39" s="4"/>
      <c r="DM39" s="4" t="n">
        <v>-862256.602062479</v>
      </c>
      <c r="DN39" s="4"/>
      <c r="DO39" s="4"/>
      <c r="DP39" s="4" t="n">
        <f aca="false">D39+AI39</f>
        <v>354166.349591822</v>
      </c>
      <c r="DQ39" s="4" t="n">
        <f aca="false">E39</f>
        <v>416649.720729109</v>
      </c>
      <c r="DR39" s="4" t="n">
        <f aca="false">G39+AE39</f>
        <v>-2794897.05935894</v>
      </c>
      <c r="DS39" s="4" t="n">
        <f aca="false">AD39</f>
        <v>-425.33216201188</v>
      </c>
      <c r="DT39" s="4" t="n">
        <f aca="false">AH39</f>
        <v>82465.2001384057</v>
      </c>
      <c r="DU39" s="4" t="n">
        <f aca="false">AB39+AG39</f>
        <v>-218860.155645013</v>
      </c>
      <c r="DV39" s="4" t="n">
        <f aca="false">F39+DI39</f>
        <v>2171420.30759731</v>
      </c>
      <c r="DW39" s="4" t="n">
        <f aca="false">AL39</f>
        <v>169144.412693884</v>
      </c>
      <c r="DX39" s="4" t="n">
        <f aca="false">AN39+AK39</f>
        <v>14314.4900259295</v>
      </c>
      <c r="DY39" s="4" t="n">
        <f aca="false">AP39+BE39</f>
        <v>-54275.1833760152</v>
      </c>
      <c r="DZ39" s="4" t="n">
        <f aca="false">AQ39</f>
        <v>31821.8996601107</v>
      </c>
      <c r="EA39" s="4" t="n">
        <f aca="false">H39+DH39+DE39</f>
        <v>308053.890864642</v>
      </c>
      <c r="EB39" s="4" t="n">
        <f aca="false">AT39+AW39</f>
        <v>-13380.715997203</v>
      </c>
      <c r="EC39" s="4" t="n">
        <f aca="false">AV39+BE39</f>
        <v>-150031.302531219</v>
      </c>
      <c r="ED39" s="4" t="n">
        <f aca="false">L39+N39</f>
        <v>-489463.235919146</v>
      </c>
      <c r="EE39" s="4" t="n">
        <f aca="false">AZ39+BA39</f>
        <v>104950.659794185</v>
      </c>
      <c r="EF39" s="4" t="n">
        <f aca="false">R39+P39+X39+BD39+CU39+CW39+DJ39</f>
        <v>-475236.392619415</v>
      </c>
      <c r="EG39" s="4" t="n">
        <f aca="false">Q39</f>
        <v>-0.398054011291858</v>
      </c>
      <c r="EH39" s="4"/>
    </row>
    <row r="40" customFormat="false" ht="12.75" hidden="false" customHeight="false" outlineLevel="0" collapsed="false">
      <c r="C40" s="7" t="n">
        <v>36936</v>
      </c>
      <c r="D40" s="4" t="n">
        <v>-1560782.04721321</v>
      </c>
      <c r="E40" s="4" t="n">
        <v>-563594.80982738</v>
      </c>
      <c r="F40" s="4" t="n">
        <v>-2356956.44018029</v>
      </c>
      <c r="G40" s="4" t="n">
        <v>3776933.10164271</v>
      </c>
      <c r="H40" s="4" t="n">
        <v>269411.038867828</v>
      </c>
      <c r="I40" s="4"/>
      <c r="J40" s="4" t="n">
        <v>0</v>
      </c>
      <c r="K40" s="4"/>
      <c r="L40" s="4" t="n">
        <v>2005308.25699325</v>
      </c>
      <c r="M40" s="4"/>
      <c r="N40" s="4" t="n">
        <v>-56865</v>
      </c>
      <c r="O40" s="4"/>
      <c r="Q40" s="4" t="n">
        <v>-0.637734525990603</v>
      </c>
      <c r="R40" s="4" t="n">
        <v>415603.728442901</v>
      </c>
      <c r="S40" s="4"/>
      <c r="T40" s="4" t="n">
        <v>0</v>
      </c>
      <c r="U40" s="4"/>
      <c r="V40" s="4" t="n">
        <v>0</v>
      </c>
      <c r="W40" s="4"/>
      <c r="X40" s="4" t="n">
        <v>0</v>
      </c>
      <c r="Y40" s="4"/>
      <c r="Z40" s="4" t="n">
        <v>1929057.19099128</v>
      </c>
      <c r="AA40" s="4"/>
      <c r="AB40" s="4" t="n">
        <v>14751.2810723076</v>
      </c>
      <c r="AC40" s="4" t="n">
        <v>-66830.5103195603</v>
      </c>
      <c r="AD40" s="4" t="n">
        <v>19485.6048165526</v>
      </c>
      <c r="AE40" s="4" t="n">
        <v>-2.19961293623783E-009</v>
      </c>
      <c r="AF40" s="4"/>
      <c r="AG40" s="4" t="n">
        <v>-80537.7954943987</v>
      </c>
      <c r="AH40" s="4" t="n">
        <v>-97856.9286699061</v>
      </c>
      <c r="AI40" s="4" t="n">
        <v>-26689.6826603482</v>
      </c>
      <c r="AJ40" s="4" t="n">
        <v>-2362054.88829594</v>
      </c>
      <c r="AK40" s="4" t="n">
        <v>4639</v>
      </c>
      <c r="AL40" s="4" t="n">
        <v>-59528.7932260989</v>
      </c>
      <c r="AM40" s="4" t="n">
        <v>100</v>
      </c>
      <c r="AN40" s="4" t="n">
        <v>27936.3490887882</v>
      </c>
      <c r="AO40" s="4" t="n">
        <v>0</v>
      </c>
      <c r="AP40" s="4" t="n">
        <v>-214.417410379276</v>
      </c>
      <c r="AQ40" s="4" t="n">
        <v>0.00030123966280371</v>
      </c>
      <c r="AR40" s="4" t="n">
        <v>-31806.8612464503</v>
      </c>
      <c r="AS40" s="4" t="n">
        <v>122.949999999953</v>
      </c>
      <c r="AT40" s="4" t="n">
        <v>-123497.203092191</v>
      </c>
      <c r="AU40" s="4" t="n">
        <v>14928.2142836479</v>
      </c>
      <c r="AV40" s="4" t="n">
        <v>-26490.5835699877</v>
      </c>
      <c r="AW40" s="4" t="n">
        <v>143624</v>
      </c>
      <c r="AX40" s="4" t="n">
        <v>-135059.572378531</v>
      </c>
      <c r="AY40" s="4" t="n">
        <v>2493.33902540215</v>
      </c>
      <c r="AZ40" s="4" t="n">
        <v>161579.642100548</v>
      </c>
      <c r="BA40" s="4" t="n">
        <v>-296125</v>
      </c>
      <c r="BB40" s="4" t="n">
        <v>800</v>
      </c>
      <c r="BC40" s="4" t="n">
        <v>0</v>
      </c>
      <c r="BD40" s="4" t="n">
        <v>0</v>
      </c>
      <c r="BE40" s="4" t="n">
        <v>0.0048</v>
      </c>
      <c r="BF40" s="4" t="n">
        <v>-2366541.67982038</v>
      </c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 t="n">
        <v>0</v>
      </c>
      <c r="CP40" s="4" t="n">
        <v>0</v>
      </c>
      <c r="CQ40" s="4" t="n">
        <v>-437484.488829096</v>
      </c>
      <c r="CR40" s="4"/>
      <c r="CS40" s="4" t="n">
        <v>0</v>
      </c>
      <c r="CT40" s="4" t="n">
        <v>0</v>
      </c>
      <c r="CU40" s="4" t="n">
        <v>-412024.4664</v>
      </c>
      <c r="CV40" s="4" t="n">
        <v>0</v>
      </c>
      <c r="CW40" s="4" t="n">
        <v>0.000900000100955367</v>
      </c>
      <c r="CX40" s="4" t="n">
        <v>0</v>
      </c>
      <c r="CY40" s="4"/>
      <c r="CZ40" s="4" t="n">
        <v>0</v>
      </c>
      <c r="DA40" s="4"/>
      <c r="DB40" s="4" t="n">
        <v>-83290</v>
      </c>
      <c r="DC40" s="4" t="n">
        <v>0</v>
      </c>
      <c r="DD40" s="4" t="n">
        <v>2493.33902540215</v>
      </c>
      <c r="DE40" s="4" t="n">
        <v>0</v>
      </c>
      <c r="DF40" s="4" t="n">
        <v>2493.33902540215</v>
      </c>
      <c r="DG40" s="4"/>
      <c r="DH40" s="4" t="n">
        <v>1296451.61050001</v>
      </c>
      <c r="DI40" s="4" t="n">
        <v>456688.544550002</v>
      </c>
      <c r="DJ40" s="4" t="n">
        <v>0</v>
      </c>
      <c r="DK40" s="4"/>
      <c r="DL40" s="4"/>
      <c r="DM40" s="4" t="n">
        <v>1753140.15505001</v>
      </c>
      <c r="DN40" s="4"/>
      <c r="DO40" s="4"/>
      <c r="DP40" s="4" t="n">
        <f aca="false">D40+AI40</f>
        <v>-1587471.72987356</v>
      </c>
      <c r="DQ40" s="4" t="n">
        <f aca="false">E40</f>
        <v>-563594.80982738</v>
      </c>
      <c r="DR40" s="4" t="n">
        <f aca="false">G40+AE40</f>
        <v>3776933.10164271</v>
      </c>
      <c r="DS40" s="4" t="n">
        <f aca="false">AD40</f>
        <v>19485.6048165526</v>
      </c>
      <c r="DT40" s="4" t="n">
        <f aca="false">AH40</f>
        <v>-97856.9286699061</v>
      </c>
      <c r="DU40" s="4" t="n">
        <f aca="false">AB40+AG40</f>
        <v>-65786.5144220912</v>
      </c>
      <c r="DV40" s="4" t="n">
        <f aca="false">F40+DI40</f>
        <v>-1900267.89563029</v>
      </c>
      <c r="DW40" s="4" t="n">
        <f aca="false">AL40</f>
        <v>-59528.7932260989</v>
      </c>
      <c r="DX40" s="4" t="n">
        <f aca="false">AN40+AK40</f>
        <v>32575.3490887882</v>
      </c>
      <c r="DY40" s="4" t="n">
        <f aca="false">AP40+BE40</f>
        <v>-214.412610379276</v>
      </c>
      <c r="DZ40" s="4" t="n">
        <f aca="false">AQ40</f>
        <v>0.00030123966280371</v>
      </c>
      <c r="EA40" s="4" t="n">
        <f aca="false">H40+DH40+DE40</f>
        <v>1565862.64936784</v>
      </c>
      <c r="EB40" s="4" t="n">
        <f aca="false">AT40+AW40</f>
        <v>20126.7969078087</v>
      </c>
      <c r="EC40" s="4" t="n">
        <f aca="false">AV40+BE40</f>
        <v>-26490.5787699877</v>
      </c>
      <c r="ED40" s="4" t="n">
        <f aca="false">L40+N40</f>
        <v>1948443.25699325</v>
      </c>
      <c r="EE40" s="4" t="n">
        <f aca="false">AZ40+BA40</f>
        <v>-134545.357899452</v>
      </c>
      <c r="EF40" s="4" t="n">
        <f aca="false">R40+P40+X40+BD40+CU40+CW40+DJ40</f>
        <v>3579.26294290123</v>
      </c>
      <c r="EG40" s="4" t="n">
        <f aca="false">Q40</f>
        <v>-0.637734525990603</v>
      </c>
      <c r="EH40" s="4"/>
    </row>
    <row r="41" customFormat="false" ht="12.75" hidden="false" customHeight="false" outlineLevel="0" collapsed="false">
      <c r="C41" s="7" t="n">
        <v>36937</v>
      </c>
      <c r="D41" s="4" t="n">
        <v>-148203.396660394</v>
      </c>
      <c r="E41" s="4" t="n">
        <v>110782.53497911</v>
      </c>
      <c r="F41" s="4" t="n">
        <v>-362710.691232867</v>
      </c>
      <c r="G41" s="4" t="n">
        <v>-788544.50512571</v>
      </c>
      <c r="H41" s="4" t="n">
        <v>166396.173008289</v>
      </c>
      <c r="I41" s="4"/>
      <c r="J41" s="4" t="n">
        <v>0</v>
      </c>
      <c r="K41" s="4"/>
      <c r="L41" s="4" t="n">
        <v>-1071803.63379177</v>
      </c>
      <c r="M41" s="4"/>
      <c r="N41" s="4" t="n">
        <v>97288</v>
      </c>
      <c r="O41" s="4"/>
      <c r="Q41" s="4" t="n">
        <v>0.0795578893747296</v>
      </c>
      <c r="R41" s="4" t="n">
        <v>-556482.136440503</v>
      </c>
      <c r="S41" s="4"/>
      <c r="T41" s="4" t="n">
        <v>0</v>
      </c>
      <c r="U41" s="4"/>
      <c r="V41" s="4" t="n">
        <v>0</v>
      </c>
      <c r="W41" s="4"/>
      <c r="X41" s="4" t="n">
        <v>0</v>
      </c>
      <c r="Y41" s="4"/>
      <c r="Z41" s="4" t="n">
        <v>-2553277.57570596</v>
      </c>
      <c r="AA41" s="4"/>
      <c r="AB41" s="4" t="n">
        <v>29095.7713704426</v>
      </c>
      <c r="AC41" s="4" t="n">
        <v>-7392.41598817516</v>
      </c>
      <c r="AD41" s="4" t="n">
        <v>20587.2963301934</v>
      </c>
      <c r="AE41" s="4" t="n">
        <v>53923.0015858802</v>
      </c>
      <c r="AF41" s="4"/>
      <c r="AG41" s="4" t="n">
        <v>-35863.150756923</v>
      </c>
      <c r="AH41" s="4" t="n">
        <v>63245.9802550001</v>
      </c>
      <c r="AI41" s="4" t="n">
        <v>-3849.63512443855</v>
      </c>
      <c r="AJ41" s="4" t="n">
        <v>82325.9859906953</v>
      </c>
      <c r="AK41" s="4" t="n">
        <v>-55061</v>
      </c>
      <c r="AL41" s="4" t="n">
        <v>9145.54855197063</v>
      </c>
      <c r="AM41" s="4" t="n">
        <v>318.75</v>
      </c>
      <c r="AN41" s="4" t="n">
        <v>-37664.6525723398</v>
      </c>
      <c r="AO41" s="4" t="n">
        <v>0</v>
      </c>
      <c r="AP41" s="4" t="n">
        <v>2686.52510811668</v>
      </c>
      <c r="AQ41" s="4" t="n">
        <v>-1000.41086765582</v>
      </c>
      <c r="AR41" s="4" t="n">
        <v>-26832.9897799083</v>
      </c>
      <c r="AS41" s="4" t="n">
        <v>974.790027151117</v>
      </c>
      <c r="AT41" s="4" t="n">
        <v>-128172.837367223</v>
      </c>
      <c r="AU41" s="4" t="n">
        <v>1996.13101677262</v>
      </c>
      <c r="AV41" s="4" t="n">
        <v>-35065.9883148111</v>
      </c>
      <c r="AW41" s="4" t="n">
        <v>-14111</v>
      </c>
      <c r="AX41" s="4" t="n">
        <v>-161242.694665261</v>
      </c>
      <c r="AY41" s="4" t="n">
        <v>11847.7939103599</v>
      </c>
      <c r="AZ41" s="4" t="n">
        <v>61831.6269680208</v>
      </c>
      <c r="BA41" s="4" t="n">
        <v>45108</v>
      </c>
      <c r="BB41" s="4" t="n">
        <v>0</v>
      </c>
      <c r="BC41" s="4" t="n">
        <v>0</v>
      </c>
      <c r="BD41" s="4" t="n">
        <v>0</v>
      </c>
      <c r="BE41" s="4" t="n">
        <v>0.0294</v>
      </c>
      <c r="BF41" s="4" t="n">
        <v>-43918.0714864532</v>
      </c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 t="n">
        <v>0</v>
      </c>
      <c r="CP41" s="4" t="n">
        <v>0</v>
      </c>
      <c r="CQ41" s="4" t="n">
        <v>-2597195.64719241</v>
      </c>
      <c r="CR41" s="4"/>
      <c r="CS41" s="4" t="n">
        <v>0</v>
      </c>
      <c r="CT41" s="4" t="n">
        <v>0</v>
      </c>
      <c r="CU41" s="4" t="n">
        <v>-951425.294199999</v>
      </c>
      <c r="CV41" s="4" t="n">
        <v>0</v>
      </c>
      <c r="CW41" s="4" t="n">
        <v>0.0044999998062849</v>
      </c>
      <c r="CX41" s="4" t="n">
        <v>0</v>
      </c>
      <c r="CY41" s="4"/>
      <c r="CZ41" s="4" t="n">
        <v>0</v>
      </c>
      <c r="DA41" s="4"/>
      <c r="DB41" s="4" t="n">
        <v>-83290</v>
      </c>
      <c r="DC41" s="4" t="n">
        <v>0</v>
      </c>
      <c r="DD41" s="4" t="n">
        <v>11847.7939103599</v>
      </c>
      <c r="DE41" s="4" t="n">
        <v>0</v>
      </c>
      <c r="DF41" s="4" t="n">
        <v>11847.7939103599</v>
      </c>
      <c r="DG41" s="4"/>
      <c r="DH41" s="4" t="n">
        <v>-314817.696700007</v>
      </c>
      <c r="DI41" s="4" t="n">
        <v>-568980.05503282</v>
      </c>
      <c r="DJ41" s="4" t="n">
        <v>0</v>
      </c>
      <c r="DK41" s="4" t="n">
        <v>0</v>
      </c>
      <c r="DL41" s="4" t="n">
        <v>0</v>
      </c>
      <c r="DM41" s="4" t="n">
        <v>-883797.751732826</v>
      </c>
      <c r="DN41" s="4"/>
      <c r="DO41" s="4"/>
      <c r="DP41" s="4" t="n">
        <f aca="false">D41+AI41</f>
        <v>-152053.031784833</v>
      </c>
      <c r="DQ41" s="4" t="n">
        <f aca="false">E41</f>
        <v>110782.53497911</v>
      </c>
      <c r="DR41" s="4" t="n">
        <f aca="false">G41+AE41</f>
        <v>-734621.50353983</v>
      </c>
      <c r="DS41" s="4" t="n">
        <f aca="false">AD41</f>
        <v>20587.2963301934</v>
      </c>
      <c r="DT41" s="4" t="n">
        <f aca="false">AH41</f>
        <v>63245.9802550001</v>
      </c>
      <c r="DU41" s="4" t="n">
        <f aca="false">AB41+AG41</f>
        <v>-6767.37938648043</v>
      </c>
      <c r="DV41" s="4" t="n">
        <f aca="false">F41+DI41</f>
        <v>-931690.746265687</v>
      </c>
      <c r="DW41" s="4" t="n">
        <f aca="false">AL41</f>
        <v>9145.54855197063</v>
      </c>
      <c r="DX41" s="4" t="n">
        <f aca="false">AN41+AK41</f>
        <v>-92725.6525723398</v>
      </c>
      <c r="DY41" s="4" t="n">
        <f aca="false">AP41+BE41</f>
        <v>2686.55450811668</v>
      </c>
      <c r="DZ41" s="4" t="n">
        <f aca="false">AQ41</f>
        <v>-1000.41086765582</v>
      </c>
      <c r="EA41" s="4" t="n">
        <f aca="false">H41+DH41+DE41</f>
        <v>-148421.523691718</v>
      </c>
      <c r="EB41" s="4" t="n">
        <f aca="false">AT41+AW41</f>
        <v>-142283.837367223</v>
      </c>
      <c r="EC41" s="4" t="n">
        <f aca="false">AV41+BE41</f>
        <v>-35065.9589148111</v>
      </c>
      <c r="ED41" s="4" t="n">
        <f aca="false">L41+N41</f>
        <v>-974515.633791774</v>
      </c>
      <c r="EE41" s="4" t="n">
        <f aca="false">AZ41+BA41</f>
        <v>106939.626968021</v>
      </c>
      <c r="EF41" s="4" t="n">
        <f aca="false">R41+P41+X41+BD41+CU41+CW41+DJ41</f>
        <v>-1507907.4261405</v>
      </c>
      <c r="EG41" s="4" t="n">
        <f aca="false">Q41</f>
        <v>0.0795578893747296</v>
      </c>
      <c r="EH41" s="4"/>
    </row>
    <row r="42" customFormat="false" ht="12.75" hidden="false" customHeight="false" outlineLevel="0" collapsed="false">
      <c r="C42" s="7" t="n">
        <v>36938</v>
      </c>
      <c r="D42" s="4" t="n">
        <v>802675.345341647</v>
      </c>
      <c r="E42" s="4" t="n">
        <v>420096.850264082</v>
      </c>
      <c r="F42" s="4" t="n">
        <v>-570481.781983383</v>
      </c>
      <c r="G42" s="4" t="n">
        <v>-235400.97484688</v>
      </c>
      <c r="H42" s="4" t="n">
        <v>-561900.70215868</v>
      </c>
      <c r="I42" s="4"/>
      <c r="J42" s="4" t="n">
        <v>0</v>
      </c>
      <c r="K42" s="4"/>
      <c r="L42" s="4" t="n">
        <v>1000913.97673237</v>
      </c>
      <c r="M42" s="4"/>
      <c r="N42" s="4" t="n">
        <v>-78103</v>
      </c>
      <c r="O42" s="4"/>
      <c r="Q42" s="4" t="n">
        <v>-1.86919851706221</v>
      </c>
      <c r="R42" s="4" t="n">
        <v>-883989.21217187</v>
      </c>
      <c r="S42" s="4"/>
      <c r="T42" s="4" t="n">
        <v>0</v>
      </c>
      <c r="U42" s="4"/>
      <c r="V42" s="4" t="n">
        <v>0</v>
      </c>
      <c r="W42" s="4"/>
      <c r="X42" s="4" t="n">
        <v>0</v>
      </c>
      <c r="Y42" s="4"/>
      <c r="Z42" s="4" t="n">
        <v>-106191.368021229</v>
      </c>
      <c r="AA42" s="4"/>
      <c r="AB42" s="4" t="n">
        <v>-5603.75948224825</v>
      </c>
      <c r="AC42" s="4" t="n">
        <v>17033.6356691504</v>
      </c>
      <c r="AD42" s="4" t="n">
        <v>-32480.6219729575</v>
      </c>
      <c r="AE42" s="4" t="n">
        <v>3.75712261302397E-009</v>
      </c>
      <c r="AF42" s="4"/>
      <c r="AG42" s="4" t="n">
        <v>-31494.6713445233</v>
      </c>
      <c r="AH42" s="4" t="n">
        <v>-59718.9909016942</v>
      </c>
      <c r="AI42" s="4" t="n">
        <v>-22304.0812479479</v>
      </c>
      <c r="AJ42" s="4" t="n">
        <v>1088203.70632551</v>
      </c>
      <c r="AK42" s="4" t="n">
        <v>4949</v>
      </c>
      <c r="AL42" s="4" t="n">
        <v>-36273.3580362601</v>
      </c>
      <c r="AM42" s="4" t="n">
        <v>-750</v>
      </c>
      <c r="AN42" s="4" t="n">
        <v>17770.2316860337</v>
      </c>
      <c r="AO42" s="4" t="n">
        <v>0</v>
      </c>
      <c r="AP42" s="4" t="n">
        <v>-33384.9708240265</v>
      </c>
      <c r="AQ42" s="4" t="n">
        <v>-4979.14901288506</v>
      </c>
      <c r="AR42" s="4" t="n">
        <v>-56867.246187138</v>
      </c>
      <c r="AS42" s="4" t="n">
        <v>1511.00001907349</v>
      </c>
      <c r="AT42" s="4" t="n">
        <v>-17738.936742059</v>
      </c>
      <c r="AU42" s="4" t="n">
        <v>16.2039963702409</v>
      </c>
      <c r="AV42" s="4" t="n">
        <v>16067.8617720364</v>
      </c>
      <c r="AW42" s="4" t="n">
        <v>-30893</v>
      </c>
      <c r="AX42" s="4" t="n">
        <v>-1654.87097365245</v>
      </c>
      <c r="AY42" s="4" t="n">
        <v>2715.24872373859</v>
      </c>
      <c r="AZ42" s="4" t="n">
        <v>18334.1216606747</v>
      </c>
      <c r="BA42" s="4" t="n">
        <v>-1744</v>
      </c>
      <c r="BB42" s="4" t="n">
        <v>0</v>
      </c>
      <c r="BC42" s="4" t="n">
        <v>0</v>
      </c>
      <c r="BD42" s="4" t="n">
        <v>0</v>
      </c>
      <c r="BE42" s="4" t="n">
        <v>0.0029</v>
      </c>
      <c r="BF42" s="4" t="n">
        <v>1048015.7108254</v>
      </c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 t="n">
        <v>0</v>
      </c>
      <c r="CP42" s="4" t="n">
        <v>0</v>
      </c>
      <c r="CQ42" s="4" t="n">
        <v>941824.342804168</v>
      </c>
      <c r="CR42" s="4"/>
      <c r="CS42" s="4" t="n">
        <v>0</v>
      </c>
      <c r="CT42" s="4" t="n">
        <v>0</v>
      </c>
      <c r="CU42" s="4" t="n">
        <v>-1148937.5971</v>
      </c>
      <c r="CV42" s="4" t="n">
        <v>0</v>
      </c>
      <c r="CW42" s="4" t="n">
        <v>0.000200000125914812</v>
      </c>
      <c r="CX42" s="4" t="n">
        <v>0</v>
      </c>
      <c r="CY42" s="4"/>
      <c r="CZ42" s="4" t="n">
        <v>0</v>
      </c>
      <c r="DA42" s="4"/>
      <c r="DB42" s="4" t="n">
        <v>-83290</v>
      </c>
      <c r="DC42" s="4" t="n">
        <v>0</v>
      </c>
      <c r="DD42" s="4" t="n">
        <v>2715.24872373859</v>
      </c>
      <c r="DE42" s="4" t="n">
        <v>0</v>
      </c>
      <c r="DF42" s="4" t="n">
        <v>2715.24872373859</v>
      </c>
      <c r="DG42" s="4"/>
      <c r="DH42" s="4" t="n">
        <v>14208.481099993</v>
      </c>
      <c r="DI42" s="4" t="n">
        <v>-546149.501320213</v>
      </c>
      <c r="DJ42" s="4" t="n">
        <v>0</v>
      </c>
      <c r="DK42" s="4" t="n">
        <v>0</v>
      </c>
      <c r="DL42" s="4" t="n">
        <v>0</v>
      </c>
      <c r="DM42" s="4" t="n">
        <v>-531941.02022022</v>
      </c>
      <c r="DN42" s="4"/>
      <c r="DO42" s="4"/>
      <c r="DP42" s="4" t="n">
        <f aca="false">D42+AI42</f>
        <v>780371.264093699</v>
      </c>
      <c r="DQ42" s="4" t="n">
        <f aca="false">E42</f>
        <v>420096.850264082</v>
      </c>
      <c r="DR42" s="4" t="n">
        <f aca="false">G42+AE42</f>
        <v>-235400.974846876</v>
      </c>
      <c r="DS42" s="4" t="n">
        <f aca="false">AD42</f>
        <v>-32480.6219729575</v>
      </c>
      <c r="DT42" s="4" t="n">
        <f aca="false">AH42</f>
        <v>-59718.9909016942</v>
      </c>
      <c r="DU42" s="4" t="n">
        <f aca="false">AB42+AG42</f>
        <v>-37098.4308267715</v>
      </c>
      <c r="DV42" s="4" t="n">
        <f aca="false">F42+DI42</f>
        <v>-1116631.2833036</v>
      </c>
      <c r="DW42" s="4" t="n">
        <f aca="false">AL42</f>
        <v>-36273.3580362601</v>
      </c>
      <c r="DX42" s="4" t="n">
        <f aca="false">AN42+AK42</f>
        <v>22719.2316860337</v>
      </c>
      <c r="DY42" s="4" t="n">
        <f aca="false">AP42+BE42</f>
        <v>-33384.9679240265</v>
      </c>
      <c r="DZ42" s="4" t="n">
        <f aca="false">AQ42</f>
        <v>-4979.14901288506</v>
      </c>
      <c r="EA42" s="4" t="n">
        <f aca="false">H42+DH42+DE42</f>
        <v>-547692.221058687</v>
      </c>
      <c r="EB42" s="4" t="n">
        <f aca="false">AT42+AW42</f>
        <v>-48631.936742059</v>
      </c>
      <c r="EC42" s="4" t="n">
        <f aca="false">AV42+BE42</f>
        <v>16067.8646720364</v>
      </c>
      <c r="ED42" s="4" t="n">
        <f aca="false">L42+N42</f>
        <v>922810.976732372</v>
      </c>
      <c r="EE42" s="4" t="n">
        <f aca="false">AZ42+BA42</f>
        <v>16590.1216606747</v>
      </c>
      <c r="EF42" s="4" t="n">
        <f aca="false">R42+P42+X42+BD42+CU42+CW42+DJ42</f>
        <v>-2032926.80907187</v>
      </c>
      <c r="EG42" s="4" t="n">
        <f aca="false">Q42</f>
        <v>-1.86919851706221</v>
      </c>
      <c r="EH42" s="4"/>
    </row>
    <row r="43" customFormat="false" ht="12.75" hidden="false" customHeight="false" outlineLevel="0" collapsed="false">
      <c r="C43" s="7" t="n">
        <v>36942</v>
      </c>
      <c r="D43" s="4" t="n">
        <v>-575779.608485714</v>
      </c>
      <c r="E43" s="4" t="n">
        <v>-867911.860025785</v>
      </c>
      <c r="F43" s="4" t="n">
        <v>-15964.7525152554</v>
      </c>
      <c r="G43" s="4" t="n">
        <v>329450.700719882</v>
      </c>
      <c r="H43" s="4" t="n">
        <v>494323.257315117</v>
      </c>
      <c r="I43" s="4"/>
      <c r="J43" s="4" t="n">
        <v>0</v>
      </c>
      <c r="K43" s="4"/>
      <c r="L43" s="4" t="n">
        <v>-237110.601018462</v>
      </c>
      <c r="M43" s="4"/>
      <c r="N43" s="4" t="n">
        <v>-465317</v>
      </c>
      <c r="O43" s="4"/>
      <c r="Q43" s="4" t="n">
        <v>6.73878148065692</v>
      </c>
      <c r="R43" s="4" t="n">
        <v>-1314766.99317912</v>
      </c>
      <c r="S43" s="4"/>
      <c r="T43" s="4" t="n">
        <v>0</v>
      </c>
      <c r="U43" s="4"/>
      <c r="V43" s="4" t="n">
        <v>0</v>
      </c>
      <c r="W43" s="4"/>
      <c r="X43" s="4" t="n">
        <v>0</v>
      </c>
      <c r="Y43" s="4"/>
      <c r="Z43" s="4" t="n">
        <v>-2653070.11840786</v>
      </c>
      <c r="AA43" s="4"/>
      <c r="AB43" s="4" t="n">
        <v>111969.752469598</v>
      </c>
      <c r="AC43" s="4" t="n">
        <v>391941.074743246</v>
      </c>
      <c r="AD43" s="4" t="n">
        <v>47298.7809513849</v>
      </c>
      <c r="AE43" s="4" t="n">
        <v>8.84938344825059E-010</v>
      </c>
      <c r="AF43" s="4"/>
      <c r="AG43" s="4" t="n">
        <v>-25561.015653259</v>
      </c>
      <c r="AH43" s="4" t="n">
        <v>-14952.0370956525</v>
      </c>
      <c r="AI43" s="4" t="n">
        <v>182363.708895195</v>
      </c>
      <c r="AJ43" s="4" t="n">
        <v>-750631.204200987</v>
      </c>
      <c r="AK43" s="4" t="n">
        <v>143175</v>
      </c>
      <c r="AL43" s="4" t="n">
        <v>-23746.0165995115</v>
      </c>
      <c r="AM43" s="4" t="n">
        <v>1943.03000343324</v>
      </c>
      <c r="AN43" s="4" t="n">
        <v>-239533.996263805</v>
      </c>
      <c r="AO43" s="4" t="n">
        <v>0</v>
      </c>
      <c r="AP43" s="4" t="n">
        <v>-154312.204668877</v>
      </c>
      <c r="AQ43" s="4" t="n">
        <v>-10371.7059263143</v>
      </c>
      <c r="AR43" s="4" t="n">
        <v>-427963.923458508</v>
      </c>
      <c r="AS43" s="4" t="n">
        <v>-9260.50964238696</v>
      </c>
      <c r="AT43" s="4" t="n">
        <v>-100252.097684877</v>
      </c>
      <c r="AU43" s="4" t="n">
        <v>-8525.97520468</v>
      </c>
      <c r="AV43" s="4" t="n">
        <v>-115659.336090032</v>
      </c>
      <c r="AW43" s="4" t="n">
        <v>38090</v>
      </c>
      <c r="AX43" s="4" t="n">
        <v>-224437.408979589</v>
      </c>
      <c r="AY43" s="4" t="n">
        <v>2327.18245515361</v>
      </c>
      <c r="AZ43" s="4" t="n">
        <v>67097.1791840182</v>
      </c>
      <c r="BA43" s="4" t="n">
        <v>-183125</v>
      </c>
      <c r="BB43" s="4" t="n">
        <v>0</v>
      </c>
      <c r="BC43" s="4" t="n">
        <v>0</v>
      </c>
      <c r="BD43" s="4" t="n">
        <v>0</v>
      </c>
      <c r="BE43" s="4" t="n">
        <v>0.0029</v>
      </c>
      <c r="BF43" s="4" t="n">
        <v>-1335935.35745507</v>
      </c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 t="n">
        <v>0</v>
      </c>
      <c r="CP43" s="4" t="n">
        <v>0</v>
      </c>
      <c r="CQ43" s="4" t="n">
        <v>-3989005.47586292</v>
      </c>
      <c r="CR43" s="4"/>
      <c r="CS43" s="4" t="n">
        <v>0</v>
      </c>
      <c r="CT43" s="4" t="n">
        <v>0</v>
      </c>
      <c r="CU43" s="4" t="n">
        <v>42898.7922</v>
      </c>
      <c r="CV43" s="4" t="n">
        <v>0</v>
      </c>
      <c r="CW43" s="4" t="n">
        <v>0.000200000125914812</v>
      </c>
      <c r="CX43" s="4" t="n">
        <v>0</v>
      </c>
      <c r="CY43" s="4"/>
      <c r="CZ43" s="4" t="n">
        <v>0</v>
      </c>
      <c r="DA43" s="4"/>
      <c r="DB43" s="4" t="n">
        <v>-83290</v>
      </c>
      <c r="DC43" s="4" t="n">
        <v>0</v>
      </c>
      <c r="DD43" s="4" t="n">
        <v>2327.18245515361</v>
      </c>
      <c r="DE43" s="4" t="n">
        <v>0</v>
      </c>
      <c r="DF43" s="4" t="n">
        <v>2327.18245515361</v>
      </c>
      <c r="DG43" s="4"/>
      <c r="DH43" s="4" t="n">
        <v>1122045.1805</v>
      </c>
      <c r="DI43" s="4" t="n">
        <v>1614081.51436368</v>
      </c>
      <c r="DJ43" s="4" t="n">
        <v>0</v>
      </c>
      <c r="DK43" s="4" t="n">
        <v>0</v>
      </c>
      <c r="DL43" s="4" t="n">
        <v>0</v>
      </c>
      <c r="DM43" s="4" t="n">
        <v>2736126.69486368</v>
      </c>
      <c r="DN43" s="4"/>
      <c r="DO43" s="4"/>
      <c r="DP43" s="4" t="n">
        <f aca="false">D43+AI43</f>
        <v>-393415.899590519</v>
      </c>
      <c r="DQ43" s="4" t="n">
        <f aca="false">E43</f>
        <v>-867911.860025785</v>
      </c>
      <c r="DR43" s="4" t="n">
        <f aca="false">G43+AE43</f>
        <v>329450.700719883</v>
      </c>
      <c r="DS43" s="4" t="n">
        <f aca="false">AD43</f>
        <v>47298.7809513849</v>
      </c>
      <c r="DT43" s="4" t="n">
        <f aca="false">AH43</f>
        <v>-14952.0370956525</v>
      </c>
      <c r="DU43" s="4" t="n">
        <f aca="false">AB43+AG43</f>
        <v>86408.7368163386</v>
      </c>
      <c r="DV43" s="4" t="n">
        <f aca="false">F43+DI43</f>
        <v>1598116.76184842</v>
      </c>
      <c r="DW43" s="4" t="n">
        <f aca="false">AL43</f>
        <v>-23746.0165995115</v>
      </c>
      <c r="DX43" s="4" t="n">
        <f aca="false">AN43+AK43</f>
        <v>-96358.9962638054</v>
      </c>
      <c r="DY43" s="4" t="n">
        <f aca="false">AP43+BE43</f>
        <v>-154312.201768877</v>
      </c>
      <c r="DZ43" s="4" t="n">
        <f aca="false">AQ43</f>
        <v>-10371.7059263143</v>
      </c>
      <c r="EA43" s="4" t="n">
        <f aca="false">H43+DH43+DE43</f>
        <v>1616368.43781512</v>
      </c>
      <c r="EB43" s="4" t="n">
        <f aca="false">AT43+AW43</f>
        <v>-62162.0976848772</v>
      </c>
      <c r="EC43" s="4" t="n">
        <f aca="false">AV43+BE43</f>
        <v>-115659.333190032</v>
      </c>
      <c r="ED43" s="4" t="n">
        <f aca="false">L43+N43</f>
        <v>-702427.601018462</v>
      </c>
      <c r="EE43" s="4" t="n">
        <f aca="false">AZ43+BA43</f>
        <v>-116027.820815982</v>
      </c>
      <c r="EF43" s="4" t="n">
        <f aca="false">R43+P43+X43+BD43+CU43+CW43+DJ43</f>
        <v>-1271868.20077912</v>
      </c>
      <c r="EG43" s="4" t="n">
        <f aca="false">Q43</f>
        <v>6.73878148065692</v>
      </c>
      <c r="EH43" s="4"/>
    </row>
    <row r="44" customFormat="false" ht="12.75" hidden="false" customHeight="false" outlineLevel="0" collapsed="false">
      <c r="C44" s="7" t="n">
        <v>36943</v>
      </c>
      <c r="D44" s="4" t="n">
        <v>-1206273.03963691</v>
      </c>
      <c r="E44" s="4" t="n">
        <v>68702.6579165562</v>
      </c>
      <c r="F44" s="4" t="n">
        <v>-2930635.74322392</v>
      </c>
      <c r="G44" s="4" t="n">
        <v>-295038.981048598</v>
      </c>
      <c r="H44" s="4" t="n">
        <v>-3679089.1930244</v>
      </c>
      <c r="I44" s="4"/>
      <c r="J44" s="4" t="n">
        <v>0</v>
      </c>
      <c r="K44" s="4"/>
      <c r="L44" s="4" t="n">
        <v>-1034658.29770268</v>
      </c>
      <c r="M44" s="4"/>
      <c r="N44" s="4" t="n">
        <v>46315</v>
      </c>
      <c r="O44" s="4"/>
      <c r="Q44" s="4" t="n">
        <v>-0.25834378338086</v>
      </c>
      <c r="R44" s="4" t="n">
        <v>-1494914.93825139</v>
      </c>
      <c r="S44" s="4"/>
      <c r="T44" s="4" t="n">
        <v>0</v>
      </c>
      <c r="U44" s="4"/>
      <c r="V44" s="4" t="n">
        <v>0</v>
      </c>
      <c r="W44" s="4"/>
      <c r="X44" s="4" t="n">
        <v>0</v>
      </c>
      <c r="Y44" s="4"/>
      <c r="Z44" s="4" t="n">
        <v>-10525592.7933151</v>
      </c>
      <c r="AA44" s="4"/>
      <c r="AB44" s="4" t="n">
        <v>32256.0898356588</v>
      </c>
      <c r="AC44" s="4" t="n">
        <v>11997.6579285111</v>
      </c>
      <c r="AD44" s="4" t="n">
        <v>53244.4227372417</v>
      </c>
      <c r="AE44" s="4" t="n">
        <v>4.65661287307739E-010</v>
      </c>
      <c r="AF44" s="4"/>
      <c r="AG44" s="4" t="n">
        <v>-35945.566992956</v>
      </c>
      <c r="AH44" s="4" t="n">
        <v>78232.9002215955</v>
      </c>
      <c r="AI44" s="4" t="n">
        <v>-7775.37765000007</v>
      </c>
      <c r="AJ44" s="4" t="n">
        <v>-1005560.25564031</v>
      </c>
      <c r="AK44" s="4" t="n">
        <v>84682</v>
      </c>
      <c r="AL44" s="4" t="n">
        <v>-135811.750118927</v>
      </c>
      <c r="AM44" s="4" t="n">
        <v>0</v>
      </c>
      <c r="AN44" s="4" t="n">
        <v>-58168.8898474082</v>
      </c>
      <c r="AO44" s="4" t="n">
        <v>0</v>
      </c>
      <c r="AP44" s="4" t="n">
        <v>-6186.96763863135</v>
      </c>
      <c r="AQ44" s="4" t="n">
        <v>13493.6764266465</v>
      </c>
      <c r="AR44" s="4" t="n">
        <v>-186673.93117832</v>
      </c>
      <c r="AS44" s="4" t="n">
        <v>1673.50005477667</v>
      </c>
      <c r="AT44" s="4" t="n">
        <v>-136698.696992447</v>
      </c>
      <c r="AU44" s="4" t="n">
        <v>-1.7189419164788</v>
      </c>
      <c r="AV44" s="4" t="n">
        <v>-41354.7020994541</v>
      </c>
      <c r="AW44" s="4" t="n">
        <v>48619</v>
      </c>
      <c r="AX44" s="4" t="n">
        <v>-178055.118033818</v>
      </c>
      <c r="AY44" s="4" t="n">
        <v>-294.728288425307</v>
      </c>
      <c r="AZ44" s="4" t="n">
        <v>92115.6252575759</v>
      </c>
      <c r="BA44" s="4" t="n">
        <v>-65294</v>
      </c>
      <c r="BB44" s="4" t="n">
        <v>0</v>
      </c>
      <c r="BC44" s="4" t="n">
        <v>0</v>
      </c>
      <c r="BD44" s="4" t="n">
        <v>0</v>
      </c>
      <c r="BE44" s="4" t="n">
        <v>29411.0227</v>
      </c>
      <c r="BF44" s="4" t="n">
        <v>-1278173.67959487</v>
      </c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 t="n">
        <v>0</v>
      </c>
      <c r="CP44" s="4" t="n">
        <v>0</v>
      </c>
      <c r="CQ44" s="4" t="n">
        <v>-11803766.47291</v>
      </c>
      <c r="CR44" s="4"/>
      <c r="CS44" s="4" t="n">
        <v>0</v>
      </c>
      <c r="CT44" s="4" t="n">
        <v>0</v>
      </c>
      <c r="CU44" s="4" t="n">
        <v>-118438.4588</v>
      </c>
      <c r="CV44" s="4" t="n">
        <v>0</v>
      </c>
      <c r="CW44" s="4" t="n">
        <v>0.00349999987520278</v>
      </c>
      <c r="CX44" s="4" t="n">
        <v>0</v>
      </c>
      <c r="CY44" s="4"/>
      <c r="CZ44" s="4" t="n">
        <v>0</v>
      </c>
      <c r="DA44" s="4"/>
      <c r="DB44" s="4" t="n">
        <v>-83290</v>
      </c>
      <c r="DC44" s="4" t="n">
        <v>0</v>
      </c>
      <c r="DD44" s="4" t="n">
        <v>-294.728288425307</v>
      </c>
      <c r="DE44" s="4" t="n">
        <v>0</v>
      </c>
      <c r="DF44" s="4" t="n">
        <v>-294.728288425307</v>
      </c>
      <c r="DG44" s="4"/>
      <c r="DH44" s="4" t="n">
        <v>657379.334899992</v>
      </c>
      <c r="DI44" s="4" t="n">
        <v>1088817.6705</v>
      </c>
      <c r="DJ44" s="4" t="n">
        <v>0</v>
      </c>
      <c r="DK44" s="4" t="n">
        <v>0</v>
      </c>
      <c r="DL44" s="4" t="n">
        <v>0</v>
      </c>
      <c r="DM44" s="4" t="n">
        <v>1746197.00539999</v>
      </c>
      <c r="DN44" s="4"/>
      <c r="DO44" s="4"/>
      <c r="DP44" s="4" t="n">
        <f aca="false">D44+AI44</f>
        <v>-1214048.41728691</v>
      </c>
      <c r="DQ44" s="4" t="n">
        <f aca="false">E44</f>
        <v>68702.6579165562</v>
      </c>
      <c r="DR44" s="4" t="n">
        <f aca="false">G44+AE44</f>
        <v>-295038.981048598</v>
      </c>
      <c r="DS44" s="4" t="n">
        <f aca="false">AD44</f>
        <v>53244.4227372417</v>
      </c>
      <c r="DT44" s="4" t="n">
        <f aca="false">AH44</f>
        <v>78232.9002215955</v>
      </c>
      <c r="DU44" s="4" t="n">
        <f aca="false">AB44+AG44</f>
        <v>-3689.47715729728</v>
      </c>
      <c r="DV44" s="4" t="n">
        <f aca="false">F44+DI44</f>
        <v>-1841818.07272392</v>
      </c>
      <c r="DW44" s="4" t="n">
        <f aca="false">AL44</f>
        <v>-135811.750118927</v>
      </c>
      <c r="DX44" s="4" t="n">
        <f aca="false">AN44+AK44</f>
        <v>26513.1101525918</v>
      </c>
      <c r="DY44" s="4" t="n">
        <f aca="false">AP44+BE44</f>
        <v>23224.0550613687</v>
      </c>
      <c r="DZ44" s="4" t="n">
        <f aca="false">AQ44</f>
        <v>13493.6764266465</v>
      </c>
      <c r="EA44" s="4" t="n">
        <f aca="false">H44+DH44+DE44</f>
        <v>-3021709.8581244</v>
      </c>
      <c r="EB44" s="4" t="n">
        <f aca="false">AT44+AW44</f>
        <v>-88079.6969924473</v>
      </c>
      <c r="EC44" s="4" t="n">
        <f aca="false">AV44+BE44</f>
        <v>-11943.6793994541</v>
      </c>
      <c r="ED44" s="4" t="n">
        <f aca="false">L44+N44</f>
        <v>-988343.297702684</v>
      </c>
      <c r="EE44" s="4" t="n">
        <f aca="false">AZ44+BA44</f>
        <v>26821.6252575759</v>
      </c>
      <c r="EF44" s="4" t="n">
        <f aca="false">R44+P44+X44+BD44+CU44+CW44+DJ44</f>
        <v>-1613353.39355139</v>
      </c>
      <c r="EG44" s="4" t="n">
        <f aca="false">Q44</f>
        <v>-0.25834378338086</v>
      </c>
      <c r="EH44" s="4"/>
    </row>
    <row r="45" customFormat="false" ht="12.75" hidden="false" customHeight="false" outlineLevel="0" collapsed="false">
      <c r="C45" s="7" t="n">
        <v>36944</v>
      </c>
      <c r="D45" s="4" t="n">
        <v>296748.635969772</v>
      </c>
      <c r="E45" s="4" t="n">
        <v>-334394.094450769</v>
      </c>
      <c r="F45" s="4" t="n">
        <v>1059703.8926087</v>
      </c>
      <c r="G45" s="4" t="n">
        <v>-24493.6055437569</v>
      </c>
      <c r="H45" s="4" t="n">
        <v>-284829.47873273</v>
      </c>
      <c r="I45" s="4"/>
      <c r="J45" s="4" t="n">
        <v>0</v>
      </c>
      <c r="K45" s="4"/>
      <c r="L45" s="4" t="n">
        <v>178536.221531299</v>
      </c>
      <c r="M45" s="4"/>
      <c r="N45" s="4" t="n">
        <v>-35940</v>
      </c>
      <c r="O45" s="4"/>
      <c r="Q45" s="4" t="n">
        <v>-14.3334466641054</v>
      </c>
      <c r="R45" s="4" t="n">
        <v>-2074503.74689974</v>
      </c>
      <c r="S45" s="4"/>
      <c r="T45" s="4" t="n">
        <v>0</v>
      </c>
      <c r="U45" s="4"/>
      <c r="V45" s="4" t="n">
        <v>0</v>
      </c>
      <c r="W45" s="4"/>
      <c r="X45" s="4" t="n">
        <v>0</v>
      </c>
      <c r="Y45" s="4"/>
      <c r="Z45" s="4" t="n">
        <v>-1219186.50896389</v>
      </c>
      <c r="AA45" s="4"/>
      <c r="AB45" s="4" t="n">
        <v>3367.78002931441</v>
      </c>
      <c r="AC45" s="4" t="n">
        <v>5421.64777145757</v>
      </c>
      <c r="AD45" s="4" t="n">
        <v>-19785.22055648</v>
      </c>
      <c r="AE45" s="4" t="n">
        <v>1.85355020221323E-009</v>
      </c>
      <c r="AF45" s="4"/>
      <c r="AG45" s="4" t="n">
        <v>-461.431580376986</v>
      </c>
      <c r="AH45" s="4" t="n">
        <v>-46732.9802975259</v>
      </c>
      <c r="AI45" s="4" t="n">
        <v>-10041.5288778687</v>
      </c>
      <c r="AJ45" s="4" t="n">
        <v>-105877.191992475</v>
      </c>
      <c r="AK45" s="4" t="n">
        <v>-14546</v>
      </c>
      <c r="AL45" s="4" t="n">
        <v>64659.8385701282</v>
      </c>
      <c r="AM45" s="4" t="n">
        <v>-1165.38999761582</v>
      </c>
      <c r="AN45" s="4" t="n">
        <v>59356.6140243502</v>
      </c>
      <c r="AO45" s="4" t="n">
        <v>0</v>
      </c>
      <c r="AP45" s="4" t="n">
        <v>-17146.969191432</v>
      </c>
      <c r="AQ45" s="4" t="n">
        <v>-29.7899646983133</v>
      </c>
      <c r="AR45" s="4" t="n">
        <v>106839.693438348</v>
      </c>
      <c r="AS45" s="4" t="n">
        <v>4601.7360219776</v>
      </c>
      <c r="AT45" s="4" t="n">
        <v>140198.986816328</v>
      </c>
      <c r="AU45" s="4" t="n">
        <v>-1.6553320211824</v>
      </c>
      <c r="AV45" s="4" t="n">
        <v>-10335.1467676904</v>
      </c>
      <c r="AW45" s="4" t="n">
        <v>-18374</v>
      </c>
      <c r="AX45" s="4" t="n">
        <v>129862.184716616</v>
      </c>
      <c r="AY45" s="4" t="n">
        <v>169.313957107894</v>
      </c>
      <c r="AZ45" s="4" t="n">
        <v>4007.93032918847</v>
      </c>
      <c r="BA45" s="4" t="n">
        <v>3112</v>
      </c>
      <c r="BB45" s="4" t="n">
        <v>0</v>
      </c>
      <c r="BC45" s="4" t="n">
        <v>0</v>
      </c>
      <c r="BD45" s="4" t="n">
        <v>0</v>
      </c>
      <c r="BE45" s="4" t="n">
        <v>-11766.9501</v>
      </c>
      <c r="BF45" s="4" t="n">
        <v>134832.616491678</v>
      </c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 t="n">
        <v>0</v>
      </c>
      <c r="CP45" s="4" t="n">
        <v>0</v>
      </c>
      <c r="CQ45" s="4" t="n">
        <v>-1084353.89247221</v>
      </c>
      <c r="CR45" s="4"/>
      <c r="CS45" s="4" t="n">
        <v>0</v>
      </c>
      <c r="CT45" s="4" t="n">
        <v>0</v>
      </c>
      <c r="CU45" s="4" t="n">
        <v>-196022.776000001</v>
      </c>
      <c r="CV45" s="4" t="n">
        <v>0</v>
      </c>
      <c r="CW45" s="4" t="n">
        <v>0.0117000001482666</v>
      </c>
      <c r="CX45" s="4" t="n">
        <v>0</v>
      </c>
      <c r="CY45" s="4"/>
      <c r="CZ45" s="4" t="n">
        <v>0</v>
      </c>
      <c r="DA45" s="4"/>
      <c r="DB45" s="4" t="n">
        <v>-83290</v>
      </c>
      <c r="DC45" s="4" t="n">
        <v>0</v>
      </c>
      <c r="DD45" s="4" t="n">
        <v>169.313957107894</v>
      </c>
      <c r="DE45" s="4" t="n">
        <v>0</v>
      </c>
      <c r="DF45" s="4" t="n">
        <v>169.313957107894</v>
      </c>
      <c r="DG45" s="4"/>
      <c r="DH45" s="4" t="n">
        <v>-206211.851999998</v>
      </c>
      <c r="DI45" s="4" t="n">
        <v>-903827.892999426</v>
      </c>
      <c r="DJ45" s="4" t="n">
        <v>0</v>
      </c>
      <c r="DK45" s="4" t="n">
        <v>0</v>
      </c>
      <c r="DL45" s="4" t="n">
        <v>0</v>
      </c>
      <c r="DM45" s="4" t="n">
        <v>-1110039.74499942</v>
      </c>
      <c r="DN45" s="4"/>
      <c r="DO45" s="4"/>
      <c r="DP45" s="4" t="n">
        <f aca="false">D45+AI45</f>
        <v>286707.107091903</v>
      </c>
      <c r="DQ45" s="4" t="n">
        <f aca="false">E45</f>
        <v>-334394.094450769</v>
      </c>
      <c r="DR45" s="4" t="n">
        <f aca="false">G45+AE45</f>
        <v>-24493.605543755</v>
      </c>
      <c r="DS45" s="4" t="n">
        <f aca="false">AD45</f>
        <v>-19785.22055648</v>
      </c>
      <c r="DT45" s="4" t="n">
        <f aca="false">AH45</f>
        <v>-46732.9802975259</v>
      </c>
      <c r="DU45" s="4" t="n">
        <f aca="false">AB45+AG45</f>
        <v>2906.34844893742</v>
      </c>
      <c r="DV45" s="4" t="n">
        <f aca="false">F45+DI45</f>
        <v>155875.999609278</v>
      </c>
      <c r="DW45" s="4" t="n">
        <f aca="false">AL45</f>
        <v>64659.8385701282</v>
      </c>
      <c r="DX45" s="4" t="n">
        <f aca="false">AN45+AK45</f>
        <v>44810.6140243502</v>
      </c>
      <c r="DY45" s="4" t="n">
        <f aca="false">AP45+BE45</f>
        <v>-28913.919291432</v>
      </c>
      <c r="DZ45" s="4" t="n">
        <f aca="false">AQ45</f>
        <v>-29.7899646983133</v>
      </c>
      <c r="EA45" s="4" t="n">
        <f aca="false">H45+DH45+DE45</f>
        <v>-491041.330732728</v>
      </c>
      <c r="EB45" s="4" t="n">
        <f aca="false">AT45+AW45</f>
        <v>121824.986816328</v>
      </c>
      <c r="EC45" s="4" t="n">
        <f aca="false">AV45+BE45</f>
        <v>-22102.0968676904</v>
      </c>
      <c r="ED45" s="4" t="n">
        <f aca="false">L45+N45</f>
        <v>142596.221531299</v>
      </c>
      <c r="EE45" s="4" t="n">
        <f aca="false">AZ45+BA45</f>
        <v>7119.93032918847</v>
      </c>
      <c r="EF45" s="4" t="n">
        <f aca="false">R45+P45+X45+BD45+CU45+CW45+DJ45</f>
        <v>-2270526.51119974</v>
      </c>
      <c r="EG45" s="4" t="n">
        <f aca="false">Q45</f>
        <v>-14.3334466641054</v>
      </c>
      <c r="EH45" s="4"/>
    </row>
    <row r="46" customFormat="false" ht="12.75" hidden="false" customHeight="false" outlineLevel="0" collapsed="false">
      <c r="C46" s="7" t="n">
        <v>36945</v>
      </c>
      <c r="D46" s="4" t="n">
        <v>3629567.91937691</v>
      </c>
      <c r="E46" s="4" t="n">
        <v>1260185.60352897</v>
      </c>
      <c r="F46" s="4" t="n">
        <v>8340374.99274771</v>
      </c>
      <c r="G46" s="4" t="n">
        <v>73500.4243870272</v>
      </c>
      <c r="H46" s="4" t="n">
        <v>1100527.07346672</v>
      </c>
      <c r="I46" s="4"/>
      <c r="J46" s="4" t="n">
        <v>0</v>
      </c>
      <c r="K46" s="4"/>
      <c r="L46" s="4" t="n">
        <v>45485.6952655064</v>
      </c>
      <c r="M46" s="4"/>
      <c r="N46" s="4" t="n">
        <v>-74626</v>
      </c>
      <c r="O46" s="4"/>
      <c r="Q46" s="4" t="n">
        <v>-0.370260366200784</v>
      </c>
      <c r="R46" s="4" t="n">
        <v>-2551384.09763135</v>
      </c>
      <c r="S46" s="4"/>
      <c r="T46" s="4" t="n">
        <v>0</v>
      </c>
      <c r="U46" s="4"/>
      <c r="V46" s="4" t="n">
        <v>0</v>
      </c>
      <c r="W46" s="4"/>
      <c r="X46" s="4" t="n">
        <v>0</v>
      </c>
      <c r="Y46" s="4"/>
      <c r="Z46" s="4" t="n">
        <v>11823631.2408811</v>
      </c>
      <c r="AA46" s="4"/>
      <c r="AB46" s="4" t="n">
        <v>-22898.4264896198</v>
      </c>
      <c r="AC46" s="4" t="n">
        <v>-10739.4035405039</v>
      </c>
      <c r="AD46" s="4" t="n">
        <v>-30588.021364204</v>
      </c>
      <c r="AE46" s="4" t="n">
        <v>82394.6838627573</v>
      </c>
      <c r="AF46" s="4"/>
      <c r="AG46" s="4" t="n">
        <v>-63815.5035565843</v>
      </c>
      <c r="AH46" s="4" t="n">
        <v>-220602.278552794</v>
      </c>
      <c r="AI46" s="4" t="n">
        <v>28136.1502332654</v>
      </c>
      <c r="AJ46" s="4" t="n">
        <v>4651640.7234982</v>
      </c>
      <c r="AK46" s="4" t="n">
        <v>6659</v>
      </c>
      <c r="AL46" s="4" t="n">
        <v>-19037.3156828596</v>
      </c>
      <c r="AM46" s="4" t="n">
        <v>718.999999761581</v>
      </c>
      <c r="AN46" s="4" t="n">
        <v>93161.5679443733</v>
      </c>
      <c r="AO46" s="4" t="n">
        <v>0</v>
      </c>
      <c r="AP46" s="4" t="n">
        <v>-25882.532861175</v>
      </c>
      <c r="AQ46" s="4" t="n">
        <v>-9.51349063037196</v>
      </c>
      <c r="AR46" s="4" t="n">
        <v>48232.2059097083</v>
      </c>
      <c r="AS46" s="4" t="n">
        <v>1082.5000047684</v>
      </c>
      <c r="AT46" s="4" t="n">
        <v>-5481.32550334738</v>
      </c>
      <c r="AU46" s="4" t="n">
        <v>2389.30197605357</v>
      </c>
      <c r="AV46" s="4" t="n">
        <v>-71545.9918825736</v>
      </c>
      <c r="AW46" s="4" t="n">
        <v>-38</v>
      </c>
      <c r="AX46" s="4" t="n">
        <v>-74638.0154098674</v>
      </c>
      <c r="AY46" s="4" t="n">
        <v>116.673508653534</v>
      </c>
      <c r="AZ46" s="4" t="n">
        <v>-40127.5638812599</v>
      </c>
      <c r="BA46" s="4" t="n">
        <v>-11658</v>
      </c>
      <c r="BB46" s="4" t="n">
        <v>0</v>
      </c>
      <c r="BC46" s="4" t="n">
        <v>0</v>
      </c>
      <c r="BD46" s="4" t="n">
        <v>0</v>
      </c>
      <c r="BE46" s="4" t="n">
        <v>4025.8259</v>
      </c>
      <c r="BF46" s="4" t="n">
        <v>4585107.35011678</v>
      </c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 t="n">
        <v>0</v>
      </c>
      <c r="CP46" s="4" t="n">
        <v>0</v>
      </c>
      <c r="CQ46" s="4" t="n">
        <v>16408738.5909979</v>
      </c>
      <c r="CR46" s="4"/>
      <c r="CS46" s="4" t="n">
        <v>0</v>
      </c>
      <c r="CT46" s="4" t="n">
        <v>0</v>
      </c>
      <c r="CU46" s="4" t="n">
        <v>-334669.3613</v>
      </c>
      <c r="CV46" s="4" t="n">
        <v>0</v>
      </c>
      <c r="CW46" s="4" t="n">
        <v>0.00269999983720481</v>
      </c>
      <c r="CX46" s="4" t="n">
        <v>0</v>
      </c>
      <c r="CY46" s="4"/>
      <c r="CZ46" s="4" t="n">
        <v>0</v>
      </c>
      <c r="DA46" s="4"/>
      <c r="DB46" s="4" t="n">
        <v>-83290</v>
      </c>
      <c r="DC46" s="4" t="n">
        <v>0</v>
      </c>
      <c r="DD46" s="4" t="n">
        <v>116.673508653534</v>
      </c>
      <c r="DE46" s="4" t="n">
        <v>0</v>
      </c>
      <c r="DF46" s="4" t="n">
        <v>116.673508653534</v>
      </c>
      <c r="DG46" s="4"/>
      <c r="DH46" s="4" t="n">
        <v>-164817.065400004</v>
      </c>
      <c r="DI46" s="4" t="n">
        <v>-822087.283103123</v>
      </c>
      <c r="DJ46" s="4" t="n">
        <v>0</v>
      </c>
      <c r="DK46" s="4" t="n">
        <v>0</v>
      </c>
      <c r="DL46" s="4" t="n">
        <v>0</v>
      </c>
      <c r="DM46" s="4" t="n">
        <v>-986904.348503128</v>
      </c>
      <c r="DN46" s="4"/>
      <c r="DO46" s="4"/>
      <c r="DP46" s="4" t="n">
        <f aca="false">D46+AI46</f>
        <v>3657704.06961018</v>
      </c>
      <c r="DQ46" s="4" t="n">
        <f aca="false">E46</f>
        <v>1260185.60352897</v>
      </c>
      <c r="DR46" s="4" t="n">
        <f aca="false">G46+AE46</f>
        <v>155895.108249784</v>
      </c>
      <c r="DS46" s="4" t="n">
        <f aca="false">AD46</f>
        <v>-30588.021364204</v>
      </c>
      <c r="DT46" s="4" t="n">
        <f aca="false">AH46</f>
        <v>-220602.278552794</v>
      </c>
      <c r="DU46" s="4" t="n">
        <f aca="false">AB46+AG46</f>
        <v>-86713.9300462041</v>
      </c>
      <c r="DV46" s="4" t="n">
        <f aca="false">F46+DI46</f>
        <v>7518287.70964459</v>
      </c>
      <c r="DW46" s="4" t="n">
        <f aca="false">AL46</f>
        <v>-19037.3156828596</v>
      </c>
      <c r="DX46" s="4" t="n">
        <f aca="false">AN46+AK46</f>
        <v>99820.5679443733</v>
      </c>
      <c r="DY46" s="4" t="n">
        <f aca="false">AP46+BE46</f>
        <v>-21856.706961175</v>
      </c>
      <c r="DZ46" s="4" t="n">
        <f aca="false">AQ46</f>
        <v>-9.51349063037196</v>
      </c>
      <c r="EA46" s="4" t="n">
        <f aca="false">H46+DH46+DE46</f>
        <v>935710.008066715</v>
      </c>
      <c r="EB46" s="4" t="n">
        <f aca="false">AT46+AW46</f>
        <v>-5519.32550334738</v>
      </c>
      <c r="EC46" s="4" t="n">
        <f aca="false">AV46+BE46</f>
        <v>-67520.1659825736</v>
      </c>
      <c r="ED46" s="4" t="n">
        <f aca="false">L46+N46</f>
        <v>-29140.3047344936</v>
      </c>
      <c r="EE46" s="4" t="n">
        <f aca="false">AZ46+BA46</f>
        <v>-51785.5638812599</v>
      </c>
      <c r="EF46" s="4" t="n">
        <f aca="false">R46+P46+X46+BD46+CU46+CW46+DJ46</f>
        <v>-2886053.45623135</v>
      </c>
      <c r="EG46" s="4" t="n">
        <f aca="false">Q46</f>
        <v>-0.370260366200784</v>
      </c>
      <c r="EH46" s="4"/>
    </row>
    <row r="47" customFormat="false" ht="12.75" hidden="false" customHeight="false" outlineLevel="0" collapsed="false">
      <c r="C47" s="7" t="n">
        <v>36948</v>
      </c>
      <c r="D47" s="4" t="n">
        <v>-3111482.04420915</v>
      </c>
      <c r="E47" s="4" t="n">
        <v>562089.09613057</v>
      </c>
      <c r="F47" s="4" t="n">
        <v>-1870448.0392835</v>
      </c>
      <c r="G47" s="4" t="n">
        <v>-177425.403705157</v>
      </c>
      <c r="H47" s="4" t="n">
        <v>1903099.50505995</v>
      </c>
      <c r="I47" s="4"/>
      <c r="J47" s="4" t="n">
        <v>1</v>
      </c>
      <c r="K47" s="4"/>
      <c r="L47" s="4" t="n">
        <v>-34236.5918505415</v>
      </c>
      <c r="M47" s="4"/>
      <c r="N47" s="4" t="n">
        <v>58597</v>
      </c>
      <c r="O47" s="4"/>
      <c r="Q47" s="4" t="n">
        <v>-1.39124548002823</v>
      </c>
      <c r="R47" s="4" t="n">
        <v>7157644.15644812</v>
      </c>
      <c r="S47" s="4"/>
      <c r="T47" s="4" t="n">
        <v>0</v>
      </c>
      <c r="U47" s="4"/>
      <c r="V47" s="4" t="n">
        <v>0</v>
      </c>
      <c r="W47" s="4"/>
      <c r="X47" s="4" t="n">
        <v>0</v>
      </c>
      <c r="Y47" s="4"/>
      <c r="Z47" s="4" t="n">
        <v>4487837.28734481</v>
      </c>
      <c r="AA47" s="4"/>
      <c r="AB47" s="4" t="n">
        <v>-30566.4710666513</v>
      </c>
      <c r="AC47" s="4" t="n">
        <v>-66637.7051835622</v>
      </c>
      <c r="AD47" s="4" t="n">
        <v>-74805.9861534748</v>
      </c>
      <c r="AE47" s="4" t="n">
        <v>-0.0583790866853633</v>
      </c>
      <c r="AF47" s="4"/>
      <c r="AG47" s="4" t="n">
        <v>-216580.006258764</v>
      </c>
      <c r="AH47" s="4" t="n">
        <v>-59220.5920703844</v>
      </c>
      <c r="AI47" s="4" t="n">
        <v>40418.3891425652</v>
      </c>
      <c r="AJ47" s="4" t="n">
        <v>-2956785.37804793</v>
      </c>
      <c r="AK47" s="4" t="n">
        <v>40591</v>
      </c>
      <c r="AL47" s="4" t="n">
        <v>103738.944939744</v>
      </c>
      <c r="AM47" s="4" t="n">
        <v>-647.645033836379</v>
      </c>
      <c r="AN47" s="4" t="n">
        <v>138162.858042474</v>
      </c>
      <c r="AO47" s="4" t="n">
        <v>0</v>
      </c>
      <c r="AP47" s="4" t="n">
        <v>6568.73006880749</v>
      </c>
      <c r="AQ47" s="4" t="n">
        <v>-17.4182279414381</v>
      </c>
      <c r="AR47" s="4" t="n">
        <v>248453.114823084</v>
      </c>
      <c r="AS47" s="4" t="n">
        <v>18050.5792222456</v>
      </c>
      <c r="AT47" s="4" t="n">
        <v>68008.4605636513</v>
      </c>
      <c r="AU47" s="4" t="n">
        <v>1404.48176341708</v>
      </c>
      <c r="AV47" s="4" t="n">
        <v>-4359.87801384577</v>
      </c>
      <c r="AW47" s="4" t="n">
        <v>47600</v>
      </c>
      <c r="AX47" s="4" t="n">
        <v>65053.0643132226</v>
      </c>
      <c r="AY47" s="4" t="n">
        <v>-286.314323153521</v>
      </c>
      <c r="AZ47" s="4" t="n">
        <v>-3384.71864358825</v>
      </c>
      <c r="BA47" s="4" t="n">
        <v>-38735</v>
      </c>
      <c r="BB47" s="4" t="n">
        <v>0</v>
      </c>
      <c r="BC47" s="4" t="n">
        <v>0</v>
      </c>
      <c r="BD47" s="4" t="n">
        <v>0</v>
      </c>
      <c r="BE47" s="4" t="n">
        <v>14661.4092</v>
      </c>
      <c r="BF47" s="4" t="n">
        <v>-2646663.91755522</v>
      </c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 t="n">
        <v>0</v>
      </c>
      <c r="CP47" s="4" t="n">
        <v>0</v>
      </c>
      <c r="CQ47" s="4" t="n">
        <v>1841173.36978959</v>
      </c>
      <c r="CR47" s="4"/>
      <c r="CS47" s="4" t="n">
        <v>0</v>
      </c>
      <c r="CT47" s="4" t="n">
        <v>0</v>
      </c>
      <c r="CU47" s="4" t="n">
        <v>-1002341.7024</v>
      </c>
      <c r="CV47" s="4" t="n">
        <v>0</v>
      </c>
      <c r="CW47" s="4" t="n">
        <v>0.00699999998323619</v>
      </c>
      <c r="CX47" s="4" t="n">
        <v>0</v>
      </c>
      <c r="CY47" s="4"/>
      <c r="CZ47" s="4" t="n">
        <v>0</v>
      </c>
      <c r="DA47" s="4"/>
      <c r="DB47" s="4" t="n">
        <v>-83290</v>
      </c>
      <c r="DC47" s="4" t="n">
        <v>0</v>
      </c>
      <c r="DD47" s="4" t="n">
        <v>-286.314323153521</v>
      </c>
      <c r="DE47" s="4" t="n">
        <v>0</v>
      </c>
      <c r="DF47" s="4" t="n">
        <v>-286.314323153521</v>
      </c>
      <c r="DG47" s="4"/>
      <c r="DH47" s="4" t="n">
        <v>314734.022100002</v>
      </c>
      <c r="DI47" s="4" t="n">
        <v>-583291</v>
      </c>
      <c r="DJ47" s="4" t="n">
        <v>0</v>
      </c>
      <c r="DK47" s="4" t="n">
        <v>0</v>
      </c>
      <c r="DL47" s="4" t="n">
        <v>0</v>
      </c>
      <c r="DM47" s="4" t="n">
        <v>-268556.977899998</v>
      </c>
      <c r="DN47" s="4"/>
      <c r="DO47" s="4"/>
      <c r="DP47" s="4" t="n">
        <f aca="false">D47+AI47</f>
        <v>-3071063.65506658</v>
      </c>
      <c r="DQ47" s="4" t="n">
        <f aca="false">E47</f>
        <v>562089.09613057</v>
      </c>
      <c r="DR47" s="4" t="n">
        <f aca="false">G47+AE47</f>
        <v>-177425.462084244</v>
      </c>
      <c r="DS47" s="4" t="n">
        <f aca="false">AD47</f>
        <v>-74805.9861534748</v>
      </c>
      <c r="DT47" s="4" t="n">
        <f aca="false">AH47</f>
        <v>-59220.5920703844</v>
      </c>
      <c r="DU47" s="4" t="n">
        <f aca="false">AB47+AG47</f>
        <v>-247146.477325415</v>
      </c>
      <c r="DV47" s="4" t="n">
        <f aca="false">F47+DI47</f>
        <v>-2453739.0392835</v>
      </c>
      <c r="DW47" s="4" t="n">
        <f aca="false">AL47</f>
        <v>103738.944939744</v>
      </c>
      <c r="DX47" s="4" t="n">
        <f aca="false">AN47+AK47</f>
        <v>178753.858042474</v>
      </c>
      <c r="DY47" s="4" t="n">
        <f aca="false">AP47+BE47</f>
        <v>21230.1392688075</v>
      </c>
      <c r="DZ47" s="4" t="n">
        <f aca="false">AQ47</f>
        <v>-17.4182279414381</v>
      </c>
      <c r="EA47" s="4" t="n">
        <f aca="false">H47+DH47+DE47</f>
        <v>2217833.52715995</v>
      </c>
      <c r="EB47" s="4" t="n">
        <f aca="false">AT47+AW47</f>
        <v>115608.460563651</v>
      </c>
      <c r="EC47" s="4" t="n">
        <f aca="false">AV47+BE47</f>
        <v>10301.5311861542</v>
      </c>
      <c r="ED47" s="4" t="n">
        <f aca="false">L47+N47</f>
        <v>24360.4081494585</v>
      </c>
      <c r="EE47" s="4" t="n">
        <f aca="false">AZ47+BA47</f>
        <v>-42119.7186435883</v>
      </c>
      <c r="EF47" s="4" t="n">
        <f aca="false">R47+P47+X47+BD47+CU47+CW47+DJ47</f>
        <v>6155302.46104812</v>
      </c>
      <c r="EG47" s="4" t="n">
        <f aca="false">Q47</f>
        <v>-1.39124548002823</v>
      </c>
      <c r="EH47" s="4"/>
    </row>
    <row r="48" customFormat="false" ht="12.75" hidden="false" customHeight="false" outlineLevel="0" collapsed="false">
      <c r="C48" s="7" t="n">
        <v>36949</v>
      </c>
      <c r="D48" s="4" t="n">
        <v>2364573.54546452</v>
      </c>
      <c r="E48" s="4" t="n">
        <v>755571.384110074</v>
      </c>
      <c r="F48" s="4" t="n">
        <v>2210068.75783073</v>
      </c>
      <c r="G48" s="4" t="n">
        <v>-28619.790174942</v>
      </c>
      <c r="H48" s="4" t="n">
        <v>1933917.88624982</v>
      </c>
      <c r="I48" s="4"/>
      <c r="J48" s="4" t="n">
        <v>0</v>
      </c>
      <c r="K48" s="4"/>
      <c r="L48" s="4" t="n">
        <v>-77225.0897792624</v>
      </c>
      <c r="M48" s="4"/>
      <c r="N48" s="4" t="n">
        <v>-365439</v>
      </c>
      <c r="O48" s="4"/>
      <c r="Q48" s="4" t="n">
        <v>0.381688542469808</v>
      </c>
      <c r="R48" s="4" t="n">
        <v>398543.204019126</v>
      </c>
      <c r="S48" s="4"/>
      <c r="T48" s="4" t="n">
        <v>0</v>
      </c>
      <c r="U48" s="4"/>
      <c r="V48" s="4" t="n">
        <v>0</v>
      </c>
      <c r="W48" s="4"/>
      <c r="X48" s="4" t="n">
        <v>0</v>
      </c>
      <c r="Y48" s="4"/>
      <c r="Z48" s="4" t="n">
        <v>7191391.27940861</v>
      </c>
      <c r="AA48" s="4"/>
      <c r="AB48" s="4" t="n">
        <v>47204.3745794713</v>
      </c>
      <c r="AC48" s="4" t="n">
        <v>-8710.40774946328</v>
      </c>
      <c r="AD48" s="4" t="n">
        <v>6939.02678701177</v>
      </c>
      <c r="AE48" s="4" t="n">
        <v>-0.0182782150386629</v>
      </c>
      <c r="AF48" s="4"/>
      <c r="AG48" s="4" t="n">
        <v>-43820.4898736423</v>
      </c>
      <c r="AH48" s="4" t="n">
        <v>-107508.262892009</v>
      </c>
      <c r="AI48" s="4" t="n">
        <v>31927.9706644571</v>
      </c>
      <c r="AJ48" s="4" t="n">
        <v>3046177.1228122</v>
      </c>
      <c r="AK48" s="4" t="n">
        <v>4478</v>
      </c>
      <c r="AL48" s="4" t="n">
        <v>180651.331565406</v>
      </c>
      <c r="AM48" s="4" t="n">
        <v>5396.68499872207</v>
      </c>
      <c r="AN48" s="4" t="n">
        <v>-91713.6189858907</v>
      </c>
      <c r="AO48" s="4" t="n">
        <v>0</v>
      </c>
      <c r="AP48" s="4" t="n">
        <v>-47865.4215355078</v>
      </c>
      <c r="AQ48" s="4" t="n">
        <v>-15.2029691056814</v>
      </c>
      <c r="AR48" s="4" t="n">
        <v>41057.088074902</v>
      </c>
      <c r="AS48" s="4" t="n">
        <v>5292.74988341345</v>
      </c>
      <c r="AT48" s="4" t="n">
        <v>108466.77251302</v>
      </c>
      <c r="AU48" s="4" t="n">
        <v>4.6288331374526</v>
      </c>
      <c r="AV48" s="4" t="n">
        <v>-60867.9315763646</v>
      </c>
      <c r="AW48" s="4" t="n">
        <v>-76055</v>
      </c>
      <c r="AX48" s="4" t="n">
        <v>47603.4697697927</v>
      </c>
      <c r="AY48" s="4" t="n">
        <v>8166.27070675138</v>
      </c>
      <c r="AZ48" s="4" t="n">
        <v>-120828.520046345</v>
      </c>
      <c r="BA48" s="4" t="n">
        <v>450</v>
      </c>
      <c r="BB48" s="4" t="n">
        <v>0</v>
      </c>
      <c r="BC48" s="4" t="n">
        <v>0</v>
      </c>
      <c r="BD48" s="4" t="n">
        <v>0</v>
      </c>
      <c r="BE48" s="4" t="n">
        <v>-28959.2057</v>
      </c>
      <c r="BF48" s="4" t="n">
        <v>3014009.16061055</v>
      </c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 t="n">
        <v>0</v>
      </c>
      <c r="CP48" s="4" t="n">
        <v>0</v>
      </c>
      <c r="CQ48" s="4" t="n">
        <v>10205400.4400192</v>
      </c>
      <c r="CR48" s="4"/>
      <c r="CS48" s="4" t="n">
        <v>0</v>
      </c>
      <c r="CT48" s="4" t="n">
        <v>0</v>
      </c>
      <c r="CU48" s="4" t="n">
        <v>445217.0008</v>
      </c>
      <c r="CV48" s="4" t="n">
        <v>0</v>
      </c>
      <c r="CW48" s="4" t="n">
        <v>0.0020000000949949</v>
      </c>
      <c r="CX48" s="4" t="n">
        <v>0</v>
      </c>
      <c r="CY48" s="4"/>
      <c r="CZ48" s="4" t="n">
        <v>0</v>
      </c>
      <c r="DA48" s="4"/>
      <c r="DB48" s="4" t="n">
        <v>-83290</v>
      </c>
      <c r="DC48" s="4" t="n">
        <v>0</v>
      </c>
      <c r="DD48" s="4" t="n">
        <v>8166.27070675138</v>
      </c>
      <c r="DE48" s="4" t="n">
        <v>0</v>
      </c>
      <c r="DF48" s="4" t="n">
        <v>8166.27070675138</v>
      </c>
      <c r="DG48" s="4"/>
      <c r="DH48" s="4" t="n">
        <v>-1004583</v>
      </c>
      <c r="DI48" s="4" t="n">
        <v>-1454537.39898594</v>
      </c>
      <c r="DJ48" s="4" t="n">
        <v>0</v>
      </c>
      <c r="DK48" s="4" t="n">
        <v>0</v>
      </c>
      <c r="DL48" s="4" t="n">
        <v>0</v>
      </c>
      <c r="DM48" s="4" t="n">
        <v>-2459120.39898594</v>
      </c>
      <c r="DN48" s="4"/>
      <c r="DO48" s="4"/>
      <c r="DP48" s="4" t="n">
        <f aca="false">D48+AI48</f>
        <v>2396501.51612898</v>
      </c>
      <c r="DQ48" s="4" t="n">
        <f aca="false">E48</f>
        <v>755571.384110074</v>
      </c>
      <c r="DR48" s="4" t="n">
        <f aca="false">G48+AE48</f>
        <v>-28619.808453157</v>
      </c>
      <c r="DS48" s="4" t="n">
        <f aca="false">AD48</f>
        <v>6939.02678701177</v>
      </c>
      <c r="DT48" s="4" t="n">
        <f aca="false">AH48</f>
        <v>-107508.262892009</v>
      </c>
      <c r="DU48" s="4" t="n">
        <f aca="false">AB48+AG48</f>
        <v>3383.88470582894</v>
      </c>
      <c r="DV48" s="4" t="n">
        <f aca="false">F48+DI48</f>
        <v>755531.358844788</v>
      </c>
      <c r="DW48" s="4" t="n">
        <f aca="false">AL48</f>
        <v>180651.331565406</v>
      </c>
      <c r="DX48" s="4" t="n">
        <f aca="false">AN48+AK48</f>
        <v>-87235.6189858907</v>
      </c>
      <c r="DY48" s="4" t="n">
        <f aca="false">AP48+BE48</f>
        <v>-76824.6272355078</v>
      </c>
      <c r="DZ48" s="4" t="n">
        <f aca="false">AQ48</f>
        <v>-15.2029691056814</v>
      </c>
      <c r="EA48" s="4" t="n">
        <f aca="false">H48+DH48+DE48</f>
        <v>929334.886249823</v>
      </c>
      <c r="EB48" s="4" t="n">
        <f aca="false">AT48+AW48</f>
        <v>32411.7725130198</v>
      </c>
      <c r="EC48" s="4" t="n">
        <f aca="false">AV48+BE48</f>
        <v>-89827.1372763646</v>
      </c>
      <c r="ED48" s="4" t="n">
        <f aca="false">L48+N48</f>
        <v>-442664.089779262</v>
      </c>
      <c r="EE48" s="4" t="n">
        <f aca="false">AZ48+BA48</f>
        <v>-120378.520046345</v>
      </c>
      <c r="EF48" s="4" t="n">
        <f aca="false">R48+P48+X48+BD48+CU48+CW48+DJ48</f>
        <v>843760.206819126</v>
      </c>
      <c r="EG48" s="4" t="n">
        <f aca="false">Q48</f>
        <v>0.381688542469808</v>
      </c>
      <c r="EH48" s="4"/>
    </row>
    <row r="49" customFormat="false" ht="12.75" hidden="false" customHeight="false" outlineLevel="0" collapsed="false">
      <c r="C49" s="7" t="n">
        <v>36950</v>
      </c>
      <c r="D49" s="4" t="n">
        <v>-1459346.40048213</v>
      </c>
      <c r="E49" s="4" t="n">
        <v>-574894.691959118</v>
      </c>
      <c r="F49" s="4" t="n">
        <v>1994034.35359397</v>
      </c>
      <c r="G49" s="4" t="n">
        <v>-120442.699154375</v>
      </c>
      <c r="H49" s="4" t="n">
        <v>-139415.504263708</v>
      </c>
      <c r="I49" s="4"/>
      <c r="J49" s="4" t="n">
        <v>0</v>
      </c>
      <c r="K49" s="4"/>
      <c r="L49" s="4" t="n">
        <v>-134911.992594911</v>
      </c>
      <c r="M49" s="4"/>
      <c r="N49" s="4" t="n">
        <v>-308484</v>
      </c>
      <c r="O49" s="4"/>
      <c r="Q49" s="4" t="n">
        <v>0.0230269885401911</v>
      </c>
      <c r="R49" s="4" t="n">
        <v>-3822693.11537926</v>
      </c>
      <c r="S49" s="4"/>
      <c r="T49" s="4" t="n">
        <v>0</v>
      </c>
      <c r="U49" s="4"/>
      <c r="V49" s="4" t="n">
        <v>0</v>
      </c>
      <c r="W49" s="4"/>
      <c r="X49" s="4" t="n">
        <v>0</v>
      </c>
      <c r="Y49" s="4"/>
      <c r="Z49" s="4" t="n">
        <v>-4566154.02721255</v>
      </c>
      <c r="AA49" s="4"/>
      <c r="AB49" s="4" t="n">
        <v>-1674.0091128951</v>
      </c>
      <c r="AC49" s="4" t="n">
        <v>-48637.960574924</v>
      </c>
      <c r="AD49" s="4" t="n">
        <v>-9508.02022892714</v>
      </c>
      <c r="AE49" s="4" t="n">
        <v>268502.772189202</v>
      </c>
      <c r="AF49" s="4"/>
      <c r="AG49" s="4" t="n">
        <v>-46301.2373150447</v>
      </c>
      <c r="AH49" s="4" t="n">
        <v>44076.7588652241</v>
      </c>
      <c r="AI49" s="4" t="n">
        <v>4336.67399377002</v>
      </c>
      <c r="AJ49" s="4" t="n">
        <v>-1823446.11462485</v>
      </c>
      <c r="AK49" s="4" t="n">
        <v>-43299</v>
      </c>
      <c r="AL49" s="4" t="n">
        <v>1450.26022345992</v>
      </c>
      <c r="AM49" s="4" t="n">
        <v>-13077.2599775887</v>
      </c>
      <c r="AN49" s="4" t="n">
        <v>-167755.594369645</v>
      </c>
      <c r="AO49" s="4" t="n">
        <v>0</v>
      </c>
      <c r="AP49" s="4" t="n">
        <v>-142680.718171408</v>
      </c>
      <c r="AQ49" s="4" t="n">
        <v>-14.3912402868737</v>
      </c>
      <c r="AR49" s="4" t="n">
        <v>-309000.443557881</v>
      </c>
      <c r="AS49" s="4" t="n">
        <v>62041.7000693321</v>
      </c>
      <c r="AT49" s="4" t="n">
        <v>-81321.727142384</v>
      </c>
      <c r="AU49" s="4" t="n">
        <v>1429.52707849034</v>
      </c>
      <c r="AV49" s="4" t="n">
        <v>-163043.944380422</v>
      </c>
      <c r="AW49" s="4" t="n">
        <v>0</v>
      </c>
      <c r="AX49" s="4" t="n">
        <v>-242936.144444316</v>
      </c>
      <c r="AY49" s="4" t="n">
        <v>-22800.6139553901</v>
      </c>
      <c r="AZ49" s="4" t="n">
        <v>-39241.3101155006</v>
      </c>
      <c r="BA49" s="4" t="n">
        <v>4950</v>
      </c>
      <c r="BB49" s="4" t="n">
        <v>0</v>
      </c>
      <c r="BC49" s="4" t="n">
        <v>0</v>
      </c>
      <c r="BD49" s="4" t="n">
        <v>0</v>
      </c>
      <c r="BE49" s="4" t="n">
        <v>-49420.0654</v>
      </c>
      <c r="BF49" s="4" t="n">
        <v>-2414624.01274254</v>
      </c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 t="n">
        <v>0</v>
      </c>
      <c r="CP49" s="4" t="n">
        <v>0</v>
      </c>
      <c r="CQ49" s="4" t="n">
        <v>-6980778.03995509</v>
      </c>
      <c r="CR49" s="4"/>
      <c r="CS49" s="4" t="n">
        <v>0</v>
      </c>
      <c r="CT49" s="4" t="n">
        <v>0</v>
      </c>
      <c r="CU49" s="4" t="n">
        <v>-925099.7688</v>
      </c>
      <c r="CV49" s="4" t="n">
        <v>0</v>
      </c>
      <c r="CW49" s="4" t="n">
        <v>0</v>
      </c>
      <c r="CX49" s="4" t="n">
        <v>0</v>
      </c>
      <c r="CY49" s="4"/>
      <c r="CZ49" s="4" t="n">
        <v>0</v>
      </c>
      <c r="DA49" s="4"/>
      <c r="DB49" s="4" t="n">
        <v>-262756.6473</v>
      </c>
      <c r="DC49" s="4" t="n">
        <v>0</v>
      </c>
      <c r="DD49" s="4" t="n">
        <v>-22800.6139553901</v>
      </c>
      <c r="DE49" s="4" t="n">
        <v>0</v>
      </c>
      <c r="DF49" s="4" t="n">
        <v>-22800.6139553901</v>
      </c>
      <c r="DG49" s="4"/>
      <c r="DH49" s="4" t="n">
        <v>-222182.414499998</v>
      </c>
      <c r="DI49" s="4" t="n">
        <v>-1284568.23299184</v>
      </c>
      <c r="DJ49" s="4" t="n">
        <v>0</v>
      </c>
      <c r="DK49" s="4" t="n">
        <v>0</v>
      </c>
      <c r="DL49" s="4" t="n">
        <v>0</v>
      </c>
      <c r="DM49" s="4" t="n">
        <v>-1506750.64749184</v>
      </c>
      <c r="DN49" s="4"/>
      <c r="DO49" s="4"/>
      <c r="DP49" s="4" t="n">
        <f aca="false">D49+AI49</f>
        <v>-1455009.72648836</v>
      </c>
      <c r="DQ49" s="4" t="n">
        <f aca="false">E49</f>
        <v>-574894.691959118</v>
      </c>
      <c r="DR49" s="4" t="n">
        <f aca="false">G49+AE49</f>
        <v>148060.073034828</v>
      </c>
      <c r="DS49" s="4" t="n">
        <f aca="false">AD49</f>
        <v>-9508.02022892714</v>
      </c>
      <c r="DT49" s="4" t="n">
        <f aca="false">AH49</f>
        <v>44076.7588652241</v>
      </c>
      <c r="DU49" s="4" t="n">
        <f aca="false">AB49+AG49</f>
        <v>-47975.2464279398</v>
      </c>
      <c r="DV49" s="4" t="n">
        <f aca="false">F49+DI49</f>
        <v>709466.120602123</v>
      </c>
      <c r="DW49" s="4" t="n">
        <f aca="false">AL49</f>
        <v>1450.26022345992</v>
      </c>
      <c r="DX49" s="4" t="n">
        <f aca="false">AN49+AK49</f>
        <v>-211054.594369645</v>
      </c>
      <c r="DY49" s="4" t="n">
        <f aca="false">AP49+BE49</f>
        <v>-192100.783571408</v>
      </c>
      <c r="DZ49" s="4" t="n">
        <f aca="false">AQ49</f>
        <v>-14.3912402868737</v>
      </c>
      <c r="EA49" s="4" t="n">
        <f aca="false">H49+DH49+DE49</f>
        <v>-361597.918763706</v>
      </c>
      <c r="EB49" s="4" t="n">
        <f aca="false">AT49+AW49</f>
        <v>-81321.727142384</v>
      </c>
      <c r="EC49" s="4" t="n">
        <f aca="false">AV49+BE49</f>
        <v>-212464.009780422</v>
      </c>
      <c r="ED49" s="4" t="n">
        <f aca="false">L49+N49</f>
        <v>-443395.992594911</v>
      </c>
      <c r="EE49" s="4" t="n">
        <f aca="false">AZ49+BA49</f>
        <v>-34291.3101155006</v>
      </c>
      <c r="EF49" s="4" t="n">
        <f aca="false">R49+P49+X49+BD49+CU49+CW49+DJ49</f>
        <v>-4747792.88417926</v>
      </c>
      <c r="EG49" s="4" t="n">
        <f aca="false">Q49</f>
        <v>0.0230269885401911</v>
      </c>
      <c r="EH49" s="4"/>
    </row>
    <row r="50" customFormat="false" ht="12.75" hidden="false" customHeight="false" outlineLevel="0" collapsed="false">
      <c r="C50" s="7" t="n">
        <v>36951</v>
      </c>
      <c r="D50" s="4" t="n">
        <v>-883936.054081733</v>
      </c>
      <c r="E50" s="4" t="n">
        <v>-1470411.77637993</v>
      </c>
      <c r="F50" s="4" t="n">
        <v>-2639105.59161645</v>
      </c>
      <c r="G50" s="4" t="n">
        <v>903141.165060625</v>
      </c>
      <c r="H50" s="4" t="n">
        <v>-1672027.26739971</v>
      </c>
      <c r="I50" s="4"/>
      <c r="J50" s="4" t="n">
        <v>0</v>
      </c>
      <c r="K50" s="4"/>
      <c r="L50" s="4" t="n">
        <v>8981.1926031746</v>
      </c>
      <c r="M50" s="4"/>
      <c r="N50" s="4" t="n">
        <v>-31677</v>
      </c>
      <c r="O50" s="4"/>
      <c r="P50" s="4" t="n">
        <v>-0.231462230337813</v>
      </c>
      <c r="Q50" s="4" t="n">
        <v>0</v>
      </c>
      <c r="R50" s="4" t="n">
        <v>851780.069096349</v>
      </c>
      <c r="S50" s="4"/>
      <c r="T50" s="4" t="n">
        <v>0</v>
      </c>
      <c r="U50" s="4"/>
      <c r="V50" s="4" t="n">
        <v>0</v>
      </c>
      <c r="W50" s="4"/>
      <c r="X50" s="4" t="n">
        <v>0</v>
      </c>
      <c r="Y50" s="4"/>
      <c r="Z50" s="4" t="n">
        <v>-4933255.4941799</v>
      </c>
      <c r="AA50" s="4"/>
      <c r="AB50" s="4" t="n">
        <v>3009.54263364206</v>
      </c>
      <c r="AC50" s="4" t="n">
        <v>-4112.57817835907</v>
      </c>
      <c r="AD50" s="4" t="n">
        <v>117488.568309526</v>
      </c>
      <c r="AE50" s="4" t="n">
        <v>-1211091.79966954</v>
      </c>
      <c r="AF50" s="4"/>
      <c r="AG50" s="4" t="n">
        <v>-155.459755975127</v>
      </c>
      <c r="AH50" s="4" t="n">
        <v>-38568.8131878856</v>
      </c>
      <c r="AI50" s="4" t="n">
        <v>9676.55625821261</v>
      </c>
      <c r="AJ50" s="4" t="n">
        <v>-3478101.81405205</v>
      </c>
      <c r="AK50" s="4" t="n">
        <v>-25384</v>
      </c>
      <c r="AL50" s="4" t="n">
        <v>47061.1384755268</v>
      </c>
      <c r="AM50" s="4" t="n">
        <v>3425</v>
      </c>
      <c r="AN50" s="4" t="n">
        <v>-53722.4201774072</v>
      </c>
      <c r="AO50" s="4" t="n">
        <v>0</v>
      </c>
      <c r="AP50" s="4" t="n">
        <v>-99357.2952001011</v>
      </c>
      <c r="AQ50" s="4" t="n">
        <v>0</v>
      </c>
      <c r="AR50" s="4" t="n">
        <v>-106018.576901981</v>
      </c>
      <c r="AS50" s="4" t="n">
        <v>4509.45507030484</v>
      </c>
      <c r="AT50" s="4" t="n">
        <v>-26153.7752594985</v>
      </c>
      <c r="AU50" s="4" t="n">
        <v>10.4729179846472</v>
      </c>
      <c r="AV50" s="4" t="n">
        <v>-90591.1892263928</v>
      </c>
      <c r="AW50" s="4" t="n">
        <v>22994</v>
      </c>
      <c r="AX50" s="4" t="n">
        <v>-116734.491567907</v>
      </c>
      <c r="AY50" s="4" t="n">
        <v>15548.7499897183</v>
      </c>
      <c r="AZ50" s="4" t="n">
        <v>61240.2864252535</v>
      </c>
      <c r="BA50" s="4" t="n">
        <v>1</v>
      </c>
      <c r="BB50" s="4" t="n">
        <v>0</v>
      </c>
      <c r="BC50" s="4" t="n">
        <v>0</v>
      </c>
      <c r="BD50" s="4" t="n">
        <v>0</v>
      </c>
      <c r="BE50" s="4" t="n">
        <v>-0.436300000001211</v>
      </c>
      <c r="BF50" s="4" t="n">
        <v>-3639614.59609668</v>
      </c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 t="n">
        <v>0</v>
      </c>
      <c r="CP50" s="4" t="n">
        <v>0</v>
      </c>
      <c r="CQ50" s="4" t="n">
        <v>-8572870.09027658</v>
      </c>
      <c r="CR50" s="4"/>
      <c r="CS50" s="4" t="n">
        <v>0</v>
      </c>
      <c r="CT50" s="4" t="n">
        <v>0</v>
      </c>
      <c r="CU50" s="4" t="n">
        <v>-513329.996700001</v>
      </c>
      <c r="CV50" s="4" t="n">
        <v>0</v>
      </c>
      <c r="CW50" s="4" t="n">
        <v>-0.342000000178814</v>
      </c>
      <c r="CX50" s="4" t="n">
        <v>0</v>
      </c>
      <c r="CY50" s="4"/>
      <c r="CZ50" s="4" t="n">
        <v>0</v>
      </c>
      <c r="DA50" s="4"/>
      <c r="DB50" s="4" t="n">
        <v>0</v>
      </c>
      <c r="DC50" s="4" t="n">
        <v>0</v>
      </c>
      <c r="DD50" s="4" t="n">
        <v>15548.7499897183</v>
      </c>
      <c r="DE50" s="4" t="n">
        <v>0</v>
      </c>
      <c r="DF50" s="4" t="n">
        <v>15548.7499897183</v>
      </c>
      <c r="DG50" s="4"/>
      <c r="DH50" s="4" t="n">
        <v>52089.9031000137</v>
      </c>
      <c r="DI50" s="4" t="n">
        <v>-531696.436791942</v>
      </c>
      <c r="DJ50" s="4" t="n">
        <v>0</v>
      </c>
      <c r="DK50" s="4" t="n">
        <v>0</v>
      </c>
      <c r="DL50" s="4" t="n">
        <v>0</v>
      </c>
      <c r="DM50" s="4" t="n">
        <v>-479606.533691928</v>
      </c>
      <c r="DN50" s="4"/>
      <c r="DO50" s="4"/>
      <c r="DP50" s="4" t="n">
        <f aca="false">D50+AI50</f>
        <v>-874259.497823521</v>
      </c>
      <c r="DQ50" s="4" t="n">
        <f aca="false">E50</f>
        <v>-1470411.77637993</v>
      </c>
      <c r="DR50" s="4" t="n">
        <f aca="false">G50+AE50</f>
        <v>-307950.634608917</v>
      </c>
      <c r="DS50" s="4" t="n">
        <f aca="false">AD50</f>
        <v>117488.568309526</v>
      </c>
      <c r="DT50" s="4" t="n">
        <f aca="false">AH50</f>
        <v>-38568.8131878856</v>
      </c>
      <c r="DU50" s="4" t="n">
        <f aca="false">AB50+AG50</f>
        <v>2854.08287766694</v>
      </c>
      <c r="DV50" s="4" t="n">
        <f aca="false">F50+DI50</f>
        <v>-3170802.02840839</v>
      </c>
      <c r="DW50" s="4" t="n">
        <f aca="false">AL50</f>
        <v>47061.1384755268</v>
      </c>
      <c r="DX50" s="4" t="n">
        <f aca="false">AN50+AK50</f>
        <v>-79106.4201774072</v>
      </c>
      <c r="DY50" s="4" t="n">
        <f aca="false">AP50+BE50</f>
        <v>-99357.7315001011</v>
      </c>
      <c r="DZ50" s="4" t="n">
        <f aca="false">AQ50</f>
        <v>0</v>
      </c>
      <c r="EA50" s="4" t="n">
        <f aca="false">H50+DH50+DE50</f>
        <v>-1619937.36429969</v>
      </c>
      <c r="EB50" s="4" t="n">
        <f aca="false">AT50+AW50</f>
        <v>-3159.77525949851</v>
      </c>
      <c r="EC50" s="4" t="n">
        <f aca="false">AV50+BE50</f>
        <v>-90591.6255263928</v>
      </c>
      <c r="ED50" s="4" t="n">
        <f aca="false">L50+N50</f>
        <v>-22695.8073968254</v>
      </c>
      <c r="EE50" s="4" t="n">
        <f aca="false">AZ50+BA50</f>
        <v>61241.2864252535</v>
      </c>
      <c r="EF50" s="4" t="n">
        <f aca="false">R50+P50+X50+BD50+CU50+CW50+DJ50</f>
        <v>338449.498934117</v>
      </c>
      <c r="EG50" s="4" t="n">
        <f aca="false">Q50</f>
        <v>0</v>
      </c>
      <c r="EH50" s="4"/>
    </row>
    <row r="51" customFormat="false" ht="12.75" hidden="false" customHeight="false" outlineLevel="0" collapsed="false">
      <c r="C51" s="7" t="n">
        <v>36952</v>
      </c>
      <c r="D51" s="4" t="n">
        <v>223999.835376229</v>
      </c>
      <c r="E51" s="4" t="n">
        <v>719268.529663643</v>
      </c>
      <c r="F51" s="4" t="n">
        <v>2822425.87561508</v>
      </c>
      <c r="G51" s="4" t="n">
        <v>106968.368845041</v>
      </c>
      <c r="H51" s="4" t="n">
        <v>891972.11497297</v>
      </c>
      <c r="I51" s="4"/>
      <c r="J51" s="4" t="n">
        <v>0</v>
      </c>
      <c r="K51" s="4"/>
      <c r="L51" s="4" t="n">
        <v>-345197.942740554</v>
      </c>
      <c r="M51" s="4"/>
      <c r="N51" s="4" t="n">
        <v>-329558</v>
      </c>
      <c r="O51" s="4"/>
      <c r="P51" s="4" t="n">
        <v>-0.28707196235989</v>
      </c>
      <c r="Q51" s="4" t="n">
        <v>0</v>
      </c>
      <c r="R51" s="4" t="n">
        <v>-567366.352352837</v>
      </c>
      <c r="S51" s="4"/>
      <c r="T51" s="4" t="n">
        <v>0</v>
      </c>
      <c r="U51" s="4"/>
      <c r="V51" s="4" t="n">
        <v>0</v>
      </c>
      <c r="W51" s="4"/>
      <c r="X51" s="4" t="n">
        <v>0</v>
      </c>
      <c r="Y51" s="4"/>
      <c r="Z51" s="4" t="n">
        <v>3522512.14230761</v>
      </c>
      <c r="AA51" s="4"/>
      <c r="AB51" s="4" t="n">
        <v>238710.432945244</v>
      </c>
      <c r="AC51" s="4" t="n">
        <v>13717.7120382932</v>
      </c>
      <c r="AD51" s="4" t="n">
        <v>-15782.7936132067</v>
      </c>
      <c r="AE51" s="4" t="n">
        <v>0.0117319890555336</v>
      </c>
      <c r="AF51" s="4"/>
      <c r="AG51" s="4" t="n">
        <v>1798.060340173</v>
      </c>
      <c r="AH51" s="4" t="n">
        <v>-29035.2063623142</v>
      </c>
      <c r="AI51" s="4" t="n">
        <v>-11281.0258195719</v>
      </c>
      <c r="AJ51" s="4" t="n">
        <v>1141395.55630048</v>
      </c>
      <c r="AK51" s="4" t="n">
        <v>9333</v>
      </c>
      <c r="AL51" s="4" t="n">
        <v>52474.5610749994</v>
      </c>
      <c r="AM51" s="4" t="n">
        <v>0</v>
      </c>
      <c r="AN51" s="4" t="n">
        <v>154040.329721366</v>
      </c>
      <c r="AO51" s="4" t="n">
        <v>0</v>
      </c>
      <c r="AP51" s="4" t="n">
        <v>70054.7243872592</v>
      </c>
      <c r="AQ51" s="4" t="n">
        <v>0</v>
      </c>
      <c r="AR51" s="4" t="n">
        <v>276569.615183624</v>
      </c>
      <c r="AS51" s="4" t="n">
        <v>2342.60002136225</v>
      </c>
      <c r="AT51" s="4" t="n">
        <v>-2662.22892506886</v>
      </c>
      <c r="AU51" s="4" t="n">
        <v>0</v>
      </c>
      <c r="AV51" s="4" t="n">
        <v>-64594.5943976796</v>
      </c>
      <c r="AW51" s="4" t="n">
        <v>-5749</v>
      </c>
      <c r="AX51" s="4" t="n">
        <v>-67256.8233227484</v>
      </c>
      <c r="AY51" s="4" t="n">
        <v>810.749997645617</v>
      </c>
      <c r="AZ51" s="4" t="n">
        <v>206725.838189459</v>
      </c>
      <c r="BA51" s="4" t="n">
        <v>-5200</v>
      </c>
      <c r="BB51" s="4" t="n">
        <v>0</v>
      </c>
      <c r="BC51" s="4" t="n">
        <v>0</v>
      </c>
      <c r="BD51" s="4" t="n">
        <v>0</v>
      </c>
      <c r="BE51" s="4" t="n">
        <v>-0.0139000000053784</v>
      </c>
      <c r="BF51" s="4" t="n">
        <v>1557434.18635081</v>
      </c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 t="n">
        <v>0</v>
      </c>
      <c r="CP51" s="4" t="n">
        <v>0</v>
      </c>
      <c r="CQ51" s="4" t="n">
        <v>5079946.32865842</v>
      </c>
      <c r="CR51" s="4"/>
      <c r="CS51" s="4" t="n">
        <v>0</v>
      </c>
      <c r="CT51" s="4" t="n">
        <v>0</v>
      </c>
      <c r="CU51" s="4" t="n">
        <v>-158704.9644</v>
      </c>
      <c r="CV51" s="4" t="n">
        <v>0</v>
      </c>
      <c r="CW51" s="4" t="n">
        <v>0</v>
      </c>
      <c r="CX51" s="4" t="n">
        <v>0</v>
      </c>
      <c r="CY51" s="4"/>
      <c r="CZ51" s="4" t="n">
        <v>0</v>
      </c>
      <c r="DA51" s="4"/>
      <c r="DB51" s="4" t="n">
        <v>-151438</v>
      </c>
      <c r="DC51" s="4" t="n">
        <v>0</v>
      </c>
      <c r="DD51" s="4" t="n">
        <v>810.749997645617</v>
      </c>
      <c r="DE51" s="4" t="n">
        <v>0</v>
      </c>
      <c r="DF51" s="4" t="n">
        <v>810.749997645617</v>
      </c>
      <c r="DG51" s="4"/>
      <c r="DH51" s="4" t="n">
        <v>-723474.422100008</v>
      </c>
      <c r="DI51" s="4" t="n">
        <v>-1227087.1698</v>
      </c>
      <c r="DJ51" s="4" t="n">
        <v>0</v>
      </c>
      <c r="DK51" s="4" t="n">
        <v>0</v>
      </c>
      <c r="DL51" s="4" t="n">
        <v>0</v>
      </c>
      <c r="DM51" s="4" t="n">
        <v>-1950561.59190001</v>
      </c>
      <c r="DN51" s="4"/>
      <c r="DO51" s="4"/>
      <c r="DP51" s="4" t="n">
        <f aca="false">D51+AI51</f>
        <v>212718.809556657</v>
      </c>
      <c r="DQ51" s="4" t="n">
        <f aca="false">E51</f>
        <v>719268.529663643</v>
      </c>
      <c r="DR51" s="4" t="n">
        <f aca="false">G51+AE51</f>
        <v>106968.38057703</v>
      </c>
      <c r="DS51" s="4" t="n">
        <f aca="false">AD51</f>
        <v>-15782.7936132067</v>
      </c>
      <c r="DT51" s="4" t="n">
        <f aca="false">AH51</f>
        <v>-29035.2063623142</v>
      </c>
      <c r="DU51" s="4" t="n">
        <f aca="false">AB51+AG51</f>
        <v>240508.493285417</v>
      </c>
      <c r="DV51" s="4" t="n">
        <f aca="false">F51+DI51</f>
        <v>1595338.70581508</v>
      </c>
      <c r="DW51" s="4" t="n">
        <f aca="false">AL51</f>
        <v>52474.5610749994</v>
      </c>
      <c r="DX51" s="4" t="n">
        <f aca="false">AN51+AK51</f>
        <v>163373.329721366</v>
      </c>
      <c r="DY51" s="4" t="n">
        <f aca="false">AP51+BE51</f>
        <v>70054.7104872592</v>
      </c>
      <c r="DZ51" s="4" t="n">
        <f aca="false">AQ51</f>
        <v>0</v>
      </c>
      <c r="EA51" s="4" t="n">
        <f aca="false">H51+DH51+DE51</f>
        <v>168497.692872962</v>
      </c>
      <c r="EB51" s="4" t="n">
        <f aca="false">AT51+AW51</f>
        <v>-8411.22892506886</v>
      </c>
      <c r="EC51" s="4" t="n">
        <f aca="false">AV51+BE51</f>
        <v>-64594.6082976796</v>
      </c>
      <c r="ED51" s="4" t="n">
        <f aca="false">L51+N51</f>
        <v>-674755.942740554</v>
      </c>
      <c r="EE51" s="4" t="n">
        <f aca="false">AZ51+BA51</f>
        <v>201525.838189459</v>
      </c>
      <c r="EF51" s="4" t="n">
        <f aca="false">R51+P51+X51+BD51+CU51+CW51+DJ51</f>
        <v>-726071.603824799</v>
      </c>
      <c r="EG51" s="4" t="n">
        <f aca="false">Q51</f>
        <v>0</v>
      </c>
      <c r="EH51" s="4"/>
    </row>
    <row r="52" customFormat="false" ht="12.75" hidden="false" customHeight="false" outlineLevel="0" collapsed="false">
      <c r="C52" s="7" t="n">
        <v>36955</v>
      </c>
      <c r="D52" s="4" t="n">
        <v>-48825.1385172147</v>
      </c>
      <c r="E52" s="4" t="n">
        <v>329507.182340658</v>
      </c>
      <c r="F52" s="4" t="n">
        <v>4067177.73992313</v>
      </c>
      <c r="G52" s="4" t="n">
        <v>-50943.1571411646</v>
      </c>
      <c r="H52" s="4" t="n">
        <v>1014163.62612446</v>
      </c>
      <c r="I52" s="4"/>
      <c r="J52" s="4" t="n">
        <v>0</v>
      </c>
      <c r="K52" s="4"/>
      <c r="L52" s="4" t="n">
        <v>-220141.333443852</v>
      </c>
      <c r="M52" s="4"/>
      <c r="N52" s="4" t="n">
        <v>-338927</v>
      </c>
      <c r="O52" s="4"/>
      <c r="P52" s="4" t="n">
        <v>-0.10216246121421</v>
      </c>
      <c r="Q52" s="4" t="n">
        <v>0</v>
      </c>
      <c r="R52" s="4" t="n">
        <v>4841845.4074285</v>
      </c>
      <c r="S52" s="4"/>
      <c r="T52" s="4" t="n">
        <v>0</v>
      </c>
      <c r="U52" s="4"/>
      <c r="V52" s="4" t="n">
        <v>0</v>
      </c>
      <c r="W52" s="4"/>
      <c r="X52" s="4" t="n">
        <v>0</v>
      </c>
      <c r="Y52" s="4"/>
      <c r="Z52" s="4" t="n">
        <v>9593857.22455206</v>
      </c>
      <c r="AA52" s="4"/>
      <c r="AB52" s="4" t="n">
        <v>-39522.5043452607</v>
      </c>
      <c r="AC52" s="4" t="n">
        <v>-11535.2838333307</v>
      </c>
      <c r="AD52" s="4" t="n">
        <v>12346.1748108021</v>
      </c>
      <c r="AE52" s="4" t="n">
        <v>772.410281378373</v>
      </c>
      <c r="AF52" s="4"/>
      <c r="AG52" s="4" t="n">
        <v>0</v>
      </c>
      <c r="AH52" s="4" t="n">
        <v>-37569.9324409568</v>
      </c>
      <c r="AI52" s="4" t="n">
        <v>44030.2747275537</v>
      </c>
      <c r="AJ52" s="4" t="n">
        <v>249203.18302363</v>
      </c>
      <c r="AK52" s="4" t="n">
        <v>0</v>
      </c>
      <c r="AL52" s="4" t="n">
        <v>158579.378060098</v>
      </c>
      <c r="AM52" s="4" t="n">
        <v>0</v>
      </c>
      <c r="AN52" s="4" t="n">
        <v>-74646.2241929417</v>
      </c>
      <c r="AO52" s="4" t="n">
        <v>0</v>
      </c>
      <c r="AP52" s="4" t="n">
        <v>-19342.9148898004</v>
      </c>
      <c r="AQ52" s="4" t="n">
        <v>0</v>
      </c>
      <c r="AR52" s="4" t="n">
        <v>64590.2389773562</v>
      </c>
      <c r="AS52" s="4" t="n">
        <v>4712.54989988811</v>
      </c>
      <c r="AT52" s="4" t="n">
        <v>94663.5639628517</v>
      </c>
      <c r="AU52" s="4" t="n">
        <v>0</v>
      </c>
      <c r="AV52" s="4" t="n">
        <v>112357.744901754</v>
      </c>
      <c r="AW52" s="4" t="n">
        <v>5229</v>
      </c>
      <c r="AX52" s="4" t="n">
        <v>207021.308864606</v>
      </c>
      <c r="AY52" s="4" t="n">
        <v>22054.049998182</v>
      </c>
      <c r="AZ52" s="4" t="n">
        <v>3754.38238549768</v>
      </c>
      <c r="BA52" s="4" t="n">
        <v>23450</v>
      </c>
      <c r="BB52" s="4" t="n">
        <v>0</v>
      </c>
      <c r="BC52" s="4" t="n">
        <v>0</v>
      </c>
      <c r="BD52" s="4" t="n">
        <v>0</v>
      </c>
      <c r="BE52" s="4" t="n">
        <v>0.00660000000789296</v>
      </c>
      <c r="BF52" s="4" t="n">
        <v>524569.113251089</v>
      </c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 t="n">
        <v>0</v>
      </c>
      <c r="CP52" s="4" t="n">
        <v>0</v>
      </c>
      <c r="CQ52" s="4" t="n">
        <v>10118426.3378032</v>
      </c>
      <c r="CR52" s="4"/>
      <c r="CS52" s="4" t="n">
        <v>0</v>
      </c>
      <c r="CT52" s="4" t="n">
        <v>0</v>
      </c>
      <c r="CU52" s="4" t="n">
        <v>66505.4044000004</v>
      </c>
      <c r="CV52" s="4" t="n">
        <v>0</v>
      </c>
      <c r="CW52" s="4" t="n">
        <v>0</v>
      </c>
      <c r="CX52" s="4" t="n">
        <v>0</v>
      </c>
      <c r="CY52" s="4"/>
      <c r="CZ52" s="4" t="n">
        <v>0</v>
      </c>
      <c r="DA52" s="4"/>
      <c r="DB52" s="4" t="n">
        <v>0</v>
      </c>
      <c r="DC52" s="4" t="n">
        <v>0</v>
      </c>
      <c r="DD52" s="4" t="n">
        <v>22054.049998182</v>
      </c>
      <c r="DE52" s="4" t="n">
        <v>0</v>
      </c>
      <c r="DF52" s="4" t="n">
        <v>22054.049998182</v>
      </c>
      <c r="DG52" s="4"/>
      <c r="DH52" s="4" t="n">
        <v>-708985</v>
      </c>
      <c r="DI52" s="4" t="n">
        <v>-1108925.27510001</v>
      </c>
      <c r="DJ52" s="4" t="n">
        <v>0</v>
      </c>
      <c r="DK52" s="4" t="n">
        <v>0</v>
      </c>
      <c r="DL52" s="4" t="n">
        <v>0</v>
      </c>
      <c r="DM52" s="4" t="n">
        <v>-1817910.27510001</v>
      </c>
      <c r="DN52" s="4"/>
      <c r="DO52" s="4"/>
      <c r="DP52" s="4" t="n">
        <f aca="false">D52+AI52</f>
        <v>-4794.86378966103</v>
      </c>
      <c r="DQ52" s="4" t="n">
        <f aca="false">E52</f>
        <v>329507.182340658</v>
      </c>
      <c r="DR52" s="4" t="n">
        <f aca="false">G52+AE52</f>
        <v>-50170.7468597862</v>
      </c>
      <c r="DS52" s="4" t="n">
        <f aca="false">AD52</f>
        <v>12346.1748108021</v>
      </c>
      <c r="DT52" s="4" t="n">
        <f aca="false">AH52</f>
        <v>-37569.9324409568</v>
      </c>
      <c r="DU52" s="4" t="n">
        <f aca="false">AB52+AG52</f>
        <v>-39522.5043452607</v>
      </c>
      <c r="DV52" s="4" t="n">
        <f aca="false">F52+DI52</f>
        <v>2958252.46482313</v>
      </c>
      <c r="DW52" s="4" t="n">
        <f aca="false">AL52</f>
        <v>158579.378060098</v>
      </c>
      <c r="DX52" s="4" t="n">
        <f aca="false">AN52+AK52</f>
        <v>-74646.2241929417</v>
      </c>
      <c r="DY52" s="4" t="n">
        <f aca="false">AP52+BE52</f>
        <v>-19342.9082898004</v>
      </c>
      <c r="DZ52" s="4" t="n">
        <f aca="false">AQ52</f>
        <v>0</v>
      </c>
      <c r="EA52" s="4" t="n">
        <f aca="false">H52+DH52+DE52</f>
        <v>305178.626124458</v>
      </c>
      <c r="EB52" s="4" t="n">
        <f aca="false">AT52+AW52</f>
        <v>99892.5639628517</v>
      </c>
      <c r="EC52" s="4" t="n">
        <f aca="false">AV52+BE52</f>
        <v>112357.751501754</v>
      </c>
      <c r="ED52" s="4" t="n">
        <f aca="false">L52+N52</f>
        <v>-559068.333443852</v>
      </c>
      <c r="EE52" s="4" t="n">
        <f aca="false">AZ52+BA52</f>
        <v>27204.3823854977</v>
      </c>
      <c r="EF52" s="4" t="n">
        <f aca="false">R52+P52+X52+BD52+CU52+CW52+DJ52</f>
        <v>4908350.70966604</v>
      </c>
      <c r="EG52" s="4" t="n">
        <f aca="false">Q52</f>
        <v>0</v>
      </c>
      <c r="EH52" s="4"/>
    </row>
    <row r="53" customFormat="false" ht="12.75" hidden="false" customHeight="false" outlineLevel="0" collapsed="false">
      <c r="C53" s="7" t="n">
        <v>36956</v>
      </c>
      <c r="D53" s="4" t="n">
        <v>2022201.42650983</v>
      </c>
      <c r="E53" s="4" t="n">
        <v>341263.163538947</v>
      </c>
      <c r="F53" s="4" t="n">
        <v>2369686.92027346</v>
      </c>
      <c r="G53" s="4" t="n">
        <v>-117096.79133784</v>
      </c>
      <c r="H53" s="4" t="n">
        <v>924343.652796659</v>
      </c>
      <c r="I53" s="4"/>
      <c r="J53" s="4" t="n">
        <v>0</v>
      </c>
      <c r="K53" s="4"/>
      <c r="L53" s="4" t="n">
        <v>-174946.470328231</v>
      </c>
      <c r="M53" s="4"/>
      <c r="N53" s="4" t="n">
        <v>-104828</v>
      </c>
      <c r="O53" s="4"/>
      <c r="P53" s="4" t="n">
        <v>-0.127618895766094</v>
      </c>
      <c r="Q53" s="4" t="n">
        <v>0</v>
      </c>
      <c r="R53" s="4" t="n">
        <v>1949707.39097381</v>
      </c>
      <c r="S53" s="4"/>
      <c r="T53" s="4" t="n">
        <v>0</v>
      </c>
      <c r="U53" s="4"/>
      <c r="V53" s="4" t="n">
        <v>0</v>
      </c>
      <c r="W53" s="4"/>
      <c r="X53" s="4" t="n">
        <v>0</v>
      </c>
      <c r="Y53" s="4"/>
      <c r="Z53" s="4" t="n">
        <v>7210331.16480774</v>
      </c>
      <c r="AA53" s="4"/>
      <c r="AB53" s="4" t="n">
        <v>-21596.5115832058</v>
      </c>
      <c r="AC53" s="4" t="n">
        <v>106201.334857521</v>
      </c>
      <c r="AD53" s="4" t="n">
        <v>3117.95443656051</v>
      </c>
      <c r="AE53" s="4" t="n">
        <v>-2.66481947619468E-010</v>
      </c>
      <c r="AF53" s="4"/>
      <c r="AG53" s="4" t="n">
        <v>0</v>
      </c>
      <c r="AH53" s="4" t="n">
        <v>-2543.14494267627</v>
      </c>
      <c r="AI53" s="4" t="n">
        <v>-49831.3555842288</v>
      </c>
      <c r="AJ53" s="4" t="n">
        <v>2398812.86723275</v>
      </c>
      <c r="AK53" s="4" t="n">
        <v>0</v>
      </c>
      <c r="AL53" s="4" t="n">
        <v>83019.7038585704</v>
      </c>
      <c r="AM53" s="4" t="n">
        <v>16243.6156131374</v>
      </c>
      <c r="AN53" s="4" t="n">
        <v>-36204.7668172481</v>
      </c>
      <c r="AO53" s="4" t="n">
        <v>0</v>
      </c>
      <c r="AP53" s="4" t="n">
        <v>-43899.7950513475</v>
      </c>
      <c r="AQ53" s="4" t="n">
        <v>0</v>
      </c>
      <c r="AR53" s="4" t="n">
        <v>2915.14198997489</v>
      </c>
      <c r="AS53" s="4" t="n">
        <v>10661.7500419902</v>
      </c>
      <c r="AT53" s="4" t="n">
        <v>26122.5829893569</v>
      </c>
      <c r="AU53" s="4" t="n">
        <v>3750.68757142323</v>
      </c>
      <c r="AV53" s="4" t="n">
        <v>2161.5743230388</v>
      </c>
      <c r="AW53" s="4" t="n">
        <v>-2241</v>
      </c>
      <c r="AX53" s="4" t="n">
        <v>32034.844883819</v>
      </c>
      <c r="AY53" s="4" t="n">
        <v>-3355.11771166156</v>
      </c>
      <c r="AZ53" s="4" t="n">
        <v>-19268.1765470381</v>
      </c>
      <c r="BA53" s="4" t="n">
        <v>-33650</v>
      </c>
      <c r="BB53" s="4" t="n">
        <v>0</v>
      </c>
      <c r="BC53" s="4" t="n">
        <v>0</v>
      </c>
      <c r="BD53" s="4" t="n">
        <v>0</v>
      </c>
      <c r="BE53" s="4" t="n">
        <v>-1494.2213</v>
      </c>
      <c r="BF53" s="4" t="n">
        <v>2414494.6775595</v>
      </c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 t="n">
        <v>0</v>
      </c>
      <c r="CP53" s="4" t="n">
        <v>0</v>
      </c>
      <c r="CQ53" s="4" t="n">
        <v>9624825.84236725</v>
      </c>
      <c r="CR53" s="4"/>
      <c r="CS53" s="4" t="n">
        <v>0</v>
      </c>
      <c r="CT53" s="4" t="n">
        <v>0</v>
      </c>
      <c r="CU53" s="4" t="n">
        <v>-146655.7018</v>
      </c>
      <c r="CV53" s="4" t="n">
        <v>0</v>
      </c>
      <c r="CW53" s="4" t="n">
        <v>0</v>
      </c>
      <c r="CX53" s="4" t="n">
        <v>0</v>
      </c>
      <c r="CY53" s="4"/>
      <c r="CZ53" s="4" t="n">
        <v>0</v>
      </c>
      <c r="DA53" s="4"/>
      <c r="DB53" s="4" t="n">
        <v>-55869.0868</v>
      </c>
      <c r="DC53" s="4" t="n">
        <v>0</v>
      </c>
      <c r="DD53" s="4" t="n">
        <v>-3355.11771166156</v>
      </c>
      <c r="DE53" s="4" t="n">
        <v>0</v>
      </c>
      <c r="DF53" s="4" t="n">
        <v>-3355.11771166156</v>
      </c>
      <c r="DG53" s="4"/>
      <c r="DH53" s="4" t="n">
        <v>-170098.218299985</v>
      </c>
      <c r="DI53" s="4" t="n">
        <v>-379219.831709072</v>
      </c>
      <c r="DJ53" s="4" t="n">
        <v>0</v>
      </c>
      <c r="DK53" s="4" t="n">
        <v>0</v>
      </c>
      <c r="DL53" s="4" t="n">
        <v>0</v>
      </c>
      <c r="DM53" s="4" t="n">
        <v>-549318.050009057</v>
      </c>
      <c r="DN53" s="4"/>
      <c r="DO53" s="4"/>
      <c r="DP53" s="4" t="n">
        <f aca="false">D53+AI53</f>
        <v>1972370.0709256</v>
      </c>
      <c r="DQ53" s="4" t="n">
        <f aca="false">E53</f>
        <v>341263.163538947</v>
      </c>
      <c r="DR53" s="4" t="n">
        <f aca="false">G53+AE53</f>
        <v>-117096.79133784</v>
      </c>
      <c r="DS53" s="4" t="n">
        <f aca="false">AD53</f>
        <v>3117.95443656051</v>
      </c>
      <c r="DT53" s="4" t="n">
        <f aca="false">AH53</f>
        <v>-2543.14494267627</v>
      </c>
      <c r="DU53" s="4" t="n">
        <f aca="false">AB53+AG53</f>
        <v>-21596.5115832058</v>
      </c>
      <c r="DV53" s="4" t="n">
        <f aca="false">F53+DI53</f>
        <v>1990467.08856439</v>
      </c>
      <c r="DW53" s="4" t="n">
        <f aca="false">AL53</f>
        <v>83019.7038585704</v>
      </c>
      <c r="DX53" s="4" t="n">
        <f aca="false">AN53+AK53</f>
        <v>-36204.7668172481</v>
      </c>
      <c r="DY53" s="4" t="n">
        <f aca="false">AP53+BE53</f>
        <v>-45394.0163513475</v>
      </c>
      <c r="DZ53" s="4" t="n">
        <f aca="false">AQ53</f>
        <v>0</v>
      </c>
      <c r="EA53" s="4" t="n">
        <f aca="false">H53+DH53+DE53</f>
        <v>754245.434496674</v>
      </c>
      <c r="EB53" s="4" t="n">
        <f aca="false">AT53+AW53</f>
        <v>23881.5829893569</v>
      </c>
      <c r="EC53" s="4" t="n">
        <f aca="false">AV53+BE53</f>
        <v>667.353023038799</v>
      </c>
      <c r="ED53" s="4" t="n">
        <f aca="false">L53+N53</f>
        <v>-279774.470328231</v>
      </c>
      <c r="EE53" s="4" t="n">
        <f aca="false">AZ53+BA53</f>
        <v>-52918.1765470381</v>
      </c>
      <c r="EF53" s="4" t="n">
        <f aca="false">R53+P53+X53+BD53+CU53+CW53+DJ53</f>
        <v>1803051.56155492</v>
      </c>
      <c r="EG53" s="4" t="n">
        <f aca="false">Q53</f>
        <v>0</v>
      </c>
      <c r="EH53" s="4"/>
    </row>
    <row r="54" customFormat="false" ht="12.75" hidden="false" customHeight="false" outlineLevel="0" collapsed="false">
      <c r="C54" s="7" t="n">
        <v>36957</v>
      </c>
      <c r="D54" s="4" t="n">
        <v>-1302712.12783382</v>
      </c>
      <c r="E54" s="4" t="n">
        <v>-271658.330186328</v>
      </c>
      <c r="F54" s="4" t="n">
        <v>-989237.753014888</v>
      </c>
      <c r="G54" s="4" t="n">
        <v>-163212.281035369</v>
      </c>
      <c r="H54" s="4" t="n">
        <v>-248865.12867032</v>
      </c>
      <c r="I54" s="4"/>
      <c r="J54" s="4" t="n">
        <v>0</v>
      </c>
      <c r="K54" s="4"/>
      <c r="L54" s="4" t="n">
        <v>-158420.530703658</v>
      </c>
      <c r="M54" s="4"/>
      <c r="N54" s="4" t="n">
        <v>-245745</v>
      </c>
      <c r="O54" s="4"/>
      <c r="P54" s="4" t="n">
        <v>-0.509618855051828</v>
      </c>
      <c r="Q54" s="4" t="n">
        <v>0</v>
      </c>
      <c r="R54" s="4" t="n">
        <v>165036.737023011</v>
      </c>
      <c r="S54" s="4"/>
      <c r="T54" s="4" t="n">
        <v>0</v>
      </c>
      <c r="U54" s="4"/>
      <c r="V54" s="4" t="n">
        <v>0</v>
      </c>
      <c r="W54" s="4"/>
      <c r="X54" s="4" t="n">
        <v>0</v>
      </c>
      <c r="Y54" s="4"/>
      <c r="Z54" s="4" t="n">
        <v>-3214814.92404023</v>
      </c>
      <c r="AA54" s="4"/>
      <c r="AB54" s="4" t="n">
        <v>-26975.0995516127</v>
      </c>
      <c r="AC54" s="4" t="n">
        <v>25333.6569525038</v>
      </c>
      <c r="AD54" s="4" t="n">
        <v>61.3077555404743</v>
      </c>
      <c r="AE54" s="4" t="n">
        <v>-2.6238922146149E-010</v>
      </c>
      <c r="AF54" s="4"/>
      <c r="AG54" s="4" t="n">
        <v>8365.015179975</v>
      </c>
      <c r="AH54" s="4" t="n">
        <v>176088.644684185</v>
      </c>
      <c r="AI54" s="4" t="n">
        <v>30346.4019531526</v>
      </c>
      <c r="AJ54" s="4" t="n">
        <v>-1361150.53104641</v>
      </c>
      <c r="AK54" s="4" t="n">
        <v>2989</v>
      </c>
      <c r="AL54" s="4" t="n">
        <v>-34028.3389852571</v>
      </c>
      <c r="AM54" s="4" t="n">
        <v>19352.5811116736</v>
      </c>
      <c r="AN54" s="4" t="n">
        <v>-285502.607324482</v>
      </c>
      <c r="AO54" s="4" t="n">
        <v>0</v>
      </c>
      <c r="AP54" s="4" t="n">
        <v>168787.454779002</v>
      </c>
      <c r="AQ54" s="4" t="n">
        <v>0</v>
      </c>
      <c r="AR54" s="4" t="n">
        <v>-150743.491530737</v>
      </c>
      <c r="AS54" s="4" t="n">
        <v>1315.07644301076</v>
      </c>
      <c r="AT54" s="4" t="n">
        <v>-5295.36034765327</v>
      </c>
      <c r="AU54" s="4" t="n">
        <v>-788.309150538393</v>
      </c>
      <c r="AV54" s="4" t="n">
        <v>-18449.0817552687</v>
      </c>
      <c r="AW54" s="4" t="n">
        <v>-11955</v>
      </c>
      <c r="AX54" s="4" t="n">
        <v>-24532.7512534603</v>
      </c>
      <c r="AY54" s="4" t="n">
        <v>-2185.78228738473</v>
      </c>
      <c r="AZ54" s="4" t="n">
        <v>-9567.04105219268</v>
      </c>
      <c r="BA54" s="4" t="n">
        <v>-675</v>
      </c>
      <c r="BB54" s="4" t="n">
        <v>0</v>
      </c>
      <c r="BC54" s="4" t="n">
        <v>0</v>
      </c>
      <c r="BD54" s="4" t="n">
        <v>0</v>
      </c>
      <c r="BE54" s="4" t="n">
        <v>5230.5546</v>
      </c>
      <c r="BF54" s="4" t="n">
        <v>-1545993.8148828</v>
      </c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 t="n">
        <v>0</v>
      </c>
      <c r="CP54" s="4" t="n">
        <v>0</v>
      </c>
      <c r="CQ54" s="4" t="n">
        <v>-4760808.73892302</v>
      </c>
      <c r="CR54" s="4"/>
      <c r="CS54" s="4" t="n">
        <v>0</v>
      </c>
      <c r="CT54" s="4" t="n">
        <v>0</v>
      </c>
      <c r="CU54" s="4" t="n">
        <v>46146.6381999999</v>
      </c>
      <c r="CV54" s="4" t="n">
        <v>0</v>
      </c>
      <c r="CW54" s="4" t="n">
        <v>0</v>
      </c>
      <c r="CX54" s="4" t="n">
        <v>0</v>
      </c>
      <c r="CY54" s="4"/>
      <c r="CZ54" s="4" t="n">
        <v>0</v>
      </c>
      <c r="DA54" s="4"/>
      <c r="DB54" s="4" t="n">
        <v>0</v>
      </c>
      <c r="DC54" s="4" t="n">
        <v>0</v>
      </c>
      <c r="DD54" s="4" t="n">
        <v>-2185.78228738473</v>
      </c>
      <c r="DE54" s="4" t="n">
        <v>0</v>
      </c>
      <c r="DF54" s="4" t="n">
        <v>-2185.78228738473</v>
      </c>
      <c r="DG54" s="4"/>
      <c r="DH54" s="4" t="n">
        <v>-530331.828500003</v>
      </c>
      <c r="DI54" s="4" t="n">
        <v>-1383696.019</v>
      </c>
      <c r="DJ54" s="4" t="n">
        <v>0</v>
      </c>
      <c r="DK54" s="4" t="n">
        <v>0</v>
      </c>
      <c r="DL54" s="4" t="n">
        <v>0</v>
      </c>
      <c r="DM54" s="4" t="n">
        <v>-1914027.8475</v>
      </c>
      <c r="DN54" s="4"/>
      <c r="DO54" s="4"/>
      <c r="DP54" s="4" t="n">
        <f aca="false">D54+AI54</f>
        <v>-1272365.72588067</v>
      </c>
      <c r="DQ54" s="4" t="n">
        <f aca="false">E54</f>
        <v>-271658.330186328</v>
      </c>
      <c r="DR54" s="4" t="n">
        <f aca="false">G54+AE54</f>
        <v>-163212.281035369</v>
      </c>
      <c r="DS54" s="4" t="n">
        <f aca="false">AD54</f>
        <v>61.3077555404743</v>
      </c>
      <c r="DT54" s="4" t="n">
        <f aca="false">AH54</f>
        <v>176088.644684185</v>
      </c>
      <c r="DU54" s="4" t="n">
        <f aca="false">AB54+AG54</f>
        <v>-18610.0843716377</v>
      </c>
      <c r="DV54" s="4" t="n">
        <f aca="false">F54+DI54</f>
        <v>-2372933.77201489</v>
      </c>
      <c r="DW54" s="4" t="n">
        <f aca="false">AL54</f>
        <v>-34028.3389852571</v>
      </c>
      <c r="DX54" s="4" t="n">
        <f aca="false">AN54+AK54</f>
        <v>-282513.607324482</v>
      </c>
      <c r="DY54" s="4" t="n">
        <f aca="false">AP54+BE54</f>
        <v>174018.009379002</v>
      </c>
      <c r="DZ54" s="4" t="n">
        <f aca="false">AQ54</f>
        <v>0</v>
      </c>
      <c r="EA54" s="4" t="n">
        <f aca="false">H54+DH54+DE54</f>
        <v>-779196.957170323</v>
      </c>
      <c r="EB54" s="4" t="n">
        <f aca="false">AT54+AW54</f>
        <v>-17250.3603476533</v>
      </c>
      <c r="EC54" s="4" t="n">
        <f aca="false">AV54+BE54</f>
        <v>-13218.5271552686</v>
      </c>
      <c r="ED54" s="4" t="n">
        <f aca="false">L54+N54</f>
        <v>-404165.530703658</v>
      </c>
      <c r="EE54" s="4" t="n">
        <f aca="false">AZ54+BA54</f>
        <v>-10242.0410521927</v>
      </c>
      <c r="EF54" s="4" t="n">
        <f aca="false">R54+P54+X54+BD54+CU54+CW54+DJ54</f>
        <v>211182.865604156</v>
      </c>
      <c r="EG54" s="4" t="n">
        <f aca="false">Q54</f>
        <v>0</v>
      </c>
      <c r="EH54" s="4"/>
    </row>
    <row r="55" customFormat="false" ht="12.75" hidden="false" customHeight="false" outlineLevel="0" collapsed="false">
      <c r="C55" s="7" t="n">
        <v>36958</v>
      </c>
      <c r="D55" s="4" t="n">
        <v>1356777.37988906</v>
      </c>
      <c r="E55" s="4" t="n">
        <v>259108.68577466</v>
      </c>
      <c r="F55" s="4" t="n">
        <v>552622.337219873</v>
      </c>
      <c r="G55" s="4" t="n">
        <v>162995.855903653</v>
      </c>
      <c r="H55" s="4" t="n">
        <v>-880313.838157143</v>
      </c>
      <c r="I55" s="4"/>
      <c r="J55" s="4" t="n">
        <v>0</v>
      </c>
      <c r="K55" s="4"/>
      <c r="L55" s="4" t="n">
        <v>1050002.47106363</v>
      </c>
      <c r="M55" s="4"/>
      <c r="N55" s="4" t="n">
        <v>217636</v>
      </c>
      <c r="O55" s="4"/>
      <c r="P55" s="4" t="n">
        <v>-0.767146177958059</v>
      </c>
      <c r="Q55" s="4" t="n">
        <v>0</v>
      </c>
      <c r="R55" s="4" t="n">
        <v>768058.56735902</v>
      </c>
      <c r="S55" s="4"/>
      <c r="T55" s="4" t="n">
        <v>0</v>
      </c>
      <c r="U55" s="4"/>
      <c r="V55" s="4" t="n">
        <v>0</v>
      </c>
      <c r="W55" s="4"/>
      <c r="X55" s="4" t="n">
        <v>0</v>
      </c>
      <c r="Y55" s="4"/>
      <c r="Z55" s="4" t="n">
        <v>3486886.69190657</v>
      </c>
      <c r="AA55" s="4"/>
      <c r="AB55" s="4" t="n">
        <v>-6336.42849809144</v>
      </c>
      <c r="AC55" s="4" t="n">
        <v>108671.167367871</v>
      </c>
      <c r="AD55" s="4" t="n">
        <v>347.916053358815</v>
      </c>
      <c r="AE55" s="4" t="n">
        <v>8.86302586877719E-010</v>
      </c>
      <c r="AF55" s="4"/>
      <c r="AG55" s="4" t="n">
        <v>148655.130212608</v>
      </c>
      <c r="AH55" s="4" t="n">
        <v>-184079.382619324</v>
      </c>
      <c r="AI55" s="4" t="n">
        <v>54373.7046339514</v>
      </c>
      <c r="AJ55" s="4" t="n">
        <v>1737518.1728141</v>
      </c>
      <c r="AK55" s="4" t="n">
        <v>1495</v>
      </c>
      <c r="AL55" s="4" t="n">
        <v>-58462.4987489285</v>
      </c>
      <c r="AM55" s="4" t="n">
        <v>-12586.6223235831</v>
      </c>
      <c r="AN55" s="4" t="n">
        <v>79826.90189189</v>
      </c>
      <c r="AO55" s="4" t="n">
        <v>0</v>
      </c>
      <c r="AP55" s="4" t="n">
        <v>-267610.549974697</v>
      </c>
      <c r="AQ55" s="4" t="n">
        <v>0</v>
      </c>
      <c r="AR55" s="4" t="n">
        <v>-246246.146831735</v>
      </c>
      <c r="AS55" s="4" t="n">
        <v>-620.475508636075</v>
      </c>
      <c r="AT55" s="4" t="n">
        <v>63272.637172034</v>
      </c>
      <c r="AU55" s="4" t="n">
        <v>13912.4879390596</v>
      </c>
      <c r="AV55" s="4" t="n">
        <v>-4230.56132121291</v>
      </c>
      <c r="AW55" s="4" t="n">
        <v>0</v>
      </c>
      <c r="AX55" s="4" t="n">
        <v>72954.5637898807</v>
      </c>
      <c r="AY55" s="4" t="n">
        <v>9628.30000074505</v>
      </c>
      <c r="AZ55" s="4" t="n">
        <v>21367.2828014721</v>
      </c>
      <c r="BA55" s="4" t="n">
        <v>-23100</v>
      </c>
      <c r="BB55" s="4" t="n">
        <v>0</v>
      </c>
      <c r="BC55" s="4" t="n">
        <v>0</v>
      </c>
      <c r="BD55" s="4" t="n">
        <v>0</v>
      </c>
      <c r="BE55" s="4" t="n">
        <v>2241.8802</v>
      </c>
      <c r="BF55" s="4" t="n">
        <v>1585593.87257371</v>
      </c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 t="n">
        <v>0</v>
      </c>
      <c r="CP55" s="4" t="n">
        <v>0</v>
      </c>
      <c r="CQ55" s="4" t="n">
        <v>5072480.56448029</v>
      </c>
      <c r="CR55" s="4"/>
      <c r="CS55" s="4" t="n">
        <v>0</v>
      </c>
      <c r="CT55" s="4" t="n">
        <v>0</v>
      </c>
      <c r="CU55" s="4" t="n">
        <v>-232968.211</v>
      </c>
      <c r="CV55" s="4" t="n">
        <v>0</v>
      </c>
      <c r="CW55" s="4" t="n">
        <v>0</v>
      </c>
      <c r="CX55" s="4" t="n">
        <v>0</v>
      </c>
      <c r="CY55" s="4"/>
      <c r="CZ55" s="4" t="n">
        <v>0</v>
      </c>
      <c r="DA55" s="4"/>
      <c r="DB55" s="4" t="n">
        <v>-161275.1072</v>
      </c>
      <c r="DC55" s="4" t="n">
        <v>0</v>
      </c>
      <c r="DD55" s="4" t="n">
        <v>9628.30000074505</v>
      </c>
      <c r="DE55" s="4" t="n">
        <v>0</v>
      </c>
      <c r="DF55" s="4" t="n">
        <v>9628.30000074505</v>
      </c>
      <c r="DG55" s="4"/>
      <c r="DH55" s="4" t="n">
        <v>523499.379700005</v>
      </c>
      <c r="DI55" s="4" t="n">
        <v>1262987.8129</v>
      </c>
      <c r="DJ55" s="4" t="n">
        <v>0</v>
      </c>
      <c r="DK55" s="4" t="n">
        <v>0</v>
      </c>
      <c r="DL55" s="4" t="n">
        <v>0</v>
      </c>
      <c r="DM55" s="4" t="n">
        <v>1786487.1926</v>
      </c>
      <c r="DN55" s="4"/>
      <c r="DO55" s="4"/>
      <c r="DP55" s="4" t="n">
        <f aca="false">D55+AI55</f>
        <v>1411151.08452301</v>
      </c>
      <c r="DQ55" s="4" t="n">
        <f aca="false">E55</f>
        <v>259108.68577466</v>
      </c>
      <c r="DR55" s="4" t="n">
        <f aca="false">G55+AE55</f>
        <v>162995.855903654</v>
      </c>
      <c r="DS55" s="4" t="n">
        <f aca="false">AD55</f>
        <v>347.916053358815</v>
      </c>
      <c r="DT55" s="4" t="n">
        <f aca="false">AH55</f>
        <v>-184079.382619324</v>
      </c>
      <c r="DU55" s="4" t="n">
        <f aca="false">AB55+AG55</f>
        <v>142318.701714517</v>
      </c>
      <c r="DV55" s="4" t="n">
        <f aca="false">F55+DI55</f>
        <v>1815610.15011987</v>
      </c>
      <c r="DW55" s="4" t="n">
        <f aca="false">AL55</f>
        <v>-58462.4987489285</v>
      </c>
      <c r="DX55" s="4" t="n">
        <f aca="false">AN55+AK55</f>
        <v>81321.90189189</v>
      </c>
      <c r="DY55" s="4" t="n">
        <f aca="false">AP55+BE55</f>
        <v>-265368.669774697</v>
      </c>
      <c r="DZ55" s="4" t="n">
        <f aca="false">AQ55</f>
        <v>0</v>
      </c>
      <c r="EA55" s="4" t="n">
        <f aca="false">H55+DH55+DE55</f>
        <v>-356814.458457138</v>
      </c>
      <c r="EB55" s="4" t="n">
        <f aca="false">AT55+AW55</f>
        <v>63272.637172034</v>
      </c>
      <c r="EC55" s="4" t="n">
        <f aca="false">AV55+BE55</f>
        <v>-1988.68112121291</v>
      </c>
      <c r="ED55" s="4" t="n">
        <f aca="false">L55+N55</f>
        <v>1267638.47106363</v>
      </c>
      <c r="EE55" s="4" t="n">
        <f aca="false">AZ55+BA55</f>
        <v>-1732.71719852788</v>
      </c>
      <c r="EF55" s="4" t="n">
        <f aca="false">R55+P55+X55+BD55+CU55+CW55+DJ55</f>
        <v>535089.589212842</v>
      </c>
      <c r="EG55" s="4" t="n">
        <f aca="false">Q55</f>
        <v>0</v>
      </c>
      <c r="EH55" s="4"/>
    </row>
    <row r="56" customFormat="false" ht="12.75" hidden="false" customHeight="false" outlineLevel="0" collapsed="false">
      <c r="C56" s="7" t="n">
        <v>36959</v>
      </c>
      <c r="D56" s="4" t="n">
        <v>511723.105960798</v>
      </c>
      <c r="E56" s="4" t="n">
        <v>565988.364563076</v>
      </c>
      <c r="F56" s="4" t="n">
        <v>-2004035.31305139</v>
      </c>
      <c r="G56" s="4" t="n">
        <v>216844.663341062</v>
      </c>
      <c r="H56" s="4" t="n">
        <v>-3471215.12911869</v>
      </c>
      <c r="I56" s="4"/>
      <c r="J56" s="4" t="n">
        <v>0</v>
      </c>
      <c r="K56" s="4"/>
      <c r="L56" s="4" t="n">
        <v>2574632.52741356</v>
      </c>
      <c r="M56" s="4"/>
      <c r="N56" s="4" t="n">
        <v>861432</v>
      </c>
      <c r="O56" s="4"/>
      <c r="P56" s="4" t="n">
        <v>0.858885447911762</v>
      </c>
      <c r="Q56" s="4" t="n">
        <v>0</v>
      </c>
      <c r="R56" s="4" t="n">
        <v>-408310.642944335</v>
      </c>
      <c r="S56" s="4"/>
      <c r="T56" s="4" t="n">
        <v>0</v>
      </c>
      <c r="U56" s="4"/>
      <c r="V56" s="4" t="n">
        <v>0</v>
      </c>
      <c r="W56" s="4"/>
      <c r="X56" s="4" t="n">
        <v>0</v>
      </c>
      <c r="Y56" s="4"/>
      <c r="Z56" s="4" t="n">
        <v>-1152939.56495047</v>
      </c>
      <c r="AA56" s="4"/>
      <c r="AB56" s="4" t="n">
        <v>-41946.7093248777</v>
      </c>
      <c r="AC56" s="4" t="n">
        <v>24435.5491897726</v>
      </c>
      <c r="AD56" s="4" t="n">
        <v>4722.91243305721</v>
      </c>
      <c r="AE56" s="4" t="n">
        <v>42046.9995832012</v>
      </c>
      <c r="AF56" s="4"/>
      <c r="AG56" s="4" t="n">
        <v>574437.712522126</v>
      </c>
      <c r="AH56" s="4" t="n">
        <v>-17123.2442808114</v>
      </c>
      <c r="AI56" s="4" t="n">
        <v>43959.7985494025</v>
      </c>
      <c r="AJ56" s="4" t="n">
        <v>1708244.48919574</v>
      </c>
      <c r="AK56" s="4" t="n">
        <v>13902</v>
      </c>
      <c r="AL56" s="4" t="n">
        <v>-99722.1761629246</v>
      </c>
      <c r="AM56" s="4" t="n">
        <v>14180.115605722</v>
      </c>
      <c r="AN56" s="4" t="n">
        <v>4610.27209966182</v>
      </c>
      <c r="AO56" s="4" t="n">
        <v>0</v>
      </c>
      <c r="AP56" s="4" t="n">
        <v>-18394.9271602239</v>
      </c>
      <c r="AQ56" s="4" t="n">
        <v>0</v>
      </c>
      <c r="AR56" s="4" t="n">
        <v>-113506.831223487</v>
      </c>
      <c r="AS56" s="4" t="n">
        <v>-12252.3235440956</v>
      </c>
      <c r="AT56" s="4" t="n">
        <v>-17128.3328383975</v>
      </c>
      <c r="AU56" s="4" t="n">
        <v>-0.00491917785257101</v>
      </c>
      <c r="AV56" s="4" t="n">
        <v>-111599.96582496</v>
      </c>
      <c r="AW56" s="4" t="n">
        <v>0</v>
      </c>
      <c r="AX56" s="4" t="n">
        <v>-128728.303582535</v>
      </c>
      <c r="AY56" s="4" t="n">
        <v>-793.50000038743</v>
      </c>
      <c r="AZ56" s="4" t="n">
        <v>21682.4903210832</v>
      </c>
      <c r="BA56" s="4" t="n">
        <v>-44600</v>
      </c>
      <c r="BB56" s="4" t="n">
        <v>0</v>
      </c>
      <c r="BC56" s="4" t="n">
        <v>0</v>
      </c>
      <c r="BD56" s="4" t="n">
        <v>0</v>
      </c>
      <c r="BE56" s="4" t="n">
        <v>6727.75229999999</v>
      </c>
      <c r="BF56" s="4" t="n">
        <v>1487691.84471081</v>
      </c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 t="n">
        <v>0</v>
      </c>
      <c r="CP56" s="4" t="n">
        <v>0</v>
      </c>
      <c r="CQ56" s="4" t="n">
        <v>334752.279760335</v>
      </c>
      <c r="CR56" s="4"/>
      <c r="CS56" s="4" t="n">
        <v>0</v>
      </c>
      <c r="CT56" s="4" t="n">
        <v>0</v>
      </c>
      <c r="CU56" s="4" t="n">
        <v>-414447.8664</v>
      </c>
      <c r="CV56" s="4" t="n">
        <v>0</v>
      </c>
      <c r="CW56" s="4" t="n">
        <v>0</v>
      </c>
      <c r="CX56" s="4" t="n">
        <v>0</v>
      </c>
      <c r="CY56" s="4"/>
      <c r="CZ56" s="4" t="n">
        <v>0</v>
      </c>
      <c r="DA56" s="4"/>
      <c r="DB56" s="4" t="n">
        <v>-75719</v>
      </c>
      <c r="DC56" s="4" t="n">
        <v>0</v>
      </c>
      <c r="DD56" s="4" t="n">
        <v>-793.50000038743</v>
      </c>
      <c r="DE56" s="4" t="n">
        <v>0</v>
      </c>
      <c r="DF56" s="4" t="n">
        <v>-793.50000038743</v>
      </c>
      <c r="DG56" s="4"/>
      <c r="DH56" s="4" t="n">
        <v>1752147.6469</v>
      </c>
      <c r="DI56" s="4" t="n">
        <v>3565489.8638</v>
      </c>
      <c r="DJ56" s="4" t="n">
        <v>0</v>
      </c>
      <c r="DK56" s="4" t="n">
        <v>0</v>
      </c>
      <c r="DL56" s="4" t="n">
        <v>-29299</v>
      </c>
      <c r="DM56" s="4" t="n">
        <v>5317637.5107</v>
      </c>
      <c r="DN56" s="4"/>
      <c r="DO56" s="4"/>
      <c r="DP56" s="4" t="n">
        <f aca="false">D56+AI56</f>
        <v>555682.9045102</v>
      </c>
      <c r="DQ56" s="4" t="n">
        <f aca="false">E56</f>
        <v>565988.364563076</v>
      </c>
      <c r="DR56" s="4" t="n">
        <f aca="false">G56+AE56</f>
        <v>258891.662924263</v>
      </c>
      <c r="DS56" s="4" t="n">
        <f aca="false">AD56</f>
        <v>4722.91243305721</v>
      </c>
      <c r="DT56" s="4" t="n">
        <f aca="false">AH56</f>
        <v>-17123.2442808114</v>
      </c>
      <c r="DU56" s="4" t="n">
        <f aca="false">AB56+AG56</f>
        <v>532491.003197248</v>
      </c>
      <c r="DV56" s="4" t="n">
        <f aca="false">F56+DI56</f>
        <v>1561454.55074862</v>
      </c>
      <c r="DW56" s="4" t="n">
        <f aca="false">AL56</f>
        <v>-99722.1761629246</v>
      </c>
      <c r="DX56" s="4" t="n">
        <f aca="false">AN56+AK56</f>
        <v>18512.2720996618</v>
      </c>
      <c r="DY56" s="4" t="n">
        <f aca="false">AP56+BE56</f>
        <v>-11667.174860224</v>
      </c>
      <c r="DZ56" s="4" t="n">
        <f aca="false">AQ56</f>
        <v>0</v>
      </c>
      <c r="EA56" s="4" t="n">
        <f aca="false">H56+DH56+DE56</f>
        <v>-1719067.48221869</v>
      </c>
      <c r="EB56" s="4" t="n">
        <f aca="false">AT56+AW56</f>
        <v>-17128.3328383975</v>
      </c>
      <c r="EC56" s="4" t="n">
        <f aca="false">AV56+BE56</f>
        <v>-104872.21352496</v>
      </c>
      <c r="ED56" s="4" t="n">
        <f aca="false">L56+N56</f>
        <v>3436064.52741356</v>
      </c>
      <c r="EE56" s="4" t="n">
        <f aca="false">AZ56+BA56</f>
        <v>-22917.5096789168</v>
      </c>
      <c r="EF56" s="4" t="n">
        <f aca="false">R56+P56+X56+BD56+CU56+CW56+DJ56</f>
        <v>-822757.650458887</v>
      </c>
      <c r="EG56" s="4" t="n">
        <f aca="false">Q56</f>
        <v>0</v>
      </c>
      <c r="EH56" s="4"/>
    </row>
    <row r="57" customFormat="false" ht="12.75" hidden="false" customHeight="false" outlineLevel="0" collapsed="false">
      <c r="C57" s="7" t="n">
        <v>36962</v>
      </c>
      <c r="D57" s="4" t="n">
        <v>-1161937.52294832</v>
      </c>
      <c r="E57" s="4" t="n">
        <v>-148097.107210923</v>
      </c>
      <c r="F57" s="4" t="n">
        <v>-1492551.73922645</v>
      </c>
      <c r="G57" s="4" t="n">
        <v>462951.36775554</v>
      </c>
      <c r="H57" s="4" t="n">
        <v>-796573.994167408</v>
      </c>
      <c r="I57" s="4"/>
      <c r="J57" s="4" t="n">
        <v>0</v>
      </c>
      <c r="K57" s="4"/>
      <c r="L57" s="4" t="n">
        <v>-314739.613565376</v>
      </c>
      <c r="M57" s="4"/>
      <c r="N57" s="4" t="n">
        <v>-52398</v>
      </c>
      <c r="O57" s="4"/>
      <c r="P57" s="4" t="n">
        <v>-87.7689318469683</v>
      </c>
      <c r="Q57" s="4" t="n">
        <v>0</v>
      </c>
      <c r="R57" s="4" t="n">
        <v>-969948.396106908</v>
      </c>
      <c r="S57" s="4"/>
      <c r="T57" s="4" t="n">
        <v>0</v>
      </c>
      <c r="U57" s="4"/>
      <c r="V57" s="4" t="n">
        <v>0</v>
      </c>
      <c r="W57" s="4"/>
      <c r="X57" s="4" t="n">
        <v>0</v>
      </c>
      <c r="Y57" s="4"/>
      <c r="Z57" s="4" t="n">
        <v>-4473382.77440169</v>
      </c>
      <c r="AA57" s="4"/>
      <c r="AB57" s="4" t="n">
        <v>-45054.5666098991</v>
      </c>
      <c r="AC57" s="4" t="n">
        <v>57910.8591462156</v>
      </c>
      <c r="AD57" s="4" t="n">
        <v>36222.433451332</v>
      </c>
      <c r="AE57" s="4" t="n">
        <v>37499.9999999997</v>
      </c>
      <c r="AF57" s="4"/>
      <c r="AG57" s="4" t="n">
        <v>83745.8725124571</v>
      </c>
      <c r="AH57" s="4" t="n">
        <v>40113.144295754</v>
      </c>
      <c r="AI57" s="4" t="n">
        <v>-18467.7023714637</v>
      </c>
      <c r="AJ57" s="4" t="n">
        <v>-1118064.58973484</v>
      </c>
      <c r="AK57" s="4" t="n">
        <v>-54586</v>
      </c>
      <c r="AL57" s="4" t="n">
        <v>-75335.4170446629</v>
      </c>
      <c r="AM57" s="4" t="n">
        <v>2277.08001470565</v>
      </c>
      <c r="AN57" s="4" t="n">
        <v>1003.69859281403</v>
      </c>
      <c r="AO57" s="4" t="n">
        <v>0</v>
      </c>
      <c r="AP57" s="4" t="n">
        <v>-70584.7254037848</v>
      </c>
      <c r="AQ57" s="4" t="n">
        <v>0</v>
      </c>
      <c r="AR57" s="4" t="n">
        <v>-144916.443855634</v>
      </c>
      <c r="AS57" s="4" t="n">
        <v>-1444.29000360012</v>
      </c>
      <c r="AT57" s="4" t="n">
        <v>38806.9070979543</v>
      </c>
      <c r="AU57" s="4" t="n">
        <v>20.7224583786447</v>
      </c>
      <c r="AV57" s="4" t="n">
        <v>96539.7657408022</v>
      </c>
      <c r="AW57" s="4" t="n">
        <v>-14207</v>
      </c>
      <c r="AX57" s="4" t="n">
        <v>135367.395297135</v>
      </c>
      <c r="AY57" s="4" t="n">
        <v>5569.50000330806</v>
      </c>
      <c r="AZ57" s="4" t="n">
        <v>3437.64241463831</v>
      </c>
      <c r="BA57" s="4" t="n">
        <v>18200</v>
      </c>
      <c r="BB57" s="4" t="n">
        <v>0</v>
      </c>
      <c r="BC57" s="4" t="n">
        <v>0</v>
      </c>
      <c r="BD57" s="4" t="n">
        <v>0</v>
      </c>
      <c r="BE57" s="4" t="n">
        <v>-0.0666000000055647</v>
      </c>
      <c r="BF57" s="4" t="n">
        <v>-1124175.9958787</v>
      </c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 t="n">
        <v>0</v>
      </c>
      <c r="CP57" s="4" t="n">
        <v>0</v>
      </c>
      <c r="CQ57" s="4" t="n">
        <v>-5597558.77028039</v>
      </c>
      <c r="CR57" s="4"/>
      <c r="CS57" s="4" t="n">
        <v>0</v>
      </c>
      <c r="CT57" s="4" t="n">
        <v>0</v>
      </c>
      <c r="CU57" s="4" t="n">
        <v>-296592.220600001</v>
      </c>
      <c r="CV57" s="4" t="n">
        <v>0</v>
      </c>
      <c r="CW57" s="4" t="n">
        <v>0</v>
      </c>
      <c r="CX57" s="4" t="n">
        <v>0</v>
      </c>
      <c r="CY57" s="4"/>
      <c r="CZ57" s="4" t="n">
        <v>0</v>
      </c>
      <c r="DA57" s="4"/>
      <c r="DB57" s="4" t="n">
        <v>-75719</v>
      </c>
      <c r="DC57" s="4" t="n">
        <v>0</v>
      </c>
      <c r="DD57" s="4" t="n">
        <v>5569.50000330806</v>
      </c>
      <c r="DE57" s="4" t="n">
        <v>0</v>
      </c>
      <c r="DF57" s="4" t="n">
        <v>5569.50000330806</v>
      </c>
      <c r="DG57" s="4"/>
      <c r="DH57" s="4" t="n">
        <v>-399724.273300022</v>
      </c>
      <c r="DI57" s="4" t="n">
        <v>-722036.061200008</v>
      </c>
      <c r="DJ57" s="4" t="n">
        <v>0</v>
      </c>
      <c r="DK57" s="4" t="n">
        <v>0</v>
      </c>
      <c r="DL57" s="4" t="n">
        <v>28714</v>
      </c>
      <c r="DM57" s="4" t="n">
        <v>-1121760.33450003</v>
      </c>
      <c r="DN57" s="4"/>
      <c r="DO57" s="4"/>
      <c r="DP57" s="4" t="n">
        <f aca="false">D57+AI57</f>
        <v>-1180405.22531978</v>
      </c>
      <c r="DQ57" s="4" t="n">
        <f aca="false">E57</f>
        <v>-148097.107210923</v>
      </c>
      <c r="DR57" s="4" t="n">
        <f aca="false">G57+AE57</f>
        <v>500451.36775554</v>
      </c>
      <c r="DS57" s="4" t="n">
        <f aca="false">AD57</f>
        <v>36222.433451332</v>
      </c>
      <c r="DT57" s="4" t="n">
        <f aca="false">AH57</f>
        <v>40113.144295754</v>
      </c>
      <c r="DU57" s="4" t="n">
        <f aca="false">AB57+AG57</f>
        <v>38691.305902558</v>
      </c>
      <c r="DV57" s="4" t="n">
        <f aca="false">F57+DI57</f>
        <v>-2214587.80042646</v>
      </c>
      <c r="DW57" s="4" t="n">
        <f aca="false">AL57</f>
        <v>-75335.4170446629</v>
      </c>
      <c r="DX57" s="4" t="n">
        <f aca="false">AN57+AK57</f>
        <v>-53582.301407186</v>
      </c>
      <c r="DY57" s="4" t="n">
        <f aca="false">AP57+BE57</f>
        <v>-70584.7920037848</v>
      </c>
      <c r="DZ57" s="4" t="n">
        <f aca="false">AQ57</f>
        <v>0</v>
      </c>
      <c r="EA57" s="4" t="n">
        <f aca="false">H57+DH57+DE57</f>
        <v>-1196298.26746743</v>
      </c>
      <c r="EB57" s="4" t="n">
        <f aca="false">AT57+AW57</f>
        <v>24599.9070979543</v>
      </c>
      <c r="EC57" s="4" t="n">
        <f aca="false">AV57+BE57</f>
        <v>96539.6991408022</v>
      </c>
      <c r="ED57" s="4" t="n">
        <f aca="false">L57+N57</f>
        <v>-367137.613565376</v>
      </c>
      <c r="EE57" s="4" t="n">
        <f aca="false">AZ57+BA57</f>
        <v>21637.6424146383</v>
      </c>
      <c r="EF57" s="4" t="n">
        <f aca="false">R57+P57+X57+BD57+CU57+CW57+DJ57</f>
        <v>-1266628.38563876</v>
      </c>
      <c r="EG57" s="4" t="n">
        <f aca="false">Q57</f>
        <v>0</v>
      </c>
      <c r="EH57" s="4"/>
    </row>
    <row r="58" customFormat="false" ht="12.75" hidden="false" customHeight="false" outlineLevel="0" collapsed="false">
      <c r="C58" s="7" t="n">
        <v>36963</v>
      </c>
      <c r="D58" s="4" t="n">
        <v>-1381454.02241121</v>
      </c>
      <c r="E58" s="4" t="n">
        <v>-504690.356955898</v>
      </c>
      <c r="F58" s="4" t="n">
        <v>-5339978.01442783</v>
      </c>
      <c r="G58" s="4" t="n">
        <v>-449297.475694099</v>
      </c>
      <c r="H58" s="4" t="n">
        <v>-2418568.93731329</v>
      </c>
      <c r="I58" s="4"/>
      <c r="J58" s="4" t="n">
        <v>0</v>
      </c>
      <c r="K58" s="4"/>
      <c r="L58" s="4" t="n">
        <v>-809822.502330291</v>
      </c>
      <c r="M58" s="4"/>
      <c r="N58" s="4" t="n">
        <v>-49450</v>
      </c>
      <c r="O58" s="4"/>
      <c r="P58" s="4" t="n">
        <v>0.200532690004827</v>
      </c>
      <c r="Q58" s="4" t="n">
        <v>0</v>
      </c>
      <c r="R58" s="4" t="n">
        <v>-324288.073287298</v>
      </c>
      <c r="S58" s="4"/>
      <c r="T58" s="4" t="n">
        <v>0</v>
      </c>
      <c r="U58" s="4"/>
      <c r="V58" s="4" t="n">
        <v>0</v>
      </c>
      <c r="W58" s="4"/>
      <c r="X58" s="4" t="n">
        <v>0</v>
      </c>
      <c r="Y58" s="4"/>
      <c r="Z58" s="4" t="n">
        <v>-11277549.1818872</v>
      </c>
      <c r="AA58" s="4"/>
      <c r="AB58" s="4" t="n">
        <v>-60975.8158715505</v>
      </c>
      <c r="AC58" s="4" t="n">
        <v>-7628.9616833586</v>
      </c>
      <c r="AD58" s="4" t="n">
        <v>22280.0983151188</v>
      </c>
      <c r="AE58" s="4" t="n">
        <v>0</v>
      </c>
      <c r="AF58" s="4"/>
      <c r="AG58" s="4" t="n">
        <v>357636.209232661</v>
      </c>
      <c r="AH58" s="4" t="n">
        <v>45189.2024443319</v>
      </c>
      <c r="AI58" s="4" t="n">
        <v>91929.3685908548</v>
      </c>
      <c r="AJ58" s="4" t="n">
        <v>-1437714.27833905</v>
      </c>
      <c r="AK58" s="4" t="n">
        <v>63720</v>
      </c>
      <c r="AL58" s="4" t="n">
        <v>-64687.6020580963</v>
      </c>
      <c r="AM58" s="4" t="n">
        <v>650</v>
      </c>
      <c r="AN58" s="4" t="n">
        <v>-81697.1254663635</v>
      </c>
      <c r="AO58" s="4" t="n">
        <v>0</v>
      </c>
      <c r="AP58" s="4" t="n">
        <v>-92748.6912262002</v>
      </c>
      <c r="AQ58" s="4" t="n">
        <v>0</v>
      </c>
      <c r="AR58" s="4" t="n">
        <v>-239133.41875066</v>
      </c>
      <c r="AS58" s="4" t="n">
        <v>5454.99641346592</v>
      </c>
      <c r="AT58" s="4" t="n">
        <v>11898.2789896922</v>
      </c>
      <c r="AU58" s="4" t="n">
        <v>19.2472909294302</v>
      </c>
      <c r="AV58" s="4" t="n">
        <v>-154104.009280628</v>
      </c>
      <c r="AW58" s="4" t="n">
        <v>9722</v>
      </c>
      <c r="AX58" s="4" t="n">
        <v>-142186.483000006</v>
      </c>
      <c r="AY58" s="4" t="n">
        <v>-14839.7697899954</v>
      </c>
      <c r="AZ58" s="4" t="n">
        <v>54784.5954338468</v>
      </c>
      <c r="BA58" s="4" t="n">
        <v>-30700</v>
      </c>
      <c r="BB58" s="4" t="n">
        <v>0</v>
      </c>
      <c r="BC58" s="4" t="n">
        <v>0</v>
      </c>
      <c r="BD58" s="4" t="n">
        <v>0</v>
      </c>
      <c r="BE58" s="4" t="n">
        <v>35599.0319</v>
      </c>
      <c r="BF58" s="4" t="n">
        <v>-1764249.58465587</v>
      </c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 t="n">
        <v>0</v>
      </c>
      <c r="CP58" s="4" t="n">
        <v>0</v>
      </c>
      <c r="CQ58" s="4" t="n">
        <v>-13041798.7665431</v>
      </c>
      <c r="CR58" s="4"/>
      <c r="CS58" s="4" t="n">
        <v>0</v>
      </c>
      <c r="CT58" s="4" t="n">
        <v>0</v>
      </c>
      <c r="CU58" s="4" t="n">
        <v>-228889.8359</v>
      </c>
      <c r="CV58" s="4" t="n">
        <v>0</v>
      </c>
      <c r="CW58" s="4" t="n">
        <v>0</v>
      </c>
      <c r="CX58" s="4" t="n">
        <v>0</v>
      </c>
      <c r="CY58" s="4"/>
      <c r="CZ58" s="4" t="n">
        <v>0</v>
      </c>
      <c r="DA58" s="4"/>
      <c r="DB58" s="4" t="n">
        <v>-78329.77985</v>
      </c>
      <c r="DC58" s="4" t="n">
        <v>0</v>
      </c>
      <c r="DD58" s="4" t="n">
        <v>-14839.7697899954</v>
      </c>
      <c r="DE58" s="4" t="n">
        <v>0</v>
      </c>
      <c r="DF58" s="4" t="n">
        <v>-14839.7697899954</v>
      </c>
      <c r="DG58" s="4"/>
      <c r="DH58" s="4" t="n">
        <v>268560.807600021</v>
      </c>
      <c r="DI58" s="4" t="n">
        <v>980931.164800003</v>
      </c>
      <c r="DJ58" s="4" t="n">
        <v>0</v>
      </c>
      <c r="DK58" s="4" t="n">
        <v>0</v>
      </c>
      <c r="DL58" s="4" t="n">
        <v>14209</v>
      </c>
      <c r="DM58" s="4" t="n">
        <v>1249491.97240002</v>
      </c>
      <c r="DN58" s="4"/>
      <c r="DO58" s="4"/>
      <c r="DP58" s="4" t="n">
        <f aca="false">D58+AI58</f>
        <v>-1289524.65382036</v>
      </c>
      <c r="DQ58" s="4" t="n">
        <f aca="false">E58</f>
        <v>-504690.356955898</v>
      </c>
      <c r="DR58" s="4" t="n">
        <f aca="false">G58+AE58</f>
        <v>-449297.475694099</v>
      </c>
      <c r="DS58" s="4" t="n">
        <f aca="false">AD58</f>
        <v>22280.0983151188</v>
      </c>
      <c r="DT58" s="4" t="n">
        <f aca="false">AH58</f>
        <v>45189.2024443319</v>
      </c>
      <c r="DU58" s="4" t="n">
        <f aca="false">AB58+AG58</f>
        <v>296660.39336111</v>
      </c>
      <c r="DV58" s="4" t="n">
        <f aca="false">F58+DI58</f>
        <v>-4359046.84962782</v>
      </c>
      <c r="DW58" s="4" t="n">
        <f aca="false">AL58</f>
        <v>-64687.6020580963</v>
      </c>
      <c r="DX58" s="4" t="n">
        <f aca="false">AN58+AK58</f>
        <v>-17977.1254663634</v>
      </c>
      <c r="DY58" s="4" t="n">
        <f aca="false">AP58+BE58</f>
        <v>-57149.6593262002</v>
      </c>
      <c r="DZ58" s="4" t="n">
        <f aca="false">AQ58</f>
        <v>0</v>
      </c>
      <c r="EA58" s="4" t="n">
        <f aca="false">H58+DH58+DE58</f>
        <v>-2150008.12971327</v>
      </c>
      <c r="EB58" s="4" t="n">
        <f aca="false">AT58+AW58</f>
        <v>21620.2789896922</v>
      </c>
      <c r="EC58" s="4" t="n">
        <f aca="false">AV58+BE58</f>
        <v>-118504.977380628</v>
      </c>
      <c r="ED58" s="4" t="n">
        <f aca="false">L58+N58</f>
        <v>-859272.502330291</v>
      </c>
      <c r="EE58" s="4" t="n">
        <f aca="false">AZ58+BA58</f>
        <v>24084.5954338468</v>
      </c>
      <c r="EF58" s="4" t="n">
        <f aca="false">R58+P58+X58+BD58+CU58+CW58+DJ58</f>
        <v>-553177.708654608</v>
      </c>
      <c r="EG58" s="4" t="n">
        <f aca="false">Q58</f>
        <v>0</v>
      </c>
      <c r="EH58" s="4"/>
    </row>
    <row r="59" customFormat="false" ht="12.75" hidden="false" customHeight="false" outlineLevel="0" collapsed="false">
      <c r="C59" s="7" t="n">
        <v>36964</v>
      </c>
      <c r="D59" s="4" t="n">
        <v>4731746.68066645</v>
      </c>
      <c r="E59" s="4" t="n">
        <v>2649531.17833497</v>
      </c>
      <c r="F59" s="4" t="n">
        <v>-1507229.86225561</v>
      </c>
      <c r="G59" s="4" t="n">
        <v>-477893.993551116</v>
      </c>
      <c r="H59" s="4" t="n">
        <v>-4962681.67209182</v>
      </c>
      <c r="I59" s="4"/>
      <c r="J59" s="4" t="n">
        <v>0</v>
      </c>
      <c r="K59" s="4"/>
      <c r="L59" s="4" t="n">
        <v>-50187.1136084786</v>
      </c>
      <c r="M59" s="4"/>
      <c r="N59" s="4" t="n">
        <v>493782</v>
      </c>
      <c r="O59" s="4"/>
      <c r="P59" s="4" t="n">
        <v>-1.81710217722703</v>
      </c>
      <c r="Q59" s="4" t="n">
        <v>0</v>
      </c>
      <c r="R59" s="4" t="n">
        <v>3287.81905045756</v>
      </c>
      <c r="S59" s="4"/>
      <c r="T59" s="4" t="n">
        <v>0</v>
      </c>
      <c r="U59" s="4"/>
      <c r="V59" s="4" t="n">
        <v>0</v>
      </c>
      <c r="W59" s="4"/>
      <c r="X59" s="4" t="n">
        <v>0</v>
      </c>
      <c r="Y59" s="4"/>
      <c r="Z59" s="4" t="n">
        <v>880353.219442678</v>
      </c>
      <c r="AA59" s="4"/>
      <c r="AB59" s="4" t="n">
        <v>-50990.4382518986</v>
      </c>
      <c r="AC59" s="4" t="n">
        <v>-21918.8989846842</v>
      </c>
      <c r="AD59" s="4" t="n">
        <v>23584.3579433108</v>
      </c>
      <c r="AE59" s="4" t="n">
        <v>191.980523089346</v>
      </c>
      <c r="AF59" s="4"/>
      <c r="AG59" s="4" t="n">
        <v>0</v>
      </c>
      <c r="AH59" s="4" t="n">
        <v>66990.469238142</v>
      </c>
      <c r="AI59" s="4" t="n">
        <v>-10159.8596516897</v>
      </c>
      <c r="AJ59" s="4" t="n">
        <v>7388975.46981769</v>
      </c>
      <c r="AK59" s="4" t="n">
        <v>-26031</v>
      </c>
      <c r="AL59" s="4" t="n">
        <v>-8720.58476462029</v>
      </c>
      <c r="AM59" s="4" t="n">
        <v>-388.069999999992</v>
      </c>
      <c r="AN59" s="4" t="n">
        <v>8807.98778561142</v>
      </c>
      <c r="AO59" s="4" t="n">
        <v>0</v>
      </c>
      <c r="AP59" s="4" t="n">
        <v>-52336.868679435</v>
      </c>
      <c r="AQ59" s="4" t="n">
        <v>0</v>
      </c>
      <c r="AR59" s="4" t="n">
        <v>-52249.4656584439</v>
      </c>
      <c r="AS59" s="4" t="n">
        <v>1433.29995226857</v>
      </c>
      <c r="AT59" s="4" t="n">
        <v>24595.3634426561</v>
      </c>
      <c r="AU59" s="4" t="n">
        <v>18.6648080846062</v>
      </c>
      <c r="AV59" s="4" t="n">
        <v>-39521.8543431479</v>
      </c>
      <c r="AW59" s="4" t="n">
        <v>-3741</v>
      </c>
      <c r="AX59" s="4" t="n">
        <v>-14907.8260924072</v>
      </c>
      <c r="AY59" s="4" t="n">
        <v>702.433988399381</v>
      </c>
      <c r="AZ59" s="4" t="n">
        <v>43050.632376319</v>
      </c>
      <c r="BA59" s="4" t="n">
        <v>-20700</v>
      </c>
      <c r="BB59" s="4" t="n">
        <v>0</v>
      </c>
      <c r="BC59" s="4" t="n">
        <v>0</v>
      </c>
      <c r="BD59" s="4" t="n">
        <v>0</v>
      </c>
      <c r="BE59" s="4" t="n">
        <v>28424.1005</v>
      </c>
      <c r="BF59" s="4" t="n">
        <v>7364868.81044316</v>
      </c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 t="n">
        <v>0</v>
      </c>
      <c r="CP59" s="4" t="n">
        <v>0</v>
      </c>
      <c r="CQ59" s="4" t="n">
        <v>8245222.02988584</v>
      </c>
      <c r="CR59" s="4"/>
      <c r="CS59" s="4" t="n">
        <v>0</v>
      </c>
      <c r="CT59" s="4" t="n">
        <v>0</v>
      </c>
      <c r="CU59" s="4" t="n">
        <v>88109.5900000008</v>
      </c>
      <c r="CV59" s="4" t="n">
        <v>0</v>
      </c>
      <c r="CW59" s="4" t="n">
        <v>0</v>
      </c>
      <c r="CX59" s="4" t="n">
        <v>0</v>
      </c>
      <c r="CY59" s="4"/>
      <c r="CZ59" s="4" t="n">
        <v>0</v>
      </c>
      <c r="DA59" s="4"/>
      <c r="DB59" s="4" t="n">
        <v>-75719</v>
      </c>
      <c r="DC59" s="4" t="n">
        <v>0</v>
      </c>
      <c r="DD59" s="4" t="n">
        <v>702.433988399381</v>
      </c>
      <c r="DE59" s="4" t="n">
        <v>0</v>
      </c>
      <c r="DF59" s="4" t="n">
        <v>702.433988399381</v>
      </c>
      <c r="DG59" s="4"/>
      <c r="DH59" s="4" t="n">
        <v>1505307.1144</v>
      </c>
      <c r="DI59" s="4" t="n">
        <v>2464162.8311</v>
      </c>
      <c r="DJ59" s="4" t="n">
        <v>0</v>
      </c>
      <c r="DK59" s="4" t="n">
        <v>0</v>
      </c>
      <c r="DL59" s="4" t="n">
        <v>4638</v>
      </c>
      <c r="DM59" s="4" t="n">
        <v>3969469.9455</v>
      </c>
      <c r="DN59" s="4"/>
      <c r="DO59" s="4"/>
      <c r="DP59" s="4" t="n">
        <f aca="false">D59+AI59</f>
        <v>4721586.82101476</v>
      </c>
      <c r="DQ59" s="4" t="n">
        <f aca="false">E59</f>
        <v>2649531.17833497</v>
      </c>
      <c r="DR59" s="4" t="n">
        <f aca="false">G59+AE59</f>
        <v>-477702.013028027</v>
      </c>
      <c r="DS59" s="4" t="n">
        <f aca="false">AD59</f>
        <v>23584.3579433108</v>
      </c>
      <c r="DT59" s="4" t="n">
        <f aca="false">AH59</f>
        <v>66990.469238142</v>
      </c>
      <c r="DU59" s="4" t="n">
        <f aca="false">AB59+AG59</f>
        <v>-50990.4382518986</v>
      </c>
      <c r="DV59" s="4" t="n">
        <f aca="false">F59+DI59</f>
        <v>956932.968844396</v>
      </c>
      <c r="DW59" s="4" t="n">
        <f aca="false">AL59</f>
        <v>-8720.58476462029</v>
      </c>
      <c r="DX59" s="4" t="n">
        <f aca="false">AN59+AK59</f>
        <v>-17223.0122143886</v>
      </c>
      <c r="DY59" s="4" t="n">
        <f aca="false">AP59+BE59</f>
        <v>-23912.768179435</v>
      </c>
      <c r="DZ59" s="4" t="n">
        <f aca="false">AQ59</f>
        <v>0</v>
      </c>
      <c r="EA59" s="4" t="n">
        <f aca="false">H59+DH59+DE59</f>
        <v>-3457374.55769182</v>
      </c>
      <c r="EB59" s="4" t="n">
        <f aca="false">AT59+AW59</f>
        <v>20854.3634426561</v>
      </c>
      <c r="EC59" s="4" t="n">
        <f aca="false">AV59+BE59</f>
        <v>-11097.7538431479</v>
      </c>
      <c r="ED59" s="4" t="n">
        <f aca="false">L59+N59</f>
        <v>443594.886391521</v>
      </c>
      <c r="EE59" s="4" t="n">
        <f aca="false">AZ59+BA59</f>
        <v>22350.632376319</v>
      </c>
      <c r="EF59" s="4" t="n">
        <f aca="false">R59+P59+X59+BD59+CU59+CW59+DJ59</f>
        <v>91395.5919482811</v>
      </c>
      <c r="EG59" s="4" t="n">
        <f aca="false">Q59</f>
        <v>0</v>
      </c>
      <c r="EH59" s="4"/>
    </row>
    <row r="60" customFormat="false" ht="12.75" hidden="false" customHeight="false" outlineLevel="0" collapsed="false">
      <c r="C60" s="7" t="n">
        <v>36965</v>
      </c>
      <c r="D60" s="4" t="n">
        <v>-96177.7286563863</v>
      </c>
      <c r="E60" s="4" t="n">
        <v>1162982.9623312</v>
      </c>
      <c r="F60" s="4" t="n">
        <v>-1218320.49206932</v>
      </c>
      <c r="G60" s="4" t="n">
        <v>149006.211980007</v>
      </c>
      <c r="H60" s="4" t="n">
        <v>-226765.536958564</v>
      </c>
      <c r="I60" s="4"/>
      <c r="J60" s="4" t="n">
        <v>0</v>
      </c>
      <c r="K60" s="4"/>
      <c r="L60" s="4" t="n">
        <v>-245910.871256788</v>
      </c>
      <c r="M60" s="4"/>
      <c r="N60" s="4" t="n">
        <v>87631</v>
      </c>
      <c r="O60" s="4"/>
      <c r="P60" s="4" t="n">
        <v>0.346438399268737</v>
      </c>
      <c r="Q60" s="4" t="n">
        <v>0</v>
      </c>
      <c r="R60" s="4" t="n">
        <v>1274948.22402383</v>
      </c>
      <c r="S60" s="4"/>
      <c r="T60" s="4" t="n">
        <v>0</v>
      </c>
      <c r="U60" s="4"/>
      <c r="V60" s="4" t="n">
        <v>0</v>
      </c>
      <c r="W60" s="4"/>
      <c r="X60" s="4" t="n">
        <v>0</v>
      </c>
      <c r="Y60" s="4"/>
      <c r="Z60" s="4" t="n">
        <v>887394.115832372</v>
      </c>
      <c r="AA60" s="4"/>
      <c r="AB60" s="4" t="n">
        <v>66423.5471273918</v>
      </c>
      <c r="AC60" s="4" t="n">
        <v>717.190458785924</v>
      </c>
      <c r="AD60" s="4" t="n">
        <v>7973.76498977363</v>
      </c>
      <c r="AE60" s="4" t="n">
        <v>201.910477509209</v>
      </c>
      <c r="AF60" s="4"/>
      <c r="AG60" s="4" t="n">
        <v>85849.9131851101</v>
      </c>
      <c r="AH60" s="4" t="n">
        <v>238781.780384044</v>
      </c>
      <c r="AI60" s="4" t="n">
        <v>-7104.75394092103</v>
      </c>
      <c r="AJ60" s="4" t="n">
        <v>1459648.58635651</v>
      </c>
      <c r="AK60" s="4" t="n">
        <v>-3740</v>
      </c>
      <c r="AL60" s="4" t="n">
        <v>123553.84741639</v>
      </c>
      <c r="AM60" s="4" t="n">
        <v>1596.49998140335</v>
      </c>
      <c r="AN60" s="4" t="n">
        <v>9314.81878457579</v>
      </c>
      <c r="AO60" s="4" t="n">
        <v>0</v>
      </c>
      <c r="AP60" s="4" t="n">
        <v>-15972.3202415118</v>
      </c>
      <c r="AQ60" s="4" t="n">
        <v>0</v>
      </c>
      <c r="AR60" s="4" t="n">
        <v>116896.345959454</v>
      </c>
      <c r="AS60" s="4" t="n">
        <v>26294.6000000001</v>
      </c>
      <c r="AT60" s="4" t="n">
        <v>51613.8602951313</v>
      </c>
      <c r="AU60" s="4" t="n">
        <v>1029.60580732359</v>
      </c>
      <c r="AV60" s="4" t="n">
        <v>70224.7911699248</v>
      </c>
      <c r="AW60" s="4" t="n">
        <v>0</v>
      </c>
      <c r="AX60" s="4" t="n">
        <v>122868.25727238</v>
      </c>
      <c r="AY60" s="4" t="n">
        <v>2138.30568300845</v>
      </c>
      <c r="AZ60" s="4" t="n">
        <v>7939.06323348754</v>
      </c>
      <c r="BA60" s="4" t="n">
        <v>5125</v>
      </c>
      <c r="BB60" s="4" t="n">
        <v>0</v>
      </c>
      <c r="BC60" s="4" t="n">
        <v>0</v>
      </c>
      <c r="BD60" s="4" t="n">
        <v>0</v>
      </c>
      <c r="BE60" s="4" t="n">
        <v>-673.338699999993</v>
      </c>
      <c r="BF60" s="4" t="n">
        <v>1707352.25282183</v>
      </c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 t="n">
        <v>0</v>
      </c>
      <c r="CP60" s="4" t="n">
        <v>0</v>
      </c>
      <c r="CQ60" s="4" t="n">
        <v>2594746.3686542</v>
      </c>
      <c r="CR60" s="4"/>
      <c r="CS60" s="4" t="n">
        <v>0</v>
      </c>
      <c r="CT60" s="4" t="n">
        <v>0</v>
      </c>
      <c r="CU60" s="4" t="n">
        <v>-12628.5497000003</v>
      </c>
      <c r="CV60" s="4" t="n">
        <v>0</v>
      </c>
      <c r="CW60" s="4" t="n">
        <v>0</v>
      </c>
      <c r="CX60" s="4" t="n">
        <v>0</v>
      </c>
      <c r="CY60" s="4"/>
      <c r="CZ60" s="4" t="n">
        <v>0</v>
      </c>
      <c r="DA60" s="4"/>
      <c r="DB60" s="4" t="n">
        <v>-75719</v>
      </c>
      <c r="DC60" s="4" t="n">
        <v>0</v>
      </c>
      <c r="DD60" s="4" t="n">
        <v>2138.30568300845</v>
      </c>
      <c r="DE60" s="4" t="n">
        <v>0</v>
      </c>
      <c r="DF60" s="4" t="n">
        <v>2138.30568300845</v>
      </c>
      <c r="DG60" s="4"/>
      <c r="DH60" s="4" t="n">
        <v>64771.4332000017</v>
      </c>
      <c r="DI60" s="4" t="n">
        <v>68249.5238000006</v>
      </c>
      <c r="DJ60" s="4" t="n">
        <v>0</v>
      </c>
      <c r="DK60" s="4" t="n">
        <v>0</v>
      </c>
      <c r="DL60" s="4" t="n">
        <v>4788</v>
      </c>
      <c r="DM60" s="4" t="n">
        <v>133020.957000002</v>
      </c>
      <c r="DN60" s="4"/>
      <c r="DO60" s="4"/>
      <c r="DP60" s="4" t="n">
        <f aca="false">D60+AI60</f>
        <v>-103282.482597307</v>
      </c>
      <c r="DQ60" s="4" t="n">
        <f aca="false">E60</f>
        <v>1162982.9623312</v>
      </c>
      <c r="DR60" s="4" t="n">
        <f aca="false">G60+AE60</f>
        <v>149208.122457516</v>
      </c>
      <c r="DS60" s="4" t="n">
        <f aca="false">AD60</f>
        <v>7973.76498977363</v>
      </c>
      <c r="DT60" s="4" t="n">
        <f aca="false">AH60</f>
        <v>238781.780384044</v>
      </c>
      <c r="DU60" s="4" t="n">
        <f aca="false">AB60+AG60</f>
        <v>152273.460312502</v>
      </c>
      <c r="DV60" s="4" t="n">
        <f aca="false">F60+DI60</f>
        <v>-1150070.96826932</v>
      </c>
      <c r="DW60" s="4" t="n">
        <f aca="false">AL60</f>
        <v>123553.84741639</v>
      </c>
      <c r="DX60" s="4" t="n">
        <f aca="false">AN60+AK60</f>
        <v>5574.81878457579</v>
      </c>
      <c r="DY60" s="4" t="n">
        <f aca="false">AP60+BE60</f>
        <v>-16645.6589415118</v>
      </c>
      <c r="DZ60" s="4" t="n">
        <f aca="false">AQ60</f>
        <v>0</v>
      </c>
      <c r="EA60" s="4" t="n">
        <f aca="false">H60+DH60+DE60</f>
        <v>-161994.103758563</v>
      </c>
      <c r="EB60" s="4" t="n">
        <f aca="false">AT60+AW60</f>
        <v>51613.8602951313</v>
      </c>
      <c r="EC60" s="4" t="n">
        <f aca="false">AV60+BE60</f>
        <v>69551.4524699248</v>
      </c>
      <c r="ED60" s="4" t="n">
        <f aca="false">L60+N60</f>
        <v>-158279.871256788</v>
      </c>
      <c r="EE60" s="4" t="n">
        <f aca="false">AZ60+BA60</f>
        <v>13064.0632334875</v>
      </c>
      <c r="EF60" s="4" t="n">
        <f aca="false">R60+P60+X60+BD60+CU60+CW60+DJ60</f>
        <v>1262320.02076223</v>
      </c>
      <c r="EG60" s="4" t="n">
        <f aca="false">Q60</f>
        <v>0</v>
      </c>
      <c r="EH60" s="4"/>
    </row>
    <row r="61" customFormat="false" ht="12.75" hidden="false" customHeight="false" outlineLevel="0" collapsed="false">
      <c r="C61" s="7" t="n">
        <v>36966</v>
      </c>
      <c r="D61" s="4" t="n">
        <v>226628.67947389</v>
      </c>
      <c r="E61" s="4" t="n">
        <v>1531691.485747</v>
      </c>
      <c r="F61" s="4" t="n">
        <v>1135184.06943917</v>
      </c>
      <c r="G61" s="4" t="n">
        <v>-54211.4177640698</v>
      </c>
      <c r="H61" s="4" t="n">
        <v>3855233.60607129</v>
      </c>
      <c r="I61" s="4"/>
      <c r="J61" s="4" t="n">
        <v>0</v>
      </c>
      <c r="K61" s="4"/>
      <c r="L61" s="4" t="n">
        <v>419741.394942884</v>
      </c>
      <c r="M61" s="4"/>
      <c r="N61" s="4" t="n">
        <v>-235087</v>
      </c>
      <c r="O61" s="4"/>
      <c r="P61" s="4" t="n">
        <v>0.63520549703589</v>
      </c>
      <c r="Q61" s="4" t="n">
        <v>0</v>
      </c>
      <c r="R61" s="4" t="n">
        <v>-3136644.43103868</v>
      </c>
      <c r="S61" s="4"/>
      <c r="T61" s="4" t="n">
        <v>0</v>
      </c>
      <c r="U61" s="4"/>
      <c r="V61" s="4" t="n">
        <v>0</v>
      </c>
      <c r="W61" s="4"/>
      <c r="X61" s="4" t="n">
        <v>0</v>
      </c>
      <c r="Y61" s="4"/>
      <c r="Z61" s="4" t="n">
        <v>3742537.02207698</v>
      </c>
      <c r="AA61" s="4"/>
      <c r="AB61" s="4" t="n">
        <v>62800.477261805</v>
      </c>
      <c r="AC61" s="4" t="n">
        <v>-5762.48471071316</v>
      </c>
      <c r="AD61" s="4" t="n">
        <v>-2377.54005755414</v>
      </c>
      <c r="AE61" s="4" t="n">
        <v>9.16770659387112E-010</v>
      </c>
      <c r="AF61" s="4"/>
      <c r="AG61" s="4" t="n">
        <v>185242.07890889</v>
      </c>
      <c r="AH61" s="4" t="n">
        <v>-321904.86289165</v>
      </c>
      <c r="AI61" s="4" t="n">
        <v>-24071.2815512832</v>
      </c>
      <c r="AJ61" s="4" t="n">
        <v>1652246.55218038</v>
      </c>
      <c r="AK61" s="4" t="n">
        <v>0</v>
      </c>
      <c r="AL61" s="4" t="n">
        <v>224643.668685577</v>
      </c>
      <c r="AM61" s="4" t="n">
        <v>-48.9799999999814</v>
      </c>
      <c r="AN61" s="4" t="n">
        <v>82188.1730278304</v>
      </c>
      <c r="AO61" s="4" t="n">
        <v>0</v>
      </c>
      <c r="AP61" s="4" t="n">
        <v>120172.411311639</v>
      </c>
      <c r="AQ61" s="4" t="n">
        <v>0</v>
      </c>
      <c r="AR61" s="4" t="n">
        <v>427004.253025046</v>
      </c>
      <c r="AS61" s="4" t="n">
        <v>33587.1606766694</v>
      </c>
      <c r="AT61" s="4" t="n">
        <v>35453.4230947918</v>
      </c>
      <c r="AU61" s="4" t="n">
        <v>17.3524052662542</v>
      </c>
      <c r="AV61" s="4" t="n">
        <v>66179.5755126223</v>
      </c>
      <c r="AW61" s="4" t="n">
        <v>-2950</v>
      </c>
      <c r="AX61" s="4" t="n">
        <v>101650.35101268</v>
      </c>
      <c r="AY61" s="4" t="n">
        <v>4438.91059425585</v>
      </c>
      <c r="AZ61" s="4" t="n">
        <v>-8058.46699085156</v>
      </c>
      <c r="BA61" s="4" t="n">
        <v>15950</v>
      </c>
      <c r="BB61" s="4" t="n">
        <v>0</v>
      </c>
      <c r="BC61" s="4" t="n">
        <v>0</v>
      </c>
      <c r="BD61" s="4" t="n">
        <v>0</v>
      </c>
      <c r="BE61" s="4" t="n">
        <v>-33821.9641</v>
      </c>
      <c r="BF61" s="4" t="n">
        <v>2172842.68922726</v>
      </c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 t="n">
        <v>0</v>
      </c>
      <c r="CP61" s="4" t="n">
        <v>0</v>
      </c>
      <c r="CQ61" s="4" t="n">
        <v>5915379.71130424</v>
      </c>
      <c r="CR61" s="4"/>
      <c r="CS61" s="4" t="n">
        <v>0</v>
      </c>
      <c r="CT61" s="4" t="n">
        <v>0</v>
      </c>
      <c r="CU61" s="4" t="n">
        <v>-11017.9298</v>
      </c>
      <c r="CV61" s="4" t="n">
        <v>0</v>
      </c>
      <c r="CW61" s="4" t="n">
        <v>0</v>
      </c>
      <c r="CX61" s="4" t="n">
        <v>0</v>
      </c>
      <c r="CY61" s="4"/>
      <c r="CZ61" s="4" t="n">
        <v>0</v>
      </c>
      <c r="DA61" s="4"/>
      <c r="DB61" s="4" t="n">
        <v>-75818.30115</v>
      </c>
      <c r="DC61" s="4" t="n">
        <v>0</v>
      </c>
      <c r="DD61" s="4" t="n">
        <v>4438.91059425585</v>
      </c>
      <c r="DE61" s="4" t="n">
        <v>0</v>
      </c>
      <c r="DF61" s="4" t="n">
        <v>4438.91059425585</v>
      </c>
      <c r="DG61" s="4"/>
      <c r="DH61" s="4" t="n">
        <v>-624309.068700016</v>
      </c>
      <c r="DI61" s="4" t="n">
        <v>-1113828.25740001</v>
      </c>
      <c r="DJ61" s="4" t="n">
        <v>0</v>
      </c>
      <c r="DK61" s="4" t="n">
        <v>0</v>
      </c>
      <c r="DL61" s="4" t="n">
        <v>24844</v>
      </c>
      <c r="DM61" s="4" t="n">
        <v>-1738137.32610002</v>
      </c>
      <c r="DN61" s="4"/>
      <c r="DO61" s="4"/>
      <c r="DP61" s="4" t="n">
        <f aca="false">D61+AI61</f>
        <v>202557.397922606</v>
      </c>
      <c r="DQ61" s="4" t="n">
        <f aca="false">E61</f>
        <v>1531691.485747</v>
      </c>
      <c r="DR61" s="4" t="n">
        <f aca="false">G61+AE61</f>
        <v>-54211.4177640689</v>
      </c>
      <c r="DS61" s="4" t="n">
        <f aca="false">AD61</f>
        <v>-2377.54005755414</v>
      </c>
      <c r="DT61" s="4" t="n">
        <f aca="false">AH61</f>
        <v>-321904.86289165</v>
      </c>
      <c r="DU61" s="4" t="n">
        <f aca="false">AB61+AG61</f>
        <v>248042.556170695</v>
      </c>
      <c r="DV61" s="4" t="n">
        <f aca="false">F61+DI61</f>
        <v>21355.8120391644</v>
      </c>
      <c r="DW61" s="4" t="n">
        <f aca="false">AL61</f>
        <v>224643.668685577</v>
      </c>
      <c r="DX61" s="4" t="n">
        <f aca="false">AN61+AK61</f>
        <v>82188.1730278304</v>
      </c>
      <c r="DY61" s="4" t="n">
        <f aca="false">AP61+BE61</f>
        <v>86350.4472116385</v>
      </c>
      <c r="DZ61" s="4" t="n">
        <f aca="false">AQ61</f>
        <v>0</v>
      </c>
      <c r="EA61" s="4" t="n">
        <f aca="false">H61+DH61+DE61</f>
        <v>3230924.53737128</v>
      </c>
      <c r="EB61" s="4" t="n">
        <f aca="false">AT61+AW61</f>
        <v>32503.4230947918</v>
      </c>
      <c r="EC61" s="4" t="n">
        <f aca="false">AV61+BE61</f>
        <v>32357.6114126223</v>
      </c>
      <c r="ED61" s="4" t="n">
        <f aca="false">L61+N61</f>
        <v>184654.394942884</v>
      </c>
      <c r="EE61" s="4" t="n">
        <f aca="false">AZ61+BA61</f>
        <v>7891.53300914844</v>
      </c>
      <c r="EF61" s="4" t="n">
        <f aca="false">R61+P61+X61+BD61+CU61+CW61+DJ61</f>
        <v>-3147661.72563318</v>
      </c>
      <c r="EG61" s="4" t="n">
        <f aca="false">Q61</f>
        <v>0</v>
      </c>
      <c r="EH61" s="4"/>
    </row>
    <row r="62" customFormat="false" ht="12.75" hidden="false" customHeight="false" outlineLevel="0" collapsed="false">
      <c r="C62" s="7" t="n">
        <v>36969</v>
      </c>
      <c r="D62" s="4" t="n">
        <v>-400292.507042799</v>
      </c>
      <c r="E62" s="4" t="n">
        <v>658255.642112282</v>
      </c>
      <c r="F62" s="4" t="n">
        <v>2207540.03439469</v>
      </c>
      <c r="G62" s="4" t="n">
        <v>193436.371520714</v>
      </c>
      <c r="H62" s="4" t="n">
        <v>1296530.664618</v>
      </c>
      <c r="I62" s="4"/>
      <c r="J62" s="4" t="n">
        <v>0</v>
      </c>
      <c r="K62" s="4"/>
      <c r="L62" s="4" t="n">
        <v>703036.327397829</v>
      </c>
      <c r="M62" s="4"/>
      <c r="N62" s="4" t="n">
        <v>-61397</v>
      </c>
      <c r="O62" s="4"/>
      <c r="P62" s="4" t="n">
        <v>-0.241363858215397</v>
      </c>
      <c r="Q62" s="4" t="n">
        <v>0</v>
      </c>
      <c r="R62" s="4" t="n">
        <v>-501045.205472696</v>
      </c>
      <c r="S62" s="4"/>
      <c r="T62" s="4" t="n">
        <v>0</v>
      </c>
      <c r="U62" s="4"/>
      <c r="V62" s="4" t="n">
        <v>0</v>
      </c>
      <c r="W62" s="4"/>
      <c r="X62" s="4" t="n">
        <v>0</v>
      </c>
      <c r="Y62" s="4"/>
      <c r="Z62" s="4" t="n">
        <v>4096064.08616417</v>
      </c>
      <c r="AA62" s="4"/>
      <c r="AB62" s="4" t="n">
        <v>10670.306087182</v>
      </c>
      <c r="AC62" s="4" t="n">
        <v>-37050.314157728</v>
      </c>
      <c r="AD62" s="4" t="n">
        <v>3518.75473728473</v>
      </c>
      <c r="AE62" s="4" t="n">
        <v>183246.998149015</v>
      </c>
      <c r="AF62" s="4"/>
      <c r="AG62" s="4" t="n">
        <v>96031.3664544399</v>
      </c>
      <c r="AH62" s="4" t="n">
        <v>-11063.2398505772</v>
      </c>
      <c r="AI62" s="4" t="n">
        <v>-19857.0777045871</v>
      </c>
      <c r="AJ62" s="4" t="n">
        <v>483459.928784512</v>
      </c>
      <c r="AK62" s="4" t="n">
        <v>-2470</v>
      </c>
      <c r="AL62" s="4" t="n">
        <v>123684.377204609</v>
      </c>
      <c r="AM62" s="4" t="n">
        <v>22635.0000143051</v>
      </c>
      <c r="AN62" s="4" t="n">
        <v>170025.175391043</v>
      </c>
      <c r="AO62" s="4" t="n">
        <v>0</v>
      </c>
      <c r="AP62" s="4" t="n">
        <v>28077.5459558954</v>
      </c>
      <c r="AQ62" s="4" t="n">
        <v>0</v>
      </c>
      <c r="AR62" s="4" t="n">
        <v>321787.098551547</v>
      </c>
      <c r="AS62" s="4" t="n">
        <v>9314.48861570362</v>
      </c>
      <c r="AT62" s="4" t="n">
        <v>6716.80290209129</v>
      </c>
      <c r="AU62" s="4" t="n">
        <v>0</v>
      </c>
      <c r="AV62" s="4" t="n">
        <v>57460.6856055646</v>
      </c>
      <c r="AW62" s="4" t="n">
        <v>-1947</v>
      </c>
      <c r="AX62" s="4" t="n">
        <v>64177.4885076559</v>
      </c>
      <c r="AY62" s="4" t="n">
        <v>10632.4625208376</v>
      </c>
      <c r="AZ62" s="4" t="n">
        <v>-6347.07017618767</v>
      </c>
      <c r="BA62" s="4" t="n">
        <v>4200</v>
      </c>
      <c r="BB62" s="4" t="n">
        <v>0</v>
      </c>
      <c r="BC62" s="4" t="n">
        <v>0</v>
      </c>
      <c r="BD62" s="4" t="n">
        <v>0</v>
      </c>
      <c r="BE62" s="4" t="n">
        <v>-4192.07699999999</v>
      </c>
      <c r="BF62" s="4" t="n">
        <v>863077.445667528</v>
      </c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 t="n">
        <v>0</v>
      </c>
      <c r="CP62" s="4" t="n">
        <v>0</v>
      </c>
      <c r="CQ62" s="4" t="n">
        <v>4959141.53183169</v>
      </c>
      <c r="CR62" s="4"/>
      <c r="CS62" s="4" t="n">
        <v>0</v>
      </c>
      <c r="CT62" s="4" t="n">
        <v>0</v>
      </c>
      <c r="CU62" s="4" t="n">
        <v>150792.6543</v>
      </c>
      <c r="CV62" s="4" t="n">
        <v>0</v>
      </c>
      <c r="CW62" s="4" t="n">
        <v>0</v>
      </c>
      <c r="CX62" s="4" t="n">
        <v>0</v>
      </c>
      <c r="CY62" s="4"/>
      <c r="CZ62" s="4" t="n">
        <v>0</v>
      </c>
      <c r="DA62" s="4"/>
      <c r="DB62" s="4" t="n">
        <v>-75619.69885</v>
      </c>
      <c r="DC62" s="4" t="n">
        <v>0</v>
      </c>
      <c r="DD62" s="4" t="n">
        <v>10632.4625208376</v>
      </c>
      <c r="DE62" s="4" t="n">
        <v>0</v>
      </c>
      <c r="DF62" s="4" t="n">
        <v>10632.4625208376</v>
      </c>
      <c r="DG62" s="4"/>
      <c r="DH62" s="4" t="n">
        <v>85011.4264999926</v>
      </c>
      <c r="DI62" s="4" t="n">
        <v>16518.0903000087</v>
      </c>
      <c r="DJ62" s="4" t="n">
        <v>0</v>
      </c>
      <c r="DK62" s="4" t="n">
        <v>0</v>
      </c>
      <c r="DL62" s="4" t="n">
        <v>27323</v>
      </c>
      <c r="DM62" s="4" t="n">
        <v>101529.516800001</v>
      </c>
      <c r="DN62" s="4"/>
      <c r="DO62" s="4"/>
      <c r="DP62" s="4" t="n">
        <f aca="false">D62+AI62</f>
        <v>-420149.584747386</v>
      </c>
      <c r="DQ62" s="4" t="n">
        <f aca="false">E62</f>
        <v>658255.642112282</v>
      </c>
      <c r="DR62" s="4" t="n">
        <f aca="false">G62+AE62</f>
        <v>376683.369669729</v>
      </c>
      <c r="DS62" s="4" t="n">
        <f aca="false">AD62</f>
        <v>3518.75473728473</v>
      </c>
      <c r="DT62" s="4" t="n">
        <f aca="false">AH62</f>
        <v>-11063.2398505772</v>
      </c>
      <c r="DU62" s="4" t="n">
        <f aca="false">AB62+AG62</f>
        <v>106701.672541622</v>
      </c>
      <c r="DV62" s="4" t="n">
        <f aca="false">F62+DI62</f>
        <v>2224058.1246947</v>
      </c>
      <c r="DW62" s="4" t="n">
        <f aca="false">AL62</f>
        <v>123684.377204609</v>
      </c>
      <c r="DX62" s="4" t="n">
        <f aca="false">AN62+AK62</f>
        <v>167555.175391043</v>
      </c>
      <c r="DY62" s="4" t="n">
        <f aca="false">AP62+BE62</f>
        <v>23885.4689558954</v>
      </c>
      <c r="DZ62" s="4" t="n">
        <f aca="false">AQ62</f>
        <v>0</v>
      </c>
      <c r="EA62" s="4" t="n">
        <f aca="false">H62+DH62+DE62</f>
        <v>1381542.091118</v>
      </c>
      <c r="EB62" s="4" t="n">
        <f aca="false">AT62+AW62</f>
        <v>4769.80290209129</v>
      </c>
      <c r="EC62" s="4" t="n">
        <f aca="false">AV62+BE62</f>
        <v>53268.6086055646</v>
      </c>
      <c r="ED62" s="4" t="n">
        <f aca="false">L62+N62</f>
        <v>641639.327397829</v>
      </c>
      <c r="EE62" s="4" t="n">
        <f aca="false">AZ62+BA62</f>
        <v>-2147.07017618767</v>
      </c>
      <c r="EF62" s="4" t="n">
        <f aca="false">R62+P62+X62+BD62+CU62+CW62+DJ62</f>
        <v>-350252.792536555</v>
      </c>
      <c r="EG62" s="4" t="n">
        <f aca="false">Q62</f>
        <v>0</v>
      </c>
      <c r="EH62" s="4"/>
    </row>
    <row r="63" customFormat="false" ht="12.75" hidden="false" customHeight="false" outlineLevel="0" collapsed="false">
      <c r="C63" s="7" t="n">
        <v>36970</v>
      </c>
      <c r="D63" s="4" t="n">
        <v>1226465.03558134</v>
      </c>
      <c r="E63" s="4" t="n">
        <v>646422.175055008</v>
      </c>
      <c r="F63" s="4" t="n">
        <v>3027561.23882451</v>
      </c>
      <c r="G63" s="4" t="n">
        <v>533323.273340308</v>
      </c>
      <c r="H63" s="4" t="n">
        <v>1231612.45103374</v>
      </c>
      <c r="I63" s="4"/>
      <c r="J63" s="4" t="n">
        <v>0</v>
      </c>
      <c r="K63" s="4"/>
      <c r="L63" s="4" t="n">
        <v>348536.543369946</v>
      </c>
      <c r="M63" s="4"/>
      <c r="N63" s="4" t="n">
        <v>-722801</v>
      </c>
      <c r="O63" s="4"/>
      <c r="P63" s="4" t="n">
        <v>0.336225089349009</v>
      </c>
      <c r="Q63" s="4" t="n">
        <v>-92704.8619013091</v>
      </c>
      <c r="R63" s="4" t="n">
        <v>2840336.64094396</v>
      </c>
      <c r="S63" s="4"/>
      <c r="T63" s="4" t="n">
        <v>0</v>
      </c>
      <c r="U63" s="4"/>
      <c r="V63" s="4" t="n">
        <v>0</v>
      </c>
      <c r="W63" s="4"/>
      <c r="X63" s="4" t="n">
        <v>0</v>
      </c>
      <c r="Y63" s="4"/>
      <c r="Z63" s="4" t="n">
        <v>9131456.6943739</v>
      </c>
      <c r="AA63" s="4"/>
      <c r="AB63" s="4" t="n">
        <v>-71683.8488776</v>
      </c>
      <c r="AC63" s="4" t="n">
        <v>25665.7405576391</v>
      </c>
      <c r="AD63" s="4" t="n">
        <v>16049.4435409696</v>
      </c>
      <c r="AE63" s="4" t="n">
        <v>1.24055077321827E-009</v>
      </c>
      <c r="AF63" s="4"/>
      <c r="AG63" s="4" t="n">
        <v>175927.65176333</v>
      </c>
      <c r="AH63" s="4" t="n">
        <v>81805.0164539386</v>
      </c>
      <c r="AI63" s="4" t="n">
        <v>-4232.99486373161</v>
      </c>
      <c r="AJ63" s="4" t="n">
        <v>2096418.2192109</v>
      </c>
      <c r="AK63" s="4" t="n">
        <v>27179</v>
      </c>
      <c r="AL63" s="4" t="n">
        <v>35255.7329751423</v>
      </c>
      <c r="AM63" s="4" t="n">
        <v>2783</v>
      </c>
      <c r="AN63" s="4" t="n">
        <v>-50015.7813938427</v>
      </c>
      <c r="AO63" s="4" t="n">
        <v>0</v>
      </c>
      <c r="AP63" s="4" t="n">
        <v>53473.2604440786</v>
      </c>
      <c r="AQ63" s="4" t="n">
        <v>0</v>
      </c>
      <c r="AR63" s="4" t="n">
        <v>38713.2120253783</v>
      </c>
      <c r="AS63" s="4" t="n">
        <v>33696.4663451257</v>
      </c>
      <c r="AT63" s="4" t="n">
        <v>31613.1292766281</v>
      </c>
      <c r="AU63" s="4" t="n">
        <v>0</v>
      </c>
      <c r="AV63" s="4" t="n">
        <v>12257.3752084702</v>
      </c>
      <c r="AW63" s="4" t="n">
        <v>-15275</v>
      </c>
      <c r="AX63" s="4" t="n">
        <v>43870.5044850983</v>
      </c>
      <c r="AY63" s="4" t="n">
        <v>7384.98696071038</v>
      </c>
      <c r="AZ63" s="4" t="n">
        <v>-23762.221902536</v>
      </c>
      <c r="BA63" s="4" t="n">
        <v>20050</v>
      </c>
      <c r="BB63" s="4" t="n">
        <v>0</v>
      </c>
      <c r="BC63" s="4" t="n">
        <v>0</v>
      </c>
      <c r="BD63" s="4" t="n">
        <v>0</v>
      </c>
      <c r="BE63" s="4" t="n">
        <v>-34441.9749</v>
      </c>
      <c r="BF63" s="4" t="n">
        <v>2155239.71381884</v>
      </c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 t="n">
        <v>0</v>
      </c>
      <c r="CP63" s="4" t="n">
        <v>0</v>
      </c>
      <c r="CQ63" s="4" t="n">
        <v>11286696.4081927</v>
      </c>
      <c r="CR63" s="4"/>
      <c r="CS63" s="4" t="n">
        <v>0</v>
      </c>
      <c r="CT63" s="4" t="n">
        <v>0</v>
      </c>
      <c r="CU63" s="4" t="n">
        <v>829164.1911</v>
      </c>
      <c r="CV63" s="4" t="n">
        <v>0</v>
      </c>
      <c r="CW63" s="4" t="n">
        <v>0</v>
      </c>
      <c r="CX63" s="4" t="n">
        <v>0</v>
      </c>
      <c r="CY63" s="4"/>
      <c r="CZ63" s="4" t="n">
        <v>0</v>
      </c>
      <c r="DA63" s="4"/>
      <c r="DB63" s="4" t="n">
        <v>-102152.6</v>
      </c>
      <c r="DC63" s="4" t="n">
        <v>0</v>
      </c>
      <c r="DD63" s="4" t="n">
        <v>7384.98696071038</v>
      </c>
      <c r="DE63" s="4" t="n">
        <v>0</v>
      </c>
      <c r="DF63" s="4" t="n">
        <v>7384.98696071038</v>
      </c>
      <c r="DG63" s="4"/>
      <c r="DH63" s="4" t="n">
        <v>-579745.0255</v>
      </c>
      <c r="DI63" s="4" t="n">
        <v>-1708517.72310001</v>
      </c>
      <c r="DJ63" s="4" t="n">
        <v>0</v>
      </c>
      <c r="DK63" s="4" t="n">
        <v>0</v>
      </c>
      <c r="DL63" s="4" t="n">
        <v>-110364</v>
      </c>
      <c r="DM63" s="4" t="n">
        <v>-2288262.74860001</v>
      </c>
      <c r="DN63" s="4"/>
      <c r="DO63" s="4"/>
      <c r="DP63" s="4" t="n">
        <f aca="false">D63+AI63</f>
        <v>1222232.04071761</v>
      </c>
      <c r="DQ63" s="4" t="n">
        <f aca="false">E63</f>
        <v>646422.175055008</v>
      </c>
      <c r="DR63" s="4" t="n">
        <f aca="false">G63+AE63</f>
        <v>533323.273340309</v>
      </c>
      <c r="DS63" s="4" t="n">
        <f aca="false">AD63</f>
        <v>16049.4435409696</v>
      </c>
      <c r="DT63" s="4" t="n">
        <f aca="false">AH63</f>
        <v>81805.0164539386</v>
      </c>
      <c r="DU63" s="4" t="n">
        <f aca="false">AB63+AG63</f>
        <v>104243.80288573</v>
      </c>
      <c r="DV63" s="4" t="n">
        <f aca="false">F63+DI63</f>
        <v>1319043.5157245</v>
      </c>
      <c r="DW63" s="4" t="n">
        <f aca="false">AL63</f>
        <v>35255.7329751423</v>
      </c>
      <c r="DX63" s="4" t="n">
        <f aca="false">AN63+AK63</f>
        <v>-22836.7813938427</v>
      </c>
      <c r="DY63" s="4" t="n">
        <f aca="false">AP63+BE63</f>
        <v>19031.2855440786</v>
      </c>
      <c r="DZ63" s="4" t="n">
        <f aca="false">AQ63</f>
        <v>0</v>
      </c>
      <c r="EA63" s="4" t="n">
        <f aca="false">H63+DH63+DE63</f>
        <v>651867.425533745</v>
      </c>
      <c r="EB63" s="4" t="n">
        <f aca="false">AT63+AW63</f>
        <v>16338.1292766281</v>
      </c>
      <c r="EC63" s="4" t="n">
        <f aca="false">AV63+BE63</f>
        <v>-22184.5996915298</v>
      </c>
      <c r="ED63" s="4" t="n">
        <f aca="false">L63+N63</f>
        <v>-374264.456630054</v>
      </c>
      <c r="EE63" s="4" t="n">
        <f aca="false">AZ63+BA63</f>
        <v>-3712.221902536</v>
      </c>
      <c r="EF63" s="4" t="n">
        <f aca="false">R63+P63+X63+BD63+CU63+CW63+DJ63</f>
        <v>3669501.16826905</v>
      </c>
      <c r="EG63" s="4" t="n">
        <f aca="false">Q63</f>
        <v>-92704.8619013091</v>
      </c>
      <c r="EH63" s="4"/>
    </row>
    <row r="64" customFormat="false" ht="12.75" hidden="false" customHeight="false" outlineLevel="0" collapsed="false">
      <c r="C64" s="7" t="n">
        <v>36971</v>
      </c>
      <c r="D64" s="4" t="n">
        <v>1664271.10173908</v>
      </c>
      <c r="E64" s="4" t="n">
        <v>1445765.77590666</v>
      </c>
      <c r="F64" s="4" t="n">
        <v>-977977.162031673</v>
      </c>
      <c r="G64" s="4" t="n">
        <v>-220173.505672641</v>
      </c>
      <c r="H64" s="4" t="n">
        <v>-5378344.72305427</v>
      </c>
      <c r="I64" s="4"/>
      <c r="J64" s="4" t="n">
        <v>0</v>
      </c>
      <c r="K64" s="4"/>
      <c r="L64" s="4" t="n">
        <v>-1785107.68779826</v>
      </c>
      <c r="M64" s="4"/>
      <c r="N64" s="4" t="n">
        <v>1307192</v>
      </c>
      <c r="O64" s="4"/>
      <c r="P64" s="4" t="n">
        <v>-61.1575942593563</v>
      </c>
      <c r="Q64" s="4" t="n">
        <v>-151306.680071892</v>
      </c>
      <c r="R64" s="4" t="n">
        <v>4495805.92261826</v>
      </c>
      <c r="S64" s="4"/>
      <c r="T64" s="4" t="n">
        <v>0</v>
      </c>
      <c r="U64" s="4"/>
      <c r="V64" s="4" t="n">
        <v>0</v>
      </c>
      <c r="W64" s="4"/>
      <c r="X64" s="4" t="n">
        <v>0</v>
      </c>
      <c r="Y64" s="4"/>
      <c r="Z64" s="4" t="n">
        <v>551370.564112903</v>
      </c>
      <c r="AA64" s="4"/>
      <c r="AB64" s="4" t="n">
        <v>107758.176093588</v>
      </c>
      <c r="AC64" s="4" t="n">
        <v>15457.7742484802</v>
      </c>
      <c r="AD64" s="4" t="n">
        <v>-15594.1920908327</v>
      </c>
      <c r="AE64" s="4" t="n">
        <v>142081.917311556</v>
      </c>
      <c r="AF64" s="4"/>
      <c r="AG64" s="4" t="n">
        <v>1430.65445443988</v>
      </c>
      <c r="AH64" s="4" t="n">
        <v>153010.152350899</v>
      </c>
      <c r="AI64" s="4" t="n">
        <v>-151.754284917923</v>
      </c>
      <c r="AJ64" s="4" t="n">
        <v>3514029.60572896</v>
      </c>
      <c r="AK64" s="4" t="n">
        <v>18421</v>
      </c>
      <c r="AL64" s="4" t="n">
        <v>-40301.6151410022</v>
      </c>
      <c r="AM64" s="4" t="n">
        <v>3250.03717603674</v>
      </c>
      <c r="AN64" s="4" t="n">
        <v>23764.8394765113</v>
      </c>
      <c r="AO64" s="4" t="n">
        <v>0</v>
      </c>
      <c r="AP64" s="4" t="n">
        <v>-88468.352127431</v>
      </c>
      <c r="AQ64" s="4" t="n">
        <v>0</v>
      </c>
      <c r="AR64" s="4" t="n">
        <v>-105005.127791922</v>
      </c>
      <c r="AS64" s="4" t="n">
        <v>-44632.3938850285</v>
      </c>
      <c r="AT64" s="4" t="n">
        <v>6798.78470781818</v>
      </c>
      <c r="AU64" s="4" t="n">
        <v>0</v>
      </c>
      <c r="AV64" s="4" t="n">
        <v>-573.497991759854</v>
      </c>
      <c r="AW64" s="4" t="n">
        <v>6740</v>
      </c>
      <c r="AX64" s="4" t="n">
        <v>6225.28671605833</v>
      </c>
      <c r="AY64" s="4" t="n">
        <v>6085.09120806155</v>
      </c>
      <c r="AZ64" s="4" t="n">
        <v>17871.5563282429</v>
      </c>
      <c r="BA64" s="4" t="n">
        <v>-22600</v>
      </c>
      <c r="BB64" s="4" t="n">
        <v>0</v>
      </c>
      <c r="BC64" s="4" t="n">
        <v>0</v>
      </c>
      <c r="BD64" s="4" t="n">
        <v>0</v>
      </c>
      <c r="BE64" s="4" t="n">
        <v>-36393.7125</v>
      </c>
      <c r="BF64" s="4" t="n">
        <v>3433121.32098134</v>
      </c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 t="n">
        <v>0</v>
      </c>
      <c r="CP64" s="4" t="n">
        <v>0</v>
      </c>
      <c r="CQ64" s="4" t="n">
        <v>3984491.88509424</v>
      </c>
      <c r="CR64" s="4"/>
      <c r="CS64" s="4" t="n">
        <v>0</v>
      </c>
      <c r="CT64" s="4" t="n">
        <v>0</v>
      </c>
      <c r="CU64" s="4" t="n">
        <v>-12455.6622000001</v>
      </c>
      <c r="CV64" s="4" t="n">
        <v>0</v>
      </c>
      <c r="CW64" s="4" t="n">
        <v>0</v>
      </c>
      <c r="CX64" s="4" t="n">
        <v>0</v>
      </c>
      <c r="CY64" s="4"/>
      <c r="CZ64" s="4" t="n">
        <v>0</v>
      </c>
      <c r="DA64" s="4"/>
      <c r="DB64" s="4" t="n">
        <v>-75719</v>
      </c>
      <c r="DC64" s="4" t="n">
        <v>0</v>
      </c>
      <c r="DD64" s="4" t="n">
        <v>6085.09120806155</v>
      </c>
      <c r="DE64" s="4" t="n">
        <v>0</v>
      </c>
      <c r="DF64" s="4" t="n">
        <v>6085.09120806155</v>
      </c>
      <c r="DG64" s="4"/>
      <c r="DH64" s="4" t="n">
        <v>1582531.80920002</v>
      </c>
      <c r="DI64" s="4" t="n">
        <v>3803577.4893</v>
      </c>
      <c r="DJ64" s="4" t="n">
        <v>0</v>
      </c>
      <c r="DK64" s="4" t="n">
        <v>0</v>
      </c>
      <c r="DL64" s="4" t="n">
        <v>128501</v>
      </c>
      <c r="DM64" s="4" t="n">
        <v>5386109.29850002</v>
      </c>
      <c r="DN64" s="4"/>
      <c r="DO64" s="4"/>
      <c r="DP64" s="4" t="n">
        <f aca="false">D64+AI64</f>
        <v>1664119.34745416</v>
      </c>
      <c r="DQ64" s="4" t="n">
        <f aca="false">E64</f>
        <v>1445765.77590666</v>
      </c>
      <c r="DR64" s="4" t="n">
        <f aca="false">G64+AE64</f>
        <v>-78091.5883610856</v>
      </c>
      <c r="DS64" s="4" t="n">
        <f aca="false">AD64</f>
        <v>-15594.1920908327</v>
      </c>
      <c r="DT64" s="4" t="n">
        <f aca="false">AH64</f>
        <v>153010.152350899</v>
      </c>
      <c r="DU64" s="4" t="n">
        <f aca="false">AB64+AG64</f>
        <v>109188.830548028</v>
      </c>
      <c r="DV64" s="4" t="n">
        <f aca="false">F64+DI64</f>
        <v>2825600.32726833</v>
      </c>
      <c r="DW64" s="4" t="n">
        <f aca="false">AL64</f>
        <v>-40301.6151410022</v>
      </c>
      <c r="DX64" s="4" t="n">
        <f aca="false">AN64+AK64</f>
        <v>42185.8394765114</v>
      </c>
      <c r="DY64" s="4" t="n">
        <f aca="false">AP64+BE64</f>
        <v>-124862.064627431</v>
      </c>
      <c r="DZ64" s="4" t="n">
        <f aca="false">AQ64</f>
        <v>0</v>
      </c>
      <c r="EA64" s="4" t="n">
        <f aca="false">H64+DH64+DE64</f>
        <v>-3795812.91385425</v>
      </c>
      <c r="EB64" s="4" t="n">
        <f aca="false">AT64+AW64</f>
        <v>13538.7847078182</v>
      </c>
      <c r="EC64" s="4" t="n">
        <f aca="false">AV64+BE64</f>
        <v>-36967.2104917599</v>
      </c>
      <c r="ED64" s="4" t="n">
        <f aca="false">L64+N64</f>
        <v>-477915.687798261</v>
      </c>
      <c r="EE64" s="4" t="n">
        <f aca="false">AZ64+BA64</f>
        <v>-4728.44367175712</v>
      </c>
      <c r="EF64" s="4" t="n">
        <f aca="false">R64+P64+X64+BD64+CU64+CW64+DJ64</f>
        <v>4483289.10282401</v>
      </c>
      <c r="EG64" s="4" t="n">
        <f aca="false">Q64</f>
        <v>-151306.680071892</v>
      </c>
      <c r="EH64" s="4"/>
    </row>
    <row r="65" customFormat="false" ht="12.75" hidden="false" customHeight="false" outlineLevel="0" collapsed="false">
      <c r="C65" s="7" t="n">
        <v>36972</v>
      </c>
      <c r="D65" s="4" t="n">
        <v>3294845.7723712</v>
      </c>
      <c r="E65" s="4" t="n">
        <v>-185390.069888339</v>
      </c>
      <c r="F65" s="4" t="n">
        <v>-548576.211891683</v>
      </c>
      <c r="G65" s="4" t="n">
        <v>321404.683375571</v>
      </c>
      <c r="H65" s="4" t="n">
        <v>106039.06625973</v>
      </c>
      <c r="I65" s="4"/>
      <c r="J65" s="4" t="n">
        <v>0</v>
      </c>
      <c r="K65" s="4"/>
      <c r="L65" s="4" t="n">
        <v>2499329.62745144</v>
      </c>
      <c r="M65" s="4"/>
      <c r="N65" s="4" t="n">
        <v>-234476</v>
      </c>
      <c r="O65" s="4"/>
      <c r="P65" s="4" t="n">
        <v>-58.7169000496488</v>
      </c>
      <c r="Q65" s="4" t="n">
        <v>100112.391478448</v>
      </c>
      <c r="R65" s="4" t="n">
        <v>-4714980.78051473</v>
      </c>
      <c r="S65" s="4"/>
      <c r="T65" s="4" t="n">
        <v>0</v>
      </c>
      <c r="U65" s="4"/>
      <c r="V65" s="4" t="n">
        <v>0</v>
      </c>
      <c r="W65" s="4"/>
      <c r="X65" s="4" t="n">
        <v>0</v>
      </c>
      <c r="Y65" s="4"/>
      <c r="Z65" s="4" t="n">
        <v>538137.37026314</v>
      </c>
      <c r="AA65" s="4"/>
      <c r="AB65" s="4" t="n">
        <v>1608.0389699816</v>
      </c>
      <c r="AC65" s="4" t="n">
        <v>-20317.3310463249</v>
      </c>
      <c r="AD65" s="4" t="n">
        <v>5668.40171468363</v>
      </c>
      <c r="AE65" s="4" t="n">
        <v>-0.0292192074248305</v>
      </c>
      <c r="AF65" s="4"/>
      <c r="AG65" s="4" t="n">
        <v>1433.97445444018</v>
      </c>
      <c r="AH65" s="4" t="n">
        <v>-40645.9910713294</v>
      </c>
      <c r="AI65" s="4" t="n">
        <v>-15191.0097609456</v>
      </c>
      <c r="AJ65" s="4" t="n">
        <v>3042011.75652416</v>
      </c>
      <c r="AK65" s="4" t="n">
        <v>-25914</v>
      </c>
      <c r="AL65" s="4" t="n">
        <v>90103.5923841328</v>
      </c>
      <c r="AM65" s="4" t="n">
        <v>1005.96281824121</v>
      </c>
      <c r="AN65" s="4" t="n">
        <v>-25217.9113686912</v>
      </c>
      <c r="AO65" s="4" t="n">
        <v>0</v>
      </c>
      <c r="AP65" s="4" t="n">
        <v>70732.4823593274</v>
      </c>
      <c r="AQ65" s="4" t="n">
        <v>0</v>
      </c>
      <c r="AR65" s="4" t="n">
        <v>135618.163374769</v>
      </c>
      <c r="AS65" s="4" t="n">
        <v>8987.45639916087</v>
      </c>
      <c r="AT65" s="4" t="n">
        <v>-678296.831466986</v>
      </c>
      <c r="AU65" s="4" t="n">
        <v>199.195574387268</v>
      </c>
      <c r="AV65" s="4" t="n">
        <v>-163979.034202276</v>
      </c>
      <c r="AW65" s="4" t="n">
        <v>-42316</v>
      </c>
      <c r="AX65" s="4" t="n">
        <v>-842076.670094875</v>
      </c>
      <c r="AY65" s="4" t="n">
        <v>1990.0034269988</v>
      </c>
      <c r="AZ65" s="4" t="n">
        <v>-4400.48710972164</v>
      </c>
      <c r="BA65" s="4" t="n">
        <v>10650</v>
      </c>
      <c r="BB65" s="4" t="n">
        <v>0</v>
      </c>
      <c r="BC65" s="4" t="n">
        <v>0</v>
      </c>
      <c r="BD65" s="4" t="n">
        <v>0</v>
      </c>
      <c r="BE65" s="4" t="n">
        <v>-53624.8959</v>
      </c>
      <c r="BF65" s="4" t="n">
        <v>2331152.76269433</v>
      </c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 t="n">
        <v>0</v>
      </c>
      <c r="CP65" s="4" t="n">
        <v>0</v>
      </c>
      <c r="CQ65" s="4" t="n">
        <v>2869290.13295747</v>
      </c>
      <c r="CR65" s="4"/>
      <c r="CS65" s="4" t="n">
        <v>0</v>
      </c>
      <c r="CT65" s="4" t="n">
        <v>0</v>
      </c>
      <c r="CU65" s="4" t="n">
        <v>358301.1836</v>
      </c>
      <c r="CV65" s="4" t="n">
        <v>0</v>
      </c>
      <c r="CW65" s="4" t="n">
        <v>0</v>
      </c>
      <c r="CX65" s="4" t="n">
        <v>0</v>
      </c>
      <c r="CY65" s="4"/>
      <c r="CZ65" s="4" t="n">
        <v>0</v>
      </c>
      <c r="DA65" s="4"/>
      <c r="DB65" s="4" t="n">
        <v>-75719</v>
      </c>
      <c r="DC65" s="4" t="n">
        <v>0</v>
      </c>
      <c r="DD65" s="4" t="n">
        <v>1990.0034269988</v>
      </c>
      <c r="DE65" s="4" t="n">
        <v>0</v>
      </c>
      <c r="DF65" s="4" t="n">
        <v>1990.0034269988</v>
      </c>
      <c r="DG65" s="4"/>
      <c r="DH65" s="4" t="n">
        <v>-74261.9909000099</v>
      </c>
      <c r="DI65" s="4" t="n">
        <v>415651.192000002</v>
      </c>
      <c r="DJ65" s="4" t="n">
        <v>0</v>
      </c>
      <c r="DK65" s="4" t="n">
        <v>0</v>
      </c>
      <c r="DL65" s="4" t="n">
        <v>-1348</v>
      </c>
      <c r="DM65" s="4" t="n">
        <v>341389.201099992</v>
      </c>
      <c r="DN65" s="4"/>
      <c r="DO65" s="4"/>
      <c r="DP65" s="4" t="n">
        <f aca="false">D65+AI65</f>
        <v>3279654.76261025</v>
      </c>
      <c r="DQ65" s="4" t="n">
        <f aca="false">E65</f>
        <v>-185390.069888339</v>
      </c>
      <c r="DR65" s="4" t="n">
        <f aca="false">G65+AE65</f>
        <v>321404.654156363</v>
      </c>
      <c r="DS65" s="4" t="n">
        <f aca="false">AD65</f>
        <v>5668.40171468363</v>
      </c>
      <c r="DT65" s="4" t="n">
        <f aca="false">AH65</f>
        <v>-40645.9910713294</v>
      </c>
      <c r="DU65" s="4" t="n">
        <f aca="false">AB65+AG65</f>
        <v>3042.01342442178</v>
      </c>
      <c r="DV65" s="4" t="n">
        <f aca="false">F65+DI65</f>
        <v>-132925.019891681</v>
      </c>
      <c r="DW65" s="4" t="n">
        <f aca="false">AL65</f>
        <v>90103.5923841328</v>
      </c>
      <c r="DX65" s="4" t="n">
        <f aca="false">AN65+AK65</f>
        <v>-51131.9113686912</v>
      </c>
      <c r="DY65" s="4" t="n">
        <f aca="false">AP65+BE65</f>
        <v>17107.5864593274</v>
      </c>
      <c r="DZ65" s="4" t="n">
        <f aca="false">AQ65</f>
        <v>0</v>
      </c>
      <c r="EA65" s="4" t="n">
        <f aca="false">H65+DH65+DE65</f>
        <v>31777.0753597197</v>
      </c>
      <c r="EB65" s="4" t="n">
        <f aca="false">AT65+AW65</f>
        <v>-720612.831466986</v>
      </c>
      <c r="EC65" s="4" t="n">
        <f aca="false">AV65+BE65</f>
        <v>-217603.930102276</v>
      </c>
      <c r="ED65" s="4" t="n">
        <f aca="false">L65+N65</f>
        <v>2264853.62745144</v>
      </c>
      <c r="EE65" s="4" t="n">
        <f aca="false">AZ65+BA65</f>
        <v>6249.51289027836</v>
      </c>
      <c r="EF65" s="4" t="n">
        <f aca="false">R65+P65+X65+BD65+CU65+CW65+DJ65</f>
        <v>-4356738.31381478</v>
      </c>
      <c r="EG65" s="4" t="n">
        <f aca="false">Q65</f>
        <v>100112.391478448</v>
      </c>
      <c r="EH65" s="4"/>
    </row>
    <row r="66" customFormat="false" ht="12.75" hidden="false" customHeight="false" outlineLevel="0" collapsed="false">
      <c r="C66" s="7" t="n">
        <v>36973</v>
      </c>
      <c r="D66" s="4" t="n">
        <v>-18910.8365697064</v>
      </c>
      <c r="E66" s="4" t="n">
        <v>-219874.475845267</v>
      </c>
      <c r="F66" s="4" t="n">
        <v>-2211157.13227551</v>
      </c>
      <c r="G66" s="4" t="n">
        <v>-194892.004816064</v>
      </c>
      <c r="H66" s="4" t="n">
        <v>-236790.203653176</v>
      </c>
      <c r="I66" s="4"/>
      <c r="J66" s="4" t="n">
        <v>0</v>
      </c>
      <c r="K66" s="4"/>
      <c r="L66" s="4" t="n">
        <v>-964064.011153909</v>
      </c>
      <c r="M66" s="4"/>
      <c r="N66" s="4" t="n">
        <v>-159638</v>
      </c>
      <c r="O66" s="4"/>
      <c r="P66" s="4" t="n">
        <v>-58.6581887516292</v>
      </c>
      <c r="Q66" s="4" t="n">
        <v>-3267.39652318542</v>
      </c>
      <c r="R66" s="4" t="n">
        <v>1371374.66547881</v>
      </c>
      <c r="S66" s="4"/>
      <c r="T66" s="4" t="n">
        <v>0</v>
      </c>
      <c r="U66" s="4"/>
      <c r="V66" s="4" t="n">
        <v>0</v>
      </c>
      <c r="W66" s="4"/>
      <c r="X66" s="4" t="n">
        <v>0</v>
      </c>
      <c r="Y66" s="4"/>
      <c r="Z66" s="4" t="n">
        <v>-2634010.65702357</v>
      </c>
      <c r="AA66" s="4"/>
      <c r="AB66" s="4" t="n">
        <v>-12797.0904666756</v>
      </c>
      <c r="AC66" s="4" t="n">
        <v>18015.4203440069</v>
      </c>
      <c r="AD66" s="4" t="n">
        <v>-2313.90709441341</v>
      </c>
      <c r="AE66" s="4" t="n">
        <v>203546.085045873</v>
      </c>
      <c r="AF66" s="4"/>
      <c r="AG66" s="4" t="n">
        <v>0</v>
      </c>
      <c r="AH66" s="4" t="n">
        <v>-3333.00199305279</v>
      </c>
      <c r="AI66" s="4" t="n">
        <v>-13642.3581579433</v>
      </c>
      <c r="AJ66" s="4" t="n">
        <v>-49310.1647371787</v>
      </c>
      <c r="AK66" s="4" t="n">
        <v>0</v>
      </c>
      <c r="AL66" s="4" t="n">
        <v>125793.323488458</v>
      </c>
      <c r="AM66" s="4" t="n">
        <v>2365.99999666214</v>
      </c>
      <c r="AN66" s="4" t="n">
        <v>-3767.2463470698</v>
      </c>
      <c r="AO66" s="4" t="n">
        <v>0</v>
      </c>
      <c r="AP66" s="4" t="n">
        <v>32968.9385991594</v>
      </c>
      <c r="AQ66" s="4" t="n">
        <v>0</v>
      </c>
      <c r="AR66" s="4" t="n">
        <v>154995.015740548</v>
      </c>
      <c r="AS66" s="4" t="n">
        <v>15501.5363638748</v>
      </c>
      <c r="AT66" s="4" t="n">
        <v>704900.441611467</v>
      </c>
      <c r="AU66" s="4" t="n">
        <v>797.673371010867</v>
      </c>
      <c r="AV66" s="4" t="n">
        <v>163246.876983145</v>
      </c>
      <c r="AW66" s="4" t="n">
        <v>4120</v>
      </c>
      <c r="AX66" s="4" t="n">
        <v>868944.991965623</v>
      </c>
      <c r="AY66" s="4" t="n">
        <v>720.490466874151</v>
      </c>
      <c r="AZ66" s="4" t="n">
        <v>-2578.34725656989</v>
      </c>
      <c r="BA66" s="4" t="n">
        <v>-250</v>
      </c>
      <c r="BB66" s="4" t="n">
        <v>0</v>
      </c>
      <c r="BC66" s="4" t="n">
        <v>0</v>
      </c>
      <c r="BD66" s="4" t="n">
        <v>0</v>
      </c>
      <c r="BE66" s="4" t="n">
        <v>-18127.1796</v>
      </c>
      <c r="BF66" s="4" t="n">
        <v>972051.495712422</v>
      </c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 t="n">
        <v>0</v>
      </c>
      <c r="CP66" s="4" t="n">
        <v>0</v>
      </c>
      <c r="CQ66" s="4" t="n">
        <v>-1661959.16131115</v>
      </c>
      <c r="CR66" s="4"/>
      <c r="CS66" s="4" t="n">
        <v>0</v>
      </c>
      <c r="CT66" s="4" t="n">
        <v>0</v>
      </c>
      <c r="CU66" s="4" t="n">
        <v>216258.438399999</v>
      </c>
      <c r="CV66" s="4" t="n">
        <v>0</v>
      </c>
      <c r="CW66" s="4" t="n">
        <v>0</v>
      </c>
      <c r="CX66" s="4" t="n">
        <v>0</v>
      </c>
      <c r="CY66" s="4"/>
      <c r="CZ66" s="4" t="n">
        <v>0</v>
      </c>
      <c r="DA66" s="4"/>
      <c r="DB66" s="4" t="n">
        <v>-75719</v>
      </c>
      <c r="DC66" s="4" t="n">
        <v>0</v>
      </c>
      <c r="DD66" s="4" t="n">
        <v>720.490466874151</v>
      </c>
      <c r="DE66" s="4" t="n">
        <v>0</v>
      </c>
      <c r="DF66" s="4" t="n">
        <v>720.490466874151</v>
      </c>
      <c r="DG66" s="4"/>
      <c r="DH66" s="4" t="n">
        <v>47528.6920000017</v>
      </c>
      <c r="DI66" s="4" t="n">
        <v>-108965.407499999</v>
      </c>
      <c r="DJ66" s="4" t="n">
        <v>0</v>
      </c>
      <c r="DK66" s="4" t="n">
        <v>0</v>
      </c>
      <c r="DL66" s="4" t="n">
        <v>-16254</v>
      </c>
      <c r="DM66" s="4" t="n">
        <v>-61436.7154999971</v>
      </c>
      <c r="DN66" s="4"/>
      <c r="DO66" s="4"/>
      <c r="DP66" s="4" t="n">
        <f aca="false">D66+AI66</f>
        <v>-32553.1947276498</v>
      </c>
      <c r="DQ66" s="4" t="n">
        <f aca="false">E66</f>
        <v>-219874.475845267</v>
      </c>
      <c r="DR66" s="4" t="n">
        <f aca="false">G66+AE66</f>
        <v>8654.08022980866</v>
      </c>
      <c r="DS66" s="4" t="n">
        <f aca="false">AD66</f>
        <v>-2313.90709441341</v>
      </c>
      <c r="DT66" s="4" t="n">
        <f aca="false">AH66</f>
        <v>-3333.00199305279</v>
      </c>
      <c r="DU66" s="4" t="n">
        <f aca="false">AB66+AG66</f>
        <v>-12797.0904666756</v>
      </c>
      <c r="DV66" s="4" t="n">
        <f aca="false">F66+DI66</f>
        <v>-2320122.53977551</v>
      </c>
      <c r="DW66" s="4" t="n">
        <f aca="false">AL66</f>
        <v>125793.323488458</v>
      </c>
      <c r="DX66" s="4" t="n">
        <f aca="false">AN66+AK66</f>
        <v>-3767.2463470698</v>
      </c>
      <c r="DY66" s="4" t="n">
        <f aca="false">AP66+BE66</f>
        <v>14841.7589991594</v>
      </c>
      <c r="DZ66" s="4" t="n">
        <f aca="false">AQ66</f>
        <v>0</v>
      </c>
      <c r="EA66" s="4" t="n">
        <f aca="false">H66+DH66+DE66</f>
        <v>-189261.511653175</v>
      </c>
      <c r="EB66" s="4" t="n">
        <f aca="false">AT66+AW66</f>
        <v>709020.441611467</v>
      </c>
      <c r="EC66" s="4" t="n">
        <f aca="false">AV66+BE66</f>
        <v>145119.697383145</v>
      </c>
      <c r="ED66" s="4" t="n">
        <f aca="false">L66+N66</f>
        <v>-1123702.01115391</v>
      </c>
      <c r="EE66" s="4" t="n">
        <f aca="false">AZ66+BA66</f>
        <v>-2828.34725656989</v>
      </c>
      <c r="EF66" s="4" t="n">
        <f aca="false">R66+P66+X66+BD66+CU66+CW66+DJ66</f>
        <v>1587574.44569006</v>
      </c>
      <c r="EG66" s="4" t="n">
        <f aca="false">Q66</f>
        <v>-3267.39652318542</v>
      </c>
      <c r="EH66" s="4"/>
    </row>
    <row r="67" customFormat="false" ht="12.75" hidden="false" customHeight="false" outlineLevel="0" collapsed="false">
      <c r="C67" s="7" t="n">
        <v>36976</v>
      </c>
      <c r="D67" s="4" t="n">
        <v>-844912.024629002</v>
      </c>
      <c r="E67" s="4" t="n">
        <v>787127.209843865</v>
      </c>
      <c r="F67" s="4" t="n">
        <v>1279776.03787417</v>
      </c>
      <c r="G67" s="4" t="n">
        <v>-76746.4911312331</v>
      </c>
      <c r="H67" s="4" t="n">
        <v>536358.256352304</v>
      </c>
      <c r="I67" s="4"/>
      <c r="J67" s="4" t="n">
        <v>0</v>
      </c>
      <c r="K67" s="4"/>
      <c r="L67" s="4" t="n">
        <v>-262403.885055968</v>
      </c>
      <c r="M67" s="4"/>
      <c r="N67" s="4" t="n">
        <v>-354940</v>
      </c>
      <c r="O67" s="4"/>
      <c r="P67" s="4" t="n">
        <v>0.371495402739591</v>
      </c>
      <c r="Q67" s="4" t="n">
        <v>179792.761175158</v>
      </c>
      <c r="R67" s="4" t="n">
        <v>1487177.13561056</v>
      </c>
      <c r="S67" s="4"/>
      <c r="T67" s="4" t="n">
        <v>0</v>
      </c>
      <c r="U67" s="4"/>
      <c r="V67" s="4" t="n">
        <v>0</v>
      </c>
      <c r="W67" s="4"/>
      <c r="X67" s="4" t="n">
        <v>0</v>
      </c>
      <c r="Y67" s="4"/>
      <c r="Z67" s="4" t="n">
        <v>2551436.6103601</v>
      </c>
      <c r="AA67" s="4"/>
      <c r="AB67" s="4" t="n">
        <v>-7267.09476406034</v>
      </c>
      <c r="AC67" s="4" t="n">
        <v>-42007.6260434721</v>
      </c>
      <c r="AD67" s="4" t="n">
        <v>20182.8533830042</v>
      </c>
      <c r="AE67" s="4" t="n">
        <v>0.0463111191834287</v>
      </c>
      <c r="AF67" s="4"/>
      <c r="AG67" s="4" t="n">
        <v>-8197.92882356094</v>
      </c>
      <c r="AH67" s="4" t="n">
        <v>185889.97385998</v>
      </c>
      <c r="AI67" s="4" t="n">
        <v>-3124.17952536636</v>
      </c>
      <c r="AJ67" s="4" t="n">
        <v>87691.2296125058</v>
      </c>
      <c r="AK67" s="4" t="n">
        <v>0</v>
      </c>
      <c r="AL67" s="4" t="n">
        <v>48235.7205140002</v>
      </c>
      <c r="AM67" s="4" t="n">
        <v>6539.21846848446</v>
      </c>
      <c r="AN67" s="4" t="n">
        <v>193428.241403419</v>
      </c>
      <c r="AO67" s="4" t="n">
        <v>0</v>
      </c>
      <c r="AP67" s="4" t="n">
        <v>-64934.7943758506</v>
      </c>
      <c r="AQ67" s="4" t="n">
        <v>0</v>
      </c>
      <c r="AR67" s="4" t="n">
        <v>176729.167541569</v>
      </c>
      <c r="AS67" s="4" t="n">
        <v>-17714.1100634671</v>
      </c>
      <c r="AT67" s="4" t="n">
        <v>-8244.00562459417</v>
      </c>
      <c r="AU67" s="4" t="n">
        <v>3.13105460186489</v>
      </c>
      <c r="AV67" s="4" t="n">
        <v>30860.8242864193</v>
      </c>
      <c r="AW67" s="4" t="n">
        <v>-3259</v>
      </c>
      <c r="AX67" s="4" t="n">
        <v>22619.949716427</v>
      </c>
      <c r="AY67" s="4" t="n">
        <v>9541.59457045293</v>
      </c>
      <c r="AZ67" s="4" t="n">
        <v>-982.089886948001</v>
      </c>
      <c r="BA67" s="4" t="n">
        <v>0</v>
      </c>
      <c r="BB67" s="4" t="n">
        <v>0</v>
      </c>
      <c r="BC67" s="4" t="n">
        <v>0</v>
      </c>
      <c r="BD67" s="4" t="n">
        <v>0</v>
      </c>
      <c r="BE67" s="4" t="n">
        <v>11390.3974</v>
      </c>
      <c r="BF67" s="4" t="n">
        <v>286058.256983554</v>
      </c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 t="n">
        <v>0</v>
      </c>
      <c r="CP67" s="4" t="n">
        <v>0</v>
      </c>
      <c r="CQ67" s="4" t="n">
        <v>2837494.86734365</v>
      </c>
      <c r="CR67" s="4"/>
      <c r="CS67" s="4" t="n">
        <v>0</v>
      </c>
      <c r="CT67" s="4" t="n">
        <v>0</v>
      </c>
      <c r="CU67" s="4" t="n">
        <v>-137786.5664</v>
      </c>
      <c r="CV67" s="4" t="n">
        <v>0</v>
      </c>
      <c r="CW67" s="4" t="n">
        <v>0</v>
      </c>
      <c r="CX67" s="4" t="n">
        <v>0</v>
      </c>
      <c r="CY67" s="4"/>
      <c r="CZ67" s="4" t="n">
        <v>0</v>
      </c>
      <c r="DA67" s="4"/>
      <c r="DB67" s="4" t="n">
        <v>-75719</v>
      </c>
      <c r="DC67" s="4" t="n">
        <v>0</v>
      </c>
      <c r="DD67" s="4" t="n">
        <v>9541.59457045293</v>
      </c>
      <c r="DE67" s="4" t="n">
        <v>0</v>
      </c>
      <c r="DF67" s="4" t="n">
        <v>9541.59457045293</v>
      </c>
      <c r="DG67" s="4"/>
      <c r="DH67" s="4" t="n">
        <v>-356958.447699994</v>
      </c>
      <c r="DI67" s="4" t="n">
        <v>118816.548700005</v>
      </c>
      <c r="DJ67" s="4" t="n">
        <v>0</v>
      </c>
      <c r="DK67" s="4" t="n">
        <v>0</v>
      </c>
      <c r="DL67" s="4" t="n">
        <v>-23504</v>
      </c>
      <c r="DM67" s="4" t="n">
        <v>-238141.898999989</v>
      </c>
      <c r="DN67" s="4"/>
      <c r="DO67" s="4"/>
      <c r="DP67" s="4" t="n">
        <f aca="false">D67+AI67</f>
        <v>-848036.204154369</v>
      </c>
      <c r="DQ67" s="4" t="n">
        <f aca="false">E67</f>
        <v>787127.209843865</v>
      </c>
      <c r="DR67" s="4" t="n">
        <f aca="false">G67+AE67</f>
        <v>-76746.4448201139</v>
      </c>
      <c r="DS67" s="4" t="n">
        <f aca="false">AD67</f>
        <v>20182.8533830042</v>
      </c>
      <c r="DT67" s="4" t="n">
        <f aca="false">AH67</f>
        <v>185889.97385998</v>
      </c>
      <c r="DU67" s="4" t="n">
        <f aca="false">AB67+AG67</f>
        <v>-15465.0235876213</v>
      </c>
      <c r="DV67" s="4" t="n">
        <f aca="false">F67+DI67</f>
        <v>1398592.58657418</v>
      </c>
      <c r="DW67" s="4" t="n">
        <f aca="false">AL67</f>
        <v>48235.7205140002</v>
      </c>
      <c r="DX67" s="4" t="n">
        <f aca="false">AN67+AK67</f>
        <v>193428.241403419</v>
      </c>
      <c r="DY67" s="4" t="n">
        <f aca="false">AP67+BE67</f>
        <v>-53544.3969758506</v>
      </c>
      <c r="DZ67" s="4" t="n">
        <f aca="false">AQ67</f>
        <v>0</v>
      </c>
      <c r="EA67" s="4" t="n">
        <f aca="false">H67+DH67+DE67</f>
        <v>179399.80865231</v>
      </c>
      <c r="EB67" s="4" t="n">
        <f aca="false">AT67+AW67</f>
        <v>-11503.0056245942</v>
      </c>
      <c r="EC67" s="4" t="n">
        <f aca="false">AV67+BE67</f>
        <v>42251.2216864193</v>
      </c>
      <c r="ED67" s="4" t="n">
        <f aca="false">L67+N67</f>
        <v>-617343.885055968</v>
      </c>
      <c r="EE67" s="4" t="n">
        <f aca="false">AZ67+BA67</f>
        <v>-982.089886948001</v>
      </c>
      <c r="EF67" s="4" t="n">
        <f aca="false">R67+P67+X67+BD67+CU67+CW67+DJ67</f>
        <v>1349390.94070596</v>
      </c>
      <c r="EG67" s="4" t="n">
        <f aca="false">Q67</f>
        <v>179792.761175158</v>
      </c>
      <c r="EH67" s="4"/>
    </row>
    <row r="68" customFormat="false" ht="12.75" hidden="false" customHeight="false" outlineLevel="0" collapsed="false">
      <c r="C68" s="7" t="n">
        <v>36977</v>
      </c>
      <c r="D68" s="4" t="n">
        <v>277836.122821651</v>
      </c>
      <c r="E68" s="4" t="n">
        <v>-2534477.34387348</v>
      </c>
      <c r="F68" s="4" t="n">
        <v>-3698018.04420593</v>
      </c>
      <c r="G68" s="4" t="n">
        <v>-594923.973548475</v>
      </c>
      <c r="H68" s="4" t="n">
        <v>1558983.90780506</v>
      </c>
      <c r="I68" s="4"/>
      <c r="J68" s="4" t="n">
        <v>0</v>
      </c>
      <c r="K68" s="4"/>
      <c r="L68" s="4" t="n">
        <v>922974.335081221</v>
      </c>
      <c r="M68" s="4"/>
      <c r="N68" s="4" t="n">
        <v>-1139927</v>
      </c>
      <c r="O68" s="4"/>
      <c r="P68" s="4" t="n">
        <v>-51.7309375966499</v>
      </c>
      <c r="Q68" s="4" t="n">
        <v>6616.64251847536</v>
      </c>
      <c r="R68" s="4" t="n">
        <v>-4910849.14272472</v>
      </c>
      <c r="S68" s="4"/>
      <c r="T68" s="4" t="n">
        <v>0</v>
      </c>
      <c r="U68" s="4"/>
      <c r="V68" s="4" t="n">
        <v>0</v>
      </c>
      <c r="W68" s="4"/>
      <c r="X68" s="4" t="n">
        <v>0</v>
      </c>
      <c r="Y68" s="4"/>
      <c r="Z68" s="4" t="n">
        <v>-10118452.8695823</v>
      </c>
      <c r="AA68" s="4"/>
      <c r="AB68" s="4" t="n">
        <v>-42461.5074195439</v>
      </c>
      <c r="AC68" s="4" t="n">
        <v>-45334.1477218917</v>
      </c>
      <c r="AD68" s="4" t="n">
        <v>14374.9925638832</v>
      </c>
      <c r="AE68" s="4" t="n">
        <v>-938.264012809532</v>
      </c>
      <c r="AF68" s="4"/>
      <c r="AG68" s="4" t="n">
        <v>-25077.6751463069</v>
      </c>
      <c r="AH68" s="4" t="n">
        <v>-15698.6413569853</v>
      </c>
      <c r="AI68" s="4" t="n">
        <v>193110.796189175</v>
      </c>
      <c r="AJ68" s="4" t="n">
        <v>-2178665.66795631</v>
      </c>
      <c r="AK68" s="4" t="n">
        <v>0</v>
      </c>
      <c r="AL68" s="4" t="n">
        <v>-8084.59433356393</v>
      </c>
      <c r="AM68" s="4" t="n">
        <v>-265.5</v>
      </c>
      <c r="AN68" s="4" t="n">
        <v>-11311.88405257</v>
      </c>
      <c r="AO68" s="4" t="n">
        <v>0</v>
      </c>
      <c r="AP68" s="4" t="n">
        <v>26158.0424385062</v>
      </c>
      <c r="AQ68" s="4" t="n">
        <v>0</v>
      </c>
      <c r="AR68" s="4" t="n">
        <v>6761.56405237224</v>
      </c>
      <c r="AS68" s="4" t="n">
        <v>993.000000000004</v>
      </c>
      <c r="AT68" s="4" t="n">
        <v>22239.4364363686</v>
      </c>
      <c r="AU68" s="4" t="n">
        <v>-4962.89954234473</v>
      </c>
      <c r="AV68" s="4" t="n">
        <v>-43456.8233167458</v>
      </c>
      <c r="AW68" s="4" t="n">
        <v>-13212</v>
      </c>
      <c r="AX68" s="4" t="n">
        <v>-26180.2864227219</v>
      </c>
      <c r="AY68" s="4" t="n">
        <v>3174.81368486088</v>
      </c>
      <c r="AZ68" s="4" t="n">
        <v>9217.97539962502</v>
      </c>
      <c r="BA68" s="4" t="n">
        <v>-18287</v>
      </c>
      <c r="BB68" s="4" t="n">
        <v>0</v>
      </c>
      <c r="BC68" s="4" t="n">
        <v>0</v>
      </c>
      <c r="BD68" s="4" t="n">
        <v>0</v>
      </c>
      <c r="BE68" s="4" t="n">
        <v>-9143.51369999998</v>
      </c>
      <c r="BF68" s="4" t="n">
        <v>-2188866.41492704</v>
      </c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 t="n">
        <v>0</v>
      </c>
      <c r="CP68" s="4" t="n">
        <v>0</v>
      </c>
      <c r="CQ68" s="4" t="n">
        <v>-12307319.2845093</v>
      </c>
      <c r="CR68" s="4"/>
      <c r="CS68" s="4" t="n">
        <v>0</v>
      </c>
      <c r="CT68" s="4" t="n">
        <v>0</v>
      </c>
      <c r="CU68" s="4" t="n">
        <v>559843.7165</v>
      </c>
      <c r="CV68" s="4" t="n">
        <v>0</v>
      </c>
      <c r="CW68" s="4" t="n">
        <v>0</v>
      </c>
      <c r="CX68" s="4" t="n">
        <v>0</v>
      </c>
      <c r="CY68" s="4"/>
      <c r="CZ68" s="4" t="n">
        <v>0</v>
      </c>
      <c r="DA68" s="4"/>
      <c r="DB68" s="4" t="n">
        <v>-75719</v>
      </c>
      <c r="DC68" s="4" t="n">
        <v>0</v>
      </c>
      <c r="DD68" s="4" t="n">
        <v>3174.81368486088</v>
      </c>
      <c r="DE68" s="4" t="n">
        <v>0</v>
      </c>
      <c r="DF68" s="4" t="n">
        <v>3174.81368486088</v>
      </c>
      <c r="DG68" s="4"/>
      <c r="DH68" s="4" t="n">
        <v>-105931.800700009</v>
      </c>
      <c r="DI68" s="4" t="n">
        <v>5597049.22059999</v>
      </c>
      <c r="DJ68" s="4" t="n">
        <v>0</v>
      </c>
      <c r="DK68" s="4" t="n">
        <v>0</v>
      </c>
      <c r="DL68" s="4" t="n">
        <v>-97223</v>
      </c>
      <c r="DM68" s="4" t="n">
        <v>5491117.41989999</v>
      </c>
      <c r="DN68" s="4"/>
      <c r="DO68" s="4"/>
      <c r="DP68" s="4" t="n">
        <f aca="false">D68+AI68</f>
        <v>470946.919010825</v>
      </c>
      <c r="DQ68" s="4" t="n">
        <f aca="false">E68</f>
        <v>-2534477.34387348</v>
      </c>
      <c r="DR68" s="4" t="n">
        <f aca="false">G68+AE68</f>
        <v>-595862.237561284</v>
      </c>
      <c r="DS68" s="4" t="n">
        <f aca="false">AD68</f>
        <v>14374.9925638832</v>
      </c>
      <c r="DT68" s="4" t="n">
        <f aca="false">AH68</f>
        <v>-15698.6413569853</v>
      </c>
      <c r="DU68" s="4" t="n">
        <f aca="false">AB68+AG68</f>
        <v>-67539.1825658507</v>
      </c>
      <c r="DV68" s="4" t="n">
        <f aca="false">F68+DI68</f>
        <v>1899031.17639406</v>
      </c>
      <c r="DW68" s="4" t="n">
        <f aca="false">AL68</f>
        <v>-8084.59433356393</v>
      </c>
      <c r="DX68" s="4" t="n">
        <f aca="false">AN68+AK68</f>
        <v>-11311.88405257</v>
      </c>
      <c r="DY68" s="4" t="n">
        <f aca="false">AP68+BE68</f>
        <v>17014.5287385062</v>
      </c>
      <c r="DZ68" s="4" t="n">
        <f aca="false">AQ68</f>
        <v>0</v>
      </c>
      <c r="EA68" s="4" t="n">
        <f aca="false">H68+DH68+DE68</f>
        <v>1453052.10710505</v>
      </c>
      <c r="EB68" s="4" t="n">
        <f aca="false">AT68+AW68</f>
        <v>9027.43643636862</v>
      </c>
      <c r="EC68" s="4" t="n">
        <f aca="false">AV68+BE68</f>
        <v>-52600.3370167458</v>
      </c>
      <c r="ED68" s="4" t="n">
        <f aca="false">L68+N68</f>
        <v>-216952.664918779</v>
      </c>
      <c r="EE68" s="4" t="n">
        <f aca="false">AZ68+BA68</f>
        <v>-9069.02460037498</v>
      </c>
      <c r="EF68" s="4" t="n">
        <f aca="false">R68+P68+X68+BD68+CU68+CW68+DJ68</f>
        <v>-4351057.15716231</v>
      </c>
      <c r="EG68" s="4" t="n">
        <f aca="false">Q68</f>
        <v>6616.64251847536</v>
      </c>
      <c r="EH68" s="4"/>
    </row>
    <row r="69" customFormat="false" ht="12.75" hidden="false" customHeight="false" outlineLevel="0" collapsed="false">
      <c r="C69" s="7" t="n">
        <v>36978</v>
      </c>
      <c r="D69" s="4" t="n">
        <v>707381.438200625</v>
      </c>
      <c r="E69" s="4" t="n">
        <v>1423594.72264774</v>
      </c>
      <c r="F69" s="4" t="n">
        <v>4579190.73919626</v>
      </c>
      <c r="G69" s="4" t="n">
        <v>142173.641898545</v>
      </c>
      <c r="H69" s="4" t="n">
        <v>-545641.768014628</v>
      </c>
      <c r="I69" s="4"/>
      <c r="J69" s="4" t="n">
        <v>0</v>
      </c>
      <c r="K69" s="4"/>
      <c r="L69" s="4" t="n">
        <v>-699334.575107123</v>
      </c>
      <c r="M69" s="4"/>
      <c r="N69" s="4" t="n">
        <v>293873</v>
      </c>
      <c r="O69" s="4"/>
      <c r="P69" s="4" t="n">
        <v>0.654253447845116</v>
      </c>
      <c r="Q69" s="4" t="n">
        <v>-81760.8057165569</v>
      </c>
      <c r="R69" s="4" t="n">
        <v>2425210.17312847</v>
      </c>
      <c r="S69" s="4"/>
      <c r="T69" s="4" t="n">
        <v>0</v>
      </c>
      <c r="U69" s="4"/>
      <c r="V69" s="4" t="n">
        <v>0</v>
      </c>
      <c r="W69" s="4"/>
      <c r="X69" s="4" t="n">
        <v>0</v>
      </c>
      <c r="Y69" s="4"/>
      <c r="Z69" s="4" t="n">
        <v>8326448.02620333</v>
      </c>
      <c r="AA69" s="4"/>
      <c r="AB69" s="4" t="n">
        <v>27833.1893260141</v>
      </c>
      <c r="AC69" s="4" t="n">
        <v>-122698.102014046</v>
      </c>
      <c r="AD69" s="4" t="n">
        <v>-2985.3150184633</v>
      </c>
      <c r="AE69" s="4" t="n">
        <v>0.137323660404036</v>
      </c>
      <c r="AF69" s="4"/>
      <c r="AG69" s="4" t="n">
        <v>388.861910679145</v>
      </c>
      <c r="AH69" s="4" t="n">
        <v>-23998.5419083765</v>
      </c>
      <c r="AI69" s="4" t="n">
        <v>-88926.061649142</v>
      </c>
      <c r="AJ69" s="4" t="n">
        <v>1920590.32881869</v>
      </c>
      <c r="AK69" s="4" t="n">
        <v>22368</v>
      </c>
      <c r="AL69" s="4" t="n">
        <v>31248.6564232158</v>
      </c>
      <c r="AM69" s="4" t="n">
        <v>0</v>
      </c>
      <c r="AN69" s="4" t="n">
        <v>1248.87731766433</v>
      </c>
      <c r="AO69" s="4" t="n">
        <v>0</v>
      </c>
      <c r="AP69" s="4" t="n">
        <v>-44812.9585389126</v>
      </c>
      <c r="AQ69" s="4" t="n">
        <v>0</v>
      </c>
      <c r="AR69" s="4" t="n">
        <v>-12315.4247980325</v>
      </c>
      <c r="AS69" s="4" t="n">
        <v>13260.6799852609</v>
      </c>
      <c r="AT69" s="4" t="n">
        <v>150966.606888614</v>
      </c>
      <c r="AU69" s="4" t="n">
        <v>4449.59151466178</v>
      </c>
      <c r="AV69" s="4" t="n">
        <v>51197.1893967832</v>
      </c>
      <c r="AW69" s="4" t="n">
        <v>-5708</v>
      </c>
      <c r="AX69" s="4" t="n">
        <v>206613.387800059</v>
      </c>
      <c r="AY69" s="4" t="n">
        <v>370.026302283572</v>
      </c>
      <c r="AZ69" s="4" t="n">
        <v>113769.386122602</v>
      </c>
      <c r="BA69" s="4" t="n">
        <v>48797</v>
      </c>
      <c r="BB69" s="4" t="n">
        <v>0</v>
      </c>
      <c r="BC69" s="4" t="n">
        <v>0</v>
      </c>
      <c r="BD69" s="4" t="n">
        <v>0</v>
      </c>
      <c r="BE69" s="4" t="n">
        <v>5996.72079999998</v>
      </c>
      <c r="BF69" s="4" t="n">
        <v>2228657.67794332</v>
      </c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 t="n">
        <v>0</v>
      </c>
      <c r="CP69" s="4" t="n">
        <v>0</v>
      </c>
      <c r="CQ69" s="4" t="n">
        <v>10555105.7041466</v>
      </c>
      <c r="CR69" s="4"/>
      <c r="CS69" s="4" t="n">
        <v>0</v>
      </c>
      <c r="CT69" s="4" t="n">
        <v>0</v>
      </c>
      <c r="CU69" s="4" t="n">
        <v>-453839.0967</v>
      </c>
      <c r="CV69" s="4" t="n">
        <v>0</v>
      </c>
      <c r="CW69" s="4" t="n">
        <v>0</v>
      </c>
      <c r="CX69" s="4" t="n">
        <v>0</v>
      </c>
      <c r="CY69" s="4"/>
      <c r="CZ69" s="4" t="n">
        <v>0</v>
      </c>
      <c r="DA69" s="4"/>
      <c r="DB69" s="4" t="n">
        <v>-75719</v>
      </c>
      <c r="DC69" s="4" t="n">
        <v>0</v>
      </c>
      <c r="DD69" s="4" t="n">
        <v>370.026302283572</v>
      </c>
      <c r="DE69" s="4" t="n">
        <v>0</v>
      </c>
      <c r="DF69" s="4" t="n">
        <v>370.026302283572</v>
      </c>
      <c r="DG69" s="4"/>
      <c r="DH69" s="4" t="n">
        <v>-424873.222299993</v>
      </c>
      <c r="DI69" s="4" t="n">
        <v>-2328214.6091</v>
      </c>
      <c r="DJ69" s="4" t="n">
        <v>0</v>
      </c>
      <c r="DK69" s="4" t="n">
        <v>0</v>
      </c>
      <c r="DL69" s="4" t="n">
        <v>-5744</v>
      </c>
      <c r="DM69" s="4"/>
      <c r="DN69" s="4" t="n">
        <v>1602576.99089391</v>
      </c>
      <c r="DO69" s="4"/>
      <c r="DP69" s="4" t="n">
        <f aca="false">D69+AI69</f>
        <v>618455.376551483</v>
      </c>
      <c r="DQ69" s="4" t="n">
        <f aca="false">E69</f>
        <v>1423594.72264774</v>
      </c>
      <c r="DR69" s="4" t="n">
        <f aca="false">G69+AE69</f>
        <v>142173.779222206</v>
      </c>
      <c r="DS69" s="4" t="n">
        <f aca="false">AD69</f>
        <v>-2985.3150184633</v>
      </c>
      <c r="DT69" s="4" t="n">
        <f aca="false">AH69</f>
        <v>-23998.5419083765</v>
      </c>
      <c r="DU69" s="4" t="n">
        <f aca="false">AB69+AG69</f>
        <v>28222.0512366932</v>
      </c>
      <c r="DV69" s="4" t="n">
        <f aca="false">F69+DI69</f>
        <v>2250976.13009626</v>
      </c>
      <c r="DW69" s="4" t="n">
        <f aca="false">AL69</f>
        <v>31248.6564232158</v>
      </c>
      <c r="DX69" s="4" t="n">
        <f aca="false">AN69+AK69</f>
        <v>23616.8773176643</v>
      </c>
      <c r="DY69" s="4" t="n">
        <f aca="false">AP69+BE69</f>
        <v>-38816.2377389126</v>
      </c>
      <c r="DZ69" s="4" t="n">
        <f aca="false">AQ69</f>
        <v>0</v>
      </c>
      <c r="EA69" s="4" t="n">
        <f aca="false">H69+DH69+DE69</f>
        <v>-970514.990314621</v>
      </c>
      <c r="EB69" s="4" t="n">
        <f aca="false">AT69+AW69</f>
        <v>145258.606888614</v>
      </c>
      <c r="EC69" s="4" t="n">
        <f aca="false">AV69+BE69</f>
        <v>57193.9101967832</v>
      </c>
      <c r="ED69" s="4" t="n">
        <f aca="false">L69+N69</f>
        <v>-405461.575107123</v>
      </c>
      <c r="EE69" s="4" t="n">
        <f aca="false">AZ69+BA69</f>
        <v>162566.386122602</v>
      </c>
      <c r="EF69" s="4" t="n">
        <f aca="false">R69+P69+X69+BD69+CU69+CW69+DJ69</f>
        <v>1971371.73068191</v>
      </c>
      <c r="EG69" s="4" t="n">
        <f aca="false">Q69</f>
        <v>-81760.8057165569</v>
      </c>
      <c r="EH69" s="4"/>
    </row>
    <row r="70" customFormat="false" ht="12.75" hidden="false" customHeight="false" outlineLevel="0" collapsed="false">
      <c r="C70" s="7" t="n">
        <v>36979</v>
      </c>
      <c r="D70" s="4" t="n">
        <v>5533742.82668901</v>
      </c>
      <c r="E70" s="4" t="n">
        <v>398897.718053183</v>
      </c>
      <c r="F70" s="4" t="n">
        <v>1500294.90479977</v>
      </c>
      <c r="G70" s="4" t="n">
        <v>-42133.5650247805</v>
      </c>
      <c r="H70" s="4" t="n">
        <v>-666958.936961763</v>
      </c>
      <c r="I70" s="4"/>
      <c r="J70" s="4" t="n">
        <v>0</v>
      </c>
      <c r="K70" s="4"/>
      <c r="L70" s="4" t="n">
        <v>-172894.767895865</v>
      </c>
      <c r="M70" s="4"/>
      <c r="N70" s="4" t="n">
        <v>335416</v>
      </c>
      <c r="O70" s="4"/>
      <c r="P70" s="4" t="n">
        <v>-45.6032482559177</v>
      </c>
      <c r="Q70" s="4" t="n">
        <v>-3297.99409686491</v>
      </c>
      <c r="R70" s="4" t="n">
        <v>-1407198.10623711</v>
      </c>
      <c r="S70" s="4"/>
      <c r="T70" s="4" t="n">
        <v>0</v>
      </c>
      <c r="U70" s="4"/>
      <c r="V70" s="4" t="n">
        <v>0</v>
      </c>
      <c r="W70" s="4"/>
      <c r="X70" s="4" t="n">
        <v>0</v>
      </c>
      <c r="Y70" s="4"/>
      <c r="Z70" s="4" t="n">
        <v>5479120.47017419</v>
      </c>
      <c r="AA70" s="4"/>
      <c r="AB70" s="4" t="n">
        <v>-31759.621498269</v>
      </c>
      <c r="AC70" s="4" t="n">
        <v>-54778.8653713569</v>
      </c>
      <c r="AD70" s="4" t="n">
        <v>61.1048464920605</v>
      </c>
      <c r="AE70" s="4" t="n">
        <v>0.00582087669408793</v>
      </c>
      <c r="AF70" s="4"/>
      <c r="AG70" s="4" t="n">
        <v>-0.00039590778760612</v>
      </c>
      <c r="AH70" s="4" t="n">
        <v>43798.1642999175</v>
      </c>
      <c r="AI70" s="4" t="n">
        <v>37943.3046772309</v>
      </c>
      <c r="AJ70" s="4" t="n">
        <v>5927904.63712117</v>
      </c>
      <c r="AK70" s="4" t="n">
        <v>46670</v>
      </c>
      <c r="AL70" s="4" t="n">
        <v>110007.004032105</v>
      </c>
      <c r="AM70" s="4" t="n">
        <v>24147.7971890723</v>
      </c>
      <c r="AN70" s="4" t="n">
        <v>6204.12523978949</v>
      </c>
      <c r="AO70" s="4" t="n">
        <v>0</v>
      </c>
      <c r="AP70" s="4" t="n">
        <v>-31230.8954645895</v>
      </c>
      <c r="AQ70" s="4" t="n">
        <v>0</v>
      </c>
      <c r="AR70" s="4" t="n">
        <v>84980.2338073045</v>
      </c>
      <c r="AS70" s="4" t="n">
        <v>0</v>
      </c>
      <c r="AT70" s="4" t="n">
        <v>42252.8847170956</v>
      </c>
      <c r="AU70" s="4" t="n">
        <v>9056.26158033965</v>
      </c>
      <c r="AV70" s="4" t="n">
        <v>60818.7721409196</v>
      </c>
      <c r="AW70" s="4" t="n">
        <v>-6635</v>
      </c>
      <c r="AX70" s="4" t="n">
        <v>112127.918438355</v>
      </c>
      <c r="AY70" s="4" t="n">
        <v>6083.35428213305</v>
      </c>
      <c r="AZ70" s="4" t="n">
        <v>-41576.5687481738</v>
      </c>
      <c r="BA70" s="4" t="n">
        <v>13694</v>
      </c>
      <c r="BB70" s="4" t="n">
        <v>0</v>
      </c>
      <c r="BC70" s="4" t="n">
        <v>0</v>
      </c>
      <c r="BD70" s="4" t="n">
        <v>0</v>
      </c>
      <c r="BE70" s="4" t="n">
        <v>13885.6138</v>
      </c>
      <c r="BF70" s="4" t="n">
        <v>6083436.22061866</v>
      </c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 t="n">
        <v>0</v>
      </c>
      <c r="CP70" s="4" t="n">
        <v>0</v>
      </c>
      <c r="CQ70" s="4" t="n">
        <v>11562556.6907928</v>
      </c>
      <c r="CR70" s="4"/>
      <c r="CS70" s="4" t="n">
        <v>0</v>
      </c>
      <c r="CT70" s="4" t="n">
        <v>0</v>
      </c>
      <c r="CU70" s="4" t="n">
        <v>-177941</v>
      </c>
      <c r="CV70" s="4" t="n">
        <v>0</v>
      </c>
      <c r="CW70" s="4" t="n">
        <v>0</v>
      </c>
      <c r="CX70" s="4" t="n">
        <v>0</v>
      </c>
      <c r="CY70" s="4"/>
      <c r="CZ70" s="4" t="n">
        <v>0</v>
      </c>
      <c r="DA70" s="4"/>
      <c r="DB70" s="4" t="n">
        <v>0</v>
      </c>
      <c r="DC70" s="4" t="n">
        <v>0</v>
      </c>
      <c r="DD70" s="4" t="n">
        <v>6083.35428213305</v>
      </c>
      <c r="DE70" s="4" t="n">
        <v>0</v>
      </c>
      <c r="DF70" s="4" t="n">
        <v>6083.35428213305</v>
      </c>
      <c r="DG70" s="4"/>
      <c r="DH70" s="4" t="n">
        <v>1040390</v>
      </c>
      <c r="DI70" s="4" t="n">
        <v>-4549454.338</v>
      </c>
      <c r="DJ70" s="4" t="n">
        <v>0</v>
      </c>
      <c r="DK70" s="4" t="n">
        <v>0</v>
      </c>
      <c r="DL70" s="4" t="n">
        <v>1389</v>
      </c>
      <c r="DM70" s="4"/>
      <c r="DN70" s="4" t="n">
        <v>0</v>
      </c>
      <c r="DO70" s="4"/>
      <c r="DP70" s="4" t="n">
        <f aca="false">D70+AI70</f>
        <v>5571686.13136624</v>
      </c>
      <c r="DQ70" s="4" t="n">
        <f aca="false">E70</f>
        <v>398897.718053183</v>
      </c>
      <c r="DR70" s="4" t="n">
        <f aca="false">G70+AE70</f>
        <v>-42133.5592039038</v>
      </c>
      <c r="DS70" s="4" t="n">
        <f aca="false">AD70</f>
        <v>61.1048464920605</v>
      </c>
      <c r="DT70" s="4" t="n">
        <f aca="false">AH70</f>
        <v>43798.1642999175</v>
      </c>
      <c r="DU70" s="4" t="n">
        <f aca="false">AB70+AG70</f>
        <v>-31759.6218941768</v>
      </c>
      <c r="DV70" s="4" t="n">
        <f aca="false">F70+DI70</f>
        <v>-3049159.43320023</v>
      </c>
      <c r="DW70" s="4" t="n">
        <f aca="false">AL70</f>
        <v>110007.004032105</v>
      </c>
      <c r="DX70" s="4" t="n">
        <f aca="false">AN70+AK70</f>
        <v>52874.1252397895</v>
      </c>
      <c r="DY70" s="4" t="n">
        <f aca="false">AP70+BE70</f>
        <v>-17345.2816645895</v>
      </c>
      <c r="DZ70" s="4" t="n">
        <f aca="false">AQ70</f>
        <v>0</v>
      </c>
      <c r="EA70" s="4" t="n">
        <f aca="false">H70+DH70+DE70</f>
        <v>373431.063038237</v>
      </c>
      <c r="EB70" s="4" t="n">
        <f aca="false">AT70+AW70</f>
        <v>35617.8847170956</v>
      </c>
      <c r="EC70" s="4" t="n">
        <f aca="false">AV70+BE70</f>
        <v>74704.3859409196</v>
      </c>
      <c r="ED70" s="4" t="n">
        <f aca="false">L70+N70</f>
        <v>162521.232104135</v>
      </c>
      <c r="EE70" s="4" t="n">
        <f aca="false">AZ70+BA70</f>
        <v>-27882.5687481738</v>
      </c>
      <c r="EF70" s="4" t="n">
        <f aca="false">R70+P70+X70+BD70+CU70+CW70+DJ70</f>
        <v>-1585184.70948537</v>
      </c>
      <c r="EG70" s="4" t="n">
        <f aca="false">Q70</f>
        <v>-3297.99409686491</v>
      </c>
      <c r="EH70" s="4"/>
    </row>
    <row r="71" customFormat="false" ht="12.75" hidden="false" customHeight="false" outlineLevel="0" collapsed="false">
      <c r="C71" s="7" t="n">
        <v>36980</v>
      </c>
      <c r="D71" s="4" t="n">
        <v>1781226.65152729</v>
      </c>
      <c r="E71" s="4" t="n">
        <v>1556105.56933519</v>
      </c>
      <c r="F71" s="4" t="n">
        <v>4341405.91220185</v>
      </c>
      <c r="G71" s="4" t="n">
        <v>-267847.075504057</v>
      </c>
      <c r="H71" s="4" t="n">
        <v>667854.261973784</v>
      </c>
      <c r="I71" s="4"/>
      <c r="J71" s="4" t="n">
        <v>0</v>
      </c>
      <c r="K71" s="4"/>
      <c r="L71" s="4" t="n">
        <v>1530874.58835398</v>
      </c>
      <c r="M71" s="4"/>
      <c r="N71" s="4" t="n">
        <v>313517</v>
      </c>
      <c r="O71" s="4"/>
      <c r="P71" s="4" t="n">
        <v>-1.02305520333847</v>
      </c>
      <c r="Q71" s="4" t="n">
        <v>-8557.69413132831</v>
      </c>
      <c r="R71" s="4" t="n">
        <v>5932815.50599892</v>
      </c>
      <c r="S71" s="4"/>
      <c r="T71" s="4" t="n">
        <v>0</v>
      </c>
      <c r="U71" s="4"/>
      <c r="V71" s="4" t="n">
        <v>0</v>
      </c>
      <c r="W71" s="4"/>
      <c r="X71" s="4" t="n">
        <v>0</v>
      </c>
      <c r="Y71" s="4"/>
      <c r="Z71" s="4" t="n">
        <v>15855951.3908318</v>
      </c>
      <c r="AA71" s="4"/>
      <c r="AB71" s="4" t="n">
        <v>-59880.9418707202</v>
      </c>
      <c r="AC71" s="4" t="n">
        <v>-87703.4858152009</v>
      </c>
      <c r="AD71" s="4" t="n">
        <v>35331.4452585302</v>
      </c>
      <c r="AE71" s="4" t="n">
        <v>-357244.048636873</v>
      </c>
      <c r="AF71" s="4"/>
      <c r="AG71" s="4" t="n">
        <v>-509972.342581542</v>
      </c>
      <c r="AH71" s="4" t="n">
        <v>-250673.818168008</v>
      </c>
      <c r="AI71" s="4" t="n">
        <v>-21554.459983809</v>
      </c>
      <c r="AJ71" s="4" t="n">
        <v>2085634.56906486</v>
      </c>
      <c r="AK71" s="4" t="n">
        <v>16202</v>
      </c>
      <c r="AL71" s="4" t="n">
        <v>81562.4092201097</v>
      </c>
      <c r="AM71" s="4" t="n">
        <v>14992.12</v>
      </c>
      <c r="AN71" s="4" t="n">
        <v>68989.8387635654</v>
      </c>
      <c r="AO71" s="4" t="n">
        <v>0</v>
      </c>
      <c r="AP71" s="4" t="n">
        <v>-96958.4542280287</v>
      </c>
      <c r="AQ71" s="4" t="n">
        <v>0</v>
      </c>
      <c r="AR71" s="4" t="n">
        <v>53593.7937556464</v>
      </c>
      <c r="AS71" s="4" t="n">
        <v>-76991.767088668</v>
      </c>
      <c r="AT71" s="4" t="n">
        <v>-14381.192788024</v>
      </c>
      <c r="AU71" s="4" t="n">
        <v>2383.38626784331</v>
      </c>
      <c r="AV71" s="4" t="n">
        <v>-16089.0035600832</v>
      </c>
      <c r="AW71" s="4" t="n">
        <v>0</v>
      </c>
      <c r="AX71" s="4" t="n">
        <v>-28086.8100802639</v>
      </c>
      <c r="AY71" s="4" t="n">
        <v>-3210.564597897</v>
      </c>
      <c r="AZ71" s="4" t="n">
        <v>-30232.3675335853</v>
      </c>
      <c r="BA71" s="4" t="n">
        <v>-14445</v>
      </c>
      <c r="BB71" s="4" t="n">
        <v>0</v>
      </c>
      <c r="BC71" s="4" t="n">
        <v>0</v>
      </c>
      <c r="BD71" s="4" t="n">
        <v>0</v>
      </c>
      <c r="BE71" s="4" t="n">
        <v>-38576.0298</v>
      </c>
      <c r="BF71" s="4" t="n">
        <v>2080909.18520666</v>
      </c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 t="n">
        <v>0</v>
      </c>
      <c r="CP71" s="4" t="n">
        <v>0</v>
      </c>
      <c r="CQ71" s="4" t="n">
        <v>17936860.5760384</v>
      </c>
      <c r="CR71" s="4"/>
      <c r="CS71" s="4" t="n">
        <v>0</v>
      </c>
      <c r="CT71" s="4" t="n">
        <v>0</v>
      </c>
      <c r="CU71" s="4" t="n">
        <v>29821</v>
      </c>
      <c r="CV71" s="4" t="n">
        <v>0</v>
      </c>
      <c r="CW71" s="4" t="n">
        <v>0</v>
      </c>
      <c r="CX71" s="4" t="n">
        <v>0</v>
      </c>
      <c r="CY71" s="4"/>
      <c r="CZ71" s="4" t="n">
        <v>0</v>
      </c>
      <c r="DA71" s="4"/>
      <c r="DB71" s="4" t="n">
        <v>-183817.62015</v>
      </c>
      <c r="DC71" s="4" t="n">
        <v>0</v>
      </c>
      <c r="DD71" s="4" t="n">
        <v>-3210.564597897</v>
      </c>
      <c r="DE71" s="4" t="n">
        <v>0</v>
      </c>
      <c r="DF71" s="4" t="n">
        <v>-3210.564597897</v>
      </c>
      <c r="DG71" s="4"/>
      <c r="DH71" s="4" t="n">
        <v>1224945.65149999</v>
      </c>
      <c r="DI71" s="4" t="n">
        <v>-3873786.1391</v>
      </c>
      <c r="DJ71" s="4" t="n">
        <v>0</v>
      </c>
      <c r="DK71" s="4" t="n">
        <v>0</v>
      </c>
      <c r="DL71" s="4" t="n">
        <v>18285</v>
      </c>
      <c r="DM71" s="4"/>
      <c r="DN71" s="4" t="n">
        <v>0</v>
      </c>
      <c r="DO71" s="4"/>
      <c r="DP71" s="4" t="n">
        <f aca="false">D71+AI71</f>
        <v>1759672.19154348</v>
      </c>
      <c r="DQ71" s="4" t="n">
        <f aca="false">E71</f>
        <v>1556105.56933519</v>
      </c>
      <c r="DR71" s="4" t="n">
        <f aca="false">G71+AE71</f>
        <v>-625091.12414093</v>
      </c>
      <c r="DS71" s="4" t="n">
        <f aca="false">AD71</f>
        <v>35331.4452585302</v>
      </c>
      <c r="DT71" s="4" t="n">
        <f aca="false">AH71</f>
        <v>-250673.818168008</v>
      </c>
      <c r="DU71" s="4" t="n">
        <f aca="false">AB71+AG71</f>
        <v>-569853.284452262</v>
      </c>
      <c r="DV71" s="4" t="n">
        <f aca="false">F71+DI71</f>
        <v>467619.773101848</v>
      </c>
      <c r="DW71" s="4" t="n">
        <f aca="false">AL71</f>
        <v>81562.4092201097</v>
      </c>
      <c r="DX71" s="4" t="n">
        <f aca="false">AN71+AK71</f>
        <v>85191.8387635654</v>
      </c>
      <c r="DY71" s="4" t="n">
        <f aca="false">AP71+BE71</f>
        <v>-135534.484028029</v>
      </c>
      <c r="DZ71" s="4" t="n">
        <f aca="false">AQ71</f>
        <v>0</v>
      </c>
      <c r="EA71" s="4" t="n">
        <f aca="false">H71+DH71+DE71</f>
        <v>1892799.91347377</v>
      </c>
      <c r="EB71" s="4" t="n">
        <f aca="false">AT71+AW71</f>
        <v>-14381.192788024</v>
      </c>
      <c r="EC71" s="4" t="n">
        <f aca="false">AV71+BE71</f>
        <v>-54665.0333600832</v>
      </c>
      <c r="ED71" s="4" t="n">
        <f aca="false">L71+N71</f>
        <v>1844391.58835398</v>
      </c>
      <c r="EE71" s="4" t="n">
        <f aca="false">AZ71+BA71</f>
        <v>-44677.3675335853</v>
      </c>
      <c r="EF71" s="4" t="n">
        <f aca="false">R71+P71+X71+BD71+CU71+CW71+DJ71</f>
        <v>5962635.48294372</v>
      </c>
      <c r="EG71" s="4" t="n">
        <f aca="false">Q71</f>
        <v>-8557.69413132831</v>
      </c>
      <c r="EH71" s="4"/>
    </row>
    <row r="72" customFormat="false" ht="12.75" hidden="false" customHeight="false" outlineLevel="0" collapsed="false">
      <c r="C72" s="7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</row>
    <row r="73" customFormat="false" ht="12.75" hidden="false" customHeight="false" outlineLevel="0" collapsed="false">
      <c r="C73" s="0" t="s">
        <v>23804</v>
      </c>
      <c r="D73" s="4" t="n">
        <f aca="false">SUM(D14:D71)</f>
        <v>24598113.6045694</v>
      </c>
      <c r="E73" s="4" t="n">
        <f aca="false">SUM(E14:E71)</f>
        <v>16225162.267549</v>
      </c>
      <c r="F73" s="4" t="n">
        <f aca="false">SUM(F14:F71)</f>
        <v>-636042.667961795</v>
      </c>
      <c r="H73" s="4" t="n">
        <f aca="false">SUM(H14:H71)</f>
        <v>1485359.40908996</v>
      </c>
      <c r="L73" s="4" t="n">
        <f aca="false">SUM(L14:L71)</f>
        <v>4853523.6579597</v>
      </c>
      <c r="M73" s="4" t="n">
        <f aca="false">SUM(M14:M71)</f>
        <v>0</v>
      </c>
      <c r="N73" s="4" t="n">
        <f aca="false">SUM(N14:N71)</f>
        <v>-1651010</v>
      </c>
      <c r="O73" s="4" t="n">
        <f aca="false">SUM(O14:O71)</f>
        <v>0</v>
      </c>
      <c r="P73" s="4" t="n">
        <f aca="false">SUM(P14:P71)</f>
        <v>-463.84567426985</v>
      </c>
      <c r="R73" s="4" t="n">
        <f aca="false">SUM(R14:R71)</f>
        <v>6991245.49303697</v>
      </c>
      <c r="X73" s="4" t="n">
        <f aca="false">SUM(X14:X71)</f>
        <v>0</v>
      </c>
      <c r="AI73" s="4" t="n">
        <f aca="false">SUM(AI14:AI71)</f>
        <v>445056.182009251</v>
      </c>
      <c r="BD73" s="4" t="n">
        <f aca="false">SUM(BD14:BD71)</f>
        <v>643999.770130087</v>
      </c>
      <c r="CU73" s="4" t="n">
        <f aca="false">SUM(CU14:CU71)</f>
        <v>-4625417.0908</v>
      </c>
      <c r="CW73" s="4" t="n">
        <f aca="false">SUM(CW14:CW71)</f>
        <v>38321.5710999997</v>
      </c>
      <c r="DE73" s="4" t="n">
        <f aca="false">SUM(DE14:DE71)</f>
        <v>0</v>
      </c>
      <c r="DH73" s="4" t="n">
        <f aca="false">SUM(DH14:DH71)</f>
        <v>10854180.5269976</v>
      </c>
      <c r="DI73" s="4" t="n">
        <f aca="false">SUM(DI14:DI71)</f>
        <v>5306515.20109091</v>
      </c>
      <c r="DJ73" s="4" t="n">
        <f aca="false">SUM(DJ14:DJ71)</f>
        <v>-769</v>
      </c>
      <c r="DP73" s="4" t="n">
        <f aca="false">SUM(DP14:DP71)</f>
        <v>25043169.7865787</v>
      </c>
      <c r="DQ73" s="4" t="n">
        <f aca="false">SUM(DQ14:DQ71)</f>
        <v>16225162.267549</v>
      </c>
      <c r="DV73" s="4" t="n">
        <f aca="false">SUM(DV14:DV71)</f>
        <v>4670472.53312911</v>
      </c>
      <c r="EA73" s="4" t="n">
        <f aca="false">SUM(EA14:EA71)</f>
        <v>12339539.9360875</v>
      </c>
      <c r="ED73" s="4" t="n">
        <f aca="false">SUM(ED14:ED71)</f>
        <v>3202513.6579597</v>
      </c>
      <c r="EF73" s="4" t="n">
        <f aca="false">SUM(EF14:EF71)</f>
        <v>3046916.89779279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2801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 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41"/>
    <col collapsed="false" customWidth="true" hidden="false" outlineLevel="0" max="2" min="2" style="0" width="19.28"/>
    <col collapsed="false" customWidth="true" hidden="false" outlineLevel="0" max="3" min="3" style="0" width="10.56"/>
    <col collapsed="false" customWidth="true" hidden="false" outlineLevel="0" max="4" min="4" style="0" width="12.56"/>
    <col collapsed="false" customWidth="true" hidden="false" outlineLevel="0" max="5" min="5" style="0" width="10.56"/>
    <col collapsed="false" customWidth="true" hidden="false" outlineLevel="0" max="6" min="6" style="0" width="11.56"/>
    <col collapsed="false" customWidth="true" hidden="false" outlineLevel="0" max="9" min="7" style="0" width="10.99"/>
    <col collapsed="false" customWidth="true" hidden="false" outlineLevel="0" max="10" min="10" style="0" width="10.56"/>
    <col collapsed="false" customWidth="true" hidden="false" outlineLevel="0" max="13" min="11" style="0" width="10.99"/>
    <col collapsed="false" customWidth="true" hidden="false" outlineLevel="0" max="14" min="14" style="0" width="11.99"/>
    <col collapsed="false" customWidth="true" hidden="false" outlineLevel="0" max="15" min="15" style="0" width="10.99"/>
    <col collapsed="false" customWidth="true" hidden="false" outlineLevel="0" max="16" min="16" style="0" width="11.56"/>
    <col collapsed="false" customWidth="true" hidden="false" outlineLevel="0" max="17" min="17" style="0" width="11.99"/>
    <col collapsed="false" customWidth="true" hidden="false" outlineLevel="0" max="18" min="18" style="0" width="10.71"/>
  </cols>
  <sheetData>
    <row r="1" customFormat="false" ht="12.75" hidden="false" customHeight="false" outlineLevel="0" collapsed="false">
      <c r="A1" s="0" t="s">
        <v>23805</v>
      </c>
      <c r="C1" s="0" t="s">
        <v>23807</v>
      </c>
    </row>
    <row r="2" customFormat="false" ht="12.75" hidden="false" customHeight="false" outlineLevel="0" collapsed="false">
      <c r="A2" s="0" t="n">
        <v>1</v>
      </c>
      <c r="B2" s="57" t="n">
        <v>36901</v>
      </c>
      <c r="C2" s="58" t="n">
        <v>1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83"/>
    </row>
    <row r="3" customFormat="false" ht="12.75" hidden="false" customHeight="false" outlineLevel="0" collapsed="false">
      <c r="B3" s="61"/>
      <c r="C3" s="13" t="n">
        <v>2</v>
      </c>
      <c r="D3" s="13"/>
      <c r="E3" s="21" t="s">
        <v>5</v>
      </c>
      <c r="F3" s="21" t="s">
        <v>6</v>
      </c>
      <c r="G3" s="21" t="s">
        <v>7</v>
      </c>
      <c r="H3" s="21" t="s">
        <v>8</v>
      </c>
      <c r="I3" s="21" t="s">
        <v>9</v>
      </c>
      <c r="J3" s="21" t="s">
        <v>10</v>
      </c>
      <c r="K3" s="21" t="s">
        <v>11</v>
      </c>
      <c r="L3" s="21" t="s">
        <v>12</v>
      </c>
      <c r="M3" s="21" t="s">
        <v>13</v>
      </c>
      <c r="N3" s="21" t="s">
        <v>14</v>
      </c>
      <c r="O3" s="21" t="n">
        <v>2002</v>
      </c>
      <c r="P3" s="21" t="s">
        <v>15</v>
      </c>
      <c r="Q3" s="84" t="s">
        <v>16</v>
      </c>
    </row>
    <row r="4" customFormat="false" ht="12.75" hidden="false" customHeight="false" outlineLevel="0" collapsed="false">
      <c r="B4" s="85" t="s">
        <v>107</v>
      </c>
      <c r="C4" s="13" t="n">
        <v>3</v>
      </c>
      <c r="D4" s="13" t="s">
        <v>4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86"/>
    </row>
    <row r="5" customFormat="false" ht="12.75" hidden="false" customHeight="false" outlineLevel="0" collapsed="false">
      <c r="B5" s="85" t="s">
        <v>19</v>
      </c>
      <c r="C5" s="13" t="n">
        <v>4</v>
      </c>
      <c r="D5" s="50" t="n">
        <v>25063341.2343488</v>
      </c>
      <c r="E5" s="50" t="n">
        <v>-15320.3499999999</v>
      </c>
      <c r="F5" s="50" t="n">
        <v>1222542.7</v>
      </c>
      <c r="G5" s="50" t="n">
        <v>974153.68</v>
      </c>
      <c r="H5" s="50" t="n">
        <v>1192660.07</v>
      </c>
      <c r="I5" s="50" t="n">
        <v>321177.26</v>
      </c>
      <c r="J5" s="50" t="n">
        <v>682431.07</v>
      </c>
      <c r="K5" s="50" t="n">
        <v>859115.79</v>
      </c>
      <c r="L5" s="50" t="n">
        <v>333101.28</v>
      </c>
      <c r="M5" s="50" t="n">
        <v>5911007.11</v>
      </c>
      <c r="N5" s="50" t="n">
        <v>11480868.61</v>
      </c>
      <c r="O5" s="50" t="n">
        <v>3582693.62</v>
      </c>
      <c r="P5" s="50" t="n">
        <v>-2351642.33</v>
      </c>
      <c r="Q5" s="51" t="n">
        <v>12711919.9</v>
      </c>
      <c r="R5" s="4" t="n">
        <f aca="false">-D5</f>
        <v>-25063341.2343488</v>
      </c>
    </row>
    <row r="6" customFormat="false" ht="12.75" hidden="false" customHeight="false" outlineLevel="0" collapsed="false">
      <c r="B6" s="85" t="s">
        <v>20</v>
      </c>
      <c r="C6" s="13" t="n">
        <v>5</v>
      </c>
      <c r="D6" s="50" t="n">
        <v>6411930.60911804</v>
      </c>
      <c r="E6" s="50" t="n">
        <v>-64643.88</v>
      </c>
      <c r="F6" s="50" t="n">
        <v>33136.65</v>
      </c>
      <c r="G6" s="50" t="n">
        <v>194342.46</v>
      </c>
      <c r="H6" s="50" t="n">
        <v>238867.76</v>
      </c>
      <c r="I6" s="50" t="n">
        <v>140379.49</v>
      </c>
      <c r="J6" s="50" t="n">
        <v>246052.91</v>
      </c>
      <c r="K6" s="50" t="n">
        <v>339764.49</v>
      </c>
      <c r="L6" s="50" t="n">
        <v>107185.24</v>
      </c>
      <c r="M6" s="50" t="n">
        <v>1143176.26</v>
      </c>
      <c r="N6" s="50" t="n">
        <v>2378261.38</v>
      </c>
      <c r="O6" s="50" t="n">
        <v>472881.15</v>
      </c>
      <c r="P6" s="50" t="n">
        <v>298555.69</v>
      </c>
      <c r="Q6" s="51" t="n">
        <v>3149698.22</v>
      </c>
      <c r="R6" s="0" t="n">
        <f aca="false">-D6</f>
        <v>-6411930.60911804</v>
      </c>
    </row>
    <row r="7" customFormat="false" ht="12.75" hidden="false" customHeight="false" outlineLevel="0" collapsed="false">
      <c r="B7" s="85" t="s">
        <v>108</v>
      </c>
      <c r="C7" s="13" t="n">
        <v>6</v>
      </c>
      <c r="D7" s="50" t="n">
        <v>0</v>
      </c>
      <c r="E7" s="50" t="n">
        <v>0</v>
      </c>
      <c r="F7" s="50" t="n">
        <v>0</v>
      </c>
      <c r="G7" s="50" t="n">
        <v>0</v>
      </c>
      <c r="H7" s="50" t="n">
        <v>0</v>
      </c>
      <c r="I7" s="50" t="n">
        <v>0</v>
      </c>
      <c r="J7" s="50" t="n">
        <v>0</v>
      </c>
      <c r="K7" s="50" t="n">
        <v>0</v>
      </c>
      <c r="L7" s="50" t="n">
        <v>0</v>
      </c>
      <c r="M7" s="50" t="n">
        <v>0</v>
      </c>
      <c r="N7" s="50" t="n">
        <v>0</v>
      </c>
      <c r="O7" s="50" t="n">
        <v>0</v>
      </c>
      <c r="P7" s="50" t="n">
        <v>0</v>
      </c>
      <c r="Q7" s="51" t="n">
        <v>0</v>
      </c>
      <c r="R7" s="0" t="n">
        <f aca="false">-D7</f>
        <v>-0</v>
      </c>
    </row>
    <row r="8" customFormat="false" ht="12.75" hidden="false" customHeight="false" outlineLevel="0" collapsed="false">
      <c r="B8" s="85" t="s">
        <v>25</v>
      </c>
      <c r="C8" s="13" t="n">
        <v>7</v>
      </c>
      <c r="D8" s="50" t="n">
        <v>263737.896870618</v>
      </c>
      <c r="E8" s="50" t="n">
        <v>50005.52</v>
      </c>
      <c r="F8" s="50" t="n">
        <v>485829.57</v>
      </c>
      <c r="G8" s="50" t="n">
        <v>553489.76</v>
      </c>
      <c r="H8" s="50" t="n">
        <v>395405.34</v>
      </c>
      <c r="I8" s="50" t="n">
        <v>162872.67</v>
      </c>
      <c r="J8" s="50" t="n">
        <v>54022.82</v>
      </c>
      <c r="K8" s="50" t="n">
        <v>-4613.43</v>
      </c>
      <c r="L8" s="50" t="n">
        <v>214367.21</v>
      </c>
      <c r="M8" s="50" t="n">
        <v>1813426.38</v>
      </c>
      <c r="N8" s="50" t="n">
        <v>3724805.84</v>
      </c>
      <c r="O8" s="50" t="n">
        <v>189919.77</v>
      </c>
      <c r="P8" s="50" t="n">
        <v>-773029.37</v>
      </c>
      <c r="Q8" s="51" t="n">
        <v>3141696.24</v>
      </c>
      <c r="R8" s="0" t="n">
        <f aca="false">-D8</f>
        <v>-263737.896870618</v>
      </c>
    </row>
    <row r="9" customFormat="false" ht="12.75" hidden="false" customHeight="false" outlineLevel="0" collapsed="false">
      <c r="B9" s="85" t="s">
        <v>29</v>
      </c>
      <c r="C9" s="13" t="n">
        <v>8</v>
      </c>
      <c r="D9" s="50" t="n">
        <v>456567.469935935</v>
      </c>
      <c r="E9" s="50" t="n">
        <v>27019.58</v>
      </c>
      <c r="F9" s="50" t="n">
        <v>31651</v>
      </c>
      <c r="G9" s="50" t="n">
        <v>0</v>
      </c>
      <c r="H9" s="50" t="n">
        <v>0</v>
      </c>
      <c r="I9" s="50" t="n">
        <v>0</v>
      </c>
      <c r="J9" s="50" t="n">
        <v>0</v>
      </c>
      <c r="K9" s="50" t="n">
        <v>0</v>
      </c>
      <c r="L9" s="50" t="n">
        <v>0</v>
      </c>
      <c r="M9" s="50" t="n">
        <v>0</v>
      </c>
      <c r="N9" s="50" t="n">
        <v>58670.58</v>
      </c>
      <c r="O9" s="50" t="n">
        <v>0</v>
      </c>
      <c r="P9" s="50" t="n">
        <v>0</v>
      </c>
      <c r="Q9" s="51" t="n">
        <v>58670.58</v>
      </c>
      <c r="R9" s="0" t="n">
        <f aca="false">-D9</f>
        <v>-456567.469935935</v>
      </c>
    </row>
    <row r="10" customFormat="false" ht="12.75" hidden="false" customHeight="false" outlineLevel="0" collapsed="false">
      <c r="B10" s="85" t="s">
        <v>32</v>
      </c>
      <c r="C10" s="13" t="n">
        <v>9</v>
      </c>
      <c r="D10" s="50" t="n">
        <v>322903.442968511</v>
      </c>
      <c r="E10" s="50" t="n">
        <v>11131.67</v>
      </c>
      <c r="F10" s="50" t="n">
        <v>39563.7</v>
      </c>
      <c r="G10" s="50" t="n">
        <v>25990.57</v>
      </c>
      <c r="H10" s="50" t="n">
        <v>8233</v>
      </c>
      <c r="I10" s="50" t="n">
        <v>0</v>
      </c>
      <c r="J10" s="50" t="n">
        <v>0</v>
      </c>
      <c r="K10" s="50" t="n">
        <v>0</v>
      </c>
      <c r="L10" s="50" t="n">
        <v>0</v>
      </c>
      <c r="M10" s="50" t="n">
        <v>0</v>
      </c>
      <c r="N10" s="50" t="n">
        <v>84918.94</v>
      </c>
      <c r="O10" s="50" t="n">
        <v>0</v>
      </c>
      <c r="P10" s="50" t="n">
        <v>0</v>
      </c>
      <c r="Q10" s="51" t="n">
        <v>84918.94</v>
      </c>
      <c r="R10" s="0" t="n">
        <f aca="false">-D10</f>
        <v>-322903.442968511</v>
      </c>
    </row>
    <row r="11" customFormat="false" ht="12.75" hidden="false" customHeight="false" outlineLevel="0" collapsed="false">
      <c r="B11" s="85" t="s">
        <v>35</v>
      </c>
      <c r="C11" s="13" t="n">
        <v>10</v>
      </c>
      <c r="D11" s="50" t="n">
        <v>475698.315351008</v>
      </c>
      <c r="E11" s="50" t="n">
        <v>-5513.76</v>
      </c>
      <c r="F11" s="50" t="n">
        <v>158317.77</v>
      </c>
      <c r="G11" s="50" t="n">
        <v>-17327</v>
      </c>
      <c r="H11" s="50" t="n">
        <v>0</v>
      </c>
      <c r="I11" s="50" t="n">
        <v>0</v>
      </c>
      <c r="J11" s="50" t="n">
        <v>0</v>
      </c>
      <c r="K11" s="50" t="n">
        <v>0</v>
      </c>
      <c r="L11" s="50" t="n">
        <v>0</v>
      </c>
      <c r="M11" s="50" t="n">
        <v>0</v>
      </c>
      <c r="N11" s="50" t="n">
        <v>135477.01</v>
      </c>
      <c r="O11" s="50" t="n">
        <v>0</v>
      </c>
      <c r="P11" s="50" t="n">
        <v>0</v>
      </c>
      <c r="Q11" s="51" t="n">
        <v>135477.01</v>
      </c>
      <c r="R11" s="0" t="n">
        <f aca="false">-D11</f>
        <v>-475698.315351008</v>
      </c>
    </row>
    <row r="12" customFormat="false" ht="12.75" hidden="false" customHeight="false" outlineLevel="0" collapsed="false">
      <c r="B12" s="85" t="s">
        <v>38</v>
      </c>
      <c r="C12" s="13" t="n">
        <v>11</v>
      </c>
      <c r="D12" s="50" t="n">
        <v>0</v>
      </c>
      <c r="E12" s="50" t="n">
        <v>0</v>
      </c>
      <c r="F12" s="50" t="n">
        <v>0</v>
      </c>
      <c r="G12" s="50" t="n">
        <v>0</v>
      </c>
      <c r="H12" s="50" t="n">
        <v>0</v>
      </c>
      <c r="I12" s="50" t="n">
        <v>0</v>
      </c>
      <c r="J12" s="50" t="n">
        <v>0</v>
      </c>
      <c r="K12" s="50" t="n">
        <v>0</v>
      </c>
      <c r="L12" s="50" t="n">
        <v>0</v>
      </c>
      <c r="M12" s="50" t="n">
        <v>0</v>
      </c>
      <c r="N12" s="50" t="n">
        <v>0</v>
      </c>
      <c r="O12" s="50" t="n">
        <v>0</v>
      </c>
      <c r="P12" s="50" t="n">
        <v>0</v>
      </c>
      <c r="Q12" s="51" t="n">
        <v>0</v>
      </c>
      <c r="R12" s="0" t="n">
        <f aca="false">-D12</f>
        <v>-0</v>
      </c>
    </row>
    <row r="13" customFormat="false" ht="12.75" hidden="false" customHeight="false" outlineLevel="0" collapsed="false">
      <c r="B13" s="85" t="s">
        <v>43</v>
      </c>
      <c r="C13" s="13" t="n">
        <v>12</v>
      </c>
      <c r="D13" s="50" t="n">
        <v>8924369.33192595</v>
      </c>
      <c r="E13" s="50" t="n">
        <v>-113522.39</v>
      </c>
      <c r="F13" s="50" t="n">
        <v>-4779.93</v>
      </c>
      <c r="G13" s="50" t="n">
        <v>-70890.26</v>
      </c>
      <c r="H13" s="50" t="n">
        <v>332742.79</v>
      </c>
      <c r="I13" s="50" t="n">
        <v>-39796.85</v>
      </c>
      <c r="J13" s="50" t="n">
        <v>149161.83</v>
      </c>
      <c r="K13" s="50" t="n">
        <v>174825.09</v>
      </c>
      <c r="L13" s="50" t="n">
        <v>-66403.43</v>
      </c>
      <c r="M13" s="50" t="n">
        <v>1143648.36</v>
      </c>
      <c r="N13" s="50" t="n">
        <v>1504985.21</v>
      </c>
      <c r="O13" s="50" t="n">
        <v>1007971.95</v>
      </c>
      <c r="P13" s="50" t="n">
        <v>-2534218.63</v>
      </c>
      <c r="Q13" s="51" t="n">
        <v>-21261.4700000002</v>
      </c>
      <c r="R13" s="0" t="n">
        <f aca="false">-D13</f>
        <v>-8924369.33192595</v>
      </c>
    </row>
    <row r="14" customFormat="false" ht="12.75" hidden="false" customHeight="false" outlineLevel="0" collapsed="false">
      <c r="B14" s="85" t="s">
        <v>47</v>
      </c>
      <c r="C14" s="13" t="n">
        <v>13</v>
      </c>
      <c r="D14" s="50" t="n">
        <v>1020723.08697568</v>
      </c>
      <c r="E14" s="50" t="n">
        <v>8741.63</v>
      </c>
      <c r="F14" s="50" t="n">
        <v>108800.18</v>
      </c>
      <c r="G14" s="50" t="n">
        <v>103962.28</v>
      </c>
      <c r="H14" s="50" t="n">
        <v>29844.76</v>
      </c>
      <c r="I14" s="50" t="n">
        <v>-68690</v>
      </c>
      <c r="J14" s="50" t="n">
        <v>24520.84</v>
      </c>
      <c r="K14" s="50" t="n">
        <v>-46629.28</v>
      </c>
      <c r="L14" s="50" t="n">
        <v>-15489.29</v>
      </c>
      <c r="M14" s="50" t="n">
        <v>535672.24</v>
      </c>
      <c r="N14" s="50" t="n">
        <v>680733.36</v>
      </c>
      <c r="O14" s="50" t="n">
        <v>1224.65</v>
      </c>
      <c r="P14" s="50" t="n">
        <v>177592.27</v>
      </c>
      <c r="Q14" s="51" t="n">
        <v>859550.28</v>
      </c>
      <c r="R14" s="0" t="n">
        <f aca="false">-D14</f>
        <v>-1020723.08697568</v>
      </c>
    </row>
    <row r="15" customFormat="false" ht="12.75" hidden="false" customHeight="false" outlineLevel="0" collapsed="false">
      <c r="B15" s="85" t="s">
        <v>50</v>
      </c>
      <c r="C15" s="13" t="n">
        <v>14</v>
      </c>
      <c r="D15" s="50" t="n">
        <v>0</v>
      </c>
      <c r="E15" s="50" t="n">
        <v>-11920.4</v>
      </c>
      <c r="F15" s="50" t="n">
        <v>108888.91</v>
      </c>
      <c r="G15" s="50" t="n">
        <v>-17363.53</v>
      </c>
      <c r="H15" s="50" t="n">
        <v>0</v>
      </c>
      <c r="I15" s="50" t="n">
        <v>0</v>
      </c>
      <c r="J15" s="50" t="n">
        <v>0</v>
      </c>
      <c r="K15" s="50" t="n">
        <v>0</v>
      </c>
      <c r="L15" s="50" t="n">
        <v>0</v>
      </c>
      <c r="M15" s="50" t="n">
        <v>48784.29</v>
      </c>
      <c r="N15" s="50" t="n">
        <v>128389.27</v>
      </c>
      <c r="O15" s="50" t="n">
        <v>470204.24</v>
      </c>
      <c r="P15" s="50" t="n">
        <v>-177950.12</v>
      </c>
      <c r="Q15" s="51" t="n">
        <v>420643.39</v>
      </c>
      <c r="R15" s="0" t="n">
        <f aca="false">-D15</f>
        <v>-0</v>
      </c>
    </row>
    <row r="16" customFormat="false" ht="12.75" hidden="false" customHeight="false" outlineLevel="0" collapsed="false">
      <c r="B16" s="85" t="s">
        <v>53</v>
      </c>
      <c r="C16" s="13" t="n">
        <v>15</v>
      </c>
      <c r="D16" s="50" t="n">
        <v>195407.379677298</v>
      </c>
      <c r="E16" s="50" t="n">
        <v>-22410.36</v>
      </c>
      <c r="F16" s="50" t="n">
        <v>0</v>
      </c>
      <c r="G16" s="50" t="n">
        <v>0</v>
      </c>
      <c r="H16" s="50" t="n">
        <v>0</v>
      </c>
      <c r="I16" s="50" t="n">
        <v>0</v>
      </c>
      <c r="J16" s="50" t="n">
        <v>0</v>
      </c>
      <c r="K16" s="50" t="n">
        <v>0</v>
      </c>
      <c r="L16" s="50" t="n">
        <v>0</v>
      </c>
      <c r="M16" s="50" t="n">
        <v>0</v>
      </c>
      <c r="N16" s="50" t="n">
        <v>-22410.36</v>
      </c>
      <c r="O16" s="50" t="n">
        <v>0</v>
      </c>
      <c r="P16" s="50" t="n">
        <v>0</v>
      </c>
      <c r="Q16" s="51" t="n">
        <v>-22410.36</v>
      </c>
      <c r="R16" s="0" t="n">
        <f aca="false">-D16</f>
        <v>-195407.379677298</v>
      </c>
    </row>
    <row r="17" customFormat="false" ht="12.75" hidden="false" customHeight="false" outlineLevel="0" collapsed="false">
      <c r="B17" s="85" t="s">
        <v>56</v>
      </c>
      <c r="C17" s="13" t="n">
        <v>16</v>
      </c>
      <c r="D17" s="50" t="n">
        <v>474493.636598914</v>
      </c>
      <c r="E17" s="50" t="n">
        <v>14333.23</v>
      </c>
      <c r="F17" s="50" t="n">
        <v>47539.4</v>
      </c>
      <c r="G17" s="50" t="n">
        <v>0</v>
      </c>
      <c r="H17" s="50" t="n">
        <v>0</v>
      </c>
      <c r="I17" s="50" t="n">
        <v>0</v>
      </c>
      <c r="J17" s="50" t="n">
        <v>0</v>
      </c>
      <c r="K17" s="50" t="n">
        <v>0</v>
      </c>
      <c r="L17" s="50" t="n">
        <v>0</v>
      </c>
      <c r="M17" s="50" t="n">
        <v>0</v>
      </c>
      <c r="N17" s="50" t="n">
        <v>61872.63</v>
      </c>
      <c r="O17" s="50" t="n">
        <v>0</v>
      </c>
      <c r="P17" s="50" t="n">
        <v>0</v>
      </c>
      <c r="Q17" s="51" t="n">
        <v>61872.63</v>
      </c>
      <c r="R17" s="0" t="n">
        <f aca="false">-D17</f>
        <v>-474493.636598914</v>
      </c>
    </row>
    <row r="18" customFormat="false" ht="12.75" hidden="false" customHeight="false" outlineLevel="0" collapsed="false">
      <c r="B18" s="85" t="s">
        <v>59</v>
      </c>
      <c r="C18" s="13" t="n">
        <v>17</v>
      </c>
      <c r="D18" s="50" t="n">
        <v>136882.984066279</v>
      </c>
      <c r="E18" s="50" t="n">
        <v>5569.4</v>
      </c>
      <c r="F18" s="50" t="n">
        <v>-63396.36</v>
      </c>
      <c r="G18" s="50" t="n">
        <v>17327</v>
      </c>
      <c r="H18" s="50" t="n">
        <v>0</v>
      </c>
      <c r="I18" s="50" t="n">
        <v>0</v>
      </c>
      <c r="J18" s="50" t="n">
        <v>0</v>
      </c>
      <c r="K18" s="50" t="n">
        <v>0</v>
      </c>
      <c r="L18" s="50" t="n">
        <v>0</v>
      </c>
      <c r="M18" s="50" t="n">
        <v>0</v>
      </c>
      <c r="N18" s="50" t="n">
        <v>-40499.96</v>
      </c>
      <c r="O18" s="50" t="n">
        <v>0</v>
      </c>
      <c r="P18" s="50" t="n">
        <v>0</v>
      </c>
      <c r="Q18" s="51" t="n">
        <v>-40499.96</v>
      </c>
      <c r="R18" s="0" t="n">
        <f aca="false">-D18</f>
        <v>-136882.984066279</v>
      </c>
    </row>
    <row r="19" customFormat="false" ht="12.75" hidden="false" customHeight="false" outlineLevel="0" collapsed="false">
      <c r="B19" s="85" t="s">
        <v>109</v>
      </c>
      <c r="C19" s="13" t="n">
        <v>18</v>
      </c>
      <c r="D19" s="50" t="n">
        <v>0</v>
      </c>
      <c r="E19" s="50" t="n">
        <v>0</v>
      </c>
      <c r="F19" s="50" t="n">
        <v>0</v>
      </c>
      <c r="G19" s="50" t="n">
        <v>0</v>
      </c>
      <c r="H19" s="50" t="n">
        <v>0</v>
      </c>
      <c r="I19" s="50" t="n">
        <v>0</v>
      </c>
      <c r="J19" s="50" t="n">
        <v>0</v>
      </c>
      <c r="K19" s="50" t="n">
        <v>0</v>
      </c>
      <c r="L19" s="50" t="n">
        <v>0</v>
      </c>
      <c r="M19" s="50" t="n">
        <v>0</v>
      </c>
      <c r="N19" s="50" t="n">
        <v>0</v>
      </c>
      <c r="O19" s="50" t="n">
        <v>0</v>
      </c>
      <c r="P19" s="50" t="n">
        <v>0</v>
      </c>
      <c r="Q19" s="51" t="n">
        <v>0</v>
      </c>
      <c r="R19" s="0" t="n">
        <f aca="false">-D19</f>
        <v>-0</v>
      </c>
    </row>
    <row r="20" customFormat="false" ht="12.75" hidden="false" customHeight="false" outlineLevel="0" collapsed="false">
      <c r="B20" s="85" t="s">
        <v>64</v>
      </c>
      <c r="C20" s="13" t="n">
        <v>19</v>
      </c>
      <c r="D20" s="50" t="n">
        <v>1278718.27307812</v>
      </c>
      <c r="E20" s="50" t="n">
        <v>58768</v>
      </c>
      <c r="F20" s="50" t="n">
        <v>141097.53</v>
      </c>
      <c r="G20" s="50" t="n">
        <v>72459.86</v>
      </c>
      <c r="H20" s="50" t="n">
        <v>76929.42</v>
      </c>
      <c r="I20" s="50" t="n">
        <v>75409.61</v>
      </c>
      <c r="J20" s="50" t="n">
        <v>133986.5</v>
      </c>
      <c r="K20" s="50" t="n">
        <v>225273.34</v>
      </c>
      <c r="L20" s="50" t="n">
        <v>30876.77</v>
      </c>
      <c r="M20" s="50" t="n">
        <v>1083136.62</v>
      </c>
      <c r="N20" s="50" t="n">
        <v>1897937.65</v>
      </c>
      <c r="O20" s="50" t="n">
        <v>766362.86</v>
      </c>
      <c r="P20" s="50" t="n">
        <v>551410.21</v>
      </c>
      <c r="Q20" s="51" t="n">
        <v>3215710.72</v>
      </c>
      <c r="R20" s="0" t="n">
        <f aca="false">-D20</f>
        <v>-1278718.27307812</v>
      </c>
    </row>
    <row r="21" customFormat="false" ht="12.75" hidden="false" customHeight="false" outlineLevel="0" collapsed="false">
      <c r="B21" s="85" t="s">
        <v>67</v>
      </c>
      <c r="C21" s="13" t="n">
        <v>20</v>
      </c>
      <c r="D21" s="50" t="n">
        <v>35573.2069580026</v>
      </c>
      <c r="E21" s="50" t="n">
        <v>2384.08</v>
      </c>
      <c r="F21" s="50" t="n">
        <v>0</v>
      </c>
      <c r="G21" s="50" t="n">
        <v>0</v>
      </c>
      <c r="H21" s="50" t="n">
        <v>0</v>
      </c>
      <c r="I21" s="50" t="n">
        <v>0</v>
      </c>
      <c r="J21" s="50" t="n">
        <v>0</v>
      </c>
      <c r="K21" s="50" t="n">
        <v>0</v>
      </c>
      <c r="L21" s="50" t="n">
        <v>0</v>
      </c>
      <c r="M21" s="50" t="n">
        <v>0</v>
      </c>
      <c r="N21" s="50" t="n">
        <v>2384.08</v>
      </c>
      <c r="O21" s="50" t="n">
        <v>0</v>
      </c>
      <c r="P21" s="50" t="n">
        <v>0</v>
      </c>
      <c r="Q21" s="51" t="n">
        <v>2384.08</v>
      </c>
      <c r="R21" s="0" t="n">
        <f aca="false">-D21</f>
        <v>-35573.2069580026</v>
      </c>
    </row>
    <row r="22" customFormat="false" ht="12.75" hidden="false" customHeight="false" outlineLevel="0" collapsed="false">
      <c r="B22" s="85" t="s">
        <v>70</v>
      </c>
      <c r="C22" s="13" t="n">
        <v>21</v>
      </c>
      <c r="D22" s="50" t="n">
        <v>840695.976326465</v>
      </c>
      <c r="E22" s="50" t="n">
        <v>-23876</v>
      </c>
      <c r="F22" s="50" t="n">
        <v>63301.92</v>
      </c>
      <c r="G22" s="50" t="n">
        <v>34654.09</v>
      </c>
      <c r="H22" s="50" t="n">
        <v>0</v>
      </c>
      <c r="I22" s="50" t="n">
        <v>0</v>
      </c>
      <c r="J22" s="50" t="n">
        <v>0</v>
      </c>
      <c r="K22" s="50" t="n">
        <v>0</v>
      </c>
      <c r="L22" s="50" t="n">
        <v>0</v>
      </c>
      <c r="M22" s="50" t="n">
        <v>0</v>
      </c>
      <c r="N22" s="50" t="n">
        <v>74080.01</v>
      </c>
      <c r="O22" s="50" t="n">
        <v>0</v>
      </c>
      <c r="P22" s="50" t="n">
        <v>0</v>
      </c>
      <c r="Q22" s="51" t="n">
        <v>74080.01</v>
      </c>
      <c r="R22" s="0" t="n">
        <f aca="false">-D22</f>
        <v>-840695.976326465</v>
      </c>
    </row>
    <row r="23" customFormat="false" ht="12.75" hidden="false" customHeight="false" outlineLevel="0" collapsed="false">
      <c r="B23" s="85" t="s">
        <v>75</v>
      </c>
      <c r="C23" s="13" t="n">
        <v>22</v>
      </c>
      <c r="D23" s="50" t="n">
        <v>2645205.91393692</v>
      </c>
      <c r="E23" s="50" t="n">
        <v>-6328</v>
      </c>
      <c r="F23" s="50" t="n">
        <v>40941.36</v>
      </c>
      <c r="G23" s="50" t="n">
        <v>77508.45</v>
      </c>
      <c r="H23" s="50" t="n">
        <v>110637</v>
      </c>
      <c r="I23" s="50" t="n">
        <v>51002.34</v>
      </c>
      <c r="J23" s="50" t="n">
        <v>74686.17</v>
      </c>
      <c r="K23" s="50" t="n">
        <v>170495.58</v>
      </c>
      <c r="L23" s="50" t="n">
        <v>62564.78</v>
      </c>
      <c r="M23" s="50" t="n">
        <v>143162.96</v>
      </c>
      <c r="N23" s="50" t="n">
        <v>724670.64</v>
      </c>
      <c r="O23" s="50" t="n">
        <v>674129</v>
      </c>
      <c r="P23" s="50" t="n">
        <v>105997.62</v>
      </c>
      <c r="Q23" s="51" t="n">
        <v>1504797.26</v>
      </c>
      <c r="R23" s="0" t="n">
        <f aca="false">-D23</f>
        <v>-2645205.91393692</v>
      </c>
    </row>
    <row r="24" customFormat="false" ht="12.75" hidden="false" customHeight="false" outlineLevel="0" collapsed="false">
      <c r="B24" s="85" t="s">
        <v>78</v>
      </c>
      <c r="C24" s="13" t="n">
        <v>23</v>
      </c>
      <c r="D24" s="50" t="n">
        <v>733637.743607779</v>
      </c>
      <c r="E24" s="50" t="n">
        <v>54941.33</v>
      </c>
      <c r="F24" s="50" t="n">
        <v>31651</v>
      </c>
      <c r="G24" s="50" t="n">
        <v>0</v>
      </c>
      <c r="H24" s="50" t="n">
        <v>0</v>
      </c>
      <c r="I24" s="50" t="n">
        <v>0</v>
      </c>
      <c r="J24" s="50" t="n">
        <v>0</v>
      </c>
      <c r="K24" s="50" t="n">
        <v>0</v>
      </c>
      <c r="L24" s="50" t="n">
        <v>0</v>
      </c>
      <c r="M24" s="50" t="n">
        <v>0</v>
      </c>
      <c r="N24" s="50" t="n">
        <v>86592.33</v>
      </c>
      <c r="O24" s="50" t="n">
        <v>0</v>
      </c>
      <c r="P24" s="50" t="n">
        <v>0</v>
      </c>
      <c r="Q24" s="51" t="n">
        <v>86592.33</v>
      </c>
      <c r="R24" s="0" t="n">
        <f aca="false">-D24</f>
        <v>-733637.743607779</v>
      </c>
    </row>
    <row r="25" customFormat="false" ht="12.75" hidden="false" customHeight="false" outlineLevel="0" collapsed="false">
      <c r="B25" s="85"/>
      <c r="C25" s="13" t="n">
        <v>24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</row>
    <row r="26" customFormat="false" ht="12.75" hidden="false" customHeight="false" outlineLevel="0" collapsed="false">
      <c r="B26" s="85" t="s">
        <v>83</v>
      </c>
      <c r="C26" s="13" t="n">
        <v>25</v>
      </c>
      <c r="D26" s="50" t="s">
        <v>4</v>
      </c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1"/>
    </row>
    <row r="27" customFormat="false" ht="12.75" hidden="false" customHeight="false" outlineLevel="0" collapsed="false">
      <c r="B27" s="85" t="s">
        <v>22</v>
      </c>
      <c r="C27" s="13" t="n">
        <v>26</v>
      </c>
      <c r="D27" s="50" t="n">
        <v>0</v>
      </c>
      <c r="E27" s="50" t="n">
        <v>0</v>
      </c>
      <c r="F27" s="50" t="n">
        <v>0</v>
      </c>
      <c r="G27" s="50" t="n">
        <v>0</v>
      </c>
      <c r="H27" s="50" t="n">
        <v>148.096815</v>
      </c>
      <c r="I27" s="50" t="n">
        <v>152.347132</v>
      </c>
      <c r="J27" s="50" t="n">
        <v>146.76069</v>
      </c>
      <c r="K27" s="50" t="n">
        <v>301.325512</v>
      </c>
      <c r="L27" s="50" t="n">
        <v>144.849614</v>
      </c>
      <c r="M27" s="50" t="n">
        <v>149.055</v>
      </c>
      <c r="N27" s="50" t="n">
        <v>1042.434763</v>
      </c>
      <c r="O27" s="50" t="n">
        <v>0</v>
      </c>
      <c r="P27" s="50" t="n">
        <v>0</v>
      </c>
      <c r="Q27" s="51" t="n">
        <v>1042.434763</v>
      </c>
    </row>
    <row r="28" customFormat="false" ht="12.75" hidden="false" customHeight="false" outlineLevel="0" collapsed="false">
      <c r="B28" s="85" t="s">
        <v>27</v>
      </c>
      <c r="C28" s="13" t="n">
        <v>27</v>
      </c>
      <c r="D28" s="50" t="n">
        <v>0</v>
      </c>
      <c r="E28" s="50" t="n">
        <v>0</v>
      </c>
      <c r="F28" s="50" t="n">
        <v>-174.953287</v>
      </c>
      <c r="G28" s="50" t="n">
        <v>194.728254</v>
      </c>
      <c r="H28" s="50" t="n">
        <v>-48.035</v>
      </c>
      <c r="I28" s="50" t="n">
        <v>-37.983089</v>
      </c>
      <c r="J28" s="50" t="n">
        <v>-22.147851</v>
      </c>
      <c r="K28" s="50" t="n">
        <v>-43.991384</v>
      </c>
      <c r="L28" s="50" t="n">
        <v>-29.592293</v>
      </c>
      <c r="M28" s="50" t="n">
        <v>77.247381</v>
      </c>
      <c r="N28" s="50" t="n">
        <v>-84.727269</v>
      </c>
      <c r="O28" s="50" t="n">
        <v>222.168122</v>
      </c>
      <c r="P28" s="50" t="n">
        <v>0</v>
      </c>
      <c r="Q28" s="51" t="n">
        <v>137.440853</v>
      </c>
    </row>
    <row r="29" customFormat="false" ht="12.75" hidden="false" customHeight="false" outlineLevel="0" collapsed="false">
      <c r="B29" s="85" t="s">
        <v>77</v>
      </c>
      <c r="C29" s="13" t="n">
        <v>28</v>
      </c>
      <c r="D29" s="50" t="n">
        <v>0</v>
      </c>
      <c r="E29" s="50" t="n">
        <v>0</v>
      </c>
      <c r="F29" s="50" t="n">
        <v>-6.974625</v>
      </c>
      <c r="G29" s="50" t="n">
        <v>-23.063574</v>
      </c>
      <c r="H29" s="50" t="n">
        <v>-44.429044</v>
      </c>
      <c r="I29" s="50" t="n">
        <v>15.234713</v>
      </c>
      <c r="J29" s="50" t="n">
        <v>-14.676069</v>
      </c>
      <c r="K29" s="50" t="n">
        <v>60.265101</v>
      </c>
      <c r="L29" s="50" t="n">
        <v>-14.484961</v>
      </c>
      <c r="M29" s="50" t="n">
        <v>-0.334463</v>
      </c>
      <c r="N29" s="50" t="n">
        <v>-28.462922</v>
      </c>
      <c r="O29" s="50" t="n">
        <v>67.01488</v>
      </c>
      <c r="P29" s="50" t="n">
        <v>-157.904359</v>
      </c>
      <c r="Q29" s="51" t="n">
        <v>-119.352401</v>
      </c>
    </row>
    <row r="30" customFormat="false" ht="12.75" hidden="false" customHeight="false" outlineLevel="0" collapsed="false">
      <c r="B30" s="85" t="s">
        <v>66</v>
      </c>
      <c r="C30" s="13" t="n">
        <v>29</v>
      </c>
      <c r="D30" s="50" t="n">
        <v>0</v>
      </c>
      <c r="E30" s="50" t="n">
        <v>0</v>
      </c>
      <c r="F30" s="50" t="n">
        <v>-2.306741</v>
      </c>
      <c r="G30" s="50" t="n">
        <v>-20.742536</v>
      </c>
      <c r="H30" s="50" t="n">
        <v>-97.59353</v>
      </c>
      <c r="I30" s="50" t="n">
        <v>-13.86408</v>
      </c>
      <c r="J30" s="50" t="n">
        <v>83.298139</v>
      </c>
      <c r="K30" s="50" t="n">
        <v>330.250618</v>
      </c>
      <c r="L30" s="50" t="n">
        <v>7.864851</v>
      </c>
      <c r="M30" s="50" t="n">
        <v>139.289663</v>
      </c>
      <c r="N30" s="50" t="n">
        <v>426.196384</v>
      </c>
      <c r="O30" s="50" t="n">
        <v>500.79199</v>
      </c>
      <c r="P30" s="50" t="n">
        <v>0</v>
      </c>
      <c r="Q30" s="51" t="n">
        <v>926.988374</v>
      </c>
    </row>
    <row r="31" customFormat="false" ht="12.75" hidden="false" customHeight="false" outlineLevel="0" collapsed="false">
      <c r="B31" s="85" t="s">
        <v>45</v>
      </c>
      <c r="C31" s="13" t="n">
        <v>30</v>
      </c>
      <c r="D31" s="50" t="n">
        <v>0</v>
      </c>
      <c r="E31" s="50" t="n">
        <v>0</v>
      </c>
      <c r="F31" s="50" t="n">
        <v>4.981875</v>
      </c>
      <c r="G31" s="50" t="n">
        <v>4.959908</v>
      </c>
      <c r="H31" s="50" t="n">
        <v>49.3656</v>
      </c>
      <c r="I31" s="50" t="n">
        <v>47.178467</v>
      </c>
      <c r="J31" s="50" t="n">
        <v>48.92023</v>
      </c>
      <c r="K31" s="50" t="n">
        <v>100.11783</v>
      </c>
      <c r="L31" s="50" t="n">
        <v>48.2832</v>
      </c>
      <c r="M31" s="50" t="n">
        <v>263.074325</v>
      </c>
      <c r="N31" s="50" t="n">
        <v>566.881435</v>
      </c>
      <c r="O31" s="50" t="n">
        <v>325.357677</v>
      </c>
      <c r="P31" s="50" t="n">
        <v>0</v>
      </c>
      <c r="Q31" s="51" t="n">
        <v>892.239112</v>
      </c>
    </row>
    <row r="32" customFormat="false" ht="12.75" hidden="false" customHeight="false" outlineLevel="0" collapsed="false">
      <c r="B32" s="85" t="s">
        <v>52</v>
      </c>
      <c r="C32" s="13" t="n">
        <v>31</v>
      </c>
      <c r="D32" s="50" t="n">
        <v>0</v>
      </c>
      <c r="E32" s="50" t="n">
        <v>0</v>
      </c>
      <c r="F32" s="50" t="n">
        <v>0</v>
      </c>
      <c r="G32" s="50" t="n">
        <v>0</v>
      </c>
      <c r="H32" s="50" t="n">
        <v>0</v>
      </c>
      <c r="I32" s="50" t="n">
        <v>0</v>
      </c>
      <c r="J32" s="50" t="n">
        <v>0</v>
      </c>
      <c r="K32" s="50" t="n">
        <v>0</v>
      </c>
      <c r="L32" s="50" t="n">
        <v>0</v>
      </c>
      <c r="M32" s="50" t="n">
        <v>0</v>
      </c>
      <c r="N32" s="50" t="n">
        <v>0</v>
      </c>
      <c r="O32" s="50" t="n">
        <v>0</v>
      </c>
      <c r="P32" s="50" t="n">
        <v>0</v>
      </c>
      <c r="Q32" s="51" t="n">
        <v>0</v>
      </c>
    </row>
    <row r="33" customFormat="false" ht="12.75" hidden="false" customHeight="false" outlineLevel="0" collapsed="false">
      <c r="B33" s="85" t="s">
        <v>80</v>
      </c>
      <c r="C33" s="13" t="n">
        <v>32</v>
      </c>
      <c r="D33" s="50" t="n">
        <v>0</v>
      </c>
      <c r="E33" s="50" t="n">
        <v>0</v>
      </c>
      <c r="F33" s="50" t="n">
        <v>-27.8985</v>
      </c>
      <c r="G33" s="50" t="n">
        <v>0</v>
      </c>
      <c r="H33" s="50" t="n">
        <v>0</v>
      </c>
      <c r="I33" s="50" t="n">
        <v>0</v>
      </c>
      <c r="J33" s="50" t="n">
        <v>0</v>
      </c>
      <c r="K33" s="50" t="n">
        <v>0</v>
      </c>
      <c r="L33" s="50" t="n">
        <v>0</v>
      </c>
      <c r="M33" s="50" t="n">
        <v>0</v>
      </c>
      <c r="N33" s="50" t="n">
        <v>-27.8985</v>
      </c>
      <c r="O33" s="50" t="n">
        <v>0</v>
      </c>
      <c r="P33" s="50" t="n">
        <v>0</v>
      </c>
      <c r="Q33" s="51" t="n">
        <v>-27.8985</v>
      </c>
    </row>
    <row r="34" customFormat="false" ht="12.75" hidden="false" customHeight="false" outlineLevel="0" collapsed="false">
      <c r="B34" s="85" t="s">
        <v>49</v>
      </c>
      <c r="C34" s="13" t="n">
        <v>33</v>
      </c>
      <c r="D34" s="50" t="n">
        <v>0</v>
      </c>
      <c r="E34" s="50" t="n">
        <v>0</v>
      </c>
      <c r="F34" s="50" t="n">
        <v>0</v>
      </c>
      <c r="G34" s="50" t="n">
        <v>0</v>
      </c>
      <c r="H34" s="50" t="n">
        <v>0</v>
      </c>
      <c r="I34" s="50" t="n">
        <v>0</v>
      </c>
      <c r="J34" s="50" t="n">
        <v>0</v>
      </c>
      <c r="K34" s="50" t="n">
        <v>0</v>
      </c>
      <c r="L34" s="50" t="n">
        <v>0</v>
      </c>
      <c r="M34" s="50" t="n">
        <v>0</v>
      </c>
      <c r="N34" s="50" t="n">
        <v>0</v>
      </c>
      <c r="O34" s="50" t="n">
        <v>0</v>
      </c>
      <c r="P34" s="50" t="n">
        <v>0</v>
      </c>
      <c r="Q34" s="51" t="n">
        <v>0</v>
      </c>
    </row>
    <row r="35" customFormat="false" ht="12.75" hidden="false" customHeight="false" outlineLevel="0" collapsed="false">
      <c r="B35" s="85" t="s">
        <v>34</v>
      </c>
      <c r="C35" s="13" t="n">
        <v>34</v>
      </c>
      <c r="D35" s="50" t="n">
        <v>0</v>
      </c>
      <c r="E35" s="50" t="n">
        <v>0</v>
      </c>
      <c r="F35" s="50" t="n">
        <v>0</v>
      </c>
      <c r="G35" s="50" t="n">
        <v>0</v>
      </c>
      <c r="H35" s="50" t="n">
        <v>0</v>
      </c>
      <c r="I35" s="50" t="n">
        <v>0</v>
      </c>
      <c r="J35" s="50" t="n">
        <v>0</v>
      </c>
      <c r="K35" s="50" t="n">
        <v>0</v>
      </c>
      <c r="L35" s="50" t="n">
        <v>0</v>
      </c>
      <c r="M35" s="50" t="n">
        <v>0</v>
      </c>
      <c r="N35" s="50" t="n">
        <v>0</v>
      </c>
      <c r="O35" s="50" t="n">
        <v>0</v>
      </c>
      <c r="P35" s="50" t="n">
        <v>0</v>
      </c>
      <c r="Q35" s="51" t="n">
        <v>0</v>
      </c>
    </row>
    <row r="36" customFormat="false" ht="12.75" hidden="false" customHeight="false" outlineLevel="0" collapsed="false">
      <c r="B36" s="85" t="s">
        <v>69</v>
      </c>
      <c r="C36" s="13" t="n">
        <v>35</v>
      </c>
      <c r="D36" s="50" t="n">
        <v>0</v>
      </c>
      <c r="E36" s="50" t="n">
        <v>0</v>
      </c>
      <c r="F36" s="50" t="n">
        <v>0</v>
      </c>
      <c r="G36" s="50" t="n">
        <v>0</v>
      </c>
      <c r="H36" s="50" t="n">
        <v>0</v>
      </c>
      <c r="I36" s="50" t="n">
        <v>0</v>
      </c>
      <c r="J36" s="50" t="n">
        <v>0</v>
      </c>
      <c r="K36" s="50" t="n">
        <v>0</v>
      </c>
      <c r="L36" s="50" t="n">
        <v>0</v>
      </c>
      <c r="M36" s="50" t="n">
        <v>0</v>
      </c>
      <c r="N36" s="50" t="n">
        <v>0</v>
      </c>
      <c r="O36" s="50" t="n">
        <v>0</v>
      </c>
      <c r="P36" s="50" t="n">
        <v>0</v>
      </c>
      <c r="Q36" s="51" t="n">
        <v>0</v>
      </c>
    </row>
    <row r="37" customFormat="false" ht="12.75" hidden="false" customHeight="false" outlineLevel="0" collapsed="false">
      <c r="B37" s="85" t="s">
        <v>72</v>
      </c>
      <c r="C37" s="13" t="n">
        <v>36</v>
      </c>
      <c r="D37" s="50" t="n">
        <v>0</v>
      </c>
      <c r="E37" s="50" t="n">
        <v>0</v>
      </c>
      <c r="F37" s="50" t="n">
        <v>0</v>
      </c>
      <c r="G37" s="50" t="n">
        <v>0</v>
      </c>
      <c r="H37" s="50" t="n">
        <v>0</v>
      </c>
      <c r="I37" s="50" t="n">
        <v>0</v>
      </c>
      <c r="J37" s="50" t="n">
        <v>0</v>
      </c>
      <c r="K37" s="50" t="n">
        <v>0</v>
      </c>
      <c r="L37" s="50" t="n">
        <v>0</v>
      </c>
      <c r="M37" s="50" t="n">
        <v>0</v>
      </c>
      <c r="N37" s="50" t="n">
        <v>0</v>
      </c>
      <c r="O37" s="50" t="n">
        <v>0</v>
      </c>
      <c r="P37" s="50" t="n">
        <v>0</v>
      </c>
      <c r="Q37" s="51" t="n">
        <v>0</v>
      </c>
    </row>
    <row r="38" customFormat="false" ht="12.75" hidden="false" customHeight="false" outlineLevel="0" collapsed="false">
      <c r="B38" s="85" t="s">
        <v>31</v>
      </c>
      <c r="C38" s="13" t="n">
        <v>37</v>
      </c>
      <c r="D38" s="50" t="n">
        <v>0</v>
      </c>
      <c r="E38" s="50" t="n">
        <v>0</v>
      </c>
      <c r="F38" s="50" t="n">
        <v>0</v>
      </c>
      <c r="G38" s="50" t="n">
        <v>0</v>
      </c>
      <c r="H38" s="50" t="n">
        <v>0</v>
      </c>
      <c r="I38" s="50" t="n">
        <v>0</v>
      </c>
      <c r="J38" s="50" t="n">
        <v>0</v>
      </c>
      <c r="K38" s="50" t="n">
        <v>0</v>
      </c>
      <c r="L38" s="50" t="n">
        <v>0</v>
      </c>
      <c r="M38" s="50" t="n">
        <v>0</v>
      </c>
      <c r="N38" s="50" t="n">
        <v>0</v>
      </c>
      <c r="O38" s="50" t="n">
        <v>0</v>
      </c>
      <c r="P38" s="50" t="n">
        <v>0</v>
      </c>
      <c r="Q38" s="51" t="n">
        <v>0</v>
      </c>
    </row>
    <row r="39" customFormat="false" ht="12.75" hidden="false" customHeight="false" outlineLevel="0" collapsed="false">
      <c r="B39" s="85" t="s">
        <v>37</v>
      </c>
      <c r="C39" s="13" t="n">
        <v>38</v>
      </c>
      <c r="D39" s="50" t="n">
        <v>0</v>
      </c>
      <c r="E39" s="50" t="n">
        <v>0</v>
      </c>
      <c r="F39" s="50" t="n">
        <v>0</v>
      </c>
      <c r="G39" s="50" t="n">
        <v>0</v>
      </c>
      <c r="H39" s="50" t="n">
        <v>0</v>
      </c>
      <c r="I39" s="50" t="n">
        <v>0</v>
      </c>
      <c r="J39" s="50" t="n">
        <v>0</v>
      </c>
      <c r="K39" s="50" t="n">
        <v>0</v>
      </c>
      <c r="L39" s="50" t="n">
        <v>0</v>
      </c>
      <c r="M39" s="50" t="n">
        <v>0</v>
      </c>
      <c r="N39" s="50" t="n">
        <v>0</v>
      </c>
      <c r="O39" s="50" t="n">
        <v>0</v>
      </c>
      <c r="P39" s="50" t="n">
        <v>0</v>
      </c>
      <c r="Q39" s="51" t="n">
        <v>0</v>
      </c>
    </row>
    <row r="40" customFormat="false" ht="12.75" hidden="false" customHeight="false" outlineLevel="0" collapsed="false">
      <c r="B40" s="85" t="n">
        <v>0</v>
      </c>
      <c r="C40" s="13" t="n">
        <v>39</v>
      </c>
      <c r="D40" s="50" t="n">
        <v>0</v>
      </c>
      <c r="E40" s="50" t="n">
        <v>0</v>
      </c>
      <c r="F40" s="50" t="n">
        <v>0</v>
      </c>
      <c r="G40" s="50" t="n">
        <v>0</v>
      </c>
      <c r="H40" s="50" t="n">
        <v>0</v>
      </c>
      <c r="I40" s="50" t="n">
        <v>0</v>
      </c>
      <c r="J40" s="50" t="n">
        <v>0</v>
      </c>
      <c r="K40" s="50" t="n">
        <v>0</v>
      </c>
      <c r="L40" s="50" t="n">
        <v>0</v>
      </c>
      <c r="M40" s="50" t="n">
        <v>0</v>
      </c>
      <c r="N40" s="50" t="n">
        <v>0</v>
      </c>
      <c r="O40" s="50" t="n">
        <v>0</v>
      </c>
      <c r="P40" s="50" t="n">
        <v>0</v>
      </c>
      <c r="Q40" s="51" t="n">
        <v>0</v>
      </c>
    </row>
    <row r="41" customFormat="false" ht="12.75" hidden="false" customHeight="false" outlineLevel="0" collapsed="false">
      <c r="B41" s="87" t="n">
        <v>0</v>
      </c>
      <c r="C41" s="64" t="n">
        <v>40</v>
      </c>
      <c r="D41" s="54" t="n">
        <v>0</v>
      </c>
      <c r="E41" s="54" t="n">
        <v>0</v>
      </c>
      <c r="F41" s="54" t="n">
        <v>0</v>
      </c>
      <c r="G41" s="54" t="n">
        <v>0</v>
      </c>
      <c r="H41" s="54" t="n">
        <v>0</v>
      </c>
      <c r="I41" s="54" t="n">
        <v>0</v>
      </c>
      <c r="J41" s="54" t="n">
        <v>0</v>
      </c>
      <c r="K41" s="54" t="n">
        <v>0</v>
      </c>
      <c r="L41" s="54" t="n">
        <v>0</v>
      </c>
      <c r="M41" s="54" t="n">
        <v>0</v>
      </c>
      <c r="N41" s="54" t="n">
        <v>0</v>
      </c>
      <c r="O41" s="54" t="n">
        <v>0</v>
      </c>
      <c r="P41" s="54" t="n">
        <v>0</v>
      </c>
      <c r="Q41" s="55" t="n">
        <v>0</v>
      </c>
    </row>
    <row r="42" customFormat="false" ht="12.75" hidden="false" customHeight="false" outlineLevel="0" collapsed="false">
      <c r="A42" s="0" t="n">
        <v>2</v>
      </c>
      <c r="B42" s="57" t="n">
        <v>36902</v>
      </c>
      <c r="C42" s="58" t="n">
        <v>41</v>
      </c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83"/>
    </row>
    <row r="43" customFormat="false" ht="12.75" hidden="false" customHeight="false" outlineLevel="0" collapsed="false">
      <c r="B43" s="61"/>
      <c r="C43" s="13" t="n">
        <v>42</v>
      </c>
      <c r="D43" s="13"/>
      <c r="E43" s="21" t="s">
        <v>5</v>
      </c>
      <c r="F43" s="21" t="s">
        <v>6</v>
      </c>
      <c r="G43" s="21" t="s">
        <v>7</v>
      </c>
      <c r="H43" s="21" t="s">
        <v>8</v>
      </c>
      <c r="I43" s="21" t="s">
        <v>9</v>
      </c>
      <c r="J43" s="21" t="s">
        <v>10</v>
      </c>
      <c r="K43" s="21" t="s">
        <v>11</v>
      </c>
      <c r="L43" s="21" t="s">
        <v>12</v>
      </c>
      <c r="M43" s="21" t="s">
        <v>13</v>
      </c>
      <c r="N43" s="21" t="s">
        <v>14</v>
      </c>
      <c r="O43" s="21" t="n">
        <v>2002</v>
      </c>
      <c r="P43" s="21" t="s">
        <v>15</v>
      </c>
      <c r="Q43" s="84" t="s">
        <v>16</v>
      </c>
    </row>
    <row r="44" customFormat="false" ht="12.75" hidden="false" customHeight="false" outlineLevel="0" collapsed="false">
      <c r="B44" s="85" t="s">
        <v>107</v>
      </c>
      <c r="C44" s="13" t="n">
        <v>43</v>
      </c>
      <c r="D44" s="13" t="s">
        <v>4</v>
      </c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86"/>
    </row>
    <row r="45" customFormat="false" ht="12.75" hidden="false" customHeight="false" outlineLevel="0" collapsed="false">
      <c r="B45" s="85" t="s">
        <v>19</v>
      </c>
      <c r="C45" s="13" t="n">
        <v>44</v>
      </c>
      <c r="D45" s="50" t="n">
        <v>23847615.3366568</v>
      </c>
      <c r="E45" s="50" t="n">
        <v>-48377.58</v>
      </c>
      <c r="F45" s="50" t="n">
        <v>1015264.67</v>
      </c>
      <c r="G45" s="50" t="n">
        <v>1030949.9</v>
      </c>
      <c r="H45" s="50" t="n">
        <v>1158955.82</v>
      </c>
      <c r="I45" s="50" t="n">
        <v>321288.69</v>
      </c>
      <c r="J45" s="50" t="n">
        <v>715664.26</v>
      </c>
      <c r="K45" s="50" t="n">
        <v>893318.21</v>
      </c>
      <c r="L45" s="50" t="n">
        <v>318605.35</v>
      </c>
      <c r="M45" s="50" t="n">
        <v>5617724.87</v>
      </c>
      <c r="N45" s="50" t="n">
        <v>11023394.19</v>
      </c>
      <c r="O45" s="50" t="n">
        <v>4033593.14</v>
      </c>
      <c r="P45" s="50" t="n">
        <v>-1997955</v>
      </c>
      <c r="Q45" s="51" t="n">
        <v>13059032.33</v>
      </c>
      <c r="R45" s="4" t="n">
        <f aca="false">-D45</f>
        <v>-23847615.3366568</v>
      </c>
    </row>
    <row r="46" customFormat="false" ht="12.75" hidden="false" customHeight="false" outlineLevel="0" collapsed="false">
      <c r="B46" s="85" t="s">
        <v>20</v>
      </c>
      <c r="C46" s="13" t="n">
        <v>45</v>
      </c>
      <c r="D46" s="50" t="n">
        <v>6549046.76017412</v>
      </c>
      <c r="E46" s="50" t="n">
        <v>-65758.3</v>
      </c>
      <c r="F46" s="50" t="n">
        <v>-79090.84</v>
      </c>
      <c r="G46" s="50" t="n">
        <v>194811</v>
      </c>
      <c r="H46" s="50" t="n">
        <v>239194.9</v>
      </c>
      <c r="I46" s="50" t="n">
        <v>140683.72</v>
      </c>
      <c r="J46" s="50" t="n">
        <v>246477</v>
      </c>
      <c r="K46" s="50" t="n">
        <v>340022.44</v>
      </c>
      <c r="L46" s="50" t="n">
        <v>107159.44</v>
      </c>
      <c r="M46" s="50" t="n">
        <v>1143534.03</v>
      </c>
      <c r="N46" s="50" t="n">
        <v>2267033.39</v>
      </c>
      <c r="O46" s="50" t="n">
        <v>501085.62</v>
      </c>
      <c r="P46" s="50" t="n">
        <v>268672.58</v>
      </c>
      <c r="Q46" s="51" t="n">
        <v>3036791.59</v>
      </c>
      <c r="R46" s="0" t="n">
        <f aca="false">-D46</f>
        <v>-6549046.76017412</v>
      </c>
    </row>
    <row r="47" customFormat="false" ht="12.75" hidden="false" customHeight="false" outlineLevel="0" collapsed="false">
      <c r="B47" s="85" t="s">
        <v>108</v>
      </c>
      <c r="C47" s="13" t="n">
        <v>46</v>
      </c>
      <c r="D47" s="50" t="n">
        <v>0</v>
      </c>
      <c r="E47" s="50" t="n">
        <v>0</v>
      </c>
      <c r="F47" s="50" t="n">
        <v>0</v>
      </c>
      <c r="G47" s="50" t="n">
        <v>0</v>
      </c>
      <c r="H47" s="50" t="n">
        <v>0</v>
      </c>
      <c r="I47" s="50" t="n">
        <v>0</v>
      </c>
      <c r="J47" s="50" t="n">
        <v>0</v>
      </c>
      <c r="K47" s="50" t="n">
        <v>0</v>
      </c>
      <c r="L47" s="50" t="n">
        <v>0</v>
      </c>
      <c r="M47" s="50" t="n">
        <v>0</v>
      </c>
      <c r="N47" s="50" t="n">
        <v>0</v>
      </c>
      <c r="O47" s="50" t="n">
        <v>0</v>
      </c>
      <c r="P47" s="50" t="n">
        <v>0</v>
      </c>
      <c r="Q47" s="51" t="n">
        <v>0</v>
      </c>
      <c r="R47" s="0" t="n">
        <f aca="false">-D47</f>
        <v>-0</v>
      </c>
    </row>
    <row r="48" customFormat="false" ht="12.75" hidden="false" customHeight="false" outlineLevel="0" collapsed="false">
      <c r="B48" s="85" t="s">
        <v>25</v>
      </c>
      <c r="C48" s="13" t="n">
        <v>47</v>
      </c>
      <c r="D48" s="50" t="n">
        <v>7100618.53224385</v>
      </c>
      <c r="E48" s="50" t="n">
        <v>48469.2</v>
      </c>
      <c r="F48" s="50" t="n">
        <v>482505</v>
      </c>
      <c r="G48" s="50" t="n">
        <v>520216.63</v>
      </c>
      <c r="H48" s="50" t="n">
        <v>313736.88</v>
      </c>
      <c r="I48" s="50" t="n">
        <v>163075.6</v>
      </c>
      <c r="J48" s="50" t="n">
        <v>70359.33</v>
      </c>
      <c r="K48" s="50" t="n">
        <v>-38633.4</v>
      </c>
      <c r="L48" s="50" t="n">
        <v>170676.95</v>
      </c>
      <c r="M48" s="50" t="n">
        <v>1566763.3</v>
      </c>
      <c r="N48" s="50" t="n">
        <v>3297169.49</v>
      </c>
      <c r="O48" s="50" t="n">
        <v>630300.58</v>
      </c>
      <c r="P48" s="50" t="n">
        <v>-770745.43</v>
      </c>
      <c r="Q48" s="51" t="n">
        <v>3156724.64</v>
      </c>
      <c r="R48" s="0" t="n">
        <f aca="false">-D48</f>
        <v>-7100618.53224385</v>
      </c>
    </row>
    <row r="49" customFormat="false" ht="12.75" hidden="false" customHeight="false" outlineLevel="0" collapsed="false">
      <c r="B49" s="85" t="s">
        <v>29</v>
      </c>
      <c r="C49" s="13" t="n">
        <v>48</v>
      </c>
      <c r="D49" s="50" t="n">
        <v>311097.935962156</v>
      </c>
      <c r="E49" s="50" t="n">
        <v>19075.16</v>
      </c>
      <c r="F49" s="50" t="n">
        <v>31654</v>
      </c>
      <c r="G49" s="50" t="n">
        <v>0</v>
      </c>
      <c r="H49" s="50" t="n">
        <v>0</v>
      </c>
      <c r="I49" s="50" t="n">
        <v>0</v>
      </c>
      <c r="J49" s="50" t="n">
        <v>0</v>
      </c>
      <c r="K49" s="50" t="n">
        <v>0</v>
      </c>
      <c r="L49" s="50" t="n">
        <v>0</v>
      </c>
      <c r="M49" s="50" t="n">
        <v>0</v>
      </c>
      <c r="N49" s="50" t="n">
        <v>50729.16</v>
      </c>
      <c r="O49" s="50" t="n">
        <v>0</v>
      </c>
      <c r="P49" s="50" t="n">
        <v>0</v>
      </c>
      <c r="Q49" s="51" t="n">
        <v>50729.16</v>
      </c>
      <c r="R49" s="0" t="n">
        <f aca="false">-D49</f>
        <v>-311097.935962156</v>
      </c>
    </row>
    <row r="50" customFormat="false" ht="12.75" hidden="false" customHeight="false" outlineLevel="0" collapsed="false">
      <c r="B50" s="85" t="s">
        <v>32</v>
      </c>
      <c r="C50" s="13" t="n">
        <v>49</v>
      </c>
      <c r="D50" s="50" t="n">
        <v>235311.314894896</v>
      </c>
      <c r="E50" s="50" t="n">
        <v>-13454.94</v>
      </c>
      <c r="F50" s="50" t="n">
        <v>39567.55</v>
      </c>
      <c r="G50" s="50" t="n">
        <v>25992.82</v>
      </c>
      <c r="H50" s="50" t="n">
        <v>8234</v>
      </c>
      <c r="I50" s="50" t="n">
        <v>0</v>
      </c>
      <c r="J50" s="50" t="n">
        <v>0</v>
      </c>
      <c r="K50" s="50" t="n">
        <v>0</v>
      </c>
      <c r="L50" s="50" t="n">
        <v>0</v>
      </c>
      <c r="M50" s="50" t="n">
        <v>0</v>
      </c>
      <c r="N50" s="50" t="n">
        <v>60339.43</v>
      </c>
      <c r="O50" s="50" t="n">
        <v>0</v>
      </c>
      <c r="P50" s="50" t="n">
        <v>0</v>
      </c>
      <c r="Q50" s="51" t="n">
        <v>60339.43</v>
      </c>
      <c r="R50" s="0" t="n">
        <f aca="false">-D50</f>
        <v>-235311.314894896</v>
      </c>
    </row>
    <row r="51" customFormat="false" ht="12.75" hidden="false" customHeight="false" outlineLevel="0" collapsed="false">
      <c r="B51" s="85" t="s">
        <v>35</v>
      </c>
      <c r="C51" s="13" t="n">
        <v>50</v>
      </c>
      <c r="D51" s="50" t="n">
        <v>414950.718506678</v>
      </c>
      <c r="E51" s="50" t="n">
        <v>-14260.21</v>
      </c>
      <c r="F51" s="50" t="n">
        <v>142506.66</v>
      </c>
      <c r="G51" s="50" t="n">
        <v>0</v>
      </c>
      <c r="H51" s="50" t="n">
        <v>0</v>
      </c>
      <c r="I51" s="50" t="n">
        <v>0</v>
      </c>
      <c r="J51" s="50" t="n">
        <v>0</v>
      </c>
      <c r="K51" s="50" t="n">
        <v>0</v>
      </c>
      <c r="L51" s="50" t="n">
        <v>0</v>
      </c>
      <c r="M51" s="50" t="n">
        <v>0</v>
      </c>
      <c r="N51" s="50" t="n">
        <v>128246.45</v>
      </c>
      <c r="O51" s="50" t="n">
        <v>0</v>
      </c>
      <c r="P51" s="50" t="n">
        <v>0</v>
      </c>
      <c r="Q51" s="51" t="n">
        <v>128246.45</v>
      </c>
      <c r="R51" s="0" t="n">
        <f aca="false">-D51</f>
        <v>-414950.718506678</v>
      </c>
    </row>
    <row r="52" customFormat="false" ht="12.75" hidden="false" customHeight="false" outlineLevel="0" collapsed="false">
      <c r="B52" s="85" t="s">
        <v>38</v>
      </c>
      <c r="C52" s="13" t="n">
        <v>51</v>
      </c>
      <c r="D52" s="50" t="n">
        <v>0</v>
      </c>
      <c r="E52" s="50" t="n">
        <v>0</v>
      </c>
      <c r="F52" s="50" t="n">
        <v>0</v>
      </c>
      <c r="G52" s="50" t="n">
        <v>0</v>
      </c>
      <c r="H52" s="50" t="n">
        <v>0</v>
      </c>
      <c r="I52" s="50" t="n">
        <v>0</v>
      </c>
      <c r="J52" s="50" t="n">
        <v>0</v>
      </c>
      <c r="K52" s="50" t="n">
        <v>0</v>
      </c>
      <c r="L52" s="50" t="n">
        <v>0</v>
      </c>
      <c r="M52" s="50" t="n">
        <v>0</v>
      </c>
      <c r="N52" s="50" t="n">
        <v>0</v>
      </c>
      <c r="O52" s="50" t="n">
        <v>0</v>
      </c>
      <c r="P52" s="50" t="n">
        <v>0</v>
      </c>
      <c r="Q52" s="51" t="n">
        <v>0</v>
      </c>
      <c r="R52" s="0" t="n">
        <f aca="false">-D52</f>
        <v>-0</v>
      </c>
    </row>
    <row r="53" customFormat="false" ht="12.75" hidden="false" customHeight="false" outlineLevel="0" collapsed="false">
      <c r="B53" s="85" t="s">
        <v>43</v>
      </c>
      <c r="C53" s="13" t="n">
        <v>52</v>
      </c>
      <c r="D53" s="50" t="n">
        <v>8370186.98792368</v>
      </c>
      <c r="E53" s="50" t="n">
        <v>-121471.95</v>
      </c>
      <c r="F53" s="50" t="n">
        <v>-143.780000000001</v>
      </c>
      <c r="G53" s="50" t="n">
        <v>-70432.94</v>
      </c>
      <c r="H53" s="50" t="n">
        <v>316864.88</v>
      </c>
      <c r="I53" s="50" t="n">
        <v>-56850.02</v>
      </c>
      <c r="J53" s="50" t="n">
        <v>149151.83</v>
      </c>
      <c r="K53" s="50" t="n">
        <v>174598.9</v>
      </c>
      <c r="L53" s="50" t="n">
        <v>-66398.11</v>
      </c>
      <c r="M53" s="50" t="n">
        <v>1143831.13</v>
      </c>
      <c r="N53" s="50" t="n">
        <v>1469149.94</v>
      </c>
      <c r="O53" s="50" t="n">
        <v>1006413.14</v>
      </c>
      <c r="P53" s="50" t="n">
        <v>-2533829.21</v>
      </c>
      <c r="Q53" s="51" t="n">
        <v>-58266.1299999994</v>
      </c>
      <c r="R53" s="0" t="n">
        <f aca="false">-D53</f>
        <v>-8370186.98792368</v>
      </c>
    </row>
    <row r="54" customFormat="false" ht="12.75" hidden="false" customHeight="false" outlineLevel="0" collapsed="false">
      <c r="B54" s="85" t="s">
        <v>47</v>
      </c>
      <c r="C54" s="13" t="n">
        <v>53</v>
      </c>
      <c r="D54" s="50" t="n">
        <v>1301328.46375838</v>
      </c>
      <c r="E54" s="50" t="n">
        <v>6358.39</v>
      </c>
      <c r="F54" s="50" t="n">
        <v>61329.71</v>
      </c>
      <c r="G54" s="50" t="n">
        <v>121299.81</v>
      </c>
      <c r="H54" s="50" t="n">
        <v>79252</v>
      </c>
      <c r="I54" s="50" t="n">
        <v>-51525.49</v>
      </c>
      <c r="J54" s="50" t="n">
        <v>40849.69</v>
      </c>
      <c r="K54" s="50" t="n">
        <v>-12660.92</v>
      </c>
      <c r="L54" s="50" t="n">
        <v>-911.35</v>
      </c>
      <c r="M54" s="50" t="n">
        <v>535799.77</v>
      </c>
      <c r="N54" s="50" t="n">
        <v>779791.61</v>
      </c>
      <c r="O54" s="50" t="n">
        <v>1224.92</v>
      </c>
      <c r="P54" s="50" t="n">
        <v>177528.82</v>
      </c>
      <c r="Q54" s="51" t="n">
        <v>958545.35</v>
      </c>
      <c r="R54" s="0" t="n">
        <f aca="false">-D54</f>
        <v>-1301328.46375838</v>
      </c>
    </row>
    <row r="55" customFormat="false" ht="12.75" hidden="false" customHeight="false" outlineLevel="0" collapsed="false">
      <c r="B55" s="85" t="s">
        <v>50</v>
      </c>
      <c r="C55" s="13" t="n">
        <v>54</v>
      </c>
      <c r="D55" s="50" t="n">
        <v>0</v>
      </c>
      <c r="E55" s="50" t="n">
        <v>-11127.18</v>
      </c>
      <c r="F55" s="50" t="n">
        <v>77847.5</v>
      </c>
      <c r="G55" s="50" t="n">
        <v>-17365</v>
      </c>
      <c r="H55" s="50" t="n">
        <v>0</v>
      </c>
      <c r="I55" s="50" t="n">
        <v>0</v>
      </c>
      <c r="J55" s="50" t="n">
        <v>0</v>
      </c>
      <c r="K55" s="50" t="n">
        <v>0</v>
      </c>
      <c r="L55" s="50" t="n">
        <v>0</v>
      </c>
      <c r="M55" s="50" t="n">
        <v>48795.92</v>
      </c>
      <c r="N55" s="50" t="n">
        <v>98151.24</v>
      </c>
      <c r="O55" s="50" t="n">
        <v>470262.65</v>
      </c>
      <c r="P55" s="50" t="n">
        <v>-177890.21</v>
      </c>
      <c r="Q55" s="51" t="n">
        <v>390523.68</v>
      </c>
      <c r="R55" s="0" t="n">
        <f aca="false">-D55</f>
        <v>-0</v>
      </c>
    </row>
    <row r="56" customFormat="false" ht="12.75" hidden="false" customHeight="false" outlineLevel="0" collapsed="false">
      <c r="B56" s="85" t="s">
        <v>53</v>
      </c>
      <c r="C56" s="13" t="n">
        <v>55</v>
      </c>
      <c r="D56" s="50" t="n">
        <v>84274.5083220261</v>
      </c>
      <c r="E56" s="50" t="n">
        <v>-10809.26</v>
      </c>
      <c r="F56" s="50" t="n">
        <v>0</v>
      </c>
      <c r="G56" s="50" t="n">
        <v>0</v>
      </c>
      <c r="H56" s="50" t="n">
        <v>0</v>
      </c>
      <c r="I56" s="50" t="n">
        <v>0</v>
      </c>
      <c r="J56" s="50" t="n">
        <v>0</v>
      </c>
      <c r="K56" s="50" t="n">
        <v>0</v>
      </c>
      <c r="L56" s="50" t="n">
        <v>0</v>
      </c>
      <c r="M56" s="50" t="n">
        <v>0</v>
      </c>
      <c r="N56" s="50" t="n">
        <v>-10809.26</v>
      </c>
      <c r="O56" s="50" t="n">
        <v>0</v>
      </c>
      <c r="P56" s="50" t="n">
        <v>0</v>
      </c>
      <c r="Q56" s="51" t="n">
        <v>-10809.26</v>
      </c>
      <c r="R56" s="0" t="n">
        <f aca="false">-D56</f>
        <v>-84274.5083220261</v>
      </c>
    </row>
    <row r="57" customFormat="false" ht="12.75" hidden="false" customHeight="false" outlineLevel="0" collapsed="false">
      <c r="B57" s="85" t="s">
        <v>56</v>
      </c>
      <c r="C57" s="13" t="n">
        <v>56</v>
      </c>
      <c r="D57" s="50" t="n">
        <v>487794.623902497</v>
      </c>
      <c r="E57" s="50" t="n">
        <v>17531.72</v>
      </c>
      <c r="F57" s="50" t="n">
        <v>31717.51</v>
      </c>
      <c r="G57" s="50" t="n">
        <v>0</v>
      </c>
      <c r="H57" s="50" t="n">
        <v>0</v>
      </c>
      <c r="I57" s="50" t="n">
        <v>0</v>
      </c>
      <c r="J57" s="50" t="n">
        <v>0</v>
      </c>
      <c r="K57" s="50" t="n">
        <v>0</v>
      </c>
      <c r="L57" s="50" t="n">
        <v>0</v>
      </c>
      <c r="M57" s="50" t="n">
        <v>0</v>
      </c>
      <c r="N57" s="50" t="n">
        <v>49249.23</v>
      </c>
      <c r="O57" s="50" t="n">
        <v>0</v>
      </c>
      <c r="P57" s="50" t="n">
        <v>0</v>
      </c>
      <c r="Q57" s="51" t="n">
        <v>49249.23</v>
      </c>
      <c r="R57" s="0" t="n">
        <f aca="false">-D57</f>
        <v>-487794.623902497</v>
      </c>
    </row>
    <row r="58" customFormat="false" ht="12.75" hidden="false" customHeight="false" outlineLevel="0" collapsed="false">
      <c r="B58" s="85" t="s">
        <v>59</v>
      </c>
      <c r="C58" s="13" t="n">
        <v>57</v>
      </c>
      <c r="D58" s="50" t="n">
        <v>138776.90530907</v>
      </c>
      <c r="E58" s="50" t="n">
        <v>11943.41</v>
      </c>
      <c r="F58" s="50" t="n">
        <v>-15827</v>
      </c>
      <c r="G58" s="50" t="n">
        <v>17328.54</v>
      </c>
      <c r="H58" s="50" t="n">
        <v>0</v>
      </c>
      <c r="I58" s="50" t="n">
        <v>0</v>
      </c>
      <c r="J58" s="50" t="n">
        <v>0</v>
      </c>
      <c r="K58" s="50" t="n">
        <v>0</v>
      </c>
      <c r="L58" s="50" t="n">
        <v>0</v>
      </c>
      <c r="M58" s="50" t="n">
        <v>0</v>
      </c>
      <c r="N58" s="50" t="n">
        <v>13444.95</v>
      </c>
      <c r="O58" s="50" t="n">
        <v>0</v>
      </c>
      <c r="P58" s="50" t="n">
        <v>0</v>
      </c>
      <c r="Q58" s="51" t="n">
        <v>13444.95</v>
      </c>
      <c r="R58" s="0" t="n">
        <f aca="false">-D58</f>
        <v>-138776.90530907</v>
      </c>
    </row>
    <row r="59" customFormat="false" ht="12.75" hidden="false" customHeight="false" outlineLevel="0" collapsed="false">
      <c r="B59" s="85" t="s">
        <v>109</v>
      </c>
      <c r="C59" s="13" t="n">
        <v>58</v>
      </c>
      <c r="D59" s="50" t="n">
        <v>0</v>
      </c>
      <c r="E59" s="50" t="n">
        <v>0</v>
      </c>
      <c r="F59" s="50" t="n">
        <v>0</v>
      </c>
      <c r="G59" s="50" t="n">
        <v>0</v>
      </c>
      <c r="H59" s="50" t="n">
        <v>0</v>
      </c>
      <c r="I59" s="50" t="n">
        <v>0</v>
      </c>
      <c r="J59" s="50" t="n">
        <v>0</v>
      </c>
      <c r="K59" s="50" t="n">
        <v>0</v>
      </c>
      <c r="L59" s="50" t="n">
        <v>0</v>
      </c>
      <c r="M59" s="50" t="n">
        <v>0</v>
      </c>
      <c r="N59" s="50" t="n">
        <v>0</v>
      </c>
      <c r="O59" s="50" t="n">
        <v>0</v>
      </c>
      <c r="P59" s="50" t="n">
        <v>0</v>
      </c>
      <c r="Q59" s="51" t="n">
        <v>0</v>
      </c>
      <c r="R59" s="0" t="n">
        <f aca="false">-D59</f>
        <v>-0</v>
      </c>
    </row>
    <row r="60" customFormat="false" ht="12.75" hidden="false" customHeight="false" outlineLevel="0" collapsed="false">
      <c r="B60" s="85" t="s">
        <v>64</v>
      </c>
      <c r="C60" s="13" t="n">
        <v>59</v>
      </c>
      <c r="D60" s="50" t="n">
        <v>7533886.62240111</v>
      </c>
      <c r="E60" s="50" t="n">
        <v>54216.17</v>
      </c>
      <c r="F60" s="50" t="n">
        <v>106826.13</v>
      </c>
      <c r="G60" s="50" t="n">
        <v>89798.86</v>
      </c>
      <c r="H60" s="50" t="n">
        <v>93427.09</v>
      </c>
      <c r="I60" s="50" t="n">
        <v>75394</v>
      </c>
      <c r="J60" s="50" t="n">
        <v>134010.7</v>
      </c>
      <c r="K60" s="50" t="n">
        <v>259295.55</v>
      </c>
      <c r="L60" s="50" t="n">
        <v>45440.42</v>
      </c>
      <c r="M60" s="50" t="n">
        <v>1034660.21</v>
      </c>
      <c r="N60" s="50" t="n">
        <v>1893069.13</v>
      </c>
      <c r="O60" s="50" t="n">
        <v>751933.9</v>
      </c>
      <c r="P60" s="50" t="n">
        <v>927924.11</v>
      </c>
      <c r="Q60" s="51" t="n">
        <v>3572927.14</v>
      </c>
      <c r="R60" s="0" t="n">
        <f aca="false">-D60</f>
        <v>-7533886.62240111</v>
      </c>
    </row>
    <row r="61" customFormat="false" ht="12.75" hidden="false" customHeight="false" outlineLevel="0" collapsed="false">
      <c r="B61" s="85" t="s">
        <v>67</v>
      </c>
      <c r="C61" s="13" t="n">
        <v>60</v>
      </c>
      <c r="D61" s="50" t="n">
        <v>3820.09299570813</v>
      </c>
      <c r="E61" s="50" t="n">
        <v>0</v>
      </c>
      <c r="F61" s="50" t="n">
        <v>0</v>
      </c>
      <c r="G61" s="50" t="n">
        <v>0</v>
      </c>
      <c r="H61" s="50" t="n">
        <v>0</v>
      </c>
      <c r="I61" s="50" t="n">
        <v>0</v>
      </c>
      <c r="J61" s="50" t="n">
        <v>0</v>
      </c>
      <c r="K61" s="50" t="n">
        <v>0</v>
      </c>
      <c r="L61" s="50" t="n">
        <v>0</v>
      </c>
      <c r="M61" s="50" t="n">
        <v>0</v>
      </c>
      <c r="N61" s="50" t="n">
        <v>0</v>
      </c>
      <c r="O61" s="50" t="n">
        <v>0</v>
      </c>
      <c r="P61" s="50" t="n">
        <v>0</v>
      </c>
      <c r="Q61" s="51" t="n">
        <v>0</v>
      </c>
      <c r="R61" s="0" t="n">
        <f aca="false">-D61</f>
        <v>-3820.09299570813</v>
      </c>
    </row>
    <row r="62" customFormat="false" ht="12.75" hidden="false" customHeight="false" outlineLevel="0" collapsed="false">
      <c r="B62" s="85" t="s">
        <v>70</v>
      </c>
      <c r="C62" s="13" t="n">
        <v>61</v>
      </c>
      <c r="D62" s="50" t="n">
        <v>1136060.122699</v>
      </c>
      <c r="E62" s="50" t="n">
        <v>-15101.17</v>
      </c>
      <c r="F62" s="50" t="n">
        <v>31654</v>
      </c>
      <c r="G62" s="50" t="n">
        <v>69314.18</v>
      </c>
      <c r="H62" s="50" t="n">
        <v>0</v>
      </c>
      <c r="I62" s="50" t="n">
        <v>0</v>
      </c>
      <c r="J62" s="50" t="n">
        <v>0</v>
      </c>
      <c r="K62" s="50" t="n">
        <v>0</v>
      </c>
      <c r="L62" s="50" t="n">
        <v>0</v>
      </c>
      <c r="M62" s="50" t="n">
        <v>0</v>
      </c>
      <c r="N62" s="50" t="n">
        <v>85867.01</v>
      </c>
      <c r="O62" s="50" t="n">
        <v>0</v>
      </c>
      <c r="P62" s="50" t="n">
        <v>0</v>
      </c>
      <c r="Q62" s="51" t="n">
        <v>85867.01</v>
      </c>
      <c r="R62" s="0" t="n">
        <f aca="false">-D62</f>
        <v>-1136060.122699</v>
      </c>
    </row>
    <row r="63" customFormat="false" ht="12.75" hidden="false" customHeight="false" outlineLevel="0" collapsed="false">
      <c r="B63" s="85" t="s">
        <v>75</v>
      </c>
      <c r="C63" s="13" t="n">
        <v>62</v>
      </c>
      <c r="D63" s="50" t="n">
        <v>2672497.30858594</v>
      </c>
      <c r="E63" s="50" t="n">
        <v>-5911.89</v>
      </c>
      <c r="F63" s="50" t="n">
        <v>73064.23</v>
      </c>
      <c r="G63" s="50" t="n">
        <v>79986</v>
      </c>
      <c r="H63" s="50" t="n">
        <v>108246.07</v>
      </c>
      <c r="I63" s="50" t="n">
        <v>50510.88</v>
      </c>
      <c r="J63" s="50" t="n">
        <v>74815.71</v>
      </c>
      <c r="K63" s="50" t="n">
        <v>170695.64</v>
      </c>
      <c r="L63" s="50" t="n">
        <v>62638</v>
      </c>
      <c r="M63" s="50" t="n">
        <v>144340.51</v>
      </c>
      <c r="N63" s="50" t="n">
        <v>758385.15</v>
      </c>
      <c r="O63" s="50" t="n">
        <v>672372.33</v>
      </c>
      <c r="P63" s="50" t="n">
        <v>110384.34</v>
      </c>
      <c r="Q63" s="51" t="n">
        <v>1541141.82</v>
      </c>
      <c r="R63" s="0" t="n">
        <f aca="false">-D63</f>
        <v>-2672497.30858594</v>
      </c>
    </row>
    <row r="64" customFormat="false" ht="12.75" hidden="false" customHeight="false" outlineLevel="0" collapsed="false">
      <c r="B64" s="85" t="s">
        <v>78</v>
      </c>
      <c r="C64" s="13" t="n">
        <v>63</v>
      </c>
      <c r="D64" s="50" t="n">
        <v>665155.03615971</v>
      </c>
      <c r="E64" s="50" t="n">
        <v>51923.27</v>
      </c>
      <c r="F64" s="50" t="n">
        <v>31654</v>
      </c>
      <c r="G64" s="50" t="n">
        <v>0</v>
      </c>
      <c r="H64" s="50" t="n">
        <v>0</v>
      </c>
      <c r="I64" s="50" t="n">
        <v>0</v>
      </c>
      <c r="J64" s="50" t="n">
        <v>0</v>
      </c>
      <c r="K64" s="50" t="n">
        <v>0</v>
      </c>
      <c r="L64" s="50" t="n">
        <v>0</v>
      </c>
      <c r="M64" s="50" t="n">
        <v>0</v>
      </c>
      <c r="N64" s="50" t="n">
        <v>83577.27</v>
      </c>
      <c r="O64" s="50" t="n">
        <v>0</v>
      </c>
      <c r="P64" s="50" t="n">
        <v>0</v>
      </c>
      <c r="Q64" s="51" t="n">
        <v>83577.27</v>
      </c>
      <c r="R64" s="0" t="n">
        <f aca="false">-D64</f>
        <v>-665155.03615971</v>
      </c>
    </row>
    <row r="65" customFormat="false" ht="12.75" hidden="false" customHeight="false" outlineLevel="0" collapsed="false">
      <c r="B65" s="85"/>
      <c r="C65" s="13" t="n">
        <v>64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1"/>
    </row>
    <row r="66" customFormat="false" ht="12.75" hidden="false" customHeight="false" outlineLevel="0" collapsed="false">
      <c r="B66" s="85" t="s">
        <v>83</v>
      </c>
      <c r="C66" s="13" t="n">
        <v>65</v>
      </c>
      <c r="D66" s="50" t="s">
        <v>4</v>
      </c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1"/>
    </row>
    <row r="67" customFormat="false" ht="12.75" hidden="false" customHeight="false" outlineLevel="0" collapsed="false">
      <c r="B67" s="85" t="s">
        <v>22</v>
      </c>
      <c r="C67" s="13" t="n">
        <v>66</v>
      </c>
      <c r="D67" s="50" t="n">
        <v>0</v>
      </c>
      <c r="E67" s="50" t="n">
        <v>0</v>
      </c>
      <c r="F67" s="50" t="n">
        <v>-27.902748</v>
      </c>
      <c r="G67" s="50" t="n">
        <v>-30.755122</v>
      </c>
      <c r="H67" s="50" t="n">
        <v>148.108925</v>
      </c>
      <c r="I67" s="50" t="n">
        <v>152.361363</v>
      </c>
      <c r="J67" s="50" t="n">
        <v>146.77994</v>
      </c>
      <c r="K67" s="50" t="n">
        <v>301.380259</v>
      </c>
      <c r="L67" s="50" t="n">
        <v>144.880582</v>
      </c>
      <c r="M67" s="50" t="n">
        <v>149.089532</v>
      </c>
      <c r="N67" s="50" t="n">
        <v>983.942731</v>
      </c>
      <c r="O67" s="50" t="n">
        <v>0</v>
      </c>
      <c r="P67" s="50" t="n">
        <v>0</v>
      </c>
      <c r="Q67" s="51" t="n">
        <v>983.942731</v>
      </c>
    </row>
    <row r="68" customFormat="false" ht="12.75" hidden="false" customHeight="false" outlineLevel="0" collapsed="false">
      <c r="B68" s="85" t="s">
        <v>27</v>
      </c>
      <c r="C68" s="13" t="n">
        <v>67</v>
      </c>
      <c r="D68" s="50" t="n">
        <v>0</v>
      </c>
      <c r="E68" s="50" t="n">
        <v>0</v>
      </c>
      <c r="F68" s="50" t="n">
        <v>-174.979926</v>
      </c>
      <c r="G68" s="50" t="n">
        <v>-598.693678</v>
      </c>
      <c r="H68" s="50" t="n">
        <v>11.204638</v>
      </c>
      <c r="I68" s="50" t="n">
        <v>22.957909</v>
      </c>
      <c r="J68" s="50" t="n">
        <v>36.561219</v>
      </c>
      <c r="K68" s="50" t="n">
        <v>76.552725</v>
      </c>
      <c r="L68" s="50" t="n">
        <v>28.353613</v>
      </c>
      <c r="M68" s="50" t="n">
        <v>78.603759</v>
      </c>
      <c r="N68" s="50" t="n">
        <v>-519.439741</v>
      </c>
      <c r="O68" s="50" t="n">
        <v>137.115914</v>
      </c>
      <c r="P68" s="50" t="n">
        <v>0</v>
      </c>
      <c r="Q68" s="51" t="n">
        <v>-382.323827</v>
      </c>
    </row>
    <row r="69" customFormat="false" ht="12.75" hidden="false" customHeight="false" outlineLevel="0" collapsed="false">
      <c r="B69" s="85" t="s">
        <v>77</v>
      </c>
      <c r="C69" s="13" t="n">
        <v>68</v>
      </c>
      <c r="D69" s="50" t="n">
        <v>0</v>
      </c>
      <c r="E69" s="50" t="n">
        <v>0</v>
      </c>
      <c r="F69" s="50" t="n">
        <v>-34.878435</v>
      </c>
      <c r="G69" s="50" t="n">
        <v>-23.066342</v>
      </c>
      <c r="H69" s="50" t="n">
        <v>-44.432678</v>
      </c>
      <c r="I69" s="50" t="n">
        <v>15.236136</v>
      </c>
      <c r="J69" s="50" t="n">
        <v>-14.677994</v>
      </c>
      <c r="K69" s="50" t="n">
        <v>60.276052</v>
      </c>
      <c r="L69" s="50" t="n">
        <v>-14.488058</v>
      </c>
      <c r="M69" s="50" t="n">
        <v>-0.334445</v>
      </c>
      <c r="N69" s="50" t="n">
        <v>-56.365764</v>
      </c>
      <c r="O69" s="50" t="n">
        <v>94.981057</v>
      </c>
      <c r="P69" s="50" t="n">
        <v>-157.860171</v>
      </c>
      <c r="Q69" s="51" t="n">
        <v>-119.244878</v>
      </c>
    </row>
    <row r="70" customFormat="false" ht="12.75" hidden="false" customHeight="false" outlineLevel="0" collapsed="false">
      <c r="B70" s="85" t="s">
        <v>66</v>
      </c>
      <c r="C70" s="13" t="n">
        <v>69</v>
      </c>
      <c r="D70" s="50" t="n">
        <v>0</v>
      </c>
      <c r="E70" s="50" t="n">
        <v>0</v>
      </c>
      <c r="F70" s="50" t="n">
        <v>-2.3065</v>
      </c>
      <c r="G70" s="50" t="n">
        <v>-20.745024</v>
      </c>
      <c r="H70" s="50" t="n">
        <v>-97.601511</v>
      </c>
      <c r="I70" s="50" t="n">
        <v>-13.865376</v>
      </c>
      <c r="J70" s="50" t="n">
        <v>83.309065</v>
      </c>
      <c r="K70" s="50" t="n">
        <v>330.310626</v>
      </c>
      <c r="L70" s="50" t="n">
        <v>7.866533</v>
      </c>
      <c r="M70" s="50" t="n">
        <v>139.323515</v>
      </c>
      <c r="N70" s="50" t="n">
        <v>426.291328</v>
      </c>
      <c r="O70" s="50" t="n">
        <v>500.871665</v>
      </c>
      <c r="P70" s="50" t="n">
        <v>0</v>
      </c>
      <c r="Q70" s="51" t="n">
        <v>927.162993</v>
      </c>
    </row>
    <row r="71" customFormat="false" ht="12.75" hidden="false" customHeight="false" outlineLevel="0" collapsed="false">
      <c r="B71" s="85" t="s">
        <v>45</v>
      </c>
      <c r="C71" s="13" t="n">
        <v>70</v>
      </c>
      <c r="D71" s="50" t="n">
        <v>0</v>
      </c>
      <c r="E71" s="50" t="n">
        <v>0</v>
      </c>
      <c r="F71" s="50" t="n">
        <v>4.982634</v>
      </c>
      <c r="G71" s="50" t="n">
        <v>4.9605</v>
      </c>
      <c r="H71" s="50" t="n">
        <v>49.369642</v>
      </c>
      <c r="I71" s="50" t="n">
        <v>47.182874</v>
      </c>
      <c r="J71" s="50" t="n">
        <v>48.926647</v>
      </c>
      <c r="K71" s="50" t="n">
        <v>100.136021</v>
      </c>
      <c r="L71" s="50" t="n">
        <v>48.293527</v>
      </c>
      <c r="M71" s="50" t="n">
        <v>175.689639</v>
      </c>
      <c r="N71" s="50" t="n">
        <v>479.541484</v>
      </c>
      <c r="O71" s="50" t="n">
        <v>197.779537</v>
      </c>
      <c r="P71" s="50" t="n">
        <v>0</v>
      </c>
      <c r="Q71" s="51" t="n">
        <v>677.321021</v>
      </c>
    </row>
    <row r="72" customFormat="false" ht="12.75" hidden="false" customHeight="false" outlineLevel="0" collapsed="false">
      <c r="B72" s="85" t="s">
        <v>52</v>
      </c>
      <c r="C72" s="13" t="n">
        <v>71</v>
      </c>
      <c r="D72" s="50" t="n">
        <v>0</v>
      </c>
      <c r="E72" s="50" t="n">
        <v>0</v>
      </c>
      <c r="F72" s="50" t="n">
        <v>0</v>
      </c>
      <c r="G72" s="50" t="n">
        <v>0</v>
      </c>
      <c r="H72" s="50" t="n">
        <v>0</v>
      </c>
      <c r="I72" s="50" t="n">
        <v>0</v>
      </c>
      <c r="J72" s="50" t="n">
        <v>0</v>
      </c>
      <c r="K72" s="50" t="n">
        <v>0</v>
      </c>
      <c r="L72" s="50" t="n">
        <v>0</v>
      </c>
      <c r="M72" s="50" t="n">
        <v>0</v>
      </c>
      <c r="N72" s="50" t="n">
        <v>0</v>
      </c>
      <c r="O72" s="50" t="n">
        <v>0</v>
      </c>
      <c r="P72" s="50" t="n">
        <v>0</v>
      </c>
      <c r="Q72" s="51" t="n">
        <v>0</v>
      </c>
    </row>
    <row r="73" customFormat="false" ht="12.75" hidden="false" customHeight="false" outlineLevel="0" collapsed="false">
      <c r="B73" s="85" t="s">
        <v>80</v>
      </c>
      <c r="C73" s="13" t="n">
        <v>72</v>
      </c>
      <c r="D73" s="50" t="n">
        <v>0</v>
      </c>
      <c r="E73" s="50" t="n">
        <v>0</v>
      </c>
      <c r="F73" s="50" t="n">
        <v>-27.902748</v>
      </c>
      <c r="G73" s="50" t="n">
        <v>0</v>
      </c>
      <c r="H73" s="50" t="n">
        <v>0</v>
      </c>
      <c r="I73" s="50" t="n">
        <v>0</v>
      </c>
      <c r="J73" s="50" t="n">
        <v>0</v>
      </c>
      <c r="K73" s="50" t="n">
        <v>0</v>
      </c>
      <c r="L73" s="50" t="n">
        <v>0</v>
      </c>
      <c r="M73" s="50" t="n">
        <v>0</v>
      </c>
      <c r="N73" s="50" t="n">
        <v>-27.902748</v>
      </c>
      <c r="O73" s="50" t="n">
        <v>0</v>
      </c>
      <c r="P73" s="50" t="n">
        <v>0</v>
      </c>
      <c r="Q73" s="51" t="n">
        <v>-27.902748</v>
      </c>
    </row>
    <row r="74" customFormat="false" ht="12.75" hidden="false" customHeight="false" outlineLevel="0" collapsed="false">
      <c r="B74" s="85" t="s">
        <v>49</v>
      </c>
      <c r="C74" s="13" t="n">
        <v>73</v>
      </c>
      <c r="D74" s="50" t="n">
        <v>0</v>
      </c>
      <c r="E74" s="50" t="n">
        <v>0</v>
      </c>
      <c r="F74" s="50" t="n">
        <v>27.902748</v>
      </c>
      <c r="G74" s="50" t="n">
        <v>0</v>
      </c>
      <c r="H74" s="50" t="n">
        <v>0</v>
      </c>
      <c r="I74" s="50" t="n">
        <v>0</v>
      </c>
      <c r="J74" s="50" t="n">
        <v>0</v>
      </c>
      <c r="K74" s="50" t="n">
        <v>0</v>
      </c>
      <c r="L74" s="50" t="n">
        <v>0</v>
      </c>
      <c r="M74" s="50" t="n">
        <v>0</v>
      </c>
      <c r="N74" s="50" t="n">
        <v>27.902748</v>
      </c>
      <c r="O74" s="50" t="n">
        <v>0</v>
      </c>
      <c r="P74" s="50" t="n">
        <v>0</v>
      </c>
      <c r="Q74" s="51" t="n">
        <v>27.902748</v>
      </c>
    </row>
    <row r="75" customFormat="false" ht="12.75" hidden="false" customHeight="false" outlineLevel="0" collapsed="false">
      <c r="B75" s="85" t="s">
        <v>34</v>
      </c>
      <c r="C75" s="13" t="n">
        <v>74</v>
      </c>
      <c r="D75" s="50" t="n">
        <v>0</v>
      </c>
      <c r="E75" s="50" t="n">
        <v>0</v>
      </c>
      <c r="F75" s="50" t="n">
        <v>0</v>
      </c>
      <c r="G75" s="50" t="n">
        <v>0</v>
      </c>
      <c r="H75" s="50" t="n">
        <v>0</v>
      </c>
      <c r="I75" s="50" t="n">
        <v>0</v>
      </c>
      <c r="J75" s="50" t="n">
        <v>0</v>
      </c>
      <c r="K75" s="50" t="n">
        <v>0</v>
      </c>
      <c r="L75" s="50" t="n">
        <v>0</v>
      </c>
      <c r="M75" s="50" t="n">
        <v>0</v>
      </c>
      <c r="N75" s="50" t="n">
        <v>0</v>
      </c>
      <c r="O75" s="50" t="n">
        <v>0</v>
      </c>
      <c r="P75" s="50" t="n">
        <v>0</v>
      </c>
      <c r="Q75" s="51" t="n">
        <v>0</v>
      </c>
    </row>
    <row r="76" customFormat="false" ht="12.75" hidden="false" customHeight="false" outlineLevel="0" collapsed="false">
      <c r="B76" s="85" t="s">
        <v>69</v>
      </c>
      <c r="C76" s="13" t="n">
        <v>75</v>
      </c>
      <c r="D76" s="50" t="n">
        <v>0</v>
      </c>
      <c r="E76" s="50" t="n">
        <v>0</v>
      </c>
      <c r="F76" s="50" t="n">
        <v>0</v>
      </c>
      <c r="G76" s="50" t="n">
        <v>0</v>
      </c>
      <c r="H76" s="50" t="n">
        <v>0</v>
      </c>
      <c r="I76" s="50" t="n">
        <v>0</v>
      </c>
      <c r="J76" s="50" t="n">
        <v>0</v>
      </c>
      <c r="K76" s="50" t="n">
        <v>0</v>
      </c>
      <c r="L76" s="50" t="n">
        <v>0</v>
      </c>
      <c r="M76" s="50" t="n">
        <v>0</v>
      </c>
      <c r="N76" s="50" t="n">
        <v>0</v>
      </c>
      <c r="O76" s="50" t="n">
        <v>0</v>
      </c>
      <c r="P76" s="50" t="n">
        <v>0</v>
      </c>
      <c r="Q76" s="51" t="n">
        <v>0</v>
      </c>
    </row>
    <row r="77" customFormat="false" ht="12.75" hidden="false" customHeight="false" outlineLevel="0" collapsed="false">
      <c r="B77" s="85" t="s">
        <v>72</v>
      </c>
      <c r="C77" s="13" t="n">
        <v>76</v>
      </c>
      <c r="D77" s="50" t="n">
        <v>0</v>
      </c>
      <c r="E77" s="50" t="n">
        <v>0</v>
      </c>
      <c r="F77" s="50" t="n">
        <v>0</v>
      </c>
      <c r="G77" s="50" t="n">
        <v>0</v>
      </c>
      <c r="H77" s="50" t="n">
        <v>0</v>
      </c>
      <c r="I77" s="50" t="n">
        <v>0</v>
      </c>
      <c r="J77" s="50" t="n">
        <v>0</v>
      </c>
      <c r="K77" s="50" t="n">
        <v>0</v>
      </c>
      <c r="L77" s="50" t="n">
        <v>0</v>
      </c>
      <c r="M77" s="50" t="n">
        <v>0</v>
      </c>
      <c r="N77" s="50" t="n">
        <v>0</v>
      </c>
      <c r="O77" s="50" t="n">
        <v>0</v>
      </c>
      <c r="P77" s="50" t="n">
        <v>0</v>
      </c>
      <c r="Q77" s="51" t="n">
        <v>0</v>
      </c>
    </row>
    <row r="78" customFormat="false" ht="12.75" hidden="false" customHeight="false" outlineLevel="0" collapsed="false">
      <c r="B78" s="85" t="s">
        <v>31</v>
      </c>
      <c r="C78" s="13" t="n">
        <v>77</v>
      </c>
      <c r="D78" s="50" t="n">
        <v>0</v>
      </c>
      <c r="E78" s="50" t="n">
        <v>0</v>
      </c>
      <c r="F78" s="50" t="n">
        <v>0</v>
      </c>
      <c r="G78" s="50" t="n">
        <v>0</v>
      </c>
      <c r="H78" s="50" t="n">
        <v>0</v>
      </c>
      <c r="I78" s="50" t="n">
        <v>0</v>
      </c>
      <c r="J78" s="50" t="n">
        <v>0</v>
      </c>
      <c r="K78" s="50" t="n">
        <v>0</v>
      </c>
      <c r="L78" s="50" t="n">
        <v>0</v>
      </c>
      <c r="M78" s="50" t="n">
        <v>0</v>
      </c>
      <c r="N78" s="50" t="n">
        <v>0</v>
      </c>
      <c r="O78" s="50" t="n">
        <v>0</v>
      </c>
      <c r="P78" s="50" t="n">
        <v>0</v>
      </c>
      <c r="Q78" s="51" t="n">
        <v>0</v>
      </c>
    </row>
    <row r="79" customFormat="false" ht="12.75" hidden="false" customHeight="false" outlineLevel="0" collapsed="false">
      <c r="B79" s="85" t="s">
        <v>37</v>
      </c>
      <c r="C79" s="13" t="n">
        <v>78</v>
      </c>
      <c r="D79" s="50" t="n">
        <v>0</v>
      </c>
      <c r="E79" s="50" t="n">
        <v>0</v>
      </c>
      <c r="F79" s="50" t="n">
        <v>0</v>
      </c>
      <c r="G79" s="50" t="n">
        <v>0</v>
      </c>
      <c r="H79" s="50" t="n">
        <v>0</v>
      </c>
      <c r="I79" s="50" t="n">
        <v>0</v>
      </c>
      <c r="J79" s="50" t="n">
        <v>0</v>
      </c>
      <c r="K79" s="50" t="n">
        <v>0</v>
      </c>
      <c r="L79" s="50" t="n">
        <v>0</v>
      </c>
      <c r="M79" s="50" t="n">
        <v>0</v>
      </c>
      <c r="N79" s="50" t="n">
        <v>0</v>
      </c>
      <c r="O79" s="50" t="n">
        <v>0</v>
      </c>
      <c r="P79" s="50" t="n">
        <v>0</v>
      </c>
      <c r="Q79" s="51" t="n">
        <v>0</v>
      </c>
    </row>
    <row r="80" customFormat="false" ht="12.75" hidden="false" customHeight="false" outlineLevel="0" collapsed="false">
      <c r="B80" s="85" t="n">
        <v>0</v>
      </c>
      <c r="C80" s="13" t="n">
        <v>79</v>
      </c>
      <c r="D80" s="50" t="n">
        <v>0</v>
      </c>
      <c r="E80" s="50" t="n">
        <v>0</v>
      </c>
      <c r="F80" s="50" t="n">
        <v>0</v>
      </c>
      <c r="G80" s="50" t="n">
        <v>0</v>
      </c>
      <c r="H80" s="50" t="n">
        <v>0</v>
      </c>
      <c r="I80" s="50" t="n">
        <v>0</v>
      </c>
      <c r="J80" s="50" t="n">
        <v>0</v>
      </c>
      <c r="K80" s="50" t="n">
        <v>0</v>
      </c>
      <c r="L80" s="50" t="n">
        <v>0</v>
      </c>
      <c r="M80" s="50" t="n">
        <v>0</v>
      </c>
      <c r="N80" s="50" t="n">
        <v>0</v>
      </c>
      <c r="O80" s="50" t="n">
        <v>0</v>
      </c>
      <c r="P80" s="50" t="n">
        <v>0</v>
      </c>
      <c r="Q80" s="51" t="n">
        <v>0</v>
      </c>
    </row>
    <row r="81" customFormat="false" ht="12.75" hidden="false" customHeight="false" outlineLevel="0" collapsed="false">
      <c r="B81" s="87" t="n">
        <v>0</v>
      </c>
      <c r="C81" s="64" t="n">
        <v>80</v>
      </c>
      <c r="D81" s="54" t="n">
        <v>0</v>
      </c>
      <c r="E81" s="54" t="n">
        <v>0</v>
      </c>
      <c r="F81" s="54" t="n">
        <v>0</v>
      </c>
      <c r="G81" s="54" t="n">
        <v>0</v>
      </c>
      <c r="H81" s="54" t="n">
        <v>0</v>
      </c>
      <c r="I81" s="54" t="n">
        <v>0</v>
      </c>
      <c r="J81" s="54" t="n">
        <v>0</v>
      </c>
      <c r="K81" s="54" t="n">
        <v>0</v>
      </c>
      <c r="L81" s="54" t="n">
        <v>0</v>
      </c>
      <c r="M81" s="54" t="n">
        <v>0</v>
      </c>
      <c r="N81" s="54" t="n">
        <v>0</v>
      </c>
      <c r="O81" s="54" t="n">
        <v>0</v>
      </c>
      <c r="P81" s="54" t="n">
        <v>0</v>
      </c>
      <c r="Q81" s="55" t="n">
        <v>0</v>
      </c>
    </row>
    <row r="82" customFormat="false" ht="12.75" hidden="false" customHeight="false" outlineLevel="0" collapsed="false">
      <c r="A82" s="0" t="n">
        <v>3</v>
      </c>
      <c r="B82" s="57" t="n">
        <v>36903</v>
      </c>
      <c r="C82" s="58" t="n">
        <v>81</v>
      </c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83"/>
    </row>
    <row r="83" customFormat="false" ht="12.75" hidden="false" customHeight="false" outlineLevel="0" collapsed="false">
      <c r="B83" s="61"/>
      <c r="C83" s="13" t="n">
        <v>82</v>
      </c>
      <c r="D83" s="13"/>
      <c r="E83" s="21" t="s">
        <v>5</v>
      </c>
      <c r="F83" s="21" t="s">
        <v>6</v>
      </c>
      <c r="G83" s="21" t="s">
        <v>7</v>
      </c>
      <c r="H83" s="21" t="s">
        <v>8</v>
      </c>
      <c r="I83" s="21" t="s">
        <v>9</v>
      </c>
      <c r="J83" s="21" t="s">
        <v>10</v>
      </c>
      <c r="K83" s="21" t="s">
        <v>11</v>
      </c>
      <c r="L83" s="21" t="s">
        <v>12</v>
      </c>
      <c r="M83" s="21" t="s">
        <v>13</v>
      </c>
      <c r="N83" s="21" t="s">
        <v>14</v>
      </c>
      <c r="O83" s="21" t="n">
        <v>2002</v>
      </c>
      <c r="P83" s="21" t="s">
        <v>15</v>
      </c>
      <c r="Q83" s="84" t="s">
        <v>16</v>
      </c>
    </row>
    <row r="84" customFormat="false" ht="12.75" hidden="false" customHeight="false" outlineLevel="0" collapsed="false">
      <c r="B84" s="85" t="s">
        <v>107</v>
      </c>
      <c r="C84" s="13" t="n">
        <v>83</v>
      </c>
      <c r="D84" s="13" t="s">
        <v>4</v>
      </c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86"/>
    </row>
    <row r="85" customFormat="false" ht="12.75" hidden="false" customHeight="false" outlineLevel="0" collapsed="false">
      <c r="B85" s="85" t="s">
        <v>19</v>
      </c>
      <c r="C85" s="13" t="n">
        <v>84</v>
      </c>
      <c r="D85" s="50" t="n">
        <v>36008855.2062866</v>
      </c>
      <c r="E85" s="50" t="n">
        <v>133649.31</v>
      </c>
      <c r="F85" s="50" t="n">
        <v>508219.56</v>
      </c>
      <c r="G85" s="50" t="n">
        <v>1112522.38</v>
      </c>
      <c r="H85" s="50" t="n">
        <v>1187629.82</v>
      </c>
      <c r="I85" s="50" t="n">
        <v>405578.34</v>
      </c>
      <c r="J85" s="50" t="n">
        <v>739515.81</v>
      </c>
      <c r="K85" s="50" t="n">
        <v>873666.24</v>
      </c>
      <c r="L85" s="50" t="n">
        <v>391645.51</v>
      </c>
      <c r="M85" s="50" t="n">
        <v>5812110.27</v>
      </c>
      <c r="N85" s="50" t="n">
        <v>11164537.24</v>
      </c>
      <c r="O85" s="50" t="n">
        <v>3831012.63</v>
      </c>
      <c r="P85" s="50" t="n">
        <v>-1909188.12</v>
      </c>
      <c r="Q85" s="51" t="n">
        <v>13086361.75</v>
      </c>
    </row>
    <row r="86" customFormat="false" ht="12.75" hidden="false" customHeight="false" outlineLevel="0" collapsed="false">
      <c r="B86" s="85" t="s">
        <v>20</v>
      </c>
      <c r="C86" s="13" t="n">
        <v>85</v>
      </c>
      <c r="D86" s="50" t="n">
        <v>8158088.99250619</v>
      </c>
      <c r="E86" s="50" t="n">
        <v>9212</v>
      </c>
      <c r="F86" s="50" t="n">
        <v>-128084.16</v>
      </c>
      <c r="G86" s="50" t="n">
        <v>108177.71</v>
      </c>
      <c r="H86" s="50" t="n">
        <v>205478.24</v>
      </c>
      <c r="I86" s="50" t="n">
        <v>140817.67</v>
      </c>
      <c r="J86" s="50" t="n">
        <v>246358</v>
      </c>
      <c r="K86" s="50" t="n">
        <v>340719.29</v>
      </c>
      <c r="L86" s="50" t="n">
        <v>107470.64</v>
      </c>
      <c r="M86" s="50" t="n">
        <v>1336026.11</v>
      </c>
      <c r="N86" s="50" t="n">
        <v>2366175.5</v>
      </c>
      <c r="O86" s="50" t="n">
        <v>567610.74</v>
      </c>
      <c r="P86" s="50" t="n">
        <v>43832.27</v>
      </c>
      <c r="Q86" s="51" t="n">
        <v>2977618.51</v>
      </c>
    </row>
    <row r="87" customFormat="false" ht="12.75" hidden="false" customHeight="false" outlineLevel="0" collapsed="false">
      <c r="B87" s="85" t="s">
        <v>108</v>
      </c>
      <c r="C87" s="13" t="n">
        <v>86</v>
      </c>
      <c r="D87" s="50" t="n">
        <v>0</v>
      </c>
      <c r="E87" s="50" t="n">
        <v>0</v>
      </c>
      <c r="F87" s="50" t="n">
        <v>0</v>
      </c>
      <c r="G87" s="50" t="n">
        <v>0</v>
      </c>
      <c r="H87" s="50" t="n">
        <v>0</v>
      </c>
      <c r="I87" s="50" t="n">
        <v>0</v>
      </c>
      <c r="J87" s="50" t="n">
        <v>0</v>
      </c>
      <c r="K87" s="50" t="n">
        <v>0</v>
      </c>
      <c r="L87" s="50" t="n">
        <v>0</v>
      </c>
      <c r="M87" s="50" t="n">
        <v>0</v>
      </c>
      <c r="N87" s="50" t="n">
        <v>0</v>
      </c>
      <c r="O87" s="50" t="n">
        <v>0</v>
      </c>
      <c r="P87" s="50" t="n">
        <v>0</v>
      </c>
      <c r="Q87" s="51" t="n">
        <v>0</v>
      </c>
    </row>
    <row r="88" customFormat="false" ht="12.75" hidden="false" customHeight="false" outlineLevel="0" collapsed="false">
      <c r="B88" s="85" t="s">
        <v>25</v>
      </c>
      <c r="C88" s="13" t="n">
        <v>87</v>
      </c>
      <c r="D88" s="50" t="n">
        <v>7971986.23293195</v>
      </c>
      <c r="E88" s="50" t="n">
        <v>86256.65</v>
      </c>
      <c r="F88" s="50" t="n">
        <v>21503.71</v>
      </c>
      <c r="G88" s="50" t="n">
        <v>537780.16</v>
      </c>
      <c r="H88" s="50" t="n">
        <v>313737.91</v>
      </c>
      <c r="I88" s="50" t="n">
        <v>197410.09</v>
      </c>
      <c r="J88" s="50" t="n">
        <v>102927.41</v>
      </c>
      <c r="K88" s="50" t="n">
        <v>-41642.15</v>
      </c>
      <c r="L88" s="50" t="n">
        <v>170577.17</v>
      </c>
      <c r="M88" s="50" t="n">
        <v>1715654.3</v>
      </c>
      <c r="N88" s="50" t="n">
        <v>3104205.25</v>
      </c>
      <c r="O88" s="50" t="n">
        <v>564819.28</v>
      </c>
      <c r="P88" s="50" t="n">
        <v>-439434.86</v>
      </c>
      <c r="Q88" s="51" t="n">
        <v>3229589.67</v>
      </c>
    </row>
    <row r="89" customFormat="false" ht="12.75" hidden="false" customHeight="false" outlineLevel="0" collapsed="false">
      <c r="B89" s="85" t="s">
        <v>29</v>
      </c>
      <c r="C89" s="13" t="n">
        <v>88</v>
      </c>
      <c r="D89" s="50" t="n">
        <v>553613.042448275</v>
      </c>
      <c r="E89" s="50" t="n">
        <v>33386.52</v>
      </c>
      <c r="F89" s="50" t="n">
        <v>31658.3</v>
      </c>
      <c r="G89" s="50" t="n">
        <v>0</v>
      </c>
      <c r="H89" s="50" t="n">
        <v>0</v>
      </c>
      <c r="I89" s="50" t="n">
        <v>0</v>
      </c>
      <c r="J89" s="50" t="n">
        <v>0</v>
      </c>
      <c r="K89" s="50" t="n">
        <v>0</v>
      </c>
      <c r="L89" s="50" t="n">
        <v>0</v>
      </c>
      <c r="M89" s="50" t="n">
        <v>0</v>
      </c>
      <c r="N89" s="50" t="n">
        <v>65044.82</v>
      </c>
      <c r="O89" s="50" t="n">
        <v>0</v>
      </c>
      <c r="P89" s="50" t="n">
        <v>0</v>
      </c>
      <c r="Q89" s="51" t="n">
        <v>65044.82</v>
      </c>
    </row>
    <row r="90" customFormat="false" ht="12.75" hidden="false" customHeight="false" outlineLevel="0" collapsed="false">
      <c r="B90" s="85" t="s">
        <v>32</v>
      </c>
      <c r="C90" s="13" t="n">
        <v>89</v>
      </c>
      <c r="D90" s="50" t="n">
        <v>282596.204278467</v>
      </c>
      <c r="E90" s="50" t="n">
        <v>-15991.75</v>
      </c>
      <c r="F90" s="50" t="n">
        <v>39572.88</v>
      </c>
      <c r="G90" s="50" t="n">
        <v>25995.12</v>
      </c>
      <c r="H90" s="50" t="n">
        <v>8233.9</v>
      </c>
      <c r="I90" s="50" t="n">
        <v>0</v>
      </c>
      <c r="J90" s="50" t="n">
        <v>0</v>
      </c>
      <c r="K90" s="50" t="n">
        <v>0</v>
      </c>
      <c r="L90" s="50" t="n">
        <v>0</v>
      </c>
      <c r="M90" s="50" t="n">
        <v>0</v>
      </c>
      <c r="N90" s="50" t="n">
        <v>57810.15</v>
      </c>
      <c r="O90" s="50" t="n">
        <v>0</v>
      </c>
      <c r="P90" s="50" t="n">
        <v>0</v>
      </c>
      <c r="Q90" s="51" t="n">
        <v>57810.15</v>
      </c>
    </row>
    <row r="91" customFormat="false" ht="12.75" hidden="false" customHeight="false" outlineLevel="0" collapsed="false">
      <c r="B91" s="85" t="s">
        <v>35</v>
      </c>
      <c r="C91" s="13" t="n">
        <v>90</v>
      </c>
      <c r="D91" s="50" t="n">
        <v>367278.486529286</v>
      </c>
      <c r="E91" s="50" t="n">
        <v>-8701.06</v>
      </c>
      <c r="F91" s="50" t="n">
        <v>110867.71</v>
      </c>
      <c r="G91" s="50" t="n">
        <v>34660.16</v>
      </c>
      <c r="H91" s="50" t="n">
        <v>0</v>
      </c>
      <c r="I91" s="50" t="n">
        <v>0</v>
      </c>
      <c r="J91" s="50" t="n">
        <v>0</v>
      </c>
      <c r="K91" s="50" t="n">
        <v>0</v>
      </c>
      <c r="L91" s="50" t="n">
        <v>0</v>
      </c>
      <c r="M91" s="50" t="n">
        <v>0</v>
      </c>
      <c r="N91" s="50" t="n">
        <v>136826.81</v>
      </c>
      <c r="O91" s="50" t="n">
        <v>0</v>
      </c>
      <c r="P91" s="50" t="n">
        <v>0</v>
      </c>
      <c r="Q91" s="51" t="n">
        <v>136826.81</v>
      </c>
    </row>
    <row r="92" customFormat="false" ht="12.75" hidden="false" customHeight="false" outlineLevel="0" collapsed="false">
      <c r="B92" s="85" t="s">
        <v>38</v>
      </c>
      <c r="C92" s="13" t="n">
        <v>91</v>
      </c>
      <c r="D92" s="50" t="n">
        <v>0</v>
      </c>
      <c r="E92" s="50" t="n">
        <v>0</v>
      </c>
      <c r="F92" s="50" t="n">
        <v>0</v>
      </c>
      <c r="G92" s="50" t="n">
        <v>0</v>
      </c>
      <c r="H92" s="50" t="n">
        <v>0</v>
      </c>
      <c r="I92" s="50" t="n">
        <v>0</v>
      </c>
      <c r="J92" s="50" t="n">
        <v>0</v>
      </c>
      <c r="K92" s="50" t="n">
        <v>0</v>
      </c>
      <c r="L92" s="50" t="n">
        <v>0</v>
      </c>
      <c r="M92" s="50" t="n">
        <v>0</v>
      </c>
      <c r="N92" s="50" t="n">
        <v>0</v>
      </c>
      <c r="O92" s="50" t="n">
        <v>0</v>
      </c>
      <c r="P92" s="50" t="n">
        <v>0</v>
      </c>
      <c r="Q92" s="51" t="n">
        <v>0</v>
      </c>
    </row>
    <row r="93" customFormat="false" ht="12.75" hidden="false" customHeight="false" outlineLevel="0" collapsed="false">
      <c r="B93" s="85" t="s">
        <v>43</v>
      </c>
      <c r="C93" s="13" t="n">
        <v>92</v>
      </c>
      <c r="D93" s="50" t="n">
        <v>6400336.52386595</v>
      </c>
      <c r="E93" s="50" t="n">
        <v>-55843.2</v>
      </c>
      <c r="F93" s="50" t="n">
        <v>4561.34</v>
      </c>
      <c r="G93" s="50" t="n">
        <v>-3817.55</v>
      </c>
      <c r="H93" s="50" t="n">
        <v>314836.14</v>
      </c>
      <c r="I93" s="50" t="n">
        <v>-40774.43</v>
      </c>
      <c r="J93" s="50" t="n">
        <v>157223.33</v>
      </c>
      <c r="K93" s="50" t="n">
        <v>157264.2</v>
      </c>
      <c r="L93" s="50" t="n">
        <v>-67075.31</v>
      </c>
      <c r="M93" s="50" t="n">
        <v>1094944.55</v>
      </c>
      <c r="N93" s="50" t="n">
        <v>1561319.07</v>
      </c>
      <c r="O93" s="50" t="n">
        <v>879169.59</v>
      </c>
      <c r="P93" s="50" t="n">
        <v>-2542542.85</v>
      </c>
      <c r="Q93" s="51" t="n">
        <v>-102054.190000001</v>
      </c>
    </row>
    <row r="94" customFormat="false" ht="12.75" hidden="false" customHeight="false" outlineLevel="0" collapsed="false">
      <c r="B94" s="85" t="s">
        <v>47</v>
      </c>
      <c r="C94" s="13" t="n">
        <v>93</v>
      </c>
      <c r="D94" s="50" t="n">
        <v>1876195.18680133</v>
      </c>
      <c r="E94" s="50" t="n">
        <v>30206.85</v>
      </c>
      <c r="F94" s="50" t="n">
        <v>77167.11</v>
      </c>
      <c r="G94" s="50" t="n">
        <v>207960.94</v>
      </c>
      <c r="H94" s="50" t="n">
        <v>128654.61</v>
      </c>
      <c r="I94" s="50" t="n">
        <v>-17172.8</v>
      </c>
      <c r="J94" s="50" t="n">
        <v>24520</v>
      </c>
      <c r="K94" s="50" t="n">
        <v>-12653.39</v>
      </c>
      <c r="L94" s="50" t="n">
        <v>-910.81</v>
      </c>
      <c r="M94" s="50" t="n">
        <v>340680.11</v>
      </c>
      <c r="N94" s="50" t="n">
        <v>778452.62</v>
      </c>
      <c r="O94" s="50" t="n">
        <v>143102.92</v>
      </c>
      <c r="P94" s="50" t="n">
        <v>176988.5</v>
      </c>
      <c r="Q94" s="51" t="n">
        <v>1098544.04</v>
      </c>
    </row>
    <row r="95" customFormat="false" ht="12.75" hidden="false" customHeight="false" outlineLevel="0" collapsed="false">
      <c r="B95" s="85" t="s">
        <v>50</v>
      </c>
      <c r="C95" s="13" t="n">
        <v>94</v>
      </c>
      <c r="D95" s="50" t="n">
        <v>0</v>
      </c>
      <c r="E95" s="50" t="n">
        <v>-10333.92</v>
      </c>
      <c r="F95" s="50" t="n">
        <v>94087.41</v>
      </c>
      <c r="G95" s="50" t="n">
        <v>-17367</v>
      </c>
      <c r="H95" s="50" t="n">
        <v>0</v>
      </c>
      <c r="I95" s="50" t="n">
        <v>0</v>
      </c>
      <c r="J95" s="50" t="n">
        <v>0</v>
      </c>
      <c r="K95" s="50" t="n">
        <v>0</v>
      </c>
      <c r="L95" s="50" t="n">
        <v>0</v>
      </c>
      <c r="M95" s="50" t="n">
        <v>146273.44</v>
      </c>
      <c r="N95" s="50" t="n">
        <v>212659.93</v>
      </c>
      <c r="O95" s="50" t="n">
        <v>469492.59</v>
      </c>
      <c r="P95" s="50" t="n">
        <v>-177357.57</v>
      </c>
      <c r="Q95" s="51" t="n">
        <v>504794.95</v>
      </c>
    </row>
    <row r="96" customFormat="false" ht="12.75" hidden="false" customHeight="false" outlineLevel="0" collapsed="false">
      <c r="B96" s="85" t="s">
        <v>53</v>
      </c>
      <c r="C96" s="13" t="n">
        <v>95</v>
      </c>
      <c r="D96" s="50" t="n">
        <v>625832.845548236</v>
      </c>
      <c r="E96" s="50" t="n">
        <v>-64070.33</v>
      </c>
      <c r="F96" s="50" t="n">
        <v>31658.3</v>
      </c>
      <c r="G96" s="50" t="n">
        <v>0</v>
      </c>
      <c r="H96" s="50" t="n">
        <v>0</v>
      </c>
      <c r="I96" s="50" t="n">
        <v>0</v>
      </c>
      <c r="J96" s="50" t="n">
        <v>0</v>
      </c>
      <c r="K96" s="50" t="n">
        <v>0</v>
      </c>
      <c r="L96" s="50" t="n">
        <v>0</v>
      </c>
      <c r="M96" s="50" t="n">
        <v>0</v>
      </c>
      <c r="N96" s="50" t="n">
        <v>-32412.03</v>
      </c>
      <c r="O96" s="50" t="n">
        <v>0</v>
      </c>
      <c r="P96" s="50" t="n">
        <v>0</v>
      </c>
      <c r="Q96" s="51" t="n">
        <v>-32412.03</v>
      </c>
    </row>
    <row r="97" customFormat="false" ht="12.75" hidden="false" customHeight="false" outlineLevel="0" collapsed="false">
      <c r="B97" s="85" t="s">
        <v>56</v>
      </c>
      <c r="C97" s="13" t="n">
        <v>96</v>
      </c>
      <c r="D97" s="50" t="n">
        <v>459092.981846811</v>
      </c>
      <c r="E97" s="50" t="n">
        <v>21108.34</v>
      </c>
      <c r="F97" s="50" t="n">
        <v>15892.81</v>
      </c>
      <c r="G97" s="50" t="n">
        <v>0</v>
      </c>
      <c r="H97" s="50" t="n">
        <v>0</v>
      </c>
      <c r="I97" s="50" t="n">
        <v>0</v>
      </c>
      <c r="J97" s="50" t="n">
        <v>0</v>
      </c>
      <c r="K97" s="50" t="n">
        <v>0</v>
      </c>
      <c r="L97" s="50" t="n">
        <v>0</v>
      </c>
      <c r="M97" s="50" t="n">
        <v>0</v>
      </c>
      <c r="N97" s="50" t="n">
        <v>37001.15</v>
      </c>
      <c r="O97" s="50" t="n">
        <v>0</v>
      </c>
      <c r="P97" s="50" t="n">
        <v>0</v>
      </c>
      <c r="Q97" s="51" t="n">
        <v>37001.15</v>
      </c>
    </row>
    <row r="98" customFormat="false" ht="12.75" hidden="false" customHeight="false" outlineLevel="0" collapsed="false">
      <c r="B98" s="85" t="s">
        <v>59</v>
      </c>
      <c r="C98" s="13" t="n">
        <v>97</v>
      </c>
      <c r="D98" s="50" t="n">
        <v>292219.543893156</v>
      </c>
      <c r="E98" s="50" t="n">
        <v>16724.71</v>
      </c>
      <c r="F98" s="50" t="n">
        <v>-15829.15</v>
      </c>
      <c r="G98" s="50" t="n">
        <v>17330.08</v>
      </c>
      <c r="H98" s="50" t="n">
        <v>0</v>
      </c>
      <c r="I98" s="50" t="n">
        <v>0</v>
      </c>
      <c r="J98" s="50" t="n">
        <v>0</v>
      </c>
      <c r="K98" s="50" t="n">
        <v>0</v>
      </c>
      <c r="L98" s="50" t="n">
        <v>0</v>
      </c>
      <c r="M98" s="50" t="n">
        <v>0</v>
      </c>
      <c r="N98" s="50" t="n">
        <v>18225.64</v>
      </c>
      <c r="O98" s="50" t="n">
        <v>0</v>
      </c>
      <c r="P98" s="50" t="n">
        <v>0</v>
      </c>
      <c r="Q98" s="51" t="n">
        <v>18225.64</v>
      </c>
    </row>
    <row r="99" customFormat="false" ht="12.75" hidden="false" customHeight="false" outlineLevel="0" collapsed="false">
      <c r="B99" s="85" t="s">
        <v>109</v>
      </c>
      <c r="C99" s="13" t="n">
        <v>98</v>
      </c>
      <c r="D99" s="50" t="n">
        <v>0</v>
      </c>
      <c r="E99" s="50" t="n">
        <v>0</v>
      </c>
      <c r="F99" s="50" t="n">
        <v>0</v>
      </c>
      <c r="G99" s="50" t="n">
        <v>0</v>
      </c>
      <c r="H99" s="50" t="n">
        <v>0</v>
      </c>
      <c r="I99" s="50" t="n">
        <v>0</v>
      </c>
      <c r="J99" s="50" t="n">
        <v>0</v>
      </c>
      <c r="K99" s="50" t="n">
        <v>0</v>
      </c>
      <c r="L99" s="50" t="n">
        <v>0</v>
      </c>
      <c r="M99" s="50" t="n">
        <v>0</v>
      </c>
      <c r="N99" s="50" t="n">
        <v>0</v>
      </c>
      <c r="O99" s="50" t="n">
        <v>0</v>
      </c>
      <c r="P99" s="50" t="n">
        <v>0</v>
      </c>
      <c r="Q99" s="51" t="n">
        <v>0</v>
      </c>
    </row>
    <row r="100" customFormat="false" ht="12.75" hidden="false" customHeight="false" outlineLevel="0" collapsed="false">
      <c r="B100" s="85" t="s">
        <v>64</v>
      </c>
      <c r="C100" s="13" t="n">
        <v>99</v>
      </c>
      <c r="D100" s="50" t="n">
        <v>10217083.4322308</v>
      </c>
      <c r="E100" s="50" t="n">
        <v>50161.29</v>
      </c>
      <c r="F100" s="50" t="n">
        <v>89021.24</v>
      </c>
      <c r="G100" s="50" t="n">
        <v>89811.29</v>
      </c>
      <c r="H100" s="50" t="n">
        <v>109913.66</v>
      </c>
      <c r="I100" s="50" t="n">
        <v>75428.69</v>
      </c>
      <c r="J100" s="50" t="n">
        <v>133993.31</v>
      </c>
      <c r="K100" s="50" t="n">
        <v>259675.5</v>
      </c>
      <c r="L100" s="50" t="n">
        <v>118316.82</v>
      </c>
      <c r="M100" s="50" t="n">
        <v>1033791</v>
      </c>
      <c r="N100" s="50" t="n">
        <v>1960112.8</v>
      </c>
      <c r="O100" s="50" t="n">
        <v>531528.09</v>
      </c>
      <c r="P100" s="50" t="n">
        <v>925889.25</v>
      </c>
      <c r="Q100" s="51" t="n">
        <v>3417530.14</v>
      </c>
    </row>
    <row r="101" customFormat="false" ht="12.75" hidden="false" customHeight="false" outlineLevel="0" collapsed="false">
      <c r="B101" s="85" t="s">
        <v>67</v>
      </c>
      <c r="C101" s="13" t="n">
        <v>100</v>
      </c>
      <c r="D101" s="50" t="n">
        <v>2.58538012582546E-011</v>
      </c>
      <c r="E101" s="50" t="n">
        <v>0</v>
      </c>
      <c r="F101" s="50" t="n">
        <v>0</v>
      </c>
      <c r="G101" s="50" t="n">
        <v>0</v>
      </c>
      <c r="H101" s="50" t="n">
        <v>0</v>
      </c>
      <c r="I101" s="50" t="n">
        <v>0</v>
      </c>
      <c r="J101" s="50" t="n">
        <v>0</v>
      </c>
      <c r="K101" s="50" t="n">
        <v>0</v>
      </c>
      <c r="L101" s="50" t="n">
        <v>0</v>
      </c>
      <c r="M101" s="50" t="n">
        <v>0</v>
      </c>
      <c r="N101" s="50" t="n">
        <v>0</v>
      </c>
      <c r="O101" s="50" t="n">
        <v>0</v>
      </c>
      <c r="P101" s="50" t="n">
        <v>0</v>
      </c>
      <c r="Q101" s="51" t="n">
        <v>0</v>
      </c>
    </row>
    <row r="102" customFormat="false" ht="12.75" hidden="false" customHeight="false" outlineLevel="0" collapsed="false">
      <c r="B102" s="85" t="s">
        <v>70</v>
      </c>
      <c r="C102" s="13" t="n">
        <v>101</v>
      </c>
      <c r="D102" s="50" t="n">
        <v>824077.329854014</v>
      </c>
      <c r="E102" s="50" t="n">
        <v>0</v>
      </c>
      <c r="F102" s="50" t="n">
        <v>31658.3</v>
      </c>
      <c r="G102" s="50" t="n">
        <v>86650.39</v>
      </c>
      <c r="H102" s="50" t="n">
        <v>0</v>
      </c>
      <c r="I102" s="50" t="n">
        <v>0</v>
      </c>
      <c r="J102" s="50" t="n">
        <v>0</v>
      </c>
      <c r="K102" s="50" t="n">
        <v>0</v>
      </c>
      <c r="L102" s="50" t="n">
        <v>0</v>
      </c>
      <c r="M102" s="50" t="n">
        <v>0</v>
      </c>
      <c r="N102" s="50" t="n">
        <v>118308.69</v>
      </c>
      <c r="O102" s="50" t="n">
        <v>0</v>
      </c>
      <c r="P102" s="50" t="n">
        <v>0</v>
      </c>
      <c r="Q102" s="51" t="n">
        <v>118308.69</v>
      </c>
    </row>
    <row r="103" customFormat="false" ht="12.75" hidden="false" customHeight="false" outlineLevel="0" collapsed="false">
      <c r="B103" s="85" t="s">
        <v>75</v>
      </c>
      <c r="C103" s="13" t="n">
        <v>102</v>
      </c>
      <c r="D103" s="50" t="n">
        <v>3372784.72136049</v>
      </c>
      <c r="E103" s="50" t="n">
        <v>-5462.79</v>
      </c>
      <c r="F103" s="50" t="n">
        <v>72825.46</v>
      </c>
      <c r="G103" s="50" t="n">
        <v>25341.08</v>
      </c>
      <c r="H103" s="50" t="n">
        <v>106775.36</v>
      </c>
      <c r="I103" s="50" t="n">
        <v>49869.12</v>
      </c>
      <c r="J103" s="50" t="n">
        <v>74493.76</v>
      </c>
      <c r="K103" s="50" t="n">
        <v>170302.79</v>
      </c>
      <c r="L103" s="50" t="n">
        <v>63267</v>
      </c>
      <c r="M103" s="50" t="n">
        <v>144740.76</v>
      </c>
      <c r="N103" s="50" t="n">
        <v>702152.54</v>
      </c>
      <c r="O103" s="50" t="n">
        <v>675289.42</v>
      </c>
      <c r="P103" s="50" t="n">
        <v>103437.14</v>
      </c>
      <c r="Q103" s="51" t="n">
        <v>1480879.1</v>
      </c>
    </row>
    <row r="104" customFormat="false" ht="12.75" hidden="false" customHeight="false" outlineLevel="0" collapsed="false">
      <c r="B104" s="85" t="s">
        <v>78</v>
      </c>
      <c r="C104" s="13" t="n">
        <v>103</v>
      </c>
      <c r="D104" s="50" t="n">
        <v>635811.762964939</v>
      </c>
      <c r="E104" s="50" t="n">
        <v>46996</v>
      </c>
      <c r="F104" s="50" t="n">
        <v>31658.3</v>
      </c>
      <c r="G104" s="50" t="n">
        <v>0</v>
      </c>
      <c r="H104" s="50" t="n">
        <v>0</v>
      </c>
      <c r="I104" s="50" t="n">
        <v>0</v>
      </c>
      <c r="J104" s="50" t="n">
        <v>0</v>
      </c>
      <c r="K104" s="50" t="n">
        <v>0</v>
      </c>
      <c r="L104" s="50" t="n">
        <v>0</v>
      </c>
      <c r="M104" s="50" t="n">
        <v>0</v>
      </c>
      <c r="N104" s="50" t="n">
        <v>78654.3</v>
      </c>
      <c r="O104" s="50" t="n">
        <v>0</v>
      </c>
      <c r="P104" s="50" t="n">
        <v>0</v>
      </c>
      <c r="Q104" s="51" t="n">
        <v>78654.3</v>
      </c>
    </row>
    <row r="105" customFormat="false" ht="12.75" hidden="false" customHeight="false" outlineLevel="0" collapsed="false">
      <c r="B105" s="85"/>
      <c r="C105" s="13" t="n">
        <v>104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1"/>
    </row>
    <row r="106" customFormat="false" ht="12.75" hidden="false" customHeight="false" outlineLevel="0" collapsed="false">
      <c r="B106" s="85" t="s">
        <v>83</v>
      </c>
      <c r="C106" s="13" t="n">
        <v>105</v>
      </c>
      <c r="D106" s="50" t="s">
        <v>4</v>
      </c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1"/>
    </row>
    <row r="107" customFormat="false" ht="12.75" hidden="false" customHeight="false" outlineLevel="0" collapsed="false">
      <c r="B107" s="85" t="s">
        <v>22</v>
      </c>
      <c r="C107" s="13" t="n">
        <v>106</v>
      </c>
      <c r="D107" s="50" t="n">
        <v>0</v>
      </c>
      <c r="E107" s="50" t="n">
        <v>0</v>
      </c>
      <c r="F107" s="50" t="n">
        <v>0</v>
      </c>
      <c r="G107" s="50" t="n">
        <v>0</v>
      </c>
      <c r="H107" s="50" t="n">
        <v>148.1281</v>
      </c>
      <c r="I107" s="50" t="n">
        <v>152.370364</v>
      </c>
      <c r="J107" s="50" t="n">
        <v>146.771073</v>
      </c>
      <c r="K107" s="50" t="n">
        <v>301.308282</v>
      </c>
      <c r="L107" s="50" t="n">
        <v>144.821891</v>
      </c>
      <c r="M107" s="50" t="n">
        <v>149.011832</v>
      </c>
      <c r="N107" s="50" t="n">
        <v>1042.411542</v>
      </c>
      <c r="O107" s="50" t="n">
        <v>0</v>
      </c>
      <c r="P107" s="50" t="n">
        <v>0</v>
      </c>
      <c r="Q107" s="51" t="n">
        <v>1042.411542</v>
      </c>
    </row>
    <row r="108" customFormat="false" ht="12.75" hidden="false" customHeight="false" outlineLevel="0" collapsed="false">
      <c r="B108" s="85" t="s">
        <v>27</v>
      </c>
      <c r="C108" s="13" t="n">
        <v>107</v>
      </c>
      <c r="D108" s="50" t="n">
        <v>0</v>
      </c>
      <c r="E108" s="50" t="n">
        <v>0</v>
      </c>
      <c r="F108" s="50" t="n">
        <v>24.329323</v>
      </c>
      <c r="G108" s="50" t="n">
        <v>-3.426853</v>
      </c>
      <c r="H108" s="50" t="n">
        <v>11.206089</v>
      </c>
      <c r="I108" s="50" t="n">
        <v>22.959265</v>
      </c>
      <c r="J108" s="50" t="n">
        <v>36.559011</v>
      </c>
      <c r="K108" s="50" t="n">
        <v>76.534442</v>
      </c>
      <c r="L108" s="50" t="n">
        <v>28.342127</v>
      </c>
      <c r="M108" s="50" t="n">
        <v>78.5541</v>
      </c>
      <c r="N108" s="50" t="n">
        <v>275.057504</v>
      </c>
      <c r="O108" s="50" t="n">
        <v>136.952951</v>
      </c>
      <c r="P108" s="50" t="n">
        <v>0</v>
      </c>
      <c r="Q108" s="51" t="n">
        <v>412.010455</v>
      </c>
    </row>
    <row r="109" customFormat="false" ht="12.75" hidden="false" customHeight="false" outlineLevel="0" collapsed="false">
      <c r="B109" s="85" t="s">
        <v>77</v>
      </c>
      <c r="C109" s="13" t="n">
        <v>108</v>
      </c>
      <c r="D109" s="50" t="n">
        <v>0</v>
      </c>
      <c r="E109" s="50" t="n">
        <v>0</v>
      </c>
      <c r="F109" s="50" t="n">
        <v>-34.884037</v>
      </c>
      <c r="G109" s="50" t="n">
        <v>23.069641</v>
      </c>
      <c r="H109" s="50" t="n">
        <v>-29.625621</v>
      </c>
      <c r="I109" s="50" t="n">
        <v>30.474073</v>
      </c>
      <c r="J109" s="50" t="n">
        <v>0</v>
      </c>
      <c r="K109" s="50" t="n">
        <v>90.392484</v>
      </c>
      <c r="L109" s="50" t="n">
        <v>0</v>
      </c>
      <c r="M109" s="50" t="n">
        <v>14.564282</v>
      </c>
      <c r="N109" s="50" t="n">
        <v>93.990822</v>
      </c>
      <c r="O109" s="50" t="n">
        <v>94.861291</v>
      </c>
      <c r="P109" s="50" t="n">
        <v>-157.409363</v>
      </c>
      <c r="Q109" s="51" t="n">
        <v>31.44275</v>
      </c>
    </row>
    <row r="110" customFormat="false" ht="12.75" hidden="false" customHeight="false" outlineLevel="0" collapsed="false">
      <c r="B110" s="85" t="s">
        <v>66</v>
      </c>
      <c r="C110" s="13" t="n">
        <v>109</v>
      </c>
      <c r="D110" s="50" t="n">
        <v>0</v>
      </c>
      <c r="E110" s="50" t="n">
        <v>0</v>
      </c>
      <c r="F110" s="50" t="n">
        <v>-9.283287</v>
      </c>
      <c r="G110" s="50" t="n">
        <v>-36.127752</v>
      </c>
      <c r="H110" s="50" t="n">
        <v>-97.614149</v>
      </c>
      <c r="I110" s="50" t="n">
        <v>-13.866195</v>
      </c>
      <c r="J110" s="50" t="n">
        <v>83.304032</v>
      </c>
      <c r="K110" s="50" t="n">
        <v>330.231738</v>
      </c>
      <c r="L110" s="50" t="n">
        <v>7.863346</v>
      </c>
      <c r="M110" s="50" t="n">
        <v>139.207572</v>
      </c>
      <c r="N110" s="50" t="n">
        <v>403.715305</v>
      </c>
      <c r="O110" s="50" t="n">
        <v>500.112606</v>
      </c>
      <c r="P110" s="50" t="n">
        <v>0</v>
      </c>
      <c r="Q110" s="51" t="n">
        <v>903.827911</v>
      </c>
    </row>
    <row r="111" customFormat="false" ht="12.75" hidden="false" customHeight="false" outlineLevel="0" collapsed="false">
      <c r="B111" s="85" t="s">
        <v>45</v>
      </c>
      <c r="C111" s="13" t="n">
        <v>110</v>
      </c>
      <c r="D111" s="50" t="n">
        <v>0</v>
      </c>
      <c r="E111" s="50" t="n">
        <v>0</v>
      </c>
      <c r="F111" s="50" t="n">
        <v>4.983434</v>
      </c>
      <c r="G111" s="50" t="n">
        <v>51.100494</v>
      </c>
      <c r="H111" s="50" t="n">
        <v>19.750414</v>
      </c>
      <c r="I111" s="50" t="n">
        <v>16.711588</v>
      </c>
      <c r="J111" s="50" t="n">
        <v>19.569476</v>
      </c>
      <c r="K111" s="50" t="n">
        <v>39.85045</v>
      </c>
      <c r="L111" s="50" t="n">
        <v>19.309585</v>
      </c>
      <c r="M111" s="50" t="n">
        <v>58.387262</v>
      </c>
      <c r="N111" s="50" t="n">
        <v>229.662703</v>
      </c>
      <c r="O111" s="50" t="n">
        <v>70.039213</v>
      </c>
      <c r="P111" s="50" t="n">
        <v>0</v>
      </c>
      <c r="Q111" s="51" t="n">
        <v>299.701916</v>
      </c>
    </row>
    <row r="112" customFormat="false" ht="12.75" hidden="false" customHeight="false" outlineLevel="0" collapsed="false">
      <c r="B112" s="85" t="s">
        <v>52</v>
      </c>
      <c r="C112" s="13" t="n">
        <v>111</v>
      </c>
      <c r="D112" s="50" t="n">
        <v>0</v>
      </c>
      <c r="E112" s="50" t="n">
        <v>0</v>
      </c>
      <c r="F112" s="50" t="n">
        <v>0</v>
      </c>
      <c r="G112" s="50" t="n">
        <v>0</v>
      </c>
      <c r="H112" s="50" t="n">
        <v>0</v>
      </c>
      <c r="I112" s="50" t="n">
        <v>0</v>
      </c>
      <c r="J112" s="50" t="n">
        <v>0</v>
      </c>
      <c r="K112" s="50" t="n">
        <v>0</v>
      </c>
      <c r="L112" s="50" t="n">
        <v>0</v>
      </c>
      <c r="M112" s="50" t="n">
        <v>0</v>
      </c>
      <c r="N112" s="50" t="n">
        <v>0</v>
      </c>
      <c r="O112" s="50" t="n">
        <v>0</v>
      </c>
      <c r="P112" s="50" t="n">
        <v>0</v>
      </c>
      <c r="Q112" s="51" t="n">
        <v>0</v>
      </c>
    </row>
    <row r="113" customFormat="false" ht="12.75" hidden="false" customHeight="false" outlineLevel="0" collapsed="false">
      <c r="B113" s="85" t="s">
        <v>80</v>
      </c>
      <c r="C113" s="13" t="n">
        <v>112</v>
      </c>
      <c r="D113" s="50" t="n">
        <v>0</v>
      </c>
      <c r="E113" s="50" t="n">
        <v>0</v>
      </c>
      <c r="F113" s="50" t="n">
        <v>-27.907229</v>
      </c>
      <c r="G113" s="50" t="n">
        <v>0</v>
      </c>
      <c r="H113" s="50" t="n">
        <v>0</v>
      </c>
      <c r="I113" s="50" t="n">
        <v>0</v>
      </c>
      <c r="J113" s="50" t="n">
        <v>0</v>
      </c>
      <c r="K113" s="50" t="n">
        <v>0</v>
      </c>
      <c r="L113" s="50" t="n">
        <v>0</v>
      </c>
      <c r="M113" s="50" t="n">
        <v>0</v>
      </c>
      <c r="N113" s="50" t="n">
        <v>-27.907229</v>
      </c>
      <c r="O113" s="50" t="n">
        <v>0</v>
      </c>
      <c r="P113" s="50" t="n">
        <v>0</v>
      </c>
      <c r="Q113" s="51" t="n">
        <v>-27.907229</v>
      </c>
    </row>
    <row r="114" customFormat="false" ht="12.75" hidden="false" customHeight="false" outlineLevel="0" collapsed="false">
      <c r="B114" s="85" t="s">
        <v>49</v>
      </c>
      <c r="C114" s="13" t="n">
        <v>113</v>
      </c>
      <c r="D114" s="50" t="n">
        <v>0</v>
      </c>
      <c r="E114" s="50" t="n">
        <v>0</v>
      </c>
      <c r="F114" s="50" t="n">
        <v>55.814458</v>
      </c>
      <c r="G114" s="50" t="n">
        <v>0</v>
      </c>
      <c r="H114" s="50" t="n">
        <v>0</v>
      </c>
      <c r="I114" s="50" t="n">
        <v>0</v>
      </c>
      <c r="J114" s="50" t="n">
        <v>0</v>
      </c>
      <c r="K114" s="50" t="n">
        <v>0</v>
      </c>
      <c r="L114" s="50" t="n">
        <v>0</v>
      </c>
      <c r="M114" s="50" t="n">
        <v>0</v>
      </c>
      <c r="N114" s="50" t="n">
        <v>55.814458</v>
      </c>
      <c r="O114" s="50" t="n">
        <v>0</v>
      </c>
      <c r="P114" s="50" t="n">
        <v>0</v>
      </c>
      <c r="Q114" s="51" t="n">
        <v>55.814458</v>
      </c>
    </row>
    <row r="115" customFormat="false" ht="12.75" hidden="false" customHeight="false" outlineLevel="0" collapsed="false">
      <c r="B115" s="85" t="s">
        <v>34</v>
      </c>
      <c r="C115" s="13" t="n">
        <v>114</v>
      </c>
      <c r="D115" s="50" t="n">
        <v>0</v>
      </c>
      <c r="E115" s="50" t="n">
        <v>0</v>
      </c>
      <c r="F115" s="50" t="n">
        <v>0</v>
      </c>
      <c r="G115" s="50" t="n">
        <v>0</v>
      </c>
      <c r="H115" s="50" t="n">
        <v>0</v>
      </c>
      <c r="I115" s="50" t="n">
        <v>0</v>
      </c>
      <c r="J115" s="50" t="n">
        <v>0</v>
      </c>
      <c r="K115" s="50" t="n">
        <v>0</v>
      </c>
      <c r="L115" s="50" t="n">
        <v>0</v>
      </c>
      <c r="M115" s="50" t="n">
        <v>0</v>
      </c>
      <c r="N115" s="50" t="n">
        <v>0</v>
      </c>
      <c r="O115" s="50" t="n">
        <v>0</v>
      </c>
      <c r="P115" s="50" t="n">
        <v>0</v>
      </c>
      <c r="Q115" s="51" t="n">
        <v>0</v>
      </c>
    </row>
    <row r="116" customFormat="false" ht="12.75" hidden="false" customHeight="false" outlineLevel="0" collapsed="false">
      <c r="B116" s="85" t="s">
        <v>69</v>
      </c>
      <c r="C116" s="13" t="n">
        <v>115</v>
      </c>
      <c r="D116" s="50" t="n">
        <v>0</v>
      </c>
      <c r="E116" s="50" t="n">
        <v>0</v>
      </c>
      <c r="F116" s="50" t="n">
        <v>0</v>
      </c>
      <c r="G116" s="50" t="n">
        <v>0</v>
      </c>
      <c r="H116" s="50" t="n">
        <v>0</v>
      </c>
      <c r="I116" s="50" t="n">
        <v>0</v>
      </c>
      <c r="J116" s="50" t="n">
        <v>0</v>
      </c>
      <c r="K116" s="50" t="n">
        <v>0</v>
      </c>
      <c r="L116" s="50" t="n">
        <v>0</v>
      </c>
      <c r="M116" s="50" t="n">
        <v>0</v>
      </c>
      <c r="N116" s="50" t="n">
        <v>0</v>
      </c>
      <c r="O116" s="50" t="n">
        <v>0</v>
      </c>
      <c r="P116" s="50" t="n">
        <v>0</v>
      </c>
      <c r="Q116" s="51" t="n">
        <v>0</v>
      </c>
    </row>
    <row r="117" customFormat="false" ht="12.75" hidden="false" customHeight="false" outlineLevel="0" collapsed="false">
      <c r="B117" s="85" t="s">
        <v>72</v>
      </c>
      <c r="C117" s="13" t="n">
        <v>116</v>
      </c>
      <c r="D117" s="50" t="n">
        <v>0</v>
      </c>
      <c r="E117" s="50" t="n">
        <v>0</v>
      </c>
      <c r="F117" s="50" t="n">
        <v>0</v>
      </c>
      <c r="G117" s="50" t="n">
        <v>0</v>
      </c>
      <c r="H117" s="50" t="n">
        <v>0</v>
      </c>
      <c r="I117" s="50" t="n">
        <v>0</v>
      </c>
      <c r="J117" s="50" t="n">
        <v>0</v>
      </c>
      <c r="K117" s="50" t="n">
        <v>0</v>
      </c>
      <c r="L117" s="50" t="n">
        <v>0</v>
      </c>
      <c r="M117" s="50" t="n">
        <v>0</v>
      </c>
      <c r="N117" s="50" t="n">
        <v>0</v>
      </c>
      <c r="O117" s="50" t="n">
        <v>0</v>
      </c>
      <c r="P117" s="50" t="n">
        <v>0</v>
      </c>
      <c r="Q117" s="51" t="n">
        <v>0</v>
      </c>
    </row>
    <row r="118" customFormat="false" ht="12.75" hidden="false" customHeight="false" outlineLevel="0" collapsed="false">
      <c r="B118" s="85" t="s">
        <v>31</v>
      </c>
      <c r="C118" s="13" t="n">
        <v>117</v>
      </c>
      <c r="D118" s="50" t="n">
        <v>0</v>
      </c>
      <c r="E118" s="50" t="n">
        <v>0</v>
      </c>
      <c r="F118" s="50" t="n">
        <v>0</v>
      </c>
      <c r="G118" s="50" t="n">
        <v>0</v>
      </c>
      <c r="H118" s="50" t="n">
        <v>0</v>
      </c>
      <c r="I118" s="50" t="n">
        <v>0</v>
      </c>
      <c r="J118" s="50" t="n">
        <v>0</v>
      </c>
      <c r="K118" s="50" t="n">
        <v>0</v>
      </c>
      <c r="L118" s="50" t="n">
        <v>0</v>
      </c>
      <c r="M118" s="50" t="n">
        <v>0</v>
      </c>
      <c r="N118" s="50" t="n">
        <v>0</v>
      </c>
      <c r="O118" s="50" t="n">
        <v>0</v>
      </c>
      <c r="P118" s="50" t="n">
        <v>0</v>
      </c>
      <c r="Q118" s="51" t="n">
        <v>0</v>
      </c>
    </row>
    <row r="119" customFormat="false" ht="12.75" hidden="false" customHeight="false" outlineLevel="0" collapsed="false">
      <c r="B119" s="85" t="s">
        <v>37</v>
      </c>
      <c r="C119" s="13" t="n">
        <v>118</v>
      </c>
      <c r="D119" s="50" t="n">
        <v>0</v>
      </c>
      <c r="E119" s="50" t="n">
        <v>0</v>
      </c>
      <c r="F119" s="50" t="n">
        <v>0</v>
      </c>
      <c r="G119" s="50" t="n">
        <v>0</v>
      </c>
      <c r="H119" s="50" t="n">
        <v>0</v>
      </c>
      <c r="I119" s="50" t="n">
        <v>0</v>
      </c>
      <c r="J119" s="50" t="n">
        <v>0</v>
      </c>
      <c r="K119" s="50" t="n">
        <v>0</v>
      </c>
      <c r="L119" s="50" t="n">
        <v>0</v>
      </c>
      <c r="M119" s="50" t="n">
        <v>0</v>
      </c>
      <c r="N119" s="50" t="n">
        <v>0</v>
      </c>
      <c r="O119" s="50" t="n">
        <v>0</v>
      </c>
      <c r="P119" s="50" t="n">
        <v>0</v>
      </c>
      <c r="Q119" s="51" t="n">
        <v>0</v>
      </c>
    </row>
    <row r="120" customFormat="false" ht="12.75" hidden="false" customHeight="false" outlineLevel="0" collapsed="false">
      <c r="B120" s="85" t="n">
        <v>0</v>
      </c>
      <c r="C120" s="13" t="n">
        <v>119</v>
      </c>
      <c r="D120" s="50" t="n">
        <v>0</v>
      </c>
      <c r="E120" s="50" t="n">
        <v>0</v>
      </c>
      <c r="F120" s="50" t="n">
        <v>0</v>
      </c>
      <c r="G120" s="50" t="n">
        <v>0</v>
      </c>
      <c r="H120" s="50" t="n">
        <v>0</v>
      </c>
      <c r="I120" s="50" t="n">
        <v>0</v>
      </c>
      <c r="J120" s="50" t="n">
        <v>0</v>
      </c>
      <c r="K120" s="50" t="n">
        <v>0</v>
      </c>
      <c r="L120" s="50" t="n">
        <v>0</v>
      </c>
      <c r="M120" s="50" t="n">
        <v>0</v>
      </c>
      <c r="N120" s="50" t="n">
        <v>0</v>
      </c>
      <c r="O120" s="50" t="n">
        <v>0</v>
      </c>
      <c r="P120" s="50" t="n">
        <v>0</v>
      </c>
      <c r="Q120" s="51" t="n">
        <v>0</v>
      </c>
    </row>
    <row r="121" customFormat="false" ht="12.75" hidden="false" customHeight="false" outlineLevel="0" collapsed="false">
      <c r="B121" s="87" t="n">
        <v>0</v>
      </c>
      <c r="C121" s="64" t="n">
        <v>120</v>
      </c>
      <c r="D121" s="54" t="n">
        <v>0</v>
      </c>
      <c r="E121" s="54" t="n">
        <v>0</v>
      </c>
      <c r="F121" s="54" t="n">
        <v>0</v>
      </c>
      <c r="G121" s="54" t="n">
        <v>0</v>
      </c>
      <c r="H121" s="54" t="n">
        <v>0</v>
      </c>
      <c r="I121" s="54" t="n">
        <v>0</v>
      </c>
      <c r="J121" s="54" t="n">
        <v>0</v>
      </c>
      <c r="K121" s="54" t="n">
        <v>0</v>
      </c>
      <c r="L121" s="54" t="n">
        <v>0</v>
      </c>
      <c r="M121" s="54" t="n">
        <v>0</v>
      </c>
      <c r="N121" s="54" t="n">
        <v>0</v>
      </c>
      <c r="O121" s="54" t="n">
        <v>0</v>
      </c>
      <c r="P121" s="54" t="n">
        <v>0</v>
      </c>
      <c r="Q121" s="55" t="n">
        <v>0</v>
      </c>
    </row>
    <row r="122" customFormat="false" ht="12.75" hidden="false" customHeight="false" outlineLevel="0" collapsed="false">
      <c r="A122" s="0" t="n">
        <v>4</v>
      </c>
      <c r="B122" s="57" t="n">
        <v>36907</v>
      </c>
      <c r="C122" s="58" t="n">
        <v>121</v>
      </c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83"/>
    </row>
    <row r="123" customFormat="false" ht="12.75" hidden="false" customHeight="false" outlineLevel="0" collapsed="false">
      <c r="B123" s="61"/>
      <c r="C123" s="13" t="n">
        <v>122</v>
      </c>
      <c r="D123" s="13"/>
      <c r="E123" s="21" t="s">
        <v>5</v>
      </c>
      <c r="F123" s="21" t="s">
        <v>6</v>
      </c>
      <c r="G123" s="21" t="s">
        <v>7</v>
      </c>
      <c r="H123" s="21" t="s">
        <v>8</v>
      </c>
      <c r="I123" s="21" t="s">
        <v>9</v>
      </c>
      <c r="J123" s="21" t="s">
        <v>10</v>
      </c>
      <c r="K123" s="21" t="s">
        <v>11</v>
      </c>
      <c r="L123" s="21" t="s">
        <v>12</v>
      </c>
      <c r="M123" s="21" t="s">
        <v>13</v>
      </c>
      <c r="N123" s="21" t="s">
        <v>14</v>
      </c>
      <c r="O123" s="21" t="n">
        <v>2002</v>
      </c>
      <c r="P123" s="21" t="s">
        <v>15</v>
      </c>
      <c r="Q123" s="84" t="s">
        <v>16</v>
      </c>
    </row>
    <row r="124" customFormat="false" ht="12.75" hidden="false" customHeight="false" outlineLevel="0" collapsed="false">
      <c r="B124" s="85" t="s">
        <v>107</v>
      </c>
      <c r="C124" s="13" t="n">
        <v>123</v>
      </c>
      <c r="D124" s="13" t="s">
        <v>4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86"/>
    </row>
    <row r="125" customFormat="false" ht="12.75" hidden="false" customHeight="false" outlineLevel="0" collapsed="false">
      <c r="B125" s="85" t="s">
        <v>19</v>
      </c>
      <c r="C125" s="13" t="n">
        <v>124</v>
      </c>
      <c r="D125" s="50" t="n">
        <v>34784396.7946123</v>
      </c>
      <c r="E125" s="50" t="n">
        <v>75045.54</v>
      </c>
      <c r="F125" s="50" t="n">
        <v>84629.15</v>
      </c>
      <c r="G125" s="50" t="n">
        <v>1358824.72</v>
      </c>
      <c r="H125" s="50" t="n">
        <v>1120662.53</v>
      </c>
      <c r="I125" s="50" t="n">
        <v>422841.14</v>
      </c>
      <c r="J125" s="50" t="n">
        <v>788810.55</v>
      </c>
      <c r="K125" s="50" t="n">
        <v>1076253.71</v>
      </c>
      <c r="L125" s="50" t="n">
        <v>363159.42</v>
      </c>
      <c r="M125" s="50" t="n">
        <v>5764043.19</v>
      </c>
      <c r="N125" s="50" t="n">
        <v>11054269.95</v>
      </c>
      <c r="O125" s="50" t="n">
        <v>3650317.45</v>
      </c>
      <c r="P125" s="50" t="n">
        <v>-1642778.44</v>
      </c>
      <c r="Q125" s="51" t="n">
        <v>13061808.96</v>
      </c>
    </row>
    <row r="126" customFormat="false" ht="12.75" hidden="false" customHeight="false" outlineLevel="0" collapsed="false">
      <c r="B126" s="85" t="s">
        <v>20</v>
      </c>
      <c r="C126" s="13" t="n">
        <v>125</v>
      </c>
      <c r="D126" s="50" t="n">
        <v>7547347.04451418</v>
      </c>
      <c r="E126" s="50" t="n">
        <v>43646.27</v>
      </c>
      <c r="F126" s="50" t="n">
        <v>-98133.28</v>
      </c>
      <c r="G126" s="50" t="n">
        <v>107993.78</v>
      </c>
      <c r="H126" s="50" t="n">
        <v>155786.29</v>
      </c>
      <c r="I126" s="50" t="n">
        <v>89357.34</v>
      </c>
      <c r="J126" s="50" t="n">
        <v>247101.13</v>
      </c>
      <c r="K126" s="50" t="n">
        <v>307386.28</v>
      </c>
      <c r="L126" s="50" t="n">
        <v>108209.05</v>
      </c>
      <c r="M126" s="50" t="n">
        <v>1338376.99</v>
      </c>
      <c r="N126" s="50" t="n">
        <v>2299723.85</v>
      </c>
      <c r="O126" s="50" t="n">
        <v>606348.53</v>
      </c>
      <c r="P126" s="50" t="n">
        <v>61912.21</v>
      </c>
      <c r="Q126" s="51" t="n">
        <v>2967984.59</v>
      </c>
    </row>
    <row r="127" customFormat="false" ht="12.75" hidden="false" customHeight="false" outlineLevel="0" collapsed="false">
      <c r="B127" s="85" t="s">
        <v>108</v>
      </c>
      <c r="C127" s="13" t="n">
        <v>126</v>
      </c>
      <c r="D127" s="50" t="n">
        <v>0</v>
      </c>
      <c r="E127" s="50" t="n">
        <v>0</v>
      </c>
      <c r="F127" s="50" t="n">
        <v>0</v>
      </c>
      <c r="G127" s="50" t="n">
        <v>0</v>
      </c>
      <c r="H127" s="50" t="n">
        <v>0</v>
      </c>
      <c r="I127" s="50" t="n">
        <v>0</v>
      </c>
      <c r="J127" s="50" t="n">
        <v>0</v>
      </c>
      <c r="K127" s="50" t="n">
        <v>0</v>
      </c>
      <c r="L127" s="50" t="n">
        <v>0</v>
      </c>
      <c r="M127" s="50" t="n">
        <v>0</v>
      </c>
      <c r="N127" s="50" t="n">
        <v>0</v>
      </c>
      <c r="O127" s="50" t="n">
        <v>0</v>
      </c>
      <c r="P127" s="50" t="n">
        <v>0</v>
      </c>
      <c r="Q127" s="51" t="n">
        <v>0</v>
      </c>
    </row>
    <row r="128" customFormat="false" ht="12.75" hidden="false" customHeight="false" outlineLevel="0" collapsed="false">
      <c r="B128" s="85" t="s">
        <v>25</v>
      </c>
      <c r="C128" s="13" t="n">
        <v>127</v>
      </c>
      <c r="D128" s="50" t="n">
        <v>7151089.47366245</v>
      </c>
      <c r="E128" s="50" t="n">
        <v>48283.08</v>
      </c>
      <c r="F128" s="50" t="n">
        <v>-141448.54</v>
      </c>
      <c r="G128" s="50" t="n">
        <v>574622.66</v>
      </c>
      <c r="H128" s="50" t="n">
        <v>298097.27</v>
      </c>
      <c r="I128" s="50" t="n">
        <v>249481.43</v>
      </c>
      <c r="J128" s="50" t="n">
        <v>119379.88</v>
      </c>
      <c r="K128" s="50" t="n">
        <v>25994.27</v>
      </c>
      <c r="L128" s="50" t="n">
        <v>156242.15</v>
      </c>
      <c r="M128" s="50" t="n">
        <v>1762908.33</v>
      </c>
      <c r="N128" s="50" t="n">
        <v>3093560.53</v>
      </c>
      <c r="O128" s="50" t="n">
        <v>565730</v>
      </c>
      <c r="P128" s="50" t="n">
        <v>-439379.19</v>
      </c>
      <c r="Q128" s="51" t="n">
        <v>3219911.34</v>
      </c>
    </row>
    <row r="129" customFormat="false" ht="12.75" hidden="false" customHeight="false" outlineLevel="0" collapsed="false">
      <c r="B129" s="85" t="s">
        <v>29</v>
      </c>
      <c r="C129" s="13" t="n">
        <v>128</v>
      </c>
      <c r="D129" s="50" t="n">
        <v>238101.441960815</v>
      </c>
      <c r="E129" s="50" t="n">
        <v>13522.23</v>
      </c>
      <c r="F129" s="50" t="n">
        <v>15838.59</v>
      </c>
      <c r="G129" s="50" t="n">
        <v>0</v>
      </c>
      <c r="H129" s="50" t="n">
        <v>0</v>
      </c>
      <c r="I129" s="50" t="n">
        <v>0</v>
      </c>
      <c r="J129" s="50" t="n">
        <v>0</v>
      </c>
      <c r="K129" s="50" t="n">
        <v>0</v>
      </c>
      <c r="L129" s="50" t="n">
        <v>0</v>
      </c>
      <c r="M129" s="50" t="n">
        <v>0</v>
      </c>
      <c r="N129" s="50" t="n">
        <v>29360.82</v>
      </c>
      <c r="O129" s="50" t="n">
        <v>0</v>
      </c>
      <c r="P129" s="50" t="n">
        <v>0</v>
      </c>
      <c r="Q129" s="51" t="n">
        <v>29360.82</v>
      </c>
    </row>
    <row r="130" customFormat="false" ht="12.75" hidden="false" customHeight="false" outlineLevel="0" collapsed="false">
      <c r="B130" s="85" t="s">
        <v>32</v>
      </c>
      <c r="C130" s="13" t="n">
        <v>129</v>
      </c>
      <c r="D130" s="50" t="n">
        <v>254636.614020626</v>
      </c>
      <c r="E130" s="50" t="n">
        <v>795.43</v>
      </c>
      <c r="F130" s="50" t="n">
        <v>39596.48</v>
      </c>
      <c r="G130" s="50" t="n">
        <v>26009.8</v>
      </c>
      <c r="H130" s="50" t="n">
        <v>8238.75</v>
      </c>
      <c r="I130" s="50" t="n">
        <v>0</v>
      </c>
      <c r="J130" s="50" t="n">
        <v>0</v>
      </c>
      <c r="K130" s="50" t="n">
        <v>0</v>
      </c>
      <c r="L130" s="50" t="n">
        <v>0</v>
      </c>
      <c r="M130" s="50" t="n">
        <v>0</v>
      </c>
      <c r="N130" s="50" t="n">
        <v>74640.46</v>
      </c>
      <c r="O130" s="50" t="n">
        <v>0</v>
      </c>
      <c r="P130" s="50" t="n">
        <v>0</v>
      </c>
      <c r="Q130" s="51" t="n">
        <v>74640.46</v>
      </c>
    </row>
    <row r="131" customFormat="false" ht="12.75" hidden="false" customHeight="false" outlineLevel="0" collapsed="false">
      <c r="B131" s="85" t="s">
        <v>35</v>
      </c>
      <c r="C131" s="13" t="n">
        <v>130</v>
      </c>
      <c r="D131" s="50" t="n">
        <v>694293.253349893</v>
      </c>
      <c r="E131" s="50" t="n">
        <v>-2349.61</v>
      </c>
      <c r="F131" s="50" t="n">
        <v>15903</v>
      </c>
      <c r="G131" s="50" t="n">
        <v>69359.47</v>
      </c>
      <c r="H131" s="50" t="n">
        <v>0</v>
      </c>
      <c r="I131" s="50" t="n">
        <v>0</v>
      </c>
      <c r="J131" s="50" t="n">
        <v>0</v>
      </c>
      <c r="K131" s="50" t="n">
        <v>0</v>
      </c>
      <c r="L131" s="50" t="n">
        <v>0</v>
      </c>
      <c r="M131" s="50" t="n">
        <v>0</v>
      </c>
      <c r="N131" s="50" t="n">
        <v>82912.86</v>
      </c>
      <c r="O131" s="50" t="n">
        <v>0</v>
      </c>
      <c r="P131" s="50" t="n">
        <v>0</v>
      </c>
      <c r="Q131" s="51" t="n">
        <v>82912.86</v>
      </c>
    </row>
    <row r="132" customFormat="false" ht="12.75" hidden="false" customHeight="false" outlineLevel="0" collapsed="false">
      <c r="B132" s="85" t="s">
        <v>38</v>
      </c>
      <c r="C132" s="13" t="n">
        <v>131</v>
      </c>
      <c r="D132" s="50" t="n">
        <v>0</v>
      </c>
      <c r="E132" s="50" t="n">
        <v>6363.4</v>
      </c>
      <c r="F132" s="50" t="n">
        <v>15838.59</v>
      </c>
      <c r="G132" s="50" t="n">
        <v>0</v>
      </c>
      <c r="H132" s="50" t="n">
        <v>0</v>
      </c>
      <c r="I132" s="50" t="n">
        <v>0</v>
      </c>
      <c r="J132" s="50" t="n">
        <v>0</v>
      </c>
      <c r="K132" s="50" t="n">
        <v>0</v>
      </c>
      <c r="L132" s="50" t="n">
        <v>0</v>
      </c>
      <c r="M132" s="50" t="n">
        <v>0</v>
      </c>
      <c r="N132" s="50" t="n">
        <v>22201.99</v>
      </c>
      <c r="O132" s="50" t="n">
        <v>0</v>
      </c>
      <c r="P132" s="50" t="n">
        <v>0</v>
      </c>
      <c r="Q132" s="51" t="n">
        <v>22201.99</v>
      </c>
    </row>
    <row r="133" customFormat="false" ht="12.75" hidden="false" customHeight="false" outlineLevel="0" collapsed="false">
      <c r="B133" s="85" t="s">
        <v>43</v>
      </c>
      <c r="C133" s="13" t="n">
        <v>132</v>
      </c>
      <c r="D133" s="50" t="n">
        <v>6187311.37539291</v>
      </c>
      <c r="E133" s="50" t="n">
        <v>-37254.47</v>
      </c>
      <c r="F133" s="50" t="n">
        <v>2562.91</v>
      </c>
      <c r="G133" s="50" t="n">
        <v>-23211.32</v>
      </c>
      <c r="H133" s="50" t="n">
        <v>263627.18</v>
      </c>
      <c r="I133" s="50" t="n">
        <v>-59813.36</v>
      </c>
      <c r="J133" s="50" t="n">
        <v>155752.04</v>
      </c>
      <c r="K133" s="50" t="n">
        <v>121018.38</v>
      </c>
      <c r="L133" s="50" t="n">
        <v>-53378.32</v>
      </c>
      <c r="M133" s="50" t="n">
        <v>995570.8</v>
      </c>
      <c r="N133" s="50" t="n">
        <v>1364873.84</v>
      </c>
      <c r="O133" s="50" t="n">
        <v>1053007.86</v>
      </c>
      <c r="P133" s="50" t="n">
        <v>-2593897.5</v>
      </c>
      <c r="Q133" s="51" t="n">
        <v>-176015.800000001</v>
      </c>
    </row>
    <row r="134" customFormat="false" ht="12.75" hidden="false" customHeight="false" outlineLevel="0" collapsed="false">
      <c r="B134" s="85" t="s">
        <v>47</v>
      </c>
      <c r="C134" s="13" t="n">
        <v>133</v>
      </c>
      <c r="D134" s="50" t="n">
        <v>1818236.42109565</v>
      </c>
      <c r="E134" s="50" t="n">
        <v>25453.61</v>
      </c>
      <c r="F134" s="50" t="n">
        <v>45536</v>
      </c>
      <c r="G134" s="50" t="n">
        <v>312117.59</v>
      </c>
      <c r="H134" s="50" t="n">
        <v>211118</v>
      </c>
      <c r="I134" s="50" t="n">
        <v>0</v>
      </c>
      <c r="J134" s="50" t="n">
        <v>24536.25</v>
      </c>
      <c r="K134" s="50" t="n">
        <v>-12662.37</v>
      </c>
      <c r="L134" s="50" t="n">
        <v>-30078</v>
      </c>
      <c r="M134" s="50" t="n">
        <v>243523.27</v>
      </c>
      <c r="N134" s="50" t="n">
        <v>819544.35</v>
      </c>
      <c r="O134" s="50" t="n">
        <v>125485.18</v>
      </c>
      <c r="P134" s="50" t="n">
        <v>177105.54</v>
      </c>
      <c r="Q134" s="51" t="n">
        <v>1122135.07</v>
      </c>
    </row>
    <row r="135" customFormat="false" ht="12.75" hidden="false" customHeight="false" outlineLevel="0" collapsed="false">
      <c r="B135" s="85" t="s">
        <v>50</v>
      </c>
      <c r="C135" s="13" t="n">
        <v>134</v>
      </c>
      <c r="D135" s="50" t="n">
        <v>0</v>
      </c>
      <c r="E135" s="50" t="n">
        <v>-15908.51</v>
      </c>
      <c r="F135" s="50" t="n">
        <v>63126.67</v>
      </c>
      <c r="G135" s="50" t="n">
        <v>-17376.91</v>
      </c>
      <c r="H135" s="50" t="n">
        <v>0</v>
      </c>
      <c r="I135" s="50" t="n">
        <v>0</v>
      </c>
      <c r="J135" s="50" t="n">
        <v>0</v>
      </c>
      <c r="K135" s="50" t="n">
        <v>0</v>
      </c>
      <c r="L135" s="50" t="n">
        <v>0</v>
      </c>
      <c r="M135" s="50" t="n">
        <v>146381.01</v>
      </c>
      <c r="N135" s="50" t="n">
        <v>176222.26</v>
      </c>
      <c r="O135" s="50" t="n">
        <v>281909.77</v>
      </c>
      <c r="P135" s="50" t="n">
        <v>-177475.64</v>
      </c>
      <c r="Q135" s="51" t="n">
        <v>280656.39</v>
      </c>
    </row>
    <row r="136" customFormat="false" ht="12.75" hidden="false" customHeight="false" outlineLevel="0" collapsed="false">
      <c r="B136" s="85" t="s">
        <v>53</v>
      </c>
      <c r="C136" s="13" t="n">
        <v>135</v>
      </c>
      <c r="D136" s="50" t="n">
        <v>1243093.71447674</v>
      </c>
      <c r="E136" s="50" t="n">
        <v>-91155.75</v>
      </c>
      <c r="F136" s="50" t="n">
        <v>-47515.78</v>
      </c>
      <c r="G136" s="50" t="n">
        <v>0</v>
      </c>
      <c r="H136" s="50" t="n">
        <v>0</v>
      </c>
      <c r="I136" s="50" t="n">
        <v>0</v>
      </c>
      <c r="J136" s="50" t="n">
        <v>0</v>
      </c>
      <c r="K136" s="50" t="n">
        <v>0</v>
      </c>
      <c r="L136" s="50" t="n">
        <v>0</v>
      </c>
      <c r="M136" s="50" t="n">
        <v>0</v>
      </c>
      <c r="N136" s="50" t="n">
        <v>-138671.53</v>
      </c>
      <c r="O136" s="50" t="n">
        <v>0</v>
      </c>
      <c r="P136" s="50" t="n">
        <v>0</v>
      </c>
      <c r="Q136" s="51" t="n">
        <v>-138671.53</v>
      </c>
    </row>
    <row r="137" customFormat="false" ht="12.75" hidden="false" customHeight="false" outlineLevel="0" collapsed="false">
      <c r="B137" s="85" t="s">
        <v>56</v>
      </c>
      <c r="C137" s="13" t="n">
        <v>136</v>
      </c>
      <c r="D137" s="50" t="n">
        <v>539719.375927685</v>
      </c>
      <c r="E137" s="50" t="n">
        <v>13161.19</v>
      </c>
      <c r="F137" s="50" t="n">
        <v>63418.82</v>
      </c>
      <c r="G137" s="50" t="n">
        <v>0</v>
      </c>
      <c r="H137" s="50" t="n">
        <v>0</v>
      </c>
      <c r="I137" s="50" t="n">
        <v>0</v>
      </c>
      <c r="J137" s="50" t="n">
        <v>0</v>
      </c>
      <c r="K137" s="50" t="n">
        <v>0</v>
      </c>
      <c r="L137" s="50" t="n">
        <v>0</v>
      </c>
      <c r="M137" s="50" t="n">
        <v>0</v>
      </c>
      <c r="N137" s="50" t="n">
        <v>76580.01</v>
      </c>
      <c r="O137" s="50" t="n">
        <v>0</v>
      </c>
      <c r="P137" s="50" t="n">
        <v>0</v>
      </c>
      <c r="Q137" s="51" t="n">
        <v>76580.01</v>
      </c>
    </row>
    <row r="138" customFormat="false" ht="12.75" hidden="false" customHeight="false" outlineLevel="0" collapsed="false">
      <c r="B138" s="85" t="s">
        <v>59</v>
      </c>
      <c r="C138" s="13" t="n">
        <v>137</v>
      </c>
      <c r="D138" s="50" t="n">
        <v>251437.188425373</v>
      </c>
      <c r="E138" s="50" t="n">
        <v>10362.2</v>
      </c>
      <c r="F138" s="50" t="n">
        <v>-15838.59</v>
      </c>
      <c r="G138" s="50" t="n">
        <v>17339.87</v>
      </c>
      <c r="H138" s="50" t="n">
        <v>0</v>
      </c>
      <c r="I138" s="50" t="n">
        <v>0</v>
      </c>
      <c r="J138" s="50" t="n">
        <v>0</v>
      </c>
      <c r="K138" s="50" t="n">
        <v>0</v>
      </c>
      <c r="L138" s="50" t="n">
        <v>0</v>
      </c>
      <c r="M138" s="50" t="n">
        <v>0</v>
      </c>
      <c r="N138" s="50" t="n">
        <v>11863.48</v>
      </c>
      <c r="O138" s="50" t="n">
        <v>0</v>
      </c>
      <c r="P138" s="50" t="n">
        <v>0</v>
      </c>
      <c r="Q138" s="51" t="n">
        <v>11863.48</v>
      </c>
    </row>
    <row r="139" customFormat="false" ht="12.75" hidden="false" customHeight="false" outlineLevel="0" collapsed="false">
      <c r="B139" s="85" t="s">
        <v>109</v>
      </c>
      <c r="C139" s="13" t="n">
        <v>138</v>
      </c>
      <c r="D139" s="50" t="n">
        <v>0</v>
      </c>
      <c r="E139" s="50" t="n">
        <v>0</v>
      </c>
      <c r="F139" s="50" t="n">
        <v>0</v>
      </c>
      <c r="G139" s="50" t="n">
        <v>0</v>
      </c>
      <c r="H139" s="50" t="n">
        <v>0</v>
      </c>
      <c r="I139" s="50" t="n">
        <v>0</v>
      </c>
      <c r="J139" s="50" t="n">
        <v>0</v>
      </c>
      <c r="K139" s="50" t="n">
        <v>0</v>
      </c>
      <c r="L139" s="50" t="n">
        <v>0</v>
      </c>
      <c r="M139" s="50" t="n">
        <v>0</v>
      </c>
      <c r="N139" s="50" t="n">
        <v>0</v>
      </c>
      <c r="O139" s="50" t="n">
        <v>0</v>
      </c>
      <c r="P139" s="50" t="n">
        <v>0</v>
      </c>
      <c r="Q139" s="51" t="n">
        <v>0</v>
      </c>
    </row>
    <row r="140" customFormat="false" ht="12.75" hidden="false" customHeight="false" outlineLevel="0" collapsed="false">
      <c r="B140" s="85" t="s">
        <v>64</v>
      </c>
      <c r="C140" s="13" t="n">
        <v>139</v>
      </c>
      <c r="D140" s="50" t="n">
        <v>11411200.8859117</v>
      </c>
      <c r="E140" s="50" t="n">
        <v>45860.27</v>
      </c>
      <c r="F140" s="50" t="n">
        <v>54109.47</v>
      </c>
      <c r="G140" s="50" t="n">
        <v>124540.18</v>
      </c>
      <c r="H140" s="50" t="n">
        <v>77068.78</v>
      </c>
      <c r="I140" s="50" t="n">
        <v>75414.58</v>
      </c>
      <c r="J140" s="50" t="n">
        <v>134077.64</v>
      </c>
      <c r="K140" s="50" t="n">
        <v>429786.05</v>
      </c>
      <c r="L140" s="50" t="n">
        <v>118391.18</v>
      </c>
      <c r="M140" s="50" t="n">
        <v>1083243.13</v>
      </c>
      <c r="N140" s="50" t="n">
        <v>2142491.28</v>
      </c>
      <c r="O140" s="50" t="n">
        <v>344226</v>
      </c>
      <c r="P140" s="50" t="n">
        <v>1221747.4</v>
      </c>
      <c r="Q140" s="51" t="n">
        <v>3708464.68</v>
      </c>
    </row>
    <row r="141" customFormat="false" ht="12.75" hidden="false" customHeight="false" outlineLevel="0" collapsed="false">
      <c r="B141" s="85" t="s">
        <v>67</v>
      </c>
      <c r="C141" s="13" t="n">
        <v>140</v>
      </c>
      <c r="D141" s="50" t="n">
        <v>52202.8773549933</v>
      </c>
      <c r="E141" s="50" t="n">
        <v>3181.7</v>
      </c>
      <c r="F141" s="50" t="n">
        <v>0</v>
      </c>
      <c r="G141" s="50" t="n">
        <v>0</v>
      </c>
      <c r="H141" s="50" t="n">
        <v>0</v>
      </c>
      <c r="I141" s="50" t="n">
        <v>0</v>
      </c>
      <c r="J141" s="50" t="n">
        <v>0</v>
      </c>
      <c r="K141" s="50" t="n">
        <v>0</v>
      </c>
      <c r="L141" s="50" t="n">
        <v>0</v>
      </c>
      <c r="M141" s="50" t="n">
        <v>0</v>
      </c>
      <c r="N141" s="50" t="n">
        <v>3181.7</v>
      </c>
      <c r="O141" s="50" t="n">
        <v>0</v>
      </c>
      <c r="P141" s="50" t="n">
        <v>0</v>
      </c>
      <c r="Q141" s="51" t="n">
        <v>3181.7</v>
      </c>
    </row>
    <row r="142" customFormat="false" ht="12.75" hidden="false" customHeight="false" outlineLevel="0" collapsed="false">
      <c r="B142" s="85" t="s">
        <v>70</v>
      </c>
      <c r="C142" s="13" t="n">
        <v>141</v>
      </c>
      <c r="D142" s="50" t="n">
        <v>686881.973218232</v>
      </c>
      <c r="E142" s="50" t="n">
        <v>-12726.81</v>
      </c>
      <c r="F142" s="50" t="n">
        <v>-31677.19</v>
      </c>
      <c r="G142" s="50" t="n">
        <v>138718.93</v>
      </c>
      <c r="H142" s="50" t="n">
        <v>0</v>
      </c>
      <c r="I142" s="50" t="n">
        <v>0</v>
      </c>
      <c r="J142" s="50" t="n">
        <v>0</v>
      </c>
      <c r="K142" s="50" t="n">
        <v>0</v>
      </c>
      <c r="L142" s="50" t="n">
        <v>0</v>
      </c>
      <c r="M142" s="50" t="n">
        <v>0</v>
      </c>
      <c r="N142" s="50" t="n">
        <v>94314.93</v>
      </c>
      <c r="O142" s="50" t="n">
        <v>0</v>
      </c>
      <c r="P142" s="50" t="n">
        <v>0</v>
      </c>
      <c r="Q142" s="51" t="n">
        <v>94314.93</v>
      </c>
    </row>
    <row r="143" customFormat="false" ht="12.75" hidden="false" customHeight="false" outlineLevel="0" collapsed="false">
      <c r="B143" s="85" t="s">
        <v>75</v>
      </c>
      <c r="C143" s="13" t="n">
        <v>142</v>
      </c>
      <c r="D143" s="50" t="n">
        <v>3826684.70313045</v>
      </c>
      <c r="E143" s="50" t="n">
        <v>-6382.69</v>
      </c>
      <c r="F143" s="50" t="n">
        <v>71634.81</v>
      </c>
      <c r="G143" s="50" t="n">
        <v>28710.67</v>
      </c>
      <c r="H143" s="50" t="n">
        <v>106726.26</v>
      </c>
      <c r="I143" s="50" t="n">
        <v>68401.15</v>
      </c>
      <c r="J143" s="50" t="n">
        <v>107963.61</v>
      </c>
      <c r="K143" s="50" t="n">
        <v>204731.1</v>
      </c>
      <c r="L143" s="50" t="n">
        <v>63773.36</v>
      </c>
      <c r="M143" s="50" t="n">
        <v>194039.66</v>
      </c>
      <c r="N143" s="50" t="n">
        <v>839597.93</v>
      </c>
      <c r="O143" s="50" t="n">
        <v>673610.11</v>
      </c>
      <c r="P143" s="50" t="n">
        <v>107208.74</v>
      </c>
      <c r="Q143" s="51" t="n">
        <v>1620416.78</v>
      </c>
    </row>
    <row r="144" customFormat="false" ht="12.75" hidden="false" customHeight="false" outlineLevel="0" collapsed="false">
      <c r="B144" s="85" t="s">
        <v>78</v>
      </c>
      <c r="C144" s="13" t="n">
        <v>143</v>
      </c>
      <c r="D144" s="50" t="n">
        <v>445563.239343252</v>
      </c>
      <c r="E144" s="50" t="n">
        <v>30194</v>
      </c>
      <c r="F144" s="50" t="n">
        <v>31677.19</v>
      </c>
      <c r="G144" s="50" t="n">
        <v>0</v>
      </c>
      <c r="H144" s="50" t="n">
        <v>0</v>
      </c>
      <c r="I144" s="50" t="n">
        <v>0</v>
      </c>
      <c r="J144" s="50" t="n">
        <v>0</v>
      </c>
      <c r="K144" s="50" t="n">
        <v>0</v>
      </c>
      <c r="L144" s="50" t="n">
        <v>0</v>
      </c>
      <c r="M144" s="50" t="n">
        <v>0</v>
      </c>
      <c r="N144" s="50" t="n">
        <v>61871.19</v>
      </c>
      <c r="O144" s="50" t="n">
        <v>0</v>
      </c>
      <c r="P144" s="50" t="n">
        <v>0</v>
      </c>
      <c r="Q144" s="51" t="n">
        <v>61871.19</v>
      </c>
    </row>
    <row r="145" customFormat="false" ht="12.75" hidden="false" customHeight="false" outlineLevel="0" collapsed="false">
      <c r="B145" s="85"/>
      <c r="C145" s="13" t="n">
        <v>144</v>
      </c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1"/>
    </row>
    <row r="146" customFormat="false" ht="12.75" hidden="false" customHeight="false" outlineLevel="0" collapsed="false">
      <c r="B146" s="85" t="s">
        <v>83</v>
      </c>
      <c r="C146" s="13" t="n">
        <v>145</v>
      </c>
      <c r="D146" s="50" t="s">
        <v>4</v>
      </c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1"/>
    </row>
    <row r="147" customFormat="false" ht="12.75" hidden="false" customHeight="false" outlineLevel="0" collapsed="false">
      <c r="B147" s="85" t="s">
        <v>22</v>
      </c>
      <c r="C147" s="13" t="n">
        <v>146</v>
      </c>
      <c r="D147" s="50" t="n">
        <v>0</v>
      </c>
      <c r="E147" s="50" t="n">
        <v>0</v>
      </c>
      <c r="F147" s="50" t="n">
        <v>0</v>
      </c>
      <c r="G147" s="50" t="n">
        <v>0</v>
      </c>
      <c r="H147" s="50" t="n">
        <v>148.212616</v>
      </c>
      <c r="I147" s="50" t="n">
        <v>152.45636</v>
      </c>
      <c r="J147" s="50" t="n">
        <v>146.860915</v>
      </c>
      <c r="K147" s="50" t="n">
        <v>301.509361</v>
      </c>
      <c r="L147" s="50" t="n">
        <v>144.921279</v>
      </c>
      <c r="M147" s="50" t="n">
        <v>149.116289</v>
      </c>
      <c r="N147" s="50" t="n">
        <v>1043.07682</v>
      </c>
      <c r="O147" s="50" t="n">
        <v>0</v>
      </c>
      <c r="P147" s="50" t="n">
        <v>0</v>
      </c>
      <c r="Q147" s="51" t="n">
        <v>1043.07682</v>
      </c>
    </row>
    <row r="148" customFormat="false" ht="12.75" hidden="false" customHeight="false" outlineLevel="0" collapsed="false">
      <c r="B148" s="85" t="s">
        <v>27</v>
      </c>
      <c r="C148" s="13" t="n">
        <v>147</v>
      </c>
      <c r="D148" s="50" t="n">
        <v>0</v>
      </c>
      <c r="E148" s="50" t="n">
        <v>0</v>
      </c>
      <c r="F148" s="50" t="n">
        <v>10.382539</v>
      </c>
      <c r="G148" s="50" t="n">
        <v>-372.732218</v>
      </c>
      <c r="H148" s="50" t="n">
        <v>-18.430041</v>
      </c>
      <c r="I148" s="50" t="n">
        <v>-7.519049</v>
      </c>
      <c r="J148" s="50" t="n">
        <v>7.209206</v>
      </c>
      <c r="K148" s="50" t="n">
        <v>16.283645</v>
      </c>
      <c r="L148" s="50" t="n">
        <v>-0.622678</v>
      </c>
      <c r="M148" s="50" t="n">
        <v>48.787102</v>
      </c>
      <c r="N148" s="50" t="n">
        <v>-316.641494</v>
      </c>
      <c r="O148" s="50" t="n">
        <v>137.057149</v>
      </c>
      <c r="P148" s="50" t="n">
        <v>0</v>
      </c>
      <c r="Q148" s="51" t="n">
        <v>-179.584345</v>
      </c>
    </row>
    <row r="149" customFormat="false" ht="12.75" hidden="false" customHeight="false" outlineLevel="0" collapsed="false">
      <c r="B149" s="85" t="s">
        <v>77</v>
      </c>
      <c r="C149" s="13" t="n">
        <v>148</v>
      </c>
      <c r="D149" s="50" t="n">
        <v>0</v>
      </c>
      <c r="E149" s="50" t="n">
        <v>0</v>
      </c>
      <c r="F149" s="50" t="n">
        <v>-34.907</v>
      </c>
      <c r="G149" s="50" t="n">
        <v>38.473605</v>
      </c>
      <c r="H149" s="50" t="n">
        <v>-29.642523</v>
      </c>
      <c r="I149" s="50" t="n">
        <v>30.491272</v>
      </c>
      <c r="J149" s="50" t="n">
        <v>0</v>
      </c>
      <c r="K149" s="50" t="n">
        <v>90.452808</v>
      </c>
      <c r="L149" s="50" t="n">
        <v>0</v>
      </c>
      <c r="M149" s="50" t="n">
        <v>14.574853</v>
      </c>
      <c r="N149" s="50" t="n">
        <v>109.443015</v>
      </c>
      <c r="O149" s="50" t="n">
        <v>94.93307</v>
      </c>
      <c r="P149" s="50" t="n">
        <v>-157.516125</v>
      </c>
      <c r="Q149" s="51" t="n">
        <v>46.85996</v>
      </c>
    </row>
    <row r="150" customFormat="false" ht="12.75" hidden="false" customHeight="false" outlineLevel="0" collapsed="false">
      <c r="B150" s="85" t="s">
        <v>66</v>
      </c>
      <c r="C150" s="13" t="n">
        <v>149</v>
      </c>
      <c r="D150" s="50" t="n">
        <v>0</v>
      </c>
      <c r="E150" s="50" t="n">
        <v>0</v>
      </c>
      <c r="F150" s="50" t="n">
        <v>-16.269581</v>
      </c>
      <c r="G150" s="50" t="n">
        <v>-36.150495</v>
      </c>
      <c r="H150" s="50" t="n">
        <v>-105.080472</v>
      </c>
      <c r="I150" s="50" t="n">
        <v>-21.496839</v>
      </c>
      <c r="J150" s="50" t="n">
        <v>76.011979</v>
      </c>
      <c r="K150" s="50" t="n">
        <v>315.376651</v>
      </c>
      <c r="L150" s="50" t="n">
        <v>0.622678</v>
      </c>
      <c r="M150" s="50" t="n">
        <v>131.855286</v>
      </c>
      <c r="N150" s="50" t="n">
        <v>344.869207</v>
      </c>
      <c r="O150" s="50" t="n">
        <v>500.495437</v>
      </c>
      <c r="P150" s="50" t="n">
        <v>0</v>
      </c>
      <c r="Q150" s="51" t="n">
        <v>845.364644</v>
      </c>
    </row>
    <row r="151" customFormat="false" ht="12.75" hidden="false" customHeight="false" outlineLevel="0" collapsed="false">
      <c r="B151" s="85" t="s">
        <v>45</v>
      </c>
      <c r="C151" s="13" t="n">
        <v>150</v>
      </c>
      <c r="D151" s="50" t="n">
        <v>0</v>
      </c>
      <c r="E151" s="50" t="n">
        <v>0</v>
      </c>
      <c r="F151" s="50" t="n">
        <v>4.986714</v>
      </c>
      <c r="G151" s="50" t="n">
        <v>-10.425106</v>
      </c>
      <c r="H151" s="50" t="n">
        <v>34.582944</v>
      </c>
      <c r="I151" s="50" t="n">
        <v>31.966656</v>
      </c>
      <c r="J151" s="50" t="n">
        <v>34.267547</v>
      </c>
      <c r="K151" s="50" t="n">
        <v>70.027981</v>
      </c>
      <c r="L151" s="50" t="n">
        <v>33.814965</v>
      </c>
      <c r="M151" s="50" t="n">
        <v>44.191074</v>
      </c>
      <c r="N151" s="50" t="n">
        <v>243.412775</v>
      </c>
      <c r="O151" s="50" t="n">
        <v>27.55263</v>
      </c>
      <c r="P151" s="50" t="n">
        <v>0</v>
      </c>
      <c r="Q151" s="51" t="n">
        <v>270.965405</v>
      </c>
    </row>
    <row r="152" customFormat="false" ht="12.75" hidden="false" customHeight="false" outlineLevel="0" collapsed="false">
      <c r="B152" s="85" t="s">
        <v>52</v>
      </c>
      <c r="C152" s="13" t="n">
        <v>151</v>
      </c>
      <c r="D152" s="50" t="n">
        <v>0</v>
      </c>
      <c r="E152" s="50" t="n">
        <v>0</v>
      </c>
      <c r="F152" s="50" t="n">
        <v>0</v>
      </c>
      <c r="G152" s="50" t="n">
        <v>0</v>
      </c>
      <c r="H152" s="50" t="n">
        <v>0</v>
      </c>
      <c r="I152" s="50" t="n">
        <v>0</v>
      </c>
      <c r="J152" s="50" t="n">
        <v>0</v>
      </c>
      <c r="K152" s="50" t="n">
        <v>0</v>
      </c>
      <c r="L152" s="50" t="n">
        <v>0</v>
      </c>
      <c r="M152" s="50" t="n">
        <v>0</v>
      </c>
      <c r="N152" s="50" t="n">
        <v>0</v>
      </c>
      <c r="O152" s="50" t="n">
        <v>0</v>
      </c>
      <c r="P152" s="50" t="n">
        <v>0</v>
      </c>
      <c r="Q152" s="51" t="n">
        <v>0</v>
      </c>
    </row>
    <row r="153" customFormat="false" ht="12.75" hidden="false" customHeight="false" outlineLevel="0" collapsed="false">
      <c r="B153" s="85" t="s">
        <v>80</v>
      </c>
      <c r="C153" s="13" t="n">
        <v>152</v>
      </c>
      <c r="D153" s="50" t="n">
        <v>0</v>
      </c>
      <c r="E153" s="50" t="n">
        <v>0</v>
      </c>
      <c r="F153" s="50" t="n">
        <v>-27.9256</v>
      </c>
      <c r="G153" s="50" t="n">
        <v>0</v>
      </c>
      <c r="H153" s="50" t="n">
        <v>0</v>
      </c>
      <c r="I153" s="50" t="n">
        <v>0</v>
      </c>
      <c r="J153" s="50" t="n">
        <v>0</v>
      </c>
      <c r="K153" s="50" t="n">
        <v>0</v>
      </c>
      <c r="L153" s="50" t="n">
        <v>0</v>
      </c>
      <c r="M153" s="50" t="n">
        <v>0</v>
      </c>
      <c r="N153" s="50" t="n">
        <v>-27.9256</v>
      </c>
      <c r="O153" s="50" t="n">
        <v>0</v>
      </c>
      <c r="P153" s="50" t="n">
        <v>0</v>
      </c>
      <c r="Q153" s="51" t="n">
        <v>-27.9256</v>
      </c>
    </row>
    <row r="154" customFormat="false" ht="12.75" hidden="false" customHeight="false" outlineLevel="0" collapsed="false">
      <c r="B154" s="85" t="s">
        <v>49</v>
      </c>
      <c r="C154" s="13" t="n">
        <v>153</v>
      </c>
      <c r="D154" s="50" t="n">
        <v>0</v>
      </c>
      <c r="E154" s="50" t="n">
        <v>0</v>
      </c>
      <c r="F154" s="50" t="n">
        <v>0</v>
      </c>
      <c r="G154" s="50" t="n">
        <v>-76.947211</v>
      </c>
      <c r="H154" s="50" t="n">
        <v>0</v>
      </c>
      <c r="I154" s="50" t="n">
        <v>0</v>
      </c>
      <c r="J154" s="50" t="n">
        <v>0</v>
      </c>
      <c r="K154" s="50" t="n">
        <v>0</v>
      </c>
      <c r="L154" s="50" t="n">
        <v>0</v>
      </c>
      <c r="M154" s="50" t="n">
        <v>0</v>
      </c>
      <c r="N154" s="50" t="n">
        <v>-76.947211</v>
      </c>
      <c r="O154" s="50" t="n">
        <v>0</v>
      </c>
      <c r="P154" s="50" t="n">
        <v>0</v>
      </c>
      <c r="Q154" s="51" t="n">
        <v>-76.947211</v>
      </c>
    </row>
    <row r="155" customFormat="false" ht="12.75" hidden="false" customHeight="false" outlineLevel="0" collapsed="false">
      <c r="B155" s="85" t="s">
        <v>34</v>
      </c>
      <c r="C155" s="13" t="n">
        <v>154</v>
      </c>
      <c r="D155" s="50" t="n">
        <v>0</v>
      </c>
      <c r="E155" s="50" t="n">
        <v>0</v>
      </c>
      <c r="F155" s="50" t="n">
        <v>0</v>
      </c>
      <c r="G155" s="50" t="n">
        <v>0</v>
      </c>
      <c r="H155" s="50" t="n">
        <v>0</v>
      </c>
      <c r="I155" s="50" t="n">
        <v>0</v>
      </c>
      <c r="J155" s="50" t="n">
        <v>0</v>
      </c>
      <c r="K155" s="50" t="n">
        <v>0</v>
      </c>
      <c r="L155" s="50" t="n">
        <v>0</v>
      </c>
      <c r="M155" s="50" t="n">
        <v>0</v>
      </c>
      <c r="N155" s="50" t="n">
        <v>0</v>
      </c>
      <c r="O155" s="50" t="n">
        <v>0</v>
      </c>
      <c r="P155" s="50" t="n">
        <v>0</v>
      </c>
      <c r="Q155" s="51" t="n">
        <v>0</v>
      </c>
    </row>
    <row r="156" customFormat="false" ht="12.75" hidden="false" customHeight="false" outlineLevel="0" collapsed="false">
      <c r="B156" s="85" t="s">
        <v>69</v>
      </c>
      <c r="C156" s="13" t="n">
        <v>155</v>
      </c>
      <c r="D156" s="50" t="n">
        <v>0</v>
      </c>
      <c r="E156" s="50" t="n">
        <v>0</v>
      </c>
      <c r="F156" s="50" t="n">
        <v>0</v>
      </c>
      <c r="G156" s="50" t="n">
        <v>0</v>
      </c>
      <c r="H156" s="50" t="n">
        <v>0</v>
      </c>
      <c r="I156" s="50" t="n">
        <v>0</v>
      </c>
      <c r="J156" s="50" t="n">
        <v>0</v>
      </c>
      <c r="K156" s="50" t="n">
        <v>0</v>
      </c>
      <c r="L156" s="50" t="n">
        <v>0</v>
      </c>
      <c r="M156" s="50" t="n">
        <v>0</v>
      </c>
      <c r="N156" s="50" t="n">
        <v>0</v>
      </c>
      <c r="O156" s="50" t="n">
        <v>0</v>
      </c>
      <c r="P156" s="50" t="n">
        <v>0</v>
      </c>
      <c r="Q156" s="51" t="n">
        <v>0</v>
      </c>
    </row>
    <row r="157" customFormat="false" ht="12.75" hidden="false" customHeight="false" outlineLevel="0" collapsed="false">
      <c r="B157" s="85" t="s">
        <v>72</v>
      </c>
      <c r="C157" s="13" t="n">
        <v>156</v>
      </c>
      <c r="D157" s="50" t="n">
        <v>0</v>
      </c>
      <c r="E157" s="50" t="n">
        <v>0</v>
      </c>
      <c r="F157" s="50" t="n">
        <v>0</v>
      </c>
      <c r="G157" s="50" t="n">
        <v>0</v>
      </c>
      <c r="H157" s="50" t="n">
        <v>0</v>
      </c>
      <c r="I157" s="50" t="n">
        <v>0</v>
      </c>
      <c r="J157" s="50" t="n">
        <v>0</v>
      </c>
      <c r="K157" s="50" t="n">
        <v>0</v>
      </c>
      <c r="L157" s="50" t="n">
        <v>0</v>
      </c>
      <c r="M157" s="50" t="n">
        <v>0</v>
      </c>
      <c r="N157" s="50" t="n">
        <v>0</v>
      </c>
      <c r="O157" s="50" t="n">
        <v>0</v>
      </c>
      <c r="P157" s="50" t="n">
        <v>0</v>
      </c>
      <c r="Q157" s="51" t="n">
        <v>0</v>
      </c>
    </row>
    <row r="158" customFormat="false" ht="12.75" hidden="false" customHeight="false" outlineLevel="0" collapsed="false">
      <c r="B158" s="85" t="s">
        <v>31</v>
      </c>
      <c r="C158" s="13" t="n">
        <v>157</v>
      </c>
      <c r="D158" s="50" t="n">
        <v>0</v>
      </c>
      <c r="E158" s="50" t="n">
        <v>0</v>
      </c>
      <c r="F158" s="50" t="n">
        <v>0</v>
      </c>
      <c r="G158" s="50" t="n">
        <v>0</v>
      </c>
      <c r="H158" s="50" t="n">
        <v>0</v>
      </c>
      <c r="I158" s="50" t="n">
        <v>0</v>
      </c>
      <c r="J158" s="50" t="n">
        <v>0</v>
      </c>
      <c r="K158" s="50" t="n">
        <v>0</v>
      </c>
      <c r="L158" s="50" t="n">
        <v>0</v>
      </c>
      <c r="M158" s="50" t="n">
        <v>0</v>
      </c>
      <c r="N158" s="50" t="n">
        <v>0</v>
      </c>
      <c r="O158" s="50" t="n">
        <v>0</v>
      </c>
      <c r="P158" s="50" t="n">
        <v>0</v>
      </c>
      <c r="Q158" s="51" t="n">
        <v>0</v>
      </c>
    </row>
    <row r="159" customFormat="false" ht="12.75" hidden="false" customHeight="false" outlineLevel="0" collapsed="false">
      <c r="B159" s="85" t="s">
        <v>37</v>
      </c>
      <c r="C159" s="13" t="n">
        <v>158</v>
      </c>
      <c r="D159" s="50" t="n">
        <v>0</v>
      </c>
      <c r="E159" s="50" t="n">
        <v>0</v>
      </c>
      <c r="F159" s="50" t="n">
        <v>0</v>
      </c>
      <c r="G159" s="50" t="n">
        <v>0</v>
      </c>
      <c r="H159" s="50" t="n">
        <v>0</v>
      </c>
      <c r="I159" s="50" t="n">
        <v>0</v>
      </c>
      <c r="J159" s="50" t="n">
        <v>0</v>
      </c>
      <c r="K159" s="50" t="n">
        <v>0</v>
      </c>
      <c r="L159" s="50" t="n">
        <v>0</v>
      </c>
      <c r="M159" s="50" t="n">
        <v>0</v>
      </c>
      <c r="N159" s="50" t="n">
        <v>0</v>
      </c>
      <c r="O159" s="50" t="n">
        <v>0</v>
      </c>
      <c r="P159" s="50" t="n">
        <v>0</v>
      </c>
      <c r="Q159" s="51" t="n">
        <v>0</v>
      </c>
    </row>
    <row r="160" customFormat="false" ht="12.75" hidden="false" customHeight="false" outlineLevel="0" collapsed="false">
      <c r="B160" s="85" t="n">
        <v>0</v>
      </c>
      <c r="C160" s="13" t="n">
        <v>159</v>
      </c>
      <c r="D160" s="50" t="n">
        <v>0</v>
      </c>
      <c r="E160" s="50" t="n">
        <v>0</v>
      </c>
      <c r="F160" s="50" t="n">
        <v>0</v>
      </c>
      <c r="G160" s="50" t="n">
        <v>0</v>
      </c>
      <c r="H160" s="50" t="n">
        <v>0</v>
      </c>
      <c r="I160" s="50" t="n">
        <v>0</v>
      </c>
      <c r="J160" s="50" t="n">
        <v>0</v>
      </c>
      <c r="K160" s="50" t="n">
        <v>0</v>
      </c>
      <c r="L160" s="50" t="n">
        <v>0</v>
      </c>
      <c r="M160" s="50" t="n">
        <v>0</v>
      </c>
      <c r="N160" s="50" t="n">
        <v>0</v>
      </c>
      <c r="O160" s="50" t="n">
        <v>0</v>
      </c>
      <c r="P160" s="50" t="n">
        <v>0</v>
      </c>
      <c r="Q160" s="51" t="n">
        <v>0</v>
      </c>
    </row>
    <row r="161" customFormat="false" ht="12.75" hidden="false" customHeight="false" outlineLevel="0" collapsed="false">
      <c r="B161" s="87" t="n">
        <v>0</v>
      </c>
      <c r="C161" s="64" t="n">
        <v>160</v>
      </c>
      <c r="D161" s="54" t="n">
        <v>0</v>
      </c>
      <c r="E161" s="54" t="n">
        <v>0</v>
      </c>
      <c r="F161" s="54" t="n">
        <v>0</v>
      </c>
      <c r="G161" s="54" t="n">
        <v>0</v>
      </c>
      <c r="H161" s="54" t="n">
        <v>0</v>
      </c>
      <c r="I161" s="54" t="n">
        <v>0</v>
      </c>
      <c r="J161" s="54" t="n">
        <v>0</v>
      </c>
      <c r="K161" s="54" t="n">
        <v>0</v>
      </c>
      <c r="L161" s="54" t="n">
        <v>0</v>
      </c>
      <c r="M161" s="54" t="n">
        <v>0</v>
      </c>
      <c r="N161" s="54" t="n">
        <v>0</v>
      </c>
      <c r="O161" s="54" t="n">
        <v>0</v>
      </c>
      <c r="P161" s="54" t="n">
        <v>0</v>
      </c>
      <c r="Q161" s="55" t="n">
        <v>0</v>
      </c>
    </row>
    <row r="162" customFormat="false" ht="12.75" hidden="false" customHeight="false" outlineLevel="0" collapsed="false">
      <c r="A162" s="0" t="n">
        <v>5</v>
      </c>
      <c r="B162" s="57" t="n">
        <v>36908</v>
      </c>
      <c r="C162" s="58" t="n">
        <v>161</v>
      </c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83"/>
    </row>
    <row r="163" customFormat="false" ht="12.75" hidden="false" customHeight="false" outlineLevel="0" collapsed="false">
      <c r="B163" s="61"/>
      <c r="C163" s="13" t="n">
        <v>162</v>
      </c>
      <c r="D163" s="13"/>
      <c r="E163" s="21" t="s">
        <v>5</v>
      </c>
      <c r="F163" s="21" t="s">
        <v>6</v>
      </c>
      <c r="G163" s="21" t="s">
        <v>7</v>
      </c>
      <c r="H163" s="21" t="s">
        <v>8</v>
      </c>
      <c r="I163" s="21" t="s">
        <v>9</v>
      </c>
      <c r="J163" s="21" t="s">
        <v>10</v>
      </c>
      <c r="K163" s="21" t="s">
        <v>11</v>
      </c>
      <c r="L163" s="21" t="s">
        <v>12</v>
      </c>
      <c r="M163" s="21" t="s">
        <v>13</v>
      </c>
      <c r="N163" s="21" t="s">
        <v>14</v>
      </c>
      <c r="O163" s="21" t="n">
        <v>2002</v>
      </c>
      <c r="P163" s="21" t="s">
        <v>15</v>
      </c>
      <c r="Q163" s="84" t="s">
        <v>16</v>
      </c>
    </row>
    <row r="164" customFormat="false" ht="12.75" hidden="false" customHeight="false" outlineLevel="0" collapsed="false">
      <c r="B164" s="85" t="s">
        <v>107</v>
      </c>
      <c r="C164" s="13" t="n">
        <v>163</v>
      </c>
      <c r="D164" s="13" t="s">
        <v>4</v>
      </c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86"/>
    </row>
    <row r="165" customFormat="false" ht="12.75" hidden="false" customHeight="false" outlineLevel="0" collapsed="false">
      <c r="B165" s="85" t="s">
        <v>19</v>
      </c>
      <c r="C165" s="13" t="n">
        <v>164</v>
      </c>
      <c r="D165" s="50" t="n">
        <v>35069212.5381829</v>
      </c>
      <c r="E165" s="50" t="n">
        <v>11222.92</v>
      </c>
      <c r="F165" s="50" t="n">
        <v>-28152.7</v>
      </c>
      <c r="G165" s="50" t="n">
        <v>862172.5</v>
      </c>
      <c r="H165" s="50" t="n">
        <v>1172984.38</v>
      </c>
      <c r="I165" s="50" t="n">
        <v>423728.35</v>
      </c>
      <c r="J165" s="50" t="n">
        <v>939025.35</v>
      </c>
      <c r="K165" s="50" t="n">
        <v>1147830.14</v>
      </c>
      <c r="L165" s="50" t="n">
        <v>468703.6</v>
      </c>
      <c r="M165" s="50" t="n">
        <v>6237304.86</v>
      </c>
      <c r="N165" s="50" t="n">
        <v>11234819.4</v>
      </c>
      <c r="O165" s="50" t="n">
        <v>4600776.86</v>
      </c>
      <c r="P165" s="50" t="n">
        <v>-1625728.88</v>
      </c>
      <c r="Q165" s="51" t="n">
        <v>14209867.38</v>
      </c>
    </row>
    <row r="166" customFormat="false" ht="12.75" hidden="false" customHeight="false" outlineLevel="0" collapsed="false">
      <c r="B166" s="85" t="s">
        <v>20</v>
      </c>
      <c r="C166" s="13" t="n">
        <v>165</v>
      </c>
      <c r="D166" s="50" t="n">
        <v>9426717.57553796</v>
      </c>
      <c r="E166" s="50" t="n">
        <v>36873.12</v>
      </c>
      <c r="F166" s="50" t="n">
        <v>27024.72</v>
      </c>
      <c r="G166" s="50" t="n">
        <v>109459.41</v>
      </c>
      <c r="H166" s="50" t="n">
        <v>156956.91</v>
      </c>
      <c r="I166" s="50" t="n">
        <v>73481.49</v>
      </c>
      <c r="J166" s="50" t="n">
        <v>249263.26</v>
      </c>
      <c r="K166" s="50" t="n">
        <v>309704.25</v>
      </c>
      <c r="L166" s="50" t="n">
        <v>110188.74</v>
      </c>
      <c r="M166" s="50" t="n">
        <v>1344575.32</v>
      </c>
      <c r="N166" s="50" t="n">
        <v>2417527.22</v>
      </c>
      <c r="O166" s="50" t="n">
        <v>624878.72</v>
      </c>
      <c r="P166" s="50" t="n">
        <v>122708.91</v>
      </c>
      <c r="Q166" s="51" t="n">
        <v>3165114.85</v>
      </c>
    </row>
    <row r="167" customFormat="false" ht="12.75" hidden="false" customHeight="false" outlineLevel="0" collapsed="false">
      <c r="B167" s="85" t="s">
        <v>108</v>
      </c>
      <c r="C167" s="13" t="n">
        <v>166</v>
      </c>
      <c r="D167" s="50" t="n">
        <v>0</v>
      </c>
      <c r="E167" s="50" t="n">
        <v>0</v>
      </c>
      <c r="F167" s="50" t="n">
        <v>0</v>
      </c>
      <c r="G167" s="50" t="n">
        <v>0</v>
      </c>
      <c r="H167" s="50" t="n">
        <v>0</v>
      </c>
      <c r="I167" s="50" t="n">
        <v>0</v>
      </c>
      <c r="J167" s="50" t="n">
        <v>0</v>
      </c>
      <c r="K167" s="50" t="n">
        <v>0</v>
      </c>
      <c r="L167" s="50" t="n">
        <v>0</v>
      </c>
      <c r="M167" s="50" t="n">
        <v>0</v>
      </c>
      <c r="N167" s="50" t="n">
        <v>0</v>
      </c>
      <c r="O167" s="50" t="n">
        <v>0</v>
      </c>
      <c r="P167" s="50" t="n">
        <v>0</v>
      </c>
      <c r="Q167" s="51" t="n">
        <v>0</v>
      </c>
    </row>
    <row r="168" customFormat="false" ht="12.75" hidden="false" customHeight="false" outlineLevel="0" collapsed="false">
      <c r="B168" s="85" t="s">
        <v>25</v>
      </c>
      <c r="C168" s="13" t="n">
        <v>167</v>
      </c>
      <c r="D168" s="50" t="n">
        <v>7583549.99274649</v>
      </c>
      <c r="E168" s="50" t="n">
        <v>40170</v>
      </c>
      <c r="F168" s="50" t="n">
        <v>10789</v>
      </c>
      <c r="G168" s="50" t="n">
        <v>284898.45</v>
      </c>
      <c r="H168" s="50" t="n">
        <v>301190.48</v>
      </c>
      <c r="I168" s="50" t="n">
        <v>232987.47</v>
      </c>
      <c r="J168" s="50" t="n">
        <v>201273.38</v>
      </c>
      <c r="K168" s="50" t="n">
        <v>25653.95</v>
      </c>
      <c r="L168" s="50" t="n">
        <v>171204.74</v>
      </c>
      <c r="M168" s="50" t="n">
        <v>1885567.92</v>
      </c>
      <c r="N168" s="50" t="n">
        <v>3153735.39</v>
      </c>
      <c r="O168" s="50" t="n">
        <v>630322.37</v>
      </c>
      <c r="P168" s="50" t="n">
        <v>-491282.39</v>
      </c>
      <c r="Q168" s="51" t="n">
        <v>3292775.37</v>
      </c>
    </row>
    <row r="169" customFormat="false" ht="12.75" hidden="false" customHeight="false" outlineLevel="0" collapsed="false">
      <c r="B169" s="85" t="s">
        <v>29</v>
      </c>
      <c r="C169" s="13" t="n">
        <v>168</v>
      </c>
      <c r="D169" s="50" t="n">
        <v>107387.233103966</v>
      </c>
      <c r="E169" s="50" t="n">
        <v>2386.66</v>
      </c>
      <c r="F169" s="50" t="n">
        <v>15841.07</v>
      </c>
      <c r="G169" s="50" t="n">
        <v>0</v>
      </c>
      <c r="H169" s="50" t="n">
        <v>0</v>
      </c>
      <c r="I169" s="50" t="n">
        <v>0</v>
      </c>
      <c r="J169" s="50" t="n">
        <v>0</v>
      </c>
      <c r="K169" s="50" t="n">
        <v>0</v>
      </c>
      <c r="L169" s="50" t="n">
        <v>0</v>
      </c>
      <c r="M169" s="50" t="n">
        <v>0</v>
      </c>
      <c r="N169" s="50" t="n">
        <v>18227.73</v>
      </c>
      <c r="O169" s="50" t="n">
        <v>0</v>
      </c>
      <c r="P169" s="50" t="n">
        <v>0</v>
      </c>
      <c r="Q169" s="51" t="n">
        <v>18227.73</v>
      </c>
    </row>
    <row r="170" customFormat="false" ht="12.75" hidden="false" customHeight="false" outlineLevel="0" collapsed="false">
      <c r="B170" s="85" t="s">
        <v>32</v>
      </c>
      <c r="C170" s="13" t="n">
        <v>169</v>
      </c>
      <c r="D170" s="50" t="n">
        <v>246074.066624811</v>
      </c>
      <c r="E170" s="50" t="n">
        <v>696.11</v>
      </c>
      <c r="F170" s="50" t="n">
        <v>39602.68</v>
      </c>
      <c r="G170" s="50" t="n">
        <v>26013.89</v>
      </c>
      <c r="H170" s="50" t="n">
        <v>8240.28</v>
      </c>
      <c r="I170" s="50" t="n">
        <v>0</v>
      </c>
      <c r="J170" s="50" t="n">
        <v>0</v>
      </c>
      <c r="K170" s="50" t="n">
        <v>0</v>
      </c>
      <c r="L170" s="50" t="n">
        <v>0</v>
      </c>
      <c r="M170" s="50" t="n">
        <v>0</v>
      </c>
      <c r="N170" s="50" t="n">
        <v>74552.96</v>
      </c>
      <c r="O170" s="50" t="n">
        <v>0</v>
      </c>
      <c r="P170" s="50" t="n">
        <v>0</v>
      </c>
      <c r="Q170" s="51" t="n">
        <v>74552.96</v>
      </c>
    </row>
    <row r="171" customFormat="false" ht="12.75" hidden="false" customHeight="false" outlineLevel="0" collapsed="false">
      <c r="B171" s="85" t="s">
        <v>35</v>
      </c>
      <c r="C171" s="13" t="n">
        <v>170</v>
      </c>
      <c r="D171" s="50" t="n">
        <v>440307.935747053</v>
      </c>
      <c r="E171" s="50" t="n">
        <v>-3148.86</v>
      </c>
      <c r="F171" s="50" t="n">
        <v>64.6</v>
      </c>
      <c r="G171" s="50" t="n">
        <v>0</v>
      </c>
      <c r="H171" s="50" t="n">
        <v>32961.13</v>
      </c>
      <c r="I171" s="50" t="n">
        <v>0</v>
      </c>
      <c r="J171" s="50" t="n">
        <v>0</v>
      </c>
      <c r="K171" s="50" t="n">
        <v>0</v>
      </c>
      <c r="L171" s="50" t="n">
        <v>0</v>
      </c>
      <c r="M171" s="50" t="n">
        <v>0</v>
      </c>
      <c r="N171" s="50" t="n">
        <v>29876.87</v>
      </c>
      <c r="O171" s="50" t="n">
        <v>0</v>
      </c>
      <c r="P171" s="50" t="n">
        <v>0</v>
      </c>
      <c r="Q171" s="51" t="n">
        <v>29876.87</v>
      </c>
    </row>
    <row r="172" customFormat="false" ht="12.75" hidden="false" customHeight="false" outlineLevel="0" collapsed="false">
      <c r="B172" s="85" t="s">
        <v>38</v>
      </c>
      <c r="C172" s="13" t="n">
        <v>171</v>
      </c>
      <c r="D172" s="50" t="n">
        <v>0</v>
      </c>
      <c r="E172" s="50" t="n">
        <v>-795.55</v>
      </c>
      <c r="F172" s="50" t="n">
        <v>0</v>
      </c>
      <c r="G172" s="50" t="n">
        <v>0</v>
      </c>
      <c r="H172" s="50" t="n">
        <v>0</v>
      </c>
      <c r="I172" s="50" t="n">
        <v>0</v>
      </c>
      <c r="J172" s="50" t="n">
        <v>0</v>
      </c>
      <c r="K172" s="50" t="n">
        <v>0</v>
      </c>
      <c r="L172" s="50" t="n">
        <v>0</v>
      </c>
      <c r="M172" s="50" t="n">
        <v>0</v>
      </c>
      <c r="N172" s="50" t="n">
        <v>-795.55</v>
      </c>
      <c r="O172" s="50" t="n">
        <v>0</v>
      </c>
      <c r="P172" s="50" t="n">
        <v>0</v>
      </c>
      <c r="Q172" s="51" t="n">
        <v>-795.55</v>
      </c>
    </row>
    <row r="173" customFormat="false" ht="12.75" hidden="false" customHeight="false" outlineLevel="0" collapsed="false">
      <c r="B173" s="85" t="s">
        <v>43</v>
      </c>
      <c r="C173" s="13" t="n">
        <v>172</v>
      </c>
      <c r="D173" s="50" t="n">
        <v>5794562.40281372</v>
      </c>
      <c r="E173" s="50" t="n">
        <v>-58308.81</v>
      </c>
      <c r="F173" s="50" t="n">
        <v>-207817.1</v>
      </c>
      <c r="G173" s="50" t="n">
        <v>-3484.57</v>
      </c>
      <c r="H173" s="50" t="n">
        <v>266356.38</v>
      </c>
      <c r="I173" s="50" t="n">
        <v>-59012.68</v>
      </c>
      <c r="J173" s="50" t="n">
        <v>155998.23</v>
      </c>
      <c r="K173" s="50" t="n">
        <v>154833.94</v>
      </c>
      <c r="L173" s="50" t="n">
        <v>-53348.09</v>
      </c>
      <c r="M173" s="50" t="n">
        <v>1046468.19</v>
      </c>
      <c r="N173" s="50" t="n">
        <v>1241685.49</v>
      </c>
      <c r="O173" s="50" t="n">
        <v>1432646.95</v>
      </c>
      <c r="P173" s="50" t="n">
        <v>-2581946.43</v>
      </c>
      <c r="Q173" s="51" t="n">
        <v>92386.0100000007</v>
      </c>
    </row>
    <row r="174" customFormat="false" ht="12.75" hidden="false" customHeight="false" outlineLevel="0" collapsed="false">
      <c r="B174" s="85" t="s">
        <v>47</v>
      </c>
      <c r="C174" s="13" t="n">
        <v>173</v>
      </c>
      <c r="D174" s="50" t="n">
        <v>1692606.38822454</v>
      </c>
      <c r="E174" s="50" t="n">
        <v>-795.55</v>
      </c>
      <c r="F174" s="50" t="n">
        <v>-81185.49</v>
      </c>
      <c r="G174" s="50" t="n">
        <v>173425.95</v>
      </c>
      <c r="H174" s="50" t="n">
        <v>277079.46</v>
      </c>
      <c r="I174" s="50" t="n">
        <v>0</v>
      </c>
      <c r="J174" s="50" t="n">
        <v>40878.73</v>
      </c>
      <c r="K174" s="50" t="n">
        <v>-12668.15</v>
      </c>
      <c r="L174" s="50" t="n">
        <v>-911.87</v>
      </c>
      <c r="M174" s="50" t="n">
        <v>389856.98</v>
      </c>
      <c r="N174" s="50" t="n">
        <v>785680.06</v>
      </c>
      <c r="O174" s="50" t="n">
        <v>515234.41</v>
      </c>
      <c r="P174" s="50" t="n">
        <v>177447.35</v>
      </c>
      <c r="Q174" s="51" t="n">
        <v>1478361.82</v>
      </c>
    </row>
    <row r="175" customFormat="false" ht="12.75" hidden="false" customHeight="false" outlineLevel="0" collapsed="false">
      <c r="B175" s="85" t="s">
        <v>50</v>
      </c>
      <c r="C175" s="13" t="n">
        <v>174</v>
      </c>
      <c r="D175" s="50" t="n">
        <v>0</v>
      </c>
      <c r="E175" s="50" t="n">
        <v>-12728.88</v>
      </c>
      <c r="F175" s="50" t="n">
        <v>111069.86</v>
      </c>
      <c r="G175" s="50" t="n">
        <v>-34722.15</v>
      </c>
      <c r="H175" s="50" t="n">
        <v>0</v>
      </c>
      <c r="I175" s="50" t="n">
        <v>0</v>
      </c>
      <c r="J175" s="50" t="n">
        <v>0</v>
      </c>
      <c r="K175" s="50" t="n">
        <v>0</v>
      </c>
      <c r="L175" s="50" t="n">
        <v>0</v>
      </c>
      <c r="M175" s="50" t="n">
        <v>195279.87</v>
      </c>
      <c r="N175" s="50" t="n">
        <v>258898.7</v>
      </c>
      <c r="O175" s="50" t="n">
        <v>282196.37</v>
      </c>
      <c r="P175" s="50" t="n">
        <v>-177812.23</v>
      </c>
      <c r="Q175" s="51" t="n">
        <v>363282.84</v>
      </c>
    </row>
    <row r="176" customFormat="false" ht="12.75" hidden="false" customHeight="false" outlineLevel="0" collapsed="false">
      <c r="B176" s="85" t="s">
        <v>53</v>
      </c>
      <c r="C176" s="13" t="n">
        <v>175</v>
      </c>
      <c r="D176" s="50" t="n">
        <v>446791.365724003</v>
      </c>
      <c r="E176" s="50" t="n">
        <v>-58552.85</v>
      </c>
      <c r="F176" s="50" t="n">
        <v>31682.14</v>
      </c>
      <c r="G176" s="50" t="n">
        <v>0</v>
      </c>
      <c r="H176" s="50" t="n">
        <v>0</v>
      </c>
      <c r="I176" s="50" t="n">
        <v>0</v>
      </c>
      <c r="J176" s="50" t="n">
        <v>0</v>
      </c>
      <c r="K176" s="50" t="n">
        <v>0</v>
      </c>
      <c r="L176" s="50" t="n">
        <v>0</v>
      </c>
      <c r="M176" s="50" t="n">
        <v>0</v>
      </c>
      <c r="N176" s="50" t="n">
        <v>-26870.71</v>
      </c>
      <c r="O176" s="50" t="n">
        <v>0</v>
      </c>
      <c r="P176" s="50" t="n">
        <v>0</v>
      </c>
      <c r="Q176" s="51" t="n">
        <v>-26870.71</v>
      </c>
    </row>
    <row r="177" customFormat="false" ht="12.75" hidden="false" customHeight="false" outlineLevel="0" collapsed="false">
      <c r="B177" s="85" t="s">
        <v>56</v>
      </c>
      <c r="C177" s="13" t="n">
        <v>176</v>
      </c>
      <c r="D177" s="50" t="n">
        <v>326915.381192147</v>
      </c>
      <c r="E177" s="50" t="n">
        <v>13557.79</v>
      </c>
      <c r="F177" s="50" t="n">
        <v>32.3</v>
      </c>
      <c r="G177" s="50" t="n">
        <v>0</v>
      </c>
      <c r="H177" s="50" t="n">
        <v>0</v>
      </c>
      <c r="I177" s="50" t="n">
        <v>0</v>
      </c>
      <c r="J177" s="50" t="n">
        <v>0</v>
      </c>
      <c r="K177" s="50" t="n">
        <v>0</v>
      </c>
      <c r="L177" s="50" t="n">
        <v>0</v>
      </c>
      <c r="M177" s="50" t="n">
        <v>0</v>
      </c>
      <c r="N177" s="50" t="n">
        <v>13590.09</v>
      </c>
      <c r="O177" s="50" t="n">
        <v>0</v>
      </c>
      <c r="P177" s="50" t="n">
        <v>0</v>
      </c>
      <c r="Q177" s="51" t="n">
        <v>13590.09</v>
      </c>
    </row>
    <row r="178" customFormat="false" ht="12.75" hidden="false" customHeight="false" outlineLevel="0" collapsed="false">
      <c r="B178" s="85" t="s">
        <v>59</v>
      </c>
      <c r="C178" s="13" t="n">
        <v>177</v>
      </c>
      <c r="D178" s="50" t="n">
        <v>206491.37290904</v>
      </c>
      <c r="E178" s="50" t="n">
        <v>3188.89</v>
      </c>
      <c r="F178" s="50" t="n">
        <v>-15841.07</v>
      </c>
      <c r="G178" s="50" t="n">
        <v>17342.59</v>
      </c>
      <c r="H178" s="50" t="n">
        <v>0</v>
      </c>
      <c r="I178" s="50" t="n">
        <v>0</v>
      </c>
      <c r="J178" s="50" t="n">
        <v>0</v>
      </c>
      <c r="K178" s="50" t="n">
        <v>0</v>
      </c>
      <c r="L178" s="50" t="n">
        <v>0</v>
      </c>
      <c r="M178" s="50" t="n">
        <v>0</v>
      </c>
      <c r="N178" s="50" t="n">
        <v>4690.41</v>
      </c>
      <c r="O178" s="50" t="n">
        <v>0</v>
      </c>
      <c r="P178" s="50" t="n">
        <v>0</v>
      </c>
      <c r="Q178" s="51" t="n">
        <v>4690.41</v>
      </c>
    </row>
    <row r="179" customFormat="false" ht="12.75" hidden="false" customHeight="false" outlineLevel="0" collapsed="false">
      <c r="B179" s="85" t="s">
        <v>109</v>
      </c>
      <c r="C179" s="13" t="n">
        <v>178</v>
      </c>
      <c r="D179" s="50" t="n">
        <v>0</v>
      </c>
      <c r="E179" s="50" t="n">
        <v>0</v>
      </c>
      <c r="F179" s="50" t="n">
        <v>0</v>
      </c>
      <c r="G179" s="50" t="n">
        <v>0</v>
      </c>
      <c r="H179" s="50" t="n">
        <v>0</v>
      </c>
      <c r="I179" s="50" t="n">
        <v>0</v>
      </c>
      <c r="J179" s="50" t="n">
        <v>0</v>
      </c>
      <c r="K179" s="50" t="n">
        <v>0</v>
      </c>
      <c r="L179" s="50" t="n">
        <v>0</v>
      </c>
      <c r="M179" s="50" t="n">
        <v>0</v>
      </c>
      <c r="N179" s="50" t="n">
        <v>0</v>
      </c>
      <c r="O179" s="50" t="n">
        <v>0</v>
      </c>
      <c r="P179" s="50" t="n">
        <v>0</v>
      </c>
      <c r="Q179" s="51" t="n">
        <v>0</v>
      </c>
    </row>
    <row r="180" customFormat="false" ht="12.75" hidden="false" customHeight="false" outlineLevel="0" collapsed="false">
      <c r="B180" s="85" t="s">
        <v>64</v>
      </c>
      <c r="C180" s="13" t="n">
        <v>179</v>
      </c>
      <c r="D180" s="50" t="n">
        <v>11899294.3503328</v>
      </c>
      <c r="E180" s="50" t="n">
        <v>37724.85</v>
      </c>
      <c r="F180" s="50" t="n">
        <v>65306.92</v>
      </c>
      <c r="G180" s="50" t="n">
        <v>159306.24</v>
      </c>
      <c r="H180" s="50" t="n">
        <v>77181.43</v>
      </c>
      <c r="I180" s="50" t="n">
        <v>92511</v>
      </c>
      <c r="J180" s="50" t="n">
        <v>166778.92</v>
      </c>
      <c r="K180" s="50" t="n">
        <v>429935.41</v>
      </c>
      <c r="L180" s="50" t="n">
        <v>177634.53</v>
      </c>
      <c r="M180" s="50" t="n">
        <v>1181275.8</v>
      </c>
      <c r="N180" s="50" t="n">
        <v>2387655.1</v>
      </c>
      <c r="O180" s="50" t="n">
        <v>440959.22</v>
      </c>
      <c r="P180" s="50" t="n">
        <v>1224072.39</v>
      </c>
      <c r="Q180" s="51" t="n">
        <v>4052686.71</v>
      </c>
    </row>
    <row r="181" customFormat="false" ht="12.75" hidden="false" customHeight="false" outlineLevel="0" collapsed="false">
      <c r="B181" s="85" t="s">
        <v>67</v>
      </c>
      <c r="C181" s="13" t="n">
        <v>180</v>
      </c>
      <c r="D181" s="50" t="n">
        <v>41927.322438559</v>
      </c>
      <c r="E181" s="50" t="n">
        <v>3182.22</v>
      </c>
      <c r="F181" s="50" t="n">
        <v>0</v>
      </c>
      <c r="G181" s="50" t="n">
        <v>0</v>
      </c>
      <c r="H181" s="50" t="n">
        <v>0</v>
      </c>
      <c r="I181" s="50" t="n">
        <v>0</v>
      </c>
      <c r="J181" s="50" t="n">
        <v>0</v>
      </c>
      <c r="K181" s="50" t="n">
        <v>0</v>
      </c>
      <c r="L181" s="50" t="n">
        <v>0</v>
      </c>
      <c r="M181" s="50" t="n">
        <v>0</v>
      </c>
      <c r="N181" s="50" t="n">
        <v>3182.22</v>
      </c>
      <c r="O181" s="50" t="n">
        <v>0</v>
      </c>
      <c r="P181" s="50" t="n">
        <v>0</v>
      </c>
      <c r="Q181" s="51" t="n">
        <v>3182.22</v>
      </c>
    </row>
    <row r="182" customFormat="false" ht="12.75" hidden="false" customHeight="false" outlineLevel="0" collapsed="false">
      <c r="B182" s="85" t="s">
        <v>70</v>
      </c>
      <c r="C182" s="13" t="n">
        <v>181</v>
      </c>
      <c r="D182" s="50" t="n">
        <v>683441.614365194</v>
      </c>
      <c r="E182" s="50" t="n">
        <v>-21480</v>
      </c>
      <c r="F182" s="50" t="n">
        <v>-47523.22</v>
      </c>
      <c r="G182" s="50" t="n">
        <v>121398.16</v>
      </c>
      <c r="H182" s="50" t="n">
        <v>0</v>
      </c>
      <c r="I182" s="50" t="n">
        <v>0</v>
      </c>
      <c r="J182" s="50" t="n">
        <v>0</v>
      </c>
      <c r="K182" s="50" t="n">
        <v>0</v>
      </c>
      <c r="L182" s="50" t="n">
        <v>0</v>
      </c>
      <c r="M182" s="50" t="n">
        <v>0</v>
      </c>
      <c r="N182" s="50" t="n">
        <v>52394.94</v>
      </c>
      <c r="O182" s="50" t="n">
        <v>0</v>
      </c>
      <c r="P182" s="50" t="n">
        <v>0</v>
      </c>
      <c r="Q182" s="51" t="n">
        <v>52394.94</v>
      </c>
    </row>
    <row r="183" customFormat="false" ht="12.75" hidden="false" customHeight="false" outlineLevel="0" collapsed="false">
      <c r="B183" s="85" t="s">
        <v>75</v>
      </c>
      <c r="C183" s="13" t="n">
        <v>182</v>
      </c>
      <c r="D183" s="50" t="n">
        <v>3579967.78677748</v>
      </c>
      <c r="E183" s="50" t="n">
        <v>-6442.09</v>
      </c>
      <c r="F183" s="50" t="n">
        <v>22800.89</v>
      </c>
      <c r="G183" s="50" t="n">
        <v>8534.53</v>
      </c>
      <c r="H183" s="50" t="n">
        <v>53018.31</v>
      </c>
      <c r="I183" s="50" t="n">
        <v>83761.07</v>
      </c>
      <c r="J183" s="50" t="n">
        <v>124832.83</v>
      </c>
      <c r="K183" s="50" t="n">
        <v>240370.74</v>
      </c>
      <c r="L183" s="50" t="n">
        <v>63935.55</v>
      </c>
      <c r="M183" s="50" t="n">
        <v>194280.78</v>
      </c>
      <c r="N183" s="50" t="n">
        <v>785092.61</v>
      </c>
      <c r="O183" s="50" t="n">
        <v>674538.82</v>
      </c>
      <c r="P183" s="50" t="n">
        <v>101083.52</v>
      </c>
      <c r="Q183" s="51" t="n">
        <v>1560714.95</v>
      </c>
    </row>
    <row r="184" customFormat="false" ht="12.75" hidden="false" customHeight="false" outlineLevel="0" collapsed="false">
      <c r="B184" s="85" t="s">
        <v>78</v>
      </c>
      <c r="C184" s="13" t="n">
        <v>183</v>
      </c>
      <c r="D184" s="50" t="n">
        <v>302425.846386495</v>
      </c>
      <c r="E184" s="50" t="n">
        <v>35695.87</v>
      </c>
      <c r="F184" s="50" t="n">
        <v>0</v>
      </c>
      <c r="G184" s="50" t="n">
        <v>0</v>
      </c>
      <c r="H184" s="50" t="n">
        <v>0</v>
      </c>
      <c r="I184" s="50" t="n">
        <v>0</v>
      </c>
      <c r="J184" s="50" t="n">
        <v>0</v>
      </c>
      <c r="K184" s="50" t="n">
        <v>0</v>
      </c>
      <c r="L184" s="50" t="n">
        <v>0</v>
      </c>
      <c r="M184" s="50" t="n">
        <v>0</v>
      </c>
      <c r="N184" s="50" t="n">
        <v>35695.87</v>
      </c>
      <c r="O184" s="50" t="n">
        <v>0</v>
      </c>
      <c r="P184" s="50" t="n">
        <v>0</v>
      </c>
      <c r="Q184" s="51" t="n">
        <v>35695.87</v>
      </c>
    </row>
    <row r="185" customFormat="false" ht="12.75" hidden="false" customHeight="false" outlineLevel="0" collapsed="false">
      <c r="B185" s="85"/>
      <c r="C185" s="13" t="n">
        <v>184</v>
      </c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1"/>
    </row>
    <row r="186" customFormat="false" ht="12.75" hidden="false" customHeight="false" outlineLevel="0" collapsed="false">
      <c r="B186" s="85" t="s">
        <v>83</v>
      </c>
      <c r="C186" s="13" t="n">
        <v>185</v>
      </c>
      <c r="D186" s="50" t="s">
        <v>4</v>
      </c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1"/>
    </row>
    <row r="187" customFormat="false" ht="12.75" hidden="false" customHeight="false" outlineLevel="0" collapsed="false">
      <c r="B187" s="85" t="s">
        <v>22</v>
      </c>
      <c r="C187" s="13" t="n">
        <v>186</v>
      </c>
      <c r="D187" s="50" t="n">
        <v>0</v>
      </c>
      <c r="E187" s="50" t="n">
        <v>0</v>
      </c>
      <c r="F187" s="50" t="n">
        <v>0</v>
      </c>
      <c r="G187" s="50" t="n">
        <v>0</v>
      </c>
      <c r="H187" s="50" t="n">
        <v>148.234991</v>
      </c>
      <c r="I187" s="50" t="n">
        <v>152.4812</v>
      </c>
      <c r="J187" s="50" t="n">
        <v>146.89085</v>
      </c>
      <c r="K187" s="50" t="n">
        <v>301.593189</v>
      </c>
      <c r="L187" s="50" t="n">
        <v>144.973686</v>
      </c>
      <c r="M187" s="50" t="n">
        <v>149.1789</v>
      </c>
      <c r="N187" s="50" t="n">
        <v>1043.352816</v>
      </c>
      <c r="O187" s="50" t="n">
        <v>0</v>
      </c>
      <c r="P187" s="50" t="n">
        <v>0</v>
      </c>
      <c r="Q187" s="51" t="n">
        <v>1043.352816</v>
      </c>
    </row>
    <row r="188" customFormat="false" ht="12.75" hidden="false" customHeight="false" outlineLevel="0" collapsed="false">
      <c r="B188" s="85" t="s">
        <v>27</v>
      </c>
      <c r="C188" s="13" t="n">
        <v>187</v>
      </c>
      <c r="D188" s="50" t="n">
        <v>0</v>
      </c>
      <c r="E188" s="50" t="n">
        <v>0</v>
      </c>
      <c r="F188" s="50" t="n">
        <v>66.244659</v>
      </c>
      <c r="G188" s="50" t="n">
        <v>-131.621711</v>
      </c>
      <c r="H188" s="50" t="n">
        <v>11.214175</v>
      </c>
      <c r="I188" s="50" t="n">
        <v>22.975966</v>
      </c>
      <c r="J188" s="50" t="n">
        <v>36.588846</v>
      </c>
      <c r="K188" s="50" t="n">
        <v>76.606812</v>
      </c>
      <c r="L188" s="50" t="n">
        <v>28.371834</v>
      </c>
      <c r="M188" s="50" t="n">
        <v>78.647244</v>
      </c>
      <c r="N188" s="50" t="n">
        <v>189.027825</v>
      </c>
      <c r="O188" s="50" t="n">
        <v>137.161265</v>
      </c>
      <c r="P188" s="50" t="n">
        <v>0</v>
      </c>
      <c r="Q188" s="51" t="n">
        <v>326.18909</v>
      </c>
    </row>
    <row r="189" customFormat="false" ht="12.75" hidden="false" customHeight="false" outlineLevel="0" collapsed="false">
      <c r="B189" s="85" t="s">
        <v>77</v>
      </c>
      <c r="C189" s="13" t="n">
        <v>188</v>
      </c>
      <c r="D189" s="50" t="n">
        <v>0</v>
      </c>
      <c r="E189" s="50" t="n">
        <v>0</v>
      </c>
      <c r="F189" s="50" t="n">
        <v>-20.947653</v>
      </c>
      <c r="G189" s="50" t="n">
        <v>61.5678</v>
      </c>
      <c r="H189" s="50" t="n">
        <v>-29.647</v>
      </c>
      <c r="I189" s="50" t="n">
        <v>30.496241</v>
      </c>
      <c r="J189" s="50" t="n">
        <v>0</v>
      </c>
      <c r="K189" s="50" t="n">
        <v>90.477958</v>
      </c>
      <c r="L189" s="50" t="n">
        <v>0</v>
      </c>
      <c r="M189" s="50" t="n">
        <v>14.582147</v>
      </c>
      <c r="N189" s="50" t="n">
        <v>146.529493</v>
      </c>
      <c r="O189" s="50" t="n">
        <v>95.009131</v>
      </c>
      <c r="P189" s="50" t="n">
        <v>-157.800075</v>
      </c>
      <c r="Q189" s="51" t="n">
        <v>83.738549</v>
      </c>
    </row>
    <row r="190" customFormat="false" ht="12.75" hidden="false" customHeight="false" outlineLevel="0" collapsed="false">
      <c r="B190" s="85" t="s">
        <v>66</v>
      </c>
      <c r="C190" s="13" t="n">
        <v>189</v>
      </c>
      <c r="D190" s="50" t="n">
        <v>0</v>
      </c>
      <c r="E190" s="50" t="n">
        <v>0</v>
      </c>
      <c r="F190" s="50" t="n">
        <v>4.6757</v>
      </c>
      <c r="G190" s="50" t="n">
        <v>-36.156383</v>
      </c>
      <c r="H190" s="50" t="n">
        <v>-105.096336</v>
      </c>
      <c r="I190" s="50" t="n">
        <v>-21.500342</v>
      </c>
      <c r="J190" s="50" t="n">
        <v>76.027472</v>
      </c>
      <c r="K190" s="50" t="n">
        <v>315.464338</v>
      </c>
      <c r="L190" s="50" t="n">
        <v>0.6229</v>
      </c>
      <c r="M190" s="50" t="n">
        <v>131.93</v>
      </c>
      <c r="N190" s="50" t="n">
        <v>365.967349</v>
      </c>
      <c r="O190" s="50" t="n">
        <v>500.96806</v>
      </c>
      <c r="P190" s="50" t="n">
        <v>0</v>
      </c>
      <c r="Q190" s="51" t="n">
        <v>866.935409</v>
      </c>
    </row>
    <row r="191" customFormat="false" ht="12.75" hidden="false" customHeight="false" outlineLevel="0" collapsed="false">
      <c r="B191" s="85" t="s">
        <v>45</v>
      </c>
      <c r="C191" s="13" t="n">
        <v>190</v>
      </c>
      <c r="D191" s="50" t="n">
        <v>0</v>
      </c>
      <c r="E191" s="50" t="n">
        <v>0</v>
      </c>
      <c r="F191" s="50" t="n">
        <v>4.987536</v>
      </c>
      <c r="G191" s="50" t="n">
        <v>-10.4268</v>
      </c>
      <c r="H191" s="50" t="n">
        <v>4.941166</v>
      </c>
      <c r="I191" s="50" t="n">
        <v>1.475625</v>
      </c>
      <c r="J191" s="50" t="n">
        <v>4.896362</v>
      </c>
      <c r="K191" s="50" t="n">
        <v>9.728812</v>
      </c>
      <c r="L191" s="50" t="n">
        <v>4.832456</v>
      </c>
      <c r="M191" s="50" t="n">
        <v>14.37461</v>
      </c>
      <c r="N191" s="50" t="n">
        <v>34.809767</v>
      </c>
      <c r="O191" s="50" t="n">
        <v>27.58187</v>
      </c>
      <c r="P191" s="50" t="n">
        <v>0</v>
      </c>
      <c r="Q191" s="51" t="n">
        <v>62.391637</v>
      </c>
    </row>
    <row r="192" customFormat="false" ht="12.75" hidden="false" customHeight="false" outlineLevel="0" collapsed="false">
      <c r="B192" s="85" t="s">
        <v>52</v>
      </c>
      <c r="C192" s="13" t="n">
        <v>191</v>
      </c>
      <c r="D192" s="50" t="n">
        <v>0</v>
      </c>
      <c r="E192" s="50" t="n">
        <v>0</v>
      </c>
      <c r="F192" s="50" t="n">
        <v>0</v>
      </c>
      <c r="G192" s="50" t="n">
        <v>0</v>
      </c>
      <c r="H192" s="50" t="n">
        <v>0</v>
      </c>
      <c r="I192" s="50" t="n">
        <v>0</v>
      </c>
      <c r="J192" s="50" t="n">
        <v>0</v>
      </c>
      <c r="K192" s="50" t="n">
        <v>0</v>
      </c>
      <c r="L192" s="50" t="n">
        <v>0</v>
      </c>
      <c r="M192" s="50" t="n">
        <v>0</v>
      </c>
      <c r="N192" s="50" t="n">
        <v>0</v>
      </c>
      <c r="O192" s="50" t="n">
        <v>0</v>
      </c>
      <c r="P192" s="50" t="n">
        <v>0</v>
      </c>
      <c r="Q192" s="51" t="n">
        <v>0</v>
      </c>
    </row>
    <row r="193" customFormat="false" ht="12.75" hidden="false" customHeight="false" outlineLevel="0" collapsed="false">
      <c r="B193" s="85" t="s">
        <v>80</v>
      </c>
      <c r="C193" s="13" t="n">
        <v>192</v>
      </c>
      <c r="D193" s="50" t="n">
        <v>0</v>
      </c>
      <c r="E193" s="50" t="n">
        <v>0</v>
      </c>
      <c r="F193" s="50" t="n">
        <v>-27.9302</v>
      </c>
      <c r="G193" s="50" t="n">
        <v>0</v>
      </c>
      <c r="H193" s="50" t="n">
        <v>0</v>
      </c>
      <c r="I193" s="50" t="n">
        <v>0</v>
      </c>
      <c r="J193" s="50" t="n">
        <v>0</v>
      </c>
      <c r="K193" s="50" t="n">
        <v>0</v>
      </c>
      <c r="L193" s="50" t="n">
        <v>0</v>
      </c>
      <c r="M193" s="50" t="n">
        <v>0</v>
      </c>
      <c r="N193" s="50" t="n">
        <v>-27.9302</v>
      </c>
      <c r="O193" s="50" t="n">
        <v>0</v>
      </c>
      <c r="P193" s="50" t="n">
        <v>0</v>
      </c>
      <c r="Q193" s="51" t="n">
        <v>-27.9302</v>
      </c>
    </row>
    <row r="194" customFormat="false" ht="12.75" hidden="false" customHeight="false" outlineLevel="0" collapsed="false">
      <c r="B194" s="85" t="s">
        <v>49</v>
      </c>
      <c r="C194" s="13" t="n">
        <v>193</v>
      </c>
      <c r="D194" s="50" t="n">
        <v>0</v>
      </c>
      <c r="E194" s="50" t="n">
        <v>0</v>
      </c>
      <c r="F194" s="50" t="n">
        <v>0</v>
      </c>
      <c r="G194" s="50" t="n">
        <v>0</v>
      </c>
      <c r="H194" s="50" t="n">
        <v>0</v>
      </c>
      <c r="I194" s="50" t="n">
        <v>0</v>
      </c>
      <c r="J194" s="50" t="n">
        <v>0</v>
      </c>
      <c r="K194" s="50" t="n">
        <v>0</v>
      </c>
      <c r="L194" s="50" t="n">
        <v>0</v>
      </c>
      <c r="M194" s="50" t="n">
        <v>0</v>
      </c>
      <c r="N194" s="50" t="n">
        <v>0</v>
      </c>
      <c r="O194" s="50" t="n">
        <v>0</v>
      </c>
      <c r="P194" s="50" t="n">
        <v>0</v>
      </c>
      <c r="Q194" s="51" t="n">
        <v>0</v>
      </c>
    </row>
    <row r="195" customFormat="false" ht="12.75" hidden="false" customHeight="false" outlineLevel="0" collapsed="false">
      <c r="B195" s="85" t="s">
        <v>34</v>
      </c>
      <c r="C195" s="13" t="n">
        <v>194</v>
      </c>
      <c r="D195" s="50" t="n">
        <v>0</v>
      </c>
      <c r="E195" s="50" t="n">
        <v>0</v>
      </c>
      <c r="F195" s="50" t="n">
        <v>0</v>
      </c>
      <c r="G195" s="50" t="n">
        <v>0</v>
      </c>
      <c r="H195" s="50" t="n">
        <v>0</v>
      </c>
      <c r="I195" s="50" t="n">
        <v>0</v>
      </c>
      <c r="J195" s="50" t="n">
        <v>0</v>
      </c>
      <c r="K195" s="50" t="n">
        <v>0</v>
      </c>
      <c r="L195" s="50" t="n">
        <v>0</v>
      </c>
      <c r="M195" s="50" t="n">
        <v>0</v>
      </c>
      <c r="N195" s="50" t="n">
        <v>0</v>
      </c>
      <c r="O195" s="50" t="n">
        <v>0</v>
      </c>
      <c r="P195" s="50" t="n">
        <v>0</v>
      </c>
      <c r="Q195" s="51" t="n">
        <v>0</v>
      </c>
    </row>
    <row r="196" customFormat="false" ht="12.75" hidden="false" customHeight="false" outlineLevel="0" collapsed="false">
      <c r="B196" s="85" t="s">
        <v>69</v>
      </c>
      <c r="C196" s="13" t="n">
        <v>195</v>
      </c>
      <c r="D196" s="50" t="n">
        <v>0</v>
      </c>
      <c r="E196" s="50" t="n">
        <v>0</v>
      </c>
      <c r="F196" s="50" t="n">
        <v>0</v>
      </c>
      <c r="G196" s="50" t="n">
        <v>0</v>
      </c>
      <c r="H196" s="50" t="n">
        <v>0</v>
      </c>
      <c r="I196" s="50" t="n">
        <v>0</v>
      </c>
      <c r="J196" s="50" t="n">
        <v>0</v>
      </c>
      <c r="K196" s="50" t="n">
        <v>0</v>
      </c>
      <c r="L196" s="50" t="n">
        <v>0</v>
      </c>
      <c r="M196" s="50" t="n">
        <v>0</v>
      </c>
      <c r="N196" s="50" t="n">
        <v>0</v>
      </c>
      <c r="O196" s="50" t="n">
        <v>0</v>
      </c>
      <c r="P196" s="50" t="n">
        <v>0</v>
      </c>
      <c r="Q196" s="51" t="n">
        <v>0</v>
      </c>
    </row>
    <row r="197" customFormat="false" ht="12.75" hidden="false" customHeight="false" outlineLevel="0" collapsed="false">
      <c r="B197" s="85" t="s">
        <v>72</v>
      </c>
      <c r="C197" s="13" t="n">
        <v>196</v>
      </c>
      <c r="D197" s="50" t="n">
        <v>0</v>
      </c>
      <c r="E197" s="50" t="n">
        <v>0</v>
      </c>
      <c r="F197" s="50" t="n">
        <v>0</v>
      </c>
      <c r="G197" s="50" t="n">
        <v>0</v>
      </c>
      <c r="H197" s="50" t="n">
        <v>0</v>
      </c>
      <c r="I197" s="50" t="n">
        <v>0</v>
      </c>
      <c r="J197" s="50" t="n">
        <v>0</v>
      </c>
      <c r="K197" s="50" t="n">
        <v>0</v>
      </c>
      <c r="L197" s="50" t="n">
        <v>0</v>
      </c>
      <c r="M197" s="50" t="n">
        <v>0</v>
      </c>
      <c r="N197" s="50" t="n">
        <v>0</v>
      </c>
      <c r="O197" s="50" t="n">
        <v>0</v>
      </c>
      <c r="P197" s="50" t="n">
        <v>0</v>
      </c>
      <c r="Q197" s="51" t="n">
        <v>0</v>
      </c>
    </row>
    <row r="198" customFormat="false" ht="12.75" hidden="false" customHeight="false" outlineLevel="0" collapsed="false">
      <c r="B198" s="85" t="s">
        <v>31</v>
      </c>
      <c r="C198" s="13" t="n">
        <v>197</v>
      </c>
      <c r="D198" s="50" t="n">
        <v>0</v>
      </c>
      <c r="E198" s="50" t="n">
        <v>0</v>
      </c>
      <c r="F198" s="50" t="n">
        <v>0</v>
      </c>
      <c r="G198" s="50" t="n">
        <v>0</v>
      </c>
      <c r="H198" s="50" t="n">
        <v>0</v>
      </c>
      <c r="I198" s="50" t="n">
        <v>0</v>
      </c>
      <c r="J198" s="50" t="n">
        <v>0</v>
      </c>
      <c r="K198" s="50" t="n">
        <v>0</v>
      </c>
      <c r="L198" s="50" t="n">
        <v>0</v>
      </c>
      <c r="M198" s="50" t="n">
        <v>0</v>
      </c>
      <c r="N198" s="50" t="n">
        <v>0</v>
      </c>
      <c r="O198" s="50" t="n">
        <v>0</v>
      </c>
      <c r="P198" s="50" t="n">
        <v>0</v>
      </c>
      <c r="Q198" s="51" t="n">
        <v>0</v>
      </c>
    </row>
    <row r="199" customFormat="false" ht="12.75" hidden="false" customHeight="false" outlineLevel="0" collapsed="false">
      <c r="B199" s="85" t="s">
        <v>37</v>
      </c>
      <c r="C199" s="13" t="n">
        <v>198</v>
      </c>
      <c r="D199" s="50" t="n">
        <v>0</v>
      </c>
      <c r="E199" s="50" t="n">
        <v>0</v>
      </c>
      <c r="F199" s="50" t="n">
        <v>0</v>
      </c>
      <c r="G199" s="50" t="n">
        <v>0</v>
      </c>
      <c r="H199" s="50" t="n">
        <v>0</v>
      </c>
      <c r="I199" s="50" t="n">
        <v>0</v>
      </c>
      <c r="J199" s="50" t="n">
        <v>0</v>
      </c>
      <c r="K199" s="50" t="n">
        <v>0</v>
      </c>
      <c r="L199" s="50" t="n">
        <v>0</v>
      </c>
      <c r="M199" s="50" t="n">
        <v>0</v>
      </c>
      <c r="N199" s="50" t="n">
        <v>0</v>
      </c>
      <c r="O199" s="50" t="n">
        <v>0</v>
      </c>
      <c r="P199" s="50" t="n">
        <v>0</v>
      </c>
      <c r="Q199" s="51" t="n">
        <v>0</v>
      </c>
    </row>
    <row r="200" customFormat="false" ht="12.75" hidden="false" customHeight="false" outlineLevel="0" collapsed="false">
      <c r="B200" s="85" t="n">
        <v>0</v>
      </c>
      <c r="C200" s="13" t="n">
        <v>199</v>
      </c>
      <c r="D200" s="50" t="n">
        <v>0</v>
      </c>
      <c r="E200" s="50" t="n">
        <v>0</v>
      </c>
      <c r="F200" s="50" t="n">
        <v>0</v>
      </c>
      <c r="G200" s="50" t="n">
        <v>0</v>
      </c>
      <c r="H200" s="50" t="n">
        <v>0</v>
      </c>
      <c r="I200" s="50" t="n">
        <v>0</v>
      </c>
      <c r="J200" s="50" t="n">
        <v>0</v>
      </c>
      <c r="K200" s="50" t="n">
        <v>0</v>
      </c>
      <c r="L200" s="50" t="n">
        <v>0</v>
      </c>
      <c r="M200" s="50" t="n">
        <v>0</v>
      </c>
      <c r="N200" s="50" t="n">
        <v>0</v>
      </c>
      <c r="O200" s="50" t="n">
        <v>0</v>
      </c>
      <c r="P200" s="50" t="n">
        <v>0</v>
      </c>
      <c r="Q200" s="51" t="n">
        <v>0</v>
      </c>
    </row>
    <row r="201" customFormat="false" ht="12.75" hidden="false" customHeight="false" outlineLevel="0" collapsed="false">
      <c r="B201" s="87" t="n">
        <v>0</v>
      </c>
      <c r="C201" s="64" t="n">
        <v>200</v>
      </c>
      <c r="D201" s="54" t="n">
        <v>0</v>
      </c>
      <c r="E201" s="54" t="n">
        <v>0</v>
      </c>
      <c r="F201" s="54" t="n">
        <v>0</v>
      </c>
      <c r="G201" s="54" t="n">
        <v>0</v>
      </c>
      <c r="H201" s="54" t="n">
        <v>0</v>
      </c>
      <c r="I201" s="54" t="n">
        <v>0</v>
      </c>
      <c r="J201" s="54" t="n">
        <v>0</v>
      </c>
      <c r="K201" s="54" t="n">
        <v>0</v>
      </c>
      <c r="L201" s="54" t="n">
        <v>0</v>
      </c>
      <c r="M201" s="54" t="n">
        <v>0</v>
      </c>
      <c r="N201" s="54" t="n">
        <v>0</v>
      </c>
      <c r="O201" s="54" t="n">
        <v>0</v>
      </c>
      <c r="P201" s="54" t="n">
        <v>0</v>
      </c>
      <c r="Q201" s="55" t="n">
        <v>0</v>
      </c>
    </row>
    <row r="202" customFormat="false" ht="12.75" hidden="false" customHeight="false" outlineLevel="0" collapsed="false">
      <c r="A202" s="0" t="n">
        <v>6</v>
      </c>
      <c r="B202" s="57" t="n">
        <v>36909</v>
      </c>
      <c r="C202" s="58" t="n">
        <v>201</v>
      </c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83"/>
    </row>
    <row r="203" customFormat="false" ht="12.75" hidden="false" customHeight="false" outlineLevel="0" collapsed="false">
      <c r="B203" s="61"/>
      <c r="C203" s="13" t="n">
        <v>202</v>
      </c>
      <c r="D203" s="13"/>
      <c r="E203" s="21" t="s">
        <v>5</v>
      </c>
      <c r="F203" s="21" t="s">
        <v>6</v>
      </c>
      <c r="G203" s="21" t="s">
        <v>7</v>
      </c>
      <c r="H203" s="21" t="s">
        <v>8</v>
      </c>
      <c r="I203" s="21" t="s">
        <v>9</v>
      </c>
      <c r="J203" s="21" t="s">
        <v>10</v>
      </c>
      <c r="K203" s="21" t="s">
        <v>11</v>
      </c>
      <c r="L203" s="21" t="s">
        <v>12</v>
      </c>
      <c r="M203" s="21" t="s">
        <v>13</v>
      </c>
      <c r="N203" s="21" t="s">
        <v>14</v>
      </c>
      <c r="O203" s="21" t="n">
        <v>2002</v>
      </c>
      <c r="P203" s="21" t="s">
        <v>15</v>
      </c>
      <c r="Q203" s="84" t="s">
        <v>16</v>
      </c>
    </row>
    <row r="204" customFormat="false" ht="12.75" hidden="false" customHeight="false" outlineLevel="0" collapsed="false">
      <c r="B204" s="85" t="s">
        <v>107</v>
      </c>
      <c r="C204" s="13" t="n">
        <v>203</v>
      </c>
      <c r="D204" s="13" t="s">
        <v>4</v>
      </c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86"/>
    </row>
    <row r="205" customFormat="false" ht="12.75" hidden="false" customHeight="false" outlineLevel="0" collapsed="false">
      <c r="B205" s="85" t="s">
        <v>19</v>
      </c>
      <c r="C205" s="13" t="n">
        <v>204</v>
      </c>
      <c r="D205" s="50" t="n">
        <v>32387497.0366592</v>
      </c>
      <c r="E205" s="50" t="n">
        <v>52237.25</v>
      </c>
      <c r="F205" s="50" t="n">
        <v>-305403.58</v>
      </c>
      <c r="G205" s="50" t="n">
        <v>861123.52</v>
      </c>
      <c r="H205" s="50" t="n">
        <v>1092954.91</v>
      </c>
      <c r="I205" s="50" t="n">
        <v>422558.06</v>
      </c>
      <c r="J205" s="50" t="n">
        <v>798667.35</v>
      </c>
      <c r="K205" s="50" t="n">
        <v>1180143.64</v>
      </c>
      <c r="L205" s="50" t="n">
        <v>496708.8</v>
      </c>
      <c r="M205" s="50" t="n">
        <v>6006243.47</v>
      </c>
      <c r="N205" s="50" t="n">
        <v>10605233.42</v>
      </c>
      <c r="O205" s="50" t="n">
        <v>4162347.34</v>
      </c>
      <c r="P205" s="50" t="n">
        <v>-1354595</v>
      </c>
      <c r="Q205" s="51" t="n">
        <v>13412985.76</v>
      </c>
    </row>
    <row r="206" customFormat="false" ht="12.75" hidden="false" customHeight="false" outlineLevel="0" collapsed="false">
      <c r="B206" s="85" t="s">
        <v>20</v>
      </c>
      <c r="C206" s="13" t="n">
        <v>205</v>
      </c>
      <c r="D206" s="50" t="n">
        <v>9210025.93102036</v>
      </c>
      <c r="E206" s="50" t="n">
        <v>44576.14</v>
      </c>
      <c r="F206" s="50" t="n">
        <v>27098.32</v>
      </c>
      <c r="G206" s="50" t="n">
        <v>92571.26</v>
      </c>
      <c r="H206" s="50" t="n">
        <v>125442.16</v>
      </c>
      <c r="I206" s="50" t="n">
        <v>89779.46</v>
      </c>
      <c r="J206" s="50" t="n">
        <v>248854.44</v>
      </c>
      <c r="K206" s="50" t="n">
        <v>309114.89</v>
      </c>
      <c r="L206" s="50" t="n">
        <v>109523.87</v>
      </c>
      <c r="M206" s="50" t="n">
        <v>1344034.72</v>
      </c>
      <c r="N206" s="50" t="n">
        <v>2390995.26</v>
      </c>
      <c r="O206" s="50" t="n">
        <v>434696.2</v>
      </c>
      <c r="P206" s="50" t="n">
        <v>111694.11</v>
      </c>
      <c r="Q206" s="51" t="n">
        <v>2937385.57</v>
      </c>
    </row>
    <row r="207" customFormat="false" ht="12.75" hidden="false" customHeight="false" outlineLevel="0" collapsed="false">
      <c r="B207" s="85" t="s">
        <v>108</v>
      </c>
      <c r="C207" s="13" t="n">
        <v>206</v>
      </c>
      <c r="D207" s="50" t="n">
        <v>0</v>
      </c>
      <c r="E207" s="50" t="n">
        <v>0</v>
      </c>
      <c r="F207" s="50" t="n">
        <v>0</v>
      </c>
      <c r="G207" s="50" t="n">
        <v>0</v>
      </c>
      <c r="H207" s="50" t="n">
        <v>0</v>
      </c>
      <c r="I207" s="50" t="n">
        <v>0</v>
      </c>
      <c r="J207" s="50" t="n">
        <v>0</v>
      </c>
      <c r="K207" s="50" t="n">
        <v>0</v>
      </c>
      <c r="L207" s="50" t="n">
        <v>0</v>
      </c>
      <c r="M207" s="50" t="n">
        <v>0</v>
      </c>
      <c r="N207" s="50" t="n">
        <v>0</v>
      </c>
      <c r="O207" s="50" t="n">
        <v>0</v>
      </c>
      <c r="P207" s="50" t="n">
        <v>0</v>
      </c>
      <c r="Q207" s="51" t="n">
        <v>0</v>
      </c>
    </row>
    <row r="208" customFormat="false" ht="12.75" hidden="false" customHeight="false" outlineLevel="0" collapsed="false">
      <c r="B208" s="85" t="s">
        <v>25</v>
      </c>
      <c r="C208" s="13" t="n">
        <v>207</v>
      </c>
      <c r="D208" s="50" t="n">
        <v>7556365.20931264</v>
      </c>
      <c r="E208" s="50" t="n">
        <v>35901.1</v>
      </c>
      <c r="F208" s="50" t="n">
        <v>-138420.4</v>
      </c>
      <c r="G208" s="50" t="n">
        <v>387223.67</v>
      </c>
      <c r="H208" s="50" t="n">
        <v>317099.79</v>
      </c>
      <c r="I208" s="50" t="n">
        <v>198306.23</v>
      </c>
      <c r="J208" s="50" t="n">
        <v>111317.67</v>
      </c>
      <c r="K208" s="50" t="n">
        <v>59806.03</v>
      </c>
      <c r="L208" s="50" t="n">
        <v>229370.58</v>
      </c>
      <c r="M208" s="50" t="n">
        <v>1801603.84</v>
      </c>
      <c r="N208" s="50" t="n">
        <v>3002208.51</v>
      </c>
      <c r="O208" s="50" t="n">
        <v>583899.91</v>
      </c>
      <c r="P208" s="50" t="n">
        <v>311723.64</v>
      </c>
      <c r="Q208" s="51" t="n">
        <v>3897832.06</v>
      </c>
    </row>
    <row r="209" customFormat="false" ht="12.75" hidden="false" customHeight="false" outlineLevel="0" collapsed="false">
      <c r="B209" s="85" t="s">
        <v>29</v>
      </c>
      <c r="C209" s="13" t="n">
        <v>208</v>
      </c>
      <c r="D209" s="50" t="n">
        <v>71160.2240992079</v>
      </c>
      <c r="E209" s="50" t="n">
        <v>5570</v>
      </c>
      <c r="F209" s="50" t="n">
        <v>-15845.18</v>
      </c>
      <c r="G209" s="50" t="n">
        <v>17348.18</v>
      </c>
      <c r="H209" s="50" t="n">
        <v>0</v>
      </c>
      <c r="I209" s="50" t="n">
        <v>0</v>
      </c>
      <c r="J209" s="50" t="n">
        <v>0</v>
      </c>
      <c r="K209" s="50" t="n">
        <v>0</v>
      </c>
      <c r="L209" s="50" t="n">
        <v>0</v>
      </c>
      <c r="M209" s="50" t="n">
        <v>0</v>
      </c>
      <c r="N209" s="50" t="n">
        <v>7073</v>
      </c>
      <c r="O209" s="50" t="n">
        <v>0</v>
      </c>
      <c r="P209" s="50" t="n">
        <v>0</v>
      </c>
      <c r="Q209" s="51" t="n">
        <v>7073</v>
      </c>
    </row>
    <row r="210" customFormat="false" ht="12.75" hidden="false" customHeight="false" outlineLevel="0" collapsed="false">
      <c r="B210" s="85" t="s">
        <v>32</v>
      </c>
      <c r="C210" s="13" t="n">
        <v>209</v>
      </c>
      <c r="D210" s="50" t="n">
        <v>219850.276826375</v>
      </c>
      <c r="E210" s="50" t="n">
        <v>1591.42</v>
      </c>
      <c r="F210" s="50" t="n">
        <v>39613</v>
      </c>
      <c r="G210" s="50" t="n">
        <v>26022.28</v>
      </c>
      <c r="H210" s="50" t="n">
        <v>-8243</v>
      </c>
      <c r="I210" s="50" t="n">
        <v>0</v>
      </c>
      <c r="J210" s="50" t="n">
        <v>0</v>
      </c>
      <c r="K210" s="50" t="n">
        <v>0</v>
      </c>
      <c r="L210" s="50" t="n">
        <v>0</v>
      </c>
      <c r="M210" s="50" t="n">
        <v>0</v>
      </c>
      <c r="N210" s="50" t="n">
        <v>58983.7</v>
      </c>
      <c r="O210" s="50" t="n">
        <v>0</v>
      </c>
      <c r="P210" s="50" t="n">
        <v>0</v>
      </c>
      <c r="Q210" s="51" t="n">
        <v>58983.7</v>
      </c>
    </row>
    <row r="211" customFormat="false" ht="12.75" hidden="false" customHeight="false" outlineLevel="0" collapsed="false">
      <c r="B211" s="85" t="s">
        <v>35</v>
      </c>
      <c r="C211" s="13" t="n">
        <v>210</v>
      </c>
      <c r="D211" s="50" t="n">
        <v>545408.59882489</v>
      </c>
      <c r="E211" s="50" t="n">
        <v>11965.39</v>
      </c>
      <c r="F211" s="50" t="n">
        <v>63.6</v>
      </c>
      <c r="G211" s="50" t="n">
        <v>0</v>
      </c>
      <c r="H211" s="50" t="n">
        <v>49457.71</v>
      </c>
      <c r="I211" s="50" t="n">
        <v>0</v>
      </c>
      <c r="J211" s="50" t="n">
        <v>0</v>
      </c>
      <c r="K211" s="50" t="n">
        <v>0</v>
      </c>
      <c r="L211" s="50" t="n">
        <v>0</v>
      </c>
      <c r="M211" s="50" t="n">
        <v>0</v>
      </c>
      <c r="N211" s="50" t="n">
        <v>61486.7</v>
      </c>
      <c r="O211" s="50" t="n">
        <v>0</v>
      </c>
      <c r="P211" s="50" t="n">
        <v>0</v>
      </c>
      <c r="Q211" s="51" t="n">
        <v>61486.7</v>
      </c>
    </row>
    <row r="212" customFormat="false" ht="12.75" hidden="false" customHeight="false" outlineLevel="0" collapsed="false">
      <c r="B212" s="85" t="s">
        <v>38</v>
      </c>
      <c r="C212" s="13" t="n">
        <v>211</v>
      </c>
      <c r="D212" s="50" t="n">
        <v>0</v>
      </c>
      <c r="E212" s="50" t="n">
        <v>0</v>
      </c>
      <c r="F212" s="50" t="n">
        <v>0</v>
      </c>
      <c r="G212" s="50" t="n">
        <v>0</v>
      </c>
      <c r="H212" s="50" t="n">
        <v>0</v>
      </c>
      <c r="I212" s="50" t="n">
        <v>0</v>
      </c>
      <c r="J212" s="50" t="n">
        <v>0</v>
      </c>
      <c r="K212" s="50" t="n">
        <v>0</v>
      </c>
      <c r="L212" s="50" t="n">
        <v>0</v>
      </c>
      <c r="M212" s="50" t="n">
        <v>0</v>
      </c>
      <c r="N212" s="50" t="n">
        <v>0</v>
      </c>
      <c r="O212" s="50" t="n">
        <v>0</v>
      </c>
      <c r="P212" s="50" t="n">
        <v>0</v>
      </c>
      <c r="Q212" s="51" t="n">
        <v>0</v>
      </c>
    </row>
    <row r="213" customFormat="false" ht="12.75" hidden="false" customHeight="false" outlineLevel="0" collapsed="false">
      <c r="B213" s="85" t="s">
        <v>43</v>
      </c>
      <c r="C213" s="13" t="n">
        <v>212</v>
      </c>
      <c r="D213" s="50" t="n">
        <v>5695575.98088191</v>
      </c>
      <c r="E213" s="50" t="n">
        <v>-30428.86</v>
      </c>
      <c r="F213" s="50" t="n">
        <v>-170074.14</v>
      </c>
      <c r="G213" s="50" t="n">
        <v>47924.19</v>
      </c>
      <c r="H213" s="50" t="n">
        <v>282184.13</v>
      </c>
      <c r="I213" s="50" t="n">
        <v>-76447.34</v>
      </c>
      <c r="J213" s="50" t="n">
        <v>155616.12</v>
      </c>
      <c r="K213" s="50" t="n">
        <v>153935.84</v>
      </c>
      <c r="L213" s="50" t="n">
        <v>-53459.59</v>
      </c>
      <c r="M213" s="50" t="n">
        <v>1095126.77</v>
      </c>
      <c r="N213" s="50" t="n">
        <v>1404377.12</v>
      </c>
      <c r="O213" s="50" t="n">
        <v>1230153.86</v>
      </c>
      <c r="P213" s="50" t="n">
        <v>-2756672.13</v>
      </c>
      <c r="Q213" s="51" t="n">
        <v>-122141.15</v>
      </c>
    </row>
    <row r="214" customFormat="false" ht="12.75" hidden="false" customHeight="false" outlineLevel="0" collapsed="false">
      <c r="B214" s="85" t="s">
        <v>47</v>
      </c>
      <c r="C214" s="13" t="n">
        <v>213</v>
      </c>
      <c r="D214" s="50" t="n">
        <v>490055.568668776</v>
      </c>
      <c r="E214" s="50" t="n">
        <v>0</v>
      </c>
      <c r="F214" s="50" t="n">
        <v>-176277.66</v>
      </c>
      <c r="G214" s="50" t="n">
        <v>52044.55</v>
      </c>
      <c r="H214" s="50" t="n">
        <v>145282</v>
      </c>
      <c r="I214" s="50" t="n">
        <v>17192.81</v>
      </c>
      <c r="J214" s="50" t="n">
        <v>24549.55</v>
      </c>
      <c r="K214" s="50" t="n">
        <v>21338.19</v>
      </c>
      <c r="L214" s="50" t="n">
        <v>-912.12</v>
      </c>
      <c r="M214" s="50" t="n">
        <v>243727.64</v>
      </c>
      <c r="N214" s="50" t="n">
        <v>326944.96</v>
      </c>
      <c r="O214" s="50" t="n">
        <v>515375.49</v>
      </c>
      <c r="P214" s="50" t="n">
        <v>-168651.34</v>
      </c>
      <c r="Q214" s="51" t="n">
        <v>673669.11</v>
      </c>
    </row>
    <row r="215" customFormat="false" ht="12.75" hidden="false" customHeight="false" outlineLevel="0" collapsed="false">
      <c r="B215" s="85" t="s">
        <v>50</v>
      </c>
      <c r="C215" s="13" t="n">
        <v>214</v>
      </c>
      <c r="D215" s="50" t="n">
        <v>0</v>
      </c>
      <c r="E215" s="50" t="n">
        <v>-10344.23</v>
      </c>
      <c r="F215" s="50" t="n">
        <v>71460.61</v>
      </c>
      <c r="G215" s="50" t="n">
        <v>-17384.81</v>
      </c>
      <c r="H215" s="50" t="n">
        <v>16517.74</v>
      </c>
      <c r="I215" s="50" t="n">
        <v>17225.36</v>
      </c>
      <c r="J215" s="50" t="n">
        <v>16366.37</v>
      </c>
      <c r="K215" s="50" t="n">
        <v>0</v>
      </c>
      <c r="L215" s="50" t="n">
        <v>14624.87</v>
      </c>
      <c r="M215" s="50" t="n">
        <v>195333.6</v>
      </c>
      <c r="N215" s="50" t="n">
        <v>303799.51</v>
      </c>
      <c r="O215" s="50" t="n">
        <v>282273.66</v>
      </c>
      <c r="P215" s="50" t="n">
        <v>-177860.85</v>
      </c>
      <c r="Q215" s="51" t="n">
        <v>408212.32</v>
      </c>
    </row>
    <row r="216" customFormat="false" ht="12.75" hidden="false" customHeight="false" outlineLevel="0" collapsed="false">
      <c r="B216" s="85" t="s">
        <v>53</v>
      </c>
      <c r="C216" s="13" t="n">
        <v>215</v>
      </c>
      <c r="D216" s="50" t="n">
        <v>785006.822852625</v>
      </c>
      <c r="E216" s="50" t="n">
        <v>-52994.27</v>
      </c>
      <c r="F216" s="50" t="n">
        <v>-63380.73</v>
      </c>
      <c r="G216" s="50" t="n">
        <v>0</v>
      </c>
      <c r="H216" s="50" t="n">
        <v>0</v>
      </c>
      <c r="I216" s="50" t="n">
        <v>0</v>
      </c>
      <c r="J216" s="50" t="n">
        <v>0</v>
      </c>
      <c r="K216" s="50" t="n">
        <v>0</v>
      </c>
      <c r="L216" s="50" t="n">
        <v>0</v>
      </c>
      <c r="M216" s="50" t="n">
        <v>0</v>
      </c>
      <c r="N216" s="50" t="n">
        <v>-116375</v>
      </c>
      <c r="O216" s="50" t="n">
        <v>0</v>
      </c>
      <c r="P216" s="50" t="n">
        <v>0</v>
      </c>
      <c r="Q216" s="51" t="n">
        <v>-116375</v>
      </c>
    </row>
    <row r="217" customFormat="false" ht="12.75" hidden="false" customHeight="false" outlineLevel="0" collapsed="false">
      <c r="B217" s="85" t="s">
        <v>56</v>
      </c>
      <c r="C217" s="13" t="n">
        <v>216</v>
      </c>
      <c r="D217" s="50" t="n">
        <v>331350.970842206</v>
      </c>
      <c r="E217" s="50" t="n">
        <v>11965.39</v>
      </c>
      <c r="F217" s="50" t="n">
        <v>15877</v>
      </c>
      <c r="G217" s="50" t="n">
        <v>0</v>
      </c>
      <c r="H217" s="50" t="n">
        <v>0</v>
      </c>
      <c r="I217" s="50" t="n">
        <v>0</v>
      </c>
      <c r="J217" s="50" t="n">
        <v>0</v>
      </c>
      <c r="K217" s="50" t="n">
        <v>0</v>
      </c>
      <c r="L217" s="50" t="n">
        <v>0</v>
      </c>
      <c r="M217" s="50" t="n">
        <v>0</v>
      </c>
      <c r="N217" s="50" t="n">
        <v>27842.39</v>
      </c>
      <c r="O217" s="50" t="n">
        <v>0</v>
      </c>
      <c r="P217" s="50" t="n">
        <v>0</v>
      </c>
      <c r="Q217" s="51" t="n">
        <v>27842.39</v>
      </c>
    </row>
    <row r="218" customFormat="false" ht="12.75" hidden="false" customHeight="false" outlineLevel="0" collapsed="false">
      <c r="B218" s="85" t="s">
        <v>59</v>
      </c>
      <c r="C218" s="13" t="n">
        <v>217</v>
      </c>
      <c r="D218" s="50" t="n">
        <v>176316.796275363</v>
      </c>
      <c r="E218" s="50" t="n">
        <v>4784.17</v>
      </c>
      <c r="F218" s="50" t="n">
        <v>0</v>
      </c>
      <c r="G218" s="50" t="n">
        <v>0</v>
      </c>
      <c r="H218" s="50" t="n">
        <v>0</v>
      </c>
      <c r="I218" s="50" t="n">
        <v>0</v>
      </c>
      <c r="J218" s="50" t="n">
        <v>0</v>
      </c>
      <c r="K218" s="50" t="n">
        <v>0</v>
      </c>
      <c r="L218" s="50" t="n">
        <v>0</v>
      </c>
      <c r="M218" s="50" t="n">
        <v>0</v>
      </c>
      <c r="N218" s="50" t="n">
        <v>4784.17</v>
      </c>
      <c r="O218" s="50" t="n">
        <v>0</v>
      </c>
      <c r="P218" s="50" t="n">
        <v>0</v>
      </c>
      <c r="Q218" s="51" t="n">
        <v>4784.17</v>
      </c>
    </row>
    <row r="219" customFormat="false" ht="12.75" hidden="false" customHeight="false" outlineLevel="0" collapsed="false">
      <c r="B219" s="85" t="s">
        <v>109</v>
      </c>
      <c r="C219" s="13" t="n">
        <v>218</v>
      </c>
      <c r="D219" s="50" t="n">
        <v>0</v>
      </c>
      <c r="E219" s="50" t="n">
        <v>0</v>
      </c>
      <c r="F219" s="50" t="n">
        <v>0</v>
      </c>
      <c r="G219" s="50" t="n">
        <v>0</v>
      </c>
      <c r="H219" s="50" t="n">
        <v>0</v>
      </c>
      <c r="I219" s="50" t="n">
        <v>0</v>
      </c>
      <c r="J219" s="50" t="n">
        <v>0</v>
      </c>
      <c r="K219" s="50" t="n">
        <v>0</v>
      </c>
      <c r="L219" s="50" t="n">
        <v>0</v>
      </c>
      <c r="M219" s="50" t="n">
        <v>0</v>
      </c>
      <c r="N219" s="50" t="n">
        <v>0</v>
      </c>
      <c r="O219" s="50" t="n">
        <v>0</v>
      </c>
      <c r="P219" s="50" t="n">
        <v>0</v>
      </c>
      <c r="Q219" s="51" t="n">
        <v>0</v>
      </c>
    </row>
    <row r="220" customFormat="false" ht="12.75" hidden="false" customHeight="false" outlineLevel="0" collapsed="false">
      <c r="B220" s="85" t="s">
        <v>64</v>
      </c>
      <c r="C220" s="13" t="n">
        <v>219</v>
      </c>
      <c r="D220" s="50" t="n">
        <v>11076961.4341901</v>
      </c>
      <c r="E220" s="50" t="n">
        <v>32025.73</v>
      </c>
      <c r="F220" s="50" t="n">
        <v>34135</v>
      </c>
      <c r="G220" s="50" t="n">
        <v>159305.65</v>
      </c>
      <c r="H220" s="50" t="n">
        <v>60589.86</v>
      </c>
      <c r="I220" s="50" t="n">
        <v>109727.19</v>
      </c>
      <c r="J220" s="50" t="n">
        <v>117810</v>
      </c>
      <c r="K220" s="50" t="n">
        <v>396045.87</v>
      </c>
      <c r="L220" s="50" t="n">
        <v>119305.35</v>
      </c>
      <c r="M220" s="50" t="n">
        <v>1132869.25</v>
      </c>
      <c r="N220" s="50" t="n">
        <v>2161813.9</v>
      </c>
      <c r="O220" s="50" t="n">
        <v>440430.9</v>
      </c>
      <c r="P220" s="50" t="n">
        <v>1224408.44</v>
      </c>
      <c r="Q220" s="51" t="n">
        <v>3826653.24</v>
      </c>
    </row>
    <row r="221" customFormat="false" ht="12.75" hidden="false" customHeight="false" outlineLevel="0" collapsed="false">
      <c r="B221" s="85" t="s">
        <v>67</v>
      </c>
      <c r="C221" s="13" t="n">
        <v>220</v>
      </c>
      <c r="D221" s="50" t="n">
        <v>0</v>
      </c>
      <c r="E221" s="50" t="n">
        <v>0</v>
      </c>
      <c r="F221" s="50" t="n">
        <v>0</v>
      </c>
      <c r="G221" s="50" t="n">
        <v>0</v>
      </c>
      <c r="H221" s="50" t="n">
        <v>0</v>
      </c>
      <c r="I221" s="50" t="n">
        <v>0</v>
      </c>
      <c r="J221" s="50" t="n">
        <v>0</v>
      </c>
      <c r="K221" s="50" t="n">
        <v>0</v>
      </c>
      <c r="L221" s="50" t="n">
        <v>0</v>
      </c>
      <c r="M221" s="50" t="n">
        <v>0</v>
      </c>
      <c r="N221" s="50" t="n">
        <v>0</v>
      </c>
      <c r="O221" s="50" t="n">
        <v>0</v>
      </c>
      <c r="P221" s="50" t="n">
        <v>0</v>
      </c>
      <c r="Q221" s="51" t="n">
        <v>0</v>
      </c>
    </row>
    <row r="222" customFormat="false" ht="12.75" hidden="false" customHeight="false" outlineLevel="0" collapsed="false">
      <c r="B222" s="85" t="s">
        <v>70</v>
      </c>
      <c r="C222" s="13" t="n">
        <v>221</v>
      </c>
      <c r="D222" s="50" t="n">
        <v>458251.549666608</v>
      </c>
      <c r="E222" s="50" t="n">
        <v>-14322.77</v>
      </c>
      <c r="F222" s="50" t="n">
        <v>31690.37</v>
      </c>
      <c r="G222" s="50" t="n">
        <v>52044.55</v>
      </c>
      <c r="H222" s="50" t="n">
        <v>0</v>
      </c>
      <c r="I222" s="50" t="n">
        <v>0</v>
      </c>
      <c r="J222" s="50" t="n">
        <v>0</v>
      </c>
      <c r="K222" s="50" t="n">
        <v>0</v>
      </c>
      <c r="L222" s="50" t="n">
        <v>0</v>
      </c>
      <c r="M222" s="50" t="n">
        <v>0</v>
      </c>
      <c r="N222" s="50" t="n">
        <v>69412.15</v>
      </c>
      <c r="O222" s="50" t="n">
        <v>0</v>
      </c>
      <c r="P222" s="50" t="n">
        <v>0</v>
      </c>
      <c r="Q222" s="51" t="n">
        <v>69412.15</v>
      </c>
    </row>
    <row r="223" customFormat="false" ht="12.75" hidden="false" customHeight="false" outlineLevel="0" collapsed="false">
      <c r="B223" s="85" t="s">
        <v>75</v>
      </c>
      <c r="C223" s="13" t="n">
        <v>222</v>
      </c>
      <c r="D223" s="50" t="n">
        <v>3741846.36512595</v>
      </c>
      <c r="E223" s="50" t="n">
        <v>-5773.42</v>
      </c>
      <c r="F223" s="50" t="n">
        <v>38656.63</v>
      </c>
      <c r="G223" s="50" t="n">
        <v>44024</v>
      </c>
      <c r="H223" s="50" t="n">
        <v>104624.52</v>
      </c>
      <c r="I223" s="50" t="n">
        <v>66774.35</v>
      </c>
      <c r="J223" s="50" t="n">
        <v>124153.2</v>
      </c>
      <c r="K223" s="50" t="n">
        <v>239902.82</v>
      </c>
      <c r="L223" s="50" t="n">
        <v>78255.84</v>
      </c>
      <c r="M223" s="50" t="n">
        <v>193547.65</v>
      </c>
      <c r="N223" s="50" t="n">
        <v>884165.59</v>
      </c>
      <c r="O223" s="50" t="n">
        <v>675517.32</v>
      </c>
      <c r="P223" s="50" t="n">
        <v>100763.13</v>
      </c>
      <c r="Q223" s="51" t="n">
        <v>1660446.04</v>
      </c>
    </row>
    <row r="224" customFormat="false" ht="12.75" hidden="false" customHeight="false" outlineLevel="0" collapsed="false">
      <c r="B224" s="85" t="s">
        <v>78</v>
      </c>
      <c r="C224" s="13" t="n">
        <v>223</v>
      </c>
      <c r="D224" s="50" t="n">
        <v>134598.764815884</v>
      </c>
      <c r="E224" s="50" t="n">
        <v>17721.46</v>
      </c>
      <c r="F224" s="50" t="n">
        <v>0</v>
      </c>
      <c r="G224" s="50" t="n">
        <v>0</v>
      </c>
      <c r="H224" s="50" t="n">
        <v>0</v>
      </c>
      <c r="I224" s="50" t="n">
        <v>0</v>
      </c>
      <c r="J224" s="50" t="n">
        <v>0</v>
      </c>
      <c r="K224" s="50" t="n">
        <v>0</v>
      </c>
      <c r="L224" s="50" t="n">
        <v>0</v>
      </c>
      <c r="M224" s="50" t="n">
        <v>0</v>
      </c>
      <c r="N224" s="50" t="n">
        <v>17721.46</v>
      </c>
      <c r="O224" s="50" t="n">
        <v>0</v>
      </c>
      <c r="P224" s="50" t="n">
        <v>0</v>
      </c>
      <c r="Q224" s="51" t="n">
        <v>17721.46</v>
      </c>
    </row>
    <row r="225" customFormat="false" ht="12.75" hidden="false" customHeight="false" outlineLevel="0" collapsed="false">
      <c r="B225" s="85"/>
      <c r="C225" s="13" t="n">
        <v>224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1"/>
    </row>
    <row r="226" customFormat="false" ht="12.75" hidden="false" customHeight="false" outlineLevel="0" collapsed="false">
      <c r="B226" s="85" t="s">
        <v>83</v>
      </c>
      <c r="C226" s="13" t="n">
        <v>225</v>
      </c>
      <c r="D226" s="50" t="s">
        <v>4</v>
      </c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1"/>
    </row>
    <row r="227" customFormat="false" ht="12.75" hidden="false" customHeight="false" outlineLevel="0" collapsed="false">
      <c r="B227" s="85" t="s">
        <v>22</v>
      </c>
      <c r="C227" s="13" t="n">
        <v>226</v>
      </c>
      <c r="D227" s="50" t="n">
        <v>0</v>
      </c>
      <c r="E227" s="50" t="n">
        <v>0</v>
      </c>
      <c r="F227" s="50" t="n">
        <v>0</v>
      </c>
      <c r="G227" s="50" t="n">
        <v>0</v>
      </c>
      <c r="H227" s="50" t="n">
        <v>148.2787</v>
      </c>
      <c r="I227" s="50" t="n">
        <v>152.532589</v>
      </c>
      <c r="J227" s="50" t="n">
        <v>146.9362</v>
      </c>
      <c r="K227" s="50" t="n">
        <v>301.676734</v>
      </c>
      <c r="L227" s="50" t="n">
        <v>145.013829</v>
      </c>
      <c r="M227" s="50" t="n">
        <v>149.219832</v>
      </c>
      <c r="N227" s="50" t="n">
        <v>1043.657884</v>
      </c>
      <c r="O227" s="50" t="n">
        <v>0</v>
      </c>
      <c r="P227" s="50" t="n">
        <v>0</v>
      </c>
      <c r="Q227" s="51" t="n">
        <v>1043.657884</v>
      </c>
    </row>
    <row r="228" customFormat="false" ht="12.75" hidden="false" customHeight="false" outlineLevel="0" collapsed="false">
      <c r="B228" s="85" t="s">
        <v>27</v>
      </c>
      <c r="C228" s="13" t="n">
        <v>227</v>
      </c>
      <c r="D228" s="50" t="n">
        <v>0</v>
      </c>
      <c r="E228" s="50" t="n">
        <v>0</v>
      </c>
      <c r="F228" s="50" t="n">
        <v>10.386016</v>
      </c>
      <c r="G228" s="50" t="n">
        <v>-8.103555</v>
      </c>
      <c r="H228" s="50" t="n">
        <v>-18.438259</v>
      </c>
      <c r="I228" s="50" t="n">
        <v>-7.522809</v>
      </c>
      <c r="J228" s="50" t="n">
        <v>7.2129</v>
      </c>
      <c r="K228" s="50" t="n">
        <v>16.292684</v>
      </c>
      <c r="L228" s="50" t="n">
        <v>-0.623076</v>
      </c>
      <c r="M228" s="50" t="n">
        <v>5.06642</v>
      </c>
      <c r="N228" s="50" t="n">
        <v>4.27032100000001</v>
      </c>
      <c r="O228" s="50" t="n">
        <v>73.330013</v>
      </c>
      <c r="P228" s="50" t="n">
        <v>0</v>
      </c>
      <c r="Q228" s="51" t="n">
        <v>77.600334</v>
      </c>
    </row>
    <row r="229" customFormat="false" ht="12.75" hidden="false" customHeight="false" outlineLevel="0" collapsed="false">
      <c r="B229" s="85" t="s">
        <v>77</v>
      </c>
      <c r="C229" s="13" t="n">
        <v>228</v>
      </c>
      <c r="D229" s="50" t="n">
        <v>0</v>
      </c>
      <c r="E229" s="50" t="n">
        <v>-38675.4396762136</v>
      </c>
      <c r="F229" s="50" t="n">
        <v>-106090.252326578</v>
      </c>
      <c r="G229" s="50" t="n">
        <v>-150474.17504868</v>
      </c>
      <c r="H229" s="50" t="n">
        <v>-149870.398506921</v>
      </c>
      <c r="I229" s="50" t="n">
        <v>-289038.697530089</v>
      </c>
      <c r="J229" s="50" t="n">
        <v>-282421.205070855</v>
      </c>
      <c r="K229" s="50" t="n">
        <v>-620770.605936769</v>
      </c>
      <c r="L229" s="50" t="n">
        <v>-149669.38615519</v>
      </c>
      <c r="M229" s="50" t="n">
        <v>-201455.199288847</v>
      </c>
      <c r="N229" s="50" t="n">
        <v>-1988465.35954014</v>
      </c>
      <c r="O229" s="50" t="n">
        <v>511302.927097398</v>
      </c>
      <c r="P229" s="50" t="n">
        <v>-1038232.56418051</v>
      </c>
      <c r="Q229" s="51" t="n">
        <v>-2515394.99662326</v>
      </c>
    </row>
    <row r="230" customFormat="false" ht="12.75" hidden="false" customHeight="false" outlineLevel="0" collapsed="false">
      <c r="B230" s="85" t="s">
        <v>66</v>
      </c>
      <c r="C230" s="13" t="n">
        <v>229</v>
      </c>
      <c r="D230" s="50" t="n">
        <v>0</v>
      </c>
      <c r="E230" s="50" t="n">
        <v>0</v>
      </c>
      <c r="F230" s="50" t="n">
        <v>-23.258353</v>
      </c>
      <c r="G230" s="50" t="n">
        <v>-36.164154</v>
      </c>
      <c r="H230" s="50" t="n">
        <v>-105.127327</v>
      </c>
      <c r="I230" s="50" t="n">
        <v>-21.507587</v>
      </c>
      <c r="J230" s="50" t="n">
        <v>76.050946</v>
      </c>
      <c r="K230" s="50" t="n">
        <v>315.55172</v>
      </c>
      <c r="L230" s="50" t="n">
        <v>0.623076</v>
      </c>
      <c r="M230" s="50" t="n">
        <v>131.966472</v>
      </c>
      <c r="N230" s="50" t="n">
        <v>338.134793</v>
      </c>
      <c r="O230" s="50" t="n">
        <v>501.105258</v>
      </c>
      <c r="P230" s="50" t="n">
        <v>0</v>
      </c>
      <c r="Q230" s="51" t="n">
        <v>839.240051</v>
      </c>
    </row>
    <row r="231" customFormat="false" ht="12.75" hidden="false" customHeight="false" outlineLevel="0" collapsed="false">
      <c r="B231" s="85" t="s">
        <v>45</v>
      </c>
      <c r="C231" s="13" t="n">
        <v>230</v>
      </c>
      <c r="D231" s="50" t="n">
        <v>0</v>
      </c>
      <c r="E231" s="50" t="n">
        <v>0</v>
      </c>
      <c r="F231" s="50" t="n">
        <v>-19953.54</v>
      </c>
      <c r="G231" s="50" t="n">
        <v>-104290.45</v>
      </c>
      <c r="H231" s="50" t="n">
        <v>49426.23</v>
      </c>
      <c r="I231" s="50" t="n">
        <v>14761.22</v>
      </c>
      <c r="J231" s="50" t="n">
        <v>48978.73</v>
      </c>
      <c r="K231" s="50" t="n">
        <v>97315.08</v>
      </c>
      <c r="L231" s="50" t="n">
        <v>48337.94</v>
      </c>
      <c r="M231" s="50" t="n">
        <v>143785.7</v>
      </c>
      <c r="N231" s="50" t="n">
        <v>278360.91</v>
      </c>
      <c r="O231" s="50" t="n">
        <v>275894.12</v>
      </c>
      <c r="P231" s="50" t="n">
        <v>0</v>
      </c>
      <c r="Q231" s="51" t="n">
        <v>554255.03</v>
      </c>
    </row>
    <row r="232" customFormat="false" ht="12.75" hidden="false" customHeight="false" outlineLevel="0" collapsed="false">
      <c r="B232" s="85" t="s">
        <v>52</v>
      </c>
      <c r="C232" s="13" t="n">
        <v>231</v>
      </c>
      <c r="D232" s="50" t="n">
        <v>0</v>
      </c>
      <c r="E232" s="50" t="n">
        <v>0</v>
      </c>
      <c r="F232" s="50" t="n">
        <v>0</v>
      </c>
      <c r="G232" s="50" t="n">
        <v>0</v>
      </c>
      <c r="H232" s="50" t="n">
        <v>0</v>
      </c>
      <c r="I232" s="50" t="n">
        <v>0</v>
      </c>
      <c r="J232" s="50" t="n">
        <v>0</v>
      </c>
      <c r="K232" s="50" t="n">
        <v>0</v>
      </c>
      <c r="L232" s="50" t="n">
        <v>0</v>
      </c>
      <c r="M232" s="50" t="n">
        <v>0</v>
      </c>
      <c r="N232" s="50" t="n">
        <v>0</v>
      </c>
      <c r="O232" s="50" t="n">
        <v>0</v>
      </c>
      <c r="P232" s="50" t="n">
        <v>0</v>
      </c>
      <c r="Q232" s="51" t="n">
        <v>0</v>
      </c>
    </row>
    <row r="233" customFormat="false" ht="12.75" hidden="false" customHeight="false" outlineLevel="0" collapsed="false">
      <c r="B233" s="85" t="s">
        <v>80</v>
      </c>
      <c r="C233" s="13" t="n">
        <v>232</v>
      </c>
      <c r="D233" s="50" t="n">
        <v>0</v>
      </c>
      <c r="E233" s="50" t="n">
        <v>0</v>
      </c>
      <c r="F233" s="50" t="n">
        <v>-13.967476</v>
      </c>
      <c r="G233" s="50" t="n">
        <v>0</v>
      </c>
      <c r="H233" s="50" t="n">
        <v>0</v>
      </c>
      <c r="I233" s="50" t="n">
        <v>0</v>
      </c>
      <c r="J233" s="50" t="n">
        <v>0</v>
      </c>
      <c r="K233" s="50" t="n">
        <v>0</v>
      </c>
      <c r="L233" s="50" t="n">
        <v>0</v>
      </c>
      <c r="M233" s="50" t="n">
        <v>0</v>
      </c>
      <c r="N233" s="50" t="n">
        <v>-13.967476</v>
      </c>
      <c r="O233" s="50" t="n">
        <v>0</v>
      </c>
      <c r="P233" s="50" t="n">
        <v>0</v>
      </c>
      <c r="Q233" s="51" t="n">
        <v>-13.967476</v>
      </c>
    </row>
    <row r="234" customFormat="false" ht="12.75" hidden="false" customHeight="false" outlineLevel="0" collapsed="false">
      <c r="B234" s="85" t="s">
        <v>49</v>
      </c>
      <c r="C234" s="13" t="n">
        <v>233</v>
      </c>
      <c r="D234" s="50" t="n">
        <v>0</v>
      </c>
      <c r="E234" s="50" t="n">
        <v>0</v>
      </c>
      <c r="F234" s="50" t="n">
        <v>0</v>
      </c>
      <c r="G234" s="50" t="n">
        <v>0</v>
      </c>
      <c r="H234" s="50" t="n">
        <v>0</v>
      </c>
      <c r="I234" s="50" t="n">
        <v>0</v>
      </c>
      <c r="J234" s="50" t="n">
        <v>0</v>
      </c>
      <c r="K234" s="50" t="n">
        <v>0</v>
      </c>
      <c r="L234" s="50" t="n">
        <v>0</v>
      </c>
      <c r="M234" s="50" t="n">
        <v>0</v>
      </c>
      <c r="N234" s="50" t="n">
        <v>0</v>
      </c>
      <c r="O234" s="50" t="n">
        <v>0</v>
      </c>
      <c r="P234" s="50" t="n">
        <v>0</v>
      </c>
      <c r="Q234" s="51" t="n">
        <v>0</v>
      </c>
    </row>
    <row r="235" customFormat="false" ht="12.75" hidden="false" customHeight="false" outlineLevel="0" collapsed="false">
      <c r="B235" s="85" t="s">
        <v>34</v>
      </c>
      <c r="C235" s="13" t="n">
        <v>234</v>
      </c>
      <c r="D235" s="50" t="n">
        <v>0</v>
      </c>
      <c r="E235" s="50" t="n">
        <v>0</v>
      </c>
      <c r="F235" s="50" t="n">
        <v>0</v>
      </c>
      <c r="G235" s="50" t="n">
        <v>0</v>
      </c>
      <c r="H235" s="50" t="n">
        <v>0</v>
      </c>
      <c r="I235" s="50" t="n">
        <v>0</v>
      </c>
      <c r="J235" s="50" t="n">
        <v>0</v>
      </c>
      <c r="K235" s="50" t="n">
        <v>0</v>
      </c>
      <c r="L235" s="50" t="n">
        <v>0</v>
      </c>
      <c r="M235" s="50" t="n">
        <v>0</v>
      </c>
      <c r="N235" s="50" t="n">
        <v>0</v>
      </c>
      <c r="O235" s="50" t="n">
        <v>0</v>
      </c>
      <c r="P235" s="50" t="n">
        <v>0</v>
      </c>
      <c r="Q235" s="51" t="n">
        <v>0</v>
      </c>
    </row>
    <row r="236" customFormat="false" ht="12.75" hidden="false" customHeight="false" outlineLevel="0" collapsed="false">
      <c r="B236" s="85" t="s">
        <v>69</v>
      </c>
      <c r="C236" s="13" t="n">
        <v>235</v>
      </c>
      <c r="D236" s="50" t="n">
        <v>0</v>
      </c>
      <c r="E236" s="50" t="n">
        <v>0</v>
      </c>
      <c r="F236" s="50" t="n">
        <v>0</v>
      </c>
      <c r="G236" s="50" t="n">
        <v>0</v>
      </c>
      <c r="H236" s="50" t="n">
        <v>0</v>
      </c>
      <c r="I236" s="50" t="n">
        <v>0</v>
      </c>
      <c r="J236" s="50" t="n">
        <v>0</v>
      </c>
      <c r="K236" s="50" t="n">
        <v>0</v>
      </c>
      <c r="L236" s="50" t="n">
        <v>0</v>
      </c>
      <c r="M236" s="50" t="n">
        <v>0</v>
      </c>
      <c r="N236" s="50" t="n">
        <v>0</v>
      </c>
      <c r="O236" s="50" t="n">
        <v>0</v>
      </c>
      <c r="P236" s="50" t="n">
        <v>0</v>
      </c>
      <c r="Q236" s="51" t="n">
        <v>0</v>
      </c>
    </row>
    <row r="237" customFormat="false" ht="12.75" hidden="false" customHeight="false" outlineLevel="0" collapsed="false">
      <c r="B237" s="85" t="s">
        <v>72</v>
      </c>
      <c r="C237" s="13" t="n">
        <v>236</v>
      </c>
      <c r="D237" s="50" t="n">
        <v>0</v>
      </c>
      <c r="E237" s="50" t="n">
        <v>0</v>
      </c>
      <c r="F237" s="50" t="n">
        <v>0</v>
      </c>
      <c r="G237" s="50" t="n">
        <v>0</v>
      </c>
      <c r="H237" s="50" t="n">
        <v>0</v>
      </c>
      <c r="I237" s="50" t="n">
        <v>0</v>
      </c>
      <c r="J237" s="50" t="n">
        <v>0</v>
      </c>
      <c r="K237" s="50" t="n">
        <v>0</v>
      </c>
      <c r="L237" s="50" t="n">
        <v>0</v>
      </c>
      <c r="M237" s="50" t="n">
        <v>0</v>
      </c>
      <c r="N237" s="50" t="n">
        <v>0</v>
      </c>
      <c r="O237" s="50" t="n">
        <v>0</v>
      </c>
      <c r="P237" s="50" t="n">
        <v>0</v>
      </c>
      <c r="Q237" s="51" t="n">
        <v>0</v>
      </c>
    </row>
    <row r="238" customFormat="false" ht="12.75" hidden="false" customHeight="false" outlineLevel="0" collapsed="false">
      <c r="B238" s="85" t="s">
        <v>31</v>
      </c>
      <c r="C238" s="13" t="n">
        <v>237</v>
      </c>
      <c r="D238" s="50" t="n">
        <v>0</v>
      </c>
      <c r="E238" s="50" t="n">
        <v>0</v>
      </c>
      <c r="F238" s="50" t="n">
        <v>0</v>
      </c>
      <c r="G238" s="50" t="n">
        <v>0</v>
      </c>
      <c r="H238" s="50" t="n">
        <v>0</v>
      </c>
      <c r="I238" s="50" t="n">
        <v>0</v>
      </c>
      <c r="J238" s="50" t="n">
        <v>0</v>
      </c>
      <c r="K238" s="50" t="n">
        <v>0</v>
      </c>
      <c r="L238" s="50" t="n">
        <v>0</v>
      </c>
      <c r="M238" s="50" t="n">
        <v>0</v>
      </c>
      <c r="N238" s="50" t="n">
        <v>0</v>
      </c>
      <c r="O238" s="50" t="n">
        <v>0</v>
      </c>
      <c r="P238" s="50" t="n">
        <v>0</v>
      </c>
      <c r="Q238" s="51" t="n">
        <v>0</v>
      </c>
    </row>
    <row r="239" customFormat="false" ht="12.75" hidden="false" customHeight="false" outlineLevel="0" collapsed="false">
      <c r="B239" s="85" t="s">
        <v>37</v>
      </c>
      <c r="C239" s="13" t="n">
        <v>238</v>
      </c>
      <c r="D239" s="50" t="n">
        <v>0</v>
      </c>
      <c r="E239" s="50" t="n">
        <v>0</v>
      </c>
      <c r="F239" s="50" t="n">
        <v>0</v>
      </c>
      <c r="G239" s="50" t="n">
        <v>0</v>
      </c>
      <c r="H239" s="50" t="n">
        <v>0</v>
      </c>
      <c r="I239" s="50" t="n">
        <v>0</v>
      </c>
      <c r="J239" s="50" t="n">
        <v>0</v>
      </c>
      <c r="K239" s="50" t="n">
        <v>0</v>
      </c>
      <c r="L239" s="50" t="n">
        <v>0</v>
      </c>
      <c r="M239" s="50" t="n">
        <v>0</v>
      </c>
      <c r="N239" s="50" t="n">
        <v>0</v>
      </c>
      <c r="O239" s="50" t="n">
        <v>0</v>
      </c>
      <c r="P239" s="50" t="n">
        <v>0</v>
      </c>
      <c r="Q239" s="51" t="n">
        <v>0</v>
      </c>
    </row>
    <row r="240" customFormat="false" ht="12.75" hidden="false" customHeight="false" outlineLevel="0" collapsed="false">
      <c r="B240" s="85" t="n">
        <v>0</v>
      </c>
      <c r="C240" s="13" t="n">
        <v>239</v>
      </c>
      <c r="D240" s="50" t="n">
        <v>0</v>
      </c>
      <c r="E240" s="50" t="n">
        <v>0</v>
      </c>
      <c r="F240" s="50" t="n">
        <v>0</v>
      </c>
      <c r="G240" s="50" t="n">
        <v>0</v>
      </c>
      <c r="H240" s="50" t="n">
        <v>0</v>
      </c>
      <c r="I240" s="50" t="n">
        <v>0</v>
      </c>
      <c r="J240" s="50" t="n">
        <v>0</v>
      </c>
      <c r="K240" s="50" t="n">
        <v>0</v>
      </c>
      <c r="L240" s="50" t="n">
        <v>0</v>
      </c>
      <c r="M240" s="50" t="n">
        <v>0</v>
      </c>
      <c r="N240" s="50" t="n">
        <v>0</v>
      </c>
      <c r="O240" s="50" t="n">
        <v>0</v>
      </c>
      <c r="P240" s="50" t="n">
        <v>0</v>
      </c>
      <c r="Q240" s="51" t="n">
        <v>0</v>
      </c>
    </row>
    <row r="241" customFormat="false" ht="12.75" hidden="false" customHeight="false" outlineLevel="0" collapsed="false">
      <c r="B241" s="87" t="n">
        <v>0</v>
      </c>
      <c r="C241" s="64" t="n">
        <v>240</v>
      </c>
      <c r="D241" s="54" t="n">
        <v>0</v>
      </c>
      <c r="E241" s="54" t="n">
        <v>0</v>
      </c>
      <c r="F241" s="54" t="n">
        <v>0</v>
      </c>
      <c r="G241" s="54" t="n">
        <v>0</v>
      </c>
      <c r="H241" s="54" t="n">
        <v>0</v>
      </c>
      <c r="I241" s="54" t="n">
        <v>0</v>
      </c>
      <c r="J241" s="54" t="n">
        <v>0</v>
      </c>
      <c r="K241" s="54" t="n">
        <v>0</v>
      </c>
      <c r="L241" s="54" t="n">
        <v>0</v>
      </c>
      <c r="M241" s="54" t="n">
        <v>0</v>
      </c>
      <c r="N241" s="54" t="n">
        <v>0</v>
      </c>
      <c r="O241" s="54" t="n">
        <v>0</v>
      </c>
      <c r="P241" s="54" t="n">
        <v>0</v>
      </c>
      <c r="Q241" s="55" t="n">
        <v>0</v>
      </c>
    </row>
    <row r="242" customFormat="false" ht="12.75" hidden="false" customHeight="false" outlineLevel="0" collapsed="false">
      <c r="A242" s="0" t="n">
        <v>7</v>
      </c>
      <c r="B242" s="57" t="n">
        <v>36910</v>
      </c>
      <c r="C242" s="58" t="n">
        <v>241</v>
      </c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83"/>
    </row>
    <row r="243" customFormat="false" ht="12.75" hidden="false" customHeight="false" outlineLevel="0" collapsed="false">
      <c r="B243" s="61"/>
      <c r="C243" s="13" t="n">
        <v>242</v>
      </c>
      <c r="D243" s="13"/>
      <c r="E243" s="21" t="s">
        <v>5</v>
      </c>
      <c r="F243" s="21" t="s">
        <v>6</v>
      </c>
      <c r="G243" s="21" t="s">
        <v>7</v>
      </c>
      <c r="H243" s="21" t="s">
        <v>8</v>
      </c>
      <c r="I243" s="21" t="s">
        <v>9</v>
      </c>
      <c r="J243" s="21" t="s">
        <v>10</v>
      </c>
      <c r="K243" s="21" t="s">
        <v>11</v>
      </c>
      <c r="L243" s="21" t="s">
        <v>12</v>
      </c>
      <c r="M243" s="21" t="s">
        <v>13</v>
      </c>
      <c r="N243" s="21" t="s">
        <v>14</v>
      </c>
      <c r="O243" s="21" t="n">
        <v>2002</v>
      </c>
      <c r="P243" s="21" t="s">
        <v>15</v>
      </c>
      <c r="Q243" s="84" t="s">
        <v>16</v>
      </c>
    </row>
    <row r="244" customFormat="false" ht="12.75" hidden="false" customHeight="false" outlineLevel="0" collapsed="false">
      <c r="B244" s="85" t="s">
        <v>107</v>
      </c>
      <c r="C244" s="13" t="n">
        <v>243</v>
      </c>
      <c r="D244" s="13" t="s">
        <v>4</v>
      </c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86"/>
    </row>
    <row r="245" customFormat="false" ht="12.75" hidden="false" customHeight="false" outlineLevel="0" collapsed="false">
      <c r="B245" s="85" t="s">
        <v>19</v>
      </c>
      <c r="C245" s="13" t="n">
        <v>244</v>
      </c>
      <c r="D245" s="50" t="n">
        <v>30391124.2394268</v>
      </c>
      <c r="E245" s="50" t="n">
        <v>-4216.58</v>
      </c>
      <c r="F245" s="50" t="n">
        <v>-231003.67</v>
      </c>
      <c r="G245" s="50" t="n">
        <v>753723.29</v>
      </c>
      <c r="H245" s="50" t="n">
        <v>961092.85</v>
      </c>
      <c r="I245" s="50" t="n">
        <v>594988.23</v>
      </c>
      <c r="J245" s="50" t="n">
        <v>879423.73</v>
      </c>
      <c r="K245" s="50" t="n">
        <v>1249294.33</v>
      </c>
      <c r="L245" s="50" t="n">
        <v>555750.57</v>
      </c>
      <c r="M245" s="50" t="n">
        <v>6156373.37</v>
      </c>
      <c r="N245" s="50" t="n">
        <v>10915426.12</v>
      </c>
      <c r="O245" s="50" t="n">
        <v>4473285.19</v>
      </c>
      <c r="P245" s="50" t="n">
        <v>-1067143.11</v>
      </c>
      <c r="Q245" s="51" t="n">
        <v>14321568.2</v>
      </c>
    </row>
    <row r="246" customFormat="false" ht="12.75" hidden="false" customHeight="false" outlineLevel="0" collapsed="false">
      <c r="B246" s="85" t="s">
        <v>20</v>
      </c>
      <c r="C246" s="13" t="n">
        <v>245</v>
      </c>
      <c r="D246" s="50" t="n">
        <v>6844612.44712186</v>
      </c>
      <c r="E246" s="50" t="n">
        <v>42785.21</v>
      </c>
      <c r="F246" s="50" t="n">
        <v>-52384.19</v>
      </c>
      <c r="G246" s="50" t="n">
        <v>22254.87</v>
      </c>
      <c r="H246" s="50" t="n">
        <v>108053.69</v>
      </c>
      <c r="I246" s="50" t="n">
        <v>72486</v>
      </c>
      <c r="J246" s="50" t="n">
        <v>216305.51</v>
      </c>
      <c r="K246" s="50" t="n">
        <v>241423.9</v>
      </c>
      <c r="L246" s="50" t="n">
        <v>124257.83</v>
      </c>
      <c r="M246" s="50" t="n">
        <v>1394229.29</v>
      </c>
      <c r="N246" s="50" t="n">
        <v>2169412.11</v>
      </c>
      <c r="O246" s="50" t="n">
        <v>501307.61</v>
      </c>
      <c r="P246" s="50" t="n">
        <v>401213.15</v>
      </c>
      <c r="Q246" s="51" t="n">
        <v>3071932.87</v>
      </c>
    </row>
    <row r="247" customFormat="false" ht="12.75" hidden="false" customHeight="false" outlineLevel="0" collapsed="false">
      <c r="B247" s="85" t="s">
        <v>108</v>
      </c>
      <c r="C247" s="13" t="n">
        <v>246</v>
      </c>
      <c r="D247" s="50" t="n">
        <v>0</v>
      </c>
      <c r="E247" s="50" t="n">
        <v>0</v>
      </c>
      <c r="F247" s="50" t="n">
        <v>0</v>
      </c>
      <c r="G247" s="50" t="n">
        <v>0</v>
      </c>
      <c r="H247" s="50" t="n">
        <v>0</v>
      </c>
      <c r="I247" s="50" t="n">
        <v>0</v>
      </c>
      <c r="J247" s="50" t="n">
        <v>0</v>
      </c>
      <c r="K247" s="50" t="n">
        <v>0</v>
      </c>
      <c r="L247" s="50" t="n">
        <v>0</v>
      </c>
      <c r="M247" s="50" t="n">
        <v>0</v>
      </c>
      <c r="N247" s="50" t="n">
        <v>0</v>
      </c>
      <c r="O247" s="50" t="n">
        <v>0</v>
      </c>
      <c r="P247" s="50" t="n">
        <v>0</v>
      </c>
      <c r="Q247" s="51" t="n">
        <v>0</v>
      </c>
    </row>
    <row r="248" customFormat="false" ht="12.75" hidden="false" customHeight="false" outlineLevel="0" collapsed="false">
      <c r="B248" s="85" t="s">
        <v>25</v>
      </c>
      <c r="C248" s="13" t="n">
        <v>247</v>
      </c>
      <c r="D248" s="50" t="n">
        <v>7800806.8039546</v>
      </c>
      <c r="E248" s="50" t="n">
        <v>28617.18</v>
      </c>
      <c r="F248" s="50" t="n">
        <v>-114160.92</v>
      </c>
      <c r="G248" s="50" t="n">
        <v>298282.7</v>
      </c>
      <c r="H248" s="50" t="n">
        <v>332669.69</v>
      </c>
      <c r="I248" s="50" t="n">
        <v>318769.89</v>
      </c>
      <c r="J248" s="50" t="n">
        <v>142477.8</v>
      </c>
      <c r="K248" s="50" t="n">
        <v>127897.69</v>
      </c>
      <c r="L248" s="50" t="n">
        <v>273387</v>
      </c>
      <c r="M248" s="50" t="n">
        <v>1848541.96</v>
      </c>
      <c r="N248" s="50" t="n">
        <v>3256482.99</v>
      </c>
      <c r="O248" s="50" t="n">
        <v>603864.6</v>
      </c>
      <c r="P248" s="50" t="n">
        <v>312333.52</v>
      </c>
      <c r="Q248" s="51" t="n">
        <v>4172681.11</v>
      </c>
    </row>
    <row r="249" customFormat="false" ht="12.75" hidden="false" customHeight="false" outlineLevel="0" collapsed="false">
      <c r="B249" s="85" t="s">
        <v>29</v>
      </c>
      <c r="C249" s="13" t="n">
        <v>248</v>
      </c>
      <c r="D249" s="50" t="n">
        <v>232792.906954027</v>
      </c>
      <c r="E249" s="50" t="n">
        <v>-3183.43</v>
      </c>
      <c r="F249" s="50" t="n">
        <v>15848.63</v>
      </c>
      <c r="G249" s="50" t="n">
        <v>17352.61</v>
      </c>
      <c r="H249" s="50" t="n">
        <v>0</v>
      </c>
      <c r="I249" s="50" t="n">
        <v>0</v>
      </c>
      <c r="J249" s="50" t="n">
        <v>0</v>
      </c>
      <c r="K249" s="50" t="n">
        <v>0</v>
      </c>
      <c r="L249" s="50" t="n">
        <v>0</v>
      </c>
      <c r="M249" s="50" t="n">
        <v>0</v>
      </c>
      <c r="N249" s="50" t="n">
        <v>30017.81</v>
      </c>
      <c r="O249" s="50" t="n">
        <v>0</v>
      </c>
      <c r="P249" s="50" t="n">
        <v>0</v>
      </c>
      <c r="Q249" s="51" t="n">
        <v>30017.81</v>
      </c>
    </row>
    <row r="250" customFormat="false" ht="12.75" hidden="false" customHeight="false" outlineLevel="0" collapsed="false">
      <c r="B250" s="85" t="s">
        <v>32</v>
      </c>
      <c r="C250" s="13" t="n">
        <v>249</v>
      </c>
      <c r="D250" s="50" t="n">
        <v>281553.667741195</v>
      </c>
      <c r="E250" s="50" t="n">
        <v>-9351.32</v>
      </c>
      <c r="F250" s="50" t="n">
        <v>7924.32</v>
      </c>
      <c r="G250" s="50" t="n">
        <v>8676.31</v>
      </c>
      <c r="H250" s="50" t="n">
        <v>-8245.84</v>
      </c>
      <c r="I250" s="50" t="n">
        <v>0</v>
      </c>
      <c r="J250" s="50" t="n">
        <v>0</v>
      </c>
      <c r="K250" s="50" t="n">
        <v>0</v>
      </c>
      <c r="L250" s="50" t="n">
        <v>0</v>
      </c>
      <c r="M250" s="50" t="n">
        <v>0</v>
      </c>
      <c r="N250" s="50" t="n">
        <v>-996.530000000001</v>
      </c>
      <c r="O250" s="50" t="n">
        <v>0</v>
      </c>
      <c r="P250" s="50" t="n">
        <v>0</v>
      </c>
      <c r="Q250" s="51" t="n">
        <v>-996.530000000001</v>
      </c>
    </row>
    <row r="251" customFormat="false" ht="12.75" hidden="false" customHeight="false" outlineLevel="0" collapsed="false">
      <c r="B251" s="85" t="s">
        <v>35</v>
      </c>
      <c r="C251" s="13" t="n">
        <v>250</v>
      </c>
      <c r="D251" s="50" t="n">
        <v>738152.198607212</v>
      </c>
      <c r="E251" s="50" t="n">
        <v>7984.82</v>
      </c>
      <c r="F251" s="50" t="n">
        <v>63.29</v>
      </c>
      <c r="G251" s="50" t="n">
        <v>-34705.22</v>
      </c>
      <c r="H251" s="50" t="n">
        <v>32983.35</v>
      </c>
      <c r="I251" s="50" t="n">
        <v>0</v>
      </c>
      <c r="J251" s="50" t="n">
        <v>0</v>
      </c>
      <c r="K251" s="50" t="n">
        <v>0</v>
      </c>
      <c r="L251" s="50" t="n">
        <v>0</v>
      </c>
      <c r="M251" s="50" t="n">
        <v>0</v>
      </c>
      <c r="N251" s="50" t="n">
        <v>6326.24</v>
      </c>
      <c r="O251" s="50" t="n">
        <v>0</v>
      </c>
      <c r="P251" s="50" t="n">
        <v>0</v>
      </c>
      <c r="Q251" s="51" t="n">
        <v>6326.24</v>
      </c>
    </row>
    <row r="252" customFormat="false" ht="12.75" hidden="false" customHeight="false" outlineLevel="0" collapsed="false">
      <c r="B252" s="85" t="s">
        <v>38</v>
      </c>
      <c r="C252" s="13" t="n">
        <v>251</v>
      </c>
      <c r="D252" s="50" t="n">
        <v>0</v>
      </c>
      <c r="E252" s="50" t="n">
        <v>-3183.43</v>
      </c>
      <c r="F252" s="50" t="n">
        <v>0</v>
      </c>
      <c r="G252" s="50" t="n">
        <v>0</v>
      </c>
      <c r="H252" s="50" t="n">
        <v>0</v>
      </c>
      <c r="I252" s="50" t="n">
        <v>0</v>
      </c>
      <c r="J252" s="50" t="n">
        <v>0</v>
      </c>
      <c r="K252" s="50" t="n">
        <v>0</v>
      </c>
      <c r="L252" s="50" t="n">
        <v>0</v>
      </c>
      <c r="M252" s="50" t="n">
        <v>0</v>
      </c>
      <c r="N252" s="50" t="n">
        <v>-3183.43</v>
      </c>
      <c r="O252" s="50" t="n">
        <v>0</v>
      </c>
      <c r="P252" s="50" t="n">
        <v>0</v>
      </c>
      <c r="Q252" s="51" t="n">
        <v>-3183.43</v>
      </c>
    </row>
    <row r="253" customFormat="false" ht="12.75" hidden="false" customHeight="false" outlineLevel="0" collapsed="false">
      <c r="B253" s="85" t="s">
        <v>43</v>
      </c>
      <c r="C253" s="13" t="n">
        <v>252</v>
      </c>
      <c r="D253" s="50" t="n">
        <v>5748960.68146583</v>
      </c>
      <c r="E253" s="50" t="n">
        <v>-27587.06</v>
      </c>
      <c r="F253" s="50" t="n">
        <v>-119676.58</v>
      </c>
      <c r="G253" s="50" t="n">
        <v>47505.25</v>
      </c>
      <c r="H253" s="50" t="n">
        <v>281929.47</v>
      </c>
      <c r="I253" s="50" t="n">
        <v>-76492.67</v>
      </c>
      <c r="J253" s="50" t="n">
        <v>155709.18</v>
      </c>
      <c r="K253" s="50" t="n">
        <v>154036.56</v>
      </c>
      <c r="L253" s="50" t="n">
        <v>-53493.48</v>
      </c>
      <c r="M253" s="50" t="n">
        <v>1096570.88</v>
      </c>
      <c r="N253" s="50" t="n">
        <v>1458501.55</v>
      </c>
      <c r="O253" s="50" t="n">
        <v>1232175.57</v>
      </c>
      <c r="P253" s="50" t="n">
        <v>-2761946.52</v>
      </c>
      <c r="Q253" s="51" t="n">
        <v>-71269.3999999994</v>
      </c>
    </row>
    <row r="254" customFormat="false" ht="12.75" hidden="false" customHeight="false" outlineLevel="0" collapsed="false">
      <c r="B254" s="85" t="s">
        <v>47</v>
      </c>
      <c r="C254" s="13" t="n">
        <v>253</v>
      </c>
      <c r="D254" s="50" t="n">
        <v>710293.092413211</v>
      </c>
      <c r="E254" s="50" t="n">
        <v>6366.85</v>
      </c>
      <c r="F254" s="50" t="n">
        <v>-128770.15</v>
      </c>
      <c r="G254" s="50" t="n">
        <v>52057.84</v>
      </c>
      <c r="H254" s="50" t="n">
        <v>62874.5</v>
      </c>
      <c r="I254" s="50" t="n">
        <v>51603.87</v>
      </c>
      <c r="J254" s="50" t="n">
        <v>106316.54</v>
      </c>
      <c r="K254" s="50" t="n">
        <v>21352.9</v>
      </c>
      <c r="L254" s="50" t="n">
        <v>13695</v>
      </c>
      <c r="M254" s="50" t="n">
        <v>292815.57</v>
      </c>
      <c r="N254" s="50" t="n">
        <v>478312.92</v>
      </c>
      <c r="O254" s="50" t="n">
        <v>515923.19</v>
      </c>
      <c r="P254" s="50" t="n">
        <v>-168934.09</v>
      </c>
      <c r="Q254" s="51" t="n">
        <v>825302.02</v>
      </c>
    </row>
    <row r="255" customFormat="false" ht="12.75" hidden="false" customHeight="false" outlineLevel="0" collapsed="false">
      <c r="B255" s="85" t="s">
        <v>50</v>
      </c>
      <c r="C255" s="13" t="n">
        <v>254</v>
      </c>
      <c r="D255" s="50" t="n">
        <v>0</v>
      </c>
      <c r="E255" s="50" t="n">
        <v>-12733.71</v>
      </c>
      <c r="F255" s="50" t="n">
        <v>71478.15</v>
      </c>
      <c r="G255" s="50" t="n">
        <v>-17388.87</v>
      </c>
      <c r="H255" s="50" t="n">
        <v>16522.63</v>
      </c>
      <c r="I255" s="50" t="n">
        <v>17232.82</v>
      </c>
      <c r="J255" s="50" t="n">
        <v>16375.8</v>
      </c>
      <c r="K255" s="50" t="n">
        <v>0</v>
      </c>
      <c r="L255" s="50" t="n">
        <v>14638.26</v>
      </c>
      <c r="M255" s="50" t="n">
        <v>195554.44</v>
      </c>
      <c r="N255" s="50" t="n">
        <v>301679.52</v>
      </c>
      <c r="O255" s="50" t="n">
        <v>471209</v>
      </c>
      <c r="P255" s="50" t="n">
        <v>-178186.19</v>
      </c>
      <c r="Q255" s="51" t="n">
        <v>594702.33</v>
      </c>
    </row>
    <row r="256" customFormat="false" ht="12.75" hidden="false" customHeight="false" outlineLevel="0" collapsed="false">
      <c r="B256" s="85" t="s">
        <v>53</v>
      </c>
      <c r="C256" s="13" t="n">
        <v>255</v>
      </c>
      <c r="D256" s="50" t="n">
        <v>852869.039208921</v>
      </c>
      <c r="E256" s="50" t="n">
        <v>-65737.76</v>
      </c>
      <c r="F256" s="50" t="n">
        <v>-31697.27</v>
      </c>
      <c r="G256" s="50" t="n">
        <v>0</v>
      </c>
      <c r="H256" s="50" t="n">
        <v>0</v>
      </c>
      <c r="I256" s="50" t="n">
        <v>0</v>
      </c>
      <c r="J256" s="50" t="n">
        <v>0</v>
      </c>
      <c r="K256" s="50" t="n">
        <v>0</v>
      </c>
      <c r="L256" s="50" t="n">
        <v>0</v>
      </c>
      <c r="M256" s="50" t="n">
        <v>0</v>
      </c>
      <c r="N256" s="50" t="n">
        <v>-97435.03</v>
      </c>
      <c r="O256" s="50" t="n">
        <v>0</v>
      </c>
      <c r="P256" s="50" t="n">
        <v>0</v>
      </c>
      <c r="Q256" s="51" t="n">
        <v>-97435.03</v>
      </c>
    </row>
    <row r="257" customFormat="false" ht="12.75" hidden="false" customHeight="false" outlineLevel="0" collapsed="false">
      <c r="B257" s="85" t="s">
        <v>56</v>
      </c>
      <c r="C257" s="13" t="n">
        <v>256</v>
      </c>
      <c r="D257" s="50" t="n">
        <v>293943.624083502</v>
      </c>
      <c r="E257" s="50" t="n">
        <v>10372.39</v>
      </c>
      <c r="F257" s="50" t="n">
        <v>31.65</v>
      </c>
      <c r="G257" s="50" t="n">
        <v>17352.61</v>
      </c>
      <c r="H257" s="50" t="n">
        <v>0</v>
      </c>
      <c r="I257" s="50" t="n">
        <v>0</v>
      </c>
      <c r="J257" s="50" t="n">
        <v>0</v>
      </c>
      <c r="K257" s="50" t="n">
        <v>0</v>
      </c>
      <c r="L257" s="50" t="n">
        <v>0</v>
      </c>
      <c r="M257" s="50" t="n">
        <v>0</v>
      </c>
      <c r="N257" s="50" t="n">
        <v>27756.65</v>
      </c>
      <c r="O257" s="50" t="n">
        <v>0</v>
      </c>
      <c r="P257" s="50" t="n">
        <v>0</v>
      </c>
      <c r="Q257" s="51" t="n">
        <v>27756.65</v>
      </c>
    </row>
    <row r="258" customFormat="false" ht="12.75" hidden="false" customHeight="false" outlineLevel="0" collapsed="false">
      <c r="B258" s="85" t="s">
        <v>59</v>
      </c>
      <c r="C258" s="13" t="n">
        <v>257</v>
      </c>
      <c r="D258" s="50" t="n">
        <v>139991.874058082</v>
      </c>
      <c r="E258" s="50" t="n">
        <v>5582.48</v>
      </c>
      <c r="F258" s="50" t="n">
        <v>0</v>
      </c>
      <c r="G258" s="50" t="n">
        <v>0</v>
      </c>
      <c r="H258" s="50" t="n">
        <v>0</v>
      </c>
      <c r="I258" s="50" t="n">
        <v>0</v>
      </c>
      <c r="J258" s="50" t="n">
        <v>0</v>
      </c>
      <c r="K258" s="50" t="n">
        <v>0</v>
      </c>
      <c r="L258" s="50" t="n">
        <v>0</v>
      </c>
      <c r="M258" s="50" t="n">
        <v>0</v>
      </c>
      <c r="N258" s="50" t="n">
        <v>5582.48</v>
      </c>
      <c r="O258" s="50" t="n">
        <v>0</v>
      </c>
      <c r="P258" s="50" t="n">
        <v>0</v>
      </c>
      <c r="Q258" s="51" t="n">
        <v>5582.48</v>
      </c>
    </row>
    <row r="259" customFormat="false" ht="12.75" hidden="false" customHeight="false" outlineLevel="0" collapsed="false">
      <c r="B259" s="85" t="s">
        <v>109</v>
      </c>
      <c r="C259" s="13" t="n">
        <v>258</v>
      </c>
      <c r="D259" s="50" t="n">
        <v>0</v>
      </c>
      <c r="E259" s="50" t="n">
        <v>0</v>
      </c>
      <c r="F259" s="50" t="n">
        <v>0</v>
      </c>
      <c r="G259" s="50" t="n">
        <v>0</v>
      </c>
      <c r="H259" s="50" t="n">
        <v>0</v>
      </c>
      <c r="I259" s="50" t="n">
        <v>0</v>
      </c>
      <c r="J259" s="50" t="n">
        <v>0</v>
      </c>
      <c r="K259" s="50" t="n">
        <v>0</v>
      </c>
      <c r="L259" s="50" t="n">
        <v>0</v>
      </c>
      <c r="M259" s="50" t="n">
        <v>0</v>
      </c>
      <c r="N259" s="50" t="n">
        <v>0</v>
      </c>
      <c r="O259" s="50" t="n">
        <v>0</v>
      </c>
      <c r="P259" s="50" t="n">
        <v>0</v>
      </c>
      <c r="Q259" s="51" t="n">
        <v>0</v>
      </c>
    </row>
    <row r="260" customFormat="false" ht="12.75" hidden="false" customHeight="false" outlineLevel="0" collapsed="false">
      <c r="B260" s="85" t="s">
        <v>64</v>
      </c>
      <c r="C260" s="13" t="n">
        <v>259</v>
      </c>
      <c r="D260" s="50" t="n">
        <v>11459435.089342</v>
      </c>
      <c r="E260" s="50" t="n">
        <v>29890.54</v>
      </c>
      <c r="F260" s="50" t="n">
        <v>35290.69</v>
      </c>
      <c r="G260" s="50" t="n">
        <v>141995.13</v>
      </c>
      <c r="H260" s="50" t="n">
        <v>77116.18</v>
      </c>
      <c r="I260" s="50" t="n">
        <v>109779.91</v>
      </c>
      <c r="J260" s="50" t="n">
        <v>134233.42</v>
      </c>
      <c r="K260" s="50" t="n">
        <v>430397.39</v>
      </c>
      <c r="L260" s="50" t="n">
        <v>119419.74</v>
      </c>
      <c r="M260" s="50" t="n">
        <v>1134175.24</v>
      </c>
      <c r="N260" s="50" t="n">
        <v>2212298.24</v>
      </c>
      <c r="O260" s="50" t="n">
        <v>472820.4</v>
      </c>
      <c r="P260" s="50" t="n">
        <v>1226637.12</v>
      </c>
      <c r="Q260" s="51" t="n">
        <v>3911755.76</v>
      </c>
    </row>
    <row r="261" customFormat="false" ht="12.75" hidden="false" customHeight="false" outlineLevel="0" collapsed="false">
      <c r="B261" s="85" t="s">
        <v>67</v>
      </c>
      <c r="C261" s="13" t="n">
        <v>260</v>
      </c>
      <c r="D261" s="50" t="n">
        <v>13716.2851787139</v>
      </c>
      <c r="E261" s="50" t="n">
        <v>-795.86</v>
      </c>
      <c r="F261" s="50" t="n">
        <v>0</v>
      </c>
      <c r="G261" s="50" t="n">
        <v>0</v>
      </c>
      <c r="H261" s="50" t="n">
        <v>0</v>
      </c>
      <c r="I261" s="50" t="n">
        <v>0</v>
      </c>
      <c r="J261" s="50" t="n">
        <v>0</v>
      </c>
      <c r="K261" s="50" t="n">
        <v>0</v>
      </c>
      <c r="L261" s="50" t="n">
        <v>0</v>
      </c>
      <c r="M261" s="50" t="n">
        <v>0</v>
      </c>
      <c r="N261" s="50" t="n">
        <v>-795.86</v>
      </c>
      <c r="O261" s="50" t="n">
        <v>0</v>
      </c>
      <c r="P261" s="50" t="n">
        <v>0</v>
      </c>
      <c r="Q261" s="51" t="n">
        <v>-795.86</v>
      </c>
    </row>
    <row r="262" customFormat="false" ht="12.75" hidden="false" customHeight="false" outlineLevel="0" collapsed="false">
      <c r="B262" s="85" t="s">
        <v>70</v>
      </c>
      <c r="C262" s="13" t="n">
        <v>261</v>
      </c>
      <c r="D262" s="50" t="n">
        <v>666894.327330731</v>
      </c>
      <c r="E262" s="50" t="n">
        <v>-23079.84</v>
      </c>
      <c r="F262" s="50" t="n">
        <v>15848.63</v>
      </c>
      <c r="G262" s="50" t="n">
        <v>86763.06</v>
      </c>
      <c r="H262" s="50" t="n">
        <v>0</v>
      </c>
      <c r="I262" s="50" t="n">
        <v>0</v>
      </c>
      <c r="J262" s="50" t="n">
        <v>0</v>
      </c>
      <c r="K262" s="50" t="n">
        <v>0</v>
      </c>
      <c r="L262" s="50" t="n">
        <v>0</v>
      </c>
      <c r="M262" s="50" t="n">
        <v>0</v>
      </c>
      <c r="N262" s="50" t="n">
        <v>79531.85</v>
      </c>
      <c r="O262" s="50" t="n">
        <v>0</v>
      </c>
      <c r="P262" s="50" t="n">
        <v>0</v>
      </c>
      <c r="Q262" s="51" t="n">
        <v>79531.85</v>
      </c>
    </row>
    <row r="263" customFormat="false" ht="12.75" hidden="false" customHeight="false" outlineLevel="0" collapsed="false">
      <c r="B263" s="85" t="s">
        <v>75</v>
      </c>
      <c r="C263" s="13" t="n">
        <v>262</v>
      </c>
      <c r="D263" s="50" t="n">
        <v>3856060.20535076</v>
      </c>
      <c r="E263" s="50" t="n">
        <v>-5025.44</v>
      </c>
      <c r="F263" s="50" t="n">
        <v>69200.08</v>
      </c>
      <c r="G263" s="50" t="n">
        <v>113577</v>
      </c>
      <c r="H263" s="50" t="n">
        <v>57189.18</v>
      </c>
      <c r="I263" s="50" t="n">
        <v>101608.41</v>
      </c>
      <c r="J263" s="50" t="n">
        <v>108005.48</v>
      </c>
      <c r="K263" s="50" t="n">
        <v>274185.89</v>
      </c>
      <c r="L263" s="50" t="n">
        <v>63846.22</v>
      </c>
      <c r="M263" s="50" t="n">
        <v>194485.99</v>
      </c>
      <c r="N263" s="50" t="n">
        <v>977072.81</v>
      </c>
      <c r="O263" s="50" t="n">
        <v>675984.82</v>
      </c>
      <c r="P263" s="50" t="n">
        <v>101739.9</v>
      </c>
      <c r="Q263" s="51" t="n">
        <v>1754797.53</v>
      </c>
    </row>
    <row r="264" customFormat="false" ht="12.75" hidden="false" customHeight="false" outlineLevel="0" collapsed="false">
      <c r="B264" s="85" t="s">
        <v>78</v>
      </c>
      <c r="C264" s="13" t="n">
        <v>263</v>
      </c>
      <c r="D264" s="50" t="n">
        <v>119549.93026249</v>
      </c>
      <c r="E264" s="50" t="n">
        <v>14861.8</v>
      </c>
      <c r="F264" s="50" t="n">
        <v>0</v>
      </c>
      <c r="G264" s="50" t="n">
        <v>0</v>
      </c>
      <c r="H264" s="50" t="n">
        <v>0</v>
      </c>
      <c r="I264" s="50" t="n">
        <v>0</v>
      </c>
      <c r="J264" s="50" t="n">
        <v>0</v>
      </c>
      <c r="K264" s="50" t="n">
        <v>0</v>
      </c>
      <c r="L264" s="50" t="n">
        <v>0</v>
      </c>
      <c r="M264" s="50" t="n">
        <v>0</v>
      </c>
      <c r="N264" s="50" t="n">
        <v>14861.8</v>
      </c>
      <c r="O264" s="50" t="n">
        <v>0</v>
      </c>
      <c r="P264" s="50" t="n">
        <v>0</v>
      </c>
      <c r="Q264" s="51" t="n">
        <v>14861.8</v>
      </c>
    </row>
    <row r="265" customFormat="false" ht="12.75" hidden="false" customHeight="false" outlineLevel="0" collapsed="false">
      <c r="B265" s="85"/>
      <c r="C265" s="13" t="n">
        <v>264</v>
      </c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1"/>
    </row>
    <row r="266" customFormat="false" ht="12.75" hidden="false" customHeight="false" outlineLevel="0" collapsed="false">
      <c r="B266" s="85" t="s">
        <v>83</v>
      </c>
      <c r="C266" s="13" t="n">
        <v>265</v>
      </c>
      <c r="D266" s="50" t="s">
        <v>4</v>
      </c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1"/>
    </row>
    <row r="267" customFormat="false" ht="12.75" hidden="false" customHeight="false" outlineLevel="0" collapsed="false">
      <c r="B267" s="85" t="s">
        <v>22</v>
      </c>
      <c r="C267" s="13" t="n">
        <v>266</v>
      </c>
      <c r="D267" s="50" t="n">
        <v>0</v>
      </c>
      <c r="E267" s="50" t="n">
        <v>-0.333442850733324</v>
      </c>
      <c r="F267" s="50" t="n">
        <v>-6.2431753657837</v>
      </c>
      <c r="G267" s="50" t="n">
        <v>-3.00558141189497</v>
      </c>
      <c r="H267" s="50" t="n">
        <v>142.697520842271</v>
      </c>
      <c r="I267" s="50" t="n">
        <v>139.064138685541</v>
      </c>
      <c r="J267" s="50" t="n">
        <v>99.1769877627558</v>
      </c>
      <c r="K267" s="50" t="n">
        <v>174.674375556956</v>
      </c>
      <c r="L267" s="50" t="n">
        <v>129.689029936781</v>
      </c>
      <c r="M267" s="50" t="n">
        <v>131.547086330935</v>
      </c>
      <c r="N267" s="50" t="n">
        <v>807.266939486828</v>
      </c>
      <c r="O267" s="50" t="n">
        <v>-244.451948508464</v>
      </c>
      <c r="P267" s="50" t="n">
        <v>-738.187768775569</v>
      </c>
      <c r="Q267" s="51" t="n">
        <v>-175.372777797205</v>
      </c>
    </row>
    <row r="268" customFormat="false" ht="12.75" hidden="false" customHeight="false" outlineLevel="0" collapsed="false">
      <c r="B268" s="85" t="s">
        <v>27</v>
      </c>
      <c r="C268" s="13" t="n">
        <v>267</v>
      </c>
      <c r="D268" s="50" t="n">
        <v>0</v>
      </c>
      <c r="E268" s="50" t="n">
        <v>0</v>
      </c>
      <c r="F268" s="50" t="n">
        <v>-17.551851</v>
      </c>
      <c r="G268" s="50" t="n">
        <v>-7.809434</v>
      </c>
      <c r="H268" s="50" t="n">
        <v>-92.5986</v>
      </c>
      <c r="I268" s="50" t="n">
        <v>-83.812061</v>
      </c>
      <c r="J268" s="50" t="n">
        <v>-66.282153</v>
      </c>
      <c r="K268" s="50" t="n">
        <v>-134.62698</v>
      </c>
      <c r="L268" s="50" t="n">
        <v>-73.187293</v>
      </c>
      <c r="M268" s="50" t="n">
        <v>-98.808897</v>
      </c>
      <c r="N268" s="50" t="n">
        <v>-574.677269</v>
      </c>
      <c r="O268" s="50" t="n">
        <v>30.804355</v>
      </c>
      <c r="P268" s="50" t="n">
        <v>0</v>
      </c>
      <c r="Q268" s="51" t="n">
        <v>-543.872914</v>
      </c>
    </row>
    <row r="269" customFormat="false" ht="12.75" hidden="false" customHeight="false" outlineLevel="0" collapsed="false">
      <c r="B269" s="85" t="s">
        <v>77</v>
      </c>
      <c r="C269" s="13" t="n">
        <v>268</v>
      </c>
      <c r="D269" s="50" t="n">
        <v>0</v>
      </c>
      <c r="E269" s="50" t="n">
        <v>10.5672149464482</v>
      </c>
      <c r="F269" s="50" t="n">
        <v>-48.2468648194586</v>
      </c>
      <c r="G269" s="50" t="n">
        <v>-37.3229576757071</v>
      </c>
      <c r="H269" s="50" t="n">
        <v>-29.719092855997</v>
      </c>
      <c r="I269" s="50" t="n">
        <v>1.5820018223494</v>
      </c>
      <c r="J269" s="50" t="n">
        <v>-28.4863852640903</v>
      </c>
      <c r="K269" s="50" t="n">
        <v>27.9212356156799</v>
      </c>
      <c r="L269" s="50" t="n">
        <v>-15.1621969429274</v>
      </c>
      <c r="M269" s="50" t="n">
        <v>-6.29591498319821</v>
      </c>
      <c r="N269" s="50" t="n">
        <v>-125.162960156901</v>
      </c>
      <c r="O269" s="50" t="n">
        <v>146.272888915478</v>
      </c>
      <c r="P269" s="50" t="n">
        <v>-263.236135956734</v>
      </c>
      <c r="Q269" s="51" t="n">
        <v>-242.126207198157</v>
      </c>
    </row>
    <row r="270" customFormat="false" ht="12.75" hidden="false" customHeight="false" outlineLevel="0" collapsed="false">
      <c r="B270" s="85" t="s">
        <v>66</v>
      </c>
      <c r="C270" s="13" t="n">
        <v>269</v>
      </c>
      <c r="D270" s="50" t="n">
        <v>0</v>
      </c>
      <c r="E270" s="50" t="n">
        <v>0</v>
      </c>
      <c r="F270" s="50" t="n">
        <v>-30.246856</v>
      </c>
      <c r="G270" s="50" t="n">
        <v>-36.171484</v>
      </c>
      <c r="H270" s="50" t="n">
        <v>-105.151163</v>
      </c>
      <c r="I270" s="50" t="n">
        <v>-21.51348</v>
      </c>
      <c r="J270" s="50" t="n">
        <v>76.081885</v>
      </c>
      <c r="K270" s="50" t="n">
        <v>315.74239</v>
      </c>
      <c r="L270" s="50" t="n">
        <v>0.623564</v>
      </c>
      <c r="M270" s="50" t="n">
        <v>132.124765</v>
      </c>
      <c r="N270" s="50" t="n">
        <v>331.489621</v>
      </c>
      <c r="O270" s="50" t="n">
        <v>501.889117</v>
      </c>
      <c r="P270" s="50" t="n">
        <v>0</v>
      </c>
      <c r="Q270" s="51" t="n">
        <v>833.378738</v>
      </c>
    </row>
    <row r="271" customFormat="false" ht="12.75" hidden="false" customHeight="false" outlineLevel="0" collapsed="false">
      <c r="B271" s="85" t="s">
        <v>45</v>
      </c>
      <c r="C271" s="13" t="n">
        <v>270</v>
      </c>
      <c r="D271" s="50" t="n">
        <v>0</v>
      </c>
      <c r="E271" s="50" t="n">
        <v>-1.39063745782776</v>
      </c>
      <c r="F271" s="50" t="n">
        <v>-6.03961681078379</v>
      </c>
      <c r="G271" s="50" t="n">
        <v>-13.411606274695</v>
      </c>
      <c r="H271" s="50" t="n">
        <v>0.28780415038619</v>
      </c>
      <c r="I271" s="50" t="n">
        <v>-3.97891083344185</v>
      </c>
      <c r="J271" s="50" t="n">
        <v>-1.48610657347895</v>
      </c>
      <c r="K271" s="50" t="n">
        <v>-4.84993807307783</v>
      </c>
      <c r="L271" s="50" t="n">
        <v>0.33650761451482</v>
      </c>
      <c r="M271" s="50" t="n">
        <v>4.42539796357057</v>
      </c>
      <c r="N271" s="50" t="n">
        <v>-26.1071062948336</v>
      </c>
      <c r="O271" s="50" t="n">
        <v>27.634821</v>
      </c>
      <c r="P271" s="50" t="n">
        <v>0</v>
      </c>
      <c r="Q271" s="51" t="n">
        <v>1.52771470516642</v>
      </c>
    </row>
    <row r="272" customFormat="false" ht="12.75" hidden="false" customHeight="false" outlineLevel="0" collapsed="false">
      <c r="B272" s="85" t="s">
        <v>52</v>
      </c>
      <c r="C272" s="13" t="n">
        <v>271</v>
      </c>
      <c r="D272" s="50" t="n">
        <v>0</v>
      </c>
      <c r="E272" s="50" t="n">
        <v>0</v>
      </c>
      <c r="F272" s="50" t="n">
        <v>0</v>
      </c>
      <c r="G272" s="50" t="n">
        <v>0</v>
      </c>
      <c r="H272" s="50" t="n">
        <v>0</v>
      </c>
      <c r="I272" s="50" t="n">
        <v>0</v>
      </c>
      <c r="J272" s="50" t="n">
        <v>0</v>
      </c>
      <c r="K272" s="50" t="n">
        <v>0</v>
      </c>
      <c r="L272" s="50" t="n">
        <v>0</v>
      </c>
      <c r="M272" s="50" t="n">
        <v>0</v>
      </c>
      <c r="N272" s="50" t="n">
        <v>0</v>
      </c>
      <c r="O272" s="50" t="n">
        <v>0</v>
      </c>
      <c r="P272" s="50" t="n">
        <v>0</v>
      </c>
      <c r="Q272" s="51" t="n">
        <v>0</v>
      </c>
    </row>
    <row r="273" customFormat="false" ht="12.75" hidden="false" customHeight="false" outlineLevel="0" collapsed="false">
      <c r="B273" s="85" t="s">
        <v>80</v>
      </c>
      <c r="C273" s="13" t="n">
        <v>272</v>
      </c>
      <c r="D273" s="50" t="n">
        <v>0</v>
      </c>
      <c r="E273" s="50" t="n">
        <v>0</v>
      </c>
      <c r="F273" s="50" t="n">
        <v>-13.9698</v>
      </c>
      <c r="G273" s="50" t="n">
        <v>0</v>
      </c>
      <c r="H273" s="50" t="n">
        <v>0</v>
      </c>
      <c r="I273" s="50" t="n">
        <v>0</v>
      </c>
      <c r="J273" s="50" t="n">
        <v>0</v>
      </c>
      <c r="K273" s="50" t="n">
        <v>0</v>
      </c>
      <c r="L273" s="50" t="n">
        <v>0</v>
      </c>
      <c r="M273" s="50" t="n">
        <v>0</v>
      </c>
      <c r="N273" s="50" t="n">
        <v>-13.9698</v>
      </c>
      <c r="O273" s="50" t="n">
        <v>0</v>
      </c>
      <c r="P273" s="50" t="n">
        <v>0</v>
      </c>
      <c r="Q273" s="51" t="n">
        <v>-13.9698</v>
      </c>
    </row>
    <row r="274" customFormat="false" ht="12.75" hidden="false" customHeight="false" outlineLevel="0" collapsed="false">
      <c r="B274" s="85" t="s">
        <v>49</v>
      </c>
      <c r="C274" s="13" t="n">
        <v>273</v>
      </c>
      <c r="D274" s="50" t="n">
        <v>0</v>
      </c>
      <c r="E274" s="50" t="n">
        <v>0</v>
      </c>
      <c r="F274" s="50" t="n">
        <v>-55.879184</v>
      </c>
      <c r="G274" s="50" t="n">
        <v>0</v>
      </c>
      <c r="H274" s="50" t="n">
        <v>0</v>
      </c>
      <c r="I274" s="50" t="n">
        <v>0</v>
      </c>
      <c r="J274" s="50" t="n">
        <v>0</v>
      </c>
      <c r="K274" s="50" t="n">
        <v>0</v>
      </c>
      <c r="L274" s="50" t="n">
        <v>0</v>
      </c>
      <c r="M274" s="50" t="n">
        <v>0</v>
      </c>
      <c r="N274" s="50" t="n">
        <v>-55.879184</v>
      </c>
      <c r="O274" s="50" t="n">
        <v>0</v>
      </c>
      <c r="P274" s="50" t="n">
        <v>0</v>
      </c>
      <c r="Q274" s="51" t="n">
        <v>-55.879184</v>
      </c>
    </row>
    <row r="275" customFormat="false" ht="12.75" hidden="false" customHeight="false" outlineLevel="0" collapsed="false">
      <c r="B275" s="85" t="s">
        <v>34</v>
      </c>
      <c r="C275" s="13" t="n">
        <v>274</v>
      </c>
      <c r="D275" s="50" t="n">
        <v>0</v>
      </c>
      <c r="E275" s="50" t="n">
        <v>0</v>
      </c>
      <c r="F275" s="50" t="n">
        <v>0</v>
      </c>
      <c r="G275" s="50" t="n">
        <v>0</v>
      </c>
      <c r="H275" s="50" t="n">
        <v>0</v>
      </c>
      <c r="I275" s="50" t="n">
        <v>0</v>
      </c>
      <c r="J275" s="50" t="n">
        <v>0</v>
      </c>
      <c r="K275" s="50" t="n">
        <v>0</v>
      </c>
      <c r="L275" s="50" t="n">
        <v>0</v>
      </c>
      <c r="M275" s="50" t="n">
        <v>0</v>
      </c>
      <c r="N275" s="50" t="n">
        <v>0</v>
      </c>
      <c r="O275" s="50" t="n">
        <v>0</v>
      </c>
      <c r="P275" s="50" t="n">
        <v>0</v>
      </c>
      <c r="Q275" s="51" t="n">
        <v>0</v>
      </c>
    </row>
    <row r="276" customFormat="false" ht="12.75" hidden="false" customHeight="false" outlineLevel="0" collapsed="false">
      <c r="B276" s="85" t="s">
        <v>69</v>
      </c>
      <c r="C276" s="13" t="n">
        <v>275</v>
      </c>
      <c r="D276" s="50" t="n">
        <v>0</v>
      </c>
      <c r="E276" s="50" t="n">
        <v>0</v>
      </c>
      <c r="F276" s="50" t="n">
        <v>0</v>
      </c>
      <c r="G276" s="50" t="n">
        <v>0</v>
      </c>
      <c r="H276" s="50" t="n">
        <v>0</v>
      </c>
      <c r="I276" s="50" t="n">
        <v>0</v>
      </c>
      <c r="J276" s="50" t="n">
        <v>0</v>
      </c>
      <c r="K276" s="50" t="n">
        <v>0</v>
      </c>
      <c r="L276" s="50" t="n">
        <v>0</v>
      </c>
      <c r="M276" s="50" t="n">
        <v>0</v>
      </c>
      <c r="N276" s="50" t="n">
        <v>0</v>
      </c>
      <c r="O276" s="50" t="n">
        <v>0</v>
      </c>
      <c r="P276" s="50" t="n">
        <v>0</v>
      </c>
      <c r="Q276" s="51" t="n">
        <v>0</v>
      </c>
    </row>
    <row r="277" customFormat="false" ht="12.75" hidden="false" customHeight="false" outlineLevel="0" collapsed="false">
      <c r="B277" s="85" t="s">
        <v>72</v>
      </c>
      <c r="C277" s="13" t="n">
        <v>276</v>
      </c>
      <c r="D277" s="50" t="n">
        <v>0</v>
      </c>
      <c r="E277" s="50" t="n">
        <v>0</v>
      </c>
      <c r="F277" s="50" t="n">
        <v>0</v>
      </c>
      <c r="G277" s="50" t="n">
        <v>0</v>
      </c>
      <c r="H277" s="50" t="n">
        <v>0</v>
      </c>
      <c r="I277" s="50" t="n">
        <v>0</v>
      </c>
      <c r="J277" s="50" t="n">
        <v>0</v>
      </c>
      <c r="K277" s="50" t="n">
        <v>0</v>
      </c>
      <c r="L277" s="50" t="n">
        <v>0</v>
      </c>
      <c r="M277" s="50" t="n">
        <v>0</v>
      </c>
      <c r="N277" s="50" t="n">
        <v>0</v>
      </c>
      <c r="O277" s="50" t="n">
        <v>0</v>
      </c>
      <c r="P277" s="50" t="n">
        <v>0</v>
      </c>
      <c r="Q277" s="51" t="n">
        <v>0</v>
      </c>
    </row>
    <row r="278" customFormat="false" ht="12.75" hidden="false" customHeight="false" outlineLevel="0" collapsed="false">
      <c r="B278" s="85" t="s">
        <v>31</v>
      </c>
      <c r="C278" s="13" t="n">
        <v>277</v>
      </c>
      <c r="D278" s="50" t="n">
        <v>0</v>
      </c>
      <c r="E278" s="50" t="n">
        <v>0</v>
      </c>
      <c r="F278" s="50" t="n">
        <v>0</v>
      </c>
      <c r="G278" s="50" t="n">
        <v>0</v>
      </c>
      <c r="H278" s="50" t="n">
        <v>0</v>
      </c>
      <c r="I278" s="50" t="n">
        <v>0</v>
      </c>
      <c r="J278" s="50" t="n">
        <v>0</v>
      </c>
      <c r="K278" s="50" t="n">
        <v>0</v>
      </c>
      <c r="L278" s="50" t="n">
        <v>0</v>
      </c>
      <c r="M278" s="50" t="n">
        <v>0</v>
      </c>
      <c r="N278" s="50" t="n">
        <v>0</v>
      </c>
      <c r="O278" s="50" t="n">
        <v>0</v>
      </c>
      <c r="P278" s="50" t="n">
        <v>0</v>
      </c>
      <c r="Q278" s="51" t="n">
        <v>0</v>
      </c>
    </row>
    <row r="279" customFormat="false" ht="12.75" hidden="false" customHeight="false" outlineLevel="0" collapsed="false">
      <c r="B279" s="85" t="s">
        <v>37</v>
      </c>
      <c r="C279" s="13" t="n">
        <v>278</v>
      </c>
      <c r="D279" s="50" t="n">
        <v>0</v>
      </c>
      <c r="E279" s="50" t="n">
        <v>0</v>
      </c>
      <c r="F279" s="50" t="n">
        <v>0</v>
      </c>
      <c r="G279" s="50" t="n">
        <v>0</v>
      </c>
      <c r="H279" s="50" t="n">
        <v>0</v>
      </c>
      <c r="I279" s="50" t="n">
        <v>0</v>
      </c>
      <c r="J279" s="50" t="n">
        <v>0</v>
      </c>
      <c r="K279" s="50" t="n">
        <v>0</v>
      </c>
      <c r="L279" s="50" t="n">
        <v>0</v>
      </c>
      <c r="M279" s="50" t="n">
        <v>0</v>
      </c>
      <c r="N279" s="50" t="n">
        <v>0</v>
      </c>
      <c r="O279" s="50" t="n">
        <v>0</v>
      </c>
      <c r="P279" s="50" t="n">
        <v>0</v>
      </c>
      <c r="Q279" s="51" t="n">
        <v>0</v>
      </c>
    </row>
    <row r="280" customFormat="false" ht="12.75" hidden="false" customHeight="false" outlineLevel="0" collapsed="false">
      <c r="B280" s="85" t="n">
        <v>0</v>
      </c>
      <c r="C280" s="13" t="n">
        <v>279</v>
      </c>
      <c r="D280" s="50" t="n">
        <v>0</v>
      </c>
      <c r="E280" s="50" t="n">
        <v>0</v>
      </c>
      <c r="F280" s="50" t="n">
        <v>0</v>
      </c>
      <c r="G280" s="50" t="n">
        <v>0</v>
      </c>
      <c r="H280" s="50" t="n">
        <v>0</v>
      </c>
      <c r="I280" s="50" t="n">
        <v>0</v>
      </c>
      <c r="J280" s="50" t="n">
        <v>0</v>
      </c>
      <c r="K280" s="50" t="n">
        <v>0</v>
      </c>
      <c r="L280" s="50" t="n">
        <v>0</v>
      </c>
      <c r="M280" s="50" t="n">
        <v>0</v>
      </c>
      <c r="N280" s="50" t="n">
        <v>0</v>
      </c>
      <c r="O280" s="50" t="n">
        <v>0</v>
      </c>
      <c r="P280" s="50" t="n">
        <v>0</v>
      </c>
      <c r="Q280" s="51" t="n">
        <v>0</v>
      </c>
    </row>
    <row r="281" customFormat="false" ht="12.75" hidden="false" customHeight="false" outlineLevel="0" collapsed="false">
      <c r="B281" s="87" t="n">
        <v>0</v>
      </c>
      <c r="C281" s="64" t="n">
        <v>280</v>
      </c>
      <c r="D281" s="54" t="n">
        <v>0</v>
      </c>
      <c r="E281" s="54" t="n">
        <v>0</v>
      </c>
      <c r="F281" s="54" t="n">
        <v>0</v>
      </c>
      <c r="G281" s="54" t="n">
        <v>0</v>
      </c>
      <c r="H281" s="54" t="n">
        <v>0</v>
      </c>
      <c r="I281" s="54" t="n">
        <v>0</v>
      </c>
      <c r="J281" s="54" t="n">
        <v>0</v>
      </c>
      <c r="K281" s="54" t="n">
        <v>0</v>
      </c>
      <c r="L281" s="54" t="n">
        <v>0</v>
      </c>
      <c r="M281" s="54" t="n">
        <v>0</v>
      </c>
      <c r="N281" s="54" t="n">
        <v>0</v>
      </c>
      <c r="O281" s="54" t="n">
        <v>0</v>
      </c>
      <c r="P281" s="54" t="n">
        <v>0</v>
      </c>
      <c r="Q281" s="55" t="n">
        <v>0</v>
      </c>
    </row>
    <row r="282" customFormat="false" ht="12.75" hidden="false" customHeight="false" outlineLevel="0" collapsed="false">
      <c r="A282" s="0" t="n">
        <v>8</v>
      </c>
      <c r="B282" s="57" t="n">
        <v>36913</v>
      </c>
      <c r="C282" s="58" t="n">
        <v>281</v>
      </c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83"/>
    </row>
    <row r="283" customFormat="false" ht="12.75" hidden="false" customHeight="false" outlineLevel="0" collapsed="false">
      <c r="B283" s="61"/>
      <c r="C283" s="13" t="n">
        <v>282</v>
      </c>
      <c r="D283" s="13"/>
      <c r="E283" s="21" t="s">
        <v>5</v>
      </c>
      <c r="F283" s="21" t="s">
        <v>6</v>
      </c>
      <c r="G283" s="21" t="s">
        <v>7</v>
      </c>
      <c r="H283" s="21" t="s">
        <v>8</v>
      </c>
      <c r="I283" s="21" t="s">
        <v>9</v>
      </c>
      <c r="J283" s="21" t="s">
        <v>10</v>
      </c>
      <c r="K283" s="21" t="s">
        <v>11</v>
      </c>
      <c r="L283" s="21" t="s">
        <v>12</v>
      </c>
      <c r="M283" s="21" t="s">
        <v>13</v>
      </c>
      <c r="N283" s="21" t="s">
        <v>14</v>
      </c>
      <c r="O283" s="21" t="n">
        <v>2002</v>
      </c>
      <c r="P283" s="21" t="s">
        <v>15</v>
      </c>
      <c r="Q283" s="84" t="s">
        <v>16</v>
      </c>
    </row>
    <row r="284" customFormat="false" ht="12.75" hidden="false" customHeight="false" outlineLevel="0" collapsed="false">
      <c r="B284" s="85" t="s">
        <v>107</v>
      </c>
      <c r="C284" s="13" t="n">
        <v>283</v>
      </c>
      <c r="D284" s="13" t="s">
        <v>4</v>
      </c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86"/>
    </row>
    <row r="285" customFormat="false" ht="12.75" hidden="false" customHeight="false" outlineLevel="0" collapsed="false">
      <c r="B285" s="85" t="s">
        <v>19</v>
      </c>
      <c r="C285" s="13" t="n">
        <v>284</v>
      </c>
      <c r="D285" s="50" t="n">
        <v>31517093.8498981</v>
      </c>
      <c r="E285" s="50" t="n">
        <v>-49200.65</v>
      </c>
      <c r="F285" s="50" t="n">
        <v>-290681.88</v>
      </c>
      <c r="G285" s="50" t="n">
        <v>893418.65</v>
      </c>
      <c r="H285" s="50" t="n">
        <v>1126873.27</v>
      </c>
      <c r="I285" s="50" t="n">
        <v>608748.66</v>
      </c>
      <c r="J285" s="50" t="n">
        <v>940120.33</v>
      </c>
      <c r="K285" s="50" t="n">
        <v>1446120.67</v>
      </c>
      <c r="L285" s="50" t="n">
        <v>596989.82</v>
      </c>
      <c r="M285" s="50" t="n">
        <v>6191177.04</v>
      </c>
      <c r="N285" s="50" t="n">
        <v>11463565.91</v>
      </c>
      <c r="O285" s="50" t="n">
        <v>4159570.05</v>
      </c>
      <c r="P285" s="50" t="n">
        <v>-1104487.35</v>
      </c>
      <c r="Q285" s="51" t="n">
        <v>14518648.61</v>
      </c>
    </row>
    <row r="286" customFormat="false" ht="12.75" hidden="false" customHeight="false" outlineLevel="0" collapsed="false">
      <c r="B286" s="85" t="s">
        <v>20</v>
      </c>
      <c r="C286" s="13" t="n">
        <v>285</v>
      </c>
      <c r="D286" s="50" t="n">
        <v>6962046.01614752</v>
      </c>
      <c r="E286" s="50" t="n">
        <v>35149.52</v>
      </c>
      <c r="F286" s="50" t="n">
        <v>-54059</v>
      </c>
      <c r="G286" s="50" t="n">
        <v>22513.28</v>
      </c>
      <c r="H286" s="50" t="n">
        <v>140852.68</v>
      </c>
      <c r="I286" s="50" t="n">
        <v>89573.54</v>
      </c>
      <c r="J286" s="50" t="n">
        <v>215925.17</v>
      </c>
      <c r="K286" s="50" t="n">
        <v>275247.57</v>
      </c>
      <c r="L286" s="50" t="n">
        <v>153401.28</v>
      </c>
      <c r="M286" s="50" t="n">
        <v>1394715.76</v>
      </c>
      <c r="N286" s="50" t="n">
        <v>2273319.8</v>
      </c>
      <c r="O286" s="50" t="n">
        <v>500500.7</v>
      </c>
      <c r="P286" s="50" t="n">
        <v>392713.53</v>
      </c>
      <c r="Q286" s="51" t="n">
        <v>3166534.03</v>
      </c>
    </row>
    <row r="287" customFormat="false" ht="12.75" hidden="false" customHeight="false" outlineLevel="0" collapsed="false">
      <c r="B287" s="85" t="s">
        <v>108</v>
      </c>
      <c r="C287" s="13" t="n">
        <v>286</v>
      </c>
      <c r="D287" s="50" t="n">
        <v>0</v>
      </c>
      <c r="E287" s="50" t="n">
        <v>0</v>
      </c>
      <c r="F287" s="50" t="n">
        <v>0</v>
      </c>
      <c r="G287" s="50" t="n">
        <v>0</v>
      </c>
      <c r="H287" s="50" t="n">
        <v>0</v>
      </c>
      <c r="I287" s="50" t="n">
        <v>0</v>
      </c>
      <c r="J287" s="50" t="n">
        <v>0</v>
      </c>
      <c r="K287" s="50" t="n">
        <v>0</v>
      </c>
      <c r="L287" s="50" t="n">
        <v>0</v>
      </c>
      <c r="M287" s="50" t="n">
        <v>0</v>
      </c>
      <c r="N287" s="50" t="n">
        <v>0</v>
      </c>
      <c r="O287" s="50" t="n">
        <v>0</v>
      </c>
      <c r="P287" s="50" t="n">
        <v>0</v>
      </c>
      <c r="Q287" s="51" t="n">
        <v>0</v>
      </c>
    </row>
    <row r="288" customFormat="false" ht="12.75" hidden="false" customHeight="false" outlineLevel="0" collapsed="false">
      <c r="B288" s="85" t="s">
        <v>25</v>
      </c>
      <c r="C288" s="13" t="n">
        <v>287</v>
      </c>
      <c r="D288" s="50" t="n">
        <v>8637749.49305749</v>
      </c>
      <c r="E288" s="50" t="n">
        <v>23320</v>
      </c>
      <c r="F288" s="50" t="n">
        <v>-147887.39</v>
      </c>
      <c r="G288" s="50" t="n">
        <v>387325.85</v>
      </c>
      <c r="H288" s="50" t="n">
        <v>302750.3</v>
      </c>
      <c r="I288" s="50" t="n">
        <v>336442.68</v>
      </c>
      <c r="J288" s="50" t="n">
        <v>190380.69</v>
      </c>
      <c r="K288" s="50" t="n">
        <v>195734.42</v>
      </c>
      <c r="L288" s="50" t="n">
        <v>302896.26</v>
      </c>
      <c r="M288" s="50" t="n">
        <v>1841933.7</v>
      </c>
      <c r="N288" s="50" t="n">
        <v>3432896.51</v>
      </c>
      <c r="O288" s="50" t="n">
        <v>508850</v>
      </c>
      <c r="P288" s="50" t="n">
        <v>312726.54</v>
      </c>
      <c r="Q288" s="51" t="n">
        <v>4254473.05</v>
      </c>
    </row>
    <row r="289" customFormat="false" ht="12.75" hidden="false" customHeight="false" outlineLevel="0" collapsed="false">
      <c r="B289" s="85" t="s">
        <v>29</v>
      </c>
      <c r="C289" s="13" t="n">
        <v>288</v>
      </c>
      <c r="D289" s="50" t="n">
        <v>256250.447760659</v>
      </c>
      <c r="E289" s="50" t="n">
        <v>-2388.8</v>
      </c>
      <c r="F289" s="50" t="n">
        <v>47571.6</v>
      </c>
      <c r="G289" s="50" t="n">
        <v>17362.11</v>
      </c>
      <c r="H289" s="50" t="n">
        <v>0</v>
      </c>
      <c r="I289" s="50" t="n">
        <v>0</v>
      </c>
      <c r="J289" s="50" t="n">
        <v>0</v>
      </c>
      <c r="K289" s="50" t="n">
        <v>0</v>
      </c>
      <c r="L289" s="50" t="n">
        <v>0</v>
      </c>
      <c r="M289" s="50" t="n">
        <v>0</v>
      </c>
      <c r="N289" s="50" t="n">
        <v>62544.91</v>
      </c>
      <c r="O289" s="50" t="n">
        <v>0</v>
      </c>
      <c r="P289" s="50" t="n">
        <v>0</v>
      </c>
      <c r="Q289" s="51" t="n">
        <v>62544.91</v>
      </c>
    </row>
    <row r="290" customFormat="false" ht="12.75" hidden="false" customHeight="false" outlineLevel="0" collapsed="false">
      <c r="B290" s="85" t="s">
        <v>32</v>
      </c>
      <c r="C290" s="13" t="n">
        <v>289</v>
      </c>
      <c r="D290" s="50" t="n">
        <v>295165.757383282</v>
      </c>
      <c r="E290" s="50" t="n">
        <v>-4976.68</v>
      </c>
      <c r="F290" s="50" t="n">
        <v>7928.6</v>
      </c>
      <c r="G290" s="50" t="n">
        <v>8681.06</v>
      </c>
      <c r="H290" s="50" t="n">
        <v>-8250.45</v>
      </c>
      <c r="I290" s="50" t="n">
        <v>0</v>
      </c>
      <c r="J290" s="50" t="n">
        <v>0</v>
      </c>
      <c r="K290" s="50" t="n">
        <v>0</v>
      </c>
      <c r="L290" s="50" t="n">
        <v>0</v>
      </c>
      <c r="M290" s="50" t="n">
        <v>0</v>
      </c>
      <c r="N290" s="50" t="n">
        <v>3382.53</v>
      </c>
      <c r="O290" s="50" t="n">
        <v>0</v>
      </c>
      <c r="P290" s="50" t="n">
        <v>0</v>
      </c>
      <c r="Q290" s="51" t="n">
        <v>3382.53</v>
      </c>
    </row>
    <row r="291" customFormat="false" ht="12.75" hidden="false" customHeight="false" outlineLevel="0" collapsed="false">
      <c r="B291" s="85" t="s">
        <v>35</v>
      </c>
      <c r="C291" s="13" t="n">
        <v>290</v>
      </c>
      <c r="D291" s="50" t="n">
        <v>575633.668146812</v>
      </c>
      <c r="E291" s="50" t="n">
        <v>-3162.29</v>
      </c>
      <c r="F291" s="50" t="n">
        <v>63.38</v>
      </c>
      <c r="G291" s="50" t="n">
        <v>-69448.45</v>
      </c>
      <c r="H291" s="50" t="n">
        <v>33001.8</v>
      </c>
      <c r="I291" s="50" t="n">
        <v>0</v>
      </c>
      <c r="J291" s="50" t="n">
        <v>0</v>
      </c>
      <c r="K291" s="50" t="n">
        <v>0</v>
      </c>
      <c r="L291" s="50" t="n">
        <v>0</v>
      </c>
      <c r="M291" s="50" t="n">
        <v>0</v>
      </c>
      <c r="N291" s="50" t="n">
        <v>-39545.56</v>
      </c>
      <c r="O291" s="50" t="n">
        <v>0</v>
      </c>
      <c r="P291" s="50" t="n">
        <v>0</v>
      </c>
      <c r="Q291" s="51" t="n">
        <v>-39545.56</v>
      </c>
    </row>
    <row r="292" customFormat="false" ht="12.75" hidden="false" customHeight="false" outlineLevel="0" collapsed="false">
      <c r="B292" s="85" t="s">
        <v>38</v>
      </c>
      <c r="C292" s="13" t="n">
        <v>291</v>
      </c>
      <c r="D292" s="50" t="n">
        <v>0</v>
      </c>
      <c r="E292" s="50" t="n">
        <v>-2388.8</v>
      </c>
      <c r="F292" s="50" t="n">
        <v>0</v>
      </c>
      <c r="G292" s="50" t="n">
        <v>0</v>
      </c>
      <c r="H292" s="50" t="n">
        <v>0</v>
      </c>
      <c r="I292" s="50" t="n">
        <v>0</v>
      </c>
      <c r="J292" s="50" t="n">
        <v>0</v>
      </c>
      <c r="K292" s="50" t="n">
        <v>0</v>
      </c>
      <c r="L292" s="50" t="n">
        <v>0</v>
      </c>
      <c r="M292" s="50" t="n">
        <v>0</v>
      </c>
      <c r="N292" s="50" t="n">
        <v>-2388.8</v>
      </c>
      <c r="O292" s="50" t="n">
        <v>0</v>
      </c>
      <c r="P292" s="50" t="n">
        <v>0</v>
      </c>
      <c r="Q292" s="51" t="n">
        <v>-2388.8</v>
      </c>
    </row>
    <row r="293" customFormat="false" ht="12.75" hidden="false" customHeight="false" outlineLevel="0" collapsed="false">
      <c r="B293" s="85" t="s">
        <v>43</v>
      </c>
      <c r="C293" s="13" t="n">
        <v>292</v>
      </c>
      <c r="D293" s="50" t="n">
        <v>5453200.65858335</v>
      </c>
      <c r="E293" s="50" t="n">
        <v>-32584.87</v>
      </c>
      <c r="F293" s="50" t="n">
        <v>-183839.32</v>
      </c>
      <c r="G293" s="50" t="n">
        <v>82462.99</v>
      </c>
      <c r="H293" s="50" t="n">
        <v>315074.23</v>
      </c>
      <c r="I293" s="50" t="n">
        <v>-196986.9</v>
      </c>
      <c r="J293" s="50" t="n">
        <v>155693.07</v>
      </c>
      <c r="K293" s="50" t="n">
        <v>153446.49</v>
      </c>
      <c r="L293" s="50" t="n">
        <v>-53523.78</v>
      </c>
      <c r="M293" s="50" t="n">
        <v>1097139.08</v>
      </c>
      <c r="N293" s="50" t="n">
        <v>1336880.99</v>
      </c>
      <c r="O293" s="50" t="n">
        <v>1045693.69</v>
      </c>
      <c r="P293" s="50" t="n">
        <v>-2760064.36</v>
      </c>
      <c r="Q293" s="51" t="n">
        <v>-377489.680000001</v>
      </c>
    </row>
    <row r="294" customFormat="false" ht="12.75" hidden="false" customHeight="false" outlineLevel="0" collapsed="false">
      <c r="B294" s="85" t="s">
        <v>47</v>
      </c>
      <c r="C294" s="13" t="n">
        <v>293</v>
      </c>
      <c r="D294" s="50" t="n">
        <v>957068.494797305</v>
      </c>
      <c r="E294" s="50" t="n">
        <v>-3185.07</v>
      </c>
      <c r="F294" s="50" t="n">
        <v>-112982.56</v>
      </c>
      <c r="G294" s="50" t="n">
        <v>86810.57</v>
      </c>
      <c r="H294" s="50" t="n">
        <v>145414.17</v>
      </c>
      <c r="I294" s="50" t="n">
        <v>103265.73</v>
      </c>
      <c r="J294" s="50" t="n">
        <v>106377.3</v>
      </c>
      <c r="K294" s="50" t="n">
        <v>55422.76</v>
      </c>
      <c r="L294" s="50" t="n">
        <v>-913.57</v>
      </c>
      <c r="M294" s="50" t="n">
        <v>341842.04</v>
      </c>
      <c r="N294" s="50" t="n">
        <v>722051.37</v>
      </c>
      <c r="O294" s="50" t="n">
        <v>516209.66</v>
      </c>
      <c r="P294" s="50" t="n">
        <v>-168845.24</v>
      </c>
      <c r="Q294" s="51" t="n">
        <v>1069415.79</v>
      </c>
    </row>
    <row r="295" customFormat="false" ht="12.75" hidden="false" customHeight="false" outlineLevel="0" collapsed="false">
      <c r="B295" s="85" t="s">
        <v>50</v>
      </c>
      <c r="C295" s="13" t="n">
        <v>294</v>
      </c>
      <c r="D295" s="50" t="n">
        <v>0</v>
      </c>
      <c r="E295" s="50" t="n">
        <v>-11147.75</v>
      </c>
      <c r="F295" s="50" t="n">
        <v>87420.58</v>
      </c>
      <c r="G295" s="50" t="n">
        <v>-17398.2</v>
      </c>
      <c r="H295" s="50" t="n">
        <v>16531.85</v>
      </c>
      <c r="I295" s="50" t="n">
        <v>17242.47</v>
      </c>
      <c r="J295" s="50" t="n">
        <v>16385.08</v>
      </c>
      <c r="K295" s="50" t="n">
        <v>34110.4</v>
      </c>
      <c r="L295" s="50" t="n">
        <v>29294.55</v>
      </c>
      <c r="M295" s="50" t="n">
        <v>146760.98</v>
      </c>
      <c r="N295" s="50" t="n">
        <v>319199.96</v>
      </c>
      <c r="O295" s="50" t="n">
        <v>471493.49</v>
      </c>
      <c r="P295" s="50" t="n">
        <v>-178211.22</v>
      </c>
      <c r="Q295" s="51" t="n">
        <v>612482.23</v>
      </c>
    </row>
    <row r="296" customFormat="false" ht="12.75" hidden="false" customHeight="false" outlineLevel="0" collapsed="false">
      <c r="B296" s="85" t="s">
        <v>53</v>
      </c>
      <c r="C296" s="13" t="n">
        <v>295</v>
      </c>
      <c r="D296" s="50" t="n">
        <v>644508.231147427</v>
      </c>
      <c r="E296" s="50" t="n">
        <v>-55420.26</v>
      </c>
      <c r="F296" s="50" t="n">
        <v>-4757.16</v>
      </c>
      <c r="G296" s="50" t="n">
        <v>0</v>
      </c>
      <c r="H296" s="50" t="n">
        <v>0</v>
      </c>
      <c r="I296" s="50" t="n">
        <v>0</v>
      </c>
      <c r="J296" s="50" t="n">
        <v>0</v>
      </c>
      <c r="K296" s="50" t="n">
        <v>0</v>
      </c>
      <c r="L296" s="50" t="n">
        <v>0</v>
      </c>
      <c r="M296" s="50" t="n">
        <v>0</v>
      </c>
      <c r="N296" s="50" t="n">
        <v>-60177.42</v>
      </c>
      <c r="O296" s="50" t="n">
        <v>0</v>
      </c>
      <c r="P296" s="50" t="n">
        <v>0</v>
      </c>
      <c r="Q296" s="51" t="n">
        <v>-60177.42</v>
      </c>
    </row>
    <row r="297" customFormat="false" ht="12.75" hidden="false" customHeight="false" outlineLevel="0" collapsed="false">
      <c r="B297" s="85" t="s">
        <v>56</v>
      </c>
      <c r="C297" s="13" t="n">
        <v>296</v>
      </c>
      <c r="D297" s="50" t="n">
        <v>250364.306513636</v>
      </c>
      <c r="E297" s="50" t="n">
        <v>5994.79</v>
      </c>
      <c r="F297" s="50" t="n">
        <v>-15825.51</v>
      </c>
      <c r="G297" s="50" t="n">
        <v>17362.11</v>
      </c>
      <c r="H297" s="50" t="n">
        <v>0</v>
      </c>
      <c r="I297" s="50" t="n">
        <v>0</v>
      </c>
      <c r="J297" s="50" t="n">
        <v>0</v>
      </c>
      <c r="K297" s="50" t="n">
        <v>0</v>
      </c>
      <c r="L297" s="50" t="n">
        <v>0</v>
      </c>
      <c r="M297" s="50" t="n">
        <v>0</v>
      </c>
      <c r="N297" s="50" t="n">
        <v>7531.39</v>
      </c>
      <c r="O297" s="50" t="n">
        <v>0</v>
      </c>
      <c r="P297" s="50" t="n">
        <v>0</v>
      </c>
      <c r="Q297" s="51" t="n">
        <v>7531.39</v>
      </c>
    </row>
    <row r="298" customFormat="false" ht="12.75" hidden="false" customHeight="false" outlineLevel="0" collapsed="false">
      <c r="B298" s="85" t="s">
        <v>59</v>
      </c>
      <c r="C298" s="13" t="n">
        <v>297</v>
      </c>
      <c r="D298" s="50" t="n">
        <v>109414.055223746</v>
      </c>
      <c r="E298" s="50" t="n">
        <v>4787.37</v>
      </c>
      <c r="F298" s="50" t="n">
        <v>0</v>
      </c>
      <c r="G298" s="50" t="n">
        <v>0</v>
      </c>
      <c r="H298" s="50" t="n">
        <v>0</v>
      </c>
      <c r="I298" s="50" t="n">
        <v>0</v>
      </c>
      <c r="J298" s="50" t="n">
        <v>0</v>
      </c>
      <c r="K298" s="50" t="n">
        <v>0</v>
      </c>
      <c r="L298" s="50" t="n">
        <v>0</v>
      </c>
      <c r="M298" s="50" t="n">
        <v>0</v>
      </c>
      <c r="N298" s="50" t="n">
        <v>4787.37</v>
      </c>
      <c r="O298" s="50" t="n">
        <v>0</v>
      </c>
      <c r="P298" s="50" t="n">
        <v>0</v>
      </c>
      <c r="Q298" s="51" t="n">
        <v>4787.37</v>
      </c>
    </row>
    <row r="299" customFormat="false" ht="12.75" hidden="false" customHeight="false" outlineLevel="0" collapsed="false">
      <c r="B299" s="85" t="s">
        <v>109</v>
      </c>
      <c r="C299" s="13" t="n">
        <v>298</v>
      </c>
      <c r="D299" s="50" t="n">
        <v>0</v>
      </c>
      <c r="E299" s="50" t="n">
        <v>0</v>
      </c>
      <c r="F299" s="50" t="n">
        <v>0</v>
      </c>
      <c r="G299" s="50" t="n">
        <v>0</v>
      </c>
      <c r="H299" s="50" t="n">
        <v>0</v>
      </c>
      <c r="I299" s="50" t="n">
        <v>0</v>
      </c>
      <c r="J299" s="50" t="n">
        <v>0</v>
      </c>
      <c r="K299" s="50" t="n">
        <v>0</v>
      </c>
      <c r="L299" s="50" t="n">
        <v>0</v>
      </c>
      <c r="M299" s="50" t="n">
        <v>0</v>
      </c>
      <c r="N299" s="50" t="n">
        <v>0</v>
      </c>
      <c r="O299" s="50" t="n">
        <v>0</v>
      </c>
      <c r="P299" s="50" t="n">
        <v>0</v>
      </c>
      <c r="Q299" s="51" t="n">
        <v>0</v>
      </c>
    </row>
    <row r="300" customFormat="false" ht="12.75" hidden="false" customHeight="false" outlineLevel="0" collapsed="false">
      <c r="B300" s="85" t="s">
        <v>64</v>
      </c>
      <c r="C300" s="13" t="n">
        <v>299</v>
      </c>
      <c r="D300" s="50" t="n">
        <v>11872911.28537</v>
      </c>
      <c r="E300" s="50" t="n">
        <v>24086.41</v>
      </c>
      <c r="F300" s="50" t="n">
        <v>62326.75</v>
      </c>
      <c r="G300" s="50" t="n">
        <v>138563.05</v>
      </c>
      <c r="H300" s="50" t="n">
        <v>106853.69</v>
      </c>
      <c r="I300" s="50" t="n">
        <v>158023.09</v>
      </c>
      <c r="J300" s="50" t="n">
        <v>147386.24</v>
      </c>
      <c r="K300" s="50" t="n">
        <v>491949.64</v>
      </c>
      <c r="L300" s="50" t="n">
        <v>131180.42</v>
      </c>
      <c r="M300" s="50" t="n">
        <v>1173971.85</v>
      </c>
      <c r="N300" s="50" t="n">
        <v>2434341.14</v>
      </c>
      <c r="O300" s="50" t="n">
        <v>440769</v>
      </c>
      <c r="P300" s="50" t="n">
        <v>1196823.82</v>
      </c>
      <c r="Q300" s="51" t="n">
        <v>4071933.96</v>
      </c>
    </row>
    <row r="301" customFormat="false" ht="12.75" hidden="false" customHeight="false" outlineLevel="0" collapsed="false">
      <c r="B301" s="85" t="s">
        <v>67</v>
      </c>
      <c r="C301" s="13" t="n">
        <v>300</v>
      </c>
      <c r="D301" s="50" t="n">
        <v>80806.9713310556</v>
      </c>
      <c r="E301" s="50" t="n">
        <v>-4777.61</v>
      </c>
      <c r="F301" s="50" t="n">
        <v>0</v>
      </c>
      <c r="G301" s="50" t="n">
        <v>0</v>
      </c>
      <c r="H301" s="50" t="n">
        <v>0</v>
      </c>
      <c r="I301" s="50" t="n">
        <v>0</v>
      </c>
      <c r="J301" s="50" t="n">
        <v>0</v>
      </c>
      <c r="K301" s="50" t="n">
        <v>0</v>
      </c>
      <c r="L301" s="50" t="n">
        <v>0</v>
      </c>
      <c r="M301" s="50" t="n">
        <v>0</v>
      </c>
      <c r="N301" s="50" t="n">
        <v>-4777.61</v>
      </c>
      <c r="O301" s="50" t="n">
        <v>0</v>
      </c>
      <c r="P301" s="50" t="n">
        <v>0</v>
      </c>
      <c r="Q301" s="51" t="n">
        <v>-4777.61</v>
      </c>
    </row>
    <row r="302" customFormat="false" ht="12.75" hidden="false" customHeight="false" outlineLevel="0" collapsed="false">
      <c r="B302" s="85" t="s">
        <v>70</v>
      </c>
      <c r="C302" s="13" t="n">
        <v>301</v>
      </c>
      <c r="D302" s="50" t="n">
        <v>724775.922176179</v>
      </c>
      <c r="E302" s="50" t="n">
        <v>-21499.24</v>
      </c>
      <c r="F302" s="50" t="n">
        <v>0</v>
      </c>
      <c r="G302" s="50" t="n">
        <v>86810.57</v>
      </c>
      <c r="H302" s="50" t="n">
        <v>0</v>
      </c>
      <c r="I302" s="50" t="n">
        <v>0</v>
      </c>
      <c r="J302" s="50" t="n">
        <v>0</v>
      </c>
      <c r="K302" s="50" t="n">
        <v>0</v>
      </c>
      <c r="L302" s="50" t="n">
        <v>0</v>
      </c>
      <c r="M302" s="50" t="n">
        <v>0</v>
      </c>
      <c r="N302" s="50" t="n">
        <v>65311.33</v>
      </c>
      <c r="O302" s="50" t="n">
        <v>0</v>
      </c>
      <c r="P302" s="50" t="n">
        <v>0</v>
      </c>
      <c r="Q302" s="51" t="n">
        <v>65311.33</v>
      </c>
    </row>
    <row r="303" customFormat="false" ht="12.75" hidden="false" customHeight="false" outlineLevel="0" collapsed="false">
      <c r="B303" s="85" t="s">
        <v>75</v>
      </c>
      <c r="C303" s="13" t="n">
        <v>302</v>
      </c>
      <c r="D303" s="50" t="n">
        <v>3674056.74023919</v>
      </c>
      <c r="E303" s="50" t="n">
        <v>-4522.37</v>
      </c>
      <c r="F303" s="50" t="n">
        <v>23358.15</v>
      </c>
      <c r="G303" s="50" t="n">
        <v>132373.71</v>
      </c>
      <c r="H303" s="50" t="n">
        <v>74645</v>
      </c>
      <c r="I303" s="50" t="n">
        <v>101188.05</v>
      </c>
      <c r="J303" s="50" t="n">
        <v>107972.78</v>
      </c>
      <c r="K303" s="50" t="n">
        <v>240209.39</v>
      </c>
      <c r="L303" s="50" t="n">
        <v>34654.66</v>
      </c>
      <c r="M303" s="50" t="n">
        <v>194813.63</v>
      </c>
      <c r="N303" s="50" t="n">
        <v>904693</v>
      </c>
      <c r="O303" s="50" t="n">
        <v>676053.51</v>
      </c>
      <c r="P303" s="50" t="n">
        <v>100369.58</v>
      </c>
      <c r="Q303" s="51" t="n">
        <v>1681116.09</v>
      </c>
    </row>
    <row r="304" customFormat="false" ht="12.75" hidden="false" customHeight="false" outlineLevel="0" collapsed="false">
      <c r="B304" s="85" t="s">
        <v>78</v>
      </c>
      <c r="C304" s="13" t="n">
        <v>303</v>
      </c>
      <c r="D304" s="50" t="n">
        <v>74068.8050318261</v>
      </c>
      <c r="E304" s="50" t="n">
        <v>3515</v>
      </c>
      <c r="F304" s="50" t="n">
        <v>0</v>
      </c>
      <c r="G304" s="50" t="n">
        <v>0</v>
      </c>
      <c r="H304" s="50" t="n">
        <v>0</v>
      </c>
      <c r="I304" s="50" t="n">
        <v>0</v>
      </c>
      <c r="J304" s="50" t="n">
        <v>0</v>
      </c>
      <c r="K304" s="50" t="n">
        <v>0</v>
      </c>
      <c r="L304" s="50" t="n">
        <v>0</v>
      </c>
      <c r="M304" s="50" t="n">
        <v>0</v>
      </c>
      <c r="N304" s="50" t="n">
        <v>3515</v>
      </c>
      <c r="O304" s="50" t="n">
        <v>0</v>
      </c>
      <c r="P304" s="50" t="n">
        <v>0</v>
      </c>
      <c r="Q304" s="51" t="n">
        <v>3515</v>
      </c>
    </row>
    <row r="305" customFormat="false" ht="12.75" hidden="false" customHeight="false" outlineLevel="0" collapsed="false">
      <c r="B305" s="85"/>
      <c r="C305" s="13" t="n">
        <v>304</v>
      </c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1"/>
    </row>
    <row r="306" customFormat="false" ht="12.75" hidden="false" customHeight="false" outlineLevel="0" collapsed="false">
      <c r="B306" s="85" t="s">
        <v>83</v>
      </c>
      <c r="C306" s="13" t="n">
        <v>305</v>
      </c>
      <c r="D306" s="50" t="s">
        <v>4</v>
      </c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1"/>
    </row>
    <row r="307" customFormat="false" ht="12.75" hidden="false" customHeight="false" outlineLevel="0" collapsed="false">
      <c r="B307" s="85" t="s">
        <v>22</v>
      </c>
      <c r="C307" s="13" t="n">
        <v>306</v>
      </c>
      <c r="D307" s="50" t="n">
        <v>0</v>
      </c>
      <c r="E307" s="50" t="n">
        <v>-0.0989688936660718</v>
      </c>
      <c r="F307" s="50" t="n">
        <v>-5.71935325967633</v>
      </c>
      <c r="G307" s="50" t="n">
        <v>-3.21031709511275</v>
      </c>
      <c r="H307" s="50" t="n">
        <v>142.956589678067</v>
      </c>
      <c r="I307" s="50" t="n">
        <v>139.276456568872</v>
      </c>
      <c r="J307" s="50" t="n">
        <v>99.9606078770453</v>
      </c>
      <c r="K307" s="50" t="n">
        <v>175.71242986027</v>
      </c>
      <c r="L307" s="50" t="n">
        <v>129.93094960212</v>
      </c>
      <c r="M307" s="50" t="n">
        <v>131.940125799618</v>
      </c>
      <c r="N307" s="50" t="n">
        <v>810.748520137538</v>
      </c>
      <c r="O307" s="50" t="n">
        <v>-242.972675042737</v>
      </c>
      <c r="P307" s="50" t="n">
        <v>-728.247498801274</v>
      </c>
      <c r="Q307" s="51" t="n">
        <v>-160.471653706473</v>
      </c>
    </row>
    <row r="308" customFormat="false" ht="12.75" hidden="false" customHeight="false" outlineLevel="0" collapsed="false">
      <c r="B308" s="85" t="s">
        <v>27</v>
      </c>
      <c r="C308" s="13" t="n">
        <v>307</v>
      </c>
      <c r="D308" s="50" t="n">
        <v>0</v>
      </c>
      <c r="E308" s="50" t="n">
        <v>0</v>
      </c>
      <c r="F308" s="50" t="n">
        <v>24.369665</v>
      </c>
      <c r="G308" s="50" t="n">
        <v>-7.767876</v>
      </c>
      <c r="H308" s="50" t="n">
        <v>-92.647924</v>
      </c>
      <c r="I308" s="50" t="n">
        <v>-83.858721</v>
      </c>
      <c r="J308" s="50" t="n">
        <v>-66.319231</v>
      </c>
      <c r="K308" s="50" t="n">
        <v>-134.703844</v>
      </c>
      <c r="L308" s="50" t="n">
        <v>-73.230956</v>
      </c>
      <c r="M308" s="50" t="n">
        <v>-98.87013</v>
      </c>
      <c r="N308" s="50" t="n">
        <v>-533.029017</v>
      </c>
      <c r="O308" s="50" t="n">
        <v>30.823558</v>
      </c>
      <c r="P308" s="50" t="n">
        <v>0</v>
      </c>
      <c r="Q308" s="51" t="n">
        <v>-502.205459</v>
      </c>
    </row>
    <row r="309" customFormat="false" ht="12.75" hidden="false" customHeight="false" outlineLevel="0" collapsed="false">
      <c r="B309" s="85" t="s">
        <v>77</v>
      </c>
      <c r="C309" s="13" t="n">
        <v>308</v>
      </c>
      <c r="D309" s="50" t="n">
        <v>0</v>
      </c>
      <c r="E309" s="50" t="n">
        <v>8.75894180039692</v>
      </c>
      <c r="F309" s="50" t="n">
        <v>-21.6889801527098</v>
      </c>
      <c r="G309" s="50" t="n">
        <v>-37.6263595914783</v>
      </c>
      <c r="H309" s="50" t="n">
        <v>-29.7218446475407</v>
      </c>
      <c r="I309" s="50" t="n">
        <v>1.8195150790213</v>
      </c>
      <c r="J309" s="50" t="n">
        <v>-28.2261905787079</v>
      </c>
      <c r="K309" s="50" t="n">
        <v>28.1561569545946</v>
      </c>
      <c r="L309" s="50" t="n">
        <v>-15.0323576564158</v>
      </c>
      <c r="M309" s="50" t="n">
        <v>-6.26099841795611</v>
      </c>
      <c r="N309" s="50" t="n">
        <v>-99.8221172107958</v>
      </c>
      <c r="O309" s="50" t="n">
        <v>146.846498506895</v>
      </c>
      <c r="P309" s="50" t="n">
        <v>-260.873213055009</v>
      </c>
      <c r="Q309" s="51" t="n">
        <v>-213.84883175891</v>
      </c>
    </row>
    <row r="310" customFormat="false" ht="12.75" hidden="false" customHeight="false" outlineLevel="0" collapsed="false">
      <c r="B310" s="85" t="s">
        <v>66</v>
      </c>
      <c r="C310" s="13" t="n">
        <v>309</v>
      </c>
      <c r="D310" s="50" t="n">
        <v>0</v>
      </c>
      <c r="E310" s="50" t="n">
        <v>0</v>
      </c>
      <c r="F310" s="50" t="n">
        <v>-44.23787</v>
      </c>
      <c r="G310" s="50" t="n">
        <v>-36.191032</v>
      </c>
      <c r="H310" s="50" t="n">
        <v>-120.0463</v>
      </c>
      <c r="I310" s="50" t="n">
        <v>-36.791389</v>
      </c>
      <c r="J310" s="50" t="n">
        <v>61.416624</v>
      </c>
      <c r="K310" s="50" t="n">
        <v>285.719525</v>
      </c>
      <c r="L310" s="50" t="n">
        <v>-13.897468</v>
      </c>
      <c r="M310" s="50" t="n">
        <v>117.267344</v>
      </c>
      <c r="N310" s="50" t="n">
        <v>213.239434</v>
      </c>
      <c r="O310" s="50" t="n">
        <v>502.209627</v>
      </c>
      <c r="P310" s="50" t="n">
        <v>0</v>
      </c>
      <c r="Q310" s="51" t="n">
        <v>715.449061</v>
      </c>
    </row>
    <row r="311" customFormat="false" ht="12.75" hidden="false" customHeight="false" outlineLevel="0" collapsed="false">
      <c r="B311" s="85" t="s">
        <v>45</v>
      </c>
      <c r="C311" s="13" t="n">
        <v>310</v>
      </c>
      <c r="D311" s="50" t="n">
        <v>0</v>
      </c>
      <c r="E311" s="50" t="n">
        <v>0</v>
      </c>
      <c r="F311" s="50" t="n">
        <v>-57.903686</v>
      </c>
      <c r="G311" s="50" t="n">
        <v>-10.4368</v>
      </c>
      <c r="H311" s="50" t="n">
        <v>-2.473189</v>
      </c>
      <c r="I311" s="50" t="n">
        <v>-6.155618</v>
      </c>
      <c r="J311" s="50" t="n">
        <v>-2.4513</v>
      </c>
      <c r="K311" s="50" t="n">
        <v>-5.358621</v>
      </c>
      <c r="L311" s="50" t="n">
        <v>-2.420234</v>
      </c>
      <c r="M311" s="50" t="n">
        <v>-7.681173</v>
      </c>
      <c r="N311" s="50" t="n">
        <v>-94.880621</v>
      </c>
      <c r="O311" s="50" t="n">
        <v>6.319815</v>
      </c>
      <c r="P311" s="50" t="n">
        <v>0</v>
      </c>
      <c r="Q311" s="51" t="n">
        <v>-88.560806</v>
      </c>
    </row>
    <row r="312" customFormat="false" ht="12.75" hidden="false" customHeight="false" outlineLevel="0" collapsed="false">
      <c r="B312" s="85" t="s">
        <v>52</v>
      </c>
      <c r="C312" s="13" t="n">
        <v>311</v>
      </c>
      <c r="D312" s="50" t="n">
        <v>0</v>
      </c>
      <c r="E312" s="50" t="n">
        <v>0</v>
      </c>
      <c r="F312" s="50" t="n">
        <v>0</v>
      </c>
      <c r="G312" s="50" t="n">
        <v>0</v>
      </c>
      <c r="H312" s="50" t="n">
        <v>0</v>
      </c>
      <c r="I312" s="50" t="n">
        <v>0</v>
      </c>
      <c r="J312" s="50" t="n">
        <v>0</v>
      </c>
      <c r="K312" s="50" t="n">
        <v>0</v>
      </c>
      <c r="L312" s="50" t="n">
        <v>0</v>
      </c>
      <c r="M312" s="50" t="n">
        <v>0</v>
      </c>
      <c r="N312" s="50" t="n">
        <v>0</v>
      </c>
      <c r="O312" s="50" t="n">
        <v>0</v>
      </c>
      <c r="P312" s="50" t="n">
        <v>0</v>
      </c>
      <c r="Q312" s="51" t="n">
        <v>0</v>
      </c>
    </row>
    <row r="313" customFormat="false" ht="12.75" hidden="false" customHeight="false" outlineLevel="0" collapsed="false">
      <c r="B313" s="85" t="s">
        <v>80</v>
      </c>
      <c r="C313" s="13" t="n">
        <v>312</v>
      </c>
      <c r="D313" s="50" t="n">
        <v>0</v>
      </c>
      <c r="E313" s="50" t="n">
        <v>0</v>
      </c>
      <c r="F313" s="50" t="n">
        <v>-13.976752</v>
      </c>
      <c r="G313" s="50" t="n">
        <v>0</v>
      </c>
      <c r="H313" s="50" t="n">
        <v>0</v>
      </c>
      <c r="I313" s="50" t="n">
        <v>0</v>
      </c>
      <c r="J313" s="50" t="n">
        <v>0</v>
      </c>
      <c r="K313" s="50" t="n">
        <v>0</v>
      </c>
      <c r="L313" s="50" t="n">
        <v>0</v>
      </c>
      <c r="M313" s="50" t="n">
        <v>0</v>
      </c>
      <c r="N313" s="50" t="n">
        <v>-13.976752</v>
      </c>
      <c r="O313" s="50" t="n">
        <v>0</v>
      </c>
      <c r="P313" s="50" t="n">
        <v>0</v>
      </c>
      <c r="Q313" s="51" t="n">
        <v>-13.976752</v>
      </c>
    </row>
    <row r="314" customFormat="false" ht="12.75" hidden="false" customHeight="false" outlineLevel="0" collapsed="false">
      <c r="B314" s="85" t="s">
        <v>49</v>
      </c>
      <c r="C314" s="13" t="n">
        <v>313</v>
      </c>
      <c r="D314" s="50" t="n">
        <v>0</v>
      </c>
      <c r="E314" s="50" t="n">
        <v>0</v>
      </c>
      <c r="F314" s="50" t="n">
        <v>-83.860511</v>
      </c>
      <c r="G314" s="50" t="n">
        <v>0</v>
      </c>
      <c r="H314" s="50" t="n">
        <v>0</v>
      </c>
      <c r="I314" s="50" t="n">
        <v>0</v>
      </c>
      <c r="J314" s="50" t="n">
        <v>0</v>
      </c>
      <c r="K314" s="50" t="n">
        <v>0</v>
      </c>
      <c r="L314" s="50" t="n">
        <v>0</v>
      </c>
      <c r="M314" s="50" t="n">
        <v>0</v>
      </c>
      <c r="N314" s="50" t="n">
        <v>-83.860511</v>
      </c>
      <c r="O314" s="50" t="n">
        <v>0</v>
      </c>
      <c r="P314" s="50" t="n">
        <v>0</v>
      </c>
      <c r="Q314" s="51" t="n">
        <v>-83.860511</v>
      </c>
    </row>
    <row r="315" customFormat="false" ht="12.75" hidden="false" customHeight="false" outlineLevel="0" collapsed="false">
      <c r="B315" s="85" t="s">
        <v>34</v>
      </c>
      <c r="C315" s="13" t="n">
        <v>314</v>
      </c>
      <c r="D315" s="50" t="n">
        <v>0</v>
      </c>
      <c r="E315" s="50" t="n">
        <v>0</v>
      </c>
      <c r="F315" s="50" t="n">
        <v>0</v>
      </c>
      <c r="G315" s="50" t="n">
        <v>0</v>
      </c>
      <c r="H315" s="50" t="n">
        <v>0</v>
      </c>
      <c r="I315" s="50" t="n">
        <v>0</v>
      </c>
      <c r="J315" s="50" t="n">
        <v>0</v>
      </c>
      <c r="K315" s="50" t="n">
        <v>0</v>
      </c>
      <c r="L315" s="50" t="n">
        <v>0</v>
      </c>
      <c r="M315" s="50" t="n">
        <v>0</v>
      </c>
      <c r="N315" s="50" t="n">
        <v>0</v>
      </c>
      <c r="O315" s="50" t="n">
        <v>0</v>
      </c>
      <c r="P315" s="50" t="n">
        <v>0</v>
      </c>
      <c r="Q315" s="51" t="n">
        <v>0</v>
      </c>
    </row>
    <row r="316" customFormat="false" ht="12.75" hidden="false" customHeight="false" outlineLevel="0" collapsed="false">
      <c r="B316" s="85" t="s">
        <v>69</v>
      </c>
      <c r="C316" s="13" t="n">
        <v>315</v>
      </c>
      <c r="D316" s="50" t="n">
        <v>0</v>
      </c>
      <c r="E316" s="50" t="n">
        <v>0</v>
      </c>
      <c r="F316" s="50" t="n">
        <v>0</v>
      </c>
      <c r="G316" s="50" t="n">
        <v>0</v>
      </c>
      <c r="H316" s="50" t="n">
        <v>0</v>
      </c>
      <c r="I316" s="50" t="n">
        <v>0</v>
      </c>
      <c r="J316" s="50" t="n">
        <v>0</v>
      </c>
      <c r="K316" s="50" t="n">
        <v>0</v>
      </c>
      <c r="L316" s="50" t="n">
        <v>0</v>
      </c>
      <c r="M316" s="50" t="n">
        <v>0</v>
      </c>
      <c r="N316" s="50" t="n">
        <v>0</v>
      </c>
      <c r="O316" s="50" t="n">
        <v>0</v>
      </c>
      <c r="P316" s="50" t="n">
        <v>0</v>
      </c>
      <c r="Q316" s="51" t="n">
        <v>0</v>
      </c>
    </row>
    <row r="317" customFormat="false" ht="12.75" hidden="false" customHeight="false" outlineLevel="0" collapsed="false">
      <c r="B317" s="85" t="s">
        <v>72</v>
      </c>
      <c r="C317" s="13" t="n">
        <v>316</v>
      </c>
      <c r="D317" s="50" t="n">
        <v>0</v>
      </c>
      <c r="E317" s="50" t="n">
        <v>0</v>
      </c>
      <c r="F317" s="50" t="n">
        <v>0</v>
      </c>
      <c r="G317" s="50" t="n">
        <v>0</v>
      </c>
      <c r="H317" s="50" t="n">
        <v>0</v>
      </c>
      <c r="I317" s="50" t="n">
        <v>0</v>
      </c>
      <c r="J317" s="50" t="n">
        <v>0</v>
      </c>
      <c r="K317" s="50" t="n">
        <v>0</v>
      </c>
      <c r="L317" s="50" t="n">
        <v>0</v>
      </c>
      <c r="M317" s="50" t="n">
        <v>0</v>
      </c>
      <c r="N317" s="50" t="n">
        <v>0</v>
      </c>
      <c r="O317" s="50" t="n">
        <v>0</v>
      </c>
      <c r="P317" s="50" t="n">
        <v>0</v>
      </c>
      <c r="Q317" s="51" t="n">
        <v>0</v>
      </c>
    </row>
    <row r="318" customFormat="false" ht="12.75" hidden="false" customHeight="false" outlineLevel="0" collapsed="false">
      <c r="B318" s="85" t="s">
        <v>31</v>
      </c>
      <c r="C318" s="13" t="n">
        <v>317</v>
      </c>
      <c r="D318" s="50" t="n">
        <v>0</v>
      </c>
      <c r="E318" s="50" t="n">
        <v>0</v>
      </c>
      <c r="F318" s="50" t="n">
        <v>0</v>
      </c>
      <c r="G318" s="50" t="n">
        <v>0</v>
      </c>
      <c r="H318" s="50" t="n">
        <v>0</v>
      </c>
      <c r="I318" s="50" t="n">
        <v>0</v>
      </c>
      <c r="J318" s="50" t="n">
        <v>0</v>
      </c>
      <c r="K318" s="50" t="n">
        <v>0</v>
      </c>
      <c r="L318" s="50" t="n">
        <v>0</v>
      </c>
      <c r="M318" s="50" t="n">
        <v>0</v>
      </c>
      <c r="N318" s="50" t="n">
        <v>0</v>
      </c>
      <c r="O318" s="50" t="n">
        <v>0</v>
      </c>
      <c r="P318" s="50" t="n">
        <v>0</v>
      </c>
      <c r="Q318" s="51" t="n">
        <v>0</v>
      </c>
    </row>
    <row r="319" customFormat="false" ht="12.75" hidden="false" customHeight="false" outlineLevel="0" collapsed="false">
      <c r="B319" s="85" t="s">
        <v>37</v>
      </c>
      <c r="C319" s="13" t="n">
        <v>318</v>
      </c>
      <c r="D319" s="50" t="n">
        <v>0</v>
      </c>
      <c r="E319" s="50" t="n">
        <v>0</v>
      </c>
      <c r="F319" s="50" t="n">
        <v>0</v>
      </c>
      <c r="G319" s="50" t="n">
        <v>0</v>
      </c>
      <c r="H319" s="50" t="n">
        <v>0</v>
      </c>
      <c r="I319" s="50" t="n">
        <v>0</v>
      </c>
      <c r="J319" s="50" t="n">
        <v>0</v>
      </c>
      <c r="K319" s="50" t="n">
        <v>0</v>
      </c>
      <c r="L319" s="50" t="n">
        <v>0</v>
      </c>
      <c r="M319" s="50" t="n">
        <v>0</v>
      </c>
      <c r="N319" s="50" t="n">
        <v>0</v>
      </c>
      <c r="O319" s="50" t="n">
        <v>0</v>
      </c>
      <c r="P319" s="50" t="n">
        <v>0</v>
      </c>
      <c r="Q319" s="51" t="n">
        <v>0</v>
      </c>
    </row>
    <row r="320" customFormat="false" ht="12.75" hidden="false" customHeight="false" outlineLevel="0" collapsed="false">
      <c r="B320" s="85" t="n">
        <v>0</v>
      </c>
      <c r="C320" s="13" t="n">
        <v>319</v>
      </c>
      <c r="D320" s="50" t="n">
        <v>0</v>
      </c>
      <c r="E320" s="50" t="n">
        <v>0</v>
      </c>
      <c r="F320" s="50" t="n">
        <v>0</v>
      </c>
      <c r="G320" s="50" t="n">
        <v>0</v>
      </c>
      <c r="H320" s="50" t="n">
        <v>0</v>
      </c>
      <c r="I320" s="50" t="n">
        <v>0</v>
      </c>
      <c r="J320" s="50" t="n">
        <v>0</v>
      </c>
      <c r="K320" s="50" t="n">
        <v>0</v>
      </c>
      <c r="L320" s="50" t="n">
        <v>0</v>
      </c>
      <c r="M320" s="50" t="n">
        <v>0</v>
      </c>
      <c r="N320" s="50" t="n">
        <v>0</v>
      </c>
      <c r="O320" s="50" t="n">
        <v>0</v>
      </c>
      <c r="P320" s="50" t="n">
        <v>0</v>
      </c>
      <c r="Q320" s="51" t="n">
        <v>0</v>
      </c>
    </row>
    <row r="321" customFormat="false" ht="12.75" hidden="false" customHeight="false" outlineLevel="0" collapsed="false">
      <c r="B321" s="87" t="n">
        <v>0</v>
      </c>
      <c r="C321" s="64" t="n">
        <v>320</v>
      </c>
      <c r="D321" s="54" t="n">
        <v>0</v>
      </c>
      <c r="E321" s="54" t="n">
        <v>0</v>
      </c>
      <c r="F321" s="54" t="n">
        <v>0</v>
      </c>
      <c r="G321" s="54" t="n">
        <v>0</v>
      </c>
      <c r="H321" s="54" t="n">
        <v>0</v>
      </c>
      <c r="I321" s="54" t="n">
        <v>0</v>
      </c>
      <c r="J321" s="54" t="n">
        <v>0</v>
      </c>
      <c r="K321" s="54" t="n">
        <v>0</v>
      </c>
      <c r="L321" s="54" t="n">
        <v>0</v>
      </c>
      <c r="M321" s="54" t="n">
        <v>0</v>
      </c>
      <c r="N321" s="54" t="n">
        <v>0</v>
      </c>
      <c r="O321" s="54" t="n">
        <v>0</v>
      </c>
      <c r="P321" s="54" t="n">
        <v>0</v>
      </c>
      <c r="Q321" s="55" t="n">
        <v>0</v>
      </c>
    </row>
    <row r="322" customFormat="false" ht="12.75" hidden="false" customHeight="false" outlineLevel="0" collapsed="false">
      <c r="A322" s="0" t="n">
        <v>9</v>
      </c>
      <c r="B322" s="57" t="n">
        <v>36914</v>
      </c>
      <c r="C322" s="58" t="n">
        <v>321</v>
      </c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83"/>
    </row>
    <row r="323" customFormat="false" ht="12.75" hidden="false" customHeight="false" outlineLevel="0" collapsed="false">
      <c r="B323" s="61"/>
      <c r="C323" s="13" t="n">
        <v>322</v>
      </c>
      <c r="D323" s="13"/>
      <c r="E323" s="21" t="s">
        <v>5</v>
      </c>
      <c r="F323" s="21" t="s">
        <v>6</v>
      </c>
      <c r="G323" s="21" t="s">
        <v>7</v>
      </c>
      <c r="H323" s="21" t="s">
        <v>8</v>
      </c>
      <c r="I323" s="21" t="s">
        <v>9</v>
      </c>
      <c r="J323" s="21" t="s">
        <v>10</v>
      </c>
      <c r="K323" s="21" t="s">
        <v>11</v>
      </c>
      <c r="L323" s="21" t="s">
        <v>12</v>
      </c>
      <c r="M323" s="21" t="s">
        <v>13</v>
      </c>
      <c r="N323" s="21" t="s">
        <v>14</v>
      </c>
      <c r="O323" s="21" t="n">
        <v>2002</v>
      </c>
      <c r="P323" s="21" t="s">
        <v>15</v>
      </c>
      <c r="Q323" s="84" t="s">
        <v>16</v>
      </c>
    </row>
    <row r="324" customFormat="false" ht="12.75" hidden="false" customHeight="false" outlineLevel="0" collapsed="false">
      <c r="B324" s="85" t="s">
        <v>107</v>
      </c>
      <c r="C324" s="13" t="n">
        <v>323</v>
      </c>
      <c r="D324" s="13" t="s">
        <v>4</v>
      </c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86"/>
    </row>
    <row r="325" customFormat="false" ht="12.75" hidden="false" customHeight="false" outlineLevel="0" collapsed="false">
      <c r="B325" s="85" t="s">
        <v>19</v>
      </c>
      <c r="C325" s="13" t="n">
        <v>324</v>
      </c>
      <c r="D325" s="50" t="n">
        <v>32608395.12576</v>
      </c>
      <c r="E325" s="50" t="n">
        <v>-59721.02</v>
      </c>
      <c r="F325" s="50" t="n">
        <v>-469547.15</v>
      </c>
      <c r="G325" s="50" t="n">
        <v>880526.33</v>
      </c>
      <c r="H325" s="50" t="n">
        <v>1181061.2</v>
      </c>
      <c r="I325" s="50" t="n">
        <v>840842.31</v>
      </c>
      <c r="J325" s="50" t="n">
        <v>1003989.45</v>
      </c>
      <c r="K325" s="50" t="n">
        <v>1514737.5</v>
      </c>
      <c r="L325" s="50" t="n">
        <v>671038.43</v>
      </c>
      <c r="M325" s="50" t="n">
        <v>6520905.52</v>
      </c>
      <c r="N325" s="50" t="n">
        <v>12083832.57</v>
      </c>
      <c r="O325" s="50" t="n">
        <v>4208457.78</v>
      </c>
      <c r="P325" s="50" t="n">
        <v>-749700.089999999</v>
      </c>
      <c r="Q325" s="51" t="n">
        <v>15542590.26</v>
      </c>
    </row>
    <row r="326" customFormat="false" ht="12.75" hidden="false" customHeight="false" outlineLevel="0" collapsed="false">
      <c r="B326" s="85" t="s">
        <v>20</v>
      </c>
      <c r="C326" s="13" t="n">
        <v>325</v>
      </c>
      <c r="D326" s="50" t="n">
        <v>6892516.11478971</v>
      </c>
      <c r="E326" s="50" t="n">
        <v>28983.2</v>
      </c>
      <c r="F326" s="50" t="n">
        <v>54644.83</v>
      </c>
      <c r="G326" s="50" t="n">
        <v>5109</v>
      </c>
      <c r="H326" s="50" t="n">
        <v>173473.93</v>
      </c>
      <c r="I326" s="50" t="n">
        <v>140688.16</v>
      </c>
      <c r="J326" s="50" t="n">
        <v>216011.92</v>
      </c>
      <c r="K326" s="50" t="n">
        <v>241888.9</v>
      </c>
      <c r="L326" s="50" t="n">
        <v>153868.8</v>
      </c>
      <c r="M326" s="50" t="n">
        <v>1396198.89</v>
      </c>
      <c r="N326" s="50" t="n">
        <v>2410867.63</v>
      </c>
      <c r="O326" s="50" t="n">
        <v>505660.78</v>
      </c>
      <c r="P326" s="50" t="n">
        <v>392856.9</v>
      </c>
      <c r="Q326" s="51" t="n">
        <v>3309385.31</v>
      </c>
    </row>
    <row r="327" customFormat="false" ht="12.75" hidden="false" customHeight="false" outlineLevel="0" collapsed="false">
      <c r="B327" s="85" t="s">
        <v>108</v>
      </c>
      <c r="C327" s="13" t="n">
        <v>326</v>
      </c>
      <c r="D327" s="50" t="n">
        <v>0</v>
      </c>
      <c r="E327" s="50" t="n">
        <v>0</v>
      </c>
      <c r="F327" s="50" t="n">
        <v>0</v>
      </c>
      <c r="G327" s="50" t="n">
        <v>0</v>
      </c>
      <c r="H327" s="50" t="n">
        <v>0</v>
      </c>
      <c r="I327" s="50" t="n">
        <v>0</v>
      </c>
      <c r="J327" s="50" t="n">
        <v>0</v>
      </c>
      <c r="K327" s="50" t="n">
        <v>0</v>
      </c>
      <c r="L327" s="50" t="n">
        <v>0</v>
      </c>
      <c r="M327" s="50" t="n">
        <v>0</v>
      </c>
      <c r="N327" s="50" t="n">
        <v>0</v>
      </c>
      <c r="O327" s="50" t="n">
        <v>0</v>
      </c>
      <c r="P327" s="50" t="n">
        <v>0</v>
      </c>
      <c r="Q327" s="51" t="n">
        <v>0</v>
      </c>
    </row>
    <row r="328" customFormat="false" ht="12.75" hidden="false" customHeight="false" outlineLevel="0" collapsed="false">
      <c r="B328" s="85" t="s">
        <v>25</v>
      </c>
      <c r="C328" s="13" t="n">
        <v>327</v>
      </c>
      <c r="D328" s="50" t="n">
        <v>9307419.26524073</v>
      </c>
      <c r="E328" s="50" t="n">
        <v>22991.22</v>
      </c>
      <c r="F328" s="50" t="n">
        <v>-361688.95</v>
      </c>
      <c r="G328" s="50" t="n">
        <v>372118.9</v>
      </c>
      <c r="H328" s="50" t="n">
        <v>353074.94</v>
      </c>
      <c r="I328" s="50" t="n">
        <v>354023.7</v>
      </c>
      <c r="J328" s="50" t="n">
        <v>205232.85</v>
      </c>
      <c r="K328" s="50" t="n">
        <v>263520.25</v>
      </c>
      <c r="L328" s="50" t="n">
        <v>390744.14</v>
      </c>
      <c r="M328" s="50" t="n">
        <v>1876497.26</v>
      </c>
      <c r="N328" s="50" t="n">
        <v>3476514.31</v>
      </c>
      <c r="O328" s="50" t="n">
        <v>509211.4</v>
      </c>
      <c r="P328" s="50" t="n">
        <v>312419.96</v>
      </c>
      <c r="Q328" s="51" t="n">
        <v>4298145.67</v>
      </c>
    </row>
    <row r="329" customFormat="false" ht="12.75" hidden="false" customHeight="false" outlineLevel="0" collapsed="false">
      <c r="B329" s="85" t="s">
        <v>29</v>
      </c>
      <c r="C329" s="13" t="n">
        <v>328</v>
      </c>
      <c r="D329" s="50" t="n">
        <v>149390.756467727</v>
      </c>
      <c r="E329" s="50" t="n">
        <v>-11946</v>
      </c>
      <c r="F329" s="50" t="n">
        <v>45993.74</v>
      </c>
      <c r="G329" s="50" t="n">
        <v>17364.91</v>
      </c>
      <c r="H329" s="50" t="n">
        <v>0</v>
      </c>
      <c r="I329" s="50" t="n">
        <v>0</v>
      </c>
      <c r="J329" s="50" t="n">
        <v>0</v>
      </c>
      <c r="K329" s="50" t="n">
        <v>0</v>
      </c>
      <c r="L329" s="50" t="n">
        <v>0</v>
      </c>
      <c r="M329" s="50" t="n">
        <v>0</v>
      </c>
      <c r="N329" s="50" t="n">
        <v>51412.65</v>
      </c>
      <c r="O329" s="50" t="n">
        <v>0</v>
      </c>
      <c r="P329" s="50" t="n">
        <v>0</v>
      </c>
      <c r="Q329" s="51" t="n">
        <v>51412.65</v>
      </c>
    </row>
    <row r="330" customFormat="false" ht="12.75" hidden="false" customHeight="false" outlineLevel="0" collapsed="false">
      <c r="B330" s="85" t="s">
        <v>32</v>
      </c>
      <c r="C330" s="13" t="n">
        <v>329</v>
      </c>
      <c r="D330" s="50" t="n">
        <v>283786.42273382</v>
      </c>
      <c r="E330" s="50" t="n">
        <v>-3555.93</v>
      </c>
      <c r="F330" s="50" t="n">
        <v>7930</v>
      </c>
      <c r="G330" s="50" t="n">
        <v>8682.45</v>
      </c>
      <c r="H330" s="50" t="n">
        <v>-8251.21</v>
      </c>
      <c r="I330" s="50" t="n">
        <v>0</v>
      </c>
      <c r="J330" s="50" t="n">
        <v>0</v>
      </c>
      <c r="K330" s="50" t="n">
        <v>0</v>
      </c>
      <c r="L330" s="50" t="n">
        <v>0</v>
      </c>
      <c r="M330" s="50" t="n">
        <v>0</v>
      </c>
      <c r="N330" s="50" t="n">
        <v>4805.31</v>
      </c>
      <c r="O330" s="50" t="n">
        <v>0</v>
      </c>
      <c r="P330" s="50" t="n">
        <v>0</v>
      </c>
      <c r="Q330" s="51" t="n">
        <v>4805.31</v>
      </c>
    </row>
    <row r="331" customFormat="false" ht="12.75" hidden="false" customHeight="false" outlineLevel="0" collapsed="false">
      <c r="B331" s="85" t="s">
        <v>35</v>
      </c>
      <c r="C331" s="13" t="n">
        <v>330</v>
      </c>
      <c r="D331" s="50" t="n">
        <v>643423.445253049</v>
      </c>
      <c r="E331" s="50" t="n">
        <v>-1573.28</v>
      </c>
      <c r="F331" s="50" t="n">
        <v>17509.28</v>
      </c>
      <c r="G331" s="50" t="n">
        <v>-34729.82</v>
      </c>
      <c r="H331" s="50" t="n">
        <v>33004.86</v>
      </c>
      <c r="I331" s="50" t="n">
        <v>0</v>
      </c>
      <c r="J331" s="50" t="n">
        <v>0</v>
      </c>
      <c r="K331" s="50" t="n">
        <v>0</v>
      </c>
      <c r="L331" s="50" t="n">
        <v>0</v>
      </c>
      <c r="M331" s="50" t="n">
        <v>0</v>
      </c>
      <c r="N331" s="50" t="n">
        <v>14211.04</v>
      </c>
      <c r="O331" s="50" t="n">
        <v>0</v>
      </c>
      <c r="P331" s="50" t="n">
        <v>0</v>
      </c>
      <c r="Q331" s="51" t="n">
        <v>14211.04</v>
      </c>
    </row>
    <row r="332" customFormat="false" ht="12.75" hidden="false" customHeight="false" outlineLevel="0" collapsed="false">
      <c r="B332" s="85" t="s">
        <v>38</v>
      </c>
      <c r="C332" s="13" t="n">
        <v>331</v>
      </c>
      <c r="D332" s="50" t="n">
        <v>0</v>
      </c>
      <c r="E332" s="50" t="n">
        <v>-1592.8</v>
      </c>
      <c r="F332" s="50" t="n">
        <v>0</v>
      </c>
      <c r="G332" s="50" t="n">
        <v>0</v>
      </c>
      <c r="H332" s="50" t="n">
        <v>0</v>
      </c>
      <c r="I332" s="50" t="n">
        <v>0</v>
      </c>
      <c r="J332" s="50" t="n">
        <v>0</v>
      </c>
      <c r="K332" s="50" t="n">
        <v>0</v>
      </c>
      <c r="L332" s="50" t="n">
        <v>0</v>
      </c>
      <c r="M332" s="50" t="n">
        <v>0</v>
      </c>
      <c r="N332" s="50" t="n">
        <v>-1592.8</v>
      </c>
      <c r="O332" s="50" t="n">
        <v>0</v>
      </c>
      <c r="P332" s="50" t="n">
        <v>0</v>
      </c>
      <c r="Q332" s="51" t="n">
        <v>-1592.8</v>
      </c>
    </row>
    <row r="333" customFormat="false" ht="12.75" hidden="false" customHeight="false" outlineLevel="0" collapsed="false">
      <c r="B333" s="85" t="s">
        <v>43</v>
      </c>
      <c r="C333" s="13" t="n">
        <v>332</v>
      </c>
      <c r="D333" s="50" t="n">
        <v>5414937.39500007</v>
      </c>
      <c r="E333" s="50" t="n">
        <v>-63229.15</v>
      </c>
      <c r="F333" s="50" t="n">
        <v>-153960.92</v>
      </c>
      <c r="G333" s="50" t="n">
        <v>49706.29</v>
      </c>
      <c r="H333" s="50" t="n">
        <v>352482.18</v>
      </c>
      <c r="I333" s="50" t="n">
        <v>-65292.2</v>
      </c>
      <c r="J333" s="50" t="n">
        <v>188402.81</v>
      </c>
      <c r="K333" s="50" t="n">
        <v>187085.47</v>
      </c>
      <c r="L333" s="50" t="n">
        <v>-68228.31</v>
      </c>
      <c r="M333" s="50" t="n">
        <v>1194912.78</v>
      </c>
      <c r="N333" s="50" t="n">
        <v>1621878.95</v>
      </c>
      <c r="O333" s="50" t="n">
        <v>1031018.9</v>
      </c>
      <c r="P333" s="50" t="n">
        <v>-2580383.87</v>
      </c>
      <c r="Q333" s="51" t="n">
        <v>72513.9800000009</v>
      </c>
    </row>
    <row r="334" customFormat="false" ht="12.75" hidden="false" customHeight="false" outlineLevel="0" collapsed="false">
      <c r="B334" s="85" t="s">
        <v>47</v>
      </c>
      <c r="C334" s="13" t="n">
        <v>333</v>
      </c>
      <c r="D334" s="50" t="n">
        <v>1179203.87583943</v>
      </c>
      <c r="E334" s="50" t="n">
        <v>-15928</v>
      </c>
      <c r="F334" s="50" t="n">
        <v>-65422.13</v>
      </c>
      <c r="G334" s="50" t="n">
        <v>104189.45</v>
      </c>
      <c r="H334" s="50" t="n">
        <v>95920.36</v>
      </c>
      <c r="I334" s="50" t="n">
        <v>86052.69</v>
      </c>
      <c r="J334" s="50" t="n">
        <v>106366.32</v>
      </c>
      <c r="K334" s="50" t="n">
        <v>55412.32</v>
      </c>
      <c r="L334" s="50" t="n">
        <v>13699.28</v>
      </c>
      <c r="M334" s="50" t="n">
        <v>439318.35</v>
      </c>
      <c r="N334" s="50" t="n">
        <v>819608.64</v>
      </c>
      <c r="O334" s="50" t="n">
        <v>515749.17</v>
      </c>
      <c r="P334" s="50" t="n">
        <v>0</v>
      </c>
      <c r="Q334" s="51" t="n">
        <v>1335357.81</v>
      </c>
    </row>
    <row r="335" customFormat="false" ht="12.75" hidden="false" customHeight="false" outlineLevel="0" collapsed="false">
      <c r="B335" s="85" t="s">
        <v>50</v>
      </c>
      <c r="C335" s="13" t="n">
        <v>334</v>
      </c>
      <c r="D335" s="50" t="n">
        <v>0</v>
      </c>
      <c r="E335" s="50" t="n">
        <v>-10354.83</v>
      </c>
      <c r="F335" s="50" t="n">
        <v>71543.89</v>
      </c>
      <c r="G335" s="50" t="n">
        <v>-17401.13</v>
      </c>
      <c r="H335" s="50" t="n">
        <v>0</v>
      </c>
      <c r="I335" s="50" t="n">
        <v>17242.89</v>
      </c>
      <c r="J335" s="50" t="n">
        <v>16383.67</v>
      </c>
      <c r="K335" s="50" t="n">
        <v>34104.02</v>
      </c>
      <c r="L335" s="50" t="n">
        <v>29286.32</v>
      </c>
      <c r="M335" s="50" t="n">
        <v>146700.35</v>
      </c>
      <c r="N335" s="50" t="n">
        <v>287505.18</v>
      </c>
      <c r="O335" s="50" t="n">
        <v>471116.49</v>
      </c>
      <c r="P335" s="50" t="n">
        <v>-177938.51</v>
      </c>
      <c r="Q335" s="51" t="n">
        <v>580683.16</v>
      </c>
    </row>
    <row r="336" customFormat="false" ht="12.75" hidden="false" customHeight="false" outlineLevel="0" collapsed="false">
      <c r="B336" s="85" t="s">
        <v>53</v>
      </c>
      <c r="C336" s="13" t="n">
        <v>335</v>
      </c>
      <c r="D336" s="50" t="n">
        <v>348892.34665558</v>
      </c>
      <c r="E336" s="50" t="n">
        <v>-10831</v>
      </c>
      <c r="F336" s="50" t="n">
        <v>-44407.75</v>
      </c>
      <c r="G336" s="50" t="n">
        <v>0</v>
      </c>
      <c r="H336" s="50" t="n">
        <v>0</v>
      </c>
      <c r="I336" s="50" t="n">
        <v>0</v>
      </c>
      <c r="J336" s="50" t="n">
        <v>0</v>
      </c>
      <c r="K336" s="50" t="n">
        <v>0</v>
      </c>
      <c r="L336" s="50" t="n">
        <v>0</v>
      </c>
      <c r="M336" s="50" t="n">
        <v>0</v>
      </c>
      <c r="N336" s="50" t="n">
        <v>-55238.75</v>
      </c>
      <c r="O336" s="50" t="n">
        <v>0</v>
      </c>
      <c r="P336" s="50" t="n">
        <v>0</v>
      </c>
      <c r="Q336" s="51" t="n">
        <v>-55238.75</v>
      </c>
    </row>
    <row r="337" customFormat="false" ht="12.75" hidden="false" customHeight="false" outlineLevel="0" collapsed="false">
      <c r="B337" s="85" t="s">
        <v>56</v>
      </c>
      <c r="C337" s="13" t="n">
        <v>336</v>
      </c>
      <c r="D337" s="50" t="n">
        <v>206729.000607895</v>
      </c>
      <c r="E337" s="50" t="n">
        <v>7187.12</v>
      </c>
      <c r="F337" s="50" t="n">
        <v>0</v>
      </c>
      <c r="G337" s="50" t="n">
        <v>0</v>
      </c>
      <c r="H337" s="50" t="n">
        <v>0</v>
      </c>
      <c r="I337" s="50" t="n">
        <v>0</v>
      </c>
      <c r="J337" s="50" t="n">
        <v>0</v>
      </c>
      <c r="K337" s="50" t="n">
        <v>0</v>
      </c>
      <c r="L337" s="50" t="n">
        <v>0</v>
      </c>
      <c r="M337" s="50" t="n">
        <v>0</v>
      </c>
      <c r="N337" s="50" t="n">
        <v>7187.12</v>
      </c>
      <c r="O337" s="50" t="n">
        <v>0</v>
      </c>
      <c r="P337" s="50" t="n">
        <v>0</v>
      </c>
      <c r="Q337" s="51" t="n">
        <v>7187.12</v>
      </c>
    </row>
    <row r="338" customFormat="false" ht="12.75" hidden="false" customHeight="false" outlineLevel="0" collapsed="false">
      <c r="B338" s="85" t="s">
        <v>59</v>
      </c>
      <c r="C338" s="13" t="n">
        <v>337</v>
      </c>
      <c r="D338" s="50" t="n">
        <v>98914.9707717691</v>
      </c>
      <c r="E338" s="50" t="n">
        <v>-798</v>
      </c>
      <c r="F338" s="50" t="n">
        <v>0</v>
      </c>
      <c r="G338" s="50" t="n">
        <v>0</v>
      </c>
      <c r="H338" s="50" t="n">
        <v>0</v>
      </c>
      <c r="I338" s="50" t="n">
        <v>0</v>
      </c>
      <c r="J338" s="50" t="n">
        <v>0</v>
      </c>
      <c r="K338" s="50" t="n">
        <v>0</v>
      </c>
      <c r="L338" s="50" t="n">
        <v>0</v>
      </c>
      <c r="M338" s="50" t="n">
        <v>0</v>
      </c>
      <c r="N338" s="50" t="n">
        <v>-798</v>
      </c>
      <c r="O338" s="50" t="n">
        <v>0</v>
      </c>
      <c r="P338" s="50" t="n">
        <v>0</v>
      </c>
      <c r="Q338" s="51" t="n">
        <v>-798</v>
      </c>
    </row>
    <row r="339" customFormat="false" ht="12.75" hidden="false" customHeight="false" outlineLevel="0" collapsed="false">
      <c r="B339" s="85" t="s">
        <v>109</v>
      </c>
      <c r="C339" s="13" t="n">
        <v>338</v>
      </c>
      <c r="D339" s="50" t="n">
        <v>0</v>
      </c>
      <c r="E339" s="50" t="n">
        <v>0</v>
      </c>
      <c r="F339" s="50" t="n">
        <v>0</v>
      </c>
      <c r="G339" s="50" t="n">
        <v>0</v>
      </c>
      <c r="H339" s="50" t="n">
        <v>0</v>
      </c>
      <c r="I339" s="50" t="n">
        <v>0</v>
      </c>
      <c r="J339" s="50" t="n">
        <v>0</v>
      </c>
      <c r="K339" s="50" t="n">
        <v>0</v>
      </c>
      <c r="L339" s="50" t="n">
        <v>0</v>
      </c>
      <c r="M339" s="50" t="n">
        <v>0</v>
      </c>
      <c r="N339" s="50" t="n">
        <v>0</v>
      </c>
      <c r="O339" s="50" t="n">
        <v>0</v>
      </c>
      <c r="P339" s="50" t="n">
        <v>0</v>
      </c>
      <c r="Q339" s="51" t="n">
        <v>0</v>
      </c>
    </row>
    <row r="340" customFormat="false" ht="12.75" hidden="false" customHeight="false" outlineLevel="0" collapsed="false">
      <c r="B340" s="85" t="s">
        <v>64</v>
      </c>
      <c r="C340" s="13" t="n">
        <v>339</v>
      </c>
      <c r="D340" s="50" t="n">
        <v>11054784.5964733</v>
      </c>
      <c r="E340" s="50" t="n">
        <v>20825.39</v>
      </c>
      <c r="F340" s="50" t="n">
        <v>-3524.88</v>
      </c>
      <c r="G340" s="50" t="n">
        <v>155993.48</v>
      </c>
      <c r="H340" s="50" t="n">
        <v>106953.53</v>
      </c>
      <c r="I340" s="50" t="n">
        <v>192282.35</v>
      </c>
      <c r="J340" s="50" t="n">
        <v>147349.83</v>
      </c>
      <c r="K340" s="50" t="n">
        <v>491834.91</v>
      </c>
      <c r="L340" s="50" t="n">
        <v>116480.05</v>
      </c>
      <c r="M340" s="50" t="n">
        <v>1222216.15</v>
      </c>
      <c r="N340" s="50" t="n">
        <v>2450410.81</v>
      </c>
      <c r="O340" s="50" t="n">
        <v>504275.57</v>
      </c>
      <c r="P340" s="50" t="n">
        <v>1194966.06</v>
      </c>
      <c r="Q340" s="51" t="n">
        <v>4149652.44</v>
      </c>
    </row>
    <row r="341" customFormat="false" ht="12.75" hidden="false" customHeight="false" outlineLevel="0" collapsed="false">
      <c r="B341" s="85" t="s">
        <v>67</v>
      </c>
      <c r="C341" s="13" t="n">
        <v>340</v>
      </c>
      <c r="D341" s="50" t="n">
        <v>52050.7937719939</v>
      </c>
      <c r="E341" s="50" t="n">
        <v>-3932.23</v>
      </c>
      <c r="F341" s="50" t="n">
        <v>0</v>
      </c>
      <c r="G341" s="50" t="n">
        <v>0</v>
      </c>
      <c r="H341" s="50" t="n">
        <v>0</v>
      </c>
      <c r="I341" s="50" t="n">
        <v>0</v>
      </c>
      <c r="J341" s="50" t="n">
        <v>0</v>
      </c>
      <c r="K341" s="50" t="n">
        <v>0</v>
      </c>
      <c r="L341" s="50" t="n">
        <v>0</v>
      </c>
      <c r="M341" s="50" t="n">
        <v>0</v>
      </c>
      <c r="N341" s="50" t="n">
        <v>-3932.23</v>
      </c>
      <c r="O341" s="50" t="n">
        <v>0</v>
      </c>
      <c r="P341" s="50" t="n">
        <v>0</v>
      </c>
      <c r="Q341" s="51" t="n">
        <v>-3932.23</v>
      </c>
    </row>
    <row r="342" customFormat="false" ht="12.75" hidden="false" customHeight="false" outlineLevel="0" collapsed="false">
      <c r="B342" s="85" t="s">
        <v>70</v>
      </c>
      <c r="C342" s="13" t="n">
        <v>341</v>
      </c>
      <c r="D342" s="50" t="n">
        <v>781673.236476416</v>
      </c>
      <c r="E342" s="50" t="n">
        <v>-15131.61</v>
      </c>
      <c r="F342" s="50" t="n">
        <v>-15859.91</v>
      </c>
      <c r="G342" s="50" t="n">
        <v>104189.45</v>
      </c>
      <c r="H342" s="50" t="n">
        <v>0</v>
      </c>
      <c r="I342" s="50" t="n">
        <v>0</v>
      </c>
      <c r="J342" s="50" t="n">
        <v>0</v>
      </c>
      <c r="K342" s="50" t="n">
        <v>0</v>
      </c>
      <c r="L342" s="50" t="n">
        <v>0</v>
      </c>
      <c r="M342" s="50" t="n">
        <v>0</v>
      </c>
      <c r="N342" s="50" t="n">
        <v>73197.93</v>
      </c>
      <c r="O342" s="50" t="n">
        <v>0</v>
      </c>
      <c r="P342" s="50" t="n">
        <v>0</v>
      </c>
      <c r="Q342" s="51" t="n">
        <v>73197.93</v>
      </c>
    </row>
    <row r="343" customFormat="false" ht="12.75" hidden="false" customHeight="false" outlineLevel="0" collapsed="false">
      <c r="B343" s="85" t="s">
        <v>75</v>
      </c>
      <c r="C343" s="13" t="n">
        <v>342</v>
      </c>
      <c r="D343" s="50" t="n">
        <v>3416744.03503822</v>
      </c>
      <c r="E343" s="50" t="n">
        <v>-3802.43</v>
      </c>
      <c r="F343" s="50" t="n">
        <v>-6444.44</v>
      </c>
      <c r="G343" s="50" t="n">
        <v>115303.35</v>
      </c>
      <c r="H343" s="50" t="n">
        <v>74402.61</v>
      </c>
      <c r="I343" s="50" t="n">
        <v>115844.72</v>
      </c>
      <c r="J343" s="50" t="n">
        <v>124242.05</v>
      </c>
      <c r="K343" s="50" t="n">
        <v>240891.63</v>
      </c>
      <c r="L343" s="50" t="n">
        <v>35188.15</v>
      </c>
      <c r="M343" s="50" t="n">
        <v>245061.74</v>
      </c>
      <c r="N343" s="50" t="n">
        <v>940687.38</v>
      </c>
      <c r="O343" s="50" t="n">
        <v>671425.47</v>
      </c>
      <c r="P343" s="50" t="n">
        <v>108379.37</v>
      </c>
      <c r="Q343" s="51" t="n">
        <v>1720492.22</v>
      </c>
    </row>
    <row r="344" customFormat="false" ht="12.75" hidden="false" customHeight="false" outlineLevel="0" collapsed="false">
      <c r="B344" s="85" t="s">
        <v>78</v>
      </c>
      <c r="C344" s="13" t="n">
        <v>343</v>
      </c>
      <c r="D344" s="50" t="n">
        <v>82769.4666994384</v>
      </c>
      <c r="E344" s="50" t="n">
        <v>2967.31</v>
      </c>
      <c r="F344" s="50" t="n">
        <v>-15859.91</v>
      </c>
      <c r="G344" s="50" t="n">
        <v>0</v>
      </c>
      <c r="H344" s="50" t="n">
        <v>0</v>
      </c>
      <c r="I344" s="50" t="n">
        <v>0</v>
      </c>
      <c r="J344" s="50" t="n">
        <v>0</v>
      </c>
      <c r="K344" s="50" t="n">
        <v>0</v>
      </c>
      <c r="L344" s="50" t="n">
        <v>0</v>
      </c>
      <c r="M344" s="50" t="n">
        <v>0</v>
      </c>
      <c r="N344" s="50" t="n">
        <v>-12892.6</v>
      </c>
      <c r="O344" s="50" t="n">
        <v>0</v>
      </c>
      <c r="P344" s="50" t="n">
        <v>0</v>
      </c>
      <c r="Q344" s="51" t="n">
        <v>-12892.6</v>
      </c>
    </row>
    <row r="345" customFormat="false" ht="12.75" hidden="false" customHeight="false" outlineLevel="0" collapsed="false">
      <c r="B345" s="85"/>
      <c r="C345" s="13" t="n">
        <v>344</v>
      </c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1"/>
    </row>
    <row r="346" customFormat="false" ht="12.75" hidden="false" customHeight="false" outlineLevel="0" collapsed="false">
      <c r="B346" s="85" t="s">
        <v>83</v>
      </c>
      <c r="C346" s="13" t="n">
        <v>345</v>
      </c>
      <c r="D346" s="50" t="s">
        <v>4</v>
      </c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1"/>
    </row>
    <row r="347" customFormat="false" ht="12.75" hidden="false" customHeight="false" outlineLevel="0" collapsed="false">
      <c r="B347" s="85" t="s">
        <v>22</v>
      </c>
      <c r="C347" s="13" t="n">
        <v>346</v>
      </c>
      <c r="D347" s="50" t="n">
        <v>0</v>
      </c>
      <c r="E347" s="50" t="n">
        <v>-0.0675193680376829</v>
      </c>
      <c r="F347" s="50" t="n">
        <v>-5.460600535891</v>
      </c>
      <c r="G347" s="50" t="n">
        <v>-3.18964568937847</v>
      </c>
      <c r="H347" s="50" t="n">
        <v>143.279527004853</v>
      </c>
      <c r="I347" s="50" t="n">
        <v>139.801250974478</v>
      </c>
      <c r="J347" s="50" t="n">
        <v>100.007079607133</v>
      </c>
      <c r="K347" s="50" t="n">
        <v>174.350555367916</v>
      </c>
      <c r="L347" s="50" t="n">
        <v>129.440697836794</v>
      </c>
      <c r="M347" s="50" t="n">
        <v>130.255358273331</v>
      </c>
      <c r="N347" s="50" t="n">
        <v>808.416703471197</v>
      </c>
      <c r="O347" s="50" t="n">
        <v>-248.828826655049</v>
      </c>
      <c r="P347" s="50" t="n">
        <v>-728.576839771445</v>
      </c>
      <c r="Q347" s="51" t="n">
        <v>-168.988962955297</v>
      </c>
    </row>
    <row r="348" customFormat="false" ht="12.75" hidden="false" customHeight="false" outlineLevel="0" collapsed="false">
      <c r="B348" s="85" t="s">
        <v>27</v>
      </c>
      <c r="C348" s="13" t="n">
        <v>347</v>
      </c>
      <c r="D348" s="50" t="n">
        <v>0</v>
      </c>
      <c r="E348" s="50" t="n">
        <v>0</v>
      </c>
      <c r="F348" s="50" t="n">
        <v>-129.396</v>
      </c>
      <c r="G348" s="50" t="n">
        <v>-8.660826</v>
      </c>
      <c r="H348" s="50" t="n">
        <v>-62.980366</v>
      </c>
      <c r="I348" s="50" t="n">
        <v>-53.335041</v>
      </c>
      <c r="J348" s="50" t="n">
        <v>-36.905227</v>
      </c>
      <c r="K348" s="50" t="n">
        <v>-74.290005</v>
      </c>
      <c r="L348" s="50" t="n">
        <v>-44.179139</v>
      </c>
      <c r="M348" s="50" t="n">
        <v>-68.959653</v>
      </c>
      <c r="N348" s="50" t="n">
        <v>-478.706257</v>
      </c>
      <c r="O348" s="50" t="n">
        <v>30.796452</v>
      </c>
      <c r="P348" s="50" t="n">
        <v>0</v>
      </c>
      <c r="Q348" s="51" t="n">
        <v>-447.909805</v>
      </c>
    </row>
    <row r="349" customFormat="false" ht="12.75" hidden="false" customHeight="false" outlineLevel="0" collapsed="false">
      <c r="B349" s="85" t="s">
        <v>77</v>
      </c>
      <c r="C349" s="13" t="n">
        <v>348</v>
      </c>
      <c r="D349" s="50" t="n">
        <v>0</v>
      </c>
      <c r="E349" s="50" t="n">
        <v>8.97724812338288</v>
      </c>
      <c r="F349" s="50" t="n">
        <v>-24.0190324618396</v>
      </c>
      <c r="G349" s="50" t="n">
        <v>-86.1891891463954</v>
      </c>
      <c r="H349" s="50" t="n">
        <v>-60.6441284135345</v>
      </c>
      <c r="I349" s="50" t="n">
        <v>0.4012917045713</v>
      </c>
      <c r="J349" s="50" t="n">
        <v>-29.6513872700982</v>
      </c>
      <c r="K349" s="50" t="n">
        <v>25.6958010143322</v>
      </c>
      <c r="L349" s="50" t="n">
        <v>-16.5256066653355</v>
      </c>
      <c r="M349" s="50" t="n">
        <v>-8.76261039741581</v>
      </c>
      <c r="N349" s="50" t="n">
        <v>-190.717613512333</v>
      </c>
      <c r="O349" s="50" t="n">
        <v>147.587801183926</v>
      </c>
      <c r="P349" s="50" t="n">
        <v>-269.820229544278</v>
      </c>
      <c r="Q349" s="51" t="n">
        <v>-312.950041872685</v>
      </c>
    </row>
    <row r="350" customFormat="false" ht="12.75" hidden="false" customHeight="false" outlineLevel="0" collapsed="false">
      <c r="B350" s="85" t="s">
        <v>66</v>
      </c>
      <c r="C350" s="13" t="n">
        <v>349</v>
      </c>
      <c r="D350" s="50" t="n">
        <v>0</v>
      </c>
      <c r="E350" s="50" t="n">
        <v>0</v>
      </c>
      <c r="F350" s="50" t="n">
        <v>-93.171594</v>
      </c>
      <c r="G350" s="50" t="n">
        <v>-51.606509</v>
      </c>
      <c r="H350" s="50" t="n">
        <v>-149.750025</v>
      </c>
      <c r="I350" s="50" t="n">
        <v>-67.333587</v>
      </c>
      <c r="J350" s="50" t="n">
        <v>32.0024</v>
      </c>
      <c r="K350" s="50" t="n">
        <v>225.290305</v>
      </c>
      <c r="L350" s="50" t="n">
        <v>-42.931521</v>
      </c>
      <c r="M350" s="50" t="n">
        <v>87.330217</v>
      </c>
      <c r="N350" s="50" t="n">
        <v>-60.170314</v>
      </c>
      <c r="O350" s="50" t="n">
        <v>501.837636</v>
      </c>
      <c r="P350" s="50" t="n">
        <v>0</v>
      </c>
      <c r="Q350" s="51" t="n">
        <v>441.667322</v>
      </c>
    </row>
    <row r="351" customFormat="false" ht="12.75" hidden="false" customHeight="false" outlineLevel="0" collapsed="false">
      <c r="B351" s="85" t="s">
        <v>45</v>
      </c>
      <c r="C351" s="13" t="n">
        <v>350</v>
      </c>
      <c r="D351" s="50" t="n">
        <v>0</v>
      </c>
      <c r="E351" s="50" t="n">
        <v>0</v>
      </c>
      <c r="F351" s="50" t="n">
        <v>-1.997009</v>
      </c>
      <c r="G351" s="50" t="n">
        <v>-2.733912</v>
      </c>
      <c r="H351" s="50" t="n">
        <v>-2.473609</v>
      </c>
      <c r="I351" s="50" t="n">
        <v>-6.156563</v>
      </c>
      <c r="J351" s="50" t="n">
        <v>-2.451412</v>
      </c>
      <c r="K351" s="50" t="n">
        <v>-5.358076</v>
      </c>
      <c r="L351" s="50" t="n">
        <v>-2.419741</v>
      </c>
      <c r="M351" s="50" t="n">
        <v>-7.678569</v>
      </c>
      <c r="N351" s="50" t="n">
        <v>-31.268891</v>
      </c>
      <c r="O351" s="50" t="n">
        <v>6.30785</v>
      </c>
      <c r="P351" s="50" t="n">
        <v>0</v>
      </c>
      <c r="Q351" s="51" t="n">
        <v>-24.961041</v>
      </c>
    </row>
    <row r="352" customFormat="false" ht="12.75" hidden="false" customHeight="false" outlineLevel="0" collapsed="false">
      <c r="B352" s="85" t="s">
        <v>52</v>
      </c>
      <c r="C352" s="13" t="n">
        <v>351</v>
      </c>
      <c r="D352" s="50" t="n">
        <v>0</v>
      </c>
      <c r="E352" s="50" t="n">
        <v>0</v>
      </c>
      <c r="F352" s="50" t="n">
        <v>0</v>
      </c>
      <c r="G352" s="50" t="n">
        <v>0</v>
      </c>
      <c r="H352" s="50" t="n">
        <v>0</v>
      </c>
      <c r="I352" s="50" t="n">
        <v>0</v>
      </c>
      <c r="J352" s="50" t="n">
        <v>0</v>
      </c>
      <c r="K352" s="50" t="n">
        <v>0</v>
      </c>
      <c r="L352" s="50" t="n">
        <v>0</v>
      </c>
      <c r="M352" s="50" t="n">
        <v>0</v>
      </c>
      <c r="N352" s="50" t="n">
        <v>0</v>
      </c>
      <c r="O352" s="50" t="n">
        <v>0</v>
      </c>
      <c r="P352" s="50" t="n">
        <v>0</v>
      </c>
      <c r="Q352" s="51" t="n">
        <v>0</v>
      </c>
    </row>
    <row r="353" customFormat="false" ht="12.75" hidden="false" customHeight="false" outlineLevel="0" collapsed="false">
      <c r="B353" s="85" t="s">
        <v>80</v>
      </c>
      <c r="C353" s="13" t="n">
        <v>352</v>
      </c>
      <c r="D353" s="50" t="n">
        <v>0</v>
      </c>
      <c r="E353" s="50" t="n">
        <v>0</v>
      </c>
      <c r="F353" s="50" t="n">
        <v>0</v>
      </c>
      <c r="G353" s="50" t="n">
        <v>0</v>
      </c>
      <c r="H353" s="50" t="n">
        <v>0</v>
      </c>
      <c r="I353" s="50" t="n">
        <v>0</v>
      </c>
      <c r="J353" s="50" t="n">
        <v>0</v>
      </c>
      <c r="K353" s="50" t="n">
        <v>0</v>
      </c>
      <c r="L353" s="50" t="n">
        <v>0</v>
      </c>
      <c r="M353" s="50" t="n">
        <v>0</v>
      </c>
      <c r="N353" s="50" t="n">
        <v>0</v>
      </c>
      <c r="O353" s="50" t="n">
        <v>0</v>
      </c>
      <c r="P353" s="50" t="n">
        <v>0</v>
      </c>
      <c r="Q353" s="51" t="n">
        <v>0</v>
      </c>
    </row>
    <row r="354" customFormat="false" ht="12.75" hidden="false" customHeight="false" outlineLevel="0" collapsed="false">
      <c r="B354" s="85" t="s">
        <v>49</v>
      </c>
      <c r="C354" s="13" t="n">
        <v>353</v>
      </c>
      <c r="D354" s="50" t="n">
        <v>0</v>
      </c>
      <c r="E354" s="50" t="n">
        <v>0</v>
      </c>
      <c r="F354" s="50" t="n">
        <v>-41.937189</v>
      </c>
      <c r="G354" s="50" t="n">
        <v>0</v>
      </c>
      <c r="H354" s="50" t="n">
        <v>0</v>
      </c>
      <c r="I354" s="50" t="n">
        <v>0</v>
      </c>
      <c r="J354" s="50" t="n">
        <v>0</v>
      </c>
      <c r="K354" s="50" t="n">
        <v>0</v>
      </c>
      <c r="L354" s="50" t="n">
        <v>0</v>
      </c>
      <c r="M354" s="50" t="n">
        <v>0</v>
      </c>
      <c r="N354" s="50" t="n">
        <v>-41.937189</v>
      </c>
      <c r="O354" s="50" t="n">
        <v>0</v>
      </c>
      <c r="P354" s="50" t="n">
        <v>0</v>
      </c>
      <c r="Q354" s="51" t="n">
        <v>-41.937189</v>
      </c>
    </row>
    <row r="355" customFormat="false" ht="12.75" hidden="false" customHeight="false" outlineLevel="0" collapsed="false">
      <c r="B355" s="85" t="s">
        <v>34</v>
      </c>
      <c r="C355" s="13" t="n">
        <v>354</v>
      </c>
      <c r="D355" s="50" t="n">
        <v>0</v>
      </c>
      <c r="E355" s="50" t="n">
        <v>0</v>
      </c>
      <c r="F355" s="50" t="n">
        <v>0</v>
      </c>
      <c r="G355" s="50" t="n">
        <v>0</v>
      </c>
      <c r="H355" s="50" t="n">
        <v>0</v>
      </c>
      <c r="I355" s="50" t="n">
        <v>0</v>
      </c>
      <c r="J355" s="50" t="n">
        <v>0</v>
      </c>
      <c r="K355" s="50" t="n">
        <v>0</v>
      </c>
      <c r="L355" s="50" t="n">
        <v>0</v>
      </c>
      <c r="M355" s="50" t="n">
        <v>0</v>
      </c>
      <c r="N355" s="50" t="n">
        <v>0</v>
      </c>
      <c r="O355" s="50" t="n">
        <v>0</v>
      </c>
      <c r="P355" s="50" t="n">
        <v>0</v>
      </c>
      <c r="Q355" s="51" t="n">
        <v>0</v>
      </c>
    </row>
    <row r="356" customFormat="false" ht="12.75" hidden="false" customHeight="false" outlineLevel="0" collapsed="false">
      <c r="B356" s="85" t="s">
        <v>69</v>
      </c>
      <c r="C356" s="13" t="n">
        <v>355</v>
      </c>
      <c r="D356" s="50" t="n">
        <v>0</v>
      </c>
      <c r="E356" s="50" t="n">
        <v>0</v>
      </c>
      <c r="F356" s="50" t="n">
        <v>0</v>
      </c>
      <c r="G356" s="50" t="n">
        <v>0</v>
      </c>
      <c r="H356" s="50" t="n">
        <v>0</v>
      </c>
      <c r="I356" s="50" t="n">
        <v>0</v>
      </c>
      <c r="J356" s="50" t="n">
        <v>0</v>
      </c>
      <c r="K356" s="50" t="n">
        <v>0</v>
      </c>
      <c r="L356" s="50" t="n">
        <v>0</v>
      </c>
      <c r="M356" s="50" t="n">
        <v>0</v>
      </c>
      <c r="N356" s="50" t="n">
        <v>0</v>
      </c>
      <c r="O356" s="50" t="n">
        <v>0</v>
      </c>
      <c r="P356" s="50" t="n">
        <v>0</v>
      </c>
      <c r="Q356" s="51" t="n">
        <v>0</v>
      </c>
    </row>
    <row r="357" customFormat="false" ht="12.75" hidden="false" customHeight="false" outlineLevel="0" collapsed="false">
      <c r="B357" s="85" t="s">
        <v>72</v>
      </c>
      <c r="C357" s="13" t="n">
        <v>356</v>
      </c>
      <c r="D357" s="50" t="n">
        <v>0</v>
      </c>
      <c r="E357" s="50" t="n">
        <v>0</v>
      </c>
      <c r="F357" s="50" t="n">
        <v>0</v>
      </c>
      <c r="G357" s="50" t="n">
        <v>0</v>
      </c>
      <c r="H357" s="50" t="n">
        <v>0</v>
      </c>
      <c r="I357" s="50" t="n">
        <v>0</v>
      </c>
      <c r="J357" s="50" t="n">
        <v>0</v>
      </c>
      <c r="K357" s="50" t="n">
        <v>0</v>
      </c>
      <c r="L357" s="50" t="n">
        <v>0</v>
      </c>
      <c r="M357" s="50" t="n">
        <v>0</v>
      </c>
      <c r="N357" s="50" t="n">
        <v>0</v>
      </c>
      <c r="O357" s="50" t="n">
        <v>0</v>
      </c>
      <c r="P357" s="50" t="n">
        <v>0</v>
      </c>
      <c r="Q357" s="51" t="n">
        <v>0</v>
      </c>
    </row>
    <row r="358" customFormat="false" ht="12.75" hidden="false" customHeight="false" outlineLevel="0" collapsed="false">
      <c r="B358" s="85" t="s">
        <v>31</v>
      </c>
      <c r="C358" s="13" t="n">
        <v>357</v>
      </c>
      <c r="D358" s="50" t="n">
        <v>0</v>
      </c>
      <c r="E358" s="50" t="n">
        <v>0</v>
      </c>
      <c r="F358" s="50" t="n">
        <v>0</v>
      </c>
      <c r="G358" s="50" t="n">
        <v>0</v>
      </c>
      <c r="H358" s="50" t="n">
        <v>0</v>
      </c>
      <c r="I358" s="50" t="n">
        <v>0</v>
      </c>
      <c r="J358" s="50" t="n">
        <v>0</v>
      </c>
      <c r="K358" s="50" t="n">
        <v>0</v>
      </c>
      <c r="L358" s="50" t="n">
        <v>0</v>
      </c>
      <c r="M358" s="50" t="n">
        <v>0</v>
      </c>
      <c r="N358" s="50" t="n">
        <v>0</v>
      </c>
      <c r="O358" s="50" t="n">
        <v>0</v>
      </c>
      <c r="P358" s="50" t="n">
        <v>0</v>
      </c>
      <c r="Q358" s="51" t="n">
        <v>0</v>
      </c>
    </row>
    <row r="359" customFormat="false" ht="12.75" hidden="false" customHeight="false" outlineLevel="0" collapsed="false">
      <c r="B359" s="85" t="s">
        <v>37</v>
      </c>
      <c r="C359" s="13" t="n">
        <v>358</v>
      </c>
      <c r="D359" s="50" t="n">
        <v>0</v>
      </c>
      <c r="E359" s="50" t="n">
        <v>0</v>
      </c>
      <c r="F359" s="50" t="n">
        <v>0</v>
      </c>
      <c r="G359" s="50" t="n">
        <v>0</v>
      </c>
      <c r="H359" s="50" t="n">
        <v>0</v>
      </c>
      <c r="I359" s="50" t="n">
        <v>0</v>
      </c>
      <c r="J359" s="50" t="n">
        <v>0</v>
      </c>
      <c r="K359" s="50" t="n">
        <v>0</v>
      </c>
      <c r="L359" s="50" t="n">
        <v>0</v>
      </c>
      <c r="M359" s="50" t="n">
        <v>0</v>
      </c>
      <c r="N359" s="50" t="n">
        <v>0</v>
      </c>
      <c r="O359" s="50" t="n">
        <v>0</v>
      </c>
      <c r="P359" s="50" t="n">
        <v>0</v>
      </c>
      <c r="Q359" s="51" t="n">
        <v>0</v>
      </c>
    </row>
    <row r="360" customFormat="false" ht="12.75" hidden="false" customHeight="false" outlineLevel="0" collapsed="false">
      <c r="B360" s="85" t="n">
        <v>0</v>
      </c>
      <c r="C360" s="13" t="n">
        <v>359</v>
      </c>
      <c r="D360" s="50" t="n">
        <v>0</v>
      </c>
      <c r="E360" s="50" t="n">
        <v>0</v>
      </c>
      <c r="F360" s="50" t="n">
        <v>0</v>
      </c>
      <c r="G360" s="50" t="n">
        <v>0</v>
      </c>
      <c r="H360" s="50" t="n">
        <v>0</v>
      </c>
      <c r="I360" s="50" t="n">
        <v>0</v>
      </c>
      <c r="J360" s="50" t="n">
        <v>0</v>
      </c>
      <c r="K360" s="50" t="n">
        <v>0</v>
      </c>
      <c r="L360" s="50" t="n">
        <v>0</v>
      </c>
      <c r="M360" s="50" t="n">
        <v>0</v>
      </c>
      <c r="N360" s="50" t="n">
        <v>0</v>
      </c>
      <c r="O360" s="50" t="n">
        <v>0</v>
      </c>
      <c r="P360" s="50" t="n">
        <v>0</v>
      </c>
      <c r="Q360" s="51" t="n">
        <v>0</v>
      </c>
    </row>
    <row r="361" customFormat="false" ht="12.75" hidden="false" customHeight="false" outlineLevel="0" collapsed="false">
      <c r="B361" s="87" t="n">
        <v>0</v>
      </c>
      <c r="C361" s="64" t="n">
        <v>360</v>
      </c>
      <c r="D361" s="54" t="n">
        <v>0</v>
      </c>
      <c r="E361" s="54" t="n">
        <v>0</v>
      </c>
      <c r="F361" s="54" t="n">
        <v>0</v>
      </c>
      <c r="G361" s="54" t="n">
        <v>0</v>
      </c>
      <c r="H361" s="54" t="n">
        <v>0</v>
      </c>
      <c r="I361" s="54" t="n">
        <v>0</v>
      </c>
      <c r="J361" s="54" t="n">
        <v>0</v>
      </c>
      <c r="K361" s="54" t="n">
        <v>0</v>
      </c>
      <c r="L361" s="54" t="n">
        <v>0</v>
      </c>
      <c r="M361" s="54" t="n">
        <v>0</v>
      </c>
      <c r="N361" s="54" t="n">
        <v>0</v>
      </c>
      <c r="O361" s="54" t="n">
        <v>0</v>
      </c>
      <c r="P361" s="54" t="n">
        <v>0</v>
      </c>
      <c r="Q361" s="55" t="n">
        <v>0</v>
      </c>
    </row>
    <row r="362" customFormat="false" ht="12.75" hidden="false" customHeight="false" outlineLevel="0" collapsed="false">
      <c r="A362" s="0" t="n">
        <v>10</v>
      </c>
      <c r="B362" s="57" t="n">
        <v>36915</v>
      </c>
      <c r="C362" s="58" t="n">
        <v>361</v>
      </c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83"/>
    </row>
    <row r="363" customFormat="false" ht="12.75" hidden="false" customHeight="false" outlineLevel="0" collapsed="false">
      <c r="B363" s="61"/>
      <c r="C363" s="13" t="n">
        <v>362</v>
      </c>
      <c r="D363" s="13"/>
      <c r="E363" s="21" t="s">
        <v>5</v>
      </c>
      <c r="F363" s="21" t="s">
        <v>6</v>
      </c>
      <c r="G363" s="21" t="s">
        <v>7</v>
      </c>
      <c r="H363" s="21" t="s">
        <v>8</v>
      </c>
      <c r="I363" s="21" t="s">
        <v>9</v>
      </c>
      <c r="J363" s="21" t="s">
        <v>10</v>
      </c>
      <c r="K363" s="21" t="s">
        <v>11</v>
      </c>
      <c r="L363" s="21" t="s">
        <v>12</v>
      </c>
      <c r="M363" s="21" t="s">
        <v>13</v>
      </c>
      <c r="N363" s="21" t="s">
        <v>14</v>
      </c>
      <c r="O363" s="21" t="n">
        <v>2002</v>
      </c>
      <c r="P363" s="21" t="s">
        <v>15</v>
      </c>
      <c r="Q363" s="84" t="s">
        <v>16</v>
      </c>
    </row>
    <row r="364" customFormat="false" ht="12.75" hidden="false" customHeight="false" outlineLevel="0" collapsed="false">
      <c r="B364" s="85" t="s">
        <v>107</v>
      </c>
      <c r="C364" s="13" t="n">
        <v>363</v>
      </c>
      <c r="D364" s="13" t="s">
        <v>4</v>
      </c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86"/>
    </row>
    <row r="365" customFormat="false" ht="12.75" hidden="false" customHeight="false" outlineLevel="0" collapsed="false">
      <c r="B365" s="85" t="s">
        <v>19</v>
      </c>
      <c r="C365" s="13" t="n">
        <v>364</v>
      </c>
      <c r="D365" s="50" t="n">
        <v>32608395.12576</v>
      </c>
      <c r="E365" s="50" t="n">
        <v>-31425.36</v>
      </c>
      <c r="F365" s="50" t="n">
        <v>-79015.49</v>
      </c>
      <c r="G365" s="50" t="n">
        <v>984231.15</v>
      </c>
      <c r="H365" s="50" t="n">
        <v>1262004.1</v>
      </c>
      <c r="I365" s="50" t="n">
        <v>617013.3</v>
      </c>
      <c r="J365" s="50" t="n">
        <v>938022.17</v>
      </c>
      <c r="K365" s="50" t="n">
        <v>1548228.1</v>
      </c>
      <c r="L365" s="50" t="n">
        <v>509556.41</v>
      </c>
      <c r="M365" s="50" t="n">
        <v>6468337.78</v>
      </c>
      <c r="N365" s="50" t="n">
        <v>12216952.16</v>
      </c>
      <c r="O365" s="50" t="n">
        <v>4128470.64</v>
      </c>
      <c r="P365" s="50" t="n">
        <v>-289332.289999999</v>
      </c>
      <c r="Q365" s="51" t="n">
        <v>16056090.51</v>
      </c>
    </row>
    <row r="366" customFormat="false" ht="12.75" hidden="false" customHeight="false" outlineLevel="0" collapsed="false">
      <c r="B366" s="85" t="s">
        <v>20</v>
      </c>
      <c r="C366" s="13" t="n">
        <v>365</v>
      </c>
      <c r="D366" s="50" t="n">
        <v>6892516.11478971</v>
      </c>
      <c r="E366" s="50" t="n">
        <v>26107.83</v>
      </c>
      <c r="F366" s="50" t="n">
        <v>148696.16</v>
      </c>
      <c r="G366" s="50" t="n">
        <v>-12438</v>
      </c>
      <c r="H366" s="50" t="n">
        <v>173051.63</v>
      </c>
      <c r="I366" s="50" t="n">
        <v>123108.82</v>
      </c>
      <c r="J366" s="50" t="n">
        <v>199288.9</v>
      </c>
      <c r="K366" s="50" t="n">
        <v>241390.3</v>
      </c>
      <c r="L366" s="50" t="n">
        <v>153412.52</v>
      </c>
      <c r="M366" s="50" t="n">
        <v>1394446.99</v>
      </c>
      <c r="N366" s="50" t="n">
        <v>2447065.15</v>
      </c>
      <c r="O366" s="50" t="n">
        <v>631228.83</v>
      </c>
      <c r="P366" s="50" t="n">
        <v>374110.62</v>
      </c>
      <c r="Q366" s="51" t="n">
        <v>3452404.6</v>
      </c>
    </row>
    <row r="367" customFormat="false" ht="12.75" hidden="false" customHeight="false" outlineLevel="0" collapsed="false">
      <c r="B367" s="85" t="s">
        <v>108</v>
      </c>
      <c r="C367" s="13" t="n">
        <v>366</v>
      </c>
      <c r="D367" s="50" t="n">
        <v>0</v>
      </c>
      <c r="E367" s="50" t="n">
        <v>0</v>
      </c>
      <c r="F367" s="50" t="n">
        <v>0</v>
      </c>
      <c r="G367" s="50" t="n">
        <v>0</v>
      </c>
      <c r="H367" s="50" t="n">
        <v>0</v>
      </c>
      <c r="I367" s="50" t="n">
        <v>0</v>
      </c>
      <c r="J367" s="50" t="n">
        <v>0</v>
      </c>
      <c r="K367" s="50" t="n">
        <v>0</v>
      </c>
      <c r="L367" s="50" t="n">
        <v>0</v>
      </c>
      <c r="M367" s="50" t="n">
        <v>0</v>
      </c>
      <c r="N367" s="50" t="n">
        <v>0</v>
      </c>
      <c r="O367" s="50" t="n">
        <v>0</v>
      </c>
      <c r="P367" s="50" t="n">
        <v>0</v>
      </c>
      <c r="Q367" s="51" t="n">
        <v>0</v>
      </c>
    </row>
    <row r="368" customFormat="false" ht="12.75" hidden="false" customHeight="false" outlineLevel="0" collapsed="false">
      <c r="B368" s="85" t="s">
        <v>25</v>
      </c>
      <c r="C368" s="13" t="n">
        <v>367</v>
      </c>
      <c r="D368" s="50" t="n">
        <v>9307419.26524073</v>
      </c>
      <c r="E368" s="50" t="n">
        <v>22118.8</v>
      </c>
      <c r="F368" s="50" t="n">
        <v>-25884.89</v>
      </c>
      <c r="G368" s="50" t="n">
        <v>353974.28</v>
      </c>
      <c r="H368" s="50" t="n">
        <v>368475.65</v>
      </c>
      <c r="I368" s="50" t="n">
        <v>233717.9</v>
      </c>
      <c r="J368" s="50" t="n">
        <v>189161.77</v>
      </c>
      <c r="K368" s="50" t="n">
        <v>229616.86</v>
      </c>
      <c r="L368" s="50" t="n">
        <v>346960</v>
      </c>
      <c r="M368" s="50" t="n">
        <v>1778968.39</v>
      </c>
      <c r="N368" s="50" t="n">
        <v>3497108.76</v>
      </c>
      <c r="O368" s="50" t="n">
        <v>507549</v>
      </c>
      <c r="P368" s="50" t="n">
        <v>469019.97</v>
      </c>
      <c r="Q368" s="51" t="n">
        <v>4473677.73</v>
      </c>
    </row>
    <row r="369" customFormat="false" ht="12.75" hidden="false" customHeight="false" outlineLevel="0" collapsed="false">
      <c r="B369" s="85" t="s">
        <v>29</v>
      </c>
      <c r="C369" s="13" t="n">
        <v>368</v>
      </c>
      <c r="D369" s="50" t="n">
        <v>643423.445253049</v>
      </c>
      <c r="E369" s="50" t="n">
        <v>-11151.24</v>
      </c>
      <c r="F369" s="50" t="n">
        <v>30137.28</v>
      </c>
      <c r="G369" s="50" t="n">
        <v>34732.46</v>
      </c>
      <c r="H369" s="50" t="n">
        <v>0</v>
      </c>
      <c r="I369" s="50" t="n">
        <v>0</v>
      </c>
      <c r="J369" s="50" t="n">
        <v>0</v>
      </c>
      <c r="K369" s="50" t="n">
        <v>0</v>
      </c>
      <c r="L369" s="50" t="n">
        <v>0</v>
      </c>
      <c r="M369" s="50" t="n">
        <v>0</v>
      </c>
      <c r="N369" s="50" t="n">
        <v>53718.5</v>
      </c>
      <c r="O369" s="50" t="n">
        <v>0</v>
      </c>
      <c r="P369" s="50" t="n">
        <v>0</v>
      </c>
      <c r="Q369" s="51" t="n">
        <v>53718.5</v>
      </c>
    </row>
    <row r="370" customFormat="false" ht="12.75" hidden="false" customHeight="false" outlineLevel="0" collapsed="false">
      <c r="B370" s="85" t="s">
        <v>32</v>
      </c>
      <c r="C370" s="13" t="n">
        <v>369</v>
      </c>
      <c r="D370" s="50" t="n">
        <v>283786.42273382</v>
      </c>
      <c r="E370" s="50" t="n">
        <v>-3982.59</v>
      </c>
      <c r="F370" s="50" t="n">
        <v>7930.86</v>
      </c>
      <c r="G370" s="50" t="n">
        <v>8683.12</v>
      </c>
      <c r="H370" s="50" t="n">
        <v>-8251.8</v>
      </c>
      <c r="I370" s="50" t="n">
        <v>0</v>
      </c>
      <c r="J370" s="50" t="n">
        <v>0</v>
      </c>
      <c r="K370" s="50" t="n">
        <v>0</v>
      </c>
      <c r="L370" s="50" t="n">
        <v>0</v>
      </c>
      <c r="M370" s="50" t="n">
        <v>0</v>
      </c>
      <c r="N370" s="50" t="n">
        <v>4379.59</v>
      </c>
      <c r="O370" s="50" t="n">
        <v>0</v>
      </c>
      <c r="P370" s="50" t="n">
        <v>0</v>
      </c>
      <c r="Q370" s="51" t="n">
        <v>4379.59</v>
      </c>
    </row>
    <row r="371" customFormat="false" ht="12.75" hidden="false" customHeight="false" outlineLevel="0" collapsed="false">
      <c r="B371" s="85" t="s">
        <v>35</v>
      </c>
      <c r="C371" s="13" t="n">
        <v>370</v>
      </c>
      <c r="D371" s="50" t="n">
        <v>643423.445253049</v>
      </c>
      <c r="E371" s="50" t="n">
        <v>1609.42</v>
      </c>
      <c r="F371" s="50" t="n">
        <v>15925.49</v>
      </c>
      <c r="G371" s="50" t="n">
        <v>17366.23</v>
      </c>
      <c r="H371" s="50" t="n">
        <v>16503.6</v>
      </c>
      <c r="I371" s="50" t="n">
        <v>0</v>
      </c>
      <c r="J371" s="50" t="n">
        <v>0</v>
      </c>
      <c r="K371" s="50" t="n">
        <v>0</v>
      </c>
      <c r="L371" s="50" t="n">
        <v>0</v>
      </c>
      <c r="M371" s="50" t="n">
        <v>0</v>
      </c>
      <c r="N371" s="50" t="n">
        <v>51404.74</v>
      </c>
      <c r="O371" s="50" t="n">
        <v>0</v>
      </c>
      <c r="P371" s="50" t="n">
        <v>0</v>
      </c>
      <c r="Q371" s="51" t="n">
        <v>51404.74</v>
      </c>
    </row>
    <row r="372" customFormat="false" ht="12.75" hidden="false" customHeight="false" outlineLevel="0" collapsed="false">
      <c r="B372" s="85" t="s">
        <v>38</v>
      </c>
      <c r="C372" s="13" t="n">
        <v>371</v>
      </c>
      <c r="D372" s="50" t="n">
        <v>0</v>
      </c>
      <c r="E372" s="50" t="n">
        <v>-746.73</v>
      </c>
      <c r="F372" s="50" t="n">
        <v>0</v>
      </c>
      <c r="G372" s="50" t="n">
        <v>0</v>
      </c>
      <c r="H372" s="50" t="n">
        <v>0</v>
      </c>
      <c r="I372" s="50" t="n">
        <v>0</v>
      </c>
      <c r="J372" s="50" t="n">
        <v>0</v>
      </c>
      <c r="K372" s="50" t="n">
        <v>0</v>
      </c>
      <c r="L372" s="50" t="n">
        <v>0</v>
      </c>
      <c r="M372" s="50" t="n">
        <v>0</v>
      </c>
      <c r="N372" s="50" t="n">
        <v>-746.73</v>
      </c>
      <c r="O372" s="50" t="n">
        <v>0</v>
      </c>
      <c r="P372" s="50" t="n">
        <v>0</v>
      </c>
      <c r="Q372" s="51" t="n">
        <v>-746.73</v>
      </c>
    </row>
    <row r="373" customFormat="false" ht="12.75" hidden="false" customHeight="false" outlineLevel="0" collapsed="false">
      <c r="B373" s="85" t="s">
        <v>43</v>
      </c>
      <c r="C373" s="13" t="n">
        <v>372</v>
      </c>
      <c r="D373" s="50" t="n">
        <v>5414937.39500007</v>
      </c>
      <c r="E373" s="50" t="n">
        <v>-68327.55</v>
      </c>
      <c r="F373" s="50" t="n">
        <v>-206499.63</v>
      </c>
      <c r="G373" s="50" t="n">
        <v>84635.87</v>
      </c>
      <c r="H373" s="50" t="n">
        <v>385214.31</v>
      </c>
      <c r="I373" s="50" t="n">
        <v>-82262.85</v>
      </c>
      <c r="J373" s="50" t="n">
        <v>204724.69</v>
      </c>
      <c r="K373" s="50" t="n">
        <v>255196.17</v>
      </c>
      <c r="L373" s="50" t="n">
        <v>-126788.31</v>
      </c>
      <c r="M373" s="50" t="n">
        <v>1194271.59</v>
      </c>
      <c r="N373" s="50" t="n">
        <v>1640164.29</v>
      </c>
      <c r="O373" s="50" t="n">
        <v>1030652.86</v>
      </c>
      <c r="P373" s="50" t="n">
        <v>-2413269.63</v>
      </c>
      <c r="Q373" s="51" t="n">
        <v>257547.52</v>
      </c>
    </row>
    <row r="374" customFormat="false" ht="12.75" hidden="false" customHeight="false" outlineLevel="0" collapsed="false">
      <c r="B374" s="85" t="s">
        <v>47</v>
      </c>
      <c r="C374" s="13" t="n">
        <v>373</v>
      </c>
      <c r="D374" s="50" t="n">
        <v>1179203.87583943</v>
      </c>
      <c r="E374" s="50" t="n">
        <v>-23895.51</v>
      </c>
      <c r="F374" s="50" t="n">
        <v>-49567.9</v>
      </c>
      <c r="G374" s="50" t="n">
        <v>138929.86</v>
      </c>
      <c r="H374" s="50" t="n">
        <v>145438</v>
      </c>
      <c r="I374" s="50" t="n">
        <v>34424.41</v>
      </c>
      <c r="J374" s="50" t="n">
        <v>73656.8</v>
      </c>
      <c r="K374" s="50" t="n">
        <v>21363.62</v>
      </c>
      <c r="L374" s="50" t="n">
        <v>-913.26</v>
      </c>
      <c r="M374" s="50" t="n">
        <v>488081.84</v>
      </c>
      <c r="N374" s="50" t="n">
        <v>827517.86</v>
      </c>
      <c r="O374" s="50" t="n">
        <v>342112.67</v>
      </c>
      <c r="P374" s="50" t="n">
        <v>0</v>
      </c>
      <c r="Q374" s="51" t="n">
        <v>1169630.53</v>
      </c>
    </row>
    <row r="375" customFormat="false" ht="12.75" hidden="false" customHeight="false" outlineLevel="0" collapsed="false">
      <c r="B375" s="85" t="s">
        <v>50</v>
      </c>
      <c r="C375" s="13" t="n">
        <v>374</v>
      </c>
      <c r="D375" s="50" t="n">
        <v>0</v>
      </c>
      <c r="E375" s="50" t="n">
        <v>-8763.33</v>
      </c>
      <c r="F375" s="50" t="n">
        <v>39765.91</v>
      </c>
      <c r="G375" s="50" t="n">
        <v>-17402.81</v>
      </c>
      <c r="H375" s="50" t="n">
        <v>0</v>
      </c>
      <c r="I375" s="50" t="n">
        <v>17244.41</v>
      </c>
      <c r="J375" s="50" t="n">
        <v>16385.3</v>
      </c>
      <c r="K375" s="50" t="n">
        <v>34105.66</v>
      </c>
      <c r="L375" s="50" t="n">
        <v>29286.21</v>
      </c>
      <c r="M375" s="50" t="n">
        <v>146687.73</v>
      </c>
      <c r="N375" s="50" t="n">
        <v>257309.08</v>
      </c>
      <c r="O375" s="50" t="n">
        <v>471002.51</v>
      </c>
      <c r="P375" s="50" t="n">
        <v>-177881</v>
      </c>
      <c r="Q375" s="51" t="n">
        <v>550430.59</v>
      </c>
    </row>
    <row r="376" customFormat="false" ht="12.75" hidden="false" customHeight="false" outlineLevel="0" collapsed="false">
      <c r="B376" s="85" t="s">
        <v>53</v>
      </c>
      <c r="C376" s="13" t="n">
        <v>375</v>
      </c>
      <c r="D376" s="50" t="n">
        <v>348892.34665558</v>
      </c>
      <c r="E376" s="50" t="n">
        <v>5575.62</v>
      </c>
      <c r="F376" s="50" t="n">
        <v>-58688.39</v>
      </c>
      <c r="G376" s="50" t="n">
        <v>0</v>
      </c>
      <c r="H376" s="50" t="n">
        <v>0</v>
      </c>
      <c r="I376" s="50" t="n">
        <v>0</v>
      </c>
      <c r="J376" s="50" t="n">
        <v>0</v>
      </c>
      <c r="K376" s="50" t="n">
        <v>0</v>
      </c>
      <c r="L376" s="50" t="n">
        <v>0</v>
      </c>
      <c r="M376" s="50" t="n">
        <v>0</v>
      </c>
      <c r="N376" s="50" t="n">
        <v>-53112.77</v>
      </c>
      <c r="O376" s="50" t="n">
        <v>0</v>
      </c>
      <c r="P376" s="50" t="n">
        <v>0</v>
      </c>
      <c r="Q376" s="51" t="n">
        <v>-53112.77</v>
      </c>
    </row>
    <row r="377" customFormat="false" ht="12.75" hidden="false" customHeight="false" outlineLevel="0" collapsed="false">
      <c r="B377" s="85" t="s">
        <v>56</v>
      </c>
      <c r="C377" s="13" t="n">
        <v>376</v>
      </c>
      <c r="D377" s="50" t="n">
        <v>206729.000607895</v>
      </c>
      <c r="E377" s="50" t="n">
        <v>6786.78</v>
      </c>
      <c r="F377" s="50" t="n">
        <v>3204.23</v>
      </c>
      <c r="G377" s="50" t="n">
        <v>0</v>
      </c>
      <c r="H377" s="50" t="n">
        <v>0</v>
      </c>
      <c r="I377" s="50" t="n">
        <v>0</v>
      </c>
      <c r="J377" s="50" t="n">
        <v>0</v>
      </c>
      <c r="K377" s="50" t="n">
        <v>0</v>
      </c>
      <c r="L377" s="50" t="n">
        <v>0</v>
      </c>
      <c r="M377" s="50" t="n">
        <v>0</v>
      </c>
      <c r="N377" s="50" t="n">
        <v>9991.01</v>
      </c>
      <c r="O377" s="50" t="n">
        <v>0</v>
      </c>
      <c r="P377" s="50" t="n">
        <v>0</v>
      </c>
      <c r="Q377" s="51" t="n">
        <v>9991.01</v>
      </c>
    </row>
    <row r="378" customFormat="false" ht="12.75" hidden="false" customHeight="false" outlineLevel="0" collapsed="false">
      <c r="B378" s="85" t="s">
        <v>59</v>
      </c>
      <c r="C378" s="13" t="n">
        <v>377</v>
      </c>
      <c r="D378" s="50" t="n">
        <v>98914.9707717691</v>
      </c>
      <c r="E378" s="50" t="n">
        <v>0</v>
      </c>
      <c r="F378" s="50" t="n">
        <v>0</v>
      </c>
      <c r="G378" s="50" t="n">
        <v>0</v>
      </c>
      <c r="H378" s="50" t="n">
        <v>0</v>
      </c>
      <c r="I378" s="50" t="n">
        <v>0</v>
      </c>
      <c r="J378" s="50" t="n">
        <v>0</v>
      </c>
      <c r="K378" s="50" t="n">
        <v>0</v>
      </c>
      <c r="L378" s="50" t="n">
        <v>0</v>
      </c>
      <c r="M378" s="50" t="n">
        <v>0</v>
      </c>
      <c r="N378" s="50" t="n">
        <v>0</v>
      </c>
      <c r="O378" s="50" t="n">
        <v>0</v>
      </c>
      <c r="P378" s="50" t="n">
        <v>0</v>
      </c>
      <c r="Q378" s="51" t="n">
        <v>0</v>
      </c>
    </row>
    <row r="379" customFormat="false" ht="12.75" hidden="false" customHeight="false" outlineLevel="0" collapsed="false">
      <c r="B379" s="85" t="s">
        <v>109</v>
      </c>
      <c r="C379" s="13" t="n">
        <v>378</v>
      </c>
      <c r="D379" s="50" t="n">
        <v>0</v>
      </c>
      <c r="E379" s="50" t="n">
        <v>0</v>
      </c>
      <c r="F379" s="50" t="n">
        <v>0</v>
      </c>
      <c r="G379" s="50" t="n">
        <v>0</v>
      </c>
      <c r="H379" s="50" t="n">
        <v>0</v>
      </c>
      <c r="I379" s="50" t="n">
        <v>0</v>
      </c>
      <c r="J379" s="50" t="n">
        <v>0</v>
      </c>
      <c r="K379" s="50" t="n">
        <v>0</v>
      </c>
      <c r="L379" s="50" t="n">
        <v>0</v>
      </c>
      <c r="M379" s="50" t="n">
        <v>0</v>
      </c>
      <c r="N379" s="50" t="n">
        <v>0</v>
      </c>
      <c r="O379" s="50" t="n">
        <v>0</v>
      </c>
      <c r="P379" s="50" t="n">
        <v>0</v>
      </c>
      <c r="Q379" s="51" t="n">
        <v>0</v>
      </c>
    </row>
    <row r="380" customFormat="false" ht="12.75" hidden="false" customHeight="false" outlineLevel="0" collapsed="false">
      <c r="B380" s="85" t="s">
        <v>64</v>
      </c>
      <c r="C380" s="13" t="n">
        <v>379</v>
      </c>
      <c r="D380" s="50" t="n">
        <v>11054784.5964733</v>
      </c>
      <c r="E380" s="50" t="n">
        <v>31180.28</v>
      </c>
      <c r="F380" s="50" t="n">
        <v>20239.29</v>
      </c>
      <c r="G380" s="50" t="n">
        <v>155997</v>
      </c>
      <c r="H380" s="50" t="n">
        <v>106958</v>
      </c>
      <c r="I380" s="50" t="n">
        <v>175085.45</v>
      </c>
      <c r="J380" s="50" t="n">
        <v>131001.71</v>
      </c>
      <c r="K380" s="50" t="n">
        <v>525899.98</v>
      </c>
      <c r="L380" s="50" t="n">
        <v>72637.48</v>
      </c>
      <c r="M380" s="50" t="n">
        <v>1222064.95</v>
      </c>
      <c r="N380" s="50" t="n">
        <v>2441064.14</v>
      </c>
      <c r="O380" s="50" t="n">
        <v>471768.22</v>
      </c>
      <c r="P380" s="50" t="n">
        <v>1351730.56</v>
      </c>
      <c r="Q380" s="51" t="n">
        <v>4264562.92</v>
      </c>
    </row>
    <row r="381" customFormat="false" ht="12.75" hidden="false" customHeight="false" outlineLevel="0" collapsed="false">
      <c r="B381" s="85" t="s">
        <v>67</v>
      </c>
      <c r="C381" s="13" t="n">
        <v>380</v>
      </c>
      <c r="D381" s="50" t="n">
        <v>52050.7937719939</v>
      </c>
      <c r="E381" s="50" t="n">
        <v>-3186.07</v>
      </c>
      <c r="F381" s="50" t="n">
        <v>0</v>
      </c>
      <c r="G381" s="50" t="n">
        <v>0</v>
      </c>
      <c r="H381" s="50" t="n">
        <v>0</v>
      </c>
      <c r="I381" s="50" t="n">
        <v>0</v>
      </c>
      <c r="J381" s="50" t="n">
        <v>0</v>
      </c>
      <c r="K381" s="50" t="n">
        <v>0</v>
      </c>
      <c r="L381" s="50" t="n">
        <v>0</v>
      </c>
      <c r="M381" s="50" t="n">
        <v>0</v>
      </c>
      <c r="N381" s="50" t="n">
        <v>-3186.07</v>
      </c>
      <c r="O381" s="50" t="n">
        <v>0</v>
      </c>
      <c r="P381" s="50" t="n">
        <v>0</v>
      </c>
      <c r="Q381" s="51" t="n">
        <v>-3186.07</v>
      </c>
    </row>
    <row r="382" customFormat="false" ht="12.75" hidden="false" customHeight="false" outlineLevel="0" collapsed="false">
      <c r="B382" s="85" t="s">
        <v>70</v>
      </c>
      <c r="C382" s="13" t="n">
        <v>381</v>
      </c>
      <c r="D382" s="50" t="n">
        <v>781673.236476416</v>
      </c>
      <c r="E382" s="50" t="n">
        <v>-3186.07</v>
      </c>
      <c r="F382" s="50" t="n">
        <v>-12689.38</v>
      </c>
      <c r="G382" s="50" t="n">
        <v>104197.39</v>
      </c>
      <c r="H382" s="50" t="n">
        <v>0</v>
      </c>
      <c r="I382" s="50" t="n">
        <v>0</v>
      </c>
      <c r="J382" s="50" t="n">
        <v>0</v>
      </c>
      <c r="K382" s="50" t="n">
        <v>0</v>
      </c>
      <c r="L382" s="50" t="n">
        <v>0</v>
      </c>
      <c r="M382" s="50" t="n">
        <v>0</v>
      </c>
      <c r="N382" s="50" t="n">
        <v>88321.94</v>
      </c>
      <c r="O382" s="50" t="n">
        <v>0</v>
      </c>
      <c r="P382" s="50" t="n">
        <v>0</v>
      </c>
      <c r="Q382" s="51" t="n">
        <v>88321.94</v>
      </c>
    </row>
    <row r="383" customFormat="false" ht="12.75" hidden="false" customHeight="false" outlineLevel="0" collapsed="false">
      <c r="B383" s="85" t="s">
        <v>75</v>
      </c>
      <c r="C383" s="13" t="n">
        <v>382</v>
      </c>
      <c r="D383" s="50" t="n">
        <v>3416744.03503822</v>
      </c>
      <c r="E383" s="50" t="n">
        <v>-3065</v>
      </c>
      <c r="F383" s="50" t="n">
        <v>24277.21</v>
      </c>
      <c r="G383" s="50" t="n">
        <v>115555.75</v>
      </c>
      <c r="H383" s="50" t="n">
        <v>74614.71</v>
      </c>
      <c r="I383" s="50" t="n">
        <v>115695.16</v>
      </c>
      <c r="J383" s="50" t="n">
        <v>123803</v>
      </c>
      <c r="K383" s="50" t="n">
        <v>240655.51</v>
      </c>
      <c r="L383" s="50" t="n">
        <v>34961.77</v>
      </c>
      <c r="M383" s="50" t="n">
        <v>243816.29</v>
      </c>
      <c r="N383" s="50" t="n">
        <v>970314.4</v>
      </c>
      <c r="O383" s="50" t="n">
        <v>674156.55</v>
      </c>
      <c r="P383" s="50" t="n">
        <v>106957.19</v>
      </c>
      <c r="Q383" s="51" t="n">
        <v>1751428.14</v>
      </c>
    </row>
    <row r="384" customFormat="false" ht="12.75" hidden="false" customHeight="false" outlineLevel="0" collapsed="false">
      <c r="B384" s="85" t="s">
        <v>78</v>
      </c>
      <c r="C384" s="13" t="n">
        <v>383</v>
      </c>
      <c r="D384" s="50" t="n">
        <v>82769.4666994384</v>
      </c>
      <c r="E384" s="50" t="n">
        <v>1500</v>
      </c>
      <c r="F384" s="50" t="n">
        <v>-15861.73</v>
      </c>
      <c r="G384" s="50" t="n">
        <v>0</v>
      </c>
      <c r="H384" s="50" t="n">
        <v>0</v>
      </c>
      <c r="I384" s="50" t="n">
        <v>0</v>
      </c>
      <c r="J384" s="50" t="n">
        <v>0</v>
      </c>
      <c r="K384" s="50" t="n">
        <v>0</v>
      </c>
      <c r="L384" s="50" t="n">
        <v>0</v>
      </c>
      <c r="M384" s="50" t="n">
        <v>0</v>
      </c>
      <c r="N384" s="50" t="n">
        <v>-14361.73</v>
      </c>
      <c r="O384" s="50" t="n">
        <v>0</v>
      </c>
      <c r="P384" s="50" t="n">
        <v>0</v>
      </c>
      <c r="Q384" s="51" t="n">
        <v>-14361.73</v>
      </c>
    </row>
    <row r="385" customFormat="false" ht="12.75" hidden="false" customHeight="false" outlineLevel="0" collapsed="false">
      <c r="B385" s="85"/>
      <c r="C385" s="13" t="n">
        <v>384</v>
      </c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1"/>
    </row>
    <row r="386" customFormat="false" ht="12.75" hidden="false" customHeight="false" outlineLevel="0" collapsed="false">
      <c r="B386" s="85" t="s">
        <v>83</v>
      </c>
      <c r="C386" s="13" t="n">
        <v>385</v>
      </c>
      <c r="D386" s="50" t="s">
        <v>4</v>
      </c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1"/>
    </row>
    <row r="387" customFormat="false" ht="12.75" hidden="false" customHeight="false" outlineLevel="0" collapsed="false">
      <c r="B387" s="85" t="s">
        <v>22</v>
      </c>
      <c r="C387" s="13" t="n">
        <v>386</v>
      </c>
      <c r="D387" s="50" t="n">
        <v>0</v>
      </c>
      <c r="E387" s="50" t="n">
        <v>-0.0514321700067434</v>
      </c>
      <c r="F387" s="50" t="n">
        <v>-5.32569299763012</v>
      </c>
      <c r="G387" s="50" t="n">
        <v>-3.0643658008194</v>
      </c>
      <c r="H387" s="50" t="n">
        <v>143.619943794347</v>
      </c>
      <c r="I387" s="50" t="n">
        <v>140.159133803097</v>
      </c>
      <c r="J387" s="50" t="n">
        <v>100.569314184254</v>
      </c>
      <c r="K387" s="50" t="n">
        <v>175.689296147343</v>
      </c>
      <c r="L387" s="50" t="n">
        <v>129.899315084627</v>
      </c>
      <c r="M387" s="50" t="n">
        <v>131.534603917172</v>
      </c>
      <c r="N387" s="50" t="n">
        <v>813.030115962383</v>
      </c>
      <c r="O387" s="50" t="n">
        <v>-245.83949535814</v>
      </c>
      <c r="P387" s="50" t="n">
        <v>-706.871908936309</v>
      </c>
      <c r="Q387" s="51" t="n">
        <v>-139.681288332066</v>
      </c>
    </row>
    <row r="388" customFormat="false" ht="12.75" hidden="false" customHeight="false" outlineLevel="0" collapsed="false">
      <c r="B388" s="85" t="s">
        <v>27</v>
      </c>
      <c r="C388" s="13" t="n">
        <v>387</v>
      </c>
      <c r="D388" s="50" t="n">
        <v>0</v>
      </c>
      <c r="E388" s="50" t="n">
        <v>0</v>
      </c>
      <c r="F388" s="50" t="n">
        <v>-29.550439</v>
      </c>
      <c r="G388" s="50" t="n">
        <v>-207.541928</v>
      </c>
      <c r="H388" s="50" t="n">
        <v>-152.045992</v>
      </c>
      <c r="I388" s="50" t="n">
        <v>-144.953167</v>
      </c>
      <c r="J388" s="50" t="n">
        <v>-125.16668</v>
      </c>
      <c r="K388" s="50" t="n">
        <v>-255.513737</v>
      </c>
      <c r="L388" s="50" t="n">
        <v>-131.295</v>
      </c>
      <c r="M388" s="50" t="n">
        <v>-70.973248</v>
      </c>
      <c r="N388" s="50" t="n">
        <v>-1117.040191</v>
      </c>
      <c r="O388" s="50" t="n">
        <v>158.691481</v>
      </c>
      <c r="P388" s="50" t="n">
        <v>-274.961898</v>
      </c>
      <c r="Q388" s="51" t="n">
        <v>-1233.310608</v>
      </c>
    </row>
    <row r="389" customFormat="false" ht="12.75" hidden="false" customHeight="false" outlineLevel="0" collapsed="false">
      <c r="B389" s="85" t="s">
        <v>77</v>
      </c>
      <c r="C389" s="13" t="n">
        <v>388</v>
      </c>
      <c r="D389" s="50" t="n">
        <v>0</v>
      </c>
      <c r="E389" s="50" t="n">
        <v>6.4218489435041</v>
      </c>
      <c r="F389" s="50" t="n">
        <v>-23.0983397426639</v>
      </c>
      <c r="G389" s="50" t="n">
        <v>-86.120413308553</v>
      </c>
      <c r="H389" s="50" t="n">
        <v>-60.3807021982234</v>
      </c>
      <c r="I389" s="50" t="n">
        <v>0.997779897126398</v>
      </c>
      <c r="J389" s="50" t="n">
        <v>-28.6813589692331</v>
      </c>
      <c r="K389" s="50" t="n">
        <v>26.5744998551665</v>
      </c>
      <c r="L389" s="50" t="n">
        <v>-15.9409880584985</v>
      </c>
      <c r="M389" s="50" t="n">
        <v>-7.29897297429185</v>
      </c>
      <c r="N389" s="50" t="n">
        <v>-187.526646555667</v>
      </c>
      <c r="O389" s="50" t="n">
        <v>146.358209337046</v>
      </c>
      <c r="P389" s="50" t="n">
        <v>-266.764994650587</v>
      </c>
      <c r="Q389" s="51" t="n">
        <v>-307.933431869207</v>
      </c>
    </row>
    <row r="390" customFormat="false" ht="12.75" hidden="false" customHeight="false" outlineLevel="0" collapsed="false">
      <c r="B390" s="85" t="s">
        <v>66</v>
      </c>
      <c r="C390" s="13" t="n">
        <v>389</v>
      </c>
      <c r="D390" s="50" t="n">
        <v>0</v>
      </c>
      <c r="E390" s="50" t="n">
        <v>0</v>
      </c>
      <c r="F390" s="50" t="n">
        <v>-79.205327</v>
      </c>
      <c r="G390" s="50" t="n">
        <v>-51.613314</v>
      </c>
      <c r="H390" s="50" t="n">
        <v>-179.45186</v>
      </c>
      <c r="I390" s="50" t="n">
        <v>-97.87586</v>
      </c>
      <c r="J390" s="50" t="n">
        <v>2.585675</v>
      </c>
      <c r="K390" s="50" t="n">
        <v>164.905269</v>
      </c>
      <c r="L390" s="50" t="n">
        <v>-71.971256</v>
      </c>
      <c r="M390" s="50" t="n">
        <v>57.434401</v>
      </c>
      <c r="N390" s="50" t="n">
        <v>-255.192272</v>
      </c>
      <c r="O390" s="50" t="n">
        <v>332.276368</v>
      </c>
      <c r="P390" s="50" t="n">
        <v>0</v>
      </c>
      <c r="Q390" s="51" t="n">
        <v>77.0840959999999</v>
      </c>
    </row>
    <row r="391" customFormat="false" ht="12.75" hidden="false" customHeight="false" outlineLevel="0" collapsed="false">
      <c r="B391" s="85" t="s">
        <v>45</v>
      </c>
      <c r="C391" s="13" t="n">
        <v>390</v>
      </c>
      <c r="D391" s="50" t="n">
        <v>0</v>
      </c>
      <c r="E391" s="50" t="n">
        <v>0</v>
      </c>
      <c r="F391" s="50" t="n">
        <v>-15.978716</v>
      </c>
      <c r="G391" s="50" t="n">
        <v>-2.734272</v>
      </c>
      <c r="H391" s="50" t="n">
        <v>-2.473865</v>
      </c>
      <c r="I391" s="50" t="n">
        <v>-6.156923</v>
      </c>
      <c r="J391" s="50" t="n">
        <v>-2.45162</v>
      </c>
      <c r="K391" s="50" t="n">
        <v>-5.358568</v>
      </c>
      <c r="L391" s="50" t="n">
        <v>-2.419836</v>
      </c>
      <c r="M391" s="50" t="n">
        <v>-7.678263</v>
      </c>
      <c r="N391" s="50" t="n">
        <v>-45.252063</v>
      </c>
      <c r="O391" s="50" t="n">
        <v>6.30403</v>
      </c>
      <c r="P391" s="50" t="n">
        <v>0</v>
      </c>
      <c r="Q391" s="51" t="n">
        <v>-38.948033</v>
      </c>
    </row>
    <row r="392" customFormat="false" ht="12.75" hidden="false" customHeight="false" outlineLevel="0" collapsed="false">
      <c r="B392" s="85" t="s">
        <v>52</v>
      </c>
      <c r="C392" s="13" t="n">
        <v>391</v>
      </c>
      <c r="D392" s="50" t="n">
        <v>0</v>
      </c>
      <c r="E392" s="50" t="n">
        <v>0</v>
      </c>
      <c r="F392" s="50" t="n">
        <v>0</v>
      </c>
      <c r="G392" s="50" t="n">
        <v>0</v>
      </c>
      <c r="H392" s="50" t="n">
        <v>0</v>
      </c>
      <c r="I392" s="50" t="n">
        <v>0</v>
      </c>
      <c r="J392" s="50" t="n">
        <v>0</v>
      </c>
      <c r="K392" s="50" t="n">
        <v>0</v>
      </c>
      <c r="L392" s="50" t="n">
        <v>0</v>
      </c>
      <c r="M392" s="50" t="n">
        <v>0</v>
      </c>
      <c r="N392" s="50" t="n">
        <v>0</v>
      </c>
      <c r="O392" s="50" t="n">
        <v>0</v>
      </c>
      <c r="P392" s="50" t="n">
        <v>0</v>
      </c>
      <c r="Q392" s="51" t="n">
        <v>0</v>
      </c>
    </row>
    <row r="393" customFormat="false" ht="12.75" hidden="false" customHeight="false" outlineLevel="0" collapsed="false">
      <c r="B393" s="85" t="s">
        <v>80</v>
      </c>
      <c r="C393" s="13" t="n">
        <v>392</v>
      </c>
      <c r="D393" s="50" t="n">
        <v>0</v>
      </c>
      <c r="E393" s="50" t="n">
        <v>0</v>
      </c>
      <c r="F393" s="50" t="n">
        <v>13.981377</v>
      </c>
      <c r="G393" s="50" t="n">
        <v>0</v>
      </c>
      <c r="H393" s="50" t="n">
        <v>0</v>
      </c>
      <c r="I393" s="50" t="n">
        <v>0</v>
      </c>
      <c r="J393" s="50" t="n">
        <v>0</v>
      </c>
      <c r="K393" s="50" t="n">
        <v>0</v>
      </c>
      <c r="L393" s="50" t="n">
        <v>0</v>
      </c>
      <c r="M393" s="50" t="n">
        <v>0</v>
      </c>
      <c r="N393" s="50" t="n">
        <v>13.981377</v>
      </c>
      <c r="O393" s="50" t="n">
        <v>0</v>
      </c>
      <c r="P393" s="50" t="n">
        <v>0</v>
      </c>
      <c r="Q393" s="51" t="n">
        <v>13.981377</v>
      </c>
    </row>
    <row r="394" customFormat="false" ht="12.75" hidden="false" customHeight="false" outlineLevel="0" collapsed="false">
      <c r="B394" s="85" t="s">
        <v>49</v>
      </c>
      <c r="C394" s="13" t="n">
        <v>393</v>
      </c>
      <c r="D394" s="50" t="n">
        <v>0</v>
      </c>
      <c r="E394" s="50" t="n">
        <v>0</v>
      </c>
      <c r="F394" s="50" t="n">
        <v>-55.925507</v>
      </c>
      <c r="G394" s="50" t="n">
        <v>0</v>
      </c>
      <c r="H394" s="50" t="n">
        <v>0</v>
      </c>
      <c r="I394" s="50" t="n">
        <v>0</v>
      </c>
      <c r="J394" s="50" t="n">
        <v>0</v>
      </c>
      <c r="K394" s="50" t="n">
        <v>0</v>
      </c>
      <c r="L394" s="50" t="n">
        <v>0</v>
      </c>
      <c r="M394" s="50" t="n">
        <v>0</v>
      </c>
      <c r="N394" s="50" t="n">
        <v>-55.925507</v>
      </c>
      <c r="O394" s="50" t="n">
        <v>0</v>
      </c>
      <c r="P394" s="50" t="n">
        <v>0</v>
      </c>
      <c r="Q394" s="51" t="n">
        <v>-55.925507</v>
      </c>
    </row>
    <row r="395" customFormat="false" ht="12.75" hidden="false" customHeight="false" outlineLevel="0" collapsed="false">
      <c r="B395" s="85" t="s">
        <v>34</v>
      </c>
      <c r="C395" s="13" t="n">
        <v>394</v>
      </c>
      <c r="D395" s="50" t="n">
        <v>0</v>
      </c>
      <c r="E395" s="50" t="n">
        <v>0</v>
      </c>
      <c r="F395" s="50" t="n">
        <v>0</v>
      </c>
      <c r="G395" s="50" t="n">
        <v>0</v>
      </c>
      <c r="H395" s="50" t="n">
        <v>0</v>
      </c>
      <c r="I395" s="50" t="n">
        <v>0</v>
      </c>
      <c r="J395" s="50" t="n">
        <v>0</v>
      </c>
      <c r="K395" s="50" t="n">
        <v>0</v>
      </c>
      <c r="L395" s="50" t="n">
        <v>0</v>
      </c>
      <c r="M395" s="50" t="n">
        <v>0</v>
      </c>
      <c r="N395" s="50" t="n">
        <v>0</v>
      </c>
      <c r="O395" s="50" t="n">
        <v>0</v>
      </c>
      <c r="P395" s="50" t="n">
        <v>0</v>
      </c>
      <c r="Q395" s="51" t="n">
        <v>0</v>
      </c>
    </row>
    <row r="396" customFormat="false" ht="12.75" hidden="false" customHeight="false" outlineLevel="0" collapsed="false">
      <c r="B396" s="85" t="s">
        <v>69</v>
      </c>
      <c r="C396" s="13" t="n">
        <v>395</v>
      </c>
      <c r="D396" s="50" t="n">
        <v>0</v>
      </c>
      <c r="E396" s="50" t="n">
        <v>0</v>
      </c>
      <c r="F396" s="50" t="n">
        <v>0</v>
      </c>
      <c r="G396" s="50" t="n">
        <v>0</v>
      </c>
      <c r="H396" s="50" t="n">
        <v>0</v>
      </c>
      <c r="I396" s="50" t="n">
        <v>0</v>
      </c>
      <c r="J396" s="50" t="n">
        <v>0</v>
      </c>
      <c r="K396" s="50" t="n">
        <v>0</v>
      </c>
      <c r="L396" s="50" t="n">
        <v>0</v>
      </c>
      <c r="M396" s="50" t="n">
        <v>0</v>
      </c>
      <c r="N396" s="50" t="n">
        <v>0</v>
      </c>
      <c r="O396" s="50" t="n">
        <v>0</v>
      </c>
      <c r="P396" s="50" t="n">
        <v>0</v>
      </c>
      <c r="Q396" s="51" t="n">
        <v>0</v>
      </c>
    </row>
    <row r="397" customFormat="false" ht="12.75" hidden="false" customHeight="false" outlineLevel="0" collapsed="false">
      <c r="B397" s="85" t="s">
        <v>72</v>
      </c>
      <c r="C397" s="13" t="n">
        <v>396</v>
      </c>
      <c r="D397" s="50" t="n">
        <v>0</v>
      </c>
      <c r="E397" s="50" t="n">
        <v>0</v>
      </c>
      <c r="F397" s="50" t="n">
        <v>0</v>
      </c>
      <c r="G397" s="50" t="n">
        <v>0</v>
      </c>
      <c r="H397" s="50" t="n">
        <v>0</v>
      </c>
      <c r="I397" s="50" t="n">
        <v>0</v>
      </c>
      <c r="J397" s="50" t="n">
        <v>0</v>
      </c>
      <c r="K397" s="50" t="n">
        <v>0</v>
      </c>
      <c r="L397" s="50" t="n">
        <v>0</v>
      </c>
      <c r="M397" s="50" t="n">
        <v>0</v>
      </c>
      <c r="N397" s="50" t="n">
        <v>0</v>
      </c>
      <c r="O397" s="50" t="n">
        <v>0</v>
      </c>
      <c r="P397" s="50" t="n">
        <v>0</v>
      </c>
      <c r="Q397" s="51" t="n">
        <v>0</v>
      </c>
    </row>
    <row r="398" customFormat="false" ht="12.75" hidden="false" customHeight="false" outlineLevel="0" collapsed="false">
      <c r="B398" s="85" t="s">
        <v>31</v>
      </c>
      <c r="C398" s="13" t="n">
        <v>397</v>
      </c>
      <c r="D398" s="50" t="n">
        <v>0</v>
      </c>
      <c r="E398" s="50" t="n">
        <v>0</v>
      </c>
      <c r="F398" s="50" t="n">
        <v>0</v>
      </c>
      <c r="G398" s="50" t="n">
        <v>0</v>
      </c>
      <c r="H398" s="50" t="n">
        <v>0</v>
      </c>
      <c r="I398" s="50" t="n">
        <v>0</v>
      </c>
      <c r="J398" s="50" t="n">
        <v>0</v>
      </c>
      <c r="K398" s="50" t="n">
        <v>0</v>
      </c>
      <c r="L398" s="50" t="n">
        <v>0</v>
      </c>
      <c r="M398" s="50" t="n">
        <v>0</v>
      </c>
      <c r="N398" s="50" t="n">
        <v>0</v>
      </c>
      <c r="O398" s="50" t="n">
        <v>0</v>
      </c>
      <c r="P398" s="50" t="n">
        <v>0</v>
      </c>
      <c r="Q398" s="51" t="n">
        <v>0</v>
      </c>
    </row>
    <row r="399" customFormat="false" ht="12.75" hidden="false" customHeight="false" outlineLevel="0" collapsed="false">
      <c r="B399" s="85" t="s">
        <v>37</v>
      </c>
      <c r="C399" s="13" t="n">
        <v>398</v>
      </c>
      <c r="D399" s="50" t="n">
        <v>0</v>
      </c>
      <c r="E399" s="50" t="n">
        <v>0</v>
      </c>
      <c r="F399" s="50" t="n">
        <v>0</v>
      </c>
      <c r="G399" s="50" t="n">
        <v>0</v>
      </c>
      <c r="H399" s="50" t="n">
        <v>0</v>
      </c>
      <c r="I399" s="50" t="n">
        <v>0</v>
      </c>
      <c r="J399" s="50" t="n">
        <v>0</v>
      </c>
      <c r="K399" s="50" t="n">
        <v>0</v>
      </c>
      <c r="L399" s="50" t="n">
        <v>0</v>
      </c>
      <c r="M399" s="50" t="n">
        <v>0</v>
      </c>
      <c r="N399" s="50" t="n">
        <v>0</v>
      </c>
      <c r="O399" s="50" t="n">
        <v>0</v>
      </c>
      <c r="P399" s="50" t="n">
        <v>0</v>
      </c>
      <c r="Q399" s="51" t="n">
        <v>0</v>
      </c>
    </row>
    <row r="400" customFormat="false" ht="12.75" hidden="false" customHeight="false" outlineLevel="0" collapsed="false">
      <c r="B400" s="85" t="n">
        <v>0</v>
      </c>
      <c r="C400" s="13" t="n">
        <v>399</v>
      </c>
      <c r="D400" s="50" t="n">
        <v>0</v>
      </c>
      <c r="E400" s="50" t="n">
        <v>0</v>
      </c>
      <c r="F400" s="50" t="n">
        <v>0</v>
      </c>
      <c r="G400" s="50" t="n">
        <v>0</v>
      </c>
      <c r="H400" s="50" t="n">
        <v>0</v>
      </c>
      <c r="I400" s="50" t="n">
        <v>0</v>
      </c>
      <c r="J400" s="50" t="n">
        <v>0</v>
      </c>
      <c r="K400" s="50" t="n">
        <v>0</v>
      </c>
      <c r="L400" s="50" t="n">
        <v>0</v>
      </c>
      <c r="M400" s="50" t="n">
        <v>0</v>
      </c>
      <c r="N400" s="50" t="n">
        <v>0</v>
      </c>
      <c r="O400" s="50" t="n">
        <v>0</v>
      </c>
      <c r="P400" s="50" t="n">
        <v>0</v>
      </c>
      <c r="Q400" s="51" t="n">
        <v>0</v>
      </c>
    </row>
    <row r="401" customFormat="false" ht="12.75" hidden="false" customHeight="false" outlineLevel="0" collapsed="false">
      <c r="B401" s="87" t="n">
        <v>0</v>
      </c>
      <c r="C401" s="64" t="n">
        <v>400</v>
      </c>
      <c r="D401" s="54" t="n">
        <v>0</v>
      </c>
      <c r="E401" s="54" t="n">
        <v>0</v>
      </c>
      <c r="F401" s="54" t="n">
        <v>0</v>
      </c>
      <c r="G401" s="54" t="n">
        <v>0</v>
      </c>
      <c r="H401" s="54" t="n">
        <v>0</v>
      </c>
      <c r="I401" s="54" t="n">
        <v>0</v>
      </c>
      <c r="J401" s="54" t="n">
        <v>0</v>
      </c>
      <c r="K401" s="54" t="n">
        <v>0</v>
      </c>
      <c r="L401" s="54" t="n">
        <v>0</v>
      </c>
      <c r="M401" s="54" t="n">
        <v>0</v>
      </c>
      <c r="N401" s="54" t="n">
        <v>0</v>
      </c>
      <c r="O401" s="54" t="n">
        <v>0</v>
      </c>
      <c r="P401" s="54" t="n">
        <v>0</v>
      </c>
      <c r="Q401" s="55" t="n">
        <v>0</v>
      </c>
    </row>
    <row r="402" customFormat="false" ht="12.75" hidden="false" customHeight="false" outlineLevel="0" collapsed="false">
      <c r="A402" s="0" t="n">
        <v>11</v>
      </c>
      <c r="B402" s="57" t="n">
        <v>36916</v>
      </c>
      <c r="C402" s="58" t="n">
        <v>401</v>
      </c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83"/>
    </row>
    <row r="403" customFormat="false" ht="12.75" hidden="false" customHeight="false" outlineLevel="0" collapsed="false">
      <c r="B403" s="61"/>
      <c r="C403" s="13" t="n">
        <v>402</v>
      </c>
      <c r="D403" s="13"/>
      <c r="E403" s="21" t="s">
        <v>5</v>
      </c>
      <c r="F403" s="21" t="s">
        <v>6</v>
      </c>
      <c r="G403" s="21" t="s">
        <v>7</v>
      </c>
      <c r="H403" s="21" t="s">
        <v>8</v>
      </c>
      <c r="I403" s="21" t="s">
        <v>9</v>
      </c>
      <c r="J403" s="21" t="s">
        <v>10</v>
      </c>
      <c r="K403" s="21" t="s">
        <v>11</v>
      </c>
      <c r="L403" s="21" t="s">
        <v>12</v>
      </c>
      <c r="M403" s="21" t="s">
        <v>13</v>
      </c>
      <c r="N403" s="21" t="s">
        <v>14</v>
      </c>
      <c r="O403" s="21" t="n">
        <v>2002</v>
      </c>
      <c r="P403" s="21" t="s">
        <v>15</v>
      </c>
      <c r="Q403" s="84" t="s">
        <v>16</v>
      </c>
    </row>
    <row r="404" customFormat="false" ht="12.75" hidden="false" customHeight="false" outlineLevel="0" collapsed="false">
      <c r="B404" s="85" t="s">
        <v>107</v>
      </c>
      <c r="C404" s="13" t="n">
        <v>403</v>
      </c>
      <c r="D404" s="13" t="s">
        <v>4</v>
      </c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86"/>
    </row>
    <row r="405" customFormat="false" ht="12.75" hidden="false" customHeight="false" outlineLevel="0" collapsed="false">
      <c r="B405" s="85" t="s">
        <v>19</v>
      </c>
      <c r="C405" s="13" t="n">
        <v>404</v>
      </c>
      <c r="D405" s="50" t="n">
        <v>31902594.8268325</v>
      </c>
      <c r="E405" s="50" t="n">
        <v>21859.07</v>
      </c>
      <c r="F405" s="50" t="n">
        <v>-25929.26</v>
      </c>
      <c r="G405" s="50" t="n">
        <v>1042802.11</v>
      </c>
      <c r="H405" s="50" t="n">
        <v>1290956.18</v>
      </c>
      <c r="I405" s="50" t="n">
        <v>632334.42</v>
      </c>
      <c r="J405" s="50" t="n">
        <v>807895.09</v>
      </c>
      <c r="K405" s="50" t="n">
        <v>1513286.77</v>
      </c>
      <c r="L405" s="50" t="n">
        <v>464085.65</v>
      </c>
      <c r="M405" s="50" t="n">
        <v>6236300.64</v>
      </c>
      <c r="N405" s="50" t="n">
        <v>11983590.67</v>
      </c>
      <c r="O405" s="50" t="n">
        <v>3837068.1</v>
      </c>
      <c r="P405" s="50" t="n">
        <v>737296.76</v>
      </c>
      <c r="Q405" s="51" t="n">
        <v>16557955.53</v>
      </c>
    </row>
    <row r="406" customFormat="false" ht="12.75" hidden="false" customHeight="false" outlineLevel="0" collapsed="false">
      <c r="B406" s="85" t="s">
        <v>20</v>
      </c>
      <c r="C406" s="13" t="n">
        <v>405</v>
      </c>
      <c r="D406" s="50" t="n">
        <v>7272922.10191878</v>
      </c>
      <c r="E406" s="50" t="n">
        <v>21906.19</v>
      </c>
      <c r="F406" s="50" t="n">
        <v>6621.53</v>
      </c>
      <c r="G406" s="50" t="n">
        <v>74219.56</v>
      </c>
      <c r="H406" s="50" t="n">
        <v>172835.22</v>
      </c>
      <c r="I406" s="50" t="n">
        <v>173993.79</v>
      </c>
      <c r="J406" s="50" t="n">
        <v>182565.14</v>
      </c>
      <c r="K406" s="50" t="n">
        <v>206522.2</v>
      </c>
      <c r="L406" s="50" t="n">
        <v>152534.51</v>
      </c>
      <c r="M406" s="50" t="n">
        <v>1441252.77</v>
      </c>
      <c r="N406" s="50" t="n">
        <v>2432450.91</v>
      </c>
      <c r="O406" s="50" t="n">
        <v>778402.4</v>
      </c>
      <c r="P406" s="50" t="n">
        <v>494471.9</v>
      </c>
      <c r="Q406" s="51" t="n">
        <v>3705325.21</v>
      </c>
    </row>
    <row r="407" customFormat="false" ht="12.75" hidden="false" customHeight="false" outlineLevel="0" collapsed="false">
      <c r="B407" s="85" t="s">
        <v>108</v>
      </c>
      <c r="C407" s="13" t="n">
        <v>406</v>
      </c>
      <c r="D407" s="50" t="n">
        <v>0</v>
      </c>
      <c r="E407" s="50" t="n">
        <v>0</v>
      </c>
      <c r="F407" s="50" t="n">
        <v>0</v>
      </c>
      <c r="G407" s="50" t="n">
        <v>0</v>
      </c>
      <c r="H407" s="50" t="n">
        <v>0</v>
      </c>
      <c r="I407" s="50" t="n">
        <v>0</v>
      </c>
      <c r="J407" s="50" t="n">
        <v>0</v>
      </c>
      <c r="K407" s="50" t="n">
        <v>0</v>
      </c>
      <c r="L407" s="50" t="n">
        <v>0</v>
      </c>
      <c r="M407" s="50" t="n">
        <v>0</v>
      </c>
      <c r="N407" s="50" t="n">
        <v>0</v>
      </c>
      <c r="O407" s="50" t="n">
        <v>0</v>
      </c>
      <c r="P407" s="50" t="n">
        <v>0</v>
      </c>
      <c r="Q407" s="51" t="n">
        <v>0</v>
      </c>
    </row>
    <row r="408" customFormat="false" ht="12.75" hidden="false" customHeight="false" outlineLevel="0" collapsed="false">
      <c r="B408" s="85" t="s">
        <v>25</v>
      </c>
      <c r="C408" s="13" t="n">
        <v>407</v>
      </c>
      <c r="D408" s="50" t="n">
        <v>7996409.0362757</v>
      </c>
      <c r="E408" s="50" t="n">
        <v>24601.44</v>
      </c>
      <c r="F408" s="50" t="n">
        <v>-51884.63</v>
      </c>
      <c r="G408" s="50" t="n">
        <v>403638.29</v>
      </c>
      <c r="H408" s="50" t="n">
        <v>399747.05</v>
      </c>
      <c r="I408" s="50" t="n">
        <v>181671.25</v>
      </c>
      <c r="J408" s="50" t="n">
        <v>157807.52</v>
      </c>
      <c r="K408" s="50" t="n">
        <v>230016.33</v>
      </c>
      <c r="L408" s="50" t="n">
        <v>273650.42</v>
      </c>
      <c r="M408" s="50" t="n">
        <v>1646988.36</v>
      </c>
      <c r="N408" s="50" t="n">
        <v>3266236.03</v>
      </c>
      <c r="O408" s="50" t="n">
        <v>382047.79</v>
      </c>
      <c r="P408" s="50" t="n">
        <v>469285.77</v>
      </c>
      <c r="Q408" s="51" t="n">
        <v>4117569.59</v>
      </c>
    </row>
    <row r="409" customFormat="false" ht="12.75" hidden="false" customHeight="false" outlineLevel="0" collapsed="false">
      <c r="B409" s="85" t="s">
        <v>29</v>
      </c>
      <c r="C409" s="13" t="n">
        <v>408</v>
      </c>
      <c r="D409" s="50" t="n">
        <v>438902.40734002</v>
      </c>
      <c r="E409" s="50" t="n">
        <v>0</v>
      </c>
      <c r="F409" s="50" t="n">
        <v>19037</v>
      </c>
      <c r="G409" s="50" t="n">
        <v>34737.47</v>
      </c>
      <c r="H409" s="50" t="n">
        <v>0</v>
      </c>
      <c r="I409" s="50" t="n">
        <v>0</v>
      </c>
      <c r="J409" s="50" t="n">
        <v>0</v>
      </c>
      <c r="K409" s="50" t="n">
        <v>0</v>
      </c>
      <c r="L409" s="50" t="n">
        <v>0</v>
      </c>
      <c r="M409" s="50" t="n">
        <v>0</v>
      </c>
      <c r="N409" s="50" t="n">
        <v>53774.47</v>
      </c>
      <c r="O409" s="50" t="n">
        <v>0</v>
      </c>
      <c r="P409" s="50" t="n">
        <v>0</v>
      </c>
      <c r="Q409" s="51" t="n">
        <v>53774.47</v>
      </c>
    </row>
    <row r="410" customFormat="false" ht="12.75" hidden="false" customHeight="false" outlineLevel="0" collapsed="false">
      <c r="B410" s="85" t="s">
        <v>32</v>
      </c>
      <c r="C410" s="13" t="n">
        <v>409</v>
      </c>
      <c r="D410" s="50" t="n">
        <v>282914.001219362</v>
      </c>
      <c r="E410" s="50" t="n">
        <v>597.49</v>
      </c>
      <c r="F410" s="50" t="n">
        <v>41246.89</v>
      </c>
      <c r="G410" s="50" t="n">
        <v>26053.1</v>
      </c>
      <c r="H410" s="50" t="n">
        <v>-8253.15</v>
      </c>
      <c r="I410" s="50" t="n">
        <v>0</v>
      </c>
      <c r="J410" s="50" t="n">
        <v>0</v>
      </c>
      <c r="K410" s="50" t="n">
        <v>0</v>
      </c>
      <c r="L410" s="50" t="n">
        <v>0</v>
      </c>
      <c r="M410" s="50" t="n">
        <v>0</v>
      </c>
      <c r="N410" s="50" t="n">
        <v>59644.33</v>
      </c>
      <c r="O410" s="50" t="n">
        <v>0</v>
      </c>
      <c r="P410" s="50" t="n">
        <v>0</v>
      </c>
      <c r="Q410" s="51" t="n">
        <v>59644.33</v>
      </c>
    </row>
    <row r="411" customFormat="false" ht="12.75" hidden="false" customHeight="false" outlineLevel="0" collapsed="false">
      <c r="B411" s="85" t="s">
        <v>35</v>
      </c>
      <c r="C411" s="13" t="n">
        <v>410</v>
      </c>
      <c r="D411" s="50" t="n">
        <v>438902.40734002</v>
      </c>
      <c r="E411" s="50" t="n">
        <v>-6360.06</v>
      </c>
      <c r="F411" s="50" t="n">
        <v>44483.64</v>
      </c>
      <c r="G411" s="50" t="n">
        <v>17368.73</v>
      </c>
      <c r="H411" s="50" t="n">
        <v>0</v>
      </c>
      <c r="I411" s="50" t="n">
        <v>0</v>
      </c>
      <c r="J411" s="50" t="n">
        <v>0</v>
      </c>
      <c r="K411" s="50" t="n">
        <v>0</v>
      </c>
      <c r="L411" s="50" t="n">
        <v>0</v>
      </c>
      <c r="M411" s="50" t="n">
        <v>0</v>
      </c>
      <c r="N411" s="50" t="n">
        <v>55492.31</v>
      </c>
      <c r="O411" s="50" t="n">
        <v>0</v>
      </c>
      <c r="P411" s="50" t="n">
        <v>0</v>
      </c>
      <c r="Q411" s="51" t="n">
        <v>55492.31</v>
      </c>
    </row>
    <row r="412" customFormat="false" ht="12.75" hidden="false" customHeight="false" outlineLevel="0" collapsed="false">
      <c r="B412" s="85" t="s">
        <v>38</v>
      </c>
      <c r="C412" s="13" t="n">
        <v>411</v>
      </c>
      <c r="D412" s="50" t="n">
        <v>0</v>
      </c>
      <c r="E412" s="50" t="n">
        <v>0</v>
      </c>
      <c r="F412" s="50" t="n">
        <v>0</v>
      </c>
      <c r="G412" s="50" t="n">
        <v>0</v>
      </c>
      <c r="H412" s="50" t="n">
        <v>0</v>
      </c>
      <c r="I412" s="50" t="n">
        <v>0</v>
      </c>
      <c r="J412" s="50" t="n">
        <v>0</v>
      </c>
      <c r="K412" s="50" t="n">
        <v>0</v>
      </c>
      <c r="L412" s="50" t="n">
        <v>0</v>
      </c>
      <c r="M412" s="50" t="n">
        <v>0</v>
      </c>
      <c r="N412" s="50" t="n">
        <v>0</v>
      </c>
      <c r="O412" s="50" t="n">
        <v>0</v>
      </c>
      <c r="P412" s="50" t="n">
        <v>0</v>
      </c>
      <c r="Q412" s="51" t="n">
        <v>0</v>
      </c>
    </row>
    <row r="413" customFormat="false" ht="12.75" hidden="false" customHeight="false" outlineLevel="0" collapsed="false">
      <c r="B413" s="85" t="s">
        <v>43</v>
      </c>
      <c r="C413" s="13" t="n">
        <v>412</v>
      </c>
      <c r="D413" s="50" t="n">
        <v>5476281.85677727</v>
      </c>
      <c r="E413" s="50" t="n">
        <v>-47648.22</v>
      </c>
      <c r="F413" s="50" t="n">
        <v>-152406.18</v>
      </c>
      <c r="G413" s="50" t="n">
        <v>58213.66</v>
      </c>
      <c r="H413" s="50" t="n">
        <v>349867.87</v>
      </c>
      <c r="I413" s="50" t="n">
        <v>-134875.26</v>
      </c>
      <c r="J413" s="50" t="n">
        <v>188416.12</v>
      </c>
      <c r="K413" s="50" t="n">
        <v>255066.22</v>
      </c>
      <c r="L413" s="50" t="n">
        <v>-83284.87</v>
      </c>
      <c r="M413" s="50" t="n">
        <v>1096347.65</v>
      </c>
      <c r="N413" s="50" t="n">
        <v>1529696.99</v>
      </c>
      <c r="O413" s="50" t="n">
        <v>842847.91</v>
      </c>
      <c r="P413" s="50" t="n">
        <v>-2235563.81</v>
      </c>
      <c r="Q413" s="51" t="n">
        <v>136981.09</v>
      </c>
    </row>
    <row r="414" customFormat="false" ht="12.75" hidden="false" customHeight="false" outlineLevel="0" collapsed="false">
      <c r="B414" s="85" t="s">
        <v>47</v>
      </c>
      <c r="C414" s="13" t="n">
        <v>413</v>
      </c>
      <c r="D414" s="50" t="n">
        <v>1105393.54867303</v>
      </c>
      <c r="E414" s="50" t="n">
        <v>-19916.23</v>
      </c>
      <c r="F414" s="50" t="n">
        <v>-15864.19</v>
      </c>
      <c r="G414" s="50" t="n">
        <v>156318.61</v>
      </c>
      <c r="H414" s="50" t="n">
        <v>178474.31</v>
      </c>
      <c r="I414" s="50" t="n">
        <v>68863.08</v>
      </c>
      <c r="J414" s="50" t="n">
        <v>40947</v>
      </c>
      <c r="K414" s="50" t="n">
        <v>21368.76</v>
      </c>
      <c r="L414" s="50" t="n">
        <v>-913.5</v>
      </c>
      <c r="M414" s="50" t="n">
        <v>439380.78</v>
      </c>
      <c r="N414" s="50" t="n">
        <v>868658.62</v>
      </c>
      <c r="O414" s="50" t="n">
        <v>264660.22</v>
      </c>
      <c r="P414" s="50" t="n">
        <v>351675.15</v>
      </c>
      <c r="Q414" s="51" t="n">
        <v>1484993.99</v>
      </c>
    </row>
    <row r="415" customFormat="false" ht="12.75" hidden="false" customHeight="false" outlineLevel="0" collapsed="false">
      <c r="B415" s="85" t="s">
        <v>50</v>
      </c>
      <c r="C415" s="13" t="n">
        <v>414</v>
      </c>
      <c r="D415" s="50" t="n">
        <v>0</v>
      </c>
      <c r="E415" s="50" t="n">
        <v>-6373.19</v>
      </c>
      <c r="F415" s="50" t="n">
        <v>47720.38</v>
      </c>
      <c r="G415" s="50" t="n">
        <v>-17405.39</v>
      </c>
      <c r="H415" s="50" t="n">
        <v>0</v>
      </c>
      <c r="I415" s="50" t="n">
        <v>34495.34</v>
      </c>
      <c r="J415" s="50" t="n">
        <v>16389</v>
      </c>
      <c r="K415" s="50" t="n">
        <v>34114.09</v>
      </c>
      <c r="L415" s="50" t="n">
        <v>29293.73</v>
      </c>
      <c r="M415" s="50" t="n">
        <v>146723.95</v>
      </c>
      <c r="N415" s="50" t="n">
        <v>284957.91</v>
      </c>
      <c r="O415" s="50" t="n">
        <v>471115</v>
      </c>
      <c r="P415" s="50" t="n">
        <v>-177975</v>
      </c>
      <c r="Q415" s="51" t="n">
        <v>578097.91</v>
      </c>
    </row>
    <row r="416" customFormat="false" ht="12.75" hidden="false" customHeight="false" outlineLevel="0" collapsed="false">
      <c r="B416" s="85" t="s">
        <v>53</v>
      </c>
      <c r="C416" s="13" t="n">
        <v>415</v>
      </c>
      <c r="D416" s="50" t="n">
        <v>216378.065186692</v>
      </c>
      <c r="E416" s="50" t="n">
        <v>31388</v>
      </c>
      <c r="F416" s="50" t="n">
        <v>-19830.23</v>
      </c>
      <c r="G416" s="50" t="n">
        <v>0</v>
      </c>
      <c r="H416" s="50" t="n">
        <v>0</v>
      </c>
      <c r="I416" s="50" t="n">
        <v>0</v>
      </c>
      <c r="J416" s="50" t="n">
        <v>0</v>
      </c>
      <c r="K416" s="50" t="n">
        <v>0</v>
      </c>
      <c r="L416" s="50" t="n">
        <v>0</v>
      </c>
      <c r="M416" s="50" t="n">
        <v>0</v>
      </c>
      <c r="N416" s="50" t="n">
        <v>11557.77</v>
      </c>
      <c r="O416" s="50" t="n">
        <v>0</v>
      </c>
      <c r="P416" s="50" t="n">
        <v>0</v>
      </c>
      <c r="Q416" s="51" t="n">
        <v>11557.77</v>
      </c>
    </row>
    <row r="417" customFormat="false" ht="12.75" hidden="false" customHeight="false" outlineLevel="0" collapsed="false">
      <c r="B417" s="85" t="s">
        <v>56</v>
      </c>
      <c r="C417" s="13" t="n">
        <v>416</v>
      </c>
      <c r="D417" s="50" t="n">
        <v>196838.793360995</v>
      </c>
      <c r="E417" s="50" t="n">
        <v>7979.62</v>
      </c>
      <c r="F417" s="50" t="n">
        <v>-12659.4</v>
      </c>
      <c r="G417" s="50" t="n">
        <v>0</v>
      </c>
      <c r="H417" s="50" t="n">
        <v>0</v>
      </c>
      <c r="I417" s="50" t="n">
        <v>0</v>
      </c>
      <c r="J417" s="50" t="n">
        <v>0</v>
      </c>
      <c r="K417" s="50" t="n">
        <v>0</v>
      </c>
      <c r="L417" s="50" t="n">
        <v>0</v>
      </c>
      <c r="M417" s="50" t="n">
        <v>0</v>
      </c>
      <c r="N417" s="50" t="n">
        <v>-4679.78</v>
      </c>
      <c r="O417" s="50" t="n">
        <v>0</v>
      </c>
      <c r="P417" s="50" t="n">
        <v>0</v>
      </c>
      <c r="Q417" s="51" t="n">
        <v>-4679.78</v>
      </c>
    </row>
    <row r="418" customFormat="false" ht="12.75" hidden="false" customHeight="false" outlineLevel="0" collapsed="false">
      <c r="B418" s="85" t="s">
        <v>59</v>
      </c>
      <c r="C418" s="13" t="n">
        <v>417</v>
      </c>
      <c r="D418" s="50" t="n">
        <v>85048.7568224727</v>
      </c>
      <c r="E418" s="50" t="n">
        <v>1596.58</v>
      </c>
      <c r="F418" s="50" t="n">
        <v>0</v>
      </c>
      <c r="G418" s="50" t="n">
        <v>0</v>
      </c>
      <c r="H418" s="50" t="n">
        <v>0</v>
      </c>
      <c r="I418" s="50" t="n">
        <v>0</v>
      </c>
      <c r="J418" s="50" t="n">
        <v>0</v>
      </c>
      <c r="K418" s="50" t="n">
        <v>0</v>
      </c>
      <c r="L418" s="50" t="n">
        <v>0</v>
      </c>
      <c r="M418" s="50" t="n">
        <v>0</v>
      </c>
      <c r="N418" s="50" t="n">
        <v>1596.58</v>
      </c>
      <c r="O418" s="50" t="n">
        <v>0</v>
      </c>
      <c r="P418" s="50" t="n">
        <v>0</v>
      </c>
      <c r="Q418" s="51" t="n">
        <v>1596.58</v>
      </c>
    </row>
    <row r="419" customFormat="false" ht="12.75" hidden="false" customHeight="false" outlineLevel="0" collapsed="false">
      <c r="B419" s="85" t="s">
        <v>109</v>
      </c>
      <c r="C419" s="13" t="n">
        <v>418</v>
      </c>
      <c r="D419" s="50" t="n">
        <v>0</v>
      </c>
      <c r="E419" s="50" t="n">
        <v>0</v>
      </c>
      <c r="F419" s="50" t="n">
        <v>0</v>
      </c>
      <c r="G419" s="50" t="n">
        <v>0</v>
      </c>
      <c r="H419" s="50" t="n">
        <v>0</v>
      </c>
      <c r="I419" s="50" t="n">
        <v>0</v>
      </c>
      <c r="J419" s="50" t="n">
        <v>0</v>
      </c>
      <c r="K419" s="50" t="n">
        <v>0</v>
      </c>
      <c r="L419" s="50" t="n">
        <v>0</v>
      </c>
      <c r="M419" s="50" t="n">
        <v>0</v>
      </c>
      <c r="N419" s="50" t="n">
        <v>0</v>
      </c>
      <c r="O419" s="50" t="n">
        <v>0</v>
      </c>
      <c r="P419" s="50" t="n">
        <v>0</v>
      </c>
      <c r="Q419" s="51" t="n">
        <v>0</v>
      </c>
    </row>
    <row r="420" customFormat="false" ht="12.75" hidden="false" customHeight="false" outlineLevel="0" collapsed="false">
      <c r="B420" s="85" t="s">
        <v>64</v>
      </c>
      <c r="C420" s="13" t="n">
        <v>419</v>
      </c>
      <c r="D420" s="50" t="n">
        <v>10435727.0899942</v>
      </c>
      <c r="E420" s="50" t="n">
        <v>26794.07</v>
      </c>
      <c r="F420" s="50" t="n">
        <v>5193.8</v>
      </c>
      <c r="G420" s="50" t="n">
        <v>121255.93</v>
      </c>
      <c r="H420" s="50" t="n">
        <v>106939</v>
      </c>
      <c r="I420" s="50" t="n">
        <v>192334.39</v>
      </c>
      <c r="J420" s="50" t="n">
        <v>114675.56</v>
      </c>
      <c r="K420" s="50" t="n">
        <v>491970.31</v>
      </c>
      <c r="L420" s="50" t="n">
        <v>58037.44</v>
      </c>
      <c r="M420" s="50" t="n">
        <v>1173537.49</v>
      </c>
      <c r="N420" s="50" t="n">
        <v>2290737.99</v>
      </c>
      <c r="O420" s="50" t="n">
        <v>423166.36</v>
      </c>
      <c r="P420" s="50" t="n">
        <v>1352616.9</v>
      </c>
      <c r="Q420" s="51" t="n">
        <v>4066521.25</v>
      </c>
    </row>
    <row r="421" customFormat="false" ht="12.75" hidden="false" customHeight="false" outlineLevel="0" collapsed="false">
      <c r="B421" s="85" t="s">
        <v>67</v>
      </c>
      <c r="C421" s="13" t="n">
        <v>420</v>
      </c>
      <c r="D421" s="50" t="n">
        <v>3.1497748358659E-011</v>
      </c>
      <c r="E421" s="50" t="n">
        <v>0</v>
      </c>
      <c r="F421" s="50" t="n">
        <v>0</v>
      </c>
      <c r="G421" s="50" t="n">
        <v>0</v>
      </c>
      <c r="H421" s="50" t="n">
        <v>0</v>
      </c>
      <c r="I421" s="50" t="n">
        <v>0</v>
      </c>
      <c r="J421" s="50" t="n">
        <v>0</v>
      </c>
      <c r="K421" s="50" t="n">
        <v>0</v>
      </c>
      <c r="L421" s="50" t="n">
        <v>0</v>
      </c>
      <c r="M421" s="50" t="n">
        <v>0</v>
      </c>
      <c r="N421" s="50" t="n">
        <v>0</v>
      </c>
      <c r="O421" s="50" t="n">
        <v>0</v>
      </c>
      <c r="P421" s="50" t="n">
        <v>0</v>
      </c>
      <c r="Q421" s="51" t="n">
        <v>0</v>
      </c>
    </row>
    <row r="422" customFormat="false" ht="12.75" hidden="false" customHeight="false" outlineLevel="0" collapsed="false">
      <c r="B422" s="85" t="s">
        <v>70</v>
      </c>
      <c r="C422" s="13" t="n">
        <v>421</v>
      </c>
      <c r="D422" s="50" t="n">
        <v>889910.517095995</v>
      </c>
      <c r="E422" s="50" t="n">
        <v>-10356.44</v>
      </c>
      <c r="F422" s="50" t="n">
        <v>22209.86</v>
      </c>
      <c r="G422" s="50" t="n">
        <v>104212.4</v>
      </c>
      <c r="H422" s="50" t="n">
        <v>0</v>
      </c>
      <c r="I422" s="50" t="n">
        <v>0</v>
      </c>
      <c r="J422" s="50" t="n">
        <v>0</v>
      </c>
      <c r="K422" s="50" t="n">
        <v>0</v>
      </c>
      <c r="L422" s="50" t="n">
        <v>0</v>
      </c>
      <c r="M422" s="50" t="n">
        <v>0</v>
      </c>
      <c r="N422" s="50" t="n">
        <v>116065.82</v>
      </c>
      <c r="O422" s="50" t="n">
        <v>0</v>
      </c>
      <c r="P422" s="50" t="n">
        <v>0</v>
      </c>
      <c r="Q422" s="51" t="n">
        <v>116065.82</v>
      </c>
    </row>
    <row r="423" customFormat="false" ht="12.75" hidden="false" customHeight="false" outlineLevel="0" collapsed="false">
      <c r="B423" s="85" t="s">
        <v>75</v>
      </c>
      <c r="C423" s="13" t="n">
        <v>422</v>
      </c>
      <c r="D423" s="50" t="n">
        <v>4173856.6616611</v>
      </c>
      <c r="E423" s="50" t="n">
        <v>-2333.06</v>
      </c>
      <c r="F423" s="50" t="n">
        <v>56066.46</v>
      </c>
      <c r="G423" s="50" t="n">
        <v>64189.75</v>
      </c>
      <c r="H423" s="50" t="n">
        <v>91345.88</v>
      </c>
      <c r="I423" s="50" t="n">
        <v>115851.83</v>
      </c>
      <c r="J423" s="50" t="n">
        <v>107094.75</v>
      </c>
      <c r="K423" s="50" t="n">
        <v>274228.86</v>
      </c>
      <c r="L423" s="50" t="n">
        <v>34767.92</v>
      </c>
      <c r="M423" s="50" t="n">
        <v>292069.64</v>
      </c>
      <c r="N423" s="50" t="n">
        <v>1033282.03</v>
      </c>
      <c r="O423" s="50" t="n">
        <v>674828.42</v>
      </c>
      <c r="P423" s="50" t="n">
        <v>482785.85</v>
      </c>
      <c r="Q423" s="51" t="n">
        <v>2190896.3</v>
      </c>
    </row>
    <row r="424" customFormat="false" ht="12.75" hidden="false" customHeight="false" outlineLevel="0" collapsed="false">
      <c r="B424" s="85" t="s">
        <v>78</v>
      </c>
      <c r="C424" s="13" t="n">
        <v>423</v>
      </c>
      <c r="D424" s="50" t="n">
        <v>119324.869306508</v>
      </c>
      <c r="E424" s="50" t="n">
        <v>-17.12</v>
      </c>
      <c r="F424" s="50" t="n">
        <v>-15864.19</v>
      </c>
      <c r="G424" s="50" t="n">
        <v>0</v>
      </c>
      <c r="H424" s="50" t="n">
        <v>0</v>
      </c>
      <c r="I424" s="50" t="n">
        <v>0</v>
      </c>
      <c r="J424" s="50" t="n">
        <v>0</v>
      </c>
      <c r="K424" s="50" t="n">
        <v>0</v>
      </c>
      <c r="L424" s="50" t="n">
        <v>0</v>
      </c>
      <c r="M424" s="50" t="n">
        <v>0</v>
      </c>
      <c r="N424" s="50" t="n">
        <v>-15881.31</v>
      </c>
      <c r="O424" s="50" t="n">
        <v>0</v>
      </c>
      <c r="P424" s="50" t="n">
        <v>0</v>
      </c>
      <c r="Q424" s="51" t="n">
        <v>-15881.31</v>
      </c>
    </row>
    <row r="425" customFormat="false" ht="12.75" hidden="false" customHeight="false" outlineLevel="0" collapsed="false">
      <c r="B425" s="85"/>
      <c r="C425" s="13" t="n">
        <v>424</v>
      </c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1"/>
    </row>
    <row r="426" customFormat="false" ht="12.75" hidden="false" customHeight="false" outlineLevel="0" collapsed="false">
      <c r="B426" s="85" t="s">
        <v>83</v>
      </c>
      <c r="C426" s="13" t="n">
        <v>425</v>
      </c>
      <c r="D426" s="50" t="s">
        <v>4</v>
      </c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1"/>
    </row>
    <row r="427" customFormat="false" ht="12.75" hidden="false" customHeight="false" outlineLevel="0" collapsed="false">
      <c r="B427" s="85" t="s">
        <v>22</v>
      </c>
      <c r="C427" s="13" t="n">
        <v>426</v>
      </c>
      <c r="D427" s="50" t="n">
        <v>0</v>
      </c>
      <c r="E427" s="50" t="n">
        <v>-0.0514321700067434</v>
      </c>
      <c r="F427" s="50" t="n">
        <v>-47.2769229976301</v>
      </c>
      <c r="G427" s="50" t="n">
        <v>-3.0643658008194</v>
      </c>
      <c r="H427" s="50" t="n">
        <v>143.642174794347</v>
      </c>
      <c r="I427" s="50" t="n">
        <v>140.180553803097</v>
      </c>
      <c r="J427" s="50" t="n">
        <v>100.596078184254</v>
      </c>
      <c r="K427" s="50" t="n">
        <v>175.758986147343</v>
      </c>
      <c r="L427" s="50" t="n">
        <v>129.935560084627</v>
      </c>
      <c r="M427" s="50" t="n">
        <v>102.356235917172</v>
      </c>
      <c r="N427" s="50" t="n">
        <v>742.076867962383</v>
      </c>
      <c r="O427" s="50" t="n">
        <v>-288.48386835814</v>
      </c>
      <c r="P427" s="50" t="n">
        <v>-1233.40497693631</v>
      </c>
      <c r="Q427" s="51" t="n">
        <v>-779.811977332066</v>
      </c>
    </row>
    <row r="428" customFormat="false" ht="12.75" hidden="false" customHeight="false" outlineLevel="0" collapsed="false">
      <c r="B428" s="85" t="s">
        <v>27</v>
      </c>
      <c r="C428" s="13" t="n">
        <v>427</v>
      </c>
      <c r="D428" s="50" t="n">
        <v>0</v>
      </c>
      <c r="E428" s="50" t="n">
        <v>0</v>
      </c>
      <c r="F428" s="50" t="n">
        <v>-1.587954</v>
      </c>
      <c r="G428" s="50" t="n">
        <v>-22.23513</v>
      </c>
      <c r="H428" s="50" t="n">
        <v>-152.068765</v>
      </c>
      <c r="I428" s="50" t="n">
        <v>-144.973506</v>
      </c>
      <c r="J428" s="50" t="n">
        <v>-125.189454</v>
      </c>
      <c r="K428" s="50" t="n">
        <v>-255.57269</v>
      </c>
      <c r="L428" s="50" t="n">
        <v>-131.327772</v>
      </c>
      <c r="M428" s="50" t="n">
        <v>-129.425337</v>
      </c>
      <c r="N428" s="50" t="n">
        <v>-962.380608</v>
      </c>
      <c r="O428" s="50" t="n">
        <v>73.4386</v>
      </c>
      <c r="P428" s="50" t="n">
        <v>-275.456348</v>
      </c>
      <c r="Q428" s="51" t="n">
        <v>-1164.398356</v>
      </c>
    </row>
    <row r="429" customFormat="false" ht="12.75" hidden="false" customHeight="false" outlineLevel="0" collapsed="false">
      <c r="B429" s="85" t="s">
        <v>77</v>
      </c>
      <c r="C429" s="13" t="n">
        <v>428</v>
      </c>
      <c r="D429" s="50" t="n">
        <v>0</v>
      </c>
      <c r="E429" s="50" t="n">
        <v>4.5113209435041</v>
      </c>
      <c r="F429" s="50" t="n">
        <v>-23.1086717426639</v>
      </c>
      <c r="G429" s="50" t="n">
        <v>6.34227069144699</v>
      </c>
      <c r="H429" s="50" t="n">
        <v>-60.3919681982234</v>
      </c>
      <c r="I429" s="50" t="n">
        <v>1.0038498971264</v>
      </c>
      <c r="J429" s="50" t="n">
        <v>-28.6813589692331</v>
      </c>
      <c r="K429" s="50" t="n">
        <v>26.6036938551665</v>
      </c>
      <c r="L429" s="50" t="n">
        <v>-15.9409880584985</v>
      </c>
      <c r="M429" s="50" t="n">
        <v>-36.8489469742918</v>
      </c>
      <c r="N429" s="50" t="n">
        <v>-126.510798555667</v>
      </c>
      <c r="O429" s="50" t="n">
        <v>167.685340337046</v>
      </c>
      <c r="P429" s="50" t="n">
        <v>-426.924894650587</v>
      </c>
      <c r="Q429" s="51" t="n">
        <v>-385.750352869207</v>
      </c>
    </row>
    <row r="430" customFormat="false" ht="12.75" hidden="false" customHeight="false" outlineLevel="0" collapsed="false">
      <c r="B430" s="85" t="s">
        <v>66</v>
      </c>
      <c r="C430" s="13" t="n">
        <v>429</v>
      </c>
      <c r="D430" s="50" t="n">
        <v>0</v>
      </c>
      <c r="E430" s="50" t="n">
        <v>0</v>
      </c>
      <c r="F430" s="50" t="n">
        <v>-81.882291</v>
      </c>
      <c r="G430" s="50" t="n">
        <v>-36.207779</v>
      </c>
      <c r="H430" s="50" t="n">
        <v>-179.478737</v>
      </c>
      <c r="I430" s="50" t="n">
        <v>-97.889592</v>
      </c>
      <c r="J430" s="50" t="n">
        <v>2.586145</v>
      </c>
      <c r="K430" s="50" t="n">
        <v>164.943316</v>
      </c>
      <c r="L430" s="50" t="n">
        <v>-71.989223</v>
      </c>
      <c r="M430" s="50" t="n">
        <v>86.664702</v>
      </c>
      <c r="N430" s="50" t="n">
        <v>-213.253459</v>
      </c>
      <c r="O430" s="50" t="n">
        <v>374.992866</v>
      </c>
      <c r="P430" s="50" t="n">
        <v>0</v>
      </c>
      <c r="Q430" s="51" t="n">
        <v>161.739407</v>
      </c>
    </row>
    <row r="431" customFormat="false" ht="12.75" hidden="false" customHeight="false" outlineLevel="0" collapsed="false">
      <c r="B431" s="85" t="s">
        <v>45</v>
      </c>
      <c r="C431" s="13" t="n">
        <v>430</v>
      </c>
      <c r="D431" s="50" t="n">
        <v>0</v>
      </c>
      <c r="E431" s="50" t="n">
        <v>0</v>
      </c>
      <c r="F431" s="50" t="n">
        <v>-1.997678</v>
      </c>
      <c r="G431" s="50" t="n">
        <v>-2.734711</v>
      </c>
      <c r="H431" s="50" t="n">
        <v>-2.474235</v>
      </c>
      <c r="I431" s="50" t="n">
        <v>-6.157786</v>
      </c>
      <c r="J431" s="50" t="n">
        <v>-2.452066</v>
      </c>
      <c r="K431" s="50" t="n">
        <v>-5.3598</v>
      </c>
      <c r="L431" s="50" t="n">
        <v>-2.42044</v>
      </c>
      <c r="M431" s="50" t="n">
        <v>-7.680208</v>
      </c>
      <c r="N431" s="50" t="n">
        <v>-31.276924</v>
      </c>
      <c r="O431" s="50" t="n">
        <v>6.305637</v>
      </c>
      <c r="P431" s="50" t="n">
        <v>0</v>
      </c>
      <c r="Q431" s="51" t="n">
        <v>-24.971287</v>
      </c>
    </row>
    <row r="432" customFormat="false" ht="12.75" hidden="false" customHeight="false" outlineLevel="0" collapsed="false">
      <c r="B432" s="85" t="s">
        <v>52</v>
      </c>
      <c r="C432" s="13" t="n">
        <v>431</v>
      </c>
      <c r="D432" s="50" t="n">
        <v>0</v>
      </c>
      <c r="E432" s="50" t="n">
        <v>0</v>
      </c>
      <c r="F432" s="50" t="n">
        <v>0</v>
      </c>
      <c r="G432" s="50" t="n">
        <v>0</v>
      </c>
      <c r="H432" s="50" t="n">
        <v>0</v>
      </c>
      <c r="I432" s="50" t="n">
        <v>0</v>
      </c>
      <c r="J432" s="50" t="n">
        <v>0</v>
      </c>
      <c r="K432" s="50" t="n">
        <v>0</v>
      </c>
      <c r="L432" s="50" t="n">
        <v>0</v>
      </c>
      <c r="M432" s="50" t="n">
        <v>0</v>
      </c>
      <c r="N432" s="50" t="n">
        <v>0</v>
      </c>
      <c r="O432" s="50" t="n">
        <v>0</v>
      </c>
      <c r="P432" s="50" t="n">
        <v>0</v>
      </c>
      <c r="Q432" s="51" t="n">
        <v>0</v>
      </c>
    </row>
    <row r="433" customFormat="false" ht="12.75" hidden="false" customHeight="false" outlineLevel="0" collapsed="false">
      <c r="B433" s="85" t="s">
        <v>80</v>
      </c>
      <c r="C433" s="13" t="n">
        <v>432</v>
      </c>
      <c r="D433" s="50" t="n">
        <v>0</v>
      </c>
      <c r="E433" s="50" t="n">
        <v>0</v>
      </c>
      <c r="F433" s="50" t="n">
        <v>13.983743</v>
      </c>
      <c r="G433" s="50" t="n">
        <v>0</v>
      </c>
      <c r="H433" s="50" t="n">
        <v>0</v>
      </c>
      <c r="I433" s="50" t="n">
        <v>0</v>
      </c>
      <c r="J433" s="50" t="n">
        <v>0</v>
      </c>
      <c r="K433" s="50" t="n">
        <v>0</v>
      </c>
      <c r="L433" s="50" t="n">
        <v>0</v>
      </c>
      <c r="M433" s="50" t="n">
        <v>0</v>
      </c>
      <c r="N433" s="50" t="n">
        <v>13.983743</v>
      </c>
      <c r="O433" s="50" t="n">
        <v>0</v>
      </c>
      <c r="P433" s="50" t="n">
        <v>0</v>
      </c>
      <c r="Q433" s="51" t="n">
        <v>13.983743</v>
      </c>
    </row>
    <row r="434" customFormat="false" ht="12.75" hidden="false" customHeight="false" outlineLevel="0" collapsed="false">
      <c r="B434" s="85" t="s">
        <v>49</v>
      </c>
      <c r="C434" s="13" t="n">
        <v>433</v>
      </c>
      <c r="D434" s="50" t="n">
        <v>0</v>
      </c>
      <c r="E434" s="50" t="n">
        <v>0</v>
      </c>
      <c r="F434" s="50" t="n">
        <v>0</v>
      </c>
      <c r="G434" s="50" t="n">
        <v>0</v>
      </c>
      <c r="H434" s="50" t="n">
        <v>0</v>
      </c>
      <c r="I434" s="50" t="n">
        <v>0</v>
      </c>
      <c r="J434" s="50" t="n">
        <v>0</v>
      </c>
      <c r="K434" s="50" t="n">
        <v>0</v>
      </c>
      <c r="L434" s="50" t="n">
        <v>0</v>
      </c>
      <c r="M434" s="50" t="n">
        <v>0</v>
      </c>
      <c r="N434" s="50" t="n">
        <v>0</v>
      </c>
      <c r="O434" s="50" t="n">
        <v>0</v>
      </c>
      <c r="P434" s="50" t="n">
        <v>0</v>
      </c>
      <c r="Q434" s="51" t="n">
        <v>0</v>
      </c>
    </row>
    <row r="435" customFormat="false" ht="12.75" hidden="false" customHeight="false" outlineLevel="0" collapsed="false">
      <c r="B435" s="85" t="s">
        <v>34</v>
      </c>
      <c r="C435" s="13" t="n">
        <v>434</v>
      </c>
      <c r="D435" s="50" t="n">
        <v>0</v>
      </c>
      <c r="E435" s="50" t="n">
        <v>0</v>
      </c>
      <c r="F435" s="50" t="n">
        <v>0</v>
      </c>
      <c r="G435" s="50" t="n">
        <v>0</v>
      </c>
      <c r="H435" s="50" t="n">
        <v>0</v>
      </c>
      <c r="I435" s="50" t="n">
        <v>0</v>
      </c>
      <c r="J435" s="50" t="n">
        <v>0</v>
      </c>
      <c r="K435" s="50" t="n">
        <v>0</v>
      </c>
      <c r="L435" s="50" t="n">
        <v>0</v>
      </c>
      <c r="M435" s="50" t="n">
        <v>0</v>
      </c>
      <c r="N435" s="50" t="n">
        <v>0</v>
      </c>
      <c r="O435" s="50" t="n">
        <v>0</v>
      </c>
      <c r="P435" s="50" t="n">
        <v>0</v>
      </c>
      <c r="Q435" s="51" t="n">
        <v>0</v>
      </c>
    </row>
    <row r="436" customFormat="false" ht="12.75" hidden="false" customHeight="false" outlineLevel="0" collapsed="false">
      <c r="B436" s="85" t="s">
        <v>69</v>
      </c>
      <c r="C436" s="13" t="n">
        <v>435</v>
      </c>
      <c r="D436" s="50" t="n">
        <v>0</v>
      </c>
      <c r="E436" s="50" t="n">
        <v>0</v>
      </c>
      <c r="F436" s="50" t="n">
        <v>0</v>
      </c>
      <c r="G436" s="50" t="n">
        <v>0</v>
      </c>
      <c r="H436" s="50" t="n">
        <v>0</v>
      </c>
      <c r="I436" s="50" t="n">
        <v>0</v>
      </c>
      <c r="J436" s="50" t="n">
        <v>0</v>
      </c>
      <c r="K436" s="50" t="n">
        <v>0</v>
      </c>
      <c r="L436" s="50" t="n">
        <v>0</v>
      </c>
      <c r="M436" s="50" t="n">
        <v>0</v>
      </c>
      <c r="N436" s="50" t="n">
        <v>0</v>
      </c>
      <c r="O436" s="50" t="n">
        <v>0</v>
      </c>
      <c r="P436" s="50" t="n">
        <v>0</v>
      </c>
      <c r="Q436" s="51" t="n">
        <v>0</v>
      </c>
    </row>
    <row r="437" customFormat="false" ht="12.75" hidden="false" customHeight="false" outlineLevel="0" collapsed="false">
      <c r="B437" s="85" t="s">
        <v>72</v>
      </c>
      <c r="C437" s="13" t="n">
        <v>436</v>
      </c>
      <c r="D437" s="50" t="n">
        <v>0</v>
      </c>
      <c r="E437" s="50" t="n">
        <v>0</v>
      </c>
      <c r="F437" s="50" t="n">
        <v>0</v>
      </c>
      <c r="G437" s="50" t="n">
        <v>0</v>
      </c>
      <c r="H437" s="50" t="n">
        <v>0</v>
      </c>
      <c r="I437" s="50" t="n">
        <v>0</v>
      </c>
      <c r="J437" s="50" t="n">
        <v>0</v>
      </c>
      <c r="K437" s="50" t="n">
        <v>0</v>
      </c>
      <c r="L437" s="50" t="n">
        <v>0</v>
      </c>
      <c r="M437" s="50" t="n">
        <v>0</v>
      </c>
      <c r="N437" s="50" t="n">
        <v>0</v>
      </c>
      <c r="O437" s="50" t="n">
        <v>0</v>
      </c>
      <c r="P437" s="50" t="n">
        <v>0</v>
      </c>
      <c r="Q437" s="51" t="n">
        <v>0</v>
      </c>
    </row>
    <row r="438" customFormat="false" ht="12.75" hidden="false" customHeight="false" outlineLevel="0" collapsed="false">
      <c r="B438" s="85" t="s">
        <v>31</v>
      </c>
      <c r="C438" s="13" t="n">
        <v>437</v>
      </c>
      <c r="D438" s="50" t="n">
        <v>0</v>
      </c>
      <c r="E438" s="50" t="n">
        <v>0</v>
      </c>
      <c r="F438" s="50" t="n">
        <v>0</v>
      </c>
      <c r="G438" s="50" t="n">
        <v>0</v>
      </c>
      <c r="H438" s="50" t="n">
        <v>0</v>
      </c>
      <c r="I438" s="50" t="n">
        <v>0</v>
      </c>
      <c r="J438" s="50" t="n">
        <v>0</v>
      </c>
      <c r="K438" s="50" t="n">
        <v>0</v>
      </c>
      <c r="L438" s="50" t="n">
        <v>0</v>
      </c>
      <c r="M438" s="50" t="n">
        <v>0</v>
      </c>
      <c r="N438" s="50" t="n">
        <v>0</v>
      </c>
      <c r="O438" s="50" t="n">
        <v>0</v>
      </c>
      <c r="P438" s="50" t="n">
        <v>0</v>
      </c>
      <c r="Q438" s="51" t="n">
        <v>0</v>
      </c>
    </row>
    <row r="439" customFormat="false" ht="12.75" hidden="false" customHeight="false" outlineLevel="0" collapsed="false">
      <c r="B439" s="85" t="s">
        <v>37</v>
      </c>
      <c r="C439" s="13" t="n">
        <v>438</v>
      </c>
      <c r="D439" s="50" t="n">
        <v>0</v>
      </c>
      <c r="E439" s="50" t="n">
        <v>0</v>
      </c>
      <c r="F439" s="50" t="n">
        <v>0</v>
      </c>
      <c r="G439" s="50" t="n">
        <v>0</v>
      </c>
      <c r="H439" s="50" t="n">
        <v>0</v>
      </c>
      <c r="I439" s="50" t="n">
        <v>0</v>
      </c>
      <c r="J439" s="50" t="n">
        <v>0</v>
      </c>
      <c r="K439" s="50" t="n">
        <v>0</v>
      </c>
      <c r="L439" s="50" t="n">
        <v>0</v>
      </c>
      <c r="M439" s="50" t="n">
        <v>0</v>
      </c>
      <c r="N439" s="50" t="n">
        <v>0</v>
      </c>
      <c r="O439" s="50" t="n">
        <v>0</v>
      </c>
      <c r="P439" s="50" t="n">
        <v>0</v>
      </c>
      <c r="Q439" s="51" t="n">
        <v>0</v>
      </c>
    </row>
    <row r="440" customFormat="false" ht="12.75" hidden="false" customHeight="false" outlineLevel="0" collapsed="false">
      <c r="B440" s="85" t="n">
        <v>0</v>
      </c>
      <c r="C440" s="13" t="n">
        <v>439</v>
      </c>
      <c r="D440" s="50" t="n">
        <v>0</v>
      </c>
      <c r="E440" s="50" t="n">
        <v>0</v>
      </c>
      <c r="F440" s="50" t="n">
        <v>0</v>
      </c>
      <c r="G440" s="50" t="n">
        <v>0</v>
      </c>
      <c r="H440" s="50" t="n">
        <v>0</v>
      </c>
      <c r="I440" s="50" t="n">
        <v>0</v>
      </c>
      <c r="J440" s="50" t="n">
        <v>0</v>
      </c>
      <c r="K440" s="50" t="n">
        <v>0</v>
      </c>
      <c r="L440" s="50" t="n">
        <v>0</v>
      </c>
      <c r="M440" s="50" t="n">
        <v>0</v>
      </c>
      <c r="N440" s="50" t="n">
        <v>0</v>
      </c>
      <c r="O440" s="50" t="n">
        <v>0</v>
      </c>
      <c r="P440" s="50" t="n">
        <v>0</v>
      </c>
      <c r="Q440" s="51" t="n">
        <v>0</v>
      </c>
    </row>
    <row r="441" customFormat="false" ht="12.75" hidden="false" customHeight="false" outlineLevel="0" collapsed="false">
      <c r="B441" s="87" t="n">
        <v>0</v>
      </c>
      <c r="C441" s="64" t="n">
        <v>440</v>
      </c>
      <c r="D441" s="54" t="n">
        <v>0</v>
      </c>
      <c r="E441" s="54" t="n">
        <v>0</v>
      </c>
      <c r="F441" s="54" t="n">
        <v>0</v>
      </c>
      <c r="G441" s="54" t="n">
        <v>0</v>
      </c>
      <c r="H441" s="54" t="n">
        <v>0</v>
      </c>
      <c r="I441" s="54" t="n">
        <v>0</v>
      </c>
      <c r="J441" s="54" t="n">
        <v>0</v>
      </c>
      <c r="K441" s="54" t="n">
        <v>0</v>
      </c>
      <c r="L441" s="54" t="n">
        <v>0</v>
      </c>
      <c r="M441" s="54" t="n">
        <v>0</v>
      </c>
      <c r="N441" s="54" t="n">
        <v>0</v>
      </c>
      <c r="O441" s="54" t="n">
        <v>0</v>
      </c>
      <c r="P441" s="54" t="n">
        <v>0</v>
      </c>
      <c r="Q441" s="55" t="n">
        <v>0</v>
      </c>
    </row>
    <row r="442" customFormat="false" ht="12.75" hidden="false" customHeight="false" outlineLevel="0" collapsed="false">
      <c r="A442" s="0" t="n">
        <v>12</v>
      </c>
      <c r="B442" s="57" t="n">
        <v>36917</v>
      </c>
      <c r="C442" s="58" t="n">
        <v>441</v>
      </c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83"/>
    </row>
    <row r="443" customFormat="false" ht="12.75" hidden="false" customHeight="false" outlineLevel="0" collapsed="false">
      <c r="B443" s="61"/>
      <c r="C443" s="13" t="n">
        <v>442</v>
      </c>
      <c r="D443" s="13"/>
      <c r="E443" s="21" t="s">
        <v>5</v>
      </c>
      <c r="F443" s="21" t="s">
        <v>6</v>
      </c>
      <c r="G443" s="21" t="s">
        <v>7</v>
      </c>
      <c r="H443" s="21" t="s">
        <v>8</v>
      </c>
      <c r="I443" s="21" t="s">
        <v>9</v>
      </c>
      <c r="J443" s="21" t="s">
        <v>10</v>
      </c>
      <c r="K443" s="21" t="s">
        <v>11</v>
      </c>
      <c r="L443" s="21" t="s">
        <v>12</v>
      </c>
      <c r="M443" s="21" t="s">
        <v>13</v>
      </c>
      <c r="N443" s="21" t="s">
        <v>14</v>
      </c>
      <c r="O443" s="21" t="n">
        <v>2002</v>
      </c>
      <c r="P443" s="21" t="s">
        <v>15</v>
      </c>
      <c r="Q443" s="84" t="s">
        <v>16</v>
      </c>
    </row>
    <row r="444" customFormat="false" ht="12.75" hidden="false" customHeight="false" outlineLevel="0" collapsed="false">
      <c r="B444" s="85" t="s">
        <v>107</v>
      </c>
      <c r="C444" s="13" t="n">
        <v>443</v>
      </c>
      <c r="D444" s="13" t="s">
        <v>4</v>
      </c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86"/>
    </row>
    <row r="445" customFormat="false" ht="12.75" hidden="false" customHeight="false" outlineLevel="0" collapsed="false">
      <c r="B445" s="85" t="s">
        <v>19</v>
      </c>
      <c r="C445" s="13" t="n">
        <v>444</v>
      </c>
      <c r="D445" s="50" t="n">
        <v>30925319.669339</v>
      </c>
      <c r="E445" s="50" t="n">
        <v>26066.88</v>
      </c>
      <c r="F445" s="50" t="n">
        <v>198560.61</v>
      </c>
      <c r="G445" s="50" t="n">
        <v>1097166.01</v>
      </c>
      <c r="H445" s="50" t="n">
        <v>1410612.5</v>
      </c>
      <c r="I445" s="50" t="n">
        <v>615803.86</v>
      </c>
      <c r="J445" s="50" t="n">
        <v>741869.37</v>
      </c>
      <c r="K445" s="50" t="n">
        <v>1411231.58</v>
      </c>
      <c r="L445" s="50" t="n">
        <v>449285.52</v>
      </c>
      <c r="M445" s="50" t="n">
        <v>6244111.45</v>
      </c>
      <c r="N445" s="50" t="n">
        <v>12194707.78</v>
      </c>
      <c r="O445" s="50" t="n">
        <v>3635193.98</v>
      </c>
      <c r="P445" s="50" t="n">
        <v>742459.519999999</v>
      </c>
      <c r="Q445" s="51" t="n">
        <v>16572361.28</v>
      </c>
    </row>
    <row r="446" customFormat="false" ht="12.75" hidden="false" customHeight="false" outlineLevel="0" collapsed="false">
      <c r="B446" s="85" t="s">
        <v>20</v>
      </c>
      <c r="C446" s="13" t="n">
        <v>445</v>
      </c>
      <c r="D446" s="50" t="n">
        <v>7285650.00257214</v>
      </c>
      <c r="E446" s="50" t="n">
        <v>12925.48</v>
      </c>
      <c r="F446" s="50" t="n">
        <v>53033.41</v>
      </c>
      <c r="G446" s="50" t="n">
        <v>75433.22</v>
      </c>
      <c r="H446" s="50" t="n">
        <v>175352.84</v>
      </c>
      <c r="I446" s="50" t="n">
        <v>173846.92</v>
      </c>
      <c r="J446" s="50" t="n">
        <v>182420.2</v>
      </c>
      <c r="K446" s="50" t="n">
        <v>206339.27</v>
      </c>
      <c r="L446" s="50" t="n">
        <v>152389</v>
      </c>
      <c r="M446" s="50" t="n">
        <v>1441651.4</v>
      </c>
      <c r="N446" s="50" t="n">
        <v>2473391.74</v>
      </c>
      <c r="O446" s="50" t="n">
        <v>775896.9</v>
      </c>
      <c r="P446" s="50" t="n">
        <v>489043.02</v>
      </c>
      <c r="Q446" s="51" t="n">
        <v>3738331.66</v>
      </c>
    </row>
    <row r="447" customFormat="false" ht="12.75" hidden="false" customHeight="false" outlineLevel="0" collapsed="false">
      <c r="B447" s="85" t="s">
        <v>108</v>
      </c>
      <c r="C447" s="13" t="n">
        <v>446</v>
      </c>
      <c r="D447" s="50" t="n">
        <v>0</v>
      </c>
      <c r="E447" s="50" t="n">
        <v>0</v>
      </c>
      <c r="F447" s="50" t="n">
        <v>0</v>
      </c>
      <c r="G447" s="50" t="n">
        <v>0</v>
      </c>
      <c r="H447" s="50" t="n">
        <v>0</v>
      </c>
      <c r="I447" s="50" t="n">
        <v>0</v>
      </c>
      <c r="J447" s="50" t="n">
        <v>0</v>
      </c>
      <c r="K447" s="50" t="n">
        <v>0</v>
      </c>
      <c r="L447" s="50" t="n">
        <v>0</v>
      </c>
      <c r="M447" s="50" t="n">
        <v>0</v>
      </c>
      <c r="N447" s="50" t="n">
        <v>0</v>
      </c>
      <c r="O447" s="50" t="n">
        <v>0</v>
      </c>
      <c r="P447" s="50" t="n">
        <v>0</v>
      </c>
      <c r="Q447" s="51" t="n">
        <v>0</v>
      </c>
    </row>
    <row r="448" customFormat="false" ht="12.75" hidden="false" customHeight="false" outlineLevel="0" collapsed="false">
      <c r="B448" s="85" t="s">
        <v>25</v>
      </c>
      <c r="C448" s="13" t="n">
        <v>447</v>
      </c>
      <c r="D448" s="50" t="n">
        <v>7036295.76866268</v>
      </c>
      <c r="E448" s="50" t="n">
        <v>15615.25</v>
      </c>
      <c r="F448" s="50" t="n">
        <v>42724.72</v>
      </c>
      <c r="G448" s="50" t="n">
        <v>368904.39</v>
      </c>
      <c r="H448" s="50" t="n">
        <v>366473.8</v>
      </c>
      <c r="I448" s="50" t="n">
        <v>164520.29</v>
      </c>
      <c r="J448" s="50" t="n">
        <v>108322.26</v>
      </c>
      <c r="K448" s="50" t="n">
        <v>196062.63</v>
      </c>
      <c r="L448" s="50" t="n">
        <v>273740.21</v>
      </c>
      <c r="M448" s="50" t="n">
        <v>1652590.04</v>
      </c>
      <c r="N448" s="50" t="n">
        <v>3188953.59</v>
      </c>
      <c r="O448" s="50" t="n">
        <v>382811.86</v>
      </c>
      <c r="P448" s="50" t="n">
        <v>469916.1</v>
      </c>
      <c r="Q448" s="51" t="n">
        <v>4041681.55</v>
      </c>
    </row>
    <row r="449" customFormat="false" ht="12.75" hidden="false" customHeight="false" outlineLevel="0" collapsed="false">
      <c r="B449" s="85" t="s">
        <v>29</v>
      </c>
      <c r="C449" s="13" t="n">
        <v>448</v>
      </c>
      <c r="D449" s="50" t="n">
        <v>441989.205419116</v>
      </c>
      <c r="E449" s="50" t="n">
        <v>99.6</v>
      </c>
      <c r="F449" s="50" t="n">
        <v>25387.67</v>
      </c>
      <c r="G449" s="50" t="n">
        <v>34745.1</v>
      </c>
      <c r="H449" s="50" t="n">
        <v>0</v>
      </c>
      <c r="I449" s="50" t="n">
        <v>0</v>
      </c>
      <c r="J449" s="50" t="n">
        <v>0</v>
      </c>
      <c r="K449" s="50" t="n">
        <v>0</v>
      </c>
      <c r="L449" s="50" t="n">
        <v>0</v>
      </c>
      <c r="M449" s="50" t="n">
        <v>0</v>
      </c>
      <c r="N449" s="50" t="n">
        <v>60232.37</v>
      </c>
      <c r="O449" s="50" t="n">
        <v>0</v>
      </c>
      <c r="P449" s="50" t="n">
        <v>0</v>
      </c>
      <c r="Q449" s="51" t="n">
        <v>60232.37</v>
      </c>
    </row>
    <row r="450" customFormat="false" ht="12.75" hidden="false" customHeight="false" outlineLevel="0" collapsed="false">
      <c r="B450" s="85" t="s">
        <v>32</v>
      </c>
      <c r="C450" s="13" t="n">
        <v>449</v>
      </c>
      <c r="D450" s="50" t="n">
        <v>295732.867010391</v>
      </c>
      <c r="E450" s="50" t="n">
        <v>51.79</v>
      </c>
      <c r="F450" s="50" t="n">
        <v>41255</v>
      </c>
      <c r="G450" s="50" t="n">
        <v>26058.82</v>
      </c>
      <c r="H450" s="50" t="n">
        <v>-8255.28</v>
      </c>
      <c r="I450" s="50" t="n">
        <v>0</v>
      </c>
      <c r="J450" s="50" t="n">
        <v>0</v>
      </c>
      <c r="K450" s="50" t="n">
        <v>0</v>
      </c>
      <c r="L450" s="50" t="n">
        <v>0</v>
      </c>
      <c r="M450" s="50" t="n">
        <v>0</v>
      </c>
      <c r="N450" s="50" t="n">
        <v>59110.33</v>
      </c>
      <c r="O450" s="50" t="n">
        <v>0</v>
      </c>
      <c r="P450" s="50" t="n">
        <v>0</v>
      </c>
      <c r="Q450" s="51" t="n">
        <v>59110.33</v>
      </c>
    </row>
    <row r="451" customFormat="false" ht="12.75" hidden="false" customHeight="false" outlineLevel="0" collapsed="false">
      <c r="B451" s="85" t="s">
        <v>35</v>
      </c>
      <c r="C451" s="13" t="n">
        <v>450</v>
      </c>
      <c r="D451" s="50" t="n">
        <v>441989.205419116</v>
      </c>
      <c r="E451" s="50" t="n">
        <v>-3974.13</v>
      </c>
      <c r="F451" s="50" t="n">
        <v>58772.62</v>
      </c>
      <c r="G451" s="50" t="n">
        <v>17372.55</v>
      </c>
      <c r="H451" s="50" t="n">
        <v>33021.1</v>
      </c>
      <c r="I451" s="50" t="n">
        <v>0</v>
      </c>
      <c r="J451" s="50" t="n">
        <v>0</v>
      </c>
      <c r="K451" s="50" t="n">
        <v>0</v>
      </c>
      <c r="L451" s="50" t="n">
        <v>0</v>
      </c>
      <c r="M451" s="50" t="n">
        <v>0</v>
      </c>
      <c r="N451" s="50" t="n">
        <v>105192.14</v>
      </c>
      <c r="O451" s="50" t="n">
        <v>0</v>
      </c>
      <c r="P451" s="50" t="n">
        <v>0</v>
      </c>
      <c r="Q451" s="51" t="n">
        <v>105192.14</v>
      </c>
    </row>
    <row r="452" customFormat="false" ht="12.75" hidden="false" customHeight="false" outlineLevel="0" collapsed="false">
      <c r="B452" s="85" t="s">
        <v>38</v>
      </c>
      <c r="C452" s="13" t="n">
        <v>451</v>
      </c>
      <c r="D452" s="50" t="n">
        <v>0</v>
      </c>
      <c r="E452" s="50" t="n">
        <v>0</v>
      </c>
      <c r="F452" s="50" t="n">
        <v>0</v>
      </c>
      <c r="G452" s="50" t="n">
        <v>0</v>
      </c>
      <c r="H452" s="50" t="n">
        <v>0</v>
      </c>
      <c r="I452" s="50" t="n">
        <v>0</v>
      </c>
      <c r="J452" s="50" t="n">
        <v>0</v>
      </c>
      <c r="K452" s="50" t="n">
        <v>0</v>
      </c>
      <c r="L452" s="50" t="n">
        <v>0</v>
      </c>
      <c r="M452" s="50" t="n">
        <v>0</v>
      </c>
      <c r="N452" s="50" t="n">
        <v>0</v>
      </c>
      <c r="O452" s="50" t="n">
        <v>0</v>
      </c>
      <c r="P452" s="50" t="n">
        <v>0</v>
      </c>
      <c r="Q452" s="51" t="n">
        <v>0</v>
      </c>
    </row>
    <row r="453" customFormat="false" ht="12.75" hidden="false" customHeight="false" outlineLevel="0" collapsed="false">
      <c r="B453" s="85" t="s">
        <v>43</v>
      </c>
      <c r="C453" s="13" t="n">
        <v>452</v>
      </c>
      <c r="D453" s="50" t="n">
        <v>5510384.30043243</v>
      </c>
      <c r="E453" s="50" t="n">
        <v>-32310.67</v>
      </c>
      <c r="F453" s="50" t="n">
        <v>-42090.09</v>
      </c>
      <c r="G453" s="50" t="n">
        <v>75674.78</v>
      </c>
      <c r="H453" s="50" t="n">
        <v>533245.71</v>
      </c>
      <c r="I453" s="50" t="n">
        <v>-151443.41</v>
      </c>
      <c r="J453" s="50" t="n">
        <v>172081.01</v>
      </c>
      <c r="K453" s="50" t="n">
        <v>255102.67</v>
      </c>
      <c r="L453" s="50" t="n">
        <v>-83356.32</v>
      </c>
      <c r="M453" s="50" t="n">
        <v>1096840.31</v>
      </c>
      <c r="N453" s="50" t="n">
        <v>1823743.99</v>
      </c>
      <c r="O453" s="50" t="n">
        <v>845914.43</v>
      </c>
      <c r="P453" s="50" t="n">
        <v>-2227103.95</v>
      </c>
      <c r="Q453" s="51" t="n">
        <v>442554.469999999</v>
      </c>
    </row>
    <row r="454" customFormat="false" ht="12.75" hidden="false" customHeight="false" outlineLevel="0" collapsed="false">
      <c r="B454" s="85" t="s">
        <v>47</v>
      </c>
      <c r="C454" s="13" t="n">
        <v>453</v>
      </c>
      <c r="D454" s="50" t="n">
        <v>977019.070420632</v>
      </c>
      <c r="E454" s="50" t="n">
        <v>-6374.32</v>
      </c>
      <c r="F454" s="50" t="n">
        <v>69816.1</v>
      </c>
      <c r="G454" s="50" t="n">
        <v>121607.85</v>
      </c>
      <c r="H454" s="50" t="n">
        <v>128988.69</v>
      </c>
      <c r="I454" s="50" t="n">
        <v>34442.29</v>
      </c>
      <c r="J454" s="50" t="n">
        <v>24592</v>
      </c>
      <c r="K454" s="50" t="n">
        <v>-12697.61</v>
      </c>
      <c r="L454" s="50" t="n">
        <v>-914</v>
      </c>
      <c r="M454" s="50" t="n">
        <v>390794.61</v>
      </c>
      <c r="N454" s="50" t="n">
        <v>750255.61</v>
      </c>
      <c r="O454" s="50" t="n">
        <v>60304.3</v>
      </c>
      <c r="P454" s="50" t="n">
        <v>351658.79</v>
      </c>
      <c r="Q454" s="51" t="n">
        <v>1162218.7</v>
      </c>
    </row>
    <row r="455" customFormat="false" ht="12.75" hidden="false" customHeight="false" outlineLevel="0" collapsed="false">
      <c r="B455" s="85" t="s">
        <v>50</v>
      </c>
      <c r="C455" s="13" t="n">
        <v>454</v>
      </c>
      <c r="D455" s="50" t="n">
        <v>0</v>
      </c>
      <c r="E455" s="50" t="n">
        <v>-4780.74</v>
      </c>
      <c r="F455" s="50" t="n">
        <v>47729.15</v>
      </c>
      <c r="G455" s="50" t="n">
        <v>17409</v>
      </c>
      <c r="H455" s="50" t="n">
        <v>0</v>
      </c>
      <c r="I455" s="50" t="n">
        <v>69010.64</v>
      </c>
      <c r="J455" s="50" t="n">
        <v>16394.69</v>
      </c>
      <c r="K455" s="50" t="n">
        <v>34128.44</v>
      </c>
      <c r="L455" s="50" t="n">
        <v>43962.15</v>
      </c>
      <c r="M455" s="50" t="n">
        <v>195745.76</v>
      </c>
      <c r="N455" s="50" t="n">
        <v>419599.09</v>
      </c>
      <c r="O455" s="50" t="n">
        <v>471475</v>
      </c>
      <c r="P455" s="50" t="n">
        <v>-178141.69</v>
      </c>
      <c r="Q455" s="51" t="n">
        <v>712932.4</v>
      </c>
    </row>
    <row r="456" customFormat="false" ht="12.75" hidden="false" customHeight="false" outlineLevel="0" collapsed="false">
      <c r="B456" s="85" t="s">
        <v>53</v>
      </c>
      <c r="C456" s="13" t="n">
        <v>455</v>
      </c>
      <c r="D456" s="50" t="n">
        <v>110628.922618875</v>
      </c>
      <c r="E456" s="50" t="n">
        <v>29481.22</v>
      </c>
      <c r="F456" s="50" t="n">
        <v>-60295.72</v>
      </c>
      <c r="G456" s="50" t="n">
        <v>0</v>
      </c>
      <c r="H456" s="50" t="n">
        <v>0</v>
      </c>
      <c r="I456" s="50" t="n">
        <v>0</v>
      </c>
      <c r="J456" s="50" t="n">
        <v>0</v>
      </c>
      <c r="K456" s="50" t="n">
        <v>0</v>
      </c>
      <c r="L456" s="50" t="n">
        <v>0</v>
      </c>
      <c r="M456" s="50" t="n">
        <v>0</v>
      </c>
      <c r="N456" s="50" t="n">
        <v>-30814.5</v>
      </c>
      <c r="O456" s="50" t="n">
        <v>0</v>
      </c>
      <c r="P456" s="50" t="n">
        <v>0</v>
      </c>
      <c r="Q456" s="51" t="n">
        <v>-30814.5</v>
      </c>
    </row>
    <row r="457" customFormat="false" ht="12.75" hidden="false" customHeight="false" outlineLevel="0" collapsed="false">
      <c r="B457" s="85" t="s">
        <v>56</v>
      </c>
      <c r="C457" s="13" t="n">
        <v>456</v>
      </c>
      <c r="D457" s="50" t="n">
        <v>198099.510409947</v>
      </c>
      <c r="E457" s="50" t="n">
        <v>6782.53</v>
      </c>
      <c r="F457" s="50" t="n">
        <v>4760.19</v>
      </c>
      <c r="G457" s="50" t="n">
        <v>0</v>
      </c>
      <c r="H457" s="50" t="n">
        <v>0</v>
      </c>
      <c r="I457" s="50" t="n">
        <v>0</v>
      </c>
      <c r="J457" s="50" t="n">
        <v>0</v>
      </c>
      <c r="K457" s="50" t="n">
        <v>0</v>
      </c>
      <c r="L457" s="50" t="n">
        <v>0</v>
      </c>
      <c r="M457" s="50" t="n">
        <v>0</v>
      </c>
      <c r="N457" s="50" t="n">
        <v>11542.72</v>
      </c>
      <c r="O457" s="50" t="n">
        <v>0</v>
      </c>
      <c r="P457" s="50" t="n">
        <v>0</v>
      </c>
      <c r="Q457" s="51" t="n">
        <v>11542.72</v>
      </c>
    </row>
    <row r="458" customFormat="false" ht="12.75" hidden="false" customHeight="false" outlineLevel="0" collapsed="false">
      <c r="B458" s="85" t="s">
        <v>59</v>
      </c>
      <c r="C458" s="13" t="n">
        <v>457</v>
      </c>
      <c r="D458" s="50" t="n">
        <v>76673.4167408405</v>
      </c>
      <c r="E458" s="50" t="n">
        <v>-2395.28</v>
      </c>
      <c r="F458" s="50" t="n">
        <v>0</v>
      </c>
      <c r="G458" s="50" t="n">
        <v>0</v>
      </c>
      <c r="H458" s="50" t="n">
        <v>0</v>
      </c>
      <c r="I458" s="50" t="n">
        <v>0</v>
      </c>
      <c r="J458" s="50" t="n">
        <v>0</v>
      </c>
      <c r="K458" s="50" t="n">
        <v>0</v>
      </c>
      <c r="L458" s="50" t="n">
        <v>0</v>
      </c>
      <c r="M458" s="50" t="n">
        <v>0</v>
      </c>
      <c r="N458" s="50" t="n">
        <v>-2395.28</v>
      </c>
      <c r="O458" s="50" t="n">
        <v>0</v>
      </c>
      <c r="P458" s="50" t="n">
        <v>0</v>
      </c>
      <c r="Q458" s="51" t="n">
        <v>-2395.28</v>
      </c>
    </row>
    <row r="459" customFormat="false" ht="12.75" hidden="false" customHeight="false" outlineLevel="0" collapsed="false">
      <c r="B459" s="85" t="s">
        <v>109</v>
      </c>
      <c r="C459" s="13" t="n">
        <v>458</v>
      </c>
      <c r="D459" s="50" t="n">
        <v>0</v>
      </c>
      <c r="E459" s="50" t="n">
        <v>0</v>
      </c>
      <c r="F459" s="50" t="n">
        <v>0</v>
      </c>
      <c r="G459" s="50" t="n">
        <v>0</v>
      </c>
      <c r="H459" s="50" t="n">
        <v>0</v>
      </c>
      <c r="I459" s="50" t="n">
        <v>0</v>
      </c>
      <c r="J459" s="50" t="n">
        <v>0</v>
      </c>
      <c r="K459" s="50" t="n">
        <v>0</v>
      </c>
      <c r="L459" s="50" t="n">
        <v>0</v>
      </c>
      <c r="M459" s="50" t="n">
        <v>0</v>
      </c>
      <c r="N459" s="50" t="n">
        <v>0</v>
      </c>
      <c r="O459" s="50" t="n">
        <v>0</v>
      </c>
      <c r="P459" s="50" t="n">
        <v>0</v>
      </c>
      <c r="Q459" s="51" t="n">
        <v>0</v>
      </c>
    </row>
    <row r="460" customFormat="false" ht="12.75" hidden="false" customHeight="false" outlineLevel="0" collapsed="false">
      <c r="B460" s="85" t="s">
        <v>64</v>
      </c>
      <c r="C460" s="13" t="n">
        <v>459</v>
      </c>
      <c r="D460" s="50" t="n">
        <v>10138922.2029691</v>
      </c>
      <c r="E460" s="50" t="n">
        <v>17308.53</v>
      </c>
      <c r="F460" s="50" t="n">
        <v>-11555.53</v>
      </c>
      <c r="G460" s="50" t="n">
        <v>173361.93</v>
      </c>
      <c r="H460" s="50" t="n">
        <v>90333.83</v>
      </c>
      <c r="I460" s="50" t="n">
        <v>209612.63</v>
      </c>
      <c r="J460" s="50" t="n">
        <v>131085.69</v>
      </c>
      <c r="K460" s="50" t="n">
        <v>458110.33</v>
      </c>
      <c r="L460" s="50" t="n">
        <v>28818.22</v>
      </c>
      <c r="M460" s="50" t="n">
        <v>1174236.82</v>
      </c>
      <c r="N460" s="50" t="n">
        <v>2271312.45</v>
      </c>
      <c r="O460" s="50" t="n">
        <v>423481.31</v>
      </c>
      <c r="P460" s="50" t="n">
        <v>1353909.34</v>
      </c>
      <c r="Q460" s="51" t="n">
        <v>4048703.1</v>
      </c>
    </row>
    <row r="461" customFormat="false" ht="12.75" hidden="false" customHeight="false" outlineLevel="0" collapsed="false">
      <c r="B461" s="85" t="s">
        <v>67</v>
      </c>
      <c r="C461" s="13" t="n">
        <v>460</v>
      </c>
      <c r="D461" s="50" t="n">
        <v>0</v>
      </c>
      <c r="E461" s="50" t="n">
        <v>0</v>
      </c>
      <c r="F461" s="50" t="n">
        <v>0</v>
      </c>
      <c r="G461" s="50" t="n">
        <v>0</v>
      </c>
      <c r="H461" s="50" t="n">
        <v>0</v>
      </c>
      <c r="I461" s="50" t="n">
        <v>0</v>
      </c>
      <c r="J461" s="50" t="n">
        <v>0</v>
      </c>
      <c r="K461" s="50" t="n">
        <v>0</v>
      </c>
      <c r="L461" s="50" t="n">
        <v>0</v>
      </c>
      <c r="M461" s="50" t="n">
        <v>0</v>
      </c>
      <c r="N461" s="50" t="n">
        <v>0</v>
      </c>
      <c r="O461" s="50" t="n">
        <v>0</v>
      </c>
      <c r="P461" s="50" t="n">
        <v>0</v>
      </c>
      <c r="Q461" s="51" t="n">
        <v>0</v>
      </c>
    </row>
    <row r="462" customFormat="false" ht="12.75" hidden="false" customHeight="false" outlineLevel="0" collapsed="false">
      <c r="B462" s="85" t="s">
        <v>70</v>
      </c>
      <c r="C462" s="13" t="n">
        <v>461</v>
      </c>
      <c r="D462" s="50" t="n">
        <v>665561.855492698</v>
      </c>
      <c r="E462" s="50" t="n">
        <v>-6374.32</v>
      </c>
      <c r="F462" s="50" t="n">
        <v>-41255</v>
      </c>
      <c r="G462" s="50" t="n">
        <v>121607.85</v>
      </c>
      <c r="H462" s="50" t="n">
        <v>0</v>
      </c>
      <c r="I462" s="50" t="n">
        <v>0</v>
      </c>
      <c r="J462" s="50" t="n">
        <v>0</v>
      </c>
      <c r="K462" s="50" t="n">
        <v>0</v>
      </c>
      <c r="L462" s="50" t="n">
        <v>0</v>
      </c>
      <c r="M462" s="50" t="n">
        <v>0</v>
      </c>
      <c r="N462" s="50" t="n">
        <v>73978.53</v>
      </c>
      <c r="O462" s="50" t="n">
        <v>0</v>
      </c>
      <c r="P462" s="50" t="n">
        <v>0</v>
      </c>
      <c r="Q462" s="51" t="n">
        <v>73978.53</v>
      </c>
    </row>
    <row r="463" customFormat="false" ht="12.75" hidden="false" customHeight="false" outlineLevel="0" collapsed="false">
      <c r="B463" s="85" t="s">
        <v>75</v>
      </c>
      <c r="C463" s="13" t="n">
        <v>462</v>
      </c>
      <c r="D463" s="50" t="n">
        <v>4012351.35901618</v>
      </c>
      <c r="E463" s="50" t="n">
        <v>-2377.52</v>
      </c>
      <c r="F463" s="50" t="n">
        <v>24558.66</v>
      </c>
      <c r="G463" s="50" t="n">
        <v>64990.52</v>
      </c>
      <c r="H463" s="50" t="n">
        <v>91451.81</v>
      </c>
      <c r="I463" s="50" t="n">
        <v>115814.5</v>
      </c>
      <c r="J463" s="50" t="n">
        <v>106973.52</v>
      </c>
      <c r="K463" s="50" t="n">
        <v>274185.85</v>
      </c>
      <c r="L463" s="50" t="n">
        <v>34646.26</v>
      </c>
      <c r="M463" s="50" t="n">
        <v>292252.51</v>
      </c>
      <c r="N463" s="50" t="n">
        <v>1002496.11</v>
      </c>
      <c r="O463" s="50" t="n">
        <v>675310.18</v>
      </c>
      <c r="P463" s="50" t="n">
        <v>483177.91</v>
      </c>
      <c r="Q463" s="51" t="n">
        <v>2160984.2</v>
      </c>
    </row>
    <row r="464" customFormat="false" ht="12.75" hidden="false" customHeight="false" outlineLevel="0" collapsed="false">
      <c r="B464" s="85" t="s">
        <v>78</v>
      </c>
      <c r="C464" s="13" t="n">
        <v>463</v>
      </c>
      <c r="D464" s="50" t="n">
        <v>95789.2488541271</v>
      </c>
      <c r="E464" s="50" t="n">
        <v>2389.46</v>
      </c>
      <c r="F464" s="50" t="n">
        <v>-14280.57</v>
      </c>
      <c r="G464" s="50" t="n">
        <v>0</v>
      </c>
      <c r="H464" s="50" t="n">
        <v>0</v>
      </c>
      <c r="I464" s="50" t="n">
        <v>0</v>
      </c>
      <c r="J464" s="50" t="n">
        <v>0</v>
      </c>
      <c r="K464" s="50" t="n">
        <v>0</v>
      </c>
      <c r="L464" s="50" t="n">
        <v>0</v>
      </c>
      <c r="M464" s="50" t="n">
        <v>0</v>
      </c>
      <c r="N464" s="50" t="n">
        <v>-11891.11</v>
      </c>
      <c r="O464" s="50" t="n">
        <v>0</v>
      </c>
      <c r="P464" s="50" t="n">
        <v>0</v>
      </c>
      <c r="Q464" s="51" t="n">
        <v>-11891.11</v>
      </c>
    </row>
    <row r="465" customFormat="false" ht="12.75" hidden="false" customHeight="false" outlineLevel="0" collapsed="false">
      <c r="B465" s="85"/>
      <c r="C465" s="13" t="n">
        <v>464</v>
      </c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1"/>
    </row>
    <row r="466" customFormat="false" ht="12.75" hidden="false" customHeight="false" outlineLevel="0" collapsed="false">
      <c r="B466" s="85" t="s">
        <v>83</v>
      </c>
      <c r="C466" s="13" t="n">
        <v>465</v>
      </c>
      <c r="D466" s="50" t="s">
        <v>4</v>
      </c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1"/>
    </row>
    <row r="467" customFormat="false" ht="12.75" hidden="false" customHeight="false" outlineLevel="0" collapsed="false">
      <c r="B467" s="85" t="s">
        <v>22</v>
      </c>
      <c r="C467" s="13" t="n">
        <v>466</v>
      </c>
      <c r="D467" s="50" t="n">
        <v>0</v>
      </c>
      <c r="E467" s="50" t="n">
        <v>-0.00132092749871649</v>
      </c>
      <c r="F467" s="50" t="n">
        <v>-5.35304311807612</v>
      </c>
      <c r="G467" s="50" t="n">
        <v>-3.83359063169051</v>
      </c>
      <c r="H467" s="50" t="n">
        <v>141.916215689141</v>
      </c>
      <c r="I467" s="50" t="n">
        <v>141.115937461322</v>
      </c>
      <c r="J467" s="50" t="n">
        <v>101.541025858553</v>
      </c>
      <c r="K467" s="50" t="n">
        <v>178.7383676224</v>
      </c>
      <c r="L467" s="50" t="n">
        <v>131.127327507539</v>
      </c>
      <c r="M467" s="50" t="n">
        <v>133.825940667553</v>
      </c>
      <c r="N467" s="50" t="n">
        <v>819.076860129243</v>
      </c>
      <c r="O467" s="50" t="n">
        <v>-232.40593468191</v>
      </c>
      <c r="P467" s="50" t="n">
        <v>-1410.79922968031</v>
      </c>
      <c r="Q467" s="51" t="n">
        <v>-824.128304232978</v>
      </c>
    </row>
    <row r="468" customFormat="false" ht="12.75" hidden="false" customHeight="false" outlineLevel="0" collapsed="false">
      <c r="B468" s="85" t="s">
        <v>27</v>
      </c>
      <c r="C468" s="13" t="n">
        <v>467</v>
      </c>
      <c r="D468" s="50" t="n">
        <v>0</v>
      </c>
      <c r="E468" s="50" t="n">
        <v>0</v>
      </c>
      <c r="F468" s="50" t="n">
        <v>-29.56042</v>
      </c>
      <c r="G468" s="50" t="n">
        <v>-176.57787</v>
      </c>
      <c r="H468" s="50" t="n">
        <v>-137.251471</v>
      </c>
      <c r="I468" s="50" t="n">
        <v>-129.73186</v>
      </c>
      <c r="J468" s="50" t="n">
        <v>-110.5079</v>
      </c>
      <c r="K468" s="50" t="n">
        <v>-225.443453</v>
      </c>
      <c r="L468" s="50" t="n">
        <v>-116.855858</v>
      </c>
      <c r="M468" s="50" t="n">
        <v>-114.536122</v>
      </c>
      <c r="N468" s="50" t="n">
        <v>-1040.464954</v>
      </c>
      <c r="O468" s="50" t="n">
        <v>73.491394</v>
      </c>
      <c r="P468" s="50" t="n">
        <v>-275.625603</v>
      </c>
      <c r="Q468" s="51" t="n">
        <v>-1242.599163</v>
      </c>
    </row>
    <row r="469" customFormat="false" ht="12.75" hidden="false" customHeight="false" outlineLevel="0" collapsed="false">
      <c r="B469" s="85" t="s">
        <v>77</v>
      </c>
      <c r="C469" s="13" t="n">
        <v>468</v>
      </c>
      <c r="D469" s="50" t="n">
        <v>0</v>
      </c>
      <c r="E469" s="50" t="n">
        <v>3.82532445687925</v>
      </c>
      <c r="F469" s="50" t="n">
        <v>-8.7949656742805</v>
      </c>
      <c r="G469" s="50" t="n">
        <v>6.50788200616028</v>
      </c>
      <c r="H469" s="50" t="n">
        <v>-59.5817473499456</v>
      </c>
      <c r="I469" s="50" t="n">
        <v>2.41805256398681</v>
      </c>
      <c r="J469" s="50" t="n">
        <v>-26.9246733933769</v>
      </c>
      <c r="K469" s="50" t="n">
        <v>28.9319957410104</v>
      </c>
      <c r="L469" s="50" t="n">
        <v>-14.7631915535747</v>
      </c>
      <c r="M469" s="50" t="n">
        <v>-35.1648327760424</v>
      </c>
      <c r="N469" s="50" t="n">
        <v>-103.546155979183</v>
      </c>
      <c r="O469" s="50" t="n">
        <v>170.366059909265</v>
      </c>
      <c r="P469" s="50" t="n">
        <v>-423.701319304287</v>
      </c>
      <c r="Q469" s="51" t="n">
        <v>-356.881415374205</v>
      </c>
    </row>
    <row r="470" customFormat="false" ht="12.75" hidden="false" customHeight="false" outlineLevel="0" collapsed="false">
      <c r="B470" s="85" t="s">
        <v>66</v>
      </c>
      <c r="C470" s="13" t="n">
        <v>469</v>
      </c>
      <c r="D470" s="50" t="n">
        <v>0</v>
      </c>
      <c r="E470" s="50" t="n">
        <v>0</v>
      </c>
      <c r="F470" s="50" t="n">
        <v>-198.5462</v>
      </c>
      <c r="G470" s="50" t="n">
        <v>-36.214392</v>
      </c>
      <c r="H470" s="50" t="n">
        <v>-179.515511</v>
      </c>
      <c r="I470" s="50" t="n">
        <v>-97.911981</v>
      </c>
      <c r="J470" s="50" t="n">
        <v>2.586867</v>
      </c>
      <c r="K470" s="50" t="n">
        <v>165.002274</v>
      </c>
      <c r="L470" s="50" t="n">
        <v>-72.020488</v>
      </c>
      <c r="M470" s="50" t="n">
        <v>86.72541</v>
      </c>
      <c r="N470" s="50" t="n">
        <v>-329.894021</v>
      </c>
      <c r="O470" s="50" t="n">
        <v>375.270375</v>
      </c>
      <c r="P470" s="50" t="n">
        <v>0</v>
      </c>
      <c r="Q470" s="51" t="n">
        <v>45.376354</v>
      </c>
    </row>
    <row r="471" customFormat="false" ht="12.75" hidden="false" customHeight="false" outlineLevel="0" collapsed="false">
      <c r="B471" s="85" t="s">
        <v>45</v>
      </c>
      <c r="C471" s="13" t="n">
        <v>470</v>
      </c>
      <c r="D471" s="50" t="n">
        <v>0</v>
      </c>
      <c r="E471" s="50" t="n">
        <v>0</v>
      </c>
      <c r="F471" s="50" t="n">
        <v>-1.998014</v>
      </c>
      <c r="G471" s="50" t="n">
        <v>-180.026611</v>
      </c>
      <c r="H471" s="50" t="n">
        <v>-2.474742</v>
      </c>
      <c r="I471" s="50" t="n">
        <v>-6.159195</v>
      </c>
      <c r="J471" s="50" t="n">
        <v>-2.452751</v>
      </c>
      <c r="K471" s="50" t="n">
        <v>-5.361722</v>
      </c>
      <c r="L471" s="50" t="n">
        <v>-2.421492</v>
      </c>
      <c r="M471" s="50" t="n">
        <v>-7.684284</v>
      </c>
      <c r="N471" s="50" t="n">
        <v>-208.578811</v>
      </c>
      <c r="O471" s="50" t="n">
        <v>6.313209</v>
      </c>
      <c r="P471" s="50" t="n">
        <v>-368.912761</v>
      </c>
      <c r="Q471" s="51" t="n">
        <v>-571.178363</v>
      </c>
    </row>
    <row r="472" customFormat="false" ht="12.75" hidden="false" customHeight="false" outlineLevel="0" collapsed="false">
      <c r="B472" s="85" t="s">
        <v>52</v>
      </c>
      <c r="C472" s="13" t="n">
        <v>471</v>
      </c>
      <c r="D472" s="50" t="n">
        <v>0</v>
      </c>
      <c r="E472" s="50" t="n">
        <v>0</v>
      </c>
      <c r="F472" s="50" t="n">
        <v>0</v>
      </c>
      <c r="G472" s="50" t="n">
        <v>0</v>
      </c>
      <c r="H472" s="50" t="n">
        <v>0</v>
      </c>
      <c r="I472" s="50" t="n">
        <v>0</v>
      </c>
      <c r="J472" s="50" t="n">
        <v>0</v>
      </c>
      <c r="K472" s="50" t="n">
        <v>0</v>
      </c>
      <c r="L472" s="50" t="n">
        <v>0</v>
      </c>
      <c r="M472" s="50" t="n">
        <v>0</v>
      </c>
      <c r="N472" s="50" t="n">
        <v>0</v>
      </c>
      <c r="O472" s="50" t="n">
        <v>0</v>
      </c>
      <c r="P472" s="50" t="n">
        <v>0</v>
      </c>
      <c r="Q472" s="51" t="n">
        <v>0</v>
      </c>
    </row>
    <row r="473" customFormat="false" ht="12.75" hidden="false" customHeight="false" outlineLevel="0" collapsed="false">
      <c r="B473" s="85" t="s">
        <v>80</v>
      </c>
      <c r="C473" s="13" t="n">
        <v>472</v>
      </c>
      <c r="D473" s="50" t="n">
        <v>0</v>
      </c>
      <c r="E473" s="50" t="n">
        <v>0</v>
      </c>
      <c r="F473" s="50" t="n">
        <v>13.9861</v>
      </c>
      <c r="G473" s="50" t="n">
        <v>0</v>
      </c>
      <c r="H473" s="50" t="n">
        <v>0</v>
      </c>
      <c r="I473" s="50" t="n">
        <v>0</v>
      </c>
      <c r="J473" s="50" t="n">
        <v>0</v>
      </c>
      <c r="K473" s="50" t="n">
        <v>0</v>
      </c>
      <c r="L473" s="50" t="n">
        <v>0</v>
      </c>
      <c r="M473" s="50" t="n">
        <v>0</v>
      </c>
      <c r="N473" s="50" t="n">
        <v>13.9861</v>
      </c>
      <c r="O473" s="50" t="n">
        <v>0</v>
      </c>
      <c r="P473" s="50" t="n">
        <v>0</v>
      </c>
      <c r="Q473" s="51" t="n">
        <v>13.9861</v>
      </c>
    </row>
    <row r="474" customFormat="false" ht="12.75" hidden="false" customHeight="false" outlineLevel="0" collapsed="false">
      <c r="B474" s="85" t="s">
        <v>49</v>
      </c>
      <c r="C474" s="13" t="n">
        <v>473</v>
      </c>
      <c r="D474" s="50" t="n">
        <v>0</v>
      </c>
      <c r="E474" s="50" t="n">
        <v>0</v>
      </c>
      <c r="F474" s="50" t="n">
        <v>0</v>
      </c>
      <c r="G474" s="50" t="n">
        <v>0</v>
      </c>
      <c r="H474" s="50" t="n">
        <v>0</v>
      </c>
      <c r="I474" s="50" t="n">
        <v>0</v>
      </c>
      <c r="J474" s="50" t="n">
        <v>0</v>
      </c>
      <c r="K474" s="50" t="n">
        <v>0</v>
      </c>
      <c r="L474" s="50" t="n">
        <v>0</v>
      </c>
      <c r="M474" s="50" t="n">
        <v>0</v>
      </c>
      <c r="N474" s="50" t="n">
        <v>0</v>
      </c>
      <c r="O474" s="50" t="n">
        <v>0</v>
      </c>
      <c r="P474" s="50" t="n">
        <v>0</v>
      </c>
      <c r="Q474" s="51" t="n">
        <v>0</v>
      </c>
    </row>
    <row r="475" customFormat="false" ht="12.75" hidden="false" customHeight="false" outlineLevel="0" collapsed="false">
      <c r="B475" s="85" t="s">
        <v>34</v>
      </c>
      <c r="C475" s="13" t="n">
        <v>474</v>
      </c>
      <c r="D475" s="50" t="n">
        <v>0</v>
      </c>
      <c r="E475" s="50" t="n">
        <v>0</v>
      </c>
      <c r="F475" s="50" t="n">
        <v>0</v>
      </c>
      <c r="G475" s="50" t="n">
        <v>0</v>
      </c>
      <c r="H475" s="50" t="n">
        <v>0</v>
      </c>
      <c r="I475" s="50" t="n">
        <v>0</v>
      </c>
      <c r="J475" s="50" t="n">
        <v>0</v>
      </c>
      <c r="K475" s="50" t="n">
        <v>0</v>
      </c>
      <c r="L475" s="50" t="n">
        <v>0</v>
      </c>
      <c r="M475" s="50" t="n">
        <v>0</v>
      </c>
      <c r="N475" s="50" t="n">
        <v>0</v>
      </c>
      <c r="O475" s="50" t="n">
        <v>0</v>
      </c>
      <c r="P475" s="50" t="n">
        <v>0</v>
      </c>
      <c r="Q475" s="51" t="n">
        <v>0</v>
      </c>
    </row>
    <row r="476" customFormat="false" ht="12.75" hidden="false" customHeight="false" outlineLevel="0" collapsed="false">
      <c r="B476" s="85" t="s">
        <v>69</v>
      </c>
      <c r="C476" s="13" t="n">
        <v>475</v>
      </c>
      <c r="D476" s="50" t="n">
        <v>0</v>
      </c>
      <c r="E476" s="50" t="n">
        <v>0</v>
      </c>
      <c r="F476" s="50" t="n">
        <v>0</v>
      </c>
      <c r="G476" s="50" t="n">
        <v>0</v>
      </c>
      <c r="H476" s="50" t="n">
        <v>0</v>
      </c>
      <c r="I476" s="50" t="n">
        <v>0</v>
      </c>
      <c r="J476" s="50" t="n">
        <v>0</v>
      </c>
      <c r="K476" s="50" t="n">
        <v>0</v>
      </c>
      <c r="L476" s="50" t="n">
        <v>0</v>
      </c>
      <c r="M476" s="50" t="n">
        <v>0</v>
      </c>
      <c r="N476" s="50" t="n">
        <v>0</v>
      </c>
      <c r="O476" s="50" t="n">
        <v>0</v>
      </c>
      <c r="P476" s="50" t="n">
        <v>0</v>
      </c>
      <c r="Q476" s="51" t="n">
        <v>0</v>
      </c>
    </row>
    <row r="477" customFormat="false" ht="12.75" hidden="false" customHeight="false" outlineLevel="0" collapsed="false">
      <c r="B477" s="85" t="s">
        <v>72</v>
      </c>
      <c r="C477" s="13" t="n">
        <v>476</v>
      </c>
      <c r="D477" s="50" t="n">
        <v>0</v>
      </c>
      <c r="E477" s="50" t="n">
        <v>0</v>
      </c>
      <c r="F477" s="50" t="n">
        <v>0</v>
      </c>
      <c r="G477" s="50" t="n">
        <v>0</v>
      </c>
      <c r="H477" s="50" t="n">
        <v>0</v>
      </c>
      <c r="I477" s="50" t="n">
        <v>0</v>
      </c>
      <c r="J477" s="50" t="n">
        <v>0</v>
      </c>
      <c r="K477" s="50" t="n">
        <v>0</v>
      </c>
      <c r="L477" s="50" t="n">
        <v>0</v>
      </c>
      <c r="M477" s="50" t="n">
        <v>0</v>
      </c>
      <c r="N477" s="50" t="n">
        <v>0</v>
      </c>
      <c r="O477" s="50" t="n">
        <v>0</v>
      </c>
      <c r="P477" s="50" t="n">
        <v>0</v>
      </c>
      <c r="Q477" s="51" t="n">
        <v>0</v>
      </c>
    </row>
    <row r="478" customFormat="false" ht="12.75" hidden="false" customHeight="false" outlineLevel="0" collapsed="false">
      <c r="B478" s="85" t="s">
        <v>31</v>
      </c>
      <c r="C478" s="13" t="n">
        <v>477</v>
      </c>
      <c r="D478" s="50" t="n">
        <v>0</v>
      </c>
      <c r="E478" s="50" t="n">
        <v>0</v>
      </c>
      <c r="F478" s="50" t="n">
        <v>0</v>
      </c>
      <c r="G478" s="50" t="n">
        <v>0</v>
      </c>
      <c r="H478" s="50" t="n">
        <v>0</v>
      </c>
      <c r="I478" s="50" t="n">
        <v>0</v>
      </c>
      <c r="J478" s="50" t="n">
        <v>0</v>
      </c>
      <c r="K478" s="50" t="n">
        <v>0</v>
      </c>
      <c r="L478" s="50" t="n">
        <v>0</v>
      </c>
      <c r="M478" s="50" t="n">
        <v>0</v>
      </c>
      <c r="N478" s="50" t="n">
        <v>0</v>
      </c>
      <c r="O478" s="50" t="n">
        <v>0</v>
      </c>
      <c r="P478" s="50" t="n">
        <v>0</v>
      </c>
      <c r="Q478" s="51" t="n">
        <v>0</v>
      </c>
    </row>
    <row r="479" customFormat="false" ht="12.75" hidden="false" customHeight="false" outlineLevel="0" collapsed="false">
      <c r="B479" s="85" t="s">
        <v>37</v>
      </c>
      <c r="C479" s="13" t="n">
        <v>478</v>
      </c>
      <c r="D479" s="50" t="n">
        <v>0</v>
      </c>
      <c r="E479" s="50" t="n">
        <v>0</v>
      </c>
      <c r="F479" s="50" t="n">
        <v>0</v>
      </c>
      <c r="G479" s="50" t="n">
        <v>0</v>
      </c>
      <c r="H479" s="50" t="n">
        <v>0</v>
      </c>
      <c r="I479" s="50" t="n">
        <v>0</v>
      </c>
      <c r="J479" s="50" t="n">
        <v>0</v>
      </c>
      <c r="K479" s="50" t="n">
        <v>0</v>
      </c>
      <c r="L479" s="50" t="n">
        <v>0</v>
      </c>
      <c r="M479" s="50" t="n">
        <v>0</v>
      </c>
      <c r="N479" s="50" t="n">
        <v>0</v>
      </c>
      <c r="O479" s="50" t="n">
        <v>0</v>
      </c>
      <c r="P479" s="50" t="n">
        <v>0</v>
      </c>
      <c r="Q479" s="51" t="n">
        <v>0</v>
      </c>
    </row>
    <row r="480" customFormat="false" ht="12.75" hidden="false" customHeight="false" outlineLevel="0" collapsed="false">
      <c r="B480" s="85" t="n">
        <v>0</v>
      </c>
      <c r="C480" s="13" t="n">
        <v>479</v>
      </c>
      <c r="D480" s="50" t="n">
        <v>0</v>
      </c>
      <c r="E480" s="50" t="n">
        <v>0</v>
      </c>
      <c r="F480" s="50" t="n">
        <v>0</v>
      </c>
      <c r="G480" s="50" t="n">
        <v>0</v>
      </c>
      <c r="H480" s="50" t="n">
        <v>0</v>
      </c>
      <c r="I480" s="50" t="n">
        <v>0</v>
      </c>
      <c r="J480" s="50" t="n">
        <v>0</v>
      </c>
      <c r="K480" s="50" t="n">
        <v>0</v>
      </c>
      <c r="L480" s="50" t="n">
        <v>0</v>
      </c>
      <c r="M480" s="50" t="n">
        <v>0</v>
      </c>
      <c r="N480" s="50" t="n">
        <v>0</v>
      </c>
      <c r="O480" s="50" t="n">
        <v>0</v>
      </c>
      <c r="P480" s="50" t="n">
        <v>0</v>
      </c>
      <c r="Q480" s="51" t="n">
        <v>0</v>
      </c>
    </row>
    <row r="481" customFormat="false" ht="12.75" hidden="false" customHeight="false" outlineLevel="0" collapsed="false">
      <c r="B481" s="87" t="n">
        <v>0</v>
      </c>
      <c r="C481" s="64" t="n">
        <v>480</v>
      </c>
      <c r="D481" s="54" t="n">
        <v>0</v>
      </c>
      <c r="E481" s="54" t="n">
        <v>0</v>
      </c>
      <c r="F481" s="54" t="n">
        <v>0</v>
      </c>
      <c r="G481" s="54" t="n">
        <v>0</v>
      </c>
      <c r="H481" s="54" t="n">
        <v>0</v>
      </c>
      <c r="I481" s="54" t="n">
        <v>0</v>
      </c>
      <c r="J481" s="54" t="n">
        <v>0</v>
      </c>
      <c r="K481" s="54" t="n">
        <v>0</v>
      </c>
      <c r="L481" s="54" t="n">
        <v>0</v>
      </c>
      <c r="M481" s="54" t="n">
        <v>0</v>
      </c>
      <c r="N481" s="54" t="n">
        <v>0</v>
      </c>
      <c r="O481" s="54" t="n">
        <v>0</v>
      </c>
      <c r="P481" s="54" t="n">
        <v>0</v>
      </c>
      <c r="Q481" s="55" t="n">
        <v>0</v>
      </c>
    </row>
    <row r="482" customFormat="false" ht="12.75" hidden="false" customHeight="false" outlineLevel="0" collapsed="false">
      <c r="A482" s="0" t="n">
        <v>13</v>
      </c>
      <c r="B482" s="57" t="n">
        <v>36920</v>
      </c>
      <c r="C482" s="58" t="n">
        <v>481</v>
      </c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83"/>
    </row>
    <row r="483" customFormat="false" ht="12.75" hidden="false" customHeight="false" outlineLevel="0" collapsed="false">
      <c r="B483" s="61"/>
      <c r="C483" s="13" t="n">
        <v>482</v>
      </c>
      <c r="D483" s="13"/>
      <c r="E483" s="21" t="s">
        <v>5</v>
      </c>
      <c r="F483" s="21" t="s">
        <v>6</v>
      </c>
      <c r="G483" s="21" t="s">
        <v>7</v>
      </c>
      <c r="H483" s="21" t="s">
        <v>8</v>
      </c>
      <c r="I483" s="21" t="s">
        <v>9</v>
      </c>
      <c r="J483" s="21" t="s">
        <v>10</v>
      </c>
      <c r="K483" s="21" t="s">
        <v>11</v>
      </c>
      <c r="L483" s="21" t="s">
        <v>12</v>
      </c>
      <c r="M483" s="21" t="s">
        <v>13</v>
      </c>
      <c r="N483" s="21" t="s">
        <v>14</v>
      </c>
      <c r="O483" s="21" t="n">
        <v>2002</v>
      </c>
      <c r="P483" s="21" t="s">
        <v>15</v>
      </c>
      <c r="Q483" s="84" t="s">
        <v>16</v>
      </c>
    </row>
    <row r="484" customFormat="false" ht="12.75" hidden="false" customHeight="false" outlineLevel="0" collapsed="false">
      <c r="B484" s="85" t="s">
        <v>107</v>
      </c>
      <c r="C484" s="13" t="n">
        <v>483</v>
      </c>
      <c r="D484" s="13" t="s">
        <v>4</v>
      </c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86"/>
    </row>
    <row r="485" customFormat="false" ht="12.75" hidden="false" customHeight="false" outlineLevel="0" collapsed="false">
      <c r="B485" s="85" t="s">
        <v>19</v>
      </c>
      <c r="C485" s="13" t="n">
        <v>484</v>
      </c>
      <c r="D485" s="50" t="n">
        <v>23439708.6031138</v>
      </c>
      <c r="E485" s="50" t="n">
        <v>54237.73</v>
      </c>
      <c r="F485" s="50" t="n">
        <v>-633273.8</v>
      </c>
      <c r="G485" s="50" t="n">
        <v>1136662.32</v>
      </c>
      <c r="H485" s="50" t="n">
        <v>1403289.84</v>
      </c>
      <c r="I485" s="50" t="n">
        <v>621305.49</v>
      </c>
      <c r="J485" s="50" t="n">
        <v>676026.94</v>
      </c>
      <c r="K485" s="50" t="n">
        <v>1379479.29</v>
      </c>
      <c r="L485" s="50" t="n">
        <v>364668.11</v>
      </c>
      <c r="M485" s="50" t="n">
        <v>6478020.26</v>
      </c>
      <c r="N485" s="50" t="n">
        <v>11480416.18</v>
      </c>
      <c r="O485" s="50" t="n">
        <v>3051928.18</v>
      </c>
      <c r="P485" s="50" t="n">
        <v>1102488.37</v>
      </c>
      <c r="Q485" s="51" t="n">
        <v>15634832.73</v>
      </c>
    </row>
    <row r="486" customFormat="false" ht="12.75" hidden="false" customHeight="false" outlineLevel="0" collapsed="false">
      <c r="B486" s="85" t="s">
        <v>20</v>
      </c>
      <c r="C486" s="13" t="n">
        <v>485</v>
      </c>
      <c r="D486" s="50" t="n">
        <v>6540888.91028533</v>
      </c>
      <c r="E486" s="50" t="n">
        <v>5574.38</v>
      </c>
      <c r="F486" s="50" t="n">
        <v>98638.52</v>
      </c>
      <c r="G486" s="50" t="n">
        <v>110422.5</v>
      </c>
      <c r="H486" s="50" t="n">
        <v>175466.74</v>
      </c>
      <c r="I486" s="50" t="n">
        <v>140727.3</v>
      </c>
      <c r="J486" s="50" t="n">
        <v>151554.34</v>
      </c>
      <c r="K486" s="50" t="n">
        <v>173766.5</v>
      </c>
      <c r="L486" s="50" t="n">
        <v>154519.8</v>
      </c>
      <c r="M486" s="50" t="n">
        <v>1445059.64</v>
      </c>
      <c r="N486" s="50" t="n">
        <v>2455729.72</v>
      </c>
      <c r="O486" s="50" t="n">
        <v>222143.36</v>
      </c>
      <c r="P486" s="50" t="n">
        <v>505190.73</v>
      </c>
      <c r="Q486" s="51" t="n">
        <v>3183063.81</v>
      </c>
    </row>
    <row r="487" customFormat="false" ht="12.75" hidden="false" customHeight="false" outlineLevel="0" collapsed="false">
      <c r="B487" s="85" t="s">
        <v>108</v>
      </c>
      <c r="C487" s="13" t="n">
        <v>486</v>
      </c>
      <c r="D487" s="50" t="n">
        <v>0</v>
      </c>
      <c r="E487" s="50" t="n">
        <v>0</v>
      </c>
      <c r="F487" s="50" t="n">
        <v>0</v>
      </c>
      <c r="G487" s="50" t="n">
        <v>0</v>
      </c>
      <c r="H487" s="50" t="n">
        <v>0</v>
      </c>
      <c r="I487" s="50" t="n">
        <v>0</v>
      </c>
      <c r="J487" s="50" t="n">
        <v>0</v>
      </c>
      <c r="K487" s="50" t="n">
        <v>0</v>
      </c>
      <c r="L487" s="50" t="n">
        <v>0</v>
      </c>
      <c r="M487" s="50" t="n">
        <v>0</v>
      </c>
      <c r="N487" s="50" t="n">
        <v>0</v>
      </c>
      <c r="O487" s="50" t="n">
        <v>0</v>
      </c>
      <c r="P487" s="50" t="n">
        <v>0</v>
      </c>
      <c r="Q487" s="51" t="n">
        <v>0</v>
      </c>
    </row>
    <row r="488" customFormat="false" ht="12.75" hidden="false" customHeight="false" outlineLevel="0" collapsed="false">
      <c r="B488" s="85" t="s">
        <v>25</v>
      </c>
      <c r="C488" s="13" t="n">
        <v>487</v>
      </c>
      <c r="D488" s="50" t="n">
        <v>6512182.50536489</v>
      </c>
      <c r="E488" s="50" t="n">
        <v>5283.09</v>
      </c>
      <c r="F488" s="50" t="n">
        <v>44960.29</v>
      </c>
      <c r="G488" s="50" t="n">
        <v>532882.83</v>
      </c>
      <c r="H488" s="50" t="n">
        <v>372530.86</v>
      </c>
      <c r="I488" s="50" t="n">
        <v>199708.92</v>
      </c>
      <c r="J488" s="50" t="n">
        <v>121978</v>
      </c>
      <c r="K488" s="50" t="n">
        <v>229508.73</v>
      </c>
      <c r="L488" s="50" t="n">
        <v>318230</v>
      </c>
      <c r="M488" s="50" t="n">
        <v>1778332.77</v>
      </c>
      <c r="N488" s="50" t="n">
        <v>3603415.49</v>
      </c>
      <c r="O488" s="50" t="n">
        <v>383550.51</v>
      </c>
      <c r="P488" s="50" t="n">
        <v>470268.89</v>
      </c>
      <c r="Q488" s="51" t="n">
        <v>4457234.89</v>
      </c>
    </row>
    <row r="489" customFormat="false" ht="12.75" hidden="false" customHeight="false" outlineLevel="0" collapsed="false">
      <c r="B489" s="85" t="s">
        <v>29</v>
      </c>
      <c r="C489" s="13" t="n">
        <v>488</v>
      </c>
      <c r="D489" s="50" t="n">
        <v>747954.912947158</v>
      </c>
      <c r="E489" s="50" t="n">
        <v>-697.54</v>
      </c>
      <c r="F489" s="50" t="n">
        <v>-18320.56</v>
      </c>
      <c r="G489" s="50" t="n">
        <v>52145.77</v>
      </c>
      <c r="H489" s="50" t="n">
        <v>0</v>
      </c>
      <c r="I489" s="50" t="n">
        <v>0</v>
      </c>
      <c r="J489" s="50" t="n">
        <v>0</v>
      </c>
      <c r="K489" s="50" t="n">
        <v>0</v>
      </c>
      <c r="L489" s="50" t="n">
        <v>0</v>
      </c>
      <c r="M489" s="50" t="n">
        <v>0</v>
      </c>
      <c r="N489" s="50" t="n">
        <v>33127.67</v>
      </c>
      <c r="O489" s="50" t="n">
        <v>0</v>
      </c>
      <c r="P489" s="50" t="n">
        <v>0</v>
      </c>
      <c r="Q489" s="51" t="n">
        <v>33127.67</v>
      </c>
    </row>
    <row r="490" customFormat="false" ht="12.75" hidden="false" customHeight="false" outlineLevel="0" collapsed="false">
      <c r="B490" s="85" t="s">
        <v>32</v>
      </c>
      <c r="C490" s="13" t="n">
        <v>489</v>
      </c>
      <c r="D490" s="50" t="n">
        <v>291936.289939776</v>
      </c>
      <c r="E490" s="50" t="n">
        <v>430.48</v>
      </c>
      <c r="F490" s="50" t="n">
        <v>41276.72</v>
      </c>
      <c r="G490" s="50" t="n">
        <v>26072.89</v>
      </c>
      <c r="H490" s="50" t="n">
        <v>-8259.94</v>
      </c>
      <c r="I490" s="50" t="n">
        <v>0</v>
      </c>
      <c r="J490" s="50" t="n">
        <v>0</v>
      </c>
      <c r="K490" s="50" t="n">
        <v>0</v>
      </c>
      <c r="L490" s="50" t="n">
        <v>0</v>
      </c>
      <c r="M490" s="50" t="n">
        <v>0</v>
      </c>
      <c r="N490" s="50" t="n">
        <v>59520.15</v>
      </c>
      <c r="O490" s="50" t="n">
        <v>0</v>
      </c>
      <c r="P490" s="50" t="n">
        <v>0</v>
      </c>
      <c r="Q490" s="51" t="n">
        <v>59520.15</v>
      </c>
    </row>
    <row r="491" customFormat="false" ht="12.75" hidden="false" customHeight="false" outlineLevel="0" collapsed="false">
      <c r="B491" s="85" t="s">
        <v>35</v>
      </c>
      <c r="C491" s="13" t="n">
        <v>490</v>
      </c>
      <c r="D491" s="50" t="n">
        <v>747954.912947158</v>
      </c>
      <c r="E491" s="50" t="n">
        <v>-790.67</v>
      </c>
      <c r="F491" s="50" t="n">
        <v>-4699.15</v>
      </c>
      <c r="G491" s="50" t="n">
        <v>-86909.62</v>
      </c>
      <c r="H491" s="50" t="n">
        <v>82599.36</v>
      </c>
      <c r="I491" s="50" t="n">
        <v>0</v>
      </c>
      <c r="J491" s="50" t="n">
        <v>0</v>
      </c>
      <c r="K491" s="50" t="n">
        <v>0</v>
      </c>
      <c r="L491" s="50" t="n">
        <v>0</v>
      </c>
      <c r="M491" s="50" t="n">
        <v>0</v>
      </c>
      <c r="N491" s="50" t="n">
        <v>-9800.08</v>
      </c>
      <c r="O491" s="50" t="n">
        <v>0</v>
      </c>
      <c r="P491" s="50" t="n">
        <v>0</v>
      </c>
      <c r="Q491" s="51" t="n">
        <v>-9800.08</v>
      </c>
    </row>
    <row r="492" customFormat="false" ht="12.75" hidden="false" customHeight="false" outlineLevel="0" collapsed="false">
      <c r="B492" s="85" t="s">
        <v>38</v>
      </c>
      <c r="C492" s="13" t="n">
        <v>491</v>
      </c>
      <c r="D492" s="50" t="n">
        <v>0</v>
      </c>
      <c r="E492" s="50" t="n">
        <v>0</v>
      </c>
      <c r="F492" s="50" t="n">
        <v>0</v>
      </c>
      <c r="G492" s="50" t="n">
        <v>0</v>
      </c>
      <c r="H492" s="50" t="n">
        <v>0</v>
      </c>
      <c r="I492" s="50" t="n">
        <v>0</v>
      </c>
      <c r="J492" s="50" t="n">
        <v>0</v>
      </c>
      <c r="K492" s="50" t="n">
        <v>0</v>
      </c>
      <c r="L492" s="50" t="n">
        <v>0</v>
      </c>
      <c r="M492" s="50" t="n">
        <v>0</v>
      </c>
      <c r="N492" s="50" t="n">
        <v>0</v>
      </c>
      <c r="O492" s="50" t="n">
        <v>0</v>
      </c>
      <c r="P492" s="50" t="n">
        <v>0</v>
      </c>
      <c r="Q492" s="51" t="n">
        <v>0</v>
      </c>
    </row>
    <row r="493" customFormat="false" ht="12.75" hidden="false" customHeight="false" outlineLevel="0" collapsed="false">
      <c r="B493" s="85" t="s">
        <v>43</v>
      </c>
      <c r="C493" s="13" t="n">
        <v>492</v>
      </c>
      <c r="D493" s="50" t="n">
        <v>5355888.00474567</v>
      </c>
      <c r="E493" s="50" t="n">
        <v>27966.95</v>
      </c>
      <c r="F493" s="50" t="n">
        <v>-314110.29</v>
      </c>
      <c r="G493" s="50" t="n">
        <v>61455.63</v>
      </c>
      <c r="H493" s="50" t="n">
        <v>523274.92</v>
      </c>
      <c r="I493" s="50" t="n">
        <v>-146865.51</v>
      </c>
      <c r="J493" s="50" t="n">
        <v>139400.37</v>
      </c>
      <c r="K493" s="50" t="n">
        <v>154594.06</v>
      </c>
      <c r="L493" s="50" t="n">
        <v>-112931.1</v>
      </c>
      <c r="M493" s="50" t="n">
        <v>1099164.14</v>
      </c>
      <c r="N493" s="50" t="n">
        <v>1431949.17</v>
      </c>
      <c r="O493" s="50" t="n">
        <v>848993.03</v>
      </c>
      <c r="P493" s="50" t="n">
        <v>-1883465.89</v>
      </c>
      <c r="Q493" s="51" t="n">
        <v>397476.310000001</v>
      </c>
    </row>
    <row r="494" customFormat="false" ht="12.75" hidden="false" customHeight="false" outlineLevel="0" collapsed="false">
      <c r="B494" s="85" t="s">
        <v>47</v>
      </c>
      <c r="C494" s="13" t="n">
        <v>493</v>
      </c>
      <c r="D494" s="50" t="n">
        <v>847051.688461069</v>
      </c>
      <c r="E494" s="50" t="n">
        <v>-6377.52</v>
      </c>
      <c r="F494" s="50" t="n">
        <v>-133355.56</v>
      </c>
      <c r="G494" s="50" t="n">
        <v>121673.47</v>
      </c>
      <c r="H494" s="50" t="n">
        <v>46462.14</v>
      </c>
      <c r="I494" s="50" t="n">
        <v>17231.38</v>
      </c>
      <c r="J494" s="50" t="n">
        <v>24607.1</v>
      </c>
      <c r="K494" s="50" t="n">
        <v>19259.81</v>
      </c>
      <c r="L494" s="50" t="n">
        <v>-117985.67</v>
      </c>
      <c r="M494" s="50" t="n">
        <v>439982.39</v>
      </c>
      <c r="N494" s="50" t="n">
        <v>411497.54</v>
      </c>
      <c r="O494" s="50" t="n">
        <v>28633.91</v>
      </c>
      <c r="P494" s="50" t="n">
        <v>351449.08</v>
      </c>
      <c r="Q494" s="51" t="n">
        <v>791580.53</v>
      </c>
    </row>
    <row r="495" customFormat="false" ht="12.75" hidden="false" customHeight="false" outlineLevel="0" collapsed="false">
      <c r="B495" s="85" t="s">
        <v>50</v>
      </c>
      <c r="C495" s="13" t="n">
        <v>494</v>
      </c>
      <c r="D495" s="50" t="n">
        <v>0</v>
      </c>
      <c r="E495" s="50" t="n">
        <v>-1594.38</v>
      </c>
      <c r="F495" s="50" t="n">
        <v>15939.21</v>
      </c>
      <c r="G495" s="50" t="n">
        <v>-34836.47</v>
      </c>
      <c r="H495" s="50" t="n">
        <v>0</v>
      </c>
      <c r="I495" s="50" t="n">
        <v>51788.08</v>
      </c>
      <c r="J495" s="50" t="n">
        <v>0</v>
      </c>
      <c r="K495" s="50" t="n">
        <v>102452.61</v>
      </c>
      <c r="L495" s="50" t="n">
        <v>29328.55</v>
      </c>
      <c r="M495" s="50" t="n">
        <v>195894.03</v>
      </c>
      <c r="N495" s="50" t="n">
        <v>358971.63</v>
      </c>
      <c r="O495" s="50" t="n">
        <v>471898.13</v>
      </c>
      <c r="P495" s="50" t="n">
        <v>-178313.69</v>
      </c>
      <c r="Q495" s="51" t="n">
        <v>652556.07</v>
      </c>
    </row>
    <row r="496" customFormat="false" ht="12.75" hidden="false" customHeight="false" outlineLevel="0" collapsed="false">
      <c r="B496" s="85" t="s">
        <v>53</v>
      </c>
      <c r="C496" s="13" t="n">
        <v>495</v>
      </c>
      <c r="D496" s="50" t="n">
        <v>1058437.05930185</v>
      </c>
      <c r="E496" s="50" t="n">
        <v>17857.06</v>
      </c>
      <c r="F496" s="50" t="n">
        <v>-163519.32</v>
      </c>
      <c r="G496" s="50" t="n">
        <v>0</v>
      </c>
      <c r="H496" s="50" t="n">
        <v>0</v>
      </c>
      <c r="I496" s="50" t="n">
        <v>0</v>
      </c>
      <c r="J496" s="50" t="n">
        <v>0</v>
      </c>
      <c r="K496" s="50" t="n">
        <v>0</v>
      </c>
      <c r="L496" s="50" t="n">
        <v>0</v>
      </c>
      <c r="M496" s="50" t="n">
        <v>0</v>
      </c>
      <c r="N496" s="50" t="n">
        <v>-145662.26</v>
      </c>
      <c r="O496" s="50" t="n">
        <v>0</v>
      </c>
      <c r="P496" s="50" t="n">
        <v>0</v>
      </c>
      <c r="Q496" s="51" t="n">
        <v>-145662.26</v>
      </c>
    </row>
    <row r="497" customFormat="false" ht="12.75" hidden="false" customHeight="false" outlineLevel="0" collapsed="false">
      <c r="B497" s="85" t="s">
        <v>56</v>
      </c>
      <c r="C497" s="13" t="n">
        <v>496</v>
      </c>
      <c r="D497" s="50" t="n">
        <v>124779.042869036</v>
      </c>
      <c r="E497" s="50" t="n">
        <v>2398.09</v>
      </c>
      <c r="F497" s="50" t="n">
        <v>-24749.46</v>
      </c>
      <c r="G497" s="50" t="n">
        <v>0</v>
      </c>
      <c r="H497" s="50" t="n">
        <v>0</v>
      </c>
      <c r="I497" s="50" t="n">
        <v>0</v>
      </c>
      <c r="J497" s="50" t="n">
        <v>0</v>
      </c>
      <c r="K497" s="50" t="n">
        <v>0</v>
      </c>
      <c r="L497" s="50" t="n">
        <v>0</v>
      </c>
      <c r="M497" s="50" t="n">
        <v>0</v>
      </c>
      <c r="N497" s="50" t="n">
        <v>-22351.37</v>
      </c>
      <c r="O497" s="50" t="n">
        <v>0</v>
      </c>
      <c r="P497" s="50" t="n">
        <v>0</v>
      </c>
      <c r="Q497" s="51" t="n">
        <v>-22351.37</v>
      </c>
    </row>
    <row r="498" customFormat="false" ht="12.75" hidden="false" customHeight="false" outlineLevel="0" collapsed="false">
      <c r="B498" s="85" t="s">
        <v>59</v>
      </c>
      <c r="C498" s="13" t="n">
        <v>497</v>
      </c>
      <c r="D498" s="50" t="n">
        <v>40830.3115570728</v>
      </c>
      <c r="E498" s="50" t="n">
        <v>0</v>
      </c>
      <c r="F498" s="50" t="n">
        <v>0</v>
      </c>
      <c r="G498" s="50" t="n">
        <v>0</v>
      </c>
      <c r="H498" s="50" t="n">
        <v>0</v>
      </c>
      <c r="I498" s="50" t="n">
        <v>0</v>
      </c>
      <c r="J498" s="50" t="n">
        <v>0</v>
      </c>
      <c r="K498" s="50" t="n">
        <v>0</v>
      </c>
      <c r="L498" s="50" t="n">
        <v>0</v>
      </c>
      <c r="M498" s="50" t="n">
        <v>0</v>
      </c>
      <c r="N498" s="50" t="n">
        <v>0</v>
      </c>
      <c r="O498" s="50" t="n">
        <v>0</v>
      </c>
      <c r="P498" s="50" t="n">
        <v>0</v>
      </c>
      <c r="Q498" s="51" t="n">
        <v>0</v>
      </c>
    </row>
    <row r="499" customFormat="false" ht="12.75" hidden="false" customHeight="false" outlineLevel="0" collapsed="false">
      <c r="B499" s="85" t="s">
        <v>109</v>
      </c>
      <c r="C499" s="13" t="n">
        <v>498</v>
      </c>
      <c r="D499" s="50" t="n">
        <v>0</v>
      </c>
      <c r="E499" s="50" t="n">
        <v>-2396.46</v>
      </c>
      <c r="F499" s="50" t="n">
        <v>0</v>
      </c>
      <c r="G499" s="50" t="n">
        <v>0</v>
      </c>
      <c r="H499" s="50" t="n">
        <v>0</v>
      </c>
      <c r="I499" s="50" t="n">
        <v>0</v>
      </c>
      <c r="J499" s="50" t="n">
        <v>0</v>
      </c>
      <c r="K499" s="50" t="n">
        <v>0</v>
      </c>
      <c r="L499" s="50" t="n">
        <v>0</v>
      </c>
      <c r="M499" s="50" t="n">
        <v>0</v>
      </c>
      <c r="N499" s="50" t="n">
        <v>-2396.46</v>
      </c>
      <c r="O499" s="50" t="n">
        <v>0</v>
      </c>
      <c r="P499" s="50" t="n">
        <v>0</v>
      </c>
      <c r="Q499" s="51" t="n">
        <v>-2396.46</v>
      </c>
    </row>
    <row r="500" customFormat="false" ht="12.75" hidden="false" customHeight="false" outlineLevel="0" collapsed="false">
      <c r="B500" s="85" t="s">
        <v>64</v>
      </c>
      <c r="C500" s="13" t="n">
        <v>499</v>
      </c>
      <c r="D500" s="50" t="n">
        <v>9101600.40834429</v>
      </c>
      <c r="E500" s="50" t="n">
        <v>8975.82</v>
      </c>
      <c r="F500" s="50" t="n">
        <v>-79763.32</v>
      </c>
      <c r="G500" s="50" t="n">
        <v>172624.7</v>
      </c>
      <c r="H500" s="50" t="n">
        <v>107001.76</v>
      </c>
      <c r="I500" s="50" t="n">
        <v>244135.08</v>
      </c>
      <c r="J500" s="50" t="n">
        <v>131161.23</v>
      </c>
      <c r="K500" s="50" t="n">
        <v>424304.77</v>
      </c>
      <c r="L500" s="50" t="n">
        <v>58098.79</v>
      </c>
      <c r="M500" s="50" t="n">
        <v>1223933.22</v>
      </c>
      <c r="N500" s="50" t="n">
        <v>2290472.05</v>
      </c>
      <c r="O500" s="50" t="n">
        <v>423883.69</v>
      </c>
      <c r="P500" s="50" t="n">
        <v>1355115.68</v>
      </c>
      <c r="Q500" s="51" t="n">
        <v>4069471.42</v>
      </c>
    </row>
    <row r="501" customFormat="false" ht="12.75" hidden="false" customHeight="false" outlineLevel="0" collapsed="false">
      <c r="B501" s="85" t="s">
        <v>67</v>
      </c>
      <c r="C501" s="13" t="n">
        <v>500</v>
      </c>
      <c r="D501" s="50" t="n">
        <v>26454.0577750422</v>
      </c>
      <c r="E501" s="50" t="n">
        <v>-797.19</v>
      </c>
      <c r="F501" s="50" t="n">
        <v>-1587.57</v>
      </c>
      <c r="G501" s="50" t="n">
        <v>0</v>
      </c>
      <c r="H501" s="50" t="n">
        <v>0</v>
      </c>
      <c r="I501" s="50" t="n">
        <v>0</v>
      </c>
      <c r="J501" s="50" t="n">
        <v>0</v>
      </c>
      <c r="K501" s="50" t="n">
        <v>0</v>
      </c>
      <c r="L501" s="50" t="n">
        <v>0</v>
      </c>
      <c r="M501" s="50" t="n">
        <v>0</v>
      </c>
      <c r="N501" s="50" t="n">
        <v>-2384.76</v>
      </c>
      <c r="O501" s="50" t="n">
        <v>0</v>
      </c>
      <c r="P501" s="50" t="n">
        <v>0</v>
      </c>
      <c r="Q501" s="51" t="n">
        <v>-2384.76</v>
      </c>
    </row>
    <row r="502" customFormat="false" ht="12.75" hidden="false" customHeight="false" outlineLevel="0" collapsed="false">
      <c r="B502" s="85" t="s">
        <v>70</v>
      </c>
      <c r="C502" s="13" t="n">
        <v>501</v>
      </c>
      <c r="D502" s="50" t="n">
        <v>468929.933276419</v>
      </c>
      <c r="E502" s="50" t="n">
        <v>-1594.38</v>
      </c>
      <c r="F502" s="50" t="n">
        <v>-25401.06</v>
      </c>
      <c r="G502" s="50" t="n">
        <v>104291.54</v>
      </c>
      <c r="H502" s="50" t="n">
        <v>0</v>
      </c>
      <c r="I502" s="50" t="n">
        <v>0</v>
      </c>
      <c r="J502" s="50" t="n">
        <v>0</v>
      </c>
      <c r="K502" s="50" t="n">
        <v>0</v>
      </c>
      <c r="L502" s="50" t="n">
        <v>0</v>
      </c>
      <c r="M502" s="50" t="n">
        <v>0</v>
      </c>
      <c r="N502" s="50" t="n">
        <v>77296.1</v>
      </c>
      <c r="O502" s="50" t="n">
        <v>0</v>
      </c>
      <c r="P502" s="50" t="n">
        <v>0</v>
      </c>
      <c r="Q502" s="51" t="n">
        <v>77296.1</v>
      </c>
    </row>
    <row r="503" customFormat="false" ht="12.75" hidden="false" customHeight="false" outlineLevel="0" collapsed="false">
      <c r="B503" s="85" t="s">
        <v>75</v>
      </c>
      <c r="C503" s="13" t="n">
        <v>502</v>
      </c>
      <c r="D503" s="50" t="n">
        <v>3570296.69323303</v>
      </c>
      <c r="E503" s="50" t="n">
        <v>-797.19</v>
      </c>
      <c r="F503" s="50" t="n">
        <v>-23303</v>
      </c>
      <c r="G503" s="50" t="n">
        <v>76839.08</v>
      </c>
      <c r="H503" s="50" t="n">
        <v>104214</v>
      </c>
      <c r="I503" s="50" t="n">
        <v>114580.24</v>
      </c>
      <c r="J503" s="50" t="n">
        <v>107325.9</v>
      </c>
      <c r="K503" s="50" t="n">
        <v>275592.81</v>
      </c>
      <c r="L503" s="50" t="n">
        <v>35407.74</v>
      </c>
      <c r="M503" s="50" t="n">
        <v>295654.07</v>
      </c>
      <c r="N503" s="50" t="n">
        <v>985513.65</v>
      </c>
      <c r="O503" s="50" t="n">
        <v>672825.55</v>
      </c>
      <c r="P503" s="50" t="n">
        <v>482243.57</v>
      </c>
      <c r="Q503" s="51" t="n">
        <v>2140582.77</v>
      </c>
    </row>
    <row r="504" customFormat="false" ht="12.75" hidden="false" customHeight="false" outlineLevel="0" collapsed="false">
      <c r="B504" s="85" t="s">
        <v>78</v>
      </c>
      <c r="C504" s="13" t="n">
        <v>503</v>
      </c>
      <c r="D504" s="50" t="n">
        <v>283999.027712803</v>
      </c>
      <c r="E504" s="50" t="n">
        <v>797.19</v>
      </c>
      <c r="F504" s="50" t="n">
        <v>-45279.25</v>
      </c>
      <c r="G504" s="50" t="n">
        <v>0</v>
      </c>
      <c r="H504" s="50" t="n">
        <v>0</v>
      </c>
      <c r="I504" s="50" t="n">
        <v>0</v>
      </c>
      <c r="J504" s="50" t="n">
        <v>0</v>
      </c>
      <c r="K504" s="50" t="n">
        <v>0</v>
      </c>
      <c r="L504" s="50" t="n">
        <v>0</v>
      </c>
      <c r="M504" s="50" t="n">
        <v>0</v>
      </c>
      <c r="N504" s="50" t="n">
        <v>-44482.06</v>
      </c>
      <c r="O504" s="50" t="n">
        <v>0</v>
      </c>
      <c r="P504" s="50" t="n">
        <v>0</v>
      </c>
      <c r="Q504" s="51" t="n">
        <v>-44482.06</v>
      </c>
    </row>
    <row r="505" customFormat="false" ht="12.75" hidden="false" customHeight="false" outlineLevel="0" collapsed="false">
      <c r="B505" s="85"/>
      <c r="C505" s="13" t="n">
        <v>504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1"/>
    </row>
    <row r="506" customFormat="false" ht="12.75" hidden="false" customHeight="false" outlineLevel="0" collapsed="false">
      <c r="B506" s="85" t="s">
        <v>83</v>
      </c>
      <c r="C506" s="13" t="n">
        <v>505</v>
      </c>
      <c r="D506" s="50" t="s">
        <v>4</v>
      </c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1"/>
    </row>
    <row r="507" customFormat="false" ht="12.75" hidden="false" customHeight="false" outlineLevel="0" collapsed="false">
      <c r="B507" s="85" t="s">
        <v>22</v>
      </c>
      <c r="C507" s="13" t="n">
        <v>506</v>
      </c>
      <c r="D507" s="50" t="n">
        <v>0</v>
      </c>
      <c r="E507" s="50" t="n">
        <v>-1.89545564317656E-030</v>
      </c>
      <c r="F507" s="50" t="n">
        <v>-5.3727217066071</v>
      </c>
      <c r="G507" s="50" t="n">
        <v>-96.5586563772103</v>
      </c>
      <c r="H507" s="50" t="n">
        <v>37.9602745892548</v>
      </c>
      <c r="I507" s="50" t="n">
        <v>33.0466906862909</v>
      </c>
      <c r="J507" s="50" t="n">
        <v>-4.071609512208</v>
      </c>
      <c r="K507" s="50" t="n">
        <v>-36.4283221081829</v>
      </c>
      <c r="L507" s="50" t="n">
        <v>27.4628534321615</v>
      </c>
      <c r="M507" s="50" t="n">
        <v>27.3725842913233</v>
      </c>
      <c r="N507" s="50" t="n">
        <v>-16.5889067051778</v>
      </c>
      <c r="O507" s="50" t="n">
        <v>-242.99675585414</v>
      </c>
      <c r="P507" s="50" t="n">
        <v>-1532.62537565292</v>
      </c>
      <c r="Q507" s="51" t="n">
        <v>-1792.21103821224</v>
      </c>
    </row>
    <row r="508" customFormat="false" ht="12.75" hidden="false" customHeight="false" outlineLevel="0" collapsed="false">
      <c r="B508" s="85" t="s">
        <v>27</v>
      </c>
      <c r="C508" s="13" t="n">
        <v>507</v>
      </c>
      <c r="D508" s="50" t="n">
        <v>0</v>
      </c>
      <c r="E508" s="50" t="n">
        <v>0</v>
      </c>
      <c r="F508" s="50" t="n">
        <v>0</v>
      </c>
      <c r="G508" s="50" t="n">
        <v>-563.854</v>
      </c>
      <c r="H508" s="50" t="n">
        <v>-211.604914</v>
      </c>
      <c r="I508" s="50" t="n">
        <v>-206.218765</v>
      </c>
      <c r="J508" s="50" t="n">
        <v>-184.196418</v>
      </c>
      <c r="K508" s="50" t="n">
        <v>-376.779779</v>
      </c>
      <c r="L508" s="50" t="n">
        <v>-189.626533</v>
      </c>
      <c r="M508" s="50" t="n">
        <v>-218.679935</v>
      </c>
      <c r="N508" s="50" t="n">
        <v>-1950.960344</v>
      </c>
      <c r="O508" s="50" t="n">
        <v>-308.671487</v>
      </c>
      <c r="P508" s="50" t="n">
        <v>-275.620917</v>
      </c>
      <c r="Q508" s="51" t="n">
        <v>-2535.252748</v>
      </c>
    </row>
    <row r="509" customFormat="false" ht="12.75" hidden="false" customHeight="false" outlineLevel="0" collapsed="false">
      <c r="B509" s="85" t="s">
        <v>77</v>
      </c>
      <c r="C509" s="13" t="n">
        <v>508</v>
      </c>
      <c r="D509" s="50" t="n">
        <v>0</v>
      </c>
      <c r="E509" s="50" t="n">
        <v>1.913256</v>
      </c>
      <c r="F509" s="50" t="n">
        <v>24.9077243588488</v>
      </c>
      <c r="G509" s="50" t="n">
        <v>-49.481247203496</v>
      </c>
      <c r="H509" s="50" t="n">
        <v>-76.7873721985446</v>
      </c>
      <c r="I509" s="50" t="n">
        <v>-15.5574340462023</v>
      </c>
      <c r="J509" s="50" t="n">
        <v>-44.3968045515447</v>
      </c>
      <c r="K509" s="50" t="n">
        <v>-5.20081926411929</v>
      </c>
      <c r="L509" s="50" t="n">
        <v>-31.5867706198239</v>
      </c>
      <c r="M509" s="50" t="n">
        <v>-54.8948973789625</v>
      </c>
      <c r="N509" s="50" t="n">
        <v>-251.084364903845</v>
      </c>
      <c r="O509" s="50" t="n">
        <v>170.915254349188</v>
      </c>
      <c r="P509" s="50" t="n">
        <v>-424.148864843038</v>
      </c>
      <c r="Q509" s="51" t="n">
        <v>-504.317975397694</v>
      </c>
    </row>
    <row r="510" customFormat="false" ht="12.75" hidden="false" customHeight="false" outlineLevel="0" collapsed="false">
      <c r="B510" s="85" t="s">
        <v>66</v>
      </c>
      <c r="C510" s="13" t="n">
        <v>509</v>
      </c>
      <c r="D510" s="50" t="n">
        <v>0</v>
      </c>
      <c r="E510" s="50" t="n">
        <v>0</v>
      </c>
      <c r="F510" s="50" t="n">
        <v>0</v>
      </c>
      <c r="G510" s="50" t="n">
        <v>-252.178495</v>
      </c>
      <c r="H510" s="50" t="n">
        <v>-224.178656</v>
      </c>
      <c r="I510" s="50" t="n">
        <v>-143.815119</v>
      </c>
      <c r="J510" s="50" t="n">
        <v>-41.586577</v>
      </c>
      <c r="K510" s="50" t="n">
        <v>74.38658</v>
      </c>
      <c r="L510" s="50" t="n">
        <v>-115.68416</v>
      </c>
      <c r="M510" s="50" t="n">
        <v>41.911588</v>
      </c>
      <c r="N510" s="50" t="n">
        <v>-661.144839</v>
      </c>
      <c r="O510" s="50" t="n">
        <v>205.841767</v>
      </c>
      <c r="P510" s="50" t="n">
        <v>0</v>
      </c>
      <c r="Q510" s="51" t="n">
        <v>-455.303072</v>
      </c>
    </row>
    <row r="511" customFormat="false" ht="12.75" hidden="false" customHeight="false" outlineLevel="0" collapsed="false">
      <c r="B511" s="85" t="s">
        <v>45</v>
      </c>
      <c r="C511" s="13" t="n">
        <v>510</v>
      </c>
      <c r="D511" s="50" t="n">
        <v>0</v>
      </c>
      <c r="E511" s="50" t="n">
        <v>0</v>
      </c>
      <c r="F511" s="50" t="n">
        <v>0</v>
      </c>
      <c r="G511" s="50" t="n">
        <v>-349.791528</v>
      </c>
      <c r="H511" s="50" t="n">
        <v>-2.476043</v>
      </c>
      <c r="I511" s="50" t="n">
        <v>-6.162568</v>
      </c>
      <c r="J511" s="50" t="n">
        <v>-2.454163</v>
      </c>
      <c r="K511" s="50" t="n">
        <v>-5.36504</v>
      </c>
      <c r="L511" s="50" t="n">
        <v>-2.4231</v>
      </c>
      <c r="M511" s="50" t="n">
        <v>-36.944376</v>
      </c>
      <c r="N511" s="50" t="n">
        <v>-405.616818</v>
      </c>
      <c r="O511" s="50" t="n">
        <v>-36.385791</v>
      </c>
      <c r="P511" s="50" t="n">
        <v>-369.268739</v>
      </c>
      <c r="Q511" s="51" t="n">
        <v>-811.271348</v>
      </c>
    </row>
    <row r="512" customFormat="false" ht="12.75" hidden="false" customHeight="false" outlineLevel="0" collapsed="false">
      <c r="B512" s="85" t="s">
        <v>52</v>
      </c>
      <c r="C512" s="13" t="n">
        <v>511</v>
      </c>
      <c r="D512" s="50" t="n">
        <v>0</v>
      </c>
      <c r="E512" s="50" t="n">
        <v>0</v>
      </c>
      <c r="F512" s="50" t="n">
        <v>0</v>
      </c>
      <c r="G512" s="50" t="n">
        <v>0</v>
      </c>
      <c r="H512" s="50" t="n">
        <v>0</v>
      </c>
      <c r="I512" s="50" t="n">
        <v>0</v>
      </c>
      <c r="J512" s="50" t="n">
        <v>0</v>
      </c>
      <c r="K512" s="50" t="n">
        <v>0</v>
      </c>
      <c r="L512" s="50" t="n">
        <v>0</v>
      </c>
      <c r="M512" s="50" t="n">
        <v>0</v>
      </c>
      <c r="N512" s="50" t="n">
        <v>0</v>
      </c>
      <c r="O512" s="50" t="n">
        <v>0</v>
      </c>
      <c r="P512" s="50" t="n">
        <v>0</v>
      </c>
      <c r="Q512" s="51" t="n">
        <v>0</v>
      </c>
    </row>
    <row r="513" customFormat="false" ht="12.75" hidden="false" customHeight="false" outlineLevel="0" collapsed="false">
      <c r="B513" s="85" t="s">
        <v>80</v>
      </c>
      <c r="C513" s="13" t="n">
        <v>512</v>
      </c>
      <c r="D513" s="50" t="n">
        <v>0</v>
      </c>
      <c r="E513" s="50" t="n">
        <v>0</v>
      </c>
      <c r="F513" s="50" t="n">
        <v>0</v>
      </c>
      <c r="G513" s="50" t="n">
        <v>0</v>
      </c>
      <c r="H513" s="50" t="n">
        <v>0</v>
      </c>
      <c r="I513" s="50" t="n">
        <v>0</v>
      </c>
      <c r="J513" s="50" t="n">
        <v>0</v>
      </c>
      <c r="K513" s="50" t="n">
        <v>0</v>
      </c>
      <c r="L513" s="50" t="n">
        <v>0</v>
      </c>
      <c r="M513" s="50" t="n">
        <v>0</v>
      </c>
      <c r="N513" s="50" t="n">
        <v>0</v>
      </c>
      <c r="O513" s="50" t="n">
        <v>0</v>
      </c>
      <c r="P513" s="50" t="n">
        <v>0</v>
      </c>
      <c r="Q513" s="51" t="n">
        <v>0</v>
      </c>
    </row>
    <row r="514" customFormat="false" ht="12.75" hidden="false" customHeight="false" outlineLevel="0" collapsed="false">
      <c r="B514" s="85" t="s">
        <v>49</v>
      </c>
      <c r="C514" s="13" t="n">
        <v>513</v>
      </c>
      <c r="D514" s="50" t="n">
        <v>0</v>
      </c>
      <c r="E514" s="50" t="n">
        <v>0</v>
      </c>
      <c r="F514" s="50" t="n">
        <v>0</v>
      </c>
      <c r="G514" s="50" t="n">
        <v>-77.12331</v>
      </c>
      <c r="H514" s="50" t="n">
        <v>0</v>
      </c>
      <c r="I514" s="50" t="n">
        <v>0</v>
      </c>
      <c r="J514" s="50" t="n">
        <v>0</v>
      </c>
      <c r="K514" s="50" t="n">
        <v>0</v>
      </c>
      <c r="L514" s="50" t="n">
        <v>0</v>
      </c>
      <c r="M514" s="50" t="n">
        <v>0</v>
      </c>
      <c r="N514" s="50" t="n">
        <v>-77.12331</v>
      </c>
      <c r="O514" s="50" t="n">
        <v>0</v>
      </c>
      <c r="P514" s="50" t="n">
        <v>0</v>
      </c>
      <c r="Q514" s="51" t="n">
        <v>-77.12331</v>
      </c>
    </row>
    <row r="515" customFormat="false" ht="12.75" hidden="false" customHeight="false" outlineLevel="0" collapsed="false">
      <c r="B515" s="85" t="s">
        <v>34</v>
      </c>
      <c r="C515" s="13" t="n">
        <v>514</v>
      </c>
      <c r="D515" s="50" t="n">
        <v>0</v>
      </c>
      <c r="E515" s="50" t="n">
        <v>0</v>
      </c>
      <c r="F515" s="50" t="n">
        <v>0</v>
      </c>
      <c r="G515" s="50" t="n">
        <v>0</v>
      </c>
      <c r="H515" s="50" t="n">
        <v>0</v>
      </c>
      <c r="I515" s="50" t="n">
        <v>0</v>
      </c>
      <c r="J515" s="50" t="n">
        <v>0</v>
      </c>
      <c r="K515" s="50" t="n">
        <v>0</v>
      </c>
      <c r="L515" s="50" t="n">
        <v>0</v>
      </c>
      <c r="M515" s="50" t="n">
        <v>0</v>
      </c>
      <c r="N515" s="50" t="n">
        <v>0</v>
      </c>
      <c r="O515" s="50" t="n">
        <v>0</v>
      </c>
      <c r="P515" s="50" t="n">
        <v>0</v>
      </c>
      <c r="Q515" s="51" t="n">
        <v>0</v>
      </c>
    </row>
    <row r="516" customFormat="false" ht="12.75" hidden="false" customHeight="false" outlineLevel="0" collapsed="false">
      <c r="B516" s="85" t="s">
        <v>69</v>
      </c>
      <c r="C516" s="13" t="n">
        <v>515</v>
      </c>
      <c r="D516" s="50" t="n">
        <v>0</v>
      </c>
      <c r="E516" s="50" t="n">
        <v>0</v>
      </c>
      <c r="F516" s="50" t="n">
        <v>0</v>
      </c>
      <c r="G516" s="50" t="n">
        <v>0</v>
      </c>
      <c r="H516" s="50" t="n">
        <v>0</v>
      </c>
      <c r="I516" s="50" t="n">
        <v>0</v>
      </c>
      <c r="J516" s="50" t="n">
        <v>0</v>
      </c>
      <c r="K516" s="50" t="n">
        <v>0</v>
      </c>
      <c r="L516" s="50" t="n">
        <v>0</v>
      </c>
      <c r="M516" s="50" t="n">
        <v>0</v>
      </c>
      <c r="N516" s="50" t="n">
        <v>0</v>
      </c>
      <c r="O516" s="50" t="n">
        <v>0</v>
      </c>
      <c r="P516" s="50" t="n">
        <v>0</v>
      </c>
      <c r="Q516" s="51" t="n">
        <v>0</v>
      </c>
    </row>
    <row r="517" customFormat="false" ht="12.75" hidden="false" customHeight="false" outlineLevel="0" collapsed="false">
      <c r="B517" s="85" t="s">
        <v>72</v>
      </c>
      <c r="C517" s="13" t="n">
        <v>516</v>
      </c>
      <c r="D517" s="50" t="n">
        <v>0</v>
      </c>
      <c r="E517" s="50" t="n">
        <v>0</v>
      </c>
      <c r="F517" s="50" t="n">
        <v>0</v>
      </c>
      <c r="G517" s="50" t="n">
        <v>0</v>
      </c>
      <c r="H517" s="50" t="n">
        <v>0</v>
      </c>
      <c r="I517" s="50" t="n">
        <v>0</v>
      </c>
      <c r="J517" s="50" t="n">
        <v>0</v>
      </c>
      <c r="K517" s="50" t="n">
        <v>0</v>
      </c>
      <c r="L517" s="50" t="n">
        <v>0</v>
      </c>
      <c r="M517" s="50" t="n">
        <v>0</v>
      </c>
      <c r="N517" s="50" t="n">
        <v>0</v>
      </c>
      <c r="O517" s="50" t="n">
        <v>0</v>
      </c>
      <c r="P517" s="50" t="n">
        <v>0</v>
      </c>
      <c r="Q517" s="51" t="n">
        <v>0</v>
      </c>
    </row>
    <row r="518" customFormat="false" ht="12.75" hidden="false" customHeight="false" outlineLevel="0" collapsed="false">
      <c r="B518" s="85" t="s">
        <v>31</v>
      </c>
      <c r="C518" s="13" t="n">
        <v>517</v>
      </c>
      <c r="D518" s="50" t="n">
        <v>0</v>
      </c>
      <c r="E518" s="50" t="n">
        <v>0</v>
      </c>
      <c r="F518" s="50" t="n">
        <v>0</v>
      </c>
      <c r="G518" s="50" t="n">
        <v>0</v>
      </c>
      <c r="H518" s="50" t="n">
        <v>0</v>
      </c>
      <c r="I518" s="50" t="n">
        <v>0</v>
      </c>
      <c r="J518" s="50" t="n">
        <v>0</v>
      </c>
      <c r="K518" s="50" t="n">
        <v>0</v>
      </c>
      <c r="L518" s="50" t="n">
        <v>0</v>
      </c>
      <c r="M518" s="50" t="n">
        <v>0</v>
      </c>
      <c r="N518" s="50" t="n">
        <v>0</v>
      </c>
      <c r="O518" s="50" t="n">
        <v>0</v>
      </c>
      <c r="P518" s="50" t="n">
        <v>0</v>
      </c>
      <c r="Q518" s="51" t="n">
        <v>0</v>
      </c>
    </row>
    <row r="519" customFormat="false" ht="12.75" hidden="false" customHeight="false" outlineLevel="0" collapsed="false">
      <c r="B519" s="85" t="s">
        <v>37</v>
      </c>
      <c r="C519" s="13" t="n">
        <v>518</v>
      </c>
      <c r="D519" s="50" t="n">
        <v>0</v>
      </c>
      <c r="E519" s="50" t="n">
        <v>0</v>
      </c>
      <c r="F519" s="50" t="n">
        <v>0</v>
      </c>
      <c r="G519" s="50" t="n">
        <v>0</v>
      </c>
      <c r="H519" s="50" t="n">
        <v>0</v>
      </c>
      <c r="I519" s="50" t="n">
        <v>0</v>
      </c>
      <c r="J519" s="50" t="n">
        <v>0</v>
      </c>
      <c r="K519" s="50" t="n">
        <v>0</v>
      </c>
      <c r="L519" s="50" t="n">
        <v>0</v>
      </c>
      <c r="M519" s="50" t="n">
        <v>0</v>
      </c>
      <c r="N519" s="50" t="n">
        <v>0</v>
      </c>
      <c r="O519" s="50" t="n">
        <v>0</v>
      </c>
      <c r="P519" s="50" t="n">
        <v>0</v>
      </c>
      <c r="Q519" s="51" t="n">
        <v>0</v>
      </c>
    </row>
    <row r="520" customFormat="false" ht="12.75" hidden="false" customHeight="false" outlineLevel="0" collapsed="false">
      <c r="B520" s="85" t="n">
        <v>0</v>
      </c>
      <c r="C520" s="13" t="n">
        <v>519</v>
      </c>
      <c r="D520" s="50" t="n">
        <v>0</v>
      </c>
      <c r="E520" s="50" t="n">
        <v>0</v>
      </c>
      <c r="F520" s="50" t="n">
        <v>0</v>
      </c>
      <c r="G520" s="50" t="n">
        <v>0</v>
      </c>
      <c r="H520" s="50" t="n">
        <v>0</v>
      </c>
      <c r="I520" s="50" t="n">
        <v>0</v>
      </c>
      <c r="J520" s="50" t="n">
        <v>0</v>
      </c>
      <c r="K520" s="50" t="n">
        <v>0</v>
      </c>
      <c r="L520" s="50" t="n">
        <v>0</v>
      </c>
      <c r="M520" s="50" t="n">
        <v>0</v>
      </c>
      <c r="N520" s="50" t="n">
        <v>0</v>
      </c>
      <c r="O520" s="50" t="n">
        <v>0</v>
      </c>
      <c r="P520" s="50" t="n">
        <v>0</v>
      </c>
      <c r="Q520" s="51" t="n">
        <v>0</v>
      </c>
    </row>
    <row r="521" customFormat="false" ht="12.75" hidden="false" customHeight="false" outlineLevel="0" collapsed="false">
      <c r="B521" s="87" t="n">
        <v>0</v>
      </c>
      <c r="C521" s="64" t="n">
        <v>520</v>
      </c>
      <c r="D521" s="54" t="n">
        <v>0</v>
      </c>
      <c r="E521" s="54" t="n">
        <v>0</v>
      </c>
      <c r="F521" s="54" t="n">
        <v>0</v>
      </c>
      <c r="G521" s="54" t="n">
        <v>0</v>
      </c>
      <c r="H521" s="54" t="n">
        <v>0</v>
      </c>
      <c r="I521" s="54" t="n">
        <v>0</v>
      </c>
      <c r="J521" s="54" t="n">
        <v>0</v>
      </c>
      <c r="K521" s="54" t="n">
        <v>0</v>
      </c>
      <c r="L521" s="54" t="n">
        <v>0</v>
      </c>
      <c r="M521" s="54" t="n">
        <v>0</v>
      </c>
      <c r="N521" s="54" t="n">
        <v>0</v>
      </c>
      <c r="O521" s="54" t="n">
        <v>0</v>
      </c>
      <c r="P521" s="54" t="n">
        <v>0</v>
      </c>
      <c r="Q521" s="55" t="n">
        <v>0</v>
      </c>
    </row>
    <row r="522" customFormat="false" ht="12.75" hidden="false" customHeight="false" outlineLevel="0" collapsed="false">
      <c r="A522" s="0" t="n">
        <v>14</v>
      </c>
      <c r="B522" s="57" t="n">
        <v>36921</v>
      </c>
      <c r="C522" s="58" t="n">
        <v>521</v>
      </c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83"/>
    </row>
    <row r="523" customFormat="false" ht="12.75" hidden="false" customHeight="false" outlineLevel="0" collapsed="false">
      <c r="B523" s="61"/>
      <c r="C523" s="13" t="n">
        <v>522</v>
      </c>
      <c r="D523" s="13"/>
      <c r="E523" s="21" t="s">
        <v>5</v>
      </c>
      <c r="F523" s="21" t="s">
        <v>6</v>
      </c>
      <c r="G523" s="21" t="s">
        <v>7</v>
      </c>
      <c r="H523" s="21" t="s">
        <v>8</v>
      </c>
      <c r="I523" s="21" t="s">
        <v>9</v>
      </c>
      <c r="J523" s="21" t="s">
        <v>10</v>
      </c>
      <c r="K523" s="21" t="s">
        <v>11</v>
      </c>
      <c r="L523" s="21" t="s">
        <v>12</v>
      </c>
      <c r="M523" s="21" t="s">
        <v>13</v>
      </c>
      <c r="N523" s="21" t="s">
        <v>14</v>
      </c>
      <c r="O523" s="21" t="n">
        <v>2002</v>
      </c>
      <c r="P523" s="21" t="s">
        <v>15</v>
      </c>
      <c r="Q523" s="84" t="s">
        <v>16</v>
      </c>
    </row>
    <row r="524" customFormat="false" ht="12.75" hidden="false" customHeight="false" outlineLevel="0" collapsed="false">
      <c r="B524" s="85" t="s">
        <v>107</v>
      </c>
      <c r="C524" s="13" t="n">
        <v>523</v>
      </c>
      <c r="D524" s="13" t="s">
        <v>4</v>
      </c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86"/>
    </row>
    <row r="525" customFormat="false" ht="12.75" hidden="false" customHeight="false" outlineLevel="0" collapsed="false">
      <c r="B525" s="85" t="s">
        <v>19</v>
      </c>
      <c r="C525" s="13" t="n">
        <v>524</v>
      </c>
      <c r="D525" s="50" t="n">
        <v>24849664.6298307</v>
      </c>
      <c r="E525" s="50" t="n">
        <v>8757.64</v>
      </c>
      <c r="F525" s="50" t="n">
        <v>-381687.72</v>
      </c>
      <c r="G525" s="50" t="n">
        <v>1317420.23</v>
      </c>
      <c r="H525" s="50" t="n">
        <v>1144262.32</v>
      </c>
      <c r="I525" s="50" t="n">
        <v>279337.19</v>
      </c>
      <c r="J525" s="50" t="n">
        <v>631141.84</v>
      </c>
      <c r="K525" s="50" t="n">
        <v>1454092.82</v>
      </c>
      <c r="L525" s="50" t="n">
        <v>293984.16</v>
      </c>
      <c r="M525" s="50" t="n">
        <v>6441511.67</v>
      </c>
      <c r="N525" s="50" t="n">
        <v>11188820.15</v>
      </c>
      <c r="O525" s="50" t="n">
        <v>3117041.81</v>
      </c>
      <c r="P525" s="50" t="n">
        <v>1450596.02</v>
      </c>
      <c r="Q525" s="51" t="n">
        <v>15756457.98</v>
      </c>
    </row>
    <row r="526" customFormat="false" ht="12.75" hidden="false" customHeight="false" outlineLevel="0" collapsed="false">
      <c r="B526" s="85" t="s">
        <v>20</v>
      </c>
      <c r="C526" s="13" t="n">
        <v>525</v>
      </c>
      <c r="D526" s="50" t="n">
        <v>6742360.42471279</v>
      </c>
      <c r="E526" s="50" t="n">
        <v>-1597.9</v>
      </c>
      <c r="F526" s="50" t="n">
        <v>18824.75</v>
      </c>
      <c r="G526" s="50" t="n">
        <v>181123.29</v>
      </c>
      <c r="H526" s="50" t="n">
        <v>208681.36</v>
      </c>
      <c r="I526" s="50" t="n">
        <v>192174.07</v>
      </c>
      <c r="J526" s="50" t="n">
        <v>184055.16</v>
      </c>
      <c r="K526" s="50" t="n">
        <v>241687.67</v>
      </c>
      <c r="L526" s="50" t="n">
        <v>154268.07</v>
      </c>
      <c r="M526" s="50" t="n">
        <v>1445214.16</v>
      </c>
      <c r="N526" s="50" t="n">
        <v>2624430.63</v>
      </c>
      <c r="O526" s="50" t="n">
        <v>217420.2</v>
      </c>
      <c r="P526" s="50" t="n">
        <v>489854.37</v>
      </c>
      <c r="Q526" s="51" t="n">
        <v>3331705.2</v>
      </c>
    </row>
    <row r="527" customFormat="false" ht="12.75" hidden="false" customHeight="false" outlineLevel="0" collapsed="false">
      <c r="B527" s="85" t="s">
        <v>108</v>
      </c>
      <c r="C527" s="13" t="n">
        <v>526</v>
      </c>
      <c r="D527" s="50" t="n">
        <v>0</v>
      </c>
      <c r="E527" s="50" t="n">
        <v>0</v>
      </c>
      <c r="F527" s="50" t="n">
        <v>0</v>
      </c>
      <c r="G527" s="50" t="n">
        <v>0</v>
      </c>
      <c r="H527" s="50" t="n">
        <v>0</v>
      </c>
      <c r="I527" s="50" t="n">
        <v>0</v>
      </c>
      <c r="J527" s="50" t="n">
        <v>0</v>
      </c>
      <c r="K527" s="50" t="n">
        <v>0</v>
      </c>
      <c r="L527" s="50" t="n">
        <v>0</v>
      </c>
      <c r="M527" s="50" t="n">
        <v>0</v>
      </c>
      <c r="N527" s="50" t="n">
        <v>0</v>
      </c>
      <c r="O527" s="50" t="n">
        <v>0</v>
      </c>
      <c r="P527" s="50" t="n">
        <v>0</v>
      </c>
      <c r="Q527" s="51" t="n">
        <v>0</v>
      </c>
    </row>
    <row r="528" customFormat="false" ht="12.75" hidden="false" customHeight="false" outlineLevel="0" collapsed="false">
      <c r="B528" s="85" t="s">
        <v>25</v>
      </c>
      <c r="C528" s="13" t="n">
        <v>527</v>
      </c>
      <c r="D528" s="50" t="n">
        <v>7359076.24236847</v>
      </c>
      <c r="E528" s="50" t="n">
        <v>794.06</v>
      </c>
      <c r="F528" s="50" t="n">
        <v>320525.65</v>
      </c>
      <c r="G528" s="50" t="n">
        <v>672995.25</v>
      </c>
      <c r="H528" s="50" t="n">
        <v>142602.45</v>
      </c>
      <c r="I528" s="50" t="n">
        <v>-127571.21</v>
      </c>
      <c r="J528" s="50" t="n">
        <v>73873.78</v>
      </c>
      <c r="K528" s="50" t="n">
        <v>229906.89</v>
      </c>
      <c r="L528" s="50" t="n">
        <v>303722</v>
      </c>
      <c r="M528" s="50" t="n">
        <v>1828789.12</v>
      </c>
      <c r="N528" s="50" t="n">
        <v>3445637.99</v>
      </c>
      <c r="O528" s="50" t="n">
        <v>290977.85</v>
      </c>
      <c r="P528" s="50" t="n">
        <v>827812.29</v>
      </c>
      <c r="Q528" s="51" t="n">
        <v>4564428.13</v>
      </c>
    </row>
    <row r="529" customFormat="false" ht="12.75" hidden="false" customHeight="false" outlineLevel="0" collapsed="false">
      <c r="B529" s="85" t="s">
        <v>29</v>
      </c>
      <c r="C529" s="13" t="n">
        <v>528</v>
      </c>
      <c r="D529" s="50" t="n">
        <v>1068706.62101925</v>
      </c>
      <c r="E529" s="50" t="n">
        <v>49.83</v>
      </c>
      <c r="F529" s="50" t="n">
        <v>4064.86</v>
      </c>
      <c r="G529" s="50" t="n">
        <v>17385.1</v>
      </c>
      <c r="H529" s="50" t="n">
        <v>0</v>
      </c>
      <c r="I529" s="50" t="n">
        <v>0</v>
      </c>
      <c r="J529" s="50" t="n">
        <v>0</v>
      </c>
      <c r="K529" s="50" t="n">
        <v>0</v>
      </c>
      <c r="L529" s="50" t="n">
        <v>0</v>
      </c>
      <c r="M529" s="50" t="n">
        <v>0</v>
      </c>
      <c r="N529" s="50" t="n">
        <v>21499.79</v>
      </c>
      <c r="O529" s="50" t="n">
        <v>0</v>
      </c>
      <c r="P529" s="50" t="n">
        <v>0</v>
      </c>
      <c r="Q529" s="51" t="n">
        <v>21499.79</v>
      </c>
    </row>
    <row r="530" customFormat="false" ht="12.75" hidden="false" customHeight="false" outlineLevel="0" collapsed="false">
      <c r="B530" s="85" t="s">
        <v>32</v>
      </c>
      <c r="C530" s="13" t="n">
        <v>529</v>
      </c>
      <c r="D530" s="50" t="n">
        <v>341829.979482545</v>
      </c>
      <c r="E530" s="50" t="n">
        <v>-385.7</v>
      </c>
      <c r="F530" s="50" t="n">
        <v>4763.54</v>
      </c>
      <c r="G530" s="50" t="n">
        <v>43462.76</v>
      </c>
      <c r="H530" s="50" t="n">
        <v>-8261.87</v>
      </c>
      <c r="I530" s="50" t="n">
        <v>0</v>
      </c>
      <c r="J530" s="50" t="n">
        <v>0</v>
      </c>
      <c r="K530" s="50" t="n">
        <v>0</v>
      </c>
      <c r="L530" s="50" t="n">
        <v>0</v>
      </c>
      <c r="M530" s="50" t="n">
        <v>0</v>
      </c>
      <c r="N530" s="50" t="n">
        <v>39578.73</v>
      </c>
      <c r="O530" s="50" t="n">
        <v>0</v>
      </c>
      <c r="P530" s="50" t="n">
        <v>0</v>
      </c>
      <c r="Q530" s="51" t="n">
        <v>39578.73</v>
      </c>
    </row>
    <row r="531" customFormat="false" ht="12.75" hidden="false" customHeight="false" outlineLevel="0" collapsed="false">
      <c r="B531" s="85" t="s">
        <v>35</v>
      </c>
      <c r="C531" s="13" t="n">
        <v>530</v>
      </c>
      <c r="D531" s="50" t="n">
        <v>1068706.62101925</v>
      </c>
      <c r="E531" s="50" t="n">
        <v>1597.9</v>
      </c>
      <c r="F531" s="50" t="n">
        <v>11114.92</v>
      </c>
      <c r="G531" s="50" t="n">
        <v>-52155.31</v>
      </c>
      <c r="H531" s="50" t="n">
        <v>82618.65</v>
      </c>
      <c r="I531" s="50" t="n">
        <v>0</v>
      </c>
      <c r="J531" s="50" t="n">
        <v>0</v>
      </c>
      <c r="K531" s="50" t="n">
        <v>0</v>
      </c>
      <c r="L531" s="50" t="n">
        <v>0</v>
      </c>
      <c r="M531" s="50" t="n">
        <v>0</v>
      </c>
      <c r="N531" s="50" t="n">
        <v>43176.16</v>
      </c>
      <c r="O531" s="50" t="n">
        <v>0</v>
      </c>
      <c r="P531" s="50" t="n">
        <v>0</v>
      </c>
      <c r="Q531" s="51" t="n">
        <v>43176.16</v>
      </c>
    </row>
    <row r="532" customFormat="false" ht="12.75" hidden="false" customHeight="false" outlineLevel="0" collapsed="false">
      <c r="B532" s="85" t="s">
        <v>38</v>
      </c>
      <c r="C532" s="13" t="n">
        <v>531</v>
      </c>
      <c r="D532" s="50" t="n">
        <v>0</v>
      </c>
      <c r="E532" s="50" t="n">
        <v>0</v>
      </c>
      <c r="F532" s="50" t="n">
        <v>-1587.85</v>
      </c>
      <c r="G532" s="50" t="n">
        <v>0</v>
      </c>
      <c r="H532" s="50" t="n">
        <v>0</v>
      </c>
      <c r="I532" s="50" t="n">
        <v>0</v>
      </c>
      <c r="J532" s="50" t="n">
        <v>0</v>
      </c>
      <c r="K532" s="50" t="n">
        <v>0</v>
      </c>
      <c r="L532" s="50" t="n">
        <v>0</v>
      </c>
      <c r="M532" s="50" t="n">
        <v>0</v>
      </c>
      <c r="N532" s="50" t="n">
        <v>-1587.85</v>
      </c>
      <c r="O532" s="50" t="n">
        <v>0</v>
      </c>
      <c r="P532" s="50" t="n">
        <v>0</v>
      </c>
      <c r="Q532" s="51" t="n">
        <v>-1587.85</v>
      </c>
    </row>
    <row r="533" customFormat="false" ht="12.75" hidden="false" customHeight="false" outlineLevel="0" collapsed="false">
      <c r="B533" s="85" t="s">
        <v>43</v>
      </c>
      <c r="C533" s="13" t="n">
        <v>532</v>
      </c>
      <c r="D533" s="50" t="n">
        <v>4885695.32560195</v>
      </c>
      <c r="E533" s="50" t="n">
        <v>-2015.31</v>
      </c>
      <c r="F533" s="50" t="n">
        <v>-270400.32</v>
      </c>
      <c r="G533" s="50" t="n">
        <v>114583.73</v>
      </c>
      <c r="H533" s="50" t="n">
        <v>523296.23</v>
      </c>
      <c r="I533" s="50" t="n">
        <v>-199924.93</v>
      </c>
      <c r="J533" s="50" t="n">
        <v>155797.59</v>
      </c>
      <c r="K533" s="50" t="n">
        <v>154584.77</v>
      </c>
      <c r="L533" s="50" t="n">
        <v>-171400.83</v>
      </c>
      <c r="M533" s="50" t="n">
        <v>1197580.63</v>
      </c>
      <c r="N533" s="50" t="n">
        <v>1502101.56</v>
      </c>
      <c r="O533" s="50" t="n">
        <v>850103.9</v>
      </c>
      <c r="P533" s="50" t="n">
        <v>-1885266.21</v>
      </c>
      <c r="Q533" s="51" t="n">
        <v>466939.25</v>
      </c>
    </row>
    <row r="534" customFormat="false" ht="12.75" hidden="false" customHeight="false" outlineLevel="0" collapsed="false">
      <c r="B534" s="85" t="s">
        <v>47</v>
      </c>
      <c r="C534" s="13" t="n">
        <v>533</v>
      </c>
      <c r="D534" s="50" t="n">
        <v>958822.027868684</v>
      </c>
      <c r="E534" s="50" t="n">
        <v>-3189.28</v>
      </c>
      <c r="F534" s="50" t="n">
        <v>-172281.31</v>
      </c>
      <c r="G534" s="50" t="n">
        <v>139080.84</v>
      </c>
      <c r="H534" s="50" t="n">
        <v>29949.26</v>
      </c>
      <c r="I534" s="50" t="n">
        <v>0</v>
      </c>
      <c r="J534" s="50" t="n">
        <v>24616.24</v>
      </c>
      <c r="K534" s="50" t="n">
        <v>19267.93</v>
      </c>
      <c r="L534" s="50" t="n">
        <v>-103412.45</v>
      </c>
      <c r="M534" s="50" t="n">
        <v>195693.69</v>
      </c>
      <c r="N534" s="50" t="n">
        <v>129724.92</v>
      </c>
      <c r="O534" s="50" t="n">
        <v>106919.55</v>
      </c>
      <c r="P534" s="50" t="n">
        <v>353562.8</v>
      </c>
      <c r="Q534" s="51" t="n">
        <v>590207.27</v>
      </c>
    </row>
    <row r="535" customFormat="false" ht="12.75" hidden="false" customHeight="false" outlineLevel="0" collapsed="false">
      <c r="B535" s="85" t="s">
        <v>50</v>
      </c>
      <c r="C535" s="13" t="n">
        <v>534</v>
      </c>
      <c r="D535" s="50" t="n">
        <v>0</v>
      </c>
      <c r="E535" s="50" t="n">
        <v>0</v>
      </c>
      <c r="F535" s="50" t="n">
        <v>31.76</v>
      </c>
      <c r="G535" s="50" t="n">
        <v>-52264</v>
      </c>
      <c r="H535" s="50" t="n">
        <v>-16553.94</v>
      </c>
      <c r="I535" s="50" t="n">
        <v>51802.84</v>
      </c>
      <c r="J535" s="50" t="n">
        <v>0</v>
      </c>
      <c r="K535" s="50" t="n">
        <v>102499.81</v>
      </c>
      <c r="L535" s="50" t="n">
        <v>29344.68</v>
      </c>
      <c r="M535" s="50" t="n">
        <v>147025.15</v>
      </c>
      <c r="N535" s="50" t="n">
        <v>261886.3</v>
      </c>
      <c r="O535" s="50" t="n">
        <v>472518.8</v>
      </c>
      <c r="P535" s="50" t="n">
        <v>-178700.18</v>
      </c>
      <c r="Q535" s="51" t="n">
        <v>555704.92</v>
      </c>
    </row>
    <row r="536" customFormat="false" ht="12.75" hidden="false" customHeight="false" outlineLevel="0" collapsed="false">
      <c r="B536" s="85" t="s">
        <v>53</v>
      </c>
      <c r="C536" s="13" t="n">
        <v>535</v>
      </c>
      <c r="D536" s="50" t="n">
        <v>892617.845690758</v>
      </c>
      <c r="E536" s="50" t="n">
        <v>9886.76</v>
      </c>
      <c r="F536" s="50" t="n">
        <v>-125439.85</v>
      </c>
      <c r="G536" s="50" t="n">
        <v>-17385.1</v>
      </c>
      <c r="H536" s="50" t="n">
        <v>0</v>
      </c>
      <c r="I536" s="50" t="n">
        <v>0</v>
      </c>
      <c r="J536" s="50" t="n">
        <v>0</v>
      </c>
      <c r="K536" s="50" t="n">
        <v>0</v>
      </c>
      <c r="L536" s="50" t="n">
        <v>0</v>
      </c>
      <c r="M536" s="50" t="n">
        <v>0</v>
      </c>
      <c r="N536" s="50" t="n">
        <v>-132938.19</v>
      </c>
      <c r="O536" s="50" t="n">
        <v>0</v>
      </c>
      <c r="P536" s="50" t="n">
        <v>0</v>
      </c>
      <c r="Q536" s="51" t="n">
        <v>-132938.19</v>
      </c>
    </row>
    <row r="537" customFormat="false" ht="12.75" hidden="false" customHeight="false" outlineLevel="0" collapsed="false">
      <c r="B537" s="85" t="s">
        <v>56</v>
      </c>
      <c r="C537" s="13" t="n">
        <v>536</v>
      </c>
      <c r="D537" s="50" t="n">
        <v>288857.176558855</v>
      </c>
      <c r="E537" s="50" t="n">
        <v>-395.4</v>
      </c>
      <c r="F537" s="50" t="n">
        <v>10360</v>
      </c>
      <c r="G537" s="50" t="n">
        <v>0</v>
      </c>
      <c r="H537" s="50" t="n">
        <v>0</v>
      </c>
      <c r="I537" s="50" t="n">
        <v>0</v>
      </c>
      <c r="J537" s="50" t="n">
        <v>0</v>
      </c>
      <c r="K537" s="50" t="n">
        <v>0</v>
      </c>
      <c r="L537" s="50" t="n">
        <v>0</v>
      </c>
      <c r="M537" s="50" t="n">
        <v>0</v>
      </c>
      <c r="N537" s="50" t="n">
        <v>9964.6</v>
      </c>
      <c r="O537" s="50" t="n">
        <v>0</v>
      </c>
      <c r="P537" s="50" t="n">
        <v>0</v>
      </c>
      <c r="Q537" s="51" t="n">
        <v>9964.6</v>
      </c>
    </row>
    <row r="538" customFormat="false" ht="12.75" hidden="false" customHeight="false" outlineLevel="0" collapsed="false">
      <c r="B538" s="85" t="s">
        <v>59</v>
      </c>
      <c r="C538" s="13" t="n">
        <v>537</v>
      </c>
      <c r="D538" s="50" t="n">
        <v>261882.726994897</v>
      </c>
      <c r="E538" s="50" t="n">
        <v>2396.84</v>
      </c>
      <c r="F538" s="50" t="n">
        <v>-28638.4</v>
      </c>
      <c r="G538" s="50" t="n">
        <v>0</v>
      </c>
      <c r="H538" s="50" t="n">
        <v>0</v>
      </c>
      <c r="I538" s="50" t="n">
        <v>0</v>
      </c>
      <c r="J538" s="50" t="n">
        <v>0</v>
      </c>
      <c r="K538" s="50" t="n">
        <v>0</v>
      </c>
      <c r="L538" s="50" t="n">
        <v>0</v>
      </c>
      <c r="M538" s="50" t="n">
        <v>0</v>
      </c>
      <c r="N538" s="50" t="n">
        <v>-26241.56</v>
      </c>
      <c r="O538" s="50" t="n">
        <v>0</v>
      </c>
      <c r="P538" s="50" t="n">
        <v>0</v>
      </c>
      <c r="Q538" s="51" t="n">
        <v>-26241.56</v>
      </c>
    </row>
    <row r="539" customFormat="false" ht="12.75" hidden="false" customHeight="false" outlineLevel="0" collapsed="false">
      <c r="B539" s="85" t="s">
        <v>109</v>
      </c>
      <c r="C539" s="13" t="n">
        <v>538</v>
      </c>
      <c r="D539" s="50" t="n">
        <v>0</v>
      </c>
      <c r="E539" s="50" t="n">
        <v>0</v>
      </c>
      <c r="F539" s="50" t="n">
        <v>0</v>
      </c>
      <c r="G539" s="50" t="n">
        <v>0</v>
      </c>
      <c r="H539" s="50" t="n">
        <v>0</v>
      </c>
      <c r="I539" s="50" t="n">
        <v>0</v>
      </c>
      <c r="J539" s="50" t="n">
        <v>0</v>
      </c>
      <c r="K539" s="50" t="n">
        <v>0</v>
      </c>
      <c r="L539" s="50" t="n">
        <v>0</v>
      </c>
      <c r="M539" s="50" t="n">
        <v>0</v>
      </c>
      <c r="N539" s="50" t="n">
        <v>0</v>
      </c>
      <c r="O539" s="50" t="n">
        <v>0</v>
      </c>
      <c r="P539" s="50" t="n">
        <v>0</v>
      </c>
      <c r="Q539" s="51" t="n">
        <v>0</v>
      </c>
    </row>
    <row r="540" customFormat="false" ht="12.75" hidden="false" customHeight="false" outlineLevel="0" collapsed="false">
      <c r="B540" s="85" t="s">
        <v>64</v>
      </c>
      <c r="C540" s="13" t="n">
        <v>539</v>
      </c>
      <c r="D540" s="50" t="n">
        <v>9991577.84261368</v>
      </c>
      <c r="E540" s="50" t="n">
        <v>1615.84</v>
      </c>
      <c r="F540" s="50" t="n">
        <v>-62739.42</v>
      </c>
      <c r="G540" s="50" t="n">
        <v>141275.36</v>
      </c>
      <c r="H540" s="50" t="n">
        <v>76937.39</v>
      </c>
      <c r="I540" s="50" t="n">
        <v>264550.54</v>
      </c>
      <c r="J540" s="50" t="n">
        <v>150547.41</v>
      </c>
      <c r="K540" s="50" t="n">
        <v>464761.52</v>
      </c>
      <c r="L540" s="50" t="n">
        <v>60766.79</v>
      </c>
      <c r="M540" s="50" t="n">
        <v>1331497.25</v>
      </c>
      <c r="N540" s="50" t="n">
        <v>2429212.68</v>
      </c>
      <c r="O540" s="50" t="n">
        <v>504779.37</v>
      </c>
      <c r="P540" s="50" t="n">
        <v>1358312.86</v>
      </c>
      <c r="Q540" s="51" t="n">
        <v>4292304.91</v>
      </c>
    </row>
    <row r="541" customFormat="false" ht="12.75" hidden="false" customHeight="false" outlineLevel="0" collapsed="false">
      <c r="B541" s="85" t="s">
        <v>67</v>
      </c>
      <c r="C541" s="13" t="n">
        <v>540</v>
      </c>
      <c r="D541" s="50" t="n">
        <v>0</v>
      </c>
      <c r="E541" s="50" t="n">
        <v>0</v>
      </c>
      <c r="F541" s="50" t="n">
        <v>0</v>
      </c>
      <c r="G541" s="50" t="n">
        <v>0</v>
      </c>
      <c r="H541" s="50" t="n">
        <v>0</v>
      </c>
      <c r="I541" s="50" t="n">
        <v>0</v>
      </c>
      <c r="J541" s="50" t="n">
        <v>0</v>
      </c>
      <c r="K541" s="50" t="n">
        <v>0</v>
      </c>
      <c r="L541" s="50" t="n">
        <v>0</v>
      </c>
      <c r="M541" s="50" t="n">
        <v>0</v>
      </c>
      <c r="N541" s="50" t="n">
        <v>0</v>
      </c>
      <c r="O541" s="50" t="n">
        <v>0</v>
      </c>
      <c r="P541" s="50" t="n">
        <v>0</v>
      </c>
      <c r="Q541" s="51" t="n">
        <v>0</v>
      </c>
    </row>
    <row r="542" customFormat="false" ht="12.75" hidden="false" customHeight="false" outlineLevel="0" collapsed="false">
      <c r="B542" s="85" t="s">
        <v>70</v>
      </c>
      <c r="C542" s="13" t="n">
        <v>541</v>
      </c>
      <c r="D542" s="50" t="n">
        <v>136089.390820729</v>
      </c>
      <c r="E542" s="50" t="n">
        <v>0</v>
      </c>
      <c r="F542" s="50" t="n">
        <v>-4763.54</v>
      </c>
      <c r="G542" s="50" t="n">
        <v>69540.42</v>
      </c>
      <c r="H542" s="50" t="n">
        <v>0</v>
      </c>
      <c r="I542" s="50" t="n">
        <v>0</v>
      </c>
      <c r="J542" s="50" t="n">
        <v>0</v>
      </c>
      <c r="K542" s="50" t="n">
        <v>0</v>
      </c>
      <c r="L542" s="50" t="n">
        <v>0</v>
      </c>
      <c r="M542" s="50" t="n">
        <v>0</v>
      </c>
      <c r="N542" s="50" t="n">
        <v>64776.88</v>
      </c>
      <c r="O542" s="50" t="n">
        <v>0</v>
      </c>
      <c r="P542" s="50" t="n">
        <v>0</v>
      </c>
      <c r="Q542" s="51" t="n">
        <v>64776.88</v>
      </c>
    </row>
    <row r="543" customFormat="false" ht="12.75" hidden="false" customHeight="false" outlineLevel="0" collapsed="false">
      <c r="B543" s="85" t="s">
        <v>75</v>
      </c>
      <c r="C543" s="13" t="n">
        <v>542</v>
      </c>
      <c r="D543" s="50" t="n">
        <v>3211804.1212127</v>
      </c>
      <c r="E543" s="50" t="n">
        <v>0</v>
      </c>
      <c r="F543" s="50" t="n">
        <v>-23457.21</v>
      </c>
      <c r="G543" s="50" t="n">
        <v>59777.89</v>
      </c>
      <c r="H543" s="50" t="n">
        <v>104992.79</v>
      </c>
      <c r="I543" s="50" t="n">
        <v>98305.88</v>
      </c>
      <c r="J543" s="50" t="n">
        <v>42251.66</v>
      </c>
      <c r="K543" s="50" t="n">
        <v>241384.23</v>
      </c>
      <c r="L543" s="50" t="n">
        <v>20695.9</v>
      </c>
      <c r="M543" s="50" t="n">
        <v>295711.67</v>
      </c>
      <c r="N543" s="50" t="n">
        <v>839662.81</v>
      </c>
      <c r="O543" s="50" t="n">
        <v>674322.14</v>
      </c>
      <c r="P543" s="50" t="n">
        <v>485020.09</v>
      </c>
      <c r="Q543" s="51" t="n">
        <v>1999005.04</v>
      </c>
    </row>
    <row r="544" customFormat="false" ht="12.75" hidden="false" customHeight="false" outlineLevel="0" collapsed="false">
      <c r="B544" s="85" t="s">
        <v>78</v>
      </c>
      <c r="C544" s="13" t="n">
        <v>543</v>
      </c>
      <c r="D544" s="50" t="n">
        <v>414739.590781504</v>
      </c>
      <c r="E544" s="50" t="n">
        <v>0</v>
      </c>
      <c r="F544" s="50" t="n">
        <v>-62065.3</v>
      </c>
      <c r="G544" s="50" t="n">
        <v>0</v>
      </c>
      <c r="H544" s="50" t="n">
        <v>0</v>
      </c>
      <c r="I544" s="50" t="n">
        <v>0</v>
      </c>
      <c r="J544" s="50" t="n">
        <v>0</v>
      </c>
      <c r="K544" s="50" t="n">
        <v>0</v>
      </c>
      <c r="L544" s="50" t="n">
        <v>0</v>
      </c>
      <c r="M544" s="50" t="n">
        <v>0</v>
      </c>
      <c r="N544" s="50" t="n">
        <v>-62065.3</v>
      </c>
      <c r="O544" s="50" t="n">
        <v>0</v>
      </c>
      <c r="P544" s="50" t="n">
        <v>0</v>
      </c>
      <c r="Q544" s="51" t="n">
        <v>-62065.3</v>
      </c>
    </row>
    <row r="545" customFormat="false" ht="12.75" hidden="false" customHeight="false" outlineLevel="0" collapsed="false">
      <c r="B545" s="85"/>
      <c r="C545" s="13" t="n">
        <v>544</v>
      </c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1"/>
    </row>
    <row r="546" customFormat="false" ht="12.75" hidden="false" customHeight="false" outlineLevel="0" collapsed="false">
      <c r="B546" s="85" t="s">
        <v>83</v>
      </c>
      <c r="C546" s="13" t="n">
        <v>545</v>
      </c>
      <c r="D546" s="50" t="s">
        <v>4</v>
      </c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1"/>
    </row>
    <row r="547" customFormat="false" ht="12.75" hidden="false" customHeight="false" outlineLevel="0" collapsed="false">
      <c r="B547" s="85" t="s">
        <v>22</v>
      </c>
      <c r="C547" s="13" t="n">
        <v>546</v>
      </c>
      <c r="D547" s="50" t="n">
        <v>0</v>
      </c>
      <c r="E547" s="50" t="n">
        <v>0</v>
      </c>
      <c r="F547" s="50" t="n">
        <v>-5.55712112837177</v>
      </c>
      <c r="G547" s="50" t="n">
        <v>-97.4783672611645</v>
      </c>
      <c r="H547" s="50" t="n">
        <v>-21.5549369342921</v>
      </c>
      <c r="I547" s="50" t="n">
        <v>63.9212267279937</v>
      </c>
      <c r="J547" s="50" t="n">
        <v>25.8638210375881</v>
      </c>
      <c r="K547" s="50" t="n">
        <v>25.0085273200113</v>
      </c>
      <c r="L547" s="50" t="n">
        <v>56.9101610687503</v>
      </c>
      <c r="M547" s="50" t="n">
        <v>58.0418401303991</v>
      </c>
      <c r="N547" s="50" t="n">
        <v>105.155150960914</v>
      </c>
      <c r="O547" s="50" t="n">
        <v>-238.102752335149</v>
      </c>
      <c r="P547" s="50" t="n">
        <v>-1517.50417907841</v>
      </c>
      <c r="Q547" s="51" t="n">
        <v>-1650.45178045265</v>
      </c>
    </row>
    <row r="548" customFormat="false" ht="12.75" hidden="false" customHeight="false" outlineLevel="0" collapsed="false">
      <c r="B548" s="85" t="s">
        <v>27</v>
      </c>
      <c r="C548" s="13" t="n">
        <v>547</v>
      </c>
      <c r="D548" s="50" t="n">
        <v>0</v>
      </c>
      <c r="E548" s="50" t="n">
        <v>0</v>
      </c>
      <c r="F548" s="50" t="n">
        <v>0</v>
      </c>
      <c r="G548" s="50" t="n">
        <v>-308.76526</v>
      </c>
      <c r="H548" s="50" t="n">
        <v>50.86457</v>
      </c>
      <c r="I548" s="50" t="n">
        <v>-68.683146</v>
      </c>
      <c r="J548" s="50" t="n">
        <v>-51.685541</v>
      </c>
      <c r="K548" s="50" t="n">
        <v>-104.666191</v>
      </c>
      <c r="L548" s="50" t="n">
        <v>-58.806973</v>
      </c>
      <c r="M548" s="50" t="n">
        <v>-25.522652</v>
      </c>
      <c r="N548" s="50" t="n">
        <v>-567.265193</v>
      </c>
      <c r="O548" s="50" t="n">
        <v>-393.522418</v>
      </c>
      <c r="P548" s="50" t="n">
        <v>-276.842656</v>
      </c>
      <c r="Q548" s="51" t="n">
        <v>-1237.630267</v>
      </c>
    </row>
    <row r="549" customFormat="false" ht="12.75" hidden="false" customHeight="false" outlineLevel="0" collapsed="false">
      <c r="B549" s="85" t="s">
        <v>77</v>
      </c>
      <c r="C549" s="13" t="n">
        <v>548</v>
      </c>
      <c r="D549" s="50" t="n">
        <v>0</v>
      </c>
      <c r="E549" s="50" t="n">
        <v>38.108</v>
      </c>
      <c r="F549" s="50" t="n">
        <v>-12.1927154759898</v>
      </c>
      <c r="G549" s="50" t="n">
        <v>-49.7487221928904</v>
      </c>
      <c r="H549" s="50" t="n">
        <v>-91.362605000508</v>
      </c>
      <c r="I549" s="50" t="n">
        <v>-45.8653920874676</v>
      </c>
      <c r="J549" s="50" t="n">
        <v>-29.694524801115</v>
      </c>
      <c r="K549" s="50" t="n">
        <v>-5.14107757216808</v>
      </c>
      <c r="L549" s="50" t="n">
        <v>-16.6668424006401</v>
      </c>
      <c r="M549" s="50" t="n">
        <v>-54.2921506363698</v>
      </c>
      <c r="N549" s="50" t="n">
        <v>-266.856030167149</v>
      </c>
      <c r="O549" s="50" t="n">
        <v>171.992811815869</v>
      </c>
      <c r="P549" s="50" t="n">
        <v>-425.462911939936</v>
      </c>
      <c r="Q549" s="51" t="n">
        <v>-520.326130291216</v>
      </c>
    </row>
    <row r="550" customFormat="false" ht="12.75" hidden="false" customHeight="false" outlineLevel="0" collapsed="false">
      <c r="B550" s="85" t="s">
        <v>66</v>
      </c>
      <c r="C550" s="13" t="n">
        <v>549</v>
      </c>
      <c r="D550" s="50" t="n">
        <v>0</v>
      </c>
      <c r="E550" s="50" t="n">
        <v>0</v>
      </c>
      <c r="F550" s="50" t="n">
        <v>0</v>
      </c>
      <c r="G550" s="50" t="n">
        <v>-205.940259</v>
      </c>
      <c r="H550" s="50" t="n">
        <v>-194.500266</v>
      </c>
      <c r="I550" s="50" t="n">
        <v>-113.270065</v>
      </c>
      <c r="J550" s="50" t="n">
        <v>-12.139892</v>
      </c>
      <c r="K550" s="50" t="n">
        <v>134.91716</v>
      </c>
      <c r="L550" s="50" t="n">
        <v>-86.648031</v>
      </c>
      <c r="M550" s="50" t="n">
        <v>71.906337</v>
      </c>
      <c r="N550" s="50" t="n">
        <v>-405.675016</v>
      </c>
      <c r="O550" s="50" t="n">
        <v>36.115492</v>
      </c>
      <c r="P550" s="50" t="n">
        <v>0</v>
      </c>
      <c r="Q550" s="51" t="n">
        <v>-369.559524</v>
      </c>
    </row>
    <row r="551" customFormat="false" ht="12.75" hidden="false" customHeight="false" outlineLevel="0" collapsed="false">
      <c r="B551" s="85" t="s">
        <v>45</v>
      </c>
      <c r="C551" s="13" t="n">
        <v>550</v>
      </c>
      <c r="D551" s="50" t="n">
        <v>0</v>
      </c>
      <c r="E551" s="50" t="n">
        <v>0</v>
      </c>
      <c r="F551" s="50" t="n">
        <v>0</v>
      </c>
      <c r="G551" s="50" t="n">
        <v>-2.737109</v>
      </c>
      <c r="H551" s="50" t="n">
        <v>-2.476478</v>
      </c>
      <c r="I551" s="50" t="n">
        <v>-6.163727</v>
      </c>
      <c r="J551" s="50" t="n">
        <v>-2.454824</v>
      </c>
      <c r="K551" s="50" t="n">
        <v>-5.367107</v>
      </c>
      <c r="L551" s="50" t="n">
        <v>-2.42425</v>
      </c>
      <c r="M551" s="50" t="n">
        <v>-7.6946</v>
      </c>
      <c r="N551" s="50" t="n">
        <v>-29.318095</v>
      </c>
      <c r="O551" s="50" t="n">
        <v>6.340641</v>
      </c>
      <c r="P551" s="50" t="n">
        <v>-158.5882</v>
      </c>
      <c r="Q551" s="51" t="n">
        <v>-181.565654</v>
      </c>
    </row>
    <row r="552" customFormat="false" ht="12.75" hidden="false" customHeight="false" outlineLevel="0" collapsed="false">
      <c r="B552" s="85" t="s">
        <v>52</v>
      </c>
      <c r="C552" s="13" t="n">
        <v>551</v>
      </c>
      <c r="D552" s="50" t="n">
        <v>0</v>
      </c>
      <c r="E552" s="50" t="n">
        <v>0</v>
      </c>
      <c r="F552" s="50" t="n">
        <v>0</v>
      </c>
      <c r="G552" s="50" t="n">
        <v>0</v>
      </c>
      <c r="H552" s="50" t="n">
        <v>0</v>
      </c>
      <c r="I552" s="50" t="n">
        <v>0</v>
      </c>
      <c r="J552" s="50" t="n">
        <v>0</v>
      </c>
      <c r="K552" s="50" t="n">
        <v>0</v>
      </c>
      <c r="L552" s="50" t="n">
        <v>0</v>
      </c>
      <c r="M552" s="50" t="n">
        <v>0</v>
      </c>
      <c r="N552" s="50" t="n">
        <v>0</v>
      </c>
      <c r="O552" s="50" t="n">
        <v>0</v>
      </c>
      <c r="P552" s="50" t="n">
        <v>0</v>
      </c>
      <c r="Q552" s="51" t="n">
        <v>0</v>
      </c>
    </row>
    <row r="553" customFormat="false" ht="12.75" hidden="false" customHeight="false" outlineLevel="0" collapsed="false">
      <c r="B553" s="85" t="s">
        <v>80</v>
      </c>
      <c r="C553" s="13" t="n">
        <v>552</v>
      </c>
      <c r="D553" s="50" t="n">
        <v>0</v>
      </c>
      <c r="E553" s="50" t="n">
        <v>0</v>
      </c>
      <c r="F553" s="50" t="n">
        <v>0</v>
      </c>
      <c r="G553" s="50" t="n">
        <v>0</v>
      </c>
      <c r="H553" s="50" t="n">
        <v>0</v>
      </c>
      <c r="I553" s="50" t="n">
        <v>0</v>
      </c>
      <c r="J553" s="50" t="n">
        <v>0</v>
      </c>
      <c r="K553" s="50" t="n">
        <v>0</v>
      </c>
      <c r="L553" s="50" t="n">
        <v>0</v>
      </c>
      <c r="M553" s="50" t="n">
        <v>0</v>
      </c>
      <c r="N553" s="50" t="n">
        <v>0</v>
      </c>
      <c r="O553" s="50" t="n">
        <v>0</v>
      </c>
      <c r="P553" s="50" t="n">
        <v>0</v>
      </c>
      <c r="Q553" s="51" t="n">
        <v>0</v>
      </c>
    </row>
    <row r="554" customFormat="false" ht="12.75" hidden="false" customHeight="false" outlineLevel="0" collapsed="false">
      <c r="B554" s="85" t="s">
        <v>49</v>
      </c>
      <c r="C554" s="13" t="n">
        <v>553</v>
      </c>
      <c r="D554" s="50" t="n">
        <v>0</v>
      </c>
      <c r="E554" s="50" t="n">
        <v>0</v>
      </c>
      <c r="F554" s="50" t="n">
        <v>0</v>
      </c>
      <c r="G554" s="50" t="n">
        <v>0</v>
      </c>
      <c r="H554" s="50" t="n">
        <v>0</v>
      </c>
      <c r="I554" s="50" t="n">
        <v>0</v>
      </c>
      <c r="J554" s="50" t="n">
        <v>0</v>
      </c>
      <c r="K554" s="50" t="n">
        <v>0</v>
      </c>
      <c r="L554" s="50" t="n">
        <v>0</v>
      </c>
      <c r="M554" s="50" t="n">
        <v>0</v>
      </c>
      <c r="N554" s="50" t="n">
        <v>0</v>
      </c>
      <c r="O554" s="50" t="n">
        <v>0</v>
      </c>
      <c r="P554" s="50" t="n">
        <v>0</v>
      </c>
      <c r="Q554" s="51" t="n">
        <v>0</v>
      </c>
    </row>
    <row r="555" customFormat="false" ht="12.75" hidden="false" customHeight="false" outlineLevel="0" collapsed="false">
      <c r="B555" s="85" t="s">
        <v>34</v>
      </c>
      <c r="C555" s="13" t="n">
        <v>554</v>
      </c>
      <c r="D555" s="50" t="n">
        <v>0</v>
      </c>
      <c r="E555" s="50" t="n">
        <v>0</v>
      </c>
      <c r="F555" s="50" t="n">
        <v>0</v>
      </c>
      <c r="G555" s="50" t="n">
        <v>0</v>
      </c>
      <c r="H555" s="50" t="n">
        <v>0</v>
      </c>
      <c r="I555" s="50" t="n">
        <v>0</v>
      </c>
      <c r="J555" s="50" t="n">
        <v>0</v>
      </c>
      <c r="K555" s="50" t="n">
        <v>0</v>
      </c>
      <c r="L555" s="50" t="n">
        <v>0</v>
      </c>
      <c r="M555" s="50" t="n">
        <v>0</v>
      </c>
      <c r="N555" s="50" t="n">
        <v>0</v>
      </c>
      <c r="O555" s="50" t="n">
        <v>0</v>
      </c>
      <c r="P555" s="50" t="n">
        <v>0</v>
      </c>
      <c r="Q555" s="51" t="n">
        <v>0</v>
      </c>
    </row>
    <row r="556" customFormat="false" ht="12.75" hidden="false" customHeight="false" outlineLevel="0" collapsed="false">
      <c r="B556" s="85" t="s">
        <v>69</v>
      </c>
      <c r="C556" s="13" t="n">
        <v>555</v>
      </c>
      <c r="D556" s="50" t="n">
        <v>0</v>
      </c>
      <c r="E556" s="50" t="n">
        <v>0</v>
      </c>
      <c r="F556" s="50" t="n">
        <v>0</v>
      </c>
      <c r="G556" s="50" t="n">
        <v>0</v>
      </c>
      <c r="H556" s="50" t="n">
        <v>0</v>
      </c>
      <c r="I556" s="50" t="n">
        <v>0</v>
      </c>
      <c r="J556" s="50" t="n">
        <v>0</v>
      </c>
      <c r="K556" s="50" t="n">
        <v>0</v>
      </c>
      <c r="L556" s="50" t="n">
        <v>0</v>
      </c>
      <c r="M556" s="50" t="n">
        <v>0</v>
      </c>
      <c r="N556" s="50" t="n">
        <v>0</v>
      </c>
      <c r="O556" s="50" t="n">
        <v>0</v>
      </c>
      <c r="P556" s="50" t="n">
        <v>0</v>
      </c>
      <c r="Q556" s="51" t="n">
        <v>0</v>
      </c>
    </row>
    <row r="557" customFormat="false" ht="12.75" hidden="false" customHeight="false" outlineLevel="0" collapsed="false">
      <c r="B557" s="85" t="s">
        <v>72</v>
      </c>
      <c r="C557" s="13" t="n">
        <v>556</v>
      </c>
      <c r="D557" s="50" t="n">
        <v>0</v>
      </c>
      <c r="E557" s="50" t="n">
        <v>0</v>
      </c>
      <c r="F557" s="50" t="n">
        <v>0</v>
      </c>
      <c r="G557" s="50" t="n">
        <v>0</v>
      </c>
      <c r="H557" s="50" t="n">
        <v>0</v>
      </c>
      <c r="I557" s="50" t="n">
        <v>0</v>
      </c>
      <c r="J557" s="50" t="n">
        <v>0</v>
      </c>
      <c r="K557" s="50" t="n">
        <v>0</v>
      </c>
      <c r="L557" s="50" t="n">
        <v>0</v>
      </c>
      <c r="M557" s="50" t="n">
        <v>0</v>
      </c>
      <c r="N557" s="50" t="n">
        <v>0</v>
      </c>
      <c r="O557" s="50" t="n">
        <v>0</v>
      </c>
      <c r="P557" s="50" t="n">
        <v>0</v>
      </c>
      <c r="Q557" s="51" t="n">
        <v>0</v>
      </c>
    </row>
    <row r="558" customFormat="false" ht="12.75" hidden="false" customHeight="false" outlineLevel="0" collapsed="false">
      <c r="B558" s="85" t="s">
        <v>31</v>
      </c>
      <c r="C558" s="13" t="n">
        <v>557</v>
      </c>
      <c r="D558" s="50" t="n">
        <v>0</v>
      </c>
      <c r="E558" s="50" t="n">
        <v>0</v>
      </c>
      <c r="F558" s="50" t="n">
        <v>0</v>
      </c>
      <c r="G558" s="50" t="n">
        <v>0</v>
      </c>
      <c r="H558" s="50" t="n">
        <v>0</v>
      </c>
      <c r="I558" s="50" t="n">
        <v>0</v>
      </c>
      <c r="J558" s="50" t="n">
        <v>0</v>
      </c>
      <c r="K558" s="50" t="n">
        <v>0</v>
      </c>
      <c r="L558" s="50" t="n">
        <v>0</v>
      </c>
      <c r="M558" s="50" t="n">
        <v>0</v>
      </c>
      <c r="N558" s="50" t="n">
        <v>0</v>
      </c>
      <c r="O558" s="50" t="n">
        <v>0</v>
      </c>
      <c r="P558" s="50" t="n">
        <v>0</v>
      </c>
      <c r="Q558" s="51" t="n">
        <v>0</v>
      </c>
    </row>
    <row r="559" customFormat="false" ht="12.75" hidden="false" customHeight="false" outlineLevel="0" collapsed="false">
      <c r="B559" s="85" t="s">
        <v>37</v>
      </c>
      <c r="C559" s="13" t="n">
        <v>558</v>
      </c>
      <c r="D559" s="50" t="n">
        <v>0</v>
      </c>
      <c r="E559" s="50" t="n">
        <v>0</v>
      </c>
      <c r="F559" s="50" t="n">
        <v>0</v>
      </c>
      <c r="G559" s="50" t="n">
        <v>0</v>
      </c>
      <c r="H559" s="50" t="n">
        <v>0</v>
      </c>
      <c r="I559" s="50" t="n">
        <v>0</v>
      </c>
      <c r="J559" s="50" t="n">
        <v>0</v>
      </c>
      <c r="K559" s="50" t="n">
        <v>0</v>
      </c>
      <c r="L559" s="50" t="n">
        <v>0</v>
      </c>
      <c r="M559" s="50" t="n">
        <v>0</v>
      </c>
      <c r="N559" s="50" t="n">
        <v>0</v>
      </c>
      <c r="O559" s="50" t="n">
        <v>0</v>
      </c>
      <c r="P559" s="50" t="n">
        <v>0</v>
      </c>
      <c r="Q559" s="51" t="n">
        <v>0</v>
      </c>
    </row>
    <row r="560" customFormat="false" ht="12.75" hidden="false" customHeight="false" outlineLevel="0" collapsed="false">
      <c r="B560" s="85" t="n">
        <v>0</v>
      </c>
      <c r="C560" s="13" t="n">
        <v>559</v>
      </c>
      <c r="D560" s="50" t="n">
        <v>0</v>
      </c>
      <c r="E560" s="50" t="n">
        <v>0</v>
      </c>
      <c r="F560" s="50" t="n">
        <v>0</v>
      </c>
      <c r="G560" s="50" t="n">
        <v>0</v>
      </c>
      <c r="H560" s="50" t="n">
        <v>0</v>
      </c>
      <c r="I560" s="50" t="n">
        <v>0</v>
      </c>
      <c r="J560" s="50" t="n">
        <v>0</v>
      </c>
      <c r="K560" s="50" t="n">
        <v>0</v>
      </c>
      <c r="L560" s="50" t="n">
        <v>0</v>
      </c>
      <c r="M560" s="50" t="n">
        <v>0</v>
      </c>
      <c r="N560" s="50" t="n">
        <v>0</v>
      </c>
      <c r="O560" s="50" t="n">
        <v>0</v>
      </c>
      <c r="P560" s="50" t="n">
        <v>0</v>
      </c>
      <c r="Q560" s="51" t="n">
        <v>0</v>
      </c>
    </row>
    <row r="561" customFormat="false" ht="12.75" hidden="false" customHeight="false" outlineLevel="0" collapsed="false">
      <c r="B561" s="87" t="n">
        <v>0</v>
      </c>
      <c r="C561" s="64" t="n">
        <v>560</v>
      </c>
      <c r="D561" s="54" t="n">
        <v>0</v>
      </c>
      <c r="E561" s="54" t="n">
        <v>0</v>
      </c>
      <c r="F561" s="54" t="n">
        <v>0</v>
      </c>
      <c r="G561" s="54" t="n">
        <v>0</v>
      </c>
      <c r="H561" s="54" t="n">
        <v>0</v>
      </c>
      <c r="I561" s="54" t="n">
        <v>0</v>
      </c>
      <c r="J561" s="54" t="n">
        <v>0</v>
      </c>
      <c r="K561" s="54" t="n">
        <v>0</v>
      </c>
      <c r="L561" s="54" t="n">
        <v>0</v>
      </c>
      <c r="M561" s="54" t="n">
        <v>0</v>
      </c>
      <c r="N561" s="54" t="n">
        <v>0</v>
      </c>
      <c r="O561" s="54" t="n">
        <v>0</v>
      </c>
      <c r="P561" s="54" t="n">
        <v>0</v>
      </c>
      <c r="Q561" s="55" t="n">
        <v>0</v>
      </c>
    </row>
    <row r="562" customFormat="false" ht="12.75" hidden="false" customHeight="false" outlineLevel="0" collapsed="false">
      <c r="A562" s="0" t="n">
        <v>15</v>
      </c>
      <c r="B562" s="57" t="n">
        <v>36922</v>
      </c>
      <c r="C562" s="58" t="n">
        <v>561</v>
      </c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83"/>
    </row>
    <row r="563" customFormat="false" ht="12.75" hidden="false" customHeight="false" outlineLevel="0" collapsed="false">
      <c r="B563" s="61"/>
      <c r="C563" s="13" t="n">
        <v>562</v>
      </c>
      <c r="D563" s="13"/>
      <c r="E563" s="21" t="s">
        <v>5</v>
      </c>
      <c r="F563" s="21" t="s">
        <v>6</v>
      </c>
      <c r="G563" s="21" t="s">
        <v>7</v>
      </c>
      <c r="H563" s="21" t="s">
        <v>8</v>
      </c>
      <c r="I563" s="21" t="s">
        <v>9</v>
      </c>
      <c r="J563" s="21" t="s">
        <v>10</v>
      </c>
      <c r="K563" s="21" t="s">
        <v>11</v>
      </c>
      <c r="L563" s="21" t="s">
        <v>12</v>
      </c>
      <c r="M563" s="21" t="s">
        <v>13</v>
      </c>
      <c r="N563" s="21" t="s">
        <v>14</v>
      </c>
      <c r="O563" s="21" t="n">
        <v>2002</v>
      </c>
      <c r="P563" s="21" t="s">
        <v>15</v>
      </c>
      <c r="Q563" s="84" t="s">
        <v>16</v>
      </c>
    </row>
    <row r="564" customFormat="false" ht="12.75" hidden="false" customHeight="false" outlineLevel="0" collapsed="false">
      <c r="B564" s="85" t="s">
        <v>107</v>
      </c>
      <c r="C564" s="13" t="n">
        <v>563</v>
      </c>
      <c r="D564" s="13" t="s">
        <v>4</v>
      </c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86"/>
    </row>
    <row r="565" customFormat="false" ht="12.75" hidden="false" customHeight="false" outlineLevel="0" collapsed="false">
      <c r="B565" s="85" t="s">
        <v>19</v>
      </c>
      <c r="C565" s="13" t="n">
        <v>564</v>
      </c>
      <c r="D565" s="50" t="n">
        <v>24152045.2374479</v>
      </c>
      <c r="E565" s="50" t="n">
        <v>0</v>
      </c>
      <c r="F565" s="50" t="n">
        <v>-420018.28</v>
      </c>
      <c r="G565" s="50" t="n">
        <v>1510476.97</v>
      </c>
      <c r="H565" s="50" t="n">
        <v>1147979.55</v>
      </c>
      <c r="I565" s="50" t="n">
        <v>179681.7</v>
      </c>
      <c r="J565" s="50" t="n">
        <v>682450.9</v>
      </c>
      <c r="K565" s="50" t="n">
        <v>1183755.88</v>
      </c>
      <c r="L565" s="50" t="n">
        <v>193729.2</v>
      </c>
      <c r="M565" s="50" t="n">
        <v>6499213.08</v>
      </c>
      <c r="N565" s="50" t="n">
        <v>10977269</v>
      </c>
      <c r="O565" s="50" t="n">
        <v>3113814.54</v>
      </c>
      <c r="P565" s="50" t="n">
        <v>1963550.1</v>
      </c>
      <c r="Q565" s="51" t="n">
        <v>16054633.64</v>
      </c>
    </row>
    <row r="566" customFormat="false" ht="12.75" hidden="false" customHeight="false" outlineLevel="0" collapsed="false">
      <c r="B566" s="85" t="s">
        <v>20</v>
      </c>
      <c r="C566" s="13" t="n">
        <v>565</v>
      </c>
      <c r="D566" s="50" t="n">
        <v>5729901.96800991</v>
      </c>
      <c r="E566" s="50" t="n">
        <v>0</v>
      </c>
      <c r="F566" s="50" t="n">
        <v>17628</v>
      </c>
      <c r="G566" s="50" t="n">
        <v>113311</v>
      </c>
      <c r="H566" s="50" t="n">
        <v>193154.12</v>
      </c>
      <c r="I566" s="50" t="n">
        <v>176197.32</v>
      </c>
      <c r="J566" s="50" t="n">
        <v>168880.25</v>
      </c>
      <c r="K566" s="50" t="n">
        <v>174654.86</v>
      </c>
      <c r="L566" s="50" t="n">
        <v>155609.13</v>
      </c>
      <c r="M566" s="50" t="n">
        <v>1449082.62</v>
      </c>
      <c r="N566" s="50" t="n">
        <v>2448517.3</v>
      </c>
      <c r="O566" s="50" t="n">
        <v>222792.86</v>
      </c>
      <c r="P566" s="50" t="n">
        <v>506279.75</v>
      </c>
      <c r="Q566" s="51" t="n">
        <v>3177589.91</v>
      </c>
    </row>
    <row r="567" customFormat="false" ht="12.75" hidden="false" customHeight="false" outlineLevel="0" collapsed="false">
      <c r="B567" s="85" t="s">
        <v>108</v>
      </c>
      <c r="C567" s="13" t="n">
        <v>566</v>
      </c>
      <c r="D567" s="50" t="n">
        <v>0</v>
      </c>
      <c r="E567" s="50" t="n">
        <v>0</v>
      </c>
      <c r="F567" s="50" t="n">
        <v>0</v>
      </c>
      <c r="G567" s="50" t="n">
        <v>0</v>
      </c>
      <c r="H567" s="50" t="n">
        <v>0</v>
      </c>
      <c r="I567" s="50" t="n">
        <v>0</v>
      </c>
      <c r="J567" s="50" t="n">
        <v>0</v>
      </c>
      <c r="K567" s="50" t="n">
        <v>0</v>
      </c>
      <c r="L567" s="50" t="n">
        <v>0</v>
      </c>
      <c r="M567" s="50" t="n">
        <v>0</v>
      </c>
      <c r="N567" s="50" t="n">
        <v>0</v>
      </c>
      <c r="O567" s="50" t="n">
        <v>0</v>
      </c>
      <c r="P567" s="50" t="n">
        <v>0</v>
      </c>
      <c r="Q567" s="51" t="n">
        <v>0</v>
      </c>
    </row>
    <row r="568" customFormat="false" ht="12.75" hidden="false" customHeight="false" outlineLevel="0" collapsed="false">
      <c r="B568" s="85" t="s">
        <v>25</v>
      </c>
      <c r="C568" s="13" t="n">
        <v>567</v>
      </c>
      <c r="D568" s="50" t="n">
        <v>6559234.48168801</v>
      </c>
      <c r="E568" s="50" t="n">
        <v>0</v>
      </c>
      <c r="F568" s="50" t="n">
        <v>288840.16</v>
      </c>
      <c r="G568" s="50" t="n">
        <v>622038</v>
      </c>
      <c r="H568" s="50" t="n">
        <v>143136.42</v>
      </c>
      <c r="I568" s="50" t="n">
        <v>-196577.71</v>
      </c>
      <c r="J568" s="50" t="n">
        <v>122987.41</v>
      </c>
      <c r="K568" s="50" t="n">
        <v>25181.92</v>
      </c>
      <c r="L568" s="50" t="n">
        <v>274586.79</v>
      </c>
      <c r="M568" s="50" t="n">
        <v>1830202.83</v>
      </c>
      <c r="N568" s="50" t="n">
        <v>3110395.82</v>
      </c>
      <c r="O568" s="50" t="n">
        <v>291733.14</v>
      </c>
      <c r="P568" s="50" t="n">
        <v>830156.22</v>
      </c>
      <c r="Q568" s="51" t="n">
        <v>4232285.18</v>
      </c>
    </row>
    <row r="569" customFormat="false" ht="12.75" hidden="false" customHeight="false" outlineLevel="0" collapsed="false">
      <c r="B569" s="85" t="s">
        <v>29</v>
      </c>
      <c r="C569" s="13" t="n">
        <v>568</v>
      </c>
      <c r="D569" s="50" t="n">
        <v>1062011.58281974</v>
      </c>
      <c r="E569" s="50" t="n">
        <v>0</v>
      </c>
      <c r="F569" s="50" t="n">
        <v>-14128.71</v>
      </c>
      <c r="G569" s="50" t="n">
        <v>17391.72</v>
      </c>
      <c r="H569" s="50" t="n">
        <v>0</v>
      </c>
      <c r="I569" s="50" t="n">
        <v>0</v>
      </c>
      <c r="J569" s="50" t="n">
        <v>0</v>
      </c>
      <c r="K569" s="50" t="n">
        <v>0</v>
      </c>
      <c r="L569" s="50" t="n">
        <v>0</v>
      </c>
      <c r="M569" s="50" t="n">
        <v>0</v>
      </c>
      <c r="N569" s="50" t="n">
        <v>3263.01</v>
      </c>
      <c r="O569" s="50" t="n">
        <v>0</v>
      </c>
      <c r="P569" s="50" t="n">
        <v>0</v>
      </c>
      <c r="Q569" s="51" t="n">
        <v>3263.01</v>
      </c>
    </row>
    <row r="570" customFormat="false" ht="12.75" hidden="false" customHeight="false" outlineLevel="0" collapsed="false">
      <c r="B570" s="85" t="s">
        <v>32</v>
      </c>
      <c r="C570" s="13" t="n">
        <v>569</v>
      </c>
      <c r="D570" s="50" t="n">
        <v>337236.507480294</v>
      </c>
      <c r="E570" s="50" t="n">
        <v>0</v>
      </c>
      <c r="F570" s="50" t="n">
        <v>-10224.59</v>
      </c>
      <c r="G570" s="50" t="n">
        <v>60871</v>
      </c>
      <c r="H570" s="50" t="n">
        <v>-8265.24</v>
      </c>
      <c r="I570" s="50" t="n">
        <v>0</v>
      </c>
      <c r="J570" s="50" t="n">
        <v>0</v>
      </c>
      <c r="K570" s="50" t="n">
        <v>0</v>
      </c>
      <c r="L570" s="50" t="n">
        <v>0</v>
      </c>
      <c r="M570" s="50" t="n">
        <v>0</v>
      </c>
      <c r="N570" s="50" t="n">
        <v>42381.17</v>
      </c>
      <c r="O570" s="50" t="n">
        <v>0</v>
      </c>
      <c r="P570" s="50" t="n">
        <v>0</v>
      </c>
      <c r="Q570" s="51" t="n">
        <v>42381.17</v>
      </c>
    </row>
    <row r="571" customFormat="false" ht="12.75" hidden="false" customHeight="false" outlineLevel="0" collapsed="false">
      <c r="B571" s="85" t="s">
        <v>35</v>
      </c>
      <c r="C571" s="13" t="n">
        <v>570</v>
      </c>
      <c r="D571" s="50" t="n">
        <v>1062011.58281974</v>
      </c>
      <c r="E571" s="50" t="n">
        <v>0</v>
      </c>
      <c r="F571" s="50" t="n">
        <v>3146.95</v>
      </c>
      <c r="G571" s="50" t="n">
        <v>-52175.16</v>
      </c>
      <c r="H571" s="50" t="n">
        <v>49591.44</v>
      </c>
      <c r="I571" s="50" t="n">
        <v>0</v>
      </c>
      <c r="J571" s="50" t="n">
        <v>0</v>
      </c>
      <c r="K571" s="50" t="n">
        <v>0</v>
      </c>
      <c r="L571" s="50" t="n">
        <v>0</v>
      </c>
      <c r="M571" s="50" t="n">
        <v>0</v>
      </c>
      <c r="N571" s="50" t="n">
        <v>563.229999999996</v>
      </c>
      <c r="O571" s="50" t="n">
        <v>0</v>
      </c>
      <c r="P571" s="50" t="n">
        <v>0</v>
      </c>
      <c r="Q571" s="51" t="n">
        <v>563.229999999996</v>
      </c>
    </row>
    <row r="572" customFormat="false" ht="12.75" hidden="false" customHeight="false" outlineLevel="0" collapsed="false">
      <c r="B572" s="85" t="s">
        <v>38</v>
      </c>
      <c r="C572" s="13" t="n">
        <v>571</v>
      </c>
      <c r="D572" s="50" t="n">
        <v>0</v>
      </c>
      <c r="E572" s="50" t="n">
        <v>0</v>
      </c>
      <c r="F572" s="50" t="n">
        <v>-4764.86</v>
      </c>
      <c r="G572" s="50" t="n">
        <v>0</v>
      </c>
      <c r="H572" s="50" t="n">
        <v>0</v>
      </c>
      <c r="I572" s="50" t="n">
        <v>0</v>
      </c>
      <c r="J572" s="50" t="n">
        <v>0</v>
      </c>
      <c r="K572" s="50" t="n">
        <v>0</v>
      </c>
      <c r="L572" s="50" t="n">
        <v>0</v>
      </c>
      <c r="M572" s="50" t="n">
        <v>0</v>
      </c>
      <c r="N572" s="50" t="n">
        <v>-4764.86</v>
      </c>
      <c r="O572" s="50" t="n">
        <v>0</v>
      </c>
      <c r="P572" s="50" t="n">
        <v>0</v>
      </c>
      <c r="Q572" s="51" t="n">
        <v>-4764.86</v>
      </c>
    </row>
    <row r="573" customFormat="false" ht="12.75" hidden="false" customHeight="false" outlineLevel="0" collapsed="false">
      <c r="B573" s="85" t="s">
        <v>43</v>
      </c>
      <c r="C573" s="13" t="n">
        <v>572</v>
      </c>
      <c r="D573" s="50" t="n">
        <v>4524064.71187862</v>
      </c>
      <c r="E573" s="50" t="n">
        <v>0</v>
      </c>
      <c r="F573" s="50" t="n">
        <v>-348972.3</v>
      </c>
      <c r="G573" s="50" t="n">
        <v>169000.02</v>
      </c>
      <c r="H573" s="50" t="n">
        <v>544680.88</v>
      </c>
      <c r="I573" s="50" t="n">
        <v>-214664.81</v>
      </c>
      <c r="J573" s="50" t="n">
        <v>156045.75</v>
      </c>
      <c r="K573" s="50" t="n">
        <v>154891.94</v>
      </c>
      <c r="L573" s="50" t="n">
        <v>-171267.64</v>
      </c>
      <c r="M573" s="50" t="n">
        <v>1346451.06</v>
      </c>
      <c r="N573" s="50" t="n">
        <v>1636164.9</v>
      </c>
      <c r="O573" s="50" t="n">
        <v>884578.84</v>
      </c>
      <c r="P573" s="50" t="n">
        <v>-1879420.57</v>
      </c>
      <c r="Q573" s="51" t="n">
        <v>641323.17</v>
      </c>
    </row>
    <row r="574" customFormat="false" ht="12.75" hidden="false" customHeight="false" outlineLevel="0" collapsed="false">
      <c r="B574" s="85" t="s">
        <v>47</v>
      </c>
      <c r="C574" s="13" t="n">
        <v>573</v>
      </c>
      <c r="D574" s="50" t="n">
        <v>407208.941748009</v>
      </c>
      <c r="E574" s="50" t="n">
        <v>0</v>
      </c>
      <c r="F574" s="50" t="n">
        <v>-167564.13</v>
      </c>
      <c r="G574" s="50" t="n">
        <v>243484.08</v>
      </c>
      <c r="H574" s="50" t="n">
        <v>46492</v>
      </c>
      <c r="I574" s="50" t="n">
        <v>34486.46</v>
      </c>
      <c r="J574" s="50" t="n">
        <v>73801.26</v>
      </c>
      <c r="K574" s="50" t="n">
        <v>53404.97</v>
      </c>
      <c r="L574" s="50" t="n">
        <v>-118116.95</v>
      </c>
      <c r="M574" s="50" t="n">
        <v>244777.16</v>
      </c>
      <c r="N574" s="50" t="n">
        <v>410764.85</v>
      </c>
      <c r="O574" s="50" t="n">
        <v>156612</v>
      </c>
      <c r="P574" s="50" t="n">
        <v>356924.13</v>
      </c>
      <c r="Q574" s="51" t="n">
        <v>924300.98</v>
      </c>
    </row>
    <row r="575" customFormat="false" ht="12.75" hidden="false" customHeight="false" outlineLevel="0" collapsed="false">
      <c r="B575" s="85" t="s">
        <v>50</v>
      </c>
      <c r="C575" s="13" t="n">
        <v>574</v>
      </c>
      <c r="D575" s="50" t="n">
        <v>0</v>
      </c>
      <c r="E575" s="50" t="n">
        <v>0</v>
      </c>
      <c r="F575" s="50" t="n">
        <v>31.18</v>
      </c>
      <c r="G575" s="50" t="n">
        <v>-69708.34</v>
      </c>
      <c r="H575" s="50" t="n">
        <v>0</v>
      </c>
      <c r="I575" s="50" t="n">
        <v>69096.83</v>
      </c>
      <c r="J575" s="50" t="n">
        <v>0</v>
      </c>
      <c r="K575" s="50" t="n">
        <v>102543.79</v>
      </c>
      <c r="L575" s="50" t="n">
        <v>29359.28</v>
      </c>
      <c r="M575" s="50" t="n">
        <v>49039</v>
      </c>
      <c r="N575" s="50" t="n">
        <v>180361.74</v>
      </c>
      <c r="O575" s="50" t="n">
        <v>473180.84</v>
      </c>
      <c r="P575" s="50" t="n">
        <v>-179199.54</v>
      </c>
      <c r="Q575" s="51" t="n">
        <v>474343.04</v>
      </c>
    </row>
    <row r="576" customFormat="false" ht="12.75" hidden="false" customHeight="false" outlineLevel="0" collapsed="false">
      <c r="B576" s="85" t="s">
        <v>53</v>
      </c>
      <c r="C576" s="13" t="n">
        <v>575</v>
      </c>
      <c r="D576" s="50" t="n">
        <v>272684.833440723</v>
      </c>
      <c r="E576" s="50" t="n">
        <v>0</v>
      </c>
      <c r="F576" s="50" t="n">
        <v>19774.16</v>
      </c>
      <c r="G576" s="50" t="n">
        <v>69566.88</v>
      </c>
      <c r="H576" s="50" t="n">
        <v>0</v>
      </c>
      <c r="I576" s="50" t="n">
        <v>0</v>
      </c>
      <c r="J576" s="50" t="n">
        <v>0</v>
      </c>
      <c r="K576" s="50" t="n">
        <v>0</v>
      </c>
      <c r="L576" s="50" t="n">
        <v>0</v>
      </c>
      <c r="M576" s="50" t="n">
        <v>0</v>
      </c>
      <c r="N576" s="50" t="n">
        <v>89341.04</v>
      </c>
      <c r="O576" s="50" t="n">
        <v>0</v>
      </c>
      <c r="P576" s="50" t="n">
        <v>0</v>
      </c>
      <c r="Q576" s="51" t="n">
        <v>89341.04</v>
      </c>
    </row>
    <row r="577" customFormat="false" ht="12.75" hidden="false" customHeight="false" outlineLevel="0" collapsed="false">
      <c r="B577" s="85" t="s">
        <v>56</v>
      </c>
      <c r="C577" s="13" t="n">
        <v>576</v>
      </c>
      <c r="D577" s="50" t="n">
        <v>253776.472731913</v>
      </c>
      <c r="E577" s="50" t="n">
        <v>0</v>
      </c>
      <c r="F577" s="50" t="n">
        <v>-21580.74</v>
      </c>
      <c r="G577" s="50" t="n">
        <v>17391.72</v>
      </c>
      <c r="H577" s="50" t="n">
        <v>0</v>
      </c>
      <c r="I577" s="50" t="n">
        <v>0</v>
      </c>
      <c r="J577" s="50" t="n">
        <v>0</v>
      </c>
      <c r="K577" s="50" t="n">
        <v>0</v>
      </c>
      <c r="L577" s="50" t="n">
        <v>0</v>
      </c>
      <c r="M577" s="50" t="n">
        <v>0</v>
      </c>
      <c r="N577" s="50" t="n">
        <v>-4189.02</v>
      </c>
      <c r="O577" s="50" t="n">
        <v>0</v>
      </c>
      <c r="P577" s="50" t="n">
        <v>0</v>
      </c>
      <c r="Q577" s="51" t="n">
        <v>-4189.02</v>
      </c>
    </row>
    <row r="578" customFormat="false" ht="12.75" hidden="false" customHeight="false" outlineLevel="0" collapsed="false">
      <c r="B578" s="85" t="s">
        <v>59</v>
      </c>
      <c r="C578" s="13" t="n">
        <v>577</v>
      </c>
      <c r="D578" s="50" t="n">
        <v>168755.626089399</v>
      </c>
      <c r="E578" s="50" t="n">
        <v>0</v>
      </c>
      <c r="F578" s="50" t="n">
        <v>-13526.93</v>
      </c>
      <c r="G578" s="50" t="n">
        <v>0</v>
      </c>
      <c r="H578" s="50" t="n">
        <v>0</v>
      </c>
      <c r="I578" s="50" t="n">
        <v>0</v>
      </c>
      <c r="J578" s="50" t="n">
        <v>0</v>
      </c>
      <c r="K578" s="50" t="n">
        <v>0</v>
      </c>
      <c r="L578" s="50" t="n">
        <v>0</v>
      </c>
      <c r="M578" s="50" t="n">
        <v>0</v>
      </c>
      <c r="N578" s="50" t="n">
        <v>-13526.93</v>
      </c>
      <c r="O578" s="50" t="n">
        <v>0</v>
      </c>
      <c r="P578" s="50" t="n">
        <v>0</v>
      </c>
      <c r="Q578" s="51" t="n">
        <v>-13526.93</v>
      </c>
    </row>
    <row r="579" customFormat="false" ht="12.75" hidden="false" customHeight="false" outlineLevel="0" collapsed="false">
      <c r="B579" s="85" t="s">
        <v>109</v>
      </c>
      <c r="C579" s="13" t="n">
        <v>578</v>
      </c>
      <c r="D579" s="50" t="n">
        <v>0</v>
      </c>
      <c r="E579" s="50" t="n">
        <v>0</v>
      </c>
      <c r="F579" s="50" t="n">
        <v>0</v>
      </c>
      <c r="G579" s="50" t="n">
        <v>0</v>
      </c>
      <c r="H579" s="50" t="n">
        <v>0</v>
      </c>
      <c r="I579" s="50" t="n">
        <v>0</v>
      </c>
      <c r="J579" s="50" t="n">
        <v>0</v>
      </c>
      <c r="K579" s="50" t="n">
        <v>0</v>
      </c>
      <c r="L579" s="50" t="n">
        <v>0</v>
      </c>
      <c r="M579" s="50" t="n">
        <v>0</v>
      </c>
      <c r="N579" s="50" t="n">
        <v>0</v>
      </c>
      <c r="O579" s="50" t="n">
        <v>0</v>
      </c>
      <c r="P579" s="50" t="n">
        <v>0</v>
      </c>
      <c r="Q579" s="51" t="n">
        <v>0</v>
      </c>
    </row>
    <row r="580" customFormat="false" ht="12.75" hidden="false" customHeight="false" outlineLevel="0" collapsed="false">
      <c r="B580" s="85" t="s">
        <v>64</v>
      </c>
      <c r="C580" s="13" t="n">
        <v>579</v>
      </c>
      <c r="D580" s="50" t="n">
        <v>9058267.08136494</v>
      </c>
      <c r="E580" s="50" t="n">
        <v>0</v>
      </c>
      <c r="F580" s="50" t="n">
        <v>-67093.11</v>
      </c>
      <c r="G580" s="50" t="n">
        <v>158619.58</v>
      </c>
      <c r="H580" s="50" t="n">
        <v>93520.11</v>
      </c>
      <c r="I580" s="50" t="n">
        <v>212913.17</v>
      </c>
      <c r="J580" s="50" t="n">
        <v>134210.16</v>
      </c>
      <c r="K580" s="50" t="n">
        <v>430836.86</v>
      </c>
      <c r="L580" s="50" t="n">
        <v>2196.07</v>
      </c>
      <c r="M580" s="50" t="n">
        <v>1234454.99</v>
      </c>
      <c r="N580" s="50" t="n">
        <v>2199657.83</v>
      </c>
      <c r="O580" s="50" t="n">
        <v>409580.68</v>
      </c>
      <c r="P580" s="50" t="n">
        <v>1841515.61</v>
      </c>
      <c r="Q580" s="51" t="n">
        <v>4450754.12</v>
      </c>
    </row>
    <row r="581" customFormat="false" ht="12.75" hidden="false" customHeight="false" outlineLevel="0" collapsed="false">
      <c r="B581" s="85" t="s">
        <v>67</v>
      </c>
      <c r="C581" s="13" t="n">
        <v>580</v>
      </c>
      <c r="D581" s="50" t="n">
        <v>85575.5247600848</v>
      </c>
      <c r="E581" s="50" t="n">
        <v>0</v>
      </c>
      <c r="F581" s="50" t="n">
        <v>7941.43</v>
      </c>
      <c r="G581" s="50" t="n">
        <v>0</v>
      </c>
      <c r="H581" s="50" t="n">
        <v>0</v>
      </c>
      <c r="I581" s="50" t="n">
        <v>0</v>
      </c>
      <c r="J581" s="50" t="n">
        <v>0</v>
      </c>
      <c r="K581" s="50" t="n">
        <v>0</v>
      </c>
      <c r="L581" s="50" t="n">
        <v>0</v>
      </c>
      <c r="M581" s="50" t="n">
        <v>0</v>
      </c>
      <c r="N581" s="50" t="n">
        <v>7941.43</v>
      </c>
      <c r="O581" s="50" t="n">
        <v>0</v>
      </c>
      <c r="P581" s="50" t="n">
        <v>0</v>
      </c>
      <c r="Q581" s="51" t="n">
        <v>7941.43</v>
      </c>
    </row>
    <row r="582" customFormat="false" ht="12.75" hidden="false" customHeight="false" outlineLevel="0" collapsed="false">
      <c r="B582" s="85" t="s">
        <v>70</v>
      </c>
      <c r="C582" s="13" t="n">
        <v>581</v>
      </c>
      <c r="D582" s="50" t="n">
        <v>406990.454461208</v>
      </c>
      <c r="E582" s="50" t="n">
        <v>0</v>
      </c>
      <c r="F582" s="50" t="n">
        <v>-24618.43</v>
      </c>
      <c r="G582" s="50" t="n">
        <v>86958.6</v>
      </c>
      <c r="H582" s="50" t="n">
        <v>0</v>
      </c>
      <c r="I582" s="50" t="n">
        <v>0</v>
      </c>
      <c r="J582" s="50" t="n">
        <v>0</v>
      </c>
      <c r="K582" s="50" t="n">
        <v>0</v>
      </c>
      <c r="L582" s="50" t="n">
        <v>0</v>
      </c>
      <c r="M582" s="50" t="n">
        <v>0</v>
      </c>
      <c r="N582" s="50" t="n">
        <v>62340.17</v>
      </c>
      <c r="O582" s="50" t="n">
        <v>0</v>
      </c>
      <c r="P582" s="50" t="n">
        <v>0</v>
      </c>
      <c r="Q582" s="51" t="n">
        <v>62340.17</v>
      </c>
    </row>
    <row r="583" customFormat="false" ht="12.75" hidden="false" customHeight="false" outlineLevel="0" collapsed="false">
      <c r="B583" s="85" t="s">
        <v>75</v>
      </c>
      <c r="C583" s="13" t="n">
        <v>582</v>
      </c>
      <c r="D583" s="50" t="n">
        <v>3312415.37835899</v>
      </c>
      <c r="E583" s="50" t="n">
        <v>0</v>
      </c>
      <c r="F583" s="50" t="n">
        <v>-21703</v>
      </c>
      <c r="G583" s="50" t="n">
        <v>73727.87</v>
      </c>
      <c r="H583" s="50" t="n">
        <v>85669.82</v>
      </c>
      <c r="I583" s="50" t="n">
        <v>98230.44</v>
      </c>
      <c r="J583" s="50" t="n">
        <v>26526.07</v>
      </c>
      <c r="K583" s="50" t="n">
        <v>242241.54</v>
      </c>
      <c r="L583" s="50" t="n">
        <v>21362.52</v>
      </c>
      <c r="M583" s="50" t="n">
        <v>345205.42</v>
      </c>
      <c r="N583" s="50" t="n">
        <v>871260.68</v>
      </c>
      <c r="O583" s="50" t="n">
        <v>675336.18</v>
      </c>
      <c r="P583" s="50" t="n">
        <v>487294.5</v>
      </c>
      <c r="Q583" s="51" t="n">
        <v>2033891.36</v>
      </c>
    </row>
    <row r="584" customFormat="false" ht="12.75" hidden="false" customHeight="false" outlineLevel="0" collapsed="false">
      <c r="B584" s="85" t="s">
        <v>78</v>
      </c>
      <c r="C584" s="13" t="n">
        <v>583</v>
      </c>
      <c r="D584" s="50" t="n">
        <v>393700.000446024</v>
      </c>
      <c r="E584" s="50" t="n">
        <v>0</v>
      </c>
      <c r="F584" s="50" t="n">
        <v>-63203.36</v>
      </c>
      <c r="G584" s="50" t="n">
        <v>0</v>
      </c>
      <c r="H584" s="50" t="n">
        <v>0</v>
      </c>
      <c r="I584" s="50" t="n">
        <v>0</v>
      </c>
      <c r="J584" s="50" t="n">
        <v>0</v>
      </c>
      <c r="K584" s="50" t="n">
        <v>0</v>
      </c>
      <c r="L584" s="50" t="n">
        <v>0</v>
      </c>
      <c r="M584" s="50" t="n">
        <v>0</v>
      </c>
      <c r="N584" s="50" t="n">
        <v>-63203.36</v>
      </c>
      <c r="O584" s="50" t="n">
        <v>0</v>
      </c>
      <c r="P584" s="50" t="n">
        <v>0</v>
      </c>
      <c r="Q584" s="51" t="n">
        <v>-63203.36</v>
      </c>
    </row>
    <row r="585" customFormat="false" ht="12.75" hidden="false" customHeight="false" outlineLevel="0" collapsed="false">
      <c r="B585" s="85"/>
      <c r="C585" s="13" t="n">
        <v>584</v>
      </c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1"/>
    </row>
    <row r="586" customFormat="false" ht="12.75" hidden="false" customHeight="false" outlineLevel="0" collapsed="false">
      <c r="B586" s="85" t="s">
        <v>83</v>
      </c>
      <c r="C586" s="13" t="n">
        <v>585</v>
      </c>
      <c r="D586" s="50" t="s">
        <v>4</v>
      </c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1"/>
    </row>
    <row r="587" customFormat="false" ht="12.75" hidden="false" customHeight="false" outlineLevel="0" collapsed="false">
      <c r="B587" s="85" t="s">
        <v>22</v>
      </c>
      <c r="C587" s="13" t="n">
        <v>586</v>
      </c>
      <c r="D587" s="50" t="n">
        <v>0</v>
      </c>
      <c r="E587" s="50" t="n">
        <v>0</v>
      </c>
      <c r="F587" s="50" t="n">
        <v>-5.16417291049898</v>
      </c>
      <c r="G587" s="50" t="n">
        <v>-191.48609534876</v>
      </c>
      <c r="H587" s="50" t="n">
        <v>-156.185576181888</v>
      </c>
      <c r="I587" s="50" t="n">
        <v>-13.8526484308959</v>
      </c>
      <c r="J587" s="50" t="n">
        <v>-50.0340281874911</v>
      </c>
      <c r="K587" s="50" t="n">
        <v>-130.417278747584</v>
      </c>
      <c r="L587" s="50" t="n">
        <v>-17.2628591204138</v>
      </c>
      <c r="M587" s="50" t="n">
        <v>-19.1944314364109</v>
      </c>
      <c r="N587" s="50" t="n">
        <v>-583.597090363943</v>
      </c>
      <c r="O587" s="50" t="n">
        <v>-244.000809344186</v>
      </c>
      <c r="P587" s="50" t="n">
        <v>-1536.66003571042</v>
      </c>
      <c r="Q587" s="51" t="n">
        <v>-2364.25793541855</v>
      </c>
    </row>
    <row r="588" customFormat="false" ht="12.75" hidden="false" customHeight="false" outlineLevel="0" collapsed="false">
      <c r="B588" s="85" t="s">
        <v>27</v>
      </c>
      <c r="C588" s="13" t="n">
        <v>587</v>
      </c>
      <c r="D588" s="50" t="n">
        <v>0</v>
      </c>
      <c r="E588" s="50" t="n">
        <v>0</v>
      </c>
      <c r="F588" s="50" t="n">
        <v>0</v>
      </c>
      <c r="G588" s="50" t="n">
        <v>-185.9704</v>
      </c>
      <c r="H588" s="50" t="n">
        <v>43.448772</v>
      </c>
      <c r="I588" s="50" t="n">
        <v>23.042848</v>
      </c>
      <c r="J588" s="50" t="n">
        <v>36.702332</v>
      </c>
      <c r="K588" s="50" t="n">
        <v>76.867946</v>
      </c>
      <c r="L588" s="50" t="n">
        <v>28.478554</v>
      </c>
      <c r="M588" s="50" t="n">
        <v>122.913787</v>
      </c>
      <c r="N588" s="50" t="n">
        <v>145.483839</v>
      </c>
      <c r="O588" s="50" t="n">
        <v>-308.501955</v>
      </c>
      <c r="P588" s="50" t="n">
        <v>-278.864751</v>
      </c>
      <c r="Q588" s="51" t="n">
        <v>-441.882867</v>
      </c>
    </row>
    <row r="589" customFormat="false" ht="12.75" hidden="false" customHeight="false" outlineLevel="0" collapsed="false">
      <c r="B589" s="85" t="s">
        <v>77</v>
      </c>
      <c r="C589" s="13" t="n">
        <v>588</v>
      </c>
      <c r="D589" s="50" t="n">
        <v>0</v>
      </c>
      <c r="E589" s="50" t="n">
        <v>36.2128</v>
      </c>
      <c r="F589" s="50" t="n">
        <v>-8.85645840070922</v>
      </c>
      <c r="G589" s="50" t="n">
        <v>-58.7442394609859</v>
      </c>
      <c r="H589" s="50" t="n">
        <v>-78.2828700900952</v>
      </c>
      <c r="I589" s="50" t="n">
        <v>-48.1505118270132</v>
      </c>
      <c r="J589" s="50" t="n">
        <v>-31.9961959502086</v>
      </c>
      <c r="K589" s="50" t="n">
        <v>-8.1654090324089</v>
      </c>
      <c r="L589" s="50" t="n">
        <v>-18.4850543687202</v>
      </c>
      <c r="M589" s="50" t="n">
        <v>-27.2041374771324</v>
      </c>
      <c r="N589" s="50" t="n">
        <v>-243.672076607274</v>
      </c>
      <c r="O589" s="50" t="n">
        <v>213.714726968197</v>
      </c>
      <c r="P589" s="50" t="n">
        <v>-429.818645620305</v>
      </c>
      <c r="Q589" s="51" t="n">
        <v>-459.775995259382</v>
      </c>
    </row>
    <row r="590" customFormat="false" ht="12.75" hidden="false" customHeight="false" outlineLevel="0" collapsed="false">
      <c r="B590" s="85" t="s">
        <v>66</v>
      </c>
      <c r="C590" s="13" t="n">
        <v>589</v>
      </c>
      <c r="D590" s="50" t="n">
        <v>0</v>
      </c>
      <c r="E590" s="50" t="n">
        <v>0</v>
      </c>
      <c r="F590" s="50" t="n">
        <v>0</v>
      </c>
      <c r="G590" s="50" t="n">
        <v>-198.270992</v>
      </c>
      <c r="H590" s="50" t="n">
        <v>-194.561322</v>
      </c>
      <c r="I590" s="50" t="n">
        <v>-113.31797</v>
      </c>
      <c r="J590" s="50" t="n">
        <v>-12.144589</v>
      </c>
      <c r="K590" s="50" t="n">
        <v>134.966932</v>
      </c>
      <c r="L590" s="50" t="n">
        <v>-86.686156</v>
      </c>
      <c r="M590" s="50" t="n">
        <v>71.965298</v>
      </c>
      <c r="N590" s="50" t="n">
        <v>-398.048799</v>
      </c>
      <c r="O590" s="50" t="n">
        <v>36.141275</v>
      </c>
      <c r="P590" s="50" t="n">
        <v>0</v>
      </c>
      <c r="Q590" s="51" t="n">
        <v>-361.907524</v>
      </c>
    </row>
    <row r="591" customFormat="false" ht="12.75" hidden="false" customHeight="false" outlineLevel="0" collapsed="false">
      <c r="B591" s="85" t="s">
        <v>45</v>
      </c>
      <c r="C591" s="13" t="n">
        <v>590</v>
      </c>
      <c r="D591" s="50" t="n">
        <v>0</v>
      </c>
      <c r="E591" s="50" t="n">
        <v>0</v>
      </c>
      <c r="F591" s="50" t="n">
        <v>0</v>
      </c>
      <c r="G591" s="50" t="n">
        <v>-172.476476</v>
      </c>
      <c r="H591" s="50" t="n">
        <v>-113.953726</v>
      </c>
      <c r="I591" s="50" t="n">
        <v>1.47992</v>
      </c>
      <c r="J591" s="50" t="n">
        <v>4.911548</v>
      </c>
      <c r="K591" s="50" t="n">
        <v>9.761976</v>
      </c>
      <c r="L591" s="50" t="n">
        <v>4.850633</v>
      </c>
      <c r="M591" s="50" t="n">
        <v>14.435254</v>
      </c>
      <c r="N591" s="50" t="n">
        <v>-250.990871</v>
      </c>
      <c r="O591" s="50" t="n">
        <v>27.753593</v>
      </c>
      <c r="P591" s="50" t="n">
        <v>-159.009124</v>
      </c>
      <c r="Q591" s="51" t="n">
        <v>-382.246402</v>
      </c>
    </row>
    <row r="592" customFormat="false" ht="12.75" hidden="false" customHeight="false" outlineLevel="0" collapsed="false">
      <c r="B592" s="85" t="s">
        <v>52</v>
      </c>
      <c r="C592" s="13" t="n">
        <v>591</v>
      </c>
      <c r="D592" s="50" t="n">
        <v>0</v>
      </c>
      <c r="E592" s="50" t="n">
        <v>0</v>
      </c>
      <c r="F592" s="50" t="n">
        <v>0</v>
      </c>
      <c r="G592" s="50" t="n">
        <v>0</v>
      </c>
      <c r="H592" s="50" t="n">
        <v>0</v>
      </c>
      <c r="I592" s="50" t="n">
        <v>0</v>
      </c>
      <c r="J592" s="50" t="n">
        <v>0</v>
      </c>
      <c r="K592" s="50" t="n">
        <v>0</v>
      </c>
      <c r="L592" s="50" t="n">
        <v>0</v>
      </c>
      <c r="M592" s="50" t="n">
        <v>0</v>
      </c>
      <c r="N592" s="50" t="n">
        <v>0</v>
      </c>
      <c r="O592" s="50" t="n">
        <v>0</v>
      </c>
      <c r="P592" s="50" t="n">
        <v>0</v>
      </c>
      <c r="Q592" s="51" t="n">
        <v>0</v>
      </c>
    </row>
    <row r="593" customFormat="false" ht="12.75" hidden="false" customHeight="false" outlineLevel="0" collapsed="false">
      <c r="B593" s="85" t="s">
        <v>80</v>
      </c>
      <c r="C593" s="13" t="n">
        <v>592</v>
      </c>
      <c r="D593" s="50" t="n">
        <v>0</v>
      </c>
      <c r="E593" s="50" t="n">
        <v>0</v>
      </c>
      <c r="F593" s="50" t="n">
        <v>0</v>
      </c>
      <c r="G593" s="50" t="n">
        <v>0</v>
      </c>
      <c r="H593" s="50" t="n">
        <v>0</v>
      </c>
      <c r="I593" s="50" t="n">
        <v>0</v>
      </c>
      <c r="J593" s="50" t="n">
        <v>0</v>
      </c>
      <c r="K593" s="50" t="n">
        <v>0</v>
      </c>
      <c r="L593" s="50" t="n">
        <v>0</v>
      </c>
      <c r="M593" s="50" t="n">
        <v>0</v>
      </c>
      <c r="N593" s="50" t="n">
        <v>0</v>
      </c>
      <c r="O593" s="50" t="n">
        <v>0</v>
      </c>
      <c r="P593" s="50" t="n">
        <v>0</v>
      </c>
      <c r="Q593" s="51" t="n">
        <v>0</v>
      </c>
    </row>
    <row r="594" customFormat="false" ht="12.75" hidden="false" customHeight="false" outlineLevel="0" collapsed="false">
      <c r="B594" s="85" t="s">
        <v>49</v>
      </c>
      <c r="C594" s="13" t="n">
        <v>593</v>
      </c>
      <c r="D594" s="50" t="n">
        <v>0</v>
      </c>
      <c r="E594" s="50" t="n">
        <v>0</v>
      </c>
      <c r="F594" s="50" t="n">
        <v>0</v>
      </c>
      <c r="G594" s="50" t="n">
        <v>15.4308</v>
      </c>
      <c r="H594" s="50" t="n">
        <v>0</v>
      </c>
      <c r="I594" s="50" t="n">
        <v>0</v>
      </c>
      <c r="J594" s="50" t="n">
        <v>0</v>
      </c>
      <c r="K594" s="50" t="n">
        <v>0</v>
      </c>
      <c r="L594" s="50" t="n">
        <v>0</v>
      </c>
      <c r="M594" s="50" t="n">
        <v>0</v>
      </c>
      <c r="N594" s="50" t="n">
        <v>15.4308</v>
      </c>
      <c r="O594" s="50" t="n">
        <v>0</v>
      </c>
      <c r="P594" s="50" t="n">
        <v>0</v>
      </c>
      <c r="Q594" s="51" t="n">
        <v>15.4308</v>
      </c>
    </row>
    <row r="595" customFormat="false" ht="12.75" hidden="false" customHeight="false" outlineLevel="0" collapsed="false">
      <c r="B595" s="85" t="s">
        <v>34</v>
      </c>
      <c r="C595" s="13" t="n">
        <v>594</v>
      </c>
      <c r="D595" s="50" t="n">
        <v>0</v>
      </c>
      <c r="E595" s="50" t="n">
        <v>0</v>
      </c>
      <c r="F595" s="50" t="n">
        <v>0</v>
      </c>
      <c r="G595" s="50" t="n">
        <v>0</v>
      </c>
      <c r="H595" s="50" t="n">
        <v>0</v>
      </c>
      <c r="I595" s="50" t="n">
        <v>0</v>
      </c>
      <c r="J595" s="50" t="n">
        <v>0</v>
      </c>
      <c r="K595" s="50" t="n">
        <v>0</v>
      </c>
      <c r="L595" s="50" t="n">
        <v>0</v>
      </c>
      <c r="M595" s="50" t="n">
        <v>0</v>
      </c>
      <c r="N595" s="50" t="n">
        <v>0</v>
      </c>
      <c r="O595" s="50" t="n">
        <v>0</v>
      </c>
      <c r="P595" s="50" t="n">
        <v>0</v>
      </c>
      <c r="Q595" s="51" t="n">
        <v>0</v>
      </c>
    </row>
    <row r="596" customFormat="false" ht="12.75" hidden="false" customHeight="false" outlineLevel="0" collapsed="false">
      <c r="B596" s="85" t="s">
        <v>69</v>
      </c>
      <c r="C596" s="13" t="n">
        <v>595</v>
      </c>
      <c r="D596" s="50" t="n">
        <v>0</v>
      </c>
      <c r="E596" s="50" t="n">
        <v>0</v>
      </c>
      <c r="F596" s="50" t="n">
        <v>0</v>
      </c>
      <c r="G596" s="50" t="n">
        <v>0</v>
      </c>
      <c r="H596" s="50" t="n">
        <v>0</v>
      </c>
      <c r="I596" s="50" t="n">
        <v>0</v>
      </c>
      <c r="J596" s="50" t="n">
        <v>0</v>
      </c>
      <c r="K596" s="50" t="n">
        <v>0</v>
      </c>
      <c r="L596" s="50" t="n">
        <v>0</v>
      </c>
      <c r="M596" s="50" t="n">
        <v>0</v>
      </c>
      <c r="N596" s="50" t="n">
        <v>0</v>
      </c>
      <c r="O596" s="50" t="n">
        <v>0</v>
      </c>
      <c r="P596" s="50" t="n">
        <v>0</v>
      </c>
      <c r="Q596" s="51" t="n">
        <v>0</v>
      </c>
    </row>
    <row r="597" customFormat="false" ht="12.75" hidden="false" customHeight="false" outlineLevel="0" collapsed="false">
      <c r="B597" s="85" t="s">
        <v>72</v>
      </c>
      <c r="C597" s="13" t="n">
        <v>596</v>
      </c>
      <c r="D597" s="50" t="n">
        <v>0</v>
      </c>
      <c r="E597" s="50" t="n">
        <v>0</v>
      </c>
      <c r="F597" s="50" t="n">
        <v>0</v>
      </c>
      <c r="G597" s="50" t="n">
        <v>0</v>
      </c>
      <c r="H597" s="50" t="n">
        <v>0</v>
      </c>
      <c r="I597" s="50" t="n">
        <v>0</v>
      </c>
      <c r="J597" s="50" t="n">
        <v>0</v>
      </c>
      <c r="K597" s="50" t="n">
        <v>0</v>
      </c>
      <c r="L597" s="50" t="n">
        <v>0</v>
      </c>
      <c r="M597" s="50" t="n">
        <v>0</v>
      </c>
      <c r="N597" s="50" t="n">
        <v>0</v>
      </c>
      <c r="O597" s="50" t="n">
        <v>0</v>
      </c>
      <c r="P597" s="50" t="n">
        <v>0</v>
      </c>
      <c r="Q597" s="51" t="n">
        <v>0</v>
      </c>
    </row>
    <row r="598" customFormat="false" ht="12.75" hidden="false" customHeight="false" outlineLevel="0" collapsed="false">
      <c r="B598" s="85" t="s">
        <v>31</v>
      </c>
      <c r="C598" s="13" t="n">
        <v>597</v>
      </c>
      <c r="D598" s="50" t="n">
        <v>0</v>
      </c>
      <c r="E598" s="50" t="n">
        <v>0</v>
      </c>
      <c r="F598" s="50" t="n">
        <v>0</v>
      </c>
      <c r="G598" s="50" t="n">
        <v>0</v>
      </c>
      <c r="H598" s="50" t="n">
        <v>0</v>
      </c>
      <c r="I598" s="50" t="n">
        <v>0</v>
      </c>
      <c r="J598" s="50" t="n">
        <v>0</v>
      </c>
      <c r="K598" s="50" t="n">
        <v>0</v>
      </c>
      <c r="L598" s="50" t="n">
        <v>0</v>
      </c>
      <c r="M598" s="50" t="n">
        <v>0</v>
      </c>
      <c r="N598" s="50" t="n">
        <v>0</v>
      </c>
      <c r="O598" s="50" t="n">
        <v>0</v>
      </c>
      <c r="P598" s="50" t="n">
        <v>0</v>
      </c>
      <c r="Q598" s="51" t="n">
        <v>0</v>
      </c>
    </row>
    <row r="599" customFormat="false" ht="12.75" hidden="false" customHeight="false" outlineLevel="0" collapsed="false">
      <c r="B599" s="85" t="s">
        <v>37</v>
      </c>
      <c r="C599" s="13" t="n">
        <v>598</v>
      </c>
      <c r="D599" s="50" t="n">
        <v>0</v>
      </c>
      <c r="E599" s="50" t="n">
        <v>0</v>
      </c>
      <c r="F599" s="50" t="n">
        <v>0</v>
      </c>
      <c r="G599" s="50" t="n">
        <v>0</v>
      </c>
      <c r="H599" s="50" t="n">
        <v>0</v>
      </c>
      <c r="I599" s="50" t="n">
        <v>0</v>
      </c>
      <c r="J599" s="50" t="n">
        <v>0</v>
      </c>
      <c r="K599" s="50" t="n">
        <v>0</v>
      </c>
      <c r="L599" s="50" t="n">
        <v>0</v>
      </c>
      <c r="M599" s="50" t="n">
        <v>0</v>
      </c>
      <c r="N599" s="50" t="n">
        <v>0</v>
      </c>
      <c r="O599" s="50" t="n">
        <v>0</v>
      </c>
      <c r="P599" s="50" t="n">
        <v>0</v>
      </c>
      <c r="Q599" s="51" t="n">
        <v>0</v>
      </c>
    </row>
    <row r="600" customFormat="false" ht="12.75" hidden="false" customHeight="false" outlineLevel="0" collapsed="false">
      <c r="B600" s="85" t="n">
        <v>0</v>
      </c>
      <c r="C600" s="13" t="n">
        <v>599</v>
      </c>
      <c r="D600" s="50" t="n">
        <v>0</v>
      </c>
      <c r="E600" s="50" t="n">
        <v>0</v>
      </c>
      <c r="F600" s="50" t="n">
        <v>0</v>
      </c>
      <c r="G600" s="50" t="n">
        <v>0</v>
      </c>
      <c r="H600" s="50" t="n">
        <v>0</v>
      </c>
      <c r="I600" s="50" t="n">
        <v>0</v>
      </c>
      <c r="J600" s="50" t="n">
        <v>0</v>
      </c>
      <c r="K600" s="50" t="n">
        <v>0</v>
      </c>
      <c r="L600" s="50" t="n">
        <v>0</v>
      </c>
      <c r="M600" s="50" t="n">
        <v>0</v>
      </c>
      <c r="N600" s="50" t="n">
        <v>0</v>
      </c>
      <c r="O600" s="50" t="n">
        <v>0</v>
      </c>
      <c r="P600" s="50" t="n">
        <v>0</v>
      </c>
      <c r="Q600" s="51" t="n">
        <v>0</v>
      </c>
    </row>
    <row r="601" customFormat="false" ht="12.75" hidden="false" customHeight="false" outlineLevel="0" collapsed="false">
      <c r="B601" s="87" t="n">
        <v>0</v>
      </c>
      <c r="C601" s="64" t="n">
        <v>600</v>
      </c>
      <c r="D601" s="54" t="n">
        <v>0</v>
      </c>
      <c r="E601" s="54" t="n">
        <v>0</v>
      </c>
      <c r="F601" s="54" t="n">
        <v>0</v>
      </c>
      <c r="G601" s="54" t="n">
        <v>0</v>
      </c>
      <c r="H601" s="54" t="n">
        <v>0</v>
      </c>
      <c r="I601" s="54" t="n">
        <v>0</v>
      </c>
      <c r="J601" s="54" t="n">
        <v>0</v>
      </c>
      <c r="K601" s="54" t="n">
        <v>0</v>
      </c>
      <c r="L601" s="54" t="n">
        <v>0</v>
      </c>
      <c r="M601" s="54" t="n">
        <v>0</v>
      </c>
      <c r="N601" s="54" t="n">
        <v>0</v>
      </c>
      <c r="O601" s="54" t="n">
        <v>0</v>
      </c>
      <c r="P601" s="54" t="n">
        <v>0</v>
      </c>
      <c r="Q601" s="55" t="n">
        <v>0</v>
      </c>
    </row>
    <row r="602" customFormat="false" ht="12.75" hidden="false" customHeight="false" outlineLevel="0" collapsed="false">
      <c r="A602" s="0" t="n">
        <v>16</v>
      </c>
      <c r="B602" s="57" t="n">
        <v>36923</v>
      </c>
      <c r="C602" s="58" t="n">
        <v>601</v>
      </c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83"/>
    </row>
    <row r="603" customFormat="false" ht="12.75" hidden="false" customHeight="false" outlineLevel="0" collapsed="false">
      <c r="B603" s="61"/>
      <c r="C603" s="13" t="n">
        <v>602</v>
      </c>
      <c r="D603" s="13"/>
      <c r="E603" s="21" t="s">
        <v>5</v>
      </c>
      <c r="F603" s="21" t="s">
        <v>6</v>
      </c>
      <c r="G603" s="21" t="s">
        <v>7</v>
      </c>
      <c r="H603" s="21" t="s">
        <v>8</v>
      </c>
      <c r="I603" s="21" t="s">
        <v>9</v>
      </c>
      <c r="J603" s="21" t="s">
        <v>10</v>
      </c>
      <c r="K603" s="21" t="s">
        <v>11</v>
      </c>
      <c r="L603" s="21" t="s">
        <v>12</v>
      </c>
      <c r="M603" s="21" t="s">
        <v>13</v>
      </c>
      <c r="N603" s="21" t="s">
        <v>14</v>
      </c>
      <c r="O603" s="21" t="n">
        <v>2002</v>
      </c>
      <c r="P603" s="21" t="s">
        <v>15</v>
      </c>
      <c r="Q603" s="84" t="s">
        <v>16</v>
      </c>
    </row>
    <row r="604" customFormat="false" ht="12.75" hidden="false" customHeight="false" outlineLevel="0" collapsed="false">
      <c r="B604" s="85" t="s">
        <v>107</v>
      </c>
      <c r="C604" s="13" t="n">
        <v>603</v>
      </c>
      <c r="D604" s="13" t="s">
        <v>4</v>
      </c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86"/>
    </row>
    <row r="605" customFormat="false" ht="12.75" hidden="false" customHeight="false" outlineLevel="0" collapsed="false">
      <c r="B605" s="85" t="s">
        <v>19</v>
      </c>
      <c r="C605" s="13" t="n">
        <v>604</v>
      </c>
      <c r="D605" s="50" t="n">
        <v>25378285.7819108</v>
      </c>
      <c r="E605" s="50" t="n">
        <v>0</v>
      </c>
      <c r="F605" s="50" t="n">
        <v>-420018.28</v>
      </c>
      <c r="G605" s="50" t="n">
        <v>1510476.97</v>
      </c>
      <c r="H605" s="50" t="n">
        <v>1147979.55</v>
      </c>
      <c r="I605" s="50" t="n">
        <v>179681.7</v>
      </c>
      <c r="J605" s="50" t="n">
        <v>682450.9</v>
      </c>
      <c r="K605" s="50" t="n">
        <v>1183755.88</v>
      </c>
      <c r="L605" s="50" t="n">
        <v>193729.2</v>
      </c>
      <c r="M605" s="50" t="n">
        <v>6499213.08</v>
      </c>
      <c r="N605" s="50" t="n">
        <v>10977269</v>
      </c>
      <c r="O605" s="50" t="n">
        <v>3113814.54</v>
      </c>
      <c r="P605" s="50" t="n">
        <v>1963550.1</v>
      </c>
      <c r="Q605" s="51" t="n">
        <v>16054633.64</v>
      </c>
    </row>
    <row r="606" customFormat="false" ht="12.75" hidden="false" customHeight="false" outlineLevel="0" collapsed="false">
      <c r="B606" s="85" t="s">
        <v>20</v>
      </c>
      <c r="C606" s="13" t="n">
        <v>605</v>
      </c>
      <c r="D606" s="50" t="n">
        <v>6214700.57528841</v>
      </c>
      <c r="E606" s="50" t="n">
        <v>0</v>
      </c>
      <c r="F606" s="50" t="n">
        <v>17628</v>
      </c>
      <c r="G606" s="50" t="n">
        <v>113311</v>
      </c>
      <c r="H606" s="50" t="n">
        <v>193154.12</v>
      </c>
      <c r="I606" s="50" t="n">
        <v>176197.32</v>
      </c>
      <c r="J606" s="50" t="n">
        <v>168880.25</v>
      </c>
      <c r="K606" s="50" t="n">
        <v>174654.86</v>
      </c>
      <c r="L606" s="50" t="n">
        <v>155609.13</v>
      </c>
      <c r="M606" s="50" t="n">
        <v>1449082.62</v>
      </c>
      <c r="N606" s="50" t="n">
        <v>2448517.3</v>
      </c>
      <c r="O606" s="50" t="n">
        <v>222792.86</v>
      </c>
      <c r="P606" s="50" t="n">
        <v>506279.75</v>
      </c>
      <c r="Q606" s="51" t="n">
        <v>3177589.91</v>
      </c>
    </row>
    <row r="607" customFormat="false" ht="12.75" hidden="false" customHeight="false" outlineLevel="0" collapsed="false">
      <c r="B607" s="85" t="s">
        <v>108</v>
      </c>
      <c r="C607" s="13" t="n">
        <v>606</v>
      </c>
      <c r="D607" s="50" t="n">
        <v>0</v>
      </c>
      <c r="E607" s="50" t="n">
        <v>0</v>
      </c>
      <c r="F607" s="50" t="n">
        <v>0</v>
      </c>
      <c r="G607" s="50" t="n">
        <v>0</v>
      </c>
      <c r="H607" s="50" t="n">
        <v>0</v>
      </c>
      <c r="I607" s="50" t="n">
        <v>0</v>
      </c>
      <c r="J607" s="50" t="n">
        <v>0</v>
      </c>
      <c r="K607" s="50" t="n">
        <v>0</v>
      </c>
      <c r="L607" s="50" t="n">
        <v>0</v>
      </c>
      <c r="M607" s="50" t="n">
        <v>0</v>
      </c>
      <c r="N607" s="50" t="n">
        <v>0</v>
      </c>
      <c r="O607" s="50" t="n">
        <v>0</v>
      </c>
      <c r="P607" s="50" t="n">
        <v>0</v>
      </c>
      <c r="Q607" s="51" t="n">
        <v>0</v>
      </c>
    </row>
    <row r="608" customFormat="false" ht="12.75" hidden="false" customHeight="false" outlineLevel="0" collapsed="false">
      <c r="B608" s="85" t="s">
        <v>25</v>
      </c>
      <c r="C608" s="13" t="n">
        <v>607</v>
      </c>
      <c r="D608" s="50" t="n">
        <v>6930817.66447501</v>
      </c>
      <c r="E608" s="50" t="n">
        <v>0</v>
      </c>
      <c r="F608" s="50" t="n">
        <v>288840.16</v>
      </c>
      <c r="G608" s="50" t="n">
        <v>622038</v>
      </c>
      <c r="H608" s="50" t="n">
        <v>143136.42</v>
      </c>
      <c r="I608" s="50" t="n">
        <v>-196577.71</v>
      </c>
      <c r="J608" s="50" t="n">
        <v>122987.41</v>
      </c>
      <c r="K608" s="50" t="n">
        <v>25181.92</v>
      </c>
      <c r="L608" s="50" t="n">
        <v>274586.79</v>
      </c>
      <c r="M608" s="50" t="n">
        <v>1830202.83</v>
      </c>
      <c r="N608" s="50" t="n">
        <v>3110395.82</v>
      </c>
      <c r="O608" s="50" t="n">
        <v>291733.14</v>
      </c>
      <c r="P608" s="50" t="n">
        <v>830156.22</v>
      </c>
      <c r="Q608" s="51" t="n">
        <v>4232285.18</v>
      </c>
    </row>
    <row r="609" customFormat="false" ht="12.75" hidden="false" customHeight="false" outlineLevel="0" collapsed="false">
      <c r="B609" s="85" t="s">
        <v>29</v>
      </c>
      <c r="C609" s="13" t="n">
        <v>608</v>
      </c>
      <c r="D609" s="50" t="n">
        <v>460085.256918674</v>
      </c>
      <c r="E609" s="50" t="n">
        <v>0</v>
      </c>
      <c r="F609" s="50" t="n">
        <v>-14128.71</v>
      </c>
      <c r="G609" s="50" t="n">
        <v>17391.72</v>
      </c>
      <c r="H609" s="50" t="n">
        <v>0</v>
      </c>
      <c r="I609" s="50" t="n">
        <v>0</v>
      </c>
      <c r="J609" s="50" t="n">
        <v>0</v>
      </c>
      <c r="K609" s="50" t="n">
        <v>0</v>
      </c>
      <c r="L609" s="50" t="n">
        <v>0</v>
      </c>
      <c r="M609" s="50" t="n">
        <v>0</v>
      </c>
      <c r="N609" s="50" t="n">
        <v>3263.01</v>
      </c>
      <c r="O609" s="50" t="n">
        <v>0</v>
      </c>
      <c r="P609" s="50" t="n">
        <v>0</v>
      </c>
      <c r="Q609" s="51" t="n">
        <v>3263.01</v>
      </c>
    </row>
    <row r="610" customFormat="false" ht="12.75" hidden="false" customHeight="false" outlineLevel="0" collapsed="false">
      <c r="B610" s="85" t="s">
        <v>32</v>
      </c>
      <c r="C610" s="13" t="n">
        <v>609</v>
      </c>
      <c r="D610" s="50" t="n">
        <v>499240.725392446</v>
      </c>
      <c r="E610" s="50" t="n">
        <v>0</v>
      </c>
      <c r="F610" s="50" t="n">
        <v>-10224.59</v>
      </c>
      <c r="G610" s="50" t="n">
        <v>60871</v>
      </c>
      <c r="H610" s="50" t="n">
        <v>-8265.24</v>
      </c>
      <c r="I610" s="50" t="n">
        <v>0</v>
      </c>
      <c r="J610" s="50" t="n">
        <v>0</v>
      </c>
      <c r="K610" s="50" t="n">
        <v>0</v>
      </c>
      <c r="L610" s="50" t="n">
        <v>0</v>
      </c>
      <c r="M610" s="50" t="n">
        <v>0</v>
      </c>
      <c r="N610" s="50" t="n">
        <v>42381.17</v>
      </c>
      <c r="O610" s="50" t="n">
        <v>0</v>
      </c>
      <c r="P610" s="50" t="n">
        <v>0</v>
      </c>
      <c r="Q610" s="51" t="n">
        <v>42381.17</v>
      </c>
    </row>
    <row r="611" customFormat="false" ht="12.75" hidden="false" customHeight="false" outlineLevel="0" collapsed="false">
      <c r="B611" s="85" t="s">
        <v>35</v>
      </c>
      <c r="C611" s="13" t="n">
        <v>610</v>
      </c>
      <c r="D611" s="50" t="n">
        <v>460085.256918674</v>
      </c>
      <c r="E611" s="50" t="n">
        <v>0</v>
      </c>
      <c r="F611" s="50" t="n">
        <v>3146.95</v>
      </c>
      <c r="G611" s="50" t="n">
        <v>-52175.16</v>
      </c>
      <c r="H611" s="50" t="n">
        <v>49591.44</v>
      </c>
      <c r="I611" s="50" t="n">
        <v>0</v>
      </c>
      <c r="J611" s="50" t="n">
        <v>0</v>
      </c>
      <c r="K611" s="50" t="n">
        <v>0</v>
      </c>
      <c r="L611" s="50" t="n">
        <v>0</v>
      </c>
      <c r="M611" s="50" t="n">
        <v>0</v>
      </c>
      <c r="N611" s="50" t="n">
        <v>563.229999999996</v>
      </c>
      <c r="O611" s="50" t="n">
        <v>0</v>
      </c>
      <c r="P611" s="50" t="n">
        <v>0</v>
      </c>
      <c r="Q611" s="51" t="n">
        <v>563.229999999996</v>
      </c>
    </row>
    <row r="612" customFormat="false" ht="12.75" hidden="false" customHeight="false" outlineLevel="0" collapsed="false">
      <c r="B612" s="85" t="s">
        <v>38</v>
      </c>
      <c r="C612" s="13" t="n">
        <v>611</v>
      </c>
      <c r="D612" s="50" t="n">
        <v>0</v>
      </c>
      <c r="E612" s="50" t="n">
        <v>0</v>
      </c>
      <c r="F612" s="50" t="n">
        <v>-4764.86</v>
      </c>
      <c r="G612" s="50" t="n">
        <v>0</v>
      </c>
      <c r="H612" s="50" t="n">
        <v>0</v>
      </c>
      <c r="I612" s="50" t="n">
        <v>0</v>
      </c>
      <c r="J612" s="50" t="n">
        <v>0</v>
      </c>
      <c r="K612" s="50" t="n">
        <v>0</v>
      </c>
      <c r="L612" s="50" t="n">
        <v>0</v>
      </c>
      <c r="M612" s="50" t="n">
        <v>0</v>
      </c>
      <c r="N612" s="50" t="n">
        <v>-4764.86</v>
      </c>
      <c r="O612" s="50" t="n">
        <v>0</v>
      </c>
      <c r="P612" s="50" t="n">
        <v>0</v>
      </c>
      <c r="Q612" s="51" t="n">
        <v>-4764.86</v>
      </c>
    </row>
    <row r="613" customFormat="false" ht="12.75" hidden="false" customHeight="false" outlineLevel="0" collapsed="false">
      <c r="B613" s="85" t="s">
        <v>43</v>
      </c>
      <c r="C613" s="13" t="n">
        <v>612</v>
      </c>
      <c r="D613" s="50" t="n">
        <v>4986643.02284909</v>
      </c>
      <c r="E613" s="50" t="n">
        <v>0</v>
      </c>
      <c r="F613" s="50" t="n">
        <v>-348972.3</v>
      </c>
      <c r="G613" s="50" t="n">
        <v>169000.02</v>
      </c>
      <c r="H613" s="50" t="n">
        <v>544680.88</v>
      </c>
      <c r="I613" s="50" t="n">
        <v>-214664.81</v>
      </c>
      <c r="J613" s="50" t="n">
        <v>156045.75</v>
      </c>
      <c r="K613" s="50" t="n">
        <v>154891.94</v>
      </c>
      <c r="L613" s="50" t="n">
        <v>-171267.64</v>
      </c>
      <c r="M613" s="50" t="n">
        <v>1346451.06</v>
      </c>
      <c r="N613" s="50" t="n">
        <v>1636164.9</v>
      </c>
      <c r="O613" s="50" t="n">
        <v>884578.84</v>
      </c>
      <c r="P613" s="50" t="n">
        <v>-1879420.57</v>
      </c>
      <c r="Q613" s="51" t="n">
        <v>641323.17</v>
      </c>
    </row>
    <row r="614" customFormat="false" ht="12.75" hidden="false" customHeight="false" outlineLevel="0" collapsed="false">
      <c r="B614" s="85" t="s">
        <v>47</v>
      </c>
      <c r="C614" s="13" t="n">
        <v>613</v>
      </c>
      <c r="D614" s="50" t="n">
        <v>615799.05445001</v>
      </c>
      <c r="E614" s="50" t="n">
        <v>0</v>
      </c>
      <c r="F614" s="50" t="n">
        <v>-167564.13</v>
      </c>
      <c r="G614" s="50" t="n">
        <v>243484.08</v>
      </c>
      <c r="H614" s="50" t="n">
        <v>46492</v>
      </c>
      <c r="I614" s="50" t="n">
        <v>34486.46</v>
      </c>
      <c r="J614" s="50" t="n">
        <v>73801.26</v>
      </c>
      <c r="K614" s="50" t="n">
        <v>53404.97</v>
      </c>
      <c r="L614" s="50" t="n">
        <v>-118116.95</v>
      </c>
      <c r="M614" s="50" t="n">
        <v>244777.16</v>
      </c>
      <c r="N614" s="50" t="n">
        <v>410764.85</v>
      </c>
      <c r="O614" s="50" t="n">
        <v>156612</v>
      </c>
      <c r="P614" s="50" t="n">
        <v>356924.13</v>
      </c>
      <c r="Q614" s="51" t="n">
        <v>924300.98</v>
      </c>
    </row>
    <row r="615" customFormat="false" ht="12.75" hidden="false" customHeight="false" outlineLevel="0" collapsed="false">
      <c r="B615" s="85" t="s">
        <v>50</v>
      </c>
      <c r="C615" s="13" t="n">
        <v>614</v>
      </c>
      <c r="D615" s="50" t="n">
        <v>0</v>
      </c>
      <c r="E615" s="50" t="n">
        <v>0</v>
      </c>
      <c r="F615" s="50" t="n">
        <v>31.18</v>
      </c>
      <c r="G615" s="50" t="n">
        <v>-69708.34</v>
      </c>
      <c r="H615" s="50" t="n">
        <v>0</v>
      </c>
      <c r="I615" s="50" t="n">
        <v>69096.83</v>
      </c>
      <c r="J615" s="50" t="n">
        <v>0</v>
      </c>
      <c r="K615" s="50" t="n">
        <v>102543.79</v>
      </c>
      <c r="L615" s="50" t="n">
        <v>29359.28</v>
      </c>
      <c r="M615" s="50" t="n">
        <v>49039</v>
      </c>
      <c r="N615" s="50" t="n">
        <v>180361.74</v>
      </c>
      <c r="O615" s="50" t="n">
        <v>473180.84</v>
      </c>
      <c r="P615" s="50" t="n">
        <v>-179199.54</v>
      </c>
      <c r="Q615" s="51" t="n">
        <v>474343.04</v>
      </c>
    </row>
    <row r="616" customFormat="false" ht="12.75" hidden="false" customHeight="false" outlineLevel="0" collapsed="false">
      <c r="B616" s="85" t="s">
        <v>53</v>
      </c>
      <c r="C616" s="13" t="n">
        <v>615</v>
      </c>
      <c r="D616" s="50" t="n">
        <v>666708.152263968</v>
      </c>
      <c r="E616" s="50" t="n">
        <v>0</v>
      </c>
      <c r="F616" s="50" t="n">
        <v>19774.16</v>
      </c>
      <c r="G616" s="50" t="n">
        <v>69566.88</v>
      </c>
      <c r="H616" s="50" t="n">
        <v>0</v>
      </c>
      <c r="I616" s="50" t="n">
        <v>0</v>
      </c>
      <c r="J616" s="50" t="n">
        <v>0</v>
      </c>
      <c r="K616" s="50" t="n">
        <v>0</v>
      </c>
      <c r="L616" s="50" t="n">
        <v>0</v>
      </c>
      <c r="M616" s="50" t="n">
        <v>0</v>
      </c>
      <c r="N616" s="50" t="n">
        <v>89341.04</v>
      </c>
      <c r="O616" s="50" t="n">
        <v>0</v>
      </c>
      <c r="P616" s="50" t="n">
        <v>0</v>
      </c>
      <c r="Q616" s="51" t="n">
        <v>89341.04</v>
      </c>
    </row>
    <row r="617" customFormat="false" ht="12.75" hidden="false" customHeight="false" outlineLevel="0" collapsed="false">
      <c r="B617" s="85" t="s">
        <v>56</v>
      </c>
      <c r="C617" s="13" t="n">
        <v>616</v>
      </c>
      <c r="D617" s="50" t="n">
        <v>238801.675476869</v>
      </c>
      <c r="E617" s="50" t="n">
        <v>0</v>
      </c>
      <c r="F617" s="50" t="n">
        <v>-21580.74</v>
      </c>
      <c r="G617" s="50" t="n">
        <v>17391.72</v>
      </c>
      <c r="H617" s="50" t="n">
        <v>0</v>
      </c>
      <c r="I617" s="50" t="n">
        <v>0</v>
      </c>
      <c r="J617" s="50" t="n">
        <v>0</v>
      </c>
      <c r="K617" s="50" t="n">
        <v>0</v>
      </c>
      <c r="L617" s="50" t="n">
        <v>0</v>
      </c>
      <c r="M617" s="50" t="n">
        <v>0</v>
      </c>
      <c r="N617" s="50" t="n">
        <v>-4189.02</v>
      </c>
      <c r="O617" s="50" t="n">
        <v>0</v>
      </c>
      <c r="P617" s="50" t="n">
        <v>0</v>
      </c>
      <c r="Q617" s="51" t="n">
        <v>-4189.02</v>
      </c>
    </row>
    <row r="618" customFormat="false" ht="12.75" hidden="false" customHeight="false" outlineLevel="0" collapsed="false">
      <c r="B618" s="85" t="s">
        <v>59</v>
      </c>
      <c r="C618" s="13" t="n">
        <v>617</v>
      </c>
      <c r="D618" s="50" t="n">
        <v>17150.6667341946</v>
      </c>
      <c r="E618" s="50" t="n">
        <v>0</v>
      </c>
      <c r="F618" s="50" t="n">
        <v>-13526.93</v>
      </c>
      <c r="G618" s="50" t="n">
        <v>0</v>
      </c>
      <c r="H618" s="50" t="n">
        <v>0</v>
      </c>
      <c r="I618" s="50" t="n">
        <v>0</v>
      </c>
      <c r="J618" s="50" t="n">
        <v>0</v>
      </c>
      <c r="K618" s="50" t="n">
        <v>0</v>
      </c>
      <c r="L618" s="50" t="n">
        <v>0</v>
      </c>
      <c r="M618" s="50" t="n">
        <v>0</v>
      </c>
      <c r="N618" s="50" t="n">
        <v>-13526.93</v>
      </c>
      <c r="O618" s="50" t="n">
        <v>0</v>
      </c>
      <c r="P618" s="50" t="n">
        <v>0</v>
      </c>
      <c r="Q618" s="51" t="n">
        <v>-13526.93</v>
      </c>
    </row>
    <row r="619" customFormat="false" ht="12.75" hidden="false" customHeight="false" outlineLevel="0" collapsed="false">
      <c r="B619" s="85" t="s">
        <v>109</v>
      </c>
      <c r="C619" s="13" t="n">
        <v>618</v>
      </c>
      <c r="D619" s="50" t="n">
        <v>0</v>
      </c>
      <c r="E619" s="50" t="n">
        <v>0</v>
      </c>
      <c r="F619" s="50" t="n">
        <v>0</v>
      </c>
      <c r="G619" s="50" t="n">
        <v>0</v>
      </c>
      <c r="H619" s="50" t="n">
        <v>0</v>
      </c>
      <c r="I619" s="50" t="n">
        <v>0</v>
      </c>
      <c r="J619" s="50" t="n">
        <v>0</v>
      </c>
      <c r="K619" s="50" t="n">
        <v>0</v>
      </c>
      <c r="L619" s="50" t="n">
        <v>0</v>
      </c>
      <c r="M619" s="50" t="n">
        <v>0</v>
      </c>
      <c r="N619" s="50" t="n">
        <v>0</v>
      </c>
      <c r="O619" s="50" t="n">
        <v>0</v>
      </c>
      <c r="P619" s="50" t="n">
        <v>0</v>
      </c>
      <c r="Q619" s="51" t="n">
        <v>0</v>
      </c>
    </row>
    <row r="620" customFormat="false" ht="12.75" hidden="false" customHeight="false" outlineLevel="0" collapsed="false">
      <c r="B620" s="85" t="s">
        <v>64</v>
      </c>
      <c r="C620" s="13" t="n">
        <v>619</v>
      </c>
      <c r="D620" s="50" t="n">
        <v>8507484.65887629</v>
      </c>
      <c r="E620" s="50" t="n">
        <v>0</v>
      </c>
      <c r="F620" s="50" t="n">
        <v>-67093.11</v>
      </c>
      <c r="G620" s="50" t="n">
        <v>158619.58</v>
      </c>
      <c r="H620" s="50" t="n">
        <v>93520.11</v>
      </c>
      <c r="I620" s="50" t="n">
        <v>212913.17</v>
      </c>
      <c r="J620" s="50" t="n">
        <v>134210.16</v>
      </c>
      <c r="K620" s="50" t="n">
        <v>430836.86</v>
      </c>
      <c r="L620" s="50" t="n">
        <v>2196.07</v>
      </c>
      <c r="M620" s="50" t="n">
        <v>1234454.99</v>
      </c>
      <c r="N620" s="50" t="n">
        <v>2199657.83</v>
      </c>
      <c r="O620" s="50" t="n">
        <v>409580.68</v>
      </c>
      <c r="P620" s="50" t="n">
        <v>1841515.61</v>
      </c>
      <c r="Q620" s="51" t="n">
        <v>4450754.12</v>
      </c>
    </row>
    <row r="621" customFormat="false" ht="12.75" hidden="false" customHeight="false" outlineLevel="0" collapsed="false">
      <c r="B621" s="85" t="s">
        <v>67</v>
      </c>
      <c r="C621" s="13" t="n">
        <v>620</v>
      </c>
      <c r="D621" s="50" t="n">
        <v>53129.4999588516</v>
      </c>
      <c r="E621" s="50" t="n">
        <v>0</v>
      </c>
      <c r="F621" s="50" t="n">
        <v>7941.43</v>
      </c>
      <c r="G621" s="50" t="n">
        <v>0</v>
      </c>
      <c r="H621" s="50" t="n">
        <v>0</v>
      </c>
      <c r="I621" s="50" t="n">
        <v>0</v>
      </c>
      <c r="J621" s="50" t="n">
        <v>0</v>
      </c>
      <c r="K621" s="50" t="n">
        <v>0</v>
      </c>
      <c r="L621" s="50" t="n">
        <v>0</v>
      </c>
      <c r="M621" s="50" t="n">
        <v>0</v>
      </c>
      <c r="N621" s="50" t="n">
        <v>7941.43</v>
      </c>
      <c r="O621" s="50" t="n">
        <v>0</v>
      </c>
      <c r="P621" s="50" t="n">
        <v>0</v>
      </c>
      <c r="Q621" s="51" t="n">
        <v>7941.43</v>
      </c>
    </row>
    <row r="622" customFormat="false" ht="12.75" hidden="false" customHeight="false" outlineLevel="0" collapsed="false">
      <c r="B622" s="85" t="s">
        <v>70</v>
      </c>
      <c r="C622" s="13" t="n">
        <v>621</v>
      </c>
      <c r="D622" s="50" t="n">
        <v>280992.030220778</v>
      </c>
      <c r="E622" s="50" t="n">
        <v>0</v>
      </c>
      <c r="F622" s="50" t="n">
        <v>-24618.43</v>
      </c>
      <c r="G622" s="50" t="n">
        <v>86958.6</v>
      </c>
      <c r="H622" s="50" t="n">
        <v>0</v>
      </c>
      <c r="I622" s="50" t="n">
        <v>0</v>
      </c>
      <c r="J622" s="50" t="n">
        <v>0</v>
      </c>
      <c r="K622" s="50" t="n">
        <v>0</v>
      </c>
      <c r="L622" s="50" t="n">
        <v>0</v>
      </c>
      <c r="M622" s="50" t="n">
        <v>0</v>
      </c>
      <c r="N622" s="50" t="n">
        <v>62340.17</v>
      </c>
      <c r="O622" s="50" t="n">
        <v>0</v>
      </c>
      <c r="P622" s="50" t="n">
        <v>0</v>
      </c>
      <c r="Q622" s="51" t="n">
        <v>62340.17</v>
      </c>
    </row>
    <row r="623" customFormat="false" ht="12.75" hidden="false" customHeight="false" outlineLevel="0" collapsed="false">
      <c r="B623" s="85" t="s">
        <v>75</v>
      </c>
      <c r="C623" s="13" t="n">
        <v>622</v>
      </c>
      <c r="D623" s="50" t="n">
        <v>3588054.04416893</v>
      </c>
      <c r="E623" s="50" t="n">
        <v>0</v>
      </c>
      <c r="F623" s="50" t="n">
        <v>-21703</v>
      </c>
      <c r="G623" s="50" t="n">
        <v>73727.87</v>
      </c>
      <c r="H623" s="50" t="n">
        <v>85669.82</v>
      </c>
      <c r="I623" s="50" t="n">
        <v>98230.44</v>
      </c>
      <c r="J623" s="50" t="n">
        <v>26526.07</v>
      </c>
      <c r="K623" s="50" t="n">
        <v>242241.54</v>
      </c>
      <c r="L623" s="50" t="n">
        <v>21362.52</v>
      </c>
      <c r="M623" s="50" t="n">
        <v>345205.42</v>
      </c>
      <c r="N623" s="50" t="n">
        <v>871260.68</v>
      </c>
      <c r="O623" s="50" t="n">
        <v>675336.18</v>
      </c>
      <c r="P623" s="50" t="n">
        <v>487294.5</v>
      </c>
      <c r="Q623" s="51" t="n">
        <v>2033891.36</v>
      </c>
    </row>
    <row r="624" customFormat="false" ht="12.75" hidden="false" customHeight="false" outlineLevel="0" collapsed="false">
      <c r="B624" s="85" t="s">
        <v>78</v>
      </c>
      <c r="C624" s="13" t="n">
        <v>623</v>
      </c>
      <c r="D624" s="50" t="n">
        <v>208095.251790143</v>
      </c>
      <c r="E624" s="50" t="n">
        <v>0</v>
      </c>
      <c r="F624" s="50" t="n">
        <v>-63203.36</v>
      </c>
      <c r="G624" s="50" t="n">
        <v>0</v>
      </c>
      <c r="H624" s="50" t="n">
        <v>0</v>
      </c>
      <c r="I624" s="50" t="n">
        <v>0</v>
      </c>
      <c r="J624" s="50" t="n">
        <v>0</v>
      </c>
      <c r="K624" s="50" t="n">
        <v>0</v>
      </c>
      <c r="L624" s="50" t="n">
        <v>0</v>
      </c>
      <c r="M624" s="50" t="n">
        <v>0</v>
      </c>
      <c r="N624" s="50" t="n">
        <v>-63203.36</v>
      </c>
      <c r="O624" s="50" t="n">
        <v>0</v>
      </c>
      <c r="P624" s="50" t="n">
        <v>0</v>
      </c>
      <c r="Q624" s="51" t="n">
        <v>-63203.36</v>
      </c>
    </row>
    <row r="625" customFormat="false" ht="12.75" hidden="false" customHeight="false" outlineLevel="0" collapsed="false">
      <c r="B625" s="85"/>
      <c r="C625" s="13" t="n">
        <v>624</v>
      </c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1"/>
    </row>
    <row r="626" customFormat="false" ht="12.75" hidden="false" customHeight="false" outlineLevel="0" collapsed="false">
      <c r="B626" s="85" t="s">
        <v>83</v>
      </c>
      <c r="C626" s="13" t="n">
        <v>625</v>
      </c>
      <c r="D626" s="50" t="s">
        <v>4</v>
      </c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1"/>
    </row>
    <row r="627" customFormat="false" ht="12.75" hidden="false" customHeight="false" outlineLevel="0" collapsed="false">
      <c r="B627" s="85" t="s">
        <v>22</v>
      </c>
      <c r="C627" s="13" t="n">
        <v>626</v>
      </c>
      <c r="D627" s="50" t="n">
        <v>0</v>
      </c>
      <c r="E627" s="50" t="n">
        <v>0</v>
      </c>
      <c r="F627" s="50" t="n">
        <v>-5.16417291049898</v>
      </c>
      <c r="G627" s="50" t="n">
        <v>-191.48609534876</v>
      </c>
      <c r="H627" s="50" t="n">
        <v>-156.185576181888</v>
      </c>
      <c r="I627" s="50" t="n">
        <v>-13.8526484308959</v>
      </c>
      <c r="J627" s="50" t="n">
        <v>-50.0340281874911</v>
      </c>
      <c r="K627" s="50" t="n">
        <v>-130.417278747584</v>
      </c>
      <c r="L627" s="50" t="n">
        <v>-17.2628591204138</v>
      </c>
      <c r="M627" s="50" t="n">
        <v>-19.1944314364109</v>
      </c>
      <c r="N627" s="50" t="n">
        <v>-583.597090363943</v>
      </c>
      <c r="O627" s="50" t="n">
        <v>-244.000809344186</v>
      </c>
      <c r="P627" s="50" t="n">
        <v>-1536.66003571042</v>
      </c>
      <c r="Q627" s="51" t="n">
        <v>-2364.25793541855</v>
      </c>
    </row>
    <row r="628" customFormat="false" ht="12.75" hidden="false" customHeight="false" outlineLevel="0" collapsed="false">
      <c r="B628" s="85" t="s">
        <v>27</v>
      </c>
      <c r="C628" s="13" t="n">
        <v>627</v>
      </c>
      <c r="D628" s="50" t="n">
        <v>0</v>
      </c>
      <c r="E628" s="50" t="n">
        <v>0</v>
      </c>
      <c r="F628" s="50" t="n">
        <v>0</v>
      </c>
      <c r="G628" s="50" t="n">
        <v>-185.9704</v>
      </c>
      <c r="H628" s="50" t="n">
        <v>43.448772</v>
      </c>
      <c r="I628" s="50" t="n">
        <v>23.042848</v>
      </c>
      <c r="J628" s="50" t="n">
        <v>36.702332</v>
      </c>
      <c r="K628" s="50" t="n">
        <v>76.867946</v>
      </c>
      <c r="L628" s="50" t="n">
        <v>28.478554</v>
      </c>
      <c r="M628" s="50" t="n">
        <v>122.913787</v>
      </c>
      <c r="N628" s="50" t="n">
        <v>145.483839</v>
      </c>
      <c r="O628" s="50" t="n">
        <v>-308.501955</v>
      </c>
      <c r="P628" s="50" t="n">
        <v>-278.864751</v>
      </c>
      <c r="Q628" s="51" t="n">
        <v>-441.882867</v>
      </c>
    </row>
    <row r="629" customFormat="false" ht="12.75" hidden="false" customHeight="false" outlineLevel="0" collapsed="false">
      <c r="B629" s="85" t="s">
        <v>77</v>
      </c>
      <c r="C629" s="13" t="n">
        <v>628</v>
      </c>
      <c r="D629" s="50" t="n">
        <v>0</v>
      </c>
      <c r="E629" s="50" t="n">
        <v>0</v>
      </c>
      <c r="F629" s="50" t="n">
        <v>-8.85645840070922</v>
      </c>
      <c r="G629" s="50" t="n">
        <v>-58.7442394609859</v>
      </c>
      <c r="H629" s="50" t="n">
        <v>-78.2828700900952</v>
      </c>
      <c r="I629" s="50" t="n">
        <v>-48.1505118270132</v>
      </c>
      <c r="J629" s="50" t="n">
        <v>-31.9961959502086</v>
      </c>
      <c r="K629" s="50" t="n">
        <v>-8.1654090324089</v>
      </c>
      <c r="L629" s="50" t="n">
        <v>-18.4850543687202</v>
      </c>
      <c r="M629" s="50" t="n">
        <v>-27.2041374771324</v>
      </c>
      <c r="N629" s="50" t="n">
        <v>-243.672076607274</v>
      </c>
      <c r="O629" s="50" t="n">
        <v>213.714726968197</v>
      </c>
      <c r="P629" s="50" t="n">
        <v>-429.818645620305</v>
      </c>
      <c r="Q629" s="51" t="n">
        <v>-459.775995259382</v>
      </c>
    </row>
    <row r="630" customFormat="false" ht="12.75" hidden="false" customHeight="false" outlineLevel="0" collapsed="false">
      <c r="B630" s="85" t="s">
        <v>66</v>
      </c>
      <c r="C630" s="13" t="n">
        <v>629</v>
      </c>
      <c r="D630" s="50" t="n">
        <v>0</v>
      </c>
      <c r="E630" s="50" t="n">
        <v>0</v>
      </c>
      <c r="F630" s="50" t="n">
        <v>0</v>
      </c>
      <c r="G630" s="50" t="n">
        <v>-198.270992</v>
      </c>
      <c r="H630" s="50" t="n">
        <v>-194.561322</v>
      </c>
      <c r="I630" s="50" t="n">
        <v>-113.31797</v>
      </c>
      <c r="J630" s="50" t="n">
        <v>-12.144589</v>
      </c>
      <c r="K630" s="50" t="n">
        <v>134.966932</v>
      </c>
      <c r="L630" s="50" t="n">
        <v>-86.686156</v>
      </c>
      <c r="M630" s="50" t="n">
        <v>71.965298</v>
      </c>
      <c r="N630" s="50" t="n">
        <v>-398.048799</v>
      </c>
      <c r="O630" s="50" t="n">
        <v>36.141275</v>
      </c>
      <c r="P630" s="50" t="n">
        <v>0</v>
      </c>
      <c r="Q630" s="51" t="n">
        <v>-361.907524</v>
      </c>
    </row>
    <row r="631" customFormat="false" ht="12.75" hidden="false" customHeight="false" outlineLevel="0" collapsed="false">
      <c r="B631" s="85" t="s">
        <v>45</v>
      </c>
      <c r="C631" s="13" t="n">
        <v>630</v>
      </c>
      <c r="D631" s="50" t="n">
        <v>0</v>
      </c>
      <c r="E631" s="50" t="n">
        <v>0</v>
      </c>
      <c r="F631" s="50" t="n">
        <v>0</v>
      </c>
      <c r="G631" s="50" t="n">
        <v>-172.476476</v>
      </c>
      <c r="H631" s="50" t="n">
        <v>-113.953726</v>
      </c>
      <c r="I631" s="50" t="n">
        <v>1.47992</v>
      </c>
      <c r="J631" s="50" t="n">
        <v>4.911548</v>
      </c>
      <c r="K631" s="50" t="n">
        <v>9.761976</v>
      </c>
      <c r="L631" s="50" t="n">
        <v>4.850633</v>
      </c>
      <c r="M631" s="50" t="n">
        <v>14.435254</v>
      </c>
      <c r="N631" s="50" t="n">
        <v>-250.990871</v>
      </c>
      <c r="O631" s="50" t="n">
        <v>27.753593</v>
      </c>
      <c r="P631" s="50" t="n">
        <v>-159.009124</v>
      </c>
      <c r="Q631" s="51" t="n">
        <v>-382.246402</v>
      </c>
    </row>
    <row r="632" customFormat="false" ht="12.75" hidden="false" customHeight="false" outlineLevel="0" collapsed="false">
      <c r="B632" s="85" t="s">
        <v>52</v>
      </c>
      <c r="C632" s="13" t="n">
        <v>631</v>
      </c>
      <c r="D632" s="50" t="n">
        <v>0</v>
      </c>
      <c r="E632" s="50" t="n">
        <v>0</v>
      </c>
      <c r="F632" s="50" t="n">
        <v>0</v>
      </c>
      <c r="G632" s="50" t="n">
        <v>0</v>
      </c>
      <c r="H632" s="50" t="n">
        <v>0</v>
      </c>
      <c r="I632" s="50" t="n">
        <v>0</v>
      </c>
      <c r="J632" s="50" t="n">
        <v>0</v>
      </c>
      <c r="K632" s="50" t="n">
        <v>0</v>
      </c>
      <c r="L632" s="50" t="n">
        <v>0</v>
      </c>
      <c r="M632" s="50" t="n">
        <v>0</v>
      </c>
      <c r="N632" s="50" t="n">
        <v>0</v>
      </c>
      <c r="O632" s="50" t="n">
        <v>0</v>
      </c>
      <c r="P632" s="50" t="n">
        <v>0</v>
      </c>
      <c r="Q632" s="51" t="n">
        <v>0</v>
      </c>
    </row>
    <row r="633" customFormat="false" ht="12.75" hidden="false" customHeight="false" outlineLevel="0" collapsed="false">
      <c r="B633" s="85" t="s">
        <v>80</v>
      </c>
      <c r="C633" s="13" t="n">
        <v>632</v>
      </c>
      <c r="D633" s="50" t="n">
        <v>0</v>
      </c>
      <c r="E633" s="50" t="n">
        <v>0</v>
      </c>
      <c r="F633" s="50" t="n">
        <v>0</v>
      </c>
      <c r="G633" s="50" t="n">
        <v>0</v>
      </c>
      <c r="H633" s="50" t="n">
        <v>0</v>
      </c>
      <c r="I633" s="50" t="n">
        <v>0</v>
      </c>
      <c r="J633" s="50" t="n">
        <v>0</v>
      </c>
      <c r="K633" s="50" t="n">
        <v>0</v>
      </c>
      <c r="L633" s="50" t="n">
        <v>0</v>
      </c>
      <c r="M633" s="50" t="n">
        <v>0</v>
      </c>
      <c r="N633" s="50" t="n">
        <v>0</v>
      </c>
      <c r="O633" s="50" t="n">
        <v>0</v>
      </c>
      <c r="P633" s="50" t="n">
        <v>0</v>
      </c>
      <c r="Q633" s="51" t="n">
        <v>0</v>
      </c>
    </row>
    <row r="634" customFormat="false" ht="12.75" hidden="false" customHeight="false" outlineLevel="0" collapsed="false">
      <c r="B634" s="85" t="s">
        <v>49</v>
      </c>
      <c r="C634" s="13" t="n">
        <v>633</v>
      </c>
      <c r="D634" s="50" t="n">
        <v>0</v>
      </c>
      <c r="E634" s="50" t="n">
        <v>0</v>
      </c>
      <c r="F634" s="50" t="n">
        <v>0</v>
      </c>
      <c r="G634" s="50" t="n">
        <v>15.4308</v>
      </c>
      <c r="H634" s="50" t="n">
        <v>0</v>
      </c>
      <c r="I634" s="50" t="n">
        <v>0</v>
      </c>
      <c r="J634" s="50" t="n">
        <v>0</v>
      </c>
      <c r="K634" s="50" t="n">
        <v>0</v>
      </c>
      <c r="L634" s="50" t="n">
        <v>0</v>
      </c>
      <c r="M634" s="50" t="n">
        <v>0</v>
      </c>
      <c r="N634" s="50" t="n">
        <v>15.4308</v>
      </c>
      <c r="O634" s="50" t="n">
        <v>0</v>
      </c>
      <c r="P634" s="50" t="n">
        <v>0</v>
      </c>
      <c r="Q634" s="51" t="n">
        <v>15.4308</v>
      </c>
    </row>
    <row r="635" customFormat="false" ht="12.75" hidden="false" customHeight="false" outlineLevel="0" collapsed="false">
      <c r="B635" s="85" t="s">
        <v>34</v>
      </c>
      <c r="C635" s="13" t="n">
        <v>634</v>
      </c>
      <c r="D635" s="50" t="n">
        <v>0</v>
      </c>
      <c r="E635" s="50" t="n">
        <v>0</v>
      </c>
      <c r="F635" s="50" t="n">
        <v>0</v>
      </c>
      <c r="G635" s="50" t="n">
        <v>0</v>
      </c>
      <c r="H635" s="50" t="n">
        <v>0</v>
      </c>
      <c r="I635" s="50" t="n">
        <v>0</v>
      </c>
      <c r="J635" s="50" t="n">
        <v>0</v>
      </c>
      <c r="K635" s="50" t="n">
        <v>0</v>
      </c>
      <c r="L635" s="50" t="n">
        <v>0</v>
      </c>
      <c r="M635" s="50" t="n">
        <v>0</v>
      </c>
      <c r="N635" s="50" t="n">
        <v>0</v>
      </c>
      <c r="O635" s="50" t="n">
        <v>0</v>
      </c>
      <c r="P635" s="50" t="n">
        <v>0</v>
      </c>
      <c r="Q635" s="51" t="n">
        <v>0</v>
      </c>
    </row>
    <row r="636" customFormat="false" ht="12.75" hidden="false" customHeight="false" outlineLevel="0" collapsed="false">
      <c r="B636" s="85" t="s">
        <v>69</v>
      </c>
      <c r="C636" s="13" t="n">
        <v>635</v>
      </c>
      <c r="D636" s="50" t="n">
        <v>0</v>
      </c>
      <c r="E636" s="50" t="n">
        <v>0</v>
      </c>
      <c r="F636" s="50" t="n">
        <v>0</v>
      </c>
      <c r="G636" s="50" t="n">
        <v>0</v>
      </c>
      <c r="H636" s="50" t="n">
        <v>0</v>
      </c>
      <c r="I636" s="50" t="n">
        <v>0</v>
      </c>
      <c r="J636" s="50" t="n">
        <v>0</v>
      </c>
      <c r="K636" s="50" t="n">
        <v>0</v>
      </c>
      <c r="L636" s="50" t="n">
        <v>0</v>
      </c>
      <c r="M636" s="50" t="n">
        <v>0</v>
      </c>
      <c r="N636" s="50" t="n">
        <v>0</v>
      </c>
      <c r="O636" s="50" t="n">
        <v>0</v>
      </c>
      <c r="P636" s="50" t="n">
        <v>0</v>
      </c>
      <c r="Q636" s="51" t="n">
        <v>0</v>
      </c>
    </row>
    <row r="637" customFormat="false" ht="12.75" hidden="false" customHeight="false" outlineLevel="0" collapsed="false">
      <c r="B637" s="85" t="s">
        <v>72</v>
      </c>
      <c r="C637" s="13" t="n">
        <v>636</v>
      </c>
      <c r="D637" s="50" t="n">
        <v>0</v>
      </c>
      <c r="E637" s="50" t="n">
        <v>0</v>
      </c>
      <c r="F637" s="50" t="n">
        <v>0</v>
      </c>
      <c r="G637" s="50" t="n">
        <v>0</v>
      </c>
      <c r="H637" s="50" t="n">
        <v>0</v>
      </c>
      <c r="I637" s="50" t="n">
        <v>0</v>
      </c>
      <c r="J637" s="50" t="n">
        <v>0</v>
      </c>
      <c r="K637" s="50" t="n">
        <v>0</v>
      </c>
      <c r="L637" s="50" t="n">
        <v>0</v>
      </c>
      <c r="M637" s="50" t="n">
        <v>0</v>
      </c>
      <c r="N637" s="50" t="n">
        <v>0</v>
      </c>
      <c r="O637" s="50" t="n">
        <v>0</v>
      </c>
      <c r="P637" s="50" t="n">
        <v>0</v>
      </c>
      <c r="Q637" s="51" t="n">
        <v>0</v>
      </c>
    </row>
    <row r="638" customFormat="false" ht="12.75" hidden="false" customHeight="false" outlineLevel="0" collapsed="false">
      <c r="B638" s="85" t="s">
        <v>31</v>
      </c>
      <c r="C638" s="13" t="n">
        <v>637</v>
      </c>
      <c r="D638" s="50" t="n">
        <v>0</v>
      </c>
      <c r="E638" s="50" t="n">
        <v>0</v>
      </c>
      <c r="F638" s="50" t="n">
        <v>0</v>
      </c>
      <c r="G638" s="50" t="n">
        <v>0</v>
      </c>
      <c r="H638" s="50" t="n">
        <v>0</v>
      </c>
      <c r="I638" s="50" t="n">
        <v>0</v>
      </c>
      <c r="J638" s="50" t="n">
        <v>0</v>
      </c>
      <c r="K638" s="50" t="n">
        <v>0</v>
      </c>
      <c r="L638" s="50" t="n">
        <v>0</v>
      </c>
      <c r="M638" s="50" t="n">
        <v>0</v>
      </c>
      <c r="N638" s="50" t="n">
        <v>0</v>
      </c>
      <c r="O638" s="50" t="n">
        <v>0</v>
      </c>
      <c r="P638" s="50" t="n">
        <v>0</v>
      </c>
      <c r="Q638" s="51" t="n">
        <v>0</v>
      </c>
    </row>
    <row r="639" customFormat="false" ht="12.75" hidden="false" customHeight="false" outlineLevel="0" collapsed="false">
      <c r="B639" s="85" t="s">
        <v>37</v>
      </c>
      <c r="C639" s="13" t="n">
        <v>638</v>
      </c>
      <c r="D639" s="50" t="n">
        <v>0</v>
      </c>
      <c r="E639" s="50" t="n">
        <v>0</v>
      </c>
      <c r="F639" s="50" t="n">
        <v>0</v>
      </c>
      <c r="G639" s="50" t="n">
        <v>0</v>
      </c>
      <c r="H639" s="50" t="n">
        <v>0</v>
      </c>
      <c r="I639" s="50" t="n">
        <v>0</v>
      </c>
      <c r="J639" s="50" t="n">
        <v>0</v>
      </c>
      <c r="K639" s="50" t="n">
        <v>0</v>
      </c>
      <c r="L639" s="50" t="n">
        <v>0</v>
      </c>
      <c r="M639" s="50" t="n">
        <v>0</v>
      </c>
      <c r="N639" s="50" t="n">
        <v>0</v>
      </c>
      <c r="O639" s="50" t="n">
        <v>0</v>
      </c>
      <c r="P639" s="50" t="n">
        <v>0</v>
      </c>
      <c r="Q639" s="51" t="n">
        <v>0</v>
      </c>
    </row>
    <row r="640" customFormat="false" ht="12.75" hidden="false" customHeight="false" outlineLevel="0" collapsed="false">
      <c r="B640" s="85" t="n">
        <v>0</v>
      </c>
      <c r="C640" s="13" t="n">
        <v>639</v>
      </c>
      <c r="D640" s="50" t="n">
        <v>0</v>
      </c>
      <c r="E640" s="50" t="n">
        <v>0</v>
      </c>
      <c r="F640" s="50" t="n">
        <v>0</v>
      </c>
      <c r="G640" s="50" t="n">
        <v>0</v>
      </c>
      <c r="H640" s="50" t="n">
        <v>0</v>
      </c>
      <c r="I640" s="50" t="n">
        <v>0</v>
      </c>
      <c r="J640" s="50" t="n">
        <v>0</v>
      </c>
      <c r="K640" s="50" t="n">
        <v>0</v>
      </c>
      <c r="L640" s="50" t="n">
        <v>0</v>
      </c>
      <c r="M640" s="50" t="n">
        <v>0</v>
      </c>
      <c r="N640" s="50" t="n">
        <v>0</v>
      </c>
      <c r="O640" s="50" t="n">
        <v>0</v>
      </c>
      <c r="P640" s="50" t="n">
        <v>0</v>
      </c>
      <c r="Q640" s="51" t="n">
        <v>0</v>
      </c>
    </row>
    <row r="641" customFormat="false" ht="12.75" hidden="false" customHeight="false" outlineLevel="0" collapsed="false">
      <c r="B641" s="87" t="n">
        <v>0</v>
      </c>
      <c r="C641" s="64" t="n">
        <v>640</v>
      </c>
      <c r="D641" s="54" t="n">
        <v>0</v>
      </c>
      <c r="E641" s="54" t="n">
        <v>0</v>
      </c>
      <c r="F641" s="54" t="n">
        <v>0</v>
      </c>
      <c r="G641" s="54" t="n">
        <v>0</v>
      </c>
      <c r="H641" s="54" t="n">
        <v>0</v>
      </c>
      <c r="I641" s="54" t="n">
        <v>0</v>
      </c>
      <c r="J641" s="54" t="n">
        <v>0</v>
      </c>
      <c r="K641" s="54" t="n">
        <v>0</v>
      </c>
      <c r="L641" s="54" t="n">
        <v>0</v>
      </c>
      <c r="M641" s="54" t="n">
        <v>0</v>
      </c>
      <c r="N641" s="54" t="n">
        <v>0</v>
      </c>
      <c r="O641" s="54" t="n">
        <v>0</v>
      </c>
      <c r="P641" s="54" t="n">
        <v>0</v>
      </c>
      <c r="Q641" s="55" t="n">
        <v>0</v>
      </c>
    </row>
    <row r="642" customFormat="false" ht="12.75" hidden="false" customHeight="false" outlineLevel="0" collapsed="false">
      <c r="A642" s="0" t="n">
        <v>17</v>
      </c>
      <c r="B642" s="57" t="n">
        <v>36924</v>
      </c>
      <c r="C642" s="58" t="n">
        <v>641</v>
      </c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83"/>
    </row>
    <row r="643" customFormat="false" ht="12.75" hidden="false" customHeight="false" outlineLevel="0" collapsed="false">
      <c r="B643" s="61"/>
      <c r="C643" s="13" t="n">
        <v>642</v>
      </c>
      <c r="D643" s="13"/>
      <c r="E643" s="21" t="s">
        <v>5</v>
      </c>
      <c r="F643" s="21" t="s">
        <v>6</v>
      </c>
      <c r="G643" s="21" t="s">
        <v>7</v>
      </c>
      <c r="H643" s="21" t="s">
        <v>8</v>
      </c>
      <c r="I643" s="21" t="s">
        <v>9</v>
      </c>
      <c r="J643" s="21" t="s">
        <v>10</v>
      </c>
      <c r="K643" s="21" t="s">
        <v>11</v>
      </c>
      <c r="L643" s="21" t="s">
        <v>12</v>
      </c>
      <c r="M643" s="21" t="s">
        <v>13</v>
      </c>
      <c r="N643" s="21" t="s">
        <v>14</v>
      </c>
      <c r="O643" s="21" t="n">
        <v>2002</v>
      </c>
      <c r="P643" s="21" t="s">
        <v>15</v>
      </c>
      <c r="Q643" s="84" t="s">
        <v>16</v>
      </c>
    </row>
    <row r="644" customFormat="false" ht="12.75" hidden="false" customHeight="false" outlineLevel="0" collapsed="false">
      <c r="B644" s="85" t="s">
        <v>107</v>
      </c>
      <c r="C644" s="13" t="n">
        <v>643</v>
      </c>
      <c r="D644" s="13" t="s">
        <v>4</v>
      </c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86"/>
    </row>
    <row r="645" customFormat="false" ht="12.75" hidden="false" customHeight="false" outlineLevel="0" collapsed="false">
      <c r="B645" s="85" t="s">
        <v>19</v>
      </c>
      <c r="C645" s="13" t="n">
        <v>644</v>
      </c>
      <c r="D645" s="50" t="n">
        <v>26992035.5775411</v>
      </c>
      <c r="E645" s="50" t="n">
        <v>0</v>
      </c>
      <c r="F645" s="50" t="n">
        <v>-73205.24</v>
      </c>
      <c r="G645" s="50" t="n">
        <v>1253770.11</v>
      </c>
      <c r="H645" s="50" t="n">
        <v>1146721.37</v>
      </c>
      <c r="I645" s="50" t="n">
        <v>400552.5</v>
      </c>
      <c r="J645" s="50" t="n">
        <v>731617.81</v>
      </c>
      <c r="K645" s="50" t="n">
        <v>978546.92</v>
      </c>
      <c r="L645" s="50" t="n">
        <v>485334.56</v>
      </c>
      <c r="M645" s="50" t="n">
        <v>6279827.12</v>
      </c>
      <c r="N645" s="50" t="n">
        <v>11203165.15</v>
      </c>
      <c r="O645" s="50" t="n">
        <v>2767873.79</v>
      </c>
      <c r="P645" s="50" t="n">
        <v>2247765.26</v>
      </c>
      <c r="Q645" s="51" t="n">
        <v>16218804.2</v>
      </c>
    </row>
    <row r="646" customFormat="false" ht="12.75" hidden="false" customHeight="false" outlineLevel="0" collapsed="false">
      <c r="B646" s="85" t="s">
        <v>20</v>
      </c>
      <c r="C646" s="13" t="n">
        <v>645</v>
      </c>
      <c r="D646" s="50" t="n">
        <v>6872024.96825</v>
      </c>
      <c r="E646" s="50" t="n">
        <v>0</v>
      </c>
      <c r="F646" s="50" t="n">
        <v>101673.3</v>
      </c>
      <c r="G646" s="50" t="n">
        <v>164257.85</v>
      </c>
      <c r="H646" s="50" t="n">
        <v>258188.8</v>
      </c>
      <c r="I646" s="50" t="n">
        <v>176587.3</v>
      </c>
      <c r="J646" s="50" t="n">
        <v>217009.85</v>
      </c>
      <c r="K646" s="50" t="n">
        <v>173342.18</v>
      </c>
      <c r="L646" s="50" t="n">
        <v>214105.14</v>
      </c>
      <c r="M646" s="50" t="n">
        <v>1446728.86</v>
      </c>
      <c r="N646" s="50" t="n">
        <v>2751893.28</v>
      </c>
      <c r="O646" s="50" t="n">
        <v>230236.95</v>
      </c>
      <c r="P646" s="50" t="n">
        <v>495568.33</v>
      </c>
      <c r="Q646" s="51" t="n">
        <v>3477698.56</v>
      </c>
    </row>
    <row r="647" customFormat="false" ht="12.75" hidden="false" customHeight="false" outlineLevel="0" collapsed="false">
      <c r="B647" s="85" t="s">
        <v>108</v>
      </c>
      <c r="C647" s="13" t="n">
        <v>646</v>
      </c>
      <c r="D647" s="50" t="n">
        <v>0</v>
      </c>
      <c r="E647" s="50" t="n">
        <v>0</v>
      </c>
      <c r="F647" s="50" t="n">
        <v>0</v>
      </c>
      <c r="G647" s="50" t="n">
        <v>0</v>
      </c>
      <c r="H647" s="50" t="n">
        <v>0</v>
      </c>
      <c r="I647" s="50" t="n">
        <v>0</v>
      </c>
      <c r="J647" s="50" t="n">
        <v>0</v>
      </c>
      <c r="K647" s="50" t="n">
        <v>0</v>
      </c>
      <c r="L647" s="50" t="n">
        <v>0</v>
      </c>
      <c r="M647" s="50" t="n">
        <v>0</v>
      </c>
      <c r="N647" s="50" t="n">
        <v>0</v>
      </c>
      <c r="O647" s="50" t="n">
        <v>0</v>
      </c>
      <c r="P647" s="50" t="n">
        <v>0</v>
      </c>
      <c r="Q647" s="51" t="n">
        <v>0</v>
      </c>
    </row>
    <row r="648" customFormat="false" ht="12.75" hidden="false" customHeight="false" outlineLevel="0" collapsed="false">
      <c r="B648" s="85" t="s">
        <v>25</v>
      </c>
      <c r="C648" s="13" t="n">
        <v>647</v>
      </c>
      <c r="D648" s="50" t="n">
        <v>6669025.77902113</v>
      </c>
      <c r="E648" s="50" t="n">
        <v>0</v>
      </c>
      <c r="F648" s="50" t="n">
        <v>179493.43</v>
      </c>
      <c r="G648" s="50" t="n">
        <v>431226.12</v>
      </c>
      <c r="H648" s="50" t="n">
        <v>140488.22</v>
      </c>
      <c r="I648" s="50" t="n">
        <v>164523.83</v>
      </c>
      <c r="J648" s="50" t="n">
        <v>108622.56</v>
      </c>
      <c r="K648" s="50" t="n">
        <v>-42393.95</v>
      </c>
      <c r="L648" s="50" t="n">
        <v>376640.39</v>
      </c>
      <c r="M648" s="50" t="n">
        <v>1666292.2</v>
      </c>
      <c r="N648" s="50" t="n">
        <v>3024892.8</v>
      </c>
      <c r="O648" s="50" t="n">
        <v>352257.91</v>
      </c>
      <c r="P648" s="50" t="n">
        <v>829100.92</v>
      </c>
      <c r="Q648" s="51" t="n">
        <v>4206251.63</v>
      </c>
    </row>
    <row r="649" customFormat="false" ht="12.75" hidden="false" customHeight="false" outlineLevel="0" collapsed="false">
      <c r="B649" s="85" t="s">
        <v>29</v>
      </c>
      <c r="C649" s="13" t="n">
        <v>648</v>
      </c>
      <c r="D649" s="50" t="n">
        <v>681939.904986238</v>
      </c>
      <c r="E649" s="50" t="n">
        <v>0</v>
      </c>
      <c r="F649" s="50" t="n">
        <v>4369.67</v>
      </c>
      <c r="G649" s="50" t="n">
        <v>0</v>
      </c>
      <c r="H649" s="50" t="n">
        <v>0</v>
      </c>
      <c r="I649" s="50" t="n">
        <v>0</v>
      </c>
      <c r="J649" s="50" t="n">
        <v>0</v>
      </c>
      <c r="K649" s="50" t="n">
        <v>0</v>
      </c>
      <c r="L649" s="50" t="n">
        <v>0</v>
      </c>
      <c r="M649" s="50" t="n">
        <v>0</v>
      </c>
      <c r="N649" s="50" t="n">
        <v>4369.67</v>
      </c>
      <c r="O649" s="50" t="n">
        <v>0</v>
      </c>
      <c r="P649" s="50" t="n">
        <v>0</v>
      </c>
      <c r="Q649" s="51" t="n">
        <v>4369.67</v>
      </c>
    </row>
    <row r="650" customFormat="false" ht="12.75" hidden="false" customHeight="false" outlineLevel="0" collapsed="false">
      <c r="B650" s="85" t="s">
        <v>32</v>
      </c>
      <c r="C650" s="13" t="n">
        <v>649</v>
      </c>
      <c r="D650" s="50" t="n">
        <v>545521.747403699</v>
      </c>
      <c r="E650" s="50" t="n">
        <v>0</v>
      </c>
      <c r="F650" s="50" t="n">
        <v>7373.93</v>
      </c>
      <c r="G650" s="50" t="n">
        <v>78286.73</v>
      </c>
      <c r="H650" s="50" t="n">
        <v>-8267.56</v>
      </c>
      <c r="I650" s="50" t="n">
        <v>0</v>
      </c>
      <c r="J650" s="50" t="n">
        <v>0</v>
      </c>
      <c r="K650" s="50" t="n">
        <v>0</v>
      </c>
      <c r="L650" s="50" t="n">
        <v>0</v>
      </c>
      <c r="M650" s="50" t="n">
        <v>0</v>
      </c>
      <c r="N650" s="50" t="n">
        <v>77393.1</v>
      </c>
      <c r="O650" s="50" t="n">
        <v>0</v>
      </c>
      <c r="P650" s="50" t="n">
        <v>0</v>
      </c>
      <c r="Q650" s="51" t="n">
        <v>77393.1</v>
      </c>
    </row>
    <row r="651" customFormat="false" ht="12.75" hidden="false" customHeight="false" outlineLevel="0" collapsed="false">
      <c r="B651" s="85" t="s">
        <v>35</v>
      </c>
      <c r="C651" s="13" t="n">
        <v>650</v>
      </c>
      <c r="D651" s="50" t="n">
        <v>681939.904986238</v>
      </c>
      <c r="E651" s="50" t="n">
        <v>0</v>
      </c>
      <c r="F651" s="50" t="n">
        <v>30158.73</v>
      </c>
      <c r="G651" s="50" t="n">
        <v>17397.05</v>
      </c>
      <c r="H651" s="50" t="n">
        <v>0</v>
      </c>
      <c r="I651" s="50" t="n">
        <v>0</v>
      </c>
      <c r="J651" s="50" t="n">
        <v>0</v>
      </c>
      <c r="K651" s="50" t="n">
        <v>0</v>
      </c>
      <c r="L651" s="50" t="n">
        <v>0</v>
      </c>
      <c r="M651" s="50" t="n">
        <v>0</v>
      </c>
      <c r="N651" s="50" t="n">
        <v>47555.78</v>
      </c>
      <c r="O651" s="50" t="n">
        <v>0</v>
      </c>
      <c r="P651" s="50" t="n">
        <v>0</v>
      </c>
      <c r="Q651" s="51" t="n">
        <v>47555.78</v>
      </c>
    </row>
    <row r="652" customFormat="false" ht="12.75" hidden="false" customHeight="false" outlineLevel="0" collapsed="false">
      <c r="B652" s="85" t="s">
        <v>38</v>
      </c>
      <c r="C652" s="13" t="n">
        <v>651</v>
      </c>
      <c r="D652" s="50" t="n">
        <v>0</v>
      </c>
      <c r="E652" s="50" t="n">
        <v>0</v>
      </c>
      <c r="F652" s="50" t="n">
        <v>0</v>
      </c>
      <c r="G652" s="50" t="n">
        <v>0</v>
      </c>
      <c r="H652" s="50" t="n">
        <v>0</v>
      </c>
      <c r="I652" s="50" t="n">
        <v>0</v>
      </c>
      <c r="J652" s="50" t="n">
        <v>0</v>
      </c>
      <c r="K652" s="50" t="n">
        <v>0</v>
      </c>
      <c r="L652" s="50" t="n">
        <v>0</v>
      </c>
      <c r="M652" s="50" t="n">
        <v>0</v>
      </c>
      <c r="N652" s="50" t="n">
        <v>0</v>
      </c>
      <c r="O652" s="50" t="n">
        <v>0</v>
      </c>
      <c r="P652" s="50" t="n">
        <v>0</v>
      </c>
      <c r="Q652" s="51" t="n">
        <v>0</v>
      </c>
    </row>
    <row r="653" customFormat="false" ht="12.75" hidden="false" customHeight="false" outlineLevel="0" collapsed="false">
      <c r="B653" s="85" t="s">
        <v>43</v>
      </c>
      <c r="C653" s="13" t="n">
        <v>652</v>
      </c>
      <c r="D653" s="50" t="n">
        <v>4650486.99183089</v>
      </c>
      <c r="E653" s="50" t="n">
        <v>0</v>
      </c>
      <c r="F653" s="50" t="n">
        <v>-216905.74</v>
      </c>
      <c r="G653" s="50" t="n">
        <v>217294.87</v>
      </c>
      <c r="H653" s="50" t="n">
        <v>473247.26</v>
      </c>
      <c r="I653" s="50" t="n">
        <v>-269598.7</v>
      </c>
      <c r="J653" s="50" t="n">
        <v>156155.32</v>
      </c>
      <c r="K653" s="50" t="n">
        <v>122106.29</v>
      </c>
      <c r="L653" s="50" t="n">
        <v>-156561.99</v>
      </c>
      <c r="M653" s="50" t="n">
        <v>1246367.85</v>
      </c>
      <c r="N653" s="50" t="n">
        <v>1572105.16</v>
      </c>
      <c r="O653" s="50" t="n">
        <v>719802.55</v>
      </c>
      <c r="P653" s="50" t="n">
        <v>-1880921.18</v>
      </c>
      <c r="Q653" s="51" t="n">
        <v>410986.53</v>
      </c>
    </row>
    <row r="654" customFormat="false" ht="12.75" hidden="false" customHeight="false" outlineLevel="0" collapsed="false">
      <c r="B654" s="85" t="s">
        <v>47</v>
      </c>
      <c r="C654" s="13" t="n">
        <v>653</v>
      </c>
      <c r="D654" s="50" t="n">
        <v>1207902.52105292</v>
      </c>
      <c r="E654" s="50" t="n">
        <v>0</v>
      </c>
      <c r="F654" s="50" t="n">
        <v>-76261.49</v>
      </c>
      <c r="G654" s="50" t="n">
        <v>226161.65</v>
      </c>
      <c r="H654" s="50" t="n">
        <v>112645.56</v>
      </c>
      <c r="I654" s="50" t="n">
        <v>-17247</v>
      </c>
      <c r="J654" s="50" t="n">
        <v>73812.68</v>
      </c>
      <c r="K654" s="50" t="n">
        <v>53408.24</v>
      </c>
      <c r="L654" s="50" t="n">
        <v>-915.56</v>
      </c>
      <c r="M654" s="50" t="n">
        <v>244714.43</v>
      </c>
      <c r="N654" s="50" t="n">
        <v>616318.51</v>
      </c>
      <c r="O654" s="50" t="n">
        <v>46899.56</v>
      </c>
      <c r="P654" s="50" t="n">
        <v>653293.06</v>
      </c>
      <c r="Q654" s="51" t="n">
        <v>1316511.13</v>
      </c>
    </row>
    <row r="655" customFormat="false" ht="12.75" hidden="false" customHeight="false" outlineLevel="0" collapsed="false">
      <c r="B655" s="85" t="s">
        <v>50</v>
      </c>
      <c r="C655" s="13" t="n">
        <v>654</v>
      </c>
      <c r="D655" s="50" t="n">
        <v>0</v>
      </c>
      <c r="E655" s="50" t="n">
        <v>0</v>
      </c>
      <c r="F655" s="50" t="n">
        <v>34254.06</v>
      </c>
      <c r="G655" s="50" t="n">
        <v>-52261.93</v>
      </c>
      <c r="H655" s="50" t="n">
        <v>33131.72</v>
      </c>
      <c r="I655" s="50" t="n">
        <v>34557</v>
      </c>
      <c r="J655" s="50" t="n">
        <v>0</v>
      </c>
      <c r="K655" s="50" t="n">
        <v>102550.17</v>
      </c>
      <c r="L655" s="50" t="n">
        <v>29357.94</v>
      </c>
      <c r="M655" s="50" t="n">
        <v>147084.74</v>
      </c>
      <c r="N655" s="50" t="n">
        <v>328673.7</v>
      </c>
      <c r="O655" s="50" t="n">
        <v>431007</v>
      </c>
      <c r="P655" s="50" t="n">
        <v>-178946.75</v>
      </c>
      <c r="Q655" s="51" t="n">
        <v>580733.95</v>
      </c>
    </row>
    <row r="656" customFormat="false" ht="12.75" hidden="false" customHeight="false" outlineLevel="0" collapsed="false">
      <c r="B656" s="85" t="s">
        <v>53</v>
      </c>
      <c r="C656" s="13" t="n">
        <v>655</v>
      </c>
      <c r="D656" s="50" t="n">
        <v>440086.138981211</v>
      </c>
      <c r="E656" s="50" t="n">
        <v>0</v>
      </c>
      <c r="F656" s="50" t="n">
        <v>-51635.39</v>
      </c>
      <c r="G656" s="50" t="n">
        <v>0</v>
      </c>
      <c r="H656" s="50" t="n">
        <v>0</v>
      </c>
      <c r="I656" s="50" t="n">
        <v>0</v>
      </c>
      <c r="J656" s="50" t="n">
        <v>0</v>
      </c>
      <c r="K656" s="50" t="n">
        <v>0</v>
      </c>
      <c r="L656" s="50" t="n">
        <v>0</v>
      </c>
      <c r="M656" s="50" t="n">
        <v>0</v>
      </c>
      <c r="N656" s="50" t="n">
        <v>-51635.39</v>
      </c>
      <c r="O656" s="50" t="n">
        <v>0</v>
      </c>
      <c r="P656" s="50" t="n">
        <v>0</v>
      </c>
      <c r="Q656" s="51" t="n">
        <v>-51635.39</v>
      </c>
    </row>
    <row r="657" customFormat="false" ht="12.75" hidden="false" customHeight="false" outlineLevel="0" collapsed="false">
      <c r="B657" s="85" t="s">
        <v>56</v>
      </c>
      <c r="C657" s="13" t="n">
        <v>656</v>
      </c>
      <c r="D657" s="50" t="n">
        <v>233540.912332457</v>
      </c>
      <c r="E657" s="50" t="n">
        <v>0</v>
      </c>
      <c r="F657" s="50" t="n">
        <v>24097.56</v>
      </c>
      <c r="G657" s="50" t="n">
        <v>-52191.15</v>
      </c>
      <c r="H657" s="50" t="n">
        <v>0</v>
      </c>
      <c r="I657" s="50" t="n">
        <v>0</v>
      </c>
      <c r="J657" s="50" t="n">
        <v>0</v>
      </c>
      <c r="K657" s="50" t="n">
        <v>0</v>
      </c>
      <c r="L657" s="50" t="n">
        <v>0</v>
      </c>
      <c r="M657" s="50" t="n">
        <v>0</v>
      </c>
      <c r="N657" s="50" t="n">
        <v>-28093.59</v>
      </c>
      <c r="O657" s="50" t="n">
        <v>0</v>
      </c>
      <c r="P657" s="50" t="n">
        <v>0</v>
      </c>
      <c r="Q657" s="51" t="n">
        <v>-28093.59</v>
      </c>
    </row>
    <row r="658" customFormat="false" ht="12.75" hidden="false" customHeight="false" outlineLevel="0" collapsed="false">
      <c r="B658" s="85" t="s">
        <v>59</v>
      </c>
      <c r="C658" s="13" t="n">
        <v>657</v>
      </c>
      <c r="D658" s="50" t="n">
        <v>79394.2871894056</v>
      </c>
      <c r="E658" s="50" t="n">
        <v>0</v>
      </c>
      <c r="F658" s="50" t="n">
        <v>-10347.38</v>
      </c>
      <c r="G658" s="50" t="n">
        <v>0</v>
      </c>
      <c r="H658" s="50" t="n">
        <v>0</v>
      </c>
      <c r="I658" s="50" t="n">
        <v>0</v>
      </c>
      <c r="J658" s="50" t="n">
        <v>0</v>
      </c>
      <c r="K658" s="50" t="n">
        <v>0</v>
      </c>
      <c r="L658" s="50" t="n">
        <v>0</v>
      </c>
      <c r="M658" s="50" t="n">
        <v>0</v>
      </c>
      <c r="N658" s="50" t="n">
        <v>-10347.38</v>
      </c>
      <c r="O658" s="50" t="n">
        <v>0</v>
      </c>
      <c r="P658" s="50" t="n">
        <v>0</v>
      </c>
      <c r="Q658" s="51" t="n">
        <v>-10347.38</v>
      </c>
    </row>
    <row r="659" customFormat="false" ht="12.75" hidden="false" customHeight="false" outlineLevel="0" collapsed="false">
      <c r="B659" s="85" t="s">
        <v>109</v>
      </c>
      <c r="C659" s="13" t="n">
        <v>658</v>
      </c>
      <c r="D659" s="50" t="n">
        <v>0</v>
      </c>
      <c r="E659" s="50" t="n">
        <v>0</v>
      </c>
      <c r="F659" s="50" t="n">
        <v>0</v>
      </c>
      <c r="G659" s="50" t="n">
        <v>0</v>
      </c>
      <c r="H659" s="50" t="n">
        <v>0</v>
      </c>
      <c r="I659" s="50" t="n">
        <v>0</v>
      </c>
      <c r="J659" s="50" t="n">
        <v>0</v>
      </c>
      <c r="K659" s="50" t="n">
        <v>0</v>
      </c>
      <c r="L659" s="50" t="n">
        <v>0</v>
      </c>
      <c r="M659" s="50" t="n">
        <v>0</v>
      </c>
      <c r="N659" s="50" t="n">
        <v>0</v>
      </c>
      <c r="O659" s="50" t="n">
        <v>0</v>
      </c>
      <c r="P659" s="50" t="n">
        <v>0</v>
      </c>
      <c r="Q659" s="51" t="n">
        <v>0</v>
      </c>
    </row>
    <row r="660" customFormat="false" ht="12.75" hidden="false" customHeight="false" outlineLevel="0" collapsed="false">
      <c r="B660" s="85" t="s">
        <v>64</v>
      </c>
      <c r="C660" s="13" t="n">
        <v>659</v>
      </c>
      <c r="D660" s="50" t="n">
        <v>8546592.03161879</v>
      </c>
      <c r="E660" s="50" t="n">
        <v>0</v>
      </c>
      <c r="F660" s="50" t="n">
        <v>-52995.68</v>
      </c>
      <c r="G660" s="50" t="n">
        <v>176441.1</v>
      </c>
      <c r="H660" s="50" t="n">
        <v>58494.37</v>
      </c>
      <c r="I660" s="50" t="n">
        <v>195974.25</v>
      </c>
      <c r="J660" s="50" t="n">
        <v>117849.64</v>
      </c>
      <c r="K660" s="50" t="n">
        <v>328475.38</v>
      </c>
      <c r="L660" s="50" t="n">
        <v>2325.18</v>
      </c>
      <c r="M660" s="50" t="n">
        <v>1185309.71</v>
      </c>
      <c r="N660" s="50" t="n">
        <v>2011873.95</v>
      </c>
      <c r="O660" s="50" t="n">
        <v>363086.27</v>
      </c>
      <c r="P660" s="50" t="n">
        <v>1838185.04</v>
      </c>
      <c r="Q660" s="51" t="n">
        <v>4213145.26</v>
      </c>
    </row>
    <row r="661" customFormat="false" ht="12.75" hidden="false" customHeight="false" outlineLevel="0" collapsed="false">
      <c r="B661" s="85" t="s">
        <v>67</v>
      </c>
      <c r="C661" s="13" t="n">
        <v>660</v>
      </c>
      <c r="D661" s="50" t="n">
        <v>55021.0046887052</v>
      </c>
      <c r="E661" s="50" t="n">
        <v>0</v>
      </c>
      <c r="F661" s="50" t="n">
        <v>-3177.56</v>
      </c>
      <c r="G661" s="50" t="n">
        <v>0</v>
      </c>
      <c r="H661" s="50" t="n">
        <v>0</v>
      </c>
      <c r="I661" s="50" t="n">
        <v>0</v>
      </c>
      <c r="J661" s="50" t="n">
        <v>0</v>
      </c>
      <c r="K661" s="50" t="n">
        <v>0</v>
      </c>
      <c r="L661" s="50" t="n">
        <v>0</v>
      </c>
      <c r="M661" s="50" t="n">
        <v>0</v>
      </c>
      <c r="N661" s="50" t="n">
        <v>-3177.56</v>
      </c>
      <c r="O661" s="50" t="n">
        <v>0</v>
      </c>
      <c r="P661" s="50" t="n">
        <v>0</v>
      </c>
      <c r="Q661" s="51" t="n">
        <v>-3177.56</v>
      </c>
    </row>
    <row r="662" customFormat="false" ht="12.75" hidden="false" customHeight="false" outlineLevel="0" collapsed="false">
      <c r="B662" s="85" t="s">
        <v>70</v>
      </c>
      <c r="C662" s="13" t="n">
        <v>661</v>
      </c>
      <c r="D662" s="50" t="n">
        <v>499163.311890847</v>
      </c>
      <c r="E662" s="50" t="n">
        <v>0</v>
      </c>
      <c r="F662" s="50" t="n">
        <v>20654.15</v>
      </c>
      <c r="G662" s="50" t="n">
        <v>34794.1</v>
      </c>
      <c r="H662" s="50" t="n">
        <v>0</v>
      </c>
      <c r="I662" s="50" t="n">
        <v>0</v>
      </c>
      <c r="J662" s="50" t="n">
        <v>0</v>
      </c>
      <c r="K662" s="50" t="n">
        <v>0</v>
      </c>
      <c r="L662" s="50" t="n">
        <v>0</v>
      </c>
      <c r="M662" s="50" t="n">
        <v>0</v>
      </c>
      <c r="N662" s="50" t="n">
        <v>55448.25</v>
      </c>
      <c r="O662" s="50" t="n">
        <v>0</v>
      </c>
      <c r="P662" s="50" t="n">
        <v>0</v>
      </c>
      <c r="Q662" s="51" t="n">
        <v>55448.25</v>
      </c>
    </row>
    <row r="663" customFormat="false" ht="12.75" hidden="false" customHeight="false" outlineLevel="0" collapsed="false">
      <c r="B663" s="85" t="s">
        <v>75</v>
      </c>
      <c r="C663" s="13" t="n">
        <v>662</v>
      </c>
      <c r="D663" s="50" t="n">
        <v>3801052.62564724</v>
      </c>
      <c r="E663" s="50" t="n">
        <v>0</v>
      </c>
      <c r="F663" s="50" t="n">
        <v>-19616.69</v>
      </c>
      <c r="G663" s="50" t="n">
        <v>12363.72</v>
      </c>
      <c r="H663" s="50" t="n">
        <v>78793</v>
      </c>
      <c r="I663" s="50" t="n">
        <v>115755.82</v>
      </c>
      <c r="J663" s="50" t="n">
        <v>58167.76</v>
      </c>
      <c r="K663" s="50" t="n">
        <v>241058.61</v>
      </c>
      <c r="L663" s="50" t="n">
        <v>20383.46</v>
      </c>
      <c r="M663" s="50" t="n">
        <v>343329.33</v>
      </c>
      <c r="N663" s="50" t="n">
        <v>850235.01</v>
      </c>
      <c r="O663" s="50" t="n">
        <v>624583.55</v>
      </c>
      <c r="P663" s="50" t="n">
        <v>491485.84</v>
      </c>
      <c r="Q663" s="51" t="n">
        <v>1966304.4</v>
      </c>
    </row>
    <row r="664" customFormat="false" ht="12.75" hidden="false" customHeight="false" outlineLevel="0" collapsed="false">
      <c r="B664" s="85" t="s">
        <v>78</v>
      </c>
      <c r="C664" s="13" t="n">
        <v>663</v>
      </c>
      <c r="D664" s="50" t="n">
        <v>315549.518455524</v>
      </c>
      <c r="E664" s="50" t="n">
        <v>0</v>
      </c>
      <c r="F664" s="50" t="n">
        <v>-44340.14</v>
      </c>
      <c r="G664" s="50" t="n">
        <v>0</v>
      </c>
      <c r="H664" s="50" t="n">
        <v>0</v>
      </c>
      <c r="I664" s="50" t="n">
        <v>0</v>
      </c>
      <c r="J664" s="50" t="n">
        <v>0</v>
      </c>
      <c r="K664" s="50" t="n">
        <v>0</v>
      </c>
      <c r="L664" s="50" t="n">
        <v>0</v>
      </c>
      <c r="M664" s="50" t="n">
        <v>0</v>
      </c>
      <c r="N664" s="50" t="n">
        <v>-44340.14</v>
      </c>
      <c r="O664" s="50" t="n">
        <v>0</v>
      </c>
      <c r="P664" s="50" t="n">
        <v>0</v>
      </c>
      <c r="Q664" s="51" t="n">
        <v>-44340.14</v>
      </c>
    </row>
    <row r="665" customFormat="false" ht="12.75" hidden="false" customHeight="false" outlineLevel="0" collapsed="false">
      <c r="B665" s="85"/>
      <c r="C665" s="13" t="n">
        <v>664</v>
      </c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1"/>
    </row>
    <row r="666" customFormat="false" ht="12.75" hidden="false" customHeight="false" outlineLevel="0" collapsed="false">
      <c r="B666" s="85" t="s">
        <v>83</v>
      </c>
      <c r="C666" s="13" t="n">
        <v>665</v>
      </c>
      <c r="D666" s="50" t="s">
        <v>4</v>
      </c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1"/>
    </row>
    <row r="667" customFormat="false" ht="12.75" hidden="false" customHeight="false" outlineLevel="0" collapsed="false">
      <c r="B667" s="85" t="s">
        <v>22</v>
      </c>
      <c r="C667" s="13" t="n">
        <v>666</v>
      </c>
      <c r="D667" s="50" t="n">
        <v>0</v>
      </c>
      <c r="E667" s="50" t="n">
        <v>0</v>
      </c>
      <c r="F667" s="50" t="n">
        <v>-9.24243197001306</v>
      </c>
      <c r="G667" s="50" t="n">
        <v>-128.777009954864</v>
      </c>
      <c r="H667" s="50" t="n">
        <v>-6.70190548779075</v>
      </c>
      <c r="I667" s="50" t="n">
        <v>46.7367626549802</v>
      </c>
      <c r="J667" s="50" t="n">
        <v>10.1155508870362</v>
      </c>
      <c r="K667" s="50" t="n">
        <v>-7.07952792764232</v>
      </c>
      <c r="L667" s="50" t="n">
        <v>40.8328305475791</v>
      </c>
      <c r="M667" s="50" t="n">
        <v>71.5343272768372</v>
      </c>
      <c r="N667" s="50" t="n">
        <v>17.4185960261227</v>
      </c>
      <c r="O667" s="50" t="n">
        <v>-214.793001906324</v>
      </c>
      <c r="P667" s="50" t="n">
        <v>-1523.27810431146</v>
      </c>
      <c r="Q667" s="51" t="n">
        <v>-1720.65251019166</v>
      </c>
    </row>
    <row r="668" customFormat="false" ht="12.75" hidden="false" customHeight="false" outlineLevel="0" collapsed="false">
      <c r="B668" s="85" t="s">
        <v>27</v>
      </c>
      <c r="C668" s="13" t="n">
        <v>667</v>
      </c>
      <c r="D668" s="50" t="n">
        <v>0</v>
      </c>
      <c r="E668" s="50" t="n">
        <v>0</v>
      </c>
      <c r="F668" s="50" t="n">
        <v>0</v>
      </c>
      <c r="G668" s="50" t="n">
        <v>-261.084829</v>
      </c>
      <c r="H668" s="50" t="n">
        <v>-30.878369</v>
      </c>
      <c r="I668" s="50" t="n">
        <v>-38.138854</v>
      </c>
      <c r="J668" s="50" t="n">
        <v>-22.242053</v>
      </c>
      <c r="K668" s="50" t="n">
        <v>-44.187317</v>
      </c>
      <c r="L668" s="50" t="n">
        <v>-29.73035</v>
      </c>
      <c r="M668" s="50" t="n">
        <v>150.848546</v>
      </c>
      <c r="N668" s="50" t="n">
        <v>-275.413226</v>
      </c>
      <c r="O668" s="50" t="n">
        <v>80.826912</v>
      </c>
      <c r="P668" s="50" t="n">
        <v>-599.984253</v>
      </c>
      <c r="Q668" s="51" t="n">
        <v>-794.570567</v>
      </c>
    </row>
    <row r="669" customFormat="false" ht="12.75" hidden="false" customHeight="false" outlineLevel="0" collapsed="false">
      <c r="B669" s="85" t="s">
        <v>77</v>
      </c>
      <c r="C669" s="13" t="n">
        <v>668</v>
      </c>
      <c r="D669" s="50" t="n">
        <v>0</v>
      </c>
      <c r="E669" s="50" t="n">
        <v>0</v>
      </c>
      <c r="F669" s="50" t="n">
        <v>22.5998539626514</v>
      </c>
      <c r="G669" s="50" t="n">
        <v>31.0405778425496</v>
      </c>
      <c r="H669" s="50" t="n">
        <v>-38.587461203466</v>
      </c>
      <c r="I669" s="50" t="n">
        <v>15.9401854587579</v>
      </c>
      <c r="J669" s="50" t="n">
        <v>-28.3717103029495</v>
      </c>
      <c r="K669" s="50" t="n">
        <v>-4.38105646076531</v>
      </c>
      <c r="L669" s="50" t="n">
        <v>-15.8593998241911</v>
      </c>
      <c r="M669" s="50" t="n">
        <v>-23.905095355457</v>
      </c>
      <c r="N669" s="50" t="n">
        <v>-41.5241058828701</v>
      </c>
      <c r="O669" s="50" t="n">
        <v>163.281432124095</v>
      </c>
      <c r="P669" s="50" t="n">
        <v>-433.087783536166</v>
      </c>
      <c r="Q669" s="51" t="n">
        <v>-311.330457294941</v>
      </c>
    </row>
    <row r="670" customFormat="false" ht="12.75" hidden="false" customHeight="false" outlineLevel="0" collapsed="false">
      <c r="B670" s="85" t="s">
        <v>66</v>
      </c>
      <c r="C670" s="13" t="n">
        <v>669</v>
      </c>
      <c r="D670" s="50" t="n">
        <v>0</v>
      </c>
      <c r="E670" s="50" t="n">
        <v>0</v>
      </c>
      <c r="F670" s="50" t="n">
        <v>0</v>
      </c>
      <c r="G670" s="50" t="n">
        <v>-175.180016</v>
      </c>
      <c r="H670" s="50" t="n">
        <v>-179.753059</v>
      </c>
      <c r="I670" s="50" t="n">
        <v>-105.704072</v>
      </c>
      <c r="J670" s="50" t="n">
        <v>-4.778513</v>
      </c>
      <c r="K670" s="50" t="n">
        <v>150.120965</v>
      </c>
      <c r="L670" s="50" t="n">
        <v>-79.413685</v>
      </c>
      <c r="M670" s="50" t="n">
        <v>108.703801</v>
      </c>
      <c r="N670" s="50" t="n">
        <v>-286.004579</v>
      </c>
      <c r="O670" s="50" t="n">
        <v>83.799358</v>
      </c>
      <c r="P670" s="50" t="n">
        <v>0</v>
      </c>
      <c r="Q670" s="51" t="n">
        <v>-202.205221</v>
      </c>
    </row>
    <row r="671" customFormat="false" ht="12.75" hidden="false" customHeight="false" outlineLevel="0" collapsed="false">
      <c r="B671" s="85" t="s">
        <v>45</v>
      </c>
      <c r="C671" s="13" t="n">
        <v>670</v>
      </c>
      <c r="D671" s="50" t="n">
        <v>0</v>
      </c>
      <c r="E671" s="50" t="n">
        <v>0</v>
      </c>
      <c r="F671" s="50" t="n">
        <v>0</v>
      </c>
      <c r="G671" s="50" t="n">
        <v>-95.352552</v>
      </c>
      <c r="H671" s="50" t="n">
        <v>4.956034</v>
      </c>
      <c r="I671" s="50" t="n">
        <v>1.480373</v>
      </c>
      <c r="J671" s="50" t="n">
        <v>4.91283</v>
      </c>
      <c r="K671" s="50" t="n">
        <v>9.763471</v>
      </c>
      <c r="L671" s="50" t="n">
        <v>4.850846</v>
      </c>
      <c r="M671" s="50" t="n">
        <v>29.076577</v>
      </c>
      <c r="N671" s="50" t="n">
        <v>-40.312421</v>
      </c>
      <c r="O671" s="50" t="n">
        <v>35.98722</v>
      </c>
      <c r="P671" s="50" t="n">
        <v>-158.790165</v>
      </c>
      <c r="Q671" s="51" t="n">
        <v>-163.115366</v>
      </c>
    </row>
    <row r="672" customFormat="false" ht="12.75" hidden="false" customHeight="false" outlineLevel="0" collapsed="false">
      <c r="B672" s="85" t="s">
        <v>52</v>
      </c>
      <c r="C672" s="13" t="n">
        <v>671</v>
      </c>
      <c r="D672" s="50" t="n">
        <v>0</v>
      </c>
      <c r="E672" s="50" t="n">
        <v>0</v>
      </c>
      <c r="F672" s="50" t="n">
        <v>0</v>
      </c>
      <c r="G672" s="50" t="n">
        <v>0</v>
      </c>
      <c r="H672" s="50" t="n">
        <v>0</v>
      </c>
      <c r="I672" s="50" t="n">
        <v>0</v>
      </c>
      <c r="J672" s="50" t="n">
        <v>0</v>
      </c>
      <c r="K672" s="50" t="n">
        <v>0</v>
      </c>
      <c r="L672" s="50" t="n">
        <v>0</v>
      </c>
      <c r="M672" s="50" t="n">
        <v>0</v>
      </c>
      <c r="N672" s="50" t="n">
        <v>0</v>
      </c>
      <c r="O672" s="50" t="n">
        <v>0</v>
      </c>
      <c r="P672" s="50" t="n">
        <v>0</v>
      </c>
      <c r="Q672" s="51" t="n">
        <v>0</v>
      </c>
    </row>
    <row r="673" customFormat="false" ht="12.75" hidden="false" customHeight="false" outlineLevel="0" collapsed="false">
      <c r="B673" s="85" t="s">
        <v>80</v>
      </c>
      <c r="C673" s="13" t="n">
        <v>672</v>
      </c>
      <c r="D673" s="50" t="n">
        <v>0</v>
      </c>
      <c r="E673" s="50" t="n">
        <v>0</v>
      </c>
      <c r="F673" s="50" t="n">
        <v>0</v>
      </c>
      <c r="G673" s="50" t="n">
        <v>0</v>
      </c>
      <c r="H673" s="50" t="n">
        <v>0</v>
      </c>
      <c r="I673" s="50" t="n">
        <v>0</v>
      </c>
      <c r="J673" s="50" t="n">
        <v>0</v>
      </c>
      <c r="K673" s="50" t="n">
        <v>0</v>
      </c>
      <c r="L673" s="50" t="n">
        <v>0</v>
      </c>
      <c r="M673" s="50" t="n">
        <v>0</v>
      </c>
      <c r="N673" s="50" t="n">
        <v>0</v>
      </c>
      <c r="O673" s="50" t="n">
        <v>0</v>
      </c>
      <c r="P673" s="50" t="n">
        <v>0</v>
      </c>
      <c r="Q673" s="51" t="n">
        <v>0</v>
      </c>
    </row>
    <row r="674" customFormat="false" ht="12.75" hidden="false" customHeight="false" outlineLevel="0" collapsed="false">
      <c r="B674" s="85" t="s">
        <v>49</v>
      </c>
      <c r="C674" s="13" t="n">
        <v>673</v>
      </c>
      <c r="D674" s="50" t="n">
        <v>0</v>
      </c>
      <c r="E674" s="50" t="n">
        <v>0</v>
      </c>
      <c r="F674" s="50" t="n">
        <v>0</v>
      </c>
      <c r="G674" s="50" t="n">
        <v>0</v>
      </c>
      <c r="H674" s="50" t="n">
        <v>0</v>
      </c>
      <c r="I674" s="50" t="n">
        <v>0</v>
      </c>
      <c r="J674" s="50" t="n">
        <v>0</v>
      </c>
      <c r="K674" s="50" t="n">
        <v>0</v>
      </c>
      <c r="L674" s="50" t="n">
        <v>0</v>
      </c>
      <c r="M674" s="50" t="n">
        <v>0</v>
      </c>
      <c r="N674" s="50" t="n">
        <v>0</v>
      </c>
      <c r="O674" s="50" t="n">
        <v>0</v>
      </c>
      <c r="P674" s="50" t="n">
        <v>0</v>
      </c>
      <c r="Q674" s="51" t="n">
        <v>0</v>
      </c>
    </row>
    <row r="675" customFormat="false" ht="12.75" hidden="false" customHeight="false" outlineLevel="0" collapsed="false">
      <c r="B675" s="85" t="s">
        <v>34</v>
      </c>
      <c r="C675" s="13" t="n">
        <v>674</v>
      </c>
      <c r="D675" s="50" t="n">
        <v>0</v>
      </c>
      <c r="E675" s="50" t="n">
        <v>0</v>
      </c>
      <c r="F675" s="50" t="n">
        <v>0</v>
      </c>
      <c r="G675" s="50" t="n">
        <v>0</v>
      </c>
      <c r="H675" s="50" t="n">
        <v>0</v>
      </c>
      <c r="I675" s="50" t="n">
        <v>0</v>
      </c>
      <c r="J675" s="50" t="n">
        <v>0</v>
      </c>
      <c r="K675" s="50" t="n">
        <v>0</v>
      </c>
      <c r="L675" s="50" t="n">
        <v>0</v>
      </c>
      <c r="M675" s="50" t="n">
        <v>0</v>
      </c>
      <c r="N675" s="50" t="n">
        <v>0</v>
      </c>
      <c r="O675" s="50" t="n">
        <v>0</v>
      </c>
      <c r="P675" s="50" t="n">
        <v>0</v>
      </c>
      <c r="Q675" s="51" t="n">
        <v>0</v>
      </c>
    </row>
    <row r="676" customFormat="false" ht="12.75" hidden="false" customHeight="false" outlineLevel="0" collapsed="false">
      <c r="B676" s="85" t="s">
        <v>69</v>
      </c>
      <c r="C676" s="13" t="n">
        <v>675</v>
      </c>
      <c r="D676" s="50" t="n">
        <v>0</v>
      </c>
      <c r="E676" s="50" t="n">
        <v>0</v>
      </c>
      <c r="F676" s="50" t="n">
        <v>0</v>
      </c>
      <c r="G676" s="50" t="n">
        <v>0</v>
      </c>
      <c r="H676" s="50" t="n">
        <v>0</v>
      </c>
      <c r="I676" s="50" t="n">
        <v>0</v>
      </c>
      <c r="J676" s="50" t="n">
        <v>0</v>
      </c>
      <c r="K676" s="50" t="n">
        <v>0</v>
      </c>
      <c r="L676" s="50" t="n">
        <v>0</v>
      </c>
      <c r="M676" s="50" t="n">
        <v>0</v>
      </c>
      <c r="N676" s="50" t="n">
        <v>0</v>
      </c>
      <c r="O676" s="50" t="n">
        <v>0</v>
      </c>
      <c r="P676" s="50" t="n">
        <v>0</v>
      </c>
      <c r="Q676" s="51" t="n">
        <v>0</v>
      </c>
    </row>
    <row r="677" customFormat="false" ht="12.75" hidden="false" customHeight="false" outlineLevel="0" collapsed="false">
      <c r="B677" s="85" t="s">
        <v>72</v>
      </c>
      <c r="C677" s="13" t="n">
        <v>676</v>
      </c>
      <c r="D677" s="50" t="n">
        <v>0</v>
      </c>
      <c r="E677" s="50" t="n">
        <v>0</v>
      </c>
      <c r="F677" s="50" t="n">
        <v>0</v>
      </c>
      <c r="G677" s="50" t="n">
        <v>0</v>
      </c>
      <c r="H677" s="50" t="n">
        <v>0</v>
      </c>
      <c r="I677" s="50" t="n">
        <v>0</v>
      </c>
      <c r="J677" s="50" t="n">
        <v>0</v>
      </c>
      <c r="K677" s="50" t="n">
        <v>0</v>
      </c>
      <c r="L677" s="50" t="n">
        <v>0</v>
      </c>
      <c r="M677" s="50" t="n">
        <v>0</v>
      </c>
      <c r="N677" s="50" t="n">
        <v>0</v>
      </c>
      <c r="O677" s="50" t="n">
        <v>0</v>
      </c>
      <c r="P677" s="50" t="n">
        <v>0</v>
      </c>
      <c r="Q677" s="51" t="n">
        <v>0</v>
      </c>
    </row>
    <row r="678" customFormat="false" ht="12.75" hidden="false" customHeight="false" outlineLevel="0" collapsed="false">
      <c r="B678" s="85" t="s">
        <v>31</v>
      </c>
      <c r="C678" s="13" t="n">
        <v>677</v>
      </c>
      <c r="D678" s="50" t="n">
        <v>0</v>
      </c>
      <c r="E678" s="50" t="n">
        <v>0</v>
      </c>
      <c r="F678" s="50" t="n">
        <v>0</v>
      </c>
      <c r="G678" s="50" t="n">
        <v>0</v>
      </c>
      <c r="H678" s="50" t="n">
        <v>0</v>
      </c>
      <c r="I678" s="50" t="n">
        <v>0</v>
      </c>
      <c r="J678" s="50" t="n">
        <v>0</v>
      </c>
      <c r="K678" s="50" t="n">
        <v>0</v>
      </c>
      <c r="L678" s="50" t="n">
        <v>0</v>
      </c>
      <c r="M678" s="50" t="n">
        <v>0</v>
      </c>
      <c r="N678" s="50" t="n">
        <v>0</v>
      </c>
      <c r="O678" s="50" t="n">
        <v>0</v>
      </c>
      <c r="P678" s="50" t="n">
        <v>0</v>
      </c>
      <c r="Q678" s="51" t="n">
        <v>0</v>
      </c>
    </row>
    <row r="679" customFormat="false" ht="12.75" hidden="false" customHeight="false" outlineLevel="0" collapsed="false">
      <c r="B679" s="85" t="s">
        <v>37</v>
      </c>
      <c r="C679" s="13" t="n">
        <v>678</v>
      </c>
      <c r="D679" s="50" t="n">
        <v>0</v>
      </c>
      <c r="E679" s="50" t="n">
        <v>0</v>
      </c>
      <c r="F679" s="50" t="n">
        <v>0</v>
      </c>
      <c r="G679" s="50" t="n">
        <v>0</v>
      </c>
      <c r="H679" s="50" t="n">
        <v>0</v>
      </c>
      <c r="I679" s="50" t="n">
        <v>0</v>
      </c>
      <c r="J679" s="50" t="n">
        <v>0</v>
      </c>
      <c r="K679" s="50" t="n">
        <v>0</v>
      </c>
      <c r="L679" s="50" t="n">
        <v>0</v>
      </c>
      <c r="M679" s="50" t="n">
        <v>0</v>
      </c>
      <c r="N679" s="50" t="n">
        <v>0</v>
      </c>
      <c r="O679" s="50" t="n">
        <v>0</v>
      </c>
      <c r="P679" s="50" t="n">
        <v>0</v>
      </c>
      <c r="Q679" s="51" t="n">
        <v>0</v>
      </c>
    </row>
    <row r="680" customFormat="false" ht="12.75" hidden="false" customHeight="false" outlineLevel="0" collapsed="false">
      <c r="B680" s="85" t="n">
        <v>0</v>
      </c>
      <c r="C680" s="13" t="n">
        <v>679</v>
      </c>
      <c r="D680" s="50" t="n">
        <v>0</v>
      </c>
      <c r="E680" s="50" t="n">
        <v>0</v>
      </c>
      <c r="F680" s="50" t="n">
        <v>0</v>
      </c>
      <c r="G680" s="50" t="n">
        <v>0</v>
      </c>
      <c r="H680" s="50" t="n">
        <v>0</v>
      </c>
      <c r="I680" s="50" t="n">
        <v>0</v>
      </c>
      <c r="J680" s="50" t="n">
        <v>0</v>
      </c>
      <c r="K680" s="50" t="n">
        <v>0</v>
      </c>
      <c r="L680" s="50" t="n">
        <v>0</v>
      </c>
      <c r="M680" s="50" t="n">
        <v>0</v>
      </c>
      <c r="N680" s="50" t="n">
        <v>0</v>
      </c>
      <c r="O680" s="50" t="n">
        <v>0</v>
      </c>
      <c r="P680" s="50" t="n">
        <v>0</v>
      </c>
      <c r="Q680" s="51" t="n">
        <v>0</v>
      </c>
    </row>
    <row r="681" customFormat="false" ht="12.75" hidden="false" customHeight="false" outlineLevel="0" collapsed="false">
      <c r="B681" s="87" t="n">
        <v>0</v>
      </c>
      <c r="C681" s="64" t="n">
        <v>680</v>
      </c>
      <c r="D681" s="54" t="n">
        <v>0</v>
      </c>
      <c r="E681" s="54" t="n">
        <v>0</v>
      </c>
      <c r="F681" s="54" t="n">
        <v>0</v>
      </c>
      <c r="G681" s="54" t="n">
        <v>0</v>
      </c>
      <c r="H681" s="54" t="n">
        <v>0</v>
      </c>
      <c r="I681" s="54" t="n">
        <v>0</v>
      </c>
      <c r="J681" s="54" t="n">
        <v>0</v>
      </c>
      <c r="K681" s="54" t="n">
        <v>0</v>
      </c>
      <c r="L681" s="54" t="n">
        <v>0</v>
      </c>
      <c r="M681" s="54" t="n">
        <v>0</v>
      </c>
      <c r="N681" s="54" t="n">
        <v>0</v>
      </c>
      <c r="O681" s="54" t="n">
        <v>0</v>
      </c>
      <c r="P681" s="54" t="n">
        <v>0</v>
      </c>
      <c r="Q681" s="55" t="n">
        <v>0</v>
      </c>
    </row>
    <row r="682" customFormat="false" ht="12.75" hidden="false" customHeight="false" outlineLevel="0" collapsed="false">
      <c r="A682" s="0" t="n">
        <v>18</v>
      </c>
      <c r="B682" s="57" t="n">
        <v>36927</v>
      </c>
      <c r="C682" s="58" t="n">
        <v>681</v>
      </c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83"/>
    </row>
    <row r="683" customFormat="false" ht="12.75" hidden="false" customHeight="false" outlineLevel="0" collapsed="false">
      <c r="B683" s="61"/>
      <c r="C683" s="13" t="n">
        <v>682</v>
      </c>
      <c r="D683" s="13"/>
      <c r="E683" s="21" t="s">
        <v>5</v>
      </c>
      <c r="F683" s="21" t="s">
        <v>6</v>
      </c>
      <c r="G683" s="21" t="s">
        <v>7</v>
      </c>
      <c r="H683" s="21" t="s">
        <v>8</v>
      </c>
      <c r="I683" s="21" t="s">
        <v>9</v>
      </c>
      <c r="J683" s="21" t="s">
        <v>10</v>
      </c>
      <c r="K683" s="21" t="s">
        <v>11</v>
      </c>
      <c r="L683" s="21" t="s">
        <v>12</v>
      </c>
      <c r="M683" s="21" t="s">
        <v>13</v>
      </c>
      <c r="N683" s="21" t="s">
        <v>14</v>
      </c>
      <c r="O683" s="21" t="n">
        <v>2002</v>
      </c>
      <c r="P683" s="21" t="s">
        <v>15</v>
      </c>
      <c r="Q683" s="84" t="s">
        <v>16</v>
      </c>
    </row>
    <row r="684" customFormat="false" ht="12.75" hidden="false" customHeight="false" outlineLevel="0" collapsed="false">
      <c r="B684" s="85" t="s">
        <v>107</v>
      </c>
      <c r="C684" s="13" t="n">
        <v>683</v>
      </c>
      <c r="D684" s="13" t="s">
        <v>4</v>
      </c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86"/>
    </row>
    <row r="685" customFormat="false" ht="12.75" hidden="false" customHeight="false" outlineLevel="0" collapsed="false">
      <c r="B685" s="85" t="s">
        <v>19</v>
      </c>
      <c r="C685" s="13" t="n">
        <v>684</v>
      </c>
      <c r="D685" s="50" t="n">
        <v>26359852.4585228</v>
      </c>
      <c r="E685" s="50" t="n">
        <v>0</v>
      </c>
      <c r="F685" s="50" t="n">
        <v>-39687.56</v>
      </c>
      <c r="G685" s="50" t="n">
        <v>1244291.3</v>
      </c>
      <c r="H685" s="50" t="n">
        <v>889785.67</v>
      </c>
      <c r="I685" s="50" t="n">
        <v>268841.87</v>
      </c>
      <c r="J685" s="50" t="n">
        <v>665773.99</v>
      </c>
      <c r="K685" s="50" t="n">
        <v>877752.8</v>
      </c>
      <c r="L685" s="50" t="n">
        <v>398787.36</v>
      </c>
      <c r="M685" s="50" t="n">
        <v>6694974.64</v>
      </c>
      <c r="N685" s="50" t="n">
        <v>11000520.07</v>
      </c>
      <c r="O685" s="50" t="n">
        <v>3145505.87</v>
      </c>
      <c r="P685" s="50" t="n">
        <v>2247212.82</v>
      </c>
      <c r="Q685" s="51" t="n">
        <v>16393238.76</v>
      </c>
    </row>
    <row r="686" customFormat="false" ht="12.75" hidden="false" customHeight="false" outlineLevel="0" collapsed="false">
      <c r="B686" s="85" t="s">
        <v>20</v>
      </c>
      <c r="C686" s="13" t="n">
        <v>685</v>
      </c>
      <c r="D686" s="50" t="n">
        <v>6559384.04264157</v>
      </c>
      <c r="E686" s="50" t="n">
        <v>0</v>
      </c>
      <c r="F686" s="50" t="n">
        <v>62608.69</v>
      </c>
      <c r="G686" s="50" t="n">
        <v>147400.08</v>
      </c>
      <c r="H686" s="50" t="n">
        <v>243258.48</v>
      </c>
      <c r="I686" s="50" t="n">
        <v>143319.82</v>
      </c>
      <c r="J686" s="50" t="n">
        <v>185158.86</v>
      </c>
      <c r="K686" s="50" t="n">
        <v>174804.45</v>
      </c>
      <c r="L686" s="50" t="n">
        <v>215154.27</v>
      </c>
      <c r="M686" s="50" t="n">
        <v>1450360.47</v>
      </c>
      <c r="N686" s="50" t="n">
        <v>2622065.12</v>
      </c>
      <c r="O686" s="50" t="n">
        <v>351068.11</v>
      </c>
      <c r="P686" s="50" t="n">
        <v>492128.03</v>
      </c>
      <c r="Q686" s="51" t="n">
        <v>3465261.26</v>
      </c>
    </row>
    <row r="687" customFormat="false" ht="12.75" hidden="false" customHeight="false" outlineLevel="0" collapsed="false">
      <c r="B687" s="85" t="s">
        <v>108</v>
      </c>
      <c r="C687" s="13" t="n">
        <v>686</v>
      </c>
      <c r="D687" s="50" t="n">
        <v>0</v>
      </c>
      <c r="E687" s="50" t="n">
        <v>0</v>
      </c>
      <c r="F687" s="50" t="n">
        <v>0</v>
      </c>
      <c r="G687" s="50" t="n">
        <v>0</v>
      </c>
      <c r="H687" s="50" t="n">
        <v>0</v>
      </c>
      <c r="I687" s="50" t="n">
        <v>0</v>
      </c>
      <c r="J687" s="50" t="n">
        <v>0</v>
      </c>
      <c r="K687" s="50" t="n">
        <v>0</v>
      </c>
      <c r="L687" s="50" t="n">
        <v>0</v>
      </c>
      <c r="M687" s="50" t="n">
        <v>0</v>
      </c>
      <c r="N687" s="50" t="n">
        <v>0</v>
      </c>
      <c r="O687" s="50" t="n">
        <v>0</v>
      </c>
      <c r="P687" s="50" t="n">
        <v>0</v>
      </c>
      <c r="Q687" s="51" t="n">
        <v>0</v>
      </c>
    </row>
    <row r="688" customFormat="false" ht="12.75" hidden="false" customHeight="false" outlineLevel="0" collapsed="false">
      <c r="B688" s="85" t="s">
        <v>25</v>
      </c>
      <c r="C688" s="13" t="n">
        <v>687</v>
      </c>
      <c r="D688" s="50" t="n">
        <v>6566236.17308794</v>
      </c>
      <c r="E688" s="50" t="n">
        <v>0</v>
      </c>
      <c r="F688" s="50" t="n">
        <v>188122.85</v>
      </c>
      <c r="G688" s="50" t="n">
        <v>574987</v>
      </c>
      <c r="H688" s="50" t="n">
        <v>159654.75</v>
      </c>
      <c r="I688" s="50" t="n">
        <v>113503.15</v>
      </c>
      <c r="J688" s="50" t="n">
        <v>90163.77</v>
      </c>
      <c r="K688" s="50" t="n">
        <v>59570.89</v>
      </c>
      <c r="L688" s="50" t="n">
        <v>362374.74</v>
      </c>
      <c r="M688" s="50" t="n">
        <v>1850794.92</v>
      </c>
      <c r="N688" s="50" t="n">
        <v>3399172.07</v>
      </c>
      <c r="O688" s="50" t="n">
        <v>290561.38</v>
      </c>
      <c r="P688" s="50" t="n">
        <v>829538.2</v>
      </c>
      <c r="Q688" s="51" t="n">
        <v>4519271.65</v>
      </c>
    </row>
    <row r="689" customFormat="false" ht="12.75" hidden="false" customHeight="false" outlineLevel="0" collapsed="false">
      <c r="B689" s="85" t="s">
        <v>29</v>
      </c>
      <c r="C689" s="13" t="n">
        <v>688</v>
      </c>
      <c r="D689" s="50" t="n">
        <v>570078.922848743</v>
      </c>
      <c r="E689" s="50" t="n">
        <v>0</v>
      </c>
      <c r="F689" s="50" t="n">
        <v>-3540.51</v>
      </c>
      <c r="G689" s="50" t="n">
        <v>0</v>
      </c>
      <c r="H689" s="50" t="n">
        <v>0</v>
      </c>
      <c r="I689" s="50" t="n">
        <v>0</v>
      </c>
      <c r="J689" s="50" t="n">
        <v>0</v>
      </c>
      <c r="K689" s="50" t="n">
        <v>0</v>
      </c>
      <c r="L689" s="50" t="n">
        <v>0</v>
      </c>
      <c r="M689" s="50" t="n">
        <v>0</v>
      </c>
      <c r="N689" s="50" t="n">
        <v>-3540.51</v>
      </c>
      <c r="O689" s="50" t="n">
        <v>0</v>
      </c>
      <c r="P689" s="50" t="n">
        <v>0</v>
      </c>
      <c r="Q689" s="51" t="n">
        <v>-3540.51</v>
      </c>
    </row>
    <row r="690" customFormat="false" ht="12.75" hidden="false" customHeight="false" outlineLevel="0" collapsed="false">
      <c r="B690" s="85" t="s">
        <v>32</v>
      </c>
      <c r="C690" s="13" t="n">
        <v>689</v>
      </c>
      <c r="D690" s="50" t="n">
        <v>455227.34332302</v>
      </c>
      <c r="E690" s="50" t="n">
        <v>0</v>
      </c>
      <c r="F690" s="50" t="n">
        <v>18875</v>
      </c>
      <c r="G690" s="50" t="n">
        <v>78319.54</v>
      </c>
      <c r="H690" s="50" t="n">
        <v>-8271.05</v>
      </c>
      <c r="I690" s="50" t="n">
        <v>0</v>
      </c>
      <c r="J690" s="50" t="n">
        <v>0</v>
      </c>
      <c r="K690" s="50" t="n">
        <v>0</v>
      </c>
      <c r="L690" s="50" t="n">
        <v>0</v>
      </c>
      <c r="M690" s="50" t="n">
        <v>0</v>
      </c>
      <c r="N690" s="50" t="n">
        <v>88923.49</v>
      </c>
      <c r="O690" s="50" t="n">
        <v>0</v>
      </c>
      <c r="P690" s="50" t="n">
        <v>0</v>
      </c>
      <c r="Q690" s="51" t="n">
        <v>88923.49</v>
      </c>
    </row>
    <row r="691" customFormat="false" ht="12.75" hidden="false" customHeight="false" outlineLevel="0" collapsed="false">
      <c r="B691" s="85" t="s">
        <v>35</v>
      </c>
      <c r="C691" s="13" t="n">
        <v>690</v>
      </c>
      <c r="D691" s="50" t="n">
        <v>570078.922848743</v>
      </c>
      <c r="E691" s="50" t="n">
        <v>0</v>
      </c>
      <c r="F691" s="50" t="n">
        <v>-27918</v>
      </c>
      <c r="G691" s="50" t="n">
        <v>17404.34</v>
      </c>
      <c r="H691" s="50" t="n">
        <v>-16542.11</v>
      </c>
      <c r="I691" s="50" t="n">
        <v>0</v>
      </c>
      <c r="J691" s="50" t="n">
        <v>0</v>
      </c>
      <c r="K691" s="50" t="n">
        <v>0</v>
      </c>
      <c r="L691" s="50" t="n">
        <v>0</v>
      </c>
      <c r="M691" s="50" t="n">
        <v>0</v>
      </c>
      <c r="N691" s="50" t="n">
        <v>-27055.77</v>
      </c>
      <c r="O691" s="50" t="n">
        <v>0</v>
      </c>
      <c r="P691" s="50" t="n">
        <v>0</v>
      </c>
      <c r="Q691" s="51" t="n">
        <v>-27055.77</v>
      </c>
    </row>
    <row r="692" customFormat="false" ht="12.75" hidden="false" customHeight="false" outlineLevel="0" collapsed="false">
      <c r="B692" s="85" t="s">
        <v>38</v>
      </c>
      <c r="C692" s="13" t="n">
        <v>691</v>
      </c>
      <c r="D692" s="50" t="n">
        <v>0</v>
      </c>
      <c r="E692" s="50" t="n">
        <v>0</v>
      </c>
      <c r="F692" s="50" t="n">
        <v>0</v>
      </c>
      <c r="G692" s="50" t="n">
        <v>0</v>
      </c>
      <c r="H692" s="50" t="n">
        <v>0</v>
      </c>
      <c r="I692" s="50" t="n">
        <v>0</v>
      </c>
      <c r="J692" s="50" t="n">
        <v>0</v>
      </c>
      <c r="K692" s="50" t="n">
        <v>0</v>
      </c>
      <c r="L692" s="50" t="n">
        <v>0</v>
      </c>
      <c r="M692" s="50" t="n">
        <v>0</v>
      </c>
      <c r="N692" s="50" t="n">
        <v>0</v>
      </c>
      <c r="O692" s="50" t="n">
        <v>0</v>
      </c>
      <c r="P692" s="50" t="n">
        <v>0</v>
      </c>
      <c r="Q692" s="51" t="n">
        <v>0</v>
      </c>
    </row>
    <row r="693" customFormat="false" ht="12.75" hidden="false" customHeight="false" outlineLevel="0" collapsed="false">
      <c r="B693" s="85" t="s">
        <v>43</v>
      </c>
      <c r="C693" s="13" t="n">
        <v>692</v>
      </c>
      <c r="D693" s="50" t="n">
        <v>4705896.01264079</v>
      </c>
      <c r="E693" s="50" t="n">
        <v>0</v>
      </c>
      <c r="F693" s="50" t="n">
        <v>-147071.19</v>
      </c>
      <c r="G693" s="50" t="n">
        <v>13493.06</v>
      </c>
      <c r="H693" s="50" t="n">
        <v>432143.79</v>
      </c>
      <c r="I693" s="50" t="n">
        <v>-281616.53</v>
      </c>
      <c r="J693" s="50" t="n">
        <v>156285.84</v>
      </c>
      <c r="K693" s="50" t="n">
        <v>87400.24</v>
      </c>
      <c r="L693" s="50" t="n">
        <v>-200858.82</v>
      </c>
      <c r="M693" s="50" t="n">
        <v>1394807.11</v>
      </c>
      <c r="N693" s="50" t="n">
        <v>1454583.5</v>
      </c>
      <c r="O693" s="50" t="n">
        <v>884205.38</v>
      </c>
      <c r="P693" s="50" t="n">
        <v>-1881965.65</v>
      </c>
      <c r="Q693" s="51" t="n">
        <v>456823.23</v>
      </c>
    </row>
    <row r="694" customFormat="false" ht="12.75" hidden="false" customHeight="false" outlineLevel="0" collapsed="false">
      <c r="B694" s="85" t="s">
        <v>47</v>
      </c>
      <c r="C694" s="13" t="n">
        <v>693</v>
      </c>
      <c r="D694" s="50" t="n">
        <v>785831.035102811</v>
      </c>
      <c r="E694" s="50" t="n">
        <v>0</v>
      </c>
      <c r="F694" s="50" t="n">
        <v>-65963.17</v>
      </c>
      <c r="G694" s="50" t="n">
        <v>295873.81</v>
      </c>
      <c r="H694" s="50" t="n">
        <v>-85812.19</v>
      </c>
      <c r="I694" s="50" t="n">
        <v>17254.35</v>
      </c>
      <c r="J694" s="50" t="n">
        <v>73844.65</v>
      </c>
      <c r="K694" s="50" t="n">
        <v>-14859.42</v>
      </c>
      <c r="L694" s="50" t="n">
        <v>-916</v>
      </c>
      <c r="M694" s="50" t="n">
        <v>244831.19</v>
      </c>
      <c r="N694" s="50" t="n">
        <v>464253.22</v>
      </c>
      <c r="O694" s="50" t="n">
        <v>-32306.25</v>
      </c>
      <c r="P694" s="50" t="n">
        <v>652469.51</v>
      </c>
      <c r="Q694" s="51" t="n">
        <v>1084416.48</v>
      </c>
    </row>
    <row r="695" customFormat="false" ht="12.75" hidden="false" customHeight="false" outlineLevel="0" collapsed="false">
      <c r="B695" s="85" t="s">
        <v>50</v>
      </c>
      <c r="C695" s="13" t="n">
        <v>694</v>
      </c>
      <c r="D695" s="50" t="n">
        <v>0</v>
      </c>
      <c r="E695" s="50" t="n">
        <v>0</v>
      </c>
      <c r="F695" s="50" t="n">
        <v>34268</v>
      </c>
      <c r="G695" s="50" t="n">
        <v>-52283.9</v>
      </c>
      <c r="H695" s="50" t="n">
        <v>0</v>
      </c>
      <c r="I695" s="50" t="n">
        <v>17285.86</v>
      </c>
      <c r="J695" s="50" t="n">
        <v>-32853.16</v>
      </c>
      <c r="K695" s="50" t="n">
        <v>0</v>
      </c>
      <c r="L695" s="50" t="n">
        <v>-29371.12</v>
      </c>
      <c r="M695" s="50" t="n">
        <v>76363.18</v>
      </c>
      <c r="N695" s="50" t="n">
        <v>13408.86</v>
      </c>
      <c r="O695" s="50" t="n">
        <v>473008.39</v>
      </c>
      <c r="P695" s="50" t="n">
        <v>-179020</v>
      </c>
      <c r="Q695" s="51" t="n">
        <v>307397.25</v>
      </c>
    </row>
    <row r="696" customFormat="false" ht="12.75" hidden="false" customHeight="false" outlineLevel="0" collapsed="false">
      <c r="B696" s="85" t="s">
        <v>53</v>
      </c>
      <c r="C696" s="13" t="n">
        <v>695</v>
      </c>
      <c r="D696" s="50" t="n">
        <v>188035.565635129</v>
      </c>
      <c r="E696" s="50" t="n">
        <v>0</v>
      </c>
      <c r="F696" s="50" t="n">
        <v>23365.27</v>
      </c>
      <c r="G696" s="50" t="n">
        <v>0</v>
      </c>
      <c r="H696" s="50" t="n">
        <v>0</v>
      </c>
      <c r="I696" s="50" t="n">
        <v>0</v>
      </c>
      <c r="J696" s="50" t="n">
        <v>0</v>
      </c>
      <c r="K696" s="50" t="n">
        <v>0</v>
      </c>
      <c r="L696" s="50" t="n">
        <v>0</v>
      </c>
      <c r="M696" s="50" t="n">
        <v>0</v>
      </c>
      <c r="N696" s="50" t="n">
        <v>23365.27</v>
      </c>
      <c r="O696" s="50" t="n">
        <v>0</v>
      </c>
      <c r="P696" s="50" t="n">
        <v>0</v>
      </c>
      <c r="Q696" s="51" t="n">
        <v>23365.27</v>
      </c>
    </row>
    <row r="697" customFormat="false" ht="12.75" hidden="false" customHeight="false" outlineLevel="0" collapsed="false">
      <c r="B697" s="85" t="s">
        <v>56</v>
      </c>
      <c r="C697" s="13" t="n">
        <v>696</v>
      </c>
      <c r="D697" s="50" t="n">
        <v>227281.275001189</v>
      </c>
      <c r="E697" s="50" t="n">
        <v>0</v>
      </c>
      <c r="F697" s="50" t="n">
        <v>-11101.31</v>
      </c>
      <c r="G697" s="50" t="n">
        <v>-52213</v>
      </c>
      <c r="H697" s="50" t="n">
        <v>0</v>
      </c>
      <c r="I697" s="50" t="n">
        <v>0</v>
      </c>
      <c r="J697" s="50" t="n">
        <v>0</v>
      </c>
      <c r="K697" s="50" t="n">
        <v>0</v>
      </c>
      <c r="L697" s="50" t="n">
        <v>0</v>
      </c>
      <c r="M697" s="50" t="n">
        <v>0</v>
      </c>
      <c r="N697" s="50" t="n">
        <v>-63314.31</v>
      </c>
      <c r="O697" s="50" t="n">
        <v>0</v>
      </c>
      <c r="P697" s="50" t="n">
        <v>0</v>
      </c>
      <c r="Q697" s="51" t="n">
        <v>-63314.31</v>
      </c>
    </row>
    <row r="698" customFormat="false" ht="12.75" hidden="false" customHeight="false" outlineLevel="0" collapsed="false">
      <c r="B698" s="85" t="s">
        <v>59</v>
      </c>
      <c r="C698" s="13" t="n">
        <v>697</v>
      </c>
      <c r="D698" s="50" t="n">
        <v>11813.7635555095</v>
      </c>
      <c r="E698" s="50" t="n">
        <v>0</v>
      </c>
      <c r="F698" s="50" t="n">
        <v>796.31</v>
      </c>
      <c r="G698" s="50" t="n">
        <v>2587.35</v>
      </c>
      <c r="H698" s="50" t="n">
        <v>0</v>
      </c>
      <c r="I698" s="50" t="n">
        <v>0</v>
      </c>
      <c r="J698" s="50" t="n">
        <v>0</v>
      </c>
      <c r="K698" s="50" t="n">
        <v>0</v>
      </c>
      <c r="L698" s="50" t="n">
        <v>0</v>
      </c>
      <c r="M698" s="50" t="n">
        <v>0</v>
      </c>
      <c r="N698" s="50" t="n">
        <v>3383.66</v>
      </c>
      <c r="O698" s="50" t="n">
        <v>0</v>
      </c>
      <c r="P698" s="50" t="n">
        <v>0</v>
      </c>
      <c r="Q698" s="51" t="n">
        <v>3383.66</v>
      </c>
    </row>
    <row r="699" customFormat="false" ht="12.75" hidden="false" customHeight="false" outlineLevel="0" collapsed="false">
      <c r="B699" s="85" t="s">
        <v>109</v>
      </c>
      <c r="C699" s="13" t="n">
        <v>698</v>
      </c>
      <c r="D699" s="50" t="n">
        <v>0</v>
      </c>
      <c r="E699" s="50" t="n">
        <v>0</v>
      </c>
      <c r="F699" s="50" t="n">
        <v>0</v>
      </c>
      <c r="G699" s="50" t="n">
        <v>0</v>
      </c>
      <c r="H699" s="50" t="n">
        <v>0</v>
      </c>
      <c r="I699" s="50" t="n">
        <v>0</v>
      </c>
      <c r="J699" s="50" t="n">
        <v>0</v>
      </c>
      <c r="K699" s="50" t="n">
        <v>0</v>
      </c>
      <c r="L699" s="50" t="n">
        <v>0</v>
      </c>
      <c r="M699" s="50" t="n">
        <v>0</v>
      </c>
      <c r="N699" s="50" t="n">
        <v>0</v>
      </c>
      <c r="O699" s="50" t="n">
        <v>0</v>
      </c>
      <c r="P699" s="50" t="n">
        <v>0</v>
      </c>
      <c r="Q699" s="51" t="n">
        <v>0</v>
      </c>
    </row>
    <row r="700" customFormat="false" ht="12.75" hidden="false" customHeight="false" outlineLevel="0" collapsed="false">
      <c r="B700" s="85" t="s">
        <v>64</v>
      </c>
      <c r="C700" s="13" t="n">
        <v>699</v>
      </c>
      <c r="D700" s="50" t="n">
        <v>8611590.8142523</v>
      </c>
      <c r="E700" s="50" t="n">
        <v>0</v>
      </c>
      <c r="F700" s="50" t="n">
        <v>-59246.64</v>
      </c>
      <c r="G700" s="50" t="n">
        <v>174797.57</v>
      </c>
      <c r="H700" s="50" t="n">
        <v>107682</v>
      </c>
      <c r="I700" s="50" t="n">
        <v>161483.91</v>
      </c>
      <c r="J700" s="50" t="n">
        <v>117880.08</v>
      </c>
      <c r="K700" s="50" t="n">
        <v>328611.29</v>
      </c>
      <c r="L700" s="50" t="n">
        <v>2271.76</v>
      </c>
      <c r="M700" s="50" t="n">
        <v>1283745.08</v>
      </c>
      <c r="N700" s="50" t="n">
        <v>2117225.05</v>
      </c>
      <c r="O700" s="50" t="n">
        <v>506133.52</v>
      </c>
      <c r="P700" s="50" t="n">
        <v>1838417.2</v>
      </c>
      <c r="Q700" s="51" t="n">
        <v>4461775.77</v>
      </c>
    </row>
    <row r="701" customFormat="false" ht="12.75" hidden="false" customHeight="false" outlineLevel="0" collapsed="false">
      <c r="B701" s="85" t="s">
        <v>67</v>
      </c>
      <c r="C701" s="13" t="n">
        <v>700</v>
      </c>
      <c r="D701" s="50" t="n">
        <v>45366.0294140017</v>
      </c>
      <c r="E701" s="50" t="n">
        <v>0</v>
      </c>
      <c r="F701" s="50" t="n">
        <v>-3178.95</v>
      </c>
      <c r="G701" s="50" t="n">
        <v>0</v>
      </c>
      <c r="H701" s="50" t="n">
        <v>0</v>
      </c>
      <c r="I701" s="50" t="n">
        <v>0</v>
      </c>
      <c r="J701" s="50" t="n">
        <v>0</v>
      </c>
      <c r="K701" s="50" t="n">
        <v>0</v>
      </c>
      <c r="L701" s="50" t="n">
        <v>0</v>
      </c>
      <c r="M701" s="50" t="n">
        <v>0</v>
      </c>
      <c r="N701" s="50" t="n">
        <v>-3178.95</v>
      </c>
      <c r="O701" s="50" t="n">
        <v>0</v>
      </c>
      <c r="P701" s="50" t="n">
        <v>0</v>
      </c>
      <c r="Q701" s="51" t="n">
        <v>-3178.95</v>
      </c>
    </row>
    <row r="702" customFormat="false" ht="12.75" hidden="false" customHeight="false" outlineLevel="0" collapsed="false">
      <c r="B702" s="85" t="s">
        <v>70</v>
      </c>
      <c r="C702" s="13" t="n">
        <v>701</v>
      </c>
      <c r="D702" s="50" t="n">
        <v>242699.424208465</v>
      </c>
      <c r="E702" s="50" t="n">
        <v>0</v>
      </c>
      <c r="F702" s="50" t="n">
        <v>-7152.63</v>
      </c>
      <c r="G702" s="50" t="n">
        <v>69617.37</v>
      </c>
      <c r="H702" s="50" t="n">
        <v>0</v>
      </c>
      <c r="I702" s="50" t="n">
        <v>0</v>
      </c>
      <c r="J702" s="50" t="n">
        <v>0</v>
      </c>
      <c r="K702" s="50" t="n">
        <v>0</v>
      </c>
      <c r="L702" s="50" t="n">
        <v>0</v>
      </c>
      <c r="M702" s="50" t="n">
        <v>0</v>
      </c>
      <c r="N702" s="50" t="n">
        <v>62464.74</v>
      </c>
      <c r="O702" s="50" t="n">
        <v>0</v>
      </c>
      <c r="P702" s="50" t="n">
        <v>0</v>
      </c>
      <c r="Q702" s="51" t="n">
        <v>62464.74</v>
      </c>
    </row>
    <row r="703" customFormat="false" ht="12.75" hidden="false" customHeight="false" outlineLevel="0" collapsed="false">
      <c r="B703" s="85" t="s">
        <v>75</v>
      </c>
      <c r="C703" s="13" t="n">
        <v>702</v>
      </c>
      <c r="D703" s="50" t="n">
        <v>3650682.40341989</v>
      </c>
      <c r="E703" s="50" t="n">
        <v>0</v>
      </c>
      <c r="F703" s="50" t="n">
        <v>6630</v>
      </c>
      <c r="G703" s="50" t="n">
        <v>-25691.92</v>
      </c>
      <c r="H703" s="50" t="n">
        <v>57672</v>
      </c>
      <c r="I703" s="50" t="n">
        <v>97611.31</v>
      </c>
      <c r="J703" s="50" t="n">
        <v>75293.95</v>
      </c>
      <c r="K703" s="50" t="n">
        <v>242225.35</v>
      </c>
      <c r="L703" s="50" t="n">
        <v>50132.53</v>
      </c>
      <c r="M703" s="50" t="n">
        <v>394072.69</v>
      </c>
      <c r="N703" s="50" t="n">
        <v>897945.91</v>
      </c>
      <c r="O703" s="50" t="n">
        <v>672835.34</v>
      </c>
      <c r="P703" s="50" t="n">
        <v>495645.53</v>
      </c>
      <c r="Q703" s="51" t="n">
        <v>2066426.78</v>
      </c>
    </row>
    <row r="704" customFormat="false" ht="12.75" hidden="false" customHeight="false" outlineLevel="0" collapsed="false">
      <c r="B704" s="85" t="s">
        <v>78</v>
      </c>
      <c r="C704" s="13" t="n">
        <v>703</v>
      </c>
      <c r="D704" s="50" t="n">
        <v>344147.772781177</v>
      </c>
      <c r="E704" s="50" t="n">
        <v>0</v>
      </c>
      <c r="F704" s="50" t="n">
        <v>-49181.28</v>
      </c>
      <c r="G704" s="50" t="n">
        <v>0</v>
      </c>
      <c r="H704" s="50" t="n">
        <v>0</v>
      </c>
      <c r="I704" s="50" t="n">
        <v>0</v>
      </c>
      <c r="J704" s="50" t="n">
        <v>0</v>
      </c>
      <c r="K704" s="50" t="n">
        <v>0</v>
      </c>
      <c r="L704" s="50" t="n">
        <v>0</v>
      </c>
      <c r="M704" s="50" t="n">
        <v>0</v>
      </c>
      <c r="N704" s="50" t="n">
        <v>-49181.28</v>
      </c>
      <c r="O704" s="50" t="n">
        <v>0</v>
      </c>
      <c r="P704" s="50" t="n">
        <v>0</v>
      </c>
      <c r="Q704" s="51" t="n">
        <v>-49181.28</v>
      </c>
    </row>
    <row r="705" customFormat="false" ht="12.75" hidden="false" customHeight="false" outlineLevel="0" collapsed="false">
      <c r="B705" s="85"/>
      <c r="C705" s="13" t="n">
        <v>704</v>
      </c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1"/>
    </row>
    <row r="706" customFormat="false" ht="12.75" hidden="false" customHeight="false" outlineLevel="0" collapsed="false">
      <c r="B706" s="85" t="s">
        <v>83</v>
      </c>
      <c r="C706" s="13" t="n">
        <v>705</v>
      </c>
      <c r="D706" s="50" t="s">
        <v>4</v>
      </c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1"/>
    </row>
    <row r="707" customFormat="false" ht="12.75" hidden="false" customHeight="false" outlineLevel="0" collapsed="false">
      <c r="B707" s="85" t="s">
        <v>22</v>
      </c>
      <c r="C707" s="13" t="n">
        <v>706</v>
      </c>
      <c r="D707" s="50" t="n">
        <v>0</v>
      </c>
      <c r="E707" s="50" t="n">
        <v>0</v>
      </c>
      <c r="F707" s="50" t="n">
        <v>-5.40976813935659</v>
      </c>
      <c r="G707" s="50" t="n">
        <v>-52.0844846811673</v>
      </c>
      <c r="H707" s="50" t="n">
        <v>-52.6308489127005</v>
      </c>
      <c r="I707" s="50" t="n">
        <v>45.5019068998989</v>
      </c>
      <c r="J707" s="50" t="n">
        <v>8.7184117154913</v>
      </c>
      <c r="K707" s="50" t="n">
        <v>-10.8810710746162</v>
      </c>
      <c r="L707" s="50" t="n">
        <v>39.7829045544099</v>
      </c>
      <c r="M707" s="50" t="n">
        <v>69.160148412169</v>
      </c>
      <c r="N707" s="50" t="n">
        <v>42.1571987741285</v>
      </c>
      <c r="O707" s="50" t="n">
        <v>-205.653965707586</v>
      </c>
      <c r="P707" s="50" t="n">
        <v>-1523.2565916412</v>
      </c>
      <c r="Q707" s="51" t="n">
        <v>-1686.75335857465</v>
      </c>
    </row>
    <row r="708" customFormat="false" ht="12.75" hidden="false" customHeight="false" outlineLevel="0" collapsed="false">
      <c r="B708" s="85" t="s">
        <v>27</v>
      </c>
      <c r="C708" s="13" t="n">
        <v>707</v>
      </c>
      <c r="D708" s="50" t="n">
        <v>0</v>
      </c>
      <c r="E708" s="50" t="n">
        <v>0</v>
      </c>
      <c r="F708" s="50" t="n">
        <v>0</v>
      </c>
      <c r="G708" s="50" t="n">
        <v>-263.261936</v>
      </c>
      <c r="H708" s="50" t="n">
        <v>-57.813552</v>
      </c>
      <c r="I708" s="50" t="n">
        <v>52.346421</v>
      </c>
      <c r="J708" s="50" t="n">
        <v>-22.251519</v>
      </c>
      <c r="K708" s="50" t="n">
        <v>-44.206468</v>
      </c>
      <c r="L708" s="50" t="n">
        <v>-29.743427</v>
      </c>
      <c r="M708" s="50" t="n">
        <v>-24.878784</v>
      </c>
      <c r="N708" s="50" t="n">
        <v>-389.809265</v>
      </c>
      <c r="O708" s="50" t="n">
        <v>-96.430313</v>
      </c>
      <c r="P708" s="50" t="n">
        <v>-599.940028</v>
      </c>
      <c r="Q708" s="51" t="n">
        <v>-1086.179606</v>
      </c>
    </row>
    <row r="709" customFormat="false" ht="12.75" hidden="false" customHeight="false" outlineLevel="0" collapsed="false">
      <c r="B709" s="85" t="s">
        <v>77</v>
      </c>
      <c r="C709" s="13" t="n">
        <v>708</v>
      </c>
      <c r="D709" s="50" t="n">
        <v>0</v>
      </c>
      <c r="E709" s="50" t="n">
        <v>0</v>
      </c>
      <c r="F709" s="50" t="n">
        <v>18.7762903171653</v>
      </c>
      <c r="G709" s="50" t="n">
        <v>27.048597364899</v>
      </c>
      <c r="H709" s="50" t="n">
        <v>-40.7529171745582</v>
      </c>
      <c r="I709" s="50" t="n">
        <v>-47.8874122534281</v>
      </c>
      <c r="J709" s="50" t="n">
        <v>-31.1991446929296</v>
      </c>
      <c r="K709" s="50" t="n">
        <v>-8.14783937244269</v>
      </c>
      <c r="L709" s="50" t="n">
        <v>-17.7856931877056</v>
      </c>
      <c r="M709" s="50" t="n">
        <v>-42.2372218540336</v>
      </c>
      <c r="N709" s="50" t="n">
        <v>-142.185340853034</v>
      </c>
      <c r="O709" s="50" t="n">
        <v>191.269374716444</v>
      </c>
      <c r="P709" s="50" t="n">
        <v>-438.259087903153</v>
      </c>
      <c r="Q709" s="51" t="n">
        <v>-389.175054039743</v>
      </c>
    </row>
    <row r="710" customFormat="false" ht="12.75" hidden="false" customHeight="false" outlineLevel="0" collapsed="false">
      <c r="B710" s="85" t="s">
        <v>66</v>
      </c>
      <c r="C710" s="13" t="n">
        <v>709</v>
      </c>
      <c r="D710" s="50" t="n">
        <v>0</v>
      </c>
      <c r="E710" s="50" t="n">
        <v>0</v>
      </c>
      <c r="F710" s="50" t="n">
        <v>0</v>
      </c>
      <c r="G710" s="50" t="n">
        <v>-206.144654</v>
      </c>
      <c r="H710" s="50" t="n">
        <v>-209.5778</v>
      </c>
      <c r="I710" s="50" t="n">
        <v>-105.748488</v>
      </c>
      <c r="J710" s="50" t="n">
        <v>-4.780547</v>
      </c>
      <c r="K710" s="50" t="n">
        <v>150.186029</v>
      </c>
      <c r="L710" s="50" t="n">
        <v>-79.448616</v>
      </c>
      <c r="M710" s="50" t="n">
        <v>108.757909</v>
      </c>
      <c r="N710" s="50" t="n">
        <v>-346.756167</v>
      </c>
      <c r="O710" s="50" t="n">
        <v>78.91805</v>
      </c>
      <c r="P710" s="50" t="n">
        <v>0</v>
      </c>
      <c r="Q710" s="51" t="n">
        <v>-267.838117</v>
      </c>
    </row>
    <row r="711" customFormat="false" ht="12.75" hidden="false" customHeight="false" outlineLevel="0" collapsed="false">
      <c r="B711" s="85" t="s">
        <v>45</v>
      </c>
      <c r="C711" s="13" t="n">
        <v>710</v>
      </c>
      <c r="D711" s="50" t="n">
        <v>0</v>
      </c>
      <c r="E711" s="50" t="n">
        <v>0</v>
      </c>
      <c r="F711" s="50" t="n">
        <v>0</v>
      </c>
      <c r="G711" s="50" t="n">
        <v>-72.231757</v>
      </c>
      <c r="H711" s="50" t="n">
        <v>-54.53941</v>
      </c>
      <c r="I711" s="50" t="n">
        <v>1.481</v>
      </c>
      <c r="J711" s="50" t="n">
        <v>4.914921</v>
      </c>
      <c r="K711" s="50" t="n">
        <v>9.767702</v>
      </c>
      <c r="L711" s="50" t="n">
        <v>4.85298</v>
      </c>
      <c r="M711" s="50" t="n">
        <v>29.090038</v>
      </c>
      <c r="N711" s="50" t="n">
        <v>-76.664526</v>
      </c>
      <c r="O711" s="50" t="n">
        <v>49.132032</v>
      </c>
      <c r="P711" s="50" t="n">
        <v>-158.857813</v>
      </c>
      <c r="Q711" s="51" t="n">
        <v>-186.390307</v>
      </c>
    </row>
    <row r="712" customFormat="false" ht="12.75" hidden="false" customHeight="false" outlineLevel="0" collapsed="false">
      <c r="B712" s="85" t="s">
        <v>52</v>
      </c>
      <c r="C712" s="13" t="n">
        <v>711</v>
      </c>
      <c r="D712" s="50" t="n">
        <v>0</v>
      </c>
      <c r="E712" s="50" t="n">
        <v>0</v>
      </c>
      <c r="F712" s="50" t="n">
        <v>0</v>
      </c>
      <c r="G712" s="50" t="n">
        <v>0</v>
      </c>
      <c r="H712" s="50" t="n">
        <v>0</v>
      </c>
      <c r="I712" s="50" t="n">
        <v>0</v>
      </c>
      <c r="J712" s="50" t="n">
        <v>0</v>
      </c>
      <c r="K712" s="50" t="n">
        <v>0</v>
      </c>
      <c r="L712" s="50" t="n">
        <v>0</v>
      </c>
      <c r="M712" s="50" t="n">
        <v>0</v>
      </c>
      <c r="N712" s="50" t="n">
        <v>0</v>
      </c>
      <c r="O712" s="50" t="n">
        <v>0</v>
      </c>
      <c r="P712" s="50" t="n">
        <v>0</v>
      </c>
      <c r="Q712" s="51" t="n">
        <v>0</v>
      </c>
    </row>
    <row r="713" customFormat="false" ht="12.75" hidden="false" customHeight="false" outlineLevel="0" collapsed="false">
      <c r="B713" s="85" t="s">
        <v>80</v>
      </c>
      <c r="C713" s="13" t="n">
        <v>712</v>
      </c>
      <c r="D713" s="50" t="n">
        <v>0</v>
      </c>
      <c r="E713" s="50" t="n">
        <v>0</v>
      </c>
      <c r="F713" s="50" t="n">
        <v>0</v>
      </c>
      <c r="G713" s="50" t="n">
        <v>0</v>
      </c>
      <c r="H713" s="50" t="n">
        <v>0</v>
      </c>
      <c r="I713" s="50" t="n">
        <v>0</v>
      </c>
      <c r="J713" s="50" t="n">
        <v>0</v>
      </c>
      <c r="K713" s="50" t="n">
        <v>0</v>
      </c>
      <c r="L713" s="50" t="n">
        <v>0</v>
      </c>
      <c r="M713" s="50" t="n">
        <v>0</v>
      </c>
      <c r="N713" s="50" t="n">
        <v>0</v>
      </c>
      <c r="O713" s="50" t="n">
        <v>0</v>
      </c>
      <c r="P713" s="50" t="n">
        <v>0</v>
      </c>
      <c r="Q713" s="51" t="n">
        <v>0</v>
      </c>
    </row>
    <row r="714" customFormat="false" ht="12.75" hidden="false" customHeight="false" outlineLevel="0" collapsed="false">
      <c r="B714" s="85" t="s">
        <v>49</v>
      </c>
      <c r="C714" s="13" t="n">
        <v>713</v>
      </c>
      <c r="D714" s="50" t="n">
        <v>0</v>
      </c>
      <c r="E714" s="50" t="n">
        <v>0</v>
      </c>
      <c r="F714" s="50" t="n">
        <v>0</v>
      </c>
      <c r="G714" s="50" t="n">
        <v>30.8853</v>
      </c>
      <c r="H714" s="50" t="n">
        <v>0</v>
      </c>
      <c r="I714" s="50" t="n">
        <v>0</v>
      </c>
      <c r="J714" s="50" t="n">
        <v>0</v>
      </c>
      <c r="K714" s="50" t="n">
        <v>0</v>
      </c>
      <c r="L714" s="50" t="n">
        <v>0</v>
      </c>
      <c r="M714" s="50" t="n">
        <v>0</v>
      </c>
      <c r="N714" s="50" t="n">
        <v>30.8853</v>
      </c>
      <c r="O714" s="50" t="n">
        <v>0</v>
      </c>
      <c r="P714" s="50" t="n">
        <v>0</v>
      </c>
      <c r="Q714" s="51" t="n">
        <v>30.8853</v>
      </c>
    </row>
    <row r="715" customFormat="false" ht="12.75" hidden="false" customHeight="false" outlineLevel="0" collapsed="false">
      <c r="B715" s="85" t="s">
        <v>34</v>
      </c>
      <c r="C715" s="13" t="n">
        <v>714</v>
      </c>
      <c r="D715" s="50" t="n">
        <v>0</v>
      </c>
      <c r="E715" s="50" t="n">
        <v>0</v>
      </c>
      <c r="F715" s="50" t="n">
        <v>0</v>
      </c>
      <c r="G715" s="50" t="n">
        <v>0</v>
      </c>
      <c r="H715" s="50" t="n">
        <v>0</v>
      </c>
      <c r="I715" s="50" t="n">
        <v>0</v>
      </c>
      <c r="J715" s="50" t="n">
        <v>0</v>
      </c>
      <c r="K715" s="50" t="n">
        <v>0</v>
      </c>
      <c r="L715" s="50" t="n">
        <v>0</v>
      </c>
      <c r="M715" s="50" t="n">
        <v>0</v>
      </c>
      <c r="N715" s="50" t="n">
        <v>0</v>
      </c>
      <c r="O715" s="50" t="n">
        <v>0</v>
      </c>
      <c r="P715" s="50" t="n">
        <v>0</v>
      </c>
      <c r="Q715" s="51" t="n">
        <v>0</v>
      </c>
    </row>
    <row r="716" customFormat="false" ht="12.75" hidden="false" customHeight="false" outlineLevel="0" collapsed="false">
      <c r="B716" s="85" t="s">
        <v>69</v>
      </c>
      <c r="C716" s="13" t="n">
        <v>715</v>
      </c>
      <c r="D716" s="50" t="n">
        <v>0</v>
      </c>
      <c r="E716" s="50" t="n">
        <v>0</v>
      </c>
      <c r="F716" s="50" t="n">
        <v>0</v>
      </c>
      <c r="G716" s="50" t="n">
        <v>0</v>
      </c>
      <c r="H716" s="50" t="n">
        <v>0</v>
      </c>
      <c r="I716" s="50" t="n">
        <v>0</v>
      </c>
      <c r="J716" s="50" t="n">
        <v>0</v>
      </c>
      <c r="K716" s="50" t="n">
        <v>0</v>
      </c>
      <c r="L716" s="50" t="n">
        <v>0</v>
      </c>
      <c r="M716" s="50" t="n">
        <v>0</v>
      </c>
      <c r="N716" s="50" t="n">
        <v>0</v>
      </c>
      <c r="O716" s="50" t="n">
        <v>0</v>
      </c>
      <c r="P716" s="50" t="n">
        <v>0</v>
      </c>
      <c r="Q716" s="51" t="n">
        <v>0</v>
      </c>
    </row>
    <row r="717" customFormat="false" ht="12.75" hidden="false" customHeight="false" outlineLevel="0" collapsed="false">
      <c r="B717" s="85" t="s">
        <v>72</v>
      </c>
      <c r="C717" s="13" t="n">
        <v>716</v>
      </c>
      <c r="D717" s="50" t="n">
        <v>0</v>
      </c>
      <c r="E717" s="50" t="n">
        <v>0</v>
      </c>
      <c r="F717" s="50" t="n">
        <v>0</v>
      </c>
      <c r="G717" s="50" t="n">
        <v>0</v>
      </c>
      <c r="H717" s="50" t="n">
        <v>0</v>
      </c>
      <c r="I717" s="50" t="n">
        <v>0</v>
      </c>
      <c r="J717" s="50" t="n">
        <v>0</v>
      </c>
      <c r="K717" s="50" t="n">
        <v>0</v>
      </c>
      <c r="L717" s="50" t="n">
        <v>0</v>
      </c>
      <c r="M717" s="50" t="n">
        <v>0</v>
      </c>
      <c r="N717" s="50" t="n">
        <v>0</v>
      </c>
      <c r="O717" s="50" t="n">
        <v>0</v>
      </c>
      <c r="P717" s="50" t="n">
        <v>0</v>
      </c>
      <c r="Q717" s="51" t="n">
        <v>0</v>
      </c>
    </row>
    <row r="718" customFormat="false" ht="12.75" hidden="false" customHeight="false" outlineLevel="0" collapsed="false">
      <c r="B718" s="85" t="s">
        <v>31</v>
      </c>
      <c r="C718" s="13" t="n">
        <v>717</v>
      </c>
      <c r="D718" s="50" t="n">
        <v>0</v>
      </c>
      <c r="E718" s="50" t="n">
        <v>0</v>
      </c>
      <c r="F718" s="50" t="n">
        <v>0</v>
      </c>
      <c r="G718" s="50" t="n">
        <v>0</v>
      </c>
      <c r="H718" s="50" t="n">
        <v>0</v>
      </c>
      <c r="I718" s="50" t="n">
        <v>0</v>
      </c>
      <c r="J718" s="50" t="n">
        <v>0</v>
      </c>
      <c r="K718" s="50" t="n">
        <v>0</v>
      </c>
      <c r="L718" s="50" t="n">
        <v>0</v>
      </c>
      <c r="M718" s="50" t="n">
        <v>0</v>
      </c>
      <c r="N718" s="50" t="n">
        <v>0</v>
      </c>
      <c r="O718" s="50" t="n">
        <v>0</v>
      </c>
      <c r="P718" s="50" t="n">
        <v>0</v>
      </c>
      <c r="Q718" s="51" t="n">
        <v>0</v>
      </c>
    </row>
    <row r="719" customFormat="false" ht="12.75" hidden="false" customHeight="false" outlineLevel="0" collapsed="false">
      <c r="B719" s="85" t="s">
        <v>37</v>
      </c>
      <c r="C719" s="13" t="n">
        <v>718</v>
      </c>
      <c r="D719" s="50" t="n">
        <v>0</v>
      </c>
      <c r="E719" s="50" t="n">
        <v>0</v>
      </c>
      <c r="F719" s="50" t="n">
        <v>0</v>
      </c>
      <c r="G719" s="50" t="n">
        <v>0</v>
      </c>
      <c r="H719" s="50" t="n">
        <v>0</v>
      </c>
      <c r="I719" s="50" t="n">
        <v>0</v>
      </c>
      <c r="J719" s="50" t="n">
        <v>0</v>
      </c>
      <c r="K719" s="50" t="n">
        <v>0</v>
      </c>
      <c r="L719" s="50" t="n">
        <v>0</v>
      </c>
      <c r="M719" s="50" t="n">
        <v>0</v>
      </c>
      <c r="N719" s="50" t="n">
        <v>0</v>
      </c>
      <c r="O719" s="50" t="n">
        <v>0</v>
      </c>
      <c r="P719" s="50" t="n">
        <v>0</v>
      </c>
      <c r="Q719" s="51" t="n">
        <v>0</v>
      </c>
    </row>
    <row r="720" customFormat="false" ht="12.75" hidden="false" customHeight="false" outlineLevel="0" collapsed="false">
      <c r="B720" s="85" t="n">
        <v>0</v>
      </c>
      <c r="C720" s="13" t="n">
        <v>719</v>
      </c>
      <c r="D720" s="50" t="n">
        <v>0</v>
      </c>
      <c r="E720" s="50" t="n">
        <v>0</v>
      </c>
      <c r="F720" s="50" t="n">
        <v>0</v>
      </c>
      <c r="G720" s="50" t="n">
        <v>0</v>
      </c>
      <c r="H720" s="50" t="n">
        <v>0</v>
      </c>
      <c r="I720" s="50" t="n">
        <v>0</v>
      </c>
      <c r="J720" s="50" t="n">
        <v>0</v>
      </c>
      <c r="K720" s="50" t="n">
        <v>0</v>
      </c>
      <c r="L720" s="50" t="n">
        <v>0</v>
      </c>
      <c r="M720" s="50" t="n">
        <v>0</v>
      </c>
      <c r="N720" s="50" t="n">
        <v>0</v>
      </c>
      <c r="O720" s="50" t="n">
        <v>0</v>
      </c>
      <c r="P720" s="50" t="n">
        <v>0</v>
      </c>
      <c r="Q720" s="51" t="n">
        <v>0</v>
      </c>
    </row>
    <row r="721" customFormat="false" ht="12.75" hidden="false" customHeight="false" outlineLevel="0" collapsed="false">
      <c r="B721" s="87" t="n">
        <v>0</v>
      </c>
      <c r="C721" s="64" t="n">
        <v>720</v>
      </c>
      <c r="D721" s="54" t="n">
        <v>0</v>
      </c>
      <c r="E721" s="54" t="n">
        <v>0</v>
      </c>
      <c r="F721" s="54" t="n">
        <v>0</v>
      </c>
      <c r="G721" s="54" t="n">
        <v>0</v>
      </c>
      <c r="H721" s="54" t="n">
        <v>0</v>
      </c>
      <c r="I721" s="54" t="n">
        <v>0</v>
      </c>
      <c r="J721" s="54" t="n">
        <v>0</v>
      </c>
      <c r="K721" s="54" t="n">
        <v>0</v>
      </c>
      <c r="L721" s="54" t="n">
        <v>0</v>
      </c>
      <c r="M721" s="54" t="n">
        <v>0</v>
      </c>
      <c r="N721" s="54" t="n">
        <v>0</v>
      </c>
      <c r="O721" s="54" t="n">
        <v>0</v>
      </c>
      <c r="P721" s="54" t="n">
        <v>0</v>
      </c>
      <c r="Q721" s="55" t="n">
        <v>0</v>
      </c>
    </row>
    <row r="722" customFormat="false" ht="12.75" hidden="false" customHeight="false" outlineLevel="0" collapsed="false">
      <c r="A722" s="0" t="n">
        <v>19</v>
      </c>
      <c r="B722" s="57" t="n">
        <v>36928</v>
      </c>
      <c r="C722" s="58" t="n">
        <v>721</v>
      </c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83"/>
    </row>
    <row r="723" customFormat="false" ht="12.75" hidden="false" customHeight="false" outlineLevel="0" collapsed="false">
      <c r="B723" s="61"/>
      <c r="C723" s="13" t="n">
        <v>722</v>
      </c>
      <c r="D723" s="13"/>
      <c r="E723" s="21" t="s">
        <v>5</v>
      </c>
      <c r="F723" s="21" t="s">
        <v>6</v>
      </c>
      <c r="G723" s="21" t="s">
        <v>7</v>
      </c>
      <c r="H723" s="21" t="s">
        <v>8</v>
      </c>
      <c r="I723" s="21" t="s">
        <v>9</v>
      </c>
      <c r="J723" s="21" t="s">
        <v>10</v>
      </c>
      <c r="K723" s="21" t="s">
        <v>11</v>
      </c>
      <c r="L723" s="21" t="s">
        <v>12</v>
      </c>
      <c r="M723" s="21" t="s">
        <v>13</v>
      </c>
      <c r="N723" s="21" t="s">
        <v>14</v>
      </c>
      <c r="O723" s="21" t="n">
        <v>2002</v>
      </c>
      <c r="P723" s="21" t="s">
        <v>15</v>
      </c>
      <c r="Q723" s="84" t="s">
        <v>16</v>
      </c>
    </row>
    <row r="724" customFormat="false" ht="12.75" hidden="false" customHeight="false" outlineLevel="0" collapsed="false">
      <c r="B724" s="85" t="s">
        <v>107</v>
      </c>
      <c r="C724" s="13" t="n">
        <v>723</v>
      </c>
      <c r="D724" s="13" t="s">
        <v>4</v>
      </c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86"/>
    </row>
    <row r="725" customFormat="false" ht="12.75" hidden="false" customHeight="false" outlineLevel="0" collapsed="false">
      <c r="B725" s="85" t="s">
        <v>19</v>
      </c>
      <c r="C725" s="13" t="n">
        <v>724</v>
      </c>
      <c r="D725" s="50" t="n">
        <v>26359852.4585228</v>
      </c>
      <c r="E725" s="50" t="n">
        <v>0</v>
      </c>
      <c r="F725" s="50" t="n">
        <v>-226559.04</v>
      </c>
      <c r="G725" s="50" t="n">
        <v>414699.3</v>
      </c>
      <c r="H725" s="50" t="n">
        <v>836667.74</v>
      </c>
      <c r="I725" s="50" t="n">
        <v>199029.92</v>
      </c>
      <c r="J725" s="50" t="n">
        <v>632195.17</v>
      </c>
      <c r="K725" s="50" t="n">
        <v>1014874.04</v>
      </c>
      <c r="L725" s="50" t="n">
        <v>353413.45</v>
      </c>
      <c r="M725" s="50" t="n">
        <v>6852238.74</v>
      </c>
      <c r="N725" s="50" t="n">
        <v>10076559.32</v>
      </c>
      <c r="O725" s="50" t="n">
        <v>3275970.94</v>
      </c>
      <c r="P725" s="50" t="n">
        <v>2164709.49</v>
      </c>
      <c r="Q725" s="51" t="n">
        <v>15517239.75</v>
      </c>
    </row>
    <row r="726" customFormat="false" ht="12.75" hidden="false" customHeight="false" outlineLevel="0" collapsed="false">
      <c r="B726" s="85" t="s">
        <v>20</v>
      </c>
      <c r="C726" s="13" t="n">
        <v>725</v>
      </c>
      <c r="D726" s="50" t="n">
        <v>6559384.04264157</v>
      </c>
      <c r="E726" s="50" t="n">
        <v>0</v>
      </c>
      <c r="F726" s="50" t="n">
        <v>6771.53</v>
      </c>
      <c r="G726" s="50" t="n">
        <v>7348.44</v>
      </c>
      <c r="H726" s="50" t="n">
        <v>292120.76</v>
      </c>
      <c r="I726" s="50" t="n">
        <v>90989.64</v>
      </c>
      <c r="J726" s="50" t="n">
        <v>151723</v>
      </c>
      <c r="K726" s="50" t="n">
        <v>242543.19</v>
      </c>
      <c r="L726" s="50" t="n">
        <v>199733.95</v>
      </c>
      <c r="M726" s="50" t="n">
        <v>1496450.15</v>
      </c>
      <c r="N726" s="50" t="n">
        <v>2487680.66</v>
      </c>
      <c r="O726" s="50" t="n">
        <v>661290.78</v>
      </c>
      <c r="P726" s="50" t="n">
        <v>475454.5</v>
      </c>
      <c r="Q726" s="51" t="n">
        <v>3624425.94</v>
      </c>
    </row>
    <row r="727" customFormat="false" ht="12.75" hidden="false" customHeight="false" outlineLevel="0" collapsed="false">
      <c r="B727" s="85" t="s">
        <v>108</v>
      </c>
      <c r="C727" s="13" t="n">
        <v>726</v>
      </c>
      <c r="D727" s="50" t="n">
        <v>0</v>
      </c>
      <c r="E727" s="50" t="n">
        <v>0</v>
      </c>
      <c r="F727" s="50" t="n">
        <v>0</v>
      </c>
      <c r="G727" s="50" t="n">
        <v>0</v>
      </c>
      <c r="H727" s="50" t="n">
        <v>0</v>
      </c>
      <c r="I727" s="50" t="n">
        <v>0</v>
      </c>
      <c r="J727" s="50" t="n">
        <v>0</v>
      </c>
      <c r="K727" s="50" t="n">
        <v>0</v>
      </c>
      <c r="L727" s="50" t="n">
        <v>0</v>
      </c>
      <c r="M727" s="50" t="n">
        <v>0</v>
      </c>
      <c r="N727" s="50" t="n">
        <v>0</v>
      </c>
      <c r="O727" s="50" t="n">
        <v>0</v>
      </c>
      <c r="P727" s="50" t="n">
        <v>0</v>
      </c>
      <c r="Q727" s="51" t="n">
        <v>0</v>
      </c>
    </row>
    <row r="728" customFormat="false" ht="12.75" hidden="false" customHeight="false" outlineLevel="0" collapsed="false">
      <c r="B728" s="85" t="s">
        <v>25</v>
      </c>
      <c r="C728" s="13" t="n">
        <v>727</v>
      </c>
      <c r="D728" s="50" t="n">
        <v>6566236.17308794</v>
      </c>
      <c r="E728" s="50" t="n">
        <v>0</v>
      </c>
      <c r="F728" s="50" t="n">
        <v>125503.77</v>
      </c>
      <c r="G728" s="50" t="n">
        <v>400989.44</v>
      </c>
      <c r="H728" s="50" t="n">
        <v>172988</v>
      </c>
      <c r="I728" s="50" t="n">
        <v>217068.9</v>
      </c>
      <c r="J728" s="50" t="n">
        <v>58020.21</v>
      </c>
      <c r="K728" s="50" t="n">
        <v>59842.28</v>
      </c>
      <c r="L728" s="50" t="n">
        <v>333086.06</v>
      </c>
      <c r="M728" s="50" t="n">
        <v>1962118.84</v>
      </c>
      <c r="N728" s="50" t="n">
        <v>3329617.5</v>
      </c>
      <c r="O728" s="50" t="n">
        <v>355606.54</v>
      </c>
      <c r="P728" s="50" t="n">
        <v>828430.49</v>
      </c>
      <c r="Q728" s="51" t="n">
        <v>4513654.53</v>
      </c>
    </row>
    <row r="729" customFormat="false" ht="12.75" hidden="false" customHeight="false" outlineLevel="0" collapsed="false">
      <c r="B729" s="85" t="s">
        <v>29</v>
      </c>
      <c r="C729" s="13" t="n">
        <v>728</v>
      </c>
      <c r="D729" s="50" t="n">
        <v>570078.922848743</v>
      </c>
      <c r="E729" s="50" t="n">
        <v>0</v>
      </c>
      <c r="F729" s="50" t="n">
        <v>-4978.39</v>
      </c>
      <c r="G729" s="50" t="n">
        <v>0</v>
      </c>
      <c r="H729" s="50" t="n">
        <v>0</v>
      </c>
      <c r="I729" s="50" t="n">
        <v>0</v>
      </c>
      <c r="J729" s="50" t="n">
        <v>0</v>
      </c>
      <c r="K729" s="50" t="n">
        <v>0</v>
      </c>
      <c r="L729" s="50" t="n">
        <v>0</v>
      </c>
      <c r="M729" s="50" t="n">
        <v>0</v>
      </c>
      <c r="N729" s="50" t="n">
        <v>-4978.39</v>
      </c>
      <c r="O729" s="50" t="n">
        <v>0</v>
      </c>
      <c r="P729" s="50" t="n">
        <v>0</v>
      </c>
      <c r="Q729" s="51" t="n">
        <v>-4978.39</v>
      </c>
    </row>
    <row r="730" customFormat="false" ht="12.75" hidden="false" customHeight="false" outlineLevel="0" collapsed="false">
      <c r="B730" s="85" t="s">
        <v>32</v>
      </c>
      <c r="C730" s="13" t="n">
        <v>729</v>
      </c>
      <c r="D730" s="50" t="n">
        <v>455227.34332302</v>
      </c>
      <c r="E730" s="50" t="n">
        <v>0</v>
      </c>
      <c r="F730" s="50" t="n">
        <v>979.66</v>
      </c>
      <c r="G730" s="50" t="n">
        <v>78331.3</v>
      </c>
      <c r="H730" s="50" t="n">
        <v>-8272.27</v>
      </c>
      <c r="I730" s="50" t="n">
        <v>0</v>
      </c>
      <c r="J730" s="50" t="n">
        <v>0</v>
      </c>
      <c r="K730" s="50" t="n">
        <v>0</v>
      </c>
      <c r="L730" s="50" t="n">
        <v>0</v>
      </c>
      <c r="M730" s="50" t="n">
        <v>0</v>
      </c>
      <c r="N730" s="50" t="n">
        <v>71038.69</v>
      </c>
      <c r="O730" s="50" t="n">
        <v>0</v>
      </c>
      <c r="P730" s="50" t="n">
        <v>0</v>
      </c>
      <c r="Q730" s="51" t="n">
        <v>71038.69</v>
      </c>
    </row>
    <row r="731" customFormat="false" ht="12.75" hidden="false" customHeight="false" outlineLevel="0" collapsed="false">
      <c r="B731" s="85" t="s">
        <v>35</v>
      </c>
      <c r="C731" s="13" t="n">
        <v>730</v>
      </c>
      <c r="D731" s="50" t="n">
        <v>570078.922848743</v>
      </c>
      <c r="E731" s="50" t="n">
        <v>0</v>
      </c>
      <c r="F731" s="50" t="n">
        <v>3078.75</v>
      </c>
      <c r="G731" s="50" t="n">
        <v>0</v>
      </c>
      <c r="H731" s="50" t="n">
        <v>16544.53</v>
      </c>
      <c r="I731" s="50" t="n">
        <v>0</v>
      </c>
      <c r="J731" s="50" t="n">
        <v>0</v>
      </c>
      <c r="K731" s="50" t="n">
        <v>0</v>
      </c>
      <c r="L731" s="50" t="n">
        <v>0</v>
      </c>
      <c r="M731" s="50" t="n">
        <v>0</v>
      </c>
      <c r="N731" s="50" t="n">
        <v>19623.28</v>
      </c>
      <c r="O731" s="50" t="n">
        <v>0</v>
      </c>
      <c r="P731" s="50" t="n">
        <v>0</v>
      </c>
      <c r="Q731" s="51" t="n">
        <v>19623.28</v>
      </c>
    </row>
    <row r="732" customFormat="false" ht="12.75" hidden="false" customHeight="false" outlineLevel="0" collapsed="false">
      <c r="B732" s="85" t="s">
        <v>38</v>
      </c>
      <c r="C732" s="13" t="n">
        <v>731</v>
      </c>
      <c r="D732" s="50" t="n">
        <v>0</v>
      </c>
      <c r="E732" s="50" t="n">
        <v>0</v>
      </c>
      <c r="F732" s="50" t="n">
        <v>0</v>
      </c>
      <c r="G732" s="50" t="n">
        <v>0</v>
      </c>
      <c r="H732" s="50" t="n">
        <v>0</v>
      </c>
      <c r="I732" s="50" t="n">
        <v>0</v>
      </c>
      <c r="J732" s="50" t="n">
        <v>0</v>
      </c>
      <c r="K732" s="50" t="n">
        <v>0</v>
      </c>
      <c r="L732" s="50" t="n">
        <v>0</v>
      </c>
      <c r="M732" s="50" t="n">
        <v>0</v>
      </c>
      <c r="N732" s="50" t="n">
        <v>0</v>
      </c>
      <c r="O732" s="50" t="n">
        <v>0</v>
      </c>
      <c r="P732" s="50" t="n">
        <v>0</v>
      </c>
      <c r="Q732" s="51" t="n">
        <v>0</v>
      </c>
    </row>
    <row r="733" customFormat="false" ht="12.75" hidden="false" customHeight="false" outlineLevel="0" collapsed="false">
      <c r="B733" s="85" t="s">
        <v>43</v>
      </c>
      <c r="C733" s="13" t="n">
        <v>732</v>
      </c>
      <c r="D733" s="50" t="n">
        <v>4705896.01264079</v>
      </c>
      <c r="E733" s="50" t="n">
        <v>0</v>
      </c>
      <c r="F733" s="50" t="n">
        <v>-141329.19</v>
      </c>
      <c r="G733" s="50" t="n">
        <v>-299235.58</v>
      </c>
      <c r="H733" s="50" t="n">
        <v>466299.03</v>
      </c>
      <c r="I733" s="50" t="n">
        <v>-281952.05</v>
      </c>
      <c r="J733" s="50" t="n">
        <v>221788.53</v>
      </c>
      <c r="K733" s="50" t="n">
        <v>122550.54</v>
      </c>
      <c r="L733" s="50" t="n">
        <v>-200886.72</v>
      </c>
      <c r="M733" s="50" t="n">
        <v>1396377.6</v>
      </c>
      <c r="N733" s="50" t="n">
        <v>1283612.16</v>
      </c>
      <c r="O733" s="50" t="n">
        <v>877359.08</v>
      </c>
      <c r="P733" s="50" t="n">
        <v>-1935285.88</v>
      </c>
      <c r="Q733" s="51" t="n">
        <v>225685.359999999</v>
      </c>
    </row>
    <row r="734" customFormat="false" ht="12.75" hidden="false" customHeight="false" outlineLevel="0" collapsed="false">
      <c r="B734" s="85" t="s">
        <v>47</v>
      </c>
      <c r="C734" s="13" t="n">
        <v>733</v>
      </c>
      <c r="D734" s="50" t="n">
        <v>785831.035102811</v>
      </c>
      <c r="E734" s="50" t="n">
        <v>0</v>
      </c>
      <c r="F734" s="50" t="n">
        <v>-44512.12</v>
      </c>
      <c r="G734" s="50" t="n">
        <v>243697.39</v>
      </c>
      <c r="H734" s="50" t="n">
        <v>-218181</v>
      </c>
      <c r="I734" s="50" t="n">
        <v>-103540.55</v>
      </c>
      <c r="J734" s="50" t="n">
        <v>73854.08</v>
      </c>
      <c r="K734" s="50" t="n">
        <v>-49009.02</v>
      </c>
      <c r="L734" s="50" t="n">
        <v>-916</v>
      </c>
      <c r="M734" s="50" t="n">
        <v>195865.07</v>
      </c>
      <c r="N734" s="50" t="n">
        <v>97257.85</v>
      </c>
      <c r="O734" s="50" t="n">
        <v>-299332.73</v>
      </c>
      <c r="P734" s="50" t="n">
        <v>650562.31</v>
      </c>
      <c r="Q734" s="51" t="n">
        <v>448487.43</v>
      </c>
    </row>
    <row r="735" customFormat="false" ht="12.75" hidden="false" customHeight="false" outlineLevel="0" collapsed="false">
      <c r="B735" s="85" t="s">
        <v>50</v>
      </c>
      <c r="C735" s="13" t="n">
        <v>734</v>
      </c>
      <c r="D735" s="50" t="n">
        <v>0</v>
      </c>
      <c r="E735" s="50" t="n">
        <v>0</v>
      </c>
      <c r="F735" s="50" t="n">
        <v>31882.47</v>
      </c>
      <c r="G735" s="50" t="n">
        <v>-87176.65</v>
      </c>
      <c r="H735" s="50" t="n">
        <v>0</v>
      </c>
      <c r="I735" s="50" t="n">
        <v>34576.66</v>
      </c>
      <c r="J735" s="50" t="n">
        <v>-32857.5</v>
      </c>
      <c r="K735" s="50" t="n">
        <v>34201.78</v>
      </c>
      <c r="L735" s="50" t="n">
        <v>-29373.11</v>
      </c>
      <c r="M735" s="50" t="n">
        <v>76362.24</v>
      </c>
      <c r="N735" s="50" t="n">
        <v>27615.89</v>
      </c>
      <c r="O735" s="50" t="n">
        <v>472862.77</v>
      </c>
      <c r="P735" s="50" t="n">
        <v>-178850.94</v>
      </c>
      <c r="Q735" s="51" t="n">
        <v>321627.72</v>
      </c>
    </row>
    <row r="736" customFormat="false" ht="12.75" hidden="false" customHeight="false" outlineLevel="0" collapsed="false">
      <c r="B736" s="85" t="s">
        <v>53</v>
      </c>
      <c r="C736" s="13" t="n">
        <v>735</v>
      </c>
      <c r="D736" s="50" t="n">
        <v>188035.565635129</v>
      </c>
      <c r="E736" s="50" t="n">
        <v>0</v>
      </c>
      <c r="F736" s="50" t="n">
        <v>-78767.41</v>
      </c>
      <c r="G736" s="50" t="n">
        <v>-104441.74</v>
      </c>
      <c r="H736" s="50" t="n">
        <v>0</v>
      </c>
      <c r="I736" s="50" t="n">
        <v>0</v>
      </c>
      <c r="J736" s="50" t="n">
        <v>0</v>
      </c>
      <c r="K736" s="50" t="n">
        <v>0</v>
      </c>
      <c r="L736" s="50" t="n">
        <v>0</v>
      </c>
      <c r="M736" s="50" t="n">
        <v>0</v>
      </c>
      <c r="N736" s="50" t="n">
        <v>-183209.15</v>
      </c>
      <c r="O736" s="50" t="n">
        <v>0</v>
      </c>
      <c r="P736" s="50" t="n">
        <v>0</v>
      </c>
      <c r="Q736" s="51" t="n">
        <v>-183209.15</v>
      </c>
    </row>
    <row r="737" customFormat="false" ht="12.75" hidden="false" customHeight="false" outlineLevel="0" collapsed="false">
      <c r="B737" s="85" t="s">
        <v>56</v>
      </c>
      <c r="C737" s="13" t="n">
        <v>736</v>
      </c>
      <c r="D737" s="50" t="n">
        <v>227281.275001189</v>
      </c>
      <c r="E737" s="50" t="n">
        <v>0</v>
      </c>
      <c r="F737" s="50" t="n">
        <v>-26416.37</v>
      </c>
      <c r="G737" s="50" t="n">
        <v>-34813.91</v>
      </c>
      <c r="H737" s="50" t="n">
        <v>0</v>
      </c>
      <c r="I737" s="50" t="n">
        <v>0</v>
      </c>
      <c r="J737" s="50" t="n">
        <v>0</v>
      </c>
      <c r="K737" s="50" t="n">
        <v>0</v>
      </c>
      <c r="L737" s="50" t="n">
        <v>0</v>
      </c>
      <c r="M737" s="50" t="n">
        <v>0</v>
      </c>
      <c r="N737" s="50" t="n">
        <v>-61230.28</v>
      </c>
      <c r="O737" s="50" t="n">
        <v>0</v>
      </c>
      <c r="P737" s="50" t="n">
        <v>0</v>
      </c>
      <c r="Q737" s="51" t="n">
        <v>-61230.28</v>
      </c>
    </row>
    <row r="738" customFormat="false" ht="12.75" hidden="false" customHeight="false" outlineLevel="0" collapsed="false">
      <c r="B738" s="85" t="s">
        <v>59</v>
      </c>
      <c r="C738" s="13" t="n">
        <v>737</v>
      </c>
      <c r="D738" s="50" t="n">
        <v>11813.7635555095</v>
      </c>
      <c r="E738" s="50" t="n">
        <v>0</v>
      </c>
      <c r="F738" s="50" t="n">
        <v>-796.43</v>
      </c>
      <c r="G738" s="50" t="n">
        <v>4093.47</v>
      </c>
      <c r="H738" s="50" t="n">
        <v>0</v>
      </c>
      <c r="I738" s="50" t="n">
        <v>0</v>
      </c>
      <c r="J738" s="50" t="n">
        <v>0</v>
      </c>
      <c r="K738" s="50" t="n">
        <v>0</v>
      </c>
      <c r="L738" s="50" t="n">
        <v>0</v>
      </c>
      <c r="M738" s="50" t="n">
        <v>0</v>
      </c>
      <c r="N738" s="50" t="n">
        <v>3297.04</v>
      </c>
      <c r="O738" s="50" t="n">
        <v>0</v>
      </c>
      <c r="P738" s="50" t="n">
        <v>0</v>
      </c>
      <c r="Q738" s="51" t="n">
        <v>3297.04</v>
      </c>
    </row>
    <row r="739" customFormat="false" ht="12.75" hidden="false" customHeight="false" outlineLevel="0" collapsed="false">
      <c r="B739" s="85" t="s">
        <v>109</v>
      </c>
      <c r="C739" s="13" t="n">
        <v>738</v>
      </c>
      <c r="D739" s="50" t="n">
        <v>0</v>
      </c>
      <c r="E739" s="50" t="n">
        <v>0</v>
      </c>
      <c r="F739" s="50" t="n">
        <v>0</v>
      </c>
      <c r="G739" s="50" t="n">
        <v>0</v>
      </c>
      <c r="H739" s="50" t="n">
        <v>0</v>
      </c>
      <c r="I739" s="50" t="n">
        <v>0</v>
      </c>
      <c r="J739" s="50" t="n">
        <v>0</v>
      </c>
      <c r="K739" s="50" t="n">
        <v>0</v>
      </c>
      <c r="L739" s="50" t="n">
        <v>0</v>
      </c>
      <c r="M739" s="50" t="n">
        <v>0</v>
      </c>
      <c r="N739" s="50" t="n">
        <v>0</v>
      </c>
      <c r="O739" s="50" t="n">
        <v>0</v>
      </c>
      <c r="P739" s="50" t="n">
        <v>0</v>
      </c>
      <c r="Q739" s="51" t="n">
        <v>0</v>
      </c>
    </row>
    <row r="740" customFormat="false" ht="12.75" hidden="false" customHeight="false" outlineLevel="0" collapsed="false">
      <c r="B740" s="85" t="s">
        <v>64</v>
      </c>
      <c r="C740" s="13" t="n">
        <v>739</v>
      </c>
      <c r="D740" s="50" t="n">
        <v>8611590.8142523</v>
      </c>
      <c r="E740" s="50" t="n">
        <v>0</v>
      </c>
      <c r="F740" s="50" t="n">
        <v>-50000.55</v>
      </c>
      <c r="G740" s="50" t="n">
        <v>174763</v>
      </c>
      <c r="H740" s="50" t="n">
        <v>74062.16</v>
      </c>
      <c r="I740" s="50" t="n">
        <v>144260.74</v>
      </c>
      <c r="J740" s="50" t="n">
        <v>101489.51</v>
      </c>
      <c r="K740" s="50" t="n">
        <v>328640.46</v>
      </c>
      <c r="L740" s="50" t="n">
        <v>-12387.43</v>
      </c>
      <c r="M740" s="50" t="n">
        <v>1332664.09</v>
      </c>
      <c r="N740" s="50" t="n">
        <v>2093491.98</v>
      </c>
      <c r="O740" s="50" t="n">
        <v>505925.87</v>
      </c>
      <c r="P740" s="50" t="n">
        <v>1835849.85</v>
      </c>
      <c r="Q740" s="51" t="n">
        <v>4435267.7</v>
      </c>
    </row>
    <row r="741" customFormat="false" ht="12.75" hidden="false" customHeight="false" outlineLevel="0" collapsed="false">
      <c r="B741" s="85" t="s">
        <v>67</v>
      </c>
      <c r="C741" s="13" t="n">
        <v>740</v>
      </c>
      <c r="D741" s="50" t="n">
        <v>45366.0294140017</v>
      </c>
      <c r="E741" s="50" t="n">
        <v>0</v>
      </c>
      <c r="F741" s="50" t="n">
        <v>4769.16</v>
      </c>
      <c r="G741" s="50" t="n">
        <v>-17407</v>
      </c>
      <c r="H741" s="50" t="n">
        <v>0</v>
      </c>
      <c r="I741" s="50" t="n">
        <v>0</v>
      </c>
      <c r="J741" s="50" t="n">
        <v>0</v>
      </c>
      <c r="K741" s="50" t="n">
        <v>0</v>
      </c>
      <c r="L741" s="50" t="n">
        <v>0</v>
      </c>
      <c r="M741" s="50" t="n">
        <v>0</v>
      </c>
      <c r="N741" s="50" t="n">
        <v>-12637.84</v>
      </c>
      <c r="O741" s="50" t="n">
        <v>0</v>
      </c>
      <c r="P741" s="50" t="n">
        <v>0</v>
      </c>
      <c r="Q741" s="51" t="n">
        <v>-12637.84</v>
      </c>
    </row>
    <row r="742" customFormat="false" ht="12.75" hidden="false" customHeight="false" outlineLevel="0" collapsed="false">
      <c r="B742" s="85" t="s">
        <v>70</v>
      </c>
      <c r="C742" s="13" t="n">
        <v>741</v>
      </c>
      <c r="D742" s="50" t="n">
        <v>242699.424208465</v>
      </c>
      <c r="E742" s="50" t="n">
        <v>0</v>
      </c>
      <c r="F742" s="50" t="n">
        <v>-3179.44</v>
      </c>
      <c r="G742" s="50" t="n">
        <v>17407</v>
      </c>
      <c r="H742" s="50" t="n">
        <v>0</v>
      </c>
      <c r="I742" s="50" t="n">
        <v>0</v>
      </c>
      <c r="J742" s="50" t="n">
        <v>0</v>
      </c>
      <c r="K742" s="50" t="n">
        <v>0</v>
      </c>
      <c r="L742" s="50" t="n">
        <v>0</v>
      </c>
      <c r="M742" s="50" t="n">
        <v>0</v>
      </c>
      <c r="N742" s="50" t="n">
        <v>14227.56</v>
      </c>
      <c r="O742" s="50" t="n">
        <v>0</v>
      </c>
      <c r="P742" s="50" t="n">
        <v>0</v>
      </c>
      <c r="Q742" s="51" t="n">
        <v>14227.56</v>
      </c>
    </row>
    <row r="743" customFormat="false" ht="12.75" hidden="false" customHeight="false" outlineLevel="0" collapsed="false">
      <c r="B743" s="85" t="s">
        <v>75</v>
      </c>
      <c r="C743" s="13" t="n">
        <v>742</v>
      </c>
      <c r="D743" s="50" t="n">
        <v>3650682.40341989</v>
      </c>
      <c r="E743" s="50" t="n">
        <v>0</v>
      </c>
      <c r="F743" s="50" t="n">
        <v>6172.52</v>
      </c>
      <c r="G743" s="50" t="n">
        <v>31144.14</v>
      </c>
      <c r="H743" s="50" t="n">
        <v>41106.53</v>
      </c>
      <c r="I743" s="50" t="n">
        <v>97626.58</v>
      </c>
      <c r="J743" s="50" t="n">
        <v>58177.34</v>
      </c>
      <c r="K743" s="50" t="n">
        <v>276104.81</v>
      </c>
      <c r="L743" s="50" t="n">
        <v>64156.7</v>
      </c>
      <c r="M743" s="50" t="n">
        <v>392400.75</v>
      </c>
      <c r="N743" s="50" t="n">
        <v>966889.37</v>
      </c>
      <c r="O743" s="50" t="n">
        <v>702258.63</v>
      </c>
      <c r="P743" s="50" t="n">
        <v>488549.16</v>
      </c>
      <c r="Q743" s="51" t="n">
        <v>2157697.16</v>
      </c>
    </row>
    <row r="744" customFormat="false" ht="12.75" hidden="false" customHeight="false" outlineLevel="0" collapsed="false">
      <c r="B744" s="85" t="s">
        <v>78</v>
      </c>
      <c r="C744" s="13" t="n">
        <v>743</v>
      </c>
      <c r="D744" s="50" t="n">
        <v>344147.772781177</v>
      </c>
      <c r="E744" s="50" t="n">
        <v>0</v>
      </c>
      <c r="F744" s="50" t="n">
        <v>-55737</v>
      </c>
      <c r="G744" s="50" t="n">
        <v>0</v>
      </c>
      <c r="H744" s="50" t="n">
        <v>0</v>
      </c>
      <c r="I744" s="50" t="n">
        <v>0</v>
      </c>
      <c r="J744" s="50" t="n">
        <v>0</v>
      </c>
      <c r="K744" s="50" t="n">
        <v>0</v>
      </c>
      <c r="L744" s="50" t="n">
        <v>0</v>
      </c>
      <c r="M744" s="50" t="n">
        <v>0</v>
      </c>
      <c r="N744" s="50" t="n">
        <v>-55737</v>
      </c>
      <c r="O744" s="50" t="n">
        <v>0</v>
      </c>
      <c r="P744" s="50" t="n">
        <v>0</v>
      </c>
      <c r="Q744" s="51" t="n">
        <v>-55737</v>
      </c>
    </row>
    <row r="745" customFormat="false" ht="12.75" hidden="false" customHeight="false" outlineLevel="0" collapsed="false">
      <c r="B745" s="85"/>
      <c r="C745" s="13" t="n">
        <v>744</v>
      </c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1"/>
    </row>
    <row r="746" customFormat="false" ht="12.75" hidden="false" customHeight="false" outlineLevel="0" collapsed="false">
      <c r="B746" s="85" t="s">
        <v>83</v>
      </c>
      <c r="C746" s="13" t="n">
        <v>745</v>
      </c>
      <c r="D746" s="50" t="s">
        <v>4</v>
      </c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1"/>
    </row>
    <row r="747" customFormat="false" ht="12.75" hidden="false" customHeight="false" outlineLevel="0" collapsed="false">
      <c r="B747" s="85" t="s">
        <v>22</v>
      </c>
      <c r="C747" s="13" t="n">
        <v>746</v>
      </c>
      <c r="D747" s="50" t="n">
        <v>0</v>
      </c>
      <c r="E747" s="50" t="n">
        <v>0</v>
      </c>
      <c r="F747" s="50" t="n">
        <v>-5.30550842967374</v>
      </c>
      <c r="G747" s="50" t="n">
        <v>-97.7664213795393</v>
      </c>
      <c r="H747" s="50" t="n">
        <v>-81.749056116284</v>
      </c>
      <c r="I747" s="50" t="n">
        <v>61.2721614310831</v>
      </c>
      <c r="J747" s="50" t="n">
        <v>24.0288921725369</v>
      </c>
      <c r="K747" s="50" t="n">
        <v>20.0635500932929</v>
      </c>
      <c r="L747" s="50" t="n">
        <v>55.0240684231785</v>
      </c>
      <c r="M747" s="50" t="n">
        <v>27.8362947036182</v>
      </c>
      <c r="N747" s="50" t="n">
        <v>3.40398089821255</v>
      </c>
      <c r="O747" s="50" t="n">
        <v>-287.922107201928</v>
      </c>
      <c r="P747" s="50" t="n">
        <v>-1506.41537346517</v>
      </c>
      <c r="Q747" s="51" t="n">
        <v>-1790.93349976889</v>
      </c>
    </row>
    <row r="748" customFormat="false" ht="12.75" hidden="false" customHeight="false" outlineLevel="0" collapsed="false">
      <c r="B748" s="85" t="s">
        <v>27</v>
      </c>
      <c r="C748" s="13" t="n">
        <v>747</v>
      </c>
      <c r="D748" s="50" t="n">
        <v>0</v>
      </c>
      <c r="E748" s="50" t="n">
        <v>0</v>
      </c>
      <c r="F748" s="50" t="n">
        <v>0</v>
      </c>
      <c r="G748" s="50" t="n">
        <v>-355.858844</v>
      </c>
      <c r="H748" s="50" t="n">
        <v>67.536537</v>
      </c>
      <c r="I748" s="50" t="n">
        <v>60.698423</v>
      </c>
      <c r="J748" s="50" t="n">
        <v>61.31101</v>
      </c>
      <c r="K748" s="50" t="n">
        <v>-74.495808</v>
      </c>
      <c r="L748" s="50" t="n">
        <v>-44.306566</v>
      </c>
      <c r="M748" s="50" t="n">
        <v>-39.865359</v>
      </c>
      <c r="N748" s="50" t="n">
        <v>-324.980607</v>
      </c>
      <c r="O748" s="50" t="n">
        <v>-96.401083</v>
      </c>
      <c r="P748" s="50" t="n">
        <v>-598.981526</v>
      </c>
      <c r="Q748" s="51" t="n">
        <v>-1020.363216</v>
      </c>
    </row>
    <row r="749" customFormat="false" ht="12.75" hidden="false" customHeight="false" outlineLevel="0" collapsed="false">
      <c r="B749" s="85" t="s">
        <v>77</v>
      </c>
      <c r="C749" s="13" t="n">
        <v>748</v>
      </c>
      <c r="D749" s="50" t="n">
        <v>0</v>
      </c>
      <c r="E749" s="50" t="n">
        <v>0</v>
      </c>
      <c r="F749" s="50" t="n">
        <v>18.4388192365288</v>
      </c>
      <c r="G749" s="50" t="n">
        <v>12.4894571584448</v>
      </c>
      <c r="H749" s="50" t="n">
        <v>-56.1748231755784</v>
      </c>
      <c r="I749" s="50" t="n">
        <v>-16.4695566924428</v>
      </c>
      <c r="J749" s="50" t="n">
        <v>-29.3565258389044</v>
      </c>
      <c r="K749" s="50" t="n">
        <v>-5.9370498935234</v>
      </c>
      <c r="L749" s="50" t="n">
        <v>-45.7763240351534</v>
      </c>
      <c r="M749" s="50" t="n">
        <v>-71.8179646337297</v>
      </c>
      <c r="N749" s="50" t="n">
        <v>-194.603967874358</v>
      </c>
      <c r="O749" s="50" t="n">
        <v>149.543777965184</v>
      </c>
      <c r="P749" s="50" t="n">
        <v>-431.084202292433</v>
      </c>
      <c r="Q749" s="51" t="n">
        <v>-476.144392201608</v>
      </c>
    </row>
    <row r="750" customFormat="false" ht="12.75" hidden="false" customHeight="false" outlineLevel="0" collapsed="false">
      <c r="B750" s="85" t="s">
        <v>66</v>
      </c>
      <c r="C750" s="13" t="n">
        <v>749</v>
      </c>
      <c r="D750" s="50" t="n">
        <v>0</v>
      </c>
      <c r="E750" s="50" t="n">
        <v>0</v>
      </c>
      <c r="F750" s="50" t="n">
        <v>0</v>
      </c>
      <c r="G750" s="50" t="n">
        <v>-198.454184</v>
      </c>
      <c r="H750" s="50" t="n">
        <v>-209.609707</v>
      </c>
      <c r="I750" s="50" t="n">
        <v>-105.76425</v>
      </c>
      <c r="J750" s="50" t="n">
        <v>-4.781239</v>
      </c>
      <c r="K750" s="50" t="n">
        <v>150.205114</v>
      </c>
      <c r="L750" s="50" t="n">
        <v>-79.456147</v>
      </c>
      <c r="M750" s="50" t="n">
        <v>108.754546</v>
      </c>
      <c r="N750" s="50" t="n">
        <v>-339.105867</v>
      </c>
      <c r="O750" s="50" t="n">
        <v>78.91508</v>
      </c>
      <c r="P750" s="50" t="n">
        <v>0</v>
      </c>
      <c r="Q750" s="51" t="n">
        <v>-260.190787</v>
      </c>
    </row>
    <row r="751" customFormat="false" ht="12.75" hidden="false" customHeight="false" outlineLevel="0" collapsed="false">
      <c r="B751" s="85" t="s">
        <v>45</v>
      </c>
      <c r="C751" s="13" t="n">
        <v>750</v>
      </c>
      <c r="D751" s="50" t="n">
        <v>0</v>
      </c>
      <c r="E751" s="50" t="n">
        <v>0</v>
      </c>
      <c r="F751" s="50" t="n">
        <v>0</v>
      </c>
      <c r="G751" s="50" t="n">
        <v>4.982275</v>
      </c>
      <c r="H751" s="50" t="n">
        <v>4.958883</v>
      </c>
      <c r="I751" s="50" t="n">
        <v>1.481216</v>
      </c>
      <c r="J751" s="50" t="n">
        <v>4.915632</v>
      </c>
      <c r="K751" s="50" t="n">
        <v>9.768943</v>
      </c>
      <c r="L751" s="50" t="n">
        <v>4.85344</v>
      </c>
      <c r="M751" s="50" t="n">
        <v>29.091199</v>
      </c>
      <c r="N751" s="50" t="n">
        <v>60.051588</v>
      </c>
      <c r="O751" s="50" t="n">
        <v>49.1215</v>
      </c>
      <c r="P751" s="50" t="n">
        <v>-158.718769</v>
      </c>
      <c r="Q751" s="51" t="n">
        <v>-49.545681</v>
      </c>
    </row>
    <row r="752" customFormat="false" ht="12.75" hidden="false" customHeight="false" outlineLevel="0" collapsed="false">
      <c r="B752" s="85" t="s">
        <v>52</v>
      </c>
      <c r="C752" s="13" t="n">
        <v>751</v>
      </c>
      <c r="D752" s="50" t="n">
        <v>0</v>
      </c>
      <c r="E752" s="50" t="n">
        <v>0</v>
      </c>
      <c r="F752" s="50" t="n">
        <v>0</v>
      </c>
      <c r="G752" s="50" t="n">
        <v>0</v>
      </c>
      <c r="H752" s="50" t="n">
        <v>0</v>
      </c>
      <c r="I752" s="50" t="n">
        <v>0</v>
      </c>
      <c r="J752" s="50" t="n">
        <v>0</v>
      </c>
      <c r="K752" s="50" t="n">
        <v>0</v>
      </c>
      <c r="L752" s="50" t="n">
        <v>0</v>
      </c>
      <c r="M752" s="50" t="n">
        <v>0</v>
      </c>
      <c r="N752" s="50" t="n">
        <v>0</v>
      </c>
      <c r="O752" s="50" t="n">
        <v>0</v>
      </c>
      <c r="P752" s="50" t="n">
        <v>0</v>
      </c>
      <c r="Q752" s="51" t="n">
        <v>0</v>
      </c>
    </row>
    <row r="753" customFormat="false" ht="12.75" hidden="false" customHeight="false" outlineLevel="0" collapsed="false">
      <c r="B753" s="85" t="s">
        <v>80</v>
      </c>
      <c r="C753" s="13" t="n">
        <v>752</v>
      </c>
      <c r="D753" s="50" t="n">
        <v>0</v>
      </c>
      <c r="E753" s="50" t="n">
        <v>0</v>
      </c>
      <c r="F753" s="50" t="n">
        <v>0</v>
      </c>
      <c r="G753" s="50" t="n">
        <v>0</v>
      </c>
      <c r="H753" s="50" t="n">
        <v>0</v>
      </c>
      <c r="I753" s="50" t="n">
        <v>0</v>
      </c>
      <c r="J753" s="50" t="n">
        <v>0</v>
      </c>
      <c r="K753" s="50" t="n">
        <v>0</v>
      </c>
      <c r="L753" s="50" t="n">
        <v>0</v>
      </c>
      <c r="M753" s="50" t="n">
        <v>0</v>
      </c>
      <c r="N753" s="50" t="n">
        <v>0</v>
      </c>
      <c r="O753" s="50" t="n">
        <v>0</v>
      </c>
      <c r="P753" s="50" t="n">
        <v>0</v>
      </c>
      <c r="Q753" s="51" t="n">
        <v>0</v>
      </c>
    </row>
    <row r="754" customFormat="false" ht="12.75" hidden="false" customHeight="false" outlineLevel="0" collapsed="false">
      <c r="B754" s="85" t="s">
        <v>49</v>
      </c>
      <c r="C754" s="13" t="n">
        <v>753</v>
      </c>
      <c r="D754" s="50" t="n">
        <v>0</v>
      </c>
      <c r="E754" s="50" t="n">
        <v>0</v>
      </c>
      <c r="F754" s="50" t="n">
        <v>0</v>
      </c>
      <c r="G754" s="50" t="n">
        <v>0</v>
      </c>
      <c r="H754" s="50" t="n">
        <v>0</v>
      </c>
      <c r="I754" s="50" t="n">
        <v>0</v>
      </c>
      <c r="J754" s="50" t="n">
        <v>0</v>
      </c>
      <c r="K754" s="50" t="n">
        <v>0</v>
      </c>
      <c r="L754" s="50" t="n">
        <v>0</v>
      </c>
      <c r="M754" s="50" t="n">
        <v>0</v>
      </c>
      <c r="N754" s="50" t="n">
        <v>0</v>
      </c>
      <c r="O754" s="50" t="n">
        <v>0</v>
      </c>
      <c r="P754" s="50" t="n">
        <v>0</v>
      </c>
      <c r="Q754" s="51" t="n">
        <v>0</v>
      </c>
    </row>
    <row r="755" customFormat="false" ht="12.75" hidden="false" customHeight="false" outlineLevel="0" collapsed="false">
      <c r="B755" s="85" t="s">
        <v>34</v>
      </c>
      <c r="C755" s="13" t="n">
        <v>754</v>
      </c>
      <c r="D755" s="50" t="n">
        <v>0</v>
      </c>
      <c r="E755" s="50" t="n">
        <v>0</v>
      </c>
      <c r="F755" s="50" t="n">
        <v>0</v>
      </c>
      <c r="G755" s="50" t="n">
        <v>0</v>
      </c>
      <c r="H755" s="50" t="n">
        <v>0</v>
      </c>
      <c r="I755" s="50" t="n">
        <v>0</v>
      </c>
      <c r="J755" s="50" t="n">
        <v>0</v>
      </c>
      <c r="K755" s="50" t="n">
        <v>0</v>
      </c>
      <c r="L755" s="50" t="n">
        <v>0</v>
      </c>
      <c r="M755" s="50" t="n">
        <v>0</v>
      </c>
      <c r="N755" s="50" t="n">
        <v>0</v>
      </c>
      <c r="O755" s="50" t="n">
        <v>0</v>
      </c>
      <c r="P755" s="50" t="n">
        <v>0</v>
      </c>
      <c r="Q755" s="51" t="n">
        <v>0</v>
      </c>
    </row>
    <row r="756" customFormat="false" ht="12.75" hidden="false" customHeight="false" outlineLevel="0" collapsed="false">
      <c r="B756" s="85" t="s">
        <v>69</v>
      </c>
      <c r="C756" s="13" t="n">
        <v>755</v>
      </c>
      <c r="D756" s="50" t="n">
        <v>0</v>
      </c>
      <c r="E756" s="50" t="n">
        <v>0</v>
      </c>
      <c r="F756" s="50" t="n">
        <v>0</v>
      </c>
      <c r="G756" s="50" t="n">
        <v>0</v>
      </c>
      <c r="H756" s="50" t="n">
        <v>0</v>
      </c>
      <c r="I756" s="50" t="n">
        <v>0</v>
      </c>
      <c r="J756" s="50" t="n">
        <v>0</v>
      </c>
      <c r="K756" s="50" t="n">
        <v>0</v>
      </c>
      <c r="L756" s="50" t="n">
        <v>0</v>
      </c>
      <c r="M756" s="50" t="n">
        <v>0</v>
      </c>
      <c r="N756" s="50" t="n">
        <v>0</v>
      </c>
      <c r="O756" s="50" t="n">
        <v>0</v>
      </c>
      <c r="P756" s="50" t="n">
        <v>0</v>
      </c>
      <c r="Q756" s="51" t="n">
        <v>0</v>
      </c>
    </row>
    <row r="757" customFormat="false" ht="12.75" hidden="false" customHeight="false" outlineLevel="0" collapsed="false">
      <c r="B757" s="85" t="s">
        <v>72</v>
      </c>
      <c r="C757" s="13" t="n">
        <v>756</v>
      </c>
      <c r="D757" s="50" t="n">
        <v>0</v>
      </c>
      <c r="E757" s="50" t="n">
        <v>0</v>
      </c>
      <c r="F757" s="50" t="n">
        <v>0</v>
      </c>
      <c r="G757" s="50" t="n">
        <v>0</v>
      </c>
      <c r="H757" s="50" t="n">
        <v>0</v>
      </c>
      <c r="I757" s="50" t="n">
        <v>0</v>
      </c>
      <c r="J757" s="50" t="n">
        <v>0</v>
      </c>
      <c r="K757" s="50" t="n">
        <v>0</v>
      </c>
      <c r="L757" s="50" t="n">
        <v>0</v>
      </c>
      <c r="M757" s="50" t="n">
        <v>0</v>
      </c>
      <c r="N757" s="50" t="n">
        <v>0</v>
      </c>
      <c r="O757" s="50" t="n">
        <v>0</v>
      </c>
      <c r="P757" s="50" t="n">
        <v>0</v>
      </c>
      <c r="Q757" s="51" t="n">
        <v>0</v>
      </c>
    </row>
    <row r="758" customFormat="false" ht="12.75" hidden="false" customHeight="false" outlineLevel="0" collapsed="false">
      <c r="B758" s="85" t="s">
        <v>31</v>
      </c>
      <c r="C758" s="13" t="n">
        <v>757</v>
      </c>
      <c r="D758" s="50" t="n">
        <v>0</v>
      </c>
      <c r="E758" s="50" t="n">
        <v>0</v>
      </c>
      <c r="F758" s="50" t="n">
        <v>0</v>
      </c>
      <c r="G758" s="50" t="n">
        <v>0</v>
      </c>
      <c r="H758" s="50" t="n">
        <v>0</v>
      </c>
      <c r="I758" s="50" t="n">
        <v>0</v>
      </c>
      <c r="J758" s="50" t="n">
        <v>0</v>
      </c>
      <c r="K758" s="50" t="n">
        <v>0</v>
      </c>
      <c r="L758" s="50" t="n">
        <v>0</v>
      </c>
      <c r="M758" s="50" t="n">
        <v>0</v>
      </c>
      <c r="N758" s="50" t="n">
        <v>0</v>
      </c>
      <c r="O758" s="50" t="n">
        <v>0</v>
      </c>
      <c r="P758" s="50" t="n">
        <v>0</v>
      </c>
      <c r="Q758" s="51" t="n">
        <v>0</v>
      </c>
    </row>
    <row r="759" customFormat="false" ht="12.75" hidden="false" customHeight="false" outlineLevel="0" collapsed="false">
      <c r="B759" s="85" t="s">
        <v>37</v>
      </c>
      <c r="C759" s="13" t="n">
        <v>758</v>
      </c>
      <c r="D759" s="50" t="n">
        <v>0</v>
      </c>
      <c r="E759" s="50" t="n">
        <v>0</v>
      </c>
      <c r="F759" s="50" t="n">
        <v>0</v>
      </c>
      <c r="G759" s="50" t="n">
        <v>0</v>
      </c>
      <c r="H759" s="50" t="n">
        <v>0</v>
      </c>
      <c r="I759" s="50" t="n">
        <v>0</v>
      </c>
      <c r="J759" s="50" t="n">
        <v>0</v>
      </c>
      <c r="K759" s="50" t="n">
        <v>0</v>
      </c>
      <c r="L759" s="50" t="n">
        <v>0</v>
      </c>
      <c r="M759" s="50" t="n">
        <v>0</v>
      </c>
      <c r="N759" s="50" t="n">
        <v>0</v>
      </c>
      <c r="O759" s="50" t="n">
        <v>0</v>
      </c>
      <c r="P759" s="50" t="n">
        <v>0</v>
      </c>
      <c r="Q759" s="51" t="n">
        <v>0</v>
      </c>
    </row>
    <row r="760" customFormat="false" ht="12.75" hidden="false" customHeight="false" outlineLevel="0" collapsed="false">
      <c r="B760" s="85" t="n">
        <v>0</v>
      </c>
      <c r="C760" s="13" t="n">
        <v>759</v>
      </c>
      <c r="D760" s="50" t="n">
        <v>0</v>
      </c>
      <c r="E760" s="50" t="n">
        <v>0</v>
      </c>
      <c r="F760" s="50" t="n">
        <v>0</v>
      </c>
      <c r="G760" s="50" t="n">
        <v>0</v>
      </c>
      <c r="H760" s="50" t="n">
        <v>0</v>
      </c>
      <c r="I760" s="50" t="n">
        <v>0</v>
      </c>
      <c r="J760" s="50" t="n">
        <v>0</v>
      </c>
      <c r="K760" s="50" t="n">
        <v>0</v>
      </c>
      <c r="L760" s="50" t="n">
        <v>0</v>
      </c>
      <c r="M760" s="50" t="n">
        <v>0</v>
      </c>
      <c r="N760" s="50" t="n">
        <v>0</v>
      </c>
      <c r="O760" s="50" t="n">
        <v>0</v>
      </c>
      <c r="P760" s="50" t="n">
        <v>0</v>
      </c>
      <c r="Q760" s="51" t="n">
        <v>0</v>
      </c>
    </row>
    <row r="761" customFormat="false" ht="12.75" hidden="false" customHeight="false" outlineLevel="0" collapsed="false">
      <c r="B761" s="87" t="n">
        <v>0</v>
      </c>
      <c r="C761" s="64" t="n">
        <v>760</v>
      </c>
      <c r="D761" s="54" t="n">
        <v>0</v>
      </c>
      <c r="E761" s="54" t="n">
        <v>0</v>
      </c>
      <c r="F761" s="54" t="n">
        <v>0</v>
      </c>
      <c r="G761" s="54" t="n">
        <v>0</v>
      </c>
      <c r="H761" s="54" t="n">
        <v>0</v>
      </c>
      <c r="I761" s="54" t="n">
        <v>0</v>
      </c>
      <c r="J761" s="54" t="n">
        <v>0</v>
      </c>
      <c r="K761" s="54" t="n">
        <v>0</v>
      </c>
      <c r="L761" s="54" t="n">
        <v>0</v>
      </c>
      <c r="M761" s="54" t="n">
        <v>0</v>
      </c>
      <c r="N761" s="54" t="n">
        <v>0</v>
      </c>
      <c r="O761" s="54" t="n">
        <v>0</v>
      </c>
      <c r="P761" s="54" t="n">
        <v>0</v>
      </c>
      <c r="Q761" s="55" t="n">
        <v>0</v>
      </c>
    </row>
    <row r="762" customFormat="false" ht="12.75" hidden="false" customHeight="false" outlineLevel="0" collapsed="false">
      <c r="A762" s="0" t="n">
        <v>20</v>
      </c>
      <c r="B762" s="57" t="n">
        <v>36929</v>
      </c>
      <c r="C762" s="58" t="n">
        <v>761</v>
      </c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83"/>
    </row>
    <row r="763" customFormat="false" ht="12.75" hidden="false" customHeight="false" outlineLevel="0" collapsed="false">
      <c r="B763" s="61"/>
      <c r="C763" s="13" t="n">
        <v>762</v>
      </c>
      <c r="D763" s="13"/>
      <c r="E763" s="21" t="s">
        <v>5</v>
      </c>
      <c r="F763" s="21" t="s">
        <v>6</v>
      </c>
      <c r="G763" s="21" t="s">
        <v>7</v>
      </c>
      <c r="H763" s="21" t="s">
        <v>8</v>
      </c>
      <c r="I763" s="21" t="s">
        <v>9</v>
      </c>
      <c r="J763" s="21" t="s">
        <v>10</v>
      </c>
      <c r="K763" s="21" t="s">
        <v>11</v>
      </c>
      <c r="L763" s="21" t="s">
        <v>12</v>
      </c>
      <c r="M763" s="21" t="s">
        <v>13</v>
      </c>
      <c r="N763" s="21" t="s">
        <v>14</v>
      </c>
      <c r="O763" s="21" t="n">
        <v>2002</v>
      </c>
      <c r="P763" s="21" t="s">
        <v>15</v>
      </c>
      <c r="Q763" s="84" t="s">
        <v>16</v>
      </c>
    </row>
    <row r="764" customFormat="false" ht="12.75" hidden="false" customHeight="false" outlineLevel="0" collapsed="false">
      <c r="B764" s="85" t="s">
        <v>107</v>
      </c>
      <c r="C764" s="13" t="n">
        <v>763</v>
      </c>
      <c r="D764" s="13" t="s">
        <v>4</v>
      </c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86"/>
    </row>
    <row r="765" customFormat="false" ht="12.75" hidden="false" customHeight="false" outlineLevel="0" collapsed="false">
      <c r="B765" s="85" t="s">
        <v>19</v>
      </c>
      <c r="C765" s="13" t="n">
        <v>764</v>
      </c>
      <c r="D765" s="50" t="n">
        <v>25985757.6335593</v>
      </c>
      <c r="E765" s="50" t="n">
        <v>0</v>
      </c>
      <c r="F765" s="50" t="n">
        <v>-225842.7</v>
      </c>
      <c r="G765" s="50" t="n">
        <v>439336.42</v>
      </c>
      <c r="H765" s="50" t="n">
        <v>800843.73</v>
      </c>
      <c r="I765" s="50" t="n">
        <v>-13681.03</v>
      </c>
      <c r="J765" s="50" t="n">
        <v>647845.76</v>
      </c>
      <c r="K765" s="50" t="n">
        <v>1114072.78</v>
      </c>
      <c r="L765" s="50" t="n">
        <v>307102.8</v>
      </c>
      <c r="M765" s="50" t="n">
        <v>7055101.25</v>
      </c>
      <c r="N765" s="50" t="n">
        <v>10124779.01</v>
      </c>
      <c r="O765" s="50" t="n">
        <v>3888713.43</v>
      </c>
      <c r="P765" s="50" t="n">
        <v>2724097.2</v>
      </c>
      <c r="Q765" s="51" t="n">
        <v>16737589.64</v>
      </c>
    </row>
    <row r="766" customFormat="false" ht="12.75" hidden="false" customHeight="false" outlineLevel="0" collapsed="false">
      <c r="B766" s="85" t="s">
        <v>20</v>
      </c>
      <c r="C766" s="13" t="n">
        <v>765</v>
      </c>
      <c r="D766" s="50" t="n">
        <v>7277974.6278646</v>
      </c>
      <c r="E766" s="50" t="n">
        <v>0</v>
      </c>
      <c r="F766" s="50" t="n">
        <v>5695.27</v>
      </c>
      <c r="G766" s="50" t="n">
        <v>130019.5</v>
      </c>
      <c r="H766" s="50" t="n">
        <v>208240.43</v>
      </c>
      <c r="I766" s="50" t="n">
        <v>-48763.66</v>
      </c>
      <c r="J766" s="50" t="n">
        <v>150275.13</v>
      </c>
      <c r="K766" s="50" t="n">
        <v>274780.84</v>
      </c>
      <c r="L766" s="50" t="n">
        <v>169127.7</v>
      </c>
      <c r="M766" s="50" t="n">
        <v>1641618.19</v>
      </c>
      <c r="N766" s="50" t="n">
        <v>2530993.4</v>
      </c>
      <c r="O766" s="50" t="n">
        <v>1030218.81</v>
      </c>
      <c r="P766" s="50" t="n">
        <v>1167338.37</v>
      </c>
      <c r="Q766" s="51" t="n">
        <v>4728550.58</v>
      </c>
    </row>
    <row r="767" customFormat="false" ht="12.75" hidden="false" customHeight="false" outlineLevel="0" collapsed="false">
      <c r="B767" s="85" t="s">
        <v>108</v>
      </c>
      <c r="C767" s="13" t="n">
        <v>766</v>
      </c>
      <c r="D767" s="50" t="n">
        <v>0</v>
      </c>
      <c r="E767" s="50" t="n">
        <v>0</v>
      </c>
      <c r="F767" s="50" t="n">
        <v>0</v>
      </c>
      <c r="G767" s="50" t="n">
        <v>0</v>
      </c>
      <c r="H767" s="50" t="n">
        <v>0</v>
      </c>
      <c r="I767" s="50" t="n">
        <v>0</v>
      </c>
      <c r="J767" s="50" t="n">
        <v>0</v>
      </c>
      <c r="K767" s="50" t="n">
        <v>0</v>
      </c>
      <c r="L767" s="50" t="n">
        <v>0</v>
      </c>
      <c r="M767" s="50" t="n">
        <v>0</v>
      </c>
      <c r="N767" s="50" t="n">
        <v>0</v>
      </c>
      <c r="O767" s="50" t="n">
        <v>0</v>
      </c>
      <c r="P767" s="50" t="n">
        <v>0</v>
      </c>
      <c r="Q767" s="51" t="n">
        <v>0</v>
      </c>
    </row>
    <row r="768" customFormat="false" ht="12.75" hidden="false" customHeight="false" outlineLevel="0" collapsed="false">
      <c r="B768" s="85" t="s">
        <v>25</v>
      </c>
      <c r="C768" s="13" t="n">
        <v>767</v>
      </c>
      <c r="D768" s="50" t="n">
        <v>7300189.22312919</v>
      </c>
      <c r="E768" s="50" t="n">
        <v>0</v>
      </c>
      <c r="F768" s="50" t="n">
        <v>99159.29</v>
      </c>
      <c r="G768" s="50" t="n">
        <v>207869.13</v>
      </c>
      <c r="H768" s="50" t="n">
        <v>172763.89</v>
      </c>
      <c r="I768" s="50" t="n">
        <v>-8365.21</v>
      </c>
      <c r="J768" s="50" t="n">
        <v>59422</v>
      </c>
      <c r="K768" s="50" t="n">
        <v>26110.94</v>
      </c>
      <c r="L768" s="50" t="n">
        <v>288896.32</v>
      </c>
      <c r="M768" s="50" t="n">
        <v>2220363.51</v>
      </c>
      <c r="N768" s="50" t="n">
        <v>3066219.87</v>
      </c>
      <c r="O768" s="50" t="n">
        <v>449660.09</v>
      </c>
      <c r="P768" s="50" t="n">
        <v>979022.24</v>
      </c>
      <c r="Q768" s="51" t="n">
        <v>4494902.2</v>
      </c>
    </row>
    <row r="769" customFormat="false" ht="12.75" hidden="false" customHeight="false" outlineLevel="0" collapsed="false">
      <c r="B769" s="85" t="s">
        <v>29</v>
      </c>
      <c r="C769" s="13" t="n">
        <v>768</v>
      </c>
      <c r="D769" s="50" t="n">
        <v>734250.463394246</v>
      </c>
      <c r="E769" s="50" t="n">
        <v>0</v>
      </c>
      <c r="F769" s="50" t="n">
        <v>-11254.14</v>
      </c>
      <c r="G769" s="50" t="n">
        <v>0</v>
      </c>
      <c r="H769" s="50" t="n">
        <v>0</v>
      </c>
      <c r="I769" s="50" t="n">
        <v>0</v>
      </c>
      <c r="J769" s="50" t="n">
        <v>0</v>
      </c>
      <c r="K769" s="50" t="n">
        <v>0</v>
      </c>
      <c r="L769" s="50" t="n">
        <v>0</v>
      </c>
      <c r="M769" s="50" t="n">
        <v>0</v>
      </c>
      <c r="N769" s="50" t="n">
        <v>-11254.14</v>
      </c>
      <c r="O769" s="50" t="n">
        <v>0</v>
      </c>
      <c r="P769" s="50" t="n">
        <v>0</v>
      </c>
      <c r="Q769" s="51" t="n">
        <v>-11254.14</v>
      </c>
    </row>
    <row r="770" customFormat="false" ht="12.75" hidden="false" customHeight="false" outlineLevel="0" collapsed="false">
      <c r="B770" s="85" t="s">
        <v>32</v>
      </c>
      <c r="C770" s="13" t="n">
        <v>769</v>
      </c>
      <c r="D770" s="50" t="n">
        <v>493782.400940301</v>
      </c>
      <c r="E770" s="50" t="n">
        <v>0</v>
      </c>
      <c r="F770" s="50" t="n">
        <v>169.93</v>
      </c>
      <c r="G770" s="50" t="n">
        <v>43523.76</v>
      </c>
      <c r="H770" s="50" t="n">
        <v>-8273.57</v>
      </c>
      <c r="I770" s="50" t="n">
        <v>0</v>
      </c>
      <c r="J770" s="50" t="n">
        <v>0</v>
      </c>
      <c r="K770" s="50" t="n">
        <v>0</v>
      </c>
      <c r="L770" s="50" t="n">
        <v>0</v>
      </c>
      <c r="M770" s="50" t="n">
        <v>0</v>
      </c>
      <c r="N770" s="50" t="n">
        <v>35420.12</v>
      </c>
      <c r="O770" s="50" t="n">
        <v>0</v>
      </c>
      <c r="P770" s="50" t="n">
        <v>0</v>
      </c>
      <c r="Q770" s="51" t="n">
        <v>35420.12</v>
      </c>
    </row>
    <row r="771" customFormat="false" ht="12.75" hidden="false" customHeight="false" outlineLevel="0" collapsed="false">
      <c r="B771" s="85" t="s">
        <v>35</v>
      </c>
      <c r="C771" s="13" t="n">
        <v>770</v>
      </c>
      <c r="D771" s="50" t="n">
        <v>734250.463394246</v>
      </c>
      <c r="E771" s="50" t="n">
        <v>0</v>
      </c>
      <c r="F771" s="50" t="n">
        <v>6265.35</v>
      </c>
      <c r="G771" s="50" t="n">
        <v>0</v>
      </c>
      <c r="H771" s="50" t="n">
        <v>0</v>
      </c>
      <c r="I771" s="50" t="n">
        <v>0</v>
      </c>
      <c r="J771" s="50" t="n">
        <v>0</v>
      </c>
      <c r="K771" s="50" t="n">
        <v>0</v>
      </c>
      <c r="L771" s="50" t="n">
        <v>0</v>
      </c>
      <c r="M771" s="50" t="n">
        <v>0</v>
      </c>
      <c r="N771" s="50" t="n">
        <v>6265.35</v>
      </c>
      <c r="O771" s="50" t="n">
        <v>0</v>
      </c>
      <c r="P771" s="50" t="n">
        <v>0</v>
      </c>
      <c r="Q771" s="51" t="n">
        <v>6265.35</v>
      </c>
    </row>
    <row r="772" customFormat="false" ht="12.75" hidden="false" customHeight="false" outlineLevel="0" collapsed="false">
      <c r="B772" s="85" t="s">
        <v>38</v>
      </c>
      <c r="C772" s="13" t="n">
        <v>771</v>
      </c>
      <c r="D772" s="50" t="n">
        <v>0</v>
      </c>
      <c r="E772" s="50" t="n">
        <v>0</v>
      </c>
      <c r="F772" s="50" t="n">
        <v>0</v>
      </c>
      <c r="G772" s="50" t="n">
        <v>0</v>
      </c>
      <c r="H772" s="50" t="n">
        <v>0</v>
      </c>
      <c r="I772" s="50" t="n">
        <v>0</v>
      </c>
      <c r="J772" s="50" t="n">
        <v>0</v>
      </c>
      <c r="K772" s="50" t="n">
        <v>0</v>
      </c>
      <c r="L772" s="50" t="n">
        <v>0</v>
      </c>
      <c r="M772" s="50" t="n">
        <v>0</v>
      </c>
      <c r="N772" s="50" t="n">
        <v>0</v>
      </c>
      <c r="O772" s="50" t="n">
        <v>0</v>
      </c>
      <c r="P772" s="50" t="n">
        <v>0</v>
      </c>
      <c r="Q772" s="51" t="n">
        <v>0</v>
      </c>
    </row>
    <row r="773" customFormat="false" ht="12.75" hidden="false" customHeight="false" outlineLevel="0" collapsed="false">
      <c r="B773" s="85" t="s">
        <v>43</v>
      </c>
      <c r="C773" s="13" t="n">
        <v>772</v>
      </c>
      <c r="D773" s="50" t="n">
        <v>4956849.86117283</v>
      </c>
      <c r="E773" s="50" t="n">
        <v>0</v>
      </c>
      <c r="F773" s="50" t="n">
        <v>-117730.23</v>
      </c>
      <c r="G773" s="50" t="n">
        <v>-92271.77</v>
      </c>
      <c r="H773" s="50" t="n">
        <v>428543.55</v>
      </c>
      <c r="I773" s="50" t="n">
        <v>-250947.63</v>
      </c>
      <c r="J773" s="50" t="n">
        <v>189061.48</v>
      </c>
      <c r="K773" s="50" t="n">
        <v>122050.38</v>
      </c>
      <c r="L773" s="50" t="n">
        <v>-127949.32</v>
      </c>
      <c r="M773" s="50" t="n">
        <v>1344355.95</v>
      </c>
      <c r="N773" s="50" t="n">
        <v>1495112.41</v>
      </c>
      <c r="O773" s="50" t="n">
        <v>883475.74</v>
      </c>
      <c r="P773" s="50" t="n">
        <v>-1708581.99</v>
      </c>
      <c r="Q773" s="51" t="n">
        <v>670006.16</v>
      </c>
    </row>
    <row r="774" customFormat="false" ht="12.75" hidden="false" customHeight="false" outlineLevel="0" collapsed="false">
      <c r="B774" s="85" t="s">
        <v>47</v>
      </c>
      <c r="C774" s="13" t="n">
        <v>773</v>
      </c>
      <c r="D774" s="50" t="n">
        <v>828790.639783635</v>
      </c>
      <c r="E774" s="50" t="n">
        <v>0</v>
      </c>
      <c r="F774" s="50" t="n">
        <v>-50878.76</v>
      </c>
      <c r="G774" s="50" t="n">
        <v>208914.06</v>
      </c>
      <c r="H774" s="50" t="n">
        <v>-102385.44</v>
      </c>
      <c r="I774" s="50" t="n">
        <v>-17228.74</v>
      </c>
      <c r="J774" s="50" t="n">
        <v>106684.39</v>
      </c>
      <c r="K774" s="50" t="n">
        <v>53449.98</v>
      </c>
      <c r="L774" s="50" t="n">
        <v>-30237.58</v>
      </c>
      <c r="M774" s="50" t="n">
        <v>195933.56</v>
      </c>
      <c r="N774" s="50" t="n">
        <v>364251.47</v>
      </c>
      <c r="O774" s="50" t="n">
        <v>-189492</v>
      </c>
      <c r="P774" s="50" t="n">
        <v>294581.47</v>
      </c>
      <c r="Q774" s="51" t="n">
        <v>469340.94</v>
      </c>
    </row>
    <row r="775" customFormat="false" ht="12.75" hidden="false" customHeight="false" outlineLevel="0" collapsed="false">
      <c r="B775" s="85" t="s">
        <v>50</v>
      </c>
      <c r="C775" s="13" t="n">
        <v>774</v>
      </c>
      <c r="D775" s="50" t="n">
        <v>0</v>
      </c>
      <c r="E775" s="50" t="n">
        <v>0</v>
      </c>
      <c r="F775" s="50" t="n">
        <v>30292.73</v>
      </c>
      <c r="G775" s="50" t="n">
        <v>-69744.59</v>
      </c>
      <c r="H775" s="50" t="n">
        <v>16577.73</v>
      </c>
      <c r="I775" s="50" t="n">
        <v>51874.1</v>
      </c>
      <c r="J775" s="50" t="n">
        <v>-16432.21</v>
      </c>
      <c r="K775" s="50" t="n">
        <v>34210.11</v>
      </c>
      <c r="L775" s="50" t="n">
        <v>-14690.59</v>
      </c>
      <c r="M775" s="50" t="n">
        <v>125458.69</v>
      </c>
      <c r="N775" s="50" t="n">
        <v>157545.97</v>
      </c>
      <c r="O775" s="50" t="n">
        <v>473139.61</v>
      </c>
      <c r="P775" s="50" t="n">
        <v>-338034.92</v>
      </c>
      <c r="Q775" s="51" t="n">
        <v>292650.66</v>
      </c>
    </row>
    <row r="776" customFormat="false" ht="12.75" hidden="false" customHeight="false" outlineLevel="0" collapsed="false">
      <c r="B776" s="85" t="s">
        <v>53</v>
      </c>
      <c r="C776" s="13" t="n">
        <v>775</v>
      </c>
      <c r="D776" s="50" t="n">
        <v>968223.137366614</v>
      </c>
      <c r="E776" s="50" t="n">
        <v>0</v>
      </c>
      <c r="F776" s="50" t="n">
        <v>-103904</v>
      </c>
      <c r="G776" s="50" t="n">
        <v>-87083</v>
      </c>
      <c r="H776" s="50" t="n">
        <v>0</v>
      </c>
      <c r="I776" s="50" t="n">
        <v>0</v>
      </c>
      <c r="J776" s="50" t="n">
        <v>0</v>
      </c>
      <c r="K776" s="50" t="n">
        <v>0</v>
      </c>
      <c r="L776" s="50" t="n">
        <v>0</v>
      </c>
      <c r="M776" s="50" t="n">
        <v>0</v>
      </c>
      <c r="N776" s="50" t="n">
        <v>-190987</v>
      </c>
      <c r="O776" s="50" t="n">
        <v>0</v>
      </c>
      <c r="P776" s="50" t="n">
        <v>0</v>
      </c>
      <c r="Q776" s="51" t="n">
        <v>-190987</v>
      </c>
    </row>
    <row r="777" customFormat="false" ht="12.75" hidden="false" customHeight="false" outlineLevel="0" collapsed="false">
      <c r="B777" s="85" t="s">
        <v>56</v>
      </c>
      <c r="C777" s="13" t="n">
        <v>776</v>
      </c>
      <c r="D777" s="50" t="n">
        <v>157563.327286072</v>
      </c>
      <c r="E777" s="50" t="n">
        <v>0</v>
      </c>
      <c r="F777" s="50" t="n">
        <v>-7905.69</v>
      </c>
      <c r="G777" s="50" t="n">
        <v>8704.75</v>
      </c>
      <c r="H777" s="50" t="n">
        <v>0</v>
      </c>
      <c r="I777" s="50" t="n">
        <v>0</v>
      </c>
      <c r="J777" s="50" t="n">
        <v>0</v>
      </c>
      <c r="K777" s="50" t="n">
        <v>0</v>
      </c>
      <c r="L777" s="50" t="n">
        <v>0</v>
      </c>
      <c r="M777" s="50" t="n">
        <v>0</v>
      </c>
      <c r="N777" s="50" t="n">
        <v>799.06</v>
      </c>
      <c r="O777" s="50" t="n">
        <v>0</v>
      </c>
      <c r="P777" s="50" t="n">
        <v>0</v>
      </c>
      <c r="Q777" s="51" t="n">
        <v>799.06</v>
      </c>
    </row>
    <row r="778" customFormat="false" ht="12.75" hidden="false" customHeight="false" outlineLevel="0" collapsed="false">
      <c r="B778" s="85" t="s">
        <v>59</v>
      </c>
      <c r="C778" s="13" t="n">
        <v>777</v>
      </c>
      <c r="D778" s="50" t="n">
        <v>25528.573053665</v>
      </c>
      <c r="E778" s="50" t="n">
        <v>0</v>
      </c>
      <c r="F778" s="50" t="n">
        <v>-1593.11</v>
      </c>
      <c r="G778" s="50" t="n">
        <v>3747.39</v>
      </c>
      <c r="H778" s="50" t="n">
        <v>0</v>
      </c>
      <c r="I778" s="50" t="n">
        <v>0</v>
      </c>
      <c r="J778" s="50" t="n">
        <v>0</v>
      </c>
      <c r="K778" s="50" t="n">
        <v>0</v>
      </c>
      <c r="L778" s="50" t="n">
        <v>0</v>
      </c>
      <c r="M778" s="50" t="n">
        <v>0</v>
      </c>
      <c r="N778" s="50" t="n">
        <v>2154.28</v>
      </c>
      <c r="O778" s="50" t="n">
        <v>0</v>
      </c>
      <c r="P778" s="50" t="n">
        <v>0</v>
      </c>
      <c r="Q778" s="51" t="n">
        <v>2154.28</v>
      </c>
    </row>
    <row r="779" customFormat="false" ht="12.75" hidden="false" customHeight="false" outlineLevel="0" collapsed="false">
      <c r="B779" s="85" t="s">
        <v>109</v>
      </c>
      <c r="C779" s="13" t="n">
        <v>778</v>
      </c>
      <c r="D779" s="50" t="n">
        <v>0</v>
      </c>
      <c r="E779" s="50" t="n">
        <v>0</v>
      </c>
      <c r="F779" s="50" t="n">
        <v>0</v>
      </c>
      <c r="G779" s="50" t="n">
        <v>0</v>
      </c>
      <c r="H779" s="50" t="n">
        <v>0</v>
      </c>
      <c r="I779" s="50" t="n">
        <v>0</v>
      </c>
      <c r="J779" s="50" t="n">
        <v>0</v>
      </c>
      <c r="K779" s="50" t="n">
        <v>0</v>
      </c>
      <c r="L779" s="50" t="n">
        <v>0</v>
      </c>
      <c r="M779" s="50" t="n">
        <v>0</v>
      </c>
      <c r="N779" s="50" t="n">
        <v>0</v>
      </c>
      <c r="O779" s="50" t="n">
        <v>0</v>
      </c>
      <c r="P779" s="50" t="n">
        <v>0</v>
      </c>
      <c r="Q779" s="51" t="n">
        <v>0</v>
      </c>
    </row>
    <row r="780" customFormat="false" ht="12.75" hidden="false" customHeight="false" outlineLevel="0" collapsed="false">
      <c r="B780" s="85" t="s">
        <v>64</v>
      </c>
      <c r="C780" s="13" t="n">
        <v>779</v>
      </c>
      <c r="D780" s="50" t="n">
        <v>8008598.96365663</v>
      </c>
      <c r="E780" s="50" t="n">
        <v>0</v>
      </c>
      <c r="F780" s="50" t="n">
        <v>-48178.66</v>
      </c>
      <c r="G780" s="50" t="n">
        <v>158919.4</v>
      </c>
      <c r="H780" s="50" t="n">
        <v>8599.81</v>
      </c>
      <c r="I780" s="50" t="n">
        <v>144356.79</v>
      </c>
      <c r="J780" s="50" t="n">
        <v>101526.68</v>
      </c>
      <c r="K780" s="50" t="n">
        <v>328726.25</v>
      </c>
      <c r="L780" s="50" t="n">
        <v>-26982.37</v>
      </c>
      <c r="M780" s="50" t="n">
        <v>1088340.35</v>
      </c>
      <c r="N780" s="50" t="n">
        <v>1755308.25</v>
      </c>
      <c r="O780" s="50" t="n">
        <v>537122</v>
      </c>
      <c r="P780" s="50" t="n">
        <v>1838059.31</v>
      </c>
      <c r="Q780" s="51" t="n">
        <v>4130489.56</v>
      </c>
    </row>
    <row r="781" customFormat="false" ht="12.75" hidden="false" customHeight="false" outlineLevel="0" collapsed="false">
      <c r="B781" s="85" t="s">
        <v>67</v>
      </c>
      <c r="C781" s="13" t="n">
        <v>780</v>
      </c>
      <c r="D781" s="50" t="n">
        <v>209595.157486978</v>
      </c>
      <c r="E781" s="50" t="n">
        <v>0</v>
      </c>
      <c r="F781" s="50" t="n">
        <v>5564.86</v>
      </c>
      <c r="G781" s="50" t="n">
        <v>-52228.52</v>
      </c>
      <c r="H781" s="50" t="n">
        <v>0</v>
      </c>
      <c r="I781" s="50" t="n">
        <v>0</v>
      </c>
      <c r="J781" s="50" t="n">
        <v>0</v>
      </c>
      <c r="K781" s="50" t="n">
        <v>0</v>
      </c>
      <c r="L781" s="50" t="n">
        <v>0</v>
      </c>
      <c r="M781" s="50" t="n">
        <v>0</v>
      </c>
      <c r="N781" s="50" t="n">
        <v>-46663.66</v>
      </c>
      <c r="O781" s="50" t="n">
        <v>0</v>
      </c>
      <c r="P781" s="50" t="n">
        <v>0</v>
      </c>
      <c r="Q781" s="51" t="n">
        <v>-46663.66</v>
      </c>
    </row>
    <row r="782" customFormat="false" ht="12.75" hidden="false" customHeight="false" outlineLevel="0" collapsed="false">
      <c r="B782" s="85" t="s">
        <v>70</v>
      </c>
      <c r="C782" s="13" t="n">
        <v>781</v>
      </c>
      <c r="D782" s="50" t="n">
        <v>384070.202020678</v>
      </c>
      <c r="E782" s="50" t="n">
        <v>0</v>
      </c>
      <c r="F782" s="50" t="n">
        <v>18284.55</v>
      </c>
      <c r="G782" s="50" t="n">
        <v>-17409.51</v>
      </c>
      <c r="H782" s="50" t="n">
        <v>0</v>
      </c>
      <c r="I782" s="50" t="n">
        <v>0</v>
      </c>
      <c r="J782" s="50" t="n">
        <v>0</v>
      </c>
      <c r="K782" s="50" t="n">
        <v>0</v>
      </c>
      <c r="L782" s="50" t="n">
        <v>0</v>
      </c>
      <c r="M782" s="50" t="n">
        <v>0</v>
      </c>
      <c r="N782" s="50" t="n">
        <v>875.040000000001</v>
      </c>
      <c r="O782" s="50" t="n">
        <v>0</v>
      </c>
      <c r="P782" s="50" t="n">
        <v>0</v>
      </c>
      <c r="Q782" s="51" t="n">
        <v>875.040000000001</v>
      </c>
    </row>
    <row r="783" customFormat="false" ht="12.75" hidden="false" customHeight="false" outlineLevel="0" collapsed="false">
      <c r="B783" s="85" t="s">
        <v>75</v>
      </c>
      <c r="C783" s="13" t="n">
        <v>782</v>
      </c>
      <c r="D783" s="50" t="n">
        <v>4022709.6437936</v>
      </c>
      <c r="E783" s="50" t="n">
        <v>0</v>
      </c>
      <c r="F783" s="50" t="n">
        <v>5640.73</v>
      </c>
      <c r="G783" s="50" t="n">
        <v>-3624.18</v>
      </c>
      <c r="H783" s="50" t="n">
        <v>76777.33</v>
      </c>
      <c r="I783" s="50" t="n">
        <v>115393.32</v>
      </c>
      <c r="J783" s="50" t="n">
        <v>57308.29</v>
      </c>
      <c r="K783" s="50" t="n">
        <v>274744.28</v>
      </c>
      <c r="L783" s="50" t="n">
        <v>48938.64</v>
      </c>
      <c r="M783" s="50" t="n">
        <v>439031</v>
      </c>
      <c r="N783" s="50" t="n">
        <v>1014209.41</v>
      </c>
      <c r="O783" s="50" t="n">
        <v>704589.18</v>
      </c>
      <c r="P783" s="50" t="n">
        <v>491712.72</v>
      </c>
      <c r="Q783" s="51" t="n">
        <v>2210511.31</v>
      </c>
    </row>
    <row r="784" customFormat="false" ht="12.75" hidden="false" customHeight="false" outlineLevel="0" collapsed="false">
      <c r="B784" s="85" t="s">
        <v>78</v>
      </c>
      <c r="C784" s="13" t="n">
        <v>783</v>
      </c>
      <c r="D784" s="50" t="n">
        <v>375048.0617109</v>
      </c>
      <c r="E784" s="50" t="n">
        <v>0</v>
      </c>
      <c r="F784" s="50" t="n">
        <v>-55470.82</v>
      </c>
      <c r="G784" s="50" t="n">
        <v>0</v>
      </c>
      <c r="H784" s="50" t="n">
        <v>0</v>
      </c>
      <c r="I784" s="50" t="n">
        <v>0</v>
      </c>
      <c r="J784" s="50" t="n">
        <v>0</v>
      </c>
      <c r="K784" s="50" t="n">
        <v>0</v>
      </c>
      <c r="L784" s="50" t="n">
        <v>0</v>
      </c>
      <c r="M784" s="50" t="n">
        <v>0</v>
      </c>
      <c r="N784" s="50" t="n">
        <v>-55470.82</v>
      </c>
      <c r="O784" s="50" t="n">
        <v>0</v>
      </c>
      <c r="P784" s="50" t="n">
        <v>0</v>
      </c>
      <c r="Q784" s="51" t="n">
        <v>-55470.82</v>
      </c>
    </row>
    <row r="785" customFormat="false" ht="12.75" hidden="false" customHeight="false" outlineLevel="0" collapsed="false">
      <c r="B785" s="85"/>
      <c r="C785" s="13" t="n">
        <v>784</v>
      </c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1"/>
    </row>
    <row r="786" customFormat="false" ht="12.75" hidden="false" customHeight="false" outlineLevel="0" collapsed="false">
      <c r="B786" s="85" t="s">
        <v>83</v>
      </c>
      <c r="C786" s="13" t="n">
        <v>785</v>
      </c>
      <c r="D786" s="50" t="s">
        <v>4</v>
      </c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1"/>
    </row>
    <row r="787" customFormat="false" ht="12.75" hidden="false" customHeight="false" outlineLevel="0" collapsed="false">
      <c r="B787" s="85" t="s">
        <v>22</v>
      </c>
      <c r="C787" s="13" t="n">
        <v>786</v>
      </c>
      <c r="D787" s="50" t="n">
        <v>0</v>
      </c>
      <c r="E787" s="50" t="n">
        <v>0</v>
      </c>
      <c r="F787" s="50" t="n">
        <v>-4.94732553092789</v>
      </c>
      <c r="G787" s="50" t="n">
        <v>-129.285480952779</v>
      </c>
      <c r="H787" s="50" t="n">
        <v>-51.0554863703688</v>
      </c>
      <c r="I787" s="50" t="n">
        <v>62.8594992786988</v>
      </c>
      <c r="J787" s="50" t="n">
        <v>25.8934199496891</v>
      </c>
      <c r="K787" s="50" t="n">
        <v>24.2723485546526</v>
      </c>
      <c r="L787" s="50" t="n">
        <v>56.3118096714561</v>
      </c>
      <c r="M787" s="50" t="n">
        <v>58.9520925980434</v>
      </c>
      <c r="N787" s="50" t="n">
        <v>43.0008771984648</v>
      </c>
      <c r="O787" s="50" t="n">
        <v>-519.09003754669</v>
      </c>
      <c r="P787" s="50" t="n">
        <v>-1908.62591294515</v>
      </c>
      <c r="Q787" s="51" t="n">
        <v>-2384.71507329337</v>
      </c>
    </row>
    <row r="788" customFormat="false" ht="12.75" hidden="false" customHeight="false" outlineLevel="0" collapsed="false">
      <c r="B788" s="85" t="s">
        <v>27</v>
      </c>
      <c r="C788" s="13" t="n">
        <v>787</v>
      </c>
      <c r="D788" s="50" t="n">
        <v>0</v>
      </c>
      <c r="E788" s="50" t="n">
        <v>0</v>
      </c>
      <c r="F788" s="50" t="n">
        <v>0</v>
      </c>
      <c r="G788" s="50" t="n">
        <v>15.516909</v>
      </c>
      <c r="H788" s="50" t="n">
        <v>59.863658</v>
      </c>
      <c r="I788" s="50" t="n">
        <v>148.236776</v>
      </c>
      <c r="J788" s="50" t="n">
        <v>76.0708</v>
      </c>
      <c r="K788" s="50" t="n">
        <v>-44.221606</v>
      </c>
      <c r="L788" s="50" t="n">
        <v>-29.7536</v>
      </c>
      <c r="M788" s="50" t="n">
        <v>-83.507071</v>
      </c>
      <c r="N788" s="50" t="n">
        <v>142.205866</v>
      </c>
      <c r="O788" s="50" t="n">
        <v>-182.048627</v>
      </c>
      <c r="P788" s="50" t="n">
        <v>-15.055378</v>
      </c>
      <c r="Q788" s="51" t="n">
        <v>-54.898139</v>
      </c>
    </row>
    <row r="789" customFormat="false" ht="12.75" hidden="false" customHeight="false" outlineLevel="0" collapsed="false">
      <c r="B789" s="85" t="s">
        <v>77</v>
      </c>
      <c r="C789" s="13" t="n">
        <v>788</v>
      </c>
      <c r="D789" s="50" t="n">
        <v>0</v>
      </c>
      <c r="E789" s="50" t="n">
        <v>0</v>
      </c>
      <c r="F789" s="50" t="n">
        <v>21.6020662689742</v>
      </c>
      <c r="G789" s="50" t="n">
        <v>-6.4968413924957</v>
      </c>
      <c r="H789" s="50" t="n">
        <v>-52.8297407113137</v>
      </c>
      <c r="I789" s="50" t="n">
        <v>-26.9770101300523</v>
      </c>
      <c r="J789" s="50" t="n">
        <v>-25.1332602318755</v>
      </c>
      <c r="K789" s="50" t="n">
        <v>58.9785944297875</v>
      </c>
      <c r="L789" s="50" t="n">
        <v>-43.3812840809712</v>
      </c>
      <c r="M789" s="50" t="n">
        <v>-66.7401317457593</v>
      </c>
      <c r="N789" s="50" t="n">
        <v>-140.977607593706</v>
      </c>
      <c r="O789" s="50" t="n">
        <v>320.258244653393</v>
      </c>
      <c r="P789" s="50" t="n">
        <v>-433.144098200832</v>
      </c>
      <c r="Q789" s="51" t="n">
        <v>-253.863461141145</v>
      </c>
    </row>
    <row r="790" customFormat="false" ht="12.75" hidden="false" customHeight="false" outlineLevel="0" collapsed="false">
      <c r="B790" s="85" t="s">
        <v>66</v>
      </c>
      <c r="C790" s="13" t="n">
        <v>789</v>
      </c>
      <c r="D790" s="50" t="n">
        <v>0</v>
      </c>
      <c r="E790" s="50" t="n">
        <v>0</v>
      </c>
      <c r="F790" s="50" t="n">
        <v>0</v>
      </c>
      <c r="G790" s="50" t="n">
        <v>-198.484922</v>
      </c>
      <c r="H790" s="50" t="n">
        <v>-209.641193</v>
      </c>
      <c r="I790" s="50" t="n">
        <v>-105.779481</v>
      </c>
      <c r="J790" s="50" t="n">
        <v>-4.782049</v>
      </c>
      <c r="K790" s="50" t="n">
        <v>150.237458</v>
      </c>
      <c r="L790" s="50" t="n">
        <v>-79.475785</v>
      </c>
      <c r="M790" s="50" t="n">
        <v>108.797066</v>
      </c>
      <c r="N790" s="50" t="n">
        <v>-339.128906</v>
      </c>
      <c r="O790" s="50" t="n">
        <v>78.946719</v>
      </c>
      <c r="P790" s="50" t="n">
        <v>0</v>
      </c>
      <c r="Q790" s="51" t="n">
        <v>-260.182187</v>
      </c>
    </row>
    <row r="791" customFormat="false" ht="12.75" hidden="false" customHeight="false" outlineLevel="0" collapsed="false">
      <c r="B791" s="85" t="s">
        <v>45</v>
      </c>
      <c r="C791" s="13" t="n">
        <v>790</v>
      </c>
      <c r="D791" s="50" t="n">
        <v>0</v>
      </c>
      <c r="E791" s="50" t="n">
        <v>0</v>
      </c>
      <c r="F791" s="50" t="n">
        <v>0</v>
      </c>
      <c r="G791" s="50" t="n">
        <v>12.706769</v>
      </c>
      <c r="H791" s="50" t="n">
        <v>49.59628</v>
      </c>
      <c r="I791" s="50" t="n">
        <v>1.481429</v>
      </c>
      <c r="J791" s="50" t="n">
        <v>4.916465</v>
      </c>
      <c r="K791" s="50" t="n">
        <v>9.771047</v>
      </c>
      <c r="L791" s="50" t="n">
        <v>4.854639</v>
      </c>
      <c r="M791" s="50" t="n">
        <v>29.100147</v>
      </c>
      <c r="N791" s="50" t="n">
        <v>112.426776</v>
      </c>
      <c r="O791" s="50" t="n">
        <v>49.146908</v>
      </c>
      <c r="P791" s="50" t="n">
        <v>-158.868516</v>
      </c>
      <c r="Q791" s="51" t="n">
        <v>2.70516800000002</v>
      </c>
    </row>
    <row r="792" customFormat="false" ht="12.75" hidden="false" customHeight="false" outlineLevel="0" collapsed="false">
      <c r="B792" s="85" t="s">
        <v>52</v>
      </c>
      <c r="C792" s="13" t="n">
        <v>791</v>
      </c>
      <c r="D792" s="50" t="n">
        <v>0</v>
      </c>
      <c r="E792" s="50" t="n">
        <v>0</v>
      </c>
      <c r="F792" s="50" t="n">
        <v>0</v>
      </c>
      <c r="G792" s="50" t="n">
        <v>0</v>
      </c>
      <c r="H792" s="50" t="n">
        <v>0</v>
      </c>
      <c r="I792" s="50" t="n">
        <v>0</v>
      </c>
      <c r="J792" s="50" t="n">
        <v>0</v>
      </c>
      <c r="K792" s="50" t="n">
        <v>0</v>
      </c>
      <c r="L792" s="50" t="n">
        <v>0</v>
      </c>
      <c r="M792" s="50" t="n">
        <v>0</v>
      </c>
      <c r="N792" s="50" t="n">
        <v>0</v>
      </c>
      <c r="O792" s="50" t="n">
        <v>0</v>
      </c>
      <c r="P792" s="50" t="n">
        <v>0</v>
      </c>
      <c r="Q792" s="51" t="n">
        <v>0</v>
      </c>
    </row>
    <row r="793" customFormat="false" ht="12.75" hidden="false" customHeight="false" outlineLevel="0" collapsed="false">
      <c r="B793" s="85" t="s">
        <v>80</v>
      </c>
      <c r="C793" s="13" t="n">
        <v>792</v>
      </c>
      <c r="D793" s="50" t="n">
        <v>0</v>
      </c>
      <c r="E793" s="50" t="n">
        <v>0</v>
      </c>
      <c r="F793" s="50" t="n">
        <v>0</v>
      </c>
      <c r="G793" s="50" t="n">
        <v>0</v>
      </c>
      <c r="H793" s="50" t="n">
        <v>0</v>
      </c>
      <c r="I793" s="50" t="n">
        <v>0</v>
      </c>
      <c r="J793" s="50" t="n">
        <v>0</v>
      </c>
      <c r="K793" s="50" t="n">
        <v>0</v>
      </c>
      <c r="L793" s="50" t="n">
        <v>0</v>
      </c>
      <c r="M793" s="50" t="n">
        <v>0</v>
      </c>
      <c r="N793" s="50" t="n">
        <v>0</v>
      </c>
      <c r="O793" s="50" t="n">
        <v>0</v>
      </c>
      <c r="P793" s="50" t="n">
        <v>0</v>
      </c>
      <c r="Q793" s="51" t="n">
        <v>0</v>
      </c>
    </row>
    <row r="794" customFormat="false" ht="12.75" hidden="false" customHeight="false" outlineLevel="0" collapsed="false">
      <c r="B794" s="85" t="s">
        <v>49</v>
      </c>
      <c r="C794" s="13" t="n">
        <v>793</v>
      </c>
      <c r="D794" s="50" t="n">
        <v>0</v>
      </c>
      <c r="E794" s="50" t="n">
        <v>0</v>
      </c>
      <c r="F794" s="50" t="n">
        <v>0</v>
      </c>
      <c r="G794" s="50" t="n">
        <v>-154.474453</v>
      </c>
      <c r="H794" s="50" t="n">
        <v>0</v>
      </c>
      <c r="I794" s="50" t="n">
        <v>0</v>
      </c>
      <c r="J794" s="50" t="n">
        <v>0</v>
      </c>
      <c r="K794" s="50" t="n">
        <v>0</v>
      </c>
      <c r="L794" s="50" t="n">
        <v>0</v>
      </c>
      <c r="M794" s="50" t="n">
        <v>0</v>
      </c>
      <c r="N794" s="50" t="n">
        <v>-154.474453</v>
      </c>
      <c r="O794" s="50" t="n">
        <v>0</v>
      </c>
      <c r="P794" s="50" t="n">
        <v>0</v>
      </c>
      <c r="Q794" s="51" t="n">
        <v>-154.474453</v>
      </c>
    </row>
    <row r="795" customFormat="false" ht="12.75" hidden="false" customHeight="false" outlineLevel="0" collapsed="false">
      <c r="B795" s="85" t="s">
        <v>34</v>
      </c>
      <c r="C795" s="13" t="n">
        <v>794</v>
      </c>
      <c r="D795" s="50" t="n">
        <v>0</v>
      </c>
      <c r="E795" s="50" t="n">
        <v>0</v>
      </c>
      <c r="F795" s="50" t="n">
        <v>0</v>
      </c>
      <c r="G795" s="50" t="n">
        <v>0</v>
      </c>
      <c r="H795" s="50" t="n">
        <v>0</v>
      </c>
      <c r="I795" s="50" t="n">
        <v>0</v>
      </c>
      <c r="J795" s="50" t="n">
        <v>0</v>
      </c>
      <c r="K795" s="50" t="n">
        <v>0</v>
      </c>
      <c r="L795" s="50" t="n">
        <v>0</v>
      </c>
      <c r="M795" s="50" t="n">
        <v>0</v>
      </c>
      <c r="N795" s="50" t="n">
        <v>0</v>
      </c>
      <c r="O795" s="50" t="n">
        <v>0</v>
      </c>
      <c r="P795" s="50" t="n">
        <v>0</v>
      </c>
      <c r="Q795" s="51" t="n">
        <v>0</v>
      </c>
    </row>
    <row r="796" customFormat="false" ht="12.75" hidden="false" customHeight="false" outlineLevel="0" collapsed="false">
      <c r="B796" s="85" t="s">
        <v>69</v>
      </c>
      <c r="C796" s="13" t="n">
        <v>795</v>
      </c>
      <c r="D796" s="50" t="n">
        <v>0</v>
      </c>
      <c r="E796" s="50" t="n">
        <v>0</v>
      </c>
      <c r="F796" s="50" t="n">
        <v>0</v>
      </c>
      <c r="G796" s="50" t="n">
        <v>0</v>
      </c>
      <c r="H796" s="50" t="n">
        <v>0</v>
      </c>
      <c r="I796" s="50" t="n">
        <v>0</v>
      </c>
      <c r="J796" s="50" t="n">
        <v>0</v>
      </c>
      <c r="K796" s="50" t="n">
        <v>0</v>
      </c>
      <c r="L796" s="50" t="n">
        <v>0</v>
      </c>
      <c r="M796" s="50" t="n">
        <v>0</v>
      </c>
      <c r="N796" s="50" t="n">
        <v>0</v>
      </c>
      <c r="O796" s="50" t="n">
        <v>0</v>
      </c>
      <c r="P796" s="50" t="n">
        <v>0</v>
      </c>
      <c r="Q796" s="51" t="n">
        <v>0</v>
      </c>
    </row>
    <row r="797" customFormat="false" ht="12.75" hidden="false" customHeight="false" outlineLevel="0" collapsed="false">
      <c r="B797" s="85" t="s">
        <v>72</v>
      </c>
      <c r="C797" s="13" t="n">
        <v>796</v>
      </c>
      <c r="D797" s="50" t="n">
        <v>0</v>
      </c>
      <c r="E797" s="50" t="n">
        <v>0</v>
      </c>
      <c r="F797" s="50" t="n">
        <v>0</v>
      </c>
      <c r="G797" s="50" t="n">
        <v>0</v>
      </c>
      <c r="H797" s="50" t="n">
        <v>0</v>
      </c>
      <c r="I797" s="50" t="n">
        <v>0</v>
      </c>
      <c r="J797" s="50" t="n">
        <v>0</v>
      </c>
      <c r="K797" s="50" t="n">
        <v>0</v>
      </c>
      <c r="L797" s="50" t="n">
        <v>0</v>
      </c>
      <c r="M797" s="50" t="n">
        <v>0</v>
      </c>
      <c r="N797" s="50" t="n">
        <v>0</v>
      </c>
      <c r="O797" s="50" t="n">
        <v>0</v>
      </c>
      <c r="P797" s="50" t="n">
        <v>0</v>
      </c>
      <c r="Q797" s="51" t="n">
        <v>0</v>
      </c>
    </row>
    <row r="798" customFormat="false" ht="12.75" hidden="false" customHeight="false" outlineLevel="0" collapsed="false">
      <c r="B798" s="85" t="s">
        <v>31</v>
      </c>
      <c r="C798" s="13" t="n">
        <v>797</v>
      </c>
      <c r="D798" s="50" t="n">
        <v>0</v>
      </c>
      <c r="E798" s="50" t="n">
        <v>0</v>
      </c>
      <c r="F798" s="50" t="n">
        <v>0</v>
      </c>
      <c r="G798" s="50" t="n">
        <v>0</v>
      </c>
      <c r="H798" s="50" t="n">
        <v>0</v>
      </c>
      <c r="I798" s="50" t="n">
        <v>0</v>
      </c>
      <c r="J798" s="50" t="n">
        <v>0</v>
      </c>
      <c r="K798" s="50" t="n">
        <v>0</v>
      </c>
      <c r="L798" s="50" t="n">
        <v>0</v>
      </c>
      <c r="M798" s="50" t="n">
        <v>0</v>
      </c>
      <c r="N798" s="50" t="n">
        <v>0</v>
      </c>
      <c r="O798" s="50" t="n">
        <v>0</v>
      </c>
      <c r="P798" s="50" t="n">
        <v>0</v>
      </c>
      <c r="Q798" s="51" t="n">
        <v>0</v>
      </c>
    </row>
    <row r="799" customFormat="false" ht="12.75" hidden="false" customHeight="false" outlineLevel="0" collapsed="false">
      <c r="B799" s="85" t="s">
        <v>37</v>
      </c>
      <c r="C799" s="13" t="n">
        <v>798</v>
      </c>
      <c r="D799" s="50" t="n">
        <v>0</v>
      </c>
      <c r="E799" s="50" t="n">
        <v>0</v>
      </c>
      <c r="F799" s="50" t="n">
        <v>0</v>
      </c>
      <c r="G799" s="50" t="n">
        <v>0</v>
      </c>
      <c r="H799" s="50" t="n">
        <v>0</v>
      </c>
      <c r="I799" s="50" t="n">
        <v>0</v>
      </c>
      <c r="J799" s="50" t="n">
        <v>0</v>
      </c>
      <c r="K799" s="50" t="n">
        <v>0</v>
      </c>
      <c r="L799" s="50" t="n">
        <v>0</v>
      </c>
      <c r="M799" s="50" t="n">
        <v>0</v>
      </c>
      <c r="N799" s="50" t="n">
        <v>0</v>
      </c>
      <c r="O799" s="50" t="n">
        <v>0</v>
      </c>
      <c r="P799" s="50" t="n">
        <v>0</v>
      </c>
      <c r="Q799" s="51" t="n">
        <v>0</v>
      </c>
    </row>
    <row r="800" customFormat="false" ht="12.75" hidden="false" customHeight="false" outlineLevel="0" collapsed="false">
      <c r="B800" s="85" t="n">
        <v>0</v>
      </c>
      <c r="C800" s="13" t="n">
        <v>799</v>
      </c>
      <c r="D800" s="50" t="n">
        <v>0</v>
      </c>
      <c r="E800" s="50" t="n">
        <v>0</v>
      </c>
      <c r="F800" s="50" t="n">
        <v>0</v>
      </c>
      <c r="G800" s="50" t="n">
        <v>0</v>
      </c>
      <c r="H800" s="50" t="n">
        <v>0</v>
      </c>
      <c r="I800" s="50" t="n">
        <v>0</v>
      </c>
      <c r="J800" s="50" t="n">
        <v>0</v>
      </c>
      <c r="K800" s="50" t="n">
        <v>0</v>
      </c>
      <c r="L800" s="50" t="n">
        <v>0</v>
      </c>
      <c r="M800" s="50" t="n">
        <v>0</v>
      </c>
      <c r="N800" s="50" t="n">
        <v>0</v>
      </c>
      <c r="O800" s="50" t="n">
        <v>0</v>
      </c>
      <c r="P800" s="50" t="n">
        <v>0</v>
      </c>
      <c r="Q800" s="51" t="n">
        <v>0</v>
      </c>
    </row>
    <row r="801" customFormat="false" ht="12.75" hidden="false" customHeight="false" outlineLevel="0" collapsed="false">
      <c r="B801" s="87" t="n">
        <v>0</v>
      </c>
      <c r="C801" s="64" t="n">
        <v>800</v>
      </c>
      <c r="D801" s="54" t="n">
        <v>0</v>
      </c>
      <c r="E801" s="54" t="n">
        <v>0</v>
      </c>
      <c r="F801" s="54" t="n">
        <v>0</v>
      </c>
      <c r="G801" s="54" t="n">
        <v>0</v>
      </c>
      <c r="H801" s="54" t="n">
        <v>0</v>
      </c>
      <c r="I801" s="54" t="n">
        <v>0</v>
      </c>
      <c r="J801" s="54" t="n">
        <v>0</v>
      </c>
      <c r="K801" s="54" t="n">
        <v>0</v>
      </c>
      <c r="L801" s="54" t="n">
        <v>0</v>
      </c>
      <c r="M801" s="54" t="n">
        <v>0</v>
      </c>
      <c r="N801" s="54" t="n">
        <v>0</v>
      </c>
      <c r="O801" s="54" t="n">
        <v>0</v>
      </c>
      <c r="P801" s="54" t="n">
        <v>0</v>
      </c>
      <c r="Q801" s="55" t="n">
        <v>0</v>
      </c>
    </row>
    <row r="802" customFormat="false" ht="12.75" hidden="false" customHeight="false" outlineLevel="0" collapsed="false">
      <c r="A802" s="0" t="n">
        <v>21</v>
      </c>
      <c r="B802" s="57" t="n">
        <v>36931</v>
      </c>
      <c r="C802" s="58" t="n">
        <v>801</v>
      </c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83"/>
    </row>
    <row r="803" customFormat="false" ht="12.75" hidden="false" customHeight="false" outlineLevel="0" collapsed="false">
      <c r="B803" s="61"/>
      <c r="C803" s="13" t="n">
        <v>802</v>
      </c>
      <c r="D803" s="13"/>
      <c r="E803" s="21" t="s">
        <v>5</v>
      </c>
      <c r="F803" s="21" t="s">
        <v>6</v>
      </c>
      <c r="G803" s="21" t="s">
        <v>7</v>
      </c>
      <c r="H803" s="21" t="s">
        <v>8</v>
      </c>
      <c r="I803" s="21" t="s">
        <v>9</v>
      </c>
      <c r="J803" s="21" t="s">
        <v>10</v>
      </c>
      <c r="K803" s="21" t="s">
        <v>11</v>
      </c>
      <c r="L803" s="21" t="s">
        <v>12</v>
      </c>
      <c r="M803" s="21" t="s">
        <v>13</v>
      </c>
      <c r="N803" s="21" t="s">
        <v>14</v>
      </c>
      <c r="O803" s="21" t="n">
        <v>2002</v>
      </c>
      <c r="P803" s="21" t="s">
        <v>15</v>
      </c>
      <c r="Q803" s="84" t="s">
        <v>16</v>
      </c>
    </row>
    <row r="804" customFormat="false" ht="12.75" hidden="false" customHeight="false" outlineLevel="0" collapsed="false">
      <c r="B804" s="85" t="s">
        <v>107</v>
      </c>
      <c r="C804" s="13" t="n">
        <v>803</v>
      </c>
      <c r="D804" s="13" t="s">
        <v>4</v>
      </c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86"/>
    </row>
    <row r="805" customFormat="false" ht="12.75" hidden="false" customHeight="false" outlineLevel="0" collapsed="false">
      <c r="B805" s="85" t="s">
        <v>19</v>
      </c>
      <c r="C805" s="13" t="n">
        <v>804</v>
      </c>
      <c r="D805" s="50" t="n">
        <v>26956581.8687671</v>
      </c>
      <c r="E805" s="50" t="n">
        <v>0</v>
      </c>
      <c r="F805" s="50" t="n">
        <v>-280033.75</v>
      </c>
      <c r="G805" s="50" t="n">
        <v>1163234.55</v>
      </c>
      <c r="H805" s="50" t="n">
        <v>973289.87</v>
      </c>
      <c r="I805" s="50" t="n">
        <v>-170990.26</v>
      </c>
      <c r="J805" s="50" t="n">
        <v>446417.25</v>
      </c>
      <c r="K805" s="50" t="n">
        <v>878563.23</v>
      </c>
      <c r="L805" s="50" t="n">
        <v>336540.08</v>
      </c>
      <c r="M805" s="50" t="n">
        <v>7124795.05</v>
      </c>
      <c r="N805" s="50" t="n">
        <v>10471816.02</v>
      </c>
      <c r="O805" s="50" t="n">
        <v>4338102.51</v>
      </c>
      <c r="P805" s="50" t="n">
        <v>2544603.48</v>
      </c>
      <c r="Q805" s="51" t="n">
        <v>17354522.01</v>
      </c>
    </row>
    <row r="806" customFormat="false" ht="12.75" hidden="false" customHeight="false" outlineLevel="0" collapsed="false">
      <c r="B806" s="85" t="s">
        <v>20</v>
      </c>
      <c r="C806" s="13" t="n">
        <v>805</v>
      </c>
      <c r="D806" s="50" t="n">
        <v>7192067.68863608</v>
      </c>
      <c r="E806" s="50" t="n">
        <v>0</v>
      </c>
      <c r="F806" s="50" t="n">
        <v>82035.14</v>
      </c>
      <c r="G806" s="50" t="n">
        <v>59950.71</v>
      </c>
      <c r="H806" s="50" t="n">
        <v>75653.79</v>
      </c>
      <c r="I806" s="50" t="n">
        <v>-83029.93</v>
      </c>
      <c r="J806" s="50" t="n">
        <v>166959.81</v>
      </c>
      <c r="K806" s="50" t="n">
        <v>172612.78</v>
      </c>
      <c r="L806" s="50" t="n">
        <v>125406.63</v>
      </c>
      <c r="M806" s="50" t="n">
        <v>1937072.81</v>
      </c>
      <c r="N806" s="50" t="n">
        <v>2536661.74</v>
      </c>
      <c r="O806" s="50" t="n">
        <v>816971</v>
      </c>
      <c r="P806" s="50" t="n">
        <v>1197119.55</v>
      </c>
      <c r="Q806" s="51" t="n">
        <v>4550752.29</v>
      </c>
    </row>
    <row r="807" customFormat="false" ht="12.75" hidden="false" customHeight="false" outlineLevel="0" collapsed="false">
      <c r="B807" s="85" t="s">
        <v>108</v>
      </c>
      <c r="C807" s="13" t="n">
        <v>806</v>
      </c>
      <c r="D807" s="50" t="n">
        <v>0</v>
      </c>
      <c r="E807" s="50" t="n">
        <v>0</v>
      </c>
      <c r="F807" s="50" t="n">
        <v>0</v>
      </c>
      <c r="G807" s="50" t="n">
        <v>0</v>
      </c>
      <c r="H807" s="50" t="n">
        <v>0</v>
      </c>
      <c r="I807" s="50" t="n">
        <v>0</v>
      </c>
      <c r="J807" s="50" t="n">
        <v>0</v>
      </c>
      <c r="K807" s="50" t="n">
        <v>0</v>
      </c>
      <c r="L807" s="50" t="n">
        <v>0</v>
      </c>
      <c r="M807" s="50" t="n">
        <v>0</v>
      </c>
      <c r="N807" s="50" t="n">
        <v>0</v>
      </c>
      <c r="O807" s="50" t="n">
        <v>0</v>
      </c>
      <c r="P807" s="50" t="n">
        <v>0</v>
      </c>
      <c r="Q807" s="51" t="n">
        <v>0</v>
      </c>
    </row>
    <row r="808" customFormat="false" ht="12.75" hidden="false" customHeight="false" outlineLevel="0" collapsed="false">
      <c r="B808" s="85" t="s">
        <v>25</v>
      </c>
      <c r="C808" s="13" t="n">
        <v>807</v>
      </c>
      <c r="D808" s="50" t="n">
        <v>8493648.44776394</v>
      </c>
      <c r="E808" s="50" t="n">
        <v>0</v>
      </c>
      <c r="F808" s="50" t="n">
        <v>19311.42</v>
      </c>
      <c r="G808" s="50" t="n">
        <v>486201.29</v>
      </c>
      <c r="H808" s="50" t="n">
        <v>354134.31</v>
      </c>
      <c r="I808" s="50" t="n">
        <v>-96441.07</v>
      </c>
      <c r="J808" s="50" t="n">
        <v>75311.06</v>
      </c>
      <c r="K808" s="50" t="n">
        <v>60128.07</v>
      </c>
      <c r="L808" s="50" t="n">
        <v>318554.87</v>
      </c>
      <c r="M808" s="50" t="n">
        <v>1838119.44</v>
      </c>
      <c r="N808" s="50" t="n">
        <v>3055319.39</v>
      </c>
      <c r="O808" s="50" t="n">
        <v>859655.38</v>
      </c>
      <c r="P808" s="50" t="n">
        <v>980785.75</v>
      </c>
      <c r="Q808" s="51" t="n">
        <v>4895760.52</v>
      </c>
    </row>
    <row r="809" customFormat="false" ht="12.75" hidden="false" customHeight="false" outlineLevel="0" collapsed="false">
      <c r="B809" s="85" t="s">
        <v>29</v>
      </c>
      <c r="C809" s="13" t="n">
        <v>808</v>
      </c>
      <c r="D809" s="50" t="n">
        <v>205814.445184577</v>
      </c>
      <c r="E809" s="50" t="n">
        <v>0</v>
      </c>
      <c r="F809" s="50" t="n">
        <v>8814</v>
      </c>
      <c r="G809" s="50" t="n">
        <v>-214.16</v>
      </c>
      <c r="H809" s="50" t="n">
        <v>0</v>
      </c>
      <c r="I809" s="50" t="n">
        <v>0</v>
      </c>
      <c r="J809" s="50" t="n">
        <v>0</v>
      </c>
      <c r="K809" s="50" t="n">
        <v>0</v>
      </c>
      <c r="L809" s="50" t="n">
        <v>0</v>
      </c>
      <c r="M809" s="50" t="n">
        <v>0</v>
      </c>
      <c r="N809" s="50" t="n">
        <v>8599.84</v>
      </c>
      <c r="O809" s="50" t="n">
        <v>0</v>
      </c>
      <c r="P809" s="50" t="n">
        <v>0</v>
      </c>
      <c r="Q809" s="51" t="n">
        <v>8599.84</v>
      </c>
    </row>
    <row r="810" customFormat="false" ht="12.75" hidden="false" customHeight="false" outlineLevel="0" collapsed="false">
      <c r="B810" s="85" t="s">
        <v>32</v>
      </c>
      <c r="C810" s="13" t="n">
        <v>809</v>
      </c>
      <c r="D810" s="50" t="n">
        <v>476580.436652608</v>
      </c>
      <c r="E810" s="50" t="n">
        <v>0</v>
      </c>
      <c r="F810" s="50" t="n">
        <v>1192.82</v>
      </c>
      <c r="G810" s="50" t="n">
        <v>26121</v>
      </c>
      <c r="H810" s="50" t="n">
        <v>-8275.87</v>
      </c>
      <c r="I810" s="50" t="n">
        <v>0</v>
      </c>
      <c r="J810" s="50" t="n">
        <v>0</v>
      </c>
      <c r="K810" s="50" t="n">
        <v>0</v>
      </c>
      <c r="L810" s="50" t="n">
        <v>0</v>
      </c>
      <c r="M810" s="50" t="n">
        <v>0</v>
      </c>
      <c r="N810" s="50" t="n">
        <v>19037.95</v>
      </c>
      <c r="O810" s="50" t="n">
        <v>0</v>
      </c>
      <c r="P810" s="50" t="n">
        <v>0</v>
      </c>
      <c r="Q810" s="51" t="n">
        <v>19037.95</v>
      </c>
    </row>
    <row r="811" customFormat="false" ht="12.75" hidden="false" customHeight="false" outlineLevel="0" collapsed="false">
      <c r="B811" s="85" t="s">
        <v>35</v>
      </c>
      <c r="C811" s="13" t="n">
        <v>810</v>
      </c>
      <c r="D811" s="50" t="n">
        <v>1317947.46542133</v>
      </c>
      <c r="E811" s="50" t="n">
        <v>0</v>
      </c>
      <c r="F811" s="50" t="n">
        <v>-82784.74</v>
      </c>
      <c r="G811" s="50" t="n">
        <v>121897.87</v>
      </c>
      <c r="H811" s="50" t="n">
        <v>-16551.75</v>
      </c>
      <c r="I811" s="50" t="n">
        <v>0</v>
      </c>
      <c r="J811" s="50" t="n">
        <v>0</v>
      </c>
      <c r="K811" s="50" t="n">
        <v>0</v>
      </c>
      <c r="L811" s="50" t="n">
        <v>0</v>
      </c>
      <c r="M811" s="50" t="n">
        <v>0</v>
      </c>
      <c r="N811" s="50" t="n">
        <v>22561.38</v>
      </c>
      <c r="O811" s="50" t="n">
        <v>0</v>
      </c>
      <c r="P811" s="50" t="n">
        <v>0</v>
      </c>
      <c r="Q811" s="51" t="n">
        <v>22561.38</v>
      </c>
    </row>
    <row r="812" customFormat="false" ht="12.75" hidden="false" customHeight="false" outlineLevel="0" collapsed="false">
      <c r="B812" s="85" t="s">
        <v>38</v>
      </c>
      <c r="C812" s="13" t="n">
        <v>811</v>
      </c>
      <c r="D812" s="50" t="n">
        <v>0</v>
      </c>
      <c r="E812" s="50" t="n">
        <v>0</v>
      </c>
      <c r="F812" s="50" t="n">
        <v>-6361.71</v>
      </c>
      <c r="G812" s="50" t="n">
        <v>0</v>
      </c>
      <c r="H812" s="50" t="n">
        <v>0</v>
      </c>
      <c r="I812" s="50" t="n">
        <v>0</v>
      </c>
      <c r="J812" s="50" t="n">
        <v>0</v>
      </c>
      <c r="K812" s="50" t="n">
        <v>0</v>
      </c>
      <c r="L812" s="50" t="n">
        <v>0</v>
      </c>
      <c r="M812" s="50" t="n">
        <v>0</v>
      </c>
      <c r="N812" s="50" t="n">
        <v>-6361.71</v>
      </c>
      <c r="O812" s="50" t="n">
        <v>0</v>
      </c>
      <c r="P812" s="50" t="n">
        <v>0</v>
      </c>
      <c r="Q812" s="51" t="n">
        <v>-6361.71</v>
      </c>
    </row>
    <row r="813" customFormat="false" ht="12.75" hidden="false" customHeight="false" outlineLevel="0" collapsed="false">
      <c r="B813" s="85" t="s">
        <v>43</v>
      </c>
      <c r="C813" s="13" t="n">
        <v>812</v>
      </c>
      <c r="D813" s="50" t="n">
        <v>2481438.65542821</v>
      </c>
      <c r="E813" s="50" t="n">
        <v>0</v>
      </c>
      <c r="F813" s="50" t="n">
        <v>-144753.76</v>
      </c>
      <c r="G813" s="50" t="n">
        <v>28255.03</v>
      </c>
      <c r="H813" s="50" t="n">
        <v>322281.52</v>
      </c>
      <c r="I813" s="50" t="n">
        <v>-302498.71</v>
      </c>
      <c r="J813" s="50" t="n">
        <v>36806.78</v>
      </c>
      <c r="K813" s="50" t="n">
        <v>-80139.33</v>
      </c>
      <c r="L813" s="50" t="n">
        <v>-157987.99</v>
      </c>
      <c r="M813" s="50" t="n">
        <v>1009156.2</v>
      </c>
      <c r="N813" s="50" t="n">
        <v>711119.74</v>
      </c>
      <c r="O813" s="50" t="n">
        <v>709248.49</v>
      </c>
      <c r="P813" s="50" t="n">
        <v>-1762785.26</v>
      </c>
      <c r="Q813" s="51" t="n">
        <v>-342417.029999999</v>
      </c>
    </row>
    <row r="814" customFormat="false" ht="12.75" hidden="false" customHeight="false" outlineLevel="0" collapsed="false">
      <c r="B814" s="85" t="s">
        <v>47</v>
      </c>
      <c r="C814" s="13" t="n">
        <v>813</v>
      </c>
      <c r="D814" s="50" t="n">
        <v>844431.362972267</v>
      </c>
      <c r="E814" s="50" t="n">
        <v>0</v>
      </c>
      <c r="F814" s="50" t="n">
        <v>-50893.65</v>
      </c>
      <c r="G814" s="50" t="n">
        <v>278623.71</v>
      </c>
      <c r="H814" s="50" t="n">
        <v>30000</v>
      </c>
      <c r="I814" s="50" t="n">
        <v>0</v>
      </c>
      <c r="J814" s="50" t="n">
        <v>41071.8</v>
      </c>
      <c r="K814" s="50" t="n">
        <v>53474.27</v>
      </c>
      <c r="L814" s="50" t="n">
        <v>-916.78</v>
      </c>
      <c r="M814" s="50" t="n">
        <v>98026.49</v>
      </c>
      <c r="N814" s="50" t="n">
        <v>449385.84</v>
      </c>
      <c r="O814" s="50" t="n">
        <v>301881.67</v>
      </c>
      <c r="P814" s="50" t="n">
        <v>126377.12</v>
      </c>
      <c r="Q814" s="51" t="n">
        <v>877644.63</v>
      </c>
    </row>
    <row r="815" customFormat="false" ht="12.75" hidden="false" customHeight="false" outlineLevel="0" collapsed="false">
      <c r="B815" s="85" t="s">
        <v>50</v>
      </c>
      <c r="C815" s="13" t="n">
        <v>814</v>
      </c>
      <c r="D815" s="50" t="n">
        <v>0</v>
      </c>
      <c r="E815" s="50" t="n">
        <v>0</v>
      </c>
      <c r="F815" s="50" t="n">
        <v>24734.17</v>
      </c>
      <c r="G815" s="50" t="n">
        <v>-34828</v>
      </c>
      <c r="H815" s="50" t="n">
        <v>16582</v>
      </c>
      <c r="I815" s="50" t="n">
        <v>51890.56</v>
      </c>
      <c r="J815" s="50" t="n">
        <v>0</v>
      </c>
      <c r="K815" s="50" t="n">
        <v>136902.5</v>
      </c>
      <c r="L815" s="50" t="n">
        <v>-14698.13</v>
      </c>
      <c r="M815" s="50" t="n">
        <v>125535.63</v>
      </c>
      <c r="N815" s="50" t="n">
        <v>306118.73</v>
      </c>
      <c r="O815" s="50" t="n">
        <v>473602.78</v>
      </c>
      <c r="P815" s="50" t="n">
        <v>-338772.56</v>
      </c>
      <c r="Q815" s="51" t="n">
        <v>440948.95</v>
      </c>
    </row>
    <row r="816" customFormat="false" ht="12.75" hidden="false" customHeight="false" outlineLevel="0" collapsed="false">
      <c r="B816" s="85" t="s">
        <v>53</v>
      </c>
      <c r="C816" s="13" t="n">
        <v>815</v>
      </c>
      <c r="D816" s="50" t="n">
        <v>73696.7002216384</v>
      </c>
      <c r="E816" s="50" t="n">
        <v>0</v>
      </c>
      <c r="F816" s="50" t="n">
        <v>881.09</v>
      </c>
      <c r="G816" s="50" t="n">
        <v>34828</v>
      </c>
      <c r="H816" s="50" t="n">
        <v>0</v>
      </c>
      <c r="I816" s="50" t="n">
        <v>0</v>
      </c>
      <c r="J816" s="50" t="n">
        <v>0</v>
      </c>
      <c r="K816" s="50" t="n">
        <v>0</v>
      </c>
      <c r="L816" s="50" t="n">
        <v>0</v>
      </c>
      <c r="M816" s="50" t="n">
        <v>0</v>
      </c>
      <c r="N816" s="50" t="n">
        <v>35709.09</v>
      </c>
      <c r="O816" s="50" t="n">
        <v>0</v>
      </c>
      <c r="P816" s="50" t="n">
        <v>0</v>
      </c>
      <c r="Q816" s="51" t="n">
        <v>35709.09</v>
      </c>
    </row>
    <row r="817" customFormat="false" ht="12.75" hidden="false" customHeight="false" outlineLevel="0" collapsed="false">
      <c r="B817" s="85" t="s">
        <v>56</v>
      </c>
      <c r="C817" s="13" t="n">
        <v>816</v>
      </c>
      <c r="D817" s="50" t="n">
        <v>139788.148610479</v>
      </c>
      <c r="E817" s="50" t="n">
        <v>0</v>
      </c>
      <c r="F817" s="50" t="n">
        <v>-3180.85</v>
      </c>
      <c r="G817" s="50" t="n">
        <v>0</v>
      </c>
      <c r="H817" s="50" t="n">
        <v>0</v>
      </c>
      <c r="I817" s="50" t="n">
        <v>0</v>
      </c>
      <c r="J817" s="50" t="n">
        <v>0</v>
      </c>
      <c r="K817" s="50" t="n">
        <v>0</v>
      </c>
      <c r="L817" s="50" t="n">
        <v>0</v>
      </c>
      <c r="M817" s="50" t="n">
        <v>0</v>
      </c>
      <c r="N817" s="50" t="n">
        <v>-3180.85</v>
      </c>
      <c r="O817" s="50" t="n">
        <v>0</v>
      </c>
      <c r="P817" s="50" t="n">
        <v>0</v>
      </c>
      <c r="Q817" s="51" t="n">
        <v>-3180.85</v>
      </c>
    </row>
    <row r="818" customFormat="false" ht="12.75" hidden="false" customHeight="false" outlineLevel="0" collapsed="false">
      <c r="B818" s="85" t="s">
        <v>59</v>
      </c>
      <c r="C818" s="13" t="n">
        <v>817</v>
      </c>
      <c r="D818" s="50" t="n">
        <v>18779.2340553011</v>
      </c>
      <c r="E818" s="50" t="n">
        <v>0</v>
      </c>
      <c r="F818" s="50" t="n">
        <v>0</v>
      </c>
      <c r="G818" s="50" t="n">
        <v>-8686.9</v>
      </c>
      <c r="H818" s="50" t="n">
        <v>0</v>
      </c>
      <c r="I818" s="50" t="n">
        <v>0</v>
      </c>
      <c r="J818" s="50" t="n">
        <v>0</v>
      </c>
      <c r="K818" s="50" t="n">
        <v>0</v>
      </c>
      <c r="L818" s="50" t="n">
        <v>0</v>
      </c>
      <c r="M818" s="50" t="n">
        <v>0</v>
      </c>
      <c r="N818" s="50" t="n">
        <v>-8686.9</v>
      </c>
      <c r="O818" s="50" t="n">
        <v>0</v>
      </c>
      <c r="P818" s="50" t="n">
        <v>0</v>
      </c>
      <c r="Q818" s="51" t="n">
        <v>-8686.9</v>
      </c>
    </row>
    <row r="819" customFormat="false" ht="12.75" hidden="false" customHeight="false" outlineLevel="0" collapsed="false">
      <c r="B819" s="85" t="s">
        <v>109</v>
      </c>
      <c r="C819" s="13" t="n">
        <v>818</v>
      </c>
      <c r="D819" s="50" t="n">
        <v>0</v>
      </c>
      <c r="E819" s="50" t="n">
        <v>0</v>
      </c>
      <c r="F819" s="50" t="n">
        <v>0</v>
      </c>
      <c r="G819" s="50" t="n">
        <v>0</v>
      </c>
      <c r="H819" s="50" t="n">
        <v>0</v>
      </c>
      <c r="I819" s="50" t="n">
        <v>0</v>
      </c>
      <c r="J819" s="50" t="n">
        <v>0</v>
      </c>
      <c r="K819" s="50" t="n">
        <v>0</v>
      </c>
      <c r="L819" s="50" t="n">
        <v>0</v>
      </c>
      <c r="M819" s="50" t="n">
        <v>0</v>
      </c>
      <c r="N819" s="50" t="n">
        <v>0</v>
      </c>
      <c r="O819" s="50" t="n">
        <v>0</v>
      </c>
      <c r="P819" s="50" t="n">
        <v>0</v>
      </c>
      <c r="Q819" s="51" t="n">
        <v>0</v>
      </c>
    </row>
    <row r="820" customFormat="false" ht="12.75" hidden="false" customHeight="false" outlineLevel="0" collapsed="false">
      <c r="B820" s="85" t="s">
        <v>64</v>
      </c>
      <c r="C820" s="13" t="n">
        <v>819</v>
      </c>
      <c r="D820" s="50" t="n">
        <v>7951633.07435724</v>
      </c>
      <c r="E820" s="50" t="n">
        <v>0</v>
      </c>
      <c r="F820" s="50" t="n">
        <v>-43012.56</v>
      </c>
      <c r="G820" s="50" t="n">
        <v>158852</v>
      </c>
      <c r="H820" s="50" t="n">
        <v>25165.12</v>
      </c>
      <c r="I820" s="50" t="n">
        <v>92604</v>
      </c>
      <c r="J820" s="50" t="n">
        <v>85151.67</v>
      </c>
      <c r="K820" s="50" t="n">
        <v>260530.93</v>
      </c>
      <c r="L820" s="50" t="n">
        <v>-41669.52</v>
      </c>
      <c r="M820" s="50" t="n">
        <v>1677154.24</v>
      </c>
      <c r="N820" s="50" t="n">
        <v>2214775.88</v>
      </c>
      <c r="O820" s="50" t="n">
        <v>440825.19</v>
      </c>
      <c r="P820" s="50" t="n">
        <v>1841777.73</v>
      </c>
      <c r="Q820" s="51" t="n">
        <v>4497378.8</v>
      </c>
    </row>
    <row r="821" customFormat="false" ht="12.75" hidden="false" customHeight="false" outlineLevel="0" collapsed="false">
      <c r="B821" s="85" t="s">
        <v>67</v>
      </c>
      <c r="C821" s="13" t="n">
        <v>820</v>
      </c>
      <c r="D821" s="50" t="n">
        <v>153915.814621095</v>
      </c>
      <c r="E821" s="50" t="n">
        <v>0</v>
      </c>
      <c r="F821" s="50" t="n">
        <v>-19085.12</v>
      </c>
      <c r="G821" s="50" t="n">
        <v>17414</v>
      </c>
      <c r="H821" s="50" t="n">
        <v>16551.75</v>
      </c>
      <c r="I821" s="50" t="n">
        <v>0</v>
      </c>
      <c r="J821" s="50" t="n">
        <v>0</v>
      </c>
      <c r="K821" s="50" t="n">
        <v>0</v>
      </c>
      <c r="L821" s="50" t="n">
        <v>0</v>
      </c>
      <c r="M821" s="50" t="n">
        <v>0</v>
      </c>
      <c r="N821" s="50" t="n">
        <v>14880.63</v>
      </c>
      <c r="O821" s="50" t="n">
        <v>0</v>
      </c>
      <c r="P821" s="50" t="n">
        <v>0</v>
      </c>
      <c r="Q821" s="51" t="n">
        <v>14880.63</v>
      </c>
    </row>
    <row r="822" customFormat="false" ht="12.75" hidden="false" customHeight="false" outlineLevel="0" collapsed="false">
      <c r="B822" s="85" t="s">
        <v>70</v>
      </c>
      <c r="C822" s="13" t="n">
        <v>821</v>
      </c>
      <c r="D822" s="50" t="n">
        <v>263696.90778745</v>
      </c>
      <c r="E822" s="50" t="n">
        <v>0</v>
      </c>
      <c r="F822" s="50" t="n">
        <v>6361.71</v>
      </c>
      <c r="G822" s="50" t="n">
        <v>-34828</v>
      </c>
      <c r="H822" s="50" t="n">
        <v>66207</v>
      </c>
      <c r="I822" s="50" t="n">
        <v>0</v>
      </c>
      <c r="J822" s="50" t="n">
        <v>0</v>
      </c>
      <c r="K822" s="50" t="n">
        <v>0</v>
      </c>
      <c r="L822" s="50" t="n">
        <v>0</v>
      </c>
      <c r="M822" s="50" t="n">
        <v>0</v>
      </c>
      <c r="N822" s="50" t="n">
        <v>37740.71</v>
      </c>
      <c r="O822" s="50" t="n">
        <v>0</v>
      </c>
      <c r="P822" s="50" t="n">
        <v>0</v>
      </c>
      <c r="Q822" s="51" t="n">
        <v>37740.71</v>
      </c>
    </row>
    <row r="823" customFormat="false" ht="12.75" hidden="false" customHeight="false" outlineLevel="0" collapsed="false">
      <c r="B823" s="85" t="s">
        <v>75</v>
      </c>
      <c r="C823" s="13" t="n">
        <v>822</v>
      </c>
      <c r="D823" s="50" t="n">
        <v>4131753.18647823</v>
      </c>
      <c r="E823" s="50" t="n">
        <v>0</v>
      </c>
      <c r="F823" s="50" t="n">
        <v>4792.52</v>
      </c>
      <c r="G823" s="50" t="n">
        <v>29648</v>
      </c>
      <c r="H823" s="50" t="n">
        <v>91542</v>
      </c>
      <c r="I823" s="50" t="n">
        <v>166484.89</v>
      </c>
      <c r="J823" s="50" t="n">
        <v>41116.13</v>
      </c>
      <c r="K823" s="50" t="n">
        <v>275054.01</v>
      </c>
      <c r="L823" s="50" t="n">
        <v>107851</v>
      </c>
      <c r="M823" s="50" t="n">
        <v>439730.24</v>
      </c>
      <c r="N823" s="50" t="n">
        <v>1156218.79</v>
      </c>
      <c r="O823" s="50" t="n">
        <v>735918</v>
      </c>
      <c r="P823" s="50" t="n">
        <v>500101.15</v>
      </c>
      <c r="Q823" s="51" t="n">
        <v>2392237.94</v>
      </c>
    </row>
    <row r="824" customFormat="false" ht="12.75" hidden="false" customHeight="false" outlineLevel="0" collapsed="false">
      <c r="B824" s="85" t="s">
        <v>78</v>
      </c>
      <c r="C824" s="13" t="n">
        <v>823</v>
      </c>
      <c r="D824" s="50" t="n">
        <v>534807.927309521</v>
      </c>
      <c r="E824" s="50" t="n">
        <v>0</v>
      </c>
      <c r="F824" s="50" t="n">
        <v>-78084.23</v>
      </c>
      <c r="G824" s="50" t="n">
        <v>0</v>
      </c>
      <c r="H824" s="50" t="n">
        <v>0</v>
      </c>
      <c r="I824" s="50" t="n">
        <v>0</v>
      </c>
      <c r="J824" s="50" t="n">
        <v>0</v>
      </c>
      <c r="K824" s="50" t="n">
        <v>0</v>
      </c>
      <c r="L824" s="50" t="n">
        <v>0</v>
      </c>
      <c r="M824" s="50" t="n">
        <v>0</v>
      </c>
      <c r="N824" s="50" t="n">
        <v>-78084.23</v>
      </c>
      <c r="O824" s="50" t="n">
        <v>0</v>
      </c>
      <c r="P824" s="50" t="n">
        <v>0</v>
      </c>
      <c r="Q824" s="51" t="n">
        <v>-78084.23</v>
      </c>
    </row>
    <row r="825" customFormat="false" ht="12.75" hidden="false" customHeight="false" outlineLevel="0" collapsed="false">
      <c r="B825" s="85"/>
      <c r="C825" s="13" t="n">
        <v>824</v>
      </c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1"/>
    </row>
    <row r="826" customFormat="false" ht="12.75" hidden="false" customHeight="false" outlineLevel="0" collapsed="false">
      <c r="B826" s="85" t="s">
        <v>83</v>
      </c>
      <c r="C826" s="13" t="n">
        <v>825</v>
      </c>
      <c r="D826" s="50" t="s">
        <v>4</v>
      </c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1"/>
    </row>
    <row r="827" customFormat="false" ht="12.75" hidden="false" customHeight="false" outlineLevel="0" collapsed="false">
      <c r="B827" s="85" t="s">
        <v>22</v>
      </c>
      <c r="C827" s="13" t="n">
        <v>826</v>
      </c>
      <c r="D827" s="50" t="n">
        <v>0</v>
      </c>
      <c r="E827" s="50" t="n">
        <v>0</v>
      </c>
      <c r="F827" s="50" t="n">
        <v>-5.10561716822493</v>
      </c>
      <c r="G827" s="50" t="n">
        <v>-82.6660067663084</v>
      </c>
      <c r="H827" s="50" t="n">
        <v>68.1815140794503</v>
      </c>
      <c r="I827" s="50" t="n">
        <v>93.2125021417279</v>
      </c>
      <c r="J827" s="50" t="n">
        <v>54.8962769298676</v>
      </c>
      <c r="K827" s="50" t="n">
        <v>84.0686158168544</v>
      </c>
      <c r="L827" s="50" t="n">
        <v>85.2287768713136</v>
      </c>
      <c r="M827" s="50" t="n">
        <v>88.6549948199333</v>
      </c>
      <c r="N827" s="50" t="n">
        <v>386.471056724614</v>
      </c>
      <c r="O827" s="50" t="n">
        <v>-529.951113434048</v>
      </c>
      <c r="P827" s="50" t="n">
        <v>-2207.89649407379</v>
      </c>
      <c r="Q827" s="51" t="n">
        <v>-2351.37655078322</v>
      </c>
    </row>
    <row r="828" customFormat="false" ht="12.75" hidden="false" customHeight="false" outlineLevel="0" collapsed="false">
      <c r="B828" s="85" t="s">
        <v>27</v>
      </c>
      <c r="C828" s="13" t="n">
        <v>827</v>
      </c>
      <c r="D828" s="50" t="n">
        <v>0</v>
      </c>
      <c r="E828" s="50" t="n">
        <v>0</v>
      </c>
      <c r="F828" s="50" t="n">
        <v>0</v>
      </c>
      <c r="G828" s="50" t="n">
        <v>30.641766</v>
      </c>
      <c r="H828" s="50" t="n">
        <v>-2.432906</v>
      </c>
      <c r="I828" s="50" t="n">
        <v>104.5155</v>
      </c>
      <c r="J828" s="50" t="n">
        <v>95.76579</v>
      </c>
      <c r="K828" s="50" t="n">
        <v>-104.844119</v>
      </c>
      <c r="L828" s="50" t="n">
        <v>-58.9088</v>
      </c>
      <c r="M828" s="50" t="n">
        <v>3.76056</v>
      </c>
      <c r="N828" s="50" t="n">
        <v>68.497791</v>
      </c>
      <c r="O828" s="50" t="n">
        <v>-10.9018</v>
      </c>
      <c r="P828" s="50" t="n">
        <v>-15.550872</v>
      </c>
      <c r="Q828" s="51" t="n">
        <v>42.045119</v>
      </c>
    </row>
    <row r="829" customFormat="false" ht="12.75" hidden="false" customHeight="false" outlineLevel="0" collapsed="false">
      <c r="B829" s="85" t="s">
        <v>77</v>
      </c>
      <c r="C829" s="13" t="n">
        <v>828</v>
      </c>
      <c r="D829" s="50" t="n">
        <v>0</v>
      </c>
      <c r="E829" s="50" t="n">
        <v>0</v>
      </c>
      <c r="F829" s="50" t="n">
        <v>19.2055269423529</v>
      </c>
      <c r="G829" s="50" t="n">
        <v>-20.8660163322201</v>
      </c>
      <c r="H829" s="50" t="n">
        <v>-96.944251943084</v>
      </c>
      <c r="I829" s="50" t="n">
        <v>-103.457019984944</v>
      </c>
      <c r="J829" s="50" t="n">
        <v>-25.6982981702308</v>
      </c>
      <c r="K829" s="50" t="n">
        <v>58.3274261060157</v>
      </c>
      <c r="L829" s="50" t="n">
        <v>-72.9225528294918</v>
      </c>
      <c r="M829" s="50" t="n">
        <v>-111.757073135899</v>
      </c>
      <c r="N829" s="50" t="n">
        <v>-354.1122593475</v>
      </c>
      <c r="O829" s="50" t="n">
        <v>318.553002946601</v>
      </c>
      <c r="P829" s="50" t="n">
        <v>-180.171964324469</v>
      </c>
      <c r="Q829" s="51" t="n">
        <v>-215.731220725369</v>
      </c>
    </row>
    <row r="830" customFormat="false" ht="12.75" hidden="false" customHeight="false" outlineLevel="0" collapsed="false">
      <c r="B830" s="85" t="s">
        <v>66</v>
      </c>
      <c r="C830" s="13" t="n">
        <v>829</v>
      </c>
      <c r="D830" s="50" t="n">
        <v>0</v>
      </c>
      <c r="E830" s="50" t="n">
        <v>0</v>
      </c>
      <c r="F830" s="50" t="n">
        <v>0</v>
      </c>
      <c r="G830" s="50" t="n">
        <v>-167.642343</v>
      </c>
      <c r="H830" s="50" t="n">
        <v>-135.283294</v>
      </c>
      <c r="I830" s="50" t="n">
        <v>-105.806</v>
      </c>
      <c r="J830" s="50" t="n">
        <v>-4.7835</v>
      </c>
      <c r="K830" s="50" t="n">
        <v>150.297704</v>
      </c>
      <c r="L830" s="50" t="n">
        <v>-79.512727</v>
      </c>
      <c r="M830" s="50" t="n">
        <v>108.869238</v>
      </c>
      <c r="N830" s="50" t="n">
        <v>-233.860922</v>
      </c>
      <c r="O830" s="50" t="n">
        <v>79.000971</v>
      </c>
      <c r="P830" s="50" t="n">
        <v>0</v>
      </c>
      <c r="Q830" s="51" t="n">
        <v>-154.859951</v>
      </c>
    </row>
    <row r="831" customFormat="false" ht="12.75" hidden="false" customHeight="false" outlineLevel="0" collapsed="false">
      <c r="B831" s="85" t="s">
        <v>45</v>
      </c>
      <c r="C831" s="13" t="n">
        <v>830</v>
      </c>
      <c r="D831" s="50" t="n">
        <v>0</v>
      </c>
      <c r="E831" s="50" t="n">
        <v>0</v>
      </c>
      <c r="F831" s="50" t="n">
        <v>0</v>
      </c>
      <c r="G831" s="50" t="n">
        <v>12.710736</v>
      </c>
      <c r="H831" s="50" t="n">
        <v>4.960967</v>
      </c>
      <c r="I831" s="50" t="n">
        <v>1.4818</v>
      </c>
      <c r="J831" s="50" t="n">
        <v>4.917961</v>
      </c>
      <c r="K831" s="50" t="n">
        <v>9.774964</v>
      </c>
      <c r="L831" s="50" t="n">
        <v>4.8569</v>
      </c>
      <c r="M831" s="50" t="n">
        <v>29.116299</v>
      </c>
      <c r="N831" s="50" t="n">
        <v>67.819627</v>
      </c>
      <c r="O831" s="50" t="n">
        <v>49.189683</v>
      </c>
      <c r="P831" s="50" t="n">
        <v>-159.107</v>
      </c>
      <c r="Q831" s="51" t="n">
        <v>-42.09769</v>
      </c>
    </row>
    <row r="832" customFormat="false" ht="12.75" hidden="false" customHeight="false" outlineLevel="0" collapsed="false">
      <c r="B832" s="85" t="s">
        <v>52</v>
      </c>
      <c r="C832" s="13" t="n">
        <v>831</v>
      </c>
      <c r="D832" s="50" t="n">
        <v>0</v>
      </c>
      <c r="E832" s="50" t="n">
        <v>0</v>
      </c>
      <c r="F832" s="50" t="n">
        <v>0</v>
      </c>
      <c r="G832" s="50" t="n">
        <v>0</v>
      </c>
      <c r="H832" s="50" t="n">
        <v>0</v>
      </c>
      <c r="I832" s="50" t="n">
        <v>0</v>
      </c>
      <c r="J832" s="50" t="n">
        <v>0</v>
      </c>
      <c r="K832" s="50" t="n">
        <v>0</v>
      </c>
      <c r="L832" s="50" t="n">
        <v>0</v>
      </c>
      <c r="M832" s="50" t="n">
        <v>0</v>
      </c>
      <c r="N832" s="50" t="n">
        <v>0</v>
      </c>
      <c r="O832" s="50" t="n">
        <v>0</v>
      </c>
      <c r="P832" s="50" t="n">
        <v>0</v>
      </c>
      <c r="Q832" s="51" t="n">
        <v>0</v>
      </c>
    </row>
    <row r="833" customFormat="false" ht="12.75" hidden="false" customHeight="false" outlineLevel="0" collapsed="false">
      <c r="B833" s="85" t="s">
        <v>80</v>
      </c>
      <c r="C833" s="13" t="n">
        <v>832</v>
      </c>
      <c r="D833" s="50" t="n">
        <v>0</v>
      </c>
      <c r="E833" s="50" t="n">
        <v>0</v>
      </c>
      <c r="F833" s="50" t="n">
        <v>0</v>
      </c>
      <c r="G833" s="50" t="n">
        <v>0</v>
      </c>
      <c r="H833" s="50" t="n">
        <v>0</v>
      </c>
      <c r="I833" s="50" t="n">
        <v>0</v>
      </c>
      <c r="J833" s="50" t="n">
        <v>0</v>
      </c>
      <c r="K833" s="50" t="n">
        <v>0</v>
      </c>
      <c r="L833" s="50" t="n">
        <v>0</v>
      </c>
      <c r="M833" s="50" t="n">
        <v>0</v>
      </c>
      <c r="N833" s="50" t="n">
        <v>0</v>
      </c>
      <c r="O833" s="50" t="n">
        <v>0</v>
      </c>
      <c r="P833" s="50" t="n">
        <v>0</v>
      </c>
      <c r="Q833" s="51" t="n">
        <v>0</v>
      </c>
    </row>
    <row r="834" customFormat="false" ht="12.75" hidden="false" customHeight="false" outlineLevel="0" collapsed="false">
      <c r="B834" s="85" t="s">
        <v>49</v>
      </c>
      <c r="C834" s="13" t="n">
        <v>833</v>
      </c>
      <c r="D834" s="50" t="n">
        <v>0</v>
      </c>
      <c r="E834" s="50" t="n">
        <v>0</v>
      </c>
      <c r="F834" s="50" t="n">
        <v>0</v>
      </c>
      <c r="G834" s="50" t="n">
        <v>-61.809068</v>
      </c>
      <c r="H834" s="50" t="n">
        <v>0</v>
      </c>
      <c r="I834" s="50" t="n">
        <v>0</v>
      </c>
      <c r="J834" s="50" t="n">
        <v>0</v>
      </c>
      <c r="K834" s="50" t="n">
        <v>0</v>
      </c>
      <c r="L834" s="50" t="n">
        <v>0</v>
      </c>
      <c r="M834" s="50" t="n">
        <v>0</v>
      </c>
      <c r="N834" s="50" t="n">
        <v>-61.809068</v>
      </c>
      <c r="O834" s="50" t="n">
        <v>0</v>
      </c>
      <c r="P834" s="50" t="n">
        <v>0</v>
      </c>
      <c r="Q834" s="51" t="n">
        <v>-61.809068</v>
      </c>
    </row>
    <row r="835" customFormat="false" ht="12.75" hidden="false" customHeight="false" outlineLevel="0" collapsed="false">
      <c r="B835" s="85" t="s">
        <v>34</v>
      </c>
      <c r="C835" s="13" t="n">
        <v>834</v>
      </c>
      <c r="D835" s="50" t="n">
        <v>0</v>
      </c>
      <c r="E835" s="50" t="n">
        <v>0</v>
      </c>
      <c r="F835" s="50" t="n">
        <v>0</v>
      </c>
      <c r="G835" s="50" t="n">
        <v>0</v>
      </c>
      <c r="H835" s="50" t="n">
        <v>0</v>
      </c>
      <c r="I835" s="50" t="n">
        <v>0</v>
      </c>
      <c r="J835" s="50" t="n">
        <v>0</v>
      </c>
      <c r="K835" s="50" t="n">
        <v>0</v>
      </c>
      <c r="L835" s="50" t="n">
        <v>0</v>
      </c>
      <c r="M835" s="50" t="n">
        <v>0</v>
      </c>
      <c r="N835" s="50" t="n">
        <v>0</v>
      </c>
      <c r="O835" s="50" t="n">
        <v>0</v>
      </c>
      <c r="P835" s="50" t="n">
        <v>0</v>
      </c>
      <c r="Q835" s="51" t="n">
        <v>0</v>
      </c>
    </row>
    <row r="836" customFormat="false" ht="12.75" hidden="false" customHeight="false" outlineLevel="0" collapsed="false">
      <c r="B836" s="85" t="s">
        <v>69</v>
      </c>
      <c r="C836" s="13" t="n">
        <v>835</v>
      </c>
      <c r="D836" s="50" t="n">
        <v>0</v>
      </c>
      <c r="E836" s="50" t="n">
        <v>0</v>
      </c>
      <c r="F836" s="50" t="n">
        <v>0</v>
      </c>
      <c r="G836" s="50" t="n">
        <v>0</v>
      </c>
      <c r="H836" s="50" t="n">
        <v>0</v>
      </c>
      <c r="I836" s="50" t="n">
        <v>0</v>
      </c>
      <c r="J836" s="50" t="n">
        <v>0</v>
      </c>
      <c r="K836" s="50" t="n">
        <v>0</v>
      </c>
      <c r="L836" s="50" t="n">
        <v>0</v>
      </c>
      <c r="M836" s="50" t="n">
        <v>0</v>
      </c>
      <c r="N836" s="50" t="n">
        <v>0</v>
      </c>
      <c r="O836" s="50" t="n">
        <v>0</v>
      </c>
      <c r="P836" s="50" t="n">
        <v>0</v>
      </c>
      <c r="Q836" s="51" t="n">
        <v>0</v>
      </c>
    </row>
    <row r="837" customFormat="false" ht="12.75" hidden="false" customHeight="false" outlineLevel="0" collapsed="false">
      <c r="B837" s="85" t="s">
        <v>72</v>
      </c>
      <c r="C837" s="13" t="n">
        <v>836</v>
      </c>
      <c r="D837" s="50" t="n">
        <v>0</v>
      </c>
      <c r="E837" s="50" t="n">
        <v>0</v>
      </c>
      <c r="F837" s="50" t="n">
        <v>0</v>
      </c>
      <c r="G837" s="50" t="n">
        <v>0</v>
      </c>
      <c r="H837" s="50" t="n">
        <v>0</v>
      </c>
      <c r="I837" s="50" t="n">
        <v>0</v>
      </c>
      <c r="J837" s="50" t="n">
        <v>0</v>
      </c>
      <c r="K837" s="50" t="n">
        <v>0</v>
      </c>
      <c r="L837" s="50" t="n">
        <v>0</v>
      </c>
      <c r="M837" s="50" t="n">
        <v>0</v>
      </c>
      <c r="N837" s="50" t="n">
        <v>0</v>
      </c>
      <c r="O837" s="50" t="n">
        <v>0</v>
      </c>
      <c r="P837" s="50" t="n">
        <v>0</v>
      </c>
      <c r="Q837" s="51" t="n">
        <v>0</v>
      </c>
    </row>
    <row r="838" customFormat="false" ht="12.75" hidden="false" customHeight="false" outlineLevel="0" collapsed="false">
      <c r="B838" s="85" t="s">
        <v>31</v>
      </c>
      <c r="C838" s="13" t="n">
        <v>837</v>
      </c>
      <c r="D838" s="50" t="n">
        <v>0</v>
      </c>
      <c r="E838" s="50" t="n">
        <v>0</v>
      </c>
      <c r="F838" s="50" t="n">
        <v>0</v>
      </c>
      <c r="G838" s="50" t="n">
        <v>0</v>
      </c>
      <c r="H838" s="50" t="n">
        <v>0</v>
      </c>
      <c r="I838" s="50" t="n">
        <v>0</v>
      </c>
      <c r="J838" s="50" t="n">
        <v>0</v>
      </c>
      <c r="K838" s="50" t="n">
        <v>0</v>
      </c>
      <c r="L838" s="50" t="n">
        <v>0</v>
      </c>
      <c r="M838" s="50" t="n">
        <v>0</v>
      </c>
      <c r="N838" s="50" t="n">
        <v>0</v>
      </c>
      <c r="O838" s="50" t="n">
        <v>0</v>
      </c>
      <c r="P838" s="50" t="n">
        <v>0</v>
      </c>
      <c r="Q838" s="51" t="n">
        <v>0</v>
      </c>
    </row>
    <row r="839" customFormat="false" ht="12.75" hidden="false" customHeight="false" outlineLevel="0" collapsed="false">
      <c r="B839" s="85" t="s">
        <v>37</v>
      </c>
      <c r="C839" s="13" t="n">
        <v>838</v>
      </c>
      <c r="D839" s="50" t="n">
        <v>0</v>
      </c>
      <c r="E839" s="50" t="n">
        <v>0</v>
      </c>
      <c r="F839" s="50" t="n">
        <v>0</v>
      </c>
      <c r="G839" s="50" t="n">
        <v>0</v>
      </c>
      <c r="H839" s="50" t="n">
        <v>0</v>
      </c>
      <c r="I839" s="50" t="n">
        <v>0</v>
      </c>
      <c r="J839" s="50" t="n">
        <v>0</v>
      </c>
      <c r="K839" s="50" t="n">
        <v>0</v>
      </c>
      <c r="L839" s="50" t="n">
        <v>0</v>
      </c>
      <c r="M839" s="50" t="n">
        <v>0</v>
      </c>
      <c r="N839" s="50" t="n">
        <v>0</v>
      </c>
      <c r="O839" s="50" t="n">
        <v>0</v>
      </c>
      <c r="P839" s="50" t="n">
        <v>0</v>
      </c>
      <c r="Q839" s="51" t="n">
        <v>0</v>
      </c>
    </row>
    <row r="840" customFormat="false" ht="12.75" hidden="false" customHeight="false" outlineLevel="0" collapsed="false">
      <c r="B840" s="85" t="n">
        <v>0</v>
      </c>
      <c r="C840" s="13" t="n">
        <v>839</v>
      </c>
      <c r="D840" s="50" t="n">
        <v>0</v>
      </c>
      <c r="E840" s="50" t="n">
        <v>0</v>
      </c>
      <c r="F840" s="50" t="n">
        <v>0</v>
      </c>
      <c r="G840" s="50" t="n">
        <v>0</v>
      </c>
      <c r="H840" s="50" t="n">
        <v>0</v>
      </c>
      <c r="I840" s="50" t="n">
        <v>0</v>
      </c>
      <c r="J840" s="50" t="n">
        <v>0</v>
      </c>
      <c r="K840" s="50" t="n">
        <v>0</v>
      </c>
      <c r="L840" s="50" t="n">
        <v>0</v>
      </c>
      <c r="M840" s="50" t="n">
        <v>0</v>
      </c>
      <c r="N840" s="50" t="n">
        <v>0</v>
      </c>
      <c r="O840" s="50" t="n">
        <v>0</v>
      </c>
      <c r="P840" s="50" t="n">
        <v>0</v>
      </c>
      <c r="Q840" s="51" t="n">
        <v>0</v>
      </c>
    </row>
    <row r="841" customFormat="false" ht="12.75" hidden="false" customHeight="false" outlineLevel="0" collapsed="false">
      <c r="B841" s="87" t="n">
        <v>0</v>
      </c>
      <c r="C841" s="64" t="n">
        <v>840</v>
      </c>
      <c r="D841" s="54" t="n">
        <v>0</v>
      </c>
      <c r="E841" s="54" t="n">
        <v>0</v>
      </c>
      <c r="F841" s="54" t="n">
        <v>0</v>
      </c>
      <c r="G841" s="54" t="n">
        <v>0</v>
      </c>
      <c r="H841" s="54" t="n">
        <v>0</v>
      </c>
      <c r="I841" s="54" t="n">
        <v>0</v>
      </c>
      <c r="J841" s="54" t="n">
        <v>0</v>
      </c>
      <c r="K841" s="54" t="n">
        <v>0</v>
      </c>
      <c r="L841" s="54" t="n">
        <v>0</v>
      </c>
      <c r="M841" s="54" t="n">
        <v>0</v>
      </c>
      <c r="N841" s="54" t="n">
        <v>0</v>
      </c>
      <c r="O841" s="54" t="n">
        <v>0</v>
      </c>
      <c r="P841" s="54" t="n">
        <v>0</v>
      </c>
      <c r="Q841" s="55" t="n">
        <v>0</v>
      </c>
    </row>
    <row r="842" customFormat="false" ht="12.75" hidden="false" customHeight="false" outlineLevel="0" collapsed="false">
      <c r="A842" s="0" t="n">
        <v>22</v>
      </c>
      <c r="B842" s="57" t="n">
        <v>36934</v>
      </c>
      <c r="C842" s="58" t="n">
        <v>841</v>
      </c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83"/>
    </row>
    <row r="843" customFormat="false" ht="12.75" hidden="false" customHeight="false" outlineLevel="0" collapsed="false">
      <c r="B843" s="61"/>
      <c r="C843" s="13" t="n">
        <v>842</v>
      </c>
      <c r="D843" s="13"/>
      <c r="E843" s="21" t="s">
        <v>5</v>
      </c>
      <c r="F843" s="21" t="s">
        <v>6</v>
      </c>
      <c r="G843" s="21" t="s">
        <v>7</v>
      </c>
      <c r="H843" s="21" t="s">
        <v>8</v>
      </c>
      <c r="I843" s="21" t="s">
        <v>9</v>
      </c>
      <c r="J843" s="21" t="s">
        <v>10</v>
      </c>
      <c r="K843" s="21" t="s">
        <v>11</v>
      </c>
      <c r="L843" s="21" t="s">
        <v>12</v>
      </c>
      <c r="M843" s="21" t="s">
        <v>13</v>
      </c>
      <c r="N843" s="21" t="s">
        <v>14</v>
      </c>
      <c r="O843" s="21" t="n">
        <v>2002</v>
      </c>
      <c r="P843" s="21" t="s">
        <v>15</v>
      </c>
      <c r="Q843" s="84" t="s">
        <v>16</v>
      </c>
    </row>
    <row r="844" customFormat="false" ht="12.75" hidden="false" customHeight="false" outlineLevel="0" collapsed="false">
      <c r="B844" s="85" t="s">
        <v>107</v>
      </c>
      <c r="C844" s="13" t="n">
        <v>843</v>
      </c>
      <c r="D844" s="13" t="s">
        <v>4</v>
      </c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86"/>
    </row>
    <row r="845" customFormat="false" ht="12.75" hidden="false" customHeight="false" outlineLevel="0" collapsed="false">
      <c r="B845" s="85" t="s">
        <v>19</v>
      </c>
      <c r="C845" s="13" t="n">
        <v>844</v>
      </c>
      <c r="D845" s="50" t="n">
        <v>26277970.0821104</v>
      </c>
      <c r="E845" s="50" t="n">
        <v>0</v>
      </c>
      <c r="F845" s="50" t="n">
        <v>-209803.12</v>
      </c>
      <c r="G845" s="50" t="n">
        <v>1194663.94</v>
      </c>
      <c r="H845" s="50" t="n">
        <v>988985.83</v>
      </c>
      <c r="I845" s="50" t="n">
        <v>-265548.64</v>
      </c>
      <c r="J845" s="50" t="n">
        <v>474976.02</v>
      </c>
      <c r="K845" s="50" t="n">
        <v>871923.3</v>
      </c>
      <c r="L845" s="50" t="n">
        <v>296912.36</v>
      </c>
      <c r="M845" s="50" t="n">
        <v>7208988.16</v>
      </c>
      <c r="N845" s="50" t="n">
        <v>10561097.85</v>
      </c>
      <c r="O845" s="50" t="n">
        <v>4402872.31</v>
      </c>
      <c r="P845" s="50" t="n">
        <v>2197907.78</v>
      </c>
      <c r="Q845" s="51" t="n">
        <v>17161877.94</v>
      </c>
    </row>
    <row r="846" customFormat="false" ht="12.75" hidden="false" customHeight="false" outlineLevel="0" collapsed="false">
      <c r="B846" s="85" t="s">
        <v>20</v>
      </c>
      <c r="C846" s="13" t="n">
        <v>845</v>
      </c>
      <c r="D846" s="50" t="n">
        <v>6048688.09620598</v>
      </c>
      <c r="E846" s="50" t="n">
        <v>0</v>
      </c>
      <c r="F846" s="50" t="n">
        <v>71667.18</v>
      </c>
      <c r="G846" s="50" t="n">
        <v>58745.38</v>
      </c>
      <c r="H846" s="50" t="n">
        <v>59142.65</v>
      </c>
      <c r="I846" s="50" t="n">
        <v>3562.76</v>
      </c>
      <c r="J846" s="50" t="n">
        <v>134228.49</v>
      </c>
      <c r="K846" s="50" t="n">
        <v>138772.43</v>
      </c>
      <c r="L846" s="50" t="n">
        <v>125463</v>
      </c>
      <c r="M846" s="50" t="n">
        <v>1447352.65</v>
      </c>
      <c r="N846" s="50" t="n">
        <v>2038934.54</v>
      </c>
      <c r="O846" s="50" t="n">
        <v>624313.53</v>
      </c>
      <c r="P846" s="50" t="n">
        <v>1187940.04</v>
      </c>
      <c r="Q846" s="51" t="n">
        <v>3851188.11</v>
      </c>
    </row>
    <row r="847" customFormat="false" ht="12.75" hidden="false" customHeight="false" outlineLevel="0" collapsed="false">
      <c r="B847" s="85" t="s">
        <v>108</v>
      </c>
      <c r="C847" s="13" t="n">
        <v>846</v>
      </c>
      <c r="D847" s="50" t="n">
        <v>0</v>
      </c>
      <c r="E847" s="50" t="n">
        <v>0</v>
      </c>
      <c r="F847" s="50" t="n">
        <v>0</v>
      </c>
      <c r="G847" s="50" t="n">
        <v>0</v>
      </c>
      <c r="H847" s="50" t="n">
        <v>0</v>
      </c>
      <c r="I847" s="50" t="n">
        <v>0</v>
      </c>
      <c r="J847" s="50" t="n">
        <v>0</v>
      </c>
      <c r="K847" s="50" t="n">
        <v>0</v>
      </c>
      <c r="L847" s="50" t="n">
        <v>0</v>
      </c>
      <c r="M847" s="50" t="n">
        <v>0</v>
      </c>
      <c r="N847" s="50" t="n">
        <v>0</v>
      </c>
      <c r="O847" s="50" t="n">
        <v>0</v>
      </c>
      <c r="P847" s="50" t="n">
        <v>0</v>
      </c>
      <c r="Q847" s="51" t="n">
        <v>0</v>
      </c>
    </row>
    <row r="848" customFormat="false" ht="12.75" hidden="false" customHeight="false" outlineLevel="0" collapsed="false">
      <c r="B848" s="85" t="s">
        <v>25</v>
      </c>
      <c r="C848" s="13" t="n">
        <v>847</v>
      </c>
      <c r="D848" s="50" t="n">
        <v>8817463.33423673</v>
      </c>
      <c r="E848" s="50" t="n">
        <v>0</v>
      </c>
      <c r="F848" s="50" t="n">
        <v>-5941.25</v>
      </c>
      <c r="G848" s="50" t="n">
        <v>799037.19</v>
      </c>
      <c r="H848" s="50" t="n">
        <v>316200.1</v>
      </c>
      <c r="I848" s="50" t="n">
        <v>-261773.37</v>
      </c>
      <c r="J848" s="50" t="n">
        <v>103870.68</v>
      </c>
      <c r="K848" s="50" t="n">
        <v>87399.66</v>
      </c>
      <c r="L848" s="50" t="n">
        <v>286560.78</v>
      </c>
      <c r="M848" s="50" t="n">
        <v>2165479.61</v>
      </c>
      <c r="N848" s="50" t="n">
        <v>3490833.4</v>
      </c>
      <c r="O848" s="50" t="n">
        <v>892534.83</v>
      </c>
      <c r="P848" s="50" t="n">
        <v>980744.26</v>
      </c>
      <c r="Q848" s="51" t="n">
        <v>5364112.49</v>
      </c>
    </row>
    <row r="849" customFormat="false" ht="12.75" hidden="false" customHeight="false" outlineLevel="0" collapsed="false">
      <c r="B849" s="85" t="s">
        <v>29</v>
      </c>
      <c r="C849" s="13" t="n">
        <v>848</v>
      </c>
      <c r="D849" s="50" t="n">
        <v>465471.736040042</v>
      </c>
      <c r="E849" s="50" t="n">
        <v>0</v>
      </c>
      <c r="F849" s="50" t="n">
        <v>4836.87</v>
      </c>
      <c r="G849" s="50" t="n">
        <v>52053.73</v>
      </c>
      <c r="H849" s="50" t="n">
        <v>-33119.68</v>
      </c>
      <c r="I849" s="50" t="n">
        <v>0</v>
      </c>
      <c r="J849" s="50" t="n">
        <v>0</v>
      </c>
      <c r="K849" s="50" t="n">
        <v>0</v>
      </c>
      <c r="L849" s="50" t="n">
        <v>0</v>
      </c>
      <c r="M849" s="50" t="n">
        <v>0</v>
      </c>
      <c r="N849" s="50" t="n">
        <v>23770.92</v>
      </c>
      <c r="O849" s="50" t="n">
        <v>0</v>
      </c>
      <c r="P849" s="50" t="n">
        <v>0</v>
      </c>
      <c r="Q849" s="51" t="n">
        <v>23770.92</v>
      </c>
    </row>
    <row r="850" customFormat="false" ht="12.75" hidden="false" customHeight="false" outlineLevel="0" collapsed="false">
      <c r="B850" s="85" t="s">
        <v>32</v>
      </c>
      <c r="C850" s="13" t="n">
        <v>849</v>
      </c>
      <c r="D850" s="50" t="n">
        <v>516729.336246939</v>
      </c>
      <c r="E850" s="50" t="n">
        <v>0</v>
      </c>
      <c r="F850" s="50" t="n">
        <v>-7040.92</v>
      </c>
      <c r="G850" s="50" t="n">
        <v>26133.63</v>
      </c>
      <c r="H850" s="50" t="n">
        <v>-8279.92</v>
      </c>
      <c r="I850" s="50" t="n">
        <v>0</v>
      </c>
      <c r="J850" s="50" t="n">
        <v>0</v>
      </c>
      <c r="K850" s="50" t="n">
        <v>0</v>
      </c>
      <c r="L850" s="50" t="n">
        <v>0</v>
      </c>
      <c r="M850" s="50" t="n">
        <v>0</v>
      </c>
      <c r="N850" s="50" t="n">
        <v>10812.79</v>
      </c>
      <c r="O850" s="50" t="n">
        <v>0</v>
      </c>
      <c r="P850" s="50" t="n">
        <v>0</v>
      </c>
      <c r="Q850" s="51" t="n">
        <v>10812.79</v>
      </c>
    </row>
    <row r="851" customFormat="false" ht="12.75" hidden="false" customHeight="false" outlineLevel="0" collapsed="false">
      <c r="B851" s="85" t="s">
        <v>35</v>
      </c>
      <c r="C851" s="13" t="n">
        <v>850</v>
      </c>
      <c r="D851" s="50" t="n">
        <v>422942.310574985</v>
      </c>
      <c r="E851" s="50" t="n">
        <v>0</v>
      </c>
      <c r="F851" s="50" t="n">
        <v>-15987.72</v>
      </c>
      <c r="G851" s="50" t="n">
        <v>-17422.42</v>
      </c>
      <c r="H851" s="50" t="n">
        <v>0</v>
      </c>
      <c r="I851" s="50" t="n">
        <v>0</v>
      </c>
      <c r="J851" s="50" t="n">
        <v>0</v>
      </c>
      <c r="K851" s="50" t="n">
        <v>0</v>
      </c>
      <c r="L851" s="50" t="n">
        <v>0</v>
      </c>
      <c r="M851" s="50" t="n">
        <v>0</v>
      </c>
      <c r="N851" s="50" t="n">
        <v>-33410.14</v>
      </c>
      <c r="O851" s="50" t="n">
        <v>0</v>
      </c>
      <c r="P851" s="50" t="n">
        <v>0</v>
      </c>
      <c r="Q851" s="51" t="n">
        <v>-33410.14</v>
      </c>
    </row>
    <row r="852" customFormat="false" ht="12.75" hidden="false" customHeight="false" outlineLevel="0" collapsed="false">
      <c r="B852" s="85" t="s">
        <v>38</v>
      </c>
      <c r="C852" s="13" t="n">
        <v>851</v>
      </c>
      <c r="D852" s="50" t="n">
        <v>0</v>
      </c>
      <c r="E852" s="50" t="n">
        <v>0</v>
      </c>
      <c r="F852" s="50" t="n">
        <v>0</v>
      </c>
      <c r="G852" s="50" t="n">
        <v>0</v>
      </c>
      <c r="H852" s="50" t="n">
        <v>0</v>
      </c>
      <c r="I852" s="50" t="n">
        <v>0</v>
      </c>
      <c r="J852" s="50" t="n">
        <v>0</v>
      </c>
      <c r="K852" s="50" t="n">
        <v>0</v>
      </c>
      <c r="L852" s="50" t="n">
        <v>0</v>
      </c>
      <c r="M852" s="50" t="n">
        <v>0</v>
      </c>
      <c r="N852" s="50" t="n">
        <v>0</v>
      </c>
      <c r="O852" s="50" t="n">
        <v>0</v>
      </c>
      <c r="P852" s="50" t="n">
        <v>0</v>
      </c>
      <c r="Q852" s="51" t="n">
        <v>0</v>
      </c>
    </row>
    <row r="853" customFormat="false" ht="12.75" hidden="false" customHeight="false" outlineLevel="0" collapsed="false">
      <c r="B853" s="85" t="s">
        <v>43</v>
      </c>
      <c r="C853" s="13" t="n">
        <v>852</v>
      </c>
      <c r="D853" s="50" t="n">
        <v>2433133.61058728</v>
      </c>
      <c r="E853" s="50" t="n">
        <v>0</v>
      </c>
      <c r="F853" s="50" t="n">
        <v>-166175.2</v>
      </c>
      <c r="G853" s="50" t="n">
        <v>-2372.39</v>
      </c>
      <c r="H853" s="50" t="n">
        <v>410550.85</v>
      </c>
      <c r="I853" s="50" t="n">
        <v>-317709.19</v>
      </c>
      <c r="J853" s="50" t="n">
        <v>53007.73</v>
      </c>
      <c r="K853" s="50" t="n">
        <v>-80755.33</v>
      </c>
      <c r="L853" s="50" t="n">
        <v>-150987.14</v>
      </c>
      <c r="M853" s="50" t="n">
        <v>1156828.98</v>
      </c>
      <c r="N853" s="50" t="n">
        <v>902388.31</v>
      </c>
      <c r="O853" s="50" t="n">
        <v>711163.04</v>
      </c>
      <c r="P853" s="50" t="n">
        <v>-1927898.72</v>
      </c>
      <c r="Q853" s="51" t="n">
        <v>-314347.37</v>
      </c>
    </row>
    <row r="854" customFormat="false" ht="12.75" hidden="false" customHeight="false" outlineLevel="0" collapsed="false">
      <c r="B854" s="85" t="s">
        <v>47</v>
      </c>
      <c r="C854" s="13" t="n">
        <v>853</v>
      </c>
      <c r="D854" s="50" t="n">
        <v>1402303.97986599</v>
      </c>
      <c r="E854" s="50" t="n">
        <v>0</v>
      </c>
      <c r="F854" s="50" t="n">
        <v>-11138.18</v>
      </c>
      <c r="G854" s="50" t="n">
        <v>261336.31</v>
      </c>
      <c r="H854" s="50" t="n">
        <v>46574.56</v>
      </c>
      <c r="I854" s="50" t="n">
        <v>0</v>
      </c>
      <c r="J854" s="50" t="n">
        <v>41090</v>
      </c>
      <c r="K854" s="50" t="n">
        <v>53497.03</v>
      </c>
      <c r="L854" s="50" t="n">
        <v>-15591.42</v>
      </c>
      <c r="M854" s="50" t="n">
        <v>98062.01</v>
      </c>
      <c r="N854" s="50" t="n">
        <v>473830.31</v>
      </c>
      <c r="O854" s="50" t="n">
        <v>491074.16</v>
      </c>
      <c r="P854" s="50" t="n">
        <v>-43566.8700000001</v>
      </c>
      <c r="Q854" s="51" t="n">
        <v>921337.6</v>
      </c>
    </row>
    <row r="855" customFormat="false" ht="12.75" hidden="false" customHeight="false" outlineLevel="0" collapsed="false">
      <c r="B855" s="85" t="s">
        <v>50</v>
      </c>
      <c r="C855" s="13" t="n">
        <v>854</v>
      </c>
      <c r="D855" s="50" t="n">
        <v>0</v>
      </c>
      <c r="E855" s="50" t="n">
        <v>0</v>
      </c>
      <c r="F855" s="50" t="n">
        <v>15987.72</v>
      </c>
      <c r="G855" s="50" t="n">
        <v>-34844.84</v>
      </c>
      <c r="H855" s="50" t="n">
        <v>16590.15</v>
      </c>
      <c r="I855" s="50" t="n">
        <v>34610.29</v>
      </c>
      <c r="J855" s="50" t="n">
        <v>-16445.94</v>
      </c>
      <c r="K855" s="50" t="n">
        <v>136960.79</v>
      </c>
      <c r="L855" s="50" t="n">
        <v>-14704.1</v>
      </c>
      <c r="M855" s="50" t="n">
        <v>125580.95</v>
      </c>
      <c r="N855" s="50" t="n">
        <v>263735.02</v>
      </c>
      <c r="O855" s="50" t="n">
        <v>473705.56</v>
      </c>
      <c r="P855" s="50" t="n">
        <v>-338787.74</v>
      </c>
      <c r="Q855" s="51" t="n">
        <v>398652.84</v>
      </c>
    </row>
    <row r="856" customFormat="false" ht="12.75" hidden="false" customHeight="false" outlineLevel="0" collapsed="false">
      <c r="B856" s="85" t="s">
        <v>53</v>
      </c>
      <c r="C856" s="13" t="n">
        <v>855</v>
      </c>
      <c r="D856" s="50" t="n">
        <v>19924.2255756174</v>
      </c>
      <c r="E856" s="50" t="n">
        <v>0</v>
      </c>
      <c r="F856" s="50" t="n">
        <v>-7473.74</v>
      </c>
      <c r="G856" s="50" t="n">
        <v>34844.84</v>
      </c>
      <c r="H856" s="50" t="n">
        <v>0</v>
      </c>
      <c r="I856" s="50" t="n">
        <v>0</v>
      </c>
      <c r="J856" s="50" t="n">
        <v>0</v>
      </c>
      <c r="K856" s="50" t="n">
        <v>0</v>
      </c>
      <c r="L856" s="50" t="n">
        <v>0</v>
      </c>
      <c r="M856" s="50" t="n">
        <v>0</v>
      </c>
      <c r="N856" s="50" t="n">
        <v>27371.1</v>
      </c>
      <c r="O856" s="50" t="n">
        <v>0</v>
      </c>
      <c r="P856" s="50" t="n">
        <v>0</v>
      </c>
      <c r="Q856" s="51" t="n">
        <v>27371.1</v>
      </c>
    </row>
    <row r="857" customFormat="false" ht="12.75" hidden="false" customHeight="false" outlineLevel="0" collapsed="false">
      <c r="B857" s="85" t="s">
        <v>56</v>
      </c>
      <c r="C857" s="13" t="n">
        <v>856</v>
      </c>
      <c r="D857" s="50" t="n">
        <v>225671.485425938</v>
      </c>
      <c r="E857" s="50" t="n">
        <v>0</v>
      </c>
      <c r="F857" s="50" t="n">
        <v>-11933.76</v>
      </c>
      <c r="G857" s="50" t="n">
        <v>-17422.42</v>
      </c>
      <c r="H857" s="50" t="n">
        <v>0</v>
      </c>
      <c r="I857" s="50" t="n">
        <v>0</v>
      </c>
      <c r="J857" s="50" t="n">
        <v>0</v>
      </c>
      <c r="K857" s="50" t="n">
        <v>0</v>
      </c>
      <c r="L857" s="50" t="n">
        <v>0</v>
      </c>
      <c r="M857" s="50" t="n">
        <v>0</v>
      </c>
      <c r="N857" s="50" t="n">
        <v>-29356.18</v>
      </c>
      <c r="O857" s="50" t="n">
        <v>0</v>
      </c>
      <c r="P857" s="50" t="n">
        <v>0</v>
      </c>
      <c r="Q857" s="51" t="n">
        <v>-29356.18</v>
      </c>
    </row>
    <row r="858" customFormat="false" ht="12.75" hidden="false" customHeight="false" outlineLevel="0" collapsed="false">
      <c r="B858" s="85" t="s">
        <v>59</v>
      </c>
      <c r="C858" s="13" t="n">
        <v>857</v>
      </c>
      <c r="D858" s="50" t="n">
        <v>31719.1590153461</v>
      </c>
      <c r="E858" s="50" t="n">
        <v>0</v>
      </c>
      <c r="F858" s="50" t="n">
        <v>-1594.34</v>
      </c>
      <c r="G858" s="50" t="n">
        <v>-8726.56</v>
      </c>
      <c r="H858" s="50" t="n">
        <v>0</v>
      </c>
      <c r="I858" s="50" t="n">
        <v>0</v>
      </c>
      <c r="J858" s="50" t="n">
        <v>0</v>
      </c>
      <c r="K858" s="50" t="n">
        <v>0</v>
      </c>
      <c r="L858" s="50" t="n">
        <v>0</v>
      </c>
      <c r="M858" s="50" t="n">
        <v>0</v>
      </c>
      <c r="N858" s="50" t="n">
        <v>-10320.9</v>
      </c>
      <c r="O858" s="50" t="n">
        <v>0</v>
      </c>
      <c r="P858" s="50" t="n">
        <v>0</v>
      </c>
      <c r="Q858" s="51" t="n">
        <v>-10320.9</v>
      </c>
    </row>
    <row r="859" customFormat="false" ht="12.75" hidden="false" customHeight="false" outlineLevel="0" collapsed="false">
      <c r="B859" s="85" t="s">
        <v>109</v>
      </c>
      <c r="C859" s="13" t="n">
        <v>858</v>
      </c>
      <c r="D859" s="50" t="n">
        <v>0</v>
      </c>
      <c r="E859" s="50" t="n">
        <v>0</v>
      </c>
      <c r="F859" s="50" t="n">
        <v>0</v>
      </c>
      <c r="G859" s="50" t="n">
        <v>0</v>
      </c>
      <c r="H859" s="50" t="n">
        <v>0</v>
      </c>
      <c r="I859" s="50" t="n">
        <v>0</v>
      </c>
      <c r="J859" s="50" t="n">
        <v>0</v>
      </c>
      <c r="K859" s="50" t="n">
        <v>0</v>
      </c>
      <c r="L859" s="50" t="n">
        <v>0</v>
      </c>
      <c r="M859" s="50" t="n">
        <v>0</v>
      </c>
      <c r="N859" s="50" t="n">
        <v>0</v>
      </c>
      <c r="O859" s="50" t="n">
        <v>0</v>
      </c>
      <c r="P859" s="50" t="n">
        <v>0</v>
      </c>
      <c r="Q859" s="51" t="n">
        <v>0</v>
      </c>
    </row>
    <row r="860" customFormat="false" ht="12.75" hidden="false" customHeight="false" outlineLevel="0" collapsed="false">
      <c r="B860" s="85" t="s">
        <v>64</v>
      </c>
      <c r="C860" s="13" t="n">
        <v>859</v>
      </c>
      <c r="D860" s="50" t="n">
        <v>7766816.43404783</v>
      </c>
      <c r="E860" s="50" t="n">
        <v>0</v>
      </c>
      <c r="F860" s="50" t="n">
        <v>-42915.34</v>
      </c>
      <c r="G860" s="50" t="n">
        <v>88409.84</v>
      </c>
      <c r="H860" s="50" t="n">
        <v>-41700.6</v>
      </c>
      <c r="I860" s="50" t="n">
        <v>161705.28</v>
      </c>
      <c r="J860" s="50" t="n">
        <v>101597.17</v>
      </c>
      <c r="K860" s="50" t="n">
        <v>226446.53</v>
      </c>
      <c r="L860" s="50" t="n">
        <v>-41718.15</v>
      </c>
      <c r="M860" s="50" t="n">
        <v>1726756.34</v>
      </c>
      <c r="N860" s="50" t="n">
        <v>2178581.07</v>
      </c>
      <c r="O860" s="50" t="n">
        <v>441045.19</v>
      </c>
      <c r="P860" s="50" t="n">
        <v>1841901.6</v>
      </c>
      <c r="Q860" s="51" t="n">
        <v>4461527.86</v>
      </c>
    </row>
    <row r="861" customFormat="false" ht="12.75" hidden="false" customHeight="false" outlineLevel="0" collapsed="false">
      <c r="B861" s="85" t="s">
        <v>67</v>
      </c>
      <c r="C861" s="13" t="n">
        <v>860</v>
      </c>
      <c r="D861" s="50" t="n">
        <v>208055.962238253</v>
      </c>
      <c r="E861" s="50" t="n">
        <v>0</v>
      </c>
      <c r="F861" s="50" t="n">
        <v>-795.58</v>
      </c>
      <c r="G861" s="50" t="n">
        <v>34844.84</v>
      </c>
      <c r="H861" s="50" t="n">
        <v>16559.84</v>
      </c>
      <c r="I861" s="50" t="n">
        <v>0</v>
      </c>
      <c r="J861" s="50" t="n">
        <v>0</v>
      </c>
      <c r="K861" s="50" t="n">
        <v>0</v>
      </c>
      <c r="L861" s="50" t="n">
        <v>0</v>
      </c>
      <c r="M861" s="50" t="n">
        <v>0</v>
      </c>
      <c r="N861" s="50" t="n">
        <v>50609.1</v>
      </c>
      <c r="O861" s="50" t="n">
        <v>0</v>
      </c>
      <c r="P861" s="50" t="n">
        <v>0</v>
      </c>
      <c r="Q861" s="51" t="n">
        <v>50609.1</v>
      </c>
    </row>
    <row r="862" customFormat="false" ht="12.75" hidden="false" customHeight="false" outlineLevel="0" collapsed="false">
      <c r="B862" s="85" t="s">
        <v>70</v>
      </c>
      <c r="C862" s="13" t="n">
        <v>861</v>
      </c>
      <c r="D862" s="50" t="n">
        <v>411322.905748616</v>
      </c>
      <c r="E862" s="50" t="n">
        <v>0</v>
      </c>
      <c r="F862" s="50" t="n">
        <v>22276.36</v>
      </c>
      <c r="G862" s="50" t="n">
        <v>-87112.1</v>
      </c>
      <c r="H862" s="50" t="n">
        <v>82799.21</v>
      </c>
      <c r="I862" s="50" t="n">
        <v>0</v>
      </c>
      <c r="J862" s="50" t="n">
        <v>0</v>
      </c>
      <c r="K862" s="50" t="n">
        <v>0</v>
      </c>
      <c r="L862" s="50" t="n">
        <v>0</v>
      </c>
      <c r="M862" s="50" t="n">
        <v>0</v>
      </c>
      <c r="N862" s="50" t="n">
        <v>17963.47</v>
      </c>
      <c r="O862" s="50" t="n">
        <v>0</v>
      </c>
      <c r="P862" s="50" t="n">
        <v>0</v>
      </c>
      <c r="Q862" s="51" t="n">
        <v>17963.47</v>
      </c>
    </row>
    <row r="863" customFormat="false" ht="12.75" hidden="false" customHeight="false" outlineLevel="0" collapsed="false">
      <c r="B863" s="85" t="s">
        <v>75</v>
      </c>
      <c r="C863" s="13" t="n">
        <v>862</v>
      </c>
      <c r="D863" s="50" t="n">
        <v>4370156.54410255</v>
      </c>
      <c r="E863" s="50" t="n">
        <v>0</v>
      </c>
      <c r="F863" s="50" t="n">
        <v>2843.78</v>
      </c>
      <c r="G863" s="50" t="n">
        <v>7158.91</v>
      </c>
      <c r="H863" s="50" t="n">
        <v>123668.67</v>
      </c>
      <c r="I863" s="50" t="n">
        <v>114055.59</v>
      </c>
      <c r="J863" s="50" t="n">
        <v>57627.89</v>
      </c>
      <c r="K863" s="50" t="n">
        <v>309602.19</v>
      </c>
      <c r="L863" s="50" t="n">
        <v>107889.39</v>
      </c>
      <c r="M863" s="50" t="n">
        <v>488927.62</v>
      </c>
      <c r="N863" s="50" t="n">
        <v>1211774.04</v>
      </c>
      <c r="O863" s="50" t="n">
        <v>769036</v>
      </c>
      <c r="P863" s="50" t="n">
        <v>497575.21</v>
      </c>
      <c r="Q863" s="51" t="n">
        <v>2478385.25</v>
      </c>
    </row>
    <row r="864" customFormat="false" ht="12.75" hidden="false" customHeight="false" outlineLevel="0" collapsed="false">
      <c r="B864" s="85" t="s">
        <v>78</v>
      </c>
      <c r="C864" s="13" t="n">
        <v>863</v>
      </c>
      <c r="D864" s="50" t="n">
        <v>388285.623465817</v>
      </c>
      <c r="E864" s="50" t="n">
        <v>0</v>
      </c>
      <c r="F864" s="50" t="n">
        <v>-56419</v>
      </c>
      <c r="G864" s="50" t="n">
        <v>0</v>
      </c>
      <c r="H864" s="50" t="n">
        <v>0</v>
      </c>
      <c r="I864" s="50" t="n">
        <v>0</v>
      </c>
      <c r="J864" s="50" t="n">
        <v>0</v>
      </c>
      <c r="K864" s="50" t="n">
        <v>0</v>
      </c>
      <c r="L864" s="50" t="n">
        <v>0</v>
      </c>
      <c r="M864" s="50" t="n">
        <v>0</v>
      </c>
      <c r="N864" s="50" t="n">
        <v>-56419</v>
      </c>
      <c r="O864" s="50" t="n">
        <v>0</v>
      </c>
      <c r="P864" s="50" t="n">
        <v>0</v>
      </c>
      <c r="Q864" s="51" t="n">
        <v>-56419</v>
      </c>
    </row>
    <row r="865" customFormat="false" ht="12.75" hidden="false" customHeight="false" outlineLevel="0" collapsed="false">
      <c r="B865" s="85"/>
      <c r="C865" s="13" t="n">
        <v>864</v>
      </c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1"/>
    </row>
    <row r="866" customFormat="false" ht="12.75" hidden="false" customHeight="false" outlineLevel="0" collapsed="false">
      <c r="B866" s="85" t="s">
        <v>83</v>
      </c>
      <c r="C866" s="13" t="n">
        <v>865</v>
      </c>
      <c r="D866" s="50" t="s">
        <v>4</v>
      </c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1"/>
    </row>
    <row r="867" customFormat="false" ht="12.75" hidden="false" customHeight="false" outlineLevel="0" collapsed="false">
      <c r="B867" s="85" t="s">
        <v>22</v>
      </c>
      <c r="C867" s="13" t="n">
        <v>866</v>
      </c>
      <c r="D867" s="50" t="n">
        <v>0</v>
      </c>
      <c r="E867" s="50" t="n">
        <v>0</v>
      </c>
      <c r="F867" s="50" t="n">
        <v>-2.33990688406655</v>
      </c>
      <c r="G867" s="50" t="n">
        <v>-4.44486912294854</v>
      </c>
      <c r="H867" s="50" t="n">
        <v>83.0964789908509</v>
      </c>
      <c r="I867" s="50" t="n">
        <v>77.7192533740098</v>
      </c>
      <c r="J867" s="50" t="n">
        <v>40.1770167758754</v>
      </c>
      <c r="K867" s="50" t="n">
        <v>53.3549937519907</v>
      </c>
      <c r="L867" s="50" t="n">
        <v>70.7105178144886</v>
      </c>
      <c r="M867" s="50" t="n">
        <v>73.6193899866255</v>
      </c>
      <c r="N867" s="50" t="n">
        <v>391.892874686826</v>
      </c>
      <c r="O867" s="50" t="n">
        <v>-525.171863766444</v>
      </c>
      <c r="P867" s="50" t="n">
        <v>-2198.71273157365</v>
      </c>
      <c r="Q867" s="51" t="n">
        <v>-2331.99172065327</v>
      </c>
    </row>
    <row r="868" customFormat="false" ht="12.75" hidden="false" customHeight="false" outlineLevel="0" collapsed="false">
      <c r="B868" s="85" t="s">
        <v>27</v>
      </c>
      <c r="C868" s="13" t="n">
        <v>867</v>
      </c>
      <c r="D868" s="50" t="n">
        <v>0</v>
      </c>
      <c r="E868" s="50" t="n">
        <v>0</v>
      </c>
      <c r="F868" s="50" t="n">
        <v>0</v>
      </c>
      <c r="G868" s="50" t="n">
        <v>-1.14859</v>
      </c>
      <c r="H868" s="50" t="n">
        <v>-1.0655</v>
      </c>
      <c r="I868" s="50" t="n">
        <v>93.224225</v>
      </c>
      <c r="J868" s="50" t="n">
        <v>159.77685</v>
      </c>
      <c r="K868" s="50" t="n">
        <v>-74.57464</v>
      </c>
      <c r="L868" s="50" t="n">
        <v>-44.356849</v>
      </c>
      <c r="M868" s="50" t="n">
        <v>-10.574683</v>
      </c>
      <c r="N868" s="50" t="n">
        <v>121.280813</v>
      </c>
      <c r="O868" s="50" t="n">
        <v>-53.733493</v>
      </c>
      <c r="P868" s="50" t="n">
        <v>-15.579051</v>
      </c>
      <c r="Q868" s="51" t="n">
        <v>51.968269</v>
      </c>
    </row>
    <row r="869" customFormat="false" ht="12.75" hidden="false" customHeight="false" outlineLevel="0" collapsed="false">
      <c r="B869" s="85" t="s">
        <v>77</v>
      </c>
      <c r="C869" s="13" t="n">
        <v>868</v>
      </c>
      <c r="D869" s="50" t="n">
        <v>0</v>
      </c>
      <c r="E869" s="50" t="n">
        <v>0</v>
      </c>
      <c r="F869" s="50" t="n">
        <v>14.289721125127</v>
      </c>
      <c r="G869" s="50" t="n">
        <v>-1.28154830142748</v>
      </c>
      <c r="H869" s="50" t="n">
        <v>-90.3839337435055</v>
      </c>
      <c r="I869" s="50" t="n">
        <v>-88.6893819748952</v>
      </c>
      <c r="J869" s="50" t="n">
        <v>-26.2405110404937</v>
      </c>
      <c r="K869" s="50" t="n">
        <v>57.7552446056465</v>
      </c>
      <c r="L869" s="50" t="n">
        <v>-73.1955423712431</v>
      </c>
      <c r="M869" s="50" t="n">
        <v>-112.104226207765</v>
      </c>
      <c r="N869" s="50" t="n">
        <v>-319.850177908557</v>
      </c>
      <c r="O869" s="50" t="n">
        <v>318.729945807705</v>
      </c>
      <c r="P869" s="50" t="n">
        <v>-177.237460564018</v>
      </c>
      <c r="Q869" s="51" t="n">
        <v>-178.35769266487</v>
      </c>
    </row>
    <row r="870" customFormat="false" ht="12.75" hidden="false" customHeight="false" outlineLevel="0" collapsed="false">
      <c r="B870" s="85" t="s">
        <v>66</v>
      </c>
      <c r="C870" s="13" t="n">
        <v>869</v>
      </c>
      <c r="D870" s="50" t="n">
        <v>0</v>
      </c>
      <c r="E870" s="50" t="n">
        <v>0</v>
      </c>
      <c r="F870" s="50" t="n">
        <v>0</v>
      </c>
      <c r="G870" s="50" t="n">
        <v>-167.71951</v>
      </c>
      <c r="H870" s="50" t="n">
        <v>-150.237645</v>
      </c>
      <c r="I870" s="50" t="n">
        <v>-121.177521</v>
      </c>
      <c r="J870" s="50" t="n">
        <v>-19.546877</v>
      </c>
      <c r="K870" s="50" t="n">
        <v>120.048291</v>
      </c>
      <c r="L870" s="50" t="n">
        <v>-94.123165</v>
      </c>
      <c r="M870" s="50" t="n">
        <v>93.903873</v>
      </c>
      <c r="N870" s="50" t="n">
        <v>-338.852554</v>
      </c>
      <c r="O870" s="50" t="n">
        <v>79.025031</v>
      </c>
      <c r="P870" s="50" t="n">
        <v>0</v>
      </c>
      <c r="Q870" s="51" t="n">
        <v>-259.827523</v>
      </c>
    </row>
    <row r="871" customFormat="false" ht="12.75" hidden="false" customHeight="false" outlineLevel="0" collapsed="false">
      <c r="B871" s="85" t="s">
        <v>45</v>
      </c>
      <c r="C871" s="13" t="n">
        <v>870</v>
      </c>
      <c r="D871" s="50" t="n">
        <v>0</v>
      </c>
      <c r="E871" s="50" t="n">
        <v>0</v>
      </c>
      <c r="F871" s="50" t="n">
        <v>0</v>
      </c>
      <c r="G871" s="50" t="n">
        <v>-18.202173</v>
      </c>
      <c r="H871" s="50" t="n">
        <v>-24.816638</v>
      </c>
      <c r="I871" s="50" t="n">
        <v>1.48253</v>
      </c>
      <c r="J871" s="50" t="n">
        <v>4.92035</v>
      </c>
      <c r="K871" s="50" t="n">
        <v>9.77928</v>
      </c>
      <c r="L871" s="50" t="n">
        <v>4.858948</v>
      </c>
      <c r="M871" s="50" t="n">
        <v>29.127581</v>
      </c>
      <c r="N871" s="50" t="n">
        <v>7.149878</v>
      </c>
      <c r="O871" s="50" t="n">
        <v>49.202319</v>
      </c>
      <c r="P871" s="50" t="n">
        <v>-159.1193</v>
      </c>
      <c r="Q871" s="51" t="n">
        <v>-102.767103</v>
      </c>
    </row>
    <row r="872" customFormat="false" ht="12.75" hidden="false" customHeight="false" outlineLevel="0" collapsed="false">
      <c r="B872" s="85" t="s">
        <v>52</v>
      </c>
      <c r="C872" s="13" t="n">
        <v>871</v>
      </c>
      <c r="D872" s="50" t="n">
        <v>0</v>
      </c>
      <c r="E872" s="50" t="n">
        <v>0</v>
      </c>
      <c r="F872" s="50" t="n">
        <v>0</v>
      </c>
      <c r="G872" s="50" t="n">
        <v>0</v>
      </c>
      <c r="H872" s="50" t="n">
        <v>0</v>
      </c>
      <c r="I872" s="50" t="n">
        <v>0</v>
      </c>
      <c r="J872" s="50" t="n">
        <v>0</v>
      </c>
      <c r="K872" s="50" t="n">
        <v>0</v>
      </c>
      <c r="L872" s="50" t="n">
        <v>0</v>
      </c>
      <c r="M872" s="50" t="n">
        <v>0</v>
      </c>
      <c r="N872" s="50" t="n">
        <v>0</v>
      </c>
      <c r="O872" s="50" t="n">
        <v>0</v>
      </c>
      <c r="P872" s="50" t="n">
        <v>0</v>
      </c>
      <c r="Q872" s="51" t="n">
        <v>0</v>
      </c>
    </row>
    <row r="873" customFormat="false" ht="12.75" hidden="false" customHeight="false" outlineLevel="0" collapsed="false">
      <c r="B873" s="85" t="s">
        <v>80</v>
      </c>
      <c r="C873" s="13" t="n">
        <v>872</v>
      </c>
      <c r="D873" s="50" t="n">
        <v>0</v>
      </c>
      <c r="E873" s="50" t="n">
        <v>0</v>
      </c>
      <c r="F873" s="50" t="n">
        <v>0</v>
      </c>
      <c r="G873" s="50" t="n">
        <v>0</v>
      </c>
      <c r="H873" s="50" t="n">
        <v>0</v>
      </c>
      <c r="I873" s="50" t="n">
        <v>0</v>
      </c>
      <c r="J873" s="50" t="n">
        <v>0</v>
      </c>
      <c r="K873" s="50" t="n">
        <v>0</v>
      </c>
      <c r="L873" s="50" t="n">
        <v>0</v>
      </c>
      <c r="M873" s="50" t="n">
        <v>0</v>
      </c>
      <c r="N873" s="50" t="n">
        <v>0</v>
      </c>
      <c r="O873" s="50" t="n">
        <v>0</v>
      </c>
      <c r="P873" s="50" t="n">
        <v>0</v>
      </c>
      <c r="Q873" s="51" t="n">
        <v>0</v>
      </c>
    </row>
    <row r="874" customFormat="false" ht="12.75" hidden="false" customHeight="false" outlineLevel="0" collapsed="false">
      <c r="B874" s="85" t="s">
        <v>49</v>
      </c>
      <c r="C874" s="13" t="n">
        <v>873</v>
      </c>
      <c r="D874" s="50" t="n">
        <v>0</v>
      </c>
      <c r="E874" s="50" t="n">
        <v>0</v>
      </c>
      <c r="F874" s="50" t="n">
        <v>0</v>
      </c>
      <c r="G874" s="50" t="n">
        <v>0</v>
      </c>
      <c r="H874" s="50" t="n">
        <v>0</v>
      </c>
      <c r="I874" s="50" t="n">
        <v>0</v>
      </c>
      <c r="J874" s="50" t="n">
        <v>0</v>
      </c>
      <c r="K874" s="50" t="n">
        <v>0</v>
      </c>
      <c r="L874" s="50" t="n">
        <v>0</v>
      </c>
      <c r="M874" s="50" t="n">
        <v>0</v>
      </c>
      <c r="N874" s="50" t="n">
        <v>0</v>
      </c>
      <c r="O874" s="50" t="n">
        <v>0</v>
      </c>
      <c r="P874" s="50" t="n">
        <v>0</v>
      </c>
      <c r="Q874" s="51" t="n">
        <v>0</v>
      </c>
    </row>
    <row r="875" customFormat="false" ht="12.75" hidden="false" customHeight="false" outlineLevel="0" collapsed="false">
      <c r="B875" s="85" t="s">
        <v>34</v>
      </c>
      <c r="C875" s="13" t="n">
        <v>874</v>
      </c>
      <c r="D875" s="50" t="n">
        <v>0</v>
      </c>
      <c r="E875" s="50" t="n">
        <v>0</v>
      </c>
      <c r="F875" s="50" t="n">
        <v>0</v>
      </c>
      <c r="G875" s="50" t="n">
        <v>0</v>
      </c>
      <c r="H875" s="50" t="n">
        <v>0</v>
      </c>
      <c r="I875" s="50" t="n">
        <v>0</v>
      </c>
      <c r="J875" s="50" t="n">
        <v>0</v>
      </c>
      <c r="K875" s="50" t="n">
        <v>0</v>
      </c>
      <c r="L875" s="50" t="n">
        <v>0</v>
      </c>
      <c r="M875" s="50" t="n">
        <v>0</v>
      </c>
      <c r="N875" s="50" t="n">
        <v>0</v>
      </c>
      <c r="O875" s="50" t="n">
        <v>0</v>
      </c>
      <c r="P875" s="50" t="n">
        <v>0</v>
      </c>
      <c r="Q875" s="51" t="n">
        <v>0</v>
      </c>
    </row>
    <row r="876" customFormat="false" ht="12.75" hidden="false" customHeight="false" outlineLevel="0" collapsed="false">
      <c r="B876" s="85" t="s">
        <v>69</v>
      </c>
      <c r="C876" s="13" t="n">
        <v>875</v>
      </c>
      <c r="D876" s="50" t="n">
        <v>0</v>
      </c>
      <c r="E876" s="50" t="n">
        <v>0</v>
      </c>
      <c r="F876" s="50" t="n">
        <v>0</v>
      </c>
      <c r="G876" s="50" t="n">
        <v>0</v>
      </c>
      <c r="H876" s="50" t="n">
        <v>0</v>
      </c>
      <c r="I876" s="50" t="n">
        <v>0</v>
      </c>
      <c r="J876" s="50" t="n">
        <v>0</v>
      </c>
      <c r="K876" s="50" t="n">
        <v>0</v>
      </c>
      <c r="L876" s="50" t="n">
        <v>0</v>
      </c>
      <c r="M876" s="50" t="n">
        <v>0</v>
      </c>
      <c r="N876" s="50" t="n">
        <v>0</v>
      </c>
      <c r="O876" s="50" t="n">
        <v>0</v>
      </c>
      <c r="P876" s="50" t="n">
        <v>0</v>
      </c>
      <c r="Q876" s="51" t="n">
        <v>0</v>
      </c>
    </row>
    <row r="877" customFormat="false" ht="12.75" hidden="false" customHeight="false" outlineLevel="0" collapsed="false">
      <c r="B877" s="85" t="s">
        <v>72</v>
      </c>
      <c r="C877" s="13" t="n">
        <v>876</v>
      </c>
      <c r="D877" s="50" t="n">
        <v>0</v>
      </c>
      <c r="E877" s="50" t="n">
        <v>0</v>
      </c>
      <c r="F877" s="50" t="n">
        <v>0</v>
      </c>
      <c r="G877" s="50" t="n">
        <v>0</v>
      </c>
      <c r="H877" s="50" t="n">
        <v>0</v>
      </c>
      <c r="I877" s="50" t="n">
        <v>0</v>
      </c>
      <c r="J877" s="50" t="n">
        <v>0</v>
      </c>
      <c r="K877" s="50" t="n">
        <v>0</v>
      </c>
      <c r="L877" s="50" t="n">
        <v>0</v>
      </c>
      <c r="M877" s="50" t="n">
        <v>0</v>
      </c>
      <c r="N877" s="50" t="n">
        <v>0</v>
      </c>
      <c r="O877" s="50" t="n">
        <v>0</v>
      </c>
      <c r="P877" s="50" t="n">
        <v>0</v>
      </c>
      <c r="Q877" s="51" t="n">
        <v>0</v>
      </c>
    </row>
    <row r="878" customFormat="false" ht="12.75" hidden="false" customHeight="false" outlineLevel="0" collapsed="false">
      <c r="B878" s="85" t="s">
        <v>31</v>
      </c>
      <c r="C878" s="13" t="n">
        <v>877</v>
      </c>
      <c r="D878" s="50" t="n">
        <v>0</v>
      </c>
      <c r="E878" s="50" t="n">
        <v>0</v>
      </c>
      <c r="F878" s="50" t="n">
        <v>0</v>
      </c>
      <c r="G878" s="50" t="n">
        <v>0</v>
      </c>
      <c r="H878" s="50" t="n">
        <v>0</v>
      </c>
      <c r="I878" s="50" t="n">
        <v>0</v>
      </c>
      <c r="J878" s="50" t="n">
        <v>0</v>
      </c>
      <c r="K878" s="50" t="n">
        <v>0</v>
      </c>
      <c r="L878" s="50" t="n">
        <v>0</v>
      </c>
      <c r="M878" s="50" t="n">
        <v>0</v>
      </c>
      <c r="N878" s="50" t="n">
        <v>0</v>
      </c>
      <c r="O878" s="50" t="n">
        <v>0</v>
      </c>
      <c r="P878" s="50" t="n">
        <v>0</v>
      </c>
      <c r="Q878" s="51" t="n">
        <v>0</v>
      </c>
    </row>
    <row r="879" customFormat="false" ht="12.75" hidden="false" customHeight="false" outlineLevel="0" collapsed="false">
      <c r="B879" s="85" t="s">
        <v>37</v>
      </c>
      <c r="C879" s="13" t="n">
        <v>878</v>
      </c>
      <c r="D879" s="50" t="n">
        <v>0</v>
      </c>
      <c r="E879" s="50" t="n">
        <v>0</v>
      </c>
      <c r="F879" s="50" t="n">
        <v>0</v>
      </c>
      <c r="G879" s="50" t="n">
        <v>0</v>
      </c>
      <c r="H879" s="50" t="n">
        <v>0</v>
      </c>
      <c r="I879" s="50" t="n">
        <v>0</v>
      </c>
      <c r="J879" s="50" t="n">
        <v>0</v>
      </c>
      <c r="K879" s="50" t="n">
        <v>0</v>
      </c>
      <c r="L879" s="50" t="n">
        <v>0</v>
      </c>
      <c r="M879" s="50" t="n">
        <v>0</v>
      </c>
      <c r="N879" s="50" t="n">
        <v>0</v>
      </c>
      <c r="O879" s="50" t="n">
        <v>0</v>
      </c>
      <c r="P879" s="50" t="n">
        <v>0</v>
      </c>
      <c r="Q879" s="51" t="n">
        <v>0</v>
      </c>
    </row>
    <row r="880" customFormat="false" ht="12.75" hidden="false" customHeight="false" outlineLevel="0" collapsed="false">
      <c r="B880" s="85" t="n">
        <v>0</v>
      </c>
      <c r="C880" s="13" t="n">
        <v>879</v>
      </c>
      <c r="D880" s="50" t="n">
        <v>0</v>
      </c>
      <c r="E880" s="50" t="n">
        <v>0</v>
      </c>
      <c r="F880" s="50" t="n">
        <v>0</v>
      </c>
      <c r="G880" s="50" t="n">
        <v>0</v>
      </c>
      <c r="H880" s="50" t="n">
        <v>0</v>
      </c>
      <c r="I880" s="50" t="n">
        <v>0</v>
      </c>
      <c r="J880" s="50" t="n">
        <v>0</v>
      </c>
      <c r="K880" s="50" t="n">
        <v>0</v>
      </c>
      <c r="L880" s="50" t="n">
        <v>0</v>
      </c>
      <c r="M880" s="50" t="n">
        <v>0</v>
      </c>
      <c r="N880" s="50" t="n">
        <v>0</v>
      </c>
      <c r="O880" s="50" t="n">
        <v>0</v>
      </c>
      <c r="P880" s="50" t="n">
        <v>0</v>
      </c>
      <c r="Q880" s="51" t="n">
        <v>0</v>
      </c>
    </row>
    <row r="881" customFormat="false" ht="12.75" hidden="false" customHeight="false" outlineLevel="0" collapsed="false">
      <c r="B881" s="87" t="n">
        <v>0</v>
      </c>
      <c r="C881" s="64" t="n">
        <v>880</v>
      </c>
      <c r="D881" s="54" t="n">
        <v>0</v>
      </c>
      <c r="E881" s="54" t="n">
        <v>0</v>
      </c>
      <c r="F881" s="54" t="n">
        <v>0</v>
      </c>
      <c r="G881" s="54" t="n">
        <v>0</v>
      </c>
      <c r="H881" s="54" t="n">
        <v>0</v>
      </c>
      <c r="I881" s="54" t="n">
        <v>0</v>
      </c>
      <c r="J881" s="54" t="n">
        <v>0</v>
      </c>
      <c r="K881" s="54" t="n">
        <v>0</v>
      </c>
      <c r="L881" s="54" t="n">
        <v>0</v>
      </c>
      <c r="M881" s="54" t="n">
        <v>0</v>
      </c>
      <c r="N881" s="54" t="n">
        <v>0</v>
      </c>
      <c r="O881" s="54" t="n">
        <v>0</v>
      </c>
      <c r="P881" s="54" t="n">
        <v>0</v>
      </c>
      <c r="Q881" s="55" t="n">
        <v>0</v>
      </c>
    </row>
    <row r="882" customFormat="false" ht="12.75" hidden="false" customHeight="false" outlineLevel="0" collapsed="false">
      <c r="A882" s="0" t="n">
        <v>23</v>
      </c>
      <c r="B882" s="57" t="n">
        <v>36935</v>
      </c>
      <c r="C882" s="58" t="n">
        <v>881</v>
      </c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83"/>
    </row>
    <row r="883" customFormat="false" ht="12.75" hidden="false" customHeight="false" outlineLevel="0" collapsed="false">
      <c r="B883" s="61"/>
      <c r="C883" s="13" t="n">
        <v>882</v>
      </c>
      <c r="D883" s="13"/>
      <c r="E883" s="21" t="s">
        <v>5</v>
      </c>
      <c r="F883" s="21" t="s">
        <v>6</v>
      </c>
      <c r="G883" s="21" t="s">
        <v>7</v>
      </c>
      <c r="H883" s="21" t="s">
        <v>8</v>
      </c>
      <c r="I883" s="21" t="s">
        <v>9</v>
      </c>
      <c r="J883" s="21" t="s">
        <v>10</v>
      </c>
      <c r="K883" s="21" t="s">
        <v>11</v>
      </c>
      <c r="L883" s="21" t="s">
        <v>12</v>
      </c>
      <c r="M883" s="21" t="s">
        <v>13</v>
      </c>
      <c r="N883" s="21" t="s">
        <v>14</v>
      </c>
      <c r="O883" s="21" t="n">
        <v>2002</v>
      </c>
      <c r="P883" s="21" t="s">
        <v>15</v>
      </c>
      <c r="Q883" s="84" t="s">
        <v>16</v>
      </c>
    </row>
    <row r="884" customFormat="false" ht="12.75" hidden="false" customHeight="false" outlineLevel="0" collapsed="false">
      <c r="B884" s="85" t="s">
        <v>107</v>
      </c>
      <c r="C884" s="13" t="n">
        <v>883</v>
      </c>
      <c r="D884" s="13" t="s">
        <v>4</v>
      </c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86"/>
    </row>
    <row r="885" customFormat="false" ht="12.75" hidden="false" customHeight="false" outlineLevel="0" collapsed="false">
      <c r="B885" s="85" t="s">
        <v>19</v>
      </c>
      <c r="C885" s="13" t="n">
        <v>884</v>
      </c>
      <c r="D885" s="50" t="n">
        <v>26145166.4850967</v>
      </c>
      <c r="E885" s="50" t="n">
        <v>0</v>
      </c>
      <c r="F885" s="50" t="n">
        <v>-238534.94</v>
      </c>
      <c r="G885" s="50" t="n">
        <v>1333069.44</v>
      </c>
      <c r="H885" s="50" t="n">
        <v>774444.36</v>
      </c>
      <c r="I885" s="50" t="n">
        <v>-310042.7</v>
      </c>
      <c r="J885" s="50" t="n">
        <v>519928.33</v>
      </c>
      <c r="K885" s="50" t="n">
        <v>958996.29</v>
      </c>
      <c r="L885" s="50" t="n">
        <v>237118.96</v>
      </c>
      <c r="M885" s="50" t="n">
        <v>7455963.85</v>
      </c>
      <c r="N885" s="50" t="n">
        <v>10730943.59</v>
      </c>
      <c r="O885" s="50" t="n">
        <v>4608253.19</v>
      </c>
      <c r="P885" s="50" t="n">
        <v>2397057.8</v>
      </c>
      <c r="Q885" s="51" t="n">
        <v>17736254.58</v>
      </c>
    </row>
    <row r="886" customFormat="false" ht="12.75" hidden="false" customHeight="false" outlineLevel="0" collapsed="false">
      <c r="B886" s="85" t="s">
        <v>20</v>
      </c>
      <c r="C886" s="13" t="n">
        <v>885</v>
      </c>
      <c r="D886" s="50" t="n">
        <v>6817859.25189255</v>
      </c>
      <c r="E886" s="50" t="n">
        <v>0</v>
      </c>
      <c r="F886" s="50" t="n">
        <v>68849.94</v>
      </c>
      <c r="G886" s="50" t="n">
        <v>93339.9</v>
      </c>
      <c r="H886" s="50" t="n">
        <v>92248</v>
      </c>
      <c r="I886" s="50" t="n">
        <v>54808.59</v>
      </c>
      <c r="J886" s="50" t="n">
        <v>150232.11</v>
      </c>
      <c r="K886" s="50" t="n">
        <v>275002.15</v>
      </c>
      <c r="L886" s="50" t="n">
        <v>110187.77</v>
      </c>
      <c r="M886" s="50" t="n">
        <v>1347843.86</v>
      </c>
      <c r="N886" s="50" t="n">
        <v>2192512.32</v>
      </c>
      <c r="O886" s="50" t="n">
        <v>623722.69</v>
      </c>
      <c r="P886" s="50" t="n">
        <v>1180743.41</v>
      </c>
      <c r="Q886" s="51" t="n">
        <v>3996978.42</v>
      </c>
    </row>
    <row r="887" customFormat="false" ht="12.75" hidden="false" customHeight="false" outlineLevel="0" collapsed="false">
      <c r="B887" s="85" t="s">
        <v>108</v>
      </c>
      <c r="C887" s="13" t="n">
        <v>886</v>
      </c>
      <c r="D887" s="50" t="n">
        <v>0</v>
      </c>
      <c r="E887" s="50" t="n">
        <v>0</v>
      </c>
      <c r="F887" s="50" t="n">
        <v>0</v>
      </c>
      <c r="G887" s="50" t="n">
        <v>0</v>
      </c>
      <c r="H887" s="50" t="n">
        <v>0</v>
      </c>
      <c r="I887" s="50" t="n">
        <v>0</v>
      </c>
      <c r="J887" s="50" t="n">
        <v>0</v>
      </c>
      <c r="K887" s="50" t="n">
        <v>0</v>
      </c>
      <c r="L887" s="50" t="n">
        <v>0</v>
      </c>
      <c r="M887" s="50" t="n">
        <v>0</v>
      </c>
      <c r="N887" s="50" t="n">
        <v>0</v>
      </c>
      <c r="O887" s="50" t="n">
        <v>0</v>
      </c>
      <c r="P887" s="50" t="n">
        <v>0</v>
      </c>
      <c r="Q887" s="51" t="n">
        <v>0</v>
      </c>
    </row>
    <row r="888" customFormat="false" ht="12.75" hidden="false" customHeight="false" outlineLevel="0" collapsed="false">
      <c r="B888" s="85" t="s">
        <v>25</v>
      </c>
      <c r="C888" s="13" t="n">
        <v>887</v>
      </c>
      <c r="D888" s="50" t="n">
        <v>8339666.26702198</v>
      </c>
      <c r="E888" s="50" t="n">
        <v>0</v>
      </c>
      <c r="F888" s="50" t="n">
        <v>-6883.27</v>
      </c>
      <c r="G888" s="50" t="n">
        <v>866845.33</v>
      </c>
      <c r="H888" s="50" t="n">
        <v>301123.88</v>
      </c>
      <c r="I888" s="50" t="n">
        <v>-325474.56</v>
      </c>
      <c r="J888" s="50" t="n">
        <v>203445.41</v>
      </c>
      <c r="K888" s="50" t="n">
        <v>87530.36</v>
      </c>
      <c r="L888" s="50" t="n">
        <v>213104.34</v>
      </c>
      <c r="M888" s="50" t="n">
        <v>2369279.6</v>
      </c>
      <c r="N888" s="50" t="n">
        <v>3708971.09</v>
      </c>
      <c r="O888" s="50" t="n">
        <v>778441.36</v>
      </c>
      <c r="P888" s="50" t="n">
        <v>979488.61</v>
      </c>
      <c r="Q888" s="51" t="n">
        <v>5466901.06</v>
      </c>
    </row>
    <row r="889" customFormat="false" ht="12.75" hidden="false" customHeight="false" outlineLevel="0" collapsed="false">
      <c r="B889" s="85" t="s">
        <v>29</v>
      </c>
      <c r="C889" s="13" t="n">
        <v>888</v>
      </c>
      <c r="D889" s="50" t="n">
        <v>556698.38152409</v>
      </c>
      <c r="E889" s="50" t="n">
        <v>0</v>
      </c>
      <c r="F889" s="50" t="n">
        <v>4007.05</v>
      </c>
      <c r="G889" s="50" t="n">
        <v>34635.87</v>
      </c>
      <c r="H889" s="50" t="n">
        <v>-16561.85</v>
      </c>
      <c r="I889" s="50" t="n">
        <v>0</v>
      </c>
      <c r="J889" s="50" t="n">
        <v>32842.62</v>
      </c>
      <c r="K889" s="50" t="n">
        <v>0</v>
      </c>
      <c r="L889" s="50" t="n">
        <v>0</v>
      </c>
      <c r="M889" s="50" t="n">
        <v>0</v>
      </c>
      <c r="N889" s="50" t="n">
        <v>54923.69</v>
      </c>
      <c r="O889" s="50" t="n">
        <v>0</v>
      </c>
      <c r="P889" s="50" t="n">
        <v>0</v>
      </c>
      <c r="Q889" s="51" t="n">
        <v>54923.69</v>
      </c>
    </row>
    <row r="890" customFormat="false" ht="12.75" hidden="false" customHeight="false" outlineLevel="0" collapsed="false">
      <c r="B890" s="85" t="s">
        <v>32</v>
      </c>
      <c r="C890" s="13" t="n">
        <v>889</v>
      </c>
      <c r="D890" s="50" t="n">
        <v>531943.638878166</v>
      </c>
      <c r="E890" s="50" t="n">
        <v>0</v>
      </c>
      <c r="F890" s="50" t="n">
        <v>-15850.45</v>
      </c>
      <c r="G890" s="50" t="n">
        <v>26137.45</v>
      </c>
      <c r="H890" s="50" t="n">
        <v>-8280.92</v>
      </c>
      <c r="I890" s="50" t="n">
        <v>0</v>
      </c>
      <c r="J890" s="50" t="n">
        <v>0</v>
      </c>
      <c r="K890" s="50" t="n">
        <v>0</v>
      </c>
      <c r="L890" s="50" t="n">
        <v>0</v>
      </c>
      <c r="M890" s="50" t="n">
        <v>0</v>
      </c>
      <c r="N890" s="50" t="n">
        <v>2006.08</v>
      </c>
      <c r="O890" s="50" t="n">
        <v>0</v>
      </c>
      <c r="P890" s="50" t="n">
        <v>0</v>
      </c>
      <c r="Q890" s="51" t="n">
        <v>2006.08</v>
      </c>
    </row>
    <row r="891" customFormat="false" ht="12.75" hidden="false" customHeight="false" outlineLevel="0" collapsed="false">
      <c r="B891" s="85" t="s">
        <v>35</v>
      </c>
      <c r="C891" s="13" t="n">
        <v>890</v>
      </c>
      <c r="D891" s="50" t="n">
        <v>331281.916726522</v>
      </c>
      <c r="E891" s="50" t="n">
        <v>0</v>
      </c>
      <c r="F891" s="50" t="n">
        <v>-10398</v>
      </c>
      <c r="G891" s="50" t="n">
        <v>-34814.26</v>
      </c>
      <c r="H891" s="50" t="n">
        <v>0</v>
      </c>
      <c r="I891" s="50" t="n">
        <v>0</v>
      </c>
      <c r="J891" s="50" t="n">
        <v>0</v>
      </c>
      <c r="K891" s="50" t="n">
        <v>0</v>
      </c>
      <c r="L891" s="50" t="n">
        <v>0</v>
      </c>
      <c r="M891" s="50" t="n">
        <v>0</v>
      </c>
      <c r="N891" s="50" t="n">
        <v>-45212.26</v>
      </c>
      <c r="O891" s="50" t="n">
        <v>0</v>
      </c>
      <c r="P891" s="50" t="n">
        <v>0</v>
      </c>
      <c r="Q891" s="51" t="n">
        <v>-45212.26</v>
      </c>
    </row>
    <row r="892" customFormat="false" ht="12.75" hidden="false" customHeight="false" outlineLevel="0" collapsed="false">
      <c r="B892" s="85" t="s">
        <v>38</v>
      </c>
      <c r="C892" s="13" t="n">
        <v>891</v>
      </c>
      <c r="D892" s="50" t="n">
        <v>0</v>
      </c>
      <c r="E892" s="50" t="n">
        <v>0</v>
      </c>
      <c r="F892" s="50" t="n">
        <v>0</v>
      </c>
      <c r="G892" s="50" t="n">
        <v>0</v>
      </c>
      <c r="H892" s="50" t="n">
        <v>0</v>
      </c>
      <c r="I892" s="50" t="n">
        <v>0</v>
      </c>
      <c r="J892" s="50" t="n">
        <v>0</v>
      </c>
      <c r="K892" s="50" t="n">
        <v>0</v>
      </c>
      <c r="L892" s="50" t="n">
        <v>0</v>
      </c>
      <c r="M892" s="50" t="n">
        <v>0</v>
      </c>
      <c r="N892" s="50" t="n">
        <v>0</v>
      </c>
      <c r="O892" s="50" t="n">
        <v>0</v>
      </c>
      <c r="P892" s="50" t="n">
        <v>0</v>
      </c>
      <c r="Q892" s="51" t="n">
        <v>0</v>
      </c>
    </row>
    <row r="893" customFormat="false" ht="12.75" hidden="false" customHeight="false" outlineLevel="0" collapsed="false">
      <c r="B893" s="85" t="s">
        <v>43</v>
      </c>
      <c r="C893" s="13" t="n">
        <v>892</v>
      </c>
      <c r="D893" s="50" t="n">
        <v>3139167.27631388</v>
      </c>
      <c r="E893" s="50" t="n">
        <v>0</v>
      </c>
      <c r="F893" s="50" t="n">
        <v>-156037.85</v>
      </c>
      <c r="G893" s="50" t="n">
        <v>16013.31</v>
      </c>
      <c r="H893" s="50" t="n">
        <v>362942.99</v>
      </c>
      <c r="I893" s="50" t="n">
        <v>-298328.54</v>
      </c>
      <c r="J893" s="50" t="n">
        <v>69506.08</v>
      </c>
      <c r="K893" s="50" t="n">
        <v>-46680.97</v>
      </c>
      <c r="L893" s="50" t="n">
        <v>-136668.16</v>
      </c>
      <c r="M893" s="50" t="n">
        <v>1252584.67</v>
      </c>
      <c r="N893" s="50" t="n">
        <v>1063331.53</v>
      </c>
      <c r="O893" s="50" t="n">
        <v>717747.83</v>
      </c>
      <c r="P893" s="50" t="n">
        <v>-1875079.33</v>
      </c>
      <c r="Q893" s="51" t="n">
        <v>-93999.9699999995</v>
      </c>
    </row>
    <row r="894" customFormat="false" ht="12.75" hidden="false" customHeight="false" outlineLevel="0" collapsed="false">
      <c r="B894" s="85" t="s">
        <v>47</v>
      </c>
      <c r="C894" s="13" t="n">
        <v>893</v>
      </c>
      <c r="D894" s="50" t="n">
        <v>1820544.68816892</v>
      </c>
      <c r="E894" s="50" t="n">
        <v>0</v>
      </c>
      <c r="F894" s="50" t="n">
        <v>-16692.38</v>
      </c>
      <c r="G894" s="50" t="n">
        <v>418199.21</v>
      </c>
      <c r="H894" s="50" t="n">
        <v>-52790.89</v>
      </c>
      <c r="I894" s="50" t="n">
        <v>-17275.24</v>
      </c>
      <c r="J894" s="50" t="n">
        <v>41091</v>
      </c>
      <c r="K894" s="50" t="n">
        <v>53494.56</v>
      </c>
      <c r="L894" s="50" t="n">
        <v>-917</v>
      </c>
      <c r="M894" s="50" t="n">
        <v>49018.18</v>
      </c>
      <c r="N894" s="50" t="n">
        <v>474127.44</v>
      </c>
      <c r="O894" s="50" t="n">
        <v>552288.07</v>
      </c>
      <c r="P894" s="50" t="n">
        <v>115049.1</v>
      </c>
      <c r="Q894" s="51" t="n">
        <v>1141464.61</v>
      </c>
    </row>
    <row r="895" customFormat="false" ht="12.75" hidden="false" customHeight="false" outlineLevel="0" collapsed="false">
      <c r="B895" s="85" t="s">
        <v>50</v>
      </c>
      <c r="C895" s="13" t="n">
        <v>894</v>
      </c>
      <c r="D895" s="50" t="n">
        <v>0</v>
      </c>
      <c r="E895" s="50" t="n">
        <v>0</v>
      </c>
      <c r="F895" s="50" t="n">
        <v>4839.2</v>
      </c>
      <c r="G895" s="50" t="n">
        <v>-69735.54</v>
      </c>
      <c r="H895" s="50" t="n">
        <v>33184.81</v>
      </c>
      <c r="I895" s="50" t="n">
        <v>34613.53</v>
      </c>
      <c r="J895" s="50" t="n">
        <v>-16446.43</v>
      </c>
      <c r="K895" s="50" t="n">
        <v>136954.48</v>
      </c>
      <c r="L895" s="50" t="n">
        <v>14702.31</v>
      </c>
      <c r="M895" s="50" t="n">
        <v>76442.87</v>
      </c>
      <c r="N895" s="50" t="n">
        <v>214555.23</v>
      </c>
      <c r="O895" s="50" t="n">
        <v>662794.24</v>
      </c>
      <c r="P895" s="50" t="n">
        <v>-338352.66</v>
      </c>
      <c r="Q895" s="51" t="n">
        <v>538996.81</v>
      </c>
    </row>
    <row r="896" customFormat="false" ht="12.75" hidden="false" customHeight="false" outlineLevel="0" collapsed="false">
      <c r="B896" s="85" t="s">
        <v>53</v>
      </c>
      <c r="C896" s="13" t="n">
        <v>895</v>
      </c>
      <c r="D896" s="50" t="n">
        <v>27082.1168355176</v>
      </c>
      <c r="E896" s="50" t="n">
        <v>0</v>
      </c>
      <c r="F896" s="50" t="n">
        <v>-8668.43</v>
      </c>
      <c r="G896" s="50" t="n">
        <v>17460.64</v>
      </c>
      <c r="H896" s="50" t="n">
        <v>0</v>
      </c>
      <c r="I896" s="50" t="n">
        <v>0</v>
      </c>
      <c r="J896" s="50" t="n">
        <v>0</v>
      </c>
      <c r="K896" s="50" t="n">
        <v>0</v>
      </c>
      <c r="L896" s="50" t="n">
        <v>0</v>
      </c>
      <c r="M896" s="50" t="n">
        <v>0</v>
      </c>
      <c r="N896" s="50" t="n">
        <v>8792.21</v>
      </c>
      <c r="O896" s="50" t="n">
        <v>0</v>
      </c>
      <c r="P896" s="50" t="n">
        <v>0</v>
      </c>
      <c r="Q896" s="51" t="n">
        <v>8792.21</v>
      </c>
    </row>
    <row r="897" customFormat="false" ht="12.75" hidden="false" customHeight="false" outlineLevel="0" collapsed="false">
      <c r="B897" s="85" t="s">
        <v>56</v>
      </c>
      <c r="C897" s="13" t="n">
        <v>896</v>
      </c>
      <c r="D897" s="50" t="n">
        <v>133508.36440941</v>
      </c>
      <c r="E897" s="50" t="n">
        <v>0</v>
      </c>
      <c r="F897" s="50" t="n">
        <v>-7161.35</v>
      </c>
      <c r="G897" s="50" t="n">
        <v>-26173.13</v>
      </c>
      <c r="H897" s="50" t="n">
        <v>0</v>
      </c>
      <c r="I897" s="50" t="n">
        <v>0</v>
      </c>
      <c r="J897" s="50" t="n">
        <v>0</v>
      </c>
      <c r="K897" s="50" t="n">
        <v>0</v>
      </c>
      <c r="L897" s="50" t="n">
        <v>0</v>
      </c>
      <c r="M897" s="50" t="n">
        <v>0</v>
      </c>
      <c r="N897" s="50" t="n">
        <v>-33334.48</v>
      </c>
      <c r="O897" s="50" t="n">
        <v>0</v>
      </c>
      <c r="P897" s="50" t="n">
        <v>0</v>
      </c>
      <c r="Q897" s="51" t="n">
        <v>-33334.48</v>
      </c>
    </row>
    <row r="898" customFormat="false" ht="12.75" hidden="false" customHeight="false" outlineLevel="0" collapsed="false">
      <c r="B898" s="85" t="s">
        <v>59</v>
      </c>
      <c r="C898" s="13" t="n">
        <v>897</v>
      </c>
      <c r="D898" s="50" t="n">
        <v>80510.5067716507</v>
      </c>
      <c r="E898" s="50" t="n">
        <v>0</v>
      </c>
      <c r="F898" s="50" t="n">
        <v>-2391.87</v>
      </c>
      <c r="G898" s="50" t="n">
        <v>-9146.18</v>
      </c>
      <c r="H898" s="50" t="n">
        <v>0</v>
      </c>
      <c r="I898" s="50" t="n">
        <v>0</v>
      </c>
      <c r="J898" s="50" t="n">
        <v>0</v>
      </c>
      <c r="K898" s="50" t="n">
        <v>0</v>
      </c>
      <c r="L898" s="50" t="n">
        <v>0</v>
      </c>
      <c r="M898" s="50" t="n">
        <v>0</v>
      </c>
      <c r="N898" s="50" t="n">
        <v>-11538.05</v>
      </c>
      <c r="O898" s="50" t="n">
        <v>0</v>
      </c>
      <c r="P898" s="50" t="n">
        <v>0</v>
      </c>
      <c r="Q898" s="51" t="n">
        <v>-11538.05</v>
      </c>
    </row>
    <row r="899" customFormat="false" ht="12.75" hidden="false" customHeight="false" outlineLevel="0" collapsed="false">
      <c r="B899" s="85" t="s">
        <v>109</v>
      </c>
      <c r="C899" s="13" t="n">
        <v>898</v>
      </c>
      <c r="D899" s="50" t="n">
        <v>0</v>
      </c>
      <c r="E899" s="50" t="n">
        <v>0</v>
      </c>
      <c r="F899" s="50" t="n">
        <v>-1594.58</v>
      </c>
      <c r="G899" s="50" t="n">
        <v>0</v>
      </c>
      <c r="H899" s="50" t="n">
        <v>0</v>
      </c>
      <c r="I899" s="50" t="n">
        <v>0</v>
      </c>
      <c r="J899" s="50" t="n">
        <v>0</v>
      </c>
      <c r="K899" s="50" t="n">
        <v>0</v>
      </c>
      <c r="L899" s="50" t="n">
        <v>0</v>
      </c>
      <c r="M899" s="50" t="n">
        <v>0</v>
      </c>
      <c r="N899" s="50" t="n">
        <v>-1594.58</v>
      </c>
      <c r="O899" s="50" t="n">
        <v>0</v>
      </c>
      <c r="P899" s="50" t="n">
        <v>0</v>
      </c>
      <c r="Q899" s="51" t="n">
        <v>-1594.58</v>
      </c>
    </row>
    <row r="900" customFormat="false" ht="12.75" hidden="false" customHeight="false" outlineLevel="0" collapsed="false">
      <c r="B900" s="85" t="s">
        <v>64</v>
      </c>
      <c r="C900" s="13" t="n">
        <v>899</v>
      </c>
      <c r="D900" s="50" t="n">
        <v>6810630.0041951</v>
      </c>
      <c r="E900" s="50" t="n">
        <v>0</v>
      </c>
      <c r="F900" s="50" t="n">
        <v>-32961.1</v>
      </c>
      <c r="G900" s="50" t="n">
        <v>52828.4</v>
      </c>
      <c r="H900" s="50" t="n">
        <v>-126483</v>
      </c>
      <c r="I900" s="50" t="n">
        <v>144466.14</v>
      </c>
      <c r="J900" s="50" t="n">
        <v>15037.35</v>
      </c>
      <c r="K900" s="50" t="n">
        <v>177681.14</v>
      </c>
      <c r="L900" s="50" t="n">
        <v>-41715.23</v>
      </c>
      <c r="M900" s="50" t="n">
        <v>1824333.69</v>
      </c>
      <c r="N900" s="50" t="n">
        <v>2013187.39</v>
      </c>
      <c r="O900" s="50" t="n">
        <v>504407</v>
      </c>
      <c r="P900" s="50" t="n">
        <v>1839662.4</v>
      </c>
      <c r="Q900" s="51" t="n">
        <v>4357256.79</v>
      </c>
    </row>
    <row r="901" customFormat="false" ht="12.75" hidden="false" customHeight="false" outlineLevel="0" collapsed="false">
      <c r="B901" s="85" t="s">
        <v>67</v>
      </c>
      <c r="C901" s="13" t="n">
        <v>900</v>
      </c>
      <c r="D901" s="50" t="n">
        <v>232775.671874231</v>
      </c>
      <c r="E901" s="50" t="n">
        <v>0</v>
      </c>
      <c r="F901" s="50" t="n">
        <v>-15914.1</v>
      </c>
      <c r="G901" s="50" t="n">
        <v>34849.93</v>
      </c>
      <c r="H901" s="50" t="n">
        <v>0</v>
      </c>
      <c r="I901" s="50" t="n">
        <v>0</v>
      </c>
      <c r="J901" s="50" t="n">
        <v>0</v>
      </c>
      <c r="K901" s="50" t="n">
        <v>0</v>
      </c>
      <c r="L901" s="50" t="n">
        <v>0</v>
      </c>
      <c r="M901" s="50" t="n">
        <v>0</v>
      </c>
      <c r="N901" s="50" t="n">
        <v>18935.83</v>
      </c>
      <c r="O901" s="50" t="n">
        <v>0</v>
      </c>
      <c r="P901" s="50" t="n">
        <v>0</v>
      </c>
      <c r="Q901" s="51" t="n">
        <v>18935.83</v>
      </c>
    </row>
    <row r="902" customFormat="false" ht="12.75" hidden="false" customHeight="false" outlineLevel="0" collapsed="false">
      <c r="B902" s="85" t="s">
        <v>70</v>
      </c>
      <c r="C902" s="13" t="n">
        <v>901</v>
      </c>
      <c r="D902" s="50" t="n">
        <v>404757.506739038</v>
      </c>
      <c r="E902" s="50" t="n">
        <v>0</v>
      </c>
      <c r="F902" s="50" t="n">
        <v>11935.58</v>
      </c>
      <c r="G902" s="50" t="n">
        <v>-87124.83</v>
      </c>
      <c r="H902" s="50" t="n">
        <v>82809.24</v>
      </c>
      <c r="I902" s="50" t="n">
        <v>0</v>
      </c>
      <c r="J902" s="50" t="n">
        <v>0</v>
      </c>
      <c r="K902" s="50" t="n">
        <v>0</v>
      </c>
      <c r="L902" s="50" t="n">
        <v>0</v>
      </c>
      <c r="M902" s="50" t="n">
        <v>0</v>
      </c>
      <c r="N902" s="50" t="n">
        <v>7619.99</v>
      </c>
      <c r="O902" s="50" t="n">
        <v>0</v>
      </c>
      <c r="P902" s="50" t="n">
        <v>0</v>
      </c>
      <c r="Q902" s="51" t="n">
        <v>7619.99</v>
      </c>
    </row>
    <row r="903" customFormat="false" ht="12.75" hidden="false" customHeight="false" outlineLevel="0" collapsed="false">
      <c r="B903" s="85" t="s">
        <v>75</v>
      </c>
      <c r="C903" s="13" t="n">
        <v>902</v>
      </c>
      <c r="D903" s="50" t="n">
        <v>3963123.41836239</v>
      </c>
      <c r="E903" s="50" t="n">
        <v>0</v>
      </c>
      <c r="F903" s="50" t="n">
        <v>1922.36</v>
      </c>
      <c r="G903" s="50" t="n">
        <v>-246.66</v>
      </c>
      <c r="H903" s="50" t="n">
        <v>106252.1</v>
      </c>
      <c r="I903" s="50" t="n">
        <v>97147.38</v>
      </c>
      <c r="J903" s="50" t="n">
        <v>24220.19</v>
      </c>
      <c r="K903" s="50" t="n">
        <v>275014.57</v>
      </c>
      <c r="L903" s="50" t="n">
        <v>78424.93</v>
      </c>
      <c r="M903" s="50" t="n">
        <v>536460.98</v>
      </c>
      <c r="N903" s="50" t="n">
        <v>1119195.85</v>
      </c>
      <c r="O903" s="50" t="n">
        <v>768852</v>
      </c>
      <c r="P903" s="50" t="n">
        <v>495546.27</v>
      </c>
      <c r="Q903" s="51" t="n">
        <v>2383594.12</v>
      </c>
    </row>
    <row r="904" customFormat="false" ht="12.75" hidden="false" customHeight="false" outlineLevel="0" collapsed="false">
      <c r="B904" s="85" t="s">
        <v>78</v>
      </c>
      <c r="C904" s="13" t="n">
        <v>903</v>
      </c>
      <c r="D904" s="50" t="n">
        <v>367529.271925707</v>
      </c>
      <c r="E904" s="50" t="n">
        <v>0</v>
      </c>
      <c r="F904" s="50" t="n">
        <v>-55535.69</v>
      </c>
      <c r="G904" s="50" t="n">
        <v>0</v>
      </c>
      <c r="H904" s="50" t="n">
        <v>0</v>
      </c>
      <c r="I904" s="50" t="n">
        <v>0</v>
      </c>
      <c r="J904" s="50" t="n">
        <v>0</v>
      </c>
      <c r="K904" s="50" t="n">
        <v>0</v>
      </c>
      <c r="L904" s="50" t="n">
        <v>0</v>
      </c>
      <c r="M904" s="50" t="n">
        <v>0</v>
      </c>
      <c r="N904" s="50" t="n">
        <v>-55535.69</v>
      </c>
      <c r="O904" s="50" t="n">
        <v>0</v>
      </c>
      <c r="P904" s="50" t="n">
        <v>0</v>
      </c>
      <c r="Q904" s="51" t="n">
        <v>-55535.69</v>
      </c>
    </row>
    <row r="905" customFormat="false" ht="12.75" hidden="false" customHeight="false" outlineLevel="0" collapsed="false">
      <c r="B905" s="85"/>
      <c r="C905" s="13" t="n">
        <v>904</v>
      </c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1"/>
    </row>
    <row r="906" customFormat="false" ht="12.75" hidden="false" customHeight="false" outlineLevel="0" collapsed="false">
      <c r="B906" s="85" t="s">
        <v>83</v>
      </c>
      <c r="C906" s="13" t="n">
        <v>905</v>
      </c>
      <c r="D906" s="50" t="s">
        <v>4</v>
      </c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1"/>
    </row>
    <row r="907" customFormat="false" ht="12.75" hidden="false" customHeight="false" outlineLevel="0" collapsed="false">
      <c r="B907" s="85" t="s">
        <v>22</v>
      </c>
      <c r="C907" s="13" t="n">
        <v>906</v>
      </c>
      <c r="D907" s="50" t="n">
        <v>0</v>
      </c>
      <c r="E907" s="50" t="n">
        <v>0</v>
      </c>
      <c r="F907" s="50" t="n">
        <v>-1.72936680209343</v>
      </c>
      <c r="G907" s="50" t="n">
        <v>-4.25011870571559</v>
      </c>
      <c r="H907" s="50" t="n">
        <v>38.4700612885463</v>
      </c>
      <c r="I907" s="50" t="n">
        <v>32.2017442230703</v>
      </c>
      <c r="J907" s="50" t="n">
        <v>-3.420861770737</v>
      </c>
      <c r="K907" s="50" t="n">
        <v>-36.3062349839434</v>
      </c>
      <c r="L907" s="50" t="n">
        <v>27.5813547432677</v>
      </c>
      <c r="M907" s="50" t="n">
        <v>29.4546829589653</v>
      </c>
      <c r="N907" s="50" t="n">
        <v>82.0012609513602</v>
      </c>
      <c r="O907" s="50" t="n">
        <v>-524.176560003045</v>
      </c>
      <c r="P907" s="50" t="n">
        <v>-2189.82207089095</v>
      </c>
      <c r="Q907" s="51" t="n">
        <v>-2631.99736994263</v>
      </c>
    </row>
    <row r="908" customFormat="false" ht="12.75" hidden="false" customHeight="false" outlineLevel="0" collapsed="false">
      <c r="B908" s="85" t="s">
        <v>27</v>
      </c>
      <c r="C908" s="13" t="n">
        <v>907</v>
      </c>
      <c r="D908" s="50" t="n">
        <v>0</v>
      </c>
      <c r="E908" s="50" t="n">
        <v>0</v>
      </c>
      <c r="F908" s="50" t="n">
        <v>0</v>
      </c>
      <c r="G908" s="50" t="n">
        <v>-124.865346</v>
      </c>
      <c r="H908" s="50" t="n">
        <v>103.705622</v>
      </c>
      <c r="I908" s="50" t="n">
        <v>110.733592</v>
      </c>
      <c r="J908" s="50" t="n">
        <v>-37.04103</v>
      </c>
      <c r="K908" s="50" t="n">
        <v>-74.575982</v>
      </c>
      <c r="L908" s="50" t="n">
        <v>-44.354241</v>
      </c>
      <c r="M908" s="50" t="n">
        <v>-127.903604</v>
      </c>
      <c r="N908" s="50" t="n">
        <v>-194.300989</v>
      </c>
      <c r="O908" s="50" t="n">
        <v>-53.691141</v>
      </c>
      <c r="P908" s="50" t="n">
        <v>-31.287122</v>
      </c>
      <c r="Q908" s="51" t="n">
        <v>-279.279252</v>
      </c>
    </row>
    <row r="909" customFormat="false" ht="12.75" hidden="false" customHeight="false" outlineLevel="0" collapsed="false">
      <c r="B909" s="85" t="s">
        <v>77</v>
      </c>
      <c r="C909" s="13" t="n">
        <v>908</v>
      </c>
      <c r="D909" s="50" t="n">
        <v>0</v>
      </c>
      <c r="E909" s="50" t="n">
        <v>0</v>
      </c>
      <c r="F909" s="50" t="n">
        <v>12.3906573738685</v>
      </c>
      <c r="G909" s="50" t="n">
        <v>3.85290994579918</v>
      </c>
      <c r="H909" s="50" t="n">
        <v>-81.6262531247301</v>
      </c>
      <c r="I909" s="50" t="n">
        <v>-87.6864054848664</v>
      </c>
      <c r="J909" s="50" t="n">
        <v>-24.8951352916482</v>
      </c>
      <c r="K909" s="50" t="n">
        <v>59.1172745719471</v>
      </c>
      <c r="L909" s="50" t="n">
        <v>-72.6583827577353</v>
      </c>
      <c r="M909" s="50" t="n">
        <v>-154.7989278987</v>
      </c>
      <c r="N909" s="50" t="n">
        <v>-346.304262666065</v>
      </c>
      <c r="O909" s="50" t="n">
        <v>318.443389803562</v>
      </c>
      <c r="P909" s="50" t="n">
        <v>-174.838560572564</v>
      </c>
      <c r="Q909" s="51" t="n">
        <v>-202.699433435067</v>
      </c>
    </row>
    <row r="910" customFormat="false" ht="12.75" hidden="false" customHeight="false" outlineLevel="0" collapsed="false">
      <c r="B910" s="85" t="s">
        <v>66</v>
      </c>
      <c r="C910" s="13" t="n">
        <v>909</v>
      </c>
      <c r="D910" s="50" t="n">
        <v>0</v>
      </c>
      <c r="E910" s="50" t="n">
        <v>0</v>
      </c>
      <c r="F910" s="50" t="n">
        <v>0</v>
      </c>
      <c r="G910" s="50" t="n">
        <v>-67.243825</v>
      </c>
      <c r="H910" s="50" t="n">
        <v>-135.368275</v>
      </c>
      <c r="I910" s="50" t="n">
        <v>-121.194684</v>
      </c>
      <c r="J910" s="50" t="n">
        <v>-19.548927</v>
      </c>
      <c r="K910" s="50" t="n">
        <v>120.050454</v>
      </c>
      <c r="L910" s="50" t="n">
        <v>-94.11763</v>
      </c>
      <c r="M910" s="50" t="n">
        <v>93.867095</v>
      </c>
      <c r="N910" s="50" t="n">
        <v>-223.555792</v>
      </c>
      <c r="O910" s="50" t="n">
        <v>78.99693</v>
      </c>
      <c r="P910" s="50" t="n">
        <v>0</v>
      </c>
      <c r="Q910" s="51" t="n">
        <v>-144.558862</v>
      </c>
    </row>
    <row r="911" customFormat="false" ht="12.75" hidden="false" customHeight="false" outlineLevel="0" collapsed="false">
      <c r="B911" s="85" t="s">
        <v>45</v>
      </c>
      <c r="C911" s="13" t="n">
        <v>910</v>
      </c>
      <c r="D911" s="50" t="n">
        <v>0</v>
      </c>
      <c r="E911" s="50" t="n">
        <v>0</v>
      </c>
      <c r="F911" s="50" t="n">
        <v>0</v>
      </c>
      <c r="G911" s="50" t="n">
        <v>-72.321063</v>
      </c>
      <c r="H911" s="50" t="n">
        <v>-24.820418</v>
      </c>
      <c r="I911" s="50" t="n">
        <v>1.48274</v>
      </c>
      <c r="J911" s="50" t="n">
        <v>4.920866</v>
      </c>
      <c r="K911" s="50" t="n">
        <v>9.779456</v>
      </c>
      <c r="L911" s="50" t="n">
        <v>4.858662</v>
      </c>
      <c r="M911" s="50" t="n">
        <v>29.122156</v>
      </c>
      <c r="N911" s="50" t="n">
        <v>-46.977601</v>
      </c>
      <c r="O911" s="50" t="n">
        <v>49.177661</v>
      </c>
      <c r="P911" s="50" t="n">
        <v>-143.066049</v>
      </c>
      <c r="Q911" s="51" t="n">
        <v>-140.865989</v>
      </c>
    </row>
    <row r="912" customFormat="false" ht="12.75" hidden="false" customHeight="false" outlineLevel="0" collapsed="false">
      <c r="B912" s="85" t="s">
        <v>52</v>
      </c>
      <c r="C912" s="13" t="n">
        <v>911</v>
      </c>
      <c r="D912" s="50" t="n">
        <v>0</v>
      </c>
      <c r="E912" s="50" t="n">
        <v>0</v>
      </c>
      <c r="F912" s="50" t="n">
        <v>0</v>
      </c>
      <c r="G912" s="50" t="n">
        <v>0</v>
      </c>
      <c r="H912" s="50" t="n">
        <v>0</v>
      </c>
      <c r="I912" s="50" t="n">
        <v>0</v>
      </c>
      <c r="J912" s="50" t="n">
        <v>0</v>
      </c>
      <c r="K912" s="50" t="n">
        <v>0</v>
      </c>
      <c r="L912" s="50" t="n">
        <v>0</v>
      </c>
      <c r="M912" s="50" t="n">
        <v>0</v>
      </c>
      <c r="N912" s="50" t="n">
        <v>0</v>
      </c>
      <c r="O912" s="50" t="n">
        <v>0</v>
      </c>
      <c r="P912" s="50" t="n">
        <v>0</v>
      </c>
      <c r="Q912" s="51" t="n">
        <v>0</v>
      </c>
    </row>
    <row r="913" customFormat="false" ht="12.75" hidden="false" customHeight="false" outlineLevel="0" collapsed="false">
      <c r="B913" s="85" t="s">
        <v>80</v>
      </c>
      <c r="C913" s="13" t="n">
        <v>912</v>
      </c>
      <c r="D913" s="50" t="n">
        <v>0</v>
      </c>
      <c r="E913" s="50" t="n">
        <v>0</v>
      </c>
      <c r="F913" s="50" t="n">
        <v>0</v>
      </c>
      <c r="G913" s="50" t="n">
        <v>0</v>
      </c>
      <c r="H913" s="50" t="n">
        <v>0</v>
      </c>
      <c r="I913" s="50" t="n">
        <v>0</v>
      </c>
      <c r="J913" s="50" t="n">
        <v>0</v>
      </c>
      <c r="K913" s="50" t="n">
        <v>0</v>
      </c>
      <c r="L913" s="50" t="n">
        <v>0</v>
      </c>
      <c r="M913" s="50" t="n">
        <v>0</v>
      </c>
      <c r="N913" s="50" t="n">
        <v>0</v>
      </c>
      <c r="O913" s="50" t="n">
        <v>0</v>
      </c>
      <c r="P913" s="50" t="n">
        <v>0</v>
      </c>
      <c r="Q913" s="51" t="n">
        <v>0</v>
      </c>
    </row>
    <row r="914" customFormat="false" ht="12.75" hidden="false" customHeight="false" outlineLevel="0" collapsed="false">
      <c r="B914" s="85" t="s">
        <v>49</v>
      </c>
      <c r="C914" s="13" t="n">
        <v>913</v>
      </c>
      <c r="D914" s="50" t="n">
        <v>0</v>
      </c>
      <c r="E914" s="50" t="n">
        <v>0</v>
      </c>
      <c r="F914" s="50" t="n">
        <v>0</v>
      </c>
      <c r="G914" s="50" t="n">
        <v>-30.923489</v>
      </c>
      <c r="H914" s="50" t="n">
        <v>0</v>
      </c>
      <c r="I914" s="50" t="n">
        <v>0</v>
      </c>
      <c r="J914" s="50" t="n">
        <v>0</v>
      </c>
      <c r="K914" s="50" t="n">
        <v>0</v>
      </c>
      <c r="L914" s="50" t="n">
        <v>0</v>
      </c>
      <c r="M914" s="50" t="n">
        <v>0</v>
      </c>
      <c r="N914" s="50" t="n">
        <v>-30.923489</v>
      </c>
      <c r="O914" s="50" t="n">
        <v>0</v>
      </c>
      <c r="P914" s="50" t="n">
        <v>0</v>
      </c>
      <c r="Q914" s="51" t="n">
        <v>-30.923489</v>
      </c>
    </row>
    <row r="915" customFormat="false" ht="12.75" hidden="false" customHeight="false" outlineLevel="0" collapsed="false">
      <c r="B915" s="85" t="s">
        <v>34</v>
      </c>
      <c r="C915" s="13" t="n">
        <v>914</v>
      </c>
      <c r="D915" s="50" t="n">
        <v>0</v>
      </c>
      <c r="E915" s="50" t="n">
        <v>0</v>
      </c>
      <c r="F915" s="50" t="n">
        <v>0</v>
      </c>
      <c r="G915" s="50" t="n">
        <v>0</v>
      </c>
      <c r="H915" s="50" t="n">
        <v>0</v>
      </c>
      <c r="I915" s="50" t="n">
        <v>0</v>
      </c>
      <c r="J915" s="50" t="n">
        <v>0</v>
      </c>
      <c r="K915" s="50" t="n">
        <v>0</v>
      </c>
      <c r="L915" s="50" t="n">
        <v>0</v>
      </c>
      <c r="M915" s="50" t="n">
        <v>0</v>
      </c>
      <c r="N915" s="50" t="n">
        <v>0</v>
      </c>
      <c r="O915" s="50" t="n">
        <v>0</v>
      </c>
      <c r="P915" s="50" t="n">
        <v>0</v>
      </c>
      <c r="Q915" s="51" t="n">
        <v>0</v>
      </c>
    </row>
    <row r="916" customFormat="false" ht="12.75" hidden="false" customHeight="false" outlineLevel="0" collapsed="false">
      <c r="B916" s="85" t="s">
        <v>69</v>
      </c>
      <c r="C916" s="13" t="n">
        <v>915</v>
      </c>
      <c r="D916" s="50" t="n">
        <v>0</v>
      </c>
      <c r="E916" s="50" t="n">
        <v>0</v>
      </c>
      <c r="F916" s="50" t="n">
        <v>0</v>
      </c>
      <c r="G916" s="50" t="n">
        <v>0</v>
      </c>
      <c r="H916" s="50" t="n">
        <v>0</v>
      </c>
      <c r="I916" s="50" t="n">
        <v>0</v>
      </c>
      <c r="J916" s="50" t="n">
        <v>0</v>
      </c>
      <c r="K916" s="50" t="n">
        <v>0</v>
      </c>
      <c r="L916" s="50" t="n">
        <v>0</v>
      </c>
      <c r="M916" s="50" t="n">
        <v>0</v>
      </c>
      <c r="N916" s="50" t="n">
        <v>0</v>
      </c>
      <c r="O916" s="50" t="n">
        <v>0</v>
      </c>
      <c r="P916" s="50" t="n">
        <v>0</v>
      </c>
      <c r="Q916" s="51" t="n">
        <v>0</v>
      </c>
    </row>
    <row r="917" customFormat="false" ht="12.75" hidden="false" customHeight="false" outlineLevel="0" collapsed="false">
      <c r="B917" s="85" t="s">
        <v>72</v>
      </c>
      <c r="C917" s="13" t="n">
        <v>916</v>
      </c>
      <c r="D917" s="50" t="n">
        <v>0</v>
      </c>
      <c r="E917" s="50" t="n">
        <v>0</v>
      </c>
      <c r="F917" s="50" t="n">
        <v>0</v>
      </c>
      <c r="G917" s="50" t="n">
        <v>61.846978</v>
      </c>
      <c r="H917" s="50" t="n">
        <v>0</v>
      </c>
      <c r="I917" s="50" t="n">
        <v>0</v>
      </c>
      <c r="J917" s="50" t="n">
        <v>0</v>
      </c>
      <c r="K917" s="50" t="n">
        <v>0</v>
      </c>
      <c r="L917" s="50" t="n">
        <v>0</v>
      </c>
      <c r="M917" s="50" t="n">
        <v>0</v>
      </c>
      <c r="N917" s="50" t="n">
        <v>61.846978</v>
      </c>
      <c r="O917" s="50" t="n">
        <v>0</v>
      </c>
      <c r="P917" s="50" t="n">
        <v>0</v>
      </c>
      <c r="Q917" s="51" t="n">
        <v>61.846978</v>
      </c>
    </row>
    <row r="918" customFormat="false" ht="12.75" hidden="false" customHeight="false" outlineLevel="0" collapsed="false">
      <c r="B918" s="85" t="s">
        <v>31</v>
      </c>
      <c r="C918" s="13" t="n">
        <v>917</v>
      </c>
      <c r="D918" s="50" t="n">
        <v>0</v>
      </c>
      <c r="E918" s="50" t="n">
        <v>0</v>
      </c>
      <c r="F918" s="50" t="n">
        <v>0</v>
      </c>
      <c r="G918" s="50" t="n">
        <v>0</v>
      </c>
      <c r="H918" s="50" t="n">
        <v>0</v>
      </c>
      <c r="I918" s="50" t="n">
        <v>0</v>
      </c>
      <c r="J918" s="50" t="n">
        <v>0</v>
      </c>
      <c r="K918" s="50" t="n">
        <v>0</v>
      </c>
      <c r="L918" s="50" t="n">
        <v>0</v>
      </c>
      <c r="M918" s="50" t="n">
        <v>0</v>
      </c>
      <c r="N918" s="50" t="n">
        <v>0</v>
      </c>
      <c r="O918" s="50" t="n">
        <v>0</v>
      </c>
      <c r="P918" s="50" t="n">
        <v>0</v>
      </c>
      <c r="Q918" s="51" t="n">
        <v>0</v>
      </c>
    </row>
    <row r="919" customFormat="false" ht="12.75" hidden="false" customHeight="false" outlineLevel="0" collapsed="false">
      <c r="B919" s="85" t="s">
        <v>37</v>
      </c>
      <c r="C919" s="13" t="n">
        <v>918</v>
      </c>
      <c r="D919" s="50" t="n">
        <v>0</v>
      </c>
      <c r="E919" s="50" t="n">
        <v>0</v>
      </c>
      <c r="F919" s="50" t="n">
        <v>0</v>
      </c>
      <c r="G919" s="50" t="n">
        <v>0</v>
      </c>
      <c r="H919" s="50" t="n">
        <v>0</v>
      </c>
      <c r="I919" s="50" t="n">
        <v>0</v>
      </c>
      <c r="J919" s="50" t="n">
        <v>0</v>
      </c>
      <c r="K919" s="50" t="n">
        <v>0</v>
      </c>
      <c r="L919" s="50" t="n">
        <v>0</v>
      </c>
      <c r="M919" s="50" t="n">
        <v>0</v>
      </c>
      <c r="N919" s="50" t="n">
        <v>0</v>
      </c>
      <c r="O919" s="50" t="n">
        <v>0</v>
      </c>
      <c r="P919" s="50" t="n">
        <v>0</v>
      </c>
      <c r="Q919" s="51" t="n">
        <v>0</v>
      </c>
    </row>
    <row r="920" customFormat="false" ht="12.75" hidden="false" customHeight="false" outlineLevel="0" collapsed="false">
      <c r="B920" s="85" t="n">
        <v>0</v>
      </c>
      <c r="C920" s="13" t="n">
        <v>919</v>
      </c>
      <c r="D920" s="50" t="n">
        <v>0</v>
      </c>
      <c r="E920" s="50" t="n">
        <v>0</v>
      </c>
      <c r="F920" s="50" t="n">
        <v>0</v>
      </c>
      <c r="G920" s="50" t="n">
        <v>0</v>
      </c>
      <c r="H920" s="50" t="n">
        <v>0</v>
      </c>
      <c r="I920" s="50" t="n">
        <v>0</v>
      </c>
      <c r="J920" s="50" t="n">
        <v>0</v>
      </c>
      <c r="K920" s="50" t="n">
        <v>0</v>
      </c>
      <c r="L920" s="50" t="n">
        <v>0</v>
      </c>
      <c r="M920" s="50" t="n">
        <v>0</v>
      </c>
      <c r="N920" s="50" t="n">
        <v>0</v>
      </c>
      <c r="O920" s="50" t="n">
        <v>0</v>
      </c>
      <c r="P920" s="50" t="n">
        <v>0</v>
      </c>
      <c r="Q920" s="51" t="n">
        <v>0</v>
      </c>
    </row>
    <row r="921" customFormat="false" ht="12.75" hidden="false" customHeight="false" outlineLevel="0" collapsed="false">
      <c r="B921" s="87" t="n">
        <v>0</v>
      </c>
      <c r="C921" s="64" t="n">
        <v>920</v>
      </c>
      <c r="D921" s="54" t="n">
        <v>0</v>
      </c>
      <c r="E921" s="54" t="n">
        <v>0</v>
      </c>
      <c r="F921" s="54" t="n">
        <v>0</v>
      </c>
      <c r="G921" s="54" t="n">
        <v>0</v>
      </c>
      <c r="H921" s="54" t="n">
        <v>0</v>
      </c>
      <c r="I921" s="54" t="n">
        <v>0</v>
      </c>
      <c r="J921" s="54" t="n">
        <v>0</v>
      </c>
      <c r="K921" s="54" t="n">
        <v>0</v>
      </c>
      <c r="L921" s="54" t="n">
        <v>0</v>
      </c>
      <c r="M921" s="54" t="n">
        <v>0</v>
      </c>
      <c r="N921" s="54" t="n">
        <v>0</v>
      </c>
      <c r="O921" s="54" t="n">
        <v>0</v>
      </c>
      <c r="P921" s="54" t="n">
        <v>0</v>
      </c>
      <c r="Q921" s="55" t="n">
        <v>0</v>
      </c>
    </row>
    <row r="922" customFormat="false" ht="12.75" hidden="false" customHeight="false" outlineLevel="0" collapsed="false">
      <c r="A922" s="0" t="n">
        <v>24</v>
      </c>
      <c r="B922" s="57" t="n">
        <v>36936</v>
      </c>
      <c r="C922" s="58" t="n">
        <v>921</v>
      </c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83"/>
    </row>
    <row r="923" customFormat="false" ht="12.75" hidden="false" customHeight="false" outlineLevel="0" collapsed="false">
      <c r="B923" s="61"/>
      <c r="C923" s="13" t="n">
        <v>922</v>
      </c>
      <c r="D923" s="13"/>
      <c r="E923" s="21" t="s">
        <v>5</v>
      </c>
      <c r="F923" s="21" t="s">
        <v>6</v>
      </c>
      <c r="G923" s="21" t="s">
        <v>7</v>
      </c>
      <c r="H923" s="21" t="s">
        <v>8</v>
      </c>
      <c r="I923" s="21" t="s">
        <v>9</v>
      </c>
      <c r="J923" s="21" t="s">
        <v>10</v>
      </c>
      <c r="K923" s="21" t="s">
        <v>11</v>
      </c>
      <c r="L923" s="21" t="s">
        <v>12</v>
      </c>
      <c r="M923" s="21" t="s">
        <v>13</v>
      </c>
      <c r="N923" s="21" t="s">
        <v>14</v>
      </c>
      <c r="O923" s="21" t="n">
        <v>2002</v>
      </c>
      <c r="P923" s="21" t="s">
        <v>15</v>
      </c>
      <c r="Q923" s="84" t="s">
        <v>16</v>
      </c>
    </row>
    <row r="924" customFormat="false" ht="12.75" hidden="false" customHeight="false" outlineLevel="0" collapsed="false">
      <c r="B924" s="85" t="s">
        <v>107</v>
      </c>
      <c r="C924" s="13" t="n">
        <v>923</v>
      </c>
      <c r="D924" s="13" t="s">
        <v>4</v>
      </c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86"/>
    </row>
    <row r="925" customFormat="false" ht="12.75" hidden="false" customHeight="false" outlineLevel="0" collapsed="false">
      <c r="B925" s="85" t="s">
        <v>19</v>
      </c>
      <c r="C925" s="13" t="n">
        <v>924</v>
      </c>
      <c r="D925" s="50" t="n">
        <v>29314000.6583793</v>
      </c>
      <c r="E925" s="50" t="n">
        <v>0</v>
      </c>
      <c r="F925" s="50" t="n">
        <v>-142317.11</v>
      </c>
      <c r="G925" s="50" t="n">
        <v>1599334.01</v>
      </c>
      <c r="H925" s="50" t="n">
        <v>691950.01</v>
      </c>
      <c r="I925" s="50" t="n">
        <v>-372579.08</v>
      </c>
      <c r="J925" s="50" t="n">
        <v>620952.27</v>
      </c>
      <c r="K925" s="50" t="n">
        <v>927330.45</v>
      </c>
      <c r="L925" s="50" t="n">
        <v>298275.94</v>
      </c>
      <c r="M925" s="50" t="n">
        <v>7725106.42</v>
      </c>
      <c r="N925" s="50" t="n">
        <v>11348052.91</v>
      </c>
      <c r="O925" s="50" t="n">
        <v>4579728.21</v>
      </c>
      <c r="P925" s="50" t="n">
        <v>2239799.06</v>
      </c>
      <c r="Q925" s="51" t="n">
        <v>18167580.18</v>
      </c>
    </row>
    <row r="926" customFormat="false" ht="12.75" hidden="false" customHeight="false" outlineLevel="0" collapsed="false">
      <c r="B926" s="85" t="s">
        <v>20</v>
      </c>
      <c r="C926" s="13" t="n">
        <v>925</v>
      </c>
      <c r="D926" s="50" t="n">
        <v>8796792.24859174</v>
      </c>
      <c r="E926" s="50" t="n">
        <v>0</v>
      </c>
      <c r="F926" s="50" t="n">
        <v>69873</v>
      </c>
      <c r="G926" s="50" t="n">
        <v>164676</v>
      </c>
      <c r="H926" s="50" t="n">
        <v>143770.25</v>
      </c>
      <c r="I926" s="50" t="n">
        <v>56675.69</v>
      </c>
      <c r="J926" s="50" t="n">
        <v>152306</v>
      </c>
      <c r="K926" s="50" t="n">
        <v>310810.7</v>
      </c>
      <c r="L926" s="50" t="n">
        <v>111925.53</v>
      </c>
      <c r="M926" s="50" t="n">
        <v>1301918.2</v>
      </c>
      <c r="N926" s="50" t="n">
        <v>2311955.37</v>
      </c>
      <c r="O926" s="50" t="n">
        <v>984792.46</v>
      </c>
      <c r="P926" s="50" t="n">
        <v>851110.27</v>
      </c>
      <c r="Q926" s="51" t="n">
        <v>4147858.1</v>
      </c>
    </row>
    <row r="927" customFormat="false" ht="12.75" hidden="false" customHeight="false" outlineLevel="0" collapsed="false">
      <c r="B927" s="85" t="s">
        <v>108</v>
      </c>
      <c r="C927" s="13" t="n">
        <v>926</v>
      </c>
      <c r="D927" s="50" t="n">
        <v>0</v>
      </c>
      <c r="E927" s="50" t="n">
        <v>0</v>
      </c>
      <c r="F927" s="50" t="n">
        <v>0</v>
      </c>
      <c r="G927" s="50" t="n">
        <v>0</v>
      </c>
      <c r="H927" s="50" t="n">
        <v>0</v>
      </c>
      <c r="I927" s="50" t="n">
        <v>0</v>
      </c>
      <c r="J927" s="50" t="n">
        <v>0</v>
      </c>
      <c r="K927" s="50" t="n">
        <v>0</v>
      </c>
      <c r="L927" s="50" t="n">
        <v>0</v>
      </c>
      <c r="M927" s="50" t="n">
        <v>0</v>
      </c>
      <c r="N927" s="50" t="n">
        <v>0</v>
      </c>
      <c r="O927" s="50" t="n">
        <v>0</v>
      </c>
      <c r="P927" s="50" t="n">
        <v>0</v>
      </c>
      <c r="Q927" s="51" t="n">
        <v>0</v>
      </c>
    </row>
    <row r="928" customFormat="false" ht="12.75" hidden="false" customHeight="false" outlineLevel="0" collapsed="false">
      <c r="B928" s="85" t="s">
        <v>25</v>
      </c>
      <c r="C928" s="13" t="n">
        <v>927</v>
      </c>
      <c r="D928" s="50" t="n">
        <v>8282467.45322118</v>
      </c>
      <c r="E928" s="50" t="n">
        <v>0</v>
      </c>
      <c r="F928" s="50" t="n">
        <v>48218.45</v>
      </c>
      <c r="G928" s="50" t="n">
        <v>905111.55</v>
      </c>
      <c r="H928" s="50" t="n">
        <v>201568.2</v>
      </c>
      <c r="I928" s="50" t="n">
        <v>-355646.93</v>
      </c>
      <c r="J928" s="50" t="n">
        <v>202978.37</v>
      </c>
      <c r="K928" s="50" t="n">
        <v>87525.22</v>
      </c>
      <c r="L928" s="50" t="n">
        <v>198457.06</v>
      </c>
      <c r="M928" s="50" t="n">
        <v>2560967.99</v>
      </c>
      <c r="N928" s="50" t="n">
        <v>3849179.91</v>
      </c>
      <c r="O928" s="50" t="n">
        <v>713993</v>
      </c>
      <c r="P928" s="50" t="n">
        <v>977074.71</v>
      </c>
      <c r="Q928" s="51" t="n">
        <v>5540247.62</v>
      </c>
    </row>
    <row r="929" customFormat="false" ht="12.75" hidden="false" customHeight="false" outlineLevel="0" collapsed="false">
      <c r="B929" s="85" t="s">
        <v>29</v>
      </c>
      <c r="C929" s="13" t="n">
        <v>928</v>
      </c>
      <c r="D929" s="50" t="n">
        <v>457059.596716442</v>
      </c>
      <c r="E929" s="50" t="n">
        <v>0</v>
      </c>
      <c r="F929" s="50" t="n">
        <v>-1566.28</v>
      </c>
      <c r="G929" s="50" t="n">
        <v>17212.34</v>
      </c>
      <c r="H929" s="50" t="n">
        <v>-16563.7</v>
      </c>
      <c r="I929" s="50" t="n">
        <v>0</v>
      </c>
      <c r="J929" s="50" t="n">
        <v>32843.35</v>
      </c>
      <c r="K929" s="50" t="n">
        <v>0</v>
      </c>
      <c r="L929" s="50" t="n">
        <v>-29339.09</v>
      </c>
      <c r="M929" s="50" t="n">
        <v>0</v>
      </c>
      <c r="N929" s="50" t="n">
        <v>2586.62</v>
      </c>
      <c r="O929" s="50" t="n">
        <v>0</v>
      </c>
      <c r="P929" s="50" t="n">
        <v>0</v>
      </c>
      <c r="Q929" s="51" t="n">
        <v>2586.62</v>
      </c>
    </row>
    <row r="930" customFormat="false" ht="12.75" hidden="false" customHeight="false" outlineLevel="0" collapsed="false">
      <c r="B930" s="85" t="s">
        <v>32</v>
      </c>
      <c r="C930" s="13" t="n">
        <v>929</v>
      </c>
      <c r="D930" s="50" t="n">
        <v>538126.970832784</v>
      </c>
      <c r="E930" s="50" t="n">
        <v>0</v>
      </c>
      <c r="F930" s="50" t="n">
        <v>-20277.69</v>
      </c>
      <c r="G930" s="50" t="n">
        <v>26141.12</v>
      </c>
      <c r="H930" s="50" t="n">
        <v>-8281.85</v>
      </c>
      <c r="I930" s="50" t="n">
        <v>0</v>
      </c>
      <c r="J930" s="50" t="n">
        <v>0</v>
      </c>
      <c r="K930" s="50" t="n">
        <v>0</v>
      </c>
      <c r="L930" s="50" t="n">
        <v>0</v>
      </c>
      <c r="M930" s="50" t="n">
        <v>0</v>
      </c>
      <c r="N930" s="50" t="n">
        <v>-2418.42</v>
      </c>
      <c r="O930" s="50" t="n">
        <v>0</v>
      </c>
      <c r="P930" s="50" t="n">
        <v>0</v>
      </c>
      <c r="Q930" s="51" t="n">
        <v>-2418.42</v>
      </c>
    </row>
    <row r="931" customFormat="false" ht="12.75" hidden="false" customHeight="false" outlineLevel="0" collapsed="false">
      <c r="B931" s="85" t="s">
        <v>35</v>
      </c>
      <c r="C931" s="13" t="n">
        <v>930</v>
      </c>
      <c r="D931" s="50" t="n">
        <v>760164.31549256</v>
      </c>
      <c r="E931" s="50" t="n">
        <v>0</v>
      </c>
      <c r="F931" s="50" t="n">
        <v>-843.4</v>
      </c>
      <c r="G931" s="50" t="n">
        <v>69745.5</v>
      </c>
      <c r="H931" s="50" t="n">
        <v>-33127.39</v>
      </c>
      <c r="I931" s="50" t="n">
        <v>0</v>
      </c>
      <c r="J931" s="50" t="n">
        <v>0</v>
      </c>
      <c r="K931" s="50" t="n">
        <v>0</v>
      </c>
      <c r="L931" s="50" t="n">
        <v>0</v>
      </c>
      <c r="M931" s="50" t="n">
        <v>0</v>
      </c>
      <c r="N931" s="50" t="n">
        <v>35774.71</v>
      </c>
      <c r="O931" s="50" t="n">
        <v>0</v>
      </c>
      <c r="P931" s="50" t="n">
        <v>0</v>
      </c>
      <c r="Q931" s="51" t="n">
        <v>35774.71</v>
      </c>
    </row>
    <row r="932" customFormat="false" ht="12.75" hidden="false" customHeight="false" outlineLevel="0" collapsed="false">
      <c r="B932" s="85" t="s">
        <v>38</v>
      </c>
      <c r="C932" s="13" t="n">
        <v>931</v>
      </c>
      <c r="D932" s="50" t="n">
        <v>0</v>
      </c>
      <c r="E932" s="50" t="n">
        <v>0</v>
      </c>
      <c r="F932" s="50" t="n">
        <v>0</v>
      </c>
      <c r="G932" s="50" t="n">
        <v>0</v>
      </c>
      <c r="H932" s="50" t="n">
        <v>0</v>
      </c>
      <c r="I932" s="50" t="n">
        <v>0</v>
      </c>
      <c r="J932" s="50" t="n">
        <v>0</v>
      </c>
      <c r="K932" s="50" t="n">
        <v>0</v>
      </c>
      <c r="L932" s="50" t="n">
        <v>0</v>
      </c>
      <c r="M932" s="50" t="n">
        <v>0</v>
      </c>
      <c r="N932" s="50" t="n">
        <v>0</v>
      </c>
      <c r="O932" s="50" t="n">
        <v>0</v>
      </c>
      <c r="P932" s="50" t="n">
        <v>0</v>
      </c>
      <c r="Q932" s="51" t="n">
        <v>0</v>
      </c>
    </row>
    <row r="933" customFormat="false" ht="12.75" hidden="false" customHeight="false" outlineLevel="0" collapsed="false">
      <c r="B933" s="85" t="s">
        <v>43</v>
      </c>
      <c r="C933" s="13" t="n">
        <v>932</v>
      </c>
      <c r="D933" s="50" t="n">
        <v>3241302.15788209</v>
      </c>
      <c r="E933" s="50" t="n">
        <v>0</v>
      </c>
      <c r="F933" s="50" t="n">
        <v>-131207.23</v>
      </c>
      <c r="G933" s="50" t="n">
        <v>-16475.04</v>
      </c>
      <c r="H933" s="50" t="n">
        <v>365717.01</v>
      </c>
      <c r="I933" s="50" t="n">
        <v>-314628.12</v>
      </c>
      <c r="J933" s="50" t="n">
        <v>69720.22</v>
      </c>
      <c r="K933" s="50" t="n">
        <v>21667.99</v>
      </c>
      <c r="L933" s="50" t="n">
        <v>-77839.09</v>
      </c>
      <c r="M933" s="50" t="n">
        <v>1253076.83</v>
      </c>
      <c r="N933" s="50" t="n">
        <v>1170032.57</v>
      </c>
      <c r="O933" s="50" t="n">
        <v>749569.82</v>
      </c>
      <c r="P933" s="50" t="n">
        <v>-1873296.01</v>
      </c>
      <c r="Q933" s="51" t="n">
        <v>46306.3799999999</v>
      </c>
    </row>
    <row r="934" customFormat="false" ht="12.75" hidden="false" customHeight="false" outlineLevel="0" collapsed="false">
      <c r="B934" s="85" t="s">
        <v>47</v>
      </c>
      <c r="C934" s="13" t="n">
        <v>933</v>
      </c>
      <c r="D934" s="50" t="n">
        <v>1996372.45803033</v>
      </c>
      <c r="E934" s="50" t="n">
        <v>0</v>
      </c>
      <c r="F934" s="50" t="n">
        <v>2403.34</v>
      </c>
      <c r="G934" s="50" t="n">
        <v>453112.77</v>
      </c>
      <c r="H934" s="50" t="n">
        <v>-52796.78</v>
      </c>
      <c r="I934" s="50" t="n">
        <v>-155488.14</v>
      </c>
      <c r="J934" s="50" t="n">
        <v>90357.34</v>
      </c>
      <c r="K934" s="50" t="n">
        <v>53491.89</v>
      </c>
      <c r="L934" s="50" t="n">
        <v>-916.85</v>
      </c>
      <c r="M934" s="50" t="n">
        <v>245011.18</v>
      </c>
      <c r="N934" s="50" t="n">
        <v>635174.75</v>
      </c>
      <c r="O934" s="50" t="n">
        <v>126511.31</v>
      </c>
      <c r="P934" s="50" t="n">
        <v>290152.16</v>
      </c>
      <c r="Q934" s="51" t="n">
        <v>1051838.22</v>
      </c>
    </row>
    <row r="935" customFormat="false" ht="12.75" hidden="false" customHeight="false" outlineLevel="0" collapsed="false">
      <c r="B935" s="85" t="s">
        <v>50</v>
      </c>
      <c r="C935" s="13" t="n">
        <v>934</v>
      </c>
      <c r="D935" s="50" t="n">
        <v>1379994.72684347</v>
      </c>
      <c r="E935" s="50" t="n">
        <v>0</v>
      </c>
      <c r="F935" s="50" t="n">
        <v>3243.57</v>
      </c>
      <c r="G935" s="50" t="n">
        <v>-34819</v>
      </c>
      <c r="H935" s="50" t="n">
        <v>33189</v>
      </c>
      <c r="I935" s="50" t="n">
        <v>34616.61</v>
      </c>
      <c r="J935" s="50" t="n">
        <v>0</v>
      </c>
      <c r="K935" s="50" t="n">
        <v>102710.9</v>
      </c>
      <c r="L935" s="50" t="n">
        <v>29400.52</v>
      </c>
      <c r="M935" s="50" t="n">
        <v>100960.02</v>
      </c>
      <c r="N935" s="50" t="n">
        <v>269301.62</v>
      </c>
      <c r="O935" s="50" t="n">
        <v>662206</v>
      </c>
      <c r="P935" s="50" t="n">
        <v>-337304.53</v>
      </c>
      <c r="Q935" s="51" t="n">
        <v>594203.09</v>
      </c>
    </row>
    <row r="936" customFormat="false" ht="12.75" hidden="false" customHeight="false" outlineLevel="0" collapsed="false">
      <c r="B936" s="85" t="s">
        <v>53</v>
      </c>
      <c r="C936" s="13" t="n">
        <v>935</v>
      </c>
      <c r="D936" s="50" t="n">
        <v>115913.151684552</v>
      </c>
      <c r="E936" s="50" t="n">
        <v>0</v>
      </c>
      <c r="F936" s="50" t="n">
        <v>18878.56</v>
      </c>
      <c r="G936" s="50" t="n">
        <v>-15771.41</v>
      </c>
      <c r="H936" s="50" t="n">
        <v>0</v>
      </c>
      <c r="I936" s="50" t="n">
        <v>0</v>
      </c>
      <c r="J936" s="50" t="n">
        <v>0</v>
      </c>
      <c r="K936" s="50" t="n">
        <v>0</v>
      </c>
      <c r="L936" s="50" t="n">
        <v>0</v>
      </c>
      <c r="M936" s="50" t="n">
        <v>0</v>
      </c>
      <c r="N936" s="50" t="n">
        <v>3107.15</v>
      </c>
      <c r="O936" s="50" t="n">
        <v>0</v>
      </c>
      <c r="P936" s="50" t="n">
        <v>0</v>
      </c>
      <c r="Q936" s="51" t="n">
        <v>3107.15</v>
      </c>
    </row>
    <row r="937" customFormat="false" ht="12.75" hidden="false" customHeight="false" outlineLevel="0" collapsed="false">
      <c r="B937" s="85" t="s">
        <v>56</v>
      </c>
      <c r="C937" s="13" t="n">
        <v>936</v>
      </c>
      <c r="D937" s="50" t="n">
        <v>151585.398551332</v>
      </c>
      <c r="E937" s="50" t="n">
        <v>0</v>
      </c>
      <c r="F937" s="50" t="n">
        <v>-3977.55</v>
      </c>
      <c r="G937" s="50" t="n">
        <v>-26177</v>
      </c>
      <c r="H937" s="50" t="n">
        <v>0</v>
      </c>
      <c r="I937" s="50" t="n">
        <v>0</v>
      </c>
      <c r="J937" s="50" t="n">
        <v>0</v>
      </c>
      <c r="K937" s="50" t="n">
        <v>0</v>
      </c>
      <c r="L937" s="50" t="n">
        <v>0</v>
      </c>
      <c r="M937" s="50" t="n">
        <v>0</v>
      </c>
      <c r="N937" s="50" t="n">
        <v>-30154.55</v>
      </c>
      <c r="O937" s="50" t="n">
        <v>0</v>
      </c>
      <c r="P937" s="50" t="n">
        <v>0</v>
      </c>
      <c r="Q937" s="51" t="n">
        <v>-30154.55</v>
      </c>
    </row>
    <row r="938" customFormat="false" ht="12.75" hidden="false" customHeight="false" outlineLevel="0" collapsed="false">
      <c r="B938" s="85" t="s">
        <v>59</v>
      </c>
      <c r="C938" s="13" t="n">
        <v>937</v>
      </c>
      <c r="D938" s="50" t="n">
        <v>82595.6461566601</v>
      </c>
      <c r="E938" s="50" t="n">
        <v>0</v>
      </c>
      <c r="F938" s="50" t="n">
        <v>-3189.65</v>
      </c>
      <c r="G938" s="50" t="n">
        <v>-10742.73</v>
      </c>
      <c r="H938" s="50" t="n">
        <v>0</v>
      </c>
      <c r="I938" s="50" t="n">
        <v>0</v>
      </c>
      <c r="J938" s="50" t="n">
        <v>0</v>
      </c>
      <c r="K938" s="50" t="n">
        <v>0</v>
      </c>
      <c r="L938" s="50" t="n">
        <v>0</v>
      </c>
      <c r="M938" s="50" t="n">
        <v>0</v>
      </c>
      <c r="N938" s="50" t="n">
        <v>-13932.38</v>
      </c>
      <c r="O938" s="50" t="n">
        <v>0</v>
      </c>
      <c r="P938" s="50" t="n">
        <v>0</v>
      </c>
      <c r="Q938" s="51" t="n">
        <v>-13932.38</v>
      </c>
    </row>
    <row r="939" customFormat="false" ht="12.75" hidden="false" customHeight="false" outlineLevel="0" collapsed="false">
      <c r="B939" s="85" t="s">
        <v>109</v>
      </c>
      <c r="C939" s="13" t="n">
        <v>938</v>
      </c>
      <c r="D939" s="50" t="n">
        <v>0</v>
      </c>
      <c r="E939" s="50" t="n">
        <v>0</v>
      </c>
      <c r="F939" s="50" t="n">
        <v>-799</v>
      </c>
      <c r="G939" s="50" t="n">
        <v>0</v>
      </c>
      <c r="H939" s="50" t="n">
        <v>0</v>
      </c>
      <c r="I939" s="50" t="n">
        <v>0</v>
      </c>
      <c r="J939" s="50" t="n">
        <v>0</v>
      </c>
      <c r="K939" s="50" t="n">
        <v>0</v>
      </c>
      <c r="L939" s="50" t="n">
        <v>0</v>
      </c>
      <c r="M939" s="50" t="n">
        <v>0</v>
      </c>
      <c r="N939" s="50" t="n">
        <v>-799</v>
      </c>
      <c r="O939" s="50" t="n">
        <v>0</v>
      </c>
      <c r="P939" s="50" t="n">
        <v>0</v>
      </c>
      <c r="Q939" s="51" t="n">
        <v>-799</v>
      </c>
    </row>
    <row r="940" customFormat="false" ht="12.75" hidden="false" customHeight="false" outlineLevel="0" collapsed="false">
      <c r="B940" s="85" t="s">
        <v>64</v>
      </c>
      <c r="C940" s="13" t="n">
        <v>939</v>
      </c>
      <c r="D940" s="50" t="n">
        <v>6976277.04400434</v>
      </c>
      <c r="E940" s="50" t="n">
        <v>0</v>
      </c>
      <c r="F940" s="50" t="n">
        <v>-32086</v>
      </c>
      <c r="G940" s="50" t="n">
        <v>52575.07</v>
      </c>
      <c r="H940" s="50" t="n">
        <v>-94105.9</v>
      </c>
      <c r="I940" s="50" t="n">
        <v>230855.18</v>
      </c>
      <c r="J940" s="50" t="n">
        <v>47606.09</v>
      </c>
      <c r="K940" s="50" t="n">
        <v>143455.22</v>
      </c>
      <c r="L940" s="50" t="n">
        <v>-41711.43</v>
      </c>
      <c r="M940" s="50" t="n">
        <v>1725727.89</v>
      </c>
      <c r="N940" s="50" t="n">
        <v>2032316.12</v>
      </c>
      <c r="O940" s="50" t="n">
        <v>576703.62</v>
      </c>
      <c r="P940" s="50" t="n">
        <v>1834488.18</v>
      </c>
      <c r="Q940" s="51" t="n">
        <v>4443507.92</v>
      </c>
    </row>
    <row r="941" customFormat="false" ht="12.75" hidden="false" customHeight="false" outlineLevel="0" collapsed="false">
      <c r="B941" s="85" t="s">
        <v>67</v>
      </c>
      <c r="C941" s="13" t="n">
        <v>940</v>
      </c>
      <c r="D941" s="50" t="n">
        <v>104823.672647302</v>
      </c>
      <c r="E941" s="50" t="n">
        <v>0</v>
      </c>
      <c r="F941" s="50" t="n">
        <v>-19895.7</v>
      </c>
      <c r="G941" s="50" t="n">
        <v>69709.66</v>
      </c>
      <c r="H941" s="50" t="n">
        <v>0</v>
      </c>
      <c r="I941" s="50" t="n">
        <v>0</v>
      </c>
      <c r="J941" s="50" t="n">
        <v>0</v>
      </c>
      <c r="K941" s="50" t="n">
        <v>0</v>
      </c>
      <c r="L941" s="50" t="n">
        <v>0</v>
      </c>
      <c r="M941" s="50" t="n">
        <v>0</v>
      </c>
      <c r="N941" s="50" t="n">
        <v>49813.96</v>
      </c>
      <c r="O941" s="50" t="n">
        <v>0</v>
      </c>
      <c r="P941" s="50" t="n">
        <v>0</v>
      </c>
      <c r="Q941" s="51" t="n">
        <v>49813.96</v>
      </c>
    </row>
    <row r="942" customFormat="false" ht="12.75" hidden="false" customHeight="false" outlineLevel="0" collapsed="false">
      <c r="B942" s="85" t="s">
        <v>70</v>
      </c>
      <c r="C942" s="13" t="n">
        <v>941</v>
      </c>
      <c r="D942" s="50" t="n">
        <v>352580.928075914</v>
      </c>
      <c r="E942" s="50" t="n">
        <v>0</v>
      </c>
      <c r="F942" s="50" t="n">
        <v>-18304</v>
      </c>
      <c r="G942" s="50" t="n">
        <v>34854.83</v>
      </c>
      <c r="H942" s="50" t="n">
        <v>99382.17</v>
      </c>
      <c r="I942" s="50" t="n">
        <v>0</v>
      </c>
      <c r="J942" s="50" t="n">
        <v>0</v>
      </c>
      <c r="K942" s="50" t="n">
        <v>0</v>
      </c>
      <c r="L942" s="50" t="n">
        <v>0</v>
      </c>
      <c r="M942" s="50" t="n">
        <v>0</v>
      </c>
      <c r="N942" s="50" t="n">
        <v>115933</v>
      </c>
      <c r="O942" s="50" t="n">
        <v>0</v>
      </c>
      <c r="P942" s="50" t="n">
        <v>0</v>
      </c>
      <c r="Q942" s="51" t="n">
        <v>115933</v>
      </c>
    </row>
    <row r="943" customFormat="false" ht="12.75" hidden="false" customHeight="false" outlineLevel="0" collapsed="false">
      <c r="B943" s="85" t="s">
        <v>75</v>
      </c>
      <c r="C943" s="13" t="n">
        <v>942</v>
      </c>
      <c r="D943" s="50" t="n">
        <v>3795009.83040853</v>
      </c>
      <c r="E943" s="50" t="n">
        <v>0</v>
      </c>
      <c r="F943" s="50" t="n">
        <v>-3327</v>
      </c>
      <c r="G943" s="50" t="n">
        <v>-54964.82</v>
      </c>
      <c r="H943" s="50" t="n">
        <v>53199</v>
      </c>
      <c r="I943" s="50" t="n">
        <v>131036.63</v>
      </c>
      <c r="J943" s="50" t="n">
        <v>25140.9</v>
      </c>
      <c r="K943" s="50" t="n">
        <v>207668.53</v>
      </c>
      <c r="L943" s="50" t="n">
        <v>108299.29</v>
      </c>
      <c r="M943" s="50" t="n">
        <v>537444.31</v>
      </c>
      <c r="N943" s="50" t="n">
        <v>1004496.84</v>
      </c>
      <c r="O943" s="50" t="n">
        <v>765952</v>
      </c>
      <c r="P943" s="50" t="n">
        <v>497574.28</v>
      </c>
      <c r="Q943" s="51" t="n">
        <v>2268023.12</v>
      </c>
    </row>
    <row r="944" customFormat="false" ht="12.75" hidden="false" customHeight="false" outlineLevel="0" collapsed="false">
      <c r="B944" s="85" t="s">
        <v>78</v>
      </c>
      <c r="C944" s="13" t="n">
        <v>943</v>
      </c>
      <c r="D944" s="50" t="n">
        <v>367529.271925707</v>
      </c>
      <c r="E944" s="50" t="n">
        <v>0</v>
      </c>
      <c r="F944" s="50" t="n">
        <v>-49460.53</v>
      </c>
      <c r="G944" s="50" t="n">
        <v>-34854.83</v>
      </c>
      <c r="H944" s="50" t="n">
        <v>0</v>
      </c>
      <c r="I944" s="50" t="n">
        <v>0</v>
      </c>
      <c r="J944" s="50" t="n">
        <v>0</v>
      </c>
      <c r="K944" s="50" t="n">
        <v>0</v>
      </c>
      <c r="L944" s="50" t="n">
        <v>0</v>
      </c>
      <c r="M944" s="50" t="n">
        <v>0</v>
      </c>
      <c r="N944" s="50" t="n">
        <v>-84315.36</v>
      </c>
      <c r="O944" s="50" t="n">
        <v>0</v>
      </c>
      <c r="P944" s="50" t="n">
        <v>0</v>
      </c>
      <c r="Q944" s="51" t="n">
        <v>-84315.36</v>
      </c>
    </row>
    <row r="945" customFormat="false" ht="12.75" hidden="false" customHeight="false" outlineLevel="0" collapsed="false">
      <c r="B945" s="85"/>
      <c r="C945" s="13" t="n">
        <v>944</v>
      </c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1"/>
    </row>
    <row r="946" customFormat="false" ht="12.75" hidden="false" customHeight="false" outlineLevel="0" collapsed="false">
      <c r="B946" s="85" t="s">
        <v>83</v>
      </c>
      <c r="C946" s="13" t="n">
        <v>945</v>
      </c>
      <c r="D946" s="50" t="s">
        <v>4</v>
      </c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1"/>
    </row>
    <row r="947" customFormat="false" ht="12.75" hidden="false" customHeight="false" outlineLevel="0" collapsed="false">
      <c r="B947" s="85" t="s">
        <v>22</v>
      </c>
      <c r="C947" s="13" t="n">
        <v>946</v>
      </c>
      <c r="D947" s="50" t="n">
        <v>0</v>
      </c>
      <c r="E947" s="50" t="n">
        <v>0</v>
      </c>
      <c r="F947" s="50" t="n">
        <v>-1.5883012575533</v>
      </c>
      <c r="G947" s="50" t="n">
        <v>118.113869728598</v>
      </c>
      <c r="H947" s="50" t="n">
        <v>230.635381803301</v>
      </c>
      <c r="I947" s="50" t="n">
        <v>91.8005843584028</v>
      </c>
      <c r="J947" s="50" t="n">
        <v>53.0212704001685</v>
      </c>
      <c r="K947" s="50" t="n">
        <v>81.8160594679889</v>
      </c>
      <c r="L947" s="50" t="n">
        <v>84.1871240763808</v>
      </c>
      <c r="M947" s="50" t="n">
        <v>86.6780063179074</v>
      </c>
      <c r="N947" s="50" t="n">
        <v>744.663994895194</v>
      </c>
      <c r="O947" s="50" t="n">
        <v>-534.182802445553</v>
      </c>
      <c r="P947" s="50" t="n">
        <v>-3028.58180102086</v>
      </c>
      <c r="Q947" s="51" t="n">
        <v>-2818.10060857122</v>
      </c>
    </row>
    <row r="948" customFormat="false" ht="12.75" hidden="false" customHeight="false" outlineLevel="0" collapsed="false">
      <c r="B948" s="85" t="s">
        <v>27</v>
      </c>
      <c r="C948" s="13" t="n">
        <v>947</v>
      </c>
      <c r="D948" s="50" t="n">
        <v>0</v>
      </c>
      <c r="E948" s="50" t="n">
        <v>0</v>
      </c>
      <c r="F948" s="50" t="n">
        <v>0</v>
      </c>
      <c r="G948" s="50" t="n">
        <v>-1.33246</v>
      </c>
      <c r="H948" s="50" t="n">
        <v>-14.696089</v>
      </c>
      <c r="I948" s="50" t="n">
        <v>-16.1002</v>
      </c>
      <c r="J948" s="50" t="n">
        <v>-7.516561</v>
      </c>
      <c r="K948" s="50" t="n">
        <v>-13.943728</v>
      </c>
      <c r="L948" s="50" t="n">
        <v>-15.201309</v>
      </c>
      <c r="M948" s="50" t="n">
        <v>-97.880047</v>
      </c>
      <c r="N948" s="50" t="n">
        <v>-166.670394</v>
      </c>
      <c r="O948" s="50" t="n">
        <v>-53.625064</v>
      </c>
      <c r="P948" s="50" t="n">
        <v>-173.10117</v>
      </c>
      <c r="Q948" s="51" t="n">
        <v>-393.396628</v>
      </c>
    </row>
    <row r="949" customFormat="false" ht="12.75" hidden="false" customHeight="false" outlineLevel="0" collapsed="false">
      <c r="B949" s="85" t="s">
        <v>77</v>
      </c>
      <c r="C949" s="13" t="n">
        <v>948</v>
      </c>
      <c r="D949" s="50" t="n">
        <v>0</v>
      </c>
      <c r="E949" s="50" t="n">
        <v>0</v>
      </c>
      <c r="F949" s="50" t="n">
        <v>10.3557792477465</v>
      </c>
      <c r="G949" s="50" t="n">
        <v>15.8744681927153</v>
      </c>
      <c r="H949" s="50" t="n">
        <v>-69.3180117243763</v>
      </c>
      <c r="I949" s="50" t="n">
        <v>-74.7870274090747</v>
      </c>
      <c r="J949" s="50" t="n">
        <v>-12.3978894316315</v>
      </c>
      <c r="K949" s="50" t="n">
        <v>54.9718438622021</v>
      </c>
      <c r="L949" s="50" t="n">
        <v>-89.7618468598806</v>
      </c>
      <c r="M949" s="50" t="n">
        <v>-162.32593813731</v>
      </c>
      <c r="N949" s="50" t="n">
        <v>-327.388622259609</v>
      </c>
      <c r="O949" s="50" t="n">
        <v>305.491843767268</v>
      </c>
      <c r="P949" s="50" t="n">
        <v>-186.221193062748</v>
      </c>
      <c r="Q949" s="51" t="n">
        <v>-208.117971555089</v>
      </c>
    </row>
    <row r="950" customFormat="false" ht="12.75" hidden="false" customHeight="false" outlineLevel="0" collapsed="false">
      <c r="B950" s="85" t="s">
        <v>66</v>
      </c>
      <c r="C950" s="13" t="n">
        <v>949</v>
      </c>
      <c r="D950" s="50" t="n">
        <v>0</v>
      </c>
      <c r="E950" s="50" t="n">
        <v>0</v>
      </c>
      <c r="F950" s="50" t="n">
        <v>0</v>
      </c>
      <c r="G950" s="50" t="n">
        <v>-67.254266</v>
      </c>
      <c r="H950" s="50" t="n">
        <v>-150.283435</v>
      </c>
      <c r="I950" s="50" t="n">
        <v>-136.534195</v>
      </c>
      <c r="J950" s="50" t="n">
        <v>-34.314837</v>
      </c>
      <c r="K950" s="50" t="n">
        <v>89.736553</v>
      </c>
      <c r="L950" s="50" t="n">
        <v>-108.68676</v>
      </c>
      <c r="M950" s="50" t="n">
        <v>78.822734</v>
      </c>
      <c r="N950" s="50" t="n">
        <v>-328.514206</v>
      </c>
      <c r="O950" s="50" t="n">
        <v>78.962959</v>
      </c>
      <c r="P950" s="50" t="n">
        <v>0</v>
      </c>
      <c r="Q950" s="51" t="n">
        <v>-249.551247</v>
      </c>
    </row>
    <row r="951" customFormat="false" ht="12.75" hidden="false" customHeight="false" outlineLevel="0" collapsed="false">
      <c r="B951" s="85" t="s">
        <v>45</v>
      </c>
      <c r="C951" s="13" t="n">
        <v>950</v>
      </c>
      <c r="D951" s="50" t="n">
        <v>0</v>
      </c>
      <c r="E951" s="50" t="n">
        <v>0</v>
      </c>
      <c r="F951" s="50" t="n">
        <v>0</v>
      </c>
      <c r="G951" s="50" t="n">
        <v>-196.045453</v>
      </c>
      <c r="H951" s="50" t="n">
        <v>4.96484</v>
      </c>
      <c r="I951" s="50" t="n">
        <v>1.482934</v>
      </c>
      <c r="J951" s="50" t="n">
        <v>4.921341</v>
      </c>
      <c r="K951" s="50" t="n">
        <v>9.779719</v>
      </c>
      <c r="L951" s="50" t="n">
        <v>4.858356</v>
      </c>
      <c r="M951" s="50" t="n">
        <v>29.115656</v>
      </c>
      <c r="N951" s="50" t="n">
        <v>-140.922607</v>
      </c>
      <c r="O951" s="50" t="n">
        <v>49.142076</v>
      </c>
      <c r="P951" s="50" t="n">
        <v>0</v>
      </c>
      <c r="Q951" s="51" t="n">
        <v>-91.780531</v>
      </c>
    </row>
    <row r="952" customFormat="false" ht="12.75" hidden="false" customHeight="false" outlineLevel="0" collapsed="false">
      <c r="B952" s="85" t="s">
        <v>52</v>
      </c>
      <c r="C952" s="13" t="n">
        <v>951</v>
      </c>
      <c r="D952" s="50" t="n">
        <v>0</v>
      </c>
      <c r="E952" s="50" t="n">
        <v>0</v>
      </c>
      <c r="F952" s="50" t="n">
        <v>0</v>
      </c>
      <c r="G952" s="50" t="n">
        <v>0</v>
      </c>
      <c r="H952" s="50" t="n">
        <v>0</v>
      </c>
      <c r="I952" s="50" t="n">
        <v>0</v>
      </c>
      <c r="J952" s="50" t="n">
        <v>0</v>
      </c>
      <c r="K952" s="50" t="n">
        <v>0</v>
      </c>
      <c r="L952" s="50" t="n">
        <v>0</v>
      </c>
      <c r="M952" s="50" t="n">
        <v>0</v>
      </c>
      <c r="N952" s="50" t="n">
        <v>0</v>
      </c>
      <c r="O952" s="50" t="n">
        <v>0</v>
      </c>
      <c r="P952" s="50" t="n">
        <v>0</v>
      </c>
      <c r="Q952" s="51" t="n">
        <v>0</v>
      </c>
    </row>
    <row r="953" customFormat="false" ht="12.75" hidden="false" customHeight="false" outlineLevel="0" collapsed="false">
      <c r="B953" s="85" t="s">
        <v>80</v>
      </c>
      <c r="C953" s="13" t="n">
        <v>952</v>
      </c>
      <c r="D953" s="50" t="n">
        <v>0</v>
      </c>
      <c r="E953" s="50" t="n">
        <v>0</v>
      </c>
      <c r="F953" s="50" t="n">
        <v>0</v>
      </c>
      <c r="G953" s="50" t="n">
        <v>30.92829</v>
      </c>
      <c r="H953" s="50" t="n">
        <v>0</v>
      </c>
      <c r="I953" s="50" t="n">
        <v>0</v>
      </c>
      <c r="J953" s="50" t="n">
        <v>0</v>
      </c>
      <c r="K953" s="50" t="n">
        <v>0</v>
      </c>
      <c r="L953" s="50" t="n">
        <v>0</v>
      </c>
      <c r="M953" s="50" t="n">
        <v>0</v>
      </c>
      <c r="N953" s="50" t="n">
        <v>30.92829</v>
      </c>
      <c r="O953" s="50" t="n">
        <v>0</v>
      </c>
      <c r="P953" s="50" t="n">
        <v>0</v>
      </c>
      <c r="Q953" s="51" t="n">
        <v>30.92829</v>
      </c>
    </row>
    <row r="954" customFormat="false" ht="12.75" hidden="false" customHeight="false" outlineLevel="0" collapsed="false">
      <c r="B954" s="85" t="s">
        <v>49</v>
      </c>
      <c r="C954" s="13" t="n">
        <v>953</v>
      </c>
      <c r="D954" s="50" t="n">
        <v>0</v>
      </c>
      <c r="E954" s="50" t="n">
        <v>0</v>
      </c>
      <c r="F954" s="50" t="n">
        <v>0</v>
      </c>
      <c r="G954" s="50" t="n">
        <v>0</v>
      </c>
      <c r="H954" s="50" t="n">
        <v>0</v>
      </c>
      <c r="I954" s="50" t="n">
        <v>0</v>
      </c>
      <c r="J954" s="50" t="n">
        <v>0</v>
      </c>
      <c r="K954" s="50" t="n">
        <v>0</v>
      </c>
      <c r="L954" s="50" t="n">
        <v>0</v>
      </c>
      <c r="M954" s="50" t="n">
        <v>0</v>
      </c>
      <c r="N954" s="50" t="n">
        <v>0</v>
      </c>
      <c r="O954" s="50" t="n">
        <v>0</v>
      </c>
      <c r="P954" s="50" t="n">
        <v>0</v>
      </c>
      <c r="Q954" s="51" t="n">
        <v>0</v>
      </c>
    </row>
    <row r="955" customFormat="false" ht="12.75" hidden="false" customHeight="false" outlineLevel="0" collapsed="false">
      <c r="B955" s="85" t="s">
        <v>34</v>
      </c>
      <c r="C955" s="13" t="n">
        <v>954</v>
      </c>
      <c r="D955" s="50" t="n">
        <v>0</v>
      </c>
      <c r="E955" s="50" t="n">
        <v>0</v>
      </c>
      <c r="F955" s="50" t="n">
        <v>0</v>
      </c>
      <c r="G955" s="50" t="n">
        <v>0</v>
      </c>
      <c r="H955" s="50" t="n">
        <v>0</v>
      </c>
      <c r="I955" s="50" t="n">
        <v>0</v>
      </c>
      <c r="J955" s="50" t="n">
        <v>0</v>
      </c>
      <c r="K955" s="50" t="n">
        <v>0</v>
      </c>
      <c r="L955" s="50" t="n">
        <v>0</v>
      </c>
      <c r="M955" s="50" t="n">
        <v>0</v>
      </c>
      <c r="N955" s="50" t="n">
        <v>0</v>
      </c>
      <c r="O955" s="50" t="n">
        <v>0</v>
      </c>
      <c r="P955" s="50" t="n">
        <v>0</v>
      </c>
      <c r="Q955" s="51" t="n">
        <v>0</v>
      </c>
    </row>
    <row r="956" customFormat="false" ht="12.75" hidden="false" customHeight="false" outlineLevel="0" collapsed="false">
      <c r="B956" s="85" t="s">
        <v>69</v>
      </c>
      <c r="C956" s="13" t="n">
        <v>955</v>
      </c>
      <c r="D956" s="50" t="n">
        <v>0</v>
      </c>
      <c r="E956" s="50" t="n">
        <v>0</v>
      </c>
      <c r="F956" s="50" t="n">
        <v>0</v>
      </c>
      <c r="G956" s="50" t="n">
        <v>0</v>
      </c>
      <c r="H956" s="50" t="n">
        <v>0</v>
      </c>
      <c r="I956" s="50" t="n">
        <v>0</v>
      </c>
      <c r="J956" s="50" t="n">
        <v>0</v>
      </c>
      <c r="K956" s="50" t="n">
        <v>0</v>
      </c>
      <c r="L956" s="50" t="n">
        <v>0</v>
      </c>
      <c r="M956" s="50" t="n">
        <v>0</v>
      </c>
      <c r="N956" s="50" t="n">
        <v>0</v>
      </c>
      <c r="O956" s="50" t="n">
        <v>0</v>
      </c>
      <c r="P956" s="50" t="n">
        <v>0</v>
      </c>
      <c r="Q956" s="51" t="n">
        <v>0</v>
      </c>
    </row>
    <row r="957" customFormat="false" ht="12.75" hidden="false" customHeight="false" outlineLevel="0" collapsed="false">
      <c r="B957" s="85" t="s">
        <v>72</v>
      </c>
      <c r="C957" s="13" t="n">
        <v>956</v>
      </c>
      <c r="D957" s="50" t="n">
        <v>0</v>
      </c>
      <c r="E957" s="50" t="n">
        <v>0</v>
      </c>
      <c r="F957" s="50" t="n">
        <v>0</v>
      </c>
      <c r="G957" s="50" t="n">
        <v>0</v>
      </c>
      <c r="H957" s="50" t="n">
        <v>-52.130824</v>
      </c>
      <c r="I957" s="50" t="n">
        <v>0</v>
      </c>
      <c r="J957" s="50" t="n">
        <v>0</v>
      </c>
      <c r="K957" s="50" t="n">
        <v>0</v>
      </c>
      <c r="L957" s="50" t="n">
        <v>0</v>
      </c>
      <c r="M957" s="50" t="n">
        <v>0</v>
      </c>
      <c r="N957" s="50" t="n">
        <v>-52.130824</v>
      </c>
      <c r="O957" s="50" t="n">
        <v>0</v>
      </c>
      <c r="P957" s="50" t="n">
        <v>0</v>
      </c>
      <c r="Q957" s="51" t="n">
        <v>-52.130824</v>
      </c>
    </row>
    <row r="958" customFormat="false" ht="12.75" hidden="false" customHeight="false" outlineLevel="0" collapsed="false">
      <c r="B958" s="85" t="s">
        <v>31</v>
      </c>
      <c r="C958" s="13" t="n">
        <v>957</v>
      </c>
      <c r="D958" s="50" t="n">
        <v>0</v>
      </c>
      <c r="E958" s="50" t="n">
        <v>0</v>
      </c>
      <c r="F958" s="50" t="n">
        <v>0</v>
      </c>
      <c r="G958" s="50" t="n">
        <v>0</v>
      </c>
      <c r="H958" s="50" t="n">
        <v>0</v>
      </c>
      <c r="I958" s="50" t="n">
        <v>0</v>
      </c>
      <c r="J958" s="50" t="n">
        <v>0</v>
      </c>
      <c r="K958" s="50" t="n">
        <v>0</v>
      </c>
      <c r="L958" s="50" t="n">
        <v>0</v>
      </c>
      <c r="M958" s="50" t="n">
        <v>0</v>
      </c>
      <c r="N958" s="50" t="n">
        <v>0</v>
      </c>
      <c r="O958" s="50" t="n">
        <v>0</v>
      </c>
      <c r="P958" s="50" t="n">
        <v>0</v>
      </c>
      <c r="Q958" s="51" t="n">
        <v>0</v>
      </c>
    </row>
    <row r="959" customFormat="false" ht="12.75" hidden="false" customHeight="false" outlineLevel="0" collapsed="false">
      <c r="B959" s="85" t="s">
        <v>37</v>
      </c>
      <c r="C959" s="13" t="n">
        <v>958</v>
      </c>
      <c r="D959" s="50" t="n">
        <v>0</v>
      </c>
      <c r="E959" s="50" t="n">
        <v>0</v>
      </c>
      <c r="F959" s="50" t="n">
        <v>0</v>
      </c>
      <c r="G959" s="50" t="n">
        <v>0</v>
      </c>
      <c r="H959" s="50" t="n">
        <v>0</v>
      </c>
      <c r="I959" s="50" t="n">
        <v>0</v>
      </c>
      <c r="J959" s="50" t="n">
        <v>0</v>
      </c>
      <c r="K959" s="50" t="n">
        <v>0</v>
      </c>
      <c r="L959" s="50" t="n">
        <v>0</v>
      </c>
      <c r="M959" s="50" t="n">
        <v>0</v>
      </c>
      <c r="N959" s="50" t="n">
        <v>0</v>
      </c>
      <c r="O959" s="50" t="n">
        <v>0</v>
      </c>
      <c r="P959" s="50" t="n">
        <v>0</v>
      </c>
      <c r="Q959" s="51" t="n">
        <v>0</v>
      </c>
    </row>
    <row r="960" customFormat="false" ht="12.75" hidden="false" customHeight="false" outlineLevel="0" collapsed="false">
      <c r="B960" s="85" t="n">
        <v>0</v>
      </c>
      <c r="C960" s="13" t="n">
        <v>959</v>
      </c>
      <c r="D960" s="50" t="n">
        <v>0</v>
      </c>
      <c r="E960" s="50" t="n">
        <v>0</v>
      </c>
      <c r="F960" s="50" t="n">
        <v>0</v>
      </c>
      <c r="G960" s="50" t="n">
        <v>0</v>
      </c>
      <c r="H960" s="50" t="n">
        <v>0</v>
      </c>
      <c r="I960" s="50" t="n">
        <v>0</v>
      </c>
      <c r="J960" s="50" t="n">
        <v>0</v>
      </c>
      <c r="K960" s="50" t="n">
        <v>0</v>
      </c>
      <c r="L960" s="50" t="n">
        <v>0</v>
      </c>
      <c r="M960" s="50" t="n">
        <v>0</v>
      </c>
      <c r="N960" s="50" t="n">
        <v>0</v>
      </c>
      <c r="O960" s="50" t="n">
        <v>0</v>
      </c>
      <c r="P960" s="50" t="n">
        <v>0</v>
      </c>
      <c r="Q960" s="51" t="n">
        <v>0</v>
      </c>
    </row>
    <row r="961" customFormat="false" ht="12.75" hidden="false" customHeight="false" outlineLevel="0" collapsed="false">
      <c r="B961" s="87" t="n">
        <v>0</v>
      </c>
      <c r="C961" s="64" t="n">
        <v>960</v>
      </c>
      <c r="D961" s="54" t="n">
        <v>0</v>
      </c>
      <c r="E961" s="54" t="n">
        <v>0</v>
      </c>
      <c r="F961" s="54" t="n">
        <v>0</v>
      </c>
      <c r="G961" s="54" t="n">
        <v>0</v>
      </c>
      <c r="H961" s="54" t="n">
        <v>0</v>
      </c>
      <c r="I961" s="54" t="n">
        <v>0</v>
      </c>
      <c r="J961" s="54" t="n">
        <v>0</v>
      </c>
      <c r="K961" s="54" t="n">
        <v>0</v>
      </c>
      <c r="L961" s="54" t="n">
        <v>0</v>
      </c>
      <c r="M961" s="54" t="n">
        <v>0</v>
      </c>
      <c r="N961" s="54" t="n">
        <v>0</v>
      </c>
      <c r="O961" s="54" t="n">
        <v>0</v>
      </c>
      <c r="P961" s="54" t="n">
        <v>0</v>
      </c>
      <c r="Q961" s="55" t="n">
        <v>0</v>
      </c>
    </row>
    <row r="962" customFormat="false" ht="12.75" hidden="false" customHeight="false" outlineLevel="0" collapsed="false">
      <c r="A962" s="0" t="n">
        <v>25</v>
      </c>
      <c r="B962" s="57" t="n">
        <v>36937</v>
      </c>
      <c r="C962" s="58" t="n">
        <v>961</v>
      </c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83"/>
    </row>
    <row r="963" customFormat="false" ht="12.75" hidden="false" customHeight="false" outlineLevel="0" collapsed="false">
      <c r="B963" s="61"/>
      <c r="C963" s="13" t="n">
        <v>962</v>
      </c>
      <c r="D963" s="13"/>
      <c r="E963" s="21" t="s">
        <v>5</v>
      </c>
      <c r="F963" s="21" t="s">
        <v>6</v>
      </c>
      <c r="G963" s="21" t="s">
        <v>7</v>
      </c>
      <c r="H963" s="21" t="s">
        <v>8</v>
      </c>
      <c r="I963" s="21" t="s">
        <v>9</v>
      </c>
      <c r="J963" s="21" t="s">
        <v>10</v>
      </c>
      <c r="K963" s="21" t="s">
        <v>11</v>
      </c>
      <c r="L963" s="21" t="s">
        <v>12</v>
      </c>
      <c r="M963" s="21" t="s">
        <v>13</v>
      </c>
      <c r="N963" s="21" t="s">
        <v>14</v>
      </c>
      <c r="O963" s="21" t="n">
        <v>2002</v>
      </c>
      <c r="P963" s="21" t="s">
        <v>15</v>
      </c>
      <c r="Q963" s="84" t="s">
        <v>16</v>
      </c>
    </row>
    <row r="964" customFormat="false" ht="12.75" hidden="false" customHeight="false" outlineLevel="0" collapsed="false">
      <c r="B964" s="85" t="s">
        <v>107</v>
      </c>
      <c r="C964" s="13" t="n">
        <v>963</v>
      </c>
      <c r="D964" s="13" t="s">
        <v>4</v>
      </c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86"/>
    </row>
    <row r="965" customFormat="false" ht="12.75" hidden="false" customHeight="false" outlineLevel="0" collapsed="false">
      <c r="B965" s="85" t="s">
        <v>19</v>
      </c>
      <c r="C965" s="13" t="n">
        <v>964</v>
      </c>
      <c r="D965" s="50" t="n">
        <v>22200848.0358632</v>
      </c>
      <c r="E965" s="50" t="n">
        <v>0</v>
      </c>
      <c r="F965" s="50" t="n">
        <v>-24548.26</v>
      </c>
      <c r="G965" s="50" t="n">
        <v>731542.98</v>
      </c>
      <c r="H965" s="50" t="n">
        <v>584285.17</v>
      </c>
      <c r="I965" s="50" t="n">
        <v>-164659.68</v>
      </c>
      <c r="J965" s="50" t="n">
        <v>650530.92</v>
      </c>
      <c r="K965" s="50" t="n">
        <v>384935.6</v>
      </c>
      <c r="L965" s="50" t="n">
        <v>180277.85</v>
      </c>
      <c r="M965" s="50" t="n">
        <v>7718721.51</v>
      </c>
      <c r="N965" s="50" t="n">
        <v>10061086.09</v>
      </c>
      <c r="O965" s="50" t="n">
        <v>3665530.82</v>
      </c>
      <c r="P965" s="50" t="n">
        <v>2055512.63</v>
      </c>
      <c r="Q965" s="51" t="n">
        <v>15782129.54</v>
      </c>
    </row>
    <row r="966" customFormat="false" ht="12.75" hidden="false" customHeight="false" outlineLevel="0" collapsed="false">
      <c r="B966" s="85" t="s">
        <v>20</v>
      </c>
      <c r="C966" s="13" t="n">
        <v>965</v>
      </c>
      <c r="D966" s="50" t="n">
        <v>6261104.05113054</v>
      </c>
      <c r="E966" s="50" t="n">
        <v>0</v>
      </c>
      <c r="F966" s="50" t="n">
        <v>62326.12</v>
      </c>
      <c r="G966" s="50" t="n">
        <v>197862.65</v>
      </c>
      <c r="H966" s="50" t="n">
        <v>175835.37</v>
      </c>
      <c r="I966" s="50" t="n">
        <v>91217</v>
      </c>
      <c r="J966" s="50" t="n">
        <v>116583</v>
      </c>
      <c r="K966" s="50" t="n">
        <v>-65646.99</v>
      </c>
      <c r="L966" s="50" t="n">
        <v>126166.33</v>
      </c>
      <c r="M966" s="50" t="n">
        <v>1301343.01</v>
      </c>
      <c r="N966" s="50" t="n">
        <v>2005686.49</v>
      </c>
      <c r="O966" s="50" t="n">
        <v>980269</v>
      </c>
      <c r="P966" s="50" t="n">
        <v>838376.75</v>
      </c>
      <c r="Q966" s="51" t="n">
        <v>3824332.24</v>
      </c>
    </row>
    <row r="967" customFormat="false" ht="12.75" hidden="false" customHeight="false" outlineLevel="0" collapsed="false">
      <c r="B967" s="85" t="s">
        <v>108</v>
      </c>
      <c r="C967" s="13" t="n">
        <v>966</v>
      </c>
      <c r="D967" s="50" t="n">
        <v>0</v>
      </c>
      <c r="E967" s="50" t="n">
        <v>0</v>
      </c>
      <c r="F967" s="50" t="n">
        <v>0</v>
      </c>
      <c r="G967" s="50" t="n">
        <v>0</v>
      </c>
      <c r="H967" s="50" t="n">
        <v>0</v>
      </c>
      <c r="I967" s="50" t="n">
        <v>0</v>
      </c>
      <c r="J967" s="50" t="n">
        <v>0</v>
      </c>
      <c r="K967" s="50" t="n">
        <v>0</v>
      </c>
      <c r="L967" s="50" t="n">
        <v>0</v>
      </c>
      <c r="M967" s="50" t="n">
        <v>0</v>
      </c>
      <c r="N967" s="50" t="n">
        <v>0</v>
      </c>
      <c r="O967" s="50" t="n">
        <v>0</v>
      </c>
      <c r="P967" s="50" t="n">
        <v>0</v>
      </c>
      <c r="Q967" s="51" t="n">
        <v>0</v>
      </c>
    </row>
    <row r="968" customFormat="false" ht="12.75" hidden="false" customHeight="false" outlineLevel="0" collapsed="false">
      <c r="B968" s="85" t="s">
        <v>25</v>
      </c>
      <c r="C968" s="13" t="n">
        <v>967</v>
      </c>
      <c r="D968" s="50" t="n">
        <v>8513102.17194451</v>
      </c>
      <c r="E968" s="50" t="n">
        <v>0</v>
      </c>
      <c r="F968" s="50" t="n">
        <v>80092.15</v>
      </c>
      <c r="G968" s="50" t="n">
        <v>409240.81</v>
      </c>
      <c r="H968" s="50" t="n">
        <v>210996.54</v>
      </c>
      <c r="I968" s="50" t="n">
        <v>-164627.58</v>
      </c>
      <c r="J968" s="50" t="n">
        <v>202515.93</v>
      </c>
      <c r="K968" s="50" t="n">
        <v>189880.85</v>
      </c>
      <c r="L968" s="50" t="n">
        <v>169057.85</v>
      </c>
      <c r="M968" s="50" t="n">
        <v>2557050.06</v>
      </c>
      <c r="N968" s="50" t="n">
        <v>3654206.61</v>
      </c>
      <c r="O968" s="50" t="n">
        <v>368629.6</v>
      </c>
      <c r="P968" s="50" t="n">
        <v>977808.6</v>
      </c>
      <c r="Q968" s="51" t="n">
        <v>5000644.81</v>
      </c>
    </row>
    <row r="969" customFormat="false" ht="12.75" hidden="false" customHeight="false" outlineLevel="0" collapsed="false">
      <c r="B969" s="85" t="s">
        <v>29</v>
      </c>
      <c r="C969" s="13" t="n">
        <v>968</v>
      </c>
      <c r="D969" s="50" t="n">
        <v>1442667.26707469</v>
      </c>
      <c r="E969" s="50" t="n">
        <v>0</v>
      </c>
      <c r="F969" s="50" t="n">
        <v>25.46</v>
      </c>
      <c r="G969" s="50" t="n">
        <v>-52505.28</v>
      </c>
      <c r="H969" s="50" t="n">
        <v>-33130.48</v>
      </c>
      <c r="I969" s="50" t="n">
        <v>0</v>
      </c>
      <c r="J969" s="50" t="n">
        <v>16423</v>
      </c>
      <c r="K969" s="50" t="n">
        <v>-102550.85</v>
      </c>
      <c r="L969" s="50" t="n">
        <v>-29337.89</v>
      </c>
      <c r="M969" s="50" t="n">
        <v>0</v>
      </c>
      <c r="N969" s="50" t="n">
        <v>-201076.04</v>
      </c>
      <c r="O969" s="50" t="n">
        <v>0</v>
      </c>
      <c r="P969" s="50" t="n">
        <v>0</v>
      </c>
      <c r="Q969" s="51" t="n">
        <v>-201076.04</v>
      </c>
    </row>
    <row r="970" customFormat="false" ht="12.75" hidden="false" customHeight="false" outlineLevel="0" collapsed="false">
      <c r="B970" s="85" t="s">
        <v>32</v>
      </c>
      <c r="C970" s="13" t="n">
        <v>969</v>
      </c>
      <c r="D970" s="50" t="n">
        <v>490643.549730217</v>
      </c>
      <c r="E970" s="50" t="n">
        <v>0</v>
      </c>
      <c r="F970" s="50" t="n">
        <v>-28256.18</v>
      </c>
      <c r="G970" s="50" t="n">
        <v>26144.21</v>
      </c>
      <c r="H970" s="50" t="n">
        <v>-8282.62</v>
      </c>
      <c r="I970" s="50" t="n">
        <v>0</v>
      </c>
      <c r="J970" s="50" t="n">
        <v>0</v>
      </c>
      <c r="K970" s="50" t="n">
        <v>0</v>
      </c>
      <c r="L970" s="50" t="n">
        <v>0</v>
      </c>
      <c r="M970" s="50" t="n">
        <v>0</v>
      </c>
      <c r="N970" s="50" t="n">
        <v>-10394.59</v>
      </c>
      <c r="O970" s="50" t="n">
        <v>0</v>
      </c>
      <c r="P970" s="50" t="n">
        <v>0</v>
      </c>
      <c r="Q970" s="51" t="n">
        <v>-10394.59</v>
      </c>
    </row>
    <row r="971" customFormat="false" ht="12.75" hidden="false" customHeight="false" outlineLevel="0" collapsed="false">
      <c r="B971" s="85" t="s">
        <v>35</v>
      </c>
      <c r="C971" s="13" t="n">
        <v>970</v>
      </c>
      <c r="D971" s="50" t="n">
        <v>562785.56764193</v>
      </c>
      <c r="E971" s="50" t="n">
        <v>0</v>
      </c>
      <c r="F971" s="50" t="n">
        <v>-15166</v>
      </c>
      <c r="G971" s="50" t="n">
        <v>69754</v>
      </c>
      <c r="H971" s="50" t="n">
        <v>-16565.24</v>
      </c>
      <c r="I971" s="50" t="n">
        <v>0</v>
      </c>
      <c r="J971" s="50" t="n">
        <v>0</v>
      </c>
      <c r="K971" s="50" t="n">
        <v>0</v>
      </c>
      <c r="L971" s="50" t="n">
        <v>0</v>
      </c>
      <c r="M971" s="50" t="n">
        <v>0</v>
      </c>
      <c r="N971" s="50" t="n">
        <v>38022.76</v>
      </c>
      <c r="O971" s="50" t="n">
        <v>0</v>
      </c>
      <c r="P971" s="50" t="n">
        <v>0</v>
      </c>
      <c r="Q971" s="51" t="n">
        <v>38022.76</v>
      </c>
    </row>
    <row r="972" customFormat="false" ht="12.75" hidden="false" customHeight="false" outlineLevel="0" collapsed="false">
      <c r="B972" s="85" t="s">
        <v>38</v>
      </c>
      <c r="C972" s="13" t="n">
        <v>971</v>
      </c>
      <c r="D972" s="50" t="n">
        <v>0</v>
      </c>
      <c r="E972" s="50" t="n">
        <v>0</v>
      </c>
      <c r="F972" s="50" t="n">
        <v>-3979.74</v>
      </c>
      <c r="G972" s="50" t="n">
        <v>0</v>
      </c>
      <c r="H972" s="50" t="n">
        <v>0</v>
      </c>
      <c r="I972" s="50" t="n">
        <v>0</v>
      </c>
      <c r="J972" s="50" t="n">
        <v>0</v>
      </c>
      <c r="K972" s="50" t="n">
        <v>0</v>
      </c>
      <c r="L972" s="50" t="n">
        <v>0</v>
      </c>
      <c r="M972" s="50" t="n">
        <v>0</v>
      </c>
      <c r="N972" s="50" t="n">
        <v>-3979.74</v>
      </c>
      <c r="O972" s="50" t="n">
        <v>0</v>
      </c>
      <c r="P972" s="50" t="n">
        <v>0</v>
      </c>
      <c r="Q972" s="51" t="n">
        <v>-3979.74</v>
      </c>
    </row>
    <row r="973" customFormat="false" ht="12.75" hidden="false" customHeight="false" outlineLevel="0" collapsed="false">
      <c r="B973" s="85" t="s">
        <v>43</v>
      </c>
      <c r="C973" s="13" t="n">
        <v>972</v>
      </c>
      <c r="D973" s="50" t="n">
        <v>2907632.14639788</v>
      </c>
      <c r="E973" s="50" t="n">
        <v>0</v>
      </c>
      <c r="F973" s="50" t="n">
        <v>-66741.28</v>
      </c>
      <c r="G973" s="50" t="n">
        <v>-224835.76</v>
      </c>
      <c r="H973" s="50" t="n">
        <v>300049.69</v>
      </c>
      <c r="I973" s="50" t="n">
        <v>-331975.92</v>
      </c>
      <c r="J973" s="50" t="n">
        <v>102483.18</v>
      </c>
      <c r="K973" s="50" t="n">
        <v>-80978.13</v>
      </c>
      <c r="L973" s="50" t="n">
        <v>-107237.42</v>
      </c>
      <c r="M973" s="50" t="n">
        <v>1252659.47</v>
      </c>
      <c r="N973" s="50" t="n">
        <v>843423.83</v>
      </c>
      <c r="O973" s="50" t="n">
        <v>183010.12</v>
      </c>
      <c r="P973" s="50" t="n">
        <v>-2031079.39</v>
      </c>
      <c r="Q973" s="51" t="n">
        <v>-1004645.44</v>
      </c>
    </row>
    <row r="974" customFormat="false" ht="12.75" hidden="false" customHeight="false" outlineLevel="0" collapsed="false">
      <c r="B974" s="85" t="s">
        <v>47</v>
      </c>
      <c r="C974" s="13" t="n">
        <v>973</v>
      </c>
      <c r="D974" s="50" t="n">
        <v>2349454.26666411</v>
      </c>
      <c r="E974" s="50" t="n">
        <v>0</v>
      </c>
      <c r="F974" s="50" t="n">
        <v>7177.86</v>
      </c>
      <c r="G974" s="50" t="n">
        <v>453166.33</v>
      </c>
      <c r="H974" s="50" t="n">
        <v>-52801.71</v>
      </c>
      <c r="I974" s="50" t="n">
        <v>-172781</v>
      </c>
      <c r="J974" s="50" t="n">
        <v>73967.58</v>
      </c>
      <c r="K974" s="50" t="n">
        <v>53493.76</v>
      </c>
      <c r="L974" s="50" t="n">
        <v>-15585.76</v>
      </c>
      <c r="M974" s="50" t="n">
        <v>244980.43</v>
      </c>
      <c r="N974" s="50" t="n">
        <v>591617.49</v>
      </c>
      <c r="O974" s="50" t="n">
        <v>126434.35</v>
      </c>
      <c r="P974" s="50" t="n">
        <v>288710.76</v>
      </c>
      <c r="Q974" s="51" t="n">
        <v>1006762.6</v>
      </c>
    </row>
    <row r="975" customFormat="false" ht="12.75" hidden="false" customHeight="false" outlineLevel="0" collapsed="false">
      <c r="B975" s="85" t="s">
        <v>50</v>
      </c>
      <c r="C975" s="13" t="n">
        <v>974</v>
      </c>
      <c r="D975" s="50" t="n">
        <v>1189344.71788619</v>
      </c>
      <c r="E975" s="50" t="n">
        <v>0</v>
      </c>
      <c r="F975" s="50" t="n">
        <v>14382.77</v>
      </c>
      <c r="G975" s="50" t="n">
        <v>-69754</v>
      </c>
      <c r="H975" s="50" t="n">
        <v>0</v>
      </c>
      <c r="I975" s="50" t="n">
        <v>51929.61</v>
      </c>
      <c r="J975" s="50" t="n">
        <v>0</v>
      </c>
      <c r="K975" s="50" t="n">
        <v>102714.57</v>
      </c>
      <c r="L975" s="50" t="n">
        <v>29399.88</v>
      </c>
      <c r="M975" s="50" t="n">
        <v>100946.2</v>
      </c>
      <c r="N975" s="50" t="n">
        <v>229619.03</v>
      </c>
      <c r="O975" s="50" t="n">
        <v>661918.59</v>
      </c>
      <c r="P975" s="50" t="n">
        <v>-336787.7</v>
      </c>
      <c r="Q975" s="51" t="n">
        <v>554749.92</v>
      </c>
    </row>
    <row r="976" customFormat="false" ht="12.75" hidden="false" customHeight="false" outlineLevel="0" collapsed="false">
      <c r="B976" s="85" t="s">
        <v>53</v>
      </c>
      <c r="C976" s="13" t="n">
        <v>975</v>
      </c>
      <c r="D976" s="50" t="n">
        <v>199965.212360674</v>
      </c>
      <c r="E976" s="50" t="n">
        <v>0</v>
      </c>
      <c r="F976" s="50" t="n">
        <v>31137.51</v>
      </c>
      <c r="G976" s="50" t="n">
        <v>-17393.33</v>
      </c>
      <c r="H976" s="50" t="n">
        <v>16565.24</v>
      </c>
      <c r="I976" s="50" t="n">
        <v>0</v>
      </c>
      <c r="J976" s="50" t="n">
        <v>0</v>
      </c>
      <c r="K976" s="50" t="n">
        <v>0</v>
      </c>
      <c r="L976" s="50" t="n">
        <v>0</v>
      </c>
      <c r="M976" s="50" t="n">
        <v>0</v>
      </c>
      <c r="N976" s="50" t="n">
        <v>30309.42</v>
      </c>
      <c r="O976" s="50" t="n">
        <v>0</v>
      </c>
      <c r="P976" s="50" t="n">
        <v>0</v>
      </c>
      <c r="Q976" s="51" t="n">
        <v>30309.42</v>
      </c>
    </row>
    <row r="977" customFormat="false" ht="12.75" hidden="false" customHeight="false" outlineLevel="0" collapsed="false">
      <c r="B977" s="85" t="s">
        <v>56</v>
      </c>
      <c r="C977" s="13" t="n">
        <v>976</v>
      </c>
      <c r="D977" s="50" t="n">
        <v>209614.704880807</v>
      </c>
      <c r="E977" s="50" t="n">
        <v>0</v>
      </c>
      <c r="F977" s="50" t="n">
        <v>-6366</v>
      </c>
      <c r="G977" s="50" t="n">
        <v>-43573.69</v>
      </c>
      <c r="H977" s="50" t="n">
        <v>0</v>
      </c>
      <c r="I977" s="50" t="n">
        <v>0</v>
      </c>
      <c r="J977" s="50" t="n">
        <v>0</v>
      </c>
      <c r="K977" s="50" t="n">
        <v>0</v>
      </c>
      <c r="L977" s="50" t="n">
        <v>0</v>
      </c>
      <c r="M977" s="50" t="n">
        <v>0</v>
      </c>
      <c r="N977" s="50" t="n">
        <v>-49939.69</v>
      </c>
      <c r="O977" s="50" t="n">
        <v>0</v>
      </c>
      <c r="P977" s="50" t="n">
        <v>0</v>
      </c>
      <c r="Q977" s="51" t="n">
        <v>-49939.69</v>
      </c>
    </row>
    <row r="978" customFormat="false" ht="12.75" hidden="false" customHeight="false" outlineLevel="0" collapsed="false">
      <c r="B978" s="85" t="s">
        <v>59</v>
      </c>
      <c r="C978" s="13" t="n">
        <v>977</v>
      </c>
      <c r="D978" s="50" t="n">
        <v>63516.6123055129</v>
      </c>
      <c r="E978" s="50" t="n">
        <v>0</v>
      </c>
      <c r="F978" s="50" t="n">
        <v>-2392.62</v>
      </c>
      <c r="G978" s="50" t="n">
        <v>-10792.15</v>
      </c>
      <c r="H978" s="50" t="n">
        <v>0</v>
      </c>
      <c r="I978" s="50" t="n">
        <v>0</v>
      </c>
      <c r="J978" s="50" t="n">
        <v>0</v>
      </c>
      <c r="K978" s="50" t="n">
        <v>0</v>
      </c>
      <c r="L978" s="50" t="n">
        <v>0</v>
      </c>
      <c r="M978" s="50" t="n">
        <v>0</v>
      </c>
      <c r="N978" s="50" t="n">
        <v>-13184.77</v>
      </c>
      <c r="O978" s="50" t="n">
        <v>0</v>
      </c>
      <c r="P978" s="50" t="n">
        <v>0</v>
      </c>
      <c r="Q978" s="51" t="n">
        <v>-13184.77</v>
      </c>
    </row>
    <row r="979" customFormat="false" ht="12.75" hidden="false" customHeight="false" outlineLevel="0" collapsed="false">
      <c r="B979" s="85" t="s">
        <v>109</v>
      </c>
      <c r="C979" s="13" t="n">
        <v>978</v>
      </c>
      <c r="D979" s="50" t="n">
        <v>0</v>
      </c>
      <c r="E979" s="50" t="n">
        <v>0</v>
      </c>
      <c r="F979" s="50" t="n">
        <v>-1.59</v>
      </c>
      <c r="G979" s="50" t="n">
        <v>0</v>
      </c>
      <c r="H979" s="50" t="n">
        <v>0</v>
      </c>
      <c r="I979" s="50" t="n">
        <v>0</v>
      </c>
      <c r="J979" s="50" t="n">
        <v>0</v>
      </c>
      <c r="K979" s="50" t="n">
        <v>0</v>
      </c>
      <c r="L979" s="50" t="n">
        <v>0</v>
      </c>
      <c r="M979" s="50" t="n">
        <v>0</v>
      </c>
      <c r="N979" s="50" t="n">
        <v>-1.59</v>
      </c>
      <c r="O979" s="50" t="n">
        <v>0</v>
      </c>
      <c r="P979" s="50" t="n">
        <v>0</v>
      </c>
      <c r="Q979" s="51" t="n">
        <v>-1.59</v>
      </c>
    </row>
    <row r="980" customFormat="false" ht="12.75" hidden="false" customHeight="false" outlineLevel="0" collapsed="false">
      <c r="B980" s="85" t="s">
        <v>64</v>
      </c>
      <c r="C980" s="13" t="n">
        <v>979</v>
      </c>
      <c r="D980" s="50" t="n">
        <v>6657057.7593216</v>
      </c>
      <c r="E980" s="50" t="n">
        <v>0</v>
      </c>
      <c r="F980" s="50" t="n">
        <v>-34242.67</v>
      </c>
      <c r="G980" s="50" t="n">
        <v>52031.22</v>
      </c>
      <c r="H980" s="50" t="n">
        <v>-127457.42</v>
      </c>
      <c r="I980" s="50" t="n">
        <v>230903.14</v>
      </c>
      <c r="J980" s="50" t="n">
        <v>113441.23</v>
      </c>
      <c r="K980" s="50" t="n">
        <v>80680.59</v>
      </c>
      <c r="L980" s="50" t="n">
        <v>-71050.69</v>
      </c>
      <c r="M980" s="50" t="n">
        <v>1725525.44</v>
      </c>
      <c r="N980" s="50" t="n">
        <v>1969830.84</v>
      </c>
      <c r="O980" s="50" t="n">
        <v>576506.75</v>
      </c>
      <c r="P980" s="50" t="n">
        <v>1831946.97</v>
      </c>
      <c r="Q980" s="51" t="n">
        <v>4378284.56</v>
      </c>
    </row>
    <row r="981" customFormat="false" ht="12.75" hidden="false" customHeight="false" outlineLevel="0" collapsed="false">
      <c r="B981" s="85" t="s">
        <v>67</v>
      </c>
      <c r="C981" s="13" t="n">
        <v>980</v>
      </c>
      <c r="D981" s="50" t="n">
        <v>131088.295342594</v>
      </c>
      <c r="E981" s="50" t="n">
        <v>0</v>
      </c>
      <c r="F981" s="50" t="n">
        <v>-19898.72</v>
      </c>
      <c r="G981" s="50" t="n">
        <v>52288.42</v>
      </c>
      <c r="H981" s="50" t="n">
        <v>0</v>
      </c>
      <c r="I981" s="50" t="n">
        <v>0</v>
      </c>
      <c r="J981" s="50" t="n">
        <v>0</v>
      </c>
      <c r="K981" s="50" t="n">
        <v>0</v>
      </c>
      <c r="L981" s="50" t="n">
        <v>0</v>
      </c>
      <c r="M981" s="50" t="n">
        <v>0</v>
      </c>
      <c r="N981" s="50" t="n">
        <v>32389.7</v>
      </c>
      <c r="O981" s="50" t="n">
        <v>0</v>
      </c>
      <c r="P981" s="50" t="n">
        <v>0</v>
      </c>
      <c r="Q981" s="51" t="n">
        <v>32389.7</v>
      </c>
    </row>
    <row r="982" customFormat="false" ht="12.75" hidden="false" customHeight="false" outlineLevel="0" collapsed="false">
      <c r="B982" s="85" t="s">
        <v>70</v>
      </c>
      <c r="C982" s="13" t="n">
        <v>981</v>
      </c>
      <c r="D982" s="50" t="n">
        <v>343985.919171154</v>
      </c>
      <c r="E982" s="50" t="n">
        <v>0</v>
      </c>
      <c r="F982" s="50" t="n">
        <v>2387.85</v>
      </c>
      <c r="G982" s="50" t="n">
        <v>0</v>
      </c>
      <c r="H982" s="50" t="n">
        <v>99391.45</v>
      </c>
      <c r="I982" s="50" t="n">
        <v>0</v>
      </c>
      <c r="J982" s="50" t="n">
        <v>0</v>
      </c>
      <c r="K982" s="50" t="n">
        <v>0</v>
      </c>
      <c r="L982" s="50" t="n">
        <v>0</v>
      </c>
      <c r="M982" s="50" t="n">
        <v>0</v>
      </c>
      <c r="N982" s="50" t="n">
        <v>101779.3</v>
      </c>
      <c r="O982" s="50" t="n">
        <v>0</v>
      </c>
      <c r="P982" s="50" t="n">
        <v>0</v>
      </c>
      <c r="Q982" s="51" t="n">
        <v>101779.3</v>
      </c>
    </row>
    <row r="983" customFormat="false" ht="12.75" hidden="false" customHeight="false" outlineLevel="0" collapsed="false">
      <c r="B983" s="85" t="s">
        <v>75</v>
      </c>
      <c r="C983" s="13" t="n">
        <v>982</v>
      </c>
      <c r="D983" s="50" t="n">
        <v>3588665.8933382</v>
      </c>
      <c r="E983" s="50" t="n">
        <v>0</v>
      </c>
      <c r="F983" s="50" t="n">
        <v>-2884.66</v>
      </c>
      <c r="G983" s="50" t="n">
        <v>-75231.5</v>
      </c>
      <c r="H983" s="50" t="n">
        <v>19684.35</v>
      </c>
      <c r="I983" s="50" t="n">
        <v>130675.07</v>
      </c>
      <c r="J983" s="50" t="n">
        <v>25117</v>
      </c>
      <c r="K983" s="50" t="n">
        <v>207341.8</v>
      </c>
      <c r="L983" s="50" t="n">
        <v>78865.55</v>
      </c>
      <c r="M983" s="50" t="n">
        <v>536216.9</v>
      </c>
      <c r="N983" s="50" t="n">
        <v>919784.51</v>
      </c>
      <c r="O983" s="50" t="n">
        <v>768762.41</v>
      </c>
      <c r="P983" s="50" t="n">
        <v>486536.64</v>
      </c>
      <c r="Q983" s="51" t="n">
        <v>2175083.56</v>
      </c>
    </row>
    <row r="984" customFormat="false" ht="12.75" hidden="false" customHeight="false" outlineLevel="0" collapsed="false">
      <c r="B984" s="85" t="s">
        <v>78</v>
      </c>
      <c r="C984" s="13" t="n">
        <v>983</v>
      </c>
      <c r="D984" s="50" t="n">
        <v>413938.204389192</v>
      </c>
      <c r="E984" s="50" t="n">
        <v>0</v>
      </c>
      <c r="F984" s="50" t="n">
        <v>-42148.52</v>
      </c>
      <c r="G984" s="50" t="n">
        <v>-34858.95</v>
      </c>
      <c r="H984" s="50" t="n">
        <v>0</v>
      </c>
      <c r="I984" s="50" t="n">
        <v>0</v>
      </c>
      <c r="J984" s="50" t="n">
        <v>0</v>
      </c>
      <c r="K984" s="50" t="n">
        <v>0</v>
      </c>
      <c r="L984" s="50" t="n">
        <v>0</v>
      </c>
      <c r="M984" s="50" t="n">
        <v>0</v>
      </c>
      <c r="N984" s="50" t="n">
        <v>-77007.47</v>
      </c>
      <c r="O984" s="50" t="n">
        <v>0</v>
      </c>
      <c r="P984" s="50" t="n">
        <v>0</v>
      </c>
      <c r="Q984" s="51" t="n">
        <v>-77007.47</v>
      </c>
    </row>
    <row r="985" customFormat="false" ht="12.75" hidden="false" customHeight="false" outlineLevel="0" collapsed="false">
      <c r="B985" s="85"/>
      <c r="C985" s="13" t="n">
        <v>984</v>
      </c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1"/>
    </row>
    <row r="986" customFormat="false" ht="12.75" hidden="false" customHeight="false" outlineLevel="0" collapsed="false">
      <c r="B986" s="85" t="s">
        <v>83</v>
      </c>
      <c r="C986" s="13" t="n">
        <v>985</v>
      </c>
      <c r="D986" s="50" t="s">
        <v>4</v>
      </c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1"/>
    </row>
    <row r="987" customFormat="false" ht="12.75" hidden="false" customHeight="false" outlineLevel="0" collapsed="false">
      <c r="B987" s="85" t="s">
        <v>22</v>
      </c>
      <c r="C987" s="13" t="n">
        <v>986</v>
      </c>
      <c r="D987" s="50" t="n">
        <v>936579.534499159</v>
      </c>
      <c r="E987" s="50" t="n">
        <v>0</v>
      </c>
      <c r="F987" s="50" t="n">
        <v>-0.98168046557523</v>
      </c>
      <c r="G987" s="50" t="n">
        <v>-143.423440454397</v>
      </c>
      <c r="H987" s="50" t="n">
        <v>23.0432443124169</v>
      </c>
      <c r="I987" s="50" t="n">
        <v>122.579795166669</v>
      </c>
      <c r="J987" s="50" t="n">
        <v>83.5649850799815</v>
      </c>
      <c r="K987" s="50" t="n">
        <v>143.802558821293</v>
      </c>
      <c r="L987" s="50" t="n">
        <v>113.81917580569</v>
      </c>
      <c r="M987" s="50" t="n">
        <v>146.32454351531</v>
      </c>
      <c r="N987" s="50" t="n">
        <v>488.729181781388</v>
      </c>
      <c r="O987" s="50" t="n">
        <v>-486.085995761812</v>
      </c>
      <c r="P987" s="50" t="n">
        <v>-2199.52734753646</v>
      </c>
      <c r="Q987" s="51" t="n">
        <v>-2196.88416151689</v>
      </c>
    </row>
    <row r="988" customFormat="false" ht="12.75" hidden="false" customHeight="false" outlineLevel="0" collapsed="false">
      <c r="B988" s="85" t="s">
        <v>27</v>
      </c>
      <c r="C988" s="13" t="n">
        <v>987</v>
      </c>
      <c r="D988" s="50" t="n">
        <v>1120596.21455807</v>
      </c>
      <c r="E988" s="50" t="n">
        <v>0</v>
      </c>
      <c r="F988" s="50" t="n">
        <v>0</v>
      </c>
      <c r="G988" s="50" t="n">
        <v>-47.734971</v>
      </c>
      <c r="H988" s="50" t="n">
        <v>-13.908734</v>
      </c>
      <c r="I988" s="50" t="n">
        <v>-17.846964</v>
      </c>
      <c r="J988" s="50" t="n">
        <v>-7.517231</v>
      </c>
      <c r="K988" s="50" t="n">
        <v>-13.9449</v>
      </c>
      <c r="L988" s="50" t="n">
        <v>-15.2017</v>
      </c>
      <c r="M988" s="50" t="n">
        <v>-39.228437</v>
      </c>
      <c r="N988" s="50" t="n">
        <v>-155.382937</v>
      </c>
      <c r="O988" s="50" t="n">
        <v>-818.449475</v>
      </c>
      <c r="P988" s="50" t="n">
        <v>-172.57808</v>
      </c>
      <c r="Q988" s="51" t="n">
        <v>-1146.410492</v>
      </c>
    </row>
    <row r="989" customFormat="false" ht="12.75" hidden="false" customHeight="false" outlineLevel="0" collapsed="false">
      <c r="B989" s="85" t="s">
        <v>77</v>
      </c>
      <c r="C989" s="13" t="n">
        <v>988</v>
      </c>
      <c r="D989" s="50" t="n">
        <v>223330.03856371</v>
      </c>
      <c r="E989" s="50" t="n">
        <v>0</v>
      </c>
      <c r="F989" s="50" t="n">
        <v>10.4513378302147</v>
      </c>
      <c r="G989" s="50" t="n">
        <v>33.6121029355603</v>
      </c>
      <c r="H989" s="50" t="n">
        <v>-39.0225702441741</v>
      </c>
      <c r="I989" s="50" t="n">
        <v>-74.2098566644202</v>
      </c>
      <c r="J989" s="50" t="n">
        <v>-12.0539460265869</v>
      </c>
      <c r="K989" s="50" t="n">
        <v>54.8589561467268</v>
      </c>
      <c r="L989" s="50" t="n">
        <v>-60.3802119662738</v>
      </c>
      <c r="M989" s="50" t="n">
        <v>-161.219451588612</v>
      </c>
      <c r="N989" s="50" t="n">
        <v>-247.963639577565</v>
      </c>
      <c r="O989" s="50" t="n">
        <v>303.383910033844</v>
      </c>
      <c r="P989" s="50" t="n">
        <v>-174.746710250509</v>
      </c>
      <c r="Q989" s="51" t="n">
        <v>-119.326439794231</v>
      </c>
    </row>
    <row r="990" customFormat="false" ht="12.75" hidden="false" customHeight="false" outlineLevel="0" collapsed="false">
      <c r="B990" s="85" t="s">
        <v>66</v>
      </c>
      <c r="C990" s="13" t="n">
        <v>989</v>
      </c>
      <c r="D990" s="50" t="n">
        <v>1131794.56364288</v>
      </c>
      <c r="E990" s="50" t="n">
        <v>0</v>
      </c>
      <c r="F990" s="50" t="n">
        <v>0</v>
      </c>
      <c r="G990" s="50" t="n">
        <v>-67.264962</v>
      </c>
      <c r="H990" s="50" t="n">
        <v>-165.201048</v>
      </c>
      <c r="I990" s="50" t="n">
        <v>-151.873315</v>
      </c>
      <c r="J990" s="50" t="n">
        <v>-49.083233</v>
      </c>
      <c r="K990" s="50" t="n">
        <v>59.424412</v>
      </c>
      <c r="L990" s="50" t="n">
        <v>-123.264978</v>
      </c>
      <c r="M990" s="50" t="n">
        <v>63.804362</v>
      </c>
      <c r="N990" s="50" t="n">
        <v>-433.458762</v>
      </c>
      <c r="O990" s="50" t="n">
        <v>78.948033</v>
      </c>
      <c r="P990" s="50" t="n">
        <v>0</v>
      </c>
      <c r="Q990" s="51" t="n">
        <v>-354.510729</v>
      </c>
    </row>
    <row r="991" customFormat="false" ht="12.75" hidden="false" customHeight="false" outlineLevel="0" collapsed="false">
      <c r="B991" s="85" t="s">
        <v>45</v>
      </c>
      <c r="C991" s="13" t="n">
        <v>990</v>
      </c>
      <c r="D991" s="50" t="n">
        <v>1241126.84888278</v>
      </c>
      <c r="E991" s="50" t="n">
        <v>0</v>
      </c>
      <c r="F991" s="50" t="n">
        <v>0</v>
      </c>
      <c r="G991" s="50" t="n">
        <v>-366.209285</v>
      </c>
      <c r="H991" s="50" t="n">
        <v>4.965534</v>
      </c>
      <c r="I991" s="50" t="n">
        <v>1.483085</v>
      </c>
      <c r="J991" s="50" t="n">
        <v>4.921779</v>
      </c>
      <c r="K991" s="50" t="n">
        <v>9.78054</v>
      </c>
      <c r="L991" s="50" t="n">
        <v>4.85848</v>
      </c>
      <c r="M991" s="50" t="n">
        <v>29.11367</v>
      </c>
      <c r="N991" s="50" t="n">
        <v>-311.086197</v>
      </c>
      <c r="O991" s="50" t="n">
        <v>49.125147</v>
      </c>
      <c r="P991" s="50" t="n">
        <v>0</v>
      </c>
      <c r="Q991" s="51" t="n">
        <v>-261.96105</v>
      </c>
    </row>
    <row r="992" customFormat="false" ht="12.75" hidden="false" customHeight="false" outlineLevel="0" collapsed="false">
      <c r="B992" s="85" t="s">
        <v>52</v>
      </c>
      <c r="C992" s="13" t="n">
        <v>991</v>
      </c>
      <c r="D992" s="50" t="n">
        <v>0</v>
      </c>
      <c r="E992" s="50" t="n">
        <v>0</v>
      </c>
      <c r="F992" s="50" t="n">
        <v>0</v>
      </c>
      <c r="G992" s="50" t="n">
        <v>0</v>
      </c>
      <c r="H992" s="50" t="n">
        <v>0</v>
      </c>
      <c r="I992" s="50" t="n">
        <v>0</v>
      </c>
      <c r="J992" s="50" t="n">
        <v>0</v>
      </c>
      <c r="K992" s="50" t="n">
        <v>0</v>
      </c>
      <c r="L992" s="50" t="n">
        <v>0</v>
      </c>
      <c r="M992" s="50" t="n">
        <v>0</v>
      </c>
      <c r="N992" s="50" t="n">
        <v>0</v>
      </c>
      <c r="O992" s="50" t="n">
        <v>0</v>
      </c>
      <c r="P992" s="50" t="n">
        <v>0</v>
      </c>
      <c r="Q992" s="51" t="n">
        <v>0</v>
      </c>
    </row>
    <row r="993" customFormat="false" ht="12.75" hidden="false" customHeight="false" outlineLevel="0" collapsed="false">
      <c r="B993" s="85" t="s">
        <v>80</v>
      </c>
      <c r="C993" s="13" t="n">
        <v>992</v>
      </c>
      <c r="D993" s="50" t="n">
        <v>352715.745263244</v>
      </c>
      <c r="E993" s="50" t="n">
        <v>0</v>
      </c>
      <c r="F993" s="50" t="n">
        <v>0</v>
      </c>
      <c r="G993" s="50" t="n">
        <v>30.933209</v>
      </c>
      <c r="H993" s="50" t="n">
        <v>0</v>
      </c>
      <c r="I993" s="50" t="n">
        <v>0</v>
      </c>
      <c r="J993" s="50" t="n">
        <v>0</v>
      </c>
      <c r="K993" s="50" t="n">
        <v>0</v>
      </c>
      <c r="L993" s="50" t="n">
        <v>0</v>
      </c>
      <c r="M993" s="50" t="n">
        <v>0</v>
      </c>
      <c r="N993" s="50" t="n">
        <v>30.933209</v>
      </c>
      <c r="O993" s="50" t="n">
        <v>0</v>
      </c>
      <c r="P993" s="50" t="n">
        <v>0</v>
      </c>
      <c r="Q993" s="51" t="n">
        <v>30.933209</v>
      </c>
    </row>
    <row r="994" customFormat="false" ht="12.75" hidden="false" customHeight="false" outlineLevel="0" collapsed="false">
      <c r="B994" s="85" t="s">
        <v>49</v>
      </c>
      <c r="C994" s="13" t="n">
        <v>993</v>
      </c>
      <c r="D994" s="50" t="n">
        <v>7.49652022107869E-005</v>
      </c>
      <c r="E994" s="50" t="n">
        <v>0</v>
      </c>
      <c r="F994" s="50" t="n">
        <v>0</v>
      </c>
      <c r="G994" s="50" t="n">
        <v>0</v>
      </c>
      <c r="H994" s="50" t="n">
        <v>0</v>
      </c>
      <c r="I994" s="50" t="n">
        <v>0</v>
      </c>
      <c r="J994" s="50" t="n">
        <v>0</v>
      </c>
      <c r="K994" s="50" t="n">
        <v>0</v>
      </c>
      <c r="L994" s="50" t="n">
        <v>0</v>
      </c>
      <c r="M994" s="50" t="n">
        <v>0</v>
      </c>
      <c r="N994" s="50" t="n">
        <v>0</v>
      </c>
      <c r="O994" s="50" t="n">
        <v>0</v>
      </c>
      <c r="P994" s="50" t="n">
        <v>0</v>
      </c>
      <c r="Q994" s="51" t="n">
        <v>0</v>
      </c>
    </row>
    <row r="995" customFormat="false" ht="12.75" hidden="false" customHeight="false" outlineLevel="0" collapsed="false">
      <c r="B995" s="85" t="s">
        <v>34</v>
      </c>
      <c r="C995" s="13" t="n">
        <v>994</v>
      </c>
      <c r="D995" s="50" t="n">
        <v>0</v>
      </c>
      <c r="E995" s="50" t="n">
        <v>0</v>
      </c>
      <c r="F995" s="50" t="n">
        <v>0</v>
      </c>
      <c r="G995" s="50" t="n">
        <v>0</v>
      </c>
      <c r="H995" s="50" t="n">
        <v>0</v>
      </c>
      <c r="I995" s="50" t="n">
        <v>0</v>
      </c>
      <c r="J995" s="50" t="n">
        <v>0</v>
      </c>
      <c r="K995" s="50" t="n">
        <v>0</v>
      </c>
      <c r="L995" s="50" t="n">
        <v>0</v>
      </c>
      <c r="M995" s="50" t="n">
        <v>0</v>
      </c>
      <c r="N995" s="50" t="n">
        <v>0</v>
      </c>
      <c r="O995" s="50" t="n">
        <v>0</v>
      </c>
      <c r="P995" s="50" t="n">
        <v>0</v>
      </c>
      <c r="Q995" s="51" t="n">
        <v>0</v>
      </c>
    </row>
    <row r="996" customFormat="false" ht="12.75" hidden="false" customHeight="false" outlineLevel="0" collapsed="false">
      <c r="B996" s="85" t="s">
        <v>69</v>
      </c>
      <c r="C996" s="13" t="n">
        <v>995</v>
      </c>
      <c r="D996" s="50" t="n">
        <v>3.74826011053934E-005</v>
      </c>
      <c r="E996" s="50" t="n">
        <v>0</v>
      </c>
      <c r="F996" s="50" t="n">
        <v>0</v>
      </c>
      <c r="G996" s="50" t="n">
        <v>0</v>
      </c>
      <c r="H996" s="50" t="n">
        <v>0</v>
      </c>
      <c r="I996" s="50" t="n">
        <v>0</v>
      </c>
      <c r="J996" s="50" t="n">
        <v>0</v>
      </c>
      <c r="K996" s="50" t="n">
        <v>0</v>
      </c>
      <c r="L996" s="50" t="n">
        <v>0</v>
      </c>
      <c r="M996" s="50" t="n">
        <v>0</v>
      </c>
      <c r="N996" s="50" t="n">
        <v>0</v>
      </c>
      <c r="O996" s="50" t="n">
        <v>0</v>
      </c>
      <c r="P996" s="50" t="n">
        <v>0</v>
      </c>
      <c r="Q996" s="51" t="n">
        <v>0</v>
      </c>
    </row>
    <row r="997" customFormat="false" ht="12.75" hidden="false" customHeight="false" outlineLevel="0" collapsed="false">
      <c r="B997" s="85" t="s">
        <v>72</v>
      </c>
      <c r="C997" s="13" t="n">
        <v>996</v>
      </c>
      <c r="D997" s="50" t="n">
        <v>115945.714638568</v>
      </c>
      <c r="E997" s="50" t="n">
        <v>0</v>
      </c>
      <c r="F997" s="50" t="n">
        <v>0</v>
      </c>
      <c r="G997" s="50" t="n">
        <v>-30.933209</v>
      </c>
      <c r="H997" s="50" t="n">
        <v>0</v>
      </c>
      <c r="I997" s="50" t="n">
        <v>0</v>
      </c>
      <c r="J997" s="50" t="n">
        <v>0</v>
      </c>
      <c r="K997" s="50" t="n">
        <v>0</v>
      </c>
      <c r="L997" s="50" t="n">
        <v>0</v>
      </c>
      <c r="M997" s="50" t="n">
        <v>0</v>
      </c>
      <c r="N997" s="50" t="n">
        <v>-30.933209</v>
      </c>
      <c r="O997" s="50" t="n">
        <v>0</v>
      </c>
      <c r="P997" s="50" t="n">
        <v>0</v>
      </c>
      <c r="Q997" s="51" t="n">
        <v>-30.933209</v>
      </c>
    </row>
    <row r="998" customFormat="false" ht="12.75" hidden="false" customHeight="false" outlineLevel="0" collapsed="false">
      <c r="B998" s="85" t="s">
        <v>31</v>
      </c>
      <c r="C998" s="13" t="n">
        <v>997</v>
      </c>
      <c r="D998" s="50" t="n">
        <v>0</v>
      </c>
      <c r="E998" s="50" t="n">
        <v>0</v>
      </c>
      <c r="F998" s="50" t="n">
        <v>0</v>
      </c>
      <c r="G998" s="50" t="n">
        <v>0</v>
      </c>
      <c r="H998" s="50" t="n">
        <v>0</v>
      </c>
      <c r="I998" s="50" t="n">
        <v>0</v>
      </c>
      <c r="J998" s="50" t="n">
        <v>0</v>
      </c>
      <c r="K998" s="50" t="n">
        <v>0</v>
      </c>
      <c r="L998" s="50" t="n">
        <v>0</v>
      </c>
      <c r="M998" s="50" t="n">
        <v>0</v>
      </c>
      <c r="N998" s="50" t="n">
        <v>0</v>
      </c>
      <c r="O998" s="50" t="n">
        <v>0</v>
      </c>
      <c r="P998" s="50" t="n">
        <v>0</v>
      </c>
      <c r="Q998" s="51" t="n">
        <v>0</v>
      </c>
    </row>
    <row r="999" customFormat="false" ht="12.75" hidden="false" customHeight="false" outlineLevel="0" collapsed="false">
      <c r="B999" s="85" t="s">
        <v>37</v>
      </c>
      <c r="C999" s="13" t="n">
        <v>998</v>
      </c>
      <c r="D999" s="50" t="n">
        <v>231891.429395135</v>
      </c>
      <c r="E999" s="50" t="n">
        <v>0</v>
      </c>
      <c r="F999" s="50" t="n">
        <v>0</v>
      </c>
      <c r="G999" s="50" t="n">
        <v>-61.866419</v>
      </c>
      <c r="H999" s="50" t="n">
        <v>0</v>
      </c>
      <c r="I999" s="50" t="n">
        <v>0</v>
      </c>
      <c r="J999" s="50" t="n">
        <v>0</v>
      </c>
      <c r="K999" s="50" t="n">
        <v>0</v>
      </c>
      <c r="L999" s="50" t="n">
        <v>0</v>
      </c>
      <c r="M999" s="50" t="n">
        <v>0</v>
      </c>
      <c r="N999" s="50" t="n">
        <v>-61.866419</v>
      </c>
      <c r="O999" s="50" t="n">
        <v>0</v>
      </c>
      <c r="P999" s="50" t="n">
        <v>0</v>
      </c>
      <c r="Q999" s="51" t="n">
        <v>-61.866419</v>
      </c>
    </row>
    <row r="1000" customFormat="false" ht="12.75" hidden="false" customHeight="false" outlineLevel="0" collapsed="false">
      <c r="B1000" s="85" t="n">
        <v>0</v>
      </c>
      <c r="C1000" s="13" t="n">
        <v>999</v>
      </c>
      <c r="D1000" s="50" t="n">
        <v>0</v>
      </c>
      <c r="E1000" s="50" t="n">
        <v>0</v>
      </c>
      <c r="F1000" s="50" t="n">
        <v>0</v>
      </c>
      <c r="G1000" s="50" t="n">
        <v>0</v>
      </c>
      <c r="H1000" s="50" t="n">
        <v>0</v>
      </c>
      <c r="I1000" s="50" t="n">
        <v>0</v>
      </c>
      <c r="J1000" s="50" t="n">
        <v>0</v>
      </c>
      <c r="K1000" s="50" t="n">
        <v>0</v>
      </c>
      <c r="L1000" s="50" t="n">
        <v>0</v>
      </c>
      <c r="M1000" s="50" t="n">
        <v>0</v>
      </c>
      <c r="N1000" s="50" t="n">
        <v>0</v>
      </c>
      <c r="O1000" s="50" t="n">
        <v>0</v>
      </c>
      <c r="P1000" s="50" t="n">
        <v>0</v>
      </c>
      <c r="Q1000" s="51" t="n">
        <v>0</v>
      </c>
    </row>
    <row r="1001" customFormat="false" ht="12.75" hidden="false" customHeight="false" outlineLevel="0" collapsed="false">
      <c r="B1001" s="87" t="n">
        <v>0</v>
      </c>
      <c r="C1001" s="64" t="n">
        <v>1000</v>
      </c>
      <c r="D1001" s="54" t="n">
        <v>0</v>
      </c>
      <c r="E1001" s="54" t="n">
        <v>0</v>
      </c>
      <c r="F1001" s="54" t="n">
        <v>0</v>
      </c>
      <c r="G1001" s="54" t="n">
        <v>0</v>
      </c>
      <c r="H1001" s="54" t="n">
        <v>0</v>
      </c>
      <c r="I1001" s="54" t="n">
        <v>0</v>
      </c>
      <c r="J1001" s="54" t="n">
        <v>0</v>
      </c>
      <c r="K1001" s="54" t="n">
        <v>0</v>
      </c>
      <c r="L1001" s="54" t="n">
        <v>0</v>
      </c>
      <c r="M1001" s="54" t="n">
        <v>0</v>
      </c>
      <c r="N1001" s="54" t="n">
        <v>0</v>
      </c>
      <c r="O1001" s="54" t="n">
        <v>0</v>
      </c>
      <c r="P1001" s="54" t="n">
        <v>0</v>
      </c>
      <c r="Q1001" s="55" t="n">
        <v>0</v>
      </c>
    </row>
    <row r="1002" customFormat="false" ht="12.75" hidden="false" customHeight="false" outlineLevel="0" collapsed="false">
      <c r="A1002" s="0" t="n">
        <v>26</v>
      </c>
      <c r="B1002" s="57" t="n">
        <v>36938</v>
      </c>
      <c r="C1002" s="58" t="n">
        <v>1001</v>
      </c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83"/>
    </row>
    <row r="1003" customFormat="false" ht="12.75" hidden="false" customHeight="false" outlineLevel="0" collapsed="false">
      <c r="B1003" s="61"/>
      <c r="C1003" s="13" t="n">
        <v>1002</v>
      </c>
      <c r="D1003" s="13"/>
      <c r="E1003" s="21" t="s">
        <v>5</v>
      </c>
      <c r="F1003" s="21" t="s">
        <v>6</v>
      </c>
      <c r="G1003" s="21" t="s">
        <v>7</v>
      </c>
      <c r="H1003" s="21" t="s">
        <v>8</v>
      </c>
      <c r="I1003" s="21" t="s">
        <v>9</v>
      </c>
      <c r="J1003" s="21" t="s">
        <v>10</v>
      </c>
      <c r="K1003" s="21" t="s">
        <v>11</v>
      </c>
      <c r="L1003" s="21" t="s">
        <v>12</v>
      </c>
      <c r="M1003" s="21" t="s">
        <v>13</v>
      </c>
      <c r="N1003" s="21" t="s">
        <v>14</v>
      </c>
      <c r="O1003" s="21" t="n">
        <v>2002</v>
      </c>
      <c r="P1003" s="21" t="s">
        <v>15</v>
      </c>
      <c r="Q1003" s="84" t="s">
        <v>16</v>
      </c>
    </row>
    <row r="1004" customFormat="false" ht="12.75" hidden="false" customHeight="false" outlineLevel="0" collapsed="false">
      <c r="B1004" s="85" t="s">
        <v>107</v>
      </c>
      <c r="C1004" s="13" t="n">
        <v>1003</v>
      </c>
      <c r="D1004" s="13" t="s">
        <v>4</v>
      </c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86"/>
    </row>
    <row r="1005" customFormat="false" ht="12.75" hidden="false" customHeight="false" outlineLevel="0" collapsed="false">
      <c r="B1005" s="85" t="s">
        <v>19</v>
      </c>
      <c r="C1005" s="13" t="n">
        <v>1004</v>
      </c>
      <c r="D1005" s="50" t="n">
        <v>23435299.4492184</v>
      </c>
      <c r="E1005" s="50" t="n">
        <v>0</v>
      </c>
      <c r="F1005" s="50" t="n">
        <v>-19209.71</v>
      </c>
      <c r="G1005" s="50" t="n">
        <v>1039129.25</v>
      </c>
      <c r="H1005" s="50" t="n">
        <v>868716.84</v>
      </c>
      <c r="I1005" s="50" t="n">
        <v>-198865.87</v>
      </c>
      <c r="J1005" s="50" t="n">
        <v>781937.85</v>
      </c>
      <c r="K1005" s="50" t="n">
        <v>263896.84</v>
      </c>
      <c r="L1005" s="50" t="n">
        <v>313228.76</v>
      </c>
      <c r="M1005" s="50" t="n">
        <v>7486972.73</v>
      </c>
      <c r="N1005" s="50" t="n">
        <v>10535806.69</v>
      </c>
      <c r="O1005" s="50" t="n">
        <v>3434938.89</v>
      </c>
      <c r="P1005" s="50" t="n">
        <v>1859861.76</v>
      </c>
      <c r="Q1005" s="51" t="n">
        <v>15830607.34</v>
      </c>
    </row>
    <row r="1006" customFormat="false" ht="12.75" hidden="false" customHeight="false" outlineLevel="0" collapsed="false">
      <c r="B1006" s="85" t="s">
        <v>20</v>
      </c>
      <c r="C1006" s="13" t="n">
        <v>1005</v>
      </c>
      <c r="D1006" s="50" t="n">
        <v>6306215.70079651</v>
      </c>
      <c r="E1006" s="50" t="n">
        <v>0</v>
      </c>
      <c r="F1006" s="50" t="n">
        <v>59645.81</v>
      </c>
      <c r="G1006" s="50" t="n">
        <v>146513.62</v>
      </c>
      <c r="H1006" s="50" t="n">
        <v>126908.71</v>
      </c>
      <c r="I1006" s="50" t="n">
        <v>39613.05</v>
      </c>
      <c r="J1006" s="50" t="n">
        <v>133313.09</v>
      </c>
      <c r="K1006" s="50" t="n">
        <v>71186.24</v>
      </c>
      <c r="L1006" s="50" t="n">
        <v>97177.07</v>
      </c>
      <c r="M1006" s="50" t="n">
        <v>1303135.81</v>
      </c>
      <c r="N1006" s="50" t="n">
        <v>1977493.4</v>
      </c>
      <c r="O1006" s="50" t="n">
        <v>729411.61</v>
      </c>
      <c r="P1006" s="50" t="n">
        <v>823434.89</v>
      </c>
      <c r="Q1006" s="51" t="n">
        <v>3530339.9</v>
      </c>
    </row>
    <row r="1007" customFormat="false" ht="12.75" hidden="false" customHeight="false" outlineLevel="0" collapsed="false">
      <c r="B1007" s="85" t="s">
        <v>108</v>
      </c>
      <c r="C1007" s="13" t="n">
        <v>1006</v>
      </c>
      <c r="D1007" s="50" t="n">
        <v>0</v>
      </c>
      <c r="E1007" s="50" t="n">
        <v>0</v>
      </c>
      <c r="F1007" s="50" t="n">
        <v>0</v>
      </c>
      <c r="G1007" s="50" t="n">
        <v>0</v>
      </c>
      <c r="H1007" s="50" t="n">
        <v>0</v>
      </c>
      <c r="I1007" s="50" t="n">
        <v>0</v>
      </c>
      <c r="J1007" s="50" t="n">
        <v>0</v>
      </c>
      <c r="K1007" s="50" t="n">
        <v>0</v>
      </c>
      <c r="L1007" s="50" t="n">
        <v>0</v>
      </c>
      <c r="M1007" s="50" t="n">
        <v>0</v>
      </c>
      <c r="N1007" s="50" t="n">
        <v>0</v>
      </c>
      <c r="O1007" s="50" t="n">
        <v>0</v>
      </c>
      <c r="P1007" s="50" t="n">
        <v>0</v>
      </c>
      <c r="Q1007" s="51" t="n">
        <v>0</v>
      </c>
    </row>
    <row r="1008" customFormat="false" ht="12.75" hidden="false" customHeight="false" outlineLevel="0" collapsed="false">
      <c r="B1008" s="85" t="s">
        <v>25</v>
      </c>
      <c r="C1008" s="13" t="n">
        <v>1007</v>
      </c>
      <c r="D1008" s="50" t="n">
        <v>6846467.53584812</v>
      </c>
      <c r="E1008" s="50" t="n">
        <v>0</v>
      </c>
      <c r="F1008" s="50" t="n">
        <v>84315.72</v>
      </c>
      <c r="G1008" s="50" t="n">
        <v>479355.41</v>
      </c>
      <c r="H1008" s="50" t="n">
        <v>213115.14</v>
      </c>
      <c r="I1008" s="50" t="n">
        <v>-128107.18</v>
      </c>
      <c r="J1008" s="50" t="n">
        <v>282186.25</v>
      </c>
      <c r="K1008" s="50" t="n">
        <v>-65883.34</v>
      </c>
      <c r="L1008" s="50" t="n">
        <v>183830.54</v>
      </c>
      <c r="M1008" s="50" t="n">
        <v>2563729.64</v>
      </c>
      <c r="N1008" s="50" t="n">
        <v>3612542.18</v>
      </c>
      <c r="O1008" s="50" t="n">
        <v>120136.59</v>
      </c>
      <c r="P1008" s="50" t="n">
        <v>802546.48</v>
      </c>
      <c r="Q1008" s="51" t="n">
        <v>4535225.25</v>
      </c>
    </row>
    <row r="1009" customFormat="false" ht="12.75" hidden="false" customHeight="false" outlineLevel="0" collapsed="false">
      <c r="B1009" s="85" t="s">
        <v>29</v>
      </c>
      <c r="C1009" s="13" t="n">
        <v>1008</v>
      </c>
      <c r="D1009" s="50" t="n">
        <v>517823.646503815</v>
      </c>
      <c r="E1009" s="50" t="n">
        <v>0</v>
      </c>
      <c r="F1009" s="50" t="n">
        <v>1617.59</v>
      </c>
      <c r="G1009" s="50" t="n">
        <v>17214.38</v>
      </c>
      <c r="H1009" s="50" t="n">
        <v>-16568.19</v>
      </c>
      <c r="I1009" s="50" t="n">
        <v>0</v>
      </c>
      <c r="J1009" s="50" t="n">
        <v>32859.8</v>
      </c>
      <c r="K1009" s="50" t="n">
        <v>0</v>
      </c>
      <c r="L1009" s="50" t="n">
        <v>-29359.52</v>
      </c>
      <c r="M1009" s="50" t="n">
        <v>0</v>
      </c>
      <c r="N1009" s="50" t="n">
        <v>5764.06</v>
      </c>
      <c r="O1009" s="50" t="n">
        <v>0</v>
      </c>
      <c r="P1009" s="50" t="n">
        <v>0</v>
      </c>
      <c r="Q1009" s="51" t="n">
        <v>5764.06</v>
      </c>
    </row>
    <row r="1010" customFormat="false" ht="12.75" hidden="false" customHeight="false" outlineLevel="0" collapsed="false">
      <c r="B1010" s="85" t="s">
        <v>32</v>
      </c>
      <c r="C1010" s="13" t="n">
        <v>1009</v>
      </c>
      <c r="D1010" s="50" t="n">
        <v>456702.098860735</v>
      </c>
      <c r="E1010" s="50" t="n">
        <v>0</v>
      </c>
      <c r="F1010" s="50" t="n">
        <v>-33335.55</v>
      </c>
      <c r="G1010" s="50" t="n">
        <v>43580.14</v>
      </c>
      <c r="H1010" s="50" t="n">
        <v>-8284.09</v>
      </c>
      <c r="I1010" s="50" t="n">
        <v>0</v>
      </c>
      <c r="J1010" s="50" t="n">
        <v>0</v>
      </c>
      <c r="K1010" s="50" t="n">
        <v>0</v>
      </c>
      <c r="L1010" s="50" t="n">
        <v>0</v>
      </c>
      <c r="M1010" s="50" t="n">
        <v>0</v>
      </c>
      <c r="N1010" s="50" t="n">
        <v>1960.5</v>
      </c>
      <c r="O1010" s="50" t="n">
        <v>0</v>
      </c>
      <c r="P1010" s="50" t="n">
        <v>0</v>
      </c>
      <c r="Q1010" s="51" t="n">
        <v>1960.5</v>
      </c>
    </row>
    <row r="1011" customFormat="false" ht="12.75" hidden="false" customHeight="false" outlineLevel="0" collapsed="false">
      <c r="B1011" s="85" t="s">
        <v>35</v>
      </c>
      <c r="C1011" s="13" t="n">
        <v>1010</v>
      </c>
      <c r="D1011" s="50" t="n">
        <v>305280.427538859</v>
      </c>
      <c r="E1011" s="50" t="n">
        <v>0</v>
      </c>
      <c r="F1011" s="50" t="n">
        <v>-15959.63</v>
      </c>
      <c r="G1011" s="50" t="n">
        <v>36.28</v>
      </c>
      <c r="H1011" s="50" t="n">
        <v>49704.56</v>
      </c>
      <c r="I1011" s="50" t="n">
        <v>0</v>
      </c>
      <c r="J1011" s="50" t="n">
        <v>0</v>
      </c>
      <c r="K1011" s="50" t="n">
        <v>0</v>
      </c>
      <c r="L1011" s="50" t="n">
        <v>0</v>
      </c>
      <c r="M1011" s="50" t="n">
        <v>0</v>
      </c>
      <c r="N1011" s="50" t="n">
        <v>33781.21</v>
      </c>
      <c r="O1011" s="50" t="n">
        <v>0</v>
      </c>
      <c r="P1011" s="50" t="n">
        <v>0</v>
      </c>
      <c r="Q1011" s="51" t="n">
        <v>33781.21</v>
      </c>
    </row>
    <row r="1012" customFormat="false" ht="12.75" hidden="false" customHeight="false" outlineLevel="0" collapsed="false">
      <c r="B1012" s="85" t="s">
        <v>38</v>
      </c>
      <c r="C1012" s="13" t="n">
        <v>1011</v>
      </c>
      <c r="D1012" s="50" t="n">
        <v>0</v>
      </c>
      <c r="E1012" s="50" t="n">
        <v>0</v>
      </c>
      <c r="F1012" s="50" t="n">
        <v>-6368.58</v>
      </c>
      <c r="G1012" s="50" t="n">
        <v>0</v>
      </c>
      <c r="H1012" s="50" t="n">
        <v>0</v>
      </c>
      <c r="I1012" s="50" t="n">
        <v>0</v>
      </c>
      <c r="J1012" s="50" t="n">
        <v>0</v>
      </c>
      <c r="K1012" s="50" t="n">
        <v>0</v>
      </c>
      <c r="L1012" s="50" t="n">
        <v>0</v>
      </c>
      <c r="M1012" s="50" t="n">
        <v>0</v>
      </c>
      <c r="N1012" s="50" t="n">
        <v>-6368.58</v>
      </c>
      <c r="O1012" s="50" t="n">
        <v>0</v>
      </c>
      <c r="P1012" s="50" t="n">
        <v>0</v>
      </c>
      <c r="Q1012" s="51" t="n">
        <v>-6368.58</v>
      </c>
    </row>
    <row r="1013" customFormat="false" ht="12.75" hidden="false" customHeight="false" outlineLevel="0" collapsed="false">
      <c r="B1013" s="85" t="s">
        <v>43</v>
      </c>
      <c r="C1013" s="13" t="n">
        <v>1012</v>
      </c>
      <c r="D1013" s="50" t="n">
        <v>3306791.7870113</v>
      </c>
      <c r="E1013" s="50" t="n">
        <v>0</v>
      </c>
      <c r="F1013" s="50" t="n">
        <v>-34196.34</v>
      </c>
      <c r="G1013" s="50" t="n">
        <v>27954.29</v>
      </c>
      <c r="H1013" s="50" t="n">
        <v>464757.2</v>
      </c>
      <c r="I1013" s="50" t="n">
        <v>-351136.48</v>
      </c>
      <c r="J1013" s="50" t="n">
        <v>119122.6</v>
      </c>
      <c r="K1013" s="50" t="n">
        <v>-151953.98</v>
      </c>
      <c r="L1013" s="50" t="n">
        <v>-4237.9</v>
      </c>
      <c r="M1013" s="50" t="n">
        <v>1205357.06</v>
      </c>
      <c r="N1013" s="50" t="n">
        <v>1275666.45</v>
      </c>
      <c r="O1013" s="50" t="n">
        <v>404630.12</v>
      </c>
      <c r="P1013" s="50" t="n">
        <v>-2050058.25</v>
      </c>
      <c r="Q1013" s="51" t="n">
        <v>-369761.68</v>
      </c>
    </row>
    <row r="1014" customFormat="false" ht="12.75" hidden="false" customHeight="false" outlineLevel="0" collapsed="false">
      <c r="B1014" s="85" t="s">
        <v>47</v>
      </c>
      <c r="C1014" s="13" t="n">
        <v>1013</v>
      </c>
      <c r="D1014" s="50" t="n">
        <v>2379738.94384479</v>
      </c>
      <c r="E1014" s="50" t="n">
        <v>0</v>
      </c>
      <c r="F1014" s="50" t="n">
        <v>6381.31</v>
      </c>
      <c r="G1014" s="50" t="n">
        <v>453233.48</v>
      </c>
      <c r="H1014" s="50" t="n">
        <v>-52811.09</v>
      </c>
      <c r="I1014" s="50" t="n">
        <v>-138266.46</v>
      </c>
      <c r="J1014" s="50" t="n">
        <v>90427.2</v>
      </c>
      <c r="K1014" s="50" t="n">
        <v>19319.26</v>
      </c>
      <c r="L1014" s="50" t="n">
        <v>-15597.24</v>
      </c>
      <c r="M1014" s="50" t="n">
        <v>245214.86</v>
      </c>
      <c r="N1014" s="50" t="n">
        <v>607901.32</v>
      </c>
      <c r="O1014" s="50" t="n">
        <v>126717.08</v>
      </c>
      <c r="P1014" s="50" t="n">
        <v>292362</v>
      </c>
      <c r="Q1014" s="51" t="n">
        <v>1026980.4</v>
      </c>
    </row>
    <row r="1015" customFormat="false" ht="12.75" hidden="false" customHeight="false" outlineLevel="0" collapsed="false">
      <c r="B1015" s="85" t="s">
        <v>50</v>
      </c>
      <c r="C1015" s="13" t="n">
        <v>1014</v>
      </c>
      <c r="D1015" s="50" t="n">
        <v>1334112.11428531</v>
      </c>
      <c r="E1015" s="50" t="n">
        <v>0</v>
      </c>
      <c r="F1015" s="50" t="n">
        <v>18360.57</v>
      </c>
      <c r="G1015" s="50" t="n">
        <v>-69764.51</v>
      </c>
      <c r="H1015" s="50" t="n">
        <v>16629</v>
      </c>
      <c r="I1015" s="50" t="n">
        <v>51972.54</v>
      </c>
      <c r="J1015" s="50" t="n">
        <v>0</v>
      </c>
      <c r="K1015" s="50" t="n">
        <v>102769.91</v>
      </c>
      <c r="L1015" s="50" t="n">
        <v>44130.09</v>
      </c>
      <c r="M1015" s="50" t="n">
        <v>2787.49</v>
      </c>
      <c r="N1015" s="50" t="n">
        <v>166885.09</v>
      </c>
      <c r="O1015" s="50" t="n">
        <v>852554.86</v>
      </c>
      <c r="P1015" s="50" t="n">
        <v>-338233.17</v>
      </c>
      <c r="Q1015" s="51" t="n">
        <v>681206.78</v>
      </c>
    </row>
    <row r="1016" customFormat="false" ht="12.75" hidden="false" customHeight="false" outlineLevel="0" collapsed="false">
      <c r="B1016" s="85" t="s">
        <v>53</v>
      </c>
      <c r="C1016" s="13" t="n">
        <v>1015</v>
      </c>
      <c r="D1016" s="50" t="n">
        <v>119749.571618405</v>
      </c>
      <c r="E1016" s="50" t="n">
        <v>0</v>
      </c>
      <c r="F1016" s="50" t="n">
        <v>-13601.71</v>
      </c>
      <c r="G1016" s="50" t="n">
        <v>36.28</v>
      </c>
      <c r="H1016" s="50" t="n">
        <v>0</v>
      </c>
      <c r="I1016" s="50" t="n">
        <v>0</v>
      </c>
      <c r="J1016" s="50" t="n">
        <v>0</v>
      </c>
      <c r="K1016" s="50" t="n">
        <v>0</v>
      </c>
      <c r="L1016" s="50" t="n">
        <v>0</v>
      </c>
      <c r="M1016" s="50" t="n">
        <v>0</v>
      </c>
      <c r="N1016" s="50" t="n">
        <v>-13565.43</v>
      </c>
      <c r="O1016" s="50" t="n">
        <v>0</v>
      </c>
      <c r="P1016" s="50" t="n">
        <v>0</v>
      </c>
      <c r="Q1016" s="51" t="n">
        <v>-13565.43</v>
      </c>
    </row>
    <row r="1017" customFormat="false" ht="12.75" hidden="false" customHeight="false" outlineLevel="0" collapsed="false">
      <c r="B1017" s="85" t="s">
        <v>56</v>
      </c>
      <c r="C1017" s="13" t="n">
        <v>1016</v>
      </c>
      <c r="D1017" s="50" t="n">
        <v>103437.740991513</v>
      </c>
      <c r="E1017" s="50" t="n">
        <v>0</v>
      </c>
      <c r="F1017" s="50" t="n">
        <v>-3980.36</v>
      </c>
      <c r="G1017" s="50" t="n">
        <v>-8716</v>
      </c>
      <c r="H1017" s="50" t="n">
        <v>0</v>
      </c>
      <c r="I1017" s="50" t="n">
        <v>0</v>
      </c>
      <c r="J1017" s="50" t="n">
        <v>0</v>
      </c>
      <c r="K1017" s="50" t="n">
        <v>0</v>
      </c>
      <c r="L1017" s="50" t="n">
        <v>0</v>
      </c>
      <c r="M1017" s="50" t="n">
        <v>0</v>
      </c>
      <c r="N1017" s="50" t="n">
        <v>-12696.36</v>
      </c>
      <c r="O1017" s="50" t="n">
        <v>0</v>
      </c>
      <c r="P1017" s="50" t="n">
        <v>0</v>
      </c>
      <c r="Q1017" s="51" t="n">
        <v>-12696.36</v>
      </c>
    </row>
    <row r="1018" customFormat="false" ht="12.75" hidden="false" customHeight="false" outlineLevel="0" collapsed="false">
      <c r="B1018" s="85" t="s">
        <v>59</v>
      </c>
      <c r="C1018" s="13" t="n">
        <v>1017</v>
      </c>
      <c r="D1018" s="50" t="n">
        <v>59468.3420110291</v>
      </c>
      <c r="E1018" s="50" t="n">
        <v>0</v>
      </c>
      <c r="F1018" s="50" t="n">
        <v>-3190.65</v>
      </c>
      <c r="G1018" s="50" t="n">
        <v>-11341</v>
      </c>
      <c r="H1018" s="50" t="n">
        <v>0</v>
      </c>
      <c r="I1018" s="50" t="n">
        <v>0</v>
      </c>
      <c r="J1018" s="50" t="n">
        <v>0</v>
      </c>
      <c r="K1018" s="50" t="n">
        <v>0</v>
      </c>
      <c r="L1018" s="50" t="n">
        <v>0</v>
      </c>
      <c r="M1018" s="50" t="n">
        <v>0</v>
      </c>
      <c r="N1018" s="50" t="n">
        <v>-14531.65</v>
      </c>
      <c r="O1018" s="50" t="n">
        <v>0</v>
      </c>
      <c r="P1018" s="50" t="n">
        <v>0</v>
      </c>
      <c r="Q1018" s="51" t="n">
        <v>-14531.65</v>
      </c>
    </row>
    <row r="1019" customFormat="false" ht="12.75" hidden="false" customHeight="false" outlineLevel="0" collapsed="false">
      <c r="B1019" s="85" t="s">
        <v>109</v>
      </c>
      <c r="C1019" s="13" t="n">
        <v>1018</v>
      </c>
      <c r="D1019" s="50" t="n">
        <v>0</v>
      </c>
      <c r="E1019" s="50" t="n">
        <v>0</v>
      </c>
      <c r="F1019" s="50" t="n">
        <v>0</v>
      </c>
      <c r="G1019" s="50" t="n">
        <v>0</v>
      </c>
      <c r="H1019" s="50" t="n">
        <v>0</v>
      </c>
      <c r="I1019" s="50" t="n">
        <v>0</v>
      </c>
      <c r="J1019" s="50" t="n">
        <v>0</v>
      </c>
      <c r="K1019" s="50" t="n">
        <v>0</v>
      </c>
      <c r="L1019" s="50" t="n">
        <v>0</v>
      </c>
      <c r="M1019" s="50" t="n">
        <v>0</v>
      </c>
      <c r="N1019" s="50" t="n">
        <v>0</v>
      </c>
      <c r="O1019" s="50" t="n">
        <v>0</v>
      </c>
      <c r="P1019" s="50" t="n">
        <v>0</v>
      </c>
      <c r="Q1019" s="51" t="n">
        <v>0</v>
      </c>
    </row>
    <row r="1020" customFormat="false" ht="12.75" hidden="false" customHeight="false" outlineLevel="0" collapsed="false">
      <c r="B1020" s="85" t="s">
        <v>64</v>
      </c>
      <c r="C1020" s="13" t="n">
        <v>1019</v>
      </c>
      <c r="D1020" s="50" t="n">
        <v>6789544.66840482</v>
      </c>
      <c r="E1020" s="50" t="n">
        <v>0</v>
      </c>
      <c r="F1020" s="50" t="n">
        <v>-24766.89</v>
      </c>
      <c r="G1020" s="50" t="n">
        <v>52604.93</v>
      </c>
      <c r="H1020" s="50" t="n">
        <v>-126839.76</v>
      </c>
      <c r="I1020" s="50" t="n">
        <v>196404.66</v>
      </c>
      <c r="J1020" s="50" t="n">
        <v>97088.71</v>
      </c>
      <c r="K1020" s="50" t="n">
        <v>115115.75</v>
      </c>
      <c r="L1020" s="50" t="n">
        <v>-56424.41</v>
      </c>
      <c r="M1020" s="50" t="n">
        <v>1629090.21</v>
      </c>
      <c r="N1020" s="50" t="n">
        <v>1882273.2</v>
      </c>
      <c r="O1020" s="50" t="n">
        <v>687586.33</v>
      </c>
      <c r="P1020" s="50" t="n">
        <v>1839258.73</v>
      </c>
      <c r="Q1020" s="51" t="n">
        <v>4409118.26</v>
      </c>
    </row>
    <row r="1021" customFormat="false" ht="12.75" hidden="false" customHeight="false" outlineLevel="0" collapsed="false">
      <c r="B1021" s="85" t="s">
        <v>67</v>
      </c>
      <c r="C1021" s="13" t="n">
        <v>1020</v>
      </c>
      <c r="D1021" s="50" t="n">
        <v>121047.283146784</v>
      </c>
      <c r="E1021" s="50" t="n">
        <v>0</v>
      </c>
      <c r="F1021" s="50" t="n">
        <v>-15921.46</v>
      </c>
      <c r="G1021" s="50" t="n">
        <v>52296.17</v>
      </c>
      <c r="H1021" s="50" t="n">
        <v>0</v>
      </c>
      <c r="I1021" s="50" t="n">
        <v>0</v>
      </c>
      <c r="J1021" s="50" t="n">
        <v>0</v>
      </c>
      <c r="K1021" s="50" t="n">
        <v>0</v>
      </c>
      <c r="L1021" s="50" t="n">
        <v>0</v>
      </c>
      <c r="M1021" s="50" t="n">
        <v>0</v>
      </c>
      <c r="N1021" s="50" t="n">
        <v>36374.71</v>
      </c>
      <c r="O1021" s="50" t="n">
        <v>0</v>
      </c>
      <c r="P1021" s="50" t="n">
        <v>0</v>
      </c>
      <c r="Q1021" s="51" t="n">
        <v>36374.71</v>
      </c>
    </row>
    <row r="1022" customFormat="false" ht="12.75" hidden="false" customHeight="false" outlineLevel="0" collapsed="false">
      <c r="B1022" s="85" t="s">
        <v>70</v>
      </c>
      <c r="C1022" s="13" t="n">
        <v>1021</v>
      </c>
      <c r="D1022" s="50" t="n">
        <v>358363.642341562</v>
      </c>
      <c r="E1022" s="50" t="n">
        <v>0</v>
      </c>
      <c r="F1022" s="50" t="n">
        <v>2239</v>
      </c>
      <c r="G1022" s="50" t="n">
        <v>-34864.11</v>
      </c>
      <c r="H1022" s="50" t="n">
        <v>115977.3</v>
      </c>
      <c r="I1022" s="50" t="n">
        <v>0</v>
      </c>
      <c r="J1022" s="50" t="n">
        <v>0</v>
      </c>
      <c r="K1022" s="50" t="n">
        <v>0</v>
      </c>
      <c r="L1022" s="50" t="n">
        <v>0</v>
      </c>
      <c r="M1022" s="50" t="n">
        <v>0</v>
      </c>
      <c r="N1022" s="50" t="n">
        <v>83352.19</v>
      </c>
      <c r="O1022" s="50" t="n">
        <v>0</v>
      </c>
      <c r="P1022" s="50" t="n">
        <v>0</v>
      </c>
      <c r="Q1022" s="51" t="n">
        <v>83352.19</v>
      </c>
    </row>
    <row r="1023" customFormat="false" ht="12.75" hidden="false" customHeight="false" outlineLevel="0" collapsed="false">
      <c r="B1023" s="85" t="s">
        <v>75</v>
      </c>
      <c r="C1023" s="13" t="n">
        <v>1022</v>
      </c>
      <c r="D1023" s="50" t="n">
        <v>3289447.43923246</v>
      </c>
      <c r="E1023" s="50" t="n">
        <v>0</v>
      </c>
      <c r="F1023" s="50" t="n">
        <v>-2403.68</v>
      </c>
      <c r="G1023" s="50" t="n">
        <v>-74146</v>
      </c>
      <c r="H1023" s="50" t="n">
        <v>86128.06</v>
      </c>
      <c r="I1023" s="50" t="n">
        <v>130654</v>
      </c>
      <c r="J1023" s="50" t="n">
        <v>26940.2</v>
      </c>
      <c r="K1023" s="50" t="n">
        <v>173343</v>
      </c>
      <c r="L1023" s="50" t="n">
        <v>93710.13</v>
      </c>
      <c r="M1023" s="50" t="n">
        <v>537657.66</v>
      </c>
      <c r="N1023" s="50" t="n">
        <v>971883.37</v>
      </c>
      <c r="O1023" s="50" t="n">
        <v>513902.3</v>
      </c>
      <c r="P1023" s="50" t="n">
        <v>490551.08</v>
      </c>
      <c r="Q1023" s="51" t="n">
        <v>1976336.75</v>
      </c>
    </row>
    <row r="1024" customFormat="false" ht="12.75" hidden="false" customHeight="false" outlineLevel="0" collapsed="false">
      <c r="B1024" s="85" t="s">
        <v>78</v>
      </c>
      <c r="C1024" s="13" t="n">
        <v>1023</v>
      </c>
      <c r="D1024" s="50" t="n">
        <v>402400.387394278</v>
      </c>
      <c r="E1024" s="50" t="n">
        <v>0</v>
      </c>
      <c r="F1024" s="50" t="n">
        <v>-38044.86</v>
      </c>
      <c r="G1024" s="50" t="n">
        <v>-34864.11</v>
      </c>
      <c r="H1024" s="50" t="n">
        <v>0</v>
      </c>
      <c r="I1024" s="50" t="n">
        <v>0</v>
      </c>
      <c r="J1024" s="50" t="n">
        <v>0</v>
      </c>
      <c r="K1024" s="50" t="n">
        <v>0</v>
      </c>
      <c r="L1024" s="50" t="n">
        <v>0</v>
      </c>
      <c r="M1024" s="50" t="n">
        <v>0</v>
      </c>
      <c r="N1024" s="50" t="n">
        <v>-72908.97</v>
      </c>
      <c r="O1024" s="50" t="n">
        <v>0</v>
      </c>
      <c r="P1024" s="50" t="n">
        <v>0</v>
      </c>
      <c r="Q1024" s="51" t="n">
        <v>-72908.97</v>
      </c>
    </row>
    <row r="1025" customFormat="false" ht="12.75" hidden="false" customHeight="false" outlineLevel="0" collapsed="false">
      <c r="B1025" s="85"/>
      <c r="C1025" s="13" t="n">
        <v>1024</v>
      </c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1"/>
    </row>
    <row r="1026" customFormat="false" ht="12.75" hidden="false" customHeight="false" outlineLevel="0" collapsed="false">
      <c r="B1026" s="85" t="s">
        <v>83</v>
      </c>
      <c r="C1026" s="13" t="n">
        <v>1025</v>
      </c>
      <c r="D1026" s="50" t="s">
        <v>4</v>
      </c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1"/>
    </row>
    <row r="1027" customFormat="false" ht="12.75" hidden="false" customHeight="false" outlineLevel="0" collapsed="false">
      <c r="B1027" s="85" t="s">
        <v>22</v>
      </c>
      <c r="C1027" s="13" t="n">
        <v>1026</v>
      </c>
      <c r="D1027" s="50" t="n">
        <v>1056784.14543181</v>
      </c>
      <c r="E1027" s="50" t="n">
        <v>0</v>
      </c>
      <c r="F1027" s="50" t="n">
        <v>-0.940914893310019</v>
      </c>
      <c r="G1027" s="50" t="n">
        <v>-97.7727733731554</v>
      </c>
      <c r="H1027" s="50" t="n">
        <v>52.2399623258816</v>
      </c>
      <c r="I1027" s="50" t="n">
        <v>122.443078751359</v>
      </c>
      <c r="J1027" s="50" t="n">
        <v>83.4294044543098</v>
      </c>
      <c r="K1027" s="50" t="n">
        <v>144.120590027448</v>
      </c>
      <c r="L1027" s="50" t="n">
        <v>113.652987696181</v>
      </c>
      <c r="M1027" s="50" t="n">
        <v>116.644350916437</v>
      </c>
      <c r="N1027" s="50" t="n">
        <v>533.816685905151</v>
      </c>
      <c r="O1027" s="50" t="n">
        <v>-697.841139754819</v>
      </c>
      <c r="P1027" s="50" t="n">
        <v>-2187.51931513749</v>
      </c>
      <c r="Q1027" s="51" t="n">
        <v>-2351.54376898716</v>
      </c>
    </row>
    <row r="1028" customFormat="false" ht="12.75" hidden="false" customHeight="false" outlineLevel="0" collapsed="false">
      <c r="B1028" s="85" t="s">
        <v>27</v>
      </c>
      <c r="C1028" s="13" t="n">
        <v>1027</v>
      </c>
      <c r="D1028" s="50" t="n">
        <v>1695196.90023902</v>
      </c>
      <c r="E1028" s="50" t="n">
        <v>0</v>
      </c>
      <c r="F1028" s="50" t="n">
        <v>0</v>
      </c>
      <c r="G1028" s="50" t="n">
        <v>-656.52347</v>
      </c>
      <c r="H1028" s="50" t="n">
        <v>58.770016</v>
      </c>
      <c r="I1028" s="50" t="n">
        <v>53.277326</v>
      </c>
      <c r="J1028" s="50" t="n">
        <v>66.32341</v>
      </c>
      <c r="K1028" s="50" t="n">
        <v>235.555708</v>
      </c>
      <c r="L1028" s="50" t="n">
        <v>57.708056</v>
      </c>
      <c r="M1028" s="50" t="n">
        <v>123.824907</v>
      </c>
      <c r="N1028" s="50" t="n">
        <v>-61.0640469999999</v>
      </c>
      <c r="O1028" s="50" t="n">
        <v>-691.34015</v>
      </c>
      <c r="P1028" s="50" t="n">
        <v>-335.148356</v>
      </c>
      <c r="Q1028" s="51" t="n">
        <v>-1087.552553</v>
      </c>
    </row>
    <row r="1029" customFormat="false" ht="12.75" hidden="false" customHeight="false" outlineLevel="0" collapsed="false">
      <c r="B1029" s="85" t="s">
        <v>77</v>
      </c>
      <c r="C1029" s="13" t="n">
        <v>1028</v>
      </c>
      <c r="D1029" s="50" t="n">
        <v>666.370558783137</v>
      </c>
      <c r="E1029" s="50" t="n">
        <v>0</v>
      </c>
      <c r="F1029" s="50" t="n">
        <v>6.00513740759374</v>
      </c>
      <c r="G1029" s="50" t="n">
        <v>48.1586374144265</v>
      </c>
      <c r="H1029" s="50" t="n">
        <v>-61.5298131385648</v>
      </c>
      <c r="I1029" s="50" t="n">
        <v>-74.3875074809422</v>
      </c>
      <c r="J1029" s="50" t="n">
        <v>-12.5729945541389</v>
      </c>
      <c r="K1029" s="50" t="n">
        <v>53.7972826912846</v>
      </c>
      <c r="L1029" s="50" t="n">
        <v>-60.6091813368965</v>
      </c>
      <c r="M1029" s="50" t="n">
        <v>-132.921774646695</v>
      </c>
      <c r="N1029" s="50" t="n">
        <v>-234.060213643932</v>
      </c>
      <c r="O1029" s="50" t="n">
        <v>348.845471397898</v>
      </c>
      <c r="P1029" s="50" t="n">
        <v>-177.260794222012</v>
      </c>
      <c r="Q1029" s="51" t="n">
        <v>-62.4755364680458</v>
      </c>
    </row>
    <row r="1030" customFormat="false" ht="12.75" hidden="false" customHeight="false" outlineLevel="0" collapsed="false">
      <c r="B1030" s="85" t="s">
        <v>66</v>
      </c>
      <c r="C1030" s="13" t="n">
        <v>1029</v>
      </c>
      <c r="D1030" s="50" t="n">
        <v>1240992.78618936</v>
      </c>
      <c r="E1030" s="50" t="n">
        <v>0</v>
      </c>
      <c r="F1030" s="50" t="n">
        <v>0</v>
      </c>
      <c r="G1030" s="50" t="n">
        <v>-129.151337</v>
      </c>
      <c r="H1030" s="50" t="n">
        <v>-150.328134</v>
      </c>
      <c r="I1030" s="50" t="n">
        <v>-136.567237</v>
      </c>
      <c r="J1030" s="50" t="n">
        <v>-34.325114</v>
      </c>
      <c r="K1030" s="50" t="n">
        <v>89.78099</v>
      </c>
      <c r="L1030" s="50" t="n">
        <v>-108.750891</v>
      </c>
      <c r="M1030" s="50" t="n">
        <v>78.904462</v>
      </c>
      <c r="N1030" s="50" t="n">
        <v>-390.437261</v>
      </c>
      <c r="O1030" s="50" t="n">
        <v>79.038234</v>
      </c>
      <c r="P1030" s="50" t="n">
        <v>0</v>
      </c>
      <c r="Q1030" s="51" t="n">
        <v>-311.399027</v>
      </c>
    </row>
    <row r="1031" customFormat="false" ht="12.75" hidden="false" customHeight="false" outlineLevel="0" collapsed="false">
      <c r="B1031" s="85" t="s">
        <v>45</v>
      </c>
      <c r="C1031" s="13" t="n">
        <v>1030</v>
      </c>
      <c r="D1031" s="50" t="n">
        <v>452401.45270658</v>
      </c>
      <c r="E1031" s="50" t="n">
        <v>0</v>
      </c>
      <c r="F1031" s="50" t="n">
        <v>0</v>
      </c>
      <c r="G1031" s="50" t="n">
        <v>-242.513919</v>
      </c>
      <c r="H1031" s="50" t="n">
        <v>49.663171</v>
      </c>
      <c r="I1031" s="50" t="n">
        <v>47.465361</v>
      </c>
      <c r="J1031" s="50" t="n">
        <v>49.228148</v>
      </c>
      <c r="K1031" s="50" t="n">
        <v>100.78099</v>
      </c>
      <c r="L1031" s="50" t="n">
        <v>48.612223</v>
      </c>
      <c r="M1031" s="50" t="n">
        <v>132.856822</v>
      </c>
      <c r="N1031" s="50" t="n">
        <v>186.092796</v>
      </c>
      <c r="O1031" s="50" t="n">
        <v>-205.849372</v>
      </c>
      <c r="P1031" s="50" t="n">
        <v>0</v>
      </c>
      <c r="Q1031" s="51" t="n">
        <v>-19.756576</v>
      </c>
    </row>
    <row r="1032" customFormat="false" ht="12.75" hidden="false" customHeight="false" outlineLevel="0" collapsed="false">
      <c r="B1032" s="85" t="s">
        <v>52</v>
      </c>
      <c r="C1032" s="13" t="n">
        <v>1031</v>
      </c>
      <c r="D1032" s="50" t="n">
        <v>0</v>
      </c>
      <c r="E1032" s="50" t="n">
        <v>0</v>
      </c>
      <c r="F1032" s="50" t="n">
        <v>0</v>
      </c>
      <c r="G1032" s="50" t="n">
        <v>0</v>
      </c>
      <c r="H1032" s="50" t="n">
        <v>0</v>
      </c>
      <c r="I1032" s="50" t="n">
        <v>0</v>
      </c>
      <c r="J1032" s="50" t="n">
        <v>0</v>
      </c>
      <c r="K1032" s="50" t="n">
        <v>0</v>
      </c>
      <c r="L1032" s="50" t="n">
        <v>0</v>
      </c>
      <c r="M1032" s="50" t="n">
        <v>0</v>
      </c>
      <c r="N1032" s="50" t="n">
        <v>0</v>
      </c>
      <c r="O1032" s="50" t="n">
        <v>0</v>
      </c>
      <c r="P1032" s="50" t="n">
        <v>0</v>
      </c>
      <c r="Q1032" s="51" t="n">
        <v>0</v>
      </c>
    </row>
    <row r="1033" customFormat="false" ht="12.75" hidden="false" customHeight="false" outlineLevel="0" collapsed="false">
      <c r="B1033" s="85" t="s">
        <v>80</v>
      </c>
      <c r="C1033" s="13" t="n">
        <v>1032</v>
      </c>
      <c r="D1033" s="50" t="n">
        <v>352723.402698542</v>
      </c>
      <c r="E1033" s="50" t="n">
        <v>0</v>
      </c>
      <c r="F1033" s="50" t="n">
        <v>0</v>
      </c>
      <c r="G1033" s="50" t="n">
        <v>30.93799</v>
      </c>
      <c r="H1033" s="50" t="n">
        <v>0</v>
      </c>
      <c r="I1033" s="50" t="n">
        <v>0</v>
      </c>
      <c r="J1033" s="50" t="n">
        <v>0</v>
      </c>
      <c r="K1033" s="50" t="n">
        <v>0</v>
      </c>
      <c r="L1033" s="50" t="n">
        <v>0</v>
      </c>
      <c r="M1033" s="50" t="n">
        <v>0</v>
      </c>
      <c r="N1033" s="50" t="n">
        <v>30.93799</v>
      </c>
      <c r="O1033" s="50" t="n">
        <v>0</v>
      </c>
      <c r="P1033" s="50" t="n">
        <v>0</v>
      </c>
      <c r="Q1033" s="51" t="n">
        <v>30.93799</v>
      </c>
    </row>
    <row r="1034" customFormat="false" ht="12.75" hidden="false" customHeight="false" outlineLevel="0" collapsed="false">
      <c r="B1034" s="85" t="s">
        <v>49</v>
      </c>
      <c r="C1034" s="13" t="n">
        <v>1033</v>
      </c>
      <c r="D1034" s="50" t="n">
        <v>0.000115565205966069</v>
      </c>
      <c r="E1034" s="50" t="n">
        <v>0</v>
      </c>
      <c r="F1034" s="50" t="n">
        <v>0</v>
      </c>
      <c r="G1034" s="50" t="n">
        <v>0</v>
      </c>
      <c r="H1034" s="50" t="n">
        <v>0</v>
      </c>
      <c r="I1034" s="50" t="n">
        <v>0</v>
      </c>
      <c r="J1034" s="50" t="n">
        <v>0</v>
      </c>
      <c r="K1034" s="50" t="n">
        <v>0</v>
      </c>
      <c r="L1034" s="50" t="n">
        <v>0</v>
      </c>
      <c r="M1034" s="50" t="n">
        <v>0</v>
      </c>
      <c r="N1034" s="50" t="n">
        <v>0</v>
      </c>
      <c r="O1034" s="50" t="n">
        <v>0</v>
      </c>
      <c r="P1034" s="50" t="n">
        <v>0</v>
      </c>
      <c r="Q1034" s="51" t="n">
        <v>0</v>
      </c>
    </row>
    <row r="1035" customFormat="false" ht="12.75" hidden="false" customHeight="false" outlineLevel="0" collapsed="false">
      <c r="B1035" s="85" t="s">
        <v>34</v>
      </c>
      <c r="C1035" s="13" t="n">
        <v>1034</v>
      </c>
      <c r="D1035" s="50" t="n">
        <v>0</v>
      </c>
      <c r="E1035" s="50" t="n">
        <v>0</v>
      </c>
      <c r="F1035" s="50" t="n">
        <v>0</v>
      </c>
      <c r="G1035" s="50" t="n">
        <v>0</v>
      </c>
      <c r="H1035" s="50" t="n">
        <v>0</v>
      </c>
      <c r="I1035" s="50" t="n">
        <v>0</v>
      </c>
      <c r="J1035" s="50" t="n">
        <v>0</v>
      </c>
      <c r="K1035" s="50" t="n">
        <v>0</v>
      </c>
      <c r="L1035" s="50" t="n">
        <v>0</v>
      </c>
      <c r="M1035" s="50" t="n">
        <v>0</v>
      </c>
      <c r="N1035" s="50" t="n">
        <v>0</v>
      </c>
      <c r="O1035" s="50" t="n">
        <v>0</v>
      </c>
      <c r="P1035" s="50" t="n">
        <v>0</v>
      </c>
      <c r="Q1035" s="51" t="n">
        <v>0</v>
      </c>
    </row>
    <row r="1036" customFormat="false" ht="12.75" hidden="false" customHeight="false" outlineLevel="0" collapsed="false">
      <c r="B1036" s="85" t="s">
        <v>69</v>
      </c>
      <c r="C1036" s="13" t="n">
        <v>1035</v>
      </c>
      <c r="D1036" s="50" t="n">
        <v>0</v>
      </c>
      <c r="E1036" s="50" t="n">
        <v>0</v>
      </c>
      <c r="F1036" s="50" t="n">
        <v>0</v>
      </c>
      <c r="G1036" s="50" t="n">
        <v>0</v>
      </c>
      <c r="H1036" s="50" t="n">
        <v>0</v>
      </c>
      <c r="I1036" s="50" t="n">
        <v>0</v>
      </c>
      <c r="J1036" s="50" t="n">
        <v>0</v>
      </c>
      <c r="K1036" s="50" t="n">
        <v>0</v>
      </c>
      <c r="L1036" s="50" t="n">
        <v>0</v>
      </c>
      <c r="M1036" s="50" t="n">
        <v>0</v>
      </c>
      <c r="N1036" s="50" t="n">
        <v>0</v>
      </c>
      <c r="O1036" s="50" t="n">
        <v>0</v>
      </c>
      <c r="P1036" s="50" t="n">
        <v>0</v>
      </c>
      <c r="Q1036" s="51" t="n">
        <v>0</v>
      </c>
    </row>
    <row r="1037" customFormat="false" ht="12.75" hidden="false" customHeight="false" outlineLevel="0" collapsed="false">
      <c r="B1037" s="85" t="s">
        <v>72</v>
      </c>
      <c r="C1037" s="13" t="n">
        <v>1036</v>
      </c>
      <c r="D1037" s="50" t="n">
        <v>28856.1631397941</v>
      </c>
      <c r="E1037" s="50" t="n">
        <v>0</v>
      </c>
      <c r="F1037" s="50" t="n">
        <v>0</v>
      </c>
      <c r="G1037" s="50" t="n">
        <v>-7.7345</v>
      </c>
      <c r="H1037" s="50" t="n">
        <v>0</v>
      </c>
      <c r="I1037" s="50" t="n">
        <v>0</v>
      </c>
      <c r="J1037" s="50" t="n">
        <v>0</v>
      </c>
      <c r="K1037" s="50" t="n">
        <v>0</v>
      </c>
      <c r="L1037" s="50" t="n">
        <v>0</v>
      </c>
      <c r="M1037" s="50" t="n">
        <v>0</v>
      </c>
      <c r="N1037" s="50" t="n">
        <v>-7.7345</v>
      </c>
      <c r="O1037" s="50" t="n">
        <v>0</v>
      </c>
      <c r="P1037" s="50" t="n">
        <v>0</v>
      </c>
      <c r="Q1037" s="51" t="n">
        <v>-7.7345</v>
      </c>
    </row>
    <row r="1038" customFormat="false" ht="12.75" hidden="false" customHeight="false" outlineLevel="0" collapsed="false">
      <c r="B1038" s="85" t="s">
        <v>31</v>
      </c>
      <c r="C1038" s="13" t="n">
        <v>1037</v>
      </c>
      <c r="D1038" s="50" t="n">
        <v>0</v>
      </c>
      <c r="E1038" s="50" t="n">
        <v>0</v>
      </c>
      <c r="F1038" s="50" t="n">
        <v>0</v>
      </c>
      <c r="G1038" s="50" t="n">
        <v>0</v>
      </c>
      <c r="H1038" s="50" t="n">
        <v>0</v>
      </c>
      <c r="I1038" s="50" t="n">
        <v>0</v>
      </c>
      <c r="J1038" s="50" t="n">
        <v>0</v>
      </c>
      <c r="K1038" s="50" t="n">
        <v>0</v>
      </c>
      <c r="L1038" s="50" t="n">
        <v>0</v>
      </c>
      <c r="M1038" s="50" t="n">
        <v>0</v>
      </c>
      <c r="N1038" s="50" t="n">
        <v>0</v>
      </c>
      <c r="O1038" s="50" t="n">
        <v>0</v>
      </c>
      <c r="P1038" s="50" t="n">
        <v>0</v>
      </c>
      <c r="Q1038" s="51" t="n">
        <v>0</v>
      </c>
    </row>
    <row r="1039" customFormat="false" ht="12.75" hidden="false" customHeight="false" outlineLevel="0" collapsed="false">
      <c r="B1039" s="85" t="s">
        <v>37</v>
      </c>
      <c r="C1039" s="13" t="n">
        <v>1038</v>
      </c>
      <c r="D1039" s="50" t="n">
        <v>173136.978838764</v>
      </c>
      <c r="E1039" s="50" t="n">
        <v>0</v>
      </c>
      <c r="F1039" s="50" t="n">
        <v>0</v>
      </c>
      <c r="G1039" s="50" t="n">
        <v>-46.406985</v>
      </c>
      <c r="H1039" s="50" t="n">
        <v>0</v>
      </c>
      <c r="I1039" s="50" t="n">
        <v>0</v>
      </c>
      <c r="J1039" s="50" t="n">
        <v>0</v>
      </c>
      <c r="K1039" s="50" t="n">
        <v>0</v>
      </c>
      <c r="L1039" s="50" t="n">
        <v>0</v>
      </c>
      <c r="M1039" s="50" t="n">
        <v>0</v>
      </c>
      <c r="N1039" s="50" t="n">
        <v>-46.406985</v>
      </c>
      <c r="O1039" s="50" t="n">
        <v>0</v>
      </c>
      <c r="P1039" s="50" t="n">
        <v>0</v>
      </c>
      <c r="Q1039" s="51" t="n">
        <v>-46.406985</v>
      </c>
    </row>
    <row r="1040" customFormat="false" ht="12.75" hidden="false" customHeight="false" outlineLevel="0" collapsed="false">
      <c r="B1040" s="85" t="n">
        <v>0</v>
      </c>
      <c r="C1040" s="13" t="n">
        <v>1039</v>
      </c>
      <c r="D1040" s="50" t="n">
        <v>0</v>
      </c>
      <c r="E1040" s="50" t="n">
        <v>0</v>
      </c>
      <c r="F1040" s="50" t="n">
        <v>0</v>
      </c>
      <c r="G1040" s="50" t="n">
        <v>0</v>
      </c>
      <c r="H1040" s="50" t="n">
        <v>0</v>
      </c>
      <c r="I1040" s="50" t="n">
        <v>0</v>
      </c>
      <c r="J1040" s="50" t="n">
        <v>0</v>
      </c>
      <c r="K1040" s="50" t="n">
        <v>0</v>
      </c>
      <c r="L1040" s="50" t="n">
        <v>0</v>
      </c>
      <c r="M1040" s="50" t="n">
        <v>0</v>
      </c>
      <c r="N1040" s="50" t="n">
        <v>0</v>
      </c>
      <c r="O1040" s="50" t="n">
        <v>0</v>
      </c>
      <c r="P1040" s="50" t="n">
        <v>0</v>
      </c>
      <c r="Q1040" s="51" t="n">
        <v>0</v>
      </c>
    </row>
    <row r="1041" customFormat="false" ht="12.75" hidden="false" customHeight="false" outlineLevel="0" collapsed="false">
      <c r="B1041" s="87" t="n">
        <v>0</v>
      </c>
      <c r="C1041" s="64" t="n">
        <v>1040</v>
      </c>
      <c r="D1041" s="54" t="n">
        <v>0</v>
      </c>
      <c r="E1041" s="54" t="n">
        <v>0</v>
      </c>
      <c r="F1041" s="54" t="n">
        <v>0</v>
      </c>
      <c r="G1041" s="54" t="n">
        <v>0</v>
      </c>
      <c r="H1041" s="54" t="n">
        <v>0</v>
      </c>
      <c r="I1041" s="54" t="n">
        <v>0</v>
      </c>
      <c r="J1041" s="54" t="n">
        <v>0</v>
      </c>
      <c r="K1041" s="54" t="n">
        <v>0</v>
      </c>
      <c r="L1041" s="54" t="n">
        <v>0</v>
      </c>
      <c r="M1041" s="54" t="n">
        <v>0</v>
      </c>
      <c r="N1041" s="54" t="n">
        <v>0</v>
      </c>
      <c r="O1041" s="54" t="n">
        <v>0</v>
      </c>
      <c r="P1041" s="54" t="n">
        <v>0</v>
      </c>
      <c r="Q1041" s="55" t="n">
        <v>0</v>
      </c>
    </row>
    <row r="1042" customFormat="false" ht="12.75" hidden="false" customHeight="false" outlineLevel="0" collapsed="false">
      <c r="A1042" s="0" t="n">
        <v>27</v>
      </c>
      <c r="B1042" s="57" t="n">
        <v>36942</v>
      </c>
      <c r="C1042" s="58" t="n">
        <v>1041</v>
      </c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83"/>
    </row>
    <row r="1043" customFormat="false" ht="12.75" hidden="false" customHeight="false" outlineLevel="0" collapsed="false">
      <c r="B1043" s="61"/>
      <c r="C1043" s="13" t="n">
        <v>1042</v>
      </c>
      <c r="D1043" s="13"/>
      <c r="E1043" s="21" t="s">
        <v>5</v>
      </c>
      <c r="F1043" s="21" t="s">
        <v>6</v>
      </c>
      <c r="G1043" s="21" t="s">
        <v>7</v>
      </c>
      <c r="H1043" s="21" t="s">
        <v>8</v>
      </c>
      <c r="I1043" s="21" t="s">
        <v>9</v>
      </c>
      <c r="J1043" s="21" t="s">
        <v>10</v>
      </c>
      <c r="K1043" s="21" t="s">
        <v>11</v>
      </c>
      <c r="L1043" s="21" t="s">
        <v>12</v>
      </c>
      <c r="M1043" s="21" t="s">
        <v>13</v>
      </c>
      <c r="N1043" s="21" t="s">
        <v>14</v>
      </c>
      <c r="O1043" s="21" t="n">
        <v>2002</v>
      </c>
      <c r="P1043" s="21" t="s">
        <v>15</v>
      </c>
      <c r="Q1043" s="84" t="s">
        <v>16</v>
      </c>
    </row>
    <row r="1044" customFormat="false" ht="12.75" hidden="false" customHeight="false" outlineLevel="0" collapsed="false">
      <c r="B1044" s="85" t="s">
        <v>107</v>
      </c>
      <c r="C1044" s="13" t="n">
        <v>1043</v>
      </c>
      <c r="D1044" s="13" t="s">
        <v>4</v>
      </c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86"/>
    </row>
    <row r="1045" customFormat="false" ht="12.75" hidden="false" customHeight="false" outlineLevel="0" collapsed="false">
      <c r="B1045" s="85" t="s">
        <v>19</v>
      </c>
      <c r="C1045" s="13" t="n">
        <v>1044</v>
      </c>
      <c r="D1045" s="50" t="n">
        <v>26629037.5382626</v>
      </c>
      <c r="E1045" s="50" t="n">
        <v>0</v>
      </c>
      <c r="F1045" s="50" t="n">
        <v>53164.5</v>
      </c>
      <c r="G1045" s="50" t="n">
        <v>1049597.03</v>
      </c>
      <c r="H1045" s="50" t="n">
        <v>1156787.61</v>
      </c>
      <c r="I1045" s="50" t="n">
        <v>-119928.97</v>
      </c>
      <c r="J1045" s="50" t="n">
        <v>752458.48</v>
      </c>
      <c r="K1045" s="50" t="n">
        <v>390258.42</v>
      </c>
      <c r="L1045" s="50" t="n">
        <v>344788.68</v>
      </c>
      <c r="M1045" s="50" t="n">
        <v>7835268.31</v>
      </c>
      <c r="N1045" s="50" t="n">
        <v>11462394.06</v>
      </c>
      <c r="O1045" s="50" t="n">
        <v>3636081.65</v>
      </c>
      <c r="P1045" s="50" t="n">
        <v>1688598.21</v>
      </c>
      <c r="Q1045" s="51" t="n">
        <v>16787073.92</v>
      </c>
    </row>
    <row r="1046" customFormat="false" ht="12.75" hidden="false" customHeight="false" outlineLevel="0" collapsed="false">
      <c r="B1046" s="85" t="s">
        <v>20</v>
      </c>
      <c r="C1046" s="13" t="n">
        <v>1045</v>
      </c>
      <c r="D1046" s="50" t="n">
        <v>7175624.6809463</v>
      </c>
      <c r="E1046" s="50" t="n">
        <v>0</v>
      </c>
      <c r="F1046" s="50" t="n">
        <v>77749.1</v>
      </c>
      <c r="G1046" s="50" t="n">
        <v>161540</v>
      </c>
      <c r="H1046" s="50" t="n">
        <v>191496.5</v>
      </c>
      <c r="I1046" s="50" t="n">
        <v>-29582.05</v>
      </c>
      <c r="J1046" s="50" t="n">
        <v>85031.37</v>
      </c>
      <c r="K1046" s="50" t="n">
        <v>37995.38</v>
      </c>
      <c r="L1046" s="50" t="n">
        <v>98333.56</v>
      </c>
      <c r="M1046" s="50" t="n">
        <v>1306328.22</v>
      </c>
      <c r="N1046" s="50" t="n">
        <v>1928892.08</v>
      </c>
      <c r="O1046" s="50" t="n">
        <v>767286.8</v>
      </c>
      <c r="P1046" s="50" t="n">
        <v>834277.26</v>
      </c>
      <c r="Q1046" s="51" t="n">
        <v>3530456.14</v>
      </c>
    </row>
    <row r="1047" customFormat="false" ht="12.75" hidden="false" customHeight="false" outlineLevel="0" collapsed="false">
      <c r="B1047" s="85" t="s">
        <v>108</v>
      </c>
      <c r="C1047" s="13" t="n">
        <v>1046</v>
      </c>
      <c r="D1047" s="50" t="n">
        <v>0</v>
      </c>
      <c r="E1047" s="50" t="n">
        <v>0</v>
      </c>
      <c r="F1047" s="50" t="n">
        <v>0</v>
      </c>
      <c r="G1047" s="50" t="n">
        <v>0</v>
      </c>
      <c r="H1047" s="50" t="n">
        <v>0</v>
      </c>
      <c r="I1047" s="50" t="n">
        <v>0</v>
      </c>
      <c r="J1047" s="50" t="n">
        <v>0</v>
      </c>
      <c r="K1047" s="50" t="n">
        <v>0</v>
      </c>
      <c r="L1047" s="50" t="n">
        <v>0</v>
      </c>
      <c r="M1047" s="50" t="n">
        <v>0</v>
      </c>
      <c r="N1047" s="50" t="n">
        <v>0</v>
      </c>
      <c r="O1047" s="50" t="n">
        <v>0</v>
      </c>
      <c r="P1047" s="50" t="n">
        <v>0</v>
      </c>
      <c r="Q1047" s="51" t="n">
        <v>0</v>
      </c>
    </row>
    <row r="1048" customFormat="false" ht="12.75" hidden="false" customHeight="false" outlineLevel="0" collapsed="false">
      <c r="B1048" s="85" t="s">
        <v>25</v>
      </c>
      <c r="C1048" s="13" t="n">
        <v>1047</v>
      </c>
      <c r="D1048" s="50" t="n">
        <v>8712251.09405619</v>
      </c>
      <c r="E1048" s="50" t="n">
        <v>0</v>
      </c>
      <c r="F1048" s="50" t="n">
        <v>63668.42</v>
      </c>
      <c r="G1048" s="50" t="n">
        <v>530442.23</v>
      </c>
      <c r="H1048" s="50" t="n">
        <v>287509.78</v>
      </c>
      <c r="I1048" s="50" t="n">
        <v>-49033.76</v>
      </c>
      <c r="J1048" s="50" t="n">
        <v>330730</v>
      </c>
      <c r="K1048" s="50" t="n">
        <v>46621.61</v>
      </c>
      <c r="L1048" s="50" t="n">
        <v>228255.82</v>
      </c>
      <c r="M1048" s="50" t="n">
        <v>2804253.1</v>
      </c>
      <c r="N1048" s="50" t="n">
        <v>4242447.2</v>
      </c>
      <c r="O1048" s="50" t="n">
        <v>-719.13</v>
      </c>
      <c r="P1048" s="50" t="n">
        <v>803334.08</v>
      </c>
      <c r="Q1048" s="51" t="n">
        <v>5045062.15</v>
      </c>
    </row>
    <row r="1049" customFormat="false" ht="12.75" hidden="false" customHeight="false" outlineLevel="0" collapsed="false">
      <c r="B1049" s="85" t="s">
        <v>29</v>
      </c>
      <c r="C1049" s="13" t="n">
        <v>1048</v>
      </c>
      <c r="D1049" s="50" t="n">
        <v>845690.138482108</v>
      </c>
      <c r="E1049" s="50" t="n">
        <v>0</v>
      </c>
      <c r="F1049" s="50" t="n">
        <v>7188.13</v>
      </c>
      <c r="G1049" s="50" t="n">
        <v>52112.83</v>
      </c>
      <c r="H1049" s="50" t="n">
        <v>0</v>
      </c>
      <c r="I1049" s="50" t="n">
        <v>0</v>
      </c>
      <c r="J1049" s="50" t="n">
        <v>32881.27</v>
      </c>
      <c r="K1049" s="50" t="n">
        <v>0</v>
      </c>
      <c r="L1049" s="50" t="n">
        <v>-29379.65</v>
      </c>
      <c r="M1049" s="50" t="n">
        <v>0</v>
      </c>
      <c r="N1049" s="50" t="n">
        <v>62802.58</v>
      </c>
      <c r="O1049" s="50" t="n">
        <v>0</v>
      </c>
      <c r="P1049" s="50" t="n">
        <v>0</v>
      </c>
      <c r="Q1049" s="51" t="n">
        <v>62802.58</v>
      </c>
    </row>
    <row r="1050" customFormat="false" ht="12.75" hidden="false" customHeight="false" outlineLevel="0" collapsed="false">
      <c r="B1050" s="85" t="s">
        <v>32</v>
      </c>
      <c r="C1050" s="13" t="n">
        <v>1049</v>
      </c>
      <c r="D1050" s="50" t="n">
        <v>589758.022331582</v>
      </c>
      <c r="E1050" s="50" t="n">
        <v>0</v>
      </c>
      <c r="F1050" s="50" t="n">
        <v>-15485.16</v>
      </c>
      <c r="G1050" s="50" t="n">
        <v>43607.87</v>
      </c>
      <c r="H1050" s="50" t="n">
        <v>8289.54</v>
      </c>
      <c r="I1050" s="50" t="n">
        <v>0</v>
      </c>
      <c r="J1050" s="50" t="n">
        <v>0</v>
      </c>
      <c r="K1050" s="50" t="n">
        <v>0</v>
      </c>
      <c r="L1050" s="50" t="n">
        <v>0</v>
      </c>
      <c r="M1050" s="50" t="n">
        <v>0</v>
      </c>
      <c r="N1050" s="50" t="n">
        <v>36412.25</v>
      </c>
      <c r="O1050" s="50" t="n">
        <v>0</v>
      </c>
      <c r="P1050" s="50" t="n">
        <v>0</v>
      </c>
      <c r="Q1050" s="51" t="n">
        <v>36412.25</v>
      </c>
    </row>
    <row r="1051" customFormat="false" ht="12.75" hidden="false" customHeight="false" outlineLevel="0" collapsed="false">
      <c r="B1051" s="85" t="s">
        <v>35</v>
      </c>
      <c r="C1051" s="13" t="n">
        <v>1050</v>
      </c>
      <c r="D1051" s="50" t="n">
        <v>496457.165547798</v>
      </c>
      <c r="E1051" s="50" t="n">
        <v>0</v>
      </c>
      <c r="F1051" s="50" t="n">
        <v>-3214.86</v>
      </c>
      <c r="G1051" s="50" t="n">
        <v>36.1</v>
      </c>
      <c r="H1051" s="50" t="n">
        <v>33158.15</v>
      </c>
      <c r="I1051" s="50" t="n">
        <v>0</v>
      </c>
      <c r="J1051" s="50" t="n">
        <v>0</v>
      </c>
      <c r="K1051" s="50" t="n">
        <v>0</v>
      </c>
      <c r="L1051" s="50" t="n">
        <v>0</v>
      </c>
      <c r="M1051" s="50" t="n">
        <v>0</v>
      </c>
      <c r="N1051" s="50" t="n">
        <v>29979.39</v>
      </c>
      <c r="O1051" s="50" t="n">
        <v>0</v>
      </c>
      <c r="P1051" s="50" t="n">
        <v>0</v>
      </c>
      <c r="Q1051" s="51" t="n">
        <v>29979.39</v>
      </c>
    </row>
    <row r="1052" customFormat="false" ht="12.75" hidden="false" customHeight="false" outlineLevel="0" collapsed="false">
      <c r="B1052" s="85" t="s">
        <v>38</v>
      </c>
      <c r="C1052" s="13" t="n">
        <v>1051</v>
      </c>
      <c r="D1052" s="50" t="n">
        <v>0</v>
      </c>
      <c r="E1052" s="50" t="n">
        <v>0</v>
      </c>
      <c r="F1052" s="50" t="n">
        <v>-3186.25</v>
      </c>
      <c r="G1052" s="50" t="n">
        <v>0</v>
      </c>
      <c r="H1052" s="50" t="n">
        <v>0</v>
      </c>
      <c r="I1052" s="50" t="n">
        <v>0</v>
      </c>
      <c r="J1052" s="50" t="n">
        <v>0</v>
      </c>
      <c r="K1052" s="50" t="n">
        <v>0</v>
      </c>
      <c r="L1052" s="50" t="n">
        <v>0</v>
      </c>
      <c r="M1052" s="50" t="n">
        <v>0</v>
      </c>
      <c r="N1052" s="50" t="n">
        <v>-3186.25</v>
      </c>
      <c r="O1052" s="50" t="n">
        <v>0</v>
      </c>
      <c r="P1052" s="50" t="n">
        <v>0</v>
      </c>
      <c r="Q1052" s="51" t="n">
        <v>-3186.25</v>
      </c>
    </row>
    <row r="1053" customFormat="false" ht="12.75" hidden="false" customHeight="false" outlineLevel="0" collapsed="false">
      <c r="B1053" s="85" t="s">
        <v>43</v>
      </c>
      <c r="C1053" s="13" t="n">
        <v>1052</v>
      </c>
      <c r="D1053" s="50" t="n">
        <v>5651395.3319067</v>
      </c>
      <c r="E1053" s="50" t="n">
        <v>0</v>
      </c>
      <c r="F1053" s="50" t="n">
        <v>-22391.99</v>
      </c>
      <c r="G1053" s="50" t="n">
        <v>66488.09</v>
      </c>
      <c r="H1053" s="50" t="n">
        <v>499950.97</v>
      </c>
      <c r="I1053" s="50" t="n">
        <v>-350718.38</v>
      </c>
      <c r="J1053" s="50" t="n">
        <v>135811.57</v>
      </c>
      <c r="K1053" s="50" t="n">
        <v>-79104.73</v>
      </c>
      <c r="L1053" s="50" t="n">
        <v>-18707.63</v>
      </c>
      <c r="M1053" s="50" t="n">
        <v>1207444.02</v>
      </c>
      <c r="N1053" s="50" t="n">
        <v>1438771.92</v>
      </c>
      <c r="O1053" s="50" t="n">
        <v>404967.9</v>
      </c>
      <c r="P1053" s="50" t="n">
        <v>-2052630.92</v>
      </c>
      <c r="Q1053" s="51" t="n">
        <v>-208891.100000001</v>
      </c>
    </row>
    <row r="1054" customFormat="false" ht="12.75" hidden="false" customHeight="false" outlineLevel="0" collapsed="false">
      <c r="B1054" s="85" t="s">
        <v>47</v>
      </c>
      <c r="C1054" s="13" t="n">
        <v>1053</v>
      </c>
      <c r="D1054" s="50" t="n">
        <v>2835402.97073686</v>
      </c>
      <c r="E1054" s="50" t="n">
        <v>0</v>
      </c>
      <c r="F1054" s="50" t="n">
        <v>8754.23</v>
      </c>
      <c r="G1054" s="50" t="n">
        <v>418635.59</v>
      </c>
      <c r="H1054" s="50" t="n">
        <v>13470.5</v>
      </c>
      <c r="I1054" s="50" t="n">
        <v>-51883.87</v>
      </c>
      <c r="J1054" s="50" t="n">
        <v>74045.51</v>
      </c>
      <c r="K1054" s="50" t="n">
        <v>19331.98</v>
      </c>
      <c r="L1054" s="50" t="n">
        <v>-59677.42</v>
      </c>
      <c r="M1054" s="50" t="n">
        <v>343547.79</v>
      </c>
      <c r="N1054" s="50" t="n">
        <v>766224.31</v>
      </c>
      <c r="O1054" s="50" t="n">
        <v>63101.43</v>
      </c>
      <c r="P1054" s="50" t="n">
        <v>113522.01</v>
      </c>
      <c r="Q1054" s="51" t="n">
        <v>942847.75</v>
      </c>
    </row>
    <row r="1055" customFormat="false" ht="12.75" hidden="false" customHeight="false" outlineLevel="0" collapsed="false">
      <c r="B1055" s="85" t="s">
        <v>50</v>
      </c>
      <c r="C1055" s="13" t="n">
        <v>1054</v>
      </c>
      <c r="D1055" s="50" t="n">
        <v>1179956.24062775</v>
      </c>
      <c r="E1055" s="50" t="n">
        <v>0</v>
      </c>
      <c r="F1055" s="50" t="n">
        <v>14376.26</v>
      </c>
      <c r="G1055" s="50" t="n">
        <v>-69808.7</v>
      </c>
      <c r="H1055" s="50" t="n">
        <v>-33188.51</v>
      </c>
      <c r="I1055" s="50" t="n">
        <v>30.78</v>
      </c>
      <c r="J1055" s="50" t="n">
        <v>16465.7</v>
      </c>
      <c r="K1055" s="50" t="n">
        <v>68558.73</v>
      </c>
      <c r="L1055" s="50" t="n">
        <v>44160</v>
      </c>
      <c r="M1055" s="50" t="n">
        <v>51954.75</v>
      </c>
      <c r="N1055" s="50" t="n">
        <v>92549.01</v>
      </c>
      <c r="O1055" s="50" t="n">
        <v>853266.31</v>
      </c>
      <c r="P1055" s="50" t="n">
        <v>-338570.24</v>
      </c>
      <c r="Q1055" s="51" t="n">
        <v>607245.08</v>
      </c>
    </row>
    <row r="1056" customFormat="false" ht="12.75" hidden="false" customHeight="false" outlineLevel="0" collapsed="false">
      <c r="B1056" s="85" t="s">
        <v>53</v>
      </c>
      <c r="C1056" s="13" t="n">
        <v>1055</v>
      </c>
      <c r="D1056" s="50" t="n">
        <v>384869.22694546</v>
      </c>
      <c r="E1056" s="50" t="n">
        <v>0</v>
      </c>
      <c r="F1056" s="50" t="n">
        <v>-24958</v>
      </c>
      <c r="G1056" s="50" t="n">
        <v>-34850.2</v>
      </c>
      <c r="H1056" s="50" t="n">
        <v>0</v>
      </c>
      <c r="I1056" s="50" t="n">
        <v>0</v>
      </c>
      <c r="J1056" s="50" t="n">
        <v>0</v>
      </c>
      <c r="K1056" s="50" t="n">
        <v>0</v>
      </c>
      <c r="L1056" s="50" t="n">
        <v>0</v>
      </c>
      <c r="M1056" s="50" t="n">
        <v>0</v>
      </c>
      <c r="N1056" s="50" t="n">
        <v>-59808.2</v>
      </c>
      <c r="O1056" s="50" t="n">
        <v>0</v>
      </c>
      <c r="P1056" s="50" t="n">
        <v>0</v>
      </c>
      <c r="Q1056" s="51" t="n">
        <v>-59808.2</v>
      </c>
    </row>
    <row r="1057" customFormat="false" ht="12.75" hidden="false" customHeight="false" outlineLevel="0" collapsed="false">
      <c r="B1057" s="85" t="s">
        <v>56</v>
      </c>
      <c r="C1057" s="13" t="n">
        <v>1056</v>
      </c>
      <c r="D1057" s="50" t="n">
        <v>266628.806557156</v>
      </c>
      <c r="E1057" s="50" t="n">
        <v>0</v>
      </c>
      <c r="F1057" s="50" t="n">
        <v>-7177</v>
      </c>
      <c r="G1057" s="50" t="n">
        <v>-52329.45</v>
      </c>
      <c r="H1057" s="50" t="n">
        <v>0</v>
      </c>
      <c r="I1057" s="50" t="n">
        <v>0</v>
      </c>
      <c r="J1057" s="50" t="n">
        <v>0</v>
      </c>
      <c r="K1057" s="50" t="n">
        <v>0</v>
      </c>
      <c r="L1057" s="50" t="n">
        <v>0</v>
      </c>
      <c r="M1057" s="50" t="n">
        <v>0</v>
      </c>
      <c r="N1057" s="50" t="n">
        <v>-59506.45</v>
      </c>
      <c r="O1057" s="50" t="n">
        <v>0</v>
      </c>
      <c r="P1057" s="50" t="n">
        <v>0</v>
      </c>
      <c r="Q1057" s="51" t="n">
        <v>-59506.45</v>
      </c>
    </row>
    <row r="1058" customFormat="false" ht="12.75" hidden="false" customHeight="false" outlineLevel="0" collapsed="false">
      <c r="B1058" s="85" t="s">
        <v>59</v>
      </c>
      <c r="C1058" s="13" t="n">
        <v>1057</v>
      </c>
      <c r="D1058" s="50" t="n">
        <v>159449.128520528</v>
      </c>
      <c r="E1058" s="50" t="n">
        <v>0</v>
      </c>
      <c r="F1058" s="50" t="n">
        <v>-4788.91</v>
      </c>
      <c r="G1058" s="50" t="n">
        <v>-29765.52</v>
      </c>
      <c r="H1058" s="50" t="n">
        <v>0</v>
      </c>
      <c r="I1058" s="50" t="n">
        <v>0</v>
      </c>
      <c r="J1058" s="50" t="n">
        <v>0</v>
      </c>
      <c r="K1058" s="50" t="n">
        <v>0</v>
      </c>
      <c r="L1058" s="50" t="n">
        <v>0</v>
      </c>
      <c r="M1058" s="50" t="n">
        <v>0</v>
      </c>
      <c r="N1058" s="50" t="n">
        <v>-34554.43</v>
      </c>
      <c r="O1058" s="50" t="n">
        <v>0</v>
      </c>
      <c r="P1058" s="50" t="n">
        <v>0</v>
      </c>
      <c r="Q1058" s="51" t="n">
        <v>-34554.43</v>
      </c>
    </row>
    <row r="1059" customFormat="false" ht="12.75" hidden="false" customHeight="false" outlineLevel="0" collapsed="false">
      <c r="B1059" s="85" t="s">
        <v>109</v>
      </c>
      <c r="C1059" s="13" t="n">
        <v>1058</v>
      </c>
      <c r="D1059" s="50" t="n">
        <v>0</v>
      </c>
      <c r="E1059" s="50" t="n">
        <v>0</v>
      </c>
      <c r="F1059" s="50" t="n">
        <v>0</v>
      </c>
      <c r="G1059" s="50" t="n">
        <v>0</v>
      </c>
      <c r="H1059" s="50" t="n">
        <v>0</v>
      </c>
      <c r="I1059" s="50" t="n">
        <v>0</v>
      </c>
      <c r="J1059" s="50" t="n">
        <v>0</v>
      </c>
      <c r="K1059" s="50" t="n">
        <v>0</v>
      </c>
      <c r="L1059" s="50" t="n">
        <v>0</v>
      </c>
      <c r="M1059" s="50" t="n">
        <v>0</v>
      </c>
      <c r="N1059" s="50" t="n">
        <v>0</v>
      </c>
      <c r="O1059" s="50" t="n">
        <v>0</v>
      </c>
      <c r="P1059" s="50" t="n">
        <v>0</v>
      </c>
      <c r="Q1059" s="51" t="n">
        <v>0</v>
      </c>
    </row>
    <row r="1060" customFormat="false" ht="12.75" hidden="false" customHeight="false" outlineLevel="0" collapsed="false">
      <c r="B1060" s="85" t="s">
        <v>64</v>
      </c>
      <c r="C1060" s="13" t="n">
        <v>1059</v>
      </c>
      <c r="D1060" s="50" t="n">
        <v>7267738.62362333</v>
      </c>
      <c r="E1060" s="50" t="n">
        <v>0</v>
      </c>
      <c r="F1060" s="50" t="n">
        <v>-12678</v>
      </c>
      <c r="G1060" s="50" t="n">
        <v>53107.59</v>
      </c>
      <c r="H1060" s="50" t="n">
        <v>-27411.85</v>
      </c>
      <c r="I1060" s="50" t="n">
        <v>248203.58</v>
      </c>
      <c r="J1060" s="50" t="n">
        <v>67697</v>
      </c>
      <c r="K1060" s="50" t="n">
        <v>122573.09</v>
      </c>
      <c r="L1060" s="50" t="n">
        <v>-27117.26</v>
      </c>
      <c r="M1060" s="50" t="n">
        <v>1728355</v>
      </c>
      <c r="N1060" s="50" t="n">
        <v>2152729.15</v>
      </c>
      <c r="O1060" s="50" t="n">
        <v>688307</v>
      </c>
      <c r="P1060" s="50" t="n">
        <v>1841072.53</v>
      </c>
      <c r="Q1060" s="51" t="n">
        <v>4682108.68</v>
      </c>
    </row>
    <row r="1061" customFormat="false" ht="12.75" hidden="false" customHeight="false" outlineLevel="0" collapsed="false">
      <c r="B1061" s="85" t="s">
        <v>67</v>
      </c>
      <c r="C1061" s="13" t="n">
        <v>1060</v>
      </c>
      <c r="D1061" s="50" t="n">
        <v>112322.054257359</v>
      </c>
      <c r="E1061" s="50" t="n">
        <v>0</v>
      </c>
      <c r="F1061" s="50" t="n">
        <v>-5575.93</v>
      </c>
      <c r="G1061" s="50" t="n">
        <v>34886.3</v>
      </c>
      <c r="H1061" s="50" t="n">
        <v>0</v>
      </c>
      <c r="I1061" s="50" t="n">
        <v>0</v>
      </c>
      <c r="J1061" s="50" t="n">
        <v>0</v>
      </c>
      <c r="K1061" s="50" t="n">
        <v>0</v>
      </c>
      <c r="L1061" s="50" t="n">
        <v>0</v>
      </c>
      <c r="M1061" s="50" t="n">
        <v>0</v>
      </c>
      <c r="N1061" s="50" t="n">
        <v>29310.37</v>
      </c>
      <c r="O1061" s="50" t="n">
        <v>0</v>
      </c>
      <c r="P1061" s="50" t="n">
        <v>0</v>
      </c>
      <c r="Q1061" s="51" t="n">
        <v>29310.37</v>
      </c>
    </row>
    <row r="1062" customFormat="false" ht="12.75" hidden="false" customHeight="false" outlineLevel="0" collapsed="false">
      <c r="B1062" s="85" t="s">
        <v>70</v>
      </c>
      <c r="C1062" s="13" t="n">
        <v>1061</v>
      </c>
      <c r="D1062" s="50" t="n">
        <v>317183.493069973</v>
      </c>
      <c r="E1062" s="50" t="n">
        <v>0</v>
      </c>
      <c r="F1062" s="50" t="n">
        <v>3982.81</v>
      </c>
      <c r="G1062" s="50" t="n">
        <v>-34886.3</v>
      </c>
      <c r="H1062" s="50" t="n">
        <v>116053.53</v>
      </c>
      <c r="I1062" s="50" t="n">
        <v>0</v>
      </c>
      <c r="J1062" s="50" t="n">
        <v>0</v>
      </c>
      <c r="K1062" s="50" t="n">
        <v>0</v>
      </c>
      <c r="L1062" s="50" t="n">
        <v>0</v>
      </c>
      <c r="M1062" s="50" t="n">
        <v>0</v>
      </c>
      <c r="N1062" s="50" t="n">
        <v>85150.04</v>
      </c>
      <c r="O1062" s="50" t="n">
        <v>0</v>
      </c>
      <c r="P1062" s="50" t="n">
        <v>0</v>
      </c>
      <c r="Q1062" s="51" t="n">
        <v>85150.04</v>
      </c>
    </row>
    <row r="1063" customFormat="false" ht="12.75" hidden="false" customHeight="false" outlineLevel="0" collapsed="false">
      <c r="B1063" s="85" t="s">
        <v>75</v>
      </c>
      <c r="C1063" s="13" t="n">
        <v>1062</v>
      </c>
      <c r="D1063" s="50" t="n">
        <v>3362067.54218117</v>
      </c>
      <c r="E1063" s="50" t="n">
        <v>0</v>
      </c>
      <c r="F1063" s="50" t="n">
        <v>-1240.05</v>
      </c>
      <c r="G1063" s="50" t="n">
        <v>-54733.1</v>
      </c>
      <c r="H1063" s="50" t="n">
        <v>67459</v>
      </c>
      <c r="I1063" s="50" t="n">
        <v>113054.73</v>
      </c>
      <c r="J1063" s="50" t="n">
        <v>9796.06</v>
      </c>
      <c r="K1063" s="50" t="n">
        <v>174282.36</v>
      </c>
      <c r="L1063" s="50" t="n">
        <v>108921.26</v>
      </c>
      <c r="M1063" s="50" t="n">
        <v>393385.43</v>
      </c>
      <c r="N1063" s="50" t="n">
        <v>810925.69</v>
      </c>
      <c r="O1063" s="50" t="n">
        <v>859871.34</v>
      </c>
      <c r="P1063" s="50" t="n">
        <v>487593.49</v>
      </c>
      <c r="Q1063" s="51" t="n">
        <v>2158390.52</v>
      </c>
    </row>
    <row r="1064" customFormat="false" ht="12.75" hidden="false" customHeight="false" outlineLevel="0" collapsed="false">
      <c r="B1064" s="85" t="s">
        <v>78</v>
      </c>
      <c r="C1064" s="13" t="n">
        <v>1063</v>
      </c>
      <c r="D1064" s="50" t="n">
        <v>311469.126814716</v>
      </c>
      <c r="E1064" s="50" t="n">
        <v>0</v>
      </c>
      <c r="F1064" s="50" t="n">
        <v>-21858.3</v>
      </c>
      <c r="G1064" s="50" t="n">
        <v>-34886.3</v>
      </c>
      <c r="H1064" s="50" t="n">
        <v>0</v>
      </c>
      <c r="I1064" s="50" t="n">
        <v>0</v>
      </c>
      <c r="J1064" s="50" t="n">
        <v>0</v>
      </c>
      <c r="K1064" s="50" t="n">
        <v>0</v>
      </c>
      <c r="L1064" s="50" t="n">
        <v>0</v>
      </c>
      <c r="M1064" s="50" t="n">
        <v>0</v>
      </c>
      <c r="N1064" s="50" t="n">
        <v>-56744.6</v>
      </c>
      <c r="O1064" s="50" t="n">
        <v>0</v>
      </c>
      <c r="P1064" s="50" t="n">
        <v>0</v>
      </c>
      <c r="Q1064" s="51" t="n">
        <v>-56744.6</v>
      </c>
    </row>
    <row r="1065" customFormat="false" ht="12.75" hidden="false" customHeight="false" outlineLevel="0" collapsed="false">
      <c r="B1065" s="85"/>
      <c r="C1065" s="13" t="n">
        <v>1064</v>
      </c>
      <c r="D1065" s="50"/>
      <c r="E1065" s="50"/>
      <c r="F1065" s="50"/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1"/>
    </row>
    <row r="1066" customFormat="false" ht="12.75" hidden="false" customHeight="false" outlineLevel="0" collapsed="false">
      <c r="B1066" s="85" t="s">
        <v>83</v>
      </c>
      <c r="C1066" s="13" t="n">
        <v>1065</v>
      </c>
      <c r="D1066" s="50" t="s">
        <v>4</v>
      </c>
      <c r="E1066" s="50"/>
      <c r="F1066" s="50"/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1"/>
    </row>
    <row r="1067" customFormat="false" ht="12.75" hidden="false" customHeight="false" outlineLevel="0" collapsed="false">
      <c r="B1067" s="85" t="s">
        <v>22</v>
      </c>
      <c r="C1067" s="13" t="n">
        <v>1066</v>
      </c>
      <c r="D1067" s="50" t="n">
        <v>944206.812945279</v>
      </c>
      <c r="E1067" s="50" t="n">
        <v>0</v>
      </c>
      <c r="F1067" s="50" t="n">
        <v>-0.819510253881527</v>
      </c>
      <c r="G1067" s="50" t="n">
        <v>-127.142281528795</v>
      </c>
      <c r="H1067" s="50" t="n">
        <v>38.3774117864191</v>
      </c>
      <c r="I1067" s="50" t="n">
        <v>106.058580405118</v>
      </c>
      <c r="J1067" s="50" t="n">
        <v>60.4849756775034</v>
      </c>
      <c r="K1067" s="50" t="n">
        <v>91.3223421687721</v>
      </c>
      <c r="L1067" s="50" t="n">
        <v>97.9689174612749</v>
      </c>
      <c r="M1067" s="50" t="n">
        <v>70.4626161417923</v>
      </c>
      <c r="N1067" s="50" t="n">
        <v>336.713051858204</v>
      </c>
      <c r="O1067" s="50" t="n">
        <v>-746.343633150204</v>
      </c>
      <c r="P1067" s="50" t="n">
        <v>-2200.88250740129</v>
      </c>
      <c r="Q1067" s="51" t="n">
        <v>-2610.51308869329</v>
      </c>
    </row>
    <row r="1068" customFormat="false" ht="12.75" hidden="false" customHeight="false" outlineLevel="0" collapsed="false">
      <c r="B1068" s="85" t="s">
        <v>27</v>
      </c>
      <c r="C1068" s="13" t="n">
        <v>1067</v>
      </c>
      <c r="D1068" s="50" t="n">
        <v>4051420.7533136</v>
      </c>
      <c r="E1068" s="50" t="n">
        <v>0</v>
      </c>
      <c r="F1068" s="50" t="n">
        <v>0</v>
      </c>
      <c r="G1068" s="50" t="n">
        <v>-703.361487</v>
      </c>
      <c r="H1068" s="50" t="n">
        <v>-207.046153</v>
      </c>
      <c r="I1068" s="50" t="n">
        <v>-60.423181</v>
      </c>
      <c r="J1068" s="50" t="n">
        <v>-7.508062</v>
      </c>
      <c r="K1068" s="50" t="n">
        <v>84.25513</v>
      </c>
      <c r="L1068" s="50" t="n">
        <v>-15.2204</v>
      </c>
      <c r="M1068" s="50" t="n">
        <v>19.448891</v>
      </c>
      <c r="N1068" s="50" t="n">
        <v>-889.855262</v>
      </c>
      <c r="O1068" s="50" t="n">
        <v>-734.802469</v>
      </c>
      <c r="P1068" s="50" t="n">
        <v>-775.41623</v>
      </c>
      <c r="Q1068" s="51" t="n">
        <v>-2400.073961</v>
      </c>
    </row>
    <row r="1069" customFormat="false" ht="12.75" hidden="false" customHeight="false" outlineLevel="0" collapsed="false">
      <c r="B1069" s="85" t="s">
        <v>77</v>
      </c>
      <c r="C1069" s="13" t="n">
        <v>1068</v>
      </c>
      <c r="D1069" s="50" t="n">
        <v>285070.874191231</v>
      </c>
      <c r="E1069" s="50" t="n">
        <v>0</v>
      </c>
      <c r="F1069" s="50" t="n">
        <v>26.2313669449882</v>
      </c>
      <c r="G1069" s="50" t="n">
        <v>28.2247598502541</v>
      </c>
      <c r="H1069" s="50" t="n">
        <v>-46.7990307324886</v>
      </c>
      <c r="I1069" s="50" t="n">
        <v>-76.5726503273728</v>
      </c>
      <c r="J1069" s="50" t="n">
        <v>14.5821147983432</v>
      </c>
      <c r="K1069" s="50" t="n">
        <v>50.1337375340747</v>
      </c>
      <c r="L1069" s="50" t="n">
        <v>-62.2500730445541</v>
      </c>
      <c r="M1069" s="50" t="n">
        <v>-166.271911891837</v>
      </c>
      <c r="N1069" s="50" t="n">
        <v>-232.721686868593</v>
      </c>
      <c r="O1069" s="50" t="n">
        <v>-204.793069130883</v>
      </c>
      <c r="P1069" s="50" t="n">
        <v>-173.649234198587</v>
      </c>
      <c r="Q1069" s="51" t="n">
        <v>-611.163990198063</v>
      </c>
    </row>
    <row r="1070" customFormat="false" ht="12.75" hidden="false" customHeight="false" outlineLevel="0" collapsed="false">
      <c r="B1070" s="85" t="s">
        <v>66</v>
      </c>
      <c r="C1070" s="13" t="n">
        <v>1069</v>
      </c>
      <c r="D1070" s="50" t="n">
        <v>1644215.40783822</v>
      </c>
      <c r="E1070" s="50" t="n">
        <v>0</v>
      </c>
      <c r="F1070" s="50" t="n">
        <v>-20</v>
      </c>
      <c r="G1070" s="50" t="n">
        <v>-144.708923</v>
      </c>
      <c r="H1070" s="50" t="n">
        <v>-202.600448</v>
      </c>
      <c r="I1070" s="50" t="n">
        <v>-151.993218</v>
      </c>
      <c r="J1070" s="50" t="n">
        <v>-49.126113</v>
      </c>
      <c r="K1070" s="50" t="n">
        <v>59.487622</v>
      </c>
      <c r="L1070" s="50" t="n">
        <v>-123.4166</v>
      </c>
      <c r="M1070" s="50" t="n">
        <v>63.946559</v>
      </c>
      <c r="N1070" s="50" t="n">
        <v>-568.411121</v>
      </c>
      <c r="O1070" s="50" t="n">
        <v>79.097509</v>
      </c>
      <c r="P1070" s="50" t="n">
        <v>0</v>
      </c>
      <c r="Q1070" s="51" t="n">
        <v>-489.313612</v>
      </c>
    </row>
    <row r="1071" customFormat="false" ht="12.75" hidden="false" customHeight="false" outlineLevel="0" collapsed="false">
      <c r="B1071" s="85" t="s">
        <v>45</v>
      </c>
      <c r="C1071" s="13" t="n">
        <v>1070</v>
      </c>
      <c r="D1071" s="50" t="n">
        <v>499656.406014853</v>
      </c>
      <c r="E1071" s="50" t="n">
        <v>0</v>
      </c>
      <c r="F1071" s="50" t="n">
        <v>0</v>
      </c>
      <c r="G1071" s="50" t="n">
        <v>-242.662478</v>
      </c>
      <c r="H1071" s="50" t="n">
        <v>49.694073</v>
      </c>
      <c r="I1071" s="50" t="n">
        <v>47.49618</v>
      </c>
      <c r="J1071" s="50" t="n">
        <v>49.260792</v>
      </c>
      <c r="K1071" s="50" t="n">
        <v>100.846724</v>
      </c>
      <c r="L1071" s="50" t="n">
        <v>48.644558</v>
      </c>
      <c r="M1071" s="50" t="n">
        <v>132.94869</v>
      </c>
      <c r="N1071" s="50" t="n">
        <v>186.228539</v>
      </c>
      <c r="O1071" s="50" t="n">
        <v>-206.024436</v>
      </c>
      <c r="P1071" s="50" t="n">
        <v>0</v>
      </c>
      <c r="Q1071" s="51" t="n">
        <v>-19.795897</v>
      </c>
    </row>
    <row r="1072" customFormat="false" ht="12.75" hidden="false" customHeight="false" outlineLevel="0" collapsed="false">
      <c r="B1072" s="85" t="s">
        <v>52</v>
      </c>
      <c r="C1072" s="13" t="n">
        <v>1071</v>
      </c>
      <c r="D1072" s="50" t="n">
        <v>0</v>
      </c>
      <c r="E1072" s="50" t="n">
        <v>0</v>
      </c>
      <c r="F1072" s="50" t="n">
        <v>0</v>
      </c>
      <c r="G1072" s="50" t="n">
        <v>0</v>
      </c>
      <c r="H1072" s="50" t="n">
        <v>0</v>
      </c>
      <c r="I1072" s="50" t="n">
        <v>0</v>
      </c>
      <c r="J1072" s="50" t="n">
        <v>0</v>
      </c>
      <c r="K1072" s="50" t="n">
        <v>0</v>
      </c>
      <c r="L1072" s="50" t="n">
        <v>0</v>
      </c>
      <c r="M1072" s="50" t="n">
        <v>0</v>
      </c>
      <c r="N1072" s="50" t="n">
        <v>0</v>
      </c>
      <c r="O1072" s="50" t="n">
        <v>0</v>
      </c>
      <c r="P1072" s="50" t="n">
        <v>0</v>
      </c>
      <c r="Q1072" s="51" t="n">
        <v>0</v>
      </c>
    </row>
    <row r="1073" customFormat="false" ht="12.75" hidden="false" customHeight="false" outlineLevel="0" collapsed="false">
      <c r="B1073" s="85" t="s">
        <v>80</v>
      </c>
      <c r="C1073" s="13" t="n">
        <v>1072</v>
      </c>
      <c r="D1073" s="50" t="n">
        <v>280950.631780855</v>
      </c>
      <c r="E1073" s="50" t="n">
        <v>0</v>
      </c>
      <c r="F1073" s="50" t="n">
        <v>32</v>
      </c>
      <c r="G1073" s="50" t="n">
        <v>30.956942</v>
      </c>
      <c r="H1073" s="50" t="n">
        <v>0</v>
      </c>
      <c r="I1073" s="50" t="n">
        <v>0</v>
      </c>
      <c r="J1073" s="50" t="n">
        <v>0</v>
      </c>
      <c r="K1073" s="50" t="n">
        <v>0</v>
      </c>
      <c r="L1073" s="50" t="n">
        <v>0</v>
      </c>
      <c r="M1073" s="50" t="n">
        <v>0</v>
      </c>
      <c r="N1073" s="50" t="n">
        <v>62.956942</v>
      </c>
      <c r="O1073" s="50" t="n">
        <v>0</v>
      </c>
      <c r="P1073" s="50" t="n">
        <v>0</v>
      </c>
      <c r="Q1073" s="51" t="n">
        <v>62.956942</v>
      </c>
    </row>
    <row r="1074" customFormat="false" ht="12.75" hidden="false" customHeight="false" outlineLevel="0" collapsed="false">
      <c r="B1074" s="85" t="s">
        <v>49</v>
      </c>
      <c r="C1074" s="13" t="n">
        <v>1073</v>
      </c>
      <c r="D1074" s="50" t="n">
        <v>721454.576161083</v>
      </c>
      <c r="E1074" s="50" t="n">
        <v>0</v>
      </c>
      <c r="F1074" s="50" t="n">
        <v>0</v>
      </c>
      <c r="G1074" s="50" t="n">
        <v>-139.306237</v>
      </c>
      <c r="H1074" s="50" t="n">
        <v>0</v>
      </c>
      <c r="I1074" s="50" t="n">
        <v>0</v>
      </c>
      <c r="J1074" s="50" t="n">
        <v>0</v>
      </c>
      <c r="K1074" s="50" t="n">
        <v>0</v>
      </c>
      <c r="L1074" s="50" t="n">
        <v>0</v>
      </c>
      <c r="M1074" s="50" t="n">
        <v>-29.367454</v>
      </c>
      <c r="N1074" s="50" t="n">
        <v>-168.673691</v>
      </c>
      <c r="O1074" s="50" t="n">
        <v>0</v>
      </c>
      <c r="P1074" s="50" t="n">
        <v>0</v>
      </c>
      <c r="Q1074" s="51" t="n">
        <v>-168.673691</v>
      </c>
    </row>
    <row r="1075" customFormat="false" ht="12.75" hidden="false" customHeight="false" outlineLevel="0" collapsed="false">
      <c r="B1075" s="85" t="s">
        <v>34</v>
      </c>
      <c r="C1075" s="13" t="n">
        <v>1074</v>
      </c>
      <c r="D1075" s="50" t="n">
        <v>0</v>
      </c>
      <c r="E1075" s="50" t="n">
        <v>0</v>
      </c>
      <c r="F1075" s="50" t="n">
        <v>0</v>
      </c>
      <c r="G1075" s="50" t="n">
        <v>0</v>
      </c>
      <c r="H1075" s="50" t="n">
        <v>0</v>
      </c>
      <c r="I1075" s="50" t="n">
        <v>0</v>
      </c>
      <c r="J1075" s="50" t="n">
        <v>0</v>
      </c>
      <c r="K1075" s="50" t="n">
        <v>0</v>
      </c>
      <c r="L1075" s="50" t="n">
        <v>0</v>
      </c>
      <c r="M1075" s="50" t="n">
        <v>0</v>
      </c>
      <c r="N1075" s="50" t="n">
        <v>0</v>
      </c>
      <c r="O1075" s="50" t="n">
        <v>0</v>
      </c>
      <c r="P1075" s="50" t="n">
        <v>0</v>
      </c>
      <c r="Q1075" s="51" t="n">
        <v>0</v>
      </c>
    </row>
    <row r="1076" customFormat="false" ht="12.75" hidden="false" customHeight="false" outlineLevel="0" collapsed="false">
      <c r="B1076" s="85" t="s">
        <v>69</v>
      </c>
      <c r="C1076" s="13" t="n">
        <v>1075</v>
      </c>
      <c r="D1076" s="50" t="n">
        <v>4.42392536128854E-005</v>
      </c>
      <c r="E1076" s="50" t="n">
        <v>0</v>
      </c>
      <c r="F1076" s="50" t="n">
        <v>0</v>
      </c>
      <c r="G1076" s="50" t="n">
        <v>0</v>
      </c>
      <c r="H1076" s="50" t="n">
        <v>0</v>
      </c>
      <c r="I1076" s="50" t="n">
        <v>0</v>
      </c>
      <c r="J1076" s="50" t="n">
        <v>0</v>
      </c>
      <c r="K1076" s="50" t="n">
        <v>0</v>
      </c>
      <c r="L1076" s="50" t="n">
        <v>0</v>
      </c>
      <c r="M1076" s="50" t="n">
        <v>0</v>
      </c>
      <c r="N1076" s="50" t="n">
        <v>0</v>
      </c>
      <c r="O1076" s="50" t="n">
        <v>0</v>
      </c>
      <c r="P1076" s="50" t="n">
        <v>0</v>
      </c>
      <c r="Q1076" s="51" t="n">
        <v>0</v>
      </c>
    </row>
    <row r="1077" customFormat="false" ht="12.75" hidden="false" customHeight="false" outlineLevel="0" collapsed="false">
      <c r="B1077" s="85" t="s">
        <v>72</v>
      </c>
      <c r="C1077" s="13" t="n">
        <v>1076</v>
      </c>
      <c r="D1077" s="50" t="n">
        <v>95468.6927109713</v>
      </c>
      <c r="E1077" s="50" t="n">
        <v>0</v>
      </c>
      <c r="F1077" s="50" t="n">
        <v>0</v>
      </c>
      <c r="G1077" s="50" t="n">
        <v>-7.739235</v>
      </c>
      <c r="H1077" s="50" t="n">
        <v>-22.362333</v>
      </c>
      <c r="I1077" s="50" t="n">
        <v>0</v>
      </c>
      <c r="J1077" s="50" t="n">
        <v>0</v>
      </c>
      <c r="K1077" s="50" t="n">
        <v>0</v>
      </c>
      <c r="L1077" s="50" t="n">
        <v>0</v>
      </c>
      <c r="M1077" s="50" t="n">
        <v>0</v>
      </c>
      <c r="N1077" s="50" t="n">
        <v>-30.101568</v>
      </c>
      <c r="O1077" s="50" t="n">
        <v>0</v>
      </c>
      <c r="P1077" s="50" t="n">
        <v>0</v>
      </c>
      <c r="Q1077" s="51" t="n">
        <v>-30.101568</v>
      </c>
    </row>
    <row r="1078" customFormat="false" ht="12.75" hidden="false" customHeight="false" outlineLevel="0" collapsed="false">
      <c r="B1078" s="85" t="s">
        <v>31</v>
      </c>
      <c r="C1078" s="13" t="n">
        <v>1077</v>
      </c>
      <c r="D1078" s="50" t="n">
        <v>0</v>
      </c>
      <c r="E1078" s="50" t="n">
        <v>0</v>
      </c>
      <c r="F1078" s="50" t="n">
        <v>0</v>
      </c>
      <c r="G1078" s="50" t="n">
        <v>0</v>
      </c>
      <c r="H1078" s="50" t="n">
        <v>0</v>
      </c>
      <c r="I1078" s="50" t="n">
        <v>0</v>
      </c>
      <c r="J1078" s="50" t="n">
        <v>0</v>
      </c>
      <c r="K1078" s="50" t="n">
        <v>0</v>
      </c>
      <c r="L1078" s="50" t="n">
        <v>0</v>
      </c>
      <c r="M1078" s="50" t="n">
        <v>0</v>
      </c>
      <c r="N1078" s="50" t="n">
        <v>0</v>
      </c>
      <c r="O1078" s="50" t="n">
        <v>0</v>
      </c>
      <c r="P1078" s="50" t="n">
        <v>0</v>
      </c>
      <c r="Q1078" s="51" t="n">
        <v>0</v>
      </c>
    </row>
    <row r="1079" customFormat="false" ht="12.75" hidden="false" customHeight="false" outlineLevel="0" collapsed="false">
      <c r="B1079" s="85" t="s">
        <v>37</v>
      </c>
      <c r="C1079" s="13" t="n">
        <v>1078</v>
      </c>
      <c r="D1079" s="50" t="n">
        <v>200860.857338926</v>
      </c>
      <c r="E1079" s="50" t="n">
        <v>0</v>
      </c>
      <c r="F1079" s="50" t="n">
        <v>0</v>
      </c>
      <c r="G1079" s="50" t="n">
        <v>-46.435413</v>
      </c>
      <c r="H1079" s="50" t="n">
        <v>0</v>
      </c>
      <c r="I1079" s="50" t="n">
        <v>0</v>
      </c>
      <c r="J1079" s="50" t="n">
        <v>0</v>
      </c>
      <c r="K1079" s="50" t="n">
        <v>0</v>
      </c>
      <c r="L1079" s="50" t="n">
        <v>0</v>
      </c>
      <c r="M1079" s="50" t="n">
        <v>0</v>
      </c>
      <c r="N1079" s="50" t="n">
        <v>-46.435413</v>
      </c>
      <c r="O1079" s="50" t="n">
        <v>0</v>
      </c>
      <c r="P1079" s="50" t="n">
        <v>0</v>
      </c>
      <c r="Q1079" s="51" t="n">
        <v>-46.435413</v>
      </c>
    </row>
    <row r="1080" customFormat="false" ht="12.75" hidden="false" customHeight="false" outlineLevel="0" collapsed="false">
      <c r="B1080" s="85" t="n">
        <v>0</v>
      </c>
      <c r="C1080" s="13" t="n">
        <v>1079</v>
      </c>
      <c r="D1080" s="50" t="n">
        <v>0</v>
      </c>
      <c r="E1080" s="50" t="n">
        <v>0</v>
      </c>
      <c r="F1080" s="50" t="n">
        <v>0</v>
      </c>
      <c r="G1080" s="50" t="n">
        <v>0</v>
      </c>
      <c r="H1080" s="50" t="n">
        <v>0</v>
      </c>
      <c r="I1080" s="50" t="n">
        <v>0</v>
      </c>
      <c r="J1080" s="50" t="n">
        <v>0</v>
      </c>
      <c r="K1080" s="50" t="n">
        <v>0</v>
      </c>
      <c r="L1080" s="50" t="n">
        <v>0</v>
      </c>
      <c r="M1080" s="50" t="n">
        <v>0</v>
      </c>
      <c r="N1080" s="50" t="n">
        <v>0</v>
      </c>
      <c r="O1080" s="50" t="n">
        <v>0</v>
      </c>
      <c r="P1080" s="50" t="n">
        <v>0</v>
      </c>
      <c r="Q1080" s="51" t="n">
        <v>0</v>
      </c>
    </row>
    <row r="1081" customFormat="false" ht="12.75" hidden="false" customHeight="false" outlineLevel="0" collapsed="false">
      <c r="B1081" s="87" t="n">
        <v>0</v>
      </c>
      <c r="C1081" s="64" t="n">
        <v>1080</v>
      </c>
      <c r="D1081" s="54" t="n">
        <v>0</v>
      </c>
      <c r="E1081" s="54" t="n">
        <v>0</v>
      </c>
      <c r="F1081" s="54" t="n">
        <v>0</v>
      </c>
      <c r="G1081" s="54" t="n">
        <v>0</v>
      </c>
      <c r="H1081" s="54" t="n">
        <v>0</v>
      </c>
      <c r="I1081" s="54" t="n">
        <v>0</v>
      </c>
      <c r="J1081" s="54" t="n">
        <v>0</v>
      </c>
      <c r="K1081" s="54" t="n">
        <v>0</v>
      </c>
      <c r="L1081" s="54" t="n">
        <v>0</v>
      </c>
      <c r="M1081" s="54" t="n">
        <v>0</v>
      </c>
      <c r="N1081" s="54" t="n">
        <v>0</v>
      </c>
      <c r="O1081" s="54" t="n">
        <v>0</v>
      </c>
      <c r="P1081" s="54" t="n">
        <v>0</v>
      </c>
      <c r="Q1081" s="55" t="n">
        <v>0</v>
      </c>
    </row>
    <row r="1082" customFormat="false" ht="12.75" hidden="false" customHeight="false" outlineLevel="0" collapsed="false">
      <c r="A1082" s="0" t="n">
        <v>28</v>
      </c>
      <c r="B1082" s="57" t="n">
        <v>36943</v>
      </c>
      <c r="C1082" s="58" t="n">
        <v>1081</v>
      </c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83"/>
    </row>
    <row r="1083" customFormat="false" ht="12.75" hidden="false" customHeight="false" outlineLevel="0" collapsed="false">
      <c r="B1083" s="61"/>
      <c r="C1083" s="13" t="n">
        <v>1082</v>
      </c>
      <c r="D1083" s="13"/>
      <c r="E1083" s="21" t="s">
        <v>5</v>
      </c>
      <c r="F1083" s="21" t="s">
        <v>6</v>
      </c>
      <c r="G1083" s="21" t="s">
        <v>7</v>
      </c>
      <c r="H1083" s="21" t="s">
        <v>8</v>
      </c>
      <c r="I1083" s="21" t="s">
        <v>9</v>
      </c>
      <c r="J1083" s="21" t="s">
        <v>10</v>
      </c>
      <c r="K1083" s="21" t="s">
        <v>11</v>
      </c>
      <c r="L1083" s="21" t="s">
        <v>12</v>
      </c>
      <c r="M1083" s="21" t="s">
        <v>13</v>
      </c>
      <c r="N1083" s="21" t="s">
        <v>14</v>
      </c>
      <c r="O1083" s="21" t="n">
        <v>2002</v>
      </c>
      <c r="P1083" s="21" t="s">
        <v>15</v>
      </c>
      <c r="Q1083" s="84" t="s">
        <v>16</v>
      </c>
    </row>
    <row r="1084" customFormat="false" ht="12.75" hidden="false" customHeight="false" outlineLevel="0" collapsed="false">
      <c r="B1084" s="85" t="s">
        <v>107</v>
      </c>
      <c r="C1084" s="13" t="n">
        <v>1083</v>
      </c>
      <c r="D1084" s="13" t="s">
        <v>4</v>
      </c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86"/>
    </row>
    <row r="1085" customFormat="false" ht="12.75" hidden="false" customHeight="false" outlineLevel="0" collapsed="false">
      <c r="B1085" s="85" t="s">
        <v>19</v>
      </c>
      <c r="C1085" s="13" t="n">
        <v>1084</v>
      </c>
      <c r="D1085" s="50" t="n">
        <v>16468034.4396474</v>
      </c>
      <c r="E1085" s="50" t="n">
        <v>0</v>
      </c>
      <c r="F1085" s="50" t="n">
        <v>35504.22</v>
      </c>
      <c r="G1085" s="50" t="n">
        <v>635373.81</v>
      </c>
      <c r="H1085" s="50" t="n">
        <v>660946.78</v>
      </c>
      <c r="I1085" s="50" t="n">
        <v>-276799.87</v>
      </c>
      <c r="J1085" s="50" t="n">
        <v>489827.27</v>
      </c>
      <c r="K1085" s="50" t="n">
        <v>43184.38</v>
      </c>
      <c r="L1085" s="50" t="n">
        <v>376697.49</v>
      </c>
      <c r="M1085" s="50" t="n">
        <v>7389841.04</v>
      </c>
      <c r="N1085" s="50" t="n">
        <v>9354575.12</v>
      </c>
      <c r="O1085" s="50" t="n">
        <v>3598524.25</v>
      </c>
      <c r="P1085" s="50" t="n">
        <v>1305816.88</v>
      </c>
      <c r="Q1085" s="51" t="n">
        <v>14258916.25</v>
      </c>
    </row>
    <row r="1086" customFormat="false" ht="12.75" hidden="false" customHeight="false" outlineLevel="0" collapsed="false">
      <c r="B1086" s="85" t="s">
        <v>20</v>
      </c>
      <c r="C1086" s="13" t="n">
        <v>1085</v>
      </c>
      <c r="D1086" s="50" t="n">
        <v>4558730.80764413</v>
      </c>
      <c r="E1086" s="50" t="n">
        <v>0</v>
      </c>
      <c r="F1086" s="50" t="n">
        <v>61045.94</v>
      </c>
      <c r="G1086" s="50" t="n">
        <v>161374.84</v>
      </c>
      <c r="H1086" s="50" t="n">
        <v>208212.69</v>
      </c>
      <c r="I1086" s="50" t="n">
        <v>-62436.64</v>
      </c>
      <c r="J1086" s="50" t="n">
        <v>5264.95</v>
      </c>
      <c r="K1086" s="50" t="n">
        <v>-41907.3</v>
      </c>
      <c r="L1086" s="50" t="n">
        <v>54813.88</v>
      </c>
      <c r="M1086" s="50" t="n">
        <v>768328.94</v>
      </c>
      <c r="N1086" s="50" t="n">
        <v>1154697.3</v>
      </c>
      <c r="O1086" s="50" t="n">
        <v>770884.6</v>
      </c>
      <c r="P1086" s="50" t="n">
        <v>838252.48</v>
      </c>
      <c r="Q1086" s="51" t="n">
        <v>2763834.38</v>
      </c>
    </row>
    <row r="1087" customFormat="false" ht="12.75" hidden="false" customHeight="false" outlineLevel="0" collapsed="false">
      <c r="B1087" s="85" t="s">
        <v>108</v>
      </c>
      <c r="C1087" s="13" t="n">
        <v>1086</v>
      </c>
      <c r="D1087" s="50" t="n">
        <v>0</v>
      </c>
      <c r="E1087" s="50" t="n">
        <v>0</v>
      </c>
      <c r="F1087" s="50" t="n">
        <v>0</v>
      </c>
      <c r="G1087" s="50" t="n">
        <v>0</v>
      </c>
      <c r="H1087" s="50" t="n">
        <v>0</v>
      </c>
      <c r="I1087" s="50" t="n">
        <v>0</v>
      </c>
      <c r="J1087" s="50" t="n">
        <v>0</v>
      </c>
      <c r="K1087" s="50" t="n">
        <v>0</v>
      </c>
      <c r="L1087" s="50" t="n">
        <v>0</v>
      </c>
      <c r="M1087" s="50" t="n">
        <v>0</v>
      </c>
      <c r="N1087" s="50" t="n">
        <v>0</v>
      </c>
      <c r="O1087" s="50" t="n">
        <v>0</v>
      </c>
      <c r="P1087" s="50" t="n">
        <v>0</v>
      </c>
      <c r="Q1087" s="51" t="n">
        <v>0</v>
      </c>
    </row>
    <row r="1088" customFormat="false" ht="12.75" hidden="false" customHeight="false" outlineLevel="0" collapsed="false">
      <c r="B1088" s="85" t="s">
        <v>25</v>
      </c>
      <c r="C1088" s="13" t="n">
        <v>1087</v>
      </c>
      <c r="D1088" s="50" t="n">
        <v>6484805.38466938</v>
      </c>
      <c r="E1088" s="50" t="n">
        <v>0</v>
      </c>
      <c r="F1088" s="50" t="n">
        <v>48699.38</v>
      </c>
      <c r="G1088" s="50" t="n">
        <v>541642.76</v>
      </c>
      <c r="H1088" s="50" t="n">
        <v>-71832.45</v>
      </c>
      <c r="I1088" s="50" t="n">
        <v>-193065.13</v>
      </c>
      <c r="J1088" s="50" t="n">
        <v>102076.22</v>
      </c>
      <c r="K1088" s="50" t="n">
        <v>75838.88</v>
      </c>
      <c r="L1088" s="50" t="n">
        <v>201201.71</v>
      </c>
      <c r="M1088" s="50" t="n">
        <v>2846431.02</v>
      </c>
      <c r="N1088" s="50" t="n">
        <v>3550992.39</v>
      </c>
      <c r="O1088" s="50" t="n">
        <v>-172237.43</v>
      </c>
      <c r="P1088" s="50" t="n">
        <v>1063465.82</v>
      </c>
      <c r="Q1088" s="51" t="n">
        <v>4442220.78</v>
      </c>
    </row>
    <row r="1089" customFormat="false" ht="12.75" hidden="false" customHeight="false" outlineLevel="0" collapsed="false">
      <c r="B1089" s="85" t="s">
        <v>29</v>
      </c>
      <c r="C1089" s="13" t="n">
        <v>1088</v>
      </c>
      <c r="D1089" s="50" t="n">
        <v>634284.393360392</v>
      </c>
      <c r="E1089" s="50" t="n">
        <v>0</v>
      </c>
      <c r="F1089" s="50" t="n">
        <v>5592.7</v>
      </c>
      <c r="G1089" s="50" t="n">
        <v>17229.65</v>
      </c>
      <c r="H1089" s="50" t="n">
        <v>16582</v>
      </c>
      <c r="I1089" s="50" t="n">
        <v>0</v>
      </c>
      <c r="J1089" s="50" t="n">
        <v>32889.93</v>
      </c>
      <c r="K1089" s="50" t="n">
        <v>0</v>
      </c>
      <c r="L1089" s="50" t="n">
        <v>-29390.6</v>
      </c>
      <c r="M1089" s="50" t="n">
        <v>0</v>
      </c>
      <c r="N1089" s="50" t="n">
        <v>42903.68</v>
      </c>
      <c r="O1089" s="50" t="n">
        <v>0</v>
      </c>
      <c r="P1089" s="50" t="n">
        <v>0</v>
      </c>
      <c r="Q1089" s="51" t="n">
        <v>42903.68</v>
      </c>
    </row>
    <row r="1090" customFormat="false" ht="12.75" hidden="false" customHeight="false" outlineLevel="0" collapsed="false">
      <c r="B1090" s="85" t="s">
        <v>32</v>
      </c>
      <c r="C1090" s="13" t="n">
        <v>1089</v>
      </c>
      <c r="D1090" s="50" t="n">
        <v>742378.79981292</v>
      </c>
      <c r="E1090" s="50" t="n">
        <v>0</v>
      </c>
      <c r="F1090" s="50" t="n">
        <v>-7030.78</v>
      </c>
      <c r="G1090" s="50" t="n">
        <v>8723</v>
      </c>
      <c r="H1090" s="50" t="n">
        <v>-8291</v>
      </c>
      <c r="I1090" s="50" t="n">
        <v>0</v>
      </c>
      <c r="J1090" s="50" t="n">
        <v>0</v>
      </c>
      <c r="K1090" s="50" t="n">
        <v>0</v>
      </c>
      <c r="L1090" s="50" t="n">
        <v>0</v>
      </c>
      <c r="M1090" s="50" t="n">
        <v>0</v>
      </c>
      <c r="N1090" s="50" t="n">
        <v>-6598.78</v>
      </c>
      <c r="O1090" s="50" t="n">
        <v>0</v>
      </c>
      <c r="P1090" s="50" t="n">
        <v>0</v>
      </c>
      <c r="Q1090" s="51" t="n">
        <v>-6598.78</v>
      </c>
    </row>
    <row r="1091" customFormat="false" ht="12.75" hidden="false" customHeight="false" outlineLevel="0" collapsed="false">
      <c r="B1091" s="85" t="s">
        <v>35</v>
      </c>
      <c r="C1091" s="13" t="n">
        <v>1090</v>
      </c>
      <c r="D1091" s="50" t="n">
        <v>478294.667930916</v>
      </c>
      <c r="E1091" s="50" t="n">
        <v>0</v>
      </c>
      <c r="F1091" s="50" t="n">
        <v>-9584.09</v>
      </c>
      <c r="G1091" s="50" t="n">
        <v>36.06</v>
      </c>
      <c r="H1091" s="50" t="n">
        <v>16582</v>
      </c>
      <c r="I1091" s="50" t="n">
        <v>0</v>
      </c>
      <c r="J1091" s="50" t="n">
        <v>0</v>
      </c>
      <c r="K1091" s="50" t="n">
        <v>0</v>
      </c>
      <c r="L1091" s="50" t="n">
        <v>0</v>
      </c>
      <c r="M1091" s="50" t="n">
        <v>0</v>
      </c>
      <c r="N1091" s="50" t="n">
        <v>7033.97</v>
      </c>
      <c r="O1091" s="50" t="n">
        <v>0</v>
      </c>
      <c r="P1091" s="50" t="n">
        <v>0</v>
      </c>
      <c r="Q1091" s="51" t="n">
        <v>7033.97</v>
      </c>
    </row>
    <row r="1092" customFormat="false" ht="12.75" hidden="false" customHeight="false" outlineLevel="0" collapsed="false">
      <c r="B1092" s="85" t="s">
        <v>38</v>
      </c>
      <c r="C1092" s="13" t="n">
        <v>1091</v>
      </c>
      <c r="D1092" s="50" t="n">
        <v>0</v>
      </c>
      <c r="E1092" s="50" t="n">
        <v>0</v>
      </c>
      <c r="F1092" s="50" t="n">
        <v>0</v>
      </c>
      <c r="G1092" s="50" t="n">
        <v>0</v>
      </c>
      <c r="H1092" s="50" t="n">
        <v>0</v>
      </c>
      <c r="I1092" s="50" t="n">
        <v>0</v>
      </c>
      <c r="J1092" s="50" t="n">
        <v>0</v>
      </c>
      <c r="K1092" s="50" t="n">
        <v>0</v>
      </c>
      <c r="L1092" s="50" t="n">
        <v>0</v>
      </c>
      <c r="M1092" s="50" t="n">
        <v>0</v>
      </c>
      <c r="N1092" s="50" t="n">
        <v>0</v>
      </c>
      <c r="O1092" s="50" t="n">
        <v>0</v>
      </c>
      <c r="P1092" s="50" t="n">
        <v>0</v>
      </c>
      <c r="Q1092" s="51" t="n">
        <v>0</v>
      </c>
    </row>
    <row r="1093" customFormat="false" ht="12.75" hidden="false" customHeight="false" outlineLevel="0" collapsed="false">
      <c r="B1093" s="85" t="s">
        <v>43</v>
      </c>
      <c r="C1093" s="13" t="n">
        <v>1092</v>
      </c>
      <c r="D1093" s="50" t="n">
        <v>2904471.9187601</v>
      </c>
      <c r="E1093" s="50" t="n">
        <v>0</v>
      </c>
      <c r="F1093" s="50" t="n">
        <v>-26454.34</v>
      </c>
      <c r="G1093" s="50" t="n">
        <v>-74516.73</v>
      </c>
      <c r="H1093" s="50" t="n">
        <v>422876.91</v>
      </c>
      <c r="I1093" s="50" t="n">
        <v>-416264.92</v>
      </c>
      <c r="J1093" s="50" t="n">
        <v>86395</v>
      </c>
      <c r="K1093" s="50" t="n">
        <v>-201210.72</v>
      </c>
      <c r="L1093" s="50" t="n">
        <v>-4574.79</v>
      </c>
      <c r="M1093" s="50" t="n">
        <v>1207434.02</v>
      </c>
      <c r="N1093" s="50" t="n">
        <v>993684.43</v>
      </c>
      <c r="O1093" s="50" t="n">
        <v>154004.67</v>
      </c>
      <c r="P1093" s="50" t="n">
        <v>-2380874.22</v>
      </c>
      <c r="Q1093" s="51" t="n">
        <v>-1233185.12</v>
      </c>
    </row>
    <row r="1094" customFormat="false" ht="12.75" hidden="false" customHeight="false" outlineLevel="0" collapsed="false">
      <c r="B1094" s="85" t="s">
        <v>47</v>
      </c>
      <c r="C1094" s="13" t="n">
        <v>1093</v>
      </c>
      <c r="D1094" s="50" t="n">
        <v>1347586.76704697</v>
      </c>
      <c r="E1094" s="50" t="n">
        <v>0</v>
      </c>
      <c r="F1094" s="50" t="n">
        <v>5575.23</v>
      </c>
      <c r="G1094" s="50" t="n">
        <v>209460.28</v>
      </c>
      <c r="H1094" s="50" t="n">
        <v>30054.83</v>
      </c>
      <c r="I1094" s="50" t="n">
        <v>-17298.38</v>
      </c>
      <c r="J1094" s="50" t="n">
        <v>90509.47</v>
      </c>
      <c r="K1094" s="50" t="n">
        <v>53574.68</v>
      </c>
      <c r="L1094" s="50" t="n">
        <v>-15613.76</v>
      </c>
      <c r="M1094" s="50" t="n">
        <v>196396.89</v>
      </c>
      <c r="N1094" s="50" t="n">
        <v>552659.24</v>
      </c>
      <c r="O1094" s="50" t="n">
        <v>252501.84</v>
      </c>
      <c r="P1094" s="50" t="n">
        <v>-207098.24</v>
      </c>
      <c r="Q1094" s="51" t="n">
        <v>598062.84</v>
      </c>
    </row>
    <row r="1095" customFormat="false" ht="12.75" hidden="false" customHeight="false" outlineLevel="0" collapsed="false">
      <c r="B1095" s="85" t="s">
        <v>50</v>
      </c>
      <c r="C1095" s="13" t="n">
        <v>1094</v>
      </c>
      <c r="D1095" s="50" t="n">
        <v>1265501.4272985</v>
      </c>
      <c r="E1095" s="50" t="n">
        <v>0</v>
      </c>
      <c r="F1095" s="50" t="n">
        <v>11982.1</v>
      </c>
      <c r="G1095" s="50" t="n">
        <v>-104784.23</v>
      </c>
      <c r="H1095" s="50" t="n">
        <v>-16582</v>
      </c>
      <c r="I1095" s="50" t="n">
        <v>52016.52</v>
      </c>
      <c r="J1095" s="50" t="n">
        <v>32939.66</v>
      </c>
      <c r="K1095" s="50" t="n">
        <v>68579.81</v>
      </c>
      <c r="L1095" s="50" t="n">
        <v>58901.1</v>
      </c>
      <c r="M1095" s="50" t="n">
        <v>101162.84</v>
      </c>
      <c r="N1095" s="50" t="n">
        <v>204215.8</v>
      </c>
      <c r="O1095" s="50" t="n">
        <v>853724.47</v>
      </c>
      <c r="P1095" s="50" t="n">
        <v>-338664.47</v>
      </c>
      <c r="Q1095" s="51" t="n">
        <v>719275.8</v>
      </c>
    </row>
    <row r="1096" customFormat="false" ht="12.75" hidden="false" customHeight="false" outlineLevel="0" collapsed="false">
      <c r="B1096" s="85" t="s">
        <v>53</v>
      </c>
      <c r="C1096" s="13" t="n">
        <v>1095</v>
      </c>
      <c r="D1096" s="50" t="n">
        <v>13113.5566216481</v>
      </c>
      <c r="E1096" s="50" t="n">
        <v>0</v>
      </c>
      <c r="F1096" s="50" t="n">
        <v>-11039</v>
      </c>
      <c r="G1096" s="50" t="n">
        <v>18959.89</v>
      </c>
      <c r="H1096" s="50" t="n">
        <v>0</v>
      </c>
      <c r="I1096" s="50" t="n">
        <v>0</v>
      </c>
      <c r="J1096" s="50" t="n">
        <v>0</v>
      </c>
      <c r="K1096" s="50" t="n">
        <v>0</v>
      </c>
      <c r="L1096" s="50" t="n">
        <v>0</v>
      </c>
      <c r="M1096" s="50" t="n">
        <v>0</v>
      </c>
      <c r="N1096" s="50" t="n">
        <v>7920.89</v>
      </c>
      <c r="O1096" s="50" t="n">
        <v>0</v>
      </c>
      <c r="P1096" s="50" t="n">
        <v>0</v>
      </c>
      <c r="Q1096" s="51" t="n">
        <v>7920.89</v>
      </c>
    </row>
    <row r="1097" customFormat="false" ht="12.75" hidden="false" customHeight="false" outlineLevel="0" collapsed="false">
      <c r="B1097" s="85" t="s">
        <v>56</v>
      </c>
      <c r="C1097" s="13" t="n">
        <v>1096</v>
      </c>
      <c r="D1097" s="50" t="n">
        <v>210364.248116172</v>
      </c>
      <c r="E1097" s="50" t="n">
        <v>0</v>
      </c>
      <c r="F1097" s="50" t="n">
        <v>-5584.76</v>
      </c>
      <c r="G1097" s="50" t="n">
        <v>-34892</v>
      </c>
      <c r="H1097" s="50" t="n">
        <v>8291</v>
      </c>
      <c r="I1097" s="50" t="n">
        <v>0</v>
      </c>
      <c r="J1097" s="50" t="n">
        <v>0</v>
      </c>
      <c r="K1097" s="50" t="n">
        <v>0</v>
      </c>
      <c r="L1097" s="50" t="n">
        <v>0</v>
      </c>
      <c r="M1097" s="50" t="n">
        <v>0</v>
      </c>
      <c r="N1097" s="50" t="n">
        <v>-32185.76</v>
      </c>
      <c r="O1097" s="50" t="n">
        <v>0</v>
      </c>
      <c r="P1097" s="50" t="n">
        <v>0</v>
      </c>
      <c r="Q1097" s="51" t="n">
        <v>-32185.76</v>
      </c>
    </row>
    <row r="1098" customFormat="false" ht="12.75" hidden="false" customHeight="false" outlineLevel="0" collapsed="false">
      <c r="B1098" s="85" t="s">
        <v>59</v>
      </c>
      <c r="C1098" s="13" t="n">
        <v>1097</v>
      </c>
      <c r="D1098" s="50" t="n">
        <v>247458.314094377</v>
      </c>
      <c r="E1098" s="50" t="n">
        <v>0</v>
      </c>
      <c r="F1098" s="50" t="n">
        <v>-8781</v>
      </c>
      <c r="G1098" s="50" t="n">
        <v>-33164.64</v>
      </c>
      <c r="H1098" s="50" t="n">
        <v>0</v>
      </c>
      <c r="I1098" s="50" t="n">
        <v>0</v>
      </c>
      <c r="J1098" s="50" t="n">
        <v>0</v>
      </c>
      <c r="K1098" s="50" t="n">
        <v>0</v>
      </c>
      <c r="L1098" s="50" t="n">
        <v>0</v>
      </c>
      <c r="M1098" s="50" t="n">
        <v>0</v>
      </c>
      <c r="N1098" s="50" t="n">
        <v>-41945.64</v>
      </c>
      <c r="O1098" s="50" t="n">
        <v>0</v>
      </c>
      <c r="P1098" s="50" t="n">
        <v>0</v>
      </c>
      <c r="Q1098" s="51" t="n">
        <v>-41945.64</v>
      </c>
    </row>
    <row r="1099" customFormat="false" ht="12.75" hidden="false" customHeight="false" outlineLevel="0" collapsed="false">
      <c r="B1099" s="85" t="s">
        <v>109</v>
      </c>
      <c r="C1099" s="13" t="n">
        <v>1098</v>
      </c>
      <c r="D1099" s="50" t="n">
        <v>0</v>
      </c>
      <c r="E1099" s="50" t="n">
        <v>0</v>
      </c>
      <c r="F1099" s="50" t="n">
        <v>0</v>
      </c>
      <c r="G1099" s="50" t="n">
        <v>0</v>
      </c>
      <c r="H1099" s="50" t="n">
        <v>0</v>
      </c>
      <c r="I1099" s="50" t="n">
        <v>0</v>
      </c>
      <c r="J1099" s="50" t="n">
        <v>0</v>
      </c>
      <c r="K1099" s="50" t="n">
        <v>0</v>
      </c>
      <c r="L1099" s="50" t="n">
        <v>0</v>
      </c>
      <c r="M1099" s="50" t="n">
        <v>0</v>
      </c>
      <c r="N1099" s="50" t="n">
        <v>0</v>
      </c>
      <c r="O1099" s="50" t="n">
        <v>0</v>
      </c>
      <c r="P1099" s="50" t="n">
        <v>0</v>
      </c>
      <c r="Q1099" s="51" t="n">
        <v>0</v>
      </c>
    </row>
    <row r="1100" customFormat="false" ht="12.75" hidden="false" customHeight="false" outlineLevel="0" collapsed="false">
      <c r="B1100" s="85" t="s">
        <v>64</v>
      </c>
      <c r="C1100" s="13" t="n">
        <v>1099</v>
      </c>
      <c r="D1100" s="50" t="n">
        <v>6116917.74872206</v>
      </c>
      <c r="E1100" s="50" t="n">
        <v>0</v>
      </c>
      <c r="F1100" s="50" t="n">
        <v>-6329.53</v>
      </c>
      <c r="G1100" s="50" t="n">
        <v>52609.58</v>
      </c>
      <c r="H1100" s="50" t="n">
        <v>-61513.75</v>
      </c>
      <c r="I1100" s="50" t="n">
        <v>283003</v>
      </c>
      <c r="J1100" s="50" t="n">
        <v>96849.1</v>
      </c>
      <c r="K1100" s="50" t="n">
        <v>-52130.82</v>
      </c>
      <c r="L1100" s="50" t="n">
        <v>-12446.59</v>
      </c>
      <c r="M1100" s="50" t="n">
        <v>1778188.45</v>
      </c>
      <c r="N1100" s="50" t="n">
        <v>2078229.44</v>
      </c>
      <c r="O1100" s="50" t="n">
        <v>688680.51</v>
      </c>
      <c r="P1100" s="50" t="n">
        <v>1841716.77</v>
      </c>
      <c r="Q1100" s="51" t="n">
        <v>4608626.72</v>
      </c>
    </row>
    <row r="1101" customFormat="false" ht="12.75" hidden="false" customHeight="false" outlineLevel="0" collapsed="false">
      <c r="B1101" s="85" t="s">
        <v>67</v>
      </c>
      <c r="C1101" s="13" t="n">
        <v>1100</v>
      </c>
      <c r="D1101" s="50" t="n">
        <v>31775.6783917951</v>
      </c>
      <c r="E1101" s="50" t="n">
        <v>0</v>
      </c>
      <c r="F1101" s="50" t="n">
        <v>-2390.07</v>
      </c>
      <c r="G1101" s="50" t="n">
        <v>0</v>
      </c>
      <c r="H1101" s="50" t="n">
        <v>0</v>
      </c>
      <c r="I1101" s="50" t="n">
        <v>0</v>
      </c>
      <c r="J1101" s="50" t="n">
        <v>0</v>
      </c>
      <c r="K1101" s="50" t="n">
        <v>0</v>
      </c>
      <c r="L1101" s="50" t="n">
        <v>0</v>
      </c>
      <c r="M1101" s="50" t="n">
        <v>0</v>
      </c>
      <c r="N1101" s="50" t="n">
        <v>-2390.07</v>
      </c>
      <c r="O1101" s="50" t="n">
        <v>0</v>
      </c>
      <c r="P1101" s="50" t="n">
        <v>0</v>
      </c>
      <c r="Q1101" s="51" t="n">
        <v>-2390.07</v>
      </c>
    </row>
    <row r="1102" customFormat="false" ht="12.75" hidden="false" customHeight="false" outlineLevel="0" collapsed="false">
      <c r="B1102" s="85" t="s">
        <v>70</v>
      </c>
      <c r="C1102" s="13" t="n">
        <v>1101</v>
      </c>
      <c r="D1102" s="50" t="n">
        <v>275966.840222463</v>
      </c>
      <c r="E1102" s="50" t="n">
        <v>0</v>
      </c>
      <c r="F1102" s="50" t="n">
        <v>796.69</v>
      </c>
      <c r="G1102" s="50" t="n">
        <v>-17446</v>
      </c>
      <c r="H1102" s="50" t="n">
        <v>99491.84</v>
      </c>
      <c r="I1102" s="50" t="n">
        <v>0</v>
      </c>
      <c r="J1102" s="50" t="n">
        <v>0</v>
      </c>
      <c r="K1102" s="50" t="n">
        <v>0</v>
      </c>
      <c r="L1102" s="50" t="n">
        <v>0</v>
      </c>
      <c r="M1102" s="50" t="n">
        <v>0</v>
      </c>
      <c r="N1102" s="50" t="n">
        <v>82842.53</v>
      </c>
      <c r="O1102" s="50" t="n">
        <v>0</v>
      </c>
      <c r="P1102" s="50" t="n">
        <v>0</v>
      </c>
      <c r="Q1102" s="51" t="n">
        <v>82842.53</v>
      </c>
    </row>
    <row r="1103" customFormat="false" ht="12.75" hidden="false" customHeight="false" outlineLevel="0" collapsed="false">
      <c r="B1103" s="85" t="s">
        <v>75</v>
      </c>
      <c r="C1103" s="13" t="n">
        <v>1102</v>
      </c>
      <c r="D1103" s="50" t="n">
        <v>3331217.75314743</v>
      </c>
      <c r="E1103" s="50" t="n">
        <v>0</v>
      </c>
      <c r="F1103" s="50" t="n">
        <v>-920.55</v>
      </c>
      <c r="G1103" s="50" t="n">
        <v>-74966.65</v>
      </c>
      <c r="H1103" s="50" t="n">
        <v>17074.71</v>
      </c>
      <c r="I1103" s="50" t="n">
        <v>77245.68</v>
      </c>
      <c r="J1103" s="50" t="n">
        <v>42902.94</v>
      </c>
      <c r="K1103" s="50" t="n">
        <v>140439.85</v>
      </c>
      <c r="L1103" s="50" t="n">
        <v>123806.54</v>
      </c>
      <c r="M1103" s="50" t="n">
        <v>491898.88</v>
      </c>
      <c r="N1103" s="50" t="n">
        <v>817481.4</v>
      </c>
      <c r="O1103" s="50" t="n">
        <v>1050965.59</v>
      </c>
      <c r="P1103" s="50" t="n">
        <v>489018.74</v>
      </c>
      <c r="Q1103" s="51" t="n">
        <v>2357465.73</v>
      </c>
    </row>
    <row r="1104" customFormat="false" ht="12.75" hidden="false" customHeight="false" outlineLevel="0" collapsed="false">
      <c r="B1104" s="85" t="s">
        <v>78</v>
      </c>
      <c r="C1104" s="13" t="n">
        <v>1103</v>
      </c>
      <c r="D1104" s="50" t="n">
        <v>272693.88111517</v>
      </c>
      <c r="E1104" s="50" t="n">
        <v>0</v>
      </c>
      <c r="F1104" s="50" t="n">
        <v>-20073.7</v>
      </c>
      <c r="G1104" s="50" t="n">
        <v>-34892</v>
      </c>
      <c r="H1104" s="50" t="n">
        <v>0</v>
      </c>
      <c r="I1104" s="50" t="n">
        <v>0</v>
      </c>
      <c r="J1104" s="50" t="n">
        <v>0</v>
      </c>
      <c r="K1104" s="50" t="n">
        <v>0</v>
      </c>
      <c r="L1104" s="50" t="n">
        <v>0</v>
      </c>
      <c r="M1104" s="50" t="n">
        <v>0</v>
      </c>
      <c r="N1104" s="50" t="n">
        <v>-54965.7</v>
      </c>
      <c r="O1104" s="50" t="n">
        <v>0</v>
      </c>
      <c r="P1104" s="50" t="n">
        <v>0</v>
      </c>
      <c r="Q1104" s="51" t="n">
        <v>-54965.7</v>
      </c>
    </row>
    <row r="1105" customFormat="false" ht="12.75" hidden="false" customHeight="false" outlineLevel="0" collapsed="false">
      <c r="B1105" s="85"/>
      <c r="C1105" s="13" t="n">
        <v>1104</v>
      </c>
      <c r="D1105" s="50"/>
      <c r="E1105" s="50"/>
      <c r="F1105" s="50"/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1"/>
    </row>
    <row r="1106" customFormat="false" ht="12.75" hidden="false" customHeight="false" outlineLevel="0" collapsed="false">
      <c r="B1106" s="85" t="s">
        <v>83</v>
      </c>
      <c r="C1106" s="13" t="n">
        <v>1105</v>
      </c>
      <c r="D1106" s="50" t="s">
        <v>4</v>
      </c>
      <c r="E1106" s="50"/>
      <c r="F1106" s="50"/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1"/>
    </row>
    <row r="1107" customFormat="false" ht="12.75" hidden="false" customHeight="false" outlineLevel="0" collapsed="false">
      <c r="B1107" s="85" t="s">
        <v>22</v>
      </c>
      <c r="C1107" s="13" t="n">
        <v>1106</v>
      </c>
      <c r="D1107" s="50" t="n">
        <v>952092.373500469</v>
      </c>
      <c r="E1107" s="50" t="n">
        <v>0</v>
      </c>
      <c r="F1107" s="50" t="n">
        <v>-0.819510253881527</v>
      </c>
      <c r="G1107" s="50" t="n">
        <v>-34.2763025287945</v>
      </c>
      <c r="H1107" s="50" t="n">
        <v>83.1164107864191</v>
      </c>
      <c r="I1107" s="50" t="n">
        <v>75.399299405118</v>
      </c>
      <c r="J1107" s="50" t="n">
        <v>30.9445756775034</v>
      </c>
      <c r="K1107" s="50" t="n">
        <v>30.6658261687721</v>
      </c>
      <c r="L1107" s="50" t="n">
        <v>68.8099774612749</v>
      </c>
      <c r="M1107" s="50" t="n">
        <v>40.4453181417923</v>
      </c>
      <c r="N1107" s="50" t="n">
        <v>294.285594858204</v>
      </c>
      <c r="O1107" s="50" t="n">
        <v>-746.599353150204</v>
      </c>
      <c r="P1107" s="50" t="n">
        <v>-1878.83553540129</v>
      </c>
      <c r="Q1107" s="51" t="n">
        <v>-2331.14929369329</v>
      </c>
    </row>
    <row r="1108" customFormat="false" ht="12.75" hidden="false" customHeight="false" outlineLevel="0" collapsed="false">
      <c r="B1108" s="85" t="s">
        <v>27</v>
      </c>
      <c r="C1108" s="13" t="n">
        <v>1107</v>
      </c>
      <c r="D1108" s="50" t="n">
        <v>3438848.78411375</v>
      </c>
      <c r="E1108" s="50" t="n">
        <v>0</v>
      </c>
      <c r="F1108" s="50" t="n">
        <v>0</v>
      </c>
      <c r="G1108" s="50" t="n">
        <v>-378.372823</v>
      </c>
      <c r="H1108" s="50" t="n">
        <v>-227.941621</v>
      </c>
      <c r="I1108" s="50" t="n">
        <v>-96.7289</v>
      </c>
      <c r="J1108" s="50" t="n">
        <v>-22.2986</v>
      </c>
      <c r="K1108" s="50" t="n">
        <v>53.815003</v>
      </c>
      <c r="L1108" s="50" t="n">
        <v>-29.823226</v>
      </c>
      <c r="M1108" s="50" t="n">
        <v>-110.980762</v>
      </c>
      <c r="N1108" s="50" t="n">
        <v>-812.330929</v>
      </c>
      <c r="O1108" s="50" t="n">
        <v>-692.304613</v>
      </c>
      <c r="P1108" s="50" t="n">
        <v>-1655.506535</v>
      </c>
      <c r="Q1108" s="51" t="n">
        <v>-3160.142077</v>
      </c>
    </row>
    <row r="1109" customFormat="false" ht="12.75" hidden="false" customHeight="false" outlineLevel="0" collapsed="false">
      <c r="B1109" s="85" t="s">
        <v>77</v>
      </c>
      <c r="C1109" s="13" t="n">
        <v>1108</v>
      </c>
      <c r="D1109" s="50" t="n">
        <v>276784.144007386</v>
      </c>
      <c r="E1109" s="50" t="n">
        <v>0</v>
      </c>
      <c r="F1109" s="50" t="n">
        <v>12.1554450350093</v>
      </c>
      <c r="G1109" s="50" t="n">
        <v>27.8158109249014</v>
      </c>
      <c r="H1109" s="50" t="n">
        <v>-17.1426461411305</v>
      </c>
      <c r="I1109" s="50" t="n">
        <v>-46.3167765279198</v>
      </c>
      <c r="J1109" s="50" t="n">
        <v>13.7823121485966</v>
      </c>
      <c r="K1109" s="50" t="n">
        <v>49.0251407475545</v>
      </c>
      <c r="L1109" s="50" t="n">
        <v>-91.8750249924825</v>
      </c>
      <c r="M1109" s="50" t="n">
        <v>-196.238078083351</v>
      </c>
      <c r="N1109" s="50" t="n">
        <v>-248.793816888822</v>
      </c>
      <c r="O1109" s="50" t="n">
        <v>-78.7254711965942</v>
      </c>
      <c r="P1109" s="50" t="n">
        <v>-174.900112148594</v>
      </c>
      <c r="Q1109" s="51" t="n">
        <v>-502.41940023401</v>
      </c>
    </row>
    <row r="1110" customFormat="false" ht="12.75" hidden="false" customHeight="false" outlineLevel="0" collapsed="false">
      <c r="B1110" s="85" t="s">
        <v>66</v>
      </c>
      <c r="C1110" s="13" t="n">
        <v>1109</v>
      </c>
      <c r="D1110" s="50" t="n">
        <v>1885084.86072076</v>
      </c>
      <c r="E1110" s="50" t="n">
        <v>0</v>
      </c>
      <c r="F1110" s="50" t="n">
        <v>-17.5</v>
      </c>
      <c r="G1110" s="50" t="n">
        <v>-144.731576</v>
      </c>
      <c r="H1110" s="50" t="n">
        <v>-202.632912</v>
      </c>
      <c r="I1110" s="50" t="n">
        <v>-152.018548</v>
      </c>
      <c r="J1110" s="50" t="n">
        <v>-49.135018</v>
      </c>
      <c r="K1110" s="50" t="n">
        <v>59.503084</v>
      </c>
      <c r="L1110" s="50" t="n">
        <v>-123.455768</v>
      </c>
      <c r="M1110" s="50" t="n">
        <v>34.603378</v>
      </c>
      <c r="N1110" s="50" t="n">
        <v>-595.36736</v>
      </c>
      <c r="O1110" s="50" t="n">
        <v>-304.959483</v>
      </c>
      <c r="P1110" s="50" t="n">
        <v>0</v>
      </c>
      <c r="Q1110" s="51" t="n">
        <v>-900.326843</v>
      </c>
    </row>
    <row r="1111" customFormat="false" ht="12.75" hidden="false" customHeight="false" outlineLevel="0" collapsed="false">
      <c r="B1111" s="85" t="s">
        <v>45</v>
      </c>
      <c r="C1111" s="13" t="n">
        <v>1110</v>
      </c>
      <c r="D1111" s="50" t="n">
        <v>803483.512030243</v>
      </c>
      <c r="E1111" s="50" t="n">
        <v>0</v>
      </c>
      <c r="F1111" s="50" t="n">
        <v>0</v>
      </c>
      <c r="G1111" s="50" t="n">
        <v>-103.372421</v>
      </c>
      <c r="H1111" s="50" t="n">
        <v>4.9702</v>
      </c>
      <c r="I1111" s="50" t="n">
        <v>1.4845</v>
      </c>
      <c r="J1111" s="50" t="n">
        <v>4.926972</v>
      </c>
      <c r="K1111" s="50" t="n">
        <v>9.793488</v>
      </c>
      <c r="L1111" s="50" t="n">
        <v>4.866</v>
      </c>
      <c r="M1111" s="50" t="n">
        <v>-29.589435</v>
      </c>
      <c r="N1111" s="50" t="n">
        <v>-106.920696</v>
      </c>
      <c r="O1111" s="50" t="n">
        <v>-377.72723</v>
      </c>
      <c r="P1111" s="50" t="n">
        <v>0</v>
      </c>
      <c r="Q1111" s="51" t="n">
        <v>-484.647926</v>
      </c>
    </row>
    <row r="1112" customFormat="false" ht="12.75" hidden="false" customHeight="false" outlineLevel="0" collapsed="false">
      <c r="B1112" s="85" t="s">
        <v>52</v>
      </c>
      <c r="C1112" s="13" t="n">
        <v>1111</v>
      </c>
      <c r="D1112" s="50" t="n">
        <v>0</v>
      </c>
      <c r="E1112" s="50" t="n">
        <v>0</v>
      </c>
      <c r="F1112" s="50" t="n">
        <v>0</v>
      </c>
      <c r="G1112" s="50" t="n">
        <v>0</v>
      </c>
      <c r="H1112" s="50" t="n">
        <v>0</v>
      </c>
      <c r="I1112" s="50" t="n">
        <v>0</v>
      </c>
      <c r="J1112" s="50" t="n">
        <v>0</v>
      </c>
      <c r="K1112" s="50" t="n">
        <v>0</v>
      </c>
      <c r="L1112" s="50" t="n">
        <v>0</v>
      </c>
      <c r="M1112" s="50" t="n">
        <v>0</v>
      </c>
      <c r="N1112" s="50" t="n">
        <v>0</v>
      </c>
      <c r="O1112" s="50" t="n">
        <v>0</v>
      </c>
      <c r="P1112" s="50" t="n">
        <v>0</v>
      </c>
      <c r="Q1112" s="51" t="n">
        <v>0</v>
      </c>
    </row>
    <row r="1113" customFormat="false" ht="12.75" hidden="false" customHeight="false" outlineLevel="0" collapsed="false">
      <c r="B1113" s="85" t="s">
        <v>80</v>
      </c>
      <c r="C1113" s="13" t="n">
        <v>1112</v>
      </c>
      <c r="D1113" s="50" t="n">
        <v>226837.950516917</v>
      </c>
      <c r="E1113" s="50" t="n">
        <v>0</v>
      </c>
      <c r="F1113" s="50" t="n">
        <v>28</v>
      </c>
      <c r="G1113" s="50" t="n">
        <v>30.961788</v>
      </c>
      <c r="H1113" s="50" t="n">
        <v>0</v>
      </c>
      <c r="I1113" s="50" t="n">
        <v>0</v>
      </c>
      <c r="J1113" s="50" t="n">
        <v>0</v>
      </c>
      <c r="K1113" s="50" t="n">
        <v>0</v>
      </c>
      <c r="L1113" s="50" t="n">
        <v>0</v>
      </c>
      <c r="M1113" s="50" t="n">
        <v>0</v>
      </c>
      <c r="N1113" s="50" t="n">
        <v>58.961788</v>
      </c>
      <c r="O1113" s="50" t="n">
        <v>0</v>
      </c>
      <c r="P1113" s="50" t="n">
        <v>0</v>
      </c>
      <c r="Q1113" s="51" t="n">
        <v>58.961788</v>
      </c>
    </row>
    <row r="1114" customFormat="false" ht="12.75" hidden="false" customHeight="false" outlineLevel="0" collapsed="false">
      <c r="B1114" s="85" t="s">
        <v>49</v>
      </c>
      <c r="C1114" s="13" t="n">
        <v>1113</v>
      </c>
      <c r="D1114" s="50" t="n">
        <v>64608.6853109531</v>
      </c>
      <c r="E1114" s="50" t="n">
        <v>0</v>
      </c>
      <c r="F1114" s="50" t="n">
        <v>0</v>
      </c>
      <c r="G1114" s="50" t="n">
        <v>-15.480894</v>
      </c>
      <c r="H1114" s="50" t="n">
        <v>0</v>
      </c>
      <c r="I1114" s="50" t="n">
        <v>0</v>
      </c>
      <c r="J1114" s="50" t="n">
        <v>0</v>
      </c>
      <c r="K1114" s="50" t="n">
        <v>0</v>
      </c>
      <c r="L1114" s="50" t="n">
        <v>0</v>
      </c>
      <c r="M1114" s="50" t="n">
        <v>0</v>
      </c>
      <c r="N1114" s="50" t="n">
        <v>-15.480894</v>
      </c>
      <c r="O1114" s="50" t="n">
        <v>0</v>
      </c>
      <c r="P1114" s="50" t="n">
        <v>0</v>
      </c>
      <c r="Q1114" s="51" t="n">
        <v>-15.480894</v>
      </c>
    </row>
    <row r="1115" customFormat="false" ht="12.75" hidden="false" customHeight="false" outlineLevel="0" collapsed="false">
      <c r="B1115" s="85" t="s">
        <v>34</v>
      </c>
      <c r="C1115" s="13" t="n">
        <v>1114</v>
      </c>
      <c r="D1115" s="50" t="n">
        <v>0</v>
      </c>
      <c r="E1115" s="50" t="n">
        <v>0</v>
      </c>
      <c r="F1115" s="50" t="n">
        <v>0</v>
      </c>
      <c r="G1115" s="50" t="n">
        <v>0</v>
      </c>
      <c r="H1115" s="50" t="n">
        <v>0</v>
      </c>
      <c r="I1115" s="50" t="n">
        <v>0</v>
      </c>
      <c r="J1115" s="50" t="n">
        <v>0</v>
      </c>
      <c r="K1115" s="50" t="n">
        <v>0</v>
      </c>
      <c r="L1115" s="50" t="n">
        <v>0</v>
      </c>
      <c r="M1115" s="50" t="n">
        <v>0</v>
      </c>
      <c r="N1115" s="50" t="n">
        <v>0</v>
      </c>
      <c r="O1115" s="50" t="n">
        <v>0</v>
      </c>
      <c r="P1115" s="50" t="n">
        <v>0</v>
      </c>
      <c r="Q1115" s="51" t="n">
        <v>0</v>
      </c>
    </row>
    <row r="1116" customFormat="false" ht="12.75" hidden="false" customHeight="false" outlineLevel="0" collapsed="false">
      <c r="B1116" s="85" t="s">
        <v>69</v>
      </c>
      <c r="C1116" s="13" t="n">
        <v>1115</v>
      </c>
      <c r="D1116" s="50" t="n">
        <v>3.72328712075847E-005</v>
      </c>
      <c r="E1116" s="50" t="n">
        <v>0</v>
      </c>
      <c r="F1116" s="50" t="n">
        <v>0</v>
      </c>
      <c r="G1116" s="50" t="n">
        <v>0</v>
      </c>
      <c r="H1116" s="50" t="n">
        <v>0</v>
      </c>
      <c r="I1116" s="50" t="n">
        <v>0</v>
      </c>
      <c r="J1116" s="50" t="n">
        <v>0</v>
      </c>
      <c r="K1116" s="50" t="n">
        <v>0</v>
      </c>
      <c r="L1116" s="50" t="n">
        <v>0</v>
      </c>
      <c r="M1116" s="50" t="n">
        <v>0</v>
      </c>
      <c r="N1116" s="50" t="n">
        <v>0</v>
      </c>
      <c r="O1116" s="50" t="n">
        <v>0</v>
      </c>
      <c r="P1116" s="50" t="n">
        <v>0</v>
      </c>
      <c r="Q1116" s="51" t="n">
        <v>0</v>
      </c>
    </row>
    <row r="1117" customFormat="false" ht="12.75" hidden="false" customHeight="false" outlineLevel="0" collapsed="false">
      <c r="B1117" s="85" t="s">
        <v>72</v>
      </c>
      <c r="C1117" s="13" t="n">
        <v>1116</v>
      </c>
      <c r="D1117" s="50" t="n">
        <v>272673.634847415</v>
      </c>
      <c r="E1117" s="50" t="n">
        <v>0</v>
      </c>
      <c r="F1117" s="50" t="n">
        <v>0</v>
      </c>
      <c r="G1117" s="50" t="n">
        <v>-46.442682</v>
      </c>
      <c r="H1117" s="50" t="n">
        <v>-29.821221</v>
      </c>
      <c r="I1117" s="50" t="n">
        <v>0</v>
      </c>
      <c r="J1117" s="50" t="n">
        <v>0</v>
      </c>
      <c r="K1117" s="50" t="n">
        <v>0</v>
      </c>
      <c r="L1117" s="50" t="n">
        <v>0</v>
      </c>
      <c r="M1117" s="50" t="n">
        <v>0</v>
      </c>
      <c r="N1117" s="50" t="n">
        <v>-76.263903</v>
      </c>
      <c r="O1117" s="50" t="n">
        <v>0</v>
      </c>
      <c r="P1117" s="50" t="n">
        <v>0</v>
      </c>
      <c r="Q1117" s="51" t="n">
        <v>-76.263903</v>
      </c>
    </row>
    <row r="1118" customFormat="false" ht="12.75" hidden="false" customHeight="false" outlineLevel="0" collapsed="false">
      <c r="B1118" s="85" t="s">
        <v>31</v>
      </c>
      <c r="C1118" s="13" t="n">
        <v>1117</v>
      </c>
      <c r="D1118" s="50" t="n">
        <v>0</v>
      </c>
      <c r="E1118" s="50" t="n">
        <v>0</v>
      </c>
      <c r="F1118" s="50" t="n">
        <v>0</v>
      </c>
      <c r="G1118" s="50" t="n">
        <v>0</v>
      </c>
      <c r="H1118" s="50" t="n">
        <v>0</v>
      </c>
      <c r="I1118" s="50" t="n">
        <v>0</v>
      </c>
      <c r="J1118" s="50" t="n">
        <v>0</v>
      </c>
      <c r="K1118" s="50" t="n">
        <v>0</v>
      </c>
      <c r="L1118" s="50" t="n">
        <v>0</v>
      </c>
      <c r="M1118" s="50" t="n">
        <v>0</v>
      </c>
      <c r="N1118" s="50" t="n">
        <v>0</v>
      </c>
      <c r="O1118" s="50" t="n">
        <v>0</v>
      </c>
      <c r="P1118" s="50" t="n">
        <v>0</v>
      </c>
      <c r="Q1118" s="51" t="n">
        <v>0</v>
      </c>
    </row>
    <row r="1119" customFormat="false" ht="12.75" hidden="false" customHeight="false" outlineLevel="0" collapsed="false">
      <c r="B1119" s="85" t="s">
        <v>37</v>
      </c>
      <c r="C1119" s="13" t="n">
        <v>1118</v>
      </c>
      <c r="D1119" s="50" t="n">
        <v>129217.37058016</v>
      </c>
      <c r="E1119" s="50" t="n">
        <v>0</v>
      </c>
      <c r="F1119" s="50" t="n">
        <v>0</v>
      </c>
      <c r="G1119" s="50" t="n">
        <v>-30.961788</v>
      </c>
      <c r="H1119" s="50" t="n">
        <v>0</v>
      </c>
      <c r="I1119" s="50" t="n">
        <v>0</v>
      </c>
      <c r="J1119" s="50" t="n">
        <v>0</v>
      </c>
      <c r="K1119" s="50" t="n">
        <v>0</v>
      </c>
      <c r="L1119" s="50" t="n">
        <v>0</v>
      </c>
      <c r="M1119" s="50" t="n">
        <v>0</v>
      </c>
      <c r="N1119" s="50" t="n">
        <v>-30.961788</v>
      </c>
      <c r="O1119" s="50" t="n">
        <v>0</v>
      </c>
      <c r="P1119" s="50" t="n">
        <v>0</v>
      </c>
      <c r="Q1119" s="51" t="n">
        <v>-30.961788</v>
      </c>
    </row>
    <row r="1120" customFormat="false" ht="12.75" hidden="false" customHeight="false" outlineLevel="0" collapsed="false">
      <c r="B1120" s="85" t="n">
        <v>0</v>
      </c>
      <c r="C1120" s="13" t="n">
        <v>1119</v>
      </c>
      <c r="D1120" s="50" t="n">
        <v>0</v>
      </c>
      <c r="E1120" s="50" t="n">
        <v>0</v>
      </c>
      <c r="F1120" s="50" t="n">
        <v>0</v>
      </c>
      <c r="G1120" s="50" t="n">
        <v>0</v>
      </c>
      <c r="H1120" s="50" t="n">
        <v>0</v>
      </c>
      <c r="I1120" s="50" t="n">
        <v>0</v>
      </c>
      <c r="J1120" s="50" t="n">
        <v>0</v>
      </c>
      <c r="K1120" s="50" t="n">
        <v>0</v>
      </c>
      <c r="L1120" s="50" t="n">
        <v>0</v>
      </c>
      <c r="M1120" s="50" t="n">
        <v>0</v>
      </c>
      <c r="N1120" s="50" t="n">
        <v>0</v>
      </c>
      <c r="O1120" s="50" t="n">
        <v>0</v>
      </c>
      <c r="P1120" s="50" t="n">
        <v>0</v>
      </c>
      <c r="Q1120" s="51" t="n">
        <v>0</v>
      </c>
    </row>
    <row r="1121" customFormat="false" ht="12.75" hidden="false" customHeight="false" outlineLevel="0" collapsed="false">
      <c r="B1121" s="87" t="n">
        <v>0</v>
      </c>
      <c r="C1121" s="64" t="n">
        <v>1120</v>
      </c>
      <c r="D1121" s="54" t="n">
        <v>0</v>
      </c>
      <c r="E1121" s="54" t="n">
        <v>0</v>
      </c>
      <c r="F1121" s="54" t="n">
        <v>0</v>
      </c>
      <c r="G1121" s="54" t="n">
        <v>0</v>
      </c>
      <c r="H1121" s="54" t="n">
        <v>0</v>
      </c>
      <c r="I1121" s="54" t="n">
        <v>0</v>
      </c>
      <c r="J1121" s="54" t="n">
        <v>0</v>
      </c>
      <c r="K1121" s="54" t="n">
        <v>0</v>
      </c>
      <c r="L1121" s="54" t="n">
        <v>0</v>
      </c>
      <c r="M1121" s="54" t="n">
        <v>0</v>
      </c>
      <c r="N1121" s="54" t="n">
        <v>0</v>
      </c>
      <c r="O1121" s="54" t="n">
        <v>0</v>
      </c>
      <c r="P1121" s="54" t="n">
        <v>0</v>
      </c>
      <c r="Q1121" s="55" t="n">
        <v>0</v>
      </c>
    </row>
    <row r="1122" customFormat="false" ht="12.75" hidden="false" customHeight="false" outlineLevel="0" collapsed="false">
      <c r="A1122" s="0" t="n">
        <v>29</v>
      </c>
      <c r="B1122" s="57" t="n">
        <v>36944</v>
      </c>
      <c r="C1122" s="58" t="n">
        <v>1121</v>
      </c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83"/>
    </row>
    <row r="1123" customFormat="false" ht="12.75" hidden="false" customHeight="false" outlineLevel="0" collapsed="false">
      <c r="B1123" s="61"/>
      <c r="C1123" s="13" t="n">
        <v>1122</v>
      </c>
      <c r="D1123" s="13"/>
      <c r="E1123" s="21" t="s">
        <v>5</v>
      </c>
      <c r="F1123" s="21" t="s">
        <v>6</v>
      </c>
      <c r="G1123" s="21" t="s">
        <v>7</v>
      </c>
      <c r="H1123" s="21" t="s">
        <v>8</v>
      </c>
      <c r="I1123" s="21" t="s">
        <v>9</v>
      </c>
      <c r="J1123" s="21" t="s">
        <v>10</v>
      </c>
      <c r="K1123" s="21" t="s">
        <v>11</v>
      </c>
      <c r="L1123" s="21" t="s">
        <v>12</v>
      </c>
      <c r="M1123" s="21" t="s">
        <v>13</v>
      </c>
      <c r="N1123" s="21" t="s">
        <v>14</v>
      </c>
      <c r="O1123" s="21" t="n">
        <v>2002</v>
      </c>
      <c r="P1123" s="21" t="s">
        <v>15</v>
      </c>
      <c r="Q1123" s="84" t="s">
        <v>16</v>
      </c>
    </row>
    <row r="1124" customFormat="false" ht="12.75" hidden="false" customHeight="false" outlineLevel="0" collapsed="false">
      <c r="B1124" s="85" t="s">
        <v>107</v>
      </c>
      <c r="C1124" s="13" t="n">
        <v>1123</v>
      </c>
      <c r="D1124" s="13" t="s">
        <v>4</v>
      </c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86"/>
    </row>
    <row r="1125" customFormat="false" ht="12.75" hidden="false" customHeight="false" outlineLevel="0" collapsed="false">
      <c r="B1125" s="85" t="s">
        <v>19</v>
      </c>
      <c r="C1125" s="13" t="n">
        <v>1124</v>
      </c>
      <c r="D1125" s="50" t="n">
        <v>19256022.7384203</v>
      </c>
      <c r="E1125" s="50" t="n">
        <v>0</v>
      </c>
      <c r="F1125" s="50" t="n">
        <v>44995.22</v>
      </c>
      <c r="G1125" s="50" t="n">
        <v>495294.85</v>
      </c>
      <c r="H1125" s="50" t="n">
        <v>840982.67</v>
      </c>
      <c r="I1125" s="50" t="n">
        <v>-253557.04</v>
      </c>
      <c r="J1125" s="50" t="n">
        <v>620875.08</v>
      </c>
      <c r="K1125" s="50" t="n">
        <v>127605.88</v>
      </c>
      <c r="L1125" s="50" t="n">
        <v>364435.29</v>
      </c>
      <c r="M1125" s="50" t="n">
        <v>7599222.72</v>
      </c>
      <c r="N1125" s="50" t="n">
        <v>9839854.67</v>
      </c>
      <c r="O1125" s="50" t="n">
        <v>3664537.6</v>
      </c>
      <c r="P1125" s="50" t="n">
        <v>850671.049999999</v>
      </c>
      <c r="Q1125" s="51" t="n">
        <v>14355063.32</v>
      </c>
    </row>
    <row r="1126" customFormat="false" ht="12.75" hidden="false" customHeight="false" outlineLevel="0" collapsed="false">
      <c r="B1126" s="85" t="s">
        <v>20</v>
      </c>
      <c r="C1126" s="13" t="n">
        <v>1125</v>
      </c>
      <c r="D1126" s="50" t="n">
        <v>4365664.68071831</v>
      </c>
      <c r="E1126" s="50" t="n">
        <v>0</v>
      </c>
      <c r="F1126" s="50" t="n">
        <v>40955.49</v>
      </c>
      <c r="G1126" s="50" t="n">
        <v>109169.31</v>
      </c>
      <c r="H1126" s="50" t="n">
        <v>192190.19</v>
      </c>
      <c r="I1126" s="50" t="n">
        <v>-10574.15</v>
      </c>
      <c r="J1126" s="50" t="n">
        <v>5160.18</v>
      </c>
      <c r="K1126" s="50" t="n">
        <v>-76423.65</v>
      </c>
      <c r="L1126" s="50" t="n">
        <v>25298.08</v>
      </c>
      <c r="M1126" s="50" t="n">
        <v>719373.38</v>
      </c>
      <c r="N1126" s="50" t="n">
        <v>1005148.83</v>
      </c>
      <c r="O1126" s="50" t="n">
        <v>770958.8</v>
      </c>
      <c r="P1126" s="50" t="n">
        <v>1018682.65</v>
      </c>
      <c r="Q1126" s="51" t="n">
        <v>2794790.28</v>
      </c>
    </row>
    <row r="1127" customFormat="false" ht="12.75" hidden="false" customHeight="false" outlineLevel="0" collapsed="false">
      <c r="B1127" s="85" t="s">
        <v>108</v>
      </c>
      <c r="C1127" s="13" t="n">
        <v>1126</v>
      </c>
      <c r="D1127" s="50" t="n">
        <v>0</v>
      </c>
      <c r="E1127" s="50" t="n">
        <v>0</v>
      </c>
      <c r="F1127" s="50" t="n">
        <v>0</v>
      </c>
      <c r="G1127" s="50" t="n">
        <v>0</v>
      </c>
      <c r="H1127" s="50" t="n">
        <v>0</v>
      </c>
      <c r="I1127" s="50" t="n">
        <v>0</v>
      </c>
      <c r="J1127" s="50" t="n">
        <v>0</v>
      </c>
      <c r="K1127" s="50" t="n">
        <v>0</v>
      </c>
      <c r="L1127" s="50" t="n">
        <v>0</v>
      </c>
      <c r="M1127" s="50" t="n">
        <v>0</v>
      </c>
      <c r="N1127" s="50" t="n">
        <v>0</v>
      </c>
      <c r="O1127" s="50" t="n">
        <v>0</v>
      </c>
      <c r="P1127" s="50" t="n">
        <v>0</v>
      </c>
      <c r="Q1127" s="51" t="n">
        <v>0</v>
      </c>
    </row>
    <row r="1128" customFormat="false" ht="12.75" hidden="false" customHeight="false" outlineLevel="0" collapsed="false">
      <c r="B1128" s="85" t="s">
        <v>25</v>
      </c>
      <c r="C1128" s="13" t="n">
        <v>1127</v>
      </c>
      <c r="D1128" s="50" t="n">
        <v>7328510.48047785</v>
      </c>
      <c r="E1128" s="50" t="n">
        <v>0</v>
      </c>
      <c r="F1128" s="50" t="n">
        <v>12848.95</v>
      </c>
      <c r="G1128" s="50" t="n">
        <v>592460.06</v>
      </c>
      <c r="H1128" s="50" t="n">
        <v>-42620.37</v>
      </c>
      <c r="I1128" s="50" t="n">
        <v>-238808</v>
      </c>
      <c r="J1128" s="50" t="n">
        <v>113050.1</v>
      </c>
      <c r="K1128" s="50" t="n">
        <v>144249.04</v>
      </c>
      <c r="L1128" s="50" t="n">
        <v>172087.17</v>
      </c>
      <c r="M1128" s="50" t="n">
        <v>2954966.38</v>
      </c>
      <c r="N1128" s="50" t="n">
        <v>3708233.33</v>
      </c>
      <c r="O1128" s="50" t="n">
        <v>16551.66</v>
      </c>
      <c r="P1128" s="50" t="n">
        <v>1063505.4</v>
      </c>
      <c r="Q1128" s="51" t="n">
        <v>4788290.39</v>
      </c>
    </row>
    <row r="1129" customFormat="false" ht="12.75" hidden="false" customHeight="false" outlineLevel="0" collapsed="false">
      <c r="B1129" s="85" t="s">
        <v>29</v>
      </c>
      <c r="C1129" s="13" t="n">
        <v>1128</v>
      </c>
      <c r="D1129" s="50" t="n">
        <v>542401.370699244</v>
      </c>
      <c r="E1129" s="50" t="n">
        <v>0</v>
      </c>
      <c r="F1129" s="50" t="n">
        <v>-3179.38</v>
      </c>
      <c r="G1129" s="50" t="n">
        <v>-17665.43</v>
      </c>
      <c r="H1129" s="50" t="n">
        <v>49753.79</v>
      </c>
      <c r="I1129" s="50" t="n">
        <v>0</v>
      </c>
      <c r="J1129" s="50" t="n">
        <v>32899.44</v>
      </c>
      <c r="K1129" s="50" t="n">
        <v>0</v>
      </c>
      <c r="L1129" s="50" t="n">
        <v>-29403.33</v>
      </c>
      <c r="M1129" s="50" t="n">
        <v>0</v>
      </c>
      <c r="N1129" s="50" t="n">
        <v>32405.09</v>
      </c>
      <c r="O1129" s="50" t="n">
        <v>0</v>
      </c>
      <c r="P1129" s="50" t="n">
        <v>0</v>
      </c>
      <c r="Q1129" s="51" t="n">
        <v>32405.09</v>
      </c>
    </row>
    <row r="1130" customFormat="false" ht="12.75" hidden="false" customHeight="false" outlineLevel="0" collapsed="false">
      <c r="B1130" s="85" t="s">
        <v>32</v>
      </c>
      <c r="C1130" s="13" t="n">
        <v>1129</v>
      </c>
      <c r="D1130" s="50" t="n">
        <v>746612.853987711</v>
      </c>
      <c r="E1130" s="50" t="n">
        <v>0</v>
      </c>
      <c r="F1130" s="50" t="n">
        <v>1244</v>
      </c>
      <c r="G1130" s="50" t="n">
        <v>1586.28</v>
      </c>
      <c r="H1130" s="50" t="n">
        <v>-8292.3</v>
      </c>
      <c r="I1130" s="50" t="n">
        <v>0</v>
      </c>
      <c r="J1130" s="50" t="n">
        <v>0</v>
      </c>
      <c r="K1130" s="50" t="n">
        <v>0</v>
      </c>
      <c r="L1130" s="50" t="n">
        <v>0</v>
      </c>
      <c r="M1130" s="50" t="n">
        <v>0</v>
      </c>
      <c r="N1130" s="50" t="n">
        <v>-5462.02</v>
      </c>
      <c r="O1130" s="50" t="n">
        <v>0</v>
      </c>
      <c r="P1130" s="50" t="n">
        <v>0</v>
      </c>
      <c r="Q1130" s="51" t="n">
        <v>-5462.02</v>
      </c>
    </row>
    <row r="1131" customFormat="false" ht="12.75" hidden="false" customHeight="false" outlineLevel="0" collapsed="false">
      <c r="B1131" s="85" t="s">
        <v>35</v>
      </c>
      <c r="C1131" s="13" t="n">
        <v>1130</v>
      </c>
      <c r="D1131" s="50" t="n">
        <v>393622.339369012</v>
      </c>
      <c r="E1131" s="50" t="n">
        <v>0</v>
      </c>
      <c r="F1131" s="50" t="n">
        <v>2371.48</v>
      </c>
      <c r="G1131" s="50" t="n">
        <v>25416.51</v>
      </c>
      <c r="H1131" s="50" t="n">
        <v>16584.6</v>
      </c>
      <c r="I1131" s="50" t="n">
        <v>0</v>
      </c>
      <c r="J1131" s="50" t="n">
        <v>0</v>
      </c>
      <c r="K1131" s="50" t="n">
        <v>0</v>
      </c>
      <c r="L1131" s="50" t="n">
        <v>0</v>
      </c>
      <c r="M1131" s="50" t="n">
        <v>0</v>
      </c>
      <c r="N1131" s="50" t="n">
        <v>44372.59</v>
      </c>
      <c r="O1131" s="50" t="n">
        <v>0</v>
      </c>
      <c r="P1131" s="50" t="n">
        <v>0</v>
      </c>
      <c r="Q1131" s="51" t="n">
        <v>44372.59</v>
      </c>
    </row>
    <row r="1132" customFormat="false" ht="12.75" hidden="false" customHeight="false" outlineLevel="0" collapsed="false">
      <c r="B1132" s="85" t="s">
        <v>38</v>
      </c>
      <c r="C1132" s="13" t="n">
        <v>1131</v>
      </c>
      <c r="D1132" s="50" t="n">
        <v>0</v>
      </c>
      <c r="E1132" s="50" t="n">
        <v>0</v>
      </c>
      <c r="F1132" s="50" t="n">
        <v>0</v>
      </c>
      <c r="G1132" s="50" t="n">
        <v>0</v>
      </c>
      <c r="H1132" s="50" t="n">
        <v>0</v>
      </c>
      <c r="I1132" s="50" t="n">
        <v>0</v>
      </c>
      <c r="J1132" s="50" t="n">
        <v>0</v>
      </c>
      <c r="K1132" s="50" t="n">
        <v>0</v>
      </c>
      <c r="L1132" s="50" t="n">
        <v>0</v>
      </c>
      <c r="M1132" s="50" t="n">
        <v>0</v>
      </c>
      <c r="N1132" s="50" t="n">
        <v>0</v>
      </c>
      <c r="O1132" s="50" t="n">
        <v>0</v>
      </c>
      <c r="P1132" s="50" t="n">
        <v>0</v>
      </c>
      <c r="Q1132" s="51" t="n">
        <v>0</v>
      </c>
    </row>
    <row r="1133" customFormat="false" ht="12.75" hidden="false" customHeight="false" outlineLevel="0" collapsed="false">
      <c r="B1133" s="85" t="s">
        <v>43</v>
      </c>
      <c r="C1133" s="13" t="n">
        <v>1132</v>
      </c>
      <c r="D1133" s="50" t="n">
        <v>3089301.51899335</v>
      </c>
      <c r="E1133" s="50" t="n">
        <v>0</v>
      </c>
      <c r="F1133" s="50" t="n">
        <v>-9977.01</v>
      </c>
      <c r="G1133" s="50" t="n">
        <v>-41335.84</v>
      </c>
      <c r="H1133" s="50" t="n">
        <v>456358.86</v>
      </c>
      <c r="I1133" s="50" t="n">
        <v>-364364.23</v>
      </c>
      <c r="J1133" s="50" t="n">
        <v>119336.77</v>
      </c>
      <c r="K1133" s="50" t="n">
        <v>-132779.99</v>
      </c>
      <c r="L1133" s="50" t="n">
        <v>10105.45</v>
      </c>
      <c r="M1133" s="50" t="n">
        <v>1306599.6</v>
      </c>
      <c r="N1133" s="50" t="n">
        <v>1343943.61</v>
      </c>
      <c r="O1133" s="50" t="n">
        <v>154151.45</v>
      </c>
      <c r="P1133" s="50" t="n">
        <v>-2357503.24</v>
      </c>
      <c r="Q1133" s="51" t="n">
        <v>-859408.180000001</v>
      </c>
    </row>
    <row r="1134" customFormat="false" ht="12.75" hidden="false" customHeight="false" outlineLevel="0" collapsed="false">
      <c r="B1134" s="85" t="s">
        <v>47</v>
      </c>
      <c r="C1134" s="13" t="n">
        <v>1133</v>
      </c>
      <c r="D1134" s="50" t="n">
        <v>1494817.14077461</v>
      </c>
      <c r="E1134" s="50" t="n">
        <v>0</v>
      </c>
      <c r="F1134" s="50" t="n">
        <v>10379.31</v>
      </c>
      <c r="G1134" s="50" t="n">
        <v>104910.74</v>
      </c>
      <c r="H1134" s="50" t="n">
        <v>79813.37</v>
      </c>
      <c r="I1134" s="50" t="n">
        <v>-17302.07</v>
      </c>
      <c r="J1134" s="50" t="n">
        <v>172783.63</v>
      </c>
      <c r="K1134" s="50" t="n">
        <v>53593.11</v>
      </c>
      <c r="L1134" s="50" t="n">
        <v>-918.85</v>
      </c>
      <c r="M1134" s="50" t="n">
        <v>245627.58</v>
      </c>
      <c r="N1134" s="50" t="n">
        <v>648886.82</v>
      </c>
      <c r="O1134" s="50" t="n">
        <v>252764.94</v>
      </c>
      <c r="P1134" s="50" t="n">
        <v>-209053</v>
      </c>
      <c r="Q1134" s="51" t="n">
        <v>692598.76</v>
      </c>
    </row>
    <row r="1135" customFormat="false" ht="12.75" hidden="false" customHeight="false" outlineLevel="0" collapsed="false">
      <c r="B1135" s="85" t="s">
        <v>50</v>
      </c>
      <c r="C1135" s="13" t="n">
        <v>1134</v>
      </c>
      <c r="D1135" s="50" t="n">
        <v>1221054.33017666</v>
      </c>
      <c r="E1135" s="50" t="n">
        <v>0</v>
      </c>
      <c r="F1135" s="50" t="n">
        <v>9587.23</v>
      </c>
      <c r="G1135" s="50" t="n">
        <v>-87353.49</v>
      </c>
      <c r="H1135" s="50" t="n">
        <v>-16584.6</v>
      </c>
      <c r="I1135" s="50" t="n">
        <v>52024.17</v>
      </c>
      <c r="J1135" s="50" t="n">
        <v>32948.7</v>
      </c>
      <c r="K1135" s="50" t="n">
        <v>68603.35</v>
      </c>
      <c r="L1135" s="50" t="n">
        <v>58925.23</v>
      </c>
      <c r="M1135" s="50" t="n">
        <v>101218.35</v>
      </c>
      <c r="N1135" s="50" t="n">
        <v>219368.94</v>
      </c>
      <c r="O1135" s="50" t="n">
        <v>854484.36</v>
      </c>
      <c r="P1135" s="50" t="n">
        <v>-338993.33</v>
      </c>
      <c r="Q1135" s="51" t="n">
        <v>734859.97</v>
      </c>
    </row>
    <row r="1136" customFormat="false" ht="12.75" hidden="false" customHeight="false" outlineLevel="0" collapsed="false">
      <c r="B1136" s="85" t="s">
        <v>53</v>
      </c>
      <c r="C1136" s="13" t="n">
        <v>1135</v>
      </c>
      <c r="D1136" s="50" t="n">
        <v>195259.478222311</v>
      </c>
      <c r="E1136" s="50" t="n">
        <v>0</v>
      </c>
      <c r="F1136" s="50" t="n">
        <v>-10688.54</v>
      </c>
      <c r="G1136" s="50" t="n">
        <v>-20798.65</v>
      </c>
      <c r="H1136" s="50" t="n">
        <v>0</v>
      </c>
      <c r="I1136" s="50" t="n">
        <v>0</v>
      </c>
      <c r="J1136" s="50" t="n">
        <v>0</v>
      </c>
      <c r="K1136" s="50" t="n">
        <v>0</v>
      </c>
      <c r="L1136" s="50" t="n">
        <v>0</v>
      </c>
      <c r="M1136" s="50" t="n">
        <v>0</v>
      </c>
      <c r="N1136" s="50" t="n">
        <v>-31487.19</v>
      </c>
      <c r="O1136" s="50" t="n">
        <v>0</v>
      </c>
      <c r="P1136" s="50" t="n">
        <v>0</v>
      </c>
      <c r="Q1136" s="51" t="n">
        <v>-31487.19</v>
      </c>
    </row>
    <row r="1137" customFormat="false" ht="12.75" hidden="false" customHeight="false" outlineLevel="0" collapsed="false">
      <c r="B1137" s="85" t="s">
        <v>56</v>
      </c>
      <c r="C1137" s="13" t="n">
        <v>1136</v>
      </c>
      <c r="D1137" s="50" t="n">
        <v>81436.2806024184</v>
      </c>
      <c r="E1137" s="50" t="n">
        <v>0</v>
      </c>
      <c r="F1137" s="50" t="n">
        <v>-4785.7</v>
      </c>
      <c r="G1137" s="50" t="n">
        <v>-8324.27</v>
      </c>
      <c r="H1137" s="50" t="n">
        <v>8292.3</v>
      </c>
      <c r="I1137" s="50" t="n">
        <v>0</v>
      </c>
      <c r="J1137" s="50" t="n">
        <v>0</v>
      </c>
      <c r="K1137" s="50" t="n">
        <v>0</v>
      </c>
      <c r="L1137" s="50" t="n">
        <v>0</v>
      </c>
      <c r="M1137" s="50" t="n">
        <v>0</v>
      </c>
      <c r="N1137" s="50" t="n">
        <v>-4817.67</v>
      </c>
      <c r="O1137" s="50" t="n">
        <v>0</v>
      </c>
      <c r="P1137" s="50" t="n">
        <v>0</v>
      </c>
      <c r="Q1137" s="51" t="n">
        <v>-4817.67</v>
      </c>
    </row>
    <row r="1138" customFormat="false" ht="12.75" hidden="false" customHeight="false" outlineLevel="0" collapsed="false">
      <c r="B1138" s="85" t="s">
        <v>59</v>
      </c>
      <c r="C1138" s="13" t="n">
        <v>1137</v>
      </c>
      <c r="D1138" s="50" t="n">
        <v>172708.032630808</v>
      </c>
      <c r="E1138" s="50" t="n">
        <v>0</v>
      </c>
      <c r="F1138" s="50" t="n">
        <v>-2395.23</v>
      </c>
      <c r="G1138" s="50" t="n">
        <v>-31704.82</v>
      </c>
      <c r="H1138" s="50" t="n">
        <v>0</v>
      </c>
      <c r="I1138" s="50" t="n">
        <v>0</v>
      </c>
      <c r="J1138" s="50" t="n">
        <v>0</v>
      </c>
      <c r="K1138" s="50" t="n">
        <v>0</v>
      </c>
      <c r="L1138" s="50" t="n">
        <v>0</v>
      </c>
      <c r="M1138" s="50" t="n">
        <v>0</v>
      </c>
      <c r="N1138" s="50" t="n">
        <v>-34100.05</v>
      </c>
      <c r="O1138" s="50" t="n">
        <v>0</v>
      </c>
      <c r="P1138" s="50" t="n">
        <v>0</v>
      </c>
      <c r="Q1138" s="51" t="n">
        <v>-34100.05</v>
      </c>
    </row>
    <row r="1139" customFormat="false" ht="12.75" hidden="false" customHeight="false" outlineLevel="0" collapsed="false">
      <c r="B1139" s="85" t="s">
        <v>109</v>
      </c>
      <c r="C1139" s="13" t="n">
        <v>1138</v>
      </c>
      <c r="D1139" s="50" t="n">
        <v>0</v>
      </c>
      <c r="E1139" s="50" t="n">
        <v>0</v>
      </c>
      <c r="F1139" s="50" t="n">
        <v>0</v>
      </c>
      <c r="G1139" s="50" t="n">
        <v>0</v>
      </c>
      <c r="H1139" s="50" t="n">
        <v>0</v>
      </c>
      <c r="I1139" s="50" t="n">
        <v>0</v>
      </c>
      <c r="J1139" s="50" t="n">
        <v>0</v>
      </c>
      <c r="K1139" s="50" t="n">
        <v>0</v>
      </c>
      <c r="L1139" s="50" t="n">
        <v>0</v>
      </c>
      <c r="M1139" s="50" t="n">
        <v>0</v>
      </c>
      <c r="N1139" s="50" t="n">
        <v>0</v>
      </c>
      <c r="O1139" s="50" t="n">
        <v>0</v>
      </c>
      <c r="P1139" s="50" t="n">
        <v>0</v>
      </c>
      <c r="Q1139" s="51" t="n">
        <v>0</v>
      </c>
    </row>
    <row r="1140" customFormat="false" ht="12.75" hidden="false" customHeight="false" outlineLevel="0" collapsed="false">
      <c r="B1140" s="85" t="s">
        <v>64</v>
      </c>
      <c r="C1140" s="13" t="n">
        <v>1139</v>
      </c>
      <c r="D1140" s="50" t="n">
        <v>6525791.23504733</v>
      </c>
      <c r="E1140" s="50" t="n">
        <v>0</v>
      </c>
      <c r="F1140" s="50" t="n">
        <v>28555.27</v>
      </c>
      <c r="G1140" s="50" t="n">
        <v>53214.3</v>
      </c>
      <c r="H1140" s="50" t="n">
        <v>-77330.8</v>
      </c>
      <c r="I1140" s="50" t="n">
        <v>265759.24</v>
      </c>
      <c r="J1140" s="50" t="n">
        <v>96886.54</v>
      </c>
      <c r="K1140" s="50" t="n">
        <v>-52108.66</v>
      </c>
      <c r="L1140" s="50" t="n">
        <v>2247.71</v>
      </c>
      <c r="M1140" s="50" t="n">
        <v>1779137.47</v>
      </c>
      <c r="N1140" s="50" t="n">
        <v>2096361.07</v>
      </c>
      <c r="O1140" s="50" t="n">
        <v>563492.53</v>
      </c>
      <c r="P1140" s="50" t="n">
        <v>2181861.96</v>
      </c>
      <c r="Q1140" s="51" t="n">
        <v>4841715.56</v>
      </c>
    </row>
    <row r="1141" customFormat="false" ht="12.75" hidden="false" customHeight="false" outlineLevel="0" collapsed="false">
      <c r="B1141" s="85" t="s">
        <v>67</v>
      </c>
      <c r="C1141" s="13" t="n">
        <v>1140</v>
      </c>
      <c r="D1141" s="50" t="n">
        <v>119746.499534848</v>
      </c>
      <c r="E1141" s="50" t="n">
        <v>0</v>
      </c>
      <c r="F1141" s="50" t="n">
        <v>1593.65</v>
      </c>
      <c r="G1141" s="50" t="n">
        <v>-17449.06</v>
      </c>
      <c r="H1141" s="50" t="n">
        <v>0</v>
      </c>
      <c r="I1141" s="50" t="n">
        <v>0</v>
      </c>
      <c r="J1141" s="50" t="n">
        <v>0</v>
      </c>
      <c r="K1141" s="50" t="n">
        <v>0</v>
      </c>
      <c r="L1141" s="50" t="n">
        <v>0</v>
      </c>
      <c r="M1141" s="50" t="n">
        <v>0</v>
      </c>
      <c r="N1141" s="50" t="n">
        <v>-15855.41</v>
      </c>
      <c r="O1141" s="50" t="n">
        <v>0</v>
      </c>
      <c r="P1141" s="50" t="n">
        <v>0</v>
      </c>
      <c r="Q1141" s="51" t="n">
        <v>-15855.41</v>
      </c>
    </row>
    <row r="1142" customFormat="false" ht="12.75" hidden="false" customHeight="false" outlineLevel="0" collapsed="false">
      <c r="B1142" s="85" t="s">
        <v>70</v>
      </c>
      <c r="C1142" s="13" t="n">
        <v>1141</v>
      </c>
      <c r="D1142" s="50" t="n">
        <v>374135.129984618</v>
      </c>
      <c r="E1142" s="50" t="n">
        <v>0</v>
      </c>
      <c r="F1142" s="50" t="n">
        <v>-9580.9</v>
      </c>
      <c r="G1142" s="50" t="n">
        <v>-33311.84</v>
      </c>
      <c r="H1142" s="50" t="n">
        <v>66338.39</v>
      </c>
      <c r="I1142" s="50" t="n">
        <v>0</v>
      </c>
      <c r="J1142" s="50" t="n">
        <v>0</v>
      </c>
      <c r="K1142" s="50" t="n">
        <v>0</v>
      </c>
      <c r="L1142" s="50" t="n">
        <v>0</v>
      </c>
      <c r="M1142" s="50" t="n">
        <v>0</v>
      </c>
      <c r="N1142" s="50" t="n">
        <v>23445.65</v>
      </c>
      <c r="O1142" s="50" t="n">
        <v>0</v>
      </c>
      <c r="P1142" s="50" t="n">
        <v>0</v>
      </c>
      <c r="Q1142" s="51" t="n">
        <v>23445.65</v>
      </c>
    </row>
    <row r="1143" customFormat="false" ht="12.75" hidden="false" customHeight="false" outlineLevel="0" collapsed="false">
      <c r="B1143" s="85" t="s">
        <v>75</v>
      </c>
      <c r="C1143" s="13" t="n">
        <v>1142</v>
      </c>
      <c r="D1143" s="50" t="n">
        <v>2754962.44729427</v>
      </c>
      <c r="E1143" s="50" t="n">
        <v>0</v>
      </c>
      <c r="F1143" s="50" t="n">
        <v>-3307.49</v>
      </c>
      <c r="G1143" s="50" t="n">
        <v>-91641.2</v>
      </c>
      <c r="H1143" s="50" t="n">
        <v>116479.24</v>
      </c>
      <c r="I1143" s="50" t="n">
        <v>59708</v>
      </c>
      <c r="J1143" s="50" t="n">
        <v>47809.72</v>
      </c>
      <c r="K1143" s="50" t="n">
        <v>122472.68</v>
      </c>
      <c r="L1143" s="50" t="n">
        <v>126093.83</v>
      </c>
      <c r="M1143" s="50" t="n">
        <v>492299.96</v>
      </c>
      <c r="N1143" s="50" t="n">
        <v>869914.74</v>
      </c>
      <c r="O1143" s="50" t="n">
        <v>1052133.86</v>
      </c>
      <c r="P1143" s="50" t="n">
        <v>-507829.39</v>
      </c>
      <c r="Q1143" s="51" t="n">
        <v>1414219.21</v>
      </c>
    </row>
    <row r="1144" customFormat="false" ht="12.75" hidden="false" customHeight="false" outlineLevel="0" collapsed="false">
      <c r="B1144" s="85" t="s">
        <v>78</v>
      </c>
      <c r="C1144" s="13" t="n">
        <v>1143</v>
      </c>
      <c r="D1144" s="50" t="n">
        <v>307865.5879077</v>
      </c>
      <c r="E1144" s="50" t="n">
        <v>0</v>
      </c>
      <c r="F1144" s="50" t="n">
        <v>-18625.91</v>
      </c>
      <c r="G1144" s="50" t="n">
        <v>-41877.75</v>
      </c>
      <c r="H1144" s="50" t="n">
        <v>0</v>
      </c>
      <c r="I1144" s="50" t="n">
        <v>0</v>
      </c>
      <c r="J1144" s="50" t="n">
        <v>0</v>
      </c>
      <c r="K1144" s="50" t="n">
        <v>0</v>
      </c>
      <c r="L1144" s="50" t="n">
        <v>0</v>
      </c>
      <c r="M1144" s="50" t="n">
        <v>0</v>
      </c>
      <c r="N1144" s="50" t="n">
        <v>-60503.66</v>
      </c>
      <c r="O1144" s="50" t="n">
        <v>0</v>
      </c>
      <c r="P1144" s="50" t="n">
        <v>0</v>
      </c>
      <c r="Q1144" s="51" t="n">
        <v>-60503.66</v>
      </c>
    </row>
    <row r="1145" customFormat="false" ht="12.75" hidden="false" customHeight="false" outlineLevel="0" collapsed="false">
      <c r="B1145" s="85"/>
      <c r="C1145" s="13" t="n">
        <v>1144</v>
      </c>
      <c r="D1145" s="50"/>
      <c r="E1145" s="50"/>
      <c r="F1145" s="50"/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1"/>
    </row>
    <row r="1146" customFormat="false" ht="12.75" hidden="false" customHeight="false" outlineLevel="0" collapsed="false">
      <c r="B1146" s="85" t="s">
        <v>83</v>
      </c>
      <c r="C1146" s="13" t="n">
        <v>1145</v>
      </c>
      <c r="D1146" s="50" t="s">
        <v>4</v>
      </c>
      <c r="E1146" s="50"/>
      <c r="F1146" s="50"/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1"/>
    </row>
    <row r="1147" customFormat="false" ht="12.75" hidden="false" customHeight="false" outlineLevel="0" collapsed="false">
      <c r="B1147" s="85" t="s">
        <v>22</v>
      </c>
      <c r="C1147" s="13" t="n">
        <v>1146</v>
      </c>
      <c r="D1147" s="50" t="n">
        <v>946568.076638079</v>
      </c>
      <c r="E1147" s="50" t="n">
        <v>0</v>
      </c>
      <c r="F1147" s="50" t="n">
        <v>-0.186547613902871</v>
      </c>
      <c r="G1147" s="50" t="n">
        <v>-3.22591777085925</v>
      </c>
      <c r="H1147" s="50" t="n">
        <v>82.6387541804203</v>
      </c>
      <c r="I1147" s="50" t="n">
        <v>74.7503498729925</v>
      </c>
      <c r="J1147" s="50" t="n">
        <v>26.0150374035189</v>
      </c>
      <c r="K1147" s="50" t="n">
        <v>43.4575737623024</v>
      </c>
      <c r="L1147" s="50" t="n">
        <v>68.5749912327978</v>
      </c>
      <c r="M1147" s="50" t="n">
        <v>68.7923516267952</v>
      </c>
      <c r="N1147" s="50" t="n">
        <v>360.816592694065</v>
      </c>
      <c r="O1147" s="50" t="n">
        <v>-705.27690265388</v>
      </c>
      <c r="P1147" s="50" t="n">
        <v>-1882.80843211019</v>
      </c>
      <c r="Q1147" s="51" t="n">
        <v>-2227.26874207001</v>
      </c>
    </row>
    <row r="1148" customFormat="false" ht="12.75" hidden="false" customHeight="false" outlineLevel="0" collapsed="false">
      <c r="B1148" s="85" t="s">
        <v>27</v>
      </c>
      <c r="C1148" s="13" t="n">
        <v>1147</v>
      </c>
      <c r="D1148" s="50" t="n">
        <v>2365685.23480361</v>
      </c>
      <c r="E1148" s="50" t="n">
        <v>0</v>
      </c>
      <c r="F1148" s="50" t="n">
        <v>0</v>
      </c>
      <c r="G1148" s="50" t="n">
        <v>-407.90184</v>
      </c>
      <c r="H1148" s="50" t="n">
        <v>21.87044</v>
      </c>
      <c r="I1148" s="50" t="n">
        <v>-46.77251</v>
      </c>
      <c r="J1148" s="50" t="n">
        <v>29.437424</v>
      </c>
      <c r="K1148" s="50" t="n">
        <v>160.094789</v>
      </c>
      <c r="L1148" s="50" t="n">
        <v>21.277312</v>
      </c>
      <c r="M1148" s="50" t="n">
        <v>-58.422444</v>
      </c>
      <c r="N1148" s="50" t="n">
        <v>-280.416829</v>
      </c>
      <c r="O1148" s="50" t="n">
        <v>-692.9456</v>
      </c>
      <c r="P1148" s="50" t="n">
        <v>-1656.221325</v>
      </c>
      <c r="Q1148" s="51" t="n">
        <v>-2629.583754</v>
      </c>
    </row>
    <row r="1149" customFormat="false" ht="12.75" hidden="false" customHeight="false" outlineLevel="0" collapsed="false">
      <c r="B1149" s="85" t="s">
        <v>77</v>
      </c>
      <c r="C1149" s="13" t="n">
        <v>1148</v>
      </c>
      <c r="D1149" s="50" t="n">
        <v>255666.093922614</v>
      </c>
      <c r="E1149" s="50" t="n">
        <v>0</v>
      </c>
      <c r="F1149" s="50" t="n">
        <v>12.6765398538235</v>
      </c>
      <c r="G1149" s="50" t="n">
        <v>73.5728986135084</v>
      </c>
      <c r="H1149" s="50" t="n">
        <v>-46.8040568392466</v>
      </c>
      <c r="I1149" s="50" t="n">
        <v>-46.0879934954048</v>
      </c>
      <c r="J1149" s="50" t="n">
        <v>14.5290434655846</v>
      </c>
      <c r="K1149" s="50" t="n">
        <v>49.3336004428366</v>
      </c>
      <c r="L1149" s="50" t="n">
        <v>-77.0713615617918</v>
      </c>
      <c r="M1149" s="50" t="n">
        <v>-195.904086580649</v>
      </c>
      <c r="N1149" s="50" t="n">
        <v>-215.755416101339</v>
      </c>
      <c r="O1149" s="50" t="n">
        <v>-78.4748066031348</v>
      </c>
      <c r="P1149" s="50" t="n">
        <v>-173.596599514176</v>
      </c>
      <c r="Q1149" s="51" t="n">
        <v>-467.82682221865</v>
      </c>
    </row>
    <row r="1150" customFormat="false" ht="12.75" hidden="false" customHeight="false" outlineLevel="0" collapsed="false">
      <c r="B1150" s="85" t="s">
        <v>66</v>
      </c>
      <c r="C1150" s="13" t="n">
        <v>1149</v>
      </c>
      <c r="D1150" s="50" t="n">
        <v>2009424.95193388</v>
      </c>
      <c r="E1150" s="50" t="n">
        <v>0</v>
      </c>
      <c r="F1150" s="50" t="n">
        <v>-15</v>
      </c>
      <c r="G1150" s="50" t="n">
        <v>-192.370321</v>
      </c>
      <c r="H1150" s="50" t="n">
        <v>-187.754973</v>
      </c>
      <c r="I1150" s="50" t="n">
        <v>-136.702349</v>
      </c>
      <c r="J1150" s="50" t="n">
        <v>-34.359062</v>
      </c>
      <c r="K1150" s="50" t="n">
        <v>89.888522</v>
      </c>
      <c r="L1150" s="50" t="n">
        <v>-108.896359</v>
      </c>
      <c r="M1150" s="50" t="n">
        <v>5.57798700000001</v>
      </c>
      <c r="N1150" s="50" t="n">
        <v>-579.616555</v>
      </c>
      <c r="O1150" s="50" t="n">
        <v>-369.604674</v>
      </c>
      <c r="P1150" s="50" t="n">
        <v>0</v>
      </c>
      <c r="Q1150" s="51" t="n">
        <v>-949.221229</v>
      </c>
    </row>
    <row r="1151" customFormat="false" ht="12.75" hidden="false" customHeight="false" outlineLevel="0" collapsed="false">
      <c r="B1151" s="85" t="s">
        <v>45</v>
      </c>
      <c r="C1151" s="13" t="n">
        <v>1150</v>
      </c>
      <c r="D1151" s="50" t="n">
        <v>261542.220900457</v>
      </c>
      <c r="E1151" s="50" t="n">
        <v>0</v>
      </c>
      <c r="F1151" s="50" t="n">
        <v>0</v>
      </c>
      <c r="G1151" s="50" t="n">
        <v>-72.422241</v>
      </c>
      <c r="H1151" s="50" t="n">
        <v>34.79748</v>
      </c>
      <c r="I1151" s="50" t="n">
        <v>32.1698</v>
      </c>
      <c r="J1151" s="50" t="n">
        <v>34.493784</v>
      </c>
      <c r="K1151" s="50" t="n">
        <v>70.533225</v>
      </c>
      <c r="L1151" s="50" t="n">
        <v>34.074074</v>
      </c>
      <c r="M1151" s="50" t="n">
        <v>29.849564</v>
      </c>
      <c r="N1151" s="50" t="n">
        <v>163.495686</v>
      </c>
      <c r="O1151" s="50" t="n">
        <v>6.380959</v>
      </c>
      <c r="P1151" s="50" t="n">
        <v>0</v>
      </c>
      <c r="Q1151" s="51" t="n">
        <v>169.876645</v>
      </c>
    </row>
    <row r="1152" customFormat="false" ht="12.75" hidden="false" customHeight="false" outlineLevel="0" collapsed="false">
      <c r="B1152" s="85" t="s">
        <v>52</v>
      </c>
      <c r="C1152" s="13" t="n">
        <v>1151</v>
      </c>
      <c r="D1152" s="50" t="n">
        <v>0</v>
      </c>
      <c r="E1152" s="50" t="n">
        <v>0</v>
      </c>
      <c r="F1152" s="50" t="n">
        <v>0</v>
      </c>
      <c r="G1152" s="50" t="n">
        <v>0</v>
      </c>
      <c r="H1152" s="50" t="n">
        <v>0</v>
      </c>
      <c r="I1152" s="50" t="n">
        <v>0</v>
      </c>
      <c r="J1152" s="50" t="n">
        <v>0</v>
      </c>
      <c r="K1152" s="50" t="n">
        <v>0</v>
      </c>
      <c r="L1152" s="50" t="n">
        <v>0</v>
      </c>
      <c r="M1152" s="50" t="n">
        <v>0</v>
      </c>
      <c r="N1152" s="50" t="n">
        <v>0</v>
      </c>
      <c r="O1152" s="50" t="n">
        <v>0</v>
      </c>
      <c r="P1152" s="50" t="n">
        <v>0</v>
      </c>
      <c r="Q1152" s="51" t="n">
        <v>0</v>
      </c>
    </row>
    <row r="1153" customFormat="false" ht="12.75" hidden="false" customHeight="false" outlineLevel="0" collapsed="false">
      <c r="B1153" s="85" t="s">
        <v>80</v>
      </c>
      <c r="C1153" s="13" t="n">
        <v>1152</v>
      </c>
      <c r="D1153" s="50" t="n">
        <v>214373.392007713</v>
      </c>
      <c r="E1153" s="50" t="n">
        <v>0</v>
      </c>
      <c r="F1153" s="50" t="n">
        <v>25.5</v>
      </c>
      <c r="G1153" s="50" t="n">
        <v>30.966751</v>
      </c>
      <c r="H1153" s="50" t="n">
        <v>0</v>
      </c>
      <c r="I1153" s="50" t="n">
        <v>0</v>
      </c>
      <c r="J1153" s="50" t="n">
        <v>0</v>
      </c>
      <c r="K1153" s="50" t="n">
        <v>0</v>
      </c>
      <c r="L1153" s="50" t="n">
        <v>0</v>
      </c>
      <c r="M1153" s="50" t="n">
        <v>0</v>
      </c>
      <c r="N1153" s="50" t="n">
        <v>56.466751</v>
      </c>
      <c r="O1153" s="50" t="n">
        <v>0</v>
      </c>
      <c r="P1153" s="50" t="n">
        <v>0</v>
      </c>
      <c r="Q1153" s="51" t="n">
        <v>56.466751</v>
      </c>
    </row>
    <row r="1154" customFormat="false" ht="12.75" hidden="false" customHeight="false" outlineLevel="0" collapsed="false">
      <c r="B1154" s="85" t="s">
        <v>49</v>
      </c>
      <c r="C1154" s="13" t="n">
        <v>1153</v>
      </c>
      <c r="D1154" s="50" t="n">
        <v>147883.566991239</v>
      </c>
      <c r="E1154" s="50" t="n">
        <v>0</v>
      </c>
      <c r="F1154" s="50" t="n">
        <v>0</v>
      </c>
      <c r="G1154" s="50" t="n">
        <v>30.966751</v>
      </c>
      <c r="H1154" s="50" t="n">
        <v>14.913206</v>
      </c>
      <c r="I1154" s="50" t="n">
        <v>0</v>
      </c>
      <c r="J1154" s="50" t="n">
        <v>0</v>
      </c>
      <c r="K1154" s="50" t="n">
        <v>0</v>
      </c>
      <c r="L1154" s="50" t="n">
        <v>0</v>
      </c>
      <c r="M1154" s="50" t="n">
        <v>0</v>
      </c>
      <c r="N1154" s="50" t="n">
        <v>45.879957</v>
      </c>
      <c r="O1154" s="50" t="n">
        <v>0</v>
      </c>
      <c r="P1154" s="50" t="n">
        <v>0</v>
      </c>
      <c r="Q1154" s="51" t="n">
        <v>45.879957</v>
      </c>
    </row>
    <row r="1155" customFormat="false" ht="12.75" hidden="false" customHeight="false" outlineLevel="0" collapsed="false">
      <c r="B1155" s="85" t="s">
        <v>34</v>
      </c>
      <c r="C1155" s="13" t="n">
        <v>1154</v>
      </c>
      <c r="D1155" s="50" t="n">
        <v>0</v>
      </c>
      <c r="E1155" s="50" t="n">
        <v>0</v>
      </c>
      <c r="F1155" s="50" t="n">
        <v>0</v>
      </c>
      <c r="G1155" s="50" t="n">
        <v>0</v>
      </c>
      <c r="H1155" s="50" t="n">
        <v>0</v>
      </c>
      <c r="I1155" s="50" t="n">
        <v>0</v>
      </c>
      <c r="J1155" s="50" t="n">
        <v>0</v>
      </c>
      <c r="K1155" s="50" t="n">
        <v>0</v>
      </c>
      <c r="L1155" s="50" t="n">
        <v>0</v>
      </c>
      <c r="M1155" s="50" t="n">
        <v>0</v>
      </c>
      <c r="N1155" s="50" t="n">
        <v>0</v>
      </c>
      <c r="O1155" s="50" t="n">
        <v>0</v>
      </c>
      <c r="P1155" s="50" t="n">
        <v>0</v>
      </c>
      <c r="Q1155" s="51" t="n">
        <v>0</v>
      </c>
    </row>
    <row r="1156" customFormat="false" ht="12.75" hidden="false" customHeight="false" outlineLevel="0" collapsed="false">
      <c r="B1156" s="85" t="s">
        <v>69</v>
      </c>
      <c r="C1156" s="13" t="n">
        <v>1155</v>
      </c>
      <c r="D1156" s="50" t="n">
        <v>112705.527105197</v>
      </c>
      <c r="E1156" s="50" t="n">
        <v>0</v>
      </c>
      <c r="F1156" s="50" t="n">
        <v>0</v>
      </c>
      <c r="G1156" s="50" t="n">
        <v>30.966751</v>
      </c>
      <c r="H1156" s="50" t="n">
        <v>0</v>
      </c>
      <c r="I1156" s="50" t="n">
        <v>0</v>
      </c>
      <c r="J1156" s="50" t="n">
        <v>0</v>
      </c>
      <c r="K1156" s="50" t="n">
        <v>0</v>
      </c>
      <c r="L1156" s="50" t="n">
        <v>0</v>
      </c>
      <c r="M1156" s="50" t="n">
        <v>0</v>
      </c>
      <c r="N1156" s="50" t="n">
        <v>30.966751</v>
      </c>
      <c r="O1156" s="50" t="n">
        <v>0</v>
      </c>
      <c r="P1156" s="50" t="n">
        <v>0</v>
      </c>
      <c r="Q1156" s="51" t="n">
        <v>30.966751</v>
      </c>
    </row>
    <row r="1157" customFormat="false" ht="12.75" hidden="false" customHeight="false" outlineLevel="0" collapsed="false">
      <c r="B1157" s="85" t="s">
        <v>72</v>
      </c>
      <c r="C1157" s="13" t="n">
        <v>1156</v>
      </c>
      <c r="D1157" s="50" t="n">
        <v>0.000229155319922203</v>
      </c>
      <c r="E1157" s="50" t="n">
        <v>0</v>
      </c>
      <c r="F1157" s="50" t="n">
        <v>0</v>
      </c>
      <c r="G1157" s="50" t="n">
        <v>0</v>
      </c>
      <c r="H1157" s="50" t="n">
        <v>0</v>
      </c>
      <c r="I1157" s="50" t="n">
        <v>0</v>
      </c>
      <c r="J1157" s="50" t="n">
        <v>0</v>
      </c>
      <c r="K1157" s="50" t="n">
        <v>0</v>
      </c>
      <c r="L1157" s="50" t="n">
        <v>0</v>
      </c>
      <c r="M1157" s="50" t="n">
        <v>0</v>
      </c>
      <c r="N1157" s="50" t="n">
        <v>0</v>
      </c>
      <c r="O1157" s="50" t="n">
        <v>0</v>
      </c>
      <c r="P1157" s="50" t="n">
        <v>0</v>
      </c>
      <c r="Q1157" s="51" t="n">
        <v>0</v>
      </c>
    </row>
    <row r="1158" customFormat="false" ht="12.75" hidden="false" customHeight="false" outlineLevel="0" collapsed="false">
      <c r="B1158" s="85" t="s">
        <v>31</v>
      </c>
      <c r="C1158" s="13" t="n">
        <v>1157</v>
      </c>
      <c r="D1158" s="50" t="n">
        <v>0</v>
      </c>
      <c r="E1158" s="50" t="n">
        <v>0</v>
      </c>
      <c r="F1158" s="50" t="n">
        <v>0</v>
      </c>
      <c r="G1158" s="50" t="n">
        <v>0</v>
      </c>
      <c r="H1158" s="50" t="n">
        <v>0</v>
      </c>
      <c r="I1158" s="50" t="n">
        <v>0</v>
      </c>
      <c r="J1158" s="50" t="n">
        <v>0</v>
      </c>
      <c r="K1158" s="50" t="n">
        <v>0</v>
      </c>
      <c r="L1158" s="50" t="n">
        <v>0</v>
      </c>
      <c r="M1158" s="50" t="n">
        <v>0</v>
      </c>
      <c r="N1158" s="50" t="n">
        <v>0</v>
      </c>
      <c r="O1158" s="50" t="n">
        <v>0</v>
      </c>
      <c r="P1158" s="50" t="n">
        <v>0</v>
      </c>
      <c r="Q1158" s="51" t="n">
        <v>0</v>
      </c>
    </row>
    <row r="1159" customFormat="false" ht="12.75" hidden="false" customHeight="false" outlineLevel="0" collapsed="false">
      <c r="B1159" s="85" t="s">
        <v>37</v>
      </c>
      <c r="C1159" s="13" t="n">
        <v>1158</v>
      </c>
      <c r="D1159" s="50" t="n">
        <v>4.07529173361292E-005</v>
      </c>
      <c r="E1159" s="50" t="n">
        <v>0</v>
      </c>
      <c r="F1159" s="50" t="n">
        <v>0</v>
      </c>
      <c r="G1159" s="50" t="n">
        <v>0</v>
      </c>
      <c r="H1159" s="50" t="n">
        <v>0</v>
      </c>
      <c r="I1159" s="50" t="n">
        <v>0</v>
      </c>
      <c r="J1159" s="50" t="n">
        <v>0</v>
      </c>
      <c r="K1159" s="50" t="n">
        <v>0</v>
      </c>
      <c r="L1159" s="50" t="n">
        <v>0</v>
      </c>
      <c r="M1159" s="50" t="n">
        <v>0</v>
      </c>
      <c r="N1159" s="50" t="n">
        <v>0</v>
      </c>
      <c r="O1159" s="50" t="n">
        <v>0</v>
      </c>
      <c r="P1159" s="50" t="n">
        <v>0</v>
      </c>
      <c r="Q1159" s="51" t="n">
        <v>0</v>
      </c>
    </row>
    <row r="1160" customFormat="false" ht="12.75" hidden="false" customHeight="false" outlineLevel="0" collapsed="false">
      <c r="B1160" s="85" t="n">
        <v>0</v>
      </c>
      <c r="C1160" s="13" t="n">
        <v>1159</v>
      </c>
      <c r="D1160" s="50" t="n">
        <v>0</v>
      </c>
      <c r="E1160" s="50" t="n">
        <v>0</v>
      </c>
      <c r="F1160" s="50" t="n">
        <v>0</v>
      </c>
      <c r="G1160" s="50" t="n">
        <v>0</v>
      </c>
      <c r="H1160" s="50" t="n">
        <v>0</v>
      </c>
      <c r="I1160" s="50" t="n">
        <v>0</v>
      </c>
      <c r="J1160" s="50" t="n">
        <v>0</v>
      </c>
      <c r="K1160" s="50" t="n">
        <v>0</v>
      </c>
      <c r="L1160" s="50" t="n">
        <v>0</v>
      </c>
      <c r="M1160" s="50" t="n">
        <v>0</v>
      </c>
      <c r="N1160" s="50" t="n">
        <v>0</v>
      </c>
      <c r="O1160" s="50" t="n">
        <v>0</v>
      </c>
      <c r="P1160" s="50" t="n">
        <v>0</v>
      </c>
      <c r="Q1160" s="51" t="n">
        <v>0</v>
      </c>
    </row>
    <row r="1161" customFormat="false" ht="12.75" hidden="false" customHeight="false" outlineLevel="0" collapsed="false">
      <c r="B1161" s="87" t="n">
        <v>0</v>
      </c>
      <c r="C1161" s="64" t="n">
        <v>1160</v>
      </c>
      <c r="D1161" s="54" t="n">
        <v>0</v>
      </c>
      <c r="E1161" s="54" t="n">
        <v>0</v>
      </c>
      <c r="F1161" s="54" t="n">
        <v>0</v>
      </c>
      <c r="G1161" s="54" t="n">
        <v>0</v>
      </c>
      <c r="H1161" s="54" t="n">
        <v>0</v>
      </c>
      <c r="I1161" s="54" t="n">
        <v>0</v>
      </c>
      <c r="J1161" s="54" t="n">
        <v>0</v>
      </c>
      <c r="K1161" s="54" t="n">
        <v>0</v>
      </c>
      <c r="L1161" s="54" t="n">
        <v>0</v>
      </c>
      <c r="M1161" s="54" t="n">
        <v>0</v>
      </c>
      <c r="N1161" s="54" t="n">
        <v>0</v>
      </c>
      <c r="O1161" s="54" t="n">
        <v>0</v>
      </c>
      <c r="P1161" s="54" t="n">
        <v>0</v>
      </c>
      <c r="Q1161" s="55" t="n">
        <v>0</v>
      </c>
    </row>
    <row r="1162" customFormat="false" ht="12.75" hidden="false" customHeight="false" outlineLevel="0" collapsed="false">
      <c r="A1162" s="0" t="n">
        <v>30</v>
      </c>
      <c r="B1162" s="57" t="n">
        <v>36945</v>
      </c>
      <c r="C1162" s="58" t="n">
        <v>1161</v>
      </c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83"/>
    </row>
    <row r="1163" customFormat="false" ht="12.75" hidden="false" customHeight="false" outlineLevel="0" collapsed="false">
      <c r="B1163" s="61"/>
      <c r="C1163" s="13" t="n">
        <v>1162</v>
      </c>
      <c r="D1163" s="13"/>
      <c r="E1163" s="21" t="s">
        <v>5</v>
      </c>
      <c r="F1163" s="21" t="s">
        <v>6</v>
      </c>
      <c r="G1163" s="21" t="s">
        <v>7</v>
      </c>
      <c r="H1163" s="21" t="s">
        <v>8</v>
      </c>
      <c r="I1163" s="21" t="s">
        <v>9</v>
      </c>
      <c r="J1163" s="21" t="s">
        <v>10</v>
      </c>
      <c r="K1163" s="21" t="s">
        <v>11</v>
      </c>
      <c r="L1163" s="21" t="s">
        <v>12</v>
      </c>
      <c r="M1163" s="21" t="s">
        <v>13</v>
      </c>
      <c r="N1163" s="21" t="s">
        <v>14</v>
      </c>
      <c r="O1163" s="21" t="n">
        <v>2002</v>
      </c>
      <c r="P1163" s="21" t="s">
        <v>15</v>
      </c>
      <c r="Q1163" s="84" t="s">
        <v>16</v>
      </c>
    </row>
    <row r="1164" customFormat="false" ht="12.75" hidden="false" customHeight="false" outlineLevel="0" collapsed="false">
      <c r="B1164" s="85" t="s">
        <v>107</v>
      </c>
      <c r="C1164" s="13" t="n">
        <v>1163</v>
      </c>
      <c r="D1164" s="13" t="s">
        <v>4</v>
      </c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86"/>
    </row>
    <row r="1165" customFormat="false" ht="12.75" hidden="false" customHeight="false" outlineLevel="0" collapsed="false">
      <c r="B1165" s="85" t="s">
        <v>19</v>
      </c>
      <c r="C1165" s="13" t="n">
        <v>1164</v>
      </c>
      <c r="D1165" s="50" t="n">
        <v>24314287.6762692</v>
      </c>
      <c r="E1165" s="50" t="n">
        <v>0</v>
      </c>
      <c r="F1165" s="50" t="n">
        <v>50323.56</v>
      </c>
      <c r="G1165" s="50" t="n">
        <v>546233.59</v>
      </c>
      <c r="H1165" s="50" t="n">
        <v>930429.73</v>
      </c>
      <c r="I1165" s="50" t="n">
        <v>-145883.45</v>
      </c>
      <c r="J1165" s="50" t="n">
        <v>786442.49</v>
      </c>
      <c r="K1165" s="50" t="n">
        <v>127188.48</v>
      </c>
      <c r="L1165" s="50" t="n">
        <v>335593.74</v>
      </c>
      <c r="M1165" s="50" t="n">
        <v>7811282.83</v>
      </c>
      <c r="N1165" s="50" t="n">
        <v>10441610.97</v>
      </c>
      <c r="O1165" s="50" t="n">
        <v>3854738.68</v>
      </c>
      <c r="P1165" s="50" t="n">
        <v>1568761.27</v>
      </c>
      <c r="Q1165" s="51" t="n">
        <v>15865110.92</v>
      </c>
    </row>
    <row r="1166" customFormat="false" ht="12.75" hidden="false" customHeight="false" outlineLevel="0" collapsed="false">
      <c r="B1166" s="85" t="s">
        <v>20</v>
      </c>
      <c r="C1166" s="13" t="n">
        <v>1165</v>
      </c>
      <c r="D1166" s="50" t="n">
        <v>4618768.20204611</v>
      </c>
      <c r="E1166" s="50" t="n">
        <v>0</v>
      </c>
      <c r="F1166" s="50" t="n">
        <v>29778.51</v>
      </c>
      <c r="G1166" s="50" t="n">
        <v>127661.2</v>
      </c>
      <c r="H1166" s="50" t="n">
        <v>209539.1</v>
      </c>
      <c r="I1166" s="50" t="n">
        <v>-10682.06</v>
      </c>
      <c r="J1166" s="50" t="n">
        <v>21463.14</v>
      </c>
      <c r="K1166" s="50" t="n">
        <v>14095.27</v>
      </c>
      <c r="L1166" s="50" t="n">
        <v>25133.07</v>
      </c>
      <c r="M1166" s="50" t="n">
        <v>719493.25</v>
      </c>
      <c r="N1166" s="50" t="n">
        <v>1136481.48</v>
      </c>
      <c r="O1166" s="50" t="n">
        <v>704882.64</v>
      </c>
      <c r="P1166" s="50" t="n">
        <v>1018558.43</v>
      </c>
      <c r="Q1166" s="51" t="n">
        <v>2859922.55</v>
      </c>
    </row>
    <row r="1167" customFormat="false" ht="12.75" hidden="false" customHeight="false" outlineLevel="0" collapsed="false">
      <c r="B1167" s="85" t="s">
        <v>108</v>
      </c>
      <c r="C1167" s="13" t="n">
        <v>1166</v>
      </c>
      <c r="D1167" s="50" t="n">
        <v>0</v>
      </c>
      <c r="E1167" s="50" t="n">
        <v>0</v>
      </c>
      <c r="F1167" s="50" t="n">
        <v>0</v>
      </c>
      <c r="G1167" s="50" t="n">
        <v>0</v>
      </c>
      <c r="H1167" s="50" t="n">
        <v>0</v>
      </c>
      <c r="I1167" s="50" t="n">
        <v>0</v>
      </c>
      <c r="J1167" s="50" t="n">
        <v>0</v>
      </c>
      <c r="K1167" s="50" t="n">
        <v>0</v>
      </c>
      <c r="L1167" s="50" t="n">
        <v>0</v>
      </c>
      <c r="M1167" s="50" t="n">
        <v>0</v>
      </c>
      <c r="N1167" s="50" t="n">
        <v>0</v>
      </c>
      <c r="O1167" s="50" t="n">
        <v>0</v>
      </c>
      <c r="P1167" s="50" t="n">
        <v>0</v>
      </c>
      <c r="Q1167" s="51" t="n">
        <v>0</v>
      </c>
    </row>
    <row r="1168" customFormat="false" ht="12.75" hidden="false" customHeight="false" outlineLevel="0" collapsed="false">
      <c r="B1168" s="85" t="s">
        <v>25</v>
      </c>
      <c r="C1168" s="13" t="n">
        <v>1167</v>
      </c>
      <c r="D1168" s="50" t="n">
        <v>7558092.50779756</v>
      </c>
      <c r="E1168" s="50" t="n">
        <v>0</v>
      </c>
      <c r="F1168" s="50" t="n">
        <v>10975.73</v>
      </c>
      <c r="G1168" s="50" t="n">
        <v>534515.42</v>
      </c>
      <c r="H1168" s="50" t="n">
        <v>-13255.68</v>
      </c>
      <c r="I1168" s="50" t="n">
        <v>-200497</v>
      </c>
      <c r="J1168" s="50" t="n">
        <v>179319.89</v>
      </c>
      <c r="K1168" s="50" t="n">
        <v>-14996.17</v>
      </c>
      <c r="L1168" s="50" t="n">
        <v>69672.27</v>
      </c>
      <c r="M1168" s="50" t="n">
        <v>3015853.16</v>
      </c>
      <c r="N1168" s="50" t="n">
        <v>3581587.62</v>
      </c>
      <c r="O1168" s="50" t="n">
        <v>200388.14</v>
      </c>
      <c r="P1168" s="50" t="n">
        <v>1067971.76</v>
      </c>
      <c r="Q1168" s="51" t="n">
        <v>4849947.52</v>
      </c>
    </row>
    <row r="1169" customFormat="false" ht="12.75" hidden="false" customHeight="false" outlineLevel="0" collapsed="false">
      <c r="B1169" s="85" t="s">
        <v>29</v>
      </c>
      <c r="C1169" s="13" t="n">
        <v>1168</v>
      </c>
      <c r="D1169" s="50" t="n">
        <v>732054.859682687</v>
      </c>
      <c r="E1169" s="50" t="n">
        <v>0</v>
      </c>
      <c r="F1169" s="50" t="n">
        <v>-792.25</v>
      </c>
      <c r="G1169" s="50" t="n">
        <v>23584.69</v>
      </c>
      <c r="H1169" s="50" t="n">
        <v>33147.51</v>
      </c>
      <c r="I1169" s="50" t="n">
        <v>0</v>
      </c>
      <c r="J1169" s="50" t="n">
        <v>0</v>
      </c>
      <c r="K1169" s="50" t="n">
        <v>0</v>
      </c>
      <c r="L1169" s="50" t="n">
        <v>0</v>
      </c>
      <c r="M1169" s="50" t="n">
        <v>0</v>
      </c>
      <c r="N1169" s="50" t="n">
        <v>55939.95</v>
      </c>
      <c r="O1169" s="50" t="n">
        <v>0</v>
      </c>
      <c r="P1169" s="50" t="n">
        <v>0</v>
      </c>
      <c r="Q1169" s="51" t="n">
        <v>55939.95</v>
      </c>
    </row>
    <row r="1170" customFormat="false" ht="12.75" hidden="false" customHeight="false" outlineLevel="0" collapsed="false">
      <c r="B1170" s="85" t="s">
        <v>32</v>
      </c>
      <c r="C1170" s="13" t="n">
        <v>1169</v>
      </c>
      <c r="D1170" s="50" t="n">
        <v>940259.318718233</v>
      </c>
      <c r="E1170" s="50" t="n">
        <v>0</v>
      </c>
      <c r="F1170" s="50" t="n">
        <v>420.4</v>
      </c>
      <c r="G1170" s="50" t="n">
        <v>42045.58</v>
      </c>
      <c r="H1170" s="50" t="n">
        <v>8294.43</v>
      </c>
      <c r="I1170" s="50" t="n">
        <v>0</v>
      </c>
      <c r="J1170" s="50" t="n">
        <v>0</v>
      </c>
      <c r="K1170" s="50" t="n">
        <v>0</v>
      </c>
      <c r="L1170" s="50" t="n">
        <v>0</v>
      </c>
      <c r="M1170" s="50" t="n">
        <v>0</v>
      </c>
      <c r="N1170" s="50" t="n">
        <v>50760.41</v>
      </c>
      <c r="O1170" s="50" t="n">
        <v>0</v>
      </c>
      <c r="P1170" s="50" t="n">
        <v>0</v>
      </c>
      <c r="Q1170" s="51" t="n">
        <v>50760.41</v>
      </c>
    </row>
    <row r="1171" customFormat="false" ht="12.75" hidden="false" customHeight="false" outlineLevel="0" collapsed="false">
      <c r="B1171" s="85" t="s">
        <v>35</v>
      </c>
      <c r="C1171" s="13" t="n">
        <v>1170</v>
      </c>
      <c r="D1171" s="50" t="n">
        <v>606520.840894033</v>
      </c>
      <c r="E1171" s="50" t="n">
        <v>0</v>
      </c>
      <c r="F1171" s="50" t="n">
        <v>-3999</v>
      </c>
      <c r="G1171" s="50" t="n">
        <v>90473.46</v>
      </c>
      <c r="H1171" s="50" t="n">
        <v>16588.85</v>
      </c>
      <c r="I1171" s="50" t="n">
        <v>0</v>
      </c>
      <c r="J1171" s="50" t="n">
        <v>0</v>
      </c>
      <c r="K1171" s="50" t="n">
        <v>0</v>
      </c>
      <c r="L1171" s="50" t="n">
        <v>0</v>
      </c>
      <c r="M1171" s="50" t="n">
        <v>0</v>
      </c>
      <c r="N1171" s="50" t="n">
        <v>103063.31</v>
      </c>
      <c r="O1171" s="50" t="n">
        <v>0</v>
      </c>
      <c r="P1171" s="50" t="n">
        <v>0</v>
      </c>
      <c r="Q1171" s="51" t="n">
        <v>103063.31</v>
      </c>
    </row>
    <row r="1172" customFormat="false" ht="12.75" hidden="false" customHeight="false" outlineLevel="0" collapsed="false">
      <c r="B1172" s="85" t="s">
        <v>38</v>
      </c>
      <c r="C1172" s="13" t="n">
        <v>1171</v>
      </c>
      <c r="D1172" s="50" t="n">
        <v>0</v>
      </c>
      <c r="E1172" s="50" t="n">
        <v>0</v>
      </c>
      <c r="F1172" s="50" t="n">
        <v>0</v>
      </c>
      <c r="G1172" s="50" t="n">
        <v>0</v>
      </c>
      <c r="H1172" s="50" t="n">
        <v>0</v>
      </c>
      <c r="I1172" s="50" t="n">
        <v>0</v>
      </c>
      <c r="J1172" s="50" t="n">
        <v>0</v>
      </c>
      <c r="K1172" s="50" t="n">
        <v>0</v>
      </c>
      <c r="L1172" s="50" t="n">
        <v>0</v>
      </c>
      <c r="M1172" s="50" t="n">
        <v>0</v>
      </c>
      <c r="N1172" s="50" t="n">
        <v>0</v>
      </c>
      <c r="O1172" s="50" t="n">
        <v>0</v>
      </c>
      <c r="P1172" s="50" t="n">
        <v>0</v>
      </c>
      <c r="Q1172" s="51" t="n">
        <v>0</v>
      </c>
    </row>
    <row r="1173" customFormat="false" ht="12.75" hidden="false" customHeight="false" outlineLevel="0" collapsed="false">
      <c r="B1173" s="85" t="s">
        <v>43</v>
      </c>
      <c r="C1173" s="13" t="n">
        <v>1172</v>
      </c>
      <c r="D1173" s="50" t="n">
        <v>4057604.76496307</v>
      </c>
      <c r="E1173" s="50" t="n">
        <v>0</v>
      </c>
      <c r="F1173" s="50" t="n">
        <v>10635.36</v>
      </c>
      <c r="G1173" s="50" t="n">
        <v>100.090000000004</v>
      </c>
      <c r="H1173" s="50" t="n">
        <v>539137.67</v>
      </c>
      <c r="I1173" s="50" t="n">
        <v>-278866.11</v>
      </c>
      <c r="J1173" s="50" t="n">
        <v>135896.52</v>
      </c>
      <c r="K1173" s="50" t="n">
        <v>-167249.55</v>
      </c>
      <c r="L1173" s="50" t="n">
        <v>39627.08</v>
      </c>
      <c r="M1173" s="50" t="n">
        <v>1504328.12</v>
      </c>
      <c r="N1173" s="50" t="n">
        <v>1783609.18</v>
      </c>
      <c r="O1173" s="50" t="n">
        <v>696555.81</v>
      </c>
      <c r="P1173" s="50" t="n">
        <v>-2128338.98</v>
      </c>
      <c r="Q1173" s="51" t="n">
        <v>351826.01</v>
      </c>
    </row>
    <row r="1174" customFormat="false" ht="12.75" hidden="false" customHeight="false" outlineLevel="0" collapsed="false">
      <c r="B1174" s="85" t="s">
        <v>47</v>
      </c>
      <c r="C1174" s="13" t="n">
        <v>1173</v>
      </c>
      <c r="D1174" s="50" t="n">
        <v>681824.023458909</v>
      </c>
      <c r="E1174" s="50" t="n">
        <v>0</v>
      </c>
      <c r="F1174" s="50" t="n">
        <v>1597.07</v>
      </c>
      <c r="G1174" s="50" t="n">
        <v>69847.32</v>
      </c>
      <c r="H1174" s="50" t="n">
        <v>30067.29</v>
      </c>
      <c r="I1174" s="50" t="n">
        <v>0</v>
      </c>
      <c r="J1174" s="50" t="n">
        <v>139946.41</v>
      </c>
      <c r="K1174" s="50" t="n">
        <v>87892.89</v>
      </c>
      <c r="L1174" s="50" t="n">
        <v>-919.52</v>
      </c>
      <c r="M1174" s="50" t="n">
        <v>147511.87</v>
      </c>
      <c r="N1174" s="50" t="n">
        <v>475943.33</v>
      </c>
      <c r="O1174" s="50" t="n">
        <v>-190106.5</v>
      </c>
      <c r="P1174" s="50" t="n">
        <v>-209148.19</v>
      </c>
      <c r="Q1174" s="51" t="n">
        <v>76688.64</v>
      </c>
    </row>
    <row r="1175" customFormat="false" ht="12.75" hidden="false" customHeight="false" outlineLevel="0" collapsed="false">
      <c r="B1175" s="85" t="s">
        <v>50</v>
      </c>
      <c r="C1175" s="13" t="n">
        <v>1174</v>
      </c>
      <c r="D1175" s="50" t="n">
        <v>1179014.61670127</v>
      </c>
      <c r="E1175" s="50" t="n">
        <v>0</v>
      </c>
      <c r="F1175" s="50" t="n">
        <v>7191.52</v>
      </c>
      <c r="G1175" s="50" t="n">
        <v>-104896.22</v>
      </c>
      <c r="H1175" s="50" t="n">
        <v>30.19</v>
      </c>
      <c r="I1175" s="50" t="n">
        <v>69375.24</v>
      </c>
      <c r="J1175" s="50" t="n">
        <v>32962.67</v>
      </c>
      <c r="K1175" s="50" t="n">
        <v>68641.58</v>
      </c>
      <c r="L1175" s="50" t="n">
        <v>58965.52</v>
      </c>
      <c r="M1175" s="50" t="n">
        <v>101313.87</v>
      </c>
      <c r="N1175" s="50" t="n">
        <v>233584.37</v>
      </c>
      <c r="O1175" s="50" t="n">
        <v>855776.8</v>
      </c>
      <c r="P1175" s="50" t="n">
        <v>-339831.52</v>
      </c>
      <c r="Q1175" s="51" t="n">
        <v>749529.65</v>
      </c>
    </row>
    <row r="1176" customFormat="false" ht="12.75" hidden="false" customHeight="false" outlineLevel="0" collapsed="false">
      <c r="B1176" s="85" t="s">
        <v>53</v>
      </c>
      <c r="C1176" s="13" t="n">
        <v>1175</v>
      </c>
      <c r="D1176" s="50" t="n">
        <v>203105.26260245</v>
      </c>
      <c r="E1176" s="50" t="n">
        <v>0</v>
      </c>
      <c r="F1176" s="50" t="n">
        <v>1639.05</v>
      </c>
      <c r="G1176" s="50" t="n">
        <v>-43620.83</v>
      </c>
      <c r="H1176" s="50" t="n">
        <v>0</v>
      </c>
      <c r="I1176" s="50" t="n">
        <v>0</v>
      </c>
      <c r="J1176" s="50" t="n">
        <v>0</v>
      </c>
      <c r="K1176" s="50" t="n">
        <v>0</v>
      </c>
      <c r="L1176" s="50" t="n">
        <v>0</v>
      </c>
      <c r="M1176" s="50" t="n">
        <v>0</v>
      </c>
      <c r="N1176" s="50" t="n">
        <v>-41981.78</v>
      </c>
      <c r="O1176" s="50" t="n">
        <v>0</v>
      </c>
      <c r="P1176" s="50" t="n">
        <v>0</v>
      </c>
      <c r="Q1176" s="51" t="n">
        <v>-41981.78</v>
      </c>
    </row>
    <row r="1177" customFormat="false" ht="12.75" hidden="false" customHeight="false" outlineLevel="0" collapsed="false">
      <c r="B1177" s="85" t="s">
        <v>56</v>
      </c>
      <c r="C1177" s="13" t="n">
        <v>1176</v>
      </c>
      <c r="D1177" s="50" t="n">
        <v>226257.219108011</v>
      </c>
      <c r="E1177" s="50" t="n">
        <v>0</v>
      </c>
      <c r="F1177" s="50" t="n">
        <v>-795.39</v>
      </c>
      <c r="G1177" s="50" t="n">
        <v>-39763.13</v>
      </c>
      <c r="H1177" s="50" t="n">
        <v>-8294.43</v>
      </c>
      <c r="I1177" s="50" t="n">
        <v>0</v>
      </c>
      <c r="J1177" s="50" t="n">
        <v>0</v>
      </c>
      <c r="K1177" s="50" t="n">
        <v>0</v>
      </c>
      <c r="L1177" s="50" t="n">
        <v>0</v>
      </c>
      <c r="M1177" s="50" t="n">
        <v>0</v>
      </c>
      <c r="N1177" s="50" t="n">
        <v>-48852.95</v>
      </c>
      <c r="O1177" s="50" t="n">
        <v>0</v>
      </c>
      <c r="P1177" s="50" t="n">
        <v>0</v>
      </c>
      <c r="Q1177" s="51" t="n">
        <v>-48852.95</v>
      </c>
    </row>
    <row r="1178" customFormat="false" ht="12.75" hidden="false" customHeight="false" outlineLevel="0" collapsed="false">
      <c r="B1178" s="85" t="s">
        <v>59</v>
      </c>
      <c r="C1178" s="13" t="n">
        <v>1177</v>
      </c>
      <c r="D1178" s="50" t="n">
        <v>178692.86524575</v>
      </c>
      <c r="E1178" s="50" t="n">
        <v>0</v>
      </c>
      <c r="F1178" s="50" t="n">
        <v>-3992.67</v>
      </c>
      <c r="G1178" s="50" t="n">
        <v>-31299.25</v>
      </c>
      <c r="H1178" s="50" t="n">
        <v>0</v>
      </c>
      <c r="I1178" s="50" t="n">
        <v>0</v>
      </c>
      <c r="J1178" s="50" t="n">
        <v>0</v>
      </c>
      <c r="K1178" s="50" t="n">
        <v>0</v>
      </c>
      <c r="L1178" s="50" t="n">
        <v>0</v>
      </c>
      <c r="M1178" s="50" t="n">
        <v>0</v>
      </c>
      <c r="N1178" s="50" t="n">
        <v>-35291.92</v>
      </c>
      <c r="O1178" s="50" t="n">
        <v>0</v>
      </c>
      <c r="P1178" s="50" t="n">
        <v>0</v>
      </c>
      <c r="Q1178" s="51" t="n">
        <v>-35291.92</v>
      </c>
    </row>
    <row r="1179" customFormat="false" ht="12.75" hidden="false" customHeight="false" outlineLevel="0" collapsed="false">
      <c r="B1179" s="85" t="s">
        <v>109</v>
      </c>
      <c r="C1179" s="13" t="n">
        <v>1178</v>
      </c>
      <c r="D1179" s="50" t="n">
        <v>0</v>
      </c>
      <c r="E1179" s="50" t="n">
        <v>0</v>
      </c>
      <c r="F1179" s="50" t="n">
        <v>0</v>
      </c>
      <c r="G1179" s="50" t="n">
        <v>0</v>
      </c>
      <c r="H1179" s="50" t="n">
        <v>0</v>
      </c>
      <c r="I1179" s="50" t="n">
        <v>0</v>
      </c>
      <c r="J1179" s="50" t="n">
        <v>0</v>
      </c>
      <c r="K1179" s="50" t="n">
        <v>0</v>
      </c>
      <c r="L1179" s="50" t="n">
        <v>0</v>
      </c>
      <c r="M1179" s="50" t="n">
        <v>0</v>
      </c>
      <c r="N1179" s="50" t="n">
        <v>0</v>
      </c>
      <c r="O1179" s="50" t="n">
        <v>0</v>
      </c>
      <c r="P1179" s="50" t="n">
        <v>0</v>
      </c>
      <c r="Q1179" s="51" t="n">
        <v>0</v>
      </c>
    </row>
    <row r="1180" customFormat="false" ht="12.75" hidden="false" customHeight="false" outlineLevel="0" collapsed="false">
      <c r="B1180" s="85" t="s">
        <v>64</v>
      </c>
      <c r="C1180" s="13" t="n">
        <v>1179</v>
      </c>
      <c r="D1180" s="50" t="n">
        <v>8627804.21559295</v>
      </c>
      <c r="E1180" s="50" t="n">
        <v>0</v>
      </c>
      <c r="F1180" s="50" t="n">
        <v>26895.35</v>
      </c>
      <c r="G1180" s="50" t="n">
        <v>57026.44</v>
      </c>
      <c r="H1180" s="50" t="n">
        <v>-59642</v>
      </c>
      <c r="I1180" s="50" t="n">
        <v>265858.35</v>
      </c>
      <c r="J1180" s="50" t="n">
        <v>212098.2</v>
      </c>
      <c r="K1180" s="50" t="n">
        <v>-17796.88</v>
      </c>
      <c r="L1180" s="50" t="n">
        <v>31687.48</v>
      </c>
      <c r="M1180" s="50" t="n">
        <v>1780826.04</v>
      </c>
      <c r="N1180" s="50" t="n">
        <v>2296952.98</v>
      </c>
      <c r="O1180" s="50" t="n">
        <v>532661.49</v>
      </c>
      <c r="P1180" s="50" t="n">
        <v>1848016.62</v>
      </c>
      <c r="Q1180" s="51" t="n">
        <v>4677631.09</v>
      </c>
    </row>
    <row r="1181" customFormat="false" ht="12.75" hidden="false" customHeight="false" outlineLevel="0" collapsed="false">
      <c r="B1181" s="85" t="s">
        <v>67</v>
      </c>
      <c r="C1181" s="13" t="n">
        <v>1180</v>
      </c>
      <c r="D1181" s="50" t="n">
        <v>376173.104414938</v>
      </c>
      <c r="E1181" s="50" t="n">
        <v>0</v>
      </c>
      <c r="F1181" s="50" t="n">
        <v>-3187.85</v>
      </c>
      <c r="G1181" s="50" t="n">
        <v>-38079</v>
      </c>
      <c r="H1181" s="50" t="n">
        <v>0</v>
      </c>
      <c r="I1181" s="50" t="n">
        <v>0</v>
      </c>
      <c r="J1181" s="50" t="n">
        <v>0</v>
      </c>
      <c r="K1181" s="50" t="n">
        <v>0</v>
      </c>
      <c r="L1181" s="50" t="n">
        <v>0</v>
      </c>
      <c r="M1181" s="50" t="n">
        <v>0</v>
      </c>
      <c r="N1181" s="50" t="n">
        <v>-41266.85</v>
      </c>
      <c r="O1181" s="50" t="n">
        <v>0</v>
      </c>
      <c r="P1181" s="50" t="n">
        <v>0</v>
      </c>
      <c r="Q1181" s="51" t="n">
        <v>-41266.85</v>
      </c>
    </row>
    <row r="1182" customFormat="false" ht="12.75" hidden="false" customHeight="false" outlineLevel="0" collapsed="false">
      <c r="B1182" s="85" t="s">
        <v>70</v>
      </c>
      <c r="C1182" s="13" t="n">
        <v>1181</v>
      </c>
      <c r="D1182" s="50" t="n">
        <v>402692.071308328</v>
      </c>
      <c r="E1182" s="50" t="n">
        <v>0</v>
      </c>
      <c r="F1182" s="50" t="n">
        <v>-12776.55</v>
      </c>
      <c r="G1182" s="50" t="n">
        <v>-9526.26</v>
      </c>
      <c r="H1182" s="50" t="n">
        <v>66355.4</v>
      </c>
      <c r="I1182" s="50" t="n">
        <v>0</v>
      </c>
      <c r="J1182" s="50" t="n">
        <v>0</v>
      </c>
      <c r="K1182" s="50" t="n">
        <v>0</v>
      </c>
      <c r="L1182" s="50" t="n">
        <v>0</v>
      </c>
      <c r="M1182" s="50" t="n">
        <v>0</v>
      </c>
      <c r="N1182" s="50" t="n">
        <v>44052.59</v>
      </c>
      <c r="O1182" s="50" t="n">
        <v>0</v>
      </c>
      <c r="P1182" s="50" t="n">
        <v>0</v>
      </c>
      <c r="Q1182" s="51" t="n">
        <v>44052.59</v>
      </c>
    </row>
    <row r="1183" customFormat="false" ht="12.75" hidden="false" customHeight="false" outlineLevel="0" collapsed="false">
      <c r="B1183" s="85" t="s">
        <v>75</v>
      </c>
      <c r="C1183" s="13" t="n">
        <v>1182</v>
      </c>
      <c r="D1183" s="50" t="n">
        <v>3431060.55052217</v>
      </c>
      <c r="E1183" s="50" t="n">
        <v>0</v>
      </c>
      <c r="F1183" s="50" t="n">
        <v>-956.35</v>
      </c>
      <c r="G1183" s="50" t="n">
        <v>-89949</v>
      </c>
      <c r="H1183" s="50" t="n">
        <v>108461.4</v>
      </c>
      <c r="I1183" s="50" t="n">
        <v>8928.13</v>
      </c>
      <c r="J1183" s="50" t="n">
        <v>64755.66</v>
      </c>
      <c r="K1183" s="50" t="n">
        <v>156601.34</v>
      </c>
      <c r="L1183" s="50" t="n">
        <v>111427.84</v>
      </c>
      <c r="M1183" s="50" t="n">
        <v>541956.52</v>
      </c>
      <c r="N1183" s="50" t="n">
        <v>901225.54</v>
      </c>
      <c r="O1183" s="50" t="n">
        <v>1054580.3</v>
      </c>
      <c r="P1183" s="50" t="n">
        <v>311533.15</v>
      </c>
      <c r="Q1183" s="51" t="n">
        <v>2267338.99</v>
      </c>
    </row>
    <row r="1184" customFormat="false" ht="12.75" hidden="false" customHeight="false" outlineLevel="0" collapsed="false">
      <c r="B1184" s="85" t="s">
        <v>78</v>
      </c>
      <c r="C1184" s="13" t="n">
        <v>1183</v>
      </c>
      <c r="D1184" s="50" t="n">
        <v>277863.169328147</v>
      </c>
      <c r="E1184" s="50" t="n">
        <v>0</v>
      </c>
      <c r="F1184" s="50" t="n">
        <v>-12309.37</v>
      </c>
      <c r="G1184" s="50" t="n">
        <v>-41886.92</v>
      </c>
      <c r="H1184" s="50" t="n">
        <v>0</v>
      </c>
      <c r="I1184" s="50" t="n">
        <v>0</v>
      </c>
      <c r="J1184" s="50" t="n">
        <v>0</v>
      </c>
      <c r="K1184" s="50" t="n">
        <v>0</v>
      </c>
      <c r="L1184" s="50" t="n">
        <v>0</v>
      </c>
      <c r="M1184" s="50" t="n">
        <v>0</v>
      </c>
      <c r="N1184" s="50" t="n">
        <v>-54196.29</v>
      </c>
      <c r="O1184" s="50" t="n">
        <v>0</v>
      </c>
      <c r="P1184" s="50" t="n">
        <v>0</v>
      </c>
      <c r="Q1184" s="51" t="n">
        <v>-54196.29</v>
      </c>
    </row>
    <row r="1185" customFormat="false" ht="12.75" hidden="false" customHeight="false" outlineLevel="0" collapsed="false">
      <c r="B1185" s="85"/>
      <c r="C1185" s="13" t="n">
        <v>1184</v>
      </c>
      <c r="D1185" s="50"/>
      <c r="E1185" s="50"/>
      <c r="F1185" s="50"/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1"/>
    </row>
    <row r="1186" customFormat="false" ht="12.75" hidden="false" customHeight="false" outlineLevel="0" collapsed="false">
      <c r="B1186" s="85" t="s">
        <v>83</v>
      </c>
      <c r="C1186" s="13" t="n">
        <v>1185</v>
      </c>
      <c r="D1186" s="50" t="s">
        <v>4</v>
      </c>
      <c r="E1186" s="50"/>
      <c r="F1186" s="50"/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1"/>
    </row>
    <row r="1187" customFormat="false" ht="12.75" hidden="false" customHeight="false" outlineLevel="0" collapsed="false">
      <c r="B1187" s="85" t="s">
        <v>22</v>
      </c>
      <c r="C1187" s="13" t="n">
        <v>1186</v>
      </c>
      <c r="D1187" s="50" t="n">
        <v>1111147.72190533</v>
      </c>
      <c r="E1187" s="50" t="n">
        <v>0</v>
      </c>
      <c r="F1187" s="50" t="n">
        <v>-0.199894908799384</v>
      </c>
      <c r="G1187" s="50" t="n">
        <v>-4.06344004321081</v>
      </c>
      <c r="H1187" s="50" t="n">
        <v>111.873058168957</v>
      </c>
      <c r="I1187" s="50" t="n">
        <v>105.580794890923</v>
      </c>
      <c r="J1187" s="50" t="n">
        <v>55.8820426532485</v>
      </c>
      <c r="K1187" s="50" t="n">
        <v>104.730968410991</v>
      </c>
      <c r="L1187" s="50" t="n">
        <v>98.0340304758001</v>
      </c>
      <c r="M1187" s="50" t="n">
        <v>99.3554731116302</v>
      </c>
      <c r="N1187" s="50" t="n">
        <v>571.193032759539</v>
      </c>
      <c r="O1187" s="50" t="n">
        <v>-704.171677861301</v>
      </c>
      <c r="P1187" s="50" t="n">
        <v>-1721.98439561757</v>
      </c>
      <c r="Q1187" s="51" t="n">
        <v>-1854.96304071933</v>
      </c>
    </row>
    <row r="1188" customFormat="false" ht="12.75" hidden="false" customHeight="false" outlineLevel="0" collapsed="false">
      <c r="B1188" s="85" t="s">
        <v>27</v>
      </c>
      <c r="C1188" s="13" t="n">
        <v>1187</v>
      </c>
      <c r="D1188" s="50" t="n">
        <v>1662127.46119804</v>
      </c>
      <c r="E1188" s="50" t="n">
        <v>0</v>
      </c>
      <c r="F1188" s="50" t="n">
        <v>0</v>
      </c>
      <c r="G1188" s="50" t="n">
        <v>-361.507556</v>
      </c>
      <c r="H1188" s="50" t="n">
        <v>35.928312</v>
      </c>
      <c r="I1188" s="50" t="n">
        <v>-32.139752</v>
      </c>
      <c r="J1188" s="50" t="n">
        <v>44.232511</v>
      </c>
      <c r="K1188" s="50" t="n">
        <v>190.551929</v>
      </c>
      <c r="L1188" s="50" t="n">
        <v>35.901259</v>
      </c>
      <c r="M1188" s="50" t="n">
        <v>-43.426131</v>
      </c>
      <c r="N1188" s="50" t="n">
        <v>-130.459428</v>
      </c>
      <c r="O1188" s="50" t="n">
        <v>-352.0653</v>
      </c>
      <c r="P1188" s="50" t="n">
        <v>-1660.603953</v>
      </c>
      <c r="Q1188" s="51" t="n">
        <v>-2143.128681</v>
      </c>
    </row>
    <row r="1189" customFormat="false" ht="12.75" hidden="false" customHeight="false" outlineLevel="0" collapsed="false">
      <c r="B1189" s="85" t="s">
        <v>77</v>
      </c>
      <c r="C1189" s="13" t="n">
        <v>1188</v>
      </c>
      <c r="D1189" s="50" t="n">
        <v>249448.865584367</v>
      </c>
      <c r="E1189" s="50" t="n">
        <v>0</v>
      </c>
      <c r="F1189" s="50" t="n">
        <v>9.25046015095932</v>
      </c>
      <c r="G1189" s="50" t="n">
        <v>57.4992050292664</v>
      </c>
      <c r="H1189" s="50" t="n">
        <v>-58.9579382559016</v>
      </c>
      <c r="I1189" s="50" t="n">
        <v>-30.2418847547106</v>
      </c>
      <c r="J1189" s="50" t="n">
        <v>14.3741154195079</v>
      </c>
      <c r="K1189" s="50" t="n">
        <v>49.5937612843967</v>
      </c>
      <c r="L1189" s="50" t="n">
        <v>-47.6893788432511</v>
      </c>
      <c r="M1189" s="50" t="n">
        <v>-195.776921740581</v>
      </c>
      <c r="N1189" s="50" t="n">
        <v>-201.948581710314</v>
      </c>
      <c r="O1189" s="50" t="n">
        <v>-79.094104246283</v>
      </c>
      <c r="P1189" s="50" t="n">
        <v>-175.474140325882</v>
      </c>
      <c r="Q1189" s="51" t="n">
        <v>-456.51682628248</v>
      </c>
    </row>
    <row r="1190" customFormat="false" ht="12.75" hidden="false" customHeight="false" outlineLevel="0" collapsed="false">
      <c r="B1190" s="85" t="s">
        <v>66</v>
      </c>
      <c r="C1190" s="13" t="n">
        <v>1189</v>
      </c>
      <c r="D1190" s="50" t="n">
        <v>1263851.39743193</v>
      </c>
      <c r="E1190" s="50" t="n">
        <v>0</v>
      </c>
      <c r="F1190" s="50" t="n">
        <v>-12.5</v>
      </c>
      <c r="G1190" s="50" t="n">
        <v>-131.622565</v>
      </c>
      <c r="H1190" s="50" t="n">
        <v>-157.959666</v>
      </c>
      <c r="I1190" s="50" t="n">
        <v>-106.041931</v>
      </c>
      <c r="J1190" s="50" t="n">
        <v>-4.794266</v>
      </c>
      <c r="K1190" s="50" t="n">
        <v>150.69249</v>
      </c>
      <c r="L1190" s="50" t="n">
        <v>-79.736145</v>
      </c>
      <c r="M1190" s="50" t="n">
        <v>65.112174</v>
      </c>
      <c r="N1190" s="50" t="n">
        <v>-276.849909</v>
      </c>
      <c r="O1190" s="50" t="n">
        <v>-327.146194</v>
      </c>
      <c r="P1190" s="50" t="n">
        <v>-143.8166</v>
      </c>
      <c r="Q1190" s="51" t="n">
        <v>-747.812703</v>
      </c>
    </row>
    <row r="1191" customFormat="false" ht="12.75" hidden="false" customHeight="false" outlineLevel="0" collapsed="false">
      <c r="B1191" s="85" t="s">
        <v>45</v>
      </c>
      <c r="C1191" s="13" t="n">
        <v>1190</v>
      </c>
      <c r="D1191" s="50" t="n">
        <v>204647.095420212</v>
      </c>
      <c r="E1191" s="50" t="n">
        <v>0</v>
      </c>
      <c r="F1191" s="50" t="n">
        <v>0</v>
      </c>
      <c r="G1191" s="50" t="n">
        <v>-10.490359</v>
      </c>
      <c r="H1191" s="50" t="n">
        <v>19.888191</v>
      </c>
      <c r="I1191" s="50" t="n">
        <v>16.831188</v>
      </c>
      <c r="J1191" s="50" t="n">
        <v>19.7161</v>
      </c>
      <c r="K1191" s="50" t="n">
        <v>40.182625</v>
      </c>
      <c r="L1191" s="50" t="n">
        <v>19.482172</v>
      </c>
      <c r="M1191" s="50" t="n">
        <v>14.82863</v>
      </c>
      <c r="N1191" s="50" t="n">
        <v>120.438547</v>
      </c>
      <c r="O1191" s="50" t="n">
        <v>6.402285</v>
      </c>
      <c r="P1191" s="50" t="n">
        <v>0</v>
      </c>
      <c r="Q1191" s="51" t="n">
        <v>126.840832</v>
      </c>
    </row>
    <row r="1192" customFormat="false" ht="12.75" hidden="false" customHeight="false" outlineLevel="0" collapsed="false">
      <c r="B1192" s="85" t="s">
        <v>52</v>
      </c>
      <c r="C1192" s="13" t="n">
        <v>1191</v>
      </c>
      <c r="D1192" s="50" t="n">
        <v>0</v>
      </c>
      <c r="E1192" s="50" t="n">
        <v>0</v>
      </c>
      <c r="F1192" s="50" t="n">
        <v>0</v>
      </c>
      <c r="G1192" s="50" t="n">
        <v>0</v>
      </c>
      <c r="H1192" s="50" t="n">
        <v>0</v>
      </c>
      <c r="I1192" s="50" t="n">
        <v>0</v>
      </c>
      <c r="J1192" s="50" t="n">
        <v>0</v>
      </c>
      <c r="K1192" s="50" t="n">
        <v>0</v>
      </c>
      <c r="L1192" s="50" t="n">
        <v>0</v>
      </c>
      <c r="M1192" s="50" t="n">
        <v>0</v>
      </c>
      <c r="N1192" s="50" t="n">
        <v>0</v>
      </c>
      <c r="O1192" s="50" t="n">
        <v>0</v>
      </c>
      <c r="P1192" s="50" t="n">
        <v>0</v>
      </c>
      <c r="Q1192" s="51" t="n">
        <v>0</v>
      </c>
    </row>
    <row r="1193" customFormat="false" ht="12.75" hidden="false" customHeight="false" outlineLevel="0" collapsed="false">
      <c r="B1193" s="85" t="s">
        <v>80</v>
      </c>
      <c r="C1193" s="13" t="n">
        <v>1192</v>
      </c>
      <c r="D1193" s="50" t="n">
        <v>201490.501485336</v>
      </c>
      <c r="E1193" s="50" t="n">
        <v>0</v>
      </c>
      <c r="F1193" s="50" t="n">
        <v>22.5</v>
      </c>
      <c r="G1193" s="50" t="n">
        <v>30.971536</v>
      </c>
      <c r="H1193" s="50" t="n">
        <v>0</v>
      </c>
      <c r="I1193" s="50" t="n">
        <v>0</v>
      </c>
      <c r="J1193" s="50" t="n">
        <v>0</v>
      </c>
      <c r="K1193" s="50" t="n">
        <v>0</v>
      </c>
      <c r="L1193" s="50" t="n">
        <v>0</v>
      </c>
      <c r="M1193" s="50" t="n">
        <v>0</v>
      </c>
      <c r="N1193" s="50" t="n">
        <v>53.471536</v>
      </c>
      <c r="O1193" s="50" t="n">
        <v>0</v>
      </c>
      <c r="P1193" s="50" t="n">
        <v>0</v>
      </c>
      <c r="Q1193" s="51" t="n">
        <v>53.471536</v>
      </c>
    </row>
    <row r="1194" customFormat="false" ht="12.75" hidden="false" customHeight="false" outlineLevel="0" collapsed="false">
      <c r="B1194" s="85" t="s">
        <v>49</v>
      </c>
      <c r="C1194" s="13" t="n">
        <v>1193</v>
      </c>
      <c r="D1194" s="50" t="n">
        <v>237464.450531092</v>
      </c>
      <c r="E1194" s="50" t="n">
        <v>0</v>
      </c>
      <c r="F1194" s="50" t="n">
        <v>0</v>
      </c>
      <c r="G1194" s="50" t="n">
        <v>0</v>
      </c>
      <c r="H1194" s="50" t="n">
        <v>104.413</v>
      </c>
      <c r="I1194" s="50" t="n">
        <v>0</v>
      </c>
      <c r="J1194" s="50" t="n">
        <v>0</v>
      </c>
      <c r="K1194" s="50" t="n">
        <v>0</v>
      </c>
      <c r="L1194" s="50" t="n">
        <v>0</v>
      </c>
      <c r="M1194" s="50" t="n">
        <v>0</v>
      </c>
      <c r="N1194" s="50" t="n">
        <v>104.413</v>
      </c>
      <c r="O1194" s="50" t="n">
        <v>0</v>
      </c>
      <c r="P1194" s="50" t="n">
        <v>0</v>
      </c>
      <c r="Q1194" s="51" t="n">
        <v>104.413</v>
      </c>
    </row>
    <row r="1195" customFormat="false" ht="12.75" hidden="false" customHeight="false" outlineLevel="0" collapsed="false">
      <c r="B1195" s="85" t="s">
        <v>34</v>
      </c>
      <c r="C1195" s="13" t="n">
        <v>1194</v>
      </c>
      <c r="D1195" s="50" t="n">
        <v>0</v>
      </c>
      <c r="E1195" s="50" t="n">
        <v>0</v>
      </c>
      <c r="F1195" s="50" t="n">
        <v>0</v>
      </c>
      <c r="G1195" s="50" t="n">
        <v>0</v>
      </c>
      <c r="H1195" s="50" t="n">
        <v>0</v>
      </c>
      <c r="I1195" s="50" t="n">
        <v>0</v>
      </c>
      <c r="J1195" s="50" t="n">
        <v>0</v>
      </c>
      <c r="K1195" s="50" t="n">
        <v>0</v>
      </c>
      <c r="L1195" s="50" t="n">
        <v>0</v>
      </c>
      <c r="M1195" s="50" t="n">
        <v>0</v>
      </c>
      <c r="N1195" s="50" t="n">
        <v>0</v>
      </c>
      <c r="O1195" s="50" t="n">
        <v>0</v>
      </c>
      <c r="P1195" s="50" t="n">
        <v>0</v>
      </c>
      <c r="Q1195" s="51" t="n">
        <v>0</v>
      </c>
    </row>
    <row r="1196" customFormat="false" ht="12.75" hidden="false" customHeight="false" outlineLevel="0" collapsed="false">
      <c r="B1196" s="85" t="s">
        <v>69</v>
      </c>
      <c r="C1196" s="13" t="n">
        <v>1195</v>
      </c>
      <c r="D1196" s="50" t="n">
        <v>0</v>
      </c>
      <c r="E1196" s="50" t="n">
        <v>0</v>
      </c>
      <c r="F1196" s="50" t="n">
        <v>0</v>
      </c>
      <c r="G1196" s="50" t="n">
        <v>0</v>
      </c>
      <c r="H1196" s="50" t="n">
        <v>0</v>
      </c>
      <c r="I1196" s="50" t="n">
        <v>0</v>
      </c>
      <c r="J1196" s="50" t="n">
        <v>0</v>
      </c>
      <c r="K1196" s="50" t="n">
        <v>0</v>
      </c>
      <c r="L1196" s="50" t="n">
        <v>0</v>
      </c>
      <c r="M1196" s="50" t="n">
        <v>0</v>
      </c>
      <c r="N1196" s="50" t="n">
        <v>0</v>
      </c>
      <c r="O1196" s="50" t="n">
        <v>0</v>
      </c>
      <c r="P1196" s="50" t="n">
        <v>0</v>
      </c>
      <c r="Q1196" s="51" t="n">
        <v>0</v>
      </c>
    </row>
    <row r="1197" customFormat="false" ht="12.75" hidden="false" customHeight="false" outlineLevel="0" collapsed="false">
      <c r="B1197" s="85" t="s">
        <v>72</v>
      </c>
      <c r="C1197" s="13" t="n">
        <v>1196</v>
      </c>
      <c r="D1197" s="50" t="n">
        <v>125948.031421187</v>
      </c>
      <c r="E1197" s="50" t="n">
        <v>0</v>
      </c>
      <c r="F1197" s="50" t="n">
        <v>0</v>
      </c>
      <c r="G1197" s="50" t="n">
        <v>-30.971536</v>
      </c>
      <c r="H1197" s="50" t="n">
        <v>0</v>
      </c>
      <c r="I1197" s="50" t="n">
        <v>0</v>
      </c>
      <c r="J1197" s="50" t="n">
        <v>0</v>
      </c>
      <c r="K1197" s="50" t="n">
        <v>0</v>
      </c>
      <c r="L1197" s="50" t="n">
        <v>0</v>
      </c>
      <c r="M1197" s="50" t="n">
        <v>0</v>
      </c>
      <c r="N1197" s="50" t="n">
        <v>-30.971536</v>
      </c>
      <c r="O1197" s="50" t="n">
        <v>0</v>
      </c>
      <c r="P1197" s="50" t="n">
        <v>0</v>
      </c>
      <c r="Q1197" s="51" t="n">
        <v>-30.971536</v>
      </c>
    </row>
    <row r="1198" customFormat="false" ht="12.75" hidden="false" customHeight="false" outlineLevel="0" collapsed="false">
      <c r="B1198" s="85" t="s">
        <v>31</v>
      </c>
      <c r="C1198" s="13" t="n">
        <v>1197</v>
      </c>
      <c r="D1198" s="50" t="n">
        <v>0</v>
      </c>
      <c r="E1198" s="50" t="n">
        <v>0</v>
      </c>
      <c r="F1198" s="50" t="n">
        <v>0</v>
      </c>
      <c r="G1198" s="50" t="n">
        <v>0</v>
      </c>
      <c r="H1198" s="50" t="n">
        <v>0</v>
      </c>
      <c r="I1198" s="50" t="n">
        <v>0</v>
      </c>
      <c r="J1198" s="50" t="n">
        <v>0</v>
      </c>
      <c r="K1198" s="50" t="n">
        <v>0</v>
      </c>
      <c r="L1198" s="50" t="n">
        <v>0</v>
      </c>
      <c r="M1198" s="50" t="n">
        <v>0</v>
      </c>
      <c r="N1198" s="50" t="n">
        <v>0</v>
      </c>
      <c r="O1198" s="50" t="n">
        <v>0</v>
      </c>
      <c r="P1198" s="50" t="n">
        <v>0</v>
      </c>
      <c r="Q1198" s="51" t="n">
        <v>0</v>
      </c>
    </row>
    <row r="1199" customFormat="false" ht="12.75" hidden="false" customHeight="false" outlineLevel="0" collapsed="false">
      <c r="B1199" s="85" t="s">
        <v>37</v>
      </c>
      <c r="C1199" s="13" t="n">
        <v>1198</v>
      </c>
      <c r="D1199" s="50" t="n">
        <v>125948.031514319</v>
      </c>
      <c r="E1199" s="50" t="n">
        <v>0</v>
      </c>
      <c r="F1199" s="50" t="n">
        <v>0</v>
      </c>
      <c r="G1199" s="50" t="n">
        <v>-30.971536</v>
      </c>
      <c r="H1199" s="50" t="n">
        <v>0</v>
      </c>
      <c r="I1199" s="50" t="n">
        <v>0</v>
      </c>
      <c r="J1199" s="50" t="n">
        <v>0</v>
      </c>
      <c r="K1199" s="50" t="n">
        <v>0</v>
      </c>
      <c r="L1199" s="50" t="n">
        <v>0</v>
      </c>
      <c r="M1199" s="50" t="n">
        <v>0</v>
      </c>
      <c r="N1199" s="50" t="n">
        <v>-30.971536</v>
      </c>
      <c r="O1199" s="50" t="n">
        <v>0</v>
      </c>
      <c r="P1199" s="50" t="n">
        <v>0</v>
      </c>
      <c r="Q1199" s="51" t="n">
        <v>-30.971536</v>
      </c>
    </row>
    <row r="1200" customFormat="false" ht="12.75" hidden="false" customHeight="false" outlineLevel="0" collapsed="false">
      <c r="B1200" s="85" t="n">
        <v>0</v>
      </c>
      <c r="C1200" s="13" t="n">
        <v>1199</v>
      </c>
      <c r="D1200" s="50" t="n">
        <v>0</v>
      </c>
      <c r="E1200" s="50" t="n">
        <v>0</v>
      </c>
      <c r="F1200" s="50" t="n">
        <v>0</v>
      </c>
      <c r="G1200" s="50" t="n">
        <v>0</v>
      </c>
      <c r="H1200" s="50" t="n">
        <v>0</v>
      </c>
      <c r="I1200" s="50" t="n">
        <v>0</v>
      </c>
      <c r="J1200" s="50" t="n">
        <v>0</v>
      </c>
      <c r="K1200" s="50" t="n">
        <v>0</v>
      </c>
      <c r="L1200" s="50" t="n">
        <v>0</v>
      </c>
      <c r="M1200" s="50" t="n">
        <v>0</v>
      </c>
      <c r="N1200" s="50" t="n">
        <v>0</v>
      </c>
      <c r="O1200" s="50" t="n">
        <v>0</v>
      </c>
      <c r="P1200" s="50" t="n">
        <v>0</v>
      </c>
      <c r="Q1200" s="51" t="n">
        <v>0</v>
      </c>
    </row>
    <row r="1201" customFormat="false" ht="12.75" hidden="false" customHeight="false" outlineLevel="0" collapsed="false">
      <c r="B1201" s="87" t="n">
        <v>0</v>
      </c>
      <c r="C1201" s="64" t="n">
        <v>1200</v>
      </c>
      <c r="D1201" s="54" t="n">
        <v>0</v>
      </c>
      <c r="E1201" s="54" t="n">
        <v>0</v>
      </c>
      <c r="F1201" s="54" t="n">
        <v>0</v>
      </c>
      <c r="G1201" s="54" t="n">
        <v>0</v>
      </c>
      <c r="H1201" s="54" t="n">
        <v>0</v>
      </c>
      <c r="I1201" s="54" t="n">
        <v>0</v>
      </c>
      <c r="J1201" s="54" t="n">
        <v>0</v>
      </c>
      <c r="K1201" s="54" t="n">
        <v>0</v>
      </c>
      <c r="L1201" s="54" t="n">
        <v>0</v>
      </c>
      <c r="M1201" s="54" t="n">
        <v>0</v>
      </c>
      <c r="N1201" s="54" t="n">
        <v>0</v>
      </c>
      <c r="O1201" s="54" t="n">
        <v>0</v>
      </c>
      <c r="P1201" s="54" t="n">
        <v>0</v>
      </c>
      <c r="Q1201" s="55" t="n">
        <v>0</v>
      </c>
    </row>
    <row r="1202" customFormat="false" ht="12.75" hidden="false" customHeight="false" outlineLevel="0" collapsed="false">
      <c r="A1202" s="0" t="n">
        <v>31</v>
      </c>
      <c r="B1202" s="57" t="n">
        <v>36948</v>
      </c>
      <c r="C1202" s="58" t="n">
        <v>1201</v>
      </c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83"/>
    </row>
    <row r="1203" customFormat="false" ht="12.75" hidden="false" customHeight="false" outlineLevel="0" collapsed="false">
      <c r="B1203" s="61"/>
      <c r="C1203" s="13" t="n">
        <v>1202</v>
      </c>
      <c r="D1203" s="13"/>
      <c r="E1203" s="21" t="s">
        <v>5</v>
      </c>
      <c r="F1203" s="21" t="s">
        <v>6</v>
      </c>
      <c r="G1203" s="21" t="s">
        <v>7</v>
      </c>
      <c r="H1203" s="21" t="s">
        <v>8</v>
      </c>
      <c r="I1203" s="21" t="s">
        <v>9</v>
      </c>
      <c r="J1203" s="21" t="s">
        <v>10</v>
      </c>
      <c r="K1203" s="21" t="s">
        <v>11</v>
      </c>
      <c r="L1203" s="21" t="s">
        <v>12</v>
      </c>
      <c r="M1203" s="21" t="s">
        <v>13</v>
      </c>
      <c r="N1203" s="21" t="s">
        <v>14</v>
      </c>
      <c r="O1203" s="21" t="n">
        <v>2002</v>
      </c>
      <c r="P1203" s="21" t="s">
        <v>15</v>
      </c>
      <c r="Q1203" s="84" t="s">
        <v>16</v>
      </c>
    </row>
    <row r="1204" customFormat="false" ht="12.75" hidden="false" customHeight="false" outlineLevel="0" collapsed="false">
      <c r="B1204" s="85" t="s">
        <v>107</v>
      </c>
      <c r="C1204" s="13" t="n">
        <v>1203</v>
      </c>
      <c r="D1204" s="13" t="s">
        <v>4</v>
      </c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86"/>
    </row>
    <row r="1205" customFormat="false" ht="12.75" hidden="false" customHeight="false" outlineLevel="0" collapsed="false">
      <c r="B1205" s="85" t="s">
        <v>19</v>
      </c>
      <c r="C1205" s="13" t="n">
        <v>1204</v>
      </c>
      <c r="D1205" s="50" t="n">
        <v>22017103.213846</v>
      </c>
      <c r="E1205" s="50" t="n">
        <v>0</v>
      </c>
      <c r="F1205" s="50" t="n">
        <v>27435.33</v>
      </c>
      <c r="G1205" s="50" t="n">
        <v>519728.79</v>
      </c>
      <c r="H1205" s="50" t="n">
        <v>1094969.76</v>
      </c>
      <c r="I1205" s="50" t="n">
        <v>-51661.32</v>
      </c>
      <c r="J1205" s="50" t="n">
        <v>753678.4</v>
      </c>
      <c r="K1205" s="50" t="n">
        <v>197597.96</v>
      </c>
      <c r="L1205" s="50" t="n">
        <v>300179.03</v>
      </c>
      <c r="M1205" s="50" t="n">
        <v>7827929.6</v>
      </c>
      <c r="N1205" s="50" t="n">
        <v>10669857.55</v>
      </c>
      <c r="O1205" s="50" t="n">
        <v>3558040.76</v>
      </c>
      <c r="P1205" s="50" t="n">
        <v>1568040.01</v>
      </c>
      <c r="Q1205" s="51" t="n">
        <v>15795938.32</v>
      </c>
    </row>
    <row r="1206" customFormat="false" ht="12.75" hidden="false" customHeight="false" outlineLevel="0" collapsed="false">
      <c r="B1206" s="85" t="s">
        <v>20</v>
      </c>
      <c r="C1206" s="13" t="n">
        <v>1205</v>
      </c>
      <c r="D1206" s="50" t="n">
        <v>4815551.42398231</v>
      </c>
      <c r="E1206" s="50" t="n">
        <v>0</v>
      </c>
      <c r="F1206" s="50" t="n">
        <v>16766.38</v>
      </c>
      <c r="G1206" s="50" t="n">
        <v>146541.34</v>
      </c>
      <c r="H1206" s="50" t="n">
        <v>194339.21</v>
      </c>
      <c r="I1206" s="50" t="n">
        <v>-96743.25</v>
      </c>
      <c r="J1206" s="50" t="n">
        <v>71554.1</v>
      </c>
      <c r="K1206" s="50" t="n">
        <v>48881.48</v>
      </c>
      <c r="L1206" s="50" t="n">
        <v>69899</v>
      </c>
      <c r="M1206" s="50" t="n">
        <v>1016710.64</v>
      </c>
      <c r="N1206" s="50" t="n">
        <v>1467948.9</v>
      </c>
      <c r="O1206" s="50" t="n">
        <v>770496.57</v>
      </c>
      <c r="P1206" s="50" t="n">
        <v>494783.32</v>
      </c>
      <c r="Q1206" s="51" t="n">
        <v>2733228.79</v>
      </c>
    </row>
    <row r="1207" customFormat="false" ht="12.75" hidden="false" customHeight="false" outlineLevel="0" collapsed="false">
      <c r="B1207" s="85" t="s">
        <v>108</v>
      </c>
      <c r="C1207" s="13" t="n">
        <v>1206</v>
      </c>
      <c r="D1207" s="50" t="n">
        <v>0</v>
      </c>
      <c r="E1207" s="50" t="n">
        <v>0</v>
      </c>
      <c r="F1207" s="50" t="n">
        <v>0</v>
      </c>
      <c r="G1207" s="50" t="n">
        <v>0</v>
      </c>
      <c r="H1207" s="50" t="n">
        <v>0</v>
      </c>
      <c r="I1207" s="50" t="n">
        <v>0</v>
      </c>
      <c r="J1207" s="50" t="n">
        <v>0</v>
      </c>
      <c r="K1207" s="50" t="n">
        <v>0</v>
      </c>
      <c r="L1207" s="50" t="n">
        <v>0</v>
      </c>
      <c r="M1207" s="50" t="n">
        <v>0</v>
      </c>
      <c r="N1207" s="50" t="n">
        <v>0</v>
      </c>
      <c r="O1207" s="50" t="n">
        <v>0</v>
      </c>
      <c r="P1207" s="50" t="n">
        <v>0</v>
      </c>
      <c r="Q1207" s="51" t="n">
        <v>0</v>
      </c>
    </row>
    <row r="1208" customFormat="false" ht="12.75" hidden="false" customHeight="false" outlineLevel="0" collapsed="false">
      <c r="B1208" s="85" t="s">
        <v>25</v>
      </c>
      <c r="C1208" s="13" t="n">
        <v>1207</v>
      </c>
      <c r="D1208" s="50" t="n">
        <v>4639993.68923056</v>
      </c>
      <c r="E1208" s="50" t="n">
        <v>0</v>
      </c>
      <c r="F1208" s="50" t="n">
        <v>1071.66</v>
      </c>
      <c r="G1208" s="50" t="n">
        <v>437375.75</v>
      </c>
      <c r="H1208" s="50" t="n">
        <v>-1904.78</v>
      </c>
      <c r="I1208" s="50" t="n">
        <v>-21626.21</v>
      </c>
      <c r="J1208" s="50" t="n">
        <v>78923.2</v>
      </c>
      <c r="K1208" s="50" t="n">
        <v>-115684.25</v>
      </c>
      <c r="L1208" s="50" t="n">
        <v>55008.89</v>
      </c>
      <c r="M1208" s="50" t="n">
        <v>2583894.42</v>
      </c>
      <c r="N1208" s="50" t="n">
        <v>3017058.68</v>
      </c>
      <c r="O1208" s="50" t="n">
        <v>-52761.09</v>
      </c>
      <c r="P1208" s="50" t="n">
        <v>1409321.1</v>
      </c>
      <c r="Q1208" s="51" t="n">
        <v>4373618.69</v>
      </c>
    </row>
    <row r="1209" customFormat="false" ht="12.75" hidden="false" customHeight="false" outlineLevel="0" collapsed="false">
      <c r="B1209" s="85" t="s">
        <v>29</v>
      </c>
      <c r="C1209" s="13" t="n">
        <v>1208</v>
      </c>
      <c r="D1209" s="50" t="n">
        <v>453665.00158721</v>
      </c>
      <c r="E1209" s="50" t="n">
        <v>0</v>
      </c>
      <c r="F1209" s="50" t="n">
        <v>3.1</v>
      </c>
      <c r="G1209" s="50" t="n">
        <v>-1728</v>
      </c>
      <c r="H1209" s="50" t="n">
        <v>33170.42</v>
      </c>
      <c r="I1209" s="50" t="n">
        <v>0</v>
      </c>
      <c r="J1209" s="50" t="n">
        <v>0</v>
      </c>
      <c r="K1209" s="50" t="n">
        <v>0</v>
      </c>
      <c r="L1209" s="50" t="n">
        <v>0</v>
      </c>
      <c r="M1209" s="50" t="n">
        <v>0</v>
      </c>
      <c r="N1209" s="50" t="n">
        <v>31445.52</v>
      </c>
      <c r="O1209" s="50" t="n">
        <v>0</v>
      </c>
      <c r="P1209" s="50" t="n">
        <v>0</v>
      </c>
      <c r="Q1209" s="51" t="n">
        <v>31445.52</v>
      </c>
    </row>
    <row r="1210" customFormat="false" ht="12.75" hidden="false" customHeight="false" outlineLevel="0" collapsed="false">
      <c r="B1210" s="85" t="s">
        <v>32</v>
      </c>
      <c r="C1210" s="13" t="n">
        <v>1209</v>
      </c>
      <c r="D1210" s="50" t="n">
        <v>1055919.33809733</v>
      </c>
      <c r="E1210" s="50" t="n">
        <v>0</v>
      </c>
      <c r="F1210" s="50" t="n">
        <v>420.6</v>
      </c>
      <c r="G1210" s="50" t="n">
        <v>42070.51</v>
      </c>
      <c r="H1210" s="50" t="n">
        <v>8300</v>
      </c>
      <c r="I1210" s="50" t="n">
        <v>0</v>
      </c>
      <c r="J1210" s="50" t="n">
        <v>0</v>
      </c>
      <c r="K1210" s="50" t="n">
        <v>0</v>
      </c>
      <c r="L1210" s="50" t="n">
        <v>0</v>
      </c>
      <c r="M1210" s="50" t="n">
        <v>0</v>
      </c>
      <c r="N1210" s="50" t="n">
        <v>50791.11</v>
      </c>
      <c r="O1210" s="50" t="n">
        <v>0</v>
      </c>
      <c r="P1210" s="50" t="n">
        <v>0</v>
      </c>
      <c r="Q1210" s="51" t="n">
        <v>50791.11</v>
      </c>
    </row>
    <row r="1211" customFormat="false" ht="12.75" hidden="false" customHeight="false" outlineLevel="0" collapsed="false">
      <c r="B1211" s="85" t="s">
        <v>35</v>
      </c>
      <c r="C1211" s="13" t="n">
        <v>1210</v>
      </c>
      <c r="D1211" s="50" t="n">
        <v>606520.840894033</v>
      </c>
      <c r="E1211" s="50" t="n">
        <v>0</v>
      </c>
      <c r="F1211" s="50" t="n">
        <v>-1604</v>
      </c>
      <c r="G1211" s="50" t="n">
        <v>39654.06</v>
      </c>
      <c r="H1211" s="50" t="n">
        <v>33170.42</v>
      </c>
      <c r="I1211" s="50" t="n">
        <v>0</v>
      </c>
      <c r="J1211" s="50" t="n">
        <v>0</v>
      </c>
      <c r="K1211" s="50" t="n">
        <v>0</v>
      </c>
      <c r="L1211" s="50" t="n">
        <v>0</v>
      </c>
      <c r="M1211" s="50" t="n">
        <v>0</v>
      </c>
      <c r="N1211" s="50" t="n">
        <v>71220.48</v>
      </c>
      <c r="O1211" s="50" t="n">
        <v>0</v>
      </c>
      <c r="P1211" s="50" t="n">
        <v>0</v>
      </c>
      <c r="Q1211" s="51" t="n">
        <v>71220.48</v>
      </c>
    </row>
    <row r="1212" customFormat="false" ht="12.75" hidden="false" customHeight="false" outlineLevel="0" collapsed="false">
      <c r="B1212" s="85" t="s">
        <v>38</v>
      </c>
      <c r="C1212" s="13" t="n">
        <v>1211</v>
      </c>
      <c r="D1212" s="50" t="n">
        <v>0</v>
      </c>
      <c r="E1212" s="50" t="n">
        <v>0</v>
      </c>
      <c r="F1212" s="50" t="n">
        <v>0</v>
      </c>
      <c r="G1212" s="50" t="n">
        <v>0</v>
      </c>
      <c r="H1212" s="50" t="n">
        <v>0</v>
      </c>
      <c r="I1212" s="50" t="n">
        <v>0</v>
      </c>
      <c r="J1212" s="50" t="n">
        <v>0</v>
      </c>
      <c r="K1212" s="50" t="n">
        <v>0</v>
      </c>
      <c r="L1212" s="50" t="n">
        <v>0</v>
      </c>
      <c r="M1212" s="50" t="n">
        <v>0</v>
      </c>
      <c r="N1212" s="50" t="n">
        <v>0</v>
      </c>
      <c r="O1212" s="50" t="n">
        <v>0</v>
      </c>
      <c r="P1212" s="50" t="n">
        <v>0</v>
      </c>
      <c r="Q1212" s="51" t="n">
        <v>0</v>
      </c>
    </row>
    <row r="1213" customFormat="false" ht="12.75" hidden="false" customHeight="false" outlineLevel="0" collapsed="false">
      <c r="B1213" s="85" t="s">
        <v>43</v>
      </c>
      <c r="C1213" s="13" t="n">
        <v>1212</v>
      </c>
      <c r="D1213" s="50" t="n">
        <v>4008265.16341605</v>
      </c>
      <c r="E1213" s="50" t="n">
        <v>0</v>
      </c>
      <c r="F1213" s="50" t="n">
        <v>-4230.37</v>
      </c>
      <c r="G1213" s="50" t="n">
        <v>-48561.4</v>
      </c>
      <c r="H1213" s="50" t="n">
        <v>441614.74</v>
      </c>
      <c r="I1213" s="50" t="n">
        <v>-260798.17</v>
      </c>
      <c r="J1213" s="50" t="n">
        <v>152492.16</v>
      </c>
      <c r="K1213" s="50" t="n">
        <v>-134961.82</v>
      </c>
      <c r="L1213" s="50" t="n">
        <v>46990.34</v>
      </c>
      <c r="M1213" s="50" t="n">
        <v>1555174.85</v>
      </c>
      <c r="N1213" s="50" t="n">
        <v>1747720.33</v>
      </c>
      <c r="O1213" s="50" t="n">
        <v>539280.46</v>
      </c>
      <c r="P1213" s="50" t="n">
        <v>-2129682.67</v>
      </c>
      <c r="Q1213" s="51" t="n">
        <v>157318.12</v>
      </c>
    </row>
    <row r="1214" customFormat="false" ht="12.75" hidden="false" customHeight="false" outlineLevel="0" collapsed="false">
      <c r="B1214" s="85" t="s">
        <v>47</v>
      </c>
      <c r="C1214" s="13" t="n">
        <v>1213</v>
      </c>
      <c r="D1214" s="50" t="n">
        <v>1429253.53333438</v>
      </c>
      <c r="E1214" s="50" t="n">
        <v>0</v>
      </c>
      <c r="F1214" s="50" t="n">
        <v>5592.34</v>
      </c>
      <c r="G1214" s="50" t="n">
        <v>133864.75</v>
      </c>
      <c r="H1214" s="50" t="n">
        <v>196088</v>
      </c>
      <c r="I1214" s="50" t="n">
        <v>-34639.57</v>
      </c>
      <c r="J1214" s="50" t="n">
        <v>123571.67</v>
      </c>
      <c r="K1214" s="50" t="n">
        <v>53662.12</v>
      </c>
      <c r="L1214" s="50" t="n">
        <v>-30368.81</v>
      </c>
      <c r="M1214" s="50" t="n">
        <v>246069.42</v>
      </c>
      <c r="N1214" s="50" t="n">
        <v>693839.92</v>
      </c>
      <c r="O1214" s="50" t="n">
        <v>-51685</v>
      </c>
      <c r="P1214" s="50" t="n">
        <v>-28075.84</v>
      </c>
      <c r="Q1214" s="51" t="n">
        <v>614079.08</v>
      </c>
    </row>
    <row r="1215" customFormat="false" ht="12.75" hidden="false" customHeight="false" outlineLevel="0" collapsed="false">
      <c r="B1215" s="85" t="s">
        <v>50</v>
      </c>
      <c r="C1215" s="13" t="n">
        <v>1214</v>
      </c>
      <c r="D1215" s="50" t="n">
        <v>1619307.57621507</v>
      </c>
      <c r="E1215" s="50" t="n">
        <v>0</v>
      </c>
      <c r="F1215" s="50" t="n">
        <v>4796.53</v>
      </c>
      <c r="G1215" s="50" t="n">
        <v>-87456.58</v>
      </c>
      <c r="H1215" s="50" t="n">
        <v>-16600</v>
      </c>
      <c r="I1215" s="50" t="n">
        <v>69424.05</v>
      </c>
      <c r="J1215" s="50" t="n">
        <v>16492.15</v>
      </c>
      <c r="K1215" s="50" t="n">
        <v>171728.85</v>
      </c>
      <c r="L1215" s="50" t="n">
        <v>59012</v>
      </c>
      <c r="M1215" s="50" t="n">
        <v>101403.93</v>
      </c>
      <c r="N1215" s="50" t="n">
        <v>318800.93</v>
      </c>
      <c r="O1215" s="50" t="n">
        <v>856706.69</v>
      </c>
      <c r="P1215" s="50" t="n">
        <v>-340422.12</v>
      </c>
      <c r="Q1215" s="51" t="n">
        <v>835085.5</v>
      </c>
    </row>
    <row r="1216" customFormat="false" ht="12.75" hidden="false" customHeight="false" outlineLevel="0" collapsed="false">
      <c r="B1216" s="85" t="s">
        <v>53</v>
      </c>
      <c r="C1216" s="13" t="n">
        <v>1215</v>
      </c>
      <c r="D1216" s="50" t="n">
        <v>433936.439757997</v>
      </c>
      <c r="E1216" s="50" t="n">
        <v>0</v>
      </c>
      <c r="F1216" s="50" t="n">
        <v>-1125.6</v>
      </c>
      <c r="G1216" s="50" t="n">
        <v>-62571.65</v>
      </c>
      <c r="H1216" s="50" t="n">
        <v>0</v>
      </c>
      <c r="I1216" s="50" t="n">
        <v>0</v>
      </c>
      <c r="J1216" s="50" t="n">
        <v>0</v>
      </c>
      <c r="K1216" s="50" t="n">
        <v>0</v>
      </c>
      <c r="L1216" s="50" t="n">
        <v>0</v>
      </c>
      <c r="M1216" s="50" t="n">
        <v>0</v>
      </c>
      <c r="N1216" s="50" t="n">
        <v>-63697.25</v>
      </c>
      <c r="O1216" s="50" t="n">
        <v>0</v>
      </c>
      <c r="P1216" s="50" t="n">
        <v>0</v>
      </c>
      <c r="Q1216" s="51" t="n">
        <v>-63697.25</v>
      </c>
    </row>
    <row r="1217" customFormat="false" ht="12.75" hidden="false" customHeight="false" outlineLevel="0" collapsed="false">
      <c r="B1217" s="85" t="s">
        <v>56</v>
      </c>
      <c r="C1217" s="13" t="n">
        <v>1216</v>
      </c>
      <c r="D1217" s="50" t="n">
        <v>29433.3294042228</v>
      </c>
      <c r="E1217" s="50" t="n">
        <v>0</v>
      </c>
      <c r="F1217" s="50" t="n">
        <v>1596.26</v>
      </c>
      <c r="G1217" s="50" t="n">
        <v>8070.69</v>
      </c>
      <c r="H1217" s="50" t="n">
        <v>-8300</v>
      </c>
      <c r="I1217" s="50" t="n">
        <v>0</v>
      </c>
      <c r="J1217" s="50" t="n">
        <v>0</v>
      </c>
      <c r="K1217" s="50" t="n">
        <v>0</v>
      </c>
      <c r="L1217" s="50" t="n">
        <v>0</v>
      </c>
      <c r="M1217" s="50" t="n">
        <v>0</v>
      </c>
      <c r="N1217" s="50" t="n">
        <v>1366.95</v>
      </c>
      <c r="O1217" s="50" t="n">
        <v>0</v>
      </c>
      <c r="P1217" s="50" t="n">
        <v>0</v>
      </c>
      <c r="Q1217" s="51" t="n">
        <v>1366.95</v>
      </c>
    </row>
    <row r="1218" customFormat="false" ht="12.75" hidden="false" customHeight="false" outlineLevel="0" collapsed="false">
      <c r="B1218" s="85" t="s">
        <v>59</v>
      </c>
      <c r="C1218" s="13" t="n">
        <v>1217</v>
      </c>
      <c r="D1218" s="50" t="n">
        <v>242240.014572588</v>
      </c>
      <c r="E1218" s="50" t="n">
        <v>0</v>
      </c>
      <c r="F1218" s="50" t="n">
        <v>0</v>
      </c>
      <c r="G1218" s="50" t="n">
        <v>-12320.33</v>
      </c>
      <c r="H1218" s="50" t="n">
        <v>0</v>
      </c>
      <c r="I1218" s="50" t="n">
        <v>0</v>
      </c>
      <c r="J1218" s="50" t="n">
        <v>0</v>
      </c>
      <c r="K1218" s="50" t="n">
        <v>0</v>
      </c>
      <c r="L1218" s="50" t="n">
        <v>0</v>
      </c>
      <c r="M1218" s="50" t="n">
        <v>0</v>
      </c>
      <c r="N1218" s="50" t="n">
        <v>-12320.33</v>
      </c>
      <c r="O1218" s="50" t="n">
        <v>0</v>
      </c>
      <c r="P1218" s="50" t="n">
        <v>0</v>
      </c>
      <c r="Q1218" s="51" t="n">
        <v>-12320.33</v>
      </c>
    </row>
    <row r="1219" customFormat="false" ht="12.75" hidden="false" customHeight="false" outlineLevel="0" collapsed="false">
      <c r="B1219" s="85" t="s">
        <v>109</v>
      </c>
      <c r="C1219" s="13" t="n">
        <v>1218</v>
      </c>
      <c r="D1219" s="50" t="n">
        <v>0</v>
      </c>
      <c r="E1219" s="50" t="n">
        <v>0</v>
      </c>
      <c r="F1219" s="50" t="n">
        <v>0</v>
      </c>
      <c r="G1219" s="50" t="n">
        <v>0</v>
      </c>
      <c r="H1219" s="50" t="n">
        <v>0</v>
      </c>
      <c r="I1219" s="50" t="n">
        <v>0</v>
      </c>
      <c r="J1219" s="50" t="n">
        <v>0</v>
      </c>
      <c r="K1219" s="50" t="n">
        <v>0</v>
      </c>
      <c r="L1219" s="50" t="n">
        <v>0</v>
      </c>
      <c r="M1219" s="50" t="n">
        <v>0</v>
      </c>
      <c r="N1219" s="50" t="n">
        <v>0</v>
      </c>
      <c r="O1219" s="50" t="n">
        <v>0</v>
      </c>
      <c r="P1219" s="50" t="n">
        <v>0</v>
      </c>
      <c r="Q1219" s="51" t="n">
        <v>0</v>
      </c>
    </row>
    <row r="1220" customFormat="false" ht="12.75" hidden="false" customHeight="false" outlineLevel="0" collapsed="false">
      <c r="B1220" s="85" t="s">
        <v>64</v>
      </c>
      <c r="C1220" s="13" t="n">
        <v>1219</v>
      </c>
      <c r="D1220" s="50" t="n">
        <v>6940164.15334609</v>
      </c>
      <c r="E1220" s="50" t="n">
        <v>0</v>
      </c>
      <c r="F1220" s="50" t="n">
        <v>20232.54</v>
      </c>
      <c r="G1220" s="50" t="n">
        <v>26999.95</v>
      </c>
      <c r="H1220" s="50" t="n">
        <v>-75771.89</v>
      </c>
      <c r="I1220" s="50" t="n">
        <v>283356.83</v>
      </c>
      <c r="J1220" s="50" t="n">
        <v>228690.93</v>
      </c>
      <c r="K1220" s="50" t="n">
        <v>-17798</v>
      </c>
      <c r="L1220" s="50" t="n">
        <v>31703.47</v>
      </c>
      <c r="M1220" s="50" t="n">
        <v>1733130.65</v>
      </c>
      <c r="N1220" s="50" t="n">
        <v>2230544.48</v>
      </c>
      <c r="O1220" s="50" t="n">
        <v>375319.8</v>
      </c>
      <c r="P1220" s="50" t="n">
        <v>1851071.39</v>
      </c>
      <c r="Q1220" s="51" t="n">
        <v>4456935.67</v>
      </c>
    </row>
    <row r="1221" customFormat="false" ht="12.75" hidden="false" customHeight="false" outlineLevel="0" collapsed="false">
      <c r="B1221" s="85" t="s">
        <v>67</v>
      </c>
      <c r="C1221" s="13" t="n">
        <v>1220</v>
      </c>
      <c r="D1221" s="50" t="n">
        <v>347220.703930372</v>
      </c>
      <c r="E1221" s="50" t="n">
        <v>0</v>
      </c>
      <c r="F1221" s="50" t="n">
        <v>0</v>
      </c>
      <c r="G1221" s="50" t="n">
        <v>-36514</v>
      </c>
      <c r="H1221" s="50" t="n">
        <v>0</v>
      </c>
      <c r="I1221" s="50" t="n">
        <v>0</v>
      </c>
      <c r="J1221" s="50" t="n">
        <v>0</v>
      </c>
      <c r="K1221" s="50" t="n">
        <v>0</v>
      </c>
      <c r="L1221" s="50" t="n">
        <v>0</v>
      </c>
      <c r="M1221" s="50" t="n">
        <v>0</v>
      </c>
      <c r="N1221" s="50" t="n">
        <v>-36514</v>
      </c>
      <c r="O1221" s="50" t="n">
        <v>0</v>
      </c>
      <c r="P1221" s="50" t="n">
        <v>0</v>
      </c>
      <c r="Q1221" s="51" t="n">
        <v>-36514</v>
      </c>
    </row>
    <row r="1222" customFormat="false" ht="12.75" hidden="false" customHeight="false" outlineLevel="0" collapsed="false">
      <c r="B1222" s="85" t="s">
        <v>70</v>
      </c>
      <c r="C1222" s="13" t="n">
        <v>1221</v>
      </c>
      <c r="D1222" s="50" t="n">
        <v>515909.236007826</v>
      </c>
      <c r="E1222" s="50" t="n">
        <v>0</v>
      </c>
      <c r="F1222" s="50" t="n">
        <v>-9590</v>
      </c>
      <c r="G1222" s="50" t="n">
        <v>-806.55</v>
      </c>
      <c r="H1222" s="50" t="n">
        <v>116200.31</v>
      </c>
      <c r="I1222" s="50" t="n">
        <v>0</v>
      </c>
      <c r="J1222" s="50" t="n">
        <v>0</v>
      </c>
      <c r="K1222" s="50" t="n">
        <v>0</v>
      </c>
      <c r="L1222" s="50" t="n">
        <v>0</v>
      </c>
      <c r="M1222" s="50" t="n">
        <v>0</v>
      </c>
      <c r="N1222" s="50" t="n">
        <v>105803.76</v>
      </c>
      <c r="O1222" s="50" t="n">
        <v>0</v>
      </c>
      <c r="P1222" s="50" t="n">
        <v>0</v>
      </c>
      <c r="Q1222" s="51" t="n">
        <v>105803.76</v>
      </c>
    </row>
    <row r="1223" customFormat="false" ht="12.75" hidden="false" customHeight="false" outlineLevel="0" collapsed="false">
      <c r="B1223" s="85" t="s">
        <v>75</v>
      </c>
      <c r="C1223" s="13" t="n">
        <v>1222</v>
      </c>
      <c r="D1223" s="50" t="n">
        <v>4073557.33806272</v>
      </c>
      <c r="E1223" s="50" t="n">
        <v>0</v>
      </c>
      <c r="F1223" s="50" t="n">
        <v>-956.83</v>
      </c>
      <c r="G1223" s="50" t="n">
        <v>-22978</v>
      </c>
      <c r="H1223" s="50" t="n">
        <v>174663.33</v>
      </c>
      <c r="I1223" s="50" t="n">
        <v>9365</v>
      </c>
      <c r="J1223" s="50" t="n">
        <v>81954.19</v>
      </c>
      <c r="K1223" s="50" t="n">
        <v>191769.58</v>
      </c>
      <c r="L1223" s="50" t="n">
        <v>67934.14</v>
      </c>
      <c r="M1223" s="50" t="n">
        <v>591545.69</v>
      </c>
      <c r="N1223" s="50" t="n">
        <v>1093297.1</v>
      </c>
      <c r="O1223" s="50" t="n">
        <v>1120683.33</v>
      </c>
      <c r="P1223" s="50" t="n">
        <v>311044.83</v>
      </c>
      <c r="Q1223" s="51" t="n">
        <v>2525025.26</v>
      </c>
    </row>
    <row r="1224" customFormat="false" ht="12.75" hidden="false" customHeight="false" outlineLevel="0" collapsed="false">
      <c r="B1224" s="85" t="s">
        <v>78</v>
      </c>
      <c r="C1224" s="13" t="n">
        <v>1223</v>
      </c>
      <c r="D1224" s="50" t="n">
        <v>249028.859190581</v>
      </c>
      <c r="E1224" s="50" t="n">
        <v>0</v>
      </c>
      <c r="F1224" s="50" t="n">
        <v>-5537.28</v>
      </c>
      <c r="G1224" s="50" t="n">
        <v>-41911.75</v>
      </c>
      <c r="H1224" s="50" t="n">
        <v>0</v>
      </c>
      <c r="I1224" s="50" t="n">
        <v>0</v>
      </c>
      <c r="J1224" s="50" t="n">
        <v>0</v>
      </c>
      <c r="K1224" s="50" t="n">
        <v>0</v>
      </c>
      <c r="L1224" s="50" t="n">
        <v>0</v>
      </c>
      <c r="M1224" s="50" t="n">
        <v>0</v>
      </c>
      <c r="N1224" s="50" t="n">
        <v>-47449.03</v>
      </c>
      <c r="O1224" s="50" t="n">
        <v>0</v>
      </c>
      <c r="P1224" s="50" t="n">
        <v>0</v>
      </c>
      <c r="Q1224" s="51" t="n">
        <v>-47449.03</v>
      </c>
    </row>
    <row r="1225" customFormat="false" ht="12.75" hidden="false" customHeight="false" outlineLevel="0" collapsed="false">
      <c r="B1225" s="85"/>
      <c r="C1225" s="13" t="n">
        <v>1224</v>
      </c>
      <c r="D1225" s="50"/>
      <c r="E1225" s="50"/>
      <c r="F1225" s="50"/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1"/>
    </row>
    <row r="1226" customFormat="false" ht="12.75" hidden="false" customHeight="false" outlineLevel="0" collapsed="false">
      <c r="B1226" s="85" t="s">
        <v>83</v>
      </c>
      <c r="C1226" s="13" t="n">
        <v>1225</v>
      </c>
      <c r="D1226" s="50" t="s">
        <v>4</v>
      </c>
      <c r="E1226" s="50"/>
      <c r="F1226" s="50"/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1"/>
    </row>
    <row r="1227" customFormat="false" ht="12.75" hidden="false" customHeight="false" outlineLevel="0" collapsed="false">
      <c r="B1227" s="85" t="s">
        <v>22</v>
      </c>
      <c r="C1227" s="13" t="n">
        <v>1226</v>
      </c>
      <c r="D1227" s="50" t="n">
        <v>1385746.69731833</v>
      </c>
      <c r="E1227" s="50" t="n">
        <v>0</v>
      </c>
      <c r="F1227" s="50" t="n">
        <v>-5.25398226355545</v>
      </c>
      <c r="G1227" s="50" t="n">
        <v>-8.60882645942516</v>
      </c>
      <c r="H1227" s="50" t="n">
        <v>116.535973951172</v>
      </c>
      <c r="I1227" s="50" t="n">
        <v>74.7046482452784</v>
      </c>
      <c r="J1227" s="50" t="n">
        <v>76.5239573384498</v>
      </c>
      <c r="K1227" s="50" t="n">
        <v>171.685626375134</v>
      </c>
      <c r="L1227" s="50" t="n">
        <v>125.003649708883</v>
      </c>
      <c r="M1227" s="50" t="n">
        <v>-155.850618542908</v>
      </c>
      <c r="N1227" s="50" t="n">
        <v>690.921048786443</v>
      </c>
      <c r="O1227" s="50" t="n">
        <v>-717.480964575953</v>
      </c>
      <c r="P1227" s="50" t="n">
        <v>-2256.83379790954</v>
      </c>
      <c r="Q1227" s="51" t="n">
        <v>-165.492237</v>
      </c>
    </row>
    <row r="1228" customFormat="false" ht="12.75" hidden="false" customHeight="false" outlineLevel="0" collapsed="false">
      <c r="B1228" s="85" t="s">
        <v>27</v>
      </c>
      <c r="C1228" s="13" t="n">
        <v>1227</v>
      </c>
      <c r="D1228" s="50" t="n">
        <v>841384.770221713</v>
      </c>
      <c r="E1228" s="50" t="n">
        <v>0</v>
      </c>
      <c r="F1228" s="50" t="n">
        <v>0</v>
      </c>
      <c r="G1228" s="50" t="n">
        <v>-108.450232</v>
      </c>
      <c r="H1228" s="50" t="n">
        <v>-185.749839</v>
      </c>
      <c r="I1228" s="50" t="n">
        <v>236.634979</v>
      </c>
      <c r="J1228" s="50" t="n">
        <v>73.856275</v>
      </c>
      <c r="K1228" s="50" t="n">
        <v>251.438441</v>
      </c>
      <c r="L1228" s="50" t="n">
        <v>65.172665</v>
      </c>
      <c r="M1228" s="50" t="n">
        <v>-13.357978</v>
      </c>
      <c r="N1228" s="50" t="n">
        <v>319.544311</v>
      </c>
      <c r="O1228" s="50" t="n">
        <v>-352.472591</v>
      </c>
      <c r="P1228" s="50" t="n">
        <v>-1510.794404</v>
      </c>
      <c r="Q1228" s="51" t="n">
        <v>-1543.722684</v>
      </c>
    </row>
    <row r="1229" customFormat="false" ht="12.75" hidden="false" customHeight="false" outlineLevel="0" collapsed="false">
      <c r="B1229" s="85" t="s">
        <v>77</v>
      </c>
      <c r="C1229" s="13" t="n">
        <v>1228</v>
      </c>
      <c r="D1229" s="50" t="n">
        <v>389786.431972127</v>
      </c>
      <c r="E1229" s="50" t="n">
        <v>0</v>
      </c>
      <c r="F1229" s="50" t="n">
        <v>-24.3544777058518</v>
      </c>
      <c r="G1229" s="50" t="n">
        <v>8.87824717452745</v>
      </c>
      <c r="H1229" s="50" t="n">
        <v>-98.2169254557633</v>
      </c>
      <c r="I1229" s="50" t="n">
        <v>-30.8443141332319</v>
      </c>
      <c r="J1229" s="50" t="n">
        <v>6.36951351483361</v>
      </c>
      <c r="K1229" s="50" t="n">
        <v>67.4272350067783</v>
      </c>
      <c r="L1229" s="50" t="n">
        <v>-41.0947993647168</v>
      </c>
      <c r="M1229" s="50" t="n">
        <v>-416.724439007842</v>
      </c>
      <c r="N1229" s="50" t="n">
        <v>-25.1316441383933</v>
      </c>
      <c r="O1229" s="50" t="n">
        <v>-237.416807659043</v>
      </c>
      <c r="P1229" s="50" t="n">
        <v>-521.291918495246</v>
      </c>
      <c r="Q1229" s="51" t="n">
        <v>-391.740883</v>
      </c>
    </row>
    <row r="1230" customFormat="false" ht="12.75" hidden="false" customHeight="false" outlineLevel="0" collapsed="false">
      <c r="B1230" s="85" t="s">
        <v>66</v>
      </c>
      <c r="C1230" s="13" t="n">
        <v>1229</v>
      </c>
      <c r="D1230" s="50" t="n">
        <v>509835.859826303</v>
      </c>
      <c r="E1230" s="50" t="n">
        <v>0</v>
      </c>
      <c r="F1230" s="50" t="n">
        <v>-5</v>
      </c>
      <c r="G1230" s="50" t="n">
        <v>46.478671</v>
      </c>
      <c r="H1230" s="50" t="n">
        <v>-158.044894</v>
      </c>
      <c r="I1230" s="50" t="n">
        <v>-106.108441</v>
      </c>
      <c r="J1230" s="50" t="n">
        <v>-4.797645</v>
      </c>
      <c r="K1230" s="50" t="n">
        <v>150.793102</v>
      </c>
      <c r="L1230" s="50" t="n">
        <v>-79.7951</v>
      </c>
      <c r="M1230" s="50" t="n">
        <v>65.178112</v>
      </c>
      <c r="N1230" s="50" t="n">
        <v>-91.296195</v>
      </c>
      <c r="O1230" s="50" t="n">
        <v>-327.491547</v>
      </c>
      <c r="P1230" s="50" t="n">
        <v>-144.115158</v>
      </c>
      <c r="Q1230" s="51" t="n">
        <v>-562.9029</v>
      </c>
    </row>
    <row r="1231" customFormat="false" ht="12.75" hidden="false" customHeight="false" outlineLevel="0" collapsed="false">
      <c r="B1231" s="85" t="s">
        <v>45</v>
      </c>
      <c r="C1231" s="13" t="n">
        <v>1230</v>
      </c>
      <c r="D1231" s="50" t="n">
        <v>24282.1326137448</v>
      </c>
      <c r="E1231" s="50" t="n">
        <v>0</v>
      </c>
      <c r="F1231" s="50" t="n">
        <v>0</v>
      </c>
      <c r="G1231" s="50" t="n">
        <v>0</v>
      </c>
      <c r="H1231" s="50" t="n">
        <v>4.97473</v>
      </c>
      <c r="I1231" s="50" t="n">
        <v>1.486036</v>
      </c>
      <c r="J1231" s="50" t="n">
        <v>4.9325</v>
      </c>
      <c r="K1231" s="50" t="n">
        <v>9.807184</v>
      </c>
      <c r="L1231" s="50" t="n">
        <v>4.874144</v>
      </c>
      <c r="M1231" s="50" t="n">
        <v>-0.212079</v>
      </c>
      <c r="N1231" s="50" t="n">
        <v>25.862515</v>
      </c>
      <c r="O1231" s="50" t="n">
        <v>6.413237</v>
      </c>
      <c r="P1231" s="50" t="n">
        <v>0</v>
      </c>
      <c r="Q1231" s="51" t="n">
        <v>32.275752</v>
      </c>
    </row>
    <row r="1232" customFormat="false" ht="12.75" hidden="false" customHeight="false" outlineLevel="0" collapsed="false">
      <c r="B1232" s="85" t="s">
        <v>52</v>
      </c>
      <c r="C1232" s="13" t="n">
        <v>1231</v>
      </c>
      <c r="D1232" s="50" t="n">
        <v>0</v>
      </c>
      <c r="E1232" s="50" t="n">
        <v>0</v>
      </c>
      <c r="F1232" s="50" t="n">
        <v>0</v>
      </c>
      <c r="G1232" s="50" t="n">
        <v>0</v>
      </c>
      <c r="H1232" s="50" t="n">
        <v>0</v>
      </c>
      <c r="I1232" s="50" t="n">
        <v>0</v>
      </c>
      <c r="J1232" s="50" t="n">
        <v>0</v>
      </c>
      <c r="K1232" s="50" t="n">
        <v>0</v>
      </c>
      <c r="L1232" s="50" t="n">
        <v>0</v>
      </c>
      <c r="M1232" s="50" t="n">
        <v>0</v>
      </c>
      <c r="N1232" s="50" t="n">
        <v>0</v>
      </c>
      <c r="O1232" s="50" t="n">
        <v>0</v>
      </c>
      <c r="P1232" s="50" t="n">
        <v>0</v>
      </c>
      <c r="Q1232" s="51" t="n">
        <v>0</v>
      </c>
    </row>
    <row r="1233" customFormat="false" ht="12.75" hidden="false" customHeight="false" outlineLevel="0" collapsed="false">
      <c r="B1233" s="85" t="s">
        <v>80</v>
      </c>
      <c r="C1233" s="13" t="n">
        <v>1232</v>
      </c>
      <c r="D1233" s="50" t="n">
        <v>35735.087071066</v>
      </c>
      <c r="E1233" s="50" t="n">
        <v>0</v>
      </c>
      <c r="F1233" s="50" t="n">
        <v>9</v>
      </c>
      <c r="G1233" s="50" t="n">
        <v>0</v>
      </c>
      <c r="H1233" s="50" t="n">
        <v>0</v>
      </c>
      <c r="I1233" s="50" t="n">
        <v>0</v>
      </c>
      <c r="J1233" s="50" t="n">
        <v>0</v>
      </c>
      <c r="K1233" s="50" t="n">
        <v>0</v>
      </c>
      <c r="L1233" s="50" t="n">
        <v>0</v>
      </c>
      <c r="M1233" s="50" t="n">
        <v>0</v>
      </c>
      <c r="N1233" s="50" t="n">
        <v>9</v>
      </c>
      <c r="O1233" s="50" t="n">
        <v>0</v>
      </c>
      <c r="P1233" s="50" t="n">
        <v>0</v>
      </c>
      <c r="Q1233" s="51" t="n">
        <v>9</v>
      </c>
    </row>
    <row r="1234" customFormat="false" ht="12.75" hidden="false" customHeight="false" outlineLevel="0" collapsed="false">
      <c r="B1234" s="85" t="s">
        <v>49</v>
      </c>
      <c r="C1234" s="13" t="n">
        <v>1233</v>
      </c>
      <c r="D1234" s="50" t="n">
        <v>231982.883193381</v>
      </c>
      <c r="E1234" s="50" t="n">
        <v>0</v>
      </c>
      <c r="F1234" s="50" t="n">
        <v>0</v>
      </c>
      <c r="G1234" s="50" t="n">
        <v>0</v>
      </c>
      <c r="H1234" s="50" t="n">
        <v>104.469337</v>
      </c>
      <c r="I1234" s="50" t="n">
        <v>0</v>
      </c>
      <c r="J1234" s="50" t="n">
        <v>0</v>
      </c>
      <c r="K1234" s="50" t="n">
        <v>0</v>
      </c>
      <c r="L1234" s="50" t="n">
        <v>0</v>
      </c>
      <c r="M1234" s="50" t="n">
        <v>0</v>
      </c>
      <c r="N1234" s="50" t="n">
        <v>104.469337</v>
      </c>
      <c r="O1234" s="50" t="n">
        <v>0</v>
      </c>
      <c r="P1234" s="50" t="n">
        <v>0</v>
      </c>
      <c r="Q1234" s="51" t="n">
        <v>104.469337</v>
      </c>
    </row>
    <row r="1235" customFormat="false" ht="12.75" hidden="false" customHeight="false" outlineLevel="0" collapsed="false">
      <c r="B1235" s="85" t="s">
        <v>34</v>
      </c>
      <c r="C1235" s="13" t="n">
        <v>1234</v>
      </c>
      <c r="D1235" s="50" t="n">
        <v>0</v>
      </c>
      <c r="E1235" s="50" t="n">
        <v>0</v>
      </c>
      <c r="F1235" s="50" t="n">
        <v>0</v>
      </c>
      <c r="G1235" s="50" t="n">
        <v>0</v>
      </c>
      <c r="H1235" s="50" t="n">
        <v>0</v>
      </c>
      <c r="I1235" s="50" t="n">
        <v>0</v>
      </c>
      <c r="J1235" s="50" t="n">
        <v>0</v>
      </c>
      <c r="K1235" s="50" t="n">
        <v>0</v>
      </c>
      <c r="L1235" s="50" t="n">
        <v>0</v>
      </c>
      <c r="M1235" s="50" t="n">
        <v>0</v>
      </c>
      <c r="N1235" s="50" t="n">
        <v>0</v>
      </c>
      <c r="O1235" s="50" t="n">
        <v>0</v>
      </c>
      <c r="P1235" s="50" t="n">
        <v>0</v>
      </c>
      <c r="Q1235" s="51" t="n">
        <v>0</v>
      </c>
    </row>
    <row r="1236" customFormat="false" ht="12.75" hidden="false" customHeight="false" outlineLevel="0" collapsed="false">
      <c r="B1236" s="85" t="s">
        <v>69</v>
      </c>
      <c r="C1236" s="13" t="n">
        <v>1235</v>
      </c>
      <c r="D1236" s="50" t="n">
        <v>0</v>
      </c>
      <c r="E1236" s="50" t="n">
        <v>0</v>
      </c>
      <c r="F1236" s="50" t="n">
        <v>0</v>
      </c>
      <c r="G1236" s="50" t="n">
        <v>0</v>
      </c>
      <c r="H1236" s="50" t="n">
        <v>0</v>
      </c>
      <c r="I1236" s="50" t="n">
        <v>0</v>
      </c>
      <c r="J1236" s="50" t="n">
        <v>0</v>
      </c>
      <c r="K1236" s="50" t="n">
        <v>0</v>
      </c>
      <c r="L1236" s="50" t="n">
        <v>0</v>
      </c>
      <c r="M1236" s="50" t="n">
        <v>0</v>
      </c>
      <c r="N1236" s="50" t="n">
        <v>0</v>
      </c>
      <c r="O1236" s="50" t="n">
        <v>0</v>
      </c>
      <c r="P1236" s="50" t="n">
        <v>0</v>
      </c>
      <c r="Q1236" s="51" t="n">
        <v>0</v>
      </c>
    </row>
    <row r="1237" customFormat="false" ht="12.75" hidden="false" customHeight="false" outlineLevel="0" collapsed="false">
      <c r="B1237" s="85" t="s">
        <v>72</v>
      </c>
      <c r="C1237" s="13" t="n">
        <v>1236</v>
      </c>
      <c r="D1237" s="50" t="n">
        <v>109548.337376525</v>
      </c>
      <c r="E1237" s="50" t="n">
        <v>0</v>
      </c>
      <c r="F1237" s="50" t="n">
        <v>0</v>
      </c>
      <c r="G1237" s="50" t="n">
        <v>0</v>
      </c>
      <c r="H1237" s="50" t="n">
        <v>-44.772573</v>
      </c>
      <c r="I1237" s="50" t="n">
        <v>0</v>
      </c>
      <c r="J1237" s="50" t="n">
        <v>0</v>
      </c>
      <c r="K1237" s="50" t="n">
        <v>0</v>
      </c>
      <c r="L1237" s="50" t="n">
        <v>0</v>
      </c>
      <c r="M1237" s="50" t="n">
        <v>0</v>
      </c>
      <c r="N1237" s="50" t="n">
        <v>-44.772573</v>
      </c>
      <c r="O1237" s="50" t="n">
        <v>0</v>
      </c>
      <c r="P1237" s="50" t="n">
        <v>0</v>
      </c>
      <c r="Q1237" s="51" t="n">
        <v>-44.772573</v>
      </c>
    </row>
    <row r="1238" customFormat="false" ht="12.75" hidden="false" customHeight="false" outlineLevel="0" collapsed="false">
      <c r="B1238" s="85" t="s">
        <v>31</v>
      </c>
      <c r="C1238" s="13" t="n">
        <v>1237</v>
      </c>
      <c r="D1238" s="50" t="n">
        <v>0</v>
      </c>
      <c r="E1238" s="50" t="n">
        <v>0</v>
      </c>
      <c r="F1238" s="50" t="n">
        <v>0</v>
      </c>
      <c r="G1238" s="50" t="n">
        <v>0</v>
      </c>
      <c r="H1238" s="50" t="n">
        <v>0</v>
      </c>
      <c r="I1238" s="50" t="n">
        <v>0</v>
      </c>
      <c r="J1238" s="50" t="n">
        <v>0</v>
      </c>
      <c r="K1238" s="50" t="n">
        <v>0</v>
      </c>
      <c r="L1238" s="50" t="n">
        <v>0</v>
      </c>
      <c r="M1238" s="50" t="n">
        <v>0</v>
      </c>
      <c r="N1238" s="50" t="n">
        <v>0</v>
      </c>
      <c r="O1238" s="50" t="n">
        <v>0</v>
      </c>
      <c r="P1238" s="50" t="n">
        <v>0</v>
      </c>
      <c r="Q1238" s="51" t="n">
        <v>0</v>
      </c>
    </row>
    <row r="1239" customFormat="false" ht="12.75" hidden="false" customHeight="false" outlineLevel="0" collapsed="false">
      <c r="B1239" s="85" t="s">
        <v>37</v>
      </c>
      <c r="C1239" s="13" t="n">
        <v>1238</v>
      </c>
      <c r="D1239" s="50" t="n">
        <v>0</v>
      </c>
      <c r="E1239" s="50" t="n">
        <v>0</v>
      </c>
      <c r="F1239" s="50" t="n">
        <v>0</v>
      </c>
      <c r="G1239" s="50" t="n">
        <v>0</v>
      </c>
      <c r="H1239" s="50" t="n">
        <v>0</v>
      </c>
      <c r="I1239" s="50" t="n">
        <v>0</v>
      </c>
      <c r="J1239" s="50" t="n">
        <v>0</v>
      </c>
      <c r="K1239" s="50" t="n">
        <v>0</v>
      </c>
      <c r="L1239" s="50" t="n">
        <v>0</v>
      </c>
      <c r="M1239" s="50" t="n">
        <v>0</v>
      </c>
      <c r="N1239" s="50" t="n">
        <v>0</v>
      </c>
      <c r="O1239" s="50" t="n">
        <v>0</v>
      </c>
      <c r="P1239" s="50" t="n">
        <v>0</v>
      </c>
      <c r="Q1239" s="51" t="n">
        <v>0</v>
      </c>
    </row>
    <row r="1240" customFormat="false" ht="12.75" hidden="false" customHeight="false" outlineLevel="0" collapsed="false">
      <c r="B1240" s="85" t="n">
        <v>0</v>
      </c>
      <c r="C1240" s="13" t="n">
        <v>1239</v>
      </c>
      <c r="D1240" s="50" t="n">
        <v>0</v>
      </c>
      <c r="E1240" s="50" t="n">
        <v>0</v>
      </c>
      <c r="F1240" s="50" t="n">
        <v>0</v>
      </c>
      <c r="G1240" s="50" t="n">
        <v>0</v>
      </c>
      <c r="H1240" s="50" t="n">
        <v>0</v>
      </c>
      <c r="I1240" s="50" t="n">
        <v>0</v>
      </c>
      <c r="J1240" s="50" t="n">
        <v>0</v>
      </c>
      <c r="K1240" s="50" t="n">
        <v>0</v>
      </c>
      <c r="L1240" s="50" t="n">
        <v>0</v>
      </c>
      <c r="M1240" s="50" t="n">
        <v>0</v>
      </c>
      <c r="N1240" s="50" t="n">
        <v>0</v>
      </c>
      <c r="O1240" s="50" t="n">
        <v>0</v>
      </c>
      <c r="P1240" s="50" t="n">
        <v>0</v>
      </c>
      <c r="Q1240" s="51" t="n">
        <v>0</v>
      </c>
    </row>
    <row r="1241" customFormat="false" ht="12.75" hidden="false" customHeight="false" outlineLevel="0" collapsed="false">
      <c r="B1241" s="87" t="n">
        <v>0</v>
      </c>
      <c r="C1241" s="64" t="n">
        <v>1240</v>
      </c>
      <c r="D1241" s="54" t="n">
        <v>0</v>
      </c>
      <c r="E1241" s="54" t="n">
        <v>0</v>
      </c>
      <c r="F1241" s="54" t="n">
        <v>0</v>
      </c>
      <c r="G1241" s="54" t="n">
        <v>0</v>
      </c>
      <c r="H1241" s="54" t="n">
        <v>0</v>
      </c>
      <c r="I1241" s="54" t="n">
        <v>0</v>
      </c>
      <c r="J1241" s="54" t="n">
        <v>0</v>
      </c>
      <c r="K1241" s="54" t="n">
        <v>0</v>
      </c>
      <c r="L1241" s="54" t="n">
        <v>0</v>
      </c>
      <c r="M1241" s="54" t="n">
        <v>0</v>
      </c>
      <c r="N1241" s="54" t="n">
        <v>0</v>
      </c>
      <c r="O1241" s="54" t="n">
        <v>0</v>
      </c>
      <c r="P1241" s="54" t="n">
        <v>0</v>
      </c>
      <c r="Q1241" s="55" t="n">
        <v>0</v>
      </c>
    </row>
    <row r="1242" customFormat="false" ht="12.75" hidden="false" customHeight="false" outlineLevel="0" collapsed="false">
      <c r="A1242" s="0" t="n">
        <v>32</v>
      </c>
      <c r="B1242" s="57" t="n">
        <v>36949</v>
      </c>
      <c r="C1242" s="58" t="n">
        <v>1241</v>
      </c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83"/>
    </row>
    <row r="1243" customFormat="false" ht="12.75" hidden="false" customHeight="false" outlineLevel="0" collapsed="false">
      <c r="B1243" s="61"/>
      <c r="C1243" s="13" t="n">
        <v>1242</v>
      </c>
      <c r="D1243" s="13"/>
      <c r="E1243" s="21" t="s">
        <v>5</v>
      </c>
      <c r="F1243" s="21" t="s">
        <v>6</v>
      </c>
      <c r="G1243" s="21" t="s">
        <v>7</v>
      </c>
      <c r="H1243" s="21" t="s">
        <v>8</v>
      </c>
      <c r="I1243" s="21" t="s">
        <v>9</v>
      </c>
      <c r="J1243" s="21" t="s">
        <v>10</v>
      </c>
      <c r="K1243" s="21" t="s">
        <v>11</v>
      </c>
      <c r="L1243" s="21" t="s">
        <v>12</v>
      </c>
      <c r="M1243" s="21" t="s">
        <v>13</v>
      </c>
      <c r="N1243" s="21" t="s">
        <v>14</v>
      </c>
      <c r="O1243" s="21" t="n">
        <v>2002</v>
      </c>
      <c r="P1243" s="21" t="s">
        <v>15</v>
      </c>
      <c r="Q1243" s="84" t="s">
        <v>16</v>
      </c>
    </row>
    <row r="1244" customFormat="false" ht="12.75" hidden="false" customHeight="false" outlineLevel="0" collapsed="false">
      <c r="B1244" s="85" t="s">
        <v>107</v>
      </c>
      <c r="C1244" s="13" t="n">
        <v>1243</v>
      </c>
      <c r="D1244" s="13" t="s">
        <v>4</v>
      </c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86"/>
    </row>
    <row r="1245" customFormat="false" ht="12.75" hidden="false" customHeight="false" outlineLevel="0" collapsed="false">
      <c r="B1245" s="85" t="s">
        <v>19</v>
      </c>
      <c r="C1245" s="13" t="n">
        <v>1244</v>
      </c>
      <c r="D1245" s="50" t="n">
        <v>24826287.4665879</v>
      </c>
      <c r="E1245" s="50" t="n">
        <v>0</v>
      </c>
      <c r="F1245" s="50" t="n">
        <v>5426.55</v>
      </c>
      <c r="G1245" s="50" t="n">
        <v>934721.42</v>
      </c>
      <c r="H1245" s="50" t="n">
        <v>1465303.09</v>
      </c>
      <c r="I1245" s="50" t="n">
        <v>110437.57</v>
      </c>
      <c r="J1245" s="50" t="n">
        <v>688441.92</v>
      </c>
      <c r="K1245" s="50" t="n">
        <v>269245.15</v>
      </c>
      <c r="L1245" s="50" t="n">
        <v>463184.2</v>
      </c>
      <c r="M1245" s="50" t="n">
        <v>8043284.91</v>
      </c>
      <c r="N1245" s="50" t="n">
        <v>11980044.81</v>
      </c>
      <c r="O1245" s="50" t="n">
        <v>4020972.22</v>
      </c>
      <c r="P1245" s="50" t="n">
        <v>1917049.66</v>
      </c>
      <c r="Q1245" s="51" t="n">
        <v>17918066.69</v>
      </c>
    </row>
    <row r="1246" customFormat="false" ht="12.75" hidden="false" customHeight="false" outlineLevel="0" collapsed="false">
      <c r="B1246" s="85" t="s">
        <v>20</v>
      </c>
      <c r="C1246" s="13" t="n">
        <v>1245</v>
      </c>
      <c r="D1246" s="50" t="n">
        <v>4469365.21626116</v>
      </c>
      <c r="E1246" s="50" t="n">
        <v>0</v>
      </c>
      <c r="F1246" s="50" t="n">
        <v>7174.41</v>
      </c>
      <c r="G1246" s="50" t="n">
        <v>129422.43</v>
      </c>
      <c r="H1246" s="50" t="n">
        <v>176633.07</v>
      </c>
      <c r="I1246" s="50" t="n">
        <v>-114921.84</v>
      </c>
      <c r="J1246" s="50" t="n">
        <v>4503.69</v>
      </c>
      <c r="K1246" s="50" t="n">
        <v>13295.37</v>
      </c>
      <c r="L1246" s="50" t="n">
        <v>54206.72</v>
      </c>
      <c r="M1246" s="50" t="n">
        <v>1113698.63</v>
      </c>
      <c r="N1246" s="50" t="n">
        <v>1384012.48</v>
      </c>
      <c r="O1246" s="50" t="n">
        <v>770880.52</v>
      </c>
      <c r="P1246" s="50" t="n">
        <v>669580.13</v>
      </c>
      <c r="Q1246" s="51" t="n">
        <v>2824473.13</v>
      </c>
    </row>
    <row r="1247" customFormat="false" ht="12.75" hidden="false" customHeight="false" outlineLevel="0" collapsed="false">
      <c r="B1247" s="85" t="s">
        <v>108</v>
      </c>
      <c r="C1247" s="13" t="n">
        <v>1246</v>
      </c>
      <c r="D1247" s="50" t="n">
        <v>0</v>
      </c>
      <c r="E1247" s="50" t="n">
        <v>0</v>
      </c>
      <c r="F1247" s="50" t="n">
        <v>0</v>
      </c>
      <c r="G1247" s="50" t="n">
        <v>0</v>
      </c>
      <c r="H1247" s="50" t="n">
        <v>0</v>
      </c>
      <c r="I1247" s="50" t="n">
        <v>0</v>
      </c>
      <c r="J1247" s="50" t="n">
        <v>0</v>
      </c>
      <c r="K1247" s="50" t="n">
        <v>0</v>
      </c>
      <c r="L1247" s="50" t="n">
        <v>0</v>
      </c>
      <c r="M1247" s="50" t="n">
        <v>0</v>
      </c>
      <c r="N1247" s="50" t="n">
        <v>0</v>
      </c>
      <c r="O1247" s="50" t="n">
        <v>0</v>
      </c>
      <c r="P1247" s="50" t="n">
        <v>0</v>
      </c>
      <c r="Q1247" s="51" t="n">
        <v>0</v>
      </c>
    </row>
    <row r="1248" customFormat="false" ht="12.75" hidden="false" customHeight="false" outlineLevel="0" collapsed="false">
      <c r="B1248" s="85" t="s">
        <v>25</v>
      </c>
      <c r="C1248" s="13" t="n">
        <v>1247</v>
      </c>
      <c r="D1248" s="50" t="n">
        <v>5294182.15900145</v>
      </c>
      <c r="E1248" s="50" t="n">
        <v>0</v>
      </c>
      <c r="F1248" s="50" t="n">
        <v>51.38</v>
      </c>
      <c r="G1248" s="50" t="n">
        <v>429119.6</v>
      </c>
      <c r="H1248" s="50" t="n">
        <v>221642</v>
      </c>
      <c r="I1248" s="50" t="n">
        <v>52502</v>
      </c>
      <c r="J1248" s="50" t="n">
        <v>45769.16</v>
      </c>
      <c r="K1248" s="50" t="n">
        <v>-12840.4</v>
      </c>
      <c r="L1248" s="50" t="n">
        <v>70009.25</v>
      </c>
      <c r="M1248" s="50" t="n">
        <v>2694424.62</v>
      </c>
      <c r="N1248" s="50" t="n">
        <v>3500677.61</v>
      </c>
      <c r="O1248" s="50" t="n">
        <v>106562</v>
      </c>
      <c r="P1248" s="50" t="n">
        <v>1414247.54</v>
      </c>
      <c r="Q1248" s="51" t="n">
        <v>5021487.15</v>
      </c>
    </row>
    <row r="1249" customFormat="false" ht="12.75" hidden="false" customHeight="false" outlineLevel="0" collapsed="false">
      <c r="B1249" s="85" t="s">
        <v>29</v>
      </c>
      <c r="C1249" s="13" t="n">
        <v>1248</v>
      </c>
      <c r="D1249" s="50" t="n">
        <v>2239070.91908999</v>
      </c>
      <c r="E1249" s="50" t="n">
        <v>0</v>
      </c>
      <c r="F1249" s="50" t="n">
        <v>799</v>
      </c>
      <c r="G1249" s="50" t="n">
        <v>12074.47</v>
      </c>
      <c r="H1249" s="50" t="n">
        <v>33181.51</v>
      </c>
      <c r="I1249" s="50" t="n">
        <v>0</v>
      </c>
      <c r="J1249" s="50" t="n">
        <v>0</v>
      </c>
      <c r="K1249" s="50" t="n">
        <v>0</v>
      </c>
      <c r="L1249" s="50" t="n">
        <v>0</v>
      </c>
      <c r="M1249" s="50" t="n">
        <v>0</v>
      </c>
      <c r="N1249" s="50" t="n">
        <v>46054.98</v>
      </c>
      <c r="O1249" s="50" t="n">
        <v>0</v>
      </c>
      <c r="P1249" s="50" t="n">
        <v>0</v>
      </c>
      <c r="Q1249" s="51" t="n">
        <v>46054.98</v>
      </c>
    </row>
    <row r="1250" customFormat="false" ht="12.75" hidden="false" customHeight="false" outlineLevel="0" collapsed="false">
      <c r="B1250" s="85" t="s">
        <v>32</v>
      </c>
      <c r="C1250" s="13" t="n">
        <v>1249</v>
      </c>
      <c r="D1250" s="50" t="n">
        <v>1013015.52724381</v>
      </c>
      <c r="E1250" s="50" t="n">
        <v>0</v>
      </c>
      <c r="F1250" s="50" t="n">
        <v>21.93</v>
      </c>
      <c r="G1250" s="50" t="n">
        <v>24614.14</v>
      </c>
      <c r="H1250" s="50" t="n">
        <v>24908.34</v>
      </c>
      <c r="I1250" s="50" t="n">
        <v>0</v>
      </c>
      <c r="J1250" s="50" t="n">
        <v>0</v>
      </c>
      <c r="K1250" s="50" t="n">
        <v>0</v>
      </c>
      <c r="L1250" s="50" t="n">
        <v>0</v>
      </c>
      <c r="M1250" s="50" t="n">
        <v>0</v>
      </c>
      <c r="N1250" s="50" t="n">
        <v>49544.41</v>
      </c>
      <c r="O1250" s="50" t="n">
        <v>0</v>
      </c>
      <c r="P1250" s="50" t="n">
        <v>0</v>
      </c>
      <c r="Q1250" s="51" t="n">
        <v>49544.41</v>
      </c>
    </row>
    <row r="1251" customFormat="false" ht="12.75" hidden="false" customHeight="false" outlineLevel="0" collapsed="false">
      <c r="B1251" s="85" t="s">
        <v>35</v>
      </c>
      <c r="C1251" s="13" t="n">
        <v>1250</v>
      </c>
      <c r="D1251" s="50" t="n">
        <v>1059504.71564914</v>
      </c>
      <c r="E1251" s="50" t="n">
        <v>0</v>
      </c>
      <c r="F1251" s="50" t="n">
        <v>-2397.09</v>
      </c>
      <c r="G1251" s="50" t="n">
        <v>65005.52</v>
      </c>
      <c r="H1251" s="50" t="n">
        <v>-16694.38</v>
      </c>
      <c r="I1251" s="50" t="n">
        <v>0</v>
      </c>
      <c r="J1251" s="50" t="n">
        <v>0</v>
      </c>
      <c r="K1251" s="50" t="n">
        <v>0</v>
      </c>
      <c r="L1251" s="50" t="n">
        <v>0</v>
      </c>
      <c r="M1251" s="50" t="n">
        <v>0</v>
      </c>
      <c r="N1251" s="50" t="n">
        <v>45914.05</v>
      </c>
      <c r="O1251" s="50" t="n">
        <v>0</v>
      </c>
      <c r="P1251" s="50" t="n">
        <v>0</v>
      </c>
      <c r="Q1251" s="51" t="n">
        <v>45914.05</v>
      </c>
    </row>
    <row r="1252" customFormat="false" ht="12.75" hidden="false" customHeight="false" outlineLevel="0" collapsed="false">
      <c r="B1252" s="85" t="s">
        <v>38</v>
      </c>
      <c r="C1252" s="13" t="n">
        <v>1251</v>
      </c>
      <c r="D1252" s="50" t="n">
        <v>0</v>
      </c>
      <c r="E1252" s="50" t="n">
        <v>0</v>
      </c>
      <c r="F1252" s="50" t="n">
        <v>0</v>
      </c>
      <c r="G1252" s="50" t="n">
        <v>0</v>
      </c>
      <c r="H1252" s="50" t="n">
        <v>0</v>
      </c>
      <c r="I1252" s="50" t="n">
        <v>0</v>
      </c>
      <c r="J1252" s="50" t="n">
        <v>0</v>
      </c>
      <c r="K1252" s="50" t="n">
        <v>0</v>
      </c>
      <c r="L1252" s="50" t="n">
        <v>0</v>
      </c>
      <c r="M1252" s="50" t="n">
        <v>0</v>
      </c>
      <c r="N1252" s="50" t="n">
        <v>0</v>
      </c>
      <c r="O1252" s="50" t="n">
        <v>0</v>
      </c>
      <c r="P1252" s="50" t="n">
        <v>0</v>
      </c>
      <c r="Q1252" s="51" t="n">
        <v>0</v>
      </c>
    </row>
    <row r="1253" customFormat="false" ht="12.75" hidden="false" customHeight="false" outlineLevel="0" collapsed="false">
      <c r="B1253" s="85" t="s">
        <v>43</v>
      </c>
      <c r="C1253" s="13" t="n">
        <v>1252</v>
      </c>
      <c r="D1253" s="50" t="n">
        <v>4370055.00824576</v>
      </c>
      <c r="E1253" s="50" t="n">
        <v>0</v>
      </c>
      <c r="F1253" s="50" t="n">
        <v>-2404.41</v>
      </c>
      <c r="G1253" s="50" t="n">
        <v>-52307.9</v>
      </c>
      <c r="H1253" s="50" t="n">
        <v>423809.25</v>
      </c>
      <c r="I1253" s="50" t="n">
        <v>-262077.31</v>
      </c>
      <c r="J1253" s="50" t="n">
        <v>135907.28</v>
      </c>
      <c r="K1253" s="50" t="n">
        <v>-169899.92</v>
      </c>
      <c r="L1253" s="50" t="n">
        <v>46874.79</v>
      </c>
      <c r="M1253" s="50" t="n">
        <v>1554770.01</v>
      </c>
      <c r="N1253" s="50" t="n">
        <v>1674671.79</v>
      </c>
      <c r="O1253" s="50" t="n">
        <v>539543.77</v>
      </c>
      <c r="P1253" s="50" t="n">
        <v>-2128722.95</v>
      </c>
      <c r="Q1253" s="51" t="n">
        <v>85492.6100000003</v>
      </c>
    </row>
    <row r="1254" customFormat="false" ht="12.75" hidden="false" customHeight="false" outlineLevel="0" collapsed="false">
      <c r="B1254" s="85" t="s">
        <v>47</v>
      </c>
      <c r="C1254" s="13" t="n">
        <v>1253</v>
      </c>
      <c r="D1254" s="50" t="n">
        <v>2659512.88804708</v>
      </c>
      <c r="E1254" s="50" t="n">
        <v>0</v>
      </c>
      <c r="F1254" s="50" t="n">
        <v>799</v>
      </c>
      <c r="G1254" s="50" t="n">
        <v>350750</v>
      </c>
      <c r="H1254" s="50" t="n">
        <v>295786.52</v>
      </c>
      <c r="I1254" s="50" t="n">
        <v>-17324.19</v>
      </c>
      <c r="J1254" s="50" t="n">
        <v>123596.07</v>
      </c>
      <c r="K1254" s="50" t="n">
        <v>53672.81</v>
      </c>
      <c r="L1254" s="50" t="n">
        <v>-30375.14</v>
      </c>
      <c r="M1254" s="50" t="n">
        <v>98451.01</v>
      </c>
      <c r="N1254" s="50" t="n">
        <v>875356.08</v>
      </c>
      <c r="O1254" s="50" t="n">
        <v>58141.86</v>
      </c>
      <c r="P1254" s="50" t="n">
        <v>49245.0400000001</v>
      </c>
      <c r="Q1254" s="51" t="n">
        <v>982742.98</v>
      </c>
    </row>
    <row r="1255" customFormat="false" ht="12.75" hidden="false" customHeight="false" outlineLevel="0" collapsed="false">
      <c r="B1255" s="85" t="s">
        <v>50</v>
      </c>
      <c r="C1255" s="13" t="n">
        <v>1254</v>
      </c>
      <c r="D1255" s="50" t="n">
        <v>2131205.05391461</v>
      </c>
      <c r="E1255" s="50" t="n">
        <v>0</v>
      </c>
      <c r="F1255" s="50" t="n">
        <v>2398.62</v>
      </c>
      <c r="G1255" s="50" t="n">
        <v>-69975.26</v>
      </c>
      <c r="H1255" s="50" t="n">
        <v>29.61</v>
      </c>
      <c r="I1255" s="50" t="n">
        <v>52092.3</v>
      </c>
      <c r="J1255" s="50" t="n">
        <v>49486.18</v>
      </c>
      <c r="K1255" s="50" t="n">
        <v>206115.66</v>
      </c>
      <c r="L1255" s="50" t="n">
        <v>59023.94</v>
      </c>
      <c r="M1255" s="50" t="n">
        <v>150735.18</v>
      </c>
      <c r="N1255" s="50" t="n">
        <v>449906.23</v>
      </c>
      <c r="O1255" s="50" t="n">
        <v>857074.68</v>
      </c>
      <c r="P1255" s="50" t="n">
        <v>-341089.21</v>
      </c>
      <c r="Q1255" s="51" t="n">
        <v>965891.7</v>
      </c>
    </row>
    <row r="1256" customFormat="false" ht="12.75" hidden="false" customHeight="false" outlineLevel="0" collapsed="false">
      <c r="B1256" s="85" t="s">
        <v>53</v>
      </c>
      <c r="C1256" s="13" t="n">
        <v>1255</v>
      </c>
      <c r="D1256" s="50" t="n">
        <v>111023.452740612</v>
      </c>
      <c r="E1256" s="50" t="n">
        <v>0</v>
      </c>
      <c r="F1256" s="50" t="n">
        <v>397.22</v>
      </c>
      <c r="G1256" s="50" t="n">
        <v>14343.51</v>
      </c>
      <c r="H1256" s="50" t="n">
        <v>0</v>
      </c>
      <c r="I1256" s="50" t="n">
        <v>0</v>
      </c>
      <c r="J1256" s="50" t="n">
        <v>0</v>
      </c>
      <c r="K1256" s="50" t="n">
        <v>0</v>
      </c>
      <c r="L1256" s="50" t="n">
        <v>0</v>
      </c>
      <c r="M1256" s="50" t="n">
        <v>0</v>
      </c>
      <c r="N1256" s="50" t="n">
        <v>14740.73</v>
      </c>
      <c r="O1256" s="50" t="n">
        <v>0</v>
      </c>
      <c r="P1256" s="50" t="n">
        <v>0</v>
      </c>
      <c r="Q1256" s="51" t="n">
        <v>14740.73</v>
      </c>
    </row>
    <row r="1257" customFormat="false" ht="12.75" hidden="false" customHeight="false" outlineLevel="0" collapsed="false">
      <c r="B1257" s="85" t="s">
        <v>56</v>
      </c>
      <c r="C1257" s="13" t="n">
        <v>1256</v>
      </c>
      <c r="D1257" s="50" t="n">
        <v>13158.7975235269</v>
      </c>
      <c r="E1257" s="50" t="n">
        <v>0</v>
      </c>
      <c r="F1257" s="50" t="n">
        <v>799</v>
      </c>
      <c r="G1257" s="50" t="n">
        <v>495</v>
      </c>
      <c r="H1257" s="50" t="n">
        <v>0</v>
      </c>
      <c r="I1257" s="50" t="n">
        <v>0</v>
      </c>
      <c r="J1257" s="50" t="n">
        <v>0</v>
      </c>
      <c r="K1257" s="50" t="n">
        <v>0</v>
      </c>
      <c r="L1257" s="50" t="n">
        <v>0</v>
      </c>
      <c r="M1257" s="50" t="n">
        <v>0</v>
      </c>
      <c r="N1257" s="50" t="n">
        <v>1294</v>
      </c>
      <c r="O1257" s="50" t="n">
        <v>0</v>
      </c>
      <c r="P1257" s="50" t="n">
        <v>0</v>
      </c>
      <c r="Q1257" s="51" t="n">
        <v>1294</v>
      </c>
    </row>
    <row r="1258" customFormat="false" ht="12.75" hidden="false" customHeight="false" outlineLevel="0" collapsed="false">
      <c r="B1258" s="85" t="s">
        <v>59</v>
      </c>
      <c r="C1258" s="13" t="n">
        <v>1257</v>
      </c>
      <c r="D1258" s="50" t="n">
        <v>235094.532320748</v>
      </c>
      <c r="E1258" s="50" t="n">
        <v>0</v>
      </c>
      <c r="F1258" s="50" t="n">
        <v>-1598.06</v>
      </c>
      <c r="G1258" s="50" t="n">
        <v>-9046.38</v>
      </c>
      <c r="H1258" s="50" t="n">
        <v>0</v>
      </c>
      <c r="I1258" s="50" t="n">
        <v>0</v>
      </c>
      <c r="J1258" s="50" t="n">
        <v>0</v>
      </c>
      <c r="K1258" s="50" t="n">
        <v>0</v>
      </c>
      <c r="L1258" s="50" t="n">
        <v>0</v>
      </c>
      <c r="M1258" s="50" t="n">
        <v>0</v>
      </c>
      <c r="N1258" s="50" t="n">
        <v>-10644.44</v>
      </c>
      <c r="O1258" s="50" t="n">
        <v>0</v>
      </c>
      <c r="P1258" s="50" t="n">
        <v>0</v>
      </c>
      <c r="Q1258" s="51" t="n">
        <v>-10644.44</v>
      </c>
    </row>
    <row r="1259" customFormat="false" ht="12.75" hidden="false" customHeight="false" outlineLevel="0" collapsed="false">
      <c r="B1259" s="85" t="s">
        <v>109</v>
      </c>
      <c r="C1259" s="13" t="n">
        <v>1258</v>
      </c>
      <c r="D1259" s="50" t="n">
        <v>0</v>
      </c>
      <c r="E1259" s="50" t="n">
        <v>0</v>
      </c>
      <c r="F1259" s="50" t="n">
        <v>1595</v>
      </c>
      <c r="G1259" s="50" t="n">
        <v>0</v>
      </c>
      <c r="H1259" s="50" t="n">
        <v>0</v>
      </c>
      <c r="I1259" s="50" t="n">
        <v>0</v>
      </c>
      <c r="J1259" s="50" t="n">
        <v>0</v>
      </c>
      <c r="K1259" s="50" t="n">
        <v>0</v>
      </c>
      <c r="L1259" s="50" t="n">
        <v>0</v>
      </c>
      <c r="M1259" s="50" t="n">
        <v>0</v>
      </c>
      <c r="N1259" s="50" t="n">
        <v>1595</v>
      </c>
      <c r="O1259" s="50" t="n">
        <v>0</v>
      </c>
      <c r="P1259" s="50" t="n">
        <v>0</v>
      </c>
      <c r="Q1259" s="51" t="n">
        <v>1595</v>
      </c>
    </row>
    <row r="1260" customFormat="false" ht="12.75" hidden="false" customHeight="false" outlineLevel="0" collapsed="false">
      <c r="B1260" s="85" t="s">
        <v>64</v>
      </c>
      <c r="C1260" s="13" t="n">
        <v>1259</v>
      </c>
      <c r="D1260" s="50" t="n">
        <v>7636289.92526431</v>
      </c>
      <c r="E1260" s="50" t="n">
        <v>0</v>
      </c>
      <c r="F1260" s="50" t="n">
        <v>4182.79</v>
      </c>
      <c r="G1260" s="50" t="n">
        <v>42065.61</v>
      </c>
      <c r="H1260" s="50" t="n">
        <v>-22815.81</v>
      </c>
      <c r="I1260" s="50" t="n">
        <v>321222.88</v>
      </c>
      <c r="J1260" s="50" t="n">
        <v>231536.76</v>
      </c>
      <c r="K1260" s="50" t="n">
        <v>-11665.33</v>
      </c>
      <c r="L1260" s="50" t="n">
        <v>152177.2</v>
      </c>
      <c r="M1260" s="50" t="n">
        <v>1791643.18</v>
      </c>
      <c r="N1260" s="50" t="n">
        <v>2508347.28</v>
      </c>
      <c r="O1260" s="50" t="n">
        <v>631720.22</v>
      </c>
      <c r="P1260" s="50" t="n">
        <v>1942577.79</v>
      </c>
      <c r="Q1260" s="51" t="n">
        <v>5082645.29</v>
      </c>
    </row>
    <row r="1261" customFormat="false" ht="12.75" hidden="false" customHeight="false" outlineLevel="0" collapsed="false">
      <c r="B1261" s="85" t="s">
        <v>67</v>
      </c>
      <c r="C1261" s="13" t="n">
        <v>1260</v>
      </c>
      <c r="D1261" s="50" t="n">
        <v>297033.938516936</v>
      </c>
      <c r="E1261" s="50" t="n">
        <v>0</v>
      </c>
      <c r="F1261" s="50" t="n">
        <v>0</v>
      </c>
      <c r="G1261" s="50" t="n">
        <v>36524.21</v>
      </c>
      <c r="H1261" s="50" t="n">
        <v>0</v>
      </c>
      <c r="I1261" s="50" t="n">
        <v>0</v>
      </c>
      <c r="J1261" s="50" t="n">
        <v>0</v>
      </c>
      <c r="K1261" s="50" t="n">
        <v>0</v>
      </c>
      <c r="L1261" s="50" t="n">
        <v>0</v>
      </c>
      <c r="M1261" s="50" t="n">
        <v>0</v>
      </c>
      <c r="N1261" s="50" t="n">
        <v>36524.21</v>
      </c>
      <c r="O1261" s="50" t="n">
        <v>0</v>
      </c>
      <c r="P1261" s="50" t="n">
        <v>0</v>
      </c>
      <c r="Q1261" s="51" t="n">
        <v>36524.21</v>
      </c>
    </row>
    <row r="1262" customFormat="false" ht="12.75" hidden="false" customHeight="false" outlineLevel="0" collapsed="false">
      <c r="B1262" s="85" t="s">
        <v>70</v>
      </c>
      <c r="C1262" s="13" t="n">
        <v>1261</v>
      </c>
      <c r="D1262" s="50" t="n">
        <v>744891.159003086</v>
      </c>
      <c r="E1262" s="50" t="n">
        <v>0</v>
      </c>
      <c r="F1262" s="50" t="n">
        <v>-6392.24</v>
      </c>
      <c r="G1262" s="50" t="n">
        <v>21425.66</v>
      </c>
      <c r="H1262" s="50" t="n">
        <v>83027.8</v>
      </c>
      <c r="I1262" s="50" t="n">
        <v>0</v>
      </c>
      <c r="J1262" s="50" t="n">
        <v>0</v>
      </c>
      <c r="K1262" s="50" t="n">
        <v>0</v>
      </c>
      <c r="L1262" s="50" t="n">
        <v>0</v>
      </c>
      <c r="M1262" s="50" t="n">
        <v>0</v>
      </c>
      <c r="N1262" s="50" t="n">
        <v>98061.22</v>
      </c>
      <c r="O1262" s="50" t="n">
        <v>0</v>
      </c>
      <c r="P1262" s="50" t="n">
        <v>0</v>
      </c>
      <c r="Q1262" s="51" t="n">
        <v>98061.22</v>
      </c>
    </row>
    <row r="1263" customFormat="false" ht="12.75" hidden="false" customHeight="false" outlineLevel="0" collapsed="false">
      <c r="B1263" s="85" t="s">
        <v>75</v>
      </c>
      <c r="C1263" s="13" t="n">
        <v>1262</v>
      </c>
      <c r="D1263" s="50" t="n">
        <v>4564347.36011381</v>
      </c>
      <c r="E1263" s="50" t="n">
        <v>0</v>
      </c>
      <c r="F1263" s="50" t="n">
        <v>-478.5</v>
      </c>
      <c r="G1263" s="50" t="n">
        <v>-397.65</v>
      </c>
      <c r="H1263" s="50" t="n">
        <v>245795.18</v>
      </c>
      <c r="I1263" s="50" t="n">
        <v>78943.73</v>
      </c>
      <c r="J1263" s="50" t="n">
        <v>97642.78</v>
      </c>
      <c r="K1263" s="50" t="n">
        <v>190566.96</v>
      </c>
      <c r="L1263" s="50" t="n">
        <v>111267.44</v>
      </c>
      <c r="M1263" s="50" t="n">
        <v>639562.28</v>
      </c>
      <c r="N1263" s="50" t="n">
        <v>1362902.22</v>
      </c>
      <c r="O1263" s="50" t="n">
        <v>1057049.17</v>
      </c>
      <c r="P1263" s="50" t="n">
        <v>311211.32</v>
      </c>
      <c r="Q1263" s="51" t="n">
        <v>2731162.71</v>
      </c>
    </row>
    <row r="1264" customFormat="false" ht="12.75" hidden="false" customHeight="false" outlineLevel="0" collapsed="false">
      <c r="B1264" s="85" t="s">
        <v>78</v>
      </c>
      <c r="C1264" s="13" t="n">
        <v>1263</v>
      </c>
      <c r="D1264" s="50" t="n">
        <v>323584.462177889</v>
      </c>
      <c r="E1264" s="50" t="n">
        <v>0</v>
      </c>
      <c r="F1264" s="50" t="n">
        <v>478.5</v>
      </c>
      <c r="G1264" s="50" t="n">
        <v>-59391.54</v>
      </c>
      <c r="H1264" s="50" t="n">
        <v>0</v>
      </c>
      <c r="I1264" s="50" t="n">
        <v>0</v>
      </c>
      <c r="J1264" s="50" t="n">
        <v>0</v>
      </c>
      <c r="K1264" s="50" t="n">
        <v>0</v>
      </c>
      <c r="L1264" s="50" t="n">
        <v>0</v>
      </c>
      <c r="M1264" s="50" t="n">
        <v>0</v>
      </c>
      <c r="N1264" s="50" t="n">
        <v>-58913.04</v>
      </c>
      <c r="O1264" s="50" t="n">
        <v>0</v>
      </c>
      <c r="P1264" s="50" t="n">
        <v>0</v>
      </c>
      <c r="Q1264" s="51" t="n">
        <v>-58913.04</v>
      </c>
    </row>
    <row r="1265" customFormat="false" ht="12.75" hidden="false" customHeight="false" outlineLevel="0" collapsed="false">
      <c r="B1265" s="85"/>
      <c r="C1265" s="13" t="n">
        <v>1264</v>
      </c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1"/>
    </row>
    <row r="1266" customFormat="false" ht="12.75" hidden="false" customHeight="false" outlineLevel="0" collapsed="false">
      <c r="B1266" s="85" t="s">
        <v>83</v>
      </c>
      <c r="C1266" s="13" t="n">
        <v>1265</v>
      </c>
      <c r="D1266" s="50" t="s">
        <v>4</v>
      </c>
      <c r="E1266" s="50"/>
      <c r="F1266" s="50"/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1"/>
    </row>
    <row r="1267" customFormat="false" ht="12.75" hidden="false" customHeight="false" outlineLevel="0" collapsed="false">
      <c r="B1267" s="85" t="s">
        <v>22</v>
      </c>
      <c r="C1267" s="13" t="n">
        <v>1266</v>
      </c>
      <c r="D1267" s="50" t="n">
        <v>1046673.85034582</v>
      </c>
      <c r="E1267" s="50" t="n">
        <v>0</v>
      </c>
      <c r="F1267" s="50" t="n">
        <v>0</v>
      </c>
      <c r="G1267" s="50" t="n">
        <v>-5.4804647703022</v>
      </c>
      <c r="H1267" s="50" t="n">
        <v>96.9039130683733</v>
      </c>
      <c r="I1267" s="50" t="n">
        <v>90.6278530774864</v>
      </c>
      <c r="J1267" s="50" t="n">
        <v>41.7759690095907</v>
      </c>
      <c r="K1267" s="50" t="n">
        <v>157.197373877882</v>
      </c>
      <c r="L1267" s="50" t="n">
        <v>2.95502365319361</v>
      </c>
      <c r="M1267" s="50" t="n">
        <v>99.3363042945125</v>
      </c>
      <c r="N1267" s="50" t="n">
        <v>454.074977266269</v>
      </c>
      <c r="O1267" s="50" t="n">
        <v>-306.402650733956</v>
      </c>
      <c r="P1267" s="50" t="n">
        <v>-1720.15680698021</v>
      </c>
      <c r="Q1267" s="51" t="n">
        <v>-1557.86398297567</v>
      </c>
    </row>
    <row r="1268" customFormat="false" ht="12.75" hidden="false" customHeight="false" outlineLevel="0" collapsed="false">
      <c r="B1268" s="85" t="s">
        <v>27</v>
      </c>
      <c r="C1268" s="13" t="n">
        <v>1267</v>
      </c>
      <c r="D1268" s="50" t="n">
        <v>1200050.66789712</v>
      </c>
      <c r="E1268" s="50" t="n">
        <v>0</v>
      </c>
      <c r="F1268" s="50" t="n">
        <v>0</v>
      </c>
      <c r="G1268" s="50" t="n">
        <v>-108.466854</v>
      </c>
      <c r="H1268" s="50" t="n">
        <v>-182.698716</v>
      </c>
      <c r="I1268" s="50" t="n">
        <v>49.166889</v>
      </c>
      <c r="J1268" s="50" t="n">
        <v>44.277589</v>
      </c>
      <c r="K1268" s="50" t="n">
        <v>190.711414</v>
      </c>
      <c r="L1268" s="50" t="n">
        <v>35.93493</v>
      </c>
      <c r="M1268" s="50" t="n">
        <v>-43.471367</v>
      </c>
      <c r="N1268" s="50" t="n">
        <v>-14.546115</v>
      </c>
      <c r="O1268" s="50" t="n">
        <v>-352.647432</v>
      </c>
      <c r="P1268" s="50" t="n">
        <v>-1515.113953</v>
      </c>
      <c r="Q1268" s="51" t="n">
        <v>-1882.3075</v>
      </c>
    </row>
    <row r="1269" customFormat="false" ht="12.75" hidden="false" customHeight="false" outlineLevel="0" collapsed="false">
      <c r="B1269" s="85" t="s">
        <v>77</v>
      </c>
      <c r="C1269" s="13" t="n">
        <v>1268</v>
      </c>
      <c r="D1269" s="50" t="n">
        <v>578637.320155701</v>
      </c>
      <c r="E1269" s="50" t="n">
        <v>0</v>
      </c>
      <c r="F1269" s="50" t="n">
        <v>1</v>
      </c>
      <c r="G1269" s="50" t="n">
        <v>6.05654535189553</v>
      </c>
      <c r="H1269" s="50" t="n">
        <v>-140.647487372568</v>
      </c>
      <c r="I1269" s="50" t="n">
        <v>-29.4501887364882</v>
      </c>
      <c r="J1269" s="50" t="n">
        <v>-14.5232186666512</v>
      </c>
      <c r="K1269" s="50" t="n">
        <v>84.7218437461039</v>
      </c>
      <c r="L1269" s="50" t="n">
        <v>-110.249330566973</v>
      </c>
      <c r="M1269" s="50" t="n">
        <v>-174.216930767456</v>
      </c>
      <c r="N1269" s="50" t="n">
        <v>-416.551312772182</v>
      </c>
      <c r="O1269" s="50" t="n">
        <v>-77.2236012095116</v>
      </c>
      <c r="P1269" s="50" t="n">
        <v>-327.337456799793</v>
      </c>
      <c r="Q1269" s="51" t="n">
        <v>-801.491097901463</v>
      </c>
    </row>
    <row r="1270" customFormat="false" ht="12.75" hidden="false" customHeight="false" outlineLevel="0" collapsed="false">
      <c r="B1270" s="85" t="s">
        <v>66</v>
      </c>
      <c r="C1270" s="13" t="n">
        <v>1269</v>
      </c>
      <c r="D1270" s="50" t="n">
        <v>1019997.50643533</v>
      </c>
      <c r="E1270" s="50" t="n">
        <v>0</v>
      </c>
      <c r="F1270" s="50" t="n">
        <v>-2.5</v>
      </c>
      <c r="G1270" s="50" t="n">
        <v>15.495265</v>
      </c>
      <c r="H1270" s="50" t="n">
        <v>-173.006608</v>
      </c>
      <c r="I1270" s="50" t="n">
        <v>-121.503385</v>
      </c>
      <c r="J1270" s="50" t="n">
        <v>-19.60157</v>
      </c>
      <c r="K1270" s="50" t="n">
        <v>120.414561</v>
      </c>
      <c r="L1270" s="50" t="n">
        <v>-94.436262</v>
      </c>
      <c r="M1270" s="50" t="n">
        <v>20.692583</v>
      </c>
      <c r="N1270" s="50" t="n">
        <v>-254.445416</v>
      </c>
      <c r="O1270" s="50" t="n">
        <v>-370.644807</v>
      </c>
      <c r="P1270" s="50" t="n">
        <v>-144.532757</v>
      </c>
      <c r="Q1270" s="51" t="n">
        <v>-769.62298</v>
      </c>
    </row>
    <row r="1271" customFormat="false" ht="12.75" hidden="false" customHeight="false" outlineLevel="0" collapsed="false">
      <c r="B1271" s="85" t="s">
        <v>45</v>
      </c>
      <c r="C1271" s="13" t="n">
        <v>1270</v>
      </c>
      <c r="D1271" s="50" t="n">
        <v>155502.305096262</v>
      </c>
      <c r="E1271" s="50" t="n">
        <v>0</v>
      </c>
      <c r="F1271" s="50" t="n">
        <v>0</v>
      </c>
      <c r="G1271" s="50" t="n">
        <v>0</v>
      </c>
      <c r="H1271" s="50" t="n">
        <v>4.97581</v>
      </c>
      <c r="I1271" s="50" t="n">
        <v>62.929191</v>
      </c>
      <c r="J1271" s="50" t="n">
        <v>4.934117</v>
      </c>
      <c r="K1271" s="50" t="n">
        <v>9.809117</v>
      </c>
      <c r="L1271" s="50" t="n">
        <v>4.875111</v>
      </c>
      <c r="M1271" s="50" t="n">
        <v>-0.212217</v>
      </c>
      <c r="N1271" s="50" t="n">
        <v>87.311129</v>
      </c>
      <c r="O1271" s="50" t="n">
        <v>6.4201</v>
      </c>
      <c r="P1271" s="50" t="n">
        <v>0</v>
      </c>
      <c r="Q1271" s="51" t="n">
        <v>93.731229</v>
      </c>
    </row>
    <row r="1272" customFormat="false" ht="12.75" hidden="false" customHeight="false" outlineLevel="0" collapsed="false">
      <c r="B1272" s="85" t="s">
        <v>52</v>
      </c>
      <c r="C1272" s="13" t="n">
        <v>1271</v>
      </c>
      <c r="D1272" s="50" t="n">
        <v>0</v>
      </c>
      <c r="E1272" s="50" t="n">
        <v>0</v>
      </c>
      <c r="F1272" s="50" t="n">
        <v>0</v>
      </c>
      <c r="G1272" s="50" t="n">
        <v>0</v>
      </c>
      <c r="H1272" s="50" t="n">
        <v>0</v>
      </c>
      <c r="I1272" s="50" t="n">
        <v>0</v>
      </c>
      <c r="J1272" s="50" t="n">
        <v>0</v>
      </c>
      <c r="K1272" s="50" t="n">
        <v>0</v>
      </c>
      <c r="L1272" s="50" t="n">
        <v>0</v>
      </c>
      <c r="M1272" s="50" t="n">
        <v>0</v>
      </c>
      <c r="N1272" s="50" t="n">
        <v>0</v>
      </c>
      <c r="O1272" s="50" t="n">
        <v>0</v>
      </c>
      <c r="P1272" s="50" t="n">
        <v>0</v>
      </c>
      <c r="Q1272" s="51" t="n">
        <v>0</v>
      </c>
    </row>
    <row r="1273" customFormat="false" ht="12.75" hidden="false" customHeight="false" outlineLevel="0" collapsed="false">
      <c r="B1273" s="85" t="s">
        <v>80</v>
      </c>
      <c r="C1273" s="13" t="n">
        <v>1272</v>
      </c>
      <c r="D1273" s="50" t="n">
        <v>17850.043492893</v>
      </c>
      <c r="E1273" s="50" t="n">
        <v>0</v>
      </c>
      <c r="F1273" s="50" t="n">
        <v>4.5</v>
      </c>
      <c r="G1273" s="50" t="n">
        <v>0</v>
      </c>
      <c r="H1273" s="50" t="n">
        <v>0</v>
      </c>
      <c r="I1273" s="50" t="n">
        <v>0</v>
      </c>
      <c r="J1273" s="50" t="n">
        <v>0</v>
      </c>
      <c r="K1273" s="50" t="n">
        <v>0</v>
      </c>
      <c r="L1273" s="50" t="n">
        <v>0</v>
      </c>
      <c r="M1273" s="50" t="n">
        <v>0</v>
      </c>
      <c r="N1273" s="50" t="n">
        <v>4.5</v>
      </c>
      <c r="O1273" s="50" t="n">
        <v>0</v>
      </c>
      <c r="P1273" s="50" t="n">
        <v>0</v>
      </c>
      <c r="Q1273" s="51" t="n">
        <v>4.5</v>
      </c>
    </row>
    <row r="1274" customFormat="false" ht="12.75" hidden="false" customHeight="false" outlineLevel="0" collapsed="false">
      <c r="B1274" s="85" t="s">
        <v>49</v>
      </c>
      <c r="C1274" s="13" t="n">
        <v>1273</v>
      </c>
      <c r="D1274" s="50" t="n">
        <v>115618.109003004</v>
      </c>
      <c r="E1274" s="50" t="n">
        <v>0</v>
      </c>
      <c r="F1274" s="50" t="n">
        <v>0</v>
      </c>
      <c r="G1274" s="50" t="n">
        <v>0</v>
      </c>
      <c r="H1274" s="50" t="n">
        <v>-44.782286</v>
      </c>
      <c r="I1274" s="50" t="n">
        <v>0</v>
      </c>
      <c r="J1274" s="50" t="n">
        <v>0</v>
      </c>
      <c r="K1274" s="50" t="n">
        <v>0</v>
      </c>
      <c r="L1274" s="50" t="n">
        <v>0</v>
      </c>
      <c r="M1274" s="50" t="n">
        <v>0</v>
      </c>
      <c r="N1274" s="50" t="n">
        <v>-44.782286</v>
      </c>
      <c r="O1274" s="50" t="n">
        <v>0</v>
      </c>
      <c r="P1274" s="50" t="n">
        <v>0</v>
      </c>
      <c r="Q1274" s="51" t="n">
        <v>-44.782286</v>
      </c>
    </row>
    <row r="1275" customFormat="false" ht="12.75" hidden="false" customHeight="false" outlineLevel="0" collapsed="false">
      <c r="B1275" s="85" t="s">
        <v>34</v>
      </c>
      <c r="C1275" s="13" t="n">
        <v>1274</v>
      </c>
      <c r="D1275" s="50" t="n">
        <v>0</v>
      </c>
      <c r="E1275" s="50" t="n">
        <v>0</v>
      </c>
      <c r="F1275" s="50" t="n">
        <v>0</v>
      </c>
      <c r="G1275" s="50" t="n">
        <v>0</v>
      </c>
      <c r="H1275" s="50" t="n">
        <v>0</v>
      </c>
      <c r="I1275" s="50" t="n">
        <v>0</v>
      </c>
      <c r="J1275" s="50" t="n">
        <v>0</v>
      </c>
      <c r="K1275" s="50" t="n">
        <v>0</v>
      </c>
      <c r="L1275" s="50" t="n">
        <v>0</v>
      </c>
      <c r="M1275" s="50" t="n">
        <v>0</v>
      </c>
      <c r="N1275" s="50" t="n">
        <v>0</v>
      </c>
      <c r="O1275" s="50" t="n">
        <v>0</v>
      </c>
      <c r="P1275" s="50" t="n">
        <v>0</v>
      </c>
      <c r="Q1275" s="51" t="n">
        <v>0</v>
      </c>
    </row>
    <row r="1276" customFormat="false" ht="12.75" hidden="false" customHeight="false" outlineLevel="0" collapsed="false">
      <c r="B1276" s="85" t="s">
        <v>69</v>
      </c>
      <c r="C1276" s="13" t="n">
        <v>1275</v>
      </c>
      <c r="D1276" s="50" t="n">
        <v>38539.3696755956</v>
      </c>
      <c r="E1276" s="50" t="n">
        <v>0</v>
      </c>
      <c r="F1276" s="50" t="n">
        <v>0</v>
      </c>
      <c r="G1276" s="50" t="n">
        <v>0</v>
      </c>
      <c r="H1276" s="50" t="n">
        <v>-14.927429</v>
      </c>
      <c r="I1276" s="50" t="n">
        <v>0</v>
      </c>
      <c r="J1276" s="50" t="n">
        <v>0</v>
      </c>
      <c r="K1276" s="50" t="n">
        <v>0</v>
      </c>
      <c r="L1276" s="50" t="n">
        <v>0</v>
      </c>
      <c r="M1276" s="50" t="n">
        <v>0</v>
      </c>
      <c r="N1276" s="50" t="n">
        <v>-14.927429</v>
      </c>
      <c r="O1276" s="50" t="n">
        <v>0</v>
      </c>
      <c r="P1276" s="50" t="n">
        <v>0</v>
      </c>
      <c r="Q1276" s="51" t="n">
        <v>-14.927429</v>
      </c>
    </row>
    <row r="1277" customFormat="false" ht="12.75" hidden="false" customHeight="false" outlineLevel="0" collapsed="false">
      <c r="B1277" s="85" t="s">
        <v>72</v>
      </c>
      <c r="C1277" s="13" t="n">
        <v>1276</v>
      </c>
      <c r="D1277" s="50" t="n">
        <v>173427.163475636</v>
      </c>
      <c r="E1277" s="50" t="n">
        <v>0</v>
      </c>
      <c r="F1277" s="50" t="n">
        <v>0</v>
      </c>
      <c r="G1277" s="50" t="n">
        <v>0</v>
      </c>
      <c r="H1277" s="50" t="n">
        <v>-67.173429</v>
      </c>
      <c r="I1277" s="50" t="n">
        <v>0</v>
      </c>
      <c r="J1277" s="50" t="n">
        <v>0</v>
      </c>
      <c r="K1277" s="50" t="n">
        <v>0</v>
      </c>
      <c r="L1277" s="50" t="n">
        <v>0</v>
      </c>
      <c r="M1277" s="50" t="n">
        <v>0</v>
      </c>
      <c r="N1277" s="50" t="n">
        <v>-67.173429</v>
      </c>
      <c r="O1277" s="50" t="n">
        <v>0</v>
      </c>
      <c r="P1277" s="50" t="n">
        <v>0</v>
      </c>
      <c r="Q1277" s="51" t="n">
        <v>-67.173429</v>
      </c>
    </row>
    <row r="1278" customFormat="false" ht="12.75" hidden="false" customHeight="false" outlineLevel="0" collapsed="false">
      <c r="B1278" s="85" t="s">
        <v>31</v>
      </c>
      <c r="C1278" s="13" t="n">
        <v>1277</v>
      </c>
      <c r="D1278" s="50" t="n">
        <v>0</v>
      </c>
      <c r="E1278" s="50" t="n">
        <v>0</v>
      </c>
      <c r="F1278" s="50" t="n">
        <v>0</v>
      </c>
      <c r="G1278" s="50" t="n">
        <v>0</v>
      </c>
      <c r="H1278" s="50" t="n">
        <v>0</v>
      </c>
      <c r="I1278" s="50" t="n">
        <v>0</v>
      </c>
      <c r="J1278" s="50" t="n">
        <v>0</v>
      </c>
      <c r="K1278" s="50" t="n">
        <v>0</v>
      </c>
      <c r="L1278" s="50" t="n">
        <v>0</v>
      </c>
      <c r="M1278" s="50" t="n">
        <v>0</v>
      </c>
      <c r="N1278" s="50" t="n">
        <v>0</v>
      </c>
      <c r="O1278" s="50" t="n">
        <v>0</v>
      </c>
      <c r="P1278" s="50" t="n">
        <v>0</v>
      </c>
      <c r="Q1278" s="51" t="n">
        <v>0</v>
      </c>
    </row>
    <row r="1279" customFormat="false" ht="12.75" hidden="false" customHeight="false" outlineLevel="0" collapsed="false">
      <c r="B1279" s="85" t="s">
        <v>37</v>
      </c>
      <c r="C1279" s="13" t="n">
        <v>1278</v>
      </c>
      <c r="D1279" s="50" t="n">
        <v>0</v>
      </c>
      <c r="E1279" s="50" t="n">
        <v>0</v>
      </c>
      <c r="F1279" s="50" t="n">
        <v>0</v>
      </c>
      <c r="G1279" s="50" t="n">
        <v>0</v>
      </c>
      <c r="H1279" s="50" t="n">
        <v>0</v>
      </c>
      <c r="I1279" s="50" t="n">
        <v>0</v>
      </c>
      <c r="J1279" s="50" t="n">
        <v>0</v>
      </c>
      <c r="K1279" s="50" t="n">
        <v>0</v>
      </c>
      <c r="L1279" s="50" t="n">
        <v>0</v>
      </c>
      <c r="M1279" s="50" t="n">
        <v>0</v>
      </c>
      <c r="N1279" s="50" t="n">
        <v>0</v>
      </c>
      <c r="O1279" s="50" t="n">
        <v>0</v>
      </c>
      <c r="P1279" s="50" t="n">
        <v>0</v>
      </c>
      <c r="Q1279" s="51" t="n">
        <v>0</v>
      </c>
    </row>
    <row r="1280" customFormat="false" ht="12.75" hidden="false" customHeight="false" outlineLevel="0" collapsed="false">
      <c r="B1280" s="85" t="n">
        <v>0</v>
      </c>
      <c r="C1280" s="13" t="n">
        <v>1279</v>
      </c>
      <c r="D1280" s="50" t="n">
        <v>0</v>
      </c>
      <c r="E1280" s="50" t="n">
        <v>0</v>
      </c>
      <c r="F1280" s="50" t="n">
        <v>0</v>
      </c>
      <c r="G1280" s="50" t="n">
        <v>0</v>
      </c>
      <c r="H1280" s="50" t="n">
        <v>0</v>
      </c>
      <c r="I1280" s="50" t="n">
        <v>0</v>
      </c>
      <c r="J1280" s="50" t="n">
        <v>0</v>
      </c>
      <c r="K1280" s="50" t="n">
        <v>0</v>
      </c>
      <c r="L1280" s="50" t="n">
        <v>0</v>
      </c>
      <c r="M1280" s="50" t="n">
        <v>0</v>
      </c>
      <c r="N1280" s="50" t="n">
        <v>0</v>
      </c>
      <c r="O1280" s="50" t="n">
        <v>0</v>
      </c>
      <c r="P1280" s="50" t="n">
        <v>0</v>
      </c>
      <c r="Q1280" s="51" t="n">
        <v>0</v>
      </c>
    </row>
    <row r="1281" customFormat="false" ht="12.75" hidden="false" customHeight="false" outlineLevel="0" collapsed="false">
      <c r="B1281" s="87" t="n">
        <v>0</v>
      </c>
      <c r="C1281" s="64" t="n">
        <v>1280</v>
      </c>
      <c r="D1281" s="54" t="n">
        <v>0</v>
      </c>
      <c r="E1281" s="54" t="n">
        <v>0</v>
      </c>
      <c r="F1281" s="54" t="n">
        <v>0</v>
      </c>
      <c r="G1281" s="54" t="n">
        <v>0</v>
      </c>
      <c r="H1281" s="54" t="n">
        <v>0</v>
      </c>
      <c r="I1281" s="54" t="n">
        <v>0</v>
      </c>
      <c r="J1281" s="54" t="n">
        <v>0</v>
      </c>
      <c r="K1281" s="54" t="n">
        <v>0</v>
      </c>
      <c r="L1281" s="54" t="n">
        <v>0</v>
      </c>
      <c r="M1281" s="54" t="n">
        <v>0</v>
      </c>
      <c r="N1281" s="54" t="n">
        <v>0</v>
      </c>
      <c r="O1281" s="54" t="n">
        <v>0</v>
      </c>
      <c r="P1281" s="54" t="n">
        <v>0</v>
      </c>
      <c r="Q1281" s="55" t="n">
        <v>0</v>
      </c>
    </row>
    <row r="1282" customFormat="false" ht="12.75" hidden="false" customHeight="false" outlineLevel="0" collapsed="false">
      <c r="A1282" s="0" t="n">
        <v>33</v>
      </c>
      <c r="B1282" s="57" t="n">
        <v>36950</v>
      </c>
      <c r="C1282" s="58" t="n">
        <v>1281</v>
      </c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83"/>
    </row>
    <row r="1283" customFormat="false" ht="12.75" hidden="false" customHeight="false" outlineLevel="0" collapsed="false">
      <c r="B1283" s="61"/>
      <c r="C1283" s="13" t="n">
        <v>1282</v>
      </c>
      <c r="D1283" s="13"/>
      <c r="E1283" s="21" t="s">
        <v>5</v>
      </c>
      <c r="F1283" s="21" t="s">
        <v>6</v>
      </c>
      <c r="G1283" s="21" t="s">
        <v>7</v>
      </c>
      <c r="H1283" s="21" t="s">
        <v>8</v>
      </c>
      <c r="I1283" s="21" t="s">
        <v>9</v>
      </c>
      <c r="J1283" s="21" t="s">
        <v>10</v>
      </c>
      <c r="K1283" s="21" t="s">
        <v>11</v>
      </c>
      <c r="L1283" s="21" t="s">
        <v>12</v>
      </c>
      <c r="M1283" s="21" t="s">
        <v>13</v>
      </c>
      <c r="N1283" s="21" t="s">
        <v>14</v>
      </c>
      <c r="O1283" s="21" t="n">
        <v>2002</v>
      </c>
      <c r="P1283" s="21" t="s">
        <v>15</v>
      </c>
      <c r="Q1283" s="84" t="s">
        <v>16</v>
      </c>
    </row>
    <row r="1284" customFormat="false" ht="12.75" hidden="false" customHeight="false" outlineLevel="0" collapsed="false">
      <c r="B1284" s="85" t="s">
        <v>107</v>
      </c>
      <c r="C1284" s="13" t="n">
        <v>1283</v>
      </c>
      <c r="D1284" s="13" t="s">
        <v>4</v>
      </c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86"/>
    </row>
    <row r="1285" customFormat="false" ht="12.75" hidden="false" customHeight="false" outlineLevel="0" collapsed="false">
      <c r="B1285" s="85" t="s">
        <v>19</v>
      </c>
      <c r="C1285" s="13" t="n">
        <v>1284</v>
      </c>
      <c r="D1285" s="50" t="n">
        <v>25030320.0946865</v>
      </c>
      <c r="E1285" s="50" t="n">
        <v>0</v>
      </c>
      <c r="F1285" s="50" t="n">
        <v>0</v>
      </c>
      <c r="G1285" s="50" t="n">
        <v>1017123.09</v>
      </c>
      <c r="H1285" s="50" t="n">
        <v>1537610.36</v>
      </c>
      <c r="I1285" s="50" t="n">
        <v>418413.61</v>
      </c>
      <c r="J1285" s="50" t="n">
        <v>801488.74</v>
      </c>
      <c r="K1285" s="50" t="n">
        <v>161263.11</v>
      </c>
      <c r="L1285" s="50" t="n">
        <v>283802.87</v>
      </c>
      <c r="M1285" s="50" t="n">
        <v>8380476.11</v>
      </c>
      <c r="N1285" s="50" t="n">
        <v>12600177.89</v>
      </c>
      <c r="O1285" s="50" t="n">
        <v>3922614.99</v>
      </c>
      <c r="P1285" s="50" t="n">
        <v>1517917.99</v>
      </c>
      <c r="Q1285" s="51" t="n">
        <v>18040710.87</v>
      </c>
    </row>
    <row r="1286" customFormat="false" ht="12.75" hidden="false" customHeight="false" outlineLevel="0" collapsed="false">
      <c r="B1286" s="85" t="s">
        <v>20</v>
      </c>
      <c r="C1286" s="13" t="n">
        <v>1285</v>
      </c>
      <c r="D1286" s="50" t="n">
        <v>3737821.50796458</v>
      </c>
      <c r="E1286" s="50" t="n">
        <v>0</v>
      </c>
      <c r="F1286" s="50" t="n">
        <v>0</v>
      </c>
      <c r="G1286" s="50" t="n">
        <v>143004.9</v>
      </c>
      <c r="H1286" s="50" t="n">
        <v>27079.53</v>
      </c>
      <c r="I1286" s="50" t="n">
        <v>-97674.33</v>
      </c>
      <c r="J1286" s="50" t="n">
        <v>4518.12</v>
      </c>
      <c r="K1286" s="50" t="n">
        <v>-20973.85</v>
      </c>
      <c r="L1286" s="50" t="n">
        <v>24667</v>
      </c>
      <c r="M1286" s="50" t="n">
        <v>1064306.73</v>
      </c>
      <c r="N1286" s="50" t="n">
        <v>1144928.1</v>
      </c>
      <c r="O1286" s="50" t="n">
        <v>576792.07</v>
      </c>
      <c r="P1286" s="50" t="n">
        <v>667633.92</v>
      </c>
      <c r="Q1286" s="51" t="n">
        <v>2389354.09</v>
      </c>
    </row>
    <row r="1287" customFormat="false" ht="12.75" hidden="false" customHeight="false" outlineLevel="0" collapsed="false">
      <c r="B1287" s="85" t="s">
        <v>108</v>
      </c>
      <c r="C1287" s="13" t="n">
        <v>1286</v>
      </c>
      <c r="D1287" s="50" t="n">
        <v>0</v>
      </c>
      <c r="E1287" s="50" t="n">
        <v>0</v>
      </c>
      <c r="F1287" s="50" t="n">
        <v>0</v>
      </c>
      <c r="G1287" s="50" t="n">
        <v>0</v>
      </c>
      <c r="H1287" s="50" t="n">
        <v>0</v>
      </c>
      <c r="I1287" s="50" t="n">
        <v>0</v>
      </c>
      <c r="J1287" s="50" t="n">
        <v>0</v>
      </c>
      <c r="K1287" s="50" t="n">
        <v>0</v>
      </c>
      <c r="L1287" s="50" t="n">
        <v>0</v>
      </c>
      <c r="M1287" s="50" t="n">
        <v>0</v>
      </c>
      <c r="N1287" s="50" t="n">
        <v>0</v>
      </c>
      <c r="O1287" s="50" t="n">
        <v>0</v>
      </c>
      <c r="P1287" s="50" t="n">
        <v>0</v>
      </c>
      <c r="Q1287" s="51" t="n">
        <v>0</v>
      </c>
    </row>
    <row r="1288" customFormat="false" ht="12.75" hidden="false" customHeight="false" outlineLevel="0" collapsed="false">
      <c r="B1288" s="85" t="s">
        <v>25</v>
      </c>
      <c r="C1288" s="13" t="n">
        <v>1287</v>
      </c>
      <c r="D1288" s="50" t="n">
        <v>6905030.15642102</v>
      </c>
      <c r="E1288" s="50" t="n">
        <v>0</v>
      </c>
      <c r="F1288" s="50" t="n">
        <v>0</v>
      </c>
      <c r="G1288" s="50" t="n">
        <v>443850.85</v>
      </c>
      <c r="H1288" s="50" t="n">
        <v>390384.21</v>
      </c>
      <c r="I1288" s="50" t="n">
        <v>312740.78</v>
      </c>
      <c r="J1288" s="50" t="n">
        <v>29541.79</v>
      </c>
      <c r="K1288" s="50" t="n">
        <v>21616.13</v>
      </c>
      <c r="L1288" s="50" t="n">
        <v>143656</v>
      </c>
      <c r="M1288" s="50" t="n">
        <v>2744306.8</v>
      </c>
      <c r="N1288" s="50" t="n">
        <v>4086096.56</v>
      </c>
      <c r="O1288" s="50" t="n">
        <v>761521.62</v>
      </c>
      <c r="P1288" s="50" t="n">
        <v>1420128.99</v>
      </c>
      <c r="Q1288" s="51" t="n">
        <v>6267747.17</v>
      </c>
    </row>
    <row r="1289" customFormat="false" ht="12.75" hidden="false" customHeight="false" outlineLevel="0" collapsed="false">
      <c r="B1289" s="85" t="s">
        <v>29</v>
      </c>
      <c r="C1289" s="13" t="n">
        <v>1288</v>
      </c>
      <c r="D1289" s="50" t="n">
        <v>1669238.1276385</v>
      </c>
      <c r="E1289" s="50" t="n">
        <v>0</v>
      </c>
      <c r="F1289" s="50" t="n">
        <v>0</v>
      </c>
      <c r="G1289" s="50" t="n">
        <v>2557.57</v>
      </c>
      <c r="H1289" s="50" t="n">
        <v>33189.76</v>
      </c>
      <c r="I1289" s="50" t="n">
        <v>0</v>
      </c>
      <c r="J1289" s="50" t="n">
        <v>0</v>
      </c>
      <c r="K1289" s="50" t="n">
        <v>0</v>
      </c>
      <c r="L1289" s="50" t="n">
        <v>0</v>
      </c>
      <c r="M1289" s="50" t="n">
        <v>0</v>
      </c>
      <c r="N1289" s="50" t="n">
        <v>35747.33</v>
      </c>
      <c r="O1289" s="50" t="n">
        <v>0</v>
      </c>
      <c r="P1289" s="50" t="n">
        <v>0</v>
      </c>
      <c r="Q1289" s="51" t="n">
        <v>35747.33</v>
      </c>
    </row>
    <row r="1290" customFormat="false" ht="12.75" hidden="false" customHeight="false" outlineLevel="0" collapsed="false">
      <c r="B1290" s="85" t="s">
        <v>32</v>
      </c>
      <c r="C1290" s="13" t="n">
        <v>1289</v>
      </c>
      <c r="D1290" s="50" t="n">
        <v>908102.006147971</v>
      </c>
      <c r="E1290" s="50" t="n">
        <v>0</v>
      </c>
      <c r="F1290" s="50" t="n">
        <v>0</v>
      </c>
      <c r="G1290" s="50" t="n">
        <v>22258.93</v>
      </c>
      <c r="H1290" s="50" t="n">
        <v>24914.37</v>
      </c>
      <c r="I1290" s="50" t="n">
        <v>0</v>
      </c>
      <c r="J1290" s="50" t="n">
        <v>0</v>
      </c>
      <c r="K1290" s="50" t="n">
        <v>0</v>
      </c>
      <c r="L1290" s="50" t="n">
        <v>0</v>
      </c>
      <c r="M1290" s="50" t="n">
        <v>0</v>
      </c>
      <c r="N1290" s="50" t="n">
        <v>47173.3</v>
      </c>
      <c r="O1290" s="50" t="n">
        <v>0</v>
      </c>
      <c r="P1290" s="50" t="n">
        <v>0</v>
      </c>
      <c r="Q1290" s="51" t="n">
        <v>47173.3</v>
      </c>
    </row>
    <row r="1291" customFormat="false" ht="12.75" hidden="false" customHeight="false" outlineLevel="0" collapsed="false">
      <c r="B1291" s="85" t="s">
        <v>35</v>
      </c>
      <c r="C1291" s="13" t="n">
        <v>1290</v>
      </c>
      <c r="D1291" s="50" t="n">
        <v>659035.059715596</v>
      </c>
      <c r="E1291" s="50" t="n">
        <v>0</v>
      </c>
      <c r="F1291" s="50" t="n">
        <v>0</v>
      </c>
      <c r="G1291" s="50" t="n">
        <v>65806.91</v>
      </c>
      <c r="H1291" s="50" t="n">
        <v>-33307.4</v>
      </c>
      <c r="I1291" s="50" t="n">
        <v>0</v>
      </c>
      <c r="J1291" s="50" t="n">
        <v>0</v>
      </c>
      <c r="K1291" s="50" t="n">
        <v>0</v>
      </c>
      <c r="L1291" s="50" t="n">
        <v>0</v>
      </c>
      <c r="M1291" s="50" t="n">
        <v>0</v>
      </c>
      <c r="N1291" s="50" t="n">
        <v>32499.51</v>
      </c>
      <c r="O1291" s="50" t="n">
        <v>0</v>
      </c>
      <c r="P1291" s="50" t="n">
        <v>0</v>
      </c>
      <c r="Q1291" s="51" t="n">
        <v>32499.51</v>
      </c>
    </row>
    <row r="1292" customFormat="false" ht="12.75" hidden="false" customHeight="false" outlineLevel="0" collapsed="false">
      <c r="B1292" s="85" t="s">
        <v>38</v>
      </c>
      <c r="C1292" s="13" t="n">
        <v>1291</v>
      </c>
      <c r="D1292" s="50" t="n">
        <v>0</v>
      </c>
      <c r="E1292" s="50" t="n">
        <v>0</v>
      </c>
      <c r="F1292" s="50" t="n">
        <v>0</v>
      </c>
      <c r="G1292" s="50" t="n">
        <v>0</v>
      </c>
      <c r="H1292" s="50" t="n">
        <v>0</v>
      </c>
      <c r="I1292" s="50" t="n">
        <v>0</v>
      </c>
      <c r="J1292" s="50" t="n">
        <v>0</v>
      </c>
      <c r="K1292" s="50" t="n">
        <v>0</v>
      </c>
      <c r="L1292" s="50" t="n">
        <v>0</v>
      </c>
      <c r="M1292" s="50" t="n">
        <v>0</v>
      </c>
      <c r="N1292" s="50" t="n">
        <v>0</v>
      </c>
      <c r="O1292" s="50" t="n">
        <v>0</v>
      </c>
      <c r="P1292" s="50" t="n">
        <v>0</v>
      </c>
      <c r="Q1292" s="51" t="n">
        <v>0</v>
      </c>
    </row>
    <row r="1293" customFormat="false" ht="12.75" hidden="false" customHeight="false" outlineLevel="0" collapsed="false">
      <c r="B1293" s="85" t="s">
        <v>43</v>
      </c>
      <c r="C1293" s="13" t="n">
        <v>1292</v>
      </c>
      <c r="D1293" s="50" t="n">
        <v>4854094.13128375</v>
      </c>
      <c r="E1293" s="50" t="n">
        <v>0</v>
      </c>
      <c r="F1293" s="50" t="n">
        <v>0</v>
      </c>
      <c r="G1293" s="50" t="n">
        <v>17734.95</v>
      </c>
      <c r="H1293" s="50" t="n">
        <v>406778.08</v>
      </c>
      <c r="I1293" s="50" t="n">
        <v>-280937.75</v>
      </c>
      <c r="J1293" s="50" t="n">
        <v>103035.76</v>
      </c>
      <c r="K1293" s="50" t="n">
        <v>-135070.64</v>
      </c>
      <c r="L1293" s="50" t="n">
        <v>47244.29</v>
      </c>
      <c r="M1293" s="50" t="n">
        <v>1604444.26</v>
      </c>
      <c r="N1293" s="50" t="n">
        <v>1763228.95</v>
      </c>
      <c r="O1293" s="50" t="n">
        <v>-65880.41</v>
      </c>
      <c r="P1293" s="50" t="n">
        <v>-2302567.96</v>
      </c>
      <c r="Q1293" s="51" t="n">
        <v>-605219.42</v>
      </c>
    </row>
    <row r="1294" customFormat="false" ht="12.75" hidden="false" customHeight="false" outlineLevel="0" collapsed="false">
      <c r="B1294" s="85" t="s">
        <v>47</v>
      </c>
      <c r="C1294" s="13" t="n">
        <v>1293</v>
      </c>
      <c r="D1294" s="50" t="n">
        <v>2739242.25021175</v>
      </c>
      <c r="E1294" s="50" t="n">
        <v>0</v>
      </c>
      <c r="F1294" s="50" t="n">
        <v>0</v>
      </c>
      <c r="G1294" s="50" t="n">
        <v>326287.73</v>
      </c>
      <c r="H1294" s="50" t="n">
        <v>412125.28</v>
      </c>
      <c r="I1294" s="50" t="n">
        <v>86635.28</v>
      </c>
      <c r="J1294" s="50" t="n">
        <v>74188.32</v>
      </c>
      <c r="K1294" s="50" t="n">
        <v>19372.14</v>
      </c>
      <c r="L1294" s="50" t="n">
        <v>-59833.84</v>
      </c>
      <c r="M1294" s="50" t="n">
        <v>295384.05</v>
      </c>
      <c r="N1294" s="50" t="n">
        <v>1154158.96</v>
      </c>
      <c r="O1294" s="50" t="n">
        <v>391744.27</v>
      </c>
      <c r="P1294" s="50" t="n">
        <v>261810</v>
      </c>
      <c r="Q1294" s="51" t="n">
        <v>1807713.23</v>
      </c>
    </row>
    <row r="1295" customFormat="false" ht="12.75" hidden="false" customHeight="false" outlineLevel="0" collapsed="false">
      <c r="B1295" s="85" t="s">
        <v>50</v>
      </c>
      <c r="C1295" s="13" t="n">
        <v>1294</v>
      </c>
      <c r="D1295" s="50" t="n">
        <v>1432472.22858166</v>
      </c>
      <c r="E1295" s="50" t="n">
        <v>0</v>
      </c>
      <c r="F1295" s="50" t="n">
        <v>0</v>
      </c>
      <c r="G1295" s="50" t="n">
        <v>-51688.54</v>
      </c>
      <c r="H1295" s="50" t="n">
        <v>49946.39</v>
      </c>
      <c r="I1295" s="50" t="n">
        <v>34747.23</v>
      </c>
      <c r="J1295" s="50" t="n">
        <v>49490.83</v>
      </c>
      <c r="K1295" s="50" t="n">
        <v>171775.35</v>
      </c>
      <c r="L1295" s="50" t="n">
        <v>29513.77</v>
      </c>
      <c r="M1295" s="50" t="n">
        <v>150751.15</v>
      </c>
      <c r="N1295" s="50" t="n">
        <v>434536.18</v>
      </c>
      <c r="O1295" s="50" t="n">
        <v>857379.56</v>
      </c>
      <c r="P1295" s="50" t="n">
        <v>-694600.28</v>
      </c>
      <c r="Q1295" s="51" t="n">
        <v>597315.46</v>
      </c>
    </row>
    <row r="1296" customFormat="false" ht="12.75" hidden="false" customHeight="false" outlineLevel="0" collapsed="false">
      <c r="B1296" s="85" t="s">
        <v>53</v>
      </c>
      <c r="C1296" s="13" t="n">
        <v>1295</v>
      </c>
      <c r="D1296" s="50" t="n">
        <v>119648.578546558</v>
      </c>
      <c r="E1296" s="50" t="n">
        <v>0</v>
      </c>
      <c r="F1296" s="50" t="n">
        <v>0</v>
      </c>
      <c r="G1296" s="50" t="n">
        <v>21424.29</v>
      </c>
      <c r="H1296" s="50" t="n">
        <v>0</v>
      </c>
      <c r="I1296" s="50" t="n">
        <v>0</v>
      </c>
      <c r="J1296" s="50" t="n">
        <v>0</v>
      </c>
      <c r="K1296" s="50" t="n">
        <v>0</v>
      </c>
      <c r="L1296" s="50" t="n">
        <v>0</v>
      </c>
      <c r="M1296" s="50" t="n">
        <v>0</v>
      </c>
      <c r="N1296" s="50" t="n">
        <v>21424.29</v>
      </c>
      <c r="O1296" s="50" t="n">
        <v>0</v>
      </c>
      <c r="P1296" s="50" t="n">
        <v>0</v>
      </c>
      <c r="Q1296" s="51" t="n">
        <v>21424.29</v>
      </c>
    </row>
    <row r="1297" customFormat="false" ht="12.75" hidden="false" customHeight="false" outlineLevel="0" collapsed="false">
      <c r="B1297" s="85" t="s">
        <v>56</v>
      </c>
      <c r="C1297" s="13" t="n">
        <v>1296</v>
      </c>
      <c r="D1297" s="50" t="n">
        <v>106969.395633106</v>
      </c>
      <c r="E1297" s="50" t="n">
        <v>0</v>
      </c>
      <c r="F1297" s="50" t="n">
        <v>0</v>
      </c>
      <c r="G1297" s="50" t="n">
        <v>12843.86</v>
      </c>
      <c r="H1297" s="50" t="n">
        <v>16609.58</v>
      </c>
      <c r="I1297" s="50" t="n">
        <v>0</v>
      </c>
      <c r="J1297" s="50" t="n">
        <v>0</v>
      </c>
      <c r="K1297" s="50" t="n">
        <v>0</v>
      </c>
      <c r="L1297" s="50" t="n">
        <v>0</v>
      </c>
      <c r="M1297" s="50" t="n">
        <v>0</v>
      </c>
      <c r="N1297" s="50" t="n">
        <v>29453.44</v>
      </c>
      <c r="O1297" s="50" t="n">
        <v>0</v>
      </c>
      <c r="P1297" s="50" t="n">
        <v>0</v>
      </c>
      <c r="Q1297" s="51" t="n">
        <v>29453.44</v>
      </c>
    </row>
    <row r="1298" customFormat="false" ht="12.75" hidden="false" customHeight="false" outlineLevel="0" collapsed="false">
      <c r="B1298" s="85" t="s">
        <v>59</v>
      </c>
      <c r="C1298" s="13" t="n">
        <v>1297</v>
      </c>
      <c r="D1298" s="50" t="n">
        <v>98380.0272242112</v>
      </c>
      <c r="E1298" s="50" t="n">
        <v>0</v>
      </c>
      <c r="F1298" s="50" t="n">
        <v>0</v>
      </c>
      <c r="G1298" s="50" t="n">
        <v>3863.29</v>
      </c>
      <c r="H1298" s="50" t="n">
        <v>0</v>
      </c>
      <c r="I1298" s="50" t="n">
        <v>0</v>
      </c>
      <c r="J1298" s="50" t="n">
        <v>0</v>
      </c>
      <c r="K1298" s="50" t="n">
        <v>0</v>
      </c>
      <c r="L1298" s="50" t="n">
        <v>0</v>
      </c>
      <c r="M1298" s="50" t="n">
        <v>0</v>
      </c>
      <c r="N1298" s="50" t="n">
        <v>3863.29</v>
      </c>
      <c r="O1298" s="50" t="n">
        <v>0</v>
      </c>
      <c r="P1298" s="50" t="n">
        <v>0</v>
      </c>
      <c r="Q1298" s="51" t="n">
        <v>3863.29</v>
      </c>
    </row>
    <row r="1299" customFormat="false" ht="12.75" hidden="false" customHeight="false" outlineLevel="0" collapsed="false">
      <c r="B1299" s="85" t="s">
        <v>109</v>
      </c>
      <c r="C1299" s="13" t="n">
        <v>1298</v>
      </c>
      <c r="D1299" s="50" t="n">
        <v>0</v>
      </c>
      <c r="E1299" s="50" t="n">
        <v>0</v>
      </c>
      <c r="F1299" s="50" t="n">
        <v>0</v>
      </c>
      <c r="G1299" s="50" t="n">
        <v>0</v>
      </c>
      <c r="H1299" s="50" t="n">
        <v>0</v>
      </c>
      <c r="I1299" s="50" t="n">
        <v>0</v>
      </c>
      <c r="J1299" s="50" t="n">
        <v>0</v>
      </c>
      <c r="K1299" s="50" t="n">
        <v>0</v>
      </c>
      <c r="L1299" s="50" t="n">
        <v>0</v>
      </c>
      <c r="M1299" s="50" t="n">
        <v>0</v>
      </c>
      <c r="N1299" s="50" t="n">
        <v>0</v>
      </c>
      <c r="O1299" s="50" t="n">
        <v>0</v>
      </c>
      <c r="P1299" s="50" t="n">
        <v>0</v>
      </c>
      <c r="Q1299" s="51" t="n">
        <v>0</v>
      </c>
    </row>
    <row r="1300" customFormat="false" ht="12.75" hidden="false" customHeight="false" outlineLevel="0" collapsed="false">
      <c r="B1300" s="85" t="s">
        <v>64</v>
      </c>
      <c r="C1300" s="13" t="n">
        <v>1299</v>
      </c>
      <c r="D1300" s="50" t="n">
        <v>7442006.17145912</v>
      </c>
      <c r="E1300" s="50" t="n">
        <v>0</v>
      </c>
      <c r="F1300" s="50" t="n">
        <v>0</v>
      </c>
      <c r="G1300" s="50" t="n">
        <v>39990.82</v>
      </c>
      <c r="H1300" s="50" t="n">
        <v>-71402.16</v>
      </c>
      <c r="I1300" s="50" t="n">
        <v>318159.94</v>
      </c>
      <c r="J1300" s="50" t="n">
        <v>410015</v>
      </c>
      <c r="K1300" s="50" t="n">
        <v>-86029.77</v>
      </c>
      <c r="L1300" s="50" t="n">
        <v>-56662.86</v>
      </c>
      <c r="M1300" s="50" t="n">
        <v>1832195.93</v>
      </c>
      <c r="N1300" s="50" t="n">
        <v>2386266.9</v>
      </c>
      <c r="O1300" s="50" t="n">
        <v>342597.71</v>
      </c>
      <c r="P1300" s="50" t="n">
        <v>1857705.29</v>
      </c>
      <c r="Q1300" s="51" t="n">
        <v>4586569.9</v>
      </c>
    </row>
    <row r="1301" customFormat="false" ht="12.75" hidden="false" customHeight="false" outlineLevel="0" collapsed="false">
      <c r="B1301" s="85" t="s">
        <v>67</v>
      </c>
      <c r="C1301" s="13" t="n">
        <v>1300</v>
      </c>
      <c r="D1301" s="50" t="n">
        <v>167766.829707785</v>
      </c>
      <c r="E1301" s="50" t="n">
        <v>0</v>
      </c>
      <c r="F1301" s="50" t="n">
        <v>0</v>
      </c>
      <c r="G1301" s="50" t="n">
        <v>29384.72</v>
      </c>
      <c r="H1301" s="50" t="n">
        <v>0</v>
      </c>
      <c r="I1301" s="50" t="n">
        <v>0</v>
      </c>
      <c r="J1301" s="50" t="n">
        <v>0</v>
      </c>
      <c r="K1301" s="50" t="n">
        <v>0</v>
      </c>
      <c r="L1301" s="50" t="n">
        <v>0</v>
      </c>
      <c r="M1301" s="50" t="n">
        <v>0</v>
      </c>
      <c r="N1301" s="50" t="n">
        <v>29384.72</v>
      </c>
      <c r="O1301" s="50" t="n">
        <v>0</v>
      </c>
      <c r="P1301" s="50" t="n">
        <v>0</v>
      </c>
      <c r="Q1301" s="51" t="n">
        <v>29384.72</v>
      </c>
    </row>
    <row r="1302" customFormat="false" ht="12.75" hidden="false" customHeight="false" outlineLevel="0" collapsed="false">
      <c r="B1302" s="85" t="s">
        <v>70</v>
      </c>
      <c r="C1302" s="13" t="n">
        <v>1301</v>
      </c>
      <c r="D1302" s="50" t="n">
        <v>416473.227194476</v>
      </c>
      <c r="E1302" s="50" t="n">
        <v>0</v>
      </c>
      <c r="F1302" s="50" t="n">
        <v>0</v>
      </c>
      <c r="G1302" s="50" t="n">
        <v>-19072.78</v>
      </c>
      <c r="H1302" s="50" t="n">
        <v>149486.25</v>
      </c>
      <c r="I1302" s="50" t="n">
        <v>0</v>
      </c>
      <c r="J1302" s="50" t="n">
        <v>0</v>
      </c>
      <c r="K1302" s="50" t="n">
        <v>0</v>
      </c>
      <c r="L1302" s="50" t="n">
        <v>0</v>
      </c>
      <c r="M1302" s="50" t="n">
        <v>0</v>
      </c>
      <c r="N1302" s="50" t="n">
        <v>130413.47</v>
      </c>
      <c r="O1302" s="50" t="n">
        <v>0</v>
      </c>
      <c r="P1302" s="50" t="n">
        <v>0</v>
      </c>
      <c r="Q1302" s="51" t="n">
        <v>130413.47</v>
      </c>
    </row>
    <row r="1303" customFormat="false" ht="12.75" hidden="false" customHeight="false" outlineLevel="0" collapsed="false">
      <c r="B1303" s="85" t="s">
        <v>75</v>
      </c>
      <c r="C1303" s="13" t="n">
        <v>1302</v>
      </c>
      <c r="D1303" s="50" t="n">
        <v>4573998.99015181</v>
      </c>
      <c r="E1303" s="50" t="n">
        <v>0</v>
      </c>
      <c r="F1303" s="50" t="n">
        <v>0</v>
      </c>
      <c r="G1303" s="50" t="n">
        <v>-34453.28</v>
      </c>
      <c r="H1303" s="50" t="n">
        <v>131806.47</v>
      </c>
      <c r="I1303" s="50" t="n">
        <v>44742.46</v>
      </c>
      <c r="J1303" s="50" t="n">
        <v>130698.92</v>
      </c>
      <c r="K1303" s="50" t="n">
        <v>190573.75</v>
      </c>
      <c r="L1303" s="50" t="n">
        <v>155218.51</v>
      </c>
      <c r="M1303" s="50" t="n">
        <v>689087.19</v>
      </c>
      <c r="N1303" s="50" t="n">
        <v>1307674.02</v>
      </c>
      <c r="O1303" s="50" t="n">
        <v>1058460.17</v>
      </c>
      <c r="P1303" s="50" t="n">
        <v>307808.03</v>
      </c>
      <c r="Q1303" s="51" t="n">
        <v>2673942.22</v>
      </c>
    </row>
    <row r="1304" customFormat="false" ht="12.75" hidden="false" customHeight="false" outlineLevel="0" collapsed="false">
      <c r="B1304" s="85" t="s">
        <v>78</v>
      </c>
      <c r="C1304" s="13" t="n">
        <v>1303</v>
      </c>
      <c r="D1304" s="50" t="n">
        <v>34577.3175456374</v>
      </c>
      <c r="E1304" s="50" t="n">
        <v>0</v>
      </c>
      <c r="F1304" s="50" t="n">
        <v>0</v>
      </c>
      <c r="G1304" s="50" t="n">
        <v>-6671.13</v>
      </c>
      <c r="H1304" s="50" t="n">
        <v>0</v>
      </c>
      <c r="I1304" s="50" t="n">
        <v>0</v>
      </c>
      <c r="J1304" s="50" t="n">
        <v>0</v>
      </c>
      <c r="K1304" s="50" t="n">
        <v>0</v>
      </c>
      <c r="L1304" s="50" t="n">
        <v>0</v>
      </c>
      <c r="M1304" s="50" t="n">
        <v>0</v>
      </c>
      <c r="N1304" s="50" t="n">
        <v>-6671.13</v>
      </c>
      <c r="O1304" s="50" t="n">
        <v>0</v>
      </c>
      <c r="P1304" s="50" t="n">
        <v>0</v>
      </c>
      <c r="Q1304" s="51" t="n">
        <v>-6671.13</v>
      </c>
    </row>
    <row r="1305" customFormat="false" ht="12.75" hidden="false" customHeight="false" outlineLevel="0" collapsed="false">
      <c r="B1305" s="85"/>
      <c r="C1305" s="13" t="n">
        <v>1304</v>
      </c>
      <c r="D1305" s="50"/>
      <c r="E1305" s="50"/>
      <c r="F1305" s="50"/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1"/>
    </row>
    <row r="1306" customFormat="false" ht="12.75" hidden="false" customHeight="false" outlineLevel="0" collapsed="false">
      <c r="B1306" s="85" t="s">
        <v>83</v>
      </c>
      <c r="C1306" s="13" t="n">
        <v>1305</v>
      </c>
      <c r="D1306" s="50" t="s">
        <v>4</v>
      </c>
      <c r="E1306" s="50"/>
      <c r="F1306" s="50"/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1"/>
    </row>
    <row r="1307" customFormat="false" ht="12.75" hidden="false" customHeight="false" outlineLevel="0" collapsed="false">
      <c r="B1307" s="85" t="s">
        <v>22</v>
      </c>
      <c r="C1307" s="13" t="n">
        <v>1306</v>
      </c>
      <c r="D1307" s="50" t="n">
        <v>1123052.34107518</v>
      </c>
      <c r="E1307" s="50" t="n">
        <v>0</v>
      </c>
      <c r="F1307" s="50" t="n">
        <v>0</v>
      </c>
      <c r="G1307" s="50" t="n">
        <v>-4.82492227051464</v>
      </c>
      <c r="H1307" s="50" t="n">
        <v>216.462526307747</v>
      </c>
      <c r="I1307" s="50" t="n">
        <v>75.3113014707346</v>
      </c>
      <c r="J1307" s="50" t="n">
        <v>27.2202089256631</v>
      </c>
      <c r="K1307" s="50" t="n">
        <v>127.080817394692</v>
      </c>
      <c r="L1307" s="50" t="n">
        <v>-11.060709550863</v>
      </c>
      <c r="M1307" s="50" t="n">
        <v>84.350253180614</v>
      </c>
      <c r="N1307" s="50" t="n">
        <v>485.60153832627</v>
      </c>
      <c r="O1307" s="50" t="n">
        <v>-299.850033203843</v>
      </c>
      <c r="P1307" s="50" t="n">
        <v>-1701.76706675533</v>
      </c>
      <c r="Q1307" s="51" t="n">
        <v>-1501.546593067</v>
      </c>
    </row>
    <row r="1308" customFormat="false" ht="12.75" hidden="false" customHeight="false" outlineLevel="0" collapsed="false">
      <c r="B1308" s="85" t="s">
        <v>27</v>
      </c>
      <c r="C1308" s="13" t="n">
        <v>1307</v>
      </c>
      <c r="D1308" s="50" t="n">
        <v>1421028.63860198</v>
      </c>
      <c r="E1308" s="50" t="n">
        <v>0</v>
      </c>
      <c r="F1308" s="50" t="n">
        <v>0</v>
      </c>
      <c r="G1308" s="50" t="n">
        <v>-108.483427</v>
      </c>
      <c r="H1308" s="50" t="n">
        <v>-155.456854</v>
      </c>
      <c r="I1308" s="50" t="n">
        <v>-85.356748</v>
      </c>
      <c r="J1308" s="50" t="n">
        <v>73.900751</v>
      </c>
      <c r="K1308" s="50" t="n">
        <v>251.545617</v>
      </c>
      <c r="L1308" s="50" t="n">
        <v>65.189927</v>
      </c>
      <c r="M1308" s="50" t="n">
        <v>-13.362822</v>
      </c>
      <c r="N1308" s="50" t="n">
        <v>27.976444</v>
      </c>
      <c r="O1308" s="50" t="n">
        <v>-695.3736</v>
      </c>
      <c r="P1308" s="50" t="n">
        <v>-1519.419997</v>
      </c>
      <c r="Q1308" s="51" t="n">
        <v>-2186.817153</v>
      </c>
    </row>
    <row r="1309" customFormat="false" ht="12.75" hidden="false" customHeight="false" outlineLevel="0" collapsed="false">
      <c r="B1309" s="85" t="s">
        <v>77</v>
      </c>
      <c r="C1309" s="13" t="n">
        <v>1308</v>
      </c>
      <c r="D1309" s="50" t="n">
        <v>452518.560363538</v>
      </c>
      <c r="E1309" s="50" t="n">
        <v>0</v>
      </c>
      <c r="F1309" s="50" t="n">
        <v>0</v>
      </c>
      <c r="G1309" s="50" t="n">
        <v>8.09356961666751</v>
      </c>
      <c r="H1309" s="50" t="n">
        <v>-65.6518552782344</v>
      </c>
      <c r="I1309" s="50" t="n">
        <v>-29.912772512923</v>
      </c>
      <c r="J1309" s="50" t="n">
        <v>0.128751158085401</v>
      </c>
      <c r="K1309" s="50" t="n">
        <v>84.6304265964537</v>
      </c>
      <c r="L1309" s="50" t="n">
        <v>-110.155262458453</v>
      </c>
      <c r="M1309" s="50" t="n">
        <v>-174.290664780747</v>
      </c>
      <c r="N1309" s="50" t="n">
        <v>-326.753843562101</v>
      </c>
      <c r="O1309" s="50" t="n">
        <v>-76.5447567629354</v>
      </c>
      <c r="P1309" s="50" t="n">
        <v>-323.325733628156</v>
      </c>
      <c r="Q1309" s="51" t="n">
        <v>-706.826316001717</v>
      </c>
    </row>
    <row r="1310" customFormat="false" ht="12.75" hidden="false" customHeight="false" outlineLevel="0" collapsed="false">
      <c r="B1310" s="85" t="s">
        <v>66</v>
      </c>
      <c r="C1310" s="13" t="n">
        <v>1309</v>
      </c>
      <c r="D1310" s="50" t="n">
        <v>1085784.16876177</v>
      </c>
      <c r="E1310" s="50" t="n">
        <v>0</v>
      </c>
      <c r="F1310" s="50" t="n">
        <v>0</v>
      </c>
      <c r="G1310" s="50" t="n">
        <v>75.488467</v>
      </c>
      <c r="H1310" s="50" t="n">
        <v>-187.973327</v>
      </c>
      <c r="I1310" s="50" t="n">
        <v>-136.894729</v>
      </c>
      <c r="J1310" s="50" t="n">
        <v>-34.412612</v>
      </c>
      <c r="K1310" s="50" t="n">
        <v>90.014424</v>
      </c>
      <c r="L1310" s="50" t="n">
        <v>-109.06884</v>
      </c>
      <c r="M1310" s="50" t="n">
        <v>-9.082295</v>
      </c>
      <c r="N1310" s="50" t="n">
        <v>-311.928912</v>
      </c>
      <c r="O1310" s="50" t="n">
        <v>-392.271305</v>
      </c>
      <c r="P1310" s="50" t="n">
        <v>-145.003687</v>
      </c>
      <c r="Q1310" s="51" t="n">
        <v>-849.203904</v>
      </c>
    </row>
    <row r="1311" customFormat="false" ht="12.75" hidden="false" customHeight="false" outlineLevel="0" collapsed="false">
      <c r="B1311" s="85" t="s">
        <v>45</v>
      </c>
      <c r="C1311" s="13" t="n">
        <v>1310</v>
      </c>
      <c r="D1311" s="50" t="n">
        <v>402087.808674745</v>
      </c>
      <c r="E1311" s="50" t="n">
        <v>0</v>
      </c>
      <c r="F1311" s="50" t="n">
        <v>0</v>
      </c>
      <c r="G1311" s="50" t="n">
        <v>0</v>
      </c>
      <c r="H1311" s="50" t="n">
        <v>94.560146</v>
      </c>
      <c r="I1311" s="50" t="n">
        <v>32.215072</v>
      </c>
      <c r="J1311" s="50" t="n">
        <v>4.935364</v>
      </c>
      <c r="K1311" s="50" t="n">
        <v>9.810003</v>
      </c>
      <c r="L1311" s="50" t="n">
        <v>4.875435</v>
      </c>
      <c r="M1311" s="50" t="n">
        <v>-267.253071</v>
      </c>
      <c r="N1311" s="50" t="n">
        <v>-120.857051</v>
      </c>
      <c r="O1311" s="50" t="n">
        <v>6.427752</v>
      </c>
      <c r="P1311" s="50" t="n">
        <v>0</v>
      </c>
      <c r="Q1311" s="51" t="n">
        <v>-114.429299</v>
      </c>
    </row>
    <row r="1312" customFormat="false" ht="12.75" hidden="false" customHeight="false" outlineLevel="0" collapsed="false">
      <c r="B1312" s="85" t="s">
        <v>52</v>
      </c>
      <c r="C1312" s="13" t="n">
        <v>1311</v>
      </c>
      <c r="D1312" s="50" t="n">
        <v>0</v>
      </c>
      <c r="E1312" s="50" t="n">
        <v>0</v>
      </c>
      <c r="F1312" s="50" t="n">
        <v>0</v>
      </c>
      <c r="G1312" s="50" t="n">
        <v>0</v>
      </c>
      <c r="H1312" s="50" t="n">
        <v>0</v>
      </c>
      <c r="I1312" s="50" t="n">
        <v>0</v>
      </c>
      <c r="J1312" s="50" t="n">
        <v>0</v>
      </c>
      <c r="K1312" s="50" t="n">
        <v>0</v>
      </c>
      <c r="L1312" s="50" t="n">
        <v>0</v>
      </c>
      <c r="M1312" s="50" t="n">
        <v>0</v>
      </c>
      <c r="N1312" s="50" t="n">
        <v>0</v>
      </c>
      <c r="O1312" s="50" t="n">
        <v>0</v>
      </c>
      <c r="P1312" s="50" t="n">
        <v>0</v>
      </c>
      <c r="Q1312" s="51" t="n">
        <v>0</v>
      </c>
    </row>
    <row r="1313" customFormat="false" ht="12.75" hidden="false" customHeight="false" outlineLevel="0" collapsed="false">
      <c r="B1313" s="85" t="s">
        <v>80</v>
      </c>
      <c r="C1313" s="13" t="n">
        <v>1312</v>
      </c>
      <c r="D1313" s="50" t="n">
        <v>0</v>
      </c>
      <c r="E1313" s="50" t="n">
        <v>0</v>
      </c>
      <c r="F1313" s="50" t="n">
        <v>0</v>
      </c>
      <c r="G1313" s="50" t="n">
        <v>0</v>
      </c>
      <c r="H1313" s="50" t="n">
        <v>0</v>
      </c>
      <c r="I1313" s="50" t="n">
        <v>0</v>
      </c>
      <c r="J1313" s="50" t="n">
        <v>0</v>
      </c>
      <c r="K1313" s="50" t="n">
        <v>0</v>
      </c>
      <c r="L1313" s="50" t="n">
        <v>0</v>
      </c>
      <c r="M1313" s="50" t="n">
        <v>0</v>
      </c>
      <c r="N1313" s="50" t="n">
        <v>0</v>
      </c>
      <c r="O1313" s="50" t="n">
        <v>0</v>
      </c>
      <c r="P1313" s="50" t="n">
        <v>0</v>
      </c>
      <c r="Q1313" s="51" t="n">
        <v>0</v>
      </c>
    </row>
    <row r="1314" customFormat="false" ht="12.75" hidden="false" customHeight="false" outlineLevel="0" collapsed="false">
      <c r="B1314" s="85" t="s">
        <v>49</v>
      </c>
      <c r="C1314" s="13" t="n">
        <v>1313</v>
      </c>
      <c r="D1314" s="50" t="n">
        <v>127014.494086236</v>
      </c>
      <c r="E1314" s="50" t="n">
        <v>0</v>
      </c>
      <c r="F1314" s="50" t="n">
        <v>0</v>
      </c>
      <c r="G1314" s="50" t="n">
        <v>0</v>
      </c>
      <c r="H1314" s="50" t="n">
        <v>0</v>
      </c>
      <c r="I1314" s="50" t="n">
        <v>61.456446</v>
      </c>
      <c r="J1314" s="50" t="n">
        <v>0</v>
      </c>
      <c r="K1314" s="50" t="n">
        <v>0</v>
      </c>
      <c r="L1314" s="50" t="n">
        <v>0</v>
      </c>
      <c r="M1314" s="50" t="n">
        <v>0</v>
      </c>
      <c r="N1314" s="50" t="n">
        <v>61.456446</v>
      </c>
      <c r="O1314" s="50" t="n">
        <v>0</v>
      </c>
      <c r="P1314" s="50" t="n">
        <v>0</v>
      </c>
      <c r="Q1314" s="51" t="n">
        <v>61.456446</v>
      </c>
    </row>
    <row r="1315" customFormat="false" ht="12.75" hidden="false" customHeight="false" outlineLevel="0" collapsed="false">
      <c r="B1315" s="85" t="s">
        <v>34</v>
      </c>
      <c r="C1315" s="13" t="n">
        <v>1314</v>
      </c>
      <c r="D1315" s="50" t="n">
        <v>0</v>
      </c>
      <c r="E1315" s="50" t="n">
        <v>0</v>
      </c>
      <c r="F1315" s="50" t="n">
        <v>0</v>
      </c>
      <c r="G1315" s="50" t="n">
        <v>0</v>
      </c>
      <c r="H1315" s="50" t="n">
        <v>0</v>
      </c>
      <c r="I1315" s="50" t="n">
        <v>0</v>
      </c>
      <c r="J1315" s="50" t="n">
        <v>0</v>
      </c>
      <c r="K1315" s="50" t="n">
        <v>0</v>
      </c>
      <c r="L1315" s="50" t="n">
        <v>0</v>
      </c>
      <c r="M1315" s="50" t="n">
        <v>0</v>
      </c>
      <c r="N1315" s="50" t="n">
        <v>0</v>
      </c>
      <c r="O1315" s="50" t="n">
        <v>0</v>
      </c>
      <c r="P1315" s="50" t="n">
        <v>0</v>
      </c>
      <c r="Q1315" s="51" t="n">
        <v>0</v>
      </c>
    </row>
    <row r="1316" customFormat="false" ht="12.75" hidden="false" customHeight="false" outlineLevel="0" collapsed="false">
      <c r="B1316" s="85" t="s">
        <v>69</v>
      </c>
      <c r="C1316" s="13" t="n">
        <v>1315</v>
      </c>
      <c r="D1316" s="50" t="n">
        <v>0</v>
      </c>
      <c r="E1316" s="50" t="n">
        <v>0</v>
      </c>
      <c r="F1316" s="50" t="n">
        <v>0</v>
      </c>
      <c r="G1316" s="50" t="n">
        <v>0</v>
      </c>
      <c r="H1316" s="50" t="n">
        <v>0</v>
      </c>
      <c r="I1316" s="50" t="n">
        <v>0</v>
      </c>
      <c r="J1316" s="50" t="n">
        <v>0</v>
      </c>
      <c r="K1316" s="50" t="n">
        <v>0</v>
      </c>
      <c r="L1316" s="50" t="n">
        <v>0</v>
      </c>
      <c r="M1316" s="50" t="n">
        <v>0</v>
      </c>
      <c r="N1316" s="50" t="n">
        <v>0</v>
      </c>
      <c r="O1316" s="50" t="n">
        <v>0</v>
      </c>
      <c r="P1316" s="50" t="n">
        <v>0</v>
      </c>
      <c r="Q1316" s="51" t="n">
        <v>0</v>
      </c>
    </row>
    <row r="1317" customFormat="false" ht="12.75" hidden="false" customHeight="false" outlineLevel="0" collapsed="false">
      <c r="B1317" s="85" t="s">
        <v>72</v>
      </c>
      <c r="C1317" s="13" t="n">
        <v>1316</v>
      </c>
      <c r="D1317" s="50" t="n">
        <v>109411.098934711</v>
      </c>
      <c r="E1317" s="50" t="n">
        <v>0</v>
      </c>
      <c r="F1317" s="50" t="n">
        <v>0</v>
      </c>
      <c r="G1317" s="50" t="n">
        <v>0</v>
      </c>
      <c r="H1317" s="50" t="n">
        <v>-44.791648</v>
      </c>
      <c r="I1317" s="50" t="n">
        <v>0</v>
      </c>
      <c r="J1317" s="50" t="n">
        <v>0</v>
      </c>
      <c r="K1317" s="50" t="n">
        <v>0</v>
      </c>
      <c r="L1317" s="50" t="n">
        <v>0</v>
      </c>
      <c r="M1317" s="50" t="n">
        <v>0</v>
      </c>
      <c r="N1317" s="50" t="n">
        <v>-44.791648</v>
      </c>
      <c r="O1317" s="50" t="n">
        <v>0</v>
      </c>
      <c r="P1317" s="50" t="n">
        <v>0</v>
      </c>
      <c r="Q1317" s="51" t="n">
        <v>-44.791648</v>
      </c>
    </row>
    <row r="1318" customFormat="false" ht="12.75" hidden="false" customHeight="false" outlineLevel="0" collapsed="false">
      <c r="B1318" s="85" t="s">
        <v>31</v>
      </c>
      <c r="C1318" s="13" t="n">
        <v>1317</v>
      </c>
      <c r="D1318" s="50" t="n">
        <v>0</v>
      </c>
      <c r="E1318" s="50" t="n">
        <v>0</v>
      </c>
      <c r="F1318" s="50" t="n">
        <v>0</v>
      </c>
      <c r="G1318" s="50" t="n">
        <v>0</v>
      </c>
      <c r="H1318" s="50" t="n">
        <v>0</v>
      </c>
      <c r="I1318" s="50" t="n">
        <v>0</v>
      </c>
      <c r="J1318" s="50" t="n">
        <v>0</v>
      </c>
      <c r="K1318" s="50" t="n">
        <v>0</v>
      </c>
      <c r="L1318" s="50" t="n">
        <v>0</v>
      </c>
      <c r="M1318" s="50" t="n">
        <v>0</v>
      </c>
      <c r="N1318" s="50" t="n">
        <v>0</v>
      </c>
      <c r="O1318" s="50" t="n">
        <v>0</v>
      </c>
      <c r="P1318" s="50" t="n">
        <v>0</v>
      </c>
      <c r="Q1318" s="51" t="n">
        <v>0</v>
      </c>
    </row>
    <row r="1319" customFormat="false" ht="12.75" hidden="false" customHeight="false" outlineLevel="0" collapsed="false">
      <c r="B1319" s="85" t="s">
        <v>37</v>
      </c>
      <c r="C1319" s="13" t="n">
        <v>1318</v>
      </c>
      <c r="D1319" s="50" t="n">
        <v>0</v>
      </c>
      <c r="E1319" s="50" t="n">
        <v>0</v>
      </c>
      <c r="F1319" s="50" t="n">
        <v>0</v>
      </c>
      <c r="G1319" s="50" t="n">
        <v>0</v>
      </c>
      <c r="H1319" s="50" t="n">
        <v>0</v>
      </c>
      <c r="I1319" s="50" t="n">
        <v>0</v>
      </c>
      <c r="J1319" s="50" t="n">
        <v>0</v>
      </c>
      <c r="K1319" s="50" t="n">
        <v>0</v>
      </c>
      <c r="L1319" s="50" t="n">
        <v>0</v>
      </c>
      <c r="M1319" s="50" t="n">
        <v>0</v>
      </c>
      <c r="N1319" s="50" t="n">
        <v>0</v>
      </c>
      <c r="O1319" s="50" t="n">
        <v>0</v>
      </c>
      <c r="P1319" s="50" t="n">
        <v>0</v>
      </c>
      <c r="Q1319" s="51" t="n">
        <v>0</v>
      </c>
    </row>
    <row r="1320" customFormat="false" ht="12.75" hidden="false" customHeight="false" outlineLevel="0" collapsed="false">
      <c r="B1320" s="85" t="n">
        <v>0</v>
      </c>
      <c r="C1320" s="13" t="n">
        <v>1319</v>
      </c>
      <c r="D1320" s="50" t="n">
        <v>0</v>
      </c>
      <c r="E1320" s="50" t="n">
        <v>0</v>
      </c>
      <c r="F1320" s="50" t="n">
        <v>0</v>
      </c>
      <c r="G1320" s="50" t="n">
        <v>0</v>
      </c>
      <c r="H1320" s="50" t="n">
        <v>0</v>
      </c>
      <c r="I1320" s="50" t="n">
        <v>0</v>
      </c>
      <c r="J1320" s="50" t="n">
        <v>0</v>
      </c>
      <c r="K1320" s="50" t="n">
        <v>0</v>
      </c>
      <c r="L1320" s="50" t="n">
        <v>0</v>
      </c>
      <c r="M1320" s="50" t="n">
        <v>0</v>
      </c>
      <c r="N1320" s="50" t="n">
        <v>0</v>
      </c>
      <c r="O1320" s="50" t="n">
        <v>0</v>
      </c>
      <c r="P1320" s="50" t="n">
        <v>0</v>
      </c>
      <c r="Q1320" s="51" t="n">
        <v>0</v>
      </c>
    </row>
    <row r="1321" customFormat="false" ht="12.75" hidden="false" customHeight="false" outlineLevel="0" collapsed="false">
      <c r="B1321" s="87" t="n">
        <v>0</v>
      </c>
      <c r="C1321" s="64" t="n">
        <v>1320</v>
      </c>
      <c r="D1321" s="54" t="n">
        <v>0</v>
      </c>
      <c r="E1321" s="54" t="n">
        <v>0</v>
      </c>
      <c r="F1321" s="54" t="n">
        <v>0</v>
      </c>
      <c r="G1321" s="54" t="n">
        <v>0</v>
      </c>
      <c r="H1321" s="54" t="n">
        <v>0</v>
      </c>
      <c r="I1321" s="54" t="n">
        <v>0</v>
      </c>
      <c r="J1321" s="54" t="n">
        <v>0</v>
      </c>
      <c r="K1321" s="54" t="n">
        <v>0</v>
      </c>
      <c r="L1321" s="54" t="n">
        <v>0</v>
      </c>
      <c r="M1321" s="54" t="n">
        <v>0</v>
      </c>
      <c r="N1321" s="54" t="n">
        <v>0</v>
      </c>
      <c r="O1321" s="54" t="n">
        <v>0</v>
      </c>
      <c r="P1321" s="54" t="n">
        <v>0</v>
      </c>
      <c r="Q1321" s="55" t="n">
        <v>0</v>
      </c>
    </row>
    <row r="1322" customFormat="false" ht="12.75" hidden="false" customHeight="false" outlineLevel="0" collapsed="false">
      <c r="A1322" s="0" t="n">
        <v>34</v>
      </c>
      <c r="B1322" s="57" t="n">
        <v>36951</v>
      </c>
      <c r="C1322" s="58" t="n">
        <v>1321</v>
      </c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83"/>
    </row>
    <row r="1323" customFormat="false" ht="12.75" hidden="false" customHeight="false" outlineLevel="0" collapsed="false">
      <c r="B1323" s="61"/>
      <c r="C1323" s="13" t="n">
        <v>1322</v>
      </c>
      <c r="D1323" s="13"/>
      <c r="E1323" s="21" t="s">
        <v>5</v>
      </c>
      <c r="F1323" s="21" t="s">
        <v>6</v>
      </c>
      <c r="G1323" s="21" t="s">
        <v>7</v>
      </c>
      <c r="H1323" s="21" t="s">
        <v>8</v>
      </c>
      <c r="I1323" s="21" t="s">
        <v>9</v>
      </c>
      <c r="J1323" s="21" t="s">
        <v>10</v>
      </c>
      <c r="K1323" s="21" t="s">
        <v>11</v>
      </c>
      <c r="L1323" s="21" t="s">
        <v>12</v>
      </c>
      <c r="M1323" s="21" t="s">
        <v>13</v>
      </c>
      <c r="N1323" s="21" t="s">
        <v>14</v>
      </c>
      <c r="O1323" s="21" t="n">
        <v>2002</v>
      </c>
      <c r="P1323" s="21" t="s">
        <v>15</v>
      </c>
      <c r="Q1323" s="84" t="s">
        <v>16</v>
      </c>
    </row>
    <row r="1324" customFormat="false" ht="12.75" hidden="false" customHeight="false" outlineLevel="0" collapsed="false">
      <c r="B1324" s="85" t="s">
        <v>107</v>
      </c>
      <c r="C1324" s="13" t="n">
        <v>1323</v>
      </c>
      <c r="D1324" s="13" t="s">
        <v>4</v>
      </c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86"/>
    </row>
    <row r="1325" customFormat="false" ht="12.75" hidden="false" customHeight="false" outlineLevel="0" collapsed="false">
      <c r="B1325" s="85" t="s">
        <v>19</v>
      </c>
      <c r="C1325" s="13" t="n">
        <v>1324</v>
      </c>
      <c r="D1325" s="50" t="n">
        <v>20853882.0359215</v>
      </c>
      <c r="E1325" s="50" t="n">
        <v>0</v>
      </c>
      <c r="F1325" s="50" t="n">
        <v>0</v>
      </c>
      <c r="G1325" s="50" t="n">
        <v>634001.13</v>
      </c>
      <c r="H1325" s="50" t="n">
        <v>1267110</v>
      </c>
      <c r="I1325" s="50" t="n">
        <v>466707.85</v>
      </c>
      <c r="J1325" s="50" t="n">
        <v>832104</v>
      </c>
      <c r="K1325" s="50" t="n">
        <v>142078.71</v>
      </c>
      <c r="L1325" s="50" t="n">
        <v>343208.72</v>
      </c>
      <c r="M1325" s="50" t="n">
        <v>8376620.48</v>
      </c>
      <c r="N1325" s="50" t="n">
        <v>12061830.89</v>
      </c>
      <c r="O1325" s="50" t="n">
        <v>3257324.71</v>
      </c>
      <c r="P1325" s="50" t="n">
        <v>1598915.15</v>
      </c>
      <c r="Q1325" s="51" t="n">
        <v>16918070.75</v>
      </c>
    </row>
    <row r="1326" customFormat="false" ht="12.75" hidden="false" customHeight="false" outlineLevel="0" collapsed="false">
      <c r="B1326" s="85" t="s">
        <v>20</v>
      </c>
      <c r="C1326" s="13" t="n">
        <v>1325</v>
      </c>
      <c r="D1326" s="50" t="n">
        <v>3225430.98127626</v>
      </c>
      <c r="E1326" s="50" t="n">
        <v>0</v>
      </c>
      <c r="F1326" s="50" t="n">
        <v>0</v>
      </c>
      <c r="G1326" s="50" t="n">
        <v>154710.4</v>
      </c>
      <c r="H1326" s="50" t="n">
        <v>-40437.8</v>
      </c>
      <c r="I1326" s="50" t="n">
        <v>-114933.39</v>
      </c>
      <c r="J1326" s="50" t="n">
        <v>-28197.16</v>
      </c>
      <c r="K1326" s="50" t="n">
        <v>-43427.62</v>
      </c>
      <c r="L1326" s="50" t="n">
        <v>24883.27</v>
      </c>
      <c r="M1326" s="50" t="n">
        <v>867843.71</v>
      </c>
      <c r="N1326" s="50" t="n">
        <v>820441.41</v>
      </c>
      <c r="O1326" s="50" t="n">
        <v>339381.77</v>
      </c>
      <c r="P1326" s="50" t="n">
        <v>666569.12</v>
      </c>
      <c r="Q1326" s="51" t="n">
        <v>1826392.3</v>
      </c>
    </row>
    <row r="1327" customFormat="false" ht="12.75" hidden="false" customHeight="false" outlineLevel="0" collapsed="false">
      <c r="B1327" s="85" t="s">
        <v>108</v>
      </c>
      <c r="C1327" s="13" t="n">
        <v>1326</v>
      </c>
      <c r="D1327" s="50" t="n">
        <v>0</v>
      </c>
      <c r="E1327" s="50" t="n">
        <v>0</v>
      </c>
      <c r="F1327" s="50" t="n">
        <v>0</v>
      </c>
      <c r="G1327" s="50" t="n">
        <v>0</v>
      </c>
      <c r="H1327" s="50" t="n">
        <v>0</v>
      </c>
      <c r="I1327" s="50" t="n">
        <v>0</v>
      </c>
      <c r="J1327" s="50" t="n">
        <v>0</v>
      </c>
      <c r="K1327" s="50" t="n">
        <v>0</v>
      </c>
      <c r="L1327" s="50" t="n">
        <v>0</v>
      </c>
      <c r="M1327" s="50" t="n">
        <v>0</v>
      </c>
      <c r="N1327" s="50" t="n">
        <v>0</v>
      </c>
      <c r="O1327" s="50" t="n">
        <v>0</v>
      </c>
      <c r="P1327" s="50" t="n">
        <v>0</v>
      </c>
      <c r="Q1327" s="51" t="n">
        <v>0</v>
      </c>
    </row>
    <row r="1328" customFormat="false" ht="12.75" hidden="false" customHeight="false" outlineLevel="0" collapsed="false">
      <c r="B1328" s="85" t="s">
        <v>25</v>
      </c>
      <c r="C1328" s="13" t="n">
        <v>1327</v>
      </c>
      <c r="D1328" s="50" t="n">
        <v>5165860.67598269</v>
      </c>
      <c r="E1328" s="50" t="n">
        <v>0</v>
      </c>
      <c r="F1328" s="50" t="n">
        <v>0</v>
      </c>
      <c r="G1328" s="50" t="n">
        <v>516362.6</v>
      </c>
      <c r="H1328" s="50" t="n">
        <v>323466.39</v>
      </c>
      <c r="I1328" s="50" t="n">
        <v>390851.92</v>
      </c>
      <c r="J1328" s="50" t="n">
        <v>-167233.78</v>
      </c>
      <c r="K1328" s="50" t="n">
        <v>-47090.16</v>
      </c>
      <c r="L1328" s="50" t="n">
        <v>99304.83</v>
      </c>
      <c r="M1328" s="50" t="n">
        <v>2786912.55</v>
      </c>
      <c r="N1328" s="50" t="n">
        <v>3902574.35</v>
      </c>
      <c r="O1328" s="50" t="n">
        <v>646978.22</v>
      </c>
      <c r="P1328" s="50" t="n">
        <v>1421222.61</v>
      </c>
      <c r="Q1328" s="51" t="n">
        <v>5970775.18</v>
      </c>
    </row>
    <row r="1329" customFormat="false" ht="12.75" hidden="false" customHeight="false" outlineLevel="0" collapsed="false">
      <c r="B1329" s="85" t="s">
        <v>29</v>
      </c>
      <c r="C1329" s="13" t="n">
        <v>1328</v>
      </c>
      <c r="D1329" s="50" t="n">
        <v>1728419.44917326</v>
      </c>
      <c r="E1329" s="50" t="n">
        <v>0</v>
      </c>
      <c r="F1329" s="50" t="n">
        <v>0</v>
      </c>
      <c r="G1329" s="50" t="n">
        <v>-6218.07</v>
      </c>
      <c r="H1329" s="50" t="n">
        <v>33190.19</v>
      </c>
      <c r="I1329" s="50" t="n">
        <v>0</v>
      </c>
      <c r="J1329" s="50" t="n">
        <v>0</v>
      </c>
      <c r="K1329" s="50" t="n">
        <v>0</v>
      </c>
      <c r="L1329" s="50" t="n">
        <v>0</v>
      </c>
      <c r="M1329" s="50" t="n">
        <v>0</v>
      </c>
      <c r="N1329" s="50" t="n">
        <v>26972.12</v>
      </c>
      <c r="O1329" s="50" t="n">
        <v>0</v>
      </c>
      <c r="P1329" s="50" t="n">
        <v>0</v>
      </c>
      <c r="Q1329" s="51" t="n">
        <v>26972.12</v>
      </c>
    </row>
    <row r="1330" customFormat="false" ht="12.75" hidden="false" customHeight="false" outlineLevel="0" collapsed="false">
      <c r="B1330" s="85" t="s">
        <v>32</v>
      </c>
      <c r="C1330" s="13" t="n">
        <v>1329</v>
      </c>
      <c r="D1330" s="50" t="n">
        <v>604491.201929756</v>
      </c>
      <c r="E1330" s="50" t="n">
        <v>0</v>
      </c>
      <c r="F1330" s="50" t="n">
        <v>0</v>
      </c>
      <c r="G1330" s="50" t="n">
        <v>23825.93</v>
      </c>
      <c r="H1330" s="50" t="n">
        <v>24914.76</v>
      </c>
      <c r="I1330" s="50" t="n">
        <v>0</v>
      </c>
      <c r="J1330" s="50" t="n">
        <v>0</v>
      </c>
      <c r="K1330" s="50" t="n">
        <v>0</v>
      </c>
      <c r="L1330" s="50" t="n">
        <v>0</v>
      </c>
      <c r="M1330" s="50" t="n">
        <v>0</v>
      </c>
      <c r="N1330" s="50" t="n">
        <v>48740.69</v>
      </c>
      <c r="O1330" s="50" t="n">
        <v>0</v>
      </c>
      <c r="P1330" s="50" t="n">
        <v>0</v>
      </c>
      <c r="Q1330" s="51" t="n">
        <v>48740.69</v>
      </c>
    </row>
    <row r="1331" customFormat="false" ht="12.75" hidden="false" customHeight="false" outlineLevel="0" collapsed="false">
      <c r="B1331" s="85" t="s">
        <v>35</v>
      </c>
      <c r="C1331" s="13" t="n">
        <v>1330</v>
      </c>
      <c r="D1331" s="50" t="n">
        <v>499770.289866967</v>
      </c>
      <c r="E1331" s="50" t="n">
        <v>0</v>
      </c>
      <c r="F1331" s="50" t="n">
        <v>0</v>
      </c>
      <c r="G1331" s="50" t="n">
        <v>5453.25</v>
      </c>
      <c r="H1331" s="50" t="n">
        <v>66409.87</v>
      </c>
      <c r="I1331" s="50" t="n">
        <v>0</v>
      </c>
      <c r="J1331" s="50" t="n">
        <v>0</v>
      </c>
      <c r="K1331" s="50" t="n">
        <v>0</v>
      </c>
      <c r="L1331" s="50" t="n">
        <v>0</v>
      </c>
      <c r="M1331" s="50" t="n">
        <v>0</v>
      </c>
      <c r="N1331" s="50" t="n">
        <v>71863.12</v>
      </c>
      <c r="O1331" s="50" t="n">
        <v>0</v>
      </c>
      <c r="P1331" s="50" t="n">
        <v>0</v>
      </c>
      <c r="Q1331" s="51" t="n">
        <v>71863.12</v>
      </c>
    </row>
    <row r="1332" customFormat="false" ht="12.75" hidden="false" customHeight="false" outlineLevel="0" collapsed="false">
      <c r="B1332" s="85" t="s">
        <v>38</v>
      </c>
      <c r="C1332" s="13" t="n">
        <v>1331</v>
      </c>
      <c r="D1332" s="50" t="n">
        <v>0</v>
      </c>
      <c r="E1332" s="50" t="n">
        <v>0</v>
      </c>
      <c r="F1332" s="50" t="n">
        <v>0</v>
      </c>
      <c r="G1332" s="50" t="n">
        <v>0</v>
      </c>
      <c r="H1332" s="50" t="n">
        <v>0</v>
      </c>
      <c r="I1332" s="50" t="n">
        <v>0</v>
      </c>
      <c r="J1332" s="50" t="n">
        <v>0</v>
      </c>
      <c r="K1332" s="50" t="n">
        <v>0</v>
      </c>
      <c r="L1332" s="50" t="n">
        <v>0</v>
      </c>
      <c r="M1332" s="50" t="n">
        <v>0</v>
      </c>
      <c r="N1332" s="50" t="n">
        <v>0</v>
      </c>
      <c r="O1332" s="50" t="n">
        <v>0</v>
      </c>
      <c r="P1332" s="50" t="n">
        <v>0</v>
      </c>
      <c r="Q1332" s="51" t="n">
        <v>0</v>
      </c>
    </row>
    <row r="1333" customFormat="false" ht="12.75" hidden="false" customHeight="false" outlineLevel="0" collapsed="false">
      <c r="B1333" s="85" t="s">
        <v>43</v>
      </c>
      <c r="C1333" s="13" t="n">
        <v>1332</v>
      </c>
      <c r="D1333" s="50" t="n">
        <v>4518959.74611643</v>
      </c>
      <c r="E1333" s="50" t="n">
        <v>0</v>
      </c>
      <c r="F1333" s="50" t="n">
        <v>0</v>
      </c>
      <c r="G1333" s="50" t="n">
        <v>-43575.02</v>
      </c>
      <c r="H1333" s="50" t="n">
        <v>360276.09</v>
      </c>
      <c r="I1333" s="50" t="n">
        <v>-292882.86</v>
      </c>
      <c r="J1333" s="50" t="n">
        <v>154290</v>
      </c>
      <c r="K1333" s="50" t="n">
        <v>-98463.16</v>
      </c>
      <c r="L1333" s="50" t="n">
        <v>47317.14</v>
      </c>
      <c r="M1333" s="50" t="n">
        <v>1655171.09</v>
      </c>
      <c r="N1333" s="50" t="n">
        <v>1782133.28</v>
      </c>
      <c r="O1333" s="50" t="n">
        <v>-288530.47</v>
      </c>
      <c r="P1333" s="50" t="n">
        <v>-2268296.5</v>
      </c>
      <c r="Q1333" s="51" t="n">
        <v>-774693.69</v>
      </c>
    </row>
    <row r="1334" customFormat="false" ht="12.75" hidden="false" customHeight="false" outlineLevel="0" collapsed="false">
      <c r="B1334" s="85" t="s">
        <v>47</v>
      </c>
      <c r="C1334" s="13" t="n">
        <v>1333</v>
      </c>
      <c r="D1334" s="50" t="n">
        <v>2485052.45869224</v>
      </c>
      <c r="E1334" s="50" t="n">
        <v>0</v>
      </c>
      <c r="F1334" s="50" t="n">
        <v>0</v>
      </c>
      <c r="G1334" s="50" t="n">
        <v>23535.91</v>
      </c>
      <c r="H1334" s="50" t="n">
        <v>345692.28</v>
      </c>
      <c r="I1334" s="50" t="n">
        <v>34656.28</v>
      </c>
      <c r="J1334" s="50" t="n">
        <v>173043.23</v>
      </c>
      <c r="K1334" s="50" t="n">
        <v>87989.8</v>
      </c>
      <c r="L1334" s="50" t="n">
        <v>-920.61</v>
      </c>
      <c r="M1334" s="50" t="n">
        <v>393890.08</v>
      </c>
      <c r="N1334" s="50" t="n">
        <v>1057886.97</v>
      </c>
      <c r="O1334" s="50" t="n">
        <v>298464.27</v>
      </c>
      <c r="P1334" s="50" t="n">
        <v>287733.92</v>
      </c>
      <c r="Q1334" s="51" t="n">
        <v>1644085.16</v>
      </c>
    </row>
    <row r="1335" customFormat="false" ht="12.75" hidden="false" customHeight="false" outlineLevel="0" collapsed="false">
      <c r="B1335" s="85" t="s">
        <v>50</v>
      </c>
      <c r="C1335" s="13" t="n">
        <v>1334</v>
      </c>
      <c r="D1335" s="50" t="n">
        <v>1491439.007875</v>
      </c>
      <c r="E1335" s="50" t="n">
        <v>0</v>
      </c>
      <c r="F1335" s="50" t="n">
        <v>0</v>
      </c>
      <c r="G1335" s="50" t="n">
        <v>-50100</v>
      </c>
      <c r="H1335" s="50" t="n">
        <v>49947.48</v>
      </c>
      <c r="I1335" s="50" t="n">
        <v>-17358.59</v>
      </c>
      <c r="J1335" s="50" t="n">
        <v>32997.16</v>
      </c>
      <c r="K1335" s="50" t="n">
        <v>206201.09</v>
      </c>
      <c r="L1335" s="50" t="n">
        <v>59033.47</v>
      </c>
      <c r="M1335" s="50" t="n">
        <v>150768.18</v>
      </c>
      <c r="N1335" s="50" t="n">
        <v>431488.79</v>
      </c>
      <c r="O1335" s="50" t="n">
        <v>666995.37</v>
      </c>
      <c r="P1335" s="50" t="n">
        <v>-671240.23</v>
      </c>
      <c r="Q1335" s="51" t="n">
        <v>427243.93</v>
      </c>
    </row>
    <row r="1336" customFormat="false" ht="12.75" hidden="false" customHeight="false" outlineLevel="0" collapsed="false">
      <c r="B1336" s="85" t="s">
        <v>53</v>
      </c>
      <c r="C1336" s="13" t="n">
        <v>1335</v>
      </c>
      <c r="D1336" s="50" t="n">
        <v>27718.2771120381</v>
      </c>
      <c r="E1336" s="50" t="n">
        <v>0</v>
      </c>
      <c r="F1336" s="50" t="n">
        <v>0</v>
      </c>
      <c r="G1336" s="50" t="n">
        <v>-2264.15</v>
      </c>
      <c r="H1336" s="50" t="n">
        <v>0</v>
      </c>
      <c r="I1336" s="50" t="n">
        <v>0</v>
      </c>
      <c r="J1336" s="50" t="n">
        <v>0</v>
      </c>
      <c r="K1336" s="50" t="n">
        <v>0</v>
      </c>
      <c r="L1336" s="50" t="n">
        <v>0</v>
      </c>
      <c r="M1336" s="50" t="n">
        <v>0</v>
      </c>
      <c r="N1336" s="50" t="n">
        <v>-2264.15</v>
      </c>
      <c r="O1336" s="50" t="n">
        <v>0</v>
      </c>
      <c r="P1336" s="50" t="n">
        <v>0</v>
      </c>
      <c r="Q1336" s="51" t="n">
        <v>-2264.15</v>
      </c>
    </row>
    <row r="1337" customFormat="false" ht="12.75" hidden="false" customHeight="false" outlineLevel="0" collapsed="false">
      <c r="B1337" s="85" t="s">
        <v>56</v>
      </c>
      <c r="C1337" s="13" t="n">
        <v>1336</v>
      </c>
      <c r="D1337" s="50" t="n">
        <v>72397.6169198945</v>
      </c>
      <c r="E1337" s="50" t="n">
        <v>0</v>
      </c>
      <c r="F1337" s="50" t="n">
        <v>0</v>
      </c>
      <c r="G1337" s="50" t="n">
        <v>9996.42</v>
      </c>
      <c r="H1337" s="50" t="n">
        <v>-16609.84</v>
      </c>
      <c r="I1337" s="50" t="n">
        <v>0</v>
      </c>
      <c r="J1337" s="50" t="n">
        <v>0</v>
      </c>
      <c r="K1337" s="50" t="n">
        <v>0</v>
      </c>
      <c r="L1337" s="50" t="n">
        <v>0</v>
      </c>
      <c r="M1337" s="50" t="n">
        <v>0</v>
      </c>
      <c r="N1337" s="50" t="n">
        <v>-6613.42</v>
      </c>
      <c r="O1337" s="50" t="n">
        <v>0</v>
      </c>
      <c r="P1337" s="50" t="n">
        <v>0</v>
      </c>
      <c r="Q1337" s="51" t="n">
        <v>-6613.42</v>
      </c>
    </row>
    <row r="1338" customFormat="false" ht="12.75" hidden="false" customHeight="false" outlineLevel="0" collapsed="false">
      <c r="B1338" s="85" t="s">
        <v>59</v>
      </c>
      <c r="C1338" s="13" t="n">
        <v>1337</v>
      </c>
      <c r="D1338" s="50" t="n">
        <v>261977.992455637</v>
      </c>
      <c r="E1338" s="50" t="n">
        <v>0</v>
      </c>
      <c r="F1338" s="50" t="n">
        <v>0</v>
      </c>
      <c r="G1338" s="50" t="n">
        <v>-4601.47</v>
      </c>
      <c r="H1338" s="50" t="n">
        <v>0</v>
      </c>
      <c r="I1338" s="50" t="n">
        <v>0</v>
      </c>
      <c r="J1338" s="50" t="n">
        <v>0</v>
      </c>
      <c r="K1338" s="50" t="n">
        <v>0</v>
      </c>
      <c r="L1338" s="50" t="n">
        <v>0</v>
      </c>
      <c r="M1338" s="50" t="n">
        <v>0</v>
      </c>
      <c r="N1338" s="50" t="n">
        <v>-4601.47</v>
      </c>
      <c r="O1338" s="50" t="n">
        <v>0</v>
      </c>
      <c r="P1338" s="50" t="n">
        <v>0</v>
      </c>
      <c r="Q1338" s="51" t="n">
        <v>-4601.47</v>
      </c>
    </row>
    <row r="1339" customFormat="false" ht="12.75" hidden="false" customHeight="false" outlineLevel="0" collapsed="false">
      <c r="B1339" s="85" t="s">
        <v>109</v>
      </c>
      <c r="C1339" s="13" t="n">
        <v>1338</v>
      </c>
      <c r="D1339" s="50" t="n">
        <v>0</v>
      </c>
      <c r="E1339" s="50" t="n">
        <v>0</v>
      </c>
      <c r="F1339" s="50" t="n">
        <v>0</v>
      </c>
      <c r="G1339" s="50" t="n">
        <v>0</v>
      </c>
      <c r="H1339" s="50" t="n">
        <v>0</v>
      </c>
      <c r="I1339" s="50" t="n">
        <v>0</v>
      </c>
      <c r="J1339" s="50" t="n">
        <v>0</v>
      </c>
      <c r="K1339" s="50" t="n">
        <v>0</v>
      </c>
      <c r="L1339" s="50" t="n">
        <v>0</v>
      </c>
      <c r="M1339" s="50" t="n">
        <v>0</v>
      </c>
      <c r="N1339" s="50" t="n">
        <v>0</v>
      </c>
      <c r="O1339" s="50" t="n">
        <v>0</v>
      </c>
      <c r="P1339" s="50" t="n">
        <v>0</v>
      </c>
      <c r="Q1339" s="51" t="n">
        <v>0</v>
      </c>
    </row>
    <row r="1340" customFormat="false" ht="12.75" hidden="false" customHeight="false" outlineLevel="0" collapsed="false">
      <c r="B1340" s="85" t="s">
        <v>64</v>
      </c>
      <c r="C1340" s="13" t="n">
        <v>1339</v>
      </c>
      <c r="D1340" s="50" t="n">
        <v>7417385.39134327</v>
      </c>
      <c r="E1340" s="50" t="n">
        <v>0</v>
      </c>
      <c r="F1340" s="50" t="n">
        <v>0</v>
      </c>
      <c r="G1340" s="50" t="n">
        <v>34595.27</v>
      </c>
      <c r="H1340" s="50" t="n">
        <v>-26584.06</v>
      </c>
      <c r="I1340" s="50" t="n">
        <v>404831.19</v>
      </c>
      <c r="J1340" s="50" t="n">
        <v>536376.92</v>
      </c>
      <c r="K1340" s="50" t="n">
        <v>-188300.28</v>
      </c>
      <c r="L1340" s="50" t="n">
        <v>-41954</v>
      </c>
      <c r="M1340" s="50" t="n">
        <v>1832377.04</v>
      </c>
      <c r="N1340" s="50" t="n">
        <v>2551342.08</v>
      </c>
      <c r="O1340" s="50" t="n">
        <v>374703.72</v>
      </c>
      <c r="P1340" s="50" t="n">
        <v>1858612.21</v>
      </c>
      <c r="Q1340" s="51" t="n">
        <v>4784658.01</v>
      </c>
    </row>
    <row r="1341" customFormat="false" ht="12.75" hidden="false" customHeight="false" outlineLevel="0" collapsed="false">
      <c r="B1341" s="85" t="s">
        <v>67</v>
      </c>
      <c r="C1341" s="13" t="n">
        <v>1340</v>
      </c>
      <c r="D1341" s="50" t="n">
        <v>38775.3025423844</v>
      </c>
      <c r="E1341" s="50" t="n">
        <v>0</v>
      </c>
      <c r="F1341" s="50" t="n">
        <v>0</v>
      </c>
      <c r="G1341" s="50" t="n">
        <v>0</v>
      </c>
      <c r="H1341" s="50" t="n">
        <v>0</v>
      </c>
      <c r="I1341" s="50" t="n">
        <v>0</v>
      </c>
      <c r="J1341" s="50" t="n">
        <v>0</v>
      </c>
      <c r="K1341" s="50" t="n">
        <v>0</v>
      </c>
      <c r="L1341" s="50" t="n">
        <v>0</v>
      </c>
      <c r="M1341" s="50" t="n">
        <v>0</v>
      </c>
      <c r="N1341" s="50" t="n">
        <v>0</v>
      </c>
      <c r="O1341" s="50" t="n">
        <v>0</v>
      </c>
      <c r="P1341" s="50" t="n">
        <v>0</v>
      </c>
      <c r="Q1341" s="51" t="n">
        <v>0</v>
      </c>
    </row>
    <row r="1342" customFormat="false" ht="12.75" hidden="false" customHeight="false" outlineLevel="0" collapsed="false">
      <c r="B1342" s="85" t="s">
        <v>70</v>
      </c>
      <c r="C1342" s="13" t="n">
        <v>1341</v>
      </c>
      <c r="D1342" s="50" t="n">
        <v>122959.895584007</v>
      </c>
      <c r="E1342" s="50" t="n">
        <v>0</v>
      </c>
      <c r="F1342" s="50" t="n">
        <v>0</v>
      </c>
      <c r="G1342" s="50" t="n">
        <v>8729.93</v>
      </c>
      <c r="H1342" s="50" t="n">
        <v>49829.52</v>
      </c>
      <c r="I1342" s="50" t="n">
        <v>0</v>
      </c>
      <c r="J1342" s="50" t="n">
        <v>0</v>
      </c>
      <c r="K1342" s="50" t="n">
        <v>0</v>
      </c>
      <c r="L1342" s="50" t="n">
        <v>0</v>
      </c>
      <c r="M1342" s="50" t="n">
        <v>0</v>
      </c>
      <c r="N1342" s="50" t="n">
        <v>58559.45</v>
      </c>
      <c r="O1342" s="50" t="n">
        <v>0</v>
      </c>
      <c r="P1342" s="50" t="n">
        <v>0</v>
      </c>
      <c r="Q1342" s="51" t="n">
        <v>58559.45</v>
      </c>
    </row>
    <row r="1343" customFormat="false" ht="12.75" hidden="false" customHeight="false" outlineLevel="0" collapsed="false">
      <c r="B1343" s="85" t="s">
        <v>75</v>
      </c>
      <c r="C1343" s="13" t="n">
        <v>1342</v>
      </c>
      <c r="D1343" s="50" t="n">
        <v>4741474.55598125</v>
      </c>
      <c r="E1343" s="50" t="n">
        <v>0</v>
      </c>
      <c r="F1343" s="50" t="n">
        <v>0</v>
      </c>
      <c r="G1343" s="50" t="n">
        <v>-44065.4</v>
      </c>
      <c r="H1343" s="50" t="n">
        <v>97015.12</v>
      </c>
      <c r="I1343" s="50" t="n">
        <v>61543.3</v>
      </c>
      <c r="J1343" s="50" t="n">
        <v>130827.63</v>
      </c>
      <c r="K1343" s="50" t="n">
        <v>225169.04</v>
      </c>
      <c r="L1343" s="50" t="n">
        <v>155544.62</v>
      </c>
      <c r="M1343" s="50" t="n">
        <v>689657.83</v>
      </c>
      <c r="N1343" s="50" t="n">
        <v>1315692.14</v>
      </c>
      <c r="O1343" s="50" t="n">
        <v>1219331.83</v>
      </c>
      <c r="P1343" s="50" t="n">
        <v>304314.02</v>
      </c>
      <c r="Q1343" s="51" t="n">
        <v>2839337.99</v>
      </c>
    </row>
    <row r="1344" customFormat="false" ht="12.75" hidden="false" customHeight="false" outlineLevel="0" collapsed="false">
      <c r="B1344" s="85" t="s">
        <v>78</v>
      </c>
      <c r="C1344" s="13" t="n">
        <v>1343</v>
      </c>
      <c r="D1344" s="50" t="n">
        <v>48465.7804894959</v>
      </c>
      <c r="E1344" s="50" t="n">
        <v>0</v>
      </c>
      <c r="F1344" s="50" t="n">
        <v>0</v>
      </c>
      <c r="G1344" s="50" t="n">
        <v>7615.53</v>
      </c>
      <c r="H1344" s="50" t="n">
        <v>0</v>
      </c>
      <c r="I1344" s="50" t="n">
        <v>0</v>
      </c>
      <c r="J1344" s="50" t="n">
        <v>0</v>
      </c>
      <c r="K1344" s="50" t="n">
        <v>0</v>
      </c>
      <c r="L1344" s="50" t="n">
        <v>0</v>
      </c>
      <c r="M1344" s="50" t="n">
        <v>0</v>
      </c>
      <c r="N1344" s="50" t="n">
        <v>7615.53</v>
      </c>
      <c r="O1344" s="50" t="n">
        <v>0</v>
      </c>
      <c r="P1344" s="50" t="n">
        <v>0</v>
      </c>
      <c r="Q1344" s="51" t="n">
        <v>7615.53</v>
      </c>
    </row>
    <row r="1345" customFormat="false" ht="12.75" hidden="false" customHeight="false" outlineLevel="0" collapsed="false">
      <c r="B1345" s="85"/>
      <c r="C1345" s="13" t="n">
        <v>1344</v>
      </c>
      <c r="D1345" s="50"/>
      <c r="E1345" s="50"/>
      <c r="F1345" s="50"/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1"/>
    </row>
    <row r="1346" customFormat="false" ht="12.75" hidden="false" customHeight="false" outlineLevel="0" collapsed="false">
      <c r="B1346" s="85" t="s">
        <v>83</v>
      </c>
      <c r="C1346" s="13" t="n">
        <v>1345</v>
      </c>
      <c r="D1346" s="50" t="s">
        <v>4</v>
      </c>
      <c r="E1346" s="50"/>
      <c r="F1346" s="50"/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1"/>
    </row>
    <row r="1347" customFormat="false" ht="12.75" hidden="false" customHeight="false" outlineLevel="0" collapsed="false">
      <c r="B1347" s="85" t="s">
        <v>22</v>
      </c>
      <c r="C1347" s="13" t="n">
        <v>1346</v>
      </c>
      <c r="D1347" s="50" t="n">
        <v>917436.22435586</v>
      </c>
      <c r="E1347" s="50" t="n">
        <v>0</v>
      </c>
      <c r="F1347" s="50" t="n">
        <v>0</v>
      </c>
      <c r="G1347" s="50" t="n">
        <v>-3.18440932116741</v>
      </c>
      <c r="H1347" s="50" t="n">
        <v>142.78797164544</v>
      </c>
      <c r="I1347" s="50" t="n">
        <v>59.9849079251849</v>
      </c>
      <c r="J1347" s="50" t="n">
        <v>13.1107594013956</v>
      </c>
      <c r="K1347" s="50" t="n">
        <v>97.2123915805708</v>
      </c>
      <c r="L1347" s="50" t="n">
        <v>-25.0425942417295</v>
      </c>
      <c r="M1347" s="50" t="n">
        <v>69.1515209141885</v>
      </c>
      <c r="N1347" s="50" t="n">
        <v>324.823172605778</v>
      </c>
      <c r="O1347" s="50" t="n">
        <v>-297.466974459575</v>
      </c>
      <c r="P1347" s="50" t="n">
        <v>-1693.16664120643</v>
      </c>
      <c r="Q1347" s="51" t="n">
        <v>-1651.21175541117</v>
      </c>
    </row>
    <row r="1348" customFormat="false" ht="12.75" hidden="false" customHeight="false" outlineLevel="0" collapsed="false">
      <c r="B1348" s="85" t="s">
        <v>27</v>
      </c>
      <c r="C1348" s="13" t="n">
        <v>1347</v>
      </c>
      <c r="D1348" s="50" t="n">
        <v>1629394.03024436</v>
      </c>
      <c r="E1348" s="50" t="n">
        <v>0</v>
      </c>
      <c r="F1348" s="50" t="n">
        <v>0</v>
      </c>
      <c r="G1348" s="50" t="n">
        <v>-3.5</v>
      </c>
      <c r="H1348" s="50" t="n">
        <v>-98.27123</v>
      </c>
      <c r="I1348" s="50" t="n">
        <v>-281.268257</v>
      </c>
      <c r="J1348" s="50" t="n">
        <v>-14.923992</v>
      </c>
      <c r="K1348" s="50" t="n">
        <v>69.027713</v>
      </c>
      <c r="L1348" s="50" t="n">
        <v>-22.570107</v>
      </c>
      <c r="M1348" s="50" t="n">
        <v>43.560701</v>
      </c>
      <c r="N1348" s="50" t="n">
        <v>-307.945172</v>
      </c>
      <c r="O1348" s="50" t="n">
        <v>-651.693353</v>
      </c>
      <c r="P1348" s="50" t="n">
        <v>-1520.325733</v>
      </c>
      <c r="Q1348" s="51" t="n">
        <v>-2479.964258</v>
      </c>
    </row>
    <row r="1349" customFormat="false" ht="12.75" hidden="false" customHeight="false" outlineLevel="0" collapsed="false">
      <c r="B1349" s="85" t="s">
        <v>77</v>
      </c>
      <c r="C1349" s="13" t="n">
        <v>1348</v>
      </c>
      <c r="D1349" s="50" t="n">
        <v>641460.078889852</v>
      </c>
      <c r="E1349" s="50" t="n">
        <v>0</v>
      </c>
      <c r="F1349" s="50" t="n">
        <v>0</v>
      </c>
      <c r="G1349" s="50" t="n">
        <v>7.84248078862802</v>
      </c>
      <c r="H1349" s="50" t="n">
        <v>-66.4356232416959</v>
      </c>
      <c r="I1349" s="50" t="n">
        <v>-30.050095099128</v>
      </c>
      <c r="J1349" s="50" t="n">
        <v>-0.248391496599105</v>
      </c>
      <c r="K1349" s="50" t="n">
        <v>84.2900998708171</v>
      </c>
      <c r="L1349" s="50" t="n">
        <v>-110.742582934962</v>
      </c>
      <c r="M1349" s="50" t="n">
        <v>-174.571341844565</v>
      </c>
      <c r="N1349" s="50" t="n">
        <v>-330.376062846306</v>
      </c>
      <c r="O1349" s="50" t="n">
        <v>-248.035206844076</v>
      </c>
      <c r="P1349" s="50" t="n">
        <v>-319.437563387759</v>
      </c>
      <c r="Q1349" s="51" t="n">
        <v>-877.61852863374</v>
      </c>
    </row>
    <row r="1350" customFormat="false" ht="12.75" hidden="false" customHeight="false" outlineLevel="0" collapsed="false">
      <c r="B1350" s="85" t="s">
        <v>66</v>
      </c>
      <c r="C1350" s="13" t="n">
        <v>1349</v>
      </c>
      <c r="D1350" s="50" t="n">
        <v>949358.436461205</v>
      </c>
      <c r="E1350" s="50" t="n">
        <v>0</v>
      </c>
      <c r="F1350" s="50" t="n">
        <v>0</v>
      </c>
      <c r="G1350" s="50" t="n">
        <v>104.503</v>
      </c>
      <c r="H1350" s="50" t="n">
        <v>-173.049758</v>
      </c>
      <c r="I1350" s="50" t="n">
        <v>-121.53361</v>
      </c>
      <c r="J1350" s="50" t="n">
        <v>-19.621653</v>
      </c>
      <c r="K1350" s="50" t="n">
        <v>120.437346</v>
      </c>
      <c r="L1350" s="50" t="n">
        <v>-94.45177</v>
      </c>
      <c r="M1350" s="50" t="n">
        <v>5.97541500000001</v>
      </c>
      <c r="N1350" s="50" t="n">
        <v>-177.74103</v>
      </c>
      <c r="O1350" s="50" t="n">
        <v>-563.66506</v>
      </c>
      <c r="P1350" s="50" t="n">
        <v>-307.671206</v>
      </c>
      <c r="Q1350" s="51" t="n">
        <v>-1049.077296</v>
      </c>
    </row>
    <row r="1351" customFormat="false" ht="12.75" hidden="false" customHeight="false" outlineLevel="0" collapsed="false">
      <c r="B1351" s="85" t="s">
        <v>45</v>
      </c>
      <c r="C1351" s="13" t="n">
        <v>1350</v>
      </c>
      <c r="D1351" s="50" t="n">
        <v>324895.011335484</v>
      </c>
      <c r="E1351" s="50" t="n">
        <v>0</v>
      </c>
      <c r="F1351" s="50" t="n">
        <v>0</v>
      </c>
      <c r="G1351" s="50" t="n">
        <v>0</v>
      </c>
      <c r="H1351" s="50" t="n">
        <v>94.56396</v>
      </c>
      <c r="I1351" s="50" t="n">
        <v>1.486886</v>
      </c>
      <c r="J1351" s="50" t="n">
        <v>4.935446</v>
      </c>
      <c r="K1351" s="50" t="n">
        <v>9.810973</v>
      </c>
      <c r="L1351" s="50" t="n">
        <v>4.875912</v>
      </c>
      <c r="M1351" s="50" t="n">
        <v>-111.490908</v>
      </c>
      <c r="N1351" s="50" t="n">
        <v>4.18226900000002</v>
      </c>
      <c r="O1351" s="50" t="n">
        <v>-164.887589</v>
      </c>
      <c r="P1351" s="50" t="n">
        <v>0</v>
      </c>
      <c r="Q1351" s="51" t="n">
        <v>-160.70532</v>
      </c>
    </row>
    <row r="1352" customFormat="false" ht="12.75" hidden="false" customHeight="false" outlineLevel="0" collapsed="false">
      <c r="B1352" s="85" t="s">
        <v>52</v>
      </c>
      <c r="C1352" s="13" t="n">
        <v>1351</v>
      </c>
      <c r="D1352" s="50" t="n">
        <v>0</v>
      </c>
      <c r="E1352" s="50" t="n">
        <v>0</v>
      </c>
      <c r="F1352" s="50" t="n">
        <v>0</v>
      </c>
      <c r="G1352" s="50" t="n">
        <v>0</v>
      </c>
      <c r="H1352" s="50" t="n">
        <v>0</v>
      </c>
      <c r="I1352" s="50" t="n">
        <v>0</v>
      </c>
      <c r="J1352" s="50" t="n">
        <v>0</v>
      </c>
      <c r="K1352" s="50" t="n">
        <v>0</v>
      </c>
      <c r="L1352" s="50" t="n">
        <v>0</v>
      </c>
      <c r="M1352" s="50" t="n">
        <v>0</v>
      </c>
      <c r="N1352" s="50" t="n">
        <v>0</v>
      </c>
      <c r="O1352" s="50" t="n">
        <v>0</v>
      </c>
      <c r="P1352" s="50" t="n">
        <v>0</v>
      </c>
      <c r="Q1352" s="51" t="n">
        <v>0</v>
      </c>
    </row>
    <row r="1353" customFormat="false" ht="12.75" hidden="false" customHeight="false" outlineLevel="0" collapsed="false">
      <c r="B1353" s="85" t="s">
        <v>80</v>
      </c>
      <c r="C1353" s="13" t="n">
        <v>1352</v>
      </c>
      <c r="D1353" s="50" t="n">
        <v>0</v>
      </c>
      <c r="E1353" s="50" t="n">
        <v>0</v>
      </c>
      <c r="F1353" s="50" t="n">
        <v>0</v>
      </c>
      <c r="G1353" s="50" t="n">
        <v>0</v>
      </c>
      <c r="H1353" s="50" t="n">
        <v>0</v>
      </c>
      <c r="I1353" s="50" t="n">
        <v>0</v>
      </c>
      <c r="J1353" s="50" t="n">
        <v>0</v>
      </c>
      <c r="K1353" s="50" t="n">
        <v>0</v>
      </c>
      <c r="L1353" s="50" t="n">
        <v>0</v>
      </c>
      <c r="M1353" s="50" t="n">
        <v>0</v>
      </c>
      <c r="N1353" s="50" t="n">
        <v>0</v>
      </c>
      <c r="O1353" s="50" t="n">
        <v>0</v>
      </c>
      <c r="P1353" s="50" t="n">
        <v>0</v>
      </c>
      <c r="Q1353" s="51" t="n">
        <v>0</v>
      </c>
    </row>
    <row r="1354" customFormat="false" ht="12.75" hidden="false" customHeight="false" outlineLevel="0" collapsed="false">
      <c r="B1354" s="85" t="s">
        <v>49</v>
      </c>
      <c r="C1354" s="13" t="n">
        <v>1353</v>
      </c>
      <c r="D1354" s="50" t="n">
        <v>419248.186144032</v>
      </c>
      <c r="E1354" s="50" t="n">
        <v>0</v>
      </c>
      <c r="F1354" s="50" t="n">
        <v>0</v>
      </c>
      <c r="G1354" s="50" t="n">
        <v>0</v>
      </c>
      <c r="H1354" s="50" t="n">
        <v>0</v>
      </c>
      <c r="I1354" s="50" t="n">
        <v>30.72898</v>
      </c>
      <c r="J1354" s="50" t="n">
        <v>0</v>
      </c>
      <c r="K1354" s="50" t="n">
        <v>0</v>
      </c>
      <c r="L1354" s="50" t="n">
        <v>0</v>
      </c>
      <c r="M1354" s="50" t="n">
        <v>-58.907903</v>
      </c>
      <c r="N1354" s="50" t="n">
        <v>-28.178923</v>
      </c>
      <c r="O1354" s="50" t="n">
        <v>0</v>
      </c>
      <c r="P1354" s="50" t="n">
        <v>0</v>
      </c>
      <c r="Q1354" s="51" t="n">
        <v>-28.178923</v>
      </c>
    </row>
    <row r="1355" customFormat="false" ht="12.75" hidden="false" customHeight="false" outlineLevel="0" collapsed="false">
      <c r="B1355" s="85" t="s">
        <v>34</v>
      </c>
      <c r="C1355" s="13" t="n">
        <v>1354</v>
      </c>
      <c r="D1355" s="50" t="n">
        <v>0</v>
      </c>
      <c r="E1355" s="50" t="n">
        <v>0</v>
      </c>
      <c r="F1355" s="50" t="n">
        <v>0</v>
      </c>
      <c r="G1355" s="50" t="n">
        <v>0</v>
      </c>
      <c r="H1355" s="50" t="n">
        <v>0</v>
      </c>
      <c r="I1355" s="50" t="n">
        <v>0</v>
      </c>
      <c r="J1355" s="50" t="n">
        <v>0</v>
      </c>
      <c r="K1355" s="50" t="n">
        <v>0</v>
      </c>
      <c r="L1355" s="50" t="n">
        <v>0</v>
      </c>
      <c r="M1355" s="50" t="n">
        <v>0</v>
      </c>
      <c r="N1355" s="50" t="n">
        <v>0</v>
      </c>
      <c r="O1355" s="50" t="n">
        <v>0</v>
      </c>
      <c r="P1355" s="50" t="n">
        <v>0</v>
      </c>
      <c r="Q1355" s="51" t="n">
        <v>0</v>
      </c>
    </row>
    <row r="1356" customFormat="false" ht="12.75" hidden="false" customHeight="false" outlineLevel="0" collapsed="false">
      <c r="B1356" s="85" t="s">
        <v>69</v>
      </c>
      <c r="C1356" s="13" t="n">
        <v>1355</v>
      </c>
      <c r="D1356" s="50" t="n">
        <v>0</v>
      </c>
      <c r="E1356" s="50" t="n">
        <v>0</v>
      </c>
      <c r="F1356" s="50" t="n">
        <v>0</v>
      </c>
      <c r="G1356" s="50" t="n">
        <v>0</v>
      </c>
      <c r="H1356" s="50" t="n">
        <v>0</v>
      </c>
      <c r="I1356" s="50" t="n">
        <v>0</v>
      </c>
      <c r="J1356" s="50" t="n">
        <v>0</v>
      </c>
      <c r="K1356" s="50" t="n">
        <v>0</v>
      </c>
      <c r="L1356" s="50" t="n">
        <v>0</v>
      </c>
      <c r="M1356" s="50" t="n">
        <v>0</v>
      </c>
      <c r="N1356" s="50" t="n">
        <v>0</v>
      </c>
      <c r="O1356" s="50" t="n">
        <v>0</v>
      </c>
      <c r="P1356" s="50" t="n">
        <v>0</v>
      </c>
      <c r="Q1356" s="51" t="n">
        <v>0</v>
      </c>
    </row>
    <row r="1357" customFormat="false" ht="12.75" hidden="false" customHeight="false" outlineLevel="0" collapsed="false">
      <c r="B1357" s="85" t="s">
        <v>72</v>
      </c>
      <c r="C1357" s="13" t="n">
        <v>1356</v>
      </c>
      <c r="D1357" s="50" t="n">
        <v>50182.6734193921</v>
      </c>
      <c r="E1357" s="50" t="n">
        <v>0</v>
      </c>
      <c r="F1357" s="50" t="n">
        <v>0</v>
      </c>
      <c r="G1357" s="50" t="n">
        <v>0</v>
      </c>
      <c r="H1357" s="50" t="n">
        <v>-22.396727</v>
      </c>
      <c r="I1357" s="50" t="n">
        <v>0</v>
      </c>
      <c r="J1357" s="50" t="n">
        <v>0</v>
      </c>
      <c r="K1357" s="50" t="n">
        <v>0</v>
      </c>
      <c r="L1357" s="50" t="n">
        <v>0</v>
      </c>
      <c r="M1357" s="50" t="n">
        <v>0</v>
      </c>
      <c r="N1357" s="50" t="n">
        <v>-22.396727</v>
      </c>
      <c r="O1357" s="50" t="n">
        <v>0</v>
      </c>
      <c r="P1357" s="50" t="n">
        <v>0</v>
      </c>
      <c r="Q1357" s="51" t="n">
        <v>-22.396727</v>
      </c>
    </row>
    <row r="1358" customFormat="false" ht="12.75" hidden="false" customHeight="false" outlineLevel="0" collapsed="false">
      <c r="B1358" s="85" t="s">
        <v>31</v>
      </c>
      <c r="C1358" s="13" t="n">
        <v>1357</v>
      </c>
      <c r="D1358" s="50" t="n">
        <v>0</v>
      </c>
      <c r="E1358" s="50" t="n">
        <v>0</v>
      </c>
      <c r="F1358" s="50" t="n">
        <v>0</v>
      </c>
      <c r="G1358" s="50" t="n">
        <v>0</v>
      </c>
      <c r="H1358" s="50" t="n">
        <v>0</v>
      </c>
      <c r="I1358" s="50" t="n">
        <v>0</v>
      </c>
      <c r="J1358" s="50" t="n">
        <v>0</v>
      </c>
      <c r="K1358" s="50" t="n">
        <v>0</v>
      </c>
      <c r="L1358" s="50" t="n">
        <v>0</v>
      </c>
      <c r="M1358" s="50" t="n">
        <v>0</v>
      </c>
      <c r="N1358" s="50" t="n">
        <v>0</v>
      </c>
      <c r="O1358" s="50" t="n">
        <v>0</v>
      </c>
      <c r="P1358" s="50" t="n">
        <v>0</v>
      </c>
      <c r="Q1358" s="51" t="n">
        <v>0</v>
      </c>
    </row>
    <row r="1359" customFormat="false" ht="12.75" hidden="false" customHeight="false" outlineLevel="0" collapsed="false">
      <c r="B1359" s="85" t="s">
        <v>37</v>
      </c>
      <c r="C1359" s="13" t="n">
        <v>1358</v>
      </c>
      <c r="D1359" s="50" t="n">
        <v>0</v>
      </c>
      <c r="E1359" s="50" t="n">
        <v>0</v>
      </c>
      <c r="F1359" s="50" t="n">
        <v>0</v>
      </c>
      <c r="G1359" s="50" t="n">
        <v>0</v>
      </c>
      <c r="H1359" s="50" t="n">
        <v>0</v>
      </c>
      <c r="I1359" s="50" t="n">
        <v>0</v>
      </c>
      <c r="J1359" s="50" t="n">
        <v>0</v>
      </c>
      <c r="K1359" s="50" t="n">
        <v>0</v>
      </c>
      <c r="L1359" s="50" t="n">
        <v>0</v>
      </c>
      <c r="M1359" s="50" t="n">
        <v>0</v>
      </c>
      <c r="N1359" s="50" t="n">
        <v>0</v>
      </c>
      <c r="O1359" s="50" t="n">
        <v>0</v>
      </c>
      <c r="P1359" s="50" t="n">
        <v>0</v>
      </c>
      <c r="Q1359" s="51" t="n">
        <v>0</v>
      </c>
    </row>
    <row r="1360" customFormat="false" ht="12.75" hidden="false" customHeight="false" outlineLevel="0" collapsed="false">
      <c r="B1360" s="85" t="n">
        <v>0</v>
      </c>
      <c r="C1360" s="13" t="n">
        <v>1359</v>
      </c>
      <c r="D1360" s="50" t="n">
        <v>0</v>
      </c>
      <c r="E1360" s="50" t="n">
        <v>0</v>
      </c>
      <c r="F1360" s="50" t="n">
        <v>0</v>
      </c>
      <c r="G1360" s="50" t="n">
        <v>0</v>
      </c>
      <c r="H1360" s="50" t="n">
        <v>0</v>
      </c>
      <c r="I1360" s="50" t="n">
        <v>0</v>
      </c>
      <c r="J1360" s="50" t="n">
        <v>0</v>
      </c>
      <c r="K1360" s="50" t="n">
        <v>0</v>
      </c>
      <c r="L1360" s="50" t="n">
        <v>0</v>
      </c>
      <c r="M1360" s="50" t="n">
        <v>0</v>
      </c>
      <c r="N1360" s="50" t="n">
        <v>0</v>
      </c>
      <c r="O1360" s="50" t="n">
        <v>0</v>
      </c>
      <c r="P1360" s="50" t="n">
        <v>0</v>
      </c>
      <c r="Q1360" s="51" t="n">
        <v>0</v>
      </c>
    </row>
    <row r="1361" customFormat="false" ht="12.75" hidden="false" customHeight="false" outlineLevel="0" collapsed="false">
      <c r="B1361" s="87" t="n">
        <v>0</v>
      </c>
      <c r="C1361" s="64" t="n">
        <v>1360</v>
      </c>
      <c r="D1361" s="54" t="n">
        <v>0</v>
      </c>
      <c r="E1361" s="54" t="n">
        <v>0</v>
      </c>
      <c r="F1361" s="54" t="n">
        <v>0</v>
      </c>
      <c r="G1361" s="54" t="n">
        <v>0</v>
      </c>
      <c r="H1361" s="54" t="n">
        <v>0</v>
      </c>
      <c r="I1361" s="54" t="n">
        <v>0</v>
      </c>
      <c r="J1361" s="54" t="n">
        <v>0</v>
      </c>
      <c r="K1361" s="54" t="n">
        <v>0</v>
      </c>
      <c r="L1361" s="54" t="n">
        <v>0</v>
      </c>
      <c r="M1361" s="54" t="n">
        <v>0</v>
      </c>
      <c r="N1361" s="54" t="n">
        <v>0</v>
      </c>
      <c r="O1361" s="54" t="n">
        <v>0</v>
      </c>
      <c r="P1361" s="54" t="n">
        <v>0</v>
      </c>
      <c r="Q1361" s="55" t="n">
        <v>0</v>
      </c>
    </row>
    <row r="1362" customFormat="false" ht="12.75" hidden="false" customHeight="false" outlineLevel="0" collapsed="false">
      <c r="A1362" s="0" t="n">
        <v>35</v>
      </c>
      <c r="B1362" s="57" t="n">
        <v>36952</v>
      </c>
      <c r="C1362" s="58" t="n">
        <v>1361</v>
      </c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83"/>
    </row>
    <row r="1363" customFormat="false" ht="12.75" hidden="false" customHeight="false" outlineLevel="0" collapsed="false">
      <c r="B1363" s="61"/>
      <c r="C1363" s="13" t="n">
        <v>1362</v>
      </c>
      <c r="D1363" s="13"/>
      <c r="E1363" s="21" t="s">
        <v>5</v>
      </c>
      <c r="F1363" s="21" t="s">
        <v>6</v>
      </c>
      <c r="G1363" s="21" t="s">
        <v>7</v>
      </c>
      <c r="H1363" s="21" t="s">
        <v>8</v>
      </c>
      <c r="I1363" s="21" t="s">
        <v>9</v>
      </c>
      <c r="J1363" s="21" t="s">
        <v>10</v>
      </c>
      <c r="K1363" s="21" t="s">
        <v>11</v>
      </c>
      <c r="L1363" s="21" t="s">
        <v>12</v>
      </c>
      <c r="M1363" s="21" t="s">
        <v>13</v>
      </c>
      <c r="N1363" s="21" t="s">
        <v>14</v>
      </c>
      <c r="O1363" s="21" t="n">
        <v>2002</v>
      </c>
      <c r="P1363" s="21" t="s">
        <v>15</v>
      </c>
      <c r="Q1363" s="84" t="s">
        <v>16</v>
      </c>
    </row>
    <row r="1364" customFormat="false" ht="12.75" hidden="false" customHeight="false" outlineLevel="0" collapsed="false">
      <c r="B1364" s="85" t="s">
        <v>107</v>
      </c>
      <c r="C1364" s="13" t="n">
        <v>1363</v>
      </c>
      <c r="D1364" s="13" t="s">
        <v>4</v>
      </c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86"/>
    </row>
    <row r="1365" customFormat="false" ht="12.75" hidden="false" customHeight="false" outlineLevel="0" collapsed="false">
      <c r="B1365" s="85" t="s">
        <v>19</v>
      </c>
      <c r="C1365" s="13" t="n">
        <v>1364</v>
      </c>
      <c r="D1365" s="50" t="n">
        <v>20539735.4410442</v>
      </c>
      <c r="E1365" s="50" t="n">
        <v>0</v>
      </c>
      <c r="F1365" s="50" t="n">
        <v>0</v>
      </c>
      <c r="G1365" s="50" t="n">
        <v>619150.59</v>
      </c>
      <c r="H1365" s="50" t="n">
        <v>1342815.52</v>
      </c>
      <c r="I1365" s="50" t="n">
        <v>524169.25</v>
      </c>
      <c r="J1365" s="50" t="n">
        <v>800936.93</v>
      </c>
      <c r="K1365" s="50" t="n">
        <v>-84415.13</v>
      </c>
      <c r="L1365" s="50" t="n">
        <v>386567.62</v>
      </c>
      <c r="M1365" s="50" t="n">
        <v>8379200.67</v>
      </c>
      <c r="N1365" s="50" t="n">
        <v>11968425.45</v>
      </c>
      <c r="O1365" s="50" t="n">
        <v>3740408.45</v>
      </c>
      <c r="P1365" s="50" t="n">
        <v>2102650.8</v>
      </c>
      <c r="Q1365" s="51" t="n">
        <v>17811484.7</v>
      </c>
    </row>
    <row r="1366" customFormat="false" ht="12.75" hidden="false" customHeight="false" outlineLevel="0" collapsed="false">
      <c r="B1366" s="85" t="s">
        <v>20</v>
      </c>
      <c r="C1366" s="13" t="n">
        <v>1365</v>
      </c>
      <c r="D1366" s="50" t="n">
        <v>3081641.1136716</v>
      </c>
      <c r="E1366" s="50" t="n">
        <v>0</v>
      </c>
      <c r="F1366" s="50" t="n">
        <v>0</v>
      </c>
      <c r="G1366" s="50" t="n">
        <v>197910.47</v>
      </c>
      <c r="H1366" s="50" t="n">
        <v>-6386.27</v>
      </c>
      <c r="I1366" s="50" t="n">
        <v>-61955.05</v>
      </c>
      <c r="J1366" s="50" t="n">
        <v>-44220</v>
      </c>
      <c r="K1366" s="50" t="n">
        <v>-76941.07</v>
      </c>
      <c r="L1366" s="50" t="n">
        <v>9750</v>
      </c>
      <c r="M1366" s="50" t="n">
        <v>867241.98</v>
      </c>
      <c r="N1366" s="50" t="n">
        <v>885400.06</v>
      </c>
      <c r="O1366" s="50" t="n">
        <v>347763.31</v>
      </c>
      <c r="P1366" s="50" t="n">
        <v>649627.4</v>
      </c>
      <c r="Q1366" s="51" t="n">
        <v>1882790.77</v>
      </c>
    </row>
    <row r="1367" customFormat="false" ht="12.75" hidden="false" customHeight="false" outlineLevel="0" collapsed="false">
      <c r="B1367" s="85" t="s">
        <v>108</v>
      </c>
      <c r="C1367" s="13" t="n">
        <v>1366</v>
      </c>
      <c r="D1367" s="50" t="n">
        <v>0</v>
      </c>
      <c r="E1367" s="50" t="n">
        <v>0</v>
      </c>
      <c r="F1367" s="50" t="n">
        <v>0</v>
      </c>
      <c r="G1367" s="50" t="n">
        <v>0</v>
      </c>
      <c r="H1367" s="50" t="n">
        <v>0</v>
      </c>
      <c r="I1367" s="50" t="n">
        <v>0</v>
      </c>
      <c r="J1367" s="50" t="n">
        <v>0</v>
      </c>
      <c r="K1367" s="50" t="n">
        <v>0</v>
      </c>
      <c r="L1367" s="50" t="n">
        <v>0</v>
      </c>
      <c r="M1367" s="50" t="n">
        <v>0</v>
      </c>
      <c r="N1367" s="50" t="n">
        <v>0</v>
      </c>
      <c r="O1367" s="50" t="n">
        <v>0</v>
      </c>
      <c r="P1367" s="50" t="n">
        <v>0</v>
      </c>
      <c r="Q1367" s="51" t="n">
        <v>0</v>
      </c>
    </row>
    <row r="1368" customFormat="false" ht="12.75" hidden="false" customHeight="false" outlineLevel="0" collapsed="false">
      <c r="B1368" s="85" t="s">
        <v>25</v>
      </c>
      <c r="C1368" s="13" t="n">
        <v>1367</v>
      </c>
      <c r="D1368" s="50" t="n">
        <v>5898455.84983498</v>
      </c>
      <c r="E1368" s="50" t="n">
        <v>0</v>
      </c>
      <c r="F1368" s="50" t="n">
        <v>0</v>
      </c>
      <c r="G1368" s="50" t="n">
        <v>498146.38</v>
      </c>
      <c r="H1368" s="50" t="n">
        <v>404472.07</v>
      </c>
      <c r="I1368" s="50" t="n">
        <v>397673.82</v>
      </c>
      <c r="J1368" s="50" t="n">
        <v>-118162.22</v>
      </c>
      <c r="K1368" s="50" t="n">
        <v>-77858.85</v>
      </c>
      <c r="L1368" s="50" t="n">
        <v>69758.46</v>
      </c>
      <c r="M1368" s="50" t="n">
        <v>2790888.48</v>
      </c>
      <c r="N1368" s="50" t="n">
        <v>3964918.14</v>
      </c>
      <c r="O1368" s="50" t="n">
        <v>1326113.66</v>
      </c>
      <c r="P1368" s="50" t="n">
        <v>1598519.31</v>
      </c>
      <c r="Q1368" s="51" t="n">
        <v>6889551.11</v>
      </c>
    </row>
    <row r="1369" customFormat="false" ht="12.75" hidden="false" customHeight="false" outlineLevel="0" collapsed="false">
      <c r="B1369" s="85" t="s">
        <v>29</v>
      </c>
      <c r="C1369" s="13" t="n">
        <v>1368</v>
      </c>
      <c r="D1369" s="50" t="n">
        <v>1512042.73228055</v>
      </c>
      <c r="E1369" s="50" t="n">
        <v>0</v>
      </c>
      <c r="F1369" s="50" t="n">
        <v>0</v>
      </c>
      <c r="G1369" s="50" t="n">
        <v>-20651.61</v>
      </c>
      <c r="H1369" s="50" t="n">
        <v>33224.43</v>
      </c>
      <c r="I1369" s="50" t="n">
        <v>0</v>
      </c>
      <c r="J1369" s="50" t="n">
        <v>0</v>
      </c>
      <c r="K1369" s="50" t="n">
        <v>0</v>
      </c>
      <c r="L1369" s="50" t="n">
        <v>0</v>
      </c>
      <c r="M1369" s="50" t="n">
        <v>0</v>
      </c>
      <c r="N1369" s="50" t="n">
        <v>12572.82</v>
      </c>
      <c r="O1369" s="50" t="n">
        <v>0</v>
      </c>
      <c r="P1369" s="50" t="n">
        <v>0</v>
      </c>
      <c r="Q1369" s="51" t="n">
        <v>12572.82</v>
      </c>
    </row>
    <row r="1370" customFormat="false" ht="12.75" hidden="false" customHeight="false" outlineLevel="0" collapsed="false">
      <c r="B1370" s="85" t="s">
        <v>32</v>
      </c>
      <c r="C1370" s="13" t="n">
        <v>1369</v>
      </c>
      <c r="D1370" s="50" t="n">
        <v>566037.263294369</v>
      </c>
      <c r="E1370" s="50" t="n">
        <v>0</v>
      </c>
      <c r="F1370" s="50" t="n">
        <v>0</v>
      </c>
      <c r="G1370" s="50" t="n">
        <v>22935.68</v>
      </c>
      <c r="H1370" s="50" t="n">
        <v>8306.11</v>
      </c>
      <c r="I1370" s="50" t="n">
        <v>0</v>
      </c>
      <c r="J1370" s="50" t="n">
        <v>0</v>
      </c>
      <c r="K1370" s="50" t="n">
        <v>0</v>
      </c>
      <c r="L1370" s="50" t="n">
        <v>0</v>
      </c>
      <c r="M1370" s="50" t="n">
        <v>0</v>
      </c>
      <c r="N1370" s="50" t="n">
        <v>31241.79</v>
      </c>
      <c r="O1370" s="50" t="n">
        <v>0</v>
      </c>
      <c r="P1370" s="50" t="n">
        <v>0</v>
      </c>
      <c r="Q1370" s="51" t="n">
        <v>31241.79</v>
      </c>
    </row>
    <row r="1371" customFormat="false" ht="12.75" hidden="false" customHeight="false" outlineLevel="0" collapsed="false">
      <c r="B1371" s="85" t="s">
        <v>35</v>
      </c>
      <c r="C1371" s="13" t="n">
        <v>1370</v>
      </c>
      <c r="D1371" s="50" t="n">
        <v>633619.66111759</v>
      </c>
      <c r="E1371" s="50" t="n">
        <v>0</v>
      </c>
      <c r="F1371" s="50" t="n">
        <v>0</v>
      </c>
      <c r="G1371" s="50" t="n">
        <v>-22371.9</v>
      </c>
      <c r="H1371" s="50" t="n">
        <v>66390</v>
      </c>
      <c r="I1371" s="50" t="n">
        <v>0</v>
      </c>
      <c r="J1371" s="50" t="n">
        <v>0</v>
      </c>
      <c r="K1371" s="50" t="n">
        <v>0</v>
      </c>
      <c r="L1371" s="50" t="n">
        <v>0</v>
      </c>
      <c r="M1371" s="50" t="n">
        <v>0</v>
      </c>
      <c r="N1371" s="50" t="n">
        <v>44018.1</v>
      </c>
      <c r="O1371" s="50" t="n">
        <v>0</v>
      </c>
      <c r="P1371" s="50" t="n">
        <v>0</v>
      </c>
      <c r="Q1371" s="51" t="n">
        <v>44018.1</v>
      </c>
    </row>
    <row r="1372" customFormat="false" ht="12.75" hidden="false" customHeight="false" outlineLevel="0" collapsed="false">
      <c r="B1372" s="85" t="s">
        <v>38</v>
      </c>
      <c r="C1372" s="13" t="n">
        <v>1371</v>
      </c>
      <c r="D1372" s="50" t="n">
        <v>0</v>
      </c>
      <c r="E1372" s="50" t="n">
        <v>0</v>
      </c>
      <c r="F1372" s="50" t="n">
        <v>0</v>
      </c>
      <c r="G1372" s="50" t="n">
        <v>0</v>
      </c>
      <c r="H1372" s="50" t="n">
        <v>0</v>
      </c>
      <c r="I1372" s="50" t="n">
        <v>0</v>
      </c>
      <c r="J1372" s="50" t="n">
        <v>0</v>
      </c>
      <c r="K1372" s="50" t="n">
        <v>0</v>
      </c>
      <c r="L1372" s="50" t="n">
        <v>0</v>
      </c>
      <c r="M1372" s="50" t="n">
        <v>0</v>
      </c>
      <c r="N1372" s="50" t="n">
        <v>0</v>
      </c>
      <c r="O1372" s="50" t="n">
        <v>0</v>
      </c>
      <c r="P1372" s="50" t="n">
        <v>0</v>
      </c>
      <c r="Q1372" s="51" t="n">
        <v>0</v>
      </c>
    </row>
    <row r="1373" customFormat="false" ht="12.75" hidden="false" customHeight="false" outlineLevel="0" collapsed="false">
      <c r="B1373" s="85" t="s">
        <v>43</v>
      </c>
      <c r="C1373" s="13" t="n">
        <v>1372</v>
      </c>
      <c r="D1373" s="50" t="n">
        <v>4554925.28333526</v>
      </c>
      <c r="E1373" s="50" t="n">
        <v>0</v>
      </c>
      <c r="F1373" s="50" t="n">
        <v>0</v>
      </c>
      <c r="G1373" s="50" t="n">
        <v>-29242.39</v>
      </c>
      <c r="H1373" s="50" t="n">
        <v>592614.55</v>
      </c>
      <c r="I1373" s="50" t="n">
        <v>-312654.71</v>
      </c>
      <c r="J1373" s="50" t="n">
        <v>121351.16</v>
      </c>
      <c r="K1373" s="50" t="n">
        <v>-229485.78</v>
      </c>
      <c r="L1373" s="50" t="n">
        <v>76860.12</v>
      </c>
      <c r="M1373" s="50" t="n">
        <v>1655464.03</v>
      </c>
      <c r="N1373" s="50" t="n">
        <v>1874906.98</v>
      </c>
      <c r="O1373" s="50" t="n">
        <v>-320499.52</v>
      </c>
      <c r="P1373" s="50" t="n">
        <v>-1926805.46</v>
      </c>
      <c r="Q1373" s="51" t="n">
        <v>-372398</v>
      </c>
    </row>
    <row r="1374" customFormat="false" ht="12.75" hidden="false" customHeight="false" outlineLevel="0" collapsed="false">
      <c r="B1374" s="85" t="s">
        <v>47</v>
      </c>
      <c r="C1374" s="13" t="n">
        <v>1373</v>
      </c>
      <c r="D1374" s="50" t="n">
        <v>2311636.03737822</v>
      </c>
      <c r="E1374" s="50" t="n">
        <v>0</v>
      </c>
      <c r="F1374" s="50" t="n">
        <v>0</v>
      </c>
      <c r="G1374" s="50" t="n">
        <v>9938.24</v>
      </c>
      <c r="H1374" s="50" t="n">
        <v>163007.38</v>
      </c>
      <c r="I1374" s="50" t="n">
        <v>86652.82</v>
      </c>
      <c r="J1374" s="50" t="n">
        <v>156588.17</v>
      </c>
      <c r="K1374" s="50" t="n">
        <v>87997.51</v>
      </c>
      <c r="L1374" s="50" t="n">
        <v>43270.3</v>
      </c>
      <c r="M1374" s="50" t="n">
        <v>393870.56</v>
      </c>
      <c r="N1374" s="50" t="n">
        <v>941324.98</v>
      </c>
      <c r="O1374" s="50" t="n">
        <v>140846.37</v>
      </c>
      <c r="P1374" s="50" t="n">
        <v>287748.35</v>
      </c>
      <c r="Q1374" s="51" t="n">
        <v>1369919.7</v>
      </c>
    </row>
    <row r="1375" customFormat="false" ht="12.75" hidden="false" customHeight="false" outlineLevel="0" collapsed="false">
      <c r="B1375" s="85" t="s">
        <v>50</v>
      </c>
      <c r="C1375" s="13" t="n">
        <v>1374</v>
      </c>
      <c r="D1375" s="50" t="n">
        <v>1470659.62936179</v>
      </c>
      <c r="E1375" s="50" t="n">
        <v>0</v>
      </c>
      <c r="F1375" s="50" t="n">
        <v>0</v>
      </c>
      <c r="G1375" s="50" t="n">
        <v>-47721</v>
      </c>
      <c r="H1375" s="50" t="n">
        <v>49954.46</v>
      </c>
      <c r="I1375" s="50" t="n">
        <v>-34722.21</v>
      </c>
      <c r="J1375" s="50" t="n">
        <v>33001.46</v>
      </c>
      <c r="K1375" s="50" t="n">
        <v>206220.49</v>
      </c>
      <c r="L1375" s="50" t="n">
        <v>59036.41</v>
      </c>
      <c r="M1375" s="50" t="n">
        <v>150760.65</v>
      </c>
      <c r="N1375" s="50" t="n">
        <v>416530.26</v>
      </c>
      <c r="O1375" s="50" t="n">
        <v>666676.67</v>
      </c>
      <c r="P1375" s="50" t="n">
        <v>-669920.44</v>
      </c>
      <c r="Q1375" s="51" t="n">
        <v>413286.49</v>
      </c>
    </row>
    <row r="1376" customFormat="false" ht="12.75" hidden="false" customHeight="false" outlineLevel="0" collapsed="false">
      <c r="B1376" s="85" t="s">
        <v>53</v>
      </c>
      <c r="C1376" s="13" t="n">
        <v>1375</v>
      </c>
      <c r="D1376" s="50" t="n">
        <v>107995.358423728</v>
      </c>
      <c r="E1376" s="50" t="n">
        <v>0</v>
      </c>
      <c r="F1376" s="50" t="n">
        <v>0</v>
      </c>
      <c r="G1376" s="50" t="n">
        <v>-24593.9</v>
      </c>
      <c r="H1376" s="50" t="n">
        <v>0</v>
      </c>
      <c r="I1376" s="50" t="n">
        <v>0</v>
      </c>
      <c r="J1376" s="50" t="n">
        <v>0</v>
      </c>
      <c r="K1376" s="50" t="n">
        <v>0</v>
      </c>
      <c r="L1376" s="50" t="n">
        <v>0</v>
      </c>
      <c r="M1376" s="50" t="n">
        <v>0</v>
      </c>
      <c r="N1376" s="50" t="n">
        <v>-24593.9</v>
      </c>
      <c r="O1376" s="50" t="n">
        <v>0</v>
      </c>
      <c r="P1376" s="50" t="n">
        <v>0</v>
      </c>
      <c r="Q1376" s="51" t="n">
        <v>-24593.9</v>
      </c>
    </row>
    <row r="1377" customFormat="false" ht="12.75" hidden="false" customHeight="false" outlineLevel="0" collapsed="false">
      <c r="B1377" s="85" t="s">
        <v>56</v>
      </c>
      <c r="C1377" s="13" t="n">
        <v>1376</v>
      </c>
      <c r="D1377" s="50" t="n">
        <v>311648.415298484</v>
      </c>
      <c r="E1377" s="50" t="n">
        <v>0</v>
      </c>
      <c r="F1377" s="50" t="n">
        <v>0</v>
      </c>
      <c r="G1377" s="50" t="n">
        <v>44327.12</v>
      </c>
      <c r="H1377" s="50" t="n">
        <v>-33224.43</v>
      </c>
      <c r="I1377" s="50" t="n">
        <v>0</v>
      </c>
      <c r="J1377" s="50" t="n">
        <v>0</v>
      </c>
      <c r="K1377" s="50" t="n">
        <v>0</v>
      </c>
      <c r="L1377" s="50" t="n">
        <v>0</v>
      </c>
      <c r="M1377" s="50" t="n">
        <v>0</v>
      </c>
      <c r="N1377" s="50" t="n">
        <v>11102.69</v>
      </c>
      <c r="O1377" s="50" t="n">
        <v>0</v>
      </c>
      <c r="P1377" s="50" t="n">
        <v>0</v>
      </c>
      <c r="Q1377" s="51" t="n">
        <v>11102.69</v>
      </c>
    </row>
    <row r="1378" customFormat="false" ht="12.75" hidden="false" customHeight="false" outlineLevel="0" collapsed="false">
      <c r="B1378" s="85" t="s">
        <v>59</v>
      </c>
      <c r="C1378" s="13" t="n">
        <v>1377</v>
      </c>
      <c r="D1378" s="50" t="n">
        <v>248436.432920068</v>
      </c>
      <c r="E1378" s="50" t="n">
        <v>0</v>
      </c>
      <c r="F1378" s="50" t="n">
        <v>0</v>
      </c>
      <c r="G1378" s="50" t="n">
        <v>-3623.91</v>
      </c>
      <c r="H1378" s="50" t="n">
        <v>0</v>
      </c>
      <c r="I1378" s="50" t="n">
        <v>0</v>
      </c>
      <c r="J1378" s="50" t="n">
        <v>0</v>
      </c>
      <c r="K1378" s="50" t="n">
        <v>0</v>
      </c>
      <c r="L1378" s="50" t="n">
        <v>0</v>
      </c>
      <c r="M1378" s="50" t="n">
        <v>0</v>
      </c>
      <c r="N1378" s="50" t="n">
        <v>-3623.91</v>
      </c>
      <c r="O1378" s="50" t="n">
        <v>0</v>
      </c>
      <c r="P1378" s="50" t="n">
        <v>0</v>
      </c>
      <c r="Q1378" s="51" t="n">
        <v>-3623.91</v>
      </c>
    </row>
    <row r="1379" customFormat="false" ht="12.75" hidden="false" customHeight="false" outlineLevel="0" collapsed="false">
      <c r="B1379" s="85" t="s">
        <v>109</v>
      </c>
      <c r="C1379" s="13" t="n">
        <v>1378</v>
      </c>
      <c r="D1379" s="50" t="n">
        <v>0</v>
      </c>
      <c r="E1379" s="50" t="n">
        <v>0</v>
      </c>
      <c r="F1379" s="50" t="n">
        <v>0</v>
      </c>
      <c r="G1379" s="50" t="n">
        <v>-7.81</v>
      </c>
      <c r="H1379" s="50" t="n">
        <v>0</v>
      </c>
      <c r="I1379" s="50" t="n">
        <v>0</v>
      </c>
      <c r="J1379" s="50" t="n">
        <v>0</v>
      </c>
      <c r="K1379" s="50" t="n">
        <v>0</v>
      </c>
      <c r="L1379" s="50" t="n">
        <v>0</v>
      </c>
      <c r="M1379" s="50" t="n">
        <v>0</v>
      </c>
      <c r="N1379" s="50" t="n">
        <v>-7.81</v>
      </c>
      <c r="O1379" s="50" t="n">
        <v>0</v>
      </c>
      <c r="P1379" s="50" t="n">
        <v>0</v>
      </c>
      <c r="Q1379" s="51" t="n">
        <v>-7.81</v>
      </c>
    </row>
    <row r="1380" customFormat="false" ht="12.75" hidden="false" customHeight="false" outlineLevel="0" collapsed="false">
      <c r="B1380" s="85" t="s">
        <v>64</v>
      </c>
      <c r="C1380" s="13" t="n">
        <v>1379</v>
      </c>
      <c r="D1380" s="50" t="n">
        <v>7548066.84746907</v>
      </c>
      <c r="E1380" s="50" t="n">
        <v>0</v>
      </c>
      <c r="F1380" s="50" t="n">
        <v>0</v>
      </c>
      <c r="G1380" s="50" t="n">
        <v>29764</v>
      </c>
      <c r="H1380" s="50" t="n">
        <v>-19477.36</v>
      </c>
      <c r="I1380" s="50" t="n">
        <v>422344.47</v>
      </c>
      <c r="J1380" s="50" t="n">
        <v>538277.76</v>
      </c>
      <c r="K1380" s="50" t="n">
        <v>-184935.84</v>
      </c>
      <c r="L1380" s="50" t="n">
        <v>-41958.45</v>
      </c>
      <c r="M1380" s="50" t="n">
        <v>1832301.24</v>
      </c>
      <c r="N1380" s="50" t="n">
        <v>2576315.82</v>
      </c>
      <c r="O1380" s="50" t="n">
        <v>374486.23</v>
      </c>
      <c r="P1380" s="50" t="n">
        <v>1855862.42</v>
      </c>
      <c r="Q1380" s="51" t="n">
        <v>4806664.47</v>
      </c>
    </row>
    <row r="1381" customFormat="false" ht="12.75" hidden="false" customHeight="false" outlineLevel="0" collapsed="false">
      <c r="B1381" s="85" t="s">
        <v>67</v>
      </c>
      <c r="C1381" s="13" t="n">
        <v>1380</v>
      </c>
      <c r="D1381" s="50" t="n">
        <v>439106.445133522</v>
      </c>
      <c r="E1381" s="50" t="n">
        <v>0</v>
      </c>
      <c r="F1381" s="50" t="n">
        <v>0</v>
      </c>
      <c r="G1381" s="50" t="n">
        <v>0</v>
      </c>
      <c r="H1381" s="50" t="n">
        <v>0</v>
      </c>
      <c r="I1381" s="50" t="n">
        <v>0</v>
      </c>
      <c r="J1381" s="50" t="n">
        <v>0</v>
      </c>
      <c r="K1381" s="50" t="n">
        <v>0</v>
      </c>
      <c r="L1381" s="50" t="n">
        <v>0</v>
      </c>
      <c r="M1381" s="50" t="n">
        <v>0</v>
      </c>
      <c r="N1381" s="50" t="n">
        <v>0</v>
      </c>
      <c r="O1381" s="50" t="n">
        <v>0</v>
      </c>
      <c r="P1381" s="50" t="n">
        <v>0</v>
      </c>
      <c r="Q1381" s="51" t="n">
        <v>0</v>
      </c>
    </row>
    <row r="1382" customFormat="false" ht="12.75" hidden="false" customHeight="false" outlineLevel="0" collapsed="false">
      <c r="B1382" s="85" t="s">
        <v>70</v>
      </c>
      <c r="C1382" s="13" t="n">
        <v>1381</v>
      </c>
      <c r="D1382" s="50" t="n">
        <v>202125.556148336</v>
      </c>
      <c r="E1382" s="50" t="n">
        <v>0</v>
      </c>
      <c r="F1382" s="50" t="n">
        <v>0</v>
      </c>
      <c r="G1382" s="50" t="n">
        <v>0</v>
      </c>
      <c r="H1382" s="50" t="n">
        <v>16612.22</v>
      </c>
      <c r="I1382" s="50" t="n">
        <v>0</v>
      </c>
      <c r="J1382" s="50" t="n">
        <v>0</v>
      </c>
      <c r="K1382" s="50" t="n">
        <v>0</v>
      </c>
      <c r="L1382" s="50" t="n">
        <v>0</v>
      </c>
      <c r="M1382" s="50" t="n">
        <v>0</v>
      </c>
      <c r="N1382" s="50" t="n">
        <v>16612.22</v>
      </c>
      <c r="O1382" s="50" t="n">
        <v>0</v>
      </c>
      <c r="P1382" s="50" t="n">
        <v>0</v>
      </c>
      <c r="Q1382" s="51" t="n">
        <v>16612.22</v>
      </c>
    </row>
    <row r="1383" customFormat="false" ht="12.75" hidden="false" customHeight="false" outlineLevel="0" collapsed="false">
      <c r="B1383" s="85" t="s">
        <v>75</v>
      </c>
      <c r="C1383" s="13" t="n">
        <v>1382</v>
      </c>
      <c r="D1383" s="50" t="n">
        <v>4446237.01208777</v>
      </c>
      <c r="E1383" s="50" t="n">
        <v>0</v>
      </c>
      <c r="F1383" s="50" t="n">
        <v>0</v>
      </c>
      <c r="G1383" s="50" t="n">
        <v>-32884.4</v>
      </c>
      <c r="H1383" s="50" t="n">
        <v>67322.36</v>
      </c>
      <c r="I1383" s="50" t="n">
        <v>26830.11</v>
      </c>
      <c r="J1383" s="50" t="n">
        <v>114100.6</v>
      </c>
      <c r="K1383" s="50" t="n">
        <v>190588.41</v>
      </c>
      <c r="L1383" s="50" t="n">
        <v>169850.78</v>
      </c>
      <c r="M1383" s="50" t="n">
        <v>688673.73</v>
      </c>
      <c r="N1383" s="50" t="n">
        <v>1224481.59</v>
      </c>
      <c r="O1383" s="50" t="n">
        <v>1205021.73</v>
      </c>
      <c r="P1383" s="50" t="n">
        <v>307619.22</v>
      </c>
      <c r="Q1383" s="51" t="n">
        <v>2737122.54</v>
      </c>
    </row>
    <row r="1384" customFormat="false" ht="12.75" hidden="false" customHeight="false" outlineLevel="0" collapsed="false">
      <c r="B1384" s="85" t="s">
        <v>78</v>
      </c>
      <c r="C1384" s="13" t="n">
        <v>1383</v>
      </c>
      <c r="D1384" s="50" t="n">
        <v>5962.81958056372</v>
      </c>
      <c r="E1384" s="50" t="n">
        <v>0</v>
      </c>
      <c r="F1384" s="50" t="n">
        <v>0</v>
      </c>
      <c r="G1384" s="50" t="n">
        <v>-2774.38</v>
      </c>
      <c r="H1384" s="50" t="n">
        <v>0</v>
      </c>
      <c r="I1384" s="50" t="n">
        <v>0</v>
      </c>
      <c r="J1384" s="50" t="n">
        <v>0</v>
      </c>
      <c r="K1384" s="50" t="n">
        <v>0</v>
      </c>
      <c r="L1384" s="50" t="n">
        <v>0</v>
      </c>
      <c r="M1384" s="50" t="n">
        <v>0</v>
      </c>
      <c r="N1384" s="50" t="n">
        <v>-2774.38</v>
      </c>
      <c r="O1384" s="50" t="n">
        <v>0</v>
      </c>
      <c r="P1384" s="50" t="n">
        <v>0</v>
      </c>
      <c r="Q1384" s="51" t="n">
        <v>-2774.38</v>
      </c>
    </row>
    <row r="1385" customFormat="false" ht="12.75" hidden="false" customHeight="false" outlineLevel="0" collapsed="false">
      <c r="B1385" s="85"/>
      <c r="C1385" s="13" t="n">
        <v>1384</v>
      </c>
      <c r="D1385" s="50"/>
      <c r="E1385" s="50"/>
      <c r="F1385" s="50"/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1"/>
    </row>
    <row r="1386" customFormat="false" ht="12.75" hidden="false" customHeight="false" outlineLevel="0" collapsed="false">
      <c r="B1386" s="85" t="s">
        <v>83</v>
      </c>
      <c r="C1386" s="13" t="n">
        <v>1385</v>
      </c>
      <c r="D1386" s="50" t="s">
        <v>4</v>
      </c>
      <c r="E1386" s="50"/>
      <c r="F1386" s="50"/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1"/>
    </row>
    <row r="1387" customFormat="false" ht="12.75" hidden="false" customHeight="false" outlineLevel="0" collapsed="false">
      <c r="B1387" s="85" t="s">
        <v>22</v>
      </c>
      <c r="C1387" s="13" t="n">
        <v>1386</v>
      </c>
      <c r="D1387" s="50" t="n">
        <v>1133556.10350366</v>
      </c>
      <c r="E1387" s="50" t="n">
        <v>0</v>
      </c>
      <c r="F1387" s="50" t="n">
        <v>0</v>
      </c>
      <c r="G1387" s="50" t="n">
        <v>-4.14401576424763</v>
      </c>
      <c r="H1387" s="50" t="n">
        <v>201.783394938995</v>
      </c>
      <c r="I1387" s="50" t="n">
        <v>75.3168616321264</v>
      </c>
      <c r="J1387" s="50" t="n">
        <v>26.2536234248325</v>
      </c>
      <c r="K1387" s="50" t="n">
        <v>124.256882281002</v>
      </c>
      <c r="L1387" s="50" t="n">
        <v>-7.76174302751781</v>
      </c>
      <c r="M1387" s="50" t="n">
        <v>84.3622315113015</v>
      </c>
      <c r="N1387" s="50" t="n">
        <v>471.488560867737</v>
      </c>
      <c r="O1387" s="50" t="n">
        <v>-302.880738673418</v>
      </c>
      <c r="P1387" s="50" t="n">
        <v>-1677.28673929252</v>
      </c>
      <c r="Q1387" s="51" t="n">
        <v>-1494.38958003382</v>
      </c>
    </row>
    <row r="1388" customFormat="false" ht="12.75" hidden="false" customHeight="false" outlineLevel="0" collapsed="false">
      <c r="B1388" s="85" t="s">
        <v>27</v>
      </c>
      <c r="C1388" s="13" t="n">
        <v>1387</v>
      </c>
      <c r="D1388" s="50" t="n">
        <v>1467394.58244282</v>
      </c>
      <c r="E1388" s="50" t="n">
        <v>0</v>
      </c>
      <c r="F1388" s="50" t="n">
        <v>0</v>
      </c>
      <c r="G1388" s="50" t="n">
        <v>0</v>
      </c>
      <c r="H1388" s="50" t="n">
        <v>-97.739626</v>
      </c>
      <c r="I1388" s="50" t="n">
        <v>-200.667682</v>
      </c>
      <c r="J1388" s="50" t="n">
        <v>113.399808</v>
      </c>
      <c r="K1388" s="50" t="n">
        <v>69.047212</v>
      </c>
      <c r="L1388" s="50" t="n">
        <v>-22.572043</v>
      </c>
      <c r="M1388" s="50" t="n">
        <v>43.556759</v>
      </c>
      <c r="N1388" s="50" t="n">
        <v>-94.975572</v>
      </c>
      <c r="O1388" s="50" t="n">
        <v>-651.291818</v>
      </c>
      <c r="P1388" s="50" t="n">
        <v>-1517.976262</v>
      </c>
      <c r="Q1388" s="51" t="n">
        <v>-2264.243652</v>
      </c>
    </row>
    <row r="1389" customFormat="false" ht="12.75" hidden="false" customHeight="false" outlineLevel="0" collapsed="false">
      <c r="B1389" s="85" t="s">
        <v>77</v>
      </c>
      <c r="C1389" s="13" t="n">
        <v>1388</v>
      </c>
      <c r="D1389" s="50" t="n">
        <v>750554.02663747</v>
      </c>
      <c r="E1389" s="50" t="n">
        <v>0</v>
      </c>
      <c r="F1389" s="50" t="n">
        <v>0</v>
      </c>
      <c r="G1389" s="50" t="n">
        <v>8.44832159236381</v>
      </c>
      <c r="H1389" s="50" t="n">
        <v>9.38705345610057</v>
      </c>
      <c r="I1389" s="50" t="n">
        <v>-6.3327900339816</v>
      </c>
      <c r="J1389" s="50" t="n">
        <v>0.434732443065103</v>
      </c>
      <c r="K1389" s="50" t="n">
        <v>84.8488850155064</v>
      </c>
      <c r="L1389" s="50" t="n">
        <v>-109.563233127674</v>
      </c>
      <c r="M1389" s="50" t="n">
        <v>-263.081750341868</v>
      </c>
      <c r="N1389" s="50" t="n">
        <v>-301.780769642834</v>
      </c>
      <c r="O1389" s="50" t="n">
        <v>-247.187273110466</v>
      </c>
      <c r="P1389" s="50" t="n">
        <v>-321.647779379592</v>
      </c>
      <c r="Q1389" s="51" t="n">
        <v>-851.300355809719</v>
      </c>
    </row>
    <row r="1390" customFormat="false" ht="12.75" hidden="false" customHeight="false" outlineLevel="0" collapsed="false">
      <c r="B1390" s="85" t="s">
        <v>66</v>
      </c>
      <c r="C1390" s="13" t="n">
        <v>1389</v>
      </c>
      <c r="D1390" s="50" t="n">
        <v>1234107.52900867</v>
      </c>
      <c r="E1390" s="50" t="n">
        <v>0</v>
      </c>
      <c r="F1390" s="50" t="n">
        <v>0</v>
      </c>
      <c r="G1390" s="50" t="n">
        <v>102.9529</v>
      </c>
      <c r="H1390" s="50" t="n">
        <v>-173.074495</v>
      </c>
      <c r="I1390" s="50" t="n">
        <v>-121.550614</v>
      </c>
      <c r="J1390" s="50" t="n">
        <v>-167.694824</v>
      </c>
      <c r="K1390" s="50" t="n">
        <v>120.452328</v>
      </c>
      <c r="L1390" s="50" t="n">
        <v>-94.45987</v>
      </c>
      <c r="M1390" s="50" t="n">
        <v>5.96403799999999</v>
      </c>
      <c r="N1390" s="50" t="n">
        <v>-327.410537</v>
      </c>
      <c r="O1390" s="50" t="n">
        <v>-563.449986</v>
      </c>
      <c r="P1390" s="50" t="n">
        <v>-307.15185</v>
      </c>
      <c r="Q1390" s="51" t="n">
        <v>-1198.012373</v>
      </c>
    </row>
    <row r="1391" customFormat="false" ht="12.75" hidden="false" customHeight="false" outlineLevel="0" collapsed="false">
      <c r="B1391" s="85" t="s">
        <v>45</v>
      </c>
      <c r="C1391" s="13" t="n">
        <v>1390</v>
      </c>
      <c r="D1391" s="50" t="n">
        <v>993505.576863008</v>
      </c>
      <c r="E1391" s="50" t="n">
        <v>0</v>
      </c>
      <c r="F1391" s="50" t="n">
        <v>0</v>
      </c>
      <c r="G1391" s="50" t="n">
        <v>0</v>
      </c>
      <c r="H1391" s="50" t="n">
        <v>-9.955524</v>
      </c>
      <c r="I1391" s="50" t="n">
        <v>1.487094</v>
      </c>
      <c r="J1391" s="50" t="n">
        <v>4.93617</v>
      </c>
      <c r="K1391" s="50" t="n">
        <v>70.647793</v>
      </c>
      <c r="L1391" s="50" t="n">
        <v>4.87633</v>
      </c>
      <c r="M1391" s="50" t="n">
        <v>-311.797435</v>
      </c>
      <c r="N1391" s="50" t="n">
        <v>-239.805572</v>
      </c>
      <c r="O1391" s="50" t="n">
        <v>-164.830436</v>
      </c>
      <c r="P1391" s="50" t="n">
        <v>-447.793477</v>
      </c>
      <c r="Q1391" s="51" t="n">
        <v>-852.429485</v>
      </c>
    </row>
    <row r="1392" customFormat="false" ht="12.75" hidden="false" customHeight="false" outlineLevel="0" collapsed="false">
      <c r="B1392" s="85" t="s">
        <v>52</v>
      </c>
      <c r="C1392" s="13" t="n">
        <v>1391</v>
      </c>
      <c r="D1392" s="50" t="n">
        <v>0</v>
      </c>
      <c r="E1392" s="50" t="n">
        <v>0</v>
      </c>
      <c r="F1392" s="50" t="n">
        <v>0</v>
      </c>
      <c r="G1392" s="50" t="n">
        <v>0</v>
      </c>
      <c r="H1392" s="50" t="n">
        <v>0</v>
      </c>
      <c r="I1392" s="50" t="n">
        <v>0</v>
      </c>
      <c r="J1392" s="50" t="n">
        <v>0</v>
      </c>
      <c r="K1392" s="50" t="n">
        <v>0</v>
      </c>
      <c r="L1392" s="50" t="n">
        <v>0</v>
      </c>
      <c r="M1392" s="50" t="n">
        <v>0</v>
      </c>
      <c r="N1392" s="50" t="n">
        <v>0</v>
      </c>
      <c r="O1392" s="50" t="n">
        <v>0</v>
      </c>
      <c r="P1392" s="50" t="n">
        <v>0</v>
      </c>
      <c r="Q1392" s="51" t="n">
        <v>0</v>
      </c>
    </row>
    <row r="1393" customFormat="false" ht="12.75" hidden="false" customHeight="false" outlineLevel="0" collapsed="false">
      <c r="B1393" s="85" t="s">
        <v>80</v>
      </c>
      <c r="C1393" s="13" t="n">
        <v>1392</v>
      </c>
      <c r="D1393" s="50" t="n">
        <v>115504.798832205</v>
      </c>
      <c r="E1393" s="50" t="n">
        <v>0</v>
      </c>
      <c r="F1393" s="50" t="n">
        <v>0</v>
      </c>
      <c r="G1393" s="50" t="n">
        <v>26</v>
      </c>
      <c r="H1393" s="50" t="n">
        <v>0</v>
      </c>
      <c r="I1393" s="50" t="n">
        <v>0</v>
      </c>
      <c r="J1393" s="50" t="n">
        <v>0</v>
      </c>
      <c r="K1393" s="50" t="n">
        <v>0</v>
      </c>
      <c r="L1393" s="50" t="n">
        <v>0</v>
      </c>
      <c r="M1393" s="50" t="n">
        <v>0</v>
      </c>
      <c r="N1393" s="50" t="n">
        <v>26</v>
      </c>
      <c r="O1393" s="50" t="n">
        <v>0</v>
      </c>
      <c r="P1393" s="50" t="n">
        <v>0</v>
      </c>
      <c r="Q1393" s="51" t="n">
        <v>26</v>
      </c>
    </row>
    <row r="1394" customFormat="false" ht="12.75" hidden="false" customHeight="false" outlineLevel="0" collapsed="false">
      <c r="B1394" s="85" t="s">
        <v>49</v>
      </c>
      <c r="C1394" s="13" t="n">
        <v>1393</v>
      </c>
      <c r="D1394" s="50" t="n">
        <v>387720.026976977</v>
      </c>
      <c r="E1394" s="50" t="n">
        <v>0</v>
      </c>
      <c r="F1394" s="50" t="n">
        <v>0</v>
      </c>
      <c r="G1394" s="50" t="n">
        <v>0</v>
      </c>
      <c r="H1394" s="50" t="n">
        <v>0</v>
      </c>
      <c r="I1394" s="50" t="n">
        <v>153.666394</v>
      </c>
      <c r="J1394" s="50" t="n">
        <v>0</v>
      </c>
      <c r="K1394" s="50" t="n">
        <v>0</v>
      </c>
      <c r="L1394" s="50" t="n">
        <v>0</v>
      </c>
      <c r="M1394" s="50" t="n">
        <v>-58.907846</v>
      </c>
      <c r="N1394" s="50" t="n">
        <v>94.758548</v>
      </c>
      <c r="O1394" s="50" t="n">
        <v>0</v>
      </c>
      <c r="P1394" s="50" t="n">
        <v>0</v>
      </c>
      <c r="Q1394" s="51" t="n">
        <v>94.758548</v>
      </c>
    </row>
    <row r="1395" customFormat="false" ht="12.75" hidden="false" customHeight="false" outlineLevel="0" collapsed="false">
      <c r="B1395" s="85" t="s">
        <v>34</v>
      </c>
      <c r="C1395" s="13" t="n">
        <v>1394</v>
      </c>
      <c r="D1395" s="50" t="n">
        <v>0</v>
      </c>
      <c r="E1395" s="50" t="n">
        <v>0</v>
      </c>
      <c r="F1395" s="50" t="n">
        <v>0</v>
      </c>
      <c r="G1395" s="50" t="n">
        <v>0</v>
      </c>
      <c r="H1395" s="50" t="n">
        <v>0</v>
      </c>
      <c r="I1395" s="50" t="n">
        <v>0</v>
      </c>
      <c r="J1395" s="50" t="n">
        <v>0</v>
      </c>
      <c r="K1395" s="50" t="n">
        <v>0</v>
      </c>
      <c r="L1395" s="50" t="n">
        <v>0</v>
      </c>
      <c r="M1395" s="50" t="n">
        <v>0</v>
      </c>
      <c r="N1395" s="50" t="n">
        <v>0</v>
      </c>
      <c r="O1395" s="50" t="n">
        <v>0</v>
      </c>
      <c r="P1395" s="50" t="n">
        <v>0</v>
      </c>
      <c r="Q1395" s="51" t="n">
        <v>0</v>
      </c>
    </row>
    <row r="1396" customFormat="false" ht="12.75" hidden="false" customHeight="false" outlineLevel="0" collapsed="false">
      <c r="B1396" s="85" t="s">
        <v>69</v>
      </c>
      <c r="C1396" s="13" t="n">
        <v>1395</v>
      </c>
      <c r="D1396" s="50" t="n">
        <v>0</v>
      </c>
      <c r="E1396" s="50" t="n">
        <v>0</v>
      </c>
      <c r="F1396" s="50" t="n">
        <v>0</v>
      </c>
      <c r="G1396" s="50" t="n">
        <v>0</v>
      </c>
      <c r="H1396" s="50" t="n">
        <v>0</v>
      </c>
      <c r="I1396" s="50" t="n">
        <v>0</v>
      </c>
      <c r="J1396" s="50" t="n">
        <v>0</v>
      </c>
      <c r="K1396" s="50" t="n">
        <v>0</v>
      </c>
      <c r="L1396" s="50" t="n">
        <v>0</v>
      </c>
      <c r="M1396" s="50" t="n">
        <v>0</v>
      </c>
      <c r="N1396" s="50" t="n">
        <v>0</v>
      </c>
      <c r="O1396" s="50" t="n">
        <v>0</v>
      </c>
      <c r="P1396" s="50" t="n">
        <v>0</v>
      </c>
      <c r="Q1396" s="51" t="n">
        <v>0</v>
      </c>
    </row>
    <row r="1397" customFormat="false" ht="12.75" hidden="false" customHeight="false" outlineLevel="0" collapsed="false">
      <c r="B1397" s="85" t="s">
        <v>72</v>
      </c>
      <c r="C1397" s="13" t="n">
        <v>1396</v>
      </c>
      <c r="D1397" s="50" t="n">
        <v>4.15276142262883E-005</v>
      </c>
      <c r="E1397" s="50" t="n">
        <v>0</v>
      </c>
      <c r="F1397" s="50" t="n">
        <v>0</v>
      </c>
      <c r="G1397" s="50" t="n">
        <v>0</v>
      </c>
      <c r="H1397" s="50" t="n">
        <v>0</v>
      </c>
      <c r="I1397" s="50" t="n">
        <v>0</v>
      </c>
      <c r="J1397" s="50" t="n">
        <v>0</v>
      </c>
      <c r="K1397" s="50" t="n">
        <v>0</v>
      </c>
      <c r="L1397" s="50" t="n">
        <v>0</v>
      </c>
      <c r="M1397" s="50" t="n">
        <v>0</v>
      </c>
      <c r="N1397" s="50" t="n">
        <v>0</v>
      </c>
      <c r="O1397" s="50" t="n">
        <v>0</v>
      </c>
      <c r="P1397" s="50" t="n">
        <v>0</v>
      </c>
      <c r="Q1397" s="51" t="n">
        <v>0</v>
      </c>
    </row>
    <row r="1398" customFormat="false" ht="12.75" hidden="false" customHeight="false" outlineLevel="0" collapsed="false">
      <c r="B1398" s="85" t="s">
        <v>31</v>
      </c>
      <c r="C1398" s="13" t="n">
        <v>1397</v>
      </c>
      <c r="D1398" s="50" t="n">
        <v>0</v>
      </c>
      <c r="E1398" s="50" t="n">
        <v>0</v>
      </c>
      <c r="F1398" s="50" t="n">
        <v>0</v>
      </c>
      <c r="G1398" s="50" t="n">
        <v>0</v>
      </c>
      <c r="H1398" s="50" t="n">
        <v>0</v>
      </c>
      <c r="I1398" s="50" t="n">
        <v>0</v>
      </c>
      <c r="J1398" s="50" t="n">
        <v>0</v>
      </c>
      <c r="K1398" s="50" t="n">
        <v>0</v>
      </c>
      <c r="L1398" s="50" t="n">
        <v>0</v>
      </c>
      <c r="M1398" s="50" t="n">
        <v>0</v>
      </c>
      <c r="N1398" s="50" t="n">
        <v>0</v>
      </c>
      <c r="O1398" s="50" t="n">
        <v>0</v>
      </c>
      <c r="P1398" s="50" t="n">
        <v>0</v>
      </c>
      <c r="Q1398" s="51" t="n">
        <v>0</v>
      </c>
    </row>
    <row r="1399" customFormat="false" ht="12.75" hidden="false" customHeight="false" outlineLevel="0" collapsed="false">
      <c r="B1399" s="85" t="s">
        <v>37</v>
      </c>
      <c r="C1399" s="13" t="n">
        <v>1398</v>
      </c>
      <c r="D1399" s="50" t="n">
        <v>0</v>
      </c>
      <c r="E1399" s="50" t="n">
        <v>0</v>
      </c>
      <c r="F1399" s="50" t="n">
        <v>0</v>
      </c>
      <c r="G1399" s="50" t="n">
        <v>0</v>
      </c>
      <c r="H1399" s="50" t="n">
        <v>0</v>
      </c>
      <c r="I1399" s="50" t="n">
        <v>0</v>
      </c>
      <c r="J1399" s="50" t="n">
        <v>0</v>
      </c>
      <c r="K1399" s="50" t="n">
        <v>0</v>
      </c>
      <c r="L1399" s="50" t="n">
        <v>0</v>
      </c>
      <c r="M1399" s="50" t="n">
        <v>0</v>
      </c>
      <c r="N1399" s="50" t="n">
        <v>0</v>
      </c>
      <c r="O1399" s="50" t="n">
        <v>0</v>
      </c>
      <c r="P1399" s="50" t="n">
        <v>0</v>
      </c>
      <c r="Q1399" s="51" t="n">
        <v>0</v>
      </c>
    </row>
    <row r="1400" customFormat="false" ht="12.75" hidden="false" customHeight="false" outlineLevel="0" collapsed="false">
      <c r="B1400" s="85" t="n">
        <v>0</v>
      </c>
      <c r="C1400" s="13" t="n">
        <v>1399</v>
      </c>
      <c r="D1400" s="50" t="n">
        <v>0</v>
      </c>
      <c r="E1400" s="50" t="n">
        <v>0</v>
      </c>
      <c r="F1400" s="50" t="n">
        <v>0</v>
      </c>
      <c r="G1400" s="50" t="n">
        <v>0</v>
      </c>
      <c r="H1400" s="50" t="n">
        <v>0</v>
      </c>
      <c r="I1400" s="50" t="n">
        <v>0</v>
      </c>
      <c r="J1400" s="50" t="n">
        <v>0</v>
      </c>
      <c r="K1400" s="50" t="n">
        <v>0</v>
      </c>
      <c r="L1400" s="50" t="n">
        <v>0</v>
      </c>
      <c r="M1400" s="50" t="n">
        <v>0</v>
      </c>
      <c r="N1400" s="50" t="n">
        <v>0</v>
      </c>
      <c r="O1400" s="50" t="n">
        <v>0</v>
      </c>
      <c r="P1400" s="50" t="n">
        <v>0</v>
      </c>
      <c r="Q1400" s="51" t="n">
        <v>0</v>
      </c>
    </row>
    <row r="1401" customFormat="false" ht="12.75" hidden="false" customHeight="false" outlineLevel="0" collapsed="false">
      <c r="B1401" s="87" t="n">
        <v>0</v>
      </c>
      <c r="C1401" s="64" t="n">
        <v>1400</v>
      </c>
      <c r="D1401" s="54" t="n">
        <v>0</v>
      </c>
      <c r="E1401" s="54" t="n">
        <v>0</v>
      </c>
      <c r="F1401" s="54" t="n">
        <v>0</v>
      </c>
      <c r="G1401" s="54" t="n">
        <v>0</v>
      </c>
      <c r="H1401" s="54" t="n">
        <v>0</v>
      </c>
      <c r="I1401" s="54" t="n">
        <v>0</v>
      </c>
      <c r="J1401" s="54" t="n">
        <v>0</v>
      </c>
      <c r="K1401" s="54" t="n">
        <v>0</v>
      </c>
      <c r="L1401" s="54" t="n">
        <v>0</v>
      </c>
      <c r="M1401" s="54" t="n">
        <v>0</v>
      </c>
      <c r="N1401" s="54" t="n">
        <v>0</v>
      </c>
      <c r="O1401" s="54" t="n">
        <v>0</v>
      </c>
      <c r="P1401" s="54" t="n">
        <v>0</v>
      </c>
      <c r="Q1401" s="55" t="n">
        <v>0</v>
      </c>
    </row>
    <row r="1402" customFormat="false" ht="12.75" hidden="false" customHeight="false" outlineLevel="0" collapsed="false">
      <c r="A1402" s="0" t="n">
        <v>36</v>
      </c>
      <c r="B1402" s="57" t="n">
        <v>36955</v>
      </c>
      <c r="C1402" s="58" t="n">
        <v>1401</v>
      </c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83"/>
    </row>
    <row r="1403" customFormat="false" ht="12.75" hidden="false" customHeight="false" outlineLevel="0" collapsed="false">
      <c r="B1403" s="61"/>
      <c r="C1403" s="13" t="n">
        <v>1402</v>
      </c>
      <c r="D1403" s="13"/>
      <c r="E1403" s="21" t="s">
        <v>5</v>
      </c>
      <c r="F1403" s="21" t="s">
        <v>6</v>
      </c>
      <c r="G1403" s="21" t="s">
        <v>7</v>
      </c>
      <c r="H1403" s="21" t="s">
        <v>8</v>
      </c>
      <c r="I1403" s="21" t="s">
        <v>9</v>
      </c>
      <c r="J1403" s="21" t="s">
        <v>10</v>
      </c>
      <c r="K1403" s="21" t="s">
        <v>11</v>
      </c>
      <c r="L1403" s="21" t="s">
        <v>12</v>
      </c>
      <c r="M1403" s="21" t="s">
        <v>13</v>
      </c>
      <c r="N1403" s="21" t="s">
        <v>14</v>
      </c>
      <c r="O1403" s="21" t="n">
        <v>2002</v>
      </c>
      <c r="P1403" s="21" t="s">
        <v>15</v>
      </c>
      <c r="Q1403" s="84" t="s">
        <v>16</v>
      </c>
    </row>
    <row r="1404" customFormat="false" ht="12.75" hidden="false" customHeight="false" outlineLevel="0" collapsed="false">
      <c r="B1404" s="85" t="s">
        <v>107</v>
      </c>
      <c r="C1404" s="13" t="n">
        <v>1403</v>
      </c>
      <c r="D1404" s="13" t="s">
        <v>4</v>
      </c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86"/>
    </row>
    <row r="1405" customFormat="false" ht="12.75" hidden="false" customHeight="false" outlineLevel="0" collapsed="false">
      <c r="B1405" s="85" t="s">
        <v>19</v>
      </c>
      <c r="C1405" s="13" t="n">
        <v>1404</v>
      </c>
      <c r="D1405" s="50" t="n">
        <v>17521513.8844113</v>
      </c>
      <c r="E1405" s="50" t="n">
        <v>0</v>
      </c>
      <c r="F1405" s="50" t="n">
        <v>0</v>
      </c>
      <c r="G1405" s="50" t="n">
        <v>499001.31</v>
      </c>
      <c r="H1405" s="50" t="n">
        <v>1386642.5</v>
      </c>
      <c r="I1405" s="50" t="n">
        <v>591123.76</v>
      </c>
      <c r="J1405" s="50" t="n">
        <v>656896.82</v>
      </c>
      <c r="K1405" s="50" t="n">
        <v>-282390.55</v>
      </c>
      <c r="L1405" s="50" t="n">
        <v>328767.79</v>
      </c>
      <c r="M1405" s="50" t="n">
        <v>8251496.83</v>
      </c>
      <c r="N1405" s="50" t="n">
        <v>11431538.46</v>
      </c>
      <c r="O1405" s="50" t="n">
        <v>3141057.81</v>
      </c>
      <c r="P1405" s="50" t="n">
        <v>1717786.8</v>
      </c>
      <c r="Q1405" s="51" t="n">
        <v>16290383.07</v>
      </c>
    </row>
    <row r="1406" customFormat="false" ht="12.75" hidden="false" customHeight="false" outlineLevel="0" collapsed="false">
      <c r="B1406" s="85" t="s">
        <v>20</v>
      </c>
      <c r="C1406" s="13" t="n">
        <v>1405</v>
      </c>
      <c r="D1406" s="50" t="n">
        <v>1783784.95014796</v>
      </c>
      <c r="E1406" s="50" t="n">
        <v>0</v>
      </c>
      <c r="F1406" s="50" t="n">
        <v>0</v>
      </c>
      <c r="G1406" s="50" t="n">
        <v>220768.13</v>
      </c>
      <c r="H1406" s="50" t="n">
        <v>-22045.44</v>
      </c>
      <c r="I1406" s="50" t="n">
        <v>-44896.31</v>
      </c>
      <c r="J1406" s="50" t="n">
        <v>-93761.09</v>
      </c>
      <c r="K1406" s="50" t="n">
        <v>-159956.65</v>
      </c>
      <c r="L1406" s="50" t="n">
        <v>-3923.4</v>
      </c>
      <c r="M1406" s="50" t="n">
        <v>1069602.18</v>
      </c>
      <c r="N1406" s="50" t="n">
        <v>965787.42</v>
      </c>
      <c r="O1406" s="50" t="n">
        <v>31019.81</v>
      </c>
      <c r="P1406" s="50" t="n">
        <v>444543.7</v>
      </c>
      <c r="Q1406" s="51" t="n">
        <v>1441350.93</v>
      </c>
    </row>
    <row r="1407" customFormat="false" ht="12.75" hidden="false" customHeight="false" outlineLevel="0" collapsed="false">
      <c r="B1407" s="85" t="s">
        <v>108</v>
      </c>
      <c r="C1407" s="13" t="n">
        <v>1406</v>
      </c>
      <c r="D1407" s="50" t="n">
        <v>0</v>
      </c>
      <c r="E1407" s="50" t="n">
        <v>0</v>
      </c>
      <c r="F1407" s="50" t="n">
        <v>0</v>
      </c>
      <c r="G1407" s="50" t="n">
        <v>0</v>
      </c>
      <c r="H1407" s="50" t="n">
        <v>0</v>
      </c>
      <c r="I1407" s="50" t="n">
        <v>0</v>
      </c>
      <c r="J1407" s="50" t="n">
        <v>0</v>
      </c>
      <c r="K1407" s="50" t="n">
        <v>0</v>
      </c>
      <c r="L1407" s="50" t="n">
        <v>0</v>
      </c>
      <c r="M1407" s="50" t="n">
        <v>0</v>
      </c>
      <c r="N1407" s="50" t="n">
        <v>0</v>
      </c>
      <c r="O1407" s="50" t="n">
        <v>0</v>
      </c>
      <c r="P1407" s="50" t="n">
        <v>0</v>
      </c>
      <c r="Q1407" s="51" t="n">
        <v>0</v>
      </c>
    </row>
    <row r="1408" customFormat="false" ht="12.75" hidden="false" customHeight="false" outlineLevel="0" collapsed="false">
      <c r="B1408" s="85" t="s">
        <v>25</v>
      </c>
      <c r="C1408" s="13" t="n">
        <v>1407</v>
      </c>
      <c r="D1408" s="50" t="n">
        <v>5129178.87305031</v>
      </c>
      <c r="E1408" s="50" t="n">
        <v>0</v>
      </c>
      <c r="F1408" s="50" t="n">
        <v>0</v>
      </c>
      <c r="G1408" s="50" t="n">
        <v>294080</v>
      </c>
      <c r="H1408" s="50" t="n">
        <v>578971.77</v>
      </c>
      <c r="I1408" s="50" t="n">
        <v>484238.86</v>
      </c>
      <c r="J1408" s="50" t="n">
        <v>-196663.35</v>
      </c>
      <c r="K1408" s="50" t="n">
        <v>-89455.51</v>
      </c>
      <c r="L1408" s="50" t="n">
        <v>99432.83</v>
      </c>
      <c r="M1408" s="50" t="n">
        <v>2656077.09</v>
      </c>
      <c r="N1408" s="50" t="n">
        <v>3826681.69</v>
      </c>
      <c r="O1408" s="50" t="n">
        <v>819354.75</v>
      </c>
      <c r="P1408" s="50" t="n">
        <v>1418191.38</v>
      </c>
      <c r="Q1408" s="51" t="n">
        <v>6064227.82</v>
      </c>
    </row>
    <row r="1409" customFormat="false" ht="12.75" hidden="false" customHeight="false" outlineLevel="0" collapsed="false">
      <c r="B1409" s="85" t="s">
        <v>29</v>
      </c>
      <c r="C1409" s="13" t="n">
        <v>1408</v>
      </c>
      <c r="D1409" s="50" t="n">
        <v>776878.633486256</v>
      </c>
      <c r="E1409" s="50" t="n">
        <v>0</v>
      </c>
      <c r="F1409" s="50" t="n">
        <v>0</v>
      </c>
      <c r="G1409" s="50" t="n">
        <v>2135.82</v>
      </c>
      <c r="H1409" s="50" t="n">
        <v>16619.72</v>
      </c>
      <c r="I1409" s="50" t="n">
        <v>0</v>
      </c>
      <c r="J1409" s="50" t="n">
        <v>0</v>
      </c>
      <c r="K1409" s="50" t="n">
        <v>0</v>
      </c>
      <c r="L1409" s="50" t="n">
        <v>0</v>
      </c>
      <c r="M1409" s="50" t="n">
        <v>0</v>
      </c>
      <c r="N1409" s="50" t="n">
        <v>18755.54</v>
      </c>
      <c r="O1409" s="50" t="n">
        <v>0</v>
      </c>
      <c r="P1409" s="50" t="n">
        <v>0</v>
      </c>
      <c r="Q1409" s="51" t="n">
        <v>18755.54</v>
      </c>
    </row>
    <row r="1410" customFormat="false" ht="12.75" hidden="false" customHeight="false" outlineLevel="0" collapsed="false">
      <c r="B1410" s="85" t="s">
        <v>32</v>
      </c>
      <c r="C1410" s="13" t="n">
        <v>1409</v>
      </c>
      <c r="D1410" s="50" t="n">
        <v>595653.231171998</v>
      </c>
      <c r="E1410" s="50" t="n">
        <v>0</v>
      </c>
      <c r="F1410" s="50" t="n">
        <v>0</v>
      </c>
      <c r="G1410" s="50" t="n">
        <v>23740.65</v>
      </c>
      <c r="H1410" s="50" t="n">
        <v>8309.86</v>
      </c>
      <c r="I1410" s="50" t="n">
        <v>0</v>
      </c>
      <c r="J1410" s="50" t="n">
        <v>0</v>
      </c>
      <c r="K1410" s="50" t="n">
        <v>0</v>
      </c>
      <c r="L1410" s="50" t="n">
        <v>0</v>
      </c>
      <c r="M1410" s="50" t="n">
        <v>0</v>
      </c>
      <c r="N1410" s="50" t="n">
        <v>32050.51</v>
      </c>
      <c r="O1410" s="50" t="n">
        <v>0</v>
      </c>
      <c r="P1410" s="50" t="n">
        <v>0</v>
      </c>
      <c r="Q1410" s="51" t="n">
        <v>32050.51</v>
      </c>
    </row>
    <row r="1411" customFormat="false" ht="12.75" hidden="false" customHeight="false" outlineLevel="0" collapsed="false">
      <c r="B1411" s="85" t="s">
        <v>35</v>
      </c>
      <c r="C1411" s="13" t="n">
        <v>1410</v>
      </c>
      <c r="D1411" s="50" t="n">
        <v>861863.186909596</v>
      </c>
      <c r="E1411" s="50" t="n">
        <v>0</v>
      </c>
      <c r="F1411" s="50" t="n">
        <v>0</v>
      </c>
      <c r="G1411" s="50" t="n">
        <v>4643.13</v>
      </c>
      <c r="H1411" s="50" t="n">
        <v>82951.05</v>
      </c>
      <c r="I1411" s="50" t="n">
        <v>0</v>
      </c>
      <c r="J1411" s="50" t="n">
        <v>0</v>
      </c>
      <c r="K1411" s="50" t="n">
        <v>0</v>
      </c>
      <c r="L1411" s="50" t="n">
        <v>0</v>
      </c>
      <c r="M1411" s="50" t="n">
        <v>0</v>
      </c>
      <c r="N1411" s="50" t="n">
        <v>87594.18</v>
      </c>
      <c r="O1411" s="50" t="n">
        <v>0</v>
      </c>
      <c r="P1411" s="50" t="n">
        <v>0</v>
      </c>
      <c r="Q1411" s="51" t="n">
        <v>87594.18</v>
      </c>
    </row>
    <row r="1412" customFormat="false" ht="12.75" hidden="false" customHeight="false" outlineLevel="0" collapsed="false">
      <c r="B1412" s="85" t="s">
        <v>38</v>
      </c>
      <c r="C1412" s="13" t="n">
        <v>1411</v>
      </c>
      <c r="D1412" s="50" t="n">
        <v>0</v>
      </c>
      <c r="E1412" s="50" t="n">
        <v>0</v>
      </c>
      <c r="F1412" s="50" t="n">
        <v>0</v>
      </c>
      <c r="G1412" s="50" t="n">
        <v>0</v>
      </c>
      <c r="H1412" s="50" t="n">
        <v>0</v>
      </c>
      <c r="I1412" s="50" t="n">
        <v>0</v>
      </c>
      <c r="J1412" s="50" t="n">
        <v>0</v>
      </c>
      <c r="K1412" s="50" t="n">
        <v>0</v>
      </c>
      <c r="L1412" s="50" t="n">
        <v>0</v>
      </c>
      <c r="M1412" s="50" t="n">
        <v>0</v>
      </c>
      <c r="N1412" s="50" t="n">
        <v>0</v>
      </c>
      <c r="O1412" s="50" t="n">
        <v>0</v>
      </c>
      <c r="P1412" s="50" t="n">
        <v>0</v>
      </c>
      <c r="Q1412" s="51" t="n">
        <v>0</v>
      </c>
    </row>
    <row r="1413" customFormat="false" ht="12.75" hidden="false" customHeight="false" outlineLevel="0" collapsed="false">
      <c r="B1413" s="85" t="s">
        <v>43</v>
      </c>
      <c r="C1413" s="13" t="n">
        <v>1412</v>
      </c>
      <c r="D1413" s="50" t="n">
        <v>4773221.45550962</v>
      </c>
      <c r="E1413" s="50" t="n">
        <v>0</v>
      </c>
      <c r="F1413" s="50" t="n">
        <v>0</v>
      </c>
      <c r="G1413" s="50" t="n">
        <v>-33995.93</v>
      </c>
      <c r="H1413" s="50" t="n">
        <v>442922.96</v>
      </c>
      <c r="I1413" s="50" t="n">
        <v>-297193.29</v>
      </c>
      <c r="J1413" s="50" t="n">
        <v>121543.26</v>
      </c>
      <c r="K1413" s="50" t="n">
        <v>-263605.81</v>
      </c>
      <c r="L1413" s="50" t="n">
        <v>77122.01</v>
      </c>
      <c r="M1413" s="50" t="n">
        <v>1607273.44</v>
      </c>
      <c r="N1413" s="50" t="n">
        <v>1654066.64</v>
      </c>
      <c r="O1413" s="50" t="n">
        <v>-130308.17</v>
      </c>
      <c r="P1413" s="50" t="n">
        <v>-1926937.43</v>
      </c>
      <c r="Q1413" s="51" t="n">
        <v>-403178.96</v>
      </c>
    </row>
    <row r="1414" customFormat="false" ht="12.75" hidden="false" customHeight="false" outlineLevel="0" collapsed="false">
      <c r="B1414" s="85" t="s">
        <v>47</v>
      </c>
      <c r="C1414" s="13" t="n">
        <v>1413</v>
      </c>
      <c r="D1414" s="50" t="n">
        <v>2155122.5176508</v>
      </c>
      <c r="E1414" s="50" t="n">
        <v>0</v>
      </c>
      <c r="F1414" s="50" t="n">
        <v>0</v>
      </c>
      <c r="G1414" s="50" t="n">
        <v>37717.55</v>
      </c>
      <c r="H1414" s="50" t="n">
        <v>46743</v>
      </c>
      <c r="I1414" s="50" t="n">
        <v>17337.89</v>
      </c>
      <c r="J1414" s="50" t="n">
        <v>189617.77</v>
      </c>
      <c r="K1414" s="50" t="n">
        <v>53708.49</v>
      </c>
      <c r="L1414" s="50" t="n">
        <v>-15657.31</v>
      </c>
      <c r="M1414" s="50" t="n">
        <v>443284.43</v>
      </c>
      <c r="N1414" s="50" t="n">
        <v>772751.82</v>
      </c>
      <c r="O1414" s="50" t="n">
        <v>173584.65</v>
      </c>
      <c r="P1414" s="50" t="n">
        <v>287598.27</v>
      </c>
      <c r="Q1414" s="51" t="n">
        <v>1233934.74</v>
      </c>
    </row>
    <row r="1415" customFormat="false" ht="12.75" hidden="false" customHeight="false" outlineLevel="0" collapsed="false">
      <c r="B1415" s="85" t="s">
        <v>50</v>
      </c>
      <c r="C1415" s="13" t="n">
        <v>1414</v>
      </c>
      <c r="D1415" s="50" t="n">
        <v>1411000.69053584</v>
      </c>
      <c r="E1415" s="50" t="n">
        <v>0</v>
      </c>
      <c r="F1415" s="50" t="n">
        <v>0</v>
      </c>
      <c r="G1415" s="50" t="n">
        <v>-45355.28</v>
      </c>
      <c r="H1415" s="50" t="n">
        <v>33328</v>
      </c>
      <c r="I1415" s="50" t="n">
        <v>-34737.53</v>
      </c>
      <c r="J1415" s="50" t="n">
        <v>16507.38</v>
      </c>
      <c r="K1415" s="50" t="n">
        <v>206303.72</v>
      </c>
      <c r="L1415" s="50" t="n">
        <v>44295.29</v>
      </c>
      <c r="M1415" s="50" t="n">
        <v>150821.88</v>
      </c>
      <c r="N1415" s="50" t="n">
        <v>371163.46</v>
      </c>
      <c r="O1415" s="50" t="n">
        <v>666942.07</v>
      </c>
      <c r="P1415" s="50" t="n">
        <v>-670049.89</v>
      </c>
      <c r="Q1415" s="51" t="n">
        <v>368055.64</v>
      </c>
    </row>
    <row r="1416" customFormat="false" ht="12.75" hidden="false" customHeight="false" outlineLevel="0" collapsed="false">
      <c r="B1416" s="85" t="s">
        <v>53</v>
      </c>
      <c r="C1416" s="13" t="n">
        <v>1415</v>
      </c>
      <c r="D1416" s="50" t="n">
        <v>89705.0422718217</v>
      </c>
      <c r="E1416" s="50" t="n">
        <v>0</v>
      </c>
      <c r="F1416" s="50" t="n">
        <v>0</v>
      </c>
      <c r="G1416" s="50" t="n">
        <v>-42.14</v>
      </c>
      <c r="H1416" s="50" t="n">
        <v>0</v>
      </c>
      <c r="I1416" s="50" t="n">
        <v>0</v>
      </c>
      <c r="J1416" s="50" t="n">
        <v>0</v>
      </c>
      <c r="K1416" s="50" t="n">
        <v>0</v>
      </c>
      <c r="L1416" s="50" t="n">
        <v>0</v>
      </c>
      <c r="M1416" s="50" t="n">
        <v>0</v>
      </c>
      <c r="N1416" s="50" t="n">
        <v>-42.14</v>
      </c>
      <c r="O1416" s="50" t="n">
        <v>0</v>
      </c>
      <c r="P1416" s="50" t="n">
        <v>0</v>
      </c>
      <c r="Q1416" s="51" t="n">
        <v>-42.14</v>
      </c>
    </row>
    <row r="1417" customFormat="false" ht="12.75" hidden="false" customHeight="false" outlineLevel="0" collapsed="false">
      <c r="B1417" s="85" t="s">
        <v>56</v>
      </c>
      <c r="C1417" s="13" t="n">
        <v>1416</v>
      </c>
      <c r="D1417" s="50" t="n">
        <v>261247.324966039</v>
      </c>
      <c r="E1417" s="50" t="n">
        <v>0</v>
      </c>
      <c r="F1417" s="50" t="n">
        <v>0</v>
      </c>
      <c r="G1417" s="50" t="n">
        <v>33762.88</v>
      </c>
      <c r="H1417" s="50" t="n">
        <v>16619.72</v>
      </c>
      <c r="I1417" s="50" t="n">
        <v>0</v>
      </c>
      <c r="J1417" s="50" t="n">
        <v>0</v>
      </c>
      <c r="K1417" s="50" t="n">
        <v>0</v>
      </c>
      <c r="L1417" s="50" t="n">
        <v>0</v>
      </c>
      <c r="M1417" s="50" t="n">
        <v>0</v>
      </c>
      <c r="N1417" s="50" t="n">
        <v>50382.6</v>
      </c>
      <c r="O1417" s="50" t="n">
        <v>0</v>
      </c>
      <c r="P1417" s="50" t="n">
        <v>0</v>
      </c>
      <c r="Q1417" s="51" t="n">
        <v>50382.6</v>
      </c>
    </row>
    <row r="1418" customFormat="false" ht="12.75" hidden="false" customHeight="false" outlineLevel="0" collapsed="false">
      <c r="B1418" s="85" t="s">
        <v>59</v>
      </c>
      <c r="C1418" s="13" t="n">
        <v>1417</v>
      </c>
      <c r="D1418" s="50" t="n">
        <v>244650.24471632</v>
      </c>
      <c r="E1418" s="50" t="n">
        <v>0</v>
      </c>
      <c r="F1418" s="50" t="n">
        <v>0</v>
      </c>
      <c r="G1418" s="50" t="n">
        <v>-4081.94</v>
      </c>
      <c r="H1418" s="50" t="n">
        <v>0</v>
      </c>
      <c r="I1418" s="50" t="n">
        <v>0</v>
      </c>
      <c r="J1418" s="50" t="n">
        <v>0</v>
      </c>
      <c r="K1418" s="50" t="n">
        <v>0</v>
      </c>
      <c r="L1418" s="50" t="n">
        <v>0</v>
      </c>
      <c r="M1418" s="50" t="n">
        <v>0</v>
      </c>
      <c r="N1418" s="50" t="n">
        <v>-4081.94</v>
      </c>
      <c r="O1418" s="50" t="n">
        <v>0</v>
      </c>
      <c r="P1418" s="50" t="n">
        <v>0</v>
      </c>
      <c r="Q1418" s="51" t="n">
        <v>-4081.94</v>
      </c>
    </row>
    <row r="1419" customFormat="false" ht="12.75" hidden="false" customHeight="false" outlineLevel="0" collapsed="false">
      <c r="B1419" s="85" t="s">
        <v>109</v>
      </c>
      <c r="C1419" s="13" t="n">
        <v>1418</v>
      </c>
      <c r="D1419" s="50" t="n">
        <v>0</v>
      </c>
      <c r="E1419" s="50" t="n">
        <v>0</v>
      </c>
      <c r="F1419" s="50" t="n">
        <v>0</v>
      </c>
      <c r="G1419" s="50" t="n">
        <v>0</v>
      </c>
      <c r="H1419" s="50" t="n">
        <v>0</v>
      </c>
      <c r="I1419" s="50" t="n">
        <v>0</v>
      </c>
      <c r="J1419" s="50" t="n">
        <v>0</v>
      </c>
      <c r="K1419" s="50" t="n">
        <v>0</v>
      </c>
      <c r="L1419" s="50" t="n">
        <v>0</v>
      </c>
      <c r="M1419" s="50" t="n">
        <v>0</v>
      </c>
      <c r="N1419" s="50" t="n">
        <v>0</v>
      </c>
      <c r="O1419" s="50" t="n">
        <v>0</v>
      </c>
      <c r="P1419" s="50" t="n">
        <v>0</v>
      </c>
      <c r="Q1419" s="51" t="n">
        <v>0</v>
      </c>
    </row>
    <row r="1420" customFormat="false" ht="12.75" hidden="false" customHeight="false" outlineLevel="0" collapsed="false">
      <c r="B1420" s="85" t="s">
        <v>64</v>
      </c>
      <c r="C1420" s="13" t="n">
        <v>1419</v>
      </c>
      <c r="D1420" s="50" t="n">
        <v>7187651.10229917</v>
      </c>
      <c r="E1420" s="50" t="n">
        <v>0</v>
      </c>
      <c r="F1420" s="50" t="n">
        <v>0</v>
      </c>
      <c r="G1420" s="50" t="n">
        <v>27941.15</v>
      </c>
      <c r="H1420" s="50" t="n">
        <v>-16036.33</v>
      </c>
      <c r="I1420" s="50" t="n">
        <v>422528.05</v>
      </c>
      <c r="J1420" s="50" t="n">
        <v>506080.34</v>
      </c>
      <c r="K1420" s="50" t="n">
        <v>-218869.57</v>
      </c>
      <c r="L1420" s="50" t="n">
        <v>-56719.78</v>
      </c>
      <c r="M1420" s="50" t="n">
        <v>1783776.24</v>
      </c>
      <c r="N1420" s="50" t="n">
        <v>2448700.1</v>
      </c>
      <c r="O1420" s="50" t="n">
        <v>373923.33</v>
      </c>
      <c r="P1420" s="50" t="n">
        <v>1856194.34</v>
      </c>
      <c r="Q1420" s="51" t="n">
        <v>4678817.77</v>
      </c>
    </row>
    <row r="1421" customFormat="false" ht="12.75" hidden="false" customHeight="false" outlineLevel="0" collapsed="false">
      <c r="B1421" s="85" t="s">
        <v>67</v>
      </c>
      <c r="C1421" s="13" t="n">
        <v>1420</v>
      </c>
      <c r="D1421" s="50" t="n">
        <v>399857.534601882</v>
      </c>
      <c r="E1421" s="50" t="n">
        <v>0</v>
      </c>
      <c r="F1421" s="50" t="n">
        <v>0</v>
      </c>
      <c r="G1421" s="50" t="n">
        <v>-794.67</v>
      </c>
      <c r="H1421" s="50" t="n">
        <v>0</v>
      </c>
      <c r="I1421" s="50" t="n">
        <v>0</v>
      </c>
      <c r="J1421" s="50" t="n">
        <v>0</v>
      </c>
      <c r="K1421" s="50" t="n">
        <v>0</v>
      </c>
      <c r="L1421" s="50" t="n">
        <v>0</v>
      </c>
      <c r="M1421" s="50" t="n">
        <v>0</v>
      </c>
      <c r="N1421" s="50" t="n">
        <v>-794.67</v>
      </c>
      <c r="O1421" s="50" t="n">
        <v>0</v>
      </c>
      <c r="P1421" s="50" t="n">
        <v>0</v>
      </c>
      <c r="Q1421" s="51" t="n">
        <v>-794.67</v>
      </c>
    </row>
    <row r="1422" customFormat="false" ht="12.75" hidden="false" customHeight="false" outlineLevel="0" collapsed="false">
      <c r="B1422" s="85" t="s">
        <v>70</v>
      </c>
      <c r="C1422" s="13" t="n">
        <v>1421</v>
      </c>
      <c r="D1422" s="50" t="n">
        <v>187089.283089448</v>
      </c>
      <c r="E1422" s="50" t="n">
        <v>0</v>
      </c>
      <c r="F1422" s="50" t="n">
        <v>0</v>
      </c>
      <c r="G1422" s="50" t="n">
        <v>-794.67</v>
      </c>
      <c r="H1422" s="50" t="n">
        <v>33239.44</v>
      </c>
      <c r="I1422" s="50" t="n">
        <v>0</v>
      </c>
      <c r="J1422" s="50" t="n">
        <v>0</v>
      </c>
      <c r="K1422" s="50" t="n">
        <v>0</v>
      </c>
      <c r="L1422" s="50" t="n">
        <v>0</v>
      </c>
      <c r="M1422" s="50" t="n">
        <v>0</v>
      </c>
      <c r="N1422" s="50" t="n">
        <v>32444.77</v>
      </c>
      <c r="O1422" s="50" t="n">
        <v>0</v>
      </c>
      <c r="P1422" s="50" t="n">
        <v>0</v>
      </c>
      <c r="Q1422" s="51" t="n">
        <v>32444.77</v>
      </c>
    </row>
    <row r="1423" customFormat="false" ht="12.75" hidden="false" customHeight="false" outlineLevel="0" collapsed="false">
      <c r="B1423" s="85" t="s">
        <v>75</v>
      </c>
      <c r="C1423" s="13" t="n">
        <v>1422</v>
      </c>
      <c r="D1423" s="50" t="n">
        <v>4387600.27341502</v>
      </c>
      <c r="E1423" s="50" t="n">
        <v>0</v>
      </c>
      <c r="F1423" s="50" t="n">
        <v>0</v>
      </c>
      <c r="G1423" s="50" t="n">
        <v>-49110.37</v>
      </c>
      <c r="H1423" s="50" t="n">
        <v>165018.75</v>
      </c>
      <c r="I1423" s="50" t="n">
        <v>43846.09</v>
      </c>
      <c r="J1423" s="50" t="n">
        <v>113572.51</v>
      </c>
      <c r="K1423" s="50" t="n">
        <v>189484.78</v>
      </c>
      <c r="L1423" s="50" t="n">
        <v>184218.15</v>
      </c>
      <c r="M1423" s="50" t="n">
        <v>540661.57</v>
      </c>
      <c r="N1423" s="50" t="n">
        <v>1187691.48</v>
      </c>
      <c r="O1423" s="50" t="n">
        <v>1206541.37</v>
      </c>
      <c r="P1423" s="50" t="n">
        <v>308246.43</v>
      </c>
      <c r="Q1423" s="51" t="n">
        <v>2702479.28</v>
      </c>
    </row>
    <row r="1424" customFormat="false" ht="12.75" hidden="false" customHeight="false" outlineLevel="0" collapsed="false">
      <c r="B1424" s="85" t="s">
        <v>78</v>
      </c>
      <c r="C1424" s="13" t="n">
        <v>1423</v>
      </c>
      <c r="D1424" s="50" t="n">
        <v>38521.8272186011</v>
      </c>
      <c r="E1424" s="50" t="n">
        <v>0</v>
      </c>
      <c r="F1424" s="50" t="n">
        <v>0</v>
      </c>
      <c r="G1424" s="50" t="n">
        <v>-11613</v>
      </c>
      <c r="H1424" s="50" t="n">
        <v>0</v>
      </c>
      <c r="I1424" s="50" t="n">
        <v>0</v>
      </c>
      <c r="J1424" s="50" t="n">
        <v>0</v>
      </c>
      <c r="K1424" s="50" t="n">
        <v>0</v>
      </c>
      <c r="L1424" s="50" t="n">
        <v>0</v>
      </c>
      <c r="M1424" s="50" t="n">
        <v>0</v>
      </c>
      <c r="N1424" s="50" t="n">
        <v>-11613</v>
      </c>
      <c r="O1424" s="50" t="n">
        <v>0</v>
      </c>
      <c r="P1424" s="50" t="n">
        <v>0</v>
      </c>
      <c r="Q1424" s="51" t="n">
        <v>-11613</v>
      </c>
    </row>
    <row r="1425" customFormat="false" ht="12.75" hidden="false" customHeight="false" outlineLevel="0" collapsed="false">
      <c r="B1425" s="85"/>
      <c r="C1425" s="13" t="n">
        <v>1424</v>
      </c>
      <c r="D1425" s="50"/>
      <c r="E1425" s="50"/>
      <c r="F1425" s="50"/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1"/>
    </row>
    <row r="1426" customFormat="false" ht="12.75" hidden="false" customHeight="false" outlineLevel="0" collapsed="false">
      <c r="B1426" s="85" t="s">
        <v>83</v>
      </c>
      <c r="C1426" s="13" t="n">
        <v>1425</v>
      </c>
      <c r="D1426" s="50" t="s">
        <v>4</v>
      </c>
      <c r="E1426" s="50"/>
      <c r="F1426" s="50"/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1"/>
    </row>
    <row r="1427" customFormat="false" ht="12.75" hidden="false" customHeight="false" outlineLevel="0" collapsed="false">
      <c r="B1427" s="85" t="s">
        <v>22</v>
      </c>
      <c r="C1427" s="13" t="n">
        <v>1426</v>
      </c>
      <c r="D1427" s="50" t="n">
        <v>947285.818535695</v>
      </c>
      <c r="E1427" s="50" t="n">
        <v>0</v>
      </c>
      <c r="F1427" s="50" t="n">
        <v>0</v>
      </c>
      <c r="G1427" s="50" t="n">
        <v>-3.98827251887046</v>
      </c>
      <c r="H1427" s="50" t="n">
        <v>126.411971261936</v>
      </c>
      <c r="I1427" s="50" t="n">
        <v>45.3702301840699</v>
      </c>
      <c r="J1427" s="50" t="n">
        <v>12.1622983350503</v>
      </c>
      <c r="K1427" s="50" t="n">
        <v>78.6669868995102</v>
      </c>
      <c r="L1427" s="50" t="n">
        <v>-13.8587951474761</v>
      </c>
      <c r="M1427" s="50" t="n">
        <v>82.1569760701351</v>
      </c>
      <c r="N1427" s="50" t="n">
        <v>296.955774663574</v>
      </c>
      <c r="O1427" s="50" t="n">
        <v>153.049639030603</v>
      </c>
      <c r="P1427" s="50" t="n">
        <v>-1456.62486126118</v>
      </c>
      <c r="Q1427" s="51" t="n">
        <v>-991.636637356617</v>
      </c>
    </row>
    <row r="1428" customFormat="false" ht="12.75" hidden="false" customHeight="false" outlineLevel="0" collapsed="false">
      <c r="B1428" s="85" t="s">
        <v>27</v>
      </c>
      <c r="C1428" s="13" t="n">
        <v>1427</v>
      </c>
      <c r="D1428" s="50" t="n">
        <v>1513181.05042764</v>
      </c>
      <c r="E1428" s="50" t="n">
        <v>0</v>
      </c>
      <c r="F1428" s="50" t="n">
        <v>0</v>
      </c>
      <c r="G1428" s="50" t="n">
        <v>0</v>
      </c>
      <c r="H1428" s="50" t="n">
        <v>-53.298025</v>
      </c>
      <c r="I1428" s="50" t="n">
        <v>-291.525007</v>
      </c>
      <c r="J1428" s="50" t="n">
        <v>276.417229</v>
      </c>
      <c r="K1428" s="50" t="n">
        <v>-22.207889</v>
      </c>
      <c r="L1428" s="50" t="n">
        <v>-66.485872</v>
      </c>
      <c r="M1428" s="50" t="n">
        <v>27.847164</v>
      </c>
      <c r="N1428" s="50" t="n">
        <v>-129.2524</v>
      </c>
      <c r="O1428" s="50" t="n">
        <v>-608.506264</v>
      </c>
      <c r="P1428" s="50" t="n">
        <v>-1518.168756</v>
      </c>
      <c r="Q1428" s="51" t="n">
        <v>-2255.92742</v>
      </c>
    </row>
    <row r="1429" customFormat="false" ht="12.75" hidden="false" customHeight="false" outlineLevel="0" collapsed="false">
      <c r="B1429" s="85" t="s">
        <v>77</v>
      </c>
      <c r="C1429" s="13" t="n">
        <v>1428</v>
      </c>
      <c r="D1429" s="50" t="n">
        <v>660833.651704376</v>
      </c>
      <c r="E1429" s="50" t="n">
        <v>0</v>
      </c>
      <c r="F1429" s="50" t="n">
        <v>0</v>
      </c>
      <c r="G1429" s="50" t="n">
        <v>6.43446909520526</v>
      </c>
      <c r="H1429" s="50" t="n">
        <v>-13.7813179317506</v>
      </c>
      <c r="I1429" s="50" t="n">
        <v>-5.5807351628346</v>
      </c>
      <c r="J1429" s="50" t="n">
        <v>1.1930249576976</v>
      </c>
      <c r="K1429" s="50" t="n">
        <v>85.6395067435488</v>
      </c>
      <c r="L1429" s="50" t="n">
        <v>-108.193219870188</v>
      </c>
      <c r="M1429" s="50" t="n">
        <v>-233.294204574741</v>
      </c>
      <c r="N1429" s="50" t="n">
        <v>-292.152375162261</v>
      </c>
      <c r="O1429" s="50" t="n">
        <v>-203.900298785958</v>
      </c>
      <c r="P1429" s="50" t="n">
        <v>-321.49887679309</v>
      </c>
      <c r="Q1429" s="51" t="n">
        <v>-798.91212953171</v>
      </c>
    </row>
    <row r="1430" customFormat="false" ht="12.75" hidden="false" customHeight="false" outlineLevel="0" collapsed="false">
      <c r="B1430" s="85" t="s">
        <v>66</v>
      </c>
      <c r="C1430" s="13" t="n">
        <v>1429</v>
      </c>
      <c r="D1430" s="50" t="n">
        <v>1296357.55166227</v>
      </c>
      <c r="E1430" s="50" t="n">
        <v>0</v>
      </c>
      <c r="F1430" s="50" t="n">
        <v>0</v>
      </c>
      <c r="G1430" s="50" t="n">
        <v>92.3026</v>
      </c>
      <c r="H1430" s="50" t="n">
        <v>-173.1518</v>
      </c>
      <c r="I1430" s="50" t="n">
        <v>-121.605936</v>
      </c>
      <c r="J1430" s="50" t="n">
        <v>-167.769949</v>
      </c>
      <c r="K1430" s="50" t="n">
        <v>120.500898</v>
      </c>
      <c r="L1430" s="50" t="n">
        <v>-94.49805</v>
      </c>
      <c r="M1430" s="50" t="n">
        <v>5.96641399999999</v>
      </c>
      <c r="N1430" s="50" t="n">
        <v>-338.255823</v>
      </c>
      <c r="O1430" s="50" t="n">
        <v>-563.67511</v>
      </c>
      <c r="P1430" s="50" t="n">
        <v>-307.205191</v>
      </c>
      <c r="Q1430" s="51" t="n">
        <v>-1209.136124</v>
      </c>
    </row>
    <row r="1431" customFormat="false" ht="12.75" hidden="false" customHeight="false" outlineLevel="0" collapsed="false">
      <c r="B1431" s="85" t="s">
        <v>45</v>
      </c>
      <c r="C1431" s="13" t="n">
        <v>1430</v>
      </c>
      <c r="D1431" s="50" t="n">
        <v>500427.536012807</v>
      </c>
      <c r="E1431" s="50" t="n">
        <v>0</v>
      </c>
      <c r="F1431" s="50" t="n">
        <v>0</v>
      </c>
      <c r="G1431" s="50" t="n">
        <v>0</v>
      </c>
      <c r="H1431" s="50" t="n">
        <v>49.799853</v>
      </c>
      <c r="I1431" s="50" t="n">
        <v>62.9823</v>
      </c>
      <c r="J1431" s="50" t="n">
        <v>64.198957</v>
      </c>
      <c r="K1431" s="50" t="n">
        <v>192.396543</v>
      </c>
      <c r="L1431" s="50" t="n">
        <v>63.417908</v>
      </c>
      <c r="M1431" s="50" t="n">
        <v>-222.200644</v>
      </c>
      <c r="N1431" s="50" t="n">
        <v>210.594917</v>
      </c>
      <c r="O1431" s="50" t="n">
        <v>-121.853158</v>
      </c>
      <c r="P1431" s="50" t="n">
        <v>-447.99119</v>
      </c>
      <c r="Q1431" s="51" t="n">
        <v>-359.249431</v>
      </c>
    </row>
    <row r="1432" customFormat="false" ht="12.75" hidden="false" customHeight="false" outlineLevel="0" collapsed="false">
      <c r="B1432" s="85" t="s">
        <v>52</v>
      </c>
      <c r="C1432" s="13" t="n">
        <v>1431</v>
      </c>
      <c r="D1432" s="50" t="n">
        <v>0</v>
      </c>
      <c r="E1432" s="50" t="n">
        <v>0</v>
      </c>
      <c r="F1432" s="50" t="n">
        <v>0</v>
      </c>
      <c r="G1432" s="50" t="n">
        <v>0</v>
      </c>
      <c r="H1432" s="50" t="n">
        <v>0</v>
      </c>
      <c r="I1432" s="50" t="n">
        <v>0</v>
      </c>
      <c r="J1432" s="50" t="n">
        <v>0</v>
      </c>
      <c r="K1432" s="50" t="n">
        <v>0</v>
      </c>
      <c r="L1432" s="50" t="n">
        <v>0</v>
      </c>
      <c r="M1432" s="50" t="n">
        <v>0</v>
      </c>
      <c r="N1432" s="50" t="n">
        <v>0</v>
      </c>
      <c r="O1432" s="50" t="n">
        <v>0</v>
      </c>
      <c r="P1432" s="50" t="n">
        <v>0</v>
      </c>
      <c r="Q1432" s="51" t="n">
        <v>0</v>
      </c>
    </row>
    <row r="1433" customFormat="false" ht="12.75" hidden="false" customHeight="false" outlineLevel="0" collapsed="false">
      <c r="B1433" s="85" t="s">
        <v>80</v>
      </c>
      <c r="C1433" s="13" t="n">
        <v>1432</v>
      </c>
      <c r="D1433" s="50" t="n">
        <v>117377.986452977</v>
      </c>
      <c r="E1433" s="50" t="n">
        <v>0</v>
      </c>
      <c r="F1433" s="50" t="n">
        <v>0</v>
      </c>
      <c r="G1433" s="50" t="n">
        <v>38.5</v>
      </c>
      <c r="H1433" s="50" t="n">
        <v>0</v>
      </c>
      <c r="I1433" s="50" t="n">
        <v>0</v>
      </c>
      <c r="J1433" s="50" t="n">
        <v>0</v>
      </c>
      <c r="K1433" s="50" t="n">
        <v>0</v>
      </c>
      <c r="L1433" s="50" t="n">
        <v>0</v>
      </c>
      <c r="M1433" s="50" t="n">
        <v>0</v>
      </c>
      <c r="N1433" s="50" t="n">
        <v>38.5</v>
      </c>
      <c r="O1433" s="50" t="n">
        <v>0</v>
      </c>
      <c r="P1433" s="50" t="n">
        <v>0</v>
      </c>
      <c r="Q1433" s="51" t="n">
        <v>38.5</v>
      </c>
    </row>
    <row r="1434" customFormat="false" ht="12.75" hidden="false" customHeight="false" outlineLevel="0" collapsed="false">
      <c r="B1434" s="85" t="s">
        <v>49</v>
      </c>
      <c r="C1434" s="13" t="n">
        <v>1433</v>
      </c>
      <c r="D1434" s="50" t="n">
        <v>400363.955053176</v>
      </c>
      <c r="E1434" s="50" t="n">
        <v>0</v>
      </c>
      <c r="F1434" s="50" t="n">
        <v>0</v>
      </c>
      <c r="G1434" s="50" t="n">
        <v>0</v>
      </c>
      <c r="H1434" s="50" t="n">
        <v>0</v>
      </c>
      <c r="I1434" s="50" t="n">
        <v>122.989067</v>
      </c>
      <c r="J1434" s="50" t="n">
        <v>0</v>
      </c>
      <c r="K1434" s="50" t="n">
        <v>0</v>
      </c>
      <c r="L1434" s="50" t="n">
        <v>0</v>
      </c>
      <c r="M1434" s="50" t="n">
        <v>-58.931762</v>
      </c>
      <c r="N1434" s="50" t="n">
        <v>64.057305</v>
      </c>
      <c r="O1434" s="50" t="n">
        <v>-86.087055</v>
      </c>
      <c r="P1434" s="50" t="n">
        <v>-273.095671</v>
      </c>
      <c r="Q1434" s="51" t="n">
        <v>-295.125421</v>
      </c>
    </row>
    <row r="1435" customFormat="false" ht="12.75" hidden="false" customHeight="false" outlineLevel="0" collapsed="false">
      <c r="B1435" s="85" t="s">
        <v>34</v>
      </c>
      <c r="C1435" s="13" t="n">
        <v>1434</v>
      </c>
      <c r="D1435" s="50" t="n">
        <v>0</v>
      </c>
      <c r="E1435" s="50" t="n">
        <v>0</v>
      </c>
      <c r="F1435" s="50" t="n">
        <v>0</v>
      </c>
      <c r="G1435" s="50" t="n">
        <v>0</v>
      </c>
      <c r="H1435" s="50" t="n">
        <v>0</v>
      </c>
      <c r="I1435" s="50" t="n">
        <v>0</v>
      </c>
      <c r="J1435" s="50" t="n">
        <v>0</v>
      </c>
      <c r="K1435" s="50" t="n">
        <v>0</v>
      </c>
      <c r="L1435" s="50" t="n">
        <v>0</v>
      </c>
      <c r="M1435" s="50" t="n">
        <v>0</v>
      </c>
      <c r="N1435" s="50" t="n">
        <v>0</v>
      </c>
      <c r="O1435" s="50" t="n">
        <v>0</v>
      </c>
      <c r="P1435" s="50" t="n">
        <v>0</v>
      </c>
      <c r="Q1435" s="51" t="n">
        <v>0</v>
      </c>
    </row>
    <row r="1436" customFormat="false" ht="12.75" hidden="false" customHeight="false" outlineLevel="0" collapsed="false">
      <c r="B1436" s="85" t="s">
        <v>69</v>
      </c>
      <c r="C1436" s="13" t="n">
        <v>1435</v>
      </c>
      <c r="D1436" s="50" t="n">
        <v>0</v>
      </c>
      <c r="E1436" s="50" t="n">
        <v>0</v>
      </c>
      <c r="F1436" s="50" t="n">
        <v>0</v>
      </c>
      <c r="G1436" s="50" t="n">
        <v>0</v>
      </c>
      <c r="H1436" s="50" t="n">
        <v>0</v>
      </c>
      <c r="I1436" s="50" t="n">
        <v>0</v>
      </c>
      <c r="J1436" s="50" t="n">
        <v>0</v>
      </c>
      <c r="K1436" s="50" t="n">
        <v>0</v>
      </c>
      <c r="L1436" s="50" t="n">
        <v>0</v>
      </c>
      <c r="M1436" s="50" t="n">
        <v>0</v>
      </c>
      <c r="N1436" s="50" t="n">
        <v>0</v>
      </c>
      <c r="O1436" s="50" t="n">
        <v>0</v>
      </c>
      <c r="P1436" s="50" t="n">
        <v>0</v>
      </c>
      <c r="Q1436" s="51" t="n">
        <v>0</v>
      </c>
    </row>
    <row r="1437" customFormat="false" ht="12.75" hidden="false" customHeight="false" outlineLevel="0" collapsed="false">
      <c r="B1437" s="85" t="s">
        <v>72</v>
      </c>
      <c r="C1437" s="13" t="n">
        <v>1436</v>
      </c>
      <c r="D1437" s="50" t="n">
        <v>0</v>
      </c>
      <c r="E1437" s="50" t="n">
        <v>0</v>
      </c>
      <c r="F1437" s="50" t="n">
        <v>0</v>
      </c>
      <c r="G1437" s="50" t="n">
        <v>0</v>
      </c>
      <c r="H1437" s="50" t="n">
        <v>0</v>
      </c>
      <c r="I1437" s="50" t="n">
        <v>0</v>
      </c>
      <c r="J1437" s="50" t="n">
        <v>0</v>
      </c>
      <c r="K1437" s="50" t="n">
        <v>0</v>
      </c>
      <c r="L1437" s="50" t="n">
        <v>0</v>
      </c>
      <c r="M1437" s="50" t="n">
        <v>0</v>
      </c>
      <c r="N1437" s="50" t="n">
        <v>0</v>
      </c>
      <c r="O1437" s="50" t="n">
        <v>0</v>
      </c>
      <c r="P1437" s="50" t="n">
        <v>0</v>
      </c>
      <c r="Q1437" s="51" t="n">
        <v>0</v>
      </c>
    </row>
    <row r="1438" customFormat="false" ht="12.75" hidden="false" customHeight="false" outlineLevel="0" collapsed="false">
      <c r="B1438" s="85" t="s">
        <v>31</v>
      </c>
      <c r="C1438" s="13" t="n">
        <v>1437</v>
      </c>
      <c r="D1438" s="50" t="n">
        <v>0</v>
      </c>
      <c r="E1438" s="50" t="n">
        <v>0</v>
      </c>
      <c r="F1438" s="50" t="n">
        <v>0</v>
      </c>
      <c r="G1438" s="50" t="n">
        <v>0</v>
      </c>
      <c r="H1438" s="50" t="n">
        <v>0</v>
      </c>
      <c r="I1438" s="50" t="n">
        <v>0</v>
      </c>
      <c r="J1438" s="50" t="n">
        <v>0</v>
      </c>
      <c r="K1438" s="50" t="n">
        <v>0</v>
      </c>
      <c r="L1438" s="50" t="n">
        <v>0</v>
      </c>
      <c r="M1438" s="50" t="n">
        <v>0</v>
      </c>
      <c r="N1438" s="50" t="n">
        <v>0</v>
      </c>
      <c r="O1438" s="50" t="n">
        <v>0</v>
      </c>
      <c r="P1438" s="50" t="n">
        <v>0</v>
      </c>
      <c r="Q1438" s="51" t="n">
        <v>0</v>
      </c>
    </row>
    <row r="1439" customFormat="false" ht="12.75" hidden="false" customHeight="false" outlineLevel="0" collapsed="false">
      <c r="B1439" s="85" t="s">
        <v>37</v>
      </c>
      <c r="C1439" s="13" t="n">
        <v>1438</v>
      </c>
      <c r="D1439" s="50" t="n">
        <v>4.20476944044543E-005</v>
      </c>
      <c r="E1439" s="50" t="n">
        <v>0</v>
      </c>
      <c r="F1439" s="50" t="n">
        <v>0</v>
      </c>
      <c r="G1439" s="50" t="n">
        <v>0</v>
      </c>
      <c r="H1439" s="50" t="n">
        <v>0</v>
      </c>
      <c r="I1439" s="50" t="n">
        <v>0</v>
      </c>
      <c r="J1439" s="50" t="n">
        <v>0</v>
      </c>
      <c r="K1439" s="50" t="n">
        <v>0</v>
      </c>
      <c r="L1439" s="50" t="n">
        <v>0</v>
      </c>
      <c r="M1439" s="50" t="n">
        <v>0</v>
      </c>
      <c r="N1439" s="50" t="n">
        <v>0</v>
      </c>
      <c r="O1439" s="50" t="n">
        <v>0</v>
      </c>
      <c r="P1439" s="50" t="n">
        <v>0</v>
      </c>
      <c r="Q1439" s="51" t="n">
        <v>0</v>
      </c>
    </row>
    <row r="1440" customFormat="false" ht="12.75" hidden="false" customHeight="false" outlineLevel="0" collapsed="false">
      <c r="B1440" s="85" t="n">
        <v>0</v>
      </c>
      <c r="C1440" s="13" t="n">
        <v>1439</v>
      </c>
      <c r="D1440" s="50" t="n">
        <v>0</v>
      </c>
      <c r="E1440" s="50" t="n">
        <v>0</v>
      </c>
      <c r="F1440" s="50" t="n">
        <v>0</v>
      </c>
      <c r="G1440" s="50" t="n">
        <v>0</v>
      </c>
      <c r="H1440" s="50" t="n">
        <v>0</v>
      </c>
      <c r="I1440" s="50" t="n">
        <v>0</v>
      </c>
      <c r="J1440" s="50" t="n">
        <v>0</v>
      </c>
      <c r="K1440" s="50" t="n">
        <v>0</v>
      </c>
      <c r="L1440" s="50" t="n">
        <v>0</v>
      </c>
      <c r="M1440" s="50" t="n">
        <v>0</v>
      </c>
      <c r="N1440" s="50" t="n">
        <v>0</v>
      </c>
      <c r="O1440" s="50" t="n">
        <v>0</v>
      </c>
      <c r="P1440" s="50" t="n">
        <v>0</v>
      </c>
      <c r="Q1440" s="51" t="n">
        <v>0</v>
      </c>
    </row>
    <row r="1441" customFormat="false" ht="12.75" hidden="false" customHeight="false" outlineLevel="0" collapsed="false">
      <c r="B1441" s="87" t="n">
        <v>0</v>
      </c>
      <c r="C1441" s="64" t="n">
        <v>1440</v>
      </c>
      <c r="D1441" s="54" t="n">
        <v>0</v>
      </c>
      <c r="E1441" s="54" t="n">
        <v>0</v>
      </c>
      <c r="F1441" s="54" t="n">
        <v>0</v>
      </c>
      <c r="G1441" s="54" t="n">
        <v>0</v>
      </c>
      <c r="H1441" s="54" t="n">
        <v>0</v>
      </c>
      <c r="I1441" s="54" t="n">
        <v>0</v>
      </c>
      <c r="J1441" s="54" t="n">
        <v>0</v>
      </c>
      <c r="K1441" s="54" t="n">
        <v>0</v>
      </c>
      <c r="L1441" s="54" t="n">
        <v>0</v>
      </c>
      <c r="M1441" s="54" t="n">
        <v>0</v>
      </c>
      <c r="N1441" s="54" t="n">
        <v>0</v>
      </c>
      <c r="O1441" s="54" t="n">
        <v>0</v>
      </c>
      <c r="P1441" s="54" t="n">
        <v>0</v>
      </c>
      <c r="Q1441" s="55" t="n">
        <v>0</v>
      </c>
    </row>
    <row r="1442" customFormat="false" ht="12.75" hidden="false" customHeight="false" outlineLevel="0" collapsed="false">
      <c r="A1442" s="0" t="n">
        <v>37</v>
      </c>
      <c r="B1442" s="57" t="n">
        <v>36956</v>
      </c>
      <c r="C1442" s="58" t="n">
        <v>1441</v>
      </c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83"/>
    </row>
    <row r="1443" customFormat="false" ht="12.75" hidden="false" customHeight="false" outlineLevel="0" collapsed="false">
      <c r="B1443" s="61"/>
      <c r="C1443" s="13" t="n">
        <v>1442</v>
      </c>
      <c r="D1443" s="13"/>
      <c r="E1443" s="21" t="s">
        <v>5</v>
      </c>
      <c r="F1443" s="21" t="s">
        <v>6</v>
      </c>
      <c r="G1443" s="21" t="s">
        <v>7</v>
      </c>
      <c r="H1443" s="21" t="s">
        <v>8</v>
      </c>
      <c r="I1443" s="21" t="s">
        <v>9</v>
      </c>
      <c r="J1443" s="21" t="s">
        <v>10</v>
      </c>
      <c r="K1443" s="21" t="s">
        <v>11</v>
      </c>
      <c r="L1443" s="21" t="s">
        <v>12</v>
      </c>
      <c r="M1443" s="21" t="s">
        <v>13</v>
      </c>
      <c r="N1443" s="21" t="s">
        <v>14</v>
      </c>
      <c r="O1443" s="21" t="n">
        <v>2002</v>
      </c>
      <c r="P1443" s="21" t="s">
        <v>15</v>
      </c>
      <c r="Q1443" s="84" t="s">
        <v>16</v>
      </c>
    </row>
    <row r="1444" customFormat="false" ht="12.75" hidden="false" customHeight="false" outlineLevel="0" collapsed="false">
      <c r="B1444" s="85" t="s">
        <v>107</v>
      </c>
      <c r="C1444" s="13" t="n">
        <v>1443</v>
      </c>
      <c r="D1444" s="13" t="s">
        <v>4</v>
      </c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86"/>
    </row>
    <row r="1445" customFormat="false" ht="12.75" hidden="false" customHeight="false" outlineLevel="0" collapsed="false">
      <c r="B1445" s="85" t="s">
        <v>19</v>
      </c>
      <c r="C1445" s="13" t="n">
        <v>1444</v>
      </c>
      <c r="D1445" s="50" t="n">
        <v>17773642.8242779</v>
      </c>
      <c r="E1445" s="50" t="n">
        <v>0</v>
      </c>
      <c r="F1445" s="50" t="n">
        <v>0</v>
      </c>
      <c r="G1445" s="50" t="n">
        <v>209247.82</v>
      </c>
      <c r="H1445" s="50" t="n">
        <v>1454447.65</v>
      </c>
      <c r="I1445" s="50" t="n">
        <v>851299.5</v>
      </c>
      <c r="J1445" s="50" t="n">
        <v>591116.67</v>
      </c>
      <c r="K1445" s="50" t="n">
        <v>-110943.87</v>
      </c>
      <c r="L1445" s="50" t="n">
        <v>63709.88</v>
      </c>
      <c r="M1445" s="50" t="n">
        <v>8244140.1</v>
      </c>
      <c r="N1445" s="50" t="n">
        <v>11303017.75</v>
      </c>
      <c r="O1445" s="50" t="n">
        <v>2493344.46</v>
      </c>
      <c r="P1445" s="50" t="n">
        <v>1768434.38</v>
      </c>
      <c r="Q1445" s="51" t="n">
        <v>15564796.59</v>
      </c>
    </row>
    <row r="1446" customFormat="false" ht="12.75" hidden="false" customHeight="false" outlineLevel="0" collapsed="false">
      <c r="B1446" s="85" t="s">
        <v>20</v>
      </c>
      <c r="C1446" s="13" t="n">
        <v>1445</v>
      </c>
      <c r="D1446" s="50" t="n">
        <v>1730044.69568943</v>
      </c>
      <c r="E1446" s="50" t="n">
        <v>0</v>
      </c>
      <c r="F1446" s="50" t="n">
        <v>0</v>
      </c>
      <c r="G1446" s="50" t="n">
        <v>115197.25</v>
      </c>
      <c r="H1446" s="50" t="n">
        <v>-4703.8</v>
      </c>
      <c r="I1446" s="50" t="n">
        <v>-44210.79</v>
      </c>
      <c r="J1446" s="50" t="n">
        <v>-93787.21</v>
      </c>
      <c r="K1446" s="50" t="n">
        <v>-125775.26</v>
      </c>
      <c r="L1446" s="50" t="n">
        <v>-48000.95</v>
      </c>
      <c r="M1446" s="50" t="n">
        <v>922238.73</v>
      </c>
      <c r="N1446" s="50" t="n">
        <v>720957.97</v>
      </c>
      <c r="O1446" s="50" t="n">
        <v>-18130.5</v>
      </c>
      <c r="P1446" s="50" t="n">
        <v>442365.76</v>
      </c>
      <c r="Q1446" s="51" t="n">
        <v>1145193.23</v>
      </c>
    </row>
    <row r="1447" customFormat="false" ht="12.75" hidden="false" customHeight="false" outlineLevel="0" collapsed="false">
      <c r="B1447" s="85" t="s">
        <v>108</v>
      </c>
      <c r="C1447" s="13" t="n">
        <v>1446</v>
      </c>
      <c r="D1447" s="50" t="n">
        <v>0</v>
      </c>
      <c r="E1447" s="50" t="n">
        <v>0</v>
      </c>
      <c r="F1447" s="50" t="n">
        <v>0</v>
      </c>
      <c r="G1447" s="50" t="n">
        <v>0</v>
      </c>
      <c r="H1447" s="50" t="n">
        <v>0</v>
      </c>
      <c r="I1447" s="50" t="n">
        <v>0</v>
      </c>
      <c r="J1447" s="50" t="n">
        <v>0</v>
      </c>
      <c r="K1447" s="50" t="n">
        <v>0</v>
      </c>
      <c r="L1447" s="50" t="n">
        <v>0</v>
      </c>
      <c r="M1447" s="50" t="n">
        <v>0</v>
      </c>
      <c r="N1447" s="50" t="n">
        <v>0</v>
      </c>
      <c r="O1447" s="50" t="n">
        <v>0</v>
      </c>
      <c r="P1447" s="50" t="n">
        <v>0</v>
      </c>
      <c r="Q1447" s="51" t="n">
        <v>0</v>
      </c>
    </row>
    <row r="1448" customFormat="false" ht="12.75" hidden="false" customHeight="false" outlineLevel="0" collapsed="false">
      <c r="B1448" s="85" t="s">
        <v>25</v>
      </c>
      <c r="C1448" s="13" t="n">
        <v>1447</v>
      </c>
      <c r="D1448" s="50" t="n">
        <v>7162610.73273073</v>
      </c>
      <c r="E1448" s="50" t="n">
        <v>0</v>
      </c>
      <c r="F1448" s="50" t="n">
        <v>0</v>
      </c>
      <c r="G1448" s="50" t="n">
        <v>145541</v>
      </c>
      <c r="H1448" s="50" t="n">
        <v>720945.08</v>
      </c>
      <c r="I1448" s="50" t="n">
        <v>378098.58</v>
      </c>
      <c r="J1448" s="50" t="n">
        <v>-97850.75</v>
      </c>
      <c r="K1448" s="50" t="n">
        <v>116477.96</v>
      </c>
      <c r="L1448" s="50" t="n">
        <v>-106899.94</v>
      </c>
      <c r="M1448" s="50" t="n">
        <v>2956184.34</v>
      </c>
      <c r="N1448" s="50" t="n">
        <v>4112496.27</v>
      </c>
      <c r="O1448" s="50" t="n">
        <v>668185.92</v>
      </c>
      <c r="P1448" s="50" t="n">
        <v>1917820.51</v>
      </c>
      <c r="Q1448" s="51" t="n">
        <v>6698502.7</v>
      </c>
    </row>
    <row r="1449" customFormat="false" ht="12.75" hidden="false" customHeight="false" outlineLevel="0" collapsed="false">
      <c r="B1449" s="85" t="s">
        <v>29</v>
      </c>
      <c r="C1449" s="13" t="n">
        <v>1448</v>
      </c>
      <c r="D1449" s="50" t="n">
        <v>20741.0434078347</v>
      </c>
      <c r="E1449" s="50" t="n">
        <v>0</v>
      </c>
      <c r="F1449" s="50" t="n">
        <v>0</v>
      </c>
      <c r="G1449" s="50" t="n">
        <v>3210.38</v>
      </c>
      <c r="H1449" s="50" t="n">
        <v>16621.84</v>
      </c>
      <c r="I1449" s="50" t="n">
        <v>0</v>
      </c>
      <c r="J1449" s="50" t="n">
        <v>0</v>
      </c>
      <c r="K1449" s="50" t="n">
        <v>0</v>
      </c>
      <c r="L1449" s="50" t="n">
        <v>0</v>
      </c>
      <c r="M1449" s="50" t="n">
        <v>0</v>
      </c>
      <c r="N1449" s="50" t="n">
        <v>19832.22</v>
      </c>
      <c r="O1449" s="50" t="n">
        <v>0</v>
      </c>
      <c r="P1449" s="50" t="n">
        <v>0</v>
      </c>
      <c r="Q1449" s="51" t="n">
        <v>19832.22</v>
      </c>
    </row>
    <row r="1450" customFormat="false" ht="12.75" hidden="false" customHeight="false" outlineLevel="0" collapsed="false">
      <c r="B1450" s="85" t="s">
        <v>32</v>
      </c>
      <c r="C1450" s="13" t="n">
        <v>1449</v>
      </c>
      <c r="D1450" s="50" t="n">
        <v>515051.806193251</v>
      </c>
      <c r="E1450" s="50" t="n">
        <v>0</v>
      </c>
      <c r="F1450" s="50" t="n">
        <v>0</v>
      </c>
      <c r="G1450" s="50" t="n">
        <v>23843.38</v>
      </c>
      <c r="H1450" s="50" t="n">
        <v>8310.92</v>
      </c>
      <c r="I1450" s="50" t="n">
        <v>0</v>
      </c>
      <c r="J1450" s="50" t="n">
        <v>0</v>
      </c>
      <c r="K1450" s="50" t="n">
        <v>0</v>
      </c>
      <c r="L1450" s="50" t="n">
        <v>0</v>
      </c>
      <c r="M1450" s="50" t="n">
        <v>0</v>
      </c>
      <c r="N1450" s="50" t="n">
        <v>32154.3</v>
      </c>
      <c r="O1450" s="50" t="n">
        <v>0</v>
      </c>
      <c r="P1450" s="50" t="n">
        <v>0</v>
      </c>
      <c r="Q1450" s="51" t="n">
        <v>32154.3</v>
      </c>
    </row>
    <row r="1451" customFormat="false" ht="12.75" hidden="false" customHeight="false" outlineLevel="0" collapsed="false">
      <c r="B1451" s="85" t="s">
        <v>35</v>
      </c>
      <c r="C1451" s="13" t="n">
        <v>1450</v>
      </c>
      <c r="D1451" s="50" t="n">
        <v>875262.704047783</v>
      </c>
      <c r="E1451" s="50" t="n">
        <v>0</v>
      </c>
      <c r="F1451" s="50" t="n">
        <v>0</v>
      </c>
      <c r="G1451" s="50" t="n">
        <v>-16003.43</v>
      </c>
      <c r="H1451" s="50" t="n">
        <v>99523.31</v>
      </c>
      <c r="I1451" s="50" t="n">
        <v>0</v>
      </c>
      <c r="J1451" s="50" t="n">
        <v>0</v>
      </c>
      <c r="K1451" s="50" t="n">
        <v>0</v>
      </c>
      <c r="L1451" s="50" t="n">
        <v>0</v>
      </c>
      <c r="M1451" s="50" t="n">
        <v>0</v>
      </c>
      <c r="N1451" s="50" t="n">
        <v>83519.88</v>
      </c>
      <c r="O1451" s="50" t="n">
        <v>0</v>
      </c>
      <c r="P1451" s="50" t="n">
        <v>0</v>
      </c>
      <c r="Q1451" s="51" t="n">
        <v>83519.88</v>
      </c>
    </row>
    <row r="1452" customFormat="false" ht="12.75" hidden="false" customHeight="false" outlineLevel="0" collapsed="false">
      <c r="B1452" s="85" t="s">
        <v>38</v>
      </c>
      <c r="C1452" s="13" t="n">
        <v>1451</v>
      </c>
      <c r="D1452" s="50" t="n">
        <v>0</v>
      </c>
      <c r="E1452" s="50" t="n">
        <v>0</v>
      </c>
      <c r="F1452" s="50" t="n">
        <v>0</v>
      </c>
      <c r="G1452" s="50" t="n">
        <v>0</v>
      </c>
      <c r="H1452" s="50" t="n">
        <v>0</v>
      </c>
      <c r="I1452" s="50" t="n">
        <v>0</v>
      </c>
      <c r="J1452" s="50" t="n">
        <v>0</v>
      </c>
      <c r="K1452" s="50" t="n">
        <v>0</v>
      </c>
      <c r="L1452" s="50" t="n">
        <v>0</v>
      </c>
      <c r="M1452" s="50" t="n">
        <v>0</v>
      </c>
      <c r="N1452" s="50" t="n">
        <v>0</v>
      </c>
      <c r="O1452" s="50" t="n">
        <v>0</v>
      </c>
      <c r="P1452" s="50" t="n">
        <v>0</v>
      </c>
      <c r="Q1452" s="51" t="n">
        <v>0</v>
      </c>
    </row>
    <row r="1453" customFormat="false" ht="12.75" hidden="false" customHeight="false" outlineLevel="0" collapsed="false">
      <c r="B1453" s="85" t="s">
        <v>43</v>
      </c>
      <c r="C1453" s="13" t="n">
        <v>1452</v>
      </c>
      <c r="D1453" s="50" t="n">
        <v>4516435.22264151</v>
      </c>
      <c r="E1453" s="50" t="n">
        <v>0</v>
      </c>
      <c r="F1453" s="50" t="n">
        <v>0</v>
      </c>
      <c r="G1453" s="50" t="n">
        <v>-43279.62</v>
      </c>
      <c r="H1453" s="50" t="n">
        <v>312589.96</v>
      </c>
      <c r="I1453" s="50" t="n">
        <v>-104883.12</v>
      </c>
      <c r="J1453" s="50" t="n">
        <v>105103.7</v>
      </c>
      <c r="K1453" s="50" t="n">
        <v>-263725.05</v>
      </c>
      <c r="L1453" s="50" t="n">
        <v>47682.61</v>
      </c>
      <c r="M1453" s="50" t="n">
        <v>1459959.86</v>
      </c>
      <c r="N1453" s="50" t="n">
        <v>1513448.34</v>
      </c>
      <c r="O1453" s="50" t="n">
        <v>-262766.32</v>
      </c>
      <c r="P1453" s="50" t="n">
        <v>-1869331.79</v>
      </c>
      <c r="Q1453" s="51" t="n">
        <v>-618649.77</v>
      </c>
    </row>
    <row r="1454" customFormat="false" ht="12.75" hidden="false" customHeight="false" outlineLevel="0" collapsed="false">
      <c r="B1454" s="85" t="s">
        <v>47</v>
      </c>
      <c r="C1454" s="13" t="n">
        <v>1453</v>
      </c>
      <c r="D1454" s="50" t="n">
        <v>896909.199462138</v>
      </c>
      <c r="E1454" s="50" t="n">
        <v>0</v>
      </c>
      <c r="F1454" s="50" t="n">
        <v>0</v>
      </c>
      <c r="G1454" s="50" t="n">
        <v>-6968.39</v>
      </c>
      <c r="H1454" s="50" t="n">
        <v>163101.83</v>
      </c>
      <c r="I1454" s="50" t="n">
        <v>86701.44</v>
      </c>
      <c r="J1454" s="50" t="n">
        <v>74247</v>
      </c>
      <c r="K1454" s="50" t="n">
        <v>88050.12</v>
      </c>
      <c r="L1454" s="50" t="n">
        <v>-15661</v>
      </c>
      <c r="M1454" s="50" t="n">
        <v>492678.44</v>
      </c>
      <c r="N1454" s="50" t="n">
        <v>882149.44</v>
      </c>
      <c r="O1454" s="50" t="n">
        <v>-142150</v>
      </c>
      <c r="P1454" s="50" t="n">
        <v>-216244.4</v>
      </c>
      <c r="Q1454" s="51" t="n">
        <v>523755.04</v>
      </c>
    </row>
    <row r="1455" customFormat="false" ht="12.75" hidden="false" customHeight="false" outlineLevel="0" collapsed="false">
      <c r="B1455" s="85" t="s">
        <v>50</v>
      </c>
      <c r="C1455" s="13" t="n">
        <v>1454</v>
      </c>
      <c r="D1455" s="50" t="n">
        <v>905532.55636607</v>
      </c>
      <c r="E1455" s="50" t="n">
        <v>0</v>
      </c>
      <c r="F1455" s="50" t="n">
        <v>0</v>
      </c>
      <c r="G1455" s="50" t="n">
        <v>-36603.62</v>
      </c>
      <c r="H1455" s="50" t="n">
        <v>33332.72</v>
      </c>
      <c r="I1455" s="50" t="n">
        <v>17370.88</v>
      </c>
      <c r="J1455" s="50" t="n">
        <v>-16510</v>
      </c>
      <c r="K1455" s="50" t="n">
        <v>103247.23</v>
      </c>
      <c r="L1455" s="50" t="n">
        <v>44305.17</v>
      </c>
      <c r="M1455" s="50" t="n">
        <v>186468.18</v>
      </c>
      <c r="N1455" s="50" t="n">
        <v>331610.56</v>
      </c>
      <c r="O1455" s="50" t="n">
        <v>667217.85</v>
      </c>
      <c r="P1455" s="50" t="n">
        <v>-670126.72</v>
      </c>
      <c r="Q1455" s="51" t="n">
        <v>328701.69</v>
      </c>
    </row>
    <row r="1456" customFormat="false" ht="12.75" hidden="false" customHeight="false" outlineLevel="0" collapsed="false">
      <c r="B1456" s="85" t="s">
        <v>53</v>
      </c>
      <c r="C1456" s="13" t="n">
        <v>1455</v>
      </c>
      <c r="D1456" s="50" t="n">
        <v>87656.7780224051</v>
      </c>
      <c r="E1456" s="50" t="n">
        <v>0</v>
      </c>
      <c r="F1456" s="50" t="n">
        <v>0</v>
      </c>
      <c r="G1456" s="50" t="n">
        <v>6380.12</v>
      </c>
      <c r="H1456" s="50" t="n">
        <v>0</v>
      </c>
      <c r="I1456" s="50" t="n">
        <v>0</v>
      </c>
      <c r="J1456" s="50" t="n">
        <v>0</v>
      </c>
      <c r="K1456" s="50" t="n">
        <v>0</v>
      </c>
      <c r="L1456" s="50" t="n">
        <v>0</v>
      </c>
      <c r="M1456" s="50" t="n">
        <v>0</v>
      </c>
      <c r="N1456" s="50" t="n">
        <v>6380.12</v>
      </c>
      <c r="O1456" s="50" t="n">
        <v>0</v>
      </c>
      <c r="P1456" s="50" t="n">
        <v>0</v>
      </c>
      <c r="Q1456" s="51" t="n">
        <v>6380.12</v>
      </c>
    </row>
    <row r="1457" customFormat="false" ht="12.75" hidden="false" customHeight="false" outlineLevel="0" collapsed="false">
      <c r="B1457" s="85" t="s">
        <v>56</v>
      </c>
      <c r="C1457" s="13" t="n">
        <v>1456</v>
      </c>
      <c r="D1457" s="50" t="n">
        <v>398464.827280548</v>
      </c>
      <c r="E1457" s="50" t="n">
        <v>0</v>
      </c>
      <c r="F1457" s="50" t="n">
        <v>0</v>
      </c>
      <c r="G1457" s="50" t="n">
        <v>40067.81</v>
      </c>
      <c r="H1457" s="50" t="n">
        <v>37104.08</v>
      </c>
      <c r="I1457" s="50" t="n">
        <v>0</v>
      </c>
      <c r="J1457" s="50" t="n">
        <v>0</v>
      </c>
      <c r="K1457" s="50" t="n">
        <v>0</v>
      </c>
      <c r="L1457" s="50" t="n">
        <v>0</v>
      </c>
      <c r="M1457" s="50" t="n">
        <v>0</v>
      </c>
      <c r="N1457" s="50" t="n">
        <v>77171.89</v>
      </c>
      <c r="O1457" s="50" t="n">
        <v>0</v>
      </c>
      <c r="P1457" s="50" t="n">
        <v>0</v>
      </c>
      <c r="Q1457" s="51" t="n">
        <v>77171.89</v>
      </c>
    </row>
    <row r="1458" customFormat="false" ht="12.75" hidden="false" customHeight="false" outlineLevel="0" collapsed="false">
      <c r="B1458" s="85" t="s">
        <v>59</v>
      </c>
      <c r="C1458" s="13" t="n">
        <v>1457</v>
      </c>
      <c r="D1458" s="50" t="n">
        <v>232477.418934304</v>
      </c>
      <c r="E1458" s="50" t="n">
        <v>0</v>
      </c>
      <c r="F1458" s="50" t="n">
        <v>0</v>
      </c>
      <c r="G1458" s="50" t="n">
        <v>-5352.54</v>
      </c>
      <c r="H1458" s="50" t="n">
        <v>0</v>
      </c>
      <c r="I1458" s="50" t="n">
        <v>0</v>
      </c>
      <c r="J1458" s="50" t="n">
        <v>0</v>
      </c>
      <c r="K1458" s="50" t="n">
        <v>0</v>
      </c>
      <c r="L1458" s="50" t="n">
        <v>0</v>
      </c>
      <c r="M1458" s="50" t="n">
        <v>0</v>
      </c>
      <c r="N1458" s="50" t="n">
        <v>-5352.54</v>
      </c>
      <c r="O1458" s="50" t="n">
        <v>0</v>
      </c>
      <c r="P1458" s="50" t="n">
        <v>0</v>
      </c>
      <c r="Q1458" s="51" t="n">
        <v>-5352.54</v>
      </c>
    </row>
    <row r="1459" customFormat="false" ht="12.75" hidden="false" customHeight="false" outlineLevel="0" collapsed="false">
      <c r="B1459" s="85" t="s">
        <v>109</v>
      </c>
      <c r="C1459" s="13" t="n">
        <v>1458</v>
      </c>
      <c r="D1459" s="50" t="n">
        <v>0</v>
      </c>
      <c r="E1459" s="50" t="n">
        <v>0</v>
      </c>
      <c r="F1459" s="50" t="n">
        <v>0</v>
      </c>
      <c r="G1459" s="50" t="n">
        <v>0</v>
      </c>
      <c r="H1459" s="50" t="n">
        <v>0</v>
      </c>
      <c r="I1459" s="50" t="n">
        <v>0</v>
      </c>
      <c r="J1459" s="50" t="n">
        <v>0</v>
      </c>
      <c r="K1459" s="50" t="n">
        <v>0</v>
      </c>
      <c r="L1459" s="50" t="n">
        <v>0</v>
      </c>
      <c r="M1459" s="50" t="n">
        <v>0</v>
      </c>
      <c r="N1459" s="50" t="n">
        <v>0</v>
      </c>
      <c r="O1459" s="50" t="n">
        <v>0</v>
      </c>
      <c r="P1459" s="50" t="n">
        <v>0</v>
      </c>
      <c r="Q1459" s="51" t="n">
        <v>0</v>
      </c>
    </row>
    <row r="1460" customFormat="false" ht="12.75" hidden="false" customHeight="false" outlineLevel="0" collapsed="false">
      <c r="B1460" s="85" t="s">
        <v>64</v>
      </c>
      <c r="C1460" s="13" t="n">
        <v>1459</v>
      </c>
      <c r="D1460" s="50" t="n">
        <v>7098363.73433533</v>
      </c>
      <c r="E1460" s="50" t="n">
        <v>0</v>
      </c>
      <c r="F1460" s="50" t="n">
        <v>0</v>
      </c>
      <c r="G1460" s="50" t="n">
        <v>26095.92</v>
      </c>
      <c r="H1460" s="50" t="n">
        <v>-15098.37</v>
      </c>
      <c r="I1460" s="50" t="n">
        <v>439897.76</v>
      </c>
      <c r="J1460" s="50" t="n">
        <v>489620.93</v>
      </c>
      <c r="K1460" s="50" t="n">
        <v>-219039.15</v>
      </c>
      <c r="L1460" s="50" t="n">
        <v>-56735.43</v>
      </c>
      <c r="M1460" s="50" t="n">
        <v>1735012.01</v>
      </c>
      <c r="N1460" s="50" t="n">
        <v>2399753.67</v>
      </c>
      <c r="O1460" s="50" t="n">
        <v>373786.58</v>
      </c>
      <c r="P1460" s="50" t="n">
        <v>1856237.5</v>
      </c>
      <c r="Q1460" s="51" t="n">
        <v>4629777.75</v>
      </c>
    </row>
    <row r="1461" customFormat="false" ht="12.75" hidden="false" customHeight="false" outlineLevel="0" collapsed="false">
      <c r="B1461" s="85" t="s">
        <v>67</v>
      </c>
      <c r="C1461" s="13" t="n">
        <v>1460</v>
      </c>
      <c r="D1461" s="50" t="n">
        <v>336466.351082855</v>
      </c>
      <c r="E1461" s="50" t="n">
        <v>0</v>
      </c>
      <c r="F1461" s="50" t="n">
        <v>0</v>
      </c>
      <c r="G1461" s="50" t="n">
        <v>0</v>
      </c>
      <c r="H1461" s="50" t="n">
        <v>-16621.84</v>
      </c>
      <c r="I1461" s="50" t="n">
        <v>0</v>
      </c>
      <c r="J1461" s="50" t="n">
        <v>0</v>
      </c>
      <c r="K1461" s="50" t="n">
        <v>0</v>
      </c>
      <c r="L1461" s="50" t="n">
        <v>0</v>
      </c>
      <c r="M1461" s="50" t="n">
        <v>0</v>
      </c>
      <c r="N1461" s="50" t="n">
        <v>-16621.84</v>
      </c>
      <c r="O1461" s="50" t="n">
        <v>0</v>
      </c>
      <c r="P1461" s="50" t="n">
        <v>0</v>
      </c>
      <c r="Q1461" s="51" t="n">
        <v>-16621.84</v>
      </c>
    </row>
    <row r="1462" customFormat="false" ht="12.75" hidden="false" customHeight="false" outlineLevel="0" collapsed="false">
      <c r="B1462" s="85" t="s">
        <v>70</v>
      </c>
      <c r="C1462" s="13" t="n">
        <v>1461</v>
      </c>
      <c r="D1462" s="50" t="n">
        <v>64761.9631291476</v>
      </c>
      <c r="E1462" s="50" t="n">
        <v>0</v>
      </c>
      <c r="F1462" s="50" t="n">
        <v>0</v>
      </c>
      <c r="G1462" s="50" t="n">
        <v>20664.27</v>
      </c>
      <c r="H1462" s="50" t="n">
        <v>0</v>
      </c>
      <c r="I1462" s="50" t="n">
        <v>0</v>
      </c>
      <c r="J1462" s="50" t="n">
        <v>0</v>
      </c>
      <c r="K1462" s="50" t="n">
        <v>0</v>
      </c>
      <c r="L1462" s="50" t="n">
        <v>0</v>
      </c>
      <c r="M1462" s="50" t="n">
        <v>0</v>
      </c>
      <c r="N1462" s="50" t="n">
        <v>20664.27</v>
      </c>
      <c r="O1462" s="50" t="n">
        <v>0</v>
      </c>
      <c r="P1462" s="50" t="n">
        <v>0</v>
      </c>
      <c r="Q1462" s="51" t="n">
        <v>20664.27</v>
      </c>
    </row>
    <row r="1463" customFormat="false" ht="12.75" hidden="false" customHeight="false" outlineLevel="0" collapsed="false">
      <c r="B1463" s="85" t="s">
        <v>75</v>
      </c>
      <c r="C1463" s="13" t="n">
        <v>1462</v>
      </c>
      <c r="D1463" s="50" t="n">
        <v>4440691.19560393</v>
      </c>
      <c r="E1463" s="50" t="n">
        <v>0</v>
      </c>
      <c r="F1463" s="50" t="n">
        <v>0</v>
      </c>
      <c r="G1463" s="50" t="n">
        <v>-47050.94</v>
      </c>
      <c r="H1463" s="50" t="n">
        <v>99341.92</v>
      </c>
      <c r="I1463" s="50" t="n">
        <v>78324.75</v>
      </c>
      <c r="J1463" s="50" t="n">
        <v>130293</v>
      </c>
      <c r="K1463" s="50" t="n">
        <v>189820.28</v>
      </c>
      <c r="L1463" s="50" t="n">
        <v>199019.42</v>
      </c>
      <c r="M1463" s="50" t="n">
        <v>491598.54</v>
      </c>
      <c r="N1463" s="50" t="n">
        <v>1141346.97</v>
      </c>
      <c r="O1463" s="50" t="n">
        <v>1207200.93</v>
      </c>
      <c r="P1463" s="50" t="n">
        <v>307713.52</v>
      </c>
      <c r="Q1463" s="51" t="n">
        <v>2656261.42</v>
      </c>
    </row>
    <row r="1464" customFormat="false" ht="12.75" hidden="false" customHeight="false" outlineLevel="0" collapsed="false">
      <c r="B1464" s="85" t="s">
        <v>78</v>
      </c>
      <c r="C1464" s="13" t="n">
        <v>1463</v>
      </c>
      <c r="D1464" s="50" t="n">
        <v>71098.5936016165</v>
      </c>
      <c r="E1464" s="50" t="n">
        <v>0</v>
      </c>
      <c r="F1464" s="50" t="n">
        <v>0</v>
      </c>
      <c r="G1464" s="50" t="n">
        <v>-16493.77</v>
      </c>
      <c r="H1464" s="50" t="n">
        <v>0</v>
      </c>
      <c r="I1464" s="50" t="n">
        <v>0</v>
      </c>
      <c r="J1464" s="50" t="n">
        <v>0</v>
      </c>
      <c r="K1464" s="50" t="n">
        <v>0</v>
      </c>
      <c r="L1464" s="50" t="n">
        <v>0</v>
      </c>
      <c r="M1464" s="50" t="n">
        <v>0</v>
      </c>
      <c r="N1464" s="50" t="n">
        <v>-16493.77</v>
      </c>
      <c r="O1464" s="50" t="n">
        <v>0</v>
      </c>
      <c r="P1464" s="50" t="n">
        <v>0</v>
      </c>
      <c r="Q1464" s="51" t="n">
        <v>-16493.77</v>
      </c>
    </row>
    <row r="1465" customFormat="false" ht="12.75" hidden="false" customHeight="false" outlineLevel="0" collapsed="false">
      <c r="B1465" s="85"/>
      <c r="C1465" s="13" t="n">
        <v>1464</v>
      </c>
      <c r="D1465" s="50"/>
      <c r="E1465" s="50"/>
      <c r="F1465" s="50"/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1"/>
    </row>
    <row r="1466" customFormat="false" ht="12.75" hidden="false" customHeight="false" outlineLevel="0" collapsed="false">
      <c r="B1466" s="85" t="s">
        <v>83</v>
      </c>
      <c r="C1466" s="13" t="n">
        <v>1465</v>
      </c>
      <c r="D1466" s="50" t="s">
        <v>4</v>
      </c>
      <c r="E1466" s="50"/>
      <c r="F1466" s="50"/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1"/>
    </row>
    <row r="1467" customFormat="false" ht="12.75" hidden="false" customHeight="false" outlineLevel="0" collapsed="false">
      <c r="B1467" s="85" t="s">
        <v>22</v>
      </c>
      <c r="C1467" s="13" t="n">
        <v>1466</v>
      </c>
      <c r="D1467" s="50" t="n">
        <v>699308.60106612</v>
      </c>
      <c r="E1467" s="50" t="n">
        <v>0</v>
      </c>
      <c r="F1467" s="50" t="n">
        <v>0</v>
      </c>
      <c r="G1467" s="50" t="n">
        <v>-4.76596414979543</v>
      </c>
      <c r="H1467" s="50" t="n">
        <v>51.1378383840539</v>
      </c>
      <c r="I1467" s="50" t="n">
        <v>44.752201090112</v>
      </c>
      <c r="J1467" s="50" t="n">
        <v>12.4412601757089</v>
      </c>
      <c r="K1467" s="50" t="n">
        <v>82.8522721626253</v>
      </c>
      <c r="L1467" s="50" t="n">
        <v>-10.2082149315329</v>
      </c>
      <c r="M1467" s="50" t="n">
        <v>52.6335238910125</v>
      </c>
      <c r="N1467" s="50" t="n">
        <v>198.780922775558</v>
      </c>
      <c r="O1467" s="50" t="n">
        <v>148.851358912073</v>
      </c>
      <c r="P1467" s="50" t="n">
        <v>-1189.91031566895</v>
      </c>
      <c r="Q1467" s="51" t="n">
        <v>-827.247037058002</v>
      </c>
    </row>
    <row r="1468" customFormat="false" ht="12.75" hidden="false" customHeight="false" outlineLevel="0" collapsed="false">
      <c r="B1468" s="85" t="s">
        <v>27</v>
      </c>
      <c r="C1468" s="13" t="n">
        <v>1467</v>
      </c>
      <c r="D1468" s="50" t="n">
        <v>1119397.06244636</v>
      </c>
      <c r="E1468" s="50" t="n">
        <v>0</v>
      </c>
      <c r="F1468" s="50" t="n">
        <v>0</v>
      </c>
      <c r="G1468" s="50" t="n">
        <v>0</v>
      </c>
      <c r="H1468" s="50" t="n">
        <v>-39.846257</v>
      </c>
      <c r="I1468" s="50" t="n">
        <v>-173.815292</v>
      </c>
      <c r="J1468" s="50" t="n">
        <v>291.264491</v>
      </c>
      <c r="K1468" s="50" t="n">
        <v>8.184956</v>
      </c>
      <c r="L1468" s="50" t="n">
        <v>-51.861116</v>
      </c>
      <c r="M1468" s="50" t="n">
        <v>42.926312</v>
      </c>
      <c r="N1468" s="50" t="n">
        <v>76.853094</v>
      </c>
      <c r="O1468" s="50" t="n">
        <v>-608.78916</v>
      </c>
      <c r="P1468" s="50" t="n">
        <v>-1516.812156</v>
      </c>
      <c r="Q1468" s="51" t="n">
        <v>-2048.748222</v>
      </c>
    </row>
    <row r="1469" customFormat="false" ht="12.75" hidden="false" customHeight="false" outlineLevel="0" collapsed="false">
      <c r="B1469" s="85" t="s">
        <v>77</v>
      </c>
      <c r="C1469" s="13" t="n">
        <v>1468</v>
      </c>
      <c r="D1469" s="50" t="n">
        <v>650021.001621591</v>
      </c>
      <c r="E1469" s="50" t="n">
        <v>0</v>
      </c>
      <c r="F1469" s="50" t="n">
        <v>0</v>
      </c>
      <c r="G1469" s="50" t="n">
        <v>20.9615330686009</v>
      </c>
      <c r="H1469" s="50" t="n">
        <v>2.04010380193123</v>
      </c>
      <c r="I1469" s="50" t="n">
        <v>-5.7141103126636</v>
      </c>
      <c r="J1469" s="50" t="n">
        <v>0.972596990309301</v>
      </c>
      <c r="K1469" s="50" t="n">
        <v>85.3680868219369</v>
      </c>
      <c r="L1469" s="50" t="n">
        <v>-108.420653460487</v>
      </c>
      <c r="M1469" s="50" t="n">
        <v>-233.378382926704</v>
      </c>
      <c r="N1469" s="50" t="n">
        <v>-275.389793846239</v>
      </c>
      <c r="O1469" s="50" t="n">
        <v>-203.386266620983</v>
      </c>
      <c r="P1469" s="50" t="n">
        <v>-319.588663688592</v>
      </c>
      <c r="Q1469" s="51" t="n">
        <v>-779.755240241233</v>
      </c>
    </row>
    <row r="1470" customFormat="false" ht="12.75" hidden="false" customHeight="false" outlineLevel="0" collapsed="false">
      <c r="B1470" s="85" t="s">
        <v>66</v>
      </c>
      <c r="C1470" s="13" t="n">
        <v>1469</v>
      </c>
      <c r="D1470" s="50" t="n">
        <v>1010959.63897683</v>
      </c>
      <c r="E1470" s="50" t="n">
        <v>0</v>
      </c>
      <c r="F1470" s="50" t="n">
        <v>0</v>
      </c>
      <c r="G1470" s="50" t="n">
        <v>88.7525</v>
      </c>
      <c r="H1470" s="50" t="n">
        <v>21.0707</v>
      </c>
      <c r="I1470" s="50" t="n">
        <v>-121.623106</v>
      </c>
      <c r="J1470" s="50" t="n">
        <v>-167.789457</v>
      </c>
      <c r="K1470" s="50" t="n">
        <v>120.520661</v>
      </c>
      <c r="L1470" s="50" t="n">
        <v>-94.516541</v>
      </c>
      <c r="M1470" s="50" t="n">
        <v>5.97558300000001</v>
      </c>
      <c r="N1470" s="50" t="n">
        <v>-147.60966</v>
      </c>
      <c r="O1470" s="50" t="n">
        <v>-563.89235</v>
      </c>
      <c r="P1470" s="50" t="n">
        <v>-307.214204</v>
      </c>
      <c r="Q1470" s="51" t="n">
        <v>-1018.716214</v>
      </c>
    </row>
    <row r="1471" customFormat="false" ht="12.75" hidden="false" customHeight="false" outlineLevel="0" collapsed="false">
      <c r="B1471" s="85" t="s">
        <v>45</v>
      </c>
      <c r="C1471" s="13" t="n">
        <v>1470</v>
      </c>
      <c r="D1471" s="50" t="n">
        <v>368947.378484701</v>
      </c>
      <c r="E1471" s="50" t="n">
        <v>0</v>
      </c>
      <c r="F1471" s="50" t="n">
        <v>0</v>
      </c>
      <c r="G1471" s="50" t="n">
        <v>0</v>
      </c>
      <c r="H1471" s="50" t="n">
        <v>79.6914</v>
      </c>
      <c r="I1471" s="50" t="n">
        <v>124.494414</v>
      </c>
      <c r="J1471" s="50" t="n">
        <v>34.572689</v>
      </c>
      <c r="K1471" s="50" t="n">
        <v>131.557982</v>
      </c>
      <c r="L1471" s="50" t="n">
        <v>34.154786</v>
      </c>
      <c r="M1471" s="50" t="n">
        <v>-281.865157</v>
      </c>
      <c r="N1471" s="50" t="n">
        <v>122.606114</v>
      </c>
      <c r="O1471" s="50" t="n">
        <v>6.42689</v>
      </c>
      <c r="P1471" s="50" t="n">
        <v>-302.099929</v>
      </c>
      <c r="Q1471" s="51" t="n">
        <v>-173.066925</v>
      </c>
    </row>
    <row r="1472" customFormat="false" ht="12.75" hidden="false" customHeight="false" outlineLevel="0" collapsed="false">
      <c r="B1472" s="85" t="s">
        <v>52</v>
      </c>
      <c r="C1472" s="13" t="n">
        <v>1471</v>
      </c>
      <c r="D1472" s="50" t="n">
        <v>196536.608610898</v>
      </c>
      <c r="E1472" s="50" t="n">
        <v>0</v>
      </c>
      <c r="F1472" s="50" t="n">
        <v>0</v>
      </c>
      <c r="G1472" s="50" t="n">
        <v>0</v>
      </c>
      <c r="H1472" s="50" t="n">
        <v>0</v>
      </c>
      <c r="I1472" s="50" t="n">
        <v>0</v>
      </c>
      <c r="J1472" s="50" t="n">
        <v>0</v>
      </c>
      <c r="K1472" s="50" t="n">
        <v>0</v>
      </c>
      <c r="L1472" s="50" t="n">
        <v>0</v>
      </c>
      <c r="M1472" s="50" t="n">
        <v>0</v>
      </c>
      <c r="N1472" s="50" t="n">
        <v>0</v>
      </c>
      <c r="O1472" s="50" t="n">
        <v>-171.386651</v>
      </c>
      <c r="P1472" s="50" t="n">
        <v>0</v>
      </c>
      <c r="Q1472" s="51" t="n">
        <v>-171.386651</v>
      </c>
    </row>
    <row r="1473" customFormat="false" ht="12.75" hidden="false" customHeight="false" outlineLevel="0" collapsed="false">
      <c r="B1473" s="85" t="s">
        <v>80</v>
      </c>
      <c r="C1473" s="13" t="n">
        <v>1472</v>
      </c>
      <c r="D1473" s="50" t="n">
        <v>135743.475757322</v>
      </c>
      <c r="E1473" s="50" t="n">
        <v>0</v>
      </c>
      <c r="F1473" s="50" t="n">
        <v>0</v>
      </c>
      <c r="G1473" s="50" t="n">
        <v>37.5</v>
      </c>
      <c r="H1473" s="50" t="n">
        <v>0</v>
      </c>
      <c r="I1473" s="50" t="n">
        <v>0</v>
      </c>
      <c r="J1473" s="50" t="n">
        <v>0</v>
      </c>
      <c r="K1473" s="50" t="n">
        <v>0</v>
      </c>
      <c r="L1473" s="50" t="n">
        <v>0</v>
      </c>
      <c r="M1473" s="50" t="n">
        <v>0</v>
      </c>
      <c r="N1473" s="50" t="n">
        <v>37.5</v>
      </c>
      <c r="O1473" s="50" t="n">
        <v>0</v>
      </c>
      <c r="P1473" s="50" t="n">
        <v>0</v>
      </c>
      <c r="Q1473" s="51" t="n">
        <v>37.5</v>
      </c>
    </row>
    <row r="1474" customFormat="false" ht="12.75" hidden="false" customHeight="false" outlineLevel="0" collapsed="false">
      <c r="B1474" s="85" t="s">
        <v>49</v>
      </c>
      <c r="C1474" s="13" t="n">
        <v>1473</v>
      </c>
      <c r="D1474" s="50" t="n">
        <v>293120.093265662</v>
      </c>
      <c r="E1474" s="50" t="n">
        <v>0</v>
      </c>
      <c r="F1474" s="50" t="n">
        <v>0</v>
      </c>
      <c r="G1474" s="50" t="n">
        <v>0</v>
      </c>
      <c r="H1474" s="50" t="n">
        <v>0</v>
      </c>
      <c r="I1474" s="50" t="n">
        <v>153.758041</v>
      </c>
      <c r="J1474" s="50" t="n">
        <v>0</v>
      </c>
      <c r="K1474" s="50" t="n">
        <v>0</v>
      </c>
      <c r="L1474" s="50" t="n">
        <v>0</v>
      </c>
      <c r="M1474" s="50" t="n">
        <v>-29.473454</v>
      </c>
      <c r="N1474" s="50" t="n">
        <v>124.284587</v>
      </c>
      <c r="O1474" s="50" t="n">
        <v>-43.057347</v>
      </c>
      <c r="P1474" s="50" t="n">
        <v>-417.16013</v>
      </c>
      <c r="Q1474" s="51" t="n">
        <v>-335.93289</v>
      </c>
    </row>
    <row r="1475" customFormat="false" ht="12.75" hidden="false" customHeight="false" outlineLevel="0" collapsed="false">
      <c r="B1475" s="85" t="s">
        <v>34</v>
      </c>
      <c r="C1475" s="13" t="n">
        <v>1474</v>
      </c>
      <c r="D1475" s="50" t="n">
        <v>0</v>
      </c>
      <c r="E1475" s="50" t="n">
        <v>0</v>
      </c>
      <c r="F1475" s="50" t="n">
        <v>0</v>
      </c>
      <c r="G1475" s="50" t="n">
        <v>0</v>
      </c>
      <c r="H1475" s="50" t="n">
        <v>0</v>
      </c>
      <c r="I1475" s="50" t="n">
        <v>0</v>
      </c>
      <c r="J1475" s="50" t="n">
        <v>0</v>
      </c>
      <c r="K1475" s="50" t="n">
        <v>0</v>
      </c>
      <c r="L1475" s="50" t="n">
        <v>0</v>
      </c>
      <c r="M1475" s="50" t="n">
        <v>0</v>
      </c>
      <c r="N1475" s="50" t="n">
        <v>0</v>
      </c>
      <c r="O1475" s="50" t="n">
        <v>0</v>
      </c>
      <c r="P1475" s="50" t="n">
        <v>0</v>
      </c>
      <c r="Q1475" s="51" t="n">
        <v>0</v>
      </c>
    </row>
    <row r="1476" customFormat="false" ht="12.75" hidden="false" customHeight="false" outlineLevel="0" collapsed="false">
      <c r="B1476" s="85" t="s">
        <v>69</v>
      </c>
      <c r="C1476" s="13" t="n">
        <v>1475</v>
      </c>
      <c r="D1476" s="50" t="n">
        <v>28738.5021403021</v>
      </c>
      <c r="E1476" s="50" t="n">
        <v>0</v>
      </c>
      <c r="F1476" s="50" t="n">
        <v>0</v>
      </c>
      <c r="G1476" s="50" t="n">
        <v>0</v>
      </c>
      <c r="H1476" s="50" t="n">
        <v>14.942137</v>
      </c>
      <c r="I1476" s="50" t="n">
        <v>0</v>
      </c>
      <c r="J1476" s="50" t="n">
        <v>0</v>
      </c>
      <c r="K1476" s="50" t="n">
        <v>0</v>
      </c>
      <c r="L1476" s="50" t="n">
        <v>0</v>
      </c>
      <c r="M1476" s="50" t="n">
        <v>0</v>
      </c>
      <c r="N1476" s="50" t="n">
        <v>14.942137</v>
      </c>
      <c r="O1476" s="50" t="n">
        <v>0</v>
      </c>
      <c r="P1476" s="50" t="n">
        <v>0</v>
      </c>
      <c r="Q1476" s="51" t="n">
        <v>14.942137</v>
      </c>
    </row>
    <row r="1477" customFormat="false" ht="12.75" hidden="false" customHeight="false" outlineLevel="0" collapsed="false">
      <c r="B1477" s="85" t="s">
        <v>72</v>
      </c>
      <c r="C1477" s="13" t="n">
        <v>1476</v>
      </c>
      <c r="D1477" s="50" t="n">
        <v>15723.7544685921</v>
      </c>
      <c r="E1477" s="50" t="n">
        <v>0</v>
      </c>
      <c r="F1477" s="50" t="n">
        <v>0</v>
      </c>
      <c r="G1477" s="50" t="n">
        <v>0</v>
      </c>
      <c r="H1477" s="50" t="n">
        <v>-7.471068</v>
      </c>
      <c r="I1477" s="50" t="n">
        <v>0</v>
      </c>
      <c r="J1477" s="50" t="n">
        <v>0</v>
      </c>
      <c r="K1477" s="50" t="n">
        <v>0</v>
      </c>
      <c r="L1477" s="50" t="n">
        <v>0</v>
      </c>
      <c r="M1477" s="50" t="n">
        <v>0</v>
      </c>
      <c r="N1477" s="50" t="n">
        <v>-7.471068</v>
      </c>
      <c r="O1477" s="50" t="n">
        <v>0</v>
      </c>
      <c r="P1477" s="50" t="n">
        <v>0</v>
      </c>
      <c r="Q1477" s="51" t="n">
        <v>-7.471068</v>
      </c>
    </row>
    <row r="1478" customFormat="false" ht="12.75" hidden="false" customHeight="false" outlineLevel="0" collapsed="false">
      <c r="B1478" s="85" t="s">
        <v>31</v>
      </c>
      <c r="C1478" s="13" t="n">
        <v>1477</v>
      </c>
      <c r="D1478" s="50" t="n">
        <v>0</v>
      </c>
      <c r="E1478" s="50" t="n">
        <v>0</v>
      </c>
      <c r="F1478" s="50" t="n">
        <v>0</v>
      </c>
      <c r="G1478" s="50" t="n">
        <v>0</v>
      </c>
      <c r="H1478" s="50" t="n">
        <v>0</v>
      </c>
      <c r="I1478" s="50" t="n">
        <v>0</v>
      </c>
      <c r="J1478" s="50" t="n">
        <v>0</v>
      </c>
      <c r="K1478" s="50" t="n">
        <v>0</v>
      </c>
      <c r="L1478" s="50" t="n">
        <v>0</v>
      </c>
      <c r="M1478" s="50" t="n">
        <v>0</v>
      </c>
      <c r="N1478" s="50" t="n">
        <v>0</v>
      </c>
      <c r="O1478" s="50" t="n">
        <v>0</v>
      </c>
      <c r="P1478" s="50" t="n">
        <v>0</v>
      </c>
      <c r="Q1478" s="51" t="n">
        <v>0</v>
      </c>
    </row>
    <row r="1479" customFormat="false" ht="12.75" hidden="false" customHeight="false" outlineLevel="0" collapsed="false">
      <c r="B1479" s="85" t="s">
        <v>37</v>
      </c>
      <c r="C1479" s="13" t="n">
        <v>1478</v>
      </c>
      <c r="D1479" s="50" t="n">
        <v>0</v>
      </c>
      <c r="E1479" s="50" t="n">
        <v>0</v>
      </c>
      <c r="F1479" s="50" t="n">
        <v>0</v>
      </c>
      <c r="G1479" s="50" t="n">
        <v>0</v>
      </c>
      <c r="H1479" s="50" t="n">
        <v>0</v>
      </c>
      <c r="I1479" s="50" t="n">
        <v>0</v>
      </c>
      <c r="J1479" s="50" t="n">
        <v>0</v>
      </c>
      <c r="K1479" s="50" t="n">
        <v>0</v>
      </c>
      <c r="L1479" s="50" t="n">
        <v>0</v>
      </c>
      <c r="M1479" s="50" t="n">
        <v>0</v>
      </c>
      <c r="N1479" s="50" t="n">
        <v>0</v>
      </c>
      <c r="O1479" s="50" t="n">
        <v>0</v>
      </c>
      <c r="P1479" s="50" t="n">
        <v>0</v>
      </c>
      <c r="Q1479" s="51" t="n">
        <v>0</v>
      </c>
    </row>
    <row r="1480" customFormat="false" ht="12.75" hidden="false" customHeight="false" outlineLevel="0" collapsed="false">
      <c r="B1480" s="85" t="n">
        <v>0</v>
      </c>
      <c r="C1480" s="13" t="n">
        <v>1479</v>
      </c>
      <c r="D1480" s="50" t="n">
        <v>0</v>
      </c>
      <c r="E1480" s="50" t="n">
        <v>0</v>
      </c>
      <c r="F1480" s="50" t="n">
        <v>0</v>
      </c>
      <c r="G1480" s="50" t="n">
        <v>0</v>
      </c>
      <c r="H1480" s="50" t="n">
        <v>0</v>
      </c>
      <c r="I1480" s="50" t="n">
        <v>0</v>
      </c>
      <c r="J1480" s="50" t="n">
        <v>0</v>
      </c>
      <c r="K1480" s="50" t="n">
        <v>0</v>
      </c>
      <c r="L1480" s="50" t="n">
        <v>0</v>
      </c>
      <c r="M1480" s="50" t="n">
        <v>0</v>
      </c>
      <c r="N1480" s="50" t="n">
        <v>0</v>
      </c>
      <c r="O1480" s="50" t="n">
        <v>0</v>
      </c>
      <c r="P1480" s="50" t="n">
        <v>0</v>
      </c>
      <c r="Q1480" s="51" t="n">
        <v>0</v>
      </c>
    </row>
    <row r="1481" customFormat="false" ht="12.75" hidden="false" customHeight="false" outlineLevel="0" collapsed="false">
      <c r="B1481" s="87" t="n">
        <v>0</v>
      </c>
      <c r="C1481" s="64" t="n">
        <v>1480</v>
      </c>
      <c r="D1481" s="54" t="n">
        <v>0</v>
      </c>
      <c r="E1481" s="54" t="n">
        <v>0</v>
      </c>
      <c r="F1481" s="54" t="n">
        <v>0</v>
      </c>
      <c r="G1481" s="54" t="n">
        <v>0</v>
      </c>
      <c r="H1481" s="54" t="n">
        <v>0</v>
      </c>
      <c r="I1481" s="54" t="n">
        <v>0</v>
      </c>
      <c r="J1481" s="54" t="n">
        <v>0</v>
      </c>
      <c r="K1481" s="54" t="n">
        <v>0</v>
      </c>
      <c r="L1481" s="54" t="n">
        <v>0</v>
      </c>
      <c r="M1481" s="54" t="n">
        <v>0</v>
      </c>
      <c r="N1481" s="54" t="n">
        <v>0</v>
      </c>
      <c r="O1481" s="54" t="n">
        <v>0</v>
      </c>
      <c r="P1481" s="54" t="n">
        <v>0</v>
      </c>
      <c r="Q1481" s="55" t="n">
        <v>0</v>
      </c>
    </row>
    <row r="1482" customFormat="false" ht="12.75" hidden="false" customHeight="false" outlineLevel="0" collapsed="false">
      <c r="A1482" s="0" t="n">
        <v>38</v>
      </c>
      <c r="B1482" s="57" t="n">
        <v>36957</v>
      </c>
      <c r="C1482" s="58" t="n">
        <v>1481</v>
      </c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83"/>
    </row>
    <row r="1483" customFormat="false" ht="12.75" hidden="false" customHeight="false" outlineLevel="0" collapsed="false">
      <c r="B1483" s="61"/>
      <c r="C1483" s="13" t="n">
        <v>1482</v>
      </c>
      <c r="D1483" s="13"/>
      <c r="E1483" s="21" t="s">
        <v>5</v>
      </c>
      <c r="F1483" s="21" t="s">
        <v>6</v>
      </c>
      <c r="G1483" s="21" t="s">
        <v>7</v>
      </c>
      <c r="H1483" s="21" t="s">
        <v>8</v>
      </c>
      <c r="I1483" s="21" t="s">
        <v>9</v>
      </c>
      <c r="J1483" s="21" t="s">
        <v>10</v>
      </c>
      <c r="K1483" s="21" t="s">
        <v>11</v>
      </c>
      <c r="L1483" s="21" t="s">
        <v>12</v>
      </c>
      <c r="M1483" s="21" t="s">
        <v>13</v>
      </c>
      <c r="N1483" s="21" t="s">
        <v>14</v>
      </c>
      <c r="O1483" s="21" t="n">
        <v>2002</v>
      </c>
      <c r="P1483" s="21" t="s">
        <v>15</v>
      </c>
      <c r="Q1483" s="84" t="s">
        <v>16</v>
      </c>
    </row>
    <row r="1484" customFormat="false" ht="12.75" hidden="false" customHeight="false" outlineLevel="0" collapsed="false">
      <c r="B1484" s="85" t="s">
        <v>107</v>
      </c>
      <c r="C1484" s="13" t="n">
        <v>1483</v>
      </c>
      <c r="D1484" s="13" t="s">
        <v>4</v>
      </c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86"/>
    </row>
    <row r="1485" customFormat="false" ht="12.75" hidden="false" customHeight="false" outlineLevel="0" collapsed="false">
      <c r="B1485" s="85" t="s">
        <v>19</v>
      </c>
      <c r="C1485" s="13" t="n">
        <v>1484</v>
      </c>
      <c r="D1485" s="50" t="n">
        <v>18104607.948408</v>
      </c>
      <c r="E1485" s="50" t="n">
        <v>0</v>
      </c>
      <c r="F1485" s="50" t="n">
        <v>0</v>
      </c>
      <c r="G1485" s="50" t="n">
        <v>154561.83</v>
      </c>
      <c r="H1485" s="50" t="n">
        <v>1418675.96</v>
      </c>
      <c r="I1485" s="50" t="n">
        <v>1175076.85</v>
      </c>
      <c r="J1485" s="50" t="n">
        <v>563329.86</v>
      </c>
      <c r="K1485" s="50" t="n">
        <v>-137020.73</v>
      </c>
      <c r="L1485" s="50" t="n">
        <v>-187097.05</v>
      </c>
      <c r="M1485" s="50" t="n">
        <v>8337293.04</v>
      </c>
      <c r="N1485" s="50" t="n">
        <v>11324819.76</v>
      </c>
      <c r="O1485" s="50" t="n">
        <v>3239643.2</v>
      </c>
      <c r="P1485" s="50" t="n">
        <v>1896197.32</v>
      </c>
      <c r="Q1485" s="51" t="n">
        <v>16460660.28</v>
      </c>
    </row>
    <row r="1486" customFormat="false" ht="12.75" hidden="false" customHeight="false" outlineLevel="0" collapsed="false">
      <c r="B1486" s="85" t="s">
        <v>20</v>
      </c>
      <c r="C1486" s="13" t="n">
        <v>1485</v>
      </c>
      <c r="D1486" s="50" t="n">
        <v>1590386.35739979</v>
      </c>
      <c r="E1486" s="50" t="n">
        <v>0</v>
      </c>
      <c r="F1486" s="50" t="n">
        <v>0</v>
      </c>
      <c r="G1486" s="50" t="n">
        <v>103262.44</v>
      </c>
      <c r="H1486" s="50" t="n">
        <v>74779.36</v>
      </c>
      <c r="I1486" s="50" t="n">
        <v>38660.08</v>
      </c>
      <c r="J1486" s="50" t="n">
        <v>-142704.89</v>
      </c>
      <c r="K1486" s="50" t="n">
        <v>-155200.06</v>
      </c>
      <c r="L1486" s="50" t="n">
        <v>-136474.37</v>
      </c>
      <c r="M1486" s="50" t="n">
        <v>868985.6</v>
      </c>
      <c r="N1486" s="50" t="n">
        <v>651308.16</v>
      </c>
      <c r="O1486" s="50" t="n">
        <v>-56566.69</v>
      </c>
      <c r="P1486" s="50" t="n">
        <v>228165.41</v>
      </c>
      <c r="Q1486" s="51" t="n">
        <v>822906.88</v>
      </c>
    </row>
    <row r="1487" customFormat="false" ht="12.75" hidden="false" customHeight="false" outlineLevel="0" collapsed="false">
      <c r="B1487" s="85" t="s">
        <v>108</v>
      </c>
      <c r="C1487" s="13" t="n">
        <v>1486</v>
      </c>
      <c r="D1487" s="50" t="n">
        <v>0</v>
      </c>
      <c r="E1487" s="50" t="n">
        <v>0</v>
      </c>
      <c r="F1487" s="50" t="n">
        <v>0</v>
      </c>
      <c r="G1487" s="50" t="n">
        <v>0</v>
      </c>
      <c r="H1487" s="50" t="n">
        <v>0</v>
      </c>
      <c r="I1487" s="50" t="n">
        <v>0</v>
      </c>
      <c r="J1487" s="50" t="n">
        <v>0</v>
      </c>
      <c r="K1487" s="50" t="n">
        <v>0</v>
      </c>
      <c r="L1487" s="50" t="n">
        <v>0</v>
      </c>
      <c r="M1487" s="50" t="n">
        <v>0</v>
      </c>
      <c r="N1487" s="50" t="n">
        <v>0</v>
      </c>
      <c r="O1487" s="50" t="n">
        <v>0</v>
      </c>
      <c r="P1487" s="50" t="n">
        <v>0</v>
      </c>
      <c r="Q1487" s="51" t="n">
        <v>0</v>
      </c>
    </row>
    <row r="1488" customFormat="false" ht="12.75" hidden="false" customHeight="false" outlineLevel="0" collapsed="false">
      <c r="B1488" s="85" t="s">
        <v>25</v>
      </c>
      <c r="C1488" s="13" t="n">
        <v>1487</v>
      </c>
      <c r="D1488" s="50" t="n">
        <v>7975524.20850629</v>
      </c>
      <c r="E1488" s="50" t="n">
        <v>0</v>
      </c>
      <c r="F1488" s="50" t="n">
        <v>0</v>
      </c>
      <c r="G1488" s="50" t="n">
        <v>142189.46</v>
      </c>
      <c r="H1488" s="50" t="n">
        <v>707214.25</v>
      </c>
      <c r="I1488" s="50" t="n">
        <v>567488.58</v>
      </c>
      <c r="J1488" s="50" t="n">
        <v>-144092</v>
      </c>
      <c r="K1488" s="50" t="n">
        <v>151903.05</v>
      </c>
      <c r="L1488" s="50" t="n">
        <v>-254277.36</v>
      </c>
      <c r="M1488" s="50" t="n">
        <v>3052829.67</v>
      </c>
      <c r="N1488" s="50" t="n">
        <v>4223255.65</v>
      </c>
      <c r="O1488" s="50" t="n">
        <v>1195606.24</v>
      </c>
      <c r="P1488" s="50" t="n">
        <v>1921699.4</v>
      </c>
      <c r="Q1488" s="51" t="n">
        <v>7340561.29</v>
      </c>
    </row>
    <row r="1489" customFormat="false" ht="12.75" hidden="false" customHeight="false" outlineLevel="0" collapsed="false">
      <c r="B1489" s="85" t="s">
        <v>29</v>
      </c>
      <c r="C1489" s="13" t="n">
        <v>1488</v>
      </c>
      <c r="D1489" s="50" t="n">
        <v>121831.335614598</v>
      </c>
      <c r="E1489" s="50" t="n">
        <v>0</v>
      </c>
      <c r="F1489" s="50" t="n">
        <v>0</v>
      </c>
      <c r="G1489" s="50" t="n">
        <v>18310.85</v>
      </c>
      <c r="H1489" s="50" t="n">
        <v>33249</v>
      </c>
      <c r="I1489" s="50" t="n">
        <v>0</v>
      </c>
      <c r="J1489" s="50" t="n">
        <v>0</v>
      </c>
      <c r="K1489" s="50" t="n">
        <v>0</v>
      </c>
      <c r="L1489" s="50" t="n">
        <v>0</v>
      </c>
      <c r="M1489" s="50" t="n">
        <v>0</v>
      </c>
      <c r="N1489" s="50" t="n">
        <v>51559.85</v>
      </c>
      <c r="O1489" s="50" t="n">
        <v>0</v>
      </c>
      <c r="P1489" s="50" t="n">
        <v>0</v>
      </c>
      <c r="Q1489" s="51" t="n">
        <v>51559.85</v>
      </c>
    </row>
    <row r="1490" customFormat="false" ht="12.75" hidden="false" customHeight="false" outlineLevel="0" collapsed="false">
      <c r="B1490" s="85" t="s">
        <v>32</v>
      </c>
      <c r="C1490" s="13" t="n">
        <v>1489</v>
      </c>
      <c r="D1490" s="50" t="n">
        <v>304776.019053695</v>
      </c>
      <c r="E1490" s="50" t="n">
        <v>0</v>
      </c>
      <c r="F1490" s="50" t="n">
        <v>0</v>
      </c>
      <c r="G1490" s="50" t="n">
        <v>23847</v>
      </c>
      <c r="H1490" s="50" t="n">
        <v>8312.24</v>
      </c>
      <c r="I1490" s="50" t="n">
        <v>0</v>
      </c>
      <c r="J1490" s="50" t="n">
        <v>0</v>
      </c>
      <c r="K1490" s="50" t="n">
        <v>0</v>
      </c>
      <c r="L1490" s="50" t="n">
        <v>0</v>
      </c>
      <c r="M1490" s="50" t="n">
        <v>0</v>
      </c>
      <c r="N1490" s="50" t="n">
        <v>32159.24</v>
      </c>
      <c r="O1490" s="50" t="n">
        <v>0</v>
      </c>
      <c r="P1490" s="50" t="n">
        <v>0</v>
      </c>
      <c r="Q1490" s="51" t="n">
        <v>32159.24</v>
      </c>
    </row>
    <row r="1491" customFormat="false" ht="12.75" hidden="false" customHeight="false" outlineLevel="0" collapsed="false">
      <c r="B1491" s="85" t="s">
        <v>35</v>
      </c>
      <c r="C1491" s="13" t="n">
        <v>1490</v>
      </c>
      <c r="D1491" s="50" t="n">
        <v>641239.774219925</v>
      </c>
      <c r="E1491" s="50" t="n">
        <v>0</v>
      </c>
      <c r="F1491" s="50" t="n">
        <v>0</v>
      </c>
      <c r="G1491" s="50" t="n">
        <v>-12810.62</v>
      </c>
      <c r="H1491" s="50" t="n">
        <v>32952.7</v>
      </c>
      <c r="I1491" s="50" t="n">
        <v>0</v>
      </c>
      <c r="J1491" s="50" t="n">
        <v>0</v>
      </c>
      <c r="K1491" s="50" t="n">
        <v>0</v>
      </c>
      <c r="L1491" s="50" t="n">
        <v>0</v>
      </c>
      <c r="M1491" s="50" t="n">
        <v>0</v>
      </c>
      <c r="N1491" s="50" t="n">
        <v>20142.08</v>
      </c>
      <c r="O1491" s="50" t="n">
        <v>0</v>
      </c>
      <c r="P1491" s="50" t="n">
        <v>0</v>
      </c>
      <c r="Q1491" s="51" t="n">
        <v>20142.08</v>
      </c>
    </row>
    <row r="1492" customFormat="false" ht="12.75" hidden="false" customHeight="false" outlineLevel="0" collapsed="false">
      <c r="B1492" s="85" t="s">
        <v>38</v>
      </c>
      <c r="C1492" s="13" t="n">
        <v>1491</v>
      </c>
      <c r="D1492" s="50" t="n">
        <v>0</v>
      </c>
      <c r="E1492" s="50" t="n">
        <v>0</v>
      </c>
      <c r="F1492" s="50" t="n">
        <v>0</v>
      </c>
      <c r="G1492" s="50" t="n">
        <v>0</v>
      </c>
      <c r="H1492" s="50" t="n">
        <v>0</v>
      </c>
      <c r="I1492" s="50" t="n">
        <v>0</v>
      </c>
      <c r="J1492" s="50" t="n">
        <v>0</v>
      </c>
      <c r="K1492" s="50" t="n">
        <v>0</v>
      </c>
      <c r="L1492" s="50" t="n">
        <v>0</v>
      </c>
      <c r="M1492" s="50" t="n">
        <v>0</v>
      </c>
      <c r="N1492" s="50" t="n">
        <v>0</v>
      </c>
      <c r="O1492" s="50" t="n">
        <v>0</v>
      </c>
      <c r="P1492" s="50" t="n">
        <v>0</v>
      </c>
      <c r="Q1492" s="51" t="n">
        <v>0</v>
      </c>
    </row>
    <row r="1493" customFormat="false" ht="12.75" hidden="false" customHeight="false" outlineLevel="0" collapsed="false">
      <c r="B1493" s="85" t="s">
        <v>43</v>
      </c>
      <c r="C1493" s="13" t="n">
        <v>1492</v>
      </c>
      <c r="D1493" s="50" t="n">
        <v>4731092.5442482</v>
      </c>
      <c r="E1493" s="50" t="n">
        <v>0</v>
      </c>
      <c r="F1493" s="50" t="n">
        <v>0</v>
      </c>
      <c r="G1493" s="50" t="n">
        <v>-73423</v>
      </c>
      <c r="H1493" s="50" t="n">
        <v>328556.29</v>
      </c>
      <c r="I1493" s="50" t="n">
        <v>-87498.25</v>
      </c>
      <c r="J1493" s="50" t="n">
        <v>187649.24</v>
      </c>
      <c r="K1493" s="50" t="n">
        <v>-260938.49</v>
      </c>
      <c r="L1493" s="50" t="n">
        <v>62671.94</v>
      </c>
      <c r="M1493" s="50" t="n">
        <v>1509946.47</v>
      </c>
      <c r="N1493" s="50" t="n">
        <v>1666964.2</v>
      </c>
      <c r="O1493" s="50" t="n">
        <v>57843.51</v>
      </c>
      <c r="P1493" s="50" t="n">
        <v>-1693588.59</v>
      </c>
      <c r="Q1493" s="51" t="n">
        <v>31219.1200000006</v>
      </c>
    </row>
    <row r="1494" customFormat="false" ht="12.75" hidden="false" customHeight="false" outlineLevel="0" collapsed="false">
      <c r="B1494" s="85" t="s">
        <v>47</v>
      </c>
      <c r="C1494" s="13" t="n">
        <v>1493</v>
      </c>
      <c r="D1494" s="50" t="n">
        <v>1115778.8131888</v>
      </c>
      <c r="E1494" s="50" t="n">
        <v>0</v>
      </c>
      <c r="F1494" s="50" t="n">
        <v>0</v>
      </c>
      <c r="G1494" s="50" t="n">
        <v>17595</v>
      </c>
      <c r="H1494" s="50" t="n">
        <v>213001.12</v>
      </c>
      <c r="I1494" s="50" t="n">
        <v>104061.33</v>
      </c>
      <c r="J1494" s="50" t="n">
        <v>74263</v>
      </c>
      <c r="K1494" s="50" t="n">
        <v>53731.83</v>
      </c>
      <c r="L1494" s="50" t="n">
        <v>-59897.74</v>
      </c>
      <c r="M1494" s="50" t="n">
        <v>492856.08</v>
      </c>
      <c r="N1494" s="50" t="n">
        <v>895610.62</v>
      </c>
      <c r="O1494" s="50" t="n">
        <v>-206290.9</v>
      </c>
      <c r="P1494" s="50" t="n">
        <v>-54964.57</v>
      </c>
      <c r="Q1494" s="51" t="n">
        <v>634355.15</v>
      </c>
    </row>
    <row r="1495" customFormat="false" ht="12.75" hidden="false" customHeight="false" outlineLevel="0" collapsed="false">
      <c r="B1495" s="85" t="s">
        <v>50</v>
      </c>
      <c r="C1495" s="13" t="n">
        <v>1494</v>
      </c>
      <c r="D1495" s="50" t="n">
        <v>867530.430534663</v>
      </c>
      <c r="E1495" s="50" t="n">
        <v>0</v>
      </c>
      <c r="F1495" s="50" t="n">
        <v>0</v>
      </c>
      <c r="G1495" s="50" t="n">
        <v>-35019.4</v>
      </c>
      <c r="H1495" s="50" t="n">
        <v>16683.73</v>
      </c>
      <c r="I1495" s="50" t="n">
        <v>17373.83</v>
      </c>
      <c r="J1495" s="50" t="n">
        <v>-16513.51</v>
      </c>
      <c r="K1495" s="50" t="n">
        <v>103271.82</v>
      </c>
      <c r="L1495" s="50" t="n">
        <v>44317.44</v>
      </c>
      <c r="M1495" s="50" t="n">
        <v>186533.9</v>
      </c>
      <c r="N1495" s="50" t="n">
        <v>316647.81</v>
      </c>
      <c r="O1495" s="50" t="n">
        <v>667640.72</v>
      </c>
      <c r="P1495" s="50" t="n">
        <v>-671179.6</v>
      </c>
      <c r="Q1495" s="51" t="n">
        <v>313108.93</v>
      </c>
    </row>
    <row r="1496" customFormat="false" ht="12.75" hidden="false" customHeight="false" outlineLevel="0" collapsed="false">
      <c r="B1496" s="85" t="s">
        <v>53</v>
      </c>
      <c r="C1496" s="13" t="n">
        <v>1495</v>
      </c>
      <c r="D1496" s="50" t="n">
        <v>145741.475604483</v>
      </c>
      <c r="E1496" s="50" t="n">
        <v>0</v>
      </c>
      <c r="F1496" s="50" t="n">
        <v>0</v>
      </c>
      <c r="G1496" s="50" t="n">
        <v>-25368.28</v>
      </c>
      <c r="H1496" s="50" t="n">
        <v>0</v>
      </c>
      <c r="I1496" s="50" t="n">
        <v>0</v>
      </c>
      <c r="J1496" s="50" t="n">
        <v>0</v>
      </c>
      <c r="K1496" s="50" t="n">
        <v>0</v>
      </c>
      <c r="L1496" s="50" t="n">
        <v>0</v>
      </c>
      <c r="M1496" s="50" t="n">
        <v>0</v>
      </c>
      <c r="N1496" s="50" t="n">
        <v>-25368.28</v>
      </c>
      <c r="O1496" s="50" t="n">
        <v>0</v>
      </c>
      <c r="P1496" s="50" t="n">
        <v>0</v>
      </c>
      <c r="Q1496" s="51" t="n">
        <v>-25368.28</v>
      </c>
    </row>
    <row r="1497" customFormat="false" ht="12.75" hidden="false" customHeight="false" outlineLevel="0" collapsed="false">
      <c r="B1497" s="85" t="s">
        <v>56</v>
      </c>
      <c r="C1497" s="13" t="n">
        <v>1496</v>
      </c>
      <c r="D1497" s="50" t="n">
        <v>137762.164647263</v>
      </c>
      <c r="E1497" s="50" t="n">
        <v>0</v>
      </c>
      <c r="F1497" s="50" t="n">
        <v>0</v>
      </c>
      <c r="G1497" s="50" t="n">
        <v>28155.25</v>
      </c>
      <c r="H1497" s="50" t="n">
        <v>-29398.59</v>
      </c>
      <c r="I1497" s="50" t="n">
        <v>0</v>
      </c>
      <c r="J1497" s="50" t="n">
        <v>0</v>
      </c>
      <c r="K1497" s="50" t="n">
        <v>0</v>
      </c>
      <c r="L1497" s="50" t="n">
        <v>0</v>
      </c>
      <c r="M1497" s="50" t="n">
        <v>0</v>
      </c>
      <c r="N1497" s="50" t="n">
        <v>-1243.34</v>
      </c>
      <c r="O1497" s="50" t="n">
        <v>0</v>
      </c>
      <c r="P1497" s="50" t="n">
        <v>0</v>
      </c>
      <c r="Q1497" s="51" t="n">
        <v>-1243.34</v>
      </c>
    </row>
    <row r="1498" customFormat="false" ht="12.75" hidden="false" customHeight="false" outlineLevel="0" collapsed="false">
      <c r="B1498" s="85" t="s">
        <v>59</v>
      </c>
      <c r="C1498" s="13" t="n">
        <v>1497</v>
      </c>
      <c r="D1498" s="50" t="n">
        <v>244354.654325364</v>
      </c>
      <c r="E1498" s="50" t="n">
        <v>0</v>
      </c>
      <c r="F1498" s="50" t="n">
        <v>0</v>
      </c>
      <c r="G1498" s="50" t="n">
        <v>-3814.43</v>
      </c>
      <c r="H1498" s="50" t="n">
        <v>0</v>
      </c>
      <c r="I1498" s="50" t="n">
        <v>0</v>
      </c>
      <c r="J1498" s="50" t="n">
        <v>0</v>
      </c>
      <c r="K1498" s="50" t="n">
        <v>0</v>
      </c>
      <c r="L1498" s="50" t="n">
        <v>0</v>
      </c>
      <c r="M1498" s="50" t="n">
        <v>0</v>
      </c>
      <c r="N1498" s="50" t="n">
        <v>-3814.43</v>
      </c>
      <c r="O1498" s="50" t="n">
        <v>0</v>
      </c>
      <c r="P1498" s="50" t="n">
        <v>0</v>
      </c>
      <c r="Q1498" s="51" t="n">
        <v>-3814.43</v>
      </c>
    </row>
    <row r="1499" customFormat="false" ht="12.75" hidden="false" customHeight="false" outlineLevel="0" collapsed="false">
      <c r="B1499" s="85" t="s">
        <v>109</v>
      </c>
      <c r="C1499" s="13" t="n">
        <v>1498</v>
      </c>
      <c r="D1499" s="50" t="n">
        <v>0</v>
      </c>
      <c r="E1499" s="50" t="n">
        <v>0</v>
      </c>
      <c r="F1499" s="50" t="n">
        <v>0</v>
      </c>
      <c r="G1499" s="50" t="n">
        <v>0</v>
      </c>
      <c r="H1499" s="50" t="n">
        <v>0</v>
      </c>
      <c r="I1499" s="50" t="n">
        <v>0</v>
      </c>
      <c r="J1499" s="50" t="n">
        <v>0</v>
      </c>
      <c r="K1499" s="50" t="n">
        <v>0</v>
      </c>
      <c r="L1499" s="50" t="n">
        <v>0</v>
      </c>
      <c r="M1499" s="50" t="n">
        <v>0</v>
      </c>
      <c r="N1499" s="50" t="n">
        <v>0</v>
      </c>
      <c r="O1499" s="50" t="n">
        <v>0</v>
      </c>
      <c r="P1499" s="50" t="n">
        <v>0</v>
      </c>
      <c r="Q1499" s="51" t="n">
        <v>0</v>
      </c>
    </row>
    <row r="1500" customFormat="false" ht="12.75" hidden="false" customHeight="false" outlineLevel="0" collapsed="false">
      <c r="B1500" s="85" t="s">
        <v>64</v>
      </c>
      <c r="C1500" s="13" t="n">
        <v>1499</v>
      </c>
      <c r="D1500" s="50" t="n">
        <v>6751136.15807304</v>
      </c>
      <c r="E1500" s="50" t="n">
        <v>0</v>
      </c>
      <c r="F1500" s="50" t="n">
        <v>0</v>
      </c>
      <c r="G1500" s="50" t="n">
        <v>23927.71</v>
      </c>
      <c r="H1500" s="50" t="n">
        <v>-15561.27</v>
      </c>
      <c r="I1500" s="50" t="n">
        <v>439471.78</v>
      </c>
      <c r="J1500" s="50" t="n">
        <v>490732.62</v>
      </c>
      <c r="K1500" s="50" t="n">
        <v>-219388.66</v>
      </c>
      <c r="L1500" s="50" t="n">
        <v>-56741.62</v>
      </c>
      <c r="M1500" s="50" t="n">
        <v>1735633.67</v>
      </c>
      <c r="N1500" s="50" t="n">
        <v>2398074.23</v>
      </c>
      <c r="O1500" s="50" t="n">
        <v>373536.95</v>
      </c>
      <c r="P1500" s="50" t="n">
        <v>1858847.31</v>
      </c>
      <c r="Q1500" s="51" t="n">
        <v>4630458.49</v>
      </c>
    </row>
    <row r="1501" customFormat="false" ht="12.75" hidden="false" customHeight="false" outlineLevel="0" collapsed="false">
      <c r="B1501" s="85" t="s">
        <v>67</v>
      </c>
      <c r="C1501" s="13" t="n">
        <v>1500</v>
      </c>
      <c r="D1501" s="50" t="n">
        <v>308458.985668641</v>
      </c>
      <c r="E1501" s="50" t="n">
        <v>0</v>
      </c>
      <c r="F1501" s="50" t="n">
        <v>0</v>
      </c>
      <c r="G1501" s="50" t="n">
        <v>794.9</v>
      </c>
      <c r="H1501" s="50" t="n">
        <v>-16624.48</v>
      </c>
      <c r="I1501" s="50" t="n">
        <v>0</v>
      </c>
      <c r="J1501" s="50" t="n">
        <v>0</v>
      </c>
      <c r="K1501" s="50" t="n">
        <v>0</v>
      </c>
      <c r="L1501" s="50" t="n">
        <v>0</v>
      </c>
      <c r="M1501" s="50" t="n">
        <v>0</v>
      </c>
      <c r="N1501" s="50" t="n">
        <v>-15829.58</v>
      </c>
      <c r="O1501" s="50" t="n">
        <v>0</v>
      </c>
      <c r="P1501" s="50" t="n">
        <v>0</v>
      </c>
      <c r="Q1501" s="51" t="n">
        <v>-15829.58</v>
      </c>
    </row>
    <row r="1502" customFormat="false" ht="12.75" hidden="false" customHeight="false" outlineLevel="0" collapsed="false">
      <c r="B1502" s="85" t="s">
        <v>70</v>
      </c>
      <c r="C1502" s="13" t="n">
        <v>1501</v>
      </c>
      <c r="D1502" s="50" t="n">
        <v>13772.3705964183</v>
      </c>
      <c r="E1502" s="50" t="n">
        <v>0</v>
      </c>
      <c r="F1502" s="50" t="n">
        <v>0</v>
      </c>
      <c r="G1502" s="50" t="n">
        <v>11923.51</v>
      </c>
      <c r="H1502" s="50" t="n">
        <v>-16624.48</v>
      </c>
      <c r="I1502" s="50" t="n">
        <v>0</v>
      </c>
      <c r="J1502" s="50" t="n">
        <v>0</v>
      </c>
      <c r="K1502" s="50" t="n">
        <v>0</v>
      </c>
      <c r="L1502" s="50" t="n">
        <v>0</v>
      </c>
      <c r="M1502" s="50" t="n">
        <v>0</v>
      </c>
      <c r="N1502" s="50" t="n">
        <v>-4700.97</v>
      </c>
      <c r="O1502" s="50" t="n">
        <v>0</v>
      </c>
      <c r="P1502" s="50" t="n">
        <v>0</v>
      </c>
      <c r="Q1502" s="51" t="n">
        <v>-4700.97</v>
      </c>
    </row>
    <row r="1503" customFormat="false" ht="12.75" hidden="false" customHeight="false" outlineLevel="0" collapsed="false">
      <c r="B1503" s="85" t="s">
        <v>75</v>
      </c>
      <c r="C1503" s="13" t="n">
        <v>1502</v>
      </c>
      <c r="D1503" s="50" t="n">
        <v>4433201.09560796</v>
      </c>
      <c r="E1503" s="50" t="n">
        <v>0</v>
      </c>
      <c r="F1503" s="50" t="n">
        <v>0</v>
      </c>
      <c r="G1503" s="50" t="n">
        <v>-44991.39</v>
      </c>
      <c r="H1503" s="50" t="n">
        <v>82136.09</v>
      </c>
      <c r="I1503" s="50" t="n">
        <v>78175.95</v>
      </c>
      <c r="J1503" s="50" t="n">
        <v>113995.4</v>
      </c>
      <c r="K1503" s="50" t="n">
        <v>189599.78</v>
      </c>
      <c r="L1503" s="50" t="n">
        <v>213304.66</v>
      </c>
      <c r="M1503" s="50" t="n">
        <v>490507.65</v>
      </c>
      <c r="N1503" s="50" t="n">
        <v>1122728.14</v>
      </c>
      <c r="O1503" s="50" t="n">
        <v>1207873.37</v>
      </c>
      <c r="P1503" s="50" t="n">
        <v>307217.96</v>
      </c>
      <c r="Q1503" s="51" t="n">
        <v>2637819.47</v>
      </c>
    </row>
    <row r="1504" customFormat="false" ht="12.75" hidden="false" customHeight="false" outlineLevel="0" collapsed="false">
      <c r="B1504" s="85" t="s">
        <v>78</v>
      </c>
      <c r="C1504" s="13" t="n">
        <v>1503</v>
      </c>
      <c r="D1504" s="50" t="n">
        <v>89676.2738130378</v>
      </c>
      <c r="E1504" s="50" t="n">
        <v>0</v>
      </c>
      <c r="F1504" s="50" t="n">
        <v>0</v>
      </c>
      <c r="G1504" s="50" t="n">
        <v>-20017.17</v>
      </c>
      <c r="H1504" s="50" t="n">
        <v>0</v>
      </c>
      <c r="I1504" s="50" t="n">
        <v>17343.55</v>
      </c>
      <c r="J1504" s="50" t="n">
        <v>0</v>
      </c>
      <c r="K1504" s="50" t="n">
        <v>0</v>
      </c>
      <c r="L1504" s="50" t="n">
        <v>0</v>
      </c>
      <c r="M1504" s="50" t="n">
        <v>0</v>
      </c>
      <c r="N1504" s="50" t="n">
        <v>-2673.62</v>
      </c>
      <c r="O1504" s="50" t="n">
        <v>0</v>
      </c>
      <c r="P1504" s="50" t="n">
        <v>0</v>
      </c>
      <c r="Q1504" s="51" t="n">
        <v>-2673.62</v>
      </c>
    </row>
    <row r="1505" customFormat="false" ht="12.75" hidden="false" customHeight="false" outlineLevel="0" collapsed="false">
      <c r="B1505" s="85"/>
      <c r="C1505" s="13" t="n">
        <v>1504</v>
      </c>
      <c r="D1505" s="50"/>
      <c r="E1505" s="50"/>
      <c r="F1505" s="50"/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1"/>
    </row>
    <row r="1506" customFormat="false" ht="12.75" hidden="false" customHeight="false" outlineLevel="0" collapsed="false">
      <c r="B1506" s="85" t="s">
        <v>83</v>
      </c>
      <c r="C1506" s="13" t="n">
        <v>1505</v>
      </c>
      <c r="D1506" s="50" t="s">
        <v>4</v>
      </c>
      <c r="E1506" s="50"/>
      <c r="F1506" s="50"/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1"/>
    </row>
    <row r="1507" customFormat="false" ht="12.75" hidden="false" customHeight="false" outlineLevel="0" collapsed="false">
      <c r="B1507" s="85" t="s">
        <v>22</v>
      </c>
      <c r="C1507" s="13" t="n">
        <v>1506</v>
      </c>
      <c r="D1507" s="50" t="n">
        <v>952364.28286486</v>
      </c>
      <c r="E1507" s="50" t="n">
        <v>0</v>
      </c>
      <c r="F1507" s="50" t="n">
        <v>0</v>
      </c>
      <c r="G1507" s="50" t="n">
        <v>-1.72128142625848</v>
      </c>
      <c r="H1507" s="50" t="n">
        <v>68.6233008277991</v>
      </c>
      <c r="I1507" s="50" t="n">
        <v>60.2528680518085</v>
      </c>
      <c r="J1507" s="50" t="n">
        <v>27.4150617695989</v>
      </c>
      <c r="K1507" s="50" t="n">
        <v>113.837514496884</v>
      </c>
      <c r="L1507" s="50" t="n">
        <v>5.23571556732571</v>
      </c>
      <c r="M1507" s="50" t="n">
        <v>68.393152708374</v>
      </c>
      <c r="N1507" s="50" t="n">
        <v>315.262964470745</v>
      </c>
      <c r="O1507" s="50" t="n">
        <v>152.181307007347</v>
      </c>
      <c r="P1507" s="50" t="n">
        <v>-975.129513296648</v>
      </c>
      <c r="Q1507" s="51" t="n">
        <v>-494.298558056162</v>
      </c>
    </row>
    <row r="1508" customFormat="false" ht="12.75" hidden="false" customHeight="false" outlineLevel="0" collapsed="false">
      <c r="B1508" s="85" t="s">
        <v>27</v>
      </c>
      <c r="C1508" s="13" t="n">
        <v>1507</v>
      </c>
      <c r="D1508" s="50" t="n">
        <v>1317193.63972796</v>
      </c>
      <c r="E1508" s="50" t="n">
        <v>0</v>
      </c>
      <c r="F1508" s="50" t="n">
        <v>0</v>
      </c>
      <c r="G1508" s="50" t="n">
        <v>0</v>
      </c>
      <c r="H1508" s="50" t="n">
        <v>-40.277211</v>
      </c>
      <c r="I1508" s="50" t="n">
        <v>-176.869151</v>
      </c>
      <c r="J1508" s="50" t="n">
        <v>291.311469</v>
      </c>
      <c r="K1508" s="50" t="n">
        <v>8.170762</v>
      </c>
      <c r="L1508" s="50" t="n">
        <v>-51.874</v>
      </c>
      <c r="M1508" s="50" t="n">
        <v>-45.503719</v>
      </c>
      <c r="N1508" s="50" t="n">
        <v>-15.04185</v>
      </c>
      <c r="O1508" s="50" t="n">
        <v>-537.7595</v>
      </c>
      <c r="P1508" s="50" t="n">
        <v>-1519.567831</v>
      </c>
      <c r="Q1508" s="51" t="n">
        <v>-2072.369181</v>
      </c>
    </row>
    <row r="1509" customFormat="false" ht="12.75" hidden="false" customHeight="false" outlineLevel="0" collapsed="false">
      <c r="B1509" s="85" t="s">
        <v>77</v>
      </c>
      <c r="C1509" s="13" t="n">
        <v>1508</v>
      </c>
      <c r="D1509" s="50" t="n">
        <v>598198.060730399</v>
      </c>
      <c r="E1509" s="50" t="n">
        <v>0</v>
      </c>
      <c r="F1509" s="50" t="n">
        <v>0</v>
      </c>
      <c r="G1509" s="50" t="n">
        <v>24.2486286453043</v>
      </c>
      <c r="H1509" s="50" t="n">
        <v>17.1301032902148</v>
      </c>
      <c r="I1509" s="50" t="n">
        <v>-5.5236318146716</v>
      </c>
      <c r="J1509" s="50" t="n">
        <v>0.9071512873728</v>
      </c>
      <c r="K1509" s="50" t="n">
        <v>85.4493907842792</v>
      </c>
      <c r="L1509" s="50" t="n">
        <v>-78.6924232471038</v>
      </c>
      <c r="M1509" s="50" t="n">
        <v>-233.064593579309</v>
      </c>
      <c r="N1509" s="50" t="n">
        <v>-225.627100257104</v>
      </c>
      <c r="O1509" s="50" t="n">
        <v>-202.415454983025</v>
      </c>
      <c r="P1509" s="50" t="n">
        <v>-318.552391683669</v>
      </c>
      <c r="Q1509" s="51" t="n">
        <v>-728.554084112203</v>
      </c>
    </row>
    <row r="1510" customFormat="false" ht="12.75" hidden="false" customHeight="false" outlineLevel="0" collapsed="false">
      <c r="B1510" s="85" t="s">
        <v>66</v>
      </c>
      <c r="C1510" s="13" t="n">
        <v>1509</v>
      </c>
      <c r="D1510" s="50" t="n">
        <v>1022134.52700213</v>
      </c>
      <c r="E1510" s="50" t="n">
        <v>0</v>
      </c>
      <c r="F1510" s="50" t="n">
        <v>0</v>
      </c>
      <c r="G1510" s="50" t="n">
        <v>85.2024</v>
      </c>
      <c r="H1510" s="50" t="n">
        <v>21.073911</v>
      </c>
      <c r="I1510" s="50" t="n">
        <v>-121.6418</v>
      </c>
      <c r="J1510" s="50" t="n">
        <v>-167.816695</v>
      </c>
      <c r="K1510" s="50" t="n">
        <v>120.546816</v>
      </c>
      <c r="L1510" s="50" t="n">
        <v>-94.540015</v>
      </c>
      <c r="M1510" s="50" t="n">
        <v>5.98778900000001</v>
      </c>
      <c r="N1510" s="50" t="n">
        <v>-151.187594</v>
      </c>
      <c r="O1510" s="50" t="n">
        <v>-564.215383</v>
      </c>
      <c r="P1510" s="50" t="n">
        <v>-307.671153</v>
      </c>
      <c r="Q1510" s="51" t="n">
        <v>-1023.07413</v>
      </c>
    </row>
    <row r="1511" customFormat="false" ht="12.75" hidden="false" customHeight="false" outlineLevel="0" collapsed="false">
      <c r="B1511" s="85" t="s">
        <v>45</v>
      </c>
      <c r="C1511" s="13" t="n">
        <v>1510</v>
      </c>
      <c r="D1511" s="50" t="n">
        <v>385507.237635756</v>
      </c>
      <c r="E1511" s="50" t="n">
        <v>0</v>
      </c>
      <c r="F1511" s="50" t="n">
        <v>0</v>
      </c>
      <c r="G1511" s="50" t="n">
        <v>0</v>
      </c>
      <c r="H1511" s="50" t="n">
        <v>4.98147</v>
      </c>
      <c r="I1511" s="50" t="n">
        <v>124.513549</v>
      </c>
      <c r="J1511" s="50" t="n">
        <v>34.5783</v>
      </c>
      <c r="K1511" s="50" t="n">
        <v>131.586534</v>
      </c>
      <c r="L1511" s="50" t="n">
        <v>34.163269</v>
      </c>
      <c r="M1511" s="50" t="n">
        <v>-311.435543</v>
      </c>
      <c r="N1511" s="50" t="n">
        <v>18.387579</v>
      </c>
      <c r="O1511" s="50" t="n">
        <v>-36.63857</v>
      </c>
      <c r="P1511" s="50" t="n">
        <v>-303.162114</v>
      </c>
      <c r="Q1511" s="51" t="n">
        <v>-321.413105</v>
      </c>
    </row>
    <row r="1512" customFormat="false" ht="12.75" hidden="false" customHeight="false" outlineLevel="0" collapsed="false">
      <c r="B1512" s="85" t="s">
        <v>52</v>
      </c>
      <c r="C1512" s="13" t="n">
        <v>1511</v>
      </c>
      <c r="D1512" s="50" t="n">
        <v>196464.927948581</v>
      </c>
      <c r="E1512" s="50" t="n">
        <v>0</v>
      </c>
      <c r="F1512" s="50" t="n">
        <v>0</v>
      </c>
      <c r="G1512" s="50" t="n">
        <v>0</v>
      </c>
      <c r="H1512" s="50" t="n">
        <v>0</v>
      </c>
      <c r="I1512" s="50" t="n">
        <v>0</v>
      </c>
      <c r="J1512" s="50" t="n">
        <v>0</v>
      </c>
      <c r="K1512" s="50" t="n">
        <v>0</v>
      </c>
      <c r="L1512" s="50" t="n">
        <v>0</v>
      </c>
      <c r="M1512" s="50" t="n">
        <v>0</v>
      </c>
      <c r="N1512" s="50" t="n">
        <v>0</v>
      </c>
      <c r="O1512" s="50" t="n">
        <v>-171.487607</v>
      </c>
      <c r="P1512" s="50" t="n">
        <v>0</v>
      </c>
      <c r="Q1512" s="51" t="n">
        <v>-171.487607</v>
      </c>
    </row>
    <row r="1513" customFormat="false" ht="12.75" hidden="false" customHeight="false" outlineLevel="0" collapsed="false">
      <c r="B1513" s="85" t="s">
        <v>80</v>
      </c>
      <c r="C1513" s="13" t="n">
        <v>1512</v>
      </c>
      <c r="D1513" s="50" t="n">
        <v>130253.053108277</v>
      </c>
      <c r="E1513" s="50" t="n">
        <v>0</v>
      </c>
      <c r="F1513" s="50" t="n">
        <v>0</v>
      </c>
      <c r="G1513" s="50" t="n">
        <v>36</v>
      </c>
      <c r="H1513" s="50" t="n">
        <v>0</v>
      </c>
      <c r="I1513" s="50" t="n">
        <v>0</v>
      </c>
      <c r="J1513" s="50" t="n">
        <v>0</v>
      </c>
      <c r="K1513" s="50" t="n">
        <v>0</v>
      </c>
      <c r="L1513" s="50" t="n">
        <v>0</v>
      </c>
      <c r="M1513" s="50" t="n">
        <v>0</v>
      </c>
      <c r="N1513" s="50" t="n">
        <v>36</v>
      </c>
      <c r="O1513" s="50" t="n">
        <v>0</v>
      </c>
      <c r="P1513" s="50" t="n">
        <v>0</v>
      </c>
      <c r="Q1513" s="51" t="n">
        <v>36</v>
      </c>
    </row>
    <row r="1514" customFormat="false" ht="12.75" hidden="false" customHeight="false" outlineLevel="0" collapsed="false">
      <c r="B1514" s="85" t="s">
        <v>49</v>
      </c>
      <c r="C1514" s="13" t="n">
        <v>1513</v>
      </c>
      <c r="D1514" s="50" t="n">
        <v>238524.191546365</v>
      </c>
      <c r="E1514" s="50" t="n">
        <v>0</v>
      </c>
      <c r="F1514" s="50" t="n">
        <v>0</v>
      </c>
      <c r="G1514" s="50" t="n">
        <v>0</v>
      </c>
      <c r="H1514" s="50" t="n">
        <v>0</v>
      </c>
      <c r="I1514" s="50" t="n">
        <v>107.647172</v>
      </c>
      <c r="J1514" s="50" t="n">
        <v>0</v>
      </c>
      <c r="K1514" s="50" t="n">
        <v>0</v>
      </c>
      <c r="L1514" s="50" t="n">
        <v>0</v>
      </c>
      <c r="M1514" s="50" t="n">
        <v>0</v>
      </c>
      <c r="N1514" s="50" t="n">
        <v>107.647172</v>
      </c>
      <c r="O1514" s="50" t="n">
        <v>0</v>
      </c>
      <c r="P1514" s="50" t="n">
        <v>-418.091241</v>
      </c>
      <c r="Q1514" s="51" t="n">
        <v>-310.444069</v>
      </c>
    </row>
    <row r="1515" customFormat="false" ht="12.75" hidden="false" customHeight="false" outlineLevel="0" collapsed="false">
      <c r="B1515" s="85" t="s">
        <v>34</v>
      </c>
      <c r="C1515" s="13" t="n">
        <v>1514</v>
      </c>
      <c r="D1515" s="50" t="n">
        <v>0</v>
      </c>
      <c r="E1515" s="50" t="n">
        <v>0</v>
      </c>
      <c r="F1515" s="50" t="n">
        <v>0</v>
      </c>
      <c r="G1515" s="50" t="n">
        <v>0</v>
      </c>
      <c r="H1515" s="50" t="n">
        <v>0</v>
      </c>
      <c r="I1515" s="50" t="n">
        <v>0</v>
      </c>
      <c r="J1515" s="50" t="n">
        <v>0</v>
      </c>
      <c r="K1515" s="50" t="n">
        <v>0</v>
      </c>
      <c r="L1515" s="50" t="n">
        <v>0</v>
      </c>
      <c r="M1515" s="50" t="n">
        <v>0</v>
      </c>
      <c r="N1515" s="50" t="n">
        <v>0</v>
      </c>
      <c r="O1515" s="50" t="n">
        <v>0</v>
      </c>
      <c r="P1515" s="50" t="n">
        <v>0</v>
      </c>
      <c r="Q1515" s="51" t="n">
        <v>0</v>
      </c>
    </row>
    <row r="1516" customFormat="false" ht="12.75" hidden="false" customHeight="false" outlineLevel="0" collapsed="false">
      <c r="B1516" s="85" t="s">
        <v>69</v>
      </c>
      <c r="C1516" s="13" t="n">
        <v>1515</v>
      </c>
      <c r="D1516" s="50" t="n">
        <v>27323.7672647492</v>
      </c>
      <c r="E1516" s="50" t="n">
        <v>0</v>
      </c>
      <c r="F1516" s="50" t="n">
        <v>0</v>
      </c>
      <c r="G1516" s="50" t="n">
        <v>0</v>
      </c>
      <c r="H1516" s="50" t="n">
        <v>14.944411</v>
      </c>
      <c r="I1516" s="50" t="n">
        <v>0</v>
      </c>
      <c r="J1516" s="50" t="n">
        <v>0</v>
      </c>
      <c r="K1516" s="50" t="n">
        <v>0</v>
      </c>
      <c r="L1516" s="50" t="n">
        <v>0</v>
      </c>
      <c r="M1516" s="50" t="n">
        <v>0</v>
      </c>
      <c r="N1516" s="50" t="n">
        <v>14.944411</v>
      </c>
      <c r="O1516" s="50" t="n">
        <v>0</v>
      </c>
      <c r="P1516" s="50" t="n">
        <v>0</v>
      </c>
      <c r="Q1516" s="51" t="n">
        <v>14.944411</v>
      </c>
    </row>
    <row r="1517" customFormat="false" ht="12.75" hidden="false" customHeight="false" outlineLevel="0" collapsed="false">
      <c r="B1517" s="85" t="s">
        <v>72</v>
      </c>
      <c r="C1517" s="13" t="n">
        <v>1516</v>
      </c>
      <c r="D1517" s="50" t="n">
        <v>0</v>
      </c>
      <c r="E1517" s="50" t="n">
        <v>0</v>
      </c>
      <c r="F1517" s="50" t="n">
        <v>0</v>
      </c>
      <c r="G1517" s="50" t="n">
        <v>0</v>
      </c>
      <c r="H1517" s="50" t="n">
        <v>0</v>
      </c>
      <c r="I1517" s="50" t="n">
        <v>0</v>
      </c>
      <c r="J1517" s="50" t="n">
        <v>0</v>
      </c>
      <c r="K1517" s="50" t="n">
        <v>0</v>
      </c>
      <c r="L1517" s="50" t="n">
        <v>0</v>
      </c>
      <c r="M1517" s="50" t="n">
        <v>0</v>
      </c>
      <c r="N1517" s="50" t="n">
        <v>0</v>
      </c>
      <c r="O1517" s="50" t="n">
        <v>0</v>
      </c>
      <c r="P1517" s="50" t="n">
        <v>0</v>
      </c>
      <c r="Q1517" s="51" t="n">
        <v>0</v>
      </c>
    </row>
    <row r="1518" customFormat="false" ht="12.75" hidden="false" customHeight="false" outlineLevel="0" collapsed="false">
      <c r="B1518" s="85" t="s">
        <v>31</v>
      </c>
      <c r="C1518" s="13" t="n">
        <v>1517</v>
      </c>
      <c r="D1518" s="50" t="n">
        <v>0</v>
      </c>
      <c r="E1518" s="50" t="n">
        <v>0</v>
      </c>
      <c r="F1518" s="50" t="n">
        <v>0</v>
      </c>
      <c r="G1518" s="50" t="n">
        <v>0</v>
      </c>
      <c r="H1518" s="50" t="n">
        <v>0</v>
      </c>
      <c r="I1518" s="50" t="n">
        <v>0</v>
      </c>
      <c r="J1518" s="50" t="n">
        <v>0</v>
      </c>
      <c r="K1518" s="50" t="n">
        <v>0</v>
      </c>
      <c r="L1518" s="50" t="n">
        <v>0</v>
      </c>
      <c r="M1518" s="50" t="n">
        <v>0</v>
      </c>
      <c r="N1518" s="50" t="n">
        <v>0</v>
      </c>
      <c r="O1518" s="50" t="n">
        <v>0</v>
      </c>
      <c r="P1518" s="50" t="n">
        <v>0</v>
      </c>
      <c r="Q1518" s="51" t="n">
        <v>0</v>
      </c>
    </row>
    <row r="1519" customFormat="false" ht="12.75" hidden="false" customHeight="false" outlineLevel="0" collapsed="false">
      <c r="B1519" s="85" t="s">
        <v>37</v>
      </c>
      <c r="C1519" s="13" t="n">
        <v>1518</v>
      </c>
      <c r="D1519" s="50" t="n">
        <v>5.99420073572782E-005</v>
      </c>
      <c r="E1519" s="50" t="n">
        <v>0</v>
      </c>
      <c r="F1519" s="50" t="n">
        <v>0</v>
      </c>
      <c r="G1519" s="50" t="n">
        <v>0</v>
      </c>
      <c r="H1519" s="50" t="n">
        <v>0</v>
      </c>
      <c r="I1519" s="50" t="n">
        <v>0</v>
      </c>
      <c r="J1519" s="50" t="n">
        <v>0</v>
      </c>
      <c r="K1519" s="50" t="n">
        <v>0</v>
      </c>
      <c r="L1519" s="50" t="n">
        <v>0</v>
      </c>
      <c r="M1519" s="50" t="n">
        <v>0</v>
      </c>
      <c r="N1519" s="50" t="n">
        <v>0</v>
      </c>
      <c r="O1519" s="50" t="n">
        <v>0</v>
      </c>
      <c r="P1519" s="50" t="n">
        <v>0</v>
      </c>
      <c r="Q1519" s="51" t="n">
        <v>0</v>
      </c>
    </row>
    <row r="1520" customFormat="false" ht="12.75" hidden="false" customHeight="false" outlineLevel="0" collapsed="false">
      <c r="B1520" s="85" t="n">
        <v>0</v>
      </c>
      <c r="C1520" s="13" t="n">
        <v>1519</v>
      </c>
      <c r="D1520" s="50" t="n">
        <v>0</v>
      </c>
      <c r="E1520" s="50" t="n">
        <v>0</v>
      </c>
      <c r="F1520" s="50" t="n">
        <v>0</v>
      </c>
      <c r="G1520" s="50" t="n">
        <v>0</v>
      </c>
      <c r="H1520" s="50" t="n">
        <v>0</v>
      </c>
      <c r="I1520" s="50" t="n">
        <v>0</v>
      </c>
      <c r="J1520" s="50" t="n">
        <v>0</v>
      </c>
      <c r="K1520" s="50" t="n">
        <v>0</v>
      </c>
      <c r="L1520" s="50" t="n">
        <v>0</v>
      </c>
      <c r="M1520" s="50" t="n">
        <v>0</v>
      </c>
      <c r="N1520" s="50" t="n">
        <v>0</v>
      </c>
      <c r="O1520" s="50" t="n">
        <v>0</v>
      </c>
      <c r="P1520" s="50" t="n">
        <v>0</v>
      </c>
      <c r="Q1520" s="51" t="n">
        <v>0</v>
      </c>
    </row>
    <row r="1521" customFormat="false" ht="12.75" hidden="false" customHeight="false" outlineLevel="0" collapsed="false">
      <c r="B1521" s="87" t="n">
        <v>0</v>
      </c>
      <c r="C1521" s="64" t="n">
        <v>1520</v>
      </c>
      <c r="D1521" s="54" t="n">
        <v>0</v>
      </c>
      <c r="E1521" s="54" t="n">
        <v>0</v>
      </c>
      <c r="F1521" s="54" t="n">
        <v>0</v>
      </c>
      <c r="G1521" s="54" t="n">
        <v>0</v>
      </c>
      <c r="H1521" s="54" t="n">
        <v>0</v>
      </c>
      <c r="I1521" s="54" t="n">
        <v>0</v>
      </c>
      <c r="J1521" s="54" t="n">
        <v>0</v>
      </c>
      <c r="K1521" s="54" t="n">
        <v>0</v>
      </c>
      <c r="L1521" s="54" t="n">
        <v>0</v>
      </c>
      <c r="M1521" s="54" t="n">
        <v>0</v>
      </c>
      <c r="N1521" s="54" t="n">
        <v>0</v>
      </c>
      <c r="O1521" s="54" t="n">
        <v>0</v>
      </c>
      <c r="P1521" s="54" t="n">
        <v>0</v>
      </c>
      <c r="Q1521" s="55" t="n">
        <v>0</v>
      </c>
    </row>
    <row r="1522" customFormat="false" ht="12.75" hidden="false" customHeight="false" outlineLevel="0" collapsed="false">
      <c r="A1522" s="0" t="n">
        <v>39</v>
      </c>
      <c r="B1522" s="57" t="n">
        <v>36958</v>
      </c>
      <c r="C1522" s="58" t="n">
        <v>1521</v>
      </c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83"/>
    </row>
    <row r="1523" customFormat="false" ht="12.75" hidden="false" customHeight="false" outlineLevel="0" collapsed="false">
      <c r="B1523" s="61"/>
      <c r="C1523" s="13" t="n">
        <v>1522</v>
      </c>
      <c r="D1523" s="13"/>
      <c r="E1523" s="21" t="s">
        <v>5</v>
      </c>
      <c r="F1523" s="21" t="s">
        <v>6</v>
      </c>
      <c r="G1523" s="21" t="s">
        <v>7</v>
      </c>
      <c r="H1523" s="21" t="s">
        <v>8</v>
      </c>
      <c r="I1523" s="21" t="s">
        <v>9</v>
      </c>
      <c r="J1523" s="21" t="s">
        <v>10</v>
      </c>
      <c r="K1523" s="21" t="s">
        <v>11</v>
      </c>
      <c r="L1523" s="21" t="s">
        <v>12</v>
      </c>
      <c r="M1523" s="21" t="s">
        <v>13</v>
      </c>
      <c r="N1523" s="21" t="s">
        <v>14</v>
      </c>
      <c r="O1523" s="21" t="n">
        <v>2002</v>
      </c>
      <c r="P1523" s="21" t="s">
        <v>15</v>
      </c>
      <c r="Q1523" s="84" t="s">
        <v>16</v>
      </c>
    </row>
    <row r="1524" customFormat="false" ht="12.75" hidden="false" customHeight="false" outlineLevel="0" collapsed="false">
      <c r="B1524" s="85" t="s">
        <v>107</v>
      </c>
      <c r="C1524" s="13" t="n">
        <v>1523</v>
      </c>
      <c r="D1524" s="13" t="s">
        <v>4</v>
      </c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86"/>
    </row>
    <row r="1525" customFormat="false" ht="12.75" hidden="false" customHeight="false" outlineLevel="0" collapsed="false">
      <c r="B1525" s="85" t="s">
        <v>19</v>
      </c>
      <c r="C1525" s="13" t="n">
        <v>1524</v>
      </c>
      <c r="D1525" s="50" t="n">
        <v>17518047.692969</v>
      </c>
      <c r="E1525" s="50" t="n">
        <v>0</v>
      </c>
      <c r="F1525" s="50" t="n">
        <v>0</v>
      </c>
      <c r="G1525" s="50" t="n">
        <v>251598.35</v>
      </c>
      <c r="H1525" s="50" t="n">
        <v>1680180.9</v>
      </c>
      <c r="I1525" s="50" t="n">
        <v>939323.26</v>
      </c>
      <c r="J1525" s="50" t="n">
        <v>482326.68</v>
      </c>
      <c r="K1525" s="50" t="n">
        <v>-347238.34</v>
      </c>
      <c r="L1525" s="50" t="n">
        <v>-38265.26</v>
      </c>
      <c r="M1525" s="50" t="n">
        <v>8093390.38</v>
      </c>
      <c r="N1525" s="50" t="n">
        <v>11061315.97</v>
      </c>
      <c r="O1525" s="50" t="n">
        <v>3244718.14</v>
      </c>
      <c r="P1525" s="50" t="n">
        <v>1523162.81</v>
      </c>
      <c r="Q1525" s="51" t="n">
        <v>15829196.92</v>
      </c>
    </row>
    <row r="1526" customFormat="false" ht="12.75" hidden="false" customHeight="false" outlineLevel="0" collapsed="false">
      <c r="B1526" s="85" t="s">
        <v>20</v>
      </c>
      <c r="C1526" s="13" t="n">
        <v>1525</v>
      </c>
      <c r="D1526" s="50" t="n">
        <v>1660310.03541197</v>
      </c>
      <c r="E1526" s="50" t="n">
        <v>0</v>
      </c>
      <c r="F1526" s="50" t="n">
        <v>0</v>
      </c>
      <c r="G1526" s="50" t="n">
        <v>91138.45</v>
      </c>
      <c r="H1526" s="50" t="n">
        <v>107818.32</v>
      </c>
      <c r="I1526" s="50" t="n">
        <v>38897.94</v>
      </c>
      <c r="J1526" s="50" t="n">
        <v>-76609.68</v>
      </c>
      <c r="K1526" s="50" t="n">
        <v>-228997.38</v>
      </c>
      <c r="L1526" s="50" t="n">
        <v>-76832.68</v>
      </c>
      <c r="M1526" s="50" t="n">
        <v>724680.56</v>
      </c>
      <c r="N1526" s="50" t="n">
        <v>580095.53</v>
      </c>
      <c r="O1526" s="50" t="n">
        <v>126967.32</v>
      </c>
      <c r="P1526" s="50" t="n">
        <v>63470.81</v>
      </c>
      <c r="Q1526" s="51" t="n">
        <v>770533.66</v>
      </c>
    </row>
    <row r="1527" customFormat="false" ht="12.75" hidden="false" customHeight="false" outlineLevel="0" collapsed="false">
      <c r="B1527" s="85" t="s">
        <v>108</v>
      </c>
      <c r="C1527" s="13" t="n">
        <v>1526</v>
      </c>
      <c r="D1527" s="50" t="n">
        <v>0</v>
      </c>
      <c r="E1527" s="50" t="n">
        <v>0</v>
      </c>
      <c r="F1527" s="50" t="n">
        <v>0</v>
      </c>
      <c r="G1527" s="50" t="n">
        <v>0</v>
      </c>
      <c r="H1527" s="50" t="n">
        <v>0</v>
      </c>
      <c r="I1527" s="50" t="n">
        <v>0</v>
      </c>
      <c r="J1527" s="50" t="n">
        <v>0</v>
      </c>
      <c r="K1527" s="50" t="n">
        <v>0</v>
      </c>
      <c r="L1527" s="50" t="n">
        <v>0</v>
      </c>
      <c r="M1527" s="50" t="n">
        <v>0</v>
      </c>
      <c r="N1527" s="50" t="n">
        <v>0</v>
      </c>
      <c r="O1527" s="50" t="n">
        <v>0</v>
      </c>
      <c r="P1527" s="50" t="n">
        <v>0</v>
      </c>
      <c r="Q1527" s="51" t="n">
        <v>0</v>
      </c>
    </row>
    <row r="1528" customFormat="false" ht="12.75" hidden="false" customHeight="false" outlineLevel="0" collapsed="false">
      <c r="B1528" s="85" t="s">
        <v>25</v>
      </c>
      <c r="C1528" s="13" t="n">
        <v>1527</v>
      </c>
      <c r="D1528" s="50" t="n">
        <v>8166429.80693637</v>
      </c>
      <c r="E1528" s="50" t="n">
        <v>0</v>
      </c>
      <c r="F1528" s="50" t="n">
        <v>0</v>
      </c>
      <c r="G1528" s="50" t="n">
        <v>155763.58</v>
      </c>
      <c r="H1528" s="50" t="n">
        <v>854943.85</v>
      </c>
      <c r="I1528" s="50" t="n">
        <v>493551.83</v>
      </c>
      <c r="J1528" s="50" t="n">
        <v>-160311.38</v>
      </c>
      <c r="K1528" s="50" t="n">
        <v>89046.8</v>
      </c>
      <c r="L1528" s="50" t="n">
        <v>-77458.21</v>
      </c>
      <c r="M1528" s="50" t="n">
        <v>3099377.66</v>
      </c>
      <c r="N1528" s="50" t="n">
        <v>4454914.13</v>
      </c>
      <c r="O1528" s="50" t="n">
        <v>1037113</v>
      </c>
      <c r="P1528" s="50" t="n">
        <v>1409098.07</v>
      </c>
      <c r="Q1528" s="51" t="n">
        <v>6901125.2</v>
      </c>
    </row>
    <row r="1529" customFormat="false" ht="12.75" hidden="false" customHeight="false" outlineLevel="0" collapsed="false">
      <c r="B1529" s="85" t="s">
        <v>29</v>
      </c>
      <c r="C1529" s="13" t="n">
        <v>1528</v>
      </c>
      <c r="D1529" s="50" t="n">
        <v>296257.174560671</v>
      </c>
      <c r="E1529" s="50" t="n">
        <v>0</v>
      </c>
      <c r="F1529" s="50" t="n">
        <v>0</v>
      </c>
      <c r="G1529" s="50" t="n">
        <v>37355.58</v>
      </c>
      <c r="H1529" s="50" t="n">
        <v>33253.37</v>
      </c>
      <c r="I1529" s="50" t="n">
        <v>0</v>
      </c>
      <c r="J1529" s="50" t="n">
        <v>0</v>
      </c>
      <c r="K1529" s="50" t="n">
        <v>0</v>
      </c>
      <c r="L1529" s="50" t="n">
        <v>0</v>
      </c>
      <c r="M1529" s="50" t="n">
        <v>0</v>
      </c>
      <c r="N1529" s="50" t="n">
        <v>70608.95</v>
      </c>
      <c r="O1529" s="50" t="n">
        <v>0</v>
      </c>
      <c r="P1529" s="50" t="n">
        <v>0</v>
      </c>
      <c r="Q1529" s="51" t="n">
        <v>70608.95</v>
      </c>
    </row>
    <row r="1530" customFormat="false" ht="12.75" hidden="false" customHeight="false" outlineLevel="0" collapsed="false">
      <c r="B1530" s="85" t="s">
        <v>32</v>
      </c>
      <c r="C1530" s="13" t="n">
        <v>1529</v>
      </c>
      <c r="D1530" s="50" t="n">
        <v>318737.105546536</v>
      </c>
      <c r="E1530" s="50" t="n">
        <v>0</v>
      </c>
      <c r="F1530" s="50" t="n">
        <v>0</v>
      </c>
      <c r="G1530" s="50" t="n">
        <v>35775</v>
      </c>
      <c r="H1530" s="50" t="n">
        <v>8313.34</v>
      </c>
      <c r="I1530" s="50" t="n">
        <v>0</v>
      </c>
      <c r="J1530" s="50" t="n">
        <v>0</v>
      </c>
      <c r="K1530" s="50" t="n">
        <v>0</v>
      </c>
      <c r="L1530" s="50" t="n">
        <v>0</v>
      </c>
      <c r="M1530" s="50" t="n">
        <v>0</v>
      </c>
      <c r="N1530" s="50" t="n">
        <v>44088.34</v>
      </c>
      <c r="O1530" s="50" t="n">
        <v>0</v>
      </c>
      <c r="P1530" s="50" t="n">
        <v>0</v>
      </c>
      <c r="Q1530" s="51" t="n">
        <v>44088.34</v>
      </c>
    </row>
    <row r="1531" customFormat="false" ht="12.75" hidden="false" customHeight="false" outlineLevel="0" collapsed="false">
      <c r="B1531" s="85" t="s">
        <v>35</v>
      </c>
      <c r="C1531" s="13" t="n">
        <v>1530</v>
      </c>
      <c r="D1531" s="50" t="n">
        <v>612555.1818576</v>
      </c>
      <c r="E1531" s="50" t="n">
        <v>0</v>
      </c>
      <c r="F1531" s="50" t="n">
        <v>0</v>
      </c>
      <c r="G1531" s="50" t="n">
        <v>-14367.84</v>
      </c>
      <c r="H1531" s="50" t="n">
        <v>32957.66</v>
      </c>
      <c r="I1531" s="50" t="n">
        <v>0</v>
      </c>
      <c r="J1531" s="50" t="n">
        <v>0</v>
      </c>
      <c r="K1531" s="50" t="n">
        <v>0</v>
      </c>
      <c r="L1531" s="50" t="n">
        <v>0</v>
      </c>
      <c r="M1531" s="50" t="n">
        <v>0</v>
      </c>
      <c r="N1531" s="50" t="n">
        <v>18589.82</v>
      </c>
      <c r="O1531" s="50" t="n">
        <v>0</v>
      </c>
      <c r="P1531" s="50" t="n">
        <v>0</v>
      </c>
      <c r="Q1531" s="51" t="n">
        <v>18589.82</v>
      </c>
    </row>
    <row r="1532" customFormat="false" ht="12.75" hidden="false" customHeight="false" outlineLevel="0" collapsed="false">
      <c r="B1532" s="85" t="s">
        <v>38</v>
      </c>
      <c r="C1532" s="13" t="n">
        <v>1531</v>
      </c>
      <c r="D1532" s="50" t="n">
        <v>0</v>
      </c>
      <c r="E1532" s="50" t="n">
        <v>0</v>
      </c>
      <c r="F1532" s="50" t="n">
        <v>0</v>
      </c>
      <c r="G1532" s="50" t="n">
        <v>0</v>
      </c>
      <c r="H1532" s="50" t="n">
        <v>0</v>
      </c>
      <c r="I1532" s="50" t="n">
        <v>0</v>
      </c>
      <c r="J1532" s="50" t="n">
        <v>0</v>
      </c>
      <c r="K1532" s="50" t="n">
        <v>0</v>
      </c>
      <c r="L1532" s="50" t="n">
        <v>0</v>
      </c>
      <c r="M1532" s="50" t="n">
        <v>0</v>
      </c>
      <c r="N1532" s="50" t="n">
        <v>0</v>
      </c>
      <c r="O1532" s="50" t="n">
        <v>0</v>
      </c>
      <c r="P1532" s="50" t="n">
        <v>0</v>
      </c>
      <c r="Q1532" s="51" t="n">
        <v>0</v>
      </c>
    </row>
    <row r="1533" customFormat="false" ht="12.75" hidden="false" customHeight="false" outlineLevel="0" collapsed="false">
      <c r="B1533" s="85" t="s">
        <v>43</v>
      </c>
      <c r="C1533" s="13" t="n">
        <v>1532</v>
      </c>
      <c r="D1533" s="50" t="n">
        <v>4388208.61371221</v>
      </c>
      <c r="E1533" s="50" t="n">
        <v>0</v>
      </c>
      <c r="F1533" s="50" t="n">
        <v>0</v>
      </c>
      <c r="G1533" s="50" t="n">
        <v>-70285.24</v>
      </c>
      <c r="H1533" s="50" t="n">
        <v>279279.98</v>
      </c>
      <c r="I1533" s="50" t="n">
        <v>-162769.6</v>
      </c>
      <c r="J1533" s="50" t="n">
        <v>121786.94</v>
      </c>
      <c r="K1533" s="50" t="n">
        <v>-297795.17</v>
      </c>
      <c r="L1533" s="50" t="n">
        <v>3750.63</v>
      </c>
      <c r="M1533" s="50" t="n">
        <v>1461202.9</v>
      </c>
      <c r="N1533" s="50" t="n">
        <v>1335170.44</v>
      </c>
      <c r="O1533" s="50" t="n">
        <v>-38969.74</v>
      </c>
      <c r="P1533" s="50" t="n">
        <v>-1694674.62</v>
      </c>
      <c r="Q1533" s="51" t="n">
        <v>-398473.92</v>
      </c>
    </row>
    <row r="1534" customFormat="false" ht="12.75" hidden="false" customHeight="false" outlineLevel="0" collapsed="false">
      <c r="B1534" s="85" t="s">
        <v>47</v>
      </c>
      <c r="C1534" s="13" t="n">
        <v>1533</v>
      </c>
      <c r="D1534" s="50" t="n">
        <v>852709.710068299</v>
      </c>
      <c r="E1534" s="50" t="n">
        <v>0</v>
      </c>
      <c r="F1534" s="50" t="n">
        <v>0</v>
      </c>
      <c r="G1534" s="50" t="n">
        <v>56427.74</v>
      </c>
      <c r="H1534" s="50" t="n">
        <v>329416.24</v>
      </c>
      <c r="I1534" s="50" t="n">
        <v>17346.16</v>
      </c>
      <c r="J1534" s="50" t="n">
        <v>-8186.51</v>
      </c>
      <c r="K1534" s="50" t="n">
        <v>49721.42</v>
      </c>
      <c r="L1534" s="50" t="n">
        <v>-74657.11</v>
      </c>
      <c r="M1534" s="50" t="n">
        <v>443673.16</v>
      </c>
      <c r="N1534" s="50" t="n">
        <v>813741.1</v>
      </c>
      <c r="O1534" s="50" t="n">
        <v>-128760.85</v>
      </c>
      <c r="P1534" s="50" t="n">
        <v>245743.16</v>
      </c>
      <c r="Q1534" s="51" t="n">
        <v>930723.41</v>
      </c>
    </row>
    <row r="1535" customFormat="false" ht="12.75" hidden="false" customHeight="false" outlineLevel="0" collapsed="false">
      <c r="B1535" s="85" t="s">
        <v>50</v>
      </c>
      <c r="C1535" s="13" t="n">
        <v>1534</v>
      </c>
      <c r="D1535" s="50" t="n">
        <v>806647.735870164</v>
      </c>
      <c r="E1535" s="50" t="n">
        <v>0</v>
      </c>
      <c r="F1535" s="50" t="n">
        <v>0</v>
      </c>
      <c r="G1535" s="50" t="n">
        <v>-31837.5</v>
      </c>
      <c r="H1535" s="50" t="n">
        <v>29.57</v>
      </c>
      <c r="I1535" s="50" t="n">
        <v>0</v>
      </c>
      <c r="J1535" s="50" t="n">
        <v>-16516.19</v>
      </c>
      <c r="K1535" s="50" t="n">
        <v>103290.13</v>
      </c>
      <c r="L1535" s="50" t="n">
        <v>44326.27</v>
      </c>
      <c r="M1535" s="50" t="n">
        <v>137199.03</v>
      </c>
      <c r="N1535" s="50" t="n">
        <v>236491.31</v>
      </c>
      <c r="O1535" s="50" t="n">
        <v>667882.76</v>
      </c>
      <c r="P1535" s="50" t="n">
        <v>-671621.64</v>
      </c>
      <c r="Q1535" s="51" t="n">
        <v>232752.43</v>
      </c>
    </row>
    <row r="1536" customFormat="false" ht="12.75" hidden="false" customHeight="false" outlineLevel="0" collapsed="false">
      <c r="B1536" s="85" t="s">
        <v>53</v>
      </c>
      <c r="C1536" s="13" t="n">
        <v>1535</v>
      </c>
      <c r="D1536" s="50" t="n">
        <v>155314.327728901</v>
      </c>
      <c r="E1536" s="50" t="n">
        <v>0</v>
      </c>
      <c r="F1536" s="50" t="n">
        <v>0</v>
      </c>
      <c r="G1536" s="50" t="n">
        <v>19095.62</v>
      </c>
      <c r="H1536" s="50" t="n">
        <v>0</v>
      </c>
      <c r="I1536" s="50" t="n">
        <v>0</v>
      </c>
      <c r="J1536" s="50" t="n">
        <v>0</v>
      </c>
      <c r="K1536" s="50" t="n">
        <v>0</v>
      </c>
      <c r="L1536" s="50" t="n">
        <v>0</v>
      </c>
      <c r="M1536" s="50" t="n">
        <v>0</v>
      </c>
      <c r="N1536" s="50" t="n">
        <v>19095.62</v>
      </c>
      <c r="O1536" s="50" t="n">
        <v>0</v>
      </c>
      <c r="P1536" s="50" t="n">
        <v>0</v>
      </c>
      <c r="Q1536" s="51" t="n">
        <v>19095.62</v>
      </c>
    </row>
    <row r="1537" customFormat="false" ht="12.75" hidden="false" customHeight="false" outlineLevel="0" collapsed="false">
      <c r="B1537" s="85" t="s">
        <v>56</v>
      </c>
      <c r="C1537" s="13" t="n">
        <v>1536</v>
      </c>
      <c r="D1537" s="50" t="n">
        <v>15626.0794568137</v>
      </c>
      <c r="E1537" s="50" t="n">
        <v>0</v>
      </c>
      <c r="F1537" s="50" t="n">
        <v>0</v>
      </c>
      <c r="G1537" s="50" t="n">
        <v>9338.78</v>
      </c>
      <c r="H1537" s="50" t="n">
        <v>-62641.59</v>
      </c>
      <c r="I1537" s="50" t="n">
        <v>0</v>
      </c>
      <c r="J1537" s="50" t="n">
        <v>0</v>
      </c>
      <c r="K1537" s="50" t="n">
        <v>0</v>
      </c>
      <c r="L1537" s="50" t="n">
        <v>0</v>
      </c>
      <c r="M1537" s="50" t="n">
        <v>0</v>
      </c>
      <c r="N1537" s="50" t="n">
        <v>-53302.81</v>
      </c>
      <c r="O1537" s="50" t="n">
        <v>0</v>
      </c>
      <c r="P1537" s="50" t="n">
        <v>0</v>
      </c>
      <c r="Q1537" s="51" t="n">
        <v>-53302.81</v>
      </c>
    </row>
    <row r="1538" customFormat="false" ht="12.75" hidden="false" customHeight="false" outlineLevel="0" collapsed="false">
      <c r="B1538" s="85" t="s">
        <v>59</v>
      </c>
      <c r="C1538" s="13" t="n">
        <v>1537</v>
      </c>
      <c r="D1538" s="50" t="n">
        <v>168017.088245155</v>
      </c>
      <c r="E1538" s="50" t="n">
        <v>0</v>
      </c>
      <c r="F1538" s="50" t="n">
        <v>0</v>
      </c>
      <c r="G1538" s="50" t="n">
        <v>-5446.22</v>
      </c>
      <c r="H1538" s="50" t="n">
        <v>0</v>
      </c>
      <c r="I1538" s="50" t="n">
        <v>0</v>
      </c>
      <c r="J1538" s="50" t="n">
        <v>0</v>
      </c>
      <c r="K1538" s="50" t="n">
        <v>0</v>
      </c>
      <c r="L1538" s="50" t="n">
        <v>0</v>
      </c>
      <c r="M1538" s="50" t="n">
        <v>0</v>
      </c>
      <c r="N1538" s="50" t="n">
        <v>-5446.22</v>
      </c>
      <c r="O1538" s="50" t="n">
        <v>0</v>
      </c>
      <c r="P1538" s="50" t="n">
        <v>0</v>
      </c>
      <c r="Q1538" s="51" t="n">
        <v>-5446.22</v>
      </c>
    </row>
    <row r="1539" customFormat="false" ht="12.75" hidden="false" customHeight="false" outlineLevel="0" collapsed="false">
      <c r="B1539" s="85" t="s">
        <v>109</v>
      </c>
      <c r="C1539" s="13" t="n">
        <v>1538</v>
      </c>
      <c r="D1539" s="50" t="n">
        <v>0</v>
      </c>
      <c r="E1539" s="50" t="n">
        <v>0</v>
      </c>
      <c r="F1539" s="50" t="n">
        <v>0</v>
      </c>
      <c r="G1539" s="50" t="n">
        <v>0</v>
      </c>
      <c r="H1539" s="50" t="n">
        <v>0</v>
      </c>
      <c r="I1539" s="50" t="n">
        <v>0</v>
      </c>
      <c r="J1539" s="50" t="n">
        <v>0</v>
      </c>
      <c r="K1539" s="50" t="n">
        <v>0</v>
      </c>
      <c r="L1539" s="50" t="n">
        <v>0</v>
      </c>
      <c r="M1539" s="50" t="n">
        <v>0</v>
      </c>
      <c r="N1539" s="50" t="n">
        <v>0</v>
      </c>
      <c r="O1539" s="50" t="n">
        <v>0</v>
      </c>
      <c r="P1539" s="50" t="n">
        <v>0</v>
      </c>
      <c r="Q1539" s="51" t="n">
        <v>0</v>
      </c>
    </row>
    <row r="1540" customFormat="false" ht="12.75" hidden="false" customHeight="false" outlineLevel="0" collapsed="false">
      <c r="B1540" s="85" t="s">
        <v>64</v>
      </c>
      <c r="C1540" s="13" t="n">
        <v>1539</v>
      </c>
      <c r="D1540" s="50" t="n">
        <v>6851460.01160414</v>
      </c>
      <c r="E1540" s="50" t="n">
        <v>0</v>
      </c>
      <c r="F1540" s="50" t="n">
        <v>0</v>
      </c>
      <c r="G1540" s="50" t="n">
        <v>22360.28</v>
      </c>
      <c r="H1540" s="50" t="n">
        <v>-18161.27</v>
      </c>
      <c r="I1540" s="50" t="n">
        <v>439543.63</v>
      </c>
      <c r="J1540" s="50" t="n">
        <v>491019.5</v>
      </c>
      <c r="K1540" s="50" t="n">
        <v>-219217.07</v>
      </c>
      <c r="L1540" s="50" t="n">
        <v>-56731.16</v>
      </c>
      <c r="M1540" s="50" t="n">
        <v>1736164.97</v>
      </c>
      <c r="N1540" s="50" t="n">
        <v>2394978.88</v>
      </c>
      <c r="O1540" s="50" t="n">
        <v>373433.3</v>
      </c>
      <c r="P1540" s="50" t="n">
        <v>1859830.62</v>
      </c>
      <c r="Q1540" s="51" t="n">
        <v>4628242.8</v>
      </c>
    </row>
    <row r="1541" customFormat="false" ht="12.75" hidden="false" customHeight="false" outlineLevel="0" collapsed="false">
      <c r="B1541" s="85" t="s">
        <v>67</v>
      </c>
      <c r="C1541" s="13" t="n">
        <v>1540</v>
      </c>
      <c r="D1541" s="50" t="n">
        <v>86891.9491472783</v>
      </c>
      <c r="E1541" s="50" t="n">
        <v>0</v>
      </c>
      <c r="F1541" s="50" t="n">
        <v>0</v>
      </c>
      <c r="G1541" s="50" t="n">
        <v>0</v>
      </c>
      <c r="H1541" s="50" t="n">
        <v>16626.69</v>
      </c>
      <c r="I1541" s="50" t="n">
        <v>0</v>
      </c>
      <c r="J1541" s="50" t="n">
        <v>0</v>
      </c>
      <c r="K1541" s="50" t="n">
        <v>0</v>
      </c>
      <c r="L1541" s="50" t="n">
        <v>0</v>
      </c>
      <c r="M1541" s="50" t="n">
        <v>0</v>
      </c>
      <c r="N1541" s="50" t="n">
        <v>16626.69</v>
      </c>
      <c r="O1541" s="50" t="n">
        <v>0</v>
      </c>
      <c r="P1541" s="50" t="n">
        <v>0</v>
      </c>
      <c r="Q1541" s="51" t="n">
        <v>16626.69</v>
      </c>
    </row>
    <row r="1542" customFormat="false" ht="12.75" hidden="false" customHeight="false" outlineLevel="0" collapsed="false">
      <c r="B1542" s="85" t="s">
        <v>70</v>
      </c>
      <c r="C1542" s="13" t="n">
        <v>1541</v>
      </c>
      <c r="D1542" s="50" t="n">
        <v>73340.1660268645</v>
      </c>
      <c r="E1542" s="50" t="n">
        <v>0</v>
      </c>
      <c r="F1542" s="50" t="n">
        <v>0</v>
      </c>
      <c r="G1542" s="50" t="n">
        <v>11925</v>
      </c>
      <c r="H1542" s="50" t="n">
        <v>16626.69</v>
      </c>
      <c r="I1542" s="50" t="n">
        <v>0</v>
      </c>
      <c r="J1542" s="50" t="n">
        <v>0</v>
      </c>
      <c r="K1542" s="50" t="n">
        <v>0</v>
      </c>
      <c r="L1542" s="50" t="n">
        <v>0</v>
      </c>
      <c r="M1542" s="50" t="n">
        <v>0</v>
      </c>
      <c r="N1542" s="50" t="n">
        <v>28551.69</v>
      </c>
      <c r="O1542" s="50" t="n">
        <v>0</v>
      </c>
      <c r="P1542" s="50" t="n">
        <v>0</v>
      </c>
      <c r="Q1542" s="51" t="n">
        <v>28551.69</v>
      </c>
    </row>
    <row r="1543" customFormat="false" ht="12.75" hidden="false" customHeight="false" outlineLevel="0" collapsed="false">
      <c r="B1543" s="85" t="s">
        <v>75</v>
      </c>
      <c r="C1543" s="13" t="n">
        <v>1542</v>
      </c>
      <c r="D1543" s="50" t="n">
        <v>4382973.43952694</v>
      </c>
      <c r="E1543" s="50" t="n">
        <v>0</v>
      </c>
      <c r="F1543" s="50" t="n">
        <v>0</v>
      </c>
      <c r="G1543" s="50" t="n">
        <v>-42930</v>
      </c>
      <c r="H1543" s="50" t="n">
        <v>81718.05</v>
      </c>
      <c r="I1543" s="50" t="n">
        <v>112753.3</v>
      </c>
      <c r="J1543" s="50" t="n">
        <v>131144</v>
      </c>
      <c r="K1543" s="50" t="n">
        <v>156712.93</v>
      </c>
      <c r="L1543" s="50" t="n">
        <v>199337</v>
      </c>
      <c r="M1543" s="50" t="n">
        <v>491092.1</v>
      </c>
      <c r="N1543" s="50" t="n">
        <v>1129827.38</v>
      </c>
      <c r="O1543" s="50" t="n">
        <v>1207052.35</v>
      </c>
      <c r="P1543" s="50" t="n">
        <v>311316.41</v>
      </c>
      <c r="Q1543" s="51" t="n">
        <v>2648196.14</v>
      </c>
    </row>
    <row r="1544" customFormat="false" ht="12.75" hidden="false" customHeight="false" outlineLevel="0" collapsed="false">
      <c r="B1544" s="85" t="s">
        <v>78</v>
      </c>
      <c r="C1544" s="13" t="n">
        <v>1543</v>
      </c>
      <c r="D1544" s="50" t="n">
        <v>101602.846188621</v>
      </c>
      <c r="E1544" s="50" t="n">
        <v>0</v>
      </c>
      <c r="F1544" s="50" t="n">
        <v>0</v>
      </c>
      <c r="G1544" s="50" t="n">
        <v>-22714.88</v>
      </c>
      <c r="H1544" s="50" t="n">
        <v>0</v>
      </c>
      <c r="I1544" s="50" t="n">
        <v>0</v>
      </c>
      <c r="J1544" s="50" t="n">
        <v>0</v>
      </c>
      <c r="K1544" s="50" t="n">
        <v>0</v>
      </c>
      <c r="L1544" s="50" t="n">
        <v>0</v>
      </c>
      <c r="M1544" s="50" t="n">
        <v>0</v>
      </c>
      <c r="N1544" s="50" t="n">
        <v>-22714.88</v>
      </c>
      <c r="O1544" s="50" t="n">
        <v>0</v>
      </c>
      <c r="P1544" s="50" t="n">
        <v>0</v>
      </c>
      <c r="Q1544" s="51" t="n">
        <v>-22714.88</v>
      </c>
    </row>
    <row r="1545" customFormat="false" ht="12.75" hidden="false" customHeight="false" outlineLevel="0" collapsed="false">
      <c r="B1545" s="85"/>
      <c r="C1545" s="13" t="n">
        <v>1544</v>
      </c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1"/>
    </row>
    <row r="1546" customFormat="false" ht="12.75" hidden="false" customHeight="false" outlineLevel="0" collapsed="false">
      <c r="B1546" s="85" t="s">
        <v>83</v>
      </c>
      <c r="C1546" s="13" t="n">
        <v>1545</v>
      </c>
      <c r="D1546" s="50" t="s">
        <v>4</v>
      </c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1"/>
    </row>
    <row r="1547" customFormat="false" ht="12.75" hidden="false" customHeight="false" outlineLevel="0" collapsed="false">
      <c r="B1547" s="85" t="s">
        <v>22</v>
      </c>
      <c r="C1547" s="13" t="n">
        <v>1546</v>
      </c>
      <c r="D1547" s="50" t="n">
        <v>1123659.8054773</v>
      </c>
      <c r="E1547" s="50" t="n">
        <v>0</v>
      </c>
      <c r="F1547" s="50" t="n">
        <v>0</v>
      </c>
      <c r="G1547" s="50" t="n">
        <v>-1.47074497403736</v>
      </c>
      <c r="H1547" s="50" t="n">
        <v>83.890242012499</v>
      </c>
      <c r="I1547" s="50" t="n">
        <v>75.5057399201803</v>
      </c>
      <c r="J1547" s="50" t="n">
        <v>42.3814062254992</v>
      </c>
      <c r="K1547" s="50" t="n">
        <v>94.0939733290974</v>
      </c>
      <c r="L1547" s="50" t="n">
        <v>69.6938769546581</v>
      </c>
      <c r="M1547" s="50" t="n">
        <v>67.6875921974324</v>
      </c>
      <c r="N1547" s="50" t="n">
        <v>431.782085665329</v>
      </c>
      <c r="O1547" s="50" t="n">
        <v>146.480961666247</v>
      </c>
      <c r="P1547" s="50" t="n">
        <v>-985.562097012312</v>
      </c>
      <c r="Q1547" s="51" t="n">
        <v>-407.299049680736</v>
      </c>
    </row>
    <row r="1548" customFormat="false" ht="12.75" hidden="false" customHeight="false" outlineLevel="0" collapsed="false">
      <c r="B1548" s="85" t="s">
        <v>27</v>
      </c>
      <c r="C1548" s="13" t="n">
        <v>1547</v>
      </c>
      <c r="D1548" s="50" t="n">
        <v>1444961.53123395</v>
      </c>
      <c r="E1548" s="50" t="n">
        <v>0</v>
      </c>
      <c r="F1548" s="50" t="n">
        <v>0</v>
      </c>
      <c r="G1548" s="50" t="n">
        <v>0</v>
      </c>
      <c r="H1548" s="50" t="n">
        <v>-145.510662</v>
      </c>
      <c r="I1548" s="50" t="n">
        <v>-293.630709</v>
      </c>
      <c r="J1548" s="50" t="n">
        <v>320.993789</v>
      </c>
      <c r="K1548" s="50" t="n">
        <v>-22.308145</v>
      </c>
      <c r="L1548" s="50" t="n">
        <v>-66.527637</v>
      </c>
      <c r="M1548" s="50" t="n">
        <v>-149.054509</v>
      </c>
      <c r="N1548" s="50" t="n">
        <v>-356.037873</v>
      </c>
      <c r="O1548" s="50" t="n">
        <v>-495.688523</v>
      </c>
      <c r="P1548" s="50" t="n">
        <v>-1057.846261</v>
      </c>
      <c r="Q1548" s="51" t="n">
        <v>-1909.572657</v>
      </c>
    </row>
    <row r="1549" customFormat="false" ht="12.75" hidden="false" customHeight="false" outlineLevel="0" collapsed="false">
      <c r="B1549" s="85" t="s">
        <v>77</v>
      </c>
      <c r="C1549" s="13" t="n">
        <v>1548</v>
      </c>
      <c r="D1549" s="50" t="n">
        <v>606599.128588105</v>
      </c>
      <c r="E1549" s="50" t="n">
        <v>0</v>
      </c>
      <c r="F1549" s="50" t="n">
        <v>0</v>
      </c>
      <c r="G1549" s="50" t="n">
        <v>26.2686938147054</v>
      </c>
      <c r="H1549" s="50" t="n">
        <v>18.7130417451493</v>
      </c>
      <c r="I1549" s="50" t="n">
        <v>-5.6392368824077</v>
      </c>
      <c r="J1549" s="50" t="n">
        <v>0.56228913357869</v>
      </c>
      <c r="K1549" s="50" t="n">
        <v>50.3631233119991</v>
      </c>
      <c r="L1549" s="50" t="n">
        <v>-45.4923983877913</v>
      </c>
      <c r="M1549" s="50" t="n">
        <v>-250.92750526971</v>
      </c>
      <c r="N1549" s="50" t="n">
        <v>-206.151992534477</v>
      </c>
      <c r="O1549" s="50" t="n">
        <v>-199.963169742901</v>
      </c>
      <c r="P1549" s="50" t="n">
        <v>-321.649223442623</v>
      </c>
      <c r="Q1549" s="51" t="n">
        <v>-727.764385720001</v>
      </c>
    </row>
    <row r="1550" customFormat="false" ht="12.75" hidden="false" customHeight="false" outlineLevel="0" collapsed="false">
      <c r="B1550" s="85" t="s">
        <v>66</v>
      </c>
      <c r="C1550" s="13" t="n">
        <v>1549</v>
      </c>
      <c r="D1550" s="50" t="n">
        <v>1091912.68294228</v>
      </c>
      <c r="E1550" s="50" t="n">
        <v>0</v>
      </c>
      <c r="F1550" s="50" t="n">
        <v>0</v>
      </c>
      <c r="G1550" s="50" t="n">
        <v>81.6523</v>
      </c>
      <c r="H1550" s="50" t="n">
        <v>21.076585</v>
      </c>
      <c r="I1550" s="50" t="n">
        <v>-121.657458</v>
      </c>
      <c r="J1550" s="50" t="n">
        <v>-167.839929</v>
      </c>
      <c r="K1550" s="50" t="n">
        <v>120.566711</v>
      </c>
      <c r="L1550" s="50" t="n">
        <v>-94.557411</v>
      </c>
      <c r="M1550" s="50" t="n">
        <v>5.99295500000001</v>
      </c>
      <c r="N1550" s="50" t="n">
        <v>-154.766247</v>
      </c>
      <c r="O1550" s="50" t="n">
        <v>-564.403246</v>
      </c>
      <c r="P1550" s="50" t="n">
        <v>-307.848334</v>
      </c>
      <c r="Q1550" s="51" t="n">
        <v>-1027.017827</v>
      </c>
    </row>
    <row r="1551" customFormat="false" ht="12.75" hidden="false" customHeight="false" outlineLevel="0" collapsed="false">
      <c r="B1551" s="85" t="s">
        <v>45</v>
      </c>
      <c r="C1551" s="13" t="n">
        <v>1550</v>
      </c>
      <c r="D1551" s="50" t="n">
        <v>241515.938261505</v>
      </c>
      <c r="E1551" s="50" t="n">
        <v>0</v>
      </c>
      <c r="F1551" s="50" t="n">
        <v>0</v>
      </c>
      <c r="G1551" s="50" t="n">
        <v>0</v>
      </c>
      <c r="H1551" s="50" t="n">
        <v>4.9821</v>
      </c>
      <c r="I1551" s="50" t="n">
        <v>1.4884</v>
      </c>
      <c r="J1551" s="50" t="n">
        <v>-9.880882</v>
      </c>
      <c r="K1551" s="50" t="n">
        <v>131.608251</v>
      </c>
      <c r="L1551" s="50" t="n">
        <v>34.169556</v>
      </c>
      <c r="M1551" s="50" t="n">
        <v>-192.884003</v>
      </c>
      <c r="N1551" s="50" t="n">
        <v>-30.516578</v>
      </c>
      <c r="O1551" s="50" t="n">
        <v>6.441649</v>
      </c>
      <c r="P1551" s="50" t="n">
        <v>-303.213933</v>
      </c>
      <c r="Q1551" s="51" t="n">
        <v>-327.288862</v>
      </c>
    </row>
    <row r="1552" customFormat="false" ht="12.75" hidden="false" customHeight="false" outlineLevel="0" collapsed="false">
      <c r="B1552" s="85" t="s">
        <v>52</v>
      </c>
      <c r="C1552" s="13" t="n">
        <v>1551</v>
      </c>
      <c r="D1552" s="50" t="n">
        <v>188440.588047652</v>
      </c>
      <c r="E1552" s="50" t="n">
        <v>0</v>
      </c>
      <c r="F1552" s="50" t="n">
        <v>0</v>
      </c>
      <c r="G1552" s="50" t="n">
        <v>0</v>
      </c>
      <c r="H1552" s="50" t="n">
        <v>0</v>
      </c>
      <c r="I1552" s="50" t="n">
        <v>0</v>
      </c>
      <c r="J1552" s="50" t="n">
        <v>0</v>
      </c>
      <c r="K1552" s="50" t="n">
        <v>0</v>
      </c>
      <c r="L1552" s="50" t="n">
        <v>0</v>
      </c>
      <c r="M1552" s="50" t="n">
        <v>0</v>
      </c>
      <c r="N1552" s="50" t="n">
        <v>0</v>
      </c>
      <c r="O1552" s="50" t="n">
        <v>-171.546023</v>
      </c>
      <c r="P1552" s="50" t="n">
        <v>0</v>
      </c>
      <c r="Q1552" s="51" t="n">
        <v>-171.546023</v>
      </c>
    </row>
    <row r="1553" customFormat="false" ht="12.75" hidden="false" customHeight="false" outlineLevel="0" collapsed="false">
      <c r="B1553" s="85" t="s">
        <v>80</v>
      </c>
      <c r="C1553" s="13" t="n">
        <v>1552</v>
      </c>
      <c r="D1553" s="50" t="n">
        <v>80867.2493663087</v>
      </c>
      <c r="E1553" s="50" t="n">
        <v>0</v>
      </c>
      <c r="F1553" s="50" t="n">
        <v>0</v>
      </c>
      <c r="G1553" s="50" t="n">
        <v>34.5</v>
      </c>
      <c r="H1553" s="50" t="n">
        <v>0</v>
      </c>
      <c r="I1553" s="50" t="n">
        <v>0</v>
      </c>
      <c r="J1553" s="50" t="n">
        <v>0</v>
      </c>
      <c r="K1553" s="50" t="n">
        <v>0</v>
      </c>
      <c r="L1553" s="50" t="n">
        <v>0</v>
      </c>
      <c r="M1553" s="50" t="n">
        <v>0</v>
      </c>
      <c r="N1553" s="50" t="n">
        <v>34.5</v>
      </c>
      <c r="O1553" s="50" t="n">
        <v>0</v>
      </c>
      <c r="P1553" s="50" t="n">
        <v>0</v>
      </c>
      <c r="Q1553" s="51" t="n">
        <v>34.5</v>
      </c>
    </row>
    <row r="1554" customFormat="false" ht="12.75" hidden="false" customHeight="false" outlineLevel="0" collapsed="false">
      <c r="B1554" s="85" t="s">
        <v>49</v>
      </c>
      <c r="C1554" s="13" t="n">
        <v>1553</v>
      </c>
      <c r="D1554" s="50" t="n">
        <v>282447.265706731</v>
      </c>
      <c r="E1554" s="50" t="n">
        <v>0</v>
      </c>
      <c r="F1554" s="50" t="n">
        <v>0</v>
      </c>
      <c r="G1554" s="50" t="n">
        <v>0</v>
      </c>
      <c r="H1554" s="50" t="n">
        <v>0</v>
      </c>
      <c r="I1554" s="50" t="n">
        <v>107.661028</v>
      </c>
      <c r="J1554" s="50" t="n">
        <v>14.821324</v>
      </c>
      <c r="K1554" s="50" t="n">
        <v>0</v>
      </c>
      <c r="L1554" s="50" t="n">
        <v>0</v>
      </c>
      <c r="M1554" s="50" t="n">
        <v>0</v>
      </c>
      <c r="N1554" s="50" t="n">
        <v>122.482352</v>
      </c>
      <c r="O1554" s="50" t="n">
        <v>0</v>
      </c>
      <c r="P1554" s="50" t="n">
        <v>-418.126024</v>
      </c>
      <c r="Q1554" s="51" t="n">
        <v>-295.643672</v>
      </c>
    </row>
    <row r="1555" customFormat="false" ht="12.75" hidden="false" customHeight="false" outlineLevel="0" collapsed="false">
      <c r="B1555" s="85" t="s">
        <v>34</v>
      </c>
      <c r="C1555" s="13" t="n">
        <v>1554</v>
      </c>
      <c r="D1555" s="50" t="n">
        <v>0</v>
      </c>
      <c r="E1555" s="50" t="n">
        <v>0</v>
      </c>
      <c r="F1555" s="50" t="n">
        <v>0</v>
      </c>
      <c r="G1555" s="50" t="n">
        <v>0</v>
      </c>
      <c r="H1555" s="50" t="n">
        <v>0</v>
      </c>
      <c r="I1555" s="50" t="n">
        <v>0</v>
      </c>
      <c r="J1555" s="50" t="n">
        <v>0</v>
      </c>
      <c r="K1555" s="50" t="n">
        <v>0</v>
      </c>
      <c r="L1555" s="50" t="n">
        <v>0</v>
      </c>
      <c r="M1555" s="50" t="n">
        <v>0</v>
      </c>
      <c r="N1555" s="50" t="n">
        <v>0</v>
      </c>
      <c r="O1555" s="50" t="n">
        <v>0</v>
      </c>
      <c r="P1555" s="50" t="n">
        <v>0</v>
      </c>
      <c r="Q1555" s="51" t="n">
        <v>0</v>
      </c>
    </row>
    <row r="1556" customFormat="false" ht="12.75" hidden="false" customHeight="false" outlineLevel="0" collapsed="false">
      <c r="B1556" s="85" t="s">
        <v>69</v>
      </c>
      <c r="C1556" s="13" t="n">
        <v>1555</v>
      </c>
      <c r="D1556" s="50" t="n">
        <v>0</v>
      </c>
      <c r="E1556" s="50" t="n">
        <v>0</v>
      </c>
      <c r="F1556" s="50" t="n">
        <v>0</v>
      </c>
      <c r="G1556" s="50" t="n">
        <v>0</v>
      </c>
      <c r="H1556" s="50" t="n">
        <v>0</v>
      </c>
      <c r="I1556" s="50" t="n">
        <v>0</v>
      </c>
      <c r="J1556" s="50" t="n">
        <v>0</v>
      </c>
      <c r="K1556" s="50" t="n">
        <v>0</v>
      </c>
      <c r="L1556" s="50" t="n">
        <v>0</v>
      </c>
      <c r="M1556" s="50" t="n">
        <v>0</v>
      </c>
      <c r="N1556" s="50" t="n">
        <v>0</v>
      </c>
      <c r="O1556" s="50" t="n">
        <v>0</v>
      </c>
      <c r="P1556" s="50" t="n">
        <v>0</v>
      </c>
      <c r="Q1556" s="51" t="n">
        <v>0</v>
      </c>
    </row>
    <row r="1557" customFormat="false" ht="12.75" hidden="false" customHeight="false" outlineLevel="0" collapsed="false">
      <c r="B1557" s="85" t="s">
        <v>72</v>
      </c>
      <c r="C1557" s="13" t="n">
        <v>1556</v>
      </c>
      <c r="D1557" s="50" t="n">
        <v>0</v>
      </c>
      <c r="E1557" s="50" t="n">
        <v>0</v>
      </c>
      <c r="F1557" s="50" t="n">
        <v>0</v>
      </c>
      <c r="G1557" s="50" t="n">
        <v>0</v>
      </c>
      <c r="H1557" s="50" t="n">
        <v>0</v>
      </c>
      <c r="I1557" s="50" t="n">
        <v>0</v>
      </c>
      <c r="J1557" s="50" t="n">
        <v>0</v>
      </c>
      <c r="K1557" s="50" t="n">
        <v>0</v>
      </c>
      <c r="L1557" s="50" t="n">
        <v>0</v>
      </c>
      <c r="M1557" s="50" t="n">
        <v>0</v>
      </c>
      <c r="N1557" s="50" t="n">
        <v>0</v>
      </c>
      <c r="O1557" s="50" t="n">
        <v>0</v>
      </c>
      <c r="P1557" s="50" t="n">
        <v>0</v>
      </c>
      <c r="Q1557" s="51" t="n">
        <v>0</v>
      </c>
    </row>
    <row r="1558" customFormat="false" ht="12.75" hidden="false" customHeight="false" outlineLevel="0" collapsed="false">
      <c r="B1558" s="85" t="s">
        <v>31</v>
      </c>
      <c r="C1558" s="13" t="n">
        <v>1557</v>
      </c>
      <c r="D1558" s="50" t="n">
        <v>0</v>
      </c>
      <c r="E1558" s="50" t="n">
        <v>0</v>
      </c>
      <c r="F1558" s="50" t="n">
        <v>0</v>
      </c>
      <c r="G1558" s="50" t="n">
        <v>0</v>
      </c>
      <c r="H1558" s="50" t="n">
        <v>0</v>
      </c>
      <c r="I1558" s="50" t="n">
        <v>0</v>
      </c>
      <c r="J1558" s="50" t="n">
        <v>0</v>
      </c>
      <c r="K1558" s="50" t="n">
        <v>0</v>
      </c>
      <c r="L1558" s="50" t="n">
        <v>0</v>
      </c>
      <c r="M1558" s="50" t="n">
        <v>0</v>
      </c>
      <c r="N1558" s="50" t="n">
        <v>0</v>
      </c>
      <c r="O1558" s="50" t="n">
        <v>0</v>
      </c>
      <c r="P1558" s="50" t="n">
        <v>0</v>
      </c>
      <c r="Q1558" s="51" t="n">
        <v>0</v>
      </c>
    </row>
    <row r="1559" customFormat="false" ht="12.75" hidden="false" customHeight="false" outlineLevel="0" collapsed="false">
      <c r="B1559" s="85" t="s">
        <v>37</v>
      </c>
      <c r="C1559" s="13" t="n">
        <v>1558</v>
      </c>
      <c r="D1559" s="50" t="n">
        <v>0</v>
      </c>
      <c r="E1559" s="50" t="n">
        <v>0</v>
      </c>
      <c r="F1559" s="50" t="n">
        <v>0</v>
      </c>
      <c r="G1559" s="50" t="n">
        <v>0</v>
      </c>
      <c r="H1559" s="50" t="n">
        <v>0</v>
      </c>
      <c r="I1559" s="50" t="n">
        <v>0</v>
      </c>
      <c r="J1559" s="50" t="n">
        <v>0</v>
      </c>
      <c r="K1559" s="50" t="n">
        <v>0</v>
      </c>
      <c r="L1559" s="50" t="n">
        <v>0</v>
      </c>
      <c r="M1559" s="50" t="n">
        <v>0</v>
      </c>
      <c r="N1559" s="50" t="n">
        <v>0</v>
      </c>
      <c r="O1559" s="50" t="n">
        <v>0</v>
      </c>
      <c r="P1559" s="50" t="n">
        <v>0</v>
      </c>
      <c r="Q1559" s="51" t="n">
        <v>0</v>
      </c>
    </row>
    <row r="1560" customFormat="false" ht="12.75" hidden="false" customHeight="false" outlineLevel="0" collapsed="false">
      <c r="B1560" s="85" t="n">
        <v>0</v>
      </c>
      <c r="C1560" s="13" t="n">
        <v>1559</v>
      </c>
      <c r="D1560" s="50" t="n">
        <v>0</v>
      </c>
      <c r="E1560" s="50" t="n">
        <v>0</v>
      </c>
      <c r="F1560" s="50" t="n">
        <v>0</v>
      </c>
      <c r="G1560" s="50" t="n">
        <v>0</v>
      </c>
      <c r="H1560" s="50" t="n">
        <v>0</v>
      </c>
      <c r="I1560" s="50" t="n">
        <v>0</v>
      </c>
      <c r="J1560" s="50" t="n">
        <v>0</v>
      </c>
      <c r="K1560" s="50" t="n">
        <v>0</v>
      </c>
      <c r="L1560" s="50" t="n">
        <v>0</v>
      </c>
      <c r="M1560" s="50" t="n">
        <v>0</v>
      </c>
      <c r="N1560" s="50" t="n">
        <v>0</v>
      </c>
      <c r="O1560" s="50" t="n">
        <v>0</v>
      </c>
      <c r="P1560" s="50" t="n">
        <v>0</v>
      </c>
      <c r="Q1560" s="51" t="n">
        <v>0</v>
      </c>
    </row>
    <row r="1561" customFormat="false" ht="12.75" hidden="false" customHeight="false" outlineLevel="0" collapsed="false">
      <c r="B1561" s="87" t="n">
        <v>0</v>
      </c>
      <c r="C1561" s="64" t="n">
        <v>1560</v>
      </c>
      <c r="D1561" s="54" t="n">
        <v>0</v>
      </c>
      <c r="E1561" s="54" t="n">
        <v>0</v>
      </c>
      <c r="F1561" s="54" t="n">
        <v>0</v>
      </c>
      <c r="G1561" s="54" t="n">
        <v>0</v>
      </c>
      <c r="H1561" s="54" t="n">
        <v>0</v>
      </c>
      <c r="I1561" s="54" t="n">
        <v>0</v>
      </c>
      <c r="J1561" s="54" t="n">
        <v>0</v>
      </c>
      <c r="K1561" s="54" t="n">
        <v>0</v>
      </c>
      <c r="L1561" s="54" t="n">
        <v>0</v>
      </c>
      <c r="M1561" s="54" t="n">
        <v>0</v>
      </c>
      <c r="N1561" s="54" t="n">
        <v>0</v>
      </c>
      <c r="O1561" s="54" t="n">
        <v>0</v>
      </c>
      <c r="P1561" s="54" t="n">
        <v>0</v>
      </c>
      <c r="Q1561" s="55" t="n">
        <v>0</v>
      </c>
    </row>
    <row r="1562" customFormat="false" ht="12.75" hidden="false" customHeight="false" outlineLevel="0" collapsed="false">
      <c r="A1562" s="0" t="n">
        <v>40</v>
      </c>
      <c r="B1562" s="57" t="n">
        <v>36959</v>
      </c>
      <c r="C1562" s="58" t="n">
        <v>1561</v>
      </c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83"/>
    </row>
    <row r="1563" customFormat="false" ht="12.75" hidden="false" customHeight="false" outlineLevel="0" collapsed="false">
      <c r="B1563" s="61"/>
      <c r="C1563" s="13" t="n">
        <v>1562</v>
      </c>
      <c r="D1563" s="13"/>
      <c r="E1563" s="21" t="s">
        <v>5</v>
      </c>
      <c r="F1563" s="21" t="s">
        <v>6</v>
      </c>
      <c r="G1563" s="21" t="s">
        <v>7</v>
      </c>
      <c r="H1563" s="21" t="s">
        <v>8</v>
      </c>
      <c r="I1563" s="21" t="s">
        <v>9</v>
      </c>
      <c r="J1563" s="21" t="s">
        <v>10</v>
      </c>
      <c r="K1563" s="21" t="s">
        <v>11</v>
      </c>
      <c r="L1563" s="21" t="s">
        <v>12</v>
      </c>
      <c r="M1563" s="21" t="s">
        <v>13</v>
      </c>
      <c r="N1563" s="21" t="s">
        <v>14</v>
      </c>
      <c r="O1563" s="21" t="n">
        <v>2002</v>
      </c>
      <c r="P1563" s="21" t="s">
        <v>15</v>
      </c>
      <c r="Q1563" s="84" t="s">
        <v>16</v>
      </c>
    </row>
    <row r="1564" customFormat="false" ht="12.75" hidden="false" customHeight="false" outlineLevel="0" collapsed="false">
      <c r="B1564" s="85" t="s">
        <v>107</v>
      </c>
      <c r="C1564" s="13" t="n">
        <v>1563</v>
      </c>
      <c r="D1564" s="13" t="s">
        <v>4</v>
      </c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86"/>
    </row>
    <row r="1565" customFormat="false" ht="12.75" hidden="false" customHeight="false" outlineLevel="0" collapsed="false">
      <c r="B1565" s="85" t="s">
        <v>19</v>
      </c>
      <c r="C1565" s="13" t="n">
        <v>1564</v>
      </c>
      <c r="D1565" s="50" t="n">
        <v>11379757.8492837</v>
      </c>
      <c r="E1565" s="50" t="n">
        <v>0</v>
      </c>
      <c r="F1565" s="50" t="n">
        <v>0</v>
      </c>
      <c r="G1565" s="50" t="n">
        <v>264400.14</v>
      </c>
      <c r="H1565" s="50" t="n">
        <v>1989754.28</v>
      </c>
      <c r="I1565" s="50" t="n">
        <v>600563.7</v>
      </c>
      <c r="J1565" s="50" t="n">
        <v>342650.44</v>
      </c>
      <c r="K1565" s="50" t="n">
        <v>-807200.75</v>
      </c>
      <c r="L1565" s="50" t="n">
        <v>-111044.8</v>
      </c>
      <c r="M1565" s="50" t="n">
        <v>6801410.97</v>
      </c>
      <c r="N1565" s="50" t="n">
        <v>9080533.98</v>
      </c>
      <c r="O1565" s="50" t="n">
        <v>2000931.65</v>
      </c>
      <c r="P1565" s="50" t="n">
        <v>1682070.91</v>
      </c>
      <c r="Q1565" s="51" t="n">
        <v>12763536.54</v>
      </c>
    </row>
    <row r="1566" customFormat="false" ht="12.75" hidden="false" customHeight="false" outlineLevel="0" collapsed="false">
      <c r="B1566" s="85" t="s">
        <v>20</v>
      </c>
      <c r="C1566" s="13" t="n">
        <v>1565</v>
      </c>
      <c r="D1566" s="50" t="n">
        <v>2316836.08017056</v>
      </c>
      <c r="E1566" s="50" t="n">
        <v>0</v>
      </c>
      <c r="F1566" s="50" t="n">
        <v>0</v>
      </c>
      <c r="G1566" s="50" t="n">
        <v>64467.28</v>
      </c>
      <c r="H1566" s="50" t="n">
        <v>174617.29</v>
      </c>
      <c r="I1566" s="50" t="n">
        <v>-65426.68</v>
      </c>
      <c r="J1566" s="50" t="n">
        <v>-85672</v>
      </c>
      <c r="K1566" s="50" t="n">
        <v>-159198.54</v>
      </c>
      <c r="L1566" s="50" t="n">
        <v>-135311.44</v>
      </c>
      <c r="M1566" s="50" t="n">
        <v>725039.19</v>
      </c>
      <c r="N1566" s="50" t="n">
        <v>518515.1</v>
      </c>
      <c r="O1566" s="50" t="n">
        <v>-330836.5</v>
      </c>
      <c r="P1566" s="50" t="n">
        <v>82735.58</v>
      </c>
      <c r="Q1566" s="51" t="n">
        <v>270414.18</v>
      </c>
    </row>
    <row r="1567" customFormat="false" ht="12.75" hidden="false" customHeight="false" outlineLevel="0" collapsed="false">
      <c r="B1567" s="85" t="s">
        <v>108</v>
      </c>
      <c r="C1567" s="13" t="n">
        <v>1566</v>
      </c>
      <c r="D1567" s="50" t="n">
        <v>0</v>
      </c>
      <c r="E1567" s="50" t="n">
        <v>0</v>
      </c>
      <c r="F1567" s="50" t="n">
        <v>0</v>
      </c>
      <c r="G1567" s="50" t="n">
        <v>0</v>
      </c>
      <c r="H1567" s="50" t="n">
        <v>0</v>
      </c>
      <c r="I1567" s="50" t="n">
        <v>0</v>
      </c>
      <c r="J1567" s="50" t="n">
        <v>0</v>
      </c>
      <c r="K1567" s="50" t="n">
        <v>0</v>
      </c>
      <c r="L1567" s="50" t="n">
        <v>0</v>
      </c>
      <c r="M1567" s="50" t="n">
        <v>0</v>
      </c>
      <c r="N1567" s="50" t="n">
        <v>0</v>
      </c>
      <c r="O1567" s="50" t="n">
        <v>0</v>
      </c>
      <c r="P1567" s="50" t="n">
        <v>0</v>
      </c>
      <c r="Q1567" s="51" t="n">
        <v>0</v>
      </c>
    </row>
    <row r="1568" customFormat="false" ht="12.75" hidden="false" customHeight="false" outlineLevel="0" collapsed="false">
      <c r="B1568" s="85" t="s">
        <v>25</v>
      </c>
      <c r="C1568" s="13" t="n">
        <v>1567</v>
      </c>
      <c r="D1568" s="50" t="n">
        <v>4412067.53347507</v>
      </c>
      <c r="E1568" s="50" t="n">
        <v>0</v>
      </c>
      <c r="F1568" s="50" t="n">
        <v>0</v>
      </c>
      <c r="G1568" s="50" t="n">
        <v>163883.46</v>
      </c>
      <c r="H1568" s="50" t="n">
        <v>936233.46</v>
      </c>
      <c r="I1568" s="50" t="n">
        <v>367538.73</v>
      </c>
      <c r="J1568" s="50" t="n">
        <v>-258296.51</v>
      </c>
      <c r="K1568" s="50" t="n">
        <v>-116603.67</v>
      </c>
      <c r="L1568" s="50" t="n">
        <v>-116441.17</v>
      </c>
      <c r="M1568" s="50" t="n">
        <v>2595253.07</v>
      </c>
      <c r="N1568" s="50" t="n">
        <v>3571567.37</v>
      </c>
      <c r="O1568" s="50" t="n">
        <v>51638.38</v>
      </c>
      <c r="P1568" s="50" t="n">
        <v>1586770.01</v>
      </c>
      <c r="Q1568" s="51" t="n">
        <v>5209975.76</v>
      </c>
    </row>
    <row r="1569" customFormat="false" ht="12.75" hidden="false" customHeight="false" outlineLevel="0" collapsed="false">
      <c r="B1569" s="85" t="s">
        <v>29</v>
      </c>
      <c r="C1569" s="13" t="n">
        <v>1568</v>
      </c>
      <c r="D1569" s="50" t="n">
        <v>335908.316612632</v>
      </c>
      <c r="E1569" s="50" t="n">
        <v>0</v>
      </c>
      <c r="F1569" s="50" t="n">
        <v>0</v>
      </c>
      <c r="G1569" s="50" t="n">
        <v>34948.2</v>
      </c>
      <c r="H1569" s="50" t="n">
        <v>33259.34</v>
      </c>
      <c r="I1569" s="50" t="n">
        <v>0</v>
      </c>
      <c r="J1569" s="50" t="n">
        <v>0</v>
      </c>
      <c r="K1569" s="50" t="n">
        <v>0</v>
      </c>
      <c r="L1569" s="50" t="n">
        <v>0</v>
      </c>
      <c r="M1569" s="50" t="n">
        <v>0</v>
      </c>
      <c r="N1569" s="50" t="n">
        <v>68207.54</v>
      </c>
      <c r="O1569" s="50" t="n">
        <v>0</v>
      </c>
      <c r="P1569" s="50" t="n">
        <v>0</v>
      </c>
      <c r="Q1569" s="51" t="n">
        <v>68207.54</v>
      </c>
    </row>
    <row r="1570" customFormat="false" ht="12.75" hidden="false" customHeight="false" outlineLevel="0" collapsed="false">
      <c r="B1570" s="85" t="s">
        <v>32</v>
      </c>
      <c r="C1570" s="13" t="n">
        <v>1569</v>
      </c>
      <c r="D1570" s="50" t="n">
        <v>299439.54908166</v>
      </c>
      <c r="E1570" s="50" t="n">
        <v>0</v>
      </c>
      <c r="F1570" s="50" t="n">
        <v>0</v>
      </c>
      <c r="G1570" s="50" t="n">
        <v>29240.72</v>
      </c>
      <c r="H1570" s="50" t="n">
        <v>-3563.5</v>
      </c>
      <c r="I1570" s="50" t="n">
        <v>0</v>
      </c>
      <c r="J1570" s="50" t="n">
        <v>0</v>
      </c>
      <c r="K1570" s="50" t="n">
        <v>0</v>
      </c>
      <c r="L1570" s="50" t="n">
        <v>0</v>
      </c>
      <c r="M1570" s="50" t="n">
        <v>0</v>
      </c>
      <c r="N1570" s="50" t="n">
        <v>25677.22</v>
      </c>
      <c r="O1570" s="50" t="n">
        <v>0</v>
      </c>
      <c r="P1570" s="50" t="n">
        <v>0</v>
      </c>
      <c r="Q1570" s="51" t="n">
        <v>25677.22</v>
      </c>
    </row>
    <row r="1571" customFormat="false" ht="12.75" hidden="false" customHeight="false" outlineLevel="0" collapsed="false">
      <c r="B1571" s="85" t="s">
        <v>35</v>
      </c>
      <c r="C1571" s="13" t="n">
        <v>1570</v>
      </c>
      <c r="D1571" s="50" t="n">
        <v>603116.8578387</v>
      </c>
      <c r="E1571" s="50" t="n">
        <v>0</v>
      </c>
      <c r="F1571" s="50" t="n">
        <v>0</v>
      </c>
      <c r="G1571" s="50" t="n">
        <v>-849.52</v>
      </c>
      <c r="H1571" s="50" t="n">
        <v>16334.33</v>
      </c>
      <c r="I1571" s="50" t="n">
        <v>0</v>
      </c>
      <c r="J1571" s="50" t="n">
        <v>0</v>
      </c>
      <c r="K1571" s="50" t="n">
        <v>0</v>
      </c>
      <c r="L1571" s="50" t="n">
        <v>0</v>
      </c>
      <c r="M1571" s="50" t="n">
        <v>0</v>
      </c>
      <c r="N1571" s="50" t="n">
        <v>15484.81</v>
      </c>
      <c r="O1571" s="50" t="n">
        <v>0</v>
      </c>
      <c r="P1571" s="50" t="n">
        <v>0</v>
      </c>
      <c r="Q1571" s="51" t="n">
        <v>15484.81</v>
      </c>
    </row>
    <row r="1572" customFormat="false" ht="12.75" hidden="false" customHeight="false" outlineLevel="0" collapsed="false">
      <c r="B1572" s="85" t="s">
        <v>38</v>
      </c>
      <c r="C1572" s="13" t="n">
        <v>1571</v>
      </c>
      <c r="D1572" s="50" t="n">
        <v>0</v>
      </c>
      <c r="E1572" s="50" t="n">
        <v>0</v>
      </c>
      <c r="F1572" s="50" t="n">
        <v>0</v>
      </c>
      <c r="G1572" s="50" t="n">
        <v>0</v>
      </c>
      <c r="H1572" s="50" t="n">
        <v>0</v>
      </c>
      <c r="I1572" s="50" t="n">
        <v>0</v>
      </c>
      <c r="J1572" s="50" t="n">
        <v>0</v>
      </c>
      <c r="K1572" s="50" t="n">
        <v>0</v>
      </c>
      <c r="L1572" s="50" t="n">
        <v>0</v>
      </c>
      <c r="M1572" s="50" t="n">
        <v>0</v>
      </c>
      <c r="N1572" s="50" t="n">
        <v>0</v>
      </c>
      <c r="O1572" s="50" t="n">
        <v>0</v>
      </c>
      <c r="P1572" s="50" t="n">
        <v>0</v>
      </c>
      <c r="Q1572" s="51" t="n">
        <v>0</v>
      </c>
    </row>
    <row r="1573" customFormat="false" ht="12.75" hidden="false" customHeight="false" outlineLevel="0" collapsed="false">
      <c r="B1573" s="85" t="s">
        <v>43</v>
      </c>
      <c r="C1573" s="13" t="n">
        <v>1572</v>
      </c>
      <c r="D1573" s="50" t="n">
        <v>4384081.82554183</v>
      </c>
      <c r="E1573" s="50" t="n">
        <v>0</v>
      </c>
      <c r="F1573" s="50" t="n">
        <v>0</v>
      </c>
      <c r="G1573" s="50" t="n">
        <v>-44569.49</v>
      </c>
      <c r="H1573" s="50" t="n">
        <v>579380.75</v>
      </c>
      <c r="I1573" s="50" t="n">
        <v>-339704.97</v>
      </c>
      <c r="J1573" s="50" t="n">
        <v>54122.87</v>
      </c>
      <c r="K1573" s="50" t="n">
        <v>-453860.23</v>
      </c>
      <c r="L1573" s="50" t="n">
        <v>42247.38</v>
      </c>
      <c r="M1573" s="50" t="n">
        <v>572700.14</v>
      </c>
      <c r="N1573" s="50" t="n">
        <v>410316.45</v>
      </c>
      <c r="O1573" s="50" t="n">
        <v>-275958.55</v>
      </c>
      <c r="P1573" s="50" t="n">
        <v>-1089362.72</v>
      </c>
      <c r="Q1573" s="51" t="n">
        <v>-955004.820000001</v>
      </c>
    </row>
    <row r="1574" customFormat="false" ht="12.75" hidden="false" customHeight="false" outlineLevel="0" collapsed="false">
      <c r="B1574" s="85" t="s">
        <v>47</v>
      </c>
      <c r="C1574" s="13" t="n">
        <v>1573</v>
      </c>
      <c r="D1574" s="50" t="n">
        <v>1189641.98602097</v>
      </c>
      <c r="E1574" s="50" t="n">
        <v>0</v>
      </c>
      <c r="F1574" s="50" t="n">
        <v>0</v>
      </c>
      <c r="G1574" s="50" t="n">
        <v>87516.59</v>
      </c>
      <c r="H1574" s="50" t="n">
        <v>179808.32</v>
      </c>
      <c r="I1574" s="50" t="n">
        <v>104086.11</v>
      </c>
      <c r="J1574" s="50" t="n">
        <v>8306.36</v>
      </c>
      <c r="K1574" s="50" t="n">
        <v>-18972.69</v>
      </c>
      <c r="L1574" s="50" t="n">
        <v>-74646</v>
      </c>
      <c r="M1574" s="50" t="n">
        <v>542130.34</v>
      </c>
      <c r="N1574" s="50" t="n">
        <v>828229.03</v>
      </c>
      <c r="O1574" s="50" t="n">
        <v>122012.42</v>
      </c>
      <c r="P1574" s="50" t="n">
        <v>114772.36</v>
      </c>
      <c r="Q1574" s="51" t="n">
        <v>1065013.81</v>
      </c>
    </row>
    <row r="1575" customFormat="false" ht="12.75" hidden="false" customHeight="false" outlineLevel="0" collapsed="false">
      <c r="B1575" s="85" t="s">
        <v>50</v>
      </c>
      <c r="C1575" s="13" t="n">
        <v>1574</v>
      </c>
      <c r="D1575" s="50" t="n">
        <v>914151.352554163</v>
      </c>
      <c r="E1575" s="50" t="n">
        <v>0</v>
      </c>
      <c r="F1575" s="50" t="n">
        <v>0</v>
      </c>
      <c r="G1575" s="50" t="n">
        <v>-21508.78</v>
      </c>
      <c r="H1575" s="50" t="n">
        <v>16659.21</v>
      </c>
      <c r="I1575" s="50" t="n">
        <v>17379</v>
      </c>
      <c r="J1575" s="50" t="n">
        <v>0</v>
      </c>
      <c r="K1575" s="50" t="n">
        <v>103285.16</v>
      </c>
      <c r="L1575" s="50" t="n">
        <v>44320.81</v>
      </c>
      <c r="M1575" s="50" t="n">
        <v>137165.48</v>
      </c>
      <c r="N1575" s="50" t="n">
        <v>297300.88</v>
      </c>
      <c r="O1575" s="50" t="n">
        <v>667517.05</v>
      </c>
      <c r="P1575" s="50" t="n">
        <v>-670452.61</v>
      </c>
      <c r="Q1575" s="51" t="n">
        <v>294365.32</v>
      </c>
    </row>
    <row r="1576" customFormat="false" ht="12.75" hidden="false" customHeight="false" outlineLevel="0" collapsed="false">
      <c r="B1576" s="85" t="s">
        <v>53</v>
      </c>
      <c r="C1576" s="13" t="n">
        <v>1575</v>
      </c>
      <c r="D1576" s="50" t="n">
        <v>198409.264784942</v>
      </c>
      <c r="E1576" s="50" t="n">
        <v>0</v>
      </c>
      <c r="F1576" s="50" t="n">
        <v>0</v>
      </c>
      <c r="G1576" s="50" t="n">
        <v>-19134.29</v>
      </c>
      <c r="H1576" s="50" t="n">
        <v>0</v>
      </c>
      <c r="I1576" s="50" t="n">
        <v>0</v>
      </c>
      <c r="J1576" s="50" t="n">
        <v>0</v>
      </c>
      <c r="K1576" s="50" t="n">
        <v>0</v>
      </c>
      <c r="L1576" s="50" t="n">
        <v>0</v>
      </c>
      <c r="M1576" s="50" t="n">
        <v>0</v>
      </c>
      <c r="N1576" s="50" t="n">
        <v>-19134.29</v>
      </c>
      <c r="O1576" s="50" t="n">
        <v>0</v>
      </c>
      <c r="P1576" s="50" t="n">
        <v>0</v>
      </c>
      <c r="Q1576" s="51" t="n">
        <v>-19134.29</v>
      </c>
    </row>
    <row r="1577" customFormat="false" ht="12.75" hidden="false" customHeight="false" outlineLevel="0" collapsed="false">
      <c r="B1577" s="85" t="s">
        <v>56</v>
      </c>
      <c r="C1577" s="13" t="n">
        <v>1576</v>
      </c>
      <c r="D1577" s="50" t="n">
        <v>80914.2499664098</v>
      </c>
      <c r="E1577" s="50" t="n">
        <v>0</v>
      </c>
      <c r="F1577" s="50" t="n">
        <v>0</v>
      </c>
      <c r="G1577" s="50" t="n">
        <v>2780.55</v>
      </c>
      <c r="H1577" s="50" t="n">
        <v>-62788.75</v>
      </c>
      <c r="I1577" s="50" t="n">
        <v>0</v>
      </c>
      <c r="J1577" s="50" t="n">
        <v>0</v>
      </c>
      <c r="K1577" s="50" t="n">
        <v>0</v>
      </c>
      <c r="L1577" s="50" t="n">
        <v>0</v>
      </c>
      <c r="M1577" s="50" t="n">
        <v>0</v>
      </c>
      <c r="N1577" s="50" t="n">
        <v>-60008.2</v>
      </c>
      <c r="O1577" s="50" t="n">
        <v>0</v>
      </c>
      <c r="P1577" s="50" t="n">
        <v>0</v>
      </c>
      <c r="Q1577" s="51" t="n">
        <v>-60008.2</v>
      </c>
    </row>
    <row r="1578" customFormat="false" ht="12.75" hidden="false" customHeight="false" outlineLevel="0" collapsed="false">
      <c r="B1578" s="85" t="s">
        <v>59</v>
      </c>
      <c r="C1578" s="13" t="n">
        <v>1577</v>
      </c>
      <c r="D1578" s="50" t="n">
        <v>180733.520745864</v>
      </c>
      <c r="E1578" s="50" t="n">
        <v>0</v>
      </c>
      <c r="F1578" s="50" t="n">
        <v>0</v>
      </c>
      <c r="G1578" s="50" t="n">
        <v>-238.53</v>
      </c>
      <c r="H1578" s="50" t="n">
        <v>0</v>
      </c>
      <c r="I1578" s="50" t="n">
        <v>0</v>
      </c>
      <c r="J1578" s="50" t="n">
        <v>0</v>
      </c>
      <c r="K1578" s="50" t="n">
        <v>0</v>
      </c>
      <c r="L1578" s="50" t="n">
        <v>0</v>
      </c>
      <c r="M1578" s="50" t="n">
        <v>0</v>
      </c>
      <c r="N1578" s="50" t="n">
        <v>-238.53</v>
      </c>
      <c r="O1578" s="50" t="n">
        <v>0</v>
      </c>
      <c r="P1578" s="50" t="n">
        <v>0</v>
      </c>
      <c r="Q1578" s="51" t="n">
        <v>-238.53</v>
      </c>
    </row>
    <row r="1579" customFormat="false" ht="12.75" hidden="false" customHeight="false" outlineLevel="0" collapsed="false">
      <c r="B1579" s="85" t="s">
        <v>109</v>
      </c>
      <c r="C1579" s="13" t="n">
        <v>1578</v>
      </c>
      <c r="D1579" s="50" t="n">
        <v>0</v>
      </c>
      <c r="E1579" s="50" t="n">
        <v>0</v>
      </c>
      <c r="F1579" s="50" t="n">
        <v>0</v>
      </c>
      <c r="G1579" s="50" t="n">
        <v>0</v>
      </c>
      <c r="H1579" s="50" t="n">
        <v>0</v>
      </c>
      <c r="I1579" s="50" t="n">
        <v>0</v>
      </c>
      <c r="J1579" s="50" t="n">
        <v>0</v>
      </c>
      <c r="K1579" s="50" t="n">
        <v>0</v>
      </c>
      <c r="L1579" s="50" t="n">
        <v>0</v>
      </c>
      <c r="M1579" s="50" t="n">
        <v>0</v>
      </c>
      <c r="N1579" s="50" t="n">
        <v>0</v>
      </c>
      <c r="O1579" s="50" t="n">
        <v>0</v>
      </c>
      <c r="P1579" s="50" t="n">
        <v>0</v>
      </c>
      <c r="Q1579" s="51" t="n">
        <v>0</v>
      </c>
    </row>
    <row r="1580" customFormat="false" ht="12.75" hidden="false" customHeight="false" outlineLevel="0" collapsed="false">
      <c r="B1580" s="85" t="s">
        <v>64</v>
      </c>
      <c r="C1580" s="13" t="n">
        <v>1579</v>
      </c>
      <c r="D1580" s="50" t="n">
        <v>6179059.98253868</v>
      </c>
      <c r="E1580" s="50" t="n">
        <v>0</v>
      </c>
      <c r="F1580" s="50" t="n">
        <v>0</v>
      </c>
      <c r="G1580" s="50" t="n">
        <v>20559.37</v>
      </c>
      <c r="H1580" s="50" t="n">
        <v>-18761.29</v>
      </c>
      <c r="I1580" s="50" t="n">
        <v>439609.51</v>
      </c>
      <c r="J1580" s="50" t="n">
        <v>491741.1</v>
      </c>
      <c r="K1580" s="50" t="n">
        <v>-218304.34</v>
      </c>
      <c r="L1580" s="50" t="n">
        <v>-56776.12</v>
      </c>
      <c r="M1580" s="50" t="n">
        <v>1735601.5</v>
      </c>
      <c r="N1580" s="50" t="n">
        <v>2393669.73</v>
      </c>
      <c r="O1580" s="50" t="n">
        <v>373497.64</v>
      </c>
      <c r="P1580" s="50" t="n">
        <v>1338592.64</v>
      </c>
      <c r="Q1580" s="51" t="n">
        <v>4105760.01</v>
      </c>
    </row>
    <row r="1581" customFormat="false" ht="12.75" hidden="false" customHeight="false" outlineLevel="0" collapsed="false">
      <c r="B1581" s="85" t="s">
        <v>67</v>
      </c>
      <c r="C1581" s="13" t="n">
        <v>1580</v>
      </c>
      <c r="D1581" s="50" t="n">
        <v>72401.8401181646</v>
      </c>
      <c r="E1581" s="50" t="n">
        <v>0</v>
      </c>
      <c r="F1581" s="50" t="n">
        <v>0</v>
      </c>
      <c r="G1581" s="50" t="n">
        <v>-795.12</v>
      </c>
      <c r="H1581" s="50" t="n">
        <v>16629.67</v>
      </c>
      <c r="I1581" s="50" t="n">
        <v>0</v>
      </c>
      <c r="J1581" s="50" t="n">
        <v>0</v>
      </c>
      <c r="K1581" s="50" t="n">
        <v>0</v>
      </c>
      <c r="L1581" s="50" t="n">
        <v>0</v>
      </c>
      <c r="M1581" s="50" t="n">
        <v>0</v>
      </c>
      <c r="N1581" s="50" t="n">
        <v>15834.55</v>
      </c>
      <c r="O1581" s="50" t="n">
        <v>0</v>
      </c>
      <c r="P1581" s="50" t="n">
        <v>0</v>
      </c>
      <c r="Q1581" s="51" t="n">
        <v>15834.55</v>
      </c>
    </row>
    <row r="1582" customFormat="false" ht="12.75" hidden="false" customHeight="false" outlineLevel="0" collapsed="false">
      <c r="B1582" s="85" t="s">
        <v>70</v>
      </c>
      <c r="C1582" s="13" t="n">
        <v>1581</v>
      </c>
      <c r="D1582" s="50" t="n">
        <v>42943.7566997989</v>
      </c>
      <c r="E1582" s="50" t="n">
        <v>0</v>
      </c>
      <c r="F1582" s="50" t="n">
        <v>0</v>
      </c>
      <c r="G1582" s="50" t="n">
        <v>4770.75</v>
      </c>
      <c r="H1582" s="50" t="n">
        <v>0</v>
      </c>
      <c r="I1582" s="50" t="n">
        <v>0</v>
      </c>
      <c r="J1582" s="50" t="n">
        <v>0</v>
      </c>
      <c r="K1582" s="50" t="n">
        <v>0</v>
      </c>
      <c r="L1582" s="50" t="n">
        <v>0</v>
      </c>
      <c r="M1582" s="50" t="n">
        <v>0</v>
      </c>
      <c r="N1582" s="50" t="n">
        <v>4770.75</v>
      </c>
      <c r="O1582" s="50" t="n">
        <v>0</v>
      </c>
      <c r="P1582" s="50" t="n">
        <v>0</v>
      </c>
      <c r="Q1582" s="51" t="n">
        <v>4770.75</v>
      </c>
    </row>
    <row r="1583" customFormat="false" ht="12.75" hidden="false" customHeight="false" outlineLevel="0" collapsed="false">
      <c r="B1583" s="85" t="s">
        <v>75</v>
      </c>
      <c r="C1583" s="13" t="n">
        <v>1582</v>
      </c>
      <c r="D1583" s="50" t="n">
        <v>3933194.09150462</v>
      </c>
      <c r="E1583" s="50" t="n">
        <v>0</v>
      </c>
      <c r="F1583" s="50" t="n">
        <v>0</v>
      </c>
      <c r="G1583" s="50" t="n">
        <v>-40074.3</v>
      </c>
      <c r="H1583" s="50" t="n">
        <v>121945.45</v>
      </c>
      <c r="I1583" s="50" t="n">
        <v>77082</v>
      </c>
      <c r="J1583" s="50" t="n">
        <v>132448.62</v>
      </c>
      <c r="K1583" s="50" t="n">
        <v>56453.56</v>
      </c>
      <c r="L1583" s="50" t="n">
        <v>185561.74</v>
      </c>
      <c r="M1583" s="50" t="n">
        <v>493521.25</v>
      </c>
      <c r="N1583" s="50" t="n">
        <v>1026938.32</v>
      </c>
      <c r="O1583" s="50" t="n">
        <v>1393061.21</v>
      </c>
      <c r="P1583" s="50" t="n">
        <v>319015.65</v>
      </c>
      <c r="Q1583" s="51" t="n">
        <v>2739015.18</v>
      </c>
    </row>
    <row r="1584" customFormat="false" ht="12.75" hidden="false" customHeight="false" outlineLevel="0" collapsed="false">
      <c r="B1584" s="85" t="s">
        <v>78</v>
      </c>
      <c r="C1584" s="13" t="n">
        <v>1583</v>
      </c>
      <c r="D1584" s="50" t="n">
        <v>67175.3482674351</v>
      </c>
      <c r="E1584" s="50" t="n">
        <v>0</v>
      </c>
      <c r="F1584" s="50" t="n">
        <v>0</v>
      </c>
      <c r="G1584" s="50" t="n">
        <v>-16596.75</v>
      </c>
      <c r="H1584" s="50" t="n">
        <v>0</v>
      </c>
      <c r="I1584" s="50" t="n">
        <v>0</v>
      </c>
      <c r="J1584" s="50" t="n">
        <v>0</v>
      </c>
      <c r="K1584" s="50" t="n">
        <v>0</v>
      </c>
      <c r="L1584" s="50" t="n">
        <v>0</v>
      </c>
      <c r="M1584" s="50" t="n">
        <v>0</v>
      </c>
      <c r="N1584" s="50" t="n">
        <v>-16596.75</v>
      </c>
      <c r="O1584" s="50" t="n">
        <v>0</v>
      </c>
      <c r="P1584" s="50" t="n">
        <v>0</v>
      </c>
      <c r="Q1584" s="51" t="n">
        <v>-16596.75</v>
      </c>
    </row>
    <row r="1585" customFormat="false" ht="12.75" hidden="false" customHeight="false" outlineLevel="0" collapsed="false">
      <c r="B1585" s="85"/>
      <c r="C1585" s="13" t="n">
        <v>1584</v>
      </c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1"/>
    </row>
    <row r="1586" customFormat="false" ht="12.75" hidden="false" customHeight="false" outlineLevel="0" collapsed="false">
      <c r="B1586" s="85" t="s">
        <v>83</v>
      </c>
      <c r="C1586" s="13" t="n">
        <v>1585</v>
      </c>
      <c r="D1586" s="50" t="s">
        <v>4</v>
      </c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1"/>
    </row>
    <row r="1587" customFormat="false" ht="12.75" hidden="false" customHeight="false" outlineLevel="0" collapsed="false">
      <c r="B1587" s="85" t="s">
        <v>22</v>
      </c>
      <c r="C1587" s="13" t="n">
        <v>1586</v>
      </c>
      <c r="D1587" s="50" t="n">
        <v>259034.535720788</v>
      </c>
      <c r="E1587" s="50" t="n">
        <v>0</v>
      </c>
      <c r="F1587" s="50" t="n">
        <v>0</v>
      </c>
      <c r="G1587" s="50" t="n">
        <v>-1.14359577652824</v>
      </c>
      <c r="H1587" s="50" t="n">
        <v>8.89604028598637</v>
      </c>
      <c r="I1587" s="50" t="n">
        <v>29.5117020315285</v>
      </c>
      <c r="J1587" s="50" t="n">
        <v>-2.9107136722568</v>
      </c>
      <c r="K1587" s="50" t="n">
        <v>1.70386655327281</v>
      </c>
      <c r="L1587" s="50" t="n">
        <v>25.1784384917404</v>
      </c>
      <c r="M1587" s="50" t="n">
        <v>-36.9847537703563</v>
      </c>
      <c r="N1587" s="50" t="n">
        <v>24.2509841433867</v>
      </c>
      <c r="O1587" s="50" t="n">
        <v>53.5331624479929</v>
      </c>
      <c r="P1587" s="50" t="n">
        <v>-1001.69671401168</v>
      </c>
      <c r="Q1587" s="51" t="n">
        <v>-923.912567420303</v>
      </c>
    </row>
    <row r="1588" customFormat="false" ht="12.75" hidden="false" customHeight="false" outlineLevel="0" collapsed="false">
      <c r="B1588" s="85" t="s">
        <v>27</v>
      </c>
      <c r="C1588" s="13" t="n">
        <v>1587</v>
      </c>
      <c r="D1588" s="50" t="n">
        <v>1929490.12669666</v>
      </c>
      <c r="E1588" s="50" t="n">
        <v>0</v>
      </c>
      <c r="F1588" s="50" t="n">
        <v>0</v>
      </c>
      <c r="G1588" s="50" t="n">
        <v>0</v>
      </c>
      <c r="H1588" s="50" t="n">
        <v>-265.197422</v>
      </c>
      <c r="I1588" s="50" t="n">
        <v>-328.420959</v>
      </c>
      <c r="J1588" s="50" t="n">
        <v>335.8758</v>
      </c>
      <c r="K1588" s="50" t="n">
        <v>8.129685</v>
      </c>
      <c r="L1588" s="50" t="n">
        <v>-51.87992</v>
      </c>
      <c r="M1588" s="50" t="n">
        <v>-312.187615</v>
      </c>
      <c r="N1588" s="50" t="n">
        <v>-613.680431</v>
      </c>
      <c r="O1588" s="50" t="n">
        <v>-495.394348</v>
      </c>
      <c r="P1588" s="50" t="n">
        <v>-1210.29962</v>
      </c>
      <c r="Q1588" s="51" t="n">
        <v>-2319.374399</v>
      </c>
    </row>
    <row r="1589" customFormat="false" ht="12.75" hidden="false" customHeight="false" outlineLevel="0" collapsed="false">
      <c r="B1589" s="85" t="s">
        <v>77</v>
      </c>
      <c r="C1589" s="13" t="n">
        <v>1588</v>
      </c>
      <c r="D1589" s="50" t="n">
        <v>722709.052373458</v>
      </c>
      <c r="E1589" s="50" t="n">
        <v>0</v>
      </c>
      <c r="F1589" s="50" t="n">
        <v>0</v>
      </c>
      <c r="G1589" s="50" t="n">
        <v>26.3366988871422</v>
      </c>
      <c r="H1589" s="50" t="n">
        <v>17.5484926692384</v>
      </c>
      <c r="I1589" s="50" t="n">
        <v>-7.18332352585431</v>
      </c>
      <c r="J1589" s="50" t="n">
        <v>-1.4401289809646</v>
      </c>
      <c r="K1589" s="50" t="n">
        <v>46.620559933507</v>
      </c>
      <c r="L1589" s="50" t="n">
        <v>-47.2114970484792</v>
      </c>
      <c r="M1589" s="50" t="n">
        <v>-254.510325638313</v>
      </c>
      <c r="N1589" s="50" t="n">
        <v>-219.839523703723</v>
      </c>
      <c r="O1589" s="50" t="n">
        <v>-371.630769759157</v>
      </c>
      <c r="P1589" s="50" t="n">
        <v>-331.495322831582</v>
      </c>
      <c r="Q1589" s="51" t="n">
        <v>-922.965616294463</v>
      </c>
    </row>
    <row r="1590" customFormat="false" ht="12.75" hidden="false" customHeight="false" outlineLevel="0" collapsed="false">
      <c r="B1590" s="85" t="s">
        <v>66</v>
      </c>
      <c r="C1590" s="13" t="n">
        <v>1589</v>
      </c>
      <c r="D1590" s="50" t="n">
        <v>1238600.89416807</v>
      </c>
      <c r="E1590" s="50" t="n">
        <v>0</v>
      </c>
      <c r="F1590" s="50" t="n">
        <v>0</v>
      </c>
      <c r="G1590" s="50" t="n">
        <v>78.1022</v>
      </c>
      <c r="H1590" s="50" t="n">
        <v>21.079623</v>
      </c>
      <c r="I1590" s="50" t="n">
        <v>-121.678787</v>
      </c>
      <c r="J1590" s="50" t="n">
        <v>-167.870248</v>
      </c>
      <c r="K1590" s="50" t="n">
        <v>120.566228</v>
      </c>
      <c r="L1590" s="50" t="n">
        <v>-94.550812</v>
      </c>
      <c r="M1590" s="50" t="n">
        <v>5.97496299999999</v>
      </c>
      <c r="N1590" s="50" t="n">
        <v>-158.376833</v>
      </c>
      <c r="O1590" s="50" t="n">
        <v>-564.129867</v>
      </c>
      <c r="P1590" s="50" t="n">
        <v>-632.52504</v>
      </c>
      <c r="Q1590" s="51" t="n">
        <v>-1355.03174</v>
      </c>
    </row>
    <row r="1591" customFormat="false" ht="12.75" hidden="false" customHeight="false" outlineLevel="0" collapsed="false">
      <c r="B1591" s="85" t="s">
        <v>45</v>
      </c>
      <c r="C1591" s="13" t="n">
        <v>1590</v>
      </c>
      <c r="D1591" s="50" t="n">
        <v>350077.902489128</v>
      </c>
      <c r="E1591" s="50" t="n">
        <v>0</v>
      </c>
      <c r="F1591" s="50" t="n">
        <v>0</v>
      </c>
      <c r="G1591" s="50" t="n">
        <v>0</v>
      </c>
      <c r="H1591" s="50" t="n">
        <v>4.982821</v>
      </c>
      <c r="I1591" s="50" t="n">
        <v>93.785722</v>
      </c>
      <c r="J1591" s="50" t="n">
        <v>-9.882667</v>
      </c>
      <c r="K1591" s="50" t="n">
        <v>131.607719</v>
      </c>
      <c r="L1591" s="50" t="n">
        <v>34.167171</v>
      </c>
      <c r="M1591" s="50" t="n">
        <v>-14.62294</v>
      </c>
      <c r="N1591" s="50" t="n">
        <v>240.037826</v>
      </c>
      <c r="O1591" s="50" t="n">
        <v>6.432459</v>
      </c>
      <c r="P1591" s="50" t="n">
        <v>-583.483616</v>
      </c>
      <c r="Q1591" s="51" t="n">
        <v>-337.013331</v>
      </c>
    </row>
    <row r="1592" customFormat="false" ht="12.75" hidden="false" customHeight="false" outlineLevel="0" collapsed="false">
      <c r="B1592" s="85" t="s">
        <v>52</v>
      </c>
      <c r="C1592" s="13" t="n">
        <v>1591</v>
      </c>
      <c r="D1592" s="50" t="n">
        <v>180822.627386214</v>
      </c>
      <c r="E1592" s="50" t="n">
        <v>0</v>
      </c>
      <c r="F1592" s="50" t="n">
        <v>0</v>
      </c>
      <c r="G1592" s="50" t="n">
        <v>0</v>
      </c>
      <c r="H1592" s="50" t="n">
        <v>0</v>
      </c>
      <c r="I1592" s="50" t="n">
        <v>0</v>
      </c>
      <c r="J1592" s="50" t="n">
        <v>0</v>
      </c>
      <c r="K1592" s="50" t="n">
        <v>0</v>
      </c>
      <c r="L1592" s="50" t="n">
        <v>0</v>
      </c>
      <c r="M1592" s="50" t="n">
        <v>0</v>
      </c>
      <c r="N1592" s="50" t="n">
        <v>0</v>
      </c>
      <c r="O1592" s="50" t="n">
        <v>-171.460531</v>
      </c>
      <c r="P1592" s="50" t="n">
        <v>0</v>
      </c>
      <c r="Q1592" s="51" t="n">
        <v>-171.460531</v>
      </c>
    </row>
    <row r="1593" customFormat="false" ht="12.75" hidden="false" customHeight="false" outlineLevel="0" collapsed="false">
      <c r="B1593" s="85" t="s">
        <v>80</v>
      </c>
      <c r="C1593" s="13" t="n">
        <v>1592</v>
      </c>
      <c r="D1593" s="50" t="n">
        <v>66064.6067956007</v>
      </c>
      <c r="E1593" s="50" t="n">
        <v>0</v>
      </c>
      <c r="F1593" s="50" t="n">
        <v>0</v>
      </c>
      <c r="G1593" s="50" t="n">
        <v>29</v>
      </c>
      <c r="H1593" s="50" t="n">
        <v>0</v>
      </c>
      <c r="I1593" s="50" t="n">
        <v>0</v>
      </c>
      <c r="J1593" s="50" t="n">
        <v>0</v>
      </c>
      <c r="K1593" s="50" t="n">
        <v>0</v>
      </c>
      <c r="L1593" s="50" t="n">
        <v>0</v>
      </c>
      <c r="M1593" s="50" t="n">
        <v>0</v>
      </c>
      <c r="N1593" s="50" t="n">
        <v>29</v>
      </c>
      <c r="O1593" s="50" t="n">
        <v>0</v>
      </c>
      <c r="P1593" s="50" t="n">
        <v>0</v>
      </c>
      <c r="Q1593" s="51" t="n">
        <v>29</v>
      </c>
    </row>
    <row r="1594" customFormat="false" ht="12.75" hidden="false" customHeight="false" outlineLevel="0" collapsed="false">
      <c r="B1594" s="85" t="s">
        <v>49</v>
      </c>
      <c r="C1594" s="13" t="n">
        <v>1593</v>
      </c>
      <c r="D1594" s="50" t="n">
        <v>356590.796918808</v>
      </c>
      <c r="E1594" s="50" t="n">
        <v>0</v>
      </c>
      <c r="F1594" s="50" t="n">
        <v>0</v>
      </c>
      <c r="G1594" s="50" t="n">
        <v>0</v>
      </c>
      <c r="H1594" s="50" t="n">
        <v>0</v>
      </c>
      <c r="I1594" s="50" t="n">
        <v>138.44559</v>
      </c>
      <c r="J1594" s="50" t="n">
        <v>14.824</v>
      </c>
      <c r="K1594" s="50" t="n">
        <v>0</v>
      </c>
      <c r="L1594" s="50" t="n">
        <v>0</v>
      </c>
      <c r="M1594" s="50" t="n">
        <v>29.483514</v>
      </c>
      <c r="N1594" s="50" t="n">
        <v>182.753104</v>
      </c>
      <c r="O1594" s="50" t="n">
        <v>43.072319</v>
      </c>
      <c r="P1594" s="50" t="n">
        <v>-417.424879</v>
      </c>
      <c r="Q1594" s="51" t="n">
        <v>-191.599456</v>
      </c>
    </row>
    <row r="1595" customFormat="false" ht="12.75" hidden="false" customHeight="false" outlineLevel="0" collapsed="false">
      <c r="B1595" s="85" t="s">
        <v>34</v>
      </c>
      <c r="C1595" s="13" t="n">
        <v>1594</v>
      </c>
      <c r="D1595" s="50" t="n">
        <v>49989.8335292147</v>
      </c>
      <c r="E1595" s="50" t="n">
        <v>0</v>
      </c>
      <c r="F1595" s="50" t="n">
        <v>0</v>
      </c>
      <c r="G1595" s="50" t="n">
        <v>0</v>
      </c>
      <c r="H1595" s="50" t="n">
        <v>29.896924</v>
      </c>
      <c r="I1595" s="50" t="n">
        <v>0</v>
      </c>
      <c r="J1595" s="50" t="n">
        <v>0</v>
      </c>
      <c r="K1595" s="50" t="n">
        <v>0</v>
      </c>
      <c r="L1595" s="50" t="n">
        <v>0</v>
      </c>
      <c r="M1595" s="50" t="n">
        <v>0</v>
      </c>
      <c r="N1595" s="50" t="n">
        <v>29.896924</v>
      </c>
      <c r="O1595" s="50" t="n">
        <v>0</v>
      </c>
      <c r="P1595" s="50" t="n">
        <v>0</v>
      </c>
      <c r="Q1595" s="51" t="n">
        <v>29.896924</v>
      </c>
    </row>
    <row r="1596" customFormat="false" ht="12.75" hidden="false" customHeight="false" outlineLevel="0" collapsed="false">
      <c r="B1596" s="85" t="s">
        <v>69</v>
      </c>
      <c r="C1596" s="13" t="n">
        <v>1595</v>
      </c>
      <c r="D1596" s="50" t="n">
        <v>0</v>
      </c>
      <c r="E1596" s="50" t="n">
        <v>0</v>
      </c>
      <c r="F1596" s="50" t="n">
        <v>0</v>
      </c>
      <c r="G1596" s="50" t="n">
        <v>0</v>
      </c>
      <c r="H1596" s="50" t="n">
        <v>0</v>
      </c>
      <c r="I1596" s="50" t="n">
        <v>0</v>
      </c>
      <c r="J1596" s="50" t="n">
        <v>0</v>
      </c>
      <c r="K1596" s="50" t="n">
        <v>0</v>
      </c>
      <c r="L1596" s="50" t="n">
        <v>0</v>
      </c>
      <c r="M1596" s="50" t="n">
        <v>0</v>
      </c>
      <c r="N1596" s="50" t="n">
        <v>0</v>
      </c>
      <c r="O1596" s="50" t="n">
        <v>0</v>
      </c>
      <c r="P1596" s="50" t="n">
        <v>0</v>
      </c>
      <c r="Q1596" s="51" t="n">
        <v>0</v>
      </c>
    </row>
    <row r="1597" customFormat="false" ht="12.75" hidden="false" customHeight="false" outlineLevel="0" collapsed="false">
      <c r="B1597" s="85" t="s">
        <v>72</v>
      </c>
      <c r="C1597" s="13" t="n">
        <v>1596</v>
      </c>
      <c r="D1597" s="50" t="n">
        <v>7.30329937358032E-005</v>
      </c>
      <c r="E1597" s="50" t="n">
        <v>0</v>
      </c>
      <c r="F1597" s="50" t="n">
        <v>0</v>
      </c>
      <c r="G1597" s="50" t="n">
        <v>0</v>
      </c>
      <c r="H1597" s="50" t="n">
        <v>0</v>
      </c>
      <c r="I1597" s="50" t="n">
        <v>0</v>
      </c>
      <c r="J1597" s="50" t="n">
        <v>0</v>
      </c>
      <c r="K1597" s="50" t="n">
        <v>0</v>
      </c>
      <c r="L1597" s="50" t="n">
        <v>0</v>
      </c>
      <c r="M1597" s="50" t="n">
        <v>0</v>
      </c>
      <c r="N1597" s="50" t="n">
        <v>0</v>
      </c>
      <c r="O1597" s="50" t="n">
        <v>0</v>
      </c>
      <c r="P1597" s="50" t="n">
        <v>0</v>
      </c>
      <c r="Q1597" s="51" t="n">
        <v>0</v>
      </c>
    </row>
    <row r="1598" customFormat="false" ht="12.75" hidden="false" customHeight="false" outlineLevel="0" collapsed="false">
      <c r="B1598" s="85" t="s">
        <v>31</v>
      </c>
      <c r="C1598" s="13" t="n">
        <v>1597</v>
      </c>
      <c r="D1598" s="50" t="n">
        <v>0</v>
      </c>
      <c r="E1598" s="50" t="n">
        <v>0</v>
      </c>
      <c r="F1598" s="50" t="n">
        <v>0</v>
      </c>
      <c r="G1598" s="50" t="n">
        <v>0</v>
      </c>
      <c r="H1598" s="50" t="n">
        <v>0</v>
      </c>
      <c r="I1598" s="50" t="n">
        <v>0</v>
      </c>
      <c r="J1598" s="50" t="n">
        <v>0</v>
      </c>
      <c r="K1598" s="50" t="n">
        <v>0</v>
      </c>
      <c r="L1598" s="50" t="n">
        <v>0</v>
      </c>
      <c r="M1598" s="50" t="n">
        <v>0</v>
      </c>
      <c r="N1598" s="50" t="n">
        <v>0</v>
      </c>
      <c r="O1598" s="50" t="n">
        <v>0</v>
      </c>
      <c r="P1598" s="50" t="n">
        <v>0</v>
      </c>
      <c r="Q1598" s="51" t="n">
        <v>0</v>
      </c>
    </row>
    <row r="1599" customFormat="false" ht="12.75" hidden="false" customHeight="false" outlineLevel="0" collapsed="false">
      <c r="B1599" s="85" t="s">
        <v>37</v>
      </c>
      <c r="C1599" s="13" t="n">
        <v>1598</v>
      </c>
      <c r="D1599" s="50" t="n">
        <v>27293.2732718891</v>
      </c>
      <c r="E1599" s="50" t="n">
        <v>0</v>
      </c>
      <c r="F1599" s="50" t="n">
        <v>0</v>
      </c>
      <c r="G1599" s="50" t="n">
        <v>0</v>
      </c>
      <c r="H1599" s="50" t="n">
        <v>-14.948462</v>
      </c>
      <c r="I1599" s="50" t="n">
        <v>0</v>
      </c>
      <c r="J1599" s="50" t="n">
        <v>0</v>
      </c>
      <c r="K1599" s="50" t="n">
        <v>0</v>
      </c>
      <c r="L1599" s="50" t="n">
        <v>0</v>
      </c>
      <c r="M1599" s="50" t="n">
        <v>0</v>
      </c>
      <c r="N1599" s="50" t="n">
        <v>-14.948462</v>
      </c>
      <c r="O1599" s="50" t="n">
        <v>0</v>
      </c>
      <c r="P1599" s="50" t="n">
        <v>0</v>
      </c>
      <c r="Q1599" s="51" t="n">
        <v>-14.948462</v>
      </c>
    </row>
    <row r="1600" customFormat="false" ht="12.75" hidden="false" customHeight="false" outlineLevel="0" collapsed="false">
      <c r="B1600" s="85" t="n">
        <v>0</v>
      </c>
      <c r="C1600" s="13" t="n">
        <v>1599</v>
      </c>
      <c r="D1600" s="50" t="n">
        <v>0</v>
      </c>
      <c r="E1600" s="50" t="n">
        <v>0</v>
      </c>
      <c r="F1600" s="50" t="n">
        <v>0</v>
      </c>
      <c r="G1600" s="50" t="n">
        <v>0</v>
      </c>
      <c r="H1600" s="50" t="n">
        <v>0</v>
      </c>
      <c r="I1600" s="50" t="n">
        <v>0</v>
      </c>
      <c r="J1600" s="50" t="n">
        <v>0</v>
      </c>
      <c r="K1600" s="50" t="n">
        <v>0</v>
      </c>
      <c r="L1600" s="50" t="n">
        <v>0</v>
      </c>
      <c r="M1600" s="50" t="n">
        <v>0</v>
      </c>
      <c r="N1600" s="50" t="n">
        <v>0</v>
      </c>
      <c r="O1600" s="50" t="n">
        <v>0</v>
      </c>
      <c r="P1600" s="50" t="n">
        <v>0</v>
      </c>
      <c r="Q1600" s="51" t="n">
        <v>0</v>
      </c>
    </row>
    <row r="1601" customFormat="false" ht="12.75" hidden="false" customHeight="false" outlineLevel="0" collapsed="false">
      <c r="B1601" s="87" t="n">
        <v>0</v>
      </c>
      <c r="C1601" s="64" t="n">
        <v>1600</v>
      </c>
      <c r="D1601" s="54" t="n">
        <v>0</v>
      </c>
      <c r="E1601" s="54" t="n">
        <v>0</v>
      </c>
      <c r="F1601" s="54" t="n">
        <v>0</v>
      </c>
      <c r="G1601" s="54" t="n">
        <v>0</v>
      </c>
      <c r="H1601" s="54" t="n">
        <v>0</v>
      </c>
      <c r="I1601" s="54" t="n">
        <v>0</v>
      </c>
      <c r="J1601" s="54" t="n">
        <v>0</v>
      </c>
      <c r="K1601" s="54" t="n">
        <v>0</v>
      </c>
      <c r="L1601" s="54" t="n">
        <v>0</v>
      </c>
      <c r="M1601" s="54" t="n">
        <v>0</v>
      </c>
      <c r="N1601" s="54" t="n">
        <v>0</v>
      </c>
      <c r="O1601" s="54" t="n">
        <v>0</v>
      </c>
      <c r="P1601" s="54" t="n">
        <v>0</v>
      </c>
      <c r="Q1601" s="55" t="n">
        <v>0</v>
      </c>
    </row>
    <row r="1602" customFormat="false" ht="12.75" hidden="false" customHeight="false" outlineLevel="0" collapsed="false">
      <c r="A1602" s="0" t="n">
        <v>41</v>
      </c>
      <c r="B1602" s="57" t="n">
        <v>36962</v>
      </c>
      <c r="C1602" s="58" t="n">
        <v>1601</v>
      </c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83"/>
    </row>
    <row r="1603" customFormat="false" ht="12.75" hidden="false" customHeight="false" outlineLevel="0" collapsed="false">
      <c r="B1603" s="61"/>
      <c r="C1603" s="13" t="n">
        <v>1602</v>
      </c>
      <c r="D1603" s="13"/>
      <c r="E1603" s="21" t="s">
        <v>5</v>
      </c>
      <c r="F1603" s="21" t="s">
        <v>6</v>
      </c>
      <c r="G1603" s="21" t="s">
        <v>7</v>
      </c>
      <c r="H1603" s="21" t="s">
        <v>8</v>
      </c>
      <c r="I1603" s="21" t="s">
        <v>9</v>
      </c>
      <c r="J1603" s="21" t="s">
        <v>10</v>
      </c>
      <c r="K1603" s="21" t="s">
        <v>11</v>
      </c>
      <c r="L1603" s="21" t="s">
        <v>12</v>
      </c>
      <c r="M1603" s="21" t="s">
        <v>13</v>
      </c>
      <c r="N1603" s="21" t="s">
        <v>14</v>
      </c>
      <c r="O1603" s="21" t="n">
        <v>2002</v>
      </c>
      <c r="P1603" s="21" t="s">
        <v>15</v>
      </c>
      <c r="Q1603" s="84" t="s">
        <v>16</v>
      </c>
    </row>
    <row r="1604" customFormat="false" ht="12.75" hidden="false" customHeight="false" outlineLevel="0" collapsed="false">
      <c r="B1604" s="85" t="s">
        <v>107</v>
      </c>
      <c r="C1604" s="13" t="n">
        <v>1603</v>
      </c>
      <c r="D1604" s="13" t="s">
        <v>4</v>
      </c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86"/>
    </row>
    <row r="1605" customFormat="false" ht="12.75" hidden="false" customHeight="false" outlineLevel="0" collapsed="false">
      <c r="B1605" s="85" t="s">
        <v>19</v>
      </c>
      <c r="C1605" s="13" t="n">
        <v>1604</v>
      </c>
      <c r="D1605" s="50" t="n">
        <v>11273118.4867238</v>
      </c>
      <c r="E1605" s="50" t="n">
        <v>0</v>
      </c>
      <c r="F1605" s="50" t="n">
        <v>0</v>
      </c>
      <c r="G1605" s="50" t="n">
        <v>288433.57</v>
      </c>
      <c r="H1605" s="50" t="n">
        <v>2236342.09</v>
      </c>
      <c r="I1605" s="50" t="n">
        <v>771840.45</v>
      </c>
      <c r="J1605" s="50" t="n">
        <v>658307.48</v>
      </c>
      <c r="K1605" s="50" t="n">
        <v>-965706.76</v>
      </c>
      <c r="L1605" s="50" t="n">
        <v>-156521.11</v>
      </c>
      <c r="M1605" s="50" t="n">
        <v>6453548.65</v>
      </c>
      <c r="N1605" s="50" t="n">
        <v>9286244.37</v>
      </c>
      <c r="O1605" s="50" t="n">
        <v>1903502.02</v>
      </c>
      <c r="P1605" s="50" t="n">
        <v>1314173.67</v>
      </c>
      <c r="Q1605" s="51" t="n">
        <v>12503920.06</v>
      </c>
    </row>
    <row r="1606" customFormat="false" ht="12.75" hidden="false" customHeight="false" outlineLevel="0" collapsed="false">
      <c r="B1606" s="85" t="s">
        <v>20</v>
      </c>
      <c r="C1606" s="13" t="n">
        <v>1605</v>
      </c>
      <c r="D1606" s="50" t="n">
        <v>2582727.5438711</v>
      </c>
      <c r="E1606" s="50" t="n">
        <v>0</v>
      </c>
      <c r="F1606" s="50" t="n">
        <v>0</v>
      </c>
      <c r="G1606" s="50" t="n">
        <v>77290.07</v>
      </c>
      <c r="H1606" s="50" t="n">
        <v>189755.31</v>
      </c>
      <c r="I1606" s="50" t="n">
        <v>72595.22</v>
      </c>
      <c r="J1606" s="50" t="n">
        <v>-85586.51</v>
      </c>
      <c r="K1606" s="50" t="n">
        <v>-296092.2</v>
      </c>
      <c r="L1606" s="50" t="n">
        <v>-180065.75</v>
      </c>
      <c r="M1606" s="50" t="n">
        <v>477080.36</v>
      </c>
      <c r="N1606" s="50" t="n">
        <v>254976.5</v>
      </c>
      <c r="O1606" s="50" t="n">
        <v>-138486.76</v>
      </c>
      <c r="P1606" s="50" t="n">
        <v>76155.11</v>
      </c>
      <c r="Q1606" s="51" t="n">
        <v>192644.85</v>
      </c>
    </row>
    <row r="1607" customFormat="false" ht="12.75" hidden="false" customHeight="false" outlineLevel="0" collapsed="false">
      <c r="B1607" s="85" t="s">
        <v>108</v>
      </c>
      <c r="C1607" s="13" t="n">
        <v>1606</v>
      </c>
      <c r="D1607" s="50" t="n">
        <v>0</v>
      </c>
      <c r="E1607" s="50" t="n">
        <v>0</v>
      </c>
      <c r="F1607" s="50" t="n">
        <v>0</v>
      </c>
      <c r="G1607" s="50" t="n">
        <v>0</v>
      </c>
      <c r="H1607" s="50" t="n">
        <v>0</v>
      </c>
      <c r="I1607" s="50" t="n">
        <v>0</v>
      </c>
      <c r="J1607" s="50" t="n">
        <v>0</v>
      </c>
      <c r="K1607" s="50" t="n">
        <v>0</v>
      </c>
      <c r="L1607" s="50" t="n">
        <v>0</v>
      </c>
      <c r="M1607" s="50" t="n">
        <v>0</v>
      </c>
      <c r="N1607" s="50" t="n">
        <v>0</v>
      </c>
      <c r="O1607" s="50" t="n">
        <v>0</v>
      </c>
      <c r="P1607" s="50" t="n">
        <v>0</v>
      </c>
      <c r="Q1607" s="51" t="n">
        <v>0</v>
      </c>
    </row>
    <row r="1608" customFormat="false" ht="12.75" hidden="false" customHeight="false" outlineLevel="0" collapsed="false">
      <c r="B1608" s="85" t="s">
        <v>25</v>
      </c>
      <c r="C1608" s="13" t="n">
        <v>1607</v>
      </c>
      <c r="D1608" s="50" t="n">
        <v>5936528.28031095</v>
      </c>
      <c r="E1608" s="50" t="n">
        <v>0</v>
      </c>
      <c r="F1608" s="50" t="n">
        <v>0</v>
      </c>
      <c r="G1608" s="50" t="n">
        <v>160843.05</v>
      </c>
      <c r="H1608" s="50" t="n">
        <v>1035687.32</v>
      </c>
      <c r="I1608" s="50" t="n">
        <v>434983.58</v>
      </c>
      <c r="J1608" s="50" t="n">
        <v>7431.18</v>
      </c>
      <c r="K1608" s="50" t="n">
        <v>-35260.22</v>
      </c>
      <c r="L1608" s="50" t="n">
        <v>-48371.37</v>
      </c>
      <c r="M1608" s="50" t="n">
        <v>2643556.81</v>
      </c>
      <c r="N1608" s="50" t="n">
        <v>4198870.35</v>
      </c>
      <c r="O1608" s="50" t="n">
        <v>64376.77</v>
      </c>
      <c r="P1608" s="50" t="n">
        <v>1227449.51</v>
      </c>
      <c r="Q1608" s="51" t="n">
        <v>5490696.63</v>
      </c>
    </row>
    <row r="1609" customFormat="false" ht="12.75" hidden="false" customHeight="false" outlineLevel="0" collapsed="false">
      <c r="B1609" s="85" t="s">
        <v>29</v>
      </c>
      <c r="C1609" s="13" t="n">
        <v>1608</v>
      </c>
      <c r="D1609" s="50" t="n">
        <v>165686.519596645</v>
      </c>
      <c r="E1609" s="50" t="n">
        <v>0</v>
      </c>
      <c r="F1609" s="50" t="n">
        <v>0</v>
      </c>
      <c r="G1609" s="50" t="n">
        <v>31784.48</v>
      </c>
      <c r="H1609" s="50" t="n">
        <v>-16636.61</v>
      </c>
      <c r="I1609" s="50" t="n">
        <v>0</v>
      </c>
      <c r="J1609" s="50" t="n">
        <v>0</v>
      </c>
      <c r="K1609" s="50" t="n">
        <v>0</v>
      </c>
      <c r="L1609" s="50" t="n">
        <v>0</v>
      </c>
      <c r="M1609" s="50" t="n">
        <v>0</v>
      </c>
      <c r="N1609" s="50" t="n">
        <v>15147.87</v>
      </c>
      <c r="O1609" s="50" t="n">
        <v>0</v>
      </c>
      <c r="P1609" s="50" t="n">
        <v>0</v>
      </c>
      <c r="Q1609" s="51" t="n">
        <v>15147.87</v>
      </c>
    </row>
    <row r="1610" customFormat="false" ht="12.75" hidden="false" customHeight="false" outlineLevel="0" collapsed="false">
      <c r="B1610" s="85" t="s">
        <v>32</v>
      </c>
      <c r="C1610" s="13" t="n">
        <v>1609</v>
      </c>
      <c r="D1610" s="50" t="n">
        <v>249909.330033636</v>
      </c>
      <c r="E1610" s="50" t="n">
        <v>0</v>
      </c>
      <c r="F1610" s="50" t="n">
        <v>0</v>
      </c>
      <c r="G1610" s="50" t="n">
        <v>26847.1</v>
      </c>
      <c r="H1610" s="50" t="n">
        <v>-3565</v>
      </c>
      <c r="I1610" s="50" t="n">
        <v>0</v>
      </c>
      <c r="J1610" s="50" t="n">
        <v>0</v>
      </c>
      <c r="K1610" s="50" t="n">
        <v>0</v>
      </c>
      <c r="L1610" s="50" t="n">
        <v>0</v>
      </c>
      <c r="M1610" s="50" t="n">
        <v>0</v>
      </c>
      <c r="N1610" s="50" t="n">
        <v>23282.1</v>
      </c>
      <c r="O1610" s="50" t="n">
        <v>0</v>
      </c>
      <c r="P1610" s="50" t="n">
        <v>0</v>
      </c>
      <c r="Q1610" s="51" t="n">
        <v>23282.1</v>
      </c>
    </row>
    <row r="1611" customFormat="false" ht="12.75" hidden="false" customHeight="false" outlineLevel="0" collapsed="false">
      <c r="B1611" s="85" t="s">
        <v>35</v>
      </c>
      <c r="C1611" s="13" t="n">
        <v>1610</v>
      </c>
      <c r="D1611" s="50" t="n">
        <v>644150.465473159</v>
      </c>
      <c r="E1611" s="50" t="n">
        <v>0</v>
      </c>
      <c r="F1611" s="50" t="n">
        <v>0</v>
      </c>
      <c r="G1611" s="50" t="n">
        <v>-848.48</v>
      </c>
      <c r="H1611" s="50" t="n">
        <v>32975.91</v>
      </c>
      <c r="I1611" s="50" t="n">
        <v>0</v>
      </c>
      <c r="J1611" s="50" t="n">
        <v>0</v>
      </c>
      <c r="K1611" s="50" t="n">
        <v>0</v>
      </c>
      <c r="L1611" s="50" t="n">
        <v>0</v>
      </c>
      <c r="M1611" s="50" t="n">
        <v>0</v>
      </c>
      <c r="N1611" s="50" t="n">
        <v>32127.43</v>
      </c>
      <c r="O1611" s="50" t="n">
        <v>0</v>
      </c>
      <c r="P1611" s="50" t="n">
        <v>0</v>
      </c>
      <c r="Q1611" s="51" t="n">
        <v>32127.43</v>
      </c>
    </row>
    <row r="1612" customFormat="false" ht="12.75" hidden="false" customHeight="false" outlineLevel="0" collapsed="false">
      <c r="B1612" s="85" t="s">
        <v>38</v>
      </c>
      <c r="C1612" s="13" t="n">
        <v>1611</v>
      </c>
      <c r="D1612" s="50" t="n">
        <v>0</v>
      </c>
      <c r="E1612" s="50" t="n">
        <v>0</v>
      </c>
      <c r="F1612" s="50" t="n">
        <v>0</v>
      </c>
      <c r="G1612" s="50" t="n">
        <v>0</v>
      </c>
      <c r="H1612" s="50" t="n">
        <v>0</v>
      </c>
      <c r="I1612" s="50" t="n">
        <v>0</v>
      </c>
      <c r="J1612" s="50" t="n">
        <v>0</v>
      </c>
      <c r="K1612" s="50" t="n">
        <v>0</v>
      </c>
      <c r="L1612" s="50" t="n">
        <v>0</v>
      </c>
      <c r="M1612" s="50" t="n">
        <v>0</v>
      </c>
      <c r="N1612" s="50" t="n">
        <v>0</v>
      </c>
      <c r="O1612" s="50" t="n">
        <v>0</v>
      </c>
      <c r="P1612" s="50" t="n">
        <v>0</v>
      </c>
      <c r="Q1612" s="51" t="n">
        <v>0</v>
      </c>
    </row>
    <row r="1613" customFormat="false" ht="12.75" hidden="false" customHeight="false" outlineLevel="0" collapsed="false">
      <c r="B1613" s="85" t="s">
        <v>43</v>
      </c>
      <c r="C1613" s="13" t="n">
        <v>1612</v>
      </c>
      <c r="D1613" s="50" t="n">
        <v>4685157.02244304</v>
      </c>
      <c r="E1613" s="50" t="n">
        <v>0</v>
      </c>
      <c r="F1613" s="50" t="n">
        <v>0</v>
      </c>
      <c r="G1613" s="50" t="n">
        <v>-25809.76</v>
      </c>
      <c r="H1613" s="50" t="n">
        <v>695350.12</v>
      </c>
      <c r="I1613" s="50" t="n">
        <v>-497124.12</v>
      </c>
      <c r="J1613" s="50" t="n">
        <v>87111.16</v>
      </c>
      <c r="K1613" s="50" t="n">
        <v>-488055.21</v>
      </c>
      <c r="L1613" s="50" t="n">
        <v>77379.97</v>
      </c>
      <c r="M1613" s="50" t="n">
        <v>671370.64</v>
      </c>
      <c r="N1613" s="50" t="n">
        <v>520222.8</v>
      </c>
      <c r="O1613" s="50" t="n">
        <v>-374240.39</v>
      </c>
      <c r="P1613" s="50" t="n">
        <v>-1089608.18</v>
      </c>
      <c r="Q1613" s="51" t="n">
        <v>-943625.77</v>
      </c>
    </row>
    <row r="1614" customFormat="false" ht="12.75" hidden="false" customHeight="false" outlineLevel="0" collapsed="false">
      <c r="B1614" s="85" t="s">
        <v>47</v>
      </c>
      <c r="C1614" s="13" t="n">
        <v>1613</v>
      </c>
      <c r="D1614" s="50" t="n">
        <v>911372.464804078</v>
      </c>
      <c r="E1614" s="50" t="n">
        <v>0</v>
      </c>
      <c r="F1614" s="50" t="n">
        <v>0</v>
      </c>
      <c r="G1614" s="50" t="n">
        <v>66048.92</v>
      </c>
      <c r="H1614" s="50" t="n">
        <v>246429.85</v>
      </c>
      <c r="I1614" s="50" t="n">
        <v>225621.65</v>
      </c>
      <c r="J1614" s="50" t="n">
        <v>-8142.35</v>
      </c>
      <c r="K1614" s="50" t="n">
        <v>-87764.55</v>
      </c>
      <c r="L1614" s="50" t="n">
        <v>-118950.08</v>
      </c>
      <c r="M1614" s="50" t="n">
        <v>493154.54</v>
      </c>
      <c r="N1614" s="50" t="n">
        <v>816397.98</v>
      </c>
      <c r="O1614" s="50" t="n">
        <v>-21606</v>
      </c>
      <c r="P1614" s="50" t="n">
        <v>115556.15</v>
      </c>
      <c r="Q1614" s="51" t="n">
        <v>910348.13</v>
      </c>
    </row>
    <row r="1615" customFormat="false" ht="12.75" hidden="false" customHeight="false" outlineLevel="0" collapsed="false">
      <c r="B1615" s="85" t="s">
        <v>50</v>
      </c>
      <c r="C1615" s="13" t="n">
        <v>1614</v>
      </c>
      <c r="D1615" s="50" t="n">
        <v>771679.149740115</v>
      </c>
      <c r="E1615" s="50" t="n">
        <v>0</v>
      </c>
      <c r="F1615" s="50" t="n">
        <v>0</v>
      </c>
      <c r="G1615" s="50" t="n">
        <v>-15940.57</v>
      </c>
      <c r="H1615" s="50" t="n">
        <v>16666.35</v>
      </c>
      <c r="I1615" s="50" t="n">
        <v>17386.24</v>
      </c>
      <c r="J1615" s="50" t="n">
        <v>33048.89</v>
      </c>
      <c r="K1615" s="50" t="n">
        <v>68926.71</v>
      </c>
      <c r="L1615" s="50" t="n">
        <v>44346.23</v>
      </c>
      <c r="M1615" s="50" t="n">
        <v>87854.41</v>
      </c>
      <c r="N1615" s="50" t="n">
        <v>252288.26</v>
      </c>
      <c r="O1615" s="50" t="n">
        <v>668015</v>
      </c>
      <c r="P1615" s="50" t="n">
        <v>-671012.53</v>
      </c>
      <c r="Q1615" s="51" t="n">
        <v>249290.73</v>
      </c>
    </row>
    <row r="1616" customFormat="false" ht="12.75" hidden="false" customHeight="false" outlineLevel="0" collapsed="false">
      <c r="B1616" s="85" t="s">
        <v>53</v>
      </c>
      <c r="C1616" s="13" t="n">
        <v>1615</v>
      </c>
      <c r="D1616" s="50" t="n">
        <v>56948.3979913112</v>
      </c>
      <c r="E1616" s="50" t="n">
        <v>0</v>
      </c>
      <c r="F1616" s="50" t="n">
        <v>0</v>
      </c>
      <c r="G1616" s="50" t="n">
        <v>-6385.59</v>
      </c>
      <c r="H1616" s="50" t="n">
        <v>0</v>
      </c>
      <c r="I1616" s="50" t="n">
        <v>0</v>
      </c>
      <c r="J1616" s="50" t="n">
        <v>0</v>
      </c>
      <c r="K1616" s="50" t="n">
        <v>0</v>
      </c>
      <c r="L1616" s="50" t="n">
        <v>0</v>
      </c>
      <c r="M1616" s="50" t="n">
        <v>0</v>
      </c>
      <c r="N1616" s="50" t="n">
        <v>-6385.59</v>
      </c>
      <c r="O1616" s="50" t="n">
        <v>0</v>
      </c>
      <c r="P1616" s="50" t="n">
        <v>0</v>
      </c>
      <c r="Q1616" s="51" t="n">
        <v>-6385.59</v>
      </c>
    </row>
    <row r="1617" customFormat="false" ht="12.75" hidden="false" customHeight="false" outlineLevel="0" collapsed="false">
      <c r="B1617" s="85" t="s">
        <v>56</v>
      </c>
      <c r="C1617" s="13" t="n">
        <v>1616</v>
      </c>
      <c r="D1617" s="50" t="n">
        <v>115875.307030456</v>
      </c>
      <c r="E1617" s="50" t="n">
        <v>0</v>
      </c>
      <c r="F1617" s="50" t="n">
        <v>0</v>
      </c>
      <c r="G1617" s="50" t="n">
        <v>5842.37</v>
      </c>
      <c r="H1617" s="50" t="n">
        <v>-29630.37</v>
      </c>
      <c r="I1617" s="50" t="n">
        <v>0</v>
      </c>
      <c r="J1617" s="50" t="n">
        <v>0</v>
      </c>
      <c r="K1617" s="50" t="n">
        <v>0</v>
      </c>
      <c r="L1617" s="50" t="n">
        <v>0</v>
      </c>
      <c r="M1617" s="50" t="n">
        <v>0</v>
      </c>
      <c r="N1617" s="50" t="n">
        <v>-23788</v>
      </c>
      <c r="O1617" s="50" t="n">
        <v>0</v>
      </c>
      <c r="P1617" s="50" t="n">
        <v>0</v>
      </c>
      <c r="Q1617" s="51" t="n">
        <v>-23788</v>
      </c>
    </row>
    <row r="1618" customFormat="false" ht="12.75" hidden="false" customHeight="false" outlineLevel="0" collapsed="false">
      <c r="B1618" s="85" t="s">
        <v>59</v>
      </c>
      <c r="C1618" s="13" t="n">
        <v>1617</v>
      </c>
      <c r="D1618" s="50" t="n">
        <v>121694.726778692</v>
      </c>
      <c r="E1618" s="50" t="n">
        <v>0</v>
      </c>
      <c r="F1618" s="50" t="n">
        <v>0</v>
      </c>
      <c r="G1618" s="50" t="n">
        <v>-5580.46</v>
      </c>
      <c r="H1618" s="50" t="n">
        <v>0</v>
      </c>
      <c r="I1618" s="50" t="n">
        <v>0</v>
      </c>
      <c r="J1618" s="50" t="n">
        <v>0</v>
      </c>
      <c r="K1618" s="50" t="n">
        <v>0</v>
      </c>
      <c r="L1618" s="50" t="n">
        <v>0</v>
      </c>
      <c r="M1618" s="50" t="n">
        <v>0</v>
      </c>
      <c r="N1618" s="50" t="n">
        <v>-5580.46</v>
      </c>
      <c r="O1618" s="50" t="n">
        <v>0</v>
      </c>
      <c r="P1618" s="50" t="n">
        <v>0</v>
      </c>
      <c r="Q1618" s="51" t="n">
        <v>-5580.46</v>
      </c>
    </row>
    <row r="1619" customFormat="false" ht="12.75" hidden="false" customHeight="false" outlineLevel="0" collapsed="false">
      <c r="B1619" s="85" t="s">
        <v>109</v>
      </c>
      <c r="C1619" s="13" t="n">
        <v>1618</v>
      </c>
      <c r="D1619" s="50" t="n">
        <v>0</v>
      </c>
      <c r="E1619" s="50" t="n">
        <v>0</v>
      </c>
      <c r="F1619" s="50" t="n">
        <v>0</v>
      </c>
      <c r="G1619" s="50" t="n">
        <v>0</v>
      </c>
      <c r="H1619" s="50" t="n">
        <v>0</v>
      </c>
      <c r="I1619" s="50" t="n">
        <v>0</v>
      </c>
      <c r="J1619" s="50" t="n">
        <v>0</v>
      </c>
      <c r="K1619" s="50" t="n">
        <v>0</v>
      </c>
      <c r="L1619" s="50" t="n">
        <v>0</v>
      </c>
      <c r="M1619" s="50" t="n">
        <v>0</v>
      </c>
      <c r="N1619" s="50" t="n">
        <v>0</v>
      </c>
      <c r="O1619" s="50" t="n">
        <v>0</v>
      </c>
      <c r="P1619" s="50" t="n">
        <v>0</v>
      </c>
      <c r="Q1619" s="51" t="n">
        <v>0</v>
      </c>
    </row>
    <row r="1620" customFormat="false" ht="12.75" hidden="false" customHeight="false" outlineLevel="0" collapsed="false">
      <c r="B1620" s="85" t="s">
        <v>64</v>
      </c>
      <c r="C1620" s="13" t="n">
        <v>1619</v>
      </c>
      <c r="D1620" s="50" t="n">
        <v>6454951.38989318</v>
      </c>
      <c r="E1620" s="50" t="n">
        <v>0</v>
      </c>
      <c r="F1620" s="50" t="n">
        <v>0</v>
      </c>
      <c r="G1620" s="50" t="n">
        <v>18691.82</v>
      </c>
      <c r="H1620" s="50" t="n">
        <v>-40108</v>
      </c>
      <c r="I1620" s="50" t="n">
        <v>439808.18</v>
      </c>
      <c r="J1620" s="50" t="n">
        <v>492420.4</v>
      </c>
      <c r="K1620" s="50" t="n">
        <v>-149304.51</v>
      </c>
      <c r="L1620" s="50" t="n">
        <v>-86324.11</v>
      </c>
      <c r="M1620" s="50" t="n">
        <v>1638020.07</v>
      </c>
      <c r="N1620" s="50" t="n">
        <v>2313203.85</v>
      </c>
      <c r="O1620" s="50" t="n">
        <v>309745.15</v>
      </c>
      <c r="P1620" s="50" t="n">
        <v>1339833.5</v>
      </c>
      <c r="Q1620" s="51" t="n">
        <v>3962782.5</v>
      </c>
    </row>
    <row r="1621" customFormat="false" ht="12.75" hidden="false" customHeight="false" outlineLevel="0" collapsed="false">
      <c r="B1621" s="85" t="s">
        <v>67</v>
      </c>
      <c r="C1621" s="13" t="n">
        <v>1620</v>
      </c>
      <c r="D1621" s="50" t="n">
        <v>108170.406750549</v>
      </c>
      <c r="E1621" s="50" t="n">
        <v>0</v>
      </c>
      <c r="F1621" s="50" t="n">
        <v>0</v>
      </c>
      <c r="G1621" s="50" t="n">
        <v>10341.1</v>
      </c>
      <c r="H1621" s="50" t="n">
        <v>16636.61</v>
      </c>
      <c r="I1621" s="50" t="n">
        <v>0</v>
      </c>
      <c r="J1621" s="50" t="n">
        <v>0</v>
      </c>
      <c r="K1621" s="50" t="n">
        <v>0</v>
      </c>
      <c r="L1621" s="50" t="n">
        <v>0</v>
      </c>
      <c r="M1621" s="50" t="n">
        <v>0</v>
      </c>
      <c r="N1621" s="50" t="n">
        <v>26977.71</v>
      </c>
      <c r="O1621" s="50" t="n">
        <v>0</v>
      </c>
      <c r="P1621" s="50" t="n">
        <v>0</v>
      </c>
      <c r="Q1621" s="51" t="n">
        <v>26977.71</v>
      </c>
    </row>
    <row r="1622" customFormat="false" ht="12.75" hidden="false" customHeight="false" outlineLevel="0" collapsed="false">
      <c r="B1622" s="85" t="s">
        <v>70</v>
      </c>
      <c r="C1622" s="13" t="n">
        <v>1621</v>
      </c>
      <c r="D1622" s="50" t="n">
        <v>97629.9143480493</v>
      </c>
      <c r="E1622" s="50" t="n">
        <v>0</v>
      </c>
      <c r="F1622" s="50" t="n">
        <v>0</v>
      </c>
      <c r="G1622" s="50" t="n">
        <v>0</v>
      </c>
      <c r="H1622" s="50" t="n">
        <v>-29.73</v>
      </c>
      <c r="I1622" s="50" t="n">
        <v>0</v>
      </c>
      <c r="J1622" s="50" t="n">
        <v>0</v>
      </c>
      <c r="K1622" s="50" t="n">
        <v>0</v>
      </c>
      <c r="L1622" s="50" t="n">
        <v>0</v>
      </c>
      <c r="M1622" s="50" t="n">
        <v>0</v>
      </c>
      <c r="N1622" s="50" t="n">
        <v>-29.73</v>
      </c>
      <c r="O1622" s="50" t="n">
        <v>0</v>
      </c>
      <c r="P1622" s="50" t="n">
        <v>0</v>
      </c>
      <c r="Q1622" s="51" t="n">
        <v>-29.73</v>
      </c>
    </row>
    <row r="1623" customFormat="false" ht="12.75" hidden="false" customHeight="false" outlineLevel="0" collapsed="false">
      <c r="B1623" s="85" t="s">
        <v>75</v>
      </c>
      <c r="C1623" s="13" t="n">
        <v>1622</v>
      </c>
      <c r="D1623" s="50" t="n">
        <v>3590511.39221846</v>
      </c>
      <c r="E1623" s="50" t="n">
        <v>0</v>
      </c>
      <c r="F1623" s="50" t="n">
        <v>0</v>
      </c>
      <c r="G1623" s="50" t="n">
        <v>-37228</v>
      </c>
      <c r="H1623" s="50" t="n">
        <v>92810.33</v>
      </c>
      <c r="I1623" s="50" t="n">
        <v>78569.7</v>
      </c>
      <c r="J1623" s="50" t="n">
        <v>132024.71</v>
      </c>
      <c r="K1623" s="50" t="n">
        <v>21843.22</v>
      </c>
      <c r="L1623" s="50" t="n">
        <v>155464</v>
      </c>
      <c r="M1623" s="50" t="n">
        <v>442511.82</v>
      </c>
      <c r="N1623" s="50" t="n">
        <v>885995.78</v>
      </c>
      <c r="O1623" s="50" t="n">
        <v>1395698.25</v>
      </c>
      <c r="P1623" s="50" t="n">
        <v>315800.11</v>
      </c>
      <c r="Q1623" s="51" t="n">
        <v>2597494.14</v>
      </c>
    </row>
    <row r="1624" customFormat="false" ht="12.75" hidden="false" customHeight="false" outlineLevel="0" collapsed="false">
      <c r="B1624" s="85" t="s">
        <v>78</v>
      </c>
      <c r="C1624" s="13" t="n">
        <v>1623</v>
      </c>
      <c r="D1624" s="50" t="n">
        <v>68115.6115905466</v>
      </c>
      <c r="E1624" s="50" t="n">
        <v>0</v>
      </c>
      <c r="F1624" s="50" t="n">
        <v>0</v>
      </c>
      <c r="G1624" s="50" t="n">
        <v>-17462.48</v>
      </c>
      <c r="H1624" s="50" t="n">
        <v>0</v>
      </c>
      <c r="I1624" s="50" t="n">
        <v>0</v>
      </c>
      <c r="J1624" s="50" t="n">
        <v>0</v>
      </c>
      <c r="K1624" s="50" t="n">
        <v>0</v>
      </c>
      <c r="L1624" s="50" t="n">
        <v>0</v>
      </c>
      <c r="M1624" s="50" t="n">
        <v>0</v>
      </c>
      <c r="N1624" s="50" t="n">
        <v>-17462.48</v>
      </c>
      <c r="O1624" s="50" t="n">
        <v>0</v>
      </c>
      <c r="P1624" s="50" t="n">
        <v>0</v>
      </c>
      <c r="Q1624" s="51" t="n">
        <v>-17462.48</v>
      </c>
    </row>
    <row r="1625" customFormat="false" ht="12.75" hidden="false" customHeight="false" outlineLevel="0" collapsed="false">
      <c r="B1625" s="85"/>
      <c r="C1625" s="13" t="n">
        <v>1624</v>
      </c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1"/>
    </row>
    <row r="1626" customFormat="false" ht="12.75" hidden="false" customHeight="false" outlineLevel="0" collapsed="false">
      <c r="B1626" s="85" t="s">
        <v>83</v>
      </c>
      <c r="C1626" s="13" t="n">
        <v>1625</v>
      </c>
      <c r="D1626" s="50" t="s">
        <v>4</v>
      </c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1"/>
    </row>
    <row r="1627" customFormat="false" ht="12.75" hidden="false" customHeight="false" outlineLevel="0" collapsed="false">
      <c r="B1627" s="85" t="s">
        <v>22</v>
      </c>
      <c r="C1627" s="13" t="n">
        <v>1626</v>
      </c>
      <c r="D1627" s="50" t="n">
        <v>388388.07688798</v>
      </c>
      <c r="E1627" s="50" t="n">
        <v>0</v>
      </c>
      <c r="F1627" s="50" t="n">
        <v>0</v>
      </c>
      <c r="G1627" s="50" t="n">
        <v>-1.14359577652824</v>
      </c>
      <c r="H1627" s="50" t="n">
        <v>-80.8277747140136</v>
      </c>
      <c r="I1627" s="50" t="n">
        <v>14.1421720315285</v>
      </c>
      <c r="J1627" s="50" t="n">
        <v>-17.7227136722568</v>
      </c>
      <c r="K1627" s="50" t="n">
        <v>-28.7122694467272</v>
      </c>
      <c r="L1627" s="50" t="n">
        <v>10.5512534917404</v>
      </c>
      <c r="M1627" s="50" t="n">
        <v>-22.5748327703563</v>
      </c>
      <c r="N1627" s="50" t="n">
        <v>-126.287760856613</v>
      </c>
      <c r="O1627" s="50" t="n">
        <v>-246.328994552007</v>
      </c>
      <c r="P1627" s="50" t="n">
        <v>-1002.09330601168</v>
      </c>
      <c r="Q1627" s="51" t="n">
        <v>-1374.7100614203</v>
      </c>
    </row>
    <row r="1628" customFormat="false" ht="12.75" hidden="false" customHeight="false" outlineLevel="0" collapsed="false">
      <c r="B1628" s="85" t="s">
        <v>27</v>
      </c>
      <c r="C1628" s="13" t="n">
        <v>1627</v>
      </c>
      <c r="D1628" s="50" t="n">
        <v>2127894.50530608</v>
      </c>
      <c r="E1628" s="50" t="n">
        <v>0</v>
      </c>
      <c r="F1628" s="50" t="n">
        <v>0</v>
      </c>
      <c r="G1628" s="50" t="n">
        <v>0</v>
      </c>
      <c r="H1628" s="50" t="n">
        <v>-145.630139</v>
      </c>
      <c r="I1628" s="50" t="n">
        <v>-219.004634</v>
      </c>
      <c r="J1628" s="50" t="n">
        <v>187.71181</v>
      </c>
      <c r="K1628" s="50" t="n">
        <v>69.072256</v>
      </c>
      <c r="L1628" s="50" t="n">
        <v>-22.606032</v>
      </c>
      <c r="M1628" s="50" t="n">
        <v>-429.713729</v>
      </c>
      <c r="N1628" s="50" t="n">
        <v>-560.170468</v>
      </c>
      <c r="O1628" s="50" t="n">
        <v>-368.105143</v>
      </c>
      <c r="P1628" s="50" t="n">
        <v>-1365.82314</v>
      </c>
      <c r="Q1628" s="51" t="n">
        <v>-2294.098751</v>
      </c>
    </row>
    <row r="1629" customFormat="false" ht="12.75" hidden="false" customHeight="false" outlineLevel="0" collapsed="false">
      <c r="B1629" s="85" t="s">
        <v>77</v>
      </c>
      <c r="C1629" s="13" t="n">
        <v>1628</v>
      </c>
      <c r="D1629" s="50" t="n">
        <v>617124.302965964</v>
      </c>
      <c r="E1629" s="50" t="n">
        <v>0</v>
      </c>
      <c r="F1629" s="50" t="n">
        <v>0</v>
      </c>
      <c r="G1629" s="50" t="n">
        <v>22.5866988871422</v>
      </c>
      <c r="H1629" s="50" t="n">
        <v>17.5617096692384</v>
      </c>
      <c r="I1629" s="50" t="n">
        <v>-7.17333852585431</v>
      </c>
      <c r="J1629" s="50" t="n">
        <v>-1.4281289809646</v>
      </c>
      <c r="K1629" s="50" t="n">
        <v>46.681420933507</v>
      </c>
      <c r="L1629" s="50" t="n">
        <v>-47.2273860484792</v>
      </c>
      <c r="M1629" s="50" t="n">
        <v>-254.641901638313</v>
      </c>
      <c r="N1629" s="50" t="n">
        <v>-223.640925703723</v>
      </c>
      <c r="O1629" s="50" t="n">
        <v>-371.939565759157</v>
      </c>
      <c r="P1629" s="50" t="n">
        <v>-168.949793831582</v>
      </c>
      <c r="Q1629" s="51" t="n">
        <v>-764.530285294463</v>
      </c>
    </row>
    <row r="1630" customFormat="false" ht="12.75" hidden="false" customHeight="false" outlineLevel="0" collapsed="false">
      <c r="B1630" s="85" t="s">
        <v>66</v>
      </c>
      <c r="C1630" s="13" t="n">
        <v>1629</v>
      </c>
      <c r="D1630" s="50" t="n">
        <v>1298449.25307214</v>
      </c>
      <c r="E1630" s="50" t="n">
        <v>0</v>
      </c>
      <c r="F1630" s="50" t="n">
        <v>0</v>
      </c>
      <c r="G1630" s="50" t="n">
        <v>67.4519</v>
      </c>
      <c r="H1630" s="50" t="n">
        <v>21.088943</v>
      </c>
      <c r="I1630" s="50" t="n">
        <v>-121.731444</v>
      </c>
      <c r="J1630" s="50" t="n">
        <v>-167.938167</v>
      </c>
      <c r="K1630" s="50" t="n">
        <v>120.626476</v>
      </c>
      <c r="L1630" s="50" t="n">
        <v>-94.602109</v>
      </c>
      <c r="M1630" s="50" t="n">
        <v>5.98516600000002</v>
      </c>
      <c r="N1630" s="50" t="n">
        <v>-169.119235</v>
      </c>
      <c r="O1630" s="50" t="n">
        <v>-564.536031</v>
      </c>
      <c r="P1630" s="50" t="n">
        <v>-633.056316</v>
      </c>
      <c r="Q1630" s="51" t="n">
        <v>-1366.711582</v>
      </c>
    </row>
    <row r="1631" customFormat="false" ht="12.75" hidden="false" customHeight="false" outlineLevel="0" collapsed="false">
      <c r="B1631" s="85" t="s">
        <v>45</v>
      </c>
      <c r="C1631" s="13" t="n">
        <v>1630</v>
      </c>
      <c r="D1631" s="50" t="n">
        <v>439929.844837483</v>
      </c>
      <c r="E1631" s="50" t="n">
        <v>0</v>
      </c>
      <c r="F1631" s="50" t="n">
        <v>0</v>
      </c>
      <c r="G1631" s="50" t="n">
        <v>0</v>
      </c>
      <c r="H1631" s="50" t="n">
        <v>-17.447582</v>
      </c>
      <c r="I1631" s="50" t="n">
        <v>16.878807</v>
      </c>
      <c r="J1631" s="50" t="n">
        <v>-54.376661</v>
      </c>
      <c r="K1631" s="50" t="n">
        <v>40.288157</v>
      </c>
      <c r="L1631" s="50" t="n">
        <v>-9.767345</v>
      </c>
      <c r="M1631" s="50" t="n">
        <v>-30.376017</v>
      </c>
      <c r="N1631" s="50" t="n">
        <v>-54.800641</v>
      </c>
      <c r="O1631" s="50" t="n">
        <v>49.540175</v>
      </c>
      <c r="P1631" s="50" t="n">
        <v>-746.993027</v>
      </c>
      <c r="Q1631" s="51" t="n">
        <v>-752.253493</v>
      </c>
    </row>
    <row r="1632" customFormat="false" ht="12.75" hidden="false" customHeight="false" outlineLevel="0" collapsed="false">
      <c r="B1632" s="85" t="s">
        <v>52</v>
      </c>
      <c r="C1632" s="13" t="n">
        <v>1631</v>
      </c>
      <c r="D1632" s="50" t="n">
        <v>184062.778658063</v>
      </c>
      <c r="E1632" s="50" t="n">
        <v>0</v>
      </c>
      <c r="F1632" s="50" t="n">
        <v>0</v>
      </c>
      <c r="G1632" s="50" t="n">
        <v>0</v>
      </c>
      <c r="H1632" s="50" t="n">
        <v>0</v>
      </c>
      <c r="I1632" s="50" t="n">
        <v>0</v>
      </c>
      <c r="J1632" s="50" t="n">
        <v>0</v>
      </c>
      <c r="K1632" s="50" t="n">
        <v>0</v>
      </c>
      <c r="L1632" s="50" t="n">
        <v>0</v>
      </c>
      <c r="M1632" s="50" t="n">
        <v>0</v>
      </c>
      <c r="N1632" s="50" t="n">
        <v>0</v>
      </c>
      <c r="O1632" s="50" t="n">
        <v>-171.585684</v>
      </c>
      <c r="P1632" s="50" t="n">
        <v>0</v>
      </c>
      <c r="Q1632" s="51" t="n">
        <v>-171.585684</v>
      </c>
    </row>
    <row r="1633" customFormat="false" ht="12.75" hidden="false" customHeight="false" outlineLevel="0" collapsed="false">
      <c r="B1633" s="85" t="s">
        <v>80</v>
      </c>
      <c r="C1633" s="13" t="n">
        <v>1632</v>
      </c>
      <c r="D1633" s="50" t="n">
        <v>56486.559064226</v>
      </c>
      <c r="E1633" s="50" t="n">
        <v>0</v>
      </c>
      <c r="F1633" s="50" t="n">
        <v>0</v>
      </c>
      <c r="G1633" s="50" t="n">
        <v>24.5</v>
      </c>
      <c r="H1633" s="50" t="n">
        <v>0</v>
      </c>
      <c r="I1633" s="50" t="n">
        <v>0</v>
      </c>
      <c r="J1633" s="50" t="n">
        <v>0</v>
      </c>
      <c r="K1633" s="50" t="n">
        <v>0</v>
      </c>
      <c r="L1633" s="50" t="n">
        <v>0</v>
      </c>
      <c r="M1633" s="50" t="n">
        <v>0</v>
      </c>
      <c r="N1633" s="50" t="n">
        <v>24.5</v>
      </c>
      <c r="O1633" s="50" t="n">
        <v>0</v>
      </c>
      <c r="P1633" s="50" t="n">
        <v>0</v>
      </c>
      <c r="Q1633" s="51" t="n">
        <v>24.5</v>
      </c>
    </row>
    <row r="1634" customFormat="false" ht="12.75" hidden="false" customHeight="false" outlineLevel="0" collapsed="false">
      <c r="B1634" s="85" t="s">
        <v>49</v>
      </c>
      <c r="C1634" s="13" t="n">
        <v>1633</v>
      </c>
      <c r="D1634" s="50" t="n">
        <v>228192.263860137</v>
      </c>
      <c r="E1634" s="50" t="n">
        <v>0</v>
      </c>
      <c r="F1634" s="50" t="n">
        <v>0</v>
      </c>
      <c r="G1634" s="50" t="n">
        <v>0</v>
      </c>
      <c r="H1634" s="50" t="n">
        <v>0</v>
      </c>
      <c r="I1634" s="50" t="n">
        <v>0</v>
      </c>
      <c r="J1634" s="50" t="n">
        <v>0</v>
      </c>
      <c r="K1634" s="50" t="n">
        <v>0</v>
      </c>
      <c r="L1634" s="50" t="n">
        <v>0</v>
      </c>
      <c r="M1634" s="50" t="n">
        <v>0</v>
      </c>
      <c r="N1634" s="50" t="n">
        <v>0</v>
      </c>
      <c r="O1634" s="50" t="n">
        <v>0</v>
      </c>
      <c r="P1634" s="50" t="n">
        <v>-417.974424</v>
      </c>
      <c r="Q1634" s="51" t="n">
        <v>-417.974424</v>
      </c>
    </row>
    <row r="1635" customFormat="false" ht="12.75" hidden="false" customHeight="false" outlineLevel="0" collapsed="false">
      <c r="B1635" s="85" t="s">
        <v>34</v>
      </c>
      <c r="C1635" s="13" t="n">
        <v>1634</v>
      </c>
      <c r="D1635" s="50" t="n">
        <v>30550.9179516109</v>
      </c>
      <c r="E1635" s="50" t="n">
        <v>0</v>
      </c>
      <c r="F1635" s="50" t="n">
        <v>0</v>
      </c>
      <c r="G1635" s="50" t="n">
        <v>0</v>
      </c>
      <c r="H1635" s="50" t="n">
        <v>-14.955071</v>
      </c>
      <c r="I1635" s="50" t="n">
        <v>0</v>
      </c>
      <c r="J1635" s="50" t="n">
        <v>0</v>
      </c>
      <c r="K1635" s="50" t="n">
        <v>0</v>
      </c>
      <c r="L1635" s="50" t="n">
        <v>0</v>
      </c>
      <c r="M1635" s="50" t="n">
        <v>0</v>
      </c>
      <c r="N1635" s="50" t="n">
        <v>-14.955071</v>
      </c>
      <c r="O1635" s="50" t="n">
        <v>0</v>
      </c>
      <c r="P1635" s="50" t="n">
        <v>0</v>
      </c>
      <c r="Q1635" s="51" t="n">
        <v>-14.955071</v>
      </c>
    </row>
    <row r="1636" customFormat="false" ht="12.75" hidden="false" customHeight="false" outlineLevel="0" collapsed="false">
      <c r="B1636" s="85" t="s">
        <v>69</v>
      </c>
      <c r="C1636" s="13" t="n">
        <v>1635</v>
      </c>
      <c r="D1636" s="50" t="n">
        <v>0</v>
      </c>
      <c r="E1636" s="50" t="n">
        <v>0</v>
      </c>
      <c r="F1636" s="50" t="n">
        <v>0</v>
      </c>
      <c r="G1636" s="50" t="n">
        <v>0</v>
      </c>
      <c r="H1636" s="50" t="n">
        <v>0</v>
      </c>
      <c r="I1636" s="50" t="n">
        <v>0</v>
      </c>
      <c r="J1636" s="50" t="n">
        <v>0</v>
      </c>
      <c r="K1636" s="50" t="n">
        <v>0</v>
      </c>
      <c r="L1636" s="50" t="n">
        <v>0</v>
      </c>
      <c r="M1636" s="50" t="n">
        <v>0</v>
      </c>
      <c r="N1636" s="50" t="n">
        <v>0</v>
      </c>
      <c r="O1636" s="50" t="n">
        <v>0</v>
      </c>
      <c r="P1636" s="50" t="n">
        <v>0</v>
      </c>
      <c r="Q1636" s="51" t="n">
        <v>0</v>
      </c>
    </row>
    <row r="1637" customFormat="false" ht="12.75" hidden="false" customHeight="false" outlineLevel="0" collapsed="false">
      <c r="B1637" s="85" t="s">
        <v>72</v>
      </c>
      <c r="C1637" s="13" t="n">
        <v>1636</v>
      </c>
      <c r="D1637" s="50" t="n">
        <v>0</v>
      </c>
      <c r="E1637" s="50" t="n">
        <v>0</v>
      </c>
      <c r="F1637" s="50" t="n">
        <v>0</v>
      </c>
      <c r="G1637" s="50" t="n">
        <v>0</v>
      </c>
      <c r="H1637" s="50" t="n">
        <v>0</v>
      </c>
      <c r="I1637" s="50" t="n">
        <v>0</v>
      </c>
      <c r="J1637" s="50" t="n">
        <v>0</v>
      </c>
      <c r="K1637" s="50" t="n">
        <v>0</v>
      </c>
      <c r="L1637" s="50" t="n">
        <v>0</v>
      </c>
      <c r="M1637" s="50" t="n">
        <v>0</v>
      </c>
      <c r="N1637" s="50" t="n">
        <v>0</v>
      </c>
      <c r="O1637" s="50" t="n">
        <v>0</v>
      </c>
      <c r="P1637" s="50" t="n">
        <v>0</v>
      </c>
      <c r="Q1637" s="51" t="n">
        <v>0</v>
      </c>
    </row>
    <row r="1638" customFormat="false" ht="12.75" hidden="false" customHeight="false" outlineLevel="0" collapsed="false">
      <c r="B1638" s="85" t="s">
        <v>31</v>
      </c>
      <c r="C1638" s="13" t="n">
        <v>1637</v>
      </c>
      <c r="D1638" s="50" t="n">
        <v>0</v>
      </c>
      <c r="E1638" s="50" t="n">
        <v>0</v>
      </c>
      <c r="F1638" s="50" t="n">
        <v>0</v>
      </c>
      <c r="G1638" s="50" t="n">
        <v>0</v>
      </c>
      <c r="H1638" s="50" t="n">
        <v>0</v>
      </c>
      <c r="I1638" s="50" t="n">
        <v>0</v>
      </c>
      <c r="J1638" s="50" t="n">
        <v>0</v>
      </c>
      <c r="K1638" s="50" t="n">
        <v>0</v>
      </c>
      <c r="L1638" s="50" t="n">
        <v>0</v>
      </c>
      <c r="M1638" s="50" t="n">
        <v>0</v>
      </c>
      <c r="N1638" s="50" t="n">
        <v>0</v>
      </c>
      <c r="O1638" s="50" t="n">
        <v>0</v>
      </c>
      <c r="P1638" s="50" t="n">
        <v>0</v>
      </c>
      <c r="Q1638" s="51" t="n">
        <v>0</v>
      </c>
    </row>
    <row r="1639" customFormat="false" ht="12.75" hidden="false" customHeight="false" outlineLevel="0" collapsed="false">
      <c r="B1639" s="85" t="s">
        <v>37</v>
      </c>
      <c r="C1639" s="13" t="n">
        <v>1638</v>
      </c>
      <c r="D1639" s="50" t="n">
        <v>91652.7538548326</v>
      </c>
      <c r="E1639" s="50" t="n">
        <v>0</v>
      </c>
      <c r="F1639" s="50" t="n">
        <v>0</v>
      </c>
      <c r="G1639" s="50" t="n">
        <v>0</v>
      </c>
      <c r="H1639" s="50" t="n">
        <v>-44.865212</v>
      </c>
      <c r="I1639" s="50" t="n">
        <v>0</v>
      </c>
      <c r="J1639" s="50" t="n">
        <v>0</v>
      </c>
      <c r="K1639" s="50" t="n">
        <v>0</v>
      </c>
      <c r="L1639" s="50" t="n">
        <v>0</v>
      </c>
      <c r="M1639" s="50" t="n">
        <v>0</v>
      </c>
      <c r="N1639" s="50" t="n">
        <v>-44.865212</v>
      </c>
      <c r="O1639" s="50" t="n">
        <v>0</v>
      </c>
      <c r="P1639" s="50" t="n">
        <v>0</v>
      </c>
      <c r="Q1639" s="51" t="n">
        <v>-44.865212</v>
      </c>
    </row>
    <row r="1640" customFormat="false" ht="12.75" hidden="false" customHeight="false" outlineLevel="0" collapsed="false">
      <c r="B1640" s="85" t="n">
        <v>0</v>
      </c>
      <c r="C1640" s="13" t="n">
        <v>1639</v>
      </c>
      <c r="D1640" s="50" t="n">
        <v>0</v>
      </c>
      <c r="E1640" s="50" t="n">
        <v>0</v>
      </c>
      <c r="F1640" s="50" t="n">
        <v>0</v>
      </c>
      <c r="G1640" s="50" t="n">
        <v>0</v>
      </c>
      <c r="H1640" s="50" t="n">
        <v>0</v>
      </c>
      <c r="I1640" s="50" t="n">
        <v>0</v>
      </c>
      <c r="J1640" s="50" t="n">
        <v>0</v>
      </c>
      <c r="K1640" s="50" t="n">
        <v>0</v>
      </c>
      <c r="L1640" s="50" t="n">
        <v>0</v>
      </c>
      <c r="M1640" s="50" t="n">
        <v>0</v>
      </c>
      <c r="N1640" s="50" t="n">
        <v>0</v>
      </c>
      <c r="O1640" s="50" t="n">
        <v>0</v>
      </c>
      <c r="P1640" s="50" t="n">
        <v>0</v>
      </c>
      <c r="Q1640" s="51" t="n">
        <v>0</v>
      </c>
    </row>
    <row r="1641" customFormat="false" ht="12.75" hidden="false" customHeight="false" outlineLevel="0" collapsed="false">
      <c r="B1641" s="87" t="n">
        <v>0</v>
      </c>
      <c r="C1641" s="64" t="n">
        <v>1640</v>
      </c>
      <c r="D1641" s="54" t="n">
        <v>0</v>
      </c>
      <c r="E1641" s="54" t="n">
        <v>0</v>
      </c>
      <c r="F1641" s="54" t="n">
        <v>0</v>
      </c>
      <c r="G1641" s="54" t="n">
        <v>0</v>
      </c>
      <c r="H1641" s="54" t="n">
        <v>0</v>
      </c>
      <c r="I1641" s="54" t="n">
        <v>0</v>
      </c>
      <c r="J1641" s="54" t="n">
        <v>0</v>
      </c>
      <c r="K1641" s="54" t="n">
        <v>0</v>
      </c>
      <c r="L1641" s="54" t="n">
        <v>0</v>
      </c>
      <c r="M1641" s="54" t="n">
        <v>0</v>
      </c>
      <c r="N1641" s="54" t="n">
        <v>0</v>
      </c>
      <c r="O1641" s="54" t="n">
        <v>0</v>
      </c>
      <c r="P1641" s="54" t="n">
        <v>0</v>
      </c>
      <c r="Q1641" s="55" t="n">
        <v>0</v>
      </c>
    </row>
    <row r="1642" customFormat="false" ht="12.75" hidden="false" customHeight="false" outlineLevel="0" collapsed="false">
      <c r="A1642" s="0" t="n">
        <v>42</v>
      </c>
      <c r="B1642" s="57" t="n">
        <v>36963</v>
      </c>
      <c r="C1642" s="58" t="n">
        <v>1641</v>
      </c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83"/>
    </row>
    <row r="1643" customFormat="false" ht="12.75" hidden="false" customHeight="false" outlineLevel="0" collapsed="false">
      <c r="B1643" s="61"/>
      <c r="C1643" s="13" t="n">
        <v>1642</v>
      </c>
      <c r="D1643" s="13"/>
      <c r="E1643" s="21" t="s">
        <v>5</v>
      </c>
      <c r="F1643" s="21" t="s">
        <v>6</v>
      </c>
      <c r="G1643" s="21" t="s">
        <v>7</v>
      </c>
      <c r="H1643" s="21" t="s">
        <v>8</v>
      </c>
      <c r="I1643" s="21" t="s">
        <v>9</v>
      </c>
      <c r="J1643" s="21" t="s">
        <v>10</v>
      </c>
      <c r="K1643" s="21" t="s">
        <v>11</v>
      </c>
      <c r="L1643" s="21" t="s">
        <v>12</v>
      </c>
      <c r="M1643" s="21" t="s">
        <v>13</v>
      </c>
      <c r="N1643" s="21" t="s">
        <v>14</v>
      </c>
      <c r="O1643" s="21" t="n">
        <v>2002</v>
      </c>
      <c r="P1643" s="21" t="s">
        <v>15</v>
      </c>
      <c r="Q1643" s="84" t="s">
        <v>16</v>
      </c>
    </row>
    <row r="1644" customFormat="false" ht="12.75" hidden="false" customHeight="false" outlineLevel="0" collapsed="false">
      <c r="B1644" s="85" t="s">
        <v>107</v>
      </c>
      <c r="C1644" s="13" t="n">
        <v>1643</v>
      </c>
      <c r="D1644" s="13" t="s">
        <v>4</v>
      </c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86"/>
    </row>
    <row r="1645" customFormat="false" ht="12.75" hidden="false" customHeight="false" outlineLevel="0" collapsed="false">
      <c r="B1645" s="85" t="s">
        <v>19</v>
      </c>
      <c r="C1645" s="13" t="n">
        <v>1644</v>
      </c>
      <c r="D1645" s="50" t="n">
        <v>10301548.5314864</v>
      </c>
      <c r="E1645" s="50" t="n">
        <v>0</v>
      </c>
      <c r="F1645" s="50" t="n">
        <v>0</v>
      </c>
      <c r="G1645" s="50" t="n">
        <v>263379.67</v>
      </c>
      <c r="H1645" s="50" t="n">
        <v>1892021.97</v>
      </c>
      <c r="I1645" s="50" t="n">
        <v>643901.76</v>
      </c>
      <c r="J1645" s="50" t="n">
        <v>811314.54</v>
      </c>
      <c r="K1645" s="50" t="n">
        <v>-1050060.75</v>
      </c>
      <c r="L1645" s="50" t="n">
        <v>-141444.64</v>
      </c>
      <c r="M1645" s="50" t="n">
        <v>6432501.67</v>
      </c>
      <c r="N1645" s="50" t="n">
        <v>8851614.22</v>
      </c>
      <c r="O1645" s="50" t="n">
        <v>904654.82</v>
      </c>
      <c r="P1645" s="50" t="n">
        <v>1120991.41</v>
      </c>
      <c r="Q1645" s="51" t="n">
        <v>10877260.45</v>
      </c>
    </row>
    <row r="1646" customFormat="false" ht="12.75" hidden="false" customHeight="false" outlineLevel="0" collapsed="false">
      <c r="B1646" s="85" t="s">
        <v>20</v>
      </c>
      <c r="C1646" s="13" t="n">
        <v>1645</v>
      </c>
      <c r="D1646" s="50" t="n">
        <v>4737289.76618414</v>
      </c>
      <c r="E1646" s="50" t="n">
        <v>0</v>
      </c>
      <c r="F1646" s="50" t="n">
        <v>0</v>
      </c>
      <c r="G1646" s="50" t="n">
        <v>72651.12</v>
      </c>
      <c r="H1646" s="50" t="n">
        <v>138038.83</v>
      </c>
      <c r="I1646" s="50" t="n">
        <v>90074.3</v>
      </c>
      <c r="J1646" s="50" t="n">
        <v>-150990.39</v>
      </c>
      <c r="K1646" s="50" t="n">
        <v>-437811.72</v>
      </c>
      <c r="L1646" s="50" t="n">
        <v>-135651.28</v>
      </c>
      <c r="M1646" s="50" t="n">
        <v>430885.14</v>
      </c>
      <c r="N1646" s="50" t="n">
        <v>7196</v>
      </c>
      <c r="O1646" s="50" t="n">
        <v>-729689.07</v>
      </c>
      <c r="P1646" s="50" t="n">
        <v>72205.68</v>
      </c>
      <c r="Q1646" s="51" t="n">
        <v>-650287.39</v>
      </c>
    </row>
    <row r="1647" customFormat="false" ht="12.75" hidden="false" customHeight="false" outlineLevel="0" collapsed="false">
      <c r="B1647" s="85" t="s">
        <v>108</v>
      </c>
      <c r="C1647" s="13" t="n">
        <v>1646</v>
      </c>
      <c r="D1647" s="50" t="n">
        <v>0</v>
      </c>
      <c r="E1647" s="50" t="n">
        <v>0</v>
      </c>
      <c r="F1647" s="50" t="n">
        <v>0</v>
      </c>
      <c r="G1647" s="50" t="n">
        <v>0</v>
      </c>
      <c r="H1647" s="50" t="n">
        <v>0</v>
      </c>
      <c r="I1647" s="50" t="n">
        <v>0</v>
      </c>
      <c r="J1647" s="50" t="n">
        <v>0</v>
      </c>
      <c r="K1647" s="50" t="n">
        <v>0</v>
      </c>
      <c r="L1647" s="50" t="n">
        <v>0</v>
      </c>
      <c r="M1647" s="50" t="n">
        <v>0</v>
      </c>
      <c r="N1647" s="50" t="n">
        <v>0</v>
      </c>
      <c r="O1647" s="50" t="n">
        <v>0</v>
      </c>
      <c r="P1647" s="50" t="n">
        <v>0</v>
      </c>
      <c r="Q1647" s="51" t="n">
        <v>0</v>
      </c>
    </row>
    <row r="1648" customFormat="false" ht="12.75" hidden="false" customHeight="false" outlineLevel="0" collapsed="false">
      <c r="B1648" s="85" t="s">
        <v>25</v>
      </c>
      <c r="C1648" s="13" t="n">
        <v>1647</v>
      </c>
      <c r="D1648" s="50" t="n">
        <v>4394628.39002009</v>
      </c>
      <c r="E1648" s="50" t="n">
        <v>0</v>
      </c>
      <c r="F1648" s="50" t="n">
        <v>0</v>
      </c>
      <c r="G1648" s="50" t="n">
        <v>150408</v>
      </c>
      <c r="H1648" s="50" t="n">
        <v>775152.82</v>
      </c>
      <c r="I1648" s="50" t="n">
        <v>103938.72</v>
      </c>
      <c r="J1648" s="50" t="n">
        <v>-39616.64</v>
      </c>
      <c r="K1648" s="50" t="n">
        <v>-75859.33</v>
      </c>
      <c r="L1648" s="50" t="n">
        <v>-181591.92</v>
      </c>
      <c r="M1648" s="50" t="n">
        <v>2570155.43</v>
      </c>
      <c r="N1648" s="50" t="n">
        <v>3302587.08</v>
      </c>
      <c r="O1648" s="50" t="n">
        <v>203361.81</v>
      </c>
      <c r="P1648" s="50" t="n">
        <v>1225049.45</v>
      </c>
      <c r="Q1648" s="51" t="n">
        <v>4730998.34</v>
      </c>
    </row>
    <row r="1649" customFormat="false" ht="12.75" hidden="false" customHeight="false" outlineLevel="0" collapsed="false">
      <c r="B1649" s="85" t="s">
        <v>29</v>
      </c>
      <c r="C1649" s="13" t="n">
        <v>1648</v>
      </c>
      <c r="D1649" s="50" t="n">
        <v>240873.503533815</v>
      </c>
      <c r="E1649" s="50" t="n">
        <v>0</v>
      </c>
      <c r="F1649" s="50" t="n">
        <v>0</v>
      </c>
      <c r="G1649" s="50" t="n">
        <v>10313.34</v>
      </c>
      <c r="H1649" s="50" t="n">
        <v>16580.39</v>
      </c>
      <c r="I1649" s="50" t="n">
        <v>0</v>
      </c>
      <c r="J1649" s="50" t="n">
        <v>0</v>
      </c>
      <c r="K1649" s="50" t="n">
        <v>0</v>
      </c>
      <c r="L1649" s="50" t="n">
        <v>0</v>
      </c>
      <c r="M1649" s="50" t="n">
        <v>0</v>
      </c>
      <c r="N1649" s="50" t="n">
        <v>26893.73</v>
      </c>
      <c r="O1649" s="50" t="n">
        <v>0</v>
      </c>
      <c r="P1649" s="50" t="n">
        <v>0</v>
      </c>
      <c r="Q1649" s="51" t="n">
        <v>26893.73</v>
      </c>
    </row>
    <row r="1650" customFormat="false" ht="12.75" hidden="false" customHeight="false" outlineLevel="0" collapsed="false">
      <c r="B1650" s="85" t="s">
        <v>32</v>
      </c>
      <c r="C1650" s="13" t="n">
        <v>1649</v>
      </c>
      <c r="D1650" s="50" t="n">
        <v>223438.189143741</v>
      </c>
      <c r="E1650" s="50" t="n">
        <v>0</v>
      </c>
      <c r="F1650" s="50" t="n">
        <v>0</v>
      </c>
      <c r="G1650" s="50" t="n">
        <v>24464.93</v>
      </c>
      <c r="H1650" s="50" t="n">
        <v>-3565.65</v>
      </c>
      <c r="I1650" s="50" t="n">
        <v>0</v>
      </c>
      <c r="J1650" s="50" t="n">
        <v>0</v>
      </c>
      <c r="K1650" s="50" t="n">
        <v>0</v>
      </c>
      <c r="L1650" s="50" t="n">
        <v>0</v>
      </c>
      <c r="M1650" s="50" t="n">
        <v>0</v>
      </c>
      <c r="N1650" s="50" t="n">
        <v>20899.28</v>
      </c>
      <c r="O1650" s="50" t="n">
        <v>0</v>
      </c>
      <c r="P1650" s="50" t="n">
        <v>0</v>
      </c>
      <c r="Q1650" s="51" t="n">
        <v>20899.28</v>
      </c>
    </row>
    <row r="1651" customFormat="false" ht="12.75" hidden="false" customHeight="false" outlineLevel="0" collapsed="false">
      <c r="B1651" s="85" t="s">
        <v>35</v>
      </c>
      <c r="C1651" s="13" t="n">
        <v>1650</v>
      </c>
      <c r="D1651" s="50" t="n">
        <v>484014.778184118</v>
      </c>
      <c r="E1651" s="50" t="n">
        <v>0</v>
      </c>
      <c r="F1651" s="50" t="n">
        <v>0</v>
      </c>
      <c r="G1651" s="50" t="n">
        <v>-846.94</v>
      </c>
      <c r="H1651" s="50" t="n">
        <v>-296.44</v>
      </c>
      <c r="I1651" s="50" t="n">
        <v>0</v>
      </c>
      <c r="J1651" s="50" t="n">
        <v>0</v>
      </c>
      <c r="K1651" s="50" t="n">
        <v>0</v>
      </c>
      <c r="L1651" s="50" t="n">
        <v>0</v>
      </c>
      <c r="M1651" s="50" t="n">
        <v>0</v>
      </c>
      <c r="N1651" s="50" t="n">
        <v>-1143.38</v>
      </c>
      <c r="O1651" s="50" t="n">
        <v>0</v>
      </c>
      <c r="P1651" s="50" t="n">
        <v>0</v>
      </c>
      <c r="Q1651" s="51" t="n">
        <v>-1143.38</v>
      </c>
    </row>
    <row r="1652" customFormat="false" ht="12.75" hidden="false" customHeight="false" outlineLevel="0" collapsed="false">
      <c r="B1652" s="85" t="s">
        <v>38</v>
      </c>
      <c r="C1652" s="13" t="n">
        <v>1651</v>
      </c>
      <c r="D1652" s="50" t="n">
        <v>0</v>
      </c>
      <c r="E1652" s="50" t="n">
        <v>0</v>
      </c>
      <c r="F1652" s="50" t="n">
        <v>0</v>
      </c>
      <c r="G1652" s="50" t="n">
        <v>0</v>
      </c>
      <c r="H1652" s="50" t="n">
        <v>0</v>
      </c>
      <c r="I1652" s="50" t="n">
        <v>0</v>
      </c>
      <c r="J1652" s="50" t="n">
        <v>0</v>
      </c>
      <c r="K1652" s="50" t="n">
        <v>0</v>
      </c>
      <c r="L1652" s="50" t="n">
        <v>0</v>
      </c>
      <c r="M1652" s="50" t="n">
        <v>0</v>
      </c>
      <c r="N1652" s="50" t="n">
        <v>0</v>
      </c>
      <c r="O1652" s="50" t="n">
        <v>0</v>
      </c>
      <c r="P1652" s="50" t="n">
        <v>0</v>
      </c>
      <c r="Q1652" s="51" t="n">
        <v>0</v>
      </c>
    </row>
    <row r="1653" customFormat="false" ht="12.75" hidden="false" customHeight="false" outlineLevel="0" collapsed="false">
      <c r="B1653" s="85" t="s">
        <v>43</v>
      </c>
      <c r="C1653" s="13" t="n">
        <v>1652</v>
      </c>
      <c r="D1653" s="50" t="n">
        <v>4682280.19672737</v>
      </c>
      <c r="E1653" s="50" t="n">
        <v>0</v>
      </c>
      <c r="F1653" s="50" t="n">
        <v>0</v>
      </c>
      <c r="G1653" s="50" t="n">
        <v>-20196.54</v>
      </c>
      <c r="H1653" s="50" t="n">
        <v>688938.01</v>
      </c>
      <c r="I1653" s="50" t="n">
        <v>-501666.89</v>
      </c>
      <c r="J1653" s="50" t="n">
        <v>87137.07</v>
      </c>
      <c r="K1653" s="50" t="n">
        <v>-490204.97</v>
      </c>
      <c r="L1653" s="50" t="n">
        <v>77476.73</v>
      </c>
      <c r="M1653" s="50" t="n">
        <v>671759.04</v>
      </c>
      <c r="N1653" s="50" t="n">
        <v>513242.45</v>
      </c>
      <c r="O1653" s="50" t="n">
        <v>-374375.89</v>
      </c>
      <c r="P1653" s="50" t="n">
        <v>-1092533.05</v>
      </c>
      <c r="Q1653" s="51" t="n">
        <v>-953666.49</v>
      </c>
    </row>
    <row r="1654" customFormat="false" ht="12.75" hidden="false" customHeight="false" outlineLevel="0" collapsed="false">
      <c r="B1654" s="85" t="s">
        <v>47</v>
      </c>
      <c r="C1654" s="13" t="n">
        <v>1653</v>
      </c>
      <c r="D1654" s="50" t="n">
        <v>1251373.33169676</v>
      </c>
      <c r="E1654" s="50" t="n">
        <v>0</v>
      </c>
      <c r="F1654" s="50" t="n">
        <v>0</v>
      </c>
      <c r="G1654" s="50" t="n">
        <v>92383.79</v>
      </c>
      <c r="H1654" s="50" t="n">
        <v>229835.57</v>
      </c>
      <c r="I1654" s="50" t="n">
        <v>225661.28</v>
      </c>
      <c r="J1654" s="50" t="n">
        <v>8359.37</v>
      </c>
      <c r="K1654" s="50" t="n">
        <v>-122149.31</v>
      </c>
      <c r="L1654" s="50" t="n">
        <v>-45190.69</v>
      </c>
      <c r="M1654" s="50" t="n">
        <v>443917.86</v>
      </c>
      <c r="N1654" s="50" t="n">
        <v>832817.87</v>
      </c>
      <c r="O1654" s="50" t="n">
        <v>-574091.25</v>
      </c>
      <c r="P1654" s="50" t="n">
        <v>-67179.7999999999</v>
      </c>
      <c r="Q1654" s="51" t="n">
        <v>191546.82</v>
      </c>
    </row>
    <row r="1655" customFormat="false" ht="12.75" hidden="false" customHeight="false" outlineLevel="0" collapsed="false">
      <c r="B1655" s="85" t="s">
        <v>50</v>
      </c>
      <c r="C1655" s="13" t="n">
        <v>1654</v>
      </c>
      <c r="D1655" s="50" t="n">
        <v>758864.632604289</v>
      </c>
      <c r="E1655" s="50" t="n">
        <v>0</v>
      </c>
      <c r="F1655" s="50" t="n">
        <v>0</v>
      </c>
      <c r="G1655" s="50" t="n">
        <v>-13551.77</v>
      </c>
      <c r="H1655" s="50" t="n">
        <v>-16669.32</v>
      </c>
      <c r="I1655" s="50" t="n">
        <v>34778.94</v>
      </c>
      <c r="J1655" s="50" t="n">
        <v>49581.52</v>
      </c>
      <c r="K1655" s="50" t="n">
        <v>68938.53</v>
      </c>
      <c r="L1655" s="50" t="n">
        <v>44354.16</v>
      </c>
      <c r="M1655" s="50" t="n">
        <v>87870.06</v>
      </c>
      <c r="N1655" s="50" t="n">
        <v>255302.12</v>
      </c>
      <c r="O1655" s="50" t="n">
        <v>668105.19</v>
      </c>
      <c r="P1655" s="50" t="n">
        <v>-670631.27</v>
      </c>
      <c r="Q1655" s="51" t="n">
        <v>252776.04</v>
      </c>
    </row>
    <row r="1656" customFormat="false" ht="12.75" hidden="false" customHeight="false" outlineLevel="0" collapsed="false">
      <c r="B1656" s="85" t="s">
        <v>53</v>
      </c>
      <c r="C1656" s="13" t="n">
        <v>1655</v>
      </c>
      <c r="D1656" s="50" t="n">
        <v>298115.771837648</v>
      </c>
      <c r="E1656" s="50" t="n">
        <v>0</v>
      </c>
      <c r="F1656" s="50" t="n">
        <v>0</v>
      </c>
      <c r="G1656" s="50" t="n">
        <v>-35092.28</v>
      </c>
      <c r="H1656" s="50" t="n">
        <v>0</v>
      </c>
      <c r="I1656" s="50" t="n">
        <v>0</v>
      </c>
      <c r="J1656" s="50" t="n">
        <v>0</v>
      </c>
      <c r="K1656" s="50" t="n">
        <v>0</v>
      </c>
      <c r="L1656" s="50" t="n">
        <v>0</v>
      </c>
      <c r="M1656" s="50" t="n">
        <v>0</v>
      </c>
      <c r="N1656" s="50" t="n">
        <v>-35092.28</v>
      </c>
      <c r="O1656" s="50" t="n">
        <v>0</v>
      </c>
      <c r="P1656" s="50" t="n">
        <v>0</v>
      </c>
      <c r="Q1656" s="51" t="n">
        <v>-35092.28</v>
      </c>
    </row>
    <row r="1657" customFormat="false" ht="12.75" hidden="false" customHeight="false" outlineLevel="0" collapsed="false">
      <c r="B1657" s="85" t="s">
        <v>56</v>
      </c>
      <c r="C1657" s="13" t="n">
        <v>1656</v>
      </c>
      <c r="D1657" s="50" t="n">
        <v>150309.13463803</v>
      </c>
      <c r="E1657" s="50" t="n">
        <v>0</v>
      </c>
      <c r="F1657" s="50" t="n">
        <v>0</v>
      </c>
      <c r="G1657" s="50" t="n">
        <v>7328.86</v>
      </c>
      <c r="H1657" s="50" t="n">
        <v>-46422.24</v>
      </c>
      <c r="I1657" s="50" t="n">
        <v>0</v>
      </c>
      <c r="J1657" s="50" t="n">
        <v>0</v>
      </c>
      <c r="K1657" s="50" t="n">
        <v>0</v>
      </c>
      <c r="L1657" s="50" t="n">
        <v>0</v>
      </c>
      <c r="M1657" s="50" t="n">
        <v>0</v>
      </c>
      <c r="N1657" s="50" t="n">
        <v>-39093.38</v>
      </c>
      <c r="O1657" s="50" t="n">
        <v>0</v>
      </c>
      <c r="P1657" s="50" t="n">
        <v>0</v>
      </c>
      <c r="Q1657" s="51" t="n">
        <v>-39093.38</v>
      </c>
    </row>
    <row r="1658" customFormat="false" ht="12.75" hidden="false" customHeight="false" outlineLevel="0" collapsed="false">
      <c r="B1658" s="85" t="s">
        <v>59</v>
      </c>
      <c r="C1658" s="13" t="n">
        <v>1657</v>
      </c>
      <c r="D1658" s="50" t="n">
        <v>130293.767965354</v>
      </c>
      <c r="E1658" s="50" t="n">
        <v>0</v>
      </c>
      <c r="F1658" s="50" t="n">
        <v>0</v>
      </c>
      <c r="G1658" s="50" t="n">
        <v>-3231.92</v>
      </c>
      <c r="H1658" s="50" t="n">
        <v>0</v>
      </c>
      <c r="I1658" s="50" t="n">
        <v>0</v>
      </c>
      <c r="J1658" s="50" t="n">
        <v>0</v>
      </c>
      <c r="K1658" s="50" t="n">
        <v>0</v>
      </c>
      <c r="L1658" s="50" t="n">
        <v>0</v>
      </c>
      <c r="M1658" s="50" t="n">
        <v>0</v>
      </c>
      <c r="N1658" s="50" t="n">
        <v>-3231.92</v>
      </c>
      <c r="O1658" s="50" t="n">
        <v>0</v>
      </c>
      <c r="P1658" s="50" t="n">
        <v>0</v>
      </c>
      <c r="Q1658" s="51" t="n">
        <v>-3231.92</v>
      </c>
    </row>
    <row r="1659" customFormat="false" ht="12.75" hidden="false" customHeight="false" outlineLevel="0" collapsed="false">
      <c r="B1659" s="85" t="s">
        <v>109</v>
      </c>
      <c r="C1659" s="13" t="n">
        <v>1658</v>
      </c>
      <c r="D1659" s="50" t="n">
        <v>0</v>
      </c>
      <c r="E1659" s="50" t="n">
        <v>0</v>
      </c>
      <c r="F1659" s="50" t="n">
        <v>0</v>
      </c>
      <c r="G1659" s="50" t="n">
        <v>0</v>
      </c>
      <c r="H1659" s="50" t="n">
        <v>0</v>
      </c>
      <c r="I1659" s="50" t="n">
        <v>0</v>
      </c>
      <c r="J1659" s="50" t="n">
        <v>0</v>
      </c>
      <c r="K1659" s="50" t="n">
        <v>0</v>
      </c>
      <c r="L1659" s="50" t="n">
        <v>0</v>
      </c>
      <c r="M1659" s="50" t="n">
        <v>0</v>
      </c>
      <c r="N1659" s="50" t="n">
        <v>0</v>
      </c>
      <c r="O1659" s="50" t="n">
        <v>0</v>
      </c>
      <c r="P1659" s="50" t="n">
        <v>0</v>
      </c>
      <c r="Q1659" s="51" t="n">
        <v>0</v>
      </c>
    </row>
    <row r="1660" customFormat="false" ht="12.75" hidden="false" customHeight="false" outlineLevel="0" collapsed="false">
      <c r="B1660" s="85" t="s">
        <v>64</v>
      </c>
      <c r="C1660" s="13" t="n">
        <v>1659</v>
      </c>
      <c r="D1660" s="50" t="n">
        <v>9026016.97296859</v>
      </c>
      <c r="E1660" s="50" t="n">
        <v>0</v>
      </c>
      <c r="F1660" s="50" t="n">
        <v>0</v>
      </c>
      <c r="G1660" s="50" t="n">
        <v>35967.33</v>
      </c>
      <c r="H1660" s="50" t="n">
        <v>-51713.12</v>
      </c>
      <c r="I1660" s="50" t="n">
        <v>596127.76</v>
      </c>
      <c r="J1660" s="50" t="n">
        <v>658069.91</v>
      </c>
      <c r="K1660" s="50" t="n">
        <v>-50195.34</v>
      </c>
      <c r="L1660" s="50" t="n">
        <v>-27340.64</v>
      </c>
      <c r="M1660" s="50" t="n">
        <v>1737172.06</v>
      </c>
      <c r="N1660" s="50" t="n">
        <v>2898087.96</v>
      </c>
      <c r="O1660" s="50" t="n">
        <v>281777.63</v>
      </c>
      <c r="P1660" s="50" t="n">
        <v>1338874.52</v>
      </c>
      <c r="Q1660" s="51" t="n">
        <v>4518740.11</v>
      </c>
    </row>
    <row r="1661" customFormat="false" ht="12.75" hidden="false" customHeight="false" outlineLevel="0" collapsed="false">
      <c r="B1661" s="85" t="s">
        <v>67</v>
      </c>
      <c r="C1661" s="13" t="n">
        <v>1660</v>
      </c>
      <c r="D1661" s="50" t="n">
        <v>277475.229349221</v>
      </c>
      <c r="E1661" s="50" t="n">
        <v>0</v>
      </c>
      <c r="F1661" s="50" t="n">
        <v>0</v>
      </c>
      <c r="G1661" s="50" t="n">
        <v>0</v>
      </c>
      <c r="H1661" s="50" t="n">
        <v>33279.36</v>
      </c>
      <c r="I1661" s="50" t="n">
        <v>0</v>
      </c>
      <c r="J1661" s="50" t="n">
        <v>0</v>
      </c>
      <c r="K1661" s="50" t="n">
        <v>0</v>
      </c>
      <c r="L1661" s="50" t="n">
        <v>0</v>
      </c>
      <c r="M1661" s="50" t="n">
        <v>0</v>
      </c>
      <c r="N1661" s="50" t="n">
        <v>33279.36</v>
      </c>
      <c r="O1661" s="50" t="n">
        <v>0</v>
      </c>
      <c r="P1661" s="50" t="n">
        <v>0</v>
      </c>
      <c r="Q1661" s="51" t="n">
        <v>33279.36</v>
      </c>
    </row>
    <row r="1662" customFormat="false" ht="12.75" hidden="false" customHeight="false" outlineLevel="0" collapsed="false">
      <c r="B1662" s="85" t="s">
        <v>70</v>
      </c>
      <c r="C1662" s="13" t="n">
        <v>1661</v>
      </c>
      <c r="D1662" s="50" t="n">
        <v>110586.157094023</v>
      </c>
      <c r="E1662" s="50" t="n">
        <v>0</v>
      </c>
      <c r="F1662" s="50" t="n">
        <v>0</v>
      </c>
      <c r="G1662" s="50" t="n">
        <v>-3182.43</v>
      </c>
      <c r="H1662" s="50" t="n">
        <v>16580.39</v>
      </c>
      <c r="I1662" s="50" t="n">
        <v>0</v>
      </c>
      <c r="J1662" s="50" t="n">
        <v>0</v>
      </c>
      <c r="K1662" s="50" t="n">
        <v>0</v>
      </c>
      <c r="L1662" s="50" t="n">
        <v>0</v>
      </c>
      <c r="M1662" s="50" t="n">
        <v>0</v>
      </c>
      <c r="N1662" s="50" t="n">
        <v>13397.96</v>
      </c>
      <c r="O1662" s="50" t="n">
        <v>0</v>
      </c>
      <c r="P1662" s="50" t="n">
        <v>0</v>
      </c>
      <c r="Q1662" s="51" t="n">
        <v>13397.96</v>
      </c>
    </row>
    <row r="1663" customFormat="false" ht="12.75" hidden="false" customHeight="false" outlineLevel="0" collapsed="false">
      <c r="B1663" s="85" t="s">
        <v>75</v>
      </c>
      <c r="C1663" s="13" t="n">
        <v>1662</v>
      </c>
      <c r="D1663" s="50" t="n">
        <v>4082975.59993643</v>
      </c>
      <c r="E1663" s="50" t="n">
        <v>0</v>
      </c>
      <c r="F1663" s="50" t="n">
        <v>0</v>
      </c>
      <c r="G1663" s="50" t="n">
        <v>-34370.24</v>
      </c>
      <c r="H1663" s="50" t="n">
        <v>112283.37</v>
      </c>
      <c r="I1663" s="50" t="n">
        <v>94987.65</v>
      </c>
      <c r="J1663" s="50" t="n">
        <v>198773.7</v>
      </c>
      <c r="K1663" s="50" t="n">
        <v>57221.39</v>
      </c>
      <c r="L1663" s="50" t="n">
        <v>126499</v>
      </c>
      <c r="M1663" s="50" t="n">
        <v>490742.08</v>
      </c>
      <c r="N1663" s="50" t="n">
        <v>1046136.95</v>
      </c>
      <c r="O1663" s="50" t="n">
        <v>1429566.4</v>
      </c>
      <c r="P1663" s="50" t="n">
        <v>315205.88</v>
      </c>
      <c r="Q1663" s="51" t="n">
        <v>2790909.23</v>
      </c>
    </row>
    <row r="1664" customFormat="false" ht="12.75" hidden="false" customHeight="false" outlineLevel="0" collapsed="false">
      <c r="B1664" s="85" t="s">
        <v>78</v>
      </c>
      <c r="C1664" s="13" t="n">
        <v>1663</v>
      </c>
      <c r="D1664" s="50" t="n">
        <v>83055.4730089888</v>
      </c>
      <c r="E1664" s="50" t="n">
        <v>0</v>
      </c>
      <c r="F1664" s="50" t="n">
        <v>0</v>
      </c>
      <c r="G1664" s="50" t="n">
        <v>-19665.58</v>
      </c>
      <c r="H1664" s="50" t="n">
        <v>0</v>
      </c>
      <c r="I1664" s="50" t="n">
        <v>0</v>
      </c>
      <c r="J1664" s="50" t="n">
        <v>0</v>
      </c>
      <c r="K1664" s="50" t="n">
        <v>0</v>
      </c>
      <c r="L1664" s="50" t="n">
        <v>0</v>
      </c>
      <c r="M1664" s="50" t="n">
        <v>0</v>
      </c>
      <c r="N1664" s="50" t="n">
        <v>-19665.58</v>
      </c>
      <c r="O1664" s="50" t="n">
        <v>0</v>
      </c>
      <c r="P1664" s="50" t="n">
        <v>0</v>
      </c>
      <c r="Q1664" s="51" t="n">
        <v>-19665.58</v>
      </c>
    </row>
    <row r="1665" customFormat="false" ht="12.75" hidden="false" customHeight="false" outlineLevel="0" collapsed="false">
      <c r="B1665" s="85"/>
      <c r="C1665" s="13" t="n">
        <v>1664</v>
      </c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1"/>
    </row>
    <row r="1666" customFormat="false" ht="12.75" hidden="false" customHeight="false" outlineLevel="0" collapsed="false">
      <c r="B1666" s="85" t="s">
        <v>83</v>
      </c>
      <c r="C1666" s="13" t="n">
        <v>1665</v>
      </c>
      <c r="D1666" s="50" t="s">
        <v>4</v>
      </c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1"/>
    </row>
    <row r="1667" customFormat="false" ht="12.75" hidden="false" customHeight="false" outlineLevel="0" collapsed="false">
      <c r="B1667" s="85" t="s">
        <v>22</v>
      </c>
      <c r="C1667" s="13" t="n">
        <v>1666</v>
      </c>
      <c r="D1667" s="50" t="n">
        <v>671170.725853553</v>
      </c>
      <c r="E1667" s="50" t="n">
        <v>0</v>
      </c>
      <c r="F1667" s="50" t="n">
        <v>0</v>
      </c>
      <c r="G1667" s="50" t="n">
        <v>-0.143565583190106</v>
      </c>
      <c r="H1667" s="50" t="n">
        <v>26.6265801718854</v>
      </c>
      <c r="I1667" s="50" t="n">
        <v>45.448370629628</v>
      </c>
      <c r="J1667" s="50" t="n">
        <v>11.79837892961</v>
      </c>
      <c r="K1667" s="50" t="n">
        <v>39.4738052467585</v>
      </c>
      <c r="L1667" s="50" t="n">
        <v>39.9414567714372</v>
      </c>
      <c r="M1667" s="50" t="n">
        <v>95.6885937692529</v>
      </c>
      <c r="N1667" s="50" t="n">
        <v>258.833619935382</v>
      </c>
      <c r="O1667" s="50" t="n">
        <v>-111.44009200457</v>
      </c>
      <c r="P1667" s="50" t="n">
        <v>-988.817267794501</v>
      </c>
      <c r="Q1667" s="51" t="n">
        <v>-841.423739863689</v>
      </c>
    </row>
    <row r="1668" customFormat="false" ht="12.75" hidden="false" customHeight="false" outlineLevel="0" collapsed="false">
      <c r="B1668" s="85" t="s">
        <v>27</v>
      </c>
      <c r="C1668" s="13" t="n">
        <v>1667</v>
      </c>
      <c r="D1668" s="50" t="n">
        <v>2169892.18798385</v>
      </c>
      <c r="E1668" s="50" t="n">
        <v>0</v>
      </c>
      <c r="F1668" s="50" t="n">
        <v>0</v>
      </c>
      <c r="G1668" s="50" t="n">
        <v>0</v>
      </c>
      <c r="H1668" s="50" t="n">
        <v>-220.476776</v>
      </c>
      <c r="I1668" s="50" t="n">
        <v>-65.598119</v>
      </c>
      <c r="J1668" s="50" t="n">
        <v>291.577</v>
      </c>
      <c r="K1668" s="50" t="n">
        <v>99.550003</v>
      </c>
      <c r="L1668" s="50" t="n">
        <v>-7.9564</v>
      </c>
      <c r="M1668" s="50" t="n">
        <v>-444.212896</v>
      </c>
      <c r="N1668" s="50" t="n">
        <v>-347.117188</v>
      </c>
      <c r="O1668" s="50" t="n">
        <v>-411.264507</v>
      </c>
      <c r="P1668" s="50" t="n">
        <v>-1653.449464</v>
      </c>
      <c r="Q1668" s="51" t="n">
        <v>-2411.831159</v>
      </c>
    </row>
    <row r="1669" customFormat="false" ht="12.75" hidden="false" customHeight="false" outlineLevel="0" collapsed="false">
      <c r="B1669" s="85" t="s">
        <v>77</v>
      </c>
      <c r="C1669" s="13" t="n">
        <v>1668</v>
      </c>
      <c r="D1669" s="50" t="n">
        <v>687103.304021243</v>
      </c>
      <c r="E1669" s="50" t="n">
        <v>0</v>
      </c>
      <c r="F1669" s="50" t="n">
        <v>0</v>
      </c>
      <c r="G1669" s="50" t="n">
        <v>25.6824366175296</v>
      </c>
      <c r="H1669" s="50" t="n">
        <v>-43.4765049021955</v>
      </c>
      <c r="I1669" s="50" t="n">
        <v>-23.8700611726696</v>
      </c>
      <c r="J1669" s="50" t="n">
        <v>-11.0933714127503</v>
      </c>
      <c r="K1669" s="50" t="n">
        <v>14.7782681508747</v>
      </c>
      <c r="L1669" s="50" t="n">
        <v>-50.9797112683919</v>
      </c>
      <c r="M1669" s="50" t="n">
        <v>-253.838522502429</v>
      </c>
      <c r="N1669" s="50" t="n">
        <v>-342.797466490032</v>
      </c>
      <c r="O1669" s="50" t="n">
        <v>-374.94416324615</v>
      </c>
      <c r="P1669" s="50" t="n">
        <v>-165.391135665408</v>
      </c>
      <c r="Q1669" s="51" t="n">
        <v>-883.13276540159</v>
      </c>
    </row>
    <row r="1670" customFormat="false" ht="12.75" hidden="false" customHeight="false" outlineLevel="0" collapsed="false">
      <c r="B1670" s="85" t="s">
        <v>66</v>
      </c>
      <c r="C1670" s="13" t="n">
        <v>1669</v>
      </c>
      <c r="D1670" s="50" t="n">
        <v>2026938.54924776</v>
      </c>
      <c r="E1670" s="50" t="n">
        <v>0</v>
      </c>
      <c r="F1670" s="50" t="n">
        <v>0</v>
      </c>
      <c r="G1670" s="50" t="n">
        <v>63.9018</v>
      </c>
      <c r="H1670" s="50" t="n">
        <v>-23.780217</v>
      </c>
      <c r="I1670" s="50" t="n">
        <v>-167.929458</v>
      </c>
      <c r="J1670" s="50" t="n">
        <v>-212.468259</v>
      </c>
      <c r="K1670" s="50" t="n">
        <v>29.246015</v>
      </c>
      <c r="L1670" s="50" t="n">
        <v>-138.579374</v>
      </c>
      <c r="M1670" s="50" t="n">
        <v>-39.266652</v>
      </c>
      <c r="N1670" s="50" t="n">
        <v>-488.876145</v>
      </c>
      <c r="O1670" s="50" t="n">
        <v>-564.617522</v>
      </c>
      <c r="P1670" s="50" t="n">
        <v>-795.556694</v>
      </c>
      <c r="Q1670" s="51" t="n">
        <v>-1849.050361</v>
      </c>
    </row>
    <row r="1671" customFormat="false" ht="12.75" hidden="false" customHeight="false" outlineLevel="0" collapsed="false">
      <c r="B1671" s="85" t="s">
        <v>45</v>
      </c>
      <c r="C1671" s="13" t="n">
        <v>1670</v>
      </c>
      <c r="D1671" s="50" t="n">
        <v>690796.944364697</v>
      </c>
      <c r="E1671" s="50" t="n">
        <v>0</v>
      </c>
      <c r="F1671" s="50" t="n">
        <v>0</v>
      </c>
      <c r="G1671" s="50" t="n">
        <v>-3.43007025442349</v>
      </c>
      <c r="H1671" s="50" t="n">
        <v>-21.6390763784905</v>
      </c>
      <c r="I1671" s="50" t="n">
        <v>10.4793547732175</v>
      </c>
      <c r="J1671" s="50" t="n">
        <v>-61.645763998291</v>
      </c>
      <c r="K1671" s="50" t="n">
        <v>24.9275661405004</v>
      </c>
      <c r="L1671" s="50" t="n">
        <v>-14.5945425724964</v>
      </c>
      <c r="M1671" s="50" t="n">
        <v>-41.3338714953855</v>
      </c>
      <c r="N1671" s="50" t="n">
        <v>-107.236403785369</v>
      </c>
      <c r="O1671" s="50" t="n">
        <v>49.547629</v>
      </c>
      <c r="P1671" s="50" t="n">
        <v>-1070.727793</v>
      </c>
      <c r="Q1671" s="51" t="n">
        <v>-1128.41656778537</v>
      </c>
    </row>
    <row r="1672" customFormat="false" ht="12.75" hidden="false" customHeight="false" outlineLevel="0" collapsed="false">
      <c r="B1672" s="85" t="s">
        <v>52</v>
      </c>
      <c r="C1672" s="13" t="n">
        <v>1671</v>
      </c>
      <c r="D1672" s="50" t="n">
        <v>183668.864531488</v>
      </c>
      <c r="E1672" s="50" t="n">
        <v>0</v>
      </c>
      <c r="F1672" s="50" t="n">
        <v>0</v>
      </c>
      <c r="G1672" s="50" t="n">
        <v>0</v>
      </c>
      <c r="H1672" s="50" t="n">
        <v>0</v>
      </c>
      <c r="I1672" s="50" t="n">
        <v>0</v>
      </c>
      <c r="J1672" s="50" t="n">
        <v>0</v>
      </c>
      <c r="K1672" s="50" t="n">
        <v>0</v>
      </c>
      <c r="L1672" s="50" t="n">
        <v>0</v>
      </c>
      <c r="M1672" s="50" t="n">
        <v>0</v>
      </c>
      <c r="N1672" s="50" t="n">
        <v>0</v>
      </c>
      <c r="O1672" s="50" t="n">
        <v>-171.610658</v>
      </c>
      <c r="P1672" s="50" t="n">
        <v>0</v>
      </c>
      <c r="Q1672" s="51" t="n">
        <v>-171.610658</v>
      </c>
    </row>
    <row r="1673" customFormat="false" ht="12.75" hidden="false" customHeight="false" outlineLevel="0" collapsed="false">
      <c r="B1673" s="85" t="s">
        <v>80</v>
      </c>
      <c r="C1673" s="13" t="n">
        <v>1672</v>
      </c>
      <c r="D1673" s="50" t="n">
        <v>53972.4343769612</v>
      </c>
      <c r="E1673" s="50" t="n">
        <v>0</v>
      </c>
      <c r="F1673" s="50" t="n">
        <v>0</v>
      </c>
      <c r="G1673" s="50" t="n">
        <v>24</v>
      </c>
      <c r="H1673" s="50" t="n">
        <v>0</v>
      </c>
      <c r="I1673" s="50" t="n">
        <v>0</v>
      </c>
      <c r="J1673" s="50" t="n">
        <v>0</v>
      </c>
      <c r="K1673" s="50" t="n">
        <v>0</v>
      </c>
      <c r="L1673" s="50" t="n">
        <v>0</v>
      </c>
      <c r="M1673" s="50" t="n">
        <v>0</v>
      </c>
      <c r="N1673" s="50" t="n">
        <v>24</v>
      </c>
      <c r="O1673" s="50" t="n">
        <v>0</v>
      </c>
      <c r="P1673" s="50" t="n">
        <v>0</v>
      </c>
      <c r="Q1673" s="51" t="n">
        <v>24</v>
      </c>
    </row>
    <row r="1674" customFormat="false" ht="12.75" hidden="false" customHeight="false" outlineLevel="0" collapsed="false">
      <c r="B1674" s="85" t="s">
        <v>49</v>
      </c>
      <c r="C1674" s="13" t="n">
        <v>1673</v>
      </c>
      <c r="D1674" s="50" t="n">
        <v>240584.503716165</v>
      </c>
      <c r="E1674" s="50" t="n">
        <v>0</v>
      </c>
      <c r="F1674" s="50" t="n">
        <v>0</v>
      </c>
      <c r="G1674" s="50" t="n">
        <v>0</v>
      </c>
      <c r="H1674" s="50" t="n">
        <v>0</v>
      </c>
      <c r="I1674" s="50" t="n">
        <v>46.176616</v>
      </c>
      <c r="J1674" s="50" t="n">
        <v>0</v>
      </c>
      <c r="K1674" s="50" t="n">
        <v>0</v>
      </c>
      <c r="L1674" s="50" t="n">
        <v>0</v>
      </c>
      <c r="M1674" s="50" t="n">
        <v>0</v>
      </c>
      <c r="N1674" s="50" t="n">
        <v>46.176616</v>
      </c>
      <c r="O1674" s="50" t="n">
        <v>0</v>
      </c>
      <c r="P1674" s="50" t="n">
        <v>-417.090422</v>
      </c>
      <c r="Q1674" s="51" t="n">
        <v>-370.913806</v>
      </c>
    </row>
    <row r="1675" customFormat="false" ht="12.75" hidden="false" customHeight="false" outlineLevel="0" collapsed="false">
      <c r="B1675" s="85" t="s">
        <v>34</v>
      </c>
      <c r="C1675" s="13" t="n">
        <v>1674</v>
      </c>
      <c r="D1675" s="50" t="n">
        <v>29501.7504144192</v>
      </c>
      <c r="E1675" s="50" t="n">
        <v>0</v>
      </c>
      <c r="F1675" s="50" t="n">
        <v>0</v>
      </c>
      <c r="G1675" s="50" t="n">
        <v>0</v>
      </c>
      <c r="H1675" s="50" t="n">
        <v>14.957554</v>
      </c>
      <c r="I1675" s="50" t="n">
        <v>0</v>
      </c>
      <c r="J1675" s="50" t="n">
        <v>0</v>
      </c>
      <c r="K1675" s="50" t="n">
        <v>0</v>
      </c>
      <c r="L1675" s="50" t="n">
        <v>0</v>
      </c>
      <c r="M1675" s="50" t="n">
        <v>0</v>
      </c>
      <c r="N1675" s="50" t="n">
        <v>14.957554</v>
      </c>
      <c r="O1675" s="50" t="n">
        <v>0</v>
      </c>
      <c r="P1675" s="50" t="n">
        <v>0</v>
      </c>
      <c r="Q1675" s="51" t="n">
        <v>14.957554</v>
      </c>
    </row>
    <row r="1676" customFormat="false" ht="12.75" hidden="false" customHeight="false" outlineLevel="0" collapsed="false">
      <c r="B1676" s="85" t="s">
        <v>69</v>
      </c>
      <c r="C1676" s="13" t="n">
        <v>1675</v>
      </c>
      <c r="D1676" s="50" t="n">
        <v>64702.0628966639</v>
      </c>
      <c r="E1676" s="50" t="n">
        <v>0</v>
      </c>
      <c r="F1676" s="50" t="n">
        <v>0</v>
      </c>
      <c r="G1676" s="50" t="n">
        <v>0</v>
      </c>
      <c r="H1676" s="50" t="n">
        <v>-29.915107</v>
      </c>
      <c r="I1676" s="50" t="n">
        <v>0</v>
      </c>
      <c r="J1676" s="50" t="n">
        <v>0</v>
      </c>
      <c r="K1676" s="50" t="n">
        <v>0</v>
      </c>
      <c r="L1676" s="50" t="n">
        <v>0</v>
      </c>
      <c r="M1676" s="50" t="n">
        <v>0</v>
      </c>
      <c r="N1676" s="50" t="n">
        <v>-29.915107</v>
      </c>
      <c r="O1676" s="50" t="n">
        <v>0</v>
      </c>
      <c r="P1676" s="50" t="n">
        <v>0</v>
      </c>
      <c r="Q1676" s="51" t="n">
        <v>-29.915107</v>
      </c>
    </row>
    <row r="1677" customFormat="false" ht="12.75" hidden="false" customHeight="false" outlineLevel="0" collapsed="false">
      <c r="B1677" s="85" t="s">
        <v>72</v>
      </c>
      <c r="C1677" s="13" t="n">
        <v>1676</v>
      </c>
      <c r="D1677" s="50" t="n">
        <v>0</v>
      </c>
      <c r="E1677" s="50" t="n">
        <v>0</v>
      </c>
      <c r="F1677" s="50" t="n">
        <v>0</v>
      </c>
      <c r="G1677" s="50" t="n">
        <v>0</v>
      </c>
      <c r="H1677" s="50" t="n">
        <v>0</v>
      </c>
      <c r="I1677" s="50" t="n">
        <v>0</v>
      </c>
      <c r="J1677" s="50" t="n">
        <v>0</v>
      </c>
      <c r="K1677" s="50" t="n">
        <v>0</v>
      </c>
      <c r="L1677" s="50" t="n">
        <v>0</v>
      </c>
      <c r="M1677" s="50" t="n">
        <v>0</v>
      </c>
      <c r="N1677" s="50" t="n">
        <v>0</v>
      </c>
      <c r="O1677" s="50" t="n">
        <v>0</v>
      </c>
      <c r="P1677" s="50" t="n">
        <v>0</v>
      </c>
      <c r="Q1677" s="51" t="n">
        <v>0</v>
      </c>
    </row>
    <row r="1678" customFormat="false" ht="12.75" hidden="false" customHeight="false" outlineLevel="0" collapsed="false">
      <c r="B1678" s="85" t="s">
        <v>31</v>
      </c>
      <c r="C1678" s="13" t="n">
        <v>1677</v>
      </c>
      <c r="D1678" s="50" t="n">
        <v>0</v>
      </c>
      <c r="E1678" s="50" t="n">
        <v>0</v>
      </c>
      <c r="F1678" s="50" t="n">
        <v>0</v>
      </c>
      <c r="G1678" s="50" t="n">
        <v>0</v>
      </c>
      <c r="H1678" s="50" t="n">
        <v>0</v>
      </c>
      <c r="I1678" s="50" t="n">
        <v>0</v>
      </c>
      <c r="J1678" s="50" t="n">
        <v>0</v>
      </c>
      <c r="K1678" s="50" t="n">
        <v>0</v>
      </c>
      <c r="L1678" s="50" t="n">
        <v>0</v>
      </c>
      <c r="M1678" s="50" t="n">
        <v>0</v>
      </c>
      <c r="N1678" s="50" t="n">
        <v>0</v>
      </c>
      <c r="O1678" s="50" t="n">
        <v>0</v>
      </c>
      <c r="P1678" s="50" t="n">
        <v>0</v>
      </c>
      <c r="Q1678" s="51" t="n">
        <v>0</v>
      </c>
    </row>
    <row r="1679" customFormat="false" ht="12.75" hidden="false" customHeight="false" outlineLevel="0" collapsed="false">
      <c r="B1679" s="85" t="s">
        <v>37</v>
      </c>
      <c r="C1679" s="13" t="n">
        <v>1678</v>
      </c>
      <c r="D1679" s="50" t="n">
        <v>32351.0315348462</v>
      </c>
      <c r="E1679" s="50" t="n">
        <v>0</v>
      </c>
      <c r="F1679" s="50" t="n">
        <v>0</v>
      </c>
      <c r="G1679" s="50" t="n">
        <v>0</v>
      </c>
      <c r="H1679" s="50" t="n">
        <v>-14.957554</v>
      </c>
      <c r="I1679" s="50" t="n">
        <v>0</v>
      </c>
      <c r="J1679" s="50" t="n">
        <v>0</v>
      </c>
      <c r="K1679" s="50" t="n">
        <v>0</v>
      </c>
      <c r="L1679" s="50" t="n">
        <v>0</v>
      </c>
      <c r="M1679" s="50" t="n">
        <v>0</v>
      </c>
      <c r="N1679" s="50" t="n">
        <v>-14.957554</v>
      </c>
      <c r="O1679" s="50" t="n">
        <v>0</v>
      </c>
      <c r="P1679" s="50" t="n">
        <v>0</v>
      </c>
      <c r="Q1679" s="51" t="n">
        <v>-14.957554</v>
      </c>
    </row>
    <row r="1680" customFormat="false" ht="12.75" hidden="false" customHeight="false" outlineLevel="0" collapsed="false">
      <c r="B1680" s="85" t="n">
        <v>0</v>
      </c>
      <c r="C1680" s="13" t="n">
        <v>1679</v>
      </c>
      <c r="D1680" s="50" t="n">
        <v>0</v>
      </c>
      <c r="E1680" s="50" t="n">
        <v>0</v>
      </c>
      <c r="F1680" s="50" t="n">
        <v>0</v>
      </c>
      <c r="G1680" s="50" t="n">
        <v>0</v>
      </c>
      <c r="H1680" s="50" t="n">
        <v>0</v>
      </c>
      <c r="I1680" s="50" t="n">
        <v>0</v>
      </c>
      <c r="J1680" s="50" t="n">
        <v>0</v>
      </c>
      <c r="K1680" s="50" t="n">
        <v>0</v>
      </c>
      <c r="L1680" s="50" t="n">
        <v>0</v>
      </c>
      <c r="M1680" s="50" t="n">
        <v>0</v>
      </c>
      <c r="N1680" s="50" t="n">
        <v>0</v>
      </c>
      <c r="O1680" s="50" t="n">
        <v>0</v>
      </c>
      <c r="P1680" s="50" t="n">
        <v>0</v>
      </c>
      <c r="Q1680" s="51" t="n">
        <v>0</v>
      </c>
    </row>
    <row r="1681" customFormat="false" ht="12.75" hidden="false" customHeight="false" outlineLevel="0" collapsed="false">
      <c r="B1681" s="87" t="n">
        <v>0</v>
      </c>
      <c r="C1681" s="64" t="n">
        <v>1680</v>
      </c>
      <c r="D1681" s="54" t="n">
        <v>0</v>
      </c>
      <c r="E1681" s="54" t="n">
        <v>0</v>
      </c>
      <c r="F1681" s="54" t="n">
        <v>0</v>
      </c>
      <c r="G1681" s="54" t="n">
        <v>0</v>
      </c>
      <c r="H1681" s="54" t="n">
        <v>0</v>
      </c>
      <c r="I1681" s="54" t="n">
        <v>0</v>
      </c>
      <c r="J1681" s="54" t="n">
        <v>0</v>
      </c>
      <c r="K1681" s="54" t="n">
        <v>0</v>
      </c>
      <c r="L1681" s="54" t="n">
        <v>0</v>
      </c>
      <c r="M1681" s="54" t="n">
        <v>0</v>
      </c>
      <c r="N1681" s="54" t="n">
        <v>0</v>
      </c>
      <c r="O1681" s="54" t="n">
        <v>0</v>
      </c>
      <c r="P1681" s="54" t="n">
        <v>0</v>
      </c>
      <c r="Q1681" s="55" t="n">
        <v>0</v>
      </c>
    </row>
    <row r="1682" customFormat="false" ht="12.75" hidden="false" customHeight="false" outlineLevel="0" collapsed="false">
      <c r="A1682" s="0" t="n">
        <v>43</v>
      </c>
      <c r="B1682" s="57" t="n">
        <v>36964</v>
      </c>
      <c r="C1682" s="58" t="n">
        <v>1681</v>
      </c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83"/>
    </row>
    <row r="1683" customFormat="false" ht="12.75" hidden="false" customHeight="false" outlineLevel="0" collapsed="false">
      <c r="B1683" s="61"/>
      <c r="C1683" s="13" t="n">
        <v>1682</v>
      </c>
      <c r="D1683" s="13"/>
      <c r="E1683" s="21" t="s">
        <v>5</v>
      </c>
      <c r="F1683" s="21" t="s">
        <v>6</v>
      </c>
      <c r="G1683" s="21" t="s">
        <v>7</v>
      </c>
      <c r="H1683" s="21" t="s">
        <v>8</v>
      </c>
      <c r="I1683" s="21" t="s">
        <v>9</v>
      </c>
      <c r="J1683" s="21" t="s">
        <v>10</v>
      </c>
      <c r="K1683" s="21" t="s">
        <v>11</v>
      </c>
      <c r="L1683" s="21" t="s">
        <v>12</v>
      </c>
      <c r="M1683" s="21" t="s">
        <v>13</v>
      </c>
      <c r="N1683" s="21" t="s">
        <v>14</v>
      </c>
      <c r="O1683" s="21" t="n">
        <v>2002</v>
      </c>
      <c r="P1683" s="21" t="s">
        <v>15</v>
      </c>
      <c r="Q1683" s="84" t="s">
        <v>16</v>
      </c>
    </row>
    <row r="1684" customFormat="false" ht="12.75" hidden="false" customHeight="false" outlineLevel="0" collapsed="false">
      <c r="B1684" s="85" t="s">
        <v>107</v>
      </c>
      <c r="C1684" s="13" t="n">
        <v>1683</v>
      </c>
      <c r="D1684" s="13" t="s">
        <v>4</v>
      </c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86"/>
    </row>
    <row r="1685" customFormat="false" ht="12.75" hidden="false" customHeight="false" outlineLevel="0" collapsed="false">
      <c r="B1685" s="85" t="s">
        <v>19</v>
      </c>
      <c r="C1685" s="13" t="n">
        <v>1684</v>
      </c>
      <c r="D1685" s="50" t="n">
        <v>9954198.8568058</v>
      </c>
      <c r="E1685" s="50" t="n">
        <v>0</v>
      </c>
      <c r="F1685" s="50" t="n">
        <v>0</v>
      </c>
      <c r="G1685" s="50" t="n">
        <v>291891.22</v>
      </c>
      <c r="H1685" s="50" t="n">
        <v>2140227.31</v>
      </c>
      <c r="I1685" s="50" t="n">
        <v>815718.95</v>
      </c>
      <c r="J1685" s="50" t="n">
        <v>881857.23</v>
      </c>
      <c r="K1685" s="50" t="n">
        <v>-941183.83</v>
      </c>
      <c r="L1685" s="50" t="n">
        <v>-392146.32</v>
      </c>
      <c r="M1685" s="50" t="n">
        <v>5934115.34</v>
      </c>
      <c r="N1685" s="50" t="n">
        <v>8730479.9</v>
      </c>
      <c r="O1685" s="50" t="n">
        <v>-254867.47</v>
      </c>
      <c r="P1685" s="50" t="n">
        <v>178875.01</v>
      </c>
      <c r="Q1685" s="51" t="n">
        <v>8654487.44</v>
      </c>
    </row>
    <row r="1686" customFormat="false" ht="12.75" hidden="false" customHeight="false" outlineLevel="0" collapsed="false">
      <c r="B1686" s="85" t="s">
        <v>20</v>
      </c>
      <c r="C1686" s="13" t="n">
        <v>1685</v>
      </c>
      <c r="D1686" s="50" t="n">
        <v>5573823.78449302</v>
      </c>
      <c r="E1686" s="50" t="n">
        <v>0</v>
      </c>
      <c r="F1686" s="50" t="n">
        <v>0</v>
      </c>
      <c r="G1686" s="50" t="n">
        <v>84568.9</v>
      </c>
      <c r="H1686" s="50" t="n">
        <v>270749.12</v>
      </c>
      <c r="I1686" s="50" t="n">
        <v>54701.63</v>
      </c>
      <c r="J1686" s="50" t="n">
        <v>-232925.57</v>
      </c>
      <c r="K1686" s="50" t="n">
        <v>-504664.14</v>
      </c>
      <c r="L1686" s="50" t="n">
        <v>-135749.3</v>
      </c>
      <c r="M1686" s="50" t="n">
        <v>431937.47</v>
      </c>
      <c r="N1686" s="50" t="n">
        <v>-31381.89</v>
      </c>
      <c r="O1686" s="50" t="n">
        <v>-848432.74</v>
      </c>
      <c r="P1686" s="50" t="n">
        <v>-279356.62</v>
      </c>
      <c r="Q1686" s="51" t="n">
        <v>-1159171.25</v>
      </c>
    </row>
    <row r="1687" customFormat="false" ht="12.75" hidden="false" customHeight="false" outlineLevel="0" collapsed="false">
      <c r="B1687" s="85" t="s">
        <v>108</v>
      </c>
      <c r="C1687" s="13" t="n">
        <v>1686</v>
      </c>
      <c r="D1687" s="50" t="n">
        <v>0</v>
      </c>
      <c r="E1687" s="50" t="n">
        <v>0</v>
      </c>
      <c r="F1687" s="50" t="n">
        <v>0</v>
      </c>
      <c r="G1687" s="50" t="n">
        <v>0</v>
      </c>
      <c r="H1687" s="50" t="n">
        <v>0</v>
      </c>
      <c r="I1687" s="50" t="n">
        <v>0</v>
      </c>
      <c r="J1687" s="50" t="n">
        <v>0</v>
      </c>
      <c r="K1687" s="50" t="n">
        <v>0</v>
      </c>
      <c r="L1687" s="50" t="n">
        <v>0</v>
      </c>
      <c r="M1687" s="50" t="n">
        <v>0</v>
      </c>
      <c r="N1687" s="50" t="n">
        <v>0</v>
      </c>
      <c r="O1687" s="50" t="n">
        <v>0</v>
      </c>
      <c r="P1687" s="50" t="n">
        <v>0</v>
      </c>
      <c r="Q1687" s="51" t="n">
        <v>0</v>
      </c>
    </row>
    <row r="1688" customFormat="false" ht="12.75" hidden="false" customHeight="false" outlineLevel="0" collapsed="false">
      <c r="B1688" s="85" t="s">
        <v>25</v>
      </c>
      <c r="C1688" s="13" t="n">
        <v>1687</v>
      </c>
      <c r="D1688" s="50" t="n">
        <v>4299195.46921297</v>
      </c>
      <c r="E1688" s="50" t="n">
        <v>0</v>
      </c>
      <c r="F1688" s="50" t="n">
        <v>0</v>
      </c>
      <c r="G1688" s="50" t="n">
        <v>140704.66</v>
      </c>
      <c r="H1688" s="50" t="n">
        <v>918713.6</v>
      </c>
      <c r="I1688" s="50" t="n">
        <v>72145.15</v>
      </c>
      <c r="J1688" s="50" t="n">
        <v>111246.06</v>
      </c>
      <c r="K1688" s="50" t="n">
        <v>-74588.44</v>
      </c>
      <c r="L1688" s="50" t="n">
        <v>24811.38</v>
      </c>
      <c r="M1688" s="50" t="n">
        <v>2363616.78</v>
      </c>
      <c r="N1688" s="50" t="n">
        <v>3556649.19</v>
      </c>
      <c r="O1688" s="50" t="n">
        <v>-588105</v>
      </c>
      <c r="P1688" s="50" t="n">
        <v>1232148.74</v>
      </c>
      <c r="Q1688" s="51" t="n">
        <v>4200692.93</v>
      </c>
    </row>
    <row r="1689" customFormat="false" ht="12.75" hidden="false" customHeight="false" outlineLevel="0" collapsed="false">
      <c r="B1689" s="85" t="s">
        <v>29</v>
      </c>
      <c r="C1689" s="13" t="n">
        <v>1688</v>
      </c>
      <c r="D1689" s="50" t="n">
        <v>183947.036454989</v>
      </c>
      <c r="E1689" s="50" t="n">
        <v>0</v>
      </c>
      <c r="F1689" s="50" t="n">
        <v>0</v>
      </c>
      <c r="G1689" s="50" t="n">
        <v>-820.67</v>
      </c>
      <c r="H1689" s="50" t="n">
        <v>16583</v>
      </c>
      <c r="I1689" s="50" t="n">
        <v>0</v>
      </c>
      <c r="J1689" s="50" t="n">
        <v>0</v>
      </c>
      <c r="K1689" s="50" t="n">
        <v>0</v>
      </c>
      <c r="L1689" s="50" t="n">
        <v>0</v>
      </c>
      <c r="M1689" s="50" t="n">
        <v>0</v>
      </c>
      <c r="N1689" s="50" t="n">
        <v>15762.33</v>
      </c>
      <c r="O1689" s="50" t="n">
        <v>0</v>
      </c>
      <c r="P1689" s="50" t="n">
        <v>0</v>
      </c>
      <c r="Q1689" s="51" t="n">
        <v>15762.33</v>
      </c>
    </row>
    <row r="1690" customFormat="false" ht="12.75" hidden="false" customHeight="false" outlineLevel="0" collapsed="false">
      <c r="B1690" s="85" t="s">
        <v>32</v>
      </c>
      <c r="C1690" s="13" t="n">
        <v>1689</v>
      </c>
      <c r="D1690" s="50" t="n">
        <v>213475.876965393</v>
      </c>
      <c r="E1690" s="50" t="n">
        <v>0</v>
      </c>
      <c r="F1690" s="50" t="n">
        <v>0</v>
      </c>
      <c r="G1690" s="50" t="n">
        <v>19794</v>
      </c>
      <c r="H1690" s="50" t="n">
        <v>-3566.21</v>
      </c>
      <c r="I1690" s="50" t="n">
        <v>0</v>
      </c>
      <c r="J1690" s="50" t="n">
        <v>0</v>
      </c>
      <c r="K1690" s="50" t="n">
        <v>0</v>
      </c>
      <c r="L1690" s="50" t="n">
        <v>0</v>
      </c>
      <c r="M1690" s="50" t="n">
        <v>0</v>
      </c>
      <c r="N1690" s="50" t="n">
        <v>16227.79</v>
      </c>
      <c r="O1690" s="50" t="n">
        <v>0</v>
      </c>
      <c r="P1690" s="50" t="n">
        <v>0</v>
      </c>
      <c r="Q1690" s="51" t="n">
        <v>16227.79</v>
      </c>
    </row>
    <row r="1691" customFormat="false" ht="12.75" hidden="false" customHeight="false" outlineLevel="0" collapsed="false">
      <c r="B1691" s="85" t="s">
        <v>35</v>
      </c>
      <c r="C1691" s="13" t="n">
        <v>1690</v>
      </c>
      <c r="D1691" s="50" t="n">
        <v>516633.170933995</v>
      </c>
      <c r="E1691" s="50" t="n">
        <v>0</v>
      </c>
      <c r="F1691" s="50" t="n">
        <v>0</v>
      </c>
      <c r="G1691" s="50" t="n">
        <v>13477.69</v>
      </c>
      <c r="H1691" s="50" t="n">
        <v>-296.33</v>
      </c>
      <c r="I1691" s="50" t="n">
        <v>0</v>
      </c>
      <c r="J1691" s="50" t="n">
        <v>0</v>
      </c>
      <c r="K1691" s="50" t="n">
        <v>0</v>
      </c>
      <c r="L1691" s="50" t="n">
        <v>0</v>
      </c>
      <c r="M1691" s="50" t="n">
        <v>0</v>
      </c>
      <c r="N1691" s="50" t="n">
        <v>13181.36</v>
      </c>
      <c r="O1691" s="50" t="n">
        <v>0</v>
      </c>
      <c r="P1691" s="50" t="n">
        <v>0</v>
      </c>
      <c r="Q1691" s="51" t="n">
        <v>13181.36</v>
      </c>
    </row>
    <row r="1692" customFormat="false" ht="12.75" hidden="false" customHeight="false" outlineLevel="0" collapsed="false">
      <c r="B1692" s="85" t="s">
        <v>38</v>
      </c>
      <c r="C1692" s="13" t="n">
        <v>1691</v>
      </c>
      <c r="D1692" s="50" t="n">
        <v>0</v>
      </c>
      <c r="E1692" s="50" t="n">
        <v>0</v>
      </c>
      <c r="F1692" s="50" t="n">
        <v>0</v>
      </c>
      <c r="G1692" s="50" t="n">
        <v>0</v>
      </c>
      <c r="H1692" s="50" t="n">
        <v>0</v>
      </c>
      <c r="I1692" s="50" t="n">
        <v>0</v>
      </c>
      <c r="J1692" s="50" t="n">
        <v>0</v>
      </c>
      <c r="K1692" s="50" t="n">
        <v>0</v>
      </c>
      <c r="L1692" s="50" t="n">
        <v>0</v>
      </c>
      <c r="M1692" s="50" t="n">
        <v>0</v>
      </c>
      <c r="N1692" s="50" t="n">
        <v>0</v>
      </c>
      <c r="O1692" s="50" t="n">
        <v>0</v>
      </c>
      <c r="P1692" s="50" t="n">
        <v>0</v>
      </c>
      <c r="Q1692" s="51" t="n">
        <v>0</v>
      </c>
    </row>
    <row r="1693" customFormat="false" ht="12.75" hidden="false" customHeight="false" outlineLevel="0" collapsed="false">
      <c r="B1693" s="85" t="s">
        <v>43</v>
      </c>
      <c r="C1693" s="13" t="n">
        <v>1692</v>
      </c>
      <c r="D1693" s="50" t="n">
        <v>4871714.88030855</v>
      </c>
      <c r="E1693" s="50" t="n">
        <v>0</v>
      </c>
      <c r="F1693" s="50" t="n">
        <v>0</v>
      </c>
      <c r="G1693" s="50" t="n">
        <v>-40040.82</v>
      </c>
      <c r="H1693" s="50" t="n">
        <v>719029.7</v>
      </c>
      <c r="I1693" s="50" t="n">
        <v>-400890.38</v>
      </c>
      <c r="J1693" s="50" t="n">
        <v>37369.13</v>
      </c>
      <c r="K1693" s="50" t="n">
        <v>-524922.72</v>
      </c>
      <c r="L1693" s="50" t="n">
        <v>47947.86</v>
      </c>
      <c r="M1693" s="50" t="n">
        <v>277908.99</v>
      </c>
      <c r="N1693" s="50" t="n">
        <v>116401.76</v>
      </c>
      <c r="O1693" s="50" t="n">
        <v>-787490.88</v>
      </c>
      <c r="P1693" s="50" t="n">
        <v>-1168389.9</v>
      </c>
      <c r="Q1693" s="51" t="n">
        <v>-1839479.02</v>
      </c>
    </row>
    <row r="1694" customFormat="false" ht="12.75" hidden="false" customHeight="false" outlineLevel="0" collapsed="false">
      <c r="B1694" s="85" t="s">
        <v>47</v>
      </c>
      <c r="C1694" s="13" t="n">
        <v>1693</v>
      </c>
      <c r="D1694" s="50" t="n">
        <v>1173693.19182573</v>
      </c>
      <c r="E1694" s="50" t="n">
        <v>0</v>
      </c>
      <c r="F1694" s="50" t="n">
        <v>0</v>
      </c>
      <c r="G1694" s="50" t="n">
        <v>117110.61</v>
      </c>
      <c r="H1694" s="50" t="n">
        <v>279798.59</v>
      </c>
      <c r="I1694" s="50" t="n">
        <v>295177</v>
      </c>
      <c r="J1694" s="50" t="n">
        <v>107421.42</v>
      </c>
      <c r="K1694" s="50" t="n">
        <v>-53559.02</v>
      </c>
      <c r="L1694" s="50" t="n">
        <v>-222428.7</v>
      </c>
      <c r="M1694" s="50" t="n">
        <v>543097.5</v>
      </c>
      <c r="N1694" s="50" t="n">
        <v>1066617.4</v>
      </c>
      <c r="O1694" s="50" t="n">
        <v>-144090.06</v>
      </c>
      <c r="P1694" s="50" t="n">
        <v>-588381.51</v>
      </c>
      <c r="Q1694" s="51" t="n">
        <v>334145.83</v>
      </c>
    </row>
    <row r="1695" customFormat="false" ht="12.75" hidden="false" customHeight="false" outlineLevel="0" collapsed="false">
      <c r="B1695" s="85" t="s">
        <v>50</v>
      </c>
      <c r="C1695" s="13" t="n">
        <v>1694</v>
      </c>
      <c r="D1695" s="50" t="n">
        <v>840318.792241751</v>
      </c>
      <c r="E1695" s="50" t="n">
        <v>0</v>
      </c>
      <c r="F1695" s="50" t="n">
        <v>0</v>
      </c>
      <c r="G1695" s="50" t="n">
        <v>-4783.78</v>
      </c>
      <c r="H1695" s="50" t="n">
        <v>-16671.93</v>
      </c>
      <c r="I1695" s="50" t="n">
        <v>17392.78</v>
      </c>
      <c r="J1695" s="50" t="n">
        <v>33067.16</v>
      </c>
      <c r="K1695" s="50" t="n">
        <v>103410.09</v>
      </c>
      <c r="L1695" s="50" t="n">
        <v>44384.44</v>
      </c>
      <c r="M1695" s="50" t="n">
        <v>87955.87</v>
      </c>
      <c r="N1695" s="50" t="n">
        <v>264754.63</v>
      </c>
      <c r="O1695" s="50" t="n">
        <v>669287.64</v>
      </c>
      <c r="P1695" s="50" t="n">
        <v>-673118.27</v>
      </c>
      <c r="Q1695" s="51" t="n">
        <v>260924</v>
      </c>
    </row>
    <row r="1696" customFormat="false" ht="12.75" hidden="false" customHeight="false" outlineLevel="0" collapsed="false">
      <c r="B1696" s="85" t="s">
        <v>53</v>
      </c>
      <c r="C1696" s="13" t="n">
        <v>1695</v>
      </c>
      <c r="D1696" s="50" t="n">
        <v>326473.227689417</v>
      </c>
      <c r="E1696" s="50" t="n">
        <v>0</v>
      </c>
      <c r="F1696" s="50" t="n">
        <v>0</v>
      </c>
      <c r="G1696" s="50" t="n">
        <v>-14479.1</v>
      </c>
      <c r="H1696" s="50" t="n">
        <v>-16642.3</v>
      </c>
      <c r="I1696" s="50" t="n">
        <v>0</v>
      </c>
      <c r="J1696" s="50" t="n">
        <v>0</v>
      </c>
      <c r="K1696" s="50" t="n">
        <v>0</v>
      </c>
      <c r="L1696" s="50" t="n">
        <v>0</v>
      </c>
      <c r="M1696" s="50" t="n">
        <v>0</v>
      </c>
      <c r="N1696" s="50" t="n">
        <v>-31121.4</v>
      </c>
      <c r="O1696" s="50" t="n">
        <v>0</v>
      </c>
      <c r="P1696" s="50" t="n">
        <v>0</v>
      </c>
      <c r="Q1696" s="51" t="n">
        <v>-31121.4</v>
      </c>
    </row>
    <row r="1697" customFormat="false" ht="12.75" hidden="false" customHeight="false" outlineLevel="0" collapsed="false">
      <c r="B1697" s="85" t="s">
        <v>56</v>
      </c>
      <c r="C1697" s="13" t="n">
        <v>1696</v>
      </c>
      <c r="D1697" s="50" t="n">
        <v>434969.672192719</v>
      </c>
      <c r="E1697" s="50" t="n">
        <v>0</v>
      </c>
      <c r="F1697" s="50" t="n">
        <v>0</v>
      </c>
      <c r="G1697" s="50" t="n">
        <v>7382.5</v>
      </c>
      <c r="H1697" s="50" t="n">
        <v>-79637.69</v>
      </c>
      <c r="I1697" s="50" t="n">
        <v>0</v>
      </c>
      <c r="J1697" s="50" t="n">
        <v>0</v>
      </c>
      <c r="K1697" s="50" t="n">
        <v>0</v>
      </c>
      <c r="L1697" s="50" t="n">
        <v>0</v>
      </c>
      <c r="M1697" s="50" t="n">
        <v>0</v>
      </c>
      <c r="N1697" s="50" t="n">
        <v>-72255.19</v>
      </c>
      <c r="O1697" s="50" t="n">
        <v>0</v>
      </c>
      <c r="P1697" s="50" t="n">
        <v>0</v>
      </c>
      <c r="Q1697" s="51" t="n">
        <v>-72255.19</v>
      </c>
    </row>
    <row r="1698" customFormat="false" ht="12.75" hidden="false" customHeight="false" outlineLevel="0" collapsed="false">
      <c r="B1698" s="85" t="s">
        <v>59</v>
      </c>
      <c r="C1698" s="13" t="n">
        <v>1697</v>
      </c>
      <c r="D1698" s="50" t="n">
        <v>56920.7991089801</v>
      </c>
      <c r="E1698" s="50" t="n">
        <v>0</v>
      </c>
      <c r="F1698" s="50" t="n">
        <v>0</v>
      </c>
      <c r="G1698" s="50" t="n">
        <v>-10221.67</v>
      </c>
      <c r="H1698" s="50" t="n">
        <v>0</v>
      </c>
      <c r="I1698" s="50" t="n">
        <v>0</v>
      </c>
      <c r="J1698" s="50" t="n">
        <v>0</v>
      </c>
      <c r="K1698" s="50" t="n">
        <v>0</v>
      </c>
      <c r="L1698" s="50" t="n">
        <v>0</v>
      </c>
      <c r="M1698" s="50" t="n">
        <v>0</v>
      </c>
      <c r="N1698" s="50" t="n">
        <v>-10221.67</v>
      </c>
      <c r="O1698" s="50" t="n">
        <v>0</v>
      </c>
      <c r="P1698" s="50" t="n">
        <v>0</v>
      </c>
      <c r="Q1698" s="51" t="n">
        <v>-10221.67</v>
      </c>
    </row>
    <row r="1699" customFormat="false" ht="12.75" hidden="false" customHeight="false" outlineLevel="0" collapsed="false">
      <c r="B1699" s="85" t="s">
        <v>109</v>
      </c>
      <c r="C1699" s="13" t="n">
        <v>1698</v>
      </c>
      <c r="D1699" s="50" t="n">
        <v>0</v>
      </c>
      <c r="E1699" s="50" t="n">
        <v>0</v>
      </c>
      <c r="F1699" s="50" t="n">
        <v>0</v>
      </c>
      <c r="G1699" s="50" t="n">
        <v>0</v>
      </c>
      <c r="H1699" s="50" t="n">
        <v>0</v>
      </c>
      <c r="I1699" s="50" t="n">
        <v>0</v>
      </c>
      <c r="J1699" s="50" t="n">
        <v>0</v>
      </c>
      <c r="K1699" s="50" t="n">
        <v>0</v>
      </c>
      <c r="L1699" s="50" t="n">
        <v>0</v>
      </c>
      <c r="M1699" s="50" t="n">
        <v>0</v>
      </c>
      <c r="N1699" s="50" t="n">
        <v>0</v>
      </c>
      <c r="O1699" s="50" t="n">
        <v>0</v>
      </c>
      <c r="P1699" s="50" t="n">
        <v>0</v>
      </c>
      <c r="Q1699" s="51" t="n">
        <v>0</v>
      </c>
    </row>
    <row r="1700" customFormat="false" ht="12.75" hidden="false" customHeight="false" outlineLevel="0" collapsed="false">
      <c r="B1700" s="85" t="s">
        <v>64</v>
      </c>
      <c r="C1700" s="13" t="n">
        <v>1699</v>
      </c>
      <c r="D1700" s="50" t="n">
        <v>9673126.24358043</v>
      </c>
      <c r="E1700" s="50" t="n">
        <v>0</v>
      </c>
      <c r="F1700" s="50" t="n">
        <v>0</v>
      </c>
      <c r="G1700" s="50" t="n">
        <v>32495.83</v>
      </c>
      <c r="H1700" s="50" t="n">
        <v>-56722.48</v>
      </c>
      <c r="I1700" s="50" t="n">
        <v>683146.88</v>
      </c>
      <c r="J1700" s="50" t="n">
        <v>659221.18</v>
      </c>
      <c r="K1700" s="50" t="n">
        <v>89066.26</v>
      </c>
      <c r="L1700" s="50" t="n">
        <v>-263686</v>
      </c>
      <c r="M1700" s="50" t="n">
        <v>1640084.77</v>
      </c>
      <c r="N1700" s="50" t="n">
        <v>2783606.44</v>
      </c>
      <c r="O1700" s="50" t="n">
        <v>157053.5</v>
      </c>
      <c r="P1700" s="50" t="n">
        <v>1343920.89</v>
      </c>
      <c r="Q1700" s="51" t="n">
        <v>4284580.83</v>
      </c>
    </row>
    <row r="1701" customFormat="false" ht="12.75" hidden="false" customHeight="false" outlineLevel="0" collapsed="false">
      <c r="B1701" s="85" t="s">
        <v>67</v>
      </c>
      <c r="C1701" s="13" t="n">
        <v>1700</v>
      </c>
      <c r="D1701" s="50" t="n">
        <v>321992.215810773</v>
      </c>
      <c r="E1701" s="50" t="n">
        <v>0</v>
      </c>
      <c r="F1701" s="50" t="n">
        <v>0</v>
      </c>
      <c r="G1701" s="50" t="n">
        <v>795.74</v>
      </c>
      <c r="H1701" s="50" t="n">
        <v>33284.59</v>
      </c>
      <c r="I1701" s="50" t="n">
        <v>0</v>
      </c>
      <c r="J1701" s="50" t="n">
        <v>0</v>
      </c>
      <c r="K1701" s="50" t="n">
        <v>0</v>
      </c>
      <c r="L1701" s="50" t="n">
        <v>0</v>
      </c>
      <c r="M1701" s="50" t="n">
        <v>0</v>
      </c>
      <c r="N1701" s="50" t="n">
        <v>34080.33</v>
      </c>
      <c r="O1701" s="50" t="n">
        <v>0</v>
      </c>
      <c r="P1701" s="50" t="n">
        <v>0</v>
      </c>
      <c r="Q1701" s="51" t="n">
        <v>34080.33</v>
      </c>
    </row>
    <row r="1702" customFormat="false" ht="12.75" hidden="false" customHeight="false" outlineLevel="0" collapsed="false">
      <c r="B1702" s="85" t="s">
        <v>70</v>
      </c>
      <c r="C1702" s="13" t="n">
        <v>1701</v>
      </c>
      <c r="D1702" s="50" t="n">
        <v>120728.218690218</v>
      </c>
      <c r="E1702" s="50" t="n">
        <v>0</v>
      </c>
      <c r="F1702" s="50" t="n">
        <v>0</v>
      </c>
      <c r="G1702" s="50" t="n">
        <v>-1591.48</v>
      </c>
      <c r="H1702" s="50" t="n">
        <v>-59.27</v>
      </c>
      <c r="I1702" s="50" t="n">
        <v>0</v>
      </c>
      <c r="J1702" s="50" t="n">
        <v>0</v>
      </c>
      <c r="K1702" s="50" t="n">
        <v>0</v>
      </c>
      <c r="L1702" s="50" t="n">
        <v>0</v>
      </c>
      <c r="M1702" s="50" t="n">
        <v>0</v>
      </c>
      <c r="N1702" s="50" t="n">
        <v>-1650.75</v>
      </c>
      <c r="O1702" s="50" t="n">
        <v>0</v>
      </c>
      <c r="P1702" s="50" t="n">
        <v>0</v>
      </c>
      <c r="Q1702" s="51" t="n">
        <v>-1650.75</v>
      </c>
    </row>
    <row r="1703" customFormat="false" ht="12.75" hidden="false" customHeight="false" outlineLevel="0" collapsed="false">
      <c r="B1703" s="85" t="s">
        <v>75</v>
      </c>
      <c r="C1703" s="13" t="n">
        <v>1702</v>
      </c>
      <c r="D1703" s="50" t="n">
        <v>3658546.89657939</v>
      </c>
      <c r="E1703" s="50" t="n">
        <v>0</v>
      </c>
      <c r="F1703" s="50" t="n">
        <v>0</v>
      </c>
      <c r="G1703" s="50" t="n">
        <v>-30715.49</v>
      </c>
      <c r="H1703" s="50" t="n">
        <v>75664.92</v>
      </c>
      <c r="I1703" s="50" t="n">
        <v>94045.89</v>
      </c>
      <c r="J1703" s="50" t="n">
        <v>166457.85</v>
      </c>
      <c r="K1703" s="50" t="n">
        <v>24074.14</v>
      </c>
      <c r="L1703" s="50" t="n">
        <v>112574</v>
      </c>
      <c r="M1703" s="50" t="n">
        <v>589513.96</v>
      </c>
      <c r="N1703" s="50" t="n">
        <v>1031615.27</v>
      </c>
      <c r="O1703" s="50" t="n">
        <v>1286910.07</v>
      </c>
      <c r="P1703" s="50" t="n">
        <v>312051.68</v>
      </c>
      <c r="Q1703" s="51" t="n">
        <v>2630577.02</v>
      </c>
    </row>
    <row r="1704" customFormat="false" ht="12.75" hidden="false" customHeight="false" outlineLevel="0" collapsed="false">
      <c r="B1704" s="85" t="s">
        <v>78</v>
      </c>
      <c r="C1704" s="13" t="n">
        <v>1703</v>
      </c>
      <c r="D1704" s="50" t="n">
        <v>95213.3058241977</v>
      </c>
      <c r="E1704" s="50" t="n">
        <v>0</v>
      </c>
      <c r="F1704" s="50" t="n">
        <v>0</v>
      </c>
      <c r="G1704" s="50" t="n">
        <v>-21785.7</v>
      </c>
      <c r="H1704" s="50" t="n">
        <v>0</v>
      </c>
      <c r="I1704" s="50" t="n">
        <v>0</v>
      </c>
      <c r="J1704" s="50" t="n">
        <v>0</v>
      </c>
      <c r="K1704" s="50" t="n">
        <v>0</v>
      </c>
      <c r="L1704" s="50" t="n">
        <v>0</v>
      </c>
      <c r="M1704" s="50" t="n">
        <v>0</v>
      </c>
      <c r="N1704" s="50" t="n">
        <v>-21785.7</v>
      </c>
      <c r="O1704" s="50" t="n">
        <v>0</v>
      </c>
      <c r="P1704" s="50" t="n">
        <v>0</v>
      </c>
      <c r="Q1704" s="51" t="n">
        <v>-21785.7</v>
      </c>
    </row>
    <row r="1705" customFormat="false" ht="12.75" hidden="false" customHeight="false" outlineLevel="0" collapsed="false">
      <c r="B1705" s="85"/>
      <c r="C1705" s="13" t="n">
        <v>1704</v>
      </c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1"/>
    </row>
    <row r="1706" customFormat="false" ht="12.75" hidden="false" customHeight="false" outlineLevel="0" collapsed="false">
      <c r="B1706" s="85" t="s">
        <v>83</v>
      </c>
      <c r="C1706" s="13" t="n">
        <v>1705</v>
      </c>
      <c r="D1706" s="50" t="s">
        <v>4</v>
      </c>
      <c r="E1706" s="50"/>
      <c r="F1706" s="50"/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1"/>
    </row>
    <row r="1707" customFormat="false" ht="12.75" hidden="false" customHeight="false" outlineLevel="0" collapsed="false">
      <c r="B1707" s="85" t="s">
        <v>22</v>
      </c>
      <c r="C1707" s="13" t="n">
        <v>1706</v>
      </c>
      <c r="D1707" s="50" t="n">
        <v>378983.990231144</v>
      </c>
      <c r="E1707" s="50" t="n">
        <v>0</v>
      </c>
      <c r="F1707" s="50" t="n">
        <v>0</v>
      </c>
      <c r="G1707" s="50" t="n">
        <v>-0.127713866463539</v>
      </c>
      <c r="H1707" s="50" t="n">
        <v>-32.8535885784923</v>
      </c>
      <c r="I1707" s="50" t="n">
        <v>30.7928038885245</v>
      </c>
      <c r="J1707" s="50" t="n">
        <v>-2.9851279804625</v>
      </c>
      <c r="K1707" s="50" t="n">
        <v>9.94032555674851</v>
      </c>
      <c r="L1707" s="50" t="n">
        <v>25.3087215615003</v>
      </c>
      <c r="M1707" s="50" t="n">
        <v>80.0102685159438</v>
      </c>
      <c r="N1707" s="50" t="n">
        <v>110.085689097299</v>
      </c>
      <c r="O1707" s="50" t="n">
        <v>-112.397844887104</v>
      </c>
      <c r="P1707" s="50" t="n">
        <v>-1000.65717350095</v>
      </c>
      <c r="Q1707" s="51" t="n">
        <v>-1002.96932929075</v>
      </c>
    </row>
    <row r="1708" customFormat="false" ht="12.75" hidden="false" customHeight="false" outlineLevel="0" collapsed="false">
      <c r="B1708" s="85" t="s">
        <v>27</v>
      </c>
      <c r="C1708" s="13" t="n">
        <v>1707</v>
      </c>
      <c r="D1708" s="50" t="n">
        <v>2456019.50208783</v>
      </c>
      <c r="E1708" s="50" t="n">
        <v>0</v>
      </c>
      <c r="F1708" s="50" t="n">
        <v>0</v>
      </c>
      <c r="G1708" s="50" t="n">
        <v>0</v>
      </c>
      <c r="H1708" s="50" t="n">
        <v>-11.1161</v>
      </c>
      <c r="I1708" s="50" t="n">
        <v>-84.964354</v>
      </c>
      <c r="J1708" s="50" t="n">
        <v>-143.541278</v>
      </c>
      <c r="K1708" s="50" t="n">
        <v>8.138248</v>
      </c>
      <c r="L1708" s="50" t="n">
        <v>-51.946177</v>
      </c>
      <c r="M1708" s="50" t="n">
        <v>-692.296191</v>
      </c>
      <c r="N1708" s="50" t="n">
        <v>-975.725852</v>
      </c>
      <c r="O1708" s="50" t="n">
        <v>-24.256948</v>
      </c>
      <c r="P1708" s="50" t="n">
        <v>-1498.00297</v>
      </c>
      <c r="Q1708" s="51" t="n">
        <v>-2497.98577</v>
      </c>
    </row>
    <row r="1709" customFormat="false" ht="12.75" hidden="false" customHeight="false" outlineLevel="0" collapsed="false">
      <c r="B1709" s="85" t="s">
        <v>77</v>
      </c>
      <c r="C1709" s="13" t="n">
        <v>1708</v>
      </c>
      <c r="D1709" s="50" t="n">
        <v>658745.636569048</v>
      </c>
      <c r="E1709" s="50" t="n">
        <v>0</v>
      </c>
      <c r="F1709" s="50" t="n">
        <v>0</v>
      </c>
      <c r="G1709" s="50" t="n">
        <v>24.9277873075325</v>
      </c>
      <c r="H1709" s="50" t="n">
        <v>-28.2628264236076</v>
      </c>
      <c r="I1709" s="50" t="n">
        <v>-24.7373172172003</v>
      </c>
      <c r="J1709" s="50" t="n">
        <v>-12.9460224142439</v>
      </c>
      <c r="K1709" s="50" t="n">
        <v>10.8346927853638</v>
      </c>
      <c r="L1709" s="50" t="n">
        <v>-52.6777831760767</v>
      </c>
      <c r="M1709" s="50" t="n">
        <v>-254.966836209406</v>
      </c>
      <c r="N1709" s="50" t="n">
        <v>-337.828305347638</v>
      </c>
      <c r="O1709" s="50" t="n">
        <v>-375.041185118802</v>
      </c>
      <c r="P1709" s="50" t="n">
        <v>-164.238178788653</v>
      </c>
      <c r="Q1709" s="51" t="n">
        <v>-877.107669255093</v>
      </c>
    </row>
    <row r="1710" customFormat="false" ht="12.75" hidden="false" customHeight="false" outlineLevel="0" collapsed="false">
      <c r="B1710" s="85" t="s">
        <v>66</v>
      </c>
      <c r="C1710" s="13" t="n">
        <v>1709</v>
      </c>
      <c r="D1710" s="50" t="n">
        <v>1676753.11796169</v>
      </c>
      <c r="E1710" s="50" t="n">
        <v>0</v>
      </c>
      <c r="F1710" s="50" t="n">
        <v>0</v>
      </c>
      <c r="G1710" s="50" t="n">
        <v>60.3517</v>
      </c>
      <c r="H1710" s="50" t="n">
        <v>-23.784167</v>
      </c>
      <c r="I1710" s="50" t="n">
        <v>-152.560987</v>
      </c>
      <c r="J1710" s="50" t="n">
        <v>-197.6666</v>
      </c>
      <c r="K1710" s="50" t="n">
        <v>59.737391</v>
      </c>
      <c r="L1710" s="50" t="n">
        <v>-123.995113</v>
      </c>
      <c r="M1710" s="50" t="n">
        <v>5.37165600000001</v>
      </c>
      <c r="N1710" s="50" t="n">
        <v>-372.54612</v>
      </c>
      <c r="O1710" s="50" t="n">
        <v>-522.3605</v>
      </c>
      <c r="P1710" s="50" t="n">
        <v>-797.992073</v>
      </c>
      <c r="Q1710" s="51" t="n">
        <v>-1692.898693</v>
      </c>
    </row>
    <row r="1711" customFormat="false" ht="12.75" hidden="false" customHeight="false" outlineLevel="0" collapsed="false">
      <c r="B1711" s="85" t="s">
        <v>45</v>
      </c>
      <c r="C1711" s="13" t="n">
        <v>1710</v>
      </c>
      <c r="D1711" s="50" t="n">
        <v>749766.02127868</v>
      </c>
      <c r="E1711" s="50" t="n">
        <v>0</v>
      </c>
      <c r="F1711" s="50" t="n">
        <v>0</v>
      </c>
      <c r="G1711" s="50" t="n">
        <v>-3.05012276848055</v>
      </c>
      <c r="H1711" s="50" t="n">
        <v>-141.622333784847</v>
      </c>
      <c r="I1711" s="50" t="n">
        <v>56.4556856696911</v>
      </c>
      <c r="J1711" s="50" t="n">
        <v>-17.1215280869167</v>
      </c>
      <c r="K1711" s="50" t="n">
        <v>25.0034474208004</v>
      </c>
      <c r="L1711" s="50" t="n">
        <v>-14.7321510027721</v>
      </c>
      <c r="M1711" s="50" t="n">
        <v>-41.9033991524955</v>
      </c>
      <c r="N1711" s="50" t="n">
        <v>-136.97040170502</v>
      </c>
      <c r="O1711" s="50" t="n">
        <v>-122.269073</v>
      </c>
      <c r="P1711" s="50" t="n">
        <v>-930.514199</v>
      </c>
      <c r="Q1711" s="51" t="n">
        <v>-1189.75367370502</v>
      </c>
    </row>
    <row r="1712" customFormat="false" ht="12.75" hidden="false" customHeight="false" outlineLevel="0" collapsed="false">
      <c r="B1712" s="85" t="s">
        <v>52</v>
      </c>
      <c r="C1712" s="13" t="n">
        <v>1711</v>
      </c>
      <c r="D1712" s="50" t="n">
        <v>181419.699373048</v>
      </c>
      <c r="E1712" s="50" t="n">
        <v>0</v>
      </c>
      <c r="F1712" s="50" t="n">
        <v>0</v>
      </c>
      <c r="G1712" s="50" t="n">
        <v>0</v>
      </c>
      <c r="H1712" s="50" t="n">
        <v>0</v>
      </c>
      <c r="I1712" s="50" t="n">
        <v>0</v>
      </c>
      <c r="J1712" s="50" t="n">
        <v>0</v>
      </c>
      <c r="K1712" s="50" t="n">
        <v>0</v>
      </c>
      <c r="L1712" s="50" t="n">
        <v>0</v>
      </c>
      <c r="M1712" s="50" t="n">
        <v>0</v>
      </c>
      <c r="N1712" s="50" t="n">
        <v>0</v>
      </c>
      <c r="O1712" s="50" t="n">
        <v>-171.893407</v>
      </c>
      <c r="P1712" s="50" t="n">
        <v>0</v>
      </c>
      <c r="Q1712" s="51" t="n">
        <v>-171.893407</v>
      </c>
    </row>
    <row r="1713" customFormat="false" ht="12.75" hidden="false" customHeight="false" outlineLevel="0" collapsed="false">
      <c r="B1713" s="85" t="s">
        <v>80</v>
      </c>
      <c r="C1713" s="13" t="n">
        <v>1712</v>
      </c>
      <c r="D1713" s="50" t="n">
        <v>51890.4953967083</v>
      </c>
      <c r="E1713" s="50" t="n">
        <v>0</v>
      </c>
      <c r="F1713" s="50" t="n">
        <v>0</v>
      </c>
      <c r="G1713" s="50" t="n">
        <v>23.5</v>
      </c>
      <c r="H1713" s="50" t="n">
        <v>0</v>
      </c>
      <c r="I1713" s="50" t="n">
        <v>0</v>
      </c>
      <c r="J1713" s="50" t="n">
        <v>0</v>
      </c>
      <c r="K1713" s="50" t="n">
        <v>0</v>
      </c>
      <c r="L1713" s="50" t="n">
        <v>0</v>
      </c>
      <c r="M1713" s="50" t="n">
        <v>0</v>
      </c>
      <c r="N1713" s="50" t="n">
        <v>23.5</v>
      </c>
      <c r="O1713" s="50" t="n">
        <v>0</v>
      </c>
      <c r="P1713" s="50" t="n">
        <v>0</v>
      </c>
      <c r="Q1713" s="51" t="n">
        <v>23.5</v>
      </c>
    </row>
    <row r="1714" customFormat="false" ht="12.75" hidden="false" customHeight="false" outlineLevel="0" collapsed="false">
      <c r="B1714" s="85" t="s">
        <v>49</v>
      </c>
      <c r="C1714" s="13" t="n">
        <v>1713</v>
      </c>
      <c r="D1714" s="50" t="n">
        <v>223805.775702093</v>
      </c>
      <c r="E1714" s="50" t="n">
        <v>0</v>
      </c>
      <c r="F1714" s="50" t="n">
        <v>0</v>
      </c>
      <c r="G1714" s="50" t="n">
        <v>0</v>
      </c>
      <c r="H1714" s="50" t="n">
        <v>0</v>
      </c>
      <c r="I1714" s="50" t="n">
        <v>0</v>
      </c>
      <c r="J1714" s="50" t="n">
        <v>0</v>
      </c>
      <c r="K1714" s="50" t="n">
        <v>0</v>
      </c>
      <c r="L1714" s="50" t="n">
        <v>0</v>
      </c>
      <c r="M1714" s="50" t="n">
        <v>0</v>
      </c>
      <c r="N1714" s="50" t="n">
        <v>0</v>
      </c>
      <c r="O1714" s="50" t="n">
        <v>0</v>
      </c>
      <c r="P1714" s="50" t="n">
        <v>-419.447815</v>
      </c>
      <c r="Q1714" s="51" t="n">
        <v>-419.447815</v>
      </c>
    </row>
    <row r="1715" customFormat="false" ht="12.75" hidden="false" customHeight="false" outlineLevel="0" collapsed="false">
      <c r="B1715" s="85" t="s">
        <v>34</v>
      </c>
      <c r="C1715" s="13" t="n">
        <v>1714</v>
      </c>
      <c r="D1715" s="50" t="n">
        <v>55533.7590380133</v>
      </c>
      <c r="E1715" s="50" t="n">
        <v>0</v>
      </c>
      <c r="F1715" s="50" t="n">
        <v>0</v>
      </c>
      <c r="G1715" s="50" t="n">
        <v>0</v>
      </c>
      <c r="H1715" s="50" t="n">
        <v>29.920077</v>
      </c>
      <c r="I1715" s="50" t="n">
        <v>0</v>
      </c>
      <c r="J1715" s="50" t="n">
        <v>0</v>
      </c>
      <c r="K1715" s="50" t="n">
        <v>0</v>
      </c>
      <c r="L1715" s="50" t="n">
        <v>0</v>
      </c>
      <c r="M1715" s="50" t="n">
        <v>0</v>
      </c>
      <c r="N1715" s="50" t="n">
        <v>29.920077</v>
      </c>
      <c r="O1715" s="50" t="n">
        <v>0</v>
      </c>
      <c r="P1715" s="50" t="n">
        <v>0</v>
      </c>
      <c r="Q1715" s="51" t="n">
        <v>29.920077</v>
      </c>
    </row>
    <row r="1716" customFormat="false" ht="12.75" hidden="false" customHeight="false" outlineLevel="0" collapsed="false">
      <c r="B1716" s="85" t="s">
        <v>69</v>
      </c>
      <c r="C1716" s="13" t="n">
        <v>1715</v>
      </c>
      <c r="D1716" s="50" t="n">
        <v>60832.8691080672</v>
      </c>
      <c r="E1716" s="50" t="n">
        <v>0</v>
      </c>
      <c r="F1716" s="50" t="n">
        <v>0</v>
      </c>
      <c r="G1716" s="50" t="n">
        <v>0</v>
      </c>
      <c r="H1716" s="50" t="n">
        <v>-29.920077</v>
      </c>
      <c r="I1716" s="50" t="n">
        <v>0</v>
      </c>
      <c r="J1716" s="50" t="n">
        <v>0</v>
      </c>
      <c r="K1716" s="50" t="n">
        <v>0</v>
      </c>
      <c r="L1716" s="50" t="n">
        <v>0</v>
      </c>
      <c r="M1716" s="50" t="n">
        <v>0</v>
      </c>
      <c r="N1716" s="50" t="n">
        <v>-29.920077</v>
      </c>
      <c r="O1716" s="50" t="n">
        <v>0</v>
      </c>
      <c r="P1716" s="50" t="n">
        <v>0</v>
      </c>
      <c r="Q1716" s="51" t="n">
        <v>-29.920077</v>
      </c>
    </row>
    <row r="1717" customFormat="false" ht="12.75" hidden="false" customHeight="false" outlineLevel="0" collapsed="false">
      <c r="B1717" s="85" t="s">
        <v>72</v>
      </c>
      <c r="C1717" s="13" t="n">
        <v>1716</v>
      </c>
      <c r="D1717" s="50" t="n">
        <v>0</v>
      </c>
      <c r="E1717" s="50" t="n">
        <v>0</v>
      </c>
      <c r="F1717" s="50" t="n">
        <v>0</v>
      </c>
      <c r="G1717" s="50" t="n">
        <v>0</v>
      </c>
      <c r="H1717" s="50" t="n">
        <v>0</v>
      </c>
      <c r="I1717" s="50" t="n">
        <v>0</v>
      </c>
      <c r="J1717" s="50" t="n">
        <v>0</v>
      </c>
      <c r="K1717" s="50" t="n">
        <v>0</v>
      </c>
      <c r="L1717" s="50" t="n">
        <v>0</v>
      </c>
      <c r="M1717" s="50" t="n">
        <v>0</v>
      </c>
      <c r="N1717" s="50" t="n">
        <v>0</v>
      </c>
      <c r="O1717" s="50" t="n">
        <v>0</v>
      </c>
      <c r="P1717" s="50" t="n">
        <v>0</v>
      </c>
      <c r="Q1717" s="51" t="n">
        <v>0</v>
      </c>
    </row>
    <row r="1718" customFormat="false" ht="12.75" hidden="false" customHeight="false" outlineLevel="0" collapsed="false">
      <c r="B1718" s="85" t="s">
        <v>31</v>
      </c>
      <c r="C1718" s="13" t="n">
        <v>1717</v>
      </c>
      <c r="D1718" s="50" t="n">
        <v>0</v>
      </c>
      <c r="E1718" s="50" t="n">
        <v>0</v>
      </c>
      <c r="F1718" s="50" t="n">
        <v>0</v>
      </c>
      <c r="G1718" s="50" t="n">
        <v>0</v>
      </c>
      <c r="H1718" s="50" t="n">
        <v>0</v>
      </c>
      <c r="I1718" s="50" t="n">
        <v>0</v>
      </c>
      <c r="J1718" s="50" t="n">
        <v>0</v>
      </c>
      <c r="K1718" s="50" t="n">
        <v>0</v>
      </c>
      <c r="L1718" s="50" t="n">
        <v>0</v>
      </c>
      <c r="M1718" s="50" t="n">
        <v>0</v>
      </c>
      <c r="N1718" s="50" t="n">
        <v>0</v>
      </c>
      <c r="O1718" s="50" t="n">
        <v>0</v>
      </c>
      <c r="P1718" s="50" t="n">
        <v>0</v>
      </c>
      <c r="Q1718" s="51" t="n">
        <v>0</v>
      </c>
    </row>
    <row r="1719" customFormat="false" ht="12.75" hidden="false" customHeight="false" outlineLevel="0" collapsed="false">
      <c r="B1719" s="85" t="s">
        <v>37</v>
      </c>
      <c r="C1719" s="13" t="n">
        <v>1718</v>
      </c>
      <c r="D1719" s="50" t="n">
        <v>6.09953667833877E-005</v>
      </c>
      <c r="E1719" s="50" t="n">
        <v>0</v>
      </c>
      <c r="F1719" s="50" t="n">
        <v>0</v>
      </c>
      <c r="G1719" s="50" t="n">
        <v>0</v>
      </c>
      <c r="H1719" s="50" t="n">
        <v>0</v>
      </c>
      <c r="I1719" s="50" t="n">
        <v>0</v>
      </c>
      <c r="J1719" s="50" t="n">
        <v>0</v>
      </c>
      <c r="K1719" s="50" t="n">
        <v>0</v>
      </c>
      <c r="L1719" s="50" t="n">
        <v>0</v>
      </c>
      <c r="M1719" s="50" t="n">
        <v>0</v>
      </c>
      <c r="N1719" s="50" t="n">
        <v>0</v>
      </c>
      <c r="O1719" s="50" t="n">
        <v>0</v>
      </c>
      <c r="P1719" s="50" t="n">
        <v>0</v>
      </c>
      <c r="Q1719" s="51" t="n">
        <v>0</v>
      </c>
    </row>
    <row r="1720" customFormat="false" ht="12.75" hidden="false" customHeight="false" outlineLevel="0" collapsed="false">
      <c r="B1720" s="85" t="n">
        <v>0</v>
      </c>
      <c r="C1720" s="13" t="n">
        <v>1719</v>
      </c>
      <c r="D1720" s="50" t="n">
        <v>0</v>
      </c>
      <c r="E1720" s="50" t="n">
        <v>0</v>
      </c>
      <c r="F1720" s="50" t="n">
        <v>0</v>
      </c>
      <c r="G1720" s="50" t="n">
        <v>0</v>
      </c>
      <c r="H1720" s="50" t="n">
        <v>0</v>
      </c>
      <c r="I1720" s="50" t="n">
        <v>0</v>
      </c>
      <c r="J1720" s="50" t="n">
        <v>0</v>
      </c>
      <c r="K1720" s="50" t="n">
        <v>0</v>
      </c>
      <c r="L1720" s="50" t="n">
        <v>0</v>
      </c>
      <c r="M1720" s="50" t="n">
        <v>0</v>
      </c>
      <c r="N1720" s="50" t="n">
        <v>0</v>
      </c>
      <c r="O1720" s="50" t="n">
        <v>0</v>
      </c>
      <c r="P1720" s="50" t="n">
        <v>0</v>
      </c>
      <c r="Q1720" s="51" t="n">
        <v>0</v>
      </c>
    </row>
    <row r="1721" customFormat="false" ht="12.75" hidden="false" customHeight="false" outlineLevel="0" collapsed="false">
      <c r="B1721" s="87" t="n">
        <v>0</v>
      </c>
      <c r="C1721" s="64" t="n">
        <v>1720</v>
      </c>
      <c r="D1721" s="54" t="n">
        <v>0</v>
      </c>
      <c r="E1721" s="54" t="n">
        <v>0</v>
      </c>
      <c r="F1721" s="54" t="n">
        <v>0</v>
      </c>
      <c r="G1721" s="54" t="n">
        <v>0</v>
      </c>
      <c r="H1721" s="54" t="n">
        <v>0</v>
      </c>
      <c r="I1721" s="54" t="n">
        <v>0</v>
      </c>
      <c r="J1721" s="54" t="n">
        <v>0</v>
      </c>
      <c r="K1721" s="54" t="n">
        <v>0</v>
      </c>
      <c r="L1721" s="54" t="n">
        <v>0</v>
      </c>
      <c r="M1721" s="54" t="n">
        <v>0</v>
      </c>
      <c r="N1721" s="54" t="n">
        <v>0</v>
      </c>
      <c r="O1721" s="54" t="n">
        <v>0</v>
      </c>
      <c r="P1721" s="54" t="n">
        <v>0</v>
      </c>
      <c r="Q1721" s="55" t="n">
        <v>0</v>
      </c>
    </row>
    <row r="1722" customFormat="false" ht="12.75" hidden="false" customHeight="false" outlineLevel="0" collapsed="false">
      <c r="A1722" s="0" t="n">
        <v>44</v>
      </c>
      <c r="B1722" s="57" t="n">
        <v>36965</v>
      </c>
      <c r="C1722" s="58" t="n">
        <v>1721</v>
      </c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83"/>
    </row>
    <row r="1723" customFormat="false" ht="12.75" hidden="false" customHeight="false" outlineLevel="0" collapsed="false">
      <c r="B1723" s="61"/>
      <c r="C1723" s="13" t="n">
        <v>1722</v>
      </c>
      <c r="D1723" s="13"/>
      <c r="E1723" s="21" t="s">
        <v>5</v>
      </c>
      <c r="F1723" s="21" t="s">
        <v>6</v>
      </c>
      <c r="G1723" s="21" t="s">
        <v>7</v>
      </c>
      <c r="H1723" s="21" t="s">
        <v>8</v>
      </c>
      <c r="I1723" s="21" t="s">
        <v>9</v>
      </c>
      <c r="J1723" s="21" t="s">
        <v>10</v>
      </c>
      <c r="K1723" s="21" t="s">
        <v>11</v>
      </c>
      <c r="L1723" s="21" t="s">
        <v>12</v>
      </c>
      <c r="M1723" s="21" t="s">
        <v>13</v>
      </c>
      <c r="N1723" s="21" t="s">
        <v>14</v>
      </c>
      <c r="O1723" s="21" t="n">
        <v>2002</v>
      </c>
      <c r="P1723" s="21" t="s">
        <v>15</v>
      </c>
      <c r="Q1723" s="84" t="s">
        <v>16</v>
      </c>
    </row>
    <row r="1724" customFormat="false" ht="12.75" hidden="false" customHeight="false" outlineLevel="0" collapsed="false">
      <c r="B1724" s="85" t="s">
        <v>107</v>
      </c>
      <c r="C1724" s="13" t="n">
        <v>1723</v>
      </c>
      <c r="D1724" s="13" t="s">
        <v>4</v>
      </c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86"/>
    </row>
    <row r="1725" customFormat="false" ht="12.75" hidden="false" customHeight="false" outlineLevel="0" collapsed="false">
      <c r="B1725" s="85" t="s">
        <v>19</v>
      </c>
      <c r="C1725" s="13" t="n">
        <v>1724</v>
      </c>
      <c r="D1725" s="50" t="n">
        <v>12714037.9010519</v>
      </c>
      <c r="E1725" s="50" t="n">
        <v>0</v>
      </c>
      <c r="F1725" s="50" t="n">
        <v>0</v>
      </c>
      <c r="G1725" s="50" t="n">
        <v>545688.51</v>
      </c>
      <c r="H1725" s="50" t="n">
        <v>1910244.92</v>
      </c>
      <c r="I1725" s="50" t="n">
        <v>1274109.06</v>
      </c>
      <c r="J1725" s="50" t="n">
        <v>701349.37</v>
      </c>
      <c r="K1725" s="50" t="n">
        <v>-1211786.17</v>
      </c>
      <c r="L1725" s="50" t="n">
        <v>-333090.66</v>
      </c>
      <c r="M1725" s="50" t="n">
        <v>5837438.69</v>
      </c>
      <c r="N1725" s="50" t="n">
        <v>8723953.72</v>
      </c>
      <c r="O1725" s="50" t="n">
        <v>-476029.67</v>
      </c>
      <c r="P1725" s="50" t="n">
        <v>25632.9199999991</v>
      </c>
      <c r="Q1725" s="51" t="n">
        <v>8273556.97</v>
      </c>
    </row>
    <row r="1726" customFormat="false" ht="12.75" hidden="false" customHeight="false" outlineLevel="0" collapsed="false">
      <c r="B1726" s="85" t="s">
        <v>20</v>
      </c>
      <c r="C1726" s="13" t="n">
        <v>1725</v>
      </c>
      <c r="D1726" s="50" t="n">
        <v>6450053.06936162</v>
      </c>
      <c r="E1726" s="50" t="n">
        <v>0</v>
      </c>
      <c r="F1726" s="50" t="n">
        <v>0</v>
      </c>
      <c r="G1726" s="50" t="n">
        <v>85379.93</v>
      </c>
      <c r="H1726" s="50" t="n">
        <v>221495.68</v>
      </c>
      <c r="I1726" s="50" t="n">
        <v>124122.1</v>
      </c>
      <c r="J1726" s="50" t="n">
        <v>-249442.42</v>
      </c>
      <c r="K1726" s="50" t="n">
        <v>-572755.38</v>
      </c>
      <c r="L1726" s="50" t="n">
        <v>-135569</v>
      </c>
      <c r="M1726" s="50" t="n">
        <v>284817.67</v>
      </c>
      <c r="N1726" s="50" t="n">
        <v>-241951.42</v>
      </c>
      <c r="O1726" s="50" t="n">
        <v>-1231725</v>
      </c>
      <c r="P1726" s="50" t="n">
        <v>-274382.53</v>
      </c>
      <c r="Q1726" s="51" t="n">
        <v>-1748058.95</v>
      </c>
    </row>
    <row r="1727" customFormat="false" ht="12.75" hidden="false" customHeight="false" outlineLevel="0" collapsed="false">
      <c r="B1727" s="85" t="s">
        <v>108</v>
      </c>
      <c r="C1727" s="13" t="n">
        <v>1726</v>
      </c>
      <c r="D1727" s="50" t="n">
        <v>0</v>
      </c>
      <c r="E1727" s="50" t="n">
        <v>0</v>
      </c>
      <c r="F1727" s="50" t="n">
        <v>0</v>
      </c>
      <c r="G1727" s="50" t="n">
        <v>0</v>
      </c>
      <c r="H1727" s="50" t="n">
        <v>0</v>
      </c>
      <c r="I1727" s="50" t="n">
        <v>0</v>
      </c>
      <c r="J1727" s="50" t="n">
        <v>0</v>
      </c>
      <c r="K1727" s="50" t="n">
        <v>0</v>
      </c>
      <c r="L1727" s="50" t="n">
        <v>0</v>
      </c>
      <c r="M1727" s="50" t="n">
        <v>0</v>
      </c>
      <c r="N1727" s="50" t="n">
        <v>0</v>
      </c>
      <c r="O1727" s="50" t="n">
        <v>0</v>
      </c>
      <c r="P1727" s="50" t="n">
        <v>0</v>
      </c>
      <c r="Q1727" s="51" t="n">
        <v>0</v>
      </c>
    </row>
    <row r="1728" customFormat="false" ht="12.75" hidden="false" customHeight="false" outlineLevel="0" collapsed="false">
      <c r="B1728" s="85" t="s">
        <v>25</v>
      </c>
      <c r="C1728" s="13" t="n">
        <v>1727</v>
      </c>
      <c r="D1728" s="50" t="n">
        <v>4196288.91355619</v>
      </c>
      <c r="E1728" s="50" t="n">
        <v>0</v>
      </c>
      <c r="F1728" s="50" t="n">
        <v>0</v>
      </c>
      <c r="G1728" s="50" t="n">
        <v>187246</v>
      </c>
      <c r="H1728" s="50" t="n">
        <v>707753.1</v>
      </c>
      <c r="I1728" s="50" t="n">
        <v>596939.3</v>
      </c>
      <c r="J1728" s="50" t="n">
        <v>-102942</v>
      </c>
      <c r="K1728" s="50" t="n">
        <v>-108380.78</v>
      </c>
      <c r="L1728" s="50" t="n">
        <v>10047.85</v>
      </c>
      <c r="M1728" s="50" t="n">
        <v>1916893.6</v>
      </c>
      <c r="N1728" s="50" t="n">
        <v>3207557.07</v>
      </c>
      <c r="O1728" s="50" t="n">
        <v>-1291629</v>
      </c>
      <c r="P1728" s="50" t="n">
        <v>1076159.95</v>
      </c>
      <c r="Q1728" s="51" t="n">
        <v>2992088.02</v>
      </c>
    </row>
    <row r="1729" customFormat="false" ht="12.75" hidden="false" customHeight="false" outlineLevel="0" collapsed="false">
      <c r="B1729" s="85" t="s">
        <v>29</v>
      </c>
      <c r="C1729" s="13" t="n">
        <v>1728</v>
      </c>
      <c r="D1729" s="50" t="n">
        <v>453170.89479864</v>
      </c>
      <c r="E1729" s="50" t="n">
        <v>0</v>
      </c>
      <c r="F1729" s="50" t="n">
        <v>0</v>
      </c>
      <c r="G1729" s="50" t="n">
        <v>-6403</v>
      </c>
      <c r="H1729" s="50" t="n">
        <v>66498.36</v>
      </c>
      <c r="I1729" s="50" t="n">
        <v>0</v>
      </c>
      <c r="J1729" s="50" t="n">
        <v>0</v>
      </c>
      <c r="K1729" s="50" t="n">
        <v>0</v>
      </c>
      <c r="L1729" s="50" t="n">
        <v>0</v>
      </c>
      <c r="M1729" s="50" t="n">
        <v>0</v>
      </c>
      <c r="N1729" s="50" t="n">
        <v>60095.36</v>
      </c>
      <c r="O1729" s="50" t="n">
        <v>0</v>
      </c>
      <c r="P1729" s="50" t="n">
        <v>0</v>
      </c>
      <c r="Q1729" s="51" t="n">
        <v>60095.36</v>
      </c>
    </row>
    <row r="1730" customFormat="false" ht="12.75" hidden="false" customHeight="false" outlineLevel="0" collapsed="false">
      <c r="B1730" s="85" t="s">
        <v>32</v>
      </c>
      <c r="C1730" s="13" t="n">
        <v>1729</v>
      </c>
      <c r="D1730" s="50" t="n">
        <v>249505.73829559</v>
      </c>
      <c r="E1730" s="50" t="n">
        <v>0</v>
      </c>
      <c r="F1730" s="50" t="n">
        <v>0</v>
      </c>
      <c r="G1730" s="50" t="n">
        <v>19181.6</v>
      </c>
      <c r="H1730" s="50" t="n">
        <v>-3567.11</v>
      </c>
      <c r="I1730" s="50" t="n">
        <v>0</v>
      </c>
      <c r="J1730" s="50" t="n">
        <v>0</v>
      </c>
      <c r="K1730" s="50" t="n">
        <v>0</v>
      </c>
      <c r="L1730" s="50" t="n">
        <v>0</v>
      </c>
      <c r="M1730" s="50" t="n">
        <v>0</v>
      </c>
      <c r="N1730" s="50" t="n">
        <v>15614.49</v>
      </c>
      <c r="O1730" s="50" t="n">
        <v>0</v>
      </c>
      <c r="P1730" s="50" t="n">
        <v>0</v>
      </c>
      <c r="Q1730" s="51" t="n">
        <v>15614.49</v>
      </c>
    </row>
    <row r="1731" customFormat="false" ht="12.75" hidden="false" customHeight="false" outlineLevel="0" collapsed="false">
      <c r="B1731" s="85" t="s">
        <v>35</v>
      </c>
      <c r="C1731" s="13" t="n">
        <v>1730</v>
      </c>
      <c r="D1731" s="50" t="n">
        <v>666984.739849957</v>
      </c>
      <c r="E1731" s="50" t="n">
        <v>0</v>
      </c>
      <c r="F1731" s="50" t="n">
        <v>0</v>
      </c>
      <c r="G1731" s="50" t="n">
        <v>23049.06</v>
      </c>
      <c r="H1731" s="50" t="n">
        <v>-16938.86</v>
      </c>
      <c r="I1731" s="50" t="n">
        <v>0</v>
      </c>
      <c r="J1731" s="50" t="n">
        <v>0</v>
      </c>
      <c r="K1731" s="50" t="n">
        <v>0</v>
      </c>
      <c r="L1731" s="50" t="n">
        <v>0</v>
      </c>
      <c r="M1731" s="50" t="n">
        <v>0</v>
      </c>
      <c r="N1731" s="50" t="n">
        <v>6110.2</v>
      </c>
      <c r="O1731" s="50" t="n">
        <v>0</v>
      </c>
      <c r="P1731" s="50" t="n">
        <v>0</v>
      </c>
      <c r="Q1731" s="51" t="n">
        <v>6110.2</v>
      </c>
    </row>
    <row r="1732" customFormat="false" ht="12.75" hidden="false" customHeight="false" outlineLevel="0" collapsed="false">
      <c r="B1732" s="85" t="s">
        <v>38</v>
      </c>
      <c r="C1732" s="13" t="n">
        <v>1731</v>
      </c>
      <c r="D1732" s="50" t="n">
        <v>0</v>
      </c>
      <c r="E1732" s="50" t="n">
        <v>0</v>
      </c>
      <c r="F1732" s="50" t="n">
        <v>0</v>
      </c>
      <c r="G1732" s="50" t="n">
        <v>0</v>
      </c>
      <c r="H1732" s="50" t="n">
        <v>0</v>
      </c>
      <c r="I1732" s="50" t="n">
        <v>0</v>
      </c>
      <c r="J1732" s="50" t="n">
        <v>0</v>
      </c>
      <c r="K1732" s="50" t="n">
        <v>0</v>
      </c>
      <c r="L1732" s="50" t="n">
        <v>0</v>
      </c>
      <c r="M1732" s="50" t="n">
        <v>0</v>
      </c>
      <c r="N1732" s="50" t="n">
        <v>0</v>
      </c>
      <c r="O1732" s="50" t="n">
        <v>0</v>
      </c>
      <c r="P1732" s="50" t="n">
        <v>0</v>
      </c>
      <c r="Q1732" s="51" t="n">
        <v>0</v>
      </c>
    </row>
    <row r="1733" customFormat="false" ht="12.75" hidden="false" customHeight="false" outlineLevel="0" collapsed="false">
      <c r="B1733" s="85" t="s">
        <v>43</v>
      </c>
      <c r="C1733" s="13" t="n">
        <v>1732</v>
      </c>
      <c r="D1733" s="50" t="n">
        <v>7356380.93458203</v>
      </c>
      <c r="E1733" s="50" t="n">
        <v>0</v>
      </c>
      <c r="F1733" s="50" t="n">
        <v>0</v>
      </c>
      <c r="G1733" s="50" t="n">
        <v>-4090.04</v>
      </c>
      <c r="H1733" s="50" t="n">
        <v>720639.44</v>
      </c>
      <c r="I1733" s="50" t="n">
        <v>-415910.21</v>
      </c>
      <c r="J1733" s="50" t="n">
        <v>87007.5</v>
      </c>
      <c r="K1733" s="50" t="n">
        <v>-522515.05</v>
      </c>
      <c r="L1733" s="50" t="n">
        <v>62784.19</v>
      </c>
      <c r="M1733" s="50" t="n">
        <v>673619.59</v>
      </c>
      <c r="N1733" s="50" t="n">
        <v>601535.42</v>
      </c>
      <c r="O1733" s="50" t="n">
        <v>-340112.94</v>
      </c>
      <c r="P1733" s="50" t="n">
        <v>-1168633.26</v>
      </c>
      <c r="Q1733" s="51" t="n">
        <v>-907210.780000001</v>
      </c>
    </row>
    <row r="1734" customFormat="false" ht="12.75" hidden="false" customHeight="false" outlineLevel="0" collapsed="false">
      <c r="B1734" s="85" t="s">
        <v>47</v>
      </c>
      <c r="C1734" s="13" t="n">
        <v>1733</v>
      </c>
      <c r="D1734" s="50" t="n">
        <v>1573370.10786353</v>
      </c>
      <c r="E1734" s="50" t="n">
        <v>0</v>
      </c>
      <c r="F1734" s="50" t="n">
        <v>0</v>
      </c>
      <c r="G1734" s="50" t="n">
        <v>115555.18</v>
      </c>
      <c r="H1734" s="50" t="n">
        <v>313162.56</v>
      </c>
      <c r="I1734" s="50" t="n">
        <v>208420.12</v>
      </c>
      <c r="J1734" s="50" t="n">
        <v>140486.59</v>
      </c>
      <c r="K1734" s="50" t="n">
        <v>-122405.35</v>
      </c>
      <c r="L1734" s="50" t="n">
        <v>-207787.32</v>
      </c>
      <c r="M1734" s="50" t="n">
        <v>691765.67</v>
      </c>
      <c r="N1734" s="50" t="n">
        <v>1139197.45</v>
      </c>
      <c r="O1734" s="50" t="n">
        <v>144652.86</v>
      </c>
      <c r="P1734" s="50" t="n">
        <v>-589098.09</v>
      </c>
      <c r="Q1734" s="51" t="n">
        <v>694752.22</v>
      </c>
    </row>
    <row r="1735" customFormat="false" ht="12.75" hidden="false" customHeight="false" outlineLevel="0" collapsed="false">
      <c r="B1735" s="85" t="s">
        <v>50</v>
      </c>
      <c r="C1735" s="13" t="n">
        <v>1734</v>
      </c>
      <c r="D1735" s="50" t="n">
        <v>722700.817535004</v>
      </c>
      <c r="E1735" s="50" t="n">
        <v>0</v>
      </c>
      <c r="F1735" s="50" t="n">
        <v>0</v>
      </c>
      <c r="G1735" s="50" t="n">
        <v>797.47</v>
      </c>
      <c r="H1735" s="50" t="n">
        <v>-16675.75</v>
      </c>
      <c r="I1735" s="50" t="n">
        <v>34795.34</v>
      </c>
      <c r="J1735" s="50" t="n">
        <v>16538.66</v>
      </c>
      <c r="K1735" s="50" t="n">
        <v>-34404.42</v>
      </c>
      <c r="L1735" s="50" t="n">
        <v>44409.32</v>
      </c>
      <c r="M1735" s="50" t="n">
        <v>137514.24</v>
      </c>
      <c r="N1735" s="50" t="n">
        <v>182974.86</v>
      </c>
      <c r="O1735" s="50" t="n">
        <v>670263.22</v>
      </c>
      <c r="P1735" s="50" t="n">
        <v>-675430.64</v>
      </c>
      <c r="Q1735" s="51" t="n">
        <v>177807.44</v>
      </c>
    </row>
    <row r="1736" customFormat="false" ht="12.75" hidden="false" customHeight="false" outlineLevel="0" collapsed="false">
      <c r="B1736" s="85" t="s">
        <v>53</v>
      </c>
      <c r="C1736" s="13" t="n">
        <v>1735</v>
      </c>
      <c r="D1736" s="50" t="n">
        <v>296474.379808206</v>
      </c>
      <c r="E1736" s="50" t="n">
        <v>0</v>
      </c>
      <c r="F1736" s="50" t="n">
        <v>0</v>
      </c>
      <c r="G1736" s="50" t="n">
        <v>47545.84</v>
      </c>
      <c r="H1736" s="50" t="n">
        <v>-49939.54</v>
      </c>
      <c r="I1736" s="50" t="n">
        <v>0</v>
      </c>
      <c r="J1736" s="50" t="n">
        <v>0</v>
      </c>
      <c r="K1736" s="50" t="n">
        <v>0</v>
      </c>
      <c r="L1736" s="50" t="n">
        <v>0</v>
      </c>
      <c r="M1736" s="50" t="n">
        <v>0</v>
      </c>
      <c r="N1736" s="50" t="n">
        <v>-2393.7</v>
      </c>
      <c r="O1736" s="50" t="n">
        <v>0</v>
      </c>
      <c r="P1736" s="50" t="n">
        <v>0</v>
      </c>
      <c r="Q1736" s="51" t="n">
        <v>-2393.7</v>
      </c>
    </row>
    <row r="1737" customFormat="false" ht="12.75" hidden="false" customHeight="false" outlineLevel="0" collapsed="false">
      <c r="B1737" s="85" t="s">
        <v>56</v>
      </c>
      <c r="C1737" s="13" t="n">
        <v>1736</v>
      </c>
      <c r="D1737" s="50" t="n">
        <v>1629745.2236787</v>
      </c>
      <c r="E1737" s="50" t="n">
        <v>0</v>
      </c>
      <c r="F1737" s="50" t="n">
        <v>0</v>
      </c>
      <c r="G1737" s="50" t="n">
        <v>13746.83</v>
      </c>
      <c r="H1737" s="50" t="n">
        <v>-112776.77</v>
      </c>
      <c r="I1737" s="50" t="n">
        <v>0</v>
      </c>
      <c r="J1737" s="50" t="n">
        <v>0</v>
      </c>
      <c r="K1737" s="50" t="n">
        <v>0</v>
      </c>
      <c r="L1737" s="50" t="n">
        <v>0</v>
      </c>
      <c r="M1737" s="50" t="n">
        <v>0</v>
      </c>
      <c r="N1737" s="50" t="n">
        <v>-99029.94</v>
      </c>
      <c r="O1737" s="50" t="n">
        <v>0</v>
      </c>
      <c r="P1737" s="50" t="n">
        <v>0</v>
      </c>
      <c r="Q1737" s="51" t="n">
        <v>-99029.94</v>
      </c>
    </row>
    <row r="1738" customFormat="false" ht="12.75" hidden="false" customHeight="false" outlineLevel="0" collapsed="false">
      <c r="B1738" s="85" t="s">
        <v>59</v>
      </c>
      <c r="C1738" s="13" t="n">
        <v>1737</v>
      </c>
      <c r="D1738" s="50" t="n">
        <v>26136.8978225957</v>
      </c>
      <c r="E1738" s="50" t="n">
        <v>0</v>
      </c>
      <c r="F1738" s="50" t="n">
        <v>0</v>
      </c>
      <c r="G1738" s="50" t="n">
        <v>4285.71</v>
      </c>
      <c r="H1738" s="50" t="n">
        <v>0</v>
      </c>
      <c r="I1738" s="50" t="n">
        <v>0</v>
      </c>
      <c r="J1738" s="50" t="n">
        <v>0</v>
      </c>
      <c r="K1738" s="50" t="n">
        <v>0</v>
      </c>
      <c r="L1738" s="50" t="n">
        <v>0</v>
      </c>
      <c r="M1738" s="50" t="n">
        <v>0</v>
      </c>
      <c r="N1738" s="50" t="n">
        <v>4285.71</v>
      </c>
      <c r="O1738" s="50" t="n">
        <v>0</v>
      </c>
      <c r="P1738" s="50" t="n">
        <v>0</v>
      </c>
      <c r="Q1738" s="51" t="n">
        <v>4285.71</v>
      </c>
    </row>
    <row r="1739" customFormat="false" ht="12.75" hidden="false" customHeight="false" outlineLevel="0" collapsed="false">
      <c r="B1739" s="85" t="s">
        <v>109</v>
      </c>
      <c r="C1739" s="13" t="n">
        <v>1738</v>
      </c>
      <c r="D1739" s="50" t="n">
        <v>0</v>
      </c>
      <c r="E1739" s="50" t="n">
        <v>0</v>
      </c>
      <c r="F1739" s="50" t="n">
        <v>0</v>
      </c>
      <c r="G1739" s="50" t="n">
        <v>0</v>
      </c>
      <c r="H1739" s="50" t="n">
        <v>0</v>
      </c>
      <c r="I1739" s="50" t="n">
        <v>0</v>
      </c>
      <c r="J1739" s="50" t="n">
        <v>0</v>
      </c>
      <c r="K1739" s="50" t="n">
        <v>0</v>
      </c>
      <c r="L1739" s="50" t="n">
        <v>0</v>
      </c>
      <c r="M1739" s="50" t="n">
        <v>0</v>
      </c>
      <c r="N1739" s="50" t="n">
        <v>0</v>
      </c>
      <c r="O1739" s="50" t="n">
        <v>0</v>
      </c>
      <c r="P1739" s="50" t="n">
        <v>0</v>
      </c>
      <c r="Q1739" s="51" t="n">
        <v>0</v>
      </c>
    </row>
    <row r="1740" customFormat="false" ht="12.75" hidden="false" customHeight="false" outlineLevel="0" collapsed="false">
      <c r="B1740" s="85" t="s">
        <v>64</v>
      </c>
      <c r="C1740" s="13" t="n">
        <v>1739</v>
      </c>
      <c r="D1740" s="50" t="n">
        <v>9077096.80682582</v>
      </c>
      <c r="E1740" s="50" t="n">
        <v>0</v>
      </c>
      <c r="F1740" s="50" t="n">
        <v>0</v>
      </c>
      <c r="G1740" s="50" t="n">
        <v>85068.63</v>
      </c>
      <c r="H1740" s="50" t="n">
        <v>-15365.7</v>
      </c>
      <c r="I1740" s="50" t="n">
        <v>683342</v>
      </c>
      <c r="J1740" s="50" t="n">
        <v>643018.67</v>
      </c>
      <c r="K1740" s="50" t="n">
        <v>124524.39</v>
      </c>
      <c r="L1740" s="50" t="n">
        <v>-219506.47</v>
      </c>
      <c r="M1740" s="50" t="n">
        <v>1690819.66</v>
      </c>
      <c r="N1740" s="50" t="n">
        <v>2991901.18</v>
      </c>
      <c r="O1740" s="50" t="n">
        <v>91211.27</v>
      </c>
      <c r="P1740" s="50" t="n">
        <v>1348436.36</v>
      </c>
      <c r="Q1740" s="51" t="n">
        <v>4431548.81</v>
      </c>
    </row>
    <row r="1741" customFormat="false" ht="12.75" hidden="false" customHeight="false" outlineLevel="0" collapsed="false">
      <c r="B1741" s="85" t="s">
        <v>67</v>
      </c>
      <c r="C1741" s="13" t="n">
        <v>1740</v>
      </c>
      <c r="D1741" s="50" t="n">
        <v>391873.546277783</v>
      </c>
      <c r="E1741" s="50" t="n">
        <v>0</v>
      </c>
      <c r="F1741" s="50" t="n">
        <v>0</v>
      </c>
      <c r="G1741" s="50" t="n">
        <v>15895.1</v>
      </c>
      <c r="H1741" s="50" t="n">
        <v>49939.54</v>
      </c>
      <c r="I1741" s="50" t="n">
        <v>0</v>
      </c>
      <c r="J1741" s="50" t="n">
        <v>0</v>
      </c>
      <c r="K1741" s="50" t="n">
        <v>0</v>
      </c>
      <c r="L1741" s="50" t="n">
        <v>0</v>
      </c>
      <c r="M1741" s="50" t="n">
        <v>0</v>
      </c>
      <c r="N1741" s="50" t="n">
        <v>65834.64</v>
      </c>
      <c r="O1741" s="50" t="n">
        <v>0</v>
      </c>
      <c r="P1741" s="50" t="n">
        <v>0</v>
      </c>
      <c r="Q1741" s="51" t="n">
        <v>65834.64</v>
      </c>
    </row>
    <row r="1742" customFormat="false" ht="12.75" hidden="false" customHeight="false" outlineLevel="0" collapsed="false">
      <c r="B1742" s="85" t="s">
        <v>70</v>
      </c>
      <c r="C1742" s="13" t="n">
        <v>1741</v>
      </c>
      <c r="D1742" s="50" t="n">
        <v>141406.684524387</v>
      </c>
      <c r="E1742" s="50" t="n">
        <v>0</v>
      </c>
      <c r="F1742" s="50" t="n">
        <v>0</v>
      </c>
      <c r="G1742" s="50" t="n">
        <v>-62</v>
      </c>
      <c r="H1742" s="50" t="n">
        <v>-29.23</v>
      </c>
      <c r="I1742" s="50" t="n">
        <v>0</v>
      </c>
      <c r="J1742" s="50" t="n">
        <v>0</v>
      </c>
      <c r="K1742" s="50" t="n">
        <v>0</v>
      </c>
      <c r="L1742" s="50" t="n">
        <v>0</v>
      </c>
      <c r="M1742" s="50" t="n">
        <v>0</v>
      </c>
      <c r="N1742" s="50" t="n">
        <v>-91.23</v>
      </c>
      <c r="O1742" s="50" t="n">
        <v>0</v>
      </c>
      <c r="P1742" s="50" t="n">
        <v>0</v>
      </c>
      <c r="Q1742" s="51" t="n">
        <v>-91.23</v>
      </c>
    </row>
    <row r="1743" customFormat="false" ht="12.75" hidden="false" customHeight="false" outlineLevel="0" collapsed="false">
      <c r="B1743" s="85" t="s">
        <v>75</v>
      </c>
      <c r="C1743" s="13" t="n">
        <v>1742</v>
      </c>
      <c r="D1743" s="50" t="n">
        <v>3749712.92265455</v>
      </c>
      <c r="E1743" s="50" t="n">
        <v>0</v>
      </c>
      <c r="F1743" s="50" t="n">
        <v>0</v>
      </c>
      <c r="G1743" s="50" t="n">
        <v>-28653</v>
      </c>
      <c r="H1743" s="50" t="n">
        <v>46049.2</v>
      </c>
      <c r="I1743" s="50" t="n">
        <v>42400.41</v>
      </c>
      <c r="J1743" s="50" t="n">
        <v>166682.37</v>
      </c>
      <c r="K1743" s="50" t="n">
        <v>24150.42</v>
      </c>
      <c r="L1743" s="50" t="n">
        <v>112530.77</v>
      </c>
      <c r="M1743" s="50" t="n">
        <v>442008.26</v>
      </c>
      <c r="N1743" s="50" t="n">
        <v>805168.43</v>
      </c>
      <c r="O1743" s="50" t="n">
        <v>1481309.92</v>
      </c>
      <c r="P1743" s="50" t="n">
        <v>308581.13</v>
      </c>
      <c r="Q1743" s="51" t="n">
        <v>2595059.48</v>
      </c>
    </row>
    <row r="1744" customFormat="false" ht="12.75" hidden="false" customHeight="false" outlineLevel="0" collapsed="false">
      <c r="B1744" s="85" t="s">
        <v>78</v>
      </c>
      <c r="C1744" s="13" t="n">
        <v>1743</v>
      </c>
      <c r="D1744" s="50" t="n">
        <v>50786.6965317446</v>
      </c>
      <c r="E1744" s="50" t="n">
        <v>0</v>
      </c>
      <c r="F1744" s="50" t="n">
        <v>0</v>
      </c>
      <c r="G1744" s="50" t="n">
        <v>-12854.8</v>
      </c>
      <c r="H1744" s="50" t="n">
        <v>0</v>
      </c>
      <c r="I1744" s="50" t="n">
        <v>0</v>
      </c>
      <c r="J1744" s="50" t="n">
        <v>0</v>
      </c>
      <c r="K1744" s="50" t="n">
        <v>0</v>
      </c>
      <c r="L1744" s="50" t="n">
        <v>0</v>
      </c>
      <c r="M1744" s="50" t="n">
        <v>0</v>
      </c>
      <c r="N1744" s="50" t="n">
        <v>-12854.8</v>
      </c>
      <c r="O1744" s="50" t="n">
        <v>0</v>
      </c>
      <c r="P1744" s="50" t="n">
        <v>0</v>
      </c>
      <c r="Q1744" s="51" t="n">
        <v>-12854.8</v>
      </c>
    </row>
    <row r="1745" customFormat="false" ht="12.75" hidden="false" customHeight="false" outlineLevel="0" collapsed="false">
      <c r="B1745" s="85"/>
      <c r="C1745" s="13" t="n">
        <v>1744</v>
      </c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1"/>
    </row>
    <row r="1746" customFormat="false" ht="12.75" hidden="false" customHeight="false" outlineLevel="0" collapsed="false">
      <c r="B1746" s="85" t="s">
        <v>83</v>
      </c>
      <c r="C1746" s="13" t="n">
        <v>1745</v>
      </c>
      <c r="D1746" s="50" t="s">
        <v>4</v>
      </c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1"/>
    </row>
    <row r="1747" customFormat="false" ht="12.75" hidden="false" customHeight="false" outlineLevel="0" collapsed="false">
      <c r="B1747" s="85" t="s">
        <v>22</v>
      </c>
      <c r="C1747" s="13" t="n">
        <v>1746</v>
      </c>
      <c r="D1747" s="50" t="n">
        <v>308103.146097478</v>
      </c>
      <c r="E1747" s="50" t="n">
        <v>0</v>
      </c>
      <c r="F1747" s="50" t="n">
        <v>0</v>
      </c>
      <c r="G1747" s="50" t="n">
        <v>-0.129730322313458</v>
      </c>
      <c r="H1747" s="50" t="n">
        <v>26.4970698007077</v>
      </c>
      <c r="I1747" s="50" t="n">
        <v>30.8266599430828</v>
      </c>
      <c r="J1747" s="50" t="n">
        <v>-3.1414387089469</v>
      </c>
      <c r="K1747" s="50" t="n">
        <v>10.5801446864192</v>
      </c>
      <c r="L1747" s="50" t="n">
        <v>24.9646208963907</v>
      </c>
      <c r="M1747" s="50" t="n">
        <v>20.2485937513426</v>
      </c>
      <c r="N1747" s="50" t="n">
        <v>109.845920046683</v>
      </c>
      <c r="O1747" s="50" t="n">
        <v>-202.950718513937</v>
      </c>
      <c r="P1747" s="50" t="n">
        <v>-1007.62582017745</v>
      </c>
      <c r="Q1747" s="51" t="n">
        <v>-1100.7306186447</v>
      </c>
    </row>
    <row r="1748" customFormat="false" ht="12.75" hidden="false" customHeight="false" outlineLevel="0" collapsed="false">
      <c r="B1748" s="85" t="s">
        <v>27</v>
      </c>
      <c r="C1748" s="13" t="n">
        <v>1747</v>
      </c>
      <c r="D1748" s="50" t="n">
        <v>2752877.16569638</v>
      </c>
      <c r="E1748" s="50" t="n">
        <v>0</v>
      </c>
      <c r="F1748" s="50" t="n">
        <v>0</v>
      </c>
      <c r="G1748" s="50" t="n">
        <v>0</v>
      </c>
      <c r="H1748" s="50" t="n">
        <v>-190.676523</v>
      </c>
      <c r="I1748" s="50" t="n">
        <v>-130.824073</v>
      </c>
      <c r="J1748" s="50" t="n">
        <v>19.650709</v>
      </c>
      <c r="K1748" s="50" t="n">
        <v>130.103762</v>
      </c>
      <c r="L1748" s="50" t="n">
        <v>6.70397</v>
      </c>
      <c r="M1748" s="50" t="n">
        <v>-1069.16658</v>
      </c>
      <c r="N1748" s="50" t="n">
        <v>-1234.208735</v>
      </c>
      <c r="O1748" s="50" t="n">
        <v>147.746784</v>
      </c>
      <c r="P1748" s="50" t="n">
        <v>-1358.113455</v>
      </c>
      <c r="Q1748" s="51" t="n">
        <v>-2444.575406</v>
      </c>
    </row>
    <row r="1749" customFormat="false" ht="12.75" hidden="false" customHeight="false" outlineLevel="0" collapsed="false">
      <c r="B1749" s="85" t="s">
        <v>77</v>
      </c>
      <c r="C1749" s="13" t="n">
        <v>1748</v>
      </c>
      <c r="D1749" s="50" t="n">
        <v>749203.715817948</v>
      </c>
      <c r="E1749" s="50" t="n">
        <v>0</v>
      </c>
      <c r="F1749" s="50" t="n">
        <v>0</v>
      </c>
      <c r="G1749" s="50" t="n">
        <v>23.063062691081</v>
      </c>
      <c r="H1749" s="50" t="n">
        <v>-12.9222593718981</v>
      </c>
      <c r="I1749" s="50" t="n">
        <v>-24.8382502108605</v>
      </c>
      <c r="J1749" s="50" t="n">
        <v>-13.2540029687303</v>
      </c>
      <c r="K1749" s="50" t="n">
        <v>10.5471459489132</v>
      </c>
      <c r="L1749" s="50" t="n">
        <v>-52.8129690408865</v>
      </c>
      <c r="M1749" s="50" t="n">
        <v>-300.396825614265</v>
      </c>
      <c r="N1749" s="50" t="n">
        <v>-370.614098566646</v>
      </c>
      <c r="O1749" s="50" t="n">
        <v>-377.338899356484</v>
      </c>
      <c r="P1749" s="50" t="n">
        <v>-161.688425074551</v>
      </c>
      <c r="Q1749" s="51" t="n">
        <v>-909.641422997681</v>
      </c>
    </row>
    <row r="1750" customFormat="false" ht="12.75" hidden="false" customHeight="false" outlineLevel="0" collapsed="false">
      <c r="B1750" s="85" t="s">
        <v>66</v>
      </c>
      <c r="C1750" s="13" t="n">
        <v>1749</v>
      </c>
      <c r="D1750" s="50" t="n">
        <v>1472932.71876312</v>
      </c>
      <c r="E1750" s="50" t="n">
        <v>0</v>
      </c>
      <c r="F1750" s="50" t="n">
        <v>0</v>
      </c>
      <c r="G1750" s="50" t="n">
        <v>56.8016</v>
      </c>
      <c r="H1750" s="50" t="n">
        <v>21.100259</v>
      </c>
      <c r="I1750" s="50" t="n">
        <v>-137.196352</v>
      </c>
      <c r="J1750" s="50" t="n">
        <v>-182.88218</v>
      </c>
      <c r="K1750" s="50" t="n">
        <v>90.246225</v>
      </c>
      <c r="L1750" s="50" t="n">
        <v>-109.3831</v>
      </c>
      <c r="M1750" s="50" t="n">
        <v>50.064109</v>
      </c>
      <c r="N1750" s="50" t="n">
        <v>-211.249439</v>
      </c>
      <c r="O1750" s="50" t="n">
        <v>-651.989989</v>
      </c>
      <c r="P1750" s="50" t="n">
        <v>-800.175489</v>
      </c>
      <c r="Q1750" s="51" t="n">
        <v>-1663.414917</v>
      </c>
    </row>
    <row r="1751" customFormat="false" ht="12.75" hidden="false" customHeight="false" outlineLevel="0" collapsed="false">
      <c r="B1751" s="85" t="s">
        <v>45</v>
      </c>
      <c r="C1751" s="13" t="n">
        <v>1750</v>
      </c>
      <c r="D1751" s="50" t="n">
        <v>373298.020933029</v>
      </c>
      <c r="E1751" s="50" t="n">
        <v>0</v>
      </c>
      <c r="F1751" s="50" t="n">
        <v>0</v>
      </c>
      <c r="G1751" s="50" t="n">
        <v>-2.50916901999354</v>
      </c>
      <c r="H1751" s="50" t="n">
        <v>-126.41712346109</v>
      </c>
      <c r="I1751" s="50" t="n">
        <v>-5.04714992808311</v>
      </c>
      <c r="J1751" s="50" t="n">
        <v>-17.1678094121353</v>
      </c>
      <c r="K1751" s="50" t="n">
        <v>25.0061316563367</v>
      </c>
      <c r="L1751" s="50" t="n">
        <v>-14.7754335781654</v>
      </c>
      <c r="M1751" s="50" t="n">
        <v>-42.0849655015672</v>
      </c>
      <c r="N1751" s="50" t="n">
        <v>-182.995519244698</v>
      </c>
      <c r="O1751" s="50" t="n">
        <v>49.687267</v>
      </c>
      <c r="P1751" s="50" t="n">
        <v>-606.916991</v>
      </c>
      <c r="Q1751" s="51" t="n">
        <v>-740.225243244698</v>
      </c>
    </row>
    <row r="1752" customFormat="false" ht="12.75" hidden="false" customHeight="false" outlineLevel="0" collapsed="false">
      <c r="B1752" s="85" t="s">
        <v>52</v>
      </c>
      <c r="C1752" s="13" t="n">
        <v>1751</v>
      </c>
      <c r="D1752" s="50" t="n">
        <v>183937.489842483</v>
      </c>
      <c r="E1752" s="50" t="n">
        <v>0</v>
      </c>
      <c r="F1752" s="50" t="n">
        <v>0</v>
      </c>
      <c r="G1752" s="50" t="n">
        <v>0</v>
      </c>
      <c r="H1752" s="50" t="n">
        <v>0</v>
      </c>
      <c r="I1752" s="50" t="n">
        <v>0</v>
      </c>
      <c r="J1752" s="50" t="n">
        <v>0</v>
      </c>
      <c r="K1752" s="50" t="n">
        <v>0</v>
      </c>
      <c r="L1752" s="50" t="n">
        <v>0</v>
      </c>
      <c r="M1752" s="50" t="n">
        <v>0</v>
      </c>
      <c r="N1752" s="50" t="n">
        <v>0</v>
      </c>
      <c r="O1752" s="50" t="n">
        <v>-172.125626</v>
      </c>
      <c r="P1752" s="50" t="n">
        <v>0</v>
      </c>
      <c r="Q1752" s="51" t="n">
        <v>-172.125626</v>
      </c>
    </row>
    <row r="1753" customFormat="false" ht="12.75" hidden="false" customHeight="false" outlineLevel="0" collapsed="false">
      <c r="B1753" s="85" t="s">
        <v>80</v>
      </c>
      <c r="C1753" s="13" t="n">
        <v>1752</v>
      </c>
      <c r="D1753" s="50" t="n">
        <v>34358.1994963352</v>
      </c>
      <c r="E1753" s="50" t="n">
        <v>0</v>
      </c>
      <c r="F1753" s="50" t="n">
        <v>0</v>
      </c>
      <c r="G1753" s="50" t="n">
        <v>15.5</v>
      </c>
      <c r="H1753" s="50" t="n">
        <v>0</v>
      </c>
      <c r="I1753" s="50" t="n">
        <v>0</v>
      </c>
      <c r="J1753" s="50" t="n">
        <v>0</v>
      </c>
      <c r="K1753" s="50" t="n">
        <v>0</v>
      </c>
      <c r="L1753" s="50" t="n">
        <v>0</v>
      </c>
      <c r="M1753" s="50" t="n">
        <v>0</v>
      </c>
      <c r="N1753" s="50" t="n">
        <v>15.5</v>
      </c>
      <c r="O1753" s="50" t="n">
        <v>0</v>
      </c>
      <c r="P1753" s="50" t="n">
        <v>0</v>
      </c>
      <c r="Q1753" s="51" t="n">
        <v>15.5</v>
      </c>
    </row>
    <row r="1754" customFormat="false" ht="12.75" hidden="false" customHeight="false" outlineLevel="0" collapsed="false">
      <c r="B1754" s="85" t="s">
        <v>49</v>
      </c>
      <c r="C1754" s="13" t="n">
        <v>1753</v>
      </c>
      <c r="D1754" s="50" t="n">
        <v>212044.173800447</v>
      </c>
      <c r="E1754" s="50" t="n">
        <v>0</v>
      </c>
      <c r="F1754" s="50" t="n">
        <v>0</v>
      </c>
      <c r="G1754" s="50" t="n">
        <v>0</v>
      </c>
      <c r="H1754" s="50" t="n">
        <v>0</v>
      </c>
      <c r="I1754" s="50" t="n">
        <v>61.591854</v>
      </c>
      <c r="J1754" s="50" t="n">
        <v>0</v>
      </c>
      <c r="K1754" s="50" t="n">
        <v>0</v>
      </c>
      <c r="L1754" s="50" t="n">
        <v>0</v>
      </c>
      <c r="M1754" s="50" t="n">
        <v>0</v>
      </c>
      <c r="N1754" s="50" t="n">
        <v>61.591854</v>
      </c>
      <c r="O1754" s="50" t="n">
        <v>0</v>
      </c>
      <c r="P1754" s="50" t="n">
        <v>-421.392324</v>
      </c>
      <c r="Q1754" s="51" t="n">
        <v>-359.80047</v>
      </c>
    </row>
    <row r="1755" customFormat="false" ht="12.75" hidden="false" customHeight="false" outlineLevel="0" collapsed="false">
      <c r="B1755" s="85" t="s">
        <v>34</v>
      </c>
      <c r="C1755" s="13" t="n">
        <v>1754</v>
      </c>
      <c r="D1755" s="50" t="n">
        <v>56910.2771896764</v>
      </c>
      <c r="E1755" s="50" t="n">
        <v>0</v>
      </c>
      <c r="F1755" s="50" t="n">
        <v>0</v>
      </c>
      <c r="G1755" s="50" t="n">
        <v>0</v>
      </c>
      <c r="H1755" s="50" t="n">
        <v>29.926192</v>
      </c>
      <c r="I1755" s="50" t="n">
        <v>0</v>
      </c>
      <c r="J1755" s="50" t="n">
        <v>0</v>
      </c>
      <c r="K1755" s="50" t="n">
        <v>0</v>
      </c>
      <c r="L1755" s="50" t="n">
        <v>0</v>
      </c>
      <c r="M1755" s="50" t="n">
        <v>0</v>
      </c>
      <c r="N1755" s="50" t="n">
        <v>29.926192</v>
      </c>
      <c r="O1755" s="50" t="n">
        <v>0</v>
      </c>
      <c r="P1755" s="50" t="n">
        <v>0</v>
      </c>
      <c r="Q1755" s="51" t="n">
        <v>29.926192</v>
      </c>
    </row>
    <row r="1756" customFormat="false" ht="12.75" hidden="false" customHeight="false" outlineLevel="0" collapsed="false">
      <c r="B1756" s="85" t="s">
        <v>69</v>
      </c>
      <c r="C1756" s="13" t="n">
        <v>1755</v>
      </c>
      <c r="D1756" s="50" t="n">
        <v>62373.6971708853</v>
      </c>
      <c r="E1756" s="50" t="n">
        <v>0</v>
      </c>
      <c r="F1756" s="50" t="n">
        <v>0</v>
      </c>
      <c r="G1756" s="50" t="n">
        <v>0</v>
      </c>
      <c r="H1756" s="50" t="n">
        <v>-29.926192</v>
      </c>
      <c r="I1756" s="50" t="n">
        <v>0</v>
      </c>
      <c r="J1756" s="50" t="n">
        <v>0</v>
      </c>
      <c r="K1756" s="50" t="n">
        <v>0</v>
      </c>
      <c r="L1756" s="50" t="n">
        <v>0</v>
      </c>
      <c r="M1756" s="50" t="n">
        <v>0</v>
      </c>
      <c r="N1756" s="50" t="n">
        <v>-29.926192</v>
      </c>
      <c r="O1756" s="50" t="n">
        <v>0</v>
      </c>
      <c r="P1756" s="50" t="n">
        <v>0</v>
      </c>
      <c r="Q1756" s="51" t="n">
        <v>-29.926192</v>
      </c>
    </row>
    <row r="1757" customFormat="false" ht="12.75" hidden="false" customHeight="false" outlineLevel="0" collapsed="false">
      <c r="B1757" s="85" t="s">
        <v>72</v>
      </c>
      <c r="C1757" s="13" t="n">
        <v>1756</v>
      </c>
      <c r="D1757" s="50" t="n">
        <v>0</v>
      </c>
      <c r="E1757" s="50" t="n">
        <v>0</v>
      </c>
      <c r="F1757" s="50" t="n">
        <v>0</v>
      </c>
      <c r="G1757" s="50" t="n">
        <v>0</v>
      </c>
      <c r="H1757" s="50" t="n">
        <v>0</v>
      </c>
      <c r="I1757" s="50" t="n">
        <v>0</v>
      </c>
      <c r="J1757" s="50" t="n">
        <v>0</v>
      </c>
      <c r="K1757" s="50" t="n">
        <v>0</v>
      </c>
      <c r="L1757" s="50" t="n">
        <v>0</v>
      </c>
      <c r="M1757" s="50" t="n">
        <v>0</v>
      </c>
      <c r="N1757" s="50" t="n">
        <v>0</v>
      </c>
      <c r="O1757" s="50" t="n">
        <v>0</v>
      </c>
      <c r="P1757" s="50" t="n">
        <v>0</v>
      </c>
      <c r="Q1757" s="51" t="n">
        <v>0</v>
      </c>
    </row>
    <row r="1758" customFormat="false" ht="12.75" hidden="false" customHeight="false" outlineLevel="0" collapsed="false">
      <c r="B1758" s="85" t="s">
        <v>31</v>
      </c>
      <c r="C1758" s="13" t="n">
        <v>1757</v>
      </c>
      <c r="D1758" s="50" t="n">
        <v>0</v>
      </c>
      <c r="E1758" s="50" t="n">
        <v>0</v>
      </c>
      <c r="F1758" s="50" t="n">
        <v>0</v>
      </c>
      <c r="G1758" s="50" t="n">
        <v>0</v>
      </c>
      <c r="H1758" s="50" t="n">
        <v>0</v>
      </c>
      <c r="I1758" s="50" t="n">
        <v>0</v>
      </c>
      <c r="J1758" s="50" t="n">
        <v>0</v>
      </c>
      <c r="K1758" s="50" t="n">
        <v>0</v>
      </c>
      <c r="L1758" s="50" t="n">
        <v>0</v>
      </c>
      <c r="M1758" s="50" t="n">
        <v>0</v>
      </c>
      <c r="N1758" s="50" t="n">
        <v>0</v>
      </c>
      <c r="O1758" s="50" t="n">
        <v>0</v>
      </c>
      <c r="P1758" s="50" t="n">
        <v>0</v>
      </c>
      <c r="Q1758" s="51" t="n">
        <v>0</v>
      </c>
    </row>
    <row r="1759" customFormat="false" ht="12.75" hidden="false" customHeight="false" outlineLevel="0" collapsed="false">
      <c r="B1759" s="85" t="s">
        <v>37</v>
      </c>
      <c r="C1759" s="13" t="n">
        <v>1758</v>
      </c>
      <c r="D1759" s="50" t="n">
        <v>0</v>
      </c>
      <c r="E1759" s="50" t="n">
        <v>0</v>
      </c>
      <c r="F1759" s="50" t="n">
        <v>0</v>
      </c>
      <c r="G1759" s="50" t="n">
        <v>0</v>
      </c>
      <c r="H1759" s="50" t="n">
        <v>0</v>
      </c>
      <c r="I1759" s="50" t="n">
        <v>0</v>
      </c>
      <c r="J1759" s="50" t="n">
        <v>0</v>
      </c>
      <c r="K1759" s="50" t="n">
        <v>0</v>
      </c>
      <c r="L1759" s="50" t="n">
        <v>0</v>
      </c>
      <c r="M1759" s="50" t="n">
        <v>0</v>
      </c>
      <c r="N1759" s="50" t="n">
        <v>0</v>
      </c>
      <c r="O1759" s="50" t="n">
        <v>0</v>
      </c>
      <c r="P1759" s="50" t="n">
        <v>0</v>
      </c>
      <c r="Q1759" s="51" t="n">
        <v>0</v>
      </c>
    </row>
    <row r="1760" customFormat="false" ht="12.75" hidden="false" customHeight="false" outlineLevel="0" collapsed="false">
      <c r="B1760" s="85" t="n">
        <v>0</v>
      </c>
      <c r="C1760" s="13" t="n">
        <v>1759</v>
      </c>
      <c r="D1760" s="50" t="n">
        <v>0</v>
      </c>
      <c r="E1760" s="50" t="n">
        <v>0</v>
      </c>
      <c r="F1760" s="50" t="n">
        <v>0</v>
      </c>
      <c r="G1760" s="50" t="n">
        <v>0</v>
      </c>
      <c r="H1760" s="50" t="n">
        <v>0</v>
      </c>
      <c r="I1760" s="50" t="n">
        <v>0</v>
      </c>
      <c r="J1760" s="50" t="n">
        <v>0</v>
      </c>
      <c r="K1760" s="50" t="n">
        <v>0</v>
      </c>
      <c r="L1760" s="50" t="n">
        <v>0</v>
      </c>
      <c r="M1760" s="50" t="n">
        <v>0</v>
      </c>
      <c r="N1760" s="50" t="n">
        <v>0</v>
      </c>
      <c r="O1760" s="50" t="n">
        <v>0</v>
      </c>
      <c r="P1760" s="50" t="n">
        <v>0</v>
      </c>
      <c r="Q1760" s="51" t="n">
        <v>0</v>
      </c>
    </row>
    <row r="1761" customFormat="false" ht="12.75" hidden="false" customHeight="false" outlineLevel="0" collapsed="false">
      <c r="B1761" s="87" t="n">
        <v>0</v>
      </c>
      <c r="C1761" s="64" t="n">
        <v>1760</v>
      </c>
      <c r="D1761" s="54" t="n">
        <v>0</v>
      </c>
      <c r="E1761" s="54" t="n">
        <v>0</v>
      </c>
      <c r="F1761" s="54" t="n">
        <v>0</v>
      </c>
      <c r="G1761" s="54" t="n">
        <v>0</v>
      </c>
      <c r="H1761" s="54" t="n">
        <v>0</v>
      </c>
      <c r="I1761" s="54" t="n">
        <v>0</v>
      </c>
      <c r="J1761" s="54" t="n">
        <v>0</v>
      </c>
      <c r="K1761" s="54" t="n">
        <v>0</v>
      </c>
      <c r="L1761" s="54" t="n">
        <v>0</v>
      </c>
      <c r="M1761" s="54" t="n">
        <v>0</v>
      </c>
      <c r="N1761" s="54" t="n">
        <v>0</v>
      </c>
      <c r="O1761" s="54" t="n">
        <v>0</v>
      </c>
      <c r="P1761" s="54" t="n">
        <v>0</v>
      </c>
      <c r="Q1761" s="55" t="n">
        <v>0</v>
      </c>
    </row>
    <row r="1762" customFormat="false" ht="12.75" hidden="false" customHeight="false" outlineLevel="0" collapsed="false">
      <c r="A1762" s="0" t="n">
        <v>45</v>
      </c>
      <c r="B1762" s="57" t="n">
        <v>36966</v>
      </c>
      <c r="C1762" s="58" t="n">
        <v>1761</v>
      </c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83"/>
    </row>
    <row r="1763" customFormat="false" ht="12.75" hidden="false" customHeight="false" outlineLevel="0" collapsed="false">
      <c r="B1763" s="61"/>
      <c r="C1763" s="13" t="n">
        <v>1762</v>
      </c>
      <c r="D1763" s="13"/>
      <c r="E1763" s="21" t="s">
        <v>5</v>
      </c>
      <c r="F1763" s="21" t="s">
        <v>6</v>
      </c>
      <c r="G1763" s="21" t="s">
        <v>7</v>
      </c>
      <c r="H1763" s="21" t="s">
        <v>8</v>
      </c>
      <c r="I1763" s="21" t="s">
        <v>9</v>
      </c>
      <c r="J1763" s="21" t="s">
        <v>10</v>
      </c>
      <c r="K1763" s="21" t="s">
        <v>11</v>
      </c>
      <c r="L1763" s="21" t="s">
        <v>12</v>
      </c>
      <c r="M1763" s="21" t="s">
        <v>13</v>
      </c>
      <c r="N1763" s="21" t="s">
        <v>14</v>
      </c>
      <c r="O1763" s="21" t="n">
        <v>2002</v>
      </c>
      <c r="P1763" s="21" t="s">
        <v>15</v>
      </c>
      <c r="Q1763" s="84" t="s">
        <v>16</v>
      </c>
    </row>
    <row r="1764" customFormat="false" ht="12.75" hidden="false" customHeight="false" outlineLevel="0" collapsed="false">
      <c r="B1764" s="85" t="s">
        <v>107</v>
      </c>
      <c r="C1764" s="13" t="n">
        <v>1763</v>
      </c>
      <c r="D1764" s="13" t="s">
        <v>4</v>
      </c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86"/>
    </row>
    <row r="1765" customFormat="false" ht="12.75" hidden="false" customHeight="false" outlineLevel="0" collapsed="false">
      <c r="B1765" s="85" t="s">
        <v>19</v>
      </c>
      <c r="C1765" s="13" t="n">
        <v>1764</v>
      </c>
      <c r="D1765" s="50" t="n">
        <v>11744955.3255034</v>
      </c>
      <c r="E1765" s="50" t="n">
        <v>0</v>
      </c>
      <c r="F1765" s="50" t="n">
        <v>0</v>
      </c>
      <c r="G1765" s="50" t="n">
        <v>492710.66</v>
      </c>
      <c r="H1765" s="50" t="n">
        <v>1670663.77</v>
      </c>
      <c r="I1765" s="50" t="n">
        <v>1482199.89</v>
      </c>
      <c r="J1765" s="50" t="n">
        <v>518032.48</v>
      </c>
      <c r="K1765" s="50" t="n">
        <v>-1421527.21</v>
      </c>
      <c r="L1765" s="50" t="n">
        <v>-318295.91</v>
      </c>
      <c r="M1765" s="50" t="n">
        <v>5405891.73</v>
      </c>
      <c r="N1765" s="50" t="n">
        <v>7829675.41</v>
      </c>
      <c r="O1765" s="50" t="n">
        <v>-787632.440000001</v>
      </c>
      <c r="P1765" s="50" t="n">
        <v>-512105.83</v>
      </c>
      <c r="Q1765" s="51" t="n">
        <v>6529937.14</v>
      </c>
    </row>
    <row r="1766" customFormat="false" ht="12.75" hidden="false" customHeight="false" outlineLevel="0" collapsed="false">
      <c r="B1766" s="85" t="s">
        <v>20</v>
      </c>
      <c r="C1766" s="13" t="n">
        <v>1765</v>
      </c>
      <c r="D1766" s="50" t="n">
        <v>6626051.96016124</v>
      </c>
      <c r="E1766" s="50" t="n">
        <v>0</v>
      </c>
      <c r="F1766" s="50" t="n">
        <v>0</v>
      </c>
      <c r="G1766" s="50" t="n">
        <v>66344.24</v>
      </c>
      <c r="H1766" s="50" t="n">
        <v>305620.17</v>
      </c>
      <c r="I1766" s="50" t="n">
        <v>280864.89</v>
      </c>
      <c r="J1766" s="50" t="n">
        <v>-249872.08</v>
      </c>
      <c r="K1766" s="50" t="n">
        <v>-573912.31</v>
      </c>
      <c r="L1766" s="50" t="n">
        <v>-150040</v>
      </c>
      <c r="M1766" s="50" t="n">
        <v>86842.25</v>
      </c>
      <c r="N1766" s="50" t="n">
        <v>-234152.84</v>
      </c>
      <c r="O1766" s="50" t="n">
        <v>-1270805.36</v>
      </c>
      <c r="P1766" s="50" t="n">
        <v>-269331.9</v>
      </c>
      <c r="Q1766" s="51" t="n">
        <v>-1774290.1</v>
      </c>
    </row>
    <row r="1767" customFormat="false" ht="12.75" hidden="false" customHeight="false" outlineLevel="0" collapsed="false">
      <c r="B1767" s="85" t="s">
        <v>108</v>
      </c>
      <c r="C1767" s="13" t="n">
        <v>1766</v>
      </c>
      <c r="D1767" s="50" t="n">
        <v>0</v>
      </c>
      <c r="E1767" s="50" t="n">
        <v>0</v>
      </c>
      <c r="F1767" s="50" t="n">
        <v>0</v>
      </c>
      <c r="G1767" s="50" t="n">
        <v>0</v>
      </c>
      <c r="H1767" s="50" t="n">
        <v>0</v>
      </c>
      <c r="I1767" s="50" t="n">
        <v>0</v>
      </c>
      <c r="J1767" s="50" t="n">
        <v>0</v>
      </c>
      <c r="K1767" s="50" t="n">
        <v>0</v>
      </c>
      <c r="L1767" s="50" t="n">
        <v>0</v>
      </c>
      <c r="M1767" s="50" t="n">
        <v>0</v>
      </c>
      <c r="N1767" s="50" t="n">
        <v>0</v>
      </c>
      <c r="O1767" s="50" t="n">
        <v>0</v>
      </c>
      <c r="P1767" s="50" t="n">
        <v>0</v>
      </c>
      <c r="Q1767" s="51" t="n">
        <v>0</v>
      </c>
    </row>
    <row r="1768" customFormat="false" ht="12.75" hidden="false" customHeight="false" outlineLevel="0" collapsed="false">
      <c r="B1768" s="85" t="s">
        <v>25</v>
      </c>
      <c r="C1768" s="13" t="n">
        <v>1767</v>
      </c>
      <c r="D1768" s="50" t="n">
        <v>3857117.07280895</v>
      </c>
      <c r="E1768" s="50" t="n">
        <v>0</v>
      </c>
      <c r="F1768" s="50" t="n">
        <v>0</v>
      </c>
      <c r="G1768" s="50" t="n">
        <v>204966</v>
      </c>
      <c r="H1768" s="50" t="n">
        <v>599310</v>
      </c>
      <c r="I1768" s="50" t="n">
        <v>558762.2</v>
      </c>
      <c r="J1768" s="50" t="n">
        <v>-154240.73</v>
      </c>
      <c r="K1768" s="50" t="n">
        <v>-74503.59</v>
      </c>
      <c r="L1768" s="50" t="n">
        <v>25146.84</v>
      </c>
      <c r="M1768" s="50" t="n">
        <v>1830944.36</v>
      </c>
      <c r="N1768" s="50" t="n">
        <v>2990385.08</v>
      </c>
      <c r="O1768" s="50" t="n">
        <v>-1149982</v>
      </c>
      <c r="P1768" s="50" t="n">
        <v>714062.97</v>
      </c>
      <c r="Q1768" s="51" t="n">
        <v>2554466.05</v>
      </c>
    </row>
    <row r="1769" customFormat="false" ht="12.75" hidden="false" customHeight="false" outlineLevel="0" collapsed="false">
      <c r="B1769" s="85" t="s">
        <v>29</v>
      </c>
      <c r="C1769" s="13" t="n">
        <v>1768</v>
      </c>
      <c r="D1769" s="50" t="n">
        <v>476255.403017065</v>
      </c>
      <c r="E1769" s="50" t="n">
        <v>0</v>
      </c>
      <c r="F1769" s="50" t="n">
        <v>0</v>
      </c>
      <c r="G1769" s="50" t="n">
        <v>-6399.23</v>
      </c>
      <c r="H1769" s="50" t="n">
        <v>66542</v>
      </c>
      <c r="I1769" s="50" t="n">
        <v>0</v>
      </c>
      <c r="J1769" s="50" t="n">
        <v>0</v>
      </c>
      <c r="K1769" s="50" t="n">
        <v>0</v>
      </c>
      <c r="L1769" s="50" t="n">
        <v>0</v>
      </c>
      <c r="M1769" s="50" t="n">
        <v>0</v>
      </c>
      <c r="N1769" s="50" t="n">
        <v>60142.77</v>
      </c>
      <c r="O1769" s="50" t="n">
        <v>0</v>
      </c>
      <c r="P1769" s="50" t="n">
        <v>0</v>
      </c>
      <c r="Q1769" s="51" t="n">
        <v>60142.77</v>
      </c>
    </row>
    <row r="1770" customFormat="false" ht="12.75" hidden="false" customHeight="false" outlineLevel="0" collapsed="false">
      <c r="B1770" s="85" t="s">
        <v>32</v>
      </c>
      <c r="C1770" s="13" t="n">
        <v>1769</v>
      </c>
      <c r="D1770" s="50" t="n">
        <v>236697.201237215</v>
      </c>
      <c r="E1770" s="50" t="n">
        <v>0</v>
      </c>
      <c r="F1770" s="50" t="n">
        <v>0</v>
      </c>
      <c r="G1770" s="50" t="n">
        <v>11881.17</v>
      </c>
      <c r="H1770" s="50" t="n">
        <v>-3567.86</v>
      </c>
      <c r="I1770" s="50" t="n">
        <v>17372</v>
      </c>
      <c r="J1770" s="50" t="n">
        <v>0</v>
      </c>
      <c r="K1770" s="50" t="n">
        <v>0</v>
      </c>
      <c r="L1770" s="50" t="n">
        <v>0</v>
      </c>
      <c r="M1770" s="50" t="n">
        <v>0</v>
      </c>
      <c r="N1770" s="50" t="n">
        <v>25685.31</v>
      </c>
      <c r="O1770" s="50" t="n">
        <v>0</v>
      </c>
      <c r="P1770" s="50" t="n">
        <v>0</v>
      </c>
      <c r="Q1770" s="51" t="n">
        <v>25685.31</v>
      </c>
    </row>
    <row r="1771" customFormat="false" ht="12.75" hidden="false" customHeight="false" outlineLevel="0" collapsed="false">
      <c r="B1771" s="85" t="s">
        <v>35</v>
      </c>
      <c r="C1771" s="13" t="n">
        <v>1770</v>
      </c>
      <c r="D1771" s="50" t="n">
        <v>1103310.00402676</v>
      </c>
      <c r="E1771" s="50" t="n">
        <v>0</v>
      </c>
      <c r="F1771" s="50" t="n">
        <v>0</v>
      </c>
      <c r="G1771" s="50" t="n">
        <v>31046.28</v>
      </c>
      <c r="H1771" s="50" t="n">
        <v>66425.92</v>
      </c>
      <c r="I1771" s="50" t="n">
        <v>0</v>
      </c>
      <c r="J1771" s="50" t="n">
        <v>0</v>
      </c>
      <c r="K1771" s="50" t="n">
        <v>0</v>
      </c>
      <c r="L1771" s="50" t="n">
        <v>0</v>
      </c>
      <c r="M1771" s="50" t="n">
        <v>0</v>
      </c>
      <c r="N1771" s="50" t="n">
        <v>97472.2</v>
      </c>
      <c r="O1771" s="50" t="n">
        <v>0</v>
      </c>
      <c r="P1771" s="50" t="n">
        <v>0</v>
      </c>
      <c r="Q1771" s="51" t="n">
        <v>97472.2</v>
      </c>
    </row>
    <row r="1772" customFormat="false" ht="12.75" hidden="false" customHeight="false" outlineLevel="0" collapsed="false">
      <c r="B1772" s="85" t="s">
        <v>38</v>
      </c>
      <c r="C1772" s="13" t="n">
        <v>1771</v>
      </c>
      <c r="D1772" s="50" t="n">
        <v>0</v>
      </c>
      <c r="E1772" s="50" t="n">
        <v>0</v>
      </c>
      <c r="F1772" s="50" t="n">
        <v>0</v>
      </c>
      <c r="G1772" s="50" t="n">
        <v>0</v>
      </c>
      <c r="H1772" s="50" t="n">
        <v>0</v>
      </c>
      <c r="I1772" s="50" t="n">
        <v>0</v>
      </c>
      <c r="J1772" s="50" t="n">
        <v>0</v>
      </c>
      <c r="K1772" s="50" t="n">
        <v>0</v>
      </c>
      <c r="L1772" s="50" t="n">
        <v>0</v>
      </c>
      <c r="M1772" s="50" t="n">
        <v>0</v>
      </c>
      <c r="N1772" s="50" t="n">
        <v>0</v>
      </c>
      <c r="O1772" s="50" t="n">
        <v>0</v>
      </c>
      <c r="P1772" s="50" t="n">
        <v>0</v>
      </c>
      <c r="Q1772" s="51" t="n">
        <v>0</v>
      </c>
    </row>
    <row r="1773" customFormat="false" ht="12.75" hidden="false" customHeight="false" outlineLevel="0" collapsed="false">
      <c r="B1773" s="85" t="s">
        <v>43</v>
      </c>
      <c r="C1773" s="13" t="n">
        <v>1772</v>
      </c>
      <c r="D1773" s="50" t="n">
        <v>7169723.37497811</v>
      </c>
      <c r="E1773" s="50" t="n">
        <v>0</v>
      </c>
      <c r="F1773" s="50" t="n">
        <v>0</v>
      </c>
      <c r="G1773" s="50" t="n">
        <v>-3809.03</v>
      </c>
      <c r="H1773" s="50" t="n">
        <v>711484.08</v>
      </c>
      <c r="I1773" s="50" t="n">
        <v>-309433.53</v>
      </c>
      <c r="J1773" s="50" t="n">
        <v>70415.5</v>
      </c>
      <c r="K1773" s="50" t="n">
        <v>-557288.42</v>
      </c>
      <c r="L1773" s="50" t="n">
        <v>77499.51</v>
      </c>
      <c r="M1773" s="50" t="n">
        <v>624074.44</v>
      </c>
      <c r="N1773" s="50" t="n">
        <v>612942.55</v>
      </c>
      <c r="O1773" s="50" t="n">
        <v>-340241.74</v>
      </c>
      <c r="P1773" s="50" t="n">
        <v>-1167167.31</v>
      </c>
      <c r="Q1773" s="51" t="n">
        <v>-894466.500000001</v>
      </c>
    </row>
    <row r="1774" customFormat="false" ht="12.75" hidden="false" customHeight="false" outlineLevel="0" collapsed="false">
      <c r="B1774" s="85" t="s">
        <v>47</v>
      </c>
      <c r="C1774" s="13" t="n">
        <v>1773</v>
      </c>
      <c r="D1774" s="50" t="n">
        <v>1511045.69665006</v>
      </c>
      <c r="E1774" s="50" t="n">
        <v>0</v>
      </c>
      <c r="F1774" s="50" t="n">
        <v>0</v>
      </c>
      <c r="G1774" s="50" t="n">
        <v>109209.23</v>
      </c>
      <c r="H1774" s="50" t="n">
        <v>80012.11</v>
      </c>
      <c r="I1774" s="50" t="n">
        <v>295323.3</v>
      </c>
      <c r="J1774" s="50" t="n">
        <v>107476.15</v>
      </c>
      <c r="K1774" s="50" t="n">
        <v>-122422.32</v>
      </c>
      <c r="L1774" s="50" t="n">
        <v>-178263.93</v>
      </c>
      <c r="M1774" s="50" t="n">
        <v>691844.96</v>
      </c>
      <c r="N1774" s="50" t="n">
        <v>983179.5</v>
      </c>
      <c r="O1774" s="50" t="n">
        <v>-206610.55</v>
      </c>
      <c r="P1774" s="50" t="n">
        <v>-769975.12</v>
      </c>
      <c r="Q1774" s="51" t="n">
        <v>6593.82999999984</v>
      </c>
    </row>
    <row r="1775" customFormat="false" ht="12.75" hidden="false" customHeight="false" outlineLevel="0" collapsed="false">
      <c r="B1775" s="85" t="s">
        <v>50</v>
      </c>
      <c r="C1775" s="13" t="n">
        <v>1774</v>
      </c>
      <c r="D1775" s="50" t="n">
        <v>673195.729588033</v>
      </c>
      <c r="E1775" s="50" t="n">
        <v>0</v>
      </c>
      <c r="F1775" s="50" t="n">
        <v>0</v>
      </c>
      <c r="G1775" s="50" t="n">
        <v>797.6</v>
      </c>
      <c r="H1775" s="50" t="n">
        <v>-16679</v>
      </c>
      <c r="I1775" s="50" t="n">
        <v>34803</v>
      </c>
      <c r="J1775" s="50" t="n">
        <v>16541.87</v>
      </c>
      <c r="K1775" s="50" t="n">
        <v>-34410.67</v>
      </c>
      <c r="L1775" s="50" t="n">
        <v>44416.8</v>
      </c>
      <c r="M1775" s="50" t="n">
        <v>137530.59</v>
      </c>
      <c r="N1775" s="50" t="n">
        <v>183000.19</v>
      </c>
      <c r="O1775" s="50" t="n">
        <v>670258.72</v>
      </c>
      <c r="P1775" s="50" t="n">
        <v>-675652.13</v>
      </c>
      <c r="Q1775" s="51" t="n">
        <v>177606.78</v>
      </c>
    </row>
    <row r="1776" customFormat="false" ht="12.75" hidden="false" customHeight="false" outlineLevel="0" collapsed="false">
      <c r="B1776" s="85" t="s">
        <v>53</v>
      </c>
      <c r="C1776" s="13" t="n">
        <v>1775</v>
      </c>
      <c r="D1776" s="50" t="n">
        <v>713567.369948425</v>
      </c>
      <c r="E1776" s="50" t="n">
        <v>0</v>
      </c>
      <c r="F1776" s="50" t="n">
        <v>0</v>
      </c>
      <c r="G1776" s="50" t="n">
        <v>7677.57</v>
      </c>
      <c r="H1776" s="50" t="n">
        <v>-49950.05</v>
      </c>
      <c r="I1776" s="50" t="n">
        <v>0</v>
      </c>
      <c r="J1776" s="50" t="n">
        <v>0</v>
      </c>
      <c r="K1776" s="50" t="n">
        <v>0</v>
      </c>
      <c r="L1776" s="50" t="n">
        <v>0</v>
      </c>
      <c r="M1776" s="50" t="n">
        <v>0</v>
      </c>
      <c r="N1776" s="50" t="n">
        <v>-42272.48</v>
      </c>
      <c r="O1776" s="50" t="n">
        <v>0</v>
      </c>
      <c r="P1776" s="50" t="n">
        <v>0</v>
      </c>
      <c r="Q1776" s="51" t="n">
        <v>-42272.48</v>
      </c>
    </row>
    <row r="1777" customFormat="false" ht="12.75" hidden="false" customHeight="false" outlineLevel="0" collapsed="false">
      <c r="B1777" s="85" t="s">
        <v>56</v>
      </c>
      <c r="C1777" s="13" t="n">
        <v>1776</v>
      </c>
      <c r="D1777" s="50" t="n">
        <v>1535083.60449555</v>
      </c>
      <c r="E1777" s="50" t="n">
        <v>0</v>
      </c>
      <c r="F1777" s="50" t="n">
        <v>0</v>
      </c>
      <c r="G1777" s="50" t="n">
        <v>14470.1</v>
      </c>
      <c r="H1777" s="50" t="n">
        <v>-129509.89</v>
      </c>
      <c r="I1777" s="50" t="n">
        <v>0</v>
      </c>
      <c r="J1777" s="50" t="n">
        <v>0</v>
      </c>
      <c r="K1777" s="50" t="n">
        <v>0</v>
      </c>
      <c r="L1777" s="50" t="n">
        <v>0</v>
      </c>
      <c r="M1777" s="50" t="n">
        <v>0</v>
      </c>
      <c r="N1777" s="50" t="n">
        <v>-115039.79</v>
      </c>
      <c r="O1777" s="50" t="n">
        <v>0</v>
      </c>
      <c r="P1777" s="50" t="n">
        <v>0</v>
      </c>
      <c r="Q1777" s="51" t="n">
        <v>-115039.79</v>
      </c>
    </row>
    <row r="1778" customFormat="false" ht="12.75" hidden="false" customHeight="false" outlineLevel="0" collapsed="false">
      <c r="B1778" s="85" t="s">
        <v>59</v>
      </c>
      <c r="C1778" s="13" t="n">
        <v>1777</v>
      </c>
      <c r="D1778" s="50" t="n">
        <v>48552.6706510103</v>
      </c>
      <c r="E1778" s="50" t="n">
        <v>0</v>
      </c>
      <c r="F1778" s="50" t="n">
        <v>0</v>
      </c>
      <c r="G1778" s="50" t="n">
        <v>3974</v>
      </c>
      <c r="H1778" s="50" t="n">
        <v>0</v>
      </c>
      <c r="I1778" s="50" t="n">
        <v>0</v>
      </c>
      <c r="J1778" s="50" t="n">
        <v>0</v>
      </c>
      <c r="K1778" s="50" t="n">
        <v>0</v>
      </c>
      <c r="L1778" s="50" t="n">
        <v>0</v>
      </c>
      <c r="M1778" s="50" t="n">
        <v>0</v>
      </c>
      <c r="N1778" s="50" t="n">
        <v>3974</v>
      </c>
      <c r="O1778" s="50" t="n">
        <v>0</v>
      </c>
      <c r="P1778" s="50" t="n">
        <v>0</v>
      </c>
      <c r="Q1778" s="51" t="n">
        <v>3974</v>
      </c>
    </row>
    <row r="1779" customFormat="false" ht="12.75" hidden="false" customHeight="false" outlineLevel="0" collapsed="false">
      <c r="B1779" s="85" t="s">
        <v>109</v>
      </c>
      <c r="C1779" s="13" t="n">
        <v>1778</v>
      </c>
      <c r="D1779" s="50" t="n">
        <v>0</v>
      </c>
      <c r="E1779" s="50" t="n">
        <v>0</v>
      </c>
      <c r="F1779" s="50" t="n">
        <v>0</v>
      </c>
      <c r="G1779" s="50" t="n">
        <v>0</v>
      </c>
      <c r="H1779" s="50" t="n">
        <v>0</v>
      </c>
      <c r="I1779" s="50" t="n">
        <v>0</v>
      </c>
      <c r="J1779" s="50" t="n">
        <v>0</v>
      </c>
      <c r="K1779" s="50" t="n">
        <v>0</v>
      </c>
      <c r="L1779" s="50" t="n">
        <v>0</v>
      </c>
      <c r="M1779" s="50" t="n">
        <v>0</v>
      </c>
      <c r="N1779" s="50" t="n">
        <v>0</v>
      </c>
      <c r="O1779" s="50" t="n">
        <v>0</v>
      </c>
      <c r="P1779" s="50" t="n">
        <v>0</v>
      </c>
      <c r="Q1779" s="51" t="n">
        <v>0</v>
      </c>
    </row>
    <row r="1780" customFormat="false" ht="12.75" hidden="false" customHeight="false" outlineLevel="0" collapsed="false">
      <c r="B1780" s="85" t="s">
        <v>64</v>
      </c>
      <c r="C1780" s="13" t="n">
        <v>1779</v>
      </c>
      <c r="D1780" s="50" t="n">
        <v>7434883.20748362</v>
      </c>
      <c r="E1780" s="50" t="n">
        <v>0</v>
      </c>
      <c r="F1780" s="50" t="n">
        <v>0</v>
      </c>
      <c r="G1780" s="50" t="n">
        <v>81170.4</v>
      </c>
      <c r="H1780" s="50" t="n">
        <v>-10264.35</v>
      </c>
      <c r="I1780" s="50" t="n">
        <v>561850.52</v>
      </c>
      <c r="J1780" s="50" t="n">
        <v>626268.29</v>
      </c>
      <c r="K1780" s="50" t="n">
        <v>-48168.96</v>
      </c>
      <c r="L1780" s="50" t="n">
        <v>-249039.84</v>
      </c>
      <c r="M1780" s="50" t="n">
        <v>1592210.82</v>
      </c>
      <c r="N1780" s="50" t="n">
        <v>2554026.88</v>
      </c>
      <c r="O1780" s="50" t="n">
        <v>26764</v>
      </c>
      <c r="P1780" s="50" t="n">
        <v>1348818.71</v>
      </c>
      <c r="Q1780" s="51" t="n">
        <v>3929609.59</v>
      </c>
    </row>
    <row r="1781" customFormat="false" ht="12.75" hidden="false" customHeight="false" outlineLevel="0" collapsed="false">
      <c r="B1781" s="85" t="s">
        <v>67</v>
      </c>
      <c r="C1781" s="13" t="n">
        <v>1780</v>
      </c>
      <c r="D1781" s="50" t="n">
        <v>226687.948393817</v>
      </c>
      <c r="E1781" s="50" t="n">
        <v>0</v>
      </c>
      <c r="F1781" s="50" t="n">
        <v>0</v>
      </c>
      <c r="G1781" s="50" t="n">
        <v>13509.92</v>
      </c>
      <c r="H1781" s="50" t="n">
        <v>16650</v>
      </c>
      <c r="I1781" s="50" t="n">
        <v>0</v>
      </c>
      <c r="J1781" s="50" t="n">
        <v>0</v>
      </c>
      <c r="K1781" s="50" t="n">
        <v>0</v>
      </c>
      <c r="L1781" s="50" t="n">
        <v>0</v>
      </c>
      <c r="M1781" s="50" t="n">
        <v>0</v>
      </c>
      <c r="N1781" s="50" t="n">
        <v>30159.92</v>
      </c>
      <c r="O1781" s="50" t="n">
        <v>0</v>
      </c>
      <c r="P1781" s="50" t="n">
        <v>0</v>
      </c>
      <c r="Q1781" s="51" t="n">
        <v>30159.92</v>
      </c>
    </row>
    <row r="1782" customFormat="false" ht="12.75" hidden="false" customHeight="false" outlineLevel="0" collapsed="false">
      <c r="B1782" s="85" t="s">
        <v>70</v>
      </c>
      <c r="C1782" s="13" t="n">
        <v>1781</v>
      </c>
      <c r="D1782" s="50" t="n">
        <v>126874.30611556</v>
      </c>
      <c r="E1782" s="50" t="n">
        <v>0</v>
      </c>
      <c r="F1782" s="50" t="n">
        <v>0</v>
      </c>
      <c r="G1782" s="50" t="n">
        <v>-4041.82</v>
      </c>
      <c r="H1782" s="50" t="n">
        <v>-29</v>
      </c>
      <c r="I1782" s="50" t="n">
        <v>0</v>
      </c>
      <c r="J1782" s="50" t="n">
        <v>0</v>
      </c>
      <c r="K1782" s="50" t="n">
        <v>0</v>
      </c>
      <c r="L1782" s="50" t="n">
        <v>0</v>
      </c>
      <c r="M1782" s="50" t="n">
        <v>0</v>
      </c>
      <c r="N1782" s="50" t="n">
        <v>-4070.82</v>
      </c>
      <c r="O1782" s="50" t="n">
        <v>0</v>
      </c>
      <c r="P1782" s="50" t="n">
        <v>0</v>
      </c>
      <c r="Q1782" s="51" t="n">
        <v>-4070.82</v>
      </c>
    </row>
    <row r="1783" customFormat="false" ht="12.75" hidden="false" customHeight="false" outlineLevel="0" collapsed="false">
      <c r="B1783" s="85" t="s">
        <v>75</v>
      </c>
      <c r="C1783" s="13" t="n">
        <v>1782</v>
      </c>
      <c r="D1783" s="50" t="n">
        <v>3358952.96730961</v>
      </c>
      <c r="E1783" s="50" t="n">
        <v>0</v>
      </c>
      <c r="F1783" s="50" t="n">
        <v>0</v>
      </c>
      <c r="G1783" s="50" t="n">
        <v>-25792.3</v>
      </c>
      <c r="H1783" s="50" t="n">
        <v>34619.64</v>
      </c>
      <c r="I1783" s="50" t="n">
        <v>42657.51</v>
      </c>
      <c r="J1783" s="50" t="n">
        <v>101443.48</v>
      </c>
      <c r="K1783" s="50" t="n">
        <v>-10820.94</v>
      </c>
      <c r="L1783" s="50" t="n">
        <v>111984.71</v>
      </c>
      <c r="M1783" s="50" t="n">
        <v>442444.31</v>
      </c>
      <c r="N1783" s="50" t="n">
        <v>696536.41</v>
      </c>
      <c r="O1783" s="50" t="n">
        <v>1482984.49</v>
      </c>
      <c r="P1783" s="50" t="n">
        <v>307138.95</v>
      </c>
      <c r="Q1783" s="51" t="n">
        <v>2486659.85</v>
      </c>
    </row>
    <row r="1784" customFormat="false" ht="12.75" hidden="false" customHeight="false" outlineLevel="0" collapsed="false">
      <c r="B1784" s="85" t="s">
        <v>78</v>
      </c>
      <c r="C1784" s="13" t="n">
        <v>1783</v>
      </c>
      <c r="D1784" s="50" t="n">
        <v>51099.3009253254</v>
      </c>
      <c r="E1784" s="50" t="n">
        <v>0</v>
      </c>
      <c r="F1784" s="50" t="n">
        <v>0</v>
      </c>
      <c r="G1784" s="50" t="n">
        <v>-12293.47</v>
      </c>
      <c r="H1784" s="50" t="n">
        <v>0</v>
      </c>
      <c r="I1784" s="50" t="n">
        <v>0</v>
      </c>
      <c r="J1784" s="50" t="n">
        <v>0</v>
      </c>
      <c r="K1784" s="50" t="n">
        <v>0</v>
      </c>
      <c r="L1784" s="50" t="n">
        <v>0</v>
      </c>
      <c r="M1784" s="50" t="n">
        <v>0</v>
      </c>
      <c r="N1784" s="50" t="n">
        <v>-12293.47</v>
      </c>
      <c r="O1784" s="50" t="n">
        <v>0</v>
      </c>
      <c r="P1784" s="50" t="n">
        <v>0</v>
      </c>
      <c r="Q1784" s="51" t="n">
        <v>-12293.47</v>
      </c>
    </row>
    <row r="1785" customFormat="false" ht="12.75" hidden="false" customHeight="false" outlineLevel="0" collapsed="false">
      <c r="B1785" s="85"/>
      <c r="C1785" s="13" t="n">
        <v>1784</v>
      </c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1"/>
    </row>
    <row r="1786" customFormat="false" ht="12.75" hidden="false" customHeight="false" outlineLevel="0" collapsed="false">
      <c r="B1786" s="85" t="s">
        <v>83</v>
      </c>
      <c r="C1786" s="13" t="n">
        <v>1785</v>
      </c>
      <c r="D1786" s="50" t="s">
        <v>4</v>
      </c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1"/>
    </row>
    <row r="1787" customFormat="false" ht="12.75" hidden="false" customHeight="false" outlineLevel="0" collapsed="false">
      <c r="B1787" s="85" t="s">
        <v>22</v>
      </c>
      <c r="C1787" s="13" t="n">
        <v>1786</v>
      </c>
      <c r="D1787" s="50" t="n">
        <v>792789.930763974</v>
      </c>
      <c r="E1787" s="50" t="n">
        <v>0</v>
      </c>
      <c r="F1787" s="50" t="n">
        <v>0</v>
      </c>
      <c r="G1787" s="50" t="n">
        <v>-0.174939341234908</v>
      </c>
      <c r="H1787" s="50" t="n">
        <v>70.7155717259975</v>
      </c>
      <c r="I1787" s="50" t="n">
        <v>30.4484874762551</v>
      </c>
      <c r="J1787" s="50" t="n">
        <v>39.3539665284469</v>
      </c>
      <c r="K1787" s="50" t="n">
        <v>54.649947531895</v>
      </c>
      <c r="L1787" s="50" t="n">
        <v>24.5728792601012</v>
      </c>
      <c r="M1787" s="50" t="n">
        <v>109.174078009011</v>
      </c>
      <c r="N1787" s="50" t="n">
        <v>328.739991190472</v>
      </c>
      <c r="O1787" s="50" t="n">
        <v>-74.3845291195928</v>
      </c>
      <c r="P1787" s="50" t="n">
        <v>-1015.51890347885</v>
      </c>
      <c r="Q1787" s="51" t="n">
        <v>-761.163441407975</v>
      </c>
    </row>
    <row r="1788" customFormat="false" ht="12.75" hidden="false" customHeight="false" outlineLevel="0" collapsed="false">
      <c r="B1788" s="85" t="s">
        <v>27</v>
      </c>
      <c r="C1788" s="13" t="n">
        <v>1787</v>
      </c>
      <c r="D1788" s="50" t="n">
        <v>2396393.93007714</v>
      </c>
      <c r="E1788" s="50" t="n">
        <v>0</v>
      </c>
      <c r="F1788" s="50" t="n">
        <v>0</v>
      </c>
      <c r="G1788" s="50" t="n">
        <v>0</v>
      </c>
      <c r="H1788" s="50" t="n">
        <v>-145.805022</v>
      </c>
      <c r="I1788" s="50" t="n">
        <v>-281.471855</v>
      </c>
      <c r="J1788" s="50" t="n">
        <v>64.182825</v>
      </c>
      <c r="K1788" s="50" t="n">
        <v>221.626224</v>
      </c>
      <c r="L1788" s="50" t="n">
        <v>50.718646</v>
      </c>
      <c r="M1788" s="50" t="n">
        <v>-1024.011876</v>
      </c>
      <c r="N1788" s="50" t="n">
        <v>-1114.761058</v>
      </c>
      <c r="O1788" s="50" t="n">
        <v>-24.366554</v>
      </c>
      <c r="P1788" s="50" t="n">
        <v>-880.873691</v>
      </c>
      <c r="Q1788" s="51" t="n">
        <v>-2020.001303</v>
      </c>
    </row>
    <row r="1789" customFormat="false" ht="12.75" hidden="false" customHeight="false" outlineLevel="0" collapsed="false">
      <c r="B1789" s="85" t="s">
        <v>77</v>
      </c>
      <c r="C1789" s="13" t="n">
        <v>1788</v>
      </c>
      <c r="D1789" s="50" t="n">
        <v>761438.888417425</v>
      </c>
      <c r="E1789" s="50" t="n">
        <v>0</v>
      </c>
      <c r="F1789" s="50" t="n">
        <v>0</v>
      </c>
      <c r="G1789" s="50" t="n">
        <v>22.1099969579372</v>
      </c>
      <c r="H1789" s="50" t="n">
        <v>-13.0378266129198</v>
      </c>
      <c r="I1789" s="50" t="n">
        <v>-24.3830480447542</v>
      </c>
      <c r="J1789" s="50" t="n">
        <v>-13.9208184615189</v>
      </c>
      <c r="K1789" s="50" t="n">
        <v>11.6585722207677</v>
      </c>
      <c r="L1789" s="50" t="n">
        <v>-52.0546295365959</v>
      </c>
      <c r="M1789" s="50" t="n">
        <v>-300.685073682136</v>
      </c>
      <c r="N1789" s="50" t="n">
        <v>-370.312827159219</v>
      </c>
      <c r="O1789" s="50" t="n">
        <v>-377.793404347003</v>
      </c>
      <c r="P1789" s="50" t="n">
        <v>-160.486896675537</v>
      </c>
      <c r="Q1789" s="51" t="n">
        <v>-908.59312818176</v>
      </c>
    </row>
    <row r="1790" customFormat="false" ht="12.75" hidden="false" customHeight="false" outlineLevel="0" collapsed="false">
      <c r="B1790" s="85" t="s">
        <v>66</v>
      </c>
      <c r="C1790" s="13" t="n">
        <v>1789</v>
      </c>
      <c r="D1790" s="50" t="n">
        <v>695241.405776941</v>
      </c>
      <c r="E1790" s="50" t="n">
        <v>0</v>
      </c>
      <c r="F1790" s="50" t="n">
        <v>0</v>
      </c>
      <c r="G1790" s="50" t="n">
        <v>53.2515</v>
      </c>
      <c r="H1790" s="50" t="n">
        <v>95.930964</v>
      </c>
      <c r="I1790" s="50" t="n">
        <v>-60.218062</v>
      </c>
      <c r="J1790" s="50" t="n">
        <v>-108.710082</v>
      </c>
      <c r="K1790" s="50" t="n">
        <v>242.73976</v>
      </c>
      <c r="L1790" s="50" t="n">
        <v>-36.0475</v>
      </c>
      <c r="M1790" s="50" t="n">
        <v>155.147182</v>
      </c>
      <c r="N1790" s="50" t="n">
        <v>342.093762</v>
      </c>
      <c r="O1790" s="50" t="n">
        <v>-608.794423</v>
      </c>
      <c r="P1790" s="50" t="n">
        <v>-800.277611</v>
      </c>
      <c r="Q1790" s="51" t="n">
        <v>-1066.978272</v>
      </c>
    </row>
    <row r="1791" customFormat="false" ht="12.75" hidden="false" customHeight="false" outlineLevel="0" collapsed="false">
      <c r="B1791" s="85" t="s">
        <v>45</v>
      </c>
      <c r="C1791" s="13" t="n">
        <v>1790</v>
      </c>
      <c r="D1791" s="50" t="n">
        <v>158589.922168443</v>
      </c>
      <c r="E1791" s="50" t="n">
        <v>0</v>
      </c>
      <c r="F1791" s="50" t="n">
        <v>0</v>
      </c>
      <c r="G1791" s="50" t="n">
        <v>-2.09068564238604</v>
      </c>
      <c r="H1791" s="50" t="n">
        <v>-6.2815656452354</v>
      </c>
      <c r="I1791" s="50" t="n">
        <v>56.7448752240085</v>
      </c>
      <c r="J1791" s="50" t="n">
        <v>-17.0756691046146</v>
      </c>
      <c r="K1791" s="50" t="n">
        <v>25.0555820999458</v>
      </c>
      <c r="L1791" s="50" t="n">
        <v>-14.644550148945</v>
      </c>
      <c r="M1791" s="50" t="n">
        <v>-41.7434722957271</v>
      </c>
      <c r="N1791" s="50" t="n">
        <v>-0.0354855129538744</v>
      </c>
      <c r="O1791" s="50" t="n">
        <v>49.68832</v>
      </c>
      <c r="P1791" s="50" t="n">
        <v>-444.137612</v>
      </c>
      <c r="Q1791" s="51" t="n">
        <v>-394.484777512954</v>
      </c>
    </row>
    <row r="1792" customFormat="false" ht="12.75" hidden="false" customHeight="false" outlineLevel="0" collapsed="false">
      <c r="B1792" s="85" t="s">
        <v>52</v>
      </c>
      <c r="C1792" s="13" t="n">
        <v>1791</v>
      </c>
      <c r="D1792" s="50" t="n">
        <v>188301.259766319</v>
      </c>
      <c r="E1792" s="50" t="n">
        <v>0</v>
      </c>
      <c r="F1792" s="50" t="n">
        <v>0</v>
      </c>
      <c r="G1792" s="50" t="n">
        <v>0</v>
      </c>
      <c r="H1792" s="50" t="n">
        <v>0</v>
      </c>
      <c r="I1792" s="50" t="n">
        <v>0</v>
      </c>
      <c r="J1792" s="50" t="n">
        <v>0</v>
      </c>
      <c r="K1792" s="50" t="n">
        <v>0</v>
      </c>
      <c r="L1792" s="50" t="n">
        <v>0</v>
      </c>
      <c r="M1792" s="50" t="n">
        <v>0</v>
      </c>
      <c r="N1792" s="50" t="n">
        <v>0</v>
      </c>
      <c r="O1792" s="50" t="n">
        <v>-172.12671</v>
      </c>
      <c r="P1792" s="50" t="n">
        <v>0</v>
      </c>
      <c r="Q1792" s="51" t="n">
        <v>-172.12671</v>
      </c>
    </row>
    <row r="1793" customFormat="false" ht="12.75" hidden="false" customHeight="false" outlineLevel="0" collapsed="false">
      <c r="B1793" s="85" t="s">
        <v>80</v>
      </c>
      <c r="C1793" s="13" t="n">
        <v>1792</v>
      </c>
      <c r="D1793" s="50" t="n">
        <v>33960.9948778805</v>
      </c>
      <c r="E1793" s="50" t="n">
        <v>0</v>
      </c>
      <c r="F1793" s="50" t="n">
        <v>0</v>
      </c>
      <c r="G1793" s="50" t="n">
        <v>15</v>
      </c>
      <c r="H1793" s="50" t="n">
        <v>0</v>
      </c>
      <c r="I1793" s="50" t="n">
        <v>0</v>
      </c>
      <c r="J1793" s="50" t="n">
        <v>0</v>
      </c>
      <c r="K1793" s="50" t="n">
        <v>0</v>
      </c>
      <c r="L1793" s="50" t="n">
        <v>0</v>
      </c>
      <c r="M1793" s="50" t="n">
        <v>0</v>
      </c>
      <c r="N1793" s="50" t="n">
        <v>15</v>
      </c>
      <c r="O1793" s="50" t="n">
        <v>0</v>
      </c>
      <c r="P1793" s="50" t="n">
        <v>0</v>
      </c>
      <c r="Q1793" s="51" t="n">
        <v>15</v>
      </c>
    </row>
    <row r="1794" customFormat="false" ht="12.75" hidden="false" customHeight="false" outlineLevel="0" collapsed="false">
      <c r="B1794" s="85" t="s">
        <v>49</v>
      </c>
      <c r="C1794" s="13" t="n">
        <v>1793</v>
      </c>
      <c r="D1794" s="50" t="n">
        <v>286601.856041687</v>
      </c>
      <c r="E1794" s="50" t="n">
        <v>0</v>
      </c>
      <c r="F1794" s="50" t="n">
        <v>0</v>
      </c>
      <c r="G1794" s="50" t="n">
        <v>0</v>
      </c>
      <c r="H1794" s="50" t="n">
        <v>0</v>
      </c>
      <c r="I1794" s="50" t="n">
        <v>154.009119</v>
      </c>
      <c r="J1794" s="50" t="n">
        <v>0</v>
      </c>
      <c r="K1794" s="50" t="n">
        <v>0</v>
      </c>
      <c r="L1794" s="50" t="n">
        <v>0</v>
      </c>
      <c r="M1794" s="50" t="n">
        <v>0</v>
      </c>
      <c r="N1794" s="50" t="n">
        <v>154.009119</v>
      </c>
      <c r="O1794" s="50" t="n">
        <v>0</v>
      </c>
      <c r="P1794" s="50" t="n">
        <v>-275.55698</v>
      </c>
      <c r="Q1794" s="51" t="n">
        <v>-121.547861</v>
      </c>
    </row>
    <row r="1795" customFormat="false" ht="12.75" hidden="false" customHeight="false" outlineLevel="0" collapsed="false">
      <c r="B1795" s="85" t="s">
        <v>34</v>
      </c>
      <c r="C1795" s="13" t="n">
        <v>1794</v>
      </c>
      <c r="D1795" s="50" t="n">
        <v>32555.6659548725</v>
      </c>
      <c r="E1795" s="50" t="n">
        <v>0</v>
      </c>
      <c r="F1795" s="50" t="n">
        <v>0</v>
      </c>
      <c r="G1795" s="50" t="n">
        <v>0</v>
      </c>
      <c r="H1795" s="50" t="n">
        <v>-14.965471</v>
      </c>
      <c r="I1795" s="50" t="n">
        <v>0</v>
      </c>
      <c r="J1795" s="50" t="n">
        <v>0</v>
      </c>
      <c r="K1795" s="50" t="n">
        <v>0</v>
      </c>
      <c r="L1795" s="50" t="n">
        <v>0</v>
      </c>
      <c r="M1795" s="50" t="n">
        <v>0</v>
      </c>
      <c r="N1795" s="50" t="n">
        <v>-14.965471</v>
      </c>
      <c r="O1795" s="50" t="n">
        <v>0</v>
      </c>
      <c r="P1795" s="50" t="n">
        <v>0</v>
      </c>
      <c r="Q1795" s="51" t="n">
        <v>-14.965471</v>
      </c>
    </row>
    <row r="1796" customFormat="false" ht="12.75" hidden="false" customHeight="false" outlineLevel="0" collapsed="false">
      <c r="B1796" s="85" t="s">
        <v>69</v>
      </c>
      <c r="C1796" s="13" t="n">
        <v>1795</v>
      </c>
      <c r="D1796" s="50" t="n">
        <v>32555.6659331187</v>
      </c>
      <c r="E1796" s="50" t="n">
        <v>0</v>
      </c>
      <c r="F1796" s="50" t="n">
        <v>0</v>
      </c>
      <c r="G1796" s="50" t="n">
        <v>0</v>
      </c>
      <c r="H1796" s="50" t="n">
        <v>-14.965471</v>
      </c>
      <c r="I1796" s="50" t="n">
        <v>0</v>
      </c>
      <c r="J1796" s="50" t="n">
        <v>0</v>
      </c>
      <c r="K1796" s="50" t="n">
        <v>0</v>
      </c>
      <c r="L1796" s="50" t="n">
        <v>0</v>
      </c>
      <c r="M1796" s="50" t="n">
        <v>0</v>
      </c>
      <c r="N1796" s="50" t="n">
        <v>-14.965471</v>
      </c>
      <c r="O1796" s="50" t="n">
        <v>0</v>
      </c>
      <c r="P1796" s="50" t="n">
        <v>0</v>
      </c>
      <c r="Q1796" s="51" t="n">
        <v>-14.965471</v>
      </c>
    </row>
    <row r="1797" customFormat="false" ht="12.75" hidden="false" customHeight="false" outlineLevel="0" collapsed="false">
      <c r="B1797" s="85" t="s">
        <v>72</v>
      </c>
      <c r="C1797" s="13" t="n">
        <v>1796</v>
      </c>
      <c r="D1797" s="50" t="n">
        <v>0</v>
      </c>
      <c r="E1797" s="50" t="n">
        <v>0</v>
      </c>
      <c r="F1797" s="50" t="n">
        <v>0</v>
      </c>
      <c r="G1797" s="50" t="n">
        <v>0</v>
      </c>
      <c r="H1797" s="50" t="n">
        <v>0</v>
      </c>
      <c r="I1797" s="50" t="n">
        <v>0</v>
      </c>
      <c r="J1797" s="50" t="n">
        <v>0</v>
      </c>
      <c r="K1797" s="50" t="n">
        <v>0</v>
      </c>
      <c r="L1797" s="50" t="n">
        <v>0</v>
      </c>
      <c r="M1797" s="50" t="n">
        <v>0</v>
      </c>
      <c r="N1797" s="50" t="n">
        <v>0</v>
      </c>
      <c r="O1797" s="50" t="n">
        <v>0</v>
      </c>
      <c r="P1797" s="50" t="n">
        <v>0</v>
      </c>
      <c r="Q1797" s="51" t="n">
        <v>0</v>
      </c>
    </row>
    <row r="1798" customFormat="false" ht="12.75" hidden="false" customHeight="false" outlineLevel="0" collapsed="false">
      <c r="B1798" s="85" t="s">
        <v>31</v>
      </c>
      <c r="C1798" s="13" t="n">
        <v>1797</v>
      </c>
      <c r="D1798" s="50" t="n">
        <v>0</v>
      </c>
      <c r="E1798" s="50" t="n">
        <v>0</v>
      </c>
      <c r="F1798" s="50" t="n">
        <v>0</v>
      </c>
      <c r="G1798" s="50" t="n">
        <v>0</v>
      </c>
      <c r="H1798" s="50" t="n">
        <v>0</v>
      </c>
      <c r="I1798" s="50" t="n">
        <v>0</v>
      </c>
      <c r="J1798" s="50" t="n">
        <v>0</v>
      </c>
      <c r="K1798" s="50" t="n">
        <v>0</v>
      </c>
      <c r="L1798" s="50" t="n">
        <v>0</v>
      </c>
      <c r="M1798" s="50" t="n">
        <v>0</v>
      </c>
      <c r="N1798" s="50" t="n">
        <v>0</v>
      </c>
      <c r="O1798" s="50" t="n">
        <v>0</v>
      </c>
      <c r="P1798" s="50" t="n">
        <v>0</v>
      </c>
      <c r="Q1798" s="51" t="n">
        <v>0</v>
      </c>
    </row>
    <row r="1799" customFormat="false" ht="12.75" hidden="false" customHeight="false" outlineLevel="0" collapsed="false">
      <c r="B1799" s="85" t="s">
        <v>37</v>
      </c>
      <c r="C1799" s="13" t="n">
        <v>1798</v>
      </c>
      <c r="D1799" s="50" t="n">
        <v>6.52615594512928E-005</v>
      </c>
      <c r="E1799" s="50" t="n">
        <v>0</v>
      </c>
      <c r="F1799" s="50" t="n">
        <v>0</v>
      </c>
      <c r="G1799" s="50" t="n">
        <v>0</v>
      </c>
      <c r="H1799" s="50" t="n">
        <v>0</v>
      </c>
      <c r="I1799" s="50" t="n">
        <v>0</v>
      </c>
      <c r="J1799" s="50" t="n">
        <v>0</v>
      </c>
      <c r="K1799" s="50" t="n">
        <v>0</v>
      </c>
      <c r="L1799" s="50" t="n">
        <v>0</v>
      </c>
      <c r="M1799" s="50" t="n">
        <v>0</v>
      </c>
      <c r="N1799" s="50" t="n">
        <v>0</v>
      </c>
      <c r="O1799" s="50" t="n">
        <v>0</v>
      </c>
      <c r="P1799" s="50" t="n">
        <v>0</v>
      </c>
      <c r="Q1799" s="51" t="n">
        <v>0</v>
      </c>
    </row>
    <row r="1800" customFormat="false" ht="12.75" hidden="false" customHeight="false" outlineLevel="0" collapsed="false">
      <c r="B1800" s="85" t="n">
        <v>0</v>
      </c>
      <c r="C1800" s="13" t="n">
        <v>1799</v>
      </c>
      <c r="D1800" s="50" t="n">
        <v>0</v>
      </c>
      <c r="E1800" s="50" t="n">
        <v>0</v>
      </c>
      <c r="F1800" s="50" t="n">
        <v>0</v>
      </c>
      <c r="G1800" s="50" t="n">
        <v>0</v>
      </c>
      <c r="H1800" s="50" t="n">
        <v>0</v>
      </c>
      <c r="I1800" s="50" t="n">
        <v>0</v>
      </c>
      <c r="J1800" s="50" t="n">
        <v>0</v>
      </c>
      <c r="K1800" s="50" t="n">
        <v>0</v>
      </c>
      <c r="L1800" s="50" t="n">
        <v>0</v>
      </c>
      <c r="M1800" s="50" t="n">
        <v>0</v>
      </c>
      <c r="N1800" s="50" t="n">
        <v>0</v>
      </c>
      <c r="O1800" s="50" t="n">
        <v>0</v>
      </c>
      <c r="P1800" s="50" t="n">
        <v>0</v>
      </c>
      <c r="Q1800" s="51" t="n">
        <v>0</v>
      </c>
    </row>
    <row r="1801" customFormat="false" ht="12.75" hidden="false" customHeight="false" outlineLevel="0" collapsed="false">
      <c r="B1801" s="87" t="n">
        <v>0</v>
      </c>
      <c r="C1801" s="64" t="n">
        <v>1800</v>
      </c>
      <c r="D1801" s="54" t="n">
        <v>0</v>
      </c>
      <c r="E1801" s="54" t="n">
        <v>0</v>
      </c>
      <c r="F1801" s="54" t="n">
        <v>0</v>
      </c>
      <c r="G1801" s="54" t="n">
        <v>0</v>
      </c>
      <c r="H1801" s="54" t="n">
        <v>0</v>
      </c>
      <c r="I1801" s="54" t="n">
        <v>0</v>
      </c>
      <c r="J1801" s="54" t="n">
        <v>0</v>
      </c>
      <c r="K1801" s="54" t="n">
        <v>0</v>
      </c>
      <c r="L1801" s="54" t="n">
        <v>0</v>
      </c>
      <c r="M1801" s="54" t="n">
        <v>0</v>
      </c>
      <c r="N1801" s="54" t="n">
        <v>0</v>
      </c>
      <c r="O1801" s="54" t="n">
        <v>0</v>
      </c>
      <c r="P1801" s="54" t="n">
        <v>0</v>
      </c>
      <c r="Q1801" s="55" t="n">
        <v>0</v>
      </c>
    </row>
    <row r="1802" customFormat="false" ht="12.75" hidden="false" customHeight="false" outlineLevel="0" collapsed="false">
      <c r="A1802" s="0" t="n">
        <v>46</v>
      </c>
      <c r="B1802" s="57" t="n">
        <v>36969</v>
      </c>
      <c r="C1802" s="58" t="n">
        <v>1801</v>
      </c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83"/>
    </row>
    <row r="1803" customFormat="false" ht="12.75" hidden="false" customHeight="false" outlineLevel="0" collapsed="false">
      <c r="B1803" s="61"/>
      <c r="C1803" s="13" t="n">
        <v>1802</v>
      </c>
      <c r="D1803" s="13"/>
      <c r="E1803" s="21" t="s">
        <v>5</v>
      </c>
      <c r="F1803" s="21" t="s">
        <v>6</v>
      </c>
      <c r="G1803" s="21" t="s">
        <v>7</v>
      </c>
      <c r="H1803" s="21" t="s">
        <v>8</v>
      </c>
      <c r="I1803" s="21" t="s">
        <v>9</v>
      </c>
      <c r="J1803" s="21" t="s">
        <v>10</v>
      </c>
      <c r="K1803" s="21" t="s">
        <v>11</v>
      </c>
      <c r="L1803" s="21" t="s">
        <v>12</v>
      </c>
      <c r="M1803" s="21" t="s">
        <v>13</v>
      </c>
      <c r="N1803" s="21" t="s">
        <v>14</v>
      </c>
      <c r="O1803" s="21" t="n">
        <v>2002</v>
      </c>
      <c r="P1803" s="21" t="s">
        <v>15</v>
      </c>
      <c r="Q1803" s="84" t="s">
        <v>16</v>
      </c>
    </row>
    <row r="1804" customFormat="false" ht="12.75" hidden="false" customHeight="false" outlineLevel="0" collapsed="false">
      <c r="B1804" s="85" t="s">
        <v>107</v>
      </c>
      <c r="C1804" s="13" t="n">
        <v>1803</v>
      </c>
      <c r="D1804" s="13" t="s">
        <v>4</v>
      </c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86"/>
    </row>
    <row r="1805" customFormat="false" ht="12.75" hidden="false" customHeight="false" outlineLevel="0" collapsed="false">
      <c r="B1805" s="85" t="s">
        <v>19</v>
      </c>
      <c r="C1805" s="13" t="n">
        <v>1804</v>
      </c>
      <c r="D1805" s="50" t="n">
        <v>11327033.6833344</v>
      </c>
      <c r="E1805" s="50" t="n">
        <v>0</v>
      </c>
      <c r="F1805" s="50" t="n">
        <v>0</v>
      </c>
      <c r="G1805" s="50" t="n">
        <v>436486.55</v>
      </c>
      <c r="H1805" s="50" t="n">
        <v>1425615.27</v>
      </c>
      <c r="I1805" s="50" t="n">
        <v>1579379.68</v>
      </c>
      <c r="J1805" s="50" t="n">
        <v>469212.33</v>
      </c>
      <c r="K1805" s="50" t="n">
        <v>-1576614.57</v>
      </c>
      <c r="L1805" s="50" t="n">
        <v>-289042.48</v>
      </c>
      <c r="M1805" s="50" t="n">
        <v>5537346.18</v>
      </c>
      <c r="N1805" s="50" t="n">
        <v>7582382.96</v>
      </c>
      <c r="O1805" s="50" t="n">
        <v>-1028634.92</v>
      </c>
      <c r="P1805" s="50" t="n">
        <v>-658331.11</v>
      </c>
      <c r="Q1805" s="51" t="n">
        <v>5895416.93</v>
      </c>
    </row>
    <row r="1806" customFormat="false" ht="12.75" hidden="false" customHeight="false" outlineLevel="0" collapsed="false">
      <c r="B1806" s="85" t="s">
        <v>20</v>
      </c>
      <c r="C1806" s="13" t="n">
        <v>1805</v>
      </c>
      <c r="D1806" s="50" t="n">
        <v>6595226.76506913</v>
      </c>
      <c r="E1806" s="50" t="n">
        <v>0</v>
      </c>
      <c r="F1806" s="50" t="n">
        <v>0</v>
      </c>
      <c r="G1806" s="50" t="n">
        <v>62392.63</v>
      </c>
      <c r="H1806" s="50" t="n">
        <v>306094.29</v>
      </c>
      <c r="I1806" s="50" t="n">
        <v>333669.31</v>
      </c>
      <c r="J1806" s="50" t="n">
        <v>-250122.3</v>
      </c>
      <c r="K1806" s="50" t="n">
        <v>-593543.13</v>
      </c>
      <c r="L1806" s="50" t="n">
        <v>-150284.52</v>
      </c>
      <c r="M1806" s="50" t="n">
        <v>185023.55</v>
      </c>
      <c r="N1806" s="50" t="n">
        <v>-106770.17</v>
      </c>
      <c r="O1806" s="50" t="n">
        <v>-1273595.42</v>
      </c>
      <c r="P1806" s="50" t="n">
        <v>-262296.08</v>
      </c>
      <c r="Q1806" s="51" t="n">
        <v>-1642661.67</v>
      </c>
    </row>
    <row r="1807" customFormat="false" ht="12.75" hidden="false" customHeight="false" outlineLevel="0" collapsed="false">
      <c r="B1807" s="85" t="s">
        <v>108</v>
      </c>
      <c r="C1807" s="13" t="n">
        <v>1806</v>
      </c>
      <c r="D1807" s="50" t="n">
        <v>0</v>
      </c>
      <c r="E1807" s="50" t="n">
        <v>0</v>
      </c>
      <c r="F1807" s="50" t="n">
        <v>0</v>
      </c>
      <c r="G1807" s="50" t="n">
        <v>0</v>
      </c>
      <c r="H1807" s="50" t="n">
        <v>0</v>
      </c>
      <c r="I1807" s="50" t="n">
        <v>0</v>
      </c>
      <c r="J1807" s="50" t="n">
        <v>0</v>
      </c>
      <c r="K1807" s="50" t="n">
        <v>0</v>
      </c>
      <c r="L1807" s="50" t="n">
        <v>0</v>
      </c>
      <c r="M1807" s="50" t="n">
        <v>0</v>
      </c>
      <c r="N1807" s="50" t="n">
        <v>0</v>
      </c>
      <c r="O1807" s="50" t="n">
        <v>0</v>
      </c>
      <c r="P1807" s="50" t="n">
        <v>0</v>
      </c>
      <c r="Q1807" s="51" t="n">
        <v>0</v>
      </c>
    </row>
    <row r="1808" customFormat="false" ht="12.75" hidden="false" customHeight="false" outlineLevel="0" collapsed="false">
      <c r="B1808" s="85" t="s">
        <v>25</v>
      </c>
      <c r="C1808" s="13" t="n">
        <v>1807</v>
      </c>
      <c r="D1808" s="50" t="n">
        <v>3010694.34670125</v>
      </c>
      <c r="E1808" s="50" t="n">
        <v>0</v>
      </c>
      <c r="F1808" s="50" t="n">
        <v>0</v>
      </c>
      <c r="G1808" s="50" t="n">
        <v>174816.79</v>
      </c>
      <c r="H1808" s="50" t="n">
        <v>488886.91</v>
      </c>
      <c r="I1808" s="50" t="n">
        <v>462662.32</v>
      </c>
      <c r="J1808" s="50" t="n">
        <v>-203385.76</v>
      </c>
      <c r="K1808" s="50" t="n">
        <v>-177753.79</v>
      </c>
      <c r="L1808" s="50" t="n">
        <v>25143.8</v>
      </c>
      <c r="M1808" s="50" t="n">
        <v>1733587.47</v>
      </c>
      <c r="N1808" s="50" t="n">
        <v>2503957.74</v>
      </c>
      <c r="O1808" s="50" t="n">
        <v>-1150126.16</v>
      </c>
      <c r="P1808" s="50" t="n">
        <v>561060.8</v>
      </c>
      <c r="Q1808" s="51" t="n">
        <v>1914892.38</v>
      </c>
    </row>
    <row r="1809" customFormat="false" ht="12.75" hidden="false" customHeight="false" outlineLevel="0" collapsed="false">
      <c r="B1809" s="85" t="s">
        <v>29</v>
      </c>
      <c r="C1809" s="13" t="n">
        <v>1808</v>
      </c>
      <c r="D1809" s="50" t="n">
        <v>423046.246066661</v>
      </c>
      <c r="E1809" s="50" t="n">
        <v>0</v>
      </c>
      <c r="F1809" s="50" t="n">
        <v>0</v>
      </c>
      <c r="G1809" s="50" t="n">
        <v>-1620.56</v>
      </c>
      <c r="H1809" s="50" t="n">
        <v>49914</v>
      </c>
      <c r="I1809" s="50" t="n">
        <v>0</v>
      </c>
      <c r="J1809" s="50" t="n">
        <v>0</v>
      </c>
      <c r="K1809" s="50" t="n">
        <v>0</v>
      </c>
      <c r="L1809" s="50" t="n">
        <v>0</v>
      </c>
      <c r="M1809" s="50" t="n">
        <v>0</v>
      </c>
      <c r="N1809" s="50" t="n">
        <v>48293.44</v>
      </c>
      <c r="O1809" s="50" t="n">
        <v>0</v>
      </c>
      <c r="P1809" s="50" t="n">
        <v>0</v>
      </c>
      <c r="Q1809" s="51" t="n">
        <v>48293.44</v>
      </c>
    </row>
    <row r="1810" customFormat="false" ht="12.75" hidden="false" customHeight="false" outlineLevel="0" collapsed="false">
      <c r="B1810" s="85" t="s">
        <v>32</v>
      </c>
      <c r="C1810" s="13" t="n">
        <v>1809</v>
      </c>
      <c r="D1810" s="50" t="n">
        <v>269790.446162428</v>
      </c>
      <c r="E1810" s="50" t="n">
        <v>0</v>
      </c>
      <c r="F1810" s="50" t="n">
        <v>0</v>
      </c>
      <c r="G1810" s="50" t="n">
        <v>-99.55</v>
      </c>
      <c r="H1810" s="50" t="n">
        <v>-3569.44</v>
      </c>
      <c r="I1810" s="50" t="n">
        <v>17379.36</v>
      </c>
      <c r="J1810" s="50" t="n">
        <v>0</v>
      </c>
      <c r="K1810" s="50" t="n">
        <v>0</v>
      </c>
      <c r="L1810" s="50" t="n">
        <v>0</v>
      </c>
      <c r="M1810" s="50" t="n">
        <v>0</v>
      </c>
      <c r="N1810" s="50" t="n">
        <v>13710.37</v>
      </c>
      <c r="O1810" s="50" t="n">
        <v>0</v>
      </c>
      <c r="P1810" s="50" t="n">
        <v>0</v>
      </c>
      <c r="Q1810" s="51" t="n">
        <v>13710.37</v>
      </c>
    </row>
    <row r="1811" customFormat="false" ht="12.75" hidden="false" customHeight="false" outlineLevel="0" collapsed="false">
      <c r="B1811" s="85" t="s">
        <v>35</v>
      </c>
      <c r="C1811" s="13" t="n">
        <v>1810</v>
      </c>
      <c r="D1811" s="50" t="n">
        <v>929739.341005632</v>
      </c>
      <c r="E1811" s="50" t="n">
        <v>0</v>
      </c>
      <c r="F1811" s="50" t="n">
        <v>0</v>
      </c>
      <c r="G1811" s="50" t="n">
        <v>25480.71</v>
      </c>
      <c r="H1811" s="50" t="n">
        <v>49739.81</v>
      </c>
      <c r="I1811" s="50" t="n">
        <v>0</v>
      </c>
      <c r="J1811" s="50" t="n">
        <v>0</v>
      </c>
      <c r="K1811" s="50" t="n">
        <v>0</v>
      </c>
      <c r="L1811" s="50" t="n">
        <v>0</v>
      </c>
      <c r="M1811" s="50" t="n">
        <v>0</v>
      </c>
      <c r="N1811" s="50" t="n">
        <v>75220.52</v>
      </c>
      <c r="O1811" s="50" t="n">
        <v>0</v>
      </c>
      <c r="P1811" s="50" t="n">
        <v>0</v>
      </c>
      <c r="Q1811" s="51" t="n">
        <v>75220.52</v>
      </c>
    </row>
    <row r="1812" customFormat="false" ht="12.75" hidden="false" customHeight="false" outlineLevel="0" collapsed="false">
      <c r="B1812" s="85" t="s">
        <v>38</v>
      </c>
      <c r="C1812" s="13" t="n">
        <v>1811</v>
      </c>
      <c r="D1812" s="50" t="n">
        <v>0</v>
      </c>
      <c r="E1812" s="50" t="n">
        <v>0</v>
      </c>
      <c r="F1812" s="50" t="n">
        <v>0</v>
      </c>
      <c r="G1812" s="50" t="n">
        <v>0</v>
      </c>
      <c r="H1812" s="50" t="n">
        <v>0</v>
      </c>
      <c r="I1812" s="50" t="n">
        <v>0</v>
      </c>
      <c r="J1812" s="50" t="n">
        <v>0</v>
      </c>
      <c r="K1812" s="50" t="n">
        <v>0</v>
      </c>
      <c r="L1812" s="50" t="n">
        <v>0</v>
      </c>
      <c r="M1812" s="50" t="n">
        <v>0</v>
      </c>
      <c r="N1812" s="50" t="n">
        <v>0</v>
      </c>
      <c r="O1812" s="50" t="n">
        <v>0</v>
      </c>
      <c r="P1812" s="50" t="n">
        <v>0</v>
      </c>
      <c r="Q1812" s="51" t="n">
        <v>0</v>
      </c>
    </row>
    <row r="1813" customFormat="false" ht="12.75" hidden="false" customHeight="false" outlineLevel="0" collapsed="false">
      <c r="B1813" s="85" t="s">
        <v>43</v>
      </c>
      <c r="C1813" s="13" t="n">
        <v>1812</v>
      </c>
      <c r="D1813" s="50" t="n">
        <v>6561411.92720262</v>
      </c>
      <c r="E1813" s="50" t="n">
        <v>0</v>
      </c>
      <c r="F1813" s="50" t="n">
        <v>0</v>
      </c>
      <c r="G1813" s="50" t="n">
        <v>-1340.21</v>
      </c>
      <c r="H1813" s="50" t="n">
        <v>667438.52</v>
      </c>
      <c r="I1813" s="50" t="n">
        <v>-325930.52</v>
      </c>
      <c r="J1813" s="50" t="n">
        <v>103577.18</v>
      </c>
      <c r="K1813" s="50" t="n">
        <v>-452057.06</v>
      </c>
      <c r="L1813" s="50" t="n">
        <v>33361.07</v>
      </c>
      <c r="M1813" s="50" t="n">
        <v>624183.97</v>
      </c>
      <c r="N1813" s="50" t="n">
        <v>649232.95</v>
      </c>
      <c r="O1813" s="50" t="n">
        <v>-531177.28</v>
      </c>
      <c r="P1813" s="50" t="n">
        <v>-1167224.87</v>
      </c>
      <c r="Q1813" s="51" t="n">
        <v>-1049169.2</v>
      </c>
    </row>
    <row r="1814" customFormat="false" ht="12.75" hidden="false" customHeight="false" outlineLevel="0" collapsed="false">
      <c r="B1814" s="85" t="s">
        <v>47</v>
      </c>
      <c r="C1814" s="13" t="n">
        <v>1813</v>
      </c>
      <c r="D1814" s="50" t="n">
        <v>1447344.99364456</v>
      </c>
      <c r="E1814" s="50" t="n">
        <v>0</v>
      </c>
      <c r="F1814" s="50" t="n">
        <v>0</v>
      </c>
      <c r="G1814" s="50" t="n">
        <v>124399.62</v>
      </c>
      <c r="H1814" s="50" t="n">
        <v>-3123.26</v>
      </c>
      <c r="I1814" s="50" t="n">
        <v>451863.45</v>
      </c>
      <c r="J1814" s="50" t="n">
        <v>57943.35</v>
      </c>
      <c r="K1814" s="50" t="n">
        <v>-122468.37</v>
      </c>
      <c r="L1814" s="50" t="n">
        <v>-104399.54</v>
      </c>
      <c r="M1814" s="50" t="n">
        <v>871854.05</v>
      </c>
      <c r="N1814" s="50" t="n">
        <v>1276069.3</v>
      </c>
      <c r="O1814" s="50" t="n">
        <v>-253668</v>
      </c>
      <c r="P1814" s="50" t="n">
        <v>-770116.69</v>
      </c>
      <c r="Q1814" s="51" t="n">
        <v>252284.61</v>
      </c>
    </row>
    <row r="1815" customFormat="false" ht="12.75" hidden="false" customHeight="false" outlineLevel="0" collapsed="false">
      <c r="B1815" s="85" t="s">
        <v>50</v>
      </c>
      <c r="C1815" s="13" t="n">
        <v>1814</v>
      </c>
      <c r="D1815" s="50" t="n">
        <v>684277.104529553</v>
      </c>
      <c r="E1815" s="50" t="n">
        <v>0</v>
      </c>
      <c r="F1815" s="50" t="n">
        <v>0</v>
      </c>
      <c r="G1815" s="50" t="n">
        <v>4787.74</v>
      </c>
      <c r="H1815" s="50" t="n">
        <v>-33372.81</v>
      </c>
      <c r="I1815" s="50" t="n">
        <v>34818.17</v>
      </c>
      <c r="J1815" s="50" t="n">
        <v>16548.61</v>
      </c>
      <c r="K1815" s="50" t="n">
        <v>-34470.57</v>
      </c>
      <c r="L1815" s="50" t="n">
        <v>44429.21</v>
      </c>
      <c r="M1815" s="50" t="n">
        <v>137557.09</v>
      </c>
      <c r="N1815" s="50" t="n">
        <v>170297.44</v>
      </c>
      <c r="O1815" s="50" t="n">
        <v>670178.69</v>
      </c>
      <c r="P1815" s="50" t="n">
        <v>-674851.83</v>
      </c>
      <c r="Q1815" s="51" t="n">
        <v>165624.3</v>
      </c>
    </row>
    <row r="1816" customFormat="false" ht="12.75" hidden="false" customHeight="false" outlineLevel="0" collapsed="false">
      <c r="B1816" s="85" t="s">
        <v>53</v>
      </c>
      <c r="C1816" s="13" t="n">
        <v>1815</v>
      </c>
      <c r="D1816" s="50" t="n">
        <v>608116.197045294</v>
      </c>
      <c r="E1816" s="50" t="n">
        <v>0</v>
      </c>
      <c r="F1816" s="50" t="n">
        <v>0</v>
      </c>
      <c r="G1816" s="50" t="n">
        <v>9296.69</v>
      </c>
      <c r="H1816" s="50" t="n">
        <v>-16715.44</v>
      </c>
      <c r="I1816" s="50" t="n">
        <v>0</v>
      </c>
      <c r="J1816" s="50" t="n">
        <v>0</v>
      </c>
      <c r="K1816" s="50" t="n">
        <v>0</v>
      </c>
      <c r="L1816" s="50" t="n">
        <v>0</v>
      </c>
      <c r="M1816" s="50" t="n">
        <v>0</v>
      </c>
      <c r="N1816" s="50" t="n">
        <v>-7418.75</v>
      </c>
      <c r="O1816" s="50" t="n">
        <v>0</v>
      </c>
      <c r="P1816" s="50" t="n">
        <v>0</v>
      </c>
      <c r="Q1816" s="51" t="n">
        <v>-7418.75</v>
      </c>
    </row>
    <row r="1817" customFormat="false" ht="12.75" hidden="false" customHeight="false" outlineLevel="0" collapsed="false">
      <c r="B1817" s="85" t="s">
        <v>56</v>
      </c>
      <c r="C1817" s="13" t="n">
        <v>1816</v>
      </c>
      <c r="D1817" s="50" t="n">
        <v>1713437.04634546</v>
      </c>
      <c r="E1817" s="50" t="n">
        <v>0</v>
      </c>
      <c r="F1817" s="50" t="n">
        <v>0</v>
      </c>
      <c r="G1817" s="50" t="n">
        <v>14256.58</v>
      </c>
      <c r="H1817" s="50" t="n">
        <v>-162966.45</v>
      </c>
      <c r="I1817" s="50" t="n">
        <v>0</v>
      </c>
      <c r="J1817" s="50" t="n">
        <v>0</v>
      </c>
      <c r="K1817" s="50" t="n">
        <v>0</v>
      </c>
      <c r="L1817" s="50" t="n">
        <v>0</v>
      </c>
      <c r="M1817" s="50" t="n">
        <v>0</v>
      </c>
      <c r="N1817" s="50" t="n">
        <v>-148709.87</v>
      </c>
      <c r="O1817" s="50" t="n">
        <v>0</v>
      </c>
      <c r="P1817" s="50" t="n">
        <v>0</v>
      </c>
      <c r="Q1817" s="51" t="n">
        <v>-148709.87</v>
      </c>
    </row>
    <row r="1818" customFormat="false" ht="12.75" hidden="false" customHeight="false" outlineLevel="0" collapsed="false">
      <c r="B1818" s="85" t="s">
        <v>59</v>
      </c>
      <c r="C1818" s="13" t="n">
        <v>1817</v>
      </c>
      <c r="D1818" s="50" t="n">
        <v>57759.1848582487</v>
      </c>
      <c r="E1818" s="50" t="n">
        <v>0</v>
      </c>
      <c r="F1818" s="50" t="n">
        <v>0</v>
      </c>
      <c r="G1818" s="50" t="n">
        <v>3755.25</v>
      </c>
      <c r="H1818" s="50" t="n">
        <v>0</v>
      </c>
      <c r="I1818" s="50" t="n">
        <v>0</v>
      </c>
      <c r="J1818" s="50" t="n">
        <v>0</v>
      </c>
      <c r="K1818" s="50" t="n">
        <v>0</v>
      </c>
      <c r="L1818" s="50" t="n">
        <v>0</v>
      </c>
      <c r="M1818" s="50" t="n">
        <v>0</v>
      </c>
      <c r="N1818" s="50" t="n">
        <v>3755.25</v>
      </c>
      <c r="O1818" s="50" t="n">
        <v>0</v>
      </c>
      <c r="P1818" s="50" t="n">
        <v>0</v>
      </c>
      <c r="Q1818" s="51" t="n">
        <v>3755.25</v>
      </c>
    </row>
    <row r="1819" customFormat="false" ht="12.75" hidden="false" customHeight="false" outlineLevel="0" collapsed="false">
      <c r="B1819" s="85" t="s">
        <v>109</v>
      </c>
      <c r="C1819" s="13" t="n">
        <v>1818</v>
      </c>
      <c r="D1819" s="50" t="n">
        <v>0</v>
      </c>
      <c r="E1819" s="50" t="n">
        <v>0</v>
      </c>
      <c r="F1819" s="50" t="n">
        <v>0</v>
      </c>
      <c r="G1819" s="50" t="n">
        <v>-1597.45</v>
      </c>
      <c r="H1819" s="50" t="n">
        <v>0</v>
      </c>
      <c r="I1819" s="50" t="n">
        <v>0</v>
      </c>
      <c r="J1819" s="50" t="n">
        <v>0</v>
      </c>
      <c r="K1819" s="50" t="n">
        <v>0</v>
      </c>
      <c r="L1819" s="50" t="n">
        <v>0</v>
      </c>
      <c r="M1819" s="50" t="n">
        <v>0</v>
      </c>
      <c r="N1819" s="50" t="n">
        <v>-1597.45</v>
      </c>
      <c r="O1819" s="50" t="n">
        <v>0</v>
      </c>
      <c r="P1819" s="50" t="n">
        <v>0</v>
      </c>
      <c r="Q1819" s="51" t="n">
        <v>-1597.45</v>
      </c>
    </row>
    <row r="1820" customFormat="false" ht="12.75" hidden="false" customHeight="false" outlineLevel="0" collapsed="false">
      <c r="B1820" s="85" t="s">
        <v>64</v>
      </c>
      <c r="C1820" s="13" t="n">
        <v>1819</v>
      </c>
      <c r="D1820" s="50" t="n">
        <v>6460433.30994658</v>
      </c>
      <c r="E1820" s="50" t="n">
        <v>0</v>
      </c>
      <c r="F1820" s="50" t="n">
        <v>0</v>
      </c>
      <c r="G1820" s="50" t="n">
        <v>72166.74</v>
      </c>
      <c r="H1820" s="50" t="n">
        <v>-573.34</v>
      </c>
      <c r="I1820" s="50" t="n">
        <v>562073.3</v>
      </c>
      <c r="J1820" s="50" t="n">
        <v>642865.54</v>
      </c>
      <c r="K1820" s="50" t="n">
        <v>-185397.31</v>
      </c>
      <c r="L1820" s="50" t="n">
        <v>-249114</v>
      </c>
      <c r="M1820" s="50" t="n">
        <v>1543059.69</v>
      </c>
      <c r="N1820" s="50" t="n">
        <v>2385080.62</v>
      </c>
      <c r="O1820" s="50" t="n">
        <v>26814</v>
      </c>
      <c r="P1820" s="50" t="n">
        <v>1347266.81</v>
      </c>
      <c r="Q1820" s="51" t="n">
        <v>3759161.43</v>
      </c>
    </row>
    <row r="1821" customFormat="false" ht="12.75" hidden="false" customHeight="false" outlineLevel="0" collapsed="false">
      <c r="B1821" s="85" t="s">
        <v>67</v>
      </c>
      <c r="C1821" s="13" t="n">
        <v>1820</v>
      </c>
      <c r="D1821" s="50" t="n">
        <v>191702.516032705</v>
      </c>
      <c r="E1821" s="50" t="n">
        <v>0</v>
      </c>
      <c r="F1821" s="50" t="n">
        <v>0</v>
      </c>
      <c r="G1821" s="50" t="n">
        <v>-816.44</v>
      </c>
      <c r="H1821" s="50" t="n">
        <v>16657.37</v>
      </c>
      <c r="I1821" s="50" t="n">
        <v>0</v>
      </c>
      <c r="J1821" s="50" t="n">
        <v>0</v>
      </c>
      <c r="K1821" s="50" t="n">
        <v>0</v>
      </c>
      <c r="L1821" s="50" t="n">
        <v>0</v>
      </c>
      <c r="M1821" s="50" t="n">
        <v>0</v>
      </c>
      <c r="N1821" s="50" t="n">
        <v>15840.93</v>
      </c>
      <c r="O1821" s="50" t="n">
        <v>0</v>
      </c>
      <c r="P1821" s="50" t="n">
        <v>0</v>
      </c>
      <c r="Q1821" s="51" t="n">
        <v>15840.93</v>
      </c>
    </row>
    <row r="1822" customFormat="false" ht="12.75" hidden="false" customHeight="false" outlineLevel="0" collapsed="false">
      <c r="B1822" s="85" t="s">
        <v>70</v>
      </c>
      <c r="C1822" s="13" t="n">
        <v>1821</v>
      </c>
      <c r="D1822" s="50" t="n">
        <v>126154.812739296</v>
      </c>
      <c r="E1822" s="50" t="n">
        <v>0</v>
      </c>
      <c r="F1822" s="50" t="n">
        <v>0</v>
      </c>
      <c r="G1822" s="50" t="n">
        <v>-16778.66</v>
      </c>
      <c r="H1822" s="50" t="n">
        <v>-29</v>
      </c>
      <c r="I1822" s="50" t="n">
        <v>0</v>
      </c>
      <c r="J1822" s="50" t="n">
        <v>0</v>
      </c>
      <c r="K1822" s="50" t="n">
        <v>0</v>
      </c>
      <c r="L1822" s="50" t="n">
        <v>0</v>
      </c>
      <c r="M1822" s="50" t="n">
        <v>0</v>
      </c>
      <c r="N1822" s="50" t="n">
        <v>-16807.66</v>
      </c>
      <c r="O1822" s="50" t="n">
        <v>0</v>
      </c>
      <c r="P1822" s="50" t="n">
        <v>0</v>
      </c>
      <c r="Q1822" s="51" t="n">
        <v>-16807.66</v>
      </c>
    </row>
    <row r="1823" customFormat="false" ht="12.75" hidden="false" customHeight="false" outlineLevel="0" collapsed="false">
      <c r="B1823" s="85" t="s">
        <v>75</v>
      </c>
      <c r="C1823" s="13" t="n">
        <v>1822</v>
      </c>
      <c r="D1823" s="50" t="n">
        <v>3474913.21707585</v>
      </c>
      <c r="E1823" s="50" t="n">
        <v>0</v>
      </c>
      <c r="F1823" s="50" t="n">
        <v>0</v>
      </c>
      <c r="G1823" s="50" t="n">
        <v>-19432.56</v>
      </c>
      <c r="H1823" s="50" t="n">
        <v>67234.11</v>
      </c>
      <c r="I1823" s="50" t="n">
        <v>42844.29</v>
      </c>
      <c r="J1823" s="50" t="n">
        <v>101785.71</v>
      </c>
      <c r="K1823" s="50" t="n">
        <v>-10924.34</v>
      </c>
      <c r="L1823" s="50" t="n">
        <v>111821.5</v>
      </c>
      <c r="M1823" s="50" t="n">
        <v>442080.36</v>
      </c>
      <c r="N1823" s="50" t="n">
        <v>735409.07</v>
      </c>
      <c r="O1823" s="50" t="n">
        <v>1482939.25</v>
      </c>
      <c r="P1823" s="50" t="n">
        <v>307830.75</v>
      </c>
      <c r="Q1823" s="51" t="n">
        <v>2526179.07</v>
      </c>
    </row>
    <row r="1824" customFormat="false" ht="12.75" hidden="false" customHeight="false" outlineLevel="0" collapsed="false">
      <c r="B1824" s="85" t="s">
        <v>78</v>
      </c>
      <c r="C1824" s="13" t="n">
        <v>1823</v>
      </c>
      <c r="D1824" s="50" t="n">
        <v>55377.6408625089</v>
      </c>
      <c r="E1824" s="50" t="n">
        <v>0</v>
      </c>
      <c r="F1824" s="50" t="n">
        <v>0</v>
      </c>
      <c r="G1824" s="50" t="n">
        <v>-13180.77</v>
      </c>
      <c r="H1824" s="50" t="n">
        <v>0</v>
      </c>
      <c r="I1824" s="50" t="n">
        <v>0</v>
      </c>
      <c r="J1824" s="50" t="n">
        <v>0</v>
      </c>
      <c r="K1824" s="50" t="n">
        <v>0</v>
      </c>
      <c r="L1824" s="50" t="n">
        <v>0</v>
      </c>
      <c r="M1824" s="50" t="n">
        <v>0</v>
      </c>
      <c r="N1824" s="50" t="n">
        <v>-13180.77</v>
      </c>
      <c r="O1824" s="50" t="n">
        <v>0</v>
      </c>
      <c r="P1824" s="50" t="n">
        <v>0</v>
      </c>
      <c r="Q1824" s="51" t="n">
        <v>-13180.77</v>
      </c>
    </row>
    <row r="1825" customFormat="false" ht="12.75" hidden="false" customHeight="false" outlineLevel="0" collapsed="false">
      <c r="B1825" s="85"/>
      <c r="C1825" s="13" t="n">
        <v>1824</v>
      </c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1"/>
    </row>
    <row r="1826" customFormat="false" ht="12.75" hidden="false" customHeight="false" outlineLevel="0" collapsed="false">
      <c r="B1826" s="85" t="s">
        <v>83</v>
      </c>
      <c r="C1826" s="13" t="n">
        <v>1825</v>
      </c>
      <c r="D1826" s="50" t="s">
        <v>4</v>
      </c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1"/>
    </row>
    <row r="1827" customFormat="false" ht="12.75" hidden="false" customHeight="false" outlineLevel="0" collapsed="false">
      <c r="B1827" s="85" t="s">
        <v>22</v>
      </c>
      <c r="C1827" s="13" t="n">
        <v>1826</v>
      </c>
      <c r="D1827" s="50" t="n">
        <v>853188.684984649</v>
      </c>
      <c r="E1827" s="50" t="n">
        <v>0</v>
      </c>
      <c r="F1827" s="50" t="n">
        <v>0</v>
      </c>
      <c r="G1827" s="50" t="n">
        <v>-0.193382090600574</v>
      </c>
      <c r="H1827" s="50" t="n">
        <v>70.444533345023</v>
      </c>
      <c r="I1827" s="50" t="n">
        <v>29.8420695551462</v>
      </c>
      <c r="J1827" s="50" t="n">
        <v>68.9057939618264</v>
      </c>
      <c r="K1827" s="50" t="n">
        <v>55.6586863029694</v>
      </c>
      <c r="L1827" s="50" t="n">
        <v>24.7947943156187</v>
      </c>
      <c r="M1827" s="50" t="n">
        <v>109.733941172461</v>
      </c>
      <c r="N1827" s="50" t="n">
        <v>359.186436562444</v>
      </c>
      <c r="O1827" s="50" t="n">
        <v>-72.9424675872071</v>
      </c>
      <c r="P1827" s="50" t="n">
        <v>-1021.85299942055</v>
      </c>
      <c r="Q1827" s="51" t="n">
        <v>-735.609030445311</v>
      </c>
    </row>
    <row r="1828" customFormat="false" ht="12.75" hidden="false" customHeight="false" outlineLevel="0" collapsed="false">
      <c r="B1828" s="85" t="s">
        <v>27</v>
      </c>
      <c r="C1828" s="13" t="n">
        <v>1827</v>
      </c>
      <c r="D1828" s="50" t="n">
        <v>2059227.21585858</v>
      </c>
      <c r="E1828" s="50" t="n">
        <v>0</v>
      </c>
      <c r="F1828" s="50" t="n">
        <v>0</v>
      </c>
      <c r="G1828" s="50" t="n">
        <v>0</v>
      </c>
      <c r="H1828" s="50" t="n">
        <v>-26.103062</v>
      </c>
      <c r="I1828" s="50" t="n">
        <v>-190.316748</v>
      </c>
      <c r="J1828" s="50" t="n">
        <v>64.211</v>
      </c>
      <c r="K1828" s="50" t="n">
        <v>221.711415</v>
      </c>
      <c r="L1828" s="50" t="n">
        <v>50.735465</v>
      </c>
      <c r="M1828" s="50" t="n">
        <v>-1024.262583</v>
      </c>
      <c r="N1828" s="50" t="n">
        <v>-904.024513</v>
      </c>
      <c r="O1828" s="50" t="n">
        <v>-24.321935</v>
      </c>
      <c r="P1828" s="50" t="n">
        <v>-879.106395</v>
      </c>
      <c r="Q1828" s="51" t="n">
        <v>-1807.452843</v>
      </c>
    </row>
    <row r="1829" customFormat="false" ht="12.75" hidden="false" customHeight="false" outlineLevel="0" collapsed="false">
      <c r="B1829" s="85" t="s">
        <v>77</v>
      </c>
      <c r="C1829" s="13" t="n">
        <v>1828</v>
      </c>
      <c r="D1829" s="50" t="n">
        <v>776974.92973473</v>
      </c>
      <c r="E1829" s="50" t="n">
        <v>0</v>
      </c>
      <c r="F1829" s="50" t="n">
        <v>0</v>
      </c>
      <c r="G1829" s="50" t="n">
        <v>18.2273869112713</v>
      </c>
      <c r="H1829" s="50" t="n">
        <v>-13.1125850027832</v>
      </c>
      <c r="I1829" s="50" t="n">
        <v>-24.2885053521111</v>
      </c>
      <c r="J1829" s="50" t="n">
        <v>-14.1393472244322</v>
      </c>
      <c r="K1829" s="50" t="n">
        <v>11.7180909392667</v>
      </c>
      <c r="L1829" s="50" t="n">
        <v>-51.6181115527215</v>
      </c>
      <c r="M1829" s="50" t="n">
        <v>-300.011426624659</v>
      </c>
      <c r="N1829" s="50" t="n">
        <v>-373.224497906169</v>
      </c>
      <c r="O1829" s="50" t="n">
        <v>-377.194739662507</v>
      </c>
      <c r="P1829" s="50" t="n">
        <v>-161.041590740925</v>
      </c>
      <c r="Q1829" s="51" t="n">
        <v>-911.460828309601</v>
      </c>
    </row>
    <row r="1830" customFormat="false" ht="12.75" hidden="false" customHeight="false" outlineLevel="0" collapsed="false">
      <c r="B1830" s="85" t="s">
        <v>66</v>
      </c>
      <c r="C1830" s="13" t="n">
        <v>1829</v>
      </c>
      <c r="D1830" s="50" t="n">
        <v>623506.365808941</v>
      </c>
      <c r="E1830" s="50" t="n">
        <v>0</v>
      </c>
      <c r="F1830" s="50" t="n">
        <v>0</v>
      </c>
      <c r="G1830" s="50" t="n">
        <v>42.6012</v>
      </c>
      <c r="H1830" s="50" t="n">
        <v>110.946282</v>
      </c>
      <c r="I1830" s="50" t="n">
        <v>-44.836906</v>
      </c>
      <c r="J1830" s="50" t="n">
        <v>-93.908855</v>
      </c>
      <c r="K1830" s="50" t="n">
        <v>273.343631</v>
      </c>
      <c r="L1830" s="50" t="n">
        <v>-21.38344</v>
      </c>
      <c r="M1830" s="50" t="n">
        <v>199.846991</v>
      </c>
      <c r="N1830" s="50" t="n">
        <v>466.608903</v>
      </c>
      <c r="O1830" s="50" t="n">
        <v>-565.529624</v>
      </c>
      <c r="P1830" s="50" t="n">
        <v>-799.629795</v>
      </c>
      <c r="Q1830" s="51" t="n">
        <v>-898.550516</v>
      </c>
    </row>
    <row r="1831" customFormat="false" ht="12.75" hidden="false" customHeight="false" outlineLevel="0" collapsed="false">
      <c r="B1831" s="85" t="s">
        <v>45</v>
      </c>
      <c r="C1831" s="13" t="n">
        <v>1830</v>
      </c>
      <c r="D1831" s="50" t="n">
        <v>248624.197978166</v>
      </c>
      <c r="E1831" s="50" t="n">
        <v>0</v>
      </c>
      <c r="F1831" s="50" t="n">
        <v>0</v>
      </c>
      <c r="G1831" s="50" t="n">
        <v>-1.71038431556055</v>
      </c>
      <c r="H1831" s="50" t="n">
        <v>-6.13146504743786</v>
      </c>
      <c r="I1831" s="50" t="n">
        <v>118.432422595033</v>
      </c>
      <c r="J1831" s="50" t="n">
        <v>-17.0849364172759</v>
      </c>
      <c r="K1831" s="50" t="n">
        <v>25.1003353270731</v>
      </c>
      <c r="L1831" s="50" t="n">
        <v>-14.6586240339875</v>
      </c>
      <c r="M1831" s="50" t="n">
        <v>-41.6945251329966</v>
      </c>
      <c r="N1831" s="50" t="n">
        <v>62.2528229748475</v>
      </c>
      <c r="O1831" s="50" t="n">
        <v>49.686885</v>
      </c>
      <c r="P1831" s="50" t="n">
        <v>-443.015849</v>
      </c>
      <c r="Q1831" s="51" t="n">
        <v>-331.076141025153</v>
      </c>
    </row>
    <row r="1832" customFormat="false" ht="12.75" hidden="false" customHeight="false" outlineLevel="0" collapsed="false">
      <c r="B1832" s="85" t="s">
        <v>52</v>
      </c>
      <c r="C1832" s="13" t="n">
        <v>1831</v>
      </c>
      <c r="D1832" s="50" t="n">
        <v>190688.950652227</v>
      </c>
      <c r="E1832" s="50" t="n">
        <v>0</v>
      </c>
      <c r="F1832" s="50" t="n">
        <v>0</v>
      </c>
      <c r="G1832" s="50" t="n">
        <v>0</v>
      </c>
      <c r="H1832" s="50" t="n">
        <v>0</v>
      </c>
      <c r="I1832" s="50" t="n">
        <v>0</v>
      </c>
      <c r="J1832" s="50" t="n">
        <v>0</v>
      </c>
      <c r="K1832" s="50" t="n">
        <v>0</v>
      </c>
      <c r="L1832" s="50" t="n">
        <v>0</v>
      </c>
      <c r="M1832" s="50" t="n">
        <v>0</v>
      </c>
      <c r="N1832" s="50" t="n">
        <v>0</v>
      </c>
      <c r="O1832" s="50" t="n">
        <v>-172.115177</v>
      </c>
      <c r="P1832" s="50" t="n">
        <v>0</v>
      </c>
      <c r="Q1832" s="51" t="n">
        <v>-172.115177</v>
      </c>
    </row>
    <row r="1833" customFormat="false" ht="12.75" hidden="false" customHeight="false" outlineLevel="0" collapsed="false">
      <c r="B1833" s="85" t="s">
        <v>80</v>
      </c>
      <c r="C1833" s="13" t="n">
        <v>1832</v>
      </c>
      <c r="D1833" s="50" t="n">
        <v>27366.4954737626</v>
      </c>
      <c r="E1833" s="50" t="n">
        <v>0</v>
      </c>
      <c r="F1833" s="50" t="n">
        <v>0</v>
      </c>
      <c r="G1833" s="50" t="n">
        <v>12</v>
      </c>
      <c r="H1833" s="50" t="n">
        <v>0</v>
      </c>
      <c r="I1833" s="50" t="n">
        <v>0</v>
      </c>
      <c r="J1833" s="50" t="n">
        <v>0</v>
      </c>
      <c r="K1833" s="50" t="n">
        <v>0</v>
      </c>
      <c r="L1833" s="50" t="n">
        <v>0</v>
      </c>
      <c r="M1833" s="50" t="n">
        <v>0</v>
      </c>
      <c r="N1833" s="50" t="n">
        <v>12</v>
      </c>
      <c r="O1833" s="50" t="n">
        <v>0</v>
      </c>
      <c r="P1833" s="50" t="n">
        <v>0</v>
      </c>
      <c r="Q1833" s="51" t="n">
        <v>12</v>
      </c>
    </row>
    <row r="1834" customFormat="false" ht="12.75" hidden="false" customHeight="false" outlineLevel="0" collapsed="false">
      <c r="B1834" s="85" t="s">
        <v>49</v>
      </c>
      <c r="C1834" s="13" t="n">
        <v>1833</v>
      </c>
      <c r="D1834" s="50" t="n">
        <v>364932.717769479</v>
      </c>
      <c r="E1834" s="50" t="n">
        <v>0</v>
      </c>
      <c r="F1834" s="50" t="n">
        <v>0</v>
      </c>
      <c r="G1834" s="50" t="n">
        <v>0</v>
      </c>
      <c r="H1834" s="50" t="n">
        <v>0</v>
      </c>
      <c r="I1834" s="50" t="n">
        <v>200.300108</v>
      </c>
      <c r="J1834" s="50" t="n">
        <v>0</v>
      </c>
      <c r="K1834" s="50" t="n">
        <v>0</v>
      </c>
      <c r="L1834" s="50" t="n">
        <v>0</v>
      </c>
      <c r="M1834" s="50" t="n">
        <v>0</v>
      </c>
      <c r="N1834" s="50" t="n">
        <v>200.300108</v>
      </c>
      <c r="O1834" s="50" t="n">
        <v>0</v>
      </c>
      <c r="P1834" s="50" t="n">
        <v>-274.9845</v>
      </c>
      <c r="Q1834" s="51" t="n">
        <v>-74.684392</v>
      </c>
    </row>
    <row r="1835" customFormat="false" ht="12.75" hidden="false" customHeight="false" outlineLevel="0" collapsed="false">
      <c r="B1835" s="85" t="s">
        <v>34</v>
      </c>
      <c r="C1835" s="13" t="n">
        <v>1834</v>
      </c>
      <c r="D1835" s="50" t="n">
        <v>2.18748279047929E-005</v>
      </c>
      <c r="E1835" s="50" t="n">
        <v>0</v>
      </c>
      <c r="F1835" s="50" t="n">
        <v>0</v>
      </c>
      <c r="G1835" s="50" t="n">
        <v>0</v>
      </c>
      <c r="H1835" s="50" t="n">
        <v>0</v>
      </c>
      <c r="I1835" s="50" t="n">
        <v>0</v>
      </c>
      <c r="J1835" s="50" t="n">
        <v>0</v>
      </c>
      <c r="K1835" s="50" t="n">
        <v>0</v>
      </c>
      <c r="L1835" s="50" t="n">
        <v>0</v>
      </c>
      <c r="M1835" s="50" t="n">
        <v>0</v>
      </c>
      <c r="N1835" s="50" t="n">
        <v>0</v>
      </c>
      <c r="O1835" s="50" t="n">
        <v>0</v>
      </c>
      <c r="P1835" s="50" t="n">
        <v>0</v>
      </c>
      <c r="Q1835" s="51" t="n">
        <v>0</v>
      </c>
    </row>
    <row r="1836" customFormat="false" ht="12.75" hidden="false" customHeight="false" outlineLevel="0" collapsed="false">
      <c r="B1836" s="85" t="s">
        <v>69</v>
      </c>
      <c r="C1836" s="13" t="n">
        <v>1835</v>
      </c>
      <c r="D1836" s="50" t="n">
        <v>32751.4252200253</v>
      </c>
      <c r="E1836" s="50" t="n">
        <v>0</v>
      </c>
      <c r="F1836" s="50" t="n">
        <v>0</v>
      </c>
      <c r="G1836" s="50" t="n">
        <v>0</v>
      </c>
      <c r="H1836" s="50" t="n">
        <v>-14.9722</v>
      </c>
      <c r="I1836" s="50" t="n">
        <v>0</v>
      </c>
      <c r="J1836" s="50" t="n">
        <v>0</v>
      </c>
      <c r="K1836" s="50" t="n">
        <v>0</v>
      </c>
      <c r="L1836" s="50" t="n">
        <v>0</v>
      </c>
      <c r="M1836" s="50" t="n">
        <v>0</v>
      </c>
      <c r="N1836" s="50" t="n">
        <v>-14.9722</v>
      </c>
      <c r="O1836" s="50" t="n">
        <v>0</v>
      </c>
      <c r="P1836" s="50" t="n">
        <v>0</v>
      </c>
      <c r="Q1836" s="51" t="n">
        <v>-14.9722</v>
      </c>
    </row>
    <row r="1837" customFormat="false" ht="12.75" hidden="false" customHeight="false" outlineLevel="0" collapsed="false">
      <c r="B1837" s="85" t="s">
        <v>72</v>
      </c>
      <c r="C1837" s="13" t="n">
        <v>1836</v>
      </c>
      <c r="D1837" s="50" t="n">
        <v>32751.4252856497</v>
      </c>
      <c r="E1837" s="50" t="n">
        <v>0</v>
      </c>
      <c r="F1837" s="50" t="n">
        <v>0</v>
      </c>
      <c r="G1837" s="50" t="n">
        <v>0</v>
      </c>
      <c r="H1837" s="50" t="n">
        <v>-14.9722</v>
      </c>
      <c r="I1837" s="50" t="n">
        <v>0</v>
      </c>
      <c r="J1837" s="50" t="n">
        <v>0</v>
      </c>
      <c r="K1837" s="50" t="n">
        <v>0</v>
      </c>
      <c r="L1837" s="50" t="n">
        <v>0</v>
      </c>
      <c r="M1837" s="50" t="n">
        <v>0</v>
      </c>
      <c r="N1837" s="50" t="n">
        <v>-14.9722</v>
      </c>
      <c r="O1837" s="50" t="n">
        <v>0</v>
      </c>
      <c r="P1837" s="50" t="n">
        <v>0</v>
      </c>
      <c r="Q1837" s="51" t="n">
        <v>-14.9722</v>
      </c>
    </row>
    <row r="1838" customFormat="false" ht="12.75" hidden="false" customHeight="false" outlineLevel="0" collapsed="false">
      <c r="B1838" s="85" t="s">
        <v>31</v>
      </c>
      <c r="C1838" s="13" t="n">
        <v>1837</v>
      </c>
      <c r="D1838" s="50" t="n">
        <v>0</v>
      </c>
      <c r="E1838" s="50" t="n">
        <v>0</v>
      </c>
      <c r="F1838" s="50" t="n">
        <v>0</v>
      </c>
      <c r="G1838" s="50" t="n">
        <v>0</v>
      </c>
      <c r="H1838" s="50" t="n">
        <v>0</v>
      </c>
      <c r="I1838" s="50" t="n">
        <v>0</v>
      </c>
      <c r="J1838" s="50" t="n">
        <v>0</v>
      </c>
      <c r="K1838" s="50" t="n">
        <v>0</v>
      </c>
      <c r="L1838" s="50" t="n">
        <v>0</v>
      </c>
      <c r="M1838" s="50" t="n">
        <v>0</v>
      </c>
      <c r="N1838" s="50" t="n">
        <v>0</v>
      </c>
      <c r="O1838" s="50" t="n">
        <v>0</v>
      </c>
      <c r="P1838" s="50" t="n">
        <v>0</v>
      </c>
      <c r="Q1838" s="51" t="n">
        <v>0</v>
      </c>
    </row>
    <row r="1839" customFormat="false" ht="12.75" hidden="false" customHeight="false" outlineLevel="0" collapsed="false">
      <c r="B1839" s="85" t="s">
        <v>37</v>
      </c>
      <c r="C1839" s="13" t="n">
        <v>1838</v>
      </c>
      <c r="D1839" s="50" t="n">
        <v>16375.71262095</v>
      </c>
      <c r="E1839" s="50" t="n">
        <v>0</v>
      </c>
      <c r="F1839" s="50" t="n">
        <v>0</v>
      </c>
      <c r="G1839" s="50" t="n">
        <v>0</v>
      </c>
      <c r="H1839" s="50" t="n">
        <v>-7.4861</v>
      </c>
      <c r="I1839" s="50" t="n">
        <v>0</v>
      </c>
      <c r="J1839" s="50" t="n">
        <v>0</v>
      </c>
      <c r="K1839" s="50" t="n">
        <v>0</v>
      </c>
      <c r="L1839" s="50" t="n">
        <v>0</v>
      </c>
      <c r="M1839" s="50" t="n">
        <v>0</v>
      </c>
      <c r="N1839" s="50" t="n">
        <v>-7.4861</v>
      </c>
      <c r="O1839" s="50" t="n">
        <v>0</v>
      </c>
      <c r="P1839" s="50" t="n">
        <v>0</v>
      </c>
      <c r="Q1839" s="51" t="n">
        <v>-7.4861</v>
      </c>
    </row>
    <row r="1840" customFormat="false" ht="12.75" hidden="false" customHeight="false" outlineLevel="0" collapsed="false">
      <c r="B1840" s="85" t="n">
        <v>0</v>
      </c>
      <c r="C1840" s="13" t="n">
        <v>1839</v>
      </c>
      <c r="D1840" s="50" t="n">
        <v>0</v>
      </c>
      <c r="E1840" s="50" t="n">
        <v>0</v>
      </c>
      <c r="F1840" s="50" t="n">
        <v>0</v>
      </c>
      <c r="G1840" s="50" t="n">
        <v>0</v>
      </c>
      <c r="H1840" s="50" t="n">
        <v>0</v>
      </c>
      <c r="I1840" s="50" t="n">
        <v>0</v>
      </c>
      <c r="J1840" s="50" t="n">
        <v>0</v>
      </c>
      <c r="K1840" s="50" t="n">
        <v>0</v>
      </c>
      <c r="L1840" s="50" t="n">
        <v>0</v>
      </c>
      <c r="M1840" s="50" t="n">
        <v>0</v>
      </c>
      <c r="N1840" s="50" t="n">
        <v>0</v>
      </c>
      <c r="O1840" s="50" t="n">
        <v>0</v>
      </c>
      <c r="P1840" s="50" t="n">
        <v>0</v>
      </c>
      <c r="Q1840" s="51" t="n">
        <v>0</v>
      </c>
    </row>
    <row r="1841" customFormat="false" ht="12.75" hidden="false" customHeight="false" outlineLevel="0" collapsed="false">
      <c r="B1841" s="87" t="n">
        <v>0</v>
      </c>
      <c r="C1841" s="64" t="n">
        <v>1840</v>
      </c>
      <c r="D1841" s="54" t="n">
        <v>0</v>
      </c>
      <c r="E1841" s="54" t="n">
        <v>0</v>
      </c>
      <c r="F1841" s="54" t="n">
        <v>0</v>
      </c>
      <c r="G1841" s="54" t="n">
        <v>0</v>
      </c>
      <c r="H1841" s="54" t="n">
        <v>0</v>
      </c>
      <c r="I1841" s="54" t="n">
        <v>0</v>
      </c>
      <c r="J1841" s="54" t="n">
        <v>0</v>
      </c>
      <c r="K1841" s="54" t="n">
        <v>0</v>
      </c>
      <c r="L1841" s="54" t="n">
        <v>0</v>
      </c>
      <c r="M1841" s="54" t="n">
        <v>0</v>
      </c>
      <c r="N1841" s="54" t="n">
        <v>0</v>
      </c>
      <c r="O1841" s="54" t="n">
        <v>0</v>
      </c>
      <c r="P1841" s="54" t="n">
        <v>0</v>
      </c>
      <c r="Q1841" s="55" t="n">
        <v>0</v>
      </c>
    </row>
    <row r="1842" customFormat="false" ht="12.75" hidden="false" customHeight="false" outlineLevel="0" collapsed="false">
      <c r="A1842" s="0" t="n">
        <v>47</v>
      </c>
      <c r="B1842" s="57" t="n">
        <v>36970</v>
      </c>
      <c r="C1842" s="58" t="n">
        <v>1841</v>
      </c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83"/>
    </row>
    <row r="1843" customFormat="false" ht="12.75" hidden="false" customHeight="false" outlineLevel="0" collapsed="false">
      <c r="B1843" s="61"/>
      <c r="C1843" s="13" t="n">
        <v>1842</v>
      </c>
      <c r="D1843" s="13"/>
      <c r="E1843" s="21" t="s">
        <v>5</v>
      </c>
      <c r="F1843" s="21" t="s">
        <v>6</v>
      </c>
      <c r="G1843" s="21" t="s">
        <v>7</v>
      </c>
      <c r="H1843" s="21" t="s">
        <v>8</v>
      </c>
      <c r="I1843" s="21" t="s">
        <v>9</v>
      </c>
      <c r="J1843" s="21" t="s">
        <v>10</v>
      </c>
      <c r="K1843" s="21" t="s">
        <v>11</v>
      </c>
      <c r="L1843" s="21" t="s">
        <v>12</v>
      </c>
      <c r="M1843" s="21" t="s">
        <v>13</v>
      </c>
      <c r="N1843" s="21" t="s">
        <v>14</v>
      </c>
      <c r="O1843" s="21" t="n">
        <v>2002</v>
      </c>
      <c r="P1843" s="21" t="s">
        <v>15</v>
      </c>
      <c r="Q1843" s="84" t="s">
        <v>16</v>
      </c>
    </row>
    <row r="1844" customFormat="false" ht="12.75" hidden="false" customHeight="false" outlineLevel="0" collapsed="false">
      <c r="B1844" s="85" t="s">
        <v>107</v>
      </c>
      <c r="C1844" s="13" t="n">
        <v>1843</v>
      </c>
      <c r="D1844" s="13" t="s">
        <v>4</v>
      </c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86"/>
    </row>
    <row r="1845" customFormat="false" ht="12.75" hidden="false" customHeight="false" outlineLevel="0" collapsed="false">
      <c r="B1845" s="85" t="s">
        <v>19</v>
      </c>
      <c r="C1845" s="13" t="n">
        <v>1844</v>
      </c>
      <c r="D1845" s="50" t="n">
        <v>12875054.5986582</v>
      </c>
      <c r="E1845" s="50" t="n">
        <v>0</v>
      </c>
      <c r="F1845" s="50" t="n">
        <v>0</v>
      </c>
      <c r="G1845" s="50" t="n">
        <v>414574.91</v>
      </c>
      <c r="H1845" s="50" t="n">
        <v>1246930.11</v>
      </c>
      <c r="I1845" s="50" t="n">
        <v>1186798.93</v>
      </c>
      <c r="J1845" s="50" t="n">
        <v>649600.01</v>
      </c>
      <c r="K1845" s="50" t="n">
        <v>-2124614.13</v>
      </c>
      <c r="L1845" s="50" t="n">
        <v>-307022.6</v>
      </c>
      <c r="M1845" s="50" t="n">
        <v>5064349.05</v>
      </c>
      <c r="N1845" s="50" t="n">
        <v>6130616.28</v>
      </c>
      <c r="O1845" s="50" t="n">
        <v>-1860020.53</v>
      </c>
      <c r="P1845" s="50" t="n">
        <v>-1032470.51</v>
      </c>
      <c r="Q1845" s="51" t="n">
        <v>3238125.24</v>
      </c>
    </row>
    <row r="1846" customFormat="false" ht="12.75" hidden="false" customHeight="false" outlineLevel="0" collapsed="false">
      <c r="B1846" s="85" t="s">
        <v>20</v>
      </c>
      <c r="C1846" s="13" t="n">
        <v>1845</v>
      </c>
      <c r="D1846" s="50" t="n">
        <v>7080422.42620597</v>
      </c>
      <c r="E1846" s="50" t="n">
        <v>0</v>
      </c>
      <c r="F1846" s="50" t="n">
        <v>0</v>
      </c>
      <c r="G1846" s="50" t="n">
        <v>67073</v>
      </c>
      <c r="H1846" s="50" t="n">
        <v>288286.89</v>
      </c>
      <c r="I1846" s="50" t="n">
        <v>279162.72</v>
      </c>
      <c r="J1846" s="50" t="n">
        <v>-283625.26</v>
      </c>
      <c r="K1846" s="50" t="n">
        <v>-620101.39</v>
      </c>
      <c r="L1846" s="50" t="n">
        <v>-211108.36</v>
      </c>
      <c r="M1846" s="50" t="n">
        <v>228826.85</v>
      </c>
      <c r="N1846" s="50" t="n">
        <v>-251485.55</v>
      </c>
      <c r="O1846" s="50" t="n">
        <v>-1471182.33</v>
      </c>
      <c r="P1846" s="50" t="n">
        <v>-272773.56</v>
      </c>
      <c r="Q1846" s="51" t="n">
        <v>-1995441.44</v>
      </c>
    </row>
    <row r="1847" customFormat="false" ht="12.75" hidden="false" customHeight="false" outlineLevel="0" collapsed="false">
      <c r="B1847" s="85" t="s">
        <v>108</v>
      </c>
      <c r="C1847" s="13" t="n">
        <v>1846</v>
      </c>
      <c r="D1847" s="50" t="n">
        <v>76961.3371649333</v>
      </c>
      <c r="E1847" s="50" t="n">
        <v>0</v>
      </c>
      <c r="F1847" s="50" t="n">
        <v>0</v>
      </c>
      <c r="G1847" s="50" t="n">
        <v>0</v>
      </c>
      <c r="H1847" s="50" t="n">
        <v>0</v>
      </c>
      <c r="I1847" s="50" t="n">
        <v>0</v>
      </c>
      <c r="J1847" s="50" t="n">
        <v>0</v>
      </c>
      <c r="K1847" s="50" t="n">
        <v>-9764.76</v>
      </c>
      <c r="L1847" s="50" t="n">
        <v>0</v>
      </c>
      <c r="M1847" s="50" t="n">
        <v>0</v>
      </c>
      <c r="N1847" s="50" t="n">
        <v>-9764.76</v>
      </c>
      <c r="O1847" s="50" t="n">
        <v>0</v>
      </c>
      <c r="P1847" s="50" t="n">
        <v>0</v>
      </c>
      <c r="Q1847" s="51" t="n">
        <v>-9764.76</v>
      </c>
    </row>
    <row r="1848" customFormat="false" ht="12.75" hidden="false" customHeight="false" outlineLevel="0" collapsed="false">
      <c r="B1848" s="85" t="s">
        <v>25</v>
      </c>
      <c r="C1848" s="13" t="n">
        <v>1847</v>
      </c>
      <c r="D1848" s="50" t="n">
        <v>3037687.02937692</v>
      </c>
      <c r="E1848" s="50" t="n">
        <v>0</v>
      </c>
      <c r="F1848" s="50" t="n">
        <v>0</v>
      </c>
      <c r="G1848" s="50" t="n">
        <v>132524</v>
      </c>
      <c r="H1848" s="50" t="n">
        <v>506999.87</v>
      </c>
      <c r="I1848" s="50" t="n">
        <v>265844.38</v>
      </c>
      <c r="J1848" s="50" t="n">
        <v>-4521.28</v>
      </c>
      <c r="K1848" s="50" t="n">
        <v>-255628.05</v>
      </c>
      <c r="L1848" s="50" t="n">
        <v>-48910.54</v>
      </c>
      <c r="M1848" s="50" t="n">
        <v>1730740.66</v>
      </c>
      <c r="N1848" s="50" t="n">
        <v>2327049.04</v>
      </c>
      <c r="O1848" s="50" t="n">
        <v>-831467.63</v>
      </c>
      <c r="P1848" s="50" t="n">
        <v>382701.8</v>
      </c>
      <c r="Q1848" s="51" t="n">
        <v>1878283.21</v>
      </c>
    </row>
    <row r="1849" customFormat="false" ht="12.75" hidden="false" customHeight="false" outlineLevel="0" collapsed="false">
      <c r="B1849" s="85" t="s">
        <v>29</v>
      </c>
      <c r="C1849" s="13" t="n">
        <v>1848</v>
      </c>
      <c r="D1849" s="50" t="n">
        <v>410273.517703199</v>
      </c>
      <c r="E1849" s="50" t="n">
        <v>0</v>
      </c>
      <c r="F1849" s="50" t="n">
        <v>0</v>
      </c>
      <c r="G1849" s="50" t="n">
        <v>11127.26</v>
      </c>
      <c r="H1849" s="50" t="n">
        <v>33262.11</v>
      </c>
      <c r="I1849" s="50" t="n">
        <v>0</v>
      </c>
      <c r="J1849" s="50" t="n">
        <v>0</v>
      </c>
      <c r="K1849" s="50" t="n">
        <v>0</v>
      </c>
      <c r="L1849" s="50" t="n">
        <v>0</v>
      </c>
      <c r="M1849" s="50" t="n">
        <v>0</v>
      </c>
      <c r="N1849" s="50" t="n">
        <v>44389.37</v>
      </c>
      <c r="O1849" s="50" t="n">
        <v>0</v>
      </c>
      <c r="P1849" s="50" t="n">
        <v>0</v>
      </c>
      <c r="Q1849" s="51" t="n">
        <v>44389.37</v>
      </c>
    </row>
    <row r="1850" customFormat="false" ht="12.75" hidden="false" customHeight="false" outlineLevel="0" collapsed="false">
      <c r="B1850" s="85" t="s">
        <v>32</v>
      </c>
      <c r="C1850" s="13" t="n">
        <v>1849</v>
      </c>
      <c r="D1850" s="50" t="n">
        <v>216074.722605168</v>
      </c>
      <c r="E1850" s="50" t="n">
        <v>0</v>
      </c>
      <c r="F1850" s="50" t="n">
        <v>0</v>
      </c>
      <c r="G1850" s="50" t="n">
        <v>3584.53</v>
      </c>
      <c r="H1850" s="50" t="n">
        <v>13090.1</v>
      </c>
      <c r="I1850" s="50" t="n">
        <v>17382.23</v>
      </c>
      <c r="J1850" s="50" t="n">
        <v>0</v>
      </c>
      <c r="K1850" s="50" t="n">
        <v>0</v>
      </c>
      <c r="L1850" s="50" t="n">
        <v>0</v>
      </c>
      <c r="M1850" s="50" t="n">
        <v>0</v>
      </c>
      <c r="N1850" s="50" t="n">
        <v>34056.86</v>
      </c>
      <c r="O1850" s="50" t="n">
        <v>0</v>
      </c>
      <c r="P1850" s="50" t="n">
        <v>0</v>
      </c>
      <c r="Q1850" s="51" t="n">
        <v>34056.86</v>
      </c>
    </row>
    <row r="1851" customFormat="false" ht="12.75" hidden="false" customHeight="false" outlineLevel="0" collapsed="false">
      <c r="B1851" s="85" t="s">
        <v>35</v>
      </c>
      <c r="C1851" s="13" t="n">
        <v>1850</v>
      </c>
      <c r="D1851" s="50" t="n">
        <v>715594.727323957</v>
      </c>
      <c r="E1851" s="50" t="n">
        <v>0</v>
      </c>
      <c r="F1851" s="50" t="n">
        <v>0</v>
      </c>
      <c r="G1851" s="50" t="n">
        <v>5551.32</v>
      </c>
      <c r="H1851" s="50" t="n">
        <v>-290.7</v>
      </c>
      <c r="I1851" s="50" t="n">
        <v>0</v>
      </c>
      <c r="J1851" s="50" t="n">
        <v>0</v>
      </c>
      <c r="K1851" s="50" t="n">
        <v>0</v>
      </c>
      <c r="L1851" s="50" t="n">
        <v>0</v>
      </c>
      <c r="M1851" s="50" t="n">
        <v>0</v>
      </c>
      <c r="N1851" s="50" t="n">
        <v>5260.62</v>
      </c>
      <c r="O1851" s="50" t="n">
        <v>0</v>
      </c>
      <c r="P1851" s="50" t="n">
        <v>0</v>
      </c>
      <c r="Q1851" s="51" t="n">
        <v>5260.62</v>
      </c>
    </row>
    <row r="1852" customFormat="false" ht="12.75" hidden="false" customHeight="false" outlineLevel="0" collapsed="false">
      <c r="B1852" s="85" t="s">
        <v>38</v>
      </c>
      <c r="C1852" s="13" t="n">
        <v>1851</v>
      </c>
      <c r="D1852" s="50" t="n">
        <v>0</v>
      </c>
      <c r="E1852" s="50" t="n">
        <v>0</v>
      </c>
      <c r="F1852" s="50" t="n">
        <v>0</v>
      </c>
      <c r="G1852" s="50" t="n">
        <v>0</v>
      </c>
      <c r="H1852" s="50" t="n">
        <v>0</v>
      </c>
      <c r="I1852" s="50" t="n">
        <v>0</v>
      </c>
      <c r="J1852" s="50" t="n">
        <v>0</v>
      </c>
      <c r="K1852" s="50" t="n">
        <v>0</v>
      </c>
      <c r="L1852" s="50" t="n">
        <v>0</v>
      </c>
      <c r="M1852" s="50" t="n">
        <v>0</v>
      </c>
      <c r="N1852" s="50" t="n">
        <v>0</v>
      </c>
      <c r="O1852" s="50" t="n">
        <v>0</v>
      </c>
      <c r="P1852" s="50" t="n">
        <v>0</v>
      </c>
      <c r="Q1852" s="51" t="n">
        <v>0</v>
      </c>
    </row>
    <row r="1853" customFormat="false" ht="12.75" hidden="false" customHeight="false" outlineLevel="0" collapsed="false">
      <c r="B1853" s="85" t="s">
        <v>43</v>
      </c>
      <c r="C1853" s="13" t="n">
        <v>1852</v>
      </c>
      <c r="D1853" s="50" t="n">
        <v>6452814.2585971</v>
      </c>
      <c r="E1853" s="50" t="n">
        <v>0</v>
      </c>
      <c r="F1853" s="50" t="n">
        <v>0</v>
      </c>
      <c r="G1853" s="50" t="n">
        <v>10733.55</v>
      </c>
      <c r="H1853" s="50" t="n">
        <v>615076.84</v>
      </c>
      <c r="I1853" s="50" t="n">
        <v>-276742.68</v>
      </c>
      <c r="J1853" s="50" t="n">
        <v>37079.26</v>
      </c>
      <c r="K1853" s="50" t="n">
        <v>-682449.88</v>
      </c>
      <c r="L1853" s="50" t="n">
        <v>3447.23</v>
      </c>
      <c r="M1853" s="50" t="n">
        <v>375400.63</v>
      </c>
      <c r="N1853" s="50" t="n">
        <v>82544.9500000002</v>
      </c>
      <c r="O1853" s="50" t="n">
        <v>-946925.55</v>
      </c>
      <c r="P1853" s="50" t="n">
        <v>-1169598.41</v>
      </c>
      <c r="Q1853" s="51" t="n">
        <v>-2033979.01</v>
      </c>
    </row>
    <row r="1854" customFormat="false" ht="12.75" hidden="false" customHeight="false" outlineLevel="0" collapsed="false">
      <c r="B1854" s="85" t="s">
        <v>47</v>
      </c>
      <c r="C1854" s="13" t="n">
        <v>1853</v>
      </c>
      <c r="D1854" s="50" t="n">
        <v>2227545.59359657</v>
      </c>
      <c r="E1854" s="50" t="n">
        <v>0</v>
      </c>
      <c r="F1854" s="50" t="n">
        <v>0</v>
      </c>
      <c r="G1854" s="50" t="n">
        <v>55867.14</v>
      </c>
      <c r="H1854" s="50" t="n">
        <v>-103084.52</v>
      </c>
      <c r="I1854" s="50" t="n">
        <v>347644.56</v>
      </c>
      <c r="J1854" s="50" t="n">
        <v>74481.87</v>
      </c>
      <c r="K1854" s="50" t="n">
        <v>-191368.76</v>
      </c>
      <c r="L1854" s="50" t="n">
        <v>-15711.85</v>
      </c>
      <c r="M1854" s="50" t="n">
        <v>674490.46</v>
      </c>
      <c r="N1854" s="50" t="n">
        <v>842318.9</v>
      </c>
      <c r="O1854" s="50" t="n">
        <v>-381817</v>
      </c>
      <c r="P1854" s="50" t="n">
        <v>-952347.52</v>
      </c>
      <c r="Q1854" s="51" t="n">
        <v>-491845.62</v>
      </c>
    </row>
    <row r="1855" customFormat="false" ht="12.75" hidden="false" customHeight="false" outlineLevel="0" collapsed="false">
      <c r="B1855" s="85" t="s">
        <v>50</v>
      </c>
      <c r="C1855" s="13" t="n">
        <v>1854</v>
      </c>
      <c r="D1855" s="50" t="n">
        <v>758039.073460044</v>
      </c>
      <c r="E1855" s="50" t="n">
        <v>0</v>
      </c>
      <c r="F1855" s="50" t="n">
        <v>0</v>
      </c>
      <c r="G1855" s="50" t="n">
        <v>5586.71</v>
      </c>
      <c r="H1855" s="50" t="n">
        <v>-33349.32</v>
      </c>
      <c r="I1855" s="50" t="n">
        <v>-17411.9</v>
      </c>
      <c r="J1855" s="50" t="n">
        <v>0</v>
      </c>
      <c r="K1855" s="50" t="n">
        <v>-103437.63</v>
      </c>
      <c r="L1855" s="50" t="n">
        <v>29629.38</v>
      </c>
      <c r="M1855" s="50" t="n">
        <v>268347.71</v>
      </c>
      <c r="N1855" s="50" t="n">
        <v>149364.95</v>
      </c>
      <c r="O1855" s="50" t="n">
        <v>670963.42</v>
      </c>
      <c r="P1855" s="50" t="n">
        <v>-676792.5</v>
      </c>
      <c r="Q1855" s="51" t="n">
        <v>143535.87</v>
      </c>
    </row>
    <row r="1856" customFormat="false" ht="12.75" hidden="false" customHeight="false" outlineLevel="0" collapsed="false">
      <c r="B1856" s="85" t="s">
        <v>53</v>
      </c>
      <c r="C1856" s="13" t="n">
        <v>1855</v>
      </c>
      <c r="D1856" s="50" t="n">
        <v>657355.772630834</v>
      </c>
      <c r="E1856" s="50" t="n">
        <v>0</v>
      </c>
      <c r="F1856" s="50" t="n">
        <v>0</v>
      </c>
      <c r="G1856" s="50" t="n">
        <v>-153.9</v>
      </c>
      <c r="H1856" s="50" t="n">
        <v>-290.7</v>
      </c>
      <c r="I1856" s="50" t="n">
        <v>0</v>
      </c>
      <c r="J1856" s="50" t="n">
        <v>0</v>
      </c>
      <c r="K1856" s="50" t="n">
        <v>0</v>
      </c>
      <c r="L1856" s="50" t="n">
        <v>0</v>
      </c>
      <c r="M1856" s="50" t="n">
        <v>0</v>
      </c>
      <c r="N1856" s="50" t="n">
        <v>-444.6</v>
      </c>
      <c r="O1856" s="50" t="n">
        <v>0</v>
      </c>
      <c r="P1856" s="50" t="n">
        <v>0</v>
      </c>
      <c r="Q1856" s="51" t="n">
        <v>-444.6</v>
      </c>
    </row>
    <row r="1857" customFormat="false" ht="12.75" hidden="false" customHeight="false" outlineLevel="0" collapsed="false">
      <c r="B1857" s="85" t="s">
        <v>56</v>
      </c>
      <c r="C1857" s="13" t="n">
        <v>1856</v>
      </c>
      <c r="D1857" s="50" t="n">
        <v>1616807.87794081</v>
      </c>
      <c r="E1857" s="50" t="n">
        <v>0</v>
      </c>
      <c r="F1857" s="50" t="n">
        <v>0</v>
      </c>
      <c r="G1857" s="50" t="n">
        <v>33449</v>
      </c>
      <c r="H1857" s="50" t="n">
        <v>-163233.37</v>
      </c>
      <c r="I1857" s="50" t="n">
        <v>0</v>
      </c>
      <c r="J1857" s="50" t="n">
        <v>0</v>
      </c>
      <c r="K1857" s="50" t="n">
        <v>0</v>
      </c>
      <c r="L1857" s="50" t="n">
        <v>0</v>
      </c>
      <c r="M1857" s="50" t="n">
        <v>0</v>
      </c>
      <c r="N1857" s="50" t="n">
        <v>-129784.37</v>
      </c>
      <c r="O1857" s="50" t="n">
        <v>0</v>
      </c>
      <c r="P1857" s="50" t="n">
        <v>0</v>
      </c>
      <c r="Q1857" s="51" t="n">
        <v>-129784.37</v>
      </c>
    </row>
    <row r="1858" customFormat="false" ht="12.75" hidden="false" customHeight="false" outlineLevel="0" collapsed="false">
      <c r="B1858" s="85" t="s">
        <v>59</v>
      </c>
      <c r="C1858" s="13" t="n">
        <v>1857</v>
      </c>
      <c r="D1858" s="50" t="n">
        <v>31149.6572203744</v>
      </c>
      <c r="E1858" s="50" t="n">
        <v>0</v>
      </c>
      <c r="F1858" s="50" t="n">
        <v>0</v>
      </c>
      <c r="G1858" s="50" t="n">
        <v>4896.69</v>
      </c>
      <c r="H1858" s="50" t="n">
        <v>0</v>
      </c>
      <c r="I1858" s="50" t="n">
        <v>0</v>
      </c>
      <c r="J1858" s="50" t="n">
        <v>0</v>
      </c>
      <c r="K1858" s="50" t="n">
        <v>0</v>
      </c>
      <c r="L1858" s="50" t="n">
        <v>0</v>
      </c>
      <c r="M1858" s="50" t="n">
        <v>0</v>
      </c>
      <c r="N1858" s="50" t="n">
        <v>4896.69</v>
      </c>
      <c r="O1858" s="50" t="n">
        <v>0</v>
      </c>
      <c r="P1858" s="50" t="n">
        <v>0</v>
      </c>
      <c r="Q1858" s="51" t="n">
        <v>4896.69</v>
      </c>
    </row>
    <row r="1859" customFormat="false" ht="12.75" hidden="false" customHeight="false" outlineLevel="0" collapsed="false">
      <c r="B1859" s="85" t="s">
        <v>109</v>
      </c>
      <c r="C1859" s="13" t="n">
        <v>1858</v>
      </c>
      <c r="D1859" s="50" t="n">
        <v>0</v>
      </c>
      <c r="E1859" s="50" t="n">
        <v>0</v>
      </c>
      <c r="F1859" s="50" t="n">
        <v>0</v>
      </c>
      <c r="G1859" s="50" t="n">
        <v>-2394.31</v>
      </c>
      <c r="H1859" s="50" t="n">
        <v>0</v>
      </c>
      <c r="I1859" s="50" t="n">
        <v>0</v>
      </c>
      <c r="J1859" s="50" t="n">
        <v>0</v>
      </c>
      <c r="K1859" s="50" t="n">
        <v>0</v>
      </c>
      <c r="L1859" s="50" t="n">
        <v>0</v>
      </c>
      <c r="M1859" s="50" t="n">
        <v>0</v>
      </c>
      <c r="N1859" s="50" t="n">
        <v>-2394.31</v>
      </c>
      <c r="O1859" s="50" t="n">
        <v>0</v>
      </c>
      <c r="P1859" s="50" t="n">
        <v>0</v>
      </c>
      <c r="Q1859" s="51" t="n">
        <v>-2394.31</v>
      </c>
    </row>
    <row r="1860" customFormat="false" ht="12.75" hidden="false" customHeight="false" outlineLevel="0" collapsed="false">
      <c r="B1860" s="85" t="s">
        <v>64</v>
      </c>
      <c r="C1860" s="13" t="n">
        <v>1859</v>
      </c>
      <c r="D1860" s="50" t="n">
        <v>5802945.8110205</v>
      </c>
      <c r="E1860" s="50" t="n">
        <v>0</v>
      </c>
      <c r="F1860" s="50" t="n">
        <v>0</v>
      </c>
      <c r="G1860" s="50" t="n">
        <v>62678.95</v>
      </c>
      <c r="H1860" s="50" t="n">
        <v>3003.76</v>
      </c>
      <c r="I1860" s="50" t="n">
        <v>562169</v>
      </c>
      <c r="J1860" s="50" t="n">
        <v>676432.64</v>
      </c>
      <c r="K1860" s="50" t="n">
        <v>-248751.72</v>
      </c>
      <c r="L1860" s="50" t="n">
        <v>-204843.85</v>
      </c>
      <c r="M1860" s="50" t="n">
        <v>1395443.06</v>
      </c>
      <c r="N1860" s="50" t="n">
        <v>2246131.84</v>
      </c>
      <c r="O1860" s="50" t="n">
        <v>-196711.19</v>
      </c>
      <c r="P1860" s="50" t="n">
        <v>1351108.34</v>
      </c>
      <c r="Q1860" s="51" t="n">
        <v>3400528.99</v>
      </c>
    </row>
    <row r="1861" customFormat="false" ht="12.75" hidden="false" customHeight="false" outlineLevel="0" collapsed="false">
      <c r="B1861" s="85" t="s">
        <v>67</v>
      </c>
      <c r="C1861" s="13" t="n">
        <v>1860</v>
      </c>
      <c r="D1861" s="50" t="n">
        <v>257927.328124769</v>
      </c>
      <c r="E1861" s="50" t="n">
        <v>0</v>
      </c>
      <c r="F1861" s="50" t="n">
        <v>0</v>
      </c>
      <c r="G1861" s="50" t="n">
        <v>5559</v>
      </c>
      <c r="H1861" s="50" t="n">
        <v>0</v>
      </c>
      <c r="I1861" s="50" t="n">
        <v>0</v>
      </c>
      <c r="J1861" s="50" t="n">
        <v>0</v>
      </c>
      <c r="K1861" s="50" t="n">
        <v>0</v>
      </c>
      <c r="L1861" s="50" t="n">
        <v>0</v>
      </c>
      <c r="M1861" s="50" t="n">
        <v>0</v>
      </c>
      <c r="N1861" s="50" t="n">
        <v>5559</v>
      </c>
      <c r="O1861" s="50" t="n">
        <v>0</v>
      </c>
      <c r="P1861" s="50" t="n">
        <v>0</v>
      </c>
      <c r="Q1861" s="51" t="n">
        <v>5559</v>
      </c>
    </row>
    <row r="1862" customFormat="false" ht="12.75" hidden="false" customHeight="false" outlineLevel="0" collapsed="false">
      <c r="B1862" s="85" t="s">
        <v>70</v>
      </c>
      <c r="C1862" s="13" t="n">
        <v>1861</v>
      </c>
      <c r="D1862" s="50" t="n">
        <v>137933.113355045</v>
      </c>
      <c r="E1862" s="50" t="n">
        <v>0</v>
      </c>
      <c r="F1862" s="50" t="n">
        <v>0</v>
      </c>
      <c r="G1862" s="50" t="n">
        <v>7122.9</v>
      </c>
      <c r="H1862" s="50" t="n">
        <v>-29.07</v>
      </c>
      <c r="I1862" s="50" t="n">
        <v>0</v>
      </c>
      <c r="J1862" s="50" t="n">
        <v>0</v>
      </c>
      <c r="K1862" s="50" t="n">
        <v>0</v>
      </c>
      <c r="L1862" s="50" t="n">
        <v>0</v>
      </c>
      <c r="M1862" s="50" t="n">
        <v>0</v>
      </c>
      <c r="N1862" s="50" t="n">
        <v>7093.83</v>
      </c>
      <c r="O1862" s="50" t="n">
        <v>0</v>
      </c>
      <c r="P1862" s="50" t="n">
        <v>0</v>
      </c>
      <c r="Q1862" s="51" t="n">
        <v>7093.83</v>
      </c>
    </row>
    <row r="1863" customFormat="false" ht="12.75" hidden="false" customHeight="false" outlineLevel="0" collapsed="false">
      <c r="B1863" s="85" t="s">
        <v>75</v>
      </c>
      <c r="C1863" s="13" t="n">
        <v>1862</v>
      </c>
      <c r="D1863" s="50" t="n">
        <v>3580319.86879409</v>
      </c>
      <c r="E1863" s="50" t="n">
        <v>0</v>
      </c>
      <c r="F1863" s="50" t="n">
        <v>0</v>
      </c>
      <c r="G1863" s="50" t="n">
        <v>23259.64</v>
      </c>
      <c r="H1863" s="50" t="n">
        <v>87488.22</v>
      </c>
      <c r="I1863" s="50" t="n">
        <v>8750.62</v>
      </c>
      <c r="J1863" s="50" t="n">
        <v>149752.78</v>
      </c>
      <c r="K1863" s="50" t="n">
        <v>-13111.94</v>
      </c>
      <c r="L1863" s="50" t="n">
        <v>140475.39</v>
      </c>
      <c r="M1863" s="50" t="n">
        <v>391099.68</v>
      </c>
      <c r="N1863" s="50" t="n">
        <v>787714.39</v>
      </c>
      <c r="O1863" s="50" t="n">
        <v>1297119.75</v>
      </c>
      <c r="P1863" s="50" t="n">
        <v>305231.34</v>
      </c>
      <c r="Q1863" s="51" t="n">
        <v>2390065.48</v>
      </c>
    </row>
    <row r="1864" customFormat="false" ht="12.75" hidden="false" customHeight="false" outlineLevel="0" collapsed="false">
      <c r="B1864" s="85" t="s">
        <v>78</v>
      </c>
      <c r="C1864" s="13" t="n">
        <v>1863</v>
      </c>
      <c r="D1864" s="50" t="n">
        <v>52783.231468657</v>
      </c>
      <c r="E1864" s="50" t="n">
        <v>0</v>
      </c>
      <c r="F1864" s="50" t="n">
        <v>0</v>
      </c>
      <c r="G1864" s="50" t="n">
        <v>-11890.57</v>
      </c>
      <c r="H1864" s="50" t="n">
        <v>0</v>
      </c>
      <c r="I1864" s="50" t="n">
        <v>0</v>
      </c>
      <c r="J1864" s="50" t="n">
        <v>0</v>
      </c>
      <c r="K1864" s="50" t="n">
        <v>0</v>
      </c>
      <c r="L1864" s="50" t="n">
        <v>0</v>
      </c>
      <c r="M1864" s="50" t="n">
        <v>0</v>
      </c>
      <c r="N1864" s="50" t="n">
        <v>-11890.57</v>
      </c>
      <c r="O1864" s="50" t="n">
        <v>0</v>
      </c>
      <c r="P1864" s="50" t="n">
        <v>0</v>
      </c>
      <c r="Q1864" s="51" t="n">
        <v>-11890.57</v>
      </c>
    </row>
    <row r="1865" customFormat="false" ht="12.75" hidden="false" customHeight="false" outlineLevel="0" collapsed="false">
      <c r="B1865" s="85"/>
      <c r="C1865" s="13" t="n">
        <v>1864</v>
      </c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1"/>
    </row>
    <row r="1866" customFormat="false" ht="12.75" hidden="false" customHeight="false" outlineLevel="0" collapsed="false">
      <c r="B1866" s="85" t="s">
        <v>83</v>
      </c>
      <c r="C1866" s="13" t="n">
        <v>1865</v>
      </c>
      <c r="D1866" s="50" t="s">
        <v>4</v>
      </c>
      <c r="E1866" s="50"/>
      <c r="F1866" s="50"/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1"/>
    </row>
    <row r="1867" customFormat="false" ht="12.75" hidden="false" customHeight="false" outlineLevel="0" collapsed="false">
      <c r="B1867" s="85" t="s">
        <v>22</v>
      </c>
      <c r="C1867" s="13" t="n">
        <v>1866</v>
      </c>
      <c r="D1867" s="50" t="n">
        <v>462425.633747345</v>
      </c>
      <c r="E1867" s="50" t="n">
        <v>0</v>
      </c>
      <c r="F1867" s="50" t="n">
        <v>0</v>
      </c>
      <c r="G1867" s="50" t="n">
        <v>-0.110888854557311</v>
      </c>
      <c r="H1867" s="50" t="n">
        <v>26.514048619146</v>
      </c>
      <c r="I1867" s="50" t="n">
        <v>16.8909438125878</v>
      </c>
      <c r="J1867" s="50" t="n">
        <v>1.4092495526727</v>
      </c>
      <c r="K1867" s="50" t="n">
        <v>33.4186051925242</v>
      </c>
      <c r="L1867" s="50" t="n">
        <v>11.7762861617531</v>
      </c>
      <c r="M1867" s="50" t="n">
        <v>99.256320474311</v>
      </c>
      <c r="N1867" s="50" t="n">
        <v>189.154564958438</v>
      </c>
      <c r="O1867" s="50" t="n">
        <v>-62.2919790883824</v>
      </c>
      <c r="P1867" s="50" t="n">
        <v>-1012.71532615633</v>
      </c>
      <c r="Q1867" s="51" t="n">
        <v>-885.852740286278</v>
      </c>
    </row>
    <row r="1868" customFormat="false" ht="12.75" hidden="false" customHeight="false" outlineLevel="0" collapsed="false">
      <c r="B1868" s="85" t="s">
        <v>27</v>
      </c>
      <c r="C1868" s="13" t="n">
        <v>1867</v>
      </c>
      <c r="D1868" s="50" t="n">
        <v>2016390.69489866</v>
      </c>
      <c r="E1868" s="50" t="n">
        <v>0</v>
      </c>
      <c r="F1868" s="50" t="n">
        <v>0</v>
      </c>
      <c r="G1868" s="50" t="n">
        <v>0</v>
      </c>
      <c r="H1868" s="50" t="n">
        <v>-205.803891</v>
      </c>
      <c r="I1868" s="50" t="n">
        <v>-138.112846</v>
      </c>
      <c r="J1868" s="50" t="n">
        <v>19.667216</v>
      </c>
      <c r="K1868" s="50" t="n">
        <v>130.269642</v>
      </c>
      <c r="L1868" s="50" t="n">
        <v>6.7092</v>
      </c>
      <c r="M1868" s="50" t="n">
        <v>-748.979671</v>
      </c>
      <c r="N1868" s="50" t="n">
        <v>-936.25035</v>
      </c>
      <c r="O1868" s="50" t="n">
        <v>18.79255</v>
      </c>
      <c r="P1868" s="50" t="n">
        <v>-882.781426</v>
      </c>
      <c r="Q1868" s="51" t="n">
        <v>-1800.239226</v>
      </c>
    </row>
    <row r="1869" customFormat="false" ht="12.75" hidden="false" customHeight="false" outlineLevel="0" collapsed="false">
      <c r="B1869" s="85" t="s">
        <v>77</v>
      </c>
      <c r="C1869" s="13" t="n">
        <v>1868</v>
      </c>
      <c r="D1869" s="50" t="n">
        <v>787418.86243536</v>
      </c>
      <c r="E1869" s="50" t="n">
        <v>0</v>
      </c>
      <c r="F1869" s="50" t="n">
        <v>0</v>
      </c>
      <c r="G1869" s="50" t="n">
        <v>9.22685340035916</v>
      </c>
      <c r="H1869" s="50" t="n">
        <v>-11.7829891795596</v>
      </c>
      <c r="I1869" s="50" t="n">
        <v>-10.8883972493928</v>
      </c>
      <c r="J1869" s="50" t="n">
        <v>9.15748003053541</v>
      </c>
      <c r="K1869" s="50" t="n">
        <v>68.9157974869851</v>
      </c>
      <c r="L1869" s="50" t="n">
        <v>-25.1949017087937</v>
      </c>
      <c r="M1869" s="50" t="n">
        <v>-280.804264327099</v>
      </c>
      <c r="N1869" s="50" t="n">
        <v>-241.370421546965</v>
      </c>
      <c r="O1869" s="50" t="n">
        <v>-348.118945291793</v>
      </c>
      <c r="P1869" s="50" t="n">
        <v>-133.621638660956</v>
      </c>
      <c r="Q1869" s="51" t="n">
        <v>-723.111005499714</v>
      </c>
    </row>
    <row r="1870" customFormat="false" ht="12.75" hidden="false" customHeight="false" outlineLevel="0" collapsed="false">
      <c r="B1870" s="85" t="s">
        <v>66</v>
      </c>
      <c r="C1870" s="13" t="n">
        <v>1869</v>
      </c>
      <c r="D1870" s="50" t="n">
        <v>808723.642245107</v>
      </c>
      <c r="E1870" s="50" t="n">
        <v>0</v>
      </c>
      <c r="F1870" s="50" t="n">
        <v>0</v>
      </c>
      <c r="G1870" s="50" t="n">
        <v>39.0511</v>
      </c>
      <c r="H1870" s="50" t="n">
        <v>125.940508</v>
      </c>
      <c r="I1870" s="50" t="n">
        <v>-75.664932</v>
      </c>
      <c r="J1870" s="50" t="n">
        <v>-93.923942</v>
      </c>
      <c r="K1870" s="50" t="n">
        <v>212.368777</v>
      </c>
      <c r="L1870" s="50" t="n">
        <v>-50.7489</v>
      </c>
      <c r="M1870" s="50" t="n">
        <v>140.140383</v>
      </c>
      <c r="N1870" s="50" t="n">
        <v>297.162994</v>
      </c>
      <c r="O1870" s="50" t="n">
        <v>-609.41708</v>
      </c>
      <c r="P1870" s="50" t="n">
        <v>-801.500855</v>
      </c>
      <c r="Q1870" s="51" t="n">
        <v>-1113.754941</v>
      </c>
    </row>
    <row r="1871" customFormat="false" ht="12.75" hidden="false" customHeight="false" outlineLevel="0" collapsed="false">
      <c r="B1871" s="85" t="s">
        <v>45</v>
      </c>
      <c r="C1871" s="13" t="n">
        <v>1870</v>
      </c>
      <c r="D1871" s="50" t="n">
        <v>418914.663273794</v>
      </c>
      <c r="E1871" s="50" t="n">
        <v>0</v>
      </c>
      <c r="F1871" s="50" t="n">
        <v>0</v>
      </c>
      <c r="G1871" s="50" t="n">
        <v>-1.43669930058885</v>
      </c>
      <c r="H1871" s="50" t="n">
        <v>-4.8352688976495</v>
      </c>
      <c r="I1871" s="50" t="n">
        <v>58.40062103408</v>
      </c>
      <c r="J1871" s="50" t="n">
        <v>-15.0199502728921</v>
      </c>
      <c r="K1871" s="50" t="n">
        <v>29.3335314627336</v>
      </c>
      <c r="L1871" s="50" t="n">
        <v>-13.0706141532834</v>
      </c>
      <c r="M1871" s="50" t="n">
        <v>-38.7141966304686</v>
      </c>
      <c r="N1871" s="50" t="n">
        <v>14.6574232419312</v>
      </c>
      <c r="O1871" s="50" t="n">
        <v>49.735327</v>
      </c>
      <c r="P1871" s="50" t="n">
        <v>-772.766403</v>
      </c>
      <c r="Q1871" s="51" t="n">
        <v>-708.373652758069</v>
      </c>
    </row>
    <row r="1872" customFormat="false" ht="12.75" hidden="false" customHeight="false" outlineLevel="0" collapsed="false">
      <c r="B1872" s="85" t="s">
        <v>52</v>
      </c>
      <c r="C1872" s="13" t="n">
        <v>1871</v>
      </c>
      <c r="D1872" s="50" t="n">
        <v>282084.013525265</v>
      </c>
      <c r="E1872" s="50" t="n">
        <v>0</v>
      </c>
      <c r="F1872" s="50" t="n">
        <v>0</v>
      </c>
      <c r="G1872" s="50" t="n">
        <v>0</v>
      </c>
      <c r="H1872" s="50" t="n">
        <v>0</v>
      </c>
      <c r="I1872" s="50" t="n">
        <v>0</v>
      </c>
      <c r="J1872" s="50" t="n">
        <v>0</v>
      </c>
      <c r="K1872" s="50" t="n">
        <v>0</v>
      </c>
      <c r="L1872" s="50" t="n">
        <v>0</v>
      </c>
      <c r="M1872" s="50" t="n">
        <v>-14.787759</v>
      </c>
      <c r="N1872" s="50" t="n">
        <v>-14.787759</v>
      </c>
      <c r="O1872" s="50" t="n">
        <v>-193.914586</v>
      </c>
      <c r="P1872" s="50" t="n">
        <v>0</v>
      </c>
      <c r="Q1872" s="51" t="n">
        <v>-208.702345</v>
      </c>
    </row>
    <row r="1873" customFormat="false" ht="12.75" hidden="false" customHeight="false" outlineLevel="0" collapsed="false">
      <c r="B1873" s="85" t="s">
        <v>80</v>
      </c>
      <c r="C1873" s="13" t="n">
        <v>1872</v>
      </c>
      <c r="D1873" s="50" t="n">
        <v>25987.5635312862</v>
      </c>
      <c r="E1873" s="50" t="n">
        <v>0</v>
      </c>
      <c r="F1873" s="50" t="n">
        <v>0</v>
      </c>
      <c r="G1873" s="50" t="n">
        <v>11</v>
      </c>
      <c r="H1873" s="50" t="n">
        <v>0</v>
      </c>
      <c r="I1873" s="50" t="n">
        <v>0</v>
      </c>
      <c r="J1873" s="50" t="n">
        <v>0</v>
      </c>
      <c r="K1873" s="50" t="n">
        <v>0</v>
      </c>
      <c r="L1873" s="50" t="n">
        <v>0</v>
      </c>
      <c r="M1873" s="50" t="n">
        <v>0</v>
      </c>
      <c r="N1873" s="50" t="n">
        <v>11</v>
      </c>
      <c r="O1873" s="50" t="n">
        <v>0</v>
      </c>
      <c r="P1873" s="50" t="n">
        <v>0</v>
      </c>
      <c r="Q1873" s="51" t="n">
        <v>11</v>
      </c>
    </row>
    <row r="1874" customFormat="false" ht="12.75" hidden="false" customHeight="false" outlineLevel="0" collapsed="false">
      <c r="B1874" s="85" t="s">
        <v>49</v>
      </c>
      <c r="C1874" s="13" t="n">
        <v>1873</v>
      </c>
      <c r="D1874" s="50" t="n">
        <v>95931.9460118105</v>
      </c>
      <c r="E1874" s="50" t="n">
        <v>0</v>
      </c>
      <c r="F1874" s="50" t="n">
        <v>0</v>
      </c>
      <c r="G1874" s="50" t="n">
        <v>0</v>
      </c>
      <c r="H1874" s="50" t="n">
        <v>0</v>
      </c>
      <c r="I1874" s="50" t="n">
        <v>0</v>
      </c>
      <c r="J1874" s="50" t="n">
        <v>0</v>
      </c>
      <c r="K1874" s="50" t="n">
        <v>0</v>
      </c>
      <c r="L1874" s="50" t="n">
        <v>0</v>
      </c>
      <c r="M1874" s="50" t="n">
        <v>0</v>
      </c>
      <c r="N1874" s="50" t="n">
        <v>0</v>
      </c>
      <c r="O1874" s="50" t="n">
        <v>0</v>
      </c>
      <c r="P1874" s="50" t="n">
        <v>-276.1867</v>
      </c>
      <c r="Q1874" s="51" t="n">
        <v>-276.1867</v>
      </c>
    </row>
    <row r="1875" customFormat="false" ht="12.75" hidden="false" customHeight="false" outlineLevel="0" collapsed="false">
      <c r="B1875" s="85" t="s">
        <v>34</v>
      </c>
      <c r="C1875" s="13" t="n">
        <v>1874</v>
      </c>
      <c r="D1875" s="50" t="n">
        <v>200950.717770842</v>
      </c>
      <c r="E1875" s="50" t="n">
        <v>0</v>
      </c>
      <c r="F1875" s="50" t="n">
        <v>0</v>
      </c>
      <c r="G1875" s="50" t="n">
        <v>0</v>
      </c>
      <c r="H1875" s="50" t="n">
        <v>-89.8489</v>
      </c>
      <c r="I1875" s="50" t="n">
        <v>0</v>
      </c>
      <c r="J1875" s="50" t="n">
        <v>0</v>
      </c>
      <c r="K1875" s="50" t="n">
        <v>0</v>
      </c>
      <c r="L1875" s="50" t="n">
        <v>0</v>
      </c>
      <c r="M1875" s="50" t="n">
        <v>0</v>
      </c>
      <c r="N1875" s="50" t="n">
        <v>-89.8489</v>
      </c>
      <c r="O1875" s="50" t="n">
        <v>0</v>
      </c>
      <c r="P1875" s="50" t="n">
        <v>0</v>
      </c>
      <c r="Q1875" s="51" t="n">
        <v>-89.8489</v>
      </c>
    </row>
    <row r="1876" customFormat="false" ht="12.75" hidden="false" customHeight="false" outlineLevel="0" collapsed="false">
      <c r="B1876" s="85" t="s">
        <v>69</v>
      </c>
      <c r="C1876" s="13" t="n">
        <v>1875</v>
      </c>
      <c r="D1876" s="50" t="n">
        <v>30558.1828354397</v>
      </c>
      <c r="E1876" s="50" t="n">
        <v>0</v>
      </c>
      <c r="F1876" s="50" t="n">
        <v>0</v>
      </c>
      <c r="G1876" s="50" t="n">
        <v>0</v>
      </c>
      <c r="H1876" s="50" t="n">
        <v>14.974817</v>
      </c>
      <c r="I1876" s="50" t="n">
        <v>0</v>
      </c>
      <c r="J1876" s="50" t="n">
        <v>0</v>
      </c>
      <c r="K1876" s="50" t="n">
        <v>0</v>
      </c>
      <c r="L1876" s="50" t="n">
        <v>0</v>
      </c>
      <c r="M1876" s="50" t="n">
        <v>0</v>
      </c>
      <c r="N1876" s="50" t="n">
        <v>14.974817</v>
      </c>
      <c r="O1876" s="50" t="n">
        <v>0</v>
      </c>
      <c r="P1876" s="50" t="n">
        <v>0</v>
      </c>
      <c r="Q1876" s="51" t="n">
        <v>14.974817</v>
      </c>
    </row>
    <row r="1877" customFormat="false" ht="12.75" hidden="false" customHeight="false" outlineLevel="0" collapsed="false">
      <c r="B1877" s="85" t="s">
        <v>72</v>
      </c>
      <c r="C1877" s="13" t="n">
        <v>1876</v>
      </c>
      <c r="D1877" s="50" t="n">
        <v>4.47308117562608E-005</v>
      </c>
      <c r="E1877" s="50" t="n">
        <v>0</v>
      </c>
      <c r="F1877" s="50" t="n">
        <v>0</v>
      </c>
      <c r="G1877" s="50" t="n">
        <v>0</v>
      </c>
      <c r="H1877" s="50" t="n">
        <v>0</v>
      </c>
      <c r="I1877" s="50" t="n">
        <v>0</v>
      </c>
      <c r="J1877" s="50" t="n">
        <v>0</v>
      </c>
      <c r="K1877" s="50" t="n">
        <v>0</v>
      </c>
      <c r="L1877" s="50" t="n">
        <v>0</v>
      </c>
      <c r="M1877" s="50" t="n">
        <v>0</v>
      </c>
      <c r="N1877" s="50" t="n">
        <v>0</v>
      </c>
      <c r="O1877" s="50" t="n">
        <v>0</v>
      </c>
      <c r="P1877" s="50" t="n">
        <v>0</v>
      </c>
      <c r="Q1877" s="51" t="n">
        <v>0</v>
      </c>
    </row>
    <row r="1878" customFormat="false" ht="12.75" hidden="false" customHeight="false" outlineLevel="0" collapsed="false">
      <c r="B1878" s="85" t="s">
        <v>31</v>
      </c>
      <c r="C1878" s="13" t="n">
        <v>1877</v>
      </c>
      <c r="D1878" s="50" t="n">
        <v>0</v>
      </c>
      <c r="E1878" s="50" t="n">
        <v>0</v>
      </c>
      <c r="F1878" s="50" t="n">
        <v>0</v>
      </c>
      <c r="G1878" s="50" t="n">
        <v>0</v>
      </c>
      <c r="H1878" s="50" t="n">
        <v>0</v>
      </c>
      <c r="I1878" s="50" t="n">
        <v>0</v>
      </c>
      <c r="J1878" s="50" t="n">
        <v>0</v>
      </c>
      <c r="K1878" s="50" t="n">
        <v>0</v>
      </c>
      <c r="L1878" s="50" t="n">
        <v>0</v>
      </c>
      <c r="M1878" s="50" t="n">
        <v>0</v>
      </c>
      <c r="N1878" s="50" t="n">
        <v>0</v>
      </c>
      <c r="O1878" s="50" t="n">
        <v>0</v>
      </c>
      <c r="P1878" s="50" t="n">
        <v>0</v>
      </c>
      <c r="Q1878" s="51" t="n">
        <v>0</v>
      </c>
    </row>
    <row r="1879" customFormat="false" ht="12.75" hidden="false" customHeight="false" outlineLevel="0" collapsed="false">
      <c r="B1879" s="85" t="s">
        <v>37</v>
      </c>
      <c r="C1879" s="13" t="n">
        <v>1878</v>
      </c>
      <c r="D1879" s="50" t="n">
        <v>2.04063813068011E-005</v>
      </c>
      <c r="E1879" s="50" t="n">
        <v>0</v>
      </c>
      <c r="F1879" s="50" t="n">
        <v>0</v>
      </c>
      <c r="G1879" s="50" t="n">
        <v>0</v>
      </c>
      <c r="H1879" s="50" t="n">
        <v>0</v>
      </c>
      <c r="I1879" s="50" t="n">
        <v>0</v>
      </c>
      <c r="J1879" s="50" t="n">
        <v>0</v>
      </c>
      <c r="K1879" s="50" t="n">
        <v>0</v>
      </c>
      <c r="L1879" s="50" t="n">
        <v>0</v>
      </c>
      <c r="M1879" s="50" t="n">
        <v>0</v>
      </c>
      <c r="N1879" s="50" t="n">
        <v>0</v>
      </c>
      <c r="O1879" s="50" t="n">
        <v>0</v>
      </c>
      <c r="P1879" s="50" t="n">
        <v>0</v>
      </c>
      <c r="Q1879" s="51" t="n">
        <v>0</v>
      </c>
    </row>
    <row r="1880" customFormat="false" ht="12.75" hidden="false" customHeight="false" outlineLevel="0" collapsed="false">
      <c r="B1880" s="85" t="n">
        <v>0</v>
      </c>
      <c r="C1880" s="13" t="n">
        <v>1879</v>
      </c>
      <c r="D1880" s="50" t="n">
        <v>0</v>
      </c>
      <c r="E1880" s="50" t="n">
        <v>0</v>
      </c>
      <c r="F1880" s="50" t="n">
        <v>0</v>
      </c>
      <c r="G1880" s="50" t="n">
        <v>0</v>
      </c>
      <c r="H1880" s="50" t="n">
        <v>0</v>
      </c>
      <c r="I1880" s="50" t="n">
        <v>0</v>
      </c>
      <c r="J1880" s="50" t="n">
        <v>0</v>
      </c>
      <c r="K1880" s="50" t="n">
        <v>0</v>
      </c>
      <c r="L1880" s="50" t="n">
        <v>0</v>
      </c>
      <c r="M1880" s="50" t="n">
        <v>0</v>
      </c>
      <c r="N1880" s="50" t="n">
        <v>0</v>
      </c>
      <c r="O1880" s="50" t="n">
        <v>0</v>
      </c>
      <c r="P1880" s="50" t="n">
        <v>0</v>
      </c>
      <c r="Q1880" s="51" t="n">
        <v>0</v>
      </c>
    </row>
    <row r="1881" customFormat="false" ht="12.75" hidden="false" customHeight="false" outlineLevel="0" collapsed="false">
      <c r="B1881" s="87" t="n">
        <v>0</v>
      </c>
      <c r="C1881" s="64" t="n">
        <v>1880</v>
      </c>
      <c r="D1881" s="54" t="n">
        <v>0</v>
      </c>
      <c r="E1881" s="54" t="n">
        <v>0</v>
      </c>
      <c r="F1881" s="54" t="n">
        <v>0</v>
      </c>
      <c r="G1881" s="54" t="n">
        <v>0</v>
      </c>
      <c r="H1881" s="54" t="n">
        <v>0</v>
      </c>
      <c r="I1881" s="54" t="n">
        <v>0</v>
      </c>
      <c r="J1881" s="54" t="n">
        <v>0</v>
      </c>
      <c r="K1881" s="54" t="n">
        <v>0</v>
      </c>
      <c r="L1881" s="54" t="n">
        <v>0</v>
      </c>
      <c r="M1881" s="54" t="n">
        <v>0</v>
      </c>
      <c r="N1881" s="54" t="n">
        <v>0</v>
      </c>
      <c r="O1881" s="54" t="n">
        <v>0</v>
      </c>
      <c r="P1881" s="54" t="n">
        <v>0</v>
      </c>
      <c r="Q1881" s="55" t="n">
        <v>0</v>
      </c>
    </row>
    <row r="1882" customFormat="false" ht="12.75" hidden="false" customHeight="false" outlineLevel="0" collapsed="false">
      <c r="A1882" s="0" t="n">
        <v>48</v>
      </c>
      <c r="B1882" s="57" t="n">
        <v>36971</v>
      </c>
      <c r="C1882" s="58" t="n">
        <v>1881</v>
      </c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83"/>
    </row>
    <row r="1883" customFormat="false" ht="12.75" hidden="false" customHeight="false" outlineLevel="0" collapsed="false">
      <c r="B1883" s="61"/>
      <c r="C1883" s="13" t="n">
        <v>1882</v>
      </c>
      <c r="D1883" s="13"/>
      <c r="E1883" s="21" t="s">
        <v>5</v>
      </c>
      <c r="F1883" s="21" t="s">
        <v>6</v>
      </c>
      <c r="G1883" s="21" t="s">
        <v>7</v>
      </c>
      <c r="H1883" s="21" t="s">
        <v>8</v>
      </c>
      <c r="I1883" s="21" t="s">
        <v>9</v>
      </c>
      <c r="J1883" s="21" t="s">
        <v>10</v>
      </c>
      <c r="K1883" s="21" t="s">
        <v>11</v>
      </c>
      <c r="L1883" s="21" t="s">
        <v>12</v>
      </c>
      <c r="M1883" s="21" t="s">
        <v>13</v>
      </c>
      <c r="N1883" s="21" t="s">
        <v>14</v>
      </c>
      <c r="O1883" s="21" t="n">
        <v>2002</v>
      </c>
      <c r="P1883" s="21" t="s">
        <v>15</v>
      </c>
      <c r="Q1883" s="84" t="s">
        <v>16</v>
      </c>
    </row>
    <row r="1884" customFormat="false" ht="12.75" hidden="false" customHeight="false" outlineLevel="0" collapsed="false">
      <c r="B1884" s="85" t="s">
        <v>107</v>
      </c>
      <c r="C1884" s="13" t="n">
        <v>1883</v>
      </c>
      <c r="D1884" s="13" t="s">
        <v>4</v>
      </c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86"/>
    </row>
    <row r="1885" customFormat="false" ht="12.75" hidden="false" customHeight="false" outlineLevel="0" collapsed="false">
      <c r="B1885" s="85" t="s">
        <v>19</v>
      </c>
      <c r="C1885" s="13" t="n">
        <v>1884</v>
      </c>
      <c r="D1885" s="50" t="n">
        <v>19092323.1835091</v>
      </c>
      <c r="E1885" s="50" t="n">
        <v>0</v>
      </c>
      <c r="F1885" s="50" t="n">
        <v>0</v>
      </c>
      <c r="G1885" s="50" t="n">
        <v>322532.19</v>
      </c>
      <c r="H1885" s="50" t="n">
        <v>707231.93</v>
      </c>
      <c r="I1885" s="50" t="n">
        <v>1125223.92</v>
      </c>
      <c r="J1885" s="50" t="n">
        <v>506979.05</v>
      </c>
      <c r="K1885" s="50" t="n">
        <v>-2234984.18</v>
      </c>
      <c r="L1885" s="50" t="n">
        <v>-483781.15</v>
      </c>
      <c r="M1885" s="50" t="n">
        <v>4008464.89</v>
      </c>
      <c r="N1885" s="50" t="n">
        <v>3951666.65</v>
      </c>
      <c r="O1885" s="50" t="n">
        <v>-4242183.72</v>
      </c>
      <c r="P1885" s="50" t="n">
        <v>-1181629.1</v>
      </c>
      <c r="Q1885" s="51" t="n">
        <v>-1472146.17</v>
      </c>
    </row>
    <row r="1886" customFormat="false" ht="12.75" hidden="false" customHeight="false" outlineLevel="0" collapsed="false">
      <c r="B1886" s="85" t="s">
        <v>20</v>
      </c>
      <c r="C1886" s="13" t="n">
        <v>1885</v>
      </c>
      <c r="D1886" s="50" t="n">
        <v>8092002.37383927</v>
      </c>
      <c r="E1886" s="50" t="n">
        <v>0</v>
      </c>
      <c r="F1886" s="50" t="n">
        <v>0</v>
      </c>
      <c r="G1886" s="50" t="n">
        <v>56690.59</v>
      </c>
      <c r="H1886" s="50" t="n">
        <v>121791.4</v>
      </c>
      <c r="I1886" s="50" t="n">
        <v>245203.26</v>
      </c>
      <c r="J1886" s="50" t="n">
        <v>-299064</v>
      </c>
      <c r="K1886" s="50" t="n">
        <v>-618402.13</v>
      </c>
      <c r="L1886" s="50" t="n">
        <v>-240147.94</v>
      </c>
      <c r="M1886" s="50" t="n">
        <v>-67963.92</v>
      </c>
      <c r="N1886" s="50" t="n">
        <v>-801892.74</v>
      </c>
      <c r="O1886" s="50" t="n">
        <v>-1651753.65</v>
      </c>
      <c r="P1886" s="50" t="n">
        <v>-260839.28</v>
      </c>
      <c r="Q1886" s="51" t="n">
        <v>-2714485.67</v>
      </c>
    </row>
    <row r="1887" customFormat="false" ht="12.75" hidden="false" customHeight="false" outlineLevel="0" collapsed="false">
      <c r="B1887" s="85" t="s">
        <v>108</v>
      </c>
      <c r="C1887" s="13" t="n">
        <v>1886</v>
      </c>
      <c r="D1887" s="50" t="n">
        <v>18340.4144717895</v>
      </c>
      <c r="E1887" s="50" t="n">
        <v>0</v>
      </c>
      <c r="F1887" s="50" t="n">
        <v>0</v>
      </c>
      <c r="G1887" s="50" t="n">
        <v>0</v>
      </c>
      <c r="H1887" s="50" t="n">
        <v>0</v>
      </c>
      <c r="I1887" s="50" t="n">
        <v>0</v>
      </c>
      <c r="J1887" s="50" t="n">
        <v>0</v>
      </c>
      <c r="K1887" s="50" t="n">
        <v>-1977.94</v>
      </c>
      <c r="L1887" s="50" t="n">
        <v>0</v>
      </c>
      <c r="M1887" s="50" t="n">
        <v>0</v>
      </c>
      <c r="N1887" s="50" t="n">
        <v>-1977.94</v>
      </c>
      <c r="O1887" s="50" t="n">
        <v>0</v>
      </c>
      <c r="P1887" s="50" t="n">
        <v>0</v>
      </c>
      <c r="Q1887" s="51" t="n">
        <v>-1977.94</v>
      </c>
    </row>
    <row r="1888" customFormat="false" ht="12.75" hidden="false" customHeight="false" outlineLevel="0" collapsed="false">
      <c r="B1888" s="85" t="s">
        <v>25</v>
      </c>
      <c r="C1888" s="13" t="n">
        <v>1887</v>
      </c>
      <c r="D1888" s="50" t="n">
        <v>3776381.18517764</v>
      </c>
      <c r="E1888" s="50" t="n">
        <v>0</v>
      </c>
      <c r="F1888" s="50" t="n">
        <v>0</v>
      </c>
      <c r="G1888" s="50" t="n">
        <v>96000.49</v>
      </c>
      <c r="H1888" s="50" t="n">
        <v>448413.94</v>
      </c>
      <c r="I1888" s="50" t="n">
        <v>385716.83</v>
      </c>
      <c r="J1888" s="50" t="n">
        <v>-217025.69</v>
      </c>
      <c r="K1888" s="50" t="n">
        <v>-327817.91</v>
      </c>
      <c r="L1888" s="50" t="n">
        <v>-93912</v>
      </c>
      <c r="M1888" s="50" t="n">
        <v>1611546.35</v>
      </c>
      <c r="N1888" s="50" t="n">
        <v>1902922.01</v>
      </c>
      <c r="O1888" s="50" t="n">
        <v>-1245921.9</v>
      </c>
      <c r="P1888" s="50" t="n">
        <v>567846.44</v>
      </c>
      <c r="Q1888" s="51" t="n">
        <v>1224846.55</v>
      </c>
    </row>
    <row r="1889" customFormat="false" ht="12.75" hidden="false" customHeight="false" outlineLevel="0" collapsed="false">
      <c r="B1889" s="85" t="s">
        <v>29</v>
      </c>
      <c r="C1889" s="13" t="n">
        <v>1888</v>
      </c>
      <c r="D1889" s="50" t="n">
        <v>272917.340714326</v>
      </c>
      <c r="E1889" s="50" t="n">
        <v>0</v>
      </c>
      <c r="F1889" s="50" t="n">
        <v>0</v>
      </c>
      <c r="G1889" s="50" t="n">
        <v>7944.78</v>
      </c>
      <c r="H1889" s="50" t="n">
        <v>16604.06</v>
      </c>
      <c r="I1889" s="50" t="n">
        <v>0</v>
      </c>
      <c r="J1889" s="50" t="n">
        <v>0</v>
      </c>
      <c r="K1889" s="50" t="n">
        <v>0</v>
      </c>
      <c r="L1889" s="50" t="n">
        <v>0</v>
      </c>
      <c r="M1889" s="50" t="n">
        <v>0</v>
      </c>
      <c r="N1889" s="50" t="n">
        <v>24548.84</v>
      </c>
      <c r="O1889" s="50" t="n">
        <v>0</v>
      </c>
      <c r="P1889" s="50" t="n">
        <v>0</v>
      </c>
      <c r="Q1889" s="51" t="n">
        <v>24548.84</v>
      </c>
    </row>
    <row r="1890" customFormat="false" ht="12.75" hidden="false" customHeight="false" outlineLevel="0" collapsed="false">
      <c r="B1890" s="85" t="s">
        <v>32</v>
      </c>
      <c r="C1890" s="13" t="n">
        <v>1889</v>
      </c>
      <c r="D1890" s="50" t="n">
        <v>178671.367127786</v>
      </c>
      <c r="E1890" s="50" t="n">
        <v>0</v>
      </c>
      <c r="F1890" s="50" t="n">
        <v>0</v>
      </c>
      <c r="G1890" s="50" t="n">
        <v>3385.77</v>
      </c>
      <c r="H1890" s="50" t="n">
        <v>13091.47</v>
      </c>
      <c r="I1890" s="50" t="n">
        <v>17385.14</v>
      </c>
      <c r="J1890" s="50" t="n">
        <v>0</v>
      </c>
      <c r="K1890" s="50" t="n">
        <v>0</v>
      </c>
      <c r="L1890" s="50" t="n">
        <v>0</v>
      </c>
      <c r="M1890" s="50" t="n">
        <v>0</v>
      </c>
      <c r="N1890" s="50" t="n">
        <v>33862.38</v>
      </c>
      <c r="O1890" s="50" t="n">
        <v>0</v>
      </c>
      <c r="P1890" s="50" t="n">
        <v>0</v>
      </c>
      <c r="Q1890" s="51" t="n">
        <v>33862.38</v>
      </c>
    </row>
    <row r="1891" customFormat="false" ht="12.75" hidden="false" customHeight="false" outlineLevel="0" collapsed="false">
      <c r="B1891" s="85" t="s">
        <v>35</v>
      </c>
      <c r="C1891" s="13" t="n">
        <v>1890</v>
      </c>
      <c r="D1891" s="50" t="n">
        <v>555489.839094863</v>
      </c>
      <c r="E1891" s="50" t="n">
        <v>0</v>
      </c>
      <c r="F1891" s="50" t="n">
        <v>0</v>
      </c>
      <c r="G1891" s="50" t="n">
        <v>12724.7</v>
      </c>
      <c r="H1891" s="50" t="n">
        <v>-289.09</v>
      </c>
      <c r="I1891" s="50" t="n">
        <v>-34770.28</v>
      </c>
      <c r="J1891" s="50" t="n">
        <v>0</v>
      </c>
      <c r="K1891" s="50" t="n">
        <v>0</v>
      </c>
      <c r="L1891" s="50" t="n">
        <v>0</v>
      </c>
      <c r="M1891" s="50" t="n">
        <v>0</v>
      </c>
      <c r="N1891" s="50" t="n">
        <v>-22334.67</v>
      </c>
      <c r="O1891" s="50" t="n">
        <v>0</v>
      </c>
      <c r="P1891" s="50" t="n">
        <v>0</v>
      </c>
      <c r="Q1891" s="51" t="n">
        <v>-22334.67</v>
      </c>
    </row>
    <row r="1892" customFormat="false" ht="12.75" hidden="false" customHeight="false" outlineLevel="0" collapsed="false">
      <c r="B1892" s="85" t="s">
        <v>38</v>
      </c>
      <c r="C1892" s="13" t="n">
        <v>1891</v>
      </c>
      <c r="D1892" s="50" t="n">
        <v>0</v>
      </c>
      <c r="E1892" s="50" t="n">
        <v>0</v>
      </c>
      <c r="F1892" s="50" t="n">
        <v>0</v>
      </c>
      <c r="G1892" s="50" t="n">
        <v>0</v>
      </c>
      <c r="H1892" s="50" t="n">
        <v>0</v>
      </c>
      <c r="I1892" s="50" t="n">
        <v>0</v>
      </c>
      <c r="J1892" s="50" t="n">
        <v>0</v>
      </c>
      <c r="K1892" s="50" t="n">
        <v>0</v>
      </c>
      <c r="L1892" s="50" t="n">
        <v>0</v>
      </c>
      <c r="M1892" s="50" t="n">
        <v>0</v>
      </c>
      <c r="N1892" s="50" t="n">
        <v>0</v>
      </c>
      <c r="O1892" s="50" t="n">
        <v>0</v>
      </c>
      <c r="P1892" s="50" t="n">
        <v>0</v>
      </c>
      <c r="Q1892" s="51" t="n">
        <v>0</v>
      </c>
    </row>
    <row r="1893" customFormat="false" ht="12.75" hidden="false" customHeight="false" outlineLevel="0" collapsed="false">
      <c r="B1893" s="85" t="s">
        <v>43</v>
      </c>
      <c r="C1893" s="13" t="n">
        <v>1892</v>
      </c>
      <c r="D1893" s="50" t="n">
        <v>7790653.03046714</v>
      </c>
      <c r="E1893" s="50" t="n">
        <v>0</v>
      </c>
      <c r="F1893" s="50" t="n">
        <v>0</v>
      </c>
      <c r="G1893" s="50" t="n">
        <v>17529.08</v>
      </c>
      <c r="H1893" s="50" t="n">
        <v>509601</v>
      </c>
      <c r="I1893" s="50" t="n">
        <v>-243376.1</v>
      </c>
      <c r="J1893" s="50" t="n">
        <v>53692.41</v>
      </c>
      <c r="K1893" s="50" t="n">
        <v>-733011.56</v>
      </c>
      <c r="L1893" s="50" t="n">
        <v>3581.4</v>
      </c>
      <c r="M1893" s="50" t="n">
        <v>228370.77</v>
      </c>
      <c r="N1893" s="50" t="n">
        <v>-163613</v>
      </c>
      <c r="O1893" s="50" t="n">
        <v>-1807560.76</v>
      </c>
      <c r="P1893" s="50" t="n">
        <v>-1164674.16</v>
      </c>
      <c r="Q1893" s="51" t="n">
        <v>-3135847.92</v>
      </c>
    </row>
    <row r="1894" customFormat="false" ht="12.75" hidden="false" customHeight="false" outlineLevel="0" collapsed="false">
      <c r="B1894" s="85" t="s">
        <v>47</v>
      </c>
      <c r="C1894" s="13" t="n">
        <v>1893</v>
      </c>
      <c r="D1894" s="50" t="n">
        <v>3266989.75366089</v>
      </c>
      <c r="E1894" s="50" t="n">
        <v>0</v>
      </c>
      <c r="F1894" s="50" t="n">
        <v>0</v>
      </c>
      <c r="G1894" s="50" t="n">
        <v>59877.8</v>
      </c>
      <c r="H1894" s="50" t="n">
        <v>-253052.24</v>
      </c>
      <c r="I1894" s="50" t="n">
        <v>208621.7</v>
      </c>
      <c r="J1894" s="50" t="n">
        <v>124094.73</v>
      </c>
      <c r="K1894" s="50" t="n">
        <v>-260322.32</v>
      </c>
      <c r="L1894" s="50" t="n">
        <v>-74891.85</v>
      </c>
      <c r="M1894" s="50" t="n">
        <v>724307.96</v>
      </c>
      <c r="N1894" s="50" t="n">
        <v>528635.78</v>
      </c>
      <c r="O1894" s="50" t="n">
        <v>-733898.56</v>
      </c>
      <c r="P1894" s="50" t="n">
        <v>-943059.23</v>
      </c>
      <c r="Q1894" s="51" t="n">
        <v>-1148322.01</v>
      </c>
    </row>
    <row r="1895" customFormat="false" ht="12.75" hidden="false" customHeight="false" outlineLevel="0" collapsed="false">
      <c r="B1895" s="85" t="s">
        <v>50</v>
      </c>
      <c r="C1895" s="13" t="n">
        <v>1894</v>
      </c>
      <c r="D1895" s="50" t="n">
        <v>1344595.38534931</v>
      </c>
      <c r="E1895" s="50" t="n">
        <v>0</v>
      </c>
      <c r="F1895" s="50" t="n">
        <v>0</v>
      </c>
      <c r="G1895" s="50" t="n">
        <v>798.21</v>
      </c>
      <c r="H1895" s="50" t="n">
        <v>-33352.66</v>
      </c>
      <c r="I1895" s="50" t="n">
        <v>-34828.5</v>
      </c>
      <c r="J1895" s="50" t="n">
        <v>16555.06</v>
      </c>
      <c r="K1895" s="50" t="n">
        <v>-103467.7</v>
      </c>
      <c r="L1895" s="50" t="n">
        <v>29640.32</v>
      </c>
      <c r="M1895" s="50" t="n">
        <v>218927.56</v>
      </c>
      <c r="N1895" s="50" t="n">
        <v>94272.29</v>
      </c>
      <c r="O1895" s="50" t="n">
        <v>479693.32</v>
      </c>
      <c r="P1895" s="50" t="n">
        <v>-860440.77</v>
      </c>
      <c r="Q1895" s="51" t="n">
        <v>-286475.16</v>
      </c>
    </row>
    <row r="1896" customFormat="false" ht="12.75" hidden="false" customHeight="false" outlineLevel="0" collapsed="false">
      <c r="B1896" s="85" t="s">
        <v>53</v>
      </c>
      <c r="C1896" s="13" t="n">
        <v>1895</v>
      </c>
      <c r="D1896" s="50" t="n">
        <v>909423.655517226</v>
      </c>
      <c r="E1896" s="50" t="n">
        <v>0</v>
      </c>
      <c r="F1896" s="50" t="n">
        <v>0</v>
      </c>
      <c r="G1896" s="50" t="n">
        <v>-36006.19</v>
      </c>
      <c r="H1896" s="50" t="n">
        <v>-289.09</v>
      </c>
      <c r="I1896" s="50" t="n">
        <v>0</v>
      </c>
      <c r="J1896" s="50" t="n">
        <v>0</v>
      </c>
      <c r="K1896" s="50" t="n">
        <v>0</v>
      </c>
      <c r="L1896" s="50" t="n">
        <v>0</v>
      </c>
      <c r="M1896" s="50" t="n">
        <v>0</v>
      </c>
      <c r="N1896" s="50" t="n">
        <v>-36295.28</v>
      </c>
      <c r="O1896" s="50" t="n">
        <v>0</v>
      </c>
      <c r="P1896" s="50" t="n">
        <v>0</v>
      </c>
      <c r="Q1896" s="51" t="n">
        <v>-36295.28</v>
      </c>
    </row>
    <row r="1897" customFormat="false" ht="12.75" hidden="false" customHeight="false" outlineLevel="0" collapsed="false">
      <c r="B1897" s="85" t="s">
        <v>56</v>
      </c>
      <c r="C1897" s="13" t="n">
        <v>1896</v>
      </c>
      <c r="D1897" s="50" t="n">
        <v>1379712.93013652</v>
      </c>
      <c r="E1897" s="50" t="n">
        <v>0</v>
      </c>
      <c r="F1897" s="50" t="n">
        <v>0</v>
      </c>
      <c r="G1897" s="50" t="n">
        <v>34667.67</v>
      </c>
      <c r="H1897" s="50" t="n">
        <v>-162888.39</v>
      </c>
      <c r="I1897" s="50" t="n">
        <v>0</v>
      </c>
      <c r="J1897" s="50" t="n">
        <v>0</v>
      </c>
      <c r="K1897" s="50" t="n">
        <v>0</v>
      </c>
      <c r="L1897" s="50" t="n">
        <v>0</v>
      </c>
      <c r="M1897" s="50" t="n">
        <v>0</v>
      </c>
      <c r="N1897" s="50" t="n">
        <v>-128220.72</v>
      </c>
      <c r="O1897" s="50" t="n">
        <v>0</v>
      </c>
      <c r="P1897" s="50" t="n">
        <v>0</v>
      </c>
      <c r="Q1897" s="51" t="n">
        <v>-128220.72</v>
      </c>
    </row>
    <row r="1898" customFormat="false" ht="12.75" hidden="false" customHeight="false" outlineLevel="0" collapsed="false">
      <c r="B1898" s="85" t="s">
        <v>59</v>
      </c>
      <c r="C1898" s="13" t="n">
        <v>1897</v>
      </c>
      <c r="D1898" s="50" t="n">
        <v>12620.5997292413</v>
      </c>
      <c r="E1898" s="50" t="n">
        <v>0</v>
      </c>
      <c r="F1898" s="50" t="n">
        <v>0</v>
      </c>
      <c r="G1898" s="50" t="n">
        <v>5200.07</v>
      </c>
      <c r="H1898" s="50" t="n">
        <v>0</v>
      </c>
      <c r="I1898" s="50" t="n">
        <v>0</v>
      </c>
      <c r="J1898" s="50" t="n">
        <v>0</v>
      </c>
      <c r="K1898" s="50" t="n">
        <v>0</v>
      </c>
      <c r="L1898" s="50" t="n">
        <v>0</v>
      </c>
      <c r="M1898" s="50" t="n">
        <v>0</v>
      </c>
      <c r="N1898" s="50" t="n">
        <v>5200.07</v>
      </c>
      <c r="O1898" s="50" t="n">
        <v>0</v>
      </c>
      <c r="P1898" s="50" t="n">
        <v>0</v>
      </c>
      <c r="Q1898" s="51" t="n">
        <v>5200.07</v>
      </c>
    </row>
    <row r="1899" customFormat="false" ht="12.75" hidden="false" customHeight="false" outlineLevel="0" collapsed="false">
      <c r="B1899" s="85" t="s">
        <v>109</v>
      </c>
      <c r="C1899" s="13" t="n">
        <v>1898</v>
      </c>
      <c r="D1899" s="50" t="n">
        <v>0</v>
      </c>
      <c r="E1899" s="50" t="n">
        <v>0</v>
      </c>
      <c r="F1899" s="50" t="n">
        <v>0</v>
      </c>
      <c r="G1899" s="50" t="n">
        <v>-1596.41</v>
      </c>
      <c r="H1899" s="50" t="n">
        <v>0</v>
      </c>
      <c r="I1899" s="50" t="n">
        <v>0</v>
      </c>
      <c r="J1899" s="50" t="n">
        <v>0</v>
      </c>
      <c r="K1899" s="50" t="n">
        <v>0</v>
      </c>
      <c r="L1899" s="50" t="n">
        <v>0</v>
      </c>
      <c r="M1899" s="50" t="n">
        <v>0</v>
      </c>
      <c r="N1899" s="50" t="n">
        <v>-1596.41</v>
      </c>
      <c r="O1899" s="50" t="n">
        <v>0</v>
      </c>
      <c r="P1899" s="50" t="n">
        <v>0</v>
      </c>
      <c r="Q1899" s="51" t="n">
        <v>-1596.41</v>
      </c>
    </row>
    <row r="1900" customFormat="false" ht="12.75" hidden="false" customHeight="false" outlineLevel="0" collapsed="false">
      <c r="B1900" s="85" t="s">
        <v>64</v>
      </c>
      <c r="C1900" s="13" t="n">
        <v>1899</v>
      </c>
      <c r="D1900" s="50" t="n">
        <v>4652432.13270736</v>
      </c>
      <c r="E1900" s="50" t="n">
        <v>0</v>
      </c>
      <c r="F1900" s="50" t="n">
        <v>0</v>
      </c>
      <c r="G1900" s="50" t="n">
        <v>52405.31</v>
      </c>
      <c r="H1900" s="50" t="n">
        <v>528.24</v>
      </c>
      <c r="I1900" s="50" t="n">
        <v>562294.08</v>
      </c>
      <c r="J1900" s="50" t="n">
        <v>677600.76</v>
      </c>
      <c r="K1900" s="50" t="n">
        <v>-213162.73</v>
      </c>
      <c r="L1900" s="50" t="n">
        <v>-204976</v>
      </c>
      <c r="M1900" s="50" t="n">
        <v>1000217.98</v>
      </c>
      <c r="N1900" s="50" t="n">
        <v>1874907.64</v>
      </c>
      <c r="O1900" s="50" t="n">
        <v>-739036.17</v>
      </c>
      <c r="P1900" s="50" t="n">
        <v>1353681.27</v>
      </c>
      <c r="Q1900" s="51" t="n">
        <v>2489552.74</v>
      </c>
    </row>
    <row r="1901" customFormat="false" ht="12.75" hidden="false" customHeight="false" outlineLevel="0" collapsed="false">
      <c r="B1901" s="85" t="s">
        <v>67</v>
      </c>
      <c r="C1901" s="13" t="n">
        <v>1900</v>
      </c>
      <c r="D1901" s="50" t="n">
        <v>405204.946180086</v>
      </c>
      <c r="E1901" s="50" t="n">
        <v>0</v>
      </c>
      <c r="F1901" s="50" t="n">
        <v>0</v>
      </c>
      <c r="G1901" s="50" t="n">
        <v>3172.63</v>
      </c>
      <c r="H1901" s="50" t="n">
        <v>16661.88</v>
      </c>
      <c r="I1901" s="50" t="n">
        <v>0</v>
      </c>
      <c r="J1901" s="50" t="n">
        <v>0</v>
      </c>
      <c r="K1901" s="50" t="n">
        <v>0</v>
      </c>
      <c r="L1901" s="50" t="n">
        <v>0</v>
      </c>
      <c r="M1901" s="50" t="n">
        <v>0</v>
      </c>
      <c r="N1901" s="50" t="n">
        <v>19834.51</v>
      </c>
      <c r="O1901" s="50" t="n">
        <v>0</v>
      </c>
      <c r="P1901" s="50" t="n">
        <v>0</v>
      </c>
      <c r="Q1901" s="51" t="n">
        <v>19834.51</v>
      </c>
    </row>
    <row r="1902" customFormat="false" ht="12.75" hidden="false" customHeight="false" outlineLevel="0" collapsed="false">
      <c r="B1902" s="85" t="s">
        <v>70</v>
      </c>
      <c r="C1902" s="13" t="n">
        <v>1901</v>
      </c>
      <c r="D1902" s="50" t="n">
        <v>270386.462831435</v>
      </c>
      <c r="E1902" s="50" t="n">
        <v>0</v>
      </c>
      <c r="F1902" s="50" t="n">
        <v>0</v>
      </c>
      <c r="G1902" s="50" t="n">
        <v>1554.48</v>
      </c>
      <c r="H1902" s="50" t="n">
        <v>-28.91</v>
      </c>
      <c r="I1902" s="50" t="n">
        <v>0</v>
      </c>
      <c r="J1902" s="50" t="n">
        <v>0</v>
      </c>
      <c r="K1902" s="50" t="n">
        <v>0</v>
      </c>
      <c r="L1902" s="50" t="n">
        <v>0</v>
      </c>
      <c r="M1902" s="50" t="n">
        <v>0</v>
      </c>
      <c r="N1902" s="50" t="n">
        <v>1525.57</v>
      </c>
      <c r="O1902" s="50" t="n">
        <v>0</v>
      </c>
      <c r="P1902" s="50" t="n">
        <v>0</v>
      </c>
      <c r="Q1902" s="51" t="n">
        <v>1525.57</v>
      </c>
    </row>
    <row r="1903" customFormat="false" ht="12.75" hidden="false" customHeight="false" outlineLevel="0" collapsed="false">
      <c r="B1903" s="85" t="s">
        <v>75</v>
      </c>
      <c r="C1903" s="13" t="n">
        <v>1902</v>
      </c>
      <c r="D1903" s="50" t="n">
        <v>3369185.11880268</v>
      </c>
      <c r="E1903" s="50" t="n">
        <v>0</v>
      </c>
      <c r="F1903" s="50" t="n">
        <v>0</v>
      </c>
      <c r="G1903" s="50" t="n">
        <v>16251.71</v>
      </c>
      <c r="H1903" s="50" t="n">
        <v>30440.32</v>
      </c>
      <c r="I1903" s="50" t="n">
        <v>18977.79</v>
      </c>
      <c r="J1903" s="50" t="n">
        <v>151125.78</v>
      </c>
      <c r="K1903" s="50" t="n">
        <v>23178.11</v>
      </c>
      <c r="L1903" s="50" t="n">
        <v>96924.92</v>
      </c>
      <c r="M1903" s="50" t="n">
        <v>293058.19</v>
      </c>
      <c r="N1903" s="50" t="n">
        <v>629956.82</v>
      </c>
      <c r="O1903" s="50" t="n">
        <v>1456294</v>
      </c>
      <c r="P1903" s="50" t="n">
        <v>125856.63</v>
      </c>
      <c r="Q1903" s="51" t="n">
        <v>2212107.45</v>
      </c>
    </row>
    <row r="1904" customFormat="false" ht="12.75" hidden="false" customHeight="false" outlineLevel="0" collapsed="false">
      <c r="B1904" s="85" t="s">
        <v>78</v>
      </c>
      <c r="C1904" s="13" t="n">
        <v>1903</v>
      </c>
      <c r="D1904" s="50" t="n">
        <v>33601.1629713563</v>
      </c>
      <c r="E1904" s="50" t="n">
        <v>0</v>
      </c>
      <c r="F1904" s="50" t="n">
        <v>0</v>
      </c>
      <c r="G1904" s="50" t="n">
        <v>-8068.5</v>
      </c>
      <c r="H1904" s="50" t="n">
        <v>0</v>
      </c>
      <c r="I1904" s="50" t="n">
        <v>0</v>
      </c>
      <c r="J1904" s="50" t="n">
        <v>0</v>
      </c>
      <c r="K1904" s="50" t="n">
        <v>0</v>
      </c>
      <c r="L1904" s="50" t="n">
        <v>0</v>
      </c>
      <c r="M1904" s="50" t="n">
        <v>0</v>
      </c>
      <c r="N1904" s="50" t="n">
        <v>-8068.5</v>
      </c>
      <c r="O1904" s="50" t="n">
        <v>0</v>
      </c>
      <c r="P1904" s="50" t="n">
        <v>0</v>
      </c>
      <c r="Q1904" s="51" t="n">
        <v>-8068.5</v>
      </c>
    </row>
    <row r="1905" customFormat="false" ht="12.75" hidden="false" customHeight="false" outlineLevel="0" collapsed="false">
      <c r="B1905" s="85"/>
      <c r="C1905" s="13" t="n">
        <v>1904</v>
      </c>
      <c r="D1905" s="50"/>
      <c r="E1905" s="50"/>
      <c r="F1905" s="50"/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1"/>
    </row>
    <row r="1906" customFormat="false" ht="12.75" hidden="false" customHeight="false" outlineLevel="0" collapsed="false">
      <c r="B1906" s="85" t="s">
        <v>83</v>
      </c>
      <c r="C1906" s="13" t="n">
        <v>1905</v>
      </c>
      <c r="D1906" s="50" t="s">
        <v>4</v>
      </c>
      <c r="E1906" s="50"/>
      <c r="F1906" s="50"/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1"/>
    </row>
    <row r="1907" customFormat="false" ht="12.75" hidden="false" customHeight="false" outlineLevel="0" collapsed="false">
      <c r="B1907" s="85" t="s">
        <v>22</v>
      </c>
      <c r="C1907" s="13" t="n">
        <v>1906</v>
      </c>
      <c r="D1907" s="50" t="n">
        <v>240218.246323214</v>
      </c>
      <c r="E1907" s="50" t="n">
        <v>0</v>
      </c>
      <c r="F1907" s="50" t="n">
        <v>0</v>
      </c>
      <c r="G1907" s="50" t="n">
        <v>-0.0889174271994507</v>
      </c>
      <c r="H1907" s="50" t="n">
        <v>-33.4667788402221</v>
      </c>
      <c r="I1907" s="50" t="n">
        <v>0.715644315297</v>
      </c>
      <c r="J1907" s="50" t="n">
        <v>-19.2553248593176</v>
      </c>
      <c r="K1907" s="50" t="n">
        <v>-8.5581699430879</v>
      </c>
      <c r="L1907" s="50" t="n">
        <v>-3.5614423735643</v>
      </c>
      <c r="M1907" s="50" t="n">
        <v>54.6166977731155</v>
      </c>
      <c r="N1907" s="50" t="n">
        <v>-9.59829135497888</v>
      </c>
      <c r="O1907" s="50" t="n">
        <v>-107.913519229664</v>
      </c>
      <c r="P1907" s="50" t="n">
        <v>-1020.28074238884</v>
      </c>
      <c r="Q1907" s="51" t="n">
        <v>-1137.79255297348</v>
      </c>
    </row>
    <row r="1908" customFormat="false" ht="12.75" hidden="false" customHeight="false" outlineLevel="0" collapsed="false">
      <c r="B1908" s="85" t="s">
        <v>27</v>
      </c>
      <c r="C1908" s="13" t="n">
        <v>1907</v>
      </c>
      <c r="D1908" s="50" t="n">
        <v>0</v>
      </c>
      <c r="E1908" s="50" t="n">
        <v>0</v>
      </c>
      <c r="F1908" s="50" t="n">
        <v>0</v>
      </c>
      <c r="G1908" s="50" t="n">
        <v>0</v>
      </c>
      <c r="H1908" s="50" t="n">
        <v>-205.83371</v>
      </c>
      <c r="I1908" s="50" t="n">
        <v>-238.213986</v>
      </c>
      <c r="J1908" s="50" t="n">
        <v>93.935677</v>
      </c>
      <c r="K1908" s="50" t="n">
        <v>99.734371</v>
      </c>
      <c r="L1908" s="50" t="n">
        <v>-7.973123</v>
      </c>
      <c r="M1908" s="50" t="n">
        <v>-1058.275304</v>
      </c>
      <c r="N1908" s="50" t="n">
        <v>-1316.626075</v>
      </c>
      <c r="O1908" s="50" t="n">
        <v>18.743029</v>
      </c>
      <c r="P1908" s="50" t="n">
        <v>-885.268373</v>
      </c>
      <c r="Q1908" s="51" t="n">
        <v>-2183.151419</v>
      </c>
    </row>
    <row r="1909" customFormat="false" ht="12.75" hidden="false" customHeight="false" outlineLevel="0" collapsed="false">
      <c r="B1909" s="85" t="s">
        <v>77</v>
      </c>
      <c r="C1909" s="13" t="n">
        <v>1908</v>
      </c>
      <c r="D1909" s="50" t="n">
        <v>1181594.10794642</v>
      </c>
      <c r="E1909" s="50" t="n">
        <v>0</v>
      </c>
      <c r="F1909" s="50" t="n">
        <v>0</v>
      </c>
      <c r="G1909" s="50" t="n">
        <v>7.26054227406086</v>
      </c>
      <c r="H1909" s="50" t="n">
        <v>-56.6669808617899</v>
      </c>
      <c r="I1909" s="50" t="n">
        <v>-10.9930077443645</v>
      </c>
      <c r="J1909" s="50" t="n">
        <v>7.74695741703117</v>
      </c>
      <c r="K1909" s="50" t="n">
        <v>66.9013816003672</v>
      </c>
      <c r="L1909" s="50" t="n">
        <v>-40.5617652187676</v>
      </c>
      <c r="M1909" s="50" t="n">
        <v>-310.987870544571</v>
      </c>
      <c r="N1909" s="50" t="n">
        <v>-337.300743078034</v>
      </c>
      <c r="O1909" s="50" t="n">
        <v>-562.849645770814</v>
      </c>
      <c r="P1909" s="50" t="n">
        <v>-136.216269195126</v>
      </c>
      <c r="Q1909" s="51" t="n">
        <v>-1036.36665804397</v>
      </c>
    </row>
    <row r="1910" customFormat="false" ht="12.75" hidden="false" customHeight="false" outlineLevel="0" collapsed="false">
      <c r="B1910" s="85" t="s">
        <v>66</v>
      </c>
      <c r="C1910" s="13" t="n">
        <v>1909</v>
      </c>
      <c r="D1910" s="50" t="n">
        <v>2284623.70064952</v>
      </c>
      <c r="E1910" s="50" t="n">
        <v>0</v>
      </c>
      <c r="F1910" s="50" t="n">
        <v>0</v>
      </c>
      <c r="G1910" s="50" t="n">
        <v>35.501</v>
      </c>
      <c r="H1910" s="50" t="n">
        <v>88.5153</v>
      </c>
      <c r="I1910" s="50" t="n">
        <v>-114.201347</v>
      </c>
      <c r="J1910" s="50" t="n">
        <v>-131.068713</v>
      </c>
      <c r="K1910" s="50" t="n">
        <v>136.116765</v>
      </c>
      <c r="L1910" s="50" t="n">
        <v>-87.475272</v>
      </c>
      <c r="M1910" s="50" t="n">
        <v>-134.293328</v>
      </c>
      <c r="N1910" s="50" t="n">
        <v>-206.905595</v>
      </c>
      <c r="O1910" s="50" t="n">
        <v>-956.02383</v>
      </c>
      <c r="P1910" s="50" t="n">
        <v>-802.751631</v>
      </c>
      <c r="Q1910" s="51" t="n">
        <v>-1965.681056</v>
      </c>
    </row>
    <row r="1911" customFormat="false" ht="12.75" hidden="false" customHeight="false" outlineLevel="0" collapsed="false">
      <c r="B1911" s="85" t="s">
        <v>45</v>
      </c>
      <c r="C1911" s="13" t="n">
        <v>1910</v>
      </c>
      <c r="D1911" s="50" t="n">
        <v>781127.915994912</v>
      </c>
      <c r="E1911" s="50" t="n">
        <v>0</v>
      </c>
      <c r="F1911" s="50" t="n">
        <v>0</v>
      </c>
      <c r="G1911" s="50" t="n">
        <v>-1.21526300149622</v>
      </c>
      <c r="H1911" s="50" t="n">
        <v>-125.027657666464</v>
      </c>
      <c r="I1911" s="50" t="n">
        <v>-3.46920421309243</v>
      </c>
      <c r="J1911" s="50" t="n">
        <v>-15.1496201402189</v>
      </c>
      <c r="K1911" s="50" t="n">
        <v>29.2118747262598</v>
      </c>
      <c r="L1911" s="50" t="n">
        <v>-13.2514868717277</v>
      </c>
      <c r="M1911" s="50" t="n">
        <v>-69.3114241002421</v>
      </c>
      <c r="N1911" s="50" t="n">
        <v>-198.212781266981</v>
      </c>
      <c r="O1911" s="50" t="n">
        <v>6.51527</v>
      </c>
      <c r="P1911" s="50" t="n">
        <v>-938.666547</v>
      </c>
      <c r="Q1911" s="51" t="n">
        <v>-1130.36405826698</v>
      </c>
    </row>
    <row r="1912" customFormat="false" ht="12.75" hidden="false" customHeight="false" outlineLevel="0" collapsed="false">
      <c r="B1912" s="85" t="s">
        <v>52</v>
      </c>
      <c r="C1912" s="13" t="n">
        <v>1911</v>
      </c>
      <c r="D1912" s="50" t="n">
        <v>351495.474324538</v>
      </c>
      <c r="E1912" s="50" t="n">
        <v>0</v>
      </c>
      <c r="F1912" s="50" t="n">
        <v>0</v>
      </c>
      <c r="G1912" s="50" t="n">
        <v>0</v>
      </c>
      <c r="H1912" s="50" t="n">
        <v>0</v>
      </c>
      <c r="I1912" s="50" t="n">
        <v>0</v>
      </c>
      <c r="J1912" s="50" t="n">
        <v>0</v>
      </c>
      <c r="K1912" s="50" t="n">
        <v>0</v>
      </c>
      <c r="L1912" s="50" t="n">
        <v>0</v>
      </c>
      <c r="M1912" s="50" t="n">
        <v>-29.588628</v>
      </c>
      <c r="N1912" s="50" t="n">
        <v>-29.588628</v>
      </c>
      <c r="O1912" s="50" t="n">
        <v>-215.701911</v>
      </c>
      <c r="P1912" s="50" t="n">
        <v>0</v>
      </c>
      <c r="Q1912" s="51" t="n">
        <v>-245.290539</v>
      </c>
    </row>
    <row r="1913" customFormat="false" ht="12.75" hidden="false" customHeight="false" outlineLevel="0" collapsed="false">
      <c r="B1913" s="85" t="s">
        <v>80</v>
      </c>
      <c r="C1913" s="13" t="n">
        <v>1912</v>
      </c>
      <c r="D1913" s="50" t="n">
        <v>22681.2864515352</v>
      </c>
      <c r="E1913" s="50" t="n">
        <v>0</v>
      </c>
      <c r="F1913" s="50" t="n">
        <v>0</v>
      </c>
      <c r="G1913" s="50" t="n">
        <v>10</v>
      </c>
      <c r="H1913" s="50" t="n">
        <v>0</v>
      </c>
      <c r="I1913" s="50" t="n">
        <v>0</v>
      </c>
      <c r="J1913" s="50" t="n">
        <v>0</v>
      </c>
      <c r="K1913" s="50" t="n">
        <v>0</v>
      </c>
      <c r="L1913" s="50" t="n">
        <v>0</v>
      </c>
      <c r="M1913" s="50" t="n">
        <v>0</v>
      </c>
      <c r="N1913" s="50" t="n">
        <v>10</v>
      </c>
      <c r="O1913" s="50" t="n">
        <v>0</v>
      </c>
      <c r="P1913" s="50" t="n">
        <v>0</v>
      </c>
      <c r="Q1913" s="51" t="n">
        <v>10</v>
      </c>
    </row>
    <row r="1914" customFormat="false" ht="12.75" hidden="false" customHeight="false" outlineLevel="0" collapsed="false">
      <c r="B1914" s="85" t="s">
        <v>49</v>
      </c>
      <c r="C1914" s="13" t="n">
        <v>1913</v>
      </c>
      <c r="D1914" s="50" t="n">
        <v>149202.9277481</v>
      </c>
      <c r="E1914" s="50" t="n">
        <v>0</v>
      </c>
      <c r="F1914" s="50" t="n">
        <v>0</v>
      </c>
      <c r="G1914" s="50" t="n">
        <v>0</v>
      </c>
      <c r="H1914" s="50" t="n">
        <v>0</v>
      </c>
      <c r="I1914" s="50" t="n">
        <v>-46.235162</v>
      </c>
      <c r="J1914" s="50" t="n">
        <v>0</v>
      </c>
      <c r="K1914" s="50" t="n">
        <v>0</v>
      </c>
      <c r="L1914" s="50" t="n">
        <v>0</v>
      </c>
      <c r="M1914" s="50" t="n">
        <v>0</v>
      </c>
      <c r="N1914" s="50" t="n">
        <v>-46.235162</v>
      </c>
      <c r="O1914" s="50" t="n">
        <v>0</v>
      </c>
      <c r="P1914" s="50" t="n">
        <v>-277.021367</v>
      </c>
      <c r="Q1914" s="51" t="n">
        <v>-323.256529</v>
      </c>
    </row>
    <row r="1915" customFormat="false" ht="12.75" hidden="false" customHeight="false" outlineLevel="0" collapsed="false">
      <c r="B1915" s="85" t="s">
        <v>34</v>
      </c>
      <c r="C1915" s="13" t="n">
        <v>1914</v>
      </c>
      <c r="D1915" s="50" t="n">
        <v>28533.8717369239</v>
      </c>
      <c r="E1915" s="50" t="n">
        <v>0</v>
      </c>
      <c r="F1915" s="50" t="n">
        <v>0</v>
      </c>
      <c r="G1915" s="50" t="n">
        <v>0</v>
      </c>
      <c r="H1915" s="50" t="n">
        <v>14.976819</v>
      </c>
      <c r="I1915" s="50" t="n">
        <v>0</v>
      </c>
      <c r="J1915" s="50" t="n">
        <v>0</v>
      </c>
      <c r="K1915" s="50" t="n">
        <v>0</v>
      </c>
      <c r="L1915" s="50" t="n">
        <v>0</v>
      </c>
      <c r="M1915" s="50" t="n">
        <v>0</v>
      </c>
      <c r="N1915" s="50" t="n">
        <v>14.976819</v>
      </c>
      <c r="O1915" s="50" t="n">
        <v>0</v>
      </c>
      <c r="P1915" s="50" t="n">
        <v>0</v>
      </c>
      <c r="Q1915" s="51" t="n">
        <v>14.976819</v>
      </c>
    </row>
    <row r="1916" customFormat="false" ht="12.75" hidden="false" customHeight="false" outlineLevel="0" collapsed="false">
      <c r="B1916" s="85" t="s">
        <v>69</v>
      </c>
      <c r="C1916" s="13" t="n">
        <v>1915</v>
      </c>
      <c r="D1916" s="50" t="n">
        <v>31256.6142470269</v>
      </c>
      <c r="E1916" s="50" t="n">
        <v>0</v>
      </c>
      <c r="F1916" s="50" t="n">
        <v>0</v>
      </c>
      <c r="G1916" s="50" t="n">
        <v>0</v>
      </c>
      <c r="H1916" s="50" t="n">
        <v>-14.976819</v>
      </c>
      <c r="I1916" s="50" t="n">
        <v>0</v>
      </c>
      <c r="J1916" s="50" t="n">
        <v>0</v>
      </c>
      <c r="K1916" s="50" t="n">
        <v>0</v>
      </c>
      <c r="L1916" s="50" t="n">
        <v>0</v>
      </c>
      <c r="M1916" s="50" t="n">
        <v>0</v>
      </c>
      <c r="N1916" s="50" t="n">
        <v>-14.976819</v>
      </c>
      <c r="O1916" s="50" t="n">
        <v>0</v>
      </c>
      <c r="P1916" s="50" t="n">
        <v>0</v>
      </c>
      <c r="Q1916" s="51" t="n">
        <v>-14.976819</v>
      </c>
    </row>
    <row r="1917" customFormat="false" ht="12.75" hidden="false" customHeight="false" outlineLevel="0" collapsed="false">
      <c r="B1917" s="85" t="s">
        <v>72</v>
      </c>
      <c r="C1917" s="13" t="n">
        <v>1916</v>
      </c>
      <c r="D1917" s="50" t="n">
        <v>1.90520243341742E-005</v>
      </c>
      <c r="E1917" s="50" t="n">
        <v>0</v>
      </c>
      <c r="F1917" s="50" t="n">
        <v>0</v>
      </c>
      <c r="G1917" s="50" t="n">
        <v>0</v>
      </c>
      <c r="H1917" s="50" t="n">
        <v>0</v>
      </c>
      <c r="I1917" s="50" t="n">
        <v>0</v>
      </c>
      <c r="J1917" s="50" t="n">
        <v>0</v>
      </c>
      <c r="K1917" s="50" t="n">
        <v>0</v>
      </c>
      <c r="L1917" s="50" t="n">
        <v>0</v>
      </c>
      <c r="M1917" s="50" t="n">
        <v>0</v>
      </c>
      <c r="N1917" s="50" t="n">
        <v>0</v>
      </c>
      <c r="O1917" s="50" t="n">
        <v>0</v>
      </c>
      <c r="P1917" s="50" t="n">
        <v>0</v>
      </c>
      <c r="Q1917" s="51" t="n">
        <v>0</v>
      </c>
    </row>
    <row r="1918" customFormat="false" ht="12.75" hidden="false" customHeight="false" outlineLevel="0" collapsed="false">
      <c r="B1918" s="85" t="s">
        <v>31</v>
      </c>
      <c r="C1918" s="13" t="n">
        <v>1917</v>
      </c>
      <c r="D1918" s="50" t="n">
        <v>0</v>
      </c>
      <c r="E1918" s="50" t="n">
        <v>0</v>
      </c>
      <c r="F1918" s="50" t="n">
        <v>0</v>
      </c>
      <c r="G1918" s="50" t="n">
        <v>0</v>
      </c>
      <c r="H1918" s="50" t="n">
        <v>0</v>
      </c>
      <c r="I1918" s="50" t="n">
        <v>0</v>
      </c>
      <c r="J1918" s="50" t="n">
        <v>0</v>
      </c>
      <c r="K1918" s="50" t="n">
        <v>0</v>
      </c>
      <c r="L1918" s="50" t="n">
        <v>0</v>
      </c>
      <c r="M1918" s="50" t="n">
        <v>0</v>
      </c>
      <c r="N1918" s="50" t="n">
        <v>0</v>
      </c>
      <c r="O1918" s="50" t="n">
        <v>0</v>
      </c>
      <c r="P1918" s="50" t="n">
        <v>0</v>
      </c>
      <c r="Q1918" s="51" t="n">
        <v>0</v>
      </c>
    </row>
    <row r="1919" customFormat="false" ht="12.75" hidden="false" customHeight="false" outlineLevel="0" collapsed="false">
      <c r="B1919" s="85" t="s">
        <v>37</v>
      </c>
      <c r="C1919" s="13" t="n">
        <v>1918</v>
      </c>
      <c r="D1919" s="50" t="n">
        <v>62513.2285357937</v>
      </c>
      <c r="E1919" s="50" t="n">
        <v>0</v>
      </c>
      <c r="F1919" s="50" t="n">
        <v>0</v>
      </c>
      <c r="G1919" s="50" t="n">
        <v>0</v>
      </c>
      <c r="H1919" s="50" t="n">
        <v>-29.953638</v>
      </c>
      <c r="I1919" s="50" t="n">
        <v>0</v>
      </c>
      <c r="J1919" s="50" t="n">
        <v>0</v>
      </c>
      <c r="K1919" s="50" t="n">
        <v>0</v>
      </c>
      <c r="L1919" s="50" t="n">
        <v>0</v>
      </c>
      <c r="M1919" s="50" t="n">
        <v>0</v>
      </c>
      <c r="N1919" s="50" t="n">
        <v>-29.953638</v>
      </c>
      <c r="O1919" s="50" t="n">
        <v>0</v>
      </c>
      <c r="P1919" s="50" t="n">
        <v>0</v>
      </c>
      <c r="Q1919" s="51" t="n">
        <v>-29.953638</v>
      </c>
    </row>
    <row r="1920" customFormat="false" ht="12.75" hidden="false" customHeight="false" outlineLevel="0" collapsed="false">
      <c r="B1920" s="85" t="n">
        <v>0</v>
      </c>
      <c r="C1920" s="13" t="n">
        <v>1919</v>
      </c>
      <c r="D1920" s="50" t="n">
        <v>0</v>
      </c>
      <c r="E1920" s="50" t="n">
        <v>0</v>
      </c>
      <c r="F1920" s="50" t="n">
        <v>0</v>
      </c>
      <c r="G1920" s="50" t="n">
        <v>0</v>
      </c>
      <c r="H1920" s="50" t="n">
        <v>0</v>
      </c>
      <c r="I1920" s="50" t="n">
        <v>0</v>
      </c>
      <c r="J1920" s="50" t="n">
        <v>0</v>
      </c>
      <c r="K1920" s="50" t="n">
        <v>0</v>
      </c>
      <c r="L1920" s="50" t="n">
        <v>0</v>
      </c>
      <c r="M1920" s="50" t="n">
        <v>0</v>
      </c>
      <c r="N1920" s="50" t="n">
        <v>0</v>
      </c>
      <c r="O1920" s="50" t="n">
        <v>0</v>
      </c>
      <c r="P1920" s="50" t="n">
        <v>0</v>
      </c>
      <c r="Q1920" s="51" t="n">
        <v>0</v>
      </c>
    </row>
    <row r="1921" customFormat="false" ht="12.75" hidden="false" customHeight="false" outlineLevel="0" collapsed="false">
      <c r="B1921" s="87" t="n">
        <v>0</v>
      </c>
      <c r="C1921" s="64" t="n">
        <v>1920</v>
      </c>
      <c r="D1921" s="54" t="n">
        <v>0</v>
      </c>
      <c r="E1921" s="54" t="n">
        <v>0</v>
      </c>
      <c r="F1921" s="54" t="n">
        <v>0</v>
      </c>
      <c r="G1921" s="54" t="n">
        <v>0</v>
      </c>
      <c r="H1921" s="54" t="n">
        <v>0</v>
      </c>
      <c r="I1921" s="54" t="n">
        <v>0</v>
      </c>
      <c r="J1921" s="54" t="n">
        <v>0</v>
      </c>
      <c r="K1921" s="54" t="n">
        <v>0</v>
      </c>
      <c r="L1921" s="54" t="n">
        <v>0</v>
      </c>
      <c r="M1921" s="54" t="n">
        <v>0</v>
      </c>
      <c r="N1921" s="54" t="n">
        <v>0</v>
      </c>
      <c r="O1921" s="54" t="n">
        <v>0</v>
      </c>
      <c r="P1921" s="54" t="n">
        <v>0</v>
      </c>
      <c r="Q1921" s="55" t="n">
        <v>0</v>
      </c>
    </row>
    <row r="1922" customFormat="false" ht="12.75" hidden="false" customHeight="false" outlineLevel="0" collapsed="false">
      <c r="A1922" s="0" t="n">
        <v>49</v>
      </c>
      <c r="B1922" s="57" t="n">
        <v>36972</v>
      </c>
      <c r="C1922" s="58" t="n">
        <v>1921</v>
      </c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83"/>
    </row>
    <row r="1923" customFormat="false" ht="12.75" hidden="false" customHeight="false" outlineLevel="0" collapsed="false">
      <c r="B1923" s="61"/>
      <c r="C1923" s="13" t="n">
        <v>1922</v>
      </c>
      <c r="D1923" s="13"/>
      <c r="E1923" s="21" t="s">
        <v>5</v>
      </c>
      <c r="F1923" s="21" t="s">
        <v>6</v>
      </c>
      <c r="G1923" s="21" t="s">
        <v>7</v>
      </c>
      <c r="H1923" s="21" t="s">
        <v>8</v>
      </c>
      <c r="I1923" s="21" t="s">
        <v>9</v>
      </c>
      <c r="J1923" s="21" t="s">
        <v>10</v>
      </c>
      <c r="K1923" s="21" t="s">
        <v>11</v>
      </c>
      <c r="L1923" s="21" t="s">
        <v>12</v>
      </c>
      <c r="M1923" s="21" t="s">
        <v>13</v>
      </c>
      <c r="N1923" s="21" t="s">
        <v>14</v>
      </c>
      <c r="O1923" s="21" t="n">
        <v>2002</v>
      </c>
      <c r="P1923" s="21" t="s">
        <v>15</v>
      </c>
      <c r="Q1923" s="84" t="s">
        <v>16</v>
      </c>
    </row>
    <row r="1924" customFormat="false" ht="12.75" hidden="false" customHeight="false" outlineLevel="0" collapsed="false">
      <c r="B1924" s="85" t="s">
        <v>107</v>
      </c>
      <c r="C1924" s="13" t="n">
        <v>1923</v>
      </c>
      <c r="D1924" s="13" t="s">
        <v>4</v>
      </c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86"/>
    </row>
    <row r="1925" customFormat="false" ht="12.75" hidden="false" customHeight="false" outlineLevel="0" collapsed="false">
      <c r="B1925" s="85" t="s">
        <v>19</v>
      </c>
      <c r="C1925" s="13" t="n">
        <v>1924</v>
      </c>
      <c r="D1925" s="50" t="n">
        <v>19806673.4114905</v>
      </c>
      <c r="E1925" s="50" t="n">
        <v>0</v>
      </c>
      <c r="F1925" s="50" t="n">
        <v>0</v>
      </c>
      <c r="G1925" s="50" t="n">
        <v>356716.19</v>
      </c>
      <c r="H1925" s="50" t="n">
        <v>771435.99</v>
      </c>
      <c r="I1925" s="50" t="n">
        <v>1234473.17</v>
      </c>
      <c r="J1925" s="50" t="n">
        <v>536321.34</v>
      </c>
      <c r="K1925" s="50" t="n">
        <v>-2410166.05</v>
      </c>
      <c r="L1925" s="50" t="n">
        <v>-359413.68</v>
      </c>
      <c r="M1925" s="50" t="n">
        <v>2753916.42</v>
      </c>
      <c r="N1925" s="50" t="n">
        <v>2883283.38</v>
      </c>
      <c r="O1925" s="50" t="n">
        <v>-4831826.82</v>
      </c>
      <c r="P1925" s="50" t="n">
        <v>-548694.839999999</v>
      </c>
      <c r="Q1925" s="51" t="n">
        <v>-2497238.28</v>
      </c>
    </row>
    <row r="1926" customFormat="false" ht="12.75" hidden="false" customHeight="false" outlineLevel="0" collapsed="false">
      <c r="B1926" s="85" t="s">
        <v>20</v>
      </c>
      <c r="C1926" s="13" t="n">
        <v>1925</v>
      </c>
      <c r="D1926" s="50" t="n">
        <v>8693048.7963581</v>
      </c>
      <c r="E1926" s="50" t="n">
        <v>0</v>
      </c>
      <c r="F1926" s="50" t="n">
        <v>0</v>
      </c>
      <c r="G1926" s="50" t="n">
        <v>81560.42</v>
      </c>
      <c r="H1926" s="50" t="n">
        <v>121878.79</v>
      </c>
      <c r="I1926" s="50" t="n">
        <v>226624</v>
      </c>
      <c r="J1926" s="50" t="n">
        <v>-299578</v>
      </c>
      <c r="K1926" s="50" t="n">
        <v>-620224.95</v>
      </c>
      <c r="L1926" s="50" t="n">
        <v>-240980.36</v>
      </c>
      <c r="M1926" s="50" t="n">
        <v>-218377.84</v>
      </c>
      <c r="N1926" s="50" t="n">
        <v>-949097.94</v>
      </c>
      <c r="O1926" s="50" t="n">
        <v>-1830091.11</v>
      </c>
      <c r="P1926" s="50" t="n">
        <v>-248314.52</v>
      </c>
      <c r="Q1926" s="51" t="n">
        <v>-3027503.57</v>
      </c>
    </row>
    <row r="1927" customFormat="false" ht="12.75" hidden="false" customHeight="false" outlineLevel="0" collapsed="false">
      <c r="B1927" s="85" t="s">
        <v>108</v>
      </c>
      <c r="C1927" s="13" t="n">
        <v>1926</v>
      </c>
      <c r="D1927" s="50" t="n">
        <v>24575.9626316331</v>
      </c>
      <c r="E1927" s="50" t="n">
        <v>0</v>
      </c>
      <c r="F1927" s="50" t="n">
        <v>0</v>
      </c>
      <c r="G1927" s="50" t="n">
        <v>0</v>
      </c>
      <c r="H1927" s="50" t="n">
        <v>-1801.74</v>
      </c>
      <c r="I1927" s="50" t="n">
        <v>0</v>
      </c>
      <c r="J1927" s="50" t="n">
        <v>0</v>
      </c>
      <c r="K1927" s="50" t="n">
        <v>-2304.91</v>
      </c>
      <c r="L1927" s="50" t="n">
        <v>0</v>
      </c>
      <c r="M1927" s="50" t="n">
        <v>0</v>
      </c>
      <c r="N1927" s="50" t="n">
        <v>-4106.65</v>
      </c>
      <c r="O1927" s="50" t="n">
        <v>0</v>
      </c>
      <c r="P1927" s="50" t="n">
        <v>0</v>
      </c>
      <c r="Q1927" s="51" t="n">
        <v>-4106.65</v>
      </c>
    </row>
    <row r="1928" customFormat="false" ht="12.75" hidden="false" customHeight="false" outlineLevel="0" collapsed="false">
      <c r="B1928" s="85" t="s">
        <v>25</v>
      </c>
      <c r="C1928" s="13" t="n">
        <v>1927</v>
      </c>
      <c r="D1928" s="50" t="n">
        <v>5992380.65260698</v>
      </c>
      <c r="E1928" s="50" t="n">
        <v>0</v>
      </c>
      <c r="F1928" s="50" t="n">
        <v>0</v>
      </c>
      <c r="G1928" s="50" t="n">
        <v>99298.63</v>
      </c>
      <c r="H1928" s="50" t="n">
        <v>561186.39</v>
      </c>
      <c r="I1928" s="50" t="n">
        <v>294167.07</v>
      </c>
      <c r="J1928" s="50" t="n">
        <v>-168280.87</v>
      </c>
      <c r="K1928" s="50" t="n">
        <v>-397981.58</v>
      </c>
      <c r="L1928" s="50" t="n">
        <v>-123642.14</v>
      </c>
      <c r="M1928" s="50" t="n">
        <v>235439.4</v>
      </c>
      <c r="N1928" s="50" t="n">
        <v>500186.9</v>
      </c>
      <c r="O1928" s="50" t="n">
        <v>-1375075.94</v>
      </c>
      <c r="P1928" s="50" t="n">
        <v>204072.08</v>
      </c>
      <c r="Q1928" s="51" t="n">
        <v>-670816.96</v>
      </c>
    </row>
    <row r="1929" customFormat="false" ht="12.75" hidden="false" customHeight="false" outlineLevel="0" collapsed="false">
      <c r="B1929" s="85" t="s">
        <v>29</v>
      </c>
      <c r="C1929" s="13" t="n">
        <v>1928</v>
      </c>
      <c r="D1929" s="50" t="n">
        <v>184590.1697567</v>
      </c>
      <c r="E1929" s="50" t="n">
        <v>0</v>
      </c>
      <c r="F1929" s="50" t="n">
        <v>0</v>
      </c>
      <c r="G1929" s="50" t="n">
        <v>-1643</v>
      </c>
      <c r="H1929" s="50" t="n">
        <v>16664.37</v>
      </c>
      <c r="I1929" s="50" t="n">
        <v>0</v>
      </c>
      <c r="J1929" s="50" t="n">
        <v>0</v>
      </c>
      <c r="K1929" s="50" t="n">
        <v>0</v>
      </c>
      <c r="L1929" s="50" t="n">
        <v>0</v>
      </c>
      <c r="M1929" s="50" t="n">
        <v>0</v>
      </c>
      <c r="N1929" s="50" t="n">
        <v>15021.37</v>
      </c>
      <c r="O1929" s="50" t="n">
        <v>0</v>
      </c>
      <c r="P1929" s="50" t="n">
        <v>0</v>
      </c>
      <c r="Q1929" s="51" t="n">
        <v>15021.37</v>
      </c>
    </row>
    <row r="1930" customFormat="false" ht="12.75" hidden="false" customHeight="false" outlineLevel="0" collapsed="false">
      <c r="B1930" s="85" t="s">
        <v>32</v>
      </c>
      <c r="C1930" s="13" t="n">
        <v>1929</v>
      </c>
      <c r="D1930" s="50" t="n">
        <v>143816.693989646</v>
      </c>
      <c r="E1930" s="50" t="n">
        <v>0</v>
      </c>
      <c r="F1930" s="50" t="n">
        <v>0</v>
      </c>
      <c r="G1930" s="50" t="n">
        <v>3983.91</v>
      </c>
      <c r="H1930" s="50" t="n">
        <v>29757.81</v>
      </c>
      <c r="I1930" s="50" t="n">
        <v>17386.51</v>
      </c>
      <c r="J1930" s="50" t="n">
        <v>0</v>
      </c>
      <c r="K1930" s="50" t="n">
        <v>0</v>
      </c>
      <c r="L1930" s="50" t="n">
        <v>0</v>
      </c>
      <c r="M1930" s="50" t="n">
        <v>0</v>
      </c>
      <c r="N1930" s="50" t="n">
        <v>51128.23</v>
      </c>
      <c r="O1930" s="50" t="n">
        <v>0</v>
      </c>
      <c r="P1930" s="50" t="n">
        <v>0</v>
      </c>
      <c r="Q1930" s="51" t="n">
        <v>51128.23</v>
      </c>
    </row>
    <row r="1931" customFormat="false" ht="12.75" hidden="false" customHeight="false" outlineLevel="0" collapsed="false">
      <c r="B1931" s="85" t="s">
        <v>35</v>
      </c>
      <c r="C1931" s="13" t="n">
        <v>1930</v>
      </c>
      <c r="D1931" s="50" t="n">
        <v>657443.014755739</v>
      </c>
      <c r="E1931" s="50" t="n">
        <v>0</v>
      </c>
      <c r="F1931" s="50" t="n">
        <v>0</v>
      </c>
      <c r="G1931" s="50" t="n">
        <v>17487.51</v>
      </c>
      <c r="H1931" s="50" t="n">
        <v>16372.33</v>
      </c>
      <c r="I1931" s="50" t="n">
        <v>-52159.53</v>
      </c>
      <c r="J1931" s="50" t="n">
        <v>0</v>
      </c>
      <c r="K1931" s="50" t="n">
        <v>0</v>
      </c>
      <c r="L1931" s="50" t="n">
        <v>0</v>
      </c>
      <c r="M1931" s="50" t="n">
        <v>0</v>
      </c>
      <c r="N1931" s="50" t="n">
        <v>-18299.69</v>
      </c>
      <c r="O1931" s="50" t="n">
        <v>0</v>
      </c>
      <c r="P1931" s="50" t="n">
        <v>0</v>
      </c>
      <c r="Q1931" s="51" t="n">
        <v>-18299.69</v>
      </c>
    </row>
    <row r="1932" customFormat="false" ht="12.75" hidden="false" customHeight="false" outlineLevel="0" collapsed="false">
      <c r="B1932" s="85" t="s">
        <v>38</v>
      </c>
      <c r="C1932" s="13" t="n">
        <v>1931</v>
      </c>
      <c r="D1932" s="50" t="n">
        <v>0</v>
      </c>
      <c r="E1932" s="50" t="n">
        <v>0</v>
      </c>
      <c r="F1932" s="50" t="n">
        <v>0</v>
      </c>
      <c r="G1932" s="50" t="n">
        <v>0</v>
      </c>
      <c r="H1932" s="50" t="n">
        <v>0</v>
      </c>
      <c r="I1932" s="50" t="n">
        <v>0</v>
      </c>
      <c r="J1932" s="50" t="n">
        <v>0</v>
      </c>
      <c r="K1932" s="50" t="n">
        <v>0</v>
      </c>
      <c r="L1932" s="50" t="n">
        <v>0</v>
      </c>
      <c r="M1932" s="50" t="n">
        <v>0</v>
      </c>
      <c r="N1932" s="50" t="n">
        <v>0</v>
      </c>
      <c r="O1932" s="50" t="n">
        <v>0</v>
      </c>
      <c r="P1932" s="50" t="n">
        <v>0</v>
      </c>
      <c r="Q1932" s="51" t="n">
        <v>0</v>
      </c>
    </row>
    <row r="1933" customFormat="false" ht="12.75" hidden="false" customHeight="false" outlineLevel="0" collapsed="false">
      <c r="B1933" s="85" t="s">
        <v>43</v>
      </c>
      <c r="C1933" s="13" t="n">
        <v>1932</v>
      </c>
      <c r="D1933" s="50" t="n">
        <v>6249224.5687085</v>
      </c>
      <c r="E1933" s="50" t="n">
        <v>0</v>
      </c>
      <c r="F1933" s="50" t="n">
        <v>0</v>
      </c>
      <c r="G1933" s="50" t="n">
        <v>52142.13</v>
      </c>
      <c r="H1933" s="50" t="n">
        <v>549786.33</v>
      </c>
      <c r="I1933" s="50" t="n">
        <v>-214927.26</v>
      </c>
      <c r="J1933" s="50" t="n">
        <v>85833.36</v>
      </c>
      <c r="K1933" s="50" t="n">
        <v>-695738.62</v>
      </c>
      <c r="L1933" s="50" t="n">
        <v>129800.34</v>
      </c>
      <c r="M1933" s="50" t="n">
        <v>599701.37</v>
      </c>
      <c r="N1933" s="50" t="n">
        <v>506597.65</v>
      </c>
      <c r="O1933" s="50" t="n">
        <v>-1478368.11</v>
      </c>
      <c r="P1933" s="50" t="n">
        <v>-487962.36</v>
      </c>
      <c r="Q1933" s="51" t="n">
        <v>-1459732.82</v>
      </c>
    </row>
    <row r="1934" customFormat="false" ht="12.75" hidden="false" customHeight="false" outlineLevel="0" collapsed="false">
      <c r="B1934" s="85" t="s">
        <v>47</v>
      </c>
      <c r="C1934" s="13" t="n">
        <v>1933</v>
      </c>
      <c r="D1934" s="50" t="n">
        <v>4039357.65411775</v>
      </c>
      <c r="E1934" s="50" t="n">
        <v>0</v>
      </c>
      <c r="F1934" s="50" t="n">
        <v>0</v>
      </c>
      <c r="G1934" s="50" t="n">
        <v>49496.26</v>
      </c>
      <c r="H1934" s="50" t="n">
        <v>-369945.2</v>
      </c>
      <c r="I1934" s="50" t="n">
        <v>434662.74</v>
      </c>
      <c r="J1934" s="50" t="n">
        <v>91034.94</v>
      </c>
      <c r="K1934" s="50" t="n">
        <v>-225914.82</v>
      </c>
      <c r="L1934" s="50" t="n">
        <v>-15722</v>
      </c>
      <c r="M1934" s="50" t="n">
        <v>724569.89</v>
      </c>
      <c r="N1934" s="50" t="n">
        <v>688181.81</v>
      </c>
      <c r="O1934" s="50" t="n">
        <v>-1056370</v>
      </c>
      <c r="P1934" s="50" t="n">
        <v>-823501.26</v>
      </c>
      <c r="Q1934" s="51" t="n">
        <v>-1191689.45</v>
      </c>
    </row>
    <row r="1935" customFormat="false" ht="12.75" hidden="false" customHeight="false" outlineLevel="0" collapsed="false">
      <c r="B1935" s="85" t="s">
        <v>50</v>
      </c>
      <c r="C1935" s="13" t="n">
        <v>1934</v>
      </c>
      <c r="D1935" s="50" t="n">
        <v>1555961.85868129</v>
      </c>
      <c r="E1935" s="50" t="n">
        <v>0</v>
      </c>
      <c r="F1935" s="50" t="n">
        <v>0</v>
      </c>
      <c r="G1935" s="50" t="n">
        <v>7184.94</v>
      </c>
      <c r="H1935" s="50" t="n">
        <v>-33358</v>
      </c>
      <c r="I1935" s="50" t="n">
        <v>-17416.2</v>
      </c>
      <c r="J1935" s="50" t="n">
        <v>16555.9</v>
      </c>
      <c r="K1935" s="50" t="n">
        <v>-137975.31</v>
      </c>
      <c r="L1935" s="50" t="n">
        <v>14823.55</v>
      </c>
      <c r="M1935" s="50" t="n">
        <v>219004.36</v>
      </c>
      <c r="N1935" s="50" t="n">
        <v>68819.24</v>
      </c>
      <c r="O1935" s="50" t="n">
        <v>288026.42</v>
      </c>
      <c r="P1935" s="50" t="n">
        <v>-679258.6</v>
      </c>
      <c r="Q1935" s="51" t="n">
        <v>-322412.94</v>
      </c>
    </row>
    <row r="1936" customFormat="false" ht="12.75" hidden="false" customHeight="false" outlineLevel="0" collapsed="false">
      <c r="B1936" s="85" t="s">
        <v>53</v>
      </c>
      <c r="C1936" s="13" t="n">
        <v>1935</v>
      </c>
      <c r="D1936" s="50" t="n">
        <v>1107290.45991651</v>
      </c>
      <c r="E1936" s="50" t="n">
        <v>0</v>
      </c>
      <c r="F1936" s="50" t="n">
        <v>0</v>
      </c>
      <c r="G1936" s="50" t="n">
        <v>-11267.7</v>
      </c>
      <c r="H1936" s="50" t="n">
        <v>-66978.74</v>
      </c>
      <c r="I1936" s="50" t="n">
        <v>0</v>
      </c>
      <c r="J1936" s="50" t="n">
        <v>0</v>
      </c>
      <c r="K1936" s="50" t="n">
        <v>0</v>
      </c>
      <c r="L1936" s="50" t="n">
        <v>0</v>
      </c>
      <c r="M1936" s="50" t="n">
        <v>0</v>
      </c>
      <c r="N1936" s="50" t="n">
        <v>-78246.44</v>
      </c>
      <c r="O1936" s="50" t="n">
        <v>0</v>
      </c>
      <c r="P1936" s="50" t="n">
        <v>0</v>
      </c>
      <c r="Q1936" s="51" t="n">
        <v>-78246.44</v>
      </c>
    </row>
    <row r="1937" customFormat="false" ht="12.75" hidden="false" customHeight="false" outlineLevel="0" collapsed="false">
      <c r="B1937" s="85" t="s">
        <v>56</v>
      </c>
      <c r="C1937" s="13" t="n">
        <v>1936</v>
      </c>
      <c r="D1937" s="50" t="n">
        <v>1402681.91676709</v>
      </c>
      <c r="E1937" s="50" t="n">
        <v>0</v>
      </c>
      <c r="F1937" s="50" t="n">
        <v>0</v>
      </c>
      <c r="G1937" s="50" t="n">
        <v>6157.43</v>
      </c>
      <c r="H1937" s="50" t="n">
        <v>-125609.67</v>
      </c>
      <c r="I1937" s="50" t="n">
        <v>0</v>
      </c>
      <c r="J1937" s="50" t="n">
        <v>0</v>
      </c>
      <c r="K1937" s="50" t="n">
        <v>0</v>
      </c>
      <c r="L1937" s="50" t="n">
        <v>0</v>
      </c>
      <c r="M1937" s="50" t="n">
        <v>0</v>
      </c>
      <c r="N1937" s="50" t="n">
        <v>-119452.24</v>
      </c>
      <c r="O1937" s="50" t="n">
        <v>0</v>
      </c>
      <c r="P1937" s="50" t="n">
        <v>0</v>
      </c>
      <c r="Q1937" s="51" t="n">
        <v>-119452.24</v>
      </c>
    </row>
    <row r="1938" customFormat="false" ht="12.75" hidden="false" customHeight="false" outlineLevel="0" collapsed="false">
      <c r="B1938" s="85" t="s">
        <v>59</v>
      </c>
      <c r="C1938" s="13" t="n">
        <v>1937</v>
      </c>
      <c r="D1938" s="50" t="n">
        <v>2935.33534201996</v>
      </c>
      <c r="E1938" s="50" t="n">
        <v>0</v>
      </c>
      <c r="F1938" s="50" t="n">
        <v>0</v>
      </c>
      <c r="G1938" s="50" t="n">
        <v>1556.7</v>
      </c>
      <c r="H1938" s="50" t="n">
        <v>0</v>
      </c>
      <c r="I1938" s="50" t="n">
        <v>0</v>
      </c>
      <c r="J1938" s="50" t="n">
        <v>0</v>
      </c>
      <c r="K1938" s="50" t="n">
        <v>0</v>
      </c>
      <c r="L1938" s="50" t="n">
        <v>0</v>
      </c>
      <c r="M1938" s="50" t="n">
        <v>0</v>
      </c>
      <c r="N1938" s="50" t="n">
        <v>1556.7</v>
      </c>
      <c r="O1938" s="50" t="n">
        <v>0</v>
      </c>
      <c r="P1938" s="50" t="n">
        <v>0</v>
      </c>
      <c r="Q1938" s="51" t="n">
        <v>1556.7</v>
      </c>
    </row>
    <row r="1939" customFormat="false" ht="12.75" hidden="false" customHeight="false" outlineLevel="0" collapsed="false">
      <c r="B1939" s="85" t="s">
        <v>109</v>
      </c>
      <c r="C1939" s="13" t="n">
        <v>1938</v>
      </c>
      <c r="D1939" s="50" t="n">
        <v>-11390.9472007983</v>
      </c>
      <c r="E1939" s="50" t="n">
        <v>0</v>
      </c>
      <c r="F1939" s="50" t="n">
        <v>0</v>
      </c>
      <c r="G1939" s="50" t="n">
        <v>-798.33</v>
      </c>
      <c r="H1939" s="50" t="n">
        <v>0</v>
      </c>
      <c r="I1939" s="50" t="n">
        <v>0</v>
      </c>
      <c r="J1939" s="50" t="n">
        <v>0</v>
      </c>
      <c r="K1939" s="50" t="n">
        <v>0</v>
      </c>
      <c r="L1939" s="50" t="n">
        <v>0</v>
      </c>
      <c r="M1939" s="50" t="n">
        <v>0</v>
      </c>
      <c r="N1939" s="50" t="n">
        <v>-798.33</v>
      </c>
      <c r="O1939" s="50" t="n">
        <v>0</v>
      </c>
      <c r="P1939" s="50" t="n">
        <v>0</v>
      </c>
      <c r="Q1939" s="51" t="n">
        <v>-798.33</v>
      </c>
    </row>
    <row r="1940" customFormat="false" ht="12.75" hidden="false" customHeight="false" outlineLevel="0" collapsed="false">
      <c r="B1940" s="85" t="s">
        <v>64</v>
      </c>
      <c r="C1940" s="13" t="n">
        <v>1939</v>
      </c>
      <c r="D1940" s="50" t="n">
        <v>3455291.9303763</v>
      </c>
      <c r="E1940" s="50" t="n">
        <v>0</v>
      </c>
      <c r="F1940" s="50" t="n">
        <v>0</v>
      </c>
      <c r="G1940" s="50" t="n">
        <v>50933</v>
      </c>
      <c r="H1940" s="50" t="n">
        <v>4406.14</v>
      </c>
      <c r="I1940" s="50" t="n">
        <v>510172</v>
      </c>
      <c r="J1940" s="50" t="n">
        <v>677484.82</v>
      </c>
      <c r="K1940" s="50" t="n">
        <v>-351720.55</v>
      </c>
      <c r="L1940" s="50" t="n">
        <v>-219813.86</v>
      </c>
      <c r="M1940" s="50" t="n">
        <v>901602.37</v>
      </c>
      <c r="N1940" s="50" t="n">
        <v>1573063.92</v>
      </c>
      <c r="O1940" s="50" t="n">
        <v>-771972</v>
      </c>
      <c r="P1940" s="50" t="n">
        <v>1173299.86</v>
      </c>
      <c r="Q1940" s="51" t="n">
        <v>1974391.78</v>
      </c>
    </row>
    <row r="1941" customFormat="false" ht="12.75" hidden="false" customHeight="false" outlineLevel="0" collapsed="false">
      <c r="B1941" s="85" t="s">
        <v>67</v>
      </c>
      <c r="C1941" s="13" t="n">
        <v>1940</v>
      </c>
      <c r="D1941" s="50" t="n">
        <v>327590.602623268</v>
      </c>
      <c r="E1941" s="50" t="n">
        <v>0</v>
      </c>
      <c r="F1941" s="50" t="n">
        <v>0</v>
      </c>
      <c r="G1941" s="50" t="n">
        <v>-5596</v>
      </c>
      <c r="H1941" s="50" t="n">
        <v>0</v>
      </c>
      <c r="I1941" s="50" t="n">
        <v>0</v>
      </c>
      <c r="J1941" s="50" t="n">
        <v>0</v>
      </c>
      <c r="K1941" s="50" t="n">
        <v>0</v>
      </c>
      <c r="L1941" s="50" t="n">
        <v>0</v>
      </c>
      <c r="M1941" s="50" t="n">
        <v>0</v>
      </c>
      <c r="N1941" s="50" t="n">
        <v>-5596</v>
      </c>
      <c r="O1941" s="50" t="n">
        <v>0</v>
      </c>
      <c r="P1941" s="50" t="n">
        <v>0</v>
      </c>
      <c r="Q1941" s="51" t="n">
        <v>-5596</v>
      </c>
    </row>
    <row r="1942" customFormat="false" ht="12.75" hidden="false" customHeight="false" outlineLevel="0" collapsed="false">
      <c r="B1942" s="85" t="s">
        <v>70</v>
      </c>
      <c r="C1942" s="13" t="n">
        <v>1941</v>
      </c>
      <c r="D1942" s="50" t="n">
        <v>403383.034809746</v>
      </c>
      <c r="E1942" s="50" t="n">
        <v>0</v>
      </c>
      <c r="F1942" s="50" t="n">
        <v>0</v>
      </c>
      <c r="G1942" s="50" t="n">
        <v>-4014.8</v>
      </c>
      <c r="H1942" s="50" t="n">
        <v>-29.2</v>
      </c>
      <c r="I1942" s="50" t="n">
        <v>0</v>
      </c>
      <c r="J1942" s="50" t="n">
        <v>0</v>
      </c>
      <c r="K1942" s="50" t="n">
        <v>0</v>
      </c>
      <c r="L1942" s="50" t="n">
        <v>0</v>
      </c>
      <c r="M1942" s="50" t="n">
        <v>0</v>
      </c>
      <c r="N1942" s="50" t="n">
        <v>-4044</v>
      </c>
      <c r="O1942" s="50" t="n">
        <v>0</v>
      </c>
      <c r="P1942" s="50" t="n">
        <v>0</v>
      </c>
      <c r="Q1942" s="51" t="n">
        <v>-4044</v>
      </c>
    </row>
    <row r="1943" customFormat="false" ht="12.75" hidden="false" customHeight="false" outlineLevel="0" collapsed="false">
      <c r="B1943" s="85" t="s">
        <v>75</v>
      </c>
      <c r="C1943" s="13" t="n">
        <v>1942</v>
      </c>
      <c r="D1943" s="50" t="n">
        <v>3437606.01044984</v>
      </c>
      <c r="E1943" s="50" t="n">
        <v>0</v>
      </c>
      <c r="F1943" s="50" t="n">
        <v>0</v>
      </c>
      <c r="G1943" s="50" t="n">
        <v>9561.39</v>
      </c>
      <c r="H1943" s="50" t="n">
        <v>69106.38</v>
      </c>
      <c r="I1943" s="50" t="n">
        <v>35963.84</v>
      </c>
      <c r="J1943" s="50" t="n">
        <v>133271.19</v>
      </c>
      <c r="K1943" s="50" t="n">
        <v>21694.69</v>
      </c>
      <c r="L1943" s="50" t="n">
        <v>96120.79</v>
      </c>
      <c r="M1943" s="50" t="n">
        <v>291976.87</v>
      </c>
      <c r="N1943" s="50" t="n">
        <v>657695.15</v>
      </c>
      <c r="O1943" s="50" t="n">
        <v>1392023.92</v>
      </c>
      <c r="P1943" s="50" t="n">
        <v>312969.96</v>
      </c>
      <c r="Q1943" s="51" t="n">
        <v>2362689.03</v>
      </c>
    </row>
    <row r="1944" customFormat="false" ht="12.75" hidden="false" customHeight="false" outlineLevel="0" collapsed="false">
      <c r="B1944" s="85" t="s">
        <v>78</v>
      </c>
      <c r="C1944" s="13" t="n">
        <v>1943</v>
      </c>
      <c r="D1944" s="50" t="n">
        <v>415.753320512151</v>
      </c>
      <c r="E1944" s="50" t="n">
        <v>0</v>
      </c>
      <c r="F1944" s="50" t="n">
        <v>0</v>
      </c>
      <c r="G1944" s="50" t="n">
        <v>673.7</v>
      </c>
      <c r="H1944" s="50" t="n">
        <v>0</v>
      </c>
      <c r="I1944" s="50" t="n">
        <v>0</v>
      </c>
      <c r="J1944" s="50" t="n">
        <v>0</v>
      </c>
      <c r="K1944" s="50" t="n">
        <v>0</v>
      </c>
      <c r="L1944" s="50" t="n">
        <v>0</v>
      </c>
      <c r="M1944" s="50" t="n">
        <v>0</v>
      </c>
      <c r="N1944" s="50" t="n">
        <v>673.7</v>
      </c>
      <c r="O1944" s="50" t="n">
        <v>0</v>
      </c>
      <c r="P1944" s="50" t="n">
        <v>0</v>
      </c>
      <c r="Q1944" s="51" t="n">
        <v>673.7</v>
      </c>
    </row>
    <row r="1945" customFormat="false" ht="12.75" hidden="false" customHeight="false" outlineLevel="0" collapsed="false">
      <c r="B1945" s="85"/>
      <c r="C1945" s="13" t="n">
        <v>1944</v>
      </c>
      <c r="D1945" s="50"/>
      <c r="E1945" s="50"/>
      <c r="F1945" s="50"/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1"/>
    </row>
    <row r="1946" customFormat="false" ht="12.75" hidden="false" customHeight="false" outlineLevel="0" collapsed="false">
      <c r="B1946" s="85" t="s">
        <v>83</v>
      </c>
      <c r="C1946" s="13" t="n">
        <v>1945</v>
      </c>
      <c r="D1946" s="50" t="s">
        <v>4</v>
      </c>
      <c r="E1946" s="50"/>
      <c r="F1946" s="50"/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1"/>
    </row>
    <row r="1947" customFormat="false" ht="12.75" hidden="false" customHeight="false" outlineLevel="0" collapsed="false">
      <c r="B1947" s="85" t="s">
        <v>22</v>
      </c>
      <c r="C1947" s="13" t="n">
        <v>1946</v>
      </c>
      <c r="D1947" s="50" t="n">
        <v>459636.047889854</v>
      </c>
      <c r="E1947" s="50" t="n">
        <v>0</v>
      </c>
      <c r="F1947" s="50" t="n">
        <v>0</v>
      </c>
      <c r="G1947" s="50" t="n">
        <v>-15.9294867867467</v>
      </c>
      <c r="H1947" s="50" t="n">
        <v>56.3311257164485</v>
      </c>
      <c r="I1947" s="50" t="n">
        <v>17.3109956240972</v>
      </c>
      <c r="J1947" s="50" t="n">
        <v>29.4912436597663</v>
      </c>
      <c r="K1947" s="50" t="n">
        <v>29.6535671324909</v>
      </c>
      <c r="L1947" s="50" t="n">
        <v>11.888506955233</v>
      </c>
      <c r="M1947" s="50" t="n">
        <v>71.2101059055938</v>
      </c>
      <c r="N1947" s="50" t="n">
        <v>199.956058206883</v>
      </c>
      <c r="O1947" s="50" t="n">
        <v>-109.467285876163</v>
      </c>
      <c r="P1947" s="50" t="n">
        <v>-1038.27029980357</v>
      </c>
      <c r="Q1947" s="51" t="n">
        <v>-947.781527472849</v>
      </c>
    </row>
    <row r="1948" customFormat="false" ht="12.75" hidden="false" customHeight="false" outlineLevel="0" collapsed="false">
      <c r="B1948" s="85" t="s">
        <v>27</v>
      </c>
      <c r="C1948" s="13" t="n">
        <v>1947</v>
      </c>
      <c r="D1948" s="50" t="n">
        <v>0</v>
      </c>
      <c r="E1948" s="50" t="n">
        <v>0</v>
      </c>
      <c r="F1948" s="50" t="n">
        <v>0</v>
      </c>
      <c r="G1948" s="50" t="n">
        <v>0</v>
      </c>
      <c r="H1948" s="50" t="n">
        <v>63.758508</v>
      </c>
      <c r="I1948" s="50" t="n">
        <v>127.707184</v>
      </c>
      <c r="J1948" s="50" t="n">
        <v>153.368106</v>
      </c>
      <c r="K1948" s="50" t="n">
        <v>418.775045</v>
      </c>
      <c r="L1948" s="50" t="n">
        <v>50.772018</v>
      </c>
      <c r="M1948" s="50" t="n">
        <v>-636.418038</v>
      </c>
      <c r="N1948" s="50" t="n">
        <v>177.962823</v>
      </c>
      <c r="O1948" s="50" t="n">
        <v>623.194121</v>
      </c>
      <c r="P1948" s="50" t="n">
        <v>723.385099</v>
      </c>
      <c r="Q1948" s="51" t="n">
        <v>1524.542043</v>
      </c>
    </row>
    <row r="1949" customFormat="false" ht="12.75" hidden="false" customHeight="false" outlineLevel="0" collapsed="false">
      <c r="B1949" s="85" t="s">
        <v>77</v>
      </c>
      <c r="C1949" s="13" t="n">
        <v>1948</v>
      </c>
      <c r="D1949" s="50" t="n">
        <v>1166066.17536898</v>
      </c>
      <c r="E1949" s="50" t="n">
        <v>0</v>
      </c>
      <c r="F1949" s="50" t="n">
        <v>0</v>
      </c>
      <c r="G1949" s="50" t="n">
        <v>6.91686493964179</v>
      </c>
      <c r="H1949" s="50" t="n">
        <v>-56.8950714116377</v>
      </c>
      <c r="I1949" s="50" t="n">
        <v>-10.8787626657053</v>
      </c>
      <c r="J1949" s="50" t="n">
        <v>9.14600580682423</v>
      </c>
      <c r="K1949" s="50" t="n">
        <v>68.8107135789709</v>
      </c>
      <c r="L1949" s="50" t="n">
        <v>-10.490740012535</v>
      </c>
      <c r="M1949" s="50" t="n">
        <v>-310.248691202748</v>
      </c>
      <c r="N1949" s="50" t="n">
        <v>-303.639680967189</v>
      </c>
      <c r="O1949" s="50" t="n">
        <v>-562.819131562076</v>
      </c>
      <c r="P1949" s="50" t="n">
        <v>-141.208760487475</v>
      </c>
      <c r="Q1949" s="51" t="n">
        <v>-1007.66757301674</v>
      </c>
    </row>
    <row r="1950" customFormat="false" ht="12.75" hidden="false" customHeight="false" outlineLevel="0" collapsed="false">
      <c r="B1950" s="85" t="s">
        <v>66</v>
      </c>
      <c r="C1950" s="13" t="n">
        <v>1949</v>
      </c>
      <c r="D1950" s="50" t="n">
        <v>1413499.05061892</v>
      </c>
      <c r="E1950" s="50" t="n">
        <v>0</v>
      </c>
      <c r="F1950" s="50" t="n">
        <v>0</v>
      </c>
      <c r="G1950" s="50" t="n">
        <v>51.9509</v>
      </c>
      <c r="H1950" s="50" t="n">
        <v>140.955118</v>
      </c>
      <c r="I1950" s="50" t="n">
        <v>-60.270674</v>
      </c>
      <c r="J1950" s="50" t="n">
        <v>-79.092013</v>
      </c>
      <c r="K1950" s="50" t="n">
        <v>242.951899</v>
      </c>
      <c r="L1950" s="50" t="n">
        <v>-36.085432</v>
      </c>
      <c r="M1950" s="50" t="n">
        <v>-51.78882</v>
      </c>
      <c r="N1950" s="50" t="n">
        <v>208.620978</v>
      </c>
      <c r="O1950" s="50" t="n">
        <v>-913.325065</v>
      </c>
      <c r="P1950" s="50" t="n">
        <v>-639.665392</v>
      </c>
      <c r="Q1950" s="51" t="n">
        <v>-1344.369479</v>
      </c>
    </row>
    <row r="1951" customFormat="false" ht="12.75" hidden="false" customHeight="false" outlineLevel="0" collapsed="false">
      <c r="B1951" s="85" t="s">
        <v>45</v>
      </c>
      <c r="C1951" s="13" t="n">
        <v>1950</v>
      </c>
      <c r="D1951" s="50" t="n">
        <v>594274.523456614</v>
      </c>
      <c r="E1951" s="50" t="n">
        <v>0</v>
      </c>
      <c r="F1951" s="50" t="n">
        <v>0</v>
      </c>
      <c r="G1951" s="50" t="n">
        <v>-0.855128509869858</v>
      </c>
      <c r="H1951" s="50" t="n">
        <v>-50.575360130996</v>
      </c>
      <c r="I1951" s="50" t="n">
        <v>166.314165953064</v>
      </c>
      <c r="J1951" s="50" t="n">
        <v>-15.0475693090873</v>
      </c>
      <c r="K1951" s="50" t="n">
        <v>29.3118319408607</v>
      </c>
      <c r="L1951" s="50" t="n">
        <v>-13.1345539023404</v>
      </c>
      <c r="M1951" s="50" t="n">
        <v>49.7430468045499</v>
      </c>
      <c r="N1951" s="50" t="n">
        <v>165.756432846181</v>
      </c>
      <c r="O1951" s="50" t="n">
        <v>179.640449</v>
      </c>
      <c r="P1951" s="50" t="n">
        <v>-920.049349</v>
      </c>
      <c r="Q1951" s="51" t="n">
        <v>-574.652467153819</v>
      </c>
    </row>
    <row r="1952" customFormat="false" ht="12.75" hidden="false" customHeight="false" outlineLevel="0" collapsed="false">
      <c r="B1952" s="85" t="s">
        <v>52</v>
      </c>
      <c r="C1952" s="13" t="n">
        <v>1951</v>
      </c>
      <c r="D1952" s="50" t="n">
        <v>364141.870955526</v>
      </c>
      <c r="E1952" s="50" t="n">
        <v>0</v>
      </c>
      <c r="F1952" s="50" t="n">
        <v>0</v>
      </c>
      <c r="G1952" s="50" t="n">
        <v>0</v>
      </c>
      <c r="H1952" s="50" t="n">
        <v>0</v>
      </c>
      <c r="I1952" s="50" t="n">
        <v>0</v>
      </c>
      <c r="J1952" s="50" t="n">
        <v>0</v>
      </c>
      <c r="K1952" s="50" t="n">
        <v>0</v>
      </c>
      <c r="L1952" s="50" t="n">
        <v>0</v>
      </c>
      <c r="M1952" s="50" t="n">
        <v>-29.597545</v>
      </c>
      <c r="N1952" s="50" t="n">
        <v>-29.597545</v>
      </c>
      <c r="O1952" s="50" t="n">
        <v>-215.8364</v>
      </c>
      <c r="P1952" s="50" t="n">
        <v>0</v>
      </c>
      <c r="Q1952" s="51" t="n">
        <v>-245.433945</v>
      </c>
    </row>
    <row r="1953" customFormat="false" ht="12.75" hidden="false" customHeight="false" outlineLevel="0" collapsed="false">
      <c r="B1953" s="85" t="s">
        <v>80</v>
      </c>
      <c r="C1953" s="13" t="n">
        <v>1952</v>
      </c>
      <c r="D1953" s="50" t="n">
        <v>2265.87180073047</v>
      </c>
      <c r="E1953" s="50" t="n">
        <v>0</v>
      </c>
      <c r="F1953" s="50" t="n">
        <v>0</v>
      </c>
      <c r="G1953" s="50" t="n">
        <v>1</v>
      </c>
      <c r="H1953" s="50" t="n">
        <v>0</v>
      </c>
      <c r="I1953" s="50" t="n">
        <v>0</v>
      </c>
      <c r="J1953" s="50" t="n">
        <v>0</v>
      </c>
      <c r="K1953" s="50" t="n">
        <v>0</v>
      </c>
      <c r="L1953" s="50" t="n">
        <v>0</v>
      </c>
      <c r="M1953" s="50" t="n">
        <v>0</v>
      </c>
      <c r="N1953" s="50" t="n">
        <v>1</v>
      </c>
      <c r="O1953" s="50" t="n">
        <v>0</v>
      </c>
      <c r="P1953" s="50" t="n">
        <v>0</v>
      </c>
      <c r="Q1953" s="51" t="n">
        <v>1</v>
      </c>
    </row>
    <row r="1954" customFormat="false" ht="12.75" hidden="false" customHeight="false" outlineLevel="0" collapsed="false">
      <c r="B1954" s="85" t="s">
        <v>49</v>
      </c>
      <c r="C1954" s="13" t="n">
        <v>1953</v>
      </c>
      <c r="D1954" s="50" t="n">
        <v>77361.9234781384</v>
      </c>
      <c r="E1954" s="50" t="n">
        <v>0</v>
      </c>
      <c r="F1954" s="50" t="n">
        <v>0</v>
      </c>
      <c r="G1954" s="50" t="n">
        <v>0</v>
      </c>
      <c r="H1954" s="50" t="n">
        <v>0</v>
      </c>
      <c r="I1954" s="50" t="n">
        <v>-15.414367</v>
      </c>
      <c r="J1954" s="50" t="n">
        <v>0</v>
      </c>
      <c r="K1954" s="50" t="n">
        <v>0</v>
      </c>
      <c r="L1954" s="50" t="n">
        <v>0</v>
      </c>
      <c r="M1954" s="50" t="n">
        <v>0</v>
      </c>
      <c r="N1954" s="50" t="n">
        <v>-15.414367</v>
      </c>
      <c r="O1954" s="50" t="n">
        <v>0</v>
      </c>
      <c r="P1954" s="50" t="n">
        <v>-277.049426</v>
      </c>
      <c r="Q1954" s="51" t="n">
        <v>-292.463793</v>
      </c>
    </row>
    <row r="1955" customFormat="false" ht="12.75" hidden="false" customHeight="false" outlineLevel="0" collapsed="false">
      <c r="B1955" s="85" t="s">
        <v>34</v>
      </c>
      <c r="C1955" s="13" t="n">
        <v>1954</v>
      </c>
      <c r="D1955" s="50" t="n">
        <v>49539.0061907171</v>
      </c>
      <c r="E1955" s="50" t="n">
        <v>0</v>
      </c>
      <c r="F1955" s="50" t="n">
        <v>0</v>
      </c>
      <c r="G1955" s="50" t="n">
        <v>0</v>
      </c>
      <c r="H1955" s="50" t="n">
        <v>-22.468569</v>
      </c>
      <c r="I1955" s="50" t="n">
        <v>0</v>
      </c>
      <c r="J1955" s="50" t="n">
        <v>0</v>
      </c>
      <c r="K1955" s="50" t="n">
        <v>0</v>
      </c>
      <c r="L1955" s="50" t="n">
        <v>0</v>
      </c>
      <c r="M1955" s="50" t="n">
        <v>0</v>
      </c>
      <c r="N1955" s="50" t="n">
        <v>-22.468569</v>
      </c>
      <c r="O1955" s="50" t="n">
        <v>0</v>
      </c>
      <c r="P1955" s="50" t="n">
        <v>0</v>
      </c>
      <c r="Q1955" s="51" t="n">
        <v>-22.468569</v>
      </c>
    </row>
    <row r="1956" customFormat="false" ht="12.75" hidden="false" customHeight="false" outlineLevel="0" collapsed="false">
      <c r="B1956" s="85" t="s">
        <v>69</v>
      </c>
      <c r="C1956" s="13" t="n">
        <v>1955</v>
      </c>
      <c r="D1956" s="50" t="n">
        <v>66052.0083498314</v>
      </c>
      <c r="E1956" s="50" t="n">
        <v>0</v>
      </c>
      <c r="F1956" s="50" t="n">
        <v>0</v>
      </c>
      <c r="G1956" s="50" t="n">
        <v>0</v>
      </c>
      <c r="H1956" s="50" t="n">
        <v>-29.958092</v>
      </c>
      <c r="I1956" s="50" t="n">
        <v>0</v>
      </c>
      <c r="J1956" s="50" t="n">
        <v>0</v>
      </c>
      <c r="K1956" s="50" t="n">
        <v>0</v>
      </c>
      <c r="L1956" s="50" t="n">
        <v>0</v>
      </c>
      <c r="M1956" s="50" t="n">
        <v>0</v>
      </c>
      <c r="N1956" s="50" t="n">
        <v>-29.958092</v>
      </c>
      <c r="O1956" s="50" t="n">
        <v>0</v>
      </c>
      <c r="P1956" s="50" t="n">
        <v>0</v>
      </c>
      <c r="Q1956" s="51" t="n">
        <v>-29.958092</v>
      </c>
    </row>
    <row r="1957" customFormat="false" ht="12.75" hidden="false" customHeight="false" outlineLevel="0" collapsed="false">
      <c r="B1957" s="85" t="s">
        <v>72</v>
      </c>
      <c r="C1957" s="13" t="n">
        <v>1956</v>
      </c>
      <c r="D1957" s="50" t="n">
        <v>0</v>
      </c>
      <c r="E1957" s="50" t="n">
        <v>0</v>
      </c>
      <c r="F1957" s="50" t="n">
        <v>0</v>
      </c>
      <c r="G1957" s="50" t="n">
        <v>0</v>
      </c>
      <c r="H1957" s="50" t="n">
        <v>0</v>
      </c>
      <c r="I1957" s="50" t="n">
        <v>0</v>
      </c>
      <c r="J1957" s="50" t="n">
        <v>0</v>
      </c>
      <c r="K1957" s="50" t="n">
        <v>0</v>
      </c>
      <c r="L1957" s="50" t="n">
        <v>0</v>
      </c>
      <c r="M1957" s="50" t="n">
        <v>0</v>
      </c>
      <c r="N1957" s="50" t="n">
        <v>0</v>
      </c>
      <c r="O1957" s="50" t="n">
        <v>0</v>
      </c>
      <c r="P1957" s="50" t="n">
        <v>0</v>
      </c>
      <c r="Q1957" s="51" t="n">
        <v>0</v>
      </c>
    </row>
    <row r="1958" customFormat="false" ht="12.75" hidden="false" customHeight="false" outlineLevel="0" collapsed="false">
      <c r="B1958" s="85" t="s">
        <v>31</v>
      </c>
      <c r="C1958" s="13" t="n">
        <v>1957</v>
      </c>
      <c r="D1958" s="50" t="n">
        <v>0</v>
      </c>
      <c r="E1958" s="50" t="n">
        <v>0</v>
      </c>
      <c r="F1958" s="50" t="n">
        <v>0</v>
      </c>
      <c r="G1958" s="50" t="n">
        <v>0</v>
      </c>
      <c r="H1958" s="50" t="n">
        <v>0</v>
      </c>
      <c r="I1958" s="50" t="n">
        <v>0</v>
      </c>
      <c r="J1958" s="50" t="n">
        <v>0</v>
      </c>
      <c r="K1958" s="50" t="n">
        <v>0</v>
      </c>
      <c r="L1958" s="50" t="n">
        <v>0</v>
      </c>
      <c r="M1958" s="50" t="n">
        <v>0</v>
      </c>
      <c r="N1958" s="50" t="n">
        <v>0</v>
      </c>
      <c r="O1958" s="50" t="n">
        <v>0</v>
      </c>
      <c r="P1958" s="50" t="n">
        <v>0</v>
      </c>
      <c r="Q1958" s="51" t="n">
        <v>0</v>
      </c>
    </row>
    <row r="1959" customFormat="false" ht="12.75" hidden="false" customHeight="false" outlineLevel="0" collapsed="false">
      <c r="B1959" s="85" t="s">
        <v>37</v>
      </c>
      <c r="C1959" s="13" t="n">
        <v>1958</v>
      </c>
      <c r="D1959" s="50" t="n">
        <v>6.03507051471803E-005</v>
      </c>
      <c r="E1959" s="50" t="n">
        <v>0</v>
      </c>
      <c r="F1959" s="50" t="n">
        <v>0</v>
      </c>
      <c r="G1959" s="50" t="n">
        <v>0</v>
      </c>
      <c r="H1959" s="50" t="n">
        <v>0</v>
      </c>
      <c r="I1959" s="50" t="n">
        <v>0</v>
      </c>
      <c r="J1959" s="50" t="n">
        <v>0</v>
      </c>
      <c r="K1959" s="50" t="n">
        <v>0</v>
      </c>
      <c r="L1959" s="50" t="n">
        <v>0</v>
      </c>
      <c r="M1959" s="50" t="n">
        <v>0</v>
      </c>
      <c r="N1959" s="50" t="n">
        <v>0</v>
      </c>
      <c r="O1959" s="50" t="n">
        <v>0</v>
      </c>
      <c r="P1959" s="50" t="n">
        <v>0</v>
      </c>
      <c r="Q1959" s="51" t="n">
        <v>0</v>
      </c>
    </row>
    <row r="1960" customFormat="false" ht="12.75" hidden="false" customHeight="false" outlineLevel="0" collapsed="false">
      <c r="B1960" s="85" t="n">
        <v>0</v>
      </c>
      <c r="C1960" s="13" t="n">
        <v>1959</v>
      </c>
      <c r="D1960" s="50" t="n">
        <v>0</v>
      </c>
      <c r="E1960" s="50" t="n">
        <v>0</v>
      </c>
      <c r="F1960" s="50" t="n">
        <v>0</v>
      </c>
      <c r="G1960" s="50" t="n">
        <v>0</v>
      </c>
      <c r="H1960" s="50" t="n">
        <v>0</v>
      </c>
      <c r="I1960" s="50" t="n">
        <v>0</v>
      </c>
      <c r="J1960" s="50" t="n">
        <v>0</v>
      </c>
      <c r="K1960" s="50" t="n">
        <v>0</v>
      </c>
      <c r="L1960" s="50" t="n">
        <v>0</v>
      </c>
      <c r="M1960" s="50" t="n">
        <v>0</v>
      </c>
      <c r="N1960" s="50" t="n">
        <v>0</v>
      </c>
      <c r="O1960" s="50" t="n">
        <v>0</v>
      </c>
      <c r="P1960" s="50" t="n">
        <v>0</v>
      </c>
      <c r="Q1960" s="51" t="n">
        <v>0</v>
      </c>
    </row>
    <row r="1961" customFormat="false" ht="12.75" hidden="false" customHeight="false" outlineLevel="0" collapsed="false">
      <c r="B1961" s="87" t="n">
        <v>0</v>
      </c>
      <c r="C1961" s="64" t="n">
        <v>1960</v>
      </c>
      <c r="D1961" s="54" t="n">
        <v>0</v>
      </c>
      <c r="E1961" s="54" t="n">
        <v>0</v>
      </c>
      <c r="F1961" s="54" t="n">
        <v>0</v>
      </c>
      <c r="G1961" s="54" t="n">
        <v>0</v>
      </c>
      <c r="H1961" s="54" t="n">
        <v>0</v>
      </c>
      <c r="I1961" s="54" t="n">
        <v>0</v>
      </c>
      <c r="J1961" s="54" t="n">
        <v>0</v>
      </c>
      <c r="K1961" s="54" t="n">
        <v>0</v>
      </c>
      <c r="L1961" s="54" t="n">
        <v>0</v>
      </c>
      <c r="M1961" s="54" t="n">
        <v>0</v>
      </c>
      <c r="N1961" s="54" t="n">
        <v>0</v>
      </c>
      <c r="O1961" s="54" t="n">
        <v>0</v>
      </c>
      <c r="P1961" s="54" t="n">
        <v>0</v>
      </c>
      <c r="Q1961" s="55" t="n">
        <v>0</v>
      </c>
    </row>
    <row r="1962" customFormat="false" ht="12.75" hidden="false" customHeight="false" outlineLevel="0" collapsed="false">
      <c r="A1962" s="0" t="n">
        <v>50</v>
      </c>
      <c r="B1962" s="57" t="n">
        <v>36973</v>
      </c>
      <c r="C1962" s="58" t="n">
        <v>1961</v>
      </c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83"/>
    </row>
    <row r="1963" customFormat="false" ht="12.75" hidden="false" customHeight="false" outlineLevel="0" collapsed="false">
      <c r="B1963" s="61"/>
      <c r="C1963" s="13" t="n">
        <v>1962</v>
      </c>
      <c r="D1963" s="13"/>
      <c r="E1963" s="21" t="s">
        <v>5</v>
      </c>
      <c r="F1963" s="21" t="s">
        <v>6</v>
      </c>
      <c r="G1963" s="21" t="s">
        <v>7</v>
      </c>
      <c r="H1963" s="21" t="s">
        <v>8</v>
      </c>
      <c r="I1963" s="21" t="s">
        <v>9</v>
      </c>
      <c r="J1963" s="21" t="s">
        <v>10</v>
      </c>
      <c r="K1963" s="21" t="s">
        <v>11</v>
      </c>
      <c r="L1963" s="21" t="s">
        <v>12</v>
      </c>
      <c r="M1963" s="21" t="s">
        <v>13</v>
      </c>
      <c r="N1963" s="21" t="s">
        <v>14</v>
      </c>
      <c r="O1963" s="21" t="n">
        <v>2002</v>
      </c>
      <c r="P1963" s="21" t="s">
        <v>15</v>
      </c>
      <c r="Q1963" s="84" t="s">
        <v>16</v>
      </c>
    </row>
    <row r="1964" customFormat="false" ht="12.75" hidden="false" customHeight="false" outlineLevel="0" collapsed="false">
      <c r="B1964" s="85" t="s">
        <v>107</v>
      </c>
      <c r="C1964" s="13" t="n">
        <v>1963</v>
      </c>
      <c r="D1964" s="13" t="s">
        <v>4</v>
      </c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86"/>
    </row>
    <row r="1965" customFormat="false" ht="12.75" hidden="false" customHeight="false" outlineLevel="0" collapsed="false">
      <c r="B1965" s="85" t="s">
        <v>19</v>
      </c>
      <c r="C1965" s="13" t="n">
        <v>1964</v>
      </c>
      <c r="D1965" s="50" t="n">
        <v>24713610.5384709</v>
      </c>
      <c r="E1965" s="50" t="n">
        <v>0</v>
      </c>
      <c r="F1965" s="50" t="n">
        <v>0</v>
      </c>
      <c r="G1965" s="50" t="n">
        <v>175170.58</v>
      </c>
      <c r="H1965" s="50" t="n">
        <v>164238.83</v>
      </c>
      <c r="I1965" s="50" t="n">
        <v>1325923.78</v>
      </c>
      <c r="J1965" s="50" t="n">
        <v>419034.84</v>
      </c>
      <c r="K1965" s="50" t="n">
        <v>-2414568.2</v>
      </c>
      <c r="L1965" s="50" t="n">
        <v>-445944.9</v>
      </c>
      <c r="M1965" s="50" t="n">
        <v>2463172.01</v>
      </c>
      <c r="N1965" s="50" t="n">
        <v>1687026.94</v>
      </c>
      <c r="O1965" s="50" t="n">
        <v>-5527814.75</v>
      </c>
      <c r="P1965" s="50" t="n">
        <v>-260872.27</v>
      </c>
      <c r="Q1965" s="51" t="n">
        <v>-4101660.08</v>
      </c>
    </row>
    <row r="1966" customFormat="false" ht="12.75" hidden="false" customHeight="false" outlineLevel="0" collapsed="false">
      <c r="B1966" s="85" t="s">
        <v>20</v>
      </c>
      <c r="C1966" s="13" t="n">
        <v>1965</v>
      </c>
      <c r="D1966" s="50" t="n">
        <v>8566791.02585916</v>
      </c>
      <c r="E1966" s="50" t="n">
        <v>0</v>
      </c>
      <c r="F1966" s="50" t="n">
        <v>0</v>
      </c>
      <c r="G1966" s="50" t="n">
        <v>58230.68</v>
      </c>
      <c r="H1966" s="50" t="n">
        <v>105607.68</v>
      </c>
      <c r="I1966" s="50" t="n">
        <v>262691.65</v>
      </c>
      <c r="J1966" s="50" t="n">
        <v>-250637.35</v>
      </c>
      <c r="K1966" s="50" t="n">
        <v>-621269.16</v>
      </c>
      <c r="L1966" s="50" t="n">
        <v>-239218.83</v>
      </c>
      <c r="M1966" s="50" t="n">
        <v>-120551.09</v>
      </c>
      <c r="N1966" s="50" t="n">
        <v>-805146.42</v>
      </c>
      <c r="O1966" s="50" t="n">
        <v>-1829654.66</v>
      </c>
      <c r="P1966" s="50" t="n">
        <v>-221177.3</v>
      </c>
      <c r="Q1966" s="51" t="n">
        <v>-2855978.38</v>
      </c>
    </row>
    <row r="1967" customFormat="false" ht="12.75" hidden="false" customHeight="false" outlineLevel="0" collapsed="false">
      <c r="B1967" s="85" t="s">
        <v>108</v>
      </c>
      <c r="C1967" s="13" t="n">
        <v>1966</v>
      </c>
      <c r="D1967" s="50" t="n">
        <v>26238.8103528245</v>
      </c>
      <c r="E1967" s="50" t="n">
        <v>0</v>
      </c>
      <c r="F1967" s="50" t="n">
        <v>0</v>
      </c>
      <c r="G1967" s="50" t="n">
        <v>0</v>
      </c>
      <c r="H1967" s="50" t="n">
        <v>-1714.53</v>
      </c>
      <c r="I1967" s="50" t="n">
        <v>0</v>
      </c>
      <c r="J1967" s="50" t="n">
        <v>0</v>
      </c>
      <c r="K1967" s="50" t="n">
        <v>-2491.44</v>
      </c>
      <c r="L1967" s="50" t="n">
        <v>0</v>
      </c>
      <c r="M1967" s="50" t="n">
        <v>0</v>
      </c>
      <c r="N1967" s="50" t="n">
        <v>-4205.97</v>
      </c>
      <c r="O1967" s="50" t="n">
        <v>0</v>
      </c>
      <c r="P1967" s="50" t="n">
        <v>0</v>
      </c>
      <c r="Q1967" s="51" t="n">
        <v>-4205.97</v>
      </c>
    </row>
    <row r="1968" customFormat="false" ht="12.75" hidden="false" customHeight="false" outlineLevel="0" collapsed="false">
      <c r="B1968" s="85" t="s">
        <v>25</v>
      </c>
      <c r="C1968" s="13" t="n">
        <v>1967</v>
      </c>
      <c r="D1968" s="50" t="n">
        <v>7523427.45105535</v>
      </c>
      <c r="E1968" s="50" t="n">
        <v>0</v>
      </c>
      <c r="F1968" s="50" t="n">
        <v>0</v>
      </c>
      <c r="G1968" s="50" t="n">
        <v>6218.29</v>
      </c>
      <c r="H1968" s="50" t="n">
        <v>281109.58</v>
      </c>
      <c r="I1968" s="50" t="n">
        <v>297688.65</v>
      </c>
      <c r="J1968" s="50" t="n">
        <v>-267763.68</v>
      </c>
      <c r="K1968" s="50" t="n">
        <v>-433175.39</v>
      </c>
      <c r="L1968" s="50" t="n">
        <v>-197118.21</v>
      </c>
      <c r="M1968" s="50" t="n">
        <v>145378.51</v>
      </c>
      <c r="N1968" s="50" t="n">
        <v>-167662.25</v>
      </c>
      <c r="O1968" s="50" t="n">
        <v>-1566112.92</v>
      </c>
      <c r="P1968" s="50" t="n">
        <v>659996.52</v>
      </c>
      <c r="Q1968" s="51" t="n">
        <v>-1073778.65</v>
      </c>
    </row>
    <row r="1969" customFormat="false" ht="12.75" hidden="false" customHeight="false" outlineLevel="0" collapsed="false">
      <c r="B1969" s="85" t="s">
        <v>29</v>
      </c>
      <c r="C1969" s="13" t="n">
        <v>1968</v>
      </c>
      <c r="D1969" s="50" t="n">
        <v>430256.772713291</v>
      </c>
      <c r="E1969" s="50" t="n">
        <v>0</v>
      </c>
      <c r="F1969" s="50" t="n">
        <v>0</v>
      </c>
      <c r="G1969" s="50" t="n">
        <v>-1578.16</v>
      </c>
      <c r="H1969" s="50" t="n">
        <v>116.21</v>
      </c>
      <c r="I1969" s="50" t="n">
        <v>0</v>
      </c>
      <c r="J1969" s="50" t="n">
        <v>0</v>
      </c>
      <c r="K1969" s="50" t="n">
        <v>0</v>
      </c>
      <c r="L1969" s="50" t="n">
        <v>0</v>
      </c>
      <c r="M1969" s="50" t="n">
        <v>0</v>
      </c>
      <c r="N1969" s="50" t="n">
        <v>-1461.95</v>
      </c>
      <c r="O1969" s="50" t="n">
        <v>0</v>
      </c>
      <c r="P1969" s="50" t="n">
        <v>0</v>
      </c>
      <c r="Q1969" s="51" t="n">
        <v>-1461.95</v>
      </c>
    </row>
    <row r="1970" customFormat="false" ht="12.75" hidden="false" customHeight="false" outlineLevel="0" collapsed="false">
      <c r="B1970" s="85" t="s">
        <v>32</v>
      </c>
      <c r="C1970" s="13" t="n">
        <v>1969</v>
      </c>
      <c r="D1970" s="50" t="n">
        <v>138929.68261623</v>
      </c>
      <c r="E1970" s="50" t="n">
        <v>0</v>
      </c>
      <c r="F1970" s="50" t="n">
        <v>0</v>
      </c>
      <c r="G1970" s="50" t="n">
        <v>3187.48</v>
      </c>
      <c r="H1970" s="50" t="n">
        <v>29760.9</v>
      </c>
      <c r="I1970" s="50" t="n">
        <v>0</v>
      </c>
      <c r="J1970" s="50" t="n">
        <v>0</v>
      </c>
      <c r="K1970" s="50" t="n">
        <v>0</v>
      </c>
      <c r="L1970" s="50" t="n">
        <v>0</v>
      </c>
      <c r="M1970" s="50" t="n">
        <v>0</v>
      </c>
      <c r="N1970" s="50" t="n">
        <v>32948.38</v>
      </c>
      <c r="O1970" s="50" t="n">
        <v>0</v>
      </c>
      <c r="P1970" s="50" t="n">
        <v>0</v>
      </c>
      <c r="Q1970" s="51" t="n">
        <v>32948.38</v>
      </c>
    </row>
    <row r="1971" customFormat="false" ht="12.75" hidden="false" customHeight="false" outlineLevel="0" collapsed="false">
      <c r="B1971" s="85" t="s">
        <v>35</v>
      </c>
      <c r="C1971" s="13" t="n">
        <v>1970</v>
      </c>
      <c r="D1971" s="50" t="n">
        <v>510641.356107449</v>
      </c>
      <c r="E1971" s="50" t="n">
        <v>0</v>
      </c>
      <c r="F1971" s="50" t="n">
        <v>0</v>
      </c>
      <c r="G1971" s="50" t="n">
        <v>24682.68</v>
      </c>
      <c r="H1971" s="50" t="n">
        <v>-16956.62</v>
      </c>
      <c r="I1971" s="50" t="n">
        <v>-69558.44</v>
      </c>
      <c r="J1971" s="50" t="n">
        <v>0</v>
      </c>
      <c r="K1971" s="50" t="n">
        <v>0</v>
      </c>
      <c r="L1971" s="50" t="n">
        <v>0</v>
      </c>
      <c r="M1971" s="50" t="n">
        <v>0</v>
      </c>
      <c r="N1971" s="50" t="n">
        <v>-61832.38</v>
      </c>
      <c r="O1971" s="50" t="n">
        <v>0</v>
      </c>
      <c r="P1971" s="50" t="n">
        <v>0</v>
      </c>
      <c r="Q1971" s="51" t="n">
        <v>-61832.38</v>
      </c>
    </row>
    <row r="1972" customFormat="false" ht="12.75" hidden="false" customHeight="false" outlineLevel="0" collapsed="false">
      <c r="B1972" s="85" t="s">
        <v>38</v>
      </c>
      <c r="C1972" s="13" t="n">
        <v>1971</v>
      </c>
      <c r="D1972" s="50" t="n">
        <v>0</v>
      </c>
      <c r="E1972" s="50" t="n">
        <v>0</v>
      </c>
      <c r="F1972" s="50" t="n">
        <v>0</v>
      </c>
      <c r="G1972" s="50" t="n">
        <v>0</v>
      </c>
      <c r="H1972" s="50" t="n">
        <v>0</v>
      </c>
      <c r="I1972" s="50" t="n">
        <v>0</v>
      </c>
      <c r="J1972" s="50" t="n">
        <v>0</v>
      </c>
      <c r="K1972" s="50" t="n">
        <v>0</v>
      </c>
      <c r="L1972" s="50" t="n">
        <v>0</v>
      </c>
      <c r="M1972" s="50" t="n">
        <v>0</v>
      </c>
      <c r="N1972" s="50" t="n">
        <v>0</v>
      </c>
      <c r="O1972" s="50" t="n">
        <v>0</v>
      </c>
      <c r="P1972" s="50" t="n">
        <v>0</v>
      </c>
      <c r="Q1972" s="51" t="n">
        <v>0</v>
      </c>
    </row>
    <row r="1973" customFormat="false" ht="12.75" hidden="false" customHeight="false" outlineLevel="0" collapsed="false">
      <c r="B1973" s="85" t="s">
        <v>43</v>
      </c>
      <c r="C1973" s="13" t="n">
        <v>1972</v>
      </c>
      <c r="D1973" s="50" t="n">
        <v>6847820.47199177</v>
      </c>
      <c r="E1973" s="50" t="n">
        <v>0</v>
      </c>
      <c r="F1973" s="50" t="n">
        <v>0</v>
      </c>
      <c r="G1973" s="50" t="n">
        <v>17509.7</v>
      </c>
      <c r="H1973" s="50" t="n">
        <v>387067.03</v>
      </c>
      <c r="I1973" s="50" t="n">
        <v>80524.6</v>
      </c>
      <c r="J1973" s="50" t="n">
        <v>86025.92</v>
      </c>
      <c r="K1973" s="50" t="n">
        <v>-662370.73</v>
      </c>
      <c r="L1973" s="50" t="n">
        <v>100296.92</v>
      </c>
      <c r="M1973" s="50" t="n">
        <v>451191.24</v>
      </c>
      <c r="N1973" s="50" t="n">
        <v>460244.68</v>
      </c>
      <c r="O1973" s="50" t="n">
        <v>-1700055.03</v>
      </c>
      <c r="P1973" s="50" t="n">
        <v>-491312.38</v>
      </c>
      <c r="Q1973" s="51" t="n">
        <v>-1731122.73</v>
      </c>
    </row>
    <row r="1974" customFormat="false" ht="12.75" hidden="false" customHeight="false" outlineLevel="0" collapsed="false">
      <c r="B1974" s="85" t="s">
        <v>47</v>
      </c>
      <c r="C1974" s="13" t="n">
        <v>1973</v>
      </c>
      <c r="D1974" s="50" t="n">
        <v>5487778.97645689</v>
      </c>
      <c r="E1974" s="50" t="n">
        <v>0</v>
      </c>
      <c r="F1974" s="50" t="n">
        <v>0</v>
      </c>
      <c r="G1974" s="50" t="n">
        <v>36727.65</v>
      </c>
      <c r="H1974" s="50" t="n">
        <v>-403372.87</v>
      </c>
      <c r="I1974" s="50" t="n">
        <v>260844.16</v>
      </c>
      <c r="J1974" s="50" t="n">
        <v>41444.24</v>
      </c>
      <c r="K1974" s="50" t="n">
        <v>-294819.48</v>
      </c>
      <c r="L1974" s="50" t="n">
        <v>-30516.94</v>
      </c>
      <c r="M1974" s="50" t="n">
        <v>625432.73</v>
      </c>
      <c r="N1974" s="50" t="n">
        <v>235739.49</v>
      </c>
      <c r="O1974" s="50" t="n">
        <v>-1135747</v>
      </c>
      <c r="P1974" s="50" t="n">
        <v>-823094.23</v>
      </c>
      <c r="Q1974" s="51" t="n">
        <v>-1723101.74</v>
      </c>
    </row>
    <row r="1975" customFormat="false" ht="12.75" hidden="false" customHeight="false" outlineLevel="0" collapsed="false">
      <c r="B1975" s="85" t="s">
        <v>50</v>
      </c>
      <c r="C1975" s="13" t="n">
        <v>1974</v>
      </c>
      <c r="D1975" s="50" t="n">
        <v>1981680.10718815</v>
      </c>
      <c r="E1975" s="50" t="n">
        <v>0</v>
      </c>
      <c r="F1975" s="50" t="n">
        <v>0</v>
      </c>
      <c r="G1975" s="50" t="n">
        <v>0</v>
      </c>
      <c r="H1975" s="50" t="n">
        <v>-16666.1</v>
      </c>
      <c r="I1975" s="50" t="n">
        <v>-69674.3</v>
      </c>
      <c r="J1975" s="50" t="n">
        <v>0</v>
      </c>
      <c r="K1975" s="50" t="n">
        <v>-137988.29</v>
      </c>
      <c r="L1975" s="50" t="n">
        <v>14823</v>
      </c>
      <c r="M1975" s="50" t="n">
        <v>218956.19</v>
      </c>
      <c r="N1975" s="50" t="n">
        <v>9450.50000000003</v>
      </c>
      <c r="O1975" s="50" t="n">
        <v>95932.47</v>
      </c>
      <c r="P1975" s="50" t="n">
        <v>-677416.82</v>
      </c>
      <c r="Q1975" s="51" t="n">
        <v>-572033.85</v>
      </c>
    </row>
    <row r="1976" customFormat="false" ht="12.75" hidden="false" customHeight="false" outlineLevel="0" collapsed="false">
      <c r="B1976" s="85" t="s">
        <v>53</v>
      </c>
      <c r="C1976" s="13" t="n">
        <v>1975</v>
      </c>
      <c r="D1976" s="50" t="n">
        <v>584934.866082208</v>
      </c>
      <c r="E1976" s="50" t="n">
        <v>0</v>
      </c>
      <c r="F1976" s="50" t="n">
        <v>0</v>
      </c>
      <c r="G1976" s="50" t="n">
        <v>-3238.9</v>
      </c>
      <c r="H1976" s="50" t="n">
        <v>-66722.52</v>
      </c>
      <c r="I1976" s="50" t="n">
        <v>0</v>
      </c>
      <c r="J1976" s="50" t="n">
        <v>0</v>
      </c>
      <c r="K1976" s="50" t="n">
        <v>0</v>
      </c>
      <c r="L1976" s="50" t="n">
        <v>0</v>
      </c>
      <c r="M1976" s="50" t="n">
        <v>0</v>
      </c>
      <c r="N1976" s="50" t="n">
        <v>-69961.42</v>
      </c>
      <c r="O1976" s="50" t="n">
        <v>0</v>
      </c>
      <c r="P1976" s="50" t="n">
        <v>0</v>
      </c>
      <c r="Q1976" s="51" t="n">
        <v>-69961.42</v>
      </c>
    </row>
    <row r="1977" customFormat="false" ht="12.75" hidden="false" customHeight="false" outlineLevel="0" collapsed="false">
      <c r="B1977" s="85" t="s">
        <v>56</v>
      </c>
      <c r="C1977" s="13" t="n">
        <v>1976</v>
      </c>
      <c r="D1977" s="50" t="n">
        <v>1268022.25831928</v>
      </c>
      <c r="E1977" s="50" t="n">
        <v>0</v>
      </c>
      <c r="F1977" s="50" t="n">
        <v>0</v>
      </c>
      <c r="G1977" s="50" t="n">
        <v>-597.28</v>
      </c>
      <c r="H1977" s="50" t="n">
        <v>-109020.29</v>
      </c>
      <c r="I1977" s="50" t="n">
        <v>0</v>
      </c>
      <c r="J1977" s="50" t="n">
        <v>0</v>
      </c>
      <c r="K1977" s="50" t="n">
        <v>0</v>
      </c>
      <c r="L1977" s="50" t="n">
        <v>0</v>
      </c>
      <c r="M1977" s="50" t="n">
        <v>0</v>
      </c>
      <c r="N1977" s="50" t="n">
        <v>-109617.57</v>
      </c>
      <c r="O1977" s="50" t="n">
        <v>0</v>
      </c>
      <c r="P1977" s="50" t="n">
        <v>0</v>
      </c>
      <c r="Q1977" s="51" t="n">
        <v>-109617.57</v>
      </c>
    </row>
    <row r="1978" customFormat="false" ht="12.75" hidden="false" customHeight="false" outlineLevel="0" collapsed="false">
      <c r="B1978" s="85" t="s">
        <v>59</v>
      </c>
      <c r="C1978" s="13" t="n">
        <v>1977</v>
      </c>
      <c r="D1978" s="50" t="n">
        <v>21007.6851538326</v>
      </c>
      <c r="E1978" s="50" t="n">
        <v>0</v>
      </c>
      <c r="F1978" s="50" t="n">
        <v>0</v>
      </c>
      <c r="G1978" s="50" t="n">
        <v>2816.09</v>
      </c>
      <c r="H1978" s="50" t="n">
        <v>0</v>
      </c>
      <c r="I1978" s="50" t="n">
        <v>0</v>
      </c>
      <c r="J1978" s="50" t="n">
        <v>0</v>
      </c>
      <c r="K1978" s="50" t="n">
        <v>0</v>
      </c>
      <c r="L1978" s="50" t="n">
        <v>0</v>
      </c>
      <c r="M1978" s="50" t="n">
        <v>0</v>
      </c>
      <c r="N1978" s="50" t="n">
        <v>2816.09</v>
      </c>
      <c r="O1978" s="50" t="n">
        <v>0</v>
      </c>
      <c r="P1978" s="50" t="n">
        <v>0</v>
      </c>
      <c r="Q1978" s="51" t="n">
        <v>2816.09</v>
      </c>
    </row>
    <row r="1979" customFormat="false" ht="12.75" hidden="false" customHeight="false" outlineLevel="0" collapsed="false">
      <c r="B1979" s="85" t="s">
        <v>109</v>
      </c>
      <c r="C1979" s="13" t="n">
        <v>1978</v>
      </c>
      <c r="D1979" s="50" t="n">
        <v>-88400.5549699078</v>
      </c>
      <c r="E1979" s="50" t="n">
        <v>0</v>
      </c>
      <c r="F1979" s="50" t="n">
        <v>0</v>
      </c>
      <c r="G1979" s="50" t="n">
        <v>-12.47</v>
      </c>
      <c r="H1979" s="50" t="n">
        <v>0</v>
      </c>
      <c r="I1979" s="50" t="n">
        <v>0</v>
      </c>
      <c r="J1979" s="50" t="n">
        <v>0</v>
      </c>
      <c r="K1979" s="50" t="n">
        <v>0</v>
      </c>
      <c r="L1979" s="50" t="n">
        <v>0</v>
      </c>
      <c r="M1979" s="50" t="n">
        <v>0</v>
      </c>
      <c r="N1979" s="50" t="n">
        <v>-12.47</v>
      </c>
      <c r="O1979" s="50" t="n">
        <v>0</v>
      </c>
      <c r="P1979" s="50" t="n">
        <v>0</v>
      </c>
      <c r="Q1979" s="51" t="n">
        <v>-12.47</v>
      </c>
    </row>
    <row r="1980" customFormat="false" ht="12.75" hidden="false" customHeight="false" outlineLevel="0" collapsed="false">
      <c r="B1980" s="85" t="s">
        <v>64</v>
      </c>
      <c r="C1980" s="13" t="n">
        <v>1979</v>
      </c>
      <c r="D1980" s="50" t="n">
        <v>3483566.38024381</v>
      </c>
      <c r="E1980" s="50" t="n">
        <v>0</v>
      </c>
      <c r="F1980" s="50" t="n">
        <v>0</v>
      </c>
      <c r="G1980" s="50" t="n">
        <v>39973.22</v>
      </c>
      <c r="H1980" s="50" t="n">
        <v>-60335.56</v>
      </c>
      <c r="I1980" s="50" t="n">
        <v>492859.56</v>
      </c>
      <c r="J1980" s="50" t="n">
        <v>677213</v>
      </c>
      <c r="K1980" s="50" t="n">
        <v>-283571.57</v>
      </c>
      <c r="L1980" s="50" t="n">
        <v>-190173.06</v>
      </c>
      <c r="M1980" s="50" t="n">
        <v>901380.8</v>
      </c>
      <c r="N1980" s="50" t="n">
        <v>1577346.39</v>
      </c>
      <c r="O1980" s="50" t="n">
        <v>-771308.69</v>
      </c>
      <c r="P1980" s="50" t="n">
        <v>988296.54</v>
      </c>
      <c r="Q1980" s="51" t="n">
        <v>1794334.24</v>
      </c>
    </row>
    <row r="1981" customFormat="false" ht="12.75" hidden="false" customHeight="false" outlineLevel="0" collapsed="false">
      <c r="B1981" s="85" t="s">
        <v>67</v>
      </c>
      <c r="C1981" s="13" t="n">
        <v>1980</v>
      </c>
      <c r="D1981" s="50" t="n">
        <v>258698.534688615</v>
      </c>
      <c r="E1981" s="50" t="n">
        <v>0</v>
      </c>
      <c r="F1981" s="50" t="n">
        <v>0</v>
      </c>
      <c r="G1981" s="50" t="n">
        <v>-11171.75</v>
      </c>
      <c r="H1981" s="50" t="n">
        <v>-33332.21</v>
      </c>
      <c r="I1981" s="50" t="n">
        <v>0</v>
      </c>
      <c r="J1981" s="50" t="n">
        <v>0</v>
      </c>
      <c r="K1981" s="50" t="n">
        <v>0</v>
      </c>
      <c r="L1981" s="50" t="n">
        <v>0</v>
      </c>
      <c r="M1981" s="50" t="n">
        <v>0</v>
      </c>
      <c r="N1981" s="50" t="n">
        <v>-44503.96</v>
      </c>
      <c r="O1981" s="50" t="n">
        <v>0</v>
      </c>
      <c r="P1981" s="50" t="n">
        <v>0</v>
      </c>
      <c r="Q1981" s="51" t="n">
        <v>-44503.96</v>
      </c>
    </row>
    <row r="1982" customFormat="false" ht="12.75" hidden="false" customHeight="false" outlineLevel="0" collapsed="false">
      <c r="B1982" s="85" t="s">
        <v>70</v>
      </c>
      <c r="C1982" s="13" t="n">
        <v>1981</v>
      </c>
      <c r="D1982" s="50" t="n">
        <v>622146.846548767</v>
      </c>
      <c r="E1982" s="50" t="n">
        <v>0</v>
      </c>
      <c r="F1982" s="50" t="n">
        <v>0</v>
      </c>
      <c r="G1982" s="50" t="n">
        <v>-8788.93</v>
      </c>
      <c r="H1982" s="50" t="n">
        <v>-29.05</v>
      </c>
      <c r="I1982" s="50" t="n">
        <v>0</v>
      </c>
      <c r="J1982" s="50" t="n">
        <v>0</v>
      </c>
      <c r="K1982" s="50" t="n">
        <v>0</v>
      </c>
      <c r="L1982" s="50" t="n">
        <v>0</v>
      </c>
      <c r="M1982" s="50" t="n">
        <v>0</v>
      </c>
      <c r="N1982" s="50" t="n">
        <v>-8817.98</v>
      </c>
      <c r="O1982" s="50" t="n">
        <v>0</v>
      </c>
      <c r="P1982" s="50" t="n">
        <v>0</v>
      </c>
      <c r="Q1982" s="51" t="n">
        <v>-8817.98</v>
      </c>
    </row>
    <row r="1983" customFormat="false" ht="12.75" hidden="false" customHeight="false" outlineLevel="0" collapsed="false">
      <c r="B1983" s="85" t="s">
        <v>75</v>
      </c>
      <c r="C1983" s="13" t="n">
        <v>1982</v>
      </c>
      <c r="D1983" s="50" t="n">
        <v>3452694.28334975</v>
      </c>
      <c r="E1983" s="50" t="n">
        <v>0</v>
      </c>
      <c r="F1983" s="50" t="n">
        <v>0</v>
      </c>
      <c r="G1983" s="50" t="n">
        <v>10837.42</v>
      </c>
      <c r="H1983" s="50" t="n">
        <v>68727.18</v>
      </c>
      <c r="I1983" s="50" t="n">
        <v>70547.9</v>
      </c>
      <c r="J1983" s="50" t="n">
        <v>132752.71</v>
      </c>
      <c r="K1983" s="50" t="n">
        <v>21117.86</v>
      </c>
      <c r="L1983" s="50" t="n">
        <v>95962.22</v>
      </c>
      <c r="M1983" s="50" t="n">
        <v>241383.63</v>
      </c>
      <c r="N1983" s="50" t="n">
        <v>641328.92</v>
      </c>
      <c r="O1983" s="50" t="n">
        <v>1379131.08</v>
      </c>
      <c r="P1983" s="50" t="n">
        <v>303835.4</v>
      </c>
      <c r="Q1983" s="51" t="n">
        <v>2324295.4</v>
      </c>
    </row>
    <row r="1984" customFormat="false" ht="12.75" hidden="false" customHeight="false" outlineLevel="0" collapsed="false">
      <c r="B1984" s="85" t="s">
        <v>78</v>
      </c>
      <c r="C1984" s="13" t="n">
        <v>1983</v>
      </c>
      <c r="D1984" s="50" t="n">
        <v>239.438415848606</v>
      </c>
      <c r="E1984" s="50" t="n">
        <v>0</v>
      </c>
      <c r="F1984" s="50" t="n">
        <v>0</v>
      </c>
      <c r="G1984" s="50" t="n">
        <v>374.86</v>
      </c>
      <c r="H1984" s="50" t="n">
        <v>0</v>
      </c>
      <c r="I1984" s="50" t="n">
        <v>0</v>
      </c>
      <c r="J1984" s="50" t="n">
        <v>0</v>
      </c>
      <c r="K1984" s="50" t="n">
        <v>0</v>
      </c>
      <c r="L1984" s="50" t="n">
        <v>0</v>
      </c>
      <c r="M1984" s="50" t="n">
        <v>0</v>
      </c>
      <c r="N1984" s="50" t="n">
        <v>374.86</v>
      </c>
      <c r="O1984" s="50" t="n">
        <v>0</v>
      </c>
      <c r="P1984" s="50" t="n">
        <v>0</v>
      </c>
      <c r="Q1984" s="51" t="n">
        <v>374.86</v>
      </c>
    </row>
    <row r="1985" customFormat="false" ht="12.75" hidden="false" customHeight="false" outlineLevel="0" collapsed="false">
      <c r="B1985" s="85"/>
      <c r="C1985" s="13" t="n">
        <v>1984</v>
      </c>
      <c r="D1985" s="50"/>
      <c r="E1985" s="50"/>
      <c r="F1985" s="50"/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1"/>
    </row>
    <row r="1986" customFormat="false" ht="12.75" hidden="false" customHeight="false" outlineLevel="0" collapsed="false">
      <c r="B1986" s="85" t="s">
        <v>83</v>
      </c>
      <c r="C1986" s="13" t="n">
        <v>1985</v>
      </c>
      <c r="D1986" s="50" t="s">
        <v>4</v>
      </c>
      <c r="E1986" s="50"/>
      <c r="F1986" s="50"/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1"/>
    </row>
    <row r="1987" customFormat="false" ht="12.75" hidden="false" customHeight="false" outlineLevel="0" collapsed="false">
      <c r="B1987" s="85" t="s">
        <v>22</v>
      </c>
      <c r="C1987" s="13" t="n">
        <v>1986</v>
      </c>
      <c r="D1987" s="50" t="n">
        <v>576670.645172297</v>
      </c>
      <c r="E1987" s="50" t="n">
        <v>0</v>
      </c>
      <c r="F1987" s="50" t="n">
        <v>0</v>
      </c>
      <c r="G1987" s="50" t="n">
        <v>-0.0346103296520511</v>
      </c>
      <c r="H1987" s="50" t="n">
        <v>41.0464356622669</v>
      </c>
      <c r="I1987" s="50" t="n">
        <v>78.5060879797575</v>
      </c>
      <c r="J1987" s="50" t="n">
        <v>92.2076096644385</v>
      </c>
      <c r="K1987" s="50" t="n">
        <v>68.0665616625509</v>
      </c>
      <c r="L1987" s="50" t="n">
        <v>26.6438096419403</v>
      </c>
      <c r="M1987" s="50" t="n">
        <v>28.0371725673566</v>
      </c>
      <c r="N1987" s="50" t="n">
        <v>334.473066848659</v>
      </c>
      <c r="O1987" s="50" t="n">
        <v>-188.842623564944</v>
      </c>
      <c r="P1987" s="50" t="n">
        <v>-1021.04830764513</v>
      </c>
      <c r="Q1987" s="51" t="n">
        <v>-875.41786436142</v>
      </c>
    </row>
    <row r="1988" customFormat="false" ht="12.75" hidden="false" customHeight="false" outlineLevel="0" collapsed="false">
      <c r="B1988" s="85" t="s">
        <v>27</v>
      </c>
      <c r="C1988" s="13" t="n">
        <v>1987</v>
      </c>
      <c r="D1988" s="50" t="n">
        <v>0</v>
      </c>
      <c r="E1988" s="50" t="n">
        <v>0</v>
      </c>
      <c r="F1988" s="50" t="n">
        <v>0</v>
      </c>
      <c r="G1988" s="50" t="n">
        <v>0</v>
      </c>
      <c r="H1988" s="50" t="n">
        <v>-71.062223</v>
      </c>
      <c r="I1988" s="50" t="n">
        <v>-379.569442</v>
      </c>
      <c r="J1988" s="50" t="n">
        <v>346.527107</v>
      </c>
      <c r="K1988" s="50" t="n">
        <v>615.834801</v>
      </c>
      <c r="L1988" s="50" t="n">
        <v>50.775541</v>
      </c>
      <c r="M1988" s="50" t="n">
        <v>-629.59011</v>
      </c>
      <c r="N1988" s="50" t="n">
        <v>-67.0843260000002</v>
      </c>
      <c r="O1988" s="50" t="n">
        <v>74.935635</v>
      </c>
      <c r="P1988" s="50" t="n">
        <v>722.695006</v>
      </c>
      <c r="Q1988" s="51" t="n">
        <v>730.546315</v>
      </c>
    </row>
    <row r="1989" customFormat="false" ht="12.75" hidden="false" customHeight="false" outlineLevel="0" collapsed="false">
      <c r="B1989" s="85" t="s">
        <v>77</v>
      </c>
      <c r="C1989" s="13" t="n">
        <v>1988</v>
      </c>
      <c r="D1989" s="50" t="n">
        <v>1173002.79796663</v>
      </c>
      <c r="E1989" s="50" t="n">
        <v>0</v>
      </c>
      <c r="F1989" s="50" t="n">
        <v>0</v>
      </c>
      <c r="G1989" s="50" t="n">
        <v>6.18456696800401</v>
      </c>
      <c r="H1989" s="50" t="n">
        <v>-79.4173805026317</v>
      </c>
      <c r="I1989" s="50" t="n">
        <v>-10.7925202147256</v>
      </c>
      <c r="J1989" s="50" t="n">
        <v>9.70440275827784</v>
      </c>
      <c r="K1989" s="50" t="n">
        <v>69.3312374150975</v>
      </c>
      <c r="L1989" s="50" t="n">
        <v>-10.3668942517912</v>
      </c>
      <c r="M1989" s="50" t="n">
        <v>-309.510668079528</v>
      </c>
      <c r="N1989" s="50" t="n">
        <v>-324.867255907297</v>
      </c>
      <c r="O1989" s="50" t="n">
        <v>-477.274750227366</v>
      </c>
      <c r="P1989" s="50" t="n">
        <v>-132.328193919899</v>
      </c>
      <c r="Q1989" s="51" t="n">
        <v>-934.470200054561</v>
      </c>
    </row>
    <row r="1990" customFormat="false" ht="12.75" hidden="false" customHeight="false" outlineLevel="0" collapsed="false">
      <c r="B1990" s="85" t="s">
        <v>66</v>
      </c>
      <c r="C1990" s="13" t="n">
        <v>1989</v>
      </c>
      <c r="D1990" s="50" t="n">
        <v>1277979.26004438</v>
      </c>
      <c r="E1990" s="50" t="n">
        <v>0</v>
      </c>
      <c r="F1990" s="50" t="n">
        <v>0</v>
      </c>
      <c r="G1990" s="50" t="n">
        <v>48.4008</v>
      </c>
      <c r="H1990" s="50" t="n">
        <v>140.9736</v>
      </c>
      <c r="I1990" s="50" t="n">
        <v>-60.276322</v>
      </c>
      <c r="J1990" s="50" t="n">
        <v>-79.10163</v>
      </c>
      <c r="K1990" s="50" t="n">
        <v>242.999188</v>
      </c>
      <c r="L1990" s="50" t="n">
        <v>-36.087936</v>
      </c>
      <c r="M1990" s="50" t="n">
        <v>-22.205067</v>
      </c>
      <c r="N1990" s="50" t="n">
        <v>234.702633</v>
      </c>
      <c r="O1990" s="50" t="n">
        <v>-869.497428</v>
      </c>
      <c r="P1990" s="50" t="n">
        <v>-638.330494</v>
      </c>
      <c r="Q1990" s="51" t="n">
        <v>-1273.125289</v>
      </c>
    </row>
    <row r="1991" customFormat="false" ht="12.75" hidden="false" customHeight="false" outlineLevel="0" collapsed="false">
      <c r="B1991" s="85" t="s">
        <v>45</v>
      </c>
      <c r="C1991" s="13" t="n">
        <v>1990</v>
      </c>
      <c r="D1991" s="50" t="n">
        <v>266835.865068319</v>
      </c>
      <c r="E1991" s="50" t="n">
        <v>0</v>
      </c>
      <c r="F1991" s="50" t="n">
        <v>0</v>
      </c>
      <c r="G1991" s="50" t="n">
        <v>-0.684934548588459</v>
      </c>
      <c r="H1991" s="50" t="n">
        <v>-5.45172377279799</v>
      </c>
      <c r="I1991" s="50" t="n">
        <v>27.6106967676363</v>
      </c>
      <c r="J1991" s="50" t="n">
        <v>-15.0303952311477</v>
      </c>
      <c r="K1991" s="50" t="n">
        <v>29.3878556844346</v>
      </c>
      <c r="L1991" s="50" t="n">
        <v>-13.094062914365</v>
      </c>
      <c r="M1991" s="50" t="n">
        <v>-38.8627918358335</v>
      </c>
      <c r="N1991" s="50" t="n">
        <v>-16.1253558506618</v>
      </c>
      <c r="O1991" s="50" t="n">
        <v>49.7741</v>
      </c>
      <c r="P1991" s="50" t="n">
        <v>-915.474696</v>
      </c>
      <c r="Q1991" s="51" t="n">
        <v>-881.825951850662</v>
      </c>
    </row>
    <row r="1992" customFormat="false" ht="12.75" hidden="false" customHeight="false" outlineLevel="0" collapsed="false">
      <c r="B1992" s="85" t="s">
        <v>52</v>
      </c>
      <c r="C1992" s="13" t="n">
        <v>1991</v>
      </c>
      <c r="D1992" s="50" t="n">
        <v>171376.606062642</v>
      </c>
      <c r="E1992" s="50" t="n">
        <v>0</v>
      </c>
      <c r="F1992" s="50" t="n">
        <v>0</v>
      </c>
      <c r="G1992" s="50" t="n">
        <v>0</v>
      </c>
      <c r="H1992" s="50" t="n">
        <v>0</v>
      </c>
      <c r="I1992" s="50" t="n">
        <v>0</v>
      </c>
      <c r="J1992" s="50" t="n">
        <v>0</v>
      </c>
      <c r="K1992" s="50" t="n">
        <v>0</v>
      </c>
      <c r="L1992" s="50" t="n">
        <v>0</v>
      </c>
      <c r="M1992" s="50" t="n">
        <v>-29.59324</v>
      </c>
      <c r="N1992" s="50" t="n">
        <v>-29.59324</v>
      </c>
      <c r="O1992" s="50" t="n">
        <v>-43.2629</v>
      </c>
      <c r="P1992" s="50" t="n">
        <v>0</v>
      </c>
      <c r="Q1992" s="51" t="n">
        <v>-72.85614</v>
      </c>
    </row>
    <row r="1993" customFormat="false" ht="12.75" hidden="false" customHeight="false" outlineLevel="0" collapsed="false">
      <c r="B1993" s="85" t="s">
        <v>80</v>
      </c>
      <c r="C1993" s="13" t="n">
        <v>1992</v>
      </c>
      <c r="D1993" s="50" t="n">
        <v>0</v>
      </c>
      <c r="E1993" s="50" t="n">
        <v>0</v>
      </c>
      <c r="F1993" s="50" t="n">
        <v>0</v>
      </c>
      <c r="G1993" s="50" t="n">
        <v>0</v>
      </c>
      <c r="H1993" s="50" t="n">
        <v>0</v>
      </c>
      <c r="I1993" s="50" t="n">
        <v>0</v>
      </c>
      <c r="J1993" s="50" t="n">
        <v>0</v>
      </c>
      <c r="K1993" s="50" t="n">
        <v>0</v>
      </c>
      <c r="L1993" s="50" t="n">
        <v>0</v>
      </c>
      <c r="M1993" s="50" t="n">
        <v>0</v>
      </c>
      <c r="N1993" s="50" t="n">
        <v>0</v>
      </c>
      <c r="O1993" s="50" t="n">
        <v>0</v>
      </c>
      <c r="P1993" s="50" t="n">
        <v>0</v>
      </c>
      <c r="Q1993" s="51" t="n">
        <v>0</v>
      </c>
    </row>
    <row r="1994" customFormat="false" ht="12.75" hidden="false" customHeight="false" outlineLevel="0" collapsed="false">
      <c r="B1994" s="85" t="s">
        <v>49</v>
      </c>
      <c r="C1994" s="13" t="n">
        <v>1993</v>
      </c>
      <c r="D1994" s="50" t="n">
        <v>60943.0429761191</v>
      </c>
      <c r="E1994" s="50" t="n">
        <v>0</v>
      </c>
      <c r="F1994" s="50" t="n">
        <v>0</v>
      </c>
      <c r="G1994" s="50" t="n">
        <v>0</v>
      </c>
      <c r="H1994" s="50" t="n">
        <v>0</v>
      </c>
      <c r="I1994" s="50" t="n">
        <v>0</v>
      </c>
      <c r="J1994" s="50" t="n">
        <v>0</v>
      </c>
      <c r="K1994" s="50" t="n">
        <v>0</v>
      </c>
      <c r="L1994" s="50" t="n">
        <v>0</v>
      </c>
      <c r="M1994" s="50" t="n">
        <v>0</v>
      </c>
      <c r="N1994" s="50" t="n">
        <v>0</v>
      </c>
      <c r="O1994" s="50" t="n">
        <v>0</v>
      </c>
      <c r="P1994" s="50" t="n">
        <v>-276.097139</v>
      </c>
      <c r="Q1994" s="51" t="n">
        <v>-276.097139</v>
      </c>
    </row>
    <row r="1995" customFormat="false" ht="12.75" hidden="false" customHeight="false" outlineLevel="0" collapsed="false">
      <c r="B1995" s="85" t="s">
        <v>34</v>
      </c>
      <c r="C1995" s="13" t="n">
        <v>1994</v>
      </c>
      <c r="D1995" s="50" t="n">
        <v>16708.4572956025</v>
      </c>
      <c r="E1995" s="50" t="n">
        <v>0</v>
      </c>
      <c r="F1995" s="50" t="n">
        <v>0</v>
      </c>
      <c r="G1995" s="50" t="n">
        <v>0</v>
      </c>
      <c r="H1995" s="50" t="n">
        <v>-7.490505</v>
      </c>
      <c r="I1995" s="50" t="n">
        <v>0</v>
      </c>
      <c r="J1995" s="50" t="n">
        <v>0</v>
      </c>
      <c r="K1995" s="50" t="n">
        <v>0</v>
      </c>
      <c r="L1995" s="50" t="n">
        <v>0</v>
      </c>
      <c r="M1995" s="50" t="n">
        <v>0</v>
      </c>
      <c r="N1995" s="50" t="n">
        <v>-7.490505</v>
      </c>
      <c r="O1995" s="50" t="n">
        <v>0</v>
      </c>
      <c r="P1995" s="50" t="n">
        <v>0</v>
      </c>
      <c r="Q1995" s="51" t="n">
        <v>-7.490505</v>
      </c>
    </row>
    <row r="1996" customFormat="false" ht="12.75" hidden="false" customHeight="false" outlineLevel="0" collapsed="false">
      <c r="B1996" s="85" t="s">
        <v>69</v>
      </c>
      <c r="C1996" s="13" t="n">
        <v>1995</v>
      </c>
      <c r="D1996" s="50" t="n">
        <v>2.23061821818388E-005</v>
      </c>
      <c r="E1996" s="50" t="n">
        <v>0</v>
      </c>
      <c r="F1996" s="50" t="n">
        <v>0</v>
      </c>
      <c r="G1996" s="50" t="n">
        <v>0</v>
      </c>
      <c r="H1996" s="50" t="n">
        <v>0</v>
      </c>
      <c r="I1996" s="50" t="n">
        <v>0</v>
      </c>
      <c r="J1996" s="50" t="n">
        <v>0</v>
      </c>
      <c r="K1996" s="50" t="n">
        <v>0</v>
      </c>
      <c r="L1996" s="50" t="n">
        <v>0</v>
      </c>
      <c r="M1996" s="50" t="n">
        <v>0</v>
      </c>
      <c r="N1996" s="50" t="n">
        <v>0</v>
      </c>
      <c r="O1996" s="50" t="n">
        <v>0</v>
      </c>
      <c r="P1996" s="50" t="n">
        <v>0</v>
      </c>
      <c r="Q1996" s="51" t="n">
        <v>0</v>
      </c>
    </row>
    <row r="1997" customFormat="false" ht="12.75" hidden="false" customHeight="false" outlineLevel="0" collapsed="false">
      <c r="B1997" s="85" t="s">
        <v>72</v>
      </c>
      <c r="C1997" s="13" t="n">
        <v>1996</v>
      </c>
      <c r="D1997" s="50" t="n">
        <v>0</v>
      </c>
      <c r="E1997" s="50" t="n">
        <v>0</v>
      </c>
      <c r="F1997" s="50" t="n">
        <v>0</v>
      </c>
      <c r="G1997" s="50" t="n">
        <v>0</v>
      </c>
      <c r="H1997" s="50" t="n">
        <v>0</v>
      </c>
      <c r="I1997" s="50" t="n">
        <v>0</v>
      </c>
      <c r="J1997" s="50" t="n">
        <v>0</v>
      </c>
      <c r="K1997" s="50" t="n">
        <v>0</v>
      </c>
      <c r="L1997" s="50" t="n">
        <v>0</v>
      </c>
      <c r="M1997" s="50" t="n">
        <v>0</v>
      </c>
      <c r="N1997" s="50" t="n">
        <v>0</v>
      </c>
      <c r="O1997" s="50" t="n">
        <v>0</v>
      </c>
      <c r="P1997" s="50" t="n">
        <v>0</v>
      </c>
      <c r="Q1997" s="51" t="n">
        <v>0</v>
      </c>
    </row>
    <row r="1998" customFormat="false" ht="12.75" hidden="false" customHeight="false" outlineLevel="0" collapsed="false">
      <c r="B1998" s="85" t="s">
        <v>31</v>
      </c>
      <c r="C1998" s="13" t="n">
        <v>1997</v>
      </c>
      <c r="D1998" s="50" t="n">
        <v>0</v>
      </c>
      <c r="E1998" s="50" t="n">
        <v>0</v>
      </c>
      <c r="F1998" s="50" t="n">
        <v>0</v>
      </c>
      <c r="G1998" s="50" t="n">
        <v>0</v>
      </c>
      <c r="H1998" s="50" t="n">
        <v>0</v>
      </c>
      <c r="I1998" s="50" t="n">
        <v>0</v>
      </c>
      <c r="J1998" s="50" t="n">
        <v>0</v>
      </c>
      <c r="K1998" s="50" t="n">
        <v>0</v>
      </c>
      <c r="L1998" s="50" t="n">
        <v>0</v>
      </c>
      <c r="M1998" s="50" t="n">
        <v>0</v>
      </c>
      <c r="N1998" s="50" t="n">
        <v>0</v>
      </c>
      <c r="O1998" s="50" t="n">
        <v>0</v>
      </c>
      <c r="P1998" s="50" t="n">
        <v>0</v>
      </c>
      <c r="Q1998" s="51" t="n">
        <v>0</v>
      </c>
    </row>
    <row r="1999" customFormat="false" ht="12.75" hidden="false" customHeight="false" outlineLevel="0" collapsed="false">
      <c r="B1999" s="85" t="s">
        <v>37</v>
      </c>
      <c r="C1999" s="13" t="n">
        <v>1998</v>
      </c>
      <c r="D1999" s="50" t="n">
        <v>0</v>
      </c>
      <c r="E1999" s="50" t="n">
        <v>0</v>
      </c>
      <c r="F1999" s="50" t="n">
        <v>0</v>
      </c>
      <c r="G1999" s="50" t="n">
        <v>0</v>
      </c>
      <c r="H1999" s="50" t="n">
        <v>0</v>
      </c>
      <c r="I1999" s="50" t="n">
        <v>0</v>
      </c>
      <c r="J1999" s="50" t="n">
        <v>0</v>
      </c>
      <c r="K1999" s="50" t="n">
        <v>0</v>
      </c>
      <c r="L1999" s="50" t="n">
        <v>0</v>
      </c>
      <c r="M1999" s="50" t="n">
        <v>0</v>
      </c>
      <c r="N1999" s="50" t="n">
        <v>0</v>
      </c>
      <c r="O1999" s="50" t="n">
        <v>0</v>
      </c>
      <c r="P1999" s="50" t="n">
        <v>0</v>
      </c>
      <c r="Q1999" s="51" t="n">
        <v>0</v>
      </c>
    </row>
    <row r="2000" customFormat="false" ht="12.75" hidden="false" customHeight="false" outlineLevel="0" collapsed="false">
      <c r="B2000" s="85" t="n">
        <v>0</v>
      </c>
      <c r="C2000" s="13" t="n">
        <v>1999</v>
      </c>
      <c r="D2000" s="50" t="n">
        <v>0</v>
      </c>
      <c r="E2000" s="50" t="n">
        <v>0</v>
      </c>
      <c r="F2000" s="50" t="n">
        <v>0</v>
      </c>
      <c r="G2000" s="50" t="n">
        <v>0</v>
      </c>
      <c r="H2000" s="50" t="n">
        <v>0</v>
      </c>
      <c r="I2000" s="50" t="n">
        <v>0</v>
      </c>
      <c r="J2000" s="50" t="n">
        <v>0</v>
      </c>
      <c r="K2000" s="50" t="n">
        <v>0</v>
      </c>
      <c r="L2000" s="50" t="n">
        <v>0</v>
      </c>
      <c r="M2000" s="50" t="n">
        <v>0</v>
      </c>
      <c r="N2000" s="50" t="n">
        <v>0</v>
      </c>
      <c r="O2000" s="50" t="n">
        <v>0</v>
      </c>
      <c r="P2000" s="50" t="n">
        <v>0</v>
      </c>
      <c r="Q2000" s="51" t="n">
        <v>0</v>
      </c>
    </row>
    <row r="2001" customFormat="false" ht="12.75" hidden="false" customHeight="false" outlineLevel="0" collapsed="false">
      <c r="B2001" s="87" t="n">
        <v>0</v>
      </c>
      <c r="C2001" s="64" t="n">
        <v>2000</v>
      </c>
      <c r="D2001" s="54" t="n">
        <v>0</v>
      </c>
      <c r="E2001" s="54" t="n">
        <v>0</v>
      </c>
      <c r="F2001" s="54" t="n">
        <v>0</v>
      </c>
      <c r="G2001" s="54" t="n">
        <v>0</v>
      </c>
      <c r="H2001" s="54" t="n">
        <v>0</v>
      </c>
      <c r="I2001" s="54" t="n">
        <v>0</v>
      </c>
      <c r="J2001" s="54" t="n">
        <v>0</v>
      </c>
      <c r="K2001" s="54" t="n">
        <v>0</v>
      </c>
      <c r="L2001" s="54" t="n">
        <v>0</v>
      </c>
      <c r="M2001" s="54" t="n">
        <v>0</v>
      </c>
      <c r="N2001" s="54" t="n">
        <v>0</v>
      </c>
      <c r="O2001" s="54" t="n">
        <v>0</v>
      </c>
      <c r="P2001" s="54" t="n">
        <v>0</v>
      </c>
      <c r="Q2001" s="55" t="n">
        <v>0</v>
      </c>
    </row>
    <row r="2002" customFormat="false" ht="12.75" hidden="false" customHeight="false" outlineLevel="0" collapsed="false">
      <c r="A2002" s="0" t="n">
        <v>51</v>
      </c>
      <c r="B2002" s="57" t="n">
        <v>36976</v>
      </c>
      <c r="C2002" s="58" t="n">
        <v>2001</v>
      </c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83"/>
    </row>
    <row r="2003" customFormat="false" ht="12.75" hidden="false" customHeight="false" outlineLevel="0" collapsed="false">
      <c r="B2003" s="61"/>
      <c r="C2003" s="13" t="n">
        <v>2002</v>
      </c>
      <c r="D2003" s="13"/>
      <c r="E2003" s="21" t="s">
        <v>5</v>
      </c>
      <c r="F2003" s="21" t="s">
        <v>6</v>
      </c>
      <c r="G2003" s="21" t="s">
        <v>7</v>
      </c>
      <c r="H2003" s="21" t="s">
        <v>8</v>
      </c>
      <c r="I2003" s="21" t="s">
        <v>9</v>
      </c>
      <c r="J2003" s="21" t="s">
        <v>10</v>
      </c>
      <c r="K2003" s="21" t="s">
        <v>11</v>
      </c>
      <c r="L2003" s="21" t="s">
        <v>12</v>
      </c>
      <c r="M2003" s="21" t="s">
        <v>13</v>
      </c>
      <c r="N2003" s="21" t="s">
        <v>14</v>
      </c>
      <c r="O2003" s="21" t="n">
        <v>2002</v>
      </c>
      <c r="P2003" s="21" t="s">
        <v>15</v>
      </c>
      <c r="Q2003" s="84" t="s">
        <v>16</v>
      </c>
    </row>
    <row r="2004" customFormat="false" ht="12.75" hidden="false" customHeight="false" outlineLevel="0" collapsed="false">
      <c r="B2004" s="85" t="s">
        <v>107</v>
      </c>
      <c r="C2004" s="13" t="n">
        <v>2003</v>
      </c>
      <c r="D2004" s="13" t="s">
        <v>4</v>
      </c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86"/>
    </row>
    <row r="2005" customFormat="false" ht="12.75" hidden="false" customHeight="false" outlineLevel="0" collapsed="false">
      <c r="B2005" s="85" t="s">
        <v>19</v>
      </c>
      <c r="C2005" s="13" t="n">
        <v>2004</v>
      </c>
      <c r="D2005" s="50" t="n">
        <v>21691926.5254134</v>
      </c>
      <c r="E2005" s="50" t="n">
        <v>0</v>
      </c>
      <c r="F2005" s="50" t="n">
        <v>0</v>
      </c>
      <c r="G2005" s="50" t="n">
        <v>134042.43</v>
      </c>
      <c r="H2005" s="50" t="n">
        <v>649915.46</v>
      </c>
      <c r="I2005" s="50" t="n">
        <v>1225852.62</v>
      </c>
      <c r="J2005" s="50" t="n">
        <v>486568.9</v>
      </c>
      <c r="K2005" s="50" t="n">
        <v>-2326299.45</v>
      </c>
      <c r="L2005" s="50" t="n">
        <v>-521215.54</v>
      </c>
      <c r="M2005" s="50" t="n">
        <v>2551644.68</v>
      </c>
      <c r="N2005" s="50" t="n">
        <v>2200509.1</v>
      </c>
      <c r="O2005" s="50" t="n">
        <v>-5491978.61</v>
      </c>
      <c r="P2005" s="50" t="n">
        <v>-283634.89</v>
      </c>
      <c r="Q2005" s="51" t="n">
        <v>-3575104.4</v>
      </c>
    </row>
    <row r="2006" customFormat="false" ht="12.75" hidden="false" customHeight="false" outlineLevel="0" collapsed="false">
      <c r="B2006" s="85" t="s">
        <v>20</v>
      </c>
      <c r="C2006" s="13" t="n">
        <v>2005</v>
      </c>
      <c r="D2006" s="50" t="n">
        <v>7584607.260321</v>
      </c>
      <c r="E2006" s="50" t="n">
        <v>0</v>
      </c>
      <c r="F2006" s="50" t="n">
        <v>0</v>
      </c>
      <c r="G2006" s="50" t="n">
        <v>48641.84</v>
      </c>
      <c r="H2006" s="50" t="n">
        <v>170811.31</v>
      </c>
      <c r="I2006" s="50" t="n">
        <v>210049.38</v>
      </c>
      <c r="J2006" s="50" t="n">
        <v>-250632.75</v>
      </c>
      <c r="K2006" s="50" t="n">
        <v>-586494.45</v>
      </c>
      <c r="L2006" s="50" t="n">
        <v>-195420.95</v>
      </c>
      <c r="M2006" s="50" t="n">
        <v>77380.09</v>
      </c>
      <c r="N2006" s="50" t="n">
        <v>-525665.53</v>
      </c>
      <c r="O2006" s="50" t="n">
        <v>-1825229.27</v>
      </c>
      <c r="P2006" s="50" t="n">
        <v>-51003.19</v>
      </c>
      <c r="Q2006" s="51" t="n">
        <v>-2401897.99</v>
      </c>
    </row>
    <row r="2007" customFormat="false" ht="12.75" hidden="false" customHeight="false" outlineLevel="0" collapsed="false">
      <c r="B2007" s="85" t="s">
        <v>108</v>
      </c>
      <c r="C2007" s="13" t="n">
        <v>2006</v>
      </c>
      <c r="D2007" s="50" t="n">
        <v>39206.4630932117</v>
      </c>
      <c r="E2007" s="50" t="n">
        <v>0</v>
      </c>
      <c r="F2007" s="50" t="n">
        <v>0</v>
      </c>
      <c r="G2007" s="50" t="n">
        <v>0</v>
      </c>
      <c r="H2007" s="50" t="n">
        <v>-1937.06</v>
      </c>
      <c r="I2007" s="50" t="n">
        <v>15606.26</v>
      </c>
      <c r="J2007" s="50" t="n">
        <v>0</v>
      </c>
      <c r="K2007" s="50" t="n">
        <v>-2345.3</v>
      </c>
      <c r="L2007" s="50" t="n">
        <v>0</v>
      </c>
      <c r="M2007" s="50" t="n">
        <v>0</v>
      </c>
      <c r="N2007" s="50" t="n">
        <v>11323.9</v>
      </c>
      <c r="O2007" s="50" t="n">
        <v>0</v>
      </c>
      <c r="P2007" s="50" t="n">
        <v>0</v>
      </c>
      <c r="Q2007" s="51" t="n">
        <v>11323.9</v>
      </c>
    </row>
    <row r="2008" customFormat="false" ht="12.75" hidden="false" customHeight="false" outlineLevel="0" collapsed="false">
      <c r="B2008" s="85" t="s">
        <v>25</v>
      </c>
      <c r="C2008" s="13" t="n">
        <v>2007</v>
      </c>
      <c r="D2008" s="50" t="n">
        <v>7959863.45064373</v>
      </c>
      <c r="E2008" s="50" t="n">
        <v>0</v>
      </c>
      <c r="F2008" s="50" t="n">
        <v>0</v>
      </c>
      <c r="G2008" s="50" t="n">
        <v>-7635.81</v>
      </c>
      <c r="H2008" s="50" t="n">
        <v>413196.23</v>
      </c>
      <c r="I2008" s="50" t="n">
        <v>149200.67</v>
      </c>
      <c r="J2008" s="50" t="n">
        <v>-299963.15</v>
      </c>
      <c r="K2008" s="50" t="n">
        <v>-329194.1</v>
      </c>
      <c r="L2008" s="50" t="n">
        <v>-197529.42</v>
      </c>
      <c r="M2008" s="50" t="n">
        <v>-64391.71</v>
      </c>
      <c r="N2008" s="50" t="n">
        <v>-336317.29</v>
      </c>
      <c r="O2008" s="50" t="n">
        <v>-1452202.5</v>
      </c>
      <c r="P2008" s="50" t="n">
        <v>475292.34</v>
      </c>
      <c r="Q2008" s="51" t="n">
        <v>-1313227.45</v>
      </c>
    </row>
    <row r="2009" customFormat="false" ht="12.75" hidden="false" customHeight="false" outlineLevel="0" collapsed="false">
      <c r="B2009" s="85" t="s">
        <v>29</v>
      </c>
      <c r="C2009" s="13" t="n">
        <v>2008</v>
      </c>
      <c r="D2009" s="50" t="n">
        <v>236464.467483465</v>
      </c>
      <c r="E2009" s="50" t="n">
        <v>0</v>
      </c>
      <c r="F2009" s="50" t="n">
        <v>0</v>
      </c>
      <c r="G2009" s="50" t="n">
        <v>7199.82</v>
      </c>
      <c r="H2009" s="50" t="n">
        <v>-16643.87</v>
      </c>
      <c r="I2009" s="50" t="n">
        <v>0</v>
      </c>
      <c r="J2009" s="50" t="n">
        <v>0</v>
      </c>
      <c r="K2009" s="50" t="n">
        <v>0</v>
      </c>
      <c r="L2009" s="50" t="n">
        <v>0</v>
      </c>
      <c r="M2009" s="50" t="n">
        <v>0</v>
      </c>
      <c r="N2009" s="50" t="n">
        <v>-9444.05</v>
      </c>
      <c r="O2009" s="50" t="n">
        <v>0</v>
      </c>
      <c r="P2009" s="50" t="n">
        <v>0</v>
      </c>
      <c r="Q2009" s="51" t="n">
        <v>-9444.05</v>
      </c>
    </row>
    <row r="2010" customFormat="false" ht="12.75" hidden="false" customHeight="false" outlineLevel="0" collapsed="false">
      <c r="B2010" s="85" t="s">
        <v>32</v>
      </c>
      <c r="C2010" s="13" t="n">
        <v>2009</v>
      </c>
      <c r="D2010" s="50" t="n">
        <v>126236.4271971</v>
      </c>
      <c r="E2010" s="50" t="n">
        <v>0</v>
      </c>
      <c r="F2010" s="50" t="n">
        <v>0</v>
      </c>
      <c r="G2010" s="50" t="n">
        <v>2391.6</v>
      </c>
      <c r="H2010" s="50" t="n">
        <v>29773</v>
      </c>
      <c r="I2010" s="50" t="n">
        <v>0</v>
      </c>
      <c r="J2010" s="50" t="n">
        <v>0</v>
      </c>
      <c r="K2010" s="50" t="n">
        <v>0</v>
      </c>
      <c r="L2010" s="50" t="n">
        <v>0</v>
      </c>
      <c r="M2010" s="50" t="n">
        <v>0</v>
      </c>
      <c r="N2010" s="50" t="n">
        <v>32164.6</v>
      </c>
      <c r="O2010" s="50" t="n">
        <v>0</v>
      </c>
      <c r="P2010" s="50" t="n">
        <v>0</v>
      </c>
      <c r="Q2010" s="51" t="n">
        <v>32164.6</v>
      </c>
    </row>
    <row r="2011" customFormat="false" ht="12.75" hidden="false" customHeight="false" outlineLevel="0" collapsed="false">
      <c r="B2011" s="85" t="s">
        <v>35</v>
      </c>
      <c r="C2011" s="13" t="n">
        <v>2010</v>
      </c>
      <c r="D2011" s="50" t="n">
        <v>437433.362040248</v>
      </c>
      <c r="E2011" s="50" t="n">
        <v>0</v>
      </c>
      <c r="F2011" s="50" t="n">
        <v>0</v>
      </c>
      <c r="G2011" s="50" t="n">
        <v>14337.09</v>
      </c>
      <c r="H2011" s="50" t="n">
        <v>-232.29</v>
      </c>
      <c r="I2011" s="50" t="n">
        <v>-69586</v>
      </c>
      <c r="J2011" s="50" t="n">
        <v>0</v>
      </c>
      <c r="K2011" s="50" t="n">
        <v>0</v>
      </c>
      <c r="L2011" s="50" t="n">
        <v>0</v>
      </c>
      <c r="M2011" s="50" t="n">
        <v>0</v>
      </c>
      <c r="N2011" s="50" t="n">
        <v>-55481.2</v>
      </c>
      <c r="O2011" s="50" t="n">
        <v>0</v>
      </c>
      <c r="P2011" s="50" t="n">
        <v>0</v>
      </c>
      <c r="Q2011" s="51" t="n">
        <v>-55481.2</v>
      </c>
    </row>
    <row r="2012" customFormat="false" ht="12.75" hidden="false" customHeight="false" outlineLevel="0" collapsed="false">
      <c r="B2012" s="85" t="s">
        <v>38</v>
      </c>
      <c r="C2012" s="13" t="n">
        <v>2011</v>
      </c>
      <c r="D2012" s="50" t="n">
        <v>0</v>
      </c>
      <c r="E2012" s="50" t="n">
        <v>0</v>
      </c>
      <c r="F2012" s="50" t="n">
        <v>0</v>
      </c>
      <c r="G2012" s="50" t="n">
        <v>0</v>
      </c>
      <c r="H2012" s="50" t="n">
        <v>0</v>
      </c>
      <c r="I2012" s="50" t="n">
        <v>0</v>
      </c>
      <c r="J2012" s="50" t="n">
        <v>0</v>
      </c>
      <c r="K2012" s="50" t="n">
        <v>0</v>
      </c>
      <c r="L2012" s="50" t="n">
        <v>0</v>
      </c>
      <c r="M2012" s="50" t="n">
        <v>0</v>
      </c>
      <c r="N2012" s="50" t="n">
        <v>0</v>
      </c>
      <c r="O2012" s="50" t="n">
        <v>0</v>
      </c>
      <c r="P2012" s="50" t="n">
        <v>0</v>
      </c>
      <c r="Q2012" s="51" t="n">
        <v>0</v>
      </c>
    </row>
    <row r="2013" customFormat="false" ht="12.75" hidden="false" customHeight="false" outlineLevel="0" collapsed="false">
      <c r="B2013" s="85" t="s">
        <v>43</v>
      </c>
      <c r="C2013" s="13" t="n">
        <v>2012</v>
      </c>
      <c r="D2013" s="50" t="n">
        <v>5310785.6704803</v>
      </c>
      <c r="E2013" s="50" t="n">
        <v>0</v>
      </c>
      <c r="F2013" s="50" t="n">
        <v>0</v>
      </c>
      <c r="G2013" s="50" t="n">
        <v>-8517.5</v>
      </c>
      <c r="H2013" s="50" t="n">
        <v>330213.48</v>
      </c>
      <c r="I2013" s="50" t="n">
        <v>113941.35</v>
      </c>
      <c r="J2013" s="50" t="n">
        <v>86081.63</v>
      </c>
      <c r="K2013" s="50" t="n">
        <v>-713270.85</v>
      </c>
      <c r="L2013" s="50" t="n">
        <v>85670.35</v>
      </c>
      <c r="M2013" s="50" t="n">
        <v>501132.94</v>
      </c>
      <c r="N2013" s="50" t="n">
        <v>395251.4</v>
      </c>
      <c r="O2013" s="50" t="n">
        <v>-1317403.39</v>
      </c>
      <c r="P2013" s="50" t="n">
        <v>-494618.38</v>
      </c>
      <c r="Q2013" s="51" t="n">
        <v>-1416770.37</v>
      </c>
    </row>
    <row r="2014" customFormat="false" ht="12.75" hidden="false" customHeight="false" outlineLevel="0" collapsed="false">
      <c r="B2014" s="85" t="s">
        <v>47</v>
      </c>
      <c r="C2014" s="13" t="n">
        <v>2013</v>
      </c>
      <c r="D2014" s="50" t="n">
        <v>5075252.90859497</v>
      </c>
      <c r="E2014" s="50" t="n">
        <v>0</v>
      </c>
      <c r="F2014" s="50" t="n">
        <v>0</v>
      </c>
      <c r="G2014" s="50" t="n">
        <v>39938.19</v>
      </c>
      <c r="H2014" s="50" t="n">
        <v>-23038.47</v>
      </c>
      <c r="I2014" s="50" t="n">
        <v>191361.38</v>
      </c>
      <c r="J2014" s="50" t="n">
        <v>91088.59</v>
      </c>
      <c r="K2014" s="50" t="n">
        <v>-329401.54</v>
      </c>
      <c r="L2014" s="50" t="n">
        <v>-163742.77</v>
      </c>
      <c r="M2014" s="50" t="n">
        <v>724668.85</v>
      </c>
      <c r="N2014" s="50" t="n">
        <v>530874.23</v>
      </c>
      <c r="O2014" s="50" t="n">
        <v>-1666315.28</v>
      </c>
      <c r="P2014" s="50" t="n">
        <v>-825052.97</v>
      </c>
      <c r="Q2014" s="51" t="n">
        <v>-1960494.02</v>
      </c>
    </row>
    <row r="2015" customFormat="false" ht="12.75" hidden="false" customHeight="false" outlineLevel="0" collapsed="false">
      <c r="B2015" s="85" t="s">
        <v>50</v>
      </c>
      <c r="C2015" s="13" t="n">
        <v>2014</v>
      </c>
      <c r="D2015" s="50" t="n">
        <v>1801790.79648741</v>
      </c>
      <c r="E2015" s="50" t="n">
        <v>0</v>
      </c>
      <c r="F2015" s="50" t="n">
        <v>0</v>
      </c>
      <c r="G2015" s="50" t="n">
        <v>5586.65</v>
      </c>
      <c r="H2015" s="50" t="n">
        <v>29</v>
      </c>
      <c r="I2015" s="50" t="n">
        <v>-69702.74</v>
      </c>
      <c r="J2015" s="50" t="n">
        <v>0</v>
      </c>
      <c r="K2015" s="50" t="n">
        <v>-138039.98</v>
      </c>
      <c r="L2015" s="50" t="n">
        <v>0</v>
      </c>
      <c r="M2015" s="50" t="n">
        <v>219037.91</v>
      </c>
      <c r="N2015" s="50" t="n">
        <v>16910.84</v>
      </c>
      <c r="O2015" s="50" t="n">
        <v>95965.56</v>
      </c>
      <c r="P2015" s="50" t="n">
        <v>-677236.51</v>
      </c>
      <c r="Q2015" s="51" t="n">
        <v>-564360.11</v>
      </c>
    </row>
    <row r="2016" customFormat="false" ht="12.75" hidden="false" customHeight="false" outlineLevel="0" collapsed="false">
      <c r="B2016" s="85" t="s">
        <v>53</v>
      </c>
      <c r="C2016" s="13" t="n">
        <v>2015</v>
      </c>
      <c r="D2016" s="50" t="n">
        <v>419230.754231043</v>
      </c>
      <c r="E2016" s="50" t="n">
        <v>0</v>
      </c>
      <c r="F2016" s="50" t="n">
        <v>0</v>
      </c>
      <c r="G2016" s="50" t="n">
        <v>2322.79</v>
      </c>
      <c r="H2016" s="50" t="n">
        <v>-58862.75</v>
      </c>
      <c r="I2016" s="50" t="n">
        <v>0</v>
      </c>
      <c r="J2016" s="50" t="n">
        <v>0</v>
      </c>
      <c r="K2016" s="50" t="n">
        <v>0</v>
      </c>
      <c r="L2016" s="50" t="n">
        <v>0</v>
      </c>
      <c r="M2016" s="50" t="n">
        <v>0</v>
      </c>
      <c r="N2016" s="50" t="n">
        <v>-56539.96</v>
      </c>
      <c r="O2016" s="50" t="n">
        <v>0</v>
      </c>
      <c r="P2016" s="50" t="n">
        <v>0</v>
      </c>
      <c r="Q2016" s="51" t="n">
        <v>-56539.96</v>
      </c>
    </row>
    <row r="2017" customFormat="false" ht="12.75" hidden="false" customHeight="false" outlineLevel="0" collapsed="false">
      <c r="B2017" s="85" t="s">
        <v>56</v>
      </c>
      <c r="C2017" s="13" t="n">
        <v>2016</v>
      </c>
      <c r="D2017" s="50" t="n">
        <v>662818.33459578</v>
      </c>
      <c r="E2017" s="50" t="n">
        <v>0</v>
      </c>
      <c r="F2017" s="50" t="n">
        <v>0</v>
      </c>
      <c r="G2017" s="50" t="n">
        <v>984.34</v>
      </c>
      <c r="H2017" s="50" t="n">
        <v>-151782.78</v>
      </c>
      <c r="I2017" s="50" t="n">
        <v>0</v>
      </c>
      <c r="J2017" s="50" t="n">
        <v>0</v>
      </c>
      <c r="K2017" s="50" t="n">
        <v>0</v>
      </c>
      <c r="L2017" s="50" t="n">
        <v>0</v>
      </c>
      <c r="M2017" s="50" t="n">
        <v>0</v>
      </c>
      <c r="N2017" s="50" t="n">
        <v>-150798.44</v>
      </c>
      <c r="O2017" s="50" t="n">
        <v>0</v>
      </c>
      <c r="P2017" s="50" t="n">
        <v>0</v>
      </c>
      <c r="Q2017" s="51" t="n">
        <v>-150798.44</v>
      </c>
    </row>
    <row r="2018" customFormat="false" ht="12.75" hidden="false" customHeight="false" outlineLevel="0" collapsed="false">
      <c r="B2018" s="85" t="s">
        <v>59</v>
      </c>
      <c r="C2018" s="13" t="n">
        <v>2017</v>
      </c>
      <c r="D2018" s="50" t="n">
        <v>28077.4210428632</v>
      </c>
      <c r="E2018" s="50" t="n">
        <v>0</v>
      </c>
      <c r="F2018" s="50" t="n">
        <v>0</v>
      </c>
      <c r="G2018" s="50" t="n">
        <v>5075.19</v>
      </c>
      <c r="H2018" s="50" t="n">
        <v>0</v>
      </c>
      <c r="I2018" s="50" t="n">
        <v>0</v>
      </c>
      <c r="J2018" s="50" t="n">
        <v>0</v>
      </c>
      <c r="K2018" s="50" t="n">
        <v>0</v>
      </c>
      <c r="L2018" s="50" t="n">
        <v>0</v>
      </c>
      <c r="M2018" s="50" t="n">
        <v>0</v>
      </c>
      <c r="N2018" s="50" t="n">
        <v>5075.19</v>
      </c>
      <c r="O2018" s="50" t="n">
        <v>0</v>
      </c>
      <c r="P2018" s="50" t="n">
        <v>0</v>
      </c>
      <c r="Q2018" s="51" t="n">
        <v>5075.19</v>
      </c>
    </row>
    <row r="2019" customFormat="false" ht="12.75" hidden="false" customHeight="false" outlineLevel="0" collapsed="false">
      <c r="B2019" s="85" t="s">
        <v>109</v>
      </c>
      <c r="C2019" s="13" t="n">
        <v>2018</v>
      </c>
      <c r="D2019" s="50" t="n">
        <v>-24403.9292743619</v>
      </c>
      <c r="E2019" s="50" t="n">
        <v>0</v>
      </c>
      <c r="F2019" s="50" t="n">
        <v>0</v>
      </c>
      <c r="G2019" s="50" t="n">
        <v>3188.8</v>
      </c>
      <c r="H2019" s="50" t="n">
        <v>0</v>
      </c>
      <c r="I2019" s="50" t="n">
        <v>0</v>
      </c>
      <c r="J2019" s="50" t="n">
        <v>0</v>
      </c>
      <c r="K2019" s="50" t="n">
        <v>0</v>
      </c>
      <c r="L2019" s="50" t="n">
        <v>0</v>
      </c>
      <c r="M2019" s="50" t="n">
        <v>0</v>
      </c>
      <c r="N2019" s="50" t="n">
        <v>3188.8</v>
      </c>
      <c r="O2019" s="50" t="n">
        <v>0</v>
      </c>
      <c r="P2019" s="50" t="n">
        <v>0</v>
      </c>
      <c r="Q2019" s="51" t="n">
        <v>3188.8</v>
      </c>
    </row>
    <row r="2020" customFormat="false" ht="12.75" hidden="false" customHeight="false" outlineLevel="0" collapsed="false">
      <c r="B2020" s="85" t="s">
        <v>64</v>
      </c>
      <c r="C2020" s="13" t="n">
        <v>2019</v>
      </c>
      <c r="D2020" s="50" t="n">
        <v>3826965.0022165</v>
      </c>
      <c r="E2020" s="50" t="n">
        <v>0</v>
      </c>
      <c r="F2020" s="50" t="n">
        <v>0</v>
      </c>
      <c r="G2020" s="50" t="n">
        <v>30291.66</v>
      </c>
      <c r="H2020" s="50" t="n">
        <v>-58693.21</v>
      </c>
      <c r="I2020" s="50" t="n">
        <v>562641.77</v>
      </c>
      <c r="J2020" s="50" t="n">
        <v>710921.95</v>
      </c>
      <c r="K2020" s="50" t="n">
        <v>-248295.56</v>
      </c>
      <c r="L2020" s="50" t="n">
        <v>-160672.75</v>
      </c>
      <c r="M2020" s="50" t="n">
        <v>852213.64</v>
      </c>
      <c r="N2020" s="50" t="n">
        <v>1688407.5</v>
      </c>
      <c r="O2020" s="50" t="n">
        <v>-707132</v>
      </c>
      <c r="P2020" s="50" t="n">
        <v>987789.88</v>
      </c>
      <c r="Q2020" s="51" t="n">
        <v>1969065.38</v>
      </c>
    </row>
    <row r="2021" customFormat="false" ht="12.75" hidden="false" customHeight="false" outlineLevel="0" collapsed="false">
      <c r="B2021" s="85" t="s">
        <v>67</v>
      </c>
      <c r="C2021" s="13" t="n">
        <v>2020</v>
      </c>
      <c r="D2021" s="50" t="n">
        <v>259959.905277241</v>
      </c>
      <c r="E2021" s="50" t="n">
        <v>0</v>
      </c>
      <c r="F2021" s="50" t="n">
        <v>0</v>
      </c>
      <c r="G2021" s="50" t="n">
        <v>-10376.11</v>
      </c>
      <c r="H2021" s="50" t="n">
        <v>-33345.81</v>
      </c>
      <c r="I2021" s="50" t="n">
        <v>0</v>
      </c>
      <c r="J2021" s="50" t="n">
        <v>0</v>
      </c>
      <c r="K2021" s="50" t="n">
        <v>0</v>
      </c>
      <c r="L2021" s="50" t="n">
        <v>0</v>
      </c>
      <c r="M2021" s="50" t="n">
        <v>0</v>
      </c>
      <c r="N2021" s="50" t="n">
        <v>-43721.92</v>
      </c>
      <c r="O2021" s="50" t="n">
        <v>0</v>
      </c>
      <c r="P2021" s="50" t="n">
        <v>0</v>
      </c>
      <c r="Q2021" s="51" t="n">
        <v>-43721.92</v>
      </c>
    </row>
    <row r="2022" customFormat="false" ht="12.75" hidden="false" customHeight="false" outlineLevel="0" collapsed="false">
      <c r="B2022" s="85" t="s">
        <v>70</v>
      </c>
      <c r="C2022" s="13" t="n">
        <v>2021</v>
      </c>
      <c r="D2022" s="50" t="n">
        <v>555800.655454777</v>
      </c>
      <c r="E2022" s="50" t="n">
        <v>0</v>
      </c>
      <c r="F2022" s="50" t="n">
        <v>0</v>
      </c>
      <c r="G2022" s="50" t="n">
        <v>-7193.56</v>
      </c>
      <c r="H2022" s="50" t="n">
        <v>-29</v>
      </c>
      <c r="I2022" s="50" t="n">
        <v>0</v>
      </c>
      <c r="J2022" s="50" t="n">
        <v>0</v>
      </c>
      <c r="K2022" s="50" t="n">
        <v>0</v>
      </c>
      <c r="L2022" s="50" t="n">
        <v>0</v>
      </c>
      <c r="M2022" s="50" t="n">
        <v>0</v>
      </c>
      <c r="N2022" s="50" t="n">
        <v>-7222.56</v>
      </c>
      <c r="O2022" s="50" t="n">
        <v>0</v>
      </c>
      <c r="P2022" s="50" t="n">
        <v>0</v>
      </c>
      <c r="Q2022" s="51" t="n">
        <v>-7222.56</v>
      </c>
    </row>
    <row r="2023" customFormat="false" ht="12.75" hidden="false" customHeight="false" outlineLevel="0" collapsed="false">
      <c r="B2023" s="85" t="s">
        <v>75</v>
      </c>
      <c r="C2023" s="13" t="n">
        <v>2022</v>
      </c>
      <c r="D2023" s="50" t="n">
        <v>3581397.20789226</v>
      </c>
      <c r="E2023" s="50" t="n">
        <v>0</v>
      </c>
      <c r="F2023" s="50" t="n">
        <v>0</v>
      </c>
      <c r="G2023" s="50" t="n">
        <v>8131.44</v>
      </c>
      <c r="H2023" s="50" t="n">
        <v>50457.68</v>
      </c>
      <c r="I2023" s="50" t="n">
        <v>122340.55</v>
      </c>
      <c r="J2023" s="50" t="n">
        <v>149072.63</v>
      </c>
      <c r="K2023" s="50" t="n">
        <v>20742.33</v>
      </c>
      <c r="L2023" s="50" t="n">
        <v>110480</v>
      </c>
      <c r="M2023" s="50" t="n">
        <v>241602.96</v>
      </c>
      <c r="N2023" s="50" t="n">
        <v>702827.59</v>
      </c>
      <c r="O2023" s="50" t="n">
        <v>1380338.27</v>
      </c>
      <c r="P2023" s="50" t="n">
        <v>301193.94</v>
      </c>
      <c r="Q2023" s="51" t="n">
        <v>2384359.8</v>
      </c>
    </row>
    <row r="2024" customFormat="false" ht="12.75" hidden="false" customHeight="false" outlineLevel="0" collapsed="false">
      <c r="B2024" s="85" t="s">
        <v>78</v>
      </c>
      <c r="C2024" s="13" t="n">
        <v>2023</v>
      </c>
      <c r="D2024" s="50" t="n">
        <v>183.98218763561</v>
      </c>
      <c r="E2024" s="50" t="n">
        <v>0</v>
      </c>
      <c r="F2024" s="50" t="n">
        <v>0</v>
      </c>
      <c r="G2024" s="50" t="n">
        <v>-324</v>
      </c>
      <c r="H2024" s="50" t="n">
        <v>0</v>
      </c>
      <c r="I2024" s="50" t="n">
        <v>0</v>
      </c>
      <c r="J2024" s="50" t="n">
        <v>0</v>
      </c>
      <c r="K2024" s="50" t="n">
        <v>0</v>
      </c>
      <c r="L2024" s="50" t="n">
        <v>0</v>
      </c>
      <c r="M2024" s="50" t="n">
        <v>0</v>
      </c>
      <c r="N2024" s="50" t="n">
        <v>-324</v>
      </c>
      <c r="O2024" s="50" t="n">
        <v>0</v>
      </c>
      <c r="P2024" s="50" t="n">
        <v>0</v>
      </c>
      <c r="Q2024" s="51" t="n">
        <v>-324</v>
      </c>
    </row>
    <row r="2025" customFormat="false" ht="12.75" hidden="false" customHeight="false" outlineLevel="0" collapsed="false">
      <c r="B2025" s="85"/>
      <c r="C2025" s="13" t="n">
        <v>2024</v>
      </c>
      <c r="D2025" s="50"/>
      <c r="E2025" s="50"/>
      <c r="F2025" s="50"/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1"/>
    </row>
    <row r="2026" customFormat="false" ht="12.75" hidden="false" customHeight="false" outlineLevel="0" collapsed="false">
      <c r="B2026" s="85" t="s">
        <v>83</v>
      </c>
      <c r="C2026" s="13" t="n">
        <v>2025</v>
      </c>
      <c r="D2026" s="50" t="s">
        <v>4</v>
      </c>
      <c r="E2026" s="50"/>
      <c r="F2026" s="50"/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1"/>
    </row>
    <row r="2027" customFormat="false" ht="12.75" hidden="false" customHeight="false" outlineLevel="0" collapsed="false">
      <c r="B2027" s="85" t="s">
        <v>22</v>
      </c>
      <c r="C2027" s="13" t="n">
        <v>2026</v>
      </c>
      <c r="D2027" s="50" t="n">
        <v>460215.204232583</v>
      </c>
      <c r="E2027" s="50" t="n">
        <v>0</v>
      </c>
      <c r="F2027" s="50" t="n">
        <v>0</v>
      </c>
      <c r="G2027" s="50" t="n">
        <v>-9.64900692813598E-005</v>
      </c>
      <c r="H2027" s="50" t="n">
        <v>27.2764445146241</v>
      </c>
      <c r="I2027" s="50" t="n">
        <v>63.6295377015752</v>
      </c>
      <c r="J2027" s="50" t="n">
        <v>77.2570950506834</v>
      </c>
      <c r="K2027" s="50" t="n">
        <v>38.3557742056328</v>
      </c>
      <c r="L2027" s="50" t="n">
        <v>12.4818757318763</v>
      </c>
      <c r="M2027" s="50" t="n">
        <v>12.9222301527232</v>
      </c>
      <c r="N2027" s="50" t="n">
        <v>231.922860867046</v>
      </c>
      <c r="O2027" s="50" t="n">
        <v>-184.123102568554</v>
      </c>
      <c r="P2027" s="50" t="n">
        <v>-1006.12963835521</v>
      </c>
      <c r="Q2027" s="51" t="n">
        <v>-958.329880056721</v>
      </c>
    </row>
    <row r="2028" customFormat="false" ht="12.75" hidden="false" customHeight="false" outlineLevel="0" collapsed="false">
      <c r="B2028" s="85" t="s">
        <v>27</v>
      </c>
      <c r="C2028" s="13" t="n">
        <v>2027</v>
      </c>
      <c r="D2028" s="50" t="n">
        <v>0</v>
      </c>
      <c r="E2028" s="50" t="n">
        <v>0</v>
      </c>
      <c r="F2028" s="50" t="n">
        <v>0</v>
      </c>
      <c r="G2028" s="50" t="n">
        <v>0</v>
      </c>
      <c r="H2028" s="50" t="n">
        <v>-116.054272</v>
      </c>
      <c r="I2028" s="50" t="n">
        <v>-213.812019</v>
      </c>
      <c r="J2028" s="50" t="n">
        <v>450.711583</v>
      </c>
      <c r="K2028" s="50" t="n">
        <v>616.044726</v>
      </c>
      <c r="L2028" s="50" t="n">
        <v>50.794529</v>
      </c>
      <c r="M2028" s="50" t="n">
        <v>-523.795451</v>
      </c>
      <c r="N2028" s="50" t="n">
        <v>263.889096</v>
      </c>
      <c r="O2028" s="50" t="n">
        <v>-54.871561</v>
      </c>
      <c r="P2028" s="50" t="n">
        <v>723.228055</v>
      </c>
      <c r="Q2028" s="51" t="n">
        <v>932.24559</v>
      </c>
    </row>
    <row r="2029" customFormat="false" ht="12.75" hidden="false" customHeight="false" outlineLevel="0" collapsed="false">
      <c r="B2029" s="85" t="s">
        <v>77</v>
      </c>
      <c r="C2029" s="13" t="n">
        <v>2028</v>
      </c>
      <c r="D2029" s="50" t="n">
        <v>1167490.66614912</v>
      </c>
      <c r="E2029" s="50" t="n">
        <v>0</v>
      </c>
      <c r="F2029" s="50" t="n">
        <v>0</v>
      </c>
      <c r="G2029" s="50" t="n">
        <v>4.72970911702859</v>
      </c>
      <c r="H2029" s="50" t="n">
        <v>-57.4870701051941</v>
      </c>
      <c r="I2029" s="50" t="n">
        <v>-10.6577061803303</v>
      </c>
      <c r="J2029" s="50" t="n">
        <v>10.0394252636919</v>
      </c>
      <c r="K2029" s="50" t="n">
        <v>69.9219230739441</v>
      </c>
      <c r="L2029" s="50" t="n">
        <v>-10.0742849251899</v>
      </c>
      <c r="M2029" s="50" t="n">
        <v>-309.734452036108</v>
      </c>
      <c r="N2029" s="50" t="n">
        <v>-303.262455792157</v>
      </c>
      <c r="O2029" s="50" t="n">
        <v>-478.057203091129</v>
      </c>
      <c r="P2029" s="50" t="n">
        <v>-129.319957573662</v>
      </c>
      <c r="Q2029" s="51" t="n">
        <v>-910.639616456948</v>
      </c>
    </row>
    <row r="2030" customFormat="false" ht="12.75" hidden="false" customHeight="false" outlineLevel="0" collapsed="false">
      <c r="B2030" s="85" t="s">
        <v>66</v>
      </c>
      <c r="C2030" s="13" t="n">
        <v>2029</v>
      </c>
      <c r="D2030" s="50" t="n">
        <v>891612.109901621</v>
      </c>
      <c r="E2030" s="50" t="n">
        <v>0</v>
      </c>
      <c r="F2030" s="50" t="n">
        <v>0</v>
      </c>
      <c r="G2030" s="50" t="n">
        <v>30.2505</v>
      </c>
      <c r="H2030" s="50" t="n">
        <v>184.329935</v>
      </c>
      <c r="I2030" s="50" t="n">
        <v>1.38749</v>
      </c>
      <c r="J2030" s="50" t="n">
        <v>-19.681988</v>
      </c>
      <c r="K2030" s="50" t="n">
        <v>365.249079</v>
      </c>
      <c r="L2030" s="50" t="n">
        <v>22.67096</v>
      </c>
      <c r="M2030" s="50" t="n">
        <v>67.90498</v>
      </c>
      <c r="N2030" s="50" t="n">
        <v>652.110956</v>
      </c>
      <c r="O2030" s="50" t="n">
        <v>-826.526924</v>
      </c>
      <c r="P2030" s="50" t="n">
        <v>-638.313004</v>
      </c>
      <c r="Q2030" s="51" t="n">
        <v>-812.728972</v>
      </c>
    </row>
    <row r="2031" customFormat="false" ht="12.75" hidden="false" customHeight="false" outlineLevel="0" collapsed="false">
      <c r="B2031" s="85" t="s">
        <v>45</v>
      </c>
      <c r="C2031" s="13" t="n">
        <v>2030</v>
      </c>
      <c r="D2031" s="50" t="n">
        <v>643431.138036753</v>
      </c>
      <c r="E2031" s="50" t="n">
        <v>0</v>
      </c>
      <c r="F2031" s="50" t="n">
        <v>0</v>
      </c>
      <c r="G2031" s="50" t="n">
        <v>-0.0243639113320806</v>
      </c>
      <c r="H2031" s="50" t="n">
        <v>10.4935304791917</v>
      </c>
      <c r="I2031" s="50" t="n">
        <v>12.3420050107615</v>
      </c>
      <c r="J2031" s="50" t="n">
        <v>-0.14513870515985</v>
      </c>
      <c r="K2031" s="50" t="n">
        <v>59.9432881064471</v>
      </c>
      <c r="L2031" s="50" t="n">
        <v>1.60078190649811</v>
      </c>
      <c r="M2031" s="50" t="n">
        <v>65.0943251490061</v>
      </c>
      <c r="N2031" s="50" t="n">
        <v>149.304428035413</v>
      </c>
      <c r="O2031" s="50" t="n">
        <v>179.629053</v>
      </c>
      <c r="P2031" s="50" t="n">
        <v>-749.302498</v>
      </c>
      <c r="Q2031" s="51" t="n">
        <v>-420.369016964587</v>
      </c>
    </row>
    <row r="2032" customFormat="false" ht="12.75" hidden="false" customHeight="false" outlineLevel="0" collapsed="false">
      <c r="B2032" s="85" t="s">
        <v>52</v>
      </c>
      <c r="C2032" s="13" t="n">
        <v>2031</v>
      </c>
      <c r="D2032" s="50" t="n">
        <v>171150.59315258</v>
      </c>
      <c r="E2032" s="50" t="n">
        <v>0</v>
      </c>
      <c r="F2032" s="50" t="n">
        <v>0</v>
      </c>
      <c r="G2032" s="50" t="n">
        <v>0</v>
      </c>
      <c r="H2032" s="50" t="n">
        <v>0</v>
      </c>
      <c r="I2032" s="50" t="n">
        <v>0</v>
      </c>
      <c r="J2032" s="50" t="n">
        <v>0</v>
      </c>
      <c r="K2032" s="50" t="n">
        <v>0</v>
      </c>
      <c r="L2032" s="50" t="n">
        <v>0</v>
      </c>
      <c r="M2032" s="50" t="n">
        <v>-29.60427</v>
      </c>
      <c r="N2032" s="50" t="n">
        <v>-29.60427</v>
      </c>
      <c r="O2032" s="50" t="n">
        <v>-43.27907</v>
      </c>
      <c r="P2032" s="50" t="n">
        <v>0</v>
      </c>
      <c r="Q2032" s="51" t="n">
        <v>-72.88334</v>
      </c>
    </row>
    <row r="2033" customFormat="false" ht="12.75" hidden="false" customHeight="false" outlineLevel="0" collapsed="false">
      <c r="B2033" s="85" t="s">
        <v>80</v>
      </c>
      <c r="C2033" s="13" t="n">
        <v>2032</v>
      </c>
      <c r="D2033" s="50" t="n">
        <v>0</v>
      </c>
      <c r="E2033" s="50" t="n">
        <v>0</v>
      </c>
      <c r="F2033" s="50" t="n">
        <v>0</v>
      </c>
      <c r="G2033" s="50" t="n">
        <v>0</v>
      </c>
      <c r="H2033" s="50" t="n">
        <v>0</v>
      </c>
      <c r="I2033" s="50" t="n">
        <v>0</v>
      </c>
      <c r="J2033" s="50" t="n">
        <v>0</v>
      </c>
      <c r="K2033" s="50" t="n">
        <v>0</v>
      </c>
      <c r="L2033" s="50" t="n">
        <v>0</v>
      </c>
      <c r="M2033" s="50" t="n">
        <v>0</v>
      </c>
      <c r="N2033" s="50" t="n">
        <v>0</v>
      </c>
      <c r="O2033" s="50" t="n">
        <v>0</v>
      </c>
      <c r="P2033" s="50" t="n">
        <v>0</v>
      </c>
      <c r="Q2033" s="51" t="n">
        <v>0</v>
      </c>
    </row>
    <row r="2034" customFormat="false" ht="12.75" hidden="false" customHeight="false" outlineLevel="0" collapsed="false">
      <c r="B2034" s="85" t="s">
        <v>49</v>
      </c>
      <c r="C2034" s="13" t="n">
        <v>2033</v>
      </c>
      <c r="D2034" s="50" t="n">
        <v>58406.3358134732</v>
      </c>
      <c r="E2034" s="50" t="n">
        <v>0</v>
      </c>
      <c r="F2034" s="50" t="n">
        <v>0</v>
      </c>
      <c r="G2034" s="50" t="n">
        <v>0</v>
      </c>
      <c r="H2034" s="50" t="n">
        <v>0</v>
      </c>
      <c r="I2034" s="50" t="n">
        <v>0</v>
      </c>
      <c r="J2034" s="50" t="n">
        <v>0</v>
      </c>
      <c r="K2034" s="50" t="n">
        <v>0</v>
      </c>
      <c r="L2034" s="50" t="n">
        <v>0</v>
      </c>
      <c r="M2034" s="50" t="n">
        <v>0</v>
      </c>
      <c r="N2034" s="50" t="n">
        <v>0</v>
      </c>
      <c r="O2034" s="50" t="n">
        <v>0</v>
      </c>
      <c r="P2034" s="50" t="n">
        <v>-275.605626</v>
      </c>
      <c r="Q2034" s="51" t="n">
        <v>-275.605626</v>
      </c>
    </row>
    <row r="2035" customFormat="false" ht="12.75" hidden="false" customHeight="false" outlineLevel="0" collapsed="false">
      <c r="B2035" s="85" t="s">
        <v>34</v>
      </c>
      <c r="C2035" s="13" t="n">
        <v>2034</v>
      </c>
      <c r="D2035" s="50" t="n">
        <v>74352.4955246318</v>
      </c>
      <c r="E2035" s="50" t="n">
        <v>0</v>
      </c>
      <c r="F2035" s="50" t="n">
        <v>0</v>
      </c>
      <c r="G2035" s="50" t="n">
        <v>0</v>
      </c>
      <c r="H2035" s="50" t="n">
        <v>-14.987341</v>
      </c>
      <c r="I2035" s="50" t="n">
        <v>-15.422085</v>
      </c>
      <c r="J2035" s="50" t="n">
        <v>0</v>
      </c>
      <c r="K2035" s="50" t="n">
        <v>0</v>
      </c>
      <c r="L2035" s="50" t="n">
        <v>0</v>
      </c>
      <c r="M2035" s="50" t="n">
        <v>0</v>
      </c>
      <c r="N2035" s="50" t="n">
        <v>-30.409426</v>
      </c>
      <c r="O2035" s="50" t="n">
        <v>0</v>
      </c>
      <c r="P2035" s="50" t="n">
        <v>0</v>
      </c>
      <c r="Q2035" s="51" t="n">
        <v>-30.409426</v>
      </c>
    </row>
    <row r="2036" customFormat="false" ht="12.75" hidden="false" customHeight="false" outlineLevel="0" collapsed="false">
      <c r="B2036" s="85" t="s">
        <v>69</v>
      </c>
      <c r="C2036" s="13" t="n">
        <v>2035</v>
      </c>
      <c r="D2036" s="50" t="n">
        <v>84814.6314168783</v>
      </c>
      <c r="E2036" s="50" t="n">
        <v>0</v>
      </c>
      <c r="F2036" s="50" t="n">
        <v>0</v>
      </c>
      <c r="G2036" s="50" t="n">
        <v>0</v>
      </c>
      <c r="H2036" s="50" t="n">
        <v>-29.974681</v>
      </c>
      <c r="I2036" s="50" t="n">
        <v>0</v>
      </c>
      <c r="J2036" s="50" t="n">
        <v>0</v>
      </c>
      <c r="K2036" s="50" t="n">
        <v>0</v>
      </c>
      <c r="L2036" s="50" t="n">
        <v>0</v>
      </c>
      <c r="M2036" s="50" t="n">
        <v>0</v>
      </c>
      <c r="N2036" s="50" t="n">
        <v>-29.974681</v>
      </c>
      <c r="O2036" s="50" t="n">
        <v>0</v>
      </c>
      <c r="P2036" s="50" t="n">
        <v>0</v>
      </c>
      <c r="Q2036" s="51" t="n">
        <v>-29.974681</v>
      </c>
    </row>
    <row r="2037" customFormat="false" ht="12.75" hidden="false" customHeight="false" outlineLevel="0" collapsed="false">
      <c r="B2037" s="85" t="s">
        <v>72</v>
      </c>
      <c r="C2037" s="13" t="n">
        <v>2036</v>
      </c>
      <c r="D2037" s="50" t="n">
        <v>42407.315665996</v>
      </c>
      <c r="E2037" s="50" t="n">
        <v>0</v>
      </c>
      <c r="F2037" s="50" t="n">
        <v>0</v>
      </c>
      <c r="G2037" s="50" t="n">
        <v>0</v>
      </c>
      <c r="H2037" s="50" t="n">
        <v>-14.987341</v>
      </c>
      <c r="I2037" s="50" t="n">
        <v>0</v>
      </c>
      <c r="J2037" s="50" t="n">
        <v>0</v>
      </c>
      <c r="K2037" s="50" t="n">
        <v>0</v>
      </c>
      <c r="L2037" s="50" t="n">
        <v>0</v>
      </c>
      <c r="M2037" s="50" t="n">
        <v>0</v>
      </c>
      <c r="N2037" s="50" t="n">
        <v>-14.987341</v>
      </c>
      <c r="O2037" s="50" t="n">
        <v>0</v>
      </c>
      <c r="P2037" s="50" t="n">
        <v>0</v>
      </c>
      <c r="Q2037" s="51" t="n">
        <v>-14.987341</v>
      </c>
    </row>
    <row r="2038" customFormat="false" ht="12.75" hidden="false" customHeight="false" outlineLevel="0" collapsed="false">
      <c r="B2038" s="85" t="s">
        <v>31</v>
      </c>
      <c r="C2038" s="13" t="n">
        <v>2037</v>
      </c>
      <c r="D2038" s="50" t="n">
        <v>0</v>
      </c>
      <c r="E2038" s="50" t="n">
        <v>0</v>
      </c>
      <c r="F2038" s="50" t="n">
        <v>0</v>
      </c>
      <c r="G2038" s="50" t="n">
        <v>0</v>
      </c>
      <c r="H2038" s="50" t="n">
        <v>0</v>
      </c>
      <c r="I2038" s="50" t="n">
        <v>0</v>
      </c>
      <c r="J2038" s="50" t="n">
        <v>0</v>
      </c>
      <c r="K2038" s="50" t="n">
        <v>0</v>
      </c>
      <c r="L2038" s="50" t="n">
        <v>0</v>
      </c>
      <c r="M2038" s="50" t="n">
        <v>0</v>
      </c>
      <c r="N2038" s="50" t="n">
        <v>0</v>
      </c>
      <c r="O2038" s="50" t="n">
        <v>0</v>
      </c>
      <c r="P2038" s="50" t="n">
        <v>0</v>
      </c>
      <c r="Q2038" s="51" t="n">
        <v>0</v>
      </c>
    </row>
    <row r="2039" customFormat="false" ht="12.75" hidden="false" customHeight="false" outlineLevel="0" collapsed="false">
      <c r="B2039" s="85" t="s">
        <v>37</v>
      </c>
      <c r="C2039" s="13" t="n">
        <v>2038</v>
      </c>
      <c r="D2039" s="50" t="n">
        <v>5.65908479289522E-005</v>
      </c>
      <c r="E2039" s="50" t="n">
        <v>0</v>
      </c>
      <c r="F2039" s="50" t="n">
        <v>0</v>
      </c>
      <c r="G2039" s="50" t="n">
        <v>0</v>
      </c>
      <c r="H2039" s="50" t="n">
        <v>0</v>
      </c>
      <c r="I2039" s="50" t="n">
        <v>0</v>
      </c>
      <c r="J2039" s="50" t="n">
        <v>0</v>
      </c>
      <c r="K2039" s="50" t="n">
        <v>0</v>
      </c>
      <c r="L2039" s="50" t="n">
        <v>0</v>
      </c>
      <c r="M2039" s="50" t="n">
        <v>0</v>
      </c>
      <c r="N2039" s="50" t="n">
        <v>0</v>
      </c>
      <c r="O2039" s="50" t="n">
        <v>0</v>
      </c>
      <c r="P2039" s="50" t="n">
        <v>0</v>
      </c>
      <c r="Q2039" s="51" t="n">
        <v>0</v>
      </c>
    </row>
    <row r="2040" customFormat="false" ht="12.75" hidden="false" customHeight="false" outlineLevel="0" collapsed="false">
      <c r="B2040" s="85" t="n">
        <v>0</v>
      </c>
      <c r="C2040" s="13" t="n">
        <v>2039</v>
      </c>
      <c r="D2040" s="50" t="n">
        <v>0</v>
      </c>
      <c r="E2040" s="50" t="n">
        <v>0</v>
      </c>
      <c r="F2040" s="50" t="n">
        <v>0</v>
      </c>
      <c r="G2040" s="50" t="n">
        <v>0</v>
      </c>
      <c r="H2040" s="50" t="n">
        <v>0</v>
      </c>
      <c r="I2040" s="50" t="n">
        <v>0</v>
      </c>
      <c r="J2040" s="50" t="n">
        <v>0</v>
      </c>
      <c r="K2040" s="50" t="n">
        <v>0</v>
      </c>
      <c r="L2040" s="50" t="n">
        <v>0</v>
      </c>
      <c r="M2040" s="50" t="n">
        <v>0</v>
      </c>
      <c r="N2040" s="50" t="n">
        <v>0</v>
      </c>
      <c r="O2040" s="50" t="n">
        <v>0</v>
      </c>
      <c r="P2040" s="50" t="n">
        <v>0</v>
      </c>
      <c r="Q2040" s="51" t="n">
        <v>0</v>
      </c>
    </row>
    <row r="2041" customFormat="false" ht="12.75" hidden="false" customHeight="false" outlineLevel="0" collapsed="false">
      <c r="B2041" s="87" t="n">
        <v>0</v>
      </c>
      <c r="C2041" s="64" t="n">
        <v>2040</v>
      </c>
      <c r="D2041" s="54" t="n">
        <v>0</v>
      </c>
      <c r="E2041" s="54" t="n">
        <v>0</v>
      </c>
      <c r="F2041" s="54" t="n">
        <v>0</v>
      </c>
      <c r="G2041" s="54" t="n">
        <v>0</v>
      </c>
      <c r="H2041" s="54" t="n">
        <v>0</v>
      </c>
      <c r="I2041" s="54" t="n">
        <v>0</v>
      </c>
      <c r="J2041" s="54" t="n">
        <v>0</v>
      </c>
      <c r="K2041" s="54" t="n">
        <v>0</v>
      </c>
      <c r="L2041" s="54" t="n">
        <v>0</v>
      </c>
      <c r="M2041" s="54" t="n">
        <v>0</v>
      </c>
      <c r="N2041" s="54" t="n">
        <v>0</v>
      </c>
      <c r="O2041" s="54" t="n">
        <v>0</v>
      </c>
      <c r="P2041" s="54" t="n">
        <v>0</v>
      </c>
      <c r="Q2041" s="55" t="n">
        <v>0</v>
      </c>
    </row>
    <row r="2042" customFormat="false" ht="12.75" hidden="false" customHeight="false" outlineLevel="0" collapsed="false">
      <c r="A2042" s="0" t="n">
        <v>52</v>
      </c>
      <c r="B2042" s="57" t="n">
        <v>36977</v>
      </c>
      <c r="C2042" s="58" t="n">
        <v>2041</v>
      </c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83"/>
    </row>
    <row r="2043" customFormat="false" ht="12.75" hidden="false" customHeight="false" outlineLevel="0" collapsed="false">
      <c r="B2043" s="61"/>
      <c r="C2043" s="13" t="n">
        <v>2042</v>
      </c>
      <c r="D2043" s="13"/>
      <c r="E2043" s="21" t="s">
        <v>5</v>
      </c>
      <c r="F2043" s="21" t="s">
        <v>6</v>
      </c>
      <c r="G2043" s="21" t="s">
        <v>7</v>
      </c>
      <c r="H2043" s="21" t="s">
        <v>8</v>
      </c>
      <c r="I2043" s="21" t="s">
        <v>9</v>
      </c>
      <c r="J2043" s="21" t="s">
        <v>10</v>
      </c>
      <c r="K2043" s="21" t="s">
        <v>11</v>
      </c>
      <c r="L2043" s="21" t="s">
        <v>12</v>
      </c>
      <c r="M2043" s="21" t="s">
        <v>13</v>
      </c>
      <c r="N2043" s="21" t="s">
        <v>14</v>
      </c>
      <c r="O2043" s="21" t="n">
        <v>2002</v>
      </c>
      <c r="P2043" s="21" t="s">
        <v>15</v>
      </c>
      <c r="Q2043" s="84" t="s">
        <v>16</v>
      </c>
    </row>
    <row r="2044" customFormat="false" ht="12.75" hidden="false" customHeight="false" outlineLevel="0" collapsed="false">
      <c r="B2044" s="85" t="s">
        <v>107</v>
      </c>
      <c r="C2044" s="13" t="n">
        <v>2043</v>
      </c>
      <c r="D2044" s="13" t="s">
        <v>4</v>
      </c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86"/>
    </row>
    <row r="2045" customFormat="false" ht="12.75" hidden="false" customHeight="false" outlineLevel="0" collapsed="false">
      <c r="B2045" s="85" t="s">
        <v>19</v>
      </c>
      <c r="C2045" s="13" t="n">
        <v>2044</v>
      </c>
      <c r="D2045" s="50" t="n">
        <v>23128698.2427443</v>
      </c>
      <c r="E2045" s="50" t="n">
        <v>0</v>
      </c>
      <c r="F2045" s="50" t="n">
        <v>0</v>
      </c>
      <c r="G2045" s="50" t="n">
        <v>79659.35</v>
      </c>
      <c r="H2045" s="50" t="n">
        <v>695306.02</v>
      </c>
      <c r="I2045" s="50" t="n">
        <v>1284440.28</v>
      </c>
      <c r="J2045" s="50" t="n">
        <v>398891.83</v>
      </c>
      <c r="K2045" s="50" t="n">
        <v>-2440215.85</v>
      </c>
      <c r="L2045" s="50" t="n">
        <v>-507323.28</v>
      </c>
      <c r="M2045" s="50" t="n">
        <v>2730425.59</v>
      </c>
      <c r="N2045" s="50" t="n">
        <v>2241183.94</v>
      </c>
      <c r="O2045" s="50" t="n">
        <v>-5677444.83</v>
      </c>
      <c r="P2045" s="50" t="n">
        <v>-1148553.92</v>
      </c>
      <c r="Q2045" s="51" t="n">
        <v>-4584814.81</v>
      </c>
    </row>
    <row r="2046" customFormat="false" ht="12.75" hidden="false" customHeight="false" outlineLevel="0" collapsed="false">
      <c r="B2046" s="85" t="s">
        <v>20</v>
      </c>
      <c r="C2046" s="13" t="n">
        <v>2045</v>
      </c>
      <c r="D2046" s="50" t="n">
        <v>7653499.5012036</v>
      </c>
      <c r="E2046" s="50" t="n">
        <v>0</v>
      </c>
      <c r="F2046" s="50" t="n">
        <v>0</v>
      </c>
      <c r="G2046" s="50" t="n">
        <v>31104.67</v>
      </c>
      <c r="H2046" s="50" t="n">
        <v>237039.46</v>
      </c>
      <c r="I2046" s="50" t="n">
        <v>226562.85</v>
      </c>
      <c r="J2046" s="50" t="n">
        <v>-251690</v>
      </c>
      <c r="K2046" s="50" t="n">
        <v>-589292.32</v>
      </c>
      <c r="L2046" s="50" t="n">
        <v>-225943.69</v>
      </c>
      <c r="M2046" s="50" t="n">
        <v>123851.96</v>
      </c>
      <c r="N2046" s="50" t="n">
        <v>-448367.07</v>
      </c>
      <c r="O2046" s="50" t="n">
        <v>-1840297.58</v>
      </c>
      <c r="P2046" s="50" t="n">
        <v>-47699.27</v>
      </c>
      <c r="Q2046" s="51" t="n">
        <v>-2336363.92</v>
      </c>
    </row>
    <row r="2047" customFormat="false" ht="12.75" hidden="false" customHeight="false" outlineLevel="0" collapsed="false">
      <c r="B2047" s="85" t="s">
        <v>108</v>
      </c>
      <c r="C2047" s="13" t="n">
        <v>2046</v>
      </c>
      <c r="D2047" s="50" t="n">
        <v>38054.160949771</v>
      </c>
      <c r="E2047" s="50" t="n">
        <v>0</v>
      </c>
      <c r="F2047" s="50" t="n">
        <v>0</v>
      </c>
      <c r="G2047" s="50" t="n">
        <v>0</v>
      </c>
      <c r="H2047" s="50" t="n">
        <v>-1776.65</v>
      </c>
      <c r="I2047" s="50" t="n">
        <v>14781.09</v>
      </c>
      <c r="J2047" s="50" t="n">
        <v>0</v>
      </c>
      <c r="K2047" s="50" t="n">
        <v>-2844.38</v>
      </c>
      <c r="L2047" s="50" t="n">
        <v>0</v>
      </c>
      <c r="M2047" s="50" t="n">
        <v>0</v>
      </c>
      <c r="N2047" s="50" t="n">
        <v>10160.06</v>
      </c>
      <c r="O2047" s="50" t="n">
        <v>0</v>
      </c>
      <c r="P2047" s="50" t="n">
        <v>0</v>
      </c>
      <c r="Q2047" s="51" t="n">
        <v>10160.06</v>
      </c>
    </row>
    <row r="2048" customFormat="false" ht="12.75" hidden="false" customHeight="false" outlineLevel="0" collapsed="false">
      <c r="B2048" s="85" t="s">
        <v>25</v>
      </c>
      <c r="C2048" s="13" t="n">
        <v>2047</v>
      </c>
      <c r="D2048" s="50" t="n">
        <v>10512173.7059569</v>
      </c>
      <c r="E2048" s="50" t="n">
        <v>0</v>
      </c>
      <c r="F2048" s="50" t="n">
        <v>0</v>
      </c>
      <c r="G2048" s="50" t="n">
        <v>-2122.47</v>
      </c>
      <c r="H2048" s="50" t="n">
        <v>278342.16</v>
      </c>
      <c r="I2048" s="50" t="n">
        <v>174334.84</v>
      </c>
      <c r="J2048" s="50" t="n">
        <v>-219185.21</v>
      </c>
      <c r="K2048" s="50" t="n">
        <v>-434593.85</v>
      </c>
      <c r="L2048" s="50" t="n">
        <v>-196952.73</v>
      </c>
      <c r="M2048" s="50" t="n">
        <v>-145708.05</v>
      </c>
      <c r="N2048" s="50" t="n">
        <v>-545885.31</v>
      </c>
      <c r="O2048" s="50" t="n">
        <v>-1612621.15</v>
      </c>
      <c r="P2048" s="50" t="n">
        <v>-382774.18</v>
      </c>
      <c r="Q2048" s="51" t="n">
        <v>-2541280.64</v>
      </c>
    </row>
    <row r="2049" customFormat="false" ht="12.75" hidden="false" customHeight="false" outlineLevel="0" collapsed="false">
      <c r="B2049" s="85" t="s">
        <v>29</v>
      </c>
      <c r="C2049" s="13" t="n">
        <v>2048</v>
      </c>
      <c r="D2049" s="50" t="n">
        <v>97267.8253369218</v>
      </c>
      <c r="E2049" s="50" t="n">
        <v>0</v>
      </c>
      <c r="F2049" s="50" t="n">
        <v>0</v>
      </c>
      <c r="G2049" s="50" t="n">
        <v>4802.65</v>
      </c>
      <c r="H2049" s="50" t="n">
        <v>3999.33</v>
      </c>
      <c r="I2049" s="50" t="n">
        <v>0</v>
      </c>
      <c r="J2049" s="50" t="n">
        <v>0</v>
      </c>
      <c r="K2049" s="50" t="n">
        <v>0</v>
      </c>
      <c r="L2049" s="50" t="n">
        <v>0</v>
      </c>
      <c r="M2049" s="50" t="n">
        <v>0</v>
      </c>
      <c r="N2049" s="50" t="n">
        <v>8801.98</v>
      </c>
      <c r="O2049" s="50" t="n">
        <v>0</v>
      </c>
      <c r="P2049" s="50" t="n">
        <v>0</v>
      </c>
      <c r="Q2049" s="51" t="n">
        <v>8801.98</v>
      </c>
    </row>
    <row r="2050" customFormat="false" ht="12.75" hidden="false" customHeight="false" outlineLevel="0" collapsed="false">
      <c r="B2050" s="85" t="s">
        <v>32</v>
      </c>
      <c r="C2050" s="13" t="n">
        <v>2049</v>
      </c>
      <c r="D2050" s="50" t="n">
        <v>186800.635791715</v>
      </c>
      <c r="E2050" s="50" t="n">
        <v>0</v>
      </c>
      <c r="F2050" s="50" t="n">
        <v>0</v>
      </c>
      <c r="G2050" s="50" t="n">
        <v>9767.11</v>
      </c>
      <c r="H2050" s="50" t="n">
        <v>29777.31</v>
      </c>
      <c r="I2050" s="50" t="n">
        <v>0</v>
      </c>
      <c r="J2050" s="50" t="n">
        <v>0</v>
      </c>
      <c r="K2050" s="50" t="n">
        <v>0</v>
      </c>
      <c r="L2050" s="50" t="n">
        <v>0</v>
      </c>
      <c r="M2050" s="50" t="n">
        <v>0</v>
      </c>
      <c r="N2050" s="50" t="n">
        <v>39544.42</v>
      </c>
      <c r="O2050" s="50" t="n">
        <v>0</v>
      </c>
      <c r="P2050" s="50" t="n">
        <v>0</v>
      </c>
      <c r="Q2050" s="51" t="n">
        <v>39544.42</v>
      </c>
    </row>
    <row r="2051" customFormat="false" ht="12.75" hidden="false" customHeight="false" outlineLevel="0" collapsed="false">
      <c r="B2051" s="85" t="s">
        <v>35</v>
      </c>
      <c r="C2051" s="13" t="n">
        <v>2050</v>
      </c>
      <c r="D2051" s="50" t="n">
        <v>440475.736185307</v>
      </c>
      <c r="E2051" s="50" t="n">
        <v>0</v>
      </c>
      <c r="F2051" s="50" t="n">
        <v>0</v>
      </c>
      <c r="G2051" s="50" t="n">
        <v>-1604</v>
      </c>
      <c r="H2051" s="50" t="n">
        <v>-232.19</v>
      </c>
      <c r="I2051" s="50" t="n">
        <v>-69596.1</v>
      </c>
      <c r="J2051" s="50" t="n">
        <v>0</v>
      </c>
      <c r="K2051" s="50" t="n">
        <v>0</v>
      </c>
      <c r="L2051" s="50" t="n">
        <v>0</v>
      </c>
      <c r="M2051" s="50" t="n">
        <v>0</v>
      </c>
      <c r="N2051" s="50" t="n">
        <v>-71432.29</v>
      </c>
      <c r="O2051" s="50" t="n">
        <v>0</v>
      </c>
      <c r="P2051" s="50" t="n">
        <v>0</v>
      </c>
      <c r="Q2051" s="51" t="n">
        <v>-71432.29</v>
      </c>
    </row>
    <row r="2052" customFormat="false" ht="12.75" hidden="false" customHeight="false" outlineLevel="0" collapsed="false">
      <c r="B2052" s="85" t="s">
        <v>38</v>
      </c>
      <c r="C2052" s="13" t="n">
        <v>2051</v>
      </c>
      <c r="D2052" s="50" t="n">
        <v>0</v>
      </c>
      <c r="E2052" s="50" t="n">
        <v>0</v>
      </c>
      <c r="F2052" s="50" t="n">
        <v>0</v>
      </c>
      <c r="G2052" s="50" t="n">
        <v>0</v>
      </c>
      <c r="H2052" s="50" t="n">
        <v>0</v>
      </c>
      <c r="I2052" s="50" t="n">
        <v>0</v>
      </c>
      <c r="J2052" s="50" t="n">
        <v>0</v>
      </c>
      <c r="K2052" s="50" t="n">
        <v>0</v>
      </c>
      <c r="L2052" s="50" t="n">
        <v>0</v>
      </c>
      <c r="M2052" s="50" t="n">
        <v>0</v>
      </c>
      <c r="N2052" s="50" t="n">
        <v>0</v>
      </c>
      <c r="O2052" s="50" t="n">
        <v>0</v>
      </c>
      <c r="P2052" s="50" t="n">
        <v>0</v>
      </c>
      <c r="Q2052" s="51" t="n">
        <v>0</v>
      </c>
    </row>
    <row r="2053" customFormat="false" ht="12.75" hidden="false" customHeight="false" outlineLevel="0" collapsed="false">
      <c r="B2053" s="85" t="s">
        <v>43</v>
      </c>
      <c r="C2053" s="13" t="n">
        <v>2052</v>
      </c>
      <c r="D2053" s="50" t="n">
        <v>5742043.55626397</v>
      </c>
      <c r="E2053" s="50" t="n">
        <v>0</v>
      </c>
      <c r="F2053" s="50" t="n">
        <v>0</v>
      </c>
      <c r="G2053" s="50" t="n">
        <v>-6141.97</v>
      </c>
      <c r="H2053" s="50" t="n">
        <v>398617.36</v>
      </c>
      <c r="I2053" s="50" t="n">
        <v>97091.7</v>
      </c>
      <c r="J2053" s="50" t="n">
        <v>102639.79</v>
      </c>
      <c r="K2053" s="50" t="n">
        <v>-749952.35</v>
      </c>
      <c r="L2053" s="50" t="n">
        <v>86034.59</v>
      </c>
      <c r="M2053" s="50" t="n">
        <v>402552.84</v>
      </c>
      <c r="N2053" s="50" t="n">
        <v>330841.96</v>
      </c>
      <c r="O2053" s="50" t="n">
        <v>-1315165.38</v>
      </c>
      <c r="P2053" s="50" t="n">
        <v>-501165.07</v>
      </c>
      <c r="Q2053" s="51" t="n">
        <v>-1485488.49</v>
      </c>
    </row>
    <row r="2054" customFormat="false" ht="12.75" hidden="false" customHeight="false" outlineLevel="0" collapsed="false">
      <c r="B2054" s="85" t="s">
        <v>47</v>
      </c>
      <c r="C2054" s="13" t="n">
        <v>2053</v>
      </c>
      <c r="D2054" s="50" t="n">
        <v>5330715.09555162</v>
      </c>
      <c r="E2054" s="50" t="n">
        <v>0</v>
      </c>
      <c r="F2054" s="50" t="n">
        <v>0</v>
      </c>
      <c r="G2054" s="50" t="n">
        <v>7189.91</v>
      </c>
      <c r="H2054" s="50" t="n">
        <v>4305.27</v>
      </c>
      <c r="I2054" s="50" t="n">
        <v>295783.41</v>
      </c>
      <c r="J2054" s="50" t="n">
        <v>-8167.29</v>
      </c>
      <c r="K2054" s="50" t="n">
        <v>-329354.07</v>
      </c>
      <c r="L2054" s="50" t="n">
        <v>-104511.64</v>
      </c>
      <c r="M2054" s="50" t="n">
        <v>890582.99</v>
      </c>
      <c r="N2054" s="50" t="n">
        <v>755828.58</v>
      </c>
      <c r="O2054" s="50" t="n">
        <v>-1713230</v>
      </c>
      <c r="P2054" s="50" t="n">
        <v>-826131.74</v>
      </c>
      <c r="Q2054" s="51" t="n">
        <v>-1783533.16</v>
      </c>
    </row>
    <row r="2055" customFormat="false" ht="12.75" hidden="false" customHeight="false" outlineLevel="0" collapsed="false">
      <c r="B2055" s="85" t="s">
        <v>50</v>
      </c>
      <c r="C2055" s="13" t="n">
        <v>2054</v>
      </c>
      <c r="D2055" s="50" t="n">
        <v>1849616.00966269</v>
      </c>
      <c r="E2055" s="50" t="n">
        <v>0</v>
      </c>
      <c r="F2055" s="50" t="n">
        <v>0</v>
      </c>
      <c r="G2055" s="50" t="n">
        <v>4788.58</v>
      </c>
      <c r="H2055" s="50" t="n">
        <v>-16675.29</v>
      </c>
      <c r="I2055" s="50" t="n">
        <v>-69712.84</v>
      </c>
      <c r="J2055" s="50" t="n">
        <v>-16567.89</v>
      </c>
      <c r="K2055" s="50" t="n">
        <v>-138037.82</v>
      </c>
      <c r="L2055" s="50" t="n">
        <v>0</v>
      </c>
      <c r="M2055" s="50" t="n">
        <v>218934.8</v>
      </c>
      <c r="N2055" s="50" t="n">
        <v>-17270.46</v>
      </c>
      <c r="O2055" s="50" t="n">
        <v>95819.54</v>
      </c>
      <c r="P2055" s="50" t="n">
        <v>-673789.56</v>
      </c>
      <c r="Q2055" s="51" t="n">
        <v>-595240.48</v>
      </c>
    </row>
    <row r="2056" customFormat="false" ht="12.75" hidden="false" customHeight="false" outlineLevel="0" collapsed="false">
      <c r="B2056" s="85" t="s">
        <v>53</v>
      </c>
      <c r="C2056" s="13" t="n">
        <v>2055</v>
      </c>
      <c r="D2056" s="50" t="n">
        <v>310171.33733915</v>
      </c>
      <c r="E2056" s="50" t="n">
        <v>0</v>
      </c>
      <c r="F2056" s="50" t="n">
        <v>0</v>
      </c>
      <c r="G2056" s="50" t="n">
        <v>11156.16</v>
      </c>
      <c r="H2056" s="50" t="n">
        <v>-62754.35</v>
      </c>
      <c r="I2056" s="50" t="n">
        <v>0</v>
      </c>
      <c r="J2056" s="50" t="n">
        <v>0</v>
      </c>
      <c r="K2056" s="50" t="n">
        <v>0</v>
      </c>
      <c r="L2056" s="50" t="n">
        <v>0</v>
      </c>
      <c r="M2056" s="50" t="n">
        <v>0</v>
      </c>
      <c r="N2056" s="50" t="n">
        <v>-51598.19</v>
      </c>
      <c r="O2056" s="50" t="n">
        <v>0</v>
      </c>
      <c r="P2056" s="50" t="n">
        <v>0</v>
      </c>
      <c r="Q2056" s="51" t="n">
        <v>-51598.19</v>
      </c>
    </row>
    <row r="2057" customFormat="false" ht="12.75" hidden="false" customHeight="false" outlineLevel="0" collapsed="false">
      <c r="B2057" s="85" t="s">
        <v>56</v>
      </c>
      <c r="C2057" s="13" t="n">
        <v>2056</v>
      </c>
      <c r="D2057" s="50" t="n">
        <v>929125.927204259</v>
      </c>
      <c r="E2057" s="50" t="n">
        <v>0</v>
      </c>
      <c r="F2057" s="50" t="n">
        <v>0</v>
      </c>
      <c r="G2057" s="50" t="n">
        <v>4957.2</v>
      </c>
      <c r="H2057" s="50" t="n">
        <v>-126108</v>
      </c>
      <c r="I2057" s="50" t="n">
        <v>0</v>
      </c>
      <c r="J2057" s="50" t="n">
        <v>0</v>
      </c>
      <c r="K2057" s="50" t="n">
        <v>0</v>
      </c>
      <c r="L2057" s="50" t="n">
        <v>0</v>
      </c>
      <c r="M2057" s="50" t="n">
        <v>0</v>
      </c>
      <c r="N2057" s="50" t="n">
        <v>-121150.8</v>
      </c>
      <c r="O2057" s="50" t="n">
        <v>0</v>
      </c>
      <c r="P2057" s="50" t="n">
        <v>0</v>
      </c>
      <c r="Q2057" s="51" t="n">
        <v>-121150.8</v>
      </c>
    </row>
    <row r="2058" customFormat="false" ht="12.75" hidden="false" customHeight="false" outlineLevel="0" collapsed="false">
      <c r="B2058" s="85" t="s">
        <v>59</v>
      </c>
      <c r="C2058" s="13" t="n">
        <v>2057</v>
      </c>
      <c r="D2058" s="50" t="n">
        <v>28573.4923554038</v>
      </c>
      <c r="E2058" s="50" t="n">
        <v>0</v>
      </c>
      <c r="F2058" s="50" t="n">
        <v>0</v>
      </c>
      <c r="G2058" s="50" t="n">
        <v>3718.29</v>
      </c>
      <c r="H2058" s="50" t="n">
        <v>0</v>
      </c>
      <c r="I2058" s="50" t="n">
        <v>0</v>
      </c>
      <c r="J2058" s="50" t="n">
        <v>0</v>
      </c>
      <c r="K2058" s="50" t="n">
        <v>0</v>
      </c>
      <c r="L2058" s="50" t="n">
        <v>0</v>
      </c>
      <c r="M2058" s="50" t="n">
        <v>0</v>
      </c>
      <c r="N2058" s="50" t="n">
        <v>3718.29</v>
      </c>
      <c r="O2058" s="50" t="n">
        <v>0</v>
      </c>
      <c r="P2058" s="50" t="n">
        <v>0</v>
      </c>
      <c r="Q2058" s="51" t="n">
        <v>3718.29</v>
      </c>
    </row>
    <row r="2059" customFormat="false" ht="12.75" hidden="false" customHeight="false" outlineLevel="0" collapsed="false">
      <c r="B2059" s="85" t="s">
        <v>109</v>
      </c>
      <c r="C2059" s="13" t="n">
        <v>2058</v>
      </c>
      <c r="D2059" s="50" t="n">
        <v>-66336.4820784696</v>
      </c>
      <c r="E2059" s="50" t="n">
        <v>0</v>
      </c>
      <c r="F2059" s="50" t="n">
        <v>0</v>
      </c>
      <c r="G2059" s="50" t="n">
        <v>-3200.21</v>
      </c>
      <c r="H2059" s="50" t="n">
        <v>0</v>
      </c>
      <c r="I2059" s="50" t="n">
        <v>0</v>
      </c>
      <c r="J2059" s="50" t="n">
        <v>0</v>
      </c>
      <c r="K2059" s="50" t="n">
        <v>0</v>
      </c>
      <c r="L2059" s="50" t="n">
        <v>0</v>
      </c>
      <c r="M2059" s="50" t="n">
        <v>0</v>
      </c>
      <c r="N2059" s="50" t="n">
        <v>-3200.21</v>
      </c>
      <c r="O2059" s="50" t="n">
        <v>0</v>
      </c>
      <c r="P2059" s="50" t="n">
        <v>0</v>
      </c>
      <c r="Q2059" s="51" t="n">
        <v>-3200.21</v>
      </c>
    </row>
    <row r="2060" customFormat="false" ht="12.75" hidden="false" customHeight="false" outlineLevel="0" collapsed="false">
      <c r="B2060" s="85" t="s">
        <v>64</v>
      </c>
      <c r="C2060" s="13" t="n">
        <v>2059</v>
      </c>
      <c r="D2060" s="50" t="n">
        <v>4175376.93070522</v>
      </c>
      <c r="E2060" s="50" t="n">
        <v>0</v>
      </c>
      <c r="F2060" s="50" t="n">
        <v>0</v>
      </c>
      <c r="G2060" s="50" t="n">
        <v>20848.09</v>
      </c>
      <c r="H2060" s="50" t="n">
        <v>-106316.78</v>
      </c>
      <c r="I2060" s="50" t="n">
        <v>545299.55</v>
      </c>
      <c r="J2060" s="50" t="n">
        <v>693759.43</v>
      </c>
      <c r="K2060" s="50" t="n">
        <v>-214744.35</v>
      </c>
      <c r="L2060" s="50" t="n">
        <v>-145804.28</v>
      </c>
      <c r="M2060" s="50" t="n">
        <v>1049722.7</v>
      </c>
      <c r="N2060" s="50" t="n">
        <v>1842764.36</v>
      </c>
      <c r="O2060" s="50" t="n">
        <v>-706000.87</v>
      </c>
      <c r="P2060" s="50" t="n">
        <v>982226.91</v>
      </c>
      <c r="Q2060" s="51" t="n">
        <v>2118990.4</v>
      </c>
    </row>
    <row r="2061" customFormat="false" ht="12.75" hidden="false" customHeight="false" outlineLevel="0" collapsed="false">
      <c r="B2061" s="85" t="s">
        <v>67</v>
      </c>
      <c r="C2061" s="13" t="n">
        <v>2060</v>
      </c>
      <c r="D2061" s="50" t="n">
        <v>273844.1407952</v>
      </c>
      <c r="E2061" s="50" t="n">
        <v>0</v>
      </c>
      <c r="F2061" s="50" t="n">
        <v>0</v>
      </c>
      <c r="G2061" s="50" t="n">
        <v>-6387.9</v>
      </c>
      <c r="H2061" s="50" t="n">
        <v>-50025.87</v>
      </c>
      <c r="I2061" s="50" t="n">
        <v>0</v>
      </c>
      <c r="J2061" s="50" t="n">
        <v>0</v>
      </c>
      <c r="K2061" s="50" t="n">
        <v>0</v>
      </c>
      <c r="L2061" s="50" t="n">
        <v>0</v>
      </c>
      <c r="M2061" s="50" t="n">
        <v>0</v>
      </c>
      <c r="N2061" s="50" t="n">
        <v>-56413.77</v>
      </c>
      <c r="O2061" s="50" t="n">
        <v>0</v>
      </c>
      <c r="P2061" s="50" t="n">
        <v>0</v>
      </c>
      <c r="Q2061" s="51" t="n">
        <v>-56413.77</v>
      </c>
    </row>
    <row r="2062" customFormat="false" ht="12.75" hidden="false" customHeight="false" outlineLevel="0" collapsed="false">
      <c r="B2062" s="85" t="s">
        <v>70</v>
      </c>
      <c r="C2062" s="13" t="n">
        <v>2061</v>
      </c>
      <c r="D2062" s="50" t="n">
        <v>323012.757950437</v>
      </c>
      <c r="E2062" s="50" t="n">
        <v>0</v>
      </c>
      <c r="F2062" s="50" t="n">
        <v>0</v>
      </c>
      <c r="G2062" s="50" t="n">
        <v>-4000.65</v>
      </c>
      <c r="H2062" s="50" t="n">
        <v>11881.9</v>
      </c>
      <c r="I2062" s="50" t="n">
        <v>0</v>
      </c>
      <c r="J2062" s="50" t="n">
        <v>0</v>
      </c>
      <c r="K2062" s="50" t="n">
        <v>0</v>
      </c>
      <c r="L2062" s="50" t="n">
        <v>0</v>
      </c>
      <c r="M2062" s="50" t="n">
        <v>0</v>
      </c>
      <c r="N2062" s="50" t="n">
        <v>7881.25</v>
      </c>
      <c r="O2062" s="50" t="n">
        <v>0</v>
      </c>
      <c r="P2062" s="50" t="n">
        <v>0</v>
      </c>
      <c r="Q2062" s="51" t="n">
        <v>7881.25</v>
      </c>
    </row>
    <row r="2063" customFormat="false" ht="12.75" hidden="false" customHeight="false" outlineLevel="0" collapsed="false">
      <c r="B2063" s="85" t="s">
        <v>75</v>
      </c>
      <c r="C2063" s="13" t="n">
        <v>2062</v>
      </c>
      <c r="D2063" s="50" t="n">
        <v>3247965.43177676</v>
      </c>
      <c r="E2063" s="50" t="n">
        <v>0</v>
      </c>
      <c r="F2063" s="50" t="n">
        <v>0</v>
      </c>
      <c r="G2063" s="50" t="n">
        <v>5421.74</v>
      </c>
      <c r="H2063" s="50" t="n">
        <v>61881.78</v>
      </c>
      <c r="I2063" s="50" t="n">
        <v>69895.78</v>
      </c>
      <c r="J2063" s="50" t="n">
        <v>98103</v>
      </c>
      <c r="K2063" s="50" t="n">
        <v>18603.29</v>
      </c>
      <c r="L2063" s="50" t="n">
        <v>79854.47</v>
      </c>
      <c r="M2063" s="50" t="n">
        <v>190488.35</v>
      </c>
      <c r="N2063" s="50" t="n">
        <v>524248.41</v>
      </c>
      <c r="O2063" s="50" t="n">
        <v>1414050.61</v>
      </c>
      <c r="P2063" s="50" t="n">
        <v>300778.99</v>
      </c>
      <c r="Q2063" s="51" t="n">
        <v>2239078.01</v>
      </c>
    </row>
    <row r="2064" customFormat="false" ht="12.75" hidden="false" customHeight="false" outlineLevel="0" collapsed="false">
      <c r="B2064" s="85" t="s">
        <v>78</v>
      </c>
      <c r="C2064" s="13" t="n">
        <v>2063</v>
      </c>
      <c r="D2064" s="50" t="n">
        <v>160745.941277641</v>
      </c>
      <c r="E2064" s="50" t="n">
        <v>0</v>
      </c>
      <c r="F2064" s="50" t="n">
        <v>0</v>
      </c>
      <c r="G2064" s="50" t="n">
        <v>-637.85</v>
      </c>
      <c r="H2064" s="50" t="n">
        <v>33350.58</v>
      </c>
      <c r="I2064" s="50" t="n">
        <v>0</v>
      </c>
      <c r="J2064" s="50" t="n">
        <v>0</v>
      </c>
      <c r="K2064" s="50" t="n">
        <v>0</v>
      </c>
      <c r="L2064" s="50" t="n">
        <v>0</v>
      </c>
      <c r="M2064" s="50" t="n">
        <v>0</v>
      </c>
      <c r="N2064" s="50" t="n">
        <v>32712.73</v>
      </c>
      <c r="O2064" s="50" t="n">
        <v>0</v>
      </c>
      <c r="P2064" s="50" t="n">
        <v>0</v>
      </c>
      <c r="Q2064" s="51" t="n">
        <v>32712.73</v>
      </c>
    </row>
    <row r="2065" customFormat="false" ht="12.75" hidden="false" customHeight="false" outlineLevel="0" collapsed="false">
      <c r="B2065" s="85"/>
      <c r="C2065" s="13" t="n">
        <v>2064</v>
      </c>
      <c r="D2065" s="50"/>
      <c r="E2065" s="50"/>
      <c r="F2065" s="50"/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1"/>
    </row>
    <row r="2066" customFormat="false" ht="12.75" hidden="false" customHeight="false" outlineLevel="0" collapsed="false">
      <c r="B2066" s="85" t="s">
        <v>83</v>
      </c>
      <c r="C2066" s="13" t="n">
        <v>2065</v>
      </c>
      <c r="D2066" s="50" t="s">
        <v>4</v>
      </c>
      <c r="E2066" s="50"/>
      <c r="F2066" s="50"/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1"/>
    </row>
    <row r="2067" customFormat="false" ht="12.75" hidden="false" customHeight="false" outlineLevel="0" collapsed="false">
      <c r="B2067" s="85" t="s">
        <v>22</v>
      </c>
      <c r="C2067" s="13" t="n">
        <v>2066</v>
      </c>
      <c r="D2067" s="50" t="n">
        <v>371608.148739713</v>
      </c>
      <c r="E2067" s="50" t="n">
        <v>0</v>
      </c>
      <c r="F2067" s="50" t="n">
        <v>0</v>
      </c>
      <c r="G2067" s="50" t="n">
        <v>-1.96117510182105E-009</v>
      </c>
      <c r="H2067" s="50" t="n">
        <v>-92.2476037943318</v>
      </c>
      <c r="I2067" s="50" t="n">
        <v>64.4812662221053</v>
      </c>
      <c r="J2067" s="50" t="n">
        <v>56.674949025704</v>
      </c>
      <c r="K2067" s="50" t="n">
        <v>54.665079572059</v>
      </c>
      <c r="L2067" s="50" t="n">
        <v>13.4420488053719</v>
      </c>
      <c r="M2067" s="50" t="n">
        <v>15.1311740345742</v>
      </c>
      <c r="N2067" s="50" t="n">
        <v>112.146913863521</v>
      </c>
      <c r="O2067" s="50" t="n">
        <v>-179.832484385464</v>
      </c>
      <c r="P2067" s="50" t="n">
        <v>-1005.7786136416</v>
      </c>
      <c r="Q2067" s="51" t="n">
        <v>-1073.46418416354</v>
      </c>
    </row>
    <row r="2068" customFormat="false" ht="12.75" hidden="false" customHeight="false" outlineLevel="0" collapsed="false">
      <c r="B2068" s="85" t="s">
        <v>27</v>
      </c>
      <c r="C2068" s="13" t="n">
        <v>2067</v>
      </c>
      <c r="D2068" s="50" t="n">
        <v>2961566.73902324</v>
      </c>
      <c r="E2068" s="50" t="n">
        <v>0</v>
      </c>
      <c r="F2068" s="50" t="n">
        <v>0</v>
      </c>
      <c r="G2068" s="50" t="n">
        <v>0</v>
      </c>
      <c r="H2068" s="50" t="n">
        <v>-116.070838</v>
      </c>
      <c r="I2068" s="50" t="n">
        <v>-46.764928</v>
      </c>
      <c r="J2068" s="50" t="n">
        <v>435.912639</v>
      </c>
      <c r="K2068" s="50" t="n">
        <v>996.518173</v>
      </c>
      <c r="L2068" s="50" t="n">
        <v>138.947123</v>
      </c>
      <c r="M2068" s="50" t="n">
        <v>-403.318191</v>
      </c>
      <c r="N2068" s="50" t="n">
        <v>1005.223978</v>
      </c>
      <c r="O2068" s="50" t="n">
        <v>332.934037</v>
      </c>
      <c r="P2068" s="50" t="n">
        <v>677.3923</v>
      </c>
      <c r="Q2068" s="51" t="n">
        <v>2015.550315</v>
      </c>
    </row>
    <row r="2069" customFormat="false" ht="12.75" hidden="false" customHeight="false" outlineLevel="0" collapsed="false">
      <c r="B2069" s="85" t="s">
        <v>77</v>
      </c>
      <c r="C2069" s="13" t="n">
        <v>2068</v>
      </c>
      <c r="D2069" s="50" t="n">
        <v>1014243.99858312</v>
      </c>
      <c r="E2069" s="50" t="n">
        <v>0</v>
      </c>
      <c r="F2069" s="50" t="n">
        <v>0</v>
      </c>
      <c r="G2069" s="50" t="n">
        <v>4.02119328182185</v>
      </c>
      <c r="H2069" s="50" t="n">
        <v>-57.0707559276928</v>
      </c>
      <c r="I2069" s="50" t="n">
        <v>20.4028642659991</v>
      </c>
      <c r="J2069" s="50" t="n">
        <v>11.3327038524537</v>
      </c>
      <c r="K2069" s="50" t="n">
        <v>71.8083842263276</v>
      </c>
      <c r="L2069" s="50" t="n">
        <v>-9.25413504926607</v>
      </c>
      <c r="M2069" s="50" t="n">
        <v>-279.064862036023</v>
      </c>
      <c r="N2069" s="50" t="n">
        <v>-237.82460738638</v>
      </c>
      <c r="O2069" s="50" t="n">
        <v>-437.46916279112</v>
      </c>
      <c r="P2069" s="50" t="n">
        <v>-128.413779001261</v>
      </c>
      <c r="Q2069" s="51" t="n">
        <v>-803.707549178761</v>
      </c>
    </row>
    <row r="2070" customFormat="false" ht="12.75" hidden="false" customHeight="false" outlineLevel="0" collapsed="false">
      <c r="B2070" s="85" t="s">
        <v>66</v>
      </c>
      <c r="C2070" s="13" t="n">
        <v>2069</v>
      </c>
      <c r="D2070" s="50" t="n">
        <v>947078.482962824</v>
      </c>
      <c r="E2070" s="50" t="n">
        <v>0</v>
      </c>
      <c r="F2070" s="50" t="n">
        <v>0</v>
      </c>
      <c r="G2070" s="50" t="n">
        <v>24.2004</v>
      </c>
      <c r="H2070" s="50" t="n">
        <v>122.732829</v>
      </c>
      <c r="I2070" s="50" t="n">
        <v>-44.885139</v>
      </c>
      <c r="J2070" s="50" t="n">
        <v>-64.280524</v>
      </c>
      <c r="K2070" s="50" t="n">
        <v>273.660595</v>
      </c>
      <c r="L2070" s="50" t="n">
        <v>-21.40741</v>
      </c>
      <c r="M2070" s="50" t="n">
        <v>52.081186</v>
      </c>
      <c r="N2070" s="50" t="n">
        <v>342.101937</v>
      </c>
      <c r="O2070" s="50" t="n">
        <v>-782.24958</v>
      </c>
      <c r="P2070" s="50" t="n">
        <v>-635.807053</v>
      </c>
      <c r="Q2070" s="51" t="n">
        <v>-1075.954696</v>
      </c>
    </row>
    <row r="2071" customFormat="false" ht="12.75" hidden="false" customHeight="false" outlineLevel="0" collapsed="false">
      <c r="B2071" s="85" t="s">
        <v>45</v>
      </c>
      <c r="C2071" s="13" t="n">
        <v>2070</v>
      </c>
      <c r="D2071" s="50" t="n">
        <v>1127295.67060279</v>
      </c>
      <c r="E2071" s="50" t="n">
        <v>0</v>
      </c>
      <c r="F2071" s="50" t="n">
        <v>0</v>
      </c>
      <c r="G2071" s="50" t="n">
        <v>-0.136814934382401</v>
      </c>
      <c r="H2071" s="50" t="n">
        <v>40.4619679486406</v>
      </c>
      <c r="I2071" s="50" t="n">
        <v>89.7990906429634</v>
      </c>
      <c r="J2071" s="50" t="n">
        <v>44.6113620296751</v>
      </c>
      <c r="K2071" s="50" t="n">
        <v>151.769720755399</v>
      </c>
      <c r="L2071" s="50" t="n">
        <v>45.8209762346204</v>
      </c>
      <c r="M2071" s="50" t="n">
        <v>51.7362305951126</v>
      </c>
      <c r="N2071" s="50" t="n">
        <v>424.062533272028</v>
      </c>
      <c r="O2071" s="50" t="n">
        <v>92.979776</v>
      </c>
      <c r="P2071" s="50" t="n">
        <v>-740.860781</v>
      </c>
      <c r="Q2071" s="51" t="n">
        <v>-223.818471727972</v>
      </c>
    </row>
    <row r="2072" customFormat="false" ht="12.75" hidden="false" customHeight="false" outlineLevel="0" collapsed="false">
      <c r="B2072" s="85" t="s">
        <v>52</v>
      </c>
      <c r="C2072" s="13" t="n">
        <v>2071</v>
      </c>
      <c r="D2072" s="50" t="n">
        <v>181153.810597661</v>
      </c>
      <c r="E2072" s="50" t="n">
        <v>0</v>
      </c>
      <c r="F2072" s="50" t="n">
        <v>0</v>
      </c>
      <c r="G2072" s="50" t="n">
        <v>0</v>
      </c>
      <c r="H2072" s="50" t="n">
        <v>0</v>
      </c>
      <c r="I2072" s="50" t="n">
        <v>0</v>
      </c>
      <c r="J2072" s="50" t="n">
        <v>0</v>
      </c>
      <c r="K2072" s="50" t="n">
        <v>0</v>
      </c>
      <c r="L2072" s="50" t="n">
        <v>0</v>
      </c>
      <c r="M2072" s="50" t="n">
        <v>-29.593908</v>
      </c>
      <c r="N2072" s="50" t="n">
        <v>-29.593908</v>
      </c>
      <c r="O2072" s="50" t="n">
        <v>-43.248873</v>
      </c>
      <c r="P2072" s="50" t="n">
        <v>0</v>
      </c>
      <c r="Q2072" s="51" t="n">
        <v>-72.842781</v>
      </c>
    </row>
    <row r="2073" customFormat="false" ht="12.75" hidden="false" customHeight="false" outlineLevel="0" collapsed="false">
      <c r="B2073" s="85" t="s">
        <v>80</v>
      </c>
      <c r="C2073" s="13" t="n">
        <v>2072</v>
      </c>
      <c r="D2073" s="50" t="n">
        <v>178483.203366923</v>
      </c>
      <c r="E2073" s="50" t="n">
        <v>0</v>
      </c>
      <c r="F2073" s="50" t="n">
        <v>0</v>
      </c>
      <c r="G2073" s="50" t="n">
        <v>0</v>
      </c>
      <c r="H2073" s="50" t="n">
        <v>-59.95792</v>
      </c>
      <c r="I2073" s="50" t="n">
        <v>0</v>
      </c>
      <c r="J2073" s="50" t="n">
        <v>0</v>
      </c>
      <c r="K2073" s="50" t="n">
        <v>0</v>
      </c>
      <c r="L2073" s="50" t="n">
        <v>0</v>
      </c>
      <c r="M2073" s="50" t="n">
        <v>0</v>
      </c>
      <c r="N2073" s="50" t="n">
        <v>-59.95792</v>
      </c>
      <c r="O2073" s="50" t="n">
        <v>0</v>
      </c>
      <c r="P2073" s="50" t="n">
        <v>0</v>
      </c>
      <c r="Q2073" s="51" t="n">
        <v>-59.95792</v>
      </c>
    </row>
    <row r="2074" customFormat="false" ht="12.75" hidden="false" customHeight="false" outlineLevel="0" collapsed="false">
      <c r="B2074" s="85" t="s">
        <v>49</v>
      </c>
      <c r="C2074" s="13" t="n">
        <v>2073</v>
      </c>
      <c r="D2074" s="50" t="n">
        <v>259080.466193409</v>
      </c>
      <c r="E2074" s="50" t="n">
        <v>0</v>
      </c>
      <c r="F2074" s="50" t="n">
        <v>0</v>
      </c>
      <c r="G2074" s="50" t="n">
        <v>0</v>
      </c>
      <c r="H2074" s="50" t="n">
        <v>0</v>
      </c>
      <c r="I2074" s="50" t="n">
        <v>-107.969928</v>
      </c>
      <c r="J2074" s="50" t="n">
        <v>0</v>
      </c>
      <c r="K2074" s="50" t="n">
        <v>0</v>
      </c>
      <c r="L2074" s="50" t="n">
        <v>0</v>
      </c>
      <c r="M2074" s="50" t="n">
        <v>0</v>
      </c>
      <c r="N2074" s="50" t="n">
        <v>-107.969928</v>
      </c>
      <c r="O2074" s="50" t="n">
        <v>0</v>
      </c>
      <c r="P2074" s="50" t="n">
        <v>-273.206422</v>
      </c>
      <c r="Q2074" s="51" t="n">
        <v>-381.17635</v>
      </c>
    </row>
    <row r="2075" customFormat="false" ht="12.75" hidden="false" customHeight="false" outlineLevel="0" collapsed="false">
      <c r="B2075" s="85" t="s">
        <v>34</v>
      </c>
      <c r="C2075" s="13" t="n">
        <v>2074</v>
      </c>
      <c r="D2075" s="50" t="n">
        <v>53440.6217893852</v>
      </c>
      <c r="E2075" s="50" t="n">
        <v>0</v>
      </c>
      <c r="F2075" s="50" t="n">
        <v>0</v>
      </c>
      <c r="G2075" s="50" t="n">
        <v>0</v>
      </c>
      <c r="H2075" s="50" t="n">
        <v>0</v>
      </c>
      <c r="I2075" s="50" t="n">
        <v>-23.136413</v>
      </c>
      <c r="J2075" s="50" t="n">
        <v>0</v>
      </c>
      <c r="K2075" s="50" t="n">
        <v>0</v>
      </c>
      <c r="L2075" s="50" t="n">
        <v>0</v>
      </c>
      <c r="M2075" s="50" t="n">
        <v>0</v>
      </c>
      <c r="N2075" s="50" t="n">
        <v>-23.136413</v>
      </c>
      <c r="O2075" s="50" t="n">
        <v>0</v>
      </c>
      <c r="P2075" s="50" t="n">
        <v>0</v>
      </c>
      <c r="Q2075" s="51" t="n">
        <v>-23.136413</v>
      </c>
    </row>
    <row r="2076" customFormat="false" ht="12.75" hidden="false" customHeight="false" outlineLevel="0" collapsed="false">
      <c r="B2076" s="85" t="s">
        <v>69</v>
      </c>
      <c r="C2076" s="13" t="n">
        <v>2075</v>
      </c>
      <c r="D2076" s="50" t="n">
        <v>5.97702285247351E-005</v>
      </c>
      <c r="E2076" s="50" t="n">
        <v>0</v>
      </c>
      <c r="F2076" s="50" t="n">
        <v>0</v>
      </c>
      <c r="G2076" s="50" t="n">
        <v>0</v>
      </c>
      <c r="H2076" s="50" t="n">
        <v>0</v>
      </c>
      <c r="I2076" s="50" t="n">
        <v>0</v>
      </c>
      <c r="J2076" s="50" t="n">
        <v>0</v>
      </c>
      <c r="K2076" s="50" t="n">
        <v>0</v>
      </c>
      <c r="L2076" s="50" t="n">
        <v>0</v>
      </c>
      <c r="M2076" s="50" t="n">
        <v>0</v>
      </c>
      <c r="N2076" s="50" t="n">
        <v>0</v>
      </c>
      <c r="O2076" s="50" t="n">
        <v>0</v>
      </c>
      <c r="P2076" s="50" t="n">
        <v>0</v>
      </c>
      <c r="Q2076" s="51" t="n">
        <v>0</v>
      </c>
    </row>
    <row r="2077" customFormat="false" ht="12.75" hidden="false" customHeight="false" outlineLevel="0" collapsed="false">
      <c r="B2077" s="85" t="s">
        <v>72</v>
      </c>
      <c r="C2077" s="13" t="n">
        <v>2076</v>
      </c>
      <c r="D2077" s="50" t="n">
        <v>0.000135475037964541</v>
      </c>
      <c r="E2077" s="50" t="n">
        <v>0</v>
      </c>
      <c r="F2077" s="50" t="n">
        <v>0</v>
      </c>
      <c r="G2077" s="50" t="n">
        <v>0</v>
      </c>
      <c r="H2077" s="50" t="n">
        <v>0</v>
      </c>
      <c r="I2077" s="50" t="n">
        <v>0</v>
      </c>
      <c r="J2077" s="50" t="n">
        <v>0</v>
      </c>
      <c r="K2077" s="50" t="n">
        <v>0</v>
      </c>
      <c r="L2077" s="50" t="n">
        <v>0</v>
      </c>
      <c r="M2077" s="50" t="n">
        <v>0</v>
      </c>
      <c r="N2077" s="50" t="n">
        <v>0</v>
      </c>
      <c r="O2077" s="50" t="n">
        <v>0</v>
      </c>
      <c r="P2077" s="50" t="n">
        <v>0</v>
      </c>
      <c r="Q2077" s="51" t="n">
        <v>0</v>
      </c>
    </row>
    <row r="2078" customFormat="false" ht="12.75" hidden="false" customHeight="false" outlineLevel="0" collapsed="false">
      <c r="B2078" s="85" t="s">
        <v>31</v>
      </c>
      <c r="C2078" s="13" t="n">
        <v>2077</v>
      </c>
      <c r="D2078" s="50" t="n">
        <v>0</v>
      </c>
      <c r="E2078" s="50" t="n">
        <v>0</v>
      </c>
      <c r="F2078" s="50" t="n">
        <v>0</v>
      </c>
      <c r="G2078" s="50" t="n">
        <v>0</v>
      </c>
      <c r="H2078" s="50" t="n">
        <v>0</v>
      </c>
      <c r="I2078" s="50" t="n">
        <v>0</v>
      </c>
      <c r="J2078" s="50" t="n">
        <v>0</v>
      </c>
      <c r="K2078" s="50" t="n">
        <v>0</v>
      </c>
      <c r="L2078" s="50" t="n">
        <v>0</v>
      </c>
      <c r="M2078" s="50" t="n">
        <v>0</v>
      </c>
      <c r="N2078" s="50" t="n">
        <v>0</v>
      </c>
      <c r="O2078" s="50" t="n">
        <v>0</v>
      </c>
      <c r="P2078" s="50" t="n">
        <v>0</v>
      </c>
      <c r="Q2078" s="51" t="n">
        <v>0</v>
      </c>
    </row>
    <row r="2079" customFormat="false" ht="12.75" hidden="false" customHeight="false" outlineLevel="0" collapsed="false">
      <c r="B2079" s="85" t="s">
        <v>37</v>
      </c>
      <c r="C2079" s="13" t="n">
        <v>2078</v>
      </c>
      <c r="D2079" s="50" t="n">
        <v>0</v>
      </c>
      <c r="E2079" s="50" t="n">
        <v>0</v>
      </c>
      <c r="F2079" s="50" t="n">
        <v>0</v>
      </c>
      <c r="G2079" s="50" t="n">
        <v>0</v>
      </c>
      <c r="H2079" s="50" t="n">
        <v>0</v>
      </c>
      <c r="I2079" s="50" t="n">
        <v>0</v>
      </c>
      <c r="J2079" s="50" t="n">
        <v>0</v>
      </c>
      <c r="K2079" s="50" t="n">
        <v>0</v>
      </c>
      <c r="L2079" s="50" t="n">
        <v>0</v>
      </c>
      <c r="M2079" s="50" t="n">
        <v>0</v>
      </c>
      <c r="N2079" s="50" t="n">
        <v>0</v>
      </c>
      <c r="O2079" s="50" t="n">
        <v>0</v>
      </c>
      <c r="P2079" s="50" t="n">
        <v>0</v>
      </c>
      <c r="Q2079" s="51" t="n">
        <v>0</v>
      </c>
    </row>
    <row r="2080" customFormat="false" ht="12.75" hidden="false" customHeight="false" outlineLevel="0" collapsed="false">
      <c r="B2080" s="85" t="n">
        <v>0</v>
      </c>
      <c r="C2080" s="13" t="n">
        <v>2079</v>
      </c>
      <c r="D2080" s="50" t="n">
        <v>0</v>
      </c>
      <c r="E2080" s="50" t="n">
        <v>0</v>
      </c>
      <c r="F2080" s="50" t="n">
        <v>0</v>
      </c>
      <c r="G2080" s="50" t="n">
        <v>0</v>
      </c>
      <c r="H2080" s="50" t="n">
        <v>0</v>
      </c>
      <c r="I2080" s="50" t="n">
        <v>0</v>
      </c>
      <c r="J2080" s="50" t="n">
        <v>0</v>
      </c>
      <c r="K2080" s="50" t="n">
        <v>0</v>
      </c>
      <c r="L2080" s="50" t="n">
        <v>0</v>
      </c>
      <c r="M2080" s="50" t="n">
        <v>0</v>
      </c>
      <c r="N2080" s="50" t="n">
        <v>0</v>
      </c>
      <c r="O2080" s="50" t="n">
        <v>0</v>
      </c>
      <c r="P2080" s="50" t="n">
        <v>0</v>
      </c>
      <c r="Q2080" s="51" t="n">
        <v>0</v>
      </c>
    </row>
    <row r="2081" customFormat="false" ht="12.75" hidden="false" customHeight="false" outlineLevel="0" collapsed="false">
      <c r="B2081" s="87" t="n">
        <v>0</v>
      </c>
      <c r="C2081" s="64" t="n">
        <v>2080</v>
      </c>
      <c r="D2081" s="54" t="n">
        <v>0</v>
      </c>
      <c r="E2081" s="54" t="n">
        <v>0</v>
      </c>
      <c r="F2081" s="54" t="n">
        <v>0</v>
      </c>
      <c r="G2081" s="54" t="n">
        <v>0</v>
      </c>
      <c r="H2081" s="54" t="n">
        <v>0</v>
      </c>
      <c r="I2081" s="54" t="n">
        <v>0</v>
      </c>
      <c r="J2081" s="54" t="n">
        <v>0</v>
      </c>
      <c r="K2081" s="54" t="n">
        <v>0</v>
      </c>
      <c r="L2081" s="54" t="n">
        <v>0</v>
      </c>
      <c r="M2081" s="54" t="n">
        <v>0</v>
      </c>
      <c r="N2081" s="54" t="n">
        <v>0</v>
      </c>
      <c r="O2081" s="54" t="n">
        <v>0</v>
      </c>
      <c r="P2081" s="54" t="n">
        <v>0</v>
      </c>
      <c r="Q2081" s="55" t="n">
        <v>0</v>
      </c>
    </row>
    <row r="2082" customFormat="false" ht="12.75" hidden="false" customHeight="false" outlineLevel="0" collapsed="false">
      <c r="A2082" s="0" t="n">
        <v>53</v>
      </c>
      <c r="B2082" s="57" t="n">
        <v>36978</v>
      </c>
      <c r="C2082" s="58" t="n">
        <v>2081</v>
      </c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83"/>
    </row>
    <row r="2083" customFormat="false" ht="12.75" hidden="false" customHeight="false" outlineLevel="0" collapsed="false">
      <c r="B2083" s="61"/>
      <c r="C2083" s="13" t="n">
        <v>2082</v>
      </c>
      <c r="D2083" s="13"/>
      <c r="E2083" s="21" t="s">
        <v>5</v>
      </c>
      <c r="F2083" s="21" t="s">
        <v>6</v>
      </c>
      <c r="G2083" s="21" t="s">
        <v>7</v>
      </c>
      <c r="H2083" s="21" t="s">
        <v>8</v>
      </c>
      <c r="I2083" s="21" t="s">
        <v>9</v>
      </c>
      <c r="J2083" s="21" t="s">
        <v>10</v>
      </c>
      <c r="K2083" s="21" t="s">
        <v>11</v>
      </c>
      <c r="L2083" s="21" t="s">
        <v>12</v>
      </c>
      <c r="M2083" s="21" t="s">
        <v>13</v>
      </c>
      <c r="N2083" s="21" t="s">
        <v>14</v>
      </c>
      <c r="O2083" s="21" t="n">
        <v>2002</v>
      </c>
      <c r="P2083" s="21" t="s">
        <v>15</v>
      </c>
      <c r="Q2083" s="84" t="s">
        <v>16</v>
      </c>
    </row>
    <row r="2084" customFormat="false" ht="12.75" hidden="false" customHeight="false" outlineLevel="0" collapsed="false">
      <c r="B2084" s="85" t="s">
        <v>107</v>
      </c>
      <c r="C2084" s="13" t="n">
        <v>2083</v>
      </c>
      <c r="D2084" s="13" t="s">
        <v>4</v>
      </c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86"/>
    </row>
    <row r="2085" customFormat="false" ht="12.75" hidden="false" customHeight="false" outlineLevel="0" collapsed="false">
      <c r="B2085" s="85" t="s">
        <v>19</v>
      </c>
      <c r="C2085" s="13" t="n">
        <v>2084</v>
      </c>
      <c r="D2085" s="50" t="n">
        <v>22253422.574017</v>
      </c>
      <c r="E2085" s="50" t="n">
        <v>0</v>
      </c>
      <c r="F2085" s="50" t="n">
        <v>0</v>
      </c>
      <c r="G2085" s="50" t="n">
        <v>21624.79</v>
      </c>
      <c r="H2085" s="50" t="n">
        <v>548547.03</v>
      </c>
      <c r="I2085" s="50" t="n">
        <v>777045.74</v>
      </c>
      <c r="J2085" s="50" t="n">
        <v>327302.55</v>
      </c>
      <c r="K2085" s="50" t="n">
        <v>-2443943.43</v>
      </c>
      <c r="L2085" s="50" t="n">
        <v>-474395.47</v>
      </c>
      <c r="M2085" s="50" t="n">
        <v>2502950.14</v>
      </c>
      <c r="N2085" s="50" t="n">
        <v>1259131.35</v>
      </c>
      <c r="O2085" s="50" t="n">
        <v>-5691136.86</v>
      </c>
      <c r="P2085" s="50" t="n">
        <v>-1516986.56</v>
      </c>
      <c r="Q2085" s="51" t="n">
        <v>-5948992.07</v>
      </c>
    </row>
    <row r="2086" customFormat="false" ht="12.75" hidden="false" customHeight="false" outlineLevel="0" collapsed="false">
      <c r="B2086" s="85" t="s">
        <v>20</v>
      </c>
      <c r="C2086" s="13" t="n">
        <v>2085</v>
      </c>
      <c r="D2086" s="50" t="n">
        <v>7441745.8591602</v>
      </c>
      <c r="E2086" s="50" t="n">
        <v>0</v>
      </c>
      <c r="F2086" s="50" t="n">
        <v>0</v>
      </c>
      <c r="G2086" s="50" t="n">
        <v>15157.28</v>
      </c>
      <c r="H2086" s="50" t="n">
        <v>171416.15</v>
      </c>
      <c r="I2086" s="50" t="n">
        <v>192766.72</v>
      </c>
      <c r="J2086" s="50" t="n">
        <v>-250931.72</v>
      </c>
      <c r="K2086" s="50" t="n">
        <v>-586993.2</v>
      </c>
      <c r="L2086" s="50" t="n">
        <v>-225456.73</v>
      </c>
      <c r="M2086" s="50" t="n">
        <v>75523.53</v>
      </c>
      <c r="N2086" s="50" t="n">
        <v>-608517.97</v>
      </c>
      <c r="O2086" s="50" t="n">
        <v>-1832874.55</v>
      </c>
      <c r="P2086" s="50" t="n">
        <v>-50033.91</v>
      </c>
      <c r="Q2086" s="51" t="n">
        <v>-2491426.43</v>
      </c>
    </row>
    <row r="2087" customFormat="false" ht="12.75" hidden="false" customHeight="false" outlineLevel="0" collapsed="false">
      <c r="B2087" s="85" t="s">
        <v>108</v>
      </c>
      <c r="C2087" s="13" t="n">
        <v>2086</v>
      </c>
      <c r="D2087" s="50" t="n">
        <v>46129.5732130303</v>
      </c>
      <c r="E2087" s="50" t="n">
        <v>0</v>
      </c>
      <c r="F2087" s="50" t="n">
        <v>0</v>
      </c>
      <c r="G2087" s="50" t="n">
        <v>0</v>
      </c>
      <c r="H2087" s="50" t="n">
        <v>6393.55</v>
      </c>
      <c r="I2087" s="50" t="n">
        <v>8262.66</v>
      </c>
      <c r="J2087" s="50" t="n">
        <v>0</v>
      </c>
      <c r="K2087" s="50" t="n">
        <v>-2396.95</v>
      </c>
      <c r="L2087" s="50" t="n">
        <v>0</v>
      </c>
      <c r="M2087" s="50" t="n">
        <v>0</v>
      </c>
      <c r="N2087" s="50" t="n">
        <v>12259.26</v>
      </c>
      <c r="O2087" s="50" t="n">
        <v>0</v>
      </c>
      <c r="P2087" s="50" t="n">
        <v>0</v>
      </c>
      <c r="Q2087" s="51" t="n">
        <v>12259.26</v>
      </c>
    </row>
    <row r="2088" customFormat="false" ht="12.75" hidden="false" customHeight="false" outlineLevel="0" collapsed="false">
      <c r="B2088" s="85" t="s">
        <v>25</v>
      </c>
      <c r="C2088" s="13" t="n">
        <v>2087</v>
      </c>
      <c r="D2088" s="50" t="n">
        <v>10033747.8597559</v>
      </c>
      <c r="E2088" s="50" t="n">
        <v>0</v>
      </c>
      <c r="F2088" s="50" t="n">
        <v>0</v>
      </c>
      <c r="G2088" s="50" t="n">
        <v>-1852.09</v>
      </c>
      <c r="H2088" s="50" t="n">
        <v>411504.42</v>
      </c>
      <c r="I2088" s="50" t="n">
        <v>-293068.87</v>
      </c>
      <c r="J2088" s="50" t="n">
        <v>-184228.53</v>
      </c>
      <c r="K2088" s="50" t="n">
        <v>-501721.77</v>
      </c>
      <c r="L2088" s="50" t="n">
        <v>-49523</v>
      </c>
      <c r="M2088" s="50" t="n">
        <v>332352.48</v>
      </c>
      <c r="N2088" s="50" t="n">
        <v>-286537.36</v>
      </c>
      <c r="O2088" s="50" t="n">
        <v>-1708998.05</v>
      </c>
      <c r="P2088" s="50" t="n">
        <v>-745422.16</v>
      </c>
      <c r="Q2088" s="51" t="n">
        <v>-2740957.57</v>
      </c>
    </row>
    <row r="2089" customFormat="false" ht="12.75" hidden="false" customHeight="false" outlineLevel="0" collapsed="false">
      <c r="B2089" s="85" t="s">
        <v>29</v>
      </c>
      <c r="C2089" s="13" t="n">
        <v>2088</v>
      </c>
      <c r="D2089" s="50" t="n">
        <v>235905.515273982</v>
      </c>
      <c r="E2089" s="50" t="n">
        <v>0</v>
      </c>
      <c r="F2089" s="50" t="n">
        <v>0</v>
      </c>
      <c r="G2089" s="50" t="n">
        <v>4797.1</v>
      </c>
      <c r="H2089" s="50" t="n">
        <v>-74560.15</v>
      </c>
      <c r="I2089" s="50" t="n">
        <v>104398.44</v>
      </c>
      <c r="J2089" s="50" t="n">
        <v>0</v>
      </c>
      <c r="K2089" s="50" t="n">
        <v>0</v>
      </c>
      <c r="L2089" s="50" t="n">
        <v>0</v>
      </c>
      <c r="M2089" s="50" t="n">
        <v>0</v>
      </c>
      <c r="N2089" s="50" t="n">
        <v>34635.39</v>
      </c>
      <c r="O2089" s="50" t="n">
        <v>0</v>
      </c>
      <c r="P2089" s="50" t="n">
        <v>0</v>
      </c>
      <c r="Q2089" s="51" t="n">
        <v>34635.39</v>
      </c>
    </row>
    <row r="2090" customFormat="false" ht="12.75" hidden="false" customHeight="false" outlineLevel="0" collapsed="false">
      <c r="B2090" s="85" t="s">
        <v>32</v>
      </c>
      <c r="C2090" s="13" t="n">
        <v>2089</v>
      </c>
      <c r="D2090" s="50" t="n">
        <v>102531.462760213</v>
      </c>
      <c r="E2090" s="50" t="n">
        <v>0</v>
      </c>
      <c r="F2090" s="50" t="n">
        <v>0</v>
      </c>
      <c r="G2090" s="50" t="n">
        <v>2604.58</v>
      </c>
      <c r="H2090" s="50" t="n">
        <v>13103.15</v>
      </c>
      <c r="I2090" s="50" t="n">
        <v>0</v>
      </c>
      <c r="J2090" s="50" t="n">
        <v>0</v>
      </c>
      <c r="K2090" s="50" t="n">
        <v>0</v>
      </c>
      <c r="L2090" s="50" t="n">
        <v>0</v>
      </c>
      <c r="M2090" s="50" t="n">
        <v>0</v>
      </c>
      <c r="N2090" s="50" t="n">
        <v>15707.73</v>
      </c>
      <c r="O2090" s="50" t="n">
        <v>0</v>
      </c>
      <c r="P2090" s="50" t="n">
        <v>0</v>
      </c>
      <c r="Q2090" s="51" t="n">
        <v>15707.73</v>
      </c>
    </row>
    <row r="2091" customFormat="false" ht="12.75" hidden="false" customHeight="false" outlineLevel="0" collapsed="false">
      <c r="B2091" s="85" t="s">
        <v>35</v>
      </c>
      <c r="C2091" s="13" t="n">
        <v>2090</v>
      </c>
      <c r="D2091" s="50" t="n">
        <v>138650.107632508</v>
      </c>
      <c r="E2091" s="50" t="n">
        <v>0</v>
      </c>
      <c r="F2091" s="50" t="n">
        <v>0</v>
      </c>
      <c r="G2091" s="50" t="n">
        <v>-3993.39</v>
      </c>
      <c r="H2091" s="50" t="n">
        <v>3735.8</v>
      </c>
      <c r="I2091" s="50" t="n">
        <v>-17399.74</v>
      </c>
      <c r="J2091" s="50" t="n">
        <v>0</v>
      </c>
      <c r="K2091" s="50" t="n">
        <v>0</v>
      </c>
      <c r="L2091" s="50" t="n">
        <v>0</v>
      </c>
      <c r="M2091" s="50" t="n">
        <v>0</v>
      </c>
      <c r="N2091" s="50" t="n">
        <v>-17657.33</v>
      </c>
      <c r="O2091" s="50" t="n">
        <v>0</v>
      </c>
      <c r="P2091" s="50" t="n">
        <v>0</v>
      </c>
      <c r="Q2091" s="51" t="n">
        <v>-17657.33</v>
      </c>
    </row>
    <row r="2092" customFormat="false" ht="12.75" hidden="false" customHeight="false" outlineLevel="0" collapsed="false">
      <c r="B2092" s="85" t="s">
        <v>38</v>
      </c>
      <c r="C2092" s="13" t="n">
        <v>2091</v>
      </c>
      <c r="D2092" s="50" t="n">
        <v>0</v>
      </c>
      <c r="E2092" s="50" t="n">
        <v>0</v>
      </c>
      <c r="F2092" s="50" t="n">
        <v>0</v>
      </c>
      <c r="G2092" s="50" t="n">
        <v>0</v>
      </c>
      <c r="H2092" s="50" t="n">
        <v>0</v>
      </c>
      <c r="I2092" s="50" t="n">
        <v>0</v>
      </c>
      <c r="J2092" s="50" t="n">
        <v>0</v>
      </c>
      <c r="K2092" s="50" t="n">
        <v>0</v>
      </c>
      <c r="L2092" s="50" t="n">
        <v>0</v>
      </c>
      <c r="M2092" s="50" t="n">
        <v>0</v>
      </c>
      <c r="N2092" s="50" t="n">
        <v>0</v>
      </c>
      <c r="O2092" s="50" t="n">
        <v>0</v>
      </c>
      <c r="P2092" s="50" t="n">
        <v>0</v>
      </c>
      <c r="Q2092" s="51" t="n">
        <v>0</v>
      </c>
    </row>
    <row r="2093" customFormat="false" ht="12.75" hidden="false" customHeight="false" outlineLevel="0" collapsed="false">
      <c r="B2093" s="85" t="s">
        <v>43</v>
      </c>
      <c r="C2093" s="13" t="n">
        <v>2092</v>
      </c>
      <c r="D2093" s="50" t="n">
        <v>5163680.25126388</v>
      </c>
      <c r="E2093" s="50" t="n">
        <v>0</v>
      </c>
      <c r="F2093" s="50" t="n">
        <v>0</v>
      </c>
      <c r="G2093" s="50" t="n">
        <v>-3471.93</v>
      </c>
      <c r="H2093" s="50" t="n">
        <v>192104.07</v>
      </c>
      <c r="I2093" s="50" t="n">
        <v>10278.82</v>
      </c>
      <c r="J2093" s="50" t="n">
        <v>109293.96</v>
      </c>
      <c r="K2093" s="50" t="n">
        <v>-657719.03</v>
      </c>
      <c r="L2093" s="50" t="n">
        <v>88722.57</v>
      </c>
      <c r="M2093" s="50" t="n">
        <v>41045.42</v>
      </c>
      <c r="N2093" s="50" t="n">
        <v>-219746.12</v>
      </c>
      <c r="O2093" s="50" t="n">
        <v>-1125988.24</v>
      </c>
      <c r="P2093" s="50" t="n">
        <v>-501453.15</v>
      </c>
      <c r="Q2093" s="51" t="n">
        <v>-1847187.51</v>
      </c>
    </row>
    <row r="2094" customFormat="false" ht="12.75" hidden="false" customHeight="false" outlineLevel="0" collapsed="false">
      <c r="B2094" s="85" t="s">
        <v>47</v>
      </c>
      <c r="C2094" s="13" t="n">
        <v>2093</v>
      </c>
      <c r="D2094" s="50" t="n">
        <v>5908100.32511707</v>
      </c>
      <c r="E2094" s="50" t="n">
        <v>0</v>
      </c>
      <c r="F2094" s="50" t="n">
        <v>0</v>
      </c>
      <c r="G2094" s="50" t="n">
        <v>-2397</v>
      </c>
      <c r="H2094" s="50" t="n">
        <v>-15575.71</v>
      </c>
      <c r="I2094" s="50" t="n">
        <v>191397.15</v>
      </c>
      <c r="J2094" s="50" t="n">
        <v>8377.19</v>
      </c>
      <c r="K2094" s="50" t="n">
        <v>-363873.51</v>
      </c>
      <c r="L2094" s="50" t="n">
        <v>-208129.47</v>
      </c>
      <c r="M2094" s="50" t="n">
        <v>791818.47</v>
      </c>
      <c r="N2094" s="50" t="n">
        <v>401617.12</v>
      </c>
      <c r="O2094" s="50" t="n">
        <v>-1730389.28</v>
      </c>
      <c r="P2094" s="50" t="n">
        <v>-826887.13</v>
      </c>
      <c r="Q2094" s="51" t="n">
        <v>-2155659.29</v>
      </c>
    </row>
    <row r="2095" customFormat="false" ht="12.75" hidden="false" customHeight="false" outlineLevel="0" collapsed="false">
      <c r="B2095" s="85" t="s">
        <v>50</v>
      </c>
      <c r="C2095" s="13" t="n">
        <v>2094</v>
      </c>
      <c r="D2095" s="50" t="n">
        <v>1247338.64276316</v>
      </c>
      <c r="E2095" s="50" t="n">
        <v>0</v>
      </c>
      <c r="F2095" s="50" t="n">
        <v>0</v>
      </c>
      <c r="G2095" s="50" t="n">
        <v>3192.83</v>
      </c>
      <c r="H2095" s="50" t="n">
        <v>29.36</v>
      </c>
      <c r="I2095" s="50" t="n">
        <v>-69716.84</v>
      </c>
      <c r="J2095" s="50" t="n">
        <v>-33136.72</v>
      </c>
      <c r="K2095" s="50" t="n">
        <v>-69023.87</v>
      </c>
      <c r="L2095" s="50" t="n">
        <v>0</v>
      </c>
      <c r="M2095" s="50" t="n">
        <v>218985.17</v>
      </c>
      <c r="N2095" s="50" t="n">
        <v>50329.93</v>
      </c>
      <c r="O2095" s="50" t="n">
        <v>95872.41</v>
      </c>
      <c r="P2095" s="50" t="n">
        <v>-674578.68</v>
      </c>
      <c r="Q2095" s="51" t="n">
        <v>-528376.34</v>
      </c>
    </row>
    <row r="2096" customFormat="false" ht="12.75" hidden="false" customHeight="false" outlineLevel="0" collapsed="false">
      <c r="B2096" s="85" t="s">
        <v>53</v>
      </c>
      <c r="C2096" s="13" t="n">
        <v>2095</v>
      </c>
      <c r="D2096" s="50" t="n">
        <v>252750.930465974</v>
      </c>
      <c r="E2096" s="50" t="n">
        <v>0</v>
      </c>
      <c r="F2096" s="50" t="n">
        <v>0</v>
      </c>
      <c r="G2096" s="50" t="n">
        <v>1834.07</v>
      </c>
      <c r="H2096" s="50" t="n">
        <v>40453.1</v>
      </c>
      <c r="I2096" s="50" t="n">
        <v>0</v>
      </c>
      <c r="J2096" s="50" t="n">
        <v>0</v>
      </c>
      <c r="K2096" s="50" t="n">
        <v>0</v>
      </c>
      <c r="L2096" s="50" t="n">
        <v>0</v>
      </c>
      <c r="M2096" s="50" t="n">
        <v>0</v>
      </c>
      <c r="N2096" s="50" t="n">
        <v>42287.17</v>
      </c>
      <c r="O2096" s="50" t="n">
        <v>0</v>
      </c>
      <c r="P2096" s="50" t="n">
        <v>0</v>
      </c>
      <c r="Q2096" s="51" t="n">
        <v>42287.17</v>
      </c>
    </row>
    <row r="2097" customFormat="false" ht="12.75" hidden="false" customHeight="false" outlineLevel="0" collapsed="false">
      <c r="B2097" s="85" t="s">
        <v>56</v>
      </c>
      <c r="C2097" s="13" t="n">
        <v>2096</v>
      </c>
      <c r="D2097" s="50" t="n">
        <v>550618.273983203</v>
      </c>
      <c r="E2097" s="50" t="n">
        <v>0</v>
      </c>
      <c r="F2097" s="50" t="n">
        <v>0</v>
      </c>
      <c r="G2097" s="50" t="n">
        <v>1127.21</v>
      </c>
      <c r="H2097" s="50" t="n">
        <v>-106154.84</v>
      </c>
      <c r="I2097" s="50" t="n">
        <v>17399.74</v>
      </c>
      <c r="J2097" s="50" t="n">
        <v>0</v>
      </c>
      <c r="K2097" s="50" t="n">
        <v>0</v>
      </c>
      <c r="L2097" s="50" t="n">
        <v>0</v>
      </c>
      <c r="M2097" s="50" t="n">
        <v>0</v>
      </c>
      <c r="N2097" s="50" t="n">
        <v>-87627.89</v>
      </c>
      <c r="O2097" s="50" t="n">
        <v>0</v>
      </c>
      <c r="P2097" s="50" t="n">
        <v>0</v>
      </c>
      <c r="Q2097" s="51" t="n">
        <v>-87627.89</v>
      </c>
    </row>
    <row r="2098" customFormat="false" ht="12.75" hidden="false" customHeight="false" outlineLevel="0" collapsed="false">
      <c r="B2098" s="85" t="s">
        <v>59</v>
      </c>
      <c r="C2098" s="13" t="n">
        <v>2097</v>
      </c>
      <c r="D2098" s="50" t="n">
        <v>13401.4032374044</v>
      </c>
      <c r="E2098" s="50" t="n">
        <v>0</v>
      </c>
      <c r="F2098" s="50" t="n">
        <v>0</v>
      </c>
      <c r="G2098" s="50" t="n">
        <v>1186</v>
      </c>
      <c r="H2098" s="50" t="n">
        <v>0</v>
      </c>
      <c r="I2098" s="50" t="n">
        <v>0</v>
      </c>
      <c r="J2098" s="50" t="n">
        <v>0</v>
      </c>
      <c r="K2098" s="50" t="n">
        <v>0</v>
      </c>
      <c r="L2098" s="50" t="n">
        <v>0</v>
      </c>
      <c r="M2098" s="50" t="n">
        <v>0</v>
      </c>
      <c r="N2098" s="50" t="n">
        <v>1186</v>
      </c>
      <c r="O2098" s="50" t="n">
        <v>0</v>
      </c>
      <c r="P2098" s="50" t="n">
        <v>0</v>
      </c>
      <c r="Q2098" s="51" t="n">
        <v>1186</v>
      </c>
    </row>
    <row r="2099" customFormat="false" ht="12.75" hidden="false" customHeight="false" outlineLevel="0" collapsed="false">
      <c r="B2099" s="85" t="s">
        <v>109</v>
      </c>
      <c r="C2099" s="13" t="n">
        <v>2098</v>
      </c>
      <c r="D2099" s="50" t="n">
        <v>29200.5134398423</v>
      </c>
      <c r="E2099" s="50" t="n">
        <v>0</v>
      </c>
      <c r="F2099" s="50" t="n">
        <v>0</v>
      </c>
      <c r="G2099" s="50" t="n">
        <v>-1601.13</v>
      </c>
      <c r="H2099" s="50" t="n">
        <v>0</v>
      </c>
      <c r="I2099" s="50" t="n">
        <v>0</v>
      </c>
      <c r="J2099" s="50" t="n">
        <v>0</v>
      </c>
      <c r="K2099" s="50" t="n">
        <v>0</v>
      </c>
      <c r="L2099" s="50" t="n">
        <v>0</v>
      </c>
      <c r="M2099" s="50" t="n">
        <v>0</v>
      </c>
      <c r="N2099" s="50" t="n">
        <v>-1601.13</v>
      </c>
      <c r="O2099" s="50" t="n">
        <v>0</v>
      </c>
      <c r="P2099" s="50" t="n">
        <v>0</v>
      </c>
      <c r="Q2099" s="51" t="n">
        <v>-1601.13</v>
      </c>
    </row>
    <row r="2100" customFormat="false" ht="12.75" hidden="false" customHeight="false" outlineLevel="0" collapsed="false">
      <c r="B2100" s="85" t="s">
        <v>64</v>
      </c>
      <c r="C2100" s="13" t="n">
        <v>2099</v>
      </c>
      <c r="D2100" s="50" t="n">
        <v>3850799.25422295</v>
      </c>
      <c r="E2100" s="50" t="n">
        <v>0</v>
      </c>
      <c r="F2100" s="50" t="n">
        <v>0</v>
      </c>
      <c r="G2100" s="50" t="n">
        <v>11436.37</v>
      </c>
      <c r="H2100" s="50" t="n">
        <v>-106136.6</v>
      </c>
      <c r="I2100" s="50" t="n">
        <v>527928.81</v>
      </c>
      <c r="J2100" s="50" t="n">
        <v>578481.37</v>
      </c>
      <c r="K2100" s="50" t="n">
        <v>-282475.25</v>
      </c>
      <c r="L2100" s="50" t="n">
        <v>-160655</v>
      </c>
      <c r="M2100" s="50" t="n">
        <v>950954.99</v>
      </c>
      <c r="N2100" s="50" t="n">
        <v>1519534.69</v>
      </c>
      <c r="O2100" s="50" t="n">
        <v>-882071.79</v>
      </c>
      <c r="P2100" s="50" t="n">
        <v>983422.14</v>
      </c>
      <c r="Q2100" s="51" t="n">
        <v>1620885.04</v>
      </c>
    </row>
    <row r="2101" customFormat="false" ht="12.75" hidden="false" customHeight="false" outlineLevel="0" collapsed="false">
      <c r="B2101" s="85" t="s">
        <v>67</v>
      </c>
      <c r="C2101" s="13" t="n">
        <v>2100</v>
      </c>
      <c r="D2101" s="50" t="n">
        <v>178548.715882904</v>
      </c>
      <c r="E2101" s="50" t="n">
        <v>0</v>
      </c>
      <c r="F2101" s="50" t="n">
        <v>0</v>
      </c>
      <c r="G2101" s="50" t="n">
        <v>-3993.39</v>
      </c>
      <c r="H2101" s="50" t="n">
        <v>-37324.11</v>
      </c>
      <c r="I2101" s="50" t="n">
        <v>0</v>
      </c>
      <c r="J2101" s="50" t="n">
        <v>0</v>
      </c>
      <c r="K2101" s="50" t="n">
        <v>0</v>
      </c>
      <c r="L2101" s="50" t="n">
        <v>0</v>
      </c>
      <c r="M2101" s="50" t="n">
        <v>0</v>
      </c>
      <c r="N2101" s="50" t="n">
        <v>-41317.5</v>
      </c>
      <c r="O2101" s="50" t="n">
        <v>0</v>
      </c>
      <c r="P2101" s="50" t="n">
        <v>0</v>
      </c>
      <c r="Q2101" s="51" t="n">
        <v>-41317.5</v>
      </c>
    </row>
    <row r="2102" customFormat="false" ht="12.75" hidden="false" customHeight="false" outlineLevel="0" collapsed="false">
      <c r="B2102" s="85" t="s">
        <v>70</v>
      </c>
      <c r="C2102" s="13" t="n">
        <v>2101</v>
      </c>
      <c r="D2102" s="50" t="n">
        <v>427679.879042832</v>
      </c>
      <c r="E2102" s="50" t="n">
        <v>0</v>
      </c>
      <c r="F2102" s="50" t="n">
        <v>0</v>
      </c>
      <c r="G2102" s="50" t="n">
        <v>-3199.11</v>
      </c>
      <c r="H2102" s="50" t="n">
        <v>-42118.25</v>
      </c>
      <c r="I2102" s="50" t="n">
        <v>0</v>
      </c>
      <c r="J2102" s="50" t="n">
        <v>0</v>
      </c>
      <c r="K2102" s="50" t="n">
        <v>0</v>
      </c>
      <c r="L2102" s="50" t="n">
        <v>0</v>
      </c>
      <c r="M2102" s="50" t="n">
        <v>0</v>
      </c>
      <c r="N2102" s="50" t="n">
        <v>-45317.36</v>
      </c>
      <c r="O2102" s="50" t="n">
        <v>0</v>
      </c>
      <c r="P2102" s="50" t="n">
        <v>0</v>
      </c>
      <c r="Q2102" s="51" t="n">
        <v>-45317.36</v>
      </c>
    </row>
    <row r="2103" customFormat="false" ht="12.75" hidden="false" customHeight="false" outlineLevel="0" collapsed="false">
      <c r="B2103" s="85" t="s">
        <v>75</v>
      </c>
      <c r="C2103" s="13" t="n">
        <v>2102</v>
      </c>
      <c r="D2103" s="50" t="n">
        <v>3301058.93681242</v>
      </c>
      <c r="E2103" s="50" t="n">
        <v>0</v>
      </c>
      <c r="F2103" s="50" t="n">
        <v>0</v>
      </c>
      <c r="G2103" s="50" t="n">
        <v>1116.39</v>
      </c>
      <c r="H2103" s="50" t="n">
        <v>56325</v>
      </c>
      <c r="I2103" s="50" t="n">
        <v>104798.85</v>
      </c>
      <c r="J2103" s="50" t="n">
        <v>99447</v>
      </c>
      <c r="K2103" s="50" t="n">
        <v>20260.15</v>
      </c>
      <c r="L2103" s="50" t="n">
        <v>80646.16</v>
      </c>
      <c r="M2103" s="50" t="n">
        <v>92270.08</v>
      </c>
      <c r="N2103" s="50" t="n">
        <v>454863.63</v>
      </c>
      <c r="O2103" s="50" t="n">
        <v>1493312.64</v>
      </c>
      <c r="P2103" s="50" t="n">
        <v>297966.33</v>
      </c>
      <c r="Q2103" s="51" t="n">
        <v>2246142.6</v>
      </c>
    </row>
    <row r="2104" customFormat="false" ht="12.75" hidden="false" customHeight="false" outlineLevel="0" collapsed="false">
      <c r="B2104" s="85" t="s">
        <v>78</v>
      </c>
      <c r="C2104" s="13" t="n">
        <v>2103</v>
      </c>
      <c r="D2104" s="50" t="n">
        <v>130506.844384239</v>
      </c>
      <c r="E2104" s="50" t="n">
        <v>0</v>
      </c>
      <c r="F2104" s="50" t="n">
        <v>0</v>
      </c>
      <c r="G2104" s="50" t="n">
        <v>-319</v>
      </c>
      <c r="H2104" s="50" t="n">
        <v>35352.09</v>
      </c>
      <c r="I2104" s="50" t="n">
        <v>0</v>
      </c>
      <c r="J2104" s="50" t="n">
        <v>0</v>
      </c>
      <c r="K2104" s="50" t="n">
        <v>0</v>
      </c>
      <c r="L2104" s="50" t="n">
        <v>0</v>
      </c>
      <c r="M2104" s="50" t="n">
        <v>0</v>
      </c>
      <c r="N2104" s="50" t="n">
        <v>35033.09</v>
      </c>
      <c r="O2104" s="50" t="n">
        <v>0</v>
      </c>
      <c r="P2104" s="50" t="n">
        <v>0</v>
      </c>
      <c r="Q2104" s="51" t="n">
        <v>35033.09</v>
      </c>
    </row>
    <row r="2105" customFormat="false" ht="12.75" hidden="false" customHeight="false" outlineLevel="0" collapsed="false">
      <c r="B2105" s="85"/>
      <c r="C2105" s="13" t="n">
        <v>2104</v>
      </c>
      <c r="D2105" s="50"/>
      <c r="E2105" s="50"/>
      <c r="F2105" s="50"/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1"/>
    </row>
    <row r="2106" customFormat="false" ht="12.75" hidden="false" customHeight="false" outlineLevel="0" collapsed="false">
      <c r="B2106" s="85" t="s">
        <v>83</v>
      </c>
      <c r="C2106" s="13" t="n">
        <v>2105</v>
      </c>
      <c r="D2106" s="50" t="s">
        <v>4</v>
      </c>
      <c r="E2106" s="50"/>
      <c r="F2106" s="50"/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1"/>
    </row>
    <row r="2107" customFormat="false" ht="12.75" hidden="false" customHeight="false" outlineLevel="0" collapsed="false">
      <c r="B2107" s="85" t="s">
        <v>22</v>
      </c>
      <c r="C2107" s="13" t="n">
        <v>2106</v>
      </c>
      <c r="D2107" s="50" t="n">
        <v>344811.944567666</v>
      </c>
      <c r="E2107" s="50" t="n">
        <v>0</v>
      </c>
      <c r="F2107" s="50" t="n">
        <v>0</v>
      </c>
      <c r="G2107" s="50" t="n">
        <v>-6.99119649256254E-028</v>
      </c>
      <c r="H2107" s="50" t="n">
        <v>-122.446542111278</v>
      </c>
      <c r="I2107" s="50" t="n">
        <v>63.5127744451801</v>
      </c>
      <c r="J2107" s="50" t="n">
        <v>50.4186230321411</v>
      </c>
      <c r="K2107" s="50" t="n">
        <v>44.5401259078473</v>
      </c>
      <c r="L2107" s="50" t="n">
        <v>12.9199727380519</v>
      </c>
      <c r="M2107" s="50" t="n">
        <v>43.889943492589</v>
      </c>
      <c r="N2107" s="50" t="n">
        <v>92.834897504531</v>
      </c>
      <c r="O2107" s="50" t="n">
        <v>-137.718948749857</v>
      </c>
      <c r="P2107" s="50" t="n">
        <v>-1001.05160421985</v>
      </c>
      <c r="Q2107" s="51" t="n">
        <v>-1045.93565546517</v>
      </c>
    </row>
    <row r="2108" customFormat="false" ht="12.75" hidden="false" customHeight="false" outlineLevel="0" collapsed="false">
      <c r="B2108" s="85" t="s">
        <v>27</v>
      </c>
      <c r="C2108" s="13" t="n">
        <v>2107</v>
      </c>
      <c r="D2108" s="50" t="n">
        <v>4171188.1191708</v>
      </c>
      <c r="E2108" s="50" t="n">
        <v>0</v>
      </c>
      <c r="F2108" s="50" t="n">
        <v>0</v>
      </c>
      <c r="G2108" s="50" t="n">
        <v>0</v>
      </c>
      <c r="H2108" s="50" t="n">
        <v>0</v>
      </c>
      <c r="I2108" s="50" t="n">
        <v>34.233258</v>
      </c>
      <c r="J2108" s="50" t="n">
        <v>232.768714</v>
      </c>
      <c r="K2108" s="50" t="n">
        <v>768.876584</v>
      </c>
      <c r="L2108" s="50" t="n">
        <v>124.264846</v>
      </c>
      <c r="M2108" s="50" t="n">
        <v>-16.671819</v>
      </c>
      <c r="N2108" s="50" t="n">
        <v>1143.471583</v>
      </c>
      <c r="O2108" s="50" t="n">
        <v>535.0774</v>
      </c>
      <c r="P2108" s="50" t="n">
        <v>677.998515</v>
      </c>
      <c r="Q2108" s="51" t="n">
        <v>2356.547498</v>
      </c>
    </row>
    <row r="2109" customFormat="false" ht="12.75" hidden="false" customHeight="false" outlineLevel="0" collapsed="false">
      <c r="B2109" s="85" t="s">
        <v>77</v>
      </c>
      <c r="C2109" s="13" t="n">
        <v>2108</v>
      </c>
      <c r="D2109" s="50" t="n">
        <v>519437.082780004</v>
      </c>
      <c r="E2109" s="50" t="n">
        <v>0</v>
      </c>
      <c r="F2109" s="50" t="n">
        <v>0</v>
      </c>
      <c r="G2109" s="50" t="n">
        <v>2.84764126282221</v>
      </c>
      <c r="H2109" s="50" t="n">
        <v>-12.9655457770594</v>
      </c>
      <c r="I2109" s="50" t="n">
        <v>20.2121678298227</v>
      </c>
      <c r="J2109" s="50" t="n">
        <v>9.98755848440368</v>
      </c>
      <c r="K2109" s="50" t="n">
        <v>69.6905980809632</v>
      </c>
      <c r="L2109" s="50" t="n">
        <v>-9.90152898005629</v>
      </c>
      <c r="M2109" s="50" t="n">
        <v>-130.919911682243</v>
      </c>
      <c r="N2109" s="50" t="n">
        <v>-51.0490207813472</v>
      </c>
      <c r="O2109" s="50" t="n">
        <v>-436.398113828016</v>
      </c>
      <c r="P2109" s="50" t="n">
        <v>-125.947482804812</v>
      </c>
      <c r="Q2109" s="51" t="n">
        <v>-613.394617414175</v>
      </c>
    </row>
    <row r="2110" customFormat="false" ht="12.75" hidden="false" customHeight="false" outlineLevel="0" collapsed="false">
      <c r="B2110" s="85" t="s">
        <v>66</v>
      </c>
      <c r="C2110" s="13" t="n">
        <v>2109</v>
      </c>
      <c r="D2110" s="50" t="n">
        <v>1028870.28445211</v>
      </c>
      <c r="E2110" s="50" t="n">
        <v>0</v>
      </c>
      <c r="F2110" s="50" t="n">
        <v>0</v>
      </c>
      <c r="G2110" s="50" t="n">
        <v>18.1503</v>
      </c>
      <c r="H2110" s="50" t="n">
        <v>14.991609</v>
      </c>
      <c r="I2110" s="50" t="n">
        <v>-29.464219</v>
      </c>
      <c r="J2110" s="50" t="n">
        <v>-49.418494</v>
      </c>
      <c r="K2110" s="50" t="n">
        <v>304.213863</v>
      </c>
      <c r="L2110" s="50" t="n">
        <v>-6.7155</v>
      </c>
      <c r="M2110" s="50" t="n">
        <v>37.627273</v>
      </c>
      <c r="N2110" s="50" t="n">
        <v>289.384832</v>
      </c>
      <c r="O2110" s="50" t="n">
        <v>-825.885939</v>
      </c>
      <c r="P2110" s="50" t="n">
        <v>-636.440771</v>
      </c>
      <c r="Q2110" s="51" t="n">
        <v>-1172.941878</v>
      </c>
    </row>
    <row r="2111" customFormat="false" ht="12.75" hidden="false" customHeight="false" outlineLevel="0" collapsed="false">
      <c r="B2111" s="85" t="s">
        <v>45</v>
      </c>
      <c r="C2111" s="13" t="n">
        <v>2110</v>
      </c>
      <c r="D2111" s="50" t="n">
        <v>112176.9508295</v>
      </c>
      <c r="E2111" s="50" t="n">
        <v>0</v>
      </c>
      <c r="F2111" s="50" t="n">
        <v>0</v>
      </c>
      <c r="G2111" s="50" t="n">
        <v>-0.0818378962533966</v>
      </c>
      <c r="H2111" s="50" t="n">
        <v>-2.44828885393001</v>
      </c>
      <c r="I2111" s="50" t="n">
        <v>12.4542920239819</v>
      </c>
      <c r="J2111" s="50" t="n">
        <v>-29.8435416366202</v>
      </c>
      <c r="K2111" s="50" t="n">
        <v>-1.0697811342869</v>
      </c>
      <c r="L2111" s="50" t="n">
        <v>-27.7643920277258</v>
      </c>
      <c r="M2111" s="50" t="n">
        <v>-24.2969975746747</v>
      </c>
      <c r="N2111" s="50" t="n">
        <v>-73.0505470995091</v>
      </c>
      <c r="O2111" s="50" t="n">
        <v>93.016521</v>
      </c>
      <c r="P2111" s="50" t="n">
        <v>-741.735209</v>
      </c>
      <c r="Q2111" s="51" t="n">
        <v>-721.769235099509</v>
      </c>
    </row>
    <row r="2112" customFormat="false" ht="12.75" hidden="false" customHeight="false" outlineLevel="0" collapsed="false">
      <c r="B2112" s="85" t="s">
        <v>52</v>
      </c>
      <c r="C2112" s="13" t="n">
        <v>2111</v>
      </c>
      <c r="D2112" s="50" t="n">
        <v>2.47838581735095E-005</v>
      </c>
      <c r="E2112" s="50" t="n">
        <v>0</v>
      </c>
      <c r="F2112" s="50" t="n">
        <v>0</v>
      </c>
      <c r="G2112" s="50" t="n">
        <v>0</v>
      </c>
      <c r="H2112" s="50" t="n">
        <v>0</v>
      </c>
      <c r="I2112" s="50" t="n">
        <v>0</v>
      </c>
      <c r="J2112" s="50" t="n">
        <v>0</v>
      </c>
      <c r="K2112" s="50" t="n">
        <v>0</v>
      </c>
      <c r="L2112" s="50" t="n">
        <v>0</v>
      </c>
      <c r="M2112" s="50" t="n">
        <v>0</v>
      </c>
      <c r="N2112" s="50" t="n">
        <v>0</v>
      </c>
      <c r="O2112" s="50" t="n">
        <v>0</v>
      </c>
      <c r="P2112" s="50" t="n">
        <v>0</v>
      </c>
      <c r="Q2112" s="51" t="n">
        <v>0</v>
      </c>
    </row>
    <row r="2113" customFormat="false" ht="12.75" hidden="false" customHeight="false" outlineLevel="0" collapsed="false">
      <c r="B2113" s="85" t="s">
        <v>80</v>
      </c>
      <c r="C2113" s="13" t="n">
        <v>2112</v>
      </c>
      <c r="D2113" s="50" t="n">
        <v>39764.2447645534</v>
      </c>
      <c r="E2113" s="50" t="n">
        <v>0</v>
      </c>
      <c r="F2113" s="50" t="n">
        <v>0</v>
      </c>
      <c r="G2113" s="50" t="n">
        <v>0</v>
      </c>
      <c r="H2113" s="50" t="n">
        <v>-14.991609</v>
      </c>
      <c r="I2113" s="50" t="n">
        <v>0</v>
      </c>
      <c r="J2113" s="50" t="n">
        <v>0</v>
      </c>
      <c r="K2113" s="50" t="n">
        <v>0</v>
      </c>
      <c r="L2113" s="50" t="n">
        <v>0</v>
      </c>
      <c r="M2113" s="50" t="n">
        <v>0</v>
      </c>
      <c r="N2113" s="50" t="n">
        <v>-14.991609</v>
      </c>
      <c r="O2113" s="50" t="n">
        <v>0</v>
      </c>
      <c r="P2113" s="50" t="n">
        <v>0</v>
      </c>
      <c r="Q2113" s="51" t="n">
        <v>-14.991609</v>
      </c>
    </row>
    <row r="2114" customFormat="false" ht="12.75" hidden="false" customHeight="false" outlineLevel="0" collapsed="false">
      <c r="B2114" s="85" t="s">
        <v>49</v>
      </c>
      <c r="C2114" s="13" t="n">
        <v>2113</v>
      </c>
      <c r="D2114" s="50" t="n">
        <v>82764.6214455095</v>
      </c>
      <c r="E2114" s="50" t="n">
        <v>0</v>
      </c>
      <c r="F2114" s="50" t="n">
        <v>0</v>
      </c>
      <c r="G2114" s="50" t="n">
        <v>0</v>
      </c>
      <c r="H2114" s="50" t="n">
        <v>0</v>
      </c>
      <c r="I2114" s="50" t="n">
        <v>-15.426032</v>
      </c>
      <c r="J2114" s="50" t="n">
        <v>0</v>
      </c>
      <c r="K2114" s="50" t="n">
        <v>0</v>
      </c>
      <c r="L2114" s="50" t="n">
        <v>0</v>
      </c>
      <c r="M2114" s="50" t="n">
        <v>0</v>
      </c>
      <c r="N2114" s="50" t="n">
        <v>-15.426032</v>
      </c>
      <c r="O2114" s="50" t="n">
        <v>0</v>
      </c>
      <c r="P2114" s="50" t="n">
        <v>-273.603</v>
      </c>
      <c r="Q2114" s="51" t="n">
        <v>-289.029032</v>
      </c>
    </row>
    <row r="2115" customFormat="false" ht="12.75" hidden="false" customHeight="false" outlineLevel="0" collapsed="false">
      <c r="B2115" s="85" t="s">
        <v>34</v>
      </c>
      <c r="C2115" s="13" t="n">
        <v>2114</v>
      </c>
      <c r="D2115" s="50" t="n">
        <v>0</v>
      </c>
      <c r="E2115" s="50" t="n">
        <v>0</v>
      </c>
      <c r="F2115" s="50" t="n">
        <v>0</v>
      </c>
      <c r="G2115" s="50" t="n">
        <v>0</v>
      </c>
      <c r="H2115" s="50" t="n">
        <v>0</v>
      </c>
      <c r="I2115" s="50" t="n">
        <v>0</v>
      </c>
      <c r="J2115" s="50" t="n">
        <v>0</v>
      </c>
      <c r="K2115" s="50" t="n">
        <v>0</v>
      </c>
      <c r="L2115" s="50" t="n">
        <v>0</v>
      </c>
      <c r="M2115" s="50" t="n">
        <v>0</v>
      </c>
      <c r="N2115" s="50" t="n">
        <v>0</v>
      </c>
      <c r="O2115" s="50" t="n">
        <v>0</v>
      </c>
      <c r="P2115" s="50" t="n">
        <v>0</v>
      </c>
      <c r="Q2115" s="51" t="n">
        <v>0</v>
      </c>
    </row>
    <row r="2116" customFormat="false" ht="12.75" hidden="false" customHeight="false" outlineLevel="0" collapsed="false">
      <c r="B2116" s="85" t="s">
        <v>69</v>
      </c>
      <c r="C2116" s="13" t="n">
        <v>2115</v>
      </c>
      <c r="D2116" s="50" t="n">
        <v>0</v>
      </c>
      <c r="E2116" s="50" t="n">
        <v>0</v>
      </c>
      <c r="F2116" s="50" t="n">
        <v>0</v>
      </c>
      <c r="G2116" s="50" t="n">
        <v>0</v>
      </c>
      <c r="H2116" s="50" t="n">
        <v>0</v>
      </c>
      <c r="I2116" s="50" t="n">
        <v>0</v>
      </c>
      <c r="J2116" s="50" t="n">
        <v>0</v>
      </c>
      <c r="K2116" s="50" t="n">
        <v>0</v>
      </c>
      <c r="L2116" s="50" t="n">
        <v>0</v>
      </c>
      <c r="M2116" s="50" t="n">
        <v>0</v>
      </c>
      <c r="N2116" s="50" t="n">
        <v>0</v>
      </c>
      <c r="O2116" s="50" t="n">
        <v>0</v>
      </c>
      <c r="P2116" s="50" t="n">
        <v>0</v>
      </c>
      <c r="Q2116" s="51" t="n">
        <v>0</v>
      </c>
    </row>
    <row r="2117" customFormat="false" ht="12.75" hidden="false" customHeight="false" outlineLevel="0" collapsed="false">
      <c r="B2117" s="85" t="s">
        <v>72</v>
      </c>
      <c r="C2117" s="13" t="n">
        <v>2116</v>
      </c>
      <c r="D2117" s="50" t="n">
        <v>32261.635663209</v>
      </c>
      <c r="E2117" s="50" t="n">
        <v>0</v>
      </c>
      <c r="F2117" s="50" t="n">
        <v>0</v>
      </c>
      <c r="G2117" s="50" t="n">
        <v>0</v>
      </c>
      <c r="H2117" s="50" t="n">
        <v>0</v>
      </c>
      <c r="I2117" s="50" t="n">
        <v>15.426032</v>
      </c>
      <c r="J2117" s="50" t="n">
        <v>0</v>
      </c>
      <c r="K2117" s="50" t="n">
        <v>0</v>
      </c>
      <c r="L2117" s="50" t="n">
        <v>0</v>
      </c>
      <c r="M2117" s="50" t="n">
        <v>0</v>
      </c>
      <c r="N2117" s="50" t="n">
        <v>15.426032</v>
      </c>
      <c r="O2117" s="50" t="n">
        <v>0</v>
      </c>
      <c r="P2117" s="50" t="n">
        <v>0</v>
      </c>
      <c r="Q2117" s="51" t="n">
        <v>15.426032</v>
      </c>
    </row>
    <row r="2118" customFormat="false" ht="12.75" hidden="false" customHeight="false" outlineLevel="0" collapsed="false">
      <c r="B2118" s="85" t="s">
        <v>31</v>
      </c>
      <c r="C2118" s="13" t="n">
        <v>2117</v>
      </c>
      <c r="D2118" s="50" t="n">
        <v>0</v>
      </c>
      <c r="E2118" s="50" t="n">
        <v>0</v>
      </c>
      <c r="F2118" s="50" t="n">
        <v>0</v>
      </c>
      <c r="G2118" s="50" t="n">
        <v>0</v>
      </c>
      <c r="H2118" s="50" t="n">
        <v>0</v>
      </c>
      <c r="I2118" s="50" t="n">
        <v>0</v>
      </c>
      <c r="J2118" s="50" t="n">
        <v>0</v>
      </c>
      <c r="K2118" s="50" t="n">
        <v>0</v>
      </c>
      <c r="L2118" s="50" t="n">
        <v>0</v>
      </c>
      <c r="M2118" s="50" t="n">
        <v>0</v>
      </c>
      <c r="N2118" s="50" t="n">
        <v>0</v>
      </c>
      <c r="O2118" s="50" t="n">
        <v>0</v>
      </c>
      <c r="P2118" s="50" t="n">
        <v>0</v>
      </c>
      <c r="Q2118" s="51" t="n">
        <v>0</v>
      </c>
    </row>
    <row r="2119" customFormat="false" ht="12.75" hidden="false" customHeight="false" outlineLevel="0" collapsed="false">
      <c r="B2119" s="85" t="s">
        <v>37</v>
      </c>
      <c r="C2119" s="13" t="n">
        <v>2118</v>
      </c>
      <c r="D2119" s="50" t="n">
        <v>0</v>
      </c>
      <c r="E2119" s="50" t="n">
        <v>0</v>
      </c>
      <c r="F2119" s="50" t="n">
        <v>0</v>
      </c>
      <c r="G2119" s="50" t="n">
        <v>0</v>
      </c>
      <c r="H2119" s="50" t="n">
        <v>0</v>
      </c>
      <c r="I2119" s="50" t="n">
        <v>0</v>
      </c>
      <c r="J2119" s="50" t="n">
        <v>0</v>
      </c>
      <c r="K2119" s="50" t="n">
        <v>0</v>
      </c>
      <c r="L2119" s="50" t="n">
        <v>0</v>
      </c>
      <c r="M2119" s="50" t="n">
        <v>0</v>
      </c>
      <c r="N2119" s="50" t="n">
        <v>0</v>
      </c>
      <c r="O2119" s="50" t="n">
        <v>0</v>
      </c>
      <c r="P2119" s="50" t="n">
        <v>0</v>
      </c>
      <c r="Q2119" s="51" t="n">
        <v>0</v>
      </c>
    </row>
    <row r="2120" customFormat="false" ht="12.75" hidden="false" customHeight="false" outlineLevel="0" collapsed="false">
      <c r="B2120" s="85" t="n">
        <v>0</v>
      </c>
      <c r="C2120" s="13" t="n">
        <v>2119</v>
      </c>
      <c r="D2120" s="50" t="n">
        <v>0</v>
      </c>
      <c r="E2120" s="50" t="n">
        <v>0</v>
      </c>
      <c r="F2120" s="50" t="n">
        <v>0</v>
      </c>
      <c r="G2120" s="50" t="n">
        <v>0</v>
      </c>
      <c r="H2120" s="50" t="n">
        <v>0</v>
      </c>
      <c r="I2120" s="50" t="n">
        <v>0</v>
      </c>
      <c r="J2120" s="50" t="n">
        <v>0</v>
      </c>
      <c r="K2120" s="50" t="n">
        <v>0</v>
      </c>
      <c r="L2120" s="50" t="n">
        <v>0</v>
      </c>
      <c r="M2120" s="50" t="n">
        <v>0</v>
      </c>
      <c r="N2120" s="50" t="n">
        <v>0</v>
      </c>
      <c r="O2120" s="50" t="n">
        <v>0</v>
      </c>
      <c r="P2120" s="50" t="n">
        <v>0</v>
      </c>
      <c r="Q2120" s="51" t="n">
        <v>0</v>
      </c>
    </row>
    <row r="2121" customFormat="false" ht="12.75" hidden="false" customHeight="false" outlineLevel="0" collapsed="false">
      <c r="B2121" s="87" t="n">
        <v>0</v>
      </c>
      <c r="C2121" s="64" t="n">
        <v>2120</v>
      </c>
      <c r="D2121" s="54" t="n">
        <v>0</v>
      </c>
      <c r="E2121" s="54" t="n">
        <v>0</v>
      </c>
      <c r="F2121" s="54" t="n">
        <v>0</v>
      </c>
      <c r="G2121" s="54" t="n">
        <v>0</v>
      </c>
      <c r="H2121" s="54" t="n">
        <v>0</v>
      </c>
      <c r="I2121" s="54" t="n">
        <v>0</v>
      </c>
      <c r="J2121" s="54" t="n">
        <v>0</v>
      </c>
      <c r="K2121" s="54" t="n">
        <v>0</v>
      </c>
      <c r="L2121" s="54" t="n">
        <v>0</v>
      </c>
      <c r="M2121" s="54" t="n">
        <v>0</v>
      </c>
      <c r="N2121" s="54" t="n">
        <v>0</v>
      </c>
      <c r="O2121" s="54" t="n">
        <v>0</v>
      </c>
      <c r="P2121" s="54" t="n">
        <v>0</v>
      </c>
      <c r="Q2121" s="55" t="n">
        <v>0</v>
      </c>
    </row>
    <row r="2122" customFormat="false" ht="12.75" hidden="false" customHeight="false" outlineLevel="0" collapsed="false">
      <c r="A2122" s="0" t="n">
        <v>54</v>
      </c>
      <c r="B2122" s="57" t="n">
        <v>36979</v>
      </c>
      <c r="C2122" s="58" t="n">
        <v>2121</v>
      </c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83"/>
    </row>
    <row r="2123" customFormat="false" ht="12.75" hidden="false" customHeight="false" outlineLevel="0" collapsed="false">
      <c r="B2123" s="61"/>
      <c r="C2123" s="13" t="n">
        <v>2122</v>
      </c>
      <c r="D2123" s="13"/>
      <c r="E2123" s="21" t="s">
        <v>5</v>
      </c>
      <c r="F2123" s="21" t="s">
        <v>6</v>
      </c>
      <c r="G2123" s="21" t="s">
        <v>7</v>
      </c>
      <c r="H2123" s="21" t="s">
        <v>8</v>
      </c>
      <c r="I2123" s="21" t="s">
        <v>9</v>
      </c>
      <c r="J2123" s="21" t="s">
        <v>10</v>
      </c>
      <c r="K2123" s="21" t="s">
        <v>11</v>
      </c>
      <c r="L2123" s="21" t="s">
        <v>12</v>
      </c>
      <c r="M2123" s="21" t="s">
        <v>13</v>
      </c>
      <c r="N2123" s="21" t="s">
        <v>14</v>
      </c>
      <c r="O2123" s="21" t="n">
        <v>2002</v>
      </c>
      <c r="P2123" s="21" t="s">
        <v>15</v>
      </c>
      <c r="Q2123" s="84" t="s">
        <v>16</v>
      </c>
    </row>
    <row r="2124" customFormat="false" ht="12.75" hidden="false" customHeight="false" outlineLevel="0" collapsed="false">
      <c r="B2124" s="85" t="s">
        <v>107</v>
      </c>
      <c r="C2124" s="13" t="n">
        <v>2123</v>
      </c>
      <c r="D2124" s="13" t="s">
        <v>4</v>
      </c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86"/>
    </row>
    <row r="2125" customFormat="false" ht="12.75" hidden="false" customHeight="false" outlineLevel="0" collapsed="false">
      <c r="B2125" s="85" t="s">
        <v>19</v>
      </c>
      <c r="C2125" s="13" t="n">
        <v>2124</v>
      </c>
      <c r="D2125" s="50" t="n">
        <v>23723988.7055963</v>
      </c>
      <c r="E2125" s="50" t="n">
        <v>0</v>
      </c>
      <c r="F2125" s="50" t="n">
        <v>0</v>
      </c>
      <c r="G2125" s="50" t="n">
        <v>-7081.23</v>
      </c>
      <c r="H2125" s="50" t="n">
        <v>236484.16</v>
      </c>
      <c r="I2125" s="50" t="n">
        <v>651774.84</v>
      </c>
      <c r="J2125" s="50" t="n">
        <v>386422.5</v>
      </c>
      <c r="K2125" s="50" t="n">
        <v>-2490658.89</v>
      </c>
      <c r="L2125" s="50" t="n">
        <v>-497793.75</v>
      </c>
      <c r="M2125" s="50" t="n">
        <v>2925100.55</v>
      </c>
      <c r="N2125" s="50" t="n">
        <v>1204248.18</v>
      </c>
      <c r="O2125" s="50" t="n">
        <v>-6545649.34</v>
      </c>
      <c r="P2125" s="50" t="n">
        <v>-976220.36</v>
      </c>
      <c r="Q2125" s="51" t="n">
        <v>-6317621.52</v>
      </c>
    </row>
    <row r="2126" customFormat="false" ht="12.75" hidden="false" customHeight="false" outlineLevel="0" collapsed="false">
      <c r="B2126" s="85" t="s">
        <v>20</v>
      </c>
      <c r="C2126" s="13" t="n">
        <v>2125</v>
      </c>
      <c r="D2126" s="50" t="n">
        <v>8147240.3105841</v>
      </c>
      <c r="E2126" s="50" t="n">
        <v>0</v>
      </c>
      <c r="F2126" s="50" t="n">
        <v>0</v>
      </c>
      <c r="G2126" s="50" t="n">
        <v>1598.22</v>
      </c>
      <c r="H2126" s="50" t="n">
        <v>109973.53</v>
      </c>
      <c r="I2126" s="50" t="n">
        <v>192585.91</v>
      </c>
      <c r="J2126" s="50" t="n">
        <v>-250211.12</v>
      </c>
      <c r="K2126" s="50" t="n">
        <v>-583074.31</v>
      </c>
      <c r="L2126" s="50" t="n">
        <v>-226568.8</v>
      </c>
      <c r="M2126" s="50" t="n">
        <v>28189.97</v>
      </c>
      <c r="N2126" s="50" t="n">
        <v>-727506.6</v>
      </c>
      <c r="O2126" s="50" t="n">
        <v>-1826400.76</v>
      </c>
      <c r="P2126" s="50" t="n">
        <v>-57053.05</v>
      </c>
      <c r="Q2126" s="51" t="n">
        <v>-2610960.41</v>
      </c>
    </row>
    <row r="2127" customFormat="false" ht="12.75" hidden="false" customHeight="false" outlineLevel="0" collapsed="false">
      <c r="B2127" s="85" t="s">
        <v>108</v>
      </c>
      <c r="C2127" s="13" t="n">
        <v>2126</v>
      </c>
      <c r="D2127" s="50" t="n">
        <v>41344.6060654128</v>
      </c>
      <c r="E2127" s="50" t="n">
        <v>0</v>
      </c>
      <c r="F2127" s="50" t="n">
        <v>0</v>
      </c>
      <c r="G2127" s="50" t="n">
        <v>0</v>
      </c>
      <c r="H2127" s="50" t="n">
        <v>-9014.32</v>
      </c>
      <c r="I2127" s="50" t="n">
        <v>8436.38</v>
      </c>
      <c r="J2127" s="50" t="n">
        <v>0</v>
      </c>
      <c r="K2127" s="50" t="n">
        <v>-2326.86</v>
      </c>
      <c r="L2127" s="50" t="n">
        <v>0</v>
      </c>
      <c r="M2127" s="50" t="n">
        <v>0</v>
      </c>
      <c r="N2127" s="50" t="n">
        <v>-2904.8</v>
      </c>
      <c r="O2127" s="50" t="n">
        <v>0</v>
      </c>
      <c r="P2127" s="50" t="n">
        <v>0</v>
      </c>
      <c r="Q2127" s="51" t="n">
        <v>-2904.8</v>
      </c>
    </row>
    <row r="2128" customFormat="false" ht="12.75" hidden="false" customHeight="false" outlineLevel="0" collapsed="false">
      <c r="B2128" s="85" t="s">
        <v>25</v>
      </c>
      <c r="C2128" s="13" t="n">
        <v>2127</v>
      </c>
      <c r="D2128" s="50" t="n">
        <v>9551194.11118368</v>
      </c>
      <c r="E2128" s="50" t="n">
        <v>0</v>
      </c>
      <c r="F2128" s="50" t="n">
        <v>0</v>
      </c>
      <c r="G2128" s="50" t="n">
        <v>-3997.12</v>
      </c>
      <c r="H2128" s="50" t="n">
        <v>371458.15</v>
      </c>
      <c r="I2128" s="50" t="n">
        <v>-382917.25</v>
      </c>
      <c r="J2128" s="50" t="n">
        <v>-117428.92</v>
      </c>
      <c r="K2128" s="50" t="n">
        <v>-570369.39</v>
      </c>
      <c r="L2128" s="50" t="n">
        <v>-49613.41</v>
      </c>
      <c r="M2128" s="50" t="n">
        <v>580373.06</v>
      </c>
      <c r="N2128" s="50" t="n">
        <v>-172494.88</v>
      </c>
      <c r="O2128" s="50" t="n">
        <v>-1422505.22</v>
      </c>
      <c r="P2128" s="50" t="n">
        <v>-684868.41</v>
      </c>
      <c r="Q2128" s="51" t="n">
        <v>-2279868.51</v>
      </c>
    </row>
    <row r="2129" customFormat="false" ht="12.75" hidden="false" customHeight="false" outlineLevel="0" collapsed="false">
      <c r="B2129" s="85" t="s">
        <v>29</v>
      </c>
      <c r="C2129" s="13" t="n">
        <v>2128</v>
      </c>
      <c r="D2129" s="50" t="n">
        <v>45861.3916096202</v>
      </c>
      <c r="E2129" s="50" t="n">
        <v>0</v>
      </c>
      <c r="F2129" s="50" t="n">
        <v>0</v>
      </c>
      <c r="G2129" s="50" t="n">
        <v>3196.44</v>
      </c>
      <c r="H2129" s="50" t="n">
        <v>-49978.13</v>
      </c>
      <c r="I2129" s="50" t="n">
        <v>87012</v>
      </c>
      <c r="J2129" s="50" t="n">
        <v>0</v>
      </c>
      <c r="K2129" s="50" t="n">
        <v>0</v>
      </c>
      <c r="L2129" s="50" t="n">
        <v>0</v>
      </c>
      <c r="M2129" s="50" t="n">
        <v>0</v>
      </c>
      <c r="N2129" s="50" t="n">
        <v>40230.31</v>
      </c>
      <c r="O2129" s="50" t="n">
        <v>0</v>
      </c>
      <c r="P2129" s="50" t="n">
        <v>0</v>
      </c>
      <c r="Q2129" s="51" t="n">
        <v>40230.31</v>
      </c>
    </row>
    <row r="2130" customFormat="false" ht="12.75" hidden="false" customHeight="false" outlineLevel="0" collapsed="false">
      <c r="B2130" s="85" t="s">
        <v>32</v>
      </c>
      <c r="C2130" s="13" t="n">
        <v>2129</v>
      </c>
      <c r="D2130" s="50" t="n">
        <v>45799.6252340401</v>
      </c>
      <c r="E2130" s="50" t="n">
        <v>0</v>
      </c>
      <c r="F2130" s="50" t="n">
        <v>0</v>
      </c>
      <c r="G2130" s="50" t="n">
        <v>13</v>
      </c>
      <c r="H2130" s="50" t="n">
        <v>-2779.84</v>
      </c>
      <c r="I2130" s="50" t="n">
        <v>0</v>
      </c>
      <c r="J2130" s="50" t="n">
        <v>0</v>
      </c>
      <c r="K2130" s="50" t="n">
        <v>0</v>
      </c>
      <c r="L2130" s="50" t="n">
        <v>0</v>
      </c>
      <c r="M2130" s="50" t="n">
        <v>0</v>
      </c>
      <c r="N2130" s="50" t="n">
        <v>-2766.84</v>
      </c>
      <c r="O2130" s="50" t="n">
        <v>0</v>
      </c>
      <c r="P2130" s="50" t="n">
        <v>0</v>
      </c>
      <c r="Q2130" s="51" t="n">
        <v>-2766.84</v>
      </c>
    </row>
    <row r="2131" customFormat="false" ht="12.75" hidden="false" customHeight="false" outlineLevel="0" collapsed="false">
      <c r="B2131" s="85" t="s">
        <v>35</v>
      </c>
      <c r="C2131" s="13" t="n">
        <v>2130</v>
      </c>
      <c r="D2131" s="50" t="n">
        <v>43613.2950997108</v>
      </c>
      <c r="E2131" s="50" t="n">
        <v>0</v>
      </c>
      <c r="F2131" s="50" t="n">
        <v>0</v>
      </c>
      <c r="G2131" s="50" t="n">
        <v>-1598.22</v>
      </c>
      <c r="H2131" s="50" t="n">
        <v>3059.12</v>
      </c>
      <c r="I2131" s="50" t="n">
        <v>0</v>
      </c>
      <c r="J2131" s="50" t="n">
        <v>0</v>
      </c>
      <c r="K2131" s="50" t="n">
        <v>0</v>
      </c>
      <c r="L2131" s="50" t="n">
        <v>0</v>
      </c>
      <c r="M2131" s="50" t="n">
        <v>0</v>
      </c>
      <c r="N2131" s="50" t="n">
        <v>1460.9</v>
      </c>
      <c r="O2131" s="50" t="n">
        <v>0</v>
      </c>
      <c r="P2131" s="50" t="n">
        <v>0</v>
      </c>
      <c r="Q2131" s="51" t="n">
        <v>1460.9</v>
      </c>
    </row>
    <row r="2132" customFormat="false" ht="12.75" hidden="false" customHeight="false" outlineLevel="0" collapsed="false">
      <c r="B2132" s="85" t="s">
        <v>38</v>
      </c>
      <c r="C2132" s="13" t="n">
        <v>2131</v>
      </c>
      <c r="D2132" s="50" t="n">
        <v>0</v>
      </c>
      <c r="E2132" s="50" t="n">
        <v>0</v>
      </c>
      <c r="F2132" s="50" t="n">
        <v>0</v>
      </c>
      <c r="G2132" s="50" t="n">
        <v>0</v>
      </c>
      <c r="H2132" s="50" t="n">
        <v>0</v>
      </c>
      <c r="I2132" s="50" t="n">
        <v>0</v>
      </c>
      <c r="J2132" s="50" t="n">
        <v>0</v>
      </c>
      <c r="K2132" s="50" t="n">
        <v>0</v>
      </c>
      <c r="L2132" s="50" t="n">
        <v>0</v>
      </c>
      <c r="M2132" s="50" t="n">
        <v>0</v>
      </c>
      <c r="N2132" s="50" t="n">
        <v>0</v>
      </c>
      <c r="O2132" s="50" t="n">
        <v>0</v>
      </c>
      <c r="P2132" s="50" t="n">
        <v>0</v>
      </c>
      <c r="Q2132" s="51" t="n">
        <v>0</v>
      </c>
    </row>
    <row r="2133" customFormat="false" ht="12.75" hidden="false" customHeight="false" outlineLevel="0" collapsed="false">
      <c r="B2133" s="85" t="s">
        <v>43</v>
      </c>
      <c r="C2133" s="13" t="n">
        <v>2132</v>
      </c>
      <c r="D2133" s="50" t="n">
        <v>4477106.71696507</v>
      </c>
      <c r="E2133" s="50" t="n">
        <v>0</v>
      </c>
      <c r="F2133" s="50" t="n">
        <v>0</v>
      </c>
      <c r="G2133" s="50" t="n">
        <v>151</v>
      </c>
      <c r="H2133" s="50" t="n">
        <v>132957.63</v>
      </c>
      <c r="I2133" s="50" t="n">
        <v>26869.74</v>
      </c>
      <c r="J2133" s="50" t="n">
        <v>142556.75</v>
      </c>
      <c r="K2133" s="50" t="n">
        <v>-675881.58</v>
      </c>
      <c r="L2133" s="50" t="n">
        <v>66039.51</v>
      </c>
      <c r="M2133" s="50" t="n">
        <v>113049.28</v>
      </c>
      <c r="N2133" s="50" t="n">
        <v>-194257.67</v>
      </c>
      <c r="O2133" s="50" t="n">
        <v>-1436572.47</v>
      </c>
      <c r="P2133" s="50" t="n">
        <v>-199234.45</v>
      </c>
      <c r="Q2133" s="51" t="n">
        <v>-1830064.59</v>
      </c>
    </row>
    <row r="2134" customFormat="false" ht="12.75" hidden="false" customHeight="false" outlineLevel="0" collapsed="false">
      <c r="B2134" s="85" t="s">
        <v>47</v>
      </c>
      <c r="C2134" s="13" t="n">
        <v>2133</v>
      </c>
      <c r="D2134" s="50" t="n">
        <v>5692293.6878427</v>
      </c>
      <c r="E2134" s="50" t="n">
        <v>0</v>
      </c>
      <c r="F2134" s="50" t="n">
        <v>0</v>
      </c>
      <c r="G2134" s="50" t="n">
        <v>0</v>
      </c>
      <c r="H2134" s="50" t="n">
        <v>10671.18</v>
      </c>
      <c r="I2134" s="50" t="n">
        <v>208828.71</v>
      </c>
      <c r="J2134" s="50" t="n">
        <v>-34299.48</v>
      </c>
      <c r="K2134" s="50" t="n">
        <v>-329491.09</v>
      </c>
      <c r="L2134" s="50" t="n">
        <v>-193382.84</v>
      </c>
      <c r="M2134" s="50" t="n">
        <v>841616.22</v>
      </c>
      <c r="N2134" s="50" t="n">
        <v>503942.7</v>
      </c>
      <c r="O2134" s="50" t="n">
        <v>-1764330.29</v>
      </c>
      <c r="P2134" s="50" t="n">
        <v>-828118.83</v>
      </c>
      <c r="Q2134" s="51" t="n">
        <v>-2088506.42</v>
      </c>
    </row>
    <row r="2135" customFormat="false" ht="12.75" hidden="false" customHeight="false" outlineLevel="0" collapsed="false">
      <c r="B2135" s="85" t="s">
        <v>50</v>
      </c>
      <c r="C2135" s="13" t="n">
        <v>2134</v>
      </c>
      <c r="D2135" s="50" t="n">
        <v>1248864.22477423</v>
      </c>
      <c r="E2135" s="50" t="n">
        <v>0</v>
      </c>
      <c r="F2135" s="50" t="n">
        <v>0</v>
      </c>
      <c r="G2135" s="50" t="n">
        <v>-1598.22</v>
      </c>
      <c r="H2135" s="50" t="n">
        <v>-16679</v>
      </c>
      <c r="I2135" s="50" t="n">
        <v>-69726.26</v>
      </c>
      <c r="J2135" s="50" t="n">
        <v>-16571.3</v>
      </c>
      <c r="K2135" s="50" t="n">
        <v>-69038.89</v>
      </c>
      <c r="L2135" s="50" t="n">
        <v>0</v>
      </c>
      <c r="M2135" s="50" t="n">
        <v>219063.57</v>
      </c>
      <c r="N2135" s="50" t="n">
        <v>45449.9</v>
      </c>
      <c r="O2135" s="50" t="n">
        <v>95942.34</v>
      </c>
      <c r="P2135" s="50" t="n">
        <v>-675538.42</v>
      </c>
      <c r="Q2135" s="51" t="n">
        <v>-534146.18</v>
      </c>
    </row>
    <row r="2136" customFormat="false" ht="12.75" hidden="false" customHeight="false" outlineLevel="0" collapsed="false">
      <c r="B2136" s="85" t="s">
        <v>53</v>
      </c>
      <c r="C2136" s="13" t="n">
        <v>2135</v>
      </c>
      <c r="D2136" s="50" t="n">
        <v>249656.601210643</v>
      </c>
      <c r="E2136" s="50" t="n">
        <v>0</v>
      </c>
      <c r="F2136" s="50" t="n">
        <v>0</v>
      </c>
      <c r="G2136" s="50" t="n">
        <v>0</v>
      </c>
      <c r="H2136" s="50" t="n">
        <v>-30944.45</v>
      </c>
      <c r="I2136" s="50" t="n">
        <v>0</v>
      </c>
      <c r="J2136" s="50" t="n">
        <v>0</v>
      </c>
      <c r="K2136" s="50" t="n">
        <v>0</v>
      </c>
      <c r="L2136" s="50" t="n">
        <v>0</v>
      </c>
      <c r="M2136" s="50" t="n">
        <v>0</v>
      </c>
      <c r="N2136" s="50" t="n">
        <v>-30944.45</v>
      </c>
      <c r="O2136" s="50" t="n">
        <v>0</v>
      </c>
      <c r="P2136" s="50" t="n">
        <v>0</v>
      </c>
      <c r="Q2136" s="51" t="n">
        <v>-30944.45</v>
      </c>
    </row>
    <row r="2137" customFormat="false" ht="12.75" hidden="false" customHeight="false" outlineLevel="0" collapsed="false">
      <c r="B2137" s="85" t="s">
        <v>56</v>
      </c>
      <c r="C2137" s="13" t="n">
        <v>2136</v>
      </c>
      <c r="D2137" s="50" t="n">
        <v>461678.886282605</v>
      </c>
      <c r="E2137" s="50" t="n">
        <v>0</v>
      </c>
      <c r="F2137" s="50" t="n">
        <v>0</v>
      </c>
      <c r="G2137" s="50" t="n">
        <v>125.65</v>
      </c>
      <c r="H2137" s="50" t="n">
        <v>-77838.29</v>
      </c>
      <c r="I2137" s="50" t="n">
        <v>0</v>
      </c>
      <c r="J2137" s="50" t="n">
        <v>0</v>
      </c>
      <c r="K2137" s="50" t="n">
        <v>0</v>
      </c>
      <c r="L2137" s="50" t="n">
        <v>0</v>
      </c>
      <c r="M2137" s="50" t="n">
        <v>0</v>
      </c>
      <c r="N2137" s="50" t="n">
        <v>-77712.64</v>
      </c>
      <c r="O2137" s="50" t="n">
        <v>0</v>
      </c>
      <c r="P2137" s="50" t="n">
        <v>0</v>
      </c>
      <c r="Q2137" s="51" t="n">
        <v>-77712.64</v>
      </c>
    </row>
    <row r="2138" customFormat="false" ht="12.75" hidden="false" customHeight="false" outlineLevel="0" collapsed="false">
      <c r="B2138" s="85" t="s">
        <v>59</v>
      </c>
      <c r="C2138" s="13" t="n">
        <v>2137</v>
      </c>
      <c r="D2138" s="50" t="n">
        <v>18975.1863268151</v>
      </c>
      <c r="E2138" s="50" t="n">
        <v>0</v>
      </c>
      <c r="F2138" s="50" t="n">
        <v>0</v>
      </c>
      <c r="G2138" s="50" t="n">
        <v>-1598.22</v>
      </c>
      <c r="H2138" s="50" t="n">
        <v>0</v>
      </c>
      <c r="I2138" s="50" t="n">
        <v>0</v>
      </c>
      <c r="J2138" s="50" t="n">
        <v>0</v>
      </c>
      <c r="K2138" s="50" t="n">
        <v>0</v>
      </c>
      <c r="L2138" s="50" t="n">
        <v>0</v>
      </c>
      <c r="M2138" s="50" t="n">
        <v>0</v>
      </c>
      <c r="N2138" s="50" t="n">
        <v>-1598.22</v>
      </c>
      <c r="O2138" s="50" t="n">
        <v>0</v>
      </c>
      <c r="P2138" s="50" t="n">
        <v>0</v>
      </c>
      <c r="Q2138" s="51" t="n">
        <v>-1598.22</v>
      </c>
    </row>
    <row r="2139" customFormat="false" ht="12.75" hidden="false" customHeight="false" outlineLevel="0" collapsed="false">
      <c r="B2139" s="85" t="s">
        <v>109</v>
      </c>
      <c r="C2139" s="13" t="n">
        <v>2138</v>
      </c>
      <c r="D2139" s="50" t="n">
        <v>13295.6359561718</v>
      </c>
      <c r="E2139" s="50" t="n">
        <v>0</v>
      </c>
      <c r="F2139" s="50" t="n">
        <v>0</v>
      </c>
      <c r="G2139" s="50" t="n">
        <v>-1406.81</v>
      </c>
      <c r="H2139" s="50" t="n">
        <v>0</v>
      </c>
      <c r="I2139" s="50" t="n">
        <v>0</v>
      </c>
      <c r="J2139" s="50" t="n">
        <v>0</v>
      </c>
      <c r="K2139" s="50" t="n">
        <v>0</v>
      </c>
      <c r="L2139" s="50" t="n">
        <v>0</v>
      </c>
      <c r="M2139" s="50" t="n">
        <v>0</v>
      </c>
      <c r="N2139" s="50" t="n">
        <v>-1406.81</v>
      </c>
      <c r="O2139" s="50" t="n">
        <v>0</v>
      </c>
      <c r="P2139" s="50" t="n">
        <v>0</v>
      </c>
      <c r="Q2139" s="51" t="n">
        <v>-1406.81</v>
      </c>
    </row>
    <row r="2140" customFormat="false" ht="12.75" hidden="false" customHeight="false" outlineLevel="0" collapsed="false">
      <c r="B2140" s="85" t="s">
        <v>64</v>
      </c>
      <c r="C2140" s="13" t="n">
        <v>2139</v>
      </c>
      <c r="D2140" s="50" t="n">
        <v>3238805.67545487</v>
      </c>
      <c r="E2140" s="50" t="n">
        <v>0</v>
      </c>
      <c r="F2140" s="50" t="n">
        <v>0</v>
      </c>
      <c r="G2140" s="50" t="n">
        <v>2028.6</v>
      </c>
      <c r="H2140" s="50" t="n">
        <v>-273191.91</v>
      </c>
      <c r="I2140" s="50" t="n">
        <v>493207.16</v>
      </c>
      <c r="J2140" s="50" t="n">
        <v>545494.47</v>
      </c>
      <c r="K2140" s="50" t="n">
        <v>-282338.23</v>
      </c>
      <c r="L2140" s="50" t="n">
        <v>-190411.21</v>
      </c>
      <c r="M2140" s="50" t="n">
        <v>951276.99</v>
      </c>
      <c r="N2140" s="50" t="n">
        <v>1246065.87</v>
      </c>
      <c r="O2140" s="50" t="n">
        <v>-1266378.81</v>
      </c>
      <c r="P2140" s="50" t="n">
        <v>1166536.67</v>
      </c>
      <c r="Q2140" s="51" t="n">
        <v>1146223.73</v>
      </c>
    </row>
    <row r="2141" customFormat="false" ht="12.75" hidden="false" customHeight="false" outlineLevel="0" collapsed="false">
      <c r="B2141" s="85" t="s">
        <v>67</v>
      </c>
      <c r="C2141" s="13" t="n">
        <v>2140</v>
      </c>
      <c r="D2141" s="50" t="n">
        <v>75565.3401506484</v>
      </c>
      <c r="E2141" s="50" t="n">
        <v>0</v>
      </c>
      <c r="F2141" s="50" t="n">
        <v>0</v>
      </c>
      <c r="G2141" s="50" t="n">
        <v>-1598.22</v>
      </c>
      <c r="H2141" s="50" t="n">
        <v>-16679</v>
      </c>
      <c r="I2141" s="50" t="n">
        <v>0</v>
      </c>
      <c r="J2141" s="50" t="n">
        <v>0</v>
      </c>
      <c r="K2141" s="50" t="n">
        <v>0</v>
      </c>
      <c r="L2141" s="50" t="n">
        <v>0</v>
      </c>
      <c r="M2141" s="50" t="n">
        <v>0</v>
      </c>
      <c r="N2141" s="50" t="n">
        <v>-18277.22</v>
      </c>
      <c r="O2141" s="50" t="n">
        <v>0</v>
      </c>
      <c r="P2141" s="50" t="n">
        <v>0</v>
      </c>
      <c r="Q2141" s="51" t="n">
        <v>-18277.22</v>
      </c>
    </row>
    <row r="2142" customFormat="false" ht="12.75" hidden="false" customHeight="false" outlineLevel="0" collapsed="false">
      <c r="B2142" s="85" t="s">
        <v>70</v>
      </c>
      <c r="C2142" s="13" t="n">
        <v>2141</v>
      </c>
      <c r="D2142" s="50" t="n">
        <v>224794.789046744</v>
      </c>
      <c r="E2142" s="50" t="n">
        <v>0</v>
      </c>
      <c r="F2142" s="50" t="n">
        <v>0</v>
      </c>
      <c r="G2142" s="50" t="n">
        <v>-2397.33</v>
      </c>
      <c r="H2142" s="50" t="n">
        <v>29.46</v>
      </c>
      <c r="I2142" s="50" t="n">
        <v>0</v>
      </c>
      <c r="J2142" s="50" t="n">
        <v>0</v>
      </c>
      <c r="K2142" s="50" t="n">
        <v>0</v>
      </c>
      <c r="L2142" s="50" t="n">
        <v>0</v>
      </c>
      <c r="M2142" s="50" t="n">
        <v>0</v>
      </c>
      <c r="N2142" s="50" t="n">
        <v>-2367.87</v>
      </c>
      <c r="O2142" s="50" t="n">
        <v>0</v>
      </c>
      <c r="P2142" s="50" t="n">
        <v>0</v>
      </c>
      <c r="Q2142" s="51" t="n">
        <v>-2367.87</v>
      </c>
    </row>
    <row r="2143" customFormat="false" ht="12.75" hidden="false" customHeight="false" outlineLevel="0" collapsed="false">
      <c r="B2143" s="85" t="s">
        <v>75</v>
      </c>
      <c r="C2143" s="13" t="n">
        <v>2142</v>
      </c>
      <c r="D2143" s="50" t="n">
        <v>3074332.83810905</v>
      </c>
      <c r="E2143" s="50" t="n">
        <v>0</v>
      </c>
      <c r="F2143" s="50" t="n">
        <v>0</v>
      </c>
      <c r="G2143" s="50" t="n">
        <v>0</v>
      </c>
      <c r="H2143" s="50" t="n">
        <v>43776.15</v>
      </c>
      <c r="I2143" s="50" t="n">
        <v>87478.45</v>
      </c>
      <c r="J2143" s="50" t="n">
        <v>116882.1</v>
      </c>
      <c r="K2143" s="50" t="n">
        <v>21861.46</v>
      </c>
      <c r="L2143" s="50" t="n">
        <v>96143</v>
      </c>
      <c r="M2143" s="50" t="n">
        <v>191531.46</v>
      </c>
      <c r="N2143" s="50" t="n">
        <v>557672.62</v>
      </c>
      <c r="O2143" s="50" t="n">
        <v>1074595.87</v>
      </c>
      <c r="P2143" s="50" t="n">
        <v>302056.13</v>
      </c>
      <c r="Q2143" s="51" t="n">
        <v>1934324.62</v>
      </c>
    </row>
    <row r="2144" customFormat="false" ht="12.75" hidden="false" customHeight="false" outlineLevel="0" collapsed="false">
      <c r="B2144" s="85" t="s">
        <v>78</v>
      </c>
      <c r="C2144" s="13" t="n">
        <v>2143</v>
      </c>
      <c r="D2144" s="50" t="n">
        <v>154222.948245336</v>
      </c>
      <c r="E2144" s="50" t="n">
        <v>0</v>
      </c>
      <c r="F2144" s="50" t="n">
        <v>0</v>
      </c>
      <c r="G2144" s="50" t="n">
        <v>0</v>
      </c>
      <c r="H2144" s="50" t="n">
        <v>41663.88</v>
      </c>
      <c r="I2144" s="50" t="n">
        <v>0</v>
      </c>
      <c r="J2144" s="50" t="n">
        <v>0</v>
      </c>
      <c r="K2144" s="50" t="n">
        <v>0</v>
      </c>
      <c r="L2144" s="50" t="n">
        <v>0</v>
      </c>
      <c r="M2144" s="50" t="n">
        <v>0</v>
      </c>
      <c r="N2144" s="50" t="n">
        <v>41663.88</v>
      </c>
      <c r="O2144" s="50" t="n">
        <v>0</v>
      </c>
      <c r="P2144" s="50" t="n">
        <v>0</v>
      </c>
      <c r="Q2144" s="51" t="n">
        <v>41663.88</v>
      </c>
    </row>
    <row r="2145" customFormat="false" ht="12.75" hidden="false" customHeight="false" outlineLevel="0" collapsed="false">
      <c r="B2145" s="85"/>
      <c r="C2145" s="13" t="n">
        <v>2144</v>
      </c>
      <c r="D2145" s="50"/>
      <c r="E2145" s="50"/>
      <c r="F2145" s="50"/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1"/>
    </row>
    <row r="2146" customFormat="false" ht="12.75" hidden="false" customHeight="false" outlineLevel="0" collapsed="false">
      <c r="B2146" s="85" t="s">
        <v>83</v>
      </c>
      <c r="C2146" s="13" t="n">
        <v>2145</v>
      </c>
      <c r="D2146" s="50" t="s">
        <v>4</v>
      </c>
      <c r="E2146" s="50"/>
      <c r="F2146" s="50"/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1"/>
    </row>
    <row r="2147" customFormat="false" ht="12.75" hidden="false" customHeight="false" outlineLevel="0" collapsed="false">
      <c r="B2147" s="85" t="s">
        <v>22</v>
      </c>
      <c r="C2147" s="13" t="n">
        <v>2146</v>
      </c>
      <c r="D2147" s="50" t="n">
        <v>324435.857275</v>
      </c>
      <c r="E2147" s="50" t="n">
        <v>0</v>
      </c>
      <c r="F2147" s="50" t="n">
        <v>0</v>
      </c>
      <c r="G2147" s="50" t="n">
        <v>0</v>
      </c>
      <c r="H2147" s="50" t="n">
        <v>-120.65399100557</v>
      </c>
      <c r="I2147" s="50" t="n">
        <v>63.2766687790333</v>
      </c>
      <c r="J2147" s="50" t="n">
        <v>37.0658048620181</v>
      </c>
      <c r="K2147" s="50" t="n">
        <v>-13.0925229966458</v>
      </c>
      <c r="L2147" s="50" t="n">
        <v>13.0727866224348</v>
      </c>
      <c r="M2147" s="50" t="n">
        <v>48.6897935659348</v>
      </c>
      <c r="N2147" s="50" t="n">
        <v>28.3585398272054</v>
      </c>
      <c r="O2147" s="50" t="n">
        <v>-168.27943677332</v>
      </c>
      <c r="P2147" s="50" t="n">
        <v>-1003.50160869425</v>
      </c>
      <c r="Q2147" s="51" t="n">
        <v>-1143.42250564036</v>
      </c>
    </row>
    <row r="2148" customFormat="false" ht="12.75" hidden="false" customHeight="false" outlineLevel="0" collapsed="false">
      <c r="B2148" s="85" t="s">
        <v>27</v>
      </c>
      <c r="C2148" s="13" t="n">
        <v>2147</v>
      </c>
      <c r="D2148" s="50" t="n">
        <v>2388786.92357929</v>
      </c>
      <c r="E2148" s="50" t="n">
        <v>0</v>
      </c>
      <c r="F2148" s="50" t="n">
        <v>0</v>
      </c>
      <c r="G2148" s="50" t="n">
        <v>0</v>
      </c>
      <c r="H2148" s="50" t="n">
        <v>0</v>
      </c>
      <c r="I2148" s="50" t="n">
        <v>92.010381</v>
      </c>
      <c r="J2148" s="50" t="n">
        <v>9.776759</v>
      </c>
      <c r="K2148" s="50" t="n">
        <v>677.323443</v>
      </c>
      <c r="L2148" s="50" t="n">
        <v>80.201721</v>
      </c>
      <c r="M2148" s="50" t="n">
        <v>-136.890241</v>
      </c>
      <c r="N2148" s="50" t="n">
        <v>722.422063</v>
      </c>
      <c r="O2148" s="50" t="n">
        <v>318.967213</v>
      </c>
      <c r="P2148" s="50" t="n">
        <v>514.979332</v>
      </c>
      <c r="Q2148" s="51" t="n">
        <v>1556.368608</v>
      </c>
    </row>
    <row r="2149" customFormat="false" ht="12.75" hidden="false" customHeight="false" outlineLevel="0" collapsed="false">
      <c r="B2149" s="85" t="s">
        <v>77</v>
      </c>
      <c r="C2149" s="13" t="n">
        <v>2148</v>
      </c>
      <c r="D2149" s="50" t="n">
        <v>376481.73928793</v>
      </c>
      <c r="E2149" s="50" t="n">
        <v>0</v>
      </c>
      <c r="F2149" s="50" t="n">
        <v>0</v>
      </c>
      <c r="G2149" s="50" t="n">
        <v>1.67392190080667</v>
      </c>
      <c r="H2149" s="50" t="n">
        <v>-11.6700155026298</v>
      </c>
      <c r="I2149" s="50" t="n">
        <v>20.0797733762376</v>
      </c>
      <c r="J2149" s="50" t="n">
        <v>9.09849676956543</v>
      </c>
      <c r="K2149" s="50" t="n">
        <v>67.5875965140807</v>
      </c>
      <c r="L2149" s="50" t="n">
        <v>-10.4819060242822</v>
      </c>
      <c r="M2149" s="50" t="n">
        <v>-101.468444704759</v>
      </c>
      <c r="N2149" s="50" t="n">
        <v>-25.1805776709808</v>
      </c>
      <c r="O2149" s="50" t="n">
        <v>-389.864320111211</v>
      </c>
      <c r="P2149" s="50" t="n">
        <v>-129.551583535166</v>
      </c>
      <c r="Q2149" s="51" t="n">
        <v>-544.596481317357</v>
      </c>
    </row>
    <row r="2150" customFormat="false" ht="12.75" hidden="false" customHeight="false" outlineLevel="0" collapsed="false">
      <c r="B2150" s="85" t="s">
        <v>66</v>
      </c>
      <c r="C2150" s="13" t="n">
        <v>2149</v>
      </c>
      <c r="D2150" s="50" t="n">
        <v>1204692.41050468</v>
      </c>
      <c r="E2150" s="50" t="n">
        <v>0</v>
      </c>
      <c r="F2150" s="50" t="n">
        <v>0</v>
      </c>
      <c r="G2150" s="50" t="n">
        <v>12.1002</v>
      </c>
      <c r="H2150" s="50" t="n">
        <v>0</v>
      </c>
      <c r="I2150" s="50" t="n">
        <v>-44.896746</v>
      </c>
      <c r="J2150" s="50" t="n">
        <v>-64.292979</v>
      </c>
      <c r="K2150" s="50" t="n">
        <v>273.720516</v>
      </c>
      <c r="L2150" s="50" t="n">
        <v>-21.413939</v>
      </c>
      <c r="M2150" s="50" t="n">
        <v>22.514555</v>
      </c>
      <c r="N2150" s="50" t="n">
        <v>177.731607</v>
      </c>
      <c r="O2150" s="50" t="n">
        <v>-826.40771</v>
      </c>
      <c r="P2150" s="50" t="n">
        <v>-637.231662</v>
      </c>
      <c r="Q2150" s="51" t="n">
        <v>-1285.907765</v>
      </c>
    </row>
    <row r="2151" customFormat="false" ht="12.75" hidden="false" customHeight="false" outlineLevel="0" collapsed="false">
      <c r="B2151" s="85" t="s">
        <v>45</v>
      </c>
      <c r="C2151" s="13" t="n">
        <v>2150</v>
      </c>
      <c r="D2151" s="50" t="n">
        <v>528750.245330563</v>
      </c>
      <c r="E2151" s="50" t="n">
        <v>0</v>
      </c>
      <c r="F2151" s="50" t="n">
        <v>0</v>
      </c>
      <c r="G2151" s="50" t="n">
        <v>0</v>
      </c>
      <c r="H2151" s="50" t="n">
        <v>-2.23617842188532</v>
      </c>
      <c r="I2151" s="50" t="n">
        <v>12.1830086640241</v>
      </c>
      <c r="J2151" s="50" t="n">
        <v>-29.9396646832267</v>
      </c>
      <c r="K2151" s="50" t="n">
        <v>-1.21608700243866</v>
      </c>
      <c r="L2151" s="50" t="n">
        <v>-28.0909032576297</v>
      </c>
      <c r="M2151" s="50" t="n">
        <v>-113.438269622917</v>
      </c>
      <c r="N2151" s="50" t="n">
        <v>-162.738094324073</v>
      </c>
      <c r="O2151" s="50" t="n">
        <v>-36.77784</v>
      </c>
      <c r="P2151" s="50" t="n">
        <v>-742.752596</v>
      </c>
      <c r="Q2151" s="51" t="n">
        <v>-942.268530324073</v>
      </c>
    </row>
    <row r="2152" customFormat="false" ht="12.75" hidden="false" customHeight="false" outlineLevel="0" collapsed="false">
      <c r="B2152" s="85" t="s">
        <v>52</v>
      </c>
      <c r="C2152" s="13" t="n">
        <v>2151</v>
      </c>
      <c r="D2152" s="50" t="n">
        <v>2.01115700507685E-005</v>
      </c>
      <c r="E2152" s="50" t="n">
        <v>0</v>
      </c>
      <c r="F2152" s="50" t="n">
        <v>0</v>
      </c>
      <c r="G2152" s="50" t="n">
        <v>0</v>
      </c>
      <c r="H2152" s="50" t="n">
        <v>0</v>
      </c>
      <c r="I2152" s="50" t="n">
        <v>0</v>
      </c>
      <c r="J2152" s="50" t="n">
        <v>0</v>
      </c>
      <c r="K2152" s="50" t="n">
        <v>0</v>
      </c>
      <c r="L2152" s="50" t="n">
        <v>0</v>
      </c>
      <c r="M2152" s="50" t="n">
        <v>0</v>
      </c>
      <c r="N2152" s="50" t="n">
        <v>0</v>
      </c>
      <c r="O2152" s="50" t="n">
        <v>0</v>
      </c>
      <c r="P2152" s="50" t="n">
        <v>0</v>
      </c>
      <c r="Q2152" s="51" t="n">
        <v>0</v>
      </c>
    </row>
    <row r="2153" customFormat="false" ht="12.75" hidden="false" customHeight="false" outlineLevel="0" collapsed="false">
      <c r="B2153" s="85" t="s">
        <v>80</v>
      </c>
      <c r="C2153" s="13" t="n">
        <v>2152</v>
      </c>
      <c r="D2153" s="50" t="n">
        <v>39585.6383804686</v>
      </c>
      <c r="E2153" s="50" t="n">
        <v>0</v>
      </c>
      <c r="F2153" s="50" t="n">
        <v>0</v>
      </c>
      <c r="G2153" s="50" t="n">
        <v>0</v>
      </c>
      <c r="H2153" s="50" t="n">
        <v>-14.993752</v>
      </c>
      <c r="I2153" s="50" t="n">
        <v>0</v>
      </c>
      <c r="J2153" s="50" t="n">
        <v>0</v>
      </c>
      <c r="K2153" s="50" t="n">
        <v>0</v>
      </c>
      <c r="L2153" s="50" t="n">
        <v>0</v>
      </c>
      <c r="M2153" s="50" t="n">
        <v>0</v>
      </c>
      <c r="N2153" s="50" t="n">
        <v>-14.993752</v>
      </c>
      <c r="O2153" s="50" t="n">
        <v>0</v>
      </c>
      <c r="P2153" s="50" t="n">
        <v>0</v>
      </c>
      <c r="Q2153" s="51" t="n">
        <v>-14.993752</v>
      </c>
    </row>
    <row r="2154" customFormat="false" ht="12.75" hidden="false" customHeight="false" outlineLevel="0" collapsed="false">
      <c r="B2154" s="85" t="s">
        <v>49</v>
      </c>
      <c r="C2154" s="13" t="n">
        <v>2153</v>
      </c>
      <c r="D2154" s="50" t="n">
        <v>56058.8271904371</v>
      </c>
      <c r="E2154" s="50" t="n">
        <v>0</v>
      </c>
      <c r="F2154" s="50" t="n">
        <v>0</v>
      </c>
      <c r="G2154" s="50" t="n">
        <v>0</v>
      </c>
      <c r="H2154" s="50" t="n">
        <v>0</v>
      </c>
      <c r="I2154" s="50" t="n">
        <v>30.856528</v>
      </c>
      <c r="J2154" s="50" t="n">
        <v>0</v>
      </c>
      <c r="K2154" s="50" t="n">
        <v>0</v>
      </c>
      <c r="L2154" s="50" t="n">
        <v>0</v>
      </c>
      <c r="M2154" s="50" t="n">
        <v>0</v>
      </c>
      <c r="N2154" s="50" t="n">
        <v>30.856528</v>
      </c>
      <c r="O2154" s="50" t="n">
        <v>0</v>
      </c>
      <c r="P2154" s="50" t="n">
        <v>-273.968307</v>
      </c>
      <c r="Q2154" s="51" t="n">
        <v>-243.111779</v>
      </c>
    </row>
    <row r="2155" customFormat="false" ht="12.75" hidden="false" customHeight="false" outlineLevel="0" collapsed="false">
      <c r="B2155" s="85" t="s">
        <v>34</v>
      </c>
      <c r="C2155" s="13" t="n">
        <v>2154</v>
      </c>
      <c r="D2155" s="50" t="n">
        <v>30862.7756730602</v>
      </c>
      <c r="E2155" s="50" t="n">
        <v>0</v>
      </c>
      <c r="F2155" s="50" t="n">
        <v>0</v>
      </c>
      <c r="G2155" s="50" t="n">
        <v>0</v>
      </c>
      <c r="H2155" s="50" t="n">
        <v>0</v>
      </c>
      <c r="I2155" s="50" t="n">
        <v>15.428264</v>
      </c>
      <c r="J2155" s="50" t="n">
        <v>0</v>
      </c>
      <c r="K2155" s="50" t="n">
        <v>0</v>
      </c>
      <c r="L2155" s="50" t="n">
        <v>0</v>
      </c>
      <c r="M2155" s="50" t="n">
        <v>0</v>
      </c>
      <c r="N2155" s="50" t="n">
        <v>15.428264</v>
      </c>
      <c r="O2155" s="50" t="n">
        <v>0</v>
      </c>
      <c r="P2155" s="50" t="n">
        <v>0</v>
      </c>
      <c r="Q2155" s="51" t="n">
        <v>15.428264</v>
      </c>
    </row>
    <row r="2156" customFormat="false" ht="12.75" hidden="false" customHeight="false" outlineLevel="0" collapsed="false">
      <c r="B2156" s="85" t="s">
        <v>69</v>
      </c>
      <c r="C2156" s="13" t="n">
        <v>2155</v>
      </c>
      <c r="D2156" s="50" t="n">
        <v>0</v>
      </c>
      <c r="E2156" s="50" t="n">
        <v>0</v>
      </c>
      <c r="F2156" s="50" t="n">
        <v>0</v>
      </c>
      <c r="G2156" s="50" t="n">
        <v>0</v>
      </c>
      <c r="H2156" s="50" t="n">
        <v>0</v>
      </c>
      <c r="I2156" s="50" t="n">
        <v>0</v>
      </c>
      <c r="J2156" s="50" t="n">
        <v>0</v>
      </c>
      <c r="K2156" s="50" t="n">
        <v>0</v>
      </c>
      <c r="L2156" s="50" t="n">
        <v>0</v>
      </c>
      <c r="M2156" s="50" t="n">
        <v>0</v>
      </c>
      <c r="N2156" s="50" t="n">
        <v>0</v>
      </c>
      <c r="O2156" s="50" t="n">
        <v>0</v>
      </c>
      <c r="P2156" s="50" t="n">
        <v>0</v>
      </c>
      <c r="Q2156" s="51" t="n">
        <v>0</v>
      </c>
    </row>
    <row r="2157" customFormat="false" ht="12.75" hidden="false" customHeight="false" outlineLevel="0" collapsed="false">
      <c r="B2157" s="85" t="s">
        <v>72</v>
      </c>
      <c r="C2157" s="13" t="n">
        <v>2156</v>
      </c>
      <c r="D2157" s="50" t="n">
        <v>0</v>
      </c>
      <c r="E2157" s="50" t="n">
        <v>0</v>
      </c>
      <c r="F2157" s="50" t="n">
        <v>0</v>
      </c>
      <c r="G2157" s="50" t="n">
        <v>0</v>
      </c>
      <c r="H2157" s="50" t="n">
        <v>0</v>
      </c>
      <c r="I2157" s="50" t="n">
        <v>0</v>
      </c>
      <c r="J2157" s="50" t="n">
        <v>0</v>
      </c>
      <c r="K2157" s="50" t="n">
        <v>0</v>
      </c>
      <c r="L2157" s="50" t="n">
        <v>0</v>
      </c>
      <c r="M2157" s="50" t="n">
        <v>0</v>
      </c>
      <c r="N2157" s="50" t="n">
        <v>0</v>
      </c>
      <c r="O2157" s="50" t="n">
        <v>0</v>
      </c>
      <c r="P2157" s="50" t="n">
        <v>0</v>
      </c>
      <c r="Q2157" s="51" t="n">
        <v>0</v>
      </c>
    </row>
    <row r="2158" customFormat="false" ht="12.75" hidden="false" customHeight="false" outlineLevel="0" collapsed="false">
      <c r="B2158" s="85" t="s">
        <v>31</v>
      </c>
      <c r="C2158" s="13" t="n">
        <v>2157</v>
      </c>
      <c r="D2158" s="50" t="n">
        <v>0</v>
      </c>
      <c r="E2158" s="50" t="n">
        <v>0</v>
      </c>
      <c r="F2158" s="50" t="n">
        <v>0</v>
      </c>
      <c r="G2158" s="50" t="n">
        <v>0</v>
      </c>
      <c r="H2158" s="50" t="n">
        <v>0</v>
      </c>
      <c r="I2158" s="50" t="n">
        <v>0</v>
      </c>
      <c r="J2158" s="50" t="n">
        <v>0</v>
      </c>
      <c r="K2158" s="50" t="n">
        <v>0</v>
      </c>
      <c r="L2158" s="50" t="n">
        <v>0</v>
      </c>
      <c r="M2158" s="50" t="n">
        <v>0</v>
      </c>
      <c r="N2158" s="50" t="n">
        <v>0</v>
      </c>
      <c r="O2158" s="50" t="n">
        <v>0</v>
      </c>
      <c r="P2158" s="50" t="n">
        <v>0</v>
      </c>
      <c r="Q2158" s="51" t="n">
        <v>0</v>
      </c>
    </row>
    <row r="2159" customFormat="false" ht="12.75" hidden="false" customHeight="false" outlineLevel="0" collapsed="false">
      <c r="B2159" s="85" t="s">
        <v>37</v>
      </c>
      <c r="C2159" s="13" t="n">
        <v>2158</v>
      </c>
      <c r="D2159" s="50" t="n">
        <v>0</v>
      </c>
      <c r="E2159" s="50" t="n">
        <v>0</v>
      </c>
      <c r="F2159" s="50" t="n">
        <v>0</v>
      </c>
      <c r="G2159" s="50" t="n">
        <v>0</v>
      </c>
      <c r="H2159" s="50" t="n">
        <v>0</v>
      </c>
      <c r="I2159" s="50" t="n">
        <v>0</v>
      </c>
      <c r="J2159" s="50" t="n">
        <v>0</v>
      </c>
      <c r="K2159" s="50" t="n">
        <v>0</v>
      </c>
      <c r="L2159" s="50" t="n">
        <v>0</v>
      </c>
      <c r="M2159" s="50" t="n">
        <v>0</v>
      </c>
      <c r="N2159" s="50" t="n">
        <v>0</v>
      </c>
      <c r="O2159" s="50" t="n">
        <v>0</v>
      </c>
      <c r="P2159" s="50" t="n">
        <v>0</v>
      </c>
      <c r="Q2159" s="51" t="n">
        <v>0</v>
      </c>
    </row>
    <row r="2160" customFormat="false" ht="12.75" hidden="false" customHeight="false" outlineLevel="0" collapsed="false">
      <c r="B2160" s="85" t="n">
        <v>0</v>
      </c>
      <c r="C2160" s="13" t="n">
        <v>2159</v>
      </c>
      <c r="D2160" s="50" t="n">
        <v>0</v>
      </c>
      <c r="E2160" s="50" t="n">
        <v>0</v>
      </c>
      <c r="F2160" s="50" t="n">
        <v>0</v>
      </c>
      <c r="G2160" s="50" t="n">
        <v>0</v>
      </c>
      <c r="H2160" s="50" t="n">
        <v>0</v>
      </c>
      <c r="I2160" s="50" t="n">
        <v>0</v>
      </c>
      <c r="J2160" s="50" t="n">
        <v>0</v>
      </c>
      <c r="K2160" s="50" t="n">
        <v>0</v>
      </c>
      <c r="L2160" s="50" t="n">
        <v>0</v>
      </c>
      <c r="M2160" s="50" t="n">
        <v>0</v>
      </c>
      <c r="N2160" s="50" t="n">
        <v>0</v>
      </c>
      <c r="O2160" s="50" t="n">
        <v>0</v>
      </c>
      <c r="P2160" s="50" t="n">
        <v>0</v>
      </c>
      <c r="Q2160" s="51" t="n">
        <v>0</v>
      </c>
    </row>
    <row r="2161" customFormat="false" ht="12.75" hidden="false" customHeight="false" outlineLevel="0" collapsed="false">
      <c r="B2161" s="87" t="n">
        <v>0</v>
      </c>
      <c r="C2161" s="64" t="n">
        <v>2160</v>
      </c>
      <c r="D2161" s="54" t="n">
        <v>0</v>
      </c>
      <c r="E2161" s="54" t="n">
        <v>0</v>
      </c>
      <c r="F2161" s="54" t="n">
        <v>0</v>
      </c>
      <c r="G2161" s="54" t="n">
        <v>0</v>
      </c>
      <c r="H2161" s="54" t="n">
        <v>0</v>
      </c>
      <c r="I2161" s="54" t="n">
        <v>0</v>
      </c>
      <c r="J2161" s="54" t="n">
        <v>0</v>
      </c>
      <c r="K2161" s="54" t="n">
        <v>0</v>
      </c>
      <c r="L2161" s="54" t="n">
        <v>0</v>
      </c>
      <c r="M2161" s="54" t="n">
        <v>0</v>
      </c>
      <c r="N2161" s="54" t="n">
        <v>0</v>
      </c>
      <c r="O2161" s="54" t="n">
        <v>0</v>
      </c>
      <c r="P2161" s="54" t="n">
        <v>0</v>
      </c>
      <c r="Q2161" s="55" t="n">
        <v>0</v>
      </c>
    </row>
    <row r="2162" customFormat="false" ht="12.75" hidden="false" customHeight="false" outlineLevel="0" collapsed="false">
      <c r="A2162" s="0" t="n">
        <v>55</v>
      </c>
      <c r="B2162" s="57" t="n">
        <v>36980</v>
      </c>
      <c r="C2162" s="58" t="n">
        <v>2161</v>
      </c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83"/>
    </row>
    <row r="2163" customFormat="false" ht="12.75" hidden="false" customHeight="false" outlineLevel="0" collapsed="false">
      <c r="B2163" s="61"/>
      <c r="C2163" s="13" t="n">
        <v>2162</v>
      </c>
      <c r="D2163" s="13"/>
      <c r="E2163" s="21" t="s">
        <v>5</v>
      </c>
      <c r="F2163" s="21" t="s">
        <v>6</v>
      </c>
      <c r="G2163" s="21" t="s">
        <v>7</v>
      </c>
      <c r="H2163" s="21" t="s">
        <v>8</v>
      </c>
      <c r="I2163" s="21" t="s">
        <v>9</v>
      </c>
      <c r="J2163" s="21" t="s">
        <v>10</v>
      </c>
      <c r="K2163" s="21" t="s">
        <v>11</v>
      </c>
      <c r="L2163" s="21" t="s">
        <v>12</v>
      </c>
      <c r="M2163" s="21" t="s">
        <v>13</v>
      </c>
      <c r="N2163" s="21" t="s">
        <v>14</v>
      </c>
      <c r="O2163" s="21" t="n">
        <v>2002</v>
      </c>
      <c r="P2163" s="21" t="s">
        <v>15</v>
      </c>
      <c r="Q2163" s="84" t="s">
        <v>16</v>
      </c>
    </row>
    <row r="2164" customFormat="false" ht="12.75" hidden="false" customHeight="false" outlineLevel="0" collapsed="false">
      <c r="B2164" s="85" t="s">
        <v>107</v>
      </c>
      <c r="C2164" s="13" t="n">
        <v>2163</v>
      </c>
      <c r="D2164" s="13" t="s">
        <v>4</v>
      </c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86"/>
    </row>
    <row r="2165" customFormat="false" ht="12.75" hidden="false" customHeight="false" outlineLevel="0" collapsed="false">
      <c r="B2165" s="85" t="s">
        <v>19</v>
      </c>
      <c r="C2165" s="13" t="n">
        <v>2164</v>
      </c>
      <c r="D2165" s="50" t="n">
        <v>21159634.2762389</v>
      </c>
      <c r="E2165" s="50" t="n">
        <v>0</v>
      </c>
      <c r="F2165" s="50" t="n">
        <v>0</v>
      </c>
      <c r="G2165" s="50" t="n">
        <v>0</v>
      </c>
      <c r="H2165" s="50" t="n">
        <v>301536.06</v>
      </c>
      <c r="I2165" s="50" t="n">
        <v>432710.46</v>
      </c>
      <c r="J2165" s="50" t="n">
        <v>377556.71</v>
      </c>
      <c r="K2165" s="50" t="n">
        <v>-2620686.87</v>
      </c>
      <c r="L2165" s="50" t="n">
        <v>-545607.78</v>
      </c>
      <c r="M2165" s="50" t="n">
        <v>3108369.32</v>
      </c>
      <c r="N2165" s="50" t="n">
        <v>1053877.9</v>
      </c>
      <c r="O2165" s="50" t="n">
        <v>-7241328.89</v>
      </c>
      <c r="P2165" s="50" t="n">
        <v>-1326969.4</v>
      </c>
      <c r="Q2165" s="51" t="n">
        <v>-7514420.39</v>
      </c>
    </row>
    <row r="2166" customFormat="false" ht="12.75" hidden="false" customHeight="false" outlineLevel="0" collapsed="false">
      <c r="B2166" s="85" t="s">
        <v>20</v>
      </c>
      <c r="C2166" s="13" t="n">
        <v>2165</v>
      </c>
      <c r="D2166" s="50" t="n">
        <v>6423014.67704894</v>
      </c>
      <c r="E2166" s="50" t="n">
        <v>0</v>
      </c>
      <c r="F2166" s="50" t="n">
        <v>0</v>
      </c>
      <c r="G2166" s="50" t="n">
        <v>0</v>
      </c>
      <c r="H2166" s="50" t="n">
        <v>142425.86</v>
      </c>
      <c r="I2166" s="50" t="n">
        <v>191577.45</v>
      </c>
      <c r="J2166" s="50" t="n">
        <v>-232731.92</v>
      </c>
      <c r="K2166" s="50" t="n">
        <v>-603384.68</v>
      </c>
      <c r="L2166" s="50" t="n">
        <v>-216303</v>
      </c>
      <c r="M2166" s="50" t="n">
        <v>40096.46</v>
      </c>
      <c r="N2166" s="50" t="n">
        <v>-678319.83</v>
      </c>
      <c r="O2166" s="50" t="n">
        <v>-1808419.2</v>
      </c>
      <c r="P2166" s="50" t="n">
        <v>-2098.26000000004</v>
      </c>
      <c r="Q2166" s="51" t="n">
        <v>-2488837.29</v>
      </c>
    </row>
    <row r="2167" customFormat="false" ht="12.75" hidden="false" customHeight="false" outlineLevel="0" collapsed="false">
      <c r="B2167" s="85" t="s">
        <v>108</v>
      </c>
      <c r="C2167" s="13" t="n">
        <v>2166</v>
      </c>
      <c r="D2167" s="50" t="n">
        <v>35444.3214130108</v>
      </c>
      <c r="E2167" s="50" t="n">
        <v>0</v>
      </c>
      <c r="F2167" s="50" t="n">
        <v>0</v>
      </c>
      <c r="G2167" s="50" t="n">
        <v>0</v>
      </c>
      <c r="H2167" s="50" t="n">
        <v>-7818.36</v>
      </c>
      <c r="I2167" s="50" t="n">
        <v>15983.83</v>
      </c>
      <c r="J2167" s="50" t="n">
        <v>0</v>
      </c>
      <c r="K2167" s="50" t="n">
        <v>-1101.15</v>
      </c>
      <c r="L2167" s="50" t="n">
        <v>0</v>
      </c>
      <c r="M2167" s="50" t="n">
        <v>0</v>
      </c>
      <c r="N2167" s="50" t="n">
        <v>7064.32</v>
      </c>
      <c r="O2167" s="50" t="n">
        <v>0</v>
      </c>
      <c r="P2167" s="50" t="n">
        <v>0</v>
      </c>
      <c r="Q2167" s="51" t="n">
        <v>7064.32</v>
      </c>
    </row>
    <row r="2168" customFormat="false" ht="12.75" hidden="false" customHeight="false" outlineLevel="0" collapsed="false">
      <c r="B2168" s="85" t="s">
        <v>25</v>
      </c>
      <c r="C2168" s="13" t="n">
        <v>2167</v>
      </c>
      <c r="D2168" s="50" t="n">
        <v>9333504.38295918</v>
      </c>
      <c r="E2168" s="50" t="n">
        <v>0</v>
      </c>
      <c r="F2168" s="50" t="n">
        <v>0</v>
      </c>
      <c r="G2168" s="50" t="n">
        <v>0</v>
      </c>
      <c r="H2168" s="50" t="n">
        <v>321058</v>
      </c>
      <c r="I2168" s="50" t="n">
        <v>-475470.79</v>
      </c>
      <c r="J2168" s="50" t="n">
        <v>-251316.82</v>
      </c>
      <c r="K2168" s="50" t="n">
        <v>-620500.73</v>
      </c>
      <c r="L2168" s="50" t="n">
        <v>79301.33</v>
      </c>
      <c r="M2168" s="50" t="n">
        <v>963284.69</v>
      </c>
      <c r="N2168" s="50" t="n">
        <v>16355.6799999999</v>
      </c>
      <c r="O2168" s="50" t="n">
        <v>-2110688</v>
      </c>
      <c r="P2168" s="50" t="n">
        <v>-682745.07</v>
      </c>
      <c r="Q2168" s="51" t="n">
        <v>-2777077.39</v>
      </c>
    </row>
    <row r="2169" customFormat="false" ht="12.75" hidden="false" customHeight="false" outlineLevel="0" collapsed="false">
      <c r="B2169" s="85" t="s">
        <v>29</v>
      </c>
      <c r="C2169" s="13" t="n">
        <v>2168</v>
      </c>
      <c r="D2169" s="50" t="n">
        <v>153052.504361368</v>
      </c>
      <c r="E2169" s="50" t="n">
        <v>0</v>
      </c>
      <c r="F2169" s="50" t="n">
        <v>0</v>
      </c>
      <c r="G2169" s="50" t="n">
        <v>0</v>
      </c>
      <c r="H2169" s="50" t="n">
        <v>5648.32</v>
      </c>
      <c r="I2169" s="50" t="n">
        <v>17407</v>
      </c>
      <c r="J2169" s="50" t="n">
        <v>0</v>
      </c>
      <c r="K2169" s="50" t="n">
        <v>0</v>
      </c>
      <c r="L2169" s="50" t="n">
        <v>0</v>
      </c>
      <c r="M2169" s="50" t="n">
        <v>0</v>
      </c>
      <c r="N2169" s="50" t="n">
        <v>23055.32</v>
      </c>
      <c r="O2169" s="50" t="n">
        <v>0</v>
      </c>
      <c r="P2169" s="50" t="n">
        <v>0</v>
      </c>
      <c r="Q2169" s="51" t="n">
        <v>23055.32</v>
      </c>
    </row>
    <row r="2170" customFormat="false" ht="12.75" hidden="false" customHeight="false" outlineLevel="0" collapsed="false">
      <c r="B2170" s="85" t="s">
        <v>32</v>
      </c>
      <c r="C2170" s="13" t="n">
        <v>2169</v>
      </c>
      <c r="D2170" s="50" t="n">
        <v>158590.405362797</v>
      </c>
      <c r="E2170" s="50" t="n">
        <v>0</v>
      </c>
      <c r="F2170" s="50" t="n">
        <v>0</v>
      </c>
      <c r="G2170" s="50" t="n">
        <v>0</v>
      </c>
      <c r="H2170" s="50" t="n">
        <v>13406.49</v>
      </c>
      <c r="I2170" s="50" t="n">
        <v>0</v>
      </c>
      <c r="J2170" s="50" t="n">
        <v>0</v>
      </c>
      <c r="K2170" s="50" t="n">
        <v>0</v>
      </c>
      <c r="L2170" s="50" t="n">
        <v>0</v>
      </c>
      <c r="M2170" s="50" t="n">
        <v>0</v>
      </c>
      <c r="N2170" s="50" t="n">
        <v>13406.49</v>
      </c>
      <c r="O2170" s="50" t="n">
        <v>0</v>
      </c>
      <c r="P2170" s="50" t="n">
        <v>0</v>
      </c>
      <c r="Q2170" s="51" t="n">
        <v>13406.49</v>
      </c>
    </row>
    <row r="2171" customFormat="false" ht="12.75" hidden="false" customHeight="false" outlineLevel="0" collapsed="false">
      <c r="B2171" s="85" t="s">
        <v>35</v>
      </c>
      <c r="C2171" s="13" t="n">
        <v>2170</v>
      </c>
      <c r="D2171" s="50" t="n">
        <v>151365.66438309</v>
      </c>
      <c r="E2171" s="50" t="n">
        <v>0</v>
      </c>
      <c r="F2171" s="50" t="n">
        <v>0</v>
      </c>
      <c r="G2171" s="50" t="n">
        <v>0</v>
      </c>
      <c r="H2171" s="50" t="n">
        <v>3054.2</v>
      </c>
      <c r="I2171" s="50" t="n">
        <v>-104441.71</v>
      </c>
      <c r="J2171" s="50" t="n">
        <v>0</v>
      </c>
      <c r="K2171" s="50" t="n">
        <v>0</v>
      </c>
      <c r="L2171" s="50" t="n">
        <v>0</v>
      </c>
      <c r="M2171" s="50" t="n">
        <v>0</v>
      </c>
      <c r="N2171" s="50" t="n">
        <v>-101387.51</v>
      </c>
      <c r="O2171" s="50" t="n">
        <v>0</v>
      </c>
      <c r="P2171" s="50" t="n">
        <v>0</v>
      </c>
      <c r="Q2171" s="51" t="n">
        <v>-101387.51</v>
      </c>
    </row>
    <row r="2172" customFormat="false" ht="12.75" hidden="false" customHeight="false" outlineLevel="0" collapsed="false">
      <c r="B2172" s="85" t="s">
        <v>38</v>
      </c>
      <c r="C2172" s="13" t="n">
        <v>2171</v>
      </c>
      <c r="D2172" s="50" t="n">
        <v>0</v>
      </c>
      <c r="E2172" s="50" t="n">
        <v>0</v>
      </c>
      <c r="F2172" s="50" t="n">
        <v>0</v>
      </c>
      <c r="G2172" s="50" t="n">
        <v>0</v>
      </c>
      <c r="H2172" s="50" t="n">
        <v>0</v>
      </c>
      <c r="I2172" s="50" t="n">
        <v>0</v>
      </c>
      <c r="J2172" s="50" t="n">
        <v>0</v>
      </c>
      <c r="K2172" s="50" t="n">
        <v>0</v>
      </c>
      <c r="L2172" s="50" t="n">
        <v>0</v>
      </c>
      <c r="M2172" s="50" t="n">
        <v>0</v>
      </c>
      <c r="N2172" s="50" t="n">
        <v>0</v>
      </c>
      <c r="O2172" s="50" t="n">
        <v>0</v>
      </c>
      <c r="P2172" s="50" t="n">
        <v>0</v>
      </c>
      <c r="Q2172" s="51" t="n">
        <v>0</v>
      </c>
    </row>
    <row r="2173" customFormat="false" ht="12.75" hidden="false" customHeight="false" outlineLevel="0" collapsed="false">
      <c r="B2173" s="85" t="s">
        <v>43</v>
      </c>
      <c r="C2173" s="13" t="n">
        <v>2172</v>
      </c>
      <c r="D2173" s="50" t="n">
        <v>4978082.27750148</v>
      </c>
      <c r="E2173" s="50" t="n">
        <v>0</v>
      </c>
      <c r="F2173" s="50" t="n">
        <v>0</v>
      </c>
      <c r="G2173" s="50" t="n">
        <v>0</v>
      </c>
      <c r="H2173" s="50" t="n">
        <v>134520.15</v>
      </c>
      <c r="I2173" s="50" t="n">
        <v>124297.15</v>
      </c>
      <c r="J2173" s="50" t="n">
        <v>131555.31</v>
      </c>
      <c r="K2173" s="50" t="n">
        <v>-689307.56</v>
      </c>
      <c r="L2173" s="50" t="n">
        <v>56990.04</v>
      </c>
      <c r="M2173" s="50" t="n">
        <v>182296.37</v>
      </c>
      <c r="N2173" s="50" t="n">
        <v>-59648.54</v>
      </c>
      <c r="O2173" s="50" t="n">
        <v>-1436529.23</v>
      </c>
      <c r="P2173" s="50" t="n">
        <v>-558885.44</v>
      </c>
      <c r="Q2173" s="51" t="n">
        <v>-2055063.21</v>
      </c>
    </row>
    <row r="2174" customFormat="false" ht="12.75" hidden="false" customHeight="false" outlineLevel="0" collapsed="false">
      <c r="B2174" s="85" t="s">
        <v>47</v>
      </c>
      <c r="C2174" s="13" t="n">
        <v>2173</v>
      </c>
      <c r="D2174" s="50" t="n">
        <v>5793819.91404277</v>
      </c>
      <c r="E2174" s="50" t="n">
        <v>0</v>
      </c>
      <c r="F2174" s="50" t="n">
        <v>0</v>
      </c>
      <c r="G2174" s="50" t="n">
        <v>0</v>
      </c>
      <c r="H2174" s="50" t="n">
        <v>-8804.9</v>
      </c>
      <c r="I2174" s="50" t="n">
        <v>64559</v>
      </c>
      <c r="J2174" s="50" t="n">
        <v>31900.95</v>
      </c>
      <c r="K2174" s="50" t="n">
        <v>-321066.39</v>
      </c>
      <c r="L2174" s="50" t="n">
        <v>-377808.75</v>
      </c>
      <c r="M2174" s="50" t="n">
        <v>698706.45</v>
      </c>
      <c r="N2174" s="50" t="n">
        <v>87486.3599999999</v>
      </c>
      <c r="O2174" s="50" t="n">
        <v>-1809266.07</v>
      </c>
      <c r="P2174" s="50" t="n">
        <v>-887446.74</v>
      </c>
      <c r="Q2174" s="51" t="n">
        <v>-2609226.45</v>
      </c>
    </row>
    <row r="2175" customFormat="false" ht="12.75" hidden="false" customHeight="false" outlineLevel="0" collapsed="false">
      <c r="B2175" s="85" t="s">
        <v>50</v>
      </c>
      <c r="C2175" s="13" t="n">
        <v>2174</v>
      </c>
      <c r="D2175" s="50" t="n">
        <v>1274811.90202187</v>
      </c>
      <c r="E2175" s="50" t="n">
        <v>0</v>
      </c>
      <c r="F2175" s="50" t="n">
        <v>0</v>
      </c>
      <c r="G2175" s="50" t="n">
        <v>0</v>
      </c>
      <c r="H2175" s="50" t="n">
        <v>-25438.13</v>
      </c>
      <c r="I2175" s="50" t="n">
        <v>-69745.16</v>
      </c>
      <c r="J2175" s="50" t="n">
        <v>-33151.3</v>
      </c>
      <c r="K2175" s="50" t="n">
        <v>-69063.43</v>
      </c>
      <c r="L2175" s="50" t="n">
        <v>0</v>
      </c>
      <c r="M2175" s="50" t="n">
        <v>219192.07</v>
      </c>
      <c r="N2175" s="50" t="n">
        <v>21794.05</v>
      </c>
      <c r="O2175" s="50" t="n">
        <v>96036.14</v>
      </c>
      <c r="P2175" s="50" t="n">
        <v>-676953.66</v>
      </c>
      <c r="Q2175" s="51" t="n">
        <v>-559123.47</v>
      </c>
    </row>
    <row r="2176" customFormat="false" ht="12.75" hidden="false" customHeight="false" outlineLevel="0" collapsed="false">
      <c r="B2176" s="85" t="s">
        <v>53</v>
      </c>
      <c r="C2176" s="13" t="n">
        <v>2175</v>
      </c>
      <c r="D2176" s="50" t="n">
        <v>229085.912479737</v>
      </c>
      <c r="E2176" s="50" t="n">
        <v>0</v>
      </c>
      <c r="F2176" s="50" t="n">
        <v>0</v>
      </c>
      <c r="G2176" s="50" t="n">
        <v>0</v>
      </c>
      <c r="H2176" s="50" t="n">
        <v>25436.72</v>
      </c>
      <c r="I2176" s="50" t="n">
        <v>0</v>
      </c>
      <c r="J2176" s="50" t="n">
        <v>0</v>
      </c>
      <c r="K2176" s="50" t="n">
        <v>0</v>
      </c>
      <c r="L2176" s="50" t="n">
        <v>0</v>
      </c>
      <c r="M2176" s="50" t="n">
        <v>0</v>
      </c>
      <c r="N2176" s="50" t="n">
        <v>25436.72</v>
      </c>
      <c r="O2176" s="50" t="n">
        <v>0</v>
      </c>
      <c r="P2176" s="50" t="n">
        <v>0</v>
      </c>
      <c r="Q2176" s="51" t="n">
        <v>25436.72</v>
      </c>
    </row>
    <row r="2177" customFormat="false" ht="12.75" hidden="false" customHeight="false" outlineLevel="0" collapsed="false">
      <c r="B2177" s="85" t="s">
        <v>56</v>
      </c>
      <c r="C2177" s="13" t="n">
        <v>2176</v>
      </c>
      <c r="D2177" s="50" t="n">
        <v>824400.342986833</v>
      </c>
      <c r="E2177" s="50" t="n">
        <v>0</v>
      </c>
      <c r="F2177" s="50" t="n">
        <v>0</v>
      </c>
      <c r="G2177" s="50" t="n">
        <v>0</v>
      </c>
      <c r="H2177" s="50" t="n">
        <v>-91644.67</v>
      </c>
      <c r="I2177" s="50" t="n">
        <v>34813.9</v>
      </c>
      <c r="J2177" s="50" t="n">
        <v>0</v>
      </c>
      <c r="K2177" s="50" t="n">
        <v>0</v>
      </c>
      <c r="L2177" s="50" t="n">
        <v>0</v>
      </c>
      <c r="M2177" s="50" t="n">
        <v>0</v>
      </c>
      <c r="N2177" s="50" t="n">
        <v>-56830.77</v>
      </c>
      <c r="O2177" s="50" t="n">
        <v>0</v>
      </c>
      <c r="P2177" s="50" t="n">
        <v>0</v>
      </c>
      <c r="Q2177" s="51" t="n">
        <v>-56830.77</v>
      </c>
    </row>
    <row r="2178" customFormat="false" ht="12.75" hidden="false" customHeight="false" outlineLevel="0" collapsed="false">
      <c r="B2178" s="85" t="s">
        <v>59</v>
      </c>
      <c r="C2178" s="13" t="n">
        <v>2177</v>
      </c>
      <c r="D2178" s="50" t="n">
        <v>6.26488731633823E-010</v>
      </c>
      <c r="E2178" s="50" t="n">
        <v>0</v>
      </c>
      <c r="F2178" s="50" t="n">
        <v>0</v>
      </c>
      <c r="G2178" s="50" t="n">
        <v>0</v>
      </c>
      <c r="H2178" s="50" t="n">
        <v>0</v>
      </c>
      <c r="I2178" s="50" t="n">
        <v>0</v>
      </c>
      <c r="J2178" s="50" t="n">
        <v>0</v>
      </c>
      <c r="K2178" s="50" t="n">
        <v>0</v>
      </c>
      <c r="L2178" s="50" t="n">
        <v>0</v>
      </c>
      <c r="M2178" s="50" t="n">
        <v>0</v>
      </c>
      <c r="N2178" s="50" t="n">
        <v>0</v>
      </c>
      <c r="O2178" s="50" t="n">
        <v>0</v>
      </c>
      <c r="P2178" s="50" t="n">
        <v>0</v>
      </c>
      <c r="Q2178" s="51" t="n">
        <v>0</v>
      </c>
    </row>
    <row r="2179" customFormat="false" ht="12.75" hidden="false" customHeight="false" outlineLevel="0" collapsed="false">
      <c r="B2179" s="85" t="s">
        <v>109</v>
      </c>
      <c r="C2179" s="13" t="n">
        <v>2178</v>
      </c>
      <c r="D2179" s="50" t="n">
        <v>3388.89804845042</v>
      </c>
      <c r="E2179" s="50" t="n">
        <v>0</v>
      </c>
      <c r="F2179" s="50" t="n">
        <v>0</v>
      </c>
      <c r="G2179" s="50" t="n">
        <v>0</v>
      </c>
      <c r="H2179" s="50" t="n">
        <v>0</v>
      </c>
      <c r="I2179" s="50" t="n">
        <v>0</v>
      </c>
      <c r="J2179" s="50" t="n">
        <v>0</v>
      </c>
      <c r="K2179" s="50" t="n">
        <v>0</v>
      </c>
      <c r="L2179" s="50" t="n">
        <v>0</v>
      </c>
      <c r="M2179" s="50" t="n">
        <v>0</v>
      </c>
      <c r="N2179" s="50" t="n">
        <v>0</v>
      </c>
      <c r="O2179" s="50" t="n">
        <v>0</v>
      </c>
      <c r="P2179" s="50" t="n">
        <v>0</v>
      </c>
      <c r="Q2179" s="51" t="n">
        <v>0</v>
      </c>
    </row>
    <row r="2180" customFormat="false" ht="12.75" hidden="false" customHeight="false" outlineLevel="0" collapsed="false">
      <c r="B2180" s="85" t="s">
        <v>64</v>
      </c>
      <c r="C2180" s="13" t="n">
        <v>2179</v>
      </c>
      <c r="D2180" s="50" t="n">
        <v>3485756.56542398</v>
      </c>
      <c r="E2180" s="50" t="n">
        <v>0</v>
      </c>
      <c r="F2180" s="50" t="n">
        <v>0</v>
      </c>
      <c r="G2180" s="50" t="n">
        <v>0</v>
      </c>
      <c r="H2180" s="50" t="n">
        <v>-222578.65</v>
      </c>
      <c r="I2180" s="50" t="n">
        <v>528104.66</v>
      </c>
      <c r="J2180" s="50" t="n">
        <v>595908.64</v>
      </c>
      <c r="K2180" s="50" t="n">
        <v>-375860.9</v>
      </c>
      <c r="L2180" s="50" t="n">
        <v>-188367.93</v>
      </c>
      <c r="M2180" s="50" t="n">
        <v>903819.63</v>
      </c>
      <c r="N2180" s="50" t="n">
        <v>1241025.45</v>
      </c>
      <c r="O2180" s="50" t="n">
        <v>-1267411.32</v>
      </c>
      <c r="P2180" s="50" t="n">
        <v>1169306.41</v>
      </c>
      <c r="Q2180" s="51" t="n">
        <v>1142920.54</v>
      </c>
    </row>
    <row r="2181" customFormat="false" ht="12.75" hidden="false" customHeight="false" outlineLevel="0" collapsed="false">
      <c r="B2181" s="85" t="s">
        <v>67</v>
      </c>
      <c r="C2181" s="13" t="n">
        <v>2180</v>
      </c>
      <c r="D2181" s="50" t="n">
        <v>274415.631252734</v>
      </c>
      <c r="E2181" s="50" t="n">
        <v>0</v>
      </c>
      <c r="F2181" s="50" t="n">
        <v>0</v>
      </c>
      <c r="G2181" s="50" t="n">
        <v>0</v>
      </c>
      <c r="H2181" s="50" t="n">
        <v>-63556.68</v>
      </c>
      <c r="I2181" s="50" t="n">
        <v>0</v>
      </c>
      <c r="J2181" s="50" t="n">
        <v>0</v>
      </c>
      <c r="K2181" s="50" t="n">
        <v>0</v>
      </c>
      <c r="L2181" s="50" t="n">
        <v>0</v>
      </c>
      <c r="M2181" s="50" t="n">
        <v>0</v>
      </c>
      <c r="N2181" s="50" t="n">
        <v>-63556.68</v>
      </c>
      <c r="O2181" s="50" t="n">
        <v>0</v>
      </c>
      <c r="P2181" s="50" t="n">
        <v>0</v>
      </c>
      <c r="Q2181" s="51" t="n">
        <v>-63556.68</v>
      </c>
    </row>
    <row r="2182" customFormat="false" ht="12.75" hidden="false" customHeight="false" outlineLevel="0" collapsed="false">
      <c r="B2182" s="85" t="s">
        <v>70</v>
      </c>
      <c r="C2182" s="13" t="n">
        <v>2181</v>
      </c>
      <c r="D2182" s="50" t="n">
        <v>186752.349767239</v>
      </c>
      <c r="E2182" s="50" t="n">
        <v>0</v>
      </c>
      <c r="F2182" s="50" t="n">
        <v>0</v>
      </c>
      <c r="G2182" s="50" t="n">
        <v>0</v>
      </c>
      <c r="H2182" s="50" t="n">
        <v>-2359.49</v>
      </c>
      <c r="I2182" s="50" t="n">
        <v>0</v>
      </c>
      <c r="J2182" s="50" t="n">
        <v>0</v>
      </c>
      <c r="K2182" s="50" t="n">
        <v>0</v>
      </c>
      <c r="L2182" s="50" t="n">
        <v>0</v>
      </c>
      <c r="M2182" s="50" t="n">
        <v>0</v>
      </c>
      <c r="N2182" s="50" t="n">
        <v>-2359.49</v>
      </c>
      <c r="O2182" s="50" t="n">
        <v>0</v>
      </c>
      <c r="P2182" s="50" t="n">
        <v>0</v>
      </c>
      <c r="Q2182" s="51" t="n">
        <v>-2359.49</v>
      </c>
    </row>
    <row r="2183" customFormat="false" ht="12.75" hidden="false" customHeight="false" outlineLevel="0" collapsed="false">
      <c r="B2183" s="85" t="s">
        <v>75</v>
      </c>
      <c r="C2183" s="13" t="n">
        <v>2182</v>
      </c>
      <c r="D2183" s="50" t="n">
        <v>2977218.70202636</v>
      </c>
      <c r="E2183" s="50" t="n">
        <v>0</v>
      </c>
      <c r="F2183" s="50" t="n">
        <v>0</v>
      </c>
      <c r="G2183" s="50" t="n">
        <v>0</v>
      </c>
      <c r="H2183" s="50" t="n">
        <v>60215.7</v>
      </c>
      <c r="I2183" s="50" t="n">
        <v>105625.13</v>
      </c>
      <c r="J2183" s="50" t="n">
        <v>135391.85</v>
      </c>
      <c r="K2183" s="50" t="n">
        <v>59597.97</v>
      </c>
      <c r="L2183" s="50" t="n">
        <v>100580.53</v>
      </c>
      <c r="M2183" s="50" t="n">
        <v>100973.65</v>
      </c>
      <c r="N2183" s="50" t="n">
        <v>562384.83</v>
      </c>
      <c r="O2183" s="50" t="n">
        <v>1094948.79</v>
      </c>
      <c r="P2183" s="50" t="n">
        <v>311853.36</v>
      </c>
      <c r="Q2183" s="51" t="n">
        <v>1969186.98</v>
      </c>
    </row>
    <row r="2184" customFormat="false" ht="12.75" hidden="false" customHeight="false" outlineLevel="0" collapsed="false">
      <c r="B2184" s="85" t="s">
        <v>78</v>
      </c>
      <c r="C2184" s="13" t="n">
        <v>2183</v>
      </c>
      <c r="D2184" s="50" t="n">
        <v>57404.5955600758</v>
      </c>
      <c r="E2184" s="50" t="n">
        <v>0</v>
      </c>
      <c r="F2184" s="50" t="n">
        <v>0</v>
      </c>
      <c r="G2184" s="50" t="n">
        <v>0</v>
      </c>
      <c r="H2184" s="50" t="n">
        <v>17971.5</v>
      </c>
      <c r="I2184" s="50" t="n">
        <v>0</v>
      </c>
      <c r="J2184" s="50" t="n">
        <v>0</v>
      </c>
      <c r="K2184" s="50" t="n">
        <v>0</v>
      </c>
      <c r="L2184" s="50" t="n">
        <v>0</v>
      </c>
      <c r="M2184" s="50" t="n">
        <v>0</v>
      </c>
      <c r="N2184" s="50" t="n">
        <v>17971.5</v>
      </c>
      <c r="O2184" s="50" t="n">
        <v>0</v>
      </c>
      <c r="P2184" s="50" t="n">
        <v>0</v>
      </c>
      <c r="Q2184" s="51" t="n">
        <v>17971.5</v>
      </c>
    </row>
    <row r="2185" customFormat="false" ht="12.75" hidden="false" customHeight="false" outlineLevel="0" collapsed="false">
      <c r="B2185" s="85"/>
      <c r="C2185" s="13" t="n">
        <v>2184</v>
      </c>
      <c r="D2185" s="50"/>
      <c r="E2185" s="50"/>
      <c r="F2185" s="50"/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1"/>
    </row>
    <row r="2186" customFormat="false" ht="12.75" hidden="false" customHeight="false" outlineLevel="0" collapsed="false">
      <c r="B2186" s="85" t="s">
        <v>83</v>
      </c>
      <c r="C2186" s="13" t="n">
        <v>2185</v>
      </c>
      <c r="D2186" s="50" t="s">
        <v>4</v>
      </c>
      <c r="E2186" s="50"/>
      <c r="F2186" s="50"/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1"/>
    </row>
    <row r="2187" customFormat="false" ht="12.75" hidden="false" customHeight="false" outlineLevel="0" collapsed="false">
      <c r="B2187" s="85" t="s">
        <v>22</v>
      </c>
      <c r="C2187" s="13" t="n">
        <v>2186</v>
      </c>
      <c r="D2187" s="50" t="n">
        <v>335120.115317227</v>
      </c>
      <c r="E2187" s="50" t="n">
        <v>0</v>
      </c>
      <c r="F2187" s="50" t="n">
        <v>0</v>
      </c>
      <c r="G2187" s="50" t="n">
        <v>0</v>
      </c>
      <c r="H2187" s="50" t="n">
        <v>-121.129007331508</v>
      </c>
      <c r="I2187" s="50" t="n">
        <v>62.1668729105116</v>
      </c>
      <c r="J2187" s="50" t="n">
        <v>24.3701098445331</v>
      </c>
      <c r="K2187" s="50" t="n">
        <v>9.18221809254569</v>
      </c>
      <c r="L2187" s="50" t="n">
        <v>14.8162262532882</v>
      </c>
      <c r="M2187" s="50" t="n">
        <v>36.1179044122283</v>
      </c>
      <c r="N2187" s="50" t="n">
        <v>25.5243241815992</v>
      </c>
      <c r="O2187" s="50" t="n">
        <v>-171.677912179793</v>
      </c>
      <c r="P2187" s="50" t="n">
        <v>-1070.11473229607</v>
      </c>
      <c r="Q2187" s="51" t="n">
        <v>-1216.26832029427</v>
      </c>
    </row>
    <row r="2188" customFormat="false" ht="12.75" hidden="false" customHeight="false" outlineLevel="0" collapsed="false">
      <c r="B2188" s="85" t="s">
        <v>27</v>
      </c>
      <c r="C2188" s="13" t="n">
        <v>2187</v>
      </c>
      <c r="D2188" s="50" t="n">
        <v>1966082.15390954</v>
      </c>
      <c r="E2188" s="50" t="n">
        <v>0</v>
      </c>
      <c r="F2188" s="50" t="n">
        <v>0</v>
      </c>
      <c r="G2188" s="50" t="n">
        <v>0</v>
      </c>
      <c r="H2188" s="50" t="n">
        <v>0</v>
      </c>
      <c r="I2188" s="50" t="n">
        <v>38.028107</v>
      </c>
      <c r="J2188" s="50" t="n">
        <v>-24.918923</v>
      </c>
      <c r="K2188" s="50" t="n">
        <v>266.290302</v>
      </c>
      <c r="L2188" s="50" t="n">
        <v>6.718633</v>
      </c>
      <c r="M2188" s="50" t="n">
        <v>-242.241422</v>
      </c>
      <c r="N2188" s="50" t="n">
        <v>43.8766970000001</v>
      </c>
      <c r="O2188" s="50" t="n">
        <v>1311.521493</v>
      </c>
      <c r="P2188" s="50" t="n">
        <v>351.658887</v>
      </c>
      <c r="Q2188" s="51" t="n">
        <v>1707.057077</v>
      </c>
    </row>
    <row r="2189" customFormat="false" ht="12.75" hidden="false" customHeight="false" outlineLevel="0" collapsed="false">
      <c r="B2189" s="85" t="s">
        <v>77</v>
      </c>
      <c r="C2189" s="13" t="n">
        <v>2188</v>
      </c>
      <c r="D2189" s="50" t="n">
        <v>227200.222106913</v>
      </c>
      <c r="E2189" s="50" t="n">
        <v>0</v>
      </c>
      <c r="F2189" s="50" t="n">
        <v>0</v>
      </c>
      <c r="G2189" s="50" t="n">
        <v>0</v>
      </c>
      <c r="H2189" s="50" t="n">
        <v>-24.9935191513995</v>
      </c>
      <c r="I2189" s="50" t="n">
        <v>-4.7400972838752</v>
      </c>
      <c r="J2189" s="50" t="n">
        <v>4.74091105496707</v>
      </c>
      <c r="K2189" s="50" t="n">
        <v>59.6845557957042</v>
      </c>
      <c r="L2189" s="50" t="n">
        <v>-12.100107197586</v>
      </c>
      <c r="M2189" s="50" t="n">
        <v>-106.648082338665</v>
      </c>
      <c r="N2189" s="50" t="n">
        <v>-84.0563391208547</v>
      </c>
      <c r="O2189" s="50" t="n">
        <v>-217.576110408884</v>
      </c>
      <c r="P2189" s="50" t="n">
        <v>-140.218908736137</v>
      </c>
      <c r="Q2189" s="51" t="n">
        <v>-441.851358265877</v>
      </c>
    </row>
    <row r="2190" customFormat="false" ht="12.75" hidden="false" customHeight="false" outlineLevel="0" collapsed="false">
      <c r="B2190" s="85" t="s">
        <v>66</v>
      </c>
      <c r="C2190" s="13" t="n">
        <v>2189</v>
      </c>
      <c r="D2190" s="50" t="n">
        <v>882299.559504853</v>
      </c>
      <c r="E2190" s="50" t="n">
        <v>0</v>
      </c>
      <c r="F2190" s="50" t="n">
        <v>0</v>
      </c>
      <c r="G2190" s="50" t="n">
        <v>0</v>
      </c>
      <c r="H2190" s="50" t="n">
        <v>0</v>
      </c>
      <c r="I2190" s="50" t="n">
        <v>-14.042173</v>
      </c>
      <c r="J2190" s="50" t="n">
        <v>-34.561484</v>
      </c>
      <c r="K2190" s="50" t="n">
        <v>334.867161</v>
      </c>
      <c r="L2190" s="50" t="n">
        <v>7.9819</v>
      </c>
      <c r="M2190" s="50" t="n">
        <v>52.808403</v>
      </c>
      <c r="N2190" s="50" t="n">
        <v>347.053807</v>
      </c>
      <c r="O2190" s="50" t="n">
        <v>-827.028593</v>
      </c>
      <c r="P2190" s="50" t="n">
        <v>-638.268931</v>
      </c>
      <c r="Q2190" s="51" t="n">
        <v>-1118.243717</v>
      </c>
    </row>
    <row r="2191" customFormat="false" ht="12.75" hidden="false" customHeight="false" outlineLevel="0" collapsed="false">
      <c r="B2191" s="85" t="s">
        <v>45</v>
      </c>
      <c r="C2191" s="13" t="n">
        <v>2190</v>
      </c>
      <c r="D2191" s="50" t="n">
        <v>192186.447229224</v>
      </c>
      <c r="E2191" s="50" t="n">
        <v>0</v>
      </c>
      <c r="F2191" s="50" t="n">
        <v>0</v>
      </c>
      <c r="G2191" s="50" t="n">
        <v>0</v>
      </c>
      <c r="H2191" s="50" t="n">
        <v>-3.55447949110941</v>
      </c>
      <c r="I2191" s="50" t="n">
        <v>-19.0659896812346</v>
      </c>
      <c r="J2191" s="50" t="n">
        <v>14.6850350972723</v>
      </c>
      <c r="K2191" s="50" t="n">
        <v>-1.44737991744476</v>
      </c>
      <c r="L2191" s="50" t="n">
        <v>-28.045228807966</v>
      </c>
      <c r="M2191" s="50" t="n">
        <v>-55.7133972567828</v>
      </c>
      <c r="N2191" s="50" t="n">
        <v>-93.1414400572653</v>
      </c>
      <c r="O2191" s="50" t="n">
        <v>49.822439</v>
      </c>
      <c r="P2191" s="50" t="n">
        <v>-747.2689</v>
      </c>
      <c r="Q2191" s="51" t="n">
        <v>-790.587901057265</v>
      </c>
    </row>
    <row r="2192" customFormat="false" ht="12.75" hidden="false" customHeight="false" outlineLevel="0" collapsed="false">
      <c r="B2192" s="85" t="s">
        <v>52</v>
      </c>
      <c r="C2192" s="13" t="n">
        <v>2191</v>
      </c>
      <c r="D2192" s="50" t="n">
        <v>201345.035196765</v>
      </c>
      <c r="E2192" s="50" t="n">
        <v>0</v>
      </c>
      <c r="F2192" s="50" t="n">
        <v>0</v>
      </c>
      <c r="G2192" s="50" t="n">
        <v>0</v>
      </c>
      <c r="H2192" s="50" t="n">
        <v>0</v>
      </c>
      <c r="I2192" s="50" t="n">
        <v>15.430413</v>
      </c>
      <c r="J2192" s="50" t="n">
        <v>14.870143</v>
      </c>
      <c r="K2192" s="50" t="n">
        <v>30.553771</v>
      </c>
      <c r="L2192" s="50" t="n">
        <v>14.700533</v>
      </c>
      <c r="M2192" s="50" t="n">
        <v>15.136647</v>
      </c>
      <c r="N2192" s="50" t="n">
        <v>90.691507</v>
      </c>
      <c r="O2192" s="50" t="n">
        <v>0</v>
      </c>
      <c r="P2192" s="50" t="n">
        <v>0</v>
      </c>
      <c r="Q2192" s="51" t="n">
        <v>90.691507</v>
      </c>
    </row>
    <row r="2193" customFormat="false" ht="12.75" hidden="false" customHeight="false" outlineLevel="0" collapsed="false">
      <c r="B2193" s="85" t="s">
        <v>80</v>
      </c>
      <c r="C2193" s="13" t="n">
        <v>2192</v>
      </c>
      <c r="D2193" s="50" t="n">
        <v>0</v>
      </c>
      <c r="E2193" s="50" t="n">
        <v>0</v>
      </c>
      <c r="F2193" s="50" t="n">
        <v>0</v>
      </c>
      <c r="G2193" s="50" t="n">
        <v>0</v>
      </c>
      <c r="H2193" s="50" t="n">
        <v>0</v>
      </c>
      <c r="I2193" s="50" t="n">
        <v>0</v>
      </c>
      <c r="J2193" s="50" t="n">
        <v>0</v>
      </c>
      <c r="K2193" s="50" t="n">
        <v>0</v>
      </c>
      <c r="L2193" s="50" t="n">
        <v>0</v>
      </c>
      <c r="M2193" s="50" t="n">
        <v>0</v>
      </c>
      <c r="N2193" s="50" t="n">
        <v>0</v>
      </c>
      <c r="O2193" s="50" t="n">
        <v>0</v>
      </c>
      <c r="P2193" s="50" t="n">
        <v>0</v>
      </c>
      <c r="Q2193" s="51" t="n">
        <v>0</v>
      </c>
    </row>
    <row r="2194" customFormat="false" ht="12.75" hidden="false" customHeight="false" outlineLevel="0" collapsed="false">
      <c r="B2194" s="85" t="s">
        <v>49</v>
      </c>
      <c r="C2194" s="13" t="n">
        <v>2193</v>
      </c>
      <c r="D2194" s="50" t="n">
        <v>290509.400208112</v>
      </c>
      <c r="E2194" s="50" t="n">
        <v>0</v>
      </c>
      <c r="F2194" s="50" t="n">
        <v>0</v>
      </c>
      <c r="G2194" s="50" t="n">
        <v>0</v>
      </c>
      <c r="H2194" s="50" t="n">
        <v>0</v>
      </c>
      <c r="I2194" s="50" t="n">
        <v>77.152064</v>
      </c>
      <c r="J2194" s="50" t="n">
        <v>0</v>
      </c>
      <c r="K2194" s="50" t="n">
        <v>0</v>
      </c>
      <c r="L2194" s="50" t="n">
        <v>0</v>
      </c>
      <c r="M2194" s="50" t="n">
        <v>29.620848</v>
      </c>
      <c r="N2194" s="50" t="n">
        <v>106.772912</v>
      </c>
      <c r="O2194" s="50" t="n">
        <v>43.305676</v>
      </c>
      <c r="P2194" s="50" t="n">
        <v>-275.260517</v>
      </c>
      <c r="Q2194" s="51" t="n">
        <v>-125.181929</v>
      </c>
    </row>
    <row r="2195" customFormat="false" ht="12.75" hidden="false" customHeight="false" outlineLevel="0" collapsed="false">
      <c r="B2195" s="85" t="s">
        <v>34</v>
      </c>
      <c r="C2195" s="13" t="n">
        <v>2194</v>
      </c>
      <c r="D2195" s="50" t="n">
        <v>0</v>
      </c>
      <c r="E2195" s="50" t="n">
        <v>0</v>
      </c>
      <c r="F2195" s="50" t="n">
        <v>0</v>
      </c>
      <c r="G2195" s="50" t="n">
        <v>0</v>
      </c>
      <c r="H2195" s="50" t="n">
        <v>0</v>
      </c>
      <c r="I2195" s="50" t="n">
        <v>0</v>
      </c>
      <c r="J2195" s="50" t="n">
        <v>0</v>
      </c>
      <c r="K2195" s="50" t="n">
        <v>0</v>
      </c>
      <c r="L2195" s="50" t="n">
        <v>0</v>
      </c>
      <c r="M2195" s="50" t="n">
        <v>0</v>
      </c>
      <c r="N2195" s="50" t="n">
        <v>0</v>
      </c>
      <c r="O2195" s="50" t="n">
        <v>0</v>
      </c>
      <c r="P2195" s="50" t="n">
        <v>0</v>
      </c>
      <c r="Q2195" s="51" t="n">
        <v>0</v>
      </c>
    </row>
    <row r="2196" customFormat="false" ht="12.75" hidden="false" customHeight="false" outlineLevel="0" collapsed="false">
      <c r="B2196" s="85" t="s">
        <v>69</v>
      </c>
      <c r="C2196" s="13" t="n">
        <v>2195</v>
      </c>
      <c r="D2196" s="50" t="n">
        <v>63737.1013017477</v>
      </c>
      <c r="E2196" s="50" t="n">
        <v>0</v>
      </c>
      <c r="F2196" s="50" t="n">
        <v>0</v>
      </c>
      <c r="G2196" s="50" t="n">
        <v>0</v>
      </c>
      <c r="H2196" s="50" t="n">
        <v>0</v>
      </c>
      <c r="I2196" s="50" t="n">
        <v>30.860826</v>
      </c>
      <c r="J2196" s="50" t="n">
        <v>0</v>
      </c>
      <c r="K2196" s="50" t="n">
        <v>0</v>
      </c>
      <c r="L2196" s="50" t="n">
        <v>0</v>
      </c>
      <c r="M2196" s="50" t="n">
        <v>0</v>
      </c>
      <c r="N2196" s="50" t="n">
        <v>30.860826</v>
      </c>
      <c r="O2196" s="50" t="n">
        <v>0</v>
      </c>
      <c r="P2196" s="50" t="n">
        <v>0</v>
      </c>
      <c r="Q2196" s="51" t="n">
        <v>30.860826</v>
      </c>
    </row>
    <row r="2197" customFormat="false" ht="12.75" hidden="false" customHeight="false" outlineLevel="0" collapsed="false">
      <c r="B2197" s="85" t="s">
        <v>72</v>
      </c>
      <c r="C2197" s="13" t="n">
        <v>2196</v>
      </c>
      <c r="D2197" s="50" t="n">
        <v>0</v>
      </c>
      <c r="E2197" s="50" t="n">
        <v>0</v>
      </c>
      <c r="F2197" s="50" t="n">
        <v>0</v>
      </c>
      <c r="G2197" s="50" t="n">
        <v>0</v>
      </c>
      <c r="H2197" s="50" t="n">
        <v>0</v>
      </c>
      <c r="I2197" s="50" t="n">
        <v>0</v>
      </c>
      <c r="J2197" s="50" t="n">
        <v>0</v>
      </c>
      <c r="K2197" s="50" t="n">
        <v>0</v>
      </c>
      <c r="L2197" s="50" t="n">
        <v>0</v>
      </c>
      <c r="M2197" s="50" t="n">
        <v>0</v>
      </c>
      <c r="N2197" s="50" t="n">
        <v>0</v>
      </c>
      <c r="O2197" s="50" t="n">
        <v>0</v>
      </c>
      <c r="P2197" s="50" t="n">
        <v>0</v>
      </c>
      <c r="Q2197" s="51" t="n">
        <v>0</v>
      </c>
    </row>
    <row r="2198" customFormat="false" ht="12.75" hidden="false" customHeight="false" outlineLevel="0" collapsed="false">
      <c r="B2198" s="85" t="s">
        <v>31</v>
      </c>
      <c r="C2198" s="13" t="n">
        <v>2197</v>
      </c>
      <c r="D2198" s="50" t="n">
        <v>0</v>
      </c>
      <c r="E2198" s="50" t="n">
        <v>0</v>
      </c>
      <c r="F2198" s="50" t="n">
        <v>0</v>
      </c>
      <c r="G2198" s="50" t="n">
        <v>0</v>
      </c>
      <c r="H2198" s="50" t="n">
        <v>0</v>
      </c>
      <c r="I2198" s="50" t="n">
        <v>0</v>
      </c>
      <c r="J2198" s="50" t="n">
        <v>0</v>
      </c>
      <c r="K2198" s="50" t="n">
        <v>0</v>
      </c>
      <c r="L2198" s="50" t="n">
        <v>0</v>
      </c>
      <c r="M2198" s="50" t="n">
        <v>0</v>
      </c>
      <c r="N2198" s="50" t="n">
        <v>0</v>
      </c>
      <c r="O2198" s="50" t="n">
        <v>0</v>
      </c>
      <c r="P2198" s="50" t="n">
        <v>0</v>
      </c>
      <c r="Q2198" s="51" t="n">
        <v>0</v>
      </c>
    </row>
    <row r="2199" customFormat="false" ht="12.75" hidden="false" customHeight="false" outlineLevel="0" collapsed="false">
      <c r="B2199" s="85" t="s">
        <v>37</v>
      </c>
      <c r="C2199" s="13" t="n">
        <v>2198</v>
      </c>
      <c r="D2199" s="50" t="n">
        <v>0</v>
      </c>
      <c r="E2199" s="50" t="n">
        <v>0</v>
      </c>
      <c r="F2199" s="50" t="n">
        <v>0</v>
      </c>
      <c r="G2199" s="50" t="n">
        <v>0</v>
      </c>
      <c r="H2199" s="50" t="n">
        <v>0</v>
      </c>
      <c r="I2199" s="50" t="n">
        <v>0</v>
      </c>
      <c r="J2199" s="50" t="n">
        <v>0</v>
      </c>
      <c r="K2199" s="50" t="n">
        <v>0</v>
      </c>
      <c r="L2199" s="50" t="n">
        <v>0</v>
      </c>
      <c r="M2199" s="50" t="n">
        <v>0</v>
      </c>
      <c r="N2199" s="50" t="n">
        <v>0</v>
      </c>
      <c r="O2199" s="50" t="n">
        <v>0</v>
      </c>
      <c r="P2199" s="50" t="n">
        <v>0</v>
      </c>
      <c r="Q2199" s="51" t="n">
        <v>0</v>
      </c>
    </row>
    <row r="2200" customFormat="false" ht="12.75" hidden="false" customHeight="false" outlineLevel="0" collapsed="false">
      <c r="B2200" s="85" t="n">
        <v>0</v>
      </c>
      <c r="C2200" s="13" t="n">
        <v>2199</v>
      </c>
      <c r="D2200" s="50" t="n">
        <v>0</v>
      </c>
      <c r="E2200" s="50" t="n">
        <v>0</v>
      </c>
      <c r="F2200" s="50" t="n">
        <v>0</v>
      </c>
      <c r="G2200" s="50" t="n">
        <v>0</v>
      </c>
      <c r="H2200" s="50" t="n">
        <v>0</v>
      </c>
      <c r="I2200" s="50" t="n">
        <v>0</v>
      </c>
      <c r="J2200" s="50" t="n">
        <v>0</v>
      </c>
      <c r="K2200" s="50" t="n">
        <v>0</v>
      </c>
      <c r="L2200" s="50" t="n">
        <v>0</v>
      </c>
      <c r="M2200" s="50" t="n">
        <v>0</v>
      </c>
      <c r="N2200" s="50" t="n">
        <v>0</v>
      </c>
      <c r="O2200" s="50" t="n">
        <v>0</v>
      </c>
      <c r="P2200" s="50" t="n">
        <v>0</v>
      </c>
      <c r="Q2200" s="51" t="n">
        <v>0</v>
      </c>
    </row>
    <row r="2201" customFormat="false" ht="12.75" hidden="false" customHeight="false" outlineLevel="0" collapsed="false">
      <c r="B2201" s="87" t="n">
        <v>0</v>
      </c>
      <c r="C2201" s="64" t="n">
        <v>2200</v>
      </c>
      <c r="D2201" s="54" t="n">
        <v>0</v>
      </c>
      <c r="E2201" s="54" t="n">
        <v>0</v>
      </c>
      <c r="F2201" s="54" t="n">
        <v>0</v>
      </c>
      <c r="G2201" s="54" t="n">
        <v>0</v>
      </c>
      <c r="H2201" s="54" t="n">
        <v>0</v>
      </c>
      <c r="I2201" s="54" t="n">
        <v>0</v>
      </c>
      <c r="J2201" s="54" t="n">
        <v>0</v>
      </c>
      <c r="K2201" s="54" t="n">
        <v>0</v>
      </c>
      <c r="L2201" s="54" t="n">
        <v>0</v>
      </c>
      <c r="M2201" s="54" t="n">
        <v>0</v>
      </c>
      <c r="N2201" s="54" t="n">
        <v>0</v>
      </c>
      <c r="O2201" s="54" t="n">
        <v>0</v>
      </c>
      <c r="P2201" s="54" t="n">
        <v>0</v>
      </c>
      <c r="Q2201" s="55" t="n">
        <v>0</v>
      </c>
    </row>
    <row r="2202" customFormat="false" ht="12.75" hidden="false" customHeight="false" outlineLevel="0" collapsed="false">
      <c r="A2202" s="0" t="n">
        <f aca="false">A2162+1</f>
        <v>56</v>
      </c>
      <c r="B2202" s="57" t="n">
        <f aca="false">FilterPk!D$1</f>
        <v>36907</v>
      </c>
      <c r="C2202" s="58" t="n">
        <f aca="false">C2201+1</f>
        <v>2201</v>
      </c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83"/>
    </row>
    <row r="2203" customFormat="false" ht="12.75" hidden="false" customHeight="false" outlineLevel="0" collapsed="false">
      <c r="B2203" s="61"/>
      <c r="C2203" s="13" t="n">
        <f aca="false">C2202+1</f>
        <v>2202</v>
      </c>
      <c r="D2203" s="13"/>
      <c r="E2203" s="21" t="s">
        <v>5</v>
      </c>
      <c r="F2203" s="21" t="s">
        <v>6</v>
      </c>
      <c r="G2203" s="21" t="s">
        <v>7</v>
      </c>
      <c r="H2203" s="21" t="s">
        <v>8</v>
      </c>
      <c r="I2203" s="21" t="s">
        <v>9</v>
      </c>
      <c r="J2203" s="21" t="s">
        <v>10</v>
      </c>
      <c r="K2203" s="21" t="s">
        <v>11</v>
      </c>
      <c r="L2203" s="21" t="s">
        <v>12</v>
      </c>
      <c r="M2203" s="21" t="s">
        <v>13</v>
      </c>
      <c r="N2203" s="21" t="s">
        <v>14</v>
      </c>
      <c r="O2203" s="21" t="n">
        <v>2002</v>
      </c>
      <c r="P2203" s="21" t="s">
        <v>15</v>
      </c>
      <c r="Q2203" s="84" t="s">
        <v>16</v>
      </c>
    </row>
    <row r="2204" customFormat="false" ht="12.75" hidden="false" customHeight="false" outlineLevel="0" collapsed="false">
      <c r="B2204" s="85" t="str">
        <f aca="false">FilterPk!A$9</f>
        <v>Power positions</v>
      </c>
      <c r="C2204" s="13" t="n">
        <f aca="false">C2203+1</f>
        <v>2203</v>
      </c>
      <c r="D2204" s="13" t="s">
        <v>4</v>
      </c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86"/>
    </row>
    <row r="2205" customFormat="false" ht="12.75" hidden="false" customHeight="false" outlineLevel="0" collapsed="false">
      <c r="B2205" s="85" t="str">
        <f aca="false">FilterPk!A$10</f>
        <v>East Position</v>
      </c>
      <c r="C2205" s="13" t="n">
        <f aca="false">C2204+1</f>
        <v>2204</v>
      </c>
      <c r="D2205" s="50" t="n">
        <f aca="false">FilterPk!B$10</f>
        <v>34784396.7946123</v>
      </c>
      <c r="E2205" s="50" t="n">
        <f aca="false">FilterPk!C$10</f>
        <v>75045.54</v>
      </c>
      <c r="F2205" s="50" t="n">
        <f aca="false">FilterPk!D$10</f>
        <v>84629.15</v>
      </c>
      <c r="G2205" s="50" t="n">
        <f aca="false">FilterPk!E$10</f>
        <v>1358824.72</v>
      </c>
      <c r="H2205" s="50" t="n">
        <f aca="false">FilterPk!F$10</f>
        <v>1120662.53</v>
      </c>
      <c r="I2205" s="50" t="n">
        <f aca="false">FilterPk!G$10</f>
        <v>422841.14</v>
      </c>
      <c r="J2205" s="50" t="n">
        <f aca="false">FilterPk!H$10</f>
        <v>788810.55</v>
      </c>
      <c r="K2205" s="50" t="n">
        <f aca="false">FilterPk!I$10</f>
        <v>1076253.71</v>
      </c>
      <c r="L2205" s="50" t="n">
        <f aca="false">FilterPk!J$10</f>
        <v>363159.42</v>
      </c>
      <c r="M2205" s="50" t="n">
        <f aca="false">FilterPk!K$10</f>
        <v>5764043.19</v>
      </c>
      <c r="N2205" s="50" t="n">
        <f aca="false">FilterPk!L$10</f>
        <v>11054269.95</v>
      </c>
      <c r="O2205" s="50" t="n">
        <f aca="false">FilterPk!M$10</f>
        <v>3650317.45</v>
      </c>
      <c r="P2205" s="50" t="n">
        <f aca="false">FilterPk!N$10</f>
        <v>-1642778.44</v>
      </c>
      <c r="Q2205" s="51" t="n">
        <f aca="false">FilterPk!O$10</f>
        <v>13061808.96</v>
      </c>
    </row>
    <row r="2206" customFormat="false" ht="12.75" hidden="false" customHeight="false" outlineLevel="0" collapsed="false">
      <c r="B2206" s="85" t="str">
        <f aca="false">FilterPk!A$11</f>
        <v>East Power Mgmt</v>
      </c>
      <c r="C2206" s="13" t="n">
        <f aca="false">C2205+1</f>
        <v>2205</v>
      </c>
      <c r="D2206" s="50" t="n">
        <f aca="false">FilterPk!B$11</f>
        <v>7547347.04451418</v>
      </c>
      <c r="E2206" s="50" t="n">
        <f aca="false">FilterPk!C$11</f>
        <v>43646.27</v>
      </c>
      <c r="F2206" s="50" t="n">
        <f aca="false">FilterPk!D$11</f>
        <v>-98133.28</v>
      </c>
      <c r="G2206" s="50" t="n">
        <f aca="false">FilterPk!E$11</f>
        <v>107993.78</v>
      </c>
      <c r="H2206" s="50" t="n">
        <f aca="false">FilterPk!F$11</f>
        <v>155786.29</v>
      </c>
      <c r="I2206" s="50" t="n">
        <f aca="false">FilterPk!G$11</f>
        <v>89357.34</v>
      </c>
      <c r="J2206" s="50" t="n">
        <f aca="false">FilterPk!H$11</f>
        <v>247101.13</v>
      </c>
      <c r="K2206" s="50" t="n">
        <f aca="false">FilterPk!I$11</f>
        <v>307386.28</v>
      </c>
      <c r="L2206" s="50" t="n">
        <f aca="false">FilterPk!J$11</f>
        <v>108209.05</v>
      </c>
      <c r="M2206" s="50" t="n">
        <f aca="false">FilterPk!K$11</f>
        <v>1338376.99</v>
      </c>
      <c r="N2206" s="50" t="n">
        <f aca="false">FilterPk!L$11</f>
        <v>2299723.85</v>
      </c>
      <c r="O2206" s="50" t="n">
        <f aca="false">FilterPk!M$11</f>
        <v>606348.53</v>
      </c>
      <c r="P2206" s="50" t="n">
        <f aca="false">FilterPk!N$11</f>
        <v>61912.21</v>
      </c>
      <c r="Q2206" s="51" t="n">
        <f aca="false">FilterPk!O$11</f>
        <v>2967984.59</v>
      </c>
    </row>
    <row r="2207" customFormat="false" ht="12.75" hidden="false" customHeight="false" outlineLevel="0" collapsed="false">
      <c r="B2207" s="85" t="str">
        <f aca="false">FilterPk!A$12</f>
        <v>Long Term Options</v>
      </c>
      <c r="C2207" s="13" t="n">
        <f aca="false">C2206+1</f>
        <v>2206</v>
      </c>
      <c r="D2207" s="50" t="n">
        <f aca="false">FilterPk!B$12</f>
        <v>0</v>
      </c>
      <c r="E2207" s="50" t="n">
        <f aca="false">FilterPk!C$12</f>
        <v>0</v>
      </c>
      <c r="F2207" s="50" t="n">
        <f aca="false">FilterPk!D$12</f>
        <v>0</v>
      </c>
      <c r="G2207" s="50" t="n">
        <f aca="false">FilterPk!E$12</f>
        <v>0</v>
      </c>
      <c r="H2207" s="50" t="n">
        <f aca="false">FilterPk!F$12</f>
        <v>0</v>
      </c>
      <c r="I2207" s="50" t="n">
        <f aca="false">FilterPk!G$12</f>
        <v>0</v>
      </c>
      <c r="J2207" s="50" t="n">
        <f aca="false">FilterPk!H$12</f>
        <v>0</v>
      </c>
      <c r="K2207" s="50" t="n">
        <f aca="false">FilterPk!I$12</f>
        <v>0</v>
      </c>
      <c r="L2207" s="50" t="n">
        <f aca="false">FilterPk!J$12</f>
        <v>0</v>
      </c>
      <c r="M2207" s="50" t="n">
        <f aca="false">FilterPk!K$12</f>
        <v>0</v>
      </c>
      <c r="N2207" s="50" t="n">
        <f aca="false">FilterPk!L$12</f>
        <v>0</v>
      </c>
      <c r="O2207" s="50" t="n">
        <f aca="false">FilterPk!M$12</f>
        <v>0</v>
      </c>
      <c r="P2207" s="50" t="n">
        <f aca="false">FilterPk!N$12</f>
        <v>0</v>
      </c>
      <c r="Q2207" s="51" t="n">
        <f aca="false">FilterPk!O$12</f>
        <v>0</v>
      </c>
    </row>
    <row r="2208" customFormat="false" ht="12.75" hidden="false" customHeight="false" outlineLevel="0" collapsed="false">
      <c r="B2208" s="85" t="str">
        <f aca="false">FilterPk!A$13</f>
        <v>LT-MIDWEST</v>
      </c>
      <c r="C2208" s="13" t="n">
        <f aca="false">C2207+1</f>
        <v>2207</v>
      </c>
      <c r="D2208" s="50" t="n">
        <f aca="false">FilterPk!B$13</f>
        <v>7151089.47366245</v>
      </c>
      <c r="E2208" s="50" t="n">
        <f aca="false">FilterPk!C$13</f>
        <v>48283.08</v>
      </c>
      <c r="F2208" s="50" t="n">
        <f aca="false">FilterPk!D$13</f>
        <v>-141448.54</v>
      </c>
      <c r="G2208" s="50" t="n">
        <f aca="false">FilterPk!E$13</f>
        <v>574622.66</v>
      </c>
      <c r="H2208" s="50" t="n">
        <f aca="false">FilterPk!F$13</f>
        <v>298097.27</v>
      </c>
      <c r="I2208" s="50" t="n">
        <f aca="false">FilterPk!G$13</f>
        <v>249481.43</v>
      </c>
      <c r="J2208" s="50" t="n">
        <f aca="false">FilterPk!H$13</f>
        <v>119379.88</v>
      </c>
      <c r="K2208" s="50" t="n">
        <f aca="false">FilterPk!I$13</f>
        <v>25994.27</v>
      </c>
      <c r="L2208" s="50" t="n">
        <f aca="false">FilterPk!J$13</f>
        <v>156242.15</v>
      </c>
      <c r="M2208" s="50" t="n">
        <f aca="false">FilterPk!K$13</f>
        <v>1762908.33</v>
      </c>
      <c r="N2208" s="50" t="n">
        <f aca="false">FilterPk!L$13</f>
        <v>3093560.53</v>
      </c>
      <c r="O2208" s="50" t="n">
        <f aca="false">FilterPk!M$13</f>
        <v>565730</v>
      </c>
      <c r="P2208" s="50" t="n">
        <f aca="false">FilterPk!N$13</f>
        <v>-439379.19</v>
      </c>
      <c r="Q2208" s="51" t="n">
        <f aca="false">FilterPk!O$13</f>
        <v>3219911.34</v>
      </c>
    </row>
    <row r="2209" customFormat="false" ht="12.75" hidden="false" customHeight="false" outlineLevel="0" collapsed="false">
      <c r="B2209" s="85" t="str">
        <f aca="false">FilterPk!A$14</f>
        <v>ST-ECAR</v>
      </c>
      <c r="C2209" s="13" t="n">
        <f aca="false">C2208+1</f>
        <v>2208</v>
      </c>
      <c r="D2209" s="50" t="n">
        <f aca="false">FilterPk!B$14</f>
        <v>238101.441960815</v>
      </c>
      <c r="E2209" s="50" t="n">
        <f aca="false">FilterPk!C$14</f>
        <v>13522.23</v>
      </c>
      <c r="F2209" s="50" t="n">
        <f aca="false">FilterPk!D$14</f>
        <v>15838.59</v>
      </c>
      <c r="G2209" s="50" t="n">
        <f aca="false">FilterPk!E$14</f>
        <v>0</v>
      </c>
      <c r="H2209" s="50" t="n">
        <f aca="false">FilterPk!F$14</f>
        <v>0</v>
      </c>
      <c r="I2209" s="50" t="n">
        <f aca="false">FilterPk!G$14</f>
        <v>0</v>
      </c>
      <c r="J2209" s="50" t="n">
        <f aca="false">FilterPk!H$14</f>
        <v>0</v>
      </c>
      <c r="K2209" s="50" t="n">
        <f aca="false">FilterPk!I$14</f>
        <v>0</v>
      </c>
      <c r="L2209" s="50" t="n">
        <f aca="false">FilterPk!J$14</f>
        <v>0</v>
      </c>
      <c r="M2209" s="50" t="n">
        <f aca="false">FilterPk!K$14</f>
        <v>0</v>
      </c>
      <c r="N2209" s="50" t="n">
        <f aca="false">FilterPk!L$14</f>
        <v>29360.82</v>
      </c>
      <c r="O2209" s="50" t="n">
        <f aca="false">FilterPk!M$14</f>
        <v>0</v>
      </c>
      <c r="P2209" s="50" t="n">
        <f aca="false">FilterPk!N$14</f>
        <v>0</v>
      </c>
      <c r="Q2209" s="51" t="n">
        <f aca="false">FilterPk!O$14</f>
        <v>29360.82</v>
      </c>
    </row>
    <row r="2210" customFormat="false" ht="12.75" hidden="false" customHeight="false" outlineLevel="0" collapsed="false">
      <c r="B2210" s="85" t="str">
        <f aca="false">FilterPk!A$15</f>
        <v>ST- MAPP</v>
      </c>
      <c r="C2210" s="13" t="n">
        <f aca="false">C2209+1</f>
        <v>2209</v>
      </c>
      <c r="D2210" s="50" t="n">
        <f aca="false">FilterPk!B$15</f>
        <v>254636.614020626</v>
      </c>
      <c r="E2210" s="50" t="n">
        <f aca="false">FilterPk!C$15</f>
        <v>795.43</v>
      </c>
      <c r="F2210" s="50" t="n">
        <f aca="false">FilterPk!D$15</f>
        <v>39596.48</v>
      </c>
      <c r="G2210" s="50" t="n">
        <f aca="false">FilterPk!E$15</f>
        <v>26009.8</v>
      </c>
      <c r="H2210" s="50" t="n">
        <f aca="false">FilterPk!F$15</f>
        <v>8238.75</v>
      </c>
      <c r="I2210" s="50" t="n">
        <f aca="false">FilterPk!G$15</f>
        <v>0</v>
      </c>
      <c r="J2210" s="50" t="n">
        <f aca="false">FilterPk!H$15</f>
        <v>0</v>
      </c>
      <c r="K2210" s="50" t="n">
        <f aca="false">FilterPk!I$15</f>
        <v>0</v>
      </c>
      <c r="L2210" s="50" t="n">
        <f aca="false">FilterPk!J$15</f>
        <v>0</v>
      </c>
      <c r="M2210" s="50" t="n">
        <f aca="false">FilterPk!K$15</f>
        <v>0</v>
      </c>
      <c r="N2210" s="50" t="n">
        <f aca="false">FilterPk!L$15</f>
        <v>74640.46</v>
      </c>
      <c r="O2210" s="50" t="n">
        <f aca="false">FilterPk!M$15</f>
        <v>0</v>
      </c>
      <c r="P2210" s="50" t="n">
        <f aca="false">FilterPk!N$15</f>
        <v>0</v>
      </c>
      <c r="Q2210" s="51" t="n">
        <f aca="false">FilterPk!O$15</f>
        <v>74640.46</v>
      </c>
    </row>
    <row r="2211" customFormat="false" ht="12.75" hidden="false" customHeight="false" outlineLevel="0" collapsed="false">
      <c r="B2211" s="85" t="str">
        <f aca="false">FilterPk!A$16</f>
        <v>ST- MAIN</v>
      </c>
      <c r="C2211" s="13" t="n">
        <f aca="false">C2210+1</f>
        <v>2210</v>
      </c>
      <c r="D2211" s="50" t="n">
        <f aca="false">FilterPk!B$16</f>
        <v>694293.253349893</v>
      </c>
      <c r="E2211" s="50" t="n">
        <f aca="false">FilterPk!C$16</f>
        <v>-2349.61</v>
      </c>
      <c r="F2211" s="50" t="n">
        <f aca="false">FilterPk!D$16</f>
        <v>15903</v>
      </c>
      <c r="G2211" s="50" t="n">
        <f aca="false">FilterPk!E$16</f>
        <v>69359.47</v>
      </c>
      <c r="H2211" s="50" t="n">
        <f aca="false">FilterPk!F$16</f>
        <v>0</v>
      </c>
      <c r="I2211" s="50" t="n">
        <f aca="false">FilterPk!G$16</f>
        <v>0</v>
      </c>
      <c r="J2211" s="50" t="n">
        <f aca="false">FilterPk!H$16</f>
        <v>0</v>
      </c>
      <c r="K2211" s="50" t="n">
        <f aca="false">FilterPk!I$16</f>
        <v>0</v>
      </c>
      <c r="L2211" s="50" t="n">
        <f aca="false">FilterPk!J$16</f>
        <v>0</v>
      </c>
      <c r="M2211" s="50" t="n">
        <f aca="false">FilterPk!K$16</f>
        <v>0</v>
      </c>
      <c r="N2211" s="50" t="n">
        <f aca="false">FilterPk!L$16</f>
        <v>82912.86</v>
      </c>
      <c r="O2211" s="50" t="n">
        <f aca="false">FilterPk!M$16</f>
        <v>0</v>
      </c>
      <c r="P2211" s="50" t="n">
        <f aca="false">FilterPk!N$16</f>
        <v>0</v>
      </c>
      <c r="Q2211" s="51" t="n">
        <f aca="false">FilterPk!O$16</f>
        <v>82912.86</v>
      </c>
    </row>
    <row r="2212" customFormat="false" ht="12.75" hidden="false" customHeight="false" outlineLevel="0" collapsed="false">
      <c r="B2212" s="85" t="str">
        <f aca="false">FilterPk!A$17</f>
        <v>MW-ANALYST</v>
      </c>
      <c r="C2212" s="13" t="n">
        <f aca="false">C2211+1</f>
        <v>2211</v>
      </c>
      <c r="D2212" s="50" t="n">
        <f aca="false">FilterPk!B$17</f>
        <v>0</v>
      </c>
      <c r="E2212" s="50" t="n">
        <f aca="false">FilterPk!C$17</f>
        <v>6363.4</v>
      </c>
      <c r="F2212" s="50" t="n">
        <f aca="false">FilterPk!D$17</f>
        <v>15838.59</v>
      </c>
      <c r="G2212" s="50" t="n">
        <f aca="false">FilterPk!E$17</f>
        <v>0</v>
      </c>
      <c r="H2212" s="50" t="n">
        <f aca="false">FilterPk!F$17</f>
        <v>0</v>
      </c>
      <c r="I2212" s="50" t="n">
        <f aca="false">FilterPk!G$17</f>
        <v>0</v>
      </c>
      <c r="J2212" s="50" t="n">
        <f aca="false">FilterPk!H$17</f>
        <v>0</v>
      </c>
      <c r="K2212" s="50" t="n">
        <f aca="false">FilterPk!I$17</f>
        <v>0</v>
      </c>
      <c r="L2212" s="50" t="n">
        <f aca="false">FilterPk!J$17</f>
        <v>0</v>
      </c>
      <c r="M2212" s="50" t="n">
        <f aca="false">FilterPk!K$17</f>
        <v>0</v>
      </c>
      <c r="N2212" s="50" t="n">
        <f aca="false">FilterPk!L$17</f>
        <v>22201.99</v>
      </c>
      <c r="O2212" s="50" t="n">
        <f aca="false">FilterPk!M$17</f>
        <v>0</v>
      </c>
      <c r="P2212" s="50" t="n">
        <f aca="false">FilterPk!N$17</f>
        <v>0</v>
      </c>
      <c r="Q2212" s="51" t="n">
        <f aca="false">FilterPk!O$17</f>
        <v>22201.99</v>
      </c>
    </row>
    <row r="2213" customFormat="false" ht="12.75" hidden="false" customHeight="false" outlineLevel="0" collapsed="false">
      <c r="B2213" s="85" t="str">
        <f aca="false">FilterPk!A$18</f>
        <v>LT-NE</v>
      </c>
      <c r="C2213" s="13" t="n">
        <f aca="false">C2212+1</f>
        <v>2212</v>
      </c>
      <c r="D2213" s="50" t="n">
        <f aca="false">FilterPk!B$18</f>
        <v>6187311.37539291</v>
      </c>
      <c r="E2213" s="50" t="n">
        <f aca="false">FilterPk!C$18</f>
        <v>-37254.47</v>
      </c>
      <c r="F2213" s="50" t="n">
        <f aca="false">FilterPk!D$18</f>
        <v>2562.91</v>
      </c>
      <c r="G2213" s="50" t="n">
        <f aca="false">FilterPk!E$18</f>
        <v>-23211.32</v>
      </c>
      <c r="H2213" s="50" t="n">
        <f aca="false">FilterPk!F$18</f>
        <v>263627.18</v>
      </c>
      <c r="I2213" s="50" t="n">
        <f aca="false">FilterPk!G$18</f>
        <v>-59813.36</v>
      </c>
      <c r="J2213" s="50" t="n">
        <f aca="false">FilterPk!H$18</f>
        <v>155752.04</v>
      </c>
      <c r="K2213" s="50" t="n">
        <f aca="false">FilterPk!I$18</f>
        <v>121018.38</v>
      </c>
      <c r="L2213" s="50" t="n">
        <f aca="false">FilterPk!J$18</f>
        <v>-53378.32</v>
      </c>
      <c r="M2213" s="50" t="n">
        <f aca="false">FilterPk!K$18</f>
        <v>995570.8</v>
      </c>
      <c r="N2213" s="50" t="n">
        <f aca="false">FilterPk!L$18</f>
        <v>1364873.84</v>
      </c>
      <c r="O2213" s="50" t="n">
        <f aca="false">FilterPk!M$18</f>
        <v>1053007.86</v>
      </c>
      <c r="P2213" s="50" t="n">
        <f aca="false">FilterPk!N$18</f>
        <v>-2593897.5</v>
      </c>
      <c r="Q2213" s="51" t="n">
        <f aca="false">FilterPk!O$18</f>
        <v>-176015.800000001</v>
      </c>
    </row>
    <row r="2214" customFormat="false" ht="12.75" hidden="false" customHeight="false" outlineLevel="0" collapsed="false">
      <c r="B2214" s="85" t="str">
        <f aca="false">FilterPk!A$19</f>
        <v>LT-PJM</v>
      </c>
      <c r="C2214" s="13" t="n">
        <f aca="false">C2213+1</f>
        <v>2213</v>
      </c>
      <c r="D2214" s="50" t="n">
        <f aca="false">FilterPk!B$19</f>
        <v>1818236.42109565</v>
      </c>
      <c r="E2214" s="50" t="n">
        <f aca="false">FilterPk!C$19</f>
        <v>25453.61</v>
      </c>
      <c r="F2214" s="50" t="n">
        <f aca="false">FilterPk!D$19</f>
        <v>45536</v>
      </c>
      <c r="G2214" s="50" t="n">
        <f aca="false">FilterPk!E$19</f>
        <v>312117.59</v>
      </c>
      <c r="H2214" s="50" t="n">
        <f aca="false">FilterPk!F$19</f>
        <v>211118</v>
      </c>
      <c r="I2214" s="50" t="n">
        <f aca="false">FilterPk!G$19</f>
        <v>0</v>
      </c>
      <c r="J2214" s="50" t="n">
        <f aca="false">FilterPk!H$19</f>
        <v>24536.25</v>
      </c>
      <c r="K2214" s="50" t="n">
        <f aca="false">FilterPk!I$19</f>
        <v>-12662.37</v>
      </c>
      <c r="L2214" s="50" t="n">
        <f aca="false">FilterPk!J$19</f>
        <v>-30078</v>
      </c>
      <c r="M2214" s="50" t="n">
        <f aca="false">FilterPk!K$19</f>
        <v>243523.27</v>
      </c>
      <c r="N2214" s="50" t="n">
        <f aca="false">FilterPk!L$19</f>
        <v>819544.35</v>
      </c>
      <c r="O2214" s="50" t="n">
        <f aca="false">FilterPk!M$19</f>
        <v>125485.18</v>
      </c>
      <c r="P2214" s="50" t="n">
        <f aca="false">FilterPk!N$19</f>
        <v>177105.54</v>
      </c>
      <c r="Q2214" s="51" t="n">
        <f aca="false">FilterPk!O$19</f>
        <v>1122135.07</v>
      </c>
    </row>
    <row r="2215" customFormat="false" ht="12.75" hidden="false" customHeight="false" outlineLevel="0" collapsed="false">
      <c r="B2215" s="85" t="str">
        <f aca="false">FilterPk!A$20</f>
        <v>LT- NY</v>
      </c>
      <c r="C2215" s="13" t="n">
        <f aca="false">C2214+1</f>
        <v>2214</v>
      </c>
      <c r="D2215" s="50" t="n">
        <f aca="false">FilterPk!B$20</f>
        <v>0</v>
      </c>
      <c r="E2215" s="50" t="n">
        <f aca="false">FilterPk!C$20</f>
        <v>-15908.51</v>
      </c>
      <c r="F2215" s="50" t="n">
        <f aca="false">FilterPk!D$20</f>
        <v>63126.67</v>
      </c>
      <c r="G2215" s="50" t="n">
        <f aca="false">FilterPk!E$20</f>
        <v>-17376.91</v>
      </c>
      <c r="H2215" s="50" t="n">
        <f aca="false">FilterPk!F$20</f>
        <v>0</v>
      </c>
      <c r="I2215" s="50" t="n">
        <f aca="false">FilterPk!G$20</f>
        <v>0</v>
      </c>
      <c r="J2215" s="50" t="n">
        <f aca="false">FilterPk!H$20</f>
        <v>0</v>
      </c>
      <c r="K2215" s="50" t="n">
        <f aca="false">FilterPk!I$20</f>
        <v>0</v>
      </c>
      <c r="L2215" s="50" t="n">
        <f aca="false">FilterPk!J$20</f>
        <v>0</v>
      </c>
      <c r="M2215" s="50" t="n">
        <f aca="false">FilterPk!K$20</f>
        <v>146381.01</v>
      </c>
      <c r="N2215" s="50" t="n">
        <f aca="false">FilterPk!L$20</f>
        <v>176222.26</v>
      </c>
      <c r="O2215" s="50" t="n">
        <f aca="false">FilterPk!M$20</f>
        <v>281909.77</v>
      </c>
      <c r="P2215" s="50" t="n">
        <f aca="false">FilterPk!N$20</f>
        <v>-177475.64</v>
      </c>
      <c r="Q2215" s="51" t="n">
        <f aca="false">FilterPk!O$20</f>
        <v>280656.39</v>
      </c>
    </row>
    <row r="2216" customFormat="false" ht="12.75" hidden="false" customHeight="false" outlineLevel="0" collapsed="false">
      <c r="B2216" s="85" t="str">
        <f aca="false">FilterPk!A$21</f>
        <v>ST- PJM</v>
      </c>
      <c r="C2216" s="13" t="n">
        <f aca="false">C2215+1</f>
        <v>2215</v>
      </c>
      <c r="D2216" s="50" t="n">
        <f aca="false">FilterPk!B$21</f>
        <v>1243093.71447674</v>
      </c>
      <c r="E2216" s="50" t="n">
        <f aca="false">FilterPk!C$21</f>
        <v>-91155.75</v>
      </c>
      <c r="F2216" s="50" t="n">
        <f aca="false">FilterPk!D$21</f>
        <v>-47515.78</v>
      </c>
      <c r="G2216" s="50" t="n">
        <f aca="false">FilterPk!E$21</f>
        <v>0</v>
      </c>
      <c r="H2216" s="50" t="n">
        <f aca="false">FilterPk!F$21</f>
        <v>0</v>
      </c>
      <c r="I2216" s="50" t="n">
        <f aca="false">FilterPk!G$21</f>
        <v>0</v>
      </c>
      <c r="J2216" s="50" t="n">
        <f aca="false">FilterPk!H$21</f>
        <v>0</v>
      </c>
      <c r="K2216" s="50" t="n">
        <f aca="false">FilterPk!I$21</f>
        <v>0</v>
      </c>
      <c r="L2216" s="50" t="n">
        <f aca="false">FilterPk!J$21</f>
        <v>0</v>
      </c>
      <c r="M2216" s="50" t="n">
        <f aca="false">FilterPk!K$21</f>
        <v>0</v>
      </c>
      <c r="N2216" s="50" t="n">
        <f aca="false">FilterPk!L$21</f>
        <v>-138671.53</v>
      </c>
      <c r="O2216" s="50" t="n">
        <f aca="false">FilterPk!M$21</f>
        <v>0</v>
      </c>
      <c r="P2216" s="50" t="n">
        <f aca="false">FilterPk!N$21</f>
        <v>0</v>
      </c>
      <c r="Q2216" s="51" t="n">
        <f aca="false">FilterPk!O$21</f>
        <v>-138671.53</v>
      </c>
    </row>
    <row r="2217" customFormat="false" ht="12.75" hidden="false" customHeight="false" outlineLevel="0" collapsed="false">
      <c r="B2217" s="85" t="str">
        <f aca="false">FilterPk!A$22</f>
        <v>ST- NENG</v>
      </c>
      <c r="C2217" s="13" t="n">
        <f aca="false">C2216+1</f>
        <v>2216</v>
      </c>
      <c r="D2217" s="50" t="n">
        <f aca="false">FilterPk!B$22</f>
        <v>539719.375927685</v>
      </c>
      <c r="E2217" s="50" t="n">
        <f aca="false">FilterPk!C$22</f>
        <v>13161.19</v>
      </c>
      <c r="F2217" s="50" t="n">
        <f aca="false">FilterPk!D$22</f>
        <v>63418.82</v>
      </c>
      <c r="G2217" s="50" t="n">
        <f aca="false">FilterPk!E$22</f>
        <v>0</v>
      </c>
      <c r="H2217" s="50" t="n">
        <f aca="false">FilterPk!F$22</f>
        <v>0</v>
      </c>
      <c r="I2217" s="50" t="n">
        <f aca="false">FilterPk!G$22</f>
        <v>0</v>
      </c>
      <c r="J2217" s="50" t="n">
        <f aca="false">FilterPk!H$22</f>
        <v>0</v>
      </c>
      <c r="K2217" s="50" t="n">
        <f aca="false">FilterPk!I$22</f>
        <v>0</v>
      </c>
      <c r="L2217" s="50" t="n">
        <f aca="false">FilterPk!J$22</f>
        <v>0</v>
      </c>
      <c r="M2217" s="50" t="n">
        <f aca="false">FilterPk!K$22</f>
        <v>0</v>
      </c>
      <c r="N2217" s="50" t="n">
        <f aca="false">FilterPk!L$22</f>
        <v>76580.01</v>
      </c>
      <c r="O2217" s="50" t="n">
        <f aca="false">FilterPk!M$22</f>
        <v>0</v>
      </c>
      <c r="P2217" s="50" t="n">
        <f aca="false">FilterPk!N$22</f>
        <v>0</v>
      </c>
      <c r="Q2217" s="51" t="n">
        <f aca="false">FilterPk!O$22</f>
        <v>76580.01</v>
      </c>
    </row>
    <row r="2218" customFormat="false" ht="12.75" hidden="false" customHeight="false" outlineLevel="0" collapsed="false">
      <c r="B2218" s="85" t="str">
        <f aca="false">FilterPk!A$23</f>
        <v>ST- NY</v>
      </c>
      <c r="C2218" s="13" t="n">
        <f aca="false">C2217+1</f>
        <v>2217</v>
      </c>
      <c r="D2218" s="50" t="n">
        <f aca="false">FilterPk!B$23</f>
        <v>251437.188425373</v>
      </c>
      <c r="E2218" s="50" t="n">
        <f aca="false">FilterPk!C$23</f>
        <v>10362.2</v>
      </c>
      <c r="F2218" s="50" t="n">
        <f aca="false">FilterPk!D$23</f>
        <v>-15838.59</v>
      </c>
      <c r="G2218" s="50" t="n">
        <f aca="false">FilterPk!E$23</f>
        <v>17339.87</v>
      </c>
      <c r="H2218" s="50" t="n">
        <f aca="false">FilterPk!F$23</f>
        <v>0</v>
      </c>
      <c r="I2218" s="50" t="n">
        <f aca="false">FilterPk!G$23</f>
        <v>0</v>
      </c>
      <c r="J2218" s="50" t="n">
        <f aca="false">FilterPk!H$23</f>
        <v>0</v>
      </c>
      <c r="K2218" s="50" t="n">
        <f aca="false">FilterPk!I$23</f>
        <v>0</v>
      </c>
      <c r="L2218" s="50" t="n">
        <f aca="false">FilterPk!J$23</f>
        <v>0</v>
      </c>
      <c r="M2218" s="50" t="n">
        <f aca="false">FilterPk!K$23</f>
        <v>0</v>
      </c>
      <c r="N2218" s="50" t="n">
        <f aca="false">FilterPk!L$23</f>
        <v>11863.48</v>
      </c>
      <c r="O2218" s="50" t="n">
        <f aca="false">FilterPk!M$23</f>
        <v>0</v>
      </c>
      <c r="P2218" s="50" t="n">
        <f aca="false">FilterPk!N$23</f>
        <v>0</v>
      </c>
      <c r="Q2218" s="51" t="n">
        <f aca="false">FilterPk!O$23</f>
        <v>11863.48</v>
      </c>
    </row>
    <row r="2219" customFormat="false" ht="12.75" hidden="false" customHeight="false" outlineLevel="0" collapsed="false">
      <c r="B2219" s="85" t="str">
        <f aca="false">FilterPk!A$24</f>
        <v>NE- PHYS</v>
      </c>
      <c r="C2219" s="13" t="n">
        <f aca="false">C2218+1</f>
        <v>2218</v>
      </c>
      <c r="D2219" s="50" t="n">
        <f aca="false">FilterPk!B$24</f>
        <v>0</v>
      </c>
      <c r="E2219" s="50" t="n">
        <f aca="false">FilterPk!C$24</f>
        <v>0</v>
      </c>
      <c r="F2219" s="50" t="n">
        <f aca="false">FilterPk!D$24</f>
        <v>0</v>
      </c>
      <c r="G2219" s="50" t="n">
        <f aca="false">FilterPk!E$24</f>
        <v>0</v>
      </c>
      <c r="H2219" s="50" t="n">
        <f aca="false">FilterPk!F$24</f>
        <v>0</v>
      </c>
      <c r="I2219" s="50" t="n">
        <f aca="false">FilterPk!G$24</f>
        <v>0</v>
      </c>
      <c r="J2219" s="50" t="n">
        <f aca="false">FilterPk!H$24</f>
        <v>0</v>
      </c>
      <c r="K2219" s="50" t="n">
        <f aca="false">FilterPk!I$24</f>
        <v>0</v>
      </c>
      <c r="L2219" s="50" t="n">
        <f aca="false">FilterPk!J$24</f>
        <v>0</v>
      </c>
      <c r="M2219" s="50" t="n">
        <f aca="false">FilterPk!K$24</f>
        <v>0</v>
      </c>
      <c r="N2219" s="50" t="n">
        <f aca="false">FilterPk!L$24</f>
        <v>0</v>
      </c>
      <c r="O2219" s="50" t="n">
        <f aca="false">FilterPk!M$24</f>
        <v>0</v>
      </c>
      <c r="P2219" s="50" t="n">
        <f aca="false">FilterPk!N$24</f>
        <v>0</v>
      </c>
      <c r="Q2219" s="51" t="n">
        <f aca="false">FilterPk!O$24</f>
        <v>0</v>
      </c>
    </row>
    <row r="2220" customFormat="false" ht="12.75" hidden="false" customHeight="false" outlineLevel="0" collapsed="false">
      <c r="B2220" s="85" t="str">
        <f aca="false">FilterPk!A$25</f>
        <v>LT-Southeast</v>
      </c>
      <c r="C2220" s="13" t="n">
        <f aca="false">C2219+1</f>
        <v>2219</v>
      </c>
      <c r="D2220" s="50" t="n">
        <f aca="false">FilterPk!B$25</f>
        <v>11411200.8859117</v>
      </c>
      <c r="E2220" s="50" t="n">
        <f aca="false">FilterPk!C$25</f>
        <v>45860.27</v>
      </c>
      <c r="F2220" s="50" t="n">
        <f aca="false">FilterPk!D$25</f>
        <v>54109.47</v>
      </c>
      <c r="G2220" s="50" t="n">
        <f aca="false">FilterPk!E$25</f>
        <v>124540.18</v>
      </c>
      <c r="H2220" s="50" t="n">
        <f aca="false">FilterPk!F$25</f>
        <v>77068.78</v>
      </c>
      <c r="I2220" s="50" t="n">
        <f aca="false">FilterPk!G$25</f>
        <v>75414.58</v>
      </c>
      <c r="J2220" s="50" t="n">
        <f aca="false">FilterPk!H$25</f>
        <v>134077.64</v>
      </c>
      <c r="K2220" s="50" t="n">
        <f aca="false">FilterPk!I$25</f>
        <v>429786.05</v>
      </c>
      <c r="L2220" s="50" t="n">
        <f aca="false">FilterPk!J$25</f>
        <v>118391.18</v>
      </c>
      <c r="M2220" s="50" t="n">
        <f aca="false">FilterPk!K$25</f>
        <v>1083243.13</v>
      </c>
      <c r="N2220" s="50" t="n">
        <f aca="false">FilterPk!L$25</f>
        <v>2142491.28</v>
      </c>
      <c r="O2220" s="50" t="n">
        <f aca="false">FilterPk!M$25</f>
        <v>344226</v>
      </c>
      <c r="P2220" s="50" t="n">
        <f aca="false">FilterPk!N$25</f>
        <v>1221747.4</v>
      </c>
      <c r="Q2220" s="51" t="n">
        <f aca="false">FilterPk!O$25</f>
        <v>3708464.68</v>
      </c>
    </row>
    <row r="2221" customFormat="false" ht="12.75" hidden="false" customHeight="false" outlineLevel="0" collapsed="false">
      <c r="B2221" s="85" t="str">
        <f aca="false">FilterPk!A$26</f>
        <v>ST-SPP</v>
      </c>
      <c r="C2221" s="13" t="n">
        <f aca="false">C2220+1</f>
        <v>2220</v>
      </c>
      <c r="D2221" s="50" t="n">
        <f aca="false">FilterPk!B$26</f>
        <v>52202.8773549933</v>
      </c>
      <c r="E2221" s="50" t="n">
        <f aca="false">FilterPk!C$26</f>
        <v>3181.7</v>
      </c>
      <c r="F2221" s="50" t="n">
        <f aca="false">FilterPk!D$26</f>
        <v>0</v>
      </c>
      <c r="G2221" s="50" t="n">
        <f aca="false">FilterPk!E$26</f>
        <v>0</v>
      </c>
      <c r="H2221" s="50" t="n">
        <f aca="false">FilterPk!F$26</f>
        <v>0</v>
      </c>
      <c r="I2221" s="50" t="n">
        <f aca="false">FilterPk!G$26</f>
        <v>0</v>
      </c>
      <c r="J2221" s="50" t="n">
        <f aca="false">FilterPk!H$26</f>
        <v>0</v>
      </c>
      <c r="K2221" s="50" t="n">
        <f aca="false">FilterPk!I$26</f>
        <v>0</v>
      </c>
      <c r="L2221" s="50" t="n">
        <f aca="false">FilterPk!J$26</f>
        <v>0</v>
      </c>
      <c r="M2221" s="50" t="n">
        <f aca="false">FilterPk!K$26</f>
        <v>0</v>
      </c>
      <c r="N2221" s="50" t="n">
        <f aca="false">FilterPk!L$26</f>
        <v>3181.7</v>
      </c>
      <c r="O2221" s="50" t="n">
        <f aca="false">FilterPk!M$26</f>
        <v>0</v>
      </c>
      <c r="P2221" s="50" t="n">
        <f aca="false">FilterPk!N$26</f>
        <v>0</v>
      </c>
      <c r="Q2221" s="51" t="n">
        <f aca="false">FilterPk!O$26</f>
        <v>3181.7</v>
      </c>
    </row>
    <row r="2222" customFormat="false" ht="12.75" hidden="false" customHeight="false" outlineLevel="0" collapsed="false">
      <c r="B2222" s="85" t="str">
        <f aca="false">FilterPk!A$27</f>
        <v>ST-SERC</v>
      </c>
      <c r="C2222" s="13" t="n">
        <f aca="false">C2221+1</f>
        <v>2221</v>
      </c>
      <c r="D2222" s="50" t="n">
        <f aca="false">FilterPk!B$27</f>
        <v>686881.973218232</v>
      </c>
      <c r="E2222" s="50" t="n">
        <f aca="false">FilterPk!C$27</f>
        <v>-12726.81</v>
      </c>
      <c r="F2222" s="50" t="n">
        <f aca="false">FilterPk!D$27</f>
        <v>-31677.19</v>
      </c>
      <c r="G2222" s="50" t="n">
        <f aca="false">FilterPk!E$27</f>
        <v>138718.93</v>
      </c>
      <c r="H2222" s="50" t="n">
        <f aca="false">FilterPk!F$27</f>
        <v>0</v>
      </c>
      <c r="I2222" s="50" t="n">
        <f aca="false">FilterPk!G$27</f>
        <v>0</v>
      </c>
      <c r="J2222" s="50" t="n">
        <f aca="false">FilterPk!H$27</f>
        <v>0</v>
      </c>
      <c r="K2222" s="50" t="n">
        <f aca="false">FilterPk!I$27</f>
        <v>0</v>
      </c>
      <c r="L2222" s="50" t="n">
        <f aca="false">FilterPk!J$27</f>
        <v>0</v>
      </c>
      <c r="M2222" s="50" t="n">
        <f aca="false">FilterPk!K$27</f>
        <v>0</v>
      </c>
      <c r="N2222" s="50" t="n">
        <f aca="false">FilterPk!L$27</f>
        <v>94314.93</v>
      </c>
      <c r="O2222" s="50" t="n">
        <f aca="false">FilterPk!M$27</f>
        <v>0</v>
      </c>
      <c r="P2222" s="50" t="n">
        <f aca="false">FilterPk!N$27</f>
        <v>0</v>
      </c>
      <c r="Q2222" s="51" t="n">
        <f aca="false">FilterPk!O$27</f>
        <v>94314.93</v>
      </c>
    </row>
    <row r="2223" customFormat="false" ht="12.75" hidden="false" customHeight="false" outlineLevel="0" collapsed="false">
      <c r="B2223" s="85" t="str">
        <f aca="false">FilterPk!A$28</f>
        <v>LT- Texas</v>
      </c>
      <c r="C2223" s="13" t="n">
        <f aca="false">C2222+1</f>
        <v>2222</v>
      </c>
      <c r="D2223" s="50" t="n">
        <f aca="false">FilterPk!B$28</f>
        <v>3826684.70313045</v>
      </c>
      <c r="E2223" s="50" t="n">
        <f aca="false">FilterPk!C$28</f>
        <v>-6382.69</v>
      </c>
      <c r="F2223" s="50" t="n">
        <f aca="false">FilterPk!D$28</f>
        <v>71634.81</v>
      </c>
      <c r="G2223" s="50" t="n">
        <f aca="false">FilterPk!E$28</f>
        <v>28710.67</v>
      </c>
      <c r="H2223" s="50" t="n">
        <f aca="false">FilterPk!F$28</f>
        <v>106726.26</v>
      </c>
      <c r="I2223" s="50" t="n">
        <f aca="false">FilterPk!G$28</f>
        <v>68401.15</v>
      </c>
      <c r="J2223" s="50" t="n">
        <f aca="false">FilterPk!H$28</f>
        <v>107963.61</v>
      </c>
      <c r="K2223" s="50" t="n">
        <f aca="false">FilterPk!I$28</f>
        <v>204731.1</v>
      </c>
      <c r="L2223" s="50" t="n">
        <f aca="false">FilterPk!J$28</f>
        <v>63773.36</v>
      </c>
      <c r="M2223" s="50" t="n">
        <f aca="false">FilterPk!K$28</f>
        <v>194039.66</v>
      </c>
      <c r="N2223" s="50" t="n">
        <f aca="false">FilterPk!L$28</f>
        <v>839597.93</v>
      </c>
      <c r="O2223" s="50" t="n">
        <f aca="false">FilterPk!M$28</f>
        <v>673610.11</v>
      </c>
      <c r="P2223" s="50" t="n">
        <f aca="false">FilterPk!N$28</f>
        <v>107208.74</v>
      </c>
      <c r="Q2223" s="51" t="n">
        <f aca="false">FilterPk!O$28</f>
        <v>1620416.78</v>
      </c>
    </row>
    <row r="2224" customFormat="false" ht="12.75" hidden="false" customHeight="false" outlineLevel="0" collapsed="false">
      <c r="B2224" s="85" t="str">
        <f aca="false">FilterPk!A$29</f>
        <v>St- Texas</v>
      </c>
      <c r="C2224" s="13" t="n">
        <f aca="false">C2223+1</f>
        <v>2223</v>
      </c>
      <c r="D2224" s="50" t="n">
        <f aca="false">FilterPk!B$29</f>
        <v>445563.239343252</v>
      </c>
      <c r="E2224" s="50" t="n">
        <f aca="false">FilterPk!C$29</f>
        <v>30194</v>
      </c>
      <c r="F2224" s="50" t="n">
        <f aca="false">FilterPk!D$29</f>
        <v>31677.19</v>
      </c>
      <c r="G2224" s="50" t="n">
        <f aca="false">FilterPk!E$29</f>
        <v>0</v>
      </c>
      <c r="H2224" s="50" t="n">
        <f aca="false">FilterPk!F$29</f>
        <v>0</v>
      </c>
      <c r="I2224" s="50" t="n">
        <f aca="false">FilterPk!G$29</f>
        <v>0</v>
      </c>
      <c r="J2224" s="50" t="n">
        <f aca="false">FilterPk!H$29</f>
        <v>0</v>
      </c>
      <c r="K2224" s="50" t="n">
        <f aca="false">FilterPk!I$29</f>
        <v>0</v>
      </c>
      <c r="L2224" s="50" t="n">
        <f aca="false">FilterPk!J$29</f>
        <v>0</v>
      </c>
      <c r="M2224" s="50" t="n">
        <f aca="false">FilterPk!K$29</f>
        <v>0</v>
      </c>
      <c r="N2224" s="50" t="n">
        <f aca="false">FilterPk!L$29</f>
        <v>61871.19</v>
      </c>
      <c r="O2224" s="50" t="n">
        <f aca="false">FilterPk!M$29</f>
        <v>0</v>
      </c>
      <c r="P2224" s="50" t="n">
        <f aca="false">FilterPk!N$29</f>
        <v>0</v>
      </c>
      <c r="Q2224" s="51" t="n">
        <f aca="false">FilterPk!O$29</f>
        <v>61871.19</v>
      </c>
    </row>
    <row r="2225" customFormat="false" ht="12.75" hidden="false" customHeight="false" outlineLevel="0" collapsed="false">
      <c r="B2225" s="85"/>
      <c r="C2225" s="13" t="n">
        <f aca="false">C2224+1</f>
        <v>2224</v>
      </c>
      <c r="D2225" s="50"/>
      <c r="E2225" s="50"/>
      <c r="F2225" s="50"/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1"/>
    </row>
    <row r="2226" customFormat="false" ht="12.75" hidden="false" customHeight="false" outlineLevel="0" collapsed="false">
      <c r="B2226" s="85" t="str">
        <f aca="false">FilterPk!A$32</f>
        <v>Gas positions</v>
      </c>
      <c r="C2226" s="13" t="n">
        <f aca="false">C2225+1</f>
        <v>2225</v>
      </c>
      <c r="D2226" s="50" t="s">
        <v>4</v>
      </c>
      <c r="E2226" s="50"/>
      <c r="F2226" s="50"/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1"/>
    </row>
    <row r="2227" customFormat="false" ht="12.75" hidden="false" customHeight="false" outlineLevel="0" collapsed="false">
      <c r="B2227" s="85" t="str">
        <f aca="false">FilterPk!A$33</f>
        <v>Kevin Presto</v>
      </c>
      <c r="C2227" s="13" t="n">
        <f aca="false">C2226+1</f>
        <v>2226</v>
      </c>
      <c r="D2227" s="50" t="n">
        <f aca="false">FilterPk!B$33</f>
        <v>0</v>
      </c>
      <c r="E2227" s="50" t="n">
        <f aca="false">FilterPk!C$33</f>
        <v>0</v>
      </c>
      <c r="F2227" s="50" t="n">
        <f aca="false">FilterPk!D$33</f>
        <v>0</v>
      </c>
      <c r="G2227" s="50" t="n">
        <f aca="false">FilterPk!E$33</f>
        <v>0</v>
      </c>
      <c r="H2227" s="50" t="n">
        <f aca="false">FilterPk!F$33</f>
        <v>148.212616</v>
      </c>
      <c r="I2227" s="50" t="n">
        <f aca="false">FilterPk!G$33</f>
        <v>152.45636</v>
      </c>
      <c r="J2227" s="50" t="n">
        <f aca="false">FilterPk!H$33</f>
        <v>146.860915</v>
      </c>
      <c r="K2227" s="50" t="n">
        <f aca="false">FilterPk!I$33</f>
        <v>301.509361</v>
      </c>
      <c r="L2227" s="50" t="n">
        <f aca="false">FilterPk!J$33</f>
        <v>144.921279</v>
      </c>
      <c r="M2227" s="50" t="n">
        <f aca="false">FilterPk!K$33</f>
        <v>149.116289</v>
      </c>
      <c r="N2227" s="50" t="n">
        <f aca="false">FilterPk!L$33</f>
        <v>1043.07682</v>
      </c>
      <c r="O2227" s="50" t="n">
        <f aca="false">FilterPk!M$33</f>
        <v>0</v>
      </c>
      <c r="P2227" s="50" t="n">
        <f aca="false">FilterPk!N$33</f>
        <v>0</v>
      </c>
      <c r="Q2227" s="51" t="n">
        <f aca="false">FilterPk!O$33</f>
        <v>1043.07682</v>
      </c>
    </row>
    <row r="2228" customFormat="false" ht="12.75" hidden="false" customHeight="false" outlineLevel="0" collapsed="false">
      <c r="B2228" s="85" t="str">
        <f aca="false">FilterPk!A$34</f>
        <v>Fletcher Sturm</v>
      </c>
      <c r="C2228" s="13" t="n">
        <f aca="false">C2227+1</f>
        <v>2227</v>
      </c>
      <c r="D2228" s="50" t="n">
        <f aca="false">FilterPk!B$34</f>
        <v>0</v>
      </c>
      <c r="E2228" s="50" t="n">
        <f aca="false">FilterPk!C$34</f>
        <v>0</v>
      </c>
      <c r="F2228" s="50" t="n">
        <f aca="false">FilterPk!D$34</f>
        <v>10.382539</v>
      </c>
      <c r="G2228" s="50" t="n">
        <f aca="false">FilterPk!E$34</f>
        <v>-372.732218</v>
      </c>
      <c r="H2228" s="50" t="n">
        <f aca="false">FilterPk!F$34</f>
        <v>-18.430041</v>
      </c>
      <c r="I2228" s="50" t="n">
        <f aca="false">FilterPk!G$34</f>
        <v>-7.519049</v>
      </c>
      <c r="J2228" s="50" t="n">
        <f aca="false">FilterPk!H$34</f>
        <v>7.209206</v>
      </c>
      <c r="K2228" s="50" t="n">
        <f aca="false">FilterPk!I$34</f>
        <v>16.283645</v>
      </c>
      <c r="L2228" s="50" t="n">
        <f aca="false">FilterPk!J$34</f>
        <v>-0.622678</v>
      </c>
      <c r="M2228" s="50" t="n">
        <f aca="false">FilterPk!K$34</f>
        <v>48.787102</v>
      </c>
      <c r="N2228" s="50" t="n">
        <f aca="false">FilterPk!L$34</f>
        <v>-316.641494</v>
      </c>
      <c r="O2228" s="50" t="n">
        <f aca="false">FilterPk!M$34</f>
        <v>137.057149</v>
      </c>
      <c r="P2228" s="50" t="n">
        <f aca="false">FilterPk!N$34</f>
        <v>0</v>
      </c>
      <c r="Q2228" s="51" t="n">
        <f aca="false">FilterPk!O$34</f>
        <v>-179.584345</v>
      </c>
    </row>
    <row r="2229" customFormat="false" ht="12.75" hidden="false" customHeight="false" outlineLevel="0" collapsed="false">
      <c r="B2229" s="85" t="str">
        <f aca="false">FilterPk!A$35</f>
        <v>Doug Gilbert-Smith</v>
      </c>
      <c r="C2229" s="13" t="n">
        <f aca="false">C2228+1</f>
        <v>2228</v>
      </c>
      <c r="D2229" s="50" t="n">
        <f aca="false">FilterPk!B$35</f>
        <v>0</v>
      </c>
      <c r="E2229" s="50" t="n">
        <f aca="false">FilterPk!C$35</f>
        <v>0</v>
      </c>
      <c r="F2229" s="50" t="n">
        <f aca="false">FilterPk!D$35</f>
        <v>-34.907</v>
      </c>
      <c r="G2229" s="50" t="n">
        <f aca="false">FilterPk!E$35</f>
        <v>38.473605</v>
      </c>
      <c r="H2229" s="50" t="n">
        <f aca="false">FilterPk!F$35</f>
        <v>-29.642523</v>
      </c>
      <c r="I2229" s="50" t="n">
        <f aca="false">FilterPk!G$35</f>
        <v>30.491272</v>
      </c>
      <c r="J2229" s="50" t="n">
        <f aca="false">FilterPk!H$35</f>
        <v>0</v>
      </c>
      <c r="K2229" s="50" t="n">
        <f aca="false">FilterPk!I$35</f>
        <v>90.452808</v>
      </c>
      <c r="L2229" s="50" t="n">
        <f aca="false">FilterPk!J$35</f>
        <v>0</v>
      </c>
      <c r="M2229" s="50" t="n">
        <f aca="false">FilterPk!K$35</f>
        <v>14.574853</v>
      </c>
      <c r="N2229" s="50" t="n">
        <f aca="false">FilterPk!L$35</f>
        <v>109.443015</v>
      </c>
      <c r="O2229" s="50" t="n">
        <f aca="false">FilterPk!M$35</f>
        <v>94.93307</v>
      </c>
      <c r="P2229" s="50" t="n">
        <f aca="false">FilterPk!N$35</f>
        <v>-157.516125</v>
      </c>
      <c r="Q2229" s="51" t="n">
        <f aca="false">FilterPk!O$35</f>
        <v>46.85996</v>
      </c>
    </row>
    <row r="2230" customFormat="false" ht="12.75" hidden="false" customHeight="false" outlineLevel="0" collapsed="false">
      <c r="B2230" s="85" t="str">
        <f aca="false">FilterPk!A$36</f>
        <v>Rogers Herndon</v>
      </c>
      <c r="C2230" s="13" t="n">
        <f aca="false">C2229+1</f>
        <v>2229</v>
      </c>
      <c r="D2230" s="50" t="n">
        <f aca="false">FilterPk!B$36</f>
        <v>0</v>
      </c>
      <c r="E2230" s="50" t="n">
        <f aca="false">FilterPk!C$36</f>
        <v>0</v>
      </c>
      <c r="F2230" s="50" t="n">
        <f aca="false">FilterPk!D$36</f>
        <v>-16.269581</v>
      </c>
      <c r="G2230" s="50" t="n">
        <f aca="false">FilterPk!E$36</f>
        <v>-36.150495</v>
      </c>
      <c r="H2230" s="50" t="n">
        <f aca="false">FilterPk!F$36</f>
        <v>-105.080472</v>
      </c>
      <c r="I2230" s="50" t="n">
        <f aca="false">FilterPk!G$36</f>
        <v>-21.496839</v>
      </c>
      <c r="J2230" s="50" t="n">
        <f aca="false">FilterPk!H$36</f>
        <v>76.011979</v>
      </c>
      <c r="K2230" s="50" t="n">
        <f aca="false">FilterPk!I$36</f>
        <v>315.376651</v>
      </c>
      <c r="L2230" s="50" t="n">
        <f aca="false">FilterPk!J$36</f>
        <v>0.622678</v>
      </c>
      <c r="M2230" s="50" t="n">
        <f aca="false">FilterPk!K$36</f>
        <v>131.855286</v>
      </c>
      <c r="N2230" s="50" t="n">
        <f aca="false">FilterPk!L$36</f>
        <v>344.869207</v>
      </c>
      <c r="O2230" s="50" t="n">
        <f aca="false">FilterPk!M$36</f>
        <v>500.495437</v>
      </c>
      <c r="P2230" s="50" t="n">
        <f aca="false">FilterPk!N$36</f>
        <v>0</v>
      </c>
      <c r="Q2230" s="51" t="n">
        <f aca="false">FilterPk!O$36</f>
        <v>845.364644</v>
      </c>
    </row>
    <row r="2231" customFormat="false" ht="12.75" hidden="false" customHeight="false" outlineLevel="0" collapsed="false">
      <c r="B2231" s="85" t="str">
        <f aca="false">FilterPk!A$37</f>
        <v>Dana Davis</v>
      </c>
      <c r="C2231" s="13" t="n">
        <f aca="false">C2230+1</f>
        <v>2230</v>
      </c>
      <c r="D2231" s="50" t="n">
        <f aca="false">FilterPk!B$37</f>
        <v>0</v>
      </c>
      <c r="E2231" s="50" t="n">
        <f aca="false">FilterPk!C$37</f>
        <v>0</v>
      </c>
      <c r="F2231" s="50" t="n">
        <f aca="false">FilterPk!D$37</f>
        <v>4.986714</v>
      </c>
      <c r="G2231" s="50" t="n">
        <f aca="false">FilterPk!E$37</f>
        <v>-10.425106</v>
      </c>
      <c r="H2231" s="50" t="n">
        <f aca="false">FilterPk!F$37</f>
        <v>34.582944</v>
      </c>
      <c r="I2231" s="50" t="n">
        <f aca="false">FilterPk!G$37</f>
        <v>31.966656</v>
      </c>
      <c r="J2231" s="50" t="n">
        <f aca="false">FilterPk!H$37</f>
        <v>34.267547</v>
      </c>
      <c r="K2231" s="50" t="n">
        <f aca="false">FilterPk!I$37</f>
        <v>70.027981</v>
      </c>
      <c r="L2231" s="50" t="n">
        <f aca="false">FilterPk!J$37</f>
        <v>33.814965</v>
      </c>
      <c r="M2231" s="50" t="n">
        <f aca="false">FilterPk!K$37</f>
        <v>44.191074</v>
      </c>
      <c r="N2231" s="50" t="n">
        <f aca="false">FilterPk!L$37</f>
        <v>243.412775</v>
      </c>
      <c r="O2231" s="50" t="n">
        <f aca="false">FilterPk!M$37</f>
        <v>27.55263</v>
      </c>
      <c r="P2231" s="50" t="n">
        <f aca="false">FilterPk!N$37</f>
        <v>0</v>
      </c>
      <c r="Q2231" s="51" t="n">
        <f aca="false">FilterPk!O$37</f>
        <v>270.965405</v>
      </c>
    </row>
    <row r="2232" customFormat="false" ht="12.75" hidden="false" customHeight="false" outlineLevel="0" collapsed="false">
      <c r="B2232" s="85" t="str">
        <f aca="false">FilterPk!A$38</f>
        <v>Tom May</v>
      </c>
      <c r="C2232" s="13" t="n">
        <f aca="false">C2231+1</f>
        <v>2231</v>
      </c>
      <c r="D2232" s="50" t="n">
        <f aca="false">FilterPk!B$38</f>
        <v>0</v>
      </c>
      <c r="E2232" s="50" t="n">
        <f aca="false">FilterPk!C$38</f>
        <v>0</v>
      </c>
      <c r="F2232" s="50" t="n">
        <f aca="false">FilterPk!D$38</f>
        <v>0</v>
      </c>
      <c r="G2232" s="50" t="n">
        <f aca="false">FilterPk!E$38</f>
        <v>0</v>
      </c>
      <c r="H2232" s="50" t="n">
        <f aca="false">FilterPk!F$38</f>
        <v>0</v>
      </c>
      <c r="I2232" s="50" t="n">
        <f aca="false">FilterPk!G$38</f>
        <v>0</v>
      </c>
      <c r="J2232" s="50" t="n">
        <f aca="false">FilterPk!H$38</f>
        <v>0</v>
      </c>
      <c r="K2232" s="50" t="n">
        <f aca="false">FilterPk!I$38</f>
        <v>0</v>
      </c>
      <c r="L2232" s="50" t="n">
        <f aca="false">FilterPk!J$38</f>
        <v>0</v>
      </c>
      <c r="M2232" s="50" t="n">
        <f aca="false">FilterPk!K$38</f>
        <v>0</v>
      </c>
      <c r="N2232" s="50" t="n">
        <f aca="false">FilterPk!L$38</f>
        <v>0</v>
      </c>
      <c r="O2232" s="50" t="n">
        <f aca="false">FilterPk!M$38</f>
        <v>0</v>
      </c>
      <c r="P2232" s="50" t="n">
        <f aca="false">FilterPk!N$38</f>
        <v>0</v>
      </c>
      <c r="Q2232" s="51" t="n">
        <f aca="false">FilterPk!O$38</f>
        <v>0</v>
      </c>
    </row>
    <row r="2233" customFormat="false" ht="12.75" hidden="false" customHeight="false" outlineLevel="0" collapsed="false">
      <c r="B2233" s="85" t="str">
        <f aca="false">FilterPk!A$39</f>
        <v>Clint Dean</v>
      </c>
      <c r="C2233" s="13" t="n">
        <f aca="false">C2232+1</f>
        <v>2232</v>
      </c>
      <c r="D2233" s="50" t="n">
        <f aca="false">FilterPk!B$39</f>
        <v>0</v>
      </c>
      <c r="E2233" s="50" t="n">
        <f aca="false">FilterPk!C$39</f>
        <v>0</v>
      </c>
      <c r="F2233" s="50" t="n">
        <f aca="false">FilterPk!D$39</f>
        <v>-27.9256</v>
      </c>
      <c r="G2233" s="50" t="n">
        <f aca="false">FilterPk!E$39</f>
        <v>0</v>
      </c>
      <c r="H2233" s="50" t="n">
        <f aca="false">FilterPk!F$39</f>
        <v>0</v>
      </c>
      <c r="I2233" s="50" t="n">
        <f aca="false">FilterPk!G$39</f>
        <v>0</v>
      </c>
      <c r="J2233" s="50" t="n">
        <f aca="false">FilterPk!H$39</f>
        <v>0</v>
      </c>
      <c r="K2233" s="50" t="n">
        <f aca="false">FilterPk!I$39</f>
        <v>0</v>
      </c>
      <c r="L2233" s="50" t="n">
        <f aca="false">FilterPk!J$39</f>
        <v>0</v>
      </c>
      <c r="M2233" s="50" t="n">
        <f aca="false">FilterPk!K$39</f>
        <v>0</v>
      </c>
      <c r="N2233" s="50" t="n">
        <f aca="false">FilterPk!L$39</f>
        <v>-27.9256</v>
      </c>
      <c r="O2233" s="50" t="n">
        <f aca="false">FilterPk!M$39</f>
        <v>0</v>
      </c>
      <c r="P2233" s="50" t="n">
        <f aca="false">FilterPk!N$39</f>
        <v>0</v>
      </c>
      <c r="Q2233" s="51" t="n">
        <f aca="false">FilterPk!O$39</f>
        <v>-27.9256</v>
      </c>
    </row>
    <row r="2234" customFormat="false" ht="12.75" hidden="false" customHeight="false" outlineLevel="0" collapsed="false">
      <c r="B2234" s="85" t="str">
        <f aca="false">FilterPk!A$40</f>
        <v>Rob Benson</v>
      </c>
      <c r="C2234" s="13" t="n">
        <f aca="false">C2233+1</f>
        <v>2233</v>
      </c>
      <c r="D2234" s="50" t="n">
        <f aca="false">FilterPk!B$40</f>
        <v>0</v>
      </c>
      <c r="E2234" s="50" t="n">
        <f aca="false">FilterPk!C$40</f>
        <v>0</v>
      </c>
      <c r="F2234" s="50" t="n">
        <f aca="false">FilterPk!D$40</f>
        <v>0</v>
      </c>
      <c r="G2234" s="50" t="n">
        <f aca="false">FilterPk!E$40</f>
        <v>-76.947211</v>
      </c>
      <c r="H2234" s="50" t="n">
        <f aca="false">FilterPk!F$40</f>
        <v>0</v>
      </c>
      <c r="I2234" s="50" t="n">
        <f aca="false">FilterPk!G$40</f>
        <v>0</v>
      </c>
      <c r="J2234" s="50" t="n">
        <f aca="false">FilterPk!H$40</f>
        <v>0</v>
      </c>
      <c r="K2234" s="50" t="n">
        <f aca="false">FilterPk!I$40</f>
        <v>0</v>
      </c>
      <c r="L2234" s="50" t="n">
        <f aca="false">FilterPk!J$40</f>
        <v>0</v>
      </c>
      <c r="M2234" s="50" t="n">
        <f aca="false">FilterPk!K$40</f>
        <v>0</v>
      </c>
      <c r="N2234" s="50" t="n">
        <f aca="false">FilterPk!L$40</f>
        <v>-76.947211</v>
      </c>
      <c r="O2234" s="50" t="n">
        <f aca="false">FilterPk!M$40</f>
        <v>0</v>
      </c>
      <c r="P2234" s="50" t="n">
        <f aca="false">FilterPk!N$40</f>
        <v>0</v>
      </c>
      <c r="Q2234" s="51" t="n">
        <f aca="false">FilterPk!O$40</f>
        <v>-76.947211</v>
      </c>
    </row>
    <row r="2235" customFormat="false" ht="12.75" hidden="false" customHeight="false" outlineLevel="0" collapsed="false">
      <c r="B2235" s="85" t="str">
        <f aca="false">FilterPk!A$41</f>
        <v>Matt Lorenz</v>
      </c>
      <c r="C2235" s="13" t="n">
        <f aca="false">C2234+1</f>
        <v>2234</v>
      </c>
      <c r="D2235" s="50" t="n">
        <f aca="false">FilterPk!B$41</f>
        <v>0</v>
      </c>
      <c r="E2235" s="50" t="n">
        <f aca="false">FilterPk!C$41</f>
        <v>0</v>
      </c>
      <c r="F2235" s="50" t="n">
        <f aca="false">FilterPk!D$41</f>
        <v>0</v>
      </c>
      <c r="G2235" s="50" t="n">
        <f aca="false">FilterPk!E$41</f>
        <v>0</v>
      </c>
      <c r="H2235" s="50" t="n">
        <f aca="false">FilterPk!F$41</f>
        <v>0</v>
      </c>
      <c r="I2235" s="50" t="n">
        <f aca="false">FilterPk!G$41</f>
        <v>0</v>
      </c>
      <c r="J2235" s="50" t="n">
        <f aca="false">FilterPk!H$41</f>
        <v>0</v>
      </c>
      <c r="K2235" s="50" t="n">
        <f aca="false">FilterPk!I$41</f>
        <v>0</v>
      </c>
      <c r="L2235" s="50" t="n">
        <f aca="false">FilterPk!J$41</f>
        <v>0</v>
      </c>
      <c r="M2235" s="50" t="n">
        <f aca="false">FilterPk!K$41</f>
        <v>0</v>
      </c>
      <c r="N2235" s="50" t="n">
        <f aca="false">FilterPk!L$41</f>
        <v>0</v>
      </c>
      <c r="O2235" s="50" t="n">
        <f aca="false">FilterPk!M$41</f>
        <v>0</v>
      </c>
      <c r="P2235" s="50" t="n">
        <f aca="false">FilterPk!N$41</f>
        <v>0</v>
      </c>
      <c r="Q2235" s="51" t="n">
        <f aca="false">FilterPk!O$41</f>
        <v>0</v>
      </c>
    </row>
    <row r="2236" customFormat="false" ht="12.75" hidden="false" customHeight="false" outlineLevel="0" collapsed="false">
      <c r="B2236" s="85" t="str">
        <f aca="false">FilterPk!A$42</f>
        <v>John Forney</v>
      </c>
      <c r="C2236" s="13" t="n">
        <f aca="false">C2235+1</f>
        <v>2235</v>
      </c>
      <c r="D2236" s="50" t="n">
        <f aca="false">FilterPk!B$42</f>
        <v>0</v>
      </c>
      <c r="E2236" s="50" t="n">
        <f aca="false">FilterPk!C$42</f>
        <v>0</v>
      </c>
      <c r="F2236" s="50" t="n">
        <f aca="false">FilterPk!D$42</f>
        <v>0</v>
      </c>
      <c r="G2236" s="50" t="n">
        <f aca="false">FilterPk!E$42</f>
        <v>0</v>
      </c>
      <c r="H2236" s="50" t="n">
        <f aca="false">FilterPk!F$42</f>
        <v>0</v>
      </c>
      <c r="I2236" s="50" t="n">
        <f aca="false">FilterPk!G$42</f>
        <v>0</v>
      </c>
      <c r="J2236" s="50" t="n">
        <f aca="false">FilterPk!H$42</f>
        <v>0</v>
      </c>
      <c r="K2236" s="50" t="n">
        <f aca="false">FilterPk!I$42</f>
        <v>0</v>
      </c>
      <c r="L2236" s="50" t="n">
        <f aca="false">FilterPk!J$42</f>
        <v>0</v>
      </c>
      <c r="M2236" s="50" t="n">
        <f aca="false">FilterPk!K$42</f>
        <v>0</v>
      </c>
      <c r="N2236" s="50" t="n">
        <f aca="false">FilterPk!L$42</f>
        <v>0</v>
      </c>
      <c r="O2236" s="50" t="n">
        <f aca="false">FilterPk!M$42</f>
        <v>0</v>
      </c>
      <c r="P2236" s="50" t="n">
        <f aca="false">FilterPk!N$42</f>
        <v>0</v>
      </c>
      <c r="Q2236" s="51" t="n">
        <f aca="false">FilterPk!O$42</f>
        <v>0</v>
      </c>
    </row>
    <row r="2237" customFormat="false" ht="12.75" hidden="false" customHeight="false" outlineLevel="0" collapsed="false">
      <c r="B2237" s="85" t="str">
        <f aca="false">FilterPk!A$43</f>
        <v>Mike Carson</v>
      </c>
      <c r="C2237" s="13" t="n">
        <f aca="false">C2236+1</f>
        <v>2236</v>
      </c>
      <c r="D2237" s="50" t="n">
        <f aca="false">FilterPk!B$43</f>
        <v>0</v>
      </c>
      <c r="E2237" s="50" t="n">
        <f aca="false">FilterPk!C$43</f>
        <v>0</v>
      </c>
      <c r="F2237" s="50" t="n">
        <f aca="false">FilterPk!D$43</f>
        <v>0</v>
      </c>
      <c r="G2237" s="50" t="n">
        <f aca="false">FilterPk!E$43</f>
        <v>0</v>
      </c>
      <c r="H2237" s="50" t="n">
        <f aca="false">FilterPk!F$43</f>
        <v>0</v>
      </c>
      <c r="I2237" s="50" t="n">
        <f aca="false">FilterPk!G$43</f>
        <v>0</v>
      </c>
      <c r="J2237" s="50" t="n">
        <f aca="false">FilterPk!H$43</f>
        <v>0</v>
      </c>
      <c r="K2237" s="50" t="n">
        <f aca="false">FilterPk!I$43</f>
        <v>0</v>
      </c>
      <c r="L2237" s="50" t="n">
        <f aca="false">FilterPk!J$43</f>
        <v>0</v>
      </c>
      <c r="M2237" s="50" t="n">
        <f aca="false">FilterPk!K$43</f>
        <v>0</v>
      </c>
      <c r="N2237" s="50" t="n">
        <f aca="false">FilterPk!L$43</f>
        <v>0</v>
      </c>
      <c r="O2237" s="50" t="n">
        <f aca="false">FilterPk!M$43</f>
        <v>0</v>
      </c>
      <c r="P2237" s="50" t="n">
        <f aca="false">FilterPk!N$43</f>
        <v>0</v>
      </c>
      <c r="Q2237" s="51" t="n">
        <f aca="false">FilterPk!O$43</f>
        <v>0</v>
      </c>
    </row>
    <row r="2238" customFormat="false" ht="12.75" hidden="false" customHeight="false" outlineLevel="0" collapsed="false">
      <c r="B2238" s="85" t="str">
        <f aca="false">FilterPk!A$44</f>
        <v>Chris Dorland</v>
      </c>
      <c r="C2238" s="13" t="n">
        <f aca="false">C2237+1</f>
        <v>2237</v>
      </c>
      <c r="D2238" s="50" t="n">
        <f aca="false">FilterPk!B$44</f>
        <v>0</v>
      </c>
      <c r="E2238" s="50" t="n">
        <f aca="false">FilterPk!C$44</f>
        <v>0</v>
      </c>
      <c r="F2238" s="50" t="n">
        <f aca="false">FilterPk!D$44</f>
        <v>0</v>
      </c>
      <c r="G2238" s="50" t="n">
        <f aca="false">FilterPk!E$44</f>
        <v>0</v>
      </c>
      <c r="H2238" s="50" t="n">
        <f aca="false">FilterPk!F$44</f>
        <v>0</v>
      </c>
      <c r="I2238" s="50" t="n">
        <f aca="false">FilterPk!G$44</f>
        <v>0</v>
      </c>
      <c r="J2238" s="50" t="n">
        <f aca="false">FilterPk!H$44</f>
        <v>0</v>
      </c>
      <c r="K2238" s="50" t="n">
        <f aca="false">FilterPk!I$44</f>
        <v>0</v>
      </c>
      <c r="L2238" s="50" t="n">
        <f aca="false">FilterPk!J$44</f>
        <v>0</v>
      </c>
      <c r="M2238" s="50" t="n">
        <f aca="false">FilterPk!K$44</f>
        <v>0</v>
      </c>
      <c r="N2238" s="50" t="n">
        <f aca="false">FilterPk!L$44</f>
        <v>0</v>
      </c>
      <c r="O2238" s="50" t="n">
        <f aca="false">FilterPk!M$44</f>
        <v>0</v>
      </c>
      <c r="P2238" s="50" t="n">
        <f aca="false">FilterPk!N$44</f>
        <v>0</v>
      </c>
      <c r="Q2238" s="51" t="n">
        <f aca="false">FilterPk!O$44</f>
        <v>0</v>
      </c>
    </row>
    <row r="2239" customFormat="false" ht="12.75" hidden="false" customHeight="false" outlineLevel="0" collapsed="false">
      <c r="B2239" s="85" t="str">
        <f aca="false">FilterPk!A$45</f>
        <v>Jeff King</v>
      </c>
      <c r="C2239" s="13" t="n">
        <f aca="false">C2238+1</f>
        <v>2238</v>
      </c>
      <c r="D2239" s="50" t="n">
        <f aca="false">FilterPk!B$45</f>
        <v>0</v>
      </c>
      <c r="E2239" s="50" t="n">
        <f aca="false">FilterPk!C$45</f>
        <v>0</v>
      </c>
      <c r="F2239" s="50" t="n">
        <f aca="false">FilterPk!D$45</f>
        <v>0</v>
      </c>
      <c r="G2239" s="50" t="n">
        <f aca="false">FilterPk!E$45</f>
        <v>0</v>
      </c>
      <c r="H2239" s="50" t="n">
        <f aca="false">FilterPk!F$45</f>
        <v>0</v>
      </c>
      <c r="I2239" s="50" t="n">
        <f aca="false">FilterPk!G$45</f>
        <v>0</v>
      </c>
      <c r="J2239" s="50" t="n">
        <f aca="false">FilterPk!H$45</f>
        <v>0</v>
      </c>
      <c r="K2239" s="50" t="n">
        <f aca="false">FilterPk!I$45</f>
        <v>0</v>
      </c>
      <c r="L2239" s="50" t="n">
        <f aca="false">FilterPk!J$45</f>
        <v>0</v>
      </c>
      <c r="M2239" s="50" t="n">
        <f aca="false">FilterPk!K$45</f>
        <v>0</v>
      </c>
      <c r="N2239" s="50" t="n">
        <f aca="false">FilterPk!L$45</f>
        <v>0</v>
      </c>
      <c r="O2239" s="50" t="n">
        <f aca="false">FilterPk!M$45</f>
        <v>0</v>
      </c>
      <c r="P2239" s="50" t="n">
        <f aca="false">FilterPk!N$45</f>
        <v>0</v>
      </c>
      <c r="Q2239" s="51" t="n">
        <f aca="false">FilterPk!O$45</f>
        <v>0</v>
      </c>
    </row>
    <row r="2240" customFormat="false" ht="12.75" hidden="false" customHeight="false" outlineLevel="0" collapsed="false">
      <c r="B2240" s="85" t="n">
        <f aca="false">FilterPk!A$46</f>
        <v>0</v>
      </c>
      <c r="C2240" s="13" t="n">
        <f aca="false">C2239+1</f>
        <v>2239</v>
      </c>
      <c r="D2240" s="50" t="n">
        <f aca="false">FilterPk!B$46</f>
        <v>0</v>
      </c>
      <c r="E2240" s="50" t="n">
        <f aca="false">FilterPk!C$46</f>
        <v>0</v>
      </c>
      <c r="F2240" s="50" t="n">
        <f aca="false">FilterPk!D$46</f>
        <v>0</v>
      </c>
      <c r="G2240" s="50" t="n">
        <f aca="false">FilterPk!E$46</f>
        <v>0</v>
      </c>
      <c r="H2240" s="50" t="n">
        <f aca="false">FilterPk!F$46</f>
        <v>0</v>
      </c>
      <c r="I2240" s="50" t="n">
        <f aca="false">FilterPk!G$46</f>
        <v>0</v>
      </c>
      <c r="J2240" s="50" t="n">
        <f aca="false">FilterPk!H$46</f>
        <v>0</v>
      </c>
      <c r="K2240" s="50" t="n">
        <f aca="false">FilterPk!I$46</f>
        <v>0</v>
      </c>
      <c r="L2240" s="50" t="n">
        <f aca="false">FilterPk!J$46</f>
        <v>0</v>
      </c>
      <c r="M2240" s="50" t="n">
        <f aca="false">FilterPk!K$46</f>
        <v>0</v>
      </c>
      <c r="N2240" s="50" t="n">
        <f aca="false">FilterPk!L$46</f>
        <v>0</v>
      </c>
      <c r="O2240" s="50" t="n">
        <f aca="false">FilterPk!M$46</f>
        <v>0</v>
      </c>
      <c r="P2240" s="50" t="n">
        <f aca="false">FilterPk!N$46</f>
        <v>0</v>
      </c>
      <c r="Q2240" s="51" t="n">
        <f aca="false">FilterPk!O$46</f>
        <v>0</v>
      </c>
    </row>
    <row r="2241" customFormat="false" ht="12.75" hidden="false" customHeight="false" outlineLevel="0" collapsed="false">
      <c r="B2241" s="87" t="n">
        <f aca="false">FilterPk!A$47</f>
        <v>0</v>
      </c>
      <c r="C2241" s="64" t="n">
        <f aca="false">C2240+1</f>
        <v>2240</v>
      </c>
      <c r="D2241" s="54" t="n">
        <f aca="false">FilterPk!B$47</f>
        <v>0</v>
      </c>
      <c r="E2241" s="54" t="n">
        <f aca="false">FilterPk!C$47</f>
        <v>0</v>
      </c>
      <c r="F2241" s="54" t="n">
        <f aca="false">FilterPk!D$47</f>
        <v>0</v>
      </c>
      <c r="G2241" s="54" t="n">
        <f aca="false">FilterPk!E$47</f>
        <v>0</v>
      </c>
      <c r="H2241" s="54" t="n">
        <f aca="false">FilterPk!F$47</f>
        <v>0</v>
      </c>
      <c r="I2241" s="54" t="n">
        <f aca="false">FilterPk!G$47</f>
        <v>0</v>
      </c>
      <c r="J2241" s="54" t="n">
        <f aca="false">FilterPk!H$47</f>
        <v>0</v>
      </c>
      <c r="K2241" s="54" t="n">
        <f aca="false">FilterPk!I$47</f>
        <v>0</v>
      </c>
      <c r="L2241" s="54" t="n">
        <f aca="false">FilterPk!J$47</f>
        <v>0</v>
      </c>
      <c r="M2241" s="54" t="n">
        <f aca="false">FilterPk!K$47</f>
        <v>0</v>
      </c>
      <c r="N2241" s="54" t="n">
        <f aca="false">FilterPk!L$47</f>
        <v>0</v>
      </c>
      <c r="O2241" s="54" t="n">
        <f aca="false">FilterPk!M$47</f>
        <v>0</v>
      </c>
      <c r="P2241" s="54" t="n">
        <f aca="false">FilterPk!N$47</f>
        <v>0</v>
      </c>
      <c r="Q2241" s="55" t="n">
        <f aca="false">FilterPk!O$47</f>
        <v>0</v>
      </c>
    </row>
    <row r="2242" customFormat="false" ht="12.75" hidden="false" customHeight="false" outlineLevel="0" collapsed="false">
      <c r="A2242" s="0" t="n">
        <f aca="false">A2202+1</f>
        <v>57</v>
      </c>
      <c r="B2242" s="57" t="n">
        <f aca="false">FilterPk!D$1</f>
        <v>36907</v>
      </c>
      <c r="C2242" s="58" t="n">
        <f aca="false">C2241+1</f>
        <v>2241</v>
      </c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83"/>
    </row>
    <row r="2243" customFormat="false" ht="12.75" hidden="false" customHeight="false" outlineLevel="0" collapsed="false">
      <c r="B2243" s="61"/>
      <c r="C2243" s="13" t="n">
        <f aca="false">C2242+1</f>
        <v>2242</v>
      </c>
      <c r="D2243" s="13"/>
      <c r="E2243" s="21" t="s">
        <v>5</v>
      </c>
      <c r="F2243" s="21" t="s">
        <v>6</v>
      </c>
      <c r="G2243" s="21" t="s">
        <v>7</v>
      </c>
      <c r="H2243" s="21" t="s">
        <v>8</v>
      </c>
      <c r="I2243" s="21" t="s">
        <v>9</v>
      </c>
      <c r="J2243" s="21" t="s">
        <v>10</v>
      </c>
      <c r="K2243" s="21" t="s">
        <v>11</v>
      </c>
      <c r="L2243" s="21" t="s">
        <v>12</v>
      </c>
      <c r="M2243" s="21" t="s">
        <v>13</v>
      </c>
      <c r="N2243" s="21" t="s">
        <v>14</v>
      </c>
      <c r="O2243" s="21" t="n">
        <v>2002</v>
      </c>
      <c r="P2243" s="21" t="s">
        <v>15</v>
      </c>
      <c r="Q2243" s="84" t="s">
        <v>16</v>
      </c>
    </row>
    <row r="2244" customFormat="false" ht="12.75" hidden="false" customHeight="false" outlineLevel="0" collapsed="false">
      <c r="B2244" s="85" t="str">
        <f aca="false">FilterPk!A$9</f>
        <v>Power positions</v>
      </c>
      <c r="C2244" s="13" t="n">
        <f aca="false">C2243+1</f>
        <v>2243</v>
      </c>
      <c r="D2244" s="13" t="s">
        <v>4</v>
      </c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86"/>
    </row>
    <row r="2245" customFormat="false" ht="12.75" hidden="false" customHeight="false" outlineLevel="0" collapsed="false">
      <c r="B2245" s="85" t="str">
        <f aca="false">FilterPk!A$10</f>
        <v>East Position</v>
      </c>
      <c r="C2245" s="13" t="n">
        <f aca="false">C2244+1</f>
        <v>2244</v>
      </c>
      <c r="D2245" s="50" t="n">
        <f aca="false">FilterPk!B$10</f>
        <v>34784396.7946123</v>
      </c>
      <c r="E2245" s="50" t="n">
        <f aca="false">FilterPk!C$10</f>
        <v>75045.54</v>
      </c>
      <c r="F2245" s="50" t="n">
        <f aca="false">FilterPk!D$10</f>
        <v>84629.15</v>
      </c>
      <c r="G2245" s="50" t="n">
        <f aca="false">FilterPk!E$10</f>
        <v>1358824.72</v>
      </c>
      <c r="H2245" s="50" t="n">
        <f aca="false">FilterPk!F$10</f>
        <v>1120662.53</v>
      </c>
      <c r="I2245" s="50" t="n">
        <f aca="false">FilterPk!G$10</f>
        <v>422841.14</v>
      </c>
      <c r="J2245" s="50" t="n">
        <f aca="false">FilterPk!H$10</f>
        <v>788810.55</v>
      </c>
      <c r="K2245" s="50" t="n">
        <f aca="false">FilterPk!I$10</f>
        <v>1076253.71</v>
      </c>
      <c r="L2245" s="50" t="n">
        <f aca="false">FilterPk!J$10</f>
        <v>363159.42</v>
      </c>
      <c r="M2245" s="50" t="n">
        <f aca="false">FilterPk!K$10</f>
        <v>5764043.19</v>
      </c>
      <c r="N2245" s="50" t="n">
        <f aca="false">FilterPk!L$10</f>
        <v>11054269.95</v>
      </c>
      <c r="O2245" s="50" t="n">
        <f aca="false">FilterPk!M$10</f>
        <v>3650317.45</v>
      </c>
      <c r="P2245" s="50" t="n">
        <f aca="false">FilterPk!N$10</f>
        <v>-1642778.44</v>
      </c>
      <c r="Q2245" s="51" t="n">
        <f aca="false">FilterPk!O$10</f>
        <v>13061808.96</v>
      </c>
    </row>
    <row r="2246" customFormat="false" ht="12.75" hidden="false" customHeight="false" outlineLevel="0" collapsed="false">
      <c r="B2246" s="85" t="str">
        <f aca="false">FilterPk!A$11</f>
        <v>East Power Mgmt</v>
      </c>
      <c r="C2246" s="13" t="n">
        <f aca="false">C2245+1</f>
        <v>2245</v>
      </c>
      <c r="D2246" s="50" t="n">
        <f aca="false">FilterPk!B$11</f>
        <v>7547347.04451418</v>
      </c>
      <c r="E2246" s="50" t="n">
        <f aca="false">FilterPk!C$11</f>
        <v>43646.27</v>
      </c>
      <c r="F2246" s="50" t="n">
        <f aca="false">FilterPk!D$11</f>
        <v>-98133.28</v>
      </c>
      <c r="G2246" s="50" t="n">
        <f aca="false">FilterPk!E$11</f>
        <v>107993.78</v>
      </c>
      <c r="H2246" s="50" t="n">
        <f aca="false">FilterPk!F$11</f>
        <v>155786.29</v>
      </c>
      <c r="I2246" s="50" t="n">
        <f aca="false">FilterPk!G$11</f>
        <v>89357.34</v>
      </c>
      <c r="J2246" s="50" t="n">
        <f aca="false">FilterPk!H$11</f>
        <v>247101.13</v>
      </c>
      <c r="K2246" s="50" t="n">
        <f aca="false">FilterPk!I$11</f>
        <v>307386.28</v>
      </c>
      <c r="L2246" s="50" t="n">
        <f aca="false">FilterPk!J$11</f>
        <v>108209.05</v>
      </c>
      <c r="M2246" s="50" t="n">
        <f aca="false">FilterPk!K$11</f>
        <v>1338376.99</v>
      </c>
      <c r="N2246" s="50" t="n">
        <f aca="false">FilterPk!L$11</f>
        <v>2299723.85</v>
      </c>
      <c r="O2246" s="50" t="n">
        <f aca="false">FilterPk!M$11</f>
        <v>606348.53</v>
      </c>
      <c r="P2246" s="50" t="n">
        <f aca="false">FilterPk!N$11</f>
        <v>61912.21</v>
      </c>
      <c r="Q2246" s="51" t="n">
        <f aca="false">FilterPk!O$11</f>
        <v>2967984.59</v>
      </c>
    </row>
    <row r="2247" customFormat="false" ht="12.75" hidden="false" customHeight="false" outlineLevel="0" collapsed="false">
      <c r="B2247" s="85" t="str">
        <f aca="false">FilterPk!A$12</f>
        <v>Long Term Options</v>
      </c>
      <c r="C2247" s="13" t="n">
        <f aca="false">C2246+1</f>
        <v>2246</v>
      </c>
      <c r="D2247" s="50" t="n">
        <f aca="false">FilterPk!B$12</f>
        <v>0</v>
      </c>
      <c r="E2247" s="50" t="n">
        <f aca="false">FilterPk!C$12</f>
        <v>0</v>
      </c>
      <c r="F2247" s="50" t="n">
        <f aca="false">FilterPk!D$12</f>
        <v>0</v>
      </c>
      <c r="G2247" s="50" t="n">
        <f aca="false">FilterPk!E$12</f>
        <v>0</v>
      </c>
      <c r="H2247" s="50" t="n">
        <f aca="false">FilterPk!F$12</f>
        <v>0</v>
      </c>
      <c r="I2247" s="50" t="n">
        <f aca="false">FilterPk!G$12</f>
        <v>0</v>
      </c>
      <c r="J2247" s="50" t="n">
        <f aca="false">FilterPk!H$12</f>
        <v>0</v>
      </c>
      <c r="K2247" s="50" t="n">
        <f aca="false">FilterPk!I$12</f>
        <v>0</v>
      </c>
      <c r="L2247" s="50" t="n">
        <f aca="false">FilterPk!J$12</f>
        <v>0</v>
      </c>
      <c r="M2247" s="50" t="n">
        <f aca="false">FilterPk!K$12</f>
        <v>0</v>
      </c>
      <c r="N2247" s="50" t="n">
        <f aca="false">FilterPk!L$12</f>
        <v>0</v>
      </c>
      <c r="O2247" s="50" t="n">
        <f aca="false">FilterPk!M$12</f>
        <v>0</v>
      </c>
      <c r="P2247" s="50" t="n">
        <f aca="false">FilterPk!N$12</f>
        <v>0</v>
      </c>
      <c r="Q2247" s="51" t="n">
        <f aca="false">FilterPk!O$12</f>
        <v>0</v>
      </c>
    </row>
    <row r="2248" customFormat="false" ht="12.75" hidden="false" customHeight="false" outlineLevel="0" collapsed="false">
      <c r="B2248" s="85" t="str">
        <f aca="false">FilterPk!A$13</f>
        <v>LT-MIDWEST</v>
      </c>
      <c r="C2248" s="13" t="n">
        <f aca="false">C2247+1</f>
        <v>2247</v>
      </c>
      <c r="D2248" s="50" t="n">
        <f aca="false">FilterPk!B$13</f>
        <v>7151089.47366245</v>
      </c>
      <c r="E2248" s="50" t="n">
        <f aca="false">FilterPk!C$13</f>
        <v>48283.08</v>
      </c>
      <c r="F2248" s="50" t="n">
        <f aca="false">FilterPk!D$13</f>
        <v>-141448.54</v>
      </c>
      <c r="G2248" s="50" t="n">
        <f aca="false">FilterPk!E$13</f>
        <v>574622.66</v>
      </c>
      <c r="H2248" s="50" t="n">
        <f aca="false">FilterPk!F$13</f>
        <v>298097.27</v>
      </c>
      <c r="I2248" s="50" t="n">
        <f aca="false">FilterPk!G$13</f>
        <v>249481.43</v>
      </c>
      <c r="J2248" s="50" t="n">
        <f aca="false">FilterPk!H$13</f>
        <v>119379.88</v>
      </c>
      <c r="K2248" s="50" t="n">
        <f aca="false">FilterPk!I$13</f>
        <v>25994.27</v>
      </c>
      <c r="L2248" s="50" t="n">
        <f aca="false">FilterPk!J$13</f>
        <v>156242.15</v>
      </c>
      <c r="M2248" s="50" t="n">
        <f aca="false">FilterPk!K$13</f>
        <v>1762908.33</v>
      </c>
      <c r="N2248" s="50" t="n">
        <f aca="false">FilterPk!L$13</f>
        <v>3093560.53</v>
      </c>
      <c r="O2248" s="50" t="n">
        <f aca="false">FilterPk!M$13</f>
        <v>565730</v>
      </c>
      <c r="P2248" s="50" t="n">
        <f aca="false">FilterPk!N$13</f>
        <v>-439379.19</v>
      </c>
      <c r="Q2248" s="51" t="n">
        <f aca="false">FilterPk!O$13</f>
        <v>3219911.34</v>
      </c>
    </row>
    <row r="2249" customFormat="false" ht="12.75" hidden="false" customHeight="false" outlineLevel="0" collapsed="false">
      <c r="B2249" s="85" t="str">
        <f aca="false">FilterPk!A$14</f>
        <v>ST-ECAR</v>
      </c>
      <c r="C2249" s="13" t="n">
        <f aca="false">C2248+1</f>
        <v>2248</v>
      </c>
      <c r="D2249" s="50" t="n">
        <f aca="false">FilterPk!B$14</f>
        <v>238101.441960815</v>
      </c>
      <c r="E2249" s="50" t="n">
        <f aca="false">FilterPk!C$14</f>
        <v>13522.23</v>
      </c>
      <c r="F2249" s="50" t="n">
        <f aca="false">FilterPk!D$14</f>
        <v>15838.59</v>
      </c>
      <c r="G2249" s="50" t="n">
        <f aca="false">FilterPk!E$14</f>
        <v>0</v>
      </c>
      <c r="H2249" s="50" t="n">
        <f aca="false">FilterPk!F$14</f>
        <v>0</v>
      </c>
      <c r="I2249" s="50" t="n">
        <f aca="false">FilterPk!G$14</f>
        <v>0</v>
      </c>
      <c r="J2249" s="50" t="n">
        <f aca="false">FilterPk!H$14</f>
        <v>0</v>
      </c>
      <c r="K2249" s="50" t="n">
        <f aca="false">FilterPk!I$14</f>
        <v>0</v>
      </c>
      <c r="L2249" s="50" t="n">
        <f aca="false">FilterPk!J$14</f>
        <v>0</v>
      </c>
      <c r="M2249" s="50" t="n">
        <f aca="false">FilterPk!K$14</f>
        <v>0</v>
      </c>
      <c r="N2249" s="50" t="n">
        <f aca="false">FilterPk!L$14</f>
        <v>29360.82</v>
      </c>
      <c r="O2249" s="50" t="n">
        <f aca="false">FilterPk!M$14</f>
        <v>0</v>
      </c>
      <c r="P2249" s="50" t="n">
        <f aca="false">FilterPk!N$14</f>
        <v>0</v>
      </c>
      <c r="Q2249" s="51" t="n">
        <f aca="false">FilterPk!O$14</f>
        <v>29360.82</v>
      </c>
    </row>
    <row r="2250" customFormat="false" ht="12.75" hidden="false" customHeight="false" outlineLevel="0" collapsed="false">
      <c r="B2250" s="85" t="str">
        <f aca="false">FilterPk!A$15</f>
        <v>ST- MAPP</v>
      </c>
      <c r="C2250" s="13" t="n">
        <f aca="false">C2249+1</f>
        <v>2249</v>
      </c>
      <c r="D2250" s="50" t="n">
        <f aca="false">FilterPk!B$15</f>
        <v>254636.614020626</v>
      </c>
      <c r="E2250" s="50" t="n">
        <f aca="false">FilterPk!C$15</f>
        <v>795.43</v>
      </c>
      <c r="F2250" s="50" t="n">
        <f aca="false">FilterPk!D$15</f>
        <v>39596.48</v>
      </c>
      <c r="G2250" s="50" t="n">
        <f aca="false">FilterPk!E$15</f>
        <v>26009.8</v>
      </c>
      <c r="H2250" s="50" t="n">
        <f aca="false">FilterPk!F$15</f>
        <v>8238.75</v>
      </c>
      <c r="I2250" s="50" t="n">
        <f aca="false">FilterPk!G$15</f>
        <v>0</v>
      </c>
      <c r="J2250" s="50" t="n">
        <f aca="false">FilterPk!H$15</f>
        <v>0</v>
      </c>
      <c r="K2250" s="50" t="n">
        <f aca="false">FilterPk!I$15</f>
        <v>0</v>
      </c>
      <c r="L2250" s="50" t="n">
        <f aca="false">FilterPk!J$15</f>
        <v>0</v>
      </c>
      <c r="M2250" s="50" t="n">
        <f aca="false">FilterPk!K$15</f>
        <v>0</v>
      </c>
      <c r="N2250" s="50" t="n">
        <f aca="false">FilterPk!L$15</f>
        <v>74640.46</v>
      </c>
      <c r="O2250" s="50" t="n">
        <f aca="false">FilterPk!M$15</f>
        <v>0</v>
      </c>
      <c r="P2250" s="50" t="n">
        <f aca="false">FilterPk!N$15</f>
        <v>0</v>
      </c>
      <c r="Q2250" s="51" t="n">
        <f aca="false">FilterPk!O$15</f>
        <v>74640.46</v>
      </c>
    </row>
    <row r="2251" customFormat="false" ht="12.75" hidden="false" customHeight="false" outlineLevel="0" collapsed="false">
      <c r="B2251" s="85" t="str">
        <f aca="false">FilterPk!A$16</f>
        <v>ST- MAIN</v>
      </c>
      <c r="C2251" s="13" t="n">
        <f aca="false">C2250+1</f>
        <v>2250</v>
      </c>
      <c r="D2251" s="50" t="n">
        <f aca="false">FilterPk!B$16</f>
        <v>694293.253349893</v>
      </c>
      <c r="E2251" s="50" t="n">
        <f aca="false">FilterPk!C$16</f>
        <v>-2349.61</v>
      </c>
      <c r="F2251" s="50" t="n">
        <f aca="false">FilterPk!D$16</f>
        <v>15903</v>
      </c>
      <c r="G2251" s="50" t="n">
        <f aca="false">FilterPk!E$16</f>
        <v>69359.47</v>
      </c>
      <c r="H2251" s="50" t="n">
        <f aca="false">FilterPk!F$16</f>
        <v>0</v>
      </c>
      <c r="I2251" s="50" t="n">
        <f aca="false">FilterPk!G$16</f>
        <v>0</v>
      </c>
      <c r="J2251" s="50" t="n">
        <f aca="false">FilterPk!H$16</f>
        <v>0</v>
      </c>
      <c r="K2251" s="50" t="n">
        <f aca="false">FilterPk!I$16</f>
        <v>0</v>
      </c>
      <c r="L2251" s="50" t="n">
        <f aca="false">FilterPk!J$16</f>
        <v>0</v>
      </c>
      <c r="M2251" s="50" t="n">
        <f aca="false">FilterPk!K$16</f>
        <v>0</v>
      </c>
      <c r="N2251" s="50" t="n">
        <f aca="false">FilterPk!L$16</f>
        <v>82912.86</v>
      </c>
      <c r="O2251" s="50" t="n">
        <f aca="false">FilterPk!M$16</f>
        <v>0</v>
      </c>
      <c r="P2251" s="50" t="n">
        <f aca="false">FilterPk!N$16</f>
        <v>0</v>
      </c>
      <c r="Q2251" s="51" t="n">
        <f aca="false">FilterPk!O$16</f>
        <v>82912.86</v>
      </c>
    </row>
    <row r="2252" customFormat="false" ht="12.75" hidden="false" customHeight="false" outlineLevel="0" collapsed="false">
      <c r="B2252" s="85" t="str">
        <f aca="false">FilterPk!A$17</f>
        <v>MW-ANALYST</v>
      </c>
      <c r="C2252" s="13" t="n">
        <f aca="false">C2251+1</f>
        <v>2251</v>
      </c>
      <c r="D2252" s="50" t="n">
        <f aca="false">FilterPk!B$17</f>
        <v>0</v>
      </c>
      <c r="E2252" s="50" t="n">
        <f aca="false">FilterPk!C$17</f>
        <v>6363.4</v>
      </c>
      <c r="F2252" s="50" t="n">
        <f aca="false">FilterPk!D$17</f>
        <v>15838.59</v>
      </c>
      <c r="G2252" s="50" t="n">
        <f aca="false">FilterPk!E$17</f>
        <v>0</v>
      </c>
      <c r="H2252" s="50" t="n">
        <f aca="false">FilterPk!F$17</f>
        <v>0</v>
      </c>
      <c r="I2252" s="50" t="n">
        <f aca="false">FilterPk!G$17</f>
        <v>0</v>
      </c>
      <c r="J2252" s="50" t="n">
        <f aca="false">FilterPk!H$17</f>
        <v>0</v>
      </c>
      <c r="K2252" s="50" t="n">
        <f aca="false">FilterPk!I$17</f>
        <v>0</v>
      </c>
      <c r="L2252" s="50" t="n">
        <f aca="false">FilterPk!J$17</f>
        <v>0</v>
      </c>
      <c r="M2252" s="50" t="n">
        <f aca="false">FilterPk!K$17</f>
        <v>0</v>
      </c>
      <c r="N2252" s="50" t="n">
        <f aca="false">FilterPk!L$17</f>
        <v>22201.99</v>
      </c>
      <c r="O2252" s="50" t="n">
        <f aca="false">FilterPk!M$17</f>
        <v>0</v>
      </c>
      <c r="P2252" s="50" t="n">
        <f aca="false">FilterPk!N$17</f>
        <v>0</v>
      </c>
      <c r="Q2252" s="51" t="n">
        <f aca="false">FilterPk!O$17</f>
        <v>22201.99</v>
      </c>
    </row>
    <row r="2253" customFormat="false" ht="12.75" hidden="false" customHeight="false" outlineLevel="0" collapsed="false">
      <c r="B2253" s="85" t="str">
        <f aca="false">FilterPk!A$18</f>
        <v>LT-NE</v>
      </c>
      <c r="C2253" s="13" t="n">
        <f aca="false">C2252+1</f>
        <v>2252</v>
      </c>
      <c r="D2253" s="50" t="n">
        <f aca="false">FilterPk!B$18</f>
        <v>6187311.37539291</v>
      </c>
      <c r="E2253" s="50" t="n">
        <f aca="false">FilterPk!C$18</f>
        <v>-37254.47</v>
      </c>
      <c r="F2253" s="50" t="n">
        <f aca="false">FilterPk!D$18</f>
        <v>2562.91</v>
      </c>
      <c r="G2253" s="50" t="n">
        <f aca="false">FilterPk!E$18</f>
        <v>-23211.32</v>
      </c>
      <c r="H2253" s="50" t="n">
        <f aca="false">FilterPk!F$18</f>
        <v>263627.18</v>
      </c>
      <c r="I2253" s="50" t="n">
        <f aca="false">FilterPk!G$18</f>
        <v>-59813.36</v>
      </c>
      <c r="J2253" s="50" t="n">
        <f aca="false">FilterPk!H$18</f>
        <v>155752.04</v>
      </c>
      <c r="K2253" s="50" t="n">
        <f aca="false">FilterPk!I$18</f>
        <v>121018.38</v>
      </c>
      <c r="L2253" s="50" t="n">
        <f aca="false">FilterPk!J$18</f>
        <v>-53378.32</v>
      </c>
      <c r="M2253" s="50" t="n">
        <f aca="false">FilterPk!K$18</f>
        <v>995570.8</v>
      </c>
      <c r="N2253" s="50" t="n">
        <f aca="false">FilterPk!L$18</f>
        <v>1364873.84</v>
      </c>
      <c r="O2253" s="50" t="n">
        <f aca="false">FilterPk!M$18</f>
        <v>1053007.86</v>
      </c>
      <c r="P2253" s="50" t="n">
        <f aca="false">FilterPk!N$18</f>
        <v>-2593897.5</v>
      </c>
      <c r="Q2253" s="51" t="n">
        <f aca="false">FilterPk!O$18</f>
        <v>-176015.800000001</v>
      </c>
    </row>
    <row r="2254" customFormat="false" ht="12.75" hidden="false" customHeight="false" outlineLevel="0" collapsed="false">
      <c r="B2254" s="85" t="str">
        <f aca="false">FilterPk!A$19</f>
        <v>LT-PJM</v>
      </c>
      <c r="C2254" s="13" t="n">
        <f aca="false">C2253+1</f>
        <v>2253</v>
      </c>
      <c r="D2254" s="50" t="n">
        <f aca="false">FilterPk!B$19</f>
        <v>1818236.42109565</v>
      </c>
      <c r="E2254" s="50" t="n">
        <f aca="false">FilterPk!C$19</f>
        <v>25453.61</v>
      </c>
      <c r="F2254" s="50" t="n">
        <f aca="false">FilterPk!D$19</f>
        <v>45536</v>
      </c>
      <c r="G2254" s="50" t="n">
        <f aca="false">FilterPk!E$19</f>
        <v>312117.59</v>
      </c>
      <c r="H2254" s="50" t="n">
        <f aca="false">FilterPk!F$19</f>
        <v>211118</v>
      </c>
      <c r="I2254" s="50" t="n">
        <f aca="false">FilterPk!G$19</f>
        <v>0</v>
      </c>
      <c r="J2254" s="50" t="n">
        <f aca="false">FilterPk!H$19</f>
        <v>24536.25</v>
      </c>
      <c r="K2254" s="50" t="n">
        <f aca="false">FilterPk!I$19</f>
        <v>-12662.37</v>
      </c>
      <c r="L2254" s="50" t="n">
        <f aca="false">FilterPk!J$19</f>
        <v>-30078</v>
      </c>
      <c r="M2254" s="50" t="n">
        <f aca="false">FilterPk!K$19</f>
        <v>243523.27</v>
      </c>
      <c r="N2254" s="50" t="n">
        <f aca="false">FilterPk!L$19</f>
        <v>819544.35</v>
      </c>
      <c r="O2254" s="50" t="n">
        <f aca="false">FilterPk!M$19</f>
        <v>125485.18</v>
      </c>
      <c r="P2254" s="50" t="n">
        <f aca="false">FilterPk!N$19</f>
        <v>177105.54</v>
      </c>
      <c r="Q2254" s="51" t="n">
        <f aca="false">FilterPk!O$19</f>
        <v>1122135.07</v>
      </c>
    </row>
    <row r="2255" customFormat="false" ht="12.75" hidden="false" customHeight="false" outlineLevel="0" collapsed="false">
      <c r="B2255" s="85" t="str">
        <f aca="false">FilterPk!A$20</f>
        <v>LT- NY</v>
      </c>
      <c r="C2255" s="13" t="n">
        <f aca="false">C2254+1</f>
        <v>2254</v>
      </c>
      <c r="D2255" s="50" t="n">
        <f aca="false">FilterPk!B$20</f>
        <v>0</v>
      </c>
      <c r="E2255" s="50" t="n">
        <f aca="false">FilterPk!C$20</f>
        <v>-15908.51</v>
      </c>
      <c r="F2255" s="50" t="n">
        <f aca="false">FilterPk!D$20</f>
        <v>63126.67</v>
      </c>
      <c r="G2255" s="50" t="n">
        <f aca="false">FilterPk!E$20</f>
        <v>-17376.91</v>
      </c>
      <c r="H2255" s="50" t="n">
        <f aca="false">FilterPk!F$20</f>
        <v>0</v>
      </c>
      <c r="I2255" s="50" t="n">
        <f aca="false">FilterPk!G$20</f>
        <v>0</v>
      </c>
      <c r="J2255" s="50" t="n">
        <f aca="false">FilterPk!H$20</f>
        <v>0</v>
      </c>
      <c r="K2255" s="50" t="n">
        <f aca="false">FilterPk!I$20</f>
        <v>0</v>
      </c>
      <c r="L2255" s="50" t="n">
        <f aca="false">FilterPk!J$20</f>
        <v>0</v>
      </c>
      <c r="M2255" s="50" t="n">
        <f aca="false">FilterPk!K$20</f>
        <v>146381.01</v>
      </c>
      <c r="N2255" s="50" t="n">
        <f aca="false">FilterPk!L$20</f>
        <v>176222.26</v>
      </c>
      <c r="O2255" s="50" t="n">
        <f aca="false">FilterPk!M$20</f>
        <v>281909.77</v>
      </c>
      <c r="P2255" s="50" t="n">
        <f aca="false">FilterPk!N$20</f>
        <v>-177475.64</v>
      </c>
      <c r="Q2255" s="51" t="n">
        <f aca="false">FilterPk!O$20</f>
        <v>280656.39</v>
      </c>
    </row>
    <row r="2256" customFormat="false" ht="12.75" hidden="false" customHeight="false" outlineLevel="0" collapsed="false">
      <c r="B2256" s="85" t="str">
        <f aca="false">FilterPk!A$21</f>
        <v>ST- PJM</v>
      </c>
      <c r="C2256" s="13" t="n">
        <f aca="false">C2255+1</f>
        <v>2255</v>
      </c>
      <c r="D2256" s="50" t="n">
        <f aca="false">FilterPk!B$21</f>
        <v>1243093.71447674</v>
      </c>
      <c r="E2256" s="50" t="n">
        <f aca="false">FilterPk!C$21</f>
        <v>-91155.75</v>
      </c>
      <c r="F2256" s="50" t="n">
        <f aca="false">FilterPk!D$21</f>
        <v>-47515.78</v>
      </c>
      <c r="G2256" s="50" t="n">
        <f aca="false">FilterPk!E$21</f>
        <v>0</v>
      </c>
      <c r="H2256" s="50" t="n">
        <f aca="false">FilterPk!F$21</f>
        <v>0</v>
      </c>
      <c r="I2256" s="50" t="n">
        <f aca="false">FilterPk!G$21</f>
        <v>0</v>
      </c>
      <c r="J2256" s="50" t="n">
        <f aca="false">FilterPk!H$21</f>
        <v>0</v>
      </c>
      <c r="K2256" s="50" t="n">
        <f aca="false">FilterPk!I$21</f>
        <v>0</v>
      </c>
      <c r="L2256" s="50" t="n">
        <f aca="false">FilterPk!J$21</f>
        <v>0</v>
      </c>
      <c r="M2256" s="50" t="n">
        <f aca="false">FilterPk!K$21</f>
        <v>0</v>
      </c>
      <c r="N2256" s="50" t="n">
        <f aca="false">FilterPk!L$21</f>
        <v>-138671.53</v>
      </c>
      <c r="O2256" s="50" t="n">
        <f aca="false">FilterPk!M$21</f>
        <v>0</v>
      </c>
      <c r="P2256" s="50" t="n">
        <f aca="false">FilterPk!N$21</f>
        <v>0</v>
      </c>
      <c r="Q2256" s="51" t="n">
        <f aca="false">FilterPk!O$21</f>
        <v>-138671.53</v>
      </c>
    </row>
    <row r="2257" customFormat="false" ht="12.75" hidden="false" customHeight="false" outlineLevel="0" collapsed="false">
      <c r="B2257" s="85" t="str">
        <f aca="false">FilterPk!A$22</f>
        <v>ST- NENG</v>
      </c>
      <c r="C2257" s="13" t="n">
        <f aca="false">C2256+1</f>
        <v>2256</v>
      </c>
      <c r="D2257" s="50" t="n">
        <f aca="false">FilterPk!B$22</f>
        <v>539719.375927685</v>
      </c>
      <c r="E2257" s="50" t="n">
        <f aca="false">FilterPk!C$22</f>
        <v>13161.19</v>
      </c>
      <c r="F2257" s="50" t="n">
        <f aca="false">FilterPk!D$22</f>
        <v>63418.82</v>
      </c>
      <c r="G2257" s="50" t="n">
        <f aca="false">FilterPk!E$22</f>
        <v>0</v>
      </c>
      <c r="H2257" s="50" t="n">
        <f aca="false">FilterPk!F$22</f>
        <v>0</v>
      </c>
      <c r="I2257" s="50" t="n">
        <f aca="false">FilterPk!G$22</f>
        <v>0</v>
      </c>
      <c r="J2257" s="50" t="n">
        <f aca="false">FilterPk!H$22</f>
        <v>0</v>
      </c>
      <c r="K2257" s="50" t="n">
        <f aca="false">FilterPk!I$22</f>
        <v>0</v>
      </c>
      <c r="L2257" s="50" t="n">
        <f aca="false">FilterPk!J$22</f>
        <v>0</v>
      </c>
      <c r="M2257" s="50" t="n">
        <f aca="false">FilterPk!K$22</f>
        <v>0</v>
      </c>
      <c r="N2257" s="50" t="n">
        <f aca="false">FilterPk!L$22</f>
        <v>76580.01</v>
      </c>
      <c r="O2257" s="50" t="n">
        <f aca="false">FilterPk!M$22</f>
        <v>0</v>
      </c>
      <c r="P2257" s="50" t="n">
        <f aca="false">FilterPk!N$22</f>
        <v>0</v>
      </c>
      <c r="Q2257" s="51" t="n">
        <f aca="false">FilterPk!O$22</f>
        <v>76580.01</v>
      </c>
    </row>
    <row r="2258" customFormat="false" ht="12.75" hidden="false" customHeight="false" outlineLevel="0" collapsed="false">
      <c r="B2258" s="85" t="str">
        <f aca="false">FilterPk!A$23</f>
        <v>ST- NY</v>
      </c>
      <c r="C2258" s="13" t="n">
        <f aca="false">C2257+1</f>
        <v>2257</v>
      </c>
      <c r="D2258" s="50" t="n">
        <f aca="false">FilterPk!B$23</f>
        <v>251437.188425373</v>
      </c>
      <c r="E2258" s="50" t="n">
        <f aca="false">FilterPk!C$23</f>
        <v>10362.2</v>
      </c>
      <c r="F2258" s="50" t="n">
        <f aca="false">FilterPk!D$23</f>
        <v>-15838.59</v>
      </c>
      <c r="G2258" s="50" t="n">
        <f aca="false">FilterPk!E$23</f>
        <v>17339.87</v>
      </c>
      <c r="H2258" s="50" t="n">
        <f aca="false">FilterPk!F$23</f>
        <v>0</v>
      </c>
      <c r="I2258" s="50" t="n">
        <f aca="false">FilterPk!G$23</f>
        <v>0</v>
      </c>
      <c r="J2258" s="50" t="n">
        <f aca="false">FilterPk!H$23</f>
        <v>0</v>
      </c>
      <c r="K2258" s="50" t="n">
        <f aca="false">FilterPk!I$23</f>
        <v>0</v>
      </c>
      <c r="L2258" s="50" t="n">
        <f aca="false">FilterPk!J$23</f>
        <v>0</v>
      </c>
      <c r="M2258" s="50" t="n">
        <f aca="false">FilterPk!K$23</f>
        <v>0</v>
      </c>
      <c r="N2258" s="50" t="n">
        <f aca="false">FilterPk!L$23</f>
        <v>11863.48</v>
      </c>
      <c r="O2258" s="50" t="n">
        <f aca="false">FilterPk!M$23</f>
        <v>0</v>
      </c>
      <c r="P2258" s="50" t="n">
        <f aca="false">FilterPk!N$23</f>
        <v>0</v>
      </c>
      <c r="Q2258" s="51" t="n">
        <f aca="false">FilterPk!O$23</f>
        <v>11863.48</v>
      </c>
    </row>
    <row r="2259" customFormat="false" ht="12.75" hidden="false" customHeight="false" outlineLevel="0" collapsed="false">
      <c r="B2259" s="85" t="str">
        <f aca="false">FilterPk!A$24</f>
        <v>NE- PHYS</v>
      </c>
      <c r="C2259" s="13" t="n">
        <f aca="false">C2258+1</f>
        <v>2258</v>
      </c>
      <c r="D2259" s="50" t="n">
        <f aca="false">FilterPk!B$24</f>
        <v>0</v>
      </c>
      <c r="E2259" s="50" t="n">
        <f aca="false">FilterPk!C$24</f>
        <v>0</v>
      </c>
      <c r="F2259" s="50" t="n">
        <f aca="false">FilterPk!D$24</f>
        <v>0</v>
      </c>
      <c r="G2259" s="50" t="n">
        <f aca="false">FilterPk!E$24</f>
        <v>0</v>
      </c>
      <c r="H2259" s="50" t="n">
        <f aca="false">FilterPk!F$24</f>
        <v>0</v>
      </c>
      <c r="I2259" s="50" t="n">
        <f aca="false">FilterPk!G$24</f>
        <v>0</v>
      </c>
      <c r="J2259" s="50" t="n">
        <f aca="false">FilterPk!H$24</f>
        <v>0</v>
      </c>
      <c r="K2259" s="50" t="n">
        <f aca="false">FilterPk!I$24</f>
        <v>0</v>
      </c>
      <c r="L2259" s="50" t="n">
        <f aca="false">FilterPk!J$24</f>
        <v>0</v>
      </c>
      <c r="M2259" s="50" t="n">
        <f aca="false">FilterPk!K$24</f>
        <v>0</v>
      </c>
      <c r="N2259" s="50" t="n">
        <f aca="false">FilterPk!L$24</f>
        <v>0</v>
      </c>
      <c r="O2259" s="50" t="n">
        <f aca="false">FilterPk!M$24</f>
        <v>0</v>
      </c>
      <c r="P2259" s="50" t="n">
        <f aca="false">FilterPk!N$24</f>
        <v>0</v>
      </c>
      <c r="Q2259" s="51" t="n">
        <f aca="false">FilterPk!O$24</f>
        <v>0</v>
      </c>
    </row>
    <row r="2260" customFormat="false" ht="12.75" hidden="false" customHeight="false" outlineLevel="0" collapsed="false">
      <c r="B2260" s="85" t="str">
        <f aca="false">FilterPk!A$25</f>
        <v>LT-Southeast</v>
      </c>
      <c r="C2260" s="13" t="n">
        <f aca="false">C2259+1</f>
        <v>2259</v>
      </c>
      <c r="D2260" s="50" t="n">
        <f aca="false">FilterPk!B$25</f>
        <v>11411200.8859117</v>
      </c>
      <c r="E2260" s="50" t="n">
        <f aca="false">FilterPk!C$25</f>
        <v>45860.27</v>
      </c>
      <c r="F2260" s="50" t="n">
        <f aca="false">FilterPk!D$25</f>
        <v>54109.47</v>
      </c>
      <c r="G2260" s="50" t="n">
        <f aca="false">FilterPk!E$25</f>
        <v>124540.18</v>
      </c>
      <c r="H2260" s="50" t="n">
        <f aca="false">FilterPk!F$25</f>
        <v>77068.78</v>
      </c>
      <c r="I2260" s="50" t="n">
        <f aca="false">FilterPk!G$25</f>
        <v>75414.58</v>
      </c>
      <c r="J2260" s="50" t="n">
        <f aca="false">FilterPk!H$25</f>
        <v>134077.64</v>
      </c>
      <c r="K2260" s="50" t="n">
        <f aca="false">FilterPk!I$25</f>
        <v>429786.05</v>
      </c>
      <c r="L2260" s="50" t="n">
        <f aca="false">FilterPk!J$25</f>
        <v>118391.18</v>
      </c>
      <c r="M2260" s="50" t="n">
        <f aca="false">FilterPk!K$25</f>
        <v>1083243.13</v>
      </c>
      <c r="N2260" s="50" t="n">
        <f aca="false">FilterPk!L$25</f>
        <v>2142491.28</v>
      </c>
      <c r="O2260" s="50" t="n">
        <f aca="false">FilterPk!M$25</f>
        <v>344226</v>
      </c>
      <c r="P2260" s="50" t="n">
        <f aca="false">FilterPk!N$25</f>
        <v>1221747.4</v>
      </c>
      <c r="Q2260" s="51" t="n">
        <f aca="false">FilterPk!O$25</f>
        <v>3708464.68</v>
      </c>
    </row>
    <row r="2261" customFormat="false" ht="12.75" hidden="false" customHeight="false" outlineLevel="0" collapsed="false">
      <c r="B2261" s="85" t="str">
        <f aca="false">FilterPk!A$26</f>
        <v>ST-SPP</v>
      </c>
      <c r="C2261" s="13" t="n">
        <f aca="false">C2260+1</f>
        <v>2260</v>
      </c>
      <c r="D2261" s="50" t="n">
        <f aca="false">FilterPk!B$26</f>
        <v>52202.8773549933</v>
      </c>
      <c r="E2261" s="50" t="n">
        <f aca="false">FilterPk!C$26</f>
        <v>3181.7</v>
      </c>
      <c r="F2261" s="50" t="n">
        <f aca="false">FilterPk!D$26</f>
        <v>0</v>
      </c>
      <c r="G2261" s="50" t="n">
        <f aca="false">FilterPk!E$26</f>
        <v>0</v>
      </c>
      <c r="H2261" s="50" t="n">
        <f aca="false">FilterPk!F$26</f>
        <v>0</v>
      </c>
      <c r="I2261" s="50" t="n">
        <f aca="false">FilterPk!G$26</f>
        <v>0</v>
      </c>
      <c r="J2261" s="50" t="n">
        <f aca="false">FilterPk!H$26</f>
        <v>0</v>
      </c>
      <c r="K2261" s="50" t="n">
        <f aca="false">FilterPk!I$26</f>
        <v>0</v>
      </c>
      <c r="L2261" s="50" t="n">
        <f aca="false">FilterPk!J$26</f>
        <v>0</v>
      </c>
      <c r="M2261" s="50" t="n">
        <f aca="false">FilterPk!K$26</f>
        <v>0</v>
      </c>
      <c r="N2261" s="50" t="n">
        <f aca="false">FilterPk!L$26</f>
        <v>3181.7</v>
      </c>
      <c r="O2261" s="50" t="n">
        <f aca="false">FilterPk!M$26</f>
        <v>0</v>
      </c>
      <c r="P2261" s="50" t="n">
        <f aca="false">FilterPk!N$26</f>
        <v>0</v>
      </c>
      <c r="Q2261" s="51" t="n">
        <f aca="false">FilterPk!O$26</f>
        <v>3181.7</v>
      </c>
    </row>
    <row r="2262" customFormat="false" ht="12.75" hidden="false" customHeight="false" outlineLevel="0" collapsed="false">
      <c r="B2262" s="85" t="str">
        <f aca="false">FilterPk!A$27</f>
        <v>ST-SERC</v>
      </c>
      <c r="C2262" s="13" t="n">
        <f aca="false">C2261+1</f>
        <v>2261</v>
      </c>
      <c r="D2262" s="50" t="n">
        <f aca="false">FilterPk!B$27</f>
        <v>686881.973218232</v>
      </c>
      <c r="E2262" s="50" t="n">
        <f aca="false">FilterPk!C$27</f>
        <v>-12726.81</v>
      </c>
      <c r="F2262" s="50" t="n">
        <f aca="false">FilterPk!D$27</f>
        <v>-31677.19</v>
      </c>
      <c r="G2262" s="50" t="n">
        <f aca="false">FilterPk!E$27</f>
        <v>138718.93</v>
      </c>
      <c r="H2262" s="50" t="n">
        <f aca="false">FilterPk!F$27</f>
        <v>0</v>
      </c>
      <c r="I2262" s="50" t="n">
        <f aca="false">FilterPk!G$27</f>
        <v>0</v>
      </c>
      <c r="J2262" s="50" t="n">
        <f aca="false">FilterPk!H$27</f>
        <v>0</v>
      </c>
      <c r="K2262" s="50" t="n">
        <f aca="false">FilterPk!I$27</f>
        <v>0</v>
      </c>
      <c r="L2262" s="50" t="n">
        <f aca="false">FilterPk!J$27</f>
        <v>0</v>
      </c>
      <c r="M2262" s="50" t="n">
        <f aca="false">FilterPk!K$27</f>
        <v>0</v>
      </c>
      <c r="N2262" s="50" t="n">
        <f aca="false">FilterPk!L$27</f>
        <v>94314.93</v>
      </c>
      <c r="O2262" s="50" t="n">
        <f aca="false">FilterPk!M$27</f>
        <v>0</v>
      </c>
      <c r="P2262" s="50" t="n">
        <f aca="false">FilterPk!N$27</f>
        <v>0</v>
      </c>
      <c r="Q2262" s="51" t="n">
        <f aca="false">FilterPk!O$27</f>
        <v>94314.93</v>
      </c>
    </row>
    <row r="2263" customFormat="false" ht="12.75" hidden="false" customHeight="false" outlineLevel="0" collapsed="false">
      <c r="B2263" s="85" t="str">
        <f aca="false">FilterPk!A$28</f>
        <v>LT- Texas</v>
      </c>
      <c r="C2263" s="13" t="n">
        <f aca="false">C2262+1</f>
        <v>2262</v>
      </c>
      <c r="D2263" s="50" t="n">
        <f aca="false">FilterPk!B$28</f>
        <v>3826684.70313045</v>
      </c>
      <c r="E2263" s="50" t="n">
        <f aca="false">FilterPk!C$28</f>
        <v>-6382.69</v>
      </c>
      <c r="F2263" s="50" t="n">
        <f aca="false">FilterPk!D$28</f>
        <v>71634.81</v>
      </c>
      <c r="G2263" s="50" t="n">
        <f aca="false">FilterPk!E$28</f>
        <v>28710.67</v>
      </c>
      <c r="H2263" s="50" t="n">
        <f aca="false">FilterPk!F$28</f>
        <v>106726.26</v>
      </c>
      <c r="I2263" s="50" t="n">
        <f aca="false">FilterPk!G$28</f>
        <v>68401.15</v>
      </c>
      <c r="J2263" s="50" t="n">
        <f aca="false">FilterPk!H$28</f>
        <v>107963.61</v>
      </c>
      <c r="K2263" s="50" t="n">
        <f aca="false">FilterPk!I$28</f>
        <v>204731.1</v>
      </c>
      <c r="L2263" s="50" t="n">
        <f aca="false">FilterPk!J$28</f>
        <v>63773.36</v>
      </c>
      <c r="M2263" s="50" t="n">
        <f aca="false">FilterPk!K$28</f>
        <v>194039.66</v>
      </c>
      <c r="N2263" s="50" t="n">
        <f aca="false">FilterPk!L$28</f>
        <v>839597.93</v>
      </c>
      <c r="O2263" s="50" t="n">
        <f aca="false">FilterPk!M$28</f>
        <v>673610.11</v>
      </c>
      <c r="P2263" s="50" t="n">
        <f aca="false">FilterPk!N$28</f>
        <v>107208.74</v>
      </c>
      <c r="Q2263" s="51" t="n">
        <f aca="false">FilterPk!O$28</f>
        <v>1620416.78</v>
      </c>
    </row>
    <row r="2264" customFormat="false" ht="12.75" hidden="false" customHeight="false" outlineLevel="0" collapsed="false">
      <c r="B2264" s="85" t="str">
        <f aca="false">FilterPk!A$29</f>
        <v>St- Texas</v>
      </c>
      <c r="C2264" s="13" t="n">
        <f aca="false">C2263+1</f>
        <v>2263</v>
      </c>
      <c r="D2264" s="50" t="n">
        <f aca="false">FilterPk!B$29</f>
        <v>445563.239343252</v>
      </c>
      <c r="E2264" s="50" t="n">
        <f aca="false">FilterPk!C$29</f>
        <v>30194</v>
      </c>
      <c r="F2264" s="50" t="n">
        <f aca="false">FilterPk!D$29</f>
        <v>31677.19</v>
      </c>
      <c r="G2264" s="50" t="n">
        <f aca="false">FilterPk!E$29</f>
        <v>0</v>
      </c>
      <c r="H2264" s="50" t="n">
        <f aca="false">FilterPk!F$29</f>
        <v>0</v>
      </c>
      <c r="I2264" s="50" t="n">
        <f aca="false">FilterPk!G$29</f>
        <v>0</v>
      </c>
      <c r="J2264" s="50" t="n">
        <f aca="false">FilterPk!H$29</f>
        <v>0</v>
      </c>
      <c r="K2264" s="50" t="n">
        <f aca="false">FilterPk!I$29</f>
        <v>0</v>
      </c>
      <c r="L2264" s="50" t="n">
        <f aca="false">FilterPk!J$29</f>
        <v>0</v>
      </c>
      <c r="M2264" s="50" t="n">
        <f aca="false">FilterPk!K$29</f>
        <v>0</v>
      </c>
      <c r="N2264" s="50" t="n">
        <f aca="false">FilterPk!L$29</f>
        <v>61871.19</v>
      </c>
      <c r="O2264" s="50" t="n">
        <f aca="false">FilterPk!M$29</f>
        <v>0</v>
      </c>
      <c r="P2264" s="50" t="n">
        <f aca="false">FilterPk!N$29</f>
        <v>0</v>
      </c>
      <c r="Q2264" s="51" t="n">
        <f aca="false">FilterPk!O$29</f>
        <v>61871.19</v>
      </c>
    </row>
    <row r="2265" customFormat="false" ht="12.75" hidden="false" customHeight="false" outlineLevel="0" collapsed="false">
      <c r="B2265" s="85"/>
      <c r="C2265" s="13" t="n">
        <f aca="false">C2264+1</f>
        <v>2264</v>
      </c>
      <c r="D2265" s="50"/>
      <c r="E2265" s="50"/>
      <c r="F2265" s="50"/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1"/>
    </row>
    <row r="2266" customFormat="false" ht="12.75" hidden="false" customHeight="false" outlineLevel="0" collapsed="false">
      <c r="B2266" s="85" t="str">
        <f aca="false">FilterPk!A$32</f>
        <v>Gas positions</v>
      </c>
      <c r="C2266" s="13" t="n">
        <f aca="false">C2265+1</f>
        <v>2265</v>
      </c>
      <c r="D2266" s="50" t="s">
        <v>4</v>
      </c>
      <c r="E2266" s="50"/>
      <c r="F2266" s="50"/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1"/>
    </row>
    <row r="2267" customFormat="false" ht="12.75" hidden="false" customHeight="false" outlineLevel="0" collapsed="false">
      <c r="B2267" s="85" t="str">
        <f aca="false">FilterPk!A$33</f>
        <v>Kevin Presto</v>
      </c>
      <c r="C2267" s="13" t="n">
        <f aca="false">C2266+1</f>
        <v>2266</v>
      </c>
      <c r="D2267" s="50" t="n">
        <f aca="false">FilterPk!B$33</f>
        <v>0</v>
      </c>
      <c r="E2267" s="50" t="n">
        <f aca="false">FilterPk!C$33</f>
        <v>0</v>
      </c>
      <c r="F2267" s="50" t="n">
        <f aca="false">FilterPk!D$33</f>
        <v>0</v>
      </c>
      <c r="G2267" s="50" t="n">
        <f aca="false">FilterPk!E$33</f>
        <v>0</v>
      </c>
      <c r="H2267" s="50" t="n">
        <f aca="false">FilterPk!F$33</f>
        <v>148.212616</v>
      </c>
      <c r="I2267" s="50" t="n">
        <f aca="false">FilterPk!G$33</f>
        <v>152.45636</v>
      </c>
      <c r="J2267" s="50" t="n">
        <f aca="false">FilterPk!H$33</f>
        <v>146.860915</v>
      </c>
      <c r="K2267" s="50" t="n">
        <f aca="false">FilterPk!I$33</f>
        <v>301.509361</v>
      </c>
      <c r="L2267" s="50" t="n">
        <f aca="false">FilterPk!J$33</f>
        <v>144.921279</v>
      </c>
      <c r="M2267" s="50" t="n">
        <f aca="false">FilterPk!K$33</f>
        <v>149.116289</v>
      </c>
      <c r="N2267" s="50" t="n">
        <f aca="false">FilterPk!L$33</f>
        <v>1043.07682</v>
      </c>
      <c r="O2267" s="50" t="n">
        <f aca="false">FilterPk!M$33</f>
        <v>0</v>
      </c>
      <c r="P2267" s="50" t="n">
        <f aca="false">FilterPk!N$33</f>
        <v>0</v>
      </c>
      <c r="Q2267" s="51" t="n">
        <f aca="false">FilterPk!O$33</f>
        <v>1043.07682</v>
      </c>
    </row>
    <row r="2268" customFormat="false" ht="12.75" hidden="false" customHeight="false" outlineLevel="0" collapsed="false">
      <c r="B2268" s="85" t="str">
        <f aca="false">FilterPk!A$34</f>
        <v>Fletcher Sturm</v>
      </c>
      <c r="C2268" s="13" t="n">
        <f aca="false">C2267+1</f>
        <v>2267</v>
      </c>
      <c r="D2268" s="50" t="n">
        <f aca="false">FilterPk!B$34</f>
        <v>0</v>
      </c>
      <c r="E2268" s="50" t="n">
        <f aca="false">FilterPk!C$34</f>
        <v>0</v>
      </c>
      <c r="F2268" s="50" t="n">
        <f aca="false">FilterPk!D$34</f>
        <v>10.382539</v>
      </c>
      <c r="G2268" s="50" t="n">
        <f aca="false">FilterPk!E$34</f>
        <v>-372.732218</v>
      </c>
      <c r="H2268" s="50" t="n">
        <f aca="false">FilterPk!F$34</f>
        <v>-18.430041</v>
      </c>
      <c r="I2268" s="50" t="n">
        <f aca="false">FilterPk!G$34</f>
        <v>-7.519049</v>
      </c>
      <c r="J2268" s="50" t="n">
        <f aca="false">FilterPk!H$34</f>
        <v>7.209206</v>
      </c>
      <c r="K2268" s="50" t="n">
        <f aca="false">FilterPk!I$34</f>
        <v>16.283645</v>
      </c>
      <c r="L2268" s="50" t="n">
        <f aca="false">FilterPk!J$34</f>
        <v>-0.622678</v>
      </c>
      <c r="M2268" s="50" t="n">
        <f aca="false">FilterPk!K$34</f>
        <v>48.787102</v>
      </c>
      <c r="N2268" s="50" t="n">
        <f aca="false">FilterPk!L$34</f>
        <v>-316.641494</v>
      </c>
      <c r="O2268" s="50" t="n">
        <f aca="false">FilterPk!M$34</f>
        <v>137.057149</v>
      </c>
      <c r="P2268" s="50" t="n">
        <f aca="false">FilterPk!N$34</f>
        <v>0</v>
      </c>
      <c r="Q2268" s="51" t="n">
        <f aca="false">FilterPk!O$34</f>
        <v>-179.584345</v>
      </c>
    </row>
    <row r="2269" customFormat="false" ht="12.75" hidden="false" customHeight="false" outlineLevel="0" collapsed="false">
      <c r="B2269" s="85" t="str">
        <f aca="false">FilterPk!A$35</f>
        <v>Doug Gilbert-Smith</v>
      </c>
      <c r="C2269" s="13" t="n">
        <f aca="false">C2268+1</f>
        <v>2268</v>
      </c>
      <c r="D2269" s="50" t="n">
        <f aca="false">FilterPk!B$35</f>
        <v>0</v>
      </c>
      <c r="E2269" s="50" t="n">
        <f aca="false">FilterPk!C$35</f>
        <v>0</v>
      </c>
      <c r="F2269" s="50" t="n">
        <f aca="false">FilterPk!D$35</f>
        <v>-34.907</v>
      </c>
      <c r="G2269" s="50" t="n">
        <f aca="false">FilterPk!E$35</f>
        <v>38.473605</v>
      </c>
      <c r="H2269" s="50" t="n">
        <f aca="false">FilterPk!F$35</f>
        <v>-29.642523</v>
      </c>
      <c r="I2269" s="50" t="n">
        <f aca="false">FilterPk!G$35</f>
        <v>30.491272</v>
      </c>
      <c r="J2269" s="50" t="n">
        <f aca="false">FilterPk!H$35</f>
        <v>0</v>
      </c>
      <c r="K2269" s="50" t="n">
        <f aca="false">FilterPk!I$35</f>
        <v>90.452808</v>
      </c>
      <c r="L2269" s="50" t="n">
        <f aca="false">FilterPk!J$35</f>
        <v>0</v>
      </c>
      <c r="M2269" s="50" t="n">
        <f aca="false">FilterPk!K$35</f>
        <v>14.574853</v>
      </c>
      <c r="N2269" s="50" t="n">
        <f aca="false">FilterPk!L$35</f>
        <v>109.443015</v>
      </c>
      <c r="O2269" s="50" t="n">
        <f aca="false">FilterPk!M$35</f>
        <v>94.93307</v>
      </c>
      <c r="P2269" s="50" t="n">
        <f aca="false">FilterPk!N$35</f>
        <v>-157.516125</v>
      </c>
      <c r="Q2269" s="51" t="n">
        <f aca="false">FilterPk!O$35</f>
        <v>46.85996</v>
      </c>
    </row>
    <row r="2270" customFormat="false" ht="12.75" hidden="false" customHeight="false" outlineLevel="0" collapsed="false">
      <c r="B2270" s="85" t="str">
        <f aca="false">FilterPk!A$36</f>
        <v>Rogers Herndon</v>
      </c>
      <c r="C2270" s="13" t="n">
        <f aca="false">C2269+1</f>
        <v>2269</v>
      </c>
      <c r="D2270" s="50" t="n">
        <f aca="false">FilterPk!B$36</f>
        <v>0</v>
      </c>
      <c r="E2270" s="50" t="n">
        <f aca="false">FilterPk!C$36</f>
        <v>0</v>
      </c>
      <c r="F2270" s="50" t="n">
        <f aca="false">FilterPk!D$36</f>
        <v>-16.269581</v>
      </c>
      <c r="G2270" s="50" t="n">
        <f aca="false">FilterPk!E$36</f>
        <v>-36.150495</v>
      </c>
      <c r="H2270" s="50" t="n">
        <f aca="false">FilterPk!F$36</f>
        <v>-105.080472</v>
      </c>
      <c r="I2270" s="50" t="n">
        <f aca="false">FilterPk!G$36</f>
        <v>-21.496839</v>
      </c>
      <c r="J2270" s="50" t="n">
        <f aca="false">FilterPk!H$36</f>
        <v>76.011979</v>
      </c>
      <c r="K2270" s="50" t="n">
        <f aca="false">FilterPk!I$36</f>
        <v>315.376651</v>
      </c>
      <c r="L2270" s="50" t="n">
        <f aca="false">FilterPk!J$36</f>
        <v>0.622678</v>
      </c>
      <c r="M2270" s="50" t="n">
        <f aca="false">FilterPk!K$36</f>
        <v>131.855286</v>
      </c>
      <c r="N2270" s="50" t="n">
        <f aca="false">FilterPk!L$36</f>
        <v>344.869207</v>
      </c>
      <c r="O2270" s="50" t="n">
        <f aca="false">FilterPk!M$36</f>
        <v>500.495437</v>
      </c>
      <c r="P2270" s="50" t="n">
        <f aca="false">FilterPk!N$36</f>
        <v>0</v>
      </c>
      <c r="Q2270" s="51" t="n">
        <f aca="false">FilterPk!O$36</f>
        <v>845.364644</v>
      </c>
    </row>
    <row r="2271" customFormat="false" ht="12.75" hidden="false" customHeight="false" outlineLevel="0" collapsed="false">
      <c r="B2271" s="85" t="str">
        <f aca="false">FilterPk!A$37</f>
        <v>Dana Davis</v>
      </c>
      <c r="C2271" s="13" t="n">
        <f aca="false">C2270+1</f>
        <v>2270</v>
      </c>
      <c r="D2271" s="50" t="n">
        <f aca="false">FilterPk!B$37</f>
        <v>0</v>
      </c>
      <c r="E2271" s="50" t="n">
        <f aca="false">FilterPk!C$37</f>
        <v>0</v>
      </c>
      <c r="F2271" s="50" t="n">
        <f aca="false">FilterPk!D$37</f>
        <v>4.986714</v>
      </c>
      <c r="G2271" s="50" t="n">
        <f aca="false">FilterPk!E$37</f>
        <v>-10.425106</v>
      </c>
      <c r="H2271" s="50" t="n">
        <f aca="false">FilterPk!F$37</f>
        <v>34.582944</v>
      </c>
      <c r="I2271" s="50" t="n">
        <f aca="false">FilterPk!G$37</f>
        <v>31.966656</v>
      </c>
      <c r="J2271" s="50" t="n">
        <f aca="false">FilterPk!H$37</f>
        <v>34.267547</v>
      </c>
      <c r="K2271" s="50" t="n">
        <f aca="false">FilterPk!I$37</f>
        <v>70.027981</v>
      </c>
      <c r="L2271" s="50" t="n">
        <f aca="false">FilterPk!J$37</f>
        <v>33.814965</v>
      </c>
      <c r="M2271" s="50" t="n">
        <f aca="false">FilterPk!K$37</f>
        <v>44.191074</v>
      </c>
      <c r="N2271" s="50" t="n">
        <f aca="false">FilterPk!L$37</f>
        <v>243.412775</v>
      </c>
      <c r="O2271" s="50" t="n">
        <f aca="false">FilterPk!M$37</f>
        <v>27.55263</v>
      </c>
      <c r="P2271" s="50" t="n">
        <f aca="false">FilterPk!N$37</f>
        <v>0</v>
      </c>
      <c r="Q2271" s="51" t="n">
        <f aca="false">FilterPk!O$37</f>
        <v>270.965405</v>
      </c>
    </row>
    <row r="2272" customFormat="false" ht="12.75" hidden="false" customHeight="false" outlineLevel="0" collapsed="false">
      <c r="B2272" s="85" t="str">
        <f aca="false">FilterPk!A$38</f>
        <v>Tom May</v>
      </c>
      <c r="C2272" s="13" t="n">
        <f aca="false">C2271+1</f>
        <v>2271</v>
      </c>
      <c r="D2272" s="50" t="n">
        <f aca="false">FilterPk!B$38</f>
        <v>0</v>
      </c>
      <c r="E2272" s="50" t="n">
        <f aca="false">FilterPk!C$38</f>
        <v>0</v>
      </c>
      <c r="F2272" s="50" t="n">
        <f aca="false">FilterPk!D$38</f>
        <v>0</v>
      </c>
      <c r="G2272" s="50" t="n">
        <f aca="false">FilterPk!E$38</f>
        <v>0</v>
      </c>
      <c r="H2272" s="50" t="n">
        <f aca="false">FilterPk!F$38</f>
        <v>0</v>
      </c>
      <c r="I2272" s="50" t="n">
        <f aca="false">FilterPk!G$38</f>
        <v>0</v>
      </c>
      <c r="J2272" s="50" t="n">
        <f aca="false">FilterPk!H$38</f>
        <v>0</v>
      </c>
      <c r="K2272" s="50" t="n">
        <f aca="false">FilterPk!I$38</f>
        <v>0</v>
      </c>
      <c r="L2272" s="50" t="n">
        <f aca="false">FilterPk!J$38</f>
        <v>0</v>
      </c>
      <c r="M2272" s="50" t="n">
        <f aca="false">FilterPk!K$38</f>
        <v>0</v>
      </c>
      <c r="N2272" s="50" t="n">
        <f aca="false">FilterPk!L$38</f>
        <v>0</v>
      </c>
      <c r="O2272" s="50" t="n">
        <f aca="false">FilterPk!M$38</f>
        <v>0</v>
      </c>
      <c r="P2272" s="50" t="n">
        <f aca="false">FilterPk!N$38</f>
        <v>0</v>
      </c>
      <c r="Q2272" s="51" t="n">
        <f aca="false">FilterPk!O$38</f>
        <v>0</v>
      </c>
    </row>
    <row r="2273" customFormat="false" ht="12.75" hidden="false" customHeight="false" outlineLevel="0" collapsed="false">
      <c r="B2273" s="85" t="str">
        <f aca="false">FilterPk!A$39</f>
        <v>Clint Dean</v>
      </c>
      <c r="C2273" s="13" t="n">
        <f aca="false">C2272+1</f>
        <v>2272</v>
      </c>
      <c r="D2273" s="50" t="n">
        <f aca="false">FilterPk!B$39</f>
        <v>0</v>
      </c>
      <c r="E2273" s="50" t="n">
        <f aca="false">FilterPk!C$39</f>
        <v>0</v>
      </c>
      <c r="F2273" s="50" t="n">
        <f aca="false">FilterPk!D$39</f>
        <v>-27.9256</v>
      </c>
      <c r="G2273" s="50" t="n">
        <f aca="false">FilterPk!E$39</f>
        <v>0</v>
      </c>
      <c r="H2273" s="50" t="n">
        <f aca="false">FilterPk!F$39</f>
        <v>0</v>
      </c>
      <c r="I2273" s="50" t="n">
        <f aca="false">FilterPk!G$39</f>
        <v>0</v>
      </c>
      <c r="J2273" s="50" t="n">
        <f aca="false">FilterPk!H$39</f>
        <v>0</v>
      </c>
      <c r="K2273" s="50" t="n">
        <f aca="false">FilterPk!I$39</f>
        <v>0</v>
      </c>
      <c r="L2273" s="50" t="n">
        <f aca="false">FilterPk!J$39</f>
        <v>0</v>
      </c>
      <c r="M2273" s="50" t="n">
        <f aca="false">FilterPk!K$39</f>
        <v>0</v>
      </c>
      <c r="N2273" s="50" t="n">
        <f aca="false">FilterPk!L$39</f>
        <v>-27.9256</v>
      </c>
      <c r="O2273" s="50" t="n">
        <f aca="false">FilterPk!M$39</f>
        <v>0</v>
      </c>
      <c r="P2273" s="50" t="n">
        <f aca="false">FilterPk!N$39</f>
        <v>0</v>
      </c>
      <c r="Q2273" s="51" t="n">
        <f aca="false">FilterPk!O$39</f>
        <v>-27.9256</v>
      </c>
    </row>
    <row r="2274" customFormat="false" ht="12.75" hidden="false" customHeight="false" outlineLevel="0" collapsed="false">
      <c r="B2274" s="85" t="str">
        <f aca="false">FilterPk!A$40</f>
        <v>Rob Benson</v>
      </c>
      <c r="C2274" s="13" t="n">
        <f aca="false">C2273+1</f>
        <v>2273</v>
      </c>
      <c r="D2274" s="50" t="n">
        <f aca="false">FilterPk!B$40</f>
        <v>0</v>
      </c>
      <c r="E2274" s="50" t="n">
        <f aca="false">FilterPk!C$40</f>
        <v>0</v>
      </c>
      <c r="F2274" s="50" t="n">
        <f aca="false">FilterPk!D$40</f>
        <v>0</v>
      </c>
      <c r="G2274" s="50" t="n">
        <f aca="false">FilterPk!E$40</f>
        <v>-76.947211</v>
      </c>
      <c r="H2274" s="50" t="n">
        <f aca="false">FilterPk!F$40</f>
        <v>0</v>
      </c>
      <c r="I2274" s="50" t="n">
        <f aca="false">FilterPk!G$40</f>
        <v>0</v>
      </c>
      <c r="J2274" s="50" t="n">
        <f aca="false">FilterPk!H$40</f>
        <v>0</v>
      </c>
      <c r="K2274" s="50" t="n">
        <f aca="false">FilterPk!I$40</f>
        <v>0</v>
      </c>
      <c r="L2274" s="50" t="n">
        <f aca="false">FilterPk!J$40</f>
        <v>0</v>
      </c>
      <c r="M2274" s="50" t="n">
        <f aca="false">FilterPk!K$40</f>
        <v>0</v>
      </c>
      <c r="N2274" s="50" t="n">
        <f aca="false">FilterPk!L$40</f>
        <v>-76.947211</v>
      </c>
      <c r="O2274" s="50" t="n">
        <f aca="false">FilterPk!M$40</f>
        <v>0</v>
      </c>
      <c r="P2274" s="50" t="n">
        <f aca="false">FilterPk!N$40</f>
        <v>0</v>
      </c>
      <c r="Q2274" s="51" t="n">
        <f aca="false">FilterPk!O$40</f>
        <v>-76.947211</v>
      </c>
    </row>
    <row r="2275" customFormat="false" ht="12.75" hidden="false" customHeight="false" outlineLevel="0" collapsed="false">
      <c r="B2275" s="85" t="str">
        <f aca="false">FilterPk!A$41</f>
        <v>Matt Lorenz</v>
      </c>
      <c r="C2275" s="13" t="n">
        <f aca="false">C2274+1</f>
        <v>2274</v>
      </c>
      <c r="D2275" s="50" t="n">
        <f aca="false">FilterPk!B$41</f>
        <v>0</v>
      </c>
      <c r="E2275" s="50" t="n">
        <f aca="false">FilterPk!C$41</f>
        <v>0</v>
      </c>
      <c r="F2275" s="50" t="n">
        <f aca="false">FilterPk!D$41</f>
        <v>0</v>
      </c>
      <c r="G2275" s="50" t="n">
        <f aca="false">FilterPk!E$41</f>
        <v>0</v>
      </c>
      <c r="H2275" s="50" t="n">
        <f aca="false">FilterPk!F$41</f>
        <v>0</v>
      </c>
      <c r="I2275" s="50" t="n">
        <f aca="false">FilterPk!G$41</f>
        <v>0</v>
      </c>
      <c r="J2275" s="50" t="n">
        <f aca="false">FilterPk!H$41</f>
        <v>0</v>
      </c>
      <c r="K2275" s="50" t="n">
        <f aca="false">FilterPk!I$41</f>
        <v>0</v>
      </c>
      <c r="L2275" s="50" t="n">
        <f aca="false">FilterPk!J$41</f>
        <v>0</v>
      </c>
      <c r="M2275" s="50" t="n">
        <f aca="false">FilterPk!K$41</f>
        <v>0</v>
      </c>
      <c r="N2275" s="50" t="n">
        <f aca="false">FilterPk!L$41</f>
        <v>0</v>
      </c>
      <c r="O2275" s="50" t="n">
        <f aca="false">FilterPk!M$41</f>
        <v>0</v>
      </c>
      <c r="P2275" s="50" t="n">
        <f aca="false">FilterPk!N$41</f>
        <v>0</v>
      </c>
      <c r="Q2275" s="51" t="n">
        <f aca="false">FilterPk!O$41</f>
        <v>0</v>
      </c>
    </row>
    <row r="2276" customFormat="false" ht="12.75" hidden="false" customHeight="false" outlineLevel="0" collapsed="false">
      <c r="B2276" s="85" t="str">
        <f aca="false">FilterPk!A$42</f>
        <v>John Forney</v>
      </c>
      <c r="C2276" s="13" t="n">
        <f aca="false">C2275+1</f>
        <v>2275</v>
      </c>
      <c r="D2276" s="50" t="n">
        <f aca="false">FilterPk!B$42</f>
        <v>0</v>
      </c>
      <c r="E2276" s="50" t="n">
        <f aca="false">FilterPk!C$42</f>
        <v>0</v>
      </c>
      <c r="F2276" s="50" t="n">
        <f aca="false">FilterPk!D$42</f>
        <v>0</v>
      </c>
      <c r="G2276" s="50" t="n">
        <f aca="false">FilterPk!E$42</f>
        <v>0</v>
      </c>
      <c r="H2276" s="50" t="n">
        <f aca="false">FilterPk!F$42</f>
        <v>0</v>
      </c>
      <c r="I2276" s="50" t="n">
        <f aca="false">FilterPk!G$42</f>
        <v>0</v>
      </c>
      <c r="J2276" s="50" t="n">
        <f aca="false">FilterPk!H$42</f>
        <v>0</v>
      </c>
      <c r="K2276" s="50" t="n">
        <f aca="false">FilterPk!I$42</f>
        <v>0</v>
      </c>
      <c r="L2276" s="50" t="n">
        <f aca="false">FilterPk!J$42</f>
        <v>0</v>
      </c>
      <c r="M2276" s="50" t="n">
        <f aca="false">FilterPk!K$42</f>
        <v>0</v>
      </c>
      <c r="N2276" s="50" t="n">
        <f aca="false">FilterPk!L$42</f>
        <v>0</v>
      </c>
      <c r="O2276" s="50" t="n">
        <f aca="false">FilterPk!M$42</f>
        <v>0</v>
      </c>
      <c r="P2276" s="50" t="n">
        <f aca="false">FilterPk!N$42</f>
        <v>0</v>
      </c>
      <c r="Q2276" s="51" t="n">
        <f aca="false">FilterPk!O$42</f>
        <v>0</v>
      </c>
    </row>
    <row r="2277" customFormat="false" ht="12.75" hidden="false" customHeight="false" outlineLevel="0" collapsed="false">
      <c r="B2277" s="85" t="str">
        <f aca="false">FilterPk!A$43</f>
        <v>Mike Carson</v>
      </c>
      <c r="C2277" s="13" t="n">
        <f aca="false">C2276+1</f>
        <v>2276</v>
      </c>
      <c r="D2277" s="50" t="n">
        <f aca="false">FilterPk!B$43</f>
        <v>0</v>
      </c>
      <c r="E2277" s="50" t="n">
        <f aca="false">FilterPk!C$43</f>
        <v>0</v>
      </c>
      <c r="F2277" s="50" t="n">
        <f aca="false">FilterPk!D$43</f>
        <v>0</v>
      </c>
      <c r="G2277" s="50" t="n">
        <f aca="false">FilterPk!E$43</f>
        <v>0</v>
      </c>
      <c r="H2277" s="50" t="n">
        <f aca="false">FilterPk!F$43</f>
        <v>0</v>
      </c>
      <c r="I2277" s="50" t="n">
        <f aca="false">FilterPk!G$43</f>
        <v>0</v>
      </c>
      <c r="J2277" s="50" t="n">
        <f aca="false">FilterPk!H$43</f>
        <v>0</v>
      </c>
      <c r="K2277" s="50" t="n">
        <f aca="false">FilterPk!I$43</f>
        <v>0</v>
      </c>
      <c r="L2277" s="50" t="n">
        <f aca="false">FilterPk!J$43</f>
        <v>0</v>
      </c>
      <c r="M2277" s="50" t="n">
        <f aca="false">FilterPk!K$43</f>
        <v>0</v>
      </c>
      <c r="N2277" s="50" t="n">
        <f aca="false">FilterPk!L$43</f>
        <v>0</v>
      </c>
      <c r="O2277" s="50" t="n">
        <f aca="false">FilterPk!M$43</f>
        <v>0</v>
      </c>
      <c r="P2277" s="50" t="n">
        <f aca="false">FilterPk!N$43</f>
        <v>0</v>
      </c>
      <c r="Q2277" s="51" t="n">
        <f aca="false">FilterPk!O$43</f>
        <v>0</v>
      </c>
    </row>
    <row r="2278" customFormat="false" ht="12.75" hidden="false" customHeight="false" outlineLevel="0" collapsed="false">
      <c r="B2278" s="85" t="str">
        <f aca="false">FilterPk!A$44</f>
        <v>Chris Dorland</v>
      </c>
      <c r="C2278" s="13" t="n">
        <f aca="false">C2277+1</f>
        <v>2277</v>
      </c>
      <c r="D2278" s="50" t="n">
        <f aca="false">FilterPk!B$44</f>
        <v>0</v>
      </c>
      <c r="E2278" s="50" t="n">
        <f aca="false">FilterPk!C$44</f>
        <v>0</v>
      </c>
      <c r="F2278" s="50" t="n">
        <f aca="false">FilterPk!D$44</f>
        <v>0</v>
      </c>
      <c r="G2278" s="50" t="n">
        <f aca="false">FilterPk!E$44</f>
        <v>0</v>
      </c>
      <c r="H2278" s="50" t="n">
        <f aca="false">FilterPk!F$44</f>
        <v>0</v>
      </c>
      <c r="I2278" s="50" t="n">
        <f aca="false">FilterPk!G$44</f>
        <v>0</v>
      </c>
      <c r="J2278" s="50" t="n">
        <f aca="false">FilterPk!H$44</f>
        <v>0</v>
      </c>
      <c r="K2278" s="50" t="n">
        <f aca="false">FilterPk!I$44</f>
        <v>0</v>
      </c>
      <c r="L2278" s="50" t="n">
        <f aca="false">FilterPk!J$44</f>
        <v>0</v>
      </c>
      <c r="M2278" s="50" t="n">
        <f aca="false">FilterPk!K$44</f>
        <v>0</v>
      </c>
      <c r="N2278" s="50" t="n">
        <f aca="false">FilterPk!L$44</f>
        <v>0</v>
      </c>
      <c r="O2278" s="50" t="n">
        <f aca="false">FilterPk!M$44</f>
        <v>0</v>
      </c>
      <c r="P2278" s="50" t="n">
        <f aca="false">FilterPk!N$44</f>
        <v>0</v>
      </c>
      <c r="Q2278" s="51" t="n">
        <f aca="false">FilterPk!O$44</f>
        <v>0</v>
      </c>
    </row>
    <row r="2279" customFormat="false" ht="12.75" hidden="false" customHeight="false" outlineLevel="0" collapsed="false">
      <c r="B2279" s="85" t="str">
        <f aca="false">FilterPk!A$45</f>
        <v>Jeff King</v>
      </c>
      <c r="C2279" s="13" t="n">
        <f aca="false">C2278+1</f>
        <v>2278</v>
      </c>
      <c r="D2279" s="50" t="n">
        <f aca="false">FilterPk!B$45</f>
        <v>0</v>
      </c>
      <c r="E2279" s="50" t="n">
        <f aca="false">FilterPk!C$45</f>
        <v>0</v>
      </c>
      <c r="F2279" s="50" t="n">
        <f aca="false">FilterPk!D$45</f>
        <v>0</v>
      </c>
      <c r="G2279" s="50" t="n">
        <f aca="false">FilterPk!E$45</f>
        <v>0</v>
      </c>
      <c r="H2279" s="50" t="n">
        <f aca="false">FilterPk!F$45</f>
        <v>0</v>
      </c>
      <c r="I2279" s="50" t="n">
        <f aca="false">FilterPk!G$45</f>
        <v>0</v>
      </c>
      <c r="J2279" s="50" t="n">
        <f aca="false">FilterPk!H$45</f>
        <v>0</v>
      </c>
      <c r="K2279" s="50" t="n">
        <f aca="false">FilterPk!I$45</f>
        <v>0</v>
      </c>
      <c r="L2279" s="50" t="n">
        <f aca="false">FilterPk!J$45</f>
        <v>0</v>
      </c>
      <c r="M2279" s="50" t="n">
        <f aca="false">FilterPk!K$45</f>
        <v>0</v>
      </c>
      <c r="N2279" s="50" t="n">
        <f aca="false">FilterPk!L$45</f>
        <v>0</v>
      </c>
      <c r="O2279" s="50" t="n">
        <f aca="false">FilterPk!M$45</f>
        <v>0</v>
      </c>
      <c r="P2279" s="50" t="n">
        <f aca="false">FilterPk!N$45</f>
        <v>0</v>
      </c>
      <c r="Q2279" s="51" t="n">
        <f aca="false">FilterPk!O$45</f>
        <v>0</v>
      </c>
    </row>
    <row r="2280" customFormat="false" ht="12.75" hidden="false" customHeight="false" outlineLevel="0" collapsed="false">
      <c r="B2280" s="85" t="n">
        <f aca="false">FilterPk!A$46</f>
        <v>0</v>
      </c>
      <c r="C2280" s="13" t="n">
        <f aca="false">C2279+1</f>
        <v>2279</v>
      </c>
      <c r="D2280" s="50" t="n">
        <f aca="false">FilterPk!B$46</f>
        <v>0</v>
      </c>
      <c r="E2280" s="50" t="n">
        <f aca="false">FilterPk!C$46</f>
        <v>0</v>
      </c>
      <c r="F2280" s="50" t="n">
        <f aca="false">FilterPk!D$46</f>
        <v>0</v>
      </c>
      <c r="G2280" s="50" t="n">
        <f aca="false">FilterPk!E$46</f>
        <v>0</v>
      </c>
      <c r="H2280" s="50" t="n">
        <f aca="false">FilterPk!F$46</f>
        <v>0</v>
      </c>
      <c r="I2280" s="50" t="n">
        <f aca="false">FilterPk!G$46</f>
        <v>0</v>
      </c>
      <c r="J2280" s="50" t="n">
        <f aca="false">FilterPk!H$46</f>
        <v>0</v>
      </c>
      <c r="K2280" s="50" t="n">
        <f aca="false">FilterPk!I$46</f>
        <v>0</v>
      </c>
      <c r="L2280" s="50" t="n">
        <f aca="false">FilterPk!J$46</f>
        <v>0</v>
      </c>
      <c r="M2280" s="50" t="n">
        <f aca="false">FilterPk!K$46</f>
        <v>0</v>
      </c>
      <c r="N2280" s="50" t="n">
        <f aca="false">FilterPk!L$46</f>
        <v>0</v>
      </c>
      <c r="O2280" s="50" t="n">
        <f aca="false">FilterPk!M$46</f>
        <v>0</v>
      </c>
      <c r="P2280" s="50" t="n">
        <f aca="false">FilterPk!N$46</f>
        <v>0</v>
      </c>
      <c r="Q2280" s="51" t="n">
        <f aca="false">FilterPk!O$46</f>
        <v>0</v>
      </c>
    </row>
    <row r="2281" customFormat="false" ht="12.75" hidden="false" customHeight="false" outlineLevel="0" collapsed="false">
      <c r="B2281" s="87" t="n">
        <f aca="false">FilterPk!A$47</f>
        <v>0</v>
      </c>
      <c r="C2281" s="64" t="n">
        <f aca="false">C2280+1</f>
        <v>2280</v>
      </c>
      <c r="D2281" s="54" t="n">
        <f aca="false">FilterPk!B$47</f>
        <v>0</v>
      </c>
      <c r="E2281" s="54" t="n">
        <f aca="false">FilterPk!C$47</f>
        <v>0</v>
      </c>
      <c r="F2281" s="54" t="n">
        <f aca="false">FilterPk!D$47</f>
        <v>0</v>
      </c>
      <c r="G2281" s="54" t="n">
        <f aca="false">FilterPk!E$47</f>
        <v>0</v>
      </c>
      <c r="H2281" s="54" t="n">
        <f aca="false">FilterPk!F$47</f>
        <v>0</v>
      </c>
      <c r="I2281" s="54" t="n">
        <f aca="false">FilterPk!G$47</f>
        <v>0</v>
      </c>
      <c r="J2281" s="54" t="n">
        <f aca="false">FilterPk!H$47</f>
        <v>0</v>
      </c>
      <c r="K2281" s="54" t="n">
        <f aca="false">FilterPk!I$47</f>
        <v>0</v>
      </c>
      <c r="L2281" s="54" t="n">
        <f aca="false">FilterPk!J$47</f>
        <v>0</v>
      </c>
      <c r="M2281" s="54" t="n">
        <f aca="false">FilterPk!K$47</f>
        <v>0</v>
      </c>
      <c r="N2281" s="54" t="n">
        <f aca="false">FilterPk!L$47</f>
        <v>0</v>
      </c>
      <c r="O2281" s="54" t="n">
        <f aca="false">FilterPk!M$47</f>
        <v>0</v>
      </c>
      <c r="P2281" s="54" t="n">
        <f aca="false">FilterPk!N$47</f>
        <v>0</v>
      </c>
      <c r="Q2281" s="55" t="n">
        <f aca="false">FilterPk!O$47</f>
        <v>0</v>
      </c>
    </row>
    <row r="2282" customFormat="false" ht="12.75" hidden="false" customHeight="false" outlineLevel="0" collapsed="false">
      <c r="A2282" s="0" t="n">
        <f aca="false">A2242+1</f>
        <v>58</v>
      </c>
      <c r="B2282" s="57" t="n">
        <f aca="false">FilterPk!D$1</f>
        <v>36907</v>
      </c>
      <c r="C2282" s="58" t="n">
        <f aca="false">C2281+1</f>
        <v>2281</v>
      </c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83"/>
    </row>
    <row r="2283" customFormat="false" ht="12.75" hidden="false" customHeight="false" outlineLevel="0" collapsed="false">
      <c r="B2283" s="61"/>
      <c r="C2283" s="13" t="n">
        <f aca="false">C2282+1</f>
        <v>2282</v>
      </c>
      <c r="D2283" s="13"/>
      <c r="E2283" s="21" t="s">
        <v>5</v>
      </c>
      <c r="F2283" s="21" t="s">
        <v>6</v>
      </c>
      <c r="G2283" s="21" t="s">
        <v>7</v>
      </c>
      <c r="H2283" s="21" t="s">
        <v>8</v>
      </c>
      <c r="I2283" s="21" t="s">
        <v>9</v>
      </c>
      <c r="J2283" s="21" t="s">
        <v>10</v>
      </c>
      <c r="K2283" s="21" t="s">
        <v>11</v>
      </c>
      <c r="L2283" s="21" t="s">
        <v>12</v>
      </c>
      <c r="M2283" s="21" t="s">
        <v>13</v>
      </c>
      <c r="N2283" s="21" t="s">
        <v>14</v>
      </c>
      <c r="O2283" s="21" t="n">
        <v>2002</v>
      </c>
      <c r="P2283" s="21" t="s">
        <v>15</v>
      </c>
      <c r="Q2283" s="84" t="s">
        <v>16</v>
      </c>
    </row>
    <row r="2284" customFormat="false" ht="12.75" hidden="false" customHeight="false" outlineLevel="0" collapsed="false">
      <c r="B2284" s="85" t="str">
        <f aca="false">FilterPk!A$9</f>
        <v>Power positions</v>
      </c>
      <c r="C2284" s="13" t="n">
        <f aca="false">C2283+1</f>
        <v>2283</v>
      </c>
      <c r="D2284" s="13" t="s">
        <v>4</v>
      </c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86"/>
    </row>
    <row r="2285" customFormat="false" ht="12.75" hidden="false" customHeight="false" outlineLevel="0" collapsed="false">
      <c r="B2285" s="85" t="str">
        <f aca="false">FilterPk!A$10</f>
        <v>East Position</v>
      </c>
      <c r="C2285" s="13" t="n">
        <f aca="false">C2284+1</f>
        <v>2284</v>
      </c>
      <c r="D2285" s="50" t="n">
        <f aca="false">FilterPk!B$10</f>
        <v>34784396.7946123</v>
      </c>
      <c r="E2285" s="50" t="n">
        <f aca="false">FilterPk!C$10</f>
        <v>75045.54</v>
      </c>
      <c r="F2285" s="50" t="n">
        <f aca="false">FilterPk!D$10</f>
        <v>84629.15</v>
      </c>
      <c r="G2285" s="50" t="n">
        <f aca="false">FilterPk!E$10</f>
        <v>1358824.72</v>
      </c>
      <c r="H2285" s="50" t="n">
        <f aca="false">FilterPk!F$10</f>
        <v>1120662.53</v>
      </c>
      <c r="I2285" s="50" t="n">
        <f aca="false">FilterPk!G$10</f>
        <v>422841.14</v>
      </c>
      <c r="J2285" s="50" t="n">
        <f aca="false">FilterPk!H$10</f>
        <v>788810.55</v>
      </c>
      <c r="K2285" s="50" t="n">
        <f aca="false">FilterPk!I$10</f>
        <v>1076253.71</v>
      </c>
      <c r="L2285" s="50" t="n">
        <f aca="false">FilterPk!J$10</f>
        <v>363159.42</v>
      </c>
      <c r="M2285" s="50" t="n">
        <f aca="false">FilterPk!K$10</f>
        <v>5764043.19</v>
      </c>
      <c r="N2285" s="50" t="n">
        <f aca="false">FilterPk!L$10</f>
        <v>11054269.95</v>
      </c>
      <c r="O2285" s="50" t="n">
        <f aca="false">FilterPk!M$10</f>
        <v>3650317.45</v>
      </c>
      <c r="P2285" s="50" t="n">
        <f aca="false">FilterPk!N$10</f>
        <v>-1642778.44</v>
      </c>
      <c r="Q2285" s="51" t="n">
        <f aca="false">FilterPk!O$10</f>
        <v>13061808.96</v>
      </c>
    </row>
    <row r="2286" customFormat="false" ht="12.75" hidden="false" customHeight="false" outlineLevel="0" collapsed="false">
      <c r="B2286" s="85" t="str">
        <f aca="false">FilterPk!A$11</f>
        <v>East Power Mgmt</v>
      </c>
      <c r="C2286" s="13" t="n">
        <f aca="false">C2285+1</f>
        <v>2285</v>
      </c>
      <c r="D2286" s="50" t="n">
        <f aca="false">FilterPk!B$11</f>
        <v>7547347.04451418</v>
      </c>
      <c r="E2286" s="50" t="n">
        <f aca="false">FilterPk!C$11</f>
        <v>43646.27</v>
      </c>
      <c r="F2286" s="50" t="n">
        <f aca="false">FilterPk!D$11</f>
        <v>-98133.28</v>
      </c>
      <c r="G2286" s="50" t="n">
        <f aca="false">FilterPk!E$11</f>
        <v>107993.78</v>
      </c>
      <c r="H2286" s="50" t="n">
        <f aca="false">FilterPk!F$11</f>
        <v>155786.29</v>
      </c>
      <c r="I2286" s="50" t="n">
        <f aca="false">FilterPk!G$11</f>
        <v>89357.34</v>
      </c>
      <c r="J2286" s="50" t="n">
        <f aca="false">FilterPk!H$11</f>
        <v>247101.13</v>
      </c>
      <c r="K2286" s="50" t="n">
        <f aca="false">FilterPk!I$11</f>
        <v>307386.28</v>
      </c>
      <c r="L2286" s="50" t="n">
        <f aca="false">FilterPk!J$11</f>
        <v>108209.05</v>
      </c>
      <c r="M2286" s="50" t="n">
        <f aca="false">FilterPk!K$11</f>
        <v>1338376.99</v>
      </c>
      <c r="N2286" s="50" t="n">
        <f aca="false">FilterPk!L$11</f>
        <v>2299723.85</v>
      </c>
      <c r="O2286" s="50" t="n">
        <f aca="false">FilterPk!M$11</f>
        <v>606348.53</v>
      </c>
      <c r="P2286" s="50" t="n">
        <f aca="false">FilterPk!N$11</f>
        <v>61912.21</v>
      </c>
      <c r="Q2286" s="51" t="n">
        <f aca="false">FilterPk!O$11</f>
        <v>2967984.59</v>
      </c>
    </row>
    <row r="2287" customFormat="false" ht="12.75" hidden="false" customHeight="false" outlineLevel="0" collapsed="false">
      <c r="B2287" s="85" t="str">
        <f aca="false">FilterPk!A$12</f>
        <v>Long Term Options</v>
      </c>
      <c r="C2287" s="13" t="n">
        <f aca="false">C2286+1</f>
        <v>2286</v>
      </c>
      <c r="D2287" s="50" t="n">
        <f aca="false">FilterPk!B$12</f>
        <v>0</v>
      </c>
      <c r="E2287" s="50" t="n">
        <f aca="false">FilterPk!C$12</f>
        <v>0</v>
      </c>
      <c r="F2287" s="50" t="n">
        <f aca="false">FilterPk!D$12</f>
        <v>0</v>
      </c>
      <c r="G2287" s="50" t="n">
        <f aca="false">FilterPk!E$12</f>
        <v>0</v>
      </c>
      <c r="H2287" s="50" t="n">
        <f aca="false">FilterPk!F$12</f>
        <v>0</v>
      </c>
      <c r="I2287" s="50" t="n">
        <f aca="false">FilterPk!G$12</f>
        <v>0</v>
      </c>
      <c r="J2287" s="50" t="n">
        <f aca="false">FilterPk!H$12</f>
        <v>0</v>
      </c>
      <c r="K2287" s="50" t="n">
        <f aca="false">FilterPk!I$12</f>
        <v>0</v>
      </c>
      <c r="L2287" s="50" t="n">
        <f aca="false">FilterPk!J$12</f>
        <v>0</v>
      </c>
      <c r="M2287" s="50" t="n">
        <f aca="false">FilterPk!K$12</f>
        <v>0</v>
      </c>
      <c r="N2287" s="50" t="n">
        <f aca="false">FilterPk!L$12</f>
        <v>0</v>
      </c>
      <c r="O2287" s="50" t="n">
        <f aca="false">FilterPk!M$12</f>
        <v>0</v>
      </c>
      <c r="P2287" s="50" t="n">
        <f aca="false">FilterPk!N$12</f>
        <v>0</v>
      </c>
      <c r="Q2287" s="51" t="n">
        <f aca="false">FilterPk!O$12</f>
        <v>0</v>
      </c>
    </row>
    <row r="2288" customFormat="false" ht="12.75" hidden="false" customHeight="false" outlineLevel="0" collapsed="false">
      <c r="B2288" s="85" t="str">
        <f aca="false">FilterPk!A$13</f>
        <v>LT-MIDWEST</v>
      </c>
      <c r="C2288" s="13" t="n">
        <f aca="false">C2287+1</f>
        <v>2287</v>
      </c>
      <c r="D2288" s="50" t="n">
        <f aca="false">FilterPk!B$13</f>
        <v>7151089.47366245</v>
      </c>
      <c r="E2288" s="50" t="n">
        <f aca="false">FilterPk!C$13</f>
        <v>48283.08</v>
      </c>
      <c r="F2288" s="50" t="n">
        <f aca="false">FilterPk!D$13</f>
        <v>-141448.54</v>
      </c>
      <c r="G2288" s="50" t="n">
        <f aca="false">FilterPk!E$13</f>
        <v>574622.66</v>
      </c>
      <c r="H2288" s="50" t="n">
        <f aca="false">FilterPk!F$13</f>
        <v>298097.27</v>
      </c>
      <c r="I2288" s="50" t="n">
        <f aca="false">FilterPk!G$13</f>
        <v>249481.43</v>
      </c>
      <c r="J2288" s="50" t="n">
        <f aca="false">FilterPk!H$13</f>
        <v>119379.88</v>
      </c>
      <c r="K2288" s="50" t="n">
        <f aca="false">FilterPk!I$13</f>
        <v>25994.27</v>
      </c>
      <c r="L2288" s="50" t="n">
        <f aca="false">FilterPk!J$13</f>
        <v>156242.15</v>
      </c>
      <c r="M2288" s="50" t="n">
        <f aca="false">FilterPk!K$13</f>
        <v>1762908.33</v>
      </c>
      <c r="N2288" s="50" t="n">
        <f aca="false">FilterPk!L$13</f>
        <v>3093560.53</v>
      </c>
      <c r="O2288" s="50" t="n">
        <f aca="false">FilterPk!M$13</f>
        <v>565730</v>
      </c>
      <c r="P2288" s="50" t="n">
        <f aca="false">FilterPk!N$13</f>
        <v>-439379.19</v>
      </c>
      <c r="Q2288" s="51" t="n">
        <f aca="false">FilterPk!O$13</f>
        <v>3219911.34</v>
      </c>
    </row>
    <row r="2289" customFormat="false" ht="12.75" hidden="false" customHeight="false" outlineLevel="0" collapsed="false">
      <c r="B2289" s="85" t="str">
        <f aca="false">FilterPk!A$14</f>
        <v>ST-ECAR</v>
      </c>
      <c r="C2289" s="13" t="n">
        <f aca="false">C2288+1</f>
        <v>2288</v>
      </c>
      <c r="D2289" s="50" t="n">
        <f aca="false">FilterPk!B$14</f>
        <v>238101.441960815</v>
      </c>
      <c r="E2289" s="50" t="n">
        <f aca="false">FilterPk!C$14</f>
        <v>13522.23</v>
      </c>
      <c r="F2289" s="50" t="n">
        <f aca="false">FilterPk!D$14</f>
        <v>15838.59</v>
      </c>
      <c r="G2289" s="50" t="n">
        <f aca="false">FilterPk!E$14</f>
        <v>0</v>
      </c>
      <c r="H2289" s="50" t="n">
        <f aca="false">FilterPk!F$14</f>
        <v>0</v>
      </c>
      <c r="I2289" s="50" t="n">
        <f aca="false">FilterPk!G$14</f>
        <v>0</v>
      </c>
      <c r="J2289" s="50" t="n">
        <f aca="false">FilterPk!H$14</f>
        <v>0</v>
      </c>
      <c r="K2289" s="50" t="n">
        <f aca="false">FilterPk!I$14</f>
        <v>0</v>
      </c>
      <c r="L2289" s="50" t="n">
        <f aca="false">FilterPk!J$14</f>
        <v>0</v>
      </c>
      <c r="M2289" s="50" t="n">
        <f aca="false">FilterPk!K$14</f>
        <v>0</v>
      </c>
      <c r="N2289" s="50" t="n">
        <f aca="false">FilterPk!L$14</f>
        <v>29360.82</v>
      </c>
      <c r="O2289" s="50" t="n">
        <f aca="false">FilterPk!M$14</f>
        <v>0</v>
      </c>
      <c r="P2289" s="50" t="n">
        <f aca="false">FilterPk!N$14</f>
        <v>0</v>
      </c>
      <c r="Q2289" s="51" t="n">
        <f aca="false">FilterPk!O$14</f>
        <v>29360.82</v>
      </c>
    </row>
    <row r="2290" customFormat="false" ht="12.75" hidden="false" customHeight="false" outlineLevel="0" collapsed="false">
      <c r="B2290" s="85" t="str">
        <f aca="false">FilterPk!A$15</f>
        <v>ST- MAPP</v>
      </c>
      <c r="C2290" s="13" t="n">
        <f aca="false">C2289+1</f>
        <v>2289</v>
      </c>
      <c r="D2290" s="50" t="n">
        <f aca="false">FilterPk!B$15</f>
        <v>254636.614020626</v>
      </c>
      <c r="E2290" s="50" t="n">
        <f aca="false">FilterPk!C$15</f>
        <v>795.43</v>
      </c>
      <c r="F2290" s="50" t="n">
        <f aca="false">FilterPk!D$15</f>
        <v>39596.48</v>
      </c>
      <c r="G2290" s="50" t="n">
        <f aca="false">FilterPk!E$15</f>
        <v>26009.8</v>
      </c>
      <c r="H2290" s="50" t="n">
        <f aca="false">FilterPk!F$15</f>
        <v>8238.75</v>
      </c>
      <c r="I2290" s="50" t="n">
        <f aca="false">FilterPk!G$15</f>
        <v>0</v>
      </c>
      <c r="J2290" s="50" t="n">
        <f aca="false">FilterPk!H$15</f>
        <v>0</v>
      </c>
      <c r="K2290" s="50" t="n">
        <f aca="false">FilterPk!I$15</f>
        <v>0</v>
      </c>
      <c r="L2290" s="50" t="n">
        <f aca="false">FilterPk!J$15</f>
        <v>0</v>
      </c>
      <c r="M2290" s="50" t="n">
        <f aca="false">FilterPk!K$15</f>
        <v>0</v>
      </c>
      <c r="N2290" s="50" t="n">
        <f aca="false">FilterPk!L$15</f>
        <v>74640.46</v>
      </c>
      <c r="O2290" s="50" t="n">
        <f aca="false">FilterPk!M$15</f>
        <v>0</v>
      </c>
      <c r="P2290" s="50" t="n">
        <f aca="false">FilterPk!N$15</f>
        <v>0</v>
      </c>
      <c r="Q2290" s="51" t="n">
        <f aca="false">FilterPk!O$15</f>
        <v>74640.46</v>
      </c>
    </row>
    <row r="2291" customFormat="false" ht="12.75" hidden="false" customHeight="false" outlineLevel="0" collapsed="false">
      <c r="B2291" s="85" t="str">
        <f aca="false">FilterPk!A$16</f>
        <v>ST- MAIN</v>
      </c>
      <c r="C2291" s="13" t="n">
        <f aca="false">C2290+1</f>
        <v>2290</v>
      </c>
      <c r="D2291" s="50" t="n">
        <f aca="false">FilterPk!B$16</f>
        <v>694293.253349893</v>
      </c>
      <c r="E2291" s="50" t="n">
        <f aca="false">FilterPk!C$16</f>
        <v>-2349.61</v>
      </c>
      <c r="F2291" s="50" t="n">
        <f aca="false">FilterPk!D$16</f>
        <v>15903</v>
      </c>
      <c r="G2291" s="50" t="n">
        <f aca="false">FilterPk!E$16</f>
        <v>69359.47</v>
      </c>
      <c r="H2291" s="50" t="n">
        <f aca="false">FilterPk!F$16</f>
        <v>0</v>
      </c>
      <c r="I2291" s="50" t="n">
        <f aca="false">FilterPk!G$16</f>
        <v>0</v>
      </c>
      <c r="J2291" s="50" t="n">
        <f aca="false">FilterPk!H$16</f>
        <v>0</v>
      </c>
      <c r="K2291" s="50" t="n">
        <f aca="false">FilterPk!I$16</f>
        <v>0</v>
      </c>
      <c r="L2291" s="50" t="n">
        <f aca="false">FilterPk!J$16</f>
        <v>0</v>
      </c>
      <c r="M2291" s="50" t="n">
        <f aca="false">FilterPk!K$16</f>
        <v>0</v>
      </c>
      <c r="N2291" s="50" t="n">
        <f aca="false">FilterPk!L$16</f>
        <v>82912.86</v>
      </c>
      <c r="O2291" s="50" t="n">
        <f aca="false">FilterPk!M$16</f>
        <v>0</v>
      </c>
      <c r="P2291" s="50" t="n">
        <f aca="false">FilterPk!N$16</f>
        <v>0</v>
      </c>
      <c r="Q2291" s="51" t="n">
        <f aca="false">FilterPk!O$16</f>
        <v>82912.86</v>
      </c>
    </row>
    <row r="2292" customFormat="false" ht="12.75" hidden="false" customHeight="false" outlineLevel="0" collapsed="false">
      <c r="B2292" s="85" t="str">
        <f aca="false">FilterPk!A$17</f>
        <v>MW-ANALYST</v>
      </c>
      <c r="C2292" s="13" t="n">
        <f aca="false">C2291+1</f>
        <v>2291</v>
      </c>
      <c r="D2292" s="50" t="n">
        <f aca="false">FilterPk!B$17</f>
        <v>0</v>
      </c>
      <c r="E2292" s="50" t="n">
        <f aca="false">FilterPk!C$17</f>
        <v>6363.4</v>
      </c>
      <c r="F2292" s="50" t="n">
        <f aca="false">FilterPk!D$17</f>
        <v>15838.59</v>
      </c>
      <c r="G2292" s="50" t="n">
        <f aca="false">FilterPk!E$17</f>
        <v>0</v>
      </c>
      <c r="H2292" s="50" t="n">
        <f aca="false">FilterPk!F$17</f>
        <v>0</v>
      </c>
      <c r="I2292" s="50" t="n">
        <f aca="false">FilterPk!G$17</f>
        <v>0</v>
      </c>
      <c r="J2292" s="50" t="n">
        <f aca="false">FilterPk!H$17</f>
        <v>0</v>
      </c>
      <c r="K2292" s="50" t="n">
        <f aca="false">FilterPk!I$17</f>
        <v>0</v>
      </c>
      <c r="L2292" s="50" t="n">
        <f aca="false">FilterPk!J$17</f>
        <v>0</v>
      </c>
      <c r="M2292" s="50" t="n">
        <f aca="false">FilterPk!K$17</f>
        <v>0</v>
      </c>
      <c r="N2292" s="50" t="n">
        <f aca="false">FilterPk!L$17</f>
        <v>22201.99</v>
      </c>
      <c r="O2292" s="50" t="n">
        <f aca="false">FilterPk!M$17</f>
        <v>0</v>
      </c>
      <c r="P2292" s="50" t="n">
        <f aca="false">FilterPk!N$17</f>
        <v>0</v>
      </c>
      <c r="Q2292" s="51" t="n">
        <f aca="false">FilterPk!O$17</f>
        <v>22201.99</v>
      </c>
    </row>
    <row r="2293" customFormat="false" ht="12.75" hidden="false" customHeight="false" outlineLevel="0" collapsed="false">
      <c r="B2293" s="85" t="str">
        <f aca="false">FilterPk!A$18</f>
        <v>LT-NE</v>
      </c>
      <c r="C2293" s="13" t="n">
        <f aca="false">C2292+1</f>
        <v>2292</v>
      </c>
      <c r="D2293" s="50" t="n">
        <f aca="false">FilterPk!B$18</f>
        <v>6187311.37539291</v>
      </c>
      <c r="E2293" s="50" t="n">
        <f aca="false">FilterPk!C$18</f>
        <v>-37254.47</v>
      </c>
      <c r="F2293" s="50" t="n">
        <f aca="false">FilterPk!D$18</f>
        <v>2562.91</v>
      </c>
      <c r="G2293" s="50" t="n">
        <f aca="false">FilterPk!E$18</f>
        <v>-23211.32</v>
      </c>
      <c r="H2293" s="50" t="n">
        <f aca="false">FilterPk!F$18</f>
        <v>263627.18</v>
      </c>
      <c r="I2293" s="50" t="n">
        <f aca="false">FilterPk!G$18</f>
        <v>-59813.36</v>
      </c>
      <c r="J2293" s="50" t="n">
        <f aca="false">FilterPk!H$18</f>
        <v>155752.04</v>
      </c>
      <c r="K2293" s="50" t="n">
        <f aca="false">FilterPk!I$18</f>
        <v>121018.38</v>
      </c>
      <c r="L2293" s="50" t="n">
        <f aca="false">FilterPk!J$18</f>
        <v>-53378.32</v>
      </c>
      <c r="M2293" s="50" t="n">
        <f aca="false">FilterPk!K$18</f>
        <v>995570.8</v>
      </c>
      <c r="N2293" s="50" t="n">
        <f aca="false">FilterPk!L$18</f>
        <v>1364873.84</v>
      </c>
      <c r="O2293" s="50" t="n">
        <f aca="false">FilterPk!M$18</f>
        <v>1053007.86</v>
      </c>
      <c r="P2293" s="50" t="n">
        <f aca="false">FilterPk!N$18</f>
        <v>-2593897.5</v>
      </c>
      <c r="Q2293" s="51" t="n">
        <f aca="false">FilterPk!O$18</f>
        <v>-176015.800000001</v>
      </c>
    </row>
    <row r="2294" customFormat="false" ht="12.75" hidden="false" customHeight="false" outlineLevel="0" collapsed="false">
      <c r="B2294" s="85" t="str">
        <f aca="false">FilterPk!A$19</f>
        <v>LT-PJM</v>
      </c>
      <c r="C2294" s="13" t="n">
        <f aca="false">C2293+1</f>
        <v>2293</v>
      </c>
      <c r="D2294" s="50" t="n">
        <f aca="false">FilterPk!B$19</f>
        <v>1818236.42109565</v>
      </c>
      <c r="E2294" s="50" t="n">
        <f aca="false">FilterPk!C$19</f>
        <v>25453.61</v>
      </c>
      <c r="F2294" s="50" t="n">
        <f aca="false">FilterPk!D$19</f>
        <v>45536</v>
      </c>
      <c r="G2294" s="50" t="n">
        <f aca="false">FilterPk!E$19</f>
        <v>312117.59</v>
      </c>
      <c r="H2294" s="50" t="n">
        <f aca="false">FilterPk!F$19</f>
        <v>211118</v>
      </c>
      <c r="I2294" s="50" t="n">
        <f aca="false">FilterPk!G$19</f>
        <v>0</v>
      </c>
      <c r="J2294" s="50" t="n">
        <f aca="false">FilterPk!H$19</f>
        <v>24536.25</v>
      </c>
      <c r="K2294" s="50" t="n">
        <f aca="false">FilterPk!I$19</f>
        <v>-12662.37</v>
      </c>
      <c r="L2294" s="50" t="n">
        <f aca="false">FilterPk!J$19</f>
        <v>-30078</v>
      </c>
      <c r="M2294" s="50" t="n">
        <f aca="false">FilterPk!K$19</f>
        <v>243523.27</v>
      </c>
      <c r="N2294" s="50" t="n">
        <f aca="false">FilterPk!L$19</f>
        <v>819544.35</v>
      </c>
      <c r="O2294" s="50" t="n">
        <f aca="false">FilterPk!M$19</f>
        <v>125485.18</v>
      </c>
      <c r="P2294" s="50" t="n">
        <f aca="false">FilterPk!N$19</f>
        <v>177105.54</v>
      </c>
      <c r="Q2294" s="51" t="n">
        <f aca="false">FilterPk!O$19</f>
        <v>1122135.07</v>
      </c>
    </row>
    <row r="2295" customFormat="false" ht="12.75" hidden="false" customHeight="false" outlineLevel="0" collapsed="false">
      <c r="B2295" s="85" t="str">
        <f aca="false">FilterPk!A$20</f>
        <v>LT- NY</v>
      </c>
      <c r="C2295" s="13" t="n">
        <f aca="false">C2294+1</f>
        <v>2294</v>
      </c>
      <c r="D2295" s="50" t="n">
        <f aca="false">FilterPk!B$20</f>
        <v>0</v>
      </c>
      <c r="E2295" s="50" t="n">
        <f aca="false">FilterPk!C$20</f>
        <v>-15908.51</v>
      </c>
      <c r="F2295" s="50" t="n">
        <f aca="false">FilterPk!D$20</f>
        <v>63126.67</v>
      </c>
      <c r="G2295" s="50" t="n">
        <f aca="false">FilterPk!E$20</f>
        <v>-17376.91</v>
      </c>
      <c r="H2295" s="50" t="n">
        <f aca="false">FilterPk!F$20</f>
        <v>0</v>
      </c>
      <c r="I2295" s="50" t="n">
        <f aca="false">FilterPk!G$20</f>
        <v>0</v>
      </c>
      <c r="J2295" s="50" t="n">
        <f aca="false">FilterPk!H$20</f>
        <v>0</v>
      </c>
      <c r="K2295" s="50" t="n">
        <f aca="false">FilterPk!I$20</f>
        <v>0</v>
      </c>
      <c r="L2295" s="50" t="n">
        <f aca="false">FilterPk!J$20</f>
        <v>0</v>
      </c>
      <c r="M2295" s="50" t="n">
        <f aca="false">FilterPk!K$20</f>
        <v>146381.01</v>
      </c>
      <c r="N2295" s="50" t="n">
        <f aca="false">FilterPk!L$20</f>
        <v>176222.26</v>
      </c>
      <c r="O2295" s="50" t="n">
        <f aca="false">FilterPk!M$20</f>
        <v>281909.77</v>
      </c>
      <c r="P2295" s="50" t="n">
        <f aca="false">FilterPk!N$20</f>
        <v>-177475.64</v>
      </c>
      <c r="Q2295" s="51" t="n">
        <f aca="false">FilterPk!O$20</f>
        <v>280656.39</v>
      </c>
    </row>
    <row r="2296" customFormat="false" ht="12.75" hidden="false" customHeight="false" outlineLevel="0" collapsed="false">
      <c r="B2296" s="85" t="str">
        <f aca="false">FilterPk!A$21</f>
        <v>ST- PJM</v>
      </c>
      <c r="C2296" s="13" t="n">
        <f aca="false">C2295+1</f>
        <v>2295</v>
      </c>
      <c r="D2296" s="50" t="n">
        <f aca="false">FilterPk!B$21</f>
        <v>1243093.71447674</v>
      </c>
      <c r="E2296" s="50" t="n">
        <f aca="false">FilterPk!C$21</f>
        <v>-91155.75</v>
      </c>
      <c r="F2296" s="50" t="n">
        <f aca="false">FilterPk!D$21</f>
        <v>-47515.78</v>
      </c>
      <c r="G2296" s="50" t="n">
        <f aca="false">FilterPk!E$21</f>
        <v>0</v>
      </c>
      <c r="H2296" s="50" t="n">
        <f aca="false">FilterPk!F$21</f>
        <v>0</v>
      </c>
      <c r="I2296" s="50" t="n">
        <f aca="false">FilterPk!G$21</f>
        <v>0</v>
      </c>
      <c r="J2296" s="50" t="n">
        <f aca="false">FilterPk!H$21</f>
        <v>0</v>
      </c>
      <c r="K2296" s="50" t="n">
        <f aca="false">FilterPk!I$21</f>
        <v>0</v>
      </c>
      <c r="L2296" s="50" t="n">
        <f aca="false">FilterPk!J$21</f>
        <v>0</v>
      </c>
      <c r="M2296" s="50" t="n">
        <f aca="false">FilterPk!K$21</f>
        <v>0</v>
      </c>
      <c r="N2296" s="50" t="n">
        <f aca="false">FilterPk!L$21</f>
        <v>-138671.53</v>
      </c>
      <c r="O2296" s="50" t="n">
        <f aca="false">FilterPk!M$21</f>
        <v>0</v>
      </c>
      <c r="P2296" s="50" t="n">
        <f aca="false">FilterPk!N$21</f>
        <v>0</v>
      </c>
      <c r="Q2296" s="51" t="n">
        <f aca="false">FilterPk!O$21</f>
        <v>-138671.53</v>
      </c>
    </row>
    <row r="2297" customFormat="false" ht="12.75" hidden="false" customHeight="false" outlineLevel="0" collapsed="false">
      <c r="B2297" s="85" t="str">
        <f aca="false">FilterPk!A$22</f>
        <v>ST- NENG</v>
      </c>
      <c r="C2297" s="13" t="n">
        <f aca="false">C2296+1</f>
        <v>2296</v>
      </c>
      <c r="D2297" s="50" t="n">
        <f aca="false">FilterPk!B$22</f>
        <v>539719.375927685</v>
      </c>
      <c r="E2297" s="50" t="n">
        <f aca="false">FilterPk!C$22</f>
        <v>13161.19</v>
      </c>
      <c r="F2297" s="50" t="n">
        <f aca="false">FilterPk!D$22</f>
        <v>63418.82</v>
      </c>
      <c r="G2297" s="50" t="n">
        <f aca="false">FilterPk!E$22</f>
        <v>0</v>
      </c>
      <c r="H2297" s="50" t="n">
        <f aca="false">FilterPk!F$22</f>
        <v>0</v>
      </c>
      <c r="I2297" s="50" t="n">
        <f aca="false">FilterPk!G$22</f>
        <v>0</v>
      </c>
      <c r="J2297" s="50" t="n">
        <f aca="false">FilterPk!H$22</f>
        <v>0</v>
      </c>
      <c r="K2297" s="50" t="n">
        <f aca="false">FilterPk!I$22</f>
        <v>0</v>
      </c>
      <c r="L2297" s="50" t="n">
        <f aca="false">FilterPk!J$22</f>
        <v>0</v>
      </c>
      <c r="M2297" s="50" t="n">
        <f aca="false">FilterPk!K$22</f>
        <v>0</v>
      </c>
      <c r="N2297" s="50" t="n">
        <f aca="false">FilterPk!L$22</f>
        <v>76580.01</v>
      </c>
      <c r="O2297" s="50" t="n">
        <f aca="false">FilterPk!M$22</f>
        <v>0</v>
      </c>
      <c r="P2297" s="50" t="n">
        <f aca="false">FilterPk!N$22</f>
        <v>0</v>
      </c>
      <c r="Q2297" s="51" t="n">
        <f aca="false">FilterPk!O$22</f>
        <v>76580.01</v>
      </c>
    </row>
    <row r="2298" customFormat="false" ht="12.75" hidden="false" customHeight="false" outlineLevel="0" collapsed="false">
      <c r="B2298" s="85" t="str">
        <f aca="false">FilterPk!A$23</f>
        <v>ST- NY</v>
      </c>
      <c r="C2298" s="13" t="n">
        <f aca="false">C2297+1</f>
        <v>2297</v>
      </c>
      <c r="D2298" s="50" t="n">
        <f aca="false">FilterPk!B$23</f>
        <v>251437.188425373</v>
      </c>
      <c r="E2298" s="50" t="n">
        <f aca="false">FilterPk!C$23</f>
        <v>10362.2</v>
      </c>
      <c r="F2298" s="50" t="n">
        <f aca="false">FilterPk!D$23</f>
        <v>-15838.59</v>
      </c>
      <c r="G2298" s="50" t="n">
        <f aca="false">FilterPk!E$23</f>
        <v>17339.87</v>
      </c>
      <c r="H2298" s="50" t="n">
        <f aca="false">FilterPk!F$23</f>
        <v>0</v>
      </c>
      <c r="I2298" s="50" t="n">
        <f aca="false">FilterPk!G$23</f>
        <v>0</v>
      </c>
      <c r="J2298" s="50" t="n">
        <f aca="false">FilterPk!H$23</f>
        <v>0</v>
      </c>
      <c r="K2298" s="50" t="n">
        <f aca="false">FilterPk!I$23</f>
        <v>0</v>
      </c>
      <c r="L2298" s="50" t="n">
        <f aca="false">FilterPk!J$23</f>
        <v>0</v>
      </c>
      <c r="M2298" s="50" t="n">
        <f aca="false">FilterPk!K$23</f>
        <v>0</v>
      </c>
      <c r="N2298" s="50" t="n">
        <f aca="false">FilterPk!L$23</f>
        <v>11863.48</v>
      </c>
      <c r="O2298" s="50" t="n">
        <f aca="false">FilterPk!M$23</f>
        <v>0</v>
      </c>
      <c r="P2298" s="50" t="n">
        <f aca="false">FilterPk!N$23</f>
        <v>0</v>
      </c>
      <c r="Q2298" s="51" t="n">
        <f aca="false">FilterPk!O$23</f>
        <v>11863.48</v>
      </c>
    </row>
    <row r="2299" customFormat="false" ht="12.75" hidden="false" customHeight="false" outlineLevel="0" collapsed="false">
      <c r="B2299" s="85" t="str">
        <f aca="false">FilterPk!A$24</f>
        <v>NE- PHYS</v>
      </c>
      <c r="C2299" s="13" t="n">
        <f aca="false">C2298+1</f>
        <v>2298</v>
      </c>
      <c r="D2299" s="50" t="n">
        <f aca="false">FilterPk!B$24</f>
        <v>0</v>
      </c>
      <c r="E2299" s="50" t="n">
        <f aca="false">FilterPk!C$24</f>
        <v>0</v>
      </c>
      <c r="F2299" s="50" t="n">
        <f aca="false">FilterPk!D$24</f>
        <v>0</v>
      </c>
      <c r="G2299" s="50" t="n">
        <f aca="false">FilterPk!E$24</f>
        <v>0</v>
      </c>
      <c r="H2299" s="50" t="n">
        <f aca="false">FilterPk!F$24</f>
        <v>0</v>
      </c>
      <c r="I2299" s="50" t="n">
        <f aca="false">FilterPk!G$24</f>
        <v>0</v>
      </c>
      <c r="J2299" s="50" t="n">
        <f aca="false">FilterPk!H$24</f>
        <v>0</v>
      </c>
      <c r="K2299" s="50" t="n">
        <f aca="false">FilterPk!I$24</f>
        <v>0</v>
      </c>
      <c r="L2299" s="50" t="n">
        <f aca="false">FilterPk!J$24</f>
        <v>0</v>
      </c>
      <c r="M2299" s="50" t="n">
        <f aca="false">FilterPk!K$24</f>
        <v>0</v>
      </c>
      <c r="N2299" s="50" t="n">
        <f aca="false">FilterPk!L$24</f>
        <v>0</v>
      </c>
      <c r="O2299" s="50" t="n">
        <f aca="false">FilterPk!M$24</f>
        <v>0</v>
      </c>
      <c r="P2299" s="50" t="n">
        <f aca="false">FilterPk!N$24</f>
        <v>0</v>
      </c>
      <c r="Q2299" s="51" t="n">
        <f aca="false">FilterPk!O$24</f>
        <v>0</v>
      </c>
    </row>
    <row r="2300" customFormat="false" ht="12.75" hidden="false" customHeight="false" outlineLevel="0" collapsed="false">
      <c r="B2300" s="85" t="str">
        <f aca="false">FilterPk!A$25</f>
        <v>LT-Southeast</v>
      </c>
      <c r="C2300" s="13" t="n">
        <f aca="false">C2299+1</f>
        <v>2299</v>
      </c>
      <c r="D2300" s="50" t="n">
        <f aca="false">FilterPk!B$25</f>
        <v>11411200.8859117</v>
      </c>
      <c r="E2300" s="50" t="n">
        <f aca="false">FilterPk!C$25</f>
        <v>45860.27</v>
      </c>
      <c r="F2300" s="50" t="n">
        <f aca="false">FilterPk!D$25</f>
        <v>54109.47</v>
      </c>
      <c r="G2300" s="50" t="n">
        <f aca="false">FilterPk!E$25</f>
        <v>124540.18</v>
      </c>
      <c r="H2300" s="50" t="n">
        <f aca="false">FilterPk!F$25</f>
        <v>77068.78</v>
      </c>
      <c r="I2300" s="50" t="n">
        <f aca="false">FilterPk!G$25</f>
        <v>75414.58</v>
      </c>
      <c r="J2300" s="50" t="n">
        <f aca="false">FilterPk!H$25</f>
        <v>134077.64</v>
      </c>
      <c r="K2300" s="50" t="n">
        <f aca="false">FilterPk!I$25</f>
        <v>429786.05</v>
      </c>
      <c r="L2300" s="50" t="n">
        <f aca="false">FilterPk!J$25</f>
        <v>118391.18</v>
      </c>
      <c r="M2300" s="50" t="n">
        <f aca="false">FilterPk!K$25</f>
        <v>1083243.13</v>
      </c>
      <c r="N2300" s="50" t="n">
        <f aca="false">FilterPk!L$25</f>
        <v>2142491.28</v>
      </c>
      <c r="O2300" s="50" t="n">
        <f aca="false">FilterPk!M$25</f>
        <v>344226</v>
      </c>
      <c r="P2300" s="50" t="n">
        <f aca="false">FilterPk!N$25</f>
        <v>1221747.4</v>
      </c>
      <c r="Q2300" s="51" t="n">
        <f aca="false">FilterPk!O$25</f>
        <v>3708464.68</v>
      </c>
    </row>
    <row r="2301" customFormat="false" ht="12.75" hidden="false" customHeight="false" outlineLevel="0" collapsed="false">
      <c r="B2301" s="85" t="str">
        <f aca="false">FilterPk!A$26</f>
        <v>ST-SPP</v>
      </c>
      <c r="C2301" s="13" t="n">
        <f aca="false">C2300+1</f>
        <v>2300</v>
      </c>
      <c r="D2301" s="50" t="n">
        <f aca="false">FilterPk!B$26</f>
        <v>52202.8773549933</v>
      </c>
      <c r="E2301" s="50" t="n">
        <f aca="false">FilterPk!C$26</f>
        <v>3181.7</v>
      </c>
      <c r="F2301" s="50" t="n">
        <f aca="false">FilterPk!D$26</f>
        <v>0</v>
      </c>
      <c r="G2301" s="50" t="n">
        <f aca="false">FilterPk!E$26</f>
        <v>0</v>
      </c>
      <c r="H2301" s="50" t="n">
        <f aca="false">FilterPk!F$26</f>
        <v>0</v>
      </c>
      <c r="I2301" s="50" t="n">
        <f aca="false">FilterPk!G$26</f>
        <v>0</v>
      </c>
      <c r="J2301" s="50" t="n">
        <f aca="false">FilterPk!H$26</f>
        <v>0</v>
      </c>
      <c r="K2301" s="50" t="n">
        <f aca="false">FilterPk!I$26</f>
        <v>0</v>
      </c>
      <c r="L2301" s="50" t="n">
        <f aca="false">FilterPk!J$26</f>
        <v>0</v>
      </c>
      <c r="M2301" s="50" t="n">
        <f aca="false">FilterPk!K$26</f>
        <v>0</v>
      </c>
      <c r="N2301" s="50" t="n">
        <f aca="false">FilterPk!L$26</f>
        <v>3181.7</v>
      </c>
      <c r="O2301" s="50" t="n">
        <f aca="false">FilterPk!M$26</f>
        <v>0</v>
      </c>
      <c r="P2301" s="50" t="n">
        <f aca="false">FilterPk!N$26</f>
        <v>0</v>
      </c>
      <c r="Q2301" s="51" t="n">
        <f aca="false">FilterPk!O$26</f>
        <v>3181.7</v>
      </c>
    </row>
    <row r="2302" customFormat="false" ht="12.75" hidden="false" customHeight="false" outlineLevel="0" collapsed="false">
      <c r="B2302" s="85" t="str">
        <f aca="false">FilterPk!A$27</f>
        <v>ST-SERC</v>
      </c>
      <c r="C2302" s="13" t="n">
        <f aca="false">C2301+1</f>
        <v>2301</v>
      </c>
      <c r="D2302" s="50" t="n">
        <f aca="false">FilterPk!B$27</f>
        <v>686881.973218232</v>
      </c>
      <c r="E2302" s="50" t="n">
        <f aca="false">FilterPk!C$27</f>
        <v>-12726.81</v>
      </c>
      <c r="F2302" s="50" t="n">
        <f aca="false">FilterPk!D$27</f>
        <v>-31677.19</v>
      </c>
      <c r="G2302" s="50" t="n">
        <f aca="false">FilterPk!E$27</f>
        <v>138718.93</v>
      </c>
      <c r="H2302" s="50" t="n">
        <f aca="false">FilterPk!F$27</f>
        <v>0</v>
      </c>
      <c r="I2302" s="50" t="n">
        <f aca="false">FilterPk!G$27</f>
        <v>0</v>
      </c>
      <c r="J2302" s="50" t="n">
        <f aca="false">FilterPk!H$27</f>
        <v>0</v>
      </c>
      <c r="K2302" s="50" t="n">
        <f aca="false">FilterPk!I$27</f>
        <v>0</v>
      </c>
      <c r="L2302" s="50" t="n">
        <f aca="false">FilterPk!J$27</f>
        <v>0</v>
      </c>
      <c r="M2302" s="50" t="n">
        <f aca="false">FilterPk!K$27</f>
        <v>0</v>
      </c>
      <c r="N2302" s="50" t="n">
        <f aca="false">FilterPk!L$27</f>
        <v>94314.93</v>
      </c>
      <c r="O2302" s="50" t="n">
        <f aca="false">FilterPk!M$27</f>
        <v>0</v>
      </c>
      <c r="P2302" s="50" t="n">
        <f aca="false">FilterPk!N$27</f>
        <v>0</v>
      </c>
      <c r="Q2302" s="51" t="n">
        <f aca="false">FilterPk!O$27</f>
        <v>94314.93</v>
      </c>
    </row>
    <row r="2303" customFormat="false" ht="12.75" hidden="false" customHeight="false" outlineLevel="0" collapsed="false">
      <c r="B2303" s="85" t="str">
        <f aca="false">FilterPk!A$28</f>
        <v>LT- Texas</v>
      </c>
      <c r="C2303" s="13" t="n">
        <f aca="false">C2302+1</f>
        <v>2302</v>
      </c>
      <c r="D2303" s="50" t="n">
        <f aca="false">FilterPk!B$28</f>
        <v>3826684.70313045</v>
      </c>
      <c r="E2303" s="50" t="n">
        <f aca="false">FilterPk!C$28</f>
        <v>-6382.69</v>
      </c>
      <c r="F2303" s="50" t="n">
        <f aca="false">FilterPk!D$28</f>
        <v>71634.81</v>
      </c>
      <c r="G2303" s="50" t="n">
        <f aca="false">FilterPk!E$28</f>
        <v>28710.67</v>
      </c>
      <c r="H2303" s="50" t="n">
        <f aca="false">FilterPk!F$28</f>
        <v>106726.26</v>
      </c>
      <c r="I2303" s="50" t="n">
        <f aca="false">FilterPk!G$28</f>
        <v>68401.15</v>
      </c>
      <c r="J2303" s="50" t="n">
        <f aca="false">FilterPk!H$28</f>
        <v>107963.61</v>
      </c>
      <c r="K2303" s="50" t="n">
        <f aca="false">FilterPk!I$28</f>
        <v>204731.1</v>
      </c>
      <c r="L2303" s="50" t="n">
        <f aca="false">FilterPk!J$28</f>
        <v>63773.36</v>
      </c>
      <c r="M2303" s="50" t="n">
        <f aca="false">FilterPk!K$28</f>
        <v>194039.66</v>
      </c>
      <c r="N2303" s="50" t="n">
        <f aca="false">FilterPk!L$28</f>
        <v>839597.93</v>
      </c>
      <c r="O2303" s="50" t="n">
        <f aca="false">FilterPk!M$28</f>
        <v>673610.11</v>
      </c>
      <c r="P2303" s="50" t="n">
        <f aca="false">FilterPk!N$28</f>
        <v>107208.74</v>
      </c>
      <c r="Q2303" s="51" t="n">
        <f aca="false">FilterPk!O$28</f>
        <v>1620416.78</v>
      </c>
    </row>
    <row r="2304" customFormat="false" ht="12.75" hidden="false" customHeight="false" outlineLevel="0" collapsed="false">
      <c r="B2304" s="85" t="str">
        <f aca="false">FilterPk!A$29</f>
        <v>St- Texas</v>
      </c>
      <c r="C2304" s="13" t="n">
        <f aca="false">C2303+1</f>
        <v>2303</v>
      </c>
      <c r="D2304" s="50" t="n">
        <f aca="false">FilterPk!B$29</f>
        <v>445563.239343252</v>
      </c>
      <c r="E2304" s="50" t="n">
        <f aca="false">FilterPk!C$29</f>
        <v>30194</v>
      </c>
      <c r="F2304" s="50" t="n">
        <f aca="false">FilterPk!D$29</f>
        <v>31677.19</v>
      </c>
      <c r="G2304" s="50" t="n">
        <f aca="false">FilterPk!E$29</f>
        <v>0</v>
      </c>
      <c r="H2304" s="50" t="n">
        <f aca="false">FilterPk!F$29</f>
        <v>0</v>
      </c>
      <c r="I2304" s="50" t="n">
        <f aca="false">FilterPk!G$29</f>
        <v>0</v>
      </c>
      <c r="J2304" s="50" t="n">
        <f aca="false">FilterPk!H$29</f>
        <v>0</v>
      </c>
      <c r="K2304" s="50" t="n">
        <f aca="false">FilterPk!I$29</f>
        <v>0</v>
      </c>
      <c r="L2304" s="50" t="n">
        <f aca="false">FilterPk!J$29</f>
        <v>0</v>
      </c>
      <c r="M2304" s="50" t="n">
        <f aca="false">FilterPk!K$29</f>
        <v>0</v>
      </c>
      <c r="N2304" s="50" t="n">
        <f aca="false">FilterPk!L$29</f>
        <v>61871.19</v>
      </c>
      <c r="O2304" s="50" t="n">
        <f aca="false">FilterPk!M$29</f>
        <v>0</v>
      </c>
      <c r="P2304" s="50" t="n">
        <f aca="false">FilterPk!N$29</f>
        <v>0</v>
      </c>
      <c r="Q2304" s="51" t="n">
        <f aca="false">FilterPk!O$29</f>
        <v>61871.19</v>
      </c>
    </row>
    <row r="2305" customFormat="false" ht="12.75" hidden="false" customHeight="false" outlineLevel="0" collapsed="false">
      <c r="B2305" s="85"/>
      <c r="C2305" s="13" t="n">
        <f aca="false">C2304+1</f>
        <v>2304</v>
      </c>
      <c r="D2305" s="50"/>
      <c r="E2305" s="50"/>
      <c r="F2305" s="50"/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1"/>
    </row>
    <row r="2306" customFormat="false" ht="12.75" hidden="false" customHeight="false" outlineLevel="0" collapsed="false">
      <c r="B2306" s="85" t="str">
        <f aca="false">FilterPk!A$32</f>
        <v>Gas positions</v>
      </c>
      <c r="C2306" s="13" t="n">
        <f aca="false">C2305+1</f>
        <v>2305</v>
      </c>
      <c r="D2306" s="50" t="s">
        <v>4</v>
      </c>
      <c r="E2306" s="50"/>
      <c r="F2306" s="50"/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1"/>
    </row>
    <row r="2307" customFormat="false" ht="12.75" hidden="false" customHeight="false" outlineLevel="0" collapsed="false">
      <c r="B2307" s="85" t="str">
        <f aca="false">FilterPk!A$33</f>
        <v>Kevin Presto</v>
      </c>
      <c r="C2307" s="13" t="n">
        <f aca="false">C2306+1</f>
        <v>2306</v>
      </c>
      <c r="D2307" s="50" t="n">
        <f aca="false">FilterPk!B$33</f>
        <v>0</v>
      </c>
      <c r="E2307" s="50" t="n">
        <f aca="false">FilterPk!C$33</f>
        <v>0</v>
      </c>
      <c r="F2307" s="50" t="n">
        <f aca="false">FilterPk!D$33</f>
        <v>0</v>
      </c>
      <c r="G2307" s="50" t="n">
        <f aca="false">FilterPk!E$33</f>
        <v>0</v>
      </c>
      <c r="H2307" s="50" t="n">
        <f aca="false">FilterPk!F$33</f>
        <v>148.212616</v>
      </c>
      <c r="I2307" s="50" t="n">
        <f aca="false">FilterPk!G$33</f>
        <v>152.45636</v>
      </c>
      <c r="J2307" s="50" t="n">
        <f aca="false">FilterPk!H$33</f>
        <v>146.860915</v>
      </c>
      <c r="K2307" s="50" t="n">
        <f aca="false">FilterPk!I$33</f>
        <v>301.509361</v>
      </c>
      <c r="L2307" s="50" t="n">
        <f aca="false">FilterPk!J$33</f>
        <v>144.921279</v>
      </c>
      <c r="M2307" s="50" t="n">
        <f aca="false">FilterPk!K$33</f>
        <v>149.116289</v>
      </c>
      <c r="N2307" s="50" t="n">
        <f aca="false">FilterPk!L$33</f>
        <v>1043.07682</v>
      </c>
      <c r="O2307" s="50" t="n">
        <f aca="false">FilterPk!M$33</f>
        <v>0</v>
      </c>
      <c r="P2307" s="50" t="n">
        <f aca="false">FilterPk!N$33</f>
        <v>0</v>
      </c>
      <c r="Q2307" s="51" t="n">
        <f aca="false">FilterPk!O$33</f>
        <v>1043.07682</v>
      </c>
    </row>
    <row r="2308" customFormat="false" ht="12.75" hidden="false" customHeight="false" outlineLevel="0" collapsed="false">
      <c r="B2308" s="85" t="str">
        <f aca="false">FilterPk!A$34</f>
        <v>Fletcher Sturm</v>
      </c>
      <c r="C2308" s="13" t="n">
        <f aca="false">C2307+1</f>
        <v>2307</v>
      </c>
      <c r="D2308" s="50" t="n">
        <f aca="false">FilterPk!B$34</f>
        <v>0</v>
      </c>
      <c r="E2308" s="50" t="n">
        <f aca="false">FilterPk!C$34</f>
        <v>0</v>
      </c>
      <c r="F2308" s="50" t="n">
        <f aca="false">FilterPk!D$34</f>
        <v>10.382539</v>
      </c>
      <c r="G2308" s="50" t="n">
        <f aca="false">FilterPk!E$34</f>
        <v>-372.732218</v>
      </c>
      <c r="H2308" s="50" t="n">
        <f aca="false">FilterPk!F$34</f>
        <v>-18.430041</v>
      </c>
      <c r="I2308" s="50" t="n">
        <f aca="false">FilterPk!G$34</f>
        <v>-7.519049</v>
      </c>
      <c r="J2308" s="50" t="n">
        <f aca="false">FilterPk!H$34</f>
        <v>7.209206</v>
      </c>
      <c r="K2308" s="50" t="n">
        <f aca="false">FilterPk!I$34</f>
        <v>16.283645</v>
      </c>
      <c r="L2308" s="50" t="n">
        <f aca="false">FilterPk!J$34</f>
        <v>-0.622678</v>
      </c>
      <c r="M2308" s="50" t="n">
        <f aca="false">FilterPk!K$34</f>
        <v>48.787102</v>
      </c>
      <c r="N2308" s="50" t="n">
        <f aca="false">FilterPk!L$34</f>
        <v>-316.641494</v>
      </c>
      <c r="O2308" s="50" t="n">
        <f aca="false">FilterPk!M$34</f>
        <v>137.057149</v>
      </c>
      <c r="P2308" s="50" t="n">
        <f aca="false">FilterPk!N$34</f>
        <v>0</v>
      </c>
      <c r="Q2308" s="51" t="n">
        <f aca="false">FilterPk!O$34</f>
        <v>-179.584345</v>
      </c>
    </row>
    <row r="2309" customFormat="false" ht="12.75" hidden="false" customHeight="false" outlineLevel="0" collapsed="false">
      <c r="B2309" s="85" t="str">
        <f aca="false">FilterPk!A$35</f>
        <v>Doug Gilbert-Smith</v>
      </c>
      <c r="C2309" s="13" t="n">
        <f aca="false">C2308+1</f>
        <v>2308</v>
      </c>
      <c r="D2309" s="50" t="n">
        <f aca="false">FilterPk!B$35</f>
        <v>0</v>
      </c>
      <c r="E2309" s="50" t="n">
        <f aca="false">FilterPk!C$35</f>
        <v>0</v>
      </c>
      <c r="F2309" s="50" t="n">
        <f aca="false">FilterPk!D$35</f>
        <v>-34.907</v>
      </c>
      <c r="G2309" s="50" t="n">
        <f aca="false">FilterPk!E$35</f>
        <v>38.473605</v>
      </c>
      <c r="H2309" s="50" t="n">
        <f aca="false">FilterPk!F$35</f>
        <v>-29.642523</v>
      </c>
      <c r="I2309" s="50" t="n">
        <f aca="false">FilterPk!G$35</f>
        <v>30.491272</v>
      </c>
      <c r="J2309" s="50" t="n">
        <f aca="false">FilterPk!H$35</f>
        <v>0</v>
      </c>
      <c r="K2309" s="50" t="n">
        <f aca="false">FilterPk!I$35</f>
        <v>90.452808</v>
      </c>
      <c r="L2309" s="50" t="n">
        <f aca="false">FilterPk!J$35</f>
        <v>0</v>
      </c>
      <c r="M2309" s="50" t="n">
        <f aca="false">FilterPk!K$35</f>
        <v>14.574853</v>
      </c>
      <c r="N2309" s="50" t="n">
        <f aca="false">FilterPk!L$35</f>
        <v>109.443015</v>
      </c>
      <c r="O2309" s="50" t="n">
        <f aca="false">FilterPk!M$35</f>
        <v>94.93307</v>
      </c>
      <c r="P2309" s="50" t="n">
        <f aca="false">FilterPk!N$35</f>
        <v>-157.516125</v>
      </c>
      <c r="Q2309" s="51" t="n">
        <f aca="false">FilterPk!O$35</f>
        <v>46.85996</v>
      </c>
    </row>
    <row r="2310" customFormat="false" ht="12.75" hidden="false" customHeight="false" outlineLevel="0" collapsed="false">
      <c r="B2310" s="85" t="str">
        <f aca="false">FilterPk!A$36</f>
        <v>Rogers Herndon</v>
      </c>
      <c r="C2310" s="13" t="n">
        <f aca="false">C2309+1</f>
        <v>2309</v>
      </c>
      <c r="D2310" s="50" t="n">
        <f aca="false">FilterPk!B$36</f>
        <v>0</v>
      </c>
      <c r="E2310" s="50" t="n">
        <f aca="false">FilterPk!C$36</f>
        <v>0</v>
      </c>
      <c r="F2310" s="50" t="n">
        <f aca="false">FilterPk!D$36</f>
        <v>-16.269581</v>
      </c>
      <c r="G2310" s="50" t="n">
        <f aca="false">FilterPk!E$36</f>
        <v>-36.150495</v>
      </c>
      <c r="H2310" s="50" t="n">
        <f aca="false">FilterPk!F$36</f>
        <v>-105.080472</v>
      </c>
      <c r="I2310" s="50" t="n">
        <f aca="false">FilterPk!G$36</f>
        <v>-21.496839</v>
      </c>
      <c r="J2310" s="50" t="n">
        <f aca="false">FilterPk!H$36</f>
        <v>76.011979</v>
      </c>
      <c r="K2310" s="50" t="n">
        <f aca="false">FilterPk!I$36</f>
        <v>315.376651</v>
      </c>
      <c r="L2310" s="50" t="n">
        <f aca="false">FilterPk!J$36</f>
        <v>0.622678</v>
      </c>
      <c r="M2310" s="50" t="n">
        <f aca="false">FilterPk!K$36</f>
        <v>131.855286</v>
      </c>
      <c r="N2310" s="50" t="n">
        <f aca="false">FilterPk!L$36</f>
        <v>344.869207</v>
      </c>
      <c r="O2310" s="50" t="n">
        <f aca="false">FilterPk!M$36</f>
        <v>500.495437</v>
      </c>
      <c r="P2310" s="50" t="n">
        <f aca="false">FilterPk!N$36</f>
        <v>0</v>
      </c>
      <c r="Q2310" s="51" t="n">
        <f aca="false">FilterPk!O$36</f>
        <v>845.364644</v>
      </c>
    </row>
    <row r="2311" customFormat="false" ht="12.75" hidden="false" customHeight="false" outlineLevel="0" collapsed="false">
      <c r="B2311" s="85" t="str">
        <f aca="false">FilterPk!A$37</f>
        <v>Dana Davis</v>
      </c>
      <c r="C2311" s="13" t="n">
        <f aca="false">C2310+1</f>
        <v>2310</v>
      </c>
      <c r="D2311" s="50" t="n">
        <f aca="false">FilterPk!B$37</f>
        <v>0</v>
      </c>
      <c r="E2311" s="50" t="n">
        <f aca="false">FilterPk!C$37</f>
        <v>0</v>
      </c>
      <c r="F2311" s="50" t="n">
        <f aca="false">FilterPk!D$37</f>
        <v>4.986714</v>
      </c>
      <c r="G2311" s="50" t="n">
        <f aca="false">FilterPk!E$37</f>
        <v>-10.425106</v>
      </c>
      <c r="H2311" s="50" t="n">
        <f aca="false">FilterPk!F$37</f>
        <v>34.582944</v>
      </c>
      <c r="I2311" s="50" t="n">
        <f aca="false">FilterPk!G$37</f>
        <v>31.966656</v>
      </c>
      <c r="J2311" s="50" t="n">
        <f aca="false">FilterPk!H$37</f>
        <v>34.267547</v>
      </c>
      <c r="K2311" s="50" t="n">
        <f aca="false">FilterPk!I$37</f>
        <v>70.027981</v>
      </c>
      <c r="L2311" s="50" t="n">
        <f aca="false">FilterPk!J$37</f>
        <v>33.814965</v>
      </c>
      <c r="M2311" s="50" t="n">
        <f aca="false">FilterPk!K$37</f>
        <v>44.191074</v>
      </c>
      <c r="N2311" s="50" t="n">
        <f aca="false">FilterPk!L$37</f>
        <v>243.412775</v>
      </c>
      <c r="O2311" s="50" t="n">
        <f aca="false">FilterPk!M$37</f>
        <v>27.55263</v>
      </c>
      <c r="P2311" s="50" t="n">
        <f aca="false">FilterPk!N$37</f>
        <v>0</v>
      </c>
      <c r="Q2311" s="51" t="n">
        <f aca="false">FilterPk!O$37</f>
        <v>270.965405</v>
      </c>
    </row>
    <row r="2312" customFormat="false" ht="12.75" hidden="false" customHeight="false" outlineLevel="0" collapsed="false">
      <c r="B2312" s="85" t="str">
        <f aca="false">FilterPk!A$38</f>
        <v>Tom May</v>
      </c>
      <c r="C2312" s="13" t="n">
        <f aca="false">C2311+1</f>
        <v>2311</v>
      </c>
      <c r="D2312" s="50" t="n">
        <f aca="false">FilterPk!B$38</f>
        <v>0</v>
      </c>
      <c r="E2312" s="50" t="n">
        <f aca="false">FilterPk!C$38</f>
        <v>0</v>
      </c>
      <c r="F2312" s="50" t="n">
        <f aca="false">FilterPk!D$38</f>
        <v>0</v>
      </c>
      <c r="G2312" s="50" t="n">
        <f aca="false">FilterPk!E$38</f>
        <v>0</v>
      </c>
      <c r="H2312" s="50" t="n">
        <f aca="false">FilterPk!F$38</f>
        <v>0</v>
      </c>
      <c r="I2312" s="50" t="n">
        <f aca="false">FilterPk!G$38</f>
        <v>0</v>
      </c>
      <c r="J2312" s="50" t="n">
        <f aca="false">FilterPk!H$38</f>
        <v>0</v>
      </c>
      <c r="K2312" s="50" t="n">
        <f aca="false">FilterPk!I$38</f>
        <v>0</v>
      </c>
      <c r="L2312" s="50" t="n">
        <f aca="false">FilterPk!J$38</f>
        <v>0</v>
      </c>
      <c r="M2312" s="50" t="n">
        <f aca="false">FilterPk!K$38</f>
        <v>0</v>
      </c>
      <c r="N2312" s="50" t="n">
        <f aca="false">FilterPk!L$38</f>
        <v>0</v>
      </c>
      <c r="O2312" s="50" t="n">
        <f aca="false">FilterPk!M$38</f>
        <v>0</v>
      </c>
      <c r="P2312" s="50" t="n">
        <f aca="false">FilterPk!N$38</f>
        <v>0</v>
      </c>
      <c r="Q2312" s="51" t="n">
        <f aca="false">FilterPk!O$38</f>
        <v>0</v>
      </c>
    </row>
    <row r="2313" customFormat="false" ht="12.75" hidden="false" customHeight="false" outlineLevel="0" collapsed="false">
      <c r="B2313" s="85" t="str">
        <f aca="false">FilterPk!A$39</f>
        <v>Clint Dean</v>
      </c>
      <c r="C2313" s="13" t="n">
        <f aca="false">C2312+1</f>
        <v>2312</v>
      </c>
      <c r="D2313" s="50" t="n">
        <f aca="false">FilterPk!B$39</f>
        <v>0</v>
      </c>
      <c r="E2313" s="50" t="n">
        <f aca="false">FilterPk!C$39</f>
        <v>0</v>
      </c>
      <c r="F2313" s="50" t="n">
        <f aca="false">FilterPk!D$39</f>
        <v>-27.9256</v>
      </c>
      <c r="G2313" s="50" t="n">
        <f aca="false">FilterPk!E$39</f>
        <v>0</v>
      </c>
      <c r="H2313" s="50" t="n">
        <f aca="false">FilterPk!F$39</f>
        <v>0</v>
      </c>
      <c r="I2313" s="50" t="n">
        <f aca="false">FilterPk!G$39</f>
        <v>0</v>
      </c>
      <c r="J2313" s="50" t="n">
        <f aca="false">FilterPk!H$39</f>
        <v>0</v>
      </c>
      <c r="K2313" s="50" t="n">
        <f aca="false">FilterPk!I$39</f>
        <v>0</v>
      </c>
      <c r="L2313" s="50" t="n">
        <f aca="false">FilterPk!J$39</f>
        <v>0</v>
      </c>
      <c r="M2313" s="50" t="n">
        <f aca="false">FilterPk!K$39</f>
        <v>0</v>
      </c>
      <c r="N2313" s="50" t="n">
        <f aca="false">FilterPk!L$39</f>
        <v>-27.9256</v>
      </c>
      <c r="O2313" s="50" t="n">
        <f aca="false">FilterPk!M$39</f>
        <v>0</v>
      </c>
      <c r="P2313" s="50" t="n">
        <f aca="false">FilterPk!N$39</f>
        <v>0</v>
      </c>
      <c r="Q2313" s="51" t="n">
        <f aca="false">FilterPk!O$39</f>
        <v>-27.9256</v>
      </c>
    </row>
    <row r="2314" customFormat="false" ht="12.75" hidden="false" customHeight="false" outlineLevel="0" collapsed="false">
      <c r="B2314" s="85" t="str">
        <f aca="false">FilterPk!A$40</f>
        <v>Rob Benson</v>
      </c>
      <c r="C2314" s="13" t="n">
        <f aca="false">C2313+1</f>
        <v>2313</v>
      </c>
      <c r="D2314" s="50" t="n">
        <f aca="false">FilterPk!B$40</f>
        <v>0</v>
      </c>
      <c r="E2314" s="50" t="n">
        <f aca="false">FilterPk!C$40</f>
        <v>0</v>
      </c>
      <c r="F2314" s="50" t="n">
        <f aca="false">FilterPk!D$40</f>
        <v>0</v>
      </c>
      <c r="G2314" s="50" t="n">
        <f aca="false">FilterPk!E$40</f>
        <v>-76.947211</v>
      </c>
      <c r="H2314" s="50" t="n">
        <f aca="false">FilterPk!F$40</f>
        <v>0</v>
      </c>
      <c r="I2314" s="50" t="n">
        <f aca="false">FilterPk!G$40</f>
        <v>0</v>
      </c>
      <c r="J2314" s="50" t="n">
        <f aca="false">FilterPk!H$40</f>
        <v>0</v>
      </c>
      <c r="K2314" s="50" t="n">
        <f aca="false">FilterPk!I$40</f>
        <v>0</v>
      </c>
      <c r="L2314" s="50" t="n">
        <f aca="false">FilterPk!J$40</f>
        <v>0</v>
      </c>
      <c r="M2314" s="50" t="n">
        <f aca="false">FilterPk!K$40</f>
        <v>0</v>
      </c>
      <c r="N2314" s="50" t="n">
        <f aca="false">FilterPk!L$40</f>
        <v>-76.947211</v>
      </c>
      <c r="O2314" s="50" t="n">
        <f aca="false">FilterPk!M$40</f>
        <v>0</v>
      </c>
      <c r="P2314" s="50" t="n">
        <f aca="false">FilterPk!N$40</f>
        <v>0</v>
      </c>
      <c r="Q2314" s="51" t="n">
        <f aca="false">FilterPk!O$40</f>
        <v>-76.947211</v>
      </c>
    </row>
    <row r="2315" customFormat="false" ht="12.75" hidden="false" customHeight="false" outlineLevel="0" collapsed="false">
      <c r="B2315" s="85" t="str">
        <f aca="false">FilterPk!A$41</f>
        <v>Matt Lorenz</v>
      </c>
      <c r="C2315" s="13" t="n">
        <f aca="false">C2314+1</f>
        <v>2314</v>
      </c>
      <c r="D2315" s="50" t="n">
        <f aca="false">FilterPk!B$41</f>
        <v>0</v>
      </c>
      <c r="E2315" s="50" t="n">
        <f aca="false">FilterPk!C$41</f>
        <v>0</v>
      </c>
      <c r="F2315" s="50" t="n">
        <f aca="false">FilterPk!D$41</f>
        <v>0</v>
      </c>
      <c r="G2315" s="50" t="n">
        <f aca="false">FilterPk!E$41</f>
        <v>0</v>
      </c>
      <c r="H2315" s="50" t="n">
        <f aca="false">FilterPk!F$41</f>
        <v>0</v>
      </c>
      <c r="I2315" s="50" t="n">
        <f aca="false">FilterPk!G$41</f>
        <v>0</v>
      </c>
      <c r="J2315" s="50" t="n">
        <f aca="false">FilterPk!H$41</f>
        <v>0</v>
      </c>
      <c r="K2315" s="50" t="n">
        <f aca="false">FilterPk!I$41</f>
        <v>0</v>
      </c>
      <c r="L2315" s="50" t="n">
        <f aca="false">FilterPk!J$41</f>
        <v>0</v>
      </c>
      <c r="M2315" s="50" t="n">
        <f aca="false">FilterPk!K$41</f>
        <v>0</v>
      </c>
      <c r="N2315" s="50" t="n">
        <f aca="false">FilterPk!L$41</f>
        <v>0</v>
      </c>
      <c r="O2315" s="50" t="n">
        <f aca="false">FilterPk!M$41</f>
        <v>0</v>
      </c>
      <c r="P2315" s="50" t="n">
        <f aca="false">FilterPk!N$41</f>
        <v>0</v>
      </c>
      <c r="Q2315" s="51" t="n">
        <f aca="false">FilterPk!O$41</f>
        <v>0</v>
      </c>
    </row>
    <row r="2316" customFormat="false" ht="12.75" hidden="false" customHeight="false" outlineLevel="0" collapsed="false">
      <c r="B2316" s="85" t="str">
        <f aca="false">FilterPk!A$42</f>
        <v>John Forney</v>
      </c>
      <c r="C2316" s="13" t="n">
        <f aca="false">C2315+1</f>
        <v>2315</v>
      </c>
      <c r="D2316" s="50" t="n">
        <f aca="false">FilterPk!B$42</f>
        <v>0</v>
      </c>
      <c r="E2316" s="50" t="n">
        <f aca="false">FilterPk!C$42</f>
        <v>0</v>
      </c>
      <c r="F2316" s="50" t="n">
        <f aca="false">FilterPk!D$42</f>
        <v>0</v>
      </c>
      <c r="G2316" s="50" t="n">
        <f aca="false">FilterPk!E$42</f>
        <v>0</v>
      </c>
      <c r="H2316" s="50" t="n">
        <f aca="false">FilterPk!F$42</f>
        <v>0</v>
      </c>
      <c r="I2316" s="50" t="n">
        <f aca="false">FilterPk!G$42</f>
        <v>0</v>
      </c>
      <c r="J2316" s="50" t="n">
        <f aca="false">FilterPk!H$42</f>
        <v>0</v>
      </c>
      <c r="K2316" s="50" t="n">
        <f aca="false">FilterPk!I$42</f>
        <v>0</v>
      </c>
      <c r="L2316" s="50" t="n">
        <f aca="false">FilterPk!J$42</f>
        <v>0</v>
      </c>
      <c r="M2316" s="50" t="n">
        <f aca="false">FilterPk!K$42</f>
        <v>0</v>
      </c>
      <c r="N2316" s="50" t="n">
        <f aca="false">FilterPk!L$42</f>
        <v>0</v>
      </c>
      <c r="O2316" s="50" t="n">
        <f aca="false">FilterPk!M$42</f>
        <v>0</v>
      </c>
      <c r="P2316" s="50" t="n">
        <f aca="false">FilterPk!N$42</f>
        <v>0</v>
      </c>
      <c r="Q2316" s="51" t="n">
        <f aca="false">FilterPk!O$42</f>
        <v>0</v>
      </c>
    </row>
    <row r="2317" customFormat="false" ht="12.75" hidden="false" customHeight="false" outlineLevel="0" collapsed="false">
      <c r="B2317" s="85" t="str">
        <f aca="false">FilterPk!A$43</f>
        <v>Mike Carson</v>
      </c>
      <c r="C2317" s="13" t="n">
        <f aca="false">C2316+1</f>
        <v>2316</v>
      </c>
      <c r="D2317" s="50" t="n">
        <f aca="false">FilterPk!B$43</f>
        <v>0</v>
      </c>
      <c r="E2317" s="50" t="n">
        <f aca="false">FilterPk!C$43</f>
        <v>0</v>
      </c>
      <c r="F2317" s="50" t="n">
        <f aca="false">FilterPk!D$43</f>
        <v>0</v>
      </c>
      <c r="G2317" s="50" t="n">
        <f aca="false">FilterPk!E$43</f>
        <v>0</v>
      </c>
      <c r="H2317" s="50" t="n">
        <f aca="false">FilterPk!F$43</f>
        <v>0</v>
      </c>
      <c r="I2317" s="50" t="n">
        <f aca="false">FilterPk!G$43</f>
        <v>0</v>
      </c>
      <c r="J2317" s="50" t="n">
        <f aca="false">FilterPk!H$43</f>
        <v>0</v>
      </c>
      <c r="K2317" s="50" t="n">
        <f aca="false">FilterPk!I$43</f>
        <v>0</v>
      </c>
      <c r="L2317" s="50" t="n">
        <f aca="false">FilterPk!J$43</f>
        <v>0</v>
      </c>
      <c r="M2317" s="50" t="n">
        <f aca="false">FilterPk!K$43</f>
        <v>0</v>
      </c>
      <c r="N2317" s="50" t="n">
        <f aca="false">FilterPk!L$43</f>
        <v>0</v>
      </c>
      <c r="O2317" s="50" t="n">
        <f aca="false">FilterPk!M$43</f>
        <v>0</v>
      </c>
      <c r="P2317" s="50" t="n">
        <f aca="false">FilterPk!N$43</f>
        <v>0</v>
      </c>
      <c r="Q2317" s="51" t="n">
        <f aca="false">FilterPk!O$43</f>
        <v>0</v>
      </c>
    </row>
    <row r="2318" customFormat="false" ht="12.75" hidden="false" customHeight="false" outlineLevel="0" collapsed="false">
      <c r="B2318" s="85" t="str">
        <f aca="false">FilterPk!A$44</f>
        <v>Chris Dorland</v>
      </c>
      <c r="C2318" s="13" t="n">
        <f aca="false">C2317+1</f>
        <v>2317</v>
      </c>
      <c r="D2318" s="50" t="n">
        <f aca="false">FilterPk!B$44</f>
        <v>0</v>
      </c>
      <c r="E2318" s="50" t="n">
        <f aca="false">FilterPk!C$44</f>
        <v>0</v>
      </c>
      <c r="F2318" s="50" t="n">
        <f aca="false">FilterPk!D$44</f>
        <v>0</v>
      </c>
      <c r="G2318" s="50" t="n">
        <f aca="false">FilterPk!E$44</f>
        <v>0</v>
      </c>
      <c r="H2318" s="50" t="n">
        <f aca="false">FilterPk!F$44</f>
        <v>0</v>
      </c>
      <c r="I2318" s="50" t="n">
        <f aca="false">FilterPk!G$44</f>
        <v>0</v>
      </c>
      <c r="J2318" s="50" t="n">
        <f aca="false">FilterPk!H$44</f>
        <v>0</v>
      </c>
      <c r="K2318" s="50" t="n">
        <f aca="false">FilterPk!I$44</f>
        <v>0</v>
      </c>
      <c r="L2318" s="50" t="n">
        <f aca="false">FilterPk!J$44</f>
        <v>0</v>
      </c>
      <c r="M2318" s="50" t="n">
        <f aca="false">FilterPk!K$44</f>
        <v>0</v>
      </c>
      <c r="N2318" s="50" t="n">
        <f aca="false">FilterPk!L$44</f>
        <v>0</v>
      </c>
      <c r="O2318" s="50" t="n">
        <f aca="false">FilterPk!M$44</f>
        <v>0</v>
      </c>
      <c r="P2318" s="50" t="n">
        <f aca="false">FilterPk!N$44</f>
        <v>0</v>
      </c>
      <c r="Q2318" s="51" t="n">
        <f aca="false">FilterPk!O$44</f>
        <v>0</v>
      </c>
    </row>
    <row r="2319" customFormat="false" ht="12.75" hidden="false" customHeight="false" outlineLevel="0" collapsed="false">
      <c r="B2319" s="85" t="str">
        <f aca="false">FilterPk!A$45</f>
        <v>Jeff King</v>
      </c>
      <c r="C2319" s="13" t="n">
        <f aca="false">C2318+1</f>
        <v>2318</v>
      </c>
      <c r="D2319" s="50" t="n">
        <f aca="false">FilterPk!B$45</f>
        <v>0</v>
      </c>
      <c r="E2319" s="50" t="n">
        <f aca="false">FilterPk!C$45</f>
        <v>0</v>
      </c>
      <c r="F2319" s="50" t="n">
        <f aca="false">FilterPk!D$45</f>
        <v>0</v>
      </c>
      <c r="G2319" s="50" t="n">
        <f aca="false">FilterPk!E$45</f>
        <v>0</v>
      </c>
      <c r="H2319" s="50" t="n">
        <f aca="false">FilterPk!F$45</f>
        <v>0</v>
      </c>
      <c r="I2319" s="50" t="n">
        <f aca="false">FilterPk!G$45</f>
        <v>0</v>
      </c>
      <c r="J2319" s="50" t="n">
        <f aca="false">FilterPk!H$45</f>
        <v>0</v>
      </c>
      <c r="K2319" s="50" t="n">
        <f aca="false">FilterPk!I$45</f>
        <v>0</v>
      </c>
      <c r="L2319" s="50" t="n">
        <f aca="false">FilterPk!J$45</f>
        <v>0</v>
      </c>
      <c r="M2319" s="50" t="n">
        <f aca="false">FilterPk!K$45</f>
        <v>0</v>
      </c>
      <c r="N2319" s="50" t="n">
        <f aca="false">FilterPk!L$45</f>
        <v>0</v>
      </c>
      <c r="O2319" s="50" t="n">
        <f aca="false">FilterPk!M$45</f>
        <v>0</v>
      </c>
      <c r="P2319" s="50" t="n">
        <f aca="false">FilterPk!N$45</f>
        <v>0</v>
      </c>
      <c r="Q2319" s="51" t="n">
        <f aca="false">FilterPk!O$45</f>
        <v>0</v>
      </c>
    </row>
    <row r="2320" customFormat="false" ht="12.75" hidden="false" customHeight="false" outlineLevel="0" collapsed="false">
      <c r="B2320" s="85" t="n">
        <f aca="false">FilterPk!A$46</f>
        <v>0</v>
      </c>
      <c r="C2320" s="13" t="n">
        <f aca="false">C2319+1</f>
        <v>2319</v>
      </c>
      <c r="D2320" s="50" t="n">
        <f aca="false">FilterPk!B$46</f>
        <v>0</v>
      </c>
      <c r="E2320" s="50" t="n">
        <f aca="false">FilterPk!C$46</f>
        <v>0</v>
      </c>
      <c r="F2320" s="50" t="n">
        <f aca="false">FilterPk!D$46</f>
        <v>0</v>
      </c>
      <c r="G2320" s="50" t="n">
        <f aca="false">FilterPk!E$46</f>
        <v>0</v>
      </c>
      <c r="H2320" s="50" t="n">
        <f aca="false">FilterPk!F$46</f>
        <v>0</v>
      </c>
      <c r="I2320" s="50" t="n">
        <f aca="false">FilterPk!G$46</f>
        <v>0</v>
      </c>
      <c r="J2320" s="50" t="n">
        <f aca="false">FilterPk!H$46</f>
        <v>0</v>
      </c>
      <c r="K2320" s="50" t="n">
        <f aca="false">FilterPk!I$46</f>
        <v>0</v>
      </c>
      <c r="L2320" s="50" t="n">
        <f aca="false">FilterPk!J$46</f>
        <v>0</v>
      </c>
      <c r="M2320" s="50" t="n">
        <f aca="false">FilterPk!K$46</f>
        <v>0</v>
      </c>
      <c r="N2320" s="50" t="n">
        <f aca="false">FilterPk!L$46</f>
        <v>0</v>
      </c>
      <c r="O2320" s="50" t="n">
        <f aca="false">FilterPk!M$46</f>
        <v>0</v>
      </c>
      <c r="P2320" s="50" t="n">
        <f aca="false">FilterPk!N$46</f>
        <v>0</v>
      </c>
      <c r="Q2320" s="51" t="n">
        <f aca="false">FilterPk!O$46</f>
        <v>0</v>
      </c>
    </row>
    <row r="2321" customFormat="false" ht="12.75" hidden="false" customHeight="false" outlineLevel="0" collapsed="false">
      <c r="B2321" s="87" t="n">
        <f aca="false">FilterPk!A$47</f>
        <v>0</v>
      </c>
      <c r="C2321" s="64" t="n">
        <f aca="false">C2320+1</f>
        <v>2320</v>
      </c>
      <c r="D2321" s="54" t="n">
        <f aca="false">FilterPk!B$47</f>
        <v>0</v>
      </c>
      <c r="E2321" s="54" t="n">
        <f aca="false">FilterPk!C$47</f>
        <v>0</v>
      </c>
      <c r="F2321" s="54" t="n">
        <f aca="false">FilterPk!D$47</f>
        <v>0</v>
      </c>
      <c r="G2321" s="54" t="n">
        <f aca="false">FilterPk!E$47</f>
        <v>0</v>
      </c>
      <c r="H2321" s="54" t="n">
        <f aca="false">FilterPk!F$47</f>
        <v>0</v>
      </c>
      <c r="I2321" s="54" t="n">
        <f aca="false">FilterPk!G$47</f>
        <v>0</v>
      </c>
      <c r="J2321" s="54" t="n">
        <f aca="false">FilterPk!H$47</f>
        <v>0</v>
      </c>
      <c r="K2321" s="54" t="n">
        <f aca="false">FilterPk!I$47</f>
        <v>0</v>
      </c>
      <c r="L2321" s="54" t="n">
        <f aca="false">FilterPk!J$47</f>
        <v>0</v>
      </c>
      <c r="M2321" s="54" t="n">
        <f aca="false">FilterPk!K$47</f>
        <v>0</v>
      </c>
      <c r="N2321" s="54" t="n">
        <f aca="false">FilterPk!L$47</f>
        <v>0</v>
      </c>
      <c r="O2321" s="54" t="n">
        <f aca="false">FilterPk!M$47</f>
        <v>0</v>
      </c>
      <c r="P2321" s="54" t="n">
        <f aca="false">FilterPk!N$47</f>
        <v>0</v>
      </c>
      <c r="Q2321" s="55" t="n">
        <f aca="false">FilterPk!O$47</f>
        <v>0</v>
      </c>
    </row>
    <row r="2322" customFormat="false" ht="12.75" hidden="false" customHeight="false" outlineLevel="0" collapsed="false">
      <c r="A2322" s="0" t="n">
        <f aca="false">A2282+1</f>
        <v>59</v>
      </c>
      <c r="B2322" s="57" t="n">
        <f aca="false">FilterPk!D$1</f>
        <v>36907</v>
      </c>
      <c r="C2322" s="58" t="n">
        <f aca="false">C2321+1</f>
        <v>2321</v>
      </c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83"/>
    </row>
    <row r="2323" customFormat="false" ht="12.75" hidden="false" customHeight="false" outlineLevel="0" collapsed="false">
      <c r="B2323" s="61"/>
      <c r="C2323" s="13" t="n">
        <f aca="false">C2322+1</f>
        <v>2322</v>
      </c>
      <c r="D2323" s="13"/>
      <c r="E2323" s="21" t="s">
        <v>5</v>
      </c>
      <c r="F2323" s="21" t="s">
        <v>6</v>
      </c>
      <c r="G2323" s="21" t="s">
        <v>7</v>
      </c>
      <c r="H2323" s="21" t="s">
        <v>8</v>
      </c>
      <c r="I2323" s="21" t="s">
        <v>9</v>
      </c>
      <c r="J2323" s="21" t="s">
        <v>10</v>
      </c>
      <c r="K2323" s="21" t="s">
        <v>11</v>
      </c>
      <c r="L2323" s="21" t="s">
        <v>12</v>
      </c>
      <c r="M2323" s="21" t="s">
        <v>13</v>
      </c>
      <c r="N2323" s="21" t="s">
        <v>14</v>
      </c>
      <c r="O2323" s="21" t="n">
        <v>2002</v>
      </c>
      <c r="P2323" s="21" t="s">
        <v>15</v>
      </c>
      <c r="Q2323" s="84" t="s">
        <v>16</v>
      </c>
    </row>
    <row r="2324" customFormat="false" ht="12.75" hidden="false" customHeight="false" outlineLevel="0" collapsed="false">
      <c r="B2324" s="85" t="str">
        <f aca="false">FilterPk!A$9</f>
        <v>Power positions</v>
      </c>
      <c r="C2324" s="13" t="n">
        <f aca="false">C2323+1</f>
        <v>2323</v>
      </c>
      <c r="D2324" s="13" t="s">
        <v>4</v>
      </c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86"/>
    </row>
    <row r="2325" customFormat="false" ht="12.75" hidden="false" customHeight="false" outlineLevel="0" collapsed="false">
      <c r="B2325" s="85" t="str">
        <f aca="false">FilterPk!A$10</f>
        <v>East Position</v>
      </c>
      <c r="C2325" s="13" t="n">
        <f aca="false">C2324+1</f>
        <v>2324</v>
      </c>
      <c r="D2325" s="50" t="n">
        <f aca="false">FilterPk!B$10</f>
        <v>34784396.7946123</v>
      </c>
      <c r="E2325" s="50" t="n">
        <f aca="false">FilterPk!C$10</f>
        <v>75045.54</v>
      </c>
      <c r="F2325" s="50" t="n">
        <f aca="false">FilterPk!D$10</f>
        <v>84629.15</v>
      </c>
      <c r="G2325" s="50" t="n">
        <f aca="false">FilterPk!E$10</f>
        <v>1358824.72</v>
      </c>
      <c r="H2325" s="50" t="n">
        <f aca="false">FilterPk!F$10</f>
        <v>1120662.53</v>
      </c>
      <c r="I2325" s="50" t="n">
        <f aca="false">FilterPk!G$10</f>
        <v>422841.14</v>
      </c>
      <c r="J2325" s="50" t="n">
        <f aca="false">FilterPk!H$10</f>
        <v>788810.55</v>
      </c>
      <c r="K2325" s="50" t="n">
        <f aca="false">FilterPk!I$10</f>
        <v>1076253.71</v>
      </c>
      <c r="L2325" s="50" t="n">
        <f aca="false">FilterPk!J$10</f>
        <v>363159.42</v>
      </c>
      <c r="M2325" s="50" t="n">
        <f aca="false">FilterPk!K$10</f>
        <v>5764043.19</v>
      </c>
      <c r="N2325" s="50" t="n">
        <f aca="false">FilterPk!L$10</f>
        <v>11054269.95</v>
      </c>
      <c r="O2325" s="50" t="n">
        <f aca="false">FilterPk!M$10</f>
        <v>3650317.45</v>
      </c>
      <c r="P2325" s="50" t="n">
        <f aca="false">FilterPk!N$10</f>
        <v>-1642778.44</v>
      </c>
      <c r="Q2325" s="51" t="n">
        <f aca="false">FilterPk!O$10</f>
        <v>13061808.96</v>
      </c>
    </row>
    <row r="2326" customFormat="false" ht="12.75" hidden="false" customHeight="false" outlineLevel="0" collapsed="false">
      <c r="B2326" s="85" t="str">
        <f aca="false">FilterPk!A$11</f>
        <v>East Power Mgmt</v>
      </c>
      <c r="C2326" s="13" t="n">
        <f aca="false">C2325+1</f>
        <v>2325</v>
      </c>
      <c r="D2326" s="50" t="n">
        <f aca="false">FilterPk!B$11</f>
        <v>7547347.04451418</v>
      </c>
      <c r="E2326" s="50" t="n">
        <f aca="false">FilterPk!C$11</f>
        <v>43646.27</v>
      </c>
      <c r="F2326" s="50" t="n">
        <f aca="false">FilterPk!D$11</f>
        <v>-98133.28</v>
      </c>
      <c r="G2326" s="50" t="n">
        <f aca="false">FilterPk!E$11</f>
        <v>107993.78</v>
      </c>
      <c r="H2326" s="50" t="n">
        <f aca="false">FilterPk!F$11</f>
        <v>155786.29</v>
      </c>
      <c r="I2326" s="50" t="n">
        <f aca="false">FilterPk!G$11</f>
        <v>89357.34</v>
      </c>
      <c r="J2326" s="50" t="n">
        <f aca="false">FilterPk!H$11</f>
        <v>247101.13</v>
      </c>
      <c r="K2326" s="50" t="n">
        <f aca="false">FilterPk!I$11</f>
        <v>307386.28</v>
      </c>
      <c r="L2326" s="50" t="n">
        <f aca="false">FilterPk!J$11</f>
        <v>108209.05</v>
      </c>
      <c r="M2326" s="50" t="n">
        <f aca="false">FilterPk!K$11</f>
        <v>1338376.99</v>
      </c>
      <c r="N2326" s="50" t="n">
        <f aca="false">FilterPk!L$11</f>
        <v>2299723.85</v>
      </c>
      <c r="O2326" s="50" t="n">
        <f aca="false">FilterPk!M$11</f>
        <v>606348.53</v>
      </c>
      <c r="P2326" s="50" t="n">
        <f aca="false">FilterPk!N$11</f>
        <v>61912.21</v>
      </c>
      <c r="Q2326" s="51" t="n">
        <f aca="false">FilterPk!O$11</f>
        <v>2967984.59</v>
      </c>
    </row>
    <row r="2327" customFormat="false" ht="12.75" hidden="false" customHeight="false" outlineLevel="0" collapsed="false">
      <c r="B2327" s="85" t="str">
        <f aca="false">FilterPk!A$12</f>
        <v>Long Term Options</v>
      </c>
      <c r="C2327" s="13" t="n">
        <f aca="false">C2326+1</f>
        <v>2326</v>
      </c>
      <c r="D2327" s="50" t="n">
        <f aca="false">FilterPk!B$12</f>
        <v>0</v>
      </c>
      <c r="E2327" s="50" t="n">
        <f aca="false">FilterPk!C$12</f>
        <v>0</v>
      </c>
      <c r="F2327" s="50" t="n">
        <f aca="false">FilterPk!D$12</f>
        <v>0</v>
      </c>
      <c r="G2327" s="50" t="n">
        <f aca="false">FilterPk!E$12</f>
        <v>0</v>
      </c>
      <c r="H2327" s="50" t="n">
        <f aca="false">FilterPk!F$12</f>
        <v>0</v>
      </c>
      <c r="I2327" s="50" t="n">
        <f aca="false">FilterPk!G$12</f>
        <v>0</v>
      </c>
      <c r="J2327" s="50" t="n">
        <f aca="false">FilterPk!H$12</f>
        <v>0</v>
      </c>
      <c r="K2327" s="50" t="n">
        <f aca="false">FilterPk!I$12</f>
        <v>0</v>
      </c>
      <c r="L2327" s="50" t="n">
        <f aca="false">FilterPk!J$12</f>
        <v>0</v>
      </c>
      <c r="M2327" s="50" t="n">
        <f aca="false">FilterPk!K$12</f>
        <v>0</v>
      </c>
      <c r="N2327" s="50" t="n">
        <f aca="false">FilterPk!L$12</f>
        <v>0</v>
      </c>
      <c r="O2327" s="50" t="n">
        <f aca="false">FilterPk!M$12</f>
        <v>0</v>
      </c>
      <c r="P2327" s="50" t="n">
        <f aca="false">FilterPk!N$12</f>
        <v>0</v>
      </c>
      <c r="Q2327" s="51" t="n">
        <f aca="false">FilterPk!O$12</f>
        <v>0</v>
      </c>
    </row>
    <row r="2328" customFormat="false" ht="12.75" hidden="false" customHeight="false" outlineLevel="0" collapsed="false">
      <c r="B2328" s="85" t="str">
        <f aca="false">FilterPk!A$13</f>
        <v>LT-MIDWEST</v>
      </c>
      <c r="C2328" s="13" t="n">
        <f aca="false">C2327+1</f>
        <v>2327</v>
      </c>
      <c r="D2328" s="50" t="n">
        <f aca="false">FilterPk!B$13</f>
        <v>7151089.47366245</v>
      </c>
      <c r="E2328" s="50" t="n">
        <f aca="false">FilterPk!C$13</f>
        <v>48283.08</v>
      </c>
      <c r="F2328" s="50" t="n">
        <f aca="false">FilterPk!D$13</f>
        <v>-141448.54</v>
      </c>
      <c r="G2328" s="50" t="n">
        <f aca="false">FilterPk!E$13</f>
        <v>574622.66</v>
      </c>
      <c r="H2328" s="50" t="n">
        <f aca="false">FilterPk!F$13</f>
        <v>298097.27</v>
      </c>
      <c r="I2328" s="50" t="n">
        <f aca="false">FilterPk!G$13</f>
        <v>249481.43</v>
      </c>
      <c r="J2328" s="50" t="n">
        <f aca="false">FilterPk!H$13</f>
        <v>119379.88</v>
      </c>
      <c r="K2328" s="50" t="n">
        <f aca="false">FilterPk!I$13</f>
        <v>25994.27</v>
      </c>
      <c r="L2328" s="50" t="n">
        <f aca="false">FilterPk!J$13</f>
        <v>156242.15</v>
      </c>
      <c r="M2328" s="50" t="n">
        <f aca="false">FilterPk!K$13</f>
        <v>1762908.33</v>
      </c>
      <c r="N2328" s="50" t="n">
        <f aca="false">FilterPk!L$13</f>
        <v>3093560.53</v>
      </c>
      <c r="O2328" s="50" t="n">
        <f aca="false">FilterPk!M$13</f>
        <v>565730</v>
      </c>
      <c r="P2328" s="50" t="n">
        <f aca="false">FilterPk!N$13</f>
        <v>-439379.19</v>
      </c>
      <c r="Q2328" s="51" t="n">
        <f aca="false">FilterPk!O$13</f>
        <v>3219911.34</v>
      </c>
    </row>
    <row r="2329" customFormat="false" ht="12.75" hidden="false" customHeight="false" outlineLevel="0" collapsed="false">
      <c r="B2329" s="85" t="str">
        <f aca="false">FilterPk!A$14</f>
        <v>ST-ECAR</v>
      </c>
      <c r="C2329" s="13" t="n">
        <f aca="false">C2328+1</f>
        <v>2328</v>
      </c>
      <c r="D2329" s="50" t="n">
        <f aca="false">FilterPk!B$14</f>
        <v>238101.441960815</v>
      </c>
      <c r="E2329" s="50" t="n">
        <f aca="false">FilterPk!C$14</f>
        <v>13522.23</v>
      </c>
      <c r="F2329" s="50" t="n">
        <f aca="false">FilterPk!D$14</f>
        <v>15838.59</v>
      </c>
      <c r="G2329" s="50" t="n">
        <f aca="false">FilterPk!E$14</f>
        <v>0</v>
      </c>
      <c r="H2329" s="50" t="n">
        <f aca="false">FilterPk!F$14</f>
        <v>0</v>
      </c>
      <c r="I2329" s="50" t="n">
        <f aca="false">FilterPk!G$14</f>
        <v>0</v>
      </c>
      <c r="J2329" s="50" t="n">
        <f aca="false">FilterPk!H$14</f>
        <v>0</v>
      </c>
      <c r="K2329" s="50" t="n">
        <f aca="false">FilterPk!I$14</f>
        <v>0</v>
      </c>
      <c r="L2329" s="50" t="n">
        <f aca="false">FilterPk!J$14</f>
        <v>0</v>
      </c>
      <c r="M2329" s="50" t="n">
        <f aca="false">FilterPk!K$14</f>
        <v>0</v>
      </c>
      <c r="N2329" s="50" t="n">
        <f aca="false">FilterPk!L$14</f>
        <v>29360.82</v>
      </c>
      <c r="O2329" s="50" t="n">
        <f aca="false">FilterPk!M$14</f>
        <v>0</v>
      </c>
      <c r="P2329" s="50" t="n">
        <f aca="false">FilterPk!N$14</f>
        <v>0</v>
      </c>
      <c r="Q2329" s="51" t="n">
        <f aca="false">FilterPk!O$14</f>
        <v>29360.82</v>
      </c>
    </row>
    <row r="2330" customFormat="false" ht="12.75" hidden="false" customHeight="false" outlineLevel="0" collapsed="false">
      <c r="B2330" s="85" t="str">
        <f aca="false">FilterPk!A$15</f>
        <v>ST- MAPP</v>
      </c>
      <c r="C2330" s="13" t="n">
        <f aca="false">C2329+1</f>
        <v>2329</v>
      </c>
      <c r="D2330" s="50" t="n">
        <f aca="false">FilterPk!B$15</f>
        <v>254636.614020626</v>
      </c>
      <c r="E2330" s="50" t="n">
        <f aca="false">FilterPk!C$15</f>
        <v>795.43</v>
      </c>
      <c r="F2330" s="50" t="n">
        <f aca="false">FilterPk!D$15</f>
        <v>39596.48</v>
      </c>
      <c r="G2330" s="50" t="n">
        <f aca="false">FilterPk!E$15</f>
        <v>26009.8</v>
      </c>
      <c r="H2330" s="50" t="n">
        <f aca="false">FilterPk!F$15</f>
        <v>8238.75</v>
      </c>
      <c r="I2330" s="50" t="n">
        <f aca="false">FilterPk!G$15</f>
        <v>0</v>
      </c>
      <c r="J2330" s="50" t="n">
        <f aca="false">FilterPk!H$15</f>
        <v>0</v>
      </c>
      <c r="K2330" s="50" t="n">
        <f aca="false">FilterPk!I$15</f>
        <v>0</v>
      </c>
      <c r="L2330" s="50" t="n">
        <f aca="false">FilterPk!J$15</f>
        <v>0</v>
      </c>
      <c r="M2330" s="50" t="n">
        <f aca="false">FilterPk!K$15</f>
        <v>0</v>
      </c>
      <c r="N2330" s="50" t="n">
        <f aca="false">FilterPk!L$15</f>
        <v>74640.46</v>
      </c>
      <c r="O2330" s="50" t="n">
        <f aca="false">FilterPk!M$15</f>
        <v>0</v>
      </c>
      <c r="P2330" s="50" t="n">
        <f aca="false">FilterPk!N$15</f>
        <v>0</v>
      </c>
      <c r="Q2330" s="51" t="n">
        <f aca="false">FilterPk!O$15</f>
        <v>74640.46</v>
      </c>
    </row>
    <row r="2331" customFormat="false" ht="12.75" hidden="false" customHeight="false" outlineLevel="0" collapsed="false">
      <c r="B2331" s="85" t="str">
        <f aca="false">FilterPk!A$16</f>
        <v>ST- MAIN</v>
      </c>
      <c r="C2331" s="13" t="n">
        <f aca="false">C2330+1</f>
        <v>2330</v>
      </c>
      <c r="D2331" s="50" t="n">
        <f aca="false">FilterPk!B$16</f>
        <v>694293.253349893</v>
      </c>
      <c r="E2331" s="50" t="n">
        <f aca="false">FilterPk!C$16</f>
        <v>-2349.61</v>
      </c>
      <c r="F2331" s="50" t="n">
        <f aca="false">FilterPk!D$16</f>
        <v>15903</v>
      </c>
      <c r="G2331" s="50" t="n">
        <f aca="false">FilterPk!E$16</f>
        <v>69359.47</v>
      </c>
      <c r="H2331" s="50" t="n">
        <f aca="false">FilterPk!F$16</f>
        <v>0</v>
      </c>
      <c r="I2331" s="50" t="n">
        <f aca="false">FilterPk!G$16</f>
        <v>0</v>
      </c>
      <c r="J2331" s="50" t="n">
        <f aca="false">FilterPk!H$16</f>
        <v>0</v>
      </c>
      <c r="K2331" s="50" t="n">
        <f aca="false">FilterPk!I$16</f>
        <v>0</v>
      </c>
      <c r="L2331" s="50" t="n">
        <f aca="false">FilterPk!J$16</f>
        <v>0</v>
      </c>
      <c r="M2331" s="50" t="n">
        <f aca="false">FilterPk!K$16</f>
        <v>0</v>
      </c>
      <c r="N2331" s="50" t="n">
        <f aca="false">FilterPk!L$16</f>
        <v>82912.86</v>
      </c>
      <c r="O2331" s="50" t="n">
        <f aca="false">FilterPk!M$16</f>
        <v>0</v>
      </c>
      <c r="P2331" s="50" t="n">
        <f aca="false">FilterPk!N$16</f>
        <v>0</v>
      </c>
      <c r="Q2331" s="51" t="n">
        <f aca="false">FilterPk!O$16</f>
        <v>82912.86</v>
      </c>
    </row>
    <row r="2332" customFormat="false" ht="12.75" hidden="false" customHeight="false" outlineLevel="0" collapsed="false">
      <c r="B2332" s="85" t="str">
        <f aca="false">FilterPk!A$17</f>
        <v>MW-ANALYST</v>
      </c>
      <c r="C2332" s="13" t="n">
        <f aca="false">C2331+1</f>
        <v>2331</v>
      </c>
      <c r="D2332" s="50" t="n">
        <f aca="false">FilterPk!B$17</f>
        <v>0</v>
      </c>
      <c r="E2332" s="50" t="n">
        <f aca="false">FilterPk!C$17</f>
        <v>6363.4</v>
      </c>
      <c r="F2332" s="50" t="n">
        <f aca="false">FilterPk!D$17</f>
        <v>15838.59</v>
      </c>
      <c r="G2332" s="50" t="n">
        <f aca="false">FilterPk!E$17</f>
        <v>0</v>
      </c>
      <c r="H2332" s="50" t="n">
        <f aca="false">FilterPk!F$17</f>
        <v>0</v>
      </c>
      <c r="I2332" s="50" t="n">
        <f aca="false">FilterPk!G$17</f>
        <v>0</v>
      </c>
      <c r="J2332" s="50" t="n">
        <f aca="false">FilterPk!H$17</f>
        <v>0</v>
      </c>
      <c r="K2332" s="50" t="n">
        <f aca="false">FilterPk!I$17</f>
        <v>0</v>
      </c>
      <c r="L2332" s="50" t="n">
        <f aca="false">FilterPk!J$17</f>
        <v>0</v>
      </c>
      <c r="M2332" s="50" t="n">
        <f aca="false">FilterPk!K$17</f>
        <v>0</v>
      </c>
      <c r="N2332" s="50" t="n">
        <f aca="false">FilterPk!L$17</f>
        <v>22201.99</v>
      </c>
      <c r="O2332" s="50" t="n">
        <f aca="false">FilterPk!M$17</f>
        <v>0</v>
      </c>
      <c r="P2332" s="50" t="n">
        <f aca="false">FilterPk!N$17</f>
        <v>0</v>
      </c>
      <c r="Q2332" s="51" t="n">
        <f aca="false">FilterPk!O$17</f>
        <v>22201.99</v>
      </c>
    </row>
    <row r="2333" customFormat="false" ht="12.75" hidden="false" customHeight="false" outlineLevel="0" collapsed="false">
      <c r="B2333" s="85" t="str">
        <f aca="false">FilterPk!A$18</f>
        <v>LT-NE</v>
      </c>
      <c r="C2333" s="13" t="n">
        <f aca="false">C2332+1</f>
        <v>2332</v>
      </c>
      <c r="D2333" s="50" t="n">
        <f aca="false">FilterPk!B$18</f>
        <v>6187311.37539291</v>
      </c>
      <c r="E2333" s="50" t="n">
        <f aca="false">FilterPk!C$18</f>
        <v>-37254.47</v>
      </c>
      <c r="F2333" s="50" t="n">
        <f aca="false">FilterPk!D$18</f>
        <v>2562.91</v>
      </c>
      <c r="G2333" s="50" t="n">
        <f aca="false">FilterPk!E$18</f>
        <v>-23211.32</v>
      </c>
      <c r="H2333" s="50" t="n">
        <f aca="false">FilterPk!F$18</f>
        <v>263627.18</v>
      </c>
      <c r="I2333" s="50" t="n">
        <f aca="false">FilterPk!G$18</f>
        <v>-59813.36</v>
      </c>
      <c r="J2333" s="50" t="n">
        <f aca="false">FilterPk!H$18</f>
        <v>155752.04</v>
      </c>
      <c r="K2333" s="50" t="n">
        <f aca="false">FilterPk!I$18</f>
        <v>121018.38</v>
      </c>
      <c r="L2333" s="50" t="n">
        <f aca="false">FilterPk!J$18</f>
        <v>-53378.32</v>
      </c>
      <c r="M2333" s="50" t="n">
        <f aca="false">FilterPk!K$18</f>
        <v>995570.8</v>
      </c>
      <c r="N2333" s="50" t="n">
        <f aca="false">FilterPk!L$18</f>
        <v>1364873.84</v>
      </c>
      <c r="O2333" s="50" t="n">
        <f aca="false">FilterPk!M$18</f>
        <v>1053007.86</v>
      </c>
      <c r="P2333" s="50" t="n">
        <f aca="false">FilterPk!N$18</f>
        <v>-2593897.5</v>
      </c>
      <c r="Q2333" s="51" t="n">
        <f aca="false">FilterPk!O$18</f>
        <v>-176015.800000001</v>
      </c>
    </row>
    <row r="2334" customFormat="false" ht="12.75" hidden="false" customHeight="false" outlineLevel="0" collapsed="false">
      <c r="B2334" s="85" t="str">
        <f aca="false">FilterPk!A$19</f>
        <v>LT-PJM</v>
      </c>
      <c r="C2334" s="13" t="n">
        <f aca="false">C2333+1</f>
        <v>2333</v>
      </c>
      <c r="D2334" s="50" t="n">
        <f aca="false">FilterPk!B$19</f>
        <v>1818236.42109565</v>
      </c>
      <c r="E2334" s="50" t="n">
        <f aca="false">FilterPk!C$19</f>
        <v>25453.61</v>
      </c>
      <c r="F2334" s="50" t="n">
        <f aca="false">FilterPk!D$19</f>
        <v>45536</v>
      </c>
      <c r="G2334" s="50" t="n">
        <f aca="false">FilterPk!E$19</f>
        <v>312117.59</v>
      </c>
      <c r="H2334" s="50" t="n">
        <f aca="false">FilterPk!F$19</f>
        <v>211118</v>
      </c>
      <c r="I2334" s="50" t="n">
        <f aca="false">FilterPk!G$19</f>
        <v>0</v>
      </c>
      <c r="J2334" s="50" t="n">
        <f aca="false">FilterPk!H$19</f>
        <v>24536.25</v>
      </c>
      <c r="K2334" s="50" t="n">
        <f aca="false">FilterPk!I$19</f>
        <v>-12662.37</v>
      </c>
      <c r="L2334" s="50" t="n">
        <f aca="false">FilterPk!J$19</f>
        <v>-30078</v>
      </c>
      <c r="M2334" s="50" t="n">
        <f aca="false">FilterPk!K$19</f>
        <v>243523.27</v>
      </c>
      <c r="N2334" s="50" t="n">
        <f aca="false">FilterPk!L$19</f>
        <v>819544.35</v>
      </c>
      <c r="O2334" s="50" t="n">
        <f aca="false">FilterPk!M$19</f>
        <v>125485.18</v>
      </c>
      <c r="P2334" s="50" t="n">
        <f aca="false">FilterPk!N$19</f>
        <v>177105.54</v>
      </c>
      <c r="Q2334" s="51" t="n">
        <f aca="false">FilterPk!O$19</f>
        <v>1122135.07</v>
      </c>
    </row>
    <row r="2335" customFormat="false" ht="12.75" hidden="false" customHeight="false" outlineLevel="0" collapsed="false">
      <c r="B2335" s="85" t="str">
        <f aca="false">FilterPk!A$20</f>
        <v>LT- NY</v>
      </c>
      <c r="C2335" s="13" t="n">
        <f aca="false">C2334+1</f>
        <v>2334</v>
      </c>
      <c r="D2335" s="50" t="n">
        <f aca="false">FilterPk!B$20</f>
        <v>0</v>
      </c>
      <c r="E2335" s="50" t="n">
        <f aca="false">FilterPk!C$20</f>
        <v>-15908.51</v>
      </c>
      <c r="F2335" s="50" t="n">
        <f aca="false">FilterPk!D$20</f>
        <v>63126.67</v>
      </c>
      <c r="G2335" s="50" t="n">
        <f aca="false">FilterPk!E$20</f>
        <v>-17376.91</v>
      </c>
      <c r="H2335" s="50" t="n">
        <f aca="false">FilterPk!F$20</f>
        <v>0</v>
      </c>
      <c r="I2335" s="50" t="n">
        <f aca="false">FilterPk!G$20</f>
        <v>0</v>
      </c>
      <c r="J2335" s="50" t="n">
        <f aca="false">FilterPk!H$20</f>
        <v>0</v>
      </c>
      <c r="K2335" s="50" t="n">
        <f aca="false">FilterPk!I$20</f>
        <v>0</v>
      </c>
      <c r="L2335" s="50" t="n">
        <f aca="false">FilterPk!J$20</f>
        <v>0</v>
      </c>
      <c r="M2335" s="50" t="n">
        <f aca="false">FilterPk!K$20</f>
        <v>146381.01</v>
      </c>
      <c r="N2335" s="50" t="n">
        <f aca="false">FilterPk!L$20</f>
        <v>176222.26</v>
      </c>
      <c r="O2335" s="50" t="n">
        <f aca="false">FilterPk!M$20</f>
        <v>281909.77</v>
      </c>
      <c r="P2335" s="50" t="n">
        <f aca="false">FilterPk!N$20</f>
        <v>-177475.64</v>
      </c>
      <c r="Q2335" s="51" t="n">
        <f aca="false">FilterPk!O$20</f>
        <v>280656.39</v>
      </c>
    </row>
    <row r="2336" customFormat="false" ht="12.75" hidden="false" customHeight="false" outlineLevel="0" collapsed="false">
      <c r="B2336" s="85" t="str">
        <f aca="false">FilterPk!A$21</f>
        <v>ST- PJM</v>
      </c>
      <c r="C2336" s="13" t="n">
        <f aca="false">C2335+1</f>
        <v>2335</v>
      </c>
      <c r="D2336" s="50" t="n">
        <f aca="false">FilterPk!B$21</f>
        <v>1243093.71447674</v>
      </c>
      <c r="E2336" s="50" t="n">
        <f aca="false">FilterPk!C$21</f>
        <v>-91155.75</v>
      </c>
      <c r="F2336" s="50" t="n">
        <f aca="false">FilterPk!D$21</f>
        <v>-47515.78</v>
      </c>
      <c r="G2336" s="50" t="n">
        <f aca="false">FilterPk!E$21</f>
        <v>0</v>
      </c>
      <c r="H2336" s="50" t="n">
        <f aca="false">FilterPk!F$21</f>
        <v>0</v>
      </c>
      <c r="I2336" s="50" t="n">
        <f aca="false">FilterPk!G$21</f>
        <v>0</v>
      </c>
      <c r="J2336" s="50" t="n">
        <f aca="false">FilterPk!H$21</f>
        <v>0</v>
      </c>
      <c r="K2336" s="50" t="n">
        <f aca="false">FilterPk!I$21</f>
        <v>0</v>
      </c>
      <c r="L2336" s="50" t="n">
        <f aca="false">FilterPk!J$21</f>
        <v>0</v>
      </c>
      <c r="M2336" s="50" t="n">
        <f aca="false">FilterPk!K$21</f>
        <v>0</v>
      </c>
      <c r="N2336" s="50" t="n">
        <f aca="false">FilterPk!L$21</f>
        <v>-138671.53</v>
      </c>
      <c r="O2336" s="50" t="n">
        <f aca="false">FilterPk!M$21</f>
        <v>0</v>
      </c>
      <c r="P2336" s="50" t="n">
        <f aca="false">FilterPk!N$21</f>
        <v>0</v>
      </c>
      <c r="Q2336" s="51" t="n">
        <f aca="false">FilterPk!O$21</f>
        <v>-138671.53</v>
      </c>
    </row>
    <row r="2337" customFormat="false" ht="12.75" hidden="false" customHeight="false" outlineLevel="0" collapsed="false">
      <c r="B2337" s="85" t="str">
        <f aca="false">FilterPk!A$22</f>
        <v>ST- NENG</v>
      </c>
      <c r="C2337" s="13" t="n">
        <f aca="false">C2336+1</f>
        <v>2336</v>
      </c>
      <c r="D2337" s="50" t="n">
        <f aca="false">FilterPk!B$22</f>
        <v>539719.375927685</v>
      </c>
      <c r="E2337" s="50" t="n">
        <f aca="false">FilterPk!C$22</f>
        <v>13161.19</v>
      </c>
      <c r="F2337" s="50" t="n">
        <f aca="false">FilterPk!D$22</f>
        <v>63418.82</v>
      </c>
      <c r="G2337" s="50" t="n">
        <f aca="false">FilterPk!E$22</f>
        <v>0</v>
      </c>
      <c r="H2337" s="50" t="n">
        <f aca="false">FilterPk!F$22</f>
        <v>0</v>
      </c>
      <c r="I2337" s="50" t="n">
        <f aca="false">FilterPk!G$22</f>
        <v>0</v>
      </c>
      <c r="J2337" s="50" t="n">
        <f aca="false">FilterPk!H$22</f>
        <v>0</v>
      </c>
      <c r="K2337" s="50" t="n">
        <f aca="false">FilterPk!I$22</f>
        <v>0</v>
      </c>
      <c r="L2337" s="50" t="n">
        <f aca="false">FilterPk!J$22</f>
        <v>0</v>
      </c>
      <c r="M2337" s="50" t="n">
        <f aca="false">FilterPk!K$22</f>
        <v>0</v>
      </c>
      <c r="N2337" s="50" t="n">
        <f aca="false">FilterPk!L$22</f>
        <v>76580.01</v>
      </c>
      <c r="O2337" s="50" t="n">
        <f aca="false">FilterPk!M$22</f>
        <v>0</v>
      </c>
      <c r="P2337" s="50" t="n">
        <f aca="false">FilterPk!N$22</f>
        <v>0</v>
      </c>
      <c r="Q2337" s="51" t="n">
        <f aca="false">FilterPk!O$22</f>
        <v>76580.01</v>
      </c>
    </row>
    <row r="2338" customFormat="false" ht="12.75" hidden="false" customHeight="false" outlineLevel="0" collapsed="false">
      <c r="B2338" s="85" t="str">
        <f aca="false">FilterPk!A$23</f>
        <v>ST- NY</v>
      </c>
      <c r="C2338" s="13" t="n">
        <f aca="false">C2337+1</f>
        <v>2337</v>
      </c>
      <c r="D2338" s="50" t="n">
        <f aca="false">FilterPk!B$23</f>
        <v>251437.188425373</v>
      </c>
      <c r="E2338" s="50" t="n">
        <f aca="false">FilterPk!C$23</f>
        <v>10362.2</v>
      </c>
      <c r="F2338" s="50" t="n">
        <f aca="false">FilterPk!D$23</f>
        <v>-15838.59</v>
      </c>
      <c r="G2338" s="50" t="n">
        <f aca="false">FilterPk!E$23</f>
        <v>17339.87</v>
      </c>
      <c r="H2338" s="50" t="n">
        <f aca="false">FilterPk!F$23</f>
        <v>0</v>
      </c>
      <c r="I2338" s="50" t="n">
        <f aca="false">FilterPk!G$23</f>
        <v>0</v>
      </c>
      <c r="J2338" s="50" t="n">
        <f aca="false">FilterPk!H$23</f>
        <v>0</v>
      </c>
      <c r="K2338" s="50" t="n">
        <f aca="false">FilterPk!I$23</f>
        <v>0</v>
      </c>
      <c r="L2338" s="50" t="n">
        <f aca="false">FilterPk!J$23</f>
        <v>0</v>
      </c>
      <c r="M2338" s="50" t="n">
        <f aca="false">FilterPk!K$23</f>
        <v>0</v>
      </c>
      <c r="N2338" s="50" t="n">
        <f aca="false">FilterPk!L$23</f>
        <v>11863.48</v>
      </c>
      <c r="O2338" s="50" t="n">
        <f aca="false">FilterPk!M$23</f>
        <v>0</v>
      </c>
      <c r="P2338" s="50" t="n">
        <f aca="false">FilterPk!N$23</f>
        <v>0</v>
      </c>
      <c r="Q2338" s="51" t="n">
        <f aca="false">FilterPk!O$23</f>
        <v>11863.48</v>
      </c>
    </row>
    <row r="2339" customFormat="false" ht="12.75" hidden="false" customHeight="false" outlineLevel="0" collapsed="false">
      <c r="B2339" s="85" t="str">
        <f aca="false">FilterPk!A$24</f>
        <v>NE- PHYS</v>
      </c>
      <c r="C2339" s="13" t="n">
        <f aca="false">C2338+1</f>
        <v>2338</v>
      </c>
      <c r="D2339" s="50" t="n">
        <f aca="false">FilterPk!B$24</f>
        <v>0</v>
      </c>
      <c r="E2339" s="50" t="n">
        <f aca="false">FilterPk!C$24</f>
        <v>0</v>
      </c>
      <c r="F2339" s="50" t="n">
        <f aca="false">FilterPk!D$24</f>
        <v>0</v>
      </c>
      <c r="G2339" s="50" t="n">
        <f aca="false">FilterPk!E$24</f>
        <v>0</v>
      </c>
      <c r="H2339" s="50" t="n">
        <f aca="false">FilterPk!F$24</f>
        <v>0</v>
      </c>
      <c r="I2339" s="50" t="n">
        <f aca="false">FilterPk!G$24</f>
        <v>0</v>
      </c>
      <c r="J2339" s="50" t="n">
        <f aca="false">FilterPk!H$24</f>
        <v>0</v>
      </c>
      <c r="K2339" s="50" t="n">
        <f aca="false">FilterPk!I$24</f>
        <v>0</v>
      </c>
      <c r="L2339" s="50" t="n">
        <f aca="false">FilterPk!J$24</f>
        <v>0</v>
      </c>
      <c r="M2339" s="50" t="n">
        <f aca="false">FilterPk!K$24</f>
        <v>0</v>
      </c>
      <c r="N2339" s="50" t="n">
        <f aca="false">FilterPk!L$24</f>
        <v>0</v>
      </c>
      <c r="O2339" s="50" t="n">
        <f aca="false">FilterPk!M$24</f>
        <v>0</v>
      </c>
      <c r="P2339" s="50" t="n">
        <f aca="false">FilterPk!N$24</f>
        <v>0</v>
      </c>
      <c r="Q2339" s="51" t="n">
        <f aca="false">FilterPk!O$24</f>
        <v>0</v>
      </c>
    </row>
    <row r="2340" customFormat="false" ht="12.75" hidden="false" customHeight="false" outlineLevel="0" collapsed="false">
      <c r="B2340" s="85" t="str">
        <f aca="false">FilterPk!A$25</f>
        <v>LT-Southeast</v>
      </c>
      <c r="C2340" s="13" t="n">
        <f aca="false">C2339+1</f>
        <v>2339</v>
      </c>
      <c r="D2340" s="50" t="n">
        <f aca="false">FilterPk!B$25</f>
        <v>11411200.8859117</v>
      </c>
      <c r="E2340" s="50" t="n">
        <f aca="false">FilterPk!C$25</f>
        <v>45860.27</v>
      </c>
      <c r="F2340" s="50" t="n">
        <f aca="false">FilterPk!D$25</f>
        <v>54109.47</v>
      </c>
      <c r="G2340" s="50" t="n">
        <f aca="false">FilterPk!E$25</f>
        <v>124540.18</v>
      </c>
      <c r="H2340" s="50" t="n">
        <f aca="false">FilterPk!F$25</f>
        <v>77068.78</v>
      </c>
      <c r="I2340" s="50" t="n">
        <f aca="false">FilterPk!G$25</f>
        <v>75414.58</v>
      </c>
      <c r="J2340" s="50" t="n">
        <f aca="false">FilterPk!H$25</f>
        <v>134077.64</v>
      </c>
      <c r="K2340" s="50" t="n">
        <f aca="false">FilterPk!I$25</f>
        <v>429786.05</v>
      </c>
      <c r="L2340" s="50" t="n">
        <f aca="false">FilterPk!J$25</f>
        <v>118391.18</v>
      </c>
      <c r="M2340" s="50" t="n">
        <f aca="false">FilterPk!K$25</f>
        <v>1083243.13</v>
      </c>
      <c r="N2340" s="50" t="n">
        <f aca="false">FilterPk!L$25</f>
        <v>2142491.28</v>
      </c>
      <c r="O2340" s="50" t="n">
        <f aca="false">FilterPk!M$25</f>
        <v>344226</v>
      </c>
      <c r="P2340" s="50" t="n">
        <f aca="false">FilterPk!N$25</f>
        <v>1221747.4</v>
      </c>
      <c r="Q2340" s="51" t="n">
        <f aca="false">FilterPk!O$25</f>
        <v>3708464.68</v>
      </c>
    </row>
    <row r="2341" customFormat="false" ht="12.75" hidden="false" customHeight="false" outlineLevel="0" collapsed="false">
      <c r="B2341" s="85" t="str">
        <f aca="false">FilterPk!A$26</f>
        <v>ST-SPP</v>
      </c>
      <c r="C2341" s="13" t="n">
        <f aca="false">C2340+1</f>
        <v>2340</v>
      </c>
      <c r="D2341" s="50" t="n">
        <f aca="false">FilterPk!B$26</f>
        <v>52202.8773549933</v>
      </c>
      <c r="E2341" s="50" t="n">
        <f aca="false">FilterPk!C$26</f>
        <v>3181.7</v>
      </c>
      <c r="F2341" s="50" t="n">
        <f aca="false">FilterPk!D$26</f>
        <v>0</v>
      </c>
      <c r="G2341" s="50" t="n">
        <f aca="false">FilterPk!E$26</f>
        <v>0</v>
      </c>
      <c r="H2341" s="50" t="n">
        <f aca="false">FilterPk!F$26</f>
        <v>0</v>
      </c>
      <c r="I2341" s="50" t="n">
        <f aca="false">FilterPk!G$26</f>
        <v>0</v>
      </c>
      <c r="J2341" s="50" t="n">
        <f aca="false">FilterPk!H$26</f>
        <v>0</v>
      </c>
      <c r="K2341" s="50" t="n">
        <f aca="false">FilterPk!I$26</f>
        <v>0</v>
      </c>
      <c r="L2341" s="50" t="n">
        <f aca="false">FilterPk!J$26</f>
        <v>0</v>
      </c>
      <c r="M2341" s="50" t="n">
        <f aca="false">FilterPk!K$26</f>
        <v>0</v>
      </c>
      <c r="N2341" s="50" t="n">
        <f aca="false">FilterPk!L$26</f>
        <v>3181.7</v>
      </c>
      <c r="O2341" s="50" t="n">
        <f aca="false">FilterPk!M$26</f>
        <v>0</v>
      </c>
      <c r="P2341" s="50" t="n">
        <f aca="false">FilterPk!N$26</f>
        <v>0</v>
      </c>
      <c r="Q2341" s="51" t="n">
        <f aca="false">FilterPk!O$26</f>
        <v>3181.7</v>
      </c>
    </row>
    <row r="2342" customFormat="false" ht="12.75" hidden="false" customHeight="false" outlineLevel="0" collapsed="false">
      <c r="B2342" s="85" t="str">
        <f aca="false">FilterPk!A$27</f>
        <v>ST-SERC</v>
      </c>
      <c r="C2342" s="13" t="n">
        <f aca="false">C2341+1</f>
        <v>2341</v>
      </c>
      <c r="D2342" s="50" t="n">
        <f aca="false">FilterPk!B$27</f>
        <v>686881.973218232</v>
      </c>
      <c r="E2342" s="50" t="n">
        <f aca="false">FilterPk!C$27</f>
        <v>-12726.81</v>
      </c>
      <c r="F2342" s="50" t="n">
        <f aca="false">FilterPk!D$27</f>
        <v>-31677.19</v>
      </c>
      <c r="G2342" s="50" t="n">
        <f aca="false">FilterPk!E$27</f>
        <v>138718.93</v>
      </c>
      <c r="H2342" s="50" t="n">
        <f aca="false">FilterPk!F$27</f>
        <v>0</v>
      </c>
      <c r="I2342" s="50" t="n">
        <f aca="false">FilterPk!G$27</f>
        <v>0</v>
      </c>
      <c r="J2342" s="50" t="n">
        <f aca="false">FilterPk!H$27</f>
        <v>0</v>
      </c>
      <c r="K2342" s="50" t="n">
        <f aca="false">FilterPk!I$27</f>
        <v>0</v>
      </c>
      <c r="L2342" s="50" t="n">
        <f aca="false">FilterPk!J$27</f>
        <v>0</v>
      </c>
      <c r="M2342" s="50" t="n">
        <f aca="false">FilterPk!K$27</f>
        <v>0</v>
      </c>
      <c r="N2342" s="50" t="n">
        <f aca="false">FilterPk!L$27</f>
        <v>94314.93</v>
      </c>
      <c r="O2342" s="50" t="n">
        <f aca="false">FilterPk!M$27</f>
        <v>0</v>
      </c>
      <c r="P2342" s="50" t="n">
        <f aca="false">FilterPk!N$27</f>
        <v>0</v>
      </c>
      <c r="Q2342" s="51" t="n">
        <f aca="false">FilterPk!O$27</f>
        <v>94314.93</v>
      </c>
    </row>
    <row r="2343" customFormat="false" ht="12.75" hidden="false" customHeight="false" outlineLevel="0" collapsed="false">
      <c r="B2343" s="85" t="str">
        <f aca="false">FilterPk!A$28</f>
        <v>LT- Texas</v>
      </c>
      <c r="C2343" s="13" t="n">
        <f aca="false">C2342+1</f>
        <v>2342</v>
      </c>
      <c r="D2343" s="50" t="n">
        <f aca="false">FilterPk!B$28</f>
        <v>3826684.70313045</v>
      </c>
      <c r="E2343" s="50" t="n">
        <f aca="false">FilterPk!C$28</f>
        <v>-6382.69</v>
      </c>
      <c r="F2343" s="50" t="n">
        <f aca="false">FilterPk!D$28</f>
        <v>71634.81</v>
      </c>
      <c r="G2343" s="50" t="n">
        <f aca="false">FilterPk!E$28</f>
        <v>28710.67</v>
      </c>
      <c r="H2343" s="50" t="n">
        <f aca="false">FilterPk!F$28</f>
        <v>106726.26</v>
      </c>
      <c r="I2343" s="50" t="n">
        <f aca="false">FilterPk!G$28</f>
        <v>68401.15</v>
      </c>
      <c r="J2343" s="50" t="n">
        <f aca="false">FilterPk!H$28</f>
        <v>107963.61</v>
      </c>
      <c r="K2343" s="50" t="n">
        <f aca="false">FilterPk!I$28</f>
        <v>204731.1</v>
      </c>
      <c r="L2343" s="50" t="n">
        <f aca="false">FilterPk!J$28</f>
        <v>63773.36</v>
      </c>
      <c r="M2343" s="50" t="n">
        <f aca="false">FilterPk!K$28</f>
        <v>194039.66</v>
      </c>
      <c r="N2343" s="50" t="n">
        <f aca="false">FilterPk!L$28</f>
        <v>839597.93</v>
      </c>
      <c r="O2343" s="50" t="n">
        <f aca="false">FilterPk!M$28</f>
        <v>673610.11</v>
      </c>
      <c r="P2343" s="50" t="n">
        <f aca="false">FilterPk!N$28</f>
        <v>107208.74</v>
      </c>
      <c r="Q2343" s="51" t="n">
        <f aca="false">FilterPk!O$28</f>
        <v>1620416.78</v>
      </c>
    </row>
    <row r="2344" customFormat="false" ht="12.75" hidden="false" customHeight="false" outlineLevel="0" collapsed="false">
      <c r="B2344" s="85" t="str">
        <f aca="false">FilterPk!A$29</f>
        <v>St- Texas</v>
      </c>
      <c r="C2344" s="13" t="n">
        <f aca="false">C2343+1</f>
        <v>2343</v>
      </c>
      <c r="D2344" s="50" t="n">
        <f aca="false">FilterPk!B$29</f>
        <v>445563.239343252</v>
      </c>
      <c r="E2344" s="50" t="n">
        <f aca="false">FilterPk!C$29</f>
        <v>30194</v>
      </c>
      <c r="F2344" s="50" t="n">
        <f aca="false">FilterPk!D$29</f>
        <v>31677.19</v>
      </c>
      <c r="G2344" s="50" t="n">
        <f aca="false">FilterPk!E$29</f>
        <v>0</v>
      </c>
      <c r="H2344" s="50" t="n">
        <f aca="false">FilterPk!F$29</f>
        <v>0</v>
      </c>
      <c r="I2344" s="50" t="n">
        <f aca="false">FilterPk!G$29</f>
        <v>0</v>
      </c>
      <c r="J2344" s="50" t="n">
        <f aca="false">FilterPk!H$29</f>
        <v>0</v>
      </c>
      <c r="K2344" s="50" t="n">
        <f aca="false">FilterPk!I$29</f>
        <v>0</v>
      </c>
      <c r="L2344" s="50" t="n">
        <f aca="false">FilterPk!J$29</f>
        <v>0</v>
      </c>
      <c r="M2344" s="50" t="n">
        <f aca="false">FilterPk!K$29</f>
        <v>0</v>
      </c>
      <c r="N2344" s="50" t="n">
        <f aca="false">FilterPk!L$29</f>
        <v>61871.19</v>
      </c>
      <c r="O2344" s="50" t="n">
        <f aca="false">FilterPk!M$29</f>
        <v>0</v>
      </c>
      <c r="P2344" s="50" t="n">
        <f aca="false">FilterPk!N$29</f>
        <v>0</v>
      </c>
      <c r="Q2344" s="51" t="n">
        <f aca="false">FilterPk!O$29</f>
        <v>61871.19</v>
      </c>
    </row>
    <row r="2345" customFormat="false" ht="12.75" hidden="false" customHeight="false" outlineLevel="0" collapsed="false">
      <c r="B2345" s="85"/>
      <c r="C2345" s="13" t="n">
        <f aca="false">C2344+1</f>
        <v>2344</v>
      </c>
      <c r="D2345" s="50"/>
      <c r="E2345" s="50"/>
      <c r="F2345" s="50"/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1"/>
    </row>
    <row r="2346" customFormat="false" ht="12.75" hidden="false" customHeight="false" outlineLevel="0" collapsed="false">
      <c r="B2346" s="85" t="str">
        <f aca="false">FilterPk!A$32</f>
        <v>Gas positions</v>
      </c>
      <c r="C2346" s="13" t="n">
        <f aca="false">C2345+1</f>
        <v>2345</v>
      </c>
      <c r="D2346" s="50" t="s">
        <v>4</v>
      </c>
      <c r="E2346" s="50"/>
      <c r="F2346" s="50"/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1"/>
    </row>
    <row r="2347" customFormat="false" ht="12.75" hidden="false" customHeight="false" outlineLevel="0" collapsed="false">
      <c r="B2347" s="85" t="str">
        <f aca="false">FilterPk!A$33</f>
        <v>Kevin Presto</v>
      </c>
      <c r="C2347" s="13" t="n">
        <f aca="false">C2346+1</f>
        <v>2346</v>
      </c>
      <c r="D2347" s="50" t="n">
        <f aca="false">FilterPk!B$33</f>
        <v>0</v>
      </c>
      <c r="E2347" s="50" t="n">
        <f aca="false">FilterPk!C$33</f>
        <v>0</v>
      </c>
      <c r="F2347" s="50" t="n">
        <f aca="false">FilterPk!D$33</f>
        <v>0</v>
      </c>
      <c r="G2347" s="50" t="n">
        <f aca="false">FilterPk!E$33</f>
        <v>0</v>
      </c>
      <c r="H2347" s="50" t="n">
        <f aca="false">FilterPk!F$33</f>
        <v>148.212616</v>
      </c>
      <c r="I2347" s="50" t="n">
        <f aca="false">FilterPk!G$33</f>
        <v>152.45636</v>
      </c>
      <c r="J2347" s="50" t="n">
        <f aca="false">FilterPk!H$33</f>
        <v>146.860915</v>
      </c>
      <c r="K2347" s="50" t="n">
        <f aca="false">FilterPk!I$33</f>
        <v>301.509361</v>
      </c>
      <c r="L2347" s="50" t="n">
        <f aca="false">FilterPk!J$33</f>
        <v>144.921279</v>
      </c>
      <c r="M2347" s="50" t="n">
        <f aca="false">FilterPk!K$33</f>
        <v>149.116289</v>
      </c>
      <c r="N2347" s="50" t="n">
        <f aca="false">FilterPk!L$33</f>
        <v>1043.07682</v>
      </c>
      <c r="O2347" s="50" t="n">
        <f aca="false">FilterPk!M$33</f>
        <v>0</v>
      </c>
      <c r="P2347" s="50" t="n">
        <f aca="false">FilterPk!N$33</f>
        <v>0</v>
      </c>
      <c r="Q2347" s="51" t="n">
        <f aca="false">FilterPk!O$33</f>
        <v>1043.07682</v>
      </c>
    </row>
    <row r="2348" customFormat="false" ht="12.75" hidden="false" customHeight="false" outlineLevel="0" collapsed="false">
      <c r="B2348" s="85" t="str">
        <f aca="false">FilterPk!A$34</f>
        <v>Fletcher Sturm</v>
      </c>
      <c r="C2348" s="13" t="n">
        <f aca="false">C2347+1</f>
        <v>2347</v>
      </c>
      <c r="D2348" s="50" t="n">
        <f aca="false">FilterPk!B$34</f>
        <v>0</v>
      </c>
      <c r="E2348" s="50" t="n">
        <f aca="false">FilterPk!C$34</f>
        <v>0</v>
      </c>
      <c r="F2348" s="50" t="n">
        <f aca="false">FilterPk!D$34</f>
        <v>10.382539</v>
      </c>
      <c r="G2348" s="50" t="n">
        <f aca="false">FilterPk!E$34</f>
        <v>-372.732218</v>
      </c>
      <c r="H2348" s="50" t="n">
        <f aca="false">FilterPk!F$34</f>
        <v>-18.430041</v>
      </c>
      <c r="I2348" s="50" t="n">
        <f aca="false">FilterPk!G$34</f>
        <v>-7.519049</v>
      </c>
      <c r="J2348" s="50" t="n">
        <f aca="false">FilterPk!H$34</f>
        <v>7.209206</v>
      </c>
      <c r="K2348" s="50" t="n">
        <f aca="false">FilterPk!I$34</f>
        <v>16.283645</v>
      </c>
      <c r="L2348" s="50" t="n">
        <f aca="false">FilterPk!J$34</f>
        <v>-0.622678</v>
      </c>
      <c r="M2348" s="50" t="n">
        <f aca="false">FilterPk!K$34</f>
        <v>48.787102</v>
      </c>
      <c r="N2348" s="50" t="n">
        <f aca="false">FilterPk!L$34</f>
        <v>-316.641494</v>
      </c>
      <c r="O2348" s="50" t="n">
        <f aca="false">FilterPk!M$34</f>
        <v>137.057149</v>
      </c>
      <c r="P2348" s="50" t="n">
        <f aca="false">FilterPk!N$34</f>
        <v>0</v>
      </c>
      <c r="Q2348" s="51" t="n">
        <f aca="false">FilterPk!O$34</f>
        <v>-179.584345</v>
      </c>
    </row>
    <row r="2349" customFormat="false" ht="12.75" hidden="false" customHeight="false" outlineLevel="0" collapsed="false">
      <c r="B2349" s="85" t="str">
        <f aca="false">FilterPk!A$35</f>
        <v>Doug Gilbert-Smith</v>
      </c>
      <c r="C2349" s="13" t="n">
        <f aca="false">C2348+1</f>
        <v>2348</v>
      </c>
      <c r="D2349" s="50" t="n">
        <f aca="false">FilterPk!B$35</f>
        <v>0</v>
      </c>
      <c r="E2349" s="50" t="n">
        <f aca="false">FilterPk!C$35</f>
        <v>0</v>
      </c>
      <c r="F2349" s="50" t="n">
        <f aca="false">FilterPk!D$35</f>
        <v>-34.907</v>
      </c>
      <c r="G2349" s="50" t="n">
        <f aca="false">FilterPk!E$35</f>
        <v>38.473605</v>
      </c>
      <c r="H2349" s="50" t="n">
        <f aca="false">FilterPk!F$35</f>
        <v>-29.642523</v>
      </c>
      <c r="I2349" s="50" t="n">
        <f aca="false">FilterPk!G$35</f>
        <v>30.491272</v>
      </c>
      <c r="J2349" s="50" t="n">
        <f aca="false">FilterPk!H$35</f>
        <v>0</v>
      </c>
      <c r="K2349" s="50" t="n">
        <f aca="false">FilterPk!I$35</f>
        <v>90.452808</v>
      </c>
      <c r="L2349" s="50" t="n">
        <f aca="false">FilterPk!J$35</f>
        <v>0</v>
      </c>
      <c r="M2349" s="50" t="n">
        <f aca="false">FilterPk!K$35</f>
        <v>14.574853</v>
      </c>
      <c r="N2349" s="50" t="n">
        <f aca="false">FilterPk!L$35</f>
        <v>109.443015</v>
      </c>
      <c r="O2349" s="50" t="n">
        <f aca="false">FilterPk!M$35</f>
        <v>94.93307</v>
      </c>
      <c r="P2349" s="50" t="n">
        <f aca="false">FilterPk!N$35</f>
        <v>-157.516125</v>
      </c>
      <c r="Q2349" s="51" t="n">
        <f aca="false">FilterPk!O$35</f>
        <v>46.85996</v>
      </c>
    </row>
    <row r="2350" customFormat="false" ht="12.75" hidden="false" customHeight="false" outlineLevel="0" collapsed="false">
      <c r="B2350" s="85" t="str">
        <f aca="false">FilterPk!A$36</f>
        <v>Rogers Herndon</v>
      </c>
      <c r="C2350" s="13" t="n">
        <f aca="false">C2349+1</f>
        <v>2349</v>
      </c>
      <c r="D2350" s="50" t="n">
        <f aca="false">FilterPk!B$36</f>
        <v>0</v>
      </c>
      <c r="E2350" s="50" t="n">
        <f aca="false">FilterPk!C$36</f>
        <v>0</v>
      </c>
      <c r="F2350" s="50" t="n">
        <f aca="false">FilterPk!D$36</f>
        <v>-16.269581</v>
      </c>
      <c r="G2350" s="50" t="n">
        <f aca="false">FilterPk!E$36</f>
        <v>-36.150495</v>
      </c>
      <c r="H2350" s="50" t="n">
        <f aca="false">FilterPk!F$36</f>
        <v>-105.080472</v>
      </c>
      <c r="I2350" s="50" t="n">
        <f aca="false">FilterPk!G$36</f>
        <v>-21.496839</v>
      </c>
      <c r="J2350" s="50" t="n">
        <f aca="false">FilterPk!H$36</f>
        <v>76.011979</v>
      </c>
      <c r="K2350" s="50" t="n">
        <f aca="false">FilterPk!I$36</f>
        <v>315.376651</v>
      </c>
      <c r="L2350" s="50" t="n">
        <f aca="false">FilterPk!J$36</f>
        <v>0.622678</v>
      </c>
      <c r="M2350" s="50" t="n">
        <f aca="false">FilterPk!K$36</f>
        <v>131.855286</v>
      </c>
      <c r="N2350" s="50" t="n">
        <f aca="false">FilterPk!L$36</f>
        <v>344.869207</v>
      </c>
      <c r="O2350" s="50" t="n">
        <f aca="false">FilterPk!M$36</f>
        <v>500.495437</v>
      </c>
      <c r="P2350" s="50" t="n">
        <f aca="false">FilterPk!N$36</f>
        <v>0</v>
      </c>
      <c r="Q2350" s="51" t="n">
        <f aca="false">FilterPk!O$36</f>
        <v>845.364644</v>
      </c>
    </row>
    <row r="2351" customFormat="false" ht="12.75" hidden="false" customHeight="false" outlineLevel="0" collapsed="false">
      <c r="B2351" s="85" t="str">
        <f aca="false">FilterPk!A$37</f>
        <v>Dana Davis</v>
      </c>
      <c r="C2351" s="13" t="n">
        <f aca="false">C2350+1</f>
        <v>2350</v>
      </c>
      <c r="D2351" s="50" t="n">
        <f aca="false">FilterPk!B$37</f>
        <v>0</v>
      </c>
      <c r="E2351" s="50" t="n">
        <f aca="false">FilterPk!C$37</f>
        <v>0</v>
      </c>
      <c r="F2351" s="50" t="n">
        <f aca="false">FilterPk!D$37</f>
        <v>4.986714</v>
      </c>
      <c r="G2351" s="50" t="n">
        <f aca="false">FilterPk!E$37</f>
        <v>-10.425106</v>
      </c>
      <c r="H2351" s="50" t="n">
        <f aca="false">FilterPk!F$37</f>
        <v>34.582944</v>
      </c>
      <c r="I2351" s="50" t="n">
        <f aca="false">FilterPk!G$37</f>
        <v>31.966656</v>
      </c>
      <c r="J2351" s="50" t="n">
        <f aca="false">FilterPk!H$37</f>
        <v>34.267547</v>
      </c>
      <c r="K2351" s="50" t="n">
        <f aca="false">FilterPk!I$37</f>
        <v>70.027981</v>
      </c>
      <c r="L2351" s="50" t="n">
        <f aca="false">FilterPk!J$37</f>
        <v>33.814965</v>
      </c>
      <c r="M2351" s="50" t="n">
        <f aca="false">FilterPk!K$37</f>
        <v>44.191074</v>
      </c>
      <c r="N2351" s="50" t="n">
        <f aca="false">FilterPk!L$37</f>
        <v>243.412775</v>
      </c>
      <c r="O2351" s="50" t="n">
        <f aca="false">FilterPk!M$37</f>
        <v>27.55263</v>
      </c>
      <c r="P2351" s="50" t="n">
        <f aca="false">FilterPk!N$37</f>
        <v>0</v>
      </c>
      <c r="Q2351" s="51" t="n">
        <f aca="false">FilterPk!O$37</f>
        <v>270.965405</v>
      </c>
    </row>
    <row r="2352" customFormat="false" ht="12.75" hidden="false" customHeight="false" outlineLevel="0" collapsed="false">
      <c r="B2352" s="85" t="str">
        <f aca="false">FilterPk!A$38</f>
        <v>Tom May</v>
      </c>
      <c r="C2352" s="13" t="n">
        <f aca="false">C2351+1</f>
        <v>2351</v>
      </c>
      <c r="D2352" s="50" t="n">
        <f aca="false">FilterPk!B$38</f>
        <v>0</v>
      </c>
      <c r="E2352" s="50" t="n">
        <f aca="false">FilterPk!C$38</f>
        <v>0</v>
      </c>
      <c r="F2352" s="50" t="n">
        <f aca="false">FilterPk!D$38</f>
        <v>0</v>
      </c>
      <c r="G2352" s="50" t="n">
        <f aca="false">FilterPk!E$38</f>
        <v>0</v>
      </c>
      <c r="H2352" s="50" t="n">
        <f aca="false">FilterPk!F$38</f>
        <v>0</v>
      </c>
      <c r="I2352" s="50" t="n">
        <f aca="false">FilterPk!G$38</f>
        <v>0</v>
      </c>
      <c r="J2352" s="50" t="n">
        <f aca="false">FilterPk!H$38</f>
        <v>0</v>
      </c>
      <c r="K2352" s="50" t="n">
        <f aca="false">FilterPk!I$38</f>
        <v>0</v>
      </c>
      <c r="L2352" s="50" t="n">
        <f aca="false">FilterPk!J$38</f>
        <v>0</v>
      </c>
      <c r="M2352" s="50" t="n">
        <f aca="false">FilterPk!K$38</f>
        <v>0</v>
      </c>
      <c r="N2352" s="50" t="n">
        <f aca="false">FilterPk!L$38</f>
        <v>0</v>
      </c>
      <c r="O2352" s="50" t="n">
        <f aca="false">FilterPk!M$38</f>
        <v>0</v>
      </c>
      <c r="P2352" s="50" t="n">
        <f aca="false">FilterPk!N$38</f>
        <v>0</v>
      </c>
      <c r="Q2352" s="51" t="n">
        <f aca="false">FilterPk!O$38</f>
        <v>0</v>
      </c>
    </row>
    <row r="2353" customFormat="false" ht="12.75" hidden="false" customHeight="false" outlineLevel="0" collapsed="false">
      <c r="B2353" s="85" t="str">
        <f aca="false">FilterPk!A$39</f>
        <v>Clint Dean</v>
      </c>
      <c r="C2353" s="13" t="n">
        <f aca="false">C2352+1</f>
        <v>2352</v>
      </c>
      <c r="D2353" s="50" t="n">
        <f aca="false">FilterPk!B$39</f>
        <v>0</v>
      </c>
      <c r="E2353" s="50" t="n">
        <f aca="false">FilterPk!C$39</f>
        <v>0</v>
      </c>
      <c r="F2353" s="50" t="n">
        <f aca="false">FilterPk!D$39</f>
        <v>-27.9256</v>
      </c>
      <c r="G2353" s="50" t="n">
        <f aca="false">FilterPk!E$39</f>
        <v>0</v>
      </c>
      <c r="H2353" s="50" t="n">
        <f aca="false">FilterPk!F$39</f>
        <v>0</v>
      </c>
      <c r="I2353" s="50" t="n">
        <f aca="false">FilterPk!G$39</f>
        <v>0</v>
      </c>
      <c r="J2353" s="50" t="n">
        <f aca="false">FilterPk!H$39</f>
        <v>0</v>
      </c>
      <c r="K2353" s="50" t="n">
        <f aca="false">FilterPk!I$39</f>
        <v>0</v>
      </c>
      <c r="L2353" s="50" t="n">
        <f aca="false">FilterPk!J$39</f>
        <v>0</v>
      </c>
      <c r="M2353" s="50" t="n">
        <f aca="false">FilterPk!K$39</f>
        <v>0</v>
      </c>
      <c r="N2353" s="50" t="n">
        <f aca="false">FilterPk!L$39</f>
        <v>-27.9256</v>
      </c>
      <c r="O2353" s="50" t="n">
        <f aca="false">FilterPk!M$39</f>
        <v>0</v>
      </c>
      <c r="P2353" s="50" t="n">
        <f aca="false">FilterPk!N$39</f>
        <v>0</v>
      </c>
      <c r="Q2353" s="51" t="n">
        <f aca="false">FilterPk!O$39</f>
        <v>-27.9256</v>
      </c>
    </row>
    <row r="2354" customFormat="false" ht="12.75" hidden="false" customHeight="false" outlineLevel="0" collapsed="false">
      <c r="B2354" s="85" t="str">
        <f aca="false">FilterPk!A$40</f>
        <v>Rob Benson</v>
      </c>
      <c r="C2354" s="13" t="n">
        <f aca="false">C2353+1</f>
        <v>2353</v>
      </c>
      <c r="D2354" s="50" t="n">
        <f aca="false">FilterPk!B$40</f>
        <v>0</v>
      </c>
      <c r="E2354" s="50" t="n">
        <f aca="false">FilterPk!C$40</f>
        <v>0</v>
      </c>
      <c r="F2354" s="50" t="n">
        <f aca="false">FilterPk!D$40</f>
        <v>0</v>
      </c>
      <c r="G2354" s="50" t="n">
        <f aca="false">FilterPk!E$40</f>
        <v>-76.947211</v>
      </c>
      <c r="H2354" s="50" t="n">
        <f aca="false">FilterPk!F$40</f>
        <v>0</v>
      </c>
      <c r="I2354" s="50" t="n">
        <f aca="false">FilterPk!G$40</f>
        <v>0</v>
      </c>
      <c r="J2354" s="50" t="n">
        <f aca="false">FilterPk!H$40</f>
        <v>0</v>
      </c>
      <c r="K2354" s="50" t="n">
        <f aca="false">FilterPk!I$40</f>
        <v>0</v>
      </c>
      <c r="L2354" s="50" t="n">
        <f aca="false">FilterPk!J$40</f>
        <v>0</v>
      </c>
      <c r="M2354" s="50" t="n">
        <f aca="false">FilterPk!K$40</f>
        <v>0</v>
      </c>
      <c r="N2354" s="50" t="n">
        <f aca="false">FilterPk!L$40</f>
        <v>-76.947211</v>
      </c>
      <c r="O2354" s="50" t="n">
        <f aca="false">FilterPk!M$40</f>
        <v>0</v>
      </c>
      <c r="P2354" s="50" t="n">
        <f aca="false">FilterPk!N$40</f>
        <v>0</v>
      </c>
      <c r="Q2354" s="51" t="n">
        <f aca="false">FilterPk!O$40</f>
        <v>-76.947211</v>
      </c>
    </row>
    <row r="2355" customFormat="false" ht="12.75" hidden="false" customHeight="false" outlineLevel="0" collapsed="false">
      <c r="B2355" s="85" t="str">
        <f aca="false">FilterPk!A$41</f>
        <v>Matt Lorenz</v>
      </c>
      <c r="C2355" s="13" t="n">
        <f aca="false">C2354+1</f>
        <v>2354</v>
      </c>
      <c r="D2355" s="50" t="n">
        <f aca="false">FilterPk!B$41</f>
        <v>0</v>
      </c>
      <c r="E2355" s="50" t="n">
        <f aca="false">FilterPk!C$41</f>
        <v>0</v>
      </c>
      <c r="F2355" s="50" t="n">
        <f aca="false">FilterPk!D$41</f>
        <v>0</v>
      </c>
      <c r="G2355" s="50" t="n">
        <f aca="false">FilterPk!E$41</f>
        <v>0</v>
      </c>
      <c r="H2355" s="50" t="n">
        <f aca="false">FilterPk!F$41</f>
        <v>0</v>
      </c>
      <c r="I2355" s="50" t="n">
        <f aca="false">FilterPk!G$41</f>
        <v>0</v>
      </c>
      <c r="J2355" s="50" t="n">
        <f aca="false">FilterPk!H$41</f>
        <v>0</v>
      </c>
      <c r="K2355" s="50" t="n">
        <f aca="false">FilterPk!I$41</f>
        <v>0</v>
      </c>
      <c r="L2355" s="50" t="n">
        <f aca="false">FilterPk!J$41</f>
        <v>0</v>
      </c>
      <c r="M2355" s="50" t="n">
        <f aca="false">FilterPk!K$41</f>
        <v>0</v>
      </c>
      <c r="N2355" s="50" t="n">
        <f aca="false">FilterPk!L$41</f>
        <v>0</v>
      </c>
      <c r="O2355" s="50" t="n">
        <f aca="false">FilterPk!M$41</f>
        <v>0</v>
      </c>
      <c r="P2355" s="50" t="n">
        <f aca="false">FilterPk!N$41</f>
        <v>0</v>
      </c>
      <c r="Q2355" s="51" t="n">
        <f aca="false">FilterPk!O$41</f>
        <v>0</v>
      </c>
    </row>
    <row r="2356" customFormat="false" ht="12.75" hidden="false" customHeight="false" outlineLevel="0" collapsed="false">
      <c r="B2356" s="85" t="str">
        <f aca="false">FilterPk!A$42</f>
        <v>John Forney</v>
      </c>
      <c r="C2356" s="13" t="n">
        <f aca="false">C2355+1</f>
        <v>2355</v>
      </c>
      <c r="D2356" s="50" t="n">
        <f aca="false">FilterPk!B$42</f>
        <v>0</v>
      </c>
      <c r="E2356" s="50" t="n">
        <f aca="false">FilterPk!C$42</f>
        <v>0</v>
      </c>
      <c r="F2356" s="50" t="n">
        <f aca="false">FilterPk!D$42</f>
        <v>0</v>
      </c>
      <c r="G2356" s="50" t="n">
        <f aca="false">FilterPk!E$42</f>
        <v>0</v>
      </c>
      <c r="H2356" s="50" t="n">
        <f aca="false">FilterPk!F$42</f>
        <v>0</v>
      </c>
      <c r="I2356" s="50" t="n">
        <f aca="false">FilterPk!G$42</f>
        <v>0</v>
      </c>
      <c r="J2356" s="50" t="n">
        <f aca="false">FilterPk!H$42</f>
        <v>0</v>
      </c>
      <c r="K2356" s="50" t="n">
        <f aca="false">FilterPk!I$42</f>
        <v>0</v>
      </c>
      <c r="L2356" s="50" t="n">
        <f aca="false">FilterPk!J$42</f>
        <v>0</v>
      </c>
      <c r="M2356" s="50" t="n">
        <f aca="false">FilterPk!K$42</f>
        <v>0</v>
      </c>
      <c r="N2356" s="50" t="n">
        <f aca="false">FilterPk!L$42</f>
        <v>0</v>
      </c>
      <c r="O2356" s="50" t="n">
        <f aca="false">FilterPk!M$42</f>
        <v>0</v>
      </c>
      <c r="P2356" s="50" t="n">
        <f aca="false">FilterPk!N$42</f>
        <v>0</v>
      </c>
      <c r="Q2356" s="51" t="n">
        <f aca="false">FilterPk!O$42</f>
        <v>0</v>
      </c>
    </row>
    <row r="2357" customFormat="false" ht="12.75" hidden="false" customHeight="false" outlineLevel="0" collapsed="false">
      <c r="B2357" s="85" t="str">
        <f aca="false">FilterPk!A$43</f>
        <v>Mike Carson</v>
      </c>
      <c r="C2357" s="13" t="n">
        <f aca="false">C2356+1</f>
        <v>2356</v>
      </c>
      <c r="D2357" s="50" t="n">
        <f aca="false">FilterPk!B$43</f>
        <v>0</v>
      </c>
      <c r="E2357" s="50" t="n">
        <f aca="false">FilterPk!C$43</f>
        <v>0</v>
      </c>
      <c r="F2357" s="50" t="n">
        <f aca="false">FilterPk!D$43</f>
        <v>0</v>
      </c>
      <c r="G2357" s="50" t="n">
        <f aca="false">FilterPk!E$43</f>
        <v>0</v>
      </c>
      <c r="H2357" s="50" t="n">
        <f aca="false">FilterPk!F$43</f>
        <v>0</v>
      </c>
      <c r="I2357" s="50" t="n">
        <f aca="false">FilterPk!G$43</f>
        <v>0</v>
      </c>
      <c r="J2357" s="50" t="n">
        <f aca="false">FilterPk!H$43</f>
        <v>0</v>
      </c>
      <c r="K2357" s="50" t="n">
        <f aca="false">FilterPk!I$43</f>
        <v>0</v>
      </c>
      <c r="L2357" s="50" t="n">
        <f aca="false">FilterPk!J$43</f>
        <v>0</v>
      </c>
      <c r="M2357" s="50" t="n">
        <f aca="false">FilterPk!K$43</f>
        <v>0</v>
      </c>
      <c r="N2357" s="50" t="n">
        <f aca="false">FilterPk!L$43</f>
        <v>0</v>
      </c>
      <c r="O2357" s="50" t="n">
        <f aca="false">FilterPk!M$43</f>
        <v>0</v>
      </c>
      <c r="P2357" s="50" t="n">
        <f aca="false">FilterPk!N$43</f>
        <v>0</v>
      </c>
      <c r="Q2357" s="51" t="n">
        <f aca="false">FilterPk!O$43</f>
        <v>0</v>
      </c>
    </row>
    <row r="2358" customFormat="false" ht="12.75" hidden="false" customHeight="false" outlineLevel="0" collapsed="false">
      <c r="B2358" s="85" t="str">
        <f aca="false">FilterPk!A$44</f>
        <v>Chris Dorland</v>
      </c>
      <c r="C2358" s="13" t="n">
        <f aca="false">C2357+1</f>
        <v>2357</v>
      </c>
      <c r="D2358" s="50" t="n">
        <f aca="false">FilterPk!B$44</f>
        <v>0</v>
      </c>
      <c r="E2358" s="50" t="n">
        <f aca="false">FilterPk!C$44</f>
        <v>0</v>
      </c>
      <c r="F2358" s="50" t="n">
        <f aca="false">FilterPk!D$44</f>
        <v>0</v>
      </c>
      <c r="G2358" s="50" t="n">
        <f aca="false">FilterPk!E$44</f>
        <v>0</v>
      </c>
      <c r="H2358" s="50" t="n">
        <f aca="false">FilterPk!F$44</f>
        <v>0</v>
      </c>
      <c r="I2358" s="50" t="n">
        <f aca="false">FilterPk!G$44</f>
        <v>0</v>
      </c>
      <c r="J2358" s="50" t="n">
        <f aca="false">FilterPk!H$44</f>
        <v>0</v>
      </c>
      <c r="K2358" s="50" t="n">
        <f aca="false">FilterPk!I$44</f>
        <v>0</v>
      </c>
      <c r="L2358" s="50" t="n">
        <f aca="false">FilterPk!J$44</f>
        <v>0</v>
      </c>
      <c r="M2358" s="50" t="n">
        <f aca="false">FilterPk!K$44</f>
        <v>0</v>
      </c>
      <c r="N2358" s="50" t="n">
        <f aca="false">FilterPk!L$44</f>
        <v>0</v>
      </c>
      <c r="O2358" s="50" t="n">
        <f aca="false">FilterPk!M$44</f>
        <v>0</v>
      </c>
      <c r="P2358" s="50" t="n">
        <f aca="false">FilterPk!N$44</f>
        <v>0</v>
      </c>
      <c r="Q2358" s="51" t="n">
        <f aca="false">FilterPk!O$44</f>
        <v>0</v>
      </c>
    </row>
    <row r="2359" customFormat="false" ht="12.75" hidden="false" customHeight="false" outlineLevel="0" collapsed="false">
      <c r="B2359" s="85" t="str">
        <f aca="false">FilterPk!A$45</f>
        <v>Jeff King</v>
      </c>
      <c r="C2359" s="13" t="n">
        <f aca="false">C2358+1</f>
        <v>2358</v>
      </c>
      <c r="D2359" s="50" t="n">
        <f aca="false">FilterPk!B$45</f>
        <v>0</v>
      </c>
      <c r="E2359" s="50" t="n">
        <f aca="false">FilterPk!C$45</f>
        <v>0</v>
      </c>
      <c r="F2359" s="50" t="n">
        <f aca="false">FilterPk!D$45</f>
        <v>0</v>
      </c>
      <c r="G2359" s="50" t="n">
        <f aca="false">FilterPk!E$45</f>
        <v>0</v>
      </c>
      <c r="H2359" s="50" t="n">
        <f aca="false">FilterPk!F$45</f>
        <v>0</v>
      </c>
      <c r="I2359" s="50" t="n">
        <f aca="false">FilterPk!G$45</f>
        <v>0</v>
      </c>
      <c r="J2359" s="50" t="n">
        <f aca="false">FilterPk!H$45</f>
        <v>0</v>
      </c>
      <c r="K2359" s="50" t="n">
        <f aca="false">FilterPk!I$45</f>
        <v>0</v>
      </c>
      <c r="L2359" s="50" t="n">
        <f aca="false">FilterPk!J$45</f>
        <v>0</v>
      </c>
      <c r="M2359" s="50" t="n">
        <f aca="false">FilterPk!K$45</f>
        <v>0</v>
      </c>
      <c r="N2359" s="50" t="n">
        <f aca="false">FilterPk!L$45</f>
        <v>0</v>
      </c>
      <c r="O2359" s="50" t="n">
        <f aca="false">FilterPk!M$45</f>
        <v>0</v>
      </c>
      <c r="P2359" s="50" t="n">
        <f aca="false">FilterPk!N$45</f>
        <v>0</v>
      </c>
      <c r="Q2359" s="51" t="n">
        <f aca="false">FilterPk!O$45</f>
        <v>0</v>
      </c>
    </row>
    <row r="2360" customFormat="false" ht="12.75" hidden="false" customHeight="false" outlineLevel="0" collapsed="false">
      <c r="B2360" s="85" t="n">
        <f aca="false">FilterPk!A$46</f>
        <v>0</v>
      </c>
      <c r="C2360" s="13" t="n">
        <f aca="false">C2359+1</f>
        <v>2359</v>
      </c>
      <c r="D2360" s="50" t="n">
        <f aca="false">FilterPk!B$46</f>
        <v>0</v>
      </c>
      <c r="E2360" s="50" t="n">
        <f aca="false">FilterPk!C$46</f>
        <v>0</v>
      </c>
      <c r="F2360" s="50" t="n">
        <f aca="false">FilterPk!D$46</f>
        <v>0</v>
      </c>
      <c r="G2360" s="50" t="n">
        <f aca="false">FilterPk!E$46</f>
        <v>0</v>
      </c>
      <c r="H2360" s="50" t="n">
        <f aca="false">FilterPk!F$46</f>
        <v>0</v>
      </c>
      <c r="I2360" s="50" t="n">
        <f aca="false">FilterPk!G$46</f>
        <v>0</v>
      </c>
      <c r="J2360" s="50" t="n">
        <f aca="false">FilterPk!H$46</f>
        <v>0</v>
      </c>
      <c r="K2360" s="50" t="n">
        <f aca="false">FilterPk!I$46</f>
        <v>0</v>
      </c>
      <c r="L2360" s="50" t="n">
        <f aca="false">FilterPk!J$46</f>
        <v>0</v>
      </c>
      <c r="M2360" s="50" t="n">
        <f aca="false">FilterPk!K$46</f>
        <v>0</v>
      </c>
      <c r="N2360" s="50" t="n">
        <f aca="false">FilterPk!L$46</f>
        <v>0</v>
      </c>
      <c r="O2360" s="50" t="n">
        <f aca="false">FilterPk!M$46</f>
        <v>0</v>
      </c>
      <c r="P2360" s="50" t="n">
        <f aca="false">FilterPk!N$46</f>
        <v>0</v>
      </c>
      <c r="Q2360" s="51" t="n">
        <f aca="false">FilterPk!O$46</f>
        <v>0</v>
      </c>
    </row>
    <row r="2361" customFormat="false" ht="12.75" hidden="false" customHeight="false" outlineLevel="0" collapsed="false">
      <c r="B2361" s="87" t="n">
        <f aca="false">FilterPk!A$47</f>
        <v>0</v>
      </c>
      <c r="C2361" s="64" t="n">
        <f aca="false">C2360+1</f>
        <v>2360</v>
      </c>
      <c r="D2361" s="54" t="n">
        <f aca="false">FilterPk!B$47</f>
        <v>0</v>
      </c>
      <c r="E2361" s="54" t="n">
        <f aca="false">FilterPk!C$47</f>
        <v>0</v>
      </c>
      <c r="F2361" s="54" t="n">
        <f aca="false">FilterPk!D$47</f>
        <v>0</v>
      </c>
      <c r="G2361" s="54" t="n">
        <f aca="false">FilterPk!E$47</f>
        <v>0</v>
      </c>
      <c r="H2361" s="54" t="n">
        <f aca="false">FilterPk!F$47</f>
        <v>0</v>
      </c>
      <c r="I2361" s="54" t="n">
        <f aca="false">FilterPk!G$47</f>
        <v>0</v>
      </c>
      <c r="J2361" s="54" t="n">
        <f aca="false">FilterPk!H$47</f>
        <v>0</v>
      </c>
      <c r="K2361" s="54" t="n">
        <f aca="false">FilterPk!I$47</f>
        <v>0</v>
      </c>
      <c r="L2361" s="54" t="n">
        <f aca="false">FilterPk!J$47</f>
        <v>0</v>
      </c>
      <c r="M2361" s="54" t="n">
        <f aca="false">FilterPk!K$47</f>
        <v>0</v>
      </c>
      <c r="N2361" s="54" t="n">
        <f aca="false">FilterPk!L$47</f>
        <v>0</v>
      </c>
      <c r="O2361" s="54" t="n">
        <f aca="false">FilterPk!M$47</f>
        <v>0</v>
      </c>
      <c r="P2361" s="54" t="n">
        <f aca="false">FilterPk!N$47</f>
        <v>0</v>
      </c>
      <c r="Q2361" s="55" t="n">
        <f aca="false">FilterPk!O$47</f>
        <v>0</v>
      </c>
    </row>
    <row r="2362" customFormat="false" ht="12.75" hidden="false" customHeight="false" outlineLevel="0" collapsed="false">
      <c r="A2362" s="0" t="n">
        <f aca="false">A2322+1</f>
        <v>60</v>
      </c>
      <c r="B2362" s="57" t="n">
        <f aca="false">FilterPk!D$1</f>
        <v>36907</v>
      </c>
      <c r="C2362" s="58" t="n">
        <f aca="false">C2361+1</f>
        <v>2361</v>
      </c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83"/>
    </row>
    <row r="2363" customFormat="false" ht="12.75" hidden="false" customHeight="false" outlineLevel="0" collapsed="false">
      <c r="B2363" s="61"/>
      <c r="C2363" s="13" t="n">
        <f aca="false">C2362+1</f>
        <v>2362</v>
      </c>
      <c r="D2363" s="13"/>
      <c r="E2363" s="21" t="s">
        <v>5</v>
      </c>
      <c r="F2363" s="21" t="s">
        <v>6</v>
      </c>
      <c r="G2363" s="21" t="s">
        <v>7</v>
      </c>
      <c r="H2363" s="21" t="s">
        <v>8</v>
      </c>
      <c r="I2363" s="21" t="s">
        <v>9</v>
      </c>
      <c r="J2363" s="21" t="s">
        <v>10</v>
      </c>
      <c r="K2363" s="21" t="s">
        <v>11</v>
      </c>
      <c r="L2363" s="21" t="s">
        <v>12</v>
      </c>
      <c r="M2363" s="21" t="s">
        <v>13</v>
      </c>
      <c r="N2363" s="21" t="s">
        <v>14</v>
      </c>
      <c r="O2363" s="21" t="n">
        <v>2002</v>
      </c>
      <c r="P2363" s="21" t="s">
        <v>15</v>
      </c>
      <c r="Q2363" s="84" t="s">
        <v>16</v>
      </c>
    </row>
    <row r="2364" customFormat="false" ht="12.75" hidden="false" customHeight="false" outlineLevel="0" collapsed="false">
      <c r="B2364" s="85" t="str">
        <f aca="false">FilterPk!A$9</f>
        <v>Power positions</v>
      </c>
      <c r="C2364" s="13" t="n">
        <f aca="false">C2363+1</f>
        <v>2363</v>
      </c>
      <c r="D2364" s="13" t="s">
        <v>4</v>
      </c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86"/>
    </row>
    <row r="2365" customFormat="false" ht="12.75" hidden="false" customHeight="false" outlineLevel="0" collapsed="false">
      <c r="B2365" s="85" t="str">
        <f aca="false">FilterPk!A$10</f>
        <v>East Position</v>
      </c>
      <c r="C2365" s="13" t="n">
        <f aca="false">C2364+1</f>
        <v>2364</v>
      </c>
      <c r="D2365" s="50" t="n">
        <f aca="false">FilterPk!B$10</f>
        <v>34784396.7946123</v>
      </c>
      <c r="E2365" s="50" t="n">
        <f aca="false">FilterPk!C$10</f>
        <v>75045.54</v>
      </c>
      <c r="F2365" s="50" t="n">
        <f aca="false">FilterPk!D$10</f>
        <v>84629.15</v>
      </c>
      <c r="G2365" s="50" t="n">
        <f aca="false">FilterPk!E$10</f>
        <v>1358824.72</v>
      </c>
      <c r="H2365" s="50" t="n">
        <f aca="false">FilterPk!F$10</f>
        <v>1120662.53</v>
      </c>
      <c r="I2365" s="50" t="n">
        <f aca="false">FilterPk!G$10</f>
        <v>422841.14</v>
      </c>
      <c r="J2365" s="50" t="n">
        <f aca="false">FilterPk!H$10</f>
        <v>788810.55</v>
      </c>
      <c r="K2365" s="50" t="n">
        <f aca="false">FilterPk!I$10</f>
        <v>1076253.71</v>
      </c>
      <c r="L2365" s="50" t="n">
        <f aca="false">FilterPk!J$10</f>
        <v>363159.42</v>
      </c>
      <c r="M2365" s="50" t="n">
        <f aca="false">FilterPk!K$10</f>
        <v>5764043.19</v>
      </c>
      <c r="N2365" s="50" t="n">
        <f aca="false">FilterPk!L$10</f>
        <v>11054269.95</v>
      </c>
      <c r="O2365" s="50" t="n">
        <f aca="false">FilterPk!M$10</f>
        <v>3650317.45</v>
      </c>
      <c r="P2365" s="50" t="n">
        <f aca="false">FilterPk!N$10</f>
        <v>-1642778.44</v>
      </c>
      <c r="Q2365" s="51" t="n">
        <f aca="false">FilterPk!O$10</f>
        <v>13061808.96</v>
      </c>
    </row>
    <row r="2366" customFormat="false" ht="12.75" hidden="false" customHeight="false" outlineLevel="0" collapsed="false">
      <c r="B2366" s="85" t="str">
        <f aca="false">FilterPk!A$11</f>
        <v>East Power Mgmt</v>
      </c>
      <c r="C2366" s="13" t="n">
        <f aca="false">C2365+1</f>
        <v>2365</v>
      </c>
      <c r="D2366" s="50" t="n">
        <f aca="false">FilterPk!B$11</f>
        <v>7547347.04451418</v>
      </c>
      <c r="E2366" s="50" t="n">
        <f aca="false">FilterPk!C$11</f>
        <v>43646.27</v>
      </c>
      <c r="F2366" s="50" t="n">
        <f aca="false">FilterPk!D$11</f>
        <v>-98133.28</v>
      </c>
      <c r="G2366" s="50" t="n">
        <f aca="false">FilterPk!E$11</f>
        <v>107993.78</v>
      </c>
      <c r="H2366" s="50" t="n">
        <f aca="false">FilterPk!F$11</f>
        <v>155786.29</v>
      </c>
      <c r="I2366" s="50" t="n">
        <f aca="false">FilterPk!G$11</f>
        <v>89357.34</v>
      </c>
      <c r="J2366" s="50" t="n">
        <f aca="false">FilterPk!H$11</f>
        <v>247101.13</v>
      </c>
      <c r="K2366" s="50" t="n">
        <f aca="false">FilterPk!I$11</f>
        <v>307386.28</v>
      </c>
      <c r="L2366" s="50" t="n">
        <f aca="false">FilterPk!J$11</f>
        <v>108209.05</v>
      </c>
      <c r="M2366" s="50" t="n">
        <f aca="false">FilterPk!K$11</f>
        <v>1338376.99</v>
      </c>
      <c r="N2366" s="50" t="n">
        <f aca="false">FilterPk!L$11</f>
        <v>2299723.85</v>
      </c>
      <c r="O2366" s="50" t="n">
        <f aca="false">FilterPk!M$11</f>
        <v>606348.53</v>
      </c>
      <c r="P2366" s="50" t="n">
        <f aca="false">FilterPk!N$11</f>
        <v>61912.21</v>
      </c>
      <c r="Q2366" s="51" t="n">
        <f aca="false">FilterPk!O$11</f>
        <v>2967984.59</v>
      </c>
    </row>
    <row r="2367" customFormat="false" ht="12.75" hidden="false" customHeight="false" outlineLevel="0" collapsed="false">
      <c r="B2367" s="85" t="str">
        <f aca="false">FilterPk!A$12</f>
        <v>Long Term Options</v>
      </c>
      <c r="C2367" s="13" t="n">
        <f aca="false">C2366+1</f>
        <v>2366</v>
      </c>
      <c r="D2367" s="50" t="n">
        <f aca="false">FilterPk!B$12</f>
        <v>0</v>
      </c>
      <c r="E2367" s="50" t="n">
        <f aca="false">FilterPk!C$12</f>
        <v>0</v>
      </c>
      <c r="F2367" s="50" t="n">
        <f aca="false">FilterPk!D$12</f>
        <v>0</v>
      </c>
      <c r="G2367" s="50" t="n">
        <f aca="false">FilterPk!E$12</f>
        <v>0</v>
      </c>
      <c r="H2367" s="50" t="n">
        <f aca="false">FilterPk!F$12</f>
        <v>0</v>
      </c>
      <c r="I2367" s="50" t="n">
        <f aca="false">FilterPk!G$12</f>
        <v>0</v>
      </c>
      <c r="J2367" s="50" t="n">
        <f aca="false">FilterPk!H$12</f>
        <v>0</v>
      </c>
      <c r="K2367" s="50" t="n">
        <f aca="false">FilterPk!I$12</f>
        <v>0</v>
      </c>
      <c r="L2367" s="50" t="n">
        <f aca="false">FilterPk!J$12</f>
        <v>0</v>
      </c>
      <c r="M2367" s="50" t="n">
        <f aca="false">FilterPk!K$12</f>
        <v>0</v>
      </c>
      <c r="N2367" s="50" t="n">
        <f aca="false">FilterPk!L$12</f>
        <v>0</v>
      </c>
      <c r="O2367" s="50" t="n">
        <f aca="false">FilterPk!M$12</f>
        <v>0</v>
      </c>
      <c r="P2367" s="50" t="n">
        <f aca="false">FilterPk!N$12</f>
        <v>0</v>
      </c>
      <c r="Q2367" s="51" t="n">
        <f aca="false">FilterPk!O$12</f>
        <v>0</v>
      </c>
    </row>
    <row r="2368" customFormat="false" ht="12.75" hidden="false" customHeight="false" outlineLevel="0" collapsed="false">
      <c r="B2368" s="85" t="str">
        <f aca="false">FilterPk!A$13</f>
        <v>LT-MIDWEST</v>
      </c>
      <c r="C2368" s="13" t="n">
        <f aca="false">C2367+1</f>
        <v>2367</v>
      </c>
      <c r="D2368" s="50" t="n">
        <f aca="false">FilterPk!B$13</f>
        <v>7151089.47366245</v>
      </c>
      <c r="E2368" s="50" t="n">
        <f aca="false">FilterPk!C$13</f>
        <v>48283.08</v>
      </c>
      <c r="F2368" s="50" t="n">
        <f aca="false">FilterPk!D$13</f>
        <v>-141448.54</v>
      </c>
      <c r="G2368" s="50" t="n">
        <f aca="false">FilterPk!E$13</f>
        <v>574622.66</v>
      </c>
      <c r="H2368" s="50" t="n">
        <f aca="false">FilterPk!F$13</f>
        <v>298097.27</v>
      </c>
      <c r="I2368" s="50" t="n">
        <f aca="false">FilterPk!G$13</f>
        <v>249481.43</v>
      </c>
      <c r="J2368" s="50" t="n">
        <f aca="false">FilterPk!H$13</f>
        <v>119379.88</v>
      </c>
      <c r="K2368" s="50" t="n">
        <f aca="false">FilterPk!I$13</f>
        <v>25994.27</v>
      </c>
      <c r="L2368" s="50" t="n">
        <f aca="false">FilterPk!J$13</f>
        <v>156242.15</v>
      </c>
      <c r="M2368" s="50" t="n">
        <f aca="false">FilterPk!K$13</f>
        <v>1762908.33</v>
      </c>
      <c r="N2368" s="50" t="n">
        <f aca="false">FilterPk!L$13</f>
        <v>3093560.53</v>
      </c>
      <c r="O2368" s="50" t="n">
        <f aca="false">FilterPk!M$13</f>
        <v>565730</v>
      </c>
      <c r="P2368" s="50" t="n">
        <f aca="false">FilterPk!N$13</f>
        <v>-439379.19</v>
      </c>
      <c r="Q2368" s="51" t="n">
        <f aca="false">FilterPk!O$13</f>
        <v>3219911.34</v>
      </c>
    </row>
    <row r="2369" customFormat="false" ht="12.75" hidden="false" customHeight="false" outlineLevel="0" collapsed="false">
      <c r="B2369" s="85" t="str">
        <f aca="false">FilterPk!A$14</f>
        <v>ST-ECAR</v>
      </c>
      <c r="C2369" s="13" t="n">
        <f aca="false">C2368+1</f>
        <v>2368</v>
      </c>
      <c r="D2369" s="50" t="n">
        <f aca="false">FilterPk!B$14</f>
        <v>238101.441960815</v>
      </c>
      <c r="E2369" s="50" t="n">
        <f aca="false">FilterPk!C$14</f>
        <v>13522.23</v>
      </c>
      <c r="F2369" s="50" t="n">
        <f aca="false">FilterPk!D$14</f>
        <v>15838.59</v>
      </c>
      <c r="G2369" s="50" t="n">
        <f aca="false">FilterPk!E$14</f>
        <v>0</v>
      </c>
      <c r="H2369" s="50" t="n">
        <f aca="false">FilterPk!F$14</f>
        <v>0</v>
      </c>
      <c r="I2369" s="50" t="n">
        <f aca="false">FilterPk!G$14</f>
        <v>0</v>
      </c>
      <c r="J2369" s="50" t="n">
        <f aca="false">FilterPk!H$14</f>
        <v>0</v>
      </c>
      <c r="K2369" s="50" t="n">
        <f aca="false">FilterPk!I$14</f>
        <v>0</v>
      </c>
      <c r="L2369" s="50" t="n">
        <f aca="false">FilterPk!J$14</f>
        <v>0</v>
      </c>
      <c r="M2369" s="50" t="n">
        <f aca="false">FilterPk!K$14</f>
        <v>0</v>
      </c>
      <c r="N2369" s="50" t="n">
        <f aca="false">FilterPk!L$14</f>
        <v>29360.82</v>
      </c>
      <c r="O2369" s="50" t="n">
        <f aca="false">FilterPk!M$14</f>
        <v>0</v>
      </c>
      <c r="P2369" s="50" t="n">
        <f aca="false">FilterPk!N$14</f>
        <v>0</v>
      </c>
      <c r="Q2369" s="51" t="n">
        <f aca="false">FilterPk!O$14</f>
        <v>29360.82</v>
      </c>
    </row>
    <row r="2370" customFormat="false" ht="12.75" hidden="false" customHeight="false" outlineLevel="0" collapsed="false">
      <c r="B2370" s="85" t="str">
        <f aca="false">FilterPk!A$15</f>
        <v>ST- MAPP</v>
      </c>
      <c r="C2370" s="13" t="n">
        <f aca="false">C2369+1</f>
        <v>2369</v>
      </c>
      <c r="D2370" s="50" t="n">
        <f aca="false">FilterPk!B$15</f>
        <v>254636.614020626</v>
      </c>
      <c r="E2370" s="50" t="n">
        <f aca="false">FilterPk!C$15</f>
        <v>795.43</v>
      </c>
      <c r="F2370" s="50" t="n">
        <f aca="false">FilterPk!D$15</f>
        <v>39596.48</v>
      </c>
      <c r="G2370" s="50" t="n">
        <f aca="false">FilterPk!E$15</f>
        <v>26009.8</v>
      </c>
      <c r="H2370" s="50" t="n">
        <f aca="false">FilterPk!F$15</f>
        <v>8238.75</v>
      </c>
      <c r="I2370" s="50" t="n">
        <f aca="false">FilterPk!G$15</f>
        <v>0</v>
      </c>
      <c r="J2370" s="50" t="n">
        <f aca="false">FilterPk!H$15</f>
        <v>0</v>
      </c>
      <c r="K2370" s="50" t="n">
        <f aca="false">FilterPk!I$15</f>
        <v>0</v>
      </c>
      <c r="L2370" s="50" t="n">
        <f aca="false">FilterPk!J$15</f>
        <v>0</v>
      </c>
      <c r="M2370" s="50" t="n">
        <f aca="false">FilterPk!K$15</f>
        <v>0</v>
      </c>
      <c r="N2370" s="50" t="n">
        <f aca="false">FilterPk!L$15</f>
        <v>74640.46</v>
      </c>
      <c r="O2370" s="50" t="n">
        <f aca="false">FilterPk!M$15</f>
        <v>0</v>
      </c>
      <c r="P2370" s="50" t="n">
        <f aca="false">FilterPk!N$15</f>
        <v>0</v>
      </c>
      <c r="Q2370" s="51" t="n">
        <f aca="false">FilterPk!O$15</f>
        <v>74640.46</v>
      </c>
    </row>
    <row r="2371" customFormat="false" ht="12.75" hidden="false" customHeight="false" outlineLevel="0" collapsed="false">
      <c r="B2371" s="85" t="str">
        <f aca="false">FilterPk!A$16</f>
        <v>ST- MAIN</v>
      </c>
      <c r="C2371" s="13" t="n">
        <f aca="false">C2370+1</f>
        <v>2370</v>
      </c>
      <c r="D2371" s="50" t="n">
        <f aca="false">FilterPk!B$16</f>
        <v>694293.253349893</v>
      </c>
      <c r="E2371" s="50" t="n">
        <f aca="false">FilterPk!C$16</f>
        <v>-2349.61</v>
      </c>
      <c r="F2371" s="50" t="n">
        <f aca="false">FilterPk!D$16</f>
        <v>15903</v>
      </c>
      <c r="G2371" s="50" t="n">
        <f aca="false">FilterPk!E$16</f>
        <v>69359.47</v>
      </c>
      <c r="H2371" s="50" t="n">
        <f aca="false">FilterPk!F$16</f>
        <v>0</v>
      </c>
      <c r="I2371" s="50" t="n">
        <f aca="false">FilterPk!G$16</f>
        <v>0</v>
      </c>
      <c r="J2371" s="50" t="n">
        <f aca="false">FilterPk!H$16</f>
        <v>0</v>
      </c>
      <c r="K2371" s="50" t="n">
        <f aca="false">FilterPk!I$16</f>
        <v>0</v>
      </c>
      <c r="L2371" s="50" t="n">
        <f aca="false">FilterPk!J$16</f>
        <v>0</v>
      </c>
      <c r="M2371" s="50" t="n">
        <f aca="false">FilterPk!K$16</f>
        <v>0</v>
      </c>
      <c r="N2371" s="50" t="n">
        <f aca="false">FilterPk!L$16</f>
        <v>82912.86</v>
      </c>
      <c r="O2371" s="50" t="n">
        <f aca="false">FilterPk!M$16</f>
        <v>0</v>
      </c>
      <c r="P2371" s="50" t="n">
        <f aca="false">FilterPk!N$16</f>
        <v>0</v>
      </c>
      <c r="Q2371" s="51" t="n">
        <f aca="false">FilterPk!O$16</f>
        <v>82912.86</v>
      </c>
    </row>
    <row r="2372" customFormat="false" ht="12.75" hidden="false" customHeight="false" outlineLevel="0" collapsed="false">
      <c r="B2372" s="85" t="str">
        <f aca="false">FilterPk!A$17</f>
        <v>MW-ANALYST</v>
      </c>
      <c r="C2372" s="13" t="n">
        <f aca="false">C2371+1</f>
        <v>2371</v>
      </c>
      <c r="D2372" s="50" t="n">
        <f aca="false">FilterPk!B$17</f>
        <v>0</v>
      </c>
      <c r="E2372" s="50" t="n">
        <f aca="false">FilterPk!C$17</f>
        <v>6363.4</v>
      </c>
      <c r="F2372" s="50" t="n">
        <f aca="false">FilterPk!D$17</f>
        <v>15838.59</v>
      </c>
      <c r="G2372" s="50" t="n">
        <f aca="false">FilterPk!E$17</f>
        <v>0</v>
      </c>
      <c r="H2372" s="50" t="n">
        <f aca="false">FilterPk!F$17</f>
        <v>0</v>
      </c>
      <c r="I2372" s="50" t="n">
        <f aca="false">FilterPk!G$17</f>
        <v>0</v>
      </c>
      <c r="J2372" s="50" t="n">
        <f aca="false">FilterPk!H$17</f>
        <v>0</v>
      </c>
      <c r="K2372" s="50" t="n">
        <f aca="false">FilterPk!I$17</f>
        <v>0</v>
      </c>
      <c r="L2372" s="50" t="n">
        <f aca="false">FilterPk!J$17</f>
        <v>0</v>
      </c>
      <c r="M2372" s="50" t="n">
        <f aca="false">FilterPk!K$17</f>
        <v>0</v>
      </c>
      <c r="N2372" s="50" t="n">
        <f aca="false">FilterPk!L$17</f>
        <v>22201.99</v>
      </c>
      <c r="O2372" s="50" t="n">
        <f aca="false">FilterPk!M$17</f>
        <v>0</v>
      </c>
      <c r="P2372" s="50" t="n">
        <f aca="false">FilterPk!N$17</f>
        <v>0</v>
      </c>
      <c r="Q2372" s="51" t="n">
        <f aca="false">FilterPk!O$17</f>
        <v>22201.99</v>
      </c>
    </row>
    <row r="2373" customFormat="false" ht="12.75" hidden="false" customHeight="false" outlineLevel="0" collapsed="false">
      <c r="B2373" s="85" t="str">
        <f aca="false">FilterPk!A$18</f>
        <v>LT-NE</v>
      </c>
      <c r="C2373" s="13" t="n">
        <f aca="false">C2372+1</f>
        <v>2372</v>
      </c>
      <c r="D2373" s="50" t="n">
        <f aca="false">FilterPk!B$18</f>
        <v>6187311.37539291</v>
      </c>
      <c r="E2373" s="50" t="n">
        <f aca="false">FilterPk!C$18</f>
        <v>-37254.47</v>
      </c>
      <c r="F2373" s="50" t="n">
        <f aca="false">FilterPk!D$18</f>
        <v>2562.91</v>
      </c>
      <c r="G2373" s="50" t="n">
        <f aca="false">FilterPk!E$18</f>
        <v>-23211.32</v>
      </c>
      <c r="H2373" s="50" t="n">
        <f aca="false">FilterPk!F$18</f>
        <v>263627.18</v>
      </c>
      <c r="I2373" s="50" t="n">
        <f aca="false">FilterPk!G$18</f>
        <v>-59813.36</v>
      </c>
      <c r="J2373" s="50" t="n">
        <f aca="false">FilterPk!H$18</f>
        <v>155752.04</v>
      </c>
      <c r="K2373" s="50" t="n">
        <f aca="false">FilterPk!I$18</f>
        <v>121018.38</v>
      </c>
      <c r="L2373" s="50" t="n">
        <f aca="false">FilterPk!J$18</f>
        <v>-53378.32</v>
      </c>
      <c r="M2373" s="50" t="n">
        <f aca="false">FilterPk!K$18</f>
        <v>995570.8</v>
      </c>
      <c r="N2373" s="50" t="n">
        <f aca="false">FilterPk!L$18</f>
        <v>1364873.84</v>
      </c>
      <c r="O2373" s="50" t="n">
        <f aca="false">FilterPk!M$18</f>
        <v>1053007.86</v>
      </c>
      <c r="P2373" s="50" t="n">
        <f aca="false">FilterPk!N$18</f>
        <v>-2593897.5</v>
      </c>
      <c r="Q2373" s="51" t="n">
        <f aca="false">FilterPk!O$18</f>
        <v>-176015.800000001</v>
      </c>
    </row>
    <row r="2374" customFormat="false" ht="12.75" hidden="false" customHeight="false" outlineLevel="0" collapsed="false">
      <c r="B2374" s="85" t="str">
        <f aca="false">FilterPk!A$19</f>
        <v>LT-PJM</v>
      </c>
      <c r="C2374" s="13" t="n">
        <f aca="false">C2373+1</f>
        <v>2373</v>
      </c>
      <c r="D2374" s="50" t="n">
        <f aca="false">FilterPk!B$19</f>
        <v>1818236.42109565</v>
      </c>
      <c r="E2374" s="50" t="n">
        <f aca="false">FilterPk!C$19</f>
        <v>25453.61</v>
      </c>
      <c r="F2374" s="50" t="n">
        <f aca="false">FilterPk!D$19</f>
        <v>45536</v>
      </c>
      <c r="G2374" s="50" t="n">
        <f aca="false">FilterPk!E$19</f>
        <v>312117.59</v>
      </c>
      <c r="H2374" s="50" t="n">
        <f aca="false">FilterPk!F$19</f>
        <v>211118</v>
      </c>
      <c r="I2374" s="50" t="n">
        <f aca="false">FilterPk!G$19</f>
        <v>0</v>
      </c>
      <c r="J2374" s="50" t="n">
        <f aca="false">FilterPk!H$19</f>
        <v>24536.25</v>
      </c>
      <c r="K2374" s="50" t="n">
        <f aca="false">FilterPk!I$19</f>
        <v>-12662.37</v>
      </c>
      <c r="L2374" s="50" t="n">
        <f aca="false">FilterPk!J$19</f>
        <v>-30078</v>
      </c>
      <c r="M2374" s="50" t="n">
        <f aca="false">FilterPk!K$19</f>
        <v>243523.27</v>
      </c>
      <c r="N2374" s="50" t="n">
        <f aca="false">FilterPk!L$19</f>
        <v>819544.35</v>
      </c>
      <c r="O2374" s="50" t="n">
        <f aca="false">FilterPk!M$19</f>
        <v>125485.18</v>
      </c>
      <c r="P2374" s="50" t="n">
        <f aca="false">FilterPk!N$19</f>
        <v>177105.54</v>
      </c>
      <c r="Q2374" s="51" t="n">
        <f aca="false">FilterPk!O$19</f>
        <v>1122135.07</v>
      </c>
    </row>
    <row r="2375" customFormat="false" ht="12.75" hidden="false" customHeight="false" outlineLevel="0" collapsed="false">
      <c r="B2375" s="85" t="str">
        <f aca="false">FilterPk!A$20</f>
        <v>LT- NY</v>
      </c>
      <c r="C2375" s="13" t="n">
        <f aca="false">C2374+1</f>
        <v>2374</v>
      </c>
      <c r="D2375" s="50" t="n">
        <f aca="false">FilterPk!B$20</f>
        <v>0</v>
      </c>
      <c r="E2375" s="50" t="n">
        <f aca="false">FilterPk!C$20</f>
        <v>-15908.51</v>
      </c>
      <c r="F2375" s="50" t="n">
        <f aca="false">FilterPk!D$20</f>
        <v>63126.67</v>
      </c>
      <c r="G2375" s="50" t="n">
        <f aca="false">FilterPk!E$20</f>
        <v>-17376.91</v>
      </c>
      <c r="H2375" s="50" t="n">
        <f aca="false">FilterPk!F$20</f>
        <v>0</v>
      </c>
      <c r="I2375" s="50" t="n">
        <f aca="false">FilterPk!G$20</f>
        <v>0</v>
      </c>
      <c r="J2375" s="50" t="n">
        <f aca="false">FilterPk!H$20</f>
        <v>0</v>
      </c>
      <c r="K2375" s="50" t="n">
        <f aca="false">FilterPk!I$20</f>
        <v>0</v>
      </c>
      <c r="L2375" s="50" t="n">
        <f aca="false">FilterPk!J$20</f>
        <v>0</v>
      </c>
      <c r="M2375" s="50" t="n">
        <f aca="false">FilterPk!K$20</f>
        <v>146381.01</v>
      </c>
      <c r="N2375" s="50" t="n">
        <f aca="false">FilterPk!L$20</f>
        <v>176222.26</v>
      </c>
      <c r="O2375" s="50" t="n">
        <f aca="false">FilterPk!M$20</f>
        <v>281909.77</v>
      </c>
      <c r="P2375" s="50" t="n">
        <f aca="false">FilterPk!N$20</f>
        <v>-177475.64</v>
      </c>
      <c r="Q2375" s="51" t="n">
        <f aca="false">FilterPk!O$20</f>
        <v>280656.39</v>
      </c>
    </row>
    <row r="2376" customFormat="false" ht="12.75" hidden="false" customHeight="false" outlineLevel="0" collapsed="false">
      <c r="B2376" s="85" t="str">
        <f aca="false">FilterPk!A$21</f>
        <v>ST- PJM</v>
      </c>
      <c r="C2376" s="13" t="n">
        <f aca="false">C2375+1</f>
        <v>2375</v>
      </c>
      <c r="D2376" s="50" t="n">
        <f aca="false">FilterPk!B$21</f>
        <v>1243093.71447674</v>
      </c>
      <c r="E2376" s="50" t="n">
        <f aca="false">FilterPk!C$21</f>
        <v>-91155.75</v>
      </c>
      <c r="F2376" s="50" t="n">
        <f aca="false">FilterPk!D$21</f>
        <v>-47515.78</v>
      </c>
      <c r="G2376" s="50" t="n">
        <f aca="false">FilterPk!E$21</f>
        <v>0</v>
      </c>
      <c r="H2376" s="50" t="n">
        <f aca="false">FilterPk!F$21</f>
        <v>0</v>
      </c>
      <c r="I2376" s="50" t="n">
        <f aca="false">FilterPk!G$21</f>
        <v>0</v>
      </c>
      <c r="J2376" s="50" t="n">
        <f aca="false">FilterPk!H$21</f>
        <v>0</v>
      </c>
      <c r="K2376" s="50" t="n">
        <f aca="false">FilterPk!I$21</f>
        <v>0</v>
      </c>
      <c r="L2376" s="50" t="n">
        <f aca="false">FilterPk!J$21</f>
        <v>0</v>
      </c>
      <c r="M2376" s="50" t="n">
        <f aca="false">FilterPk!K$21</f>
        <v>0</v>
      </c>
      <c r="N2376" s="50" t="n">
        <f aca="false">FilterPk!L$21</f>
        <v>-138671.53</v>
      </c>
      <c r="O2376" s="50" t="n">
        <f aca="false">FilterPk!M$21</f>
        <v>0</v>
      </c>
      <c r="P2376" s="50" t="n">
        <f aca="false">FilterPk!N$21</f>
        <v>0</v>
      </c>
      <c r="Q2376" s="51" t="n">
        <f aca="false">FilterPk!O$21</f>
        <v>-138671.53</v>
      </c>
    </row>
    <row r="2377" customFormat="false" ht="12.75" hidden="false" customHeight="false" outlineLevel="0" collapsed="false">
      <c r="B2377" s="85" t="str">
        <f aca="false">FilterPk!A$22</f>
        <v>ST- NENG</v>
      </c>
      <c r="C2377" s="13" t="n">
        <f aca="false">C2376+1</f>
        <v>2376</v>
      </c>
      <c r="D2377" s="50" t="n">
        <f aca="false">FilterPk!B$22</f>
        <v>539719.375927685</v>
      </c>
      <c r="E2377" s="50" t="n">
        <f aca="false">FilterPk!C$22</f>
        <v>13161.19</v>
      </c>
      <c r="F2377" s="50" t="n">
        <f aca="false">FilterPk!D$22</f>
        <v>63418.82</v>
      </c>
      <c r="G2377" s="50" t="n">
        <f aca="false">FilterPk!E$22</f>
        <v>0</v>
      </c>
      <c r="H2377" s="50" t="n">
        <f aca="false">FilterPk!F$22</f>
        <v>0</v>
      </c>
      <c r="I2377" s="50" t="n">
        <f aca="false">FilterPk!G$22</f>
        <v>0</v>
      </c>
      <c r="J2377" s="50" t="n">
        <f aca="false">FilterPk!H$22</f>
        <v>0</v>
      </c>
      <c r="K2377" s="50" t="n">
        <f aca="false">FilterPk!I$22</f>
        <v>0</v>
      </c>
      <c r="L2377" s="50" t="n">
        <f aca="false">FilterPk!J$22</f>
        <v>0</v>
      </c>
      <c r="M2377" s="50" t="n">
        <f aca="false">FilterPk!K$22</f>
        <v>0</v>
      </c>
      <c r="N2377" s="50" t="n">
        <f aca="false">FilterPk!L$22</f>
        <v>76580.01</v>
      </c>
      <c r="O2377" s="50" t="n">
        <f aca="false">FilterPk!M$22</f>
        <v>0</v>
      </c>
      <c r="P2377" s="50" t="n">
        <f aca="false">FilterPk!N$22</f>
        <v>0</v>
      </c>
      <c r="Q2377" s="51" t="n">
        <f aca="false">FilterPk!O$22</f>
        <v>76580.01</v>
      </c>
    </row>
    <row r="2378" customFormat="false" ht="12.75" hidden="false" customHeight="false" outlineLevel="0" collapsed="false">
      <c r="B2378" s="85" t="str">
        <f aca="false">FilterPk!A$23</f>
        <v>ST- NY</v>
      </c>
      <c r="C2378" s="13" t="n">
        <f aca="false">C2377+1</f>
        <v>2377</v>
      </c>
      <c r="D2378" s="50" t="n">
        <f aca="false">FilterPk!B$23</f>
        <v>251437.188425373</v>
      </c>
      <c r="E2378" s="50" t="n">
        <f aca="false">FilterPk!C$23</f>
        <v>10362.2</v>
      </c>
      <c r="F2378" s="50" t="n">
        <f aca="false">FilterPk!D$23</f>
        <v>-15838.59</v>
      </c>
      <c r="G2378" s="50" t="n">
        <f aca="false">FilterPk!E$23</f>
        <v>17339.87</v>
      </c>
      <c r="H2378" s="50" t="n">
        <f aca="false">FilterPk!F$23</f>
        <v>0</v>
      </c>
      <c r="I2378" s="50" t="n">
        <f aca="false">FilterPk!G$23</f>
        <v>0</v>
      </c>
      <c r="J2378" s="50" t="n">
        <f aca="false">FilterPk!H$23</f>
        <v>0</v>
      </c>
      <c r="K2378" s="50" t="n">
        <f aca="false">FilterPk!I$23</f>
        <v>0</v>
      </c>
      <c r="L2378" s="50" t="n">
        <f aca="false">FilterPk!J$23</f>
        <v>0</v>
      </c>
      <c r="M2378" s="50" t="n">
        <f aca="false">FilterPk!K$23</f>
        <v>0</v>
      </c>
      <c r="N2378" s="50" t="n">
        <f aca="false">FilterPk!L$23</f>
        <v>11863.48</v>
      </c>
      <c r="O2378" s="50" t="n">
        <f aca="false">FilterPk!M$23</f>
        <v>0</v>
      </c>
      <c r="P2378" s="50" t="n">
        <f aca="false">FilterPk!N$23</f>
        <v>0</v>
      </c>
      <c r="Q2378" s="51" t="n">
        <f aca="false">FilterPk!O$23</f>
        <v>11863.48</v>
      </c>
    </row>
    <row r="2379" customFormat="false" ht="12.75" hidden="false" customHeight="false" outlineLevel="0" collapsed="false">
      <c r="B2379" s="85" t="str">
        <f aca="false">FilterPk!A$24</f>
        <v>NE- PHYS</v>
      </c>
      <c r="C2379" s="13" t="n">
        <f aca="false">C2378+1</f>
        <v>2378</v>
      </c>
      <c r="D2379" s="50" t="n">
        <f aca="false">FilterPk!B$24</f>
        <v>0</v>
      </c>
      <c r="E2379" s="50" t="n">
        <f aca="false">FilterPk!C$24</f>
        <v>0</v>
      </c>
      <c r="F2379" s="50" t="n">
        <f aca="false">FilterPk!D$24</f>
        <v>0</v>
      </c>
      <c r="G2379" s="50" t="n">
        <f aca="false">FilterPk!E$24</f>
        <v>0</v>
      </c>
      <c r="H2379" s="50" t="n">
        <f aca="false">FilterPk!F$24</f>
        <v>0</v>
      </c>
      <c r="I2379" s="50" t="n">
        <f aca="false">FilterPk!G$24</f>
        <v>0</v>
      </c>
      <c r="J2379" s="50" t="n">
        <f aca="false">FilterPk!H$24</f>
        <v>0</v>
      </c>
      <c r="K2379" s="50" t="n">
        <f aca="false">FilterPk!I$24</f>
        <v>0</v>
      </c>
      <c r="L2379" s="50" t="n">
        <f aca="false">FilterPk!J$24</f>
        <v>0</v>
      </c>
      <c r="M2379" s="50" t="n">
        <f aca="false">FilterPk!K$24</f>
        <v>0</v>
      </c>
      <c r="N2379" s="50" t="n">
        <f aca="false">FilterPk!L$24</f>
        <v>0</v>
      </c>
      <c r="O2379" s="50" t="n">
        <f aca="false">FilterPk!M$24</f>
        <v>0</v>
      </c>
      <c r="P2379" s="50" t="n">
        <f aca="false">FilterPk!N$24</f>
        <v>0</v>
      </c>
      <c r="Q2379" s="51" t="n">
        <f aca="false">FilterPk!O$24</f>
        <v>0</v>
      </c>
    </row>
    <row r="2380" customFormat="false" ht="12.75" hidden="false" customHeight="false" outlineLevel="0" collapsed="false">
      <c r="B2380" s="85" t="str">
        <f aca="false">FilterPk!A$25</f>
        <v>LT-Southeast</v>
      </c>
      <c r="C2380" s="13" t="n">
        <f aca="false">C2379+1</f>
        <v>2379</v>
      </c>
      <c r="D2380" s="50" t="n">
        <f aca="false">FilterPk!B$25</f>
        <v>11411200.8859117</v>
      </c>
      <c r="E2380" s="50" t="n">
        <f aca="false">FilterPk!C$25</f>
        <v>45860.27</v>
      </c>
      <c r="F2380" s="50" t="n">
        <f aca="false">FilterPk!D$25</f>
        <v>54109.47</v>
      </c>
      <c r="G2380" s="50" t="n">
        <f aca="false">FilterPk!E$25</f>
        <v>124540.18</v>
      </c>
      <c r="H2380" s="50" t="n">
        <f aca="false">FilterPk!F$25</f>
        <v>77068.78</v>
      </c>
      <c r="I2380" s="50" t="n">
        <f aca="false">FilterPk!G$25</f>
        <v>75414.58</v>
      </c>
      <c r="J2380" s="50" t="n">
        <f aca="false">FilterPk!H$25</f>
        <v>134077.64</v>
      </c>
      <c r="K2380" s="50" t="n">
        <f aca="false">FilterPk!I$25</f>
        <v>429786.05</v>
      </c>
      <c r="L2380" s="50" t="n">
        <f aca="false">FilterPk!J$25</f>
        <v>118391.18</v>
      </c>
      <c r="M2380" s="50" t="n">
        <f aca="false">FilterPk!K$25</f>
        <v>1083243.13</v>
      </c>
      <c r="N2380" s="50" t="n">
        <f aca="false">FilterPk!L$25</f>
        <v>2142491.28</v>
      </c>
      <c r="O2380" s="50" t="n">
        <f aca="false">FilterPk!M$25</f>
        <v>344226</v>
      </c>
      <c r="P2380" s="50" t="n">
        <f aca="false">FilterPk!N$25</f>
        <v>1221747.4</v>
      </c>
      <c r="Q2380" s="51" t="n">
        <f aca="false">FilterPk!O$25</f>
        <v>3708464.68</v>
      </c>
    </row>
    <row r="2381" customFormat="false" ht="12.75" hidden="false" customHeight="false" outlineLevel="0" collapsed="false">
      <c r="B2381" s="85" t="str">
        <f aca="false">FilterPk!A$26</f>
        <v>ST-SPP</v>
      </c>
      <c r="C2381" s="13" t="n">
        <f aca="false">C2380+1</f>
        <v>2380</v>
      </c>
      <c r="D2381" s="50" t="n">
        <f aca="false">FilterPk!B$26</f>
        <v>52202.8773549933</v>
      </c>
      <c r="E2381" s="50" t="n">
        <f aca="false">FilterPk!C$26</f>
        <v>3181.7</v>
      </c>
      <c r="F2381" s="50" t="n">
        <f aca="false">FilterPk!D$26</f>
        <v>0</v>
      </c>
      <c r="G2381" s="50" t="n">
        <f aca="false">FilterPk!E$26</f>
        <v>0</v>
      </c>
      <c r="H2381" s="50" t="n">
        <f aca="false">FilterPk!F$26</f>
        <v>0</v>
      </c>
      <c r="I2381" s="50" t="n">
        <f aca="false">FilterPk!G$26</f>
        <v>0</v>
      </c>
      <c r="J2381" s="50" t="n">
        <f aca="false">FilterPk!H$26</f>
        <v>0</v>
      </c>
      <c r="K2381" s="50" t="n">
        <f aca="false">FilterPk!I$26</f>
        <v>0</v>
      </c>
      <c r="L2381" s="50" t="n">
        <f aca="false">FilterPk!J$26</f>
        <v>0</v>
      </c>
      <c r="M2381" s="50" t="n">
        <f aca="false">FilterPk!K$26</f>
        <v>0</v>
      </c>
      <c r="N2381" s="50" t="n">
        <f aca="false">FilterPk!L$26</f>
        <v>3181.7</v>
      </c>
      <c r="O2381" s="50" t="n">
        <f aca="false">FilterPk!M$26</f>
        <v>0</v>
      </c>
      <c r="P2381" s="50" t="n">
        <f aca="false">FilterPk!N$26</f>
        <v>0</v>
      </c>
      <c r="Q2381" s="51" t="n">
        <f aca="false">FilterPk!O$26</f>
        <v>3181.7</v>
      </c>
    </row>
    <row r="2382" customFormat="false" ht="12.75" hidden="false" customHeight="false" outlineLevel="0" collapsed="false">
      <c r="B2382" s="85" t="str">
        <f aca="false">FilterPk!A$27</f>
        <v>ST-SERC</v>
      </c>
      <c r="C2382" s="13" t="n">
        <f aca="false">C2381+1</f>
        <v>2381</v>
      </c>
      <c r="D2382" s="50" t="n">
        <f aca="false">FilterPk!B$27</f>
        <v>686881.973218232</v>
      </c>
      <c r="E2382" s="50" t="n">
        <f aca="false">FilterPk!C$27</f>
        <v>-12726.81</v>
      </c>
      <c r="F2382" s="50" t="n">
        <f aca="false">FilterPk!D$27</f>
        <v>-31677.19</v>
      </c>
      <c r="G2382" s="50" t="n">
        <f aca="false">FilterPk!E$27</f>
        <v>138718.93</v>
      </c>
      <c r="H2382" s="50" t="n">
        <f aca="false">FilterPk!F$27</f>
        <v>0</v>
      </c>
      <c r="I2382" s="50" t="n">
        <f aca="false">FilterPk!G$27</f>
        <v>0</v>
      </c>
      <c r="J2382" s="50" t="n">
        <f aca="false">FilterPk!H$27</f>
        <v>0</v>
      </c>
      <c r="K2382" s="50" t="n">
        <f aca="false">FilterPk!I$27</f>
        <v>0</v>
      </c>
      <c r="L2382" s="50" t="n">
        <f aca="false">FilterPk!J$27</f>
        <v>0</v>
      </c>
      <c r="M2382" s="50" t="n">
        <f aca="false">FilterPk!K$27</f>
        <v>0</v>
      </c>
      <c r="N2382" s="50" t="n">
        <f aca="false">FilterPk!L$27</f>
        <v>94314.93</v>
      </c>
      <c r="O2382" s="50" t="n">
        <f aca="false">FilterPk!M$27</f>
        <v>0</v>
      </c>
      <c r="P2382" s="50" t="n">
        <f aca="false">FilterPk!N$27</f>
        <v>0</v>
      </c>
      <c r="Q2382" s="51" t="n">
        <f aca="false">FilterPk!O$27</f>
        <v>94314.93</v>
      </c>
    </row>
    <row r="2383" customFormat="false" ht="12.75" hidden="false" customHeight="false" outlineLevel="0" collapsed="false">
      <c r="B2383" s="85" t="str">
        <f aca="false">FilterPk!A$28</f>
        <v>LT- Texas</v>
      </c>
      <c r="C2383" s="13" t="n">
        <f aca="false">C2382+1</f>
        <v>2382</v>
      </c>
      <c r="D2383" s="50" t="n">
        <f aca="false">FilterPk!B$28</f>
        <v>3826684.70313045</v>
      </c>
      <c r="E2383" s="50" t="n">
        <f aca="false">FilterPk!C$28</f>
        <v>-6382.69</v>
      </c>
      <c r="F2383" s="50" t="n">
        <f aca="false">FilterPk!D$28</f>
        <v>71634.81</v>
      </c>
      <c r="G2383" s="50" t="n">
        <f aca="false">FilterPk!E$28</f>
        <v>28710.67</v>
      </c>
      <c r="H2383" s="50" t="n">
        <f aca="false">FilterPk!F$28</f>
        <v>106726.26</v>
      </c>
      <c r="I2383" s="50" t="n">
        <f aca="false">FilterPk!G$28</f>
        <v>68401.15</v>
      </c>
      <c r="J2383" s="50" t="n">
        <f aca="false">FilterPk!H$28</f>
        <v>107963.61</v>
      </c>
      <c r="K2383" s="50" t="n">
        <f aca="false">FilterPk!I$28</f>
        <v>204731.1</v>
      </c>
      <c r="L2383" s="50" t="n">
        <f aca="false">FilterPk!J$28</f>
        <v>63773.36</v>
      </c>
      <c r="M2383" s="50" t="n">
        <f aca="false">FilterPk!K$28</f>
        <v>194039.66</v>
      </c>
      <c r="N2383" s="50" t="n">
        <f aca="false">FilterPk!L$28</f>
        <v>839597.93</v>
      </c>
      <c r="O2383" s="50" t="n">
        <f aca="false">FilterPk!M$28</f>
        <v>673610.11</v>
      </c>
      <c r="P2383" s="50" t="n">
        <f aca="false">FilterPk!N$28</f>
        <v>107208.74</v>
      </c>
      <c r="Q2383" s="51" t="n">
        <f aca="false">FilterPk!O$28</f>
        <v>1620416.78</v>
      </c>
    </row>
    <row r="2384" customFormat="false" ht="12.75" hidden="false" customHeight="false" outlineLevel="0" collapsed="false">
      <c r="B2384" s="85" t="str">
        <f aca="false">FilterPk!A$29</f>
        <v>St- Texas</v>
      </c>
      <c r="C2384" s="13" t="n">
        <f aca="false">C2383+1</f>
        <v>2383</v>
      </c>
      <c r="D2384" s="50" t="n">
        <f aca="false">FilterPk!B$29</f>
        <v>445563.239343252</v>
      </c>
      <c r="E2384" s="50" t="n">
        <f aca="false">FilterPk!C$29</f>
        <v>30194</v>
      </c>
      <c r="F2384" s="50" t="n">
        <f aca="false">FilterPk!D$29</f>
        <v>31677.19</v>
      </c>
      <c r="G2384" s="50" t="n">
        <f aca="false">FilterPk!E$29</f>
        <v>0</v>
      </c>
      <c r="H2384" s="50" t="n">
        <f aca="false">FilterPk!F$29</f>
        <v>0</v>
      </c>
      <c r="I2384" s="50" t="n">
        <f aca="false">FilterPk!G$29</f>
        <v>0</v>
      </c>
      <c r="J2384" s="50" t="n">
        <f aca="false">FilterPk!H$29</f>
        <v>0</v>
      </c>
      <c r="K2384" s="50" t="n">
        <f aca="false">FilterPk!I$29</f>
        <v>0</v>
      </c>
      <c r="L2384" s="50" t="n">
        <f aca="false">FilterPk!J$29</f>
        <v>0</v>
      </c>
      <c r="M2384" s="50" t="n">
        <f aca="false">FilterPk!K$29</f>
        <v>0</v>
      </c>
      <c r="N2384" s="50" t="n">
        <f aca="false">FilterPk!L$29</f>
        <v>61871.19</v>
      </c>
      <c r="O2384" s="50" t="n">
        <f aca="false">FilterPk!M$29</f>
        <v>0</v>
      </c>
      <c r="P2384" s="50" t="n">
        <f aca="false">FilterPk!N$29</f>
        <v>0</v>
      </c>
      <c r="Q2384" s="51" t="n">
        <f aca="false">FilterPk!O$29</f>
        <v>61871.19</v>
      </c>
    </row>
    <row r="2385" customFormat="false" ht="12.75" hidden="false" customHeight="false" outlineLevel="0" collapsed="false">
      <c r="B2385" s="85"/>
      <c r="C2385" s="13" t="n">
        <f aca="false">C2384+1</f>
        <v>2384</v>
      </c>
      <c r="D2385" s="50"/>
      <c r="E2385" s="50"/>
      <c r="F2385" s="50"/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1"/>
    </row>
    <row r="2386" customFormat="false" ht="12.75" hidden="false" customHeight="false" outlineLevel="0" collapsed="false">
      <c r="B2386" s="85" t="str">
        <f aca="false">FilterPk!A$32</f>
        <v>Gas positions</v>
      </c>
      <c r="C2386" s="13" t="n">
        <f aca="false">C2385+1</f>
        <v>2385</v>
      </c>
      <c r="D2386" s="50" t="s">
        <v>4</v>
      </c>
      <c r="E2386" s="50"/>
      <c r="F2386" s="50"/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1"/>
    </row>
    <row r="2387" customFormat="false" ht="12.75" hidden="false" customHeight="false" outlineLevel="0" collapsed="false">
      <c r="B2387" s="85" t="str">
        <f aca="false">FilterPk!A$33</f>
        <v>Kevin Presto</v>
      </c>
      <c r="C2387" s="13" t="n">
        <f aca="false">C2386+1</f>
        <v>2386</v>
      </c>
      <c r="D2387" s="50" t="n">
        <f aca="false">FilterPk!B$33</f>
        <v>0</v>
      </c>
      <c r="E2387" s="50" t="n">
        <f aca="false">FilterPk!C$33</f>
        <v>0</v>
      </c>
      <c r="F2387" s="50" t="n">
        <f aca="false">FilterPk!D$33</f>
        <v>0</v>
      </c>
      <c r="G2387" s="50" t="n">
        <f aca="false">FilterPk!E$33</f>
        <v>0</v>
      </c>
      <c r="H2387" s="50" t="n">
        <f aca="false">FilterPk!F$33</f>
        <v>148.212616</v>
      </c>
      <c r="I2387" s="50" t="n">
        <f aca="false">FilterPk!G$33</f>
        <v>152.45636</v>
      </c>
      <c r="J2387" s="50" t="n">
        <f aca="false">FilterPk!H$33</f>
        <v>146.860915</v>
      </c>
      <c r="K2387" s="50" t="n">
        <f aca="false">FilterPk!I$33</f>
        <v>301.509361</v>
      </c>
      <c r="L2387" s="50" t="n">
        <f aca="false">FilterPk!J$33</f>
        <v>144.921279</v>
      </c>
      <c r="M2387" s="50" t="n">
        <f aca="false">FilterPk!K$33</f>
        <v>149.116289</v>
      </c>
      <c r="N2387" s="50" t="n">
        <f aca="false">FilterPk!L$33</f>
        <v>1043.07682</v>
      </c>
      <c r="O2387" s="50" t="n">
        <f aca="false">FilterPk!M$33</f>
        <v>0</v>
      </c>
      <c r="P2387" s="50" t="n">
        <f aca="false">FilterPk!N$33</f>
        <v>0</v>
      </c>
      <c r="Q2387" s="51" t="n">
        <f aca="false">FilterPk!O$33</f>
        <v>1043.07682</v>
      </c>
    </row>
    <row r="2388" customFormat="false" ht="12.75" hidden="false" customHeight="false" outlineLevel="0" collapsed="false">
      <c r="B2388" s="85" t="str">
        <f aca="false">FilterPk!A$34</f>
        <v>Fletcher Sturm</v>
      </c>
      <c r="C2388" s="13" t="n">
        <f aca="false">C2387+1</f>
        <v>2387</v>
      </c>
      <c r="D2388" s="50" t="n">
        <f aca="false">FilterPk!B$34</f>
        <v>0</v>
      </c>
      <c r="E2388" s="50" t="n">
        <f aca="false">FilterPk!C$34</f>
        <v>0</v>
      </c>
      <c r="F2388" s="50" t="n">
        <f aca="false">FilterPk!D$34</f>
        <v>10.382539</v>
      </c>
      <c r="G2388" s="50" t="n">
        <f aca="false">FilterPk!E$34</f>
        <v>-372.732218</v>
      </c>
      <c r="H2388" s="50" t="n">
        <f aca="false">FilterPk!F$34</f>
        <v>-18.430041</v>
      </c>
      <c r="I2388" s="50" t="n">
        <f aca="false">FilterPk!G$34</f>
        <v>-7.519049</v>
      </c>
      <c r="J2388" s="50" t="n">
        <f aca="false">FilterPk!H$34</f>
        <v>7.209206</v>
      </c>
      <c r="K2388" s="50" t="n">
        <f aca="false">FilterPk!I$34</f>
        <v>16.283645</v>
      </c>
      <c r="L2388" s="50" t="n">
        <f aca="false">FilterPk!J$34</f>
        <v>-0.622678</v>
      </c>
      <c r="M2388" s="50" t="n">
        <f aca="false">FilterPk!K$34</f>
        <v>48.787102</v>
      </c>
      <c r="N2388" s="50" t="n">
        <f aca="false">FilterPk!L$34</f>
        <v>-316.641494</v>
      </c>
      <c r="O2388" s="50" t="n">
        <f aca="false">FilterPk!M$34</f>
        <v>137.057149</v>
      </c>
      <c r="P2388" s="50" t="n">
        <f aca="false">FilterPk!N$34</f>
        <v>0</v>
      </c>
      <c r="Q2388" s="51" t="n">
        <f aca="false">FilterPk!O$34</f>
        <v>-179.584345</v>
      </c>
    </row>
    <row r="2389" customFormat="false" ht="12.75" hidden="false" customHeight="false" outlineLevel="0" collapsed="false">
      <c r="B2389" s="85" t="str">
        <f aca="false">FilterPk!A$35</f>
        <v>Doug Gilbert-Smith</v>
      </c>
      <c r="C2389" s="13" t="n">
        <f aca="false">C2388+1</f>
        <v>2388</v>
      </c>
      <c r="D2389" s="50" t="n">
        <f aca="false">FilterPk!B$35</f>
        <v>0</v>
      </c>
      <c r="E2389" s="50" t="n">
        <f aca="false">FilterPk!C$35</f>
        <v>0</v>
      </c>
      <c r="F2389" s="50" t="n">
        <f aca="false">FilterPk!D$35</f>
        <v>-34.907</v>
      </c>
      <c r="G2389" s="50" t="n">
        <f aca="false">FilterPk!E$35</f>
        <v>38.473605</v>
      </c>
      <c r="H2389" s="50" t="n">
        <f aca="false">FilterPk!F$35</f>
        <v>-29.642523</v>
      </c>
      <c r="I2389" s="50" t="n">
        <f aca="false">FilterPk!G$35</f>
        <v>30.491272</v>
      </c>
      <c r="J2389" s="50" t="n">
        <f aca="false">FilterPk!H$35</f>
        <v>0</v>
      </c>
      <c r="K2389" s="50" t="n">
        <f aca="false">FilterPk!I$35</f>
        <v>90.452808</v>
      </c>
      <c r="L2389" s="50" t="n">
        <f aca="false">FilterPk!J$35</f>
        <v>0</v>
      </c>
      <c r="M2389" s="50" t="n">
        <f aca="false">FilterPk!K$35</f>
        <v>14.574853</v>
      </c>
      <c r="N2389" s="50" t="n">
        <f aca="false">FilterPk!L$35</f>
        <v>109.443015</v>
      </c>
      <c r="O2389" s="50" t="n">
        <f aca="false">FilterPk!M$35</f>
        <v>94.93307</v>
      </c>
      <c r="P2389" s="50" t="n">
        <f aca="false">FilterPk!N$35</f>
        <v>-157.516125</v>
      </c>
      <c r="Q2389" s="51" t="n">
        <f aca="false">FilterPk!O$35</f>
        <v>46.85996</v>
      </c>
    </row>
    <row r="2390" customFormat="false" ht="12.75" hidden="false" customHeight="false" outlineLevel="0" collapsed="false">
      <c r="B2390" s="85" t="str">
        <f aca="false">FilterPk!A$36</f>
        <v>Rogers Herndon</v>
      </c>
      <c r="C2390" s="13" t="n">
        <f aca="false">C2389+1</f>
        <v>2389</v>
      </c>
      <c r="D2390" s="50" t="n">
        <f aca="false">FilterPk!B$36</f>
        <v>0</v>
      </c>
      <c r="E2390" s="50" t="n">
        <f aca="false">FilterPk!C$36</f>
        <v>0</v>
      </c>
      <c r="F2390" s="50" t="n">
        <f aca="false">FilterPk!D$36</f>
        <v>-16.269581</v>
      </c>
      <c r="G2390" s="50" t="n">
        <f aca="false">FilterPk!E$36</f>
        <v>-36.150495</v>
      </c>
      <c r="H2390" s="50" t="n">
        <f aca="false">FilterPk!F$36</f>
        <v>-105.080472</v>
      </c>
      <c r="I2390" s="50" t="n">
        <f aca="false">FilterPk!G$36</f>
        <v>-21.496839</v>
      </c>
      <c r="J2390" s="50" t="n">
        <f aca="false">FilterPk!H$36</f>
        <v>76.011979</v>
      </c>
      <c r="K2390" s="50" t="n">
        <f aca="false">FilterPk!I$36</f>
        <v>315.376651</v>
      </c>
      <c r="L2390" s="50" t="n">
        <f aca="false">FilterPk!J$36</f>
        <v>0.622678</v>
      </c>
      <c r="M2390" s="50" t="n">
        <f aca="false">FilterPk!K$36</f>
        <v>131.855286</v>
      </c>
      <c r="N2390" s="50" t="n">
        <f aca="false">FilterPk!L$36</f>
        <v>344.869207</v>
      </c>
      <c r="O2390" s="50" t="n">
        <f aca="false">FilterPk!M$36</f>
        <v>500.495437</v>
      </c>
      <c r="P2390" s="50" t="n">
        <f aca="false">FilterPk!N$36</f>
        <v>0</v>
      </c>
      <c r="Q2390" s="51" t="n">
        <f aca="false">FilterPk!O$36</f>
        <v>845.364644</v>
      </c>
    </row>
    <row r="2391" customFormat="false" ht="12.75" hidden="false" customHeight="false" outlineLevel="0" collapsed="false">
      <c r="B2391" s="85" t="str">
        <f aca="false">FilterPk!A$37</f>
        <v>Dana Davis</v>
      </c>
      <c r="C2391" s="13" t="n">
        <f aca="false">C2390+1</f>
        <v>2390</v>
      </c>
      <c r="D2391" s="50" t="n">
        <f aca="false">FilterPk!B$37</f>
        <v>0</v>
      </c>
      <c r="E2391" s="50" t="n">
        <f aca="false">FilterPk!C$37</f>
        <v>0</v>
      </c>
      <c r="F2391" s="50" t="n">
        <f aca="false">FilterPk!D$37</f>
        <v>4.986714</v>
      </c>
      <c r="G2391" s="50" t="n">
        <f aca="false">FilterPk!E$37</f>
        <v>-10.425106</v>
      </c>
      <c r="H2391" s="50" t="n">
        <f aca="false">FilterPk!F$37</f>
        <v>34.582944</v>
      </c>
      <c r="I2391" s="50" t="n">
        <f aca="false">FilterPk!G$37</f>
        <v>31.966656</v>
      </c>
      <c r="J2391" s="50" t="n">
        <f aca="false">FilterPk!H$37</f>
        <v>34.267547</v>
      </c>
      <c r="K2391" s="50" t="n">
        <f aca="false">FilterPk!I$37</f>
        <v>70.027981</v>
      </c>
      <c r="L2391" s="50" t="n">
        <f aca="false">FilterPk!J$37</f>
        <v>33.814965</v>
      </c>
      <c r="M2391" s="50" t="n">
        <f aca="false">FilterPk!K$37</f>
        <v>44.191074</v>
      </c>
      <c r="N2391" s="50" t="n">
        <f aca="false">FilterPk!L$37</f>
        <v>243.412775</v>
      </c>
      <c r="O2391" s="50" t="n">
        <f aca="false">FilterPk!M$37</f>
        <v>27.55263</v>
      </c>
      <c r="P2391" s="50" t="n">
        <f aca="false">FilterPk!N$37</f>
        <v>0</v>
      </c>
      <c r="Q2391" s="51" t="n">
        <f aca="false">FilterPk!O$37</f>
        <v>270.965405</v>
      </c>
    </row>
    <row r="2392" customFormat="false" ht="12.75" hidden="false" customHeight="false" outlineLevel="0" collapsed="false">
      <c r="B2392" s="85" t="str">
        <f aca="false">FilterPk!A$38</f>
        <v>Tom May</v>
      </c>
      <c r="C2392" s="13" t="n">
        <f aca="false">C2391+1</f>
        <v>2391</v>
      </c>
      <c r="D2392" s="50" t="n">
        <f aca="false">FilterPk!B$38</f>
        <v>0</v>
      </c>
      <c r="E2392" s="50" t="n">
        <f aca="false">FilterPk!C$38</f>
        <v>0</v>
      </c>
      <c r="F2392" s="50" t="n">
        <f aca="false">FilterPk!D$38</f>
        <v>0</v>
      </c>
      <c r="G2392" s="50" t="n">
        <f aca="false">FilterPk!E$38</f>
        <v>0</v>
      </c>
      <c r="H2392" s="50" t="n">
        <f aca="false">FilterPk!F$38</f>
        <v>0</v>
      </c>
      <c r="I2392" s="50" t="n">
        <f aca="false">FilterPk!G$38</f>
        <v>0</v>
      </c>
      <c r="J2392" s="50" t="n">
        <f aca="false">FilterPk!H$38</f>
        <v>0</v>
      </c>
      <c r="K2392" s="50" t="n">
        <f aca="false">FilterPk!I$38</f>
        <v>0</v>
      </c>
      <c r="L2392" s="50" t="n">
        <f aca="false">FilterPk!J$38</f>
        <v>0</v>
      </c>
      <c r="M2392" s="50" t="n">
        <f aca="false">FilterPk!K$38</f>
        <v>0</v>
      </c>
      <c r="N2392" s="50" t="n">
        <f aca="false">FilterPk!L$38</f>
        <v>0</v>
      </c>
      <c r="O2392" s="50" t="n">
        <f aca="false">FilterPk!M$38</f>
        <v>0</v>
      </c>
      <c r="P2392" s="50" t="n">
        <f aca="false">FilterPk!N$38</f>
        <v>0</v>
      </c>
      <c r="Q2392" s="51" t="n">
        <f aca="false">FilterPk!O$38</f>
        <v>0</v>
      </c>
    </row>
    <row r="2393" customFormat="false" ht="12.75" hidden="false" customHeight="false" outlineLevel="0" collapsed="false">
      <c r="B2393" s="85" t="str">
        <f aca="false">FilterPk!A$39</f>
        <v>Clint Dean</v>
      </c>
      <c r="C2393" s="13" t="n">
        <f aca="false">C2392+1</f>
        <v>2392</v>
      </c>
      <c r="D2393" s="50" t="n">
        <f aca="false">FilterPk!B$39</f>
        <v>0</v>
      </c>
      <c r="E2393" s="50" t="n">
        <f aca="false">FilterPk!C$39</f>
        <v>0</v>
      </c>
      <c r="F2393" s="50" t="n">
        <f aca="false">FilterPk!D$39</f>
        <v>-27.9256</v>
      </c>
      <c r="G2393" s="50" t="n">
        <f aca="false">FilterPk!E$39</f>
        <v>0</v>
      </c>
      <c r="H2393" s="50" t="n">
        <f aca="false">FilterPk!F$39</f>
        <v>0</v>
      </c>
      <c r="I2393" s="50" t="n">
        <f aca="false">FilterPk!G$39</f>
        <v>0</v>
      </c>
      <c r="J2393" s="50" t="n">
        <f aca="false">FilterPk!H$39</f>
        <v>0</v>
      </c>
      <c r="K2393" s="50" t="n">
        <f aca="false">FilterPk!I$39</f>
        <v>0</v>
      </c>
      <c r="L2393" s="50" t="n">
        <f aca="false">FilterPk!J$39</f>
        <v>0</v>
      </c>
      <c r="M2393" s="50" t="n">
        <f aca="false">FilterPk!K$39</f>
        <v>0</v>
      </c>
      <c r="N2393" s="50" t="n">
        <f aca="false">FilterPk!L$39</f>
        <v>-27.9256</v>
      </c>
      <c r="O2393" s="50" t="n">
        <f aca="false">FilterPk!M$39</f>
        <v>0</v>
      </c>
      <c r="P2393" s="50" t="n">
        <f aca="false">FilterPk!N$39</f>
        <v>0</v>
      </c>
      <c r="Q2393" s="51" t="n">
        <f aca="false">FilterPk!O$39</f>
        <v>-27.9256</v>
      </c>
    </row>
    <row r="2394" customFormat="false" ht="12.75" hidden="false" customHeight="false" outlineLevel="0" collapsed="false">
      <c r="B2394" s="85" t="str">
        <f aca="false">FilterPk!A$40</f>
        <v>Rob Benson</v>
      </c>
      <c r="C2394" s="13" t="n">
        <f aca="false">C2393+1</f>
        <v>2393</v>
      </c>
      <c r="D2394" s="50" t="n">
        <f aca="false">FilterPk!B$40</f>
        <v>0</v>
      </c>
      <c r="E2394" s="50" t="n">
        <f aca="false">FilterPk!C$40</f>
        <v>0</v>
      </c>
      <c r="F2394" s="50" t="n">
        <f aca="false">FilterPk!D$40</f>
        <v>0</v>
      </c>
      <c r="G2394" s="50" t="n">
        <f aca="false">FilterPk!E$40</f>
        <v>-76.947211</v>
      </c>
      <c r="H2394" s="50" t="n">
        <f aca="false">FilterPk!F$40</f>
        <v>0</v>
      </c>
      <c r="I2394" s="50" t="n">
        <f aca="false">FilterPk!G$40</f>
        <v>0</v>
      </c>
      <c r="J2394" s="50" t="n">
        <f aca="false">FilterPk!H$40</f>
        <v>0</v>
      </c>
      <c r="K2394" s="50" t="n">
        <f aca="false">FilterPk!I$40</f>
        <v>0</v>
      </c>
      <c r="L2394" s="50" t="n">
        <f aca="false">FilterPk!J$40</f>
        <v>0</v>
      </c>
      <c r="M2394" s="50" t="n">
        <f aca="false">FilterPk!K$40</f>
        <v>0</v>
      </c>
      <c r="N2394" s="50" t="n">
        <f aca="false">FilterPk!L$40</f>
        <v>-76.947211</v>
      </c>
      <c r="O2394" s="50" t="n">
        <f aca="false">FilterPk!M$40</f>
        <v>0</v>
      </c>
      <c r="P2394" s="50" t="n">
        <f aca="false">FilterPk!N$40</f>
        <v>0</v>
      </c>
      <c r="Q2394" s="51" t="n">
        <f aca="false">FilterPk!O$40</f>
        <v>-76.947211</v>
      </c>
    </row>
    <row r="2395" customFormat="false" ht="12.75" hidden="false" customHeight="false" outlineLevel="0" collapsed="false">
      <c r="B2395" s="85" t="str">
        <f aca="false">FilterPk!A$41</f>
        <v>Matt Lorenz</v>
      </c>
      <c r="C2395" s="13" t="n">
        <f aca="false">C2394+1</f>
        <v>2394</v>
      </c>
      <c r="D2395" s="50" t="n">
        <f aca="false">FilterPk!B$41</f>
        <v>0</v>
      </c>
      <c r="E2395" s="50" t="n">
        <f aca="false">FilterPk!C$41</f>
        <v>0</v>
      </c>
      <c r="F2395" s="50" t="n">
        <f aca="false">FilterPk!D$41</f>
        <v>0</v>
      </c>
      <c r="G2395" s="50" t="n">
        <f aca="false">FilterPk!E$41</f>
        <v>0</v>
      </c>
      <c r="H2395" s="50" t="n">
        <f aca="false">FilterPk!F$41</f>
        <v>0</v>
      </c>
      <c r="I2395" s="50" t="n">
        <f aca="false">FilterPk!G$41</f>
        <v>0</v>
      </c>
      <c r="J2395" s="50" t="n">
        <f aca="false">FilterPk!H$41</f>
        <v>0</v>
      </c>
      <c r="K2395" s="50" t="n">
        <f aca="false">FilterPk!I$41</f>
        <v>0</v>
      </c>
      <c r="L2395" s="50" t="n">
        <f aca="false">FilterPk!J$41</f>
        <v>0</v>
      </c>
      <c r="M2395" s="50" t="n">
        <f aca="false">FilterPk!K$41</f>
        <v>0</v>
      </c>
      <c r="N2395" s="50" t="n">
        <f aca="false">FilterPk!L$41</f>
        <v>0</v>
      </c>
      <c r="O2395" s="50" t="n">
        <f aca="false">FilterPk!M$41</f>
        <v>0</v>
      </c>
      <c r="P2395" s="50" t="n">
        <f aca="false">FilterPk!N$41</f>
        <v>0</v>
      </c>
      <c r="Q2395" s="51" t="n">
        <f aca="false">FilterPk!O$41</f>
        <v>0</v>
      </c>
    </row>
    <row r="2396" customFormat="false" ht="12.75" hidden="false" customHeight="false" outlineLevel="0" collapsed="false">
      <c r="B2396" s="85" t="str">
        <f aca="false">FilterPk!A$42</f>
        <v>John Forney</v>
      </c>
      <c r="C2396" s="13" t="n">
        <f aca="false">C2395+1</f>
        <v>2395</v>
      </c>
      <c r="D2396" s="50" t="n">
        <f aca="false">FilterPk!B$42</f>
        <v>0</v>
      </c>
      <c r="E2396" s="50" t="n">
        <f aca="false">FilterPk!C$42</f>
        <v>0</v>
      </c>
      <c r="F2396" s="50" t="n">
        <f aca="false">FilterPk!D$42</f>
        <v>0</v>
      </c>
      <c r="G2396" s="50" t="n">
        <f aca="false">FilterPk!E$42</f>
        <v>0</v>
      </c>
      <c r="H2396" s="50" t="n">
        <f aca="false">FilterPk!F$42</f>
        <v>0</v>
      </c>
      <c r="I2396" s="50" t="n">
        <f aca="false">FilterPk!G$42</f>
        <v>0</v>
      </c>
      <c r="J2396" s="50" t="n">
        <f aca="false">FilterPk!H$42</f>
        <v>0</v>
      </c>
      <c r="K2396" s="50" t="n">
        <f aca="false">FilterPk!I$42</f>
        <v>0</v>
      </c>
      <c r="L2396" s="50" t="n">
        <f aca="false">FilterPk!J$42</f>
        <v>0</v>
      </c>
      <c r="M2396" s="50" t="n">
        <f aca="false">FilterPk!K$42</f>
        <v>0</v>
      </c>
      <c r="N2396" s="50" t="n">
        <f aca="false">FilterPk!L$42</f>
        <v>0</v>
      </c>
      <c r="O2396" s="50" t="n">
        <f aca="false">FilterPk!M$42</f>
        <v>0</v>
      </c>
      <c r="P2396" s="50" t="n">
        <f aca="false">FilterPk!N$42</f>
        <v>0</v>
      </c>
      <c r="Q2396" s="51" t="n">
        <f aca="false">FilterPk!O$42</f>
        <v>0</v>
      </c>
    </row>
    <row r="2397" customFormat="false" ht="12.75" hidden="false" customHeight="false" outlineLevel="0" collapsed="false">
      <c r="B2397" s="85" t="str">
        <f aca="false">FilterPk!A$43</f>
        <v>Mike Carson</v>
      </c>
      <c r="C2397" s="13" t="n">
        <f aca="false">C2396+1</f>
        <v>2396</v>
      </c>
      <c r="D2397" s="50" t="n">
        <f aca="false">FilterPk!B$43</f>
        <v>0</v>
      </c>
      <c r="E2397" s="50" t="n">
        <f aca="false">FilterPk!C$43</f>
        <v>0</v>
      </c>
      <c r="F2397" s="50" t="n">
        <f aca="false">FilterPk!D$43</f>
        <v>0</v>
      </c>
      <c r="G2397" s="50" t="n">
        <f aca="false">FilterPk!E$43</f>
        <v>0</v>
      </c>
      <c r="H2397" s="50" t="n">
        <f aca="false">FilterPk!F$43</f>
        <v>0</v>
      </c>
      <c r="I2397" s="50" t="n">
        <f aca="false">FilterPk!G$43</f>
        <v>0</v>
      </c>
      <c r="J2397" s="50" t="n">
        <f aca="false">FilterPk!H$43</f>
        <v>0</v>
      </c>
      <c r="K2397" s="50" t="n">
        <f aca="false">FilterPk!I$43</f>
        <v>0</v>
      </c>
      <c r="L2397" s="50" t="n">
        <f aca="false">FilterPk!J$43</f>
        <v>0</v>
      </c>
      <c r="M2397" s="50" t="n">
        <f aca="false">FilterPk!K$43</f>
        <v>0</v>
      </c>
      <c r="N2397" s="50" t="n">
        <f aca="false">FilterPk!L$43</f>
        <v>0</v>
      </c>
      <c r="O2397" s="50" t="n">
        <f aca="false">FilterPk!M$43</f>
        <v>0</v>
      </c>
      <c r="P2397" s="50" t="n">
        <f aca="false">FilterPk!N$43</f>
        <v>0</v>
      </c>
      <c r="Q2397" s="51" t="n">
        <f aca="false">FilterPk!O$43</f>
        <v>0</v>
      </c>
    </row>
    <row r="2398" customFormat="false" ht="12.75" hidden="false" customHeight="false" outlineLevel="0" collapsed="false">
      <c r="B2398" s="85" t="str">
        <f aca="false">FilterPk!A$44</f>
        <v>Chris Dorland</v>
      </c>
      <c r="C2398" s="13" t="n">
        <f aca="false">C2397+1</f>
        <v>2397</v>
      </c>
      <c r="D2398" s="50" t="n">
        <f aca="false">FilterPk!B$44</f>
        <v>0</v>
      </c>
      <c r="E2398" s="50" t="n">
        <f aca="false">FilterPk!C$44</f>
        <v>0</v>
      </c>
      <c r="F2398" s="50" t="n">
        <f aca="false">FilterPk!D$44</f>
        <v>0</v>
      </c>
      <c r="G2398" s="50" t="n">
        <f aca="false">FilterPk!E$44</f>
        <v>0</v>
      </c>
      <c r="H2398" s="50" t="n">
        <f aca="false">FilterPk!F$44</f>
        <v>0</v>
      </c>
      <c r="I2398" s="50" t="n">
        <f aca="false">FilterPk!G$44</f>
        <v>0</v>
      </c>
      <c r="J2398" s="50" t="n">
        <f aca="false">FilterPk!H$44</f>
        <v>0</v>
      </c>
      <c r="K2398" s="50" t="n">
        <f aca="false">FilterPk!I$44</f>
        <v>0</v>
      </c>
      <c r="L2398" s="50" t="n">
        <f aca="false">FilterPk!J$44</f>
        <v>0</v>
      </c>
      <c r="M2398" s="50" t="n">
        <f aca="false">FilterPk!K$44</f>
        <v>0</v>
      </c>
      <c r="N2398" s="50" t="n">
        <f aca="false">FilterPk!L$44</f>
        <v>0</v>
      </c>
      <c r="O2398" s="50" t="n">
        <f aca="false">FilterPk!M$44</f>
        <v>0</v>
      </c>
      <c r="P2398" s="50" t="n">
        <f aca="false">FilterPk!N$44</f>
        <v>0</v>
      </c>
      <c r="Q2398" s="51" t="n">
        <f aca="false">FilterPk!O$44</f>
        <v>0</v>
      </c>
    </row>
    <row r="2399" customFormat="false" ht="12.75" hidden="false" customHeight="false" outlineLevel="0" collapsed="false">
      <c r="B2399" s="85" t="str">
        <f aca="false">FilterPk!A$45</f>
        <v>Jeff King</v>
      </c>
      <c r="C2399" s="13" t="n">
        <f aca="false">C2398+1</f>
        <v>2398</v>
      </c>
      <c r="D2399" s="50" t="n">
        <f aca="false">FilterPk!B$45</f>
        <v>0</v>
      </c>
      <c r="E2399" s="50" t="n">
        <f aca="false">FilterPk!C$45</f>
        <v>0</v>
      </c>
      <c r="F2399" s="50" t="n">
        <f aca="false">FilterPk!D$45</f>
        <v>0</v>
      </c>
      <c r="G2399" s="50" t="n">
        <f aca="false">FilterPk!E$45</f>
        <v>0</v>
      </c>
      <c r="H2399" s="50" t="n">
        <f aca="false">FilterPk!F$45</f>
        <v>0</v>
      </c>
      <c r="I2399" s="50" t="n">
        <f aca="false">FilterPk!G$45</f>
        <v>0</v>
      </c>
      <c r="J2399" s="50" t="n">
        <f aca="false">FilterPk!H$45</f>
        <v>0</v>
      </c>
      <c r="K2399" s="50" t="n">
        <f aca="false">FilterPk!I$45</f>
        <v>0</v>
      </c>
      <c r="L2399" s="50" t="n">
        <f aca="false">FilterPk!J$45</f>
        <v>0</v>
      </c>
      <c r="M2399" s="50" t="n">
        <f aca="false">FilterPk!K$45</f>
        <v>0</v>
      </c>
      <c r="N2399" s="50" t="n">
        <f aca="false">FilterPk!L$45</f>
        <v>0</v>
      </c>
      <c r="O2399" s="50" t="n">
        <f aca="false">FilterPk!M$45</f>
        <v>0</v>
      </c>
      <c r="P2399" s="50" t="n">
        <f aca="false">FilterPk!N$45</f>
        <v>0</v>
      </c>
      <c r="Q2399" s="51" t="n">
        <f aca="false">FilterPk!O$45</f>
        <v>0</v>
      </c>
    </row>
    <row r="2400" customFormat="false" ht="12.75" hidden="false" customHeight="false" outlineLevel="0" collapsed="false">
      <c r="B2400" s="85" t="n">
        <f aca="false">FilterPk!A$46</f>
        <v>0</v>
      </c>
      <c r="C2400" s="13" t="n">
        <f aca="false">C2399+1</f>
        <v>2399</v>
      </c>
      <c r="D2400" s="50" t="n">
        <f aca="false">FilterPk!B$46</f>
        <v>0</v>
      </c>
      <c r="E2400" s="50" t="n">
        <f aca="false">FilterPk!C$46</f>
        <v>0</v>
      </c>
      <c r="F2400" s="50" t="n">
        <f aca="false">FilterPk!D$46</f>
        <v>0</v>
      </c>
      <c r="G2400" s="50" t="n">
        <f aca="false">FilterPk!E$46</f>
        <v>0</v>
      </c>
      <c r="H2400" s="50" t="n">
        <f aca="false">FilterPk!F$46</f>
        <v>0</v>
      </c>
      <c r="I2400" s="50" t="n">
        <f aca="false">FilterPk!G$46</f>
        <v>0</v>
      </c>
      <c r="J2400" s="50" t="n">
        <f aca="false">FilterPk!H$46</f>
        <v>0</v>
      </c>
      <c r="K2400" s="50" t="n">
        <f aca="false">FilterPk!I$46</f>
        <v>0</v>
      </c>
      <c r="L2400" s="50" t="n">
        <f aca="false">FilterPk!J$46</f>
        <v>0</v>
      </c>
      <c r="M2400" s="50" t="n">
        <f aca="false">FilterPk!K$46</f>
        <v>0</v>
      </c>
      <c r="N2400" s="50" t="n">
        <f aca="false">FilterPk!L$46</f>
        <v>0</v>
      </c>
      <c r="O2400" s="50" t="n">
        <f aca="false">FilterPk!M$46</f>
        <v>0</v>
      </c>
      <c r="P2400" s="50" t="n">
        <f aca="false">FilterPk!N$46</f>
        <v>0</v>
      </c>
      <c r="Q2400" s="51" t="n">
        <f aca="false">FilterPk!O$46</f>
        <v>0</v>
      </c>
    </row>
    <row r="2401" customFormat="false" ht="12.75" hidden="false" customHeight="false" outlineLevel="0" collapsed="false">
      <c r="B2401" s="87" t="n">
        <f aca="false">FilterPk!A$47</f>
        <v>0</v>
      </c>
      <c r="C2401" s="64" t="n">
        <f aca="false">C2400+1</f>
        <v>2400</v>
      </c>
      <c r="D2401" s="54" t="n">
        <f aca="false">FilterPk!B$47</f>
        <v>0</v>
      </c>
      <c r="E2401" s="54" t="n">
        <f aca="false">FilterPk!C$47</f>
        <v>0</v>
      </c>
      <c r="F2401" s="54" t="n">
        <f aca="false">FilterPk!D$47</f>
        <v>0</v>
      </c>
      <c r="G2401" s="54" t="n">
        <f aca="false">FilterPk!E$47</f>
        <v>0</v>
      </c>
      <c r="H2401" s="54" t="n">
        <f aca="false">FilterPk!F$47</f>
        <v>0</v>
      </c>
      <c r="I2401" s="54" t="n">
        <f aca="false">FilterPk!G$47</f>
        <v>0</v>
      </c>
      <c r="J2401" s="54" t="n">
        <f aca="false">FilterPk!H$47</f>
        <v>0</v>
      </c>
      <c r="K2401" s="54" t="n">
        <f aca="false">FilterPk!I$47</f>
        <v>0</v>
      </c>
      <c r="L2401" s="54" t="n">
        <f aca="false">FilterPk!J$47</f>
        <v>0</v>
      </c>
      <c r="M2401" s="54" t="n">
        <f aca="false">FilterPk!K$47</f>
        <v>0</v>
      </c>
      <c r="N2401" s="54" t="n">
        <f aca="false">FilterPk!L$47</f>
        <v>0</v>
      </c>
      <c r="O2401" s="54" t="n">
        <f aca="false">FilterPk!M$47</f>
        <v>0</v>
      </c>
      <c r="P2401" s="54" t="n">
        <f aca="false">FilterPk!N$47</f>
        <v>0</v>
      </c>
      <c r="Q2401" s="55" t="n">
        <f aca="false">FilterPk!O$47</f>
        <v>0</v>
      </c>
    </row>
    <row r="2402" customFormat="false" ht="12.75" hidden="false" customHeight="false" outlineLevel="0" collapsed="false">
      <c r="A2402" s="0" t="n">
        <f aca="false">A2362+1</f>
        <v>61</v>
      </c>
      <c r="B2402" s="57" t="n">
        <f aca="false">FilterPk!D$1</f>
        <v>36907</v>
      </c>
      <c r="C2402" s="58" t="n">
        <f aca="false">C2401+1</f>
        <v>2401</v>
      </c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83"/>
    </row>
    <row r="2403" customFormat="false" ht="12.75" hidden="false" customHeight="false" outlineLevel="0" collapsed="false">
      <c r="B2403" s="61"/>
      <c r="C2403" s="13" t="n">
        <f aca="false">C2402+1</f>
        <v>2402</v>
      </c>
      <c r="D2403" s="13"/>
      <c r="E2403" s="21" t="s">
        <v>5</v>
      </c>
      <c r="F2403" s="21" t="s">
        <v>6</v>
      </c>
      <c r="G2403" s="21" t="s">
        <v>7</v>
      </c>
      <c r="H2403" s="21" t="s">
        <v>8</v>
      </c>
      <c r="I2403" s="21" t="s">
        <v>9</v>
      </c>
      <c r="J2403" s="21" t="s">
        <v>10</v>
      </c>
      <c r="K2403" s="21" t="s">
        <v>11</v>
      </c>
      <c r="L2403" s="21" t="s">
        <v>12</v>
      </c>
      <c r="M2403" s="21" t="s">
        <v>13</v>
      </c>
      <c r="N2403" s="21" t="s">
        <v>14</v>
      </c>
      <c r="O2403" s="21" t="n">
        <v>2002</v>
      </c>
      <c r="P2403" s="21" t="s">
        <v>15</v>
      </c>
      <c r="Q2403" s="84" t="s">
        <v>16</v>
      </c>
    </row>
    <row r="2404" customFormat="false" ht="12.75" hidden="false" customHeight="false" outlineLevel="0" collapsed="false">
      <c r="B2404" s="85" t="str">
        <f aca="false">FilterPk!A$9</f>
        <v>Power positions</v>
      </c>
      <c r="C2404" s="13" t="n">
        <f aca="false">C2403+1</f>
        <v>2403</v>
      </c>
      <c r="D2404" s="13" t="s">
        <v>4</v>
      </c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86"/>
    </row>
    <row r="2405" customFormat="false" ht="12.75" hidden="false" customHeight="false" outlineLevel="0" collapsed="false">
      <c r="B2405" s="85" t="str">
        <f aca="false">FilterPk!A$10</f>
        <v>East Position</v>
      </c>
      <c r="C2405" s="13" t="n">
        <f aca="false">C2404+1</f>
        <v>2404</v>
      </c>
      <c r="D2405" s="50" t="n">
        <f aca="false">FilterPk!B$10</f>
        <v>34784396.7946123</v>
      </c>
      <c r="E2405" s="50" t="n">
        <f aca="false">FilterPk!C$10</f>
        <v>75045.54</v>
      </c>
      <c r="F2405" s="50" t="n">
        <f aca="false">FilterPk!D$10</f>
        <v>84629.15</v>
      </c>
      <c r="G2405" s="50" t="n">
        <f aca="false">FilterPk!E$10</f>
        <v>1358824.72</v>
      </c>
      <c r="H2405" s="50" t="n">
        <f aca="false">FilterPk!F$10</f>
        <v>1120662.53</v>
      </c>
      <c r="I2405" s="50" t="n">
        <f aca="false">FilterPk!G$10</f>
        <v>422841.14</v>
      </c>
      <c r="J2405" s="50" t="n">
        <f aca="false">FilterPk!H$10</f>
        <v>788810.55</v>
      </c>
      <c r="K2405" s="50" t="n">
        <f aca="false">FilterPk!I$10</f>
        <v>1076253.71</v>
      </c>
      <c r="L2405" s="50" t="n">
        <f aca="false">FilterPk!J$10</f>
        <v>363159.42</v>
      </c>
      <c r="M2405" s="50" t="n">
        <f aca="false">FilterPk!K$10</f>
        <v>5764043.19</v>
      </c>
      <c r="N2405" s="50" t="n">
        <f aca="false">FilterPk!L$10</f>
        <v>11054269.95</v>
      </c>
      <c r="O2405" s="50" t="n">
        <f aca="false">FilterPk!M$10</f>
        <v>3650317.45</v>
      </c>
      <c r="P2405" s="50" t="n">
        <f aca="false">FilterPk!N$10</f>
        <v>-1642778.44</v>
      </c>
      <c r="Q2405" s="51" t="n">
        <f aca="false">FilterPk!O$10</f>
        <v>13061808.96</v>
      </c>
    </row>
    <row r="2406" customFormat="false" ht="12.75" hidden="false" customHeight="false" outlineLevel="0" collapsed="false">
      <c r="B2406" s="85" t="str">
        <f aca="false">FilterPk!A$11</f>
        <v>East Power Mgmt</v>
      </c>
      <c r="C2406" s="13" t="n">
        <f aca="false">C2405+1</f>
        <v>2405</v>
      </c>
      <c r="D2406" s="50" t="n">
        <f aca="false">FilterPk!B$11</f>
        <v>7547347.04451418</v>
      </c>
      <c r="E2406" s="50" t="n">
        <f aca="false">FilterPk!C$11</f>
        <v>43646.27</v>
      </c>
      <c r="F2406" s="50" t="n">
        <f aca="false">FilterPk!D$11</f>
        <v>-98133.28</v>
      </c>
      <c r="G2406" s="50" t="n">
        <f aca="false">FilterPk!E$11</f>
        <v>107993.78</v>
      </c>
      <c r="H2406" s="50" t="n">
        <f aca="false">FilterPk!F$11</f>
        <v>155786.29</v>
      </c>
      <c r="I2406" s="50" t="n">
        <f aca="false">FilterPk!G$11</f>
        <v>89357.34</v>
      </c>
      <c r="J2406" s="50" t="n">
        <f aca="false">FilterPk!H$11</f>
        <v>247101.13</v>
      </c>
      <c r="K2406" s="50" t="n">
        <f aca="false">FilterPk!I$11</f>
        <v>307386.28</v>
      </c>
      <c r="L2406" s="50" t="n">
        <f aca="false">FilterPk!J$11</f>
        <v>108209.05</v>
      </c>
      <c r="M2406" s="50" t="n">
        <f aca="false">FilterPk!K$11</f>
        <v>1338376.99</v>
      </c>
      <c r="N2406" s="50" t="n">
        <f aca="false">FilterPk!L$11</f>
        <v>2299723.85</v>
      </c>
      <c r="O2406" s="50" t="n">
        <f aca="false">FilterPk!M$11</f>
        <v>606348.53</v>
      </c>
      <c r="P2406" s="50" t="n">
        <f aca="false">FilterPk!N$11</f>
        <v>61912.21</v>
      </c>
      <c r="Q2406" s="51" t="n">
        <f aca="false">FilterPk!O$11</f>
        <v>2967984.59</v>
      </c>
    </row>
    <row r="2407" customFormat="false" ht="12.75" hidden="false" customHeight="false" outlineLevel="0" collapsed="false">
      <c r="B2407" s="85" t="str">
        <f aca="false">FilterPk!A$12</f>
        <v>Long Term Options</v>
      </c>
      <c r="C2407" s="13" t="n">
        <f aca="false">C2406+1</f>
        <v>2406</v>
      </c>
      <c r="D2407" s="50" t="n">
        <f aca="false">FilterPk!B$12</f>
        <v>0</v>
      </c>
      <c r="E2407" s="50" t="n">
        <f aca="false">FilterPk!C$12</f>
        <v>0</v>
      </c>
      <c r="F2407" s="50" t="n">
        <f aca="false">FilterPk!D$12</f>
        <v>0</v>
      </c>
      <c r="G2407" s="50" t="n">
        <f aca="false">FilterPk!E$12</f>
        <v>0</v>
      </c>
      <c r="H2407" s="50" t="n">
        <f aca="false">FilterPk!F$12</f>
        <v>0</v>
      </c>
      <c r="I2407" s="50" t="n">
        <f aca="false">FilterPk!G$12</f>
        <v>0</v>
      </c>
      <c r="J2407" s="50" t="n">
        <f aca="false">FilterPk!H$12</f>
        <v>0</v>
      </c>
      <c r="K2407" s="50" t="n">
        <f aca="false">FilterPk!I$12</f>
        <v>0</v>
      </c>
      <c r="L2407" s="50" t="n">
        <f aca="false">FilterPk!J$12</f>
        <v>0</v>
      </c>
      <c r="M2407" s="50" t="n">
        <f aca="false">FilterPk!K$12</f>
        <v>0</v>
      </c>
      <c r="N2407" s="50" t="n">
        <f aca="false">FilterPk!L$12</f>
        <v>0</v>
      </c>
      <c r="O2407" s="50" t="n">
        <f aca="false">FilterPk!M$12</f>
        <v>0</v>
      </c>
      <c r="P2407" s="50" t="n">
        <f aca="false">FilterPk!N$12</f>
        <v>0</v>
      </c>
      <c r="Q2407" s="51" t="n">
        <f aca="false">FilterPk!O$12</f>
        <v>0</v>
      </c>
    </row>
    <row r="2408" customFormat="false" ht="12.75" hidden="false" customHeight="false" outlineLevel="0" collapsed="false">
      <c r="B2408" s="85" t="str">
        <f aca="false">FilterPk!A$13</f>
        <v>LT-MIDWEST</v>
      </c>
      <c r="C2408" s="13" t="n">
        <f aca="false">C2407+1</f>
        <v>2407</v>
      </c>
      <c r="D2408" s="50" t="n">
        <f aca="false">FilterPk!B$13</f>
        <v>7151089.47366245</v>
      </c>
      <c r="E2408" s="50" t="n">
        <f aca="false">FilterPk!C$13</f>
        <v>48283.08</v>
      </c>
      <c r="F2408" s="50" t="n">
        <f aca="false">FilterPk!D$13</f>
        <v>-141448.54</v>
      </c>
      <c r="G2408" s="50" t="n">
        <f aca="false">FilterPk!E$13</f>
        <v>574622.66</v>
      </c>
      <c r="H2408" s="50" t="n">
        <f aca="false">FilterPk!F$13</f>
        <v>298097.27</v>
      </c>
      <c r="I2408" s="50" t="n">
        <f aca="false">FilterPk!G$13</f>
        <v>249481.43</v>
      </c>
      <c r="J2408" s="50" t="n">
        <f aca="false">FilterPk!H$13</f>
        <v>119379.88</v>
      </c>
      <c r="K2408" s="50" t="n">
        <f aca="false">FilterPk!I$13</f>
        <v>25994.27</v>
      </c>
      <c r="L2408" s="50" t="n">
        <f aca="false">FilterPk!J$13</f>
        <v>156242.15</v>
      </c>
      <c r="M2408" s="50" t="n">
        <f aca="false">FilterPk!K$13</f>
        <v>1762908.33</v>
      </c>
      <c r="N2408" s="50" t="n">
        <f aca="false">FilterPk!L$13</f>
        <v>3093560.53</v>
      </c>
      <c r="O2408" s="50" t="n">
        <f aca="false">FilterPk!M$13</f>
        <v>565730</v>
      </c>
      <c r="P2408" s="50" t="n">
        <f aca="false">FilterPk!N$13</f>
        <v>-439379.19</v>
      </c>
      <c r="Q2408" s="51" t="n">
        <f aca="false">FilterPk!O$13</f>
        <v>3219911.34</v>
      </c>
    </row>
    <row r="2409" customFormat="false" ht="12.75" hidden="false" customHeight="false" outlineLevel="0" collapsed="false">
      <c r="B2409" s="85" t="str">
        <f aca="false">FilterPk!A$14</f>
        <v>ST-ECAR</v>
      </c>
      <c r="C2409" s="13" t="n">
        <f aca="false">C2408+1</f>
        <v>2408</v>
      </c>
      <c r="D2409" s="50" t="n">
        <f aca="false">FilterPk!B$14</f>
        <v>238101.441960815</v>
      </c>
      <c r="E2409" s="50" t="n">
        <f aca="false">FilterPk!C$14</f>
        <v>13522.23</v>
      </c>
      <c r="F2409" s="50" t="n">
        <f aca="false">FilterPk!D$14</f>
        <v>15838.59</v>
      </c>
      <c r="G2409" s="50" t="n">
        <f aca="false">FilterPk!E$14</f>
        <v>0</v>
      </c>
      <c r="H2409" s="50" t="n">
        <f aca="false">FilterPk!F$14</f>
        <v>0</v>
      </c>
      <c r="I2409" s="50" t="n">
        <f aca="false">FilterPk!G$14</f>
        <v>0</v>
      </c>
      <c r="J2409" s="50" t="n">
        <f aca="false">FilterPk!H$14</f>
        <v>0</v>
      </c>
      <c r="K2409" s="50" t="n">
        <f aca="false">FilterPk!I$14</f>
        <v>0</v>
      </c>
      <c r="L2409" s="50" t="n">
        <f aca="false">FilterPk!J$14</f>
        <v>0</v>
      </c>
      <c r="M2409" s="50" t="n">
        <f aca="false">FilterPk!K$14</f>
        <v>0</v>
      </c>
      <c r="N2409" s="50" t="n">
        <f aca="false">FilterPk!L$14</f>
        <v>29360.82</v>
      </c>
      <c r="O2409" s="50" t="n">
        <f aca="false">FilterPk!M$14</f>
        <v>0</v>
      </c>
      <c r="P2409" s="50" t="n">
        <f aca="false">FilterPk!N$14</f>
        <v>0</v>
      </c>
      <c r="Q2409" s="51" t="n">
        <f aca="false">FilterPk!O$14</f>
        <v>29360.82</v>
      </c>
    </row>
    <row r="2410" customFormat="false" ht="12.75" hidden="false" customHeight="false" outlineLevel="0" collapsed="false">
      <c r="B2410" s="85" t="str">
        <f aca="false">FilterPk!A$15</f>
        <v>ST- MAPP</v>
      </c>
      <c r="C2410" s="13" t="n">
        <f aca="false">C2409+1</f>
        <v>2409</v>
      </c>
      <c r="D2410" s="50" t="n">
        <f aca="false">FilterPk!B$15</f>
        <v>254636.614020626</v>
      </c>
      <c r="E2410" s="50" t="n">
        <f aca="false">FilterPk!C$15</f>
        <v>795.43</v>
      </c>
      <c r="F2410" s="50" t="n">
        <f aca="false">FilterPk!D$15</f>
        <v>39596.48</v>
      </c>
      <c r="G2410" s="50" t="n">
        <f aca="false">FilterPk!E$15</f>
        <v>26009.8</v>
      </c>
      <c r="H2410" s="50" t="n">
        <f aca="false">FilterPk!F$15</f>
        <v>8238.75</v>
      </c>
      <c r="I2410" s="50" t="n">
        <f aca="false">FilterPk!G$15</f>
        <v>0</v>
      </c>
      <c r="J2410" s="50" t="n">
        <f aca="false">FilterPk!H$15</f>
        <v>0</v>
      </c>
      <c r="K2410" s="50" t="n">
        <f aca="false">FilterPk!I$15</f>
        <v>0</v>
      </c>
      <c r="L2410" s="50" t="n">
        <f aca="false">FilterPk!J$15</f>
        <v>0</v>
      </c>
      <c r="M2410" s="50" t="n">
        <f aca="false">FilterPk!K$15</f>
        <v>0</v>
      </c>
      <c r="N2410" s="50" t="n">
        <f aca="false">FilterPk!L$15</f>
        <v>74640.46</v>
      </c>
      <c r="O2410" s="50" t="n">
        <f aca="false">FilterPk!M$15</f>
        <v>0</v>
      </c>
      <c r="P2410" s="50" t="n">
        <f aca="false">FilterPk!N$15</f>
        <v>0</v>
      </c>
      <c r="Q2410" s="51" t="n">
        <f aca="false">FilterPk!O$15</f>
        <v>74640.46</v>
      </c>
    </row>
    <row r="2411" customFormat="false" ht="12.75" hidden="false" customHeight="false" outlineLevel="0" collapsed="false">
      <c r="B2411" s="85" t="str">
        <f aca="false">FilterPk!A$16</f>
        <v>ST- MAIN</v>
      </c>
      <c r="C2411" s="13" t="n">
        <f aca="false">C2410+1</f>
        <v>2410</v>
      </c>
      <c r="D2411" s="50" t="n">
        <f aca="false">FilterPk!B$16</f>
        <v>694293.253349893</v>
      </c>
      <c r="E2411" s="50" t="n">
        <f aca="false">FilterPk!C$16</f>
        <v>-2349.61</v>
      </c>
      <c r="F2411" s="50" t="n">
        <f aca="false">FilterPk!D$16</f>
        <v>15903</v>
      </c>
      <c r="G2411" s="50" t="n">
        <f aca="false">FilterPk!E$16</f>
        <v>69359.47</v>
      </c>
      <c r="H2411" s="50" t="n">
        <f aca="false">FilterPk!F$16</f>
        <v>0</v>
      </c>
      <c r="I2411" s="50" t="n">
        <f aca="false">FilterPk!G$16</f>
        <v>0</v>
      </c>
      <c r="J2411" s="50" t="n">
        <f aca="false">FilterPk!H$16</f>
        <v>0</v>
      </c>
      <c r="K2411" s="50" t="n">
        <f aca="false">FilterPk!I$16</f>
        <v>0</v>
      </c>
      <c r="L2411" s="50" t="n">
        <f aca="false">FilterPk!J$16</f>
        <v>0</v>
      </c>
      <c r="M2411" s="50" t="n">
        <f aca="false">FilterPk!K$16</f>
        <v>0</v>
      </c>
      <c r="N2411" s="50" t="n">
        <f aca="false">FilterPk!L$16</f>
        <v>82912.86</v>
      </c>
      <c r="O2411" s="50" t="n">
        <f aca="false">FilterPk!M$16</f>
        <v>0</v>
      </c>
      <c r="P2411" s="50" t="n">
        <f aca="false">FilterPk!N$16</f>
        <v>0</v>
      </c>
      <c r="Q2411" s="51" t="n">
        <f aca="false">FilterPk!O$16</f>
        <v>82912.86</v>
      </c>
    </row>
    <row r="2412" customFormat="false" ht="12.75" hidden="false" customHeight="false" outlineLevel="0" collapsed="false">
      <c r="B2412" s="85" t="str">
        <f aca="false">FilterPk!A$17</f>
        <v>MW-ANALYST</v>
      </c>
      <c r="C2412" s="13" t="n">
        <f aca="false">C2411+1</f>
        <v>2411</v>
      </c>
      <c r="D2412" s="50" t="n">
        <f aca="false">FilterPk!B$17</f>
        <v>0</v>
      </c>
      <c r="E2412" s="50" t="n">
        <f aca="false">FilterPk!C$17</f>
        <v>6363.4</v>
      </c>
      <c r="F2412" s="50" t="n">
        <f aca="false">FilterPk!D$17</f>
        <v>15838.59</v>
      </c>
      <c r="G2412" s="50" t="n">
        <f aca="false">FilterPk!E$17</f>
        <v>0</v>
      </c>
      <c r="H2412" s="50" t="n">
        <f aca="false">FilterPk!F$17</f>
        <v>0</v>
      </c>
      <c r="I2412" s="50" t="n">
        <f aca="false">FilterPk!G$17</f>
        <v>0</v>
      </c>
      <c r="J2412" s="50" t="n">
        <f aca="false">FilterPk!H$17</f>
        <v>0</v>
      </c>
      <c r="K2412" s="50" t="n">
        <f aca="false">FilterPk!I$17</f>
        <v>0</v>
      </c>
      <c r="L2412" s="50" t="n">
        <f aca="false">FilterPk!J$17</f>
        <v>0</v>
      </c>
      <c r="M2412" s="50" t="n">
        <f aca="false">FilterPk!K$17</f>
        <v>0</v>
      </c>
      <c r="N2412" s="50" t="n">
        <f aca="false">FilterPk!L$17</f>
        <v>22201.99</v>
      </c>
      <c r="O2412" s="50" t="n">
        <f aca="false">FilterPk!M$17</f>
        <v>0</v>
      </c>
      <c r="P2412" s="50" t="n">
        <f aca="false">FilterPk!N$17</f>
        <v>0</v>
      </c>
      <c r="Q2412" s="51" t="n">
        <f aca="false">FilterPk!O$17</f>
        <v>22201.99</v>
      </c>
    </row>
    <row r="2413" customFormat="false" ht="12.75" hidden="false" customHeight="false" outlineLevel="0" collapsed="false">
      <c r="B2413" s="85" t="str">
        <f aca="false">FilterPk!A$18</f>
        <v>LT-NE</v>
      </c>
      <c r="C2413" s="13" t="n">
        <f aca="false">C2412+1</f>
        <v>2412</v>
      </c>
      <c r="D2413" s="50" t="n">
        <f aca="false">FilterPk!B$18</f>
        <v>6187311.37539291</v>
      </c>
      <c r="E2413" s="50" t="n">
        <f aca="false">FilterPk!C$18</f>
        <v>-37254.47</v>
      </c>
      <c r="F2413" s="50" t="n">
        <f aca="false">FilterPk!D$18</f>
        <v>2562.91</v>
      </c>
      <c r="G2413" s="50" t="n">
        <f aca="false">FilterPk!E$18</f>
        <v>-23211.32</v>
      </c>
      <c r="H2413" s="50" t="n">
        <f aca="false">FilterPk!F$18</f>
        <v>263627.18</v>
      </c>
      <c r="I2413" s="50" t="n">
        <f aca="false">FilterPk!G$18</f>
        <v>-59813.36</v>
      </c>
      <c r="J2413" s="50" t="n">
        <f aca="false">FilterPk!H$18</f>
        <v>155752.04</v>
      </c>
      <c r="K2413" s="50" t="n">
        <f aca="false">FilterPk!I$18</f>
        <v>121018.38</v>
      </c>
      <c r="L2413" s="50" t="n">
        <f aca="false">FilterPk!J$18</f>
        <v>-53378.32</v>
      </c>
      <c r="M2413" s="50" t="n">
        <f aca="false">FilterPk!K$18</f>
        <v>995570.8</v>
      </c>
      <c r="N2413" s="50" t="n">
        <f aca="false">FilterPk!L$18</f>
        <v>1364873.84</v>
      </c>
      <c r="O2413" s="50" t="n">
        <f aca="false">FilterPk!M$18</f>
        <v>1053007.86</v>
      </c>
      <c r="P2413" s="50" t="n">
        <f aca="false">FilterPk!N$18</f>
        <v>-2593897.5</v>
      </c>
      <c r="Q2413" s="51" t="n">
        <f aca="false">FilterPk!O$18</f>
        <v>-176015.800000001</v>
      </c>
    </row>
    <row r="2414" customFormat="false" ht="12.75" hidden="false" customHeight="false" outlineLevel="0" collapsed="false">
      <c r="B2414" s="85" t="str">
        <f aca="false">FilterPk!A$19</f>
        <v>LT-PJM</v>
      </c>
      <c r="C2414" s="13" t="n">
        <f aca="false">C2413+1</f>
        <v>2413</v>
      </c>
      <c r="D2414" s="50" t="n">
        <f aca="false">FilterPk!B$19</f>
        <v>1818236.42109565</v>
      </c>
      <c r="E2414" s="50" t="n">
        <f aca="false">FilterPk!C$19</f>
        <v>25453.61</v>
      </c>
      <c r="F2414" s="50" t="n">
        <f aca="false">FilterPk!D$19</f>
        <v>45536</v>
      </c>
      <c r="G2414" s="50" t="n">
        <f aca="false">FilterPk!E$19</f>
        <v>312117.59</v>
      </c>
      <c r="H2414" s="50" t="n">
        <f aca="false">FilterPk!F$19</f>
        <v>211118</v>
      </c>
      <c r="I2414" s="50" t="n">
        <f aca="false">FilterPk!G$19</f>
        <v>0</v>
      </c>
      <c r="J2414" s="50" t="n">
        <f aca="false">FilterPk!H$19</f>
        <v>24536.25</v>
      </c>
      <c r="K2414" s="50" t="n">
        <f aca="false">FilterPk!I$19</f>
        <v>-12662.37</v>
      </c>
      <c r="L2414" s="50" t="n">
        <f aca="false">FilterPk!J$19</f>
        <v>-30078</v>
      </c>
      <c r="M2414" s="50" t="n">
        <f aca="false">FilterPk!K$19</f>
        <v>243523.27</v>
      </c>
      <c r="N2414" s="50" t="n">
        <f aca="false">FilterPk!L$19</f>
        <v>819544.35</v>
      </c>
      <c r="O2414" s="50" t="n">
        <f aca="false">FilterPk!M$19</f>
        <v>125485.18</v>
      </c>
      <c r="P2414" s="50" t="n">
        <f aca="false">FilterPk!N$19</f>
        <v>177105.54</v>
      </c>
      <c r="Q2414" s="51" t="n">
        <f aca="false">FilterPk!O$19</f>
        <v>1122135.07</v>
      </c>
    </row>
    <row r="2415" customFormat="false" ht="12.75" hidden="false" customHeight="false" outlineLevel="0" collapsed="false">
      <c r="B2415" s="85" t="str">
        <f aca="false">FilterPk!A$20</f>
        <v>LT- NY</v>
      </c>
      <c r="C2415" s="13" t="n">
        <f aca="false">C2414+1</f>
        <v>2414</v>
      </c>
      <c r="D2415" s="50" t="n">
        <f aca="false">FilterPk!B$20</f>
        <v>0</v>
      </c>
      <c r="E2415" s="50" t="n">
        <f aca="false">FilterPk!C$20</f>
        <v>-15908.51</v>
      </c>
      <c r="F2415" s="50" t="n">
        <f aca="false">FilterPk!D$20</f>
        <v>63126.67</v>
      </c>
      <c r="G2415" s="50" t="n">
        <f aca="false">FilterPk!E$20</f>
        <v>-17376.91</v>
      </c>
      <c r="H2415" s="50" t="n">
        <f aca="false">FilterPk!F$20</f>
        <v>0</v>
      </c>
      <c r="I2415" s="50" t="n">
        <f aca="false">FilterPk!G$20</f>
        <v>0</v>
      </c>
      <c r="J2415" s="50" t="n">
        <f aca="false">FilterPk!H$20</f>
        <v>0</v>
      </c>
      <c r="K2415" s="50" t="n">
        <f aca="false">FilterPk!I$20</f>
        <v>0</v>
      </c>
      <c r="L2415" s="50" t="n">
        <f aca="false">FilterPk!J$20</f>
        <v>0</v>
      </c>
      <c r="M2415" s="50" t="n">
        <f aca="false">FilterPk!K$20</f>
        <v>146381.01</v>
      </c>
      <c r="N2415" s="50" t="n">
        <f aca="false">FilterPk!L$20</f>
        <v>176222.26</v>
      </c>
      <c r="O2415" s="50" t="n">
        <f aca="false">FilterPk!M$20</f>
        <v>281909.77</v>
      </c>
      <c r="P2415" s="50" t="n">
        <f aca="false">FilterPk!N$20</f>
        <v>-177475.64</v>
      </c>
      <c r="Q2415" s="51" t="n">
        <f aca="false">FilterPk!O$20</f>
        <v>280656.39</v>
      </c>
    </row>
    <row r="2416" customFormat="false" ht="12.75" hidden="false" customHeight="false" outlineLevel="0" collapsed="false">
      <c r="B2416" s="85" t="str">
        <f aca="false">FilterPk!A$21</f>
        <v>ST- PJM</v>
      </c>
      <c r="C2416" s="13" t="n">
        <f aca="false">C2415+1</f>
        <v>2415</v>
      </c>
      <c r="D2416" s="50" t="n">
        <f aca="false">FilterPk!B$21</f>
        <v>1243093.71447674</v>
      </c>
      <c r="E2416" s="50" t="n">
        <f aca="false">FilterPk!C$21</f>
        <v>-91155.75</v>
      </c>
      <c r="F2416" s="50" t="n">
        <f aca="false">FilterPk!D$21</f>
        <v>-47515.78</v>
      </c>
      <c r="G2416" s="50" t="n">
        <f aca="false">FilterPk!E$21</f>
        <v>0</v>
      </c>
      <c r="H2416" s="50" t="n">
        <f aca="false">FilterPk!F$21</f>
        <v>0</v>
      </c>
      <c r="I2416" s="50" t="n">
        <f aca="false">FilterPk!G$21</f>
        <v>0</v>
      </c>
      <c r="J2416" s="50" t="n">
        <f aca="false">FilterPk!H$21</f>
        <v>0</v>
      </c>
      <c r="K2416" s="50" t="n">
        <f aca="false">FilterPk!I$21</f>
        <v>0</v>
      </c>
      <c r="L2416" s="50" t="n">
        <f aca="false">FilterPk!J$21</f>
        <v>0</v>
      </c>
      <c r="M2416" s="50" t="n">
        <f aca="false">FilterPk!K$21</f>
        <v>0</v>
      </c>
      <c r="N2416" s="50" t="n">
        <f aca="false">FilterPk!L$21</f>
        <v>-138671.53</v>
      </c>
      <c r="O2416" s="50" t="n">
        <f aca="false">FilterPk!M$21</f>
        <v>0</v>
      </c>
      <c r="P2416" s="50" t="n">
        <f aca="false">FilterPk!N$21</f>
        <v>0</v>
      </c>
      <c r="Q2416" s="51" t="n">
        <f aca="false">FilterPk!O$21</f>
        <v>-138671.53</v>
      </c>
    </row>
    <row r="2417" customFormat="false" ht="12.75" hidden="false" customHeight="false" outlineLevel="0" collapsed="false">
      <c r="B2417" s="85" t="str">
        <f aca="false">FilterPk!A$22</f>
        <v>ST- NENG</v>
      </c>
      <c r="C2417" s="13" t="n">
        <f aca="false">C2416+1</f>
        <v>2416</v>
      </c>
      <c r="D2417" s="50" t="n">
        <f aca="false">FilterPk!B$22</f>
        <v>539719.375927685</v>
      </c>
      <c r="E2417" s="50" t="n">
        <f aca="false">FilterPk!C$22</f>
        <v>13161.19</v>
      </c>
      <c r="F2417" s="50" t="n">
        <f aca="false">FilterPk!D$22</f>
        <v>63418.82</v>
      </c>
      <c r="G2417" s="50" t="n">
        <f aca="false">FilterPk!E$22</f>
        <v>0</v>
      </c>
      <c r="H2417" s="50" t="n">
        <f aca="false">FilterPk!F$22</f>
        <v>0</v>
      </c>
      <c r="I2417" s="50" t="n">
        <f aca="false">FilterPk!G$22</f>
        <v>0</v>
      </c>
      <c r="J2417" s="50" t="n">
        <f aca="false">FilterPk!H$22</f>
        <v>0</v>
      </c>
      <c r="K2417" s="50" t="n">
        <f aca="false">FilterPk!I$22</f>
        <v>0</v>
      </c>
      <c r="L2417" s="50" t="n">
        <f aca="false">FilterPk!J$22</f>
        <v>0</v>
      </c>
      <c r="M2417" s="50" t="n">
        <f aca="false">FilterPk!K$22</f>
        <v>0</v>
      </c>
      <c r="N2417" s="50" t="n">
        <f aca="false">FilterPk!L$22</f>
        <v>76580.01</v>
      </c>
      <c r="O2417" s="50" t="n">
        <f aca="false">FilterPk!M$22</f>
        <v>0</v>
      </c>
      <c r="P2417" s="50" t="n">
        <f aca="false">FilterPk!N$22</f>
        <v>0</v>
      </c>
      <c r="Q2417" s="51" t="n">
        <f aca="false">FilterPk!O$22</f>
        <v>76580.01</v>
      </c>
    </row>
    <row r="2418" customFormat="false" ht="12.75" hidden="false" customHeight="false" outlineLevel="0" collapsed="false">
      <c r="B2418" s="85" t="str">
        <f aca="false">FilterPk!A$23</f>
        <v>ST- NY</v>
      </c>
      <c r="C2418" s="13" t="n">
        <f aca="false">C2417+1</f>
        <v>2417</v>
      </c>
      <c r="D2418" s="50" t="n">
        <f aca="false">FilterPk!B$23</f>
        <v>251437.188425373</v>
      </c>
      <c r="E2418" s="50" t="n">
        <f aca="false">FilterPk!C$23</f>
        <v>10362.2</v>
      </c>
      <c r="F2418" s="50" t="n">
        <f aca="false">FilterPk!D$23</f>
        <v>-15838.59</v>
      </c>
      <c r="G2418" s="50" t="n">
        <f aca="false">FilterPk!E$23</f>
        <v>17339.87</v>
      </c>
      <c r="H2418" s="50" t="n">
        <f aca="false">FilterPk!F$23</f>
        <v>0</v>
      </c>
      <c r="I2418" s="50" t="n">
        <f aca="false">FilterPk!G$23</f>
        <v>0</v>
      </c>
      <c r="J2418" s="50" t="n">
        <f aca="false">FilterPk!H$23</f>
        <v>0</v>
      </c>
      <c r="K2418" s="50" t="n">
        <f aca="false">FilterPk!I$23</f>
        <v>0</v>
      </c>
      <c r="L2418" s="50" t="n">
        <f aca="false">FilterPk!J$23</f>
        <v>0</v>
      </c>
      <c r="M2418" s="50" t="n">
        <f aca="false">FilterPk!K$23</f>
        <v>0</v>
      </c>
      <c r="N2418" s="50" t="n">
        <f aca="false">FilterPk!L$23</f>
        <v>11863.48</v>
      </c>
      <c r="O2418" s="50" t="n">
        <f aca="false">FilterPk!M$23</f>
        <v>0</v>
      </c>
      <c r="P2418" s="50" t="n">
        <f aca="false">FilterPk!N$23</f>
        <v>0</v>
      </c>
      <c r="Q2418" s="51" t="n">
        <f aca="false">FilterPk!O$23</f>
        <v>11863.48</v>
      </c>
    </row>
    <row r="2419" customFormat="false" ht="12.75" hidden="false" customHeight="false" outlineLevel="0" collapsed="false">
      <c r="B2419" s="85" t="str">
        <f aca="false">FilterPk!A$24</f>
        <v>NE- PHYS</v>
      </c>
      <c r="C2419" s="13" t="n">
        <f aca="false">C2418+1</f>
        <v>2418</v>
      </c>
      <c r="D2419" s="50" t="n">
        <f aca="false">FilterPk!B$24</f>
        <v>0</v>
      </c>
      <c r="E2419" s="50" t="n">
        <f aca="false">FilterPk!C$24</f>
        <v>0</v>
      </c>
      <c r="F2419" s="50" t="n">
        <f aca="false">FilterPk!D$24</f>
        <v>0</v>
      </c>
      <c r="G2419" s="50" t="n">
        <f aca="false">FilterPk!E$24</f>
        <v>0</v>
      </c>
      <c r="H2419" s="50" t="n">
        <f aca="false">FilterPk!F$24</f>
        <v>0</v>
      </c>
      <c r="I2419" s="50" t="n">
        <f aca="false">FilterPk!G$24</f>
        <v>0</v>
      </c>
      <c r="J2419" s="50" t="n">
        <f aca="false">FilterPk!H$24</f>
        <v>0</v>
      </c>
      <c r="K2419" s="50" t="n">
        <f aca="false">FilterPk!I$24</f>
        <v>0</v>
      </c>
      <c r="L2419" s="50" t="n">
        <f aca="false">FilterPk!J$24</f>
        <v>0</v>
      </c>
      <c r="M2419" s="50" t="n">
        <f aca="false">FilterPk!K$24</f>
        <v>0</v>
      </c>
      <c r="N2419" s="50" t="n">
        <f aca="false">FilterPk!L$24</f>
        <v>0</v>
      </c>
      <c r="O2419" s="50" t="n">
        <f aca="false">FilterPk!M$24</f>
        <v>0</v>
      </c>
      <c r="P2419" s="50" t="n">
        <f aca="false">FilterPk!N$24</f>
        <v>0</v>
      </c>
      <c r="Q2419" s="51" t="n">
        <f aca="false">FilterPk!O$24</f>
        <v>0</v>
      </c>
    </row>
    <row r="2420" customFormat="false" ht="12.75" hidden="false" customHeight="false" outlineLevel="0" collapsed="false">
      <c r="B2420" s="85" t="str">
        <f aca="false">FilterPk!A$25</f>
        <v>LT-Southeast</v>
      </c>
      <c r="C2420" s="13" t="n">
        <f aca="false">C2419+1</f>
        <v>2419</v>
      </c>
      <c r="D2420" s="50" t="n">
        <f aca="false">FilterPk!B$25</f>
        <v>11411200.8859117</v>
      </c>
      <c r="E2420" s="50" t="n">
        <f aca="false">FilterPk!C$25</f>
        <v>45860.27</v>
      </c>
      <c r="F2420" s="50" t="n">
        <f aca="false">FilterPk!D$25</f>
        <v>54109.47</v>
      </c>
      <c r="G2420" s="50" t="n">
        <f aca="false">FilterPk!E$25</f>
        <v>124540.18</v>
      </c>
      <c r="H2420" s="50" t="n">
        <f aca="false">FilterPk!F$25</f>
        <v>77068.78</v>
      </c>
      <c r="I2420" s="50" t="n">
        <f aca="false">FilterPk!G$25</f>
        <v>75414.58</v>
      </c>
      <c r="J2420" s="50" t="n">
        <f aca="false">FilterPk!H$25</f>
        <v>134077.64</v>
      </c>
      <c r="K2420" s="50" t="n">
        <f aca="false">FilterPk!I$25</f>
        <v>429786.05</v>
      </c>
      <c r="L2420" s="50" t="n">
        <f aca="false">FilterPk!J$25</f>
        <v>118391.18</v>
      </c>
      <c r="M2420" s="50" t="n">
        <f aca="false">FilterPk!K$25</f>
        <v>1083243.13</v>
      </c>
      <c r="N2420" s="50" t="n">
        <f aca="false">FilterPk!L$25</f>
        <v>2142491.28</v>
      </c>
      <c r="O2420" s="50" t="n">
        <f aca="false">FilterPk!M$25</f>
        <v>344226</v>
      </c>
      <c r="P2420" s="50" t="n">
        <f aca="false">FilterPk!N$25</f>
        <v>1221747.4</v>
      </c>
      <c r="Q2420" s="51" t="n">
        <f aca="false">FilterPk!O$25</f>
        <v>3708464.68</v>
      </c>
    </row>
    <row r="2421" customFormat="false" ht="12.75" hidden="false" customHeight="false" outlineLevel="0" collapsed="false">
      <c r="B2421" s="85" t="str">
        <f aca="false">FilterPk!A$26</f>
        <v>ST-SPP</v>
      </c>
      <c r="C2421" s="13" t="n">
        <f aca="false">C2420+1</f>
        <v>2420</v>
      </c>
      <c r="D2421" s="50" t="n">
        <f aca="false">FilterPk!B$26</f>
        <v>52202.8773549933</v>
      </c>
      <c r="E2421" s="50" t="n">
        <f aca="false">FilterPk!C$26</f>
        <v>3181.7</v>
      </c>
      <c r="F2421" s="50" t="n">
        <f aca="false">FilterPk!D$26</f>
        <v>0</v>
      </c>
      <c r="G2421" s="50" t="n">
        <f aca="false">FilterPk!E$26</f>
        <v>0</v>
      </c>
      <c r="H2421" s="50" t="n">
        <f aca="false">FilterPk!F$26</f>
        <v>0</v>
      </c>
      <c r="I2421" s="50" t="n">
        <f aca="false">FilterPk!G$26</f>
        <v>0</v>
      </c>
      <c r="J2421" s="50" t="n">
        <f aca="false">FilterPk!H$26</f>
        <v>0</v>
      </c>
      <c r="K2421" s="50" t="n">
        <f aca="false">FilterPk!I$26</f>
        <v>0</v>
      </c>
      <c r="L2421" s="50" t="n">
        <f aca="false">FilterPk!J$26</f>
        <v>0</v>
      </c>
      <c r="M2421" s="50" t="n">
        <f aca="false">FilterPk!K$26</f>
        <v>0</v>
      </c>
      <c r="N2421" s="50" t="n">
        <f aca="false">FilterPk!L$26</f>
        <v>3181.7</v>
      </c>
      <c r="O2421" s="50" t="n">
        <f aca="false">FilterPk!M$26</f>
        <v>0</v>
      </c>
      <c r="P2421" s="50" t="n">
        <f aca="false">FilterPk!N$26</f>
        <v>0</v>
      </c>
      <c r="Q2421" s="51" t="n">
        <f aca="false">FilterPk!O$26</f>
        <v>3181.7</v>
      </c>
    </row>
    <row r="2422" customFormat="false" ht="12.75" hidden="false" customHeight="false" outlineLevel="0" collapsed="false">
      <c r="B2422" s="85" t="str">
        <f aca="false">FilterPk!A$27</f>
        <v>ST-SERC</v>
      </c>
      <c r="C2422" s="13" t="n">
        <f aca="false">C2421+1</f>
        <v>2421</v>
      </c>
      <c r="D2422" s="50" t="n">
        <f aca="false">FilterPk!B$27</f>
        <v>686881.973218232</v>
      </c>
      <c r="E2422" s="50" t="n">
        <f aca="false">FilterPk!C$27</f>
        <v>-12726.81</v>
      </c>
      <c r="F2422" s="50" t="n">
        <f aca="false">FilterPk!D$27</f>
        <v>-31677.19</v>
      </c>
      <c r="G2422" s="50" t="n">
        <f aca="false">FilterPk!E$27</f>
        <v>138718.93</v>
      </c>
      <c r="H2422" s="50" t="n">
        <f aca="false">FilterPk!F$27</f>
        <v>0</v>
      </c>
      <c r="I2422" s="50" t="n">
        <f aca="false">FilterPk!G$27</f>
        <v>0</v>
      </c>
      <c r="J2422" s="50" t="n">
        <f aca="false">FilterPk!H$27</f>
        <v>0</v>
      </c>
      <c r="K2422" s="50" t="n">
        <f aca="false">FilterPk!I$27</f>
        <v>0</v>
      </c>
      <c r="L2422" s="50" t="n">
        <f aca="false">FilterPk!J$27</f>
        <v>0</v>
      </c>
      <c r="M2422" s="50" t="n">
        <f aca="false">FilterPk!K$27</f>
        <v>0</v>
      </c>
      <c r="N2422" s="50" t="n">
        <f aca="false">FilterPk!L$27</f>
        <v>94314.93</v>
      </c>
      <c r="O2422" s="50" t="n">
        <f aca="false">FilterPk!M$27</f>
        <v>0</v>
      </c>
      <c r="P2422" s="50" t="n">
        <f aca="false">FilterPk!N$27</f>
        <v>0</v>
      </c>
      <c r="Q2422" s="51" t="n">
        <f aca="false">FilterPk!O$27</f>
        <v>94314.93</v>
      </c>
    </row>
    <row r="2423" customFormat="false" ht="12.75" hidden="false" customHeight="false" outlineLevel="0" collapsed="false">
      <c r="B2423" s="85" t="str">
        <f aca="false">FilterPk!A$28</f>
        <v>LT- Texas</v>
      </c>
      <c r="C2423" s="13" t="n">
        <f aca="false">C2422+1</f>
        <v>2422</v>
      </c>
      <c r="D2423" s="50" t="n">
        <f aca="false">FilterPk!B$28</f>
        <v>3826684.70313045</v>
      </c>
      <c r="E2423" s="50" t="n">
        <f aca="false">FilterPk!C$28</f>
        <v>-6382.69</v>
      </c>
      <c r="F2423" s="50" t="n">
        <f aca="false">FilterPk!D$28</f>
        <v>71634.81</v>
      </c>
      <c r="G2423" s="50" t="n">
        <f aca="false">FilterPk!E$28</f>
        <v>28710.67</v>
      </c>
      <c r="H2423" s="50" t="n">
        <f aca="false">FilterPk!F$28</f>
        <v>106726.26</v>
      </c>
      <c r="I2423" s="50" t="n">
        <f aca="false">FilterPk!G$28</f>
        <v>68401.15</v>
      </c>
      <c r="J2423" s="50" t="n">
        <f aca="false">FilterPk!H$28</f>
        <v>107963.61</v>
      </c>
      <c r="K2423" s="50" t="n">
        <f aca="false">FilterPk!I$28</f>
        <v>204731.1</v>
      </c>
      <c r="L2423" s="50" t="n">
        <f aca="false">FilterPk!J$28</f>
        <v>63773.36</v>
      </c>
      <c r="M2423" s="50" t="n">
        <f aca="false">FilterPk!K$28</f>
        <v>194039.66</v>
      </c>
      <c r="N2423" s="50" t="n">
        <f aca="false">FilterPk!L$28</f>
        <v>839597.93</v>
      </c>
      <c r="O2423" s="50" t="n">
        <f aca="false">FilterPk!M$28</f>
        <v>673610.11</v>
      </c>
      <c r="P2423" s="50" t="n">
        <f aca="false">FilterPk!N$28</f>
        <v>107208.74</v>
      </c>
      <c r="Q2423" s="51" t="n">
        <f aca="false">FilterPk!O$28</f>
        <v>1620416.78</v>
      </c>
    </row>
    <row r="2424" customFormat="false" ht="12.75" hidden="false" customHeight="false" outlineLevel="0" collapsed="false">
      <c r="B2424" s="85" t="str">
        <f aca="false">FilterPk!A$29</f>
        <v>St- Texas</v>
      </c>
      <c r="C2424" s="13" t="n">
        <f aca="false">C2423+1</f>
        <v>2423</v>
      </c>
      <c r="D2424" s="50" t="n">
        <f aca="false">FilterPk!B$29</f>
        <v>445563.239343252</v>
      </c>
      <c r="E2424" s="50" t="n">
        <f aca="false">FilterPk!C$29</f>
        <v>30194</v>
      </c>
      <c r="F2424" s="50" t="n">
        <f aca="false">FilterPk!D$29</f>
        <v>31677.19</v>
      </c>
      <c r="G2424" s="50" t="n">
        <f aca="false">FilterPk!E$29</f>
        <v>0</v>
      </c>
      <c r="H2424" s="50" t="n">
        <f aca="false">FilterPk!F$29</f>
        <v>0</v>
      </c>
      <c r="I2424" s="50" t="n">
        <f aca="false">FilterPk!G$29</f>
        <v>0</v>
      </c>
      <c r="J2424" s="50" t="n">
        <f aca="false">FilterPk!H$29</f>
        <v>0</v>
      </c>
      <c r="K2424" s="50" t="n">
        <f aca="false">FilterPk!I$29</f>
        <v>0</v>
      </c>
      <c r="L2424" s="50" t="n">
        <f aca="false">FilterPk!J$29</f>
        <v>0</v>
      </c>
      <c r="M2424" s="50" t="n">
        <f aca="false">FilterPk!K$29</f>
        <v>0</v>
      </c>
      <c r="N2424" s="50" t="n">
        <f aca="false">FilterPk!L$29</f>
        <v>61871.19</v>
      </c>
      <c r="O2424" s="50" t="n">
        <f aca="false">FilterPk!M$29</f>
        <v>0</v>
      </c>
      <c r="P2424" s="50" t="n">
        <f aca="false">FilterPk!N$29</f>
        <v>0</v>
      </c>
      <c r="Q2424" s="51" t="n">
        <f aca="false">FilterPk!O$29</f>
        <v>61871.19</v>
      </c>
    </row>
    <row r="2425" customFormat="false" ht="12.75" hidden="false" customHeight="false" outlineLevel="0" collapsed="false">
      <c r="B2425" s="85"/>
      <c r="C2425" s="13" t="n">
        <f aca="false">C2424+1</f>
        <v>2424</v>
      </c>
      <c r="D2425" s="50"/>
      <c r="E2425" s="50"/>
      <c r="F2425" s="50"/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1"/>
    </row>
    <row r="2426" customFormat="false" ht="12.75" hidden="false" customHeight="false" outlineLevel="0" collapsed="false">
      <c r="B2426" s="85" t="str">
        <f aca="false">FilterPk!A$32</f>
        <v>Gas positions</v>
      </c>
      <c r="C2426" s="13" t="n">
        <f aca="false">C2425+1</f>
        <v>2425</v>
      </c>
      <c r="D2426" s="50" t="s">
        <v>4</v>
      </c>
      <c r="E2426" s="50"/>
      <c r="F2426" s="50"/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1"/>
    </row>
    <row r="2427" customFormat="false" ht="12.75" hidden="false" customHeight="false" outlineLevel="0" collapsed="false">
      <c r="B2427" s="85" t="str">
        <f aca="false">FilterPk!A$33</f>
        <v>Kevin Presto</v>
      </c>
      <c r="C2427" s="13" t="n">
        <f aca="false">C2426+1</f>
        <v>2426</v>
      </c>
      <c r="D2427" s="50" t="n">
        <f aca="false">FilterPk!B$33</f>
        <v>0</v>
      </c>
      <c r="E2427" s="50" t="n">
        <f aca="false">FilterPk!C$33</f>
        <v>0</v>
      </c>
      <c r="F2427" s="50" t="n">
        <f aca="false">FilterPk!D$33</f>
        <v>0</v>
      </c>
      <c r="G2427" s="50" t="n">
        <f aca="false">FilterPk!E$33</f>
        <v>0</v>
      </c>
      <c r="H2427" s="50" t="n">
        <f aca="false">FilterPk!F$33</f>
        <v>148.212616</v>
      </c>
      <c r="I2427" s="50" t="n">
        <f aca="false">FilterPk!G$33</f>
        <v>152.45636</v>
      </c>
      <c r="J2427" s="50" t="n">
        <f aca="false">FilterPk!H$33</f>
        <v>146.860915</v>
      </c>
      <c r="K2427" s="50" t="n">
        <f aca="false">FilterPk!I$33</f>
        <v>301.509361</v>
      </c>
      <c r="L2427" s="50" t="n">
        <f aca="false">FilterPk!J$33</f>
        <v>144.921279</v>
      </c>
      <c r="M2427" s="50" t="n">
        <f aca="false">FilterPk!K$33</f>
        <v>149.116289</v>
      </c>
      <c r="N2427" s="50" t="n">
        <f aca="false">FilterPk!L$33</f>
        <v>1043.07682</v>
      </c>
      <c r="O2427" s="50" t="n">
        <f aca="false">FilterPk!M$33</f>
        <v>0</v>
      </c>
      <c r="P2427" s="50" t="n">
        <f aca="false">FilterPk!N$33</f>
        <v>0</v>
      </c>
      <c r="Q2427" s="51" t="n">
        <f aca="false">FilterPk!O$33</f>
        <v>1043.07682</v>
      </c>
    </row>
    <row r="2428" customFormat="false" ht="12.75" hidden="false" customHeight="false" outlineLevel="0" collapsed="false">
      <c r="B2428" s="85" t="str">
        <f aca="false">FilterPk!A$34</f>
        <v>Fletcher Sturm</v>
      </c>
      <c r="C2428" s="13" t="n">
        <f aca="false">C2427+1</f>
        <v>2427</v>
      </c>
      <c r="D2428" s="50" t="n">
        <f aca="false">FilterPk!B$34</f>
        <v>0</v>
      </c>
      <c r="E2428" s="50" t="n">
        <f aca="false">FilterPk!C$34</f>
        <v>0</v>
      </c>
      <c r="F2428" s="50" t="n">
        <f aca="false">FilterPk!D$34</f>
        <v>10.382539</v>
      </c>
      <c r="G2428" s="50" t="n">
        <f aca="false">FilterPk!E$34</f>
        <v>-372.732218</v>
      </c>
      <c r="H2428" s="50" t="n">
        <f aca="false">FilterPk!F$34</f>
        <v>-18.430041</v>
      </c>
      <c r="I2428" s="50" t="n">
        <f aca="false">FilterPk!G$34</f>
        <v>-7.519049</v>
      </c>
      <c r="J2428" s="50" t="n">
        <f aca="false">FilterPk!H$34</f>
        <v>7.209206</v>
      </c>
      <c r="K2428" s="50" t="n">
        <f aca="false">FilterPk!I$34</f>
        <v>16.283645</v>
      </c>
      <c r="L2428" s="50" t="n">
        <f aca="false">FilterPk!J$34</f>
        <v>-0.622678</v>
      </c>
      <c r="M2428" s="50" t="n">
        <f aca="false">FilterPk!K$34</f>
        <v>48.787102</v>
      </c>
      <c r="N2428" s="50" t="n">
        <f aca="false">FilterPk!L$34</f>
        <v>-316.641494</v>
      </c>
      <c r="O2428" s="50" t="n">
        <f aca="false">FilterPk!M$34</f>
        <v>137.057149</v>
      </c>
      <c r="P2428" s="50" t="n">
        <f aca="false">FilterPk!N$34</f>
        <v>0</v>
      </c>
      <c r="Q2428" s="51" t="n">
        <f aca="false">FilterPk!O$34</f>
        <v>-179.584345</v>
      </c>
    </row>
    <row r="2429" customFormat="false" ht="12.75" hidden="false" customHeight="false" outlineLevel="0" collapsed="false">
      <c r="B2429" s="85" t="str">
        <f aca="false">FilterPk!A$35</f>
        <v>Doug Gilbert-Smith</v>
      </c>
      <c r="C2429" s="13" t="n">
        <f aca="false">C2428+1</f>
        <v>2428</v>
      </c>
      <c r="D2429" s="50" t="n">
        <f aca="false">FilterPk!B$35</f>
        <v>0</v>
      </c>
      <c r="E2429" s="50" t="n">
        <f aca="false">FilterPk!C$35</f>
        <v>0</v>
      </c>
      <c r="F2429" s="50" t="n">
        <f aca="false">FilterPk!D$35</f>
        <v>-34.907</v>
      </c>
      <c r="G2429" s="50" t="n">
        <f aca="false">FilterPk!E$35</f>
        <v>38.473605</v>
      </c>
      <c r="H2429" s="50" t="n">
        <f aca="false">FilterPk!F$35</f>
        <v>-29.642523</v>
      </c>
      <c r="I2429" s="50" t="n">
        <f aca="false">FilterPk!G$35</f>
        <v>30.491272</v>
      </c>
      <c r="J2429" s="50" t="n">
        <f aca="false">FilterPk!H$35</f>
        <v>0</v>
      </c>
      <c r="K2429" s="50" t="n">
        <f aca="false">FilterPk!I$35</f>
        <v>90.452808</v>
      </c>
      <c r="L2429" s="50" t="n">
        <f aca="false">FilterPk!J$35</f>
        <v>0</v>
      </c>
      <c r="M2429" s="50" t="n">
        <f aca="false">FilterPk!K$35</f>
        <v>14.574853</v>
      </c>
      <c r="N2429" s="50" t="n">
        <f aca="false">FilterPk!L$35</f>
        <v>109.443015</v>
      </c>
      <c r="O2429" s="50" t="n">
        <f aca="false">FilterPk!M$35</f>
        <v>94.93307</v>
      </c>
      <c r="P2429" s="50" t="n">
        <f aca="false">FilterPk!N$35</f>
        <v>-157.516125</v>
      </c>
      <c r="Q2429" s="51" t="n">
        <f aca="false">FilterPk!O$35</f>
        <v>46.85996</v>
      </c>
    </row>
    <row r="2430" customFormat="false" ht="12.75" hidden="false" customHeight="false" outlineLevel="0" collapsed="false">
      <c r="B2430" s="85" t="str">
        <f aca="false">FilterPk!A$36</f>
        <v>Rogers Herndon</v>
      </c>
      <c r="C2430" s="13" t="n">
        <f aca="false">C2429+1</f>
        <v>2429</v>
      </c>
      <c r="D2430" s="50" t="n">
        <f aca="false">FilterPk!B$36</f>
        <v>0</v>
      </c>
      <c r="E2430" s="50" t="n">
        <f aca="false">FilterPk!C$36</f>
        <v>0</v>
      </c>
      <c r="F2430" s="50" t="n">
        <f aca="false">FilterPk!D$36</f>
        <v>-16.269581</v>
      </c>
      <c r="G2430" s="50" t="n">
        <f aca="false">FilterPk!E$36</f>
        <v>-36.150495</v>
      </c>
      <c r="H2430" s="50" t="n">
        <f aca="false">FilterPk!F$36</f>
        <v>-105.080472</v>
      </c>
      <c r="I2430" s="50" t="n">
        <f aca="false">FilterPk!G$36</f>
        <v>-21.496839</v>
      </c>
      <c r="J2430" s="50" t="n">
        <f aca="false">FilterPk!H$36</f>
        <v>76.011979</v>
      </c>
      <c r="K2430" s="50" t="n">
        <f aca="false">FilterPk!I$36</f>
        <v>315.376651</v>
      </c>
      <c r="L2430" s="50" t="n">
        <f aca="false">FilterPk!J$36</f>
        <v>0.622678</v>
      </c>
      <c r="M2430" s="50" t="n">
        <f aca="false">FilterPk!K$36</f>
        <v>131.855286</v>
      </c>
      <c r="N2430" s="50" t="n">
        <f aca="false">FilterPk!L$36</f>
        <v>344.869207</v>
      </c>
      <c r="O2430" s="50" t="n">
        <f aca="false">FilterPk!M$36</f>
        <v>500.495437</v>
      </c>
      <c r="P2430" s="50" t="n">
        <f aca="false">FilterPk!N$36</f>
        <v>0</v>
      </c>
      <c r="Q2430" s="51" t="n">
        <f aca="false">FilterPk!O$36</f>
        <v>845.364644</v>
      </c>
    </row>
    <row r="2431" customFormat="false" ht="12.75" hidden="false" customHeight="false" outlineLevel="0" collapsed="false">
      <c r="B2431" s="85" t="str">
        <f aca="false">FilterPk!A$37</f>
        <v>Dana Davis</v>
      </c>
      <c r="C2431" s="13" t="n">
        <f aca="false">C2430+1</f>
        <v>2430</v>
      </c>
      <c r="D2431" s="50" t="n">
        <f aca="false">FilterPk!B$37</f>
        <v>0</v>
      </c>
      <c r="E2431" s="50" t="n">
        <f aca="false">FilterPk!C$37</f>
        <v>0</v>
      </c>
      <c r="F2431" s="50" t="n">
        <f aca="false">FilterPk!D$37</f>
        <v>4.986714</v>
      </c>
      <c r="G2431" s="50" t="n">
        <f aca="false">FilterPk!E$37</f>
        <v>-10.425106</v>
      </c>
      <c r="H2431" s="50" t="n">
        <f aca="false">FilterPk!F$37</f>
        <v>34.582944</v>
      </c>
      <c r="I2431" s="50" t="n">
        <f aca="false">FilterPk!G$37</f>
        <v>31.966656</v>
      </c>
      <c r="J2431" s="50" t="n">
        <f aca="false">FilterPk!H$37</f>
        <v>34.267547</v>
      </c>
      <c r="K2431" s="50" t="n">
        <f aca="false">FilterPk!I$37</f>
        <v>70.027981</v>
      </c>
      <c r="L2431" s="50" t="n">
        <f aca="false">FilterPk!J$37</f>
        <v>33.814965</v>
      </c>
      <c r="M2431" s="50" t="n">
        <f aca="false">FilterPk!K$37</f>
        <v>44.191074</v>
      </c>
      <c r="N2431" s="50" t="n">
        <f aca="false">FilterPk!L$37</f>
        <v>243.412775</v>
      </c>
      <c r="O2431" s="50" t="n">
        <f aca="false">FilterPk!M$37</f>
        <v>27.55263</v>
      </c>
      <c r="P2431" s="50" t="n">
        <f aca="false">FilterPk!N$37</f>
        <v>0</v>
      </c>
      <c r="Q2431" s="51" t="n">
        <f aca="false">FilterPk!O$37</f>
        <v>270.965405</v>
      </c>
    </row>
    <row r="2432" customFormat="false" ht="12.75" hidden="false" customHeight="false" outlineLevel="0" collapsed="false">
      <c r="B2432" s="85" t="str">
        <f aca="false">FilterPk!A$38</f>
        <v>Tom May</v>
      </c>
      <c r="C2432" s="13" t="n">
        <f aca="false">C2431+1</f>
        <v>2431</v>
      </c>
      <c r="D2432" s="50" t="n">
        <f aca="false">FilterPk!B$38</f>
        <v>0</v>
      </c>
      <c r="E2432" s="50" t="n">
        <f aca="false">FilterPk!C$38</f>
        <v>0</v>
      </c>
      <c r="F2432" s="50" t="n">
        <f aca="false">FilterPk!D$38</f>
        <v>0</v>
      </c>
      <c r="G2432" s="50" t="n">
        <f aca="false">FilterPk!E$38</f>
        <v>0</v>
      </c>
      <c r="H2432" s="50" t="n">
        <f aca="false">FilterPk!F$38</f>
        <v>0</v>
      </c>
      <c r="I2432" s="50" t="n">
        <f aca="false">FilterPk!G$38</f>
        <v>0</v>
      </c>
      <c r="J2432" s="50" t="n">
        <f aca="false">FilterPk!H$38</f>
        <v>0</v>
      </c>
      <c r="K2432" s="50" t="n">
        <f aca="false">FilterPk!I$38</f>
        <v>0</v>
      </c>
      <c r="L2432" s="50" t="n">
        <f aca="false">FilterPk!J$38</f>
        <v>0</v>
      </c>
      <c r="M2432" s="50" t="n">
        <f aca="false">FilterPk!K$38</f>
        <v>0</v>
      </c>
      <c r="N2432" s="50" t="n">
        <f aca="false">FilterPk!L$38</f>
        <v>0</v>
      </c>
      <c r="O2432" s="50" t="n">
        <f aca="false">FilterPk!M$38</f>
        <v>0</v>
      </c>
      <c r="P2432" s="50" t="n">
        <f aca="false">FilterPk!N$38</f>
        <v>0</v>
      </c>
      <c r="Q2432" s="51" t="n">
        <f aca="false">FilterPk!O$38</f>
        <v>0</v>
      </c>
    </row>
    <row r="2433" customFormat="false" ht="12.75" hidden="false" customHeight="false" outlineLevel="0" collapsed="false">
      <c r="B2433" s="85" t="str">
        <f aca="false">FilterPk!A$39</f>
        <v>Clint Dean</v>
      </c>
      <c r="C2433" s="13" t="n">
        <f aca="false">C2432+1</f>
        <v>2432</v>
      </c>
      <c r="D2433" s="50" t="n">
        <f aca="false">FilterPk!B$39</f>
        <v>0</v>
      </c>
      <c r="E2433" s="50" t="n">
        <f aca="false">FilterPk!C$39</f>
        <v>0</v>
      </c>
      <c r="F2433" s="50" t="n">
        <f aca="false">FilterPk!D$39</f>
        <v>-27.9256</v>
      </c>
      <c r="G2433" s="50" t="n">
        <f aca="false">FilterPk!E$39</f>
        <v>0</v>
      </c>
      <c r="H2433" s="50" t="n">
        <f aca="false">FilterPk!F$39</f>
        <v>0</v>
      </c>
      <c r="I2433" s="50" t="n">
        <f aca="false">FilterPk!G$39</f>
        <v>0</v>
      </c>
      <c r="J2433" s="50" t="n">
        <f aca="false">FilterPk!H$39</f>
        <v>0</v>
      </c>
      <c r="K2433" s="50" t="n">
        <f aca="false">FilterPk!I$39</f>
        <v>0</v>
      </c>
      <c r="L2433" s="50" t="n">
        <f aca="false">FilterPk!J$39</f>
        <v>0</v>
      </c>
      <c r="M2433" s="50" t="n">
        <f aca="false">FilterPk!K$39</f>
        <v>0</v>
      </c>
      <c r="N2433" s="50" t="n">
        <f aca="false">FilterPk!L$39</f>
        <v>-27.9256</v>
      </c>
      <c r="O2433" s="50" t="n">
        <f aca="false">FilterPk!M$39</f>
        <v>0</v>
      </c>
      <c r="P2433" s="50" t="n">
        <f aca="false">FilterPk!N$39</f>
        <v>0</v>
      </c>
      <c r="Q2433" s="51" t="n">
        <f aca="false">FilterPk!O$39</f>
        <v>-27.9256</v>
      </c>
    </row>
    <row r="2434" customFormat="false" ht="12.75" hidden="false" customHeight="false" outlineLevel="0" collapsed="false">
      <c r="B2434" s="85" t="str">
        <f aca="false">FilterPk!A$40</f>
        <v>Rob Benson</v>
      </c>
      <c r="C2434" s="13" t="n">
        <f aca="false">C2433+1</f>
        <v>2433</v>
      </c>
      <c r="D2434" s="50" t="n">
        <f aca="false">FilterPk!B$40</f>
        <v>0</v>
      </c>
      <c r="E2434" s="50" t="n">
        <f aca="false">FilterPk!C$40</f>
        <v>0</v>
      </c>
      <c r="F2434" s="50" t="n">
        <f aca="false">FilterPk!D$40</f>
        <v>0</v>
      </c>
      <c r="G2434" s="50" t="n">
        <f aca="false">FilterPk!E$40</f>
        <v>-76.947211</v>
      </c>
      <c r="H2434" s="50" t="n">
        <f aca="false">FilterPk!F$40</f>
        <v>0</v>
      </c>
      <c r="I2434" s="50" t="n">
        <f aca="false">FilterPk!G$40</f>
        <v>0</v>
      </c>
      <c r="J2434" s="50" t="n">
        <f aca="false">FilterPk!H$40</f>
        <v>0</v>
      </c>
      <c r="K2434" s="50" t="n">
        <f aca="false">FilterPk!I$40</f>
        <v>0</v>
      </c>
      <c r="L2434" s="50" t="n">
        <f aca="false">FilterPk!J$40</f>
        <v>0</v>
      </c>
      <c r="M2434" s="50" t="n">
        <f aca="false">FilterPk!K$40</f>
        <v>0</v>
      </c>
      <c r="N2434" s="50" t="n">
        <f aca="false">FilterPk!L$40</f>
        <v>-76.947211</v>
      </c>
      <c r="O2434" s="50" t="n">
        <f aca="false">FilterPk!M$40</f>
        <v>0</v>
      </c>
      <c r="P2434" s="50" t="n">
        <f aca="false">FilterPk!N$40</f>
        <v>0</v>
      </c>
      <c r="Q2434" s="51" t="n">
        <f aca="false">FilterPk!O$40</f>
        <v>-76.947211</v>
      </c>
    </row>
    <row r="2435" customFormat="false" ht="12.75" hidden="false" customHeight="false" outlineLevel="0" collapsed="false">
      <c r="B2435" s="85" t="str">
        <f aca="false">FilterPk!A$41</f>
        <v>Matt Lorenz</v>
      </c>
      <c r="C2435" s="13" t="n">
        <f aca="false">C2434+1</f>
        <v>2434</v>
      </c>
      <c r="D2435" s="50" t="n">
        <f aca="false">FilterPk!B$41</f>
        <v>0</v>
      </c>
      <c r="E2435" s="50" t="n">
        <f aca="false">FilterPk!C$41</f>
        <v>0</v>
      </c>
      <c r="F2435" s="50" t="n">
        <f aca="false">FilterPk!D$41</f>
        <v>0</v>
      </c>
      <c r="G2435" s="50" t="n">
        <f aca="false">FilterPk!E$41</f>
        <v>0</v>
      </c>
      <c r="H2435" s="50" t="n">
        <f aca="false">FilterPk!F$41</f>
        <v>0</v>
      </c>
      <c r="I2435" s="50" t="n">
        <f aca="false">FilterPk!G$41</f>
        <v>0</v>
      </c>
      <c r="J2435" s="50" t="n">
        <f aca="false">FilterPk!H$41</f>
        <v>0</v>
      </c>
      <c r="K2435" s="50" t="n">
        <f aca="false">FilterPk!I$41</f>
        <v>0</v>
      </c>
      <c r="L2435" s="50" t="n">
        <f aca="false">FilterPk!J$41</f>
        <v>0</v>
      </c>
      <c r="M2435" s="50" t="n">
        <f aca="false">FilterPk!K$41</f>
        <v>0</v>
      </c>
      <c r="N2435" s="50" t="n">
        <f aca="false">FilterPk!L$41</f>
        <v>0</v>
      </c>
      <c r="O2435" s="50" t="n">
        <f aca="false">FilterPk!M$41</f>
        <v>0</v>
      </c>
      <c r="P2435" s="50" t="n">
        <f aca="false">FilterPk!N$41</f>
        <v>0</v>
      </c>
      <c r="Q2435" s="51" t="n">
        <f aca="false">FilterPk!O$41</f>
        <v>0</v>
      </c>
    </row>
    <row r="2436" customFormat="false" ht="12.75" hidden="false" customHeight="false" outlineLevel="0" collapsed="false">
      <c r="B2436" s="85" t="str">
        <f aca="false">FilterPk!A$42</f>
        <v>John Forney</v>
      </c>
      <c r="C2436" s="13" t="n">
        <f aca="false">C2435+1</f>
        <v>2435</v>
      </c>
      <c r="D2436" s="50" t="n">
        <f aca="false">FilterPk!B$42</f>
        <v>0</v>
      </c>
      <c r="E2436" s="50" t="n">
        <f aca="false">FilterPk!C$42</f>
        <v>0</v>
      </c>
      <c r="F2436" s="50" t="n">
        <f aca="false">FilterPk!D$42</f>
        <v>0</v>
      </c>
      <c r="G2436" s="50" t="n">
        <f aca="false">FilterPk!E$42</f>
        <v>0</v>
      </c>
      <c r="H2436" s="50" t="n">
        <f aca="false">FilterPk!F$42</f>
        <v>0</v>
      </c>
      <c r="I2436" s="50" t="n">
        <f aca="false">FilterPk!G$42</f>
        <v>0</v>
      </c>
      <c r="J2436" s="50" t="n">
        <f aca="false">FilterPk!H$42</f>
        <v>0</v>
      </c>
      <c r="K2436" s="50" t="n">
        <f aca="false">FilterPk!I$42</f>
        <v>0</v>
      </c>
      <c r="L2436" s="50" t="n">
        <f aca="false">FilterPk!J$42</f>
        <v>0</v>
      </c>
      <c r="M2436" s="50" t="n">
        <f aca="false">FilterPk!K$42</f>
        <v>0</v>
      </c>
      <c r="N2436" s="50" t="n">
        <f aca="false">FilterPk!L$42</f>
        <v>0</v>
      </c>
      <c r="O2436" s="50" t="n">
        <f aca="false">FilterPk!M$42</f>
        <v>0</v>
      </c>
      <c r="P2436" s="50" t="n">
        <f aca="false">FilterPk!N$42</f>
        <v>0</v>
      </c>
      <c r="Q2436" s="51" t="n">
        <f aca="false">FilterPk!O$42</f>
        <v>0</v>
      </c>
    </row>
    <row r="2437" customFormat="false" ht="12.75" hidden="false" customHeight="false" outlineLevel="0" collapsed="false">
      <c r="B2437" s="85" t="str">
        <f aca="false">FilterPk!A$43</f>
        <v>Mike Carson</v>
      </c>
      <c r="C2437" s="13" t="n">
        <f aca="false">C2436+1</f>
        <v>2436</v>
      </c>
      <c r="D2437" s="50" t="n">
        <f aca="false">FilterPk!B$43</f>
        <v>0</v>
      </c>
      <c r="E2437" s="50" t="n">
        <f aca="false">FilterPk!C$43</f>
        <v>0</v>
      </c>
      <c r="F2437" s="50" t="n">
        <f aca="false">FilterPk!D$43</f>
        <v>0</v>
      </c>
      <c r="G2437" s="50" t="n">
        <f aca="false">FilterPk!E$43</f>
        <v>0</v>
      </c>
      <c r="H2437" s="50" t="n">
        <f aca="false">FilterPk!F$43</f>
        <v>0</v>
      </c>
      <c r="I2437" s="50" t="n">
        <f aca="false">FilterPk!G$43</f>
        <v>0</v>
      </c>
      <c r="J2437" s="50" t="n">
        <f aca="false">FilterPk!H$43</f>
        <v>0</v>
      </c>
      <c r="K2437" s="50" t="n">
        <f aca="false">FilterPk!I$43</f>
        <v>0</v>
      </c>
      <c r="L2437" s="50" t="n">
        <f aca="false">FilterPk!J$43</f>
        <v>0</v>
      </c>
      <c r="M2437" s="50" t="n">
        <f aca="false">FilterPk!K$43</f>
        <v>0</v>
      </c>
      <c r="N2437" s="50" t="n">
        <f aca="false">FilterPk!L$43</f>
        <v>0</v>
      </c>
      <c r="O2437" s="50" t="n">
        <f aca="false">FilterPk!M$43</f>
        <v>0</v>
      </c>
      <c r="P2437" s="50" t="n">
        <f aca="false">FilterPk!N$43</f>
        <v>0</v>
      </c>
      <c r="Q2437" s="51" t="n">
        <f aca="false">FilterPk!O$43</f>
        <v>0</v>
      </c>
    </row>
    <row r="2438" customFormat="false" ht="12.75" hidden="false" customHeight="false" outlineLevel="0" collapsed="false">
      <c r="B2438" s="85" t="str">
        <f aca="false">FilterPk!A$44</f>
        <v>Chris Dorland</v>
      </c>
      <c r="C2438" s="13" t="n">
        <f aca="false">C2437+1</f>
        <v>2437</v>
      </c>
      <c r="D2438" s="50" t="n">
        <f aca="false">FilterPk!B$44</f>
        <v>0</v>
      </c>
      <c r="E2438" s="50" t="n">
        <f aca="false">FilterPk!C$44</f>
        <v>0</v>
      </c>
      <c r="F2438" s="50" t="n">
        <f aca="false">FilterPk!D$44</f>
        <v>0</v>
      </c>
      <c r="G2438" s="50" t="n">
        <f aca="false">FilterPk!E$44</f>
        <v>0</v>
      </c>
      <c r="H2438" s="50" t="n">
        <f aca="false">FilterPk!F$44</f>
        <v>0</v>
      </c>
      <c r="I2438" s="50" t="n">
        <f aca="false">FilterPk!G$44</f>
        <v>0</v>
      </c>
      <c r="J2438" s="50" t="n">
        <f aca="false">FilterPk!H$44</f>
        <v>0</v>
      </c>
      <c r="K2438" s="50" t="n">
        <f aca="false">FilterPk!I$44</f>
        <v>0</v>
      </c>
      <c r="L2438" s="50" t="n">
        <f aca="false">FilterPk!J$44</f>
        <v>0</v>
      </c>
      <c r="M2438" s="50" t="n">
        <f aca="false">FilterPk!K$44</f>
        <v>0</v>
      </c>
      <c r="N2438" s="50" t="n">
        <f aca="false">FilterPk!L$44</f>
        <v>0</v>
      </c>
      <c r="O2438" s="50" t="n">
        <f aca="false">FilterPk!M$44</f>
        <v>0</v>
      </c>
      <c r="P2438" s="50" t="n">
        <f aca="false">FilterPk!N$44</f>
        <v>0</v>
      </c>
      <c r="Q2438" s="51" t="n">
        <f aca="false">FilterPk!O$44</f>
        <v>0</v>
      </c>
    </row>
    <row r="2439" customFormat="false" ht="12.75" hidden="false" customHeight="false" outlineLevel="0" collapsed="false">
      <c r="B2439" s="85" t="str">
        <f aca="false">FilterPk!A$45</f>
        <v>Jeff King</v>
      </c>
      <c r="C2439" s="13" t="n">
        <f aca="false">C2438+1</f>
        <v>2438</v>
      </c>
      <c r="D2439" s="50" t="n">
        <f aca="false">FilterPk!B$45</f>
        <v>0</v>
      </c>
      <c r="E2439" s="50" t="n">
        <f aca="false">FilterPk!C$45</f>
        <v>0</v>
      </c>
      <c r="F2439" s="50" t="n">
        <f aca="false">FilterPk!D$45</f>
        <v>0</v>
      </c>
      <c r="G2439" s="50" t="n">
        <f aca="false">FilterPk!E$45</f>
        <v>0</v>
      </c>
      <c r="H2439" s="50" t="n">
        <f aca="false">FilterPk!F$45</f>
        <v>0</v>
      </c>
      <c r="I2439" s="50" t="n">
        <f aca="false">FilterPk!G$45</f>
        <v>0</v>
      </c>
      <c r="J2439" s="50" t="n">
        <f aca="false">FilterPk!H$45</f>
        <v>0</v>
      </c>
      <c r="K2439" s="50" t="n">
        <f aca="false">FilterPk!I$45</f>
        <v>0</v>
      </c>
      <c r="L2439" s="50" t="n">
        <f aca="false">FilterPk!J$45</f>
        <v>0</v>
      </c>
      <c r="M2439" s="50" t="n">
        <f aca="false">FilterPk!K$45</f>
        <v>0</v>
      </c>
      <c r="N2439" s="50" t="n">
        <f aca="false">FilterPk!L$45</f>
        <v>0</v>
      </c>
      <c r="O2439" s="50" t="n">
        <f aca="false">FilterPk!M$45</f>
        <v>0</v>
      </c>
      <c r="P2439" s="50" t="n">
        <f aca="false">FilterPk!N$45</f>
        <v>0</v>
      </c>
      <c r="Q2439" s="51" t="n">
        <f aca="false">FilterPk!O$45</f>
        <v>0</v>
      </c>
    </row>
    <row r="2440" customFormat="false" ht="12.75" hidden="false" customHeight="false" outlineLevel="0" collapsed="false">
      <c r="B2440" s="85" t="n">
        <f aca="false">FilterPk!A$46</f>
        <v>0</v>
      </c>
      <c r="C2440" s="13" t="n">
        <f aca="false">C2439+1</f>
        <v>2439</v>
      </c>
      <c r="D2440" s="50" t="n">
        <f aca="false">FilterPk!B$46</f>
        <v>0</v>
      </c>
      <c r="E2440" s="50" t="n">
        <f aca="false">FilterPk!C$46</f>
        <v>0</v>
      </c>
      <c r="F2440" s="50" t="n">
        <f aca="false">FilterPk!D$46</f>
        <v>0</v>
      </c>
      <c r="G2440" s="50" t="n">
        <f aca="false">FilterPk!E$46</f>
        <v>0</v>
      </c>
      <c r="H2440" s="50" t="n">
        <f aca="false">FilterPk!F$46</f>
        <v>0</v>
      </c>
      <c r="I2440" s="50" t="n">
        <f aca="false">FilterPk!G$46</f>
        <v>0</v>
      </c>
      <c r="J2440" s="50" t="n">
        <f aca="false">FilterPk!H$46</f>
        <v>0</v>
      </c>
      <c r="K2440" s="50" t="n">
        <f aca="false">FilterPk!I$46</f>
        <v>0</v>
      </c>
      <c r="L2440" s="50" t="n">
        <f aca="false">FilterPk!J$46</f>
        <v>0</v>
      </c>
      <c r="M2440" s="50" t="n">
        <f aca="false">FilterPk!K$46</f>
        <v>0</v>
      </c>
      <c r="N2440" s="50" t="n">
        <f aca="false">FilterPk!L$46</f>
        <v>0</v>
      </c>
      <c r="O2440" s="50" t="n">
        <f aca="false">FilterPk!M$46</f>
        <v>0</v>
      </c>
      <c r="P2440" s="50" t="n">
        <f aca="false">FilterPk!N$46</f>
        <v>0</v>
      </c>
      <c r="Q2440" s="51" t="n">
        <f aca="false">FilterPk!O$46</f>
        <v>0</v>
      </c>
    </row>
    <row r="2441" customFormat="false" ht="12.75" hidden="false" customHeight="false" outlineLevel="0" collapsed="false">
      <c r="B2441" s="87" t="n">
        <f aca="false">FilterPk!A$47</f>
        <v>0</v>
      </c>
      <c r="C2441" s="64" t="n">
        <f aca="false">C2440+1</f>
        <v>2440</v>
      </c>
      <c r="D2441" s="54" t="n">
        <f aca="false">FilterPk!B$47</f>
        <v>0</v>
      </c>
      <c r="E2441" s="54" t="n">
        <f aca="false">FilterPk!C$47</f>
        <v>0</v>
      </c>
      <c r="F2441" s="54" t="n">
        <f aca="false">FilterPk!D$47</f>
        <v>0</v>
      </c>
      <c r="G2441" s="54" t="n">
        <f aca="false">FilterPk!E$47</f>
        <v>0</v>
      </c>
      <c r="H2441" s="54" t="n">
        <f aca="false">FilterPk!F$47</f>
        <v>0</v>
      </c>
      <c r="I2441" s="54" t="n">
        <f aca="false">FilterPk!G$47</f>
        <v>0</v>
      </c>
      <c r="J2441" s="54" t="n">
        <f aca="false">FilterPk!H$47</f>
        <v>0</v>
      </c>
      <c r="K2441" s="54" t="n">
        <f aca="false">FilterPk!I$47</f>
        <v>0</v>
      </c>
      <c r="L2441" s="54" t="n">
        <f aca="false">FilterPk!J$47</f>
        <v>0</v>
      </c>
      <c r="M2441" s="54" t="n">
        <f aca="false">FilterPk!K$47</f>
        <v>0</v>
      </c>
      <c r="N2441" s="54" t="n">
        <f aca="false">FilterPk!L$47</f>
        <v>0</v>
      </c>
      <c r="O2441" s="54" t="n">
        <f aca="false">FilterPk!M$47</f>
        <v>0</v>
      </c>
      <c r="P2441" s="54" t="n">
        <f aca="false">FilterPk!N$47</f>
        <v>0</v>
      </c>
      <c r="Q2441" s="55" t="n">
        <f aca="false">FilterPk!O$47</f>
        <v>0</v>
      </c>
    </row>
    <row r="2442" customFormat="false" ht="12.75" hidden="false" customHeight="false" outlineLevel="0" collapsed="false">
      <c r="A2442" s="0" t="n">
        <f aca="false">A2402+1</f>
        <v>62</v>
      </c>
      <c r="B2442" s="57" t="n">
        <f aca="false">FilterPk!D$1</f>
        <v>36907</v>
      </c>
      <c r="C2442" s="58" t="n">
        <f aca="false">C2441+1</f>
        <v>2441</v>
      </c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83"/>
    </row>
    <row r="2443" customFormat="false" ht="12.75" hidden="false" customHeight="false" outlineLevel="0" collapsed="false">
      <c r="B2443" s="61"/>
      <c r="C2443" s="13" t="n">
        <f aca="false">C2442+1</f>
        <v>2442</v>
      </c>
      <c r="D2443" s="13"/>
      <c r="E2443" s="21" t="s">
        <v>5</v>
      </c>
      <c r="F2443" s="21" t="s">
        <v>6</v>
      </c>
      <c r="G2443" s="21" t="s">
        <v>7</v>
      </c>
      <c r="H2443" s="21" t="s">
        <v>8</v>
      </c>
      <c r="I2443" s="21" t="s">
        <v>9</v>
      </c>
      <c r="J2443" s="21" t="s">
        <v>10</v>
      </c>
      <c r="K2443" s="21" t="s">
        <v>11</v>
      </c>
      <c r="L2443" s="21" t="s">
        <v>12</v>
      </c>
      <c r="M2443" s="21" t="s">
        <v>13</v>
      </c>
      <c r="N2443" s="21" t="s">
        <v>14</v>
      </c>
      <c r="O2443" s="21" t="n">
        <v>2002</v>
      </c>
      <c r="P2443" s="21" t="s">
        <v>15</v>
      </c>
      <c r="Q2443" s="84" t="s">
        <v>16</v>
      </c>
    </row>
    <row r="2444" customFormat="false" ht="12.75" hidden="false" customHeight="false" outlineLevel="0" collapsed="false">
      <c r="B2444" s="85" t="str">
        <f aca="false">FilterPk!A$9</f>
        <v>Power positions</v>
      </c>
      <c r="C2444" s="13" t="n">
        <f aca="false">C2443+1</f>
        <v>2443</v>
      </c>
      <c r="D2444" s="13" t="s">
        <v>4</v>
      </c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86"/>
    </row>
    <row r="2445" customFormat="false" ht="12.75" hidden="false" customHeight="false" outlineLevel="0" collapsed="false">
      <c r="B2445" s="85" t="str">
        <f aca="false">FilterPk!A$10</f>
        <v>East Position</v>
      </c>
      <c r="C2445" s="13" t="n">
        <f aca="false">C2444+1</f>
        <v>2444</v>
      </c>
      <c r="D2445" s="50" t="n">
        <f aca="false">FilterPk!B$10</f>
        <v>34784396.7946123</v>
      </c>
      <c r="E2445" s="50" t="n">
        <f aca="false">FilterPk!C$10</f>
        <v>75045.54</v>
      </c>
      <c r="F2445" s="50" t="n">
        <f aca="false">FilterPk!D$10</f>
        <v>84629.15</v>
      </c>
      <c r="G2445" s="50" t="n">
        <f aca="false">FilterPk!E$10</f>
        <v>1358824.72</v>
      </c>
      <c r="H2445" s="50" t="n">
        <f aca="false">FilterPk!F$10</f>
        <v>1120662.53</v>
      </c>
      <c r="I2445" s="50" t="n">
        <f aca="false">FilterPk!G$10</f>
        <v>422841.14</v>
      </c>
      <c r="J2445" s="50" t="n">
        <f aca="false">FilterPk!H$10</f>
        <v>788810.55</v>
      </c>
      <c r="K2445" s="50" t="n">
        <f aca="false">FilterPk!I$10</f>
        <v>1076253.71</v>
      </c>
      <c r="L2445" s="50" t="n">
        <f aca="false">FilterPk!J$10</f>
        <v>363159.42</v>
      </c>
      <c r="M2445" s="50" t="n">
        <f aca="false">FilterPk!K$10</f>
        <v>5764043.19</v>
      </c>
      <c r="N2445" s="50" t="n">
        <f aca="false">FilterPk!L$10</f>
        <v>11054269.95</v>
      </c>
      <c r="O2445" s="50" t="n">
        <f aca="false">FilterPk!M$10</f>
        <v>3650317.45</v>
      </c>
      <c r="P2445" s="50" t="n">
        <f aca="false">FilterPk!N$10</f>
        <v>-1642778.44</v>
      </c>
      <c r="Q2445" s="51" t="n">
        <f aca="false">FilterPk!O$10</f>
        <v>13061808.96</v>
      </c>
    </row>
    <row r="2446" customFormat="false" ht="12.75" hidden="false" customHeight="false" outlineLevel="0" collapsed="false">
      <c r="B2446" s="85" t="str">
        <f aca="false">FilterPk!A$11</f>
        <v>East Power Mgmt</v>
      </c>
      <c r="C2446" s="13" t="n">
        <f aca="false">C2445+1</f>
        <v>2445</v>
      </c>
      <c r="D2446" s="50" t="n">
        <f aca="false">FilterPk!B$11</f>
        <v>7547347.04451418</v>
      </c>
      <c r="E2446" s="50" t="n">
        <f aca="false">FilterPk!C$11</f>
        <v>43646.27</v>
      </c>
      <c r="F2446" s="50" t="n">
        <f aca="false">FilterPk!D$11</f>
        <v>-98133.28</v>
      </c>
      <c r="G2446" s="50" t="n">
        <f aca="false">FilterPk!E$11</f>
        <v>107993.78</v>
      </c>
      <c r="H2446" s="50" t="n">
        <f aca="false">FilterPk!F$11</f>
        <v>155786.29</v>
      </c>
      <c r="I2446" s="50" t="n">
        <f aca="false">FilterPk!G$11</f>
        <v>89357.34</v>
      </c>
      <c r="J2446" s="50" t="n">
        <f aca="false">FilterPk!H$11</f>
        <v>247101.13</v>
      </c>
      <c r="K2446" s="50" t="n">
        <f aca="false">FilterPk!I$11</f>
        <v>307386.28</v>
      </c>
      <c r="L2446" s="50" t="n">
        <f aca="false">FilterPk!J$11</f>
        <v>108209.05</v>
      </c>
      <c r="M2446" s="50" t="n">
        <f aca="false">FilterPk!K$11</f>
        <v>1338376.99</v>
      </c>
      <c r="N2446" s="50" t="n">
        <f aca="false">FilterPk!L$11</f>
        <v>2299723.85</v>
      </c>
      <c r="O2446" s="50" t="n">
        <f aca="false">FilterPk!M$11</f>
        <v>606348.53</v>
      </c>
      <c r="P2446" s="50" t="n">
        <f aca="false">FilterPk!N$11</f>
        <v>61912.21</v>
      </c>
      <c r="Q2446" s="51" t="n">
        <f aca="false">FilterPk!O$11</f>
        <v>2967984.59</v>
      </c>
    </row>
    <row r="2447" customFormat="false" ht="12.75" hidden="false" customHeight="false" outlineLevel="0" collapsed="false">
      <c r="B2447" s="85" t="str">
        <f aca="false">FilterPk!A$12</f>
        <v>Long Term Options</v>
      </c>
      <c r="C2447" s="13" t="n">
        <f aca="false">C2446+1</f>
        <v>2446</v>
      </c>
      <c r="D2447" s="50" t="n">
        <f aca="false">FilterPk!B$12</f>
        <v>0</v>
      </c>
      <c r="E2447" s="50" t="n">
        <f aca="false">FilterPk!C$12</f>
        <v>0</v>
      </c>
      <c r="F2447" s="50" t="n">
        <f aca="false">FilterPk!D$12</f>
        <v>0</v>
      </c>
      <c r="G2447" s="50" t="n">
        <f aca="false">FilterPk!E$12</f>
        <v>0</v>
      </c>
      <c r="H2447" s="50" t="n">
        <f aca="false">FilterPk!F$12</f>
        <v>0</v>
      </c>
      <c r="I2447" s="50" t="n">
        <f aca="false">FilterPk!G$12</f>
        <v>0</v>
      </c>
      <c r="J2447" s="50" t="n">
        <f aca="false">FilterPk!H$12</f>
        <v>0</v>
      </c>
      <c r="K2447" s="50" t="n">
        <f aca="false">FilterPk!I$12</f>
        <v>0</v>
      </c>
      <c r="L2447" s="50" t="n">
        <f aca="false">FilterPk!J$12</f>
        <v>0</v>
      </c>
      <c r="M2447" s="50" t="n">
        <f aca="false">FilterPk!K$12</f>
        <v>0</v>
      </c>
      <c r="N2447" s="50" t="n">
        <f aca="false">FilterPk!L$12</f>
        <v>0</v>
      </c>
      <c r="O2447" s="50" t="n">
        <f aca="false">FilterPk!M$12</f>
        <v>0</v>
      </c>
      <c r="P2447" s="50" t="n">
        <f aca="false">FilterPk!N$12</f>
        <v>0</v>
      </c>
      <c r="Q2447" s="51" t="n">
        <f aca="false">FilterPk!O$12</f>
        <v>0</v>
      </c>
    </row>
    <row r="2448" customFormat="false" ht="12.75" hidden="false" customHeight="false" outlineLevel="0" collapsed="false">
      <c r="B2448" s="85" t="str">
        <f aca="false">FilterPk!A$13</f>
        <v>LT-MIDWEST</v>
      </c>
      <c r="C2448" s="13" t="n">
        <f aca="false">C2447+1</f>
        <v>2447</v>
      </c>
      <c r="D2448" s="50" t="n">
        <f aca="false">FilterPk!B$13</f>
        <v>7151089.47366245</v>
      </c>
      <c r="E2448" s="50" t="n">
        <f aca="false">FilterPk!C$13</f>
        <v>48283.08</v>
      </c>
      <c r="F2448" s="50" t="n">
        <f aca="false">FilterPk!D$13</f>
        <v>-141448.54</v>
      </c>
      <c r="G2448" s="50" t="n">
        <f aca="false">FilterPk!E$13</f>
        <v>574622.66</v>
      </c>
      <c r="H2448" s="50" t="n">
        <f aca="false">FilterPk!F$13</f>
        <v>298097.27</v>
      </c>
      <c r="I2448" s="50" t="n">
        <f aca="false">FilterPk!G$13</f>
        <v>249481.43</v>
      </c>
      <c r="J2448" s="50" t="n">
        <f aca="false">FilterPk!H$13</f>
        <v>119379.88</v>
      </c>
      <c r="K2448" s="50" t="n">
        <f aca="false">FilterPk!I$13</f>
        <v>25994.27</v>
      </c>
      <c r="L2448" s="50" t="n">
        <f aca="false">FilterPk!J$13</f>
        <v>156242.15</v>
      </c>
      <c r="M2448" s="50" t="n">
        <f aca="false">FilterPk!K$13</f>
        <v>1762908.33</v>
      </c>
      <c r="N2448" s="50" t="n">
        <f aca="false">FilterPk!L$13</f>
        <v>3093560.53</v>
      </c>
      <c r="O2448" s="50" t="n">
        <f aca="false">FilterPk!M$13</f>
        <v>565730</v>
      </c>
      <c r="P2448" s="50" t="n">
        <f aca="false">FilterPk!N$13</f>
        <v>-439379.19</v>
      </c>
      <c r="Q2448" s="51" t="n">
        <f aca="false">FilterPk!O$13</f>
        <v>3219911.34</v>
      </c>
    </row>
    <row r="2449" customFormat="false" ht="12.75" hidden="false" customHeight="false" outlineLevel="0" collapsed="false">
      <c r="B2449" s="85" t="str">
        <f aca="false">FilterPk!A$14</f>
        <v>ST-ECAR</v>
      </c>
      <c r="C2449" s="13" t="n">
        <f aca="false">C2448+1</f>
        <v>2448</v>
      </c>
      <c r="D2449" s="50" t="n">
        <f aca="false">FilterPk!B$14</f>
        <v>238101.441960815</v>
      </c>
      <c r="E2449" s="50" t="n">
        <f aca="false">FilterPk!C$14</f>
        <v>13522.23</v>
      </c>
      <c r="F2449" s="50" t="n">
        <f aca="false">FilterPk!D$14</f>
        <v>15838.59</v>
      </c>
      <c r="G2449" s="50" t="n">
        <f aca="false">FilterPk!E$14</f>
        <v>0</v>
      </c>
      <c r="H2449" s="50" t="n">
        <f aca="false">FilterPk!F$14</f>
        <v>0</v>
      </c>
      <c r="I2449" s="50" t="n">
        <f aca="false">FilterPk!G$14</f>
        <v>0</v>
      </c>
      <c r="J2449" s="50" t="n">
        <f aca="false">FilterPk!H$14</f>
        <v>0</v>
      </c>
      <c r="K2449" s="50" t="n">
        <f aca="false">FilterPk!I$14</f>
        <v>0</v>
      </c>
      <c r="L2449" s="50" t="n">
        <f aca="false">FilterPk!J$14</f>
        <v>0</v>
      </c>
      <c r="M2449" s="50" t="n">
        <f aca="false">FilterPk!K$14</f>
        <v>0</v>
      </c>
      <c r="N2449" s="50" t="n">
        <f aca="false">FilterPk!L$14</f>
        <v>29360.82</v>
      </c>
      <c r="O2449" s="50" t="n">
        <f aca="false">FilterPk!M$14</f>
        <v>0</v>
      </c>
      <c r="P2449" s="50" t="n">
        <f aca="false">FilterPk!N$14</f>
        <v>0</v>
      </c>
      <c r="Q2449" s="51" t="n">
        <f aca="false">FilterPk!O$14</f>
        <v>29360.82</v>
      </c>
    </row>
    <row r="2450" customFormat="false" ht="12.75" hidden="false" customHeight="false" outlineLevel="0" collapsed="false">
      <c r="B2450" s="85" t="str">
        <f aca="false">FilterPk!A$15</f>
        <v>ST- MAPP</v>
      </c>
      <c r="C2450" s="13" t="n">
        <f aca="false">C2449+1</f>
        <v>2449</v>
      </c>
      <c r="D2450" s="50" t="n">
        <f aca="false">FilterPk!B$15</f>
        <v>254636.614020626</v>
      </c>
      <c r="E2450" s="50" t="n">
        <f aca="false">FilterPk!C$15</f>
        <v>795.43</v>
      </c>
      <c r="F2450" s="50" t="n">
        <f aca="false">FilterPk!D$15</f>
        <v>39596.48</v>
      </c>
      <c r="G2450" s="50" t="n">
        <f aca="false">FilterPk!E$15</f>
        <v>26009.8</v>
      </c>
      <c r="H2450" s="50" t="n">
        <f aca="false">FilterPk!F$15</f>
        <v>8238.75</v>
      </c>
      <c r="I2450" s="50" t="n">
        <f aca="false">FilterPk!G$15</f>
        <v>0</v>
      </c>
      <c r="J2450" s="50" t="n">
        <f aca="false">FilterPk!H$15</f>
        <v>0</v>
      </c>
      <c r="K2450" s="50" t="n">
        <f aca="false">FilterPk!I$15</f>
        <v>0</v>
      </c>
      <c r="L2450" s="50" t="n">
        <f aca="false">FilterPk!J$15</f>
        <v>0</v>
      </c>
      <c r="M2450" s="50" t="n">
        <f aca="false">FilterPk!K$15</f>
        <v>0</v>
      </c>
      <c r="N2450" s="50" t="n">
        <f aca="false">FilterPk!L$15</f>
        <v>74640.46</v>
      </c>
      <c r="O2450" s="50" t="n">
        <f aca="false">FilterPk!M$15</f>
        <v>0</v>
      </c>
      <c r="P2450" s="50" t="n">
        <f aca="false">FilterPk!N$15</f>
        <v>0</v>
      </c>
      <c r="Q2450" s="51" t="n">
        <f aca="false">FilterPk!O$15</f>
        <v>74640.46</v>
      </c>
    </row>
    <row r="2451" customFormat="false" ht="12.75" hidden="false" customHeight="false" outlineLevel="0" collapsed="false">
      <c r="B2451" s="85" t="str">
        <f aca="false">FilterPk!A$16</f>
        <v>ST- MAIN</v>
      </c>
      <c r="C2451" s="13" t="n">
        <f aca="false">C2450+1</f>
        <v>2450</v>
      </c>
      <c r="D2451" s="50" t="n">
        <f aca="false">FilterPk!B$16</f>
        <v>694293.253349893</v>
      </c>
      <c r="E2451" s="50" t="n">
        <f aca="false">FilterPk!C$16</f>
        <v>-2349.61</v>
      </c>
      <c r="F2451" s="50" t="n">
        <f aca="false">FilterPk!D$16</f>
        <v>15903</v>
      </c>
      <c r="G2451" s="50" t="n">
        <f aca="false">FilterPk!E$16</f>
        <v>69359.47</v>
      </c>
      <c r="H2451" s="50" t="n">
        <f aca="false">FilterPk!F$16</f>
        <v>0</v>
      </c>
      <c r="I2451" s="50" t="n">
        <f aca="false">FilterPk!G$16</f>
        <v>0</v>
      </c>
      <c r="J2451" s="50" t="n">
        <f aca="false">FilterPk!H$16</f>
        <v>0</v>
      </c>
      <c r="K2451" s="50" t="n">
        <f aca="false">FilterPk!I$16</f>
        <v>0</v>
      </c>
      <c r="L2451" s="50" t="n">
        <f aca="false">FilterPk!J$16</f>
        <v>0</v>
      </c>
      <c r="M2451" s="50" t="n">
        <f aca="false">FilterPk!K$16</f>
        <v>0</v>
      </c>
      <c r="N2451" s="50" t="n">
        <f aca="false">FilterPk!L$16</f>
        <v>82912.86</v>
      </c>
      <c r="O2451" s="50" t="n">
        <f aca="false">FilterPk!M$16</f>
        <v>0</v>
      </c>
      <c r="P2451" s="50" t="n">
        <f aca="false">FilterPk!N$16</f>
        <v>0</v>
      </c>
      <c r="Q2451" s="51" t="n">
        <f aca="false">FilterPk!O$16</f>
        <v>82912.86</v>
      </c>
    </row>
    <row r="2452" customFormat="false" ht="12.75" hidden="false" customHeight="false" outlineLevel="0" collapsed="false">
      <c r="B2452" s="85" t="str">
        <f aca="false">FilterPk!A$17</f>
        <v>MW-ANALYST</v>
      </c>
      <c r="C2452" s="13" t="n">
        <f aca="false">C2451+1</f>
        <v>2451</v>
      </c>
      <c r="D2452" s="50" t="n">
        <f aca="false">FilterPk!B$17</f>
        <v>0</v>
      </c>
      <c r="E2452" s="50" t="n">
        <f aca="false">FilterPk!C$17</f>
        <v>6363.4</v>
      </c>
      <c r="F2452" s="50" t="n">
        <f aca="false">FilterPk!D$17</f>
        <v>15838.59</v>
      </c>
      <c r="G2452" s="50" t="n">
        <f aca="false">FilterPk!E$17</f>
        <v>0</v>
      </c>
      <c r="H2452" s="50" t="n">
        <f aca="false">FilterPk!F$17</f>
        <v>0</v>
      </c>
      <c r="I2452" s="50" t="n">
        <f aca="false">FilterPk!G$17</f>
        <v>0</v>
      </c>
      <c r="J2452" s="50" t="n">
        <f aca="false">FilterPk!H$17</f>
        <v>0</v>
      </c>
      <c r="K2452" s="50" t="n">
        <f aca="false">FilterPk!I$17</f>
        <v>0</v>
      </c>
      <c r="L2452" s="50" t="n">
        <f aca="false">FilterPk!J$17</f>
        <v>0</v>
      </c>
      <c r="M2452" s="50" t="n">
        <f aca="false">FilterPk!K$17</f>
        <v>0</v>
      </c>
      <c r="N2452" s="50" t="n">
        <f aca="false">FilterPk!L$17</f>
        <v>22201.99</v>
      </c>
      <c r="O2452" s="50" t="n">
        <f aca="false">FilterPk!M$17</f>
        <v>0</v>
      </c>
      <c r="P2452" s="50" t="n">
        <f aca="false">FilterPk!N$17</f>
        <v>0</v>
      </c>
      <c r="Q2452" s="51" t="n">
        <f aca="false">FilterPk!O$17</f>
        <v>22201.99</v>
      </c>
    </row>
    <row r="2453" customFormat="false" ht="12.75" hidden="false" customHeight="false" outlineLevel="0" collapsed="false">
      <c r="B2453" s="85" t="str">
        <f aca="false">FilterPk!A$18</f>
        <v>LT-NE</v>
      </c>
      <c r="C2453" s="13" t="n">
        <f aca="false">C2452+1</f>
        <v>2452</v>
      </c>
      <c r="D2453" s="50" t="n">
        <f aca="false">FilterPk!B$18</f>
        <v>6187311.37539291</v>
      </c>
      <c r="E2453" s="50" t="n">
        <f aca="false">FilterPk!C$18</f>
        <v>-37254.47</v>
      </c>
      <c r="F2453" s="50" t="n">
        <f aca="false">FilterPk!D$18</f>
        <v>2562.91</v>
      </c>
      <c r="G2453" s="50" t="n">
        <f aca="false">FilterPk!E$18</f>
        <v>-23211.32</v>
      </c>
      <c r="H2453" s="50" t="n">
        <f aca="false">FilterPk!F$18</f>
        <v>263627.18</v>
      </c>
      <c r="I2453" s="50" t="n">
        <f aca="false">FilterPk!G$18</f>
        <v>-59813.36</v>
      </c>
      <c r="J2453" s="50" t="n">
        <f aca="false">FilterPk!H$18</f>
        <v>155752.04</v>
      </c>
      <c r="K2453" s="50" t="n">
        <f aca="false">FilterPk!I$18</f>
        <v>121018.38</v>
      </c>
      <c r="L2453" s="50" t="n">
        <f aca="false">FilterPk!J$18</f>
        <v>-53378.32</v>
      </c>
      <c r="M2453" s="50" t="n">
        <f aca="false">FilterPk!K$18</f>
        <v>995570.8</v>
      </c>
      <c r="N2453" s="50" t="n">
        <f aca="false">FilterPk!L$18</f>
        <v>1364873.84</v>
      </c>
      <c r="O2453" s="50" t="n">
        <f aca="false">FilterPk!M$18</f>
        <v>1053007.86</v>
      </c>
      <c r="P2453" s="50" t="n">
        <f aca="false">FilterPk!N$18</f>
        <v>-2593897.5</v>
      </c>
      <c r="Q2453" s="51" t="n">
        <f aca="false">FilterPk!O$18</f>
        <v>-176015.800000001</v>
      </c>
    </row>
    <row r="2454" customFormat="false" ht="12.75" hidden="false" customHeight="false" outlineLevel="0" collapsed="false">
      <c r="B2454" s="85" t="str">
        <f aca="false">FilterPk!A$19</f>
        <v>LT-PJM</v>
      </c>
      <c r="C2454" s="13" t="n">
        <f aca="false">C2453+1</f>
        <v>2453</v>
      </c>
      <c r="D2454" s="50" t="n">
        <f aca="false">FilterPk!B$19</f>
        <v>1818236.42109565</v>
      </c>
      <c r="E2454" s="50" t="n">
        <f aca="false">FilterPk!C$19</f>
        <v>25453.61</v>
      </c>
      <c r="F2454" s="50" t="n">
        <f aca="false">FilterPk!D$19</f>
        <v>45536</v>
      </c>
      <c r="G2454" s="50" t="n">
        <f aca="false">FilterPk!E$19</f>
        <v>312117.59</v>
      </c>
      <c r="H2454" s="50" t="n">
        <f aca="false">FilterPk!F$19</f>
        <v>211118</v>
      </c>
      <c r="I2454" s="50" t="n">
        <f aca="false">FilterPk!G$19</f>
        <v>0</v>
      </c>
      <c r="J2454" s="50" t="n">
        <f aca="false">FilterPk!H$19</f>
        <v>24536.25</v>
      </c>
      <c r="K2454" s="50" t="n">
        <f aca="false">FilterPk!I$19</f>
        <v>-12662.37</v>
      </c>
      <c r="L2454" s="50" t="n">
        <f aca="false">FilterPk!J$19</f>
        <v>-30078</v>
      </c>
      <c r="M2454" s="50" t="n">
        <f aca="false">FilterPk!K$19</f>
        <v>243523.27</v>
      </c>
      <c r="N2454" s="50" t="n">
        <f aca="false">FilterPk!L$19</f>
        <v>819544.35</v>
      </c>
      <c r="O2454" s="50" t="n">
        <f aca="false">FilterPk!M$19</f>
        <v>125485.18</v>
      </c>
      <c r="P2454" s="50" t="n">
        <f aca="false">FilterPk!N$19</f>
        <v>177105.54</v>
      </c>
      <c r="Q2454" s="51" t="n">
        <f aca="false">FilterPk!O$19</f>
        <v>1122135.07</v>
      </c>
    </row>
    <row r="2455" customFormat="false" ht="12.75" hidden="false" customHeight="false" outlineLevel="0" collapsed="false">
      <c r="B2455" s="85" t="str">
        <f aca="false">FilterPk!A$20</f>
        <v>LT- NY</v>
      </c>
      <c r="C2455" s="13" t="n">
        <f aca="false">C2454+1</f>
        <v>2454</v>
      </c>
      <c r="D2455" s="50" t="n">
        <f aca="false">FilterPk!B$20</f>
        <v>0</v>
      </c>
      <c r="E2455" s="50" t="n">
        <f aca="false">FilterPk!C$20</f>
        <v>-15908.51</v>
      </c>
      <c r="F2455" s="50" t="n">
        <f aca="false">FilterPk!D$20</f>
        <v>63126.67</v>
      </c>
      <c r="G2455" s="50" t="n">
        <f aca="false">FilterPk!E$20</f>
        <v>-17376.91</v>
      </c>
      <c r="H2455" s="50" t="n">
        <f aca="false">FilterPk!F$20</f>
        <v>0</v>
      </c>
      <c r="I2455" s="50" t="n">
        <f aca="false">FilterPk!G$20</f>
        <v>0</v>
      </c>
      <c r="J2455" s="50" t="n">
        <f aca="false">FilterPk!H$20</f>
        <v>0</v>
      </c>
      <c r="K2455" s="50" t="n">
        <f aca="false">FilterPk!I$20</f>
        <v>0</v>
      </c>
      <c r="L2455" s="50" t="n">
        <f aca="false">FilterPk!J$20</f>
        <v>0</v>
      </c>
      <c r="M2455" s="50" t="n">
        <f aca="false">FilterPk!K$20</f>
        <v>146381.01</v>
      </c>
      <c r="N2455" s="50" t="n">
        <f aca="false">FilterPk!L$20</f>
        <v>176222.26</v>
      </c>
      <c r="O2455" s="50" t="n">
        <f aca="false">FilterPk!M$20</f>
        <v>281909.77</v>
      </c>
      <c r="P2455" s="50" t="n">
        <f aca="false">FilterPk!N$20</f>
        <v>-177475.64</v>
      </c>
      <c r="Q2455" s="51" t="n">
        <f aca="false">FilterPk!O$20</f>
        <v>280656.39</v>
      </c>
    </row>
    <row r="2456" customFormat="false" ht="12.75" hidden="false" customHeight="false" outlineLevel="0" collapsed="false">
      <c r="B2456" s="85" t="str">
        <f aca="false">FilterPk!A$21</f>
        <v>ST- PJM</v>
      </c>
      <c r="C2456" s="13" t="n">
        <f aca="false">C2455+1</f>
        <v>2455</v>
      </c>
      <c r="D2456" s="50" t="n">
        <f aca="false">FilterPk!B$21</f>
        <v>1243093.71447674</v>
      </c>
      <c r="E2456" s="50" t="n">
        <f aca="false">FilterPk!C$21</f>
        <v>-91155.75</v>
      </c>
      <c r="F2456" s="50" t="n">
        <f aca="false">FilterPk!D$21</f>
        <v>-47515.78</v>
      </c>
      <c r="G2456" s="50" t="n">
        <f aca="false">FilterPk!E$21</f>
        <v>0</v>
      </c>
      <c r="H2456" s="50" t="n">
        <f aca="false">FilterPk!F$21</f>
        <v>0</v>
      </c>
      <c r="I2456" s="50" t="n">
        <f aca="false">FilterPk!G$21</f>
        <v>0</v>
      </c>
      <c r="J2456" s="50" t="n">
        <f aca="false">FilterPk!H$21</f>
        <v>0</v>
      </c>
      <c r="K2456" s="50" t="n">
        <f aca="false">FilterPk!I$21</f>
        <v>0</v>
      </c>
      <c r="L2456" s="50" t="n">
        <f aca="false">FilterPk!J$21</f>
        <v>0</v>
      </c>
      <c r="M2456" s="50" t="n">
        <f aca="false">FilterPk!K$21</f>
        <v>0</v>
      </c>
      <c r="N2456" s="50" t="n">
        <f aca="false">FilterPk!L$21</f>
        <v>-138671.53</v>
      </c>
      <c r="O2456" s="50" t="n">
        <f aca="false">FilterPk!M$21</f>
        <v>0</v>
      </c>
      <c r="P2456" s="50" t="n">
        <f aca="false">FilterPk!N$21</f>
        <v>0</v>
      </c>
      <c r="Q2456" s="51" t="n">
        <f aca="false">FilterPk!O$21</f>
        <v>-138671.53</v>
      </c>
    </row>
    <row r="2457" customFormat="false" ht="12.75" hidden="false" customHeight="false" outlineLevel="0" collapsed="false">
      <c r="B2457" s="85" t="str">
        <f aca="false">FilterPk!A$22</f>
        <v>ST- NENG</v>
      </c>
      <c r="C2457" s="13" t="n">
        <f aca="false">C2456+1</f>
        <v>2456</v>
      </c>
      <c r="D2457" s="50" t="n">
        <f aca="false">FilterPk!B$22</f>
        <v>539719.375927685</v>
      </c>
      <c r="E2457" s="50" t="n">
        <f aca="false">FilterPk!C$22</f>
        <v>13161.19</v>
      </c>
      <c r="F2457" s="50" t="n">
        <f aca="false">FilterPk!D$22</f>
        <v>63418.82</v>
      </c>
      <c r="G2457" s="50" t="n">
        <f aca="false">FilterPk!E$22</f>
        <v>0</v>
      </c>
      <c r="H2457" s="50" t="n">
        <f aca="false">FilterPk!F$22</f>
        <v>0</v>
      </c>
      <c r="I2457" s="50" t="n">
        <f aca="false">FilterPk!G$22</f>
        <v>0</v>
      </c>
      <c r="J2457" s="50" t="n">
        <f aca="false">FilterPk!H$22</f>
        <v>0</v>
      </c>
      <c r="K2457" s="50" t="n">
        <f aca="false">FilterPk!I$22</f>
        <v>0</v>
      </c>
      <c r="L2457" s="50" t="n">
        <f aca="false">FilterPk!J$22</f>
        <v>0</v>
      </c>
      <c r="M2457" s="50" t="n">
        <f aca="false">FilterPk!K$22</f>
        <v>0</v>
      </c>
      <c r="N2457" s="50" t="n">
        <f aca="false">FilterPk!L$22</f>
        <v>76580.01</v>
      </c>
      <c r="O2457" s="50" t="n">
        <f aca="false">FilterPk!M$22</f>
        <v>0</v>
      </c>
      <c r="P2457" s="50" t="n">
        <f aca="false">FilterPk!N$22</f>
        <v>0</v>
      </c>
      <c r="Q2457" s="51" t="n">
        <f aca="false">FilterPk!O$22</f>
        <v>76580.01</v>
      </c>
    </row>
    <row r="2458" customFormat="false" ht="12.75" hidden="false" customHeight="false" outlineLevel="0" collapsed="false">
      <c r="B2458" s="85" t="str">
        <f aca="false">FilterPk!A$23</f>
        <v>ST- NY</v>
      </c>
      <c r="C2458" s="13" t="n">
        <f aca="false">C2457+1</f>
        <v>2457</v>
      </c>
      <c r="D2458" s="50" t="n">
        <f aca="false">FilterPk!B$23</f>
        <v>251437.188425373</v>
      </c>
      <c r="E2458" s="50" t="n">
        <f aca="false">FilterPk!C$23</f>
        <v>10362.2</v>
      </c>
      <c r="F2458" s="50" t="n">
        <f aca="false">FilterPk!D$23</f>
        <v>-15838.59</v>
      </c>
      <c r="G2458" s="50" t="n">
        <f aca="false">FilterPk!E$23</f>
        <v>17339.87</v>
      </c>
      <c r="H2458" s="50" t="n">
        <f aca="false">FilterPk!F$23</f>
        <v>0</v>
      </c>
      <c r="I2458" s="50" t="n">
        <f aca="false">FilterPk!G$23</f>
        <v>0</v>
      </c>
      <c r="J2458" s="50" t="n">
        <f aca="false">FilterPk!H$23</f>
        <v>0</v>
      </c>
      <c r="K2458" s="50" t="n">
        <f aca="false">FilterPk!I$23</f>
        <v>0</v>
      </c>
      <c r="L2458" s="50" t="n">
        <f aca="false">FilterPk!J$23</f>
        <v>0</v>
      </c>
      <c r="M2458" s="50" t="n">
        <f aca="false">FilterPk!K$23</f>
        <v>0</v>
      </c>
      <c r="N2458" s="50" t="n">
        <f aca="false">FilterPk!L$23</f>
        <v>11863.48</v>
      </c>
      <c r="O2458" s="50" t="n">
        <f aca="false">FilterPk!M$23</f>
        <v>0</v>
      </c>
      <c r="P2458" s="50" t="n">
        <f aca="false">FilterPk!N$23</f>
        <v>0</v>
      </c>
      <c r="Q2458" s="51" t="n">
        <f aca="false">FilterPk!O$23</f>
        <v>11863.48</v>
      </c>
    </row>
    <row r="2459" customFormat="false" ht="12.75" hidden="false" customHeight="false" outlineLevel="0" collapsed="false">
      <c r="B2459" s="85" t="str">
        <f aca="false">FilterPk!A$24</f>
        <v>NE- PHYS</v>
      </c>
      <c r="C2459" s="13" t="n">
        <f aca="false">C2458+1</f>
        <v>2458</v>
      </c>
      <c r="D2459" s="50" t="n">
        <f aca="false">FilterPk!B$24</f>
        <v>0</v>
      </c>
      <c r="E2459" s="50" t="n">
        <f aca="false">FilterPk!C$24</f>
        <v>0</v>
      </c>
      <c r="F2459" s="50" t="n">
        <f aca="false">FilterPk!D$24</f>
        <v>0</v>
      </c>
      <c r="G2459" s="50" t="n">
        <f aca="false">FilterPk!E$24</f>
        <v>0</v>
      </c>
      <c r="H2459" s="50" t="n">
        <f aca="false">FilterPk!F$24</f>
        <v>0</v>
      </c>
      <c r="I2459" s="50" t="n">
        <f aca="false">FilterPk!G$24</f>
        <v>0</v>
      </c>
      <c r="J2459" s="50" t="n">
        <f aca="false">FilterPk!H$24</f>
        <v>0</v>
      </c>
      <c r="K2459" s="50" t="n">
        <f aca="false">FilterPk!I$24</f>
        <v>0</v>
      </c>
      <c r="L2459" s="50" t="n">
        <f aca="false">FilterPk!J$24</f>
        <v>0</v>
      </c>
      <c r="M2459" s="50" t="n">
        <f aca="false">FilterPk!K$24</f>
        <v>0</v>
      </c>
      <c r="N2459" s="50" t="n">
        <f aca="false">FilterPk!L$24</f>
        <v>0</v>
      </c>
      <c r="O2459" s="50" t="n">
        <f aca="false">FilterPk!M$24</f>
        <v>0</v>
      </c>
      <c r="P2459" s="50" t="n">
        <f aca="false">FilterPk!N$24</f>
        <v>0</v>
      </c>
      <c r="Q2459" s="51" t="n">
        <f aca="false">FilterPk!O$24</f>
        <v>0</v>
      </c>
    </row>
    <row r="2460" customFormat="false" ht="12.75" hidden="false" customHeight="false" outlineLevel="0" collapsed="false">
      <c r="B2460" s="85" t="str">
        <f aca="false">FilterPk!A$25</f>
        <v>LT-Southeast</v>
      </c>
      <c r="C2460" s="13" t="n">
        <f aca="false">C2459+1</f>
        <v>2459</v>
      </c>
      <c r="D2460" s="50" t="n">
        <f aca="false">FilterPk!B$25</f>
        <v>11411200.8859117</v>
      </c>
      <c r="E2460" s="50" t="n">
        <f aca="false">FilterPk!C$25</f>
        <v>45860.27</v>
      </c>
      <c r="F2460" s="50" t="n">
        <f aca="false">FilterPk!D$25</f>
        <v>54109.47</v>
      </c>
      <c r="G2460" s="50" t="n">
        <f aca="false">FilterPk!E$25</f>
        <v>124540.18</v>
      </c>
      <c r="H2460" s="50" t="n">
        <f aca="false">FilterPk!F$25</f>
        <v>77068.78</v>
      </c>
      <c r="I2460" s="50" t="n">
        <f aca="false">FilterPk!G$25</f>
        <v>75414.58</v>
      </c>
      <c r="J2460" s="50" t="n">
        <f aca="false">FilterPk!H$25</f>
        <v>134077.64</v>
      </c>
      <c r="K2460" s="50" t="n">
        <f aca="false">FilterPk!I$25</f>
        <v>429786.05</v>
      </c>
      <c r="L2460" s="50" t="n">
        <f aca="false">FilterPk!J$25</f>
        <v>118391.18</v>
      </c>
      <c r="M2460" s="50" t="n">
        <f aca="false">FilterPk!K$25</f>
        <v>1083243.13</v>
      </c>
      <c r="N2460" s="50" t="n">
        <f aca="false">FilterPk!L$25</f>
        <v>2142491.28</v>
      </c>
      <c r="O2460" s="50" t="n">
        <f aca="false">FilterPk!M$25</f>
        <v>344226</v>
      </c>
      <c r="P2460" s="50" t="n">
        <f aca="false">FilterPk!N$25</f>
        <v>1221747.4</v>
      </c>
      <c r="Q2460" s="51" t="n">
        <f aca="false">FilterPk!O$25</f>
        <v>3708464.68</v>
      </c>
    </row>
    <row r="2461" customFormat="false" ht="12.75" hidden="false" customHeight="false" outlineLevel="0" collapsed="false">
      <c r="B2461" s="85" t="str">
        <f aca="false">FilterPk!A$26</f>
        <v>ST-SPP</v>
      </c>
      <c r="C2461" s="13" t="n">
        <f aca="false">C2460+1</f>
        <v>2460</v>
      </c>
      <c r="D2461" s="50" t="n">
        <f aca="false">FilterPk!B$26</f>
        <v>52202.8773549933</v>
      </c>
      <c r="E2461" s="50" t="n">
        <f aca="false">FilterPk!C$26</f>
        <v>3181.7</v>
      </c>
      <c r="F2461" s="50" t="n">
        <f aca="false">FilterPk!D$26</f>
        <v>0</v>
      </c>
      <c r="G2461" s="50" t="n">
        <f aca="false">FilterPk!E$26</f>
        <v>0</v>
      </c>
      <c r="H2461" s="50" t="n">
        <f aca="false">FilterPk!F$26</f>
        <v>0</v>
      </c>
      <c r="I2461" s="50" t="n">
        <f aca="false">FilterPk!G$26</f>
        <v>0</v>
      </c>
      <c r="J2461" s="50" t="n">
        <f aca="false">FilterPk!H$26</f>
        <v>0</v>
      </c>
      <c r="K2461" s="50" t="n">
        <f aca="false">FilterPk!I$26</f>
        <v>0</v>
      </c>
      <c r="L2461" s="50" t="n">
        <f aca="false">FilterPk!J$26</f>
        <v>0</v>
      </c>
      <c r="M2461" s="50" t="n">
        <f aca="false">FilterPk!K$26</f>
        <v>0</v>
      </c>
      <c r="N2461" s="50" t="n">
        <f aca="false">FilterPk!L$26</f>
        <v>3181.7</v>
      </c>
      <c r="O2461" s="50" t="n">
        <f aca="false">FilterPk!M$26</f>
        <v>0</v>
      </c>
      <c r="P2461" s="50" t="n">
        <f aca="false">FilterPk!N$26</f>
        <v>0</v>
      </c>
      <c r="Q2461" s="51" t="n">
        <f aca="false">FilterPk!O$26</f>
        <v>3181.7</v>
      </c>
    </row>
    <row r="2462" customFormat="false" ht="12.75" hidden="false" customHeight="false" outlineLevel="0" collapsed="false">
      <c r="B2462" s="85" t="str">
        <f aca="false">FilterPk!A$27</f>
        <v>ST-SERC</v>
      </c>
      <c r="C2462" s="13" t="n">
        <f aca="false">C2461+1</f>
        <v>2461</v>
      </c>
      <c r="D2462" s="50" t="n">
        <f aca="false">FilterPk!B$27</f>
        <v>686881.973218232</v>
      </c>
      <c r="E2462" s="50" t="n">
        <f aca="false">FilterPk!C$27</f>
        <v>-12726.81</v>
      </c>
      <c r="F2462" s="50" t="n">
        <f aca="false">FilterPk!D$27</f>
        <v>-31677.19</v>
      </c>
      <c r="G2462" s="50" t="n">
        <f aca="false">FilterPk!E$27</f>
        <v>138718.93</v>
      </c>
      <c r="H2462" s="50" t="n">
        <f aca="false">FilterPk!F$27</f>
        <v>0</v>
      </c>
      <c r="I2462" s="50" t="n">
        <f aca="false">FilterPk!G$27</f>
        <v>0</v>
      </c>
      <c r="J2462" s="50" t="n">
        <f aca="false">FilterPk!H$27</f>
        <v>0</v>
      </c>
      <c r="K2462" s="50" t="n">
        <f aca="false">FilterPk!I$27</f>
        <v>0</v>
      </c>
      <c r="L2462" s="50" t="n">
        <f aca="false">FilterPk!J$27</f>
        <v>0</v>
      </c>
      <c r="M2462" s="50" t="n">
        <f aca="false">FilterPk!K$27</f>
        <v>0</v>
      </c>
      <c r="N2462" s="50" t="n">
        <f aca="false">FilterPk!L$27</f>
        <v>94314.93</v>
      </c>
      <c r="O2462" s="50" t="n">
        <f aca="false">FilterPk!M$27</f>
        <v>0</v>
      </c>
      <c r="P2462" s="50" t="n">
        <f aca="false">FilterPk!N$27</f>
        <v>0</v>
      </c>
      <c r="Q2462" s="51" t="n">
        <f aca="false">FilterPk!O$27</f>
        <v>94314.93</v>
      </c>
    </row>
    <row r="2463" customFormat="false" ht="12.75" hidden="false" customHeight="false" outlineLevel="0" collapsed="false">
      <c r="B2463" s="85" t="str">
        <f aca="false">FilterPk!A$28</f>
        <v>LT- Texas</v>
      </c>
      <c r="C2463" s="13" t="n">
        <f aca="false">C2462+1</f>
        <v>2462</v>
      </c>
      <c r="D2463" s="50" t="n">
        <f aca="false">FilterPk!B$28</f>
        <v>3826684.70313045</v>
      </c>
      <c r="E2463" s="50" t="n">
        <f aca="false">FilterPk!C$28</f>
        <v>-6382.69</v>
      </c>
      <c r="F2463" s="50" t="n">
        <f aca="false">FilterPk!D$28</f>
        <v>71634.81</v>
      </c>
      <c r="G2463" s="50" t="n">
        <f aca="false">FilterPk!E$28</f>
        <v>28710.67</v>
      </c>
      <c r="H2463" s="50" t="n">
        <f aca="false">FilterPk!F$28</f>
        <v>106726.26</v>
      </c>
      <c r="I2463" s="50" t="n">
        <f aca="false">FilterPk!G$28</f>
        <v>68401.15</v>
      </c>
      <c r="J2463" s="50" t="n">
        <f aca="false">FilterPk!H$28</f>
        <v>107963.61</v>
      </c>
      <c r="K2463" s="50" t="n">
        <f aca="false">FilterPk!I$28</f>
        <v>204731.1</v>
      </c>
      <c r="L2463" s="50" t="n">
        <f aca="false">FilterPk!J$28</f>
        <v>63773.36</v>
      </c>
      <c r="M2463" s="50" t="n">
        <f aca="false">FilterPk!K$28</f>
        <v>194039.66</v>
      </c>
      <c r="N2463" s="50" t="n">
        <f aca="false">FilterPk!L$28</f>
        <v>839597.93</v>
      </c>
      <c r="O2463" s="50" t="n">
        <f aca="false">FilterPk!M$28</f>
        <v>673610.11</v>
      </c>
      <c r="P2463" s="50" t="n">
        <f aca="false">FilterPk!N$28</f>
        <v>107208.74</v>
      </c>
      <c r="Q2463" s="51" t="n">
        <f aca="false">FilterPk!O$28</f>
        <v>1620416.78</v>
      </c>
    </row>
    <row r="2464" customFormat="false" ht="12.75" hidden="false" customHeight="false" outlineLevel="0" collapsed="false">
      <c r="B2464" s="85" t="str">
        <f aca="false">FilterPk!A$29</f>
        <v>St- Texas</v>
      </c>
      <c r="C2464" s="13" t="n">
        <f aca="false">C2463+1</f>
        <v>2463</v>
      </c>
      <c r="D2464" s="50" t="n">
        <f aca="false">FilterPk!B$29</f>
        <v>445563.239343252</v>
      </c>
      <c r="E2464" s="50" t="n">
        <f aca="false">FilterPk!C$29</f>
        <v>30194</v>
      </c>
      <c r="F2464" s="50" t="n">
        <f aca="false">FilterPk!D$29</f>
        <v>31677.19</v>
      </c>
      <c r="G2464" s="50" t="n">
        <f aca="false">FilterPk!E$29</f>
        <v>0</v>
      </c>
      <c r="H2464" s="50" t="n">
        <f aca="false">FilterPk!F$29</f>
        <v>0</v>
      </c>
      <c r="I2464" s="50" t="n">
        <f aca="false">FilterPk!G$29</f>
        <v>0</v>
      </c>
      <c r="J2464" s="50" t="n">
        <f aca="false">FilterPk!H$29</f>
        <v>0</v>
      </c>
      <c r="K2464" s="50" t="n">
        <f aca="false">FilterPk!I$29</f>
        <v>0</v>
      </c>
      <c r="L2464" s="50" t="n">
        <f aca="false">FilterPk!J$29</f>
        <v>0</v>
      </c>
      <c r="M2464" s="50" t="n">
        <f aca="false">FilterPk!K$29</f>
        <v>0</v>
      </c>
      <c r="N2464" s="50" t="n">
        <f aca="false">FilterPk!L$29</f>
        <v>61871.19</v>
      </c>
      <c r="O2464" s="50" t="n">
        <f aca="false">FilterPk!M$29</f>
        <v>0</v>
      </c>
      <c r="P2464" s="50" t="n">
        <f aca="false">FilterPk!N$29</f>
        <v>0</v>
      </c>
      <c r="Q2464" s="51" t="n">
        <f aca="false">FilterPk!O$29</f>
        <v>61871.19</v>
      </c>
    </row>
    <row r="2465" customFormat="false" ht="12.75" hidden="false" customHeight="false" outlineLevel="0" collapsed="false">
      <c r="B2465" s="85"/>
      <c r="C2465" s="13" t="n">
        <f aca="false">C2464+1</f>
        <v>2464</v>
      </c>
      <c r="D2465" s="50"/>
      <c r="E2465" s="50"/>
      <c r="F2465" s="50"/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1"/>
    </row>
    <row r="2466" customFormat="false" ht="12.75" hidden="false" customHeight="false" outlineLevel="0" collapsed="false">
      <c r="B2466" s="85" t="str">
        <f aca="false">FilterPk!A$32</f>
        <v>Gas positions</v>
      </c>
      <c r="C2466" s="13" t="n">
        <f aca="false">C2465+1</f>
        <v>2465</v>
      </c>
      <c r="D2466" s="50" t="s">
        <v>4</v>
      </c>
      <c r="E2466" s="50"/>
      <c r="F2466" s="50"/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1"/>
    </row>
    <row r="2467" customFormat="false" ht="12.75" hidden="false" customHeight="false" outlineLevel="0" collapsed="false">
      <c r="B2467" s="85" t="str">
        <f aca="false">FilterPk!A$33</f>
        <v>Kevin Presto</v>
      </c>
      <c r="C2467" s="13" t="n">
        <f aca="false">C2466+1</f>
        <v>2466</v>
      </c>
      <c r="D2467" s="50" t="n">
        <f aca="false">FilterPk!B$33</f>
        <v>0</v>
      </c>
      <c r="E2467" s="50" t="n">
        <f aca="false">FilterPk!C$33</f>
        <v>0</v>
      </c>
      <c r="F2467" s="50" t="n">
        <f aca="false">FilterPk!D$33</f>
        <v>0</v>
      </c>
      <c r="G2467" s="50" t="n">
        <f aca="false">FilterPk!E$33</f>
        <v>0</v>
      </c>
      <c r="H2467" s="50" t="n">
        <f aca="false">FilterPk!F$33</f>
        <v>148.212616</v>
      </c>
      <c r="I2467" s="50" t="n">
        <f aca="false">FilterPk!G$33</f>
        <v>152.45636</v>
      </c>
      <c r="J2467" s="50" t="n">
        <f aca="false">FilterPk!H$33</f>
        <v>146.860915</v>
      </c>
      <c r="K2467" s="50" t="n">
        <f aca="false">FilterPk!I$33</f>
        <v>301.509361</v>
      </c>
      <c r="L2467" s="50" t="n">
        <f aca="false">FilterPk!J$33</f>
        <v>144.921279</v>
      </c>
      <c r="M2467" s="50" t="n">
        <f aca="false">FilterPk!K$33</f>
        <v>149.116289</v>
      </c>
      <c r="N2467" s="50" t="n">
        <f aca="false">FilterPk!L$33</f>
        <v>1043.07682</v>
      </c>
      <c r="O2467" s="50" t="n">
        <f aca="false">FilterPk!M$33</f>
        <v>0</v>
      </c>
      <c r="P2467" s="50" t="n">
        <f aca="false">FilterPk!N$33</f>
        <v>0</v>
      </c>
      <c r="Q2467" s="51" t="n">
        <f aca="false">FilterPk!O$33</f>
        <v>1043.07682</v>
      </c>
    </row>
    <row r="2468" customFormat="false" ht="12.75" hidden="false" customHeight="false" outlineLevel="0" collapsed="false">
      <c r="B2468" s="85" t="str">
        <f aca="false">FilterPk!A$34</f>
        <v>Fletcher Sturm</v>
      </c>
      <c r="C2468" s="13" t="n">
        <f aca="false">C2467+1</f>
        <v>2467</v>
      </c>
      <c r="D2468" s="50" t="n">
        <f aca="false">FilterPk!B$34</f>
        <v>0</v>
      </c>
      <c r="E2468" s="50" t="n">
        <f aca="false">FilterPk!C$34</f>
        <v>0</v>
      </c>
      <c r="F2468" s="50" t="n">
        <f aca="false">FilterPk!D$34</f>
        <v>10.382539</v>
      </c>
      <c r="G2468" s="50" t="n">
        <f aca="false">FilterPk!E$34</f>
        <v>-372.732218</v>
      </c>
      <c r="H2468" s="50" t="n">
        <f aca="false">FilterPk!F$34</f>
        <v>-18.430041</v>
      </c>
      <c r="I2468" s="50" t="n">
        <f aca="false">FilterPk!G$34</f>
        <v>-7.519049</v>
      </c>
      <c r="J2468" s="50" t="n">
        <f aca="false">FilterPk!H$34</f>
        <v>7.209206</v>
      </c>
      <c r="K2468" s="50" t="n">
        <f aca="false">FilterPk!I$34</f>
        <v>16.283645</v>
      </c>
      <c r="L2468" s="50" t="n">
        <f aca="false">FilterPk!J$34</f>
        <v>-0.622678</v>
      </c>
      <c r="M2468" s="50" t="n">
        <f aca="false">FilterPk!K$34</f>
        <v>48.787102</v>
      </c>
      <c r="N2468" s="50" t="n">
        <f aca="false">FilterPk!L$34</f>
        <v>-316.641494</v>
      </c>
      <c r="O2468" s="50" t="n">
        <f aca="false">FilterPk!M$34</f>
        <v>137.057149</v>
      </c>
      <c r="P2468" s="50" t="n">
        <f aca="false">FilterPk!N$34</f>
        <v>0</v>
      </c>
      <c r="Q2468" s="51" t="n">
        <f aca="false">FilterPk!O$34</f>
        <v>-179.584345</v>
      </c>
    </row>
    <row r="2469" customFormat="false" ht="12.75" hidden="false" customHeight="false" outlineLevel="0" collapsed="false">
      <c r="B2469" s="85" t="str">
        <f aca="false">FilterPk!A$35</f>
        <v>Doug Gilbert-Smith</v>
      </c>
      <c r="C2469" s="13" t="n">
        <f aca="false">C2468+1</f>
        <v>2468</v>
      </c>
      <c r="D2469" s="50" t="n">
        <f aca="false">FilterPk!B$35</f>
        <v>0</v>
      </c>
      <c r="E2469" s="50" t="n">
        <f aca="false">FilterPk!C$35</f>
        <v>0</v>
      </c>
      <c r="F2469" s="50" t="n">
        <f aca="false">FilterPk!D$35</f>
        <v>-34.907</v>
      </c>
      <c r="G2469" s="50" t="n">
        <f aca="false">FilterPk!E$35</f>
        <v>38.473605</v>
      </c>
      <c r="H2469" s="50" t="n">
        <f aca="false">FilterPk!F$35</f>
        <v>-29.642523</v>
      </c>
      <c r="I2469" s="50" t="n">
        <f aca="false">FilterPk!G$35</f>
        <v>30.491272</v>
      </c>
      <c r="J2469" s="50" t="n">
        <f aca="false">FilterPk!H$35</f>
        <v>0</v>
      </c>
      <c r="K2469" s="50" t="n">
        <f aca="false">FilterPk!I$35</f>
        <v>90.452808</v>
      </c>
      <c r="L2469" s="50" t="n">
        <f aca="false">FilterPk!J$35</f>
        <v>0</v>
      </c>
      <c r="M2469" s="50" t="n">
        <f aca="false">FilterPk!K$35</f>
        <v>14.574853</v>
      </c>
      <c r="N2469" s="50" t="n">
        <f aca="false">FilterPk!L$35</f>
        <v>109.443015</v>
      </c>
      <c r="O2469" s="50" t="n">
        <f aca="false">FilterPk!M$35</f>
        <v>94.93307</v>
      </c>
      <c r="P2469" s="50" t="n">
        <f aca="false">FilterPk!N$35</f>
        <v>-157.516125</v>
      </c>
      <c r="Q2469" s="51" t="n">
        <f aca="false">FilterPk!O$35</f>
        <v>46.85996</v>
      </c>
    </row>
    <row r="2470" customFormat="false" ht="12.75" hidden="false" customHeight="false" outlineLevel="0" collapsed="false">
      <c r="B2470" s="85" t="str">
        <f aca="false">FilterPk!A$36</f>
        <v>Rogers Herndon</v>
      </c>
      <c r="C2470" s="13" t="n">
        <f aca="false">C2469+1</f>
        <v>2469</v>
      </c>
      <c r="D2470" s="50" t="n">
        <f aca="false">FilterPk!B$36</f>
        <v>0</v>
      </c>
      <c r="E2470" s="50" t="n">
        <f aca="false">FilterPk!C$36</f>
        <v>0</v>
      </c>
      <c r="F2470" s="50" t="n">
        <f aca="false">FilterPk!D$36</f>
        <v>-16.269581</v>
      </c>
      <c r="G2470" s="50" t="n">
        <f aca="false">FilterPk!E$36</f>
        <v>-36.150495</v>
      </c>
      <c r="H2470" s="50" t="n">
        <f aca="false">FilterPk!F$36</f>
        <v>-105.080472</v>
      </c>
      <c r="I2470" s="50" t="n">
        <f aca="false">FilterPk!G$36</f>
        <v>-21.496839</v>
      </c>
      <c r="J2470" s="50" t="n">
        <f aca="false">FilterPk!H$36</f>
        <v>76.011979</v>
      </c>
      <c r="K2470" s="50" t="n">
        <f aca="false">FilterPk!I$36</f>
        <v>315.376651</v>
      </c>
      <c r="L2470" s="50" t="n">
        <f aca="false">FilterPk!J$36</f>
        <v>0.622678</v>
      </c>
      <c r="M2470" s="50" t="n">
        <f aca="false">FilterPk!K$36</f>
        <v>131.855286</v>
      </c>
      <c r="N2470" s="50" t="n">
        <f aca="false">FilterPk!L$36</f>
        <v>344.869207</v>
      </c>
      <c r="O2470" s="50" t="n">
        <f aca="false">FilterPk!M$36</f>
        <v>500.495437</v>
      </c>
      <c r="P2470" s="50" t="n">
        <f aca="false">FilterPk!N$36</f>
        <v>0</v>
      </c>
      <c r="Q2470" s="51" t="n">
        <f aca="false">FilterPk!O$36</f>
        <v>845.364644</v>
      </c>
    </row>
    <row r="2471" customFormat="false" ht="12.75" hidden="false" customHeight="false" outlineLevel="0" collapsed="false">
      <c r="B2471" s="85" t="str">
        <f aca="false">FilterPk!A$37</f>
        <v>Dana Davis</v>
      </c>
      <c r="C2471" s="13" t="n">
        <f aca="false">C2470+1</f>
        <v>2470</v>
      </c>
      <c r="D2471" s="50" t="n">
        <f aca="false">FilterPk!B$37</f>
        <v>0</v>
      </c>
      <c r="E2471" s="50" t="n">
        <f aca="false">FilterPk!C$37</f>
        <v>0</v>
      </c>
      <c r="F2471" s="50" t="n">
        <f aca="false">FilterPk!D$37</f>
        <v>4.986714</v>
      </c>
      <c r="G2471" s="50" t="n">
        <f aca="false">FilterPk!E$37</f>
        <v>-10.425106</v>
      </c>
      <c r="H2471" s="50" t="n">
        <f aca="false">FilterPk!F$37</f>
        <v>34.582944</v>
      </c>
      <c r="I2471" s="50" t="n">
        <f aca="false">FilterPk!G$37</f>
        <v>31.966656</v>
      </c>
      <c r="J2471" s="50" t="n">
        <f aca="false">FilterPk!H$37</f>
        <v>34.267547</v>
      </c>
      <c r="K2471" s="50" t="n">
        <f aca="false">FilterPk!I$37</f>
        <v>70.027981</v>
      </c>
      <c r="L2471" s="50" t="n">
        <f aca="false">FilterPk!J$37</f>
        <v>33.814965</v>
      </c>
      <c r="M2471" s="50" t="n">
        <f aca="false">FilterPk!K$37</f>
        <v>44.191074</v>
      </c>
      <c r="N2471" s="50" t="n">
        <f aca="false">FilterPk!L$37</f>
        <v>243.412775</v>
      </c>
      <c r="O2471" s="50" t="n">
        <f aca="false">FilterPk!M$37</f>
        <v>27.55263</v>
      </c>
      <c r="P2471" s="50" t="n">
        <f aca="false">FilterPk!N$37</f>
        <v>0</v>
      </c>
      <c r="Q2471" s="51" t="n">
        <f aca="false">FilterPk!O$37</f>
        <v>270.965405</v>
      </c>
    </row>
    <row r="2472" customFormat="false" ht="12.75" hidden="false" customHeight="false" outlineLevel="0" collapsed="false">
      <c r="B2472" s="85" t="str">
        <f aca="false">FilterPk!A$38</f>
        <v>Tom May</v>
      </c>
      <c r="C2472" s="13" t="n">
        <f aca="false">C2471+1</f>
        <v>2471</v>
      </c>
      <c r="D2472" s="50" t="n">
        <f aca="false">FilterPk!B$38</f>
        <v>0</v>
      </c>
      <c r="E2472" s="50" t="n">
        <f aca="false">FilterPk!C$38</f>
        <v>0</v>
      </c>
      <c r="F2472" s="50" t="n">
        <f aca="false">FilterPk!D$38</f>
        <v>0</v>
      </c>
      <c r="G2472" s="50" t="n">
        <f aca="false">FilterPk!E$38</f>
        <v>0</v>
      </c>
      <c r="H2472" s="50" t="n">
        <f aca="false">FilterPk!F$38</f>
        <v>0</v>
      </c>
      <c r="I2472" s="50" t="n">
        <f aca="false">FilterPk!G$38</f>
        <v>0</v>
      </c>
      <c r="J2472" s="50" t="n">
        <f aca="false">FilterPk!H$38</f>
        <v>0</v>
      </c>
      <c r="K2472" s="50" t="n">
        <f aca="false">FilterPk!I$38</f>
        <v>0</v>
      </c>
      <c r="L2472" s="50" t="n">
        <f aca="false">FilterPk!J$38</f>
        <v>0</v>
      </c>
      <c r="M2472" s="50" t="n">
        <f aca="false">FilterPk!K$38</f>
        <v>0</v>
      </c>
      <c r="N2472" s="50" t="n">
        <f aca="false">FilterPk!L$38</f>
        <v>0</v>
      </c>
      <c r="O2472" s="50" t="n">
        <f aca="false">FilterPk!M$38</f>
        <v>0</v>
      </c>
      <c r="P2472" s="50" t="n">
        <f aca="false">FilterPk!N$38</f>
        <v>0</v>
      </c>
      <c r="Q2472" s="51" t="n">
        <f aca="false">FilterPk!O$38</f>
        <v>0</v>
      </c>
    </row>
    <row r="2473" customFormat="false" ht="12.75" hidden="false" customHeight="false" outlineLevel="0" collapsed="false">
      <c r="B2473" s="85" t="str">
        <f aca="false">FilterPk!A$39</f>
        <v>Clint Dean</v>
      </c>
      <c r="C2473" s="13" t="n">
        <f aca="false">C2472+1</f>
        <v>2472</v>
      </c>
      <c r="D2473" s="50" t="n">
        <f aca="false">FilterPk!B$39</f>
        <v>0</v>
      </c>
      <c r="E2473" s="50" t="n">
        <f aca="false">FilterPk!C$39</f>
        <v>0</v>
      </c>
      <c r="F2473" s="50" t="n">
        <f aca="false">FilterPk!D$39</f>
        <v>-27.9256</v>
      </c>
      <c r="G2473" s="50" t="n">
        <f aca="false">FilterPk!E$39</f>
        <v>0</v>
      </c>
      <c r="H2473" s="50" t="n">
        <f aca="false">FilterPk!F$39</f>
        <v>0</v>
      </c>
      <c r="I2473" s="50" t="n">
        <f aca="false">FilterPk!G$39</f>
        <v>0</v>
      </c>
      <c r="J2473" s="50" t="n">
        <f aca="false">FilterPk!H$39</f>
        <v>0</v>
      </c>
      <c r="K2473" s="50" t="n">
        <f aca="false">FilterPk!I$39</f>
        <v>0</v>
      </c>
      <c r="L2473" s="50" t="n">
        <f aca="false">FilterPk!J$39</f>
        <v>0</v>
      </c>
      <c r="M2473" s="50" t="n">
        <f aca="false">FilterPk!K$39</f>
        <v>0</v>
      </c>
      <c r="N2473" s="50" t="n">
        <f aca="false">FilterPk!L$39</f>
        <v>-27.9256</v>
      </c>
      <c r="O2473" s="50" t="n">
        <f aca="false">FilterPk!M$39</f>
        <v>0</v>
      </c>
      <c r="P2473" s="50" t="n">
        <f aca="false">FilterPk!N$39</f>
        <v>0</v>
      </c>
      <c r="Q2473" s="51" t="n">
        <f aca="false">FilterPk!O$39</f>
        <v>-27.9256</v>
      </c>
    </row>
    <row r="2474" customFormat="false" ht="12.75" hidden="false" customHeight="false" outlineLevel="0" collapsed="false">
      <c r="B2474" s="85" t="str">
        <f aca="false">FilterPk!A$40</f>
        <v>Rob Benson</v>
      </c>
      <c r="C2474" s="13" t="n">
        <f aca="false">C2473+1</f>
        <v>2473</v>
      </c>
      <c r="D2474" s="50" t="n">
        <f aca="false">FilterPk!B$40</f>
        <v>0</v>
      </c>
      <c r="E2474" s="50" t="n">
        <f aca="false">FilterPk!C$40</f>
        <v>0</v>
      </c>
      <c r="F2474" s="50" t="n">
        <f aca="false">FilterPk!D$40</f>
        <v>0</v>
      </c>
      <c r="G2474" s="50" t="n">
        <f aca="false">FilterPk!E$40</f>
        <v>-76.947211</v>
      </c>
      <c r="H2474" s="50" t="n">
        <f aca="false">FilterPk!F$40</f>
        <v>0</v>
      </c>
      <c r="I2474" s="50" t="n">
        <f aca="false">FilterPk!G$40</f>
        <v>0</v>
      </c>
      <c r="J2474" s="50" t="n">
        <f aca="false">FilterPk!H$40</f>
        <v>0</v>
      </c>
      <c r="K2474" s="50" t="n">
        <f aca="false">FilterPk!I$40</f>
        <v>0</v>
      </c>
      <c r="L2474" s="50" t="n">
        <f aca="false">FilterPk!J$40</f>
        <v>0</v>
      </c>
      <c r="M2474" s="50" t="n">
        <f aca="false">FilterPk!K$40</f>
        <v>0</v>
      </c>
      <c r="N2474" s="50" t="n">
        <f aca="false">FilterPk!L$40</f>
        <v>-76.947211</v>
      </c>
      <c r="O2474" s="50" t="n">
        <f aca="false">FilterPk!M$40</f>
        <v>0</v>
      </c>
      <c r="P2474" s="50" t="n">
        <f aca="false">FilterPk!N$40</f>
        <v>0</v>
      </c>
      <c r="Q2474" s="51" t="n">
        <f aca="false">FilterPk!O$40</f>
        <v>-76.947211</v>
      </c>
    </row>
    <row r="2475" customFormat="false" ht="12.75" hidden="false" customHeight="false" outlineLevel="0" collapsed="false">
      <c r="B2475" s="85" t="str">
        <f aca="false">FilterPk!A$41</f>
        <v>Matt Lorenz</v>
      </c>
      <c r="C2475" s="13" t="n">
        <f aca="false">C2474+1</f>
        <v>2474</v>
      </c>
      <c r="D2475" s="50" t="n">
        <f aca="false">FilterPk!B$41</f>
        <v>0</v>
      </c>
      <c r="E2475" s="50" t="n">
        <f aca="false">FilterPk!C$41</f>
        <v>0</v>
      </c>
      <c r="F2475" s="50" t="n">
        <f aca="false">FilterPk!D$41</f>
        <v>0</v>
      </c>
      <c r="G2475" s="50" t="n">
        <f aca="false">FilterPk!E$41</f>
        <v>0</v>
      </c>
      <c r="H2475" s="50" t="n">
        <f aca="false">FilterPk!F$41</f>
        <v>0</v>
      </c>
      <c r="I2475" s="50" t="n">
        <f aca="false">FilterPk!G$41</f>
        <v>0</v>
      </c>
      <c r="J2475" s="50" t="n">
        <f aca="false">FilterPk!H$41</f>
        <v>0</v>
      </c>
      <c r="K2475" s="50" t="n">
        <f aca="false">FilterPk!I$41</f>
        <v>0</v>
      </c>
      <c r="L2475" s="50" t="n">
        <f aca="false">FilterPk!J$41</f>
        <v>0</v>
      </c>
      <c r="M2475" s="50" t="n">
        <f aca="false">FilterPk!K$41</f>
        <v>0</v>
      </c>
      <c r="N2475" s="50" t="n">
        <f aca="false">FilterPk!L$41</f>
        <v>0</v>
      </c>
      <c r="O2475" s="50" t="n">
        <f aca="false">FilterPk!M$41</f>
        <v>0</v>
      </c>
      <c r="P2475" s="50" t="n">
        <f aca="false">FilterPk!N$41</f>
        <v>0</v>
      </c>
      <c r="Q2475" s="51" t="n">
        <f aca="false">FilterPk!O$41</f>
        <v>0</v>
      </c>
    </row>
    <row r="2476" customFormat="false" ht="12.75" hidden="false" customHeight="false" outlineLevel="0" collapsed="false">
      <c r="B2476" s="85" t="str">
        <f aca="false">FilterPk!A$42</f>
        <v>John Forney</v>
      </c>
      <c r="C2476" s="13" t="n">
        <f aca="false">C2475+1</f>
        <v>2475</v>
      </c>
      <c r="D2476" s="50" t="n">
        <f aca="false">FilterPk!B$42</f>
        <v>0</v>
      </c>
      <c r="E2476" s="50" t="n">
        <f aca="false">FilterPk!C$42</f>
        <v>0</v>
      </c>
      <c r="F2476" s="50" t="n">
        <f aca="false">FilterPk!D$42</f>
        <v>0</v>
      </c>
      <c r="G2476" s="50" t="n">
        <f aca="false">FilterPk!E$42</f>
        <v>0</v>
      </c>
      <c r="H2476" s="50" t="n">
        <f aca="false">FilterPk!F$42</f>
        <v>0</v>
      </c>
      <c r="I2476" s="50" t="n">
        <f aca="false">FilterPk!G$42</f>
        <v>0</v>
      </c>
      <c r="J2476" s="50" t="n">
        <f aca="false">FilterPk!H$42</f>
        <v>0</v>
      </c>
      <c r="K2476" s="50" t="n">
        <f aca="false">FilterPk!I$42</f>
        <v>0</v>
      </c>
      <c r="L2476" s="50" t="n">
        <f aca="false">FilterPk!J$42</f>
        <v>0</v>
      </c>
      <c r="M2476" s="50" t="n">
        <f aca="false">FilterPk!K$42</f>
        <v>0</v>
      </c>
      <c r="N2476" s="50" t="n">
        <f aca="false">FilterPk!L$42</f>
        <v>0</v>
      </c>
      <c r="O2476" s="50" t="n">
        <f aca="false">FilterPk!M$42</f>
        <v>0</v>
      </c>
      <c r="P2476" s="50" t="n">
        <f aca="false">FilterPk!N$42</f>
        <v>0</v>
      </c>
      <c r="Q2476" s="51" t="n">
        <f aca="false">FilterPk!O$42</f>
        <v>0</v>
      </c>
    </row>
    <row r="2477" customFormat="false" ht="12.75" hidden="false" customHeight="false" outlineLevel="0" collapsed="false">
      <c r="B2477" s="85" t="str">
        <f aca="false">FilterPk!A$43</f>
        <v>Mike Carson</v>
      </c>
      <c r="C2477" s="13" t="n">
        <f aca="false">C2476+1</f>
        <v>2476</v>
      </c>
      <c r="D2477" s="50" t="n">
        <f aca="false">FilterPk!B$43</f>
        <v>0</v>
      </c>
      <c r="E2477" s="50" t="n">
        <f aca="false">FilterPk!C$43</f>
        <v>0</v>
      </c>
      <c r="F2477" s="50" t="n">
        <f aca="false">FilterPk!D$43</f>
        <v>0</v>
      </c>
      <c r="G2477" s="50" t="n">
        <f aca="false">FilterPk!E$43</f>
        <v>0</v>
      </c>
      <c r="H2477" s="50" t="n">
        <f aca="false">FilterPk!F$43</f>
        <v>0</v>
      </c>
      <c r="I2477" s="50" t="n">
        <f aca="false">FilterPk!G$43</f>
        <v>0</v>
      </c>
      <c r="J2477" s="50" t="n">
        <f aca="false">FilterPk!H$43</f>
        <v>0</v>
      </c>
      <c r="K2477" s="50" t="n">
        <f aca="false">FilterPk!I$43</f>
        <v>0</v>
      </c>
      <c r="L2477" s="50" t="n">
        <f aca="false">FilterPk!J$43</f>
        <v>0</v>
      </c>
      <c r="M2477" s="50" t="n">
        <f aca="false">FilterPk!K$43</f>
        <v>0</v>
      </c>
      <c r="N2477" s="50" t="n">
        <f aca="false">FilterPk!L$43</f>
        <v>0</v>
      </c>
      <c r="O2477" s="50" t="n">
        <f aca="false">FilterPk!M$43</f>
        <v>0</v>
      </c>
      <c r="P2477" s="50" t="n">
        <f aca="false">FilterPk!N$43</f>
        <v>0</v>
      </c>
      <c r="Q2477" s="51" t="n">
        <f aca="false">FilterPk!O$43</f>
        <v>0</v>
      </c>
    </row>
    <row r="2478" customFormat="false" ht="12.75" hidden="false" customHeight="false" outlineLevel="0" collapsed="false">
      <c r="B2478" s="85" t="str">
        <f aca="false">FilterPk!A$44</f>
        <v>Chris Dorland</v>
      </c>
      <c r="C2478" s="13" t="n">
        <f aca="false">C2477+1</f>
        <v>2477</v>
      </c>
      <c r="D2478" s="50" t="n">
        <f aca="false">FilterPk!B$44</f>
        <v>0</v>
      </c>
      <c r="E2478" s="50" t="n">
        <f aca="false">FilterPk!C$44</f>
        <v>0</v>
      </c>
      <c r="F2478" s="50" t="n">
        <f aca="false">FilterPk!D$44</f>
        <v>0</v>
      </c>
      <c r="G2478" s="50" t="n">
        <f aca="false">FilterPk!E$44</f>
        <v>0</v>
      </c>
      <c r="H2478" s="50" t="n">
        <f aca="false">FilterPk!F$44</f>
        <v>0</v>
      </c>
      <c r="I2478" s="50" t="n">
        <f aca="false">FilterPk!G$44</f>
        <v>0</v>
      </c>
      <c r="J2478" s="50" t="n">
        <f aca="false">FilterPk!H$44</f>
        <v>0</v>
      </c>
      <c r="K2478" s="50" t="n">
        <f aca="false">FilterPk!I$44</f>
        <v>0</v>
      </c>
      <c r="L2478" s="50" t="n">
        <f aca="false">FilterPk!J$44</f>
        <v>0</v>
      </c>
      <c r="M2478" s="50" t="n">
        <f aca="false">FilterPk!K$44</f>
        <v>0</v>
      </c>
      <c r="N2478" s="50" t="n">
        <f aca="false">FilterPk!L$44</f>
        <v>0</v>
      </c>
      <c r="O2478" s="50" t="n">
        <f aca="false">FilterPk!M$44</f>
        <v>0</v>
      </c>
      <c r="P2478" s="50" t="n">
        <f aca="false">FilterPk!N$44</f>
        <v>0</v>
      </c>
      <c r="Q2478" s="51" t="n">
        <f aca="false">FilterPk!O$44</f>
        <v>0</v>
      </c>
    </row>
    <row r="2479" customFormat="false" ht="12.75" hidden="false" customHeight="false" outlineLevel="0" collapsed="false">
      <c r="B2479" s="85" t="str">
        <f aca="false">FilterPk!A$45</f>
        <v>Jeff King</v>
      </c>
      <c r="C2479" s="13" t="n">
        <f aca="false">C2478+1</f>
        <v>2478</v>
      </c>
      <c r="D2479" s="50" t="n">
        <f aca="false">FilterPk!B$45</f>
        <v>0</v>
      </c>
      <c r="E2479" s="50" t="n">
        <f aca="false">FilterPk!C$45</f>
        <v>0</v>
      </c>
      <c r="F2479" s="50" t="n">
        <f aca="false">FilterPk!D$45</f>
        <v>0</v>
      </c>
      <c r="G2479" s="50" t="n">
        <f aca="false">FilterPk!E$45</f>
        <v>0</v>
      </c>
      <c r="H2479" s="50" t="n">
        <f aca="false">FilterPk!F$45</f>
        <v>0</v>
      </c>
      <c r="I2479" s="50" t="n">
        <f aca="false">FilterPk!G$45</f>
        <v>0</v>
      </c>
      <c r="J2479" s="50" t="n">
        <f aca="false">FilterPk!H$45</f>
        <v>0</v>
      </c>
      <c r="K2479" s="50" t="n">
        <f aca="false">FilterPk!I$45</f>
        <v>0</v>
      </c>
      <c r="L2479" s="50" t="n">
        <f aca="false">FilterPk!J$45</f>
        <v>0</v>
      </c>
      <c r="M2479" s="50" t="n">
        <f aca="false">FilterPk!K$45</f>
        <v>0</v>
      </c>
      <c r="N2479" s="50" t="n">
        <f aca="false">FilterPk!L$45</f>
        <v>0</v>
      </c>
      <c r="O2479" s="50" t="n">
        <f aca="false">FilterPk!M$45</f>
        <v>0</v>
      </c>
      <c r="P2479" s="50" t="n">
        <f aca="false">FilterPk!N$45</f>
        <v>0</v>
      </c>
      <c r="Q2479" s="51" t="n">
        <f aca="false">FilterPk!O$45</f>
        <v>0</v>
      </c>
    </row>
    <row r="2480" customFormat="false" ht="12.75" hidden="false" customHeight="false" outlineLevel="0" collapsed="false">
      <c r="B2480" s="85" t="n">
        <f aca="false">FilterPk!A$46</f>
        <v>0</v>
      </c>
      <c r="C2480" s="13" t="n">
        <f aca="false">C2479+1</f>
        <v>2479</v>
      </c>
      <c r="D2480" s="50" t="n">
        <f aca="false">FilterPk!B$46</f>
        <v>0</v>
      </c>
      <c r="E2480" s="50" t="n">
        <f aca="false">FilterPk!C$46</f>
        <v>0</v>
      </c>
      <c r="F2480" s="50" t="n">
        <f aca="false">FilterPk!D$46</f>
        <v>0</v>
      </c>
      <c r="G2480" s="50" t="n">
        <f aca="false">FilterPk!E$46</f>
        <v>0</v>
      </c>
      <c r="H2480" s="50" t="n">
        <f aca="false">FilterPk!F$46</f>
        <v>0</v>
      </c>
      <c r="I2480" s="50" t="n">
        <f aca="false">FilterPk!G$46</f>
        <v>0</v>
      </c>
      <c r="J2480" s="50" t="n">
        <f aca="false">FilterPk!H$46</f>
        <v>0</v>
      </c>
      <c r="K2480" s="50" t="n">
        <f aca="false">FilterPk!I$46</f>
        <v>0</v>
      </c>
      <c r="L2480" s="50" t="n">
        <f aca="false">FilterPk!J$46</f>
        <v>0</v>
      </c>
      <c r="M2480" s="50" t="n">
        <f aca="false">FilterPk!K$46</f>
        <v>0</v>
      </c>
      <c r="N2480" s="50" t="n">
        <f aca="false">FilterPk!L$46</f>
        <v>0</v>
      </c>
      <c r="O2480" s="50" t="n">
        <f aca="false">FilterPk!M$46</f>
        <v>0</v>
      </c>
      <c r="P2480" s="50" t="n">
        <f aca="false">FilterPk!N$46</f>
        <v>0</v>
      </c>
      <c r="Q2480" s="51" t="n">
        <f aca="false">FilterPk!O$46</f>
        <v>0</v>
      </c>
    </row>
    <row r="2481" customFormat="false" ht="12.75" hidden="false" customHeight="false" outlineLevel="0" collapsed="false">
      <c r="B2481" s="87" t="n">
        <f aca="false">FilterPk!A$47</f>
        <v>0</v>
      </c>
      <c r="C2481" s="64" t="n">
        <f aca="false">C2480+1</f>
        <v>2480</v>
      </c>
      <c r="D2481" s="54" t="n">
        <f aca="false">FilterPk!B$47</f>
        <v>0</v>
      </c>
      <c r="E2481" s="54" t="n">
        <f aca="false">FilterPk!C$47</f>
        <v>0</v>
      </c>
      <c r="F2481" s="54" t="n">
        <f aca="false">FilterPk!D$47</f>
        <v>0</v>
      </c>
      <c r="G2481" s="54" t="n">
        <f aca="false">FilterPk!E$47</f>
        <v>0</v>
      </c>
      <c r="H2481" s="54" t="n">
        <f aca="false">FilterPk!F$47</f>
        <v>0</v>
      </c>
      <c r="I2481" s="54" t="n">
        <f aca="false">FilterPk!G$47</f>
        <v>0</v>
      </c>
      <c r="J2481" s="54" t="n">
        <f aca="false">FilterPk!H$47</f>
        <v>0</v>
      </c>
      <c r="K2481" s="54" t="n">
        <f aca="false">FilterPk!I$47</f>
        <v>0</v>
      </c>
      <c r="L2481" s="54" t="n">
        <f aca="false">FilterPk!J$47</f>
        <v>0</v>
      </c>
      <c r="M2481" s="54" t="n">
        <f aca="false">FilterPk!K$47</f>
        <v>0</v>
      </c>
      <c r="N2481" s="54" t="n">
        <f aca="false">FilterPk!L$47</f>
        <v>0</v>
      </c>
      <c r="O2481" s="54" t="n">
        <f aca="false">FilterPk!M$47</f>
        <v>0</v>
      </c>
      <c r="P2481" s="54" t="n">
        <f aca="false">FilterPk!N$47</f>
        <v>0</v>
      </c>
      <c r="Q2481" s="55" t="n">
        <f aca="false">FilterPk!O$47</f>
        <v>0</v>
      </c>
    </row>
    <row r="2482" customFormat="false" ht="12.75" hidden="false" customHeight="false" outlineLevel="0" collapsed="false">
      <c r="A2482" s="0" t="n">
        <f aca="false">A2442+1</f>
        <v>63</v>
      </c>
      <c r="B2482" s="57" t="n">
        <f aca="false">FilterPk!D$1</f>
        <v>36907</v>
      </c>
      <c r="C2482" s="58" t="n">
        <f aca="false">C2481+1</f>
        <v>2481</v>
      </c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83"/>
    </row>
    <row r="2483" customFormat="false" ht="12.75" hidden="false" customHeight="false" outlineLevel="0" collapsed="false">
      <c r="B2483" s="61"/>
      <c r="C2483" s="13" t="n">
        <f aca="false">C2482+1</f>
        <v>2482</v>
      </c>
      <c r="D2483" s="13"/>
      <c r="E2483" s="21" t="s">
        <v>5</v>
      </c>
      <c r="F2483" s="21" t="s">
        <v>6</v>
      </c>
      <c r="G2483" s="21" t="s">
        <v>7</v>
      </c>
      <c r="H2483" s="21" t="s">
        <v>8</v>
      </c>
      <c r="I2483" s="21" t="s">
        <v>9</v>
      </c>
      <c r="J2483" s="21" t="s">
        <v>10</v>
      </c>
      <c r="K2483" s="21" t="s">
        <v>11</v>
      </c>
      <c r="L2483" s="21" t="s">
        <v>12</v>
      </c>
      <c r="M2483" s="21" t="s">
        <v>13</v>
      </c>
      <c r="N2483" s="21" t="s">
        <v>14</v>
      </c>
      <c r="O2483" s="21" t="n">
        <v>2002</v>
      </c>
      <c r="P2483" s="21" t="s">
        <v>15</v>
      </c>
      <c r="Q2483" s="84" t="s">
        <v>16</v>
      </c>
    </row>
    <row r="2484" customFormat="false" ht="12.75" hidden="false" customHeight="false" outlineLevel="0" collapsed="false">
      <c r="B2484" s="85" t="str">
        <f aca="false">FilterPk!A$9</f>
        <v>Power positions</v>
      </c>
      <c r="C2484" s="13" t="n">
        <f aca="false">C2483+1</f>
        <v>2483</v>
      </c>
      <c r="D2484" s="13" t="s">
        <v>4</v>
      </c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86"/>
    </row>
    <row r="2485" customFormat="false" ht="12.75" hidden="false" customHeight="false" outlineLevel="0" collapsed="false">
      <c r="B2485" s="85" t="str">
        <f aca="false">FilterPk!A$10</f>
        <v>East Position</v>
      </c>
      <c r="C2485" s="13" t="n">
        <f aca="false">C2484+1</f>
        <v>2484</v>
      </c>
      <c r="D2485" s="50" t="n">
        <f aca="false">FilterPk!B$10</f>
        <v>34784396.7946123</v>
      </c>
      <c r="E2485" s="50" t="n">
        <f aca="false">FilterPk!C$10</f>
        <v>75045.54</v>
      </c>
      <c r="F2485" s="50" t="n">
        <f aca="false">FilterPk!D$10</f>
        <v>84629.15</v>
      </c>
      <c r="G2485" s="50" t="n">
        <f aca="false">FilterPk!E$10</f>
        <v>1358824.72</v>
      </c>
      <c r="H2485" s="50" t="n">
        <f aca="false">FilterPk!F$10</f>
        <v>1120662.53</v>
      </c>
      <c r="I2485" s="50" t="n">
        <f aca="false">FilterPk!G$10</f>
        <v>422841.14</v>
      </c>
      <c r="J2485" s="50" t="n">
        <f aca="false">FilterPk!H$10</f>
        <v>788810.55</v>
      </c>
      <c r="K2485" s="50" t="n">
        <f aca="false">FilterPk!I$10</f>
        <v>1076253.71</v>
      </c>
      <c r="L2485" s="50" t="n">
        <f aca="false">FilterPk!J$10</f>
        <v>363159.42</v>
      </c>
      <c r="M2485" s="50" t="n">
        <f aca="false">FilterPk!K$10</f>
        <v>5764043.19</v>
      </c>
      <c r="N2485" s="50" t="n">
        <f aca="false">FilterPk!L$10</f>
        <v>11054269.95</v>
      </c>
      <c r="O2485" s="50" t="n">
        <f aca="false">FilterPk!M$10</f>
        <v>3650317.45</v>
      </c>
      <c r="P2485" s="50" t="n">
        <f aca="false">FilterPk!N$10</f>
        <v>-1642778.44</v>
      </c>
      <c r="Q2485" s="51" t="n">
        <f aca="false">FilterPk!O$10</f>
        <v>13061808.96</v>
      </c>
    </row>
    <row r="2486" customFormat="false" ht="12.75" hidden="false" customHeight="false" outlineLevel="0" collapsed="false">
      <c r="B2486" s="85" t="str">
        <f aca="false">FilterPk!A$11</f>
        <v>East Power Mgmt</v>
      </c>
      <c r="C2486" s="13" t="n">
        <f aca="false">C2485+1</f>
        <v>2485</v>
      </c>
      <c r="D2486" s="50" t="n">
        <f aca="false">FilterPk!B$11</f>
        <v>7547347.04451418</v>
      </c>
      <c r="E2486" s="50" t="n">
        <f aca="false">FilterPk!C$11</f>
        <v>43646.27</v>
      </c>
      <c r="F2486" s="50" t="n">
        <f aca="false">FilterPk!D$11</f>
        <v>-98133.28</v>
      </c>
      <c r="G2486" s="50" t="n">
        <f aca="false">FilterPk!E$11</f>
        <v>107993.78</v>
      </c>
      <c r="H2486" s="50" t="n">
        <f aca="false">FilterPk!F$11</f>
        <v>155786.29</v>
      </c>
      <c r="I2486" s="50" t="n">
        <f aca="false">FilterPk!G$11</f>
        <v>89357.34</v>
      </c>
      <c r="J2486" s="50" t="n">
        <f aca="false">FilterPk!H$11</f>
        <v>247101.13</v>
      </c>
      <c r="K2486" s="50" t="n">
        <f aca="false">FilterPk!I$11</f>
        <v>307386.28</v>
      </c>
      <c r="L2486" s="50" t="n">
        <f aca="false">FilterPk!J$11</f>
        <v>108209.05</v>
      </c>
      <c r="M2486" s="50" t="n">
        <f aca="false">FilterPk!K$11</f>
        <v>1338376.99</v>
      </c>
      <c r="N2486" s="50" t="n">
        <f aca="false">FilterPk!L$11</f>
        <v>2299723.85</v>
      </c>
      <c r="O2486" s="50" t="n">
        <f aca="false">FilterPk!M$11</f>
        <v>606348.53</v>
      </c>
      <c r="P2486" s="50" t="n">
        <f aca="false">FilterPk!N$11</f>
        <v>61912.21</v>
      </c>
      <c r="Q2486" s="51" t="n">
        <f aca="false">FilterPk!O$11</f>
        <v>2967984.59</v>
      </c>
    </row>
    <row r="2487" customFormat="false" ht="12.75" hidden="false" customHeight="false" outlineLevel="0" collapsed="false">
      <c r="B2487" s="85" t="str">
        <f aca="false">FilterPk!A$12</f>
        <v>Long Term Options</v>
      </c>
      <c r="C2487" s="13" t="n">
        <f aca="false">C2486+1</f>
        <v>2486</v>
      </c>
      <c r="D2487" s="50" t="n">
        <f aca="false">FilterPk!B$12</f>
        <v>0</v>
      </c>
      <c r="E2487" s="50" t="n">
        <f aca="false">FilterPk!C$12</f>
        <v>0</v>
      </c>
      <c r="F2487" s="50" t="n">
        <f aca="false">FilterPk!D$12</f>
        <v>0</v>
      </c>
      <c r="G2487" s="50" t="n">
        <f aca="false">FilterPk!E$12</f>
        <v>0</v>
      </c>
      <c r="H2487" s="50" t="n">
        <f aca="false">FilterPk!F$12</f>
        <v>0</v>
      </c>
      <c r="I2487" s="50" t="n">
        <f aca="false">FilterPk!G$12</f>
        <v>0</v>
      </c>
      <c r="J2487" s="50" t="n">
        <f aca="false">FilterPk!H$12</f>
        <v>0</v>
      </c>
      <c r="K2487" s="50" t="n">
        <f aca="false">FilterPk!I$12</f>
        <v>0</v>
      </c>
      <c r="L2487" s="50" t="n">
        <f aca="false">FilterPk!J$12</f>
        <v>0</v>
      </c>
      <c r="M2487" s="50" t="n">
        <f aca="false">FilterPk!K$12</f>
        <v>0</v>
      </c>
      <c r="N2487" s="50" t="n">
        <f aca="false">FilterPk!L$12</f>
        <v>0</v>
      </c>
      <c r="O2487" s="50" t="n">
        <f aca="false">FilterPk!M$12</f>
        <v>0</v>
      </c>
      <c r="P2487" s="50" t="n">
        <f aca="false">FilterPk!N$12</f>
        <v>0</v>
      </c>
      <c r="Q2487" s="51" t="n">
        <f aca="false">FilterPk!O$12</f>
        <v>0</v>
      </c>
    </row>
    <row r="2488" customFormat="false" ht="12.75" hidden="false" customHeight="false" outlineLevel="0" collapsed="false">
      <c r="B2488" s="85" t="str">
        <f aca="false">FilterPk!A$13</f>
        <v>LT-MIDWEST</v>
      </c>
      <c r="C2488" s="13" t="n">
        <f aca="false">C2487+1</f>
        <v>2487</v>
      </c>
      <c r="D2488" s="50" t="n">
        <f aca="false">FilterPk!B$13</f>
        <v>7151089.47366245</v>
      </c>
      <c r="E2488" s="50" t="n">
        <f aca="false">FilterPk!C$13</f>
        <v>48283.08</v>
      </c>
      <c r="F2488" s="50" t="n">
        <f aca="false">FilterPk!D$13</f>
        <v>-141448.54</v>
      </c>
      <c r="G2488" s="50" t="n">
        <f aca="false">FilterPk!E$13</f>
        <v>574622.66</v>
      </c>
      <c r="H2488" s="50" t="n">
        <f aca="false">FilterPk!F$13</f>
        <v>298097.27</v>
      </c>
      <c r="I2488" s="50" t="n">
        <f aca="false">FilterPk!G$13</f>
        <v>249481.43</v>
      </c>
      <c r="J2488" s="50" t="n">
        <f aca="false">FilterPk!H$13</f>
        <v>119379.88</v>
      </c>
      <c r="K2488" s="50" t="n">
        <f aca="false">FilterPk!I$13</f>
        <v>25994.27</v>
      </c>
      <c r="L2488" s="50" t="n">
        <f aca="false">FilterPk!J$13</f>
        <v>156242.15</v>
      </c>
      <c r="M2488" s="50" t="n">
        <f aca="false">FilterPk!K$13</f>
        <v>1762908.33</v>
      </c>
      <c r="N2488" s="50" t="n">
        <f aca="false">FilterPk!L$13</f>
        <v>3093560.53</v>
      </c>
      <c r="O2488" s="50" t="n">
        <f aca="false">FilterPk!M$13</f>
        <v>565730</v>
      </c>
      <c r="P2488" s="50" t="n">
        <f aca="false">FilterPk!N$13</f>
        <v>-439379.19</v>
      </c>
      <c r="Q2488" s="51" t="n">
        <f aca="false">FilterPk!O$13</f>
        <v>3219911.34</v>
      </c>
    </row>
    <row r="2489" customFormat="false" ht="12.75" hidden="false" customHeight="false" outlineLevel="0" collapsed="false">
      <c r="B2489" s="85" t="str">
        <f aca="false">FilterPk!A$14</f>
        <v>ST-ECAR</v>
      </c>
      <c r="C2489" s="13" t="n">
        <f aca="false">C2488+1</f>
        <v>2488</v>
      </c>
      <c r="D2489" s="50" t="n">
        <f aca="false">FilterPk!B$14</f>
        <v>238101.441960815</v>
      </c>
      <c r="E2489" s="50" t="n">
        <f aca="false">FilterPk!C$14</f>
        <v>13522.23</v>
      </c>
      <c r="F2489" s="50" t="n">
        <f aca="false">FilterPk!D$14</f>
        <v>15838.59</v>
      </c>
      <c r="G2489" s="50" t="n">
        <f aca="false">FilterPk!E$14</f>
        <v>0</v>
      </c>
      <c r="H2489" s="50" t="n">
        <f aca="false">FilterPk!F$14</f>
        <v>0</v>
      </c>
      <c r="I2489" s="50" t="n">
        <f aca="false">FilterPk!G$14</f>
        <v>0</v>
      </c>
      <c r="J2489" s="50" t="n">
        <f aca="false">FilterPk!H$14</f>
        <v>0</v>
      </c>
      <c r="K2489" s="50" t="n">
        <f aca="false">FilterPk!I$14</f>
        <v>0</v>
      </c>
      <c r="L2489" s="50" t="n">
        <f aca="false">FilterPk!J$14</f>
        <v>0</v>
      </c>
      <c r="M2489" s="50" t="n">
        <f aca="false">FilterPk!K$14</f>
        <v>0</v>
      </c>
      <c r="N2489" s="50" t="n">
        <f aca="false">FilterPk!L$14</f>
        <v>29360.82</v>
      </c>
      <c r="O2489" s="50" t="n">
        <f aca="false">FilterPk!M$14</f>
        <v>0</v>
      </c>
      <c r="P2489" s="50" t="n">
        <f aca="false">FilterPk!N$14</f>
        <v>0</v>
      </c>
      <c r="Q2489" s="51" t="n">
        <f aca="false">FilterPk!O$14</f>
        <v>29360.82</v>
      </c>
    </row>
    <row r="2490" customFormat="false" ht="12.75" hidden="false" customHeight="false" outlineLevel="0" collapsed="false">
      <c r="B2490" s="85" t="str">
        <f aca="false">FilterPk!A$15</f>
        <v>ST- MAPP</v>
      </c>
      <c r="C2490" s="13" t="n">
        <f aca="false">C2489+1</f>
        <v>2489</v>
      </c>
      <c r="D2490" s="50" t="n">
        <f aca="false">FilterPk!B$15</f>
        <v>254636.614020626</v>
      </c>
      <c r="E2490" s="50" t="n">
        <f aca="false">FilterPk!C$15</f>
        <v>795.43</v>
      </c>
      <c r="F2490" s="50" t="n">
        <f aca="false">FilterPk!D$15</f>
        <v>39596.48</v>
      </c>
      <c r="G2490" s="50" t="n">
        <f aca="false">FilterPk!E$15</f>
        <v>26009.8</v>
      </c>
      <c r="H2490" s="50" t="n">
        <f aca="false">FilterPk!F$15</f>
        <v>8238.75</v>
      </c>
      <c r="I2490" s="50" t="n">
        <f aca="false">FilterPk!G$15</f>
        <v>0</v>
      </c>
      <c r="J2490" s="50" t="n">
        <f aca="false">FilterPk!H$15</f>
        <v>0</v>
      </c>
      <c r="K2490" s="50" t="n">
        <f aca="false">FilterPk!I$15</f>
        <v>0</v>
      </c>
      <c r="L2490" s="50" t="n">
        <f aca="false">FilterPk!J$15</f>
        <v>0</v>
      </c>
      <c r="M2490" s="50" t="n">
        <f aca="false">FilterPk!K$15</f>
        <v>0</v>
      </c>
      <c r="N2490" s="50" t="n">
        <f aca="false">FilterPk!L$15</f>
        <v>74640.46</v>
      </c>
      <c r="O2490" s="50" t="n">
        <f aca="false">FilterPk!M$15</f>
        <v>0</v>
      </c>
      <c r="P2490" s="50" t="n">
        <f aca="false">FilterPk!N$15</f>
        <v>0</v>
      </c>
      <c r="Q2490" s="51" t="n">
        <f aca="false">FilterPk!O$15</f>
        <v>74640.46</v>
      </c>
    </row>
    <row r="2491" customFormat="false" ht="12.75" hidden="false" customHeight="false" outlineLevel="0" collapsed="false">
      <c r="B2491" s="85" t="str">
        <f aca="false">FilterPk!A$16</f>
        <v>ST- MAIN</v>
      </c>
      <c r="C2491" s="13" t="n">
        <f aca="false">C2490+1</f>
        <v>2490</v>
      </c>
      <c r="D2491" s="50" t="n">
        <f aca="false">FilterPk!B$16</f>
        <v>694293.253349893</v>
      </c>
      <c r="E2491" s="50" t="n">
        <f aca="false">FilterPk!C$16</f>
        <v>-2349.61</v>
      </c>
      <c r="F2491" s="50" t="n">
        <f aca="false">FilterPk!D$16</f>
        <v>15903</v>
      </c>
      <c r="G2491" s="50" t="n">
        <f aca="false">FilterPk!E$16</f>
        <v>69359.47</v>
      </c>
      <c r="H2491" s="50" t="n">
        <f aca="false">FilterPk!F$16</f>
        <v>0</v>
      </c>
      <c r="I2491" s="50" t="n">
        <f aca="false">FilterPk!G$16</f>
        <v>0</v>
      </c>
      <c r="J2491" s="50" t="n">
        <f aca="false">FilterPk!H$16</f>
        <v>0</v>
      </c>
      <c r="K2491" s="50" t="n">
        <f aca="false">FilterPk!I$16</f>
        <v>0</v>
      </c>
      <c r="L2491" s="50" t="n">
        <f aca="false">FilterPk!J$16</f>
        <v>0</v>
      </c>
      <c r="M2491" s="50" t="n">
        <f aca="false">FilterPk!K$16</f>
        <v>0</v>
      </c>
      <c r="N2491" s="50" t="n">
        <f aca="false">FilterPk!L$16</f>
        <v>82912.86</v>
      </c>
      <c r="O2491" s="50" t="n">
        <f aca="false">FilterPk!M$16</f>
        <v>0</v>
      </c>
      <c r="P2491" s="50" t="n">
        <f aca="false">FilterPk!N$16</f>
        <v>0</v>
      </c>
      <c r="Q2491" s="51" t="n">
        <f aca="false">FilterPk!O$16</f>
        <v>82912.86</v>
      </c>
    </row>
    <row r="2492" customFormat="false" ht="12.75" hidden="false" customHeight="false" outlineLevel="0" collapsed="false">
      <c r="B2492" s="85" t="str">
        <f aca="false">FilterPk!A$17</f>
        <v>MW-ANALYST</v>
      </c>
      <c r="C2492" s="13" t="n">
        <f aca="false">C2491+1</f>
        <v>2491</v>
      </c>
      <c r="D2492" s="50" t="n">
        <f aca="false">FilterPk!B$17</f>
        <v>0</v>
      </c>
      <c r="E2492" s="50" t="n">
        <f aca="false">FilterPk!C$17</f>
        <v>6363.4</v>
      </c>
      <c r="F2492" s="50" t="n">
        <f aca="false">FilterPk!D$17</f>
        <v>15838.59</v>
      </c>
      <c r="G2492" s="50" t="n">
        <f aca="false">FilterPk!E$17</f>
        <v>0</v>
      </c>
      <c r="H2492" s="50" t="n">
        <f aca="false">FilterPk!F$17</f>
        <v>0</v>
      </c>
      <c r="I2492" s="50" t="n">
        <f aca="false">FilterPk!G$17</f>
        <v>0</v>
      </c>
      <c r="J2492" s="50" t="n">
        <f aca="false">FilterPk!H$17</f>
        <v>0</v>
      </c>
      <c r="K2492" s="50" t="n">
        <f aca="false">FilterPk!I$17</f>
        <v>0</v>
      </c>
      <c r="L2492" s="50" t="n">
        <f aca="false">FilterPk!J$17</f>
        <v>0</v>
      </c>
      <c r="M2492" s="50" t="n">
        <f aca="false">FilterPk!K$17</f>
        <v>0</v>
      </c>
      <c r="N2492" s="50" t="n">
        <f aca="false">FilterPk!L$17</f>
        <v>22201.99</v>
      </c>
      <c r="O2492" s="50" t="n">
        <f aca="false">FilterPk!M$17</f>
        <v>0</v>
      </c>
      <c r="P2492" s="50" t="n">
        <f aca="false">FilterPk!N$17</f>
        <v>0</v>
      </c>
      <c r="Q2492" s="51" t="n">
        <f aca="false">FilterPk!O$17</f>
        <v>22201.99</v>
      </c>
    </row>
    <row r="2493" customFormat="false" ht="12.75" hidden="false" customHeight="false" outlineLevel="0" collapsed="false">
      <c r="B2493" s="85" t="str">
        <f aca="false">FilterPk!A$18</f>
        <v>LT-NE</v>
      </c>
      <c r="C2493" s="13" t="n">
        <f aca="false">C2492+1</f>
        <v>2492</v>
      </c>
      <c r="D2493" s="50" t="n">
        <f aca="false">FilterPk!B$18</f>
        <v>6187311.37539291</v>
      </c>
      <c r="E2493" s="50" t="n">
        <f aca="false">FilterPk!C$18</f>
        <v>-37254.47</v>
      </c>
      <c r="F2493" s="50" t="n">
        <f aca="false">FilterPk!D$18</f>
        <v>2562.91</v>
      </c>
      <c r="G2493" s="50" t="n">
        <f aca="false">FilterPk!E$18</f>
        <v>-23211.32</v>
      </c>
      <c r="H2493" s="50" t="n">
        <f aca="false">FilterPk!F$18</f>
        <v>263627.18</v>
      </c>
      <c r="I2493" s="50" t="n">
        <f aca="false">FilterPk!G$18</f>
        <v>-59813.36</v>
      </c>
      <c r="J2493" s="50" t="n">
        <f aca="false">FilterPk!H$18</f>
        <v>155752.04</v>
      </c>
      <c r="K2493" s="50" t="n">
        <f aca="false">FilterPk!I$18</f>
        <v>121018.38</v>
      </c>
      <c r="L2493" s="50" t="n">
        <f aca="false">FilterPk!J$18</f>
        <v>-53378.32</v>
      </c>
      <c r="M2493" s="50" t="n">
        <f aca="false">FilterPk!K$18</f>
        <v>995570.8</v>
      </c>
      <c r="N2493" s="50" t="n">
        <f aca="false">FilterPk!L$18</f>
        <v>1364873.84</v>
      </c>
      <c r="O2493" s="50" t="n">
        <f aca="false">FilterPk!M$18</f>
        <v>1053007.86</v>
      </c>
      <c r="P2493" s="50" t="n">
        <f aca="false">FilterPk!N$18</f>
        <v>-2593897.5</v>
      </c>
      <c r="Q2493" s="51" t="n">
        <f aca="false">FilterPk!O$18</f>
        <v>-176015.800000001</v>
      </c>
    </row>
    <row r="2494" customFormat="false" ht="12.75" hidden="false" customHeight="false" outlineLevel="0" collapsed="false">
      <c r="B2494" s="85" t="str">
        <f aca="false">FilterPk!A$19</f>
        <v>LT-PJM</v>
      </c>
      <c r="C2494" s="13" t="n">
        <f aca="false">C2493+1</f>
        <v>2493</v>
      </c>
      <c r="D2494" s="50" t="n">
        <f aca="false">FilterPk!B$19</f>
        <v>1818236.42109565</v>
      </c>
      <c r="E2494" s="50" t="n">
        <f aca="false">FilterPk!C$19</f>
        <v>25453.61</v>
      </c>
      <c r="F2494" s="50" t="n">
        <f aca="false">FilterPk!D$19</f>
        <v>45536</v>
      </c>
      <c r="G2494" s="50" t="n">
        <f aca="false">FilterPk!E$19</f>
        <v>312117.59</v>
      </c>
      <c r="H2494" s="50" t="n">
        <f aca="false">FilterPk!F$19</f>
        <v>211118</v>
      </c>
      <c r="I2494" s="50" t="n">
        <f aca="false">FilterPk!G$19</f>
        <v>0</v>
      </c>
      <c r="J2494" s="50" t="n">
        <f aca="false">FilterPk!H$19</f>
        <v>24536.25</v>
      </c>
      <c r="K2494" s="50" t="n">
        <f aca="false">FilterPk!I$19</f>
        <v>-12662.37</v>
      </c>
      <c r="L2494" s="50" t="n">
        <f aca="false">FilterPk!J$19</f>
        <v>-30078</v>
      </c>
      <c r="M2494" s="50" t="n">
        <f aca="false">FilterPk!K$19</f>
        <v>243523.27</v>
      </c>
      <c r="N2494" s="50" t="n">
        <f aca="false">FilterPk!L$19</f>
        <v>819544.35</v>
      </c>
      <c r="O2494" s="50" t="n">
        <f aca="false">FilterPk!M$19</f>
        <v>125485.18</v>
      </c>
      <c r="P2494" s="50" t="n">
        <f aca="false">FilterPk!N$19</f>
        <v>177105.54</v>
      </c>
      <c r="Q2494" s="51" t="n">
        <f aca="false">FilterPk!O$19</f>
        <v>1122135.07</v>
      </c>
    </row>
    <row r="2495" customFormat="false" ht="12.75" hidden="false" customHeight="false" outlineLevel="0" collapsed="false">
      <c r="B2495" s="85" t="str">
        <f aca="false">FilterPk!A$20</f>
        <v>LT- NY</v>
      </c>
      <c r="C2495" s="13" t="n">
        <f aca="false">C2494+1</f>
        <v>2494</v>
      </c>
      <c r="D2495" s="50" t="n">
        <f aca="false">FilterPk!B$20</f>
        <v>0</v>
      </c>
      <c r="E2495" s="50" t="n">
        <f aca="false">FilterPk!C$20</f>
        <v>-15908.51</v>
      </c>
      <c r="F2495" s="50" t="n">
        <f aca="false">FilterPk!D$20</f>
        <v>63126.67</v>
      </c>
      <c r="G2495" s="50" t="n">
        <f aca="false">FilterPk!E$20</f>
        <v>-17376.91</v>
      </c>
      <c r="H2495" s="50" t="n">
        <f aca="false">FilterPk!F$20</f>
        <v>0</v>
      </c>
      <c r="I2495" s="50" t="n">
        <f aca="false">FilterPk!G$20</f>
        <v>0</v>
      </c>
      <c r="J2495" s="50" t="n">
        <f aca="false">FilterPk!H$20</f>
        <v>0</v>
      </c>
      <c r="K2495" s="50" t="n">
        <f aca="false">FilterPk!I$20</f>
        <v>0</v>
      </c>
      <c r="L2495" s="50" t="n">
        <f aca="false">FilterPk!J$20</f>
        <v>0</v>
      </c>
      <c r="M2495" s="50" t="n">
        <f aca="false">FilterPk!K$20</f>
        <v>146381.01</v>
      </c>
      <c r="N2495" s="50" t="n">
        <f aca="false">FilterPk!L$20</f>
        <v>176222.26</v>
      </c>
      <c r="O2495" s="50" t="n">
        <f aca="false">FilterPk!M$20</f>
        <v>281909.77</v>
      </c>
      <c r="P2495" s="50" t="n">
        <f aca="false">FilterPk!N$20</f>
        <v>-177475.64</v>
      </c>
      <c r="Q2495" s="51" t="n">
        <f aca="false">FilterPk!O$20</f>
        <v>280656.39</v>
      </c>
    </row>
    <row r="2496" customFormat="false" ht="12.75" hidden="false" customHeight="false" outlineLevel="0" collapsed="false">
      <c r="B2496" s="85" t="str">
        <f aca="false">FilterPk!A$21</f>
        <v>ST- PJM</v>
      </c>
      <c r="C2496" s="13" t="n">
        <f aca="false">C2495+1</f>
        <v>2495</v>
      </c>
      <c r="D2496" s="50" t="n">
        <f aca="false">FilterPk!B$21</f>
        <v>1243093.71447674</v>
      </c>
      <c r="E2496" s="50" t="n">
        <f aca="false">FilterPk!C$21</f>
        <v>-91155.75</v>
      </c>
      <c r="F2496" s="50" t="n">
        <f aca="false">FilterPk!D$21</f>
        <v>-47515.78</v>
      </c>
      <c r="G2496" s="50" t="n">
        <f aca="false">FilterPk!E$21</f>
        <v>0</v>
      </c>
      <c r="H2496" s="50" t="n">
        <f aca="false">FilterPk!F$21</f>
        <v>0</v>
      </c>
      <c r="I2496" s="50" t="n">
        <f aca="false">FilterPk!G$21</f>
        <v>0</v>
      </c>
      <c r="J2496" s="50" t="n">
        <f aca="false">FilterPk!H$21</f>
        <v>0</v>
      </c>
      <c r="K2496" s="50" t="n">
        <f aca="false">FilterPk!I$21</f>
        <v>0</v>
      </c>
      <c r="L2496" s="50" t="n">
        <f aca="false">FilterPk!J$21</f>
        <v>0</v>
      </c>
      <c r="M2496" s="50" t="n">
        <f aca="false">FilterPk!K$21</f>
        <v>0</v>
      </c>
      <c r="N2496" s="50" t="n">
        <f aca="false">FilterPk!L$21</f>
        <v>-138671.53</v>
      </c>
      <c r="O2496" s="50" t="n">
        <f aca="false">FilterPk!M$21</f>
        <v>0</v>
      </c>
      <c r="P2496" s="50" t="n">
        <f aca="false">FilterPk!N$21</f>
        <v>0</v>
      </c>
      <c r="Q2496" s="51" t="n">
        <f aca="false">FilterPk!O$21</f>
        <v>-138671.53</v>
      </c>
    </row>
    <row r="2497" customFormat="false" ht="12.75" hidden="false" customHeight="false" outlineLevel="0" collapsed="false">
      <c r="B2497" s="85" t="str">
        <f aca="false">FilterPk!A$22</f>
        <v>ST- NENG</v>
      </c>
      <c r="C2497" s="13" t="n">
        <f aca="false">C2496+1</f>
        <v>2496</v>
      </c>
      <c r="D2497" s="50" t="n">
        <f aca="false">FilterPk!B$22</f>
        <v>539719.375927685</v>
      </c>
      <c r="E2497" s="50" t="n">
        <f aca="false">FilterPk!C$22</f>
        <v>13161.19</v>
      </c>
      <c r="F2497" s="50" t="n">
        <f aca="false">FilterPk!D$22</f>
        <v>63418.82</v>
      </c>
      <c r="G2497" s="50" t="n">
        <f aca="false">FilterPk!E$22</f>
        <v>0</v>
      </c>
      <c r="H2497" s="50" t="n">
        <f aca="false">FilterPk!F$22</f>
        <v>0</v>
      </c>
      <c r="I2497" s="50" t="n">
        <f aca="false">FilterPk!G$22</f>
        <v>0</v>
      </c>
      <c r="J2497" s="50" t="n">
        <f aca="false">FilterPk!H$22</f>
        <v>0</v>
      </c>
      <c r="K2497" s="50" t="n">
        <f aca="false">FilterPk!I$22</f>
        <v>0</v>
      </c>
      <c r="L2497" s="50" t="n">
        <f aca="false">FilterPk!J$22</f>
        <v>0</v>
      </c>
      <c r="M2497" s="50" t="n">
        <f aca="false">FilterPk!K$22</f>
        <v>0</v>
      </c>
      <c r="N2497" s="50" t="n">
        <f aca="false">FilterPk!L$22</f>
        <v>76580.01</v>
      </c>
      <c r="O2497" s="50" t="n">
        <f aca="false">FilterPk!M$22</f>
        <v>0</v>
      </c>
      <c r="P2497" s="50" t="n">
        <f aca="false">FilterPk!N$22</f>
        <v>0</v>
      </c>
      <c r="Q2497" s="51" t="n">
        <f aca="false">FilterPk!O$22</f>
        <v>76580.01</v>
      </c>
    </row>
    <row r="2498" customFormat="false" ht="12.75" hidden="false" customHeight="false" outlineLevel="0" collapsed="false">
      <c r="B2498" s="85" t="str">
        <f aca="false">FilterPk!A$23</f>
        <v>ST- NY</v>
      </c>
      <c r="C2498" s="13" t="n">
        <f aca="false">C2497+1</f>
        <v>2497</v>
      </c>
      <c r="D2498" s="50" t="n">
        <f aca="false">FilterPk!B$23</f>
        <v>251437.188425373</v>
      </c>
      <c r="E2498" s="50" t="n">
        <f aca="false">FilterPk!C$23</f>
        <v>10362.2</v>
      </c>
      <c r="F2498" s="50" t="n">
        <f aca="false">FilterPk!D$23</f>
        <v>-15838.59</v>
      </c>
      <c r="G2498" s="50" t="n">
        <f aca="false">FilterPk!E$23</f>
        <v>17339.87</v>
      </c>
      <c r="H2498" s="50" t="n">
        <f aca="false">FilterPk!F$23</f>
        <v>0</v>
      </c>
      <c r="I2498" s="50" t="n">
        <f aca="false">FilterPk!G$23</f>
        <v>0</v>
      </c>
      <c r="J2498" s="50" t="n">
        <f aca="false">FilterPk!H$23</f>
        <v>0</v>
      </c>
      <c r="K2498" s="50" t="n">
        <f aca="false">FilterPk!I$23</f>
        <v>0</v>
      </c>
      <c r="L2498" s="50" t="n">
        <f aca="false">FilterPk!J$23</f>
        <v>0</v>
      </c>
      <c r="M2498" s="50" t="n">
        <f aca="false">FilterPk!K$23</f>
        <v>0</v>
      </c>
      <c r="N2498" s="50" t="n">
        <f aca="false">FilterPk!L$23</f>
        <v>11863.48</v>
      </c>
      <c r="O2498" s="50" t="n">
        <f aca="false">FilterPk!M$23</f>
        <v>0</v>
      </c>
      <c r="P2498" s="50" t="n">
        <f aca="false">FilterPk!N$23</f>
        <v>0</v>
      </c>
      <c r="Q2498" s="51" t="n">
        <f aca="false">FilterPk!O$23</f>
        <v>11863.48</v>
      </c>
    </row>
    <row r="2499" customFormat="false" ht="12.75" hidden="false" customHeight="false" outlineLevel="0" collapsed="false">
      <c r="B2499" s="85" t="str">
        <f aca="false">FilterPk!A$24</f>
        <v>NE- PHYS</v>
      </c>
      <c r="C2499" s="13" t="n">
        <f aca="false">C2498+1</f>
        <v>2498</v>
      </c>
      <c r="D2499" s="50" t="n">
        <f aca="false">FilterPk!B$24</f>
        <v>0</v>
      </c>
      <c r="E2499" s="50" t="n">
        <f aca="false">FilterPk!C$24</f>
        <v>0</v>
      </c>
      <c r="F2499" s="50" t="n">
        <f aca="false">FilterPk!D$24</f>
        <v>0</v>
      </c>
      <c r="G2499" s="50" t="n">
        <f aca="false">FilterPk!E$24</f>
        <v>0</v>
      </c>
      <c r="H2499" s="50" t="n">
        <f aca="false">FilterPk!F$24</f>
        <v>0</v>
      </c>
      <c r="I2499" s="50" t="n">
        <f aca="false">FilterPk!G$24</f>
        <v>0</v>
      </c>
      <c r="J2499" s="50" t="n">
        <f aca="false">FilterPk!H$24</f>
        <v>0</v>
      </c>
      <c r="K2499" s="50" t="n">
        <f aca="false">FilterPk!I$24</f>
        <v>0</v>
      </c>
      <c r="L2499" s="50" t="n">
        <f aca="false">FilterPk!J$24</f>
        <v>0</v>
      </c>
      <c r="M2499" s="50" t="n">
        <f aca="false">FilterPk!K$24</f>
        <v>0</v>
      </c>
      <c r="N2499" s="50" t="n">
        <f aca="false">FilterPk!L$24</f>
        <v>0</v>
      </c>
      <c r="O2499" s="50" t="n">
        <f aca="false">FilterPk!M$24</f>
        <v>0</v>
      </c>
      <c r="P2499" s="50" t="n">
        <f aca="false">FilterPk!N$24</f>
        <v>0</v>
      </c>
      <c r="Q2499" s="51" t="n">
        <f aca="false">FilterPk!O$24</f>
        <v>0</v>
      </c>
    </row>
    <row r="2500" customFormat="false" ht="12.75" hidden="false" customHeight="false" outlineLevel="0" collapsed="false">
      <c r="B2500" s="85" t="str">
        <f aca="false">FilterPk!A$25</f>
        <v>LT-Southeast</v>
      </c>
      <c r="C2500" s="13" t="n">
        <f aca="false">C2499+1</f>
        <v>2499</v>
      </c>
      <c r="D2500" s="50" t="n">
        <f aca="false">FilterPk!B$25</f>
        <v>11411200.8859117</v>
      </c>
      <c r="E2500" s="50" t="n">
        <f aca="false">FilterPk!C$25</f>
        <v>45860.27</v>
      </c>
      <c r="F2500" s="50" t="n">
        <f aca="false">FilterPk!D$25</f>
        <v>54109.47</v>
      </c>
      <c r="G2500" s="50" t="n">
        <f aca="false">FilterPk!E$25</f>
        <v>124540.18</v>
      </c>
      <c r="H2500" s="50" t="n">
        <f aca="false">FilterPk!F$25</f>
        <v>77068.78</v>
      </c>
      <c r="I2500" s="50" t="n">
        <f aca="false">FilterPk!G$25</f>
        <v>75414.58</v>
      </c>
      <c r="J2500" s="50" t="n">
        <f aca="false">FilterPk!H$25</f>
        <v>134077.64</v>
      </c>
      <c r="K2500" s="50" t="n">
        <f aca="false">FilterPk!I$25</f>
        <v>429786.05</v>
      </c>
      <c r="L2500" s="50" t="n">
        <f aca="false">FilterPk!J$25</f>
        <v>118391.18</v>
      </c>
      <c r="M2500" s="50" t="n">
        <f aca="false">FilterPk!K$25</f>
        <v>1083243.13</v>
      </c>
      <c r="N2500" s="50" t="n">
        <f aca="false">FilterPk!L$25</f>
        <v>2142491.28</v>
      </c>
      <c r="O2500" s="50" t="n">
        <f aca="false">FilterPk!M$25</f>
        <v>344226</v>
      </c>
      <c r="P2500" s="50" t="n">
        <f aca="false">FilterPk!N$25</f>
        <v>1221747.4</v>
      </c>
      <c r="Q2500" s="51" t="n">
        <f aca="false">FilterPk!O$25</f>
        <v>3708464.68</v>
      </c>
    </row>
    <row r="2501" customFormat="false" ht="12.75" hidden="false" customHeight="false" outlineLevel="0" collapsed="false">
      <c r="B2501" s="85" t="str">
        <f aca="false">FilterPk!A$26</f>
        <v>ST-SPP</v>
      </c>
      <c r="C2501" s="13" t="n">
        <f aca="false">C2500+1</f>
        <v>2500</v>
      </c>
      <c r="D2501" s="50" t="n">
        <f aca="false">FilterPk!B$26</f>
        <v>52202.8773549933</v>
      </c>
      <c r="E2501" s="50" t="n">
        <f aca="false">FilterPk!C$26</f>
        <v>3181.7</v>
      </c>
      <c r="F2501" s="50" t="n">
        <f aca="false">FilterPk!D$26</f>
        <v>0</v>
      </c>
      <c r="G2501" s="50" t="n">
        <f aca="false">FilterPk!E$26</f>
        <v>0</v>
      </c>
      <c r="H2501" s="50" t="n">
        <f aca="false">FilterPk!F$26</f>
        <v>0</v>
      </c>
      <c r="I2501" s="50" t="n">
        <f aca="false">FilterPk!G$26</f>
        <v>0</v>
      </c>
      <c r="J2501" s="50" t="n">
        <f aca="false">FilterPk!H$26</f>
        <v>0</v>
      </c>
      <c r="K2501" s="50" t="n">
        <f aca="false">FilterPk!I$26</f>
        <v>0</v>
      </c>
      <c r="L2501" s="50" t="n">
        <f aca="false">FilterPk!J$26</f>
        <v>0</v>
      </c>
      <c r="M2501" s="50" t="n">
        <f aca="false">FilterPk!K$26</f>
        <v>0</v>
      </c>
      <c r="N2501" s="50" t="n">
        <f aca="false">FilterPk!L$26</f>
        <v>3181.7</v>
      </c>
      <c r="O2501" s="50" t="n">
        <f aca="false">FilterPk!M$26</f>
        <v>0</v>
      </c>
      <c r="P2501" s="50" t="n">
        <f aca="false">FilterPk!N$26</f>
        <v>0</v>
      </c>
      <c r="Q2501" s="51" t="n">
        <f aca="false">FilterPk!O$26</f>
        <v>3181.7</v>
      </c>
    </row>
    <row r="2502" customFormat="false" ht="12.75" hidden="false" customHeight="false" outlineLevel="0" collapsed="false">
      <c r="B2502" s="85" t="str">
        <f aca="false">FilterPk!A$27</f>
        <v>ST-SERC</v>
      </c>
      <c r="C2502" s="13" t="n">
        <f aca="false">C2501+1</f>
        <v>2501</v>
      </c>
      <c r="D2502" s="50" t="n">
        <f aca="false">FilterPk!B$27</f>
        <v>686881.973218232</v>
      </c>
      <c r="E2502" s="50" t="n">
        <f aca="false">FilterPk!C$27</f>
        <v>-12726.81</v>
      </c>
      <c r="F2502" s="50" t="n">
        <f aca="false">FilterPk!D$27</f>
        <v>-31677.19</v>
      </c>
      <c r="G2502" s="50" t="n">
        <f aca="false">FilterPk!E$27</f>
        <v>138718.93</v>
      </c>
      <c r="H2502" s="50" t="n">
        <f aca="false">FilterPk!F$27</f>
        <v>0</v>
      </c>
      <c r="I2502" s="50" t="n">
        <f aca="false">FilterPk!G$27</f>
        <v>0</v>
      </c>
      <c r="J2502" s="50" t="n">
        <f aca="false">FilterPk!H$27</f>
        <v>0</v>
      </c>
      <c r="K2502" s="50" t="n">
        <f aca="false">FilterPk!I$27</f>
        <v>0</v>
      </c>
      <c r="L2502" s="50" t="n">
        <f aca="false">FilterPk!J$27</f>
        <v>0</v>
      </c>
      <c r="M2502" s="50" t="n">
        <f aca="false">FilterPk!K$27</f>
        <v>0</v>
      </c>
      <c r="N2502" s="50" t="n">
        <f aca="false">FilterPk!L$27</f>
        <v>94314.93</v>
      </c>
      <c r="O2502" s="50" t="n">
        <f aca="false">FilterPk!M$27</f>
        <v>0</v>
      </c>
      <c r="P2502" s="50" t="n">
        <f aca="false">FilterPk!N$27</f>
        <v>0</v>
      </c>
      <c r="Q2502" s="51" t="n">
        <f aca="false">FilterPk!O$27</f>
        <v>94314.93</v>
      </c>
    </row>
    <row r="2503" customFormat="false" ht="12.75" hidden="false" customHeight="false" outlineLevel="0" collapsed="false">
      <c r="B2503" s="85" t="str">
        <f aca="false">FilterPk!A$28</f>
        <v>LT- Texas</v>
      </c>
      <c r="C2503" s="13" t="n">
        <f aca="false">C2502+1</f>
        <v>2502</v>
      </c>
      <c r="D2503" s="50" t="n">
        <f aca="false">FilterPk!B$28</f>
        <v>3826684.70313045</v>
      </c>
      <c r="E2503" s="50" t="n">
        <f aca="false">FilterPk!C$28</f>
        <v>-6382.69</v>
      </c>
      <c r="F2503" s="50" t="n">
        <f aca="false">FilterPk!D$28</f>
        <v>71634.81</v>
      </c>
      <c r="G2503" s="50" t="n">
        <f aca="false">FilterPk!E$28</f>
        <v>28710.67</v>
      </c>
      <c r="H2503" s="50" t="n">
        <f aca="false">FilterPk!F$28</f>
        <v>106726.26</v>
      </c>
      <c r="I2503" s="50" t="n">
        <f aca="false">FilterPk!G$28</f>
        <v>68401.15</v>
      </c>
      <c r="J2503" s="50" t="n">
        <f aca="false">FilterPk!H$28</f>
        <v>107963.61</v>
      </c>
      <c r="K2503" s="50" t="n">
        <f aca="false">FilterPk!I$28</f>
        <v>204731.1</v>
      </c>
      <c r="L2503" s="50" t="n">
        <f aca="false">FilterPk!J$28</f>
        <v>63773.36</v>
      </c>
      <c r="M2503" s="50" t="n">
        <f aca="false">FilterPk!K$28</f>
        <v>194039.66</v>
      </c>
      <c r="N2503" s="50" t="n">
        <f aca="false">FilterPk!L$28</f>
        <v>839597.93</v>
      </c>
      <c r="O2503" s="50" t="n">
        <f aca="false">FilterPk!M$28</f>
        <v>673610.11</v>
      </c>
      <c r="P2503" s="50" t="n">
        <f aca="false">FilterPk!N$28</f>
        <v>107208.74</v>
      </c>
      <c r="Q2503" s="51" t="n">
        <f aca="false">FilterPk!O$28</f>
        <v>1620416.78</v>
      </c>
    </row>
    <row r="2504" customFormat="false" ht="12.75" hidden="false" customHeight="false" outlineLevel="0" collapsed="false">
      <c r="B2504" s="85" t="str">
        <f aca="false">FilterPk!A$29</f>
        <v>St- Texas</v>
      </c>
      <c r="C2504" s="13" t="n">
        <f aca="false">C2503+1</f>
        <v>2503</v>
      </c>
      <c r="D2504" s="50" t="n">
        <f aca="false">FilterPk!B$29</f>
        <v>445563.239343252</v>
      </c>
      <c r="E2504" s="50" t="n">
        <f aca="false">FilterPk!C$29</f>
        <v>30194</v>
      </c>
      <c r="F2504" s="50" t="n">
        <f aca="false">FilterPk!D$29</f>
        <v>31677.19</v>
      </c>
      <c r="G2504" s="50" t="n">
        <f aca="false">FilterPk!E$29</f>
        <v>0</v>
      </c>
      <c r="H2504" s="50" t="n">
        <f aca="false">FilterPk!F$29</f>
        <v>0</v>
      </c>
      <c r="I2504" s="50" t="n">
        <f aca="false">FilterPk!G$29</f>
        <v>0</v>
      </c>
      <c r="J2504" s="50" t="n">
        <f aca="false">FilterPk!H$29</f>
        <v>0</v>
      </c>
      <c r="K2504" s="50" t="n">
        <f aca="false">FilterPk!I$29</f>
        <v>0</v>
      </c>
      <c r="L2504" s="50" t="n">
        <f aca="false">FilterPk!J$29</f>
        <v>0</v>
      </c>
      <c r="M2504" s="50" t="n">
        <f aca="false">FilterPk!K$29</f>
        <v>0</v>
      </c>
      <c r="N2504" s="50" t="n">
        <f aca="false">FilterPk!L$29</f>
        <v>61871.19</v>
      </c>
      <c r="O2504" s="50" t="n">
        <f aca="false">FilterPk!M$29</f>
        <v>0</v>
      </c>
      <c r="P2504" s="50" t="n">
        <f aca="false">FilterPk!N$29</f>
        <v>0</v>
      </c>
      <c r="Q2504" s="51" t="n">
        <f aca="false">FilterPk!O$29</f>
        <v>61871.19</v>
      </c>
    </row>
    <row r="2505" customFormat="false" ht="12.75" hidden="false" customHeight="false" outlineLevel="0" collapsed="false">
      <c r="B2505" s="85"/>
      <c r="C2505" s="13" t="n">
        <f aca="false">C2504+1</f>
        <v>2504</v>
      </c>
      <c r="D2505" s="50"/>
      <c r="E2505" s="50"/>
      <c r="F2505" s="50"/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1"/>
    </row>
    <row r="2506" customFormat="false" ht="12.75" hidden="false" customHeight="false" outlineLevel="0" collapsed="false">
      <c r="B2506" s="85" t="str">
        <f aca="false">FilterPk!A$32</f>
        <v>Gas positions</v>
      </c>
      <c r="C2506" s="13" t="n">
        <f aca="false">C2505+1</f>
        <v>2505</v>
      </c>
      <c r="D2506" s="50" t="s">
        <v>4</v>
      </c>
      <c r="E2506" s="50"/>
      <c r="F2506" s="50"/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1"/>
    </row>
    <row r="2507" customFormat="false" ht="12.75" hidden="false" customHeight="false" outlineLevel="0" collapsed="false">
      <c r="B2507" s="85" t="str">
        <f aca="false">FilterPk!A$33</f>
        <v>Kevin Presto</v>
      </c>
      <c r="C2507" s="13" t="n">
        <f aca="false">C2506+1</f>
        <v>2506</v>
      </c>
      <c r="D2507" s="50" t="n">
        <f aca="false">FilterPk!B$33</f>
        <v>0</v>
      </c>
      <c r="E2507" s="50" t="n">
        <f aca="false">FilterPk!C$33</f>
        <v>0</v>
      </c>
      <c r="F2507" s="50" t="n">
        <f aca="false">FilterPk!D$33</f>
        <v>0</v>
      </c>
      <c r="G2507" s="50" t="n">
        <f aca="false">FilterPk!E$33</f>
        <v>0</v>
      </c>
      <c r="H2507" s="50" t="n">
        <f aca="false">FilterPk!F$33</f>
        <v>148.212616</v>
      </c>
      <c r="I2507" s="50" t="n">
        <f aca="false">FilterPk!G$33</f>
        <v>152.45636</v>
      </c>
      <c r="J2507" s="50" t="n">
        <f aca="false">FilterPk!H$33</f>
        <v>146.860915</v>
      </c>
      <c r="K2507" s="50" t="n">
        <f aca="false">FilterPk!I$33</f>
        <v>301.509361</v>
      </c>
      <c r="L2507" s="50" t="n">
        <f aca="false">FilterPk!J$33</f>
        <v>144.921279</v>
      </c>
      <c r="M2507" s="50" t="n">
        <f aca="false">FilterPk!K$33</f>
        <v>149.116289</v>
      </c>
      <c r="N2507" s="50" t="n">
        <f aca="false">FilterPk!L$33</f>
        <v>1043.07682</v>
      </c>
      <c r="O2507" s="50" t="n">
        <f aca="false">FilterPk!M$33</f>
        <v>0</v>
      </c>
      <c r="P2507" s="50" t="n">
        <f aca="false">FilterPk!N$33</f>
        <v>0</v>
      </c>
      <c r="Q2507" s="51" t="n">
        <f aca="false">FilterPk!O$33</f>
        <v>1043.07682</v>
      </c>
    </row>
    <row r="2508" customFormat="false" ht="12.75" hidden="false" customHeight="false" outlineLevel="0" collapsed="false">
      <c r="B2508" s="85" t="str">
        <f aca="false">FilterPk!A$34</f>
        <v>Fletcher Sturm</v>
      </c>
      <c r="C2508" s="13" t="n">
        <f aca="false">C2507+1</f>
        <v>2507</v>
      </c>
      <c r="D2508" s="50" t="n">
        <f aca="false">FilterPk!B$34</f>
        <v>0</v>
      </c>
      <c r="E2508" s="50" t="n">
        <f aca="false">FilterPk!C$34</f>
        <v>0</v>
      </c>
      <c r="F2508" s="50" t="n">
        <f aca="false">FilterPk!D$34</f>
        <v>10.382539</v>
      </c>
      <c r="G2508" s="50" t="n">
        <f aca="false">FilterPk!E$34</f>
        <v>-372.732218</v>
      </c>
      <c r="H2508" s="50" t="n">
        <f aca="false">FilterPk!F$34</f>
        <v>-18.430041</v>
      </c>
      <c r="I2508" s="50" t="n">
        <f aca="false">FilterPk!G$34</f>
        <v>-7.519049</v>
      </c>
      <c r="J2508" s="50" t="n">
        <f aca="false">FilterPk!H$34</f>
        <v>7.209206</v>
      </c>
      <c r="K2508" s="50" t="n">
        <f aca="false">FilterPk!I$34</f>
        <v>16.283645</v>
      </c>
      <c r="L2508" s="50" t="n">
        <f aca="false">FilterPk!J$34</f>
        <v>-0.622678</v>
      </c>
      <c r="M2508" s="50" t="n">
        <f aca="false">FilterPk!K$34</f>
        <v>48.787102</v>
      </c>
      <c r="N2508" s="50" t="n">
        <f aca="false">FilterPk!L$34</f>
        <v>-316.641494</v>
      </c>
      <c r="O2508" s="50" t="n">
        <f aca="false">FilterPk!M$34</f>
        <v>137.057149</v>
      </c>
      <c r="P2508" s="50" t="n">
        <f aca="false">FilterPk!N$34</f>
        <v>0</v>
      </c>
      <c r="Q2508" s="51" t="n">
        <f aca="false">FilterPk!O$34</f>
        <v>-179.584345</v>
      </c>
    </row>
    <row r="2509" customFormat="false" ht="12.75" hidden="false" customHeight="false" outlineLevel="0" collapsed="false">
      <c r="B2509" s="85" t="str">
        <f aca="false">FilterPk!A$35</f>
        <v>Doug Gilbert-Smith</v>
      </c>
      <c r="C2509" s="13" t="n">
        <f aca="false">C2508+1</f>
        <v>2508</v>
      </c>
      <c r="D2509" s="50" t="n">
        <f aca="false">FilterPk!B$35</f>
        <v>0</v>
      </c>
      <c r="E2509" s="50" t="n">
        <f aca="false">FilterPk!C$35</f>
        <v>0</v>
      </c>
      <c r="F2509" s="50" t="n">
        <f aca="false">FilterPk!D$35</f>
        <v>-34.907</v>
      </c>
      <c r="G2509" s="50" t="n">
        <f aca="false">FilterPk!E$35</f>
        <v>38.473605</v>
      </c>
      <c r="H2509" s="50" t="n">
        <f aca="false">FilterPk!F$35</f>
        <v>-29.642523</v>
      </c>
      <c r="I2509" s="50" t="n">
        <f aca="false">FilterPk!G$35</f>
        <v>30.491272</v>
      </c>
      <c r="J2509" s="50" t="n">
        <f aca="false">FilterPk!H$35</f>
        <v>0</v>
      </c>
      <c r="K2509" s="50" t="n">
        <f aca="false">FilterPk!I$35</f>
        <v>90.452808</v>
      </c>
      <c r="L2509" s="50" t="n">
        <f aca="false">FilterPk!J$35</f>
        <v>0</v>
      </c>
      <c r="M2509" s="50" t="n">
        <f aca="false">FilterPk!K$35</f>
        <v>14.574853</v>
      </c>
      <c r="N2509" s="50" t="n">
        <f aca="false">FilterPk!L$35</f>
        <v>109.443015</v>
      </c>
      <c r="O2509" s="50" t="n">
        <f aca="false">FilterPk!M$35</f>
        <v>94.93307</v>
      </c>
      <c r="P2509" s="50" t="n">
        <f aca="false">FilterPk!N$35</f>
        <v>-157.516125</v>
      </c>
      <c r="Q2509" s="51" t="n">
        <f aca="false">FilterPk!O$35</f>
        <v>46.85996</v>
      </c>
    </row>
    <row r="2510" customFormat="false" ht="12.75" hidden="false" customHeight="false" outlineLevel="0" collapsed="false">
      <c r="B2510" s="85" t="str">
        <f aca="false">FilterPk!A$36</f>
        <v>Rogers Herndon</v>
      </c>
      <c r="C2510" s="13" t="n">
        <f aca="false">C2509+1</f>
        <v>2509</v>
      </c>
      <c r="D2510" s="50" t="n">
        <f aca="false">FilterPk!B$36</f>
        <v>0</v>
      </c>
      <c r="E2510" s="50" t="n">
        <f aca="false">FilterPk!C$36</f>
        <v>0</v>
      </c>
      <c r="F2510" s="50" t="n">
        <f aca="false">FilterPk!D$36</f>
        <v>-16.269581</v>
      </c>
      <c r="G2510" s="50" t="n">
        <f aca="false">FilterPk!E$36</f>
        <v>-36.150495</v>
      </c>
      <c r="H2510" s="50" t="n">
        <f aca="false">FilterPk!F$36</f>
        <v>-105.080472</v>
      </c>
      <c r="I2510" s="50" t="n">
        <f aca="false">FilterPk!G$36</f>
        <v>-21.496839</v>
      </c>
      <c r="J2510" s="50" t="n">
        <f aca="false">FilterPk!H$36</f>
        <v>76.011979</v>
      </c>
      <c r="K2510" s="50" t="n">
        <f aca="false">FilterPk!I$36</f>
        <v>315.376651</v>
      </c>
      <c r="L2510" s="50" t="n">
        <f aca="false">FilterPk!J$36</f>
        <v>0.622678</v>
      </c>
      <c r="M2510" s="50" t="n">
        <f aca="false">FilterPk!K$36</f>
        <v>131.855286</v>
      </c>
      <c r="N2510" s="50" t="n">
        <f aca="false">FilterPk!L$36</f>
        <v>344.869207</v>
      </c>
      <c r="O2510" s="50" t="n">
        <f aca="false">FilterPk!M$36</f>
        <v>500.495437</v>
      </c>
      <c r="P2510" s="50" t="n">
        <f aca="false">FilterPk!N$36</f>
        <v>0</v>
      </c>
      <c r="Q2510" s="51" t="n">
        <f aca="false">FilterPk!O$36</f>
        <v>845.364644</v>
      </c>
    </row>
    <row r="2511" customFormat="false" ht="12.75" hidden="false" customHeight="false" outlineLevel="0" collapsed="false">
      <c r="B2511" s="85" t="str">
        <f aca="false">FilterPk!A$37</f>
        <v>Dana Davis</v>
      </c>
      <c r="C2511" s="13" t="n">
        <f aca="false">C2510+1</f>
        <v>2510</v>
      </c>
      <c r="D2511" s="50" t="n">
        <f aca="false">FilterPk!B$37</f>
        <v>0</v>
      </c>
      <c r="E2511" s="50" t="n">
        <f aca="false">FilterPk!C$37</f>
        <v>0</v>
      </c>
      <c r="F2511" s="50" t="n">
        <f aca="false">FilterPk!D$37</f>
        <v>4.986714</v>
      </c>
      <c r="G2511" s="50" t="n">
        <f aca="false">FilterPk!E$37</f>
        <v>-10.425106</v>
      </c>
      <c r="H2511" s="50" t="n">
        <f aca="false">FilterPk!F$37</f>
        <v>34.582944</v>
      </c>
      <c r="I2511" s="50" t="n">
        <f aca="false">FilterPk!G$37</f>
        <v>31.966656</v>
      </c>
      <c r="J2511" s="50" t="n">
        <f aca="false">FilterPk!H$37</f>
        <v>34.267547</v>
      </c>
      <c r="K2511" s="50" t="n">
        <f aca="false">FilterPk!I$37</f>
        <v>70.027981</v>
      </c>
      <c r="L2511" s="50" t="n">
        <f aca="false">FilterPk!J$37</f>
        <v>33.814965</v>
      </c>
      <c r="M2511" s="50" t="n">
        <f aca="false">FilterPk!K$37</f>
        <v>44.191074</v>
      </c>
      <c r="N2511" s="50" t="n">
        <f aca="false">FilterPk!L$37</f>
        <v>243.412775</v>
      </c>
      <c r="O2511" s="50" t="n">
        <f aca="false">FilterPk!M$37</f>
        <v>27.55263</v>
      </c>
      <c r="P2511" s="50" t="n">
        <f aca="false">FilterPk!N$37</f>
        <v>0</v>
      </c>
      <c r="Q2511" s="51" t="n">
        <f aca="false">FilterPk!O$37</f>
        <v>270.965405</v>
      </c>
    </row>
    <row r="2512" customFormat="false" ht="12.75" hidden="false" customHeight="false" outlineLevel="0" collapsed="false">
      <c r="B2512" s="85" t="str">
        <f aca="false">FilterPk!A$38</f>
        <v>Tom May</v>
      </c>
      <c r="C2512" s="13" t="n">
        <f aca="false">C2511+1</f>
        <v>2511</v>
      </c>
      <c r="D2512" s="50" t="n">
        <f aca="false">FilterPk!B$38</f>
        <v>0</v>
      </c>
      <c r="E2512" s="50" t="n">
        <f aca="false">FilterPk!C$38</f>
        <v>0</v>
      </c>
      <c r="F2512" s="50" t="n">
        <f aca="false">FilterPk!D$38</f>
        <v>0</v>
      </c>
      <c r="G2512" s="50" t="n">
        <f aca="false">FilterPk!E$38</f>
        <v>0</v>
      </c>
      <c r="H2512" s="50" t="n">
        <f aca="false">FilterPk!F$38</f>
        <v>0</v>
      </c>
      <c r="I2512" s="50" t="n">
        <f aca="false">FilterPk!G$38</f>
        <v>0</v>
      </c>
      <c r="J2512" s="50" t="n">
        <f aca="false">FilterPk!H$38</f>
        <v>0</v>
      </c>
      <c r="K2512" s="50" t="n">
        <f aca="false">FilterPk!I$38</f>
        <v>0</v>
      </c>
      <c r="L2512" s="50" t="n">
        <f aca="false">FilterPk!J$38</f>
        <v>0</v>
      </c>
      <c r="M2512" s="50" t="n">
        <f aca="false">FilterPk!K$38</f>
        <v>0</v>
      </c>
      <c r="N2512" s="50" t="n">
        <f aca="false">FilterPk!L$38</f>
        <v>0</v>
      </c>
      <c r="O2512" s="50" t="n">
        <f aca="false">FilterPk!M$38</f>
        <v>0</v>
      </c>
      <c r="P2512" s="50" t="n">
        <f aca="false">FilterPk!N$38</f>
        <v>0</v>
      </c>
      <c r="Q2512" s="51" t="n">
        <f aca="false">FilterPk!O$38</f>
        <v>0</v>
      </c>
    </row>
    <row r="2513" customFormat="false" ht="12.75" hidden="false" customHeight="false" outlineLevel="0" collapsed="false">
      <c r="B2513" s="85" t="str">
        <f aca="false">FilterPk!A$39</f>
        <v>Clint Dean</v>
      </c>
      <c r="C2513" s="13" t="n">
        <f aca="false">C2512+1</f>
        <v>2512</v>
      </c>
      <c r="D2513" s="50" t="n">
        <f aca="false">FilterPk!B$39</f>
        <v>0</v>
      </c>
      <c r="E2513" s="50" t="n">
        <f aca="false">FilterPk!C$39</f>
        <v>0</v>
      </c>
      <c r="F2513" s="50" t="n">
        <f aca="false">FilterPk!D$39</f>
        <v>-27.9256</v>
      </c>
      <c r="G2513" s="50" t="n">
        <f aca="false">FilterPk!E$39</f>
        <v>0</v>
      </c>
      <c r="H2513" s="50" t="n">
        <f aca="false">FilterPk!F$39</f>
        <v>0</v>
      </c>
      <c r="I2513" s="50" t="n">
        <f aca="false">FilterPk!G$39</f>
        <v>0</v>
      </c>
      <c r="J2513" s="50" t="n">
        <f aca="false">FilterPk!H$39</f>
        <v>0</v>
      </c>
      <c r="K2513" s="50" t="n">
        <f aca="false">FilterPk!I$39</f>
        <v>0</v>
      </c>
      <c r="L2513" s="50" t="n">
        <f aca="false">FilterPk!J$39</f>
        <v>0</v>
      </c>
      <c r="M2513" s="50" t="n">
        <f aca="false">FilterPk!K$39</f>
        <v>0</v>
      </c>
      <c r="N2513" s="50" t="n">
        <f aca="false">FilterPk!L$39</f>
        <v>-27.9256</v>
      </c>
      <c r="O2513" s="50" t="n">
        <f aca="false">FilterPk!M$39</f>
        <v>0</v>
      </c>
      <c r="P2513" s="50" t="n">
        <f aca="false">FilterPk!N$39</f>
        <v>0</v>
      </c>
      <c r="Q2513" s="51" t="n">
        <f aca="false">FilterPk!O$39</f>
        <v>-27.9256</v>
      </c>
    </row>
    <row r="2514" customFormat="false" ht="12.75" hidden="false" customHeight="false" outlineLevel="0" collapsed="false">
      <c r="B2514" s="85" t="str">
        <f aca="false">FilterPk!A$40</f>
        <v>Rob Benson</v>
      </c>
      <c r="C2514" s="13" t="n">
        <f aca="false">C2513+1</f>
        <v>2513</v>
      </c>
      <c r="D2514" s="50" t="n">
        <f aca="false">FilterPk!B$40</f>
        <v>0</v>
      </c>
      <c r="E2514" s="50" t="n">
        <f aca="false">FilterPk!C$40</f>
        <v>0</v>
      </c>
      <c r="F2514" s="50" t="n">
        <f aca="false">FilterPk!D$40</f>
        <v>0</v>
      </c>
      <c r="G2514" s="50" t="n">
        <f aca="false">FilterPk!E$40</f>
        <v>-76.947211</v>
      </c>
      <c r="H2514" s="50" t="n">
        <f aca="false">FilterPk!F$40</f>
        <v>0</v>
      </c>
      <c r="I2514" s="50" t="n">
        <f aca="false">FilterPk!G$40</f>
        <v>0</v>
      </c>
      <c r="J2514" s="50" t="n">
        <f aca="false">FilterPk!H$40</f>
        <v>0</v>
      </c>
      <c r="K2514" s="50" t="n">
        <f aca="false">FilterPk!I$40</f>
        <v>0</v>
      </c>
      <c r="L2514" s="50" t="n">
        <f aca="false">FilterPk!J$40</f>
        <v>0</v>
      </c>
      <c r="M2514" s="50" t="n">
        <f aca="false">FilterPk!K$40</f>
        <v>0</v>
      </c>
      <c r="N2514" s="50" t="n">
        <f aca="false">FilterPk!L$40</f>
        <v>-76.947211</v>
      </c>
      <c r="O2514" s="50" t="n">
        <f aca="false">FilterPk!M$40</f>
        <v>0</v>
      </c>
      <c r="P2514" s="50" t="n">
        <f aca="false">FilterPk!N$40</f>
        <v>0</v>
      </c>
      <c r="Q2514" s="51" t="n">
        <f aca="false">FilterPk!O$40</f>
        <v>-76.947211</v>
      </c>
    </row>
    <row r="2515" customFormat="false" ht="12.75" hidden="false" customHeight="false" outlineLevel="0" collapsed="false">
      <c r="B2515" s="85" t="str">
        <f aca="false">FilterPk!A$41</f>
        <v>Matt Lorenz</v>
      </c>
      <c r="C2515" s="13" t="n">
        <f aca="false">C2514+1</f>
        <v>2514</v>
      </c>
      <c r="D2515" s="50" t="n">
        <f aca="false">FilterPk!B$41</f>
        <v>0</v>
      </c>
      <c r="E2515" s="50" t="n">
        <f aca="false">FilterPk!C$41</f>
        <v>0</v>
      </c>
      <c r="F2515" s="50" t="n">
        <f aca="false">FilterPk!D$41</f>
        <v>0</v>
      </c>
      <c r="G2515" s="50" t="n">
        <f aca="false">FilterPk!E$41</f>
        <v>0</v>
      </c>
      <c r="H2515" s="50" t="n">
        <f aca="false">FilterPk!F$41</f>
        <v>0</v>
      </c>
      <c r="I2515" s="50" t="n">
        <f aca="false">FilterPk!G$41</f>
        <v>0</v>
      </c>
      <c r="J2515" s="50" t="n">
        <f aca="false">FilterPk!H$41</f>
        <v>0</v>
      </c>
      <c r="K2515" s="50" t="n">
        <f aca="false">FilterPk!I$41</f>
        <v>0</v>
      </c>
      <c r="L2515" s="50" t="n">
        <f aca="false">FilterPk!J$41</f>
        <v>0</v>
      </c>
      <c r="M2515" s="50" t="n">
        <f aca="false">FilterPk!K$41</f>
        <v>0</v>
      </c>
      <c r="N2515" s="50" t="n">
        <f aca="false">FilterPk!L$41</f>
        <v>0</v>
      </c>
      <c r="O2515" s="50" t="n">
        <f aca="false">FilterPk!M$41</f>
        <v>0</v>
      </c>
      <c r="P2515" s="50" t="n">
        <f aca="false">FilterPk!N$41</f>
        <v>0</v>
      </c>
      <c r="Q2515" s="51" t="n">
        <f aca="false">FilterPk!O$41</f>
        <v>0</v>
      </c>
    </row>
    <row r="2516" customFormat="false" ht="12.75" hidden="false" customHeight="false" outlineLevel="0" collapsed="false">
      <c r="B2516" s="85" t="str">
        <f aca="false">FilterPk!A$42</f>
        <v>John Forney</v>
      </c>
      <c r="C2516" s="13" t="n">
        <f aca="false">C2515+1</f>
        <v>2515</v>
      </c>
      <c r="D2516" s="50" t="n">
        <f aca="false">FilterPk!B$42</f>
        <v>0</v>
      </c>
      <c r="E2516" s="50" t="n">
        <f aca="false">FilterPk!C$42</f>
        <v>0</v>
      </c>
      <c r="F2516" s="50" t="n">
        <f aca="false">FilterPk!D$42</f>
        <v>0</v>
      </c>
      <c r="G2516" s="50" t="n">
        <f aca="false">FilterPk!E$42</f>
        <v>0</v>
      </c>
      <c r="H2516" s="50" t="n">
        <f aca="false">FilterPk!F$42</f>
        <v>0</v>
      </c>
      <c r="I2516" s="50" t="n">
        <f aca="false">FilterPk!G$42</f>
        <v>0</v>
      </c>
      <c r="J2516" s="50" t="n">
        <f aca="false">FilterPk!H$42</f>
        <v>0</v>
      </c>
      <c r="K2516" s="50" t="n">
        <f aca="false">FilterPk!I$42</f>
        <v>0</v>
      </c>
      <c r="L2516" s="50" t="n">
        <f aca="false">FilterPk!J$42</f>
        <v>0</v>
      </c>
      <c r="M2516" s="50" t="n">
        <f aca="false">FilterPk!K$42</f>
        <v>0</v>
      </c>
      <c r="N2516" s="50" t="n">
        <f aca="false">FilterPk!L$42</f>
        <v>0</v>
      </c>
      <c r="O2516" s="50" t="n">
        <f aca="false">FilterPk!M$42</f>
        <v>0</v>
      </c>
      <c r="P2516" s="50" t="n">
        <f aca="false">FilterPk!N$42</f>
        <v>0</v>
      </c>
      <c r="Q2516" s="51" t="n">
        <f aca="false">FilterPk!O$42</f>
        <v>0</v>
      </c>
    </row>
    <row r="2517" customFormat="false" ht="12.75" hidden="false" customHeight="false" outlineLevel="0" collapsed="false">
      <c r="B2517" s="85" t="str">
        <f aca="false">FilterPk!A$43</f>
        <v>Mike Carson</v>
      </c>
      <c r="C2517" s="13" t="n">
        <f aca="false">C2516+1</f>
        <v>2516</v>
      </c>
      <c r="D2517" s="50" t="n">
        <f aca="false">FilterPk!B$43</f>
        <v>0</v>
      </c>
      <c r="E2517" s="50" t="n">
        <f aca="false">FilterPk!C$43</f>
        <v>0</v>
      </c>
      <c r="F2517" s="50" t="n">
        <f aca="false">FilterPk!D$43</f>
        <v>0</v>
      </c>
      <c r="G2517" s="50" t="n">
        <f aca="false">FilterPk!E$43</f>
        <v>0</v>
      </c>
      <c r="H2517" s="50" t="n">
        <f aca="false">FilterPk!F$43</f>
        <v>0</v>
      </c>
      <c r="I2517" s="50" t="n">
        <f aca="false">FilterPk!G$43</f>
        <v>0</v>
      </c>
      <c r="J2517" s="50" t="n">
        <f aca="false">FilterPk!H$43</f>
        <v>0</v>
      </c>
      <c r="K2517" s="50" t="n">
        <f aca="false">FilterPk!I$43</f>
        <v>0</v>
      </c>
      <c r="L2517" s="50" t="n">
        <f aca="false">FilterPk!J$43</f>
        <v>0</v>
      </c>
      <c r="M2517" s="50" t="n">
        <f aca="false">FilterPk!K$43</f>
        <v>0</v>
      </c>
      <c r="N2517" s="50" t="n">
        <f aca="false">FilterPk!L$43</f>
        <v>0</v>
      </c>
      <c r="O2517" s="50" t="n">
        <f aca="false">FilterPk!M$43</f>
        <v>0</v>
      </c>
      <c r="P2517" s="50" t="n">
        <f aca="false">FilterPk!N$43</f>
        <v>0</v>
      </c>
      <c r="Q2517" s="51" t="n">
        <f aca="false">FilterPk!O$43</f>
        <v>0</v>
      </c>
    </row>
    <row r="2518" customFormat="false" ht="12.75" hidden="false" customHeight="false" outlineLevel="0" collapsed="false">
      <c r="B2518" s="85" t="str">
        <f aca="false">FilterPk!A$44</f>
        <v>Chris Dorland</v>
      </c>
      <c r="C2518" s="13" t="n">
        <f aca="false">C2517+1</f>
        <v>2517</v>
      </c>
      <c r="D2518" s="50" t="n">
        <f aca="false">FilterPk!B$44</f>
        <v>0</v>
      </c>
      <c r="E2518" s="50" t="n">
        <f aca="false">FilterPk!C$44</f>
        <v>0</v>
      </c>
      <c r="F2518" s="50" t="n">
        <f aca="false">FilterPk!D$44</f>
        <v>0</v>
      </c>
      <c r="G2518" s="50" t="n">
        <f aca="false">FilterPk!E$44</f>
        <v>0</v>
      </c>
      <c r="H2518" s="50" t="n">
        <f aca="false">FilterPk!F$44</f>
        <v>0</v>
      </c>
      <c r="I2518" s="50" t="n">
        <f aca="false">FilterPk!G$44</f>
        <v>0</v>
      </c>
      <c r="J2518" s="50" t="n">
        <f aca="false">FilterPk!H$44</f>
        <v>0</v>
      </c>
      <c r="K2518" s="50" t="n">
        <f aca="false">FilterPk!I$44</f>
        <v>0</v>
      </c>
      <c r="L2518" s="50" t="n">
        <f aca="false">FilterPk!J$44</f>
        <v>0</v>
      </c>
      <c r="M2518" s="50" t="n">
        <f aca="false">FilterPk!K$44</f>
        <v>0</v>
      </c>
      <c r="N2518" s="50" t="n">
        <f aca="false">FilterPk!L$44</f>
        <v>0</v>
      </c>
      <c r="O2518" s="50" t="n">
        <f aca="false">FilterPk!M$44</f>
        <v>0</v>
      </c>
      <c r="P2518" s="50" t="n">
        <f aca="false">FilterPk!N$44</f>
        <v>0</v>
      </c>
      <c r="Q2518" s="51" t="n">
        <f aca="false">FilterPk!O$44</f>
        <v>0</v>
      </c>
    </row>
    <row r="2519" customFormat="false" ht="12.75" hidden="false" customHeight="false" outlineLevel="0" collapsed="false">
      <c r="B2519" s="85" t="str">
        <f aca="false">FilterPk!A$45</f>
        <v>Jeff King</v>
      </c>
      <c r="C2519" s="13" t="n">
        <f aca="false">C2518+1</f>
        <v>2518</v>
      </c>
      <c r="D2519" s="50" t="n">
        <f aca="false">FilterPk!B$45</f>
        <v>0</v>
      </c>
      <c r="E2519" s="50" t="n">
        <f aca="false">FilterPk!C$45</f>
        <v>0</v>
      </c>
      <c r="F2519" s="50" t="n">
        <f aca="false">FilterPk!D$45</f>
        <v>0</v>
      </c>
      <c r="G2519" s="50" t="n">
        <f aca="false">FilterPk!E$45</f>
        <v>0</v>
      </c>
      <c r="H2519" s="50" t="n">
        <f aca="false">FilterPk!F$45</f>
        <v>0</v>
      </c>
      <c r="I2519" s="50" t="n">
        <f aca="false">FilterPk!G$45</f>
        <v>0</v>
      </c>
      <c r="J2519" s="50" t="n">
        <f aca="false">FilterPk!H$45</f>
        <v>0</v>
      </c>
      <c r="K2519" s="50" t="n">
        <f aca="false">FilterPk!I$45</f>
        <v>0</v>
      </c>
      <c r="L2519" s="50" t="n">
        <f aca="false">FilterPk!J$45</f>
        <v>0</v>
      </c>
      <c r="M2519" s="50" t="n">
        <f aca="false">FilterPk!K$45</f>
        <v>0</v>
      </c>
      <c r="N2519" s="50" t="n">
        <f aca="false">FilterPk!L$45</f>
        <v>0</v>
      </c>
      <c r="O2519" s="50" t="n">
        <f aca="false">FilterPk!M$45</f>
        <v>0</v>
      </c>
      <c r="P2519" s="50" t="n">
        <f aca="false">FilterPk!N$45</f>
        <v>0</v>
      </c>
      <c r="Q2519" s="51" t="n">
        <f aca="false">FilterPk!O$45</f>
        <v>0</v>
      </c>
    </row>
    <row r="2520" customFormat="false" ht="12.75" hidden="false" customHeight="false" outlineLevel="0" collapsed="false">
      <c r="B2520" s="85" t="n">
        <f aca="false">FilterPk!A$46</f>
        <v>0</v>
      </c>
      <c r="C2520" s="13" t="n">
        <f aca="false">C2519+1</f>
        <v>2519</v>
      </c>
      <c r="D2520" s="50" t="n">
        <f aca="false">FilterPk!B$46</f>
        <v>0</v>
      </c>
      <c r="E2520" s="50" t="n">
        <f aca="false">FilterPk!C$46</f>
        <v>0</v>
      </c>
      <c r="F2520" s="50" t="n">
        <f aca="false">FilterPk!D$46</f>
        <v>0</v>
      </c>
      <c r="G2520" s="50" t="n">
        <f aca="false">FilterPk!E$46</f>
        <v>0</v>
      </c>
      <c r="H2520" s="50" t="n">
        <f aca="false">FilterPk!F$46</f>
        <v>0</v>
      </c>
      <c r="I2520" s="50" t="n">
        <f aca="false">FilterPk!G$46</f>
        <v>0</v>
      </c>
      <c r="J2520" s="50" t="n">
        <f aca="false">FilterPk!H$46</f>
        <v>0</v>
      </c>
      <c r="K2520" s="50" t="n">
        <f aca="false">FilterPk!I$46</f>
        <v>0</v>
      </c>
      <c r="L2520" s="50" t="n">
        <f aca="false">FilterPk!J$46</f>
        <v>0</v>
      </c>
      <c r="M2520" s="50" t="n">
        <f aca="false">FilterPk!K$46</f>
        <v>0</v>
      </c>
      <c r="N2520" s="50" t="n">
        <f aca="false">FilterPk!L$46</f>
        <v>0</v>
      </c>
      <c r="O2520" s="50" t="n">
        <f aca="false">FilterPk!M$46</f>
        <v>0</v>
      </c>
      <c r="P2520" s="50" t="n">
        <f aca="false">FilterPk!N$46</f>
        <v>0</v>
      </c>
      <c r="Q2520" s="51" t="n">
        <f aca="false">FilterPk!O$46</f>
        <v>0</v>
      </c>
    </row>
    <row r="2521" customFormat="false" ht="12.75" hidden="false" customHeight="false" outlineLevel="0" collapsed="false">
      <c r="B2521" s="87" t="n">
        <f aca="false">FilterPk!A$47</f>
        <v>0</v>
      </c>
      <c r="C2521" s="64" t="n">
        <f aca="false">C2520+1</f>
        <v>2520</v>
      </c>
      <c r="D2521" s="54" t="n">
        <f aca="false">FilterPk!B$47</f>
        <v>0</v>
      </c>
      <c r="E2521" s="54" t="n">
        <f aca="false">FilterPk!C$47</f>
        <v>0</v>
      </c>
      <c r="F2521" s="54" t="n">
        <f aca="false">FilterPk!D$47</f>
        <v>0</v>
      </c>
      <c r="G2521" s="54" t="n">
        <f aca="false">FilterPk!E$47</f>
        <v>0</v>
      </c>
      <c r="H2521" s="54" t="n">
        <f aca="false">FilterPk!F$47</f>
        <v>0</v>
      </c>
      <c r="I2521" s="54" t="n">
        <f aca="false">FilterPk!G$47</f>
        <v>0</v>
      </c>
      <c r="J2521" s="54" t="n">
        <f aca="false">FilterPk!H$47</f>
        <v>0</v>
      </c>
      <c r="K2521" s="54" t="n">
        <f aca="false">FilterPk!I$47</f>
        <v>0</v>
      </c>
      <c r="L2521" s="54" t="n">
        <f aca="false">FilterPk!J$47</f>
        <v>0</v>
      </c>
      <c r="M2521" s="54" t="n">
        <f aca="false">FilterPk!K$47</f>
        <v>0</v>
      </c>
      <c r="N2521" s="54" t="n">
        <f aca="false">FilterPk!L$47</f>
        <v>0</v>
      </c>
      <c r="O2521" s="54" t="n">
        <f aca="false">FilterPk!M$47</f>
        <v>0</v>
      </c>
      <c r="P2521" s="54" t="n">
        <f aca="false">FilterPk!N$47</f>
        <v>0</v>
      </c>
      <c r="Q2521" s="55" t="n">
        <f aca="false">FilterPk!O$47</f>
        <v>0</v>
      </c>
    </row>
    <row r="2522" customFormat="false" ht="12.75" hidden="false" customHeight="false" outlineLevel="0" collapsed="false">
      <c r="A2522" s="0" t="n">
        <f aca="false">A2482+1</f>
        <v>64</v>
      </c>
      <c r="B2522" s="57" t="n">
        <f aca="false">FilterPk!D$1</f>
        <v>36907</v>
      </c>
      <c r="C2522" s="58" t="n">
        <f aca="false">C2521+1</f>
        <v>2521</v>
      </c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83"/>
    </row>
    <row r="2523" customFormat="false" ht="12.75" hidden="false" customHeight="false" outlineLevel="0" collapsed="false">
      <c r="B2523" s="61"/>
      <c r="C2523" s="13" t="n">
        <f aca="false">C2522+1</f>
        <v>2522</v>
      </c>
      <c r="D2523" s="13"/>
      <c r="E2523" s="21" t="s">
        <v>5</v>
      </c>
      <c r="F2523" s="21" t="s">
        <v>6</v>
      </c>
      <c r="G2523" s="21" t="s">
        <v>7</v>
      </c>
      <c r="H2523" s="21" t="s">
        <v>8</v>
      </c>
      <c r="I2523" s="21" t="s">
        <v>9</v>
      </c>
      <c r="J2523" s="21" t="s">
        <v>10</v>
      </c>
      <c r="K2523" s="21" t="s">
        <v>11</v>
      </c>
      <c r="L2523" s="21" t="s">
        <v>12</v>
      </c>
      <c r="M2523" s="21" t="s">
        <v>13</v>
      </c>
      <c r="N2523" s="21" t="s">
        <v>14</v>
      </c>
      <c r="O2523" s="21" t="n">
        <v>2002</v>
      </c>
      <c r="P2523" s="21" t="s">
        <v>15</v>
      </c>
      <c r="Q2523" s="84" t="s">
        <v>16</v>
      </c>
    </row>
    <row r="2524" customFormat="false" ht="12.75" hidden="false" customHeight="false" outlineLevel="0" collapsed="false">
      <c r="B2524" s="85" t="str">
        <f aca="false">FilterPk!A$9</f>
        <v>Power positions</v>
      </c>
      <c r="C2524" s="13" t="n">
        <f aca="false">C2523+1</f>
        <v>2523</v>
      </c>
      <c r="D2524" s="13" t="s">
        <v>4</v>
      </c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86"/>
    </row>
    <row r="2525" customFormat="false" ht="12.75" hidden="false" customHeight="false" outlineLevel="0" collapsed="false">
      <c r="B2525" s="85" t="str">
        <f aca="false">FilterPk!A$10</f>
        <v>East Position</v>
      </c>
      <c r="C2525" s="13" t="n">
        <f aca="false">C2524+1</f>
        <v>2524</v>
      </c>
      <c r="D2525" s="50" t="n">
        <f aca="false">FilterPk!B$10</f>
        <v>34784396.7946123</v>
      </c>
      <c r="E2525" s="50" t="n">
        <f aca="false">FilterPk!C$10</f>
        <v>75045.54</v>
      </c>
      <c r="F2525" s="50" t="n">
        <f aca="false">FilterPk!D$10</f>
        <v>84629.15</v>
      </c>
      <c r="G2525" s="50" t="n">
        <f aca="false">FilterPk!E$10</f>
        <v>1358824.72</v>
      </c>
      <c r="H2525" s="50" t="n">
        <f aca="false">FilterPk!F$10</f>
        <v>1120662.53</v>
      </c>
      <c r="I2525" s="50" t="n">
        <f aca="false">FilterPk!G$10</f>
        <v>422841.14</v>
      </c>
      <c r="J2525" s="50" t="n">
        <f aca="false">FilterPk!H$10</f>
        <v>788810.55</v>
      </c>
      <c r="K2525" s="50" t="n">
        <f aca="false">FilterPk!I$10</f>
        <v>1076253.71</v>
      </c>
      <c r="L2525" s="50" t="n">
        <f aca="false">FilterPk!J$10</f>
        <v>363159.42</v>
      </c>
      <c r="M2525" s="50" t="n">
        <f aca="false">FilterPk!K$10</f>
        <v>5764043.19</v>
      </c>
      <c r="N2525" s="50" t="n">
        <f aca="false">FilterPk!L$10</f>
        <v>11054269.95</v>
      </c>
      <c r="O2525" s="50" t="n">
        <f aca="false">FilterPk!M$10</f>
        <v>3650317.45</v>
      </c>
      <c r="P2525" s="50" t="n">
        <f aca="false">FilterPk!N$10</f>
        <v>-1642778.44</v>
      </c>
      <c r="Q2525" s="51" t="n">
        <f aca="false">FilterPk!O$10</f>
        <v>13061808.96</v>
      </c>
    </row>
    <row r="2526" customFormat="false" ht="12.75" hidden="false" customHeight="false" outlineLevel="0" collapsed="false">
      <c r="B2526" s="85" t="str">
        <f aca="false">FilterPk!A$11</f>
        <v>East Power Mgmt</v>
      </c>
      <c r="C2526" s="13" t="n">
        <f aca="false">C2525+1</f>
        <v>2525</v>
      </c>
      <c r="D2526" s="50" t="n">
        <f aca="false">FilterPk!B$11</f>
        <v>7547347.04451418</v>
      </c>
      <c r="E2526" s="50" t="n">
        <f aca="false">FilterPk!C$11</f>
        <v>43646.27</v>
      </c>
      <c r="F2526" s="50" t="n">
        <f aca="false">FilterPk!D$11</f>
        <v>-98133.28</v>
      </c>
      <c r="G2526" s="50" t="n">
        <f aca="false">FilterPk!E$11</f>
        <v>107993.78</v>
      </c>
      <c r="H2526" s="50" t="n">
        <f aca="false">FilterPk!F$11</f>
        <v>155786.29</v>
      </c>
      <c r="I2526" s="50" t="n">
        <f aca="false">FilterPk!G$11</f>
        <v>89357.34</v>
      </c>
      <c r="J2526" s="50" t="n">
        <f aca="false">FilterPk!H$11</f>
        <v>247101.13</v>
      </c>
      <c r="K2526" s="50" t="n">
        <f aca="false">FilterPk!I$11</f>
        <v>307386.28</v>
      </c>
      <c r="L2526" s="50" t="n">
        <f aca="false">FilterPk!J$11</f>
        <v>108209.05</v>
      </c>
      <c r="M2526" s="50" t="n">
        <f aca="false">FilterPk!K$11</f>
        <v>1338376.99</v>
      </c>
      <c r="N2526" s="50" t="n">
        <f aca="false">FilterPk!L$11</f>
        <v>2299723.85</v>
      </c>
      <c r="O2526" s="50" t="n">
        <f aca="false">FilterPk!M$11</f>
        <v>606348.53</v>
      </c>
      <c r="P2526" s="50" t="n">
        <f aca="false">FilterPk!N$11</f>
        <v>61912.21</v>
      </c>
      <c r="Q2526" s="51" t="n">
        <f aca="false">FilterPk!O$11</f>
        <v>2967984.59</v>
      </c>
    </row>
    <row r="2527" customFormat="false" ht="12.75" hidden="false" customHeight="false" outlineLevel="0" collapsed="false">
      <c r="B2527" s="85" t="str">
        <f aca="false">FilterPk!A$12</f>
        <v>Long Term Options</v>
      </c>
      <c r="C2527" s="13" t="n">
        <f aca="false">C2526+1</f>
        <v>2526</v>
      </c>
      <c r="D2527" s="50" t="n">
        <f aca="false">FilterPk!B$12</f>
        <v>0</v>
      </c>
      <c r="E2527" s="50" t="n">
        <f aca="false">FilterPk!C$12</f>
        <v>0</v>
      </c>
      <c r="F2527" s="50" t="n">
        <f aca="false">FilterPk!D$12</f>
        <v>0</v>
      </c>
      <c r="G2527" s="50" t="n">
        <f aca="false">FilterPk!E$12</f>
        <v>0</v>
      </c>
      <c r="H2527" s="50" t="n">
        <f aca="false">FilterPk!F$12</f>
        <v>0</v>
      </c>
      <c r="I2527" s="50" t="n">
        <f aca="false">FilterPk!G$12</f>
        <v>0</v>
      </c>
      <c r="J2527" s="50" t="n">
        <f aca="false">FilterPk!H$12</f>
        <v>0</v>
      </c>
      <c r="K2527" s="50" t="n">
        <f aca="false">FilterPk!I$12</f>
        <v>0</v>
      </c>
      <c r="L2527" s="50" t="n">
        <f aca="false">FilterPk!J$12</f>
        <v>0</v>
      </c>
      <c r="M2527" s="50" t="n">
        <f aca="false">FilterPk!K$12</f>
        <v>0</v>
      </c>
      <c r="N2527" s="50" t="n">
        <f aca="false">FilterPk!L$12</f>
        <v>0</v>
      </c>
      <c r="O2527" s="50" t="n">
        <f aca="false">FilterPk!M$12</f>
        <v>0</v>
      </c>
      <c r="P2527" s="50" t="n">
        <f aca="false">FilterPk!N$12</f>
        <v>0</v>
      </c>
      <c r="Q2527" s="51" t="n">
        <f aca="false">FilterPk!O$12</f>
        <v>0</v>
      </c>
    </row>
    <row r="2528" customFormat="false" ht="12.75" hidden="false" customHeight="false" outlineLevel="0" collapsed="false">
      <c r="B2528" s="85" t="str">
        <f aca="false">FilterPk!A$13</f>
        <v>LT-MIDWEST</v>
      </c>
      <c r="C2528" s="13" t="n">
        <f aca="false">C2527+1</f>
        <v>2527</v>
      </c>
      <c r="D2528" s="50" t="n">
        <f aca="false">FilterPk!B$13</f>
        <v>7151089.47366245</v>
      </c>
      <c r="E2528" s="50" t="n">
        <f aca="false">FilterPk!C$13</f>
        <v>48283.08</v>
      </c>
      <c r="F2528" s="50" t="n">
        <f aca="false">FilterPk!D$13</f>
        <v>-141448.54</v>
      </c>
      <c r="G2528" s="50" t="n">
        <f aca="false">FilterPk!E$13</f>
        <v>574622.66</v>
      </c>
      <c r="H2528" s="50" t="n">
        <f aca="false">FilterPk!F$13</f>
        <v>298097.27</v>
      </c>
      <c r="I2528" s="50" t="n">
        <f aca="false">FilterPk!G$13</f>
        <v>249481.43</v>
      </c>
      <c r="J2528" s="50" t="n">
        <f aca="false">FilterPk!H$13</f>
        <v>119379.88</v>
      </c>
      <c r="K2528" s="50" t="n">
        <f aca="false">FilterPk!I$13</f>
        <v>25994.27</v>
      </c>
      <c r="L2528" s="50" t="n">
        <f aca="false">FilterPk!J$13</f>
        <v>156242.15</v>
      </c>
      <c r="M2528" s="50" t="n">
        <f aca="false">FilterPk!K$13</f>
        <v>1762908.33</v>
      </c>
      <c r="N2528" s="50" t="n">
        <f aca="false">FilterPk!L$13</f>
        <v>3093560.53</v>
      </c>
      <c r="O2528" s="50" t="n">
        <f aca="false">FilterPk!M$13</f>
        <v>565730</v>
      </c>
      <c r="P2528" s="50" t="n">
        <f aca="false">FilterPk!N$13</f>
        <v>-439379.19</v>
      </c>
      <c r="Q2528" s="51" t="n">
        <f aca="false">FilterPk!O$13</f>
        <v>3219911.34</v>
      </c>
    </row>
    <row r="2529" customFormat="false" ht="12.75" hidden="false" customHeight="false" outlineLevel="0" collapsed="false">
      <c r="B2529" s="85" t="str">
        <f aca="false">FilterPk!A$14</f>
        <v>ST-ECAR</v>
      </c>
      <c r="C2529" s="13" t="n">
        <f aca="false">C2528+1</f>
        <v>2528</v>
      </c>
      <c r="D2529" s="50" t="n">
        <f aca="false">FilterPk!B$14</f>
        <v>238101.441960815</v>
      </c>
      <c r="E2529" s="50" t="n">
        <f aca="false">FilterPk!C$14</f>
        <v>13522.23</v>
      </c>
      <c r="F2529" s="50" t="n">
        <f aca="false">FilterPk!D$14</f>
        <v>15838.59</v>
      </c>
      <c r="G2529" s="50" t="n">
        <f aca="false">FilterPk!E$14</f>
        <v>0</v>
      </c>
      <c r="H2529" s="50" t="n">
        <f aca="false">FilterPk!F$14</f>
        <v>0</v>
      </c>
      <c r="I2529" s="50" t="n">
        <f aca="false">FilterPk!G$14</f>
        <v>0</v>
      </c>
      <c r="J2529" s="50" t="n">
        <f aca="false">FilterPk!H$14</f>
        <v>0</v>
      </c>
      <c r="K2529" s="50" t="n">
        <f aca="false">FilterPk!I$14</f>
        <v>0</v>
      </c>
      <c r="L2529" s="50" t="n">
        <f aca="false">FilterPk!J$14</f>
        <v>0</v>
      </c>
      <c r="M2529" s="50" t="n">
        <f aca="false">FilterPk!K$14</f>
        <v>0</v>
      </c>
      <c r="N2529" s="50" t="n">
        <f aca="false">FilterPk!L$14</f>
        <v>29360.82</v>
      </c>
      <c r="O2529" s="50" t="n">
        <f aca="false">FilterPk!M$14</f>
        <v>0</v>
      </c>
      <c r="P2529" s="50" t="n">
        <f aca="false">FilterPk!N$14</f>
        <v>0</v>
      </c>
      <c r="Q2529" s="51" t="n">
        <f aca="false">FilterPk!O$14</f>
        <v>29360.82</v>
      </c>
    </row>
    <row r="2530" customFormat="false" ht="12.75" hidden="false" customHeight="false" outlineLevel="0" collapsed="false">
      <c r="B2530" s="85" t="str">
        <f aca="false">FilterPk!A$15</f>
        <v>ST- MAPP</v>
      </c>
      <c r="C2530" s="13" t="n">
        <f aca="false">C2529+1</f>
        <v>2529</v>
      </c>
      <c r="D2530" s="50" t="n">
        <f aca="false">FilterPk!B$15</f>
        <v>254636.614020626</v>
      </c>
      <c r="E2530" s="50" t="n">
        <f aca="false">FilterPk!C$15</f>
        <v>795.43</v>
      </c>
      <c r="F2530" s="50" t="n">
        <f aca="false">FilterPk!D$15</f>
        <v>39596.48</v>
      </c>
      <c r="G2530" s="50" t="n">
        <f aca="false">FilterPk!E$15</f>
        <v>26009.8</v>
      </c>
      <c r="H2530" s="50" t="n">
        <f aca="false">FilterPk!F$15</f>
        <v>8238.75</v>
      </c>
      <c r="I2530" s="50" t="n">
        <f aca="false">FilterPk!G$15</f>
        <v>0</v>
      </c>
      <c r="J2530" s="50" t="n">
        <f aca="false">FilterPk!H$15</f>
        <v>0</v>
      </c>
      <c r="K2530" s="50" t="n">
        <f aca="false">FilterPk!I$15</f>
        <v>0</v>
      </c>
      <c r="L2530" s="50" t="n">
        <f aca="false">FilterPk!J$15</f>
        <v>0</v>
      </c>
      <c r="M2530" s="50" t="n">
        <f aca="false">FilterPk!K$15</f>
        <v>0</v>
      </c>
      <c r="N2530" s="50" t="n">
        <f aca="false">FilterPk!L$15</f>
        <v>74640.46</v>
      </c>
      <c r="O2530" s="50" t="n">
        <f aca="false">FilterPk!M$15</f>
        <v>0</v>
      </c>
      <c r="P2530" s="50" t="n">
        <f aca="false">FilterPk!N$15</f>
        <v>0</v>
      </c>
      <c r="Q2530" s="51" t="n">
        <f aca="false">FilterPk!O$15</f>
        <v>74640.46</v>
      </c>
    </row>
    <row r="2531" customFormat="false" ht="12.75" hidden="false" customHeight="false" outlineLevel="0" collapsed="false">
      <c r="B2531" s="85" t="str">
        <f aca="false">FilterPk!A$16</f>
        <v>ST- MAIN</v>
      </c>
      <c r="C2531" s="13" t="n">
        <f aca="false">C2530+1</f>
        <v>2530</v>
      </c>
      <c r="D2531" s="50" t="n">
        <f aca="false">FilterPk!B$16</f>
        <v>694293.253349893</v>
      </c>
      <c r="E2531" s="50" t="n">
        <f aca="false">FilterPk!C$16</f>
        <v>-2349.61</v>
      </c>
      <c r="F2531" s="50" t="n">
        <f aca="false">FilterPk!D$16</f>
        <v>15903</v>
      </c>
      <c r="G2531" s="50" t="n">
        <f aca="false">FilterPk!E$16</f>
        <v>69359.47</v>
      </c>
      <c r="H2531" s="50" t="n">
        <f aca="false">FilterPk!F$16</f>
        <v>0</v>
      </c>
      <c r="I2531" s="50" t="n">
        <f aca="false">FilterPk!G$16</f>
        <v>0</v>
      </c>
      <c r="J2531" s="50" t="n">
        <f aca="false">FilterPk!H$16</f>
        <v>0</v>
      </c>
      <c r="K2531" s="50" t="n">
        <f aca="false">FilterPk!I$16</f>
        <v>0</v>
      </c>
      <c r="L2531" s="50" t="n">
        <f aca="false">FilterPk!J$16</f>
        <v>0</v>
      </c>
      <c r="M2531" s="50" t="n">
        <f aca="false">FilterPk!K$16</f>
        <v>0</v>
      </c>
      <c r="N2531" s="50" t="n">
        <f aca="false">FilterPk!L$16</f>
        <v>82912.86</v>
      </c>
      <c r="O2531" s="50" t="n">
        <f aca="false">FilterPk!M$16</f>
        <v>0</v>
      </c>
      <c r="P2531" s="50" t="n">
        <f aca="false">FilterPk!N$16</f>
        <v>0</v>
      </c>
      <c r="Q2531" s="51" t="n">
        <f aca="false">FilterPk!O$16</f>
        <v>82912.86</v>
      </c>
    </row>
    <row r="2532" customFormat="false" ht="12.75" hidden="false" customHeight="false" outlineLevel="0" collapsed="false">
      <c r="B2532" s="85" t="str">
        <f aca="false">FilterPk!A$17</f>
        <v>MW-ANALYST</v>
      </c>
      <c r="C2532" s="13" t="n">
        <f aca="false">C2531+1</f>
        <v>2531</v>
      </c>
      <c r="D2532" s="50" t="n">
        <f aca="false">FilterPk!B$17</f>
        <v>0</v>
      </c>
      <c r="E2532" s="50" t="n">
        <f aca="false">FilterPk!C$17</f>
        <v>6363.4</v>
      </c>
      <c r="F2532" s="50" t="n">
        <f aca="false">FilterPk!D$17</f>
        <v>15838.59</v>
      </c>
      <c r="G2532" s="50" t="n">
        <f aca="false">FilterPk!E$17</f>
        <v>0</v>
      </c>
      <c r="H2532" s="50" t="n">
        <f aca="false">FilterPk!F$17</f>
        <v>0</v>
      </c>
      <c r="I2532" s="50" t="n">
        <f aca="false">FilterPk!G$17</f>
        <v>0</v>
      </c>
      <c r="J2532" s="50" t="n">
        <f aca="false">FilterPk!H$17</f>
        <v>0</v>
      </c>
      <c r="K2532" s="50" t="n">
        <f aca="false">FilterPk!I$17</f>
        <v>0</v>
      </c>
      <c r="L2532" s="50" t="n">
        <f aca="false">FilterPk!J$17</f>
        <v>0</v>
      </c>
      <c r="M2532" s="50" t="n">
        <f aca="false">FilterPk!K$17</f>
        <v>0</v>
      </c>
      <c r="N2532" s="50" t="n">
        <f aca="false">FilterPk!L$17</f>
        <v>22201.99</v>
      </c>
      <c r="O2532" s="50" t="n">
        <f aca="false">FilterPk!M$17</f>
        <v>0</v>
      </c>
      <c r="P2532" s="50" t="n">
        <f aca="false">FilterPk!N$17</f>
        <v>0</v>
      </c>
      <c r="Q2532" s="51" t="n">
        <f aca="false">FilterPk!O$17</f>
        <v>22201.99</v>
      </c>
    </row>
    <row r="2533" customFormat="false" ht="12.75" hidden="false" customHeight="false" outlineLevel="0" collapsed="false">
      <c r="B2533" s="85" t="str">
        <f aca="false">FilterPk!A$18</f>
        <v>LT-NE</v>
      </c>
      <c r="C2533" s="13" t="n">
        <f aca="false">C2532+1</f>
        <v>2532</v>
      </c>
      <c r="D2533" s="50" t="n">
        <f aca="false">FilterPk!B$18</f>
        <v>6187311.37539291</v>
      </c>
      <c r="E2533" s="50" t="n">
        <f aca="false">FilterPk!C$18</f>
        <v>-37254.47</v>
      </c>
      <c r="F2533" s="50" t="n">
        <f aca="false">FilterPk!D$18</f>
        <v>2562.91</v>
      </c>
      <c r="G2533" s="50" t="n">
        <f aca="false">FilterPk!E$18</f>
        <v>-23211.32</v>
      </c>
      <c r="H2533" s="50" t="n">
        <f aca="false">FilterPk!F$18</f>
        <v>263627.18</v>
      </c>
      <c r="I2533" s="50" t="n">
        <f aca="false">FilterPk!G$18</f>
        <v>-59813.36</v>
      </c>
      <c r="J2533" s="50" t="n">
        <f aca="false">FilterPk!H$18</f>
        <v>155752.04</v>
      </c>
      <c r="K2533" s="50" t="n">
        <f aca="false">FilterPk!I$18</f>
        <v>121018.38</v>
      </c>
      <c r="L2533" s="50" t="n">
        <f aca="false">FilterPk!J$18</f>
        <v>-53378.32</v>
      </c>
      <c r="M2533" s="50" t="n">
        <f aca="false">FilterPk!K$18</f>
        <v>995570.8</v>
      </c>
      <c r="N2533" s="50" t="n">
        <f aca="false">FilterPk!L$18</f>
        <v>1364873.84</v>
      </c>
      <c r="O2533" s="50" t="n">
        <f aca="false">FilterPk!M$18</f>
        <v>1053007.86</v>
      </c>
      <c r="P2533" s="50" t="n">
        <f aca="false">FilterPk!N$18</f>
        <v>-2593897.5</v>
      </c>
      <c r="Q2533" s="51" t="n">
        <f aca="false">FilterPk!O$18</f>
        <v>-176015.800000001</v>
      </c>
    </row>
    <row r="2534" customFormat="false" ht="12.75" hidden="false" customHeight="false" outlineLevel="0" collapsed="false">
      <c r="B2534" s="85" t="str">
        <f aca="false">FilterPk!A$19</f>
        <v>LT-PJM</v>
      </c>
      <c r="C2534" s="13" t="n">
        <f aca="false">C2533+1</f>
        <v>2533</v>
      </c>
      <c r="D2534" s="50" t="n">
        <f aca="false">FilterPk!B$19</f>
        <v>1818236.42109565</v>
      </c>
      <c r="E2534" s="50" t="n">
        <f aca="false">FilterPk!C$19</f>
        <v>25453.61</v>
      </c>
      <c r="F2534" s="50" t="n">
        <f aca="false">FilterPk!D$19</f>
        <v>45536</v>
      </c>
      <c r="G2534" s="50" t="n">
        <f aca="false">FilterPk!E$19</f>
        <v>312117.59</v>
      </c>
      <c r="H2534" s="50" t="n">
        <f aca="false">FilterPk!F$19</f>
        <v>211118</v>
      </c>
      <c r="I2534" s="50" t="n">
        <f aca="false">FilterPk!G$19</f>
        <v>0</v>
      </c>
      <c r="J2534" s="50" t="n">
        <f aca="false">FilterPk!H$19</f>
        <v>24536.25</v>
      </c>
      <c r="K2534" s="50" t="n">
        <f aca="false">FilterPk!I$19</f>
        <v>-12662.37</v>
      </c>
      <c r="L2534" s="50" t="n">
        <f aca="false">FilterPk!J$19</f>
        <v>-30078</v>
      </c>
      <c r="M2534" s="50" t="n">
        <f aca="false">FilterPk!K$19</f>
        <v>243523.27</v>
      </c>
      <c r="N2534" s="50" t="n">
        <f aca="false">FilterPk!L$19</f>
        <v>819544.35</v>
      </c>
      <c r="O2534" s="50" t="n">
        <f aca="false">FilterPk!M$19</f>
        <v>125485.18</v>
      </c>
      <c r="P2534" s="50" t="n">
        <f aca="false">FilterPk!N$19</f>
        <v>177105.54</v>
      </c>
      <c r="Q2534" s="51" t="n">
        <f aca="false">FilterPk!O$19</f>
        <v>1122135.07</v>
      </c>
    </row>
    <row r="2535" customFormat="false" ht="12.75" hidden="false" customHeight="false" outlineLevel="0" collapsed="false">
      <c r="B2535" s="85" t="str">
        <f aca="false">FilterPk!A$20</f>
        <v>LT- NY</v>
      </c>
      <c r="C2535" s="13" t="n">
        <f aca="false">C2534+1</f>
        <v>2534</v>
      </c>
      <c r="D2535" s="50" t="n">
        <f aca="false">FilterPk!B$20</f>
        <v>0</v>
      </c>
      <c r="E2535" s="50" t="n">
        <f aca="false">FilterPk!C$20</f>
        <v>-15908.51</v>
      </c>
      <c r="F2535" s="50" t="n">
        <f aca="false">FilterPk!D$20</f>
        <v>63126.67</v>
      </c>
      <c r="G2535" s="50" t="n">
        <f aca="false">FilterPk!E$20</f>
        <v>-17376.91</v>
      </c>
      <c r="H2535" s="50" t="n">
        <f aca="false">FilterPk!F$20</f>
        <v>0</v>
      </c>
      <c r="I2535" s="50" t="n">
        <f aca="false">FilterPk!G$20</f>
        <v>0</v>
      </c>
      <c r="J2535" s="50" t="n">
        <f aca="false">FilterPk!H$20</f>
        <v>0</v>
      </c>
      <c r="K2535" s="50" t="n">
        <f aca="false">FilterPk!I$20</f>
        <v>0</v>
      </c>
      <c r="L2535" s="50" t="n">
        <f aca="false">FilterPk!J$20</f>
        <v>0</v>
      </c>
      <c r="M2535" s="50" t="n">
        <f aca="false">FilterPk!K$20</f>
        <v>146381.01</v>
      </c>
      <c r="N2535" s="50" t="n">
        <f aca="false">FilterPk!L$20</f>
        <v>176222.26</v>
      </c>
      <c r="O2535" s="50" t="n">
        <f aca="false">FilterPk!M$20</f>
        <v>281909.77</v>
      </c>
      <c r="P2535" s="50" t="n">
        <f aca="false">FilterPk!N$20</f>
        <v>-177475.64</v>
      </c>
      <c r="Q2535" s="51" t="n">
        <f aca="false">FilterPk!O$20</f>
        <v>280656.39</v>
      </c>
    </row>
    <row r="2536" customFormat="false" ht="12.75" hidden="false" customHeight="false" outlineLevel="0" collapsed="false">
      <c r="B2536" s="85" t="str">
        <f aca="false">FilterPk!A$21</f>
        <v>ST- PJM</v>
      </c>
      <c r="C2536" s="13" t="n">
        <f aca="false">C2535+1</f>
        <v>2535</v>
      </c>
      <c r="D2536" s="50" t="n">
        <f aca="false">FilterPk!B$21</f>
        <v>1243093.71447674</v>
      </c>
      <c r="E2536" s="50" t="n">
        <f aca="false">FilterPk!C$21</f>
        <v>-91155.75</v>
      </c>
      <c r="F2536" s="50" t="n">
        <f aca="false">FilterPk!D$21</f>
        <v>-47515.78</v>
      </c>
      <c r="G2536" s="50" t="n">
        <f aca="false">FilterPk!E$21</f>
        <v>0</v>
      </c>
      <c r="H2536" s="50" t="n">
        <f aca="false">FilterPk!F$21</f>
        <v>0</v>
      </c>
      <c r="I2536" s="50" t="n">
        <f aca="false">FilterPk!G$21</f>
        <v>0</v>
      </c>
      <c r="J2536" s="50" t="n">
        <f aca="false">FilterPk!H$21</f>
        <v>0</v>
      </c>
      <c r="K2536" s="50" t="n">
        <f aca="false">FilterPk!I$21</f>
        <v>0</v>
      </c>
      <c r="L2536" s="50" t="n">
        <f aca="false">FilterPk!J$21</f>
        <v>0</v>
      </c>
      <c r="M2536" s="50" t="n">
        <f aca="false">FilterPk!K$21</f>
        <v>0</v>
      </c>
      <c r="N2536" s="50" t="n">
        <f aca="false">FilterPk!L$21</f>
        <v>-138671.53</v>
      </c>
      <c r="O2536" s="50" t="n">
        <f aca="false">FilterPk!M$21</f>
        <v>0</v>
      </c>
      <c r="P2536" s="50" t="n">
        <f aca="false">FilterPk!N$21</f>
        <v>0</v>
      </c>
      <c r="Q2536" s="51" t="n">
        <f aca="false">FilterPk!O$21</f>
        <v>-138671.53</v>
      </c>
    </row>
    <row r="2537" customFormat="false" ht="12.75" hidden="false" customHeight="false" outlineLevel="0" collapsed="false">
      <c r="B2537" s="85" t="str">
        <f aca="false">FilterPk!A$22</f>
        <v>ST- NENG</v>
      </c>
      <c r="C2537" s="13" t="n">
        <f aca="false">C2536+1</f>
        <v>2536</v>
      </c>
      <c r="D2537" s="50" t="n">
        <f aca="false">FilterPk!B$22</f>
        <v>539719.375927685</v>
      </c>
      <c r="E2537" s="50" t="n">
        <f aca="false">FilterPk!C$22</f>
        <v>13161.19</v>
      </c>
      <c r="F2537" s="50" t="n">
        <f aca="false">FilterPk!D$22</f>
        <v>63418.82</v>
      </c>
      <c r="G2537" s="50" t="n">
        <f aca="false">FilterPk!E$22</f>
        <v>0</v>
      </c>
      <c r="H2537" s="50" t="n">
        <f aca="false">FilterPk!F$22</f>
        <v>0</v>
      </c>
      <c r="I2537" s="50" t="n">
        <f aca="false">FilterPk!G$22</f>
        <v>0</v>
      </c>
      <c r="J2537" s="50" t="n">
        <f aca="false">FilterPk!H$22</f>
        <v>0</v>
      </c>
      <c r="K2537" s="50" t="n">
        <f aca="false">FilterPk!I$22</f>
        <v>0</v>
      </c>
      <c r="L2537" s="50" t="n">
        <f aca="false">FilterPk!J$22</f>
        <v>0</v>
      </c>
      <c r="M2537" s="50" t="n">
        <f aca="false">FilterPk!K$22</f>
        <v>0</v>
      </c>
      <c r="N2537" s="50" t="n">
        <f aca="false">FilterPk!L$22</f>
        <v>76580.01</v>
      </c>
      <c r="O2537" s="50" t="n">
        <f aca="false">FilterPk!M$22</f>
        <v>0</v>
      </c>
      <c r="P2537" s="50" t="n">
        <f aca="false">FilterPk!N$22</f>
        <v>0</v>
      </c>
      <c r="Q2537" s="51" t="n">
        <f aca="false">FilterPk!O$22</f>
        <v>76580.01</v>
      </c>
    </row>
    <row r="2538" customFormat="false" ht="12.75" hidden="false" customHeight="false" outlineLevel="0" collapsed="false">
      <c r="B2538" s="85" t="str">
        <f aca="false">FilterPk!A$23</f>
        <v>ST- NY</v>
      </c>
      <c r="C2538" s="13" t="n">
        <f aca="false">C2537+1</f>
        <v>2537</v>
      </c>
      <c r="D2538" s="50" t="n">
        <f aca="false">FilterPk!B$23</f>
        <v>251437.188425373</v>
      </c>
      <c r="E2538" s="50" t="n">
        <f aca="false">FilterPk!C$23</f>
        <v>10362.2</v>
      </c>
      <c r="F2538" s="50" t="n">
        <f aca="false">FilterPk!D$23</f>
        <v>-15838.59</v>
      </c>
      <c r="G2538" s="50" t="n">
        <f aca="false">FilterPk!E$23</f>
        <v>17339.87</v>
      </c>
      <c r="H2538" s="50" t="n">
        <f aca="false">FilterPk!F$23</f>
        <v>0</v>
      </c>
      <c r="I2538" s="50" t="n">
        <f aca="false">FilterPk!G$23</f>
        <v>0</v>
      </c>
      <c r="J2538" s="50" t="n">
        <f aca="false">FilterPk!H$23</f>
        <v>0</v>
      </c>
      <c r="K2538" s="50" t="n">
        <f aca="false">FilterPk!I$23</f>
        <v>0</v>
      </c>
      <c r="L2538" s="50" t="n">
        <f aca="false">FilterPk!J$23</f>
        <v>0</v>
      </c>
      <c r="M2538" s="50" t="n">
        <f aca="false">FilterPk!K$23</f>
        <v>0</v>
      </c>
      <c r="N2538" s="50" t="n">
        <f aca="false">FilterPk!L$23</f>
        <v>11863.48</v>
      </c>
      <c r="O2538" s="50" t="n">
        <f aca="false">FilterPk!M$23</f>
        <v>0</v>
      </c>
      <c r="P2538" s="50" t="n">
        <f aca="false">FilterPk!N$23</f>
        <v>0</v>
      </c>
      <c r="Q2538" s="51" t="n">
        <f aca="false">FilterPk!O$23</f>
        <v>11863.48</v>
      </c>
    </row>
    <row r="2539" customFormat="false" ht="12.75" hidden="false" customHeight="false" outlineLevel="0" collapsed="false">
      <c r="B2539" s="85" t="str">
        <f aca="false">FilterPk!A$24</f>
        <v>NE- PHYS</v>
      </c>
      <c r="C2539" s="13" t="n">
        <f aca="false">C2538+1</f>
        <v>2538</v>
      </c>
      <c r="D2539" s="50" t="n">
        <f aca="false">FilterPk!B$24</f>
        <v>0</v>
      </c>
      <c r="E2539" s="50" t="n">
        <f aca="false">FilterPk!C$24</f>
        <v>0</v>
      </c>
      <c r="F2539" s="50" t="n">
        <f aca="false">FilterPk!D$24</f>
        <v>0</v>
      </c>
      <c r="G2539" s="50" t="n">
        <f aca="false">FilterPk!E$24</f>
        <v>0</v>
      </c>
      <c r="H2539" s="50" t="n">
        <f aca="false">FilterPk!F$24</f>
        <v>0</v>
      </c>
      <c r="I2539" s="50" t="n">
        <f aca="false">FilterPk!G$24</f>
        <v>0</v>
      </c>
      <c r="J2539" s="50" t="n">
        <f aca="false">FilterPk!H$24</f>
        <v>0</v>
      </c>
      <c r="K2539" s="50" t="n">
        <f aca="false">FilterPk!I$24</f>
        <v>0</v>
      </c>
      <c r="L2539" s="50" t="n">
        <f aca="false">FilterPk!J$24</f>
        <v>0</v>
      </c>
      <c r="M2539" s="50" t="n">
        <f aca="false">FilterPk!K$24</f>
        <v>0</v>
      </c>
      <c r="N2539" s="50" t="n">
        <f aca="false">FilterPk!L$24</f>
        <v>0</v>
      </c>
      <c r="O2539" s="50" t="n">
        <f aca="false">FilterPk!M$24</f>
        <v>0</v>
      </c>
      <c r="P2539" s="50" t="n">
        <f aca="false">FilterPk!N$24</f>
        <v>0</v>
      </c>
      <c r="Q2539" s="51" t="n">
        <f aca="false">FilterPk!O$24</f>
        <v>0</v>
      </c>
    </row>
    <row r="2540" customFormat="false" ht="12.75" hidden="false" customHeight="false" outlineLevel="0" collapsed="false">
      <c r="B2540" s="85" t="str">
        <f aca="false">FilterPk!A$25</f>
        <v>LT-Southeast</v>
      </c>
      <c r="C2540" s="13" t="n">
        <f aca="false">C2539+1</f>
        <v>2539</v>
      </c>
      <c r="D2540" s="50" t="n">
        <f aca="false">FilterPk!B$25</f>
        <v>11411200.8859117</v>
      </c>
      <c r="E2540" s="50" t="n">
        <f aca="false">FilterPk!C$25</f>
        <v>45860.27</v>
      </c>
      <c r="F2540" s="50" t="n">
        <f aca="false">FilterPk!D$25</f>
        <v>54109.47</v>
      </c>
      <c r="G2540" s="50" t="n">
        <f aca="false">FilterPk!E$25</f>
        <v>124540.18</v>
      </c>
      <c r="H2540" s="50" t="n">
        <f aca="false">FilterPk!F$25</f>
        <v>77068.78</v>
      </c>
      <c r="I2540" s="50" t="n">
        <f aca="false">FilterPk!G$25</f>
        <v>75414.58</v>
      </c>
      <c r="J2540" s="50" t="n">
        <f aca="false">FilterPk!H$25</f>
        <v>134077.64</v>
      </c>
      <c r="K2540" s="50" t="n">
        <f aca="false">FilterPk!I$25</f>
        <v>429786.05</v>
      </c>
      <c r="L2540" s="50" t="n">
        <f aca="false">FilterPk!J$25</f>
        <v>118391.18</v>
      </c>
      <c r="M2540" s="50" t="n">
        <f aca="false">FilterPk!K$25</f>
        <v>1083243.13</v>
      </c>
      <c r="N2540" s="50" t="n">
        <f aca="false">FilterPk!L$25</f>
        <v>2142491.28</v>
      </c>
      <c r="O2540" s="50" t="n">
        <f aca="false">FilterPk!M$25</f>
        <v>344226</v>
      </c>
      <c r="P2540" s="50" t="n">
        <f aca="false">FilterPk!N$25</f>
        <v>1221747.4</v>
      </c>
      <c r="Q2540" s="51" t="n">
        <f aca="false">FilterPk!O$25</f>
        <v>3708464.68</v>
      </c>
    </row>
    <row r="2541" customFormat="false" ht="12.75" hidden="false" customHeight="false" outlineLevel="0" collapsed="false">
      <c r="B2541" s="85" t="str">
        <f aca="false">FilterPk!A$26</f>
        <v>ST-SPP</v>
      </c>
      <c r="C2541" s="13" t="n">
        <f aca="false">C2540+1</f>
        <v>2540</v>
      </c>
      <c r="D2541" s="50" t="n">
        <f aca="false">FilterPk!B$26</f>
        <v>52202.8773549933</v>
      </c>
      <c r="E2541" s="50" t="n">
        <f aca="false">FilterPk!C$26</f>
        <v>3181.7</v>
      </c>
      <c r="F2541" s="50" t="n">
        <f aca="false">FilterPk!D$26</f>
        <v>0</v>
      </c>
      <c r="G2541" s="50" t="n">
        <f aca="false">FilterPk!E$26</f>
        <v>0</v>
      </c>
      <c r="H2541" s="50" t="n">
        <f aca="false">FilterPk!F$26</f>
        <v>0</v>
      </c>
      <c r="I2541" s="50" t="n">
        <f aca="false">FilterPk!G$26</f>
        <v>0</v>
      </c>
      <c r="J2541" s="50" t="n">
        <f aca="false">FilterPk!H$26</f>
        <v>0</v>
      </c>
      <c r="K2541" s="50" t="n">
        <f aca="false">FilterPk!I$26</f>
        <v>0</v>
      </c>
      <c r="L2541" s="50" t="n">
        <f aca="false">FilterPk!J$26</f>
        <v>0</v>
      </c>
      <c r="M2541" s="50" t="n">
        <f aca="false">FilterPk!K$26</f>
        <v>0</v>
      </c>
      <c r="N2541" s="50" t="n">
        <f aca="false">FilterPk!L$26</f>
        <v>3181.7</v>
      </c>
      <c r="O2541" s="50" t="n">
        <f aca="false">FilterPk!M$26</f>
        <v>0</v>
      </c>
      <c r="P2541" s="50" t="n">
        <f aca="false">FilterPk!N$26</f>
        <v>0</v>
      </c>
      <c r="Q2541" s="51" t="n">
        <f aca="false">FilterPk!O$26</f>
        <v>3181.7</v>
      </c>
    </row>
    <row r="2542" customFormat="false" ht="12.75" hidden="false" customHeight="false" outlineLevel="0" collapsed="false">
      <c r="B2542" s="85" t="str">
        <f aca="false">FilterPk!A$27</f>
        <v>ST-SERC</v>
      </c>
      <c r="C2542" s="13" t="n">
        <f aca="false">C2541+1</f>
        <v>2541</v>
      </c>
      <c r="D2542" s="50" t="n">
        <f aca="false">FilterPk!B$27</f>
        <v>686881.973218232</v>
      </c>
      <c r="E2542" s="50" t="n">
        <f aca="false">FilterPk!C$27</f>
        <v>-12726.81</v>
      </c>
      <c r="F2542" s="50" t="n">
        <f aca="false">FilterPk!D$27</f>
        <v>-31677.19</v>
      </c>
      <c r="G2542" s="50" t="n">
        <f aca="false">FilterPk!E$27</f>
        <v>138718.93</v>
      </c>
      <c r="H2542" s="50" t="n">
        <f aca="false">FilterPk!F$27</f>
        <v>0</v>
      </c>
      <c r="I2542" s="50" t="n">
        <f aca="false">FilterPk!G$27</f>
        <v>0</v>
      </c>
      <c r="J2542" s="50" t="n">
        <f aca="false">FilterPk!H$27</f>
        <v>0</v>
      </c>
      <c r="K2542" s="50" t="n">
        <f aca="false">FilterPk!I$27</f>
        <v>0</v>
      </c>
      <c r="L2542" s="50" t="n">
        <f aca="false">FilterPk!J$27</f>
        <v>0</v>
      </c>
      <c r="M2542" s="50" t="n">
        <f aca="false">FilterPk!K$27</f>
        <v>0</v>
      </c>
      <c r="N2542" s="50" t="n">
        <f aca="false">FilterPk!L$27</f>
        <v>94314.93</v>
      </c>
      <c r="O2542" s="50" t="n">
        <f aca="false">FilterPk!M$27</f>
        <v>0</v>
      </c>
      <c r="P2542" s="50" t="n">
        <f aca="false">FilterPk!N$27</f>
        <v>0</v>
      </c>
      <c r="Q2542" s="51" t="n">
        <f aca="false">FilterPk!O$27</f>
        <v>94314.93</v>
      </c>
    </row>
    <row r="2543" customFormat="false" ht="12.75" hidden="false" customHeight="false" outlineLevel="0" collapsed="false">
      <c r="B2543" s="85" t="str">
        <f aca="false">FilterPk!A$28</f>
        <v>LT- Texas</v>
      </c>
      <c r="C2543" s="13" t="n">
        <f aca="false">C2542+1</f>
        <v>2542</v>
      </c>
      <c r="D2543" s="50" t="n">
        <f aca="false">FilterPk!B$28</f>
        <v>3826684.70313045</v>
      </c>
      <c r="E2543" s="50" t="n">
        <f aca="false">FilterPk!C$28</f>
        <v>-6382.69</v>
      </c>
      <c r="F2543" s="50" t="n">
        <f aca="false">FilterPk!D$28</f>
        <v>71634.81</v>
      </c>
      <c r="G2543" s="50" t="n">
        <f aca="false">FilterPk!E$28</f>
        <v>28710.67</v>
      </c>
      <c r="H2543" s="50" t="n">
        <f aca="false">FilterPk!F$28</f>
        <v>106726.26</v>
      </c>
      <c r="I2543" s="50" t="n">
        <f aca="false">FilterPk!G$28</f>
        <v>68401.15</v>
      </c>
      <c r="J2543" s="50" t="n">
        <f aca="false">FilterPk!H$28</f>
        <v>107963.61</v>
      </c>
      <c r="K2543" s="50" t="n">
        <f aca="false">FilterPk!I$28</f>
        <v>204731.1</v>
      </c>
      <c r="L2543" s="50" t="n">
        <f aca="false">FilterPk!J$28</f>
        <v>63773.36</v>
      </c>
      <c r="M2543" s="50" t="n">
        <f aca="false">FilterPk!K$28</f>
        <v>194039.66</v>
      </c>
      <c r="N2543" s="50" t="n">
        <f aca="false">FilterPk!L$28</f>
        <v>839597.93</v>
      </c>
      <c r="O2543" s="50" t="n">
        <f aca="false">FilterPk!M$28</f>
        <v>673610.11</v>
      </c>
      <c r="P2543" s="50" t="n">
        <f aca="false">FilterPk!N$28</f>
        <v>107208.74</v>
      </c>
      <c r="Q2543" s="51" t="n">
        <f aca="false">FilterPk!O$28</f>
        <v>1620416.78</v>
      </c>
    </row>
    <row r="2544" customFormat="false" ht="12.75" hidden="false" customHeight="false" outlineLevel="0" collapsed="false">
      <c r="B2544" s="85" t="str">
        <f aca="false">FilterPk!A$29</f>
        <v>St- Texas</v>
      </c>
      <c r="C2544" s="13" t="n">
        <f aca="false">C2543+1</f>
        <v>2543</v>
      </c>
      <c r="D2544" s="50" t="n">
        <f aca="false">FilterPk!B$29</f>
        <v>445563.239343252</v>
      </c>
      <c r="E2544" s="50" t="n">
        <f aca="false">FilterPk!C$29</f>
        <v>30194</v>
      </c>
      <c r="F2544" s="50" t="n">
        <f aca="false">FilterPk!D$29</f>
        <v>31677.19</v>
      </c>
      <c r="G2544" s="50" t="n">
        <f aca="false">FilterPk!E$29</f>
        <v>0</v>
      </c>
      <c r="H2544" s="50" t="n">
        <f aca="false">FilterPk!F$29</f>
        <v>0</v>
      </c>
      <c r="I2544" s="50" t="n">
        <f aca="false">FilterPk!G$29</f>
        <v>0</v>
      </c>
      <c r="J2544" s="50" t="n">
        <f aca="false">FilterPk!H$29</f>
        <v>0</v>
      </c>
      <c r="K2544" s="50" t="n">
        <f aca="false">FilterPk!I$29</f>
        <v>0</v>
      </c>
      <c r="L2544" s="50" t="n">
        <f aca="false">FilterPk!J$29</f>
        <v>0</v>
      </c>
      <c r="M2544" s="50" t="n">
        <f aca="false">FilterPk!K$29</f>
        <v>0</v>
      </c>
      <c r="N2544" s="50" t="n">
        <f aca="false">FilterPk!L$29</f>
        <v>61871.19</v>
      </c>
      <c r="O2544" s="50" t="n">
        <f aca="false">FilterPk!M$29</f>
        <v>0</v>
      </c>
      <c r="P2544" s="50" t="n">
        <f aca="false">FilterPk!N$29</f>
        <v>0</v>
      </c>
      <c r="Q2544" s="51" t="n">
        <f aca="false">FilterPk!O$29</f>
        <v>61871.19</v>
      </c>
    </row>
    <row r="2545" customFormat="false" ht="12.75" hidden="false" customHeight="false" outlineLevel="0" collapsed="false">
      <c r="B2545" s="85"/>
      <c r="C2545" s="13" t="n">
        <f aca="false">C2544+1</f>
        <v>2544</v>
      </c>
      <c r="D2545" s="50"/>
      <c r="E2545" s="50"/>
      <c r="F2545" s="50"/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1"/>
    </row>
    <row r="2546" customFormat="false" ht="12.75" hidden="false" customHeight="false" outlineLevel="0" collapsed="false">
      <c r="B2546" s="85" t="str">
        <f aca="false">FilterPk!A$32</f>
        <v>Gas positions</v>
      </c>
      <c r="C2546" s="13" t="n">
        <f aca="false">C2545+1</f>
        <v>2545</v>
      </c>
      <c r="D2546" s="50" t="s">
        <v>4</v>
      </c>
      <c r="E2546" s="50"/>
      <c r="F2546" s="50"/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1"/>
    </row>
    <row r="2547" customFormat="false" ht="12.75" hidden="false" customHeight="false" outlineLevel="0" collapsed="false">
      <c r="B2547" s="85" t="str">
        <f aca="false">FilterPk!A$33</f>
        <v>Kevin Presto</v>
      </c>
      <c r="C2547" s="13" t="n">
        <f aca="false">C2546+1</f>
        <v>2546</v>
      </c>
      <c r="D2547" s="50" t="n">
        <f aca="false">FilterPk!B$33</f>
        <v>0</v>
      </c>
      <c r="E2547" s="50" t="n">
        <f aca="false">FilterPk!C$33</f>
        <v>0</v>
      </c>
      <c r="F2547" s="50" t="n">
        <f aca="false">FilterPk!D$33</f>
        <v>0</v>
      </c>
      <c r="G2547" s="50" t="n">
        <f aca="false">FilterPk!E$33</f>
        <v>0</v>
      </c>
      <c r="H2547" s="50" t="n">
        <f aca="false">FilterPk!F$33</f>
        <v>148.212616</v>
      </c>
      <c r="I2547" s="50" t="n">
        <f aca="false">FilterPk!G$33</f>
        <v>152.45636</v>
      </c>
      <c r="J2547" s="50" t="n">
        <f aca="false">FilterPk!H$33</f>
        <v>146.860915</v>
      </c>
      <c r="K2547" s="50" t="n">
        <f aca="false">FilterPk!I$33</f>
        <v>301.509361</v>
      </c>
      <c r="L2547" s="50" t="n">
        <f aca="false">FilterPk!J$33</f>
        <v>144.921279</v>
      </c>
      <c r="M2547" s="50" t="n">
        <f aca="false">FilterPk!K$33</f>
        <v>149.116289</v>
      </c>
      <c r="N2547" s="50" t="n">
        <f aca="false">FilterPk!L$33</f>
        <v>1043.07682</v>
      </c>
      <c r="O2547" s="50" t="n">
        <f aca="false">FilterPk!M$33</f>
        <v>0</v>
      </c>
      <c r="P2547" s="50" t="n">
        <f aca="false">FilterPk!N$33</f>
        <v>0</v>
      </c>
      <c r="Q2547" s="51" t="n">
        <f aca="false">FilterPk!O$33</f>
        <v>1043.07682</v>
      </c>
    </row>
    <row r="2548" customFormat="false" ht="12.75" hidden="false" customHeight="false" outlineLevel="0" collapsed="false">
      <c r="B2548" s="85" t="str">
        <f aca="false">FilterPk!A$34</f>
        <v>Fletcher Sturm</v>
      </c>
      <c r="C2548" s="13" t="n">
        <f aca="false">C2547+1</f>
        <v>2547</v>
      </c>
      <c r="D2548" s="50" t="n">
        <f aca="false">FilterPk!B$34</f>
        <v>0</v>
      </c>
      <c r="E2548" s="50" t="n">
        <f aca="false">FilterPk!C$34</f>
        <v>0</v>
      </c>
      <c r="F2548" s="50" t="n">
        <f aca="false">FilterPk!D$34</f>
        <v>10.382539</v>
      </c>
      <c r="G2548" s="50" t="n">
        <f aca="false">FilterPk!E$34</f>
        <v>-372.732218</v>
      </c>
      <c r="H2548" s="50" t="n">
        <f aca="false">FilterPk!F$34</f>
        <v>-18.430041</v>
      </c>
      <c r="I2548" s="50" t="n">
        <f aca="false">FilterPk!G$34</f>
        <v>-7.519049</v>
      </c>
      <c r="J2548" s="50" t="n">
        <f aca="false">FilterPk!H$34</f>
        <v>7.209206</v>
      </c>
      <c r="K2548" s="50" t="n">
        <f aca="false">FilterPk!I$34</f>
        <v>16.283645</v>
      </c>
      <c r="L2548" s="50" t="n">
        <f aca="false">FilterPk!J$34</f>
        <v>-0.622678</v>
      </c>
      <c r="M2548" s="50" t="n">
        <f aca="false">FilterPk!K$34</f>
        <v>48.787102</v>
      </c>
      <c r="N2548" s="50" t="n">
        <f aca="false">FilterPk!L$34</f>
        <v>-316.641494</v>
      </c>
      <c r="O2548" s="50" t="n">
        <f aca="false">FilterPk!M$34</f>
        <v>137.057149</v>
      </c>
      <c r="P2548" s="50" t="n">
        <f aca="false">FilterPk!N$34</f>
        <v>0</v>
      </c>
      <c r="Q2548" s="51" t="n">
        <f aca="false">FilterPk!O$34</f>
        <v>-179.584345</v>
      </c>
    </row>
    <row r="2549" customFormat="false" ht="12.75" hidden="false" customHeight="false" outlineLevel="0" collapsed="false">
      <c r="B2549" s="85" t="str">
        <f aca="false">FilterPk!A$35</f>
        <v>Doug Gilbert-Smith</v>
      </c>
      <c r="C2549" s="13" t="n">
        <f aca="false">C2548+1</f>
        <v>2548</v>
      </c>
      <c r="D2549" s="50" t="n">
        <f aca="false">FilterPk!B$35</f>
        <v>0</v>
      </c>
      <c r="E2549" s="50" t="n">
        <f aca="false">FilterPk!C$35</f>
        <v>0</v>
      </c>
      <c r="F2549" s="50" t="n">
        <f aca="false">FilterPk!D$35</f>
        <v>-34.907</v>
      </c>
      <c r="G2549" s="50" t="n">
        <f aca="false">FilterPk!E$35</f>
        <v>38.473605</v>
      </c>
      <c r="H2549" s="50" t="n">
        <f aca="false">FilterPk!F$35</f>
        <v>-29.642523</v>
      </c>
      <c r="I2549" s="50" t="n">
        <f aca="false">FilterPk!G$35</f>
        <v>30.491272</v>
      </c>
      <c r="J2549" s="50" t="n">
        <f aca="false">FilterPk!H$35</f>
        <v>0</v>
      </c>
      <c r="K2549" s="50" t="n">
        <f aca="false">FilterPk!I$35</f>
        <v>90.452808</v>
      </c>
      <c r="L2549" s="50" t="n">
        <f aca="false">FilterPk!J$35</f>
        <v>0</v>
      </c>
      <c r="M2549" s="50" t="n">
        <f aca="false">FilterPk!K$35</f>
        <v>14.574853</v>
      </c>
      <c r="N2549" s="50" t="n">
        <f aca="false">FilterPk!L$35</f>
        <v>109.443015</v>
      </c>
      <c r="O2549" s="50" t="n">
        <f aca="false">FilterPk!M$35</f>
        <v>94.93307</v>
      </c>
      <c r="P2549" s="50" t="n">
        <f aca="false">FilterPk!N$35</f>
        <v>-157.516125</v>
      </c>
      <c r="Q2549" s="51" t="n">
        <f aca="false">FilterPk!O$35</f>
        <v>46.85996</v>
      </c>
    </row>
    <row r="2550" customFormat="false" ht="12.75" hidden="false" customHeight="false" outlineLevel="0" collapsed="false">
      <c r="B2550" s="85" t="str">
        <f aca="false">FilterPk!A$36</f>
        <v>Rogers Herndon</v>
      </c>
      <c r="C2550" s="13" t="n">
        <f aca="false">C2549+1</f>
        <v>2549</v>
      </c>
      <c r="D2550" s="50" t="n">
        <f aca="false">FilterPk!B$36</f>
        <v>0</v>
      </c>
      <c r="E2550" s="50" t="n">
        <f aca="false">FilterPk!C$36</f>
        <v>0</v>
      </c>
      <c r="F2550" s="50" t="n">
        <f aca="false">FilterPk!D$36</f>
        <v>-16.269581</v>
      </c>
      <c r="G2550" s="50" t="n">
        <f aca="false">FilterPk!E$36</f>
        <v>-36.150495</v>
      </c>
      <c r="H2550" s="50" t="n">
        <f aca="false">FilterPk!F$36</f>
        <v>-105.080472</v>
      </c>
      <c r="I2550" s="50" t="n">
        <f aca="false">FilterPk!G$36</f>
        <v>-21.496839</v>
      </c>
      <c r="J2550" s="50" t="n">
        <f aca="false">FilterPk!H$36</f>
        <v>76.011979</v>
      </c>
      <c r="K2550" s="50" t="n">
        <f aca="false">FilterPk!I$36</f>
        <v>315.376651</v>
      </c>
      <c r="L2550" s="50" t="n">
        <f aca="false">FilterPk!J$36</f>
        <v>0.622678</v>
      </c>
      <c r="M2550" s="50" t="n">
        <f aca="false">FilterPk!K$36</f>
        <v>131.855286</v>
      </c>
      <c r="N2550" s="50" t="n">
        <f aca="false">FilterPk!L$36</f>
        <v>344.869207</v>
      </c>
      <c r="O2550" s="50" t="n">
        <f aca="false">FilterPk!M$36</f>
        <v>500.495437</v>
      </c>
      <c r="P2550" s="50" t="n">
        <f aca="false">FilterPk!N$36</f>
        <v>0</v>
      </c>
      <c r="Q2550" s="51" t="n">
        <f aca="false">FilterPk!O$36</f>
        <v>845.364644</v>
      </c>
    </row>
    <row r="2551" customFormat="false" ht="12.75" hidden="false" customHeight="false" outlineLevel="0" collapsed="false">
      <c r="B2551" s="85" t="str">
        <f aca="false">FilterPk!A$37</f>
        <v>Dana Davis</v>
      </c>
      <c r="C2551" s="13" t="n">
        <f aca="false">C2550+1</f>
        <v>2550</v>
      </c>
      <c r="D2551" s="50" t="n">
        <f aca="false">FilterPk!B$37</f>
        <v>0</v>
      </c>
      <c r="E2551" s="50" t="n">
        <f aca="false">FilterPk!C$37</f>
        <v>0</v>
      </c>
      <c r="F2551" s="50" t="n">
        <f aca="false">FilterPk!D$37</f>
        <v>4.986714</v>
      </c>
      <c r="G2551" s="50" t="n">
        <f aca="false">FilterPk!E$37</f>
        <v>-10.425106</v>
      </c>
      <c r="H2551" s="50" t="n">
        <f aca="false">FilterPk!F$37</f>
        <v>34.582944</v>
      </c>
      <c r="I2551" s="50" t="n">
        <f aca="false">FilterPk!G$37</f>
        <v>31.966656</v>
      </c>
      <c r="J2551" s="50" t="n">
        <f aca="false">FilterPk!H$37</f>
        <v>34.267547</v>
      </c>
      <c r="K2551" s="50" t="n">
        <f aca="false">FilterPk!I$37</f>
        <v>70.027981</v>
      </c>
      <c r="L2551" s="50" t="n">
        <f aca="false">FilterPk!J$37</f>
        <v>33.814965</v>
      </c>
      <c r="M2551" s="50" t="n">
        <f aca="false">FilterPk!K$37</f>
        <v>44.191074</v>
      </c>
      <c r="N2551" s="50" t="n">
        <f aca="false">FilterPk!L$37</f>
        <v>243.412775</v>
      </c>
      <c r="O2551" s="50" t="n">
        <f aca="false">FilterPk!M$37</f>
        <v>27.55263</v>
      </c>
      <c r="P2551" s="50" t="n">
        <f aca="false">FilterPk!N$37</f>
        <v>0</v>
      </c>
      <c r="Q2551" s="51" t="n">
        <f aca="false">FilterPk!O$37</f>
        <v>270.965405</v>
      </c>
    </row>
    <row r="2552" customFormat="false" ht="12.75" hidden="false" customHeight="false" outlineLevel="0" collapsed="false">
      <c r="B2552" s="85" t="str">
        <f aca="false">FilterPk!A$38</f>
        <v>Tom May</v>
      </c>
      <c r="C2552" s="13" t="n">
        <f aca="false">C2551+1</f>
        <v>2551</v>
      </c>
      <c r="D2552" s="50" t="n">
        <f aca="false">FilterPk!B$38</f>
        <v>0</v>
      </c>
      <c r="E2552" s="50" t="n">
        <f aca="false">FilterPk!C$38</f>
        <v>0</v>
      </c>
      <c r="F2552" s="50" t="n">
        <f aca="false">FilterPk!D$38</f>
        <v>0</v>
      </c>
      <c r="G2552" s="50" t="n">
        <f aca="false">FilterPk!E$38</f>
        <v>0</v>
      </c>
      <c r="H2552" s="50" t="n">
        <f aca="false">FilterPk!F$38</f>
        <v>0</v>
      </c>
      <c r="I2552" s="50" t="n">
        <f aca="false">FilterPk!G$38</f>
        <v>0</v>
      </c>
      <c r="J2552" s="50" t="n">
        <f aca="false">FilterPk!H$38</f>
        <v>0</v>
      </c>
      <c r="K2552" s="50" t="n">
        <f aca="false">FilterPk!I$38</f>
        <v>0</v>
      </c>
      <c r="L2552" s="50" t="n">
        <f aca="false">FilterPk!J$38</f>
        <v>0</v>
      </c>
      <c r="M2552" s="50" t="n">
        <f aca="false">FilterPk!K$38</f>
        <v>0</v>
      </c>
      <c r="N2552" s="50" t="n">
        <f aca="false">FilterPk!L$38</f>
        <v>0</v>
      </c>
      <c r="O2552" s="50" t="n">
        <f aca="false">FilterPk!M$38</f>
        <v>0</v>
      </c>
      <c r="P2552" s="50" t="n">
        <f aca="false">FilterPk!N$38</f>
        <v>0</v>
      </c>
      <c r="Q2552" s="51" t="n">
        <f aca="false">FilterPk!O$38</f>
        <v>0</v>
      </c>
    </row>
    <row r="2553" customFormat="false" ht="12.75" hidden="false" customHeight="false" outlineLevel="0" collapsed="false">
      <c r="B2553" s="85" t="str">
        <f aca="false">FilterPk!A$39</f>
        <v>Clint Dean</v>
      </c>
      <c r="C2553" s="13" t="n">
        <f aca="false">C2552+1</f>
        <v>2552</v>
      </c>
      <c r="D2553" s="50" t="n">
        <f aca="false">FilterPk!B$39</f>
        <v>0</v>
      </c>
      <c r="E2553" s="50" t="n">
        <f aca="false">FilterPk!C$39</f>
        <v>0</v>
      </c>
      <c r="F2553" s="50" t="n">
        <f aca="false">FilterPk!D$39</f>
        <v>-27.9256</v>
      </c>
      <c r="G2553" s="50" t="n">
        <f aca="false">FilterPk!E$39</f>
        <v>0</v>
      </c>
      <c r="H2553" s="50" t="n">
        <f aca="false">FilterPk!F$39</f>
        <v>0</v>
      </c>
      <c r="I2553" s="50" t="n">
        <f aca="false">FilterPk!G$39</f>
        <v>0</v>
      </c>
      <c r="J2553" s="50" t="n">
        <f aca="false">FilterPk!H$39</f>
        <v>0</v>
      </c>
      <c r="K2553" s="50" t="n">
        <f aca="false">FilterPk!I$39</f>
        <v>0</v>
      </c>
      <c r="L2553" s="50" t="n">
        <f aca="false">FilterPk!J$39</f>
        <v>0</v>
      </c>
      <c r="M2553" s="50" t="n">
        <f aca="false">FilterPk!K$39</f>
        <v>0</v>
      </c>
      <c r="N2553" s="50" t="n">
        <f aca="false">FilterPk!L$39</f>
        <v>-27.9256</v>
      </c>
      <c r="O2553" s="50" t="n">
        <f aca="false">FilterPk!M$39</f>
        <v>0</v>
      </c>
      <c r="P2553" s="50" t="n">
        <f aca="false">FilterPk!N$39</f>
        <v>0</v>
      </c>
      <c r="Q2553" s="51" t="n">
        <f aca="false">FilterPk!O$39</f>
        <v>-27.9256</v>
      </c>
    </row>
    <row r="2554" customFormat="false" ht="12.75" hidden="false" customHeight="false" outlineLevel="0" collapsed="false">
      <c r="B2554" s="85" t="str">
        <f aca="false">FilterPk!A$40</f>
        <v>Rob Benson</v>
      </c>
      <c r="C2554" s="13" t="n">
        <f aca="false">C2553+1</f>
        <v>2553</v>
      </c>
      <c r="D2554" s="50" t="n">
        <f aca="false">FilterPk!B$40</f>
        <v>0</v>
      </c>
      <c r="E2554" s="50" t="n">
        <f aca="false">FilterPk!C$40</f>
        <v>0</v>
      </c>
      <c r="F2554" s="50" t="n">
        <f aca="false">FilterPk!D$40</f>
        <v>0</v>
      </c>
      <c r="G2554" s="50" t="n">
        <f aca="false">FilterPk!E$40</f>
        <v>-76.947211</v>
      </c>
      <c r="H2554" s="50" t="n">
        <f aca="false">FilterPk!F$40</f>
        <v>0</v>
      </c>
      <c r="I2554" s="50" t="n">
        <f aca="false">FilterPk!G$40</f>
        <v>0</v>
      </c>
      <c r="J2554" s="50" t="n">
        <f aca="false">FilterPk!H$40</f>
        <v>0</v>
      </c>
      <c r="K2554" s="50" t="n">
        <f aca="false">FilterPk!I$40</f>
        <v>0</v>
      </c>
      <c r="L2554" s="50" t="n">
        <f aca="false">FilterPk!J$40</f>
        <v>0</v>
      </c>
      <c r="M2554" s="50" t="n">
        <f aca="false">FilterPk!K$40</f>
        <v>0</v>
      </c>
      <c r="N2554" s="50" t="n">
        <f aca="false">FilterPk!L$40</f>
        <v>-76.947211</v>
      </c>
      <c r="O2554" s="50" t="n">
        <f aca="false">FilterPk!M$40</f>
        <v>0</v>
      </c>
      <c r="P2554" s="50" t="n">
        <f aca="false">FilterPk!N$40</f>
        <v>0</v>
      </c>
      <c r="Q2554" s="51" t="n">
        <f aca="false">FilterPk!O$40</f>
        <v>-76.947211</v>
      </c>
    </row>
    <row r="2555" customFormat="false" ht="12.75" hidden="false" customHeight="false" outlineLevel="0" collapsed="false">
      <c r="B2555" s="85" t="str">
        <f aca="false">FilterPk!A$41</f>
        <v>Matt Lorenz</v>
      </c>
      <c r="C2555" s="13" t="n">
        <f aca="false">C2554+1</f>
        <v>2554</v>
      </c>
      <c r="D2555" s="50" t="n">
        <f aca="false">FilterPk!B$41</f>
        <v>0</v>
      </c>
      <c r="E2555" s="50" t="n">
        <f aca="false">FilterPk!C$41</f>
        <v>0</v>
      </c>
      <c r="F2555" s="50" t="n">
        <f aca="false">FilterPk!D$41</f>
        <v>0</v>
      </c>
      <c r="G2555" s="50" t="n">
        <f aca="false">FilterPk!E$41</f>
        <v>0</v>
      </c>
      <c r="H2555" s="50" t="n">
        <f aca="false">FilterPk!F$41</f>
        <v>0</v>
      </c>
      <c r="I2555" s="50" t="n">
        <f aca="false">FilterPk!G$41</f>
        <v>0</v>
      </c>
      <c r="J2555" s="50" t="n">
        <f aca="false">FilterPk!H$41</f>
        <v>0</v>
      </c>
      <c r="K2555" s="50" t="n">
        <f aca="false">FilterPk!I$41</f>
        <v>0</v>
      </c>
      <c r="L2555" s="50" t="n">
        <f aca="false">FilterPk!J$41</f>
        <v>0</v>
      </c>
      <c r="M2555" s="50" t="n">
        <f aca="false">FilterPk!K$41</f>
        <v>0</v>
      </c>
      <c r="N2555" s="50" t="n">
        <f aca="false">FilterPk!L$41</f>
        <v>0</v>
      </c>
      <c r="O2555" s="50" t="n">
        <f aca="false">FilterPk!M$41</f>
        <v>0</v>
      </c>
      <c r="P2555" s="50" t="n">
        <f aca="false">FilterPk!N$41</f>
        <v>0</v>
      </c>
      <c r="Q2555" s="51" t="n">
        <f aca="false">FilterPk!O$41</f>
        <v>0</v>
      </c>
    </row>
    <row r="2556" customFormat="false" ht="12.75" hidden="false" customHeight="false" outlineLevel="0" collapsed="false">
      <c r="B2556" s="85" t="str">
        <f aca="false">FilterPk!A$42</f>
        <v>John Forney</v>
      </c>
      <c r="C2556" s="13" t="n">
        <f aca="false">C2555+1</f>
        <v>2555</v>
      </c>
      <c r="D2556" s="50" t="n">
        <f aca="false">FilterPk!B$42</f>
        <v>0</v>
      </c>
      <c r="E2556" s="50" t="n">
        <f aca="false">FilterPk!C$42</f>
        <v>0</v>
      </c>
      <c r="F2556" s="50" t="n">
        <f aca="false">FilterPk!D$42</f>
        <v>0</v>
      </c>
      <c r="G2556" s="50" t="n">
        <f aca="false">FilterPk!E$42</f>
        <v>0</v>
      </c>
      <c r="H2556" s="50" t="n">
        <f aca="false">FilterPk!F$42</f>
        <v>0</v>
      </c>
      <c r="I2556" s="50" t="n">
        <f aca="false">FilterPk!G$42</f>
        <v>0</v>
      </c>
      <c r="J2556" s="50" t="n">
        <f aca="false">FilterPk!H$42</f>
        <v>0</v>
      </c>
      <c r="K2556" s="50" t="n">
        <f aca="false">FilterPk!I$42</f>
        <v>0</v>
      </c>
      <c r="L2556" s="50" t="n">
        <f aca="false">FilterPk!J$42</f>
        <v>0</v>
      </c>
      <c r="M2556" s="50" t="n">
        <f aca="false">FilterPk!K$42</f>
        <v>0</v>
      </c>
      <c r="N2556" s="50" t="n">
        <f aca="false">FilterPk!L$42</f>
        <v>0</v>
      </c>
      <c r="O2556" s="50" t="n">
        <f aca="false">FilterPk!M$42</f>
        <v>0</v>
      </c>
      <c r="P2556" s="50" t="n">
        <f aca="false">FilterPk!N$42</f>
        <v>0</v>
      </c>
      <c r="Q2556" s="51" t="n">
        <f aca="false">FilterPk!O$42</f>
        <v>0</v>
      </c>
    </row>
    <row r="2557" customFormat="false" ht="12.75" hidden="false" customHeight="false" outlineLevel="0" collapsed="false">
      <c r="B2557" s="85" t="str">
        <f aca="false">FilterPk!A$43</f>
        <v>Mike Carson</v>
      </c>
      <c r="C2557" s="13" t="n">
        <f aca="false">C2556+1</f>
        <v>2556</v>
      </c>
      <c r="D2557" s="50" t="n">
        <f aca="false">FilterPk!B$43</f>
        <v>0</v>
      </c>
      <c r="E2557" s="50" t="n">
        <f aca="false">FilterPk!C$43</f>
        <v>0</v>
      </c>
      <c r="F2557" s="50" t="n">
        <f aca="false">FilterPk!D$43</f>
        <v>0</v>
      </c>
      <c r="G2557" s="50" t="n">
        <f aca="false">FilterPk!E$43</f>
        <v>0</v>
      </c>
      <c r="H2557" s="50" t="n">
        <f aca="false">FilterPk!F$43</f>
        <v>0</v>
      </c>
      <c r="I2557" s="50" t="n">
        <f aca="false">FilterPk!G$43</f>
        <v>0</v>
      </c>
      <c r="J2557" s="50" t="n">
        <f aca="false">FilterPk!H$43</f>
        <v>0</v>
      </c>
      <c r="K2557" s="50" t="n">
        <f aca="false">FilterPk!I$43</f>
        <v>0</v>
      </c>
      <c r="L2557" s="50" t="n">
        <f aca="false">FilterPk!J$43</f>
        <v>0</v>
      </c>
      <c r="M2557" s="50" t="n">
        <f aca="false">FilterPk!K$43</f>
        <v>0</v>
      </c>
      <c r="N2557" s="50" t="n">
        <f aca="false">FilterPk!L$43</f>
        <v>0</v>
      </c>
      <c r="O2557" s="50" t="n">
        <f aca="false">FilterPk!M$43</f>
        <v>0</v>
      </c>
      <c r="P2557" s="50" t="n">
        <f aca="false">FilterPk!N$43</f>
        <v>0</v>
      </c>
      <c r="Q2557" s="51" t="n">
        <f aca="false">FilterPk!O$43</f>
        <v>0</v>
      </c>
    </row>
    <row r="2558" customFormat="false" ht="12.75" hidden="false" customHeight="false" outlineLevel="0" collapsed="false">
      <c r="B2558" s="85" t="str">
        <f aca="false">FilterPk!A$44</f>
        <v>Chris Dorland</v>
      </c>
      <c r="C2558" s="13" t="n">
        <f aca="false">C2557+1</f>
        <v>2557</v>
      </c>
      <c r="D2558" s="50" t="n">
        <f aca="false">FilterPk!B$44</f>
        <v>0</v>
      </c>
      <c r="E2558" s="50" t="n">
        <f aca="false">FilterPk!C$44</f>
        <v>0</v>
      </c>
      <c r="F2558" s="50" t="n">
        <f aca="false">FilterPk!D$44</f>
        <v>0</v>
      </c>
      <c r="G2558" s="50" t="n">
        <f aca="false">FilterPk!E$44</f>
        <v>0</v>
      </c>
      <c r="H2558" s="50" t="n">
        <f aca="false">FilterPk!F$44</f>
        <v>0</v>
      </c>
      <c r="I2558" s="50" t="n">
        <f aca="false">FilterPk!G$44</f>
        <v>0</v>
      </c>
      <c r="J2558" s="50" t="n">
        <f aca="false">FilterPk!H$44</f>
        <v>0</v>
      </c>
      <c r="K2558" s="50" t="n">
        <f aca="false">FilterPk!I$44</f>
        <v>0</v>
      </c>
      <c r="L2558" s="50" t="n">
        <f aca="false">FilterPk!J$44</f>
        <v>0</v>
      </c>
      <c r="M2558" s="50" t="n">
        <f aca="false">FilterPk!K$44</f>
        <v>0</v>
      </c>
      <c r="N2558" s="50" t="n">
        <f aca="false">FilterPk!L$44</f>
        <v>0</v>
      </c>
      <c r="O2558" s="50" t="n">
        <f aca="false">FilterPk!M$44</f>
        <v>0</v>
      </c>
      <c r="P2558" s="50" t="n">
        <f aca="false">FilterPk!N$44</f>
        <v>0</v>
      </c>
      <c r="Q2558" s="51" t="n">
        <f aca="false">FilterPk!O$44</f>
        <v>0</v>
      </c>
    </row>
    <row r="2559" customFormat="false" ht="12.75" hidden="false" customHeight="false" outlineLevel="0" collapsed="false">
      <c r="B2559" s="85" t="str">
        <f aca="false">FilterPk!A$45</f>
        <v>Jeff King</v>
      </c>
      <c r="C2559" s="13" t="n">
        <f aca="false">C2558+1</f>
        <v>2558</v>
      </c>
      <c r="D2559" s="50" t="n">
        <f aca="false">FilterPk!B$45</f>
        <v>0</v>
      </c>
      <c r="E2559" s="50" t="n">
        <f aca="false">FilterPk!C$45</f>
        <v>0</v>
      </c>
      <c r="F2559" s="50" t="n">
        <f aca="false">FilterPk!D$45</f>
        <v>0</v>
      </c>
      <c r="G2559" s="50" t="n">
        <f aca="false">FilterPk!E$45</f>
        <v>0</v>
      </c>
      <c r="H2559" s="50" t="n">
        <f aca="false">FilterPk!F$45</f>
        <v>0</v>
      </c>
      <c r="I2559" s="50" t="n">
        <f aca="false">FilterPk!G$45</f>
        <v>0</v>
      </c>
      <c r="J2559" s="50" t="n">
        <f aca="false">FilterPk!H$45</f>
        <v>0</v>
      </c>
      <c r="K2559" s="50" t="n">
        <f aca="false">FilterPk!I$45</f>
        <v>0</v>
      </c>
      <c r="L2559" s="50" t="n">
        <f aca="false">FilterPk!J$45</f>
        <v>0</v>
      </c>
      <c r="M2559" s="50" t="n">
        <f aca="false">FilterPk!K$45</f>
        <v>0</v>
      </c>
      <c r="N2559" s="50" t="n">
        <f aca="false">FilterPk!L$45</f>
        <v>0</v>
      </c>
      <c r="O2559" s="50" t="n">
        <f aca="false">FilterPk!M$45</f>
        <v>0</v>
      </c>
      <c r="P2559" s="50" t="n">
        <f aca="false">FilterPk!N$45</f>
        <v>0</v>
      </c>
      <c r="Q2559" s="51" t="n">
        <f aca="false">FilterPk!O$45</f>
        <v>0</v>
      </c>
    </row>
    <row r="2560" customFormat="false" ht="12.75" hidden="false" customHeight="false" outlineLevel="0" collapsed="false">
      <c r="B2560" s="85" t="n">
        <f aca="false">FilterPk!A$46</f>
        <v>0</v>
      </c>
      <c r="C2560" s="13" t="n">
        <f aca="false">C2559+1</f>
        <v>2559</v>
      </c>
      <c r="D2560" s="50" t="n">
        <f aca="false">FilterPk!B$46</f>
        <v>0</v>
      </c>
      <c r="E2560" s="50" t="n">
        <f aca="false">FilterPk!C$46</f>
        <v>0</v>
      </c>
      <c r="F2560" s="50" t="n">
        <f aca="false">FilterPk!D$46</f>
        <v>0</v>
      </c>
      <c r="G2560" s="50" t="n">
        <f aca="false">FilterPk!E$46</f>
        <v>0</v>
      </c>
      <c r="H2560" s="50" t="n">
        <f aca="false">FilterPk!F$46</f>
        <v>0</v>
      </c>
      <c r="I2560" s="50" t="n">
        <f aca="false">FilterPk!G$46</f>
        <v>0</v>
      </c>
      <c r="J2560" s="50" t="n">
        <f aca="false">FilterPk!H$46</f>
        <v>0</v>
      </c>
      <c r="K2560" s="50" t="n">
        <f aca="false">FilterPk!I$46</f>
        <v>0</v>
      </c>
      <c r="L2560" s="50" t="n">
        <f aca="false">FilterPk!J$46</f>
        <v>0</v>
      </c>
      <c r="M2560" s="50" t="n">
        <f aca="false">FilterPk!K$46</f>
        <v>0</v>
      </c>
      <c r="N2560" s="50" t="n">
        <f aca="false">FilterPk!L$46</f>
        <v>0</v>
      </c>
      <c r="O2560" s="50" t="n">
        <f aca="false">FilterPk!M$46</f>
        <v>0</v>
      </c>
      <c r="P2560" s="50" t="n">
        <f aca="false">FilterPk!N$46</f>
        <v>0</v>
      </c>
      <c r="Q2560" s="51" t="n">
        <f aca="false">FilterPk!O$46</f>
        <v>0</v>
      </c>
    </row>
    <row r="2561" customFormat="false" ht="12.75" hidden="false" customHeight="false" outlineLevel="0" collapsed="false">
      <c r="B2561" s="87" t="n">
        <f aca="false">FilterPk!A$47</f>
        <v>0</v>
      </c>
      <c r="C2561" s="64" t="n">
        <f aca="false">C2560+1</f>
        <v>2560</v>
      </c>
      <c r="D2561" s="54" t="n">
        <f aca="false">FilterPk!B$47</f>
        <v>0</v>
      </c>
      <c r="E2561" s="54" t="n">
        <f aca="false">FilterPk!C$47</f>
        <v>0</v>
      </c>
      <c r="F2561" s="54" t="n">
        <f aca="false">FilterPk!D$47</f>
        <v>0</v>
      </c>
      <c r="G2561" s="54" t="n">
        <f aca="false">FilterPk!E$47</f>
        <v>0</v>
      </c>
      <c r="H2561" s="54" t="n">
        <f aca="false">FilterPk!F$47</f>
        <v>0</v>
      </c>
      <c r="I2561" s="54" t="n">
        <f aca="false">FilterPk!G$47</f>
        <v>0</v>
      </c>
      <c r="J2561" s="54" t="n">
        <f aca="false">FilterPk!H$47</f>
        <v>0</v>
      </c>
      <c r="K2561" s="54" t="n">
        <f aca="false">FilterPk!I$47</f>
        <v>0</v>
      </c>
      <c r="L2561" s="54" t="n">
        <f aca="false">FilterPk!J$47</f>
        <v>0</v>
      </c>
      <c r="M2561" s="54" t="n">
        <f aca="false">FilterPk!K$47</f>
        <v>0</v>
      </c>
      <c r="N2561" s="54" t="n">
        <f aca="false">FilterPk!L$47</f>
        <v>0</v>
      </c>
      <c r="O2561" s="54" t="n">
        <f aca="false">FilterPk!M$47</f>
        <v>0</v>
      </c>
      <c r="P2561" s="54" t="n">
        <f aca="false">FilterPk!N$47</f>
        <v>0</v>
      </c>
      <c r="Q2561" s="55" t="n">
        <f aca="false">FilterPk!O$47</f>
        <v>0</v>
      </c>
    </row>
    <row r="2562" customFormat="false" ht="12.75" hidden="false" customHeight="false" outlineLevel="0" collapsed="false">
      <c r="A2562" s="0" t="n">
        <f aca="false">A2522+1</f>
        <v>65</v>
      </c>
      <c r="B2562" s="57" t="n">
        <f aca="false">FilterPk!D$1</f>
        <v>36907</v>
      </c>
      <c r="C2562" s="58" t="n">
        <f aca="false">C2561+1</f>
        <v>2561</v>
      </c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83"/>
    </row>
    <row r="2563" customFormat="false" ht="12.75" hidden="false" customHeight="false" outlineLevel="0" collapsed="false">
      <c r="B2563" s="61"/>
      <c r="C2563" s="13" t="n">
        <f aca="false">C2562+1</f>
        <v>2562</v>
      </c>
      <c r="D2563" s="13"/>
      <c r="E2563" s="21" t="s">
        <v>5</v>
      </c>
      <c r="F2563" s="21" t="s">
        <v>6</v>
      </c>
      <c r="G2563" s="21" t="s">
        <v>7</v>
      </c>
      <c r="H2563" s="21" t="s">
        <v>8</v>
      </c>
      <c r="I2563" s="21" t="s">
        <v>9</v>
      </c>
      <c r="J2563" s="21" t="s">
        <v>10</v>
      </c>
      <c r="K2563" s="21" t="s">
        <v>11</v>
      </c>
      <c r="L2563" s="21" t="s">
        <v>12</v>
      </c>
      <c r="M2563" s="21" t="s">
        <v>13</v>
      </c>
      <c r="N2563" s="21" t="s">
        <v>14</v>
      </c>
      <c r="O2563" s="21" t="n">
        <v>2002</v>
      </c>
      <c r="P2563" s="21" t="s">
        <v>15</v>
      </c>
      <c r="Q2563" s="84" t="s">
        <v>16</v>
      </c>
    </row>
    <row r="2564" customFormat="false" ht="12.75" hidden="false" customHeight="false" outlineLevel="0" collapsed="false">
      <c r="B2564" s="85" t="str">
        <f aca="false">FilterPk!A$9</f>
        <v>Power positions</v>
      </c>
      <c r="C2564" s="13" t="n">
        <f aca="false">C2563+1</f>
        <v>2563</v>
      </c>
      <c r="D2564" s="13" t="s">
        <v>4</v>
      </c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86"/>
    </row>
    <row r="2565" customFormat="false" ht="12.75" hidden="false" customHeight="false" outlineLevel="0" collapsed="false">
      <c r="B2565" s="85" t="str">
        <f aca="false">FilterPk!A$10</f>
        <v>East Position</v>
      </c>
      <c r="C2565" s="13" t="n">
        <f aca="false">C2564+1</f>
        <v>2564</v>
      </c>
      <c r="D2565" s="50" t="n">
        <f aca="false">FilterPk!B$10</f>
        <v>34784396.7946123</v>
      </c>
      <c r="E2565" s="50" t="n">
        <f aca="false">FilterPk!C$10</f>
        <v>75045.54</v>
      </c>
      <c r="F2565" s="50" t="n">
        <f aca="false">FilterPk!D$10</f>
        <v>84629.15</v>
      </c>
      <c r="G2565" s="50" t="n">
        <f aca="false">FilterPk!E$10</f>
        <v>1358824.72</v>
      </c>
      <c r="H2565" s="50" t="n">
        <f aca="false">FilterPk!F$10</f>
        <v>1120662.53</v>
      </c>
      <c r="I2565" s="50" t="n">
        <f aca="false">FilterPk!G$10</f>
        <v>422841.14</v>
      </c>
      <c r="J2565" s="50" t="n">
        <f aca="false">FilterPk!H$10</f>
        <v>788810.55</v>
      </c>
      <c r="K2565" s="50" t="n">
        <f aca="false">FilterPk!I$10</f>
        <v>1076253.71</v>
      </c>
      <c r="L2565" s="50" t="n">
        <f aca="false">FilterPk!J$10</f>
        <v>363159.42</v>
      </c>
      <c r="M2565" s="50" t="n">
        <f aca="false">FilterPk!K$10</f>
        <v>5764043.19</v>
      </c>
      <c r="N2565" s="50" t="n">
        <f aca="false">FilterPk!L$10</f>
        <v>11054269.95</v>
      </c>
      <c r="O2565" s="50" t="n">
        <f aca="false">FilterPk!M$10</f>
        <v>3650317.45</v>
      </c>
      <c r="P2565" s="50" t="n">
        <f aca="false">FilterPk!N$10</f>
        <v>-1642778.44</v>
      </c>
      <c r="Q2565" s="51" t="n">
        <f aca="false">FilterPk!O$10</f>
        <v>13061808.96</v>
      </c>
    </row>
    <row r="2566" customFormat="false" ht="12.75" hidden="false" customHeight="false" outlineLevel="0" collapsed="false">
      <c r="B2566" s="85" t="str">
        <f aca="false">FilterPk!A$11</f>
        <v>East Power Mgmt</v>
      </c>
      <c r="C2566" s="13" t="n">
        <f aca="false">C2565+1</f>
        <v>2565</v>
      </c>
      <c r="D2566" s="50" t="n">
        <f aca="false">FilterPk!B$11</f>
        <v>7547347.04451418</v>
      </c>
      <c r="E2566" s="50" t="n">
        <f aca="false">FilterPk!C$11</f>
        <v>43646.27</v>
      </c>
      <c r="F2566" s="50" t="n">
        <f aca="false">FilterPk!D$11</f>
        <v>-98133.28</v>
      </c>
      <c r="G2566" s="50" t="n">
        <f aca="false">FilterPk!E$11</f>
        <v>107993.78</v>
      </c>
      <c r="H2566" s="50" t="n">
        <f aca="false">FilterPk!F$11</f>
        <v>155786.29</v>
      </c>
      <c r="I2566" s="50" t="n">
        <f aca="false">FilterPk!G$11</f>
        <v>89357.34</v>
      </c>
      <c r="J2566" s="50" t="n">
        <f aca="false">FilterPk!H$11</f>
        <v>247101.13</v>
      </c>
      <c r="K2566" s="50" t="n">
        <f aca="false">FilterPk!I$11</f>
        <v>307386.28</v>
      </c>
      <c r="L2566" s="50" t="n">
        <f aca="false">FilterPk!J$11</f>
        <v>108209.05</v>
      </c>
      <c r="M2566" s="50" t="n">
        <f aca="false">FilterPk!K$11</f>
        <v>1338376.99</v>
      </c>
      <c r="N2566" s="50" t="n">
        <f aca="false">FilterPk!L$11</f>
        <v>2299723.85</v>
      </c>
      <c r="O2566" s="50" t="n">
        <f aca="false">FilterPk!M$11</f>
        <v>606348.53</v>
      </c>
      <c r="P2566" s="50" t="n">
        <f aca="false">FilterPk!N$11</f>
        <v>61912.21</v>
      </c>
      <c r="Q2566" s="51" t="n">
        <f aca="false">FilterPk!O$11</f>
        <v>2967984.59</v>
      </c>
    </row>
    <row r="2567" customFormat="false" ht="12.75" hidden="false" customHeight="false" outlineLevel="0" collapsed="false">
      <c r="B2567" s="85" t="str">
        <f aca="false">FilterPk!A$12</f>
        <v>Long Term Options</v>
      </c>
      <c r="C2567" s="13" t="n">
        <f aca="false">C2566+1</f>
        <v>2566</v>
      </c>
      <c r="D2567" s="50" t="n">
        <f aca="false">FilterPk!B$12</f>
        <v>0</v>
      </c>
      <c r="E2567" s="50" t="n">
        <f aca="false">FilterPk!C$12</f>
        <v>0</v>
      </c>
      <c r="F2567" s="50" t="n">
        <f aca="false">FilterPk!D$12</f>
        <v>0</v>
      </c>
      <c r="G2567" s="50" t="n">
        <f aca="false">FilterPk!E$12</f>
        <v>0</v>
      </c>
      <c r="H2567" s="50" t="n">
        <f aca="false">FilterPk!F$12</f>
        <v>0</v>
      </c>
      <c r="I2567" s="50" t="n">
        <f aca="false">FilterPk!G$12</f>
        <v>0</v>
      </c>
      <c r="J2567" s="50" t="n">
        <f aca="false">FilterPk!H$12</f>
        <v>0</v>
      </c>
      <c r="K2567" s="50" t="n">
        <f aca="false">FilterPk!I$12</f>
        <v>0</v>
      </c>
      <c r="L2567" s="50" t="n">
        <f aca="false">FilterPk!J$12</f>
        <v>0</v>
      </c>
      <c r="M2567" s="50" t="n">
        <f aca="false">FilterPk!K$12</f>
        <v>0</v>
      </c>
      <c r="N2567" s="50" t="n">
        <f aca="false">FilterPk!L$12</f>
        <v>0</v>
      </c>
      <c r="O2567" s="50" t="n">
        <f aca="false">FilterPk!M$12</f>
        <v>0</v>
      </c>
      <c r="P2567" s="50" t="n">
        <f aca="false">FilterPk!N$12</f>
        <v>0</v>
      </c>
      <c r="Q2567" s="51" t="n">
        <f aca="false">FilterPk!O$12</f>
        <v>0</v>
      </c>
    </row>
    <row r="2568" customFormat="false" ht="12.75" hidden="false" customHeight="false" outlineLevel="0" collapsed="false">
      <c r="B2568" s="85" t="str">
        <f aca="false">FilterPk!A$13</f>
        <v>LT-MIDWEST</v>
      </c>
      <c r="C2568" s="13" t="n">
        <f aca="false">C2567+1</f>
        <v>2567</v>
      </c>
      <c r="D2568" s="50" t="n">
        <f aca="false">FilterPk!B$13</f>
        <v>7151089.47366245</v>
      </c>
      <c r="E2568" s="50" t="n">
        <f aca="false">FilterPk!C$13</f>
        <v>48283.08</v>
      </c>
      <c r="F2568" s="50" t="n">
        <f aca="false">FilterPk!D$13</f>
        <v>-141448.54</v>
      </c>
      <c r="G2568" s="50" t="n">
        <f aca="false">FilterPk!E$13</f>
        <v>574622.66</v>
      </c>
      <c r="H2568" s="50" t="n">
        <f aca="false">FilterPk!F$13</f>
        <v>298097.27</v>
      </c>
      <c r="I2568" s="50" t="n">
        <f aca="false">FilterPk!G$13</f>
        <v>249481.43</v>
      </c>
      <c r="J2568" s="50" t="n">
        <f aca="false">FilterPk!H$13</f>
        <v>119379.88</v>
      </c>
      <c r="K2568" s="50" t="n">
        <f aca="false">FilterPk!I$13</f>
        <v>25994.27</v>
      </c>
      <c r="L2568" s="50" t="n">
        <f aca="false">FilterPk!J$13</f>
        <v>156242.15</v>
      </c>
      <c r="M2568" s="50" t="n">
        <f aca="false">FilterPk!K$13</f>
        <v>1762908.33</v>
      </c>
      <c r="N2568" s="50" t="n">
        <f aca="false">FilterPk!L$13</f>
        <v>3093560.53</v>
      </c>
      <c r="O2568" s="50" t="n">
        <f aca="false">FilterPk!M$13</f>
        <v>565730</v>
      </c>
      <c r="P2568" s="50" t="n">
        <f aca="false">FilterPk!N$13</f>
        <v>-439379.19</v>
      </c>
      <c r="Q2568" s="51" t="n">
        <f aca="false">FilterPk!O$13</f>
        <v>3219911.34</v>
      </c>
    </row>
    <row r="2569" customFormat="false" ht="12.75" hidden="false" customHeight="false" outlineLevel="0" collapsed="false">
      <c r="B2569" s="85" t="str">
        <f aca="false">FilterPk!A$14</f>
        <v>ST-ECAR</v>
      </c>
      <c r="C2569" s="13" t="n">
        <f aca="false">C2568+1</f>
        <v>2568</v>
      </c>
      <c r="D2569" s="50" t="n">
        <f aca="false">FilterPk!B$14</f>
        <v>238101.441960815</v>
      </c>
      <c r="E2569" s="50" t="n">
        <f aca="false">FilterPk!C$14</f>
        <v>13522.23</v>
      </c>
      <c r="F2569" s="50" t="n">
        <f aca="false">FilterPk!D$14</f>
        <v>15838.59</v>
      </c>
      <c r="G2569" s="50" t="n">
        <f aca="false">FilterPk!E$14</f>
        <v>0</v>
      </c>
      <c r="H2569" s="50" t="n">
        <f aca="false">FilterPk!F$14</f>
        <v>0</v>
      </c>
      <c r="I2569" s="50" t="n">
        <f aca="false">FilterPk!G$14</f>
        <v>0</v>
      </c>
      <c r="J2569" s="50" t="n">
        <f aca="false">FilterPk!H$14</f>
        <v>0</v>
      </c>
      <c r="K2569" s="50" t="n">
        <f aca="false">FilterPk!I$14</f>
        <v>0</v>
      </c>
      <c r="L2569" s="50" t="n">
        <f aca="false">FilterPk!J$14</f>
        <v>0</v>
      </c>
      <c r="M2569" s="50" t="n">
        <f aca="false">FilterPk!K$14</f>
        <v>0</v>
      </c>
      <c r="N2569" s="50" t="n">
        <f aca="false">FilterPk!L$14</f>
        <v>29360.82</v>
      </c>
      <c r="O2569" s="50" t="n">
        <f aca="false">FilterPk!M$14</f>
        <v>0</v>
      </c>
      <c r="P2569" s="50" t="n">
        <f aca="false">FilterPk!N$14</f>
        <v>0</v>
      </c>
      <c r="Q2569" s="51" t="n">
        <f aca="false">FilterPk!O$14</f>
        <v>29360.82</v>
      </c>
    </row>
    <row r="2570" customFormat="false" ht="12.75" hidden="false" customHeight="false" outlineLevel="0" collapsed="false">
      <c r="B2570" s="85" t="str">
        <f aca="false">FilterPk!A$15</f>
        <v>ST- MAPP</v>
      </c>
      <c r="C2570" s="13" t="n">
        <f aca="false">C2569+1</f>
        <v>2569</v>
      </c>
      <c r="D2570" s="50" t="n">
        <f aca="false">FilterPk!B$15</f>
        <v>254636.614020626</v>
      </c>
      <c r="E2570" s="50" t="n">
        <f aca="false">FilterPk!C$15</f>
        <v>795.43</v>
      </c>
      <c r="F2570" s="50" t="n">
        <f aca="false">FilterPk!D$15</f>
        <v>39596.48</v>
      </c>
      <c r="G2570" s="50" t="n">
        <f aca="false">FilterPk!E$15</f>
        <v>26009.8</v>
      </c>
      <c r="H2570" s="50" t="n">
        <f aca="false">FilterPk!F$15</f>
        <v>8238.75</v>
      </c>
      <c r="I2570" s="50" t="n">
        <f aca="false">FilterPk!G$15</f>
        <v>0</v>
      </c>
      <c r="J2570" s="50" t="n">
        <f aca="false">FilterPk!H$15</f>
        <v>0</v>
      </c>
      <c r="K2570" s="50" t="n">
        <f aca="false">FilterPk!I$15</f>
        <v>0</v>
      </c>
      <c r="L2570" s="50" t="n">
        <f aca="false">FilterPk!J$15</f>
        <v>0</v>
      </c>
      <c r="M2570" s="50" t="n">
        <f aca="false">FilterPk!K$15</f>
        <v>0</v>
      </c>
      <c r="N2570" s="50" t="n">
        <f aca="false">FilterPk!L$15</f>
        <v>74640.46</v>
      </c>
      <c r="O2570" s="50" t="n">
        <f aca="false">FilterPk!M$15</f>
        <v>0</v>
      </c>
      <c r="P2570" s="50" t="n">
        <f aca="false">FilterPk!N$15</f>
        <v>0</v>
      </c>
      <c r="Q2570" s="51" t="n">
        <f aca="false">FilterPk!O$15</f>
        <v>74640.46</v>
      </c>
    </row>
    <row r="2571" customFormat="false" ht="12.75" hidden="false" customHeight="false" outlineLevel="0" collapsed="false">
      <c r="B2571" s="85" t="str">
        <f aca="false">FilterPk!A$16</f>
        <v>ST- MAIN</v>
      </c>
      <c r="C2571" s="13" t="n">
        <f aca="false">C2570+1</f>
        <v>2570</v>
      </c>
      <c r="D2571" s="50" t="n">
        <f aca="false">FilterPk!B$16</f>
        <v>694293.253349893</v>
      </c>
      <c r="E2571" s="50" t="n">
        <f aca="false">FilterPk!C$16</f>
        <v>-2349.61</v>
      </c>
      <c r="F2571" s="50" t="n">
        <f aca="false">FilterPk!D$16</f>
        <v>15903</v>
      </c>
      <c r="G2571" s="50" t="n">
        <f aca="false">FilterPk!E$16</f>
        <v>69359.47</v>
      </c>
      <c r="H2571" s="50" t="n">
        <f aca="false">FilterPk!F$16</f>
        <v>0</v>
      </c>
      <c r="I2571" s="50" t="n">
        <f aca="false">FilterPk!G$16</f>
        <v>0</v>
      </c>
      <c r="J2571" s="50" t="n">
        <f aca="false">FilterPk!H$16</f>
        <v>0</v>
      </c>
      <c r="K2571" s="50" t="n">
        <f aca="false">FilterPk!I$16</f>
        <v>0</v>
      </c>
      <c r="L2571" s="50" t="n">
        <f aca="false">FilterPk!J$16</f>
        <v>0</v>
      </c>
      <c r="M2571" s="50" t="n">
        <f aca="false">FilterPk!K$16</f>
        <v>0</v>
      </c>
      <c r="N2571" s="50" t="n">
        <f aca="false">FilterPk!L$16</f>
        <v>82912.86</v>
      </c>
      <c r="O2571" s="50" t="n">
        <f aca="false">FilterPk!M$16</f>
        <v>0</v>
      </c>
      <c r="P2571" s="50" t="n">
        <f aca="false">FilterPk!N$16</f>
        <v>0</v>
      </c>
      <c r="Q2571" s="51" t="n">
        <f aca="false">FilterPk!O$16</f>
        <v>82912.86</v>
      </c>
    </row>
    <row r="2572" customFormat="false" ht="12.75" hidden="false" customHeight="false" outlineLevel="0" collapsed="false">
      <c r="B2572" s="85" t="str">
        <f aca="false">FilterPk!A$17</f>
        <v>MW-ANALYST</v>
      </c>
      <c r="C2572" s="13" t="n">
        <f aca="false">C2571+1</f>
        <v>2571</v>
      </c>
      <c r="D2572" s="50" t="n">
        <f aca="false">FilterPk!B$17</f>
        <v>0</v>
      </c>
      <c r="E2572" s="50" t="n">
        <f aca="false">FilterPk!C$17</f>
        <v>6363.4</v>
      </c>
      <c r="F2572" s="50" t="n">
        <f aca="false">FilterPk!D$17</f>
        <v>15838.59</v>
      </c>
      <c r="G2572" s="50" t="n">
        <f aca="false">FilterPk!E$17</f>
        <v>0</v>
      </c>
      <c r="H2572" s="50" t="n">
        <f aca="false">FilterPk!F$17</f>
        <v>0</v>
      </c>
      <c r="I2572" s="50" t="n">
        <f aca="false">FilterPk!G$17</f>
        <v>0</v>
      </c>
      <c r="J2572" s="50" t="n">
        <f aca="false">FilterPk!H$17</f>
        <v>0</v>
      </c>
      <c r="K2572" s="50" t="n">
        <f aca="false">FilterPk!I$17</f>
        <v>0</v>
      </c>
      <c r="L2572" s="50" t="n">
        <f aca="false">FilterPk!J$17</f>
        <v>0</v>
      </c>
      <c r="M2572" s="50" t="n">
        <f aca="false">FilterPk!K$17</f>
        <v>0</v>
      </c>
      <c r="N2572" s="50" t="n">
        <f aca="false">FilterPk!L$17</f>
        <v>22201.99</v>
      </c>
      <c r="O2572" s="50" t="n">
        <f aca="false">FilterPk!M$17</f>
        <v>0</v>
      </c>
      <c r="P2572" s="50" t="n">
        <f aca="false">FilterPk!N$17</f>
        <v>0</v>
      </c>
      <c r="Q2572" s="51" t="n">
        <f aca="false">FilterPk!O$17</f>
        <v>22201.99</v>
      </c>
    </row>
    <row r="2573" customFormat="false" ht="12.75" hidden="false" customHeight="false" outlineLevel="0" collapsed="false">
      <c r="B2573" s="85" t="str">
        <f aca="false">FilterPk!A$18</f>
        <v>LT-NE</v>
      </c>
      <c r="C2573" s="13" t="n">
        <f aca="false">C2572+1</f>
        <v>2572</v>
      </c>
      <c r="D2573" s="50" t="n">
        <f aca="false">FilterPk!B$18</f>
        <v>6187311.37539291</v>
      </c>
      <c r="E2573" s="50" t="n">
        <f aca="false">FilterPk!C$18</f>
        <v>-37254.47</v>
      </c>
      <c r="F2573" s="50" t="n">
        <f aca="false">FilterPk!D$18</f>
        <v>2562.91</v>
      </c>
      <c r="G2573" s="50" t="n">
        <f aca="false">FilterPk!E$18</f>
        <v>-23211.32</v>
      </c>
      <c r="H2573" s="50" t="n">
        <f aca="false">FilterPk!F$18</f>
        <v>263627.18</v>
      </c>
      <c r="I2573" s="50" t="n">
        <f aca="false">FilterPk!G$18</f>
        <v>-59813.36</v>
      </c>
      <c r="J2573" s="50" t="n">
        <f aca="false">FilterPk!H$18</f>
        <v>155752.04</v>
      </c>
      <c r="K2573" s="50" t="n">
        <f aca="false">FilterPk!I$18</f>
        <v>121018.38</v>
      </c>
      <c r="L2573" s="50" t="n">
        <f aca="false">FilterPk!J$18</f>
        <v>-53378.32</v>
      </c>
      <c r="M2573" s="50" t="n">
        <f aca="false">FilterPk!K$18</f>
        <v>995570.8</v>
      </c>
      <c r="N2573" s="50" t="n">
        <f aca="false">FilterPk!L$18</f>
        <v>1364873.84</v>
      </c>
      <c r="O2573" s="50" t="n">
        <f aca="false">FilterPk!M$18</f>
        <v>1053007.86</v>
      </c>
      <c r="P2573" s="50" t="n">
        <f aca="false">FilterPk!N$18</f>
        <v>-2593897.5</v>
      </c>
      <c r="Q2573" s="51" t="n">
        <f aca="false">FilterPk!O$18</f>
        <v>-176015.800000001</v>
      </c>
    </row>
    <row r="2574" customFormat="false" ht="12.75" hidden="false" customHeight="false" outlineLevel="0" collapsed="false">
      <c r="B2574" s="85" t="str">
        <f aca="false">FilterPk!A$19</f>
        <v>LT-PJM</v>
      </c>
      <c r="C2574" s="13" t="n">
        <f aca="false">C2573+1</f>
        <v>2573</v>
      </c>
      <c r="D2574" s="50" t="n">
        <f aca="false">FilterPk!B$19</f>
        <v>1818236.42109565</v>
      </c>
      <c r="E2574" s="50" t="n">
        <f aca="false">FilterPk!C$19</f>
        <v>25453.61</v>
      </c>
      <c r="F2574" s="50" t="n">
        <f aca="false">FilterPk!D$19</f>
        <v>45536</v>
      </c>
      <c r="G2574" s="50" t="n">
        <f aca="false">FilterPk!E$19</f>
        <v>312117.59</v>
      </c>
      <c r="H2574" s="50" t="n">
        <f aca="false">FilterPk!F$19</f>
        <v>211118</v>
      </c>
      <c r="I2574" s="50" t="n">
        <f aca="false">FilterPk!G$19</f>
        <v>0</v>
      </c>
      <c r="J2574" s="50" t="n">
        <f aca="false">FilterPk!H$19</f>
        <v>24536.25</v>
      </c>
      <c r="K2574" s="50" t="n">
        <f aca="false">FilterPk!I$19</f>
        <v>-12662.37</v>
      </c>
      <c r="L2574" s="50" t="n">
        <f aca="false">FilterPk!J$19</f>
        <v>-30078</v>
      </c>
      <c r="M2574" s="50" t="n">
        <f aca="false">FilterPk!K$19</f>
        <v>243523.27</v>
      </c>
      <c r="N2574" s="50" t="n">
        <f aca="false">FilterPk!L$19</f>
        <v>819544.35</v>
      </c>
      <c r="O2574" s="50" t="n">
        <f aca="false">FilterPk!M$19</f>
        <v>125485.18</v>
      </c>
      <c r="P2574" s="50" t="n">
        <f aca="false">FilterPk!N$19</f>
        <v>177105.54</v>
      </c>
      <c r="Q2574" s="51" t="n">
        <f aca="false">FilterPk!O$19</f>
        <v>1122135.07</v>
      </c>
    </row>
    <row r="2575" customFormat="false" ht="12.75" hidden="false" customHeight="false" outlineLevel="0" collapsed="false">
      <c r="B2575" s="85" t="str">
        <f aca="false">FilterPk!A$20</f>
        <v>LT- NY</v>
      </c>
      <c r="C2575" s="13" t="n">
        <f aca="false">C2574+1</f>
        <v>2574</v>
      </c>
      <c r="D2575" s="50" t="n">
        <f aca="false">FilterPk!B$20</f>
        <v>0</v>
      </c>
      <c r="E2575" s="50" t="n">
        <f aca="false">FilterPk!C$20</f>
        <v>-15908.51</v>
      </c>
      <c r="F2575" s="50" t="n">
        <f aca="false">FilterPk!D$20</f>
        <v>63126.67</v>
      </c>
      <c r="G2575" s="50" t="n">
        <f aca="false">FilterPk!E$20</f>
        <v>-17376.91</v>
      </c>
      <c r="H2575" s="50" t="n">
        <f aca="false">FilterPk!F$20</f>
        <v>0</v>
      </c>
      <c r="I2575" s="50" t="n">
        <f aca="false">FilterPk!G$20</f>
        <v>0</v>
      </c>
      <c r="J2575" s="50" t="n">
        <f aca="false">FilterPk!H$20</f>
        <v>0</v>
      </c>
      <c r="K2575" s="50" t="n">
        <f aca="false">FilterPk!I$20</f>
        <v>0</v>
      </c>
      <c r="L2575" s="50" t="n">
        <f aca="false">FilterPk!J$20</f>
        <v>0</v>
      </c>
      <c r="M2575" s="50" t="n">
        <f aca="false">FilterPk!K$20</f>
        <v>146381.01</v>
      </c>
      <c r="N2575" s="50" t="n">
        <f aca="false">FilterPk!L$20</f>
        <v>176222.26</v>
      </c>
      <c r="O2575" s="50" t="n">
        <f aca="false">FilterPk!M$20</f>
        <v>281909.77</v>
      </c>
      <c r="P2575" s="50" t="n">
        <f aca="false">FilterPk!N$20</f>
        <v>-177475.64</v>
      </c>
      <c r="Q2575" s="51" t="n">
        <f aca="false">FilterPk!O$20</f>
        <v>280656.39</v>
      </c>
    </row>
    <row r="2576" customFormat="false" ht="12.75" hidden="false" customHeight="false" outlineLevel="0" collapsed="false">
      <c r="B2576" s="85" t="str">
        <f aca="false">FilterPk!A$21</f>
        <v>ST- PJM</v>
      </c>
      <c r="C2576" s="13" t="n">
        <f aca="false">C2575+1</f>
        <v>2575</v>
      </c>
      <c r="D2576" s="50" t="n">
        <f aca="false">FilterPk!B$21</f>
        <v>1243093.71447674</v>
      </c>
      <c r="E2576" s="50" t="n">
        <f aca="false">FilterPk!C$21</f>
        <v>-91155.75</v>
      </c>
      <c r="F2576" s="50" t="n">
        <f aca="false">FilterPk!D$21</f>
        <v>-47515.78</v>
      </c>
      <c r="G2576" s="50" t="n">
        <f aca="false">FilterPk!E$21</f>
        <v>0</v>
      </c>
      <c r="H2576" s="50" t="n">
        <f aca="false">FilterPk!F$21</f>
        <v>0</v>
      </c>
      <c r="I2576" s="50" t="n">
        <f aca="false">FilterPk!G$21</f>
        <v>0</v>
      </c>
      <c r="J2576" s="50" t="n">
        <f aca="false">FilterPk!H$21</f>
        <v>0</v>
      </c>
      <c r="K2576" s="50" t="n">
        <f aca="false">FilterPk!I$21</f>
        <v>0</v>
      </c>
      <c r="L2576" s="50" t="n">
        <f aca="false">FilterPk!J$21</f>
        <v>0</v>
      </c>
      <c r="M2576" s="50" t="n">
        <f aca="false">FilterPk!K$21</f>
        <v>0</v>
      </c>
      <c r="N2576" s="50" t="n">
        <f aca="false">FilterPk!L$21</f>
        <v>-138671.53</v>
      </c>
      <c r="O2576" s="50" t="n">
        <f aca="false">FilterPk!M$21</f>
        <v>0</v>
      </c>
      <c r="P2576" s="50" t="n">
        <f aca="false">FilterPk!N$21</f>
        <v>0</v>
      </c>
      <c r="Q2576" s="51" t="n">
        <f aca="false">FilterPk!O$21</f>
        <v>-138671.53</v>
      </c>
    </row>
    <row r="2577" customFormat="false" ht="12.75" hidden="false" customHeight="false" outlineLevel="0" collapsed="false">
      <c r="B2577" s="85" t="str">
        <f aca="false">FilterPk!A$22</f>
        <v>ST- NENG</v>
      </c>
      <c r="C2577" s="13" t="n">
        <f aca="false">C2576+1</f>
        <v>2576</v>
      </c>
      <c r="D2577" s="50" t="n">
        <f aca="false">FilterPk!B$22</f>
        <v>539719.375927685</v>
      </c>
      <c r="E2577" s="50" t="n">
        <f aca="false">FilterPk!C$22</f>
        <v>13161.19</v>
      </c>
      <c r="F2577" s="50" t="n">
        <f aca="false">FilterPk!D$22</f>
        <v>63418.82</v>
      </c>
      <c r="G2577" s="50" t="n">
        <f aca="false">FilterPk!E$22</f>
        <v>0</v>
      </c>
      <c r="H2577" s="50" t="n">
        <f aca="false">FilterPk!F$22</f>
        <v>0</v>
      </c>
      <c r="I2577" s="50" t="n">
        <f aca="false">FilterPk!G$22</f>
        <v>0</v>
      </c>
      <c r="J2577" s="50" t="n">
        <f aca="false">FilterPk!H$22</f>
        <v>0</v>
      </c>
      <c r="K2577" s="50" t="n">
        <f aca="false">FilterPk!I$22</f>
        <v>0</v>
      </c>
      <c r="L2577" s="50" t="n">
        <f aca="false">FilterPk!J$22</f>
        <v>0</v>
      </c>
      <c r="M2577" s="50" t="n">
        <f aca="false">FilterPk!K$22</f>
        <v>0</v>
      </c>
      <c r="N2577" s="50" t="n">
        <f aca="false">FilterPk!L$22</f>
        <v>76580.01</v>
      </c>
      <c r="O2577" s="50" t="n">
        <f aca="false">FilterPk!M$22</f>
        <v>0</v>
      </c>
      <c r="P2577" s="50" t="n">
        <f aca="false">FilterPk!N$22</f>
        <v>0</v>
      </c>
      <c r="Q2577" s="51" t="n">
        <f aca="false">FilterPk!O$22</f>
        <v>76580.01</v>
      </c>
    </row>
    <row r="2578" customFormat="false" ht="12.75" hidden="false" customHeight="false" outlineLevel="0" collapsed="false">
      <c r="B2578" s="85" t="str">
        <f aca="false">FilterPk!A$23</f>
        <v>ST- NY</v>
      </c>
      <c r="C2578" s="13" t="n">
        <f aca="false">C2577+1</f>
        <v>2577</v>
      </c>
      <c r="D2578" s="50" t="n">
        <f aca="false">FilterPk!B$23</f>
        <v>251437.188425373</v>
      </c>
      <c r="E2578" s="50" t="n">
        <f aca="false">FilterPk!C$23</f>
        <v>10362.2</v>
      </c>
      <c r="F2578" s="50" t="n">
        <f aca="false">FilterPk!D$23</f>
        <v>-15838.59</v>
      </c>
      <c r="G2578" s="50" t="n">
        <f aca="false">FilterPk!E$23</f>
        <v>17339.87</v>
      </c>
      <c r="H2578" s="50" t="n">
        <f aca="false">FilterPk!F$23</f>
        <v>0</v>
      </c>
      <c r="I2578" s="50" t="n">
        <f aca="false">FilterPk!G$23</f>
        <v>0</v>
      </c>
      <c r="J2578" s="50" t="n">
        <f aca="false">FilterPk!H$23</f>
        <v>0</v>
      </c>
      <c r="K2578" s="50" t="n">
        <f aca="false">FilterPk!I$23</f>
        <v>0</v>
      </c>
      <c r="L2578" s="50" t="n">
        <f aca="false">FilterPk!J$23</f>
        <v>0</v>
      </c>
      <c r="M2578" s="50" t="n">
        <f aca="false">FilterPk!K$23</f>
        <v>0</v>
      </c>
      <c r="N2578" s="50" t="n">
        <f aca="false">FilterPk!L$23</f>
        <v>11863.48</v>
      </c>
      <c r="O2578" s="50" t="n">
        <f aca="false">FilterPk!M$23</f>
        <v>0</v>
      </c>
      <c r="P2578" s="50" t="n">
        <f aca="false">FilterPk!N$23</f>
        <v>0</v>
      </c>
      <c r="Q2578" s="51" t="n">
        <f aca="false">FilterPk!O$23</f>
        <v>11863.48</v>
      </c>
    </row>
    <row r="2579" customFormat="false" ht="12.75" hidden="false" customHeight="false" outlineLevel="0" collapsed="false">
      <c r="B2579" s="85" t="str">
        <f aca="false">FilterPk!A$24</f>
        <v>NE- PHYS</v>
      </c>
      <c r="C2579" s="13" t="n">
        <f aca="false">C2578+1</f>
        <v>2578</v>
      </c>
      <c r="D2579" s="50" t="n">
        <f aca="false">FilterPk!B$24</f>
        <v>0</v>
      </c>
      <c r="E2579" s="50" t="n">
        <f aca="false">FilterPk!C$24</f>
        <v>0</v>
      </c>
      <c r="F2579" s="50" t="n">
        <f aca="false">FilterPk!D$24</f>
        <v>0</v>
      </c>
      <c r="G2579" s="50" t="n">
        <f aca="false">FilterPk!E$24</f>
        <v>0</v>
      </c>
      <c r="H2579" s="50" t="n">
        <f aca="false">FilterPk!F$24</f>
        <v>0</v>
      </c>
      <c r="I2579" s="50" t="n">
        <f aca="false">FilterPk!G$24</f>
        <v>0</v>
      </c>
      <c r="J2579" s="50" t="n">
        <f aca="false">FilterPk!H$24</f>
        <v>0</v>
      </c>
      <c r="K2579" s="50" t="n">
        <f aca="false">FilterPk!I$24</f>
        <v>0</v>
      </c>
      <c r="L2579" s="50" t="n">
        <f aca="false">FilterPk!J$24</f>
        <v>0</v>
      </c>
      <c r="M2579" s="50" t="n">
        <f aca="false">FilterPk!K$24</f>
        <v>0</v>
      </c>
      <c r="N2579" s="50" t="n">
        <f aca="false">FilterPk!L$24</f>
        <v>0</v>
      </c>
      <c r="O2579" s="50" t="n">
        <f aca="false">FilterPk!M$24</f>
        <v>0</v>
      </c>
      <c r="P2579" s="50" t="n">
        <f aca="false">FilterPk!N$24</f>
        <v>0</v>
      </c>
      <c r="Q2579" s="51" t="n">
        <f aca="false">FilterPk!O$24</f>
        <v>0</v>
      </c>
    </row>
    <row r="2580" customFormat="false" ht="12.75" hidden="false" customHeight="false" outlineLevel="0" collapsed="false">
      <c r="B2580" s="85" t="str">
        <f aca="false">FilterPk!A$25</f>
        <v>LT-Southeast</v>
      </c>
      <c r="C2580" s="13" t="n">
        <f aca="false">C2579+1</f>
        <v>2579</v>
      </c>
      <c r="D2580" s="50" t="n">
        <f aca="false">FilterPk!B$25</f>
        <v>11411200.8859117</v>
      </c>
      <c r="E2580" s="50" t="n">
        <f aca="false">FilterPk!C$25</f>
        <v>45860.27</v>
      </c>
      <c r="F2580" s="50" t="n">
        <f aca="false">FilterPk!D$25</f>
        <v>54109.47</v>
      </c>
      <c r="G2580" s="50" t="n">
        <f aca="false">FilterPk!E$25</f>
        <v>124540.18</v>
      </c>
      <c r="H2580" s="50" t="n">
        <f aca="false">FilterPk!F$25</f>
        <v>77068.78</v>
      </c>
      <c r="I2580" s="50" t="n">
        <f aca="false">FilterPk!G$25</f>
        <v>75414.58</v>
      </c>
      <c r="J2580" s="50" t="n">
        <f aca="false">FilterPk!H$25</f>
        <v>134077.64</v>
      </c>
      <c r="K2580" s="50" t="n">
        <f aca="false">FilterPk!I$25</f>
        <v>429786.05</v>
      </c>
      <c r="L2580" s="50" t="n">
        <f aca="false">FilterPk!J$25</f>
        <v>118391.18</v>
      </c>
      <c r="M2580" s="50" t="n">
        <f aca="false">FilterPk!K$25</f>
        <v>1083243.13</v>
      </c>
      <c r="N2580" s="50" t="n">
        <f aca="false">FilterPk!L$25</f>
        <v>2142491.28</v>
      </c>
      <c r="O2580" s="50" t="n">
        <f aca="false">FilterPk!M$25</f>
        <v>344226</v>
      </c>
      <c r="P2580" s="50" t="n">
        <f aca="false">FilterPk!N$25</f>
        <v>1221747.4</v>
      </c>
      <c r="Q2580" s="51" t="n">
        <f aca="false">FilterPk!O$25</f>
        <v>3708464.68</v>
      </c>
    </row>
    <row r="2581" customFormat="false" ht="12.75" hidden="false" customHeight="false" outlineLevel="0" collapsed="false">
      <c r="B2581" s="85" t="str">
        <f aca="false">FilterPk!A$26</f>
        <v>ST-SPP</v>
      </c>
      <c r="C2581" s="13" t="n">
        <f aca="false">C2580+1</f>
        <v>2580</v>
      </c>
      <c r="D2581" s="50" t="n">
        <f aca="false">FilterPk!B$26</f>
        <v>52202.8773549933</v>
      </c>
      <c r="E2581" s="50" t="n">
        <f aca="false">FilterPk!C$26</f>
        <v>3181.7</v>
      </c>
      <c r="F2581" s="50" t="n">
        <f aca="false">FilterPk!D$26</f>
        <v>0</v>
      </c>
      <c r="G2581" s="50" t="n">
        <f aca="false">FilterPk!E$26</f>
        <v>0</v>
      </c>
      <c r="H2581" s="50" t="n">
        <f aca="false">FilterPk!F$26</f>
        <v>0</v>
      </c>
      <c r="I2581" s="50" t="n">
        <f aca="false">FilterPk!G$26</f>
        <v>0</v>
      </c>
      <c r="J2581" s="50" t="n">
        <f aca="false">FilterPk!H$26</f>
        <v>0</v>
      </c>
      <c r="K2581" s="50" t="n">
        <f aca="false">FilterPk!I$26</f>
        <v>0</v>
      </c>
      <c r="L2581" s="50" t="n">
        <f aca="false">FilterPk!J$26</f>
        <v>0</v>
      </c>
      <c r="M2581" s="50" t="n">
        <f aca="false">FilterPk!K$26</f>
        <v>0</v>
      </c>
      <c r="N2581" s="50" t="n">
        <f aca="false">FilterPk!L$26</f>
        <v>3181.7</v>
      </c>
      <c r="O2581" s="50" t="n">
        <f aca="false">FilterPk!M$26</f>
        <v>0</v>
      </c>
      <c r="P2581" s="50" t="n">
        <f aca="false">FilterPk!N$26</f>
        <v>0</v>
      </c>
      <c r="Q2581" s="51" t="n">
        <f aca="false">FilterPk!O$26</f>
        <v>3181.7</v>
      </c>
    </row>
    <row r="2582" customFormat="false" ht="12.75" hidden="false" customHeight="false" outlineLevel="0" collapsed="false">
      <c r="B2582" s="85" t="str">
        <f aca="false">FilterPk!A$27</f>
        <v>ST-SERC</v>
      </c>
      <c r="C2582" s="13" t="n">
        <f aca="false">C2581+1</f>
        <v>2581</v>
      </c>
      <c r="D2582" s="50" t="n">
        <f aca="false">FilterPk!B$27</f>
        <v>686881.973218232</v>
      </c>
      <c r="E2582" s="50" t="n">
        <f aca="false">FilterPk!C$27</f>
        <v>-12726.81</v>
      </c>
      <c r="F2582" s="50" t="n">
        <f aca="false">FilterPk!D$27</f>
        <v>-31677.19</v>
      </c>
      <c r="G2582" s="50" t="n">
        <f aca="false">FilterPk!E$27</f>
        <v>138718.93</v>
      </c>
      <c r="H2582" s="50" t="n">
        <f aca="false">FilterPk!F$27</f>
        <v>0</v>
      </c>
      <c r="I2582" s="50" t="n">
        <f aca="false">FilterPk!G$27</f>
        <v>0</v>
      </c>
      <c r="J2582" s="50" t="n">
        <f aca="false">FilterPk!H$27</f>
        <v>0</v>
      </c>
      <c r="K2582" s="50" t="n">
        <f aca="false">FilterPk!I$27</f>
        <v>0</v>
      </c>
      <c r="L2582" s="50" t="n">
        <f aca="false">FilterPk!J$27</f>
        <v>0</v>
      </c>
      <c r="M2582" s="50" t="n">
        <f aca="false">FilterPk!K$27</f>
        <v>0</v>
      </c>
      <c r="N2582" s="50" t="n">
        <f aca="false">FilterPk!L$27</f>
        <v>94314.93</v>
      </c>
      <c r="O2582" s="50" t="n">
        <f aca="false">FilterPk!M$27</f>
        <v>0</v>
      </c>
      <c r="P2582" s="50" t="n">
        <f aca="false">FilterPk!N$27</f>
        <v>0</v>
      </c>
      <c r="Q2582" s="51" t="n">
        <f aca="false">FilterPk!O$27</f>
        <v>94314.93</v>
      </c>
    </row>
    <row r="2583" customFormat="false" ht="12.75" hidden="false" customHeight="false" outlineLevel="0" collapsed="false">
      <c r="B2583" s="85" t="str">
        <f aca="false">FilterPk!A$28</f>
        <v>LT- Texas</v>
      </c>
      <c r="C2583" s="13" t="n">
        <f aca="false">C2582+1</f>
        <v>2582</v>
      </c>
      <c r="D2583" s="50" t="n">
        <f aca="false">FilterPk!B$28</f>
        <v>3826684.70313045</v>
      </c>
      <c r="E2583" s="50" t="n">
        <f aca="false">FilterPk!C$28</f>
        <v>-6382.69</v>
      </c>
      <c r="F2583" s="50" t="n">
        <f aca="false">FilterPk!D$28</f>
        <v>71634.81</v>
      </c>
      <c r="G2583" s="50" t="n">
        <f aca="false">FilterPk!E$28</f>
        <v>28710.67</v>
      </c>
      <c r="H2583" s="50" t="n">
        <f aca="false">FilterPk!F$28</f>
        <v>106726.26</v>
      </c>
      <c r="I2583" s="50" t="n">
        <f aca="false">FilterPk!G$28</f>
        <v>68401.15</v>
      </c>
      <c r="J2583" s="50" t="n">
        <f aca="false">FilterPk!H$28</f>
        <v>107963.61</v>
      </c>
      <c r="K2583" s="50" t="n">
        <f aca="false">FilterPk!I$28</f>
        <v>204731.1</v>
      </c>
      <c r="L2583" s="50" t="n">
        <f aca="false">FilterPk!J$28</f>
        <v>63773.36</v>
      </c>
      <c r="M2583" s="50" t="n">
        <f aca="false">FilterPk!K$28</f>
        <v>194039.66</v>
      </c>
      <c r="N2583" s="50" t="n">
        <f aca="false">FilterPk!L$28</f>
        <v>839597.93</v>
      </c>
      <c r="O2583" s="50" t="n">
        <f aca="false">FilterPk!M$28</f>
        <v>673610.11</v>
      </c>
      <c r="P2583" s="50" t="n">
        <f aca="false">FilterPk!N$28</f>
        <v>107208.74</v>
      </c>
      <c r="Q2583" s="51" t="n">
        <f aca="false">FilterPk!O$28</f>
        <v>1620416.78</v>
      </c>
    </row>
    <row r="2584" customFormat="false" ht="12.75" hidden="false" customHeight="false" outlineLevel="0" collapsed="false">
      <c r="B2584" s="85" t="str">
        <f aca="false">FilterPk!A$29</f>
        <v>St- Texas</v>
      </c>
      <c r="C2584" s="13" t="n">
        <f aca="false">C2583+1</f>
        <v>2583</v>
      </c>
      <c r="D2584" s="50" t="n">
        <f aca="false">FilterPk!B$29</f>
        <v>445563.239343252</v>
      </c>
      <c r="E2584" s="50" t="n">
        <f aca="false">FilterPk!C$29</f>
        <v>30194</v>
      </c>
      <c r="F2584" s="50" t="n">
        <f aca="false">FilterPk!D$29</f>
        <v>31677.19</v>
      </c>
      <c r="G2584" s="50" t="n">
        <f aca="false">FilterPk!E$29</f>
        <v>0</v>
      </c>
      <c r="H2584" s="50" t="n">
        <f aca="false">FilterPk!F$29</f>
        <v>0</v>
      </c>
      <c r="I2584" s="50" t="n">
        <f aca="false">FilterPk!G$29</f>
        <v>0</v>
      </c>
      <c r="J2584" s="50" t="n">
        <f aca="false">FilterPk!H$29</f>
        <v>0</v>
      </c>
      <c r="K2584" s="50" t="n">
        <f aca="false">FilterPk!I$29</f>
        <v>0</v>
      </c>
      <c r="L2584" s="50" t="n">
        <f aca="false">FilterPk!J$29</f>
        <v>0</v>
      </c>
      <c r="M2584" s="50" t="n">
        <f aca="false">FilterPk!K$29</f>
        <v>0</v>
      </c>
      <c r="N2584" s="50" t="n">
        <f aca="false">FilterPk!L$29</f>
        <v>61871.19</v>
      </c>
      <c r="O2584" s="50" t="n">
        <f aca="false">FilterPk!M$29</f>
        <v>0</v>
      </c>
      <c r="P2584" s="50" t="n">
        <f aca="false">FilterPk!N$29</f>
        <v>0</v>
      </c>
      <c r="Q2584" s="51" t="n">
        <f aca="false">FilterPk!O$29</f>
        <v>61871.19</v>
      </c>
    </row>
    <row r="2585" customFormat="false" ht="12.75" hidden="false" customHeight="false" outlineLevel="0" collapsed="false">
      <c r="B2585" s="85"/>
      <c r="C2585" s="13" t="n">
        <f aca="false">C2584+1</f>
        <v>2584</v>
      </c>
      <c r="D2585" s="50"/>
      <c r="E2585" s="50"/>
      <c r="F2585" s="50"/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1"/>
    </row>
    <row r="2586" customFormat="false" ht="12.75" hidden="false" customHeight="false" outlineLevel="0" collapsed="false">
      <c r="B2586" s="85" t="str">
        <f aca="false">FilterPk!A$32</f>
        <v>Gas positions</v>
      </c>
      <c r="C2586" s="13" t="n">
        <f aca="false">C2585+1</f>
        <v>2585</v>
      </c>
      <c r="D2586" s="50" t="s">
        <v>4</v>
      </c>
      <c r="E2586" s="50"/>
      <c r="F2586" s="50"/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1"/>
    </row>
    <row r="2587" customFormat="false" ht="12.75" hidden="false" customHeight="false" outlineLevel="0" collapsed="false">
      <c r="B2587" s="85" t="str">
        <f aca="false">FilterPk!A$33</f>
        <v>Kevin Presto</v>
      </c>
      <c r="C2587" s="13" t="n">
        <f aca="false">C2586+1</f>
        <v>2586</v>
      </c>
      <c r="D2587" s="50" t="n">
        <f aca="false">FilterPk!B$33</f>
        <v>0</v>
      </c>
      <c r="E2587" s="50" t="n">
        <f aca="false">FilterPk!C$33</f>
        <v>0</v>
      </c>
      <c r="F2587" s="50" t="n">
        <f aca="false">FilterPk!D$33</f>
        <v>0</v>
      </c>
      <c r="G2587" s="50" t="n">
        <f aca="false">FilterPk!E$33</f>
        <v>0</v>
      </c>
      <c r="H2587" s="50" t="n">
        <f aca="false">FilterPk!F$33</f>
        <v>148.212616</v>
      </c>
      <c r="I2587" s="50" t="n">
        <f aca="false">FilterPk!G$33</f>
        <v>152.45636</v>
      </c>
      <c r="J2587" s="50" t="n">
        <f aca="false">FilterPk!H$33</f>
        <v>146.860915</v>
      </c>
      <c r="K2587" s="50" t="n">
        <f aca="false">FilterPk!I$33</f>
        <v>301.509361</v>
      </c>
      <c r="L2587" s="50" t="n">
        <f aca="false">FilterPk!J$33</f>
        <v>144.921279</v>
      </c>
      <c r="M2587" s="50" t="n">
        <f aca="false">FilterPk!K$33</f>
        <v>149.116289</v>
      </c>
      <c r="N2587" s="50" t="n">
        <f aca="false">FilterPk!L$33</f>
        <v>1043.07682</v>
      </c>
      <c r="O2587" s="50" t="n">
        <f aca="false">FilterPk!M$33</f>
        <v>0</v>
      </c>
      <c r="P2587" s="50" t="n">
        <f aca="false">FilterPk!N$33</f>
        <v>0</v>
      </c>
      <c r="Q2587" s="51" t="n">
        <f aca="false">FilterPk!O$33</f>
        <v>1043.07682</v>
      </c>
    </row>
    <row r="2588" customFormat="false" ht="12.75" hidden="false" customHeight="false" outlineLevel="0" collapsed="false">
      <c r="B2588" s="85" t="str">
        <f aca="false">FilterPk!A$34</f>
        <v>Fletcher Sturm</v>
      </c>
      <c r="C2588" s="13" t="n">
        <f aca="false">C2587+1</f>
        <v>2587</v>
      </c>
      <c r="D2588" s="50" t="n">
        <f aca="false">FilterPk!B$34</f>
        <v>0</v>
      </c>
      <c r="E2588" s="50" t="n">
        <f aca="false">FilterPk!C$34</f>
        <v>0</v>
      </c>
      <c r="F2588" s="50" t="n">
        <f aca="false">FilterPk!D$34</f>
        <v>10.382539</v>
      </c>
      <c r="G2588" s="50" t="n">
        <f aca="false">FilterPk!E$34</f>
        <v>-372.732218</v>
      </c>
      <c r="H2588" s="50" t="n">
        <f aca="false">FilterPk!F$34</f>
        <v>-18.430041</v>
      </c>
      <c r="I2588" s="50" t="n">
        <f aca="false">FilterPk!G$34</f>
        <v>-7.519049</v>
      </c>
      <c r="J2588" s="50" t="n">
        <f aca="false">FilterPk!H$34</f>
        <v>7.209206</v>
      </c>
      <c r="K2588" s="50" t="n">
        <f aca="false">FilterPk!I$34</f>
        <v>16.283645</v>
      </c>
      <c r="L2588" s="50" t="n">
        <f aca="false">FilterPk!J$34</f>
        <v>-0.622678</v>
      </c>
      <c r="M2588" s="50" t="n">
        <f aca="false">FilterPk!K$34</f>
        <v>48.787102</v>
      </c>
      <c r="N2588" s="50" t="n">
        <f aca="false">FilterPk!L$34</f>
        <v>-316.641494</v>
      </c>
      <c r="O2588" s="50" t="n">
        <f aca="false">FilterPk!M$34</f>
        <v>137.057149</v>
      </c>
      <c r="P2588" s="50" t="n">
        <f aca="false">FilterPk!N$34</f>
        <v>0</v>
      </c>
      <c r="Q2588" s="51" t="n">
        <f aca="false">FilterPk!O$34</f>
        <v>-179.584345</v>
      </c>
    </row>
    <row r="2589" customFormat="false" ht="12.75" hidden="false" customHeight="false" outlineLevel="0" collapsed="false">
      <c r="B2589" s="85" t="str">
        <f aca="false">FilterPk!A$35</f>
        <v>Doug Gilbert-Smith</v>
      </c>
      <c r="C2589" s="13" t="n">
        <f aca="false">C2588+1</f>
        <v>2588</v>
      </c>
      <c r="D2589" s="50" t="n">
        <f aca="false">FilterPk!B$35</f>
        <v>0</v>
      </c>
      <c r="E2589" s="50" t="n">
        <f aca="false">FilterPk!C$35</f>
        <v>0</v>
      </c>
      <c r="F2589" s="50" t="n">
        <f aca="false">FilterPk!D$35</f>
        <v>-34.907</v>
      </c>
      <c r="G2589" s="50" t="n">
        <f aca="false">FilterPk!E$35</f>
        <v>38.473605</v>
      </c>
      <c r="H2589" s="50" t="n">
        <f aca="false">FilterPk!F$35</f>
        <v>-29.642523</v>
      </c>
      <c r="I2589" s="50" t="n">
        <f aca="false">FilterPk!G$35</f>
        <v>30.491272</v>
      </c>
      <c r="J2589" s="50" t="n">
        <f aca="false">FilterPk!H$35</f>
        <v>0</v>
      </c>
      <c r="K2589" s="50" t="n">
        <f aca="false">FilterPk!I$35</f>
        <v>90.452808</v>
      </c>
      <c r="L2589" s="50" t="n">
        <f aca="false">FilterPk!J$35</f>
        <v>0</v>
      </c>
      <c r="M2589" s="50" t="n">
        <f aca="false">FilterPk!K$35</f>
        <v>14.574853</v>
      </c>
      <c r="N2589" s="50" t="n">
        <f aca="false">FilterPk!L$35</f>
        <v>109.443015</v>
      </c>
      <c r="O2589" s="50" t="n">
        <f aca="false">FilterPk!M$35</f>
        <v>94.93307</v>
      </c>
      <c r="P2589" s="50" t="n">
        <f aca="false">FilterPk!N$35</f>
        <v>-157.516125</v>
      </c>
      <c r="Q2589" s="51" t="n">
        <f aca="false">FilterPk!O$35</f>
        <v>46.85996</v>
      </c>
    </row>
    <row r="2590" customFormat="false" ht="12.75" hidden="false" customHeight="false" outlineLevel="0" collapsed="false">
      <c r="B2590" s="85" t="str">
        <f aca="false">FilterPk!A$36</f>
        <v>Rogers Herndon</v>
      </c>
      <c r="C2590" s="13" t="n">
        <f aca="false">C2589+1</f>
        <v>2589</v>
      </c>
      <c r="D2590" s="50" t="n">
        <f aca="false">FilterPk!B$36</f>
        <v>0</v>
      </c>
      <c r="E2590" s="50" t="n">
        <f aca="false">FilterPk!C$36</f>
        <v>0</v>
      </c>
      <c r="F2590" s="50" t="n">
        <f aca="false">FilterPk!D$36</f>
        <v>-16.269581</v>
      </c>
      <c r="G2590" s="50" t="n">
        <f aca="false">FilterPk!E$36</f>
        <v>-36.150495</v>
      </c>
      <c r="H2590" s="50" t="n">
        <f aca="false">FilterPk!F$36</f>
        <v>-105.080472</v>
      </c>
      <c r="I2590" s="50" t="n">
        <f aca="false">FilterPk!G$36</f>
        <v>-21.496839</v>
      </c>
      <c r="J2590" s="50" t="n">
        <f aca="false">FilterPk!H$36</f>
        <v>76.011979</v>
      </c>
      <c r="K2590" s="50" t="n">
        <f aca="false">FilterPk!I$36</f>
        <v>315.376651</v>
      </c>
      <c r="L2590" s="50" t="n">
        <f aca="false">FilterPk!J$36</f>
        <v>0.622678</v>
      </c>
      <c r="M2590" s="50" t="n">
        <f aca="false">FilterPk!K$36</f>
        <v>131.855286</v>
      </c>
      <c r="N2590" s="50" t="n">
        <f aca="false">FilterPk!L$36</f>
        <v>344.869207</v>
      </c>
      <c r="O2590" s="50" t="n">
        <f aca="false">FilterPk!M$36</f>
        <v>500.495437</v>
      </c>
      <c r="P2590" s="50" t="n">
        <f aca="false">FilterPk!N$36</f>
        <v>0</v>
      </c>
      <c r="Q2590" s="51" t="n">
        <f aca="false">FilterPk!O$36</f>
        <v>845.364644</v>
      </c>
    </row>
    <row r="2591" customFormat="false" ht="12.75" hidden="false" customHeight="false" outlineLevel="0" collapsed="false">
      <c r="B2591" s="85" t="str">
        <f aca="false">FilterPk!A$37</f>
        <v>Dana Davis</v>
      </c>
      <c r="C2591" s="13" t="n">
        <f aca="false">C2590+1</f>
        <v>2590</v>
      </c>
      <c r="D2591" s="50" t="n">
        <f aca="false">FilterPk!B$37</f>
        <v>0</v>
      </c>
      <c r="E2591" s="50" t="n">
        <f aca="false">FilterPk!C$37</f>
        <v>0</v>
      </c>
      <c r="F2591" s="50" t="n">
        <f aca="false">FilterPk!D$37</f>
        <v>4.986714</v>
      </c>
      <c r="G2591" s="50" t="n">
        <f aca="false">FilterPk!E$37</f>
        <v>-10.425106</v>
      </c>
      <c r="H2591" s="50" t="n">
        <f aca="false">FilterPk!F$37</f>
        <v>34.582944</v>
      </c>
      <c r="I2591" s="50" t="n">
        <f aca="false">FilterPk!G$37</f>
        <v>31.966656</v>
      </c>
      <c r="J2591" s="50" t="n">
        <f aca="false">FilterPk!H$37</f>
        <v>34.267547</v>
      </c>
      <c r="K2591" s="50" t="n">
        <f aca="false">FilterPk!I$37</f>
        <v>70.027981</v>
      </c>
      <c r="L2591" s="50" t="n">
        <f aca="false">FilterPk!J$37</f>
        <v>33.814965</v>
      </c>
      <c r="M2591" s="50" t="n">
        <f aca="false">FilterPk!K$37</f>
        <v>44.191074</v>
      </c>
      <c r="N2591" s="50" t="n">
        <f aca="false">FilterPk!L$37</f>
        <v>243.412775</v>
      </c>
      <c r="O2591" s="50" t="n">
        <f aca="false">FilterPk!M$37</f>
        <v>27.55263</v>
      </c>
      <c r="P2591" s="50" t="n">
        <f aca="false">FilterPk!N$37</f>
        <v>0</v>
      </c>
      <c r="Q2591" s="51" t="n">
        <f aca="false">FilterPk!O$37</f>
        <v>270.965405</v>
      </c>
    </row>
    <row r="2592" customFormat="false" ht="12.75" hidden="false" customHeight="false" outlineLevel="0" collapsed="false">
      <c r="B2592" s="85" t="str">
        <f aca="false">FilterPk!A$38</f>
        <v>Tom May</v>
      </c>
      <c r="C2592" s="13" t="n">
        <f aca="false">C2591+1</f>
        <v>2591</v>
      </c>
      <c r="D2592" s="50" t="n">
        <f aca="false">FilterPk!B$38</f>
        <v>0</v>
      </c>
      <c r="E2592" s="50" t="n">
        <f aca="false">FilterPk!C$38</f>
        <v>0</v>
      </c>
      <c r="F2592" s="50" t="n">
        <f aca="false">FilterPk!D$38</f>
        <v>0</v>
      </c>
      <c r="G2592" s="50" t="n">
        <f aca="false">FilterPk!E$38</f>
        <v>0</v>
      </c>
      <c r="H2592" s="50" t="n">
        <f aca="false">FilterPk!F$38</f>
        <v>0</v>
      </c>
      <c r="I2592" s="50" t="n">
        <f aca="false">FilterPk!G$38</f>
        <v>0</v>
      </c>
      <c r="J2592" s="50" t="n">
        <f aca="false">FilterPk!H$38</f>
        <v>0</v>
      </c>
      <c r="K2592" s="50" t="n">
        <f aca="false">FilterPk!I$38</f>
        <v>0</v>
      </c>
      <c r="L2592" s="50" t="n">
        <f aca="false">FilterPk!J$38</f>
        <v>0</v>
      </c>
      <c r="M2592" s="50" t="n">
        <f aca="false">FilterPk!K$38</f>
        <v>0</v>
      </c>
      <c r="N2592" s="50" t="n">
        <f aca="false">FilterPk!L$38</f>
        <v>0</v>
      </c>
      <c r="O2592" s="50" t="n">
        <f aca="false">FilterPk!M$38</f>
        <v>0</v>
      </c>
      <c r="P2592" s="50" t="n">
        <f aca="false">FilterPk!N$38</f>
        <v>0</v>
      </c>
      <c r="Q2592" s="51" t="n">
        <f aca="false">FilterPk!O$38</f>
        <v>0</v>
      </c>
    </row>
    <row r="2593" customFormat="false" ht="12.75" hidden="false" customHeight="false" outlineLevel="0" collapsed="false">
      <c r="B2593" s="85" t="str">
        <f aca="false">FilterPk!A$39</f>
        <v>Clint Dean</v>
      </c>
      <c r="C2593" s="13" t="n">
        <f aca="false">C2592+1</f>
        <v>2592</v>
      </c>
      <c r="D2593" s="50" t="n">
        <f aca="false">FilterPk!B$39</f>
        <v>0</v>
      </c>
      <c r="E2593" s="50" t="n">
        <f aca="false">FilterPk!C$39</f>
        <v>0</v>
      </c>
      <c r="F2593" s="50" t="n">
        <f aca="false">FilterPk!D$39</f>
        <v>-27.9256</v>
      </c>
      <c r="G2593" s="50" t="n">
        <f aca="false">FilterPk!E$39</f>
        <v>0</v>
      </c>
      <c r="H2593" s="50" t="n">
        <f aca="false">FilterPk!F$39</f>
        <v>0</v>
      </c>
      <c r="I2593" s="50" t="n">
        <f aca="false">FilterPk!G$39</f>
        <v>0</v>
      </c>
      <c r="J2593" s="50" t="n">
        <f aca="false">FilterPk!H$39</f>
        <v>0</v>
      </c>
      <c r="K2593" s="50" t="n">
        <f aca="false">FilterPk!I$39</f>
        <v>0</v>
      </c>
      <c r="L2593" s="50" t="n">
        <f aca="false">FilterPk!J$39</f>
        <v>0</v>
      </c>
      <c r="M2593" s="50" t="n">
        <f aca="false">FilterPk!K$39</f>
        <v>0</v>
      </c>
      <c r="N2593" s="50" t="n">
        <f aca="false">FilterPk!L$39</f>
        <v>-27.9256</v>
      </c>
      <c r="O2593" s="50" t="n">
        <f aca="false">FilterPk!M$39</f>
        <v>0</v>
      </c>
      <c r="P2593" s="50" t="n">
        <f aca="false">FilterPk!N$39</f>
        <v>0</v>
      </c>
      <c r="Q2593" s="51" t="n">
        <f aca="false">FilterPk!O$39</f>
        <v>-27.9256</v>
      </c>
    </row>
    <row r="2594" customFormat="false" ht="12.75" hidden="false" customHeight="false" outlineLevel="0" collapsed="false">
      <c r="B2594" s="85" t="str">
        <f aca="false">FilterPk!A$40</f>
        <v>Rob Benson</v>
      </c>
      <c r="C2594" s="13" t="n">
        <f aca="false">C2593+1</f>
        <v>2593</v>
      </c>
      <c r="D2594" s="50" t="n">
        <f aca="false">FilterPk!B$40</f>
        <v>0</v>
      </c>
      <c r="E2594" s="50" t="n">
        <f aca="false">FilterPk!C$40</f>
        <v>0</v>
      </c>
      <c r="F2594" s="50" t="n">
        <f aca="false">FilterPk!D$40</f>
        <v>0</v>
      </c>
      <c r="G2594" s="50" t="n">
        <f aca="false">FilterPk!E$40</f>
        <v>-76.947211</v>
      </c>
      <c r="H2594" s="50" t="n">
        <f aca="false">FilterPk!F$40</f>
        <v>0</v>
      </c>
      <c r="I2594" s="50" t="n">
        <f aca="false">FilterPk!G$40</f>
        <v>0</v>
      </c>
      <c r="J2594" s="50" t="n">
        <f aca="false">FilterPk!H$40</f>
        <v>0</v>
      </c>
      <c r="K2594" s="50" t="n">
        <f aca="false">FilterPk!I$40</f>
        <v>0</v>
      </c>
      <c r="L2594" s="50" t="n">
        <f aca="false">FilterPk!J$40</f>
        <v>0</v>
      </c>
      <c r="M2594" s="50" t="n">
        <f aca="false">FilterPk!K$40</f>
        <v>0</v>
      </c>
      <c r="N2594" s="50" t="n">
        <f aca="false">FilterPk!L$40</f>
        <v>-76.947211</v>
      </c>
      <c r="O2594" s="50" t="n">
        <f aca="false">FilterPk!M$40</f>
        <v>0</v>
      </c>
      <c r="P2594" s="50" t="n">
        <f aca="false">FilterPk!N$40</f>
        <v>0</v>
      </c>
      <c r="Q2594" s="51" t="n">
        <f aca="false">FilterPk!O$40</f>
        <v>-76.947211</v>
      </c>
    </row>
    <row r="2595" customFormat="false" ht="12.75" hidden="false" customHeight="false" outlineLevel="0" collapsed="false">
      <c r="B2595" s="85" t="str">
        <f aca="false">FilterPk!A$41</f>
        <v>Matt Lorenz</v>
      </c>
      <c r="C2595" s="13" t="n">
        <f aca="false">C2594+1</f>
        <v>2594</v>
      </c>
      <c r="D2595" s="50" t="n">
        <f aca="false">FilterPk!B$41</f>
        <v>0</v>
      </c>
      <c r="E2595" s="50" t="n">
        <f aca="false">FilterPk!C$41</f>
        <v>0</v>
      </c>
      <c r="F2595" s="50" t="n">
        <f aca="false">FilterPk!D$41</f>
        <v>0</v>
      </c>
      <c r="G2595" s="50" t="n">
        <f aca="false">FilterPk!E$41</f>
        <v>0</v>
      </c>
      <c r="H2595" s="50" t="n">
        <f aca="false">FilterPk!F$41</f>
        <v>0</v>
      </c>
      <c r="I2595" s="50" t="n">
        <f aca="false">FilterPk!G$41</f>
        <v>0</v>
      </c>
      <c r="J2595" s="50" t="n">
        <f aca="false">FilterPk!H$41</f>
        <v>0</v>
      </c>
      <c r="K2595" s="50" t="n">
        <f aca="false">FilterPk!I$41</f>
        <v>0</v>
      </c>
      <c r="L2595" s="50" t="n">
        <f aca="false">FilterPk!J$41</f>
        <v>0</v>
      </c>
      <c r="M2595" s="50" t="n">
        <f aca="false">FilterPk!K$41</f>
        <v>0</v>
      </c>
      <c r="N2595" s="50" t="n">
        <f aca="false">FilterPk!L$41</f>
        <v>0</v>
      </c>
      <c r="O2595" s="50" t="n">
        <f aca="false">FilterPk!M$41</f>
        <v>0</v>
      </c>
      <c r="P2595" s="50" t="n">
        <f aca="false">FilterPk!N$41</f>
        <v>0</v>
      </c>
      <c r="Q2595" s="51" t="n">
        <f aca="false">FilterPk!O$41</f>
        <v>0</v>
      </c>
    </row>
    <row r="2596" customFormat="false" ht="12.75" hidden="false" customHeight="false" outlineLevel="0" collapsed="false">
      <c r="B2596" s="85" t="str">
        <f aca="false">FilterPk!A$42</f>
        <v>John Forney</v>
      </c>
      <c r="C2596" s="13" t="n">
        <f aca="false">C2595+1</f>
        <v>2595</v>
      </c>
      <c r="D2596" s="50" t="n">
        <f aca="false">FilterPk!B$42</f>
        <v>0</v>
      </c>
      <c r="E2596" s="50" t="n">
        <f aca="false">FilterPk!C$42</f>
        <v>0</v>
      </c>
      <c r="F2596" s="50" t="n">
        <f aca="false">FilterPk!D$42</f>
        <v>0</v>
      </c>
      <c r="G2596" s="50" t="n">
        <f aca="false">FilterPk!E$42</f>
        <v>0</v>
      </c>
      <c r="H2596" s="50" t="n">
        <f aca="false">FilterPk!F$42</f>
        <v>0</v>
      </c>
      <c r="I2596" s="50" t="n">
        <f aca="false">FilterPk!G$42</f>
        <v>0</v>
      </c>
      <c r="J2596" s="50" t="n">
        <f aca="false">FilterPk!H$42</f>
        <v>0</v>
      </c>
      <c r="K2596" s="50" t="n">
        <f aca="false">FilterPk!I$42</f>
        <v>0</v>
      </c>
      <c r="L2596" s="50" t="n">
        <f aca="false">FilterPk!J$42</f>
        <v>0</v>
      </c>
      <c r="M2596" s="50" t="n">
        <f aca="false">FilterPk!K$42</f>
        <v>0</v>
      </c>
      <c r="N2596" s="50" t="n">
        <f aca="false">FilterPk!L$42</f>
        <v>0</v>
      </c>
      <c r="O2596" s="50" t="n">
        <f aca="false">FilterPk!M$42</f>
        <v>0</v>
      </c>
      <c r="P2596" s="50" t="n">
        <f aca="false">FilterPk!N$42</f>
        <v>0</v>
      </c>
      <c r="Q2596" s="51" t="n">
        <f aca="false">FilterPk!O$42</f>
        <v>0</v>
      </c>
    </row>
    <row r="2597" customFormat="false" ht="12.75" hidden="false" customHeight="false" outlineLevel="0" collapsed="false">
      <c r="B2597" s="85" t="str">
        <f aca="false">FilterPk!A$43</f>
        <v>Mike Carson</v>
      </c>
      <c r="C2597" s="13" t="n">
        <f aca="false">C2596+1</f>
        <v>2596</v>
      </c>
      <c r="D2597" s="50" t="n">
        <f aca="false">FilterPk!B$43</f>
        <v>0</v>
      </c>
      <c r="E2597" s="50" t="n">
        <f aca="false">FilterPk!C$43</f>
        <v>0</v>
      </c>
      <c r="F2597" s="50" t="n">
        <f aca="false">FilterPk!D$43</f>
        <v>0</v>
      </c>
      <c r="G2597" s="50" t="n">
        <f aca="false">FilterPk!E$43</f>
        <v>0</v>
      </c>
      <c r="H2597" s="50" t="n">
        <f aca="false">FilterPk!F$43</f>
        <v>0</v>
      </c>
      <c r="I2597" s="50" t="n">
        <f aca="false">FilterPk!G$43</f>
        <v>0</v>
      </c>
      <c r="J2597" s="50" t="n">
        <f aca="false">FilterPk!H$43</f>
        <v>0</v>
      </c>
      <c r="K2597" s="50" t="n">
        <f aca="false">FilterPk!I$43</f>
        <v>0</v>
      </c>
      <c r="L2597" s="50" t="n">
        <f aca="false">FilterPk!J$43</f>
        <v>0</v>
      </c>
      <c r="M2597" s="50" t="n">
        <f aca="false">FilterPk!K$43</f>
        <v>0</v>
      </c>
      <c r="N2597" s="50" t="n">
        <f aca="false">FilterPk!L$43</f>
        <v>0</v>
      </c>
      <c r="O2597" s="50" t="n">
        <f aca="false">FilterPk!M$43</f>
        <v>0</v>
      </c>
      <c r="P2597" s="50" t="n">
        <f aca="false">FilterPk!N$43</f>
        <v>0</v>
      </c>
      <c r="Q2597" s="51" t="n">
        <f aca="false">FilterPk!O$43</f>
        <v>0</v>
      </c>
    </row>
    <row r="2598" customFormat="false" ht="12.75" hidden="false" customHeight="false" outlineLevel="0" collapsed="false">
      <c r="B2598" s="85" t="str">
        <f aca="false">FilterPk!A$44</f>
        <v>Chris Dorland</v>
      </c>
      <c r="C2598" s="13" t="n">
        <f aca="false">C2597+1</f>
        <v>2597</v>
      </c>
      <c r="D2598" s="50" t="n">
        <f aca="false">FilterPk!B$44</f>
        <v>0</v>
      </c>
      <c r="E2598" s="50" t="n">
        <f aca="false">FilterPk!C$44</f>
        <v>0</v>
      </c>
      <c r="F2598" s="50" t="n">
        <f aca="false">FilterPk!D$44</f>
        <v>0</v>
      </c>
      <c r="G2598" s="50" t="n">
        <f aca="false">FilterPk!E$44</f>
        <v>0</v>
      </c>
      <c r="H2598" s="50" t="n">
        <f aca="false">FilterPk!F$44</f>
        <v>0</v>
      </c>
      <c r="I2598" s="50" t="n">
        <f aca="false">FilterPk!G$44</f>
        <v>0</v>
      </c>
      <c r="J2598" s="50" t="n">
        <f aca="false">FilterPk!H$44</f>
        <v>0</v>
      </c>
      <c r="K2598" s="50" t="n">
        <f aca="false">FilterPk!I$44</f>
        <v>0</v>
      </c>
      <c r="L2598" s="50" t="n">
        <f aca="false">FilterPk!J$44</f>
        <v>0</v>
      </c>
      <c r="M2598" s="50" t="n">
        <f aca="false">FilterPk!K$44</f>
        <v>0</v>
      </c>
      <c r="N2598" s="50" t="n">
        <f aca="false">FilterPk!L$44</f>
        <v>0</v>
      </c>
      <c r="O2598" s="50" t="n">
        <f aca="false">FilterPk!M$44</f>
        <v>0</v>
      </c>
      <c r="P2598" s="50" t="n">
        <f aca="false">FilterPk!N$44</f>
        <v>0</v>
      </c>
      <c r="Q2598" s="51" t="n">
        <f aca="false">FilterPk!O$44</f>
        <v>0</v>
      </c>
    </row>
    <row r="2599" customFormat="false" ht="12.75" hidden="false" customHeight="false" outlineLevel="0" collapsed="false">
      <c r="B2599" s="85" t="str">
        <f aca="false">FilterPk!A$45</f>
        <v>Jeff King</v>
      </c>
      <c r="C2599" s="13" t="n">
        <f aca="false">C2598+1</f>
        <v>2598</v>
      </c>
      <c r="D2599" s="50" t="n">
        <f aca="false">FilterPk!B$45</f>
        <v>0</v>
      </c>
      <c r="E2599" s="50" t="n">
        <f aca="false">FilterPk!C$45</f>
        <v>0</v>
      </c>
      <c r="F2599" s="50" t="n">
        <f aca="false">FilterPk!D$45</f>
        <v>0</v>
      </c>
      <c r="G2599" s="50" t="n">
        <f aca="false">FilterPk!E$45</f>
        <v>0</v>
      </c>
      <c r="H2599" s="50" t="n">
        <f aca="false">FilterPk!F$45</f>
        <v>0</v>
      </c>
      <c r="I2599" s="50" t="n">
        <f aca="false">FilterPk!G$45</f>
        <v>0</v>
      </c>
      <c r="J2599" s="50" t="n">
        <f aca="false">FilterPk!H$45</f>
        <v>0</v>
      </c>
      <c r="K2599" s="50" t="n">
        <f aca="false">FilterPk!I$45</f>
        <v>0</v>
      </c>
      <c r="L2599" s="50" t="n">
        <f aca="false">FilterPk!J$45</f>
        <v>0</v>
      </c>
      <c r="M2599" s="50" t="n">
        <f aca="false">FilterPk!K$45</f>
        <v>0</v>
      </c>
      <c r="N2599" s="50" t="n">
        <f aca="false">FilterPk!L$45</f>
        <v>0</v>
      </c>
      <c r="O2599" s="50" t="n">
        <f aca="false">FilterPk!M$45</f>
        <v>0</v>
      </c>
      <c r="P2599" s="50" t="n">
        <f aca="false">FilterPk!N$45</f>
        <v>0</v>
      </c>
      <c r="Q2599" s="51" t="n">
        <f aca="false">FilterPk!O$45</f>
        <v>0</v>
      </c>
    </row>
    <row r="2600" customFormat="false" ht="12.75" hidden="false" customHeight="false" outlineLevel="0" collapsed="false">
      <c r="B2600" s="85" t="n">
        <f aca="false">FilterPk!A$46</f>
        <v>0</v>
      </c>
      <c r="C2600" s="13" t="n">
        <f aca="false">C2599+1</f>
        <v>2599</v>
      </c>
      <c r="D2600" s="50" t="n">
        <f aca="false">FilterPk!B$46</f>
        <v>0</v>
      </c>
      <c r="E2600" s="50" t="n">
        <f aca="false">FilterPk!C$46</f>
        <v>0</v>
      </c>
      <c r="F2600" s="50" t="n">
        <f aca="false">FilterPk!D$46</f>
        <v>0</v>
      </c>
      <c r="G2600" s="50" t="n">
        <f aca="false">FilterPk!E$46</f>
        <v>0</v>
      </c>
      <c r="H2600" s="50" t="n">
        <f aca="false">FilterPk!F$46</f>
        <v>0</v>
      </c>
      <c r="I2600" s="50" t="n">
        <f aca="false">FilterPk!G$46</f>
        <v>0</v>
      </c>
      <c r="J2600" s="50" t="n">
        <f aca="false">FilterPk!H$46</f>
        <v>0</v>
      </c>
      <c r="K2600" s="50" t="n">
        <f aca="false">FilterPk!I$46</f>
        <v>0</v>
      </c>
      <c r="L2600" s="50" t="n">
        <f aca="false">FilterPk!J$46</f>
        <v>0</v>
      </c>
      <c r="M2600" s="50" t="n">
        <f aca="false">FilterPk!K$46</f>
        <v>0</v>
      </c>
      <c r="N2600" s="50" t="n">
        <f aca="false">FilterPk!L$46</f>
        <v>0</v>
      </c>
      <c r="O2600" s="50" t="n">
        <f aca="false">FilterPk!M$46</f>
        <v>0</v>
      </c>
      <c r="P2600" s="50" t="n">
        <f aca="false">FilterPk!N$46</f>
        <v>0</v>
      </c>
      <c r="Q2600" s="51" t="n">
        <f aca="false">FilterPk!O$46</f>
        <v>0</v>
      </c>
    </row>
    <row r="2601" customFormat="false" ht="12.75" hidden="false" customHeight="false" outlineLevel="0" collapsed="false">
      <c r="B2601" s="87" t="n">
        <f aca="false">FilterPk!A$47</f>
        <v>0</v>
      </c>
      <c r="C2601" s="64" t="n">
        <f aca="false">C2600+1</f>
        <v>2600</v>
      </c>
      <c r="D2601" s="54" t="n">
        <f aca="false">FilterPk!B$47</f>
        <v>0</v>
      </c>
      <c r="E2601" s="54" t="n">
        <f aca="false">FilterPk!C$47</f>
        <v>0</v>
      </c>
      <c r="F2601" s="54" t="n">
        <f aca="false">FilterPk!D$47</f>
        <v>0</v>
      </c>
      <c r="G2601" s="54" t="n">
        <f aca="false">FilterPk!E$47</f>
        <v>0</v>
      </c>
      <c r="H2601" s="54" t="n">
        <f aca="false">FilterPk!F$47</f>
        <v>0</v>
      </c>
      <c r="I2601" s="54" t="n">
        <f aca="false">FilterPk!G$47</f>
        <v>0</v>
      </c>
      <c r="J2601" s="54" t="n">
        <f aca="false">FilterPk!H$47</f>
        <v>0</v>
      </c>
      <c r="K2601" s="54" t="n">
        <f aca="false">FilterPk!I$47</f>
        <v>0</v>
      </c>
      <c r="L2601" s="54" t="n">
        <f aca="false">FilterPk!J$47</f>
        <v>0</v>
      </c>
      <c r="M2601" s="54" t="n">
        <f aca="false">FilterPk!K$47</f>
        <v>0</v>
      </c>
      <c r="N2601" s="54" t="n">
        <f aca="false">FilterPk!L$47</f>
        <v>0</v>
      </c>
      <c r="O2601" s="54" t="n">
        <f aca="false">FilterPk!M$47</f>
        <v>0</v>
      </c>
      <c r="P2601" s="54" t="n">
        <f aca="false">FilterPk!N$47</f>
        <v>0</v>
      </c>
      <c r="Q2601" s="55" t="n">
        <f aca="false">FilterPk!O$47</f>
        <v>0</v>
      </c>
    </row>
    <row r="2602" customFormat="false" ht="12.75" hidden="false" customHeight="false" outlineLevel="0" collapsed="false">
      <c r="A2602" s="0" t="n">
        <f aca="false">A2562+1</f>
        <v>66</v>
      </c>
      <c r="B2602" s="57" t="n">
        <f aca="false">FilterPk!D$1</f>
        <v>36907</v>
      </c>
      <c r="C2602" s="58" t="n">
        <f aca="false">C2601+1</f>
        <v>2601</v>
      </c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83"/>
    </row>
    <row r="2603" customFormat="false" ht="12.75" hidden="false" customHeight="false" outlineLevel="0" collapsed="false">
      <c r="B2603" s="61"/>
      <c r="C2603" s="13" t="n">
        <f aca="false">C2602+1</f>
        <v>2602</v>
      </c>
      <c r="D2603" s="13"/>
      <c r="E2603" s="21" t="s">
        <v>5</v>
      </c>
      <c r="F2603" s="21" t="s">
        <v>6</v>
      </c>
      <c r="G2603" s="21" t="s">
        <v>7</v>
      </c>
      <c r="H2603" s="21" t="s">
        <v>8</v>
      </c>
      <c r="I2603" s="21" t="s">
        <v>9</v>
      </c>
      <c r="J2603" s="21" t="s">
        <v>10</v>
      </c>
      <c r="K2603" s="21" t="s">
        <v>11</v>
      </c>
      <c r="L2603" s="21" t="s">
        <v>12</v>
      </c>
      <c r="M2603" s="21" t="s">
        <v>13</v>
      </c>
      <c r="N2603" s="21" t="s">
        <v>14</v>
      </c>
      <c r="O2603" s="21" t="n">
        <v>2002</v>
      </c>
      <c r="P2603" s="21" t="s">
        <v>15</v>
      </c>
      <c r="Q2603" s="84" t="s">
        <v>16</v>
      </c>
    </row>
    <row r="2604" customFormat="false" ht="12.75" hidden="false" customHeight="false" outlineLevel="0" collapsed="false">
      <c r="B2604" s="85" t="str">
        <f aca="false">FilterPk!A$9</f>
        <v>Power positions</v>
      </c>
      <c r="C2604" s="13" t="n">
        <f aca="false">C2603+1</f>
        <v>2603</v>
      </c>
      <c r="D2604" s="13" t="s">
        <v>4</v>
      </c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86"/>
    </row>
    <row r="2605" customFormat="false" ht="12.75" hidden="false" customHeight="false" outlineLevel="0" collapsed="false">
      <c r="B2605" s="85" t="str">
        <f aca="false">FilterPk!A$10</f>
        <v>East Position</v>
      </c>
      <c r="C2605" s="13" t="n">
        <f aca="false">C2604+1</f>
        <v>2604</v>
      </c>
      <c r="D2605" s="50" t="n">
        <f aca="false">FilterPk!B$10</f>
        <v>34784396.7946123</v>
      </c>
      <c r="E2605" s="50" t="n">
        <f aca="false">FilterPk!C$10</f>
        <v>75045.54</v>
      </c>
      <c r="F2605" s="50" t="n">
        <f aca="false">FilterPk!D$10</f>
        <v>84629.15</v>
      </c>
      <c r="G2605" s="50" t="n">
        <f aca="false">FilterPk!E$10</f>
        <v>1358824.72</v>
      </c>
      <c r="H2605" s="50" t="n">
        <f aca="false">FilterPk!F$10</f>
        <v>1120662.53</v>
      </c>
      <c r="I2605" s="50" t="n">
        <f aca="false">FilterPk!G$10</f>
        <v>422841.14</v>
      </c>
      <c r="J2605" s="50" t="n">
        <f aca="false">FilterPk!H$10</f>
        <v>788810.55</v>
      </c>
      <c r="K2605" s="50" t="n">
        <f aca="false">FilterPk!I$10</f>
        <v>1076253.71</v>
      </c>
      <c r="L2605" s="50" t="n">
        <f aca="false">FilterPk!J$10</f>
        <v>363159.42</v>
      </c>
      <c r="M2605" s="50" t="n">
        <f aca="false">FilterPk!K$10</f>
        <v>5764043.19</v>
      </c>
      <c r="N2605" s="50" t="n">
        <f aca="false">FilterPk!L$10</f>
        <v>11054269.95</v>
      </c>
      <c r="O2605" s="50" t="n">
        <f aca="false">FilterPk!M$10</f>
        <v>3650317.45</v>
      </c>
      <c r="P2605" s="50" t="n">
        <f aca="false">FilterPk!N$10</f>
        <v>-1642778.44</v>
      </c>
      <c r="Q2605" s="51" t="n">
        <f aca="false">FilterPk!O$10</f>
        <v>13061808.96</v>
      </c>
    </row>
    <row r="2606" customFormat="false" ht="12.75" hidden="false" customHeight="false" outlineLevel="0" collapsed="false">
      <c r="B2606" s="85" t="str">
        <f aca="false">FilterPk!A$11</f>
        <v>East Power Mgmt</v>
      </c>
      <c r="C2606" s="13" t="n">
        <f aca="false">C2605+1</f>
        <v>2605</v>
      </c>
      <c r="D2606" s="50" t="n">
        <f aca="false">FilterPk!B$11</f>
        <v>7547347.04451418</v>
      </c>
      <c r="E2606" s="50" t="n">
        <f aca="false">FilterPk!C$11</f>
        <v>43646.27</v>
      </c>
      <c r="F2606" s="50" t="n">
        <f aca="false">FilterPk!D$11</f>
        <v>-98133.28</v>
      </c>
      <c r="G2606" s="50" t="n">
        <f aca="false">FilterPk!E$11</f>
        <v>107993.78</v>
      </c>
      <c r="H2606" s="50" t="n">
        <f aca="false">FilterPk!F$11</f>
        <v>155786.29</v>
      </c>
      <c r="I2606" s="50" t="n">
        <f aca="false">FilterPk!G$11</f>
        <v>89357.34</v>
      </c>
      <c r="J2606" s="50" t="n">
        <f aca="false">FilterPk!H$11</f>
        <v>247101.13</v>
      </c>
      <c r="K2606" s="50" t="n">
        <f aca="false">FilterPk!I$11</f>
        <v>307386.28</v>
      </c>
      <c r="L2606" s="50" t="n">
        <f aca="false">FilterPk!J$11</f>
        <v>108209.05</v>
      </c>
      <c r="M2606" s="50" t="n">
        <f aca="false">FilterPk!K$11</f>
        <v>1338376.99</v>
      </c>
      <c r="N2606" s="50" t="n">
        <f aca="false">FilterPk!L$11</f>
        <v>2299723.85</v>
      </c>
      <c r="O2606" s="50" t="n">
        <f aca="false">FilterPk!M$11</f>
        <v>606348.53</v>
      </c>
      <c r="P2606" s="50" t="n">
        <f aca="false">FilterPk!N$11</f>
        <v>61912.21</v>
      </c>
      <c r="Q2606" s="51" t="n">
        <f aca="false">FilterPk!O$11</f>
        <v>2967984.59</v>
      </c>
    </row>
    <row r="2607" customFormat="false" ht="12.75" hidden="false" customHeight="false" outlineLevel="0" collapsed="false">
      <c r="B2607" s="85" t="str">
        <f aca="false">FilterPk!A$12</f>
        <v>Long Term Options</v>
      </c>
      <c r="C2607" s="13" t="n">
        <f aca="false">C2606+1</f>
        <v>2606</v>
      </c>
      <c r="D2607" s="50" t="n">
        <f aca="false">FilterPk!B$12</f>
        <v>0</v>
      </c>
      <c r="E2607" s="50" t="n">
        <f aca="false">FilterPk!C$12</f>
        <v>0</v>
      </c>
      <c r="F2607" s="50" t="n">
        <f aca="false">FilterPk!D$12</f>
        <v>0</v>
      </c>
      <c r="G2607" s="50" t="n">
        <f aca="false">FilterPk!E$12</f>
        <v>0</v>
      </c>
      <c r="H2607" s="50" t="n">
        <f aca="false">FilterPk!F$12</f>
        <v>0</v>
      </c>
      <c r="I2607" s="50" t="n">
        <f aca="false">FilterPk!G$12</f>
        <v>0</v>
      </c>
      <c r="J2607" s="50" t="n">
        <f aca="false">FilterPk!H$12</f>
        <v>0</v>
      </c>
      <c r="K2607" s="50" t="n">
        <f aca="false">FilterPk!I$12</f>
        <v>0</v>
      </c>
      <c r="L2607" s="50" t="n">
        <f aca="false">FilterPk!J$12</f>
        <v>0</v>
      </c>
      <c r="M2607" s="50" t="n">
        <f aca="false">FilterPk!K$12</f>
        <v>0</v>
      </c>
      <c r="N2607" s="50" t="n">
        <f aca="false">FilterPk!L$12</f>
        <v>0</v>
      </c>
      <c r="O2607" s="50" t="n">
        <f aca="false">FilterPk!M$12</f>
        <v>0</v>
      </c>
      <c r="P2607" s="50" t="n">
        <f aca="false">FilterPk!N$12</f>
        <v>0</v>
      </c>
      <c r="Q2607" s="51" t="n">
        <f aca="false">FilterPk!O$12</f>
        <v>0</v>
      </c>
    </row>
    <row r="2608" customFormat="false" ht="12.75" hidden="false" customHeight="false" outlineLevel="0" collapsed="false">
      <c r="B2608" s="85" t="str">
        <f aca="false">FilterPk!A$13</f>
        <v>LT-MIDWEST</v>
      </c>
      <c r="C2608" s="13" t="n">
        <f aca="false">C2607+1</f>
        <v>2607</v>
      </c>
      <c r="D2608" s="50" t="n">
        <f aca="false">FilterPk!B$13</f>
        <v>7151089.47366245</v>
      </c>
      <c r="E2608" s="50" t="n">
        <f aca="false">FilterPk!C$13</f>
        <v>48283.08</v>
      </c>
      <c r="F2608" s="50" t="n">
        <f aca="false">FilterPk!D$13</f>
        <v>-141448.54</v>
      </c>
      <c r="G2608" s="50" t="n">
        <f aca="false">FilterPk!E$13</f>
        <v>574622.66</v>
      </c>
      <c r="H2608" s="50" t="n">
        <f aca="false">FilterPk!F$13</f>
        <v>298097.27</v>
      </c>
      <c r="I2608" s="50" t="n">
        <f aca="false">FilterPk!G$13</f>
        <v>249481.43</v>
      </c>
      <c r="J2608" s="50" t="n">
        <f aca="false">FilterPk!H$13</f>
        <v>119379.88</v>
      </c>
      <c r="K2608" s="50" t="n">
        <f aca="false">FilterPk!I$13</f>
        <v>25994.27</v>
      </c>
      <c r="L2608" s="50" t="n">
        <f aca="false">FilterPk!J$13</f>
        <v>156242.15</v>
      </c>
      <c r="M2608" s="50" t="n">
        <f aca="false">FilterPk!K$13</f>
        <v>1762908.33</v>
      </c>
      <c r="N2608" s="50" t="n">
        <f aca="false">FilterPk!L$13</f>
        <v>3093560.53</v>
      </c>
      <c r="O2608" s="50" t="n">
        <f aca="false">FilterPk!M$13</f>
        <v>565730</v>
      </c>
      <c r="P2608" s="50" t="n">
        <f aca="false">FilterPk!N$13</f>
        <v>-439379.19</v>
      </c>
      <c r="Q2608" s="51" t="n">
        <f aca="false">FilterPk!O$13</f>
        <v>3219911.34</v>
      </c>
    </row>
    <row r="2609" customFormat="false" ht="12.75" hidden="false" customHeight="false" outlineLevel="0" collapsed="false">
      <c r="B2609" s="85" t="str">
        <f aca="false">FilterPk!A$14</f>
        <v>ST-ECAR</v>
      </c>
      <c r="C2609" s="13" t="n">
        <f aca="false">C2608+1</f>
        <v>2608</v>
      </c>
      <c r="D2609" s="50" t="n">
        <f aca="false">FilterPk!B$14</f>
        <v>238101.441960815</v>
      </c>
      <c r="E2609" s="50" t="n">
        <f aca="false">FilterPk!C$14</f>
        <v>13522.23</v>
      </c>
      <c r="F2609" s="50" t="n">
        <f aca="false">FilterPk!D$14</f>
        <v>15838.59</v>
      </c>
      <c r="G2609" s="50" t="n">
        <f aca="false">FilterPk!E$14</f>
        <v>0</v>
      </c>
      <c r="H2609" s="50" t="n">
        <f aca="false">FilterPk!F$14</f>
        <v>0</v>
      </c>
      <c r="I2609" s="50" t="n">
        <f aca="false">FilterPk!G$14</f>
        <v>0</v>
      </c>
      <c r="J2609" s="50" t="n">
        <f aca="false">FilterPk!H$14</f>
        <v>0</v>
      </c>
      <c r="K2609" s="50" t="n">
        <f aca="false">FilterPk!I$14</f>
        <v>0</v>
      </c>
      <c r="L2609" s="50" t="n">
        <f aca="false">FilterPk!J$14</f>
        <v>0</v>
      </c>
      <c r="M2609" s="50" t="n">
        <f aca="false">FilterPk!K$14</f>
        <v>0</v>
      </c>
      <c r="N2609" s="50" t="n">
        <f aca="false">FilterPk!L$14</f>
        <v>29360.82</v>
      </c>
      <c r="O2609" s="50" t="n">
        <f aca="false">FilterPk!M$14</f>
        <v>0</v>
      </c>
      <c r="P2609" s="50" t="n">
        <f aca="false">FilterPk!N$14</f>
        <v>0</v>
      </c>
      <c r="Q2609" s="51" t="n">
        <f aca="false">FilterPk!O$14</f>
        <v>29360.82</v>
      </c>
    </row>
    <row r="2610" customFormat="false" ht="12.75" hidden="false" customHeight="false" outlineLevel="0" collapsed="false">
      <c r="B2610" s="85" t="str">
        <f aca="false">FilterPk!A$15</f>
        <v>ST- MAPP</v>
      </c>
      <c r="C2610" s="13" t="n">
        <f aca="false">C2609+1</f>
        <v>2609</v>
      </c>
      <c r="D2610" s="50" t="n">
        <f aca="false">FilterPk!B$15</f>
        <v>254636.614020626</v>
      </c>
      <c r="E2610" s="50" t="n">
        <f aca="false">FilterPk!C$15</f>
        <v>795.43</v>
      </c>
      <c r="F2610" s="50" t="n">
        <f aca="false">FilterPk!D$15</f>
        <v>39596.48</v>
      </c>
      <c r="G2610" s="50" t="n">
        <f aca="false">FilterPk!E$15</f>
        <v>26009.8</v>
      </c>
      <c r="H2610" s="50" t="n">
        <f aca="false">FilterPk!F$15</f>
        <v>8238.75</v>
      </c>
      <c r="I2610" s="50" t="n">
        <f aca="false">FilterPk!G$15</f>
        <v>0</v>
      </c>
      <c r="J2610" s="50" t="n">
        <f aca="false">FilterPk!H$15</f>
        <v>0</v>
      </c>
      <c r="K2610" s="50" t="n">
        <f aca="false">FilterPk!I$15</f>
        <v>0</v>
      </c>
      <c r="L2610" s="50" t="n">
        <f aca="false">FilterPk!J$15</f>
        <v>0</v>
      </c>
      <c r="M2610" s="50" t="n">
        <f aca="false">FilterPk!K$15</f>
        <v>0</v>
      </c>
      <c r="N2610" s="50" t="n">
        <f aca="false">FilterPk!L$15</f>
        <v>74640.46</v>
      </c>
      <c r="O2610" s="50" t="n">
        <f aca="false">FilterPk!M$15</f>
        <v>0</v>
      </c>
      <c r="P2610" s="50" t="n">
        <f aca="false">FilterPk!N$15</f>
        <v>0</v>
      </c>
      <c r="Q2610" s="51" t="n">
        <f aca="false">FilterPk!O$15</f>
        <v>74640.46</v>
      </c>
    </row>
    <row r="2611" customFormat="false" ht="12.75" hidden="false" customHeight="false" outlineLevel="0" collapsed="false">
      <c r="B2611" s="85" t="str">
        <f aca="false">FilterPk!A$16</f>
        <v>ST- MAIN</v>
      </c>
      <c r="C2611" s="13" t="n">
        <f aca="false">C2610+1</f>
        <v>2610</v>
      </c>
      <c r="D2611" s="50" t="n">
        <f aca="false">FilterPk!B$16</f>
        <v>694293.253349893</v>
      </c>
      <c r="E2611" s="50" t="n">
        <f aca="false">FilterPk!C$16</f>
        <v>-2349.61</v>
      </c>
      <c r="F2611" s="50" t="n">
        <f aca="false">FilterPk!D$16</f>
        <v>15903</v>
      </c>
      <c r="G2611" s="50" t="n">
        <f aca="false">FilterPk!E$16</f>
        <v>69359.47</v>
      </c>
      <c r="H2611" s="50" t="n">
        <f aca="false">FilterPk!F$16</f>
        <v>0</v>
      </c>
      <c r="I2611" s="50" t="n">
        <f aca="false">FilterPk!G$16</f>
        <v>0</v>
      </c>
      <c r="J2611" s="50" t="n">
        <f aca="false">FilterPk!H$16</f>
        <v>0</v>
      </c>
      <c r="K2611" s="50" t="n">
        <f aca="false">FilterPk!I$16</f>
        <v>0</v>
      </c>
      <c r="L2611" s="50" t="n">
        <f aca="false">FilterPk!J$16</f>
        <v>0</v>
      </c>
      <c r="M2611" s="50" t="n">
        <f aca="false">FilterPk!K$16</f>
        <v>0</v>
      </c>
      <c r="N2611" s="50" t="n">
        <f aca="false">FilterPk!L$16</f>
        <v>82912.86</v>
      </c>
      <c r="O2611" s="50" t="n">
        <f aca="false">FilterPk!M$16</f>
        <v>0</v>
      </c>
      <c r="P2611" s="50" t="n">
        <f aca="false">FilterPk!N$16</f>
        <v>0</v>
      </c>
      <c r="Q2611" s="51" t="n">
        <f aca="false">FilterPk!O$16</f>
        <v>82912.86</v>
      </c>
    </row>
    <row r="2612" customFormat="false" ht="12.75" hidden="false" customHeight="false" outlineLevel="0" collapsed="false">
      <c r="B2612" s="85" t="str">
        <f aca="false">FilterPk!A$17</f>
        <v>MW-ANALYST</v>
      </c>
      <c r="C2612" s="13" t="n">
        <f aca="false">C2611+1</f>
        <v>2611</v>
      </c>
      <c r="D2612" s="50" t="n">
        <f aca="false">FilterPk!B$17</f>
        <v>0</v>
      </c>
      <c r="E2612" s="50" t="n">
        <f aca="false">FilterPk!C$17</f>
        <v>6363.4</v>
      </c>
      <c r="F2612" s="50" t="n">
        <f aca="false">FilterPk!D$17</f>
        <v>15838.59</v>
      </c>
      <c r="G2612" s="50" t="n">
        <f aca="false">FilterPk!E$17</f>
        <v>0</v>
      </c>
      <c r="H2612" s="50" t="n">
        <f aca="false">FilterPk!F$17</f>
        <v>0</v>
      </c>
      <c r="I2612" s="50" t="n">
        <f aca="false">FilterPk!G$17</f>
        <v>0</v>
      </c>
      <c r="J2612" s="50" t="n">
        <f aca="false">FilterPk!H$17</f>
        <v>0</v>
      </c>
      <c r="K2612" s="50" t="n">
        <f aca="false">FilterPk!I$17</f>
        <v>0</v>
      </c>
      <c r="L2612" s="50" t="n">
        <f aca="false">FilterPk!J$17</f>
        <v>0</v>
      </c>
      <c r="M2612" s="50" t="n">
        <f aca="false">FilterPk!K$17</f>
        <v>0</v>
      </c>
      <c r="N2612" s="50" t="n">
        <f aca="false">FilterPk!L$17</f>
        <v>22201.99</v>
      </c>
      <c r="O2612" s="50" t="n">
        <f aca="false">FilterPk!M$17</f>
        <v>0</v>
      </c>
      <c r="P2612" s="50" t="n">
        <f aca="false">FilterPk!N$17</f>
        <v>0</v>
      </c>
      <c r="Q2612" s="51" t="n">
        <f aca="false">FilterPk!O$17</f>
        <v>22201.99</v>
      </c>
    </row>
    <row r="2613" customFormat="false" ht="12.75" hidden="false" customHeight="false" outlineLevel="0" collapsed="false">
      <c r="B2613" s="85" t="str">
        <f aca="false">FilterPk!A$18</f>
        <v>LT-NE</v>
      </c>
      <c r="C2613" s="13" t="n">
        <f aca="false">C2612+1</f>
        <v>2612</v>
      </c>
      <c r="D2613" s="50" t="n">
        <f aca="false">FilterPk!B$18</f>
        <v>6187311.37539291</v>
      </c>
      <c r="E2613" s="50" t="n">
        <f aca="false">FilterPk!C$18</f>
        <v>-37254.47</v>
      </c>
      <c r="F2613" s="50" t="n">
        <f aca="false">FilterPk!D$18</f>
        <v>2562.91</v>
      </c>
      <c r="G2613" s="50" t="n">
        <f aca="false">FilterPk!E$18</f>
        <v>-23211.32</v>
      </c>
      <c r="H2613" s="50" t="n">
        <f aca="false">FilterPk!F$18</f>
        <v>263627.18</v>
      </c>
      <c r="I2613" s="50" t="n">
        <f aca="false">FilterPk!G$18</f>
        <v>-59813.36</v>
      </c>
      <c r="J2613" s="50" t="n">
        <f aca="false">FilterPk!H$18</f>
        <v>155752.04</v>
      </c>
      <c r="K2613" s="50" t="n">
        <f aca="false">FilterPk!I$18</f>
        <v>121018.38</v>
      </c>
      <c r="L2613" s="50" t="n">
        <f aca="false">FilterPk!J$18</f>
        <v>-53378.32</v>
      </c>
      <c r="M2613" s="50" t="n">
        <f aca="false">FilterPk!K$18</f>
        <v>995570.8</v>
      </c>
      <c r="N2613" s="50" t="n">
        <f aca="false">FilterPk!L$18</f>
        <v>1364873.84</v>
      </c>
      <c r="O2613" s="50" t="n">
        <f aca="false">FilterPk!M$18</f>
        <v>1053007.86</v>
      </c>
      <c r="P2613" s="50" t="n">
        <f aca="false">FilterPk!N$18</f>
        <v>-2593897.5</v>
      </c>
      <c r="Q2613" s="51" t="n">
        <f aca="false">FilterPk!O$18</f>
        <v>-176015.800000001</v>
      </c>
    </row>
    <row r="2614" customFormat="false" ht="12.75" hidden="false" customHeight="false" outlineLevel="0" collapsed="false">
      <c r="B2614" s="85" t="str">
        <f aca="false">FilterPk!A$19</f>
        <v>LT-PJM</v>
      </c>
      <c r="C2614" s="13" t="n">
        <f aca="false">C2613+1</f>
        <v>2613</v>
      </c>
      <c r="D2614" s="50" t="n">
        <f aca="false">FilterPk!B$19</f>
        <v>1818236.42109565</v>
      </c>
      <c r="E2614" s="50" t="n">
        <f aca="false">FilterPk!C$19</f>
        <v>25453.61</v>
      </c>
      <c r="F2614" s="50" t="n">
        <f aca="false">FilterPk!D$19</f>
        <v>45536</v>
      </c>
      <c r="G2614" s="50" t="n">
        <f aca="false">FilterPk!E$19</f>
        <v>312117.59</v>
      </c>
      <c r="H2614" s="50" t="n">
        <f aca="false">FilterPk!F$19</f>
        <v>211118</v>
      </c>
      <c r="I2614" s="50" t="n">
        <f aca="false">FilterPk!G$19</f>
        <v>0</v>
      </c>
      <c r="J2614" s="50" t="n">
        <f aca="false">FilterPk!H$19</f>
        <v>24536.25</v>
      </c>
      <c r="K2614" s="50" t="n">
        <f aca="false">FilterPk!I$19</f>
        <v>-12662.37</v>
      </c>
      <c r="L2614" s="50" t="n">
        <f aca="false">FilterPk!J$19</f>
        <v>-30078</v>
      </c>
      <c r="M2614" s="50" t="n">
        <f aca="false">FilterPk!K$19</f>
        <v>243523.27</v>
      </c>
      <c r="N2614" s="50" t="n">
        <f aca="false">FilterPk!L$19</f>
        <v>819544.35</v>
      </c>
      <c r="O2614" s="50" t="n">
        <f aca="false">FilterPk!M$19</f>
        <v>125485.18</v>
      </c>
      <c r="P2614" s="50" t="n">
        <f aca="false">FilterPk!N$19</f>
        <v>177105.54</v>
      </c>
      <c r="Q2614" s="51" t="n">
        <f aca="false">FilterPk!O$19</f>
        <v>1122135.07</v>
      </c>
    </row>
    <row r="2615" customFormat="false" ht="12.75" hidden="false" customHeight="false" outlineLevel="0" collapsed="false">
      <c r="B2615" s="85" t="str">
        <f aca="false">FilterPk!A$20</f>
        <v>LT- NY</v>
      </c>
      <c r="C2615" s="13" t="n">
        <f aca="false">C2614+1</f>
        <v>2614</v>
      </c>
      <c r="D2615" s="50" t="n">
        <f aca="false">FilterPk!B$20</f>
        <v>0</v>
      </c>
      <c r="E2615" s="50" t="n">
        <f aca="false">FilterPk!C$20</f>
        <v>-15908.51</v>
      </c>
      <c r="F2615" s="50" t="n">
        <f aca="false">FilterPk!D$20</f>
        <v>63126.67</v>
      </c>
      <c r="G2615" s="50" t="n">
        <f aca="false">FilterPk!E$20</f>
        <v>-17376.91</v>
      </c>
      <c r="H2615" s="50" t="n">
        <f aca="false">FilterPk!F$20</f>
        <v>0</v>
      </c>
      <c r="I2615" s="50" t="n">
        <f aca="false">FilterPk!G$20</f>
        <v>0</v>
      </c>
      <c r="J2615" s="50" t="n">
        <f aca="false">FilterPk!H$20</f>
        <v>0</v>
      </c>
      <c r="K2615" s="50" t="n">
        <f aca="false">FilterPk!I$20</f>
        <v>0</v>
      </c>
      <c r="L2615" s="50" t="n">
        <f aca="false">FilterPk!J$20</f>
        <v>0</v>
      </c>
      <c r="M2615" s="50" t="n">
        <f aca="false">FilterPk!K$20</f>
        <v>146381.01</v>
      </c>
      <c r="N2615" s="50" t="n">
        <f aca="false">FilterPk!L$20</f>
        <v>176222.26</v>
      </c>
      <c r="O2615" s="50" t="n">
        <f aca="false">FilterPk!M$20</f>
        <v>281909.77</v>
      </c>
      <c r="P2615" s="50" t="n">
        <f aca="false">FilterPk!N$20</f>
        <v>-177475.64</v>
      </c>
      <c r="Q2615" s="51" t="n">
        <f aca="false">FilterPk!O$20</f>
        <v>280656.39</v>
      </c>
    </row>
    <row r="2616" customFormat="false" ht="12.75" hidden="false" customHeight="false" outlineLevel="0" collapsed="false">
      <c r="B2616" s="85" t="str">
        <f aca="false">FilterPk!A$21</f>
        <v>ST- PJM</v>
      </c>
      <c r="C2616" s="13" t="n">
        <f aca="false">C2615+1</f>
        <v>2615</v>
      </c>
      <c r="D2616" s="50" t="n">
        <f aca="false">FilterPk!B$21</f>
        <v>1243093.71447674</v>
      </c>
      <c r="E2616" s="50" t="n">
        <f aca="false">FilterPk!C$21</f>
        <v>-91155.75</v>
      </c>
      <c r="F2616" s="50" t="n">
        <f aca="false">FilterPk!D$21</f>
        <v>-47515.78</v>
      </c>
      <c r="G2616" s="50" t="n">
        <f aca="false">FilterPk!E$21</f>
        <v>0</v>
      </c>
      <c r="H2616" s="50" t="n">
        <f aca="false">FilterPk!F$21</f>
        <v>0</v>
      </c>
      <c r="I2616" s="50" t="n">
        <f aca="false">FilterPk!G$21</f>
        <v>0</v>
      </c>
      <c r="J2616" s="50" t="n">
        <f aca="false">FilterPk!H$21</f>
        <v>0</v>
      </c>
      <c r="K2616" s="50" t="n">
        <f aca="false">FilterPk!I$21</f>
        <v>0</v>
      </c>
      <c r="L2616" s="50" t="n">
        <f aca="false">FilterPk!J$21</f>
        <v>0</v>
      </c>
      <c r="M2616" s="50" t="n">
        <f aca="false">FilterPk!K$21</f>
        <v>0</v>
      </c>
      <c r="N2616" s="50" t="n">
        <f aca="false">FilterPk!L$21</f>
        <v>-138671.53</v>
      </c>
      <c r="O2616" s="50" t="n">
        <f aca="false">FilterPk!M$21</f>
        <v>0</v>
      </c>
      <c r="P2616" s="50" t="n">
        <f aca="false">FilterPk!N$21</f>
        <v>0</v>
      </c>
      <c r="Q2616" s="51" t="n">
        <f aca="false">FilterPk!O$21</f>
        <v>-138671.53</v>
      </c>
    </row>
    <row r="2617" customFormat="false" ht="12.75" hidden="false" customHeight="false" outlineLevel="0" collapsed="false">
      <c r="B2617" s="85" t="str">
        <f aca="false">FilterPk!A$22</f>
        <v>ST- NENG</v>
      </c>
      <c r="C2617" s="13" t="n">
        <f aca="false">C2616+1</f>
        <v>2616</v>
      </c>
      <c r="D2617" s="50" t="n">
        <f aca="false">FilterPk!B$22</f>
        <v>539719.375927685</v>
      </c>
      <c r="E2617" s="50" t="n">
        <f aca="false">FilterPk!C$22</f>
        <v>13161.19</v>
      </c>
      <c r="F2617" s="50" t="n">
        <f aca="false">FilterPk!D$22</f>
        <v>63418.82</v>
      </c>
      <c r="G2617" s="50" t="n">
        <f aca="false">FilterPk!E$22</f>
        <v>0</v>
      </c>
      <c r="H2617" s="50" t="n">
        <f aca="false">FilterPk!F$22</f>
        <v>0</v>
      </c>
      <c r="I2617" s="50" t="n">
        <f aca="false">FilterPk!G$22</f>
        <v>0</v>
      </c>
      <c r="J2617" s="50" t="n">
        <f aca="false">FilterPk!H$22</f>
        <v>0</v>
      </c>
      <c r="K2617" s="50" t="n">
        <f aca="false">FilterPk!I$22</f>
        <v>0</v>
      </c>
      <c r="L2617" s="50" t="n">
        <f aca="false">FilterPk!J$22</f>
        <v>0</v>
      </c>
      <c r="M2617" s="50" t="n">
        <f aca="false">FilterPk!K$22</f>
        <v>0</v>
      </c>
      <c r="N2617" s="50" t="n">
        <f aca="false">FilterPk!L$22</f>
        <v>76580.01</v>
      </c>
      <c r="O2617" s="50" t="n">
        <f aca="false">FilterPk!M$22</f>
        <v>0</v>
      </c>
      <c r="P2617" s="50" t="n">
        <f aca="false">FilterPk!N$22</f>
        <v>0</v>
      </c>
      <c r="Q2617" s="51" t="n">
        <f aca="false">FilterPk!O$22</f>
        <v>76580.01</v>
      </c>
    </row>
    <row r="2618" customFormat="false" ht="12.75" hidden="false" customHeight="false" outlineLevel="0" collapsed="false">
      <c r="B2618" s="85" t="str">
        <f aca="false">FilterPk!A$23</f>
        <v>ST- NY</v>
      </c>
      <c r="C2618" s="13" t="n">
        <f aca="false">C2617+1</f>
        <v>2617</v>
      </c>
      <c r="D2618" s="50" t="n">
        <f aca="false">FilterPk!B$23</f>
        <v>251437.188425373</v>
      </c>
      <c r="E2618" s="50" t="n">
        <f aca="false">FilterPk!C$23</f>
        <v>10362.2</v>
      </c>
      <c r="F2618" s="50" t="n">
        <f aca="false">FilterPk!D$23</f>
        <v>-15838.59</v>
      </c>
      <c r="G2618" s="50" t="n">
        <f aca="false">FilterPk!E$23</f>
        <v>17339.87</v>
      </c>
      <c r="H2618" s="50" t="n">
        <f aca="false">FilterPk!F$23</f>
        <v>0</v>
      </c>
      <c r="I2618" s="50" t="n">
        <f aca="false">FilterPk!G$23</f>
        <v>0</v>
      </c>
      <c r="J2618" s="50" t="n">
        <f aca="false">FilterPk!H$23</f>
        <v>0</v>
      </c>
      <c r="K2618" s="50" t="n">
        <f aca="false">FilterPk!I$23</f>
        <v>0</v>
      </c>
      <c r="L2618" s="50" t="n">
        <f aca="false">FilterPk!J$23</f>
        <v>0</v>
      </c>
      <c r="M2618" s="50" t="n">
        <f aca="false">FilterPk!K$23</f>
        <v>0</v>
      </c>
      <c r="N2618" s="50" t="n">
        <f aca="false">FilterPk!L$23</f>
        <v>11863.48</v>
      </c>
      <c r="O2618" s="50" t="n">
        <f aca="false">FilterPk!M$23</f>
        <v>0</v>
      </c>
      <c r="P2618" s="50" t="n">
        <f aca="false">FilterPk!N$23</f>
        <v>0</v>
      </c>
      <c r="Q2618" s="51" t="n">
        <f aca="false">FilterPk!O$23</f>
        <v>11863.48</v>
      </c>
    </row>
    <row r="2619" customFormat="false" ht="12.75" hidden="false" customHeight="false" outlineLevel="0" collapsed="false">
      <c r="B2619" s="85" t="str">
        <f aca="false">FilterPk!A$24</f>
        <v>NE- PHYS</v>
      </c>
      <c r="C2619" s="13" t="n">
        <f aca="false">C2618+1</f>
        <v>2618</v>
      </c>
      <c r="D2619" s="50" t="n">
        <f aca="false">FilterPk!B$24</f>
        <v>0</v>
      </c>
      <c r="E2619" s="50" t="n">
        <f aca="false">FilterPk!C$24</f>
        <v>0</v>
      </c>
      <c r="F2619" s="50" t="n">
        <f aca="false">FilterPk!D$24</f>
        <v>0</v>
      </c>
      <c r="G2619" s="50" t="n">
        <f aca="false">FilterPk!E$24</f>
        <v>0</v>
      </c>
      <c r="H2619" s="50" t="n">
        <f aca="false">FilterPk!F$24</f>
        <v>0</v>
      </c>
      <c r="I2619" s="50" t="n">
        <f aca="false">FilterPk!G$24</f>
        <v>0</v>
      </c>
      <c r="J2619" s="50" t="n">
        <f aca="false">FilterPk!H$24</f>
        <v>0</v>
      </c>
      <c r="K2619" s="50" t="n">
        <f aca="false">FilterPk!I$24</f>
        <v>0</v>
      </c>
      <c r="L2619" s="50" t="n">
        <f aca="false">FilterPk!J$24</f>
        <v>0</v>
      </c>
      <c r="M2619" s="50" t="n">
        <f aca="false">FilterPk!K$24</f>
        <v>0</v>
      </c>
      <c r="N2619" s="50" t="n">
        <f aca="false">FilterPk!L$24</f>
        <v>0</v>
      </c>
      <c r="O2619" s="50" t="n">
        <f aca="false">FilterPk!M$24</f>
        <v>0</v>
      </c>
      <c r="P2619" s="50" t="n">
        <f aca="false">FilterPk!N$24</f>
        <v>0</v>
      </c>
      <c r="Q2619" s="51" t="n">
        <f aca="false">FilterPk!O$24</f>
        <v>0</v>
      </c>
    </row>
    <row r="2620" customFormat="false" ht="12.75" hidden="false" customHeight="false" outlineLevel="0" collapsed="false">
      <c r="B2620" s="85" t="str">
        <f aca="false">FilterPk!A$25</f>
        <v>LT-Southeast</v>
      </c>
      <c r="C2620" s="13" t="n">
        <f aca="false">C2619+1</f>
        <v>2619</v>
      </c>
      <c r="D2620" s="50" t="n">
        <f aca="false">FilterPk!B$25</f>
        <v>11411200.8859117</v>
      </c>
      <c r="E2620" s="50" t="n">
        <f aca="false">FilterPk!C$25</f>
        <v>45860.27</v>
      </c>
      <c r="F2620" s="50" t="n">
        <f aca="false">FilterPk!D$25</f>
        <v>54109.47</v>
      </c>
      <c r="G2620" s="50" t="n">
        <f aca="false">FilterPk!E$25</f>
        <v>124540.18</v>
      </c>
      <c r="H2620" s="50" t="n">
        <f aca="false">FilterPk!F$25</f>
        <v>77068.78</v>
      </c>
      <c r="I2620" s="50" t="n">
        <f aca="false">FilterPk!G$25</f>
        <v>75414.58</v>
      </c>
      <c r="J2620" s="50" t="n">
        <f aca="false">FilterPk!H$25</f>
        <v>134077.64</v>
      </c>
      <c r="K2620" s="50" t="n">
        <f aca="false">FilterPk!I$25</f>
        <v>429786.05</v>
      </c>
      <c r="L2620" s="50" t="n">
        <f aca="false">FilterPk!J$25</f>
        <v>118391.18</v>
      </c>
      <c r="M2620" s="50" t="n">
        <f aca="false">FilterPk!K$25</f>
        <v>1083243.13</v>
      </c>
      <c r="N2620" s="50" t="n">
        <f aca="false">FilterPk!L$25</f>
        <v>2142491.28</v>
      </c>
      <c r="O2620" s="50" t="n">
        <f aca="false">FilterPk!M$25</f>
        <v>344226</v>
      </c>
      <c r="P2620" s="50" t="n">
        <f aca="false">FilterPk!N$25</f>
        <v>1221747.4</v>
      </c>
      <c r="Q2620" s="51" t="n">
        <f aca="false">FilterPk!O$25</f>
        <v>3708464.68</v>
      </c>
    </row>
    <row r="2621" customFormat="false" ht="12.75" hidden="false" customHeight="false" outlineLevel="0" collapsed="false">
      <c r="B2621" s="85" t="str">
        <f aca="false">FilterPk!A$26</f>
        <v>ST-SPP</v>
      </c>
      <c r="C2621" s="13" t="n">
        <f aca="false">C2620+1</f>
        <v>2620</v>
      </c>
      <c r="D2621" s="50" t="n">
        <f aca="false">FilterPk!B$26</f>
        <v>52202.8773549933</v>
      </c>
      <c r="E2621" s="50" t="n">
        <f aca="false">FilterPk!C$26</f>
        <v>3181.7</v>
      </c>
      <c r="F2621" s="50" t="n">
        <f aca="false">FilterPk!D$26</f>
        <v>0</v>
      </c>
      <c r="G2621" s="50" t="n">
        <f aca="false">FilterPk!E$26</f>
        <v>0</v>
      </c>
      <c r="H2621" s="50" t="n">
        <f aca="false">FilterPk!F$26</f>
        <v>0</v>
      </c>
      <c r="I2621" s="50" t="n">
        <f aca="false">FilterPk!G$26</f>
        <v>0</v>
      </c>
      <c r="J2621" s="50" t="n">
        <f aca="false">FilterPk!H$26</f>
        <v>0</v>
      </c>
      <c r="K2621" s="50" t="n">
        <f aca="false">FilterPk!I$26</f>
        <v>0</v>
      </c>
      <c r="L2621" s="50" t="n">
        <f aca="false">FilterPk!J$26</f>
        <v>0</v>
      </c>
      <c r="M2621" s="50" t="n">
        <f aca="false">FilterPk!K$26</f>
        <v>0</v>
      </c>
      <c r="N2621" s="50" t="n">
        <f aca="false">FilterPk!L$26</f>
        <v>3181.7</v>
      </c>
      <c r="O2621" s="50" t="n">
        <f aca="false">FilterPk!M$26</f>
        <v>0</v>
      </c>
      <c r="P2621" s="50" t="n">
        <f aca="false">FilterPk!N$26</f>
        <v>0</v>
      </c>
      <c r="Q2621" s="51" t="n">
        <f aca="false">FilterPk!O$26</f>
        <v>3181.7</v>
      </c>
    </row>
    <row r="2622" customFormat="false" ht="12.75" hidden="false" customHeight="false" outlineLevel="0" collapsed="false">
      <c r="B2622" s="85" t="str">
        <f aca="false">FilterPk!A$27</f>
        <v>ST-SERC</v>
      </c>
      <c r="C2622" s="13" t="n">
        <f aca="false">C2621+1</f>
        <v>2621</v>
      </c>
      <c r="D2622" s="50" t="n">
        <f aca="false">FilterPk!B$27</f>
        <v>686881.973218232</v>
      </c>
      <c r="E2622" s="50" t="n">
        <f aca="false">FilterPk!C$27</f>
        <v>-12726.81</v>
      </c>
      <c r="F2622" s="50" t="n">
        <f aca="false">FilterPk!D$27</f>
        <v>-31677.19</v>
      </c>
      <c r="G2622" s="50" t="n">
        <f aca="false">FilterPk!E$27</f>
        <v>138718.93</v>
      </c>
      <c r="H2622" s="50" t="n">
        <f aca="false">FilterPk!F$27</f>
        <v>0</v>
      </c>
      <c r="I2622" s="50" t="n">
        <f aca="false">FilterPk!G$27</f>
        <v>0</v>
      </c>
      <c r="J2622" s="50" t="n">
        <f aca="false">FilterPk!H$27</f>
        <v>0</v>
      </c>
      <c r="K2622" s="50" t="n">
        <f aca="false">FilterPk!I$27</f>
        <v>0</v>
      </c>
      <c r="L2622" s="50" t="n">
        <f aca="false">FilterPk!J$27</f>
        <v>0</v>
      </c>
      <c r="M2622" s="50" t="n">
        <f aca="false">FilterPk!K$27</f>
        <v>0</v>
      </c>
      <c r="N2622" s="50" t="n">
        <f aca="false">FilterPk!L$27</f>
        <v>94314.93</v>
      </c>
      <c r="O2622" s="50" t="n">
        <f aca="false">FilterPk!M$27</f>
        <v>0</v>
      </c>
      <c r="P2622" s="50" t="n">
        <f aca="false">FilterPk!N$27</f>
        <v>0</v>
      </c>
      <c r="Q2622" s="51" t="n">
        <f aca="false">FilterPk!O$27</f>
        <v>94314.93</v>
      </c>
    </row>
    <row r="2623" customFormat="false" ht="12.75" hidden="false" customHeight="false" outlineLevel="0" collapsed="false">
      <c r="B2623" s="85" t="str">
        <f aca="false">FilterPk!A$28</f>
        <v>LT- Texas</v>
      </c>
      <c r="C2623" s="13" t="n">
        <f aca="false">C2622+1</f>
        <v>2622</v>
      </c>
      <c r="D2623" s="50" t="n">
        <f aca="false">FilterPk!B$28</f>
        <v>3826684.70313045</v>
      </c>
      <c r="E2623" s="50" t="n">
        <f aca="false">FilterPk!C$28</f>
        <v>-6382.69</v>
      </c>
      <c r="F2623" s="50" t="n">
        <f aca="false">FilterPk!D$28</f>
        <v>71634.81</v>
      </c>
      <c r="G2623" s="50" t="n">
        <f aca="false">FilterPk!E$28</f>
        <v>28710.67</v>
      </c>
      <c r="H2623" s="50" t="n">
        <f aca="false">FilterPk!F$28</f>
        <v>106726.26</v>
      </c>
      <c r="I2623" s="50" t="n">
        <f aca="false">FilterPk!G$28</f>
        <v>68401.15</v>
      </c>
      <c r="J2623" s="50" t="n">
        <f aca="false">FilterPk!H$28</f>
        <v>107963.61</v>
      </c>
      <c r="K2623" s="50" t="n">
        <f aca="false">FilterPk!I$28</f>
        <v>204731.1</v>
      </c>
      <c r="L2623" s="50" t="n">
        <f aca="false">FilterPk!J$28</f>
        <v>63773.36</v>
      </c>
      <c r="M2623" s="50" t="n">
        <f aca="false">FilterPk!K$28</f>
        <v>194039.66</v>
      </c>
      <c r="N2623" s="50" t="n">
        <f aca="false">FilterPk!L$28</f>
        <v>839597.93</v>
      </c>
      <c r="O2623" s="50" t="n">
        <f aca="false">FilterPk!M$28</f>
        <v>673610.11</v>
      </c>
      <c r="P2623" s="50" t="n">
        <f aca="false">FilterPk!N$28</f>
        <v>107208.74</v>
      </c>
      <c r="Q2623" s="51" t="n">
        <f aca="false">FilterPk!O$28</f>
        <v>1620416.78</v>
      </c>
    </row>
    <row r="2624" customFormat="false" ht="12.75" hidden="false" customHeight="false" outlineLevel="0" collapsed="false">
      <c r="B2624" s="85" t="str">
        <f aca="false">FilterPk!A$29</f>
        <v>St- Texas</v>
      </c>
      <c r="C2624" s="13" t="n">
        <f aca="false">C2623+1</f>
        <v>2623</v>
      </c>
      <c r="D2624" s="50" t="n">
        <f aca="false">FilterPk!B$29</f>
        <v>445563.239343252</v>
      </c>
      <c r="E2624" s="50" t="n">
        <f aca="false">FilterPk!C$29</f>
        <v>30194</v>
      </c>
      <c r="F2624" s="50" t="n">
        <f aca="false">FilterPk!D$29</f>
        <v>31677.19</v>
      </c>
      <c r="G2624" s="50" t="n">
        <f aca="false">FilterPk!E$29</f>
        <v>0</v>
      </c>
      <c r="H2624" s="50" t="n">
        <f aca="false">FilterPk!F$29</f>
        <v>0</v>
      </c>
      <c r="I2624" s="50" t="n">
        <f aca="false">FilterPk!G$29</f>
        <v>0</v>
      </c>
      <c r="J2624" s="50" t="n">
        <f aca="false">FilterPk!H$29</f>
        <v>0</v>
      </c>
      <c r="K2624" s="50" t="n">
        <f aca="false">FilterPk!I$29</f>
        <v>0</v>
      </c>
      <c r="L2624" s="50" t="n">
        <f aca="false">FilterPk!J$29</f>
        <v>0</v>
      </c>
      <c r="M2624" s="50" t="n">
        <f aca="false">FilterPk!K$29</f>
        <v>0</v>
      </c>
      <c r="N2624" s="50" t="n">
        <f aca="false">FilterPk!L$29</f>
        <v>61871.19</v>
      </c>
      <c r="O2624" s="50" t="n">
        <f aca="false">FilterPk!M$29</f>
        <v>0</v>
      </c>
      <c r="P2624" s="50" t="n">
        <f aca="false">FilterPk!N$29</f>
        <v>0</v>
      </c>
      <c r="Q2624" s="51" t="n">
        <f aca="false">FilterPk!O$29</f>
        <v>61871.19</v>
      </c>
    </row>
    <row r="2625" customFormat="false" ht="12.75" hidden="false" customHeight="false" outlineLevel="0" collapsed="false">
      <c r="B2625" s="85"/>
      <c r="C2625" s="13" t="n">
        <f aca="false">C2624+1</f>
        <v>2624</v>
      </c>
      <c r="D2625" s="50"/>
      <c r="E2625" s="50"/>
      <c r="F2625" s="50"/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1"/>
    </row>
    <row r="2626" customFormat="false" ht="12.75" hidden="false" customHeight="false" outlineLevel="0" collapsed="false">
      <c r="B2626" s="85" t="str">
        <f aca="false">FilterPk!A$32</f>
        <v>Gas positions</v>
      </c>
      <c r="C2626" s="13" t="n">
        <f aca="false">C2625+1</f>
        <v>2625</v>
      </c>
      <c r="D2626" s="50" t="s">
        <v>4</v>
      </c>
      <c r="E2626" s="50"/>
      <c r="F2626" s="50"/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1"/>
    </row>
    <row r="2627" customFormat="false" ht="12.75" hidden="false" customHeight="false" outlineLevel="0" collapsed="false">
      <c r="B2627" s="85" t="str">
        <f aca="false">FilterPk!A$33</f>
        <v>Kevin Presto</v>
      </c>
      <c r="C2627" s="13" t="n">
        <f aca="false">C2626+1</f>
        <v>2626</v>
      </c>
      <c r="D2627" s="50" t="n">
        <f aca="false">FilterPk!B$33</f>
        <v>0</v>
      </c>
      <c r="E2627" s="50" t="n">
        <f aca="false">FilterPk!C$33</f>
        <v>0</v>
      </c>
      <c r="F2627" s="50" t="n">
        <f aca="false">FilterPk!D$33</f>
        <v>0</v>
      </c>
      <c r="G2627" s="50" t="n">
        <f aca="false">FilterPk!E$33</f>
        <v>0</v>
      </c>
      <c r="H2627" s="50" t="n">
        <f aca="false">FilterPk!F$33</f>
        <v>148.212616</v>
      </c>
      <c r="I2627" s="50" t="n">
        <f aca="false">FilterPk!G$33</f>
        <v>152.45636</v>
      </c>
      <c r="J2627" s="50" t="n">
        <f aca="false">FilterPk!H$33</f>
        <v>146.860915</v>
      </c>
      <c r="K2627" s="50" t="n">
        <f aca="false">FilterPk!I$33</f>
        <v>301.509361</v>
      </c>
      <c r="L2627" s="50" t="n">
        <f aca="false">FilterPk!J$33</f>
        <v>144.921279</v>
      </c>
      <c r="M2627" s="50" t="n">
        <f aca="false">FilterPk!K$33</f>
        <v>149.116289</v>
      </c>
      <c r="N2627" s="50" t="n">
        <f aca="false">FilterPk!L$33</f>
        <v>1043.07682</v>
      </c>
      <c r="O2627" s="50" t="n">
        <f aca="false">FilterPk!M$33</f>
        <v>0</v>
      </c>
      <c r="P2627" s="50" t="n">
        <f aca="false">FilterPk!N$33</f>
        <v>0</v>
      </c>
      <c r="Q2627" s="51" t="n">
        <f aca="false">FilterPk!O$33</f>
        <v>1043.07682</v>
      </c>
    </row>
    <row r="2628" customFormat="false" ht="12.75" hidden="false" customHeight="false" outlineLevel="0" collapsed="false">
      <c r="B2628" s="85" t="str">
        <f aca="false">FilterPk!A$34</f>
        <v>Fletcher Sturm</v>
      </c>
      <c r="C2628" s="13" t="n">
        <f aca="false">C2627+1</f>
        <v>2627</v>
      </c>
      <c r="D2628" s="50" t="n">
        <f aca="false">FilterPk!B$34</f>
        <v>0</v>
      </c>
      <c r="E2628" s="50" t="n">
        <f aca="false">FilterPk!C$34</f>
        <v>0</v>
      </c>
      <c r="F2628" s="50" t="n">
        <f aca="false">FilterPk!D$34</f>
        <v>10.382539</v>
      </c>
      <c r="G2628" s="50" t="n">
        <f aca="false">FilterPk!E$34</f>
        <v>-372.732218</v>
      </c>
      <c r="H2628" s="50" t="n">
        <f aca="false">FilterPk!F$34</f>
        <v>-18.430041</v>
      </c>
      <c r="I2628" s="50" t="n">
        <f aca="false">FilterPk!G$34</f>
        <v>-7.519049</v>
      </c>
      <c r="J2628" s="50" t="n">
        <f aca="false">FilterPk!H$34</f>
        <v>7.209206</v>
      </c>
      <c r="K2628" s="50" t="n">
        <f aca="false">FilterPk!I$34</f>
        <v>16.283645</v>
      </c>
      <c r="L2628" s="50" t="n">
        <f aca="false">FilterPk!J$34</f>
        <v>-0.622678</v>
      </c>
      <c r="M2628" s="50" t="n">
        <f aca="false">FilterPk!K$34</f>
        <v>48.787102</v>
      </c>
      <c r="N2628" s="50" t="n">
        <f aca="false">FilterPk!L$34</f>
        <v>-316.641494</v>
      </c>
      <c r="O2628" s="50" t="n">
        <f aca="false">FilterPk!M$34</f>
        <v>137.057149</v>
      </c>
      <c r="P2628" s="50" t="n">
        <f aca="false">FilterPk!N$34</f>
        <v>0</v>
      </c>
      <c r="Q2628" s="51" t="n">
        <f aca="false">FilterPk!O$34</f>
        <v>-179.584345</v>
      </c>
    </row>
    <row r="2629" customFormat="false" ht="12.75" hidden="false" customHeight="false" outlineLevel="0" collapsed="false">
      <c r="B2629" s="85" t="str">
        <f aca="false">FilterPk!A$35</f>
        <v>Doug Gilbert-Smith</v>
      </c>
      <c r="C2629" s="13" t="n">
        <f aca="false">C2628+1</f>
        <v>2628</v>
      </c>
      <c r="D2629" s="50" t="n">
        <f aca="false">FilterPk!B$35</f>
        <v>0</v>
      </c>
      <c r="E2629" s="50" t="n">
        <f aca="false">FilterPk!C$35</f>
        <v>0</v>
      </c>
      <c r="F2629" s="50" t="n">
        <f aca="false">FilterPk!D$35</f>
        <v>-34.907</v>
      </c>
      <c r="G2629" s="50" t="n">
        <f aca="false">FilterPk!E$35</f>
        <v>38.473605</v>
      </c>
      <c r="H2629" s="50" t="n">
        <f aca="false">FilterPk!F$35</f>
        <v>-29.642523</v>
      </c>
      <c r="I2629" s="50" t="n">
        <f aca="false">FilterPk!G$35</f>
        <v>30.491272</v>
      </c>
      <c r="J2629" s="50" t="n">
        <f aca="false">FilterPk!H$35</f>
        <v>0</v>
      </c>
      <c r="K2629" s="50" t="n">
        <f aca="false">FilterPk!I$35</f>
        <v>90.452808</v>
      </c>
      <c r="L2629" s="50" t="n">
        <f aca="false">FilterPk!J$35</f>
        <v>0</v>
      </c>
      <c r="M2629" s="50" t="n">
        <f aca="false">FilterPk!K$35</f>
        <v>14.574853</v>
      </c>
      <c r="N2629" s="50" t="n">
        <f aca="false">FilterPk!L$35</f>
        <v>109.443015</v>
      </c>
      <c r="O2629" s="50" t="n">
        <f aca="false">FilterPk!M$35</f>
        <v>94.93307</v>
      </c>
      <c r="P2629" s="50" t="n">
        <f aca="false">FilterPk!N$35</f>
        <v>-157.516125</v>
      </c>
      <c r="Q2629" s="51" t="n">
        <f aca="false">FilterPk!O$35</f>
        <v>46.85996</v>
      </c>
    </row>
    <row r="2630" customFormat="false" ht="12.75" hidden="false" customHeight="false" outlineLevel="0" collapsed="false">
      <c r="B2630" s="85" t="str">
        <f aca="false">FilterPk!A$36</f>
        <v>Rogers Herndon</v>
      </c>
      <c r="C2630" s="13" t="n">
        <f aca="false">C2629+1</f>
        <v>2629</v>
      </c>
      <c r="D2630" s="50" t="n">
        <f aca="false">FilterPk!B$36</f>
        <v>0</v>
      </c>
      <c r="E2630" s="50" t="n">
        <f aca="false">FilterPk!C$36</f>
        <v>0</v>
      </c>
      <c r="F2630" s="50" t="n">
        <f aca="false">FilterPk!D$36</f>
        <v>-16.269581</v>
      </c>
      <c r="G2630" s="50" t="n">
        <f aca="false">FilterPk!E$36</f>
        <v>-36.150495</v>
      </c>
      <c r="H2630" s="50" t="n">
        <f aca="false">FilterPk!F$36</f>
        <v>-105.080472</v>
      </c>
      <c r="I2630" s="50" t="n">
        <f aca="false">FilterPk!G$36</f>
        <v>-21.496839</v>
      </c>
      <c r="J2630" s="50" t="n">
        <f aca="false">FilterPk!H$36</f>
        <v>76.011979</v>
      </c>
      <c r="K2630" s="50" t="n">
        <f aca="false">FilterPk!I$36</f>
        <v>315.376651</v>
      </c>
      <c r="L2630" s="50" t="n">
        <f aca="false">FilterPk!J$36</f>
        <v>0.622678</v>
      </c>
      <c r="M2630" s="50" t="n">
        <f aca="false">FilterPk!K$36</f>
        <v>131.855286</v>
      </c>
      <c r="N2630" s="50" t="n">
        <f aca="false">FilterPk!L$36</f>
        <v>344.869207</v>
      </c>
      <c r="O2630" s="50" t="n">
        <f aca="false">FilterPk!M$36</f>
        <v>500.495437</v>
      </c>
      <c r="P2630" s="50" t="n">
        <f aca="false">FilterPk!N$36</f>
        <v>0</v>
      </c>
      <c r="Q2630" s="51" t="n">
        <f aca="false">FilterPk!O$36</f>
        <v>845.364644</v>
      </c>
    </row>
    <row r="2631" customFormat="false" ht="12.75" hidden="false" customHeight="false" outlineLevel="0" collapsed="false">
      <c r="B2631" s="85" t="str">
        <f aca="false">FilterPk!A$37</f>
        <v>Dana Davis</v>
      </c>
      <c r="C2631" s="13" t="n">
        <f aca="false">C2630+1</f>
        <v>2630</v>
      </c>
      <c r="D2631" s="50" t="n">
        <f aca="false">FilterPk!B$37</f>
        <v>0</v>
      </c>
      <c r="E2631" s="50" t="n">
        <f aca="false">FilterPk!C$37</f>
        <v>0</v>
      </c>
      <c r="F2631" s="50" t="n">
        <f aca="false">FilterPk!D$37</f>
        <v>4.986714</v>
      </c>
      <c r="G2631" s="50" t="n">
        <f aca="false">FilterPk!E$37</f>
        <v>-10.425106</v>
      </c>
      <c r="H2631" s="50" t="n">
        <f aca="false">FilterPk!F$37</f>
        <v>34.582944</v>
      </c>
      <c r="I2631" s="50" t="n">
        <f aca="false">FilterPk!G$37</f>
        <v>31.966656</v>
      </c>
      <c r="J2631" s="50" t="n">
        <f aca="false">FilterPk!H$37</f>
        <v>34.267547</v>
      </c>
      <c r="K2631" s="50" t="n">
        <f aca="false">FilterPk!I$37</f>
        <v>70.027981</v>
      </c>
      <c r="L2631" s="50" t="n">
        <f aca="false">FilterPk!J$37</f>
        <v>33.814965</v>
      </c>
      <c r="M2631" s="50" t="n">
        <f aca="false">FilterPk!K$37</f>
        <v>44.191074</v>
      </c>
      <c r="N2631" s="50" t="n">
        <f aca="false">FilterPk!L$37</f>
        <v>243.412775</v>
      </c>
      <c r="O2631" s="50" t="n">
        <f aca="false">FilterPk!M$37</f>
        <v>27.55263</v>
      </c>
      <c r="P2631" s="50" t="n">
        <f aca="false">FilterPk!N$37</f>
        <v>0</v>
      </c>
      <c r="Q2631" s="51" t="n">
        <f aca="false">FilterPk!O$37</f>
        <v>270.965405</v>
      </c>
    </row>
    <row r="2632" customFormat="false" ht="12.75" hidden="false" customHeight="false" outlineLevel="0" collapsed="false">
      <c r="B2632" s="85" t="str">
        <f aca="false">FilterPk!A$38</f>
        <v>Tom May</v>
      </c>
      <c r="C2632" s="13" t="n">
        <f aca="false">C2631+1</f>
        <v>2631</v>
      </c>
      <c r="D2632" s="50" t="n">
        <f aca="false">FilterPk!B$38</f>
        <v>0</v>
      </c>
      <c r="E2632" s="50" t="n">
        <f aca="false">FilterPk!C$38</f>
        <v>0</v>
      </c>
      <c r="F2632" s="50" t="n">
        <f aca="false">FilterPk!D$38</f>
        <v>0</v>
      </c>
      <c r="G2632" s="50" t="n">
        <f aca="false">FilterPk!E$38</f>
        <v>0</v>
      </c>
      <c r="H2632" s="50" t="n">
        <f aca="false">FilterPk!F$38</f>
        <v>0</v>
      </c>
      <c r="I2632" s="50" t="n">
        <f aca="false">FilterPk!G$38</f>
        <v>0</v>
      </c>
      <c r="J2632" s="50" t="n">
        <f aca="false">FilterPk!H$38</f>
        <v>0</v>
      </c>
      <c r="K2632" s="50" t="n">
        <f aca="false">FilterPk!I$38</f>
        <v>0</v>
      </c>
      <c r="L2632" s="50" t="n">
        <f aca="false">FilterPk!J$38</f>
        <v>0</v>
      </c>
      <c r="M2632" s="50" t="n">
        <f aca="false">FilterPk!K$38</f>
        <v>0</v>
      </c>
      <c r="N2632" s="50" t="n">
        <f aca="false">FilterPk!L$38</f>
        <v>0</v>
      </c>
      <c r="O2632" s="50" t="n">
        <f aca="false">FilterPk!M$38</f>
        <v>0</v>
      </c>
      <c r="P2632" s="50" t="n">
        <f aca="false">FilterPk!N$38</f>
        <v>0</v>
      </c>
      <c r="Q2632" s="51" t="n">
        <f aca="false">FilterPk!O$38</f>
        <v>0</v>
      </c>
    </row>
    <row r="2633" customFormat="false" ht="12.75" hidden="false" customHeight="false" outlineLevel="0" collapsed="false">
      <c r="B2633" s="85" t="str">
        <f aca="false">FilterPk!A$39</f>
        <v>Clint Dean</v>
      </c>
      <c r="C2633" s="13" t="n">
        <f aca="false">C2632+1</f>
        <v>2632</v>
      </c>
      <c r="D2633" s="50" t="n">
        <f aca="false">FilterPk!B$39</f>
        <v>0</v>
      </c>
      <c r="E2633" s="50" t="n">
        <f aca="false">FilterPk!C$39</f>
        <v>0</v>
      </c>
      <c r="F2633" s="50" t="n">
        <f aca="false">FilterPk!D$39</f>
        <v>-27.9256</v>
      </c>
      <c r="G2633" s="50" t="n">
        <f aca="false">FilterPk!E$39</f>
        <v>0</v>
      </c>
      <c r="H2633" s="50" t="n">
        <f aca="false">FilterPk!F$39</f>
        <v>0</v>
      </c>
      <c r="I2633" s="50" t="n">
        <f aca="false">FilterPk!G$39</f>
        <v>0</v>
      </c>
      <c r="J2633" s="50" t="n">
        <f aca="false">FilterPk!H$39</f>
        <v>0</v>
      </c>
      <c r="K2633" s="50" t="n">
        <f aca="false">FilterPk!I$39</f>
        <v>0</v>
      </c>
      <c r="L2633" s="50" t="n">
        <f aca="false">FilterPk!J$39</f>
        <v>0</v>
      </c>
      <c r="M2633" s="50" t="n">
        <f aca="false">FilterPk!K$39</f>
        <v>0</v>
      </c>
      <c r="N2633" s="50" t="n">
        <f aca="false">FilterPk!L$39</f>
        <v>-27.9256</v>
      </c>
      <c r="O2633" s="50" t="n">
        <f aca="false">FilterPk!M$39</f>
        <v>0</v>
      </c>
      <c r="P2633" s="50" t="n">
        <f aca="false">FilterPk!N$39</f>
        <v>0</v>
      </c>
      <c r="Q2633" s="51" t="n">
        <f aca="false">FilterPk!O$39</f>
        <v>-27.9256</v>
      </c>
    </row>
    <row r="2634" customFormat="false" ht="12.75" hidden="false" customHeight="false" outlineLevel="0" collapsed="false">
      <c r="B2634" s="85" t="str">
        <f aca="false">FilterPk!A$40</f>
        <v>Rob Benson</v>
      </c>
      <c r="C2634" s="13" t="n">
        <f aca="false">C2633+1</f>
        <v>2633</v>
      </c>
      <c r="D2634" s="50" t="n">
        <f aca="false">FilterPk!B$40</f>
        <v>0</v>
      </c>
      <c r="E2634" s="50" t="n">
        <f aca="false">FilterPk!C$40</f>
        <v>0</v>
      </c>
      <c r="F2634" s="50" t="n">
        <f aca="false">FilterPk!D$40</f>
        <v>0</v>
      </c>
      <c r="G2634" s="50" t="n">
        <f aca="false">FilterPk!E$40</f>
        <v>-76.947211</v>
      </c>
      <c r="H2634" s="50" t="n">
        <f aca="false">FilterPk!F$40</f>
        <v>0</v>
      </c>
      <c r="I2634" s="50" t="n">
        <f aca="false">FilterPk!G$40</f>
        <v>0</v>
      </c>
      <c r="J2634" s="50" t="n">
        <f aca="false">FilterPk!H$40</f>
        <v>0</v>
      </c>
      <c r="K2634" s="50" t="n">
        <f aca="false">FilterPk!I$40</f>
        <v>0</v>
      </c>
      <c r="L2634" s="50" t="n">
        <f aca="false">FilterPk!J$40</f>
        <v>0</v>
      </c>
      <c r="M2634" s="50" t="n">
        <f aca="false">FilterPk!K$40</f>
        <v>0</v>
      </c>
      <c r="N2634" s="50" t="n">
        <f aca="false">FilterPk!L$40</f>
        <v>-76.947211</v>
      </c>
      <c r="O2634" s="50" t="n">
        <f aca="false">FilterPk!M$40</f>
        <v>0</v>
      </c>
      <c r="P2634" s="50" t="n">
        <f aca="false">FilterPk!N$40</f>
        <v>0</v>
      </c>
      <c r="Q2634" s="51" t="n">
        <f aca="false">FilterPk!O$40</f>
        <v>-76.947211</v>
      </c>
    </row>
    <row r="2635" customFormat="false" ht="12.75" hidden="false" customHeight="false" outlineLevel="0" collapsed="false">
      <c r="B2635" s="85" t="str">
        <f aca="false">FilterPk!A$41</f>
        <v>Matt Lorenz</v>
      </c>
      <c r="C2635" s="13" t="n">
        <f aca="false">C2634+1</f>
        <v>2634</v>
      </c>
      <c r="D2635" s="50" t="n">
        <f aca="false">FilterPk!B$41</f>
        <v>0</v>
      </c>
      <c r="E2635" s="50" t="n">
        <f aca="false">FilterPk!C$41</f>
        <v>0</v>
      </c>
      <c r="F2635" s="50" t="n">
        <f aca="false">FilterPk!D$41</f>
        <v>0</v>
      </c>
      <c r="G2635" s="50" t="n">
        <f aca="false">FilterPk!E$41</f>
        <v>0</v>
      </c>
      <c r="H2635" s="50" t="n">
        <f aca="false">FilterPk!F$41</f>
        <v>0</v>
      </c>
      <c r="I2635" s="50" t="n">
        <f aca="false">FilterPk!G$41</f>
        <v>0</v>
      </c>
      <c r="J2635" s="50" t="n">
        <f aca="false">FilterPk!H$41</f>
        <v>0</v>
      </c>
      <c r="K2635" s="50" t="n">
        <f aca="false">FilterPk!I$41</f>
        <v>0</v>
      </c>
      <c r="L2635" s="50" t="n">
        <f aca="false">FilterPk!J$41</f>
        <v>0</v>
      </c>
      <c r="M2635" s="50" t="n">
        <f aca="false">FilterPk!K$41</f>
        <v>0</v>
      </c>
      <c r="N2635" s="50" t="n">
        <f aca="false">FilterPk!L$41</f>
        <v>0</v>
      </c>
      <c r="O2635" s="50" t="n">
        <f aca="false">FilterPk!M$41</f>
        <v>0</v>
      </c>
      <c r="P2635" s="50" t="n">
        <f aca="false">FilterPk!N$41</f>
        <v>0</v>
      </c>
      <c r="Q2635" s="51" t="n">
        <f aca="false">FilterPk!O$41</f>
        <v>0</v>
      </c>
    </row>
    <row r="2636" customFormat="false" ht="12.75" hidden="false" customHeight="false" outlineLevel="0" collapsed="false">
      <c r="B2636" s="85" t="str">
        <f aca="false">FilterPk!A$42</f>
        <v>John Forney</v>
      </c>
      <c r="C2636" s="13" t="n">
        <f aca="false">C2635+1</f>
        <v>2635</v>
      </c>
      <c r="D2636" s="50" t="n">
        <f aca="false">FilterPk!B$42</f>
        <v>0</v>
      </c>
      <c r="E2636" s="50" t="n">
        <f aca="false">FilterPk!C$42</f>
        <v>0</v>
      </c>
      <c r="F2636" s="50" t="n">
        <f aca="false">FilterPk!D$42</f>
        <v>0</v>
      </c>
      <c r="G2636" s="50" t="n">
        <f aca="false">FilterPk!E$42</f>
        <v>0</v>
      </c>
      <c r="H2636" s="50" t="n">
        <f aca="false">FilterPk!F$42</f>
        <v>0</v>
      </c>
      <c r="I2636" s="50" t="n">
        <f aca="false">FilterPk!G$42</f>
        <v>0</v>
      </c>
      <c r="J2636" s="50" t="n">
        <f aca="false">FilterPk!H$42</f>
        <v>0</v>
      </c>
      <c r="K2636" s="50" t="n">
        <f aca="false">FilterPk!I$42</f>
        <v>0</v>
      </c>
      <c r="L2636" s="50" t="n">
        <f aca="false">FilterPk!J$42</f>
        <v>0</v>
      </c>
      <c r="M2636" s="50" t="n">
        <f aca="false">FilterPk!K$42</f>
        <v>0</v>
      </c>
      <c r="N2636" s="50" t="n">
        <f aca="false">FilterPk!L$42</f>
        <v>0</v>
      </c>
      <c r="O2636" s="50" t="n">
        <f aca="false">FilterPk!M$42</f>
        <v>0</v>
      </c>
      <c r="P2636" s="50" t="n">
        <f aca="false">FilterPk!N$42</f>
        <v>0</v>
      </c>
      <c r="Q2636" s="51" t="n">
        <f aca="false">FilterPk!O$42</f>
        <v>0</v>
      </c>
    </row>
    <row r="2637" customFormat="false" ht="12.75" hidden="false" customHeight="false" outlineLevel="0" collapsed="false">
      <c r="B2637" s="85" t="str">
        <f aca="false">FilterPk!A$43</f>
        <v>Mike Carson</v>
      </c>
      <c r="C2637" s="13" t="n">
        <f aca="false">C2636+1</f>
        <v>2636</v>
      </c>
      <c r="D2637" s="50" t="n">
        <f aca="false">FilterPk!B$43</f>
        <v>0</v>
      </c>
      <c r="E2637" s="50" t="n">
        <f aca="false">FilterPk!C$43</f>
        <v>0</v>
      </c>
      <c r="F2637" s="50" t="n">
        <f aca="false">FilterPk!D$43</f>
        <v>0</v>
      </c>
      <c r="G2637" s="50" t="n">
        <f aca="false">FilterPk!E$43</f>
        <v>0</v>
      </c>
      <c r="H2637" s="50" t="n">
        <f aca="false">FilterPk!F$43</f>
        <v>0</v>
      </c>
      <c r="I2637" s="50" t="n">
        <f aca="false">FilterPk!G$43</f>
        <v>0</v>
      </c>
      <c r="J2637" s="50" t="n">
        <f aca="false">FilterPk!H$43</f>
        <v>0</v>
      </c>
      <c r="K2637" s="50" t="n">
        <f aca="false">FilterPk!I$43</f>
        <v>0</v>
      </c>
      <c r="L2637" s="50" t="n">
        <f aca="false">FilterPk!J$43</f>
        <v>0</v>
      </c>
      <c r="M2637" s="50" t="n">
        <f aca="false">FilterPk!K$43</f>
        <v>0</v>
      </c>
      <c r="N2637" s="50" t="n">
        <f aca="false">FilterPk!L$43</f>
        <v>0</v>
      </c>
      <c r="O2637" s="50" t="n">
        <f aca="false">FilterPk!M$43</f>
        <v>0</v>
      </c>
      <c r="P2637" s="50" t="n">
        <f aca="false">FilterPk!N$43</f>
        <v>0</v>
      </c>
      <c r="Q2637" s="51" t="n">
        <f aca="false">FilterPk!O$43</f>
        <v>0</v>
      </c>
    </row>
    <row r="2638" customFormat="false" ht="12.75" hidden="false" customHeight="false" outlineLevel="0" collapsed="false">
      <c r="B2638" s="85" t="str">
        <f aca="false">FilterPk!A$44</f>
        <v>Chris Dorland</v>
      </c>
      <c r="C2638" s="13" t="n">
        <f aca="false">C2637+1</f>
        <v>2637</v>
      </c>
      <c r="D2638" s="50" t="n">
        <f aca="false">FilterPk!B$44</f>
        <v>0</v>
      </c>
      <c r="E2638" s="50" t="n">
        <f aca="false">FilterPk!C$44</f>
        <v>0</v>
      </c>
      <c r="F2638" s="50" t="n">
        <f aca="false">FilterPk!D$44</f>
        <v>0</v>
      </c>
      <c r="G2638" s="50" t="n">
        <f aca="false">FilterPk!E$44</f>
        <v>0</v>
      </c>
      <c r="H2638" s="50" t="n">
        <f aca="false">FilterPk!F$44</f>
        <v>0</v>
      </c>
      <c r="I2638" s="50" t="n">
        <f aca="false">FilterPk!G$44</f>
        <v>0</v>
      </c>
      <c r="J2638" s="50" t="n">
        <f aca="false">FilterPk!H$44</f>
        <v>0</v>
      </c>
      <c r="K2638" s="50" t="n">
        <f aca="false">FilterPk!I$44</f>
        <v>0</v>
      </c>
      <c r="L2638" s="50" t="n">
        <f aca="false">FilterPk!J$44</f>
        <v>0</v>
      </c>
      <c r="M2638" s="50" t="n">
        <f aca="false">FilterPk!K$44</f>
        <v>0</v>
      </c>
      <c r="N2638" s="50" t="n">
        <f aca="false">FilterPk!L$44</f>
        <v>0</v>
      </c>
      <c r="O2638" s="50" t="n">
        <f aca="false">FilterPk!M$44</f>
        <v>0</v>
      </c>
      <c r="P2638" s="50" t="n">
        <f aca="false">FilterPk!N$44</f>
        <v>0</v>
      </c>
      <c r="Q2638" s="51" t="n">
        <f aca="false">FilterPk!O$44</f>
        <v>0</v>
      </c>
    </row>
    <row r="2639" customFormat="false" ht="12.75" hidden="false" customHeight="false" outlineLevel="0" collapsed="false">
      <c r="B2639" s="85" t="str">
        <f aca="false">FilterPk!A$45</f>
        <v>Jeff King</v>
      </c>
      <c r="C2639" s="13" t="n">
        <f aca="false">C2638+1</f>
        <v>2638</v>
      </c>
      <c r="D2639" s="50" t="n">
        <f aca="false">FilterPk!B$45</f>
        <v>0</v>
      </c>
      <c r="E2639" s="50" t="n">
        <f aca="false">FilterPk!C$45</f>
        <v>0</v>
      </c>
      <c r="F2639" s="50" t="n">
        <f aca="false">FilterPk!D$45</f>
        <v>0</v>
      </c>
      <c r="G2639" s="50" t="n">
        <f aca="false">FilterPk!E$45</f>
        <v>0</v>
      </c>
      <c r="H2639" s="50" t="n">
        <f aca="false">FilterPk!F$45</f>
        <v>0</v>
      </c>
      <c r="I2639" s="50" t="n">
        <f aca="false">FilterPk!G$45</f>
        <v>0</v>
      </c>
      <c r="J2639" s="50" t="n">
        <f aca="false">FilterPk!H$45</f>
        <v>0</v>
      </c>
      <c r="K2639" s="50" t="n">
        <f aca="false">FilterPk!I$45</f>
        <v>0</v>
      </c>
      <c r="L2639" s="50" t="n">
        <f aca="false">FilterPk!J$45</f>
        <v>0</v>
      </c>
      <c r="M2639" s="50" t="n">
        <f aca="false">FilterPk!K$45</f>
        <v>0</v>
      </c>
      <c r="N2639" s="50" t="n">
        <f aca="false">FilterPk!L$45</f>
        <v>0</v>
      </c>
      <c r="O2639" s="50" t="n">
        <f aca="false">FilterPk!M$45</f>
        <v>0</v>
      </c>
      <c r="P2639" s="50" t="n">
        <f aca="false">FilterPk!N$45</f>
        <v>0</v>
      </c>
      <c r="Q2639" s="51" t="n">
        <f aca="false">FilterPk!O$45</f>
        <v>0</v>
      </c>
    </row>
    <row r="2640" customFormat="false" ht="12.75" hidden="false" customHeight="false" outlineLevel="0" collapsed="false">
      <c r="B2640" s="85" t="n">
        <f aca="false">FilterPk!A$46</f>
        <v>0</v>
      </c>
      <c r="C2640" s="13" t="n">
        <f aca="false">C2639+1</f>
        <v>2639</v>
      </c>
      <c r="D2640" s="50" t="n">
        <f aca="false">FilterPk!B$46</f>
        <v>0</v>
      </c>
      <c r="E2640" s="50" t="n">
        <f aca="false">FilterPk!C$46</f>
        <v>0</v>
      </c>
      <c r="F2640" s="50" t="n">
        <f aca="false">FilterPk!D$46</f>
        <v>0</v>
      </c>
      <c r="G2640" s="50" t="n">
        <f aca="false">FilterPk!E$46</f>
        <v>0</v>
      </c>
      <c r="H2640" s="50" t="n">
        <f aca="false">FilterPk!F$46</f>
        <v>0</v>
      </c>
      <c r="I2640" s="50" t="n">
        <f aca="false">FilterPk!G$46</f>
        <v>0</v>
      </c>
      <c r="J2640" s="50" t="n">
        <f aca="false">FilterPk!H$46</f>
        <v>0</v>
      </c>
      <c r="K2640" s="50" t="n">
        <f aca="false">FilterPk!I$46</f>
        <v>0</v>
      </c>
      <c r="L2640" s="50" t="n">
        <f aca="false">FilterPk!J$46</f>
        <v>0</v>
      </c>
      <c r="M2640" s="50" t="n">
        <f aca="false">FilterPk!K$46</f>
        <v>0</v>
      </c>
      <c r="N2640" s="50" t="n">
        <f aca="false">FilterPk!L$46</f>
        <v>0</v>
      </c>
      <c r="O2640" s="50" t="n">
        <f aca="false">FilterPk!M$46</f>
        <v>0</v>
      </c>
      <c r="P2640" s="50" t="n">
        <f aca="false">FilterPk!N$46</f>
        <v>0</v>
      </c>
      <c r="Q2640" s="51" t="n">
        <f aca="false">FilterPk!O$46</f>
        <v>0</v>
      </c>
    </row>
    <row r="2641" customFormat="false" ht="12.75" hidden="false" customHeight="false" outlineLevel="0" collapsed="false">
      <c r="B2641" s="87" t="n">
        <f aca="false">FilterPk!A$47</f>
        <v>0</v>
      </c>
      <c r="C2641" s="64" t="n">
        <f aca="false">C2640+1</f>
        <v>2640</v>
      </c>
      <c r="D2641" s="54" t="n">
        <f aca="false">FilterPk!B$47</f>
        <v>0</v>
      </c>
      <c r="E2641" s="54" t="n">
        <f aca="false">FilterPk!C$47</f>
        <v>0</v>
      </c>
      <c r="F2641" s="54" t="n">
        <f aca="false">FilterPk!D$47</f>
        <v>0</v>
      </c>
      <c r="G2641" s="54" t="n">
        <f aca="false">FilterPk!E$47</f>
        <v>0</v>
      </c>
      <c r="H2641" s="54" t="n">
        <f aca="false">FilterPk!F$47</f>
        <v>0</v>
      </c>
      <c r="I2641" s="54" t="n">
        <f aca="false">FilterPk!G$47</f>
        <v>0</v>
      </c>
      <c r="J2641" s="54" t="n">
        <f aca="false">FilterPk!H$47</f>
        <v>0</v>
      </c>
      <c r="K2641" s="54" t="n">
        <f aca="false">FilterPk!I$47</f>
        <v>0</v>
      </c>
      <c r="L2641" s="54" t="n">
        <f aca="false">FilterPk!J$47</f>
        <v>0</v>
      </c>
      <c r="M2641" s="54" t="n">
        <f aca="false">FilterPk!K$47</f>
        <v>0</v>
      </c>
      <c r="N2641" s="54" t="n">
        <f aca="false">FilterPk!L$47</f>
        <v>0</v>
      </c>
      <c r="O2641" s="54" t="n">
        <f aca="false">FilterPk!M$47</f>
        <v>0</v>
      </c>
      <c r="P2641" s="54" t="n">
        <f aca="false">FilterPk!N$47</f>
        <v>0</v>
      </c>
      <c r="Q2641" s="55" t="n">
        <f aca="false">FilterPk!O$47</f>
        <v>0</v>
      </c>
    </row>
    <row r="2642" customFormat="false" ht="12.75" hidden="false" customHeight="false" outlineLevel="0" collapsed="false">
      <c r="A2642" s="0" t="n">
        <f aca="false">A2602+1</f>
        <v>67</v>
      </c>
      <c r="B2642" s="57" t="n">
        <f aca="false">FilterPk!D$1</f>
        <v>36907</v>
      </c>
      <c r="C2642" s="58" t="n">
        <f aca="false">C2641+1</f>
        <v>2641</v>
      </c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83"/>
    </row>
    <row r="2643" customFormat="false" ht="12.75" hidden="false" customHeight="false" outlineLevel="0" collapsed="false">
      <c r="B2643" s="61"/>
      <c r="C2643" s="13" t="n">
        <f aca="false">C2642+1</f>
        <v>2642</v>
      </c>
      <c r="D2643" s="13"/>
      <c r="E2643" s="21" t="s">
        <v>5</v>
      </c>
      <c r="F2643" s="21" t="s">
        <v>6</v>
      </c>
      <c r="G2643" s="21" t="s">
        <v>7</v>
      </c>
      <c r="H2643" s="21" t="s">
        <v>8</v>
      </c>
      <c r="I2643" s="21" t="s">
        <v>9</v>
      </c>
      <c r="J2643" s="21" t="s">
        <v>10</v>
      </c>
      <c r="K2643" s="21" t="s">
        <v>11</v>
      </c>
      <c r="L2643" s="21" t="s">
        <v>12</v>
      </c>
      <c r="M2643" s="21" t="s">
        <v>13</v>
      </c>
      <c r="N2643" s="21" t="s">
        <v>14</v>
      </c>
      <c r="O2643" s="21" t="n">
        <v>2002</v>
      </c>
      <c r="P2643" s="21" t="s">
        <v>15</v>
      </c>
      <c r="Q2643" s="84" t="s">
        <v>16</v>
      </c>
    </row>
    <row r="2644" customFormat="false" ht="12.75" hidden="false" customHeight="false" outlineLevel="0" collapsed="false">
      <c r="B2644" s="85" t="str">
        <f aca="false">FilterPk!A$9</f>
        <v>Power positions</v>
      </c>
      <c r="C2644" s="13" t="n">
        <f aca="false">C2643+1</f>
        <v>2643</v>
      </c>
      <c r="D2644" s="13" t="s">
        <v>4</v>
      </c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86"/>
    </row>
    <row r="2645" customFormat="false" ht="12.75" hidden="false" customHeight="false" outlineLevel="0" collapsed="false">
      <c r="B2645" s="85" t="str">
        <f aca="false">FilterPk!A$10</f>
        <v>East Position</v>
      </c>
      <c r="C2645" s="13" t="n">
        <f aca="false">C2644+1</f>
        <v>2644</v>
      </c>
      <c r="D2645" s="50" t="n">
        <f aca="false">FilterPk!B$10</f>
        <v>34784396.7946123</v>
      </c>
      <c r="E2645" s="50" t="n">
        <f aca="false">FilterPk!C$10</f>
        <v>75045.54</v>
      </c>
      <c r="F2645" s="50" t="n">
        <f aca="false">FilterPk!D$10</f>
        <v>84629.15</v>
      </c>
      <c r="G2645" s="50" t="n">
        <f aca="false">FilterPk!E$10</f>
        <v>1358824.72</v>
      </c>
      <c r="H2645" s="50" t="n">
        <f aca="false">FilterPk!F$10</f>
        <v>1120662.53</v>
      </c>
      <c r="I2645" s="50" t="n">
        <f aca="false">FilterPk!G$10</f>
        <v>422841.14</v>
      </c>
      <c r="J2645" s="50" t="n">
        <f aca="false">FilterPk!H$10</f>
        <v>788810.55</v>
      </c>
      <c r="K2645" s="50" t="n">
        <f aca="false">FilterPk!I$10</f>
        <v>1076253.71</v>
      </c>
      <c r="L2645" s="50" t="n">
        <f aca="false">FilterPk!J$10</f>
        <v>363159.42</v>
      </c>
      <c r="M2645" s="50" t="n">
        <f aca="false">FilterPk!K$10</f>
        <v>5764043.19</v>
      </c>
      <c r="N2645" s="50" t="n">
        <f aca="false">FilterPk!L$10</f>
        <v>11054269.95</v>
      </c>
      <c r="O2645" s="50" t="n">
        <f aca="false">FilterPk!M$10</f>
        <v>3650317.45</v>
      </c>
      <c r="P2645" s="50" t="n">
        <f aca="false">FilterPk!N$10</f>
        <v>-1642778.44</v>
      </c>
      <c r="Q2645" s="51" t="n">
        <f aca="false">FilterPk!O$10</f>
        <v>13061808.96</v>
      </c>
    </row>
    <row r="2646" customFormat="false" ht="12.75" hidden="false" customHeight="false" outlineLevel="0" collapsed="false">
      <c r="B2646" s="85" t="str">
        <f aca="false">FilterPk!A$11</f>
        <v>East Power Mgmt</v>
      </c>
      <c r="C2646" s="13" t="n">
        <f aca="false">C2645+1</f>
        <v>2645</v>
      </c>
      <c r="D2646" s="50" t="n">
        <f aca="false">FilterPk!B$11</f>
        <v>7547347.04451418</v>
      </c>
      <c r="E2646" s="50" t="n">
        <f aca="false">FilterPk!C$11</f>
        <v>43646.27</v>
      </c>
      <c r="F2646" s="50" t="n">
        <f aca="false">FilterPk!D$11</f>
        <v>-98133.28</v>
      </c>
      <c r="G2646" s="50" t="n">
        <f aca="false">FilterPk!E$11</f>
        <v>107993.78</v>
      </c>
      <c r="H2646" s="50" t="n">
        <f aca="false">FilterPk!F$11</f>
        <v>155786.29</v>
      </c>
      <c r="I2646" s="50" t="n">
        <f aca="false">FilterPk!G$11</f>
        <v>89357.34</v>
      </c>
      <c r="J2646" s="50" t="n">
        <f aca="false">FilterPk!H$11</f>
        <v>247101.13</v>
      </c>
      <c r="K2646" s="50" t="n">
        <f aca="false">FilterPk!I$11</f>
        <v>307386.28</v>
      </c>
      <c r="L2646" s="50" t="n">
        <f aca="false">FilterPk!J$11</f>
        <v>108209.05</v>
      </c>
      <c r="M2646" s="50" t="n">
        <f aca="false">FilterPk!K$11</f>
        <v>1338376.99</v>
      </c>
      <c r="N2646" s="50" t="n">
        <f aca="false">FilterPk!L$11</f>
        <v>2299723.85</v>
      </c>
      <c r="O2646" s="50" t="n">
        <f aca="false">FilterPk!M$11</f>
        <v>606348.53</v>
      </c>
      <c r="P2646" s="50" t="n">
        <f aca="false">FilterPk!N$11</f>
        <v>61912.21</v>
      </c>
      <c r="Q2646" s="51" t="n">
        <f aca="false">FilterPk!O$11</f>
        <v>2967984.59</v>
      </c>
    </row>
    <row r="2647" customFormat="false" ht="12.75" hidden="false" customHeight="false" outlineLevel="0" collapsed="false">
      <c r="B2647" s="85" t="str">
        <f aca="false">FilterPk!A$12</f>
        <v>Long Term Options</v>
      </c>
      <c r="C2647" s="13" t="n">
        <f aca="false">C2646+1</f>
        <v>2646</v>
      </c>
      <c r="D2647" s="50" t="n">
        <f aca="false">FilterPk!B$12</f>
        <v>0</v>
      </c>
      <c r="E2647" s="50" t="n">
        <f aca="false">FilterPk!C$12</f>
        <v>0</v>
      </c>
      <c r="F2647" s="50" t="n">
        <f aca="false">FilterPk!D$12</f>
        <v>0</v>
      </c>
      <c r="G2647" s="50" t="n">
        <f aca="false">FilterPk!E$12</f>
        <v>0</v>
      </c>
      <c r="H2647" s="50" t="n">
        <f aca="false">FilterPk!F$12</f>
        <v>0</v>
      </c>
      <c r="I2647" s="50" t="n">
        <f aca="false">FilterPk!G$12</f>
        <v>0</v>
      </c>
      <c r="J2647" s="50" t="n">
        <f aca="false">FilterPk!H$12</f>
        <v>0</v>
      </c>
      <c r="K2647" s="50" t="n">
        <f aca="false">FilterPk!I$12</f>
        <v>0</v>
      </c>
      <c r="L2647" s="50" t="n">
        <f aca="false">FilterPk!J$12</f>
        <v>0</v>
      </c>
      <c r="M2647" s="50" t="n">
        <f aca="false">FilterPk!K$12</f>
        <v>0</v>
      </c>
      <c r="N2647" s="50" t="n">
        <f aca="false">FilterPk!L$12</f>
        <v>0</v>
      </c>
      <c r="O2647" s="50" t="n">
        <f aca="false">FilterPk!M$12</f>
        <v>0</v>
      </c>
      <c r="P2647" s="50" t="n">
        <f aca="false">FilterPk!N$12</f>
        <v>0</v>
      </c>
      <c r="Q2647" s="51" t="n">
        <f aca="false">FilterPk!O$12</f>
        <v>0</v>
      </c>
    </row>
    <row r="2648" customFormat="false" ht="12.75" hidden="false" customHeight="false" outlineLevel="0" collapsed="false">
      <c r="B2648" s="85" t="str">
        <f aca="false">FilterPk!A$13</f>
        <v>LT-MIDWEST</v>
      </c>
      <c r="C2648" s="13" t="n">
        <f aca="false">C2647+1</f>
        <v>2647</v>
      </c>
      <c r="D2648" s="50" t="n">
        <f aca="false">FilterPk!B$13</f>
        <v>7151089.47366245</v>
      </c>
      <c r="E2648" s="50" t="n">
        <f aca="false">FilterPk!C$13</f>
        <v>48283.08</v>
      </c>
      <c r="F2648" s="50" t="n">
        <f aca="false">FilterPk!D$13</f>
        <v>-141448.54</v>
      </c>
      <c r="G2648" s="50" t="n">
        <f aca="false">FilterPk!E$13</f>
        <v>574622.66</v>
      </c>
      <c r="H2648" s="50" t="n">
        <f aca="false">FilterPk!F$13</f>
        <v>298097.27</v>
      </c>
      <c r="I2648" s="50" t="n">
        <f aca="false">FilterPk!G$13</f>
        <v>249481.43</v>
      </c>
      <c r="J2648" s="50" t="n">
        <f aca="false">FilterPk!H$13</f>
        <v>119379.88</v>
      </c>
      <c r="K2648" s="50" t="n">
        <f aca="false">FilterPk!I$13</f>
        <v>25994.27</v>
      </c>
      <c r="L2648" s="50" t="n">
        <f aca="false">FilterPk!J$13</f>
        <v>156242.15</v>
      </c>
      <c r="M2648" s="50" t="n">
        <f aca="false">FilterPk!K$13</f>
        <v>1762908.33</v>
      </c>
      <c r="N2648" s="50" t="n">
        <f aca="false">FilterPk!L$13</f>
        <v>3093560.53</v>
      </c>
      <c r="O2648" s="50" t="n">
        <f aca="false">FilterPk!M$13</f>
        <v>565730</v>
      </c>
      <c r="P2648" s="50" t="n">
        <f aca="false">FilterPk!N$13</f>
        <v>-439379.19</v>
      </c>
      <c r="Q2648" s="51" t="n">
        <f aca="false">FilterPk!O$13</f>
        <v>3219911.34</v>
      </c>
    </row>
    <row r="2649" customFormat="false" ht="12.75" hidden="false" customHeight="false" outlineLevel="0" collapsed="false">
      <c r="B2649" s="85" t="str">
        <f aca="false">FilterPk!A$14</f>
        <v>ST-ECAR</v>
      </c>
      <c r="C2649" s="13" t="n">
        <f aca="false">C2648+1</f>
        <v>2648</v>
      </c>
      <c r="D2649" s="50" t="n">
        <f aca="false">FilterPk!B$14</f>
        <v>238101.441960815</v>
      </c>
      <c r="E2649" s="50" t="n">
        <f aca="false">FilterPk!C$14</f>
        <v>13522.23</v>
      </c>
      <c r="F2649" s="50" t="n">
        <f aca="false">FilterPk!D$14</f>
        <v>15838.59</v>
      </c>
      <c r="G2649" s="50" t="n">
        <f aca="false">FilterPk!E$14</f>
        <v>0</v>
      </c>
      <c r="H2649" s="50" t="n">
        <f aca="false">FilterPk!F$14</f>
        <v>0</v>
      </c>
      <c r="I2649" s="50" t="n">
        <f aca="false">FilterPk!G$14</f>
        <v>0</v>
      </c>
      <c r="J2649" s="50" t="n">
        <f aca="false">FilterPk!H$14</f>
        <v>0</v>
      </c>
      <c r="K2649" s="50" t="n">
        <f aca="false">FilterPk!I$14</f>
        <v>0</v>
      </c>
      <c r="L2649" s="50" t="n">
        <f aca="false">FilterPk!J$14</f>
        <v>0</v>
      </c>
      <c r="M2649" s="50" t="n">
        <f aca="false">FilterPk!K$14</f>
        <v>0</v>
      </c>
      <c r="N2649" s="50" t="n">
        <f aca="false">FilterPk!L$14</f>
        <v>29360.82</v>
      </c>
      <c r="O2649" s="50" t="n">
        <f aca="false">FilterPk!M$14</f>
        <v>0</v>
      </c>
      <c r="P2649" s="50" t="n">
        <f aca="false">FilterPk!N$14</f>
        <v>0</v>
      </c>
      <c r="Q2649" s="51" t="n">
        <f aca="false">FilterPk!O$14</f>
        <v>29360.82</v>
      </c>
    </row>
    <row r="2650" customFormat="false" ht="12.75" hidden="false" customHeight="false" outlineLevel="0" collapsed="false">
      <c r="B2650" s="85" t="str">
        <f aca="false">FilterPk!A$15</f>
        <v>ST- MAPP</v>
      </c>
      <c r="C2650" s="13" t="n">
        <f aca="false">C2649+1</f>
        <v>2649</v>
      </c>
      <c r="D2650" s="50" t="n">
        <f aca="false">FilterPk!B$15</f>
        <v>254636.614020626</v>
      </c>
      <c r="E2650" s="50" t="n">
        <f aca="false">FilterPk!C$15</f>
        <v>795.43</v>
      </c>
      <c r="F2650" s="50" t="n">
        <f aca="false">FilterPk!D$15</f>
        <v>39596.48</v>
      </c>
      <c r="G2650" s="50" t="n">
        <f aca="false">FilterPk!E$15</f>
        <v>26009.8</v>
      </c>
      <c r="H2650" s="50" t="n">
        <f aca="false">FilterPk!F$15</f>
        <v>8238.75</v>
      </c>
      <c r="I2650" s="50" t="n">
        <f aca="false">FilterPk!G$15</f>
        <v>0</v>
      </c>
      <c r="J2650" s="50" t="n">
        <f aca="false">FilterPk!H$15</f>
        <v>0</v>
      </c>
      <c r="K2650" s="50" t="n">
        <f aca="false">FilterPk!I$15</f>
        <v>0</v>
      </c>
      <c r="L2650" s="50" t="n">
        <f aca="false">FilterPk!J$15</f>
        <v>0</v>
      </c>
      <c r="M2650" s="50" t="n">
        <f aca="false">FilterPk!K$15</f>
        <v>0</v>
      </c>
      <c r="N2650" s="50" t="n">
        <f aca="false">FilterPk!L$15</f>
        <v>74640.46</v>
      </c>
      <c r="O2650" s="50" t="n">
        <f aca="false">FilterPk!M$15</f>
        <v>0</v>
      </c>
      <c r="P2650" s="50" t="n">
        <f aca="false">FilterPk!N$15</f>
        <v>0</v>
      </c>
      <c r="Q2650" s="51" t="n">
        <f aca="false">FilterPk!O$15</f>
        <v>74640.46</v>
      </c>
    </row>
    <row r="2651" customFormat="false" ht="12.75" hidden="false" customHeight="false" outlineLevel="0" collapsed="false">
      <c r="B2651" s="85" t="str">
        <f aca="false">FilterPk!A$16</f>
        <v>ST- MAIN</v>
      </c>
      <c r="C2651" s="13" t="n">
        <f aca="false">C2650+1</f>
        <v>2650</v>
      </c>
      <c r="D2651" s="50" t="n">
        <f aca="false">FilterPk!B$16</f>
        <v>694293.253349893</v>
      </c>
      <c r="E2651" s="50" t="n">
        <f aca="false">FilterPk!C$16</f>
        <v>-2349.61</v>
      </c>
      <c r="F2651" s="50" t="n">
        <f aca="false">FilterPk!D$16</f>
        <v>15903</v>
      </c>
      <c r="G2651" s="50" t="n">
        <f aca="false">FilterPk!E$16</f>
        <v>69359.47</v>
      </c>
      <c r="H2651" s="50" t="n">
        <f aca="false">FilterPk!F$16</f>
        <v>0</v>
      </c>
      <c r="I2651" s="50" t="n">
        <f aca="false">FilterPk!G$16</f>
        <v>0</v>
      </c>
      <c r="J2651" s="50" t="n">
        <f aca="false">FilterPk!H$16</f>
        <v>0</v>
      </c>
      <c r="K2651" s="50" t="n">
        <f aca="false">FilterPk!I$16</f>
        <v>0</v>
      </c>
      <c r="L2651" s="50" t="n">
        <f aca="false">FilterPk!J$16</f>
        <v>0</v>
      </c>
      <c r="M2651" s="50" t="n">
        <f aca="false">FilterPk!K$16</f>
        <v>0</v>
      </c>
      <c r="N2651" s="50" t="n">
        <f aca="false">FilterPk!L$16</f>
        <v>82912.86</v>
      </c>
      <c r="O2651" s="50" t="n">
        <f aca="false">FilterPk!M$16</f>
        <v>0</v>
      </c>
      <c r="P2651" s="50" t="n">
        <f aca="false">FilterPk!N$16</f>
        <v>0</v>
      </c>
      <c r="Q2651" s="51" t="n">
        <f aca="false">FilterPk!O$16</f>
        <v>82912.86</v>
      </c>
    </row>
    <row r="2652" customFormat="false" ht="12.75" hidden="false" customHeight="false" outlineLevel="0" collapsed="false">
      <c r="B2652" s="85" t="str">
        <f aca="false">FilterPk!A$17</f>
        <v>MW-ANALYST</v>
      </c>
      <c r="C2652" s="13" t="n">
        <f aca="false">C2651+1</f>
        <v>2651</v>
      </c>
      <c r="D2652" s="50" t="n">
        <f aca="false">FilterPk!B$17</f>
        <v>0</v>
      </c>
      <c r="E2652" s="50" t="n">
        <f aca="false">FilterPk!C$17</f>
        <v>6363.4</v>
      </c>
      <c r="F2652" s="50" t="n">
        <f aca="false">FilterPk!D$17</f>
        <v>15838.59</v>
      </c>
      <c r="G2652" s="50" t="n">
        <f aca="false">FilterPk!E$17</f>
        <v>0</v>
      </c>
      <c r="H2652" s="50" t="n">
        <f aca="false">FilterPk!F$17</f>
        <v>0</v>
      </c>
      <c r="I2652" s="50" t="n">
        <f aca="false">FilterPk!G$17</f>
        <v>0</v>
      </c>
      <c r="J2652" s="50" t="n">
        <f aca="false">FilterPk!H$17</f>
        <v>0</v>
      </c>
      <c r="K2652" s="50" t="n">
        <f aca="false">FilterPk!I$17</f>
        <v>0</v>
      </c>
      <c r="L2652" s="50" t="n">
        <f aca="false">FilterPk!J$17</f>
        <v>0</v>
      </c>
      <c r="M2652" s="50" t="n">
        <f aca="false">FilterPk!K$17</f>
        <v>0</v>
      </c>
      <c r="N2652" s="50" t="n">
        <f aca="false">FilterPk!L$17</f>
        <v>22201.99</v>
      </c>
      <c r="O2652" s="50" t="n">
        <f aca="false">FilterPk!M$17</f>
        <v>0</v>
      </c>
      <c r="P2652" s="50" t="n">
        <f aca="false">FilterPk!N$17</f>
        <v>0</v>
      </c>
      <c r="Q2652" s="51" t="n">
        <f aca="false">FilterPk!O$17</f>
        <v>22201.99</v>
      </c>
    </row>
    <row r="2653" customFormat="false" ht="12.75" hidden="false" customHeight="false" outlineLevel="0" collapsed="false">
      <c r="B2653" s="85" t="str">
        <f aca="false">FilterPk!A$18</f>
        <v>LT-NE</v>
      </c>
      <c r="C2653" s="13" t="n">
        <f aca="false">C2652+1</f>
        <v>2652</v>
      </c>
      <c r="D2653" s="50" t="n">
        <f aca="false">FilterPk!B$18</f>
        <v>6187311.37539291</v>
      </c>
      <c r="E2653" s="50" t="n">
        <f aca="false">FilterPk!C$18</f>
        <v>-37254.47</v>
      </c>
      <c r="F2653" s="50" t="n">
        <f aca="false">FilterPk!D$18</f>
        <v>2562.91</v>
      </c>
      <c r="G2653" s="50" t="n">
        <f aca="false">FilterPk!E$18</f>
        <v>-23211.32</v>
      </c>
      <c r="H2653" s="50" t="n">
        <f aca="false">FilterPk!F$18</f>
        <v>263627.18</v>
      </c>
      <c r="I2653" s="50" t="n">
        <f aca="false">FilterPk!G$18</f>
        <v>-59813.36</v>
      </c>
      <c r="J2653" s="50" t="n">
        <f aca="false">FilterPk!H$18</f>
        <v>155752.04</v>
      </c>
      <c r="K2653" s="50" t="n">
        <f aca="false">FilterPk!I$18</f>
        <v>121018.38</v>
      </c>
      <c r="L2653" s="50" t="n">
        <f aca="false">FilterPk!J$18</f>
        <v>-53378.32</v>
      </c>
      <c r="M2653" s="50" t="n">
        <f aca="false">FilterPk!K$18</f>
        <v>995570.8</v>
      </c>
      <c r="N2653" s="50" t="n">
        <f aca="false">FilterPk!L$18</f>
        <v>1364873.84</v>
      </c>
      <c r="O2653" s="50" t="n">
        <f aca="false">FilterPk!M$18</f>
        <v>1053007.86</v>
      </c>
      <c r="P2653" s="50" t="n">
        <f aca="false">FilterPk!N$18</f>
        <v>-2593897.5</v>
      </c>
      <c r="Q2653" s="51" t="n">
        <f aca="false">FilterPk!O$18</f>
        <v>-176015.800000001</v>
      </c>
    </row>
    <row r="2654" customFormat="false" ht="12.75" hidden="false" customHeight="false" outlineLevel="0" collapsed="false">
      <c r="B2654" s="85" t="str">
        <f aca="false">FilterPk!A$19</f>
        <v>LT-PJM</v>
      </c>
      <c r="C2654" s="13" t="n">
        <f aca="false">C2653+1</f>
        <v>2653</v>
      </c>
      <c r="D2654" s="50" t="n">
        <f aca="false">FilterPk!B$19</f>
        <v>1818236.42109565</v>
      </c>
      <c r="E2654" s="50" t="n">
        <f aca="false">FilterPk!C$19</f>
        <v>25453.61</v>
      </c>
      <c r="F2654" s="50" t="n">
        <f aca="false">FilterPk!D$19</f>
        <v>45536</v>
      </c>
      <c r="G2654" s="50" t="n">
        <f aca="false">FilterPk!E$19</f>
        <v>312117.59</v>
      </c>
      <c r="H2654" s="50" t="n">
        <f aca="false">FilterPk!F$19</f>
        <v>211118</v>
      </c>
      <c r="I2654" s="50" t="n">
        <f aca="false">FilterPk!G$19</f>
        <v>0</v>
      </c>
      <c r="J2654" s="50" t="n">
        <f aca="false">FilterPk!H$19</f>
        <v>24536.25</v>
      </c>
      <c r="K2654" s="50" t="n">
        <f aca="false">FilterPk!I$19</f>
        <v>-12662.37</v>
      </c>
      <c r="L2654" s="50" t="n">
        <f aca="false">FilterPk!J$19</f>
        <v>-30078</v>
      </c>
      <c r="M2654" s="50" t="n">
        <f aca="false">FilterPk!K$19</f>
        <v>243523.27</v>
      </c>
      <c r="N2654" s="50" t="n">
        <f aca="false">FilterPk!L$19</f>
        <v>819544.35</v>
      </c>
      <c r="O2654" s="50" t="n">
        <f aca="false">FilterPk!M$19</f>
        <v>125485.18</v>
      </c>
      <c r="P2654" s="50" t="n">
        <f aca="false">FilterPk!N$19</f>
        <v>177105.54</v>
      </c>
      <c r="Q2654" s="51" t="n">
        <f aca="false">FilterPk!O$19</f>
        <v>1122135.07</v>
      </c>
    </row>
    <row r="2655" customFormat="false" ht="12.75" hidden="false" customHeight="false" outlineLevel="0" collapsed="false">
      <c r="B2655" s="85" t="str">
        <f aca="false">FilterPk!A$20</f>
        <v>LT- NY</v>
      </c>
      <c r="C2655" s="13" t="n">
        <f aca="false">C2654+1</f>
        <v>2654</v>
      </c>
      <c r="D2655" s="50" t="n">
        <f aca="false">FilterPk!B$20</f>
        <v>0</v>
      </c>
      <c r="E2655" s="50" t="n">
        <f aca="false">FilterPk!C$20</f>
        <v>-15908.51</v>
      </c>
      <c r="F2655" s="50" t="n">
        <f aca="false">FilterPk!D$20</f>
        <v>63126.67</v>
      </c>
      <c r="G2655" s="50" t="n">
        <f aca="false">FilterPk!E$20</f>
        <v>-17376.91</v>
      </c>
      <c r="H2655" s="50" t="n">
        <f aca="false">FilterPk!F$20</f>
        <v>0</v>
      </c>
      <c r="I2655" s="50" t="n">
        <f aca="false">FilterPk!G$20</f>
        <v>0</v>
      </c>
      <c r="J2655" s="50" t="n">
        <f aca="false">FilterPk!H$20</f>
        <v>0</v>
      </c>
      <c r="K2655" s="50" t="n">
        <f aca="false">FilterPk!I$20</f>
        <v>0</v>
      </c>
      <c r="L2655" s="50" t="n">
        <f aca="false">FilterPk!J$20</f>
        <v>0</v>
      </c>
      <c r="M2655" s="50" t="n">
        <f aca="false">FilterPk!K$20</f>
        <v>146381.01</v>
      </c>
      <c r="N2655" s="50" t="n">
        <f aca="false">FilterPk!L$20</f>
        <v>176222.26</v>
      </c>
      <c r="O2655" s="50" t="n">
        <f aca="false">FilterPk!M$20</f>
        <v>281909.77</v>
      </c>
      <c r="P2655" s="50" t="n">
        <f aca="false">FilterPk!N$20</f>
        <v>-177475.64</v>
      </c>
      <c r="Q2655" s="51" t="n">
        <f aca="false">FilterPk!O$20</f>
        <v>280656.39</v>
      </c>
    </row>
    <row r="2656" customFormat="false" ht="12.75" hidden="false" customHeight="false" outlineLevel="0" collapsed="false">
      <c r="B2656" s="85" t="str">
        <f aca="false">FilterPk!A$21</f>
        <v>ST- PJM</v>
      </c>
      <c r="C2656" s="13" t="n">
        <f aca="false">C2655+1</f>
        <v>2655</v>
      </c>
      <c r="D2656" s="50" t="n">
        <f aca="false">FilterPk!B$21</f>
        <v>1243093.71447674</v>
      </c>
      <c r="E2656" s="50" t="n">
        <f aca="false">FilterPk!C$21</f>
        <v>-91155.75</v>
      </c>
      <c r="F2656" s="50" t="n">
        <f aca="false">FilterPk!D$21</f>
        <v>-47515.78</v>
      </c>
      <c r="G2656" s="50" t="n">
        <f aca="false">FilterPk!E$21</f>
        <v>0</v>
      </c>
      <c r="H2656" s="50" t="n">
        <f aca="false">FilterPk!F$21</f>
        <v>0</v>
      </c>
      <c r="I2656" s="50" t="n">
        <f aca="false">FilterPk!G$21</f>
        <v>0</v>
      </c>
      <c r="J2656" s="50" t="n">
        <f aca="false">FilterPk!H$21</f>
        <v>0</v>
      </c>
      <c r="K2656" s="50" t="n">
        <f aca="false">FilterPk!I$21</f>
        <v>0</v>
      </c>
      <c r="L2656" s="50" t="n">
        <f aca="false">FilterPk!J$21</f>
        <v>0</v>
      </c>
      <c r="M2656" s="50" t="n">
        <f aca="false">FilterPk!K$21</f>
        <v>0</v>
      </c>
      <c r="N2656" s="50" t="n">
        <f aca="false">FilterPk!L$21</f>
        <v>-138671.53</v>
      </c>
      <c r="O2656" s="50" t="n">
        <f aca="false">FilterPk!M$21</f>
        <v>0</v>
      </c>
      <c r="P2656" s="50" t="n">
        <f aca="false">FilterPk!N$21</f>
        <v>0</v>
      </c>
      <c r="Q2656" s="51" t="n">
        <f aca="false">FilterPk!O$21</f>
        <v>-138671.53</v>
      </c>
    </row>
    <row r="2657" customFormat="false" ht="12.75" hidden="false" customHeight="false" outlineLevel="0" collapsed="false">
      <c r="B2657" s="85" t="str">
        <f aca="false">FilterPk!A$22</f>
        <v>ST- NENG</v>
      </c>
      <c r="C2657" s="13" t="n">
        <f aca="false">C2656+1</f>
        <v>2656</v>
      </c>
      <c r="D2657" s="50" t="n">
        <f aca="false">FilterPk!B$22</f>
        <v>539719.375927685</v>
      </c>
      <c r="E2657" s="50" t="n">
        <f aca="false">FilterPk!C$22</f>
        <v>13161.19</v>
      </c>
      <c r="F2657" s="50" t="n">
        <f aca="false">FilterPk!D$22</f>
        <v>63418.82</v>
      </c>
      <c r="G2657" s="50" t="n">
        <f aca="false">FilterPk!E$22</f>
        <v>0</v>
      </c>
      <c r="H2657" s="50" t="n">
        <f aca="false">FilterPk!F$22</f>
        <v>0</v>
      </c>
      <c r="I2657" s="50" t="n">
        <f aca="false">FilterPk!G$22</f>
        <v>0</v>
      </c>
      <c r="J2657" s="50" t="n">
        <f aca="false">FilterPk!H$22</f>
        <v>0</v>
      </c>
      <c r="K2657" s="50" t="n">
        <f aca="false">FilterPk!I$22</f>
        <v>0</v>
      </c>
      <c r="L2657" s="50" t="n">
        <f aca="false">FilterPk!J$22</f>
        <v>0</v>
      </c>
      <c r="M2657" s="50" t="n">
        <f aca="false">FilterPk!K$22</f>
        <v>0</v>
      </c>
      <c r="N2657" s="50" t="n">
        <f aca="false">FilterPk!L$22</f>
        <v>76580.01</v>
      </c>
      <c r="O2657" s="50" t="n">
        <f aca="false">FilterPk!M$22</f>
        <v>0</v>
      </c>
      <c r="P2657" s="50" t="n">
        <f aca="false">FilterPk!N$22</f>
        <v>0</v>
      </c>
      <c r="Q2657" s="51" t="n">
        <f aca="false">FilterPk!O$22</f>
        <v>76580.01</v>
      </c>
    </row>
    <row r="2658" customFormat="false" ht="12.75" hidden="false" customHeight="false" outlineLevel="0" collapsed="false">
      <c r="B2658" s="85" t="str">
        <f aca="false">FilterPk!A$23</f>
        <v>ST- NY</v>
      </c>
      <c r="C2658" s="13" t="n">
        <f aca="false">C2657+1</f>
        <v>2657</v>
      </c>
      <c r="D2658" s="50" t="n">
        <f aca="false">FilterPk!B$23</f>
        <v>251437.188425373</v>
      </c>
      <c r="E2658" s="50" t="n">
        <f aca="false">FilterPk!C$23</f>
        <v>10362.2</v>
      </c>
      <c r="F2658" s="50" t="n">
        <f aca="false">FilterPk!D$23</f>
        <v>-15838.59</v>
      </c>
      <c r="G2658" s="50" t="n">
        <f aca="false">FilterPk!E$23</f>
        <v>17339.87</v>
      </c>
      <c r="H2658" s="50" t="n">
        <f aca="false">FilterPk!F$23</f>
        <v>0</v>
      </c>
      <c r="I2658" s="50" t="n">
        <f aca="false">FilterPk!G$23</f>
        <v>0</v>
      </c>
      <c r="J2658" s="50" t="n">
        <f aca="false">FilterPk!H$23</f>
        <v>0</v>
      </c>
      <c r="K2658" s="50" t="n">
        <f aca="false">FilterPk!I$23</f>
        <v>0</v>
      </c>
      <c r="L2658" s="50" t="n">
        <f aca="false">FilterPk!J$23</f>
        <v>0</v>
      </c>
      <c r="M2658" s="50" t="n">
        <f aca="false">FilterPk!K$23</f>
        <v>0</v>
      </c>
      <c r="N2658" s="50" t="n">
        <f aca="false">FilterPk!L$23</f>
        <v>11863.48</v>
      </c>
      <c r="O2658" s="50" t="n">
        <f aca="false">FilterPk!M$23</f>
        <v>0</v>
      </c>
      <c r="P2658" s="50" t="n">
        <f aca="false">FilterPk!N$23</f>
        <v>0</v>
      </c>
      <c r="Q2658" s="51" t="n">
        <f aca="false">FilterPk!O$23</f>
        <v>11863.48</v>
      </c>
    </row>
    <row r="2659" customFormat="false" ht="12.75" hidden="false" customHeight="false" outlineLevel="0" collapsed="false">
      <c r="B2659" s="85" t="str">
        <f aca="false">FilterPk!A$24</f>
        <v>NE- PHYS</v>
      </c>
      <c r="C2659" s="13" t="n">
        <f aca="false">C2658+1</f>
        <v>2658</v>
      </c>
      <c r="D2659" s="50" t="n">
        <f aca="false">FilterPk!B$24</f>
        <v>0</v>
      </c>
      <c r="E2659" s="50" t="n">
        <f aca="false">FilterPk!C$24</f>
        <v>0</v>
      </c>
      <c r="F2659" s="50" t="n">
        <f aca="false">FilterPk!D$24</f>
        <v>0</v>
      </c>
      <c r="G2659" s="50" t="n">
        <f aca="false">FilterPk!E$24</f>
        <v>0</v>
      </c>
      <c r="H2659" s="50" t="n">
        <f aca="false">FilterPk!F$24</f>
        <v>0</v>
      </c>
      <c r="I2659" s="50" t="n">
        <f aca="false">FilterPk!G$24</f>
        <v>0</v>
      </c>
      <c r="J2659" s="50" t="n">
        <f aca="false">FilterPk!H$24</f>
        <v>0</v>
      </c>
      <c r="K2659" s="50" t="n">
        <f aca="false">FilterPk!I$24</f>
        <v>0</v>
      </c>
      <c r="L2659" s="50" t="n">
        <f aca="false">FilterPk!J$24</f>
        <v>0</v>
      </c>
      <c r="M2659" s="50" t="n">
        <f aca="false">FilterPk!K$24</f>
        <v>0</v>
      </c>
      <c r="N2659" s="50" t="n">
        <f aca="false">FilterPk!L$24</f>
        <v>0</v>
      </c>
      <c r="O2659" s="50" t="n">
        <f aca="false">FilterPk!M$24</f>
        <v>0</v>
      </c>
      <c r="P2659" s="50" t="n">
        <f aca="false">FilterPk!N$24</f>
        <v>0</v>
      </c>
      <c r="Q2659" s="51" t="n">
        <f aca="false">FilterPk!O$24</f>
        <v>0</v>
      </c>
    </row>
    <row r="2660" customFormat="false" ht="12.75" hidden="false" customHeight="false" outlineLevel="0" collapsed="false">
      <c r="B2660" s="85" t="str">
        <f aca="false">FilterPk!A$25</f>
        <v>LT-Southeast</v>
      </c>
      <c r="C2660" s="13" t="n">
        <f aca="false">C2659+1</f>
        <v>2659</v>
      </c>
      <c r="D2660" s="50" t="n">
        <f aca="false">FilterPk!B$25</f>
        <v>11411200.8859117</v>
      </c>
      <c r="E2660" s="50" t="n">
        <f aca="false">FilterPk!C$25</f>
        <v>45860.27</v>
      </c>
      <c r="F2660" s="50" t="n">
        <f aca="false">FilterPk!D$25</f>
        <v>54109.47</v>
      </c>
      <c r="G2660" s="50" t="n">
        <f aca="false">FilterPk!E$25</f>
        <v>124540.18</v>
      </c>
      <c r="H2660" s="50" t="n">
        <f aca="false">FilterPk!F$25</f>
        <v>77068.78</v>
      </c>
      <c r="I2660" s="50" t="n">
        <f aca="false">FilterPk!G$25</f>
        <v>75414.58</v>
      </c>
      <c r="J2660" s="50" t="n">
        <f aca="false">FilterPk!H$25</f>
        <v>134077.64</v>
      </c>
      <c r="K2660" s="50" t="n">
        <f aca="false">FilterPk!I$25</f>
        <v>429786.05</v>
      </c>
      <c r="L2660" s="50" t="n">
        <f aca="false">FilterPk!J$25</f>
        <v>118391.18</v>
      </c>
      <c r="M2660" s="50" t="n">
        <f aca="false">FilterPk!K$25</f>
        <v>1083243.13</v>
      </c>
      <c r="N2660" s="50" t="n">
        <f aca="false">FilterPk!L$25</f>
        <v>2142491.28</v>
      </c>
      <c r="O2660" s="50" t="n">
        <f aca="false">FilterPk!M$25</f>
        <v>344226</v>
      </c>
      <c r="P2660" s="50" t="n">
        <f aca="false">FilterPk!N$25</f>
        <v>1221747.4</v>
      </c>
      <c r="Q2660" s="51" t="n">
        <f aca="false">FilterPk!O$25</f>
        <v>3708464.68</v>
      </c>
    </row>
    <row r="2661" customFormat="false" ht="12.75" hidden="false" customHeight="false" outlineLevel="0" collapsed="false">
      <c r="B2661" s="85" t="str">
        <f aca="false">FilterPk!A$26</f>
        <v>ST-SPP</v>
      </c>
      <c r="C2661" s="13" t="n">
        <f aca="false">C2660+1</f>
        <v>2660</v>
      </c>
      <c r="D2661" s="50" t="n">
        <f aca="false">FilterPk!B$26</f>
        <v>52202.8773549933</v>
      </c>
      <c r="E2661" s="50" t="n">
        <f aca="false">FilterPk!C$26</f>
        <v>3181.7</v>
      </c>
      <c r="F2661" s="50" t="n">
        <f aca="false">FilterPk!D$26</f>
        <v>0</v>
      </c>
      <c r="G2661" s="50" t="n">
        <f aca="false">FilterPk!E$26</f>
        <v>0</v>
      </c>
      <c r="H2661" s="50" t="n">
        <f aca="false">FilterPk!F$26</f>
        <v>0</v>
      </c>
      <c r="I2661" s="50" t="n">
        <f aca="false">FilterPk!G$26</f>
        <v>0</v>
      </c>
      <c r="J2661" s="50" t="n">
        <f aca="false">FilterPk!H$26</f>
        <v>0</v>
      </c>
      <c r="K2661" s="50" t="n">
        <f aca="false">FilterPk!I$26</f>
        <v>0</v>
      </c>
      <c r="L2661" s="50" t="n">
        <f aca="false">FilterPk!J$26</f>
        <v>0</v>
      </c>
      <c r="M2661" s="50" t="n">
        <f aca="false">FilterPk!K$26</f>
        <v>0</v>
      </c>
      <c r="N2661" s="50" t="n">
        <f aca="false">FilterPk!L$26</f>
        <v>3181.7</v>
      </c>
      <c r="O2661" s="50" t="n">
        <f aca="false">FilterPk!M$26</f>
        <v>0</v>
      </c>
      <c r="P2661" s="50" t="n">
        <f aca="false">FilterPk!N$26</f>
        <v>0</v>
      </c>
      <c r="Q2661" s="51" t="n">
        <f aca="false">FilterPk!O$26</f>
        <v>3181.7</v>
      </c>
    </row>
    <row r="2662" customFormat="false" ht="12.75" hidden="false" customHeight="false" outlineLevel="0" collapsed="false">
      <c r="B2662" s="85" t="str">
        <f aca="false">FilterPk!A$27</f>
        <v>ST-SERC</v>
      </c>
      <c r="C2662" s="13" t="n">
        <f aca="false">C2661+1</f>
        <v>2661</v>
      </c>
      <c r="D2662" s="50" t="n">
        <f aca="false">FilterPk!B$27</f>
        <v>686881.973218232</v>
      </c>
      <c r="E2662" s="50" t="n">
        <f aca="false">FilterPk!C$27</f>
        <v>-12726.81</v>
      </c>
      <c r="F2662" s="50" t="n">
        <f aca="false">FilterPk!D$27</f>
        <v>-31677.19</v>
      </c>
      <c r="G2662" s="50" t="n">
        <f aca="false">FilterPk!E$27</f>
        <v>138718.93</v>
      </c>
      <c r="H2662" s="50" t="n">
        <f aca="false">FilterPk!F$27</f>
        <v>0</v>
      </c>
      <c r="I2662" s="50" t="n">
        <f aca="false">FilterPk!G$27</f>
        <v>0</v>
      </c>
      <c r="J2662" s="50" t="n">
        <f aca="false">FilterPk!H$27</f>
        <v>0</v>
      </c>
      <c r="K2662" s="50" t="n">
        <f aca="false">FilterPk!I$27</f>
        <v>0</v>
      </c>
      <c r="L2662" s="50" t="n">
        <f aca="false">FilterPk!J$27</f>
        <v>0</v>
      </c>
      <c r="M2662" s="50" t="n">
        <f aca="false">FilterPk!K$27</f>
        <v>0</v>
      </c>
      <c r="N2662" s="50" t="n">
        <f aca="false">FilterPk!L$27</f>
        <v>94314.93</v>
      </c>
      <c r="O2662" s="50" t="n">
        <f aca="false">FilterPk!M$27</f>
        <v>0</v>
      </c>
      <c r="P2662" s="50" t="n">
        <f aca="false">FilterPk!N$27</f>
        <v>0</v>
      </c>
      <c r="Q2662" s="51" t="n">
        <f aca="false">FilterPk!O$27</f>
        <v>94314.93</v>
      </c>
    </row>
    <row r="2663" customFormat="false" ht="12.75" hidden="false" customHeight="false" outlineLevel="0" collapsed="false">
      <c r="B2663" s="85" t="str">
        <f aca="false">FilterPk!A$28</f>
        <v>LT- Texas</v>
      </c>
      <c r="C2663" s="13" t="n">
        <f aca="false">C2662+1</f>
        <v>2662</v>
      </c>
      <c r="D2663" s="50" t="n">
        <f aca="false">FilterPk!B$28</f>
        <v>3826684.70313045</v>
      </c>
      <c r="E2663" s="50" t="n">
        <f aca="false">FilterPk!C$28</f>
        <v>-6382.69</v>
      </c>
      <c r="F2663" s="50" t="n">
        <f aca="false">FilterPk!D$28</f>
        <v>71634.81</v>
      </c>
      <c r="G2663" s="50" t="n">
        <f aca="false">FilterPk!E$28</f>
        <v>28710.67</v>
      </c>
      <c r="H2663" s="50" t="n">
        <f aca="false">FilterPk!F$28</f>
        <v>106726.26</v>
      </c>
      <c r="I2663" s="50" t="n">
        <f aca="false">FilterPk!G$28</f>
        <v>68401.15</v>
      </c>
      <c r="J2663" s="50" t="n">
        <f aca="false">FilterPk!H$28</f>
        <v>107963.61</v>
      </c>
      <c r="K2663" s="50" t="n">
        <f aca="false">FilterPk!I$28</f>
        <v>204731.1</v>
      </c>
      <c r="L2663" s="50" t="n">
        <f aca="false">FilterPk!J$28</f>
        <v>63773.36</v>
      </c>
      <c r="M2663" s="50" t="n">
        <f aca="false">FilterPk!K$28</f>
        <v>194039.66</v>
      </c>
      <c r="N2663" s="50" t="n">
        <f aca="false">FilterPk!L$28</f>
        <v>839597.93</v>
      </c>
      <c r="O2663" s="50" t="n">
        <f aca="false">FilterPk!M$28</f>
        <v>673610.11</v>
      </c>
      <c r="P2663" s="50" t="n">
        <f aca="false">FilterPk!N$28</f>
        <v>107208.74</v>
      </c>
      <c r="Q2663" s="51" t="n">
        <f aca="false">FilterPk!O$28</f>
        <v>1620416.78</v>
      </c>
    </row>
    <row r="2664" customFormat="false" ht="12.75" hidden="false" customHeight="false" outlineLevel="0" collapsed="false">
      <c r="B2664" s="85" t="str">
        <f aca="false">FilterPk!A$29</f>
        <v>St- Texas</v>
      </c>
      <c r="C2664" s="13" t="n">
        <f aca="false">C2663+1</f>
        <v>2663</v>
      </c>
      <c r="D2664" s="50" t="n">
        <f aca="false">FilterPk!B$29</f>
        <v>445563.239343252</v>
      </c>
      <c r="E2664" s="50" t="n">
        <f aca="false">FilterPk!C$29</f>
        <v>30194</v>
      </c>
      <c r="F2664" s="50" t="n">
        <f aca="false">FilterPk!D$29</f>
        <v>31677.19</v>
      </c>
      <c r="G2664" s="50" t="n">
        <f aca="false">FilterPk!E$29</f>
        <v>0</v>
      </c>
      <c r="H2664" s="50" t="n">
        <f aca="false">FilterPk!F$29</f>
        <v>0</v>
      </c>
      <c r="I2664" s="50" t="n">
        <f aca="false">FilterPk!G$29</f>
        <v>0</v>
      </c>
      <c r="J2664" s="50" t="n">
        <f aca="false">FilterPk!H$29</f>
        <v>0</v>
      </c>
      <c r="K2664" s="50" t="n">
        <f aca="false">FilterPk!I$29</f>
        <v>0</v>
      </c>
      <c r="L2664" s="50" t="n">
        <f aca="false">FilterPk!J$29</f>
        <v>0</v>
      </c>
      <c r="M2664" s="50" t="n">
        <f aca="false">FilterPk!K$29</f>
        <v>0</v>
      </c>
      <c r="N2664" s="50" t="n">
        <f aca="false">FilterPk!L$29</f>
        <v>61871.19</v>
      </c>
      <c r="O2664" s="50" t="n">
        <f aca="false">FilterPk!M$29</f>
        <v>0</v>
      </c>
      <c r="P2664" s="50" t="n">
        <f aca="false">FilterPk!N$29</f>
        <v>0</v>
      </c>
      <c r="Q2664" s="51" t="n">
        <f aca="false">FilterPk!O$29</f>
        <v>61871.19</v>
      </c>
    </row>
    <row r="2665" customFormat="false" ht="12.75" hidden="false" customHeight="false" outlineLevel="0" collapsed="false">
      <c r="B2665" s="85"/>
      <c r="C2665" s="13" t="n">
        <f aca="false">C2664+1</f>
        <v>2664</v>
      </c>
      <c r="D2665" s="50"/>
      <c r="E2665" s="50"/>
      <c r="F2665" s="50"/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1"/>
    </row>
    <row r="2666" customFormat="false" ht="12.75" hidden="false" customHeight="false" outlineLevel="0" collapsed="false">
      <c r="B2666" s="85" t="str">
        <f aca="false">FilterPk!A$32</f>
        <v>Gas positions</v>
      </c>
      <c r="C2666" s="13" t="n">
        <f aca="false">C2665+1</f>
        <v>2665</v>
      </c>
      <c r="D2666" s="50" t="s">
        <v>4</v>
      </c>
      <c r="E2666" s="50"/>
      <c r="F2666" s="50"/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1"/>
    </row>
    <row r="2667" customFormat="false" ht="12.75" hidden="false" customHeight="false" outlineLevel="0" collapsed="false">
      <c r="B2667" s="85" t="str">
        <f aca="false">FilterPk!A$33</f>
        <v>Kevin Presto</v>
      </c>
      <c r="C2667" s="13" t="n">
        <f aca="false">C2666+1</f>
        <v>2666</v>
      </c>
      <c r="D2667" s="50" t="n">
        <f aca="false">FilterPk!B$33</f>
        <v>0</v>
      </c>
      <c r="E2667" s="50" t="n">
        <f aca="false">FilterPk!C$33</f>
        <v>0</v>
      </c>
      <c r="F2667" s="50" t="n">
        <f aca="false">FilterPk!D$33</f>
        <v>0</v>
      </c>
      <c r="G2667" s="50" t="n">
        <f aca="false">FilterPk!E$33</f>
        <v>0</v>
      </c>
      <c r="H2667" s="50" t="n">
        <f aca="false">FilterPk!F$33</f>
        <v>148.212616</v>
      </c>
      <c r="I2667" s="50" t="n">
        <f aca="false">FilterPk!G$33</f>
        <v>152.45636</v>
      </c>
      <c r="J2667" s="50" t="n">
        <f aca="false">FilterPk!H$33</f>
        <v>146.860915</v>
      </c>
      <c r="K2667" s="50" t="n">
        <f aca="false">FilterPk!I$33</f>
        <v>301.509361</v>
      </c>
      <c r="L2667" s="50" t="n">
        <f aca="false">FilterPk!J$33</f>
        <v>144.921279</v>
      </c>
      <c r="M2667" s="50" t="n">
        <f aca="false">FilterPk!K$33</f>
        <v>149.116289</v>
      </c>
      <c r="N2667" s="50" t="n">
        <f aca="false">FilterPk!L$33</f>
        <v>1043.07682</v>
      </c>
      <c r="O2667" s="50" t="n">
        <f aca="false">FilterPk!M$33</f>
        <v>0</v>
      </c>
      <c r="P2667" s="50" t="n">
        <f aca="false">FilterPk!N$33</f>
        <v>0</v>
      </c>
      <c r="Q2667" s="51" t="n">
        <f aca="false">FilterPk!O$33</f>
        <v>1043.07682</v>
      </c>
    </row>
    <row r="2668" customFormat="false" ht="12.75" hidden="false" customHeight="false" outlineLevel="0" collapsed="false">
      <c r="B2668" s="85" t="str">
        <f aca="false">FilterPk!A$34</f>
        <v>Fletcher Sturm</v>
      </c>
      <c r="C2668" s="13" t="n">
        <f aca="false">C2667+1</f>
        <v>2667</v>
      </c>
      <c r="D2668" s="50" t="n">
        <f aca="false">FilterPk!B$34</f>
        <v>0</v>
      </c>
      <c r="E2668" s="50" t="n">
        <f aca="false">FilterPk!C$34</f>
        <v>0</v>
      </c>
      <c r="F2668" s="50" t="n">
        <f aca="false">FilterPk!D$34</f>
        <v>10.382539</v>
      </c>
      <c r="G2668" s="50" t="n">
        <f aca="false">FilterPk!E$34</f>
        <v>-372.732218</v>
      </c>
      <c r="H2668" s="50" t="n">
        <f aca="false">FilterPk!F$34</f>
        <v>-18.430041</v>
      </c>
      <c r="I2668" s="50" t="n">
        <f aca="false">FilterPk!G$34</f>
        <v>-7.519049</v>
      </c>
      <c r="J2668" s="50" t="n">
        <f aca="false">FilterPk!H$34</f>
        <v>7.209206</v>
      </c>
      <c r="K2668" s="50" t="n">
        <f aca="false">FilterPk!I$34</f>
        <v>16.283645</v>
      </c>
      <c r="L2668" s="50" t="n">
        <f aca="false">FilterPk!J$34</f>
        <v>-0.622678</v>
      </c>
      <c r="M2668" s="50" t="n">
        <f aca="false">FilterPk!K$34</f>
        <v>48.787102</v>
      </c>
      <c r="N2668" s="50" t="n">
        <f aca="false">FilterPk!L$34</f>
        <v>-316.641494</v>
      </c>
      <c r="O2668" s="50" t="n">
        <f aca="false">FilterPk!M$34</f>
        <v>137.057149</v>
      </c>
      <c r="P2668" s="50" t="n">
        <f aca="false">FilterPk!N$34</f>
        <v>0</v>
      </c>
      <c r="Q2668" s="51" t="n">
        <f aca="false">FilterPk!O$34</f>
        <v>-179.584345</v>
      </c>
    </row>
    <row r="2669" customFormat="false" ht="12.75" hidden="false" customHeight="false" outlineLevel="0" collapsed="false">
      <c r="B2669" s="85" t="str">
        <f aca="false">FilterPk!A$35</f>
        <v>Doug Gilbert-Smith</v>
      </c>
      <c r="C2669" s="13" t="n">
        <f aca="false">C2668+1</f>
        <v>2668</v>
      </c>
      <c r="D2669" s="50" t="n">
        <f aca="false">FilterPk!B$35</f>
        <v>0</v>
      </c>
      <c r="E2669" s="50" t="n">
        <f aca="false">FilterPk!C$35</f>
        <v>0</v>
      </c>
      <c r="F2669" s="50" t="n">
        <f aca="false">FilterPk!D$35</f>
        <v>-34.907</v>
      </c>
      <c r="G2669" s="50" t="n">
        <f aca="false">FilterPk!E$35</f>
        <v>38.473605</v>
      </c>
      <c r="H2669" s="50" t="n">
        <f aca="false">FilterPk!F$35</f>
        <v>-29.642523</v>
      </c>
      <c r="I2669" s="50" t="n">
        <f aca="false">FilterPk!G$35</f>
        <v>30.491272</v>
      </c>
      <c r="J2669" s="50" t="n">
        <f aca="false">FilterPk!H$35</f>
        <v>0</v>
      </c>
      <c r="K2669" s="50" t="n">
        <f aca="false">FilterPk!I$35</f>
        <v>90.452808</v>
      </c>
      <c r="L2669" s="50" t="n">
        <f aca="false">FilterPk!J$35</f>
        <v>0</v>
      </c>
      <c r="M2669" s="50" t="n">
        <f aca="false">FilterPk!K$35</f>
        <v>14.574853</v>
      </c>
      <c r="N2669" s="50" t="n">
        <f aca="false">FilterPk!L$35</f>
        <v>109.443015</v>
      </c>
      <c r="O2669" s="50" t="n">
        <f aca="false">FilterPk!M$35</f>
        <v>94.93307</v>
      </c>
      <c r="P2669" s="50" t="n">
        <f aca="false">FilterPk!N$35</f>
        <v>-157.516125</v>
      </c>
      <c r="Q2669" s="51" t="n">
        <f aca="false">FilterPk!O$35</f>
        <v>46.85996</v>
      </c>
    </row>
    <row r="2670" customFormat="false" ht="12.75" hidden="false" customHeight="false" outlineLevel="0" collapsed="false">
      <c r="B2670" s="85" t="str">
        <f aca="false">FilterPk!A$36</f>
        <v>Rogers Herndon</v>
      </c>
      <c r="C2670" s="13" t="n">
        <f aca="false">C2669+1</f>
        <v>2669</v>
      </c>
      <c r="D2670" s="50" t="n">
        <f aca="false">FilterPk!B$36</f>
        <v>0</v>
      </c>
      <c r="E2670" s="50" t="n">
        <f aca="false">FilterPk!C$36</f>
        <v>0</v>
      </c>
      <c r="F2670" s="50" t="n">
        <f aca="false">FilterPk!D$36</f>
        <v>-16.269581</v>
      </c>
      <c r="G2670" s="50" t="n">
        <f aca="false">FilterPk!E$36</f>
        <v>-36.150495</v>
      </c>
      <c r="H2670" s="50" t="n">
        <f aca="false">FilterPk!F$36</f>
        <v>-105.080472</v>
      </c>
      <c r="I2670" s="50" t="n">
        <f aca="false">FilterPk!G$36</f>
        <v>-21.496839</v>
      </c>
      <c r="J2670" s="50" t="n">
        <f aca="false">FilterPk!H$36</f>
        <v>76.011979</v>
      </c>
      <c r="K2670" s="50" t="n">
        <f aca="false">FilterPk!I$36</f>
        <v>315.376651</v>
      </c>
      <c r="L2670" s="50" t="n">
        <f aca="false">FilterPk!J$36</f>
        <v>0.622678</v>
      </c>
      <c r="M2670" s="50" t="n">
        <f aca="false">FilterPk!K$36</f>
        <v>131.855286</v>
      </c>
      <c r="N2670" s="50" t="n">
        <f aca="false">FilterPk!L$36</f>
        <v>344.869207</v>
      </c>
      <c r="O2670" s="50" t="n">
        <f aca="false">FilterPk!M$36</f>
        <v>500.495437</v>
      </c>
      <c r="P2670" s="50" t="n">
        <f aca="false">FilterPk!N$36</f>
        <v>0</v>
      </c>
      <c r="Q2670" s="51" t="n">
        <f aca="false">FilterPk!O$36</f>
        <v>845.364644</v>
      </c>
    </row>
    <row r="2671" customFormat="false" ht="12.75" hidden="false" customHeight="false" outlineLevel="0" collapsed="false">
      <c r="B2671" s="85" t="str">
        <f aca="false">FilterPk!A$37</f>
        <v>Dana Davis</v>
      </c>
      <c r="C2671" s="13" t="n">
        <f aca="false">C2670+1</f>
        <v>2670</v>
      </c>
      <c r="D2671" s="50" t="n">
        <f aca="false">FilterPk!B$37</f>
        <v>0</v>
      </c>
      <c r="E2671" s="50" t="n">
        <f aca="false">FilterPk!C$37</f>
        <v>0</v>
      </c>
      <c r="F2671" s="50" t="n">
        <f aca="false">FilterPk!D$37</f>
        <v>4.986714</v>
      </c>
      <c r="G2671" s="50" t="n">
        <f aca="false">FilterPk!E$37</f>
        <v>-10.425106</v>
      </c>
      <c r="H2671" s="50" t="n">
        <f aca="false">FilterPk!F$37</f>
        <v>34.582944</v>
      </c>
      <c r="I2671" s="50" t="n">
        <f aca="false">FilterPk!G$37</f>
        <v>31.966656</v>
      </c>
      <c r="J2671" s="50" t="n">
        <f aca="false">FilterPk!H$37</f>
        <v>34.267547</v>
      </c>
      <c r="K2671" s="50" t="n">
        <f aca="false">FilterPk!I$37</f>
        <v>70.027981</v>
      </c>
      <c r="L2671" s="50" t="n">
        <f aca="false">FilterPk!J$37</f>
        <v>33.814965</v>
      </c>
      <c r="M2671" s="50" t="n">
        <f aca="false">FilterPk!K$37</f>
        <v>44.191074</v>
      </c>
      <c r="N2671" s="50" t="n">
        <f aca="false">FilterPk!L$37</f>
        <v>243.412775</v>
      </c>
      <c r="O2671" s="50" t="n">
        <f aca="false">FilterPk!M$37</f>
        <v>27.55263</v>
      </c>
      <c r="P2671" s="50" t="n">
        <f aca="false">FilterPk!N$37</f>
        <v>0</v>
      </c>
      <c r="Q2671" s="51" t="n">
        <f aca="false">FilterPk!O$37</f>
        <v>270.965405</v>
      </c>
    </row>
    <row r="2672" customFormat="false" ht="12.75" hidden="false" customHeight="false" outlineLevel="0" collapsed="false">
      <c r="B2672" s="85" t="str">
        <f aca="false">FilterPk!A$38</f>
        <v>Tom May</v>
      </c>
      <c r="C2672" s="13" t="n">
        <f aca="false">C2671+1</f>
        <v>2671</v>
      </c>
      <c r="D2672" s="50" t="n">
        <f aca="false">FilterPk!B$38</f>
        <v>0</v>
      </c>
      <c r="E2672" s="50" t="n">
        <f aca="false">FilterPk!C$38</f>
        <v>0</v>
      </c>
      <c r="F2672" s="50" t="n">
        <f aca="false">FilterPk!D$38</f>
        <v>0</v>
      </c>
      <c r="G2672" s="50" t="n">
        <f aca="false">FilterPk!E$38</f>
        <v>0</v>
      </c>
      <c r="H2672" s="50" t="n">
        <f aca="false">FilterPk!F$38</f>
        <v>0</v>
      </c>
      <c r="I2672" s="50" t="n">
        <f aca="false">FilterPk!G$38</f>
        <v>0</v>
      </c>
      <c r="J2672" s="50" t="n">
        <f aca="false">FilterPk!H$38</f>
        <v>0</v>
      </c>
      <c r="K2672" s="50" t="n">
        <f aca="false">FilterPk!I$38</f>
        <v>0</v>
      </c>
      <c r="L2672" s="50" t="n">
        <f aca="false">FilterPk!J$38</f>
        <v>0</v>
      </c>
      <c r="M2672" s="50" t="n">
        <f aca="false">FilterPk!K$38</f>
        <v>0</v>
      </c>
      <c r="N2672" s="50" t="n">
        <f aca="false">FilterPk!L$38</f>
        <v>0</v>
      </c>
      <c r="O2672" s="50" t="n">
        <f aca="false">FilterPk!M$38</f>
        <v>0</v>
      </c>
      <c r="P2672" s="50" t="n">
        <f aca="false">FilterPk!N$38</f>
        <v>0</v>
      </c>
      <c r="Q2672" s="51" t="n">
        <f aca="false">FilterPk!O$38</f>
        <v>0</v>
      </c>
    </row>
    <row r="2673" customFormat="false" ht="12.75" hidden="false" customHeight="false" outlineLevel="0" collapsed="false">
      <c r="B2673" s="85" t="str">
        <f aca="false">FilterPk!A$39</f>
        <v>Clint Dean</v>
      </c>
      <c r="C2673" s="13" t="n">
        <f aca="false">C2672+1</f>
        <v>2672</v>
      </c>
      <c r="D2673" s="50" t="n">
        <f aca="false">FilterPk!B$39</f>
        <v>0</v>
      </c>
      <c r="E2673" s="50" t="n">
        <f aca="false">FilterPk!C$39</f>
        <v>0</v>
      </c>
      <c r="F2673" s="50" t="n">
        <f aca="false">FilterPk!D$39</f>
        <v>-27.9256</v>
      </c>
      <c r="G2673" s="50" t="n">
        <f aca="false">FilterPk!E$39</f>
        <v>0</v>
      </c>
      <c r="H2673" s="50" t="n">
        <f aca="false">FilterPk!F$39</f>
        <v>0</v>
      </c>
      <c r="I2673" s="50" t="n">
        <f aca="false">FilterPk!G$39</f>
        <v>0</v>
      </c>
      <c r="J2673" s="50" t="n">
        <f aca="false">FilterPk!H$39</f>
        <v>0</v>
      </c>
      <c r="K2673" s="50" t="n">
        <f aca="false">FilterPk!I$39</f>
        <v>0</v>
      </c>
      <c r="L2673" s="50" t="n">
        <f aca="false">FilterPk!J$39</f>
        <v>0</v>
      </c>
      <c r="M2673" s="50" t="n">
        <f aca="false">FilterPk!K$39</f>
        <v>0</v>
      </c>
      <c r="N2673" s="50" t="n">
        <f aca="false">FilterPk!L$39</f>
        <v>-27.9256</v>
      </c>
      <c r="O2673" s="50" t="n">
        <f aca="false">FilterPk!M$39</f>
        <v>0</v>
      </c>
      <c r="P2673" s="50" t="n">
        <f aca="false">FilterPk!N$39</f>
        <v>0</v>
      </c>
      <c r="Q2673" s="51" t="n">
        <f aca="false">FilterPk!O$39</f>
        <v>-27.9256</v>
      </c>
    </row>
    <row r="2674" customFormat="false" ht="12.75" hidden="false" customHeight="false" outlineLevel="0" collapsed="false">
      <c r="B2674" s="85" t="str">
        <f aca="false">FilterPk!A$40</f>
        <v>Rob Benson</v>
      </c>
      <c r="C2674" s="13" t="n">
        <f aca="false">C2673+1</f>
        <v>2673</v>
      </c>
      <c r="D2674" s="50" t="n">
        <f aca="false">FilterPk!B$40</f>
        <v>0</v>
      </c>
      <c r="E2674" s="50" t="n">
        <f aca="false">FilterPk!C$40</f>
        <v>0</v>
      </c>
      <c r="F2674" s="50" t="n">
        <f aca="false">FilterPk!D$40</f>
        <v>0</v>
      </c>
      <c r="G2674" s="50" t="n">
        <f aca="false">FilterPk!E$40</f>
        <v>-76.947211</v>
      </c>
      <c r="H2674" s="50" t="n">
        <f aca="false">FilterPk!F$40</f>
        <v>0</v>
      </c>
      <c r="I2674" s="50" t="n">
        <f aca="false">FilterPk!G$40</f>
        <v>0</v>
      </c>
      <c r="J2674" s="50" t="n">
        <f aca="false">FilterPk!H$40</f>
        <v>0</v>
      </c>
      <c r="K2674" s="50" t="n">
        <f aca="false">FilterPk!I$40</f>
        <v>0</v>
      </c>
      <c r="L2674" s="50" t="n">
        <f aca="false">FilterPk!J$40</f>
        <v>0</v>
      </c>
      <c r="M2674" s="50" t="n">
        <f aca="false">FilterPk!K$40</f>
        <v>0</v>
      </c>
      <c r="N2674" s="50" t="n">
        <f aca="false">FilterPk!L$40</f>
        <v>-76.947211</v>
      </c>
      <c r="O2674" s="50" t="n">
        <f aca="false">FilterPk!M$40</f>
        <v>0</v>
      </c>
      <c r="P2674" s="50" t="n">
        <f aca="false">FilterPk!N$40</f>
        <v>0</v>
      </c>
      <c r="Q2674" s="51" t="n">
        <f aca="false">FilterPk!O$40</f>
        <v>-76.947211</v>
      </c>
    </row>
    <row r="2675" customFormat="false" ht="12.75" hidden="false" customHeight="false" outlineLevel="0" collapsed="false">
      <c r="B2675" s="85" t="str">
        <f aca="false">FilterPk!A$41</f>
        <v>Matt Lorenz</v>
      </c>
      <c r="C2675" s="13" t="n">
        <f aca="false">C2674+1</f>
        <v>2674</v>
      </c>
      <c r="D2675" s="50" t="n">
        <f aca="false">FilterPk!B$41</f>
        <v>0</v>
      </c>
      <c r="E2675" s="50" t="n">
        <f aca="false">FilterPk!C$41</f>
        <v>0</v>
      </c>
      <c r="F2675" s="50" t="n">
        <f aca="false">FilterPk!D$41</f>
        <v>0</v>
      </c>
      <c r="G2675" s="50" t="n">
        <f aca="false">FilterPk!E$41</f>
        <v>0</v>
      </c>
      <c r="H2675" s="50" t="n">
        <f aca="false">FilterPk!F$41</f>
        <v>0</v>
      </c>
      <c r="I2675" s="50" t="n">
        <f aca="false">FilterPk!G$41</f>
        <v>0</v>
      </c>
      <c r="J2675" s="50" t="n">
        <f aca="false">FilterPk!H$41</f>
        <v>0</v>
      </c>
      <c r="K2675" s="50" t="n">
        <f aca="false">FilterPk!I$41</f>
        <v>0</v>
      </c>
      <c r="L2675" s="50" t="n">
        <f aca="false">FilterPk!J$41</f>
        <v>0</v>
      </c>
      <c r="M2675" s="50" t="n">
        <f aca="false">FilterPk!K$41</f>
        <v>0</v>
      </c>
      <c r="N2675" s="50" t="n">
        <f aca="false">FilterPk!L$41</f>
        <v>0</v>
      </c>
      <c r="O2675" s="50" t="n">
        <f aca="false">FilterPk!M$41</f>
        <v>0</v>
      </c>
      <c r="P2675" s="50" t="n">
        <f aca="false">FilterPk!N$41</f>
        <v>0</v>
      </c>
      <c r="Q2675" s="51" t="n">
        <f aca="false">FilterPk!O$41</f>
        <v>0</v>
      </c>
    </row>
    <row r="2676" customFormat="false" ht="12.75" hidden="false" customHeight="false" outlineLevel="0" collapsed="false">
      <c r="B2676" s="85" t="str">
        <f aca="false">FilterPk!A$42</f>
        <v>John Forney</v>
      </c>
      <c r="C2676" s="13" t="n">
        <f aca="false">C2675+1</f>
        <v>2675</v>
      </c>
      <c r="D2676" s="50" t="n">
        <f aca="false">FilterPk!B$42</f>
        <v>0</v>
      </c>
      <c r="E2676" s="50" t="n">
        <f aca="false">FilterPk!C$42</f>
        <v>0</v>
      </c>
      <c r="F2676" s="50" t="n">
        <f aca="false">FilterPk!D$42</f>
        <v>0</v>
      </c>
      <c r="G2676" s="50" t="n">
        <f aca="false">FilterPk!E$42</f>
        <v>0</v>
      </c>
      <c r="H2676" s="50" t="n">
        <f aca="false">FilterPk!F$42</f>
        <v>0</v>
      </c>
      <c r="I2676" s="50" t="n">
        <f aca="false">FilterPk!G$42</f>
        <v>0</v>
      </c>
      <c r="J2676" s="50" t="n">
        <f aca="false">FilterPk!H$42</f>
        <v>0</v>
      </c>
      <c r="K2676" s="50" t="n">
        <f aca="false">FilterPk!I$42</f>
        <v>0</v>
      </c>
      <c r="L2676" s="50" t="n">
        <f aca="false">FilterPk!J$42</f>
        <v>0</v>
      </c>
      <c r="M2676" s="50" t="n">
        <f aca="false">FilterPk!K$42</f>
        <v>0</v>
      </c>
      <c r="N2676" s="50" t="n">
        <f aca="false">FilterPk!L$42</f>
        <v>0</v>
      </c>
      <c r="O2676" s="50" t="n">
        <f aca="false">FilterPk!M$42</f>
        <v>0</v>
      </c>
      <c r="P2676" s="50" t="n">
        <f aca="false">FilterPk!N$42</f>
        <v>0</v>
      </c>
      <c r="Q2676" s="51" t="n">
        <f aca="false">FilterPk!O$42</f>
        <v>0</v>
      </c>
    </row>
    <row r="2677" customFormat="false" ht="12.75" hidden="false" customHeight="false" outlineLevel="0" collapsed="false">
      <c r="B2677" s="85" t="str">
        <f aca="false">FilterPk!A$43</f>
        <v>Mike Carson</v>
      </c>
      <c r="C2677" s="13" t="n">
        <f aca="false">C2676+1</f>
        <v>2676</v>
      </c>
      <c r="D2677" s="50" t="n">
        <f aca="false">FilterPk!B$43</f>
        <v>0</v>
      </c>
      <c r="E2677" s="50" t="n">
        <f aca="false">FilterPk!C$43</f>
        <v>0</v>
      </c>
      <c r="F2677" s="50" t="n">
        <f aca="false">FilterPk!D$43</f>
        <v>0</v>
      </c>
      <c r="G2677" s="50" t="n">
        <f aca="false">FilterPk!E$43</f>
        <v>0</v>
      </c>
      <c r="H2677" s="50" t="n">
        <f aca="false">FilterPk!F$43</f>
        <v>0</v>
      </c>
      <c r="I2677" s="50" t="n">
        <f aca="false">FilterPk!G$43</f>
        <v>0</v>
      </c>
      <c r="J2677" s="50" t="n">
        <f aca="false">FilterPk!H$43</f>
        <v>0</v>
      </c>
      <c r="K2677" s="50" t="n">
        <f aca="false">FilterPk!I$43</f>
        <v>0</v>
      </c>
      <c r="L2677" s="50" t="n">
        <f aca="false">FilterPk!J$43</f>
        <v>0</v>
      </c>
      <c r="M2677" s="50" t="n">
        <f aca="false">FilterPk!K$43</f>
        <v>0</v>
      </c>
      <c r="N2677" s="50" t="n">
        <f aca="false">FilterPk!L$43</f>
        <v>0</v>
      </c>
      <c r="O2677" s="50" t="n">
        <f aca="false">FilterPk!M$43</f>
        <v>0</v>
      </c>
      <c r="P2677" s="50" t="n">
        <f aca="false">FilterPk!N$43</f>
        <v>0</v>
      </c>
      <c r="Q2677" s="51" t="n">
        <f aca="false">FilterPk!O$43</f>
        <v>0</v>
      </c>
    </row>
    <row r="2678" customFormat="false" ht="12.75" hidden="false" customHeight="false" outlineLevel="0" collapsed="false">
      <c r="B2678" s="85" t="str">
        <f aca="false">FilterPk!A$44</f>
        <v>Chris Dorland</v>
      </c>
      <c r="C2678" s="13" t="n">
        <f aca="false">C2677+1</f>
        <v>2677</v>
      </c>
      <c r="D2678" s="50" t="n">
        <f aca="false">FilterPk!B$44</f>
        <v>0</v>
      </c>
      <c r="E2678" s="50" t="n">
        <f aca="false">FilterPk!C$44</f>
        <v>0</v>
      </c>
      <c r="F2678" s="50" t="n">
        <f aca="false">FilterPk!D$44</f>
        <v>0</v>
      </c>
      <c r="G2678" s="50" t="n">
        <f aca="false">FilterPk!E$44</f>
        <v>0</v>
      </c>
      <c r="H2678" s="50" t="n">
        <f aca="false">FilterPk!F$44</f>
        <v>0</v>
      </c>
      <c r="I2678" s="50" t="n">
        <f aca="false">FilterPk!G$44</f>
        <v>0</v>
      </c>
      <c r="J2678" s="50" t="n">
        <f aca="false">FilterPk!H$44</f>
        <v>0</v>
      </c>
      <c r="K2678" s="50" t="n">
        <f aca="false">FilterPk!I$44</f>
        <v>0</v>
      </c>
      <c r="L2678" s="50" t="n">
        <f aca="false">FilterPk!J$44</f>
        <v>0</v>
      </c>
      <c r="M2678" s="50" t="n">
        <f aca="false">FilterPk!K$44</f>
        <v>0</v>
      </c>
      <c r="N2678" s="50" t="n">
        <f aca="false">FilterPk!L$44</f>
        <v>0</v>
      </c>
      <c r="O2678" s="50" t="n">
        <f aca="false">FilterPk!M$44</f>
        <v>0</v>
      </c>
      <c r="P2678" s="50" t="n">
        <f aca="false">FilterPk!N$44</f>
        <v>0</v>
      </c>
      <c r="Q2678" s="51" t="n">
        <f aca="false">FilterPk!O$44</f>
        <v>0</v>
      </c>
    </row>
    <row r="2679" customFormat="false" ht="12.75" hidden="false" customHeight="false" outlineLevel="0" collapsed="false">
      <c r="B2679" s="85" t="str">
        <f aca="false">FilterPk!A$45</f>
        <v>Jeff King</v>
      </c>
      <c r="C2679" s="13" t="n">
        <f aca="false">C2678+1</f>
        <v>2678</v>
      </c>
      <c r="D2679" s="50" t="n">
        <f aca="false">FilterPk!B$45</f>
        <v>0</v>
      </c>
      <c r="E2679" s="50" t="n">
        <f aca="false">FilterPk!C$45</f>
        <v>0</v>
      </c>
      <c r="F2679" s="50" t="n">
        <f aca="false">FilterPk!D$45</f>
        <v>0</v>
      </c>
      <c r="G2679" s="50" t="n">
        <f aca="false">FilterPk!E$45</f>
        <v>0</v>
      </c>
      <c r="H2679" s="50" t="n">
        <f aca="false">FilterPk!F$45</f>
        <v>0</v>
      </c>
      <c r="I2679" s="50" t="n">
        <f aca="false">FilterPk!G$45</f>
        <v>0</v>
      </c>
      <c r="J2679" s="50" t="n">
        <f aca="false">FilterPk!H$45</f>
        <v>0</v>
      </c>
      <c r="K2679" s="50" t="n">
        <f aca="false">FilterPk!I$45</f>
        <v>0</v>
      </c>
      <c r="L2679" s="50" t="n">
        <f aca="false">FilterPk!J$45</f>
        <v>0</v>
      </c>
      <c r="M2679" s="50" t="n">
        <f aca="false">FilterPk!K$45</f>
        <v>0</v>
      </c>
      <c r="N2679" s="50" t="n">
        <f aca="false">FilterPk!L$45</f>
        <v>0</v>
      </c>
      <c r="O2679" s="50" t="n">
        <f aca="false">FilterPk!M$45</f>
        <v>0</v>
      </c>
      <c r="P2679" s="50" t="n">
        <f aca="false">FilterPk!N$45</f>
        <v>0</v>
      </c>
      <c r="Q2679" s="51" t="n">
        <f aca="false">FilterPk!O$45</f>
        <v>0</v>
      </c>
    </row>
    <row r="2680" customFormat="false" ht="12.75" hidden="false" customHeight="false" outlineLevel="0" collapsed="false">
      <c r="B2680" s="85" t="n">
        <f aca="false">FilterPk!A$46</f>
        <v>0</v>
      </c>
      <c r="C2680" s="13" t="n">
        <f aca="false">C2679+1</f>
        <v>2679</v>
      </c>
      <c r="D2680" s="50" t="n">
        <f aca="false">FilterPk!B$46</f>
        <v>0</v>
      </c>
      <c r="E2680" s="50" t="n">
        <f aca="false">FilterPk!C$46</f>
        <v>0</v>
      </c>
      <c r="F2680" s="50" t="n">
        <f aca="false">FilterPk!D$46</f>
        <v>0</v>
      </c>
      <c r="G2680" s="50" t="n">
        <f aca="false">FilterPk!E$46</f>
        <v>0</v>
      </c>
      <c r="H2680" s="50" t="n">
        <f aca="false">FilterPk!F$46</f>
        <v>0</v>
      </c>
      <c r="I2680" s="50" t="n">
        <f aca="false">FilterPk!G$46</f>
        <v>0</v>
      </c>
      <c r="J2680" s="50" t="n">
        <f aca="false">FilterPk!H$46</f>
        <v>0</v>
      </c>
      <c r="K2680" s="50" t="n">
        <f aca="false">FilterPk!I$46</f>
        <v>0</v>
      </c>
      <c r="L2680" s="50" t="n">
        <f aca="false">FilterPk!J$46</f>
        <v>0</v>
      </c>
      <c r="M2680" s="50" t="n">
        <f aca="false">FilterPk!K$46</f>
        <v>0</v>
      </c>
      <c r="N2680" s="50" t="n">
        <f aca="false">FilterPk!L$46</f>
        <v>0</v>
      </c>
      <c r="O2680" s="50" t="n">
        <f aca="false">FilterPk!M$46</f>
        <v>0</v>
      </c>
      <c r="P2680" s="50" t="n">
        <f aca="false">FilterPk!N$46</f>
        <v>0</v>
      </c>
      <c r="Q2680" s="51" t="n">
        <f aca="false">FilterPk!O$46</f>
        <v>0</v>
      </c>
    </row>
    <row r="2681" customFormat="false" ht="12.75" hidden="false" customHeight="false" outlineLevel="0" collapsed="false">
      <c r="B2681" s="87" t="n">
        <f aca="false">FilterPk!A$47</f>
        <v>0</v>
      </c>
      <c r="C2681" s="64" t="n">
        <f aca="false">C2680+1</f>
        <v>2680</v>
      </c>
      <c r="D2681" s="54" t="n">
        <f aca="false">FilterPk!B$47</f>
        <v>0</v>
      </c>
      <c r="E2681" s="54" t="n">
        <f aca="false">FilterPk!C$47</f>
        <v>0</v>
      </c>
      <c r="F2681" s="54" t="n">
        <f aca="false">FilterPk!D$47</f>
        <v>0</v>
      </c>
      <c r="G2681" s="54" t="n">
        <f aca="false">FilterPk!E$47</f>
        <v>0</v>
      </c>
      <c r="H2681" s="54" t="n">
        <f aca="false">FilterPk!F$47</f>
        <v>0</v>
      </c>
      <c r="I2681" s="54" t="n">
        <f aca="false">FilterPk!G$47</f>
        <v>0</v>
      </c>
      <c r="J2681" s="54" t="n">
        <f aca="false">FilterPk!H$47</f>
        <v>0</v>
      </c>
      <c r="K2681" s="54" t="n">
        <f aca="false">FilterPk!I$47</f>
        <v>0</v>
      </c>
      <c r="L2681" s="54" t="n">
        <f aca="false">FilterPk!J$47</f>
        <v>0</v>
      </c>
      <c r="M2681" s="54" t="n">
        <f aca="false">FilterPk!K$47</f>
        <v>0</v>
      </c>
      <c r="N2681" s="54" t="n">
        <f aca="false">FilterPk!L$47</f>
        <v>0</v>
      </c>
      <c r="O2681" s="54" t="n">
        <f aca="false">FilterPk!M$47</f>
        <v>0</v>
      </c>
      <c r="P2681" s="54" t="n">
        <f aca="false">FilterPk!N$47</f>
        <v>0</v>
      </c>
      <c r="Q2681" s="55" t="n">
        <f aca="false">FilterPk!O$47</f>
        <v>0</v>
      </c>
    </row>
    <row r="2682" customFormat="false" ht="12.75" hidden="false" customHeight="false" outlineLevel="0" collapsed="false">
      <c r="A2682" s="0" t="n">
        <f aca="false">A2642+1</f>
        <v>68</v>
      </c>
      <c r="B2682" s="57" t="n">
        <f aca="false">FilterPk!D$1</f>
        <v>36907</v>
      </c>
      <c r="C2682" s="58" t="n">
        <f aca="false">C2681+1</f>
        <v>2681</v>
      </c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83"/>
    </row>
    <row r="2683" customFormat="false" ht="12.75" hidden="false" customHeight="false" outlineLevel="0" collapsed="false">
      <c r="B2683" s="61"/>
      <c r="C2683" s="13" t="n">
        <f aca="false">C2682+1</f>
        <v>2682</v>
      </c>
      <c r="D2683" s="13"/>
      <c r="E2683" s="21" t="s">
        <v>5</v>
      </c>
      <c r="F2683" s="21" t="s">
        <v>6</v>
      </c>
      <c r="G2683" s="21" t="s">
        <v>7</v>
      </c>
      <c r="H2683" s="21" t="s">
        <v>8</v>
      </c>
      <c r="I2683" s="21" t="s">
        <v>9</v>
      </c>
      <c r="J2683" s="21" t="s">
        <v>10</v>
      </c>
      <c r="K2683" s="21" t="s">
        <v>11</v>
      </c>
      <c r="L2683" s="21" t="s">
        <v>12</v>
      </c>
      <c r="M2683" s="21" t="s">
        <v>13</v>
      </c>
      <c r="N2683" s="21" t="s">
        <v>14</v>
      </c>
      <c r="O2683" s="21" t="n">
        <v>2002</v>
      </c>
      <c r="P2683" s="21" t="s">
        <v>15</v>
      </c>
      <c r="Q2683" s="84" t="s">
        <v>16</v>
      </c>
    </row>
    <row r="2684" customFormat="false" ht="12.75" hidden="false" customHeight="false" outlineLevel="0" collapsed="false">
      <c r="B2684" s="85" t="str">
        <f aca="false">FilterPk!A$9</f>
        <v>Power positions</v>
      </c>
      <c r="C2684" s="13" t="n">
        <f aca="false">C2683+1</f>
        <v>2683</v>
      </c>
      <c r="D2684" s="13" t="s">
        <v>4</v>
      </c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86"/>
    </row>
    <row r="2685" customFormat="false" ht="12.75" hidden="false" customHeight="false" outlineLevel="0" collapsed="false">
      <c r="B2685" s="85" t="str">
        <f aca="false">FilterPk!A$10</f>
        <v>East Position</v>
      </c>
      <c r="C2685" s="13" t="n">
        <f aca="false">C2684+1</f>
        <v>2684</v>
      </c>
      <c r="D2685" s="50" t="n">
        <f aca="false">FilterPk!B$10</f>
        <v>34784396.7946123</v>
      </c>
      <c r="E2685" s="50" t="n">
        <f aca="false">FilterPk!C$10</f>
        <v>75045.54</v>
      </c>
      <c r="F2685" s="50" t="n">
        <f aca="false">FilterPk!D$10</f>
        <v>84629.15</v>
      </c>
      <c r="G2685" s="50" t="n">
        <f aca="false">FilterPk!E$10</f>
        <v>1358824.72</v>
      </c>
      <c r="H2685" s="50" t="n">
        <f aca="false">FilterPk!F$10</f>
        <v>1120662.53</v>
      </c>
      <c r="I2685" s="50" t="n">
        <f aca="false">FilterPk!G$10</f>
        <v>422841.14</v>
      </c>
      <c r="J2685" s="50" t="n">
        <f aca="false">FilterPk!H$10</f>
        <v>788810.55</v>
      </c>
      <c r="K2685" s="50" t="n">
        <f aca="false">FilterPk!I$10</f>
        <v>1076253.71</v>
      </c>
      <c r="L2685" s="50" t="n">
        <f aca="false">FilterPk!J$10</f>
        <v>363159.42</v>
      </c>
      <c r="M2685" s="50" t="n">
        <f aca="false">FilterPk!K$10</f>
        <v>5764043.19</v>
      </c>
      <c r="N2685" s="50" t="n">
        <f aca="false">FilterPk!L$10</f>
        <v>11054269.95</v>
      </c>
      <c r="O2685" s="50" t="n">
        <f aca="false">FilterPk!M$10</f>
        <v>3650317.45</v>
      </c>
      <c r="P2685" s="50" t="n">
        <f aca="false">FilterPk!N$10</f>
        <v>-1642778.44</v>
      </c>
      <c r="Q2685" s="51" t="n">
        <f aca="false">FilterPk!O$10</f>
        <v>13061808.96</v>
      </c>
    </row>
    <row r="2686" customFormat="false" ht="12.75" hidden="false" customHeight="false" outlineLevel="0" collapsed="false">
      <c r="B2686" s="85" t="str">
        <f aca="false">FilterPk!A$11</f>
        <v>East Power Mgmt</v>
      </c>
      <c r="C2686" s="13" t="n">
        <f aca="false">C2685+1</f>
        <v>2685</v>
      </c>
      <c r="D2686" s="50" t="n">
        <f aca="false">FilterPk!B$11</f>
        <v>7547347.04451418</v>
      </c>
      <c r="E2686" s="50" t="n">
        <f aca="false">FilterPk!C$11</f>
        <v>43646.27</v>
      </c>
      <c r="F2686" s="50" t="n">
        <f aca="false">FilterPk!D$11</f>
        <v>-98133.28</v>
      </c>
      <c r="G2686" s="50" t="n">
        <f aca="false">FilterPk!E$11</f>
        <v>107993.78</v>
      </c>
      <c r="H2686" s="50" t="n">
        <f aca="false">FilterPk!F$11</f>
        <v>155786.29</v>
      </c>
      <c r="I2686" s="50" t="n">
        <f aca="false">FilterPk!G$11</f>
        <v>89357.34</v>
      </c>
      <c r="J2686" s="50" t="n">
        <f aca="false">FilterPk!H$11</f>
        <v>247101.13</v>
      </c>
      <c r="K2686" s="50" t="n">
        <f aca="false">FilterPk!I$11</f>
        <v>307386.28</v>
      </c>
      <c r="L2686" s="50" t="n">
        <f aca="false">FilterPk!J$11</f>
        <v>108209.05</v>
      </c>
      <c r="M2686" s="50" t="n">
        <f aca="false">FilterPk!K$11</f>
        <v>1338376.99</v>
      </c>
      <c r="N2686" s="50" t="n">
        <f aca="false">FilterPk!L$11</f>
        <v>2299723.85</v>
      </c>
      <c r="O2686" s="50" t="n">
        <f aca="false">FilterPk!M$11</f>
        <v>606348.53</v>
      </c>
      <c r="P2686" s="50" t="n">
        <f aca="false">FilterPk!N$11</f>
        <v>61912.21</v>
      </c>
      <c r="Q2686" s="51" t="n">
        <f aca="false">FilterPk!O$11</f>
        <v>2967984.59</v>
      </c>
    </row>
    <row r="2687" customFormat="false" ht="12.75" hidden="false" customHeight="false" outlineLevel="0" collapsed="false">
      <c r="B2687" s="85" t="str">
        <f aca="false">FilterPk!A$12</f>
        <v>Long Term Options</v>
      </c>
      <c r="C2687" s="13" t="n">
        <f aca="false">C2686+1</f>
        <v>2686</v>
      </c>
      <c r="D2687" s="50" t="n">
        <f aca="false">FilterPk!B$12</f>
        <v>0</v>
      </c>
      <c r="E2687" s="50" t="n">
        <f aca="false">FilterPk!C$12</f>
        <v>0</v>
      </c>
      <c r="F2687" s="50" t="n">
        <f aca="false">FilterPk!D$12</f>
        <v>0</v>
      </c>
      <c r="G2687" s="50" t="n">
        <f aca="false">FilterPk!E$12</f>
        <v>0</v>
      </c>
      <c r="H2687" s="50" t="n">
        <f aca="false">FilterPk!F$12</f>
        <v>0</v>
      </c>
      <c r="I2687" s="50" t="n">
        <f aca="false">FilterPk!G$12</f>
        <v>0</v>
      </c>
      <c r="J2687" s="50" t="n">
        <f aca="false">FilterPk!H$12</f>
        <v>0</v>
      </c>
      <c r="K2687" s="50" t="n">
        <f aca="false">FilterPk!I$12</f>
        <v>0</v>
      </c>
      <c r="L2687" s="50" t="n">
        <f aca="false">FilterPk!J$12</f>
        <v>0</v>
      </c>
      <c r="M2687" s="50" t="n">
        <f aca="false">FilterPk!K$12</f>
        <v>0</v>
      </c>
      <c r="N2687" s="50" t="n">
        <f aca="false">FilterPk!L$12</f>
        <v>0</v>
      </c>
      <c r="O2687" s="50" t="n">
        <f aca="false">FilterPk!M$12</f>
        <v>0</v>
      </c>
      <c r="P2687" s="50" t="n">
        <f aca="false">FilterPk!N$12</f>
        <v>0</v>
      </c>
      <c r="Q2687" s="51" t="n">
        <f aca="false">FilterPk!O$12</f>
        <v>0</v>
      </c>
    </row>
    <row r="2688" customFormat="false" ht="12.75" hidden="false" customHeight="false" outlineLevel="0" collapsed="false">
      <c r="B2688" s="85" t="str">
        <f aca="false">FilterPk!A$13</f>
        <v>LT-MIDWEST</v>
      </c>
      <c r="C2688" s="13" t="n">
        <f aca="false">C2687+1</f>
        <v>2687</v>
      </c>
      <c r="D2688" s="50" t="n">
        <f aca="false">FilterPk!B$13</f>
        <v>7151089.47366245</v>
      </c>
      <c r="E2688" s="50" t="n">
        <f aca="false">FilterPk!C$13</f>
        <v>48283.08</v>
      </c>
      <c r="F2688" s="50" t="n">
        <f aca="false">FilterPk!D$13</f>
        <v>-141448.54</v>
      </c>
      <c r="G2688" s="50" t="n">
        <f aca="false">FilterPk!E$13</f>
        <v>574622.66</v>
      </c>
      <c r="H2688" s="50" t="n">
        <f aca="false">FilterPk!F$13</f>
        <v>298097.27</v>
      </c>
      <c r="I2688" s="50" t="n">
        <f aca="false">FilterPk!G$13</f>
        <v>249481.43</v>
      </c>
      <c r="J2688" s="50" t="n">
        <f aca="false">FilterPk!H$13</f>
        <v>119379.88</v>
      </c>
      <c r="K2688" s="50" t="n">
        <f aca="false">FilterPk!I$13</f>
        <v>25994.27</v>
      </c>
      <c r="L2688" s="50" t="n">
        <f aca="false">FilterPk!J$13</f>
        <v>156242.15</v>
      </c>
      <c r="M2688" s="50" t="n">
        <f aca="false">FilterPk!K$13</f>
        <v>1762908.33</v>
      </c>
      <c r="N2688" s="50" t="n">
        <f aca="false">FilterPk!L$13</f>
        <v>3093560.53</v>
      </c>
      <c r="O2688" s="50" t="n">
        <f aca="false">FilterPk!M$13</f>
        <v>565730</v>
      </c>
      <c r="P2688" s="50" t="n">
        <f aca="false">FilterPk!N$13</f>
        <v>-439379.19</v>
      </c>
      <c r="Q2688" s="51" t="n">
        <f aca="false">FilterPk!O$13</f>
        <v>3219911.34</v>
      </c>
    </row>
    <row r="2689" customFormat="false" ht="12.75" hidden="false" customHeight="false" outlineLevel="0" collapsed="false">
      <c r="B2689" s="85" t="str">
        <f aca="false">FilterPk!A$14</f>
        <v>ST-ECAR</v>
      </c>
      <c r="C2689" s="13" t="n">
        <f aca="false">C2688+1</f>
        <v>2688</v>
      </c>
      <c r="D2689" s="50" t="n">
        <f aca="false">FilterPk!B$14</f>
        <v>238101.441960815</v>
      </c>
      <c r="E2689" s="50" t="n">
        <f aca="false">FilterPk!C$14</f>
        <v>13522.23</v>
      </c>
      <c r="F2689" s="50" t="n">
        <f aca="false">FilterPk!D$14</f>
        <v>15838.59</v>
      </c>
      <c r="G2689" s="50" t="n">
        <f aca="false">FilterPk!E$14</f>
        <v>0</v>
      </c>
      <c r="H2689" s="50" t="n">
        <f aca="false">FilterPk!F$14</f>
        <v>0</v>
      </c>
      <c r="I2689" s="50" t="n">
        <f aca="false">FilterPk!G$14</f>
        <v>0</v>
      </c>
      <c r="J2689" s="50" t="n">
        <f aca="false">FilterPk!H$14</f>
        <v>0</v>
      </c>
      <c r="K2689" s="50" t="n">
        <f aca="false">FilterPk!I$14</f>
        <v>0</v>
      </c>
      <c r="L2689" s="50" t="n">
        <f aca="false">FilterPk!J$14</f>
        <v>0</v>
      </c>
      <c r="M2689" s="50" t="n">
        <f aca="false">FilterPk!K$14</f>
        <v>0</v>
      </c>
      <c r="N2689" s="50" t="n">
        <f aca="false">FilterPk!L$14</f>
        <v>29360.82</v>
      </c>
      <c r="O2689" s="50" t="n">
        <f aca="false">FilterPk!M$14</f>
        <v>0</v>
      </c>
      <c r="P2689" s="50" t="n">
        <f aca="false">FilterPk!N$14</f>
        <v>0</v>
      </c>
      <c r="Q2689" s="51" t="n">
        <f aca="false">FilterPk!O$14</f>
        <v>29360.82</v>
      </c>
    </row>
    <row r="2690" customFormat="false" ht="12.75" hidden="false" customHeight="false" outlineLevel="0" collapsed="false">
      <c r="B2690" s="85" t="str">
        <f aca="false">FilterPk!A$15</f>
        <v>ST- MAPP</v>
      </c>
      <c r="C2690" s="13" t="n">
        <f aca="false">C2689+1</f>
        <v>2689</v>
      </c>
      <c r="D2690" s="50" t="n">
        <f aca="false">FilterPk!B$15</f>
        <v>254636.614020626</v>
      </c>
      <c r="E2690" s="50" t="n">
        <f aca="false">FilterPk!C$15</f>
        <v>795.43</v>
      </c>
      <c r="F2690" s="50" t="n">
        <f aca="false">FilterPk!D$15</f>
        <v>39596.48</v>
      </c>
      <c r="G2690" s="50" t="n">
        <f aca="false">FilterPk!E$15</f>
        <v>26009.8</v>
      </c>
      <c r="H2690" s="50" t="n">
        <f aca="false">FilterPk!F$15</f>
        <v>8238.75</v>
      </c>
      <c r="I2690" s="50" t="n">
        <f aca="false">FilterPk!G$15</f>
        <v>0</v>
      </c>
      <c r="J2690" s="50" t="n">
        <f aca="false">FilterPk!H$15</f>
        <v>0</v>
      </c>
      <c r="K2690" s="50" t="n">
        <f aca="false">FilterPk!I$15</f>
        <v>0</v>
      </c>
      <c r="L2690" s="50" t="n">
        <f aca="false">FilterPk!J$15</f>
        <v>0</v>
      </c>
      <c r="M2690" s="50" t="n">
        <f aca="false">FilterPk!K$15</f>
        <v>0</v>
      </c>
      <c r="N2690" s="50" t="n">
        <f aca="false">FilterPk!L$15</f>
        <v>74640.46</v>
      </c>
      <c r="O2690" s="50" t="n">
        <f aca="false">FilterPk!M$15</f>
        <v>0</v>
      </c>
      <c r="P2690" s="50" t="n">
        <f aca="false">FilterPk!N$15</f>
        <v>0</v>
      </c>
      <c r="Q2690" s="51" t="n">
        <f aca="false">FilterPk!O$15</f>
        <v>74640.46</v>
      </c>
    </row>
    <row r="2691" customFormat="false" ht="12.75" hidden="false" customHeight="false" outlineLevel="0" collapsed="false">
      <c r="B2691" s="85" t="str">
        <f aca="false">FilterPk!A$16</f>
        <v>ST- MAIN</v>
      </c>
      <c r="C2691" s="13" t="n">
        <f aca="false">C2690+1</f>
        <v>2690</v>
      </c>
      <c r="D2691" s="50" t="n">
        <f aca="false">FilterPk!B$16</f>
        <v>694293.253349893</v>
      </c>
      <c r="E2691" s="50" t="n">
        <f aca="false">FilterPk!C$16</f>
        <v>-2349.61</v>
      </c>
      <c r="F2691" s="50" t="n">
        <f aca="false">FilterPk!D$16</f>
        <v>15903</v>
      </c>
      <c r="G2691" s="50" t="n">
        <f aca="false">FilterPk!E$16</f>
        <v>69359.47</v>
      </c>
      <c r="H2691" s="50" t="n">
        <f aca="false">FilterPk!F$16</f>
        <v>0</v>
      </c>
      <c r="I2691" s="50" t="n">
        <f aca="false">FilterPk!G$16</f>
        <v>0</v>
      </c>
      <c r="J2691" s="50" t="n">
        <f aca="false">FilterPk!H$16</f>
        <v>0</v>
      </c>
      <c r="K2691" s="50" t="n">
        <f aca="false">FilterPk!I$16</f>
        <v>0</v>
      </c>
      <c r="L2691" s="50" t="n">
        <f aca="false">FilterPk!J$16</f>
        <v>0</v>
      </c>
      <c r="M2691" s="50" t="n">
        <f aca="false">FilterPk!K$16</f>
        <v>0</v>
      </c>
      <c r="N2691" s="50" t="n">
        <f aca="false">FilterPk!L$16</f>
        <v>82912.86</v>
      </c>
      <c r="O2691" s="50" t="n">
        <f aca="false">FilterPk!M$16</f>
        <v>0</v>
      </c>
      <c r="P2691" s="50" t="n">
        <f aca="false">FilterPk!N$16</f>
        <v>0</v>
      </c>
      <c r="Q2691" s="51" t="n">
        <f aca="false">FilterPk!O$16</f>
        <v>82912.86</v>
      </c>
    </row>
    <row r="2692" customFormat="false" ht="12.75" hidden="false" customHeight="false" outlineLevel="0" collapsed="false">
      <c r="B2692" s="85" t="str">
        <f aca="false">FilterPk!A$17</f>
        <v>MW-ANALYST</v>
      </c>
      <c r="C2692" s="13" t="n">
        <f aca="false">C2691+1</f>
        <v>2691</v>
      </c>
      <c r="D2692" s="50" t="n">
        <f aca="false">FilterPk!B$17</f>
        <v>0</v>
      </c>
      <c r="E2692" s="50" t="n">
        <f aca="false">FilterPk!C$17</f>
        <v>6363.4</v>
      </c>
      <c r="F2692" s="50" t="n">
        <f aca="false">FilterPk!D$17</f>
        <v>15838.59</v>
      </c>
      <c r="G2692" s="50" t="n">
        <f aca="false">FilterPk!E$17</f>
        <v>0</v>
      </c>
      <c r="H2692" s="50" t="n">
        <f aca="false">FilterPk!F$17</f>
        <v>0</v>
      </c>
      <c r="I2692" s="50" t="n">
        <f aca="false">FilterPk!G$17</f>
        <v>0</v>
      </c>
      <c r="J2692" s="50" t="n">
        <f aca="false">FilterPk!H$17</f>
        <v>0</v>
      </c>
      <c r="K2692" s="50" t="n">
        <f aca="false">FilterPk!I$17</f>
        <v>0</v>
      </c>
      <c r="L2692" s="50" t="n">
        <f aca="false">FilterPk!J$17</f>
        <v>0</v>
      </c>
      <c r="M2692" s="50" t="n">
        <f aca="false">FilterPk!K$17</f>
        <v>0</v>
      </c>
      <c r="N2692" s="50" t="n">
        <f aca="false">FilterPk!L$17</f>
        <v>22201.99</v>
      </c>
      <c r="O2692" s="50" t="n">
        <f aca="false">FilterPk!M$17</f>
        <v>0</v>
      </c>
      <c r="P2692" s="50" t="n">
        <f aca="false">FilterPk!N$17</f>
        <v>0</v>
      </c>
      <c r="Q2692" s="51" t="n">
        <f aca="false">FilterPk!O$17</f>
        <v>22201.99</v>
      </c>
    </row>
    <row r="2693" customFormat="false" ht="12.75" hidden="false" customHeight="false" outlineLevel="0" collapsed="false">
      <c r="B2693" s="85" t="str">
        <f aca="false">FilterPk!A$18</f>
        <v>LT-NE</v>
      </c>
      <c r="C2693" s="13" t="n">
        <f aca="false">C2692+1</f>
        <v>2692</v>
      </c>
      <c r="D2693" s="50" t="n">
        <f aca="false">FilterPk!B$18</f>
        <v>6187311.37539291</v>
      </c>
      <c r="E2693" s="50" t="n">
        <f aca="false">FilterPk!C$18</f>
        <v>-37254.47</v>
      </c>
      <c r="F2693" s="50" t="n">
        <f aca="false">FilterPk!D$18</f>
        <v>2562.91</v>
      </c>
      <c r="G2693" s="50" t="n">
        <f aca="false">FilterPk!E$18</f>
        <v>-23211.32</v>
      </c>
      <c r="H2693" s="50" t="n">
        <f aca="false">FilterPk!F$18</f>
        <v>263627.18</v>
      </c>
      <c r="I2693" s="50" t="n">
        <f aca="false">FilterPk!G$18</f>
        <v>-59813.36</v>
      </c>
      <c r="J2693" s="50" t="n">
        <f aca="false">FilterPk!H$18</f>
        <v>155752.04</v>
      </c>
      <c r="K2693" s="50" t="n">
        <f aca="false">FilterPk!I$18</f>
        <v>121018.38</v>
      </c>
      <c r="L2693" s="50" t="n">
        <f aca="false">FilterPk!J$18</f>
        <v>-53378.32</v>
      </c>
      <c r="M2693" s="50" t="n">
        <f aca="false">FilterPk!K$18</f>
        <v>995570.8</v>
      </c>
      <c r="N2693" s="50" t="n">
        <f aca="false">FilterPk!L$18</f>
        <v>1364873.84</v>
      </c>
      <c r="O2693" s="50" t="n">
        <f aca="false">FilterPk!M$18</f>
        <v>1053007.86</v>
      </c>
      <c r="P2693" s="50" t="n">
        <f aca="false">FilterPk!N$18</f>
        <v>-2593897.5</v>
      </c>
      <c r="Q2693" s="51" t="n">
        <f aca="false">FilterPk!O$18</f>
        <v>-176015.800000001</v>
      </c>
    </row>
    <row r="2694" customFormat="false" ht="12.75" hidden="false" customHeight="false" outlineLevel="0" collapsed="false">
      <c r="B2694" s="85" t="str">
        <f aca="false">FilterPk!A$19</f>
        <v>LT-PJM</v>
      </c>
      <c r="C2694" s="13" t="n">
        <f aca="false">C2693+1</f>
        <v>2693</v>
      </c>
      <c r="D2694" s="50" t="n">
        <f aca="false">FilterPk!B$19</f>
        <v>1818236.42109565</v>
      </c>
      <c r="E2694" s="50" t="n">
        <f aca="false">FilterPk!C$19</f>
        <v>25453.61</v>
      </c>
      <c r="F2694" s="50" t="n">
        <f aca="false">FilterPk!D$19</f>
        <v>45536</v>
      </c>
      <c r="G2694" s="50" t="n">
        <f aca="false">FilterPk!E$19</f>
        <v>312117.59</v>
      </c>
      <c r="H2694" s="50" t="n">
        <f aca="false">FilterPk!F$19</f>
        <v>211118</v>
      </c>
      <c r="I2694" s="50" t="n">
        <f aca="false">FilterPk!G$19</f>
        <v>0</v>
      </c>
      <c r="J2694" s="50" t="n">
        <f aca="false">FilterPk!H$19</f>
        <v>24536.25</v>
      </c>
      <c r="K2694" s="50" t="n">
        <f aca="false">FilterPk!I$19</f>
        <v>-12662.37</v>
      </c>
      <c r="L2694" s="50" t="n">
        <f aca="false">FilterPk!J$19</f>
        <v>-30078</v>
      </c>
      <c r="M2694" s="50" t="n">
        <f aca="false">FilterPk!K$19</f>
        <v>243523.27</v>
      </c>
      <c r="N2694" s="50" t="n">
        <f aca="false">FilterPk!L$19</f>
        <v>819544.35</v>
      </c>
      <c r="O2694" s="50" t="n">
        <f aca="false">FilterPk!M$19</f>
        <v>125485.18</v>
      </c>
      <c r="P2694" s="50" t="n">
        <f aca="false">FilterPk!N$19</f>
        <v>177105.54</v>
      </c>
      <c r="Q2694" s="51" t="n">
        <f aca="false">FilterPk!O$19</f>
        <v>1122135.07</v>
      </c>
    </row>
    <row r="2695" customFormat="false" ht="12.75" hidden="false" customHeight="false" outlineLevel="0" collapsed="false">
      <c r="B2695" s="85" t="str">
        <f aca="false">FilterPk!A$20</f>
        <v>LT- NY</v>
      </c>
      <c r="C2695" s="13" t="n">
        <f aca="false">C2694+1</f>
        <v>2694</v>
      </c>
      <c r="D2695" s="50" t="n">
        <f aca="false">FilterPk!B$20</f>
        <v>0</v>
      </c>
      <c r="E2695" s="50" t="n">
        <f aca="false">FilterPk!C$20</f>
        <v>-15908.51</v>
      </c>
      <c r="F2695" s="50" t="n">
        <f aca="false">FilterPk!D$20</f>
        <v>63126.67</v>
      </c>
      <c r="G2695" s="50" t="n">
        <f aca="false">FilterPk!E$20</f>
        <v>-17376.91</v>
      </c>
      <c r="H2695" s="50" t="n">
        <f aca="false">FilterPk!F$20</f>
        <v>0</v>
      </c>
      <c r="I2695" s="50" t="n">
        <f aca="false">FilterPk!G$20</f>
        <v>0</v>
      </c>
      <c r="J2695" s="50" t="n">
        <f aca="false">FilterPk!H$20</f>
        <v>0</v>
      </c>
      <c r="K2695" s="50" t="n">
        <f aca="false">FilterPk!I$20</f>
        <v>0</v>
      </c>
      <c r="L2695" s="50" t="n">
        <f aca="false">FilterPk!J$20</f>
        <v>0</v>
      </c>
      <c r="M2695" s="50" t="n">
        <f aca="false">FilterPk!K$20</f>
        <v>146381.01</v>
      </c>
      <c r="N2695" s="50" t="n">
        <f aca="false">FilterPk!L$20</f>
        <v>176222.26</v>
      </c>
      <c r="O2695" s="50" t="n">
        <f aca="false">FilterPk!M$20</f>
        <v>281909.77</v>
      </c>
      <c r="P2695" s="50" t="n">
        <f aca="false">FilterPk!N$20</f>
        <v>-177475.64</v>
      </c>
      <c r="Q2695" s="51" t="n">
        <f aca="false">FilterPk!O$20</f>
        <v>280656.39</v>
      </c>
    </row>
    <row r="2696" customFormat="false" ht="12.75" hidden="false" customHeight="false" outlineLevel="0" collapsed="false">
      <c r="B2696" s="85" t="str">
        <f aca="false">FilterPk!A$21</f>
        <v>ST- PJM</v>
      </c>
      <c r="C2696" s="13" t="n">
        <f aca="false">C2695+1</f>
        <v>2695</v>
      </c>
      <c r="D2696" s="50" t="n">
        <f aca="false">FilterPk!B$21</f>
        <v>1243093.71447674</v>
      </c>
      <c r="E2696" s="50" t="n">
        <f aca="false">FilterPk!C$21</f>
        <v>-91155.75</v>
      </c>
      <c r="F2696" s="50" t="n">
        <f aca="false">FilterPk!D$21</f>
        <v>-47515.78</v>
      </c>
      <c r="G2696" s="50" t="n">
        <f aca="false">FilterPk!E$21</f>
        <v>0</v>
      </c>
      <c r="H2696" s="50" t="n">
        <f aca="false">FilterPk!F$21</f>
        <v>0</v>
      </c>
      <c r="I2696" s="50" t="n">
        <f aca="false">FilterPk!G$21</f>
        <v>0</v>
      </c>
      <c r="J2696" s="50" t="n">
        <f aca="false">FilterPk!H$21</f>
        <v>0</v>
      </c>
      <c r="K2696" s="50" t="n">
        <f aca="false">FilterPk!I$21</f>
        <v>0</v>
      </c>
      <c r="L2696" s="50" t="n">
        <f aca="false">FilterPk!J$21</f>
        <v>0</v>
      </c>
      <c r="M2696" s="50" t="n">
        <f aca="false">FilterPk!K$21</f>
        <v>0</v>
      </c>
      <c r="N2696" s="50" t="n">
        <f aca="false">FilterPk!L$21</f>
        <v>-138671.53</v>
      </c>
      <c r="O2696" s="50" t="n">
        <f aca="false">FilterPk!M$21</f>
        <v>0</v>
      </c>
      <c r="P2696" s="50" t="n">
        <f aca="false">FilterPk!N$21</f>
        <v>0</v>
      </c>
      <c r="Q2696" s="51" t="n">
        <f aca="false">FilterPk!O$21</f>
        <v>-138671.53</v>
      </c>
    </row>
    <row r="2697" customFormat="false" ht="12.75" hidden="false" customHeight="false" outlineLevel="0" collapsed="false">
      <c r="B2697" s="85" t="str">
        <f aca="false">FilterPk!A$22</f>
        <v>ST- NENG</v>
      </c>
      <c r="C2697" s="13" t="n">
        <f aca="false">C2696+1</f>
        <v>2696</v>
      </c>
      <c r="D2697" s="50" t="n">
        <f aca="false">FilterPk!B$22</f>
        <v>539719.375927685</v>
      </c>
      <c r="E2697" s="50" t="n">
        <f aca="false">FilterPk!C$22</f>
        <v>13161.19</v>
      </c>
      <c r="F2697" s="50" t="n">
        <f aca="false">FilterPk!D$22</f>
        <v>63418.82</v>
      </c>
      <c r="G2697" s="50" t="n">
        <f aca="false">FilterPk!E$22</f>
        <v>0</v>
      </c>
      <c r="H2697" s="50" t="n">
        <f aca="false">FilterPk!F$22</f>
        <v>0</v>
      </c>
      <c r="I2697" s="50" t="n">
        <f aca="false">FilterPk!G$22</f>
        <v>0</v>
      </c>
      <c r="J2697" s="50" t="n">
        <f aca="false">FilterPk!H$22</f>
        <v>0</v>
      </c>
      <c r="K2697" s="50" t="n">
        <f aca="false">FilterPk!I$22</f>
        <v>0</v>
      </c>
      <c r="L2697" s="50" t="n">
        <f aca="false">FilterPk!J$22</f>
        <v>0</v>
      </c>
      <c r="M2697" s="50" t="n">
        <f aca="false">FilterPk!K$22</f>
        <v>0</v>
      </c>
      <c r="N2697" s="50" t="n">
        <f aca="false">FilterPk!L$22</f>
        <v>76580.01</v>
      </c>
      <c r="O2697" s="50" t="n">
        <f aca="false">FilterPk!M$22</f>
        <v>0</v>
      </c>
      <c r="P2697" s="50" t="n">
        <f aca="false">FilterPk!N$22</f>
        <v>0</v>
      </c>
      <c r="Q2697" s="51" t="n">
        <f aca="false">FilterPk!O$22</f>
        <v>76580.01</v>
      </c>
    </row>
    <row r="2698" customFormat="false" ht="12.75" hidden="false" customHeight="false" outlineLevel="0" collapsed="false">
      <c r="B2698" s="85" t="str">
        <f aca="false">FilterPk!A$23</f>
        <v>ST- NY</v>
      </c>
      <c r="C2698" s="13" t="n">
        <f aca="false">C2697+1</f>
        <v>2697</v>
      </c>
      <c r="D2698" s="50" t="n">
        <f aca="false">FilterPk!B$23</f>
        <v>251437.188425373</v>
      </c>
      <c r="E2698" s="50" t="n">
        <f aca="false">FilterPk!C$23</f>
        <v>10362.2</v>
      </c>
      <c r="F2698" s="50" t="n">
        <f aca="false">FilterPk!D$23</f>
        <v>-15838.59</v>
      </c>
      <c r="G2698" s="50" t="n">
        <f aca="false">FilterPk!E$23</f>
        <v>17339.87</v>
      </c>
      <c r="H2698" s="50" t="n">
        <f aca="false">FilterPk!F$23</f>
        <v>0</v>
      </c>
      <c r="I2698" s="50" t="n">
        <f aca="false">FilterPk!G$23</f>
        <v>0</v>
      </c>
      <c r="J2698" s="50" t="n">
        <f aca="false">FilterPk!H$23</f>
        <v>0</v>
      </c>
      <c r="K2698" s="50" t="n">
        <f aca="false">FilterPk!I$23</f>
        <v>0</v>
      </c>
      <c r="L2698" s="50" t="n">
        <f aca="false">FilterPk!J$23</f>
        <v>0</v>
      </c>
      <c r="M2698" s="50" t="n">
        <f aca="false">FilterPk!K$23</f>
        <v>0</v>
      </c>
      <c r="N2698" s="50" t="n">
        <f aca="false">FilterPk!L$23</f>
        <v>11863.48</v>
      </c>
      <c r="O2698" s="50" t="n">
        <f aca="false">FilterPk!M$23</f>
        <v>0</v>
      </c>
      <c r="P2698" s="50" t="n">
        <f aca="false">FilterPk!N$23</f>
        <v>0</v>
      </c>
      <c r="Q2698" s="51" t="n">
        <f aca="false">FilterPk!O$23</f>
        <v>11863.48</v>
      </c>
    </row>
    <row r="2699" customFormat="false" ht="12.75" hidden="false" customHeight="false" outlineLevel="0" collapsed="false">
      <c r="B2699" s="85" t="str">
        <f aca="false">FilterPk!A$24</f>
        <v>NE- PHYS</v>
      </c>
      <c r="C2699" s="13" t="n">
        <f aca="false">C2698+1</f>
        <v>2698</v>
      </c>
      <c r="D2699" s="50" t="n">
        <f aca="false">FilterPk!B$24</f>
        <v>0</v>
      </c>
      <c r="E2699" s="50" t="n">
        <f aca="false">FilterPk!C$24</f>
        <v>0</v>
      </c>
      <c r="F2699" s="50" t="n">
        <f aca="false">FilterPk!D$24</f>
        <v>0</v>
      </c>
      <c r="G2699" s="50" t="n">
        <f aca="false">FilterPk!E$24</f>
        <v>0</v>
      </c>
      <c r="H2699" s="50" t="n">
        <f aca="false">FilterPk!F$24</f>
        <v>0</v>
      </c>
      <c r="I2699" s="50" t="n">
        <f aca="false">FilterPk!G$24</f>
        <v>0</v>
      </c>
      <c r="J2699" s="50" t="n">
        <f aca="false">FilterPk!H$24</f>
        <v>0</v>
      </c>
      <c r="K2699" s="50" t="n">
        <f aca="false">FilterPk!I$24</f>
        <v>0</v>
      </c>
      <c r="L2699" s="50" t="n">
        <f aca="false">FilterPk!J$24</f>
        <v>0</v>
      </c>
      <c r="M2699" s="50" t="n">
        <f aca="false">FilterPk!K$24</f>
        <v>0</v>
      </c>
      <c r="N2699" s="50" t="n">
        <f aca="false">FilterPk!L$24</f>
        <v>0</v>
      </c>
      <c r="O2699" s="50" t="n">
        <f aca="false">FilterPk!M$24</f>
        <v>0</v>
      </c>
      <c r="P2699" s="50" t="n">
        <f aca="false">FilterPk!N$24</f>
        <v>0</v>
      </c>
      <c r="Q2699" s="51" t="n">
        <f aca="false">FilterPk!O$24</f>
        <v>0</v>
      </c>
    </row>
    <row r="2700" customFormat="false" ht="12.75" hidden="false" customHeight="false" outlineLevel="0" collapsed="false">
      <c r="B2700" s="85" t="str">
        <f aca="false">FilterPk!A$25</f>
        <v>LT-Southeast</v>
      </c>
      <c r="C2700" s="13" t="n">
        <f aca="false">C2699+1</f>
        <v>2699</v>
      </c>
      <c r="D2700" s="50" t="n">
        <f aca="false">FilterPk!B$25</f>
        <v>11411200.8859117</v>
      </c>
      <c r="E2700" s="50" t="n">
        <f aca="false">FilterPk!C$25</f>
        <v>45860.27</v>
      </c>
      <c r="F2700" s="50" t="n">
        <f aca="false">FilterPk!D$25</f>
        <v>54109.47</v>
      </c>
      <c r="G2700" s="50" t="n">
        <f aca="false">FilterPk!E$25</f>
        <v>124540.18</v>
      </c>
      <c r="H2700" s="50" t="n">
        <f aca="false">FilterPk!F$25</f>
        <v>77068.78</v>
      </c>
      <c r="I2700" s="50" t="n">
        <f aca="false">FilterPk!G$25</f>
        <v>75414.58</v>
      </c>
      <c r="J2700" s="50" t="n">
        <f aca="false">FilterPk!H$25</f>
        <v>134077.64</v>
      </c>
      <c r="K2700" s="50" t="n">
        <f aca="false">FilterPk!I$25</f>
        <v>429786.05</v>
      </c>
      <c r="L2700" s="50" t="n">
        <f aca="false">FilterPk!J$25</f>
        <v>118391.18</v>
      </c>
      <c r="M2700" s="50" t="n">
        <f aca="false">FilterPk!K$25</f>
        <v>1083243.13</v>
      </c>
      <c r="N2700" s="50" t="n">
        <f aca="false">FilterPk!L$25</f>
        <v>2142491.28</v>
      </c>
      <c r="O2700" s="50" t="n">
        <f aca="false">FilterPk!M$25</f>
        <v>344226</v>
      </c>
      <c r="P2700" s="50" t="n">
        <f aca="false">FilterPk!N$25</f>
        <v>1221747.4</v>
      </c>
      <c r="Q2700" s="51" t="n">
        <f aca="false">FilterPk!O$25</f>
        <v>3708464.68</v>
      </c>
    </row>
    <row r="2701" customFormat="false" ht="12.75" hidden="false" customHeight="false" outlineLevel="0" collapsed="false">
      <c r="B2701" s="85" t="str">
        <f aca="false">FilterPk!A$26</f>
        <v>ST-SPP</v>
      </c>
      <c r="C2701" s="13" t="n">
        <f aca="false">C2700+1</f>
        <v>2700</v>
      </c>
      <c r="D2701" s="50" t="n">
        <f aca="false">FilterPk!B$26</f>
        <v>52202.8773549933</v>
      </c>
      <c r="E2701" s="50" t="n">
        <f aca="false">FilterPk!C$26</f>
        <v>3181.7</v>
      </c>
      <c r="F2701" s="50" t="n">
        <f aca="false">FilterPk!D$26</f>
        <v>0</v>
      </c>
      <c r="G2701" s="50" t="n">
        <f aca="false">FilterPk!E$26</f>
        <v>0</v>
      </c>
      <c r="H2701" s="50" t="n">
        <f aca="false">FilterPk!F$26</f>
        <v>0</v>
      </c>
      <c r="I2701" s="50" t="n">
        <f aca="false">FilterPk!G$26</f>
        <v>0</v>
      </c>
      <c r="J2701" s="50" t="n">
        <f aca="false">FilterPk!H$26</f>
        <v>0</v>
      </c>
      <c r="K2701" s="50" t="n">
        <f aca="false">FilterPk!I$26</f>
        <v>0</v>
      </c>
      <c r="L2701" s="50" t="n">
        <f aca="false">FilterPk!J$26</f>
        <v>0</v>
      </c>
      <c r="M2701" s="50" t="n">
        <f aca="false">FilterPk!K$26</f>
        <v>0</v>
      </c>
      <c r="N2701" s="50" t="n">
        <f aca="false">FilterPk!L$26</f>
        <v>3181.7</v>
      </c>
      <c r="O2701" s="50" t="n">
        <f aca="false">FilterPk!M$26</f>
        <v>0</v>
      </c>
      <c r="P2701" s="50" t="n">
        <f aca="false">FilterPk!N$26</f>
        <v>0</v>
      </c>
      <c r="Q2701" s="51" t="n">
        <f aca="false">FilterPk!O$26</f>
        <v>3181.7</v>
      </c>
    </row>
    <row r="2702" customFormat="false" ht="12.75" hidden="false" customHeight="false" outlineLevel="0" collapsed="false">
      <c r="B2702" s="85" t="str">
        <f aca="false">FilterPk!A$27</f>
        <v>ST-SERC</v>
      </c>
      <c r="C2702" s="13" t="n">
        <f aca="false">C2701+1</f>
        <v>2701</v>
      </c>
      <c r="D2702" s="50" t="n">
        <f aca="false">FilterPk!B$27</f>
        <v>686881.973218232</v>
      </c>
      <c r="E2702" s="50" t="n">
        <f aca="false">FilterPk!C$27</f>
        <v>-12726.81</v>
      </c>
      <c r="F2702" s="50" t="n">
        <f aca="false">FilterPk!D$27</f>
        <v>-31677.19</v>
      </c>
      <c r="G2702" s="50" t="n">
        <f aca="false">FilterPk!E$27</f>
        <v>138718.93</v>
      </c>
      <c r="H2702" s="50" t="n">
        <f aca="false">FilterPk!F$27</f>
        <v>0</v>
      </c>
      <c r="I2702" s="50" t="n">
        <f aca="false">FilterPk!G$27</f>
        <v>0</v>
      </c>
      <c r="J2702" s="50" t="n">
        <f aca="false">FilterPk!H$27</f>
        <v>0</v>
      </c>
      <c r="K2702" s="50" t="n">
        <f aca="false">FilterPk!I$27</f>
        <v>0</v>
      </c>
      <c r="L2702" s="50" t="n">
        <f aca="false">FilterPk!J$27</f>
        <v>0</v>
      </c>
      <c r="M2702" s="50" t="n">
        <f aca="false">FilterPk!K$27</f>
        <v>0</v>
      </c>
      <c r="N2702" s="50" t="n">
        <f aca="false">FilterPk!L$27</f>
        <v>94314.93</v>
      </c>
      <c r="O2702" s="50" t="n">
        <f aca="false">FilterPk!M$27</f>
        <v>0</v>
      </c>
      <c r="P2702" s="50" t="n">
        <f aca="false">FilterPk!N$27</f>
        <v>0</v>
      </c>
      <c r="Q2702" s="51" t="n">
        <f aca="false">FilterPk!O$27</f>
        <v>94314.93</v>
      </c>
    </row>
    <row r="2703" customFormat="false" ht="12.75" hidden="false" customHeight="false" outlineLevel="0" collapsed="false">
      <c r="B2703" s="85" t="str">
        <f aca="false">FilterPk!A$28</f>
        <v>LT- Texas</v>
      </c>
      <c r="C2703" s="13" t="n">
        <f aca="false">C2702+1</f>
        <v>2702</v>
      </c>
      <c r="D2703" s="50" t="n">
        <f aca="false">FilterPk!B$28</f>
        <v>3826684.70313045</v>
      </c>
      <c r="E2703" s="50" t="n">
        <f aca="false">FilterPk!C$28</f>
        <v>-6382.69</v>
      </c>
      <c r="F2703" s="50" t="n">
        <f aca="false">FilterPk!D$28</f>
        <v>71634.81</v>
      </c>
      <c r="G2703" s="50" t="n">
        <f aca="false">FilterPk!E$28</f>
        <v>28710.67</v>
      </c>
      <c r="H2703" s="50" t="n">
        <f aca="false">FilterPk!F$28</f>
        <v>106726.26</v>
      </c>
      <c r="I2703" s="50" t="n">
        <f aca="false">FilterPk!G$28</f>
        <v>68401.15</v>
      </c>
      <c r="J2703" s="50" t="n">
        <f aca="false">FilterPk!H$28</f>
        <v>107963.61</v>
      </c>
      <c r="K2703" s="50" t="n">
        <f aca="false">FilterPk!I$28</f>
        <v>204731.1</v>
      </c>
      <c r="L2703" s="50" t="n">
        <f aca="false">FilterPk!J$28</f>
        <v>63773.36</v>
      </c>
      <c r="M2703" s="50" t="n">
        <f aca="false">FilterPk!K$28</f>
        <v>194039.66</v>
      </c>
      <c r="N2703" s="50" t="n">
        <f aca="false">FilterPk!L$28</f>
        <v>839597.93</v>
      </c>
      <c r="O2703" s="50" t="n">
        <f aca="false">FilterPk!M$28</f>
        <v>673610.11</v>
      </c>
      <c r="P2703" s="50" t="n">
        <f aca="false">FilterPk!N$28</f>
        <v>107208.74</v>
      </c>
      <c r="Q2703" s="51" t="n">
        <f aca="false">FilterPk!O$28</f>
        <v>1620416.78</v>
      </c>
    </row>
    <row r="2704" customFormat="false" ht="12.75" hidden="false" customHeight="false" outlineLevel="0" collapsed="false">
      <c r="B2704" s="85" t="str">
        <f aca="false">FilterPk!A$29</f>
        <v>St- Texas</v>
      </c>
      <c r="C2704" s="13" t="n">
        <f aca="false">C2703+1</f>
        <v>2703</v>
      </c>
      <c r="D2704" s="50" t="n">
        <f aca="false">FilterPk!B$29</f>
        <v>445563.239343252</v>
      </c>
      <c r="E2704" s="50" t="n">
        <f aca="false">FilterPk!C$29</f>
        <v>30194</v>
      </c>
      <c r="F2704" s="50" t="n">
        <f aca="false">FilterPk!D$29</f>
        <v>31677.19</v>
      </c>
      <c r="G2704" s="50" t="n">
        <f aca="false">FilterPk!E$29</f>
        <v>0</v>
      </c>
      <c r="H2704" s="50" t="n">
        <f aca="false">FilterPk!F$29</f>
        <v>0</v>
      </c>
      <c r="I2704" s="50" t="n">
        <f aca="false">FilterPk!G$29</f>
        <v>0</v>
      </c>
      <c r="J2704" s="50" t="n">
        <f aca="false">FilterPk!H$29</f>
        <v>0</v>
      </c>
      <c r="K2704" s="50" t="n">
        <f aca="false">FilterPk!I$29</f>
        <v>0</v>
      </c>
      <c r="L2704" s="50" t="n">
        <f aca="false">FilterPk!J$29</f>
        <v>0</v>
      </c>
      <c r="M2704" s="50" t="n">
        <f aca="false">FilterPk!K$29</f>
        <v>0</v>
      </c>
      <c r="N2704" s="50" t="n">
        <f aca="false">FilterPk!L$29</f>
        <v>61871.19</v>
      </c>
      <c r="O2704" s="50" t="n">
        <f aca="false">FilterPk!M$29</f>
        <v>0</v>
      </c>
      <c r="P2704" s="50" t="n">
        <f aca="false">FilterPk!N$29</f>
        <v>0</v>
      </c>
      <c r="Q2704" s="51" t="n">
        <f aca="false">FilterPk!O$29</f>
        <v>61871.19</v>
      </c>
    </row>
    <row r="2705" customFormat="false" ht="12.75" hidden="false" customHeight="false" outlineLevel="0" collapsed="false">
      <c r="B2705" s="85"/>
      <c r="C2705" s="13" t="n">
        <f aca="false">C2704+1</f>
        <v>2704</v>
      </c>
      <c r="D2705" s="50"/>
      <c r="E2705" s="50"/>
      <c r="F2705" s="50"/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1"/>
    </row>
    <row r="2706" customFormat="false" ht="12.75" hidden="false" customHeight="false" outlineLevel="0" collapsed="false">
      <c r="B2706" s="85" t="str">
        <f aca="false">FilterPk!A$32</f>
        <v>Gas positions</v>
      </c>
      <c r="C2706" s="13" t="n">
        <f aca="false">C2705+1</f>
        <v>2705</v>
      </c>
      <c r="D2706" s="50" t="s">
        <v>4</v>
      </c>
      <c r="E2706" s="50"/>
      <c r="F2706" s="50"/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1"/>
    </row>
    <row r="2707" customFormat="false" ht="12.75" hidden="false" customHeight="false" outlineLevel="0" collapsed="false">
      <c r="B2707" s="85" t="str">
        <f aca="false">FilterPk!A$33</f>
        <v>Kevin Presto</v>
      </c>
      <c r="C2707" s="13" t="n">
        <f aca="false">C2706+1</f>
        <v>2706</v>
      </c>
      <c r="D2707" s="50" t="n">
        <f aca="false">FilterPk!B$33</f>
        <v>0</v>
      </c>
      <c r="E2707" s="50" t="n">
        <f aca="false">FilterPk!C$33</f>
        <v>0</v>
      </c>
      <c r="F2707" s="50" t="n">
        <f aca="false">FilterPk!D$33</f>
        <v>0</v>
      </c>
      <c r="G2707" s="50" t="n">
        <f aca="false">FilterPk!E$33</f>
        <v>0</v>
      </c>
      <c r="H2707" s="50" t="n">
        <f aca="false">FilterPk!F$33</f>
        <v>148.212616</v>
      </c>
      <c r="I2707" s="50" t="n">
        <f aca="false">FilterPk!G$33</f>
        <v>152.45636</v>
      </c>
      <c r="J2707" s="50" t="n">
        <f aca="false">FilterPk!H$33</f>
        <v>146.860915</v>
      </c>
      <c r="K2707" s="50" t="n">
        <f aca="false">FilterPk!I$33</f>
        <v>301.509361</v>
      </c>
      <c r="L2707" s="50" t="n">
        <f aca="false">FilterPk!J$33</f>
        <v>144.921279</v>
      </c>
      <c r="M2707" s="50" t="n">
        <f aca="false">FilterPk!K$33</f>
        <v>149.116289</v>
      </c>
      <c r="N2707" s="50" t="n">
        <f aca="false">FilterPk!L$33</f>
        <v>1043.07682</v>
      </c>
      <c r="O2707" s="50" t="n">
        <f aca="false">FilterPk!M$33</f>
        <v>0</v>
      </c>
      <c r="P2707" s="50" t="n">
        <f aca="false">FilterPk!N$33</f>
        <v>0</v>
      </c>
      <c r="Q2707" s="51" t="n">
        <f aca="false">FilterPk!O$33</f>
        <v>1043.07682</v>
      </c>
    </row>
    <row r="2708" customFormat="false" ht="12.75" hidden="false" customHeight="false" outlineLevel="0" collapsed="false">
      <c r="B2708" s="85" t="str">
        <f aca="false">FilterPk!A$34</f>
        <v>Fletcher Sturm</v>
      </c>
      <c r="C2708" s="13" t="n">
        <f aca="false">C2707+1</f>
        <v>2707</v>
      </c>
      <c r="D2708" s="50" t="n">
        <f aca="false">FilterPk!B$34</f>
        <v>0</v>
      </c>
      <c r="E2708" s="50" t="n">
        <f aca="false">FilterPk!C$34</f>
        <v>0</v>
      </c>
      <c r="F2708" s="50" t="n">
        <f aca="false">FilterPk!D$34</f>
        <v>10.382539</v>
      </c>
      <c r="G2708" s="50" t="n">
        <f aca="false">FilterPk!E$34</f>
        <v>-372.732218</v>
      </c>
      <c r="H2708" s="50" t="n">
        <f aca="false">FilterPk!F$34</f>
        <v>-18.430041</v>
      </c>
      <c r="I2708" s="50" t="n">
        <f aca="false">FilterPk!G$34</f>
        <v>-7.519049</v>
      </c>
      <c r="J2708" s="50" t="n">
        <f aca="false">FilterPk!H$34</f>
        <v>7.209206</v>
      </c>
      <c r="K2708" s="50" t="n">
        <f aca="false">FilterPk!I$34</f>
        <v>16.283645</v>
      </c>
      <c r="L2708" s="50" t="n">
        <f aca="false">FilterPk!J$34</f>
        <v>-0.622678</v>
      </c>
      <c r="M2708" s="50" t="n">
        <f aca="false">FilterPk!K$34</f>
        <v>48.787102</v>
      </c>
      <c r="N2708" s="50" t="n">
        <f aca="false">FilterPk!L$34</f>
        <v>-316.641494</v>
      </c>
      <c r="O2708" s="50" t="n">
        <f aca="false">FilterPk!M$34</f>
        <v>137.057149</v>
      </c>
      <c r="P2708" s="50" t="n">
        <f aca="false">FilterPk!N$34</f>
        <v>0</v>
      </c>
      <c r="Q2708" s="51" t="n">
        <f aca="false">FilterPk!O$34</f>
        <v>-179.584345</v>
      </c>
    </row>
    <row r="2709" customFormat="false" ht="12.75" hidden="false" customHeight="false" outlineLevel="0" collapsed="false">
      <c r="B2709" s="85" t="str">
        <f aca="false">FilterPk!A$35</f>
        <v>Doug Gilbert-Smith</v>
      </c>
      <c r="C2709" s="13" t="n">
        <f aca="false">C2708+1</f>
        <v>2708</v>
      </c>
      <c r="D2709" s="50" t="n">
        <f aca="false">FilterPk!B$35</f>
        <v>0</v>
      </c>
      <c r="E2709" s="50" t="n">
        <f aca="false">FilterPk!C$35</f>
        <v>0</v>
      </c>
      <c r="F2709" s="50" t="n">
        <f aca="false">FilterPk!D$35</f>
        <v>-34.907</v>
      </c>
      <c r="G2709" s="50" t="n">
        <f aca="false">FilterPk!E$35</f>
        <v>38.473605</v>
      </c>
      <c r="H2709" s="50" t="n">
        <f aca="false">FilterPk!F$35</f>
        <v>-29.642523</v>
      </c>
      <c r="I2709" s="50" t="n">
        <f aca="false">FilterPk!G$35</f>
        <v>30.491272</v>
      </c>
      <c r="J2709" s="50" t="n">
        <f aca="false">FilterPk!H$35</f>
        <v>0</v>
      </c>
      <c r="K2709" s="50" t="n">
        <f aca="false">FilterPk!I$35</f>
        <v>90.452808</v>
      </c>
      <c r="L2709" s="50" t="n">
        <f aca="false">FilterPk!J$35</f>
        <v>0</v>
      </c>
      <c r="M2709" s="50" t="n">
        <f aca="false">FilterPk!K$35</f>
        <v>14.574853</v>
      </c>
      <c r="N2709" s="50" t="n">
        <f aca="false">FilterPk!L$35</f>
        <v>109.443015</v>
      </c>
      <c r="O2709" s="50" t="n">
        <f aca="false">FilterPk!M$35</f>
        <v>94.93307</v>
      </c>
      <c r="P2709" s="50" t="n">
        <f aca="false">FilterPk!N$35</f>
        <v>-157.516125</v>
      </c>
      <c r="Q2709" s="51" t="n">
        <f aca="false">FilterPk!O$35</f>
        <v>46.85996</v>
      </c>
    </row>
    <row r="2710" customFormat="false" ht="12.75" hidden="false" customHeight="false" outlineLevel="0" collapsed="false">
      <c r="B2710" s="85" t="str">
        <f aca="false">FilterPk!A$36</f>
        <v>Rogers Herndon</v>
      </c>
      <c r="C2710" s="13" t="n">
        <f aca="false">C2709+1</f>
        <v>2709</v>
      </c>
      <c r="D2710" s="50" t="n">
        <f aca="false">FilterPk!B$36</f>
        <v>0</v>
      </c>
      <c r="E2710" s="50" t="n">
        <f aca="false">FilterPk!C$36</f>
        <v>0</v>
      </c>
      <c r="F2710" s="50" t="n">
        <f aca="false">FilterPk!D$36</f>
        <v>-16.269581</v>
      </c>
      <c r="G2710" s="50" t="n">
        <f aca="false">FilterPk!E$36</f>
        <v>-36.150495</v>
      </c>
      <c r="H2710" s="50" t="n">
        <f aca="false">FilterPk!F$36</f>
        <v>-105.080472</v>
      </c>
      <c r="I2710" s="50" t="n">
        <f aca="false">FilterPk!G$36</f>
        <v>-21.496839</v>
      </c>
      <c r="J2710" s="50" t="n">
        <f aca="false">FilterPk!H$36</f>
        <v>76.011979</v>
      </c>
      <c r="K2710" s="50" t="n">
        <f aca="false">FilterPk!I$36</f>
        <v>315.376651</v>
      </c>
      <c r="L2710" s="50" t="n">
        <f aca="false">FilterPk!J$36</f>
        <v>0.622678</v>
      </c>
      <c r="M2710" s="50" t="n">
        <f aca="false">FilterPk!K$36</f>
        <v>131.855286</v>
      </c>
      <c r="N2710" s="50" t="n">
        <f aca="false">FilterPk!L$36</f>
        <v>344.869207</v>
      </c>
      <c r="O2710" s="50" t="n">
        <f aca="false">FilterPk!M$36</f>
        <v>500.495437</v>
      </c>
      <c r="P2710" s="50" t="n">
        <f aca="false">FilterPk!N$36</f>
        <v>0</v>
      </c>
      <c r="Q2710" s="51" t="n">
        <f aca="false">FilterPk!O$36</f>
        <v>845.364644</v>
      </c>
    </row>
    <row r="2711" customFormat="false" ht="12.75" hidden="false" customHeight="false" outlineLevel="0" collapsed="false">
      <c r="B2711" s="85" t="str">
        <f aca="false">FilterPk!A$37</f>
        <v>Dana Davis</v>
      </c>
      <c r="C2711" s="13" t="n">
        <f aca="false">C2710+1</f>
        <v>2710</v>
      </c>
      <c r="D2711" s="50" t="n">
        <f aca="false">FilterPk!B$37</f>
        <v>0</v>
      </c>
      <c r="E2711" s="50" t="n">
        <f aca="false">FilterPk!C$37</f>
        <v>0</v>
      </c>
      <c r="F2711" s="50" t="n">
        <f aca="false">FilterPk!D$37</f>
        <v>4.986714</v>
      </c>
      <c r="G2711" s="50" t="n">
        <f aca="false">FilterPk!E$37</f>
        <v>-10.425106</v>
      </c>
      <c r="H2711" s="50" t="n">
        <f aca="false">FilterPk!F$37</f>
        <v>34.582944</v>
      </c>
      <c r="I2711" s="50" t="n">
        <f aca="false">FilterPk!G$37</f>
        <v>31.966656</v>
      </c>
      <c r="J2711" s="50" t="n">
        <f aca="false">FilterPk!H$37</f>
        <v>34.267547</v>
      </c>
      <c r="K2711" s="50" t="n">
        <f aca="false">FilterPk!I$37</f>
        <v>70.027981</v>
      </c>
      <c r="L2711" s="50" t="n">
        <f aca="false">FilterPk!J$37</f>
        <v>33.814965</v>
      </c>
      <c r="M2711" s="50" t="n">
        <f aca="false">FilterPk!K$37</f>
        <v>44.191074</v>
      </c>
      <c r="N2711" s="50" t="n">
        <f aca="false">FilterPk!L$37</f>
        <v>243.412775</v>
      </c>
      <c r="O2711" s="50" t="n">
        <f aca="false">FilterPk!M$37</f>
        <v>27.55263</v>
      </c>
      <c r="P2711" s="50" t="n">
        <f aca="false">FilterPk!N$37</f>
        <v>0</v>
      </c>
      <c r="Q2711" s="51" t="n">
        <f aca="false">FilterPk!O$37</f>
        <v>270.965405</v>
      </c>
    </row>
    <row r="2712" customFormat="false" ht="12.75" hidden="false" customHeight="false" outlineLevel="0" collapsed="false">
      <c r="B2712" s="85" t="str">
        <f aca="false">FilterPk!A$38</f>
        <v>Tom May</v>
      </c>
      <c r="C2712" s="13" t="n">
        <f aca="false">C2711+1</f>
        <v>2711</v>
      </c>
      <c r="D2712" s="50" t="n">
        <f aca="false">FilterPk!B$38</f>
        <v>0</v>
      </c>
      <c r="E2712" s="50" t="n">
        <f aca="false">FilterPk!C$38</f>
        <v>0</v>
      </c>
      <c r="F2712" s="50" t="n">
        <f aca="false">FilterPk!D$38</f>
        <v>0</v>
      </c>
      <c r="G2712" s="50" t="n">
        <f aca="false">FilterPk!E$38</f>
        <v>0</v>
      </c>
      <c r="H2712" s="50" t="n">
        <f aca="false">FilterPk!F$38</f>
        <v>0</v>
      </c>
      <c r="I2712" s="50" t="n">
        <f aca="false">FilterPk!G$38</f>
        <v>0</v>
      </c>
      <c r="J2712" s="50" t="n">
        <f aca="false">FilterPk!H$38</f>
        <v>0</v>
      </c>
      <c r="K2712" s="50" t="n">
        <f aca="false">FilterPk!I$38</f>
        <v>0</v>
      </c>
      <c r="L2712" s="50" t="n">
        <f aca="false">FilterPk!J$38</f>
        <v>0</v>
      </c>
      <c r="M2712" s="50" t="n">
        <f aca="false">FilterPk!K$38</f>
        <v>0</v>
      </c>
      <c r="N2712" s="50" t="n">
        <f aca="false">FilterPk!L$38</f>
        <v>0</v>
      </c>
      <c r="O2712" s="50" t="n">
        <f aca="false">FilterPk!M$38</f>
        <v>0</v>
      </c>
      <c r="P2712" s="50" t="n">
        <f aca="false">FilterPk!N$38</f>
        <v>0</v>
      </c>
      <c r="Q2712" s="51" t="n">
        <f aca="false">FilterPk!O$38</f>
        <v>0</v>
      </c>
    </row>
    <row r="2713" customFormat="false" ht="12.75" hidden="false" customHeight="false" outlineLevel="0" collapsed="false">
      <c r="B2713" s="85" t="str">
        <f aca="false">FilterPk!A$39</f>
        <v>Clint Dean</v>
      </c>
      <c r="C2713" s="13" t="n">
        <f aca="false">C2712+1</f>
        <v>2712</v>
      </c>
      <c r="D2713" s="50" t="n">
        <f aca="false">FilterPk!B$39</f>
        <v>0</v>
      </c>
      <c r="E2713" s="50" t="n">
        <f aca="false">FilterPk!C$39</f>
        <v>0</v>
      </c>
      <c r="F2713" s="50" t="n">
        <f aca="false">FilterPk!D$39</f>
        <v>-27.9256</v>
      </c>
      <c r="G2713" s="50" t="n">
        <f aca="false">FilterPk!E$39</f>
        <v>0</v>
      </c>
      <c r="H2713" s="50" t="n">
        <f aca="false">FilterPk!F$39</f>
        <v>0</v>
      </c>
      <c r="I2713" s="50" t="n">
        <f aca="false">FilterPk!G$39</f>
        <v>0</v>
      </c>
      <c r="J2713" s="50" t="n">
        <f aca="false">FilterPk!H$39</f>
        <v>0</v>
      </c>
      <c r="K2713" s="50" t="n">
        <f aca="false">FilterPk!I$39</f>
        <v>0</v>
      </c>
      <c r="L2713" s="50" t="n">
        <f aca="false">FilterPk!J$39</f>
        <v>0</v>
      </c>
      <c r="M2713" s="50" t="n">
        <f aca="false">FilterPk!K$39</f>
        <v>0</v>
      </c>
      <c r="N2713" s="50" t="n">
        <f aca="false">FilterPk!L$39</f>
        <v>-27.9256</v>
      </c>
      <c r="O2713" s="50" t="n">
        <f aca="false">FilterPk!M$39</f>
        <v>0</v>
      </c>
      <c r="P2713" s="50" t="n">
        <f aca="false">FilterPk!N$39</f>
        <v>0</v>
      </c>
      <c r="Q2713" s="51" t="n">
        <f aca="false">FilterPk!O$39</f>
        <v>-27.9256</v>
      </c>
    </row>
    <row r="2714" customFormat="false" ht="12.75" hidden="false" customHeight="false" outlineLevel="0" collapsed="false">
      <c r="B2714" s="85" t="str">
        <f aca="false">FilterPk!A$40</f>
        <v>Rob Benson</v>
      </c>
      <c r="C2714" s="13" t="n">
        <f aca="false">C2713+1</f>
        <v>2713</v>
      </c>
      <c r="D2714" s="50" t="n">
        <f aca="false">FilterPk!B$40</f>
        <v>0</v>
      </c>
      <c r="E2714" s="50" t="n">
        <f aca="false">FilterPk!C$40</f>
        <v>0</v>
      </c>
      <c r="F2714" s="50" t="n">
        <f aca="false">FilterPk!D$40</f>
        <v>0</v>
      </c>
      <c r="G2714" s="50" t="n">
        <f aca="false">FilterPk!E$40</f>
        <v>-76.947211</v>
      </c>
      <c r="H2714" s="50" t="n">
        <f aca="false">FilterPk!F$40</f>
        <v>0</v>
      </c>
      <c r="I2714" s="50" t="n">
        <f aca="false">FilterPk!G$40</f>
        <v>0</v>
      </c>
      <c r="J2714" s="50" t="n">
        <f aca="false">FilterPk!H$40</f>
        <v>0</v>
      </c>
      <c r="K2714" s="50" t="n">
        <f aca="false">FilterPk!I$40</f>
        <v>0</v>
      </c>
      <c r="L2714" s="50" t="n">
        <f aca="false">FilterPk!J$40</f>
        <v>0</v>
      </c>
      <c r="M2714" s="50" t="n">
        <f aca="false">FilterPk!K$40</f>
        <v>0</v>
      </c>
      <c r="N2714" s="50" t="n">
        <f aca="false">FilterPk!L$40</f>
        <v>-76.947211</v>
      </c>
      <c r="O2714" s="50" t="n">
        <f aca="false">FilterPk!M$40</f>
        <v>0</v>
      </c>
      <c r="P2714" s="50" t="n">
        <f aca="false">FilterPk!N$40</f>
        <v>0</v>
      </c>
      <c r="Q2714" s="51" t="n">
        <f aca="false">FilterPk!O$40</f>
        <v>-76.947211</v>
      </c>
    </row>
    <row r="2715" customFormat="false" ht="12.75" hidden="false" customHeight="false" outlineLevel="0" collapsed="false">
      <c r="B2715" s="85" t="str">
        <f aca="false">FilterPk!A$41</f>
        <v>Matt Lorenz</v>
      </c>
      <c r="C2715" s="13" t="n">
        <f aca="false">C2714+1</f>
        <v>2714</v>
      </c>
      <c r="D2715" s="50" t="n">
        <f aca="false">FilterPk!B$41</f>
        <v>0</v>
      </c>
      <c r="E2715" s="50" t="n">
        <f aca="false">FilterPk!C$41</f>
        <v>0</v>
      </c>
      <c r="F2715" s="50" t="n">
        <f aca="false">FilterPk!D$41</f>
        <v>0</v>
      </c>
      <c r="G2715" s="50" t="n">
        <f aca="false">FilterPk!E$41</f>
        <v>0</v>
      </c>
      <c r="H2715" s="50" t="n">
        <f aca="false">FilterPk!F$41</f>
        <v>0</v>
      </c>
      <c r="I2715" s="50" t="n">
        <f aca="false">FilterPk!G$41</f>
        <v>0</v>
      </c>
      <c r="J2715" s="50" t="n">
        <f aca="false">FilterPk!H$41</f>
        <v>0</v>
      </c>
      <c r="K2715" s="50" t="n">
        <f aca="false">FilterPk!I$41</f>
        <v>0</v>
      </c>
      <c r="L2715" s="50" t="n">
        <f aca="false">FilterPk!J$41</f>
        <v>0</v>
      </c>
      <c r="M2715" s="50" t="n">
        <f aca="false">FilterPk!K$41</f>
        <v>0</v>
      </c>
      <c r="N2715" s="50" t="n">
        <f aca="false">FilterPk!L$41</f>
        <v>0</v>
      </c>
      <c r="O2715" s="50" t="n">
        <f aca="false">FilterPk!M$41</f>
        <v>0</v>
      </c>
      <c r="P2715" s="50" t="n">
        <f aca="false">FilterPk!N$41</f>
        <v>0</v>
      </c>
      <c r="Q2715" s="51" t="n">
        <f aca="false">FilterPk!O$41</f>
        <v>0</v>
      </c>
    </row>
    <row r="2716" customFormat="false" ht="12.75" hidden="false" customHeight="false" outlineLevel="0" collapsed="false">
      <c r="B2716" s="85" t="str">
        <f aca="false">FilterPk!A$42</f>
        <v>John Forney</v>
      </c>
      <c r="C2716" s="13" t="n">
        <f aca="false">C2715+1</f>
        <v>2715</v>
      </c>
      <c r="D2716" s="50" t="n">
        <f aca="false">FilterPk!B$42</f>
        <v>0</v>
      </c>
      <c r="E2716" s="50" t="n">
        <f aca="false">FilterPk!C$42</f>
        <v>0</v>
      </c>
      <c r="F2716" s="50" t="n">
        <f aca="false">FilterPk!D$42</f>
        <v>0</v>
      </c>
      <c r="G2716" s="50" t="n">
        <f aca="false">FilterPk!E$42</f>
        <v>0</v>
      </c>
      <c r="H2716" s="50" t="n">
        <f aca="false">FilterPk!F$42</f>
        <v>0</v>
      </c>
      <c r="I2716" s="50" t="n">
        <f aca="false">FilterPk!G$42</f>
        <v>0</v>
      </c>
      <c r="J2716" s="50" t="n">
        <f aca="false">FilterPk!H$42</f>
        <v>0</v>
      </c>
      <c r="K2716" s="50" t="n">
        <f aca="false">FilterPk!I$42</f>
        <v>0</v>
      </c>
      <c r="L2716" s="50" t="n">
        <f aca="false">FilterPk!J$42</f>
        <v>0</v>
      </c>
      <c r="M2716" s="50" t="n">
        <f aca="false">FilterPk!K$42</f>
        <v>0</v>
      </c>
      <c r="N2716" s="50" t="n">
        <f aca="false">FilterPk!L$42</f>
        <v>0</v>
      </c>
      <c r="O2716" s="50" t="n">
        <f aca="false">FilterPk!M$42</f>
        <v>0</v>
      </c>
      <c r="P2716" s="50" t="n">
        <f aca="false">FilterPk!N$42</f>
        <v>0</v>
      </c>
      <c r="Q2716" s="51" t="n">
        <f aca="false">FilterPk!O$42</f>
        <v>0</v>
      </c>
    </row>
    <row r="2717" customFormat="false" ht="12.75" hidden="false" customHeight="false" outlineLevel="0" collapsed="false">
      <c r="B2717" s="85" t="str">
        <f aca="false">FilterPk!A$43</f>
        <v>Mike Carson</v>
      </c>
      <c r="C2717" s="13" t="n">
        <f aca="false">C2716+1</f>
        <v>2716</v>
      </c>
      <c r="D2717" s="50" t="n">
        <f aca="false">FilterPk!B$43</f>
        <v>0</v>
      </c>
      <c r="E2717" s="50" t="n">
        <f aca="false">FilterPk!C$43</f>
        <v>0</v>
      </c>
      <c r="F2717" s="50" t="n">
        <f aca="false">FilterPk!D$43</f>
        <v>0</v>
      </c>
      <c r="G2717" s="50" t="n">
        <f aca="false">FilterPk!E$43</f>
        <v>0</v>
      </c>
      <c r="H2717" s="50" t="n">
        <f aca="false">FilterPk!F$43</f>
        <v>0</v>
      </c>
      <c r="I2717" s="50" t="n">
        <f aca="false">FilterPk!G$43</f>
        <v>0</v>
      </c>
      <c r="J2717" s="50" t="n">
        <f aca="false">FilterPk!H$43</f>
        <v>0</v>
      </c>
      <c r="K2717" s="50" t="n">
        <f aca="false">FilterPk!I$43</f>
        <v>0</v>
      </c>
      <c r="L2717" s="50" t="n">
        <f aca="false">FilterPk!J$43</f>
        <v>0</v>
      </c>
      <c r="M2717" s="50" t="n">
        <f aca="false">FilterPk!K$43</f>
        <v>0</v>
      </c>
      <c r="N2717" s="50" t="n">
        <f aca="false">FilterPk!L$43</f>
        <v>0</v>
      </c>
      <c r="O2717" s="50" t="n">
        <f aca="false">FilterPk!M$43</f>
        <v>0</v>
      </c>
      <c r="P2717" s="50" t="n">
        <f aca="false">FilterPk!N$43</f>
        <v>0</v>
      </c>
      <c r="Q2717" s="51" t="n">
        <f aca="false">FilterPk!O$43</f>
        <v>0</v>
      </c>
    </row>
    <row r="2718" customFormat="false" ht="12.75" hidden="false" customHeight="false" outlineLevel="0" collapsed="false">
      <c r="B2718" s="85" t="str">
        <f aca="false">FilterPk!A$44</f>
        <v>Chris Dorland</v>
      </c>
      <c r="C2718" s="13" t="n">
        <f aca="false">C2717+1</f>
        <v>2717</v>
      </c>
      <c r="D2718" s="50" t="n">
        <f aca="false">FilterPk!B$44</f>
        <v>0</v>
      </c>
      <c r="E2718" s="50" t="n">
        <f aca="false">FilterPk!C$44</f>
        <v>0</v>
      </c>
      <c r="F2718" s="50" t="n">
        <f aca="false">FilterPk!D$44</f>
        <v>0</v>
      </c>
      <c r="G2718" s="50" t="n">
        <f aca="false">FilterPk!E$44</f>
        <v>0</v>
      </c>
      <c r="H2718" s="50" t="n">
        <f aca="false">FilterPk!F$44</f>
        <v>0</v>
      </c>
      <c r="I2718" s="50" t="n">
        <f aca="false">FilterPk!G$44</f>
        <v>0</v>
      </c>
      <c r="J2718" s="50" t="n">
        <f aca="false">FilterPk!H$44</f>
        <v>0</v>
      </c>
      <c r="K2718" s="50" t="n">
        <f aca="false">FilterPk!I$44</f>
        <v>0</v>
      </c>
      <c r="L2718" s="50" t="n">
        <f aca="false">FilterPk!J$44</f>
        <v>0</v>
      </c>
      <c r="M2718" s="50" t="n">
        <f aca="false">FilterPk!K$44</f>
        <v>0</v>
      </c>
      <c r="N2718" s="50" t="n">
        <f aca="false">FilterPk!L$44</f>
        <v>0</v>
      </c>
      <c r="O2718" s="50" t="n">
        <f aca="false">FilterPk!M$44</f>
        <v>0</v>
      </c>
      <c r="P2718" s="50" t="n">
        <f aca="false">FilterPk!N$44</f>
        <v>0</v>
      </c>
      <c r="Q2718" s="51" t="n">
        <f aca="false">FilterPk!O$44</f>
        <v>0</v>
      </c>
    </row>
    <row r="2719" customFormat="false" ht="12.75" hidden="false" customHeight="false" outlineLevel="0" collapsed="false">
      <c r="B2719" s="85" t="str">
        <f aca="false">FilterPk!A$45</f>
        <v>Jeff King</v>
      </c>
      <c r="C2719" s="13" t="n">
        <f aca="false">C2718+1</f>
        <v>2718</v>
      </c>
      <c r="D2719" s="50" t="n">
        <f aca="false">FilterPk!B$45</f>
        <v>0</v>
      </c>
      <c r="E2719" s="50" t="n">
        <f aca="false">FilterPk!C$45</f>
        <v>0</v>
      </c>
      <c r="F2719" s="50" t="n">
        <f aca="false">FilterPk!D$45</f>
        <v>0</v>
      </c>
      <c r="G2719" s="50" t="n">
        <f aca="false">FilterPk!E$45</f>
        <v>0</v>
      </c>
      <c r="H2719" s="50" t="n">
        <f aca="false">FilterPk!F$45</f>
        <v>0</v>
      </c>
      <c r="I2719" s="50" t="n">
        <f aca="false">FilterPk!G$45</f>
        <v>0</v>
      </c>
      <c r="J2719" s="50" t="n">
        <f aca="false">FilterPk!H$45</f>
        <v>0</v>
      </c>
      <c r="K2719" s="50" t="n">
        <f aca="false">FilterPk!I$45</f>
        <v>0</v>
      </c>
      <c r="L2719" s="50" t="n">
        <f aca="false">FilterPk!J$45</f>
        <v>0</v>
      </c>
      <c r="M2719" s="50" t="n">
        <f aca="false">FilterPk!K$45</f>
        <v>0</v>
      </c>
      <c r="N2719" s="50" t="n">
        <f aca="false">FilterPk!L$45</f>
        <v>0</v>
      </c>
      <c r="O2719" s="50" t="n">
        <f aca="false">FilterPk!M$45</f>
        <v>0</v>
      </c>
      <c r="P2719" s="50" t="n">
        <f aca="false">FilterPk!N$45</f>
        <v>0</v>
      </c>
      <c r="Q2719" s="51" t="n">
        <f aca="false">FilterPk!O$45</f>
        <v>0</v>
      </c>
    </row>
    <row r="2720" customFormat="false" ht="12.75" hidden="false" customHeight="false" outlineLevel="0" collapsed="false">
      <c r="B2720" s="85" t="n">
        <f aca="false">FilterPk!A$46</f>
        <v>0</v>
      </c>
      <c r="C2720" s="13" t="n">
        <f aca="false">C2719+1</f>
        <v>2719</v>
      </c>
      <c r="D2720" s="50" t="n">
        <f aca="false">FilterPk!B$46</f>
        <v>0</v>
      </c>
      <c r="E2720" s="50" t="n">
        <f aca="false">FilterPk!C$46</f>
        <v>0</v>
      </c>
      <c r="F2720" s="50" t="n">
        <f aca="false">FilterPk!D$46</f>
        <v>0</v>
      </c>
      <c r="G2720" s="50" t="n">
        <f aca="false">FilterPk!E$46</f>
        <v>0</v>
      </c>
      <c r="H2720" s="50" t="n">
        <f aca="false">FilterPk!F$46</f>
        <v>0</v>
      </c>
      <c r="I2720" s="50" t="n">
        <f aca="false">FilterPk!G$46</f>
        <v>0</v>
      </c>
      <c r="J2720" s="50" t="n">
        <f aca="false">FilterPk!H$46</f>
        <v>0</v>
      </c>
      <c r="K2720" s="50" t="n">
        <f aca="false">FilterPk!I$46</f>
        <v>0</v>
      </c>
      <c r="L2720" s="50" t="n">
        <f aca="false">FilterPk!J$46</f>
        <v>0</v>
      </c>
      <c r="M2720" s="50" t="n">
        <f aca="false">FilterPk!K$46</f>
        <v>0</v>
      </c>
      <c r="N2720" s="50" t="n">
        <f aca="false">FilterPk!L$46</f>
        <v>0</v>
      </c>
      <c r="O2720" s="50" t="n">
        <f aca="false">FilterPk!M$46</f>
        <v>0</v>
      </c>
      <c r="P2720" s="50" t="n">
        <f aca="false">FilterPk!N$46</f>
        <v>0</v>
      </c>
      <c r="Q2720" s="51" t="n">
        <f aca="false">FilterPk!O$46</f>
        <v>0</v>
      </c>
    </row>
    <row r="2721" customFormat="false" ht="12.75" hidden="false" customHeight="false" outlineLevel="0" collapsed="false">
      <c r="B2721" s="87" t="n">
        <f aca="false">FilterPk!A$47</f>
        <v>0</v>
      </c>
      <c r="C2721" s="64" t="n">
        <f aca="false">C2720+1</f>
        <v>2720</v>
      </c>
      <c r="D2721" s="54" t="n">
        <f aca="false">FilterPk!B$47</f>
        <v>0</v>
      </c>
      <c r="E2721" s="54" t="n">
        <f aca="false">FilterPk!C$47</f>
        <v>0</v>
      </c>
      <c r="F2721" s="54" t="n">
        <f aca="false">FilterPk!D$47</f>
        <v>0</v>
      </c>
      <c r="G2721" s="54" t="n">
        <f aca="false">FilterPk!E$47</f>
        <v>0</v>
      </c>
      <c r="H2721" s="54" t="n">
        <f aca="false">FilterPk!F$47</f>
        <v>0</v>
      </c>
      <c r="I2721" s="54" t="n">
        <f aca="false">FilterPk!G$47</f>
        <v>0</v>
      </c>
      <c r="J2721" s="54" t="n">
        <f aca="false">FilterPk!H$47</f>
        <v>0</v>
      </c>
      <c r="K2721" s="54" t="n">
        <f aca="false">FilterPk!I$47</f>
        <v>0</v>
      </c>
      <c r="L2721" s="54" t="n">
        <f aca="false">FilterPk!J$47</f>
        <v>0</v>
      </c>
      <c r="M2721" s="54" t="n">
        <f aca="false">FilterPk!K$47</f>
        <v>0</v>
      </c>
      <c r="N2721" s="54" t="n">
        <f aca="false">FilterPk!L$47</f>
        <v>0</v>
      </c>
      <c r="O2721" s="54" t="n">
        <f aca="false">FilterPk!M$47</f>
        <v>0</v>
      </c>
      <c r="P2721" s="54" t="n">
        <f aca="false">FilterPk!N$47</f>
        <v>0</v>
      </c>
      <c r="Q2721" s="55" t="n">
        <f aca="false">FilterPk!O$47</f>
        <v>0</v>
      </c>
    </row>
    <row r="2722" customFormat="false" ht="12.75" hidden="false" customHeight="false" outlineLevel="0" collapsed="false">
      <c r="A2722" s="0" t="n">
        <f aca="false">A2682+1</f>
        <v>69</v>
      </c>
      <c r="B2722" s="57" t="n">
        <f aca="false">FilterPk!D$1</f>
        <v>36907</v>
      </c>
      <c r="C2722" s="58" t="n">
        <f aca="false">C2721+1</f>
        <v>2721</v>
      </c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83"/>
    </row>
    <row r="2723" customFormat="false" ht="12.75" hidden="false" customHeight="false" outlineLevel="0" collapsed="false">
      <c r="B2723" s="61"/>
      <c r="C2723" s="13" t="n">
        <f aca="false">C2722+1</f>
        <v>2722</v>
      </c>
      <c r="D2723" s="13"/>
      <c r="E2723" s="21" t="s">
        <v>5</v>
      </c>
      <c r="F2723" s="21" t="s">
        <v>6</v>
      </c>
      <c r="G2723" s="21" t="s">
        <v>7</v>
      </c>
      <c r="H2723" s="21" t="s">
        <v>8</v>
      </c>
      <c r="I2723" s="21" t="s">
        <v>9</v>
      </c>
      <c r="J2723" s="21" t="s">
        <v>10</v>
      </c>
      <c r="K2723" s="21" t="s">
        <v>11</v>
      </c>
      <c r="L2723" s="21" t="s">
        <v>12</v>
      </c>
      <c r="M2723" s="21" t="s">
        <v>13</v>
      </c>
      <c r="N2723" s="21" t="s">
        <v>14</v>
      </c>
      <c r="O2723" s="21" t="n">
        <v>2002</v>
      </c>
      <c r="P2723" s="21" t="s">
        <v>15</v>
      </c>
      <c r="Q2723" s="84" t="s">
        <v>16</v>
      </c>
    </row>
    <row r="2724" customFormat="false" ht="12.75" hidden="false" customHeight="false" outlineLevel="0" collapsed="false">
      <c r="B2724" s="85" t="str">
        <f aca="false">FilterPk!A$9</f>
        <v>Power positions</v>
      </c>
      <c r="C2724" s="13" t="n">
        <f aca="false">C2723+1</f>
        <v>2723</v>
      </c>
      <c r="D2724" s="13" t="s">
        <v>4</v>
      </c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86"/>
    </row>
    <row r="2725" customFormat="false" ht="12.75" hidden="false" customHeight="false" outlineLevel="0" collapsed="false">
      <c r="B2725" s="85" t="str">
        <f aca="false">FilterPk!A$10</f>
        <v>East Position</v>
      </c>
      <c r="C2725" s="13" t="n">
        <f aca="false">C2724+1</f>
        <v>2724</v>
      </c>
      <c r="D2725" s="50" t="n">
        <f aca="false">FilterPk!B$10</f>
        <v>34784396.7946123</v>
      </c>
      <c r="E2725" s="50" t="n">
        <f aca="false">FilterPk!C$10</f>
        <v>75045.54</v>
      </c>
      <c r="F2725" s="50" t="n">
        <f aca="false">FilterPk!D$10</f>
        <v>84629.15</v>
      </c>
      <c r="G2725" s="50" t="n">
        <f aca="false">FilterPk!E$10</f>
        <v>1358824.72</v>
      </c>
      <c r="H2725" s="50" t="n">
        <f aca="false">FilterPk!F$10</f>
        <v>1120662.53</v>
      </c>
      <c r="I2725" s="50" t="n">
        <f aca="false">FilterPk!G$10</f>
        <v>422841.14</v>
      </c>
      <c r="J2725" s="50" t="n">
        <f aca="false">FilterPk!H$10</f>
        <v>788810.55</v>
      </c>
      <c r="K2725" s="50" t="n">
        <f aca="false">FilterPk!I$10</f>
        <v>1076253.71</v>
      </c>
      <c r="L2725" s="50" t="n">
        <f aca="false">FilterPk!J$10</f>
        <v>363159.42</v>
      </c>
      <c r="M2725" s="50" t="n">
        <f aca="false">FilterPk!K$10</f>
        <v>5764043.19</v>
      </c>
      <c r="N2725" s="50" t="n">
        <f aca="false">FilterPk!L$10</f>
        <v>11054269.95</v>
      </c>
      <c r="O2725" s="50" t="n">
        <f aca="false">FilterPk!M$10</f>
        <v>3650317.45</v>
      </c>
      <c r="P2725" s="50" t="n">
        <f aca="false">FilterPk!N$10</f>
        <v>-1642778.44</v>
      </c>
      <c r="Q2725" s="51" t="n">
        <f aca="false">FilterPk!O$10</f>
        <v>13061808.96</v>
      </c>
    </row>
    <row r="2726" customFormat="false" ht="12.75" hidden="false" customHeight="false" outlineLevel="0" collapsed="false">
      <c r="B2726" s="85" t="str">
        <f aca="false">FilterPk!A$11</f>
        <v>East Power Mgmt</v>
      </c>
      <c r="C2726" s="13" t="n">
        <f aca="false">C2725+1</f>
        <v>2725</v>
      </c>
      <c r="D2726" s="50" t="n">
        <f aca="false">FilterPk!B$11</f>
        <v>7547347.04451418</v>
      </c>
      <c r="E2726" s="50" t="n">
        <f aca="false">FilterPk!C$11</f>
        <v>43646.27</v>
      </c>
      <c r="F2726" s="50" t="n">
        <f aca="false">FilterPk!D$11</f>
        <v>-98133.28</v>
      </c>
      <c r="G2726" s="50" t="n">
        <f aca="false">FilterPk!E$11</f>
        <v>107993.78</v>
      </c>
      <c r="H2726" s="50" t="n">
        <f aca="false">FilterPk!F$11</f>
        <v>155786.29</v>
      </c>
      <c r="I2726" s="50" t="n">
        <f aca="false">FilterPk!G$11</f>
        <v>89357.34</v>
      </c>
      <c r="J2726" s="50" t="n">
        <f aca="false">FilterPk!H$11</f>
        <v>247101.13</v>
      </c>
      <c r="K2726" s="50" t="n">
        <f aca="false">FilterPk!I$11</f>
        <v>307386.28</v>
      </c>
      <c r="L2726" s="50" t="n">
        <f aca="false">FilterPk!J$11</f>
        <v>108209.05</v>
      </c>
      <c r="M2726" s="50" t="n">
        <f aca="false">FilterPk!K$11</f>
        <v>1338376.99</v>
      </c>
      <c r="N2726" s="50" t="n">
        <f aca="false">FilterPk!L$11</f>
        <v>2299723.85</v>
      </c>
      <c r="O2726" s="50" t="n">
        <f aca="false">FilterPk!M$11</f>
        <v>606348.53</v>
      </c>
      <c r="P2726" s="50" t="n">
        <f aca="false">FilterPk!N$11</f>
        <v>61912.21</v>
      </c>
      <c r="Q2726" s="51" t="n">
        <f aca="false">FilterPk!O$11</f>
        <v>2967984.59</v>
      </c>
    </row>
    <row r="2727" customFormat="false" ht="12.75" hidden="false" customHeight="false" outlineLevel="0" collapsed="false">
      <c r="B2727" s="85" t="str">
        <f aca="false">FilterPk!A$12</f>
        <v>Long Term Options</v>
      </c>
      <c r="C2727" s="13" t="n">
        <f aca="false">C2726+1</f>
        <v>2726</v>
      </c>
      <c r="D2727" s="50" t="n">
        <f aca="false">FilterPk!B$12</f>
        <v>0</v>
      </c>
      <c r="E2727" s="50" t="n">
        <f aca="false">FilterPk!C$12</f>
        <v>0</v>
      </c>
      <c r="F2727" s="50" t="n">
        <f aca="false">FilterPk!D$12</f>
        <v>0</v>
      </c>
      <c r="G2727" s="50" t="n">
        <f aca="false">FilterPk!E$12</f>
        <v>0</v>
      </c>
      <c r="H2727" s="50" t="n">
        <f aca="false">FilterPk!F$12</f>
        <v>0</v>
      </c>
      <c r="I2727" s="50" t="n">
        <f aca="false">FilterPk!G$12</f>
        <v>0</v>
      </c>
      <c r="J2727" s="50" t="n">
        <f aca="false">FilterPk!H$12</f>
        <v>0</v>
      </c>
      <c r="K2727" s="50" t="n">
        <f aca="false">FilterPk!I$12</f>
        <v>0</v>
      </c>
      <c r="L2727" s="50" t="n">
        <f aca="false">FilterPk!J$12</f>
        <v>0</v>
      </c>
      <c r="M2727" s="50" t="n">
        <f aca="false">FilterPk!K$12</f>
        <v>0</v>
      </c>
      <c r="N2727" s="50" t="n">
        <f aca="false">FilterPk!L$12</f>
        <v>0</v>
      </c>
      <c r="O2727" s="50" t="n">
        <f aca="false">FilterPk!M$12</f>
        <v>0</v>
      </c>
      <c r="P2727" s="50" t="n">
        <f aca="false">FilterPk!N$12</f>
        <v>0</v>
      </c>
      <c r="Q2727" s="51" t="n">
        <f aca="false">FilterPk!O$12</f>
        <v>0</v>
      </c>
    </row>
    <row r="2728" customFormat="false" ht="12.75" hidden="false" customHeight="false" outlineLevel="0" collapsed="false">
      <c r="B2728" s="85" t="str">
        <f aca="false">FilterPk!A$13</f>
        <v>LT-MIDWEST</v>
      </c>
      <c r="C2728" s="13" t="n">
        <f aca="false">C2727+1</f>
        <v>2727</v>
      </c>
      <c r="D2728" s="50" t="n">
        <f aca="false">FilterPk!B$13</f>
        <v>7151089.47366245</v>
      </c>
      <c r="E2728" s="50" t="n">
        <f aca="false">FilterPk!C$13</f>
        <v>48283.08</v>
      </c>
      <c r="F2728" s="50" t="n">
        <f aca="false">FilterPk!D$13</f>
        <v>-141448.54</v>
      </c>
      <c r="G2728" s="50" t="n">
        <f aca="false">FilterPk!E$13</f>
        <v>574622.66</v>
      </c>
      <c r="H2728" s="50" t="n">
        <f aca="false">FilterPk!F$13</f>
        <v>298097.27</v>
      </c>
      <c r="I2728" s="50" t="n">
        <f aca="false">FilterPk!G$13</f>
        <v>249481.43</v>
      </c>
      <c r="J2728" s="50" t="n">
        <f aca="false">FilterPk!H$13</f>
        <v>119379.88</v>
      </c>
      <c r="K2728" s="50" t="n">
        <f aca="false">FilterPk!I$13</f>
        <v>25994.27</v>
      </c>
      <c r="L2728" s="50" t="n">
        <f aca="false">FilterPk!J$13</f>
        <v>156242.15</v>
      </c>
      <c r="M2728" s="50" t="n">
        <f aca="false">FilterPk!K$13</f>
        <v>1762908.33</v>
      </c>
      <c r="N2728" s="50" t="n">
        <f aca="false">FilterPk!L$13</f>
        <v>3093560.53</v>
      </c>
      <c r="O2728" s="50" t="n">
        <f aca="false">FilterPk!M$13</f>
        <v>565730</v>
      </c>
      <c r="P2728" s="50" t="n">
        <f aca="false">FilterPk!N$13</f>
        <v>-439379.19</v>
      </c>
      <c r="Q2728" s="51" t="n">
        <f aca="false">FilterPk!O$13</f>
        <v>3219911.34</v>
      </c>
    </row>
    <row r="2729" customFormat="false" ht="12.75" hidden="false" customHeight="false" outlineLevel="0" collapsed="false">
      <c r="B2729" s="85" t="str">
        <f aca="false">FilterPk!A$14</f>
        <v>ST-ECAR</v>
      </c>
      <c r="C2729" s="13" t="n">
        <f aca="false">C2728+1</f>
        <v>2728</v>
      </c>
      <c r="D2729" s="50" t="n">
        <f aca="false">FilterPk!B$14</f>
        <v>238101.441960815</v>
      </c>
      <c r="E2729" s="50" t="n">
        <f aca="false">FilterPk!C$14</f>
        <v>13522.23</v>
      </c>
      <c r="F2729" s="50" t="n">
        <f aca="false">FilterPk!D$14</f>
        <v>15838.59</v>
      </c>
      <c r="G2729" s="50" t="n">
        <f aca="false">FilterPk!E$14</f>
        <v>0</v>
      </c>
      <c r="H2729" s="50" t="n">
        <f aca="false">FilterPk!F$14</f>
        <v>0</v>
      </c>
      <c r="I2729" s="50" t="n">
        <f aca="false">FilterPk!G$14</f>
        <v>0</v>
      </c>
      <c r="J2729" s="50" t="n">
        <f aca="false">FilterPk!H$14</f>
        <v>0</v>
      </c>
      <c r="K2729" s="50" t="n">
        <f aca="false">FilterPk!I$14</f>
        <v>0</v>
      </c>
      <c r="L2729" s="50" t="n">
        <f aca="false">FilterPk!J$14</f>
        <v>0</v>
      </c>
      <c r="M2729" s="50" t="n">
        <f aca="false">FilterPk!K$14</f>
        <v>0</v>
      </c>
      <c r="N2729" s="50" t="n">
        <f aca="false">FilterPk!L$14</f>
        <v>29360.82</v>
      </c>
      <c r="O2729" s="50" t="n">
        <f aca="false">FilterPk!M$14</f>
        <v>0</v>
      </c>
      <c r="P2729" s="50" t="n">
        <f aca="false">FilterPk!N$14</f>
        <v>0</v>
      </c>
      <c r="Q2729" s="51" t="n">
        <f aca="false">FilterPk!O$14</f>
        <v>29360.82</v>
      </c>
    </row>
    <row r="2730" customFormat="false" ht="12.75" hidden="false" customHeight="false" outlineLevel="0" collapsed="false">
      <c r="B2730" s="85" t="str">
        <f aca="false">FilterPk!A$15</f>
        <v>ST- MAPP</v>
      </c>
      <c r="C2730" s="13" t="n">
        <f aca="false">C2729+1</f>
        <v>2729</v>
      </c>
      <c r="D2730" s="50" t="n">
        <f aca="false">FilterPk!B$15</f>
        <v>254636.614020626</v>
      </c>
      <c r="E2730" s="50" t="n">
        <f aca="false">FilterPk!C$15</f>
        <v>795.43</v>
      </c>
      <c r="F2730" s="50" t="n">
        <f aca="false">FilterPk!D$15</f>
        <v>39596.48</v>
      </c>
      <c r="G2730" s="50" t="n">
        <f aca="false">FilterPk!E$15</f>
        <v>26009.8</v>
      </c>
      <c r="H2730" s="50" t="n">
        <f aca="false">FilterPk!F$15</f>
        <v>8238.75</v>
      </c>
      <c r="I2730" s="50" t="n">
        <f aca="false">FilterPk!G$15</f>
        <v>0</v>
      </c>
      <c r="J2730" s="50" t="n">
        <f aca="false">FilterPk!H$15</f>
        <v>0</v>
      </c>
      <c r="K2730" s="50" t="n">
        <f aca="false">FilterPk!I$15</f>
        <v>0</v>
      </c>
      <c r="L2730" s="50" t="n">
        <f aca="false">FilterPk!J$15</f>
        <v>0</v>
      </c>
      <c r="M2730" s="50" t="n">
        <f aca="false">FilterPk!K$15</f>
        <v>0</v>
      </c>
      <c r="N2730" s="50" t="n">
        <f aca="false">FilterPk!L$15</f>
        <v>74640.46</v>
      </c>
      <c r="O2730" s="50" t="n">
        <f aca="false">FilterPk!M$15</f>
        <v>0</v>
      </c>
      <c r="P2730" s="50" t="n">
        <f aca="false">FilterPk!N$15</f>
        <v>0</v>
      </c>
      <c r="Q2730" s="51" t="n">
        <f aca="false">FilterPk!O$15</f>
        <v>74640.46</v>
      </c>
    </row>
    <row r="2731" customFormat="false" ht="12.75" hidden="false" customHeight="false" outlineLevel="0" collapsed="false">
      <c r="B2731" s="85" t="str">
        <f aca="false">FilterPk!A$16</f>
        <v>ST- MAIN</v>
      </c>
      <c r="C2731" s="13" t="n">
        <f aca="false">C2730+1</f>
        <v>2730</v>
      </c>
      <c r="D2731" s="50" t="n">
        <f aca="false">FilterPk!B$16</f>
        <v>694293.253349893</v>
      </c>
      <c r="E2731" s="50" t="n">
        <f aca="false">FilterPk!C$16</f>
        <v>-2349.61</v>
      </c>
      <c r="F2731" s="50" t="n">
        <f aca="false">FilterPk!D$16</f>
        <v>15903</v>
      </c>
      <c r="G2731" s="50" t="n">
        <f aca="false">FilterPk!E$16</f>
        <v>69359.47</v>
      </c>
      <c r="H2731" s="50" t="n">
        <f aca="false">FilterPk!F$16</f>
        <v>0</v>
      </c>
      <c r="I2731" s="50" t="n">
        <f aca="false">FilterPk!G$16</f>
        <v>0</v>
      </c>
      <c r="J2731" s="50" t="n">
        <f aca="false">FilterPk!H$16</f>
        <v>0</v>
      </c>
      <c r="K2731" s="50" t="n">
        <f aca="false">FilterPk!I$16</f>
        <v>0</v>
      </c>
      <c r="L2731" s="50" t="n">
        <f aca="false">FilterPk!J$16</f>
        <v>0</v>
      </c>
      <c r="M2731" s="50" t="n">
        <f aca="false">FilterPk!K$16</f>
        <v>0</v>
      </c>
      <c r="N2731" s="50" t="n">
        <f aca="false">FilterPk!L$16</f>
        <v>82912.86</v>
      </c>
      <c r="O2731" s="50" t="n">
        <f aca="false">FilterPk!M$16</f>
        <v>0</v>
      </c>
      <c r="P2731" s="50" t="n">
        <f aca="false">FilterPk!N$16</f>
        <v>0</v>
      </c>
      <c r="Q2731" s="51" t="n">
        <f aca="false">FilterPk!O$16</f>
        <v>82912.86</v>
      </c>
    </row>
    <row r="2732" customFormat="false" ht="12.75" hidden="false" customHeight="false" outlineLevel="0" collapsed="false">
      <c r="B2732" s="85" t="str">
        <f aca="false">FilterPk!A$17</f>
        <v>MW-ANALYST</v>
      </c>
      <c r="C2732" s="13" t="n">
        <f aca="false">C2731+1</f>
        <v>2731</v>
      </c>
      <c r="D2732" s="50" t="n">
        <f aca="false">FilterPk!B$17</f>
        <v>0</v>
      </c>
      <c r="E2732" s="50" t="n">
        <f aca="false">FilterPk!C$17</f>
        <v>6363.4</v>
      </c>
      <c r="F2732" s="50" t="n">
        <f aca="false">FilterPk!D$17</f>
        <v>15838.59</v>
      </c>
      <c r="G2732" s="50" t="n">
        <f aca="false">FilterPk!E$17</f>
        <v>0</v>
      </c>
      <c r="H2732" s="50" t="n">
        <f aca="false">FilterPk!F$17</f>
        <v>0</v>
      </c>
      <c r="I2732" s="50" t="n">
        <f aca="false">FilterPk!G$17</f>
        <v>0</v>
      </c>
      <c r="J2732" s="50" t="n">
        <f aca="false">FilterPk!H$17</f>
        <v>0</v>
      </c>
      <c r="K2732" s="50" t="n">
        <f aca="false">FilterPk!I$17</f>
        <v>0</v>
      </c>
      <c r="L2732" s="50" t="n">
        <f aca="false">FilterPk!J$17</f>
        <v>0</v>
      </c>
      <c r="M2732" s="50" t="n">
        <f aca="false">FilterPk!K$17</f>
        <v>0</v>
      </c>
      <c r="N2732" s="50" t="n">
        <f aca="false">FilterPk!L$17</f>
        <v>22201.99</v>
      </c>
      <c r="O2732" s="50" t="n">
        <f aca="false">FilterPk!M$17</f>
        <v>0</v>
      </c>
      <c r="P2732" s="50" t="n">
        <f aca="false">FilterPk!N$17</f>
        <v>0</v>
      </c>
      <c r="Q2732" s="51" t="n">
        <f aca="false">FilterPk!O$17</f>
        <v>22201.99</v>
      </c>
    </row>
    <row r="2733" customFormat="false" ht="12.75" hidden="false" customHeight="false" outlineLevel="0" collapsed="false">
      <c r="B2733" s="85" t="str">
        <f aca="false">FilterPk!A$18</f>
        <v>LT-NE</v>
      </c>
      <c r="C2733" s="13" t="n">
        <f aca="false">C2732+1</f>
        <v>2732</v>
      </c>
      <c r="D2733" s="50" t="n">
        <f aca="false">FilterPk!B$18</f>
        <v>6187311.37539291</v>
      </c>
      <c r="E2733" s="50" t="n">
        <f aca="false">FilterPk!C$18</f>
        <v>-37254.47</v>
      </c>
      <c r="F2733" s="50" t="n">
        <f aca="false">FilterPk!D$18</f>
        <v>2562.91</v>
      </c>
      <c r="G2733" s="50" t="n">
        <f aca="false">FilterPk!E$18</f>
        <v>-23211.32</v>
      </c>
      <c r="H2733" s="50" t="n">
        <f aca="false">FilterPk!F$18</f>
        <v>263627.18</v>
      </c>
      <c r="I2733" s="50" t="n">
        <f aca="false">FilterPk!G$18</f>
        <v>-59813.36</v>
      </c>
      <c r="J2733" s="50" t="n">
        <f aca="false">FilterPk!H$18</f>
        <v>155752.04</v>
      </c>
      <c r="K2733" s="50" t="n">
        <f aca="false">FilterPk!I$18</f>
        <v>121018.38</v>
      </c>
      <c r="L2733" s="50" t="n">
        <f aca="false">FilterPk!J$18</f>
        <v>-53378.32</v>
      </c>
      <c r="M2733" s="50" t="n">
        <f aca="false">FilterPk!K$18</f>
        <v>995570.8</v>
      </c>
      <c r="N2733" s="50" t="n">
        <f aca="false">FilterPk!L$18</f>
        <v>1364873.84</v>
      </c>
      <c r="O2733" s="50" t="n">
        <f aca="false">FilterPk!M$18</f>
        <v>1053007.86</v>
      </c>
      <c r="P2733" s="50" t="n">
        <f aca="false">FilterPk!N$18</f>
        <v>-2593897.5</v>
      </c>
      <c r="Q2733" s="51" t="n">
        <f aca="false">FilterPk!O$18</f>
        <v>-176015.800000001</v>
      </c>
    </row>
    <row r="2734" customFormat="false" ht="12.75" hidden="false" customHeight="false" outlineLevel="0" collapsed="false">
      <c r="B2734" s="85" t="str">
        <f aca="false">FilterPk!A$19</f>
        <v>LT-PJM</v>
      </c>
      <c r="C2734" s="13" t="n">
        <f aca="false">C2733+1</f>
        <v>2733</v>
      </c>
      <c r="D2734" s="50" t="n">
        <f aca="false">FilterPk!B$19</f>
        <v>1818236.42109565</v>
      </c>
      <c r="E2734" s="50" t="n">
        <f aca="false">FilterPk!C$19</f>
        <v>25453.61</v>
      </c>
      <c r="F2734" s="50" t="n">
        <f aca="false">FilterPk!D$19</f>
        <v>45536</v>
      </c>
      <c r="G2734" s="50" t="n">
        <f aca="false">FilterPk!E$19</f>
        <v>312117.59</v>
      </c>
      <c r="H2734" s="50" t="n">
        <f aca="false">FilterPk!F$19</f>
        <v>211118</v>
      </c>
      <c r="I2734" s="50" t="n">
        <f aca="false">FilterPk!G$19</f>
        <v>0</v>
      </c>
      <c r="J2734" s="50" t="n">
        <f aca="false">FilterPk!H$19</f>
        <v>24536.25</v>
      </c>
      <c r="K2734" s="50" t="n">
        <f aca="false">FilterPk!I$19</f>
        <v>-12662.37</v>
      </c>
      <c r="L2734" s="50" t="n">
        <f aca="false">FilterPk!J$19</f>
        <v>-30078</v>
      </c>
      <c r="M2734" s="50" t="n">
        <f aca="false">FilterPk!K$19</f>
        <v>243523.27</v>
      </c>
      <c r="N2734" s="50" t="n">
        <f aca="false">FilterPk!L$19</f>
        <v>819544.35</v>
      </c>
      <c r="O2734" s="50" t="n">
        <f aca="false">FilterPk!M$19</f>
        <v>125485.18</v>
      </c>
      <c r="P2734" s="50" t="n">
        <f aca="false">FilterPk!N$19</f>
        <v>177105.54</v>
      </c>
      <c r="Q2734" s="51" t="n">
        <f aca="false">FilterPk!O$19</f>
        <v>1122135.07</v>
      </c>
    </row>
    <row r="2735" customFormat="false" ht="12.75" hidden="false" customHeight="false" outlineLevel="0" collapsed="false">
      <c r="B2735" s="85" t="str">
        <f aca="false">FilterPk!A$20</f>
        <v>LT- NY</v>
      </c>
      <c r="C2735" s="13" t="n">
        <f aca="false">C2734+1</f>
        <v>2734</v>
      </c>
      <c r="D2735" s="50" t="n">
        <f aca="false">FilterPk!B$20</f>
        <v>0</v>
      </c>
      <c r="E2735" s="50" t="n">
        <f aca="false">FilterPk!C$20</f>
        <v>-15908.51</v>
      </c>
      <c r="F2735" s="50" t="n">
        <f aca="false">FilterPk!D$20</f>
        <v>63126.67</v>
      </c>
      <c r="G2735" s="50" t="n">
        <f aca="false">FilterPk!E$20</f>
        <v>-17376.91</v>
      </c>
      <c r="H2735" s="50" t="n">
        <f aca="false">FilterPk!F$20</f>
        <v>0</v>
      </c>
      <c r="I2735" s="50" t="n">
        <f aca="false">FilterPk!G$20</f>
        <v>0</v>
      </c>
      <c r="J2735" s="50" t="n">
        <f aca="false">FilterPk!H$20</f>
        <v>0</v>
      </c>
      <c r="K2735" s="50" t="n">
        <f aca="false">FilterPk!I$20</f>
        <v>0</v>
      </c>
      <c r="L2735" s="50" t="n">
        <f aca="false">FilterPk!J$20</f>
        <v>0</v>
      </c>
      <c r="M2735" s="50" t="n">
        <f aca="false">FilterPk!K$20</f>
        <v>146381.01</v>
      </c>
      <c r="N2735" s="50" t="n">
        <f aca="false">FilterPk!L$20</f>
        <v>176222.26</v>
      </c>
      <c r="O2735" s="50" t="n">
        <f aca="false">FilterPk!M$20</f>
        <v>281909.77</v>
      </c>
      <c r="P2735" s="50" t="n">
        <f aca="false">FilterPk!N$20</f>
        <v>-177475.64</v>
      </c>
      <c r="Q2735" s="51" t="n">
        <f aca="false">FilterPk!O$20</f>
        <v>280656.39</v>
      </c>
    </row>
    <row r="2736" customFormat="false" ht="12.75" hidden="false" customHeight="false" outlineLevel="0" collapsed="false">
      <c r="B2736" s="85" t="str">
        <f aca="false">FilterPk!A$21</f>
        <v>ST- PJM</v>
      </c>
      <c r="C2736" s="13" t="n">
        <f aca="false">C2735+1</f>
        <v>2735</v>
      </c>
      <c r="D2736" s="50" t="n">
        <f aca="false">FilterPk!B$21</f>
        <v>1243093.71447674</v>
      </c>
      <c r="E2736" s="50" t="n">
        <f aca="false">FilterPk!C$21</f>
        <v>-91155.75</v>
      </c>
      <c r="F2736" s="50" t="n">
        <f aca="false">FilterPk!D$21</f>
        <v>-47515.78</v>
      </c>
      <c r="G2736" s="50" t="n">
        <f aca="false">FilterPk!E$21</f>
        <v>0</v>
      </c>
      <c r="H2736" s="50" t="n">
        <f aca="false">FilterPk!F$21</f>
        <v>0</v>
      </c>
      <c r="I2736" s="50" t="n">
        <f aca="false">FilterPk!G$21</f>
        <v>0</v>
      </c>
      <c r="J2736" s="50" t="n">
        <f aca="false">FilterPk!H$21</f>
        <v>0</v>
      </c>
      <c r="K2736" s="50" t="n">
        <f aca="false">FilterPk!I$21</f>
        <v>0</v>
      </c>
      <c r="L2736" s="50" t="n">
        <f aca="false">FilterPk!J$21</f>
        <v>0</v>
      </c>
      <c r="M2736" s="50" t="n">
        <f aca="false">FilterPk!K$21</f>
        <v>0</v>
      </c>
      <c r="N2736" s="50" t="n">
        <f aca="false">FilterPk!L$21</f>
        <v>-138671.53</v>
      </c>
      <c r="O2736" s="50" t="n">
        <f aca="false">FilterPk!M$21</f>
        <v>0</v>
      </c>
      <c r="P2736" s="50" t="n">
        <f aca="false">FilterPk!N$21</f>
        <v>0</v>
      </c>
      <c r="Q2736" s="51" t="n">
        <f aca="false">FilterPk!O$21</f>
        <v>-138671.53</v>
      </c>
    </row>
    <row r="2737" customFormat="false" ht="12.75" hidden="false" customHeight="false" outlineLevel="0" collapsed="false">
      <c r="B2737" s="85" t="str">
        <f aca="false">FilterPk!A$22</f>
        <v>ST- NENG</v>
      </c>
      <c r="C2737" s="13" t="n">
        <f aca="false">C2736+1</f>
        <v>2736</v>
      </c>
      <c r="D2737" s="50" t="n">
        <f aca="false">FilterPk!B$22</f>
        <v>539719.375927685</v>
      </c>
      <c r="E2737" s="50" t="n">
        <f aca="false">FilterPk!C$22</f>
        <v>13161.19</v>
      </c>
      <c r="F2737" s="50" t="n">
        <f aca="false">FilterPk!D$22</f>
        <v>63418.82</v>
      </c>
      <c r="G2737" s="50" t="n">
        <f aca="false">FilterPk!E$22</f>
        <v>0</v>
      </c>
      <c r="H2737" s="50" t="n">
        <f aca="false">FilterPk!F$22</f>
        <v>0</v>
      </c>
      <c r="I2737" s="50" t="n">
        <f aca="false">FilterPk!G$22</f>
        <v>0</v>
      </c>
      <c r="J2737" s="50" t="n">
        <f aca="false">FilterPk!H$22</f>
        <v>0</v>
      </c>
      <c r="K2737" s="50" t="n">
        <f aca="false">FilterPk!I$22</f>
        <v>0</v>
      </c>
      <c r="L2737" s="50" t="n">
        <f aca="false">FilterPk!J$22</f>
        <v>0</v>
      </c>
      <c r="M2737" s="50" t="n">
        <f aca="false">FilterPk!K$22</f>
        <v>0</v>
      </c>
      <c r="N2737" s="50" t="n">
        <f aca="false">FilterPk!L$22</f>
        <v>76580.01</v>
      </c>
      <c r="O2737" s="50" t="n">
        <f aca="false">FilterPk!M$22</f>
        <v>0</v>
      </c>
      <c r="P2737" s="50" t="n">
        <f aca="false">FilterPk!N$22</f>
        <v>0</v>
      </c>
      <c r="Q2737" s="51" t="n">
        <f aca="false">FilterPk!O$22</f>
        <v>76580.01</v>
      </c>
    </row>
    <row r="2738" customFormat="false" ht="12.75" hidden="false" customHeight="false" outlineLevel="0" collapsed="false">
      <c r="B2738" s="85" t="str">
        <f aca="false">FilterPk!A$23</f>
        <v>ST- NY</v>
      </c>
      <c r="C2738" s="13" t="n">
        <f aca="false">C2737+1</f>
        <v>2737</v>
      </c>
      <c r="D2738" s="50" t="n">
        <f aca="false">FilterPk!B$23</f>
        <v>251437.188425373</v>
      </c>
      <c r="E2738" s="50" t="n">
        <f aca="false">FilterPk!C$23</f>
        <v>10362.2</v>
      </c>
      <c r="F2738" s="50" t="n">
        <f aca="false">FilterPk!D$23</f>
        <v>-15838.59</v>
      </c>
      <c r="G2738" s="50" t="n">
        <f aca="false">FilterPk!E$23</f>
        <v>17339.87</v>
      </c>
      <c r="H2738" s="50" t="n">
        <f aca="false">FilterPk!F$23</f>
        <v>0</v>
      </c>
      <c r="I2738" s="50" t="n">
        <f aca="false">FilterPk!G$23</f>
        <v>0</v>
      </c>
      <c r="J2738" s="50" t="n">
        <f aca="false">FilterPk!H$23</f>
        <v>0</v>
      </c>
      <c r="K2738" s="50" t="n">
        <f aca="false">FilterPk!I$23</f>
        <v>0</v>
      </c>
      <c r="L2738" s="50" t="n">
        <f aca="false">FilterPk!J$23</f>
        <v>0</v>
      </c>
      <c r="M2738" s="50" t="n">
        <f aca="false">FilterPk!K$23</f>
        <v>0</v>
      </c>
      <c r="N2738" s="50" t="n">
        <f aca="false">FilterPk!L$23</f>
        <v>11863.48</v>
      </c>
      <c r="O2738" s="50" t="n">
        <f aca="false">FilterPk!M$23</f>
        <v>0</v>
      </c>
      <c r="P2738" s="50" t="n">
        <f aca="false">FilterPk!N$23</f>
        <v>0</v>
      </c>
      <c r="Q2738" s="51" t="n">
        <f aca="false">FilterPk!O$23</f>
        <v>11863.48</v>
      </c>
    </row>
    <row r="2739" customFormat="false" ht="12.75" hidden="false" customHeight="false" outlineLevel="0" collapsed="false">
      <c r="B2739" s="85" t="str">
        <f aca="false">FilterPk!A$24</f>
        <v>NE- PHYS</v>
      </c>
      <c r="C2739" s="13" t="n">
        <f aca="false">C2738+1</f>
        <v>2738</v>
      </c>
      <c r="D2739" s="50" t="n">
        <f aca="false">FilterPk!B$24</f>
        <v>0</v>
      </c>
      <c r="E2739" s="50" t="n">
        <f aca="false">FilterPk!C$24</f>
        <v>0</v>
      </c>
      <c r="F2739" s="50" t="n">
        <f aca="false">FilterPk!D$24</f>
        <v>0</v>
      </c>
      <c r="G2739" s="50" t="n">
        <f aca="false">FilterPk!E$24</f>
        <v>0</v>
      </c>
      <c r="H2739" s="50" t="n">
        <f aca="false">FilterPk!F$24</f>
        <v>0</v>
      </c>
      <c r="I2739" s="50" t="n">
        <f aca="false">FilterPk!G$24</f>
        <v>0</v>
      </c>
      <c r="J2739" s="50" t="n">
        <f aca="false">FilterPk!H$24</f>
        <v>0</v>
      </c>
      <c r="K2739" s="50" t="n">
        <f aca="false">FilterPk!I$24</f>
        <v>0</v>
      </c>
      <c r="L2739" s="50" t="n">
        <f aca="false">FilterPk!J$24</f>
        <v>0</v>
      </c>
      <c r="M2739" s="50" t="n">
        <f aca="false">FilterPk!K$24</f>
        <v>0</v>
      </c>
      <c r="N2739" s="50" t="n">
        <f aca="false">FilterPk!L$24</f>
        <v>0</v>
      </c>
      <c r="O2739" s="50" t="n">
        <f aca="false">FilterPk!M$24</f>
        <v>0</v>
      </c>
      <c r="P2739" s="50" t="n">
        <f aca="false">FilterPk!N$24</f>
        <v>0</v>
      </c>
      <c r="Q2739" s="51" t="n">
        <f aca="false">FilterPk!O$24</f>
        <v>0</v>
      </c>
    </row>
    <row r="2740" customFormat="false" ht="12.75" hidden="false" customHeight="false" outlineLevel="0" collapsed="false">
      <c r="B2740" s="85" t="str">
        <f aca="false">FilterPk!A$25</f>
        <v>LT-Southeast</v>
      </c>
      <c r="C2740" s="13" t="n">
        <f aca="false">C2739+1</f>
        <v>2739</v>
      </c>
      <c r="D2740" s="50" t="n">
        <f aca="false">FilterPk!B$25</f>
        <v>11411200.8859117</v>
      </c>
      <c r="E2740" s="50" t="n">
        <f aca="false">FilterPk!C$25</f>
        <v>45860.27</v>
      </c>
      <c r="F2740" s="50" t="n">
        <f aca="false">FilterPk!D$25</f>
        <v>54109.47</v>
      </c>
      <c r="G2740" s="50" t="n">
        <f aca="false">FilterPk!E$25</f>
        <v>124540.18</v>
      </c>
      <c r="H2740" s="50" t="n">
        <f aca="false">FilterPk!F$25</f>
        <v>77068.78</v>
      </c>
      <c r="I2740" s="50" t="n">
        <f aca="false">FilterPk!G$25</f>
        <v>75414.58</v>
      </c>
      <c r="J2740" s="50" t="n">
        <f aca="false">FilterPk!H$25</f>
        <v>134077.64</v>
      </c>
      <c r="K2740" s="50" t="n">
        <f aca="false">FilterPk!I$25</f>
        <v>429786.05</v>
      </c>
      <c r="L2740" s="50" t="n">
        <f aca="false">FilterPk!J$25</f>
        <v>118391.18</v>
      </c>
      <c r="M2740" s="50" t="n">
        <f aca="false">FilterPk!K$25</f>
        <v>1083243.13</v>
      </c>
      <c r="N2740" s="50" t="n">
        <f aca="false">FilterPk!L$25</f>
        <v>2142491.28</v>
      </c>
      <c r="O2740" s="50" t="n">
        <f aca="false">FilterPk!M$25</f>
        <v>344226</v>
      </c>
      <c r="P2740" s="50" t="n">
        <f aca="false">FilterPk!N$25</f>
        <v>1221747.4</v>
      </c>
      <c r="Q2740" s="51" t="n">
        <f aca="false">FilterPk!O$25</f>
        <v>3708464.68</v>
      </c>
    </row>
    <row r="2741" customFormat="false" ht="12.75" hidden="false" customHeight="false" outlineLevel="0" collapsed="false">
      <c r="B2741" s="85" t="str">
        <f aca="false">FilterPk!A$26</f>
        <v>ST-SPP</v>
      </c>
      <c r="C2741" s="13" t="n">
        <f aca="false">C2740+1</f>
        <v>2740</v>
      </c>
      <c r="D2741" s="50" t="n">
        <f aca="false">FilterPk!B$26</f>
        <v>52202.8773549933</v>
      </c>
      <c r="E2741" s="50" t="n">
        <f aca="false">FilterPk!C$26</f>
        <v>3181.7</v>
      </c>
      <c r="F2741" s="50" t="n">
        <f aca="false">FilterPk!D$26</f>
        <v>0</v>
      </c>
      <c r="G2741" s="50" t="n">
        <f aca="false">FilterPk!E$26</f>
        <v>0</v>
      </c>
      <c r="H2741" s="50" t="n">
        <f aca="false">FilterPk!F$26</f>
        <v>0</v>
      </c>
      <c r="I2741" s="50" t="n">
        <f aca="false">FilterPk!G$26</f>
        <v>0</v>
      </c>
      <c r="J2741" s="50" t="n">
        <f aca="false">FilterPk!H$26</f>
        <v>0</v>
      </c>
      <c r="K2741" s="50" t="n">
        <f aca="false">FilterPk!I$26</f>
        <v>0</v>
      </c>
      <c r="L2741" s="50" t="n">
        <f aca="false">FilterPk!J$26</f>
        <v>0</v>
      </c>
      <c r="M2741" s="50" t="n">
        <f aca="false">FilterPk!K$26</f>
        <v>0</v>
      </c>
      <c r="N2741" s="50" t="n">
        <f aca="false">FilterPk!L$26</f>
        <v>3181.7</v>
      </c>
      <c r="O2741" s="50" t="n">
        <f aca="false">FilterPk!M$26</f>
        <v>0</v>
      </c>
      <c r="P2741" s="50" t="n">
        <f aca="false">FilterPk!N$26</f>
        <v>0</v>
      </c>
      <c r="Q2741" s="51" t="n">
        <f aca="false">FilterPk!O$26</f>
        <v>3181.7</v>
      </c>
    </row>
    <row r="2742" customFormat="false" ht="12.75" hidden="false" customHeight="false" outlineLevel="0" collapsed="false">
      <c r="B2742" s="85" t="str">
        <f aca="false">FilterPk!A$27</f>
        <v>ST-SERC</v>
      </c>
      <c r="C2742" s="13" t="n">
        <f aca="false">C2741+1</f>
        <v>2741</v>
      </c>
      <c r="D2742" s="50" t="n">
        <f aca="false">FilterPk!B$27</f>
        <v>686881.973218232</v>
      </c>
      <c r="E2742" s="50" t="n">
        <f aca="false">FilterPk!C$27</f>
        <v>-12726.81</v>
      </c>
      <c r="F2742" s="50" t="n">
        <f aca="false">FilterPk!D$27</f>
        <v>-31677.19</v>
      </c>
      <c r="G2742" s="50" t="n">
        <f aca="false">FilterPk!E$27</f>
        <v>138718.93</v>
      </c>
      <c r="H2742" s="50" t="n">
        <f aca="false">FilterPk!F$27</f>
        <v>0</v>
      </c>
      <c r="I2742" s="50" t="n">
        <f aca="false">FilterPk!G$27</f>
        <v>0</v>
      </c>
      <c r="J2742" s="50" t="n">
        <f aca="false">FilterPk!H$27</f>
        <v>0</v>
      </c>
      <c r="K2742" s="50" t="n">
        <f aca="false">FilterPk!I$27</f>
        <v>0</v>
      </c>
      <c r="L2742" s="50" t="n">
        <f aca="false">FilterPk!J$27</f>
        <v>0</v>
      </c>
      <c r="M2742" s="50" t="n">
        <f aca="false">FilterPk!K$27</f>
        <v>0</v>
      </c>
      <c r="N2742" s="50" t="n">
        <f aca="false">FilterPk!L$27</f>
        <v>94314.93</v>
      </c>
      <c r="O2742" s="50" t="n">
        <f aca="false">FilterPk!M$27</f>
        <v>0</v>
      </c>
      <c r="P2742" s="50" t="n">
        <f aca="false">FilterPk!N$27</f>
        <v>0</v>
      </c>
      <c r="Q2742" s="51" t="n">
        <f aca="false">FilterPk!O$27</f>
        <v>94314.93</v>
      </c>
    </row>
    <row r="2743" customFormat="false" ht="12.75" hidden="false" customHeight="false" outlineLevel="0" collapsed="false">
      <c r="B2743" s="85" t="str">
        <f aca="false">FilterPk!A$28</f>
        <v>LT- Texas</v>
      </c>
      <c r="C2743" s="13" t="n">
        <f aca="false">C2742+1</f>
        <v>2742</v>
      </c>
      <c r="D2743" s="50" t="n">
        <f aca="false">FilterPk!B$28</f>
        <v>3826684.70313045</v>
      </c>
      <c r="E2743" s="50" t="n">
        <f aca="false">FilterPk!C$28</f>
        <v>-6382.69</v>
      </c>
      <c r="F2743" s="50" t="n">
        <f aca="false">FilterPk!D$28</f>
        <v>71634.81</v>
      </c>
      <c r="G2743" s="50" t="n">
        <f aca="false">FilterPk!E$28</f>
        <v>28710.67</v>
      </c>
      <c r="H2743" s="50" t="n">
        <f aca="false">FilterPk!F$28</f>
        <v>106726.26</v>
      </c>
      <c r="I2743" s="50" t="n">
        <f aca="false">FilterPk!G$28</f>
        <v>68401.15</v>
      </c>
      <c r="J2743" s="50" t="n">
        <f aca="false">FilterPk!H$28</f>
        <v>107963.61</v>
      </c>
      <c r="K2743" s="50" t="n">
        <f aca="false">FilterPk!I$28</f>
        <v>204731.1</v>
      </c>
      <c r="L2743" s="50" t="n">
        <f aca="false">FilterPk!J$28</f>
        <v>63773.36</v>
      </c>
      <c r="M2743" s="50" t="n">
        <f aca="false">FilterPk!K$28</f>
        <v>194039.66</v>
      </c>
      <c r="N2743" s="50" t="n">
        <f aca="false">FilterPk!L$28</f>
        <v>839597.93</v>
      </c>
      <c r="O2743" s="50" t="n">
        <f aca="false">FilterPk!M$28</f>
        <v>673610.11</v>
      </c>
      <c r="P2743" s="50" t="n">
        <f aca="false">FilterPk!N$28</f>
        <v>107208.74</v>
      </c>
      <c r="Q2743" s="51" t="n">
        <f aca="false">FilterPk!O$28</f>
        <v>1620416.78</v>
      </c>
    </row>
    <row r="2744" customFormat="false" ht="12.75" hidden="false" customHeight="false" outlineLevel="0" collapsed="false">
      <c r="B2744" s="85" t="str">
        <f aca="false">FilterPk!A$29</f>
        <v>St- Texas</v>
      </c>
      <c r="C2744" s="13" t="n">
        <f aca="false">C2743+1</f>
        <v>2743</v>
      </c>
      <c r="D2744" s="50" t="n">
        <f aca="false">FilterPk!B$29</f>
        <v>445563.239343252</v>
      </c>
      <c r="E2744" s="50" t="n">
        <f aca="false">FilterPk!C$29</f>
        <v>30194</v>
      </c>
      <c r="F2744" s="50" t="n">
        <f aca="false">FilterPk!D$29</f>
        <v>31677.19</v>
      </c>
      <c r="G2744" s="50" t="n">
        <f aca="false">FilterPk!E$29</f>
        <v>0</v>
      </c>
      <c r="H2744" s="50" t="n">
        <f aca="false">FilterPk!F$29</f>
        <v>0</v>
      </c>
      <c r="I2744" s="50" t="n">
        <f aca="false">FilterPk!G$29</f>
        <v>0</v>
      </c>
      <c r="J2744" s="50" t="n">
        <f aca="false">FilterPk!H$29</f>
        <v>0</v>
      </c>
      <c r="K2744" s="50" t="n">
        <f aca="false">FilterPk!I$29</f>
        <v>0</v>
      </c>
      <c r="L2744" s="50" t="n">
        <f aca="false">FilterPk!J$29</f>
        <v>0</v>
      </c>
      <c r="M2744" s="50" t="n">
        <f aca="false">FilterPk!K$29</f>
        <v>0</v>
      </c>
      <c r="N2744" s="50" t="n">
        <f aca="false">FilterPk!L$29</f>
        <v>61871.19</v>
      </c>
      <c r="O2744" s="50" t="n">
        <f aca="false">FilterPk!M$29</f>
        <v>0</v>
      </c>
      <c r="P2744" s="50" t="n">
        <f aca="false">FilterPk!N$29</f>
        <v>0</v>
      </c>
      <c r="Q2744" s="51" t="n">
        <f aca="false">FilterPk!O$29</f>
        <v>61871.19</v>
      </c>
    </row>
    <row r="2745" customFormat="false" ht="12.75" hidden="false" customHeight="false" outlineLevel="0" collapsed="false">
      <c r="B2745" s="85"/>
      <c r="C2745" s="13" t="n">
        <f aca="false">C2744+1</f>
        <v>2744</v>
      </c>
      <c r="D2745" s="50"/>
      <c r="E2745" s="50"/>
      <c r="F2745" s="50"/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1"/>
    </row>
    <row r="2746" customFormat="false" ht="12.75" hidden="false" customHeight="false" outlineLevel="0" collapsed="false">
      <c r="B2746" s="85" t="str">
        <f aca="false">FilterPk!A$32</f>
        <v>Gas positions</v>
      </c>
      <c r="C2746" s="13" t="n">
        <f aca="false">C2745+1</f>
        <v>2745</v>
      </c>
      <c r="D2746" s="50" t="s">
        <v>4</v>
      </c>
      <c r="E2746" s="50"/>
      <c r="F2746" s="50"/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1"/>
    </row>
    <row r="2747" customFormat="false" ht="12.75" hidden="false" customHeight="false" outlineLevel="0" collapsed="false">
      <c r="B2747" s="85" t="str">
        <f aca="false">FilterPk!A$33</f>
        <v>Kevin Presto</v>
      </c>
      <c r="C2747" s="13" t="n">
        <f aca="false">C2746+1</f>
        <v>2746</v>
      </c>
      <c r="D2747" s="50" t="n">
        <f aca="false">FilterPk!B$33</f>
        <v>0</v>
      </c>
      <c r="E2747" s="50" t="n">
        <f aca="false">FilterPk!C$33</f>
        <v>0</v>
      </c>
      <c r="F2747" s="50" t="n">
        <f aca="false">FilterPk!D$33</f>
        <v>0</v>
      </c>
      <c r="G2747" s="50" t="n">
        <f aca="false">FilterPk!E$33</f>
        <v>0</v>
      </c>
      <c r="H2747" s="50" t="n">
        <f aca="false">FilterPk!F$33</f>
        <v>148.212616</v>
      </c>
      <c r="I2747" s="50" t="n">
        <f aca="false">FilterPk!G$33</f>
        <v>152.45636</v>
      </c>
      <c r="J2747" s="50" t="n">
        <f aca="false">FilterPk!H$33</f>
        <v>146.860915</v>
      </c>
      <c r="K2747" s="50" t="n">
        <f aca="false">FilterPk!I$33</f>
        <v>301.509361</v>
      </c>
      <c r="L2747" s="50" t="n">
        <f aca="false">FilterPk!J$33</f>
        <v>144.921279</v>
      </c>
      <c r="M2747" s="50" t="n">
        <f aca="false">FilterPk!K$33</f>
        <v>149.116289</v>
      </c>
      <c r="N2747" s="50" t="n">
        <f aca="false">FilterPk!L$33</f>
        <v>1043.07682</v>
      </c>
      <c r="O2747" s="50" t="n">
        <f aca="false">FilterPk!M$33</f>
        <v>0</v>
      </c>
      <c r="P2747" s="50" t="n">
        <f aca="false">FilterPk!N$33</f>
        <v>0</v>
      </c>
      <c r="Q2747" s="51" t="n">
        <f aca="false">FilterPk!O$33</f>
        <v>1043.07682</v>
      </c>
    </row>
    <row r="2748" customFormat="false" ht="12.75" hidden="false" customHeight="false" outlineLevel="0" collapsed="false">
      <c r="B2748" s="85" t="str">
        <f aca="false">FilterPk!A$34</f>
        <v>Fletcher Sturm</v>
      </c>
      <c r="C2748" s="13" t="n">
        <f aca="false">C2747+1</f>
        <v>2747</v>
      </c>
      <c r="D2748" s="50" t="n">
        <f aca="false">FilterPk!B$34</f>
        <v>0</v>
      </c>
      <c r="E2748" s="50" t="n">
        <f aca="false">FilterPk!C$34</f>
        <v>0</v>
      </c>
      <c r="F2748" s="50" t="n">
        <f aca="false">FilterPk!D$34</f>
        <v>10.382539</v>
      </c>
      <c r="G2748" s="50" t="n">
        <f aca="false">FilterPk!E$34</f>
        <v>-372.732218</v>
      </c>
      <c r="H2748" s="50" t="n">
        <f aca="false">FilterPk!F$34</f>
        <v>-18.430041</v>
      </c>
      <c r="I2748" s="50" t="n">
        <f aca="false">FilterPk!G$34</f>
        <v>-7.519049</v>
      </c>
      <c r="J2748" s="50" t="n">
        <f aca="false">FilterPk!H$34</f>
        <v>7.209206</v>
      </c>
      <c r="K2748" s="50" t="n">
        <f aca="false">FilterPk!I$34</f>
        <v>16.283645</v>
      </c>
      <c r="L2748" s="50" t="n">
        <f aca="false">FilterPk!J$34</f>
        <v>-0.622678</v>
      </c>
      <c r="M2748" s="50" t="n">
        <f aca="false">FilterPk!K$34</f>
        <v>48.787102</v>
      </c>
      <c r="N2748" s="50" t="n">
        <f aca="false">FilterPk!L$34</f>
        <v>-316.641494</v>
      </c>
      <c r="O2748" s="50" t="n">
        <f aca="false">FilterPk!M$34</f>
        <v>137.057149</v>
      </c>
      <c r="P2748" s="50" t="n">
        <f aca="false">FilterPk!N$34</f>
        <v>0</v>
      </c>
      <c r="Q2748" s="51" t="n">
        <f aca="false">FilterPk!O$34</f>
        <v>-179.584345</v>
      </c>
    </row>
    <row r="2749" customFormat="false" ht="12.75" hidden="false" customHeight="false" outlineLevel="0" collapsed="false">
      <c r="B2749" s="85" t="str">
        <f aca="false">FilterPk!A$35</f>
        <v>Doug Gilbert-Smith</v>
      </c>
      <c r="C2749" s="13" t="n">
        <f aca="false">C2748+1</f>
        <v>2748</v>
      </c>
      <c r="D2749" s="50" t="n">
        <f aca="false">FilterPk!B$35</f>
        <v>0</v>
      </c>
      <c r="E2749" s="50" t="n">
        <f aca="false">FilterPk!C$35</f>
        <v>0</v>
      </c>
      <c r="F2749" s="50" t="n">
        <f aca="false">FilterPk!D$35</f>
        <v>-34.907</v>
      </c>
      <c r="G2749" s="50" t="n">
        <f aca="false">FilterPk!E$35</f>
        <v>38.473605</v>
      </c>
      <c r="H2749" s="50" t="n">
        <f aca="false">FilterPk!F$35</f>
        <v>-29.642523</v>
      </c>
      <c r="I2749" s="50" t="n">
        <f aca="false">FilterPk!G$35</f>
        <v>30.491272</v>
      </c>
      <c r="J2749" s="50" t="n">
        <f aca="false">FilterPk!H$35</f>
        <v>0</v>
      </c>
      <c r="K2749" s="50" t="n">
        <f aca="false">FilterPk!I$35</f>
        <v>90.452808</v>
      </c>
      <c r="L2749" s="50" t="n">
        <f aca="false">FilterPk!J$35</f>
        <v>0</v>
      </c>
      <c r="M2749" s="50" t="n">
        <f aca="false">FilterPk!K$35</f>
        <v>14.574853</v>
      </c>
      <c r="N2749" s="50" t="n">
        <f aca="false">FilterPk!L$35</f>
        <v>109.443015</v>
      </c>
      <c r="O2749" s="50" t="n">
        <f aca="false">FilterPk!M$35</f>
        <v>94.93307</v>
      </c>
      <c r="P2749" s="50" t="n">
        <f aca="false">FilterPk!N$35</f>
        <v>-157.516125</v>
      </c>
      <c r="Q2749" s="51" t="n">
        <f aca="false">FilterPk!O$35</f>
        <v>46.85996</v>
      </c>
    </row>
    <row r="2750" customFormat="false" ht="12.75" hidden="false" customHeight="false" outlineLevel="0" collapsed="false">
      <c r="B2750" s="85" t="str">
        <f aca="false">FilterPk!A$36</f>
        <v>Rogers Herndon</v>
      </c>
      <c r="C2750" s="13" t="n">
        <f aca="false">C2749+1</f>
        <v>2749</v>
      </c>
      <c r="D2750" s="50" t="n">
        <f aca="false">FilterPk!B$36</f>
        <v>0</v>
      </c>
      <c r="E2750" s="50" t="n">
        <f aca="false">FilterPk!C$36</f>
        <v>0</v>
      </c>
      <c r="F2750" s="50" t="n">
        <f aca="false">FilterPk!D$36</f>
        <v>-16.269581</v>
      </c>
      <c r="G2750" s="50" t="n">
        <f aca="false">FilterPk!E$36</f>
        <v>-36.150495</v>
      </c>
      <c r="H2750" s="50" t="n">
        <f aca="false">FilterPk!F$36</f>
        <v>-105.080472</v>
      </c>
      <c r="I2750" s="50" t="n">
        <f aca="false">FilterPk!G$36</f>
        <v>-21.496839</v>
      </c>
      <c r="J2750" s="50" t="n">
        <f aca="false">FilterPk!H$36</f>
        <v>76.011979</v>
      </c>
      <c r="K2750" s="50" t="n">
        <f aca="false">FilterPk!I$36</f>
        <v>315.376651</v>
      </c>
      <c r="L2750" s="50" t="n">
        <f aca="false">FilterPk!J$36</f>
        <v>0.622678</v>
      </c>
      <c r="M2750" s="50" t="n">
        <f aca="false">FilterPk!K$36</f>
        <v>131.855286</v>
      </c>
      <c r="N2750" s="50" t="n">
        <f aca="false">FilterPk!L$36</f>
        <v>344.869207</v>
      </c>
      <c r="O2750" s="50" t="n">
        <f aca="false">FilterPk!M$36</f>
        <v>500.495437</v>
      </c>
      <c r="P2750" s="50" t="n">
        <f aca="false">FilterPk!N$36</f>
        <v>0</v>
      </c>
      <c r="Q2750" s="51" t="n">
        <f aca="false">FilterPk!O$36</f>
        <v>845.364644</v>
      </c>
    </row>
    <row r="2751" customFormat="false" ht="12.75" hidden="false" customHeight="false" outlineLevel="0" collapsed="false">
      <c r="B2751" s="85" t="str">
        <f aca="false">FilterPk!A$37</f>
        <v>Dana Davis</v>
      </c>
      <c r="C2751" s="13" t="n">
        <f aca="false">C2750+1</f>
        <v>2750</v>
      </c>
      <c r="D2751" s="50" t="n">
        <f aca="false">FilterPk!B$37</f>
        <v>0</v>
      </c>
      <c r="E2751" s="50" t="n">
        <f aca="false">FilterPk!C$37</f>
        <v>0</v>
      </c>
      <c r="F2751" s="50" t="n">
        <f aca="false">FilterPk!D$37</f>
        <v>4.986714</v>
      </c>
      <c r="G2751" s="50" t="n">
        <f aca="false">FilterPk!E$37</f>
        <v>-10.425106</v>
      </c>
      <c r="H2751" s="50" t="n">
        <f aca="false">FilterPk!F$37</f>
        <v>34.582944</v>
      </c>
      <c r="I2751" s="50" t="n">
        <f aca="false">FilterPk!G$37</f>
        <v>31.966656</v>
      </c>
      <c r="J2751" s="50" t="n">
        <f aca="false">FilterPk!H$37</f>
        <v>34.267547</v>
      </c>
      <c r="K2751" s="50" t="n">
        <f aca="false">FilterPk!I$37</f>
        <v>70.027981</v>
      </c>
      <c r="L2751" s="50" t="n">
        <f aca="false">FilterPk!J$37</f>
        <v>33.814965</v>
      </c>
      <c r="M2751" s="50" t="n">
        <f aca="false">FilterPk!K$37</f>
        <v>44.191074</v>
      </c>
      <c r="N2751" s="50" t="n">
        <f aca="false">FilterPk!L$37</f>
        <v>243.412775</v>
      </c>
      <c r="O2751" s="50" t="n">
        <f aca="false">FilterPk!M$37</f>
        <v>27.55263</v>
      </c>
      <c r="P2751" s="50" t="n">
        <f aca="false">FilterPk!N$37</f>
        <v>0</v>
      </c>
      <c r="Q2751" s="51" t="n">
        <f aca="false">FilterPk!O$37</f>
        <v>270.965405</v>
      </c>
    </row>
    <row r="2752" customFormat="false" ht="12.75" hidden="false" customHeight="false" outlineLevel="0" collapsed="false">
      <c r="B2752" s="85" t="str">
        <f aca="false">FilterPk!A$38</f>
        <v>Tom May</v>
      </c>
      <c r="C2752" s="13" t="n">
        <f aca="false">C2751+1</f>
        <v>2751</v>
      </c>
      <c r="D2752" s="50" t="n">
        <f aca="false">FilterPk!B$38</f>
        <v>0</v>
      </c>
      <c r="E2752" s="50" t="n">
        <f aca="false">FilterPk!C$38</f>
        <v>0</v>
      </c>
      <c r="F2752" s="50" t="n">
        <f aca="false">FilterPk!D$38</f>
        <v>0</v>
      </c>
      <c r="G2752" s="50" t="n">
        <f aca="false">FilterPk!E$38</f>
        <v>0</v>
      </c>
      <c r="H2752" s="50" t="n">
        <f aca="false">FilterPk!F$38</f>
        <v>0</v>
      </c>
      <c r="I2752" s="50" t="n">
        <f aca="false">FilterPk!G$38</f>
        <v>0</v>
      </c>
      <c r="J2752" s="50" t="n">
        <f aca="false">FilterPk!H$38</f>
        <v>0</v>
      </c>
      <c r="K2752" s="50" t="n">
        <f aca="false">FilterPk!I$38</f>
        <v>0</v>
      </c>
      <c r="L2752" s="50" t="n">
        <f aca="false">FilterPk!J$38</f>
        <v>0</v>
      </c>
      <c r="M2752" s="50" t="n">
        <f aca="false">FilterPk!K$38</f>
        <v>0</v>
      </c>
      <c r="N2752" s="50" t="n">
        <f aca="false">FilterPk!L$38</f>
        <v>0</v>
      </c>
      <c r="O2752" s="50" t="n">
        <f aca="false">FilterPk!M$38</f>
        <v>0</v>
      </c>
      <c r="P2752" s="50" t="n">
        <f aca="false">FilterPk!N$38</f>
        <v>0</v>
      </c>
      <c r="Q2752" s="51" t="n">
        <f aca="false">FilterPk!O$38</f>
        <v>0</v>
      </c>
    </row>
    <row r="2753" customFormat="false" ht="12.75" hidden="false" customHeight="false" outlineLevel="0" collapsed="false">
      <c r="B2753" s="85" t="str">
        <f aca="false">FilterPk!A$39</f>
        <v>Clint Dean</v>
      </c>
      <c r="C2753" s="13" t="n">
        <f aca="false">C2752+1</f>
        <v>2752</v>
      </c>
      <c r="D2753" s="50" t="n">
        <f aca="false">FilterPk!B$39</f>
        <v>0</v>
      </c>
      <c r="E2753" s="50" t="n">
        <f aca="false">FilterPk!C$39</f>
        <v>0</v>
      </c>
      <c r="F2753" s="50" t="n">
        <f aca="false">FilterPk!D$39</f>
        <v>-27.9256</v>
      </c>
      <c r="G2753" s="50" t="n">
        <f aca="false">FilterPk!E$39</f>
        <v>0</v>
      </c>
      <c r="H2753" s="50" t="n">
        <f aca="false">FilterPk!F$39</f>
        <v>0</v>
      </c>
      <c r="I2753" s="50" t="n">
        <f aca="false">FilterPk!G$39</f>
        <v>0</v>
      </c>
      <c r="J2753" s="50" t="n">
        <f aca="false">FilterPk!H$39</f>
        <v>0</v>
      </c>
      <c r="K2753" s="50" t="n">
        <f aca="false">FilterPk!I$39</f>
        <v>0</v>
      </c>
      <c r="L2753" s="50" t="n">
        <f aca="false">FilterPk!J$39</f>
        <v>0</v>
      </c>
      <c r="M2753" s="50" t="n">
        <f aca="false">FilterPk!K$39</f>
        <v>0</v>
      </c>
      <c r="N2753" s="50" t="n">
        <f aca="false">FilterPk!L$39</f>
        <v>-27.9256</v>
      </c>
      <c r="O2753" s="50" t="n">
        <f aca="false">FilterPk!M$39</f>
        <v>0</v>
      </c>
      <c r="P2753" s="50" t="n">
        <f aca="false">FilterPk!N$39</f>
        <v>0</v>
      </c>
      <c r="Q2753" s="51" t="n">
        <f aca="false">FilterPk!O$39</f>
        <v>-27.9256</v>
      </c>
    </row>
    <row r="2754" customFormat="false" ht="12.75" hidden="false" customHeight="false" outlineLevel="0" collapsed="false">
      <c r="B2754" s="85" t="str">
        <f aca="false">FilterPk!A$40</f>
        <v>Rob Benson</v>
      </c>
      <c r="C2754" s="13" t="n">
        <f aca="false">C2753+1</f>
        <v>2753</v>
      </c>
      <c r="D2754" s="50" t="n">
        <f aca="false">FilterPk!B$40</f>
        <v>0</v>
      </c>
      <c r="E2754" s="50" t="n">
        <f aca="false">FilterPk!C$40</f>
        <v>0</v>
      </c>
      <c r="F2754" s="50" t="n">
        <f aca="false">FilterPk!D$40</f>
        <v>0</v>
      </c>
      <c r="G2754" s="50" t="n">
        <f aca="false">FilterPk!E$40</f>
        <v>-76.947211</v>
      </c>
      <c r="H2754" s="50" t="n">
        <f aca="false">FilterPk!F$40</f>
        <v>0</v>
      </c>
      <c r="I2754" s="50" t="n">
        <f aca="false">FilterPk!G$40</f>
        <v>0</v>
      </c>
      <c r="J2754" s="50" t="n">
        <f aca="false">FilterPk!H$40</f>
        <v>0</v>
      </c>
      <c r="K2754" s="50" t="n">
        <f aca="false">FilterPk!I$40</f>
        <v>0</v>
      </c>
      <c r="L2754" s="50" t="n">
        <f aca="false">FilterPk!J$40</f>
        <v>0</v>
      </c>
      <c r="M2754" s="50" t="n">
        <f aca="false">FilterPk!K$40</f>
        <v>0</v>
      </c>
      <c r="N2754" s="50" t="n">
        <f aca="false">FilterPk!L$40</f>
        <v>-76.947211</v>
      </c>
      <c r="O2754" s="50" t="n">
        <f aca="false">FilterPk!M$40</f>
        <v>0</v>
      </c>
      <c r="P2754" s="50" t="n">
        <f aca="false">FilterPk!N$40</f>
        <v>0</v>
      </c>
      <c r="Q2754" s="51" t="n">
        <f aca="false">FilterPk!O$40</f>
        <v>-76.947211</v>
      </c>
    </row>
    <row r="2755" customFormat="false" ht="12.75" hidden="false" customHeight="false" outlineLevel="0" collapsed="false">
      <c r="B2755" s="85" t="str">
        <f aca="false">FilterPk!A$41</f>
        <v>Matt Lorenz</v>
      </c>
      <c r="C2755" s="13" t="n">
        <f aca="false">C2754+1</f>
        <v>2754</v>
      </c>
      <c r="D2755" s="50" t="n">
        <f aca="false">FilterPk!B$41</f>
        <v>0</v>
      </c>
      <c r="E2755" s="50" t="n">
        <f aca="false">FilterPk!C$41</f>
        <v>0</v>
      </c>
      <c r="F2755" s="50" t="n">
        <f aca="false">FilterPk!D$41</f>
        <v>0</v>
      </c>
      <c r="G2755" s="50" t="n">
        <f aca="false">FilterPk!E$41</f>
        <v>0</v>
      </c>
      <c r="H2755" s="50" t="n">
        <f aca="false">FilterPk!F$41</f>
        <v>0</v>
      </c>
      <c r="I2755" s="50" t="n">
        <f aca="false">FilterPk!G$41</f>
        <v>0</v>
      </c>
      <c r="J2755" s="50" t="n">
        <f aca="false">FilterPk!H$41</f>
        <v>0</v>
      </c>
      <c r="K2755" s="50" t="n">
        <f aca="false">FilterPk!I$41</f>
        <v>0</v>
      </c>
      <c r="L2755" s="50" t="n">
        <f aca="false">FilterPk!J$41</f>
        <v>0</v>
      </c>
      <c r="M2755" s="50" t="n">
        <f aca="false">FilterPk!K$41</f>
        <v>0</v>
      </c>
      <c r="N2755" s="50" t="n">
        <f aca="false">FilterPk!L$41</f>
        <v>0</v>
      </c>
      <c r="O2755" s="50" t="n">
        <f aca="false">FilterPk!M$41</f>
        <v>0</v>
      </c>
      <c r="P2755" s="50" t="n">
        <f aca="false">FilterPk!N$41</f>
        <v>0</v>
      </c>
      <c r="Q2755" s="51" t="n">
        <f aca="false">FilterPk!O$41</f>
        <v>0</v>
      </c>
    </row>
    <row r="2756" customFormat="false" ht="12.75" hidden="false" customHeight="false" outlineLevel="0" collapsed="false">
      <c r="B2756" s="85" t="str">
        <f aca="false">FilterPk!A$42</f>
        <v>John Forney</v>
      </c>
      <c r="C2756" s="13" t="n">
        <f aca="false">C2755+1</f>
        <v>2755</v>
      </c>
      <c r="D2756" s="50" t="n">
        <f aca="false">FilterPk!B$42</f>
        <v>0</v>
      </c>
      <c r="E2756" s="50" t="n">
        <f aca="false">FilterPk!C$42</f>
        <v>0</v>
      </c>
      <c r="F2756" s="50" t="n">
        <f aca="false">FilterPk!D$42</f>
        <v>0</v>
      </c>
      <c r="G2756" s="50" t="n">
        <f aca="false">FilterPk!E$42</f>
        <v>0</v>
      </c>
      <c r="H2756" s="50" t="n">
        <f aca="false">FilterPk!F$42</f>
        <v>0</v>
      </c>
      <c r="I2756" s="50" t="n">
        <f aca="false">FilterPk!G$42</f>
        <v>0</v>
      </c>
      <c r="J2756" s="50" t="n">
        <f aca="false">FilterPk!H$42</f>
        <v>0</v>
      </c>
      <c r="K2756" s="50" t="n">
        <f aca="false">FilterPk!I$42</f>
        <v>0</v>
      </c>
      <c r="L2756" s="50" t="n">
        <f aca="false">FilterPk!J$42</f>
        <v>0</v>
      </c>
      <c r="M2756" s="50" t="n">
        <f aca="false">FilterPk!K$42</f>
        <v>0</v>
      </c>
      <c r="N2756" s="50" t="n">
        <f aca="false">FilterPk!L$42</f>
        <v>0</v>
      </c>
      <c r="O2756" s="50" t="n">
        <f aca="false">FilterPk!M$42</f>
        <v>0</v>
      </c>
      <c r="P2756" s="50" t="n">
        <f aca="false">FilterPk!N$42</f>
        <v>0</v>
      </c>
      <c r="Q2756" s="51" t="n">
        <f aca="false">FilterPk!O$42</f>
        <v>0</v>
      </c>
    </row>
    <row r="2757" customFormat="false" ht="12.75" hidden="false" customHeight="false" outlineLevel="0" collapsed="false">
      <c r="B2757" s="85" t="str">
        <f aca="false">FilterPk!A$43</f>
        <v>Mike Carson</v>
      </c>
      <c r="C2757" s="13" t="n">
        <f aca="false">C2756+1</f>
        <v>2756</v>
      </c>
      <c r="D2757" s="50" t="n">
        <f aca="false">FilterPk!B$43</f>
        <v>0</v>
      </c>
      <c r="E2757" s="50" t="n">
        <f aca="false">FilterPk!C$43</f>
        <v>0</v>
      </c>
      <c r="F2757" s="50" t="n">
        <f aca="false">FilterPk!D$43</f>
        <v>0</v>
      </c>
      <c r="G2757" s="50" t="n">
        <f aca="false">FilterPk!E$43</f>
        <v>0</v>
      </c>
      <c r="H2757" s="50" t="n">
        <f aca="false">FilterPk!F$43</f>
        <v>0</v>
      </c>
      <c r="I2757" s="50" t="n">
        <f aca="false">FilterPk!G$43</f>
        <v>0</v>
      </c>
      <c r="J2757" s="50" t="n">
        <f aca="false">FilterPk!H$43</f>
        <v>0</v>
      </c>
      <c r="K2757" s="50" t="n">
        <f aca="false">FilterPk!I$43</f>
        <v>0</v>
      </c>
      <c r="L2757" s="50" t="n">
        <f aca="false">FilterPk!J$43</f>
        <v>0</v>
      </c>
      <c r="M2757" s="50" t="n">
        <f aca="false">FilterPk!K$43</f>
        <v>0</v>
      </c>
      <c r="N2757" s="50" t="n">
        <f aca="false">FilterPk!L$43</f>
        <v>0</v>
      </c>
      <c r="O2757" s="50" t="n">
        <f aca="false">FilterPk!M$43</f>
        <v>0</v>
      </c>
      <c r="P2757" s="50" t="n">
        <f aca="false">FilterPk!N$43</f>
        <v>0</v>
      </c>
      <c r="Q2757" s="51" t="n">
        <f aca="false">FilterPk!O$43</f>
        <v>0</v>
      </c>
    </row>
    <row r="2758" customFormat="false" ht="12.75" hidden="false" customHeight="false" outlineLevel="0" collapsed="false">
      <c r="B2758" s="85" t="str">
        <f aca="false">FilterPk!A$44</f>
        <v>Chris Dorland</v>
      </c>
      <c r="C2758" s="13" t="n">
        <f aca="false">C2757+1</f>
        <v>2757</v>
      </c>
      <c r="D2758" s="50" t="n">
        <f aca="false">FilterPk!B$44</f>
        <v>0</v>
      </c>
      <c r="E2758" s="50" t="n">
        <f aca="false">FilterPk!C$44</f>
        <v>0</v>
      </c>
      <c r="F2758" s="50" t="n">
        <f aca="false">FilterPk!D$44</f>
        <v>0</v>
      </c>
      <c r="G2758" s="50" t="n">
        <f aca="false">FilterPk!E$44</f>
        <v>0</v>
      </c>
      <c r="H2758" s="50" t="n">
        <f aca="false">FilterPk!F$44</f>
        <v>0</v>
      </c>
      <c r="I2758" s="50" t="n">
        <f aca="false">FilterPk!G$44</f>
        <v>0</v>
      </c>
      <c r="J2758" s="50" t="n">
        <f aca="false">FilterPk!H$44</f>
        <v>0</v>
      </c>
      <c r="K2758" s="50" t="n">
        <f aca="false">FilterPk!I$44</f>
        <v>0</v>
      </c>
      <c r="L2758" s="50" t="n">
        <f aca="false">FilterPk!J$44</f>
        <v>0</v>
      </c>
      <c r="M2758" s="50" t="n">
        <f aca="false">FilterPk!K$44</f>
        <v>0</v>
      </c>
      <c r="N2758" s="50" t="n">
        <f aca="false">FilterPk!L$44</f>
        <v>0</v>
      </c>
      <c r="O2758" s="50" t="n">
        <f aca="false">FilterPk!M$44</f>
        <v>0</v>
      </c>
      <c r="P2758" s="50" t="n">
        <f aca="false">FilterPk!N$44</f>
        <v>0</v>
      </c>
      <c r="Q2758" s="51" t="n">
        <f aca="false">FilterPk!O$44</f>
        <v>0</v>
      </c>
    </row>
    <row r="2759" customFormat="false" ht="12.75" hidden="false" customHeight="false" outlineLevel="0" collapsed="false">
      <c r="B2759" s="85" t="str">
        <f aca="false">FilterPk!A$45</f>
        <v>Jeff King</v>
      </c>
      <c r="C2759" s="13" t="n">
        <f aca="false">C2758+1</f>
        <v>2758</v>
      </c>
      <c r="D2759" s="50" t="n">
        <f aca="false">FilterPk!B$45</f>
        <v>0</v>
      </c>
      <c r="E2759" s="50" t="n">
        <f aca="false">FilterPk!C$45</f>
        <v>0</v>
      </c>
      <c r="F2759" s="50" t="n">
        <f aca="false">FilterPk!D$45</f>
        <v>0</v>
      </c>
      <c r="G2759" s="50" t="n">
        <f aca="false">FilterPk!E$45</f>
        <v>0</v>
      </c>
      <c r="H2759" s="50" t="n">
        <f aca="false">FilterPk!F$45</f>
        <v>0</v>
      </c>
      <c r="I2759" s="50" t="n">
        <f aca="false">FilterPk!G$45</f>
        <v>0</v>
      </c>
      <c r="J2759" s="50" t="n">
        <f aca="false">FilterPk!H$45</f>
        <v>0</v>
      </c>
      <c r="K2759" s="50" t="n">
        <f aca="false">FilterPk!I$45</f>
        <v>0</v>
      </c>
      <c r="L2759" s="50" t="n">
        <f aca="false">FilterPk!J$45</f>
        <v>0</v>
      </c>
      <c r="M2759" s="50" t="n">
        <f aca="false">FilterPk!K$45</f>
        <v>0</v>
      </c>
      <c r="N2759" s="50" t="n">
        <f aca="false">FilterPk!L$45</f>
        <v>0</v>
      </c>
      <c r="O2759" s="50" t="n">
        <f aca="false">FilterPk!M$45</f>
        <v>0</v>
      </c>
      <c r="P2759" s="50" t="n">
        <f aca="false">FilterPk!N$45</f>
        <v>0</v>
      </c>
      <c r="Q2759" s="51" t="n">
        <f aca="false">FilterPk!O$45</f>
        <v>0</v>
      </c>
    </row>
    <row r="2760" customFormat="false" ht="12.75" hidden="false" customHeight="false" outlineLevel="0" collapsed="false">
      <c r="B2760" s="85" t="n">
        <f aca="false">FilterPk!A$46</f>
        <v>0</v>
      </c>
      <c r="C2760" s="13" t="n">
        <f aca="false">C2759+1</f>
        <v>2759</v>
      </c>
      <c r="D2760" s="50" t="n">
        <f aca="false">FilterPk!B$46</f>
        <v>0</v>
      </c>
      <c r="E2760" s="50" t="n">
        <f aca="false">FilterPk!C$46</f>
        <v>0</v>
      </c>
      <c r="F2760" s="50" t="n">
        <f aca="false">FilterPk!D$46</f>
        <v>0</v>
      </c>
      <c r="G2760" s="50" t="n">
        <f aca="false">FilterPk!E$46</f>
        <v>0</v>
      </c>
      <c r="H2760" s="50" t="n">
        <f aca="false">FilterPk!F$46</f>
        <v>0</v>
      </c>
      <c r="I2760" s="50" t="n">
        <f aca="false">FilterPk!G$46</f>
        <v>0</v>
      </c>
      <c r="J2760" s="50" t="n">
        <f aca="false">FilterPk!H$46</f>
        <v>0</v>
      </c>
      <c r="K2760" s="50" t="n">
        <f aca="false">FilterPk!I$46</f>
        <v>0</v>
      </c>
      <c r="L2760" s="50" t="n">
        <f aca="false">FilterPk!J$46</f>
        <v>0</v>
      </c>
      <c r="M2760" s="50" t="n">
        <f aca="false">FilterPk!K$46</f>
        <v>0</v>
      </c>
      <c r="N2760" s="50" t="n">
        <f aca="false">FilterPk!L$46</f>
        <v>0</v>
      </c>
      <c r="O2760" s="50" t="n">
        <f aca="false">FilterPk!M$46</f>
        <v>0</v>
      </c>
      <c r="P2760" s="50" t="n">
        <f aca="false">FilterPk!N$46</f>
        <v>0</v>
      </c>
      <c r="Q2760" s="51" t="n">
        <f aca="false">FilterPk!O$46</f>
        <v>0</v>
      </c>
    </row>
    <row r="2761" customFormat="false" ht="12.75" hidden="false" customHeight="false" outlineLevel="0" collapsed="false">
      <c r="B2761" s="87" t="n">
        <f aca="false">FilterPk!A$47</f>
        <v>0</v>
      </c>
      <c r="C2761" s="64" t="n">
        <f aca="false">C2760+1</f>
        <v>2760</v>
      </c>
      <c r="D2761" s="54" t="n">
        <f aca="false">FilterPk!B$47</f>
        <v>0</v>
      </c>
      <c r="E2761" s="54" t="n">
        <f aca="false">FilterPk!C$47</f>
        <v>0</v>
      </c>
      <c r="F2761" s="54" t="n">
        <f aca="false">FilterPk!D$47</f>
        <v>0</v>
      </c>
      <c r="G2761" s="54" t="n">
        <f aca="false">FilterPk!E$47</f>
        <v>0</v>
      </c>
      <c r="H2761" s="54" t="n">
        <f aca="false">FilterPk!F$47</f>
        <v>0</v>
      </c>
      <c r="I2761" s="54" t="n">
        <f aca="false">FilterPk!G$47</f>
        <v>0</v>
      </c>
      <c r="J2761" s="54" t="n">
        <f aca="false">FilterPk!H$47</f>
        <v>0</v>
      </c>
      <c r="K2761" s="54" t="n">
        <f aca="false">FilterPk!I$47</f>
        <v>0</v>
      </c>
      <c r="L2761" s="54" t="n">
        <f aca="false">FilterPk!J$47</f>
        <v>0</v>
      </c>
      <c r="M2761" s="54" t="n">
        <f aca="false">FilterPk!K$47</f>
        <v>0</v>
      </c>
      <c r="N2761" s="54" t="n">
        <f aca="false">FilterPk!L$47</f>
        <v>0</v>
      </c>
      <c r="O2761" s="54" t="n">
        <f aca="false">FilterPk!M$47</f>
        <v>0</v>
      </c>
      <c r="P2761" s="54" t="n">
        <f aca="false">FilterPk!N$47</f>
        <v>0</v>
      </c>
      <c r="Q2761" s="55" t="n">
        <f aca="false">FilterPk!O$47</f>
        <v>0</v>
      </c>
    </row>
    <row r="2762" customFormat="false" ht="12.75" hidden="false" customHeight="false" outlineLevel="0" collapsed="false">
      <c r="A2762" s="88" t="n">
        <f aca="false">A2722+1</f>
        <v>70</v>
      </c>
      <c r="B2762" s="89" t="n">
        <f aca="false">FilterPk!D$1</f>
        <v>36907</v>
      </c>
      <c r="C2762" s="90" t="n">
        <f aca="false">C2761+1</f>
        <v>2761</v>
      </c>
      <c r="D2762" s="90"/>
      <c r="E2762" s="90"/>
      <c r="F2762" s="90"/>
      <c r="G2762" s="90"/>
      <c r="H2762" s="90"/>
      <c r="I2762" s="90"/>
      <c r="J2762" s="90"/>
      <c r="K2762" s="90"/>
      <c r="L2762" s="90"/>
      <c r="M2762" s="90"/>
      <c r="N2762" s="90"/>
      <c r="O2762" s="90"/>
      <c r="P2762" s="90"/>
      <c r="Q2762" s="91"/>
    </row>
    <row r="2763" customFormat="false" ht="12.75" hidden="false" customHeight="false" outlineLevel="0" collapsed="false">
      <c r="A2763" s="88"/>
      <c r="B2763" s="92"/>
      <c r="C2763" s="93" t="n">
        <f aca="false">C2762+1</f>
        <v>2762</v>
      </c>
      <c r="D2763" s="93"/>
      <c r="E2763" s="94" t="s">
        <v>5</v>
      </c>
      <c r="F2763" s="94" t="s">
        <v>6</v>
      </c>
      <c r="G2763" s="94" t="s">
        <v>7</v>
      </c>
      <c r="H2763" s="94" t="s">
        <v>8</v>
      </c>
      <c r="I2763" s="94" t="s">
        <v>9</v>
      </c>
      <c r="J2763" s="94" t="s">
        <v>10</v>
      </c>
      <c r="K2763" s="94" t="s">
        <v>11</v>
      </c>
      <c r="L2763" s="94" t="s">
        <v>12</v>
      </c>
      <c r="M2763" s="94" t="s">
        <v>13</v>
      </c>
      <c r="N2763" s="94" t="s">
        <v>14</v>
      </c>
      <c r="O2763" s="94" t="n">
        <v>2002</v>
      </c>
      <c r="P2763" s="94" t="s">
        <v>15</v>
      </c>
      <c r="Q2763" s="95" t="s">
        <v>16</v>
      </c>
    </row>
    <row r="2764" customFormat="false" ht="12.75" hidden="false" customHeight="false" outlineLevel="0" collapsed="false">
      <c r="A2764" s="88"/>
      <c r="B2764" s="96" t="str">
        <f aca="false">FilterPk!A$9</f>
        <v>Power positions</v>
      </c>
      <c r="C2764" s="93" t="n">
        <f aca="false">C2763+1</f>
        <v>2763</v>
      </c>
      <c r="D2764" s="93" t="s">
        <v>4</v>
      </c>
      <c r="E2764" s="93"/>
      <c r="F2764" s="93"/>
      <c r="G2764" s="93"/>
      <c r="H2764" s="93"/>
      <c r="I2764" s="93"/>
      <c r="J2764" s="93"/>
      <c r="K2764" s="93"/>
      <c r="L2764" s="93"/>
      <c r="M2764" s="93"/>
      <c r="N2764" s="93"/>
      <c r="O2764" s="93"/>
      <c r="P2764" s="93"/>
      <c r="Q2764" s="97"/>
    </row>
    <row r="2765" customFormat="false" ht="12.75" hidden="false" customHeight="false" outlineLevel="0" collapsed="false">
      <c r="A2765" s="88"/>
      <c r="B2765" s="96" t="str">
        <f aca="false">FilterPk!A$10</f>
        <v>East Position</v>
      </c>
      <c r="C2765" s="93" t="n">
        <f aca="false">C2764+1</f>
        <v>2764</v>
      </c>
      <c r="D2765" s="98" t="n">
        <f aca="false">FilterPk!B$10</f>
        <v>34784396.7946123</v>
      </c>
      <c r="E2765" s="98" t="n">
        <f aca="false">FilterPk!C$10</f>
        <v>75045.54</v>
      </c>
      <c r="F2765" s="98" t="n">
        <f aca="false">FilterPk!D$10</f>
        <v>84629.15</v>
      </c>
      <c r="G2765" s="98" t="n">
        <f aca="false">FilterPk!E$10</f>
        <v>1358824.72</v>
      </c>
      <c r="H2765" s="98" t="n">
        <f aca="false">FilterPk!F$10</f>
        <v>1120662.53</v>
      </c>
      <c r="I2765" s="98" t="n">
        <f aca="false">FilterPk!G$10</f>
        <v>422841.14</v>
      </c>
      <c r="J2765" s="98" t="n">
        <f aca="false">FilterPk!H$10</f>
        <v>788810.55</v>
      </c>
      <c r="K2765" s="98" t="n">
        <f aca="false">FilterPk!I$10</f>
        <v>1076253.71</v>
      </c>
      <c r="L2765" s="98" t="n">
        <f aca="false">FilterPk!J$10</f>
        <v>363159.42</v>
      </c>
      <c r="M2765" s="98" t="n">
        <f aca="false">FilterPk!K$10</f>
        <v>5764043.19</v>
      </c>
      <c r="N2765" s="98" t="n">
        <f aca="false">FilterPk!L$10</f>
        <v>11054269.95</v>
      </c>
      <c r="O2765" s="98" t="n">
        <f aca="false">FilterPk!M$10</f>
        <v>3650317.45</v>
      </c>
      <c r="P2765" s="98" t="n">
        <f aca="false">FilterPk!N$10</f>
        <v>-1642778.44</v>
      </c>
      <c r="Q2765" s="99" t="n">
        <f aca="false">FilterPk!O$10</f>
        <v>13061808.96</v>
      </c>
    </row>
    <row r="2766" customFormat="false" ht="12.75" hidden="false" customHeight="false" outlineLevel="0" collapsed="false">
      <c r="A2766" s="88"/>
      <c r="B2766" s="96" t="str">
        <f aca="false">FilterPk!A$11</f>
        <v>East Power Mgmt</v>
      </c>
      <c r="C2766" s="93" t="n">
        <f aca="false">C2765+1</f>
        <v>2765</v>
      </c>
      <c r="D2766" s="98" t="n">
        <f aca="false">FilterPk!B$11</f>
        <v>7547347.04451418</v>
      </c>
      <c r="E2766" s="98" t="n">
        <f aca="false">FilterPk!C$11</f>
        <v>43646.27</v>
      </c>
      <c r="F2766" s="98" t="n">
        <f aca="false">FilterPk!D$11</f>
        <v>-98133.28</v>
      </c>
      <c r="G2766" s="98" t="n">
        <f aca="false">FilterPk!E$11</f>
        <v>107993.78</v>
      </c>
      <c r="H2766" s="98" t="n">
        <f aca="false">FilterPk!F$11</f>
        <v>155786.29</v>
      </c>
      <c r="I2766" s="98" t="n">
        <f aca="false">FilterPk!G$11</f>
        <v>89357.34</v>
      </c>
      <c r="J2766" s="98" t="n">
        <f aca="false">FilterPk!H$11</f>
        <v>247101.13</v>
      </c>
      <c r="K2766" s="98" t="n">
        <f aca="false">FilterPk!I$11</f>
        <v>307386.28</v>
      </c>
      <c r="L2766" s="98" t="n">
        <f aca="false">FilterPk!J$11</f>
        <v>108209.05</v>
      </c>
      <c r="M2766" s="98" t="n">
        <f aca="false">FilterPk!K$11</f>
        <v>1338376.99</v>
      </c>
      <c r="N2766" s="98" t="n">
        <f aca="false">FilterPk!L$11</f>
        <v>2299723.85</v>
      </c>
      <c r="O2766" s="98" t="n">
        <f aca="false">FilterPk!M$11</f>
        <v>606348.53</v>
      </c>
      <c r="P2766" s="98" t="n">
        <f aca="false">FilterPk!N$11</f>
        <v>61912.21</v>
      </c>
      <c r="Q2766" s="99" t="n">
        <f aca="false">FilterPk!O$11</f>
        <v>2967984.59</v>
      </c>
    </row>
    <row r="2767" customFormat="false" ht="12.75" hidden="false" customHeight="false" outlineLevel="0" collapsed="false">
      <c r="A2767" s="88"/>
      <c r="B2767" s="96" t="str">
        <f aca="false">FilterPk!A$12</f>
        <v>Long Term Options</v>
      </c>
      <c r="C2767" s="93" t="n">
        <f aca="false">C2766+1</f>
        <v>2766</v>
      </c>
      <c r="D2767" s="98" t="n">
        <f aca="false">FilterPk!B$12</f>
        <v>0</v>
      </c>
      <c r="E2767" s="98" t="n">
        <f aca="false">FilterPk!C$12</f>
        <v>0</v>
      </c>
      <c r="F2767" s="98" t="n">
        <f aca="false">FilterPk!D$12</f>
        <v>0</v>
      </c>
      <c r="G2767" s="98" t="n">
        <f aca="false">FilterPk!E$12</f>
        <v>0</v>
      </c>
      <c r="H2767" s="98" t="n">
        <f aca="false">FilterPk!F$12</f>
        <v>0</v>
      </c>
      <c r="I2767" s="98" t="n">
        <f aca="false">FilterPk!G$12</f>
        <v>0</v>
      </c>
      <c r="J2767" s="98" t="n">
        <f aca="false">FilterPk!H$12</f>
        <v>0</v>
      </c>
      <c r="K2767" s="98" t="n">
        <f aca="false">FilterPk!I$12</f>
        <v>0</v>
      </c>
      <c r="L2767" s="98" t="n">
        <f aca="false">FilterPk!J$12</f>
        <v>0</v>
      </c>
      <c r="M2767" s="98" t="n">
        <f aca="false">FilterPk!K$12</f>
        <v>0</v>
      </c>
      <c r="N2767" s="98" t="n">
        <f aca="false">FilterPk!L$12</f>
        <v>0</v>
      </c>
      <c r="O2767" s="98" t="n">
        <f aca="false">FilterPk!M$12</f>
        <v>0</v>
      </c>
      <c r="P2767" s="98" t="n">
        <f aca="false">FilterPk!N$12</f>
        <v>0</v>
      </c>
      <c r="Q2767" s="99" t="n">
        <f aca="false">FilterPk!O$12</f>
        <v>0</v>
      </c>
    </row>
    <row r="2768" customFormat="false" ht="12.75" hidden="false" customHeight="false" outlineLevel="0" collapsed="false">
      <c r="A2768" s="88"/>
      <c r="B2768" s="96" t="str">
        <f aca="false">FilterPk!A$13</f>
        <v>LT-MIDWEST</v>
      </c>
      <c r="C2768" s="93" t="n">
        <f aca="false">C2767+1</f>
        <v>2767</v>
      </c>
      <c r="D2768" s="98" t="n">
        <f aca="false">FilterPk!B$13</f>
        <v>7151089.47366245</v>
      </c>
      <c r="E2768" s="98" t="n">
        <f aca="false">FilterPk!C$13</f>
        <v>48283.08</v>
      </c>
      <c r="F2768" s="98" t="n">
        <f aca="false">FilterPk!D$13</f>
        <v>-141448.54</v>
      </c>
      <c r="G2768" s="98" t="n">
        <f aca="false">FilterPk!E$13</f>
        <v>574622.66</v>
      </c>
      <c r="H2768" s="98" t="n">
        <f aca="false">FilterPk!F$13</f>
        <v>298097.27</v>
      </c>
      <c r="I2768" s="98" t="n">
        <f aca="false">FilterPk!G$13</f>
        <v>249481.43</v>
      </c>
      <c r="J2768" s="98" t="n">
        <f aca="false">FilterPk!H$13</f>
        <v>119379.88</v>
      </c>
      <c r="K2768" s="98" t="n">
        <f aca="false">FilterPk!I$13</f>
        <v>25994.27</v>
      </c>
      <c r="L2768" s="98" t="n">
        <f aca="false">FilterPk!J$13</f>
        <v>156242.15</v>
      </c>
      <c r="M2768" s="98" t="n">
        <f aca="false">FilterPk!K$13</f>
        <v>1762908.33</v>
      </c>
      <c r="N2768" s="98" t="n">
        <f aca="false">FilterPk!L$13</f>
        <v>3093560.53</v>
      </c>
      <c r="O2768" s="98" t="n">
        <f aca="false">FilterPk!M$13</f>
        <v>565730</v>
      </c>
      <c r="P2768" s="98" t="n">
        <f aca="false">FilterPk!N$13</f>
        <v>-439379.19</v>
      </c>
      <c r="Q2768" s="99" t="n">
        <f aca="false">FilterPk!O$13</f>
        <v>3219911.34</v>
      </c>
    </row>
    <row r="2769" customFormat="false" ht="12.75" hidden="false" customHeight="false" outlineLevel="0" collapsed="false">
      <c r="A2769" s="88"/>
      <c r="B2769" s="96" t="str">
        <f aca="false">FilterPk!A$14</f>
        <v>ST-ECAR</v>
      </c>
      <c r="C2769" s="93" t="n">
        <f aca="false">C2768+1</f>
        <v>2768</v>
      </c>
      <c r="D2769" s="98" t="n">
        <f aca="false">FilterPk!B$14</f>
        <v>238101.441960815</v>
      </c>
      <c r="E2769" s="98" t="n">
        <f aca="false">FilterPk!C$14</f>
        <v>13522.23</v>
      </c>
      <c r="F2769" s="98" t="n">
        <f aca="false">FilterPk!D$14</f>
        <v>15838.59</v>
      </c>
      <c r="G2769" s="98" t="n">
        <f aca="false">FilterPk!E$14</f>
        <v>0</v>
      </c>
      <c r="H2769" s="98" t="n">
        <f aca="false">FilterPk!F$14</f>
        <v>0</v>
      </c>
      <c r="I2769" s="98" t="n">
        <f aca="false">FilterPk!G$14</f>
        <v>0</v>
      </c>
      <c r="J2769" s="98" t="n">
        <f aca="false">FilterPk!H$14</f>
        <v>0</v>
      </c>
      <c r="K2769" s="98" t="n">
        <f aca="false">FilterPk!I$14</f>
        <v>0</v>
      </c>
      <c r="L2769" s="98" t="n">
        <f aca="false">FilterPk!J$14</f>
        <v>0</v>
      </c>
      <c r="M2769" s="98" t="n">
        <f aca="false">FilterPk!K$14</f>
        <v>0</v>
      </c>
      <c r="N2769" s="98" t="n">
        <f aca="false">FilterPk!L$14</f>
        <v>29360.82</v>
      </c>
      <c r="O2769" s="98" t="n">
        <f aca="false">FilterPk!M$14</f>
        <v>0</v>
      </c>
      <c r="P2769" s="98" t="n">
        <f aca="false">FilterPk!N$14</f>
        <v>0</v>
      </c>
      <c r="Q2769" s="99" t="n">
        <f aca="false">FilterPk!O$14</f>
        <v>29360.82</v>
      </c>
    </row>
    <row r="2770" customFormat="false" ht="12.75" hidden="false" customHeight="false" outlineLevel="0" collapsed="false">
      <c r="A2770" s="88"/>
      <c r="B2770" s="96" t="str">
        <f aca="false">FilterPk!A$15</f>
        <v>ST- MAPP</v>
      </c>
      <c r="C2770" s="93" t="n">
        <f aca="false">C2769+1</f>
        <v>2769</v>
      </c>
      <c r="D2770" s="98" t="n">
        <f aca="false">FilterPk!B$15</f>
        <v>254636.614020626</v>
      </c>
      <c r="E2770" s="98" t="n">
        <f aca="false">FilterPk!C$15</f>
        <v>795.43</v>
      </c>
      <c r="F2770" s="98" t="n">
        <f aca="false">FilterPk!D$15</f>
        <v>39596.48</v>
      </c>
      <c r="G2770" s="98" t="n">
        <f aca="false">FilterPk!E$15</f>
        <v>26009.8</v>
      </c>
      <c r="H2770" s="98" t="n">
        <f aca="false">FilterPk!F$15</f>
        <v>8238.75</v>
      </c>
      <c r="I2770" s="98" t="n">
        <f aca="false">FilterPk!G$15</f>
        <v>0</v>
      </c>
      <c r="J2770" s="98" t="n">
        <f aca="false">FilterPk!H$15</f>
        <v>0</v>
      </c>
      <c r="K2770" s="98" t="n">
        <f aca="false">FilterPk!I$15</f>
        <v>0</v>
      </c>
      <c r="L2770" s="98" t="n">
        <f aca="false">FilterPk!J$15</f>
        <v>0</v>
      </c>
      <c r="M2770" s="98" t="n">
        <f aca="false">FilterPk!K$15</f>
        <v>0</v>
      </c>
      <c r="N2770" s="98" t="n">
        <f aca="false">FilterPk!L$15</f>
        <v>74640.46</v>
      </c>
      <c r="O2770" s="98" t="n">
        <f aca="false">FilterPk!M$15</f>
        <v>0</v>
      </c>
      <c r="P2770" s="98" t="n">
        <f aca="false">FilterPk!N$15</f>
        <v>0</v>
      </c>
      <c r="Q2770" s="99" t="n">
        <f aca="false">FilterPk!O$15</f>
        <v>74640.46</v>
      </c>
    </row>
    <row r="2771" customFormat="false" ht="12.75" hidden="false" customHeight="false" outlineLevel="0" collapsed="false">
      <c r="A2771" s="88"/>
      <c r="B2771" s="96" t="str">
        <f aca="false">FilterPk!A$16</f>
        <v>ST- MAIN</v>
      </c>
      <c r="C2771" s="93" t="n">
        <f aca="false">C2770+1</f>
        <v>2770</v>
      </c>
      <c r="D2771" s="98" t="n">
        <f aca="false">FilterPk!B$16</f>
        <v>694293.253349893</v>
      </c>
      <c r="E2771" s="98" t="n">
        <f aca="false">FilterPk!C$16</f>
        <v>-2349.61</v>
      </c>
      <c r="F2771" s="98" t="n">
        <f aca="false">FilterPk!D$16</f>
        <v>15903</v>
      </c>
      <c r="G2771" s="98" t="n">
        <f aca="false">FilterPk!E$16</f>
        <v>69359.47</v>
      </c>
      <c r="H2771" s="98" t="n">
        <f aca="false">FilterPk!F$16</f>
        <v>0</v>
      </c>
      <c r="I2771" s="98" t="n">
        <f aca="false">FilterPk!G$16</f>
        <v>0</v>
      </c>
      <c r="J2771" s="98" t="n">
        <f aca="false">FilterPk!H$16</f>
        <v>0</v>
      </c>
      <c r="K2771" s="98" t="n">
        <f aca="false">FilterPk!I$16</f>
        <v>0</v>
      </c>
      <c r="L2771" s="98" t="n">
        <f aca="false">FilterPk!J$16</f>
        <v>0</v>
      </c>
      <c r="M2771" s="98" t="n">
        <f aca="false">FilterPk!K$16</f>
        <v>0</v>
      </c>
      <c r="N2771" s="98" t="n">
        <f aca="false">FilterPk!L$16</f>
        <v>82912.86</v>
      </c>
      <c r="O2771" s="98" t="n">
        <f aca="false">FilterPk!M$16</f>
        <v>0</v>
      </c>
      <c r="P2771" s="98" t="n">
        <f aca="false">FilterPk!N$16</f>
        <v>0</v>
      </c>
      <c r="Q2771" s="99" t="n">
        <f aca="false">FilterPk!O$16</f>
        <v>82912.86</v>
      </c>
    </row>
    <row r="2772" customFormat="false" ht="12.75" hidden="false" customHeight="false" outlineLevel="0" collapsed="false">
      <c r="A2772" s="88"/>
      <c r="B2772" s="96" t="str">
        <f aca="false">FilterPk!A$17</f>
        <v>MW-ANALYST</v>
      </c>
      <c r="C2772" s="93" t="n">
        <f aca="false">C2771+1</f>
        <v>2771</v>
      </c>
      <c r="D2772" s="98" t="n">
        <f aca="false">FilterPk!B$17</f>
        <v>0</v>
      </c>
      <c r="E2772" s="98" t="n">
        <f aca="false">FilterPk!C$17</f>
        <v>6363.4</v>
      </c>
      <c r="F2772" s="98" t="n">
        <f aca="false">FilterPk!D$17</f>
        <v>15838.59</v>
      </c>
      <c r="G2772" s="98" t="n">
        <f aca="false">FilterPk!E$17</f>
        <v>0</v>
      </c>
      <c r="H2772" s="98" t="n">
        <f aca="false">FilterPk!F$17</f>
        <v>0</v>
      </c>
      <c r="I2772" s="98" t="n">
        <f aca="false">FilterPk!G$17</f>
        <v>0</v>
      </c>
      <c r="J2772" s="98" t="n">
        <f aca="false">FilterPk!H$17</f>
        <v>0</v>
      </c>
      <c r="K2772" s="98" t="n">
        <f aca="false">FilterPk!I$17</f>
        <v>0</v>
      </c>
      <c r="L2772" s="98" t="n">
        <f aca="false">FilterPk!J$17</f>
        <v>0</v>
      </c>
      <c r="M2772" s="98" t="n">
        <f aca="false">FilterPk!K$17</f>
        <v>0</v>
      </c>
      <c r="N2772" s="98" t="n">
        <f aca="false">FilterPk!L$17</f>
        <v>22201.99</v>
      </c>
      <c r="O2772" s="98" t="n">
        <f aca="false">FilterPk!M$17</f>
        <v>0</v>
      </c>
      <c r="P2772" s="98" t="n">
        <f aca="false">FilterPk!N$17</f>
        <v>0</v>
      </c>
      <c r="Q2772" s="99" t="n">
        <f aca="false">FilterPk!O$17</f>
        <v>22201.99</v>
      </c>
    </row>
    <row r="2773" customFormat="false" ht="12.75" hidden="false" customHeight="false" outlineLevel="0" collapsed="false">
      <c r="A2773" s="88"/>
      <c r="B2773" s="96" t="str">
        <f aca="false">FilterPk!A$18</f>
        <v>LT-NE</v>
      </c>
      <c r="C2773" s="93" t="n">
        <f aca="false">C2772+1</f>
        <v>2772</v>
      </c>
      <c r="D2773" s="98" t="n">
        <f aca="false">FilterPk!B$18</f>
        <v>6187311.37539291</v>
      </c>
      <c r="E2773" s="98" t="n">
        <f aca="false">FilterPk!C$18</f>
        <v>-37254.47</v>
      </c>
      <c r="F2773" s="98" t="n">
        <f aca="false">FilterPk!D$18</f>
        <v>2562.91</v>
      </c>
      <c r="G2773" s="98" t="n">
        <f aca="false">FilterPk!E$18</f>
        <v>-23211.32</v>
      </c>
      <c r="H2773" s="98" t="n">
        <f aca="false">FilterPk!F$18</f>
        <v>263627.18</v>
      </c>
      <c r="I2773" s="98" t="n">
        <f aca="false">FilterPk!G$18</f>
        <v>-59813.36</v>
      </c>
      <c r="J2773" s="98" t="n">
        <f aca="false">FilterPk!H$18</f>
        <v>155752.04</v>
      </c>
      <c r="K2773" s="98" t="n">
        <f aca="false">FilterPk!I$18</f>
        <v>121018.38</v>
      </c>
      <c r="L2773" s="98" t="n">
        <f aca="false">FilterPk!J$18</f>
        <v>-53378.32</v>
      </c>
      <c r="M2773" s="98" t="n">
        <f aca="false">FilterPk!K$18</f>
        <v>995570.8</v>
      </c>
      <c r="N2773" s="98" t="n">
        <f aca="false">FilterPk!L$18</f>
        <v>1364873.84</v>
      </c>
      <c r="O2773" s="98" t="n">
        <f aca="false">FilterPk!M$18</f>
        <v>1053007.86</v>
      </c>
      <c r="P2773" s="98" t="n">
        <f aca="false">FilterPk!N$18</f>
        <v>-2593897.5</v>
      </c>
      <c r="Q2773" s="99" t="n">
        <f aca="false">FilterPk!O$18</f>
        <v>-176015.800000001</v>
      </c>
    </row>
    <row r="2774" customFormat="false" ht="12.75" hidden="false" customHeight="false" outlineLevel="0" collapsed="false">
      <c r="A2774" s="88"/>
      <c r="B2774" s="96" t="str">
        <f aca="false">FilterPk!A$19</f>
        <v>LT-PJM</v>
      </c>
      <c r="C2774" s="93" t="n">
        <f aca="false">C2773+1</f>
        <v>2773</v>
      </c>
      <c r="D2774" s="98" t="n">
        <f aca="false">FilterPk!B$19</f>
        <v>1818236.42109565</v>
      </c>
      <c r="E2774" s="98" t="n">
        <f aca="false">FilterPk!C$19</f>
        <v>25453.61</v>
      </c>
      <c r="F2774" s="98" t="n">
        <f aca="false">FilterPk!D$19</f>
        <v>45536</v>
      </c>
      <c r="G2774" s="98" t="n">
        <f aca="false">FilterPk!E$19</f>
        <v>312117.59</v>
      </c>
      <c r="H2774" s="98" t="n">
        <f aca="false">FilterPk!F$19</f>
        <v>211118</v>
      </c>
      <c r="I2774" s="98" t="n">
        <f aca="false">FilterPk!G$19</f>
        <v>0</v>
      </c>
      <c r="J2774" s="98" t="n">
        <f aca="false">FilterPk!H$19</f>
        <v>24536.25</v>
      </c>
      <c r="K2774" s="98" t="n">
        <f aca="false">FilterPk!I$19</f>
        <v>-12662.37</v>
      </c>
      <c r="L2774" s="98" t="n">
        <f aca="false">FilterPk!J$19</f>
        <v>-30078</v>
      </c>
      <c r="M2774" s="98" t="n">
        <f aca="false">FilterPk!K$19</f>
        <v>243523.27</v>
      </c>
      <c r="N2774" s="98" t="n">
        <f aca="false">FilterPk!L$19</f>
        <v>819544.35</v>
      </c>
      <c r="O2774" s="98" t="n">
        <f aca="false">FilterPk!M$19</f>
        <v>125485.18</v>
      </c>
      <c r="P2774" s="98" t="n">
        <f aca="false">FilterPk!N$19</f>
        <v>177105.54</v>
      </c>
      <c r="Q2774" s="99" t="n">
        <f aca="false">FilterPk!O$19</f>
        <v>1122135.07</v>
      </c>
    </row>
    <row r="2775" customFormat="false" ht="12.75" hidden="false" customHeight="false" outlineLevel="0" collapsed="false">
      <c r="A2775" s="88"/>
      <c r="B2775" s="96" t="str">
        <f aca="false">FilterPk!A$20</f>
        <v>LT- NY</v>
      </c>
      <c r="C2775" s="93" t="n">
        <f aca="false">C2774+1</f>
        <v>2774</v>
      </c>
      <c r="D2775" s="98" t="n">
        <f aca="false">FilterPk!B$20</f>
        <v>0</v>
      </c>
      <c r="E2775" s="98" t="n">
        <f aca="false">FilterPk!C$20</f>
        <v>-15908.51</v>
      </c>
      <c r="F2775" s="98" t="n">
        <f aca="false">FilterPk!D$20</f>
        <v>63126.67</v>
      </c>
      <c r="G2775" s="98" t="n">
        <f aca="false">FilterPk!E$20</f>
        <v>-17376.91</v>
      </c>
      <c r="H2775" s="98" t="n">
        <f aca="false">FilterPk!F$20</f>
        <v>0</v>
      </c>
      <c r="I2775" s="98" t="n">
        <f aca="false">FilterPk!G$20</f>
        <v>0</v>
      </c>
      <c r="J2775" s="98" t="n">
        <f aca="false">FilterPk!H$20</f>
        <v>0</v>
      </c>
      <c r="K2775" s="98" t="n">
        <f aca="false">FilterPk!I$20</f>
        <v>0</v>
      </c>
      <c r="L2775" s="98" t="n">
        <f aca="false">FilterPk!J$20</f>
        <v>0</v>
      </c>
      <c r="M2775" s="98" t="n">
        <f aca="false">FilterPk!K$20</f>
        <v>146381.01</v>
      </c>
      <c r="N2775" s="98" t="n">
        <f aca="false">FilterPk!L$20</f>
        <v>176222.26</v>
      </c>
      <c r="O2775" s="98" t="n">
        <f aca="false">FilterPk!M$20</f>
        <v>281909.77</v>
      </c>
      <c r="P2775" s="98" t="n">
        <f aca="false">FilterPk!N$20</f>
        <v>-177475.64</v>
      </c>
      <c r="Q2775" s="99" t="n">
        <f aca="false">FilterPk!O$20</f>
        <v>280656.39</v>
      </c>
    </row>
    <row r="2776" customFormat="false" ht="12.75" hidden="false" customHeight="false" outlineLevel="0" collapsed="false">
      <c r="A2776" s="88"/>
      <c r="B2776" s="96" t="str">
        <f aca="false">FilterPk!A$21</f>
        <v>ST- PJM</v>
      </c>
      <c r="C2776" s="93" t="n">
        <f aca="false">C2775+1</f>
        <v>2775</v>
      </c>
      <c r="D2776" s="98" t="n">
        <f aca="false">FilterPk!B$21</f>
        <v>1243093.71447674</v>
      </c>
      <c r="E2776" s="98" t="n">
        <f aca="false">FilterPk!C$21</f>
        <v>-91155.75</v>
      </c>
      <c r="F2776" s="98" t="n">
        <f aca="false">FilterPk!D$21</f>
        <v>-47515.78</v>
      </c>
      <c r="G2776" s="98" t="n">
        <f aca="false">FilterPk!E$21</f>
        <v>0</v>
      </c>
      <c r="H2776" s="98" t="n">
        <f aca="false">FilterPk!F$21</f>
        <v>0</v>
      </c>
      <c r="I2776" s="98" t="n">
        <f aca="false">FilterPk!G$21</f>
        <v>0</v>
      </c>
      <c r="J2776" s="98" t="n">
        <f aca="false">FilterPk!H$21</f>
        <v>0</v>
      </c>
      <c r="K2776" s="98" t="n">
        <f aca="false">FilterPk!I$21</f>
        <v>0</v>
      </c>
      <c r="L2776" s="98" t="n">
        <f aca="false">FilterPk!J$21</f>
        <v>0</v>
      </c>
      <c r="M2776" s="98" t="n">
        <f aca="false">FilterPk!K$21</f>
        <v>0</v>
      </c>
      <c r="N2776" s="98" t="n">
        <f aca="false">FilterPk!L$21</f>
        <v>-138671.53</v>
      </c>
      <c r="O2776" s="98" t="n">
        <f aca="false">FilterPk!M$21</f>
        <v>0</v>
      </c>
      <c r="P2776" s="98" t="n">
        <f aca="false">FilterPk!N$21</f>
        <v>0</v>
      </c>
      <c r="Q2776" s="99" t="n">
        <f aca="false">FilterPk!O$21</f>
        <v>-138671.53</v>
      </c>
    </row>
    <row r="2777" customFormat="false" ht="12.75" hidden="false" customHeight="false" outlineLevel="0" collapsed="false">
      <c r="A2777" s="88"/>
      <c r="B2777" s="96" t="str">
        <f aca="false">FilterPk!A$22</f>
        <v>ST- NENG</v>
      </c>
      <c r="C2777" s="93" t="n">
        <f aca="false">C2776+1</f>
        <v>2776</v>
      </c>
      <c r="D2777" s="98" t="n">
        <f aca="false">FilterPk!B$22</f>
        <v>539719.375927685</v>
      </c>
      <c r="E2777" s="98" t="n">
        <f aca="false">FilterPk!C$22</f>
        <v>13161.19</v>
      </c>
      <c r="F2777" s="98" t="n">
        <f aca="false">FilterPk!D$22</f>
        <v>63418.82</v>
      </c>
      <c r="G2777" s="98" t="n">
        <f aca="false">FilterPk!E$22</f>
        <v>0</v>
      </c>
      <c r="H2777" s="98" t="n">
        <f aca="false">FilterPk!F$22</f>
        <v>0</v>
      </c>
      <c r="I2777" s="98" t="n">
        <f aca="false">FilterPk!G$22</f>
        <v>0</v>
      </c>
      <c r="J2777" s="98" t="n">
        <f aca="false">FilterPk!H$22</f>
        <v>0</v>
      </c>
      <c r="K2777" s="98" t="n">
        <f aca="false">FilterPk!I$22</f>
        <v>0</v>
      </c>
      <c r="L2777" s="98" t="n">
        <f aca="false">FilterPk!J$22</f>
        <v>0</v>
      </c>
      <c r="M2777" s="98" t="n">
        <f aca="false">FilterPk!K$22</f>
        <v>0</v>
      </c>
      <c r="N2777" s="98" t="n">
        <f aca="false">FilterPk!L$22</f>
        <v>76580.01</v>
      </c>
      <c r="O2777" s="98" t="n">
        <f aca="false">FilterPk!M$22</f>
        <v>0</v>
      </c>
      <c r="P2777" s="98" t="n">
        <f aca="false">FilterPk!N$22</f>
        <v>0</v>
      </c>
      <c r="Q2777" s="99" t="n">
        <f aca="false">FilterPk!O$22</f>
        <v>76580.01</v>
      </c>
    </row>
    <row r="2778" customFormat="false" ht="12.75" hidden="false" customHeight="false" outlineLevel="0" collapsed="false">
      <c r="A2778" s="88"/>
      <c r="B2778" s="96" t="str">
        <f aca="false">FilterPk!A$23</f>
        <v>ST- NY</v>
      </c>
      <c r="C2778" s="93" t="n">
        <f aca="false">C2777+1</f>
        <v>2777</v>
      </c>
      <c r="D2778" s="98" t="n">
        <f aca="false">FilterPk!B$23</f>
        <v>251437.188425373</v>
      </c>
      <c r="E2778" s="98" t="n">
        <f aca="false">FilterPk!C$23</f>
        <v>10362.2</v>
      </c>
      <c r="F2778" s="98" t="n">
        <f aca="false">FilterPk!D$23</f>
        <v>-15838.59</v>
      </c>
      <c r="G2778" s="98" t="n">
        <f aca="false">FilterPk!E$23</f>
        <v>17339.87</v>
      </c>
      <c r="H2778" s="98" t="n">
        <f aca="false">FilterPk!F$23</f>
        <v>0</v>
      </c>
      <c r="I2778" s="98" t="n">
        <f aca="false">FilterPk!G$23</f>
        <v>0</v>
      </c>
      <c r="J2778" s="98" t="n">
        <f aca="false">FilterPk!H$23</f>
        <v>0</v>
      </c>
      <c r="K2778" s="98" t="n">
        <f aca="false">FilterPk!I$23</f>
        <v>0</v>
      </c>
      <c r="L2778" s="98" t="n">
        <f aca="false">FilterPk!J$23</f>
        <v>0</v>
      </c>
      <c r="M2778" s="98" t="n">
        <f aca="false">FilterPk!K$23</f>
        <v>0</v>
      </c>
      <c r="N2778" s="98" t="n">
        <f aca="false">FilterPk!L$23</f>
        <v>11863.48</v>
      </c>
      <c r="O2778" s="98" t="n">
        <f aca="false">FilterPk!M$23</f>
        <v>0</v>
      </c>
      <c r="P2778" s="98" t="n">
        <f aca="false">FilterPk!N$23</f>
        <v>0</v>
      </c>
      <c r="Q2778" s="99" t="n">
        <f aca="false">FilterPk!O$23</f>
        <v>11863.48</v>
      </c>
    </row>
    <row r="2779" customFormat="false" ht="12.75" hidden="false" customHeight="false" outlineLevel="0" collapsed="false">
      <c r="A2779" s="88"/>
      <c r="B2779" s="96" t="str">
        <f aca="false">FilterPk!A$24</f>
        <v>NE- PHYS</v>
      </c>
      <c r="C2779" s="93" t="n">
        <f aca="false">C2778+1</f>
        <v>2778</v>
      </c>
      <c r="D2779" s="98" t="n">
        <f aca="false">FilterPk!B$24</f>
        <v>0</v>
      </c>
      <c r="E2779" s="98" t="n">
        <f aca="false">FilterPk!C$24</f>
        <v>0</v>
      </c>
      <c r="F2779" s="98" t="n">
        <f aca="false">FilterPk!D$24</f>
        <v>0</v>
      </c>
      <c r="G2779" s="98" t="n">
        <f aca="false">FilterPk!E$24</f>
        <v>0</v>
      </c>
      <c r="H2779" s="98" t="n">
        <f aca="false">FilterPk!F$24</f>
        <v>0</v>
      </c>
      <c r="I2779" s="98" t="n">
        <f aca="false">FilterPk!G$24</f>
        <v>0</v>
      </c>
      <c r="J2779" s="98" t="n">
        <f aca="false">FilterPk!H$24</f>
        <v>0</v>
      </c>
      <c r="K2779" s="98" t="n">
        <f aca="false">FilterPk!I$24</f>
        <v>0</v>
      </c>
      <c r="L2779" s="98" t="n">
        <f aca="false">FilterPk!J$24</f>
        <v>0</v>
      </c>
      <c r="M2779" s="98" t="n">
        <f aca="false">FilterPk!K$24</f>
        <v>0</v>
      </c>
      <c r="N2779" s="98" t="n">
        <f aca="false">FilterPk!L$24</f>
        <v>0</v>
      </c>
      <c r="O2779" s="98" t="n">
        <f aca="false">FilterPk!M$24</f>
        <v>0</v>
      </c>
      <c r="P2779" s="98" t="n">
        <f aca="false">FilterPk!N$24</f>
        <v>0</v>
      </c>
      <c r="Q2779" s="99" t="n">
        <f aca="false">FilterPk!O$24</f>
        <v>0</v>
      </c>
    </row>
    <row r="2780" customFormat="false" ht="12.75" hidden="false" customHeight="false" outlineLevel="0" collapsed="false">
      <c r="A2780" s="88"/>
      <c r="B2780" s="96" t="str">
        <f aca="false">FilterPk!A$25</f>
        <v>LT-Southeast</v>
      </c>
      <c r="C2780" s="93" t="n">
        <f aca="false">C2779+1</f>
        <v>2779</v>
      </c>
      <c r="D2780" s="98" t="n">
        <f aca="false">FilterPk!B$25</f>
        <v>11411200.8859117</v>
      </c>
      <c r="E2780" s="98" t="n">
        <f aca="false">FilterPk!C$25</f>
        <v>45860.27</v>
      </c>
      <c r="F2780" s="98" t="n">
        <f aca="false">FilterPk!D$25</f>
        <v>54109.47</v>
      </c>
      <c r="G2780" s="98" t="n">
        <f aca="false">FilterPk!E$25</f>
        <v>124540.18</v>
      </c>
      <c r="H2780" s="98" t="n">
        <f aca="false">FilterPk!F$25</f>
        <v>77068.78</v>
      </c>
      <c r="I2780" s="98" t="n">
        <f aca="false">FilterPk!G$25</f>
        <v>75414.58</v>
      </c>
      <c r="J2780" s="98" t="n">
        <f aca="false">FilterPk!H$25</f>
        <v>134077.64</v>
      </c>
      <c r="K2780" s="98" t="n">
        <f aca="false">FilterPk!I$25</f>
        <v>429786.05</v>
      </c>
      <c r="L2780" s="98" t="n">
        <f aca="false">FilterPk!J$25</f>
        <v>118391.18</v>
      </c>
      <c r="M2780" s="98" t="n">
        <f aca="false">FilterPk!K$25</f>
        <v>1083243.13</v>
      </c>
      <c r="N2780" s="98" t="n">
        <f aca="false">FilterPk!L$25</f>
        <v>2142491.28</v>
      </c>
      <c r="O2780" s="98" t="n">
        <f aca="false">FilterPk!M$25</f>
        <v>344226</v>
      </c>
      <c r="P2780" s="98" t="n">
        <f aca="false">FilterPk!N$25</f>
        <v>1221747.4</v>
      </c>
      <c r="Q2780" s="99" t="n">
        <f aca="false">FilterPk!O$25</f>
        <v>3708464.68</v>
      </c>
    </row>
    <row r="2781" customFormat="false" ht="12.75" hidden="false" customHeight="false" outlineLevel="0" collapsed="false">
      <c r="A2781" s="88"/>
      <c r="B2781" s="96" t="str">
        <f aca="false">FilterPk!A$26</f>
        <v>ST-SPP</v>
      </c>
      <c r="C2781" s="93" t="n">
        <f aca="false">C2780+1</f>
        <v>2780</v>
      </c>
      <c r="D2781" s="98" t="n">
        <f aca="false">FilterPk!B$26</f>
        <v>52202.8773549933</v>
      </c>
      <c r="E2781" s="98" t="n">
        <f aca="false">FilterPk!C$26</f>
        <v>3181.7</v>
      </c>
      <c r="F2781" s="98" t="n">
        <f aca="false">FilterPk!D$26</f>
        <v>0</v>
      </c>
      <c r="G2781" s="98" t="n">
        <f aca="false">FilterPk!E$26</f>
        <v>0</v>
      </c>
      <c r="H2781" s="98" t="n">
        <f aca="false">FilterPk!F$26</f>
        <v>0</v>
      </c>
      <c r="I2781" s="98" t="n">
        <f aca="false">FilterPk!G$26</f>
        <v>0</v>
      </c>
      <c r="J2781" s="98" t="n">
        <f aca="false">FilterPk!H$26</f>
        <v>0</v>
      </c>
      <c r="K2781" s="98" t="n">
        <f aca="false">FilterPk!I$26</f>
        <v>0</v>
      </c>
      <c r="L2781" s="98" t="n">
        <f aca="false">FilterPk!J$26</f>
        <v>0</v>
      </c>
      <c r="M2781" s="98" t="n">
        <f aca="false">FilterPk!K$26</f>
        <v>0</v>
      </c>
      <c r="N2781" s="98" t="n">
        <f aca="false">FilterPk!L$26</f>
        <v>3181.7</v>
      </c>
      <c r="O2781" s="98" t="n">
        <f aca="false">FilterPk!M$26</f>
        <v>0</v>
      </c>
      <c r="P2781" s="98" t="n">
        <f aca="false">FilterPk!N$26</f>
        <v>0</v>
      </c>
      <c r="Q2781" s="99" t="n">
        <f aca="false">FilterPk!O$26</f>
        <v>3181.7</v>
      </c>
    </row>
    <row r="2782" customFormat="false" ht="12.75" hidden="false" customHeight="false" outlineLevel="0" collapsed="false">
      <c r="A2782" s="88"/>
      <c r="B2782" s="96" t="str">
        <f aca="false">FilterPk!A$27</f>
        <v>ST-SERC</v>
      </c>
      <c r="C2782" s="93" t="n">
        <f aca="false">C2781+1</f>
        <v>2781</v>
      </c>
      <c r="D2782" s="98" t="n">
        <f aca="false">FilterPk!B$27</f>
        <v>686881.973218232</v>
      </c>
      <c r="E2782" s="98" t="n">
        <f aca="false">FilterPk!C$27</f>
        <v>-12726.81</v>
      </c>
      <c r="F2782" s="98" t="n">
        <f aca="false">FilterPk!D$27</f>
        <v>-31677.19</v>
      </c>
      <c r="G2782" s="98" t="n">
        <f aca="false">FilterPk!E$27</f>
        <v>138718.93</v>
      </c>
      <c r="H2782" s="98" t="n">
        <f aca="false">FilterPk!F$27</f>
        <v>0</v>
      </c>
      <c r="I2782" s="98" t="n">
        <f aca="false">FilterPk!G$27</f>
        <v>0</v>
      </c>
      <c r="J2782" s="98" t="n">
        <f aca="false">FilterPk!H$27</f>
        <v>0</v>
      </c>
      <c r="K2782" s="98" t="n">
        <f aca="false">FilterPk!I$27</f>
        <v>0</v>
      </c>
      <c r="L2782" s="98" t="n">
        <f aca="false">FilterPk!J$27</f>
        <v>0</v>
      </c>
      <c r="M2782" s="98" t="n">
        <f aca="false">FilterPk!K$27</f>
        <v>0</v>
      </c>
      <c r="N2782" s="98" t="n">
        <f aca="false">FilterPk!L$27</f>
        <v>94314.93</v>
      </c>
      <c r="O2782" s="98" t="n">
        <f aca="false">FilterPk!M$27</f>
        <v>0</v>
      </c>
      <c r="P2782" s="98" t="n">
        <f aca="false">FilterPk!N$27</f>
        <v>0</v>
      </c>
      <c r="Q2782" s="99" t="n">
        <f aca="false">FilterPk!O$27</f>
        <v>94314.93</v>
      </c>
    </row>
    <row r="2783" customFormat="false" ht="12.75" hidden="false" customHeight="false" outlineLevel="0" collapsed="false">
      <c r="A2783" s="88"/>
      <c r="B2783" s="96" t="str">
        <f aca="false">FilterPk!A$28</f>
        <v>LT- Texas</v>
      </c>
      <c r="C2783" s="93" t="n">
        <f aca="false">C2782+1</f>
        <v>2782</v>
      </c>
      <c r="D2783" s="98" t="n">
        <f aca="false">FilterPk!B$28</f>
        <v>3826684.70313045</v>
      </c>
      <c r="E2783" s="98" t="n">
        <f aca="false">FilterPk!C$28</f>
        <v>-6382.69</v>
      </c>
      <c r="F2783" s="98" t="n">
        <f aca="false">FilterPk!D$28</f>
        <v>71634.81</v>
      </c>
      <c r="G2783" s="98" t="n">
        <f aca="false">FilterPk!E$28</f>
        <v>28710.67</v>
      </c>
      <c r="H2783" s="98" t="n">
        <f aca="false">FilterPk!F$28</f>
        <v>106726.26</v>
      </c>
      <c r="I2783" s="98" t="n">
        <f aca="false">FilterPk!G$28</f>
        <v>68401.15</v>
      </c>
      <c r="J2783" s="98" t="n">
        <f aca="false">FilterPk!H$28</f>
        <v>107963.61</v>
      </c>
      <c r="K2783" s="98" t="n">
        <f aca="false">FilterPk!I$28</f>
        <v>204731.1</v>
      </c>
      <c r="L2783" s="98" t="n">
        <f aca="false">FilterPk!J$28</f>
        <v>63773.36</v>
      </c>
      <c r="M2783" s="98" t="n">
        <f aca="false">FilterPk!K$28</f>
        <v>194039.66</v>
      </c>
      <c r="N2783" s="98" t="n">
        <f aca="false">FilterPk!L$28</f>
        <v>839597.93</v>
      </c>
      <c r="O2783" s="98" t="n">
        <f aca="false">FilterPk!M$28</f>
        <v>673610.11</v>
      </c>
      <c r="P2783" s="98" t="n">
        <f aca="false">FilterPk!N$28</f>
        <v>107208.74</v>
      </c>
      <c r="Q2783" s="99" t="n">
        <f aca="false">FilterPk!O$28</f>
        <v>1620416.78</v>
      </c>
    </row>
    <row r="2784" customFormat="false" ht="12.75" hidden="false" customHeight="false" outlineLevel="0" collapsed="false">
      <c r="A2784" s="88"/>
      <c r="B2784" s="96" t="str">
        <f aca="false">FilterPk!A$29</f>
        <v>St- Texas</v>
      </c>
      <c r="C2784" s="93" t="n">
        <f aca="false">C2783+1</f>
        <v>2783</v>
      </c>
      <c r="D2784" s="98" t="n">
        <f aca="false">FilterPk!B$29</f>
        <v>445563.239343252</v>
      </c>
      <c r="E2784" s="98" t="n">
        <f aca="false">FilterPk!C$29</f>
        <v>30194</v>
      </c>
      <c r="F2784" s="98" t="n">
        <f aca="false">FilterPk!D$29</f>
        <v>31677.19</v>
      </c>
      <c r="G2784" s="98" t="n">
        <f aca="false">FilterPk!E$29</f>
        <v>0</v>
      </c>
      <c r="H2784" s="98" t="n">
        <f aca="false">FilterPk!F$29</f>
        <v>0</v>
      </c>
      <c r="I2784" s="98" t="n">
        <f aca="false">FilterPk!G$29</f>
        <v>0</v>
      </c>
      <c r="J2784" s="98" t="n">
        <f aca="false">FilterPk!H$29</f>
        <v>0</v>
      </c>
      <c r="K2784" s="98" t="n">
        <f aca="false">FilterPk!I$29</f>
        <v>0</v>
      </c>
      <c r="L2784" s="98" t="n">
        <f aca="false">FilterPk!J$29</f>
        <v>0</v>
      </c>
      <c r="M2784" s="98" t="n">
        <f aca="false">FilterPk!K$29</f>
        <v>0</v>
      </c>
      <c r="N2784" s="98" t="n">
        <f aca="false">FilterPk!L$29</f>
        <v>61871.19</v>
      </c>
      <c r="O2784" s="98" t="n">
        <f aca="false">FilterPk!M$29</f>
        <v>0</v>
      </c>
      <c r="P2784" s="98" t="n">
        <f aca="false">FilterPk!N$29</f>
        <v>0</v>
      </c>
      <c r="Q2784" s="99" t="n">
        <f aca="false">FilterPk!O$29</f>
        <v>61871.19</v>
      </c>
    </row>
    <row r="2785" customFormat="false" ht="12.75" hidden="false" customHeight="false" outlineLevel="0" collapsed="false">
      <c r="A2785" s="88"/>
      <c r="B2785" s="96"/>
      <c r="C2785" s="93" t="n">
        <f aca="false">C2784+1</f>
        <v>2784</v>
      </c>
      <c r="D2785" s="98"/>
      <c r="E2785" s="98"/>
      <c r="F2785" s="98"/>
      <c r="G2785" s="98"/>
      <c r="H2785" s="98"/>
      <c r="I2785" s="98"/>
      <c r="J2785" s="98"/>
      <c r="K2785" s="98"/>
      <c r="L2785" s="98"/>
      <c r="M2785" s="98"/>
      <c r="N2785" s="98"/>
      <c r="O2785" s="98"/>
      <c r="P2785" s="98"/>
      <c r="Q2785" s="99"/>
    </row>
    <row r="2786" customFormat="false" ht="12.75" hidden="false" customHeight="false" outlineLevel="0" collapsed="false">
      <c r="A2786" s="88"/>
      <c r="B2786" s="96" t="str">
        <f aca="false">FilterPk!A$32</f>
        <v>Gas positions</v>
      </c>
      <c r="C2786" s="93" t="n">
        <f aca="false">C2785+1</f>
        <v>2785</v>
      </c>
      <c r="D2786" s="98" t="s">
        <v>4</v>
      </c>
      <c r="E2786" s="98"/>
      <c r="F2786" s="98"/>
      <c r="G2786" s="98"/>
      <c r="H2786" s="98"/>
      <c r="I2786" s="98"/>
      <c r="J2786" s="98"/>
      <c r="K2786" s="98"/>
      <c r="L2786" s="98"/>
      <c r="M2786" s="98"/>
      <c r="N2786" s="98"/>
      <c r="O2786" s="98"/>
      <c r="P2786" s="98"/>
      <c r="Q2786" s="99"/>
    </row>
    <row r="2787" customFormat="false" ht="12.75" hidden="false" customHeight="false" outlineLevel="0" collapsed="false">
      <c r="A2787" s="88"/>
      <c r="B2787" s="96" t="str">
        <f aca="false">FilterPk!A$33</f>
        <v>Kevin Presto</v>
      </c>
      <c r="C2787" s="93" t="n">
        <f aca="false">C2786+1</f>
        <v>2786</v>
      </c>
      <c r="D2787" s="98" t="n">
        <f aca="false">FilterPk!B$33</f>
        <v>0</v>
      </c>
      <c r="E2787" s="98" t="n">
        <f aca="false">FilterPk!C$33</f>
        <v>0</v>
      </c>
      <c r="F2787" s="98" t="n">
        <f aca="false">FilterPk!D$33</f>
        <v>0</v>
      </c>
      <c r="G2787" s="98" t="n">
        <f aca="false">FilterPk!E$33</f>
        <v>0</v>
      </c>
      <c r="H2787" s="98" t="n">
        <f aca="false">FilterPk!F$33</f>
        <v>148.212616</v>
      </c>
      <c r="I2787" s="98" t="n">
        <f aca="false">FilterPk!G$33</f>
        <v>152.45636</v>
      </c>
      <c r="J2787" s="98" t="n">
        <f aca="false">FilterPk!H$33</f>
        <v>146.860915</v>
      </c>
      <c r="K2787" s="98" t="n">
        <f aca="false">FilterPk!I$33</f>
        <v>301.509361</v>
      </c>
      <c r="L2787" s="98" t="n">
        <f aca="false">FilterPk!J$33</f>
        <v>144.921279</v>
      </c>
      <c r="M2787" s="98" t="n">
        <f aca="false">FilterPk!K$33</f>
        <v>149.116289</v>
      </c>
      <c r="N2787" s="98" t="n">
        <f aca="false">FilterPk!L$33</f>
        <v>1043.07682</v>
      </c>
      <c r="O2787" s="98" t="n">
        <f aca="false">FilterPk!M$33</f>
        <v>0</v>
      </c>
      <c r="P2787" s="98" t="n">
        <f aca="false">FilterPk!N$33</f>
        <v>0</v>
      </c>
      <c r="Q2787" s="99" t="n">
        <f aca="false">FilterPk!O$33</f>
        <v>1043.07682</v>
      </c>
    </row>
    <row r="2788" customFormat="false" ht="12.75" hidden="false" customHeight="false" outlineLevel="0" collapsed="false">
      <c r="A2788" s="88"/>
      <c r="B2788" s="96" t="str">
        <f aca="false">FilterPk!A$34</f>
        <v>Fletcher Sturm</v>
      </c>
      <c r="C2788" s="93" t="n">
        <f aca="false">C2787+1</f>
        <v>2787</v>
      </c>
      <c r="D2788" s="98" t="n">
        <f aca="false">FilterPk!B$34</f>
        <v>0</v>
      </c>
      <c r="E2788" s="98" t="n">
        <f aca="false">FilterPk!C$34</f>
        <v>0</v>
      </c>
      <c r="F2788" s="98" t="n">
        <f aca="false">FilterPk!D$34</f>
        <v>10.382539</v>
      </c>
      <c r="G2788" s="98" t="n">
        <f aca="false">FilterPk!E$34</f>
        <v>-372.732218</v>
      </c>
      <c r="H2788" s="98" t="n">
        <f aca="false">FilterPk!F$34</f>
        <v>-18.430041</v>
      </c>
      <c r="I2788" s="98" t="n">
        <f aca="false">FilterPk!G$34</f>
        <v>-7.519049</v>
      </c>
      <c r="J2788" s="98" t="n">
        <f aca="false">FilterPk!H$34</f>
        <v>7.209206</v>
      </c>
      <c r="K2788" s="98" t="n">
        <f aca="false">FilterPk!I$34</f>
        <v>16.283645</v>
      </c>
      <c r="L2788" s="98" t="n">
        <f aca="false">FilterPk!J$34</f>
        <v>-0.622678</v>
      </c>
      <c r="M2788" s="98" t="n">
        <f aca="false">FilterPk!K$34</f>
        <v>48.787102</v>
      </c>
      <c r="N2788" s="98" t="n">
        <f aca="false">FilterPk!L$34</f>
        <v>-316.641494</v>
      </c>
      <c r="O2788" s="98" t="n">
        <f aca="false">FilterPk!M$34</f>
        <v>137.057149</v>
      </c>
      <c r="P2788" s="98" t="n">
        <f aca="false">FilterPk!N$34</f>
        <v>0</v>
      </c>
      <c r="Q2788" s="99" t="n">
        <f aca="false">FilterPk!O$34</f>
        <v>-179.584345</v>
      </c>
    </row>
    <row r="2789" customFormat="false" ht="12.75" hidden="false" customHeight="false" outlineLevel="0" collapsed="false">
      <c r="A2789" s="88"/>
      <c r="B2789" s="96" t="str">
        <f aca="false">FilterPk!A$35</f>
        <v>Doug Gilbert-Smith</v>
      </c>
      <c r="C2789" s="93" t="n">
        <f aca="false">C2788+1</f>
        <v>2788</v>
      </c>
      <c r="D2789" s="98" t="n">
        <f aca="false">FilterPk!B$35</f>
        <v>0</v>
      </c>
      <c r="E2789" s="98" t="n">
        <f aca="false">FilterPk!C$35</f>
        <v>0</v>
      </c>
      <c r="F2789" s="98" t="n">
        <f aca="false">FilterPk!D$35</f>
        <v>-34.907</v>
      </c>
      <c r="G2789" s="98" t="n">
        <f aca="false">FilterPk!E$35</f>
        <v>38.473605</v>
      </c>
      <c r="H2789" s="98" t="n">
        <f aca="false">FilterPk!F$35</f>
        <v>-29.642523</v>
      </c>
      <c r="I2789" s="98" t="n">
        <f aca="false">FilterPk!G$35</f>
        <v>30.491272</v>
      </c>
      <c r="J2789" s="98" t="n">
        <f aca="false">FilterPk!H$35</f>
        <v>0</v>
      </c>
      <c r="K2789" s="98" t="n">
        <f aca="false">FilterPk!I$35</f>
        <v>90.452808</v>
      </c>
      <c r="L2789" s="98" t="n">
        <f aca="false">FilterPk!J$35</f>
        <v>0</v>
      </c>
      <c r="M2789" s="98" t="n">
        <f aca="false">FilterPk!K$35</f>
        <v>14.574853</v>
      </c>
      <c r="N2789" s="98" t="n">
        <f aca="false">FilterPk!L$35</f>
        <v>109.443015</v>
      </c>
      <c r="O2789" s="98" t="n">
        <f aca="false">FilterPk!M$35</f>
        <v>94.93307</v>
      </c>
      <c r="P2789" s="98" t="n">
        <f aca="false">FilterPk!N$35</f>
        <v>-157.516125</v>
      </c>
      <c r="Q2789" s="99" t="n">
        <f aca="false">FilterPk!O$35</f>
        <v>46.85996</v>
      </c>
    </row>
    <row r="2790" customFormat="false" ht="12.75" hidden="false" customHeight="false" outlineLevel="0" collapsed="false">
      <c r="A2790" s="88"/>
      <c r="B2790" s="96" t="str">
        <f aca="false">FilterPk!A$36</f>
        <v>Rogers Herndon</v>
      </c>
      <c r="C2790" s="93" t="n">
        <f aca="false">C2789+1</f>
        <v>2789</v>
      </c>
      <c r="D2790" s="98" t="n">
        <f aca="false">FilterPk!B$36</f>
        <v>0</v>
      </c>
      <c r="E2790" s="98" t="n">
        <f aca="false">FilterPk!C$36</f>
        <v>0</v>
      </c>
      <c r="F2790" s="98" t="n">
        <f aca="false">FilterPk!D$36</f>
        <v>-16.269581</v>
      </c>
      <c r="G2790" s="98" t="n">
        <f aca="false">FilterPk!E$36</f>
        <v>-36.150495</v>
      </c>
      <c r="H2790" s="98" t="n">
        <f aca="false">FilterPk!F$36</f>
        <v>-105.080472</v>
      </c>
      <c r="I2790" s="98" t="n">
        <f aca="false">FilterPk!G$36</f>
        <v>-21.496839</v>
      </c>
      <c r="J2790" s="98" t="n">
        <f aca="false">FilterPk!H$36</f>
        <v>76.011979</v>
      </c>
      <c r="K2790" s="98" t="n">
        <f aca="false">FilterPk!I$36</f>
        <v>315.376651</v>
      </c>
      <c r="L2790" s="98" t="n">
        <f aca="false">FilterPk!J$36</f>
        <v>0.622678</v>
      </c>
      <c r="M2790" s="98" t="n">
        <f aca="false">FilterPk!K$36</f>
        <v>131.855286</v>
      </c>
      <c r="N2790" s="98" t="n">
        <f aca="false">FilterPk!L$36</f>
        <v>344.869207</v>
      </c>
      <c r="O2790" s="98" t="n">
        <f aca="false">FilterPk!M$36</f>
        <v>500.495437</v>
      </c>
      <c r="P2790" s="98" t="n">
        <f aca="false">FilterPk!N$36</f>
        <v>0</v>
      </c>
      <c r="Q2790" s="99" t="n">
        <f aca="false">FilterPk!O$36</f>
        <v>845.364644</v>
      </c>
    </row>
    <row r="2791" customFormat="false" ht="12.75" hidden="false" customHeight="false" outlineLevel="0" collapsed="false">
      <c r="A2791" s="88"/>
      <c r="B2791" s="96" t="str">
        <f aca="false">FilterPk!A$37</f>
        <v>Dana Davis</v>
      </c>
      <c r="C2791" s="93" t="n">
        <f aca="false">C2790+1</f>
        <v>2790</v>
      </c>
      <c r="D2791" s="98" t="n">
        <f aca="false">FilterPk!B$37</f>
        <v>0</v>
      </c>
      <c r="E2791" s="98" t="n">
        <f aca="false">FilterPk!C$37</f>
        <v>0</v>
      </c>
      <c r="F2791" s="98" t="n">
        <f aca="false">FilterPk!D$37</f>
        <v>4.986714</v>
      </c>
      <c r="G2791" s="98" t="n">
        <f aca="false">FilterPk!E$37</f>
        <v>-10.425106</v>
      </c>
      <c r="H2791" s="98" t="n">
        <f aca="false">FilterPk!F$37</f>
        <v>34.582944</v>
      </c>
      <c r="I2791" s="98" t="n">
        <f aca="false">FilterPk!G$37</f>
        <v>31.966656</v>
      </c>
      <c r="J2791" s="98" t="n">
        <f aca="false">FilterPk!H$37</f>
        <v>34.267547</v>
      </c>
      <c r="K2791" s="98" t="n">
        <f aca="false">FilterPk!I$37</f>
        <v>70.027981</v>
      </c>
      <c r="L2791" s="98" t="n">
        <f aca="false">FilterPk!J$37</f>
        <v>33.814965</v>
      </c>
      <c r="M2791" s="98" t="n">
        <f aca="false">FilterPk!K$37</f>
        <v>44.191074</v>
      </c>
      <c r="N2791" s="98" t="n">
        <f aca="false">FilterPk!L$37</f>
        <v>243.412775</v>
      </c>
      <c r="O2791" s="98" t="n">
        <f aca="false">FilterPk!M$37</f>
        <v>27.55263</v>
      </c>
      <c r="P2791" s="98" t="n">
        <f aca="false">FilterPk!N$37</f>
        <v>0</v>
      </c>
      <c r="Q2791" s="99" t="n">
        <f aca="false">FilterPk!O$37</f>
        <v>270.965405</v>
      </c>
    </row>
    <row r="2792" customFormat="false" ht="12.75" hidden="false" customHeight="false" outlineLevel="0" collapsed="false">
      <c r="A2792" s="88"/>
      <c r="B2792" s="96" t="str">
        <f aca="false">FilterPk!A$38</f>
        <v>Tom May</v>
      </c>
      <c r="C2792" s="93" t="n">
        <f aca="false">C2791+1</f>
        <v>2791</v>
      </c>
      <c r="D2792" s="98" t="n">
        <f aca="false">FilterPk!B$38</f>
        <v>0</v>
      </c>
      <c r="E2792" s="98" t="n">
        <f aca="false">FilterPk!C$38</f>
        <v>0</v>
      </c>
      <c r="F2792" s="98" t="n">
        <f aca="false">FilterPk!D$38</f>
        <v>0</v>
      </c>
      <c r="G2792" s="98" t="n">
        <f aca="false">FilterPk!E$38</f>
        <v>0</v>
      </c>
      <c r="H2792" s="98" t="n">
        <f aca="false">FilterPk!F$38</f>
        <v>0</v>
      </c>
      <c r="I2792" s="98" t="n">
        <f aca="false">FilterPk!G$38</f>
        <v>0</v>
      </c>
      <c r="J2792" s="98" t="n">
        <f aca="false">FilterPk!H$38</f>
        <v>0</v>
      </c>
      <c r="K2792" s="98" t="n">
        <f aca="false">FilterPk!I$38</f>
        <v>0</v>
      </c>
      <c r="L2792" s="98" t="n">
        <f aca="false">FilterPk!J$38</f>
        <v>0</v>
      </c>
      <c r="M2792" s="98" t="n">
        <f aca="false">FilterPk!K$38</f>
        <v>0</v>
      </c>
      <c r="N2792" s="98" t="n">
        <f aca="false">FilterPk!L$38</f>
        <v>0</v>
      </c>
      <c r="O2792" s="98" t="n">
        <f aca="false">FilterPk!M$38</f>
        <v>0</v>
      </c>
      <c r="P2792" s="98" t="n">
        <f aca="false">FilterPk!N$38</f>
        <v>0</v>
      </c>
      <c r="Q2792" s="99" t="n">
        <f aca="false">FilterPk!O$38</f>
        <v>0</v>
      </c>
    </row>
    <row r="2793" customFormat="false" ht="12.75" hidden="false" customHeight="false" outlineLevel="0" collapsed="false">
      <c r="A2793" s="88"/>
      <c r="B2793" s="96" t="str">
        <f aca="false">FilterPk!A$39</f>
        <v>Clint Dean</v>
      </c>
      <c r="C2793" s="93" t="n">
        <f aca="false">C2792+1</f>
        <v>2792</v>
      </c>
      <c r="D2793" s="98" t="n">
        <f aca="false">FilterPk!B$39</f>
        <v>0</v>
      </c>
      <c r="E2793" s="98" t="n">
        <f aca="false">FilterPk!C$39</f>
        <v>0</v>
      </c>
      <c r="F2793" s="98" t="n">
        <f aca="false">FilterPk!D$39</f>
        <v>-27.9256</v>
      </c>
      <c r="G2793" s="98" t="n">
        <f aca="false">FilterPk!E$39</f>
        <v>0</v>
      </c>
      <c r="H2793" s="98" t="n">
        <f aca="false">FilterPk!F$39</f>
        <v>0</v>
      </c>
      <c r="I2793" s="98" t="n">
        <f aca="false">FilterPk!G$39</f>
        <v>0</v>
      </c>
      <c r="J2793" s="98" t="n">
        <f aca="false">FilterPk!H$39</f>
        <v>0</v>
      </c>
      <c r="K2793" s="98" t="n">
        <f aca="false">FilterPk!I$39</f>
        <v>0</v>
      </c>
      <c r="L2793" s="98" t="n">
        <f aca="false">FilterPk!J$39</f>
        <v>0</v>
      </c>
      <c r="M2793" s="98" t="n">
        <f aca="false">FilterPk!K$39</f>
        <v>0</v>
      </c>
      <c r="N2793" s="98" t="n">
        <f aca="false">FilterPk!L$39</f>
        <v>-27.9256</v>
      </c>
      <c r="O2793" s="98" t="n">
        <f aca="false">FilterPk!M$39</f>
        <v>0</v>
      </c>
      <c r="P2793" s="98" t="n">
        <f aca="false">FilterPk!N$39</f>
        <v>0</v>
      </c>
      <c r="Q2793" s="99" t="n">
        <f aca="false">FilterPk!O$39</f>
        <v>-27.9256</v>
      </c>
    </row>
    <row r="2794" customFormat="false" ht="12.75" hidden="false" customHeight="false" outlineLevel="0" collapsed="false">
      <c r="A2794" s="88"/>
      <c r="B2794" s="96" t="str">
        <f aca="false">FilterPk!A$40</f>
        <v>Rob Benson</v>
      </c>
      <c r="C2794" s="93" t="n">
        <f aca="false">C2793+1</f>
        <v>2793</v>
      </c>
      <c r="D2794" s="98" t="n">
        <f aca="false">FilterPk!B$40</f>
        <v>0</v>
      </c>
      <c r="E2794" s="98" t="n">
        <f aca="false">FilterPk!C$40</f>
        <v>0</v>
      </c>
      <c r="F2794" s="98" t="n">
        <f aca="false">FilterPk!D$40</f>
        <v>0</v>
      </c>
      <c r="G2794" s="98" t="n">
        <f aca="false">FilterPk!E$40</f>
        <v>-76.947211</v>
      </c>
      <c r="H2794" s="98" t="n">
        <f aca="false">FilterPk!F$40</f>
        <v>0</v>
      </c>
      <c r="I2794" s="98" t="n">
        <f aca="false">FilterPk!G$40</f>
        <v>0</v>
      </c>
      <c r="J2794" s="98" t="n">
        <f aca="false">FilterPk!H$40</f>
        <v>0</v>
      </c>
      <c r="K2794" s="98" t="n">
        <f aca="false">FilterPk!I$40</f>
        <v>0</v>
      </c>
      <c r="L2794" s="98" t="n">
        <f aca="false">FilterPk!J$40</f>
        <v>0</v>
      </c>
      <c r="M2794" s="98" t="n">
        <f aca="false">FilterPk!K$40</f>
        <v>0</v>
      </c>
      <c r="N2794" s="98" t="n">
        <f aca="false">FilterPk!L$40</f>
        <v>-76.947211</v>
      </c>
      <c r="O2794" s="98" t="n">
        <f aca="false">FilterPk!M$40</f>
        <v>0</v>
      </c>
      <c r="P2794" s="98" t="n">
        <f aca="false">FilterPk!N$40</f>
        <v>0</v>
      </c>
      <c r="Q2794" s="99" t="n">
        <f aca="false">FilterPk!O$40</f>
        <v>-76.947211</v>
      </c>
    </row>
    <row r="2795" customFormat="false" ht="12.75" hidden="false" customHeight="false" outlineLevel="0" collapsed="false">
      <c r="A2795" s="88"/>
      <c r="B2795" s="96" t="str">
        <f aca="false">FilterPk!A$41</f>
        <v>Matt Lorenz</v>
      </c>
      <c r="C2795" s="93" t="n">
        <f aca="false">C2794+1</f>
        <v>2794</v>
      </c>
      <c r="D2795" s="98" t="n">
        <f aca="false">FilterPk!B$41</f>
        <v>0</v>
      </c>
      <c r="E2795" s="98" t="n">
        <f aca="false">FilterPk!C$41</f>
        <v>0</v>
      </c>
      <c r="F2795" s="98" t="n">
        <f aca="false">FilterPk!D$41</f>
        <v>0</v>
      </c>
      <c r="G2795" s="98" t="n">
        <f aca="false">FilterPk!E$41</f>
        <v>0</v>
      </c>
      <c r="H2795" s="98" t="n">
        <f aca="false">FilterPk!F$41</f>
        <v>0</v>
      </c>
      <c r="I2795" s="98" t="n">
        <f aca="false">FilterPk!G$41</f>
        <v>0</v>
      </c>
      <c r="J2795" s="98" t="n">
        <f aca="false">FilterPk!H$41</f>
        <v>0</v>
      </c>
      <c r="K2795" s="98" t="n">
        <f aca="false">FilterPk!I$41</f>
        <v>0</v>
      </c>
      <c r="L2795" s="98" t="n">
        <f aca="false">FilterPk!J$41</f>
        <v>0</v>
      </c>
      <c r="M2795" s="98" t="n">
        <f aca="false">FilterPk!K$41</f>
        <v>0</v>
      </c>
      <c r="N2795" s="98" t="n">
        <f aca="false">FilterPk!L$41</f>
        <v>0</v>
      </c>
      <c r="O2795" s="98" t="n">
        <f aca="false">FilterPk!M$41</f>
        <v>0</v>
      </c>
      <c r="P2795" s="98" t="n">
        <f aca="false">FilterPk!N$41</f>
        <v>0</v>
      </c>
      <c r="Q2795" s="99" t="n">
        <f aca="false">FilterPk!O$41</f>
        <v>0</v>
      </c>
    </row>
    <row r="2796" customFormat="false" ht="12.75" hidden="false" customHeight="false" outlineLevel="0" collapsed="false">
      <c r="A2796" s="88"/>
      <c r="B2796" s="96" t="str">
        <f aca="false">FilterPk!A$42</f>
        <v>John Forney</v>
      </c>
      <c r="C2796" s="93" t="n">
        <f aca="false">C2795+1</f>
        <v>2795</v>
      </c>
      <c r="D2796" s="98" t="n">
        <f aca="false">FilterPk!B$42</f>
        <v>0</v>
      </c>
      <c r="E2796" s="98" t="n">
        <f aca="false">FilterPk!C$42</f>
        <v>0</v>
      </c>
      <c r="F2796" s="98" t="n">
        <f aca="false">FilterPk!D$42</f>
        <v>0</v>
      </c>
      <c r="G2796" s="98" t="n">
        <f aca="false">FilterPk!E$42</f>
        <v>0</v>
      </c>
      <c r="H2796" s="98" t="n">
        <f aca="false">FilterPk!F$42</f>
        <v>0</v>
      </c>
      <c r="I2796" s="98" t="n">
        <f aca="false">FilterPk!G$42</f>
        <v>0</v>
      </c>
      <c r="J2796" s="98" t="n">
        <f aca="false">FilterPk!H$42</f>
        <v>0</v>
      </c>
      <c r="K2796" s="98" t="n">
        <f aca="false">FilterPk!I$42</f>
        <v>0</v>
      </c>
      <c r="L2796" s="98" t="n">
        <f aca="false">FilterPk!J$42</f>
        <v>0</v>
      </c>
      <c r="M2796" s="98" t="n">
        <f aca="false">FilterPk!K$42</f>
        <v>0</v>
      </c>
      <c r="N2796" s="98" t="n">
        <f aca="false">FilterPk!L$42</f>
        <v>0</v>
      </c>
      <c r="O2796" s="98" t="n">
        <f aca="false">FilterPk!M$42</f>
        <v>0</v>
      </c>
      <c r="P2796" s="98" t="n">
        <f aca="false">FilterPk!N$42</f>
        <v>0</v>
      </c>
      <c r="Q2796" s="99" t="n">
        <f aca="false">FilterPk!O$42</f>
        <v>0</v>
      </c>
    </row>
    <row r="2797" customFormat="false" ht="12.75" hidden="false" customHeight="false" outlineLevel="0" collapsed="false">
      <c r="A2797" s="88"/>
      <c r="B2797" s="96" t="str">
        <f aca="false">FilterPk!A$43</f>
        <v>Mike Carson</v>
      </c>
      <c r="C2797" s="93" t="n">
        <f aca="false">C2796+1</f>
        <v>2796</v>
      </c>
      <c r="D2797" s="98" t="n">
        <f aca="false">FilterPk!B$43</f>
        <v>0</v>
      </c>
      <c r="E2797" s="98" t="n">
        <f aca="false">FilterPk!C$43</f>
        <v>0</v>
      </c>
      <c r="F2797" s="98" t="n">
        <f aca="false">FilterPk!D$43</f>
        <v>0</v>
      </c>
      <c r="G2797" s="98" t="n">
        <f aca="false">FilterPk!E$43</f>
        <v>0</v>
      </c>
      <c r="H2797" s="98" t="n">
        <f aca="false">FilterPk!F$43</f>
        <v>0</v>
      </c>
      <c r="I2797" s="98" t="n">
        <f aca="false">FilterPk!G$43</f>
        <v>0</v>
      </c>
      <c r="J2797" s="98" t="n">
        <f aca="false">FilterPk!H$43</f>
        <v>0</v>
      </c>
      <c r="K2797" s="98" t="n">
        <f aca="false">FilterPk!I$43</f>
        <v>0</v>
      </c>
      <c r="L2797" s="98" t="n">
        <f aca="false">FilterPk!J$43</f>
        <v>0</v>
      </c>
      <c r="M2797" s="98" t="n">
        <f aca="false">FilterPk!K$43</f>
        <v>0</v>
      </c>
      <c r="N2797" s="98" t="n">
        <f aca="false">FilterPk!L$43</f>
        <v>0</v>
      </c>
      <c r="O2797" s="98" t="n">
        <f aca="false">FilterPk!M$43</f>
        <v>0</v>
      </c>
      <c r="P2797" s="98" t="n">
        <f aca="false">FilterPk!N$43</f>
        <v>0</v>
      </c>
      <c r="Q2797" s="99" t="n">
        <f aca="false">FilterPk!O$43</f>
        <v>0</v>
      </c>
    </row>
    <row r="2798" customFormat="false" ht="12.75" hidden="false" customHeight="false" outlineLevel="0" collapsed="false">
      <c r="A2798" s="88"/>
      <c r="B2798" s="96" t="str">
        <f aca="false">FilterPk!A$44</f>
        <v>Chris Dorland</v>
      </c>
      <c r="C2798" s="93" t="n">
        <f aca="false">C2797+1</f>
        <v>2797</v>
      </c>
      <c r="D2798" s="98" t="n">
        <f aca="false">FilterPk!B$44</f>
        <v>0</v>
      </c>
      <c r="E2798" s="98" t="n">
        <f aca="false">FilterPk!C$44</f>
        <v>0</v>
      </c>
      <c r="F2798" s="98" t="n">
        <f aca="false">FilterPk!D$44</f>
        <v>0</v>
      </c>
      <c r="G2798" s="98" t="n">
        <f aca="false">FilterPk!E$44</f>
        <v>0</v>
      </c>
      <c r="H2798" s="98" t="n">
        <f aca="false">FilterPk!F$44</f>
        <v>0</v>
      </c>
      <c r="I2798" s="98" t="n">
        <f aca="false">FilterPk!G$44</f>
        <v>0</v>
      </c>
      <c r="J2798" s="98" t="n">
        <f aca="false">FilterPk!H$44</f>
        <v>0</v>
      </c>
      <c r="K2798" s="98" t="n">
        <f aca="false">FilterPk!I$44</f>
        <v>0</v>
      </c>
      <c r="L2798" s="98" t="n">
        <f aca="false">FilterPk!J$44</f>
        <v>0</v>
      </c>
      <c r="M2798" s="98" t="n">
        <f aca="false">FilterPk!K$44</f>
        <v>0</v>
      </c>
      <c r="N2798" s="98" t="n">
        <f aca="false">FilterPk!L$44</f>
        <v>0</v>
      </c>
      <c r="O2798" s="98" t="n">
        <f aca="false">FilterPk!M$44</f>
        <v>0</v>
      </c>
      <c r="P2798" s="98" t="n">
        <f aca="false">FilterPk!N$44</f>
        <v>0</v>
      </c>
      <c r="Q2798" s="99" t="n">
        <f aca="false">FilterPk!O$44</f>
        <v>0</v>
      </c>
    </row>
    <row r="2799" customFormat="false" ht="12.75" hidden="false" customHeight="false" outlineLevel="0" collapsed="false">
      <c r="A2799" s="88"/>
      <c r="B2799" s="96" t="str">
        <f aca="false">FilterPk!A$45</f>
        <v>Jeff King</v>
      </c>
      <c r="C2799" s="93" t="n">
        <f aca="false">C2798+1</f>
        <v>2798</v>
      </c>
      <c r="D2799" s="98" t="n">
        <f aca="false">FilterPk!B$45</f>
        <v>0</v>
      </c>
      <c r="E2799" s="98" t="n">
        <f aca="false">FilterPk!C$45</f>
        <v>0</v>
      </c>
      <c r="F2799" s="98" t="n">
        <f aca="false">FilterPk!D$45</f>
        <v>0</v>
      </c>
      <c r="G2799" s="98" t="n">
        <f aca="false">FilterPk!E$45</f>
        <v>0</v>
      </c>
      <c r="H2799" s="98" t="n">
        <f aca="false">FilterPk!F$45</f>
        <v>0</v>
      </c>
      <c r="I2799" s="98" t="n">
        <f aca="false">FilterPk!G$45</f>
        <v>0</v>
      </c>
      <c r="J2799" s="98" t="n">
        <f aca="false">FilterPk!H$45</f>
        <v>0</v>
      </c>
      <c r="K2799" s="98" t="n">
        <f aca="false">FilterPk!I$45</f>
        <v>0</v>
      </c>
      <c r="L2799" s="98" t="n">
        <f aca="false">FilterPk!J$45</f>
        <v>0</v>
      </c>
      <c r="M2799" s="98" t="n">
        <f aca="false">FilterPk!K$45</f>
        <v>0</v>
      </c>
      <c r="N2799" s="98" t="n">
        <f aca="false">FilterPk!L$45</f>
        <v>0</v>
      </c>
      <c r="O2799" s="98" t="n">
        <f aca="false">FilterPk!M$45</f>
        <v>0</v>
      </c>
      <c r="P2799" s="98" t="n">
        <f aca="false">FilterPk!N$45</f>
        <v>0</v>
      </c>
      <c r="Q2799" s="99" t="n">
        <f aca="false">FilterPk!O$45</f>
        <v>0</v>
      </c>
    </row>
    <row r="2800" customFormat="false" ht="12.75" hidden="false" customHeight="false" outlineLevel="0" collapsed="false">
      <c r="A2800" s="88"/>
      <c r="B2800" s="96" t="n">
        <f aca="false">FilterPk!A$46</f>
        <v>0</v>
      </c>
      <c r="C2800" s="93" t="n">
        <f aca="false">C2799+1</f>
        <v>2799</v>
      </c>
      <c r="D2800" s="98" t="n">
        <f aca="false">FilterPk!B$46</f>
        <v>0</v>
      </c>
      <c r="E2800" s="98" t="n">
        <f aca="false">FilterPk!C$46</f>
        <v>0</v>
      </c>
      <c r="F2800" s="98" t="n">
        <f aca="false">FilterPk!D$46</f>
        <v>0</v>
      </c>
      <c r="G2800" s="98" t="n">
        <f aca="false">FilterPk!E$46</f>
        <v>0</v>
      </c>
      <c r="H2800" s="98" t="n">
        <f aca="false">FilterPk!F$46</f>
        <v>0</v>
      </c>
      <c r="I2800" s="98" t="n">
        <f aca="false">FilterPk!G$46</f>
        <v>0</v>
      </c>
      <c r="J2800" s="98" t="n">
        <f aca="false">FilterPk!H$46</f>
        <v>0</v>
      </c>
      <c r="K2800" s="98" t="n">
        <f aca="false">FilterPk!I$46</f>
        <v>0</v>
      </c>
      <c r="L2800" s="98" t="n">
        <f aca="false">FilterPk!J$46</f>
        <v>0</v>
      </c>
      <c r="M2800" s="98" t="n">
        <f aca="false">FilterPk!K$46</f>
        <v>0</v>
      </c>
      <c r="N2800" s="98" t="n">
        <f aca="false">FilterPk!L$46</f>
        <v>0</v>
      </c>
      <c r="O2800" s="98" t="n">
        <f aca="false">FilterPk!M$46</f>
        <v>0</v>
      </c>
      <c r="P2800" s="98" t="n">
        <f aca="false">FilterPk!N$46</f>
        <v>0</v>
      </c>
      <c r="Q2800" s="99" t="n">
        <f aca="false">FilterPk!O$46</f>
        <v>0</v>
      </c>
    </row>
    <row r="2801" customFormat="false" ht="12.75" hidden="false" customHeight="false" outlineLevel="0" collapsed="false">
      <c r="A2801" s="88"/>
      <c r="B2801" s="100" t="n">
        <f aca="false">FilterPk!A$47</f>
        <v>0</v>
      </c>
      <c r="C2801" s="101" t="n">
        <f aca="false">C2800+1</f>
        <v>2800</v>
      </c>
      <c r="D2801" s="102" t="n">
        <f aca="false">FilterPk!B$47</f>
        <v>0</v>
      </c>
      <c r="E2801" s="102" t="n">
        <f aca="false">FilterPk!C$47</f>
        <v>0</v>
      </c>
      <c r="F2801" s="102" t="n">
        <f aca="false">FilterPk!D$47</f>
        <v>0</v>
      </c>
      <c r="G2801" s="102" t="n">
        <f aca="false">FilterPk!E$47</f>
        <v>0</v>
      </c>
      <c r="H2801" s="102" t="n">
        <f aca="false">FilterPk!F$47</f>
        <v>0</v>
      </c>
      <c r="I2801" s="102" t="n">
        <f aca="false">FilterPk!G$47</f>
        <v>0</v>
      </c>
      <c r="J2801" s="102" t="n">
        <f aca="false">FilterPk!H$47</f>
        <v>0</v>
      </c>
      <c r="K2801" s="102" t="n">
        <f aca="false">FilterPk!I$47</f>
        <v>0</v>
      </c>
      <c r="L2801" s="102" t="n">
        <f aca="false">FilterPk!J$47</f>
        <v>0</v>
      </c>
      <c r="M2801" s="102" t="n">
        <f aca="false">FilterPk!K$47</f>
        <v>0</v>
      </c>
      <c r="N2801" s="102" t="n">
        <f aca="false">FilterPk!L$47</f>
        <v>0</v>
      </c>
      <c r="O2801" s="102" t="n">
        <f aca="false">FilterPk!M$47</f>
        <v>0</v>
      </c>
      <c r="P2801" s="102" t="n">
        <f aca="false">FilterPk!N$47</f>
        <v>0</v>
      </c>
      <c r="Q2801" s="103" t="n">
        <f aca="false">FilterPk!O$47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S2801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 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41"/>
    <col collapsed="false" customWidth="true" hidden="false" outlineLevel="0" max="2" min="2" style="0" width="19.28"/>
    <col collapsed="false" customWidth="true" hidden="false" outlineLevel="0" max="3" min="3" style="0" width="10.56"/>
    <col collapsed="false" customWidth="true" hidden="false" outlineLevel="0" max="4" min="4" style="0" width="12.56"/>
    <col collapsed="false" customWidth="true" hidden="false" outlineLevel="0" max="5" min="5" style="0" width="10.56"/>
    <col collapsed="false" customWidth="true" hidden="false" outlineLevel="0" max="6" min="6" style="0" width="11.56"/>
    <col collapsed="false" customWidth="true" hidden="false" outlineLevel="0" max="9" min="7" style="0" width="10.99"/>
    <col collapsed="false" customWidth="true" hidden="false" outlineLevel="0" max="10" min="10" style="0" width="10.56"/>
    <col collapsed="false" customWidth="true" hidden="false" outlineLevel="0" max="13" min="11" style="0" width="10.99"/>
    <col collapsed="false" customWidth="true" hidden="false" outlineLevel="0" max="14" min="14" style="0" width="11.99"/>
    <col collapsed="false" customWidth="true" hidden="false" outlineLevel="0" max="15" min="15" style="0" width="10.99"/>
    <col collapsed="false" customWidth="true" hidden="false" outlineLevel="0" max="16" min="16" style="0" width="11.56"/>
    <col collapsed="false" customWidth="true" hidden="false" outlineLevel="0" max="17" min="17" style="0" width="11.99"/>
  </cols>
  <sheetData>
    <row r="1" customFormat="false" ht="12.75" hidden="false" customHeight="false" outlineLevel="0" collapsed="false">
      <c r="A1" s="0" t="s">
        <v>23805</v>
      </c>
      <c r="C1" s="0" t="s">
        <v>23807</v>
      </c>
    </row>
    <row r="2" customFormat="false" ht="12.75" hidden="false" customHeight="false" outlineLevel="0" collapsed="false">
      <c r="A2" s="0" t="n">
        <v>1</v>
      </c>
      <c r="B2" s="57" t="n">
        <v>36901</v>
      </c>
      <c r="C2" s="58" t="n">
        <v>1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83"/>
      <c r="CD2" s="0" t="n">
        <v>36902</v>
      </c>
      <c r="CE2" s="0" t="n">
        <v>81</v>
      </c>
    </row>
    <row r="3" customFormat="false" ht="12.75" hidden="false" customHeight="false" outlineLevel="0" collapsed="false">
      <c r="B3" s="61"/>
      <c r="C3" s="13" t="n">
        <v>2</v>
      </c>
      <c r="D3" s="13"/>
      <c r="E3" s="21" t="s">
        <v>5</v>
      </c>
      <c r="F3" s="21" t="s">
        <v>6</v>
      </c>
      <c r="G3" s="21" t="s">
        <v>7</v>
      </c>
      <c r="H3" s="21" t="s">
        <v>8</v>
      </c>
      <c r="I3" s="21" t="s">
        <v>9</v>
      </c>
      <c r="J3" s="21" t="s">
        <v>10</v>
      </c>
      <c r="K3" s="21" t="s">
        <v>11</v>
      </c>
      <c r="L3" s="21" t="s">
        <v>12</v>
      </c>
      <c r="M3" s="21" t="s">
        <v>13</v>
      </c>
      <c r="N3" s="21" t="s">
        <v>14</v>
      </c>
      <c r="O3" s="21" t="n">
        <v>2002</v>
      </c>
      <c r="P3" s="21" t="s">
        <v>15</v>
      </c>
      <c r="Q3" s="84" t="s">
        <v>16</v>
      </c>
      <c r="CE3" s="0" t="n">
        <v>82</v>
      </c>
      <c r="CG3" s="0" t="s">
        <v>5</v>
      </c>
      <c r="CH3" s="0" t="s">
        <v>6</v>
      </c>
      <c r="CI3" s="0" t="s">
        <v>7</v>
      </c>
      <c r="CJ3" s="0" t="s">
        <v>8</v>
      </c>
      <c r="CK3" s="0" t="s">
        <v>9</v>
      </c>
      <c r="CL3" s="0" t="s">
        <v>10</v>
      </c>
      <c r="CM3" s="0" t="s">
        <v>11</v>
      </c>
      <c r="CN3" s="0" t="s">
        <v>12</v>
      </c>
      <c r="CO3" s="0" t="s">
        <v>13</v>
      </c>
      <c r="CP3" s="0" t="s">
        <v>14</v>
      </c>
      <c r="CQ3" s="0" t="n">
        <v>2002</v>
      </c>
      <c r="CR3" s="0" t="s">
        <v>15</v>
      </c>
      <c r="CS3" s="0" t="s">
        <v>16</v>
      </c>
    </row>
    <row r="4" customFormat="false" ht="12.75" hidden="false" customHeight="false" outlineLevel="0" collapsed="false">
      <c r="B4" s="85" t="s">
        <v>107</v>
      </c>
      <c r="C4" s="13" t="n">
        <v>3</v>
      </c>
      <c r="D4" s="13" t="s">
        <v>4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86"/>
      <c r="CD4" s="0" t="s">
        <v>107</v>
      </c>
      <c r="CE4" s="0" t="n">
        <v>83</v>
      </c>
      <c r="CF4" s="0" t="s">
        <v>4</v>
      </c>
    </row>
    <row r="5" customFormat="false" ht="12.75" hidden="false" customHeight="false" outlineLevel="0" collapsed="false">
      <c r="B5" s="85" t="s">
        <v>19</v>
      </c>
      <c r="C5" s="13" t="n">
        <v>4</v>
      </c>
      <c r="D5" s="50" t="n">
        <v>25063341.2343488</v>
      </c>
      <c r="E5" s="50" t="n">
        <v>225624.56</v>
      </c>
      <c r="F5" s="50" t="n">
        <v>240344.6</v>
      </c>
      <c r="G5" s="50" t="n">
        <v>398267.7</v>
      </c>
      <c r="H5" s="50" t="n">
        <v>392156.65</v>
      </c>
      <c r="I5" s="50" t="n">
        <v>435938.75</v>
      </c>
      <c r="J5" s="50" t="n">
        <v>349471.26</v>
      </c>
      <c r="K5" s="50" t="n">
        <v>698696.25</v>
      </c>
      <c r="L5" s="50" t="n">
        <v>406874.21</v>
      </c>
      <c r="M5" s="50" t="n">
        <v>1209114.25</v>
      </c>
      <c r="N5" s="50" t="n">
        <v>4356488.23</v>
      </c>
      <c r="O5" s="50" t="n">
        <v>-479317.24</v>
      </c>
      <c r="P5" s="50" t="n">
        <v>-1301783.73</v>
      </c>
      <c r="Q5" s="51" t="n">
        <v>2575387.26</v>
      </c>
      <c r="CD5" s="0" t="s">
        <v>19</v>
      </c>
      <c r="CE5" s="0" t="n">
        <v>84</v>
      </c>
      <c r="CF5" s="0" t="n">
        <v>-23847615.3366568</v>
      </c>
      <c r="CG5" s="0" t="n">
        <v>219555.71</v>
      </c>
      <c r="CH5" s="0" t="n">
        <v>260450.5</v>
      </c>
      <c r="CI5" s="0" t="n">
        <v>457220.11</v>
      </c>
      <c r="CJ5" s="0" t="n">
        <v>449507.81</v>
      </c>
      <c r="CK5" s="0" t="n">
        <v>494166.36</v>
      </c>
      <c r="CL5" s="0" t="n">
        <v>406078.81</v>
      </c>
      <c r="CM5" s="0" t="n">
        <v>813035.06</v>
      </c>
      <c r="CN5" s="0" t="n">
        <v>467029.55</v>
      </c>
      <c r="CO5" s="0" t="n">
        <v>1378837.75</v>
      </c>
      <c r="CP5" s="0" t="n">
        <v>4945881.66</v>
      </c>
      <c r="CQ5" s="0" t="n">
        <v>-113303.89</v>
      </c>
      <c r="CR5" s="0" t="n">
        <v>31944.4600000009</v>
      </c>
      <c r="CS5" s="0" t="n">
        <v>4864522.23</v>
      </c>
    </row>
    <row r="6" customFormat="false" ht="12.75" hidden="false" customHeight="false" outlineLevel="0" collapsed="false">
      <c r="B6" s="85" t="s">
        <v>20</v>
      </c>
      <c r="C6" s="13" t="n">
        <v>5</v>
      </c>
      <c r="D6" s="50" t="n">
        <v>6411930.60911804</v>
      </c>
      <c r="E6" s="50" t="n">
        <v>0</v>
      </c>
      <c r="F6" s="50" t="n">
        <v>0</v>
      </c>
      <c r="G6" s="50" t="n">
        <v>0</v>
      </c>
      <c r="H6" s="50" t="n">
        <v>0</v>
      </c>
      <c r="I6" s="50" t="n">
        <v>0</v>
      </c>
      <c r="J6" s="50" t="n">
        <v>0</v>
      </c>
      <c r="K6" s="50" t="n">
        <v>0</v>
      </c>
      <c r="L6" s="50" t="n">
        <v>0</v>
      </c>
      <c r="M6" s="50" t="n">
        <v>0</v>
      </c>
      <c r="N6" s="50" t="n">
        <v>0</v>
      </c>
      <c r="O6" s="50" t="n">
        <v>0</v>
      </c>
      <c r="P6" s="50" t="n">
        <v>0</v>
      </c>
      <c r="Q6" s="51" t="n">
        <v>0</v>
      </c>
      <c r="CD6" s="0" t="s">
        <v>20</v>
      </c>
      <c r="CE6" s="0" t="n">
        <v>85</v>
      </c>
      <c r="CF6" s="0" t="n">
        <v>-6549046.76017412</v>
      </c>
      <c r="CG6" s="0" t="n">
        <v>0</v>
      </c>
      <c r="CH6" s="0" t="n">
        <v>0</v>
      </c>
      <c r="CI6" s="0" t="n">
        <v>0</v>
      </c>
      <c r="CJ6" s="0" t="n">
        <v>0</v>
      </c>
      <c r="CK6" s="0" t="n">
        <v>0</v>
      </c>
      <c r="CL6" s="0" t="n">
        <v>0</v>
      </c>
      <c r="CM6" s="0" t="n">
        <v>0</v>
      </c>
      <c r="CN6" s="0" t="n">
        <v>0</v>
      </c>
      <c r="CO6" s="0" t="n">
        <v>0</v>
      </c>
      <c r="CP6" s="0" t="n">
        <v>0</v>
      </c>
      <c r="CQ6" s="0" t="n">
        <v>0</v>
      </c>
      <c r="CR6" s="0" t="n">
        <v>0</v>
      </c>
      <c r="CS6" s="0" t="n">
        <v>0</v>
      </c>
    </row>
    <row r="7" customFormat="false" ht="12.75" hidden="false" customHeight="false" outlineLevel="0" collapsed="false">
      <c r="B7" s="85" t="s">
        <v>108</v>
      </c>
      <c r="C7" s="13" t="n">
        <v>6</v>
      </c>
      <c r="D7" s="50" t="n">
        <v>0</v>
      </c>
      <c r="E7" s="50" t="n">
        <v>0</v>
      </c>
      <c r="F7" s="50" t="n">
        <v>0</v>
      </c>
      <c r="G7" s="50" t="n">
        <v>0</v>
      </c>
      <c r="H7" s="50" t="n">
        <v>0</v>
      </c>
      <c r="I7" s="50" t="n">
        <v>0</v>
      </c>
      <c r="J7" s="50" t="n">
        <v>0</v>
      </c>
      <c r="K7" s="50" t="n">
        <v>0</v>
      </c>
      <c r="L7" s="50" t="n">
        <v>0</v>
      </c>
      <c r="M7" s="50" t="n">
        <v>0</v>
      </c>
      <c r="N7" s="50" t="n">
        <v>0</v>
      </c>
      <c r="O7" s="50" t="n">
        <v>0</v>
      </c>
      <c r="P7" s="50" t="n">
        <v>0</v>
      </c>
      <c r="Q7" s="51" t="n">
        <v>0</v>
      </c>
      <c r="CD7" s="0" t="s">
        <v>108</v>
      </c>
      <c r="CE7" s="0" t="n">
        <v>86</v>
      </c>
      <c r="CF7" s="0" t="n">
        <v>0</v>
      </c>
      <c r="CG7" s="0" t="n">
        <v>0</v>
      </c>
      <c r="CH7" s="0" t="n">
        <v>0</v>
      </c>
      <c r="CI7" s="0" t="n">
        <v>0</v>
      </c>
      <c r="CJ7" s="0" t="n">
        <v>0</v>
      </c>
      <c r="CK7" s="0" t="n">
        <v>0</v>
      </c>
      <c r="CL7" s="0" t="n">
        <v>0</v>
      </c>
      <c r="CM7" s="0" t="n">
        <v>0</v>
      </c>
      <c r="CN7" s="0" t="n">
        <v>0</v>
      </c>
      <c r="CO7" s="0" t="n">
        <v>0</v>
      </c>
      <c r="CP7" s="0" t="n">
        <v>0</v>
      </c>
      <c r="CQ7" s="0" t="n">
        <v>0</v>
      </c>
      <c r="CR7" s="0" t="n">
        <v>0</v>
      </c>
      <c r="CS7" s="0" t="n">
        <v>0</v>
      </c>
    </row>
    <row r="8" customFormat="false" ht="12.75" hidden="false" customHeight="false" outlineLevel="0" collapsed="false">
      <c r="B8" s="85" t="s">
        <v>25</v>
      </c>
      <c r="C8" s="13" t="n">
        <v>7</v>
      </c>
      <c r="D8" s="50" t="n">
        <v>263737.896870618</v>
      </c>
      <c r="E8" s="50" t="n">
        <v>52328.79</v>
      </c>
      <c r="F8" s="50" t="n">
        <v>93408.36</v>
      </c>
      <c r="G8" s="50" t="n">
        <v>106395.29</v>
      </c>
      <c r="H8" s="50" t="n">
        <v>103512.62</v>
      </c>
      <c r="I8" s="50" t="n">
        <v>105946</v>
      </c>
      <c r="J8" s="50" t="n">
        <v>78218.72</v>
      </c>
      <c r="K8" s="50" t="n">
        <v>160032.2</v>
      </c>
      <c r="L8" s="50" t="n">
        <v>108501.46</v>
      </c>
      <c r="M8" s="50" t="n">
        <v>313789.18</v>
      </c>
      <c r="N8" s="50" t="n">
        <v>1122132.62</v>
      </c>
      <c r="O8" s="50" t="n">
        <v>-123551</v>
      </c>
      <c r="P8" s="50" t="n">
        <v>-185419.08</v>
      </c>
      <c r="Q8" s="51" t="n">
        <v>813162.54</v>
      </c>
      <c r="CD8" s="0" t="s">
        <v>25</v>
      </c>
      <c r="CE8" s="0" t="n">
        <v>87</v>
      </c>
      <c r="CF8" s="0" t="n">
        <v>-7100618.53224385</v>
      </c>
      <c r="CG8" s="0" t="n">
        <v>50883.79</v>
      </c>
      <c r="CH8" s="0" t="n">
        <v>94435.87</v>
      </c>
      <c r="CI8" s="0" t="n">
        <v>106412.49</v>
      </c>
      <c r="CJ8" s="0" t="n">
        <v>103529.49</v>
      </c>
      <c r="CK8" s="0" t="n">
        <v>105968.12</v>
      </c>
      <c r="CL8" s="0" t="n">
        <v>78240.18</v>
      </c>
      <c r="CM8" s="0" t="n">
        <v>160084.49</v>
      </c>
      <c r="CN8" s="0" t="n">
        <v>108531</v>
      </c>
      <c r="CO8" s="0" t="n">
        <v>313869.95</v>
      </c>
      <c r="CP8" s="0" t="n">
        <v>1121955.38</v>
      </c>
      <c r="CQ8" s="0" t="n">
        <v>-123549.46</v>
      </c>
      <c r="CR8" s="0" t="n">
        <v>189870.68</v>
      </c>
      <c r="CS8" s="0" t="n">
        <v>1188276.6</v>
      </c>
    </row>
    <row r="9" customFormat="false" ht="12.75" hidden="false" customHeight="false" outlineLevel="0" collapsed="false">
      <c r="B9" s="85" t="s">
        <v>29</v>
      </c>
      <c r="C9" s="13" t="n">
        <v>8</v>
      </c>
      <c r="D9" s="50" t="n">
        <v>456567.469935935</v>
      </c>
      <c r="E9" s="50" t="n">
        <v>0</v>
      </c>
      <c r="F9" s="50" t="n">
        <v>0</v>
      </c>
      <c r="G9" s="50" t="n">
        <v>0</v>
      </c>
      <c r="H9" s="50" t="n">
        <v>0</v>
      </c>
      <c r="I9" s="50" t="n">
        <v>0</v>
      </c>
      <c r="J9" s="50" t="n">
        <v>0</v>
      </c>
      <c r="K9" s="50" t="n">
        <v>0</v>
      </c>
      <c r="L9" s="50" t="n">
        <v>0</v>
      </c>
      <c r="M9" s="50" t="n">
        <v>0</v>
      </c>
      <c r="N9" s="50" t="n">
        <v>0</v>
      </c>
      <c r="O9" s="50" t="n">
        <v>0</v>
      </c>
      <c r="P9" s="50" t="n">
        <v>0</v>
      </c>
      <c r="Q9" s="51" t="n">
        <v>0</v>
      </c>
      <c r="CD9" s="0" t="s">
        <v>29</v>
      </c>
      <c r="CE9" s="0" t="n">
        <v>88</v>
      </c>
      <c r="CF9" s="0" t="n">
        <v>-311097.935962156</v>
      </c>
      <c r="CG9" s="0" t="n">
        <v>0</v>
      </c>
      <c r="CH9" s="0" t="n">
        <v>0</v>
      </c>
      <c r="CI9" s="0" t="n">
        <v>0</v>
      </c>
      <c r="CJ9" s="0" t="n">
        <v>0</v>
      </c>
      <c r="CK9" s="0" t="n">
        <v>0</v>
      </c>
      <c r="CL9" s="0" t="n">
        <v>0</v>
      </c>
      <c r="CM9" s="0" t="n">
        <v>0</v>
      </c>
      <c r="CN9" s="0" t="n">
        <v>0</v>
      </c>
      <c r="CO9" s="0" t="n">
        <v>0</v>
      </c>
      <c r="CP9" s="0" t="n">
        <v>0</v>
      </c>
      <c r="CQ9" s="0" t="n">
        <v>0</v>
      </c>
      <c r="CR9" s="0" t="n">
        <v>0</v>
      </c>
      <c r="CS9" s="0" t="n">
        <v>0</v>
      </c>
    </row>
    <row r="10" customFormat="false" ht="12.75" hidden="false" customHeight="false" outlineLevel="0" collapsed="false">
      <c r="B10" s="85" t="s">
        <v>32</v>
      </c>
      <c r="C10" s="13" t="n">
        <v>9</v>
      </c>
      <c r="D10" s="50" t="n">
        <v>322903.442968511</v>
      </c>
      <c r="E10" s="50" t="n">
        <v>-1586.41</v>
      </c>
      <c r="F10" s="50" t="n">
        <v>-3165.1</v>
      </c>
      <c r="G10" s="50" t="n">
        <v>-3544.17</v>
      </c>
      <c r="H10" s="50" t="n">
        <v>-3528.44</v>
      </c>
      <c r="I10" s="50" t="n">
        <v>0</v>
      </c>
      <c r="J10" s="50" t="n">
        <v>0</v>
      </c>
      <c r="K10" s="50" t="n">
        <v>0</v>
      </c>
      <c r="L10" s="50" t="n">
        <v>0</v>
      </c>
      <c r="M10" s="50" t="n">
        <v>0</v>
      </c>
      <c r="N10" s="50" t="n">
        <v>-11824.12</v>
      </c>
      <c r="O10" s="50" t="n">
        <v>0</v>
      </c>
      <c r="P10" s="50" t="n">
        <v>0</v>
      </c>
      <c r="Q10" s="51" t="n">
        <v>-11824.12</v>
      </c>
      <c r="CD10" s="0" t="s">
        <v>32</v>
      </c>
      <c r="CE10" s="0" t="n">
        <v>89</v>
      </c>
      <c r="CF10" s="0" t="n">
        <v>-235311.314894896</v>
      </c>
      <c r="CG10" s="0" t="n">
        <v>-1586.62</v>
      </c>
      <c r="CH10" s="0" t="n">
        <v>-3165.4</v>
      </c>
      <c r="CI10" s="0" t="n">
        <v>-3544.47</v>
      </c>
      <c r="CJ10" s="0" t="n">
        <v>-3528.85</v>
      </c>
      <c r="CK10" s="0" t="n">
        <v>0</v>
      </c>
      <c r="CL10" s="0" t="n">
        <v>0</v>
      </c>
      <c r="CM10" s="0" t="n">
        <v>0</v>
      </c>
      <c r="CN10" s="0" t="n">
        <v>0</v>
      </c>
      <c r="CO10" s="0" t="n">
        <v>0</v>
      </c>
      <c r="CP10" s="0" t="n">
        <v>-11825.34</v>
      </c>
      <c r="CQ10" s="0" t="n">
        <v>0</v>
      </c>
      <c r="CR10" s="0" t="n">
        <v>0</v>
      </c>
      <c r="CS10" s="0" t="n">
        <v>-11825.34</v>
      </c>
    </row>
    <row r="11" customFormat="false" ht="12.75" hidden="false" customHeight="false" outlineLevel="0" collapsed="false">
      <c r="B11" s="85" t="s">
        <v>35</v>
      </c>
      <c r="C11" s="13" t="n">
        <v>10</v>
      </c>
      <c r="D11" s="50" t="n">
        <v>475698.315351008</v>
      </c>
      <c r="E11" s="50" t="n">
        <v>0</v>
      </c>
      <c r="F11" s="50" t="n">
        <v>0</v>
      </c>
      <c r="G11" s="50" t="n">
        <v>0</v>
      </c>
      <c r="H11" s="50" t="n">
        <v>0</v>
      </c>
      <c r="I11" s="50" t="n">
        <v>0</v>
      </c>
      <c r="J11" s="50" t="n">
        <v>0</v>
      </c>
      <c r="K11" s="50" t="n">
        <v>0</v>
      </c>
      <c r="L11" s="50" t="n">
        <v>0</v>
      </c>
      <c r="M11" s="50" t="n">
        <v>0</v>
      </c>
      <c r="N11" s="50" t="n">
        <v>0</v>
      </c>
      <c r="O11" s="50" t="n">
        <v>0</v>
      </c>
      <c r="P11" s="50" t="n">
        <v>0</v>
      </c>
      <c r="Q11" s="51" t="n">
        <v>0</v>
      </c>
      <c r="CD11" s="0" t="s">
        <v>35</v>
      </c>
      <c r="CE11" s="0" t="n">
        <v>90</v>
      </c>
      <c r="CF11" s="0" t="n">
        <v>-414950.718506678</v>
      </c>
      <c r="CG11" s="0" t="n">
        <v>0</v>
      </c>
      <c r="CH11" s="0" t="n">
        <v>0</v>
      </c>
      <c r="CI11" s="0" t="n">
        <v>0</v>
      </c>
      <c r="CJ11" s="0" t="n">
        <v>0</v>
      </c>
      <c r="CK11" s="0" t="n">
        <v>0</v>
      </c>
      <c r="CL11" s="0" t="n">
        <v>0</v>
      </c>
      <c r="CM11" s="0" t="n">
        <v>0</v>
      </c>
      <c r="CN11" s="0" t="n">
        <v>0</v>
      </c>
      <c r="CO11" s="0" t="n">
        <v>0</v>
      </c>
      <c r="CP11" s="0" t="n">
        <v>0</v>
      </c>
      <c r="CQ11" s="0" t="n">
        <v>0</v>
      </c>
      <c r="CR11" s="0" t="n">
        <v>0</v>
      </c>
      <c r="CS11" s="0" t="n">
        <v>0</v>
      </c>
    </row>
    <row r="12" customFormat="false" ht="12.75" hidden="false" customHeight="false" outlineLevel="0" collapsed="false">
      <c r="B12" s="85" t="s">
        <v>38</v>
      </c>
      <c r="C12" s="13" t="n">
        <v>11</v>
      </c>
      <c r="D12" s="50" t="n">
        <v>0</v>
      </c>
      <c r="E12" s="50" t="n">
        <v>0</v>
      </c>
      <c r="F12" s="50" t="n">
        <v>0</v>
      </c>
      <c r="G12" s="50" t="n">
        <v>0</v>
      </c>
      <c r="H12" s="50" t="n">
        <v>0</v>
      </c>
      <c r="I12" s="50" t="n">
        <v>0</v>
      </c>
      <c r="J12" s="50" t="n">
        <v>0</v>
      </c>
      <c r="K12" s="50" t="n">
        <v>0</v>
      </c>
      <c r="L12" s="50" t="n">
        <v>0</v>
      </c>
      <c r="M12" s="50" t="n">
        <v>0</v>
      </c>
      <c r="N12" s="50" t="n">
        <v>0</v>
      </c>
      <c r="O12" s="50" t="n">
        <v>0</v>
      </c>
      <c r="P12" s="50" t="n">
        <v>0</v>
      </c>
      <c r="Q12" s="51" t="n">
        <v>0</v>
      </c>
      <c r="CD12" s="0" t="s">
        <v>38</v>
      </c>
      <c r="CE12" s="0" t="n">
        <v>91</v>
      </c>
      <c r="CF12" s="0" t="n">
        <v>0</v>
      </c>
      <c r="CG12" s="0" t="n">
        <v>0</v>
      </c>
      <c r="CH12" s="0" t="n">
        <v>0</v>
      </c>
      <c r="CI12" s="0" t="n">
        <v>0</v>
      </c>
      <c r="CJ12" s="0" t="n">
        <v>0</v>
      </c>
      <c r="CK12" s="0" t="n">
        <v>0</v>
      </c>
      <c r="CL12" s="0" t="n">
        <v>0</v>
      </c>
      <c r="CM12" s="0" t="n">
        <v>0</v>
      </c>
      <c r="CN12" s="0" t="n">
        <v>0</v>
      </c>
      <c r="CO12" s="0" t="n">
        <v>0</v>
      </c>
      <c r="CP12" s="0" t="n">
        <v>0</v>
      </c>
      <c r="CQ12" s="0" t="n">
        <v>0</v>
      </c>
      <c r="CR12" s="0" t="n">
        <v>0</v>
      </c>
      <c r="CS12" s="0" t="n">
        <v>0</v>
      </c>
    </row>
    <row r="13" customFormat="false" ht="12.75" hidden="false" customHeight="false" outlineLevel="0" collapsed="false">
      <c r="B13" s="85" t="s">
        <v>43</v>
      </c>
      <c r="C13" s="13" t="n">
        <v>12</v>
      </c>
      <c r="D13" s="50" t="n">
        <v>8924369.33192595</v>
      </c>
      <c r="E13" s="50" t="n">
        <v>46210.03</v>
      </c>
      <c r="F13" s="50" t="n">
        <v>88477.47</v>
      </c>
      <c r="G13" s="50" t="n">
        <v>264241.1</v>
      </c>
      <c r="H13" s="50" t="n">
        <v>257515.21</v>
      </c>
      <c r="I13" s="50" t="n">
        <v>287031.01</v>
      </c>
      <c r="J13" s="50" t="n">
        <v>225539.44</v>
      </c>
      <c r="K13" s="50" t="n">
        <v>437636.34</v>
      </c>
      <c r="L13" s="50" t="n">
        <v>261690.14</v>
      </c>
      <c r="M13" s="50" t="n">
        <v>801222.96</v>
      </c>
      <c r="N13" s="50" t="n">
        <v>2669563.7</v>
      </c>
      <c r="O13" s="50" t="n">
        <v>-671215.34</v>
      </c>
      <c r="P13" s="50" t="n">
        <v>-3118543.62</v>
      </c>
      <c r="Q13" s="51" t="n">
        <v>-1120195.26</v>
      </c>
      <c r="CD13" s="0" t="s">
        <v>43</v>
      </c>
      <c r="CE13" s="0" t="n">
        <v>92</v>
      </c>
      <c r="CF13" s="0" t="n">
        <v>-8370186.98792368</v>
      </c>
      <c r="CG13" s="0" t="n">
        <v>45204</v>
      </c>
      <c r="CH13" s="0" t="n">
        <v>88557.36</v>
      </c>
      <c r="CI13" s="0" t="n">
        <v>264507.81</v>
      </c>
      <c r="CJ13" s="0" t="n">
        <v>257878.45</v>
      </c>
      <c r="CK13" s="0" t="n">
        <v>287320.03</v>
      </c>
      <c r="CL13" s="0" t="n">
        <v>225708.79</v>
      </c>
      <c r="CM13" s="0" t="n">
        <v>437939.68</v>
      </c>
      <c r="CN13" s="0" t="n">
        <v>261760.34</v>
      </c>
      <c r="CO13" s="0" t="n">
        <v>801665.16</v>
      </c>
      <c r="CP13" s="0" t="n">
        <v>2670541.62</v>
      </c>
      <c r="CQ13" s="0" t="n">
        <v>-662255.19</v>
      </c>
      <c r="CR13" s="0" t="n">
        <v>-2936860.2</v>
      </c>
      <c r="CS13" s="0" t="n">
        <v>-928573.769999999</v>
      </c>
    </row>
    <row r="14" customFormat="false" ht="12.75" hidden="false" customHeight="false" outlineLevel="0" collapsed="false">
      <c r="B14" s="85" t="s">
        <v>47</v>
      </c>
      <c r="C14" s="13" t="n">
        <v>13</v>
      </c>
      <c r="D14" s="50" t="n">
        <v>1020723.08697568</v>
      </c>
      <c r="E14" s="50" t="n">
        <v>0</v>
      </c>
      <c r="F14" s="50" t="n">
        <v>1978.19</v>
      </c>
      <c r="G14" s="50" t="n">
        <v>0</v>
      </c>
      <c r="H14" s="50" t="n">
        <v>3087.39</v>
      </c>
      <c r="I14" s="50" t="n">
        <v>0</v>
      </c>
      <c r="J14" s="50" t="n">
        <v>0</v>
      </c>
      <c r="K14" s="50" t="n">
        <v>-4246.43</v>
      </c>
      <c r="L14" s="50" t="n">
        <v>911.13</v>
      </c>
      <c r="M14" s="50" t="n">
        <v>0</v>
      </c>
      <c r="N14" s="50" t="n">
        <v>1730.28</v>
      </c>
      <c r="O14" s="50" t="n">
        <v>-1975.71</v>
      </c>
      <c r="P14" s="50" t="n">
        <v>0</v>
      </c>
      <c r="Q14" s="51" t="n">
        <v>-245.43</v>
      </c>
      <c r="CD14" s="0" t="s">
        <v>47</v>
      </c>
      <c r="CE14" s="0" t="n">
        <v>93</v>
      </c>
      <c r="CF14" s="0" t="n">
        <v>-1301328.46375838</v>
      </c>
      <c r="CG14" s="0" t="n">
        <v>0</v>
      </c>
      <c r="CH14" s="0" t="n">
        <v>19388.1</v>
      </c>
      <c r="CI14" s="0" t="n">
        <v>57893.09</v>
      </c>
      <c r="CJ14" s="0" t="n">
        <v>59402.23</v>
      </c>
      <c r="CK14" s="0" t="n">
        <v>57380.66</v>
      </c>
      <c r="CL14" s="0" t="n">
        <v>55969.76</v>
      </c>
      <c r="CM14" s="0" t="n">
        <v>109293.72</v>
      </c>
      <c r="CN14" s="0" t="n">
        <v>60772.55</v>
      </c>
      <c r="CO14" s="0" t="n">
        <v>169039.49</v>
      </c>
      <c r="CP14" s="0" t="n">
        <v>589139.6</v>
      </c>
      <c r="CQ14" s="0" t="n">
        <v>140338.64</v>
      </c>
      <c r="CR14" s="0" t="n">
        <v>0</v>
      </c>
      <c r="CS14" s="0" t="n">
        <v>729478.24</v>
      </c>
    </row>
    <row r="15" customFormat="false" ht="12.75" hidden="false" customHeight="false" outlineLevel="0" collapsed="false">
      <c r="B15" s="85" t="s">
        <v>50</v>
      </c>
      <c r="C15" s="13" t="n">
        <v>14</v>
      </c>
      <c r="D15" s="50" t="n">
        <v>0</v>
      </c>
      <c r="E15" s="50" t="n">
        <v>27</v>
      </c>
      <c r="F15" s="50" t="n">
        <v>-52258.71</v>
      </c>
      <c r="G15" s="50" t="n">
        <v>0</v>
      </c>
      <c r="H15" s="50" t="n">
        <v>0</v>
      </c>
      <c r="I15" s="50" t="n">
        <v>0</v>
      </c>
      <c r="J15" s="50" t="n">
        <v>0</v>
      </c>
      <c r="K15" s="50" t="n">
        <v>0</v>
      </c>
      <c r="L15" s="50" t="n">
        <v>0</v>
      </c>
      <c r="M15" s="50" t="n">
        <v>0</v>
      </c>
      <c r="N15" s="50" t="n">
        <v>-52231.71</v>
      </c>
      <c r="O15" s="50" t="n">
        <v>0</v>
      </c>
      <c r="P15" s="50" t="n">
        <v>-192395.32</v>
      </c>
      <c r="Q15" s="51" t="n">
        <v>-244627.03</v>
      </c>
      <c r="CD15" s="0" t="s">
        <v>50</v>
      </c>
      <c r="CE15" s="0" t="n">
        <v>94</v>
      </c>
      <c r="CF15" s="0" t="n">
        <v>0</v>
      </c>
      <c r="CG15" s="0" t="n">
        <v>26.38</v>
      </c>
      <c r="CH15" s="0" t="n">
        <v>-52264.08</v>
      </c>
      <c r="CI15" s="0" t="n">
        <v>0</v>
      </c>
      <c r="CJ15" s="0" t="n">
        <v>0</v>
      </c>
      <c r="CK15" s="0" t="n">
        <v>0</v>
      </c>
      <c r="CL15" s="0" t="n">
        <v>0</v>
      </c>
      <c r="CM15" s="0" t="n">
        <v>0</v>
      </c>
      <c r="CN15" s="0" t="n">
        <v>0</v>
      </c>
      <c r="CO15" s="0" t="n">
        <v>0</v>
      </c>
      <c r="CP15" s="0" t="n">
        <v>-52237.7</v>
      </c>
      <c r="CQ15" s="0" t="n">
        <v>0</v>
      </c>
      <c r="CR15" s="0" t="n">
        <v>11794.6</v>
      </c>
      <c r="CS15" s="0" t="n">
        <v>-40443.1</v>
      </c>
    </row>
    <row r="16" customFormat="false" ht="12.75" hidden="false" customHeight="false" outlineLevel="0" collapsed="false">
      <c r="B16" s="85" t="s">
        <v>53</v>
      </c>
      <c r="C16" s="13" t="n">
        <v>15</v>
      </c>
      <c r="D16" s="50" t="n">
        <v>195407.379677298</v>
      </c>
      <c r="E16" s="50" t="n">
        <v>36131.56</v>
      </c>
      <c r="F16" s="50" t="n">
        <v>0</v>
      </c>
      <c r="G16" s="50" t="n">
        <v>0</v>
      </c>
      <c r="H16" s="50" t="n">
        <v>0</v>
      </c>
      <c r="I16" s="50" t="n">
        <v>0</v>
      </c>
      <c r="J16" s="50" t="n">
        <v>0</v>
      </c>
      <c r="K16" s="50" t="n">
        <v>0</v>
      </c>
      <c r="L16" s="50" t="n">
        <v>0</v>
      </c>
      <c r="M16" s="50" t="n">
        <v>0</v>
      </c>
      <c r="N16" s="50" t="n">
        <v>36131.56</v>
      </c>
      <c r="O16" s="50" t="n">
        <v>0</v>
      </c>
      <c r="P16" s="50" t="n">
        <v>0</v>
      </c>
      <c r="Q16" s="51" t="n">
        <v>36131.56</v>
      </c>
      <c r="CD16" s="0" t="s">
        <v>53</v>
      </c>
      <c r="CE16" s="0" t="n">
        <v>95</v>
      </c>
      <c r="CF16" s="0" t="n">
        <v>-84274.5083220261</v>
      </c>
      <c r="CG16" s="0" t="n">
        <v>34944.75</v>
      </c>
      <c r="CH16" s="0" t="n">
        <v>0</v>
      </c>
      <c r="CI16" s="0" t="n">
        <v>0</v>
      </c>
      <c r="CJ16" s="0" t="n">
        <v>0</v>
      </c>
      <c r="CK16" s="0" t="n">
        <v>0</v>
      </c>
      <c r="CL16" s="0" t="n">
        <v>0</v>
      </c>
      <c r="CM16" s="0" t="n">
        <v>0</v>
      </c>
      <c r="CN16" s="0" t="n">
        <v>0</v>
      </c>
      <c r="CO16" s="0" t="n">
        <v>0</v>
      </c>
      <c r="CP16" s="0" t="n">
        <v>34944.75</v>
      </c>
      <c r="CQ16" s="0" t="n">
        <v>0</v>
      </c>
      <c r="CR16" s="0" t="n">
        <v>0</v>
      </c>
      <c r="CS16" s="0" t="n">
        <v>34944.75</v>
      </c>
    </row>
    <row r="17" customFormat="false" ht="12.75" hidden="false" customHeight="false" outlineLevel="0" collapsed="false">
      <c r="B17" s="85" t="s">
        <v>56</v>
      </c>
      <c r="C17" s="13" t="n">
        <v>16</v>
      </c>
      <c r="D17" s="50" t="n">
        <v>474493.636598914</v>
      </c>
      <c r="E17" s="50" t="n">
        <v>26622.24</v>
      </c>
      <c r="F17" s="50" t="n">
        <v>34816.06</v>
      </c>
      <c r="G17" s="50" t="n">
        <v>0</v>
      </c>
      <c r="H17" s="50" t="n">
        <v>0</v>
      </c>
      <c r="I17" s="50" t="n">
        <v>0</v>
      </c>
      <c r="J17" s="50" t="n">
        <v>0</v>
      </c>
      <c r="K17" s="50" t="n">
        <v>0</v>
      </c>
      <c r="L17" s="50" t="n">
        <v>0</v>
      </c>
      <c r="M17" s="50" t="n">
        <v>0</v>
      </c>
      <c r="N17" s="50" t="n">
        <v>61438.3</v>
      </c>
      <c r="O17" s="50" t="n">
        <v>0</v>
      </c>
      <c r="P17" s="50" t="n">
        <v>0</v>
      </c>
      <c r="Q17" s="51" t="n">
        <v>61438.3</v>
      </c>
      <c r="CD17" s="0" t="s">
        <v>56</v>
      </c>
      <c r="CE17" s="0" t="n">
        <v>96</v>
      </c>
      <c r="CF17" s="0" t="n">
        <v>-487794.623902497</v>
      </c>
      <c r="CG17" s="0" t="n">
        <v>26228.35</v>
      </c>
      <c r="CH17" s="0" t="n">
        <v>34819.45</v>
      </c>
      <c r="CI17" s="0" t="n">
        <v>0</v>
      </c>
      <c r="CJ17" s="0" t="n">
        <v>0</v>
      </c>
      <c r="CK17" s="0" t="n">
        <v>0</v>
      </c>
      <c r="CL17" s="0" t="n">
        <v>0</v>
      </c>
      <c r="CM17" s="0" t="n">
        <v>0</v>
      </c>
      <c r="CN17" s="0" t="n">
        <v>0</v>
      </c>
      <c r="CO17" s="0" t="n">
        <v>0</v>
      </c>
      <c r="CP17" s="0" t="n">
        <v>61047.8</v>
      </c>
      <c r="CQ17" s="0" t="n">
        <v>0</v>
      </c>
      <c r="CR17" s="0" t="n">
        <v>0</v>
      </c>
      <c r="CS17" s="0" t="n">
        <v>61047.8</v>
      </c>
    </row>
    <row r="18" customFormat="false" ht="12.75" hidden="false" customHeight="false" outlineLevel="0" collapsed="false">
      <c r="B18" s="85" t="s">
        <v>59</v>
      </c>
      <c r="C18" s="13" t="n">
        <v>17</v>
      </c>
      <c r="D18" s="50" t="n">
        <v>136882.984066279</v>
      </c>
      <c r="E18" s="50" t="n">
        <v>34559.35</v>
      </c>
      <c r="F18" s="50" t="n">
        <v>52224.09</v>
      </c>
      <c r="G18" s="50" t="n">
        <v>0</v>
      </c>
      <c r="H18" s="50" t="n">
        <v>0</v>
      </c>
      <c r="I18" s="50" t="n">
        <v>0</v>
      </c>
      <c r="J18" s="50" t="n">
        <v>0</v>
      </c>
      <c r="K18" s="50" t="n">
        <v>0</v>
      </c>
      <c r="L18" s="50" t="n">
        <v>0</v>
      </c>
      <c r="M18" s="50" t="n">
        <v>0</v>
      </c>
      <c r="N18" s="50" t="n">
        <v>86783.44</v>
      </c>
      <c r="O18" s="50" t="n">
        <v>0</v>
      </c>
      <c r="P18" s="50" t="n">
        <v>0</v>
      </c>
      <c r="Q18" s="51" t="n">
        <v>86783.44</v>
      </c>
      <c r="CD18" s="0" t="s">
        <v>59</v>
      </c>
      <c r="CE18" s="0" t="n">
        <v>97</v>
      </c>
      <c r="CF18" s="0" t="n">
        <v>-138776.90530907</v>
      </c>
      <c r="CG18" s="0" t="n">
        <v>33371.64</v>
      </c>
      <c r="CH18" s="0" t="n">
        <v>52229.17</v>
      </c>
      <c r="CI18" s="0" t="n">
        <v>0</v>
      </c>
      <c r="CJ18" s="0" t="n">
        <v>0</v>
      </c>
      <c r="CK18" s="0" t="n">
        <v>0</v>
      </c>
      <c r="CL18" s="0" t="n">
        <v>0</v>
      </c>
      <c r="CM18" s="0" t="n">
        <v>0</v>
      </c>
      <c r="CN18" s="0" t="n">
        <v>0</v>
      </c>
      <c r="CO18" s="0" t="n">
        <v>0</v>
      </c>
      <c r="CP18" s="0" t="n">
        <v>85600.81</v>
      </c>
      <c r="CQ18" s="0" t="n">
        <v>0</v>
      </c>
      <c r="CR18" s="0" t="n">
        <v>0</v>
      </c>
      <c r="CS18" s="0" t="n">
        <v>85600.81</v>
      </c>
    </row>
    <row r="19" customFormat="false" ht="12.75" hidden="false" customHeight="false" outlineLevel="0" collapsed="false">
      <c r="B19" s="85" t="s">
        <v>109</v>
      </c>
      <c r="C19" s="13" t="n">
        <v>18</v>
      </c>
      <c r="D19" s="50" t="n">
        <v>0</v>
      </c>
      <c r="E19" s="50" t="n">
        <v>0</v>
      </c>
      <c r="F19" s="50" t="n">
        <v>0</v>
      </c>
      <c r="G19" s="50" t="n">
        <v>0</v>
      </c>
      <c r="H19" s="50" t="n">
        <v>0</v>
      </c>
      <c r="I19" s="50" t="n">
        <v>0</v>
      </c>
      <c r="J19" s="50" t="n">
        <v>0</v>
      </c>
      <c r="K19" s="50" t="n">
        <v>0</v>
      </c>
      <c r="L19" s="50" t="n">
        <v>0</v>
      </c>
      <c r="M19" s="50" t="n">
        <v>0</v>
      </c>
      <c r="N19" s="50" t="n">
        <v>0</v>
      </c>
      <c r="O19" s="50" t="n">
        <v>0</v>
      </c>
      <c r="P19" s="50" t="n">
        <v>0</v>
      </c>
      <c r="Q19" s="51" t="n">
        <v>0</v>
      </c>
      <c r="CD19" s="0" t="s">
        <v>109</v>
      </c>
      <c r="CE19" s="0" t="n">
        <v>98</v>
      </c>
      <c r="CF19" s="0" t="n">
        <v>0</v>
      </c>
      <c r="CG19" s="0" t="n">
        <v>0</v>
      </c>
      <c r="CH19" s="0" t="n">
        <v>0</v>
      </c>
      <c r="CI19" s="0" t="n">
        <v>0</v>
      </c>
      <c r="CJ19" s="0" t="n">
        <v>0</v>
      </c>
      <c r="CK19" s="0" t="n">
        <v>0</v>
      </c>
      <c r="CL19" s="0" t="n">
        <v>0</v>
      </c>
      <c r="CM19" s="0" t="n">
        <v>0</v>
      </c>
      <c r="CN19" s="0" t="n">
        <v>0</v>
      </c>
      <c r="CO19" s="0" t="n">
        <v>0</v>
      </c>
      <c r="CP19" s="0" t="n">
        <v>0</v>
      </c>
      <c r="CQ19" s="0" t="n">
        <v>0</v>
      </c>
      <c r="CR19" s="0" t="n">
        <v>0</v>
      </c>
      <c r="CS19" s="0" t="n">
        <v>0</v>
      </c>
    </row>
    <row r="20" customFormat="false" ht="12.75" hidden="false" customHeight="false" outlineLevel="0" collapsed="false">
      <c r="B20" s="85" t="s">
        <v>64</v>
      </c>
      <c r="C20" s="13" t="n">
        <v>19</v>
      </c>
      <c r="D20" s="50" t="n">
        <v>1278718.27307812</v>
      </c>
      <c r="E20" s="50" t="n">
        <v>22890.34</v>
      </c>
      <c r="F20" s="50" t="n">
        <v>12087.67</v>
      </c>
      <c r="G20" s="50" t="n">
        <v>24921.66</v>
      </c>
      <c r="H20" s="50" t="n">
        <v>24678.52</v>
      </c>
      <c r="I20" s="50" t="n">
        <v>26786.74</v>
      </c>
      <c r="J20" s="50" t="n">
        <v>26718.44</v>
      </c>
      <c r="K20" s="50" t="n">
        <v>57381.57</v>
      </c>
      <c r="L20" s="50" t="n">
        <v>26159</v>
      </c>
      <c r="M20" s="50" t="n">
        <v>75365.94</v>
      </c>
      <c r="N20" s="50" t="n">
        <v>296989.88</v>
      </c>
      <c r="O20" s="50" t="n">
        <v>-337678.36</v>
      </c>
      <c r="P20" s="50" t="n">
        <v>-60307.27</v>
      </c>
      <c r="Q20" s="51" t="n">
        <v>-100995.75</v>
      </c>
      <c r="CD20" s="0" t="s">
        <v>64</v>
      </c>
      <c r="CE20" s="0" t="n">
        <v>99</v>
      </c>
      <c r="CF20" s="0" t="n">
        <v>-7533886.62240111</v>
      </c>
      <c r="CG20" s="0" t="n">
        <v>23120.09</v>
      </c>
      <c r="CH20" s="0" t="n">
        <v>13214.52</v>
      </c>
      <c r="CI20" s="0" t="n">
        <v>24921.19</v>
      </c>
      <c r="CJ20" s="0" t="n">
        <v>24681</v>
      </c>
      <c r="CK20" s="0" t="n">
        <v>26786.48</v>
      </c>
      <c r="CL20" s="0" t="n">
        <v>26720.15</v>
      </c>
      <c r="CM20" s="0" t="n">
        <v>57383.45</v>
      </c>
      <c r="CN20" s="0" t="n">
        <v>26161.86</v>
      </c>
      <c r="CO20" s="0" t="n">
        <v>75381.09</v>
      </c>
      <c r="CP20" s="0" t="n">
        <v>298369.83</v>
      </c>
      <c r="CQ20" s="0" t="n">
        <v>-122439.3</v>
      </c>
      <c r="CR20" s="0" t="n">
        <v>516245.12</v>
      </c>
      <c r="CS20" s="0" t="n">
        <v>692175.65</v>
      </c>
    </row>
    <row r="21" customFormat="false" ht="12.75" hidden="false" customHeight="false" outlineLevel="0" collapsed="false">
      <c r="B21" s="85" t="s">
        <v>67</v>
      </c>
      <c r="C21" s="13" t="n">
        <v>20</v>
      </c>
      <c r="D21" s="50" t="n">
        <v>35573.2069580026</v>
      </c>
      <c r="E21" s="50" t="n">
        <v>0</v>
      </c>
      <c r="F21" s="50" t="n">
        <v>0</v>
      </c>
      <c r="G21" s="50" t="n">
        <v>0</v>
      </c>
      <c r="H21" s="50" t="n">
        <v>0</v>
      </c>
      <c r="I21" s="50" t="n">
        <v>0</v>
      </c>
      <c r="J21" s="50" t="n">
        <v>0</v>
      </c>
      <c r="K21" s="50" t="n">
        <v>0</v>
      </c>
      <c r="L21" s="50" t="n">
        <v>0</v>
      </c>
      <c r="M21" s="50" t="n">
        <v>0</v>
      </c>
      <c r="N21" s="50" t="n">
        <v>0</v>
      </c>
      <c r="O21" s="50" t="n">
        <v>0</v>
      </c>
      <c r="P21" s="50" t="n">
        <v>0</v>
      </c>
      <c r="Q21" s="51" t="n">
        <v>0</v>
      </c>
      <c r="CD21" s="0" t="s">
        <v>67</v>
      </c>
      <c r="CE21" s="0" t="n">
        <v>100</v>
      </c>
      <c r="CF21" s="0" t="n">
        <v>-3820.09299570813</v>
      </c>
      <c r="CG21" s="0" t="n">
        <v>-1192.2</v>
      </c>
      <c r="CH21" s="0" t="n">
        <v>0</v>
      </c>
      <c r="CI21" s="0" t="n">
        <v>0</v>
      </c>
      <c r="CJ21" s="0" t="n">
        <v>0</v>
      </c>
      <c r="CK21" s="0" t="n">
        <v>0</v>
      </c>
      <c r="CL21" s="0" t="n">
        <v>0</v>
      </c>
      <c r="CM21" s="0" t="n">
        <v>0</v>
      </c>
      <c r="CN21" s="0" t="n">
        <v>0</v>
      </c>
      <c r="CO21" s="0" t="n">
        <v>0</v>
      </c>
      <c r="CP21" s="0" t="n">
        <v>-1192.2</v>
      </c>
      <c r="CQ21" s="0" t="n">
        <v>0</v>
      </c>
      <c r="CR21" s="0" t="n">
        <v>0</v>
      </c>
      <c r="CS21" s="0" t="n">
        <v>-1192.2</v>
      </c>
    </row>
    <row r="22" customFormat="false" ht="12.75" hidden="false" customHeight="false" outlineLevel="0" collapsed="false">
      <c r="B22" s="85" t="s">
        <v>70</v>
      </c>
      <c r="C22" s="13" t="n">
        <v>21</v>
      </c>
      <c r="D22" s="50" t="n">
        <v>840695.976326465</v>
      </c>
      <c r="E22" s="50" t="n">
        <v>0</v>
      </c>
      <c r="F22" s="50" t="n">
        <v>0</v>
      </c>
      <c r="G22" s="50" t="n">
        <v>0</v>
      </c>
      <c r="H22" s="50" t="n">
        <v>0</v>
      </c>
      <c r="I22" s="50" t="n">
        <v>0</v>
      </c>
      <c r="J22" s="50" t="n">
        <v>0</v>
      </c>
      <c r="K22" s="50" t="n">
        <v>0</v>
      </c>
      <c r="L22" s="50" t="n">
        <v>0</v>
      </c>
      <c r="M22" s="50" t="n">
        <v>0</v>
      </c>
      <c r="N22" s="50" t="n">
        <v>0</v>
      </c>
      <c r="O22" s="50" t="n">
        <v>0</v>
      </c>
      <c r="P22" s="50" t="n">
        <v>0</v>
      </c>
      <c r="Q22" s="51" t="n">
        <v>0</v>
      </c>
      <c r="CD22" s="0" t="s">
        <v>70</v>
      </c>
      <c r="CE22" s="0" t="n">
        <v>101</v>
      </c>
      <c r="CF22" s="0" t="n">
        <v>-1136060.122699</v>
      </c>
      <c r="CG22" s="0" t="n">
        <v>0</v>
      </c>
      <c r="CH22" s="0" t="n">
        <v>0</v>
      </c>
      <c r="CI22" s="0" t="n">
        <v>0</v>
      </c>
      <c r="CJ22" s="0" t="n">
        <v>0</v>
      </c>
      <c r="CK22" s="0" t="n">
        <v>0</v>
      </c>
      <c r="CL22" s="0" t="n">
        <v>0</v>
      </c>
      <c r="CM22" s="0" t="n">
        <v>0</v>
      </c>
      <c r="CN22" s="0" t="n">
        <v>0</v>
      </c>
      <c r="CO22" s="0" t="n">
        <v>0</v>
      </c>
      <c r="CP22" s="0" t="n">
        <v>0</v>
      </c>
      <c r="CQ22" s="0" t="n">
        <v>0</v>
      </c>
      <c r="CR22" s="0" t="n">
        <v>0</v>
      </c>
      <c r="CS22" s="0" t="n">
        <v>0</v>
      </c>
    </row>
    <row r="23" customFormat="false" ht="12.75" hidden="false" customHeight="false" outlineLevel="0" collapsed="false">
      <c r="B23" s="85" t="s">
        <v>75</v>
      </c>
      <c r="C23" s="13" t="n">
        <v>22</v>
      </c>
      <c r="D23" s="50" t="n">
        <v>2645205.91393692</v>
      </c>
      <c r="E23" s="50" t="n">
        <v>0</v>
      </c>
      <c r="F23" s="50" t="n">
        <v>12776.57</v>
      </c>
      <c r="G23" s="50" t="n">
        <v>6253.82</v>
      </c>
      <c r="H23" s="50" t="n">
        <v>6891.35</v>
      </c>
      <c r="I23" s="50" t="n">
        <v>16175</v>
      </c>
      <c r="J23" s="50" t="n">
        <v>18994.66</v>
      </c>
      <c r="K23" s="50" t="n">
        <v>47892.57</v>
      </c>
      <c r="L23" s="50" t="n">
        <v>9612.48</v>
      </c>
      <c r="M23" s="50" t="n">
        <v>18736.17</v>
      </c>
      <c r="N23" s="50" t="n">
        <v>137332.62</v>
      </c>
      <c r="O23" s="50" t="n">
        <v>655103.17</v>
      </c>
      <c r="P23" s="50" t="n">
        <v>2254881.56</v>
      </c>
      <c r="Q23" s="51" t="n">
        <v>3047317.35</v>
      </c>
      <c r="CD23" s="0" t="s">
        <v>75</v>
      </c>
      <c r="CE23" s="0" t="n">
        <v>102</v>
      </c>
      <c r="CF23" s="0" t="n">
        <v>-2672497.30858594</v>
      </c>
      <c r="CG23" s="0" t="n">
        <v>0</v>
      </c>
      <c r="CH23" s="0" t="n">
        <v>13235.51</v>
      </c>
      <c r="CI23" s="0" t="n">
        <v>7030</v>
      </c>
      <c r="CJ23" s="0" t="n">
        <v>7545.49</v>
      </c>
      <c r="CK23" s="0" t="n">
        <v>16711.07</v>
      </c>
      <c r="CL23" s="0" t="n">
        <v>19439.93</v>
      </c>
      <c r="CM23" s="0" t="n">
        <v>48333.72</v>
      </c>
      <c r="CN23" s="0" t="n">
        <v>9803.8</v>
      </c>
      <c r="CO23" s="0" t="n">
        <v>18882.06</v>
      </c>
      <c r="CP23" s="0" t="n">
        <v>140981.58</v>
      </c>
      <c r="CQ23" s="0" t="n">
        <v>654601.42</v>
      </c>
      <c r="CR23" s="0" t="n">
        <v>2250894.26</v>
      </c>
      <c r="CS23" s="0" t="n">
        <v>3046477.26</v>
      </c>
    </row>
    <row r="24" customFormat="false" ht="12.75" hidden="false" customHeight="false" outlineLevel="0" collapsed="false">
      <c r="B24" s="85" t="s">
        <v>78</v>
      </c>
      <c r="C24" s="13" t="n">
        <v>23</v>
      </c>
      <c r="D24" s="50" t="n">
        <v>733637.743607779</v>
      </c>
      <c r="E24" s="50" t="n">
        <v>8441.66</v>
      </c>
      <c r="F24" s="50" t="n">
        <v>0</v>
      </c>
      <c r="G24" s="50" t="n">
        <v>0</v>
      </c>
      <c r="H24" s="50" t="n">
        <v>0</v>
      </c>
      <c r="I24" s="50" t="n">
        <v>0</v>
      </c>
      <c r="J24" s="50" t="n">
        <v>0</v>
      </c>
      <c r="K24" s="50" t="n">
        <v>0</v>
      </c>
      <c r="L24" s="50" t="n">
        <v>0</v>
      </c>
      <c r="M24" s="50" t="n">
        <v>0</v>
      </c>
      <c r="N24" s="50" t="n">
        <v>8441.66</v>
      </c>
      <c r="O24" s="50" t="n">
        <v>0</v>
      </c>
      <c r="P24" s="50" t="n">
        <v>0</v>
      </c>
      <c r="Q24" s="51" t="n">
        <v>8441.66</v>
      </c>
      <c r="CD24" s="0" t="s">
        <v>78</v>
      </c>
      <c r="CE24" s="0" t="n">
        <v>103</v>
      </c>
      <c r="CF24" s="0" t="n">
        <v>-665155.03615971</v>
      </c>
      <c r="CG24" s="0" t="n">
        <v>8555.53</v>
      </c>
      <c r="CH24" s="0" t="n">
        <v>0</v>
      </c>
      <c r="CI24" s="0" t="n">
        <v>0</v>
      </c>
      <c r="CJ24" s="0" t="n">
        <v>0</v>
      </c>
      <c r="CK24" s="0" t="n">
        <v>0</v>
      </c>
      <c r="CL24" s="0" t="n">
        <v>0</v>
      </c>
      <c r="CM24" s="0" t="n">
        <v>0</v>
      </c>
      <c r="CN24" s="0" t="n">
        <v>0</v>
      </c>
      <c r="CO24" s="0" t="n">
        <v>0</v>
      </c>
      <c r="CP24" s="0" t="n">
        <v>8555.53</v>
      </c>
      <c r="CQ24" s="0" t="n">
        <v>0</v>
      </c>
      <c r="CR24" s="0" t="n">
        <v>0</v>
      </c>
      <c r="CS24" s="0" t="n">
        <v>8555.53</v>
      </c>
    </row>
    <row r="25" customFormat="false" ht="12.75" hidden="false" customHeight="false" outlineLevel="0" collapsed="false">
      <c r="B25" s="85"/>
      <c r="C25" s="13" t="n">
        <v>24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CE25" s="0" t="n">
        <v>104</v>
      </c>
    </row>
    <row r="26" customFormat="false" ht="12.75" hidden="false" customHeight="false" outlineLevel="0" collapsed="false">
      <c r="B26" s="85" t="s">
        <v>83</v>
      </c>
      <c r="C26" s="13" t="n">
        <v>25</v>
      </c>
      <c r="D26" s="50" t="s">
        <v>4</v>
      </c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1"/>
      <c r="CD26" s="0" t="s">
        <v>83</v>
      </c>
      <c r="CE26" s="0" t="n">
        <v>105</v>
      </c>
      <c r="CF26" s="0" t="s">
        <v>4</v>
      </c>
    </row>
    <row r="27" customFormat="false" ht="12.75" hidden="false" customHeight="false" outlineLevel="0" collapsed="false">
      <c r="B27" s="85" t="s">
        <v>22</v>
      </c>
      <c r="C27" s="13" t="n">
        <v>26</v>
      </c>
      <c r="D27" s="50" t="n">
        <v>0</v>
      </c>
      <c r="E27" s="50" t="n">
        <v>0</v>
      </c>
      <c r="F27" s="50" t="n">
        <v>0</v>
      </c>
      <c r="G27" s="50" t="n">
        <v>0</v>
      </c>
      <c r="H27" s="50" t="n">
        <v>0</v>
      </c>
      <c r="I27" s="50" t="n">
        <v>0</v>
      </c>
      <c r="J27" s="50" t="n">
        <v>0</v>
      </c>
      <c r="K27" s="50" t="n">
        <v>0</v>
      </c>
      <c r="L27" s="50" t="n">
        <v>0</v>
      </c>
      <c r="M27" s="50" t="n">
        <v>0</v>
      </c>
      <c r="N27" s="50" t="n">
        <v>0</v>
      </c>
      <c r="O27" s="50" t="n">
        <v>0</v>
      </c>
      <c r="P27" s="50" t="n">
        <v>0</v>
      </c>
      <c r="Q27" s="51" t="n">
        <v>0</v>
      </c>
      <c r="CD27" s="0" t="s">
        <v>22</v>
      </c>
      <c r="CE27" s="0" t="n">
        <v>106</v>
      </c>
      <c r="CF27" s="0" t="n">
        <v>0</v>
      </c>
      <c r="CG27" s="0" t="n">
        <v>0</v>
      </c>
      <c r="CH27" s="0" t="n">
        <v>0</v>
      </c>
      <c r="CI27" s="0" t="n">
        <v>0</v>
      </c>
      <c r="CJ27" s="0" t="n">
        <v>0</v>
      </c>
      <c r="CK27" s="0" t="n">
        <v>0</v>
      </c>
      <c r="CL27" s="0" t="n">
        <v>0</v>
      </c>
      <c r="CM27" s="0" t="n">
        <v>0</v>
      </c>
      <c r="CN27" s="0" t="n">
        <v>0</v>
      </c>
      <c r="CO27" s="0" t="n">
        <v>0</v>
      </c>
      <c r="CP27" s="0" t="n">
        <v>0</v>
      </c>
      <c r="CQ27" s="0" t="n">
        <v>0</v>
      </c>
      <c r="CR27" s="0" t="n">
        <v>0</v>
      </c>
      <c r="CS27" s="0" t="n">
        <v>0</v>
      </c>
    </row>
    <row r="28" customFormat="false" ht="12.75" hidden="false" customHeight="false" outlineLevel="0" collapsed="false">
      <c r="B28" s="85" t="s">
        <v>27</v>
      </c>
      <c r="C28" s="13" t="n">
        <v>27</v>
      </c>
      <c r="D28" s="50" t="n">
        <v>0</v>
      </c>
      <c r="E28" s="50" t="n">
        <v>0</v>
      </c>
      <c r="F28" s="50" t="n">
        <v>0</v>
      </c>
      <c r="G28" s="50" t="n">
        <v>0</v>
      </c>
      <c r="H28" s="50" t="n">
        <v>0</v>
      </c>
      <c r="I28" s="50" t="n">
        <v>0</v>
      </c>
      <c r="J28" s="50" t="n">
        <v>0</v>
      </c>
      <c r="K28" s="50" t="n">
        <v>0</v>
      </c>
      <c r="L28" s="50" t="n">
        <v>0</v>
      </c>
      <c r="M28" s="50" t="n">
        <v>0</v>
      </c>
      <c r="N28" s="50" t="n">
        <v>0</v>
      </c>
      <c r="O28" s="50" t="n">
        <v>0</v>
      </c>
      <c r="P28" s="50" t="n">
        <v>0</v>
      </c>
      <c r="Q28" s="51" t="n">
        <v>0</v>
      </c>
      <c r="CD28" s="0" t="s">
        <v>27</v>
      </c>
      <c r="CE28" s="0" t="n">
        <v>107</v>
      </c>
      <c r="CF28" s="0" t="n">
        <v>0</v>
      </c>
      <c r="CG28" s="0" t="n">
        <v>0</v>
      </c>
      <c r="CH28" s="0" t="n">
        <v>0</v>
      </c>
      <c r="CI28" s="0" t="n">
        <v>0</v>
      </c>
      <c r="CJ28" s="0" t="n">
        <v>0</v>
      </c>
      <c r="CK28" s="0" t="n">
        <v>0</v>
      </c>
      <c r="CL28" s="0" t="n">
        <v>0</v>
      </c>
      <c r="CM28" s="0" t="n">
        <v>0</v>
      </c>
      <c r="CN28" s="0" t="n">
        <v>0</v>
      </c>
      <c r="CO28" s="0" t="n">
        <v>0</v>
      </c>
      <c r="CP28" s="0" t="n">
        <v>0</v>
      </c>
      <c r="CQ28" s="0" t="n">
        <v>0</v>
      </c>
      <c r="CR28" s="0" t="n">
        <v>0</v>
      </c>
      <c r="CS28" s="0" t="n">
        <v>0</v>
      </c>
    </row>
    <row r="29" customFormat="false" ht="12.75" hidden="false" customHeight="false" outlineLevel="0" collapsed="false">
      <c r="B29" s="85" t="s">
        <v>77</v>
      </c>
      <c r="C29" s="13" t="n">
        <v>28</v>
      </c>
      <c r="D29" s="50" t="n">
        <v>0</v>
      </c>
      <c r="E29" s="50" t="n">
        <v>0</v>
      </c>
      <c r="F29" s="50" t="n">
        <v>0</v>
      </c>
      <c r="G29" s="50" t="n">
        <v>0</v>
      </c>
      <c r="H29" s="50" t="n">
        <v>0</v>
      </c>
      <c r="I29" s="50" t="n">
        <v>0</v>
      </c>
      <c r="J29" s="50" t="n">
        <v>0</v>
      </c>
      <c r="K29" s="50" t="n">
        <v>0</v>
      </c>
      <c r="L29" s="50" t="n">
        <v>0</v>
      </c>
      <c r="M29" s="50" t="n">
        <v>0</v>
      </c>
      <c r="N29" s="50" t="n">
        <v>0</v>
      </c>
      <c r="O29" s="50" t="n">
        <v>0</v>
      </c>
      <c r="P29" s="50" t="n">
        <v>0</v>
      </c>
      <c r="Q29" s="51" t="n">
        <v>0</v>
      </c>
      <c r="CD29" s="0" t="s">
        <v>77</v>
      </c>
      <c r="CE29" s="0" t="n">
        <v>108</v>
      </c>
      <c r="CF29" s="0" t="n">
        <v>0</v>
      </c>
      <c r="CG29" s="0" t="n">
        <v>0</v>
      </c>
      <c r="CH29" s="0" t="n">
        <v>0</v>
      </c>
      <c r="CI29" s="0" t="n">
        <v>0</v>
      </c>
      <c r="CJ29" s="0" t="n">
        <v>0</v>
      </c>
      <c r="CK29" s="0" t="n">
        <v>0</v>
      </c>
      <c r="CL29" s="0" t="n">
        <v>0</v>
      </c>
      <c r="CM29" s="0" t="n">
        <v>0</v>
      </c>
      <c r="CN29" s="0" t="n">
        <v>0</v>
      </c>
      <c r="CO29" s="0" t="n">
        <v>0</v>
      </c>
      <c r="CP29" s="0" t="n">
        <v>0</v>
      </c>
      <c r="CQ29" s="0" t="n">
        <v>0</v>
      </c>
      <c r="CR29" s="0" t="n">
        <v>0</v>
      </c>
      <c r="CS29" s="0" t="n">
        <v>0</v>
      </c>
    </row>
    <row r="30" customFormat="false" ht="12.75" hidden="false" customHeight="false" outlineLevel="0" collapsed="false">
      <c r="B30" s="85" t="s">
        <v>66</v>
      </c>
      <c r="C30" s="13" t="n">
        <v>29</v>
      </c>
      <c r="D30" s="50" t="n">
        <v>0</v>
      </c>
      <c r="E30" s="50" t="n">
        <v>0</v>
      </c>
      <c r="F30" s="50" t="n">
        <v>0</v>
      </c>
      <c r="G30" s="50" t="n">
        <v>0</v>
      </c>
      <c r="H30" s="50" t="n">
        <v>0</v>
      </c>
      <c r="I30" s="50" t="n">
        <v>0</v>
      </c>
      <c r="J30" s="50" t="n">
        <v>0</v>
      </c>
      <c r="K30" s="50" t="n">
        <v>0</v>
      </c>
      <c r="L30" s="50" t="n">
        <v>0</v>
      </c>
      <c r="M30" s="50" t="n">
        <v>0</v>
      </c>
      <c r="N30" s="50" t="n">
        <v>0</v>
      </c>
      <c r="O30" s="50" t="n">
        <v>0</v>
      </c>
      <c r="P30" s="50" t="n">
        <v>0</v>
      </c>
      <c r="Q30" s="51" t="n">
        <v>0</v>
      </c>
      <c r="CD30" s="0" t="s">
        <v>66</v>
      </c>
      <c r="CE30" s="0" t="n">
        <v>109</v>
      </c>
      <c r="CF30" s="0" t="n">
        <v>0</v>
      </c>
      <c r="CG30" s="0" t="n">
        <v>0</v>
      </c>
      <c r="CH30" s="0" t="n">
        <v>0</v>
      </c>
      <c r="CI30" s="0" t="n">
        <v>0</v>
      </c>
      <c r="CJ30" s="0" t="n">
        <v>0</v>
      </c>
      <c r="CK30" s="0" t="n">
        <v>0</v>
      </c>
      <c r="CL30" s="0" t="n">
        <v>0</v>
      </c>
      <c r="CM30" s="0" t="n">
        <v>0</v>
      </c>
      <c r="CN30" s="0" t="n">
        <v>0</v>
      </c>
      <c r="CO30" s="0" t="n">
        <v>0</v>
      </c>
      <c r="CP30" s="0" t="n">
        <v>0</v>
      </c>
      <c r="CQ30" s="0" t="n">
        <v>0</v>
      </c>
      <c r="CR30" s="0" t="n">
        <v>0</v>
      </c>
      <c r="CS30" s="0" t="n">
        <v>0</v>
      </c>
    </row>
    <row r="31" customFormat="false" ht="12.75" hidden="false" customHeight="false" outlineLevel="0" collapsed="false">
      <c r="B31" s="85" t="s">
        <v>45</v>
      </c>
      <c r="C31" s="13" t="n">
        <v>30</v>
      </c>
      <c r="D31" s="50" t="n">
        <v>0</v>
      </c>
      <c r="E31" s="50" t="n">
        <v>0</v>
      </c>
      <c r="F31" s="50" t="n">
        <v>0</v>
      </c>
      <c r="G31" s="50" t="n">
        <v>0</v>
      </c>
      <c r="H31" s="50" t="n">
        <v>0</v>
      </c>
      <c r="I31" s="50" t="n">
        <v>0</v>
      </c>
      <c r="J31" s="50" t="n">
        <v>0</v>
      </c>
      <c r="K31" s="50" t="n">
        <v>0</v>
      </c>
      <c r="L31" s="50" t="n">
        <v>0</v>
      </c>
      <c r="M31" s="50" t="n">
        <v>0</v>
      </c>
      <c r="N31" s="50" t="n">
        <v>0</v>
      </c>
      <c r="O31" s="50" t="n">
        <v>0</v>
      </c>
      <c r="P31" s="50" t="n">
        <v>0</v>
      </c>
      <c r="Q31" s="51" t="n">
        <v>0</v>
      </c>
      <c r="CD31" s="0" t="s">
        <v>45</v>
      </c>
      <c r="CE31" s="0" t="n">
        <v>110</v>
      </c>
      <c r="CF31" s="0" t="n">
        <v>0</v>
      </c>
      <c r="CG31" s="0" t="n">
        <v>0</v>
      </c>
      <c r="CH31" s="0" t="n">
        <v>0</v>
      </c>
      <c r="CI31" s="0" t="n">
        <v>0</v>
      </c>
      <c r="CJ31" s="0" t="n">
        <v>0</v>
      </c>
      <c r="CK31" s="0" t="n">
        <v>0</v>
      </c>
      <c r="CL31" s="0" t="n">
        <v>0</v>
      </c>
      <c r="CM31" s="0" t="n">
        <v>0</v>
      </c>
      <c r="CN31" s="0" t="n">
        <v>0</v>
      </c>
      <c r="CO31" s="0" t="n">
        <v>0</v>
      </c>
      <c r="CP31" s="0" t="n">
        <v>0</v>
      </c>
      <c r="CQ31" s="0" t="n">
        <v>0</v>
      </c>
      <c r="CR31" s="0" t="n">
        <v>0</v>
      </c>
      <c r="CS31" s="0" t="n">
        <v>0</v>
      </c>
    </row>
    <row r="32" customFormat="false" ht="12.75" hidden="false" customHeight="false" outlineLevel="0" collapsed="false">
      <c r="B32" s="85" t="s">
        <v>52</v>
      </c>
      <c r="C32" s="13" t="n">
        <v>31</v>
      </c>
      <c r="D32" s="50" t="n">
        <v>0</v>
      </c>
      <c r="E32" s="50" t="n">
        <v>0</v>
      </c>
      <c r="F32" s="50" t="n">
        <v>0</v>
      </c>
      <c r="G32" s="50" t="n">
        <v>0</v>
      </c>
      <c r="H32" s="50" t="n">
        <v>0</v>
      </c>
      <c r="I32" s="50" t="n">
        <v>0</v>
      </c>
      <c r="J32" s="50" t="n">
        <v>0</v>
      </c>
      <c r="K32" s="50" t="n">
        <v>0</v>
      </c>
      <c r="L32" s="50" t="n">
        <v>0</v>
      </c>
      <c r="M32" s="50" t="n">
        <v>0</v>
      </c>
      <c r="N32" s="50" t="n">
        <v>0</v>
      </c>
      <c r="O32" s="50" t="n">
        <v>0</v>
      </c>
      <c r="P32" s="50" t="n">
        <v>0</v>
      </c>
      <c r="Q32" s="51" t="n">
        <v>0</v>
      </c>
      <c r="CD32" s="0" t="s">
        <v>52</v>
      </c>
      <c r="CE32" s="0" t="n">
        <v>111</v>
      </c>
      <c r="CF32" s="0" t="n">
        <v>0</v>
      </c>
      <c r="CG32" s="0" t="n">
        <v>0</v>
      </c>
      <c r="CH32" s="0" t="n">
        <v>0</v>
      </c>
      <c r="CI32" s="0" t="n">
        <v>0</v>
      </c>
      <c r="CJ32" s="0" t="n">
        <v>0</v>
      </c>
      <c r="CK32" s="0" t="n">
        <v>0</v>
      </c>
      <c r="CL32" s="0" t="n">
        <v>0</v>
      </c>
      <c r="CM32" s="0" t="n">
        <v>0</v>
      </c>
      <c r="CN32" s="0" t="n">
        <v>0</v>
      </c>
      <c r="CO32" s="0" t="n">
        <v>0</v>
      </c>
      <c r="CP32" s="0" t="n">
        <v>0</v>
      </c>
      <c r="CQ32" s="0" t="n">
        <v>0</v>
      </c>
      <c r="CR32" s="0" t="n">
        <v>0</v>
      </c>
      <c r="CS32" s="0" t="n">
        <v>0</v>
      </c>
    </row>
    <row r="33" customFormat="false" ht="12.75" hidden="false" customHeight="false" outlineLevel="0" collapsed="false">
      <c r="B33" s="85" t="s">
        <v>80</v>
      </c>
      <c r="C33" s="13" t="n">
        <v>32</v>
      </c>
      <c r="D33" s="50" t="n">
        <v>0</v>
      </c>
      <c r="E33" s="50" t="n">
        <v>0</v>
      </c>
      <c r="F33" s="50" t="n">
        <v>0</v>
      </c>
      <c r="G33" s="50" t="n">
        <v>0</v>
      </c>
      <c r="H33" s="50" t="n">
        <v>0</v>
      </c>
      <c r="I33" s="50" t="n">
        <v>0</v>
      </c>
      <c r="J33" s="50" t="n">
        <v>0</v>
      </c>
      <c r="K33" s="50" t="n">
        <v>0</v>
      </c>
      <c r="L33" s="50" t="n">
        <v>0</v>
      </c>
      <c r="M33" s="50" t="n">
        <v>0</v>
      </c>
      <c r="N33" s="50" t="n">
        <v>0</v>
      </c>
      <c r="O33" s="50" t="n">
        <v>0</v>
      </c>
      <c r="P33" s="50" t="n">
        <v>0</v>
      </c>
      <c r="Q33" s="51" t="n">
        <v>0</v>
      </c>
      <c r="CD33" s="0" t="s">
        <v>80</v>
      </c>
      <c r="CE33" s="0" t="n">
        <v>112</v>
      </c>
      <c r="CF33" s="0" t="n">
        <v>0</v>
      </c>
      <c r="CG33" s="0" t="n">
        <v>0</v>
      </c>
      <c r="CH33" s="0" t="n">
        <v>0</v>
      </c>
      <c r="CI33" s="0" t="n">
        <v>0</v>
      </c>
      <c r="CJ33" s="0" t="n">
        <v>0</v>
      </c>
      <c r="CK33" s="0" t="n">
        <v>0</v>
      </c>
      <c r="CL33" s="0" t="n">
        <v>0</v>
      </c>
      <c r="CM33" s="0" t="n">
        <v>0</v>
      </c>
      <c r="CN33" s="0" t="n">
        <v>0</v>
      </c>
      <c r="CO33" s="0" t="n">
        <v>0</v>
      </c>
      <c r="CP33" s="0" t="n">
        <v>0</v>
      </c>
      <c r="CQ33" s="0" t="n">
        <v>0</v>
      </c>
      <c r="CR33" s="0" t="n">
        <v>0</v>
      </c>
      <c r="CS33" s="0" t="n">
        <v>0</v>
      </c>
    </row>
    <row r="34" customFormat="false" ht="12.75" hidden="false" customHeight="false" outlineLevel="0" collapsed="false">
      <c r="B34" s="85" t="s">
        <v>49</v>
      </c>
      <c r="C34" s="13" t="n">
        <v>33</v>
      </c>
      <c r="D34" s="50" t="n">
        <v>0</v>
      </c>
      <c r="E34" s="50" t="n">
        <v>0</v>
      </c>
      <c r="F34" s="50" t="n">
        <v>0</v>
      </c>
      <c r="G34" s="50" t="n">
        <v>0</v>
      </c>
      <c r="H34" s="50" t="n">
        <v>0</v>
      </c>
      <c r="I34" s="50" t="n">
        <v>0</v>
      </c>
      <c r="J34" s="50" t="n">
        <v>0</v>
      </c>
      <c r="K34" s="50" t="n">
        <v>0</v>
      </c>
      <c r="L34" s="50" t="n">
        <v>0</v>
      </c>
      <c r="M34" s="50" t="n">
        <v>0</v>
      </c>
      <c r="N34" s="50" t="n">
        <v>0</v>
      </c>
      <c r="O34" s="50" t="n">
        <v>0</v>
      </c>
      <c r="P34" s="50" t="n">
        <v>0</v>
      </c>
      <c r="Q34" s="51" t="n">
        <v>0</v>
      </c>
      <c r="CD34" s="0" t="s">
        <v>49</v>
      </c>
      <c r="CE34" s="0" t="n">
        <v>113</v>
      </c>
      <c r="CF34" s="0" t="n">
        <v>0</v>
      </c>
      <c r="CG34" s="0" t="n">
        <v>0</v>
      </c>
      <c r="CH34" s="0" t="n">
        <v>0</v>
      </c>
      <c r="CI34" s="0" t="n">
        <v>0</v>
      </c>
      <c r="CJ34" s="0" t="n">
        <v>0</v>
      </c>
      <c r="CK34" s="0" t="n">
        <v>0</v>
      </c>
      <c r="CL34" s="0" t="n">
        <v>0</v>
      </c>
      <c r="CM34" s="0" t="n">
        <v>0</v>
      </c>
      <c r="CN34" s="0" t="n">
        <v>0</v>
      </c>
      <c r="CO34" s="0" t="n">
        <v>0</v>
      </c>
      <c r="CP34" s="0" t="n">
        <v>0</v>
      </c>
      <c r="CQ34" s="0" t="n">
        <v>0</v>
      </c>
      <c r="CR34" s="0" t="n">
        <v>0</v>
      </c>
      <c r="CS34" s="0" t="n">
        <v>0</v>
      </c>
    </row>
    <row r="35" customFormat="false" ht="12.75" hidden="false" customHeight="false" outlineLevel="0" collapsed="false">
      <c r="B35" s="85" t="s">
        <v>34</v>
      </c>
      <c r="C35" s="13" t="n">
        <v>34</v>
      </c>
      <c r="D35" s="50" t="n">
        <v>0</v>
      </c>
      <c r="E35" s="50" t="n">
        <v>0</v>
      </c>
      <c r="F35" s="50" t="n">
        <v>0</v>
      </c>
      <c r="G35" s="50" t="n">
        <v>0</v>
      </c>
      <c r="H35" s="50" t="n">
        <v>0</v>
      </c>
      <c r="I35" s="50" t="n">
        <v>0</v>
      </c>
      <c r="J35" s="50" t="n">
        <v>0</v>
      </c>
      <c r="K35" s="50" t="n">
        <v>0</v>
      </c>
      <c r="L35" s="50" t="n">
        <v>0</v>
      </c>
      <c r="M35" s="50" t="n">
        <v>0</v>
      </c>
      <c r="N35" s="50" t="n">
        <v>0</v>
      </c>
      <c r="O35" s="50" t="n">
        <v>0</v>
      </c>
      <c r="P35" s="50" t="n">
        <v>0</v>
      </c>
      <c r="Q35" s="51" t="n">
        <v>0</v>
      </c>
      <c r="CD35" s="0" t="s">
        <v>34</v>
      </c>
      <c r="CE35" s="0" t="n">
        <v>114</v>
      </c>
      <c r="CF35" s="0" t="n">
        <v>0</v>
      </c>
      <c r="CG35" s="0" t="n">
        <v>0</v>
      </c>
      <c r="CH35" s="0" t="n">
        <v>0</v>
      </c>
      <c r="CI35" s="0" t="n">
        <v>0</v>
      </c>
      <c r="CJ35" s="0" t="n">
        <v>0</v>
      </c>
      <c r="CK35" s="0" t="n">
        <v>0</v>
      </c>
      <c r="CL35" s="0" t="n">
        <v>0</v>
      </c>
      <c r="CM35" s="0" t="n">
        <v>0</v>
      </c>
      <c r="CN35" s="0" t="n">
        <v>0</v>
      </c>
      <c r="CO35" s="0" t="n">
        <v>0</v>
      </c>
      <c r="CP35" s="0" t="n">
        <v>0</v>
      </c>
      <c r="CQ35" s="0" t="n">
        <v>0</v>
      </c>
      <c r="CR35" s="0" t="n">
        <v>0</v>
      </c>
      <c r="CS35" s="0" t="n">
        <v>0</v>
      </c>
    </row>
    <row r="36" customFormat="false" ht="12.75" hidden="false" customHeight="false" outlineLevel="0" collapsed="false">
      <c r="B36" s="85" t="s">
        <v>69</v>
      </c>
      <c r="C36" s="13" t="n">
        <v>35</v>
      </c>
      <c r="D36" s="50" t="n">
        <v>0</v>
      </c>
      <c r="E36" s="50" t="n">
        <v>0</v>
      </c>
      <c r="F36" s="50" t="n">
        <v>0</v>
      </c>
      <c r="G36" s="50" t="n">
        <v>0</v>
      </c>
      <c r="H36" s="50" t="n">
        <v>0</v>
      </c>
      <c r="I36" s="50" t="n">
        <v>0</v>
      </c>
      <c r="J36" s="50" t="n">
        <v>0</v>
      </c>
      <c r="K36" s="50" t="n">
        <v>0</v>
      </c>
      <c r="L36" s="50" t="n">
        <v>0</v>
      </c>
      <c r="M36" s="50" t="n">
        <v>0</v>
      </c>
      <c r="N36" s="50" t="n">
        <v>0</v>
      </c>
      <c r="O36" s="50" t="n">
        <v>0</v>
      </c>
      <c r="P36" s="50" t="n">
        <v>0</v>
      </c>
      <c r="Q36" s="51" t="n">
        <v>0</v>
      </c>
      <c r="CD36" s="0" t="s">
        <v>69</v>
      </c>
      <c r="CE36" s="0" t="n">
        <v>115</v>
      </c>
      <c r="CF36" s="0" t="n">
        <v>0</v>
      </c>
      <c r="CG36" s="0" t="n">
        <v>0</v>
      </c>
      <c r="CH36" s="0" t="n">
        <v>0</v>
      </c>
      <c r="CI36" s="0" t="n">
        <v>0</v>
      </c>
      <c r="CJ36" s="0" t="n">
        <v>0</v>
      </c>
      <c r="CK36" s="0" t="n">
        <v>0</v>
      </c>
      <c r="CL36" s="0" t="n">
        <v>0</v>
      </c>
      <c r="CM36" s="0" t="n">
        <v>0</v>
      </c>
      <c r="CN36" s="0" t="n">
        <v>0</v>
      </c>
      <c r="CO36" s="0" t="n">
        <v>0</v>
      </c>
      <c r="CP36" s="0" t="n">
        <v>0</v>
      </c>
      <c r="CQ36" s="0" t="n">
        <v>0</v>
      </c>
      <c r="CR36" s="0" t="n">
        <v>0</v>
      </c>
      <c r="CS36" s="0" t="n">
        <v>0</v>
      </c>
    </row>
    <row r="37" customFormat="false" ht="12.75" hidden="false" customHeight="false" outlineLevel="0" collapsed="false">
      <c r="B37" s="85" t="s">
        <v>72</v>
      </c>
      <c r="C37" s="13" t="n">
        <v>36</v>
      </c>
      <c r="D37" s="50" t="n">
        <v>0</v>
      </c>
      <c r="E37" s="50" t="n">
        <v>0</v>
      </c>
      <c r="F37" s="50" t="n">
        <v>0</v>
      </c>
      <c r="G37" s="50" t="n">
        <v>0</v>
      </c>
      <c r="H37" s="50" t="n">
        <v>0</v>
      </c>
      <c r="I37" s="50" t="n">
        <v>0</v>
      </c>
      <c r="J37" s="50" t="n">
        <v>0</v>
      </c>
      <c r="K37" s="50" t="n">
        <v>0</v>
      </c>
      <c r="L37" s="50" t="n">
        <v>0</v>
      </c>
      <c r="M37" s="50" t="n">
        <v>0</v>
      </c>
      <c r="N37" s="50" t="n">
        <v>0</v>
      </c>
      <c r="O37" s="50" t="n">
        <v>0</v>
      </c>
      <c r="P37" s="50" t="n">
        <v>0</v>
      </c>
      <c r="Q37" s="51" t="n">
        <v>0</v>
      </c>
      <c r="CD37" s="0" t="s">
        <v>72</v>
      </c>
      <c r="CE37" s="0" t="n">
        <v>116</v>
      </c>
      <c r="CF37" s="0" t="n">
        <v>0</v>
      </c>
      <c r="CG37" s="0" t="n">
        <v>0</v>
      </c>
      <c r="CH37" s="0" t="n">
        <v>0</v>
      </c>
      <c r="CI37" s="0" t="n">
        <v>0</v>
      </c>
      <c r="CJ37" s="0" t="n">
        <v>0</v>
      </c>
      <c r="CK37" s="0" t="n">
        <v>0</v>
      </c>
      <c r="CL37" s="0" t="n">
        <v>0</v>
      </c>
      <c r="CM37" s="0" t="n">
        <v>0</v>
      </c>
      <c r="CN37" s="0" t="n">
        <v>0</v>
      </c>
      <c r="CO37" s="0" t="n">
        <v>0</v>
      </c>
      <c r="CP37" s="0" t="n">
        <v>0</v>
      </c>
      <c r="CQ37" s="0" t="n">
        <v>0</v>
      </c>
      <c r="CR37" s="0" t="n">
        <v>0</v>
      </c>
      <c r="CS37" s="0" t="n">
        <v>0</v>
      </c>
    </row>
    <row r="38" customFormat="false" ht="12.75" hidden="false" customHeight="false" outlineLevel="0" collapsed="false">
      <c r="B38" s="85" t="s">
        <v>31</v>
      </c>
      <c r="C38" s="13" t="n">
        <v>37</v>
      </c>
      <c r="D38" s="50" t="n">
        <v>0</v>
      </c>
      <c r="E38" s="50" t="n">
        <v>0</v>
      </c>
      <c r="F38" s="50" t="n">
        <v>0</v>
      </c>
      <c r="G38" s="50" t="n">
        <v>0</v>
      </c>
      <c r="H38" s="50" t="n">
        <v>0</v>
      </c>
      <c r="I38" s="50" t="n">
        <v>0</v>
      </c>
      <c r="J38" s="50" t="n">
        <v>0</v>
      </c>
      <c r="K38" s="50" t="n">
        <v>0</v>
      </c>
      <c r="L38" s="50" t="n">
        <v>0</v>
      </c>
      <c r="M38" s="50" t="n">
        <v>0</v>
      </c>
      <c r="N38" s="50" t="n">
        <v>0</v>
      </c>
      <c r="O38" s="50" t="n">
        <v>0</v>
      </c>
      <c r="P38" s="50" t="n">
        <v>0</v>
      </c>
      <c r="Q38" s="51" t="n">
        <v>0</v>
      </c>
      <c r="CD38" s="0" t="s">
        <v>31</v>
      </c>
      <c r="CE38" s="0" t="n">
        <v>117</v>
      </c>
      <c r="CF38" s="0" t="n">
        <v>0</v>
      </c>
      <c r="CG38" s="0" t="n">
        <v>0</v>
      </c>
      <c r="CH38" s="0" t="n">
        <v>0</v>
      </c>
      <c r="CI38" s="0" t="n">
        <v>0</v>
      </c>
      <c r="CJ38" s="0" t="n">
        <v>0</v>
      </c>
      <c r="CK38" s="0" t="n">
        <v>0</v>
      </c>
      <c r="CL38" s="0" t="n">
        <v>0</v>
      </c>
      <c r="CM38" s="0" t="n">
        <v>0</v>
      </c>
      <c r="CN38" s="0" t="n">
        <v>0</v>
      </c>
      <c r="CO38" s="0" t="n">
        <v>0</v>
      </c>
      <c r="CP38" s="0" t="n">
        <v>0</v>
      </c>
      <c r="CQ38" s="0" t="n">
        <v>0</v>
      </c>
      <c r="CR38" s="0" t="n">
        <v>0</v>
      </c>
      <c r="CS38" s="0" t="n">
        <v>0</v>
      </c>
    </row>
    <row r="39" customFormat="false" ht="12.75" hidden="false" customHeight="false" outlineLevel="0" collapsed="false">
      <c r="B39" s="85" t="s">
        <v>37</v>
      </c>
      <c r="C39" s="13" t="n">
        <v>38</v>
      </c>
      <c r="D39" s="50" t="n">
        <v>0</v>
      </c>
      <c r="E39" s="50" t="n">
        <v>0</v>
      </c>
      <c r="F39" s="50" t="n">
        <v>0</v>
      </c>
      <c r="G39" s="50" t="n">
        <v>0</v>
      </c>
      <c r="H39" s="50" t="n">
        <v>0</v>
      </c>
      <c r="I39" s="50" t="n">
        <v>0</v>
      </c>
      <c r="J39" s="50" t="n">
        <v>0</v>
      </c>
      <c r="K39" s="50" t="n">
        <v>0</v>
      </c>
      <c r="L39" s="50" t="n">
        <v>0</v>
      </c>
      <c r="M39" s="50" t="n">
        <v>0</v>
      </c>
      <c r="N39" s="50" t="n">
        <v>0</v>
      </c>
      <c r="O39" s="50" t="n">
        <v>0</v>
      </c>
      <c r="P39" s="50" t="n">
        <v>0</v>
      </c>
      <c r="Q39" s="51" t="n">
        <v>0</v>
      </c>
      <c r="CD39" s="0" t="s">
        <v>37</v>
      </c>
      <c r="CE39" s="0" t="n">
        <v>118</v>
      </c>
      <c r="CF39" s="0" t="n">
        <v>0</v>
      </c>
      <c r="CG39" s="0" t="n">
        <v>0</v>
      </c>
      <c r="CH39" s="0" t="n">
        <v>0</v>
      </c>
      <c r="CI39" s="0" t="n">
        <v>0</v>
      </c>
      <c r="CJ39" s="0" t="n">
        <v>0</v>
      </c>
      <c r="CK39" s="0" t="n">
        <v>0</v>
      </c>
      <c r="CL39" s="0" t="n">
        <v>0</v>
      </c>
      <c r="CM39" s="0" t="n">
        <v>0</v>
      </c>
      <c r="CN39" s="0" t="n">
        <v>0</v>
      </c>
      <c r="CO39" s="0" t="n">
        <v>0</v>
      </c>
      <c r="CP39" s="0" t="n">
        <v>0</v>
      </c>
      <c r="CQ39" s="0" t="n">
        <v>0</v>
      </c>
      <c r="CR39" s="0" t="n">
        <v>0</v>
      </c>
      <c r="CS39" s="0" t="n">
        <v>0</v>
      </c>
    </row>
    <row r="40" customFormat="false" ht="12.75" hidden="false" customHeight="false" outlineLevel="0" collapsed="false">
      <c r="B40" s="85" t="n">
        <v>0</v>
      </c>
      <c r="C40" s="13" t="n">
        <v>39</v>
      </c>
      <c r="D40" s="50" t="n">
        <v>0</v>
      </c>
      <c r="E40" s="50" t="n">
        <v>0</v>
      </c>
      <c r="F40" s="50" t="n">
        <v>0</v>
      </c>
      <c r="G40" s="50" t="n">
        <v>0</v>
      </c>
      <c r="H40" s="50" t="n">
        <v>0</v>
      </c>
      <c r="I40" s="50" t="n">
        <v>0</v>
      </c>
      <c r="J40" s="50" t="n">
        <v>0</v>
      </c>
      <c r="K40" s="50" t="n">
        <v>0</v>
      </c>
      <c r="L40" s="50" t="n">
        <v>0</v>
      </c>
      <c r="M40" s="50" t="n">
        <v>0</v>
      </c>
      <c r="N40" s="50" t="n">
        <v>0</v>
      </c>
      <c r="O40" s="50" t="n">
        <v>0</v>
      </c>
      <c r="P40" s="50" t="n">
        <v>0</v>
      </c>
      <c r="Q40" s="51" t="n">
        <v>0</v>
      </c>
      <c r="CD40" s="0" t="n">
        <v>0</v>
      </c>
      <c r="CE40" s="0" t="n">
        <v>119</v>
      </c>
      <c r="CF40" s="0" t="n">
        <v>0</v>
      </c>
      <c r="CG40" s="0" t="n">
        <v>0</v>
      </c>
      <c r="CH40" s="0" t="n">
        <v>0</v>
      </c>
      <c r="CI40" s="0" t="n">
        <v>0</v>
      </c>
      <c r="CJ40" s="0" t="n">
        <v>0</v>
      </c>
      <c r="CK40" s="0" t="n">
        <v>0</v>
      </c>
      <c r="CL40" s="0" t="n">
        <v>0</v>
      </c>
      <c r="CM40" s="0" t="n">
        <v>0</v>
      </c>
      <c r="CN40" s="0" t="n">
        <v>0</v>
      </c>
      <c r="CO40" s="0" t="n">
        <v>0</v>
      </c>
      <c r="CP40" s="0" t="n">
        <v>0</v>
      </c>
      <c r="CQ40" s="0" t="n">
        <v>0</v>
      </c>
      <c r="CR40" s="0" t="n">
        <v>0</v>
      </c>
      <c r="CS40" s="0" t="n">
        <v>0</v>
      </c>
    </row>
    <row r="41" customFormat="false" ht="12.75" hidden="false" customHeight="false" outlineLevel="0" collapsed="false">
      <c r="B41" s="87" t="n">
        <v>0</v>
      </c>
      <c r="C41" s="64" t="n">
        <v>40</v>
      </c>
      <c r="D41" s="54" t="n">
        <v>0</v>
      </c>
      <c r="E41" s="54" t="n">
        <v>0</v>
      </c>
      <c r="F41" s="54" t="n">
        <v>0</v>
      </c>
      <c r="G41" s="54" t="n">
        <v>0</v>
      </c>
      <c r="H41" s="54" t="n">
        <v>0</v>
      </c>
      <c r="I41" s="54" t="n">
        <v>0</v>
      </c>
      <c r="J41" s="54" t="n">
        <v>0</v>
      </c>
      <c r="K41" s="54" t="n">
        <v>0</v>
      </c>
      <c r="L41" s="54" t="n">
        <v>0</v>
      </c>
      <c r="M41" s="54" t="n">
        <v>0</v>
      </c>
      <c r="N41" s="54" t="n">
        <v>0</v>
      </c>
      <c r="O41" s="54" t="n">
        <v>0</v>
      </c>
      <c r="P41" s="54" t="n">
        <v>0</v>
      </c>
      <c r="Q41" s="55" t="n">
        <v>0</v>
      </c>
      <c r="CD41" s="0" t="n">
        <v>0</v>
      </c>
      <c r="CE41" s="0" t="n">
        <v>120</v>
      </c>
      <c r="CF41" s="0" t="n">
        <v>0</v>
      </c>
      <c r="CG41" s="0" t="n">
        <v>0</v>
      </c>
      <c r="CH41" s="0" t="n">
        <v>0</v>
      </c>
      <c r="CI41" s="0" t="n">
        <v>0</v>
      </c>
      <c r="CJ41" s="0" t="n">
        <v>0</v>
      </c>
      <c r="CK41" s="0" t="n">
        <v>0</v>
      </c>
      <c r="CL41" s="0" t="n">
        <v>0</v>
      </c>
      <c r="CM41" s="0" t="n">
        <v>0</v>
      </c>
      <c r="CN41" s="0" t="n">
        <v>0</v>
      </c>
      <c r="CO41" s="0" t="n">
        <v>0</v>
      </c>
      <c r="CP41" s="0" t="n">
        <v>0</v>
      </c>
      <c r="CQ41" s="0" t="n">
        <v>0</v>
      </c>
      <c r="CR41" s="0" t="n">
        <v>0</v>
      </c>
      <c r="CS41" s="0" t="n">
        <v>0</v>
      </c>
    </row>
    <row r="42" customFormat="false" ht="12.75" hidden="false" customHeight="false" outlineLevel="0" collapsed="false">
      <c r="A42" s="0" t="n">
        <v>2</v>
      </c>
      <c r="B42" s="57" t="n">
        <v>36902</v>
      </c>
      <c r="C42" s="58" t="n">
        <v>41</v>
      </c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83"/>
    </row>
    <row r="43" customFormat="false" ht="12.75" hidden="false" customHeight="false" outlineLevel="0" collapsed="false">
      <c r="B43" s="61"/>
      <c r="C43" s="13" t="n">
        <v>42</v>
      </c>
      <c r="D43" s="13"/>
      <c r="E43" s="21" t="s">
        <v>5</v>
      </c>
      <c r="F43" s="21" t="s">
        <v>6</v>
      </c>
      <c r="G43" s="21" t="s">
        <v>7</v>
      </c>
      <c r="H43" s="21" t="s">
        <v>8</v>
      </c>
      <c r="I43" s="21" t="s">
        <v>9</v>
      </c>
      <c r="J43" s="21" t="s">
        <v>10</v>
      </c>
      <c r="K43" s="21" t="s">
        <v>11</v>
      </c>
      <c r="L43" s="21" t="s">
        <v>12</v>
      </c>
      <c r="M43" s="21" t="s">
        <v>13</v>
      </c>
      <c r="N43" s="21" t="s">
        <v>14</v>
      </c>
      <c r="O43" s="21" t="n">
        <v>2002</v>
      </c>
      <c r="P43" s="21" t="s">
        <v>15</v>
      </c>
      <c r="Q43" s="84" t="s">
        <v>16</v>
      </c>
    </row>
    <row r="44" customFormat="false" ht="12.75" hidden="false" customHeight="false" outlineLevel="0" collapsed="false">
      <c r="B44" s="85" t="s">
        <v>107</v>
      </c>
      <c r="C44" s="13" t="n">
        <v>43</v>
      </c>
      <c r="D44" s="13" t="s">
        <v>4</v>
      </c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86"/>
    </row>
    <row r="45" customFormat="false" ht="12.75" hidden="false" customHeight="false" outlineLevel="0" collapsed="false">
      <c r="B45" s="85" t="s">
        <v>19</v>
      </c>
      <c r="C45" s="13" t="n">
        <v>44</v>
      </c>
      <c r="D45" s="50" t="n">
        <v>23847615.3366568</v>
      </c>
      <c r="E45" s="50" t="n">
        <v>219555.71</v>
      </c>
      <c r="F45" s="50" t="n">
        <v>260450.5</v>
      </c>
      <c r="G45" s="50" t="n">
        <v>457220.11</v>
      </c>
      <c r="H45" s="50" t="n">
        <v>449507.81</v>
      </c>
      <c r="I45" s="50" t="n">
        <v>494166.36</v>
      </c>
      <c r="J45" s="50" t="n">
        <v>406078.81</v>
      </c>
      <c r="K45" s="50" t="n">
        <v>813035.06</v>
      </c>
      <c r="L45" s="50" t="n">
        <v>467029.55</v>
      </c>
      <c r="M45" s="50" t="n">
        <v>1378837.75</v>
      </c>
      <c r="N45" s="50" t="n">
        <v>4945881.66</v>
      </c>
      <c r="O45" s="50" t="n">
        <v>-113303.89</v>
      </c>
      <c r="P45" s="50" t="n">
        <v>31944.4600000009</v>
      </c>
      <c r="Q45" s="51" t="n">
        <v>4864522.23</v>
      </c>
    </row>
    <row r="46" customFormat="false" ht="12.75" hidden="false" customHeight="false" outlineLevel="0" collapsed="false">
      <c r="B46" s="85" t="s">
        <v>20</v>
      </c>
      <c r="C46" s="13" t="n">
        <v>45</v>
      </c>
      <c r="D46" s="50" t="n">
        <v>6549046.76017412</v>
      </c>
      <c r="E46" s="50" t="n">
        <v>0</v>
      </c>
      <c r="F46" s="50" t="n">
        <v>0</v>
      </c>
      <c r="G46" s="50" t="n">
        <v>0</v>
      </c>
      <c r="H46" s="50" t="n">
        <v>0</v>
      </c>
      <c r="I46" s="50" t="n">
        <v>0</v>
      </c>
      <c r="J46" s="50" t="n">
        <v>0</v>
      </c>
      <c r="K46" s="50" t="n">
        <v>0</v>
      </c>
      <c r="L46" s="50" t="n">
        <v>0</v>
      </c>
      <c r="M46" s="50" t="n">
        <v>0</v>
      </c>
      <c r="N46" s="50" t="n">
        <v>0</v>
      </c>
      <c r="O46" s="50" t="n">
        <v>0</v>
      </c>
      <c r="P46" s="50" t="n">
        <v>0</v>
      </c>
      <c r="Q46" s="51" t="n">
        <v>0</v>
      </c>
    </row>
    <row r="47" customFormat="false" ht="12.75" hidden="false" customHeight="false" outlineLevel="0" collapsed="false">
      <c r="B47" s="85" t="s">
        <v>108</v>
      </c>
      <c r="C47" s="13" t="n">
        <v>46</v>
      </c>
      <c r="D47" s="50" t="n">
        <v>0</v>
      </c>
      <c r="E47" s="50" t="n">
        <v>0</v>
      </c>
      <c r="F47" s="50" t="n">
        <v>0</v>
      </c>
      <c r="G47" s="50" t="n">
        <v>0</v>
      </c>
      <c r="H47" s="50" t="n">
        <v>0</v>
      </c>
      <c r="I47" s="50" t="n">
        <v>0</v>
      </c>
      <c r="J47" s="50" t="n">
        <v>0</v>
      </c>
      <c r="K47" s="50" t="n">
        <v>0</v>
      </c>
      <c r="L47" s="50" t="n">
        <v>0</v>
      </c>
      <c r="M47" s="50" t="n">
        <v>0</v>
      </c>
      <c r="N47" s="50" t="n">
        <v>0</v>
      </c>
      <c r="O47" s="50" t="n">
        <v>0</v>
      </c>
      <c r="P47" s="50" t="n">
        <v>0</v>
      </c>
      <c r="Q47" s="51" t="n">
        <v>0</v>
      </c>
    </row>
    <row r="48" customFormat="false" ht="12.75" hidden="false" customHeight="false" outlineLevel="0" collapsed="false">
      <c r="B48" s="85" t="s">
        <v>25</v>
      </c>
      <c r="C48" s="13" t="n">
        <v>47</v>
      </c>
      <c r="D48" s="50" t="n">
        <v>7100618.53224385</v>
      </c>
      <c r="E48" s="50" t="n">
        <v>50883.79</v>
      </c>
      <c r="F48" s="50" t="n">
        <v>94435.87</v>
      </c>
      <c r="G48" s="50" t="n">
        <v>106412.49</v>
      </c>
      <c r="H48" s="50" t="n">
        <v>103529.49</v>
      </c>
      <c r="I48" s="50" t="n">
        <v>105968.12</v>
      </c>
      <c r="J48" s="50" t="n">
        <v>78240.18</v>
      </c>
      <c r="K48" s="50" t="n">
        <v>160084.49</v>
      </c>
      <c r="L48" s="50" t="n">
        <v>108531</v>
      </c>
      <c r="M48" s="50" t="n">
        <v>313869.95</v>
      </c>
      <c r="N48" s="50" t="n">
        <v>1121955.38</v>
      </c>
      <c r="O48" s="50" t="n">
        <v>-123549.46</v>
      </c>
      <c r="P48" s="50" t="n">
        <v>189870.68</v>
      </c>
      <c r="Q48" s="51" t="n">
        <v>1188276.6</v>
      </c>
    </row>
    <row r="49" customFormat="false" ht="12.75" hidden="false" customHeight="false" outlineLevel="0" collapsed="false">
      <c r="B49" s="85" t="s">
        <v>29</v>
      </c>
      <c r="C49" s="13" t="n">
        <v>48</v>
      </c>
      <c r="D49" s="50" t="n">
        <v>311097.935962156</v>
      </c>
      <c r="E49" s="50" t="n">
        <v>0</v>
      </c>
      <c r="F49" s="50" t="n">
        <v>0</v>
      </c>
      <c r="G49" s="50" t="n">
        <v>0</v>
      </c>
      <c r="H49" s="50" t="n">
        <v>0</v>
      </c>
      <c r="I49" s="50" t="n">
        <v>0</v>
      </c>
      <c r="J49" s="50" t="n">
        <v>0</v>
      </c>
      <c r="K49" s="50" t="n">
        <v>0</v>
      </c>
      <c r="L49" s="50" t="n">
        <v>0</v>
      </c>
      <c r="M49" s="50" t="n">
        <v>0</v>
      </c>
      <c r="N49" s="50" t="n">
        <v>0</v>
      </c>
      <c r="O49" s="50" t="n">
        <v>0</v>
      </c>
      <c r="P49" s="50" t="n">
        <v>0</v>
      </c>
      <c r="Q49" s="51" t="n">
        <v>0</v>
      </c>
    </row>
    <row r="50" customFormat="false" ht="12.75" hidden="false" customHeight="false" outlineLevel="0" collapsed="false">
      <c r="B50" s="85" t="s">
        <v>32</v>
      </c>
      <c r="C50" s="13" t="n">
        <v>49</v>
      </c>
      <c r="D50" s="50" t="n">
        <v>235311.314894896</v>
      </c>
      <c r="E50" s="50" t="n">
        <v>-1586.62</v>
      </c>
      <c r="F50" s="50" t="n">
        <v>-3165.4</v>
      </c>
      <c r="G50" s="50" t="n">
        <v>-3544.47</v>
      </c>
      <c r="H50" s="50" t="n">
        <v>-3528.85</v>
      </c>
      <c r="I50" s="50" t="n">
        <v>0</v>
      </c>
      <c r="J50" s="50" t="n">
        <v>0</v>
      </c>
      <c r="K50" s="50" t="n">
        <v>0</v>
      </c>
      <c r="L50" s="50" t="n">
        <v>0</v>
      </c>
      <c r="M50" s="50" t="n">
        <v>0</v>
      </c>
      <c r="N50" s="50" t="n">
        <v>-11825.34</v>
      </c>
      <c r="O50" s="50" t="n">
        <v>0</v>
      </c>
      <c r="P50" s="50" t="n">
        <v>0</v>
      </c>
      <c r="Q50" s="51" t="n">
        <v>-11825.34</v>
      </c>
    </row>
    <row r="51" customFormat="false" ht="12.75" hidden="false" customHeight="false" outlineLevel="0" collapsed="false">
      <c r="B51" s="85" t="s">
        <v>35</v>
      </c>
      <c r="C51" s="13" t="n">
        <v>50</v>
      </c>
      <c r="D51" s="50" t="n">
        <v>414950.718506678</v>
      </c>
      <c r="E51" s="50" t="n">
        <v>0</v>
      </c>
      <c r="F51" s="50" t="n">
        <v>0</v>
      </c>
      <c r="G51" s="50" t="n">
        <v>0</v>
      </c>
      <c r="H51" s="50" t="n">
        <v>0</v>
      </c>
      <c r="I51" s="50" t="n">
        <v>0</v>
      </c>
      <c r="J51" s="50" t="n">
        <v>0</v>
      </c>
      <c r="K51" s="50" t="n">
        <v>0</v>
      </c>
      <c r="L51" s="50" t="n">
        <v>0</v>
      </c>
      <c r="M51" s="50" t="n">
        <v>0</v>
      </c>
      <c r="N51" s="50" t="n">
        <v>0</v>
      </c>
      <c r="O51" s="50" t="n">
        <v>0</v>
      </c>
      <c r="P51" s="50" t="n">
        <v>0</v>
      </c>
      <c r="Q51" s="51" t="n">
        <v>0</v>
      </c>
    </row>
    <row r="52" customFormat="false" ht="12.75" hidden="false" customHeight="false" outlineLevel="0" collapsed="false">
      <c r="B52" s="85" t="s">
        <v>38</v>
      </c>
      <c r="C52" s="13" t="n">
        <v>51</v>
      </c>
      <c r="D52" s="50" t="n">
        <v>0</v>
      </c>
      <c r="E52" s="50" t="n">
        <v>0</v>
      </c>
      <c r="F52" s="50" t="n">
        <v>0</v>
      </c>
      <c r="G52" s="50" t="n">
        <v>0</v>
      </c>
      <c r="H52" s="50" t="n">
        <v>0</v>
      </c>
      <c r="I52" s="50" t="n">
        <v>0</v>
      </c>
      <c r="J52" s="50" t="n">
        <v>0</v>
      </c>
      <c r="K52" s="50" t="n">
        <v>0</v>
      </c>
      <c r="L52" s="50" t="n">
        <v>0</v>
      </c>
      <c r="M52" s="50" t="n">
        <v>0</v>
      </c>
      <c r="N52" s="50" t="n">
        <v>0</v>
      </c>
      <c r="O52" s="50" t="n">
        <v>0</v>
      </c>
      <c r="P52" s="50" t="n">
        <v>0</v>
      </c>
      <c r="Q52" s="51" t="n">
        <v>0</v>
      </c>
    </row>
    <row r="53" customFormat="false" ht="12.75" hidden="false" customHeight="false" outlineLevel="0" collapsed="false">
      <c r="B53" s="85" t="s">
        <v>43</v>
      </c>
      <c r="C53" s="13" t="n">
        <v>52</v>
      </c>
      <c r="D53" s="50" t="n">
        <v>8370186.98792368</v>
      </c>
      <c r="E53" s="50" t="n">
        <v>45204</v>
      </c>
      <c r="F53" s="50" t="n">
        <v>88557.36</v>
      </c>
      <c r="G53" s="50" t="n">
        <v>264507.81</v>
      </c>
      <c r="H53" s="50" t="n">
        <v>257878.45</v>
      </c>
      <c r="I53" s="50" t="n">
        <v>287320.03</v>
      </c>
      <c r="J53" s="50" t="n">
        <v>225708.79</v>
      </c>
      <c r="K53" s="50" t="n">
        <v>437939.68</v>
      </c>
      <c r="L53" s="50" t="n">
        <v>261760.34</v>
      </c>
      <c r="M53" s="50" t="n">
        <v>801665.16</v>
      </c>
      <c r="N53" s="50" t="n">
        <v>2670541.62</v>
      </c>
      <c r="O53" s="50" t="n">
        <v>-662255.19</v>
      </c>
      <c r="P53" s="50" t="n">
        <v>-2936860.2</v>
      </c>
      <c r="Q53" s="51" t="n">
        <v>-928573.769999999</v>
      </c>
    </row>
    <row r="54" customFormat="false" ht="12.75" hidden="false" customHeight="false" outlineLevel="0" collapsed="false">
      <c r="B54" s="85" t="s">
        <v>47</v>
      </c>
      <c r="C54" s="13" t="n">
        <v>53</v>
      </c>
      <c r="D54" s="50" t="n">
        <v>1301328.46375838</v>
      </c>
      <c r="E54" s="50" t="n">
        <v>0</v>
      </c>
      <c r="F54" s="50" t="n">
        <v>19388.1</v>
      </c>
      <c r="G54" s="50" t="n">
        <v>57893.09</v>
      </c>
      <c r="H54" s="50" t="n">
        <v>59402.23</v>
      </c>
      <c r="I54" s="50" t="n">
        <v>57380.66</v>
      </c>
      <c r="J54" s="50" t="n">
        <v>55969.76</v>
      </c>
      <c r="K54" s="50" t="n">
        <v>109293.72</v>
      </c>
      <c r="L54" s="50" t="n">
        <v>60772.55</v>
      </c>
      <c r="M54" s="50" t="n">
        <v>169039.49</v>
      </c>
      <c r="N54" s="50" t="n">
        <v>589139.6</v>
      </c>
      <c r="O54" s="50" t="n">
        <v>140338.64</v>
      </c>
      <c r="P54" s="50" t="n">
        <v>0</v>
      </c>
      <c r="Q54" s="51" t="n">
        <v>729478.24</v>
      </c>
    </row>
    <row r="55" customFormat="false" ht="12.75" hidden="false" customHeight="false" outlineLevel="0" collapsed="false">
      <c r="B55" s="85" t="s">
        <v>50</v>
      </c>
      <c r="C55" s="13" t="n">
        <v>54</v>
      </c>
      <c r="D55" s="50" t="n">
        <v>0</v>
      </c>
      <c r="E55" s="50" t="n">
        <v>26.38</v>
      </c>
      <c r="F55" s="50" t="n">
        <v>-52264.08</v>
      </c>
      <c r="G55" s="50" t="n">
        <v>0</v>
      </c>
      <c r="H55" s="50" t="n">
        <v>0</v>
      </c>
      <c r="I55" s="50" t="n">
        <v>0</v>
      </c>
      <c r="J55" s="50" t="n">
        <v>0</v>
      </c>
      <c r="K55" s="50" t="n">
        <v>0</v>
      </c>
      <c r="L55" s="50" t="n">
        <v>0</v>
      </c>
      <c r="M55" s="50" t="n">
        <v>0</v>
      </c>
      <c r="N55" s="50" t="n">
        <v>-52237.7</v>
      </c>
      <c r="O55" s="50" t="n">
        <v>0</v>
      </c>
      <c r="P55" s="50" t="n">
        <v>11794.6</v>
      </c>
      <c r="Q55" s="51" t="n">
        <v>-40443.1</v>
      </c>
    </row>
    <row r="56" customFormat="false" ht="12.75" hidden="false" customHeight="false" outlineLevel="0" collapsed="false">
      <c r="B56" s="85" t="s">
        <v>53</v>
      </c>
      <c r="C56" s="13" t="n">
        <v>55</v>
      </c>
      <c r="D56" s="50" t="n">
        <v>84274.5083220261</v>
      </c>
      <c r="E56" s="50" t="n">
        <v>34944.75</v>
      </c>
      <c r="F56" s="50" t="n">
        <v>0</v>
      </c>
      <c r="G56" s="50" t="n">
        <v>0</v>
      </c>
      <c r="H56" s="50" t="n">
        <v>0</v>
      </c>
      <c r="I56" s="50" t="n">
        <v>0</v>
      </c>
      <c r="J56" s="50" t="n">
        <v>0</v>
      </c>
      <c r="K56" s="50" t="n">
        <v>0</v>
      </c>
      <c r="L56" s="50" t="n">
        <v>0</v>
      </c>
      <c r="M56" s="50" t="n">
        <v>0</v>
      </c>
      <c r="N56" s="50" t="n">
        <v>34944.75</v>
      </c>
      <c r="O56" s="50" t="n">
        <v>0</v>
      </c>
      <c r="P56" s="50" t="n">
        <v>0</v>
      </c>
      <c r="Q56" s="51" t="n">
        <v>34944.75</v>
      </c>
    </row>
    <row r="57" customFormat="false" ht="12.75" hidden="false" customHeight="false" outlineLevel="0" collapsed="false">
      <c r="B57" s="85" t="s">
        <v>56</v>
      </c>
      <c r="C57" s="13" t="n">
        <v>56</v>
      </c>
      <c r="D57" s="50" t="n">
        <v>487794.623902497</v>
      </c>
      <c r="E57" s="50" t="n">
        <v>26228.35</v>
      </c>
      <c r="F57" s="50" t="n">
        <v>34819.45</v>
      </c>
      <c r="G57" s="50" t="n">
        <v>0</v>
      </c>
      <c r="H57" s="50" t="n">
        <v>0</v>
      </c>
      <c r="I57" s="50" t="n">
        <v>0</v>
      </c>
      <c r="J57" s="50" t="n">
        <v>0</v>
      </c>
      <c r="K57" s="50" t="n">
        <v>0</v>
      </c>
      <c r="L57" s="50" t="n">
        <v>0</v>
      </c>
      <c r="M57" s="50" t="n">
        <v>0</v>
      </c>
      <c r="N57" s="50" t="n">
        <v>61047.8</v>
      </c>
      <c r="O57" s="50" t="n">
        <v>0</v>
      </c>
      <c r="P57" s="50" t="n">
        <v>0</v>
      </c>
      <c r="Q57" s="51" t="n">
        <v>61047.8</v>
      </c>
    </row>
    <row r="58" customFormat="false" ht="12.75" hidden="false" customHeight="false" outlineLevel="0" collapsed="false">
      <c r="B58" s="85" t="s">
        <v>59</v>
      </c>
      <c r="C58" s="13" t="n">
        <v>57</v>
      </c>
      <c r="D58" s="50" t="n">
        <v>138776.90530907</v>
      </c>
      <c r="E58" s="50" t="n">
        <v>33371.64</v>
      </c>
      <c r="F58" s="50" t="n">
        <v>52229.17</v>
      </c>
      <c r="G58" s="50" t="n">
        <v>0</v>
      </c>
      <c r="H58" s="50" t="n">
        <v>0</v>
      </c>
      <c r="I58" s="50" t="n">
        <v>0</v>
      </c>
      <c r="J58" s="50" t="n">
        <v>0</v>
      </c>
      <c r="K58" s="50" t="n">
        <v>0</v>
      </c>
      <c r="L58" s="50" t="n">
        <v>0</v>
      </c>
      <c r="M58" s="50" t="n">
        <v>0</v>
      </c>
      <c r="N58" s="50" t="n">
        <v>85600.81</v>
      </c>
      <c r="O58" s="50" t="n">
        <v>0</v>
      </c>
      <c r="P58" s="50" t="n">
        <v>0</v>
      </c>
      <c r="Q58" s="51" t="n">
        <v>85600.81</v>
      </c>
    </row>
    <row r="59" customFormat="false" ht="12.75" hidden="false" customHeight="false" outlineLevel="0" collapsed="false">
      <c r="B59" s="85" t="s">
        <v>109</v>
      </c>
      <c r="C59" s="13" t="n">
        <v>58</v>
      </c>
      <c r="D59" s="50" t="n">
        <v>0</v>
      </c>
      <c r="E59" s="50" t="n">
        <v>0</v>
      </c>
      <c r="F59" s="50" t="n">
        <v>0</v>
      </c>
      <c r="G59" s="50" t="n">
        <v>0</v>
      </c>
      <c r="H59" s="50" t="n">
        <v>0</v>
      </c>
      <c r="I59" s="50" t="n">
        <v>0</v>
      </c>
      <c r="J59" s="50" t="n">
        <v>0</v>
      </c>
      <c r="K59" s="50" t="n">
        <v>0</v>
      </c>
      <c r="L59" s="50" t="n">
        <v>0</v>
      </c>
      <c r="M59" s="50" t="n">
        <v>0</v>
      </c>
      <c r="N59" s="50" t="n">
        <v>0</v>
      </c>
      <c r="O59" s="50" t="n">
        <v>0</v>
      </c>
      <c r="P59" s="50" t="n">
        <v>0</v>
      </c>
      <c r="Q59" s="51" t="n">
        <v>0</v>
      </c>
    </row>
    <row r="60" customFormat="false" ht="12.75" hidden="false" customHeight="false" outlineLevel="0" collapsed="false">
      <c r="B60" s="85" t="s">
        <v>64</v>
      </c>
      <c r="C60" s="13" t="n">
        <v>59</v>
      </c>
      <c r="D60" s="50" t="n">
        <v>7533886.62240111</v>
      </c>
      <c r="E60" s="50" t="n">
        <v>23120.09</v>
      </c>
      <c r="F60" s="50" t="n">
        <v>13214.52</v>
      </c>
      <c r="G60" s="50" t="n">
        <v>24921.19</v>
      </c>
      <c r="H60" s="50" t="n">
        <v>24681</v>
      </c>
      <c r="I60" s="50" t="n">
        <v>26786.48</v>
      </c>
      <c r="J60" s="50" t="n">
        <v>26720.15</v>
      </c>
      <c r="K60" s="50" t="n">
        <v>57383.45</v>
      </c>
      <c r="L60" s="50" t="n">
        <v>26161.86</v>
      </c>
      <c r="M60" s="50" t="n">
        <v>75381.09</v>
      </c>
      <c r="N60" s="50" t="n">
        <v>298369.83</v>
      </c>
      <c r="O60" s="50" t="n">
        <v>-122439.3</v>
      </c>
      <c r="P60" s="50" t="n">
        <v>516245.12</v>
      </c>
      <c r="Q60" s="51" t="n">
        <v>692175.65</v>
      </c>
    </row>
    <row r="61" customFormat="false" ht="12.75" hidden="false" customHeight="false" outlineLevel="0" collapsed="false">
      <c r="B61" s="85" t="s">
        <v>67</v>
      </c>
      <c r="C61" s="13" t="n">
        <v>60</v>
      </c>
      <c r="D61" s="50" t="n">
        <v>3820.09299570813</v>
      </c>
      <c r="E61" s="50" t="n">
        <v>-1192.2</v>
      </c>
      <c r="F61" s="50" t="n">
        <v>0</v>
      </c>
      <c r="G61" s="50" t="n">
        <v>0</v>
      </c>
      <c r="H61" s="50" t="n">
        <v>0</v>
      </c>
      <c r="I61" s="50" t="n">
        <v>0</v>
      </c>
      <c r="J61" s="50" t="n">
        <v>0</v>
      </c>
      <c r="K61" s="50" t="n">
        <v>0</v>
      </c>
      <c r="L61" s="50" t="n">
        <v>0</v>
      </c>
      <c r="M61" s="50" t="n">
        <v>0</v>
      </c>
      <c r="N61" s="50" t="n">
        <v>-1192.2</v>
      </c>
      <c r="O61" s="50" t="n">
        <v>0</v>
      </c>
      <c r="P61" s="50" t="n">
        <v>0</v>
      </c>
      <c r="Q61" s="51" t="n">
        <v>-1192.2</v>
      </c>
    </row>
    <row r="62" customFormat="false" ht="12.75" hidden="false" customHeight="false" outlineLevel="0" collapsed="false">
      <c r="B62" s="85" t="s">
        <v>70</v>
      </c>
      <c r="C62" s="13" t="n">
        <v>61</v>
      </c>
      <c r="D62" s="50" t="n">
        <v>1136060.122699</v>
      </c>
      <c r="E62" s="50" t="n">
        <v>0</v>
      </c>
      <c r="F62" s="50" t="n">
        <v>0</v>
      </c>
      <c r="G62" s="50" t="n">
        <v>0</v>
      </c>
      <c r="H62" s="50" t="n">
        <v>0</v>
      </c>
      <c r="I62" s="50" t="n">
        <v>0</v>
      </c>
      <c r="J62" s="50" t="n">
        <v>0</v>
      </c>
      <c r="K62" s="50" t="n">
        <v>0</v>
      </c>
      <c r="L62" s="50" t="n">
        <v>0</v>
      </c>
      <c r="M62" s="50" t="n">
        <v>0</v>
      </c>
      <c r="N62" s="50" t="n">
        <v>0</v>
      </c>
      <c r="O62" s="50" t="n">
        <v>0</v>
      </c>
      <c r="P62" s="50" t="n">
        <v>0</v>
      </c>
      <c r="Q62" s="51" t="n">
        <v>0</v>
      </c>
    </row>
    <row r="63" customFormat="false" ht="12.75" hidden="false" customHeight="false" outlineLevel="0" collapsed="false">
      <c r="B63" s="85" t="s">
        <v>75</v>
      </c>
      <c r="C63" s="13" t="n">
        <v>62</v>
      </c>
      <c r="D63" s="50" t="n">
        <v>2672497.30858594</v>
      </c>
      <c r="E63" s="50" t="n">
        <v>0</v>
      </c>
      <c r="F63" s="50" t="n">
        <v>13235.51</v>
      </c>
      <c r="G63" s="50" t="n">
        <v>7030</v>
      </c>
      <c r="H63" s="50" t="n">
        <v>7545.49</v>
      </c>
      <c r="I63" s="50" t="n">
        <v>16711.07</v>
      </c>
      <c r="J63" s="50" t="n">
        <v>19439.93</v>
      </c>
      <c r="K63" s="50" t="n">
        <v>48333.72</v>
      </c>
      <c r="L63" s="50" t="n">
        <v>9803.8</v>
      </c>
      <c r="M63" s="50" t="n">
        <v>18882.06</v>
      </c>
      <c r="N63" s="50" t="n">
        <v>140981.58</v>
      </c>
      <c r="O63" s="50" t="n">
        <v>654601.42</v>
      </c>
      <c r="P63" s="50" t="n">
        <v>2250894.26</v>
      </c>
      <c r="Q63" s="51" t="n">
        <v>3046477.26</v>
      </c>
    </row>
    <row r="64" customFormat="false" ht="12.75" hidden="false" customHeight="false" outlineLevel="0" collapsed="false">
      <c r="B64" s="85" t="s">
        <v>78</v>
      </c>
      <c r="C64" s="13" t="n">
        <v>63</v>
      </c>
      <c r="D64" s="50" t="n">
        <v>665155.03615971</v>
      </c>
      <c r="E64" s="50" t="n">
        <v>8555.53</v>
      </c>
      <c r="F64" s="50" t="n">
        <v>0</v>
      </c>
      <c r="G64" s="50" t="n">
        <v>0</v>
      </c>
      <c r="H64" s="50" t="n">
        <v>0</v>
      </c>
      <c r="I64" s="50" t="n">
        <v>0</v>
      </c>
      <c r="J64" s="50" t="n">
        <v>0</v>
      </c>
      <c r="K64" s="50" t="n">
        <v>0</v>
      </c>
      <c r="L64" s="50" t="n">
        <v>0</v>
      </c>
      <c r="M64" s="50" t="n">
        <v>0</v>
      </c>
      <c r="N64" s="50" t="n">
        <v>8555.53</v>
      </c>
      <c r="O64" s="50" t="n">
        <v>0</v>
      </c>
      <c r="P64" s="50" t="n">
        <v>0</v>
      </c>
      <c r="Q64" s="51" t="n">
        <v>8555.53</v>
      </c>
    </row>
    <row r="65" customFormat="false" ht="12.75" hidden="false" customHeight="false" outlineLevel="0" collapsed="false">
      <c r="B65" s="85"/>
      <c r="C65" s="13" t="n">
        <v>64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1"/>
    </row>
    <row r="66" customFormat="false" ht="12.75" hidden="false" customHeight="false" outlineLevel="0" collapsed="false">
      <c r="B66" s="85" t="s">
        <v>83</v>
      </c>
      <c r="C66" s="13" t="n">
        <v>65</v>
      </c>
      <c r="D66" s="50" t="s">
        <v>4</v>
      </c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1"/>
    </row>
    <row r="67" customFormat="false" ht="12.75" hidden="false" customHeight="false" outlineLevel="0" collapsed="false">
      <c r="B67" s="85" t="s">
        <v>22</v>
      </c>
      <c r="C67" s="13" t="n">
        <v>66</v>
      </c>
      <c r="D67" s="50" t="n">
        <v>0</v>
      </c>
      <c r="E67" s="50" t="n">
        <v>0</v>
      </c>
      <c r="F67" s="50" t="n">
        <v>0</v>
      </c>
      <c r="G67" s="50" t="n">
        <v>0</v>
      </c>
      <c r="H67" s="50" t="n">
        <v>0</v>
      </c>
      <c r="I67" s="50" t="n">
        <v>0</v>
      </c>
      <c r="J67" s="50" t="n">
        <v>0</v>
      </c>
      <c r="K67" s="50" t="n">
        <v>0</v>
      </c>
      <c r="L67" s="50" t="n">
        <v>0</v>
      </c>
      <c r="M67" s="50" t="n">
        <v>0</v>
      </c>
      <c r="N67" s="50" t="n">
        <v>0</v>
      </c>
      <c r="O67" s="50" t="n">
        <v>0</v>
      </c>
      <c r="P67" s="50" t="n">
        <v>0</v>
      </c>
      <c r="Q67" s="51" t="n">
        <v>0</v>
      </c>
    </row>
    <row r="68" customFormat="false" ht="12.75" hidden="false" customHeight="false" outlineLevel="0" collapsed="false">
      <c r="B68" s="85" t="s">
        <v>27</v>
      </c>
      <c r="C68" s="13" t="n">
        <v>67</v>
      </c>
      <c r="D68" s="50" t="n">
        <v>0</v>
      </c>
      <c r="E68" s="50" t="n">
        <v>0</v>
      </c>
      <c r="F68" s="50" t="n">
        <v>0</v>
      </c>
      <c r="G68" s="50" t="n">
        <v>0</v>
      </c>
      <c r="H68" s="50" t="n">
        <v>0</v>
      </c>
      <c r="I68" s="50" t="n">
        <v>0</v>
      </c>
      <c r="J68" s="50" t="n">
        <v>0</v>
      </c>
      <c r="K68" s="50" t="n">
        <v>0</v>
      </c>
      <c r="L68" s="50" t="n">
        <v>0</v>
      </c>
      <c r="M68" s="50" t="n">
        <v>0</v>
      </c>
      <c r="N68" s="50" t="n">
        <v>0</v>
      </c>
      <c r="O68" s="50" t="n">
        <v>0</v>
      </c>
      <c r="P68" s="50" t="n">
        <v>0</v>
      </c>
      <c r="Q68" s="51" t="n">
        <v>0</v>
      </c>
    </row>
    <row r="69" customFormat="false" ht="12.75" hidden="false" customHeight="false" outlineLevel="0" collapsed="false">
      <c r="B69" s="85" t="s">
        <v>77</v>
      </c>
      <c r="C69" s="13" t="n">
        <v>68</v>
      </c>
      <c r="D69" s="50" t="n">
        <v>0</v>
      </c>
      <c r="E69" s="50" t="n">
        <v>0</v>
      </c>
      <c r="F69" s="50" t="n">
        <v>0</v>
      </c>
      <c r="G69" s="50" t="n">
        <v>0</v>
      </c>
      <c r="H69" s="50" t="n">
        <v>0</v>
      </c>
      <c r="I69" s="50" t="n">
        <v>0</v>
      </c>
      <c r="J69" s="50" t="n">
        <v>0</v>
      </c>
      <c r="K69" s="50" t="n">
        <v>0</v>
      </c>
      <c r="L69" s="50" t="n">
        <v>0</v>
      </c>
      <c r="M69" s="50" t="n">
        <v>0</v>
      </c>
      <c r="N69" s="50" t="n">
        <v>0</v>
      </c>
      <c r="O69" s="50" t="n">
        <v>0</v>
      </c>
      <c r="P69" s="50" t="n">
        <v>0</v>
      </c>
      <c r="Q69" s="51" t="n">
        <v>0</v>
      </c>
    </row>
    <row r="70" customFormat="false" ht="12.75" hidden="false" customHeight="false" outlineLevel="0" collapsed="false">
      <c r="B70" s="85" t="s">
        <v>66</v>
      </c>
      <c r="C70" s="13" t="n">
        <v>69</v>
      </c>
      <c r="D70" s="50" t="n">
        <v>0</v>
      </c>
      <c r="E70" s="50" t="n">
        <v>0</v>
      </c>
      <c r="F70" s="50" t="n">
        <v>0</v>
      </c>
      <c r="G70" s="50" t="n">
        <v>0</v>
      </c>
      <c r="H70" s="50" t="n">
        <v>0</v>
      </c>
      <c r="I70" s="50" t="n">
        <v>0</v>
      </c>
      <c r="J70" s="50" t="n">
        <v>0</v>
      </c>
      <c r="K70" s="50" t="n">
        <v>0</v>
      </c>
      <c r="L70" s="50" t="n">
        <v>0</v>
      </c>
      <c r="M70" s="50" t="n">
        <v>0</v>
      </c>
      <c r="N70" s="50" t="n">
        <v>0</v>
      </c>
      <c r="O70" s="50" t="n">
        <v>0</v>
      </c>
      <c r="P70" s="50" t="n">
        <v>0</v>
      </c>
      <c r="Q70" s="51" t="n">
        <v>0</v>
      </c>
    </row>
    <row r="71" customFormat="false" ht="12.75" hidden="false" customHeight="false" outlineLevel="0" collapsed="false">
      <c r="B71" s="85" t="s">
        <v>45</v>
      </c>
      <c r="C71" s="13" t="n">
        <v>70</v>
      </c>
      <c r="D71" s="50" t="n">
        <v>0</v>
      </c>
      <c r="E71" s="50" t="n">
        <v>0</v>
      </c>
      <c r="F71" s="50" t="n">
        <v>0</v>
      </c>
      <c r="G71" s="50" t="n">
        <v>0</v>
      </c>
      <c r="H71" s="50" t="n">
        <v>0</v>
      </c>
      <c r="I71" s="50" t="n">
        <v>0</v>
      </c>
      <c r="J71" s="50" t="n">
        <v>0</v>
      </c>
      <c r="K71" s="50" t="n">
        <v>0</v>
      </c>
      <c r="L71" s="50" t="n">
        <v>0</v>
      </c>
      <c r="M71" s="50" t="n">
        <v>0</v>
      </c>
      <c r="N71" s="50" t="n">
        <v>0</v>
      </c>
      <c r="O71" s="50" t="n">
        <v>0</v>
      </c>
      <c r="P71" s="50" t="n">
        <v>0</v>
      </c>
      <c r="Q71" s="51" t="n">
        <v>0</v>
      </c>
    </row>
    <row r="72" customFormat="false" ht="12.75" hidden="false" customHeight="false" outlineLevel="0" collapsed="false">
      <c r="B72" s="85" t="s">
        <v>52</v>
      </c>
      <c r="C72" s="13" t="n">
        <v>71</v>
      </c>
      <c r="D72" s="50" t="n">
        <v>0</v>
      </c>
      <c r="E72" s="50" t="n">
        <v>0</v>
      </c>
      <c r="F72" s="50" t="n">
        <v>0</v>
      </c>
      <c r="G72" s="50" t="n">
        <v>0</v>
      </c>
      <c r="H72" s="50" t="n">
        <v>0</v>
      </c>
      <c r="I72" s="50" t="n">
        <v>0</v>
      </c>
      <c r="J72" s="50" t="n">
        <v>0</v>
      </c>
      <c r="K72" s="50" t="n">
        <v>0</v>
      </c>
      <c r="L72" s="50" t="n">
        <v>0</v>
      </c>
      <c r="M72" s="50" t="n">
        <v>0</v>
      </c>
      <c r="N72" s="50" t="n">
        <v>0</v>
      </c>
      <c r="O72" s="50" t="n">
        <v>0</v>
      </c>
      <c r="P72" s="50" t="n">
        <v>0</v>
      </c>
      <c r="Q72" s="51" t="n">
        <v>0</v>
      </c>
    </row>
    <row r="73" customFormat="false" ht="12.75" hidden="false" customHeight="false" outlineLevel="0" collapsed="false">
      <c r="B73" s="85" t="s">
        <v>80</v>
      </c>
      <c r="C73" s="13" t="n">
        <v>72</v>
      </c>
      <c r="D73" s="50" t="n">
        <v>0</v>
      </c>
      <c r="E73" s="50" t="n">
        <v>0</v>
      </c>
      <c r="F73" s="50" t="n">
        <v>0</v>
      </c>
      <c r="G73" s="50" t="n">
        <v>0</v>
      </c>
      <c r="H73" s="50" t="n">
        <v>0</v>
      </c>
      <c r="I73" s="50" t="n">
        <v>0</v>
      </c>
      <c r="J73" s="50" t="n">
        <v>0</v>
      </c>
      <c r="K73" s="50" t="n">
        <v>0</v>
      </c>
      <c r="L73" s="50" t="n">
        <v>0</v>
      </c>
      <c r="M73" s="50" t="n">
        <v>0</v>
      </c>
      <c r="N73" s="50" t="n">
        <v>0</v>
      </c>
      <c r="O73" s="50" t="n">
        <v>0</v>
      </c>
      <c r="P73" s="50" t="n">
        <v>0</v>
      </c>
      <c r="Q73" s="51" t="n">
        <v>0</v>
      </c>
    </row>
    <row r="74" customFormat="false" ht="12.75" hidden="false" customHeight="false" outlineLevel="0" collapsed="false">
      <c r="B74" s="85" t="s">
        <v>49</v>
      </c>
      <c r="C74" s="13" t="n">
        <v>73</v>
      </c>
      <c r="D74" s="50" t="n">
        <v>0</v>
      </c>
      <c r="E74" s="50" t="n">
        <v>0</v>
      </c>
      <c r="F74" s="50" t="n">
        <v>0</v>
      </c>
      <c r="G74" s="50" t="n">
        <v>0</v>
      </c>
      <c r="H74" s="50" t="n">
        <v>0</v>
      </c>
      <c r="I74" s="50" t="n">
        <v>0</v>
      </c>
      <c r="J74" s="50" t="n">
        <v>0</v>
      </c>
      <c r="K74" s="50" t="n">
        <v>0</v>
      </c>
      <c r="L74" s="50" t="n">
        <v>0</v>
      </c>
      <c r="M74" s="50" t="n">
        <v>0</v>
      </c>
      <c r="N74" s="50" t="n">
        <v>0</v>
      </c>
      <c r="O74" s="50" t="n">
        <v>0</v>
      </c>
      <c r="P74" s="50" t="n">
        <v>0</v>
      </c>
      <c r="Q74" s="51" t="n">
        <v>0</v>
      </c>
    </row>
    <row r="75" customFormat="false" ht="12.75" hidden="false" customHeight="false" outlineLevel="0" collapsed="false">
      <c r="B75" s="85" t="s">
        <v>34</v>
      </c>
      <c r="C75" s="13" t="n">
        <v>74</v>
      </c>
      <c r="D75" s="50" t="n">
        <v>0</v>
      </c>
      <c r="E75" s="50" t="n">
        <v>0</v>
      </c>
      <c r="F75" s="50" t="n">
        <v>0</v>
      </c>
      <c r="G75" s="50" t="n">
        <v>0</v>
      </c>
      <c r="H75" s="50" t="n">
        <v>0</v>
      </c>
      <c r="I75" s="50" t="n">
        <v>0</v>
      </c>
      <c r="J75" s="50" t="n">
        <v>0</v>
      </c>
      <c r="K75" s="50" t="n">
        <v>0</v>
      </c>
      <c r="L75" s="50" t="n">
        <v>0</v>
      </c>
      <c r="M75" s="50" t="n">
        <v>0</v>
      </c>
      <c r="N75" s="50" t="n">
        <v>0</v>
      </c>
      <c r="O75" s="50" t="n">
        <v>0</v>
      </c>
      <c r="P75" s="50" t="n">
        <v>0</v>
      </c>
      <c r="Q75" s="51" t="n">
        <v>0</v>
      </c>
    </row>
    <row r="76" customFormat="false" ht="12.75" hidden="false" customHeight="false" outlineLevel="0" collapsed="false">
      <c r="B76" s="85" t="s">
        <v>69</v>
      </c>
      <c r="C76" s="13" t="n">
        <v>75</v>
      </c>
      <c r="D76" s="50" t="n">
        <v>0</v>
      </c>
      <c r="E76" s="50" t="n">
        <v>0</v>
      </c>
      <c r="F76" s="50" t="n">
        <v>0</v>
      </c>
      <c r="G76" s="50" t="n">
        <v>0</v>
      </c>
      <c r="H76" s="50" t="n">
        <v>0</v>
      </c>
      <c r="I76" s="50" t="n">
        <v>0</v>
      </c>
      <c r="J76" s="50" t="n">
        <v>0</v>
      </c>
      <c r="K76" s="50" t="n">
        <v>0</v>
      </c>
      <c r="L76" s="50" t="n">
        <v>0</v>
      </c>
      <c r="M76" s="50" t="n">
        <v>0</v>
      </c>
      <c r="N76" s="50" t="n">
        <v>0</v>
      </c>
      <c r="O76" s="50" t="n">
        <v>0</v>
      </c>
      <c r="P76" s="50" t="n">
        <v>0</v>
      </c>
      <c r="Q76" s="51" t="n">
        <v>0</v>
      </c>
    </row>
    <row r="77" customFormat="false" ht="12.75" hidden="false" customHeight="false" outlineLevel="0" collapsed="false">
      <c r="B77" s="85" t="s">
        <v>72</v>
      </c>
      <c r="C77" s="13" t="n">
        <v>76</v>
      </c>
      <c r="D77" s="50" t="n">
        <v>0</v>
      </c>
      <c r="E77" s="50" t="n">
        <v>0</v>
      </c>
      <c r="F77" s="50" t="n">
        <v>0</v>
      </c>
      <c r="G77" s="50" t="n">
        <v>0</v>
      </c>
      <c r="H77" s="50" t="n">
        <v>0</v>
      </c>
      <c r="I77" s="50" t="n">
        <v>0</v>
      </c>
      <c r="J77" s="50" t="n">
        <v>0</v>
      </c>
      <c r="K77" s="50" t="n">
        <v>0</v>
      </c>
      <c r="L77" s="50" t="n">
        <v>0</v>
      </c>
      <c r="M77" s="50" t="n">
        <v>0</v>
      </c>
      <c r="N77" s="50" t="n">
        <v>0</v>
      </c>
      <c r="O77" s="50" t="n">
        <v>0</v>
      </c>
      <c r="P77" s="50" t="n">
        <v>0</v>
      </c>
      <c r="Q77" s="51" t="n">
        <v>0</v>
      </c>
    </row>
    <row r="78" customFormat="false" ht="12.75" hidden="false" customHeight="false" outlineLevel="0" collapsed="false">
      <c r="B78" s="85" t="s">
        <v>31</v>
      </c>
      <c r="C78" s="13" t="n">
        <v>77</v>
      </c>
      <c r="D78" s="50" t="n">
        <v>0</v>
      </c>
      <c r="E78" s="50" t="n">
        <v>0</v>
      </c>
      <c r="F78" s="50" t="n">
        <v>0</v>
      </c>
      <c r="G78" s="50" t="n">
        <v>0</v>
      </c>
      <c r="H78" s="50" t="n">
        <v>0</v>
      </c>
      <c r="I78" s="50" t="n">
        <v>0</v>
      </c>
      <c r="J78" s="50" t="n">
        <v>0</v>
      </c>
      <c r="K78" s="50" t="n">
        <v>0</v>
      </c>
      <c r="L78" s="50" t="n">
        <v>0</v>
      </c>
      <c r="M78" s="50" t="n">
        <v>0</v>
      </c>
      <c r="N78" s="50" t="n">
        <v>0</v>
      </c>
      <c r="O78" s="50" t="n">
        <v>0</v>
      </c>
      <c r="P78" s="50" t="n">
        <v>0</v>
      </c>
      <c r="Q78" s="51" t="n">
        <v>0</v>
      </c>
    </row>
    <row r="79" customFormat="false" ht="12.75" hidden="false" customHeight="false" outlineLevel="0" collapsed="false">
      <c r="B79" s="85" t="s">
        <v>37</v>
      </c>
      <c r="C79" s="13" t="n">
        <v>78</v>
      </c>
      <c r="D79" s="50" t="n">
        <v>0</v>
      </c>
      <c r="E79" s="50" t="n">
        <v>0</v>
      </c>
      <c r="F79" s="50" t="n">
        <v>0</v>
      </c>
      <c r="G79" s="50" t="n">
        <v>0</v>
      </c>
      <c r="H79" s="50" t="n">
        <v>0</v>
      </c>
      <c r="I79" s="50" t="n">
        <v>0</v>
      </c>
      <c r="J79" s="50" t="n">
        <v>0</v>
      </c>
      <c r="K79" s="50" t="n">
        <v>0</v>
      </c>
      <c r="L79" s="50" t="n">
        <v>0</v>
      </c>
      <c r="M79" s="50" t="n">
        <v>0</v>
      </c>
      <c r="N79" s="50" t="n">
        <v>0</v>
      </c>
      <c r="O79" s="50" t="n">
        <v>0</v>
      </c>
      <c r="P79" s="50" t="n">
        <v>0</v>
      </c>
      <c r="Q79" s="51" t="n">
        <v>0</v>
      </c>
    </row>
    <row r="80" customFormat="false" ht="12.75" hidden="false" customHeight="false" outlineLevel="0" collapsed="false">
      <c r="B80" s="85" t="n">
        <v>0</v>
      </c>
      <c r="C80" s="13" t="n">
        <v>79</v>
      </c>
      <c r="D80" s="50" t="n">
        <v>0</v>
      </c>
      <c r="E80" s="50" t="n">
        <v>0</v>
      </c>
      <c r="F80" s="50" t="n">
        <v>0</v>
      </c>
      <c r="G80" s="50" t="n">
        <v>0</v>
      </c>
      <c r="H80" s="50" t="n">
        <v>0</v>
      </c>
      <c r="I80" s="50" t="n">
        <v>0</v>
      </c>
      <c r="J80" s="50" t="n">
        <v>0</v>
      </c>
      <c r="K80" s="50" t="n">
        <v>0</v>
      </c>
      <c r="L80" s="50" t="n">
        <v>0</v>
      </c>
      <c r="M80" s="50" t="n">
        <v>0</v>
      </c>
      <c r="N80" s="50" t="n">
        <v>0</v>
      </c>
      <c r="O80" s="50" t="n">
        <v>0</v>
      </c>
      <c r="P80" s="50" t="n">
        <v>0</v>
      </c>
      <c r="Q80" s="51" t="n">
        <v>0</v>
      </c>
    </row>
    <row r="81" customFormat="false" ht="12.75" hidden="false" customHeight="false" outlineLevel="0" collapsed="false">
      <c r="B81" s="87" t="n">
        <v>0</v>
      </c>
      <c r="C81" s="64" t="n">
        <v>80</v>
      </c>
      <c r="D81" s="54" t="n">
        <v>0</v>
      </c>
      <c r="E81" s="54" t="n">
        <v>0</v>
      </c>
      <c r="F81" s="54" t="n">
        <v>0</v>
      </c>
      <c r="G81" s="54" t="n">
        <v>0</v>
      </c>
      <c r="H81" s="54" t="n">
        <v>0</v>
      </c>
      <c r="I81" s="54" t="n">
        <v>0</v>
      </c>
      <c r="J81" s="54" t="n">
        <v>0</v>
      </c>
      <c r="K81" s="54" t="n">
        <v>0</v>
      </c>
      <c r="L81" s="54" t="n">
        <v>0</v>
      </c>
      <c r="M81" s="54" t="n">
        <v>0</v>
      </c>
      <c r="N81" s="54" t="n">
        <v>0</v>
      </c>
      <c r="O81" s="54" t="n">
        <v>0</v>
      </c>
      <c r="P81" s="54" t="n">
        <v>0</v>
      </c>
      <c r="Q81" s="55" t="n">
        <v>0</v>
      </c>
    </row>
    <row r="82" customFormat="false" ht="12.75" hidden="false" customHeight="false" outlineLevel="0" collapsed="false">
      <c r="A82" s="0" t="n">
        <v>3</v>
      </c>
      <c r="B82" s="57" t="n">
        <v>36903</v>
      </c>
      <c r="C82" s="58" t="n">
        <v>81</v>
      </c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83"/>
    </row>
    <row r="83" customFormat="false" ht="12.75" hidden="false" customHeight="false" outlineLevel="0" collapsed="false">
      <c r="B83" s="61"/>
      <c r="C83" s="13" t="n">
        <v>82</v>
      </c>
      <c r="D83" s="13"/>
      <c r="E83" s="21" t="s">
        <v>5</v>
      </c>
      <c r="F83" s="21" t="s">
        <v>6</v>
      </c>
      <c r="G83" s="21" t="s">
        <v>7</v>
      </c>
      <c r="H83" s="21" t="s">
        <v>8</v>
      </c>
      <c r="I83" s="21" t="s">
        <v>9</v>
      </c>
      <c r="J83" s="21" t="s">
        <v>10</v>
      </c>
      <c r="K83" s="21" t="s">
        <v>11</v>
      </c>
      <c r="L83" s="21" t="s">
        <v>12</v>
      </c>
      <c r="M83" s="21" t="s">
        <v>13</v>
      </c>
      <c r="N83" s="21" t="s">
        <v>14</v>
      </c>
      <c r="O83" s="21" t="n">
        <v>2002</v>
      </c>
      <c r="P83" s="21" t="s">
        <v>15</v>
      </c>
      <c r="Q83" s="84" t="s">
        <v>16</v>
      </c>
    </row>
    <row r="84" customFormat="false" ht="12.75" hidden="false" customHeight="false" outlineLevel="0" collapsed="false">
      <c r="B84" s="85" t="s">
        <v>107</v>
      </c>
      <c r="C84" s="13" t="n">
        <v>83</v>
      </c>
      <c r="D84" s="13" t="s">
        <v>4</v>
      </c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86"/>
    </row>
    <row r="85" customFormat="false" ht="12.75" hidden="false" customHeight="false" outlineLevel="0" collapsed="false">
      <c r="B85" s="85" t="s">
        <v>19</v>
      </c>
      <c r="C85" s="13" t="n">
        <v>84</v>
      </c>
      <c r="D85" s="50" t="n">
        <v>36008855.2062866</v>
      </c>
      <c r="E85" s="50" t="n">
        <v>185031.01</v>
      </c>
      <c r="F85" s="50" t="n">
        <v>261547.35</v>
      </c>
      <c r="G85" s="50" t="n">
        <v>461720.43</v>
      </c>
      <c r="H85" s="50" t="n">
        <v>451293.11</v>
      </c>
      <c r="I85" s="50" t="n">
        <v>459249.58</v>
      </c>
      <c r="J85" s="50" t="n">
        <v>370540.91</v>
      </c>
      <c r="K85" s="50" t="n">
        <v>740409.86</v>
      </c>
      <c r="L85" s="50" t="n">
        <v>434042.16</v>
      </c>
      <c r="M85" s="50" t="n">
        <v>1262932.22</v>
      </c>
      <c r="N85" s="50" t="n">
        <v>4626766.63</v>
      </c>
      <c r="O85" s="50" t="n">
        <v>-246734.69</v>
      </c>
      <c r="P85" s="50" t="n">
        <v>1318056.17</v>
      </c>
      <c r="Q85" s="51" t="n">
        <v>5698088.11</v>
      </c>
    </row>
    <row r="86" customFormat="false" ht="12.75" hidden="false" customHeight="false" outlineLevel="0" collapsed="false">
      <c r="B86" s="85" t="s">
        <v>20</v>
      </c>
      <c r="C86" s="13" t="n">
        <v>85</v>
      </c>
      <c r="D86" s="50" t="n">
        <v>8158088.99250619</v>
      </c>
      <c r="E86" s="50" t="n">
        <v>0</v>
      </c>
      <c r="F86" s="50" t="n">
        <v>0</v>
      </c>
      <c r="G86" s="50" t="n">
        <v>0</v>
      </c>
      <c r="H86" s="50" t="n">
        <v>0</v>
      </c>
      <c r="I86" s="50" t="n">
        <v>0</v>
      </c>
      <c r="J86" s="50" t="n">
        <v>0</v>
      </c>
      <c r="K86" s="50" t="n">
        <v>0</v>
      </c>
      <c r="L86" s="50" t="n">
        <v>0</v>
      </c>
      <c r="M86" s="50" t="n">
        <v>0</v>
      </c>
      <c r="N86" s="50" t="n">
        <v>0</v>
      </c>
      <c r="O86" s="50" t="n">
        <v>0</v>
      </c>
      <c r="P86" s="50" t="n">
        <v>0</v>
      </c>
      <c r="Q86" s="51" t="n">
        <v>0</v>
      </c>
    </row>
    <row r="87" customFormat="false" ht="12.75" hidden="false" customHeight="false" outlineLevel="0" collapsed="false">
      <c r="B87" s="85" t="s">
        <v>108</v>
      </c>
      <c r="C87" s="13" t="n">
        <v>86</v>
      </c>
      <c r="D87" s="50" t="n">
        <v>0</v>
      </c>
      <c r="E87" s="50" t="n">
        <v>0</v>
      </c>
      <c r="F87" s="50" t="n">
        <v>0</v>
      </c>
      <c r="G87" s="50" t="n">
        <v>0</v>
      </c>
      <c r="H87" s="50" t="n">
        <v>0</v>
      </c>
      <c r="I87" s="50" t="n">
        <v>0</v>
      </c>
      <c r="J87" s="50" t="n">
        <v>0</v>
      </c>
      <c r="K87" s="50" t="n">
        <v>0</v>
      </c>
      <c r="L87" s="50" t="n">
        <v>0</v>
      </c>
      <c r="M87" s="50" t="n">
        <v>0</v>
      </c>
      <c r="N87" s="50" t="n">
        <v>0</v>
      </c>
      <c r="O87" s="50" t="n">
        <v>0</v>
      </c>
      <c r="P87" s="50" t="n">
        <v>0</v>
      </c>
      <c r="Q87" s="51" t="n">
        <v>0</v>
      </c>
    </row>
    <row r="88" customFormat="false" ht="12.75" hidden="false" customHeight="false" outlineLevel="0" collapsed="false">
      <c r="B88" s="85" t="s">
        <v>25</v>
      </c>
      <c r="C88" s="13" t="n">
        <v>87</v>
      </c>
      <c r="D88" s="50" t="n">
        <v>7971986.23293195</v>
      </c>
      <c r="E88" s="50" t="n">
        <v>39070.94</v>
      </c>
      <c r="F88" s="50" t="n">
        <v>95006.68</v>
      </c>
      <c r="G88" s="50" t="n">
        <v>106429.93</v>
      </c>
      <c r="H88" s="50" t="n">
        <v>103533.38</v>
      </c>
      <c r="I88" s="50" t="n">
        <v>105958.8</v>
      </c>
      <c r="J88" s="50" t="n">
        <v>78235.69</v>
      </c>
      <c r="K88" s="50" t="n">
        <v>160024.49</v>
      </c>
      <c r="L88" s="50" t="n">
        <v>108470.38</v>
      </c>
      <c r="M88" s="50" t="n">
        <v>313466.99</v>
      </c>
      <c r="N88" s="50" t="n">
        <v>1110197.28</v>
      </c>
      <c r="O88" s="50" t="n">
        <v>-124155.42</v>
      </c>
      <c r="P88" s="50" t="n">
        <v>892841.69</v>
      </c>
      <c r="Q88" s="51" t="n">
        <v>1878883.55</v>
      </c>
    </row>
    <row r="89" customFormat="false" ht="12.75" hidden="false" customHeight="false" outlineLevel="0" collapsed="false">
      <c r="B89" s="85" t="s">
        <v>29</v>
      </c>
      <c r="C89" s="13" t="n">
        <v>88</v>
      </c>
      <c r="D89" s="50" t="n">
        <v>553613.042448275</v>
      </c>
      <c r="E89" s="50" t="n">
        <v>0</v>
      </c>
      <c r="F89" s="50" t="n">
        <v>0</v>
      </c>
      <c r="G89" s="50" t="n">
        <v>0</v>
      </c>
      <c r="H89" s="50" t="n">
        <v>0</v>
      </c>
      <c r="I89" s="50" t="n">
        <v>0</v>
      </c>
      <c r="J89" s="50" t="n">
        <v>0</v>
      </c>
      <c r="K89" s="50" t="n">
        <v>0</v>
      </c>
      <c r="L89" s="50" t="n">
        <v>0</v>
      </c>
      <c r="M89" s="50" t="n">
        <v>0</v>
      </c>
      <c r="N89" s="50" t="n">
        <v>0</v>
      </c>
      <c r="O89" s="50" t="n">
        <v>0</v>
      </c>
      <c r="P89" s="50" t="n">
        <v>0</v>
      </c>
      <c r="Q89" s="51" t="n">
        <v>0</v>
      </c>
    </row>
    <row r="90" customFormat="false" ht="12.75" hidden="false" customHeight="false" outlineLevel="0" collapsed="false">
      <c r="B90" s="85" t="s">
        <v>32</v>
      </c>
      <c r="C90" s="13" t="n">
        <v>89</v>
      </c>
      <c r="D90" s="50" t="n">
        <v>282596.204278467</v>
      </c>
      <c r="E90" s="50" t="n">
        <v>-1586.85</v>
      </c>
      <c r="F90" s="50" t="n">
        <v>-3165.83</v>
      </c>
      <c r="G90" s="50" t="n">
        <v>-3544.79</v>
      </c>
      <c r="H90" s="50" t="n">
        <v>-3528.81</v>
      </c>
      <c r="I90" s="50" t="n">
        <v>0</v>
      </c>
      <c r="J90" s="50" t="n">
        <v>0</v>
      </c>
      <c r="K90" s="50" t="n">
        <v>0</v>
      </c>
      <c r="L90" s="50" t="n">
        <v>0</v>
      </c>
      <c r="M90" s="50" t="n">
        <v>0</v>
      </c>
      <c r="N90" s="50" t="n">
        <v>-11826.28</v>
      </c>
      <c r="O90" s="50" t="n">
        <v>0</v>
      </c>
      <c r="P90" s="50" t="n">
        <v>0</v>
      </c>
      <c r="Q90" s="51" t="n">
        <v>-11826.28</v>
      </c>
    </row>
    <row r="91" customFormat="false" ht="12.75" hidden="false" customHeight="false" outlineLevel="0" collapsed="false">
      <c r="B91" s="85" t="s">
        <v>35</v>
      </c>
      <c r="C91" s="13" t="n">
        <v>90</v>
      </c>
      <c r="D91" s="50" t="n">
        <v>367278.486529286</v>
      </c>
      <c r="E91" s="50" t="n">
        <v>0</v>
      </c>
      <c r="F91" s="50" t="n">
        <v>0</v>
      </c>
      <c r="G91" s="50" t="n">
        <v>0</v>
      </c>
      <c r="H91" s="50" t="n">
        <v>0</v>
      </c>
      <c r="I91" s="50" t="n">
        <v>0</v>
      </c>
      <c r="J91" s="50" t="n">
        <v>0</v>
      </c>
      <c r="K91" s="50" t="n">
        <v>0</v>
      </c>
      <c r="L91" s="50" t="n">
        <v>0</v>
      </c>
      <c r="M91" s="50" t="n">
        <v>0</v>
      </c>
      <c r="N91" s="50" t="n">
        <v>0</v>
      </c>
      <c r="O91" s="50" t="n">
        <v>0</v>
      </c>
      <c r="P91" s="50" t="n">
        <v>0</v>
      </c>
      <c r="Q91" s="51" t="n">
        <v>0</v>
      </c>
    </row>
    <row r="92" customFormat="false" ht="12.75" hidden="false" customHeight="false" outlineLevel="0" collapsed="false">
      <c r="B92" s="85" t="s">
        <v>38</v>
      </c>
      <c r="C92" s="13" t="n">
        <v>91</v>
      </c>
      <c r="D92" s="50" t="n">
        <v>0</v>
      </c>
      <c r="E92" s="50" t="n">
        <v>0</v>
      </c>
      <c r="F92" s="50" t="n">
        <v>0</v>
      </c>
      <c r="G92" s="50" t="n">
        <v>0</v>
      </c>
      <c r="H92" s="50" t="n">
        <v>0</v>
      </c>
      <c r="I92" s="50" t="n">
        <v>0</v>
      </c>
      <c r="J92" s="50" t="n">
        <v>0</v>
      </c>
      <c r="K92" s="50" t="n">
        <v>0</v>
      </c>
      <c r="L92" s="50" t="n">
        <v>0</v>
      </c>
      <c r="M92" s="50" t="n">
        <v>0</v>
      </c>
      <c r="N92" s="50" t="n">
        <v>0</v>
      </c>
      <c r="O92" s="50" t="n">
        <v>0</v>
      </c>
      <c r="P92" s="50" t="n">
        <v>0</v>
      </c>
      <c r="Q92" s="51" t="n">
        <v>0</v>
      </c>
    </row>
    <row r="93" customFormat="false" ht="12.75" hidden="false" customHeight="false" outlineLevel="0" collapsed="false">
      <c r="B93" s="85" t="s">
        <v>43</v>
      </c>
      <c r="C93" s="13" t="n">
        <v>92</v>
      </c>
      <c r="D93" s="50" t="n">
        <v>6400336.52386595</v>
      </c>
      <c r="E93" s="50" t="n">
        <v>43953.3</v>
      </c>
      <c r="F93" s="50" t="n">
        <v>88728.8</v>
      </c>
      <c r="G93" s="50" t="n">
        <v>267836.7</v>
      </c>
      <c r="H93" s="50" t="n">
        <v>258475.22</v>
      </c>
      <c r="I93" s="50" t="n">
        <v>288725.44</v>
      </c>
      <c r="J93" s="50" t="n">
        <v>225633.66</v>
      </c>
      <c r="K93" s="50" t="n">
        <v>439156.4</v>
      </c>
      <c r="L93" s="50" t="n">
        <v>264463.83</v>
      </c>
      <c r="M93" s="50" t="n">
        <v>798540.5</v>
      </c>
      <c r="N93" s="50" t="n">
        <v>2675513.85</v>
      </c>
      <c r="O93" s="50" t="n">
        <v>-651280.13</v>
      </c>
      <c r="P93" s="50" t="n">
        <v>-2338227.11</v>
      </c>
      <c r="Q93" s="51" t="n">
        <v>-313993.39</v>
      </c>
    </row>
    <row r="94" customFormat="false" ht="12.75" hidden="false" customHeight="false" outlineLevel="0" collapsed="false">
      <c r="B94" s="85" t="s">
        <v>47</v>
      </c>
      <c r="C94" s="13" t="n">
        <v>93</v>
      </c>
      <c r="D94" s="50" t="n">
        <v>1876195.18680133</v>
      </c>
      <c r="E94" s="50" t="n">
        <v>0</v>
      </c>
      <c r="F94" s="50" t="n">
        <v>19390.71</v>
      </c>
      <c r="G94" s="50" t="n">
        <v>57898.22</v>
      </c>
      <c r="H94" s="50" t="n">
        <v>60970</v>
      </c>
      <c r="I94" s="50" t="n">
        <v>19124.25</v>
      </c>
      <c r="J94" s="50" t="n">
        <v>18651.94</v>
      </c>
      <c r="K94" s="50" t="n">
        <v>33585.73</v>
      </c>
      <c r="L94" s="50" t="n">
        <v>20852.71</v>
      </c>
      <c r="M94" s="50" t="n">
        <v>56299.07</v>
      </c>
      <c r="N94" s="50" t="n">
        <v>286772.63</v>
      </c>
      <c r="O94" s="50" t="n">
        <v>-1973.92</v>
      </c>
      <c r="P94" s="50" t="n">
        <v>0</v>
      </c>
      <c r="Q94" s="51" t="n">
        <v>284798.71</v>
      </c>
    </row>
    <row r="95" customFormat="false" ht="12.75" hidden="false" customHeight="false" outlineLevel="0" collapsed="false">
      <c r="B95" s="85" t="s">
        <v>50</v>
      </c>
      <c r="C95" s="13" t="n">
        <v>94</v>
      </c>
      <c r="D95" s="50" t="n">
        <v>0</v>
      </c>
      <c r="E95" s="50" t="n">
        <v>25.65</v>
      </c>
      <c r="F95" s="50" t="n">
        <v>-52271.21</v>
      </c>
      <c r="G95" s="50" t="n">
        <v>0</v>
      </c>
      <c r="H95" s="50" t="n">
        <v>0</v>
      </c>
      <c r="I95" s="50" t="n">
        <v>0</v>
      </c>
      <c r="J95" s="50" t="n">
        <v>0</v>
      </c>
      <c r="K95" s="50" t="n">
        <v>0</v>
      </c>
      <c r="L95" s="50" t="n">
        <v>0</v>
      </c>
      <c r="M95" s="50" t="n">
        <v>0</v>
      </c>
      <c r="N95" s="50" t="n">
        <v>-52245.56</v>
      </c>
      <c r="O95" s="50" t="n">
        <v>0</v>
      </c>
      <c r="P95" s="50" t="n">
        <v>12026.28</v>
      </c>
      <c r="Q95" s="51" t="n">
        <v>-40219.28</v>
      </c>
    </row>
    <row r="96" customFormat="false" ht="12.75" hidden="false" customHeight="false" outlineLevel="0" collapsed="false">
      <c r="B96" s="85" t="s">
        <v>53</v>
      </c>
      <c r="C96" s="13" t="n">
        <v>95</v>
      </c>
      <c r="D96" s="50" t="n">
        <v>625832.845548236</v>
      </c>
      <c r="E96" s="50" t="n">
        <v>23821.86</v>
      </c>
      <c r="F96" s="50" t="n">
        <v>0</v>
      </c>
      <c r="G96" s="50" t="n">
        <v>0</v>
      </c>
      <c r="H96" s="50" t="n">
        <v>0</v>
      </c>
      <c r="I96" s="50" t="n">
        <v>0</v>
      </c>
      <c r="J96" s="50" t="n">
        <v>0</v>
      </c>
      <c r="K96" s="50" t="n">
        <v>0</v>
      </c>
      <c r="L96" s="50" t="n">
        <v>0</v>
      </c>
      <c r="M96" s="50" t="n">
        <v>0</v>
      </c>
      <c r="N96" s="50" t="n">
        <v>23821.86</v>
      </c>
      <c r="O96" s="50" t="n">
        <v>0</v>
      </c>
      <c r="P96" s="50" t="n">
        <v>0</v>
      </c>
      <c r="Q96" s="51" t="n">
        <v>23821.86</v>
      </c>
    </row>
    <row r="97" customFormat="false" ht="12.75" hidden="false" customHeight="false" outlineLevel="0" collapsed="false">
      <c r="B97" s="85" t="s">
        <v>56</v>
      </c>
      <c r="C97" s="13" t="n">
        <v>96</v>
      </c>
      <c r="D97" s="50" t="n">
        <v>459092.981846811</v>
      </c>
      <c r="E97" s="50" t="n">
        <v>23450.06</v>
      </c>
      <c r="F97" s="50" t="n">
        <v>34824.13</v>
      </c>
      <c r="G97" s="50" t="n">
        <v>0</v>
      </c>
      <c r="H97" s="50" t="n">
        <v>0</v>
      </c>
      <c r="I97" s="50" t="n">
        <v>0</v>
      </c>
      <c r="J97" s="50" t="n">
        <v>0</v>
      </c>
      <c r="K97" s="50" t="n">
        <v>0</v>
      </c>
      <c r="L97" s="50" t="n">
        <v>0</v>
      </c>
      <c r="M97" s="50" t="n">
        <v>0</v>
      </c>
      <c r="N97" s="50" t="n">
        <v>58274.19</v>
      </c>
      <c r="O97" s="50" t="n">
        <v>0</v>
      </c>
      <c r="P97" s="50" t="n">
        <v>0</v>
      </c>
      <c r="Q97" s="51" t="n">
        <v>58274.19</v>
      </c>
    </row>
    <row r="98" customFormat="false" ht="12.75" hidden="false" customHeight="false" outlineLevel="0" collapsed="false">
      <c r="B98" s="85" t="s">
        <v>59</v>
      </c>
      <c r="C98" s="13" t="n">
        <v>97</v>
      </c>
      <c r="D98" s="50" t="n">
        <v>292219.543893156</v>
      </c>
      <c r="E98" s="50" t="n">
        <v>32184.22</v>
      </c>
      <c r="F98" s="50" t="n">
        <v>52236.2</v>
      </c>
      <c r="G98" s="50" t="n">
        <v>0</v>
      </c>
      <c r="H98" s="50" t="n">
        <v>0</v>
      </c>
      <c r="I98" s="50" t="n">
        <v>0</v>
      </c>
      <c r="J98" s="50" t="n">
        <v>0</v>
      </c>
      <c r="K98" s="50" t="n">
        <v>0</v>
      </c>
      <c r="L98" s="50" t="n">
        <v>0</v>
      </c>
      <c r="M98" s="50" t="n">
        <v>0</v>
      </c>
      <c r="N98" s="50" t="n">
        <v>84420.42</v>
      </c>
      <c r="O98" s="50" t="n">
        <v>0</v>
      </c>
      <c r="P98" s="50" t="n">
        <v>0</v>
      </c>
      <c r="Q98" s="51" t="n">
        <v>84420.42</v>
      </c>
    </row>
    <row r="99" customFormat="false" ht="12.75" hidden="false" customHeight="false" outlineLevel="0" collapsed="false">
      <c r="B99" s="85" t="s">
        <v>109</v>
      </c>
      <c r="C99" s="13" t="n">
        <v>98</v>
      </c>
      <c r="D99" s="50" t="n">
        <v>0</v>
      </c>
      <c r="E99" s="50" t="n">
        <v>0</v>
      </c>
      <c r="F99" s="50" t="n">
        <v>0</v>
      </c>
      <c r="G99" s="50" t="n">
        <v>0</v>
      </c>
      <c r="H99" s="50" t="n">
        <v>0</v>
      </c>
      <c r="I99" s="50" t="n">
        <v>0</v>
      </c>
      <c r="J99" s="50" t="n">
        <v>0</v>
      </c>
      <c r="K99" s="50" t="n">
        <v>0</v>
      </c>
      <c r="L99" s="50" t="n">
        <v>0</v>
      </c>
      <c r="M99" s="50" t="n">
        <v>0</v>
      </c>
      <c r="N99" s="50" t="n">
        <v>0</v>
      </c>
      <c r="O99" s="50" t="n">
        <v>0</v>
      </c>
      <c r="P99" s="50" t="n">
        <v>0</v>
      </c>
      <c r="Q99" s="51" t="n">
        <v>0</v>
      </c>
    </row>
    <row r="100" customFormat="false" ht="12.75" hidden="false" customHeight="false" outlineLevel="0" collapsed="false">
      <c r="B100" s="85" t="s">
        <v>64</v>
      </c>
      <c r="C100" s="13" t="n">
        <v>99</v>
      </c>
      <c r="D100" s="50" t="n">
        <v>10217083.4322308</v>
      </c>
      <c r="E100" s="50" t="n">
        <v>17265.31</v>
      </c>
      <c r="F100" s="50" t="n">
        <v>13221.67</v>
      </c>
      <c r="G100" s="50" t="n">
        <v>26100.43</v>
      </c>
      <c r="H100" s="50" t="n">
        <v>24678.6</v>
      </c>
      <c r="I100" s="50" t="n">
        <v>29110.09</v>
      </c>
      <c r="J100" s="50" t="n">
        <v>29008.7</v>
      </c>
      <c r="K100" s="50" t="n">
        <v>61753.35</v>
      </c>
      <c r="L100" s="50" t="n">
        <v>28670.07</v>
      </c>
      <c r="M100" s="50" t="n">
        <v>76734.64</v>
      </c>
      <c r="N100" s="50" t="n">
        <v>306542.86</v>
      </c>
      <c r="O100" s="50" t="n">
        <v>-122244.82</v>
      </c>
      <c r="P100" s="50" t="n">
        <v>514154.04</v>
      </c>
      <c r="Q100" s="51" t="n">
        <v>698452.08</v>
      </c>
    </row>
    <row r="101" customFormat="false" ht="12.75" hidden="false" customHeight="false" outlineLevel="0" collapsed="false">
      <c r="B101" s="85" t="s">
        <v>67</v>
      </c>
      <c r="C101" s="13" t="n">
        <v>100</v>
      </c>
      <c r="D101" s="50" t="n">
        <v>2.58538012582546E-011</v>
      </c>
      <c r="E101" s="50" t="n">
        <v>0</v>
      </c>
      <c r="F101" s="50" t="n">
        <v>0</v>
      </c>
      <c r="G101" s="50" t="n">
        <v>0</v>
      </c>
      <c r="H101" s="50" t="n">
        <v>0</v>
      </c>
      <c r="I101" s="50" t="n">
        <v>0</v>
      </c>
      <c r="J101" s="50" t="n">
        <v>0</v>
      </c>
      <c r="K101" s="50" t="n">
        <v>0</v>
      </c>
      <c r="L101" s="50" t="n">
        <v>0</v>
      </c>
      <c r="M101" s="50" t="n">
        <v>0</v>
      </c>
      <c r="N101" s="50" t="n">
        <v>0</v>
      </c>
      <c r="O101" s="50" t="n">
        <v>0</v>
      </c>
      <c r="P101" s="50" t="n">
        <v>0</v>
      </c>
      <c r="Q101" s="51" t="n">
        <v>0</v>
      </c>
    </row>
    <row r="102" customFormat="false" ht="12.75" hidden="false" customHeight="false" outlineLevel="0" collapsed="false">
      <c r="B102" s="85" t="s">
        <v>70</v>
      </c>
      <c r="C102" s="13" t="n">
        <v>101</v>
      </c>
      <c r="D102" s="50" t="n">
        <v>824077.329854014</v>
      </c>
      <c r="E102" s="50" t="n">
        <v>0</v>
      </c>
      <c r="F102" s="50" t="n">
        <v>0</v>
      </c>
      <c r="G102" s="50" t="n">
        <v>0</v>
      </c>
      <c r="H102" s="50" t="n">
        <v>0</v>
      </c>
      <c r="I102" s="50" t="n">
        <v>0</v>
      </c>
      <c r="J102" s="50" t="n">
        <v>0</v>
      </c>
      <c r="K102" s="50" t="n">
        <v>0</v>
      </c>
      <c r="L102" s="50" t="n">
        <v>0</v>
      </c>
      <c r="M102" s="50" t="n">
        <v>0</v>
      </c>
      <c r="N102" s="50" t="n">
        <v>0</v>
      </c>
      <c r="O102" s="50" t="n">
        <v>0</v>
      </c>
      <c r="P102" s="50" t="n">
        <v>0</v>
      </c>
      <c r="Q102" s="51" t="n">
        <v>0</v>
      </c>
    </row>
    <row r="103" customFormat="false" ht="12.75" hidden="false" customHeight="false" outlineLevel="0" collapsed="false">
      <c r="B103" s="85" t="s">
        <v>75</v>
      </c>
      <c r="C103" s="13" t="n">
        <v>102</v>
      </c>
      <c r="D103" s="50" t="n">
        <v>3372784.72136049</v>
      </c>
      <c r="E103" s="50" t="n">
        <v>0</v>
      </c>
      <c r="F103" s="50" t="n">
        <v>13576.2</v>
      </c>
      <c r="G103" s="50" t="n">
        <v>6999.94</v>
      </c>
      <c r="H103" s="50" t="n">
        <v>7164.72</v>
      </c>
      <c r="I103" s="50" t="n">
        <v>16331</v>
      </c>
      <c r="J103" s="50" t="n">
        <v>19010.92</v>
      </c>
      <c r="K103" s="50" t="n">
        <v>45889.89</v>
      </c>
      <c r="L103" s="50" t="n">
        <v>11585.17</v>
      </c>
      <c r="M103" s="50" t="n">
        <v>17891.02</v>
      </c>
      <c r="N103" s="50" t="n">
        <v>138448.86</v>
      </c>
      <c r="O103" s="50" t="n">
        <v>652919.6</v>
      </c>
      <c r="P103" s="50" t="n">
        <v>2237261.27</v>
      </c>
      <c r="Q103" s="51" t="n">
        <v>3028629.73</v>
      </c>
    </row>
    <row r="104" customFormat="false" ht="12.75" hidden="false" customHeight="false" outlineLevel="0" collapsed="false">
      <c r="B104" s="85" t="s">
        <v>78</v>
      </c>
      <c r="C104" s="13" t="n">
        <v>103</v>
      </c>
      <c r="D104" s="50" t="n">
        <v>635811.762964939</v>
      </c>
      <c r="E104" s="50" t="n">
        <v>6846.52</v>
      </c>
      <c r="F104" s="50" t="n">
        <v>0</v>
      </c>
      <c r="G104" s="50" t="n">
        <v>0</v>
      </c>
      <c r="H104" s="50" t="n">
        <v>0</v>
      </c>
      <c r="I104" s="50" t="n">
        <v>0</v>
      </c>
      <c r="J104" s="50" t="n">
        <v>0</v>
      </c>
      <c r="K104" s="50" t="n">
        <v>0</v>
      </c>
      <c r="L104" s="50" t="n">
        <v>0</v>
      </c>
      <c r="M104" s="50" t="n">
        <v>0</v>
      </c>
      <c r="N104" s="50" t="n">
        <v>6846.52</v>
      </c>
      <c r="O104" s="50" t="n">
        <v>0</v>
      </c>
      <c r="P104" s="50" t="n">
        <v>0</v>
      </c>
      <c r="Q104" s="51" t="n">
        <v>6846.52</v>
      </c>
    </row>
    <row r="105" customFormat="false" ht="12.75" hidden="false" customHeight="false" outlineLevel="0" collapsed="false">
      <c r="B105" s="85"/>
      <c r="C105" s="13" t="n">
        <v>104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1"/>
    </row>
    <row r="106" customFormat="false" ht="12.75" hidden="false" customHeight="false" outlineLevel="0" collapsed="false">
      <c r="B106" s="85" t="s">
        <v>83</v>
      </c>
      <c r="C106" s="13" t="n">
        <v>105</v>
      </c>
      <c r="D106" s="50" t="s">
        <v>4</v>
      </c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1"/>
    </row>
    <row r="107" customFormat="false" ht="12.75" hidden="false" customHeight="false" outlineLevel="0" collapsed="false">
      <c r="B107" s="85" t="s">
        <v>22</v>
      </c>
      <c r="C107" s="13" t="n">
        <v>106</v>
      </c>
      <c r="D107" s="50" t="n">
        <v>0</v>
      </c>
      <c r="E107" s="50" t="n">
        <v>0</v>
      </c>
      <c r="F107" s="50" t="n">
        <v>0</v>
      </c>
      <c r="G107" s="50" t="n">
        <v>0</v>
      </c>
      <c r="H107" s="50" t="n">
        <v>0</v>
      </c>
      <c r="I107" s="50" t="n">
        <v>0</v>
      </c>
      <c r="J107" s="50" t="n">
        <v>0</v>
      </c>
      <c r="K107" s="50" t="n">
        <v>0</v>
      </c>
      <c r="L107" s="50" t="n">
        <v>0</v>
      </c>
      <c r="M107" s="50" t="n">
        <v>0</v>
      </c>
      <c r="N107" s="50" t="n">
        <v>0</v>
      </c>
      <c r="O107" s="50" t="n">
        <v>0</v>
      </c>
      <c r="P107" s="50" t="n">
        <v>0</v>
      </c>
      <c r="Q107" s="51" t="n">
        <v>0</v>
      </c>
    </row>
    <row r="108" customFormat="false" ht="12.75" hidden="false" customHeight="false" outlineLevel="0" collapsed="false">
      <c r="B108" s="85" t="s">
        <v>27</v>
      </c>
      <c r="C108" s="13" t="n">
        <v>107</v>
      </c>
      <c r="D108" s="50" t="n">
        <v>0</v>
      </c>
      <c r="E108" s="50" t="n">
        <v>0</v>
      </c>
      <c r="F108" s="50" t="n">
        <v>0</v>
      </c>
      <c r="G108" s="50" t="n">
        <v>0</v>
      </c>
      <c r="H108" s="50" t="n">
        <v>0</v>
      </c>
      <c r="I108" s="50" t="n">
        <v>0</v>
      </c>
      <c r="J108" s="50" t="n">
        <v>0</v>
      </c>
      <c r="K108" s="50" t="n">
        <v>0</v>
      </c>
      <c r="L108" s="50" t="n">
        <v>0</v>
      </c>
      <c r="M108" s="50" t="n">
        <v>0</v>
      </c>
      <c r="N108" s="50" t="n">
        <v>0</v>
      </c>
      <c r="O108" s="50" t="n">
        <v>0</v>
      </c>
      <c r="P108" s="50" t="n">
        <v>0</v>
      </c>
      <c r="Q108" s="51" t="n">
        <v>0</v>
      </c>
    </row>
    <row r="109" customFormat="false" ht="12.75" hidden="false" customHeight="false" outlineLevel="0" collapsed="false">
      <c r="B109" s="85" t="s">
        <v>77</v>
      </c>
      <c r="C109" s="13" t="n">
        <v>108</v>
      </c>
      <c r="D109" s="50" t="n">
        <v>0</v>
      </c>
      <c r="E109" s="50" t="n">
        <v>0</v>
      </c>
      <c r="F109" s="50" t="n">
        <v>0</v>
      </c>
      <c r="G109" s="50" t="n">
        <v>0</v>
      </c>
      <c r="H109" s="50" t="n">
        <v>0</v>
      </c>
      <c r="I109" s="50" t="n">
        <v>0</v>
      </c>
      <c r="J109" s="50" t="n">
        <v>0</v>
      </c>
      <c r="K109" s="50" t="n">
        <v>0</v>
      </c>
      <c r="L109" s="50" t="n">
        <v>0</v>
      </c>
      <c r="M109" s="50" t="n">
        <v>0</v>
      </c>
      <c r="N109" s="50" t="n">
        <v>0</v>
      </c>
      <c r="O109" s="50" t="n">
        <v>0</v>
      </c>
      <c r="P109" s="50" t="n">
        <v>0</v>
      </c>
      <c r="Q109" s="51" t="n">
        <v>0</v>
      </c>
    </row>
    <row r="110" customFormat="false" ht="12.75" hidden="false" customHeight="false" outlineLevel="0" collapsed="false">
      <c r="B110" s="85" t="s">
        <v>66</v>
      </c>
      <c r="C110" s="13" t="n">
        <v>109</v>
      </c>
      <c r="D110" s="50" t="n">
        <v>0</v>
      </c>
      <c r="E110" s="50" t="n">
        <v>0</v>
      </c>
      <c r="F110" s="50" t="n">
        <v>0</v>
      </c>
      <c r="G110" s="50" t="n">
        <v>0</v>
      </c>
      <c r="H110" s="50" t="n">
        <v>0</v>
      </c>
      <c r="I110" s="50" t="n">
        <v>0</v>
      </c>
      <c r="J110" s="50" t="n">
        <v>0</v>
      </c>
      <c r="K110" s="50" t="n">
        <v>0</v>
      </c>
      <c r="L110" s="50" t="n">
        <v>0</v>
      </c>
      <c r="M110" s="50" t="n">
        <v>0</v>
      </c>
      <c r="N110" s="50" t="n">
        <v>0</v>
      </c>
      <c r="O110" s="50" t="n">
        <v>0</v>
      </c>
      <c r="P110" s="50" t="n">
        <v>0</v>
      </c>
      <c r="Q110" s="51" t="n">
        <v>0</v>
      </c>
    </row>
    <row r="111" customFormat="false" ht="12.75" hidden="false" customHeight="false" outlineLevel="0" collapsed="false">
      <c r="B111" s="85" t="s">
        <v>45</v>
      </c>
      <c r="C111" s="13" t="n">
        <v>110</v>
      </c>
      <c r="D111" s="50" t="n">
        <v>0</v>
      </c>
      <c r="E111" s="50" t="n">
        <v>0</v>
      </c>
      <c r="F111" s="50" t="n">
        <v>0</v>
      </c>
      <c r="G111" s="50" t="n">
        <v>0</v>
      </c>
      <c r="H111" s="50" t="n">
        <v>0</v>
      </c>
      <c r="I111" s="50" t="n">
        <v>0</v>
      </c>
      <c r="J111" s="50" t="n">
        <v>0</v>
      </c>
      <c r="K111" s="50" t="n">
        <v>0</v>
      </c>
      <c r="L111" s="50" t="n">
        <v>0</v>
      </c>
      <c r="M111" s="50" t="n">
        <v>0</v>
      </c>
      <c r="N111" s="50" t="n">
        <v>0</v>
      </c>
      <c r="O111" s="50" t="n">
        <v>0</v>
      </c>
      <c r="P111" s="50" t="n">
        <v>0</v>
      </c>
      <c r="Q111" s="51" t="n">
        <v>0</v>
      </c>
    </row>
    <row r="112" customFormat="false" ht="12.75" hidden="false" customHeight="false" outlineLevel="0" collapsed="false">
      <c r="B112" s="85" t="s">
        <v>52</v>
      </c>
      <c r="C112" s="13" t="n">
        <v>111</v>
      </c>
      <c r="D112" s="50" t="n">
        <v>0</v>
      </c>
      <c r="E112" s="50" t="n">
        <v>0</v>
      </c>
      <c r="F112" s="50" t="n">
        <v>0</v>
      </c>
      <c r="G112" s="50" t="n">
        <v>0</v>
      </c>
      <c r="H112" s="50" t="n">
        <v>0</v>
      </c>
      <c r="I112" s="50" t="n">
        <v>0</v>
      </c>
      <c r="J112" s="50" t="n">
        <v>0</v>
      </c>
      <c r="K112" s="50" t="n">
        <v>0</v>
      </c>
      <c r="L112" s="50" t="n">
        <v>0</v>
      </c>
      <c r="M112" s="50" t="n">
        <v>0</v>
      </c>
      <c r="N112" s="50" t="n">
        <v>0</v>
      </c>
      <c r="O112" s="50" t="n">
        <v>0</v>
      </c>
      <c r="P112" s="50" t="n">
        <v>0</v>
      </c>
      <c r="Q112" s="51" t="n">
        <v>0</v>
      </c>
    </row>
    <row r="113" customFormat="false" ht="12.75" hidden="false" customHeight="false" outlineLevel="0" collapsed="false">
      <c r="B113" s="85" t="s">
        <v>80</v>
      </c>
      <c r="C113" s="13" t="n">
        <v>112</v>
      </c>
      <c r="D113" s="50" t="n">
        <v>0</v>
      </c>
      <c r="E113" s="50" t="n">
        <v>0</v>
      </c>
      <c r="F113" s="50" t="n">
        <v>0</v>
      </c>
      <c r="G113" s="50" t="n">
        <v>0</v>
      </c>
      <c r="H113" s="50" t="n">
        <v>0</v>
      </c>
      <c r="I113" s="50" t="n">
        <v>0</v>
      </c>
      <c r="J113" s="50" t="n">
        <v>0</v>
      </c>
      <c r="K113" s="50" t="n">
        <v>0</v>
      </c>
      <c r="L113" s="50" t="n">
        <v>0</v>
      </c>
      <c r="M113" s="50" t="n">
        <v>0</v>
      </c>
      <c r="N113" s="50" t="n">
        <v>0</v>
      </c>
      <c r="O113" s="50" t="n">
        <v>0</v>
      </c>
      <c r="P113" s="50" t="n">
        <v>0</v>
      </c>
      <c r="Q113" s="51" t="n">
        <v>0</v>
      </c>
    </row>
    <row r="114" customFormat="false" ht="12.75" hidden="false" customHeight="false" outlineLevel="0" collapsed="false">
      <c r="B114" s="85" t="s">
        <v>49</v>
      </c>
      <c r="C114" s="13" t="n">
        <v>113</v>
      </c>
      <c r="D114" s="50" t="n">
        <v>0</v>
      </c>
      <c r="E114" s="50" t="n">
        <v>0</v>
      </c>
      <c r="F114" s="50" t="n">
        <v>0</v>
      </c>
      <c r="G114" s="50" t="n">
        <v>0</v>
      </c>
      <c r="H114" s="50" t="n">
        <v>0</v>
      </c>
      <c r="I114" s="50" t="n">
        <v>0</v>
      </c>
      <c r="J114" s="50" t="n">
        <v>0</v>
      </c>
      <c r="K114" s="50" t="n">
        <v>0</v>
      </c>
      <c r="L114" s="50" t="n">
        <v>0</v>
      </c>
      <c r="M114" s="50" t="n">
        <v>0</v>
      </c>
      <c r="N114" s="50" t="n">
        <v>0</v>
      </c>
      <c r="O114" s="50" t="n">
        <v>0</v>
      </c>
      <c r="P114" s="50" t="n">
        <v>0</v>
      </c>
      <c r="Q114" s="51" t="n">
        <v>0</v>
      </c>
    </row>
    <row r="115" customFormat="false" ht="12.75" hidden="false" customHeight="false" outlineLevel="0" collapsed="false">
      <c r="B115" s="85" t="s">
        <v>34</v>
      </c>
      <c r="C115" s="13" t="n">
        <v>114</v>
      </c>
      <c r="D115" s="50" t="n">
        <v>0</v>
      </c>
      <c r="E115" s="50" t="n">
        <v>0</v>
      </c>
      <c r="F115" s="50" t="n">
        <v>0</v>
      </c>
      <c r="G115" s="50" t="n">
        <v>0</v>
      </c>
      <c r="H115" s="50" t="n">
        <v>0</v>
      </c>
      <c r="I115" s="50" t="n">
        <v>0</v>
      </c>
      <c r="J115" s="50" t="n">
        <v>0</v>
      </c>
      <c r="K115" s="50" t="n">
        <v>0</v>
      </c>
      <c r="L115" s="50" t="n">
        <v>0</v>
      </c>
      <c r="M115" s="50" t="n">
        <v>0</v>
      </c>
      <c r="N115" s="50" t="n">
        <v>0</v>
      </c>
      <c r="O115" s="50" t="n">
        <v>0</v>
      </c>
      <c r="P115" s="50" t="n">
        <v>0</v>
      </c>
      <c r="Q115" s="51" t="n">
        <v>0</v>
      </c>
    </row>
    <row r="116" customFormat="false" ht="12.75" hidden="false" customHeight="false" outlineLevel="0" collapsed="false">
      <c r="B116" s="85" t="s">
        <v>69</v>
      </c>
      <c r="C116" s="13" t="n">
        <v>115</v>
      </c>
      <c r="D116" s="50" t="n">
        <v>0</v>
      </c>
      <c r="E116" s="50" t="n">
        <v>0</v>
      </c>
      <c r="F116" s="50" t="n">
        <v>0</v>
      </c>
      <c r="G116" s="50" t="n">
        <v>0</v>
      </c>
      <c r="H116" s="50" t="n">
        <v>0</v>
      </c>
      <c r="I116" s="50" t="n">
        <v>0</v>
      </c>
      <c r="J116" s="50" t="n">
        <v>0</v>
      </c>
      <c r="K116" s="50" t="n">
        <v>0</v>
      </c>
      <c r="L116" s="50" t="n">
        <v>0</v>
      </c>
      <c r="M116" s="50" t="n">
        <v>0</v>
      </c>
      <c r="N116" s="50" t="n">
        <v>0</v>
      </c>
      <c r="O116" s="50" t="n">
        <v>0</v>
      </c>
      <c r="P116" s="50" t="n">
        <v>0</v>
      </c>
      <c r="Q116" s="51" t="n">
        <v>0</v>
      </c>
    </row>
    <row r="117" customFormat="false" ht="12.75" hidden="false" customHeight="false" outlineLevel="0" collapsed="false">
      <c r="B117" s="85" t="s">
        <v>72</v>
      </c>
      <c r="C117" s="13" t="n">
        <v>116</v>
      </c>
      <c r="D117" s="50" t="n">
        <v>0</v>
      </c>
      <c r="E117" s="50" t="n">
        <v>0</v>
      </c>
      <c r="F117" s="50" t="n">
        <v>0</v>
      </c>
      <c r="G117" s="50" t="n">
        <v>0</v>
      </c>
      <c r="H117" s="50" t="n">
        <v>0</v>
      </c>
      <c r="I117" s="50" t="n">
        <v>0</v>
      </c>
      <c r="J117" s="50" t="n">
        <v>0</v>
      </c>
      <c r="K117" s="50" t="n">
        <v>0</v>
      </c>
      <c r="L117" s="50" t="n">
        <v>0</v>
      </c>
      <c r="M117" s="50" t="n">
        <v>0</v>
      </c>
      <c r="N117" s="50" t="n">
        <v>0</v>
      </c>
      <c r="O117" s="50" t="n">
        <v>0</v>
      </c>
      <c r="P117" s="50" t="n">
        <v>0</v>
      </c>
      <c r="Q117" s="51" t="n">
        <v>0</v>
      </c>
    </row>
    <row r="118" customFormat="false" ht="12.75" hidden="false" customHeight="false" outlineLevel="0" collapsed="false">
      <c r="B118" s="85" t="s">
        <v>31</v>
      </c>
      <c r="C118" s="13" t="n">
        <v>117</v>
      </c>
      <c r="D118" s="50" t="n">
        <v>0</v>
      </c>
      <c r="E118" s="50" t="n">
        <v>0</v>
      </c>
      <c r="F118" s="50" t="n">
        <v>0</v>
      </c>
      <c r="G118" s="50" t="n">
        <v>0</v>
      </c>
      <c r="H118" s="50" t="n">
        <v>0</v>
      </c>
      <c r="I118" s="50" t="n">
        <v>0</v>
      </c>
      <c r="J118" s="50" t="n">
        <v>0</v>
      </c>
      <c r="K118" s="50" t="n">
        <v>0</v>
      </c>
      <c r="L118" s="50" t="n">
        <v>0</v>
      </c>
      <c r="M118" s="50" t="n">
        <v>0</v>
      </c>
      <c r="N118" s="50" t="n">
        <v>0</v>
      </c>
      <c r="O118" s="50" t="n">
        <v>0</v>
      </c>
      <c r="P118" s="50" t="n">
        <v>0</v>
      </c>
      <c r="Q118" s="51" t="n">
        <v>0</v>
      </c>
    </row>
    <row r="119" customFormat="false" ht="12.75" hidden="false" customHeight="false" outlineLevel="0" collapsed="false">
      <c r="B119" s="85" t="s">
        <v>37</v>
      </c>
      <c r="C119" s="13" t="n">
        <v>118</v>
      </c>
      <c r="D119" s="50" t="n">
        <v>0</v>
      </c>
      <c r="E119" s="50" t="n">
        <v>0</v>
      </c>
      <c r="F119" s="50" t="n">
        <v>0</v>
      </c>
      <c r="G119" s="50" t="n">
        <v>0</v>
      </c>
      <c r="H119" s="50" t="n">
        <v>0</v>
      </c>
      <c r="I119" s="50" t="n">
        <v>0</v>
      </c>
      <c r="J119" s="50" t="n">
        <v>0</v>
      </c>
      <c r="K119" s="50" t="n">
        <v>0</v>
      </c>
      <c r="L119" s="50" t="n">
        <v>0</v>
      </c>
      <c r="M119" s="50" t="n">
        <v>0</v>
      </c>
      <c r="N119" s="50" t="n">
        <v>0</v>
      </c>
      <c r="O119" s="50" t="n">
        <v>0</v>
      </c>
      <c r="P119" s="50" t="n">
        <v>0</v>
      </c>
      <c r="Q119" s="51" t="n">
        <v>0</v>
      </c>
    </row>
    <row r="120" customFormat="false" ht="12.75" hidden="false" customHeight="false" outlineLevel="0" collapsed="false">
      <c r="B120" s="85" t="n">
        <v>0</v>
      </c>
      <c r="C120" s="13" t="n">
        <v>119</v>
      </c>
      <c r="D120" s="50" t="n">
        <v>0</v>
      </c>
      <c r="E120" s="50" t="n">
        <v>0</v>
      </c>
      <c r="F120" s="50" t="n">
        <v>0</v>
      </c>
      <c r="G120" s="50" t="n">
        <v>0</v>
      </c>
      <c r="H120" s="50" t="n">
        <v>0</v>
      </c>
      <c r="I120" s="50" t="n">
        <v>0</v>
      </c>
      <c r="J120" s="50" t="n">
        <v>0</v>
      </c>
      <c r="K120" s="50" t="n">
        <v>0</v>
      </c>
      <c r="L120" s="50" t="n">
        <v>0</v>
      </c>
      <c r="M120" s="50" t="n">
        <v>0</v>
      </c>
      <c r="N120" s="50" t="n">
        <v>0</v>
      </c>
      <c r="O120" s="50" t="n">
        <v>0</v>
      </c>
      <c r="P120" s="50" t="n">
        <v>0</v>
      </c>
      <c r="Q120" s="51" t="n">
        <v>0</v>
      </c>
    </row>
    <row r="121" customFormat="false" ht="12.75" hidden="false" customHeight="false" outlineLevel="0" collapsed="false">
      <c r="B121" s="87" t="n">
        <v>0</v>
      </c>
      <c r="C121" s="64" t="n">
        <v>120</v>
      </c>
      <c r="D121" s="54" t="n">
        <v>0</v>
      </c>
      <c r="E121" s="54" t="n">
        <v>0</v>
      </c>
      <c r="F121" s="54" t="n">
        <v>0</v>
      </c>
      <c r="G121" s="54" t="n">
        <v>0</v>
      </c>
      <c r="H121" s="54" t="n">
        <v>0</v>
      </c>
      <c r="I121" s="54" t="n">
        <v>0</v>
      </c>
      <c r="J121" s="54" t="n">
        <v>0</v>
      </c>
      <c r="K121" s="54" t="n">
        <v>0</v>
      </c>
      <c r="L121" s="54" t="n">
        <v>0</v>
      </c>
      <c r="M121" s="54" t="n">
        <v>0</v>
      </c>
      <c r="N121" s="54" t="n">
        <v>0</v>
      </c>
      <c r="O121" s="54" t="n">
        <v>0</v>
      </c>
      <c r="P121" s="54" t="n">
        <v>0</v>
      </c>
      <c r="Q121" s="55" t="n">
        <v>0</v>
      </c>
    </row>
    <row r="122" customFormat="false" ht="12.75" hidden="false" customHeight="false" outlineLevel="0" collapsed="false">
      <c r="A122" s="0" t="n">
        <v>4</v>
      </c>
      <c r="B122" s="57" t="n">
        <v>36907</v>
      </c>
      <c r="C122" s="58" t="n">
        <v>121</v>
      </c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83"/>
    </row>
    <row r="123" customFormat="false" ht="12.75" hidden="false" customHeight="false" outlineLevel="0" collapsed="false">
      <c r="B123" s="61"/>
      <c r="C123" s="13" t="n">
        <v>122</v>
      </c>
      <c r="D123" s="13"/>
      <c r="E123" s="21" t="s">
        <v>5</v>
      </c>
      <c r="F123" s="21" t="s">
        <v>6</v>
      </c>
      <c r="G123" s="21" t="s">
        <v>7</v>
      </c>
      <c r="H123" s="21" t="s">
        <v>8</v>
      </c>
      <c r="I123" s="21" t="s">
        <v>9</v>
      </c>
      <c r="J123" s="21" t="s">
        <v>10</v>
      </c>
      <c r="K123" s="21" t="s">
        <v>11</v>
      </c>
      <c r="L123" s="21" t="s">
        <v>12</v>
      </c>
      <c r="M123" s="21" t="s">
        <v>13</v>
      </c>
      <c r="N123" s="21" t="s">
        <v>14</v>
      </c>
      <c r="O123" s="21" t="n">
        <v>2002</v>
      </c>
      <c r="P123" s="21" t="s">
        <v>15</v>
      </c>
      <c r="Q123" s="84" t="s">
        <v>16</v>
      </c>
    </row>
    <row r="124" customFormat="false" ht="12.75" hidden="false" customHeight="false" outlineLevel="0" collapsed="false">
      <c r="B124" s="85" t="s">
        <v>107</v>
      </c>
      <c r="C124" s="13" t="n">
        <v>123</v>
      </c>
      <c r="D124" s="13" t="s">
        <v>4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86"/>
    </row>
    <row r="125" customFormat="false" ht="12.75" hidden="false" customHeight="false" outlineLevel="0" collapsed="false">
      <c r="B125" s="85" t="s">
        <v>19</v>
      </c>
      <c r="C125" s="13" t="n">
        <v>124</v>
      </c>
      <c r="D125" s="50" t="n">
        <v>34784396.7946123</v>
      </c>
      <c r="E125" s="50" t="n">
        <v>139428.68</v>
      </c>
      <c r="F125" s="50" t="n">
        <v>244540.42</v>
      </c>
      <c r="G125" s="50" t="n">
        <v>352018.99</v>
      </c>
      <c r="H125" s="50" t="n">
        <v>454047.41</v>
      </c>
      <c r="I125" s="50" t="n">
        <v>460700.87</v>
      </c>
      <c r="J125" s="50" t="n">
        <v>371715.26</v>
      </c>
      <c r="K125" s="50" t="n">
        <v>743238.67</v>
      </c>
      <c r="L125" s="50" t="n">
        <v>433572.73</v>
      </c>
      <c r="M125" s="50" t="n">
        <v>1264075.99</v>
      </c>
      <c r="N125" s="50" t="n">
        <v>4463339.02</v>
      </c>
      <c r="O125" s="50" t="n">
        <v>-232298.41</v>
      </c>
      <c r="P125" s="50" t="n">
        <v>1174384.84</v>
      </c>
      <c r="Q125" s="51" t="n">
        <v>5405425.45</v>
      </c>
    </row>
    <row r="126" customFormat="false" ht="12.75" hidden="false" customHeight="false" outlineLevel="0" collapsed="false">
      <c r="B126" s="85" t="s">
        <v>20</v>
      </c>
      <c r="C126" s="13" t="n">
        <v>125</v>
      </c>
      <c r="D126" s="50" t="n">
        <v>7547347.04451418</v>
      </c>
      <c r="E126" s="50" t="n">
        <v>0</v>
      </c>
      <c r="F126" s="50" t="n">
        <v>0</v>
      </c>
      <c r="G126" s="50" t="n">
        <v>0</v>
      </c>
      <c r="H126" s="50" t="n">
        <v>0</v>
      </c>
      <c r="I126" s="50" t="n">
        <v>0</v>
      </c>
      <c r="J126" s="50" t="n">
        <v>0</v>
      </c>
      <c r="K126" s="50" t="n">
        <v>0</v>
      </c>
      <c r="L126" s="50" t="n">
        <v>0</v>
      </c>
      <c r="M126" s="50" t="n">
        <v>0</v>
      </c>
      <c r="N126" s="50" t="n">
        <v>0</v>
      </c>
      <c r="O126" s="50" t="n">
        <v>0</v>
      </c>
      <c r="P126" s="50" t="n">
        <v>0</v>
      </c>
      <c r="Q126" s="51" t="n">
        <v>0</v>
      </c>
    </row>
    <row r="127" customFormat="false" ht="12.75" hidden="false" customHeight="false" outlineLevel="0" collapsed="false">
      <c r="B127" s="85" t="s">
        <v>108</v>
      </c>
      <c r="C127" s="13" t="n">
        <v>126</v>
      </c>
      <c r="D127" s="50" t="n">
        <v>0</v>
      </c>
      <c r="E127" s="50" t="n">
        <v>0</v>
      </c>
      <c r="F127" s="50" t="n">
        <v>0</v>
      </c>
      <c r="G127" s="50" t="n">
        <v>0</v>
      </c>
      <c r="H127" s="50" t="n">
        <v>0</v>
      </c>
      <c r="I127" s="50" t="n">
        <v>0</v>
      </c>
      <c r="J127" s="50" t="n">
        <v>0</v>
      </c>
      <c r="K127" s="50" t="n">
        <v>0</v>
      </c>
      <c r="L127" s="50" t="n">
        <v>0</v>
      </c>
      <c r="M127" s="50" t="n">
        <v>0</v>
      </c>
      <c r="N127" s="50" t="n">
        <v>0</v>
      </c>
      <c r="O127" s="50" t="n">
        <v>0</v>
      </c>
      <c r="P127" s="50" t="n">
        <v>0</v>
      </c>
      <c r="Q127" s="51" t="n">
        <v>0</v>
      </c>
    </row>
    <row r="128" customFormat="false" ht="12.75" hidden="false" customHeight="false" outlineLevel="0" collapsed="false">
      <c r="B128" s="85" t="s">
        <v>25</v>
      </c>
      <c r="C128" s="13" t="n">
        <v>127</v>
      </c>
      <c r="D128" s="50" t="n">
        <v>7151089.47366245</v>
      </c>
      <c r="E128" s="50" t="n">
        <v>36317.39</v>
      </c>
      <c r="F128" s="50" t="n">
        <v>95142.77</v>
      </c>
      <c r="G128" s="50" t="n">
        <v>106523.31</v>
      </c>
      <c r="H128" s="50" t="n">
        <v>103615.07</v>
      </c>
      <c r="I128" s="50" t="n">
        <v>106049.09</v>
      </c>
      <c r="J128" s="50" t="n">
        <v>78310</v>
      </c>
      <c r="K128" s="50" t="n">
        <v>160210.16</v>
      </c>
      <c r="L128" s="50" t="n">
        <v>108136.49</v>
      </c>
      <c r="M128" s="50" t="n">
        <v>312653.19</v>
      </c>
      <c r="N128" s="50" t="n">
        <v>1106957.47</v>
      </c>
      <c r="O128" s="50" t="n">
        <v>-124610.37</v>
      </c>
      <c r="P128" s="50" t="n">
        <v>893459.31</v>
      </c>
      <c r="Q128" s="51" t="n">
        <v>1875806.41</v>
      </c>
    </row>
    <row r="129" customFormat="false" ht="12.75" hidden="false" customHeight="false" outlineLevel="0" collapsed="false">
      <c r="B129" s="85" t="s">
        <v>29</v>
      </c>
      <c r="C129" s="13" t="n">
        <v>128</v>
      </c>
      <c r="D129" s="50" t="n">
        <v>238101.441960815</v>
      </c>
      <c r="E129" s="50" t="n">
        <v>0</v>
      </c>
      <c r="F129" s="50" t="n">
        <v>0</v>
      </c>
      <c r="G129" s="50" t="n">
        <v>0</v>
      </c>
      <c r="H129" s="50" t="n">
        <v>0</v>
      </c>
      <c r="I129" s="50" t="n">
        <v>0</v>
      </c>
      <c r="J129" s="50" t="n">
        <v>0</v>
      </c>
      <c r="K129" s="50" t="n">
        <v>0</v>
      </c>
      <c r="L129" s="50" t="n">
        <v>0</v>
      </c>
      <c r="M129" s="50" t="n">
        <v>0</v>
      </c>
      <c r="N129" s="50" t="n">
        <v>0</v>
      </c>
      <c r="O129" s="50" t="n">
        <v>0</v>
      </c>
      <c r="P129" s="50" t="n">
        <v>0</v>
      </c>
      <c r="Q129" s="51" t="n">
        <v>0</v>
      </c>
    </row>
    <row r="130" customFormat="false" ht="12.75" hidden="false" customHeight="false" outlineLevel="0" collapsed="false">
      <c r="B130" s="85" t="s">
        <v>32</v>
      </c>
      <c r="C130" s="13" t="n">
        <v>129</v>
      </c>
      <c r="D130" s="50" t="n">
        <v>254636.614020626</v>
      </c>
      <c r="E130" s="50" t="n">
        <v>-1590.85</v>
      </c>
      <c r="F130" s="50" t="n">
        <v>-3167.72</v>
      </c>
      <c r="G130" s="50" t="n">
        <v>-3546.79</v>
      </c>
      <c r="H130" s="50" t="n">
        <v>-3530.89</v>
      </c>
      <c r="I130" s="50" t="n">
        <v>0</v>
      </c>
      <c r="J130" s="50" t="n">
        <v>0</v>
      </c>
      <c r="K130" s="50" t="n">
        <v>0</v>
      </c>
      <c r="L130" s="50" t="n">
        <v>0</v>
      </c>
      <c r="M130" s="50" t="n">
        <v>0</v>
      </c>
      <c r="N130" s="50" t="n">
        <v>-11836.25</v>
      </c>
      <c r="O130" s="50" t="n">
        <v>0</v>
      </c>
      <c r="P130" s="50" t="n">
        <v>0</v>
      </c>
      <c r="Q130" s="51" t="n">
        <v>-11836.25</v>
      </c>
    </row>
    <row r="131" customFormat="false" ht="12.75" hidden="false" customHeight="false" outlineLevel="0" collapsed="false">
      <c r="B131" s="85" t="s">
        <v>35</v>
      </c>
      <c r="C131" s="13" t="n">
        <v>130</v>
      </c>
      <c r="D131" s="50" t="n">
        <v>694293.253349893</v>
      </c>
      <c r="E131" s="50" t="n">
        <v>0</v>
      </c>
      <c r="F131" s="50" t="n">
        <v>0</v>
      </c>
      <c r="G131" s="50" t="n">
        <v>0</v>
      </c>
      <c r="H131" s="50" t="n">
        <v>0</v>
      </c>
      <c r="I131" s="50" t="n">
        <v>0</v>
      </c>
      <c r="J131" s="50" t="n">
        <v>0</v>
      </c>
      <c r="K131" s="50" t="n">
        <v>0</v>
      </c>
      <c r="L131" s="50" t="n">
        <v>0</v>
      </c>
      <c r="M131" s="50" t="n">
        <v>0</v>
      </c>
      <c r="N131" s="50" t="n">
        <v>0</v>
      </c>
      <c r="O131" s="50" t="n">
        <v>0</v>
      </c>
      <c r="P131" s="50" t="n">
        <v>0</v>
      </c>
      <c r="Q131" s="51" t="n">
        <v>0</v>
      </c>
    </row>
    <row r="132" customFormat="false" ht="12.75" hidden="false" customHeight="false" outlineLevel="0" collapsed="false">
      <c r="B132" s="85" t="s">
        <v>38</v>
      </c>
      <c r="C132" s="13" t="n">
        <v>131</v>
      </c>
      <c r="D132" s="50" t="n">
        <v>0</v>
      </c>
      <c r="E132" s="50" t="n">
        <v>0</v>
      </c>
      <c r="F132" s="50" t="n">
        <v>0</v>
      </c>
      <c r="G132" s="50" t="n">
        <v>0</v>
      </c>
      <c r="H132" s="50" t="n">
        <v>0</v>
      </c>
      <c r="I132" s="50" t="n">
        <v>0</v>
      </c>
      <c r="J132" s="50" t="n">
        <v>0</v>
      </c>
      <c r="K132" s="50" t="n">
        <v>0</v>
      </c>
      <c r="L132" s="50" t="n">
        <v>0</v>
      </c>
      <c r="M132" s="50" t="n">
        <v>0</v>
      </c>
      <c r="N132" s="50" t="n">
        <v>0</v>
      </c>
      <c r="O132" s="50" t="n">
        <v>0</v>
      </c>
      <c r="P132" s="50" t="n">
        <v>0</v>
      </c>
      <c r="Q132" s="51" t="n">
        <v>0</v>
      </c>
    </row>
    <row r="133" customFormat="false" ht="12.75" hidden="false" customHeight="false" outlineLevel="0" collapsed="false">
      <c r="B133" s="85" t="s">
        <v>43</v>
      </c>
      <c r="C133" s="13" t="n">
        <v>132</v>
      </c>
      <c r="D133" s="50" t="n">
        <v>6187311.37539291</v>
      </c>
      <c r="E133" s="50" t="n">
        <v>38662.79</v>
      </c>
      <c r="F133" s="50" t="n">
        <v>89522.8</v>
      </c>
      <c r="G133" s="50" t="n">
        <v>158536.19</v>
      </c>
      <c r="H133" s="50" t="n">
        <v>261849.24</v>
      </c>
      <c r="I133" s="50" t="n">
        <v>291708.83</v>
      </c>
      <c r="J133" s="50" t="n">
        <v>228360.42</v>
      </c>
      <c r="K133" s="50" t="n">
        <v>445432.42</v>
      </c>
      <c r="L133" s="50" t="n">
        <v>266345.8</v>
      </c>
      <c r="M133" s="50" t="n">
        <v>801315.09</v>
      </c>
      <c r="N133" s="50" t="n">
        <v>2581733.58</v>
      </c>
      <c r="O133" s="50" t="n">
        <v>-636932.37</v>
      </c>
      <c r="P133" s="50" t="n">
        <v>-2303942.42</v>
      </c>
      <c r="Q133" s="51" t="n">
        <v>-359141.210000001</v>
      </c>
    </row>
    <row r="134" customFormat="false" ht="12.75" hidden="false" customHeight="false" outlineLevel="0" collapsed="false">
      <c r="B134" s="85" t="s">
        <v>47</v>
      </c>
      <c r="C134" s="13" t="n">
        <v>133</v>
      </c>
      <c r="D134" s="50" t="n">
        <v>1818236.42109565</v>
      </c>
      <c r="E134" s="50" t="n">
        <v>0</v>
      </c>
      <c r="F134" s="50" t="n">
        <v>19402.28</v>
      </c>
      <c r="G134" s="50" t="n">
        <v>57930.92</v>
      </c>
      <c r="H134" s="50" t="n">
        <v>59436.7</v>
      </c>
      <c r="I134" s="50" t="n">
        <v>19136.52</v>
      </c>
      <c r="J134" s="50" t="n">
        <v>18664.41</v>
      </c>
      <c r="K134" s="50" t="n">
        <v>33608.82</v>
      </c>
      <c r="L134" s="50" t="n">
        <v>20867.53</v>
      </c>
      <c r="M134" s="50" t="n">
        <v>56340.86</v>
      </c>
      <c r="N134" s="50" t="n">
        <v>285388.04</v>
      </c>
      <c r="O134" s="50" t="n">
        <v>-1975.43</v>
      </c>
      <c r="P134" s="50" t="n">
        <v>-179963.06</v>
      </c>
      <c r="Q134" s="51" t="n">
        <v>103449.55</v>
      </c>
    </row>
    <row r="135" customFormat="false" ht="12.75" hidden="false" customHeight="false" outlineLevel="0" collapsed="false">
      <c r="B135" s="85" t="s">
        <v>50</v>
      </c>
      <c r="C135" s="13" t="n">
        <v>134</v>
      </c>
      <c r="D135" s="50" t="n">
        <v>0</v>
      </c>
      <c r="E135" s="50" t="n">
        <v>-9128.22</v>
      </c>
      <c r="F135" s="50" t="n">
        <v>-69725.26</v>
      </c>
      <c r="G135" s="50" t="n">
        <v>0</v>
      </c>
      <c r="H135" s="50" t="n">
        <v>0</v>
      </c>
      <c r="I135" s="50" t="n">
        <v>0</v>
      </c>
      <c r="J135" s="50" t="n">
        <v>0</v>
      </c>
      <c r="K135" s="50" t="n">
        <v>0</v>
      </c>
      <c r="L135" s="50" t="n">
        <v>0</v>
      </c>
      <c r="M135" s="50" t="n">
        <v>0</v>
      </c>
      <c r="N135" s="50" t="n">
        <v>-78853.48</v>
      </c>
      <c r="O135" s="50" t="n">
        <v>0</v>
      </c>
      <c r="P135" s="50" t="n">
        <v>12056.92</v>
      </c>
      <c r="Q135" s="51" t="n">
        <v>-66796.56</v>
      </c>
    </row>
    <row r="136" customFormat="false" ht="12.75" hidden="false" customHeight="false" outlineLevel="0" collapsed="false">
      <c r="B136" s="85" t="s">
        <v>53</v>
      </c>
      <c r="C136" s="13" t="n">
        <v>135</v>
      </c>
      <c r="D136" s="50" t="n">
        <v>1243093.71447674</v>
      </c>
      <c r="E136" s="50" t="n">
        <v>13503.06</v>
      </c>
      <c r="F136" s="50" t="n">
        <v>0</v>
      </c>
      <c r="G136" s="50" t="n">
        <v>0</v>
      </c>
      <c r="H136" s="50" t="n">
        <v>0</v>
      </c>
      <c r="I136" s="50" t="n">
        <v>0</v>
      </c>
      <c r="J136" s="50" t="n">
        <v>0</v>
      </c>
      <c r="K136" s="50" t="n">
        <v>0</v>
      </c>
      <c r="L136" s="50" t="n">
        <v>0</v>
      </c>
      <c r="M136" s="50" t="n">
        <v>0</v>
      </c>
      <c r="N136" s="50" t="n">
        <v>13503.06</v>
      </c>
      <c r="O136" s="50" t="n">
        <v>0</v>
      </c>
      <c r="P136" s="50" t="n">
        <v>0</v>
      </c>
      <c r="Q136" s="51" t="n">
        <v>13503.06</v>
      </c>
    </row>
    <row r="137" customFormat="false" ht="12.75" hidden="false" customHeight="false" outlineLevel="0" collapsed="false">
      <c r="B137" s="85" t="s">
        <v>56</v>
      </c>
      <c r="C137" s="13" t="n">
        <v>136</v>
      </c>
      <c r="D137" s="50" t="n">
        <v>539719.375927685</v>
      </c>
      <c r="E137" s="50" t="n">
        <v>17499.36</v>
      </c>
      <c r="F137" s="50" t="n">
        <v>34844.91</v>
      </c>
      <c r="G137" s="50" t="n">
        <v>0</v>
      </c>
      <c r="H137" s="50" t="n">
        <v>0</v>
      </c>
      <c r="I137" s="50" t="n">
        <v>0</v>
      </c>
      <c r="J137" s="50" t="n">
        <v>0</v>
      </c>
      <c r="K137" s="50" t="n">
        <v>0</v>
      </c>
      <c r="L137" s="50" t="n">
        <v>0</v>
      </c>
      <c r="M137" s="50" t="n">
        <v>0</v>
      </c>
      <c r="N137" s="50" t="n">
        <v>52344.27</v>
      </c>
      <c r="O137" s="50" t="n">
        <v>0</v>
      </c>
      <c r="P137" s="50" t="n">
        <v>0</v>
      </c>
      <c r="Q137" s="51" t="n">
        <v>52344.27</v>
      </c>
    </row>
    <row r="138" customFormat="false" ht="12.75" hidden="false" customHeight="false" outlineLevel="0" collapsed="false">
      <c r="B138" s="85" t="s">
        <v>59</v>
      </c>
      <c r="C138" s="13" t="n">
        <v>137</v>
      </c>
      <c r="D138" s="50" t="n">
        <v>251437.188425373</v>
      </c>
      <c r="E138" s="50" t="n">
        <v>22663</v>
      </c>
      <c r="F138" s="50" t="n">
        <v>52267.36</v>
      </c>
      <c r="G138" s="50" t="n">
        <v>0</v>
      </c>
      <c r="H138" s="50" t="n">
        <v>0</v>
      </c>
      <c r="I138" s="50" t="n">
        <v>0</v>
      </c>
      <c r="J138" s="50" t="n">
        <v>0</v>
      </c>
      <c r="K138" s="50" t="n">
        <v>0</v>
      </c>
      <c r="L138" s="50" t="n">
        <v>0</v>
      </c>
      <c r="M138" s="50" t="n">
        <v>0</v>
      </c>
      <c r="N138" s="50" t="n">
        <v>74930.36</v>
      </c>
      <c r="O138" s="50" t="n">
        <v>0</v>
      </c>
      <c r="P138" s="50" t="n">
        <v>0</v>
      </c>
      <c r="Q138" s="51" t="n">
        <v>74930.36</v>
      </c>
    </row>
    <row r="139" customFormat="false" ht="12.75" hidden="false" customHeight="false" outlineLevel="0" collapsed="false">
      <c r="B139" s="85" t="s">
        <v>109</v>
      </c>
      <c r="C139" s="13" t="n">
        <v>138</v>
      </c>
      <c r="D139" s="50" t="n">
        <v>0</v>
      </c>
      <c r="E139" s="50" t="n">
        <v>0</v>
      </c>
      <c r="F139" s="50" t="n">
        <v>0</v>
      </c>
      <c r="G139" s="50" t="n">
        <v>0</v>
      </c>
      <c r="H139" s="50" t="n">
        <v>0</v>
      </c>
      <c r="I139" s="50" t="n">
        <v>0</v>
      </c>
      <c r="J139" s="50" t="n">
        <v>0</v>
      </c>
      <c r="K139" s="50" t="n">
        <v>0</v>
      </c>
      <c r="L139" s="50" t="n">
        <v>0</v>
      </c>
      <c r="M139" s="50" t="n">
        <v>0</v>
      </c>
      <c r="N139" s="50" t="n">
        <v>0</v>
      </c>
      <c r="O139" s="50" t="n">
        <v>0</v>
      </c>
      <c r="P139" s="50" t="n">
        <v>0</v>
      </c>
      <c r="Q139" s="51" t="n">
        <v>0</v>
      </c>
    </row>
    <row r="140" customFormat="false" ht="12.75" hidden="false" customHeight="false" outlineLevel="0" collapsed="false">
      <c r="B140" s="85" t="s">
        <v>64</v>
      </c>
      <c r="C140" s="13" t="n">
        <v>139</v>
      </c>
      <c r="D140" s="50" t="n">
        <v>11411200.8859117</v>
      </c>
      <c r="E140" s="50" t="n">
        <v>15825.82</v>
      </c>
      <c r="F140" s="50" t="n">
        <v>13250</v>
      </c>
      <c r="G140" s="50" t="n">
        <v>24924.1</v>
      </c>
      <c r="H140" s="50" t="n">
        <v>24690.47</v>
      </c>
      <c r="I140" s="50" t="n">
        <v>26774</v>
      </c>
      <c r="J140" s="50" t="n">
        <v>26715</v>
      </c>
      <c r="K140" s="50" t="n">
        <v>57358.83</v>
      </c>
      <c r="L140" s="50" t="n">
        <v>26146</v>
      </c>
      <c r="M140" s="50" t="n">
        <v>75355.31</v>
      </c>
      <c r="N140" s="50" t="n">
        <v>291039.53</v>
      </c>
      <c r="O140" s="50" t="n">
        <v>-122359</v>
      </c>
      <c r="P140" s="50" t="n">
        <v>514428.17</v>
      </c>
      <c r="Q140" s="51" t="n">
        <v>683108.7</v>
      </c>
    </row>
    <row r="141" customFormat="false" ht="12.75" hidden="false" customHeight="false" outlineLevel="0" collapsed="false">
      <c r="B141" s="85" t="s">
        <v>67</v>
      </c>
      <c r="C141" s="13" t="n">
        <v>140</v>
      </c>
      <c r="D141" s="50" t="n">
        <v>52202.8773549933</v>
      </c>
      <c r="E141" s="50" t="n">
        <v>0</v>
      </c>
      <c r="F141" s="50" t="n">
        <v>0</v>
      </c>
      <c r="G141" s="50" t="n">
        <v>0</v>
      </c>
      <c r="H141" s="50" t="n">
        <v>0</v>
      </c>
      <c r="I141" s="50" t="n">
        <v>0</v>
      </c>
      <c r="J141" s="50" t="n">
        <v>0</v>
      </c>
      <c r="K141" s="50" t="n">
        <v>0</v>
      </c>
      <c r="L141" s="50" t="n">
        <v>0</v>
      </c>
      <c r="M141" s="50" t="n">
        <v>0</v>
      </c>
      <c r="N141" s="50" t="n">
        <v>0</v>
      </c>
      <c r="O141" s="50" t="n">
        <v>0</v>
      </c>
      <c r="P141" s="50" t="n">
        <v>0</v>
      </c>
      <c r="Q141" s="51" t="n">
        <v>0</v>
      </c>
    </row>
    <row r="142" customFormat="false" ht="12.75" hidden="false" customHeight="false" outlineLevel="0" collapsed="false">
      <c r="B142" s="85" t="s">
        <v>70</v>
      </c>
      <c r="C142" s="13" t="n">
        <v>141</v>
      </c>
      <c r="D142" s="50" t="n">
        <v>686881.973218232</v>
      </c>
      <c r="E142" s="50" t="n">
        <v>0</v>
      </c>
      <c r="F142" s="50" t="n">
        <v>0</v>
      </c>
      <c r="G142" s="50" t="n">
        <v>0</v>
      </c>
      <c r="H142" s="50" t="n">
        <v>0</v>
      </c>
      <c r="I142" s="50" t="n">
        <v>0</v>
      </c>
      <c r="J142" s="50" t="n">
        <v>0</v>
      </c>
      <c r="K142" s="50" t="n">
        <v>0</v>
      </c>
      <c r="L142" s="50" t="n">
        <v>0</v>
      </c>
      <c r="M142" s="50" t="n">
        <v>0</v>
      </c>
      <c r="N142" s="50" t="n">
        <v>0</v>
      </c>
      <c r="O142" s="50" t="n">
        <v>0</v>
      </c>
      <c r="P142" s="50" t="n">
        <v>0</v>
      </c>
      <c r="Q142" s="51" t="n">
        <v>0</v>
      </c>
    </row>
    <row r="143" customFormat="false" ht="12.75" hidden="false" customHeight="false" outlineLevel="0" collapsed="false">
      <c r="B143" s="85" t="s">
        <v>75</v>
      </c>
      <c r="C143" s="13" t="n">
        <v>142</v>
      </c>
      <c r="D143" s="50" t="n">
        <v>3826684.70313045</v>
      </c>
      <c r="E143" s="50" t="n">
        <v>0</v>
      </c>
      <c r="F143" s="50" t="n">
        <v>13003.28</v>
      </c>
      <c r="G143" s="50" t="n">
        <v>7651.26</v>
      </c>
      <c r="H143" s="50" t="n">
        <v>7986.82</v>
      </c>
      <c r="I143" s="50" t="n">
        <v>17032.43</v>
      </c>
      <c r="J143" s="50" t="n">
        <v>19665.43</v>
      </c>
      <c r="K143" s="50" t="n">
        <v>46628.44</v>
      </c>
      <c r="L143" s="50" t="n">
        <v>12076.91</v>
      </c>
      <c r="M143" s="50" t="n">
        <v>18411.54</v>
      </c>
      <c r="N143" s="50" t="n">
        <v>142456.11</v>
      </c>
      <c r="O143" s="50" t="n">
        <v>653578.76</v>
      </c>
      <c r="P143" s="50" t="n">
        <v>2238345.92</v>
      </c>
      <c r="Q143" s="51" t="n">
        <v>3034380.79</v>
      </c>
    </row>
    <row r="144" customFormat="false" ht="12.75" hidden="false" customHeight="false" outlineLevel="0" collapsed="false">
      <c r="B144" s="85" t="s">
        <v>78</v>
      </c>
      <c r="C144" s="13" t="n">
        <v>143</v>
      </c>
      <c r="D144" s="50" t="n">
        <v>445563.239343252</v>
      </c>
      <c r="E144" s="50" t="n">
        <v>5676.33</v>
      </c>
      <c r="F144" s="50" t="n">
        <v>0</v>
      </c>
      <c r="G144" s="50" t="n">
        <v>0</v>
      </c>
      <c r="H144" s="50" t="n">
        <v>0</v>
      </c>
      <c r="I144" s="50" t="n">
        <v>0</v>
      </c>
      <c r="J144" s="50" t="n">
        <v>0</v>
      </c>
      <c r="K144" s="50" t="n">
        <v>0</v>
      </c>
      <c r="L144" s="50" t="n">
        <v>0</v>
      </c>
      <c r="M144" s="50" t="n">
        <v>0</v>
      </c>
      <c r="N144" s="50" t="n">
        <v>5676.33</v>
      </c>
      <c r="O144" s="50" t="n">
        <v>0</v>
      </c>
      <c r="P144" s="50" t="n">
        <v>0</v>
      </c>
      <c r="Q144" s="51" t="n">
        <v>5676.33</v>
      </c>
    </row>
    <row r="145" customFormat="false" ht="12.75" hidden="false" customHeight="false" outlineLevel="0" collapsed="false">
      <c r="B145" s="85"/>
      <c r="C145" s="13" t="n">
        <v>144</v>
      </c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1"/>
    </row>
    <row r="146" customFormat="false" ht="12.75" hidden="false" customHeight="false" outlineLevel="0" collapsed="false">
      <c r="B146" s="85" t="s">
        <v>83</v>
      </c>
      <c r="C146" s="13" t="n">
        <v>145</v>
      </c>
      <c r="D146" s="50" t="s">
        <v>4</v>
      </c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1"/>
    </row>
    <row r="147" customFormat="false" ht="12.75" hidden="false" customHeight="false" outlineLevel="0" collapsed="false">
      <c r="B147" s="85" t="s">
        <v>22</v>
      </c>
      <c r="C147" s="13" t="n">
        <v>146</v>
      </c>
      <c r="D147" s="50" t="n">
        <v>0</v>
      </c>
      <c r="E147" s="50" t="n">
        <v>0</v>
      </c>
      <c r="F147" s="50" t="n">
        <v>0</v>
      </c>
      <c r="G147" s="50" t="n">
        <v>0</v>
      </c>
      <c r="H147" s="50" t="n">
        <v>0</v>
      </c>
      <c r="I147" s="50" t="n">
        <v>0</v>
      </c>
      <c r="J147" s="50" t="n">
        <v>0</v>
      </c>
      <c r="K147" s="50" t="n">
        <v>0</v>
      </c>
      <c r="L147" s="50" t="n">
        <v>0</v>
      </c>
      <c r="M147" s="50" t="n">
        <v>0</v>
      </c>
      <c r="N147" s="50" t="n">
        <v>0</v>
      </c>
      <c r="O147" s="50" t="n">
        <v>0</v>
      </c>
      <c r="P147" s="50" t="n">
        <v>0</v>
      </c>
      <c r="Q147" s="51" t="n">
        <v>0</v>
      </c>
    </row>
    <row r="148" customFormat="false" ht="12.75" hidden="false" customHeight="false" outlineLevel="0" collapsed="false">
      <c r="B148" s="85" t="s">
        <v>27</v>
      </c>
      <c r="C148" s="13" t="n">
        <v>147</v>
      </c>
      <c r="D148" s="50" t="n">
        <v>0</v>
      </c>
      <c r="E148" s="50" t="n">
        <v>0</v>
      </c>
      <c r="F148" s="50" t="n">
        <v>0</v>
      </c>
      <c r="G148" s="50" t="n">
        <v>0</v>
      </c>
      <c r="H148" s="50" t="n">
        <v>0</v>
      </c>
      <c r="I148" s="50" t="n">
        <v>0</v>
      </c>
      <c r="J148" s="50" t="n">
        <v>0</v>
      </c>
      <c r="K148" s="50" t="n">
        <v>0</v>
      </c>
      <c r="L148" s="50" t="n">
        <v>0</v>
      </c>
      <c r="M148" s="50" t="n">
        <v>0</v>
      </c>
      <c r="N148" s="50" t="n">
        <v>0</v>
      </c>
      <c r="O148" s="50" t="n">
        <v>0</v>
      </c>
      <c r="P148" s="50" t="n">
        <v>0</v>
      </c>
      <c r="Q148" s="51" t="n">
        <v>0</v>
      </c>
    </row>
    <row r="149" customFormat="false" ht="12.75" hidden="false" customHeight="false" outlineLevel="0" collapsed="false">
      <c r="B149" s="85" t="s">
        <v>77</v>
      </c>
      <c r="C149" s="13" t="n">
        <v>148</v>
      </c>
      <c r="D149" s="50" t="n">
        <v>0</v>
      </c>
      <c r="E149" s="50" t="n">
        <v>0</v>
      </c>
      <c r="F149" s="50" t="n">
        <v>0</v>
      </c>
      <c r="G149" s="50" t="n">
        <v>0</v>
      </c>
      <c r="H149" s="50" t="n">
        <v>0</v>
      </c>
      <c r="I149" s="50" t="n">
        <v>0</v>
      </c>
      <c r="J149" s="50" t="n">
        <v>0</v>
      </c>
      <c r="K149" s="50" t="n">
        <v>0</v>
      </c>
      <c r="L149" s="50" t="n">
        <v>0</v>
      </c>
      <c r="M149" s="50" t="n">
        <v>0</v>
      </c>
      <c r="N149" s="50" t="n">
        <v>0</v>
      </c>
      <c r="O149" s="50" t="n">
        <v>0</v>
      </c>
      <c r="P149" s="50" t="n">
        <v>0</v>
      </c>
      <c r="Q149" s="51" t="n">
        <v>0</v>
      </c>
    </row>
    <row r="150" customFormat="false" ht="12.75" hidden="false" customHeight="false" outlineLevel="0" collapsed="false">
      <c r="B150" s="85" t="s">
        <v>66</v>
      </c>
      <c r="C150" s="13" t="n">
        <v>149</v>
      </c>
      <c r="D150" s="50" t="n">
        <v>0</v>
      </c>
      <c r="E150" s="50" t="n">
        <v>0</v>
      </c>
      <c r="F150" s="50" t="n">
        <v>0</v>
      </c>
      <c r="G150" s="50" t="n">
        <v>0</v>
      </c>
      <c r="H150" s="50" t="n">
        <v>0</v>
      </c>
      <c r="I150" s="50" t="n">
        <v>0</v>
      </c>
      <c r="J150" s="50" t="n">
        <v>0</v>
      </c>
      <c r="K150" s="50" t="n">
        <v>0</v>
      </c>
      <c r="L150" s="50" t="n">
        <v>0</v>
      </c>
      <c r="M150" s="50" t="n">
        <v>0</v>
      </c>
      <c r="N150" s="50" t="n">
        <v>0</v>
      </c>
      <c r="O150" s="50" t="n">
        <v>0</v>
      </c>
      <c r="P150" s="50" t="n">
        <v>0</v>
      </c>
      <c r="Q150" s="51" t="n">
        <v>0</v>
      </c>
    </row>
    <row r="151" customFormat="false" ht="12.75" hidden="false" customHeight="false" outlineLevel="0" collapsed="false">
      <c r="B151" s="85" t="s">
        <v>45</v>
      </c>
      <c r="C151" s="13" t="n">
        <v>150</v>
      </c>
      <c r="D151" s="50" t="n">
        <v>0</v>
      </c>
      <c r="E151" s="50" t="n">
        <v>0</v>
      </c>
      <c r="F151" s="50" t="n">
        <v>0</v>
      </c>
      <c r="G151" s="50" t="n">
        <v>0</v>
      </c>
      <c r="H151" s="50" t="n">
        <v>0</v>
      </c>
      <c r="I151" s="50" t="n">
        <v>0</v>
      </c>
      <c r="J151" s="50" t="n">
        <v>0</v>
      </c>
      <c r="K151" s="50" t="n">
        <v>0</v>
      </c>
      <c r="L151" s="50" t="n">
        <v>0</v>
      </c>
      <c r="M151" s="50" t="n">
        <v>0</v>
      </c>
      <c r="N151" s="50" t="n">
        <v>0</v>
      </c>
      <c r="O151" s="50" t="n">
        <v>0</v>
      </c>
      <c r="P151" s="50" t="n">
        <v>0</v>
      </c>
      <c r="Q151" s="51" t="n">
        <v>0</v>
      </c>
    </row>
    <row r="152" customFormat="false" ht="12.75" hidden="false" customHeight="false" outlineLevel="0" collapsed="false">
      <c r="B152" s="85" t="s">
        <v>52</v>
      </c>
      <c r="C152" s="13" t="n">
        <v>151</v>
      </c>
      <c r="D152" s="50" t="n">
        <v>0</v>
      </c>
      <c r="E152" s="50" t="n">
        <v>0</v>
      </c>
      <c r="F152" s="50" t="n">
        <v>0</v>
      </c>
      <c r="G152" s="50" t="n">
        <v>0</v>
      </c>
      <c r="H152" s="50" t="n">
        <v>0</v>
      </c>
      <c r="I152" s="50" t="n">
        <v>0</v>
      </c>
      <c r="J152" s="50" t="n">
        <v>0</v>
      </c>
      <c r="K152" s="50" t="n">
        <v>0</v>
      </c>
      <c r="L152" s="50" t="n">
        <v>0</v>
      </c>
      <c r="M152" s="50" t="n">
        <v>0</v>
      </c>
      <c r="N152" s="50" t="n">
        <v>0</v>
      </c>
      <c r="O152" s="50" t="n">
        <v>0</v>
      </c>
      <c r="P152" s="50" t="n">
        <v>0</v>
      </c>
      <c r="Q152" s="51" t="n">
        <v>0</v>
      </c>
    </row>
    <row r="153" customFormat="false" ht="12.75" hidden="false" customHeight="false" outlineLevel="0" collapsed="false">
      <c r="B153" s="85" t="s">
        <v>80</v>
      </c>
      <c r="C153" s="13" t="n">
        <v>152</v>
      </c>
      <c r="D153" s="50" t="n">
        <v>0</v>
      </c>
      <c r="E153" s="50" t="n">
        <v>0</v>
      </c>
      <c r="F153" s="50" t="n">
        <v>0</v>
      </c>
      <c r="G153" s="50" t="n">
        <v>0</v>
      </c>
      <c r="H153" s="50" t="n">
        <v>0</v>
      </c>
      <c r="I153" s="50" t="n">
        <v>0</v>
      </c>
      <c r="J153" s="50" t="n">
        <v>0</v>
      </c>
      <c r="K153" s="50" t="n">
        <v>0</v>
      </c>
      <c r="L153" s="50" t="n">
        <v>0</v>
      </c>
      <c r="M153" s="50" t="n">
        <v>0</v>
      </c>
      <c r="N153" s="50" t="n">
        <v>0</v>
      </c>
      <c r="O153" s="50" t="n">
        <v>0</v>
      </c>
      <c r="P153" s="50" t="n">
        <v>0</v>
      </c>
      <c r="Q153" s="51" t="n">
        <v>0</v>
      </c>
    </row>
    <row r="154" customFormat="false" ht="12.75" hidden="false" customHeight="false" outlineLevel="0" collapsed="false">
      <c r="B154" s="85" t="s">
        <v>49</v>
      </c>
      <c r="C154" s="13" t="n">
        <v>153</v>
      </c>
      <c r="D154" s="50" t="n">
        <v>0</v>
      </c>
      <c r="E154" s="50" t="n">
        <v>0</v>
      </c>
      <c r="F154" s="50" t="n">
        <v>0</v>
      </c>
      <c r="G154" s="50" t="n">
        <v>0</v>
      </c>
      <c r="H154" s="50" t="n">
        <v>0</v>
      </c>
      <c r="I154" s="50" t="n">
        <v>0</v>
      </c>
      <c r="J154" s="50" t="n">
        <v>0</v>
      </c>
      <c r="K154" s="50" t="n">
        <v>0</v>
      </c>
      <c r="L154" s="50" t="n">
        <v>0</v>
      </c>
      <c r="M154" s="50" t="n">
        <v>0</v>
      </c>
      <c r="N154" s="50" t="n">
        <v>0</v>
      </c>
      <c r="O154" s="50" t="n">
        <v>0</v>
      </c>
      <c r="P154" s="50" t="n">
        <v>0</v>
      </c>
      <c r="Q154" s="51" t="n">
        <v>0</v>
      </c>
    </row>
    <row r="155" customFormat="false" ht="12.75" hidden="false" customHeight="false" outlineLevel="0" collapsed="false">
      <c r="B155" s="85" t="s">
        <v>34</v>
      </c>
      <c r="C155" s="13" t="n">
        <v>154</v>
      </c>
      <c r="D155" s="50" t="n">
        <v>0</v>
      </c>
      <c r="E155" s="50" t="n">
        <v>0</v>
      </c>
      <c r="F155" s="50" t="n">
        <v>0</v>
      </c>
      <c r="G155" s="50" t="n">
        <v>0</v>
      </c>
      <c r="H155" s="50" t="n">
        <v>0</v>
      </c>
      <c r="I155" s="50" t="n">
        <v>0</v>
      </c>
      <c r="J155" s="50" t="n">
        <v>0</v>
      </c>
      <c r="K155" s="50" t="n">
        <v>0</v>
      </c>
      <c r="L155" s="50" t="n">
        <v>0</v>
      </c>
      <c r="M155" s="50" t="n">
        <v>0</v>
      </c>
      <c r="N155" s="50" t="n">
        <v>0</v>
      </c>
      <c r="O155" s="50" t="n">
        <v>0</v>
      </c>
      <c r="P155" s="50" t="n">
        <v>0</v>
      </c>
      <c r="Q155" s="51" t="n">
        <v>0</v>
      </c>
    </row>
    <row r="156" customFormat="false" ht="12.75" hidden="false" customHeight="false" outlineLevel="0" collapsed="false">
      <c r="B156" s="85" t="s">
        <v>69</v>
      </c>
      <c r="C156" s="13" t="n">
        <v>155</v>
      </c>
      <c r="D156" s="50" t="n">
        <v>0</v>
      </c>
      <c r="E156" s="50" t="n">
        <v>0</v>
      </c>
      <c r="F156" s="50" t="n">
        <v>0</v>
      </c>
      <c r="G156" s="50" t="n">
        <v>0</v>
      </c>
      <c r="H156" s="50" t="n">
        <v>0</v>
      </c>
      <c r="I156" s="50" t="n">
        <v>0</v>
      </c>
      <c r="J156" s="50" t="n">
        <v>0</v>
      </c>
      <c r="K156" s="50" t="n">
        <v>0</v>
      </c>
      <c r="L156" s="50" t="n">
        <v>0</v>
      </c>
      <c r="M156" s="50" t="n">
        <v>0</v>
      </c>
      <c r="N156" s="50" t="n">
        <v>0</v>
      </c>
      <c r="O156" s="50" t="n">
        <v>0</v>
      </c>
      <c r="P156" s="50" t="n">
        <v>0</v>
      </c>
      <c r="Q156" s="51" t="n">
        <v>0</v>
      </c>
    </row>
    <row r="157" customFormat="false" ht="12.75" hidden="false" customHeight="false" outlineLevel="0" collapsed="false">
      <c r="B157" s="85" t="s">
        <v>72</v>
      </c>
      <c r="C157" s="13" t="n">
        <v>156</v>
      </c>
      <c r="D157" s="50" t="n">
        <v>0</v>
      </c>
      <c r="E157" s="50" t="n">
        <v>0</v>
      </c>
      <c r="F157" s="50" t="n">
        <v>0</v>
      </c>
      <c r="G157" s="50" t="n">
        <v>0</v>
      </c>
      <c r="H157" s="50" t="n">
        <v>0</v>
      </c>
      <c r="I157" s="50" t="n">
        <v>0</v>
      </c>
      <c r="J157" s="50" t="n">
        <v>0</v>
      </c>
      <c r="K157" s="50" t="n">
        <v>0</v>
      </c>
      <c r="L157" s="50" t="n">
        <v>0</v>
      </c>
      <c r="M157" s="50" t="n">
        <v>0</v>
      </c>
      <c r="N157" s="50" t="n">
        <v>0</v>
      </c>
      <c r="O157" s="50" t="n">
        <v>0</v>
      </c>
      <c r="P157" s="50" t="n">
        <v>0</v>
      </c>
      <c r="Q157" s="51" t="n">
        <v>0</v>
      </c>
    </row>
    <row r="158" customFormat="false" ht="12.75" hidden="false" customHeight="false" outlineLevel="0" collapsed="false">
      <c r="B158" s="85" t="s">
        <v>31</v>
      </c>
      <c r="C158" s="13" t="n">
        <v>157</v>
      </c>
      <c r="D158" s="50" t="n">
        <v>0</v>
      </c>
      <c r="E158" s="50" t="n">
        <v>0</v>
      </c>
      <c r="F158" s="50" t="n">
        <v>0</v>
      </c>
      <c r="G158" s="50" t="n">
        <v>0</v>
      </c>
      <c r="H158" s="50" t="n">
        <v>0</v>
      </c>
      <c r="I158" s="50" t="n">
        <v>0</v>
      </c>
      <c r="J158" s="50" t="n">
        <v>0</v>
      </c>
      <c r="K158" s="50" t="n">
        <v>0</v>
      </c>
      <c r="L158" s="50" t="n">
        <v>0</v>
      </c>
      <c r="M158" s="50" t="n">
        <v>0</v>
      </c>
      <c r="N158" s="50" t="n">
        <v>0</v>
      </c>
      <c r="O158" s="50" t="n">
        <v>0</v>
      </c>
      <c r="P158" s="50" t="n">
        <v>0</v>
      </c>
      <c r="Q158" s="51" t="n">
        <v>0</v>
      </c>
    </row>
    <row r="159" customFormat="false" ht="12.75" hidden="false" customHeight="false" outlineLevel="0" collapsed="false">
      <c r="B159" s="85" t="s">
        <v>37</v>
      </c>
      <c r="C159" s="13" t="n">
        <v>158</v>
      </c>
      <c r="D159" s="50" t="n">
        <v>0</v>
      </c>
      <c r="E159" s="50" t="n">
        <v>0</v>
      </c>
      <c r="F159" s="50" t="n">
        <v>0</v>
      </c>
      <c r="G159" s="50" t="n">
        <v>0</v>
      </c>
      <c r="H159" s="50" t="n">
        <v>0</v>
      </c>
      <c r="I159" s="50" t="n">
        <v>0</v>
      </c>
      <c r="J159" s="50" t="n">
        <v>0</v>
      </c>
      <c r="K159" s="50" t="n">
        <v>0</v>
      </c>
      <c r="L159" s="50" t="n">
        <v>0</v>
      </c>
      <c r="M159" s="50" t="n">
        <v>0</v>
      </c>
      <c r="N159" s="50" t="n">
        <v>0</v>
      </c>
      <c r="O159" s="50" t="n">
        <v>0</v>
      </c>
      <c r="P159" s="50" t="n">
        <v>0</v>
      </c>
      <c r="Q159" s="51" t="n">
        <v>0</v>
      </c>
    </row>
    <row r="160" customFormat="false" ht="12.75" hidden="false" customHeight="false" outlineLevel="0" collapsed="false">
      <c r="B160" s="85" t="n">
        <v>0</v>
      </c>
      <c r="C160" s="13" t="n">
        <v>159</v>
      </c>
      <c r="D160" s="50" t="n">
        <v>0</v>
      </c>
      <c r="E160" s="50" t="n">
        <v>0</v>
      </c>
      <c r="F160" s="50" t="n">
        <v>0</v>
      </c>
      <c r="G160" s="50" t="n">
        <v>0</v>
      </c>
      <c r="H160" s="50" t="n">
        <v>0</v>
      </c>
      <c r="I160" s="50" t="n">
        <v>0</v>
      </c>
      <c r="J160" s="50" t="n">
        <v>0</v>
      </c>
      <c r="K160" s="50" t="n">
        <v>0</v>
      </c>
      <c r="L160" s="50" t="n">
        <v>0</v>
      </c>
      <c r="M160" s="50" t="n">
        <v>0</v>
      </c>
      <c r="N160" s="50" t="n">
        <v>0</v>
      </c>
      <c r="O160" s="50" t="n">
        <v>0</v>
      </c>
      <c r="P160" s="50" t="n">
        <v>0</v>
      </c>
      <c r="Q160" s="51" t="n">
        <v>0</v>
      </c>
    </row>
    <row r="161" customFormat="false" ht="12.75" hidden="false" customHeight="false" outlineLevel="0" collapsed="false">
      <c r="B161" s="87" t="n">
        <v>0</v>
      </c>
      <c r="C161" s="64" t="n">
        <v>160</v>
      </c>
      <c r="D161" s="54" t="n">
        <v>0</v>
      </c>
      <c r="E161" s="54" t="n">
        <v>0</v>
      </c>
      <c r="F161" s="54" t="n">
        <v>0</v>
      </c>
      <c r="G161" s="54" t="n">
        <v>0</v>
      </c>
      <c r="H161" s="54" t="n">
        <v>0</v>
      </c>
      <c r="I161" s="54" t="n">
        <v>0</v>
      </c>
      <c r="J161" s="54" t="n">
        <v>0</v>
      </c>
      <c r="K161" s="54" t="n">
        <v>0</v>
      </c>
      <c r="L161" s="54" t="n">
        <v>0</v>
      </c>
      <c r="M161" s="54" t="n">
        <v>0</v>
      </c>
      <c r="N161" s="54" t="n">
        <v>0</v>
      </c>
      <c r="O161" s="54" t="n">
        <v>0</v>
      </c>
      <c r="P161" s="54" t="n">
        <v>0</v>
      </c>
      <c r="Q161" s="55" t="n">
        <v>0</v>
      </c>
    </row>
    <row r="162" customFormat="false" ht="12.75" hidden="false" customHeight="false" outlineLevel="0" collapsed="false">
      <c r="A162" s="0" t="n">
        <v>5</v>
      </c>
      <c r="B162" s="57" t="n">
        <v>36908</v>
      </c>
      <c r="C162" s="58" t="n">
        <v>161</v>
      </c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83"/>
    </row>
    <row r="163" customFormat="false" ht="12.75" hidden="false" customHeight="false" outlineLevel="0" collapsed="false">
      <c r="B163" s="61"/>
      <c r="C163" s="13" t="n">
        <v>162</v>
      </c>
      <c r="D163" s="13"/>
      <c r="E163" s="21" t="s">
        <v>5</v>
      </c>
      <c r="F163" s="21" t="s">
        <v>6</v>
      </c>
      <c r="G163" s="21" t="s">
        <v>7</v>
      </c>
      <c r="H163" s="21" t="s">
        <v>8</v>
      </c>
      <c r="I163" s="21" t="s">
        <v>9</v>
      </c>
      <c r="J163" s="21" t="s">
        <v>10</v>
      </c>
      <c r="K163" s="21" t="s">
        <v>11</v>
      </c>
      <c r="L163" s="21" t="s">
        <v>12</v>
      </c>
      <c r="M163" s="21" t="s">
        <v>13</v>
      </c>
      <c r="N163" s="21" t="s">
        <v>14</v>
      </c>
      <c r="O163" s="21" t="n">
        <v>2002</v>
      </c>
      <c r="P163" s="21" t="s">
        <v>15</v>
      </c>
      <c r="Q163" s="84" t="s">
        <v>16</v>
      </c>
    </row>
    <row r="164" customFormat="false" ht="12.75" hidden="false" customHeight="false" outlineLevel="0" collapsed="false">
      <c r="B164" s="85" t="s">
        <v>107</v>
      </c>
      <c r="C164" s="13" t="n">
        <v>163</v>
      </c>
      <c r="D164" s="13" t="s">
        <v>4</v>
      </c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86"/>
    </row>
    <row r="165" customFormat="false" ht="12.75" hidden="false" customHeight="false" outlineLevel="0" collapsed="false">
      <c r="B165" s="85" t="s">
        <v>19</v>
      </c>
      <c r="C165" s="13" t="n">
        <v>164</v>
      </c>
      <c r="D165" s="50" t="n">
        <v>35069212.5381829</v>
      </c>
      <c r="E165" s="50" t="n">
        <v>128344.36</v>
      </c>
      <c r="F165" s="50" t="n">
        <v>245645.83</v>
      </c>
      <c r="G165" s="50" t="n">
        <v>309416.59</v>
      </c>
      <c r="H165" s="50" t="n">
        <v>456291.91</v>
      </c>
      <c r="I165" s="50" t="n">
        <v>463603.67</v>
      </c>
      <c r="J165" s="50" t="n">
        <v>374948.34</v>
      </c>
      <c r="K165" s="50" t="n">
        <v>747073.41</v>
      </c>
      <c r="L165" s="50" t="n">
        <v>436591.46</v>
      </c>
      <c r="M165" s="50" t="n">
        <v>1269990.99</v>
      </c>
      <c r="N165" s="50" t="n">
        <v>4431906.56</v>
      </c>
      <c r="O165" s="50" t="n">
        <v>205099.53</v>
      </c>
      <c r="P165" s="50" t="n">
        <v>1372681.14</v>
      </c>
      <c r="Q165" s="51" t="n">
        <v>6009687.23</v>
      </c>
    </row>
    <row r="166" customFormat="false" ht="12.75" hidden="false" customHeight="false" outlineLevel="0" collapsed="false">
      <c r="B166" s="85" t="s">
        <v>20</v>
      </c>
      <c r="C166" s="13" t="n">
        <v>165</v>
      </c>
      <c r="D166" s="50" t="n">
        <v>9426717.57553796</v>
      </c>
      <c r="E166" s="50" t="n">
        <v>0</v>
      </c>
      <c r="F166" s="50" t="n">
        <v>0</v>
      </c>
      <c r="G166" s="50" t="n">
        <v>0</v>
      </c>
      <c r="H166" s="50" t="n">
        <v>0</v>
      </c>
      <c r="I166" s="50" t="n">
        <v>0</v>
      </c>
      <c r="J166" s="50" t="n">
        <v>0</v>
      </c>
      <c r="K166" s="50" t="n">
        <v>0</v>
      </c>
      <c r="L166" s="50" t="n">
        <v>0</v>
      </c>
      <c r="M166" s="50" t="n">
        <v>0</v>
      </c>
      <c r="N166" s="50" t="n">
        <v>0</v>
      </c>
      <c r="O166" s="50" t="n">
        <v>0</v>
      </c>
      <c r="P166" s="50" t="n">
        <v>0</v>
      </c>
      <c r="Q166" s="51" t="n">
        <v>0</v>
      </c>
    </row>
    <row r="167" customFormat="false" ht="12.75" hidden="false" customHeight="false" outlineLevel="0" collapsed="false">
      <c r="B167" s="85" t="s">
        <v>108</v>
      </c>
      <c r="C167" s="13" t="n">
        <v>166</v>
      </c>
      <c r="D167" s="50" t="n">
        <v>0</v>
      </c>
      <c r="E167" s="50" t="n">
        <v>0</v>
      </c>
      <c r="F167" s="50" t="n">
        <v>0</v>
      </c>
      <c r="G167" s="50" t="n">
        <v>0</v>
      </c>
      <c r="H167" s="50" t="n">
        <v>0</v>
      </c>
      <c r="I167" s="50" t="n">
        <v>0</v>
      </c>
      <c r="J167" s="50" t="n">
        <v>0</v>
      </c>
      <c r="K167" s="50" t="n">
        <v>0</v>
      </c>
      <c r="L167" s="50" t="n">
        <v>0</v>
      </c>
      <c r="M167" s="50" t="n">
        <v>0</v>
      </c>
      <c r="N167" s="50" t="n">
        <v>0</v>
      </c>
      <c r="O167" s="50" t="n">
        <v>0</v>
      </c>
      <c r="P167" s="50" t="n">
        <v>0</v>
      </c>
      <c r="Q167" s="51" t="n">
        <v>0</v>
      </c>
    </row>
    <row r="168" customFormat="false" ht="12.75" hidden="false" customHeight="false" outlineLevel="0" collapsed="false">
      <c r="B168" s="85" t="s">
        <v>25</v>
      </c>
      <c r="C168" s="13" t="n">
        <v>167</v>
      </c>
      <c r="D168" s="50" t="n">
        <v>7583549.99274649</v>
      </c>
      <c r="E168" s="50" t="n">
        <v>33017</v>
      </c>
      <c r="F168" s="50" t="n">
        <v>94389.15</v>
      </c>
      <c r="G168" s="50" t="n">
        <v>99453.94</v>
      </c>
      <c r="H168" s="50" t="n">
        <v>103639.58</v>
      </c>
      <c r="I168" s="50" t="n">
        <v>106079.54</v>
      </c>
      <c r="J168" s="50" t="n">
        <v>78361</v>
      </c>
      <c r="K168" s="50" t="n">
        <v>160299.7</v>
      </c>
      <c r="L168" s="50" t="n">
        <v>108190</v>
      </c>
      <c r="M168" s="50" t="n">
        <v>312838.79</v>
      </c>
      <c r="N168" s="50" t="n">
        <v>1096268.7</v>
      </c>
      <c r="O168" s="50" t="n">
        <v>-124721.9</v>
      </c>
      <c r="P168" s="50" t="n">
        <v>894242.04</v>
      </c>
      <c r="Q168" s="51" t="n">
        <v>1865788.84</v>
      </c>
    </row>
    <row r="169" customFormat="false" ht="12.75" hidden="false" customHeight="false" outlineLevel="0" collapsed="false">
      <c r="B169" s="85" t="s">
        <v>29</v>
      </c>
      <c r="C169" s="13" t="n">
        <v>168</v>
      </c>
      <c r="D169" s="50" t="n">
        <v>107387.233103966</v>
      </c>
      <c r="E169" s="50" t="n">
        <v>0</v>
      </c>
      <c r="F169" s="50" t="n">
        <v>0</v>
      </c>
      <c r="G169" s="50" t="n">
        <v>0</v>
      </c>
      <c r="H169" s="50" t="n">
        <v>0</v>
      </c>
      <c r="I169" s="50" t="n">
        <v>0</v>
      </c>
      <c r="J169" s="50" t="n">
        <v>0</v>
      </c>
      <c r="K169" s="50" t="n">
        <v>0</v>
      </c>
      <c r="L169" s="50" t="n">
        <v>0</v>
      </c>
      <c r="M169" s="50" t="n">
        <v>0</v>
      </c>
      <c r="N169" s="50" t="n">
        <v>0</v>
      </c>
      <c r="O169" s="50" t="n">
        <v>0</v>
      </c>
      <c r="P169" s="50" t="n">
        <v>0</v>
      </c>
      <c r="Q169" s="51" t="n">
        <v>0</v>
      </c>
    </row>
    <row r="170" customFormat="false" ht="12.75" hidden="false" customHeight="false" outlineLevel="0" collapsed="false">
      <c r="B170" s="85" t="s">
        <v>32</v>
      </c>
      <c r="C170" s="13" t="n">
        <v>169</v>
      </c>
      <c r="D170" s="50" t="n">
        <v>246074.066624811</v>
      </c>
      <c r="E170" s="50" t="n">
        <v>-1591.11</v>
      </c>
      <c r="F170" s="50" t="n">
        <v>-3168.21</v>
      </c>
      <c r="G170" s="50" t="n">
        <v>-3547.35</v>
      </c>
      <c r="H170" s="50" t="n">
        <v>-3531.55</v>
      </c>
      <c r="I170" s="50" t="n">
        <v>0</v>
      </c>
      <c r="J170" s="50" t="n">
        <v>0</v>
      </c>
      <c r="K170" s="50" t="n">
        <v>0</v>
      </c>
      <c r="L170" s="50" t="n">
        <v>0</v>
      </c>
      <c r="M170" s="50" t="n">
        <v>0</v>
      </c>
      <c r="N170" s="50" t="n">
        <v>-11838.22</v>
      </c>
      <c r="O170" s="50" t="n">
        <v>0</v>
      </c>
      <c r="P170" s="50" t="n">
        <v>0</v>
      </c>
      <c r="Q170" s="51" t="n">
        <v>-11838.22</v>
      </c>
    </row>
    <row r="171" customFormat="false" ht="12.75" hidden="false" customHeight="false" outlineLevel="0" collapsed="false">
      <c r="B171" s="85" t="s">
        <v>35</v>
      </c>
      <c r="C171" s="13" t="n">
        <v>170</v>
      </c>
      <c r="D171" s="50" t="n">
        <v>440307.935747053</v>
      </c>
      <c r="E171" s="50" t="n">
        <v>0</v>
      </c>
      <c r="F171" s="50" t="n">
        <v>0</v>
      </c>
      <c r="G171" s="50" t="n">
        <v>0</v>
      </c>
      <c r="H171" s="50" t="n">
        <v>0</v>
      </c>
      <c r="I171" s="50" t="n">
        <v>0</v>
      </c>
      <c r="J171" s="50" t="n">
        <v>0</v>
      </c>
      <c r="K171" s="50" t="n">
        <v>0</v>
      </c>
      <c r="L171" s="50" t="n">
        <v>0</v>
      </c>
      <c r="M171" s="50" t="n">
        <v>0</v>
      </c>
      <c r="N171" s="50" t="n">
        <v>0</v>
      </c>
      <c r="O171" s="50" t="n">
        <v>0</v>
      </c>
      <c r="P171" s="50" t="n">
        <v>0</v>
      </c>
      <c r="Q171" s="51" t="n">
        <v>0</v>
      </c>
    </row>
    <row r="172" customFormat="false" ht="12.75" hidden="false" customHeight="false" outlineLevel="0" collapsed="false">
      <c r="B172" s="85" t="s">
        <v>38</v>
      </c>
      <c r="C172" s="13" t="n">
        <v>171</v>
      </c>
      <c r="D172" s="50" t="n">
        <v>0</v>
      </c>
      <c r="E172" s="50" t="n">
        <v>0</v>
      </c>
      <c r="F172" s="50" t="n">
        <v>0</v>
      </c>
      <c r="G172" s="50" t="n">
        <v>0</v>
      </c>
      <c r="H172" s="50" t="n">
        <v>0</v>
      </c>
      <c r="I172" s="50" t="n">
        <v>0</v>
      </c>
      <c r="J172" s="50" t="n">
        <v>0</v>
      </c>
      <c r="K172" s="50" t="n">
        <v>0</v>
      </c>
      <c r="L172" s="50" t="n">
        <v>0</v>
      </c>
      <c r="M172" s="50" t="n">
        <v>0</v>
      </c>
      <c r="N172" s="50" t="n">
        <v>0</v>
      </c>
      <c r="O172" s="50" t="n">
        <v>0</v>
      </c>
      <c r="P172" s="50" t="n">
        <v>0</v>
      </c>
      <c r="Q172" s="51" t="n">
        <v>0</v>
      </c>
    </row>
    <row r="173" customFormat="false" ht="12.75" hidden="false" customHeight="false" outlineLevel="0" collapsed="false">
      <c r="B173" s="85" t="s">
        <v>43</v>
      </c>
      <c r="C173" s="13" t="n">
        <v>172</v>
      </c>
      <c r="D173" s="50" t="n">
        <v>5794562.40281372</v>
      </c>
      <c r="E173" s="50" t="n">
        <v>35122.79</v>
      </c>
      <c r="F173" s="50" t="n">
        <v>90285.99</v>
      </c>
      <c r="G173" s="50" t="n">
        <v>120949.23</v>
      </c>
      <c r="H173" s="50" t="n">
        <v>263296.71</v>
      </c>
      <c r="I173" s="50" t="n">
        <v>292732.21</v>
      </c>
      <c r="J173" s="50" t="n">
        <v>228676.44</v>
      </c>
      <c r="K173" s="50" t="n">
        <v>445838.8</v>
      </c>
      <c r="L173" s="50" t="n">
        <v>266829.88</v>
      </c>
      <c r="M173" s="50" t="n">
        <v>802854.04</v>
      </c>
      <c r="N173" s="50" t="n">
        <v>2546586.09</v>
      </c>
      <c r="O173" s="50" t="n">
        <v>-420193.18</v>
      </c>
      <c r="P173" s="50" t="n">
        <v>-2300765.93</v>
      </c>
      <c r="Q173" s="51" t="n">
        <v>-174373.02</v>
      </c>
    </row>
    <row r="174" customFormat="false" ht="12.75" hidden="false" customHeight="false" outlineLevel="0" collapsed="false">
      <c r="B174" s="85" t="s">
        <v>47</v>
      </c>
      <c r="C174" s="13" t="n">
        <v>173</v>
      </c>
      <c r="D174" s="50" t="n">
        <v>1692606.38822454</v>
      </c>
      <c r="E174" s="50" t="n">
        <v>0</v>
      </c>
      <c r="F174" s="50" t="n">
        <v>19405.31</v>
      </c>
      <c r="G174" s="50" t="n">
        <v>57940</v>
      </c>
      <c r="H174" s="50" t="n">
        <v>59447.74</v>
      </c>
      <c r="I174" s="50" t="n">
        <v>19141</v>
      </c>
      <c r="J174" s="50" t="n">
        <v>18669.68</v>
      </c>
      <c r="K174" s="50" t="n">
        <v>33621.12</v>
      </c>
      <c r="L174" s="50" t="n">
        <v>20877</v>
      </c>
      <c r="M174" s="50" t="n">
        <v>56372.92</v>
      </c>
      <c r="N174" s="50" t="n">
        <v>285474.77</v>
      </c>
      <c r="O174" s="50" t="n">
        <v>-1976.87</v>
      </c>
      <c r="P174" s="50" t="n">
        <v>0</v>
      </c>
      <c r="Q174" s="51" t="n">
        <v>283497.9</v>
      </c>
    </row>
    <row r="175" customFormat="false" ht="12.75" hidden="false" customHeight="false" outlineLevel="0" collapsed="false">
      <c r="B175" s="85" t="s">
        <v>50</v>
      </c>
      <c r="C175" s="13" t="n">
        <v>174</v>
      </c>
      <c r="D175" s="50" t="n">
        <v>0</v>
      </c>
      <c r="E175" s="50" t="n">
        <v>-8732.76</v>
      </c>
      <c r="F175" s="50" t="n">
        <v>-69736.25</v>
      </c>
      <c r="G175" s="50" t="n">
        <v>0</v>
      </c>
      <c r="H175" s="50" t="n">
        <v>0</v>
      </c>
      <c r="I175" s="50" t="n">
        <v>0</v>
      </c>
      <c r="J175" s="50" t="n">
        <v>0</v>
      </c>
      <c r="K175" s="50" t="n">
        <v>0</v>
      </c>
      <c r="L175" s="50" t="n">
        <v>0</v>
      </c>
      <c r="M175" s="50" t="n">
        <v>0</v>
      </c>
      <c r="N175" s="50" t="n">
        <v>-78469.01</v>
      </c>
      <c r="O175" s="50" t="n">
        <v>215730.5</v>
      </c>
      <c r="P175" s="50" t="n">
        <v>11900.05</v>
      </c>
      <c r="Q175" s="51" t="n">
        <v>149161.54</v>
      </c>
    </row>
    <row r="176" customFormat="false" ht="12.75" hidden="false" customHeight="false" outlineLevel="0" collapsed="false">
      <c r="B176" s="85" t="s">
        <v>53</v>
      </c>
      <c r="C176" s="13" t="n">
        <v>175</v>
      </c>
      <c r="D176" s="50" t="n">
        <v>446791.365724003</v>
      </c>
      <c r="E176" s="50" t="n">
        <v>11119.42</v>
      </c>
      <c r="F176" s="50" t="n">
        <v>0</v>
      </c>
      <c r="G176" s="50" t="n">
        <v>0</v>
      </c>
      <c r="H176" s="50" t="n">
        <v>0</v>
      </c>
      <c r="I176" s="50" t="n">
        <v>0</v>
      </c>
      <c r="J176" s="50" t="n">
        <v>0</v>
      </c>
      <c r="K176" s="50" t="n">
        <v>0</v>
      </c>
      <c r="L176" s="50" t="n">
        <v>0</v>
      </c>
      <c r="M176" s="50" t="n">
        <v>0</v>
      </c>
      <c r="N176" s="50" t="n">
        <v>11119.42</v>
      </c>
      <c r="O176" s="50" t="n">
        <v>0</v>
      </c>
      <c r="P176" s="50" t="n">
        <v>0</v>
      </c>
      <c r="Q176" s="51" t="n">
        <v>11119.42</v>
      </c>
    </row>
    <row r="177" customFormat="false" ht="12.75" hidden="false" customHeight="false" outlineLevel="0" collapsed="false">
      <c r="B177" s="85" t="s">
        <v>56</v>
      </c>
      <c r="C177" s="13" t="n">
        <v>176</v>
      </c>
      <c r="D177" s="50" t="n">
        <v>326915.381192147</v>
      </c>
      <c r="E177" s="50" t="n">
        <v>17104.43</v>
      </c>
      <c r="F177" s="50" t="n">
        <v>34850.36</v>
      </c>
      <c r="G177" s="50" t="n">
        <v>0</v>
      </c>
      <c r="H177" s="50" t="n">
        <v>0</v>
      </c>
      <c r="I177" s="50" t="n">
        <v>0</v>
      </c>
      <c r="J177" s="50" t="n">
        <v>0</v>
      </c>
      <c r="K177" s="50" t="n">
        <v>0</v>
      </c>
      <c r="L177" s="50" t="n">
        <v>0</v>
      </c>
      <c r="M177" s="50" t="n">
        <v>0</v>
      </c>
      <c r="N177" s="50" t="n">
        <v>51954.79</v>
      </c>
      <c r="O177" s="50" t="n">
        <v>0</v>
      </c>
      <c r="P177" s="50" t="n">
        <v>0</v>
      </c>
      <c r="Q177" s="51" t="n">
        <v>51954.79</v>
      </c>
    </row>
    <row r="178" customFormat="false" ht="12.75" hidden="false" customHeight="false" outlineLevel="0" collapsed="false">
      <c r="B178" s="85" t="s">
        <v>59</v>
      </c>
      <c r="C178" s="13" t="n">
        <v>177</v>
      </c>
      <c r="D178" s="50" t="n">
        <v>206491.37290904</v>
      </c>
      <c r="E178" s="50" t="n">
        <v>21473.31</v>
      </c>
      <c r="F178" s="50" t="n">
        <v>52275.54</v>
      </c>
      <c r="G178" s="50" t="n">
        <v>0</v>
      </c>
      <c r="H178" s="50" t="n">
        <v>0</v>
      </c>
      <c r="I178" s="50" t="n">
        <v>0</v>
      </c>
      <c r="J178" s="50" t="n">
        <v>0</v>
      </c>
      <c r="K178" s="50" t="n">
        <v>0</v>
      </c>
      <c r="L178" s="50" t="n">
        <v>0</v>
      </c>
      <c r="M178" s="50" t="n">
        <v>0</v>
      </c>
      <c r="N178" s="50" t="n">
        <v>73748.85</v>
      </c>
      <c r="O178" s="50" t="n">
        <v>0</v>
      </c>
      <c r="P178" s="50" t="n">
        <v>0</v>
      </c>
      <c r="Q178" s="51" t="n">
        <v>73748.85</v>
      </c>
    </row>
    <row r="179" customFormat="false" ht="12.75" hidden="false" customHeight="false" outlineLevel="0" collapsed="false">
      <c r="B179" s="85" t="s">
        <v>109</v>
      </c>
      <c r="C179" s="13" t="n">
        <v>178</v>
      </c>
      <c r="D179" s="50" t="n">
        <v>0</v>
      </c>
      <c r="E179" s="50" t="n">
        <v>0</v>
      </c>
      <c r="F179" s="50" t="n">
        <v>0</v>
      </c>
      <c r="G179" s="50" t="n">
        <v>0</v>
      </c>
      <c r="H179" s="50" t="n">
        <v>0</v>
      </c>
      <c r="I179" s="50" t="n">
        <v>0</v>
      </c>
      <c r="J179" s="50" t="n">
        <v>0</v>
      </c>
      <c r="K179" s="50" t="n">
        <v>0</v>
      </c>
      <c r="L179" s="50" t="n">
        <v>0</v>
      </c>
      <c r="M179" s="50" t="n">
        <v>0</v>
      </c>
      <c r="N179" s="50" t="n">
        <v>0</v>
      </c>
      <c r="O179" s="50" t="n">
        <v>0</v>
      </c>
      <c r="P179" s="50" t="n">
        <v>0</v>
      </c>
      <c r="Q179" s="51" t="n">
        <v>0</v>
      </c>
    </row>
    <row r="180" customFormat="false" ht="12.75" hidden="false" customHeight="false" outlineLevel="0" collapsed="false">
      <c r="B180" s="85" t="s">
        <v>64</v>
      </c>
      <c r="C180" s="13" t="n">
        <v>179</v>
      </c>
      <c r="D180" s="50" t="n">
        <v>11899294.3503328</v>
      </c>
      <c r="E180" s="50" t="n">
        <v>15104.18</v>
      </c>
      <c r="F180" s="50" t="n">
        <v>14434.94</v>
      </c>
      <c r="G180" s="50" t="n">
        <v>24925.56</v>
      </c>
      <c r="H180" s="50" t="n">
        <v>24694.69</v>
      </c>
      <c r="I180" s="50" t="n">
        <v>26775.82</v>
      </c>
      <c r="J180" s="50" t="n">
        <v>26709.22</v>
      </c>
      <c r="K180" s="50" t="n">
        <v>57363.38</v>
      </c>
      <c r="L180" s="50" t="n">
        <v>26155.2</v>
      </c>
      <c r="M180" s="50" t="n">
        <v>75397.93</v>
      </c>
      <c r="N180" s="50" t="n">
        <v>291560.92</v>
      </c>
      <c r="O180" s="50" t="n">
        <v>-122508.7</v>
      </c>
      <c r="P180" s="50" t="n">
        <v>515795.74</v>
      </c>
      <c r="Q180" s="51" t="n">
        <v>684847.96</v>
      </c>
    </row>
    <row r="181" customFormat="false" ht="12.75" hidden="false" customHeight="false" outlineLevel="0" collapsed="false">
      <c r="B181" s="85" t="s">
        <v>67</v>
      </c>
      <c r="C181" s="13" t="n">
        <v>180</v>
      </c>
      <c r="D181" s="50" t="n">
        <v>41927.322438559</v>
      </c>
      <c r="E181" s="50" t="n">
        <v>0</v>
      </c>
      <c r="F181" s="50" t="n">
        <v>0</v>
      </c>
      <c r="G181" s="50" t="n">
        <v>0</v>
      </c>
      <c r="H181" s="50" t="n">
        <v>0</v>
      </c>
      <c r="I181" s="50" t="n">
        <v>0</v>
      </c>
      <c r="J181" s="50" t="n">
        <v>0</v>
      </c>
      <c r="K181" s="50" t="n">
        <v>0</v>
      </c>
      <c r="L181" s="50" t="n">
        <v>0</v>
      </c>
      <c r="M181" s="50" t="n">
        <v>0</v>
      </c>
      <c r="N181" s="50" t="n">
        <v>0</v>
      </c>
      <c r="O181" s="50" t="n">
        <v>0</v>
      </c>
      <c r="P181" s="50" t="n">
        <v>0</v>
      </c>
      <c r="Q181" s="51" t="n">
        <v>0</v>
      </c>
    </row>
    <row r="182" customFormat="false" ht="12.75" hidden="false" customHeight="false" outlineLevel="0" collapsed="false">
      <c r="B182" s="85" t="s">
        <v>70</v>
      </c>
      <c r="C182" s="13" t="n">
        <v>181</v>
      </c>
      <c r="D182" s="50" t="n">
        <v>683441.614365194</v>
      </c>
      <c r="E182" s="50" t="n">
        <v>0</v>
      </c>
      <c r="F182" s="50" t="n">
        <v>0</v>
      </c>
      <c r="G182" s="50" t="n">
        <v>0</v>
      </c>
      <c r="H182" s="50" t="n">
        <v>0</v>
      </c>
      <c r="I182" s="50" t="n">
        <v>0</v>
      </c>
      <c r="J182" s="50" t="n">
        <v>0</v>
      </c>
      <c r="K182" s="50" t="n">
        <v>0</v>
      </c>
      <c r="L182" s="50" t="n">
        <v>0</v>
      </c>
      <c r="M182" s="50" t="n">
        <v>0</v>
      </c>
      <c r="N182" s="50" t="n">
        <v>0</v>
      </c>
      <c r="O182" s="50" t="n">
        <v>0</v>
      </c>
      <c r="P182" s="50" t="n">
        <v>0</v>
      </c>
      <c r="Q182" s="51" t="n">
        <v>0</v>
      </c>
    </row>
    <row r="183" customFormat="false" ht="12.75" hidden="false" customHeight="false" outlineLevel="0" collapsed="false">
      <c r="B183" s="85" t="s">
        <v>75</v>
      </c>
      <c r="C183" s="13" t="n">
        <v>182</v>
      </c>
      <c r="D183" s="50" t="n">
        <v>3579967.78677748</v>
      </c>
      <c r="E183" s="50" t="n">
        <v>0</v>
      </c>
      <c r="F183" s="50" t="n">
        <v>12909</v>
      </c>
      <c r="G183" s="50" t="n">
        <v>9695.21</v>
      </c>
      <c r="H183" s="50" t="n">
        <v>8744.74</v>
      </c>
      <c r="I183" s="50" t="n">
        <v>18875.1</v>
      </c>
      <c r="J183" s="50" t="n">
        <v>22532</v>
      </c>
      <c r="K183" s="50" t="n">
        <v>49950.41</v>
      </c>
      <c r="L183" s="50" t="n">
        <v>14539.38</v>
      </c>
      <c r="M183" s="50" t="n">
        <v>22527.31</v>
      </c>
      <c r="N183" s="50" t="n">
        <v>159773.15</v>
      </c>
      <c r="O183" s="50" t="n">
        <v>658769.68</v>
      </c>
      <c r="P183" s="50" t="n">
        <v>2251509.24</v>
      </c>
      <c r="Q183" s="51" t="n">
        <v>3070052.07</v>
      </c>
    </row>
    <row r="184" customFormat="false" ht="12.75" hidden="false" customHeight="false" outlineLevel="0" collapsed="false">
      <c r="B184" s="85" t="s">
        <v>78</v>
      </c>
      <c r="C184" s="13" t="n">
        <v>183</v>
      </c>
      <c r="D184" s="50" t="n">
        <v>302425.846386495</v>
      </c>
      <c r="E184" s="50" t="n">
        <v>5727.1</v>
      </c>
      <c r="F184" s="50" t="n">
        <v>0</v>
      </c>
      <c r="G184" s="50" t="n">
        <v>0</v>
      </c>
      <c r="H184" s="50" t="n">
        <v>0</v>
      </c>
      <c r="I184" s="50" t="n">
        <v>0</v>
      </c>
      <c r="J184" s="50" t="n">
        <v>0</v>
      </c>
      <c r="K184" s="50" t="n">
        <v>0</v>
      </c>
      <c r="L184" s="50" t="n">
        <v>0</v>
      </c>
      <c r="M184" s="50" t="n">
        <v>0</v>
      </c>
      <c r="N184" s="50" t="n">
        <v>5727.1</v>
      </c>
      <c r="O184" s="50" t="n">
        <v>0</v>
      </c>
      <c r="P184" s="50" t="n">
        <v>0</v>
      </c>
      <c r="Q184" s="51" t="n">
        <v>5727.1</v>
      </c>
    </row>
    <row r="185" customFormat="false" ht="12.75" hidden="false" customHeight="false" outlineLevel="0" collapsed="false">
      <c r="B185" s="85"/>
      <c r="C185" s="13" t="n">
        <v>184</v>
      </c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1"/>
    </row>
    <row r="186" customFormat="false" ht="12.75" hidden="false" customHeight="false" outlineLevel="0" collapsed="false">
      <c r="B186" s="85" t="s">
        <v>83</v>
      </c>
      <c r="C186" s="13" t="n">
        <v>185</v>
      </c>
      <c r="D186" s="50" t="s">
        <v>4</v>
      </c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1"/>
    </row>
    <row r="187" customFormat="false" ht="12.75" hidden="false" customHeight="false" outlineLevel="0" collapsed="false">
      <c r="B187" s="85" t="s">
        <v>22</v>
      </c>
      <c r="C187" s="13" t="n">
        <v>186</v>
      </c>
      <c r="D187" s="50" t="n">
        <v>0</v>
      </c>
      <c r="E187" s="50" t="n">
        <v>0</v>
      </c>
      <c r="F187" s="50" t="n">
        <v>0</v>
      </c>
      <c r="G187" s="50" t="n">
        <v>0</v>
      </c>
      <c r="H187" s="50" t="n">
        <v>0</v>
      </c>
      <c r="I187" s="50" t="n">
        <v>0</v>
      </c>
      <c r="J187" s="50" t="n">
        <v>0</v>
      </c>
      <c r="K187" s="50" t="n">
        <v>0</v>
      </c>
      <c r="L187" s="50" t="n">
        <v>0</v>
      </c>
      <c r="M187" s="50" t="n">
        <v>0</v>
      </c>
      <c r="N187" s="50" t="n">
        <v>0</v>
      </c>
      <c r="O187" s="50" t="n">
        <v>0</v>
      </c>
      <c r="P187" s="50" t="n">
        <v>0</v>
      </c>
      <c r="Q187" s="51" t="n">
        <v>0</v>
      </c>
    </row>
    <row r="188" customFormat="false" ht="12.75" hidden="false" customHeight="false" outlineLevel="0" collapsed="false">
      <c r="B188" s="85" t="s">
        <v>27</v>
      </c>
      <c r="C188" s="13" t="n">
        <v>187</v>
      </c>
      <c r="D188" s="50" t="n">
        <v>0</v>
      </c>
      <c r="E188" s="50" t="n">
        <v>0</v>
      </c>
      <c r="F188" s="50" t="n">
        <v>0</v>
      </c>
      <c r="G188" s="50" t="n">
        <v>0</v>
      </c>
      <c r="H188" s="50" t="n">
        <v>0</v>
      </c>
      <c r="I188" s="50" t="n">
        <v>0</v>
      </c>
      <c r="J188" s="50" t="n">
        <v>0</v>
      </c>
      <c r="K188" s="50" t="n">
        <v>0</v>
      </c>
      <c r="L188" s="50" t="n">
        <v>0</v>
      </c>
      <c r="M188" s="50" t="n">
        <v>0</v>
      </c>
      <c r="N188" s="50" t="n">
        <v>0</v>
      </c>
      <c r="O188" s="50" t="n">
        <v>0</v>
      </c>
      <c r="P188" s="50" t="n">
        <v>0</v>
      </c>
      <c r="Q188" s="51" t="n">
        <v>0</v>
      </c>
    </row>
    <row r="189" customFormat="false" ht="12.75" hidden="false" customHeight="false" outlineLevel="0" collapsed="false">
      <c r="B189" s="85" t="s">
        <v>77</v>
      </c>
      <c r="C189" s="13" t="n">
        <v>188</v>
      </c>
      <c r="D189" s="50" t="n">
        <v>0</v>
      </c>
      <c r="E189" s="50" t="n">
        <v>0</v>
      </c>
      <c r="F189" s="50" t="n">
        <v>0</v>
      </c>
      <c r="G189" s="50" t="n">
        <v>0</v>
      </c>
      <c r="H189" s="50" t="n">
        <v>0</v>
      </c>
      <c r="I189" s="50" t="n">
        <v>0</v>
      </c>
      <c r="J189" s="50" t="n">
        <v>0</v>
      </c>
      <c r="K189" s="50" t="n">
        <v>0</v>
      </c>
      <c r="L189" s="50" t="n">
        <v>0</v>
      </c>
      <c r="M189" s="50" t="n">
        <v>0</v>
      </c>
      <c r="N189" s="50" t="n">
        <v>0</v>
      </c>
      <c r="O189" s="50" t="n">
        <v>0</v>
      </c>
      <c r="P189" s="50" t="n">
        <v>0</v>
      </c>
      <c r="Q189" s="51" t="n">
        <v>0</v>
      </c>
    </row>
    <row r="190" customFormat="false" ht="12.75" hidden="false" customHeight="false" outlineLevel="0" collapsed="false">
      <c r="B190" s="85" t="s">
        <v>66</v>
      </c>
      <c r="C190" s="13" t="n">
        <v>189</v>
      </c>
      <c r="D190" s="50" t="n">
        <v>0</v>
      </c>
      <c r="E190" s="50" t="n">
        <v>0</v>
      </c>
      <c r="F190" s="50" t="n">
        <v>0</v>
      </c>
      <c r="G190" s="50" t="n">
        <v>0</v>
      </c>
      <c r="H190" s="50" t="n">
        <v>0</v>
      </c>
      <c r="I190" s="50" t="n">
        <v>0</v>
      </c>
      <c r="J190" s="50" t="n">
        <v>0</v>
      </c>
      <c r="K190" s="50" t="n">
        <v>0</v>
      </c>
      <c r="L190" s="50" t="n">
        <v>0</v>
      </c>
      <c r="M190" s="50" t="n">
        <v>0</v>
      </c>
      <c r="N190" s="50" t="n">
        <v>0</v>
      </c>
      <c r="O190" s="50" t="n">
        <v>0</v>
      </c>
      <c r="P190" s="50" t="n">
        <v>0</v>
      </c>
      <c r="Q190" s="51" t="n">
        <v>0</v>
      </c>
    </row>
    <row r="191" customFormat="false" ht="12.75" hidden="false" customHeight="false" outlineLevel="0" collapsed="false">
      <c r="B191" s="85" t="s">
        <v>45</v>
      </c>
      <c r="C191" s="13" t="n">
        <v>190</v>
      </c>
      <c r="D191" s="50" t="n">
        <v>0</v>
      </c>
      <c r="E191" s="50" t="n">
        <v>0</v>
      </c>
      <c r="F191" s="50" t="n">
        <v>0</v>
      </c>
      <c r="G191" s="50" t="n">
        <v>0</v>
      </c>
      <c r="H191" s="50" t="n">
        <v>0</v>
      </c>
      <c r="I191" s="50" t="n">
        <v>0</v>
      </c>
      <c r="J191" s="50" t="n">
        <v>0</v>
      </c>
      <c r="K191" s="50" t="n">
        <v>0</v>
      </c>
      <c r="L191" s="50" t="n">
        <v>0</v>
      </c>
      <c r="M191" s="50" t="n">
        <v>0</v>
      </c>
      <c r="N191" s="50" t="n">
        <v>0</v>
      </c>
      <c r="O191" s="50" t="n">
        <v>0</v>
      </c>
      <c r="P191" s="50" t="n">
        <v>0</v>
      </c>
      <c r="Q191" s="51" t="n">
        <v>0</v>
      </c>
    </row>
    <row r="192" customFormat="false" ht="12.75" hidden="false" customHeight="false" outlineLevel="0" collapsed="false">
      <c r="B192" s="85" t="s">
        <v>52</v>
      </c>
      <c r="C192" s="13" t="n">
        <v>191</v>
      </c>
      <c r="D192" s="50" t="n">
        <v>0</v>
      </c>
      <c r="E192" s="50" t="n">
        <v>0</v>
      </c>
      <c r="F192" s="50" t="n">
        <v>0</v>
      </c>
      <c r="G192" s="50" t="n">
        <v>0</v>
      </c>
      <c r="H192" s="50" t="n">
        <v>0</v>
      </c>
      <c r="I192" s="50" t="n">
        <v>0</v>
      </c>
      <c r="J192" s="50" t="n">
        <v>0</v>
      </c>
      <c r="K192" s="50" t="n">
        <v>0</v>
      </c>
      <c r="L192" s="50" t="n">
        <v>0</v>
      </c>
      <c r="M192" s="50" t="n">
        <v>0</v>
      </c>
      <c r="N192" s="50" t="n">
        <v>0</v>
      </c>
      <c r="O192" s="50" t="n">
        <v>0</v>
      </c>
      <c r="P192" s="50" t="n">
        <v>0</v>
      </c>
      <c r="Q192" s="51" t="n">
        <v>0</v>
      </c>
    </row>
    <row r="193" customFormat="false" ht="12.75" hidden="false" customHeight="false" outlineLevel="0" collapsed="false">
      <c r="B193" s="85" t="s">
        <v>80</v>
      </c>
      <c r="C193" s="13" t="n">
        <v>192</v>
      </c>
      <c r="D193" s="50" t="n">
        <v>0</v>
      </c>
      <c r="E193" s="50" t="n">
        <v>0</v>
      </c>
      <c r="F193" s="50" t="n">
        <v>0</v>
      </c>
      <c r="G193" s="50" t="n">
        <v>0</v>
      </c>
      <c r="H193" s="50" t="n">
        <v>0</v>
      </c>
      <c r="I193" s="50" t="n">
        <v>0</v>
      </c>
      <c r="J193" s="50" t="n">
        <v>0</v>
      </c>
      <c r="K193" s="50" t="n">
        <v>0</v>
      </c>
      <c r="L193" s="50" t="n">
        <v>0</v>
      </c>
      <c r="M193" s="50" t="n">
        <v>0</v>
      </c>
      <c r="N193" s="50" t="n">
        <v>0</v>
      </c>
      <c r="O193" s="50" t="n">
        <v>0</v>
      </c>
      <c r="P193" s="50" t="n">
        <v>0</v>
      </c>
      <c r="Q193" s="51" t="n">
        <v>0</v>
      </c>
    </row>
    <row r="194" customFormat="false" ht="12.75" hidden="false" customHeight="false" outlineLevel="0" collapsed="false">
      <c r="B194" s="85" t="s">
        <v>49</v>
      </c>
      <c r="C194" s="13" t="n">
        <v>193</v>
      </c>
      <c r="D194" s="50" t="n">
        <v>0</v>
      </c>
      <c r="E194" s="50" t="n">
        <v>0</v>
      </c>
      <c r="F194" s="50" t="n">
        <v>0</v>
      </c>
      <c r="G194" s="50" t="n">
        <v>0</v>
      </c>
      <c r="H194" s="50" t="n">
        <v>0</v>
      </c>
      <c r="I194" s="50" t="n">
        <v>0</v>
      </c>
      <c r="J194" s="50" t="n">
        <v>0</v>
      </c>
      <c r="K194" s="50" t="n">
        <v>0</v>
      </c>
      <c r="L194" s="50" t="n">
        <v>0</v>
      </c>
      <c r="M194" s="50" t="n">
        <v>0</v>
      </c>
      <c r="N194" s="50" t="n">
        <v>0</v>
      </c>
      <c r="O194" s="50" t="n">
        <v>0</v>
      </c>
      <c r="P194" s="50" t="n">
        <v>0</v>
      </c>
      <c r="Q194" s="51" t="n">
        <v>0</v>
      </c>
    </row>
    <row r="195" customFormat="false" ht="12.75" hidden="false" customHeight="false" outlineLevel="0" collapsed="false">
      <c r="B195" s="85" t="s">
        <v>34</v>
      </c>
      <c r="C195" s="13" t="n">
        <v>194</v>
      </c>
      <c r="D195" s="50" t="n">
        <v>0</v>
      </c>
      <c r="E195" s="50" t="n">
        <v>0</v>
      </c>
      <c r="F195" s="50" t="n">
        <v>0</v>
      </c>
      <c r="G195" s="50" t="n">
        <v>0</v>
      </c>
      <c r="H195" s="50" t="n">
        <v>0</v>
      </c>
      <c r="I195" s="50" t="n">
        <v>0</v>
      </c>
      <c r="J195" s="50" t="n">
        <v>0</v>
      </c>
      <c r="K195" s="50" t="n">
        <v>0</v>
      </c>
      <c r="L195" s="50" t="n">
        <v>0</v>
      </c>
      <c r="M195" s="50" t="n">
        <v>0</v>
      </c>
      <c r="N195" s="50" t="n">
        <v>0</v>
      </c>
      <c r="O195" s="50" t="n">
        <v>0</v>
      </c>
      <c r="P195" s="50" t="n">
        <v>0</v>
      </c>
      <c r="Q195" s="51" t="n">
        <v>0</v>
      </c>
    </row>
    <row r="196" customFormat="false" ht="12.75" hidden="false" customHeight="false" outlineLevel="0" collapsed="false">
      <c r="B196" s="85" t="s">
        <v>69</v>
      </c>
      <c r="C196" s="13" t="n">
        <v>195</v>
      </c>
      <c r="D196" s="50" t="n">
        <v>0</v>
      </c>
      <c r="E196" s="50" t="n">
        <v>0</v>
      </c>
      <c r="F196" s="50" t="n">
        <v>0</v>
      </c>
      <c r="G196" s="50" t="n">
        <v>0</v>
      </c>
      <c r="H196" s="50" t="n">
        <v>0</v>
      </c>
      <c r="I196" s="50" t="n">
        <v>0</v>
      </c>
      <c r="J196" s="50" t="n">
        <v>0</v>
      </c>
      <c r="K196" s="50" t="n">
        <v>0</v>
      </c>
      <c r="L196" s="50" t="n">
        <v>0</v>
      </c>
      <c r="M196" s="50" t="n">
        <v>0</v>
      </c>
      <c r="N196" s="50" t="n">
        <v>0</v>
      </c>
      <c r="O196" s="50" t="n">
        <v>0</v>
      </c>
      <c r="P196" s="50" t="n">
        <v>0</v>
      </c>
      <c r="Q196" s="51" t="n">
        <v>0</v>
      </c>
    </row>
    <row r="197" customFormat="false" ht="12.75" hidden="false" customHeight="false" outlineLevel="0" collapsed="false">
      <c r="B197" s="85" t="s">
        <v>72</v>
      </c>
      <c r="C197" s="13" t="n">
        <v>196</v>
      </c>
      <c r="D197" s="50" t="n">
        <v>0</v>
      </c>
      <c r="E197" s="50" t="n">
        <v>0</v>
      </c>
      <c r="F197" s="50" t="n">
        <v>0</v>
      </c>
      <c r="G197" s="50" t="n">
        <v>0</v>
      </c>
      <c r="H197" s="50" t="n">
        <v>0</v>
      </c>
      <c r="I197" s="50" t="n">
        <v>0</v>
      </c>
      <c r="J197" s="50" t="n">
        <v>0</v>
      </c>
      <c r="K197" s="50" t="n">
        <v>0</v>
      </c>
      <c r="L197" s="50" t="n">
        <v>0</v>
      </c>
      <c r="M197" s="50" t="n">
        <v>0</v>
      </c>
      <c r="N197" s="50" t="n">
        <v>0</v>
      </c>
      <c r="O197" s="50" t="n">
        <v>0</v>
      </c>
      <c r="P197" s="50" t="n">
        <v>0</v>
      </c>
      <c r="Q197" s="51" t="n">
        <v>0</v>
      </c>
    </row>
    <row r="198" customFormat="false" ht="12.75" hidden="false" customHeight="false" outlineLevel="0" collapsed="false">
      <c r="B198" s="85" t="s">
        <v>31</v>
      </c>
      <c r="C198" s="13" t="n">
        <v>197</v>
      </c>
      <c r="D198" s="50" t="n">
        <v>0</v>
      </c>
      <c r="E198" s="50" t="n">
        <v>0</v>
      </c>
      <c r="F198" s="50" t="n">
        <v>0</v>
      </c>
      <c r="G198" s="50" t="n">
        <v>0</v>
      </c>
      <c r="H198" s="50" t="n">
        <v>0</v>
      </c>
      <c r="I198" s="50" t="n">
        <v>0</v>
      </c>
      <c r="J198" s="50" t="n">
        <v>0</v>
      </c>
      <c r="K198" s="50" t="n">
        <v>0</v>
      </c>
      <c r="L198" s="50" t="n">
        <v>0</v>
      </c>
      <c r="M198" s="50" t="n">
        <v>0</v>
      </c>
      <c r="N198" s="50" t="n">
        <v>0</v>
      </c>
      <c r="O198" s="50" t="n">
        <v>0</v>
      </c>
      <c r="P198" s="50" t="n">
        <v>0</v>
      </c>
      <c r="Q198" s="51" t="n">
        <v>0</v>
      </c>
    </row>
    <row r="199" customFormat="false" ht="12.75" hidden="false" customHeight="false" outlineLevel="0" collapsed="false">
      <c r="B199" s="85" t="s">
        <v>37</v>
      </c>
      <c r="C199" s="13" t="n">
        <v>198</v>
      </c>
      <c r="D199" s="50" t="n">
        <v>0</v>
      </c>
      <c r="E199" s="50" t="n">
        <v>0</v>
      </c>
      <c r="F199" s="50" t="n">
        <v>0</v>
      </c>
      <c r="G199" s="50" t="n">
        <v>0</v>
      </c>
      <c r="H199" s="50" t="n">
        <v>0</v>
      </c>
      <c r="I199" s="50" t="n">
        <v>0</v>
      </c>
      <c r="J199" s="50" t="n">
        <v>0</v>
      </c>
      <c r="K199" s="50" t="n">
        <v>0</v>
      </c>
      <c r="L199" s="50" t="n">
        <v>0</v>
      </c>
      <c r="M199" s="50" t="n">
        <v>0</v>
      </c>
      <c r="N199" s="50" t="n">
        <v>0</v>
      </c>
      <c r="O199" s="50" t="n">
        <v>0</v>
      </c>
      <c r="P199" s="50" t="n">
        <v>0</v>
      </c>
      <c r="Q199" s="51" t="n">
        <v>0</v>
      </c>
    </row>
    <row r="200" customFormat="false" ht="12.75" hidden="false" customHeight="false" outlineLevel="0" collapsed="false">
      <c r="B200" s="85" t="n">
        <v>0</v>
      </c>
      <c r="C200" s="13" t="n">
        <v>199</v>
      </c>
      <c r="D200" s="50" t="n">
        <v>0</v>
      </c>
      <c r="E200" s="50" t="n">
        <v>0</v>
      </c>
      <c r="F200" s="50" t="n">
        <v>0</v>
      </c>
      <c r="G200" s="50" t="n">
        <v>0</v>
      </c>
      <c r="H200" s="50" t="n">
        <v>0</v>
      </c>
      <c r="I200" s="50" t="n">
        <v>0</v>
      </c>
      <c r="J200" s="50" t="n">
        <v>0</v>
      </c>
      <c r="K200" s="50" t="n">
        <v>0</v>
      </c>
      <c r="L200" s="50" t="n">
        <v>0</v>
      </c>
      <c r="M200" s="50" t="n">
        <v>0</v>
      </c>
      <c r="N200" s="50" t="n">
        <v>0</v>
      </c>
      <c r="O200" s="50" t="n">
        <v>0</v>
      </c>
      <c r="P200" s="50" t="n">
        <v>0</v>
      </c>
      <c r="Q200" s="51" t="n">
        <v>0</v>
      </c>
    </row>
    <row r="201" customFormat="false" ht="12.75" hidden="false" customHeight="false" outlineLevel="0" collapsed="false">
      <c r="B201" s="87" t="n">
        <v>0</v>
      </c>
      <c r="C201" s="64" t="n">
        <v>200</v>
      </c>
      <c r="D201" s="54" t="n">
        <v>0</v>
      </c>
      <c r="E201" s="54" t="n">
        <v>0</v>
      </c>
      <c r="F201" s="54" t="n">
        <v>0</v>
      </c>
      <c r="G201" s="54" t="n">
        <v>0</v>
      </c>
      <c r="H201" s="54" t="n">
        <v>0</v>
      </c>
      <c r="I201" s="54" t="n">
        <v>0</v>
      </c>
      <c r="J201" s="54" t="n">
        <v>0</v>
      </c>
      <c r="K201" s="54" t="n">
        <v>0</v>
      </c>
      <c r="L201" s="54" t="n">
        <v>0</v>
      </c>
      <c r="M201" s="54" t="n">
        <v>0</v>
      </c>
      <c r="N201" s="54" t="n">
        <v>0</v>
      </c>
      <c r="O201" s="54" t="n">
        <v>0</v>
      </c>
      <c r="P201" s="54" t="n">
        <v>0</v>
      </c>
      <c r="Q201" s="55" t="n">
        <v>0</v>
      </c>
    </row>
    <row r="202" customFormat="false" ht="12.75" hidden="false" customHeight="false" outlineLevel="0" collapsed="false">
      <c r="A202" s="0" t="n">
        <v>6</v>
      </c>
      <c r="B202" s="57" t="n">
        <v>36909</v>
      </c>
      <c r="C202" s="58" t="n">
        <v>201</v>
      </c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83"/>
    </row>
    <row r="203" customFormat="false" ht="12.75" hidden="false" customHeight="false" outlineLevel="0" collapsed="false">
      <c r="B203" s="61"/>
      <c r="C203" s="13" t="n">
        <v>202</v>
      </c>
      <c r="D203" s="13"/>
      <c r="E203" s="21" t="s">
        <v>5</v>
      </c>
      <c r="F203" s="21" t="s">
        <v>6</v>
      </c>
      <c r="G203" s="21" t="s">
        <v>7</v>
      </c>
      <c r="H203" s="21" t="s">
        <v>8</v>
      </c>
      <c r="I203" s="21" t="s">
        <v>9</v>
      </c>
      <c r="J203" s="21" t="s">
        <v>10</v>
      </c>
      <c r="K203" s="21" t="s">
        <v>11</v>
      </c>
      <c r="L203" s="21" t="s">
        <v>12</v>
      </c>
      <c r="M203" s="21" t="s">
        <v>13</v>
      </c>
      <c r="N203" s="21" t="s">
        <v>14</v>
      </c>
      <c r="O203" s="21" t="n">
        <v>2002</v>
      </c>
      <c r="P203" s="21" t="s">
        <v>15</v>
      </c>
      <c r="Q203" s="84" t="s">
        <v>16</v>
      </c>
    </row>
    <row r="204" customFormat="false" ht="12.75" hidden="false" customHeight="false" outlineLevel="0" collapsed="false">
      <c r="B204" s="85" t="s">
        <v>107</v>
      </c>
      <c r="C204" s="13" t="n">
        <v>203</v>
      </c>
      <c r="D204" s="13" t="s">
        <v>4</v>
      </c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86"/>
    </row>
    <row r="205" customFormat="false" ht="12.75" hidden="false" customHeight="false" outlineLevel="0" collapsed="false">
      <c r="B205" s="85" t="s">
        <v>19</v>
      </c>
      <c r="C205" s="13" t="n">
        <v>204</v>
      </c>
      <c r="D205" s="50" t="n">
        <v>32387497.0366592</v>
      </c>
      <c r="E205" s="50" t="n">
        <v>121497.93</v>
      </c>
      <c r="F205" s="50" t="n">
        <v>244462.81</v>
      </c>
      <c r="G205" s="50" t="n">
        <v>308399.3</v>
      </c>
      <c r="H205" s="50" t="n">
        <v>454873.34</v>
      </c>
      <c r="I205" s="50" t="n">
        <v>462392.06</v>
      </c>
      <c r="J205" s="50" t="n">
        <v>374058.25</v>
      </c>
      <c r="K205" s="50" t="n">
        <v>746295.72</v>
      </c>
      <c r="L205" s="50" t="n">
        <v>435870.24</v>
      </c>
      <c r="M205" s="50" t="n">
        <v>1268863.31</v>
      </c>
      <c r="N205" s="50" t="n">
        <v>4416712.96</v>
      </c>
      <c r="O205" s="50" t="n">
        <v>420541.62</v>
      </c>
      <c r="P205" s="50" t="n">
        <v>1373631.05</v>
      </c>
      <c r="Q205" s="51" t="n">
        <v>6210885.63</v>
      </c>
    </row>
    <row r="206" customFormat="false" ht="12.75" hidden="false" customHeight="false" outlineLevel="0" collapsed="false">
      <c r="B206" s="85" t="s">
        <v>20</v>
      </c>
      <c r="C206" s="13" t="n">
        <v>205</v>
      </c>
      <c r="D206" s="50" t="n">
        <v>9210025.93102036</v>
      </c>
      <c r="E206" s="50" t="n">
        <v>0</v>
      </c>
      <c r="F206" s="50" t="n">
        <v>0</v>
      </c>
      <c r="G206" s="50" t="n">
        <v>0</v>
      </c>
      <c r="H206" s="50" t="n">
        <v>0</v>
      </c>
      <c r="I206" s="50" t="n">
        <v>0</v>
      </c>
      <c r="J206" s="50" t="n">
        <v>0</v>
      </c>
      <c r="K206" s="50" t="n">
        <v>0</v>
      </c>
      <c r="L206" s="50" t="n">
        <v>0</v>
      </c>
      <c r="M206" s="50" t="n">
        <v>0</v>
      </c>
      <c r="N206" s="50" t="n">
        <v>0</v>
      </c>
      <c r="O206" s="50" t="n">
        <v>0</v>
      </c>
      <c r="P206" s="50" t="n">
        <v>0</v>
      </c>
      <c r="Q206" s="51" t="n">
        <v>0</v>
      </c>
    </row>
    <row r="207" customFormat="false" ht="12.75" hidden="false" customHeight="false" outlineLevel="0" collapsed="false">
      <c r="B207" s="85" t="s">
        <v>108</v>
      </c>
      <c r="C207" s="13" t="n">
        <v>206</v>
      </c>
      <c r="D207" s="50" t="n">
        <v>0</v>
      </c>
      <c r="E207" s="50" t="n">
        <v>0</v>
      </c>
      <c r="F207" s="50" t="n">
        <v>0</v>
      </c>
      <c r="G207" s="50" t="n">
        <v>0</v>
      </c>
      <c r="H207" s="50" t="n">
        <v>0</v>
      </c>
      <c r="I207" s="50" t="n">
        <v>0</v>
      </c>
      <c r="J207" s="50" t="n">
        <v>0</v>
      </c>
      <c r="K207" s="50" t="n">
        <v>0</v>
      </c>
      <c r="L207" s="50" t="n">
        <v>0</v>
      </c>
      <c r="M207" s="50" t="n">
        <v>0</v>
      </c>
      <c r="N207" s="50" t="n">
        <v>0</v>
      </c>
      <c r="O207" s="50" t="n">
        <v>0</v>
      </c>
      <c r="P207" s="50" t="n">
        <v>0</v>
      </c>
      <c r="Q207" s="51" t="n">
        <v>0</v>
      </c>
    </row>
    <row r="208" customFormat="false" ht="12.75" hidden="false" customHeight="false" outlineLevel="0" collapsed="false">
      <c r="B208" s="85" t="s">
        <v>25</v>
      </c>
      <c r="C208" s="13" t="n">
        <v>207</v>
      </c>
      <c r="D208" s="50" t="n">
        <v>7556365.20931264</v>
      </c>
      <c r="E208" s="50" t="n">
        <v>28113.61</v>
      </c>
      <c r="F208" s="50" t="n">
        <v>93550.58</v>
      </c>
      <c r="G208" s="50" t="n">
        <v>99494.81</v>
      </c>
      <c r="H208" s="50" t="n">
        <v>103678.41</v>
      </c>
      <c r="I208" s="50" t="n">
        <v>106115.88</v>
      </c>
      <c r="J208" s="50" t="n">
        <v>78373.45</v>
      </c>
      <c r="K208" s="50" t="n">
        <v>160355</v>
      </c>
      <c r="L208" s="50" t="n">
        <v>108224.31</v>
      </c>
      <c r="M208" s="50" t="n">
        <v>312932.35</v>
      </c>
      <c r="N208" s="50" t="n">
        <v>1090838.4</v>
      </c>
      <c r="O208" s="50" t="n">
        <v>-124739.23</v>
      </c>
      <c r="P208" s="50" t="n">
        <v>894532.44</v>
      </c>
      <c r="Q208" s="51" t="n">
        <v>1860631.61</v>
      </c>
    </row>
    <row r="209" customFormat="false" ht="12.75" hidden="false" customHeight="false" outlineLevel="0" collapsed="false">
      <c r="B209" s="85" t="s">
        <v>29</v>
      </c>
      <c r="C209" s="13" t="n">
        <v>208</v>
      </c>
      <c r="D209" s="50" t="n">
        <v>71160.2240992079</v>
      </c>
      <c r="E209" s="50" t="n">
        <v>0</v>
      </c>
      <c r="F209" s="50" t="n">
        <v>0</v>
      </c>
      <c r="G209" s="50" t="n">
        <v>0</v>
      </c>
      <c r="H209" s="50" t="n">
        <v>0</v>
      </c>
      <c r="I209" s="50" t="n">
        <v>0</v>
      </c>
      <c r="J209" s="50" t="n">
        <v>0</v>
      </c>
      <c r="K209" s="50" t="n">
        <v>0</v>
      </c>
      <c r="L209" s="50" t="n">
        <v>0</v>
      </c>
      <c r="M209" s="50" t="n">
        <v>0</v>
      </c>
      <c r="N209" s="50" t="n">
        <v>0</v>
      </c>
      <c r="O209" s="50" t="n">
        <v>0</v>
      </c>
      <c r="P209" s="50" t="n">
        <v>0</v>
      </c>
      <c r="Q209" s="51" t="n">
        <v>0</v>
      </c>
    </row>
    <row r="210" customFormat="false" ht="12.75" hidden="false" customHeight="false" outlineLevel="0" collapsed="false">
      <c r="B210" s="85" t="s">
        <v>32</v>
      </c>
      <c r="C210" s="13" t="n">
        <v>209</v>
      </c>
      <c r="D210" s="50" t="n">
        <v>219850.276826375</v>
      </c>
      <c r="E210" s="50" t="n">
        <v>-1591.42</v>
      </c>
      <c r="F210" s="50" t="n">
        <v>-3169</v>
      </c>
      <c r="G210" s="50" t="n">
        <v>-3548.49</v>
      </c>
      <c r="H210" s="50" t="n">
        <v>-3532.69</v>
      </c>
      <c r="I210" s="50" t="n">
        <v>0</v>
      </c>
      <c r="J210" s="50" t="n">
        <v>0</v>
      </c>
      <c r="K210" s="50" t="n">
        <v>0</v>
      </c>
      <c r="L210" s="50" t="n">
        <v>0</v>
      </c>
      <c r="M210" s="50" t="n">
        <v>0</v>
      </c>
      <c r="N210" s="50" t="n">
        <v>-11841.6</v>
      </c>
      <c r="O210" s="50" t="n">
        <v>0</v>
      </c>
      <c r="P210" s="50" t="n">
        <v>0</v>
      </c>
      <c r="Q210" s="51" t="n">
        <v>-11841.6</v>
      </c>
    </row>
    <row r="211" customFormat="false" ht="12.75" hidden="false" customHeight="false" outlineLevel="0" collapsed="false">
      <c r="B211" s="85" t="s">
        <v>35</v>
      </c>
      <c r="C211" s="13" t="n">
        <v>210</v>
      </c>
      <c r="D211" s="50" t="n">
        <v>545408.59882489</v>
      </c>
      <c r="E211" s="50" t="n">
        <v>0</v>
      </c>
      <c r="F211" s="50" t="n">
        <v>0</v>
      </c>
      <c r="G211" s="50" t="n">
        <v>0</v>
      </c>
      <c r="H211" s="50" t="n">
        <v>0</v>
      </c>
      <c r="I211" s="50" t="n">
        <v>0</v>
      </c>
      <c r="J211" s="50" t="n">
        <v>0</v>
      </c>
      <c r="K211" s="50" t="n">
        <v>0</v>
      </c>
      <c r="L211" s="50" t="n">
        <v>0</v>
      </c>
      <c r="M211" s="50" t="n">
        <v>0</v>
      </c>
      <c r="N211" s="50" t="n">
        <v>0</v>
      </c>
      <c r="O211" s="50" t="n">
        <v>0</v>
      </c>
      <c r="P211" s="50" t="n">
        <v>0</v>
      </c>
      <c r="Q211" s="51" t="n">
        <v>0</v>
      </c>
    </row>
    <row r="212" customFormat="false" ht="12.75" hidden="false" customHeight="false" outlineLevel="0" collapsed="false">
      <c r="B212" s="85" t="s">
        <v>38</v>
      </c>
      <c r="C212" s="13" t="n">
        <v>211</v>
      </c>
      <c r="D212" s="50" t="n">
        <v>0</v>
      </c>
      <c r="E212" s="50" t="n">
        <v>0</v>
      </c>
      <c r="F212" s="50" t="n">
        <v>0</v>
      </c>
      <c r="G212" s="50" t="n">
        <v>0</v>
      </c>
      <c r="H212" s="50" t="n">
        <v>0</v>
      </c>
      <c r="I212" s="50" t="n">
        <v>0</v>
      </c>
      <c r="J212" s="50" t="n">
        <v>0</v>
      </c>
      <c r="K212" s="50" t="n">
        <v>0</v>
      </c>
      <c r="L212" s="50" t="n">
        <v>0</v>
      </c>
      <c r="M212" s="50" t="n">
        <v>0</v>
      </c>
      <c r="N212" s="50" t="n">
        <v>0</v>
      </c>
      <c r="O212" s="50" t="n">
        <v>0</v>
      </c>
      <c r="P212" s="50" t="n">
        <v>0</v>
      </c>
      <c r="Q212" s="51" t="n">
        <v>0</v>
      </c>
    </row>
    <row r="213" customFormat="false" ht="12.75" hidden="false" customHeight="false" outlineLevel="0" collapsed="false">
      <c r="B213" s="85" t="s">
        <v>43</v>
      </c>
      <c r="C213" s="13" t="n">
        <v>212</v>
      </c>
      <c r="D213" s="50" t="n">
        <v>5695575.98088191</v>
      </c>
      <c r="E213" s="50" t="n">
        <v>33545.49</v>
      </c>
      <c r="F213" s="50" t="n">
        <v>90034.06</v>
      </c>
      <c r="G213" s="50" t="n">
        <v>120920.98</v>
      </c>
      <c r="H213" s="50" t="n">
        <v>263241.14</v>
      </c>
      <c r="I213" s="50" t="n">
        <v>292811.96</v>
      </c>
      <c r="J213" s="50" t="n">
        <v>228927.5</v>
      </c>
      <c r="K213" s="50" t="n">
        <v>446107.38</v>
      </c>
      <c r="L213" s="50" t="n">
        <v>266854.59</v>
      </c>
      <c r="M213" s="50" t="n">
        <v>802846.71</v>
      </c>
      <c r="N213" s="50" t="n">
        <v>2545289.81</v>
      </c>
      <c r="O213" s="50" t="n">
        <v>-204212</v>
      </c>
      <c r="P213" s="50" t="n">
        <v>-2299575.14</v>
      </c>
      <c r="Q213" s="51" t="n">
        <v>41502.6699999995</v>
      </c>
    </row>
    <row r="214" customFormat="false" ht="12.75" hidden="false" customHeight="false" outlineLevel="0" collapsed="false">
      <c r="B214" s="85" t="s">
        <v>47</v>
      </c>
      <c r="C214" s="13" t="n">
        <v>213</v>
      </c>
      <c r="D214" s="50" t="n">
        <v>490055.568668776</v>
      </c>
      <c r="E214" s="50" t="n">
        <v>0</v>
      </c>
      <c r="F214" s="50" t="n">
        <v>19410.35</v>
      </c>
      <c r="G214" s="50" t="n">
        <v>57958.71</v>
      </c>
      <c r="H214" s="50" t="n">
        <v>59467</v>
      </c>
      <c r="I214" s="50" t="n">
        <v>19146.54</v>
      </c>
      <c r="J214" s="50" t="n">
        <v>18674.87</v>
      </c>
      <c r="K214" s="50" t="n">
        <v>33630.4</v>
      </c>
      <c r="L214" s="50" t="n">
        <v>20882.71</v>
      </c>
      <c r="M214" s="50" t="n">
        <v>56388.42</v>
      </c>
      <c r="N214" s="50" t="n">
        <v>285559</v>
      </c>
      <c r="O214" s="50" t="n">
        <v>-1977.41</v>
      </c>
      <c r="P214" s="50" t="n">
        <v>0</v>
      </c>
      <c r="Q214" s="51" t="n">
        <v>283581.59</v>
      </c>
    </row>
    <row r="215" customFormat="false" ht="12.75" hidden="false" customHeight="false" outlineLevel="0" collapsed="false">
      <c r="B215" s="85" t="s">
        <v>50</v>
      </c>
      <c r="C215" s="13" t="n">
        <v>214</v>
      </c>
      <c r="D215" s="50" t="n">
        <v>0</v>
      </c>
      <c r="E215" s="50" t="n">
        <v>16727.26</v>
      </c>
      <c r="F215" s="50" t="n">
        <v>-69753.79</v>
      </c>
      <c r="G215" s="50" t="n">
        <v>0</v>
      </c>
      <c r="H215" s="50" t="n">
        <v>0</v>
      </c>
      <c r="I215" s="50" t="n">
        <v>0</v>
      </c>
      <c r="J215" s="50" t="n">
        <v>0</v>
      </c>
      <c r="K215" s="50" t="n">
        <v>0</v>
      </c>
      <c r="L215" s="50" t="n">
        <v>0</v>
      </c>
      <c r="M215" s="50" t="n">
        <v>0</v>
      </c>
      <c r="N215" s="50" t="n">
        <v>-53026.53</v>
      </c>
      <c r="O215" s="50" t="n">
        <v>215789.59</v>
      </c>
      <c r="P215" s="50" t="n">
        <v>11903.33</v>
      </c>
      <c r="Q215" s="51" t="n">
        <v>174666.39</v>
      </c>
    </row>
    <row r="216" customFormat="false" ht="12.75" hidden="false" customHeight="false" outlineLevel="0" collapsed="false">
      <c r="B216" s="85" t="s">
        <v>53</v>
      </c>
      <c r="C216" s="13" t="n">
        <v>215</v>
      </c>
      <c r="D216" s="50" t="n">
        <v>785006.822852625</v>
      </c>
      <c r="E216" s="50" t="n">
        <v>11918.29</v>
      </c>
      <c r="F216" s="50" t="n">
        <v>0</v>
      </c>
      <c r="G216" s="50" t="n">
        <v>0</v>
      </c>
      <c r="H216" s="50" t="n">
        <v>0</v>
      </c>
      <c r="I216" s="50" t="n">
        <v>0</v>
      </c>
      <c r="J216" s="50" t="n">
        <v>0</v>
      </c>
      <c r="K216" s="50" t="n">
        <v>0</v>
      </c>
      <c r="L216" s="50" t="n">
        <v>0</v>
      </c>
      <c r="M216" s="50" t="n">
        <v>0</v>
      </c>
      <c r="N216" s="50" t="n">
        <v>11918.29</v>
      </c>
      <c r="O216" s="50" t="n">
        <v>0</v>
      </c>
      <c r="P216" s="50" t="n">
        <v>0</v>
      </c>
      <c r="Q216" s="51" t="n">
        <v>11918.29</v>
      </c>
    </row>
    <row r="217" customFormat="false" ht="12.75" hidden="false" customHeight="false" outlineLevel="0" collapsed="false">
      <c r="B217" s="85" t="s">
        <v>56</v>
      </c>
      <c r="C217" s="13" t="n">
        <v>216</v>
      </c>
      <c r="D217" s="50" t="n">
        <v>331350.970842206</v>
      </c>
      <c r="E217" s="50" t="n">
        <v>17903.47</v>
      </c>
      <c r="F217" s="50" t="n">
        <v>34859.4</v>
      </c>
      <c r="G217" s="50" t="n">
        <v>0</v>
      </c>
      <c r="H217" s="50" t="n">
        <v>0</v>
      </c>
      <c r="I217" s="50" t="n">
        <v>0</v>
      </c>
      <c r="J217" s="50" t="n">
        <v>0</v>
      </c>
      <c r="K217" s="50" t="n">
        <v>0</v>
      </c>
      <c r="L217" s="50" t="n">
        <v>0</v>
      </c>
      <c r="M217" s="50" t="n">
        <v>0</v>
      </c>
      <c r="N217" s="50" t="n">
        <v>52762.87</v>
      </c>
      <c r="O217" s="50" t="n">
        <v>0</v>
      </c>
      <c r="P217" s="50" t="n">
        <v>0</v>
      </c>
      <c r="Q217" s="51" t="n">
        <v>52762.87</v>
      </c>
    </row>
    <row r="218" customFormat="false" ht="12.75" hidden="false" customHeight="false" outlineLevel="0" collapsed="false">
      <c r="B218" s="85" t="s">
        <v>59</v>
      </c>
      <c r="C218" s="13" t="n">
        <v>217</v>
      </c>
      <c r="D218" s="50" t="n">
        <v>176316.796275363</v>
      </c>
      <c r="E218" s="50" t="n">
        <v>-4780.87</v>
      </c>
      <c r="F218" s="50" t="n">
        <v>52289.1</v>
      </c>
      <c r="G218" s="50" t="n">
        <v>0</v>
      </c>
      <c r="H218" s="50" t="n">
        <v>0</v>
      </c>
      <c r="I218" s="50" t="n">
        <v>0</v>
      </c>
      <c r="J218" s="50" t="n">
        <v>0</v>
      </c>
      <c r="K218" s="50" t="n">
        <v>0</v>
      </c>
      <c r="L218" s="50" t="n">
        <v>0</v>
      </c>
      <c r="M218" s="50" t="n">
        <v>0</v>
      </c>
      <c r="N218" s="50" t="n">
        <v>47508.23</v>
      </c>
      <c r="O218" s="50" t="n">
        <v>0</v>
      </c>
      <c r="P218" s="50" t="n">
        <v>0</v>
      </c>
      <c r="Q218" s="51" t="n">
        <v>47508.23</v>
      </c>
    </row>
    <row r="219" customFormat="false" ht="12.75" hidden="false" customHeight="false" outlineLevel="0" collapsed="false">
      <c r="B219" s="85" t="s">
        <v>109</v>
      </c>
      <c r="C219" s="13" t="n">
        <v>218</v>
      </c>
      <c r="D219" s="50" t="n">
        <v>0</v>
      </c>
      <c r="E219" s="50" t="n">
        <v>0</v>
      </c>
      <c r="F219" s="50" t="n">
        <v>0</v>
      </c>
      <c r="G219" s="50" t="n">
        <v>0</v>
      </c>
      <c r="H219" s="50" t="n">
        <v>0</v>
      </c>
      <c r="I219" s="50" t="n">
        <v>0</v>
      </c>
      <c r="J219" s="50" t="n">
        <v>0</v>
      </c>
      <c r="K219" s="50" t="n">
        <v>0</v>
      </c>
      <c r="L219" s="50" t="n">
        <v>0</v>
      </c>
      <c r="M219" s="50" t="n">
        <v>0</v>
      </c>
      <c r="N219" s="50" t="n">
        <v>0</v>
      </c>
      <c r="O219" s="50" t="n">
        <v>0</v>
      </c>
      <c r="P219" s="50" t="n">
        <v>0</v>
      </c>
      <c r="Q219" s="51" t="n">
        <v>0</v>
      </c>
    </row>
    <row r="220" customFormat="false" ht="12.75" hidden="false" customHeight="false" outlineLevel="0" collapsed="false">
      <c r="B220" s="85" t="s">
        <v>64</v>
      </c>
      <c r="C220" s="13" t="n">
        <v>219</v>
      </c>
      <c r="D220" s="50" t="n">
        <v>11076961.4341901</v>
      </c>
      <c r="E220" s="50" t="n">
        <v>14482.28</v>
      </c>
      <c r="F220" s="50" t="n">
        <v>15540.84</v>
      </c>
      <c r="G220" s="50" t="n">
        <v>24932.14</v>
      </c>
      <c r="H220" s="50" t="n">
        <v>24702</v>
      </c>
      <c r="I220" s="50" t="n">
        <v>26778.12</v>
      </c>
      <c r="J220" s="50" t="n">
        <v>26723.25</v>
      </c>
      <c r="K220" s="50" t="n">
        <v>57375.13</v>
      </c>
      <c r="L220" s="50" t="n">
        <v>26158.93</v>
      </c>
      <c r="M220" s="50" t="n">
        <v>75415.86</v>
      </c>
      <c r="N220" s="50" t="n">
        <v>292108.55</v>
      </c>
      <c r="O220" s="50" t="n">
        <v>-122542.74</v>
      </c>
      <c r="P220" s="50" t="n">
        <v>515932.85</v>
      </c>
      <c r="Q220" s="51" t="n">
        <v>685498.66</v>
      </c>
    </row>
    <row r="221" customFormat="false" ht="12.75" hidden="false" customHeight="false" outlineLevel="0" collapsed="false">
      <c r="B221" s="85" t="s">
        <v>67</v>
      </c>
      <c r="C221" s="13" t="n">
        <v>220</v>
      </c>
      <c r="D221" s="50" t="n">
        <v>0</v>
      </c>
      <c r="E221" s="50" t="n">
        <v>0</v>
      </c>
      <c r="F221" s="50" t="n">
        <v>0</v>
      </c>
      <c r="G221" s="50" t="n">
        <v>0</v>
      </c>
      <c r="H221" s="50" t="n">
        <v>0</v>
      </c>
      <c r="I221" s="50" t="n">
        <v>0</v>
      </c>
      <c r="J221" s="50" t="n">
        <v>0</v>
      </c>
      <c r="K221" s="50" t="n">
        <v>0</v>
      </c>
      <c r="L221" s="50" t="n">
        <v>0</v>
      </c>
      <c r="M221" s="50" t="n">
        <v>0</v>
      </c>
      <c r="N221" s="50" t="n">
        <v>0</v>
      </c>
      <c r="O221" s="50" t="n">
        <v>0</v>
      </c>
      <c r="P221" s="50" t="n">
        <v>0</v>
      </c>
      <c r="Q221" s="51" t="n">
        <v>0</v>
      </c>
    </row>
    <row r="222" customFormat="false" ht="12.75" hidden="false" customHeight="false" outlineLevel="0" collapsed="false">
      <c r="B222" s="85" t="s">
        <v>70</v>
      </c>
      <c r="C222" s="13" t="n">
        <v>221</v>
      </c>
      <c r="D222" s="50" t="n">
        <v>458251.549666608</v>
      </c>
      <c r="E222" s="50" t="n">
        <v>0</v>
      </c>
      <c r="F222" s="50" t="n">
        <v>0</v>
      </c>
      <c r="G222" s="50" t="n">
        <v>0</v>
      </c>
      <c r="H222" s="50" t="n">
        <v>0</v>
      </c>
      <c r="I222" s="50" t="n">
        <v>0</v>
      </c>
      <c r="J222" s="50" t="n">
        <v>0</v>
      </c>
      <c r="K222" s="50" t="n">
        <v>0</v>
      </c>
      <c r="L222" s="50" t="n">
        <v>0</v>
      </c>
      <c r="M222" s="50" t="n">
        <v>0</v>
      </c>
      <c r="N222" s="50" t="n">
        <v>0</v>
      </c>
      <c r="O222" s="50" t="n">
        <v>0</v>
      </c>
      <c r="P222" s="50" t="n">
        <v>0</v>
      </c>
      <c r="Q222" s="51" t="n">
        <v>0</v>
      </c>
    </row>
    <row r="223" customFormat="false" ht="12.75" hidden="false" customHeight="false" outlineLevel="0" collapsed="false">
      <c r="B223" s="85" t="s">
        <v>75</v>
      </c>
      <c r="C223" s="13" t="n">
        <v>222</v>
      </c>
      <c r="D223" s="50" t="n">
        <v>3741846.36512595</v>
      </c>
      <c r="E223" s="50" t="n">
        <v>0</v>
      </c>
      <c r="F223" s="50" t="n">
        <v>11701.27</v>
      </c>
      <c r="G223" s="50" t="n">
        <v>8641.15</v>
      </c>
      <c r="H223" s="50" t="n">
        <v>7317.48</v>
      </c>
      <c r="I223" s="50" t="n">
        <v>17539.56</v>
      </c>
      <c r="J223" s="50" t="n">
        <v>21359.18</v>
      </c>
      <c r="K223" s="50" t="n">
        <v>48827.81</v>
      </c>
      <c r="L223" s="50" t="n">
        <v>13749.7</v>
      </c>
      <c r="M223" s="50" t="n">
        <v>21279.97</v>
      </c>
      <c r="N223" s="50" t="n">
        <v>150416.12</v>
      </c>
      <c r="O223" s="50" t="n">
        <v>658223.41</v>
      </c>
      <c r="P223" s="50" t="n">
        <v>2250837.57</v>
      </c>
      <c r="Q223" s="51" t="n">
        <v>3059477.1</v>
      </c>
    </row>
    <row r="224" customFormat="false" ht="12.75" hidden="false" customHeight="false" outlineLevel="0" collapsed="false">
      <c r="B224" s="85" t="s">
        <v>78</v>
      </c>
      <c r="C224" s="13" t="n">
        <v>223</v>
      </c>
      <c r="D224" s="50" t="n">
        <v>134598.764815884</v>
      </c>
      <c r="E224" s="50" t="n">
        <v>5179.82</v>
      </c>
      <c r="F224" s="50" t="n">
        <v>0</v>
      </c>
      <c r="G224" s="50" t="n">
        <v>0</v>
      </c>
      <c r="H224" s="50" t="n">
        <v>0</v>
      </c>
      <c r="I224" s="50" t="n">
        <v>0</v>
      </c>
      <c r="J224" s="50" t="n">
        <v>0</v>
      </c>
      <c r="K224" s="50" t="n">
        <v>0</v>
      </c>
      <c r="L224" s="50" t="n">
        <v>0</v>
      </c>
      <c r="M224" s="50" t="n">
        <v>0</v>
      </c>
      <c r="N224" s="50" t="n">
        <v>5179.82</v>
      </c>
      <c r="O224" s="50" t="n">
        <v>0</v>
      </c>
      <c r="P224" s="50" t="n">
        <v>0</v>
      </c>
      <c r="Q224" s="51" t="n">
        <v>5179.82</v>
      </c>
    </row>
    <row r="225" customFormat="false" ht="12.75" hidden="false" customHeight="false" outlineLevel="0" collapsed="false">
      <c r="B225" s="85"/>
      <c r="C225" s="13" t="n">
        <v>224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1"/>
    </row>
    <row r="226" customFormat="false" ht="12.75" hidden="false" customHeight="false" outlineLevel="0" collapsed="false">
      <c r="B226" s="85" t="s">
        <v>83</v>
      </c>
      <c r="C226" s="13" t="n">
        <v>225</v>
      </c>
      <c r="D226" s="50" t="s">
        <v>4</v>
      </c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1"/>
    </row>
    <row r="227" customFormat="false" ht="12.75" hidden="false" customHeight="false" outlineLevel="0" collapsed="false">
      <c r="B227" s="85" t="s">
        <v>22</v>
      </c>
      <c r="C227" s="13" t="n">
        <v>226</v>
      </c>
      <c r="D227" s="50" t="n">
        <v>0</v>
      </c>
      <c r="E227" s="50" t="n">
        <v>0</v>
      </c>
      <c r="F227" s="50" t="n">
        <v>0</v>
      </c>
      <c r="G227" s="50" t="n">
        <v>0</v>
      </c>
      <c r="H227" s="50" t="n">
        <v>0</v>
      </c>
      <c r="I227" s="50" t="n">
        <v>0</v>
      </c>
      <c r="J227" s="50" t="n">
        <v>0</v>
      </c>
      <c r="K227" s="50" t="n">
        <v>0</v>
      </c>
      <c r="L227" s="50" t="n">
        <v>0</v>
      </c>
      <c r="M227" s="50" t="n">
        <v>0</v>
      </c>
      <c r="N227" s="50" t="n">
        <v>0</v>
      </c>
      <c r="O227" s="50" t="n">
        <v>0</v>
      </c>
      <c r="P227" s="50" t="n">
        <v>0</v>
      </c>
      <c r="Q227" s="51" t="n">
        <v>0</v>
      </c>
    </row>
    <row r="228" customFormat="false" ht="12.75" hidden="false" customHeight="false" outlineLevel="0" collapsed="false">
      <c r="B228" s="85" t="s">
        <v>27</v>
      </c>
      <c r="C228" s="13" t="n">
        <v>227</v>
      </c>
      <c r="D228" s="50" t="n">
        <v>0</v>
      </c>
      <c r="E228" s="50" t="n">
        <v>0</v>
      </c>
      <c r="F228" s="50" t="n">
        <v>0</v>
      </c>
      <c r="G228" s="50" t="n">
        <v>0</v>
      </c>
      <c r="H228" s="50" t="n">
        <v>0</v>
      </c>
      <c r="I228" s="50" t="n">
        <v>0</v>
      </c>
      <c r="J228" s="50" t="n">
        <v>0</v>
      </c>
      <c r="K228" s="50" t="n">
        <v>0</v>
      </c>
      <c r="L228" s="50" t="n">
        <v>0</v>
      </c>
      <c r="M228" s="50" t="n">
        <v>0</v>
      </c>
      <c r="N228" s="50" t="n">
        <v>0</v>
      </c>
      <c r="O228" s="50" t="n">
        <v>0</v>
      </c>
      <c r="P228" s="50" t="n">
        <v>0</v>
      </c>
      <c r="Q228" s="51" t="n">
        <v>0</v>
      </c>
    </row>
    <row r="229" customFormat="false" ht="12.75" hidden="false" customHeight="false" outlineLevel="0" collapsed="false">
      <c r="B229" s="85" t="s">
        <v>77</v>
      </c>
      <c r="C229" s="13" t="n">
        <v>228</v>
      </c>
      <c r="D229" s="50" t="n">
        <v>0</v>
      </c>
      <c r="E229" s="50" t="n">
        <v>-0.236680056481071</v>
      </c>
      <c r="F229" s="50" t="n">
        <v>-0.779615341588634</v>
      </c>
      <c r="G229" s="50" t="n">
        <v>-3.03715748134827</v>
      </c>
      <c r="H229" s="50" t="n">
        <v>-2.32668620043623</v>
      </c>
      <c r="I229" s="50" t="n">
        <v>-10.3241901356811</v>
      </c>
      <c r="J229" s="50" t="n">
        <v>-14.1104617671343</v>
      </c>
      <c r="K229" s="50" t="n">
        <v>-32.3904156782206</v>
      </c>
      <c r="L229" s="50" t="n">
        <v>-6.2329319712773</v>
      </c>
      <c r="M229" s="50" t="n">
        <v>-5.85333531040167</v>
      </c>
      <c r="N229" s="50" t="n">
        <v>-75.2914739425692</v>
      </c>
      <c r="O229" s="50" t="n">
        <v>-19.7310460671721</v>
      </c>
      <c r="P229" s="50" t="n">
        <v>-20.329558672983</v>
      </c>
      <c r="Q229" s="51" t="n">
        <v>-115.352078682724</v>
      </c>
    </row>
    <row r="230" customFormat="false" ht="12.75" hidden="false" customHeight="false" outlineLevel="0" collapsed="false">
      <c r="B230" s="85" t="s">
        <v>66</v>
      </c>
      <c r="C230" s="13" t="n">
        <v>229</v>
      </c>
      <c r="D230" s="50" t="n">
        <v>0</v>
      </c>
      <c r="E230" s="50" t="n">
        <v>0</v>
      </c>
      <c r="F230" s="50" t="n">
        <v>0</v>
      </c>
      <c r="G230" s="50" t="n">
        <v>0</v>
      </c>
      <c r="H230" s="50" t="n">
        <v>0</v>
      </c>
      <c r="I230" s="50" t="n">
        <v>0</v>
      </c>
      <c r="J230" s="50" t="n">
        <v>0</v>
      </c>
      <c r="K230" s="50" t="n">
        <v>0</v>
      </c>
      <c r="L230" s="50" t="n">
        <v>0</v>
      </c>
      <c r="M230" s="50" t="n">
        <v>0</v>
      </c>
      <c r="N230" s="50" t="n">
        <v>0</v>
      </c>
      <c r="O230" s="50" t="n">
        <v>0</v>
      </c>
      <c r="P230" s="50" t="n">
        <v>0</v>
      </c>
      <c r="Q230" s="51" t="n">
        <v>0</v>
      </c>
    </row>
    <row r="231" customFormat="false" ht="12.75" hidden="false" customHeight="false" outlineLevel="0" collapsed="false">
      <c r="B231" s="85" t="s">
        <v>45</v>
      </c>
      <c r="C231" s="13" t="n">
        <v>230</v>
      </c>
      <c r="D231" s="50" t="n">
        <v>0</v>
      </c>
      <c r="E231" s="50" t="n">
        <v>0</v>
      </c>
      <c r="F231" s="50" t="n">
        <v>0</v>
      </c>
      <c r="G231" s="50" t="n">
        <v>0</v>
      </c>
      <c r="H231" s="50" t="n">
        <v>0</v>
      </c>
      <c r="I231" s="50" t="n">
        <v>0</v>
      </c>
      <c r="J231" s="50" t="n">
        <v>0</v>
      </c>
      <c r="K231" s="50" t="n">
        <v>0</v>
      </c>
      <c r="L231" s="50" t="n">
        <v>0</v>
      </c>
      <c r="M231" s="50" t="n">
        <v>0</v>
      </c>
      <c r="N231" s="50" t="n">
        <v>0</v>
      </c>
      <c r="O231" s="50" t="n">
        <v>0</v>
      </c>
      <c r="P231" s="50" t="n">
        <v>0</v>
      </c>
      <c r="Q231" s="51" t="n">
        <v>0</v>
      </c>
    </row>
    <row r="232" customFormat="false" ht="12.75" hidden="false" customHeight="false" outlineLevel="0" collapsed="false">
      <c r="B232" s="85" t="s">
        <v>52</v>
      </c>
      <c r="C232" s="13" t="n">
        <v>231</v>
      </c>
      <c r="D232" s="50" t="n">
        <v>0</v>
      </c>
      <c r="E232" s="50" t="n">
        <v>0</v>
      </c>
      <c r="F232" s="50" t="n">
        <v>0</v>
      </c>
      <c r="G232" s="50" t="n">
        <v>0</v>
      </c>
      <c r="H232" s="50" t="n">
        <v>0</v>
      </c>
      <c r="I232" s="50" t="n">
        <v>0</v>
      </c>
      <c r="J232" s="50" t="n">
        <v>0</v>
      </c>
      <c r="K232" s="50" t="n">
        <v>0</v>
      </c>
      <c r="L232" s="50" t="n">
        <v>0</v>
      </c>
      <c r="M232" s="50" t="n">
        <v>0</v>
      </c>
      <c r="N232" s="50" t="n">
        <v>0</v>
      </c>
      <c r="O232" s="50" t="n">
        <v>0</v>
      </c>
      <c r="P232" s="50" t="n">
        <v>0</v>
      </c>
      <c r="Q232" s="51" t="n">
        <v>0</v>
      </c>
    </row>
    <row r="233" customFormat="false" ht="12.75" hidden="false" customHeight="false" outlineLevel="0" collapsed="false">
      <c r="B233" s="85" t="s">
        <v>80</v>
      </c>
      <c r="C233" s="13" t="n">
        <v>232</v>
      </c>
      <c r="D233" s="50" t="n">
        <v>0</v>
      </c>
      <c r="E233" s="50" t="n">
        <v>0</v>
      </c>
      <c r="F233" s="50" t="n">
        <v>0</v>
      </c>
      <c r="G233" s="50" t="n">
        <v>0</v>
      </c>
      <c r="H233" s="50" t="n">
        <v>0</v>
      </c>
      <c r="I233" s="50" t="n">
        <v>0</v>
      </c>
      <c r="J233" s="50" t="n">
        <v>0</v>
      </c>
      <c r="K233" s="50" t="n">
        <v>0</v>
      </c>
      <c r="L233" s="50" t="n">
        <v>0</v>
      </c>
      <c r="M233" s="50" t="n">
        <v>0</v>
      </c>
      <c r="N233" s="50" t="n">
        <v>0</v>
      </c>
      <c r="O233" s="50" t="n">
        <v>0</v>
      </c>
      <c r="P233" s="50" t="n">
        <v>0</v>
      </c>
      <c r="Q233" s="51" t="n">
        <v>0</v>
      </c>
    </row>
    <row r="234" customFormat="false" ht="12.75" hidden="false" customHeight="false" outlineLevel="0" collapsed="false">
      <c r="B234" s="85" t="s">
        <v>49</v>
      </c>
      <c r="C234" s="13" t="n">
        <v>233</v>
      </c>
      <c r="D234" s="50" t="n">
        <v>0</v>
      </c>
      <c r="E234" s="50" t="n">
        <v>0</v>
      </c>
      <c r="F234" s="50" t="n">
        <v>0</v>
      </c>
      <c r="G234" s="50" t="n">
        <v>0</v>
      </c>
      <c r="H234" s="50" t="n">
        <v>0</v>
      </c>
      <c r="I234" s="50" t="n">
        <v>0</v>
      </c>
      <c r="J234" s="50" t="n">
        <v>0</v>
      </c>
      <c r="K234" s="50" t="n">
        <v>0</v>
      </c>
      <c r="L234" s="50" t="n">
        <v>0</v>
      </c>
      <c r="M234" s="50" t="n">
        <v>0</v>
      </c>
      <c r="N234" s="50" t="n">
        <v>0</v>
      </c>
      <c r="O234" s="50" t="n">
        <v>0</v>
      </c>
      <c r="P234" s="50" t="n">
        <v>0</v>
      </c>
      <c r="Q234" s="51" t="n">
        <v>0</v>
      </c>
    </row>
    <row r="235" customFormat="false" ht="12.75" hidden="false" customHeight="false" outlineLevel="0" collapsed="false">
      <c r="B235" s="85" t="s">
        <v>34</v>
      </c>
      <c r="C235" s="13" t="n">
        <v>234</v>
      </c>
      <c r="D235" s="50" t="n">
        <v>0</v>
      </c>
      <c r="E235" s="50" t="n">
        <v>0</v>
      </c>
      <c r="F235" s="50" t="n">
        <v>0</v>
      </c>
      <c r="G235" s="50" t="n">
        <v>0</v>
      </c>
      <c r="H235" s="50" t="n">
        <v>0</v>
      </c>
      <c r="I235" s="50" t="n">
        <v>0</v>
      </c>
      <c r="J235" s="50" t="n">
        <v>0</v>
      </c>
      <c r="K235" s="50" t="n">
        <v>0</v>
      </c>
      <c r="L235" s="50" t="n">
        <v>0</v>
      </c>
      <c r="M235" s="50" t="n">
        <v>0</v>
      </c>
      <c r="N235" s="50" t="n">
        <v>0</v>
      </c>
      <c r="O235" s="50" t="n">
        <v>0</v>
      </c>
      <c r="P235" s="50" t="n">
        <v>0</v>
      </c>
      <c r="Q235" s="51" t="n">
        <v>0</v>
      </c>
    </row>
    <row r="236" customFormat="false" ht="12.75" hidden="false" customHeight="false" outlineLevel="0" collapsed="false">
      <c r="B236" s="85" t="s">
        <v>69</v>
      </c>
      <c r="C236" s="13" t="n">
        <v>235</v>
      </c>
      <c r="D236" s="50" t="n">
        <v>0</v>
      </c>
      <c r="E236" s="50" t="n">
        <v>0</v>
      </c>
      <c r="F236" s="50" t="n">
        <v>0</v>
      </c>
      <c r="G236" s="50" t="n">
        <v>0</v>
      </c>
      <c r="H236" s="50" t="n">
        <v>0</v>
      </c>
      <c r="I236" s="50" t="n">
        <v>0</v>
      </c>
      <c r="J236" s="50" t="n">
        <v>0</v>
      </c>
      <c r="K236" s="50" t="n">
        <v>0</v>
      </c>
      <c r="L236" s="50" t="n">
        <v>0</v>
      </c>
      <c r="M236" s="50" t="n">
        <v>0</v>
      </c>
      <c r="N236" s="50" t="n">
        <v>0</v>
      </c>
      <c r="O236" s="50" t="n">
        <v>0</v>
      </c>
      <c r="P236" s="50" t="n">
        <v>0</v>
      </c>
      <c r="Q236" s="51" t="n">
        <v>0</v>
      </c>
    </row>
    <row r="237" customFormat="false" ht="12.75" hidden="false" customHeight="false" outlineLevel="0" collapsed="false">
      <c r="B237" s="85" t="s">
        <v>72</v>
      </c>
      <c r="C237" s="13" t="n">
        <v>236</v>
      </c>
      <c r="D237" s="50" t="n">
        <v>0</v>
      </c>
      <c r="E237" s="50" t="n">
        <v>0</v>
      </c>
      <c r="F237" s="50" t="n">
        <v>0</v>
      </c>
      <c r="G237" s="50" t="n">
        <v>0</v>
      </c>
      <c r="H237" s="50" t="n">
        <v>0</v>
      </c>
      <c r="I237" s="50" t="n">
        <v>0</v>
      </c>
      <c r="J237" s="50" t="n">
        <v>0</v>
      </c>
      <c r="K237" s="50" t="n">
        <v>0</v>
      </c>
      <c r="L237" s="50" t="n">
        <v>0</v>
      </c>
      <c r="M237" s="50" t="n">
        <v>0</v>
      </c>
      <c r="N237" s="50" t="n">
        <v>0</v>
      </c>
      <c r="O237" s="50" t="n">
        <v>0</v>
      </c>
      <c r="P237" s="50" t="n">
        <v>0</v>
      </c>
      <c r="Q237" s="51" t="n">
        <v>0</v>
      </c>
    </row>
    <row r="238" customFormat="false" ht="12.75" hidden="false" customHeight="false" outlineLevel="0" collapsed="false">
      <c r="B238" s="85" t="s">
        <v>31</v>
      </c>
      <c r="C238" s="13" t="n">
        <v>237</v>
      </c>
      <c r="D238" s="50" t="n">
        <v>0</v>
      </c>
      <c r="E238" s="50" t="n">
        <v>0</v>
      </c>
      <c r="F238" s="50" t="n">
        <v>0</v>
      </c>
      <c r="G238" s="50" t="n">
        <v>0</v>
      </c>
      <c r="H238" s="50" t="n">
        <v>0</v>
      </c>
      <c r="I238" s="50" t="n">
        <v>0</v>
      </c>
      <c r="J238" s="50" t="n">
        <v>0</v>
      </c>
      <c r="K238" s="50" t="n">
        <v>0</v>
      </c>
      <c r="L238" s="50" t="n">
        <v>0</v>
      </c>
      <c r="M238" s="50" t="n">
        <v>0</v>
      </c>
      <c r="N238" s="50" t="n">
        <v>0</v>
      </c>
      <c r="O238" s="50" t="n">
        <v>0</v>
      </c>
      <c r="P238" s="50" t="n">
        <v>0</v>
      </c>
      <c r="Q238" s="51" t="n">
        <v>0</v>
      </c>
    </row>
    <row r="239" customFormat="false" ht="12.75" hidden="false" customHeight="false" outlineLevel="0" collapsed="false">
      <c r="B239" s="85" t="s">
        <v>37</v>
      </c>
      <c r="C239" s="13" t="n">
        <v>238</v>
      </c>
      <c r="D239" s="50" t="n">
        <v>0</v>
      </c>
      <c r="E239" s="50" t="n">
        <v>0</v>
      </c>
      <c r="F239" s="50" t="n">
        <v>0</v>
      </c>
      <c r="G239" s="50" t="n">
        <v>0</v>
      </c>
      <c r="H239" s="50" t="n">
        <v>0</v>
      </c>
      <c r="I239" s="50" t="n">
        <v>0</v>
      </c>
      <c r="J239" s="50" t="n">
        <v>0</v>
      </c>
      <c r="K239" s="50" t="n">
        <v>0</v>
      </c>
      <c r="L239" s="50" t="n">
        <v>0</v>
      </c>
      <c r="M239" s="50" t="n">
        <v>0</v>
      </c>
      <c r="N239" s="50" t="n">
        <v>0</v>
      </c>
      <c r="O239" s="50" t="n">
        <v>0</v>
      </c>
      <c r="P239" s="50" t="n">
        <v>0</v>
      </c>
      <c r="Q239" s="51" t="n">
        <v>0</v>
      </c>
    </row>
    <row r="240" customFormat="false" ht="12.75" hidden="false" customHeight="false" outlineLevel="0" collapsed="false">
      <c r="B240" s="85" t="n">
        <v>0</v>
      </c>
      <c r="C240" s="13" t="n">
        <v>239</v>
      </c>
      <c r="D240" s="50" t="n">
        <v>0</v>
      </c>
      <c r="E240" s="50" t="n">
        <v>0</v>
      </c>
      <c r="F240" s="50" t="n">
        <v>0</v>
      </c>
      <c r="G240" s="50" t="n">
        <v>0</v>
      </c>
      <c r="H240" s="50" t="n">
        <v>0</v>
      </c>
      <c r="I240" s="50" t="n">
        <v>0</v>
      </c>
      <c r="J240" s="50" t="n">
        <v>0</v>
      </c>
      <c r="K240" s="50" t="n">
        <v>0</v>
      </c>
      <c r="L240" s="50" t="n">
        <v>0</v>
      </c>
      <c r="M240" s="50" t="n">
        <v>0</v>
      </c>
      <c r="N240" s="50" t="n">
        <v>0</v>
      </c>
      <c r="O240" s="50" t="n">
        <v>0</v>
      </c>
      <c r="P240" s="50" t="n">
        <v>0</v>
      </c>
      <c r="Q240" s="51" t="n">
        <v>0</v>
      </c>
    </row>
    <row r="241" customFormat="false" ht="12.75" hidden="false" customHeight="false" outlineLevel="0" collapsed="false">
      <c r="B241" s="87" t="n">
        <v>0</v>
      </c>
      <c r="C241" s="64" t="n">
        <v>240</v>
      </c>
      <c r="D241" s="54" t="n">
        <v>0</v>
      </c>
      <c r="E241" s="54" t="n">
        <v>0</v>
      </c>
      <c r="F241" s="54" t="n">
        <v>0</v>
      </c>
      <c r="G241" s="54" t="n">
        <v>0</v>
      </c>
      <c r="H241" s="54" t="n">
        <v>0</v>
      </c>
      <c r="I241" s="54" t="n">
        <v>0</v>
      </c>
      <c r="J241" s="54" t="n">
        <v>0</v>
      </c>
      <c r="K241" s="54" t="n">
        <v>0</v>
      </c>
      <c r="L241" s="54" t="n">
        <v>0</v>
      </c>
      <c r="M241" s="54" t="n">
        <v>0</v>
      </c>
      <c r="N241" s="54" t="n">
        <v>0</v>
      </c>
      <c r="O241" s="54" t="n">
        <v>0</v>
      </c>
      <c r="P241" s="54" t="n">
        <v>0</v>
      </c>
      <c r="Q241" s="55" t="n">
        <v>0</v>
      </c>
    </row>
    <row r="242" customFormat="false" ht="12.75" hidden="false" customHeight="false" outlineLevel="0" collapsed="false">
      <c r="A242" s="0" t="n">
        <v>7</v>
      </c>
      <c r="B242" s="57" t="n">
        <v>36912</v>
      </c>
      <c r="C242" s="58" t="n">
        <v>241</v>
      </c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83"/>
    </row>
    <row r="243" customFormat="false" ht="12.75" hidden="false" customHeight="false" outlineLevel="0" collapsed="false">
      <c r="B243" s="61"/>
      <c r="C243" s="13" t="n">
        <v>242</v>
      </c>
      <c r="D243" s="13"/>
      <c r="E243" s="21" t="s">
        <v>5</v>
      </c>
      <c r="F243" s="21" t="s">
        <v>6</v>
      </c>
      <c r="G243" s="21" t="s">
        <v>7</v>
      </c>
      <c r="H243" s="21" t="s">
        <v>8</v>
      </c>
      <c r="I243" s="21" t="s">
        <v>9</v>
      </c>
      <c r="J243" s="21" t="s">
        <v>10</v>
      </c>
      <c r="K243" s="21" t="s">
        <v>11</v>
      </c>
      <c r="L243" s="21" t="s">
        <v>12</v>
      </c>
      <c r="M243" s="21" t="s">
        <v>13</v>
      </c>
      <c r="N243" s="21" t="s">
        <v>14</v>
      </c>
      <c r="O243" s="21" t="n">
        <v>2002</v>
      </c>
      <c r="P243" s="21" t="s">
        <v>15</v>
      </c>
      <c r="Q243" s="84" t="s">
        <v>16</v>
      </c>
    </row>
    <row r="244" customFormat="false" ht="12.75" hidden="false" customHeight="false" outlineLevel="0" collapsed="false">
      <c r="B244" s="85" t="s">
        <v>107</v>
      </c>
      <c r="C244" s="13" t="n">
        <v>243</v>
      </c>
      <c r="D244" s="13" t="s">
        <v>4</v>
      </c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86"/>
    </row>
    <row r="245" customFormat="false" ht="12.75" hidden="false" customHeight="false" outlineLevel="0" collapsed="false">
      <c r="B245" s="85" t="s">
        <v>19</v>
      </c>
      <c r="C245" s="13" t="n">
        <v>244</v>
      </c>
      <c r="D245" s="50" t="n">
        <v>30391124.2394268</v>
      </c>
      <c r="E245" s="50" t="n">
        <v>104319.46</v>
      </c>
      <c r="F245" s="50" t="n">
        <v>244240.16</v>
      </c>
      <c r="G245" s="50" t="n">
        <v>307767.82</v>
      </c>
      <c r="H245" s="50" t="n">
        <v>454433</v>
      </c>
      <c r="I245" s="50" t="n">
        <v>462531.59</v>
      </c>
      <c r="J245" s="50" t="n">
        <v>374378.25</v>
      </c>
      <c r="K245" s="50" t="n">
        <v>747039.08</v>
      </c>
      <c r="L245" s="50" t="n">
        <v>436374</v>
      </c>
      <c r="M245" s="50" t="n">
        <v>1270766.57</v>
      </c>
      <c r="N245" s="50" t="n">
        <v>4401849.93</v>
      </c>
      <c r="O245" s="50" t="n">
        <v>637873.66</v>
      </c>
      <c r="P245" s="50" t="n">
        <v>1205776</v>
      </c>
      <c r="Q245" s="51" t="n">
        <v>6245499.59</v>
      </c>
    </row>
    <row r="246" customFormat="false" ht="12.75" hidden="false" customHeight="false" outlineLevel="0" collapsed="false">
      <c r="B246" s="85" t="s">
        <v>20</v>
      </c>
      <c r="C246" s="13" t="n">
        <v>245</v>
      </c>
      <c r="D246" s="50" t="n">
        <v>6844612.44712186</v>
      </c>
      <c r="E246" s="50" t="n">
        <v>0</v>
      </c>
      <c r="F246" s="50" t="n">
        <v>0</v>
      </c>
      <c r="G246" s="50" t="n">
        <v>0</v>
      </c>
      <c r="H246" s="50" t="n">
        <v>0</v>
      </c>
      <c r="I246" s="50" t="n">
        <v>0</v>
      </c>
      <c r="J246" s="50" t="n">
        <v>0</v>
      </c>
      <c r="K246" s="50" t="n">
        <v>0</v>
      </c>
      <c r="L246" s="50" t="n">
        <v>0</v>
      </c>
      <c r="M246" s="50" t="n">
        <v>0</v>
      </c>
      <c r="N246" s="50" t="n">
        <v>0</v>
      </c>
      <c r="O246" s="50" t="n">
        <v>0</v>
      </c>
      <c r="P246" s="50" t="n">
        <v>0</v>
      </c>
      <c r="Q246" s="51" t="n">
        <v>0</v>
      </c>
    </row>
    <row r="247" customFormat="false" ht="12.75" hidden="false" customHeight="false" outlineLevel="0" collapsed="false">
      <c r="B247" s="85" t="s">
        <v>108</v>
      </c>
      <c r="C247" s="13" t="n">
        <v>246</v>
      </c>
      <c r="D247" s="50" t="n">
        <v>0</v>
      </c>
      <c r="E247" s="50" t="n">
        <v>0</v>
      </c>
      <c r="F247" s="50" t="n">
        <v>0</v>
      </c>
      <c r="G247" s="50" t="n">
        <v>0</v>
      </c>
      <c r="H247" s="50" t="n">
        <v>0</v>
      </c>
      <c r="I247" s="50" t="n">
        <v>0</v>
      </c>
      <c r="J247" s="50" t="n">
        <v>0</v>
      </c>
      <c r="K247" s="50" t="n">
        <v>0</v>
      </c>
      <c r="L247" s="50" t="n">
        <v>0</v>
      </c>
      <c r="M247" s="50" t="n">
        <v>0</v>
      </c>
      <c r="N247" s="50" t="n">
        <v>0</v>
      </c>
      <c r="O247" s="50" t="n">
        <v>0</v>
      </c>
      <c r="P247" s="50" t="n">
        <v>0</v>
      </c>
      <c r="Q247" s="51" t="n">
        <v>0</v>
      </c>
    </row>
    <row r="248" customFormat="false" ht="12.75" hidden="false" customHeight="false" outlineLevel="0" collapsed="false">
      <c r="B248" s="85" t="s">
        <v>25</v>
      </c>
      <c r="C248" s="13" t="n">
        <v>247</v>
      </c>
      <c r="D248" s="50" t="n">
        <v>7800806.8039546</v>
      </c>
      <c r="E248" s="50" t="n">
        <v>21806.58</v>
      </c>
      <c r="F248" s="50" t="n">
        <v>93442.31</v>
      </c>
      <c r="G248" s="50" t="n">
        <v>99529.07</v>
      </c>
      <c r="H248" s="50" t="n">
        <v>103720.15</v>
      </c>
      <c r="I248" s="50" t="n">
        <v>106174.08</v>
      </c>
      <c r="J248" s="50" t="n">
        <v>78429.61</v>
      </c>
      <c r="K248" s="50" t="n">
        <v>160502.58</v>
      </c>
      <c r="L248" s="50" t="n">
        <v>108334</v>
      </c>
      <c r="M248" s="50" t="n">
        <v>313309.02</v>
      </c>
      <c r="N248" s="50" t="n">
        <v>1085247.4</v>
      </c>
      <c r="O248" s="50" t="n">
        <v>-124922.89</v>
      </c>
      <c r="P248" s="50" t="n">
        <v>896569.29</v>
      </c>
      <c r="Q248" s="51" t="n">
        <v>1856893.8</v>
      </c>
    </row>
    <row r="249" customFormat="false" ht="12.75" hidden="false" customHeight="false" outlineLevel="0" collapsed="false">
      <c r="B249" s="85" t="s">
        <v>29</v>
      </c>
      <c r="C249" s="13" t="n">
        <v>248</v>
      </c>
      <c r="D249" s="50" t="n">
        <v>232792.906954027</v>
      </c>
      <c r="E249" s="50" t="n">
        <v>0</v>
      </c>
      <c r="F249" s="50" t="n">
        <v>0</v>
      </c>
      <c r="G249" s="50" t="n">
        <v>0</v>
      </c>
      <c r="H249" s="50" t="n">
        <v>0</v>
      </c>
      <c r="I249" s="50" t="n">
        <v>0</v>
      </c>
      <c r="J249" s="50" t="n">
        <v>0</v>
      </c>
      <c r="K249" s="50" t="n">
        <v>0</v>
      </c>
      <c r="L249" s="50" t="n">
        <v>0</v>
      </c>
      <c r="M249" s="50" t="n">
        <v>0</v>
      </c>
      <c r="N249" s="50" t="n">
        <v>0</v>
      </c>
      <c r="O249" s="50" t="n">
        <v>0</v>
      </c>
      <c r="P249" s="50" t="n">
        <v>0</v>
      </c>
      <c r="Q249" s="51" t="n">
        <v>0</v>
      </c>
    </row>
    <row r="250" customFormat="false" ht="12.75" hidden="false" customHeight="false" outlineLevel="0" collapsed="false">
      <c r="B250" s="85" t="s">
        <v>32</v>
      </c>
      <c r="C250" s="13" t="n">
        <v>249</v>
      </c>
      <c r="D250" s="50" t="n">
        <v>281553.667741195</v>
      </c>
      <c r="E250" s="50" t="n">
        <v>-795.86</v>
      </c>
      <c r="F250" s="50" t="n">
        <v>-3169.73</v>
      </c>
      <c r="G250" s="50" t="n">
        <v>-3549.4</v>
      </c>
      <c r="H250" s="50" t="n">
        <v>-3533.93</v>
      </c>
      <c r="I250" s="50" t="n">
        <v>0</v>
      </c>
      <c r="J250" s="50" t="n">
        <v>0</v>
      </c>
      <c r="K250" s="50" t="n">
        <v>0</v>
      </c>
      <c r="L250" s="50" t="n">
        <v>0</v>
      </c>
      <c r="M250" s="50" t="n">
        <v>0</v>
      </c>
      <c r="N250" s="50" t="n">
        <v>-11048.92</v>
      </c>
      <c r="O250" s="50" t="n">
        <v>0</v>
      </c>
      <c r="P250" s="50" t="n">
        <v>0</v>
      </c>
      <c r="Q250" s="51" t="n">
        <v>-11048.92</v>
      </c>
    </row>
    <row r="251" customFormat="false" ht="12.75" hidden="false" customHeight="false" outlineLevel="0" collapsed="false">
      <c r="B251" s="85" t="s">
        <v>35</v>
      </c>
      <c r="C251" s="13" t="n">
        <v>250</v>
      </c>
      <c r="D251" s="50" t="n">
        <v>738152.198607212</v>
      </c>
      <c r="E251" s="50" t="n">
        <v>0</v>
      </c>
      <c r="F251" s="50" t="n">
        <v>0</v>
      </c>
      <c r="G251" s="50" t="n">
        <v>0</v>
      </c>
      <c r="H251" s="50" t="n">
        <v>0</v>
      </c>
      <c r="I251" s="50" t="n">
        <v>0</v>
      </c>
      <c r="J251" s="50" t="n">
        <v>0</v>
      </c>
      <c r="K251" s="50" t="n">
        <v>0</v>
      </c>
      <c r="L251" s="50" t="n">
        <v>0</v>
      </c>
      <c r="M251" s="50" t="n">
        <v>0</v>
      </c>
      <c r="N251" s="50" t="n">
        <v>0</v>
      </c>
      <c r="O251" s="50" t="n">
        <v>0</v>
      </c>
      <c r="P251" s="50" t="n">
        <v>0</v>
      </c>
      <c r="Q251" s="51" t="n">
        <v>0</v>
      </c>
    </row>
    <row r="252" customFormat="false" ht="12.75" hidden="false" customHeight="false" outlineLevel="0" collapsed="false">
      <c r="B252" s="85" t="s">
        <v>38</v>
      </c>
      <c r="C252" s="13" t="n">
        <v>251</v>
      </c>
      <c r="D252" s="50" t="n">
        <v>0</v>
      </c>
      <c r="E252" s="50" t="n">
        <v>0</v>
      </c>
      <c r="F252" s="50" t="n">
        <v>0</v>
      </c>
      <c r="G252" s="50" t="n">
        <v>0</v>
      </c>
      <c r="H252" s="50" t="n">
        <v>0</v>
      </c>
      <c r="I252" s="50" t="n">
        <v>0</v>
      </c>
      <c r="J252" s="50" t="n">
        <v>0</v>
      </c>
      <c r="K252" s="50" t="n">
        <v>0</v>
      </c>
      <c r="L252" s="50" t="n">
        <v>0</v>
      </c>
      <c r="M252" s="50" t="n">
        <v>0</v>
      </c>
      <c r="N252" s="50" t="n">
        <v>0</v>
      </c>
      <c r="O252" s="50" t="n">
        <v>0</v>
      </c>
      <c r="P252" s="50" t="n">
        <v>0</v>
      </c>
      <c r="Q252" s="51" t="n">
        <v>0</v>
      </c>
    </row>
    <row r="253" customFormat="false" ht="12.75" hidden="false" customHeight="false" outlineLevel="0" collapsed="false">
      <c r="B253" s="85" t="s">
        <v>43</v>
      </c>
      <c r="C253" s="13" t="n">
        <v>252</v>
      </c>
      <c r="D253" s="50" t="n">
        <v>5748960.68146583</v>
      </c>
      <c r="E253" s="50" t="n">
        <v>29610.24</v>
      </c>
      <c r="F253" s="50" t="n">
        <v>90222.77</v>
      </c>
      <c r="G253" s="50" t="n">
        <v>120935.39</v>
      </c>
      <c r="H253" s="50" t="n">
        <v>263297.51</v>
      </c>
      <c r="I253" s="50" t="n">
        <v>292984.14</v>
      </c>
      <c r="J253" s="50" t="n">
        <v>229077.63</v>
      </c>
      <c r="K253" s="50" t="n">
        <v>446458.06</v>
      </c>
      <c r="L253" s="50" t="n">
        <v>267134.33</v>
      </c>
      <c r="M253" s="50" t="n">
        <v>803875.29</v>
      </c>
      <c r="N253" s="50" t="n">
        <v>2543595.36</v>
      </c>
      <c r="O253" s="50" t="n">
        <v>-204340.21</v>
      </c>
      <c r="P253" s="50" t="n">
        <v>-2303516.81</v>
      </c>
      <c r="Q253" s="51" t="n">
        <v>35738.3400000003</v>
      </c>
    </row>
    <row r="254" customFormat="false" ht="12.75" hidden="false" customHeight="false" outlineLevel="0" collapsed="false">
      <c r="B254" s="85" t="s">
        <v>47</v>
      </c>
      <c r="C254" s="13" t="n">
        <v>253</v>
      </c>
      <c r="D254" s="50" t="n">
        <v>710293.092413211</v>
      </c>
      <c r="E254" s="50" t="n">
        <v>0</v>
      </c>
      <c r="F254" s="50" t="n">
        <v>19414.58</v>
      </c>
      <c r="G254" s="50" t="n">
        <v>57973.5</v>
      </c>
      <c r="H254" s="50" t="n">
        <v>59487.82</v>
      </c>
      <c r="I254" s="50" t="n">
        <v>19156</v>
      </c>
      <c r="J254" s="50" t="n">
        <v>18686.36</v>
      </c>
      <c r="K254" s="50" t="n">
        <v>33657.1</v>
      </c>
      <c r="L254" s="50" t="n">
        <v>20902.93</v>
      </c>
      <c r="M254" s="50" t="n">
        <v>56454.9</v>
      </c>
      <c r="N254" s="50" t="n">
        <v>285733.19</v>
      </c>
      <c r="O254" s="50" t="n">
        <v>213741.37</v>
      </c>
      <c r="P254" s="50" t="n">
        <v>-170718.16</v>
      </c>
      <c r="Q254" s="51" t="n">
        <v>328756.4</v>
      </c>
    </row>
    <row r="255" customFormat="false" ht="12.75" hidden="false" customHeight="false" outlineLevel="0" collapsed="false">
      <c r="B255" s="85" t="s">
        <v>50</v>
      </c>
      <c r="C255" s="13" t="n">
        <v>254</v>
      </c>
      <c r="D255" s="50" t="n">
        <v>0</v>
      </c>
      <c r="E255" s="50" t="n">
        <v>12743.55</v>
      </c>
      <c r="F255" s="50" t="n">
        <v>-69768.8</v>
      </c>
      <c r="G255" s="50" t="n">
        <v>0</v>
      </c>
      <c r="H255" s="50" t="n">
        <v>0</v>
      </c>
      <c r="I255" s="50" t="n">
        <v>0</v>
      </c>
      <c r="J255" s="50" t="n">
        <v>0</v>
      </c>
      <c r="K255" s="50" t="n">
        <v>0</v>
      </c>
      <c r="L255" s="50" t="n">
        <v>0</v>
      </c>
      <c r="M255" s="50" t="n">
        <v>0</v>
      </c>
      <c r="N255" s="50" t="n">
        <v>-57025.25</v>
      </c>
      <c r="O255" s="50" t="n">
        <v>216135.55</v>
      </c>
      <c r="P255" s="50" t="n">
        <v>11952.22</v>
      </c>
      <c r="Q255" s="51" t="n">
        <v>171062.52</v>
      </c>
    </row>
    <row r="256" customFormat="false" ht="12.75" hidden="false" customHeight="false" outlineLevel="0" collapsed="false">
      <c r="B256" s="85" t="s">
        <v>53</v>
      </c>
      <c r="C256" s="13" t="n">
        <v>255</v>
      </c>
      <c r="D256" s="50" t="n">
        <v>852869.039208921</v>
      </c>
      <c r="E256" s="50" t="n">
        <v>11125.59</v>
      </c>
      <c r="F256" s="50" t="n">
        <v>0</v>
      </c>
      <c r="G256" s="50" t="n">
        <v>0</v>
      </c>
      <c r="H256" s="50" t="n">
        <v>0</v>
      </c>
      <c r="I256" s="50" t="n">
        <v>0</v>
      </c>
      <c r="J256" s="50" t="n">
        <v>0</v>
      </c>
      <c r="K256" s="50" t="n">
        <v>0</v>
      </c>
      <c r="L256" s="50" t="n">
        <v>0</v>
      </c>
      <c r="M256" s="50" t="n">
        <v>0</v>
      </c>
      <c r="N256" s="50" t="n">
        <v>11125.59</v>
      </c>
      <c r="O256" s="50" t="n">
        <v>0</v>
      </c>
      <c r="P256" s="50" t="n">
        <v>0</v>
      </c>
      <c r="Q256" s="51" t="n">
        <v>11125.59</v>
      </c>
    </row>
    <row r="257" customFormat="false" ht="12.75" hidden="false" customHeight="false" outlineLevel="0" collapsed="false">
      <c r="B257" s="85" t="s">
        <v>56</v>
      </c>
      <c r="C257" s="13" t="n">
        <v>256</v>
      </c>
      <c r="D257" s="50" t="n">
        <v>293943.624083502</v>
      </c>
      <c r="E257" s="50" t="n">
        <v>18702.63</v>
      </c>
      <c r="F257" s="50" t="n">
        <v>34867</v>
      </c>
      <c r="G257" s="50" t="n">
        <v>0</v>
      </c>
      <c r="H257" s="50" t="n">
        <v>0</v>
      </c>
      <c r="I257" s="50" t="n">
        <v>0</v>
      </c>
      <c r="J257" s="50" t="n">
        <v>0</v>
      </c>
      <c r="K257" s="50" t="n">
        <v>0</v>
      </c>
      <c r="L257" s="50" t="n">
        <v>0</v>
      </c>
      <c r="M257" s="50" t="n">
        <v>0</v>
      </c>
      <c r="N257" s="50" t="n">
        <v>53569.63</v>
      </c>
      <c r="O257" s="50" t="n">
        <v>0</v>
      </c>
      <c r="P257" s="50" t="n">
        <v>0</v>
      </c>
      <c r="Q257" s="51" t="n">
        <v>53569.63</v>
      </c>
    </row>
    <row r="258" customFormat="false" ht="12.75" hidden="false" customHeight="false" outlineLevel="0" collapsed="false">
      <c r="B258" s="85" t="s">
        <v>59</v>
      </c>
      <c r="C258" s="13" t="n">
        <v>257</v>
      </c>
      <c r="D258" s="50" t="n">
        <v>139991.874058082</v>
      </c>
      <c r="E258" s="50" t="n">
        <v>-1591.71</v>
      </c>
      <c r="F258" s="50" t="n">
        <v>52300.49</v>
      </c>
      <c r="G258" s="50" t="n">
        <v>0</v>
      </c>
      <c r="H258" s="50" t="n">
        <v>0</v>
      </c>
      <c r="I258" s="50" t="n">
        <v>0</v>
      </c>
      <c r="J258" s="50" t="n">
        <v>0</v>
      </c>
      <c r="K258" s="50" t="n">
        <v>0</v>
      </c>
      <c r="L258" s="50" t="n">
        <v>0</v>
      </c>
      <c r="M258" s="50" t="n">
        <v>0</v>
      </c>
      <c r="N258" s="50" t="n">
        <v>50708.78</v>
      </c>
      <c r="O258" s="50" t="n">
        <v>0</v>
      </c>
      <c r="P258" s="50" t="n">
        <v>0</v>
      </c>
      <c r="Q258" s="51" t="n">
        <v>50708.78</v>
      </c>
    </row>
    <row r="259" customFormat="false" ht="12.75" hidden="false" customHeight="false" outlineLevel="0" collapsed="false">
      <c r="B259" s="85" t="s">
        <v>109</v>
      </c>
      <c r="C259" s="13" t="n">
        <v>258</v>
      </c>
      <c r="D259" s="50" t="n">
        <v>0</v>
      </c>
      <c r="E259" s="50" t="n">
        <v>0</v>
      </c>
      <c r="F259" s="50" t="n">
        <v>0</v>
      </c>
      <c r="G259" s="50" t="n">
        <v>0</v>
      </c>
      <c r="H259" s="50" t="n">
        <v>0</v>
      </c>
      <c r="I259" s="50" t="n">
        <v>0</v>
      </c>
      <c r="J259" s="50" t="n">
        <v>0</v>
      </c>
      <c r="K259" s="50" t="n">
        <v>0</v>
      </c>
      <c r="L259" s="50" t="n">
        <v>0</v>
      </c>
      <c r="M259" s="50" t="n">
        <v>0</v>
      </c>
      <c r="N259" s="50" t="n">
        <v>0</v>
      </c>
      <c r="O259" s="50" t="n">
        <v>0</v>
      </c>
      <c r="P259" s="50" t="n">
        <v>0</v>
      </c>
      <c r="Q259" s="51" t="n">
        <v>0</v>
      </c>
    </row>
    <row r="260" customFormat="false" ht="12.75" hidden="false" customHeight="false" outlineLevel="0" collapsed="false">
      <c r="B260" s="85" t="s">
        <v>64</v>
      </c>
      <c r="C260" s="13" t="n">
        <v>259</v>
      </c>
      <c r="D260" s="50" t="n">
        <v>11459435.089342</v>
      </c>
      <c r="E260" s="50" t="n">
        <v>9415.21</v>
      </c>
      <c r="F260" s="50" t="n">
        <v>15548.4</v>
      </c>
      <c r="G260" s="50" t="n">
        <v>24936.59</v>
      </c>
      <c r="H260" s="50" t="n">
        <v>24711.23</v>
      </c>
      <c r="I260" s="50" t="n">
        <v>26788.08</v>
      </c>
      <c r="J260" s="50" t="n">
        <v>26737.65</v>
      </c>
      <c r="K260" s="50" t="n">
        <v>57417.86</v>
      </c>
      <c r="L260" s="50" t="n">
        <v>26182.61</v>
      </c>
      <c r="M260" s="50" t="n">
        <v>75506.23</v>
      </c>
      <c r="N260" s="50" t="n">
        <v>287243.86</v>
      </c>
      <c r="O260" s="50" t="n">
        <v>-122738.16</v>
      </c>
      <c r="P260" s="50" t="n">
        <v>516788.52</v>
      </c>
      <c r="Q260" s="51" t="n">
        <v>681294.22</v>
      </c>
    </row>
    <row r="261" customFormat="false" ht="12.75" hidden="false" customHeight="false" outlineLevel="0" collapsed="false">
      <c r="B261" s="85" t="s">
        <v>67</v>
      </c>
      <c r="C261" s="13" t="n">
        <v>260</v>
      </c>
      <c r="D261" s="50" t="n">
        <v>13716.2851787139</v>
      </c>
      <c r="E261" s="50" t="n">
        <v>0</v>
      </c>
      <c r="F261" s="50" t="n">
        <v>0</v>
      </c>
      <c r="G261" s="50" t="n">
        <v>0</v>
      </c>
      <c r="H261" s="50" t="n">
        <v>0</v>
      </c>
      <c r="I261" s="50" t="n">
        <v>0</v>
      </c>
      <c r="J261" s="50" t="n">
        <v>0</v>
      </c>
      <c r="K261" s="50" t="n">
        <v>0</v>
      </c>
      <c r="L261" s="50" t="n">
        <v>0</v>
      </c>
      <c r="M261" s="50" t="n">
        <v>0</v>
      </c>
      <c r="N261" s="50" t="n">
        <v>0</v>
      </c>
      <c r="O261" s="50" t="n">
        <v>0</v>
      </c>
      <c r="P261" s="50" t="n">
        <v>0</v>
      </c>
      <c r="Q261" s="51" t="n">
        <v>0</v>
      </c>
    </row>
    <row r="262" customFormat="false" ht="12.75" hidden="false" customHeight="false" outlineLevel="0" collapsed="false">
      <c r="B262" s="85" t="s">
        <v>70</v>
      </c>
      <c r="C262" s="13" t="n">
        <v>261</v>
      </c>
      <c r="D262" s="50" t="n">
        <v>666894.327330731</v>
      </c>
      <c r="E262" s="50" t="n">
        <v>0</v>
      </c>
      <c r="F262" s="50" t="n">
        <v>0</v>
      </c>
      <c r="G262" s="50" t="n">
        <v>0</v>
      </c>
      <c r="H262" s="50" t="n">
        <v>0</v>
      </c>
      <c r="I262" s="50" t="n">
        <v>0</v>
      </c>
      <c r="J262" s="50" t="n">
        <v>0</v>
      </c>
      <c r="K262" s="50" t="n">
        <v>0</v>
      </c>
      <c r="L262" s="50" t="n">
        <v>0</v>
      </c>
      <c r="M262" s="50" t="n">
        <v>0</v>
      </c>
      <c r="N262" s="50" t="n">
        <v>0</v>
      </c>
      <c r="O262" s="50" t="n">
        <v>0</v>
      </c>
      <c r="P262" s="50" t="n">
        <v>0</v>
      </c>
      <c r="Q262" s="51" t="n">
        <v>0</v>
      </c>
    </row>
    <row r="263" customFormat="false" ht="12.75" hidden="false" customHeight="false" outlineLevel="0" collapsed="false">
      <c r="B263" s="85" t="s">
        <v>75</v>
      </c>
      <c r="C263" s="13" t="n">
        <v>262</v>
      </c>
      <c r="D263" s="50" t="n">
        <v>3856060.20535076</v>
      </c>
      <c r="E263" s="50" t="n">
        <v>0</v>
      </c>
      <c r="F263" s="50" t="n">
        <v>11383.14</v>
      </c>
      <c r="G263" s="50" t="n">
        <v>7942.67</v>
      </c>
      <c r="H263" s="50" t="n">
        <v>6750.22</v>
      </c>
      <c r="I263" s="50" t="n">
        <v>17429.29</v>
      </c>
      <c r="J263" s="50" t="n">
        <v>21447</v>
      </c>
      <c r="K263" s="50" t="n">
        <v>49003.48</v>
      </c>
      <c r="L263" s="50" t="n">
        <v>13820.13</v>
      </c>
      <c r="M263" s="50" t="n">
        <v>21621.13</v>
      </c>
      <c r="N263" s="50" t="n">
        <v>149397.06</v>
      </c>
      <c r="O263" s="50" t="n">
        <v>659998</v>
      </c>
      <c r="P263" s="50" t="n">
        <v>2254700.94</v>
      </c>
      <c r="Q263" s="51" t="n">
        <v>3064096</v>
      </c>
    </row>
    <row r="264" customFormat="false" ht="12.75" hidden="false" customHeight="false" outlineLevel="0" collapsed="false">
      <c r="B264" s="85" t="s">
        <v>78</v>
      </c>
      <c r="C264" s="13" t="n">
        <v>263</v>
      </c>
      <c r="D264" s="50" t="n">
        <v>119549.93026249</v>
      </c>
      <c r="E264" s="50" t="n">
        <v>3303.23</v>
      </c>
      <c r="F264" s="50" t="n">
        <v>0</v>
      </c>
      <c r="G264" s="50" t="n">
        <v>0</v>
      </c>
      <c r="H264" s="50" t="n">
        <v>0</v>
      </c>
      <c r="I264" s="50" t="n">
        <v>0</v>
      </c>
      <c r="J264" s="50" t="n">
        <v>0</v>
      </c>
      <c r="K264" s="50" t="n">
        <v>0</v>
      </c>
      <c r="L264" s="50" t="n">
        <v>0</v>
      </c>
      <c r="M264" s="50" t="n">
        <v>0</v>
      </c>
      <c r="N264" s="50" t="n">
        <v>3303.23</v>
      </c>
      <c r="O264" s="50" t="n">
        <v>0</v>
      </c>
      <c r="P264" s="50" t="n">
        <v>0</v>
      </c>
      <c r="Q264" s="51" t="n">
        <v>3303.23</v>
      </c>
    </row>
    <row r="265" customFormat="false" ht="12.75" hidden="false" customHeight="false" outlineLevel="0" collapsed="false">
      <c r="B265" s="85"/>
      <c r="C265" s="13" t="n">
        <v>264</v>
      </c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1"/>
    </row>
    <row r="266" customFormat="false" ht="12.75" hidden="false" customHeight="false" outlineLevel="0" collapsed="false">
      <c r="B266" s="85" t="s">
        <v>83</v>
      </c>
      <c r="C266" s="13" t="n">
        <v>265</v>
      </c>
      <c r="D266" s="50" t="s">
        <v>4</v>
      </c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1"/>
    </row>
    <row r="267" customFormat="false" ht="12.75" hidden="false" customHeight="false" outlineLevel="0" collapsed="false">
      <c r="B267" s="85" t="s">
        <v>22</v>
      </c>
      <c r="C267" s="13" t="n">
        <v>266</v>
      </c>
      <c r="D267" s="50" t="n">
        <v>0</v>
      </c>
      <c r="E267" s="50" t="n">
        <v>0</v>
      </c>
      <c r="F267" s="50" t="n">
        <v>0</v>
      </c>
      <c r="G267" s="50" t="n">
        <v>0</v>
      </c>
      <c r="H267" s="50" t="n">
        <v>0</v>
      </c>
      <c r="I267" s="50" t="n">
        <v>0</v>
      </c>
      <c r="J267" s="50" t="n">
        <v>0</v>
      </c>
      <c r="K267" s="50" t="n">
        <v>0</v>
      </c>
      <c r="L267" s="50" t="n">
        <v>0</v>
      </c>
      <c r="M267" s="50" t="n">
        <v>0</v>
      </c>
      <c r="N267" s="50" t="n">
        <v>0</v>
      </c>
      <c r="O267" s="50" t="n">
        <v>0</v>
      </c>
      <c r="P267" s="50" t="n">
        <v>0</v>
      </c>
      <c r="Q267" s="51" t="n">
        <v>0</v>
      </c>
    </row>
    <row r="268" customFormat="false" ht="12.75" hidden="false" customHeight="false" outlineLevel="0" collapsed="false">
      <c r="B268" s="85" t="s">
        <v>27</v>
      </c>
      <c r="C268" s="13" t="n">
        <v>267</v>
      </c>
      <c r="D268" s="50" t="n">
        <v>0</v>
      </c>
      <c r="E268" s="50" t="n">
        <v>0</v>
      </c>
      <c r="F268" s="50" t="n">
        <v>0</v>
      </c>
      <c r="G268" s="50" t="n">
        <v>0</v>
      </c>
      <c r="H268" s="50" t="n">
        <v>0</v>
      </c>
      <c r="I268" s="50" t="n">
        <v>0</v>
      </c>
      <c r="J268" s="50" t="n">
        <v>0</v>
      </c>
      <c r="K268" s="50" t="n">
        <v>0</v>
      </c>
      <c r="L268" s="50" t="n">
        <v>0</v>
      </c>
      <c r="M268" s="50" t="n">
        <v>0</v>
      </c>
      <c r="N268" s="50" t="n">
        <v>0</v>
      </c>
      <c r="O268" s="50" t="n">
        <v>0</v>
      </c>
      <c r="P268" s="50" t="n">
        <v>0</v>
      </c>
      <c r="Q268" s="51" t="n">
        <v>0</v>
      </c>
    </row>
    <row r="269" customFormat="false" ht="12.75" hidden="false" customHeight="false" outlineLevel="0" collapsed="false">
      <c r="B269" s="85" t="s">
        <v>77</v>
      </c>
      <c r="C269" s="13" t="n">
        <v>268</v>
      </c>
      <c r="D269" s="50" t="n">
        <v>0</v>
      </c>
      <c r="E269" s="50" t="n">
        <v>-0.112709243850471</v>
      </c>
      <c r="F269" s="50" t="n">
        <v>-0.568957128306256</v>
      </c>
      <c r="G269" s="50" t="n">
        <v>-2.54498772720316</v>
      </c>
      <c r="H269" s="50" t="n">
        <v>-1.92164062832499</v>
      </c>
      <c r="I269" s="50" t="n">
        <v>-10.2276733389924</v>
      </c>
      <c r="J269" s="50" t="n">
        <v>-14.1875639934569</v>
      </c>
      <c r="K269" s="50" t="n">
        <v>-32.6098762232362</v>
      </c>
      <c r="L269" s="50" t="n">
        <v>-6.29169803529778</v>
      </c>
      <c r="M269" s="50" t="n">
        <v>-6.06419643826869</v>
      </c>
      <c r="N269" s="50" t="n">
        <v>-74.5293027569368</v>
      </c>
      <c r="O269" s="50" t="n">
        <v>-473.425688614053</v>
      </c>
      <c r="P269" s="50" t="n">
        <v>-1590.82618183155</v>
      </c>
      <c r="Q269" s="51" t="n">
        <v>-2138.78117320254</v>
      </c>
    </row>
    <row r="270" customFormat="false" ht="12.75" hidden="false" customHeight="false" outlineLevel="0" collapsed="false">
      <c r="B270" s="85" t="s">
        <v>66</v>
      </c>
      <c r="C270" s="13" t="n">
        <v>269</v>
      </c>
      <c r="D270" s="50" t="n">
        <v>0</v>
      </c>
      <c r="E270" s="50" t="n">
        <v>0</v>
      </c>
      <c r="F270" s="50" t="n">
        <v>0</v>
      </c>
      <c r="G270" s="50" t="n">
        <v>0</v>
      </c>
      <c r="H270" s="50" t="n">
        <v>0</v>
      </c>
      <c r="I270" s="50" t="n">
        <v>0</v>
      </c>
      <c r="J270" s="50" t="n">
        <v>0</v>
      </c>
      <c r="K270" s="50" t="n">
        <v>0</v>
      </c>
      <c r="L270" s="50" t="n">
        <v>0</v>
      </c>
      <c r="M270" s="50" t="n">
        <v>0</v>
      </c>
      <c r="N270" s="50" t="n">
        <v>0</v>
      </c>
      <c r="O270" s="50" t="n">
        <v>0</v>
      </c>
      <c r="P270" s="50" t="n">
        <v>0</v>
      </c>
      <c r="Q270" s="51" t="n">
        <v>0</v>
      </c>
    </row>
    <row r="271" customFormat="false" ht="12.75" hidden="false" customHeight="false" outlineLevel="0" collapsed="false">
      <c r="B271" s="85" t="s">
        <v>45</v>
      </c>
      <c r="C271" s="13" t="n">
        <v>270</v>
      </c>
      <c r="D271" s="50" t="n">
        <v>0</v>
      </c>
      <c r="E271" s="50" t="n">
        <v>0</v>
      </c>
      <c r="F271" s="50" t="n">
        <v>0</v>
      </c>
      <c r="G271" s="50" t="n">
        <v>0</v>
      </c>
      <c r="H271" s="50" t="n">
        <v>0</v>
      </c>
      <c r="I271" s="50" t="n">
        <v>0</v>
      </c>
      <c r="J271" s="50" t="n">
        <v>0</v>
      </c>
      <c r="K271" s="50" t="n">
        <v>0</v>
      </c>
      <c r="L271" s="50" t="n">
        <v>0</v>
      </c>
      <c r="M271" s="50" t="n">
        <v>0</v>
      </c>
      <c r="N271" s="50" t="n">
        <v>0</v>
      </c>
      <c r="O271" s="50" t="n">
        <v>0</v>
      </c>
      <c r="P271" s="50" t="n">
        <v>0</v>
      </c>
      <c r="Q271" s="51" t="n">
        <v>0</v>
      </c>
    </row>
    <row r="272" customFormat="false" ht="12.75" hidden="false" customHeight="false" outlineLevel="0" collapsed="false">
      <c r="B272" s="85" t="s">
        <v>52</v>
      </c>
      <c r="C272" s="13" t="n">
        <v>271</v>
      </c>
      <c r="D272" s="50" t="n">
        <v>0</v>
      </c>
      <c r="E272" s="50" t="n">
        <v>0</v>
      </c>
      <c r="F272" s="50" t="n">
        <v>0</v>
      </c>
      <c r="G272" s="50" t="n">
        <v>0</v>
      </c>
      <c r="H272" s="50" t="n">
        <v>0</v>
      </c>
      <c r="I272" s="50" t="n">
        <v>0</v>
      </c>
      <c r="J272" s="50" t="n">
        <v>0</v>
      </c>
      <c r="K272" s="50" t="n">
        <v>0</v>
      </c>
      <c r="L272" s="50" t="n">
        <v>0</v>
      </c>
      <c r="M272" s="50" t="n">
        <v>0</v>
      </c>
      <c r="N272" s="50" t="n">
        <v>0</v>
      </c>
      <c r="O272" s="50" t="n">
        <v>0</v>
      </c>
      <c r="P272" s="50" t="n">
        <v>0</v>
      </c>
      <c r="Q272" s="51" t="n">
        <v>0</v>
      </c>
    </row>
    <row r="273" customFormat="false" ht="12.75" hidden="false" customHeight="false" outlineLevel="0" collapsed="false">
      <c r="B273" s="85" t="s">
        <v>80</v>
      </c>
      <c r="C273" s="13" t="n">
        <v>272</v>
      </c>
      <c r="D273" s="50" t="n">
        <v>0</v>
      </c>
      <c r="E273" s="50" t="n">
        <v>0</v>
      </c>
      <c r="F273" s="50" t="n">
        <v>0</v>
      </c>
      <c r="G273" s="50" t="n">
        <v>0</v>
      </c>
      <c r="H273" s="50" t="n">
        <v>0</v>
      </c>
      <c r="I273" s="50" t="n">
        <v>0</v>
      </c>
      <c r="J273" s="50" t="n">
        <v>0</v>
      </c>
      <c r="K273" s="50" t="n">
        <v>0</v>
      </c>
      <c r="L273" s="50" t="n">
        <v>0</v>
      </c>
      <c r="M273" s="50" t="n">
        <v>0</v>
      </c>
      <c r="N273" s="50" t="n">
        <v>0</v>
      </c>
      <c r="O273" s="50" t="n">
        <v>0</v>
      </c>
      <c r="P273" s="50" t="n">
        <v>0</v>
      </c>
      <c r="Q273" s="51" t="n">
        <v>0</v>
      </c>
    </row>
    <row r="274" customFormat="false" ht="12.75" hidden="false" customHeight="false" outlineLevel="0" collapsed="false">
      <c r="B274" s="85" t="s">
        <v>49</v>
      </c>
      <c r="C274" s="13" t="n">
        <v>273</v>
      </c>
      <c r="D274" s="50" t="n">
        <v>0</v>
      </c>
      <c r="E274" s="50" t="n">
        <v>0</v>
      </c>
      <c r="F274" s="50" t="n">
        <v>0</v>
      </c>
      <c r="G274" s="50" t="n">
        <v>0</v>
      </c>
      <c r="H274" s="50" t="n">
        <v>0</v>
      </c>
      <c r="I274" s="50" t="n">
        <v>0</v>
      </c>
      <c r="J274" s="50" t="n">
        <v>0</v>
      </c>
      <c r="K274" s="50" t="n">
        <v>0</v>
      </c>
      <c r="L274" s="50" t="n">
        <v>0</v>
      </c>
      <c r="M274" s="50" t="n">
        <v>0</v>
      </c>
      <c r="N274" s="50" t="n">
        <v>0</v>
      </c>
      <c r="O274" s="50" t="n">
        <v>0</v>
      </c>
      <c r="P274" s="50" t="n">
        <v>0</v>
      </c>
      <c r="Q274" s="51" t="n">
        <v>0</v>
      </c>
    </row>
    <row r="275" customFormat="false" ht="12.75" hidden="false" customHeight="false" outlineLevel="0" collapsed="false">
      <c r="B275" s="85" t="s">
        <v>34</v>
      </c>
      <c r="C275" s="13" t="n">
        <v>274</v>
      </c>
      <c r="D275" s="50" t="n">
        <v>0</v>
      </c>
      <c r="E275" s="50" t="n">
        <v>0</v>
      </c>
      <c r="F275" s="50" t="n">
        <v>0</v>
      </c>
      <c r="G275" s="50" t="n">
        <v>0</v>
      </c>
      <c r="H275" s="50" t="n">
        <v>0</v>
      </c>
      <c r="I275" s="50" t="n">
        <v>0</v>
      </c>
      <c r="J275" s="50" t="n">
        <v>0</v>
      </c>
      <c r="K275" s="50" t="n">
        <v>0</v>
      </c>
      <c r="L275" s="50" t="n">
        <v>0</v>
      </c>
      <c r="M275" s="50" t="n">
        <v>0</v>
      </c>
      <c r="N275" s="50" t="n">
        <v>0</v>
      </c>
      <c r="O275" s="50" t="n">
        <v>0</v>
      </c>
      <c r="P275" s="50" t="n">
        <v>0</v>
      </c>
      <c r="Q275" s="51" t="n">
        <v>0</v>
      </c>
    </row>
    <row r="276" customFormat="false" ht="12.75" hidden="false" customHeight="false" outlineLevel="0" collapsed="false">
      <c r="B276" s="85" t="s">
        <v>69</v>
      </c>
      <c r="C276" s="13" t="n">
        <v>275</v>
      </c>
      <c r="D276" s="50" t="n">
        <v>0</v>
      </c>
      <c r="E276" s="50" t="n">
        <v>0</v>
      </c>
      <c r="F276" s="50" t="n">
        <v>0</v>
      </c>
      <c r="G276" s="50" t="n">
        <v>0</v>
      </c>
      <c r="H276" s="50" t="n">
        <v>0</v>
      </c>
      <c r="I276" s="50" t="n">
        <v>0</v>
      </c>
      <c r="J276" s="50" t="n">
        <v>0</v>
      </c>
      <c r="K276" s="50" t="n">
        <v>0</v>
      </c>
      <c r="L276" s="50" t="n">
        <v>0</v>
      </c>
      <c r="M276" s="50" t="n">
        <v>0</v>
      </c>
      <c r="N276" s="50" t="n">
        <v>0</v>
      </c>
      <c r="O276" s="50" t="n">
        <v>0</v>
      </c>
      <c r="P276" s="50" t="n">
        <v>0</v>
      </c>
      <c r="Q276" s="51" t="n">
        <v>0</v>
      </c>
    </row>
    <row r="277" customFormat="false" ht="12.75" hidden="false" customHeight="false" outlineLevel="0" collapsed="false">
      <c r="B277" s="85" t="s">
        <v>72</v>
      </c>
      <c r="C277" s="13" t="n">
        <v>276</v>
      </c>
      <c r="D277" s="50" t="n">
        <v>0</v>
      </c>
      <c r="E277" s="50" t="n">
        <v>0</v>
      </c>
      <c r="F277" s="50" t="n">
        <v>0</v>
      </c>
      <c r="G277" s="50" t="n">
        <v>0</v>
      </c>
      <c r="H277" s="50" t="n">
        <v>0</v>
      </c>
      <c r="I277" s="50" t="n">
        <v>0</v>
      </c>
      <c r="J277" s="50" t="n">
        <v>0</v>
      </c>
      <c r="K277" s="50" t="n">
        <v>0</v>
      </c>
      <c r="L277" s="50" t="n">
        <v>0</v>
      </c>
      <c r="M277" s="50" t="n">
        <v>0</v>
      </c>
      <c r="N277" s="50" t="n">
        <v>0</v>
      </c>
      <c r="O277" s="50" t="n">
        <v>0</v>
      </c>
      <c r="P277" s="50" t="n">
        <v>0</v>
      </c>
      <c r="Q277" s="51" t="n">
        <v>0</v>
      </c>
    </row>
    <row r="278" customFormat="false" ht="12.75" hidden="false" customHeight="false" outlineLevel="0" collapsed="false">
      <c r="B278" s="85" t="s">
        <v>31</v>
      </c>
      <c r="C278" s="13" t="n">
        <v>277</v>
      </c>
      <c r="D278" s="50" t="n">
        <v>0</v>
      </c>
      <c r="E278" s="50" t="n">
        <v>0</v>
      </c>
      <c r="F278" s="50" t="n">
        <v>0</v>
      </c>
      <c r="G278" s="50" t="n">
        <v>0</v>
      </c>
      <c r="H278" s="50" t="n">
        <v>0</v>
      </c>
      <c r="I278" s="50" t="n">
        <v>0</v>
      </c>
      <c r="J278" s="50" t="n">
        <v>0</v>
      </c>
      <c r="K278" s="50" t="n">
        <v>0</v>
      </c>
      <c r="L278" s="50" t="n">
        <v>0</v>
      </c>
      <c r="M278" s="50" t="n">
        <v>0</v>
      </c>
      <c r="N278" s="50" t="n">
        <v>0</v>
      </c>
      <c r="O278" s="50" t="n">
        <v>0</v>
      </c>
      <c r="P278" s="50" t="n">
        <v>0</v>
      </c>
      <c r="Q278" s="51" t="n">
        <v>0</v>
      </c>
    </row>
    <row r="279" customFormat="false" ht="12.75" hidden="false" customHeight="false" outlineLevel="0" collapsed="false">
      <c r="B279" s="85" t="s">
        <v>37</v>
      </c>
      <c r="C279" s="13" t="n">
        <v>278</v>
      </c>
      <c r="D279" s="50" t="n">
        <v>0</v>
      </c>
      <c r="E279" s="50" t="n">
        <v>0</v>
      </c>
      <c r="F279" s="50" t="n">
        <v>0</v>
      </c>
      <c r="G279" s="50" t="n">
        <v>0</v>
      </c>
      <c r="H279" s="50" t="n">
        <v>0</v>
      </c>
      <c r="I279" s="50" t="n">
        <v>0</v>
      </c>
      <c r="J279" s="50" t="n">
        <v>0</v>
      </c>
      <c r="K279" s="50" t="n">
        <v>0</v>
      </c>
      <c r="L279" s="50" t="n">
        <v>0</v>
      </c>
      <c r="M279" s="50" t="n">
        <v>0</v>
      </c>
      <c r="N279" s="50" t="n">
        <v>0</v>
      </c>
      <c r="O279" s="50" t="n">
        <v>0</v>
      </c>
      <c r="P279" s="50" t="n">
        <v>0</v>
      </c>
      <c r="Q279" s="51" t="n">
        <v>0</v>
      </c>
    </row>
    <row r="280" customFormat="false" ht="12.75" hidden="false" customHeight="false" outlineLevel="0" collapsed="false">
      <c r="B280" s="85" t="n">
        <v>0</v>
      </c>
      <c r="C280" s="13" t="n">
        <v>279</v>
      </c>
      <c r="D280" s="50" t="n">
        <v>0</v>
      </c>
      <c r="E280" s="50" t="n">
        <v>0</v>
      </c>
      <c r="F280" s="50" t="n">
        <v>0</v>
      </c>
      <c r="G280" s="50" t="n">
        <v>0</v>
      </c>
      <c r="H280" s="50" t="n">
        <v>0</v>
      </c>
      <c r="I280" s="50" t="n">
        <v>0</v>
      </c>
      <c r="J280" s="50" t="n">
        <v>0</v>
      </c>
      <c r="K280" s="50" t="n">
        <v>0</v>
      </c>
      <c r="L280" s="50" t="n">
        <v>0</v>
      </c>
      <c r="M280" s="50" t="n">
        <v>0</v>
      </c>
      <c r="N280" s="50" t="n">
        <v>0</v>
      </c>
      <c r="O280" s="50" t="n">
        <v>0</v>
      </c>
      <c r="P280" s="50" t="n">
        <v>0</v>
      </c>
      <c r="Q280" s="51" t="n">
        <v>0</v>
      </c>
    </row>
    <row r="281" customFormat="false" ht="12.75" hidden="false" customHeight="false" outlineLevel="0" collapsed="false">
      <c r="B281" s="87" t="n">
        <v>0</v>
      </c>
      <c r="C281" s="64" t="n">
        <v>280</v>
      </c>
      <c r="D281" s="54" t="n">
        <v>0</v>
      </c>
      <c r="E281" s="54" t="n">
        <v>0</v>
      </c>
      <c r="F281" s="54" t="n">
        <v>0</v>
      </c>
      <c r="G281" s="54" t="n">
        <v>0</v>
      </c>
      <c r="H281" s="54" t="n">
        <v>0</v>
      </c>
      <c r="I281" s="54" t="n">
        <v>0</v>
      </c>
      <c r="J281" s="54" t="n">
        <v>0</v>
      </c>
      <c r="K281" s="54" t="n">
        <v>0</v>
      </c>
      <c r="L281" s="54" t="n">
        <v>0</v>
      </c>
      <c r="M281" s="54" t="n">
        <v>0</v>
      </c>
      <c r="N281" s="54" t="n">
        <v>0</v>
      </c>
      <c r="O281" s="54" t="n">
        <v>0</v>
      </c>
      <c r="P281" s="54" t="n">
        <v>0</v>
      </c>
      <c r="Q281" s="55" t="n">
        <v>0</v>
      </c>
    </row>
    <row r="282" customFormat="false" ht="12.75" hidden="false" customHeight="false" outlineLevel="0" collapsed="false">
      <c r="A282" s="0" t="n">
        <v>8</v>
      </c>
      <c r="B282" s="57" t="n">
        <v>36913</v>
      </c>
      <c r="C282" s="58" t="n">
        <v>281</v>
      </c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83"/>
    </row>
    <row r="283" customFormat="false" ht="12.75" hidden="false" customHeight="false" outlineLevel="0" collapsed="false">
      <c r="B283" s="61"/>
      <c r="C283" s="13" t="n">
        <v>282</v>
      </c>
      <c r="D283" s="13"/>
      <c r="E283" s="21" t="s">
        <v>5</v>
      </c>
      <c r="F283" s="21" t="s">
        <v>6</v>
      </c>
      <c r="G283" s="21" t="s">
        <v>7</v>
      </c>
      <c r="H283" s="21" t="s">
        <v>8</v>
      </c>
      <c r="I283" s="21" t="s">
        <v>9</v>
      </c>
      <c r="J283" s="21" t="s">
        <v>10</v>
      </c>
      <c r="K283" s="21" t="s">
        <v>11</v>
      </c>
      <c r="L283" s="21" t="s">
        <v>12</v>
      </c>
      <c r="M283" s="21" t="s">
        <v>13</v>
      </c>
      <c r="N283" s="21" t="s">
        <v>14</v>
      </c>
      <c r="O283" s="21" t="n">
        <v>2002</v>
      </c>
      <c r="P283" s="21" t="s">
        <v>15</v>
      </c>
      <c r="Q283" s="84" t="s">
        <v>16</v>
      </c>
    </row>
    <row r="284" customFormat="false" ht="12.75" hidden="false" customHeight="false" outlineLevel="0" collapsed="false">
      <c r="B284" s="85" t="s">
        <v>107</v>
      </c>
      <c r="C284" s="13" t="n">
        <v>283</v>
      </c>
      <c r="D284" s="13" t="s">
        <v>4</v>
      </c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86"/>
    </row>
    <row r="285" customFormat="false" ht="12.75" hidden="false" customHeight="false" outlineLevel="0" collapsed="false">
      <c r="B285" s="85" t="s">
        <v>19</v>
      </c>
      <c r="C285" s="13" t="n">
        <v>284</v>
      </c>
      <c r="D285" s="50" t="n">
        <v>31517093.8498981</v>
      </c>
      <c r="E285" s="50" t="n">
        <v>70022.65</v>
      </c>
      <c r="F285" s="50" t="n">
        <v>258199.42</v>
      </c>
      <c r="G285" s="50" t="n">
        <v>323748.29</v>
      </c>
      <c r="H285" s="50" t="n">
        <v>469779.27</v>
      </c>
      <c r="I285" s="50" t="n">
        <v>478097.61</v>
      </c>
      <c r="J285" s="50" t="n">
        <v>389466.69</v>
      </c>
      <c r="K285" s="50" t="n">
        <v>777853.25</v>
      </c>
      <c r="L285" s="50" t="n">
        <v>452481.28</v>
      </c>
      <c r="M285" s="50" t="n">
        <v>1316782.77</v>
      </c>
      <c r="N285" s="50" t="n">
        <v>4536431.23</v>
      </c>
      <c r="O285" s="50" t="n">
        <v>639051.81</v>
      </c>
      <c r="P285" s="50" t="n">
        <v>1206721.64</v>
      </c>
      <c r="Q285" s="51" t="n">
        <v>6382204.68</v>
      </c>
    </row>
    <row r="286" customFormat="false" ht="12.75" hidden="false" customHeight="false" outlineLevel="0" collapsed="false">
      <c r="B286" s="85" t="s">
        <v>20</v>
      </c>
      <c r="C286" s="13" t="n">
        <v>285</v>
      </c>
      <c r="D286" s="50" t="n">
        <v>6962046.01614752</v>
      </c>
      <c r="E286" s="50" t="n">
        <v>0</v>
      </c>
      <c r="F286" s="50" t="n">
        <v>0</v>
      </c>
      <c r="G286" s="50" t="n">
        <v>0</v>
      </c>
      <c r="H286" s="50" t="n">
        <v>0</v>
      </c>
      <c r="I286" s="50" t="n">
        <v>0</v>
      </c>
      <c r="J286" s="50" t="n">
        <v>0</v>
      </c>
      <c r="K286" s="50" t="n">
        <v>0</v>
      </c>
      <c r="L286" s="50" t="n">
        <v>0</v>
      </c>
      <c r="M286" s="50" t="n">
        <v>0</v>
      </c>
      <c r="N286" s="50" t="n">
        <v>0</v>
      </c>
      <c r="O286" s="50" t="n">
        <v>0</v>
      </c>
      <c r="P286" s="50" t="n">
        <v>0</v>
      </c>
      <c r="Q286" s="51" t="n">
        <v>0</v>
      </c>
    </row>
    <row r="287" customFormat="false" ht="12.75" hidden="false" customHeight="false" outlineLevel="0" collapsed="false">
      <c r="B287" s="85" t="s">
        <v>108</v>
      </c>
      <c r="C287" s="13" t="n">
        <v>286</v>
      </c>
      <c r="D287" s="50" t="n">
        <v>0</v>
      </c>
      <c r="E287" s="50" t="n">
        <v>0</v>
      </c>
      <c r="F287" s="50" t="n">
        <v>0</v>
      </c>
      <c r="G287" s="50" t="n">
        <v>0</v>
      </c>
      <c r="H287" s="50" t="n">
        <v>0</v>
      </c>
      <c r="I287" s="50" t="n">
        <v>0</v>
      </c>
      <c r="J287" s="50" t="n">
        <v>0</v>
      </c>
      <c r="K287" s="50" t="n">
        <v>0</v>
      </c>
      <c r="L287" s="50" t="n">
        <v>0</v>
      </c>
      <c r="M287" s="50" t="n">
        <v>0</v>
      </c>
      <c r="N287" s="50" t="n">
        <v>0</v>
      </c>
      <c r="O287" s="50" t="n">
        <v>0</v>
      </c>
      <c r="P287" s="50" t="n">
        <v>0</v>
      </c>
      <c r="Q287" s="51" t="n">
        <v>0</v>
      </c>
    </row>
    <row r="288" customFormat="false" ht="12.75" hidden="false" customHeight="false" outlineLevel="0" collapsed="false">
      <c r="B288" s="85" t="s">
        <v>25</v>
      </c>
      <c r="C288" s="13" t="n">
        <v>287</v>
      </c>
      <c r="D288" s="50" t="n">
        <v>8637749.49305749</v>
      </c>
      <c r="E288" s="50" t="n">
        <v>20168.69</v>
      </c>
      <c r="F288" s="50" t="n">
        <v>93652.63</v>
      </c>
      <c r="G288" s="50" t="n">
        <v>99610.56</v>
      </c>
      <c r="H288" s="50" t="n">
        <v>103794.14</v>
      </c>
      <c r="I288" s="50" t="n">
        <v>106250.7</v>
      </c>
      <c r="J288" s="50" t="n">
        <v>78504.08</v>
      </c>
      <c r="K288" s="50" t="n">
        <v>160660.46</v>
      </c>
      <c r="L288" s="50" t="n">
        <v>108415.14</v>
      </c>
      <c r="M288" s="50" t="n">
        <v>313537.43</v>
      </c>
      <c r="N288" s="50" t="n">
        <v>1084593.83</v>
      </c>
      <c r="O288" s="50" t="n">
        <v>-124947</v>
      </c>
      <c r="P288" s="50" t="n">
        <v>897821.01</v>
      </c>
      <c r="Q288" s="51" t="n">
        <v>1857467.84</v>
      </c>
    </row>
    <row r="289" customFormat="false" ht="12.75" hidden="false" customHeight="false" outlineLevel="0" collapsed="false">
      <c r="B289" s="85" t="s">
        <v>29</v>
      </c>
      <c r="C289" s="13" t="n">
        <v>288</v>
      </c>
      <c r="D289" s="50" t="n">
        <v>256250.447760659</v>
      </c>
      <c r="E289" s="50" t="n">
        <v>0</v>
      </c>
      <c r="F289" s="50" t="n">
        <v>0</v>
      </c>
      <c r="G289" s="50" t="n">
        <v>0</v>
      </c>
      <c r="H289" s="50" t="n">
        <v>0</v>
      </c>
      <c r="I289" s="50" t="n">
        <v>0</v>
      </c>
      <c r="J289" s="50" t="n">
        <v>0</v>
      </c>
      <c r="K289" s="50" t="n">
        <v>0</v>
      </c>
      <c r="L289" s="50" t="n">
        <v>0</v>
      </c>
      <c r="M289" s="50" t="n">
        <v>0</v>
      </c>
      <c r="N289" s="50" t="n">
        <v>0</v>
      </c>
      <c r="O289" s="50" t="n">
        <v>0</v>
      </c>
      <c r="P289" s="50" t="n">
        <v>0</v>
      </c>
      <c r="Q289" s="51" t="n">
        <v>0</v>
      </c>
    </row>
    <row r="290" customFormat="false" ht="12.75" hidden="false" customHeight="false" outlineLevel="0" collapsed="false">
      <c r="B290" s="85" t="s">
        <v>32</v>
      </c>
      <c r="C290" s="13" t="n">
        <v>289</v>
      </c>
      <c r="D290" s="50" t="n">
        <v>295165.757383282</v>
      </c>
      <c r="E290" s="50" t="n">
        <v>-796.27</v>
      </c>
      <c r="F290" s="50" t="n">
        <v>-3171.44</v>
      </c>
      <c r="G290" s="50" t="n">
        <v>-3551.34</v>
      </c>
      <c r="H290" s="50" t="n">
        <v>-3535.91</v>
      </c>
      <c r="I290" s="50" t="n">
        <v>0</v>
      </c>
      <c r="J290" s="50" t="n">
        <v>0</v>
      </c>
      <c r="K290" s="50" t="n">
        <v>0</v>
      </c>
      <c r="L290" s="50" t="n">
        <v>0</v>
      </c>
      <c r="M290" s="50" t="n">
        <v>0</v>
      </c>
      <c r="N290" s="50" t="n">
        <v>-11054.96</v>
      </c>
      <c r="O290" s="50" t="n">
        <v>0</v>
      </c>
      <c r="P290" s="50" t="n">
        <v>0</v>
      </c>
      <c r="Q290" s="51" t="n">
        <v>-11054.96</v>
      </c>
    </row>
    <row r="291" customFormat="false" ht="12.75" hidden="false" customHeight="false" outlineLevel="0" collapsed="false">
      <c r="B291" s="85" t="s">
        <v>35</v>
      </c>
      <c r="C291" s="13" t="n">
        <v>290</v>
      </c>
      <c r="D291" s="50" t="n">
        <v>575633.668146812</v>
      </c>
      <c r="E291" s="50" t="n">
        <v>0</v>
      </c>
      <c r="F291" s="50" t="n">
        <v>0</v>
      </c>
      <c r="G291" s="50" t="n">
        <v>0</v>
      </c>
      <c r="H291" s="50" t="n">
        <v>0</v>
      </c>
      <c r="I291" s="50" t="n">
        <v>0</v>
      </c>
      <c r="J291" s="50" t="n">
        <v>0</v>
      </c>
      <c r="K291" s="50" t="n">
        <v>0</v>
      </c>
      <c r="L291" s="50" t="n">
        <v>0</v>
      </c>
      <c r="M291" s="50" t="n">
        <v>0</v>
      </c>
      <c r="N291" s="50" t="n">
        <v>0</v>
      </c>
      <c r="O291" s="50" t="n">
        <v>0</v>
      </c>
      <c r="P291" s="50" t="n">
        <v>0</v>
      </c>
      <c r="Q291" s="51" t="n">
        <v>0</v>
      </c>
    </row>
    <row r="292" customFormat="false" ht="12.75" hidden="false" customHeight="false" outlineLevel="0" collapsed="false">
      <c r="B292" s="85" t="s">
        <v>38</v>
      </c>
      <c r="C292" s="13" t="n">
        <v>291</v>
      </c>
      <c r="D292" s="50" t="n">
        <v>0</v>
      </c>
      <c r="E292" s="50" t="n">
        <v>0</v>
      </c>
      <c r="F292" s="50" t="n">
        <v>0</v>
      </c>
      <c r="G292" s="50" t="n">
        <v>0</v>
      </c>
      <c r="H292" s="50" t="n">
        <v>0</v>
      </c>
      <c r="I292" s="50" t="n">
        <v>0</v>
      </c>
      <c r="J292" s="50" t="n">
        <v>0</v>
      </c>
      <c r="K292" s="50" t="n">
        <v>0</v>
      </c>
      <c r="L292" s="50" t="n">
        <v>0</v>
      </c>
      <c r="M292" s="50" t="n">
        <v>0</v>
      </c>
      <c r="N292" s="50" t="n">
        <v>0</v>
      </c>
      <c r="O292" s="50" t="n">
        <v>0</v>
      </c>
      <c r="P292" s="50" t="n">
        <v>0</v>
      </c>
      <c r="Q292" s="51" t="n">
        <v>0</v>
      </c>
    </row>
    <row r="293" customFormat="false" ht="12.75" hidden="false" customHeight="false" outlineLevel="0" collapsed="false">
      <c r="B293" s="85" t="s">
        <v>43</v>
      </c>
      <c r="C293" s="13" t="n">
        <v>292</v>
      </c>
      <c r="D293" s="50" t="n">
        <v>5453200.65858335</v>
      </c>
      <c r="E293" s="50" t="n">
        <v>12291.79</v>
      </c>
      <c r="F293" s="50" t="n">
        <v>89781.44</v>
      </c>
      <c r="G293" s="50" t="n">
        <v>121457.94</v>
      </c>
      <c r="H293" s="50" t="n">
        <v>263728.67</v>
      </c>
      <c r="I293" s="50" t="n">
        <v>293322.24</v>
      </c>
      <c r="J293" s="50" t="n">
        <v>229294.39</v>
      </c>
      <c r="K293" s="50" t="n">
        <v>446860.62</v>
      </c>
      <c r="L293" s="50" t="n">
        <v>267339.25</v>
      </c>
      <c r="M293" s="50" t="n">
        <v>804664.09</v>
      </c>
      <c r="N293" s="50" t="n">
        <v>2528740.43</v>
      </c>
      <c r="O293" s="50" t="n">
        <v>-203484.47</v>
      </c>
      <c r="P293" s="50" t="n">
        <v>-2301737.31</v>
      </c>
      <c r="Q293" s="51" t="n">
        <v>23518.6500000004</v>
      </c>
    </row>
    <row r="294" customFormat="false" ht="12.75" hidden="false" customHeight="false" outlineLevel="0" collapsed="false">
      <c r="B294" s="85" t="s">
        <v>47</v>
      </c>
      <c r="C294" s="13" t="n">
        <v>293</v>
      </c>
      <c r="D294" s="50" t="n">
        <v>957068.494797305</v>
      </c>
      <c r="E294" s="50" t="n">
        <v>0</v>
      </c>
      <c r="F294" s="50" t="n">
        <v>19425.07</v>
      </c>
      <c r="G294" s="50" t="n">
        <v>58005.24</v>
      </c>
      <c r="H294" s="50" t="n">
        <v>59521.1</v>
      </c>
      <c r="I294" s="50" t="n">
        <v>19166.74</v>
      </c>
      <c r="J294" s="50" t="n">
        <v>18697.07</v>
      </c>
      <c r="K294" s="50" t="n">
        <v>33677.23</v>
      </c>
      <c r="L294" s="50" t="n">
        <v>20916</v>
      </c>
      <c r="M294" s="50" t="n">
        <v>56491.97</v>
      </c>
      <c r="N294" s="50" t="n">
        <v>285900.42</v>
      </c>
      <c r="O294" s="50" t="n">
        <v>213867.94</v>
      </c>
      <c r="P294" s="50" t="n">
        <v>-170402.67</v>
      </c>
      <c r="Q294" s="51" t="n">
        <v>329365.69</v>
      </c>
    </row>
    <row r="295" customFormat="false" ht="12.75" hidden="false" customHeight="false" outlineLevel="0" collapsed="false">
      <c r="B295" s="85" t="s">
        <v>50</v>
      </c>
      <c r="C295" s="13" t="n">
        <v>294</v>
      </c>
      <c r="D295" s="50" t="n">
        <v>0</v>
      </c>
      <c r="E295" s="50" t="n">
        <v>8766.27</v>
      </c>
      <c r="F295" s="50" t="n">
        <v>-69806.54</v>
      </c>
      <c r="G295" s="50" t="n">
        <v>0</v>
      </c>
      <c r="H295" s="50" t="n">
        <v>0</v>
      </c>
      <c r="I295" s="50" t="n">
        <v>0</v>
      </c>
      <c r="J295" s="50" t="n">
        <v>0</v>
      </c>
      <c r="K295" s="50" t="n">
        <v>0</v>
      </c>
      <c r="L295" s="50" t="n">
        <v>0</v>
      </c>
      <c r="M295" s="50" t="n">
        <v>0</v>
      </c>
      <c r="N295" s="50" t="n">
        <v>-61040.27</v>
      </c>
      <c r="O295" s="50" t="n">
        <v>216265.67</v>
      </c>
      <c r="P295" s="50" t="n">
        <v>12076.68</v>
      </c>
      <c r="Q295" s="51" t="n">
        <v>167302.08</v>
      </c>
    </row>
    <row r="296" customFormat="false" ht="12.75" hidden="false" customHeight="false" outlineLevel="0" collapsed="false">
      <c r="B296" s="85" t="s">
        <v>53</v>
      </c>
      <c r="C296" s="13" t="n">
        <v>295</v>
      </c>
      <c r="D296" s="50" t="n">
        <v>644508.231147427</v>
      </c>
      <c r="E296" s="50" t="n">
        <v>9544.64</v>
      </c>
      <c r="F296" s="50" t="n">
        <v>0</v>
      </c>
      <c r="G296" s="50" t="n">
        <v>0</v>
      </c>
      <c r="H296" s="50" t="n">
        <v>0</v>
      </c>
      <c r="I296" s="50" t="n">
        <v>0</v>
      </c>
      <c r="J296" s="50" t="n">
        <v>0</v>
      </c>
      <c r="K296" s="50" t="n">
        <v>0</v>
      </c>
      <c r="L296" s="50" t="n">
        <v>0</v>
      </c>
      <c r="M296" s="50" t="n">
        <v>0</v>
      </c>
      <c r="N296" s="50" t="n">
        <v>9544.64</v>
      </c>
      <c r="O296" s="50" t="n">
        <v>0</v>
      </c>
      <c r="P296" s="50" t="n">
        <v>0</v>
      </c>
      <c r="Q296" s="51" t="n">
        <v>9544.64</v>
      </c>
    </row>
    <row r="297" customFormat="false" ht="12.75" hidden="false" customHeight="false" outlineLevel="0" collapsed="false">
      <c r="B297" s="85" t="s">
        <v>56</v>
      </c>
      <c r="C297" s="13" t="n">
        <v>296</v>
      </c>
      <c r="D297" s="50" t="n">
        <v>250364.306513636</v>
      </c>
      <c r="E297" s="50" t="n">
        <v>8758.95</v>
      </c>
      <c r="F297" s="50" t="n">
        <v>34885.84</v>
      </c>
      <c r="G297" s="50" t="n">
        <v>0</v>
      </c>
      <c r="H297" s="50" t="n">
        <v>0</v>
      </c>
      <c r="I297" s="50" t="n">
        <v>0</v>
      </c>
      <c r="J297" s="50" t="n">
        <v>0</v>
      </c>
      <c r="K297" s="50" t="n">
        <v>0</v>
      </c>
      <c r="L297" s="50" t="n">
        <v>0</v>
      </c>
      <c r="M297" s="50" t="n">
        <v>0</v>
      </c>
      <c r="N297" s="50" t="n">
        <v>43644.79</v>
      </c>
      <c r="O297" s="50" t="n">
        <v>0</v>
      </c>
      <c r="P297" s="50" t="n">
        <v>0</v>
      </c>
      <c r="Q297" s="51" t="n">
        <v>43644.79</v>
      </c>
    </row>
    <row r="298" customFormat="false" ht="12.75" hidden="false" customHeight="false" outlineLevel="0" collapsed="false">
      <c r="B298" s="85" t="s">
        <v>59</v>
      </c>
      <c r="C298" s="13" t="n">
        <v>297</v>
      </c>
      <c r="D298" s="50" t="n">
        <v>109414.055223746</v>
      </c>
      <c r="E298" s="50" t="n">
        <v>0</v>
      </c>
      <c r="F298" s="50" t="n">
        <v>52328.76</v>
      </c>
      <c r="G298" s="50" t="n">
        <v>0</v>
      </c>
      <c r="H298" s="50" t="n">
        <v>0</v>
      </c>
      <c r="I298" s="50" t="n">
        <v>0</v>
      </c>
      <c r="J298" s="50" t="n">
        <v>0</v>
      </c>
      <c r="K298" s="50" t="n">
        <v>0</v>
      </c>
      <c r="L298" s="50" t="n">
        <v>0</v>
      </c>
      <c r="M298" s="50" t="n">
        <v>0</v>
      </c>
      <c r="N298" s="50" t="n">
        <v>52328.76</v>
      </c>
      <c r="O298" s="50" t="n">
        <v>0</v>
      </c>
      <c r="P298" s="50" t="n">
        <v>0</v>
      </c>
      <c r="Q298" s="51" t="n">
        <v>52328.76</v>
      </c>
    </row>
    <row r="299" customFormat="false" ht="12.75" hidden="false" customHeight="false" outlineLevel="0" collapsed="false">
      <c r="B299" s="85" t="s">
        <v>109</v>
      </c>
      <c r="C299" s="13" t="n">
        <v>298</v>
      </c>
      <c r="D299" s="50" t="n">
        <v>0</v>
      </c>
      <c r="E299" s="50" t="n">
        <v>0</v>
      </c>
      <c r="F299" s="50" t="n">
        <v>0</v>
      </c>
      <c r="G299" s="50" t="n">
        <v>0</v>
      </c>
      <c r="H299" s="50" t="n">
        <v>0</v>
      </c>
      <c r="I299" s="50" t="n">
        <v>0</v>
      </c>
      <c r="J299" s="50" t="n">
        <v>0</v>
      </c>
      <c r="K299" s="50" t="n">
        <v>0</v>
      </c>
      <c r="L299" s="50" t="n">
        <v>0</v>
      </c>
      <c r="M299" s="50" t="n">
        <v>0</v>
      </c>
      <c r="N299" s="50" t="n">
        <v>0</v>
      </c>
      <c r="O299" s="50" t="n">
        <v>0</v>
      </c>
      <c r="P299" s="50" t="n">
        <v>0</v>
      </c>
      <c r="Q299" s="51" t="n">
        <v>0</v>
      </c>
    </row>
    <row r="300" customFormat="false" ht="12.75" hidden="false" customHeight="false" outlineLevel="0" collapsed="false">
      <c r="B300" s="85" t="s">
        <v>64</v>
      </c>
      <c r="C300" s="13" t="n">
        <v>299</v>
      </c>
      <c r="D300" s="50" t="n">
        <v>11872911.28537</v>
      </c>
      <c r="E300" s="50" t="n">
        <v>8623.61</v>
      </c>
      <c r="F300" s="50" t="n">
        <v>29522.93</v>
      </c>
      <c r="G300" s="50" t="n">
        <v>40410.89</v>
      </c>
      <c r="H300" s="50" t="n">
        <v>39770.19</v>
      </c>
      <c r="I300" s="50" t="n">
        <v>42121.25</v>
      </c>
      <c r="J300" s="50" t="n">
        <v>41689.41</v>
      </c>
      <c r="K300" s="50" t="n">
        <v>87770.28</v>
      </c>
      <c r="L300" s="50" t="n">
        <v>42190.65</v>
      </c>
      <c r="M300" s="50" t="n">
        <v>120741.73</v>
      </c>
      <c r="N300" s="50" t="n">
        <v>452840.94</v>
      </c>
      <c r="O300" s="50" t="n">
        <v>-122837.64</v>
      </c>
      <c r="P300" s="50" t="n">
        <v>516634.12</v>
      </c>
      <c r="Q300" s="51" t="n">
        <v>846637.42</v>
      </c>
    </row>
    <row r="301" customFormat="false" ht="12.75" hidden="false" customHeight="false" outlineLevel="0" collapsed="false">
      <c r="B301" s="85" t="s">
        <v>67</v>
      </c>
      <c r="C301" s="13" t="n">
        <v>300</v>
      </c>
      <c r="D301" s="50" t="n">
        <v>80806.9713310556</v>
      </c>
      <c r="E301" s="50" t="n">
        <v>-326.47</v>
      </c>
      <c r="F301" s="50" t="n">
        <v>0</v>
      </c>
      <c r="G301" s="50" t="n">
        <v>0</v>
      </c>
      <c r="H301" s="50" t="n">
        <v>0</v>
      </c>
      <c r="I301" s="50" t="n">
        <v>0</v>
      </c>
      <c r="J301" s="50" t="n">
        <v>0</v>
      </c>
      <c r="K301" s="50" t="n">
        <v>0</v>
      </c>
      <c r="L301" s="50" t="n">
        <v>0</v>
      </c>
      <c r="M301" s="50" t="n">
        <v>0</v>
      </c>
      <c r="N301" s="50" t="n">
        <v>-326.47</v>
      </c>
      <c r="O301" s="50" t="n">
        <v>0</v>
      </c>
      <c r="P301" s="50" t="n">
        <v>0</v>
      </c>
      <c r="Q301" s="51" t="n">
        <v>-326.47</v>
      </c>
    </row>
    <row r="302" customFormat="false" ht="12.75" hidden="false" customHeight="false" outlineLevel="0" collapsed="false">
      <c r="B302" s="85" t="s">
        <v>70</v>
      </c>
      <c r="C302" s="13" t="n">
        <v>301</v>
      </c>
      <c r="D302" s="50" t="n">
        <v>724775.922176179</v>
      </c>
      <c r="E302" s="50" t="n">
        <v>0</v>
      </c>
      <c r="F302" s="50" t="n">
        <v>0</v>
      </c>
      <c r="G302" s="50" t="n">
        <v>0</v>
      </c>
      <c r="H302" s="50" t="n">
        <v>0</v>
      </c>
      <c r="I302" s="50" t="n">
        <v>0</v>
      </c>
      <c r="J302" s="50" t="n">
        <v>0</v>
      </c>
      <c r="K302" s="50" t="n">
        <v>0</v>
      </c>
      <c r="L302" s="50" t="n">
        <v>0</v>
      </c>
      <c r="M302" s="50" t="n">
        <v>0</v>
      </c>
      <c r="N302" s="50" t="n">
        <v>0</v>
      </c>
      <c r="O302" s="50" t="n">
        <v>0</v>
      </c>
      <c r="P302" s="50" t="n">
        <v>0</v>
      </c>
      <c r="Q302" s="51" t="n">
        <v>0</v>
      </c>
    </row>
    <row r="303" customFormat="false" ht="12.75" hidden="false" customHeight="false" outlineLevel="0" collapsed="false">
      <c r="B303" s="85" t="s">
        <v>75</v>
      </c>
      <c r="C303" s="13" t="n">
        <v>302</v>
      </c>
      <c r="D303" s="50" t="n">
        <v>3674056.74023919</v>
      </c>
      <c r="E303" s="50" t="n">
        <v>0</v>
      </c>
      <c r="F303" s="50" t="n">
        <v>11580.73</v>
      </c>
      <c r="G303" s="50" t="n">
        <v>7815</v>
      </c>
      <c r="H303" s="50" t="n">
        <v>6501.08</v>
      </c>
      <c r="I303" s="50" t="n">
        <v>17236.68</v>
      </c>
      <c r="J303" s="50" t="n">
        <v>21281.74</v>
      </c>
      <c r="K303" s="50" t="n">
        <v>48884.66</v>
      </c>
      <c r="L303" s="50" t="n">
        <v>13620.24</v>
      </c>
      <c r="M303" s="50" t="n">
        <v>21347.55</v>
      </c>
      <c r="N303" s="50" t="n">
        <v>148267.68</v>
      </c>
      <c r="O303" s="50" t="n">
        <v>660187.31</v>
      </c>
      <c r="P303" s="50" t="n">
        <v>2252329.81</v>
      </c>
      <c r="Q303" s="51" t="n">
        <v>3060784.8</v>
      </c>
    </row>
    <row r="304" customFormat="false" ht="12.75" hidden="false" customHeight="false" outlineLevel="0" collapsed="false">
      <c r="B304" s="85" t="s">
        <v>78</v>
      </c>
      <c r="C304" s="13" t="n">
        <v>303</v>
      </c>
      <c r="D304" s="50" t="n">
        <v>74068.8050318261</v>
      </c>
      <c r="E304" s="50" t="n">
        <v>2991.44</v>
      </c>
      <c r="F304" s="50" t="n">
        <v>0</v>
      </c>
      <c r="G304" s="50" t="n">
        <v>0</v>
      </c>
      <c r="H304" s="50" t="n">
        <v>0</v>
      </c>
      <c r="I304" s="50" t="n">
        <v>0</v>
      </c>
      <c r="J304" s="50" t="n">
        <v>0</v>
      </c>
      <c r="K304" s="50" t="n">
        <v>0</v>
      </c>
      <c r="L304" s="50" t="n">
        <v>0</v>
      </c>
      <c r="M304" s="50" t="n">
        <v>0</v>
      </c>
      <c r="N304" s="50" t="n">
        <v>2991.44</v>
      </c>
      <c r="O304" s="50" t="n">
        <v>0</v>
      </c>
      <c r="P304" s="50" t="n">
        <v>0</v>
      </c>
      <c r="Q304" s="51" t="n">
        <v>2991.44</v>
      </c>
    </row>
    <row r="305" customFormat="false" ht="12.75" hidden="false" customHeight="false" outlineLevel="0" collapsed="false">
      <c r="B305" s="85"/>
      <c r="C305" s="13" t="n">
        <v>304</v>
      </c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1"/>
    </row>
    <row r="306" customFormat="false" ht="12.75" hidden="false" customHeight="false" outlineLevel="0" collapsed="false">
      <c r="B306" s="85" t="s">
        <v>83</v>
      </c>
      <c r="C306" s="13" t="n">
        <v>305</v>
      </c>
      <c r="D306" s="50" t="s">
        <v>4</v>
      </c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1"/>
    </row>
    <row r="307" customFormat="false" ht="12.75" hidden="false" customHeight="false" outlineLevel="0" collapsed="false">
      <c r="B307" s="85" t="s">
        <v>22</v>
      </c>
      <c r="C307" s="13" t="n">
        <v>306</v>
      </c>
      <c r="D307" s="50" t="n">
        <v>0</v>
      </c>
      <c r="E307" s="50" t="n">
        <v>0</v>
      </c>
      <c r="F307" s="50" t="n">
        <v>0</v>
      </c>
      <c r="G307" s="50" t="n">
        <v>0</v>
      </c>
      <c r="H307" s="50" t="n">
        <v>0</v>
      </c>
      <c r="I307" s="50" t="n">
        <v>0</v>
      </c>
      <c r="J307" s="50" t="n">
        <v>0</v>
      </c>
      <c r="K307" s="50" t="n">
        <v>0</v>
      </c>
      <c r="L307" s="50" t="n">
        <v>0</v>
      </c>
      <c r="M307" s="50" t="n">
        <v>0</v>
      </c>
      <c r="N307" s="50" t="n">
        <v>0</v>
      </c>
      <c r="O307" s="50" t="n">
        <v>0</v>
      </c>
      <c r="P307" s="50" t="n">
        <v>0</v>
      </c>
      <c r="Q307" s="51" t="n">
        <v>0</v>
      </c>
    </row>
    <row r="308" customFormat="false" ht="12.75" hidden="false" customHeight="false" outlineLevel="0" collapsed="false">
      <c r="B308" s="85" t="s">
        <v>27</v>
      </c>
      <c r="C308" s="13" t="n">
        <v>307</v>
      </c>
      <c r="D308" s="50" t="n">
        <v>0</v>
      </c>
      <c r="E308" s="50" t="n">
        <v>0</v>
      </c>
      <c r="F308" s="50" t="n">
        <v>0</v>
      </c>
      <c r="G308" s="50" t="n">
        <v>0</v>
      </c>
      <c r="H308" s="50" t="n">
        <v>0</v>
      </c>
      <c r="I308" s="50" t="n">
        <v>0</v>
      </c>
      <c r="J308" s="50" t="n">
        <v>0</v>
      </c>
      <c r="K308" s="50" t="n">
        <v>0</v>
      </c>
      <c r="L308" s="50" t="n">
        <v>0</v>
      </c>
      <c r="M308" s="50" t="n">
        <v>0</v>
      </c>
      <c r="N308" s="50" t="n">
        <v>0</v>
      </c>
      <c r="O308" s="50" t="n">
        <v>0</v>
      </c>
      <c r="P308" s="50" t="n">
        <v>0</v>
      </c>
      <c r="Q308" s="51" t="n">
        <v>0</v>
      </c>
    </row>
    <row r="309" customFormat="false" ht="12.75" hidden="false" customHeight="false" outlineLevel="0" collapsed="false">
      <c r="B309" s="85" t="s">
        <v>77</v>
      </c>
      <c r="C309" s="13" t="n">
        <v>308</v>
      </c>
      <c r="D309" s="50" t="n">
        <v>0</v>
      </c>
      <c r="E309" s="50" t="n">
        <v>-0.074560357874159</v>
      </c>
      <c r="F309" s="50" t="n">
        <v>-0.675620238429823</v>
      </c>
      <c r="G309" s="50" t="n">
        <v>-2.46200915301397</v>
      </c>
      <c r="H309" s="50" t="n">
        <v>-1.75242339060171</v>
      </c>
      <c r="I309" s="50" t="n">
        <v>-10.0631013521838</v>
      </c>
      <c r="J309" s="50" t="n">
        <v>-14.0254876044381</v>
      </c>
      <c r="K309" s="50" t="n">
        <v>-32.5062357934136</v>
      </c>
      <c r="L309" s="50" t="n">
        <v>-6.14896204234136</v>
      </c>
      <c r="M309" s="50" t="n">
        <v>-5.884654054458</v>
      </c>
      <c r="N309" s="50" t="n">
        <v>-73.5930539867545</v>
      </c>
      <c r="O309" s="50" t="n">
        <v>-473.542924183819</v>
      </c>
      <c r="P309" s="50" t="n">
        <v>-1589.02909051582</v>
      </c>
      <c r="Q309" s="51" t="n">
        <v>-2136.1650686864</v>
      </c>
    </row>
    <row r="310" customFormat="false" ht="12.75" hidden="false" customHeight="false" outlineLevel="0" collapsed="false">
      <c r="B310" s="85" t="s">
        <v>66</v>
      </c>
      <c r="C310" s="13" t="n">
        <v>309</v>
      </c>
      <c r="D310" s="50" t="n">
        <v>0</v>
      </c>
      <c r="E310" s="50" t="n">
        <v>0</v>
      </c>
      <c r="F310" s="50" t="n">
        <v>0</v>
      </c>
      <c r="G310" s="50" t="n">
        <v>0</v>
      </c>
      <c r="H310" s="50" t="n">
        <v>0</v>
      </c>
      <c r="I310" s="50" t="n">
        <v>0</v>
      </c>
      <c r="J310" s="50" t="n">
        <v>0</v>
      </c>
      <c r="K310" s="50" t="n">
        <v>0</v>
      </c>
      <c r="L310" s="50" t="n">
        <v>0</v>
      </c>
      <c r="M310" s="50" t="n">
        <v>0</v>
      </c>
      <c r="N310" s="50" t="n">
        <v>0</v>
      </c>
      <c r="O310" s="50" t="n">
        <v>0</v>
      </c>
      <c r="P310" s="50" t="n">
        <v>0</v>
      </c>
      <c r="Q310" s="51" t="n">
        <v>0</v>
      </c>
    </row>
    <row r="311" customFormat="false" ht="12.75" hidden="false" customHeight="false" outlineLevel="0" collapsed="false">
      <c r="B311" s="85" t="s">
        <v>45</v>
      </c>
      <c r="C311" s="13" t="n">
        <v>310</v>
      </c>
      <c r="D311" s="50" t="n">
        <v>0</v>
      </c>
      <c r="E311" s="50" t="n">
        <v>0</v>
      </c>
      <c r="F311" s="50" t="n">
        <v>0</v>
      </c>
      <c r="G311" s="50" t="n">
        <v>0</v>
      </c>
      <c r="H311" s="50" t="n">
        <v>0</v>
      </c>
      <c r="I311" s="50" t="n">
        <v>0</v>
      </c>
      <c r="J311" s="50" t="n">
        <v>0</v>
      </c>
      <c r="K311" s="50" t="n">
        <v>0</v>
      </c>
      <c r="L311" s="50" t="n">
        <v>0</v>
      </c>
      <c r="M311" s="50" t="n">
        <v>0</v>
      </c>
      <c r="N311" s="50" t="n">
        <v>0</v>
      </c>
      <c r="O311" s="50" t="n">
        <v>0</v>
      </c>
      <c r="P311" s="50" t="n">
        <v>0</v>
      </c>
      <c r="Q311" s="51" t="n">
        <v>0</v>
      </c>
    </row>
    <row r="312" customFormat="false" ht="12.75" hidden="false" customHeight="false" outlineLevel="0" collapsed="false">
      <c r="B312" s="85" t="s">
        <v>52</v>
      </c>
      <c r="C312" s="13" t="n">
        <v>311</v>
      </c>
      <c r="D312" s="50" t="n">
        <v>0</v>
      </c>
      <c r="E312" s="50" t="n">
        <v>0</v>
      </c>
      <c r="F312" s="50" t="n">
        <v>0</v>
      </c>
      <c r="G312" s="50" t="n">
        <v>0</v>
      </c>
      <c r="H312" s="50" t="n">
        <v>0</v>
      </c>
      <c r="I312" s="50" t="n">
        <v>0</v>
      </c>
      <c r="J312" s="50" t="n">
        <v>0</v>
      </c>
      <c r="K312" s="50" t="n">
        <v>0</v>
      </c>
      <c r="L312" s="50" t="n">
        <v>0</v>
      </c>
      <c r="M312" s="50" t="n">
        <v>0</v>
      </c>
      <c r="N312" s="50" t="n">
        <v>0</v>
      </c>
      <c r="O312" s="50" t="n">
        <v>0</v>
      </c>
      <c r="P312" s="50" t="n">
        <v>0</v>
      </c>
      <c r="Q312" s="51" t="n">
        <v>0</v>
      </c>
    </row>
    <row r="313" customFormat="false" ht="12.75" hidden="false" customHeight="false" outlineLevel="0" collapsed="false">
      <c r="B313" s="85" t="s">
        <v>80</v>
      </c>
      <c r="C313" s="13" t="n">
        <v>312</v>
      </c>
      <c r="D313" s="50" t="n">
        <v>0</v>
      </c>
      <c r="E313" s="50" t="n">
        <v>0</v>
      </c>
      <c r="F313" s="50" t="n">
        <v>0</v>
      </c>
      <c r="G313" s="50" t="n">
        <v>0</v>
      </c>
      <c r="H313" s="50" t="n">
        <v>0</v>
      </c>
      <c r="I313" s="50" t="n">
        <v>0</v>
      </c>
      <c r="J313" s="50" t="n">
        <v>0</v>
      </c>
      <c r="K313" s="50" t="n">
        <v>0</v>
      </c>
      <c r="L313" s="50" t="n">
        <v>0</v>
      </c>
      <c r="M313" s="50" t="n">
        <v>0</v>
      </c>
      <c r="N313" s="50" t="n">
        <v>0</v>
      </c>
      <c r="O313" s="50" t="n">
        <v>0</v>
      </c>
      <c r="P313" s="50" t="n">
        <v>0</v>
      </c>
      <c r="Q313" s="51" t="n">
        <v>0</v>
      </c>
    </row>
    <row r="314" customFormat="false" ht="12.75" hidden="false" customHeight="false" outlineLevel="0" collapsed="false">
      <c r="B314" s="85" t="s">
        <v>49</v>
      </c>
      <c r="C314" s="13" t="n">
        <v>313</v>
      </c>
      <c r="D314" s="50" t="n">
        <v>0</v>
      </c>
      <c r="E314" s="50" t="n">
        <v>0</v>
      </c>
      <c r="F314" s="50" t="n">
        <v>0</v>
      </c>
      <c r="G314" s="50" t="n">
        <v>0</v>
      </c>
      <c r="H314" s="50" t="n">
        <v>0</v>
      </c>
      <c r="I314" s="50" t="n">
        <v>0</v>
      </c>
      <c r="J314" s="50" t="n">
        <v>0</v>
      </c>
      <c r="K314" s="50" t="n">
        <v>0</v>
      </c>
      <c r="L314" s="50" t="n">
        <v>0</v>
      </c>
      <c r="M314" s="50" t="n">
        <v>0</v>
      </c>
      <c r="N314" s="50" t="n">
        <v>0</v>
      </c>
      <c r="O314" s="50" t="n">
        <v>0</v>
      </c>
      <c r="P314" s="50" t="n">
        <v>0</v>
      </c>
      <c r="Q314" s="51" t="n">
        <v>0</v>
      </c>
    </row>
    <row r="315" customFormat="false" ht="12.75" hidden="false" customHeight="false" outlineLevel="0" collapsed="false">
      <c r="B315" s="85" t="s">
        <v>34</v>
      </c>
      <c r="C315" s="13" t="n">
        <v>314</v>
      </c>
      <c r="D315" s="50" t="n">
        <v>0</v>
      </c>
      <c r="E315" s="50" t="n">
        <v>0</v>
      </c>
      <c r="F315" s="50" t="n">
        <v>0</v>
      </c>
      <c r="G315" s="50" t="n">
        <v>0</v>
      </c>
      <c r="H315" s="50" t="n">
        <v>0</v>
      </c>
      <c r="I315" s="50" t="n">
        <v>0</v>
      </c>
      <c r="J315" s="50" t="n">
        <v>0</v>
      </c>
      <c r="K315" s="50" t="n">
        <v>0</v>
      </c>
      <c r="L315" s="50" t="n">
        <v>0</v>
      </c>
      <c r="M315" s="50" t="n">
        <v>0</v>
      </c>
      <c r="N315" s="50" t="n">
        <v>0</v>
      </c>
      <c r="O315" s="50" t="n">
        <v>0</v>
      </c>
      <c r="P315" s="50" t="n">
        <v>0</v>
      </c>
      <c r="Q315" s="51" t="n">
        <v>0</v>
      </c>
    </row>
    <row r="316" customFormat="false" ht="12.75" hidden="false" customHeight="false" outlineLevel="0" collapsed="false">
      <c r="B316" s="85" t="s">
        <v>69</v>
      </c>
      <c r="C316" s="13" t="n">
        <v>315</v>
      </c>
      <c r="D316" s="50" t="n">
        <v>0</v>
      </c>
      <c r="E316" s="50" t="n">
        <v>0</v>
      </c>
      <c r="F316" s="50" t="n">
        <v>0</v>
      </c>
      <c r="G316" s="50" t="n">
        <v>0</v>
      </c>
      <c r="H316" s="50" t="n">
        <v>0</v>
      </c>
      <c r="I316" s="50" t="n">
        <v>0</v>
      </c>
      <c r="J316" s="50" t="n">
        <v>0</v>
      </c>
      <c r="K316" s="50" t="n">
        <v>0</v>
      </c>
      <c r="L316" s="50" t="n">
        <v>0</v>
      </c>
      <c r="M316" s="50" t="n">
        <v>0</v>
      </c>
      <c r="N316" s="50" t="n">
        <v>0</v>
      </c>
      <c r="O316" s="50" t="n">
        <v>0</v>
      </c>
      <c r="P316" s="50" t="n">
        <v>0</v>
      </c>
      <c r="Q316" s="51" t="n">
        <v>0</v>
      </c>
    </row>
    <row r="317" customFormat="false" ht="12.75" hidden="false" customHeight="false" outlineLevel="0" collapsed="false">
      <c r="B317" s="85" t="s">
        <v>72</v>
      </c>
      <c r="C317" s="13" t="n">
        <v>316</v>
      </c>
      <c r="D317" s="50" t="n">
        <v>0</v>
      </c>
      <c r="E317" s="50" t="n">
        <v>0</v>
      </c>
      <c r="F317" s="50" t="n">
        <v>0</v>
      </c>
      <c r="G317" s="50" t="n">
        <v>0</v>
      </c>
      <c r="H317" s="50" t="n">
        <v>0</v>
      </c>
      <c r="I317" s="50" t="n">
        <v>0</v>
      </c>
      <c r="J317" s="50" t="n">
        <v>0</v>
      </c>
      <c r="K317" s="50" t="n">
        <v>0</v>
      </c>
      <c r="L317" s="50" t="n">
        <v>0</v>
      </c>
      <c r="M317" s="50" t="n">
        <v>0</v>
      </c>
      <c r="N317" s="50" t="n">
        <v>0</v>
      </c>
      <c r="O317" s="50" t="n">
        <v>0</v>
      </c>
      <c r="P317" s="50" t="n">
        <v>0</v>
      </c>
      <c r="Q317" s="51" t="n">
        <v>0</v>
      </c>
    </row>
    <row r="318" customFormat="false" ht="12.75" hidden="false" customHeight="false" outlineLevel="0" collapsed="false">
      <c r="B318" s="85" t="s">
        <v>31</v>
      </c>
      <c r="C318" s="13" t="n">
        <v>317</v>
      </c>
      <c r="D318" s="50" t="n">
        <v>0</v>
      </c>
      <c r="E318" s="50" t="n">
        <v>0</v>
      </c>
      <c r="F318" s="50" t="n">
        <v>0</v>
      </c>
      <c r="G318" s="50" t="n">
        <v>0</v>
      </c>
      <c r="H318" s="50" t="n">
        <v>0</v>
      </c>
      <c r="I318" s="50" t="n">
        <v>0</v>
      </c>
      <c r="J318" s="50" t="n">
        <v>0</v>
      </c>
      <c r="K318" s="50" t="n">
        <v>0</v>
      </c>
      <c r="L318" s="50" t="n">
        <v>0</v>
      </c>
      <c r="M318" s="50" t="n">
        <v>0</v>
      </c>
      <c r="N318" s="50" t="n">
        <v>0</v>
      </c>
      <c r="O318" s="50" t="n">
        <v>0</v>
      </c>
      <c r="P318" s="50" t="n">
        <v>0</v>
      </c>
      <c r="Q318" s="51" t="n">
        <v>0</v>
      </c>
    </row>
    <row r="319" customFormat="false" ht="12.75" hidden="false" customHeight="false" outlineLevel="0" collapsed="false">
      <c r="B319" s="85" t="s">
        <v>37</v>
      </c>
      <c r="C319" s="13" t="n">
        <v>318</v>
      </c>
      <c r="D319" s="50" t="n">
        <v>0</v>
      </c>
      <c r="E319" s="50" t="n">
        <v>0</v>
      </c>
      <c r="F319" s="50" t="n">
        <v>0</v>
      </c>
      <c r="G319" s="50" t="n">
        <v>0</v>
      </c>
      <c r="H319" s="50" t="n">
        <v>0</v>
      </c>
      <c r="I319" s="50" t="n">
        <v>0</v>
      </c>
      <c r="J319" s="50" t="n">
        <v>0</v>
      </c>
      <c r="K319" s="50" t="n">
        <v>0</v>
      </c>
      <c r="L319" s="50" t="n">
        <v>0</v>
      </c>
      <c r="M319" s="50" t="n">
        <v>0</v>
      </c>
      <c r="N319" s="50" t="n">
        <v>0</v>
      </c>
      <c r="O319" s="50" t="n">
        <v>0</v>
      </c>
      <c r="P319" s="50" t="n">
        <v>0</v>
      </c>
      <c r="Q319" s="51" t="n">
        <v>0</v>
      </c>
    </row>
    <row r="320" customFormat="false" ht="12.75" hidden="false" customHeight="false" outlineLevel="0" collapsed="false">
      <c r="B320" s="85" t="n">
        <v>0</v>
      </c>
      <c r="C320" s="13" t="n">
        <v>319</v>
      </c>
      <c r="D320" s="50" t="n">
        <v>0</v>
      </c>
      <c r="E320" s="50" t="n">
        <v>0</v>
      </c>
      <c r="F320" s="50" t="n">
        <v>0</v>
      </c>
      <c r="G320" s="50" t="n">
        <v>0</v>
      </c>
      <c r="H320" s="50" t="n">
        <v>0</v>
      </c>
      <c r="I320" s="50" t="n">
        <v>0</v>
      </c>
      <c r="J320" s="50" t="n">
        <v>0</v>
      </c>
      <c r="K320" s="50" t="n">
        <v>0</v>
      </c>
      <c r="L320" s="50" t="n">
        <v>0</v>
      </c>
      <c r="M320" s="50" t="n">
        <v>0</v>
      </c>
      <c r="N320" s="50" t="n">
        <v>0</v>
      </c>
      <c r="O320" s="50" t="n">
        <v>0</v>
      </c>
      <c r="P320" s="50" t="n">
        <v>0</v>
      </c>
      <c r="Q320" s="51" t="n">
        <v>0</v>
      </c>
    </row>
    <row r="321" customFormat="false" ht="12.75" hidden="false" customHeight="false" outlineLevel="0" collapsed="false">
      <c r="B321" s="87" t="n">
        <v>0</v>
      </c>
      <c r="C321" s="64" t="n">
        <v>320</v>
      </c>
      <c r="D321" s="54" t="n">
        <v>0</v>
      </c>
      <c r="E321" s="54" t="n">
        <v>0</v>
      </c>
      <c r="F321" s="54" t="n">
        <v>0</v>
      </c>
      <c r="G321" s="54" t="n">
        <v>0</v>
      </c>
      <c r="H321" s="54" t="n">
        <v>0</v>
      </c>
      <c r="I321" s="54" t="n">
        <v>0</v>
      </c>
      <c r="J321" s="54" t="n">
        <v>0</v>
      </c>
      <c r="K321" s="54" t="n">
        <v>0</v>
      </c>
      <c r="L321" s="54" t="n">
        <v>0</v>
      </c>
      <c r="M321" s="54" t="n">
        <v>0</v>
      </c>
      <c r="N321" s="54" t="n">
        <v>0</v>
      </c>
      <c r="O321" s="54" t="n">
        <v>0</v>
      </c>
      <c r="P321" s="54" t="n">
        <v>0</v>
      </c>
      <c r="Q321" s="55" t="n">
        <v>0</v>
      </c>
    </row>
    <row r="322" customFormat="false" ht="12.75" hidden="false" customHeight="false" outlineLevel="0" collapsed="false">
      <c r="A322" s="0" t="n">
        <v>9</v>
      </c>
      <c r="B322" s="57" t="n">
        <v>36914</v>
      </c>
      <c r="C322" s="58" t="n">
        <v>321</v>
      </c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83"/>
    </row>
    <row r="323" customFormat="false" ht="12.75" hidden="false" customHeight="false" outlineLevel="0" collapsed="false">
      <c r="B323" s="61"/>
      <c r="C323" s="13" t="n">
        <v>322</v>
      </c>
      <c r="D323" s="13"/>
      <c r="E323" s="21" t="s">
        <v>5</v>
      </c>
      <c r="F323" s="21" t="s">
        <v>6</v>
      </c>
      <c r="G323" s="21" t="s">
        <v>7</v>
      </c>
      <c r="H323" s="21" t="s">
        <v>8</v>
      </c>
      <c r="I323" s="21" t="s">
        <v>9</v>
      </c>
      <c r="J323" s="21" t="s">
        <v>10</v>
      </c>
      <c r="K323" s="21" t="s">
        <v>11</v>
      </c>
      <c r="L323" s="21" t="s">
        <v>12</v>
      </c>
      <c r="M323" s="21" t="s">
        <v>13</v>
      </c>
      <c r="N323" s="21" t="s">
        <v>14</v>
      </c>
      <c r="O323" s="21" t="n">
        <v>2002</v>
      </c>
      <c r="P323" s="21" t="s">
        <v>15</v>
      </c>
      <c r="Q323" s="84" t="s">
        <v>16</v>
      </c>
    </row>
    <row r="324" customFormat="false" ht="12.75" hidden="false" customHeight="false" outlineLevel="0" collapsed="false">
      <c r="B324" s="85" t="s">
        <v>107</v>
      </c>
      <c r="C324" s="13" t="n">
        <v>323</v>
      </c>
      <c r="D324" s="13" t="s">
        <v>4</v>
      </c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86"/>
    </row>
    <row r="325" customFormat="false" ht="12.75" hidden="false" customHeight="false" outlineLevel="0" collapsed="false">
      <c r="B325" s="85" t="s">
        <v>19</v>
      </c>
      <c r="C325" s="13" t="n">
        <v>324</v>
      </c>
      <c r="D325" s="50" t="n">
        <v>32608395.12576</v>
      </c>
      <c r="E325" s="50" t="n">
        <v>60400.43</v>
      </c>
      <c r="F325" s="50" t="n">
        <v>278368.72</v>
      </c>
      <c r="G325" s="50" t="n">
        <v>326994.59</v>
      </c>
      <c r="H325" s="50" t="n">
        <v>479705.95</v>
      </c>
      <c r="I325" s="50" t="n">
        <v>480711.68</v>
      </c>
      <c r="J325" s="50" t="n">
        <v>391387.43</v>
      </c>
      <c r="K325" s="50" t="n">
        <v>779971.77</v>
      </c>
      <c r="L325" s="50" t="n">
        <v>462568.1</v>
      </c>
      <c r="M325" s="50" t="n">
        <v>1319163.47</v>
      </c>
      <c r="N325" s="50" t="n">
        <v>4579272.14</v>
      </c>
      <c r="O325" s="50" t="n">
        <v>642927.51</v>
      </c>
      <c r="P325" s="50" t="n">
        <v>1210065.1</v>
      </c>
      <c r="Q325" s="51" t="n">
        <v>6432264.75</v>
      </c>
    </row>
    <row r="326" customFormat="false" ht="12.75" hidden="false" customHeight="false" outlineLevel="0" collapsed="false">
      <c r="B326" s="85" t="s">
        <v>20</v>
      </c>
      <c r="C326" s="13" t="n">
        <v>325</v>
      </c>
      <c r="D326" s="50" t="n">
        <v>6892516.11478971</v>
      </c>
      <c r="E326" s="50" t="n">
        <v>0</v>
      </c>
      <c r="F326" s="50" t="n">
        <v>0</v>
      </c>
      <c r="G326" s="50" t="n">
        <v>0</v>
      </c>
      <c r="H326" s="50" t="n">
        <v>0</v>
      </c>
      <c r="I326" s="50" t="n">
        <v>0</v>
      </c>
      <c r="J326" s="50" t="n">
        <v>0</v>
      </c>
      <c r="K326" s="50" t="n">
        <v>0</v>
      </c>
      <c r="L326" s="50" t="n">
        <v>0</v>
      </c>
      <c r="M326" s="50" t="n">
        <v>0</v>
      </c>
      <c r="N326" s="50" t="n">
        <v>0</v>
      </c>
      <c r="O326" s="50" t="n">
        <v>0</v>
      </c>
      <c r="P326" s="50" t="n">
        <v>0</v>
      </c>
      <c r="Q326" s="51" t="n">
        <v>0</v>
      </c>
    </row>
    <row r="327" customFormat="false" ht="12.75" hidden="false" customHeight="false" outlineLevel="0" collapsed="false">
      <c r="B327" s="85" t="s">
        <v>108</v>
      </c>
      <c r="C327" s="13" t="n">
        <v>326</v>
      </c>
      <c r="D327" s="50" t="n">
        <v>0</v>
      </c>
      <c r="E327" s="50" t="n">
        <v>0</v>
      </c>
      <c r="F327" s="50" t="n">
        <v>0</v>
      </c>
      <c r="G327" s="50" t="n">
        <v>0</v>
      </c>
      <c r="H327" s="50" t="n">
        <v>0</v>
      </c>
      <c r="I327" s="50" t="n">
        <v>0</v>
      </c>
      <c r="J327" s="50" t="n">
        <v>0</v>
      </c>
      <c r="K327" s="50" t="n">
        <v>0</v>
      </c>
      <c r="L327" s="50" t="n">
        <v>0</v>
      </c>
      <c r="M327" s="50" t="n">
        <v>0</v>
      </c>
      <c r="N327" s="50" t="n">
        <v>0</v>
      </c>
      <c r="O327" s="50" t="n">
        <v>0</v>
      </c>
      <c r="P327" s="50" t="n">
        <v>0</v>
      </c>
      <c r="Q327" s="51" t="n">
        <v>0</v>
      </c>
    </row>
    <row r="328" customFormat="false" ht="12.75" hidden="false" customHeight="false" outlineLevel="0" collapsed="false">
      <c r="B328" s="85" t="s">
        <v>25</v>
      </c>
      <c r="C328" s="13" t="n">
        <v>327</v>
      </c>
      <c r="D328" s="50" t="n">
        <v>9307419.26524073</v>
      </c>
      <c r="E328" s="50" t="n">
        <v>14012.19</v>
      </c>
      <c r="F328" s="50" t="n">
        <v>95178.32</v>
      </c>
      <c r="G328" s="50" t="n">
        <v>99876.87</v>
      </c>
      <c r="H328" s="50" t="n">
        <v>104022.85</v>
      </c>
      <c r="I328" s="50" t="n">
        <v>106448.8</v>
      </c>
      <c r="J328" s="50" t="n">
        <v>78798.2</v>
      </c>
      <c r="K328" s="50" t="n">
        <v>161209.65</v>
      </c>
      <c r="L328" s="50" t="n">
        <v>108575.5</v>
      </c>
      <c r="M328" s="50" t="n">
        <v>313873.48</v>
      </c>
      <c r="N328" s="50" t="n">
        <v>1081995.86</v>
      </c>
      <c r="O328" s="50" t="n">
        <v>-124828.76</v>
      </c>
      <c r="P328" s="50" t="n">
        <v>897007.08</v>
      </c>
      <c r="Q328" s="51" t="n">
        <v>1854174.18</v>
      </c>
    </row>
    <row r="329" customFormat="false" ht="12.75" hidden="false" customHeight="false" outlineLevel="0" collapsed="false">
      <c r="B329" s="85" t="s">
        <v>29</v>
      </c>
      <c r="C329" s="13" t="n">
        <v>328</v>
      </c>
      <c r="D329" s="50" t="n">
        <v>149390.756467727</v>
      </c>
      <c r="E329" s="50" t="n">
        <v>0</v>
      </c>
      <c r="F329" s="50" t="n">
        <v>0</v>
      </c>
      <c r="G329" s="50" t="n">
        <v>0</v>
      </c>
      <c r="H329" s="50" t="n">
        <v>0</v>
      </c>
      <c r="I329" s="50" t="n">
        <v>0</v>
      </c>
      <c r="J329" s="50" t="n">
        <v>0</v>
      </c>
      <c r="K329" s="50" t="n">
        <v>0</v>
      </c>
      <c r="L329" s="50" t="n">
        <v>0</v>
      </c>
      <c r="M329" s="50" t="n">
        <v>0</v>
      </c>
      <c r="N329" s="50" t="n">
        <v>0</v>
      </c>
      <c r="O329" s="50" t="n">
        <v>0</v>
      </c>
      <c r="P329" s="50" t="n">
        <v>0</v>
      </c>
      <c r="Q329" s="51" t="n">
        <v>0</v>
      </c>
    </row>
    <row r="330" customFormat="false" ht="12.75" hidden="false" customHeight="false" outlineLevel="0" collapsed="false">
      <c r="B330" s="85" t="s">
        <v>32</v>
      </c>
      <c r="C330" s="13" t="n">
        <v>329</v>
      </c>
      <c r="D330" s="50" t="n">
        <v>283786.42273382</v>
      </c>
      <c r="E330" s="50" t="n">
        <v>-796.4</v>
      </c>
      <c r="F330" s="50" t="n">
        <v>-3172</v>
      </c>
      <c r="G330" s="50" t="n">
        <v>-3551.91</v>
      </c>
      <c r="H330" s="50" t="n">
        <v>-3536.23</v>
      </c>
      <c r="I330" s="50" t="n">
        <v>0</v>
      </c>
      <c r="J330" s="50" t="n">
        <v>0</v>
      </c>
      <c r="K330" s="50" t="n">
        <v>0</v>
      </c>
      <c r="L330" s="50" t="n">
        <v>0</v>
      </c>
      <c r="M330" s="50" t="n">
        <v>0</v>
      </c>
      <c r="N330" s="50" t="n">
        <v>-11056.54</v>
      </c>
      <c r="O330" s="50" t="n">
        <v>0</v>
      </c>
      <c r="P330" s="50" t="n">
        <v>0</v>
      </c>
      <c r="Q330" s="51" t="n">
        <v>-11056.54</v>
      </c>
    </row>
    <row r="331" customFormat="false" ht="12.75" hidden="false" customHeight="false" outlineLevel="0" collapsed="false">
      <c r="B331" s="85" t="s">
        <v>35</v>
      </c>
      <c r="C331" s="13" t="n">
        <v>330</v>
      </c>
      <c r="D331" s="50" t="n">
        <v>643423.445253049</v>
      </c>
      <c r="E331" s="50" t="n">
        <v>0</v>
      </c>
      <c r="F331" s="50" t="n">
        <v>0</v>
      </c>
      <c r="G331" s="50" t="n">
        <v>0</v>
      </c>
      <c r="H331" s="50" t="n">
        <v>0</v>
      </c>
      <c r="I331" s="50" t="n">
        <v>0</v>
      </c>
      <c r="J331" s="50" t="n">
        <v>0</v>
      </c>
      <c r="K331" s="50" t="n">
        <v>0</v>
      </c>
      <c r="L331" s="50" t="n">
        <v>0</v>
      </c>
      <c r="M331" s="50" t="n">
        <v>0</v>
      </c>
      <c r="N331" s="50" t="n">
        <v>0</v>
      </c>
      <c r="O331" s="50" t="n">
        <v>0</v>
      </c>
      <c r="P331" s="50" t="n">
        <v>0</v>
      </c>
      <c r="Q331" s="51" t="n">
        <v>0</v>
      </c>
    </row>
    <row r="332" customFormat="false" ht="12.75" hidden="false" customHeight="false" outlineLevel="0" collapsed="false">
      <c r="B332" s="85" t="s">
        <v>38</v>
      </c>
      <c r="C332" s="13" t="n">
        <v>331</v>
      </c>
      <c r="D332" s="50" t="n">
        <v>0</v>
      </c>
      <c r="E332" s="50" t="n">
        <v>0</v>
      </c>
      <c r="F332" s="50" t="n">
        <v>0</v>
      </c>
      <c r="G332" s="50" t="n">
        <v>0</v>
      </c>
      <c r="H332" s="50" t="n">
        <v>0</v>
      </c>
      <c r="I332" s="50" t="n">
        <v>0</v>
      </c>
      <c r="J332" s="50" t="n">
        <v>0</v>
      </c>
      <c r="K332" s="50" t="n">
        <v>0</v>
      </c>
      <c r="L332" s="50" t="n">
        <v>0</v>
      </c>
      <c r="M332" s="50" t="n">
        <v>0</v>
      </c>
      <c r="N332" s="50" t="n">
        <v>0</v>
      </c>
      <c r="O332" s="50" t="n">
        <v>0</v>
      </c>
      <c r="P332" s="50" t="n">
        <v>0</v>
      </c>
      <c r="Q332" s="51" t="n">
        <v>0</v>
      </c>
    </row>
    <row r="333" customFormat="false" ht="12.75" hidden="false" customHeight="false" outlineLevel="0" collapsed="false">
      <c r="B333" s="85" t="s">
        <v>43</v>
      </c>
      <c r="C333" s="13" t="n">
        <v>332</v>
      </c>
      <c r="D333" s="50" t="n">
        <v>5414937.39500007</v>
      </c>
      <c r="E333" s="50" t="n">
        <v>11247.77</v>
      </c>
      <c r="F333" s="50" t="n">
        <v>90066.05</v>
      </c>
      <c r="G333" s="50" t="n">
        <v>122589.53</v>
      </c>
      <c r="H333" s="50" t="n">
        <v>264602.7</v>
      </c>
      <c r="I333" s="50" t="n">
        <v>293931.1</v>
      </c>
      <c r="J333" s="50" t="n">
        <v>229465.05</v>
      </c>
      <c r="K333" s="50" t="n">
        <v>446948.77</v>
      </c>
      <c r="L333" s="50" t="n">
        <v>267528.19</v>
      </c>
      <c r="M333" s="50" t="n">
        <v>804849.62</v>
      </c>
      <c r="N333" s="50" t="n">
        <v>2531228.78</v>
      </c>
      <c r="O333" s="50" t="n">
        <v>-202032.4</v>
      </c>
      <c r="P333" s="50" t="n">
        <v>-2294000.16</v>
      </c>
      <c r="Q333" s="51" t="n">
        <v>35196.2199999993</v>
      </c>
    </row>
    <row r="334" customFormat="false" ht="12.75" hidden="false" customHeight="false" outlineLevel="0" collapsed="false">
      <c r="B334" s="85" t="s">
        <v>47</v>
      </c>
      <c r="C334" s="13" t="n">
        <v>333</v>
      </c>
      <c r="D334" s="50" t="n">
        <v>1179203.87583943</v>
      </c>
      <c r="E334" s="50" t="n">
        <v>0</v>
      </c>
      <c r="F334" s="50" t="n">
        <v>36874.29</v>
      </c>
      <c r="G334" s="50" t="n">
        <v>58014.58</v>
      </c>
      <c r="H334" s="50" t="n">
        <v>59526.62</v>
      </c>
      <c r="I334" s="50" t="n">
        <v>19166.28</v>
      </c>
      <c r="J334" s="50" t="n">
        <v>18695</v>
      </c>
      <c r="K334" s="50" t="n">
        <v>33670.18</v>
      </c>
      <c r="L334" s="50" t="n">
        <v>20909.43</v>
      </c>
      <c r="M334" s="50" t="n">
        <v>56466.9</v>
      </c>
      <c r="N334" s="50" t="n">
        <v>303323.28</v>
      </c>
      <c r="O334" s="50" t="n">
        <v>213690.88</v>
      </c>
      <c r="P334" s="50" t="n">
        <v>-169822.74</v>
      </c>
      <c r="Q334" s="51" t="n">
        <v>347191.42</v>
      </c>
    </row>
    <row r="335" customFormat="false" ht="12.75" hidden="false" customHeight="false" outlineLevel="0" collapsed="false">
      <c r="B335" s="85" t="s">
        <v>50</v>
      </c>
      <c r="C335" s="13" t="n">
        <v>334</v>
      </c>
      <c r="D335" s="50" t="n">
        <v>0</v>
      </c>
      <c r="E335" s="50" t="n">
        <v>12748.91</v>
      </c>
      <c r="F335" s="50" t="n">
        <v>-52372.56</v>
      </c>
      <c r="G335" s="50" t="n">
        <v>0</v>
      </c>
      <c r="H335" s="50" t="n">
        <v>0</v>
      </c>
      <c r="I335" s="50" t="n">
        <v>0</v>
      </c>
      <c r="J335" s="50" t="n">
        <v>0</v>
      </c>
      <c r="K335" s="50" t="n">
        <v>0</v>
      </c>
      <c r="L335" s="50" t="n">
        <v>0</v>
      </c>
      <c r="M335" s="50" t="n">
        <v>0</v>
      </c>
      <c r="N335" s="50" t="n">
        <v>-39623.65</v>
      </c>
      <c r="O335" s="50" t="n">
        <v>216092</v>
      </c>
      <c r="P335" s="50" t="n">
        <v>12218.14</v>
      </c>
      <c r="Q335" s="51" t="n">
        <v>188686.49</v>
      </c>
    </row>
    <row r="336" customFormat="false" ht="12.75" hidden="false" customHeight="false" outlineLevel="0" collapsed="false">
      <c r="B336" s="85" t="s">
        <v>53</v>
      </c>
      <c r="C336" s="13" t="n">
        <v>335</v>
      </c>
      <c r="D336" s="50" t="n">
        <v>348892.34665558</v>
      </c>
      <c r="E336" s="50" t="n">
        <v>8750.65</v>
      </c>
      <c r="F336" s="50" t="n">
        <v>0</v>
      </c>
      <c r="G336" s="50" t="n">
        <v>0</v>
      </c>
      <c r="H336" s="50" t="n">
        <v>0</v>
      </c>
      <c r="I336" s="50" t="n">
        <v>0</v>
      </c>
      <c r="J336" s="50" t="n">
        <v>0</v>
      </c>
      <c r="K336" s="50" t="n">
        <v>0</v>
      </c>
      <c r="L336" s="50" t="n">
        <v>0</v>
      </c>
      <c r="M336" s="50" t="n">
        <v>0</v>
      </c>
      <c r="N336" s="50" t="n">
        <v>8750.65</v>
      </c>
      <c r="O336" s="50" t="n">
        <v>0</v>
      </c>
      <c r="P336" s="50" t="n">
        <v>0</v>
      </c>
      <c r="Q336" s="51" t="n">
        <v>8750.65</v>
      </c>
    </row>
    <row r="337" customFormat="false" ht="12.75" hidden="false" customHeight="false" outlineLevel="0" collapsed="false">
      <c r="B337" s="85" t="s">
        <v>56</v>
      </c>
      <c r="C337" s="13" t="n">
        <v>336</v>
      </c>
      <c r="D337" s="50" t="n">
        <v>206729.000607895</v>
      </c>
      <c r="E337" s="50" t="n">
        <v>8362.2</v>
      </c>
      <c r="F337" s="50" t="n">
        <v>34891.8</v>
      </c>
      <c r="G337" s="50" t="n">
        <v>0</v>
      </c>
      <c r="H337" s="50" t="n">
        <v>0</v>
      </c>
      <c r="I337" s="50" t="n">
        <v>0</v>
      </c>
      <c r="J337" s="50" t="n">
        <v>0</v>
      </c>
      <c r="K337" s="50" t="n">
        <v>0</v>
      </c>
      <c r="L337" s="50" t="n">
        <v>0</v>
      </c>
      <c r="M337" s="50" t="n">
        <v>0</v>
      </c>
      <c r="N337" s="50" t="n">
        <v>43254</v>
      </c>
      <c r="O337" s="50" t="n">
        <v>0</v>
      </c>
      <c r="P337" s="50" t="n">
        <v>0</v>
      </c>
      <c r="Q337" s="51" t="n">
        <v>43254</v>
      </c>
    </row>
    <row r="338" customFormat="false" ht="12.75" hidden="false" customHeight="false" outlineLevel="0" collapsed="false">
      <c r="B338" s="85" t="s">
        <v>59</v>
      </c>
      <c r="C338" s="13" t="n">
        <v>337</v>
      </c>
      <c r="D338" s="50" t="n">
        <v>98914.9707717691</v>
      </c>
      <c r="E338" s="50" t="n">
        <v>-4778.4</v>
      </c>
      <c r="F338" s="50" t="n">
        <v>34891.8</v>
      </c>
      <c r="G338" s="50" t="n">
        <v>0</v>
      </c>
      <c r="H338" s="50" t="n">
        <v>0</v>
      </c>
      <c r="I338" s="50" t="n">
        <v>0</v>
      </c>
      <c r="J338" s="50" t="n">
        <v>0</v>
      </c>
      <c r="K338" s="50" t="n">
        <v>0</v>
      </c>
      <c r="L338" s="50" t="n">
        <v>0</v>
      </c>
      <c r="M338" s="50" t="n">
        <v>0</v>
      </c>
      <c r="N338" s="50" t="n">
        <v>30113.4</v>
      </c>
      <c r="O338" s="50" t="n">
        <v>0</v>
      </c>
      <c r="P338" s="50" t="n">
        <v>0</v>
      </c>
      <c r="Q338" s="51" t="n">
        <v>30113.4</v>
      </c>
    </row>
    <row r="339" customFormat="false" ht="12.75" hidden="false" customHeight="false" outlineLevel="0" collapsed="false">
      <c r="B339" s="85" t="s">
        <v>109</v>
      </c>
      <c r="C339" s="13" t="n">
        <v>338</v>
      </c>
      <c r="D339" s="50" t="n">
        <v>0</v>
      </c>
      <c r="E339" s="50" t="n">
        <v>0</v>
      </c>
      <c r="F339" s="50" t="n">
        <v>0</v>
      </c>
      <c r="G339" s="50" t="n">
        <v>0</v>
      </c>
      <c r="H339" s="50" t="n">
        <v>0</v>
      </c>
      <c r="I339" s="50" t="n">
        <v>0</v>
      </c>
      <c r="J339" s="50" t="n">
        <v>0</v>
      </c>
      <c r="K339" s="50" t="n">
        <v>0</v>
      </c>
      <c r="L339" s="50" t="n">
        <v>0</v>
      </c>
      <c r="M339" s="50" t="n">
        <v>0</v>
      </c>
      <c r="N339" s="50" t="n">
        <v>0</v>
      </c>
      <c r="O339" s="50" t="n">
        <v>0</v>
      </c>
      <c r="P339" s="50" t="n">
        <v>0</v>
      </c>
      <c r="Q339" s="51" t="n">
        <v>0</v>
      </c>
    </row>
    <row r="340" customFormat="false" ht="12.75" hidden="false" customHeight="false" outlineLevel="0" collapsed="false">
      <c r="B340" s="85" t="s">
        <v>64</v>
      </c>
      <c r="C340" s="13" t="n">
        <v>339</v>
      </c>
      <c r="D340" s="50" t="n">
        <v>11054784.5964733</v>
      </c>
      <c r="E340" s="50" t="n">
        <v>7922.2</v>
      </c>
      <c r="F340" s="50" t="n">
        <v>29531.82</v>
      </c>
      <c r="G340" s="50" t="n">
        <v>40414.72</v>
      </c>
      <c r="H340" s="50" t="n">
        <v>39772.18</v>
      </c>
      <c r="I340" s="50" t="n">
        <v>42113.6</v>
      </c>
      <c r="J340" s="50" t="n">
        <v>41647.46</v>
      </c>
      <c r="K340" s="50" t="n">
        <v>87728.48</v>
      </c>
      <c r="L340" s="50" t="n">
        <v>42172.84</v>
      </c>
      <c r="M340" s="50" t="n">
        <v>120682.68</v>
      </c>
      <c r="N340" s="50" t="n">
        <v>451985.98</v>
      </c>
      <c r="O340" s="50" t="n">
        <v>-122757.92</v>
      </c>
      <c r="P340" s="50" t="n">
        <v>515525.49</v>
      </c>
      <c r="Q340" s="51" t="n">
        <v>844753.55</v>
      </c>
    </row>
    <row r="341" customFormat="false" ht="12.75" hidden="false" customHeight="false" outlineLevel="0" collapsed="false">
      <c r="B341" s="85" t="s">
        <v>67</v>
      </c>
      <c r="C341" s="13" t="n">
        <v>340</v>
      </c>
      <c r="D341" s="50" t="n">
        <v>52050.7937719939</v>
      </c>
      <c r="E341" s="50" t="n">
        <v>-49.78</v>
      </c>
      <c r="F341" s="50" t="n">
        <v>0</v>
      </c>
      <c r="G341" s="50" t="n">
        <v>0</v>
      </c>
      <c r="H341" s="50" t="n">
        <v>0</v>
      </c>
      <c r="I341" s="50" t="n">
        <v>0</v>
      </c>
      <c r="J341" s="50" t="n">
        <v>0</v>
      </c>
      <c r="K341" s="50" t="n">
        <v>0</v>
      </c>
      <c r="L341" s="50" t="n">
        <v>0</v>
      </c>
      <c r="M341" s="50" t="n">
        <v>0</v>
      </c>
      <c r="N341" s="50" t="n">
        <v>-49.78</v>
      </c>
      <c r="O341" s="50" t="n">
        <v>0</v>
      </c>
      <c r="P341" s="50" t="n">
        <v>0</v>
      </c>
      <c r="Q341" s="51" t="n">
        <v>-49.78</v>
      </c>
    </row>
    <row r="342" customFormat="false" ht="12.75" hidden="false" customHeight="false" outlineLevel="0" collapsed="false">
      <c r="B342" s="85" t="s">
        <v>70</v>
      </c>
      <c r="C342" s="13" t="n">
        <v>341</v>
      </c>
      <c r="D342" s="50" t="n">
        <v>781673.236476416</v>
      </c>
      <c r="E342" s="50" t="n">
        <v>0</v>
      </c>
      <c r="F342" s="50" t="n">
        <v>0</v>
      </c>
      <c r="G342" s="50" t="n">
        <v>0</v>
      </c>
      <c r="H342" s="50" t="n">
        <v>0</v>
      </c>
      <c r="I342" s="50" t="n">
        <v>0</v>
      </c>
      <c r="J342" s="50" t="n">
        <v>0</v>
      </c>
      <c r="K342" s="50" t="n">
        <v>0</v>
      </c>
      <c r="L342" s="50" t="n">
        <v>0</v>
      </c>
      <c r="M342" s="50" t="n">
        <v>0</v>
      </c>
      <c r="N342" s="50" t="n">
        <v>0</v>
      </c>
      <c r="O342" s="50" t="n">
        <v>0</v>
      </c>
      <c r="P342" s="50" t="n">
        <v>0</v>
      </c>
      <c r="Q342" s="51" t="n">
        <v>0</v>
      </c>
    </row>
    <row r="343" customFormat="false" ht="12.75" hidden="false" customHeight="false" outlineLevel="0" collapsed="false">
      <c r="B343" s="85" t="s">
        <v>75</v>
      </c>
      <c r="C343" s="13" t="n">
        <v>342</v>
      </c>
      <c r="D343" s="50" t="n">
        <v>3416744.03503822</v>
      </c>
      <c r="E343" s="50" t="n">
        <v>0</v>
      </c>
      <c r="F343" s="50" t="n">
        <v>12479.2</v>
      </c>
      <c r="G343" s="50" t="n">
        <v>9650.8</v>
      </c>
      <c r="H343" s="50" t="n">
        <v>15317.83</v>
      </c>
      <c r="I343" s="50" t="n">
        <v>19051.9</v>
      </c>
      <c r="J343" s="50" t="n">
        <v>22781.72</v>
      </c>
      <c r="K343" s="50" t="n">
        <v>50414.69</v>
      </c>
      <c r="L343" s="50" t="n">
        <v>23382.14</v>
      </c>
      <c r="M343" s="50" t="n">
        <v>23290.79</v>
      </c>
      <c r="N343" s="50" t="n">
        <v>176369.07</v>
      </c>
      <c r="O343" s="50" t="n">
        <v>662763.71</v>
      </c>
      <c r="P343" s="50" t="n">
        <v>2249137.29</v>
      </c>
      <c r="Q343" s="51" t="n">
        <v>3088270.07</v>
      </c>
    </row>
    <row r="344" customFormat="false" ht="12.75" hidden="false" customHeight="false" outlineLevel="0" collapsed="false">
      <c r="B344" s="85" t="s">
        <v>78</v>
      </c>
      <c r="C344" s="13" t="n">
        <v>343</v>
      </c>
      <c r="D344" s="50" t="n">
        <v>82769.4666994384</v>
      </c>
      <c r="E344" s="50" t="n">
        <v>2981.09</v>
      </c>
      <c r="F344" s="50" t="n">
        <v>0</v>
      </c>
      <c r="G344" s="50" t="n">
        <v>0</v>
      </c>
      <c r="H344" s="50" t="n">
        <v>0</v>
      </c>
      <c r="I344" s="50" t="n">
        <v>0</v>
      </c>
      <c r="J344" s="50" t="n">
        <v>0</v>
      </c>
      <c r="K344" s="50" t="n">
        <v>0</v>
      </c>
      <c r="L344" s="50" t="n">
        <v>0</v>
      </c>
      <c r="M344" s="50" t="n">
        <v>0</v>
      </c>
      <c r="N344" s="50" t="n">
        <v>2981.09</v>
      </c>
      <c r="O344" s="50" t="n">
        <v>0</v>
      </c>
      <c r="P344" s="50" t="n">
        <v>0</v>
      </c>
      <c r="Q344" s="51" t="n">
        <v>2981.09</v>
      </c>
    </row>
    <row r="345" customFormat="false" ht="12.75" hidden="false" customHeight="false" outlineLevel="0" collapsed="false">
      <c r="B345" s="85"/>
      <c r="C345" s="13" t="n">
        <v>344</v>
      </c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1"/>
    </row>
    <row r="346" customFormat="false" ht="12.75" hidden="false" customHeight="false" outlineLevel="0" collapsed="false">
      <c r="B346" s="85" t="s">
        <v>83</v>
      </c>
      <c r="C346" s="13" t="n">
        <v>345</v>
      </c>
      <c r="D346" s="50" t="s">
        <v>4</v>
      </c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1"/>
    </row>
    <row r="347" customFormat="false" ht="12.75" hidden="false" customHeight="false" outlineLevel="0" collapsed="false">
      <c r="B347" s="85" t="s">
        <v>22</v>
      </c>
      <c r="C347" s="13" t="n">
        <v>346</v>
      </c>
      <c r="D347" s="50" t="n">
        <v>0</v>
      </c>
      <c r="E347" s="50" t="n">
        <v>0</v>
      </c>
      <c r="F347" s="50" t="n">
        <v>0</v>
      </c>
      <c r="G347" s="50" t="n">
        <v>0</v>
      </c>
      <c r="H347" s="50" t="n">
        <v>0</v>
      </c>
      <c r="I347" s="50" t="n">
        <v>0</v>
      </c>
      <c r="J347" s="50" t="n">
        <v>0</v>
      </c>
      <c r="K347" s="50" t="n">
        <v>0</v>
      </c>
      <c r="L347" s="50" t="n">
        <v>0</v>
      </c>
      <c r="M347" s="50" t="n">
        <v>0</v>
      </c>
      <c r="N347" s="50" t="n">
        <v>0</v>
      </c>
      <c r="O347" s="50" t="n">
        <v>0</v>
      </c>
      <c r="P347" s="50" t="n">
        <v>0</v>
      </c>
      <c r="Q347" s="51" t="n">
        <v>0</v>
      </c>
    </row>
    <row r="348" customFormat="false" ht="12.75" hidden="false" customHeight="false" outlineLevel="0" collapsed="false">
      <c r="B348" s="85" t="s">
        <v>27</v>
      </c>
      <c r="C348" s="13" t="n">
        <v>347</v>
      </c>
      <c r="D348" s="50" t="n">
        <v>0</v>
      </c>
      <c r="E348" s="50" t="n">
        <v>0</v>
      </c>
      <c r="F348" s="50" t="n">
        <v>0</v>
      </c>
      <c r="G348" s="50" t="n">
        <v>0</v>
      </c>
      <c r="H348" s="50" t="n">
        <v>0</v>
      </c>
      <c r="I348" s="50" t="n">
        <v>0</v>
      </c>
      <c r="J348" s="50" t="n">
        <v>0</v>
      </c>
      <c r="K348" s="50" t="n">
        <v>0</v>
      </c>
      <c r="L348" s="50" t="n">
        <v>0</v>
      </c>
      <c r="M348" s="50" t="n">
        <v>0</v>
      </c>
      <c r="N348" s="50" t="n">
        <v>0</v>
      </c>
      <c r="O348" s="50" t="n">
        <v>0</v>
      </c>
      <c r="P348" s="50" t="n">
        <v>0</v>
      </c>
      <c r="Q348" s="51" t="n">
        <v>0</v>
      </c>
    </row>
    <row r="349" customFormat="false" ht="12.75" hidden="false" customHeight="false" outlineLevel="0" collapsed="false">
      <c r="B349" s="85" t="s">
        <v>77</v>
      </c>
      <c r="C349" s="13" t="n">
        <v>348</v>
      </c>
      <c r="D349" s="50" t="n">
        <v>0</v>
      </c>
      <c r="E349" s="50" t="n">
        <v>-0.228354533069358</v>
      </c>
      <c r="F349" s="50" t="n">
        <v>-1.23712468529292</v>
      </c>
      <c r="G349" s="50" t="n">
        <v>-3.77933780725745</v>
      </c>
      <c r="H349" s="50" t="n">
        <v>-2.99356689489817</v>
      </c>
      <c r="I349" s="50" t="n">
        <v>-11.7131900824897</v>
      </c>
      <c r="J349" s="50" t="n">
        <v>-15.54965448801</v>
      </c>
      <c r="K349" s="50" t="n">
        <v>-34.2245541280474</v>
      </c>
      <c r="L349" s="50" t="n">
        <v>-7.14787292901134</v>
      </c>
      <c r="M349" s="50" t="n">
        <v>-7.23381027212063</v>
      </c>
      <c r="N349" s="50" t="n">
        <v>-84.1074658201969</v>
      </c>
      <c r="O349" s="50" t="n">
        <v>-476.381718069584</v>
      </c>
      <c r="P349" s="50" t="n">
        <v>-1591.29261879677</v>
      </c>
      <c r="Q349" s="51" t="n">
        <v>-2151.78180268655</v>
      </c>
    </row>
    <row r="350" customFormat="false" ht="12.75" hidden="false" customHeight="false" outlineLevel="0" collapsed="false">
      <c r="B350" s="85" t="s">
        <v>66</v>
      </c>
      <c r="C350" s="13" t="n">
        <v>349</v>
      </c>
      <c r="D350" s="50" t="n">
        <v>0</v>
      </c>
      <c r="E350" s="50" t="n">
        <v>0</v>
      </c>
      <c r="F350" s="50" t="n">
        <v>0</v>
      </c>
      <c r="G350" s="50" t="n">
        <v>0</v>
      </c>
      <c r="H350" s="50" t="n">
        <v>0</v>
      </c>
      <c r="I350" s="50" t="n">
        <v>0</v>
      </c>
      <c r="J350" s="50" t="n">
        <v>0</v>
      </c>
      <c r="K350" s="50" t="n">
        <v>0</v>
      </c>
      <c r="L350" s="50" t="n">
        <v>0</v>
      </c>
      <c r="M350" s="50" t="n">
        <v>0</v>
      </c>
      <c r="N350" s="50" t="n">
        <v>0</v>
      </c>
      <c r="O350" s="50" t="n">
        <v>0</v>
      </c>
      <c r="P350" s="50" t="n">
        <v>0</v>
      </c>
      <c r="Q350" s="51" t="n">
        <v>0</v>
      </c>
    </row>
    <row r="351" customFormat="false" ht="12.75" hidden="false" customHeight="false" outlineLevel="0" collapsed="false">
      <c r="B351" s="85" t="s">
        <v>45</v>
      </c>
      <c r="C351" s="13" t="n">
        <v>350</v>
      </c>
      <c r="D351" s="50" t="n">
        <v>0</v>
      </c>
      <c r="E351" s="50" t="n">
        <v>0</v>
      </c>
      <c r="F351" s="50" t="n">
        <v>0</v>
      </c>
      <c r="G351" s="50" t="n">
        <v>0</v>
      </c>
      <c r="H351" s="50" t="n">
        <v>0</v>
      </c>
      <c r="I351" s="50" t="n">
        <v>0</v>
      </c>
      <c r="J351" s="50" t="n">
        <v>0</v>
      </c>
      <c r="K351" s="50" t="n">
        <v>0</v>
      </c>
      <c r="L351" s="50" t="n">
        <v>0</v>
      </c>
      <c r="M351" s="50" t="n">
        <v>0</v>
      </c>
      <c r="N351" s="50" t="n">
        <v>0</v>
      </c>
      <c r="O351" s="50" t="n">
        <v>0</v>
      </c>
      <c r="P351" s="50" t="n">
        <v>0</v>
      </c>
      <c r="Q351" s="51" t="n">
        <v>0</v>
      </c>
    </row>
    <row r="352" customFormat="false" ht="12.75" hidden="false" customHeight="false" outlineLevel="0" collapsed="false">
      <c r="B352" s="85" t="s">
        <v>52</v>
      </c>
      <c r="C352" s="13" t="n">
        <v>351</v>
      </c>
      <c r="D352" s="50" t="n">
        <v>0</v>
      </c>
      <c r="E352" s="50" t="n">
        <v>0</v>
      </c>
      <c r="F352" s="50" t="n">
        <v>0</v>
      </c>
      <c r="G352" s="50" t="n">
        <v>0</v>
      </c>
      <c r="H352" s="50" t="n">
        <v>0</v>
      </c>
      <c r="I352" s="50" t="n">
        <v>0</v>
      </c>
      <c r="J352" s="50" t="n">
        <v>0</v>
      </c>
      <c r="K352" s="50" t="n">
        <v>0</v>
      </c>
      <c r="L352" s="50" t="n">
        <v>0</v>
      </c>
      <c r="M352" s="50" t="n">
        <v>0</v>
      </c>
      <c r="N352" s="50" t="n">
        <v>0</v>
      </c>
      <c r="O352" s="50" t="n">
        <v>0</v>
      </c>
      <c r="P352" s="50" t="n">
        <v>0</v>
      </c>
      <c r="Q352" s="51" t="n">
        <v>0</v>
      </c>
    </row>
    <row r="353" customFormat="false" ht="12.75" hidden="false" customHeight="false" outlineLevel="0" collapsed="false">
      <c r="B353" s="85" t="s">
        <v>80</v>
      </c>
      <c r="C353" s="13" t="n">
        <v>352</v>
      </c>
      <c r="D353" s="50" t="n">
        <v>0</v>
      </c>
      <c r="E353" s="50" t="n">
        <v>0</v>
      </c>
      <c r="F353" s="50" t="n">
        <v>0</v>
      </c>
      <c r="G353" s="50" t="n">
        <v>0</v>
      </c>
      <c r="H353" s="50" t="n">
        <v>0</v>
      </c>
      <c r="I353" s="50" t="n">
        <v>0</v>
      </c>
      <c r="J353" s="50" t="n">
        <v>0</v>
      </c>
      <c r="K353" s="50" t="n">
        <v>0</v>
      </c>
      <c r="L353" s="50" t="n">
        <v>0</v>
      </c>
      <c r="M353" s="50" t="n">
        <v>0</v>
      </c>
      <c r="N353" s="50" t="n">
        <v>0</v>
      </c>
      <c r="O353" s="50" t="n">
        <v>0</v>
      </c>
      <c r="P353" s="50" t="n">
        <v>0</v>
      </c>
      <c r="Q353" s="51" t="n">
        <v>0</v>
      </c>
    </row>
    <row r="354" customFormat="false" ht="12.75" hidden="false" customHeight="false" outlineLevel="0" collapsed="false">
      <c r="B354" s="85" t="s">
        <v>49</v>
      </c>
      <c r="C354" s="13" t="n">
        <v>353</v>
      </c>
      <c r="D354" s="50" t="n">
        <v>0</v>
      </c>
      <c r="E354" s="50" t="n">
        <v>0</v>
      </c>
      <c r="F354" s="50" t="n">
        <v>0</v>
      </c>
      <c r="G354" s="50" t="n">
        <v>0</v>
      </c>
      <c r="H354" s="50" t="n">
        <v>0</v>
      </c>
      <c r="I354" s="50" t="n">
        <v>0</v>
      </c>
      <c r="J354" s="50" t="n">
        <v>0</v>
      </c>
      <c r="K354" s="50" t="n">
        <v>0</v>
      </c>
      <c r="L354" s="50" t="n">
        <v>0</v>
      </c>
      <c r="M354" s="50" t="n">
        <v>0</v>
      </c>
      <c r="N354" s="50" t="n">
        <v>0</v>
      </c>
      <c r="O354" s="50" t="n">
        <v>0</v>
      </c>
      <c r="P354" s="50" t="n">
        <v>0</v>
      </c>
      <c r="Q354" s="51" t="n">
        <v>0</v>
      </c>
    </row>
    <row r="355" customFormat="false" ht="12.75" hidden="false" customHeight="false" outlineLevel="0" collapsed="false">
      <c r="B355" s="85" t="s">
        <v>34</v>
      </c>
      <c r="C355" s="13" t="n">
        <v>354</v>
      </c>
      <c r="D355" s="50" t="n">
        <v>0</v>
      </c>
      <c r="E355" s="50" t="n">
        <v>0</v>
      </c>
      <c r="F355" s="50" t="n">
        <v>0</v>
      </c>
      <c r="G355" s="50" t="n">
        <v>0</v>
      </c>
      <c r="H355" s="50" t="n">
        <v>0</v>
      </c>
      <c r="I355" s="50" t="n">
        <v>0</v>
      </c>
      <c r="J355" s="50" t="n">
        <v>0</v>
      </c>
      <c r="K355" s="50" t="n">
        <v>0</v>
      </c>
      <c r="L355" s="50" t="n">
        <v>0</v>
      </c>
      <c r="M355" s="50" t="n">
        <v>0</v>
      </c>
      <c r="N355" s="50" t="n">
        <v>0</v>
      </c>
      <c r="O355" s="50" t="n">
        <v>0</v>
      </c>
      <c r="P355" s="50" t="n">
        <v>0</v>
      </c>
      <c r="Q355" s="51" t="n">
        <v>0</v>
      </c>
    </row>
    <row r="356" customFormat="false" ht="12.75" hidden="false" customHeight="false" outlineLevel="0" collapsed="false">
      <c r="B356" s="85" t="s">
        <v>69</v>
      </c>
      <c r="C356" s="13" t="n">
        <v>355</v>
      </c>
      <c r="D356" s="50" t="n">
        <v>0</v>
      </c>
      <c r="E356" s="50" t="n">
        <v>0</v>
      </c>
      <c r="F356" s="50" t="n">
        <v>0</v>
      </c>
      <c r="G356" s="50" t="n">
        <v>0</v>
      </c>
      <c r="H356" s="50" t="n">
        <v>0</v>
      </c>
      <c r="I356" s="50" t="n">
        <v>0</v>
      </c>
      <c r="J356" s="50" t="n">
        <v>0</v>
      </c>
      <c r="K356" s="50" t="n">
        <v>0</v>
      </c>
      <c r="L356" s="50" t="n">
        <v>0</v>
      </c>
      <c r="M356" s="50" t="n">
        <v>0</v>
      </c>
      <c r="N356" s="50" t="n">
        <v>0</v>
      </c>
      <c r="O356" s="50" t="n">
        <v>0</v>
      </c>
      <c r="P356" s="50" t="n">
        <v>0</v>
      </c>
      <c r="Q356" s="51" t="n">
        <v>0</v>
      </c>
    </row>
    <row r="357" customFormat="false" ht="12.75" hidden="false" customHeight="false" outlineLevel="0" collapsed="false">
      <c r="B357" s="85" t="s">
        <v>72</v>
      </c>
      <c r="C357" s="13" t="n">
        <v>356</v>
      </c>
      <c r="D357" s="50" t="n">
        <v>0</v>
      </c>
      <c r="E357" s="50" t="n">
        <v>0</v>
      </c>
      <c r="F357" s="50" t="n">
        <v>0</v>
      </c>
      <c r="G357" s="50" t="n">
        <v>0</v>
      </c>
      <c r="H357" s="50" t="n">
        <v>0</v>
      </c>
      <c r="I357" s="50" t="n">
        <v>0</v>
      </c>
      <c r="J357" s="50" t="n">
        <v>0</v>
      </c>
      <c r="K357" s="50" t="n">
        <v>0</v>
      </c>
      <c r="L357" s="50" t="n">
        <v>0</v>
      </c>
      <c r="M357" s="50" t="n">
        <v>0</v>
      </c>
      <c r="N357" s="50" t="n">
        <v>0</v>
      </c>
      <c r="O357" s="50" t="n">
        <v>0</v>
      </c>
      <c r="P357" s="50" t="n">
        <v>0</v>
      </c>
      <c r="Q357" s="51" t="n">
        <v>0</v>
      </c>
    </row>
    <row r="358" customFormat="false" ht="12.75" hidden="false" customHeight="false" outlineLevel="0" collapsed="false">
      <c r="B358" s="85" t="s">
        <v>31</v>
      </c>
      <c r="C358" s="13" t="n">
        <v>357</v>
      </c>
      <c r="D358" s="50" t="n">
        <v>0</v>
      </c>
      <c r="E358" s="50" t="n">
        <v>0</v>
      </c>
      <c r="F358" s="50" t="n">
        <v>0</v>
      </c>
      <c r="G358" s="50" t="n">
        <v>0</v>
      </c>
      <c r="H358" s="50" t="n">
        <v>0</v>
      </c>
      <c r="I358" s="50" t="n">
        <v>0</v>
      </c>
      <c r="J358" s="50" t="n">
        <v>0</v>
      </c>
      <c r="K358" s="50" t="n">
        <v>0</v>
      </c>
      <c r="L358" s="50" t="n">
        <v>0</v>
      </c>
      <c r="M358" s="50" t="n">
        <v>0</v>
      </c>
      <c r="N358" s="50" t="n">
        <v>0</v>
      </c>
      <c r="O358" s="50" t="n">
        <v>0</v>
      </c>
      <c r="P358" s="50" t="n">
        <v>0</v>
      </c>
      <c r="Q358" s="51" t="n">
        <v>0</v>
      </c>
    </row>
    <row r="359" customFormat="false" ht="12.75" hidden="false" customHeight="false" outlineLevel="0" collapsed="false">
      <c r="B359" s="85" t="s">
        <v>37</v>
      </c>
      <c r="C359" s="13" t="n">
        <v>358</v>
      </c>
      <c r="D359" s="50" t="n">
        <v>0</v>
      </c>
      <c r="E359" s="50" t="n">
        <v>0</v>
      </c>
      <c r="F359" s="50" t="n">
        <v>0</v>
      </c>
      <c r="G359" s="50" t="n">
        <v>0</v>
      </c>
      <c r="H359" s="50" t="n">
        <v>0</v>
      </c>
      <c r="I359" s="50" t="n">
        <v>0</v>
      </c>
      <c r="J359" s="50" t="n">
        <v>0</v>
      </c>
      <c r="K359" s="50" t="n">
        <v>0</v>
      </c>
      <c r="L359" s="50" t="n">
        <v>0</v>
      </c>
      <c r="M359" s="50" t="n">
        <v>0</v>
      </c>
      <c r="N359" s="50" t="n">
        <v>0</v>
      </c>
      <c r="O359" s="50" t="n">
        <v>0</v>
      </c>
      <c r="P359" s="50" t="n">
        <v>0</v>
      </c>
      <c r="Q359" s="51" t="n">
        <v>0</v>
      </c>
    </row>
    <row r="360" customFormat="false" ht="12.75" hidden="false" customHeight="false" outlineLevel="0" collapsed="false">
      <c r="B360" s="85" t="n">
        <v>0</v>
      </c>
      <c r="C360" s="13" t="n">
        <v>359</v>
      </c>
      <c r="D360" s="50" t="n">
        <v>0</v>
      </c>
      <c r="E360" s="50" t="n">
        <v>0</v>
      </c>
      <c r="F360" s="50" t="n">
        <v>0</v>
      </c>
      <c r="G360" s="50" t="n">
        <v>0</v>
      </c>
      <c r="H360" s="50" t="n">
        <v>0</v>
      </c>
      <c r="I360" s="50" t="n">
        <v>0</v>
      </c>
      <c r="J360" s="50" t="n">
        <v>0</v>
      </c>
      <c r="K360" s="50" t="n">
        <v>0</v>
      </c>
      <c r="L360" s="50" t="n">
        <v>0</v>
      </c>
      <c r="M360" s="50" t="n">
        <v>0</v>
      </c>
      <c r="N360" s="50" t="n">
        <v>0</v>
      </c>
      <c r="O360" s="50" t="n">
        <v>0</v>
      </c>
      <c r="P360" s="50" t="n">
        <v>0</v>
      </c>
      <c r="Q360" s="51" t="n">
        <v>0</v>
      </c>
    </row>
    <row r="361" customFormat="false" ht="12.75" hidden="false" customHeight="false" outlineLevel="0" collapsed="false">
      <c r="B361" s="87" t="n">
        <v>0</v>
      </c>
      <c r="C361" s="64" t="n">
        <v>360</v>
      </c>
      <c r="D361" s="54" t="n">
        <v>0</v>
      </c>
      <c r="E361" s="54" t="n">
        <v>0</v>
      </c>
      <c r="F361" s="54" t="n">
        <v>0</v>
      </c>
      <c r="G361" s="54" t="n">
        <v>0</v>
      </c>
      <c r="H361" s="54" t="n">
        <v>0</v>
      </c>
      <c r="I361" s="54" t="n">
        <v>0</v>
      </c>
      <c r="J361" s="54" t="n">
        <v>0</v>
      </c>
      <c r="K361" s="54" t="n">
        <v>0</v>
      </c>
      <c r="L361" s="54" t="n">
        <v>0</v>
      </c>
      <c r="M361" s="54" t="n">
        <v>0</v>
      </c>
      <c r="N361" s="54" t="n">
        <v>0</v>
      </c>
      <c r="O361" s="54" t="n">
        <v>0</v>
      </c>
      <c r="P361" s="54" t="n">
        <v>0</v>
      </c>
      <c r="Q361" s="55" t="n">
        <v>0</v>
      </c>
    </row>
    <row r="362" customFormat="false" ht="12.75" hidden="false" customHeight="false" outlineLevel="0" collapsed="false">
      <c r="A362" s="0" t="n">
        <v>10</v>
      </c>
      <c r="B362" s="57" t="n">
        <v>36915</v>
      </c>
      <c r="C362" s="58" t="n">
        <v>361</v>
      </c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83"/>
    </row>
    <row r="363" customFormat="false" ht="12.75" hidden="false" customHeight="false" outlineLevel="0" collapsed="false">
      <c r="B363" s="61"/>
      <c r="C363" s="13" t="n">
        <v>362</v>
      </c>
      <c r="D363" s="13"/>
      <c r="E363" s="21" t="s">
        <v>5</v>
      </c>
      <c r="F363" s="21" t="s">
        <v>6</v>
      </c>
      <c r="G363" s="21" t="s">
        <v>7</v>
      </c>
      <c r="H363" s="21" t="s">
        <v>8</v>
      </c>
      <c r="I363" s="21" t="s">
        <v>9</v>
      </c>
      <c r="J363" s="21" t="s">
        <v>10</v>
      </c>
      <c r="K363" s="21" t="s">
        <v>11</v>
      </c>
      <c r="L363" s="21" t="s">
        <v>12</v>
      </c>
      <c r="M363" s="21" t="s">
        <v>13</v>
      </c>
      <c r="N363" s="21" t="s">
        <v>14</v>
      </c>
      <c r="O363" s="21" t="n">
        <v>2002</v>
      </c>
      <c r="P363" s="21" t="s">
        <v>15</v>
      </c>
      <c r="Q363" s="84" t="s">
        <v>16</v>
      </c>
    </row>
    <row r="364" customFormat="false" ht="12.75" hidden="false" customHeight="false" outlineLevel="0" collapsed="false">
      <c r="B364" s="85" t="s">
        <v>107</v>
      </c>
      <c r="C364" s="13" t="n">
        <v>363</v>
      </c>
      <c r="D364" s="13" t="s">
        <v>4</v>
      </c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86"/>
    </row>
    <row r="365" customFormat="false" ht="12.75" hidden="false" customHeight="false" outlineLevel="0" collapsed="false">
      <c r="B365" s="85" t="s">
        <v>19</v>
      </c>
      <c r="C365" s="13" t="n">
        <v>364</v>
      </c>
      <c r="D365" s="50" t="n">
        <v>32608395.12576</v>
      </c>
      <c r="E365" s="50" t="n">
        <v>53970.12</v>
      </c>
      <c r="F365" s="50" t="n">
        <v>279328.98</v>
      </c>
      <c r="G365" s="50" t="n">
        <v>327752.74</v>
      </c>
      <c r="H365" s="50" t="n">
        <v>472438.35</v>
      </c>
      <c r="I365" s="50" t="n">
        <v>480297.68</v>
      </c>
      <c r="J365" s="50" t="n">
        <v>390596.06</v>
      </c>
      <c r="K365" s="50" t="n">
        <v>779111.08</v>
      </c>
      <c r="L365" s="50" t="n">
        <v>472462.61</v>
      </c>
      <c r="M365" s="50" t="n">
        <v>1373951.25</v>
      </c>
      <c r="N365" s="50" t="n">
        <v>4629908.87</v>
      </c>
      <c r="O365" s="50" t="n">
        <v>641384.57</v>
      </c>
      <c r="P365" s="50" t="n">
        <v>1815856.13</v>
      </c>
      <c r="Q365" s="51" t="n">
        <v>7087149.57</v>
      </c>
    </row>
    <row r="366" customFormat="false" ht="12.75" hidden="false" customHeight="false" outlineLevel="0" collapsed="false">
      <c r="B366" s="85" t="s">
        <v>20</v>
      </c>
      <c r="C366" s="13" t="n">
        <v>365</v>
      </c>
      <c r="D366" s="50" t="n">
        <v>6892516.11478971</v>
      </c>
      <c r="E366" s="50" t="n">
        <v>0</v>
      </c>
      <c r="F366" s="50" t="n">
        <v>0</v>
      </c>
      <c r="G366" s="50" t="n">
        <v>0</v>
      </c>
      <c r="H366" s="50" t="n">
        <v>0</v>
      </c>
      <c r="I366" s="50" t="n">
        <v>0</v>
      </c>
      <c r="J366" s="50" t="n">
        <v>0</v>
      </c>
      <c r="K366" s="50" t="n">
        <v>0</v>
      </c>
      <c r="L366" s="50" t="n">
        <v>0</v>
      </c>
      <c r="M366" s="50" t="n">
        <v>0</v>
      </c>
      <c r="N366" s="50" t="n">
        <v>0</v>
      </c>
      <c r="O366" s="50" t="n">
        <v>0</v>
      </c>
      <c r="P366" s="50" t="n">
        <v>814257</v>
      </c>
      <c r="Q366" s="51" t="n">
        <v>814257</v>
      </c>
    </row>
    <row r="367" customFormat="false" ht="12.75" hidden="false" customHeight="false" outlineLevel="0" collapsed="false">
      <c r="B367" s="85" t="s">
        <v>108</v>
      </c>
      <c r="C367" s="13" t="n">
        <v>366</v>
      </c>
      <c r="D367" s="50" t="n">
        <v>0</v>
      </c>
      <c r="E367" s="50" t="n">
        <v>0</v>
      </c>
      <c r="F367" s="50" t="n">
        <v>0</v>
      </c>
      <c r="G367" s="50" t="n">
        <v>0</v>
      </c>
      <c r="H367" s="50" t="n">
        <v>0</v>
      </c>
      <c r="I367" s="50" t="n">
        <v>0</v>
      </c>
      <c r="J367" s="50" t="n">
        <v>0</v>
      </c>
      <c r="K367" s="50" t="n">
        <v>0</v>
      </c>
      <c r="L367" s="50" t="n">
        <v>0</v>
      </c>
      <c r="M367" s="50" t="n">
        <v>0</v>
      </c>
      <c r="N367" s="50" t="n">
        <v>0</v>
      </c>
      <c r="O367" s="50" t="n">
        <v>0</v>
      </c>
      <c r="P367" s="50" t="n">
        <v>0</v>
      </c>
      <c r="Q367" s="51" t="n">
        <v>0</v>
      </c>
    </row>
    <row r="368" customFormat="false" ht="12.75" hidden="false" customHeight="false" outlineLevel="0" collapsed="false">
      <c r="B368" s="85" t="s">
        <v>25</v>
      </c>
      <c r="C368" s="13" t="n">
        <v>367</v>
      </c>
      <c r="D368" s="50" t="n">
        <v>9307419.26524073</v>
      </c>
      <c r="E368" s="50" t="n">
        <v>13023.34</v>
      </c>
      <c r="F368" s="50" t="n">
        <v>95115.94</v>
      </c>
      <c r="G368" s="50" t="n">
        <v>100429.24</v>
      </c>
      <c r="H368" s="50" t="n">
        <v>104441</v>
      </c>
      <c r="I368" s="50" t="n">
        <v>106510.15</v>
      </c>
      <c r="J368" s="50" t="n">
        <v>78486.87</v>
      </c>
      <c r="K368" s="50" t="n">
        <v>160828.19</v>
      </c>
      <c r="L368" s="50" t="n">
        <v>107527</v>
      </c>
      <c r="M368" s="50" t="n">
        <v>313260.51</v>
      </c>
      <c r="N368" s="50" t="n">
        <v>1079622.24</v>
      </c>
      <c r="O368" s="50" t="n">
        <v>-124781.37</v>
      </c>
      <c r="P368" s="50" t="n">
        <v>896735.95</v>
      </c>
      <c r="Q368" s="51" t="n">
        <v>1851576.82</v>
      </c>
    </row>
    <row r="369" customFormat="false" ht="12.75" hidden="false" customHeight="false" outlineLevel="0" collapsed="false">
      <c r="B369" s="85" t="s">
        <v>29</v>
      </c>
      <c r="C369" s="13" t="n">
        <v>368</v>
      </c>
      <c r="D369" s="50" t="n">
        <v>643423.445253049</v>
      </c>
      <c r="E369" s="50" t="n">
        <v>0</v>
      </c>
      <c r="F369" s="50" t="n">
        <v>0</v>
      </c>
      <c r="G369" s="50" t="n">
        <v>0</v>
      </c>
      <c r="H369" s="50" t="n">
        <v>0</v>
      </c>
      <c r="I369" s="50" t="n">
        <v>0</v>
      </c>
      <c r="J369" s="50" t="n">
        <v>0</v>
      </c>
      <c r="K369" s="50" t="n">
        <v>0</v>
      </c>
      <c r="L369" s="50" t="n">
        <v>0</v>
      </c>
      <c r="M369" s="50" t="n">
        <v>0</v>
      </c>
      <c r="N369" s="50" t="n">
        <v>0</v>
      </c>
      <c r="O369" s="50" t="n">
        <v>0</v>
      </c>
      <c r="P369" s="50" t="n">
        <v>0</v>
      </c>
      <c r="Q369" s="51" t="n">
        <v>0</v>
      </c>
    </row>
    <row r="370" customFormat="false" ht="12.75" hidden="false" customHeight="false" outlineLevel="0" collapsed="false">
      <c r="B370" s="85" t="s">
        <v>32</v>
      </c>
      <c r="C370" s="13" t="n">
        <v>369</v>
      </c>
      <c r="D370" s="50" t="n">
        <v>283786.42273382</v>
      </c>
      <c r="E370" s="50" t="n">
        <v>-796.52</v>
      </c>
      <c r="F370" s="50" t="n">
        <v>-3172.35</v>
      </c>
      <c r="G370" s="50" t="n">
        <v>-3552.18</v>
      </c>
      <c r="H370" s="50" t="n">
        <v>-3536.49</v>
      </c>
      <c r="I370" s="50" t="n">
        <v>0</v>
      </c>
      <c r="J370" s="50" t="n">
        <v>0</v>
      </c>
      <c r="K370" s="50" t="n">
        <v>0</v>
      </c>
      <c r="L370" s="50" t="n">
        <v>0</v>
      </c>
      <c r="M370" s="50" t="n">
        <v>0</v>
      </c>
      <c r="N370" s="50" t="n">
        <v>-11057.54</v>
      </c>
      <c r="O370" s="50" t="n">
        <v>0</v>
      </c>
      <c r="P370" s="50" t="n">
        <v>0</v>
      </c>
      <c r="Q370" s="51" t="n">
        <v>-11057.54</v>
      </c>
    </row>
    <row r="371" customFormat="false" ht="12.75" hidden="false" customHeight="false" outlineLevel="0" collapsed="false">
      <c r="B371" s="85" t="s">
        <v>35</v>
      </c>
      <c r="C371" s="13" t="n">
        <v>370</v>
      </c>
      <c r="D371" s="50" t="n">
        <v>643423.445253049</v>
      </c>
      <c r="E371" s="50" t="n">
        <v>0</v>
      </c>
      <c r="F371" s="50" t="n">
        <v>0</v>
      </c>
      <c r="G371" s="50" t="n">
        <v>0</v>
      </c>
      <c r="H371" s="50" t="n">
        <v>0</v>
      </c>
      <c r="I371" s="50" t="n">
        <v>0</v>
      </c>
      <c r="J371" s="50" t="n">
        <v>0</v>
      </c>
      <c r="K371" s="50" t="n">
        <v>0</v>
      </c>
      <c r="L371" s="50" t="n">
        <v>0</v>
      </c>
      <c r="M371" s="50" t="n">
        <v>0</v>
      </c>
      <c r="N371" s="50" t="n">
        <v>0</v>
      </c>
      <c r="O371" s="50" t="n">
        <v>0</v>
      </c>
      <c r="P371" s="50" t="n">
        <v>0</v>
      </c>
      <c r="Q371" s="51" t="n">
        <v>0</v>
      </c>
    </row>
    <row r="372" customFormat="false" ht="12.75" hidden="false" customHeight="false" outlineLevel="0" collapsed="false">
      <c r="B372" s="85" t="s">
        <v>38</v>
      </c>
      <c r="C372" s="13" t="n">
        <v>371</v>
      </c>
      <c r="D372" s="50" t="n">
        <v>0</v>
      </c>
      <c r="E372" s="50" t="n">
        <v>0</v>
      </c>
      <c r="F372" s="50" t="n">
        <v>0</v>
      </c>
      <c r="G372" s="50" t="n">
        <v>0</v>
      </c>
      <c r="H372" s="50" t="n">
        <v>0</v>
      </c>
      <c r="I372" s="50" t="n">
        <v>0</v>
      </c>
      <c r="J372" s="50" t="n">
        <v>0</v>
      </c>
      <c r="K372" s="50" t="n">
        <v>0</v>
      </c>
      <c r="L372" s="50" t="n">
        <v>0</v>
      </c>
      <c r="M372" s="50" t="n">
        <v>0</v>
      </c>
      <c r="N372" s="50" t="n">
        <v>0</v>
      </c>
      <c r="O372" s="50" t="n">
        <v>0</v>
      </c>
      <c r="P372" s="50" t="n">
        <v>0</v>
      </c>
      <c r="Q372" s="51" t="n">
        <v>0</v>
      </c>
    </row>
    <row r="373" customFormat="false" ht="12.75" hidden="false" customHeight="false" outlineLevel="0" collapsed="false">
      <c r="B373" s="85" t="s">
        <v>43</v>
      </c>
      <c r="C373" s="13" t="n">
        <v>372</v>
      </c>
      <c r="D373" s="50" t="n">
        <v>5414937.39500007</v>
      </c>
      <c r="E373" s="50" t="n">
        <v>9734.06</v>
      </c>
      <c r="F373" s="50" t="n">
        <v>90209.02</v>
      </c>
      <c r="G373" s="50" t="n">
        <v>122995.25</v>
      </c>
      <c r="H373" s="50" t="n">
        <v>264574.79</v>
      </c>
      <c r="I373" s="50" t="n">
        <v>293996.54</v>
      </c>
      <c r="J373" s="50" t="n">
        <v>229463.75</v>
      </c>
      <c r="K373" s="50" t="n">
        <v>446973.59</v>
      </c>
      <c r="L373" s="50" t="n">
        <v>267431.34</v>
      </c>
      <c r="M373" s="50" t="n">
        <v>804616.5</v>
      </c>
      <c r="N373" s="50" t="n">
        <v>2529994.84</v>
      </c>
      <c r="O373" s="50" t="n">
        <v>-201842.04</v>
      </c>
      <c r="P373" s="50" t="n">
        <v>-2092762.08</v>
      </c>
      <c r="Q373" s="51" t="n">
        <v>235390.72</v>
      </c>
    </row>
    <row r="374" customFormat="false" ht="12.75" hidden="false" customHeight="false" outlineLevel="0" collapsed="false">
      <c r="B374" s="85" t="s">
        <v>47</v>
      </c>
      <c r="C374" s="13" t="n">
        <v>373</v>
      </c>
      <c r="D374" s="50" t="n">
        <v>1179203.87583943</v>
      </c>
      <c r="E374" s="50" t="n">
        <v>0</v>
      </c>
      <c r="F374" s="50" t="n">
        <v>36878.52</v>
      </c>
      <c r="G374" s="50" t="n">
        <v>58019</v>
      </c>
      <c r="H374" s="50" t="n">
        <v>59530.86</v>
      </c>
      <c r="I374" s="50" t="n">
        <v>19168.14</v>
      </c>
      <c r="J374" s="50" t="n">
        <v>18696.7</v>
      </c>
      <c r="K374" s="50" t="n">
        <v>33671.4</v>
      </c>
      <c r="L374" s="50" t="n">
        <v>40904.64</v>
      </c>
      <c r="M374" s="50" t="n">
        <v>112921.95</v>
      </c>
      <c r="N374" s="50" t="n">
        <v>379791.21</v>
      </c>
      <c r="O374" s="50" t="n">
        <v>213637.7</v>
      </c>
      <c r="P374" s="50" t="n">
        <v>-577040.67</v>
      </c>
      <c r="Q374" s="51" t="n">
        <v>16388.24</v>
      </c>
    </row>
    <row r="375" customFormat="false" ht="12.75" hidden="false" customHeight="false" outlineLevel="0" collapsed="false">
      <c r="B375" s="85" t="s">
        <v>50</v>
      </c>
      <c r="C375" s="13" t="n">
        <v>374</v>
      </c>
      <c r="D375" s="50" t="n">
        <v>0</v>
      </c>
      <c r="E375" s="50" t="n">
        <v>13148.27</v>
      </c>
      <c r="F375" s="50" t="n">
        <v>-17483</v>
      </c>
      <c r="G375" s="50" t="n">
        <v>0</v>
      </c>
      <c r="H375" s="50" t="n">
        <v>0</v>
      </c>
      <c r="I375" s="50" t="n">
        <v>0</v>
      </c>
      <c r="J375" s="50" t="n">
        <v>0</v>
      </c>
      <c r="K375" s="50" t="n">
        <v>0</v>
      </c>
      <c r="L375" s="50" t="n">
        <v>0</v>
      </c>
      <c r="M375" s="50" t="n">
        <v>0</v>
      </c>
      <c r="N375" s="50" t="n">
        <v>-4334.73</v>
      </c>
      <c r="O375" s="50" t="n">
        <v>216039.53</v>
      </c>
      <c r="P375" s="50" t="n">
        <v>12214.48</v>
      </c>
      <c r="Q375" s="51" t="n">
        <v>223919.28</v>
      </c>
    </row>
    <row r="376" customFormat="false" ht="12.75" hidden="false" customHeight="false" outlineLevel="0" collapsed="false">
      <c r="B376" s="85" t="s">
        <v>53</v>
      </c>
      <c r="C376" s="13" t="n">
        <v>375</v>
      </c>
      <c r="D376" s="50" t="n">
        <v>348892.34665558</v>
      </c>
      <c r="E376" s="50" t="n">
        <v>7956.16</v>
      </c>
      <c r="F376" s="50" t="n">
        <v>0</v>
      </c>
      <c r="G376" s="50" t="n">
        <v>0</v>
      </c>
      <c r="H376" s="50" t="n">
        <v>0</v>
      </c>
      <c r="I376" s="50" t="n">
        <v>0</v>
      </c>
      <c r="J376" s="50" t="n">
        <v>0</v>
      </c>
      <c r="K376" s="50" t="n">
        <v>0</v>
      </c>
      <c r="L376" s="50" t="n">
        <v>0</v>
      </c>
      <c r="M376" s="50" t="n">
        <v>0</v>
      </c>
      <c r="N376" s="50" t="n">
        <v>7956.16</v>
      </c>
      <c r="O376" s="50" t="n">
        <v>0</v>
      </c>
      <c r="P376" s="50" t="n">
        <v>0</v>
      </c>
      <c r="Q376" s="51" t="n">
        <v>7956.16</v>
      </c>
    </row>
    <row r="377" customFormat="false" ht="12.75" hidden="false" customHeight="false" outlineLevel="0" collapsed="false">
      <c r="B377" s="85" t="s">
        <v>56</v>
      </c>
      <c r="C377" s="13" t="n">
        <v>376</v>
      </c>
      <c r="D377" s="50" t="n">
        <v>206729.000607895</v>
      </c>
      <c r="E377" s="50" t="n">
        <v>7566.91</v>
      </c>
      <c r="F377" s="50" t="n">
        <v>34895.8</v>
      </c>
      <c r="G377" s="50" t="n">
        <v>0</v>
      </c>
      <c r="H377" s="50" t="n">
        <v>0</v>
      </c>
      <c r="I377" s="50" t="n">
        <v>0</v>
      </c>
      <c r="J377" s="50" t="n">
        <v>0</v>
      </c>
      <c r="K377" s="50" t="n">
        <v>0</v>
      </c>
      <c r="L377" s="50" t="n">
        <v>0</v>
      </c>
      <c r="M377" s="50" t="n">
        <v>0</v>
      </c>
      <c r="N377" s="50" t="n">
        <v>42462.71</v>
      </c>
      <c r="O377" s="50" t="n">
        <v>0</v>
      </c>
      <c r="P377" s="50" t="n">
        <v>0</v>
      </c>
      <c r="Q377" s="51" t="n">
        <v>42462.71</v>
      </c>
    </row>
    <row r="378" customFormat="false" ht="12.75" hidden="false" customHeight="false" outlineLevel="0" collapsed="false">
      <c r="B378" s="85" t="s">
        <v>59</v>
      </c>
      <c r="C378" s="13" t="n">
        <v>377</v>
      </c>
      <c r="D378" s="50" t="n">
        <v>98914.9707717691</v>
      </c>
      <c r="E378" s="50" t="n">
        <v>-5973.88</v>
      </c>
      <c r="F378" s="50" t="n">
        <v>0</v>
      </c>
      <c r="G378" s="50" t="n">
        <v>0</v>
      </c>
      <c r="H378" s="50" t="n">
        <v>0</v>
      </c>
      <c r="I378" s="50" t="n">
        <v>0</v>
      </c>
      <c r="J378" s="50" t="n">
        <v>0</v>
      </c>
      <c r="K378" s="50" t="n">
        <v>0</v>
      </c>
      <c r="L378" s="50" t="n">
        <v>0</v>
      </c>
      <c r="M378" s="50" t="n">
        <v>0</v>
      </c>
      <c r="N378" s="50" t="n">
        <v>-5973.88</v>
      </c>
      <c r="O378" s="50" t="n">
        <v>0</v>
      </c>
      <c r="P378" s="50" t="n">
        <v>0</v>
      </c>
      <c r="Q378" s="51" t="n">
        <v>-5973.88</v>
      </c>
    </row>
    <row r="379" customFormat="false" ht="12.75" hidden="false" customHeight="false" outlineLevel="0" collapsed="false">
      <c r="B379" s="85" t="s">
        <v>109</v>
      </c>
      <c r="C379" s="13" t="n">
        <v>378</v>
      </c>
      <c r="D379" s="50" t="n">
        <v>0</v>
      </c>
      <c r="E379" s="50" t="n">
        <v>0</v>
      </c>
      <c r="F379" s="50" t="n">
        <v>0</v>
      </c>
      <c r="G379" s="50" t="n">
        <v>0</v>
      </c>
      <c r="H379" s="50" t="n">
        <v>0</v>
      </c>
      <c r="I379" s="50" t="n">
        <v>0</v>
      </c>
      <c r="J379" s="50" t="n">
        <v>0</v>
      </c>
      <c r="K379" s="50" t="n">
        <v>0</v>
      </c>
      <c r="L379" s="50" t="n">
        <v>0</v>
      </c>
      <c r="M379" s="50" t="n">
        <v>0</v>
      </c>
      <c r="N379" s="50" t="n">
        <v>0</v>
      </c>
      <c r="O379" s="50" t="n">
        <v>0</v>
      </c>
      <c r="P379" s="50" t="n">
        <v>0</v>
      </c>
      <c r="Q379" s="51" t="n">
        <v>0</v>
      </c>
    </row>
    <row r="380" customFormat="false" ht="12.75" hidden="false" customHeight="false" outlineLevel="0" collapsed="false">
      <c r="B380" s="85" t="s">
        <v>64</v>
      </c>
      <c r="C380" s="13" t="n">
        <v>379</v>
      </c>
      <c r="D380" s="50" t="n">
        <v>11054784.5964733</v>
      </c>
      <c r="E380" s="50" t="n">
        <v>6850.05</v>
      </c>
      <c r="F380" s="50" t="n">
        <v>30694.47</v>
      </c>
      <c r="G380" s="50" t="n">
        <v>40414.66</v>
      </c>
      <c r="H380" s="50" t="n">
        <v>39774.09</v>
      </c>
      <c r="I380" s="50" t="n">
        <v>42112.85</v>
      </c>
      <c r="J380" s="50" t="n">
        <v>41647.42</v>
      </c>
      <c r="K380" s="50" t="n">
        <v>87719.47</v>
      </c>
      <c r="L380" s="50" t="n">
        <v>42167.72</v>
      </c>
      <c r="M380" s="50" t="n">
        <v>120665.66</v>
      </c>
      <c r="N380" s="50" t="n">
        <v>452046.39</v>
      </c>
      <c r="O380" s="50" t="n">
        <v>-122728.71</v>
      </c>
      <c r="P380" s="50" t="n">
        <v>515393.55</v>
      </c>
      <c r="Q380" s="51" t="n">
        <v>844711.23</v>
      </c>
    </row>
    <row r="381" customFormat="false" ht="12.75" hidden="false" customHeight="false" outlineLevel="0" collapsed="false">
      <c r="B381" s="85" t="s">
        <v>67</v>
      </c>
      <c r="C381" s="13" t="n">
        <v>380</v>
      </c>
      <c r="D381" s="50" t="n">
        <v>52050.7937719939</v>
      </c>
      <c r="E381" s="50" t="n">
        <v>0</v>
      </c>
      <c r="F381" s="50" t="n">
        <v>0</v>
      </c>
      <c r="G381" s="50" t="n">
        <v>0</v>
      </c>
      <c r="H381" s="50" t="n">
        <v>0</v>
      </c>
      <c r="I381" s="50" t="n">
        <v>0</v>
      </c>
      <c r="J381" s="50" t="n">
        <v>0</v>
      </c>
      <c r="K381" s="50" t="n">
        <v>0</v>
      </c>
      <c r="L381" s="50" t="n">
        <v>0</v>
      </c>
      <c r="M381" s="50" t="n">
        <v>0</v>
      </c>
      <c r="N381" s="50" t="n">
        <v>0</v>
      </c>
      <c r="O381" s="50" t="n">
        <v>0</v>
      </c>
      <c r="P381" s="50" t="n">
        <v>0</v>
      </c>
      <c r="Q381" s="51" t="n">
        <v>0</v>
      </c>
    </row>
    <row r="382" customFormat="false" ht="12.75" hidden="false" customHeight="false" outlineLevel="0" collapsed="false">
      <c r="B382" s="85" t="s">
        <v>70</v>
      </c>
      <c r="C382" s="13" t="n">
        <v>381</v>
      </c>
      <c r="D382" s="50" t="n">
        <v>781673.236476416</v>
      </c>
      <c r="E382" s="50" t="n">
        <v>0</v>
      </c>
      <c r="F382" s="50" t="n">
        <v>0</v>
      </c>
      <c r="G382" s="50" t="n">
        <v>0</v>
      </c>
      <c r="H382" s="50" t="n">
        <v>0</v>
      </c>
      <c r="I382" s="50" t="n">
        <v>0</v>
      </c>
      <c r="J382" s="50" t="n">
        <v>0</v>
      </c>
      <c r="K382" s="50" t="n">
        <v>0</v>
      </c>
      <c r="L382" s="50" t="n">
        <v>0</v>
      </c>
      <c r="M382" s="50" t="n">
        <v>0</v>
      </c>
      <c r="N382" s="50" t="n">
        <v>0</v>
      </c>
      <c r="O382" s="50" t="n">
        <v>0</v>
      </c>
      <c r="P382" s="50" t="n">
        <v>0</v>
      </c>
      <c r="Q382" s="51" t="n">
        <v>0</v>
      </c>
    </row>
    <row r="383" customFormat="false" ht="12.75" hidden="false" customHeight="false" outlineLevel="0" collapsed="false">
      <c r="B383" s="85" t="s">
        <v>75</v>
      </c>
      <c r="C383" s="13" t="n">
        <v>382</v>
      </c>
      <c r="D383" s="50" t="n">
        <v>3416744.03503822</v>
      </c>
      <c r="E383" s="50" t="n">
        <v>0</v>
      </c>
      <c r="F383" s="50" t="n">
        <v>12190.58</v>
      </c>
      <c r="G383" s="50" t="n">
        <v>9446.77</v>
      </c>
      <c r="H383" s="50" t="n">
        <v>7654.1</v>
      </c>
      <c r="I383" s="50" t="n">
        <v>18510</v>
      </c>
      <c r="J383" s="50" t="n">
        <v>22301.32</v>
      </c>
      <c r="K383" s="50" t="n">
        <v>49918.43</v>
      </c>
      <c r="L383" s="50" t="n">
        <v>14431.91</v>
      </c>
      <c r="M383" s="50" t="n">
        <v>22486.63</v>
      </c>
      <c r="N383" s="50" t="n">
        <v>156939.74</v>
      </c>
      <c r="O383" s="50" t="n">
        <v>661059.46</v>
      </c>
      <c r="P383" s="50" t="n">
        <v>2247057.9</v>
      </c>
      <c r="Q383" s="51" t="n">
        <v>3065057.1</v>
      </c>
    </row>
    <row r="384" customFormat="false" ht="12.75" hidden="false" customHeight="false" outlineLevel="0" collapsed="false">
      <c r="B384" s="85" t="s">
        <v>78</v>
      </c>
      <c r="C384" s="13" t="n">
        <v>383</v>
      </c>
      <c r="D384" s="50" t="n">
        <v>82769.4666994384</v>
      </c>
      <c r="E384" s="50" t="n">
        <v>2511.51</v>
      </c>
      <c r="F384" s="50" t="n">
        <v>0</v>
      </c>
      <c r="G384" s="50" t="n">
        <v>0</v>
      </c>
      <c r="H384" s="50" t="n">
        <v>0</v>
      </c>
      <c r="I384" s="50" t="n">
        <v>0</v>
      </c>
      <c r="J384" s="50" t="n">
        <v>0</v>
      </c>
      <c r="K384" s="50" t="n">
        <v>0</v>
      </c>
      <c r="L384" s="50" t="n">
        <v>0</v>
      </c>
      <c r="M384" s="50" t="n">
        <v>0</v>
      </c>
      <c r="N384" s="50" t="n">
        <v>2511.51</v>
      </c>
      <c r="O384" s="50" t="n">
        <v>0</v>
      </c>
      <c r="P384" s="50" t="n">
        <v>0</v>
      </c>
      <c r="Q384" s="51" t="n">
        <v>2511.51</v>
      </c>
    </row>
    <row r="385" customFormat="false" ht="12.75" hidden="false" customHeight="false" outlineLevel="0" collapsed="false">
      <c r="B385" s="85"/>
      <c r="C385" s="13" t="n">
        <v>384</v>
      </c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1"/>
    </row>
    <row r="386" customFormat="false" ht="12.75" hidden="false" customHeight="false" outlineLevel="0" collapsed="false">
      <c r="B386" s="85" t="s">
        <v>83</v>
      </c>
      <c r="C386" s="13" t="n">
        <v>385</v>
      </c>
      <c r="D386" s="50" t="s">
        <v>4</v>
      </c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1"/>
    </row>
    <row r="387" customFormat="false" ht="12.75" hidden="false" customHeight="false" outlineLevel="0" collapsed="false">
      <c r="B387" s="85" t="s">
        <v>22</v>
      </c>
      <c r="C387" s="13" t="n">
        <v>386</v>
      </c>
      <c r="D387" s="50" t="n">
        <v>0</v>
      </c>
      <c r="E387" s="50" t="n">
        <v>0</v>
      </c>
      <c r="F387" s="50" t="n">
        <v>0</v>
      </c>
      <c r="G387" s="50" t="n">
        <v>0</v>
      </c>
      <c r="H387" s="50" t="n">
        <v>0</v>
      </c>
      <c r="I387" s="50" t="n">
        <v>0</v>
      </c>
      <c r="J387" s="50" t="n">
        <v>0</v>
      </c>
      <c r="K387" s="50" t="n">
        <v>0</v>
      </c>
      <c r="L387" s="50" t="n">
        <v>0</v>
      </c>
      <c r="M387" s="50" t="n">
        <v>0</v>
      </c>
      <c r="N387" s="50" t="n">
        <v>0</v>
      </c>
      <c r="O387" s="50" t="n">
        <v>0</v>
      </c>
      <c r="P387" s="50" t="n">
        <v>0</v>
      </c>
      <c r="Q387" s="51" t="n">
        <v>0</v>
      </c>
    </row>
    <row r="388" customFormat="false" ht="12.75" hidden="false" customHeight="false" outlineLevel="0" collapsed="false">
      <c r="B388" s="85" t="s">
        <v>27</v>
      </c>
      <c r="C388" s="13" t="n">
        <v>387</v>
      </c>
      <c r="D388" s="50" t="n">
        <v>0</v>
      </c>
      <c r="E388" s="50" t="n">
        <v>0</v>
      </c>
      <c r="F388" s="50" t="n">
        <v>0</v>
      </c>
      <c r="G388" s="50" t="n">
        <v>0</v>
      </c>
      <c r="H388" s="50" t="n">
        <v>0</v>
      </c>
      <c r="I388" s="50" t="n">
        <v>0</v>
      </c>
      <c r="J388" s="50" t="n">
        <v>0</v>
      </c>
      <c r="K388" s="50" t="n">
        <v>0</v>
      </c>
      <c r="L388" s="50" t="n">
        <v>0</v>
      </c>
      <c r="M388" s="50" t="n">
        <v>0</v>
      </c>
      <c r="N388" s="50" t="n">
        <v>0</v>
      </c>
      <c r="O388" s="50" t="n">
        <v>0</v>
      </c>
      <c r="P388" s="50" t="n">
        <v>0</v>
      </c>
      <c r="Q388" s="51" t="n">
        <v>0</v>
      </c>
    </row>
    <row r="389" customFormat="false" ht="12.75" hidden="false" customHeight="false" outlineLevel="0" collapsed="false">
      <c r="B389" s="85" t="s">
        <v>77</v>
      </c>
      <c r="C389" s="13" t="n">
        <v>388</v>
      </c>
      <c r="D389" s="50" t="n">
        <v>0</v>
      </c>
      <c r="E389" s="50" t="n">
        <v>-0.0784991941392292</v>
      </c>
      <c r="F389" s="50" t="n">
        <v>-1.0577838166635</v>
      </c>
      <c r="G389" s="50" t="n">
        <v>-3.64986149161339</v>
      </c>
      <c r="H389" s="50" t="n">
        <v>-2.56867062284548</v>
      </c>
      <c r="I389" s="50" t="n">
        <v>-11.2164922297016</v>
      </c>
      <c r="J389" s="50" t="n">
        <v>-15.0598010002934</v>
      </c>
      <c r="K389" s="50" t="n">
        <v>-33.6706841056642</v>
      </c>
      <c r="L389" s="50" t="n">
        <v>-6.77235990409009</v>
      </c>
      <c r="M389" s="50" t="n">
        <v>-6.6970623041327</v>
      </c>
      <c r="N389" s="50" t="n">
        <v>-80.7712146691436</v>
      </c>
      <c r="O389" s="50" t="n">
        <v>-474.496979637455</v>
      </c>
      <c r="P389" s="50" t="n">
        <v>-1585.354423939</v>
      </c>
      <c r="Q389" s="51" t="n">
        <v>-2140.6226182456</v>
      </c>
    </row>
    <row r="390" customFormat="false" ht="12.75" hidden="false" customHeight="false" outlineLevel="0" collapsed="false">
      <c r="B390" s="85" t="s">
        <v>66</v>
      </c>
      <c r="C390" s="13" t="n">
        <v>389</v>
      </c>
      <c r="D390" s="50" t="n">
        <v>0</v>
      </c>
      <c r="E390" s="50" t="n">
        <v>0</v>
      </c>
      <c r="F390" s="50" t="n">
        <v>0</v>
      </c>
      <c r="G390" s="50" t="n">
        <v>0</v>
      </c>
      <c r="H390" s="50" t="n">
        <v>0</v>
      </c>
      <c r="I390" s="50" t="n">
        <v>0</v>
      </c>
      <c r="J390" s="50" t="n">
        <v>0</v>
      </c>
      <c r="K390" s="50" t="n">
        <v>0</v>
      </c>
      <c r="L390" s="50" t="n">
        <v>0</v>
      </c>
      <c r="M390" s="50" t="n">
        <v>0</v>
      </c>
      <c r="N390" s="50" t="n">
        <v>0</v>
      </c>
      <c r="O390" s="50" t="n">
        <v>0</v>
      </c>
      <c r="P390" s="50" t="n">
        <v>0</v>
      </c>
      <c r="Q390" s="51" t="n">
        <v>0</v>
      </c>
    </row>
    <row r="391" customFormat="false" ht="12.75" hidden="false" customHeight="false" outlineLevel="0" collapsed="false">
      <c r="B391" s="85" t="s">
        <v>45</v>
      </c>
      <c r="C391" s="13" t="n">
        <v>390</v>
      </c>
      <c r="D391" s="50" t="n">
        <v>0</v>
      </c>
      <c r="E391" s="50" t="n">
        <v>0</v>
      </c>
      <c r="F391" s="50" t="n">
        <v>0</v>
      </c>
      <c r="G391" s="50" t="n">
        <v>0</v>
      </c>
      <c r="H391" s="50" t="n">
        <v>0</v>
      </c>
      <c r="I391" s="50" t="n">
        <v>0</v>
      </c>
      <c r="J391" s="50" t="n">
        <v>0</v>
      </c>
      <c r="K391" s="50" t="n">
        <v>0</v>
      </c>
      <c r="L391" s="50" t="n">
        <v>0</v>
      </c>
      <c r="M391" s="50" t="n">
        <v>0</v>
      </c>
      <c r="N391" s="50" t="n">
        <v>0</v>
      </c>
      <c r="O391" s="50" t="n">
        <v>0</v>
      </c>
      <c r="P391" s="50" t="n">
        <v>0</v>
      </c>
      <c r="Q391" s="51" t="n">
        <v>0</v>
      </c>
    </row>
    <row r="392" customFormat="false" ht="12.75" hidden="false" customHeight="false" outlineLevel="0" collapsed="false">
      <c r="B392" s="85" t="s">
        <v>52</v>
      </c>
      <c r="C392" s="13" t="n">
        <v>391</v>
      </c>
      <c r="D392" s="50" t="n">
        <v>0</v>
      </c>
      <c r="E392" s="50" t="n">
        <v>0</v>
      </c>
      <c r="F392" s="50" t="n">
        <v>0</v>
      </c>
      <c r="G392" s="50" t="n">
        <v>0</v>
      </c>
      <c r="H392" s="50" t="n">
        <v>0</v>
      </c>
      <c r="I392" s="50" t="n">
        <v>0</v>
      </c>
      <c r="J392" s="50" t="n">
        <v>0</v>
      </c>
      <c r="K392" s="50" t="n">
        <v>0</v>
      </c>
      <c r="L392" s="50" t="n">
        <v>0</v>
      </c>
      <c r="M392" s="50" t="n">
        <v>0</v>
      </c>
      <c r="N392" s="50" t="n">
        <v>0</v>
      </c>
      <c r="O392" s="50" t="n">
        <v>0</v>
      </c>
      <c r="P392" s="50" t="n">
        <v>0</v>
      </c>
      <c r="Q392" s="51" t="n">
        <v>0</v>
      </c>
    </row>
    <row r="393" customFormat="false" ht="12.75" hidden="false" customHeight="false" outlineLevel="0" collapsed="false">
      <c r="B393" s="85" t="s">
        <v>80</v>
      </c>
      <c r="C393" s="13" t="n">
        <v>392</v>
      </c>
      <c r="D393" s="50" t="n">
        <v>0</v>
      </c>
      <c r="E393" s="50" t="n">
        <v>0</v>
      </c>
      <c r="F393" s="50" t="n">
        <v>0</v>
      </c>
      <c r="G393" s="50" t="n">
        <v>0</v>
      </c>
      <c r="H393" s="50" t="n">
        <v>0</v>
      </c>
      <c r="I393" s="50" t="n">
        <v>0</v>
      </c>
      <c r="J393" s="50" t="n">
        <v>0</v>
      </c>
      <c r="K393" s="50" t="n">
        <v>0</v>
      </c>
      <c r="L393" s="50" t="n">
        <v>0</v>
      </c>
      <c r="M393" s="50" t="n">
        <v>0</v>
      </c>
      <c r="N393" s="50" t="n">
        <v>0</v>
      </c>
      <c r="O393" s="50" t="n">
        <v>0</v>
      </c>
      <c r="P393" s="50" t="n">
        <v>0</v>
      </c>
      <c r="Q393" s="51" t="n">
        <v>0</v>
      </c>
    </row>
    <row r="394" customFormat="false" ht="12.75" hidden="false" customHeight="false" outlineLevel="0" collapsed="false">
      <c r="B394" s="85" t="s">
        <v>49</v>
      </c>
      <c r="C394" s="13" t="n">
        <v>393</v>
      </c>
      <c r="D394" s="50" t="n">
        <v>0</v>
      </c>
      <c r="E394" s="50" t="n">
        <v>0</v>
      </c>
      <c r="F394" s="50" t="n">
        <v>0</v>
      </c>
      <c r="G394" s="50" t="n">
        <v>0</v>
      </c>
      <c r="H394" s="50" t="n">
        <v>0</v>
      </c>
      <c r="I394" s="50" t="n">
        <v>0</v>
      </c>
      <c r="J394" s="50" t="n">
        <v>0</v>
      </c>
      <c r="K394" s="50" t="n">
        <v>0</v>
      </c>
      <c r="L394" s="50" t="n">
        <v>0</v>
      </c>
      <c r="M394" s="50" t="n">
        <v>0</v>
      </c>
      <c r="N394" s="50" t="n">
        <v>0</v>
      </c>
      <c r="O394" s="50" t="n">
        <v>0</v>
      </c>
      <c r="P394" s="50" t="n">
        <v>0</v>
      </c>
      <c r="Q394" s="51" t="n">
        <v>0</v>
      </c>
    </row>
    <row r="395" customFormat="false" ht="12.75" hidden="false" customHeight="false" outlineLevel="0" collapsed="false">
      <c r="B395" s="85" t="s">
        <v>34</v>
      </c>
      <c r="C395" s="13" t="n">
        <v>394</v>
      </c>
      <c r="D395" s="50" t="n">
        <v>0</v>
      </c>
      <c r="E395" s="50" t="n">
        <v>0</v>
      </c>
      <c r="F395" s="50" t="n">
        <v>0</v>
      </c>
      <c r="G395" s="50" t="n">
        <v>0</v>
      </c>
      <c r="H395" s="50" t="n">
        <v>0</v>
      </c>
      <c r="I395" s="50" t="n">
        <v>0</v>
      </c>
      <c r="J395" s="50" t="n">
        <v>0</v>
      </c>
      <c r="K395" s="50" t="n">
        <v>0</v>
      </c>
      <c r="L395" s="50" t="n">
        <v>0</v>
      </c>
      <c r="M395" s="50" t="n">
        <v>0</v>
      </c>
      <c r="N395" s="50" t="n">
        <v>0</v>
      </c>
      <c r="O395" s="50" t="n">
        <v>0</v>
      </c>
      <c r="P395" s="50" t="n">
        <v>0</v>
      </c>
      <c r="Q395" s="51" t="n">
        <v>0</v>
      </c>
    </row>
    <row r="396" customFormat="false" ht="12.75" hidden="false" customHeight="false" outlineLevel="0" collapsed="false">
      <c r="B396" s="85" t="s">
        <v>69</v>
      </c>
      <c r="C396" s="13" t="n">
        <v>395</v>
      </c>
      <c r="D396" s="50" t="n">
        <v>0</v>
      </c>
      <c r="E396" s="50" t="n">
        <v>0</v>
      </c>
      <c r="F396" s="50" t="n">
        <v>0</v>
      </c>
      <c r="G396" s="50" t="n">
        <v>0</v>
      </c>
      <c r="H396" s="50" t="n">
        <v>0</v>
      </c>
      <c r="I396" s="50" t="n">
        <v>0</v>
      </c>
      <c r="J396" s="50" t="n">
        <v>0</v>
      </c>
      <c r="K396" s="50" t="n">
        <v>0</v>
      </c>
      <c r="L396" s="50" t="n">
        <v>0</v>
      </c>
      <c r="M396" s="50" t="n">
        <v>0</v>
      </c>
      <c r="N396" s="50" t="n">
        <v>0</v>
      </c>
      <c r="O396" s="50" t="n">
        <v>0</v>
      </c>
      <c r="P396" s="50" t="n">
        <v>0</v>
      </c>
      <c r="Q396" s="51" t="n">
        <v>0</v>
      </c>
    </row>
    <row r="397" customFormat="false" ht="12.75" hidden="false" customHeight="false" outlineLevel="0" collapsed="false">
      <c r="B397" s="85" t="s">
        <v>72</v>
      </c>
      <c r="C397" s="13" t="n">
        <v>396</v>
      </c>
      <c r="D397" s="50" t="n">
        <v>0</v>
      </c>
      <c r="E397" s="50" t="n">
        <v>0</v>
      </c>
      <c r="F397" s="50" t="n">
        <v>0</v>
      </c>
      <c r="G397" s="50" t="n">
        <v>0</v>
      </c>
      <c r="H397" s="50" t="n">
        <v>0</v>
      </c>
      <c r="I397" s="50" t="n">
        <v>0</v>
      </c>
      <c r="J397" s="50" t="n">
        <v>0</v>
      </c>
      <c r="K397" s="50" t="n">
        <v>0</v>
      </c>
      <c r="L397" s="50" t="n">
        <v>0</v>
      </c>
      <c r="M397" s="50" t="n">
        <v>0</v>
      </c>
      <c r="N397" s="50" t="n">
        <v>0</v>
      </c>
      <c r="O397" s="50" t="n">
        <v>0</v>
      </c>
      <c r="P397" s="50" t="n">
        <v>0</v>
      </c>
      <c r="Q397" s="51" t="n">
        <v>0</v>
      </c>
    </row>
    <row r="398" customFormat="false" ht="12.75" hidden="false" customHeight="false" outlineLevel="0" collapsed="false">
      <c r="B398" s="85" t="s">
        <v>31</v>
      </c>
      <c r="C398" s="13" t="n">
        <v>397</v>
      </c>
      <c r="D398" s="50" t="n">
        <v>0</v>
      </c>
      <c r="E398" s="50" t="n">
        <v>0</v>
      </c>
      <c r="F398" s="50" t="n">
        <v>0</v>
      </c>
      <c r="G398" s="50" t="n">
        <v>0</v>
      </c>
      <c r="H398" s="50" t="n">
        <v>0</v>
      </c>
      <c r="I398" s="50" t="n">
        <v>0</v>
      </c>
      <c r="J398" s="50" t="n">
        <v>0</v>
      </c>
      <c r="K398" s="50" t="n">
        <v>0</v>
      </c>
      <c r="L398" s="50" t="n">
        <v>0</v>
      </c>
      <c r="M398" s="50" t="n">
        <v>0</v>
      </c>
      <c r="N398" s="50" t="n">
        <v>0</v>
      </c>
      <c r="O398" s="50" t="n">
        <v>0</v>
      </c>
      <c r="P398" s="50" t="n">
        <v>0</v>
      </c>
      <c r="Q398" s="51" t="n">
        <v>0</v>
      </c>
    </row>
    <row r="399" customFormat="false" ht="12.75" hidden="false" customHeight="false" outlineLevel="0" collapsed="false">
      <c r="B399" s="85" t="s">
        <v>37</v>
      </c>
      <c r="C399" s="13" t="n">
        <v>398</v>
      </c>
      <c r="D399" s="50" t="n">
        <v>0</v>
      </c>
      <c r="E399" s="50" t="n">
        <v>0</v>
      </c>
      <c r="F399" s="50" t="n">
        <v>0</v>
      </c>
      <c r="G399" s="50" t="n">
        <v>0</v>
      </c>
      <c r="H399" s="50" t="n">
        <v>0</v>
      </c>
      <c r="I399" s="50" t="n">
        <v>0</v>
      </c>
      <c r="J399" s="50" t="n">
        <v>0</v>
      </c>
      <c r="K399" s="50" t="n">
        <v>0</v>
      </c>
      <c r="L399" s="50" t="n">
        <v>0</v>
      </c>
      <c r="M399" s="50" t="n">
        <v>0</v>
      </c>
      <c r="N399" s="50" t="n">
        <v>0</v>
      </c>
      <c r="O399" s="50" t="n">
        <v>0</v>
      </c>
      <c r="P399" s="50" t="n">
        <v>0</v>
      </c>
      <c r="Q399" s="51" t="n">
        <v>0</v>
      </c>
    </row>
    <row r="400" customFormat="false" ht="12.75" hidden="false" customHeight="false" outlineLevel="0" collapsed="false">
      <c r="B400" s="85" t="n">
        <v>0</v>
      </c>
      <c r="C400" s="13" t="n">
        <v>399</v>
      </c>
      <c r="D400" s="50" t="n">
        <v>0</v>
      </c>
      <c r="E400" s="50" t="n">
        <v>0</v>
      </c>
      <c r="F400" s="50" t="n">
        <v>0</v>
      </c>
      <c r="G400" s="50" t="n">
        <v>0</v>
      </c>
      <c r="H400" s="50" t="n">
        <v>0</v>
      </c>
      <c r="I400" s="50" t="n">
        <v>0</v>
      </c>
      <c r="J400" s="50" t="n">
        <v>0</v>
      </c>
      <c r="K400" s="50" t="n">
        <v>0</v>
      </c>
      <c r="L400" s="50" t="n">
        <v>0</v>
      </c>
      <c r="M400" s="50" t="n">
        <v>0</v>
      </c>
      <c r="N400" s="50" t="n">
        <v>0</v>
      </c>
      <c r="O400" s="50" t="n">
        <v>0</v>
      </c>
      <c r="P400" s="50" t="n">
        <v>0</v>
      </c>
      <c r="Q400" s="51" t="n">
        <v>0</v>
      </c>
    </row>
    <row r="401" customFormat="false" ht="12.75" hidden="false" customHeight="false" outlineLevel="0" collapsed="false">
      <c r="B401" s="87" t="n">
        <v>0</v>
      </c>
      <c r="C401" s="64" t="n">
        <v>400</v>
      </c>
      <c r="D401" s="54" t="n">
        <v>0</v>
      </c>
      <c r="E401" s="54" t="n">
        <v>0</v>
      </c>
      <c r="F401" s="54" t="n">
        <v>0</v>
      </c>
      <c r="G401" s="54" t="n">
        <v>0</v>
      </c>
      <c r="H401" s="54" t="n">
        <v>0</v>
      </c>
      <c r="I401" s="54" t="n">
        <v>0</v>
      </c>
      <c r="J401" s="54" t="n">
        <v>0</v>
      </c>
      <c r="K401" s="54" t="n">
        <v>0</v>
      </c>
      <c r="L401" s="54" t="n">
        <v>0</v>
      </c>
      <c r="M401" s="54" t="n">
        <v>0</v>
      </c>
      <c r="N401" s="54" t="n">
        <v>0</v>
      </c>
      <c r="O401" s="54" t="n">
        <v>0</v>
      </c>
      <c r="P401" s="54" t="n">
        <v>0</v>
      </c>
      <c r="Q401" s="55" t="n">
        <v>0</v>
      </c>
    </row>
    <row r="402" customFormat="false" ht="12.75" hidden="false" customHeight="false" outlineLevel="0" collapsed="false">
      <c r="A402" s="0" t="n">
        <v>11</v>
      </c>
      <c r="B402" s="57" t="n">
        <v>36916</v>
      </c>
      <c r="C402" s="58" t="n">
        <v>401</v>
      </c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83"/>
    </row>
    <row r="403" customFormat="false" ht="12.75" hidden="false" customHeight="false" outlineLevel="0" collapsed="false">
      <c r="B403" s="61"/>
      <c r="C403" s="13" t="n">
        <v>402</v>
      </c>
      <c r="D403" s="13"/>
      <c r="E403" s="21" t="s">
        <v>5</v>
      </c>
      <c r="F403" s="21" t="s">
        <v>6</v>
      </c>
      <c r="G403" s="21" t="s">
        <v>7</v>
      </c>
      <c r="H403" s="21" t="s">
        <v>8</v>
      </c>
      <c r="I403" s="21" t="s">
        <v>9</v>
      </c>
      <c r="J403" s="21" t="s">
        <v>10</v>
      </c>
      <c r="K403" s="21" t="s">
        <v>11</v>
      </c>
      <c r="L403" s="21" t="s">
        <v>12</v>
      </c>
      <c r="M403" s="21" t="s">
        <v>13</v>
      </c>
      <c r="N403" s="21" t="s">
        <v>14</v>
      </c>
      <c r="O403" s="21" t="n">
        <v>2002</v>
      </c>
      <c r="P403" s="21" t="s">
        <v>15</v>
      </c>
      <c r="Q403" s="84" t="s">
        <v>16</v>
      </c>
    </row>
    <row r="404" customFormat="false" ht="12.75" hidden="false" customHeight="false" outlineLevel="0" collapsed="false">
      <c r="B404" s="85" t="s">
        <v>107</v>
      </c>
      <c r="C404" s="13" t="n">
        <v>403</v>
      </c>
      <c r="D404" s="13" t="s">
        <v>4</v>
      </c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86"/>
    </row>
    <row r="405" customFormat="false" ht="12.75" hidden="false" customHeight="false" outlineLevel="0" collapsed="false">
      <c r="B405" s="85" t="s">
        <v>19</v>
      </c>
      <c r="C405" s="13" t="n">
        <v>404</v>
      </c>
      <c r="D405" s="50" t="n">
        <v>31902594.8268325</v>
      </c>
      <c r="E405" s="50" t="n">
        <v>47294.46</v>
      </c>
      <c r="F405" s="50" t="n">
        <v>248885.11</v>
      </c>
      <c r="G405" s="50" t="n">
        <v>327058.23</v>
      </c>
      <c r="H405" s="50" t="n">
        <v>489975.12</v>
      </c>
      <c r="I405" s="50" t="n">
        <v>479067.06</v>
      </c>
      <c r="J405" s="50" t="n">
        <v>389548.64</v>
      </c>
      <c r="K405" s="50" t="n">
        <v>778132.58</v>
      </c>
      <c r="L405" s="50" t="n">
        <v>471598.23</v>
      </c>
      <c r="M405" s="50" t="n">
        <v>1372200.68</v>
      </c>
      <c r="N405" s="50" t="n">
        <v>4603760.11</v>
      </c>
      <c r="O405" s="50" t="n">
        <v>639288.28</v>
      </c>
      <c r="P405" s="50" t="n">
        <v>2017435.74</v>
      </c>
      <c r="Q405" s="51" t="n">
        <v>7260484.13</v>
      </c>
    </row>
    <row r="406" customFormat="false" ht="12.75" hidden="false" customHeight="false" outlineLevel="0" collapsed="false">
      <c r="B406" s="85" t="s">
        <v>20</v>
      </c>
      <c r="C406" s="13" t="n">
        <v>405</v>
      </c>
      <c r="D406" s="50" t="n">
        <v>7272922.10191878</v>
      </c>
      <c r="E406" s="50" t="n">
        <v>0</v>
      </c>
      <c r="F406" s="50" t="n">
        <v>0</v>
      </c>
      <c r="G406" s="50" t="n">
        <v>0</v>
      </c>
      <c r="H406" s="50" t="n">
        <v>0</v>
      </c>
      <c r="I406" s="50" t="n">
        <v>0</v>
      </c>
      <c r="J406" s="50" t="n">
        <v>0</v>
      </c>
      <c r="K406" s="50" t="n">
        <v>0</v>
      </c>
      <c r="L406" s="50" t="n">
        <v>0</v>
      </c>
      <c r="M406" s="50" t="n">
        <v>0</v>
      </c>
      <c r="N406" s="50" t="n">
        <v>0</v>
      </c>
      <c r="O406" s="50" t="n">
        <v>0</v>
      </c>
      <c r="P406" s="50" t="n">
        <v>1018377.08</v>
      </c>
      <c r="Q406" s="51" t="n">
        <v>1018377.08</v>
      </c>
    </row>
    <row r="407" customFormat="false" ht="12.75" hidden="false" customHeight="false" outlineLevel="0" collapsed="false">
      <c r="B407" s="85" t="s">
        <v>108</v>
      </c>
      <c r="C407" s="13" t="n">
        <v>406</v>
      </c>
      <c r="D407" s="50" t="n">
        <v>0</v>
      </c>
      <c r="E407" s="50" t="n">
        <v>0</v>
      </c>
      <c r="F407" s="50" t="n">
        <v>0</v>
      </c>
      <c r="G407" s="50" t="n">
        <v>0</v>
      </c>
      <c r="H407" s="50" t="n">
        <v>0</v>
      </c>
      <c r="I407" s="50" t="n">
        <v>0</v>
      </c>
      <c r="J407" s="50" t="n">
        <v>0</v>
      </c>
      <c r="K407" s="50" t="n">
        <v>0</v>
      </c>
      <c r="L407" s="50" t="n">
        <v>0</v>
      </c>
      <c r="M407" s="50" t="n">
        <v>0</v>
      </c>
      <c r="N407" s="50" t="n">
        <v>0</v>
      </c>
      <c r="O407" s="50" t="n">
        <v>0</v>
      </c>
      <c r="P407" s="50" t="n">
        <v>0</v>
      </c>
      <c r="Q407" s="51" t="n">
        <v>0</v>
      </c>
    </row>
    <row r="408" customFormat="false" ht="12.75" hidden="false" customHeight="false" outlineLevel="0" collapsed="false">
      <c r="B408" s="85" t="s">
        <v>25</v>
      </c>
      <c r="C408" s="13" t="n">
        <v>407</v>
      </c>
      <c r="D408" s="50" t="n">
        <v>7996409.0362757</v>
      </c>
      <c r="E408" s="50" t="n">
        <v>11226.72</v>
      </c>
      <c r="F408" s="50" t="n">
        <v>94409.61</v>
      </c>
      <c r="G408" s="50" t="n">
        <v>100451.08</v>
      </c>
      <c r="H408" s="50" t="n">
        <v>104463.07</v>
      </c>
      <c r="I408" s="50" t="n">
        <v>106537.6</v>
      </c>
      <c r="J408" s="50" t="n">
        <v>78500.12</v>
      </c>
      <c r="K408" s="50" t="n">
        <v>160873.97</v>
      </c>
      <c r="L408" s="50" t="n">
        <v>107558</v>
      </c>
      <c r="M408" s="50" t="n">
        <v>313344</v>
      </c>
      <c r="N408" s="50" t="n">
        <v>1077364.17</v>
      </c>
      <c r="O408" s="50" t="n">
        <v>-124794.57</v>
      </c>
      <c r="P408" s="50" t="n">
        <v>896037.34</v>
      </c>
      <c r="Q408" s="51" t="n">
        <v>1848606.94</v>
      </c>
    </row>
    <row r="409" customFormat="false" ht="12.75" hidden="false" customHeight="false" outlineLevel="0" collapsed="false">
      <c r="B409" s="85" t="s">
        <v>29</v>
      </c>
      <c r="C409" s="13" t="n">
        <v>408</v>
      </c>
      <c r="D409" s="50" t="n">
        <v>438902.40734002</v>
      </c>
      <c r="E409" s="50" t="n">
        <v>0</v>
      </c>
      <c r="F409" s="50" t="n">
        <v>0</v>
      </c>
      <c r="G409" s="50" t="n">
        <v>0</v>
      </c>
      <c r="H409" s="50" t="n">
        <v>0</v>
      </c>
      <c r="I409" s="50" t="n">
        <v>0</v>
      </c>
      <c r="J409" s="50" t="n">
        <v>0</v>
      </c>
      <c r="K409" s="50" t="n">
        <v>0</v>
      </c>
      <c r="L409" s="50" t="n">
        <v>0</v>
      </c>
      <c r="M409" s="50" t="n">
        <v>0</v>
      </c>
      <c r="N409" s="50" t="n">
        <v>0</v>
      </c>
      <c r="O409" s="50" t="n">
        <v>0</v>
      </c>
      <c r="P409" s="50" t="n">
        <v>0</v>
      </c>
      <c r="Q409" s="51" t="n">
        <v>0</v>
      </c>
    </row>
    <row r="410" customFormat="false" ht="12.75" hidden="false" customHeight="false" outlineLevel="0" collapsed="false">
      <c r="B410" s="85" t="s">
        <v>32</v>
      </c>
      <c r="C410" s="13" t="n">
        <v>409</v>
      </c>
      <c r="D410" s="50" t="n">
        <v>282914.001219362</v>
      </c>
      <c r="E410" s="50" t="n">
        <v>0</v>
      </c>
      <c r="F410" s="50" t="n">
        <v>-3172.84</v>
      </c>
      <c r="G410" s="50" t="n">
        <v>-3552.7</v>
      </c>
      <c r="H410" s="50" t="n">
        <v>-3537.06</v>
      </c>
      <c r="I410" s="50" t="n">
        <v>0</v>
      </c>
      <c r="J410" s="50" t="n">
        <v>0</v>
      </c>
      <c r="K410" s="50" t="n">
        <v>0</v>
      </c>
      <c r="L410" s="50" t="n">
        <v>0</v>
      </c>
      <c r="M410" s="50" t="n">
        <v>0</v>
      </c>
      <c r="N410" s="50" t="n">
        <v>-10262.6</v>
      </c>
      <c r="O410" s="50" t="n">
        <v>0</v>
      </c>
      <c r="P410" s="50" t="n">
        <v>0</v>
      </c>
      <c r="Q410" s="51" t="n">
        <v>-10262.6</v>
      </c>
    </row>
    <row r="411" customFormat="false" ht="12.75" hidden="false" customHeight="false" outlineLevel="0" collapsed="false">
      <c r="B411" s="85" t="s">
        <v>35</v>
      </c>
      <c r="C411" s="13" t="n">
        <v>410</v>
      </c>
      <c r="D411" s="50" t="n">
        <v>438902.40734002</v>
      </c>
      <c r="E411" s="50" t="n">
        <v>0</v>
      </c>
      <c r="F411" s="50" t="n">
        <v>0</v>
      </c>
      <c r="G411" s="50" t="n">
        <v>0</v>
      </c>
      <c r="H411" s="50" t="n">
        <v>0</v>
      </c>
      <c r="I411" s="50" t="n">
        <v>0</v>
      </c>
      <c r="J411" s="50" t="n">
        <v>0</v>
      </c>
      <c r="K411" s="50" t="n">
        <v>0</v>
      </c>
      <c r="L411" s="50" t="n">
        <v>0</v>
      </c>
      <c r="M411" s="50" t="n">
        <v>0</v>
      </c>
      <c r="N411" s="50" t="n">
        <v>0</v>
      </c>
      <c r="O411" s="50" t="n">
        <v>0</v>
      </c>
      <c r="P411" s="50" t="n">
        <v>0</v>
      </c>
      <c r="Q411" s="51" t="n">
        <v>0</v>
      </c>
    </row>
    <row r="412" customFormat="false" ht="12.75" hidden="false" customHeight="false" outlineLevel="0" collapsed="false">
      <c r="B412" s="85" t="s">
        <v>38</v>
      </c>
      <c r="C412" s="13" t="n">
        <v>411</v>
      </c>
      <c r="D412" s="50" t="n">
        <v>0</v>
      </c>
      <c r="E412" s="50" t="n">
        <v>0</v>
      </c>
      <c r="F412" s="50" t="n">
        <v>0</v>
      </c>
      <c r="G412" s="50" t="n">
        <v>0</v>
      </c>
      <c r="H412" s="50" t="n">
        <v>0</v>
      </c>
      <c r="I412" s="50" t="n">
        <v>0</v>
      </c>
      <c r="J412" s="50" t="n">
        <v>0</v>
      </c>
      <c r="K412" s="50" t="n">
        <v>0</v>
      </c>
      <c r="L412" s="50" t="n">
        <v>0</v>
      </c>
      <c r="M412" s="50" t="n">
        <v>0</v>
      </c>
      <c r="N412" s="50" t="n">
        <v>0</v>
      </c>
      <c r="O412" s="50" t="n">
        <v>0</v>
      </c>
      <c r="P412" s="50" t="n">
        <v>0</v>
      </c>
      <c r="Q412" s="51" t="n">
        <v>0</v>
      </c>
    </row>
    <row r="413" customFormat="false" ht="12.75" hidden="false" customHeight="false" outlineLevel="0" collapsed="false">
      <c r="B413" s="85" t="s">
        <v>43</v>
      </c>
      <c r="C413" s="13" t="n">
        <v>412</v>
      </c>
      <c r="D413" s="50" t="n">
        <v>5476281.85677727</v>
      </c>
      <c r="E413" s="50" t="n">
        <v>8263.53</v>
      </c>
      <c r="F413" s="50" t="n">
        <v>89229.33</v>
      </c>
      <c r="G413" s="50" t="n">
        <v>123062.61</v>
      </c>
      <c r="H413" s="50" t="n">
        <v>264299.11</v>
      </c>
      <c r="I413" s="50" t="n">
        <v>293889.69</v>
      </c>
      <c r="J413" s="50" t="n">
        <v>229397.77</v>
      </c>
      <c r="K413" s="50" t="n">
        <v>447061.13</v>
      </c>
      <c r="L413" s="50" t="n">
        <v>267491.41</v>
      </c>
      <c r="M413" s="50" t="n">
        <v>804538.4</v>
      </c>
      <c r="N413" s="50" t="n">
        <v>2527232.98</v>
      </c>
      <c r="O413" s="50" t="n">
        <v>-201735.7</v>
      </c>
      <c r="P413" s="50" t="n">
        <v>-2093897.62</v>
      </c>
      <c r="Q413" s="51" t="n">
        <v>231599.66</v>
      </c>
    </row>
    <row r="414" customFormat="false" ht="12.75" hidden="false" customHeight="false" outlineLevel="0" collapsed="false">
      <c r="B414" s="85" t="s">
        <v>47</v>
      </c>
      <c r="C414" s="13" t="n">
        <v>413</v>
      </c>
      <c r="D414" s="50" t="n">
        <v>1105393.54867303</v>
      </c>
      <c r="E414" s="50" t="n">
        <v>-1195</v>
      </c>
      <c r="F414" s="50" t="n">
        <v>13881.16</v>
      </c>
      <c r="G414" s="50" t="n">
        <v>58027.36</v>
      </c>
      <c r="H414" s="50" t="n">
        <v>78355.77</v>
      </c>
      <c r="I414" s="50" t="n">
        <v>19172.11</v>
      </c>
      <c r="J414" s="50" t="n">
        <v>18701</v>
      </c>
      <c r="K414" s="50" t="n">
        <v>33679.79</v>
      </c>
      <c r="L414" s="50" t="n">
        <v>40915.11</v>
      </c>
      <c r="M414" s="50" t="n">
        <v>112949.4</v>
      </c>
      <c r="N414" s="50" t="n">
        <v>374486.7</v>
      </c>
      <c r="O414" s="50" t="n">
        <v>213689.68</v>
      </c>
      <c r="P414" s="50" t="n">
        <v>-577621.37</v>
      </c>
      <c r="Q414" s="51" t="n">
        <v>10555.0100000001</v>
      </c>
    </row>
    <row r="415" customFormat="false" ht="12.75" hidden="false" customHeight="false" outlineLevel="0" collapsed="false">
      <c r="B415" s="85" t="s">
        <v>50</v>
      </c>
      <c r="C415" s="13" t="n">
        <v>414</v>
      </c>
      <c r="D415" s="50" t="n">
        <v>0</v>
      </c>
      <c r="E415" s="50" t="n">
        <v>6378.12</v>
      </c>
      <c r="F415" s="50" t="n">
        <v>-17485.76</v>
      </c>
      <c r="G415" s="50" t="n">
        <v>0</v>
      </c>
      <c r="H415" s="50" t="n">
        <v>0</v>
      </c>
      <c r="I415" s="50" t="n">
        <v>0</v>
      </c>
      <c r="J415" s="50" t="n">
        <v>0</v>
      </c>
      <c r="K415" s="50" t="n">
        <v>0</v>
      </c>
      <c r="L415" s="50" t="n">
        <v>0</v>
      </c>
      <c r="M415" s="50" t="n">
        <v>0</v>
      </c>
      <c r="N415" s="50" t="n">
        <v>-11107.64</v>
      </c>
      <c r="O415" s="50" t="n">
        <v>216091.27</v>
      </c>
      <c r="P415" s="50" t="n">
        <v>12123.18</v>
      </c>
      <c r="Q415" s="51" t="n">
        <v>217106.81</v>
      </c>
    </row>
    <row r="416" customFormat="false" ht="12.75" hidden="false" customHeight="false" outlineLevel="0" collapsed="false">
      <c r="B416" s="85" t="s">
        <v>53</v>
      </c>
      <c r="C416" s="13" t="n">
        <v>415</v>
      </c>
      <c r="D416" s="50" t="n">
        <v>216378.065186692</v>
      </c>
      <c r="E416" s="50" t="n">
        <v>6365</v>
      </c>
      <c r="F416" s="50" t="n">
        <v>-5949.07</v>
      </c>
      <c r="G416" s="50" t="n">
        <v>0</v>
      </c>
      <c r="H416" s="50" t="n">
        <v>0</v>
      </c>
      <c r="I416" s="50" t="n">
        <v>0</v>
      </c>
      <c r="J416" s="50" t="n">
        <v>0</v>
      </c>
      <c r="K416" s="50" t="n">
        <v>0</v>
      </c>
      <c r="L416" s="50" t="n">
        <v>0</v>
      </c>
      <c r="M416" s="50" t="n">
        <v>0</v>
      </c>
      <c r="N416" s="50" t="n">
        <v>415.93</v>
      </c>
      <c r="O416" s="50" t="n">
        <v>0</v>
      </c>
      <c r="P416" s="50" t="n">
        <v>0</v>
      </c>
      <c r="Q416" s="51" t="n">
        <v>415.93</v>
      </c>
    </row>
    <row r="417" customFormat="false" ht="12.75" hidden="false" customHeight="false" outlineLevel="0" collapsed="false">
      <c r="B417" s="85" t="s">
        <v>56</v>
      </c>
      <c r="C417" s="13" t="n">
        <v>416</v>
      </c>
      <c r="D417" s="50" t="n">
        <v>196838.793360995</v>
      </c>
      <c r="E417" s="50" t="n">
        <v>7568.17</v>
      </c>
      <c r="F417" s="50" t="n">
        <v>34901.21</v>
      </c>
      <c r="G417" s="50" t="n">
        <v>0</v>
      </c>
      <c r="H417" s="50" t="n">
        <v>0</v>
      </c>
      <c r="I417" s="50" t="n">
        <v>0</v>
      </c>
      <c r="J417" s="50" t="n">
        <v>0</v>
      </c>
      <c r="K417" s="50" t="n">
        <v>0</v>
      </c>
      <c r="L417" s="50" t="n">
        <v>0</v>
      </c>
      <c r="M417" s="50" t="n">
        <v>0</v>
      </c>
      <c r="N417" s="50" t="n">
        <v>42469.38</v>
      </c>
      <c r="O417" s="50" t="n">
        <v>0</v>
      </c>
      <c r="P417" s="50" t="n">
        <v>0</v>
      </c>
      <c r="Q417" s="51" t="n">
        <v>42469.38</v>
      </c>
    </row>
    <row r="418" customFormat="false" ht="12.75" hidden="false" customHeight="false" outlineLevel="0" collapsed="false">
      <c r="B418" s="85" t="s">
        <v>59</v>
      </c>
      <c r="C418" s="13" t="n">
        <v>417</v>
      </c>
      <c r="D418" s="50" t="n">
        <v>85048.7568224727</v>
      </c>
      <c r="E418" s="50" t="n">
        <v>0</v>
      </c>
      <c r="F418" s="50" t="n">
        <v>0</v>
      </c>
      <c r="G418" s="50" t="n">
        <v>0</v>
      </c>
      <c r="H418" s="50" t="n">
        <v>0</v>
      </c>
      <c r="I418" s="50" t="n">
        <v>0</v>
      </c>
      <c r="J418" s="50" t="n">
        <v>0</v>
      </c>
      <c r="K418" s="50" t="n">
        <v>0</v>
      </c>
      <c r="L418" s="50" t="n">
        <v>0</v>
      </c>
      <c r="M418" s="50" t="n">
        <v>0</v>
      </c>
      <c r="N418" s="50" t="n">
        <v>0</v>
      </c>
      <c r="O418" s="50" t="n">
        <v>0</v>
      </c>
      <c r="P418" s="50" t="n">
        <v>0</v>
      </c>
      <c r="Q418" s="51" t="n">
        <v>0</v>
      </c>
    </row>
    <row r="419" customFormat="false" ht="12.75" hidden="false" customHeight="false" outlineLevel="0" collapsed="false">
      <c r="B419" s="85" t="s">
        <v>109</v>
      </c>
      <c r="C419" s="13" t="n">
        <v>418</v>
      </c>
      <c r="D419" s="50" t="n">
        <v>0</v>
      </c>
      <c r="E419" s="50" t="n">
        <v>0</v>
      </c>
      <c r="F419" s="50" t="n">
        <v>0</v>
      </c>
      <c r="G419" s="50" t="n">
        <v>0</v>
      </c>
      <c r="H419" s="50" t="n">
        <v>0</v>
      </c>
      <c r="I419" s="50" t="n">
        <v>0</v>
      </c>
      <c r="J419" s="50" t="n">
        <v>0</v>
      </c>
      <c r="K419" s="50" t="n">
        <v>0</v>
      </c>
      <c r="L419" s="50" t="n">
        <v>0</v>
      </c>
      <c r="M419" s="50" t="n">
        <v>0</v>
      </c>
      <c r="N419" s="50" t="n">
        <v>0</v>
      </c>
      <c r="O419" s="50" t="n">
        <v>0</v>
      </c>
      <c r="P419" s="50" t="n">
        <v>0</v>
      </c>
      <c r="Q419" s="51" t="n">
        <v>0</v>
      </c>
    </row>
    <row r="420" customFormat="false" ht="12.75" hidden="false" customHeight="false" outlineLevel="0" collapsed="false">
      <c r="B420" s="85" t="s">
        <v>64</v>
      </c>
      <c r="C420" s="13" t="n">
        <v>419</v>
      </c>
      <c r="D420" s="50" t="n">
        <v>10435727.0899942</v>
      </c>
      <c r="E420" s="50" t="n">
        <v>6524.56</v>
      </c>
      <c r="F420" s="50" t="n">
        <v>31769.23</v>
      </c>
      <c r="G420" s="50" t="n">
        <v>40417.76</v>
      </c>
      <c r="H420" s="50" t="n">
        <v>39780</v>
      </c>
      <c r="I420" s="50" t="n">
        <v>42117</v>
      </c>
      <c r="J420" s="50" t="n">
        <v>41664.75</v>
      </c>
      <c r="K420" s="50" t="n">
        <v>87734</v>
      </c>
      <c r="L420" s="50" t="n">
        <v>42175</v>
      </c>
      <c r="M420" s="50" t="n">
        <v>120691.89</v>
      </c>
      <c r="N420" s="50" t="n">
        <v>452874.19</v>
      </c>
      <c r="O420" s="50" t="n">
        <v>-122759.52</v>
      </c>
      <c r="P420" s="50" t="n">
        <v>515860.62</v>
      </c>
      <c r="Q420" s="51" t="n">
        <v>845975.29</v>
      </c>
    </row>
    <row r="421" customFormat="false" ht="12.75" hidden="false" customHeight="false" outlineLevel="0" collapsed="false">
      <c r="B421" s="85" t="s">
        <v>67</v>
      </c>
      <c r="C421" s="13" t="n">
        <v>420</v>
      </c>
      <c r="D421" s="50" t="n">
        <v>3.1497748358659E-011</v>
      </c>
      <c r="E421" s="50" t="n">
        <v>0</v>
      </c>
      <c r="F421" s="50" t="n">
        <v>0</v>
      </c>
      <c r="G421" s="50" t="n">
        <v>0</v>
      </c>
      <c r="H421" s="50" t="n">
        <v>0</v>
      </c>
      <c r="I421" s="50" t="n">
        <v>0</v>
      </c>
      <c r="J421" s="50" t="n">
        <v>0</v>
      </c>
      <c r="K421" s="50" t="n">
        <v>0</v>
      </c>
      <c r="L421" s="50" t="n">
        <v>0</v>
      </c>
      <c r="M421" s="50" t="n">
        <v>0</v>
      </c>
      <c r="N421" s="50" t="n">
        <v>0</v>
      </c>
      <c r="O421" s="50" t="n">
        <v>0</v>
      </c>
      <c r="P421" s="50" t="n">
        <v>0</v>
      </c>
      <c r="Q421" s="51" t="n">
        <v>0</v>
      </c>
    </row>
    <row r="422" customFormat="false" ht="12.75" hidden="false" customHeight="false" outlineLevel="0" collapsed="false">
      <c r="B422" s="85" t="s">
        <v>70</v>
      </c>
      <c r="C422" s="13" t="n">
        <v>421</v>
      </c>
      <c r="D422" s="50" t="n">
        <v>889910.517095995</v>
      </c>
      <c r="E422" s="50" t="n">
        <v>0</v>
      </c>
      <c r="F422" s="50" t="n">
        <v>0</v>
      </c>
      <c r="G422" s="50" t="n">
        <v>0</v>
      </c>
      <c r="H422" s="50" t="n">
        <v>0</v>
      </c>
      <c r="I422" s="50" t="n">
        <v>0</v>
      </c>
      <c r="J422" s="50" t="n">
        <v>0</v>
      </c>
      <c r="K422" s="50" t="n">
        <v>0</v>
      </c>
      <c r="L422" s="50" t="n">
        <v>0</v>
      </c>
      <c r="M422" s="50" t="n">
        <v>0</v>
      </c>
      <c r="N422" s="50" t="n">
        <v>0</v>
      </c>
      <c r="O422" s="50" t="n">
        <v>0</v>
      </c>
      <c r="P422" s="50" t="n">
        <v>0</v>
      </c>
      <c r="Q422" s="51" t="n">
        <v>0</v>
      </c>
    </row>
    <row r="423" customFormat="false" ht="12.75" hidden="false" customHeight="false" outlineLevel="0" collapsed="false">
      <c r="B423" s="85" t="s">
        <v>75</v>
      </c>
      <c r="C423" s="13" t="n">
        <v>422</v>
      </c>
      <c r="D423" s="50" t="n">
        <v>4173856.6616611</v>
      </c>
      <c r="E423" s="50" t="n">
        <v>0</v>
      </c>
      <c r="F423" s="50" t="n">
        <v>11302.24</v>
      </c>
      <c r="G423" s="50" t="n">
        <v>8652.12</v>
      </c>
      <c r="H423" s="50" t="n">
        <v>6614.23</v>
      </c>
      <c r="I423" s="50" t="n">
        <v>17350.66</v>
      </c>
      <c r="J423" s="50" t="n">
        <v>21285</v>
      </c>
      <c r="K423" s="50" t="n">
        <v>48783.69</v>
      </c>
      <c r="L423" s="50" t="n">
        <v>13458.71</v>
      </c>
      <c r="M423" s="50" t="n">
        <v>20676.99</v>
      </c>
      <c r="N423" s="50" t="n">
        <v>148123.64</v>
      </c>
      <c r="O423" s="50" t="n">
        <v>658797.12</v>
      </c>
      <c r="P423" s="50" t="n">
        <v>2246556.51</v>
      </c>
      <c r="Q423" s="51" t="n">
        <v>3053477.27</v>
      </c>
    </row>
    <row r="424" customFormat="false" ht="12.75" hidden="false" customHeight="false" outlineLevel="0" collapsed="false">
      <c r="B424" s="85" t="s">
        <v>78</v>
      </c>
      <c r="C424" s="13" t="n">
        <v>423</v>
      </c>
      <c r="D424" s="50" t="n">
        <v>119324.869306508</v>
      </c>
      <c r="E424" s="50" t="n">
        <v>2163.36</v>
      </c>
      <c r="F424" s="50" t="n">
        <v>0</v>
      </c>
      <c r="G424" s="50" t="n">
        <v>0</v>
      </c>
      <c r="H424" s="50" t="n">
        <v>0</v>
      </c>
      <c r="I424" s="50" t="n">
        <v>0</v>
      </c>
      <c r="J424" s="50" t="n">
        <v>0</v>
      </c>
      <c r="K424" s="50" t="n">
        <v>0</v>
      </c>
      <c r="L424" s="50" t="n">
        <v>0</v>
      </c>
      <c r="M424" s="50" t="n">
        <v>0</v>
      </c>
      <c r="N424" s="50" t="n">
        <v>2163.36</v>
      </c>
      <c r="O424" s="50" t="n">
        <v>0</v>
      </c>
      <c r="P424" s="50" t="n">
        <v>0</v>
      </c>
      <c r="Q424" s="51" t="n">
        <v>2163.36</v>
      </c>
    </row>
    <row r="425" customFormat="false" ht="12.75" hidden="false" customHeight="false" outlineLevel="0" collapsed="false">
      <c r="B425" s="85"/>
      <c r="C425" s="13" t="n">
        <v>424</v>
      </c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1"/>
    </row>
    <row r="426" customFormat="false" ht="12.75" hidden="false" customHeight="false" outlineLevel="0" collapsed="false">
      <c r="B426" s="85" t="s">
        <v>83</v>
      </c>
      <c r="C426" s="13" t="n">
        <v>425</v>
      </c>
      <c r="D426" s="50" t="s">
        <v>4</v>
      </c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1"/>
    </row>
    <row r="427" customFormat="false" ht="12.75" hidden="false" customHeight="false" outlineLevel="0" collapsed="false">
      <c r="B427" s="85" t="s">
        <v>22</v>
      </c>
      <c r="C427" s="13" t="n">
        <v>426</v>
      </c>
      <c r="D427" s="50" t="n">
        <v>0</v>
      </c>
      <c r="E427" s="50" t="n">
        <v>0</v>
      </c>
      <c r="F427" s="50" t="n">
        <v>0</v>
      </c>
      <c r="G427" s="50" t="n">
        <v>0</v>
      </c>
      <c r="H427" s="50" t="n">
        <v>0</v>
      </c>
      <c r="I427" s="50" t="n">
        <v>0</v>
      </c>
      <c r="J427" s="50" t="n">
        <v>0</v>
      </c>
      <c r="K427" s="50" t="n">
        <v>0</v>
      </c>
      <c r="L427" s="50" t="n">
        <v>0</v>
      </c>
      <c r="M427" s="50" t="n">
        <v>0</v>
      </c>
      <c r="N427" s="50" t="n">
        <v>0</v>
      </c>
      <c r="O427" s="50" t="n">
        <v>0</v>
      </c>
      <c r="P427" s="50" t="n">
        <v>0</v>
      </c>
      <c r="Q427" s="51" t="n">
        <v>0</v>
      </c>
    </row>
    <row r="428" customFormat="false" ht="12.75" hidden="false" customHeight="false" outlineLevel="0" collapsed="false">
      <c r="B428" s="85" t="s">
        <v>27</v>
      </c>
      <c r="C428" s="13" t="n">
        <v>427</v>
      </c>
      <c r="D428" s="50" t="n">
        <v>0</v>
      </c>
      <c r="E428" s="50" t="n">
        <v>0</v>
      </c>
      <c r="F428" s="50" t="n">
        <v>0</v>
      </c>
      <c r="G428" s="50" t="n">
        <v>0</v>
      </c>
      <c r="H428" s="50" t="n">
        <v>0</v>
      </c>
      <c r="I428" s="50" t="n">
        <v>0</v>
      </c>
      <c r="J428" s="50" t="n">
        <v>0</v>
      </c>
      <c r="K428" s="50" t="n">
        <v>0</v>
      </c>
      <c r="L428" s="50" t="n">
        <v>0</v>
      </c>
      <c r="M428" s="50" t="n">
        <v>0</v>
      </c>
      <c r="N428" s="50" t="n">
        <v>0</v>
      </c>
      <c r="O428" s="50" t="n">
        <v>0</v>
      </c>
      <c r="P428" s="50" t="n">
        <v>0</v>
      </c>
      <c r="Q428" s="51" t="n">
        <v>0</v>
      </c>
    </row>
    <row r="429" customFormat="false" ht="12.75" hidden="false" customHeight="false" outlineLevel="0" collapsed="false">
      <c r="B429" s="85" t="s">
        <v>77</v>
      </c>
      <c r="C429" s="13" t="n">
        <v>428</v>
      </c>
      <c r="D429" s="50" t="n">
        <v>0</v>
      </c>
      <c r="E429" s="50" t="n">
        <v>-0.0784991941392292</v>
      </c>
      <c r="F429" s="50" t="n">
        <v>-1.0577838166635</v>
      </c>
      <c r="G429" s="50" t="n">
        <v>-3.64986149161339</v>
      </c>
      <c r="H429" s="50" t="n">
        <v>-2.56867062284548</v>
      </c>
      <c r="I429" s="50" t="n">
        <v>-11.2164922297016</v>
      </c>
      <c r="J429" s="50" t="n">
        <v>-15.0598010002934</v>
      </c>
      <c r="K429" s="50" t="n">
        <v>-33.6706841056642</v>
      </c>
      <c r="L429" s="50" t="n">
        <v>-6.77235990409009</v>
      </c>
      <c r="M429" s="50" t="n">
        <v>-6.6970623041327</v>
      </c>
      <c r="N429" s="50" t="n">
        <v>-80.7712146691436</v>
      </c>
      <c r="O429" s="50" t="n">
        <v>-474.607061637455</v>
      </c>
      <c r="P429" s="50" t="n">
        <v>-1587.385508939</v>
      </c>
      <c r="Q429" s="51" t="n">
        <v>-2142.7637852456</v>
      </c>
    </row>
    <row r="430" customFormat="false" ht="12.75" hidden="false" customHeight="false" outlineLevel="0" collapsed="false">
      <c r="B430" s="85" t="s">
        <v>66</v>
      </c>
      <c r="C430" s="13" t="n">
        <v>429</v>
      </c>
      <c r="D430" s="50" t="n">
        <v>0</v>
      </c>
      <c r="E430" s="50" t="n">
        <v>0</v>
      </c>
      <c r="F430" s="50" t="n">
        <v>0</v>
      </c>
      <c r="G430" s="50" t="n">
        <v>0</v>
      </c>
      <c r="H430" s="50" t="n">
        <v>0</v>
      </c>
      <c r="I430" s="50" t="n">
        <v>0</v>
      </c>
      <c r="J430" s="50" t="n">
        <v>0</v>
      </c>
      <c r="K430" s="50" t="n">
        <v>0</v>
      </c>
      <c r="L430" s="50" t="n">
        <v>0</v>
      </c>
      <c r="M430" s="50" t="n">
        <v>0</v>
      </c>
      <c r="N430" s="50" t="n">
        <v>0</v>
      </c>
      <c r="O430" s="50" t="n">
        <v>0</v>
      </c>
      <c r="P430" s="50" t="n">
        <v>0</v>
      </c>
      <c r="Q430" s="51" t="n">
        <v>0</v>
      </c>
    </row>
    <row r="431" customFormat="false" ht="12.75" hidden="false" customHeight="false" outlineLevel="0" collapsed="false">
      <c r="B431" s="85" t="s">
        <v>45</v>
      </c>
      <c r="C431" s="13" t="n">
        <v>430</v>
      </c>
      <c r="D431" s="50" t="n">
        <v>0</v>
      </c>
      <c r="E431" s="50" t="n">
        <v>0</v>
      </c>
      <c r="F431" s="50" t="n">
        <v>0</v>
      </c>
      <c r="G431" s="50" t="n">
        <v>0</v>
      </c>
      <c r="H431" s="50" t="n">
        <v>0</v>
      </c>
      <c r="I431" s="50" t="n">
        <v>0</v>
      </c>
      <c r="J431" s="50" t="n">
        <v>0</v>
      </c>
      <c r="K431" s="50" t="n">
        <v>0</v>
      </c>
      <c r="L431" s="50" t="n">
        <v>0</v>
      </c>
      <c r="M431" s="50" t="n">
        <v>0</v>
      </c>
      <c r="N431" s="50" t="n">
        <v>0</v>
      </c>
      <c r="O431" s="50" t="n">
        <v>0</v>
      </c>
      <c r="P431" s="50" t="n">
        <v>0</v>
      </c>
      <c r="Q431" s="51" t="n">
        <v>0</v>
      </c>
    </row>
    <row r="432" customFormat="false" ht="12.75" hidden="false" customHeight="false" outlineLevel="0" collapsed="false">
      <c r="B432" s="85" t="s">
        <v>52</v>
      </c>
      <c r="C432" s="13" t="n">
        <v>431</v>
      </c>
      <c r="D432" s="50" t="n">
        <v>0</v>
      </c>
      <c r="E432" s="50" t="n">
        <v>0</v>
      </c>
      <c r="F432" s="50" t="n">
        <v>0</v>
      </c>
      <c r="G432" s="50" t="n">
        <v>0</v>
      </c>
      <c r="H432" s="50" t="n">
        <v>0</v>
      </c>
      <c r="I432" s="50" t="n">
        <v>0</v>
      </c>
      <c r="J432" s="50" t="n">
        <v>0</v>
      </c>
      <c r="K432" s="50" t="n">
        <v>0</v>
      </c>
      <c r="L432" s="50" t="n">
        <v>0</v>
      </c>
      <c r="M432" s="50" t="n">
        <v>0</v>
      </c>
      <c r="N432" s="50" t="n">
        <v>0</v>
      </c>
      <c r="O432" s="50" t="n">
        <v>0</v>
      </c>
      <c r="P432" s="50" t="n">
        <v>0</v>
      </c>
      <c r="Q432" s="51" t="n">
        <v>0</v>
      </c>
    </row>
    <row r="433" customFormat="false" ht="12.75" hidden="false" customHeight="false" outlineLevel="0" collapsed="false">
      <c r="B433" s="85" t="s">
        <v>80</v>
      </c>
      <c r="C433" s="13" t="n">
        <v>432</v>
      </c>
      <c r="D433" s="50" t="n">
        <v>0</v>
      </c>
      <c r="E433" s="50" t="n">
        <v>0</v>
      </c>
      <c r="F433" s="50" t="n">
        <v>0</v>
      </c>
      <c r="G433" s="50" t="n">
        <v>0</v>
      </c>
      <c r="H433" s="50" t="n">
        <v>0</v>
      </c>
      <c r="I433" s="50" t="n">
        <v>0</v>
      </c>
      <c r="J433" s="50" t="n">
        <v>0</v>
      </c>
      <c r="K433" s="50" t="n">
        <v>0</v>
      </c>
      <c r="L433" s="50" t="n">
        <v>0</v>
      </c>
      <c r="M433" s="50" t="n">
        <v>0</v>
      </c>
      <c r="N433" s="50" t="n">
        <v>0</v>
      </c>
      <c r="O433" s="50" t="n">
        <v>0</v>
      </c>
      <c r="P433" s="50" t="n">
        <v>0</v>
      </c>
      <c r="Q433" s="51" t="n">
        <v>0</v>
      </c>
    </row>
    <row r="434" customFormat="false" ht="12.75" hidden="false" customHeight="false" outlineLevel="0" collapsed="false">
      <c r="B434" s="85" t="s">
        <v>49</v>
      </c>
      <c r="C434" s="13" t="n">
        <v>433</v>
      </c>
      <c r="D434" s="50" t="n">
        <v>0</v>
      </c>
      <c r="E434" s="50" t="n">
        <v>0</v>
      </c>
      <c r="F434" s="50" t="n">
        <v>0</v>
      </c>
      <c r="G434" s="50" t="n">
        <v>0</v>
      </c>
      <c r="H434" s="50" t="n">
        <v>0</v>
      </c>
      <c r="I434" s="50" t="n">
        <v>0</v>
      </c>
      <c r="J434" s="50" t="n">
        <v>0</v>
      </c>
      <c r="K434" s="50" t="n">
        <v>0</v>
      </c>
      <c r="L434" s="50" t="n">
        <v>0</v>
      </c>
      <c r="M434" s="50" t="n">
        <v>0</v>
      </c>
      <c r="N434" s="50" t="n">
        <v>0</v>
      </c>
      <c r="O434" s="50" t="n">
        <v>0</v>
      </c>
      <c r="P434" s="50" t="n">
        <v>0</v>
      </c>
      <c r="Q434" s="51" t="n">
        <v>0</v>
      </c>
    </row>
    <row r="435" customFormat="false" ht="12.75" hidden="false" customHeight="false" outlineLevel="0" collapsed="false">
      <c r="B435" s="85" t="s">
        <v>34</v>
      </c>
      <c r="C435" s="13" t="n">
        <v>434</v>
      </c>
      <c r="D435" s="50" t="n">
        <v>0</v>
      </c>
      <c r="E435" s="50" t="n">
        <v>0</v>
      </c>
      <c r="F435" s="50" t="n">
        <v>0</v>
      </c>
      <c r="G435" s="50" t="n">
        <v>0</v>
      </c>
      <c r="H435" s="50" t="n">
        <v>0</v>
      </c>
      <c r="I435" s="50" t="n">
        <v>0</v>
      </c>
      <c r="J435" s="50" t="n">
        <v>0</v>
      </c>
      <c r="K435" s="50" t="n">
        <v>0</v>
      </c>
      <c r="L435" s="50" t="n">
        <v>0</v>
      </c>
      <c r="M435" s="50" t="n">
        <v>0</v>
      </c>
      <c r="N435" s="50" t="n">
        <v>0</v>
      </c>
      <c r="O435" s="50" t="n">
        <v>0</v>
      </c>
      <c r="P435" s="50" t="n">
        <v>0</v>
      </c>
      <c r="Q435" s="51" t="n">
        <v>0</v>
      </c>
    </row>
    <row r="436" customFormat="false" ht="12.75" hidden="false" customHeight="false" outlineLevel="0" collapsed="false">
      <c r="B436" s="85" t="s">
        <v>69</v>
      </c>
      <c r="C436" s="13" t="n">
        <v>435</v>
      </c>
      <c r="D436" s="50" t="n">
        <v>0</v>
      </c>
      <c r="E436" s="50" t="n">
        <v>0</v>
      </c>
      <c r="F436" s="50" t="n">
        <v>0</v>
      </c>
      <c r="G436" s="50" t="n">
        <v>0</v>
      </c>
      <c r="H436" s="50" t="n">
        <v>0</v>
      </c>
      <c r="I436" s="50" t="n">
        <v>0</v>
      </c>
      <c r="J436" s="50" t="n">
        <v>0</v>
      </c>
      <c r="K436" s="50" t="n">
        <v>0</v>
      </c>
      <c r="L436" s="50" t="n">
        <v>0</v>
      </c>
      <c r="M436" s="50" t="n">
        <v>0</v>
      </c>
      <c r="N436" s="50" t="n">
        <v>0</v>
      </c>
      <c r="O436" s="50" t="n">
        <v>0</v>
      </c>
      <c r="P436" s="50" t="n">
        <v>0</v>
      </c>
      <c r="Q436" s="51" t="n">
        <v>0</v>
      </c>
    </row>
    <row r="437" customFormat="false" ht="12.75" hidden="false" customHeight="false" outlineLevel="0" collapsed="false">
      <c r="B437" s="85" t="s">
        <v>72</v>
      </c>
      <c r="C437" s="13" t="n">
        <v>436</v>
      </c>
      <c r="D437" s="50" t="n">
        <v>0</v>
      </c>
      <c r="E437" s="50" t="n">
        <v>0</v>
      </c>
      <c r="F437" s="50" t="n">
        <v>0</v>
      </c>
      <c r="G437" s="50" t="n">
        <v>0</v>
      </c>
      <c r="H437" s="50" t="n">
        <v>0</v>
      </c>
      <c r="I437" s="50" t="n">
        <v>0</v>
      </c>
      <c r="J437" s="50" t="n">
        <v>0</v>
      </c>
      <c r="K437" s="50" t="n">
        <v>0</v>
      </c>
      <c r="L437" s="50" t="n">
        <v>0</v>
      </c>
      <c r="M437" s="50" t="n">
        <v>0</v>
      </c>
      <c r="N437" s="50" t="n">
        <v>0</v>
      </c>
      <c r="O437" s="50" t="n">
        <v>0</v>
      </c>
      <c r="P437" s="50" t="n">
        <v>0</v>
      </c>
      <c r="Q437" s="51" t="n">
        <v>0</v>
      </c>
    </row>
    <row r="438" customFormat="false" ht="12.75" hidden="false" customHeight="false" outlineLevel="0" collapsed="false">
      <c r="B438" s="85" t="s">
        <v>31</v>
      </c>
      <c r="C438" s="13" t="n">
        <v>437</v>
      </c>
      <c r="D438" s="50" t="n">
        <v>0</v>
      </c>
      <c r="E438" s="50" t="n">
        <v>0</v>
      </c>
      <c r="F438" s="50" t="n">
        <v>0</v>
      </c>
      <c r="G438" s="50" t="n">
        <v>0</v>
      </c>
      <c r="H438" s="50" t="n">
        <v>0</v>
      </c>
      <c r="I438" s="50" t="n">
        <v>0</v>
      </c>
      <c r="J438" s="50" t="n">
        <v>0</v>
      </c>
      <c r="K438" s="50" t="n">
        <v>0</v>
      </c>
      <c r="L438" s="50" t="n">
        <v>0</v>
      </c>
      <c r="M438" s="50" t="n">
        <v>0</v>
      </c>
      <c r="N438" s="50" t="n">
        <v>0</v>
      </c>
      <c r="O438" s="50" t="n">
        <v>0</v>
      </c>
      <c r="P438" s="50" t="n">
        <v>0</v>
      </c>
      <c r="Q438" s="51" t="n">
        <v>0</v>
      </c>
    </row>
    <row r="439" customFormat="false" ht="12.75" hidden="false" customHeight="false" outlineLevel="0" collapsed="false">
      <c r="B439" s="85" t="s">
        <v>37</v>
      </c>
      <c r="C439" s="13" t="n">
        <v>438</v>
      </c>
      <c r="D439" s="50" t="n">
        <v>0</v>
      </c>
      <c r="E439" s="50" t="n">
        <v>0</v>
      </c>
      <c r="F439" s="50" t="n">
        <v>0</v>
      </c>
      <c r="G439" s="50" t="n">
        <v>0</v>
      </c>
      <c r="H439" s="50" t="n">
        <v>0</v>
      </c>
      <c r="I439" s="50" t="n">
        <v>0</v>
      </c>
      <c r="J439" s="50" t="n">
        <v>0</v>
      </c>
      <c r="K439" s="50" t="n">
        <v>0</v>
      </c>
      <c r="L439" s="50" t="n">
        <v>0</v>
      </c>
      <c r="M439" s="50" t="n">
        <v>0</v>
      </c>
      <c r="N439" s="50" t="n">
        <v>0</v>
      </c>
      <c r="O439" s="50" t="n">
        <v>0</v>
      </c>
      <c r="P439" s="50" t="n">
        <v>0</v>
      </c>
      <c r="Q439" s="51" t="n">
        <v>0</v>
      </c>
    </row>
    <row r="440" customFormat="false" ht="12.75" hidden="false" customHeight="false" outlineLevel="0" collapsed="false">
      <c r="B440" s="85" t="n">
        <v>0</v>
      </c>
      <c r="C440" s="13" t="n">
        <v>439</v>
      </c>
      <c r="D440" s="50" t="n">
        <v>0</v>
      </c>
      <c r="E440" s="50" t="n">
        <v>0</v>
      </c>
      <c r="F440" s="50" t="n">
        <v>0</v>
      </c>
      <c r="G440" s="50" t="n">
        <v>0</v>
      </c>
      <c r="H440" s="50" t="n">
        <v>0</v>
      </c>
      <c r="I440" s="50" t="n">
        <v>0</v>
      </c>
      <c r="J440" s="50" t="n">
        <v>0</v>
      </c>
      <c r="K440" s="50" t="n">
        <v>0</v>
      </c>
      <c r="L440" s="50" t="n">
        <v>0</v>
      </c>
      <c r="M440" s="50" t="n">
        <v>0</v>
      </c>
      <c r="N440" s="50" t="n">
        <v>0</v>
      </c>
      <c r="O440" s="50" t="n">
        <v>0</v>
      </c>
      <c r="P440" s="50" t="n">
        <v>0</v>
      </c>
      <c r="Q440" s="51" t="n">
        <v>0</v>
      </c>
    </row>
    <row r="441" customFormat="false" ht="12.75" hidden="false" customHeight="false" outlineLevel="0" collapsed="false">
      <c r="B441" s="87" t="n">
        <v>0</v>
      </c>
      <c r="C441" s="64" t="n">
        <v>440</v>
      </c>
      <c r="D441" s="54" t="n">
        <v>0</v>
      </c>
      <c r="E441" s="54" t="n">
        <v>0</v>
      </c>
      <c r="F441" s="54" t="n">
        <v>0</v>
      </c>
      <c r="G441" s="54" t="n">
        <v>0</v>
      </c>
      <c r="H441" s="54" t="n">
        <v>0</v>
      </c>
      <c r="I441" s="54" t="n">
        <v>0</v>
      </c>
      <c r="J441" s="54" t="n">
        <v>0</v>
      </c>
      <c r="K441" s="54" t="n">
        <v>0</v>
      </c>
      <c r="L441" s="54" t="n">
        <v>0</v>
      </c>
      <c r="M441" s="54" t="n">
        <v>0</v>
      </c>
      <c r="N441" s="54" t="n">
        <v>0</v>
      </c>
      <c r="O441" s="54" t="n">
        <v>0</v>
      </c>
      <c r="P441" s="54" t="n">
        <v>0</v>
      </c>
      <c r="Q441" s="55" t="n">
        <v>0</v>
      </c>
    </row>
    <row r="442" customFormat="false" ht="12.75" hidden="false" customHeight="false" outlineLevel="0" collapsed="false">
      <c r="A442" s="0" t="n">
        <v>12</v>
      </c>
      <c r="B442" s="57" t="n">
        <v>36917</v>
      </c>
      <c r="C442" s="58" t="n">
        <v>441</v>
      </c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83"/>
    </row>
    <row r="443" customFormat="false" ht="12.75" hidden="false" customHeight="false" outlineLevel="0" collapsed="false">
      <c r="B443" s="61"/>
      <c r="C443" s="13" t="n">
        <v>442</v>
      </c>
      <c r="D443" s="13"/>
      <c r="E443" s="21" t="s">
        <v>5</v>
      </c>
      <c r="F443" s="21" t="s">
        <v>6</v>
      </c>
      <c r="G443" s="21" t="s">
        <v>7</v>
      </c>
      <c r="H443" s="21" t="s">
        <v>8</v>
      </c>
      <c r="I443" s="21" t="s">
        <v>9</v>
      </c>
      <c r="J443" s="21" t="s">
        <v>10</v>
      </c>
      <c r="K443" s="21" t="s">
        <v>11</v>
      </c>
      <c r="L443" s="21" t="s">
        <v>12</v>
      </c>
      <c r="M443" s="21" t="s">
        <v>13</v>
      </c>
      <c r="N443" s="21" t="s">
        <v>14</v>
      </c>
      <c r="O443" s="21" t="n">
        <v>2002</v>
      </c>
      <c r="P443" s="21" t="s">
        <v>15</v>
      </c>
      <c r="Q443" s="84" t="s">
        <v>16</v>
      </c>
    </row>
    <row r="444" customFormat="false" ht="12.75" hidden="false" customHeight="false" outlineLevel="0" collapsed="false">
      <c r="B444" s="85" t="s">
        <v>107</v>
      </c>
      <c r="C444" s="13" t="n">
        <v>443</v>
      </c>
      <c r="D444" s="13" t="s">
        <v>4</v>
      </c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86"/>
    </row>
    <row r="445" customFormat="false" ht="12.75" hidden="false" customHeight="false" outlineLevel="0" collapsed="false">
      <c r="B445" s="85" t="s">
        <v>19</v>
      </c>
      <c r="C445" s="13" t="n">
        <v>444</v>
      </c>
      <c r="D445" s="50" t="n">
        <v>30925319.669339</v>
      </c>
      <c r="E445" s="50" t="n">
        <v>29829.02</v>
      </c>
      <c r="F445" s="50" t="n">
        <v>232253.77</v>
      </c>
      <c r="G445" s="50" t="n">
        <v>308250.73</v>
      </c>
      <c r="H445" s="50" t="n">
        <v>471458.09</v>
      </c>
      <c r="I445" s="50" t="n">
        <v>459948.97</v>
      </c>
      <c r="J445" s="50" t="n">
        <v>370782.03</v>
      </c>
      <c r="K445" s="50" t="n">
        <v>740250.51</v>
      </c>
      <c r="L445" s="50" t="n">
        <v>451613.35</v>
      </c>
      <c r="M445" s="50" t="n">
        <v>1316330.57</v>
      </c>
      <c r="N445" s="50" t="n">
        <v>4380717.04</v>
      </c>
      <c r="O445" s="50" t="n">
        <v>424496.92</v>
      </c>
      <c r="P445" s="50" t="n">
        <v>2432919.03</v>
      </c>
      <c r="Q445" s="51" t="n">
        <v>7238132.99</v>
      </c>
    </row>
    <row r="446" customFormat="false" ht="12.75" hidden="false" customHeight="false" outlineLevel="0" collapsed="false">
      <c r="B446" s="85" t="s">
        <v>20</v>
      </c>
      <c r="C446" s="13" t="n">
        <v>445</v>
      </c>
      <c r="D446" s="50" t="n">
        <v>7285650.00257214</v>
      </c>
      <c r="E446" s="50" t="n">
        <v>0</v>
      </c>
      <c r="F446" s="50" t="n">
        <v>0</v>
      </c>
      <c r="G446" s="50" t="n">
        <v>0</v>
      </c>
      <c r="H446" s="50" t="n">
        <v>0</v>
      </c>
      <c r="I446" s="50" t="n">
        <v>0</v>
      </c>
      <c r="J446" s="50" t="n">
        <v>0</v>
      </c>
      <c r="K446" s="50" t="n">
        <v>0</v>
      </c>
      <c r="L446" s="50" t="n">
        <v>0</v>
      </c>
      <c r="M446" s="50" t="n">
        <v>0</v>
      </c>
      <c r="N446" s="50" t="n">
        <v>0</v>
      </c>
      <c r="O446" s="50" t="n">
        <v>0</v>
      </c>
      <c r="P446" s="50" t="n">
        <v>1019336.88</v>
      </c>
      <c r="Q446" s="51" t="n">
        <v>1019336.88</v>
      </c>
    </row>
    <row r="447" customFormat="false" ht="12.75" hidden="false" customHeight="false" outlineLevel="0" collapsed="false">
      <c r="B447" s="85" t="s">
        <v>108</v>
      </c>
      <c r="C447" s="13" t="n">
        <v>446</v>
      </c>
      <c r="D447" s="50" t="n">
        <v>0</v>
      </c>
      <c r="E447" s="50" t="n">
        <v>0</v>
      </c>
      <c r="F447" s="50" t="n">
        <v>0</v>
      </c>
      <c r="G447" s="50" t="n">
        <v>0</v>
      </c>
      <c r="H447" s="50" t="n">
        <v>0</v>
      </c>
      <c r="I447" s="50" t="n">
        <v>0</v>
      </c>
      <c r="J447" s="50" t="n">
        <v>0</v>
      </c>
      <c r="K447" s="50" t="n">
        <v>0</v>
      </c>
      <c r="L447" s="50" t="n">
        <v>0</v>
      </c>
      <c r="M447" s="50" t="n">
        <v>0</v>
      </c>
      <c r="N447" s="50" t="n">
        <v>0</v>
      </c>
      <c r="O447" s="50" t="n">
        <v>0</v>
      </c>
      <c r="P447" s="50" t="n">
        <v>0</v>
      </c>
      <c r="Q447" s="51" t="n">
        <v>0</v>
      </c>
    </row>
    <row r="448" customFormat="false" ht="12.75" hidden="false" customHeight="false" outlineLevel="0" collapsed="false">
      <c r="B448" s="85" t="s">
        <v>25</v>
      </c>
      <c r="C448" s="13" t="n">
        <v>447</v>
      </c>
      <c r="D448" s="50" t="n">
        <v>7036295.76866268</v>
      </c>
      <c r="E448" s="50" t="n">
        <v>3489.16</v>
      </c>
      <c r="F448" s="50" t="n">
        <v>94481.29</v>
      </c>
      <c r="G448" s="50" t="n">
        <v>100480.62</v>
      </c>
      <c r="H448" s="50" t="n">
        <v>104495.08</v>
      </c>
      <c r="I448" s="50" t="n">
        <v>106576.28</v>
      </c>
      <c r="J448" s="50" t="n">
        <v>78538.12</v>
      </c>
      <c r="K448" s="50" t="n">
        <v>160959.39</v>
      </c>
      <c r="L448" s="50" t="n">
        <v>107616.8</v>
      </c>
      <c r="M448" s="50" t="n">
        <v>313540.24</v>
      </c>
      <c r="N448" s="50" t="n">
        <v>1070176.98</v>
      </c>
      <c r="O448" s="50" t="n">
        <v>90963.32</v>
      </c>
      <c r="P448" s="50" t="n">
        <v>897866.5</v>
      </c>
      <c r="Q448" s="51" t="n">
        <v>2059006.8</v>
      </c>
    </row>
    <row r="449" customFormat="false" ht="12.75" hidden="false" customHeight="false" outlineLevel="0" collapsed="false">
      <c r="B449" s="85" t="s">
        <v>29</v>
      </c>
      <c r="C449" s="13" t="n">
        <v>448</v>
      </c>
      <c r="D449" s="50" t="n">
        <v>441989.205419116</v>
      </c>
      <c r="E449" s="50" t="n">
        <v>-99.6</v>
      </c>
      <c r="F449" s="50" t="n">
        <v>0</v>
      </c>
      <c r="G449" s="50" t="n">
        <v>0</v>
      </c>
      <c r="H449" s="50" t="n">
        <v>0</v>
      </c>
      <c r="I449" s="50" t="n">
        <v>0</v>
      </c>
      <c r="J449" s="50" t="n">
        <v>0</v>
      </c>
      <c r="K449" s="50" t="n">
        <v>0</v>
      </c>
      <c r="L449" s="50" t="n">
        <v>0</v>
      </c>
      <c r="M449" s="50" t="n">
        <v>0</v>
      </c>
      <c r="N449" s="50" t="n">
        <v>-99.6</v>
      </c>
      <c r="O449" s="50" t="n">
        <v>0</v>
      </c>
      <c r="P449" s="50" t="n">
        <v>0</v>
      </c>
      <c r="Q449" s="51" t="n">
        <v>-99.6</v>
      </c>
    </row>
    <row r="450" customFormat="false" ht="12.75" hidden="false" customHeight="false" outlineLevel="0" collapsed="false">
      <c r="B450" s="85" t="s">
        <v>32</v>
      </c>
      <c r="C450" s="13" t="n">
        <v>449</v>
      </c>
      <c r="D450" s="50" t="n">
        <v>295732.867010391</v>
      </c>
      <c r="E450" s="50" t="n">
        <v>3</v>
      </c>
      <c r="F450" s="50" t="n">
        <v>-3173.46</v>
      </c>
      <c r="G450" s="50" t="n">
        <v>-3553.48</v>
      </c>
      <c r="H450" s="50" t="n">
        <v>-3538</v>
      </c>
      <c r="I450" s="50" t="n">
        <v>0</v>
      </c>
      <c r="J450" s="50" t="n">
        <v>0</v>
      </c>
      <c r="K450" s="50" t="n">
        <v>0</v>
      </c>
      <c r="L450" s="50" t="n">
        <v>0</v>
      </c>
      <c r="M450" s="50" t="n">
        <v>0</v>
      </c>
      <c r="N450" s="50" t="n">
        <v>-10261.94</v>
      </c>
      <c r="O450" s="50" t="n">
        <v>0</v>
      </c>
      <c r="P450" s="50" t="n">
        <v>0</v>
      </c>
      <c r="Q450" s="51" t="n">
        <v>-10261.94</v>
      </c>
    </row>
    <row r="451" customFormat="false" ht="12.75" hidden="false" customHeight="false" outlineLevel="0" collapsed="false">
      <c r="B451" s="85" t="s">
        <v>35</v>
      </c>
      <c r="C451" s="13" t="n">
        <v>450</v>
      </c>
      <c r="D451" s="50" t="n">
        <v>441989.205419116</v>
      </c>
      <c r="E451" s="50" t="n">
        <v>0</v>
      </c>
      <c r="F451" s="50" t="n">
        <v>0</v>
      </c>
      <c r="G451" s="50" t="n">
        <v>0</v>
      </c>
      <c r="H451" s="50" t="n">
        <v>0</v>
      </c>
      <c r="I451" s="50" t="n">
        <v>0</v>
      </c>
      <c r="J451" s="50" t="n">
        <v>0</v>
      </c>
      <c r="K451" s="50" t="n">
        <v>0</v>
      </c>
      <c r="L451" s="50" t="n">
        <v>0</v>
      </c>
      <c r="M451" s="50" t="n">
        <v>0</v>
      </c>
      <c r="N451" s="50" t="n">
        <v>0</v>
      </c>
      <c r="O451" s="50" t="n">
        <v>0</v>
      </c>
      <c r="P451" s="50" t="n">
        <v>0</v>
      </c>
      <c r="Q451" s="51" t="n">
        <v>0</v>
      </c>
    </row>
    <row r="452" customFormat="false" ht="12.75" hidden="false" customHeight="false" outlineLevel="0" collapsed="false">
      <c r="B452" s="85" t="s">
        <v>38</v>
      </c>
      <c r="C452" s="13" t="n">
        <v>451</v>
      </c>
      <c r="D452" s="50" t="n">
        <v>0</v>
      </c>
      <c r="E452" s="50" t="n">
        <v>0</v>
      </c>
      <c r="F452" s="50" t="n">
        <v>0</v>
      </c>
      <c r="G452" s="50" t="n">
        <v>0</v>
      </c>
      <c r="H452" s="50" t="n">
        <v>0</v>
      </c>
      <c r="I452" s="50" t="n">
        <v>0</v>
      </c>
      <c r="J452" s="50" t="n">
        <v>0</v>
      </c>
      <c r="K452" s="50" t="n">
        <v>0</v>
      </c>
      <c r="L452" s="50" t="n">
        <v>0</v>
      </c>
      <c r="M452" s="50" t="n">
        <v>0</v>
      </c>
      <c r="N452" s="50" t="n">
        <v>0</v>
      </c>
      <c r="O452" s="50" t="n">
        <v>0</v>
      </c>
      <c r="P452" s="50" t="n">
        <v>0</v>
      </c>
      <c r="Q452" s="51" t="n">
        <v>0</v>
      </c>
    </row>
    <row r="453" customFormat="false" ht="12.75" hidden="false" customHeight="false" outlineLevel="0" collapsed="false">
      <c r="B453" s="85" t="s">
        <v>43</v>
      </c>
      <c r="C453" s="13" t="n">
        <v>452</v>
      </c>
      <c r="D453" s="50" t="n">
        <v>5510384.30043243</v>
      </c>
      <c r="E453" s="50" t="n">
        <v>9770.89</v>
      </c>
      <c r="F453" s="50" t="n">
        <v>89830.45</v>
      </c>
      <c r="G453" s="50" t="n">
        <v>123225.23</v>
      </c>
      <c r="H453" s="50" t="n">
        <v>264638.46</v>
      </c>
      <c r="I453" s="50" t="n">
        <v>294124.8</v>
      </c>
      <c r="J453" s="50" t="n">
        <v>229478.74</v>
      </c>
      <c r="K453" s="50" t="n">
        <v>447247.75</v>
      </c>
      <c r="L453" s="50" t="n">
        <v>267622.12</v>
      </c>
      <c r="M453" s="50" t="n">
        <v>805019.31</v>
      </c>
      <c r="N453" s="50" t="n">
        <v>2530957.75</v>
      </c>
      <c r="O453" s="50" t="n">
        <v>-200536.26</v>
      </c>
      <c r="P453" s="50" t="n">
        <v>-2090346.24</v>
      </c>
      <c r="Q453" s="51" t="n">
        <v>240075.250000001</v>
      </c>
    </row>
    <row r="454" customFormat="false" ht="12.75" hidden="false" customHeight="false" outlineLevel="0" collapsed="false">
      <c r="B454" s="85" t="s">
        <v>47</v>
      </c>
      <c r="C454" s="13" t="n">
        <v>453</v>
      </c>
      <c r="D454" s="50" t="n">
        <v>977019.070420632</v>
      </c>
      <c r="E454" s="50" t="n">
        <v>-1195.18</v>
      </c>
      <c r="F454" s="50" t="n">
        <v>-3570.14</v>
      </c>
      <c r="G454" s="50" t="n">
        <v>38693.41</v>
      </c>
      <c r="H454" s="50" t="n">
        <v>59555.92</v>
      </c>
      <c r="I454" s="50" t="n">
        <v>0</v>
      </c>
      <c r="J454" s="50" t="n">
        <v>0</v>
      </c>
      <c r="K454" s="50" t="n">
        <v>-4259.39</v>
      </c>
      <c r="L454" s="50" t="n">
        <v>20925</v>
      </c>
      <c r="M454" s="50" t="n">
        <v>56508.72</v>
      </c>
      <c r="N454" s="50" t="n">
        <v>166658.34</v>
      </c>
      <c r="O454" s="50" t="n">
        <v>-217818.55</v>
      </c>
      <c r="P454" s="50" t="n">
        <v>-170308.65</v>
      </c>
      <c r="Q454" s="51" t="n">
        <v>-221468.86</v>
      </c>
    </row>
    <row r="455" customFormat="false" ht="12.75" hidden="false" customHeight="false" outlineLevel="0" collapsed="false">
      <c r="B455" s="85" t="s">
        <v>50</v>
      </c>
      <c r="C455" s="13" t="n">
        <v>454</v>
      </c>
      <c r="D455" s="50" t="n">
        <v>0</v>
      </c>
      <c r="E455" s="50" t="n">
        <v>5581.62</v>
      </c>
      <c r="F455" s="50" t="n">
        <v>-17489</v>
      </c>
      <c r="G455" s="50" t="n">
        <v>0</v>
      </c>
      <c r="H455" s="50" t="n">
        <v>0</v>
      </c>
      <c r="I455" s="50" t="n">
        <v>0</v>
      </c>
      <c r="J455" s="50" t="n">
        <v>0</v>
      </c>
      <c r="K455" s="50" t="n">
        <v>0</v>
      </c>
      <c r="L455" s="50" t="n">
        <v>0</v>
      </c>
      <c r="M455" s="50" t="n">
        <v>0</v>
      </c>
      <c r="N455" s="50" t="n">
        <v>-11907.38</v>
      </c>
      <c r="O455" s="50" t="n">
        <v>216256.64</v>
      </c>
      <c r="P455" s="50" t="n">
        <v>12108.15</v>
      </c>
      <c r="Q455" s="51" t="n">
        <v>216457.41</v>
      </c>
    </row>
    <row r="456" customFormat="false" ht="12.75" hidden="false" customHeight="false" outlineLevel="0" collapsed="false">
      <c r="B456" s="85" t="s">
        <v>53</v>
      </c>
      <c r="C456" s="13" t="n">
        <v>455</v>
      </c>
      <c r="D456" s="50" t="n">
        <v>110628.922618875</v>
      </c>
      <c r="E456" s="50" t="n">
        <v>5570.16</v>
      </c>
      <c r="F456" s="50" t="n">
        <v>-5950.24</v>
      </c>
      <c r="G456" s="50" t="n">
        <v>0</v>
      </c>
      <c r="H456" s="50" t="n">
        <v>0</v>
      </c>
      <c r="I456" s="50" t="n">
        <v>0</v>
      </c>
      <c r="J456" s="50" t="n">
        <v>0</v>
      </c>
      <c r="K456" s="50" t="n">
        <v>0</v>
      </c>
      <c r="L456" s="50" t="n">
        <v>0</v>
      </c>
      <c r="M456" s="50" t="n">
        <v>0</v>
      </c>
      <c r="N456" s="50" t="n">
        <v>-380.08</v>
      </c>
      <c r="O456" s="50" t="n">
        <v>0</v>
      </c>
      <c r="P456" s="50" t="n">
        <v>0</v>
      </c>
      <c r="Q456" s="51" t="n">
        <v>-380.08</v>
      </c>
    </row>
    <row r="457" customFormat="false" ht="12.75" hidden="false" customHeight="false" outlineLevel="0" collapsed="false">
      <c r="B457" s="85" t="s">
        <v>56</v>
      </c>
      <c r="C457" s="13" t="n">
        <v>456</v>
      </c>
      <c r="D457" s="50" t="n">
        <v>198099.510409947</v>
      </c>
      <c r="E457" s="50" t="n">
        <v>4780.74</v>
      </c>
      <c r="F457" s="50" t="n">
        <v>34908.05</v>
      </c>
      <c r="G457" s="50" t="n">
        <v>0</v>
      </c>
      <c r="H457" s="50" t="n">
        <v>0</v>
      </c>
      <c r="I457" s="50" t="n">
        <v>0</v>
      </c>
      <c r="J457" s="50" t="n">
        <v>0</v>
      </c>
      <c r="K457" s="50" t="n">
        <v>0</v>
      </c>
      <c r="L457" s="50" t="n">
        <v>0</v>
      </c>
      <c r="M457" s="50" t="n">
        <v>0</v>
      </c>
      <c r="N457" s="50" t="n">
        <v>39688.79</v>
      </c>
      <c r="O457" s="50" t="n">
        <v>0</v>
      </c>
      <c r="P457" s="50" t="n">
        <v>0</v>
      </c>
      <c r="Q457" s="51" t="n">
        <v>39688.79</v>
      </c>
    </row>
    <row r="458" customFormat="false" ht="12.75" hidden="false" customHeight="false" outlineLevel="0" collapsed="false">
      <c r="B458" s="85" t="s">
        <v>59</v>
      </c>
      <c r="C458" s="13" t="n">
        <v>457</v>
      </c>
      <c r="D458" s="50" t="n">
        <v>76673.4167408405</v>
      </c>
      <c r="E458" s="50" t="n">
        <v>0</v>
      </c>
      <c r="F458" s="50" t="n">
        <v>0</v>
      </c>
      <c r="G458" s="50" t="n">
        <v>0</v>
      </c>
      <c r="H458" s="50" t="n">
        <v>0</v>
      </c>
      <c r="I458" s="50" t="n">
        <v>0</v>
      </c>
      <c r="J458" s="50" t="n">
        <v>0</v>
      </c>
      <c r="K458" s="50" t="n">
        <v>0</v>
      </c>
      <c r="L458" s="50" t="n">
        <v>0</v>
      </c>
      <c r="M458" s="50" t="n">
        <v>0</v>
      </c>
      <c r="N458" s="50" t="n">
        <v>0</v>
      </c>
      <c r="O458" s="50" t="n">
        <v>0</v>
      </c>
      <c r="P458" s="50" t="n">
        <v>0</v>
      </c>
      <c r="Q458" s="51" t="n">
        <v>0</v>
      </c>
    </row>
    <row r="459" customFormat="false" ht="12.75" hidden="false" customHeight="false" outlineLevel="0" collapsed="false">
      <c r="B459" s="85" t="s">
        <v>109</v>
      </c>
      <c r="C459" s="13" t="n">
        <v>458</v>
      </c>
      <c r="D459" s="50" t="n">
        <v>0</v>
      </c>
      <c r="E459" s="50" t="n">
        <v>0</v>
      </c>
      <c r="F459" s="50" t="n">
        <v>0</v>
      </c>
      <c r="G459" s="50" t="n">
        <v>0</v>
      </c>
      <c r="H459" s="50" t="n">
        <v>0</v>
      </c>
      <c r="I459" s="50" t="n">
        <v>0</v>
      </c>
      <c r="J459" s="50" t="n">
        <v>0</v>
      </c>
      <c r="K459" s="50" t="n">
        <v>0</v>
      </c>
      <c r="L459" s="50" t="n">
        <v>0</v>
      </c>
      <c r="M459" s="50" t="n">
        <v>0</v>
      </c>
      <c r="N459" s="50" t="n">
        <v>0</v>
      </c>
      <c r="O459" s="50" t="n">
        <v>0</v>
      </c>
      <c r="P459" s="50" t="n">
        <v>0</v>
      </c>
      <c r="Q459" s="51" t="n">
        <v>0</v>
      </c>
    </row>
    <row r="460" customFormat="false" ht="12.75" hidden="false" customHeight="false" outlineLevel="0" collapsed="false">
      <c r="B460" s="85" t="s">
        <v>64</v>
      </c>
      <c r="C460" s="13" t="n">
        <v>459</v>
      </c>
      <c r="D460" s="50" t="n">
        <v>10138922.2029691</v>
      </c>
      <c r="E460" s="50" t="n">
        <v>1450.16</v>
      </c>
      <c r="F460" s="50" t="n">
        <v>31776.46</v>
      </c>
      <c r="G460" s="50" t="n">
        <v>40424.45</v>
      </c>
      <c r="H460" s="50" t="n">
        <v>39790</v>
      </c>
      <c r="I460" s="50" t="n">
        <v>42125.64</v>
      </c>
      <c r="J460" s="50" t="n">
        <v>41676.79</v>
      </c>
      <c r="K460" s="50" t="n">
        <v>87766.07</v>
      </c>
      <c r="L460" s="50" t="n">
        <v>42193.93</v>
      </c>
      <c r="M460" s="50" t="n">
        <v>120763.62</v>
      </c>
      <c r="N460" s="50" t="n">
        <v>447967.12</v>
      </c>
      <c r="O460" s="50" t="n">
        <v>-122856.51</v>
      </c>
      <c r="P460" s="50" t="n">
        <v>516397.34</v>
      </c>
      <c r="Q460" s="51" t="n">
        <v>841507.95</v>
      </c>
    </row>
    <row r="461" customFormat="false" ht="12.75" hidden="false" customHeight="false" outlineLevel="0" collapsed="false">
      <c r="B461" s="85" t="s">
        <v>67</v>
      </c>
      <c r="C461" s="13" t="n">
        <v>460</v>
      </c>
      <c r="D461" s="50" t="n">
        <v>0</v>
      </c>
      <c r="E461" s="50" t="n">
        <v>0</v>
      </c>
      <c r="F461" s="50" t="n">
        <v>0</v>
      </c>
      <c r="G461" s="50" t="n">
        <v>0</v>
      </c>
      <c r="H461" s="50" t="n">
        <v>0</v>
      </c>
      <c r="I461" s="50" t="n">
        <v>0</v>
      </c>
      <c r="J461" s="50" t="n">
        <v>0</v>
      </c>
      <c r="K461" s="50" t="n">
        <v>0</v>
      </c>
      <c r="L461" s="50" t="n">
        <v>0</v>
      </c>
      <c r="M461" s="50" t="n">
        <v>0</v>
      </c>
      <c r="N461" s="50" t="n">
        <v>0</v>
      </c>
      <c r="O461" s="50" t="n">
        <v>0</v>
      </c>
      <c r="P461" s="50" t="n">
        <v>0</v>
      </c>
      <c r="Q461" s="51" t="n">
        <v>0</v>
      </c>
    </row>
    <row r="462" customFormat="false" ht="12.75" hidden="false" customHeight="false" outlineLevel="0" collapsed="false">
      <c r="B462" s="85" t="s">
        <v>70</v>
      </c>
      <c r="C462" s="13" t="n">
        <v>461</v>
      </c>
      <c r="D462" s="50" t="n">
        <v>665561.855492698</v>
      </c>
      <c r="E462" s="50" t="n">
        <v>0</v>
      </c>
      <c r="F462" s="50" t="n">
        <v>0</v>
      </c>
      <c r="G462" s="50" t="n">
        <v>0</v>
      </c>
      <c r="H462" s="50" t="n">
        <v>0</v>
      </c>
      <c r="I462" s="50" t="n">
        <v>0</v>
      </c>
      <c r="J462" s="50" t="n">
        <v>0</v>
      </c>
      <c r="K462" s="50" t="n">
        <v>0</v>
      </c>
      <c r="L462" s="50" t="n">
        <v>0</v>
      </c>
      <c r="M462" s="50" t="n">
        <v>0</v>
      </c>
      <c r="N462" s="50" t="n">
        <v>0</v>
      </c>
      <c r="O462" s="50" t="n">
        <v>0</v>
      </c>
      <c r="P462" s="50" t="n">
        <v>0</v>
      </c>
      <c r="Q462" s="51" t="n">
        <v>0</v>
      </c>
    </row>
    <row r="463" customFormat="false" ht="12.75" hidden="false" customHeight="false" outlineLevel="0" collapsed="false">
      <c r="B463" s="85" t="s">
        <v>75</v>
      </c>
      <c r="C463" s="13" t="n">
        <v>462</v>
      </c>
      <c r="D463" s="50" t="n">
        <v>4012351.35901618</v>
      </c>
      <c r="E463" s="50" t="n">
        <v>0</v>
      </c>
      <c r="F463" s="50" t="n">
        <v>11440.36</v>
      </c>
      <c r="G463" s="50" t="n">
        <v>8980.5</v>
      </c>
      <c r="H463" s="50" t="n">
        <v>6516.63</v>
      </c>
      <c r="I463" s="50" t="n">
        <v>17122.25</v>
      </c>
      <c r="J463" s="50" t="n">
        <v>21088.38</v>
      </c>
      <c r="K463" s="50" t="n">
        <v>48536.69</v>
      </c>
      <c r="L463" s="50" t="n">
        <v>13255.5</v>
      </c>
      <c r="M463" s="50" t="n">
        <v>20498.68</v>
      </c>
      <c r="N463" s="50" t="n">
        <v>147438.99</v>
      </c>
      <c r="O463" s="50" t="n">
        <v>658488.28</v>
      </c>
      <c r="P463" s="50" t="n">
        <v>2247865.05</v>
      </c>
      <c r="Q463" s="51" t="n">
        <v>3053792.32</v>
      </c>
    </row>
    <row r="464" customFormat="false" ht="12.75" hidden="false" customHeight="false" outlineLevel="0" collapsed="false">
      <c r="B464" s="85" t="s">
        <v>78</v>
      </c>
      <c r="C464" s="13" t="n">
        <v>463</v>
      </c>
      <c r="D464" s="50" t="n">
        <v>95789.2488541271</v>
      </c>
      <c r="E464" s="50" t="n">
        <v>478.07</v>
      </c>
      <c r="F464" s="50" t="n">
        <v>0</v>
      </c>
      <c r="G464" s="50" t="n">
        <v>0</v>
      </c>
      <c r="H464" s="50" t="n">
        <v>0</v>
      </c>
      <c r="I464" s="50" t="n">
        <v>0</v>
      </c>
      <c r="J464" s="50" t="n">
        <v>0</v>
      </c>
      <c r="K464" s="50" t="n">
        <v>0</v>
      </c>
      <c r="L464" s="50" t="n">
        <v>0</v>
      </c>
      <c r="M464" s="50" t="n">
        <v>0</v>
      </c>
      <c r="N464" s="50" t="n">
        <v>478.07</v>
      </c>
      <c r="O464" s="50" t="n">
        <v>0</v>
      </c>
      <c r="P464" s="50" t="n">
        <v>0</v>
      </c>
      <c r="Q464" s="51" t="n">
        <v>478.07</v>
      </c>
    </row>
    <row r="465" customFormat="false" ht="12.75" hidden="false" customHeight="false" outlineLevel="0" collapsed="false">
      <c r="B465" s="85"/>
      <c r="C465" s="13" t="n">
        <v>464</v>
      </c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1"/>
    </row>
    <row r="466" customFormat="false" ht="12.75" hidden="false" customHeight="false" outlineLevel="0" collapsed="false">
      <c r="B466" s="85" t="s">
        <v>83</v>
      </c>
      <c r="C466" s="13" t="n">
        <v>465</v>
      </c>
      <c r="D466" s="50" t="s">
        <v>4</v>
      </c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1"/>
    </row>
    <row r="467" customFormat="false" ht="12.75" hidden="false" customHeight="false" outlineLevel="0" collapsed="false">
      <c r="B467" s="85" t="s">
        <v>22</v>
      </c>
      <c r="C467" s="13" t="n">
        <v>466</v>
      </c>
      <c r="D467" s="50" t="n">
        <v>0</v>
      </c>
      <c r="E467" s="50" t="n">
        <v>0</v>
      </c>
      <c r="F467" s="50" t="n">
        <v>0</v>
      </c>
      <c r="G467" s="50" t="n">
        <v>0</v>
      </c>
      <c r="H467" s="50" t="n">
        <v>0</v>
      </c>
      <c r="I467" s="50" t="n">
        <v>0</v>
      </c>
      <c r="J467" s="50" t="n">
        <v>0</v>
      </c>
      <c r="K467" s="50" t="n">
        <v>0</v>
      </c>
      <c r="L467" s="50" t="n">
        <v>0</v>
      </c>
      <c r="M467" s="50" t="n">
        <v>0</v>
      </c>
      <c r="N467" s="50" t="n">
        <v>0</v>
      </c>
      <c r="O467" s="50" t="n">
        <v>0</v>
      </c>
      <c r="P467" s="50" t="n">
        <v>0</v>
      </c>
      <c r="Q467" s="51" t="n">
        <v>0</v>
      </c>
    </row>
    <row r="468" customFormat="false" ht="12.75" hidden="false" customHeight="false" outlineLevel="0" collapsed="false">
      <c r="B468" s="85" t="s">
        <v>27</v>
      </c>
      <c r="C468" s="13" t="n">
        <v>467</v>
      </c>
      <c r="D468" s="50" t="n">
        <v>0</v>
      </c>
      <c r="E468" s="50" t="n">
        <v>0</v>
      </c>
      <c r="F468" s="50" t="n">
        <v>0</v>
      </c>
      <c r="G468" s="50" t="n">
        <v>0</v>
      </c>
      <c r="H468" s="50" t="n">
        <v>0</v>
      </c>
      <c r="I468" s="50" t="n">
        <v>0</v>
      </c>
      <c r="J468" s="50" t="n">
        <v>0</v>
      </c>
      <c r="K468" s="50" t="n">
        <v>0</v>
      </c>
      <c r="L468" s="50" t="n">
        <v>0</v>
      </c>
      <c r="M468" s="50" t="n">
        <v>0</v>
      </c>
      <c r="N468" s="50" t="n">
        <v>0</v>
      </c>
      <c r="O468" s="50" t="n">
        <v>0</v>
      </c>
      <c r="P468" s="50" t="n">
        <v>0</v>
      </c>
      <c r="Q468" s="51" t="n">
        <v>0</v>
      </c>
    </row>
    <row r="469" customFormat="false" ht="12.75" hidden="false" customHeight="false" outlineLevel="0" collapsed="false">
      <c r="B469" s="85" t="s">
        <v>77</v>
      </c>
      <c r="C469" s="13" t="n">
        <v>468</v>
      </c>
      <c r="D469" s="50" t="n">
        <v>0</v>
      </c>
      <c r="E469" s="50" t="n">
        <v>0</v>
      </c>
      <c r="F469" s="50" t="n">
        <v>-0.524534892080021</v>
      </c>
      <c r="G469" s="50" t="n">
        <v>-3.29729861219489</v>
      </c>
      <c r="H469" s="50" t="n">
        <v>-1.76245317067649</v>
      </c>
      <c r="I469" s="50" t="n">
        <v>-9.97327770803589</v>
      </c>
      <c r="J469" s="50" t="n">
        <v>-13.8381273091621</v>
      </c>
      <c r="K469" s="50" t="n">
        <v>-32.1607328219325</v>
      </c>
      <c r="L469" s="50" t="n">
        <v>-5.88990424879673</v>
      </c>
      <c r="M469" s="50" t="n">
        <v>-5.39590092922121</v>
      </c>
      <c r="N469" s="50" t="n">
        <v>-72.8422296920998</v>
      </c>
      <c r="O469" s="50" t="n">
        <v>-472.012858693623</v>
      </c>
      <c r="P469" s="50" t="n">
        <v>-1585.00303673032</v>
      </c>
      <c r="Q469" s="51" t="n">
        <v>-2129.85812511604</v>
      </c>
    </row>
    <row r="470" customFormat="false" ht="12.75" hidden="false" customHeight="false" outlineLevel="0" collapsed="false">
      <c r="B470" s="85" t="s">
        <v>66</v>
      </c>
      <c r="C470" s="13" t="n">
        <v>469</v>
      </c>
      <c r="D470" s="50" t="n">
        <v>0</v>
      </c>
      <c r="E470" s="50" t="n">
        <v>0</v>
      </c>
      <c r="F470" s="50" t="n">
        <v>0</v>
      </c>
      <c r="G470" s="50" t="n">
        <v>0</v>
      </c>
      <c r="H470" s="50" t="n">
        <v>0</v>
      </c>
      <c r="I470" s="50" t="n">
        <v>0</v>
      </c>
      <c r="J470" s="50" t="n">
        <v>0</v>
      </c>
      <c r="K470" s="50" t="n">
        <v>0</v>
      </c>
      <c r="L470" s="50" t="n">
        <v>0</v>
      </c>
      <c r="M470" s="50" t="n">
        <v>0</v>
      </c>
      <c r="N470" s="50" t="n">
        <v>0</v>
      </c>
      <c r="O470" s="50" t="n">
        <v>0</v>
      </c>
      <c r="P470" s="50" t="n">
        <v>0</v>
      </c>
      <c r="Q470" s="51" t="n">
        <v>0</v>
      </c>
    </row>
    <row r="471" customFormat="false" ht="12.75" hidden="false" customHeight="false" outlineLevel="0" collapsed="false">
      <c r="B471" s="85" t="s">
        <v>45</v>
      </c>
      <c r="C471" s="13" t="n">
        <v>470</v>
      </c>
      <c r="D471" s="50" t="n">
        <v>0</v>
      </c>
      <c r="E471" s="50" t="n">
        <v>0</v>
      </c>
      <c r="F471" s="50" t="n">
        <v>0</v>
      </c>
      <c r="G471" s="50" t="n">
        <v>0</v>
      </c>
      <c r="H471" s="50" t="n">
        <v>0</v>
      </c>
      <c r="I471" s="50" t="n">
        <v>0</v>
      </c>
      <c r="J471" s="50" t="n">
        <v>0</v>
      </c>
      <c r="K471" s="50" t="n">
        <v>0</v>
      </c>
      <c r="L471" s="50" t="n">
        <v>0</v>
      </c>
      <c r="M471" s="50" t="n">
        <v>0</v>
      </c>
      <c r="N471" s="50" t="n">
        <v>0</v>
      </c>
      <c r="O471" s="50" t="n">
        <v>0</v>
      </c>
      <c r="P471" s="50" t="n">
        <v>0</v>
      </c>
      <c r="Q471" s="51" t="n">
        <v>0</v>
      </c>
    </row>
    <row r="472" customFormat="false" ht="12.75" hidden="false" customHeight="false" outlineLevel="0" collapsed="false">
      <c r="B472" s="85" t="s">
        <v>52</v>
      </c>
      <c r="C472" s="13" t="n">
        <v>471</v>
      </c>
      <c r="D472" s="50" t="n">
        <v>0</v>
      </c>
      <c r="E472" s="50" t="n">
        <v>0</v>
      </c>
      <c r="F472" s="50" t="n">
        <v>0</v>
      </c>
      <c r="G472" s="50" t="n">
        <v>0</v>
      </c>
      <c r="H472" s="50" t="n">
        <v>0</v>
      </c>
      <c r="I472" s="50" t="n">
        <v>0</v>
      </c>
      <c r="J472" s="50" t="n">
        <v>0</v>
      </c>
      <c r="K472" s="50" t="n">
        <v>0</v>
      </c>
      <c r="L472" s="50" t="n">
        <v>0</v>
      </c>
      <c r="M472" s="50" t="n">
        <v>0</v>
      </c>
      <c r="N472" s="50" t="n">
        <v>0</v>
      </c>
      <c r="O472" s="50" t="n">
        <v>0</v>
      </c>
      <c r="P472" s="50" t="n">
        <v>0</v>
      </c>
      <c r="Q472" s="51" t="n">
        <v>0</v>
      </c>
    </row>
    <row r="473" customFormat="false" ht="12.75" hidden="false" customHeight="false" outlineLevel="0" collapsed="false">
      <c r="B473" s="85" t="s">
        <v>80</v>
      </c>
      <c r="C473" s="13" t="n">
        <v>472</v>
      </c>
      <c r="D473" s="50" t="n">
        <v>0</v>
      </c>
      <c r="E473" s="50" t="n">
        <v>0</v>
      </c>
      <c r="F473" s="50" t="n">
        <v>0</v>
      </c>
      <c r="G473" s="50" t="n">
        <v>0</v>
      </c>
      <c r="H473" s="50" t="n">
        <v>0</v>
      </c>
      <c r="I473" s="50" t="n">
        <v>0</v>
      </c>
      <c r="J473" s="50" t="n">
        <v>0</v>
      </c>
      <c r="K473" s="50" t="n">
        <v>0</v>
      </c>
      <c r="L473" s="50" t="n">
        <v>0</v>
      </c>
      <c r="M473" s="50" t="n">
        <v>0</v>
      </c>
      <c r="N473" s="50" t="n">
        <v>0</v>
      </c>
      <c r="O473" s="50" t="n">
        <v>0</v>
      </c>
      <c r="P473" s="50" t="n">
        <v>0</v>
      </c>
      <c r="Q473" s="51" t="n">
        <v>0</v>
      </c>
    </row>
    <row r="474" customFormat="false" ht="12.75" hidden="false" customHeight="false" outlineLevel="0" collapsed="false">
      <c r="B474" s="85" t="s">
        <v>49</v>
      </c>
      <c r="C474" s="13" t="n">
        <v>473</v>
      </c>
      <c r="D474" s="50" t="n">
        <v>0</v>
      </c>
      <c r="E474" s="50" t="n">
        <v>0</v>
      </c>
      <c r="F474" s="50" t="n">
        <v>0</v>
      </c>
      <c r="G474" s="50" t="n">
        <v>0</v>
      </c>
      <c r="H474" s="50" t="n">
        <v>0</v>
      </c>
      <c r="I474" s="50" t="n">
        <v>0</v>
      </c>
      <c r="J474" s="50" t="n">
        <v>0</v>
      </c>
      <c r="K474" s="50" t="n">
        <v>0</v>
      </c>
      <c r="L474" s="50" t="n">
        <v>0</v>
      </c>
      <c r="M474" s="50" t="n">
        <v>0</v>
      </c>
      <c r="N474" s="50" t="n">
        <v>0</v>
      </c>
      <c r="O474" s="50" t="n">
        <v>0</v>
      </c>
      <c r="P474" s="50" t="n">
        <v>0</v>
      </c>
      <c r="Q474" s="51" t="n">
        <v>0</v>
      </c>
    </row>
    <row r="475" customFormat="false" ht="12.75" hidden="false" customHeight="false" outlineLevel="0" collapsed="false">
      <c r="B475" s="85" t="s">
        <v>34</v>
      </c>
      <c r="C475" s="13" t="n">
        <v>474</v>
      </c>
      <c r="D475" s="50" t="n">
        <v>0</v>
      </c>
      <c r="E475" s="50" t="n">
        <v>0</v>
      </c>
      <c r="F475" s="50" t="n">
        <v>0</v>
      </c>
      <c r="G475" s="50" t="n">
        <v>0</v>
      </c>
      <c r="H475" s="50" t="n">
        <v>0</v>
      </c>
      <c r="I475" s="50" t="n">
        <v>0</v>
      </c>
      <c r="J475" s="50" t="n">
        <v>0</v>
      </c>
      <c r="K475" s="50" t="n">
        <v>0</v>
      </c>
      <c r="L475" s="50" t="n">
        <v>0</v>
      </c>
      <c r="M475" s="50" t="n">
        <v>0</v>
      </c>
      <c r="N475" s="50" t="n">
        <v>0</v>
      </c>
      <c r="O475" s="50" t="n">
        <v>0</v>
      </c>
      <c r="P475" s="50" t="n">
        <v>0</v>
      </c>
      <c r="Q475" s="51" t="n">
        <v>0</v>
      </c>
    </row>
    <row r="476" customFormat="false" ht="12.75" hidden="false" customHeight="false" outlineLevel="0" collapsed="false">
      <c r="B476" s="85" t="s">
        <v>69</v>
      </c>
      <c r="C476" s="13" t="n">
        <v>475</v>
      </c>
      <c r="D476" s="50" t="n">
        <v>0</v>
      </c>
      <c r="E476" s="50" t="n">
        <v>0</v>
      </c>
      <c r="F476" s="50" t="n">
        <v>0</v>
      </c>
      <c r="G476" s="50" t="n">
        <v>0</v>
      </c>
      <c r="H476" s="50" t="n">
        <v>0</v>
      </c>
      <c r="I476" s="50" t="n">
        <v>0</v>
      </c>
      <c r="J476" s="50" t="n">
        <v>0</v>
      </c>
      <c r="K476" s="50" t="n">
        <v>0</v>
      </c>
      <c r="L476" s="50" t="n">
        <v>0</v>
      </c>
      <c r="M476" s="50" t="n">
        <v>0</v>
      </c>
      <c r="N476" s="50" t="n">
        <v>0</v>
      </c>
      <c r="O476" s="50" t="n">
        <v>0</v>
      </c>
      <c r="P476" s="50" t="n">
        <v>0</v>
      </c>
      <c r="Q476" s="51" t="n">
        <v>0</v>
      </c>
    </row>
    <row r="477" customFormat="false" ht="12.75" hidden="false" customHeight="false" outlineLevel="0" collapsed="false">
      <c r="B477" s="85" t="s">
        <v>72</v>
      </c>
      <c r="C477" s="13" t="n">
        <v>476</v>
      </c>
      <c r="D477" s="50" t="n">
        <v>0</v>
      </c>
      <c r="E477" s="50" t="n">
        <v>0</v>
      </c>
      <c r="F477" s="50" t="n">
        <v>0</v>
      </c>
      <c r="G477" s="50" t="n">
        <v>0</v>
      </c>
      <c r="H477" s="50" t="n">
        <v>0</v>
      </c>
      <c r="I477" s="50" t="n">
        <v>0</v>
      </c>
      <c r="J477" s="50" t="n">
        <v>0</v>
      </c>
      <c r="K477" s="50" t="n">
        <v>0</v>
      </c>
      <c r="L477" s="50" t="n">
        <v>0</v>
      </c>
      <c r="M477" s="50" t="n">
        <v>0</v>
      </c>
      <c r="N477" s="50" t="n">
        <v>0</v>
      </c>
      <c r="O477" s="50" t="n">
        <v>0</v>
      </c>
      <c r="P477" s="50" t="n">
        <v>0</v>
      </c>
      <c r="Q477" s="51" t="n">
        <v>0</v>
      </c>
    </row>
    <row r="478" customFormat="false" ht="12.75" hidden="false" customHeight="false" outlineLevel="0" collapsed="false">
      <c r="B478" s="85" t="s">
        <v>31</v>
      </c>
      <c r="C478" s="13" t="n">
        <v>477</v>
      </c>
      <c r="D478" s="50" t="n">
        <v>0</v>
      </c>
      <c r="E478" s="50" t="n">
        <v>0</v>
      </c>
      <c r="F478" s="50" t="n">
        <v>0</v>
      </c>
      <c r="G478" s="50" t="n">
        <v>0</v>
      </c>
      <c r="H478" s="50" t="n">
        <v>0</v>
      </c>
      <c r="I478" s="50" t="n">
        <v>0</v>
      </c>
      <c r="J478" s="50" t="n">
        <v>0</v>
      </c>
      <c r="K478" s="50" t="n">
        <v>0</v>
      </c>
      <c r="L478" s="50" t="n">
        <v>0</v>
      </c>
      <c r="M478" s="50" t="n">
        <v>0</v>
      </c>
      <c r="N478" s="50" t="n">
        <v>0</v>
      </c>
      <c r="O478" s="50" t="n">
        <v>0</v>
      </c>
      <c r="P478" s="50" t="n">
        <v>0</v>
      </c>
      <c r="Q478" s="51" t="n">
        <v>0</v>
      </c>
    </row>
    <row r="479" customFormat="false" ht="12.75" hidden="false" customHeight="false" outlineLevel="0" collapsed="false">
      <c r="B479" s="85" t="s">
        <v>37</v>
      </c>
      <c r="C479" s="13" t="n">
        <v>478</v>
      </c>
      <c r="D479" s="50" t="n">
        <v>0</v>
      </c>
      <c r="E479" s="50" t="n">
        <v>0</v>
      </c>
      <c r="F479" s="50" t="n">
        <v>0</v>
      </c>
      <c r="G479" s="50" t="n">
        <v>0</v>
      </c>
      <c r="H479" s="50" t="n">
        <v>0</v>
      </c>
      <c r="I479" s="50" t="n">
        <v>0</v>
      </c>
      <c r="J479" s="50" t="n">
        <v>0</v>
      </c>
      <c r="K479" s="50" t="n">
        <v>0</v>
      </c>
      <c r="L479" s="50" t="n">
        <v>0</v>
      </c>
      <c r="M479" s="50" t="n">
        <v>0</v>
      </c>
      <c r="N479" s="50" t="n">
        <v>0</v>
      </c>
      <c r="O479" s="50" t="n">
        <v>0</v>
      </c>
      <c r="P479" s="50" t="n">
        <v>0</v>
      </c>
      <c r="Q479" s="51" t="n">
        <v>0</v>
      </c>
    </row>
    <row r="480" customFormat="false" ht="12.75" hidden="false" customHeight="false" outlineLevel="0" collapsed="false">
      <c r="B480" s="85" t="n">
        <v>0</v>
      </c>
      <c r="C480" s="13" t="n">
        <v>479</v>
      </c>
      <c r="D480" s="50" t="n">
        <v>0</v>
      </c>
      <c r="E480" s="50" t="n">
        <v>0</v>
      </c>
      <c r="F480" s="50" t="n">
        <v>0</v>
      </c>
      <c r="G480" s="50" t="n">
        <v>0</v>
      </c>
      <c r="H480" s="50" t="n">
        <v>0</v>
      </c>
      <c r="I480" s="50" t="n">
        <v>0</v>
      </c>
      <c r="J480" s="50" t="n">
        <v>0</v>
      </c>
      <c r="K480" s="50" t="n">
        <v>0</v>
      </c>
      <c r="L480" s="50" t="n">
        <v>0</v>
      </c>
      <c r="M480" s="50" t="n">
        <v>0</v>
      </c>
      <c r="N480" s="50" t="n">
        <v>0</v>
      </c>
      <c r="O480" s="50" t="n">
        <v>0</v>
      </c>
      <c r="P480" s="50" t="n">
        <v>0</v>
      </c>
      <c r="Q480" s="51" t="n">
        <v>0</v>
      </c>
    </row>
    <row r="481" customFormat="false" ht="12.75" hidden="false" customHeight="false" outlineLevel="0" collapsed="false">
      <c r="B481" s="87" t="n">
        <v>0</v>
      </c>
      <c r="C481" s="64" t="n">
        <v>480</v>
      </c>
      <c r="D481" s="54" t="n">
        <v>0</v>
      </c>
      <c r="E481" s="54" t="n">
        <v>0</v>
      </c>
      <c r="F481" s="54" t="n">
        <v>0</v>
      </c>
      <c r="G481" s="54" t="n">
        <v>0</v>
      </c>
      <c r="H481" s="54" t="n">
        <v>0</v>
      </c>
      <c r="I481" s="54" t="n">
        <v>0</v>
      </c>
      <c r="J481" s="54" t="n">
        <v>0</v>
      </c>
      <c r="K481" s="54" t="n">
        <v>0</v>
      </c>
      <c r="L481" s="54" t="n">
        <v>0</v>
      </c>
      <c r="M481" s="54" t="n">
        <v>0</v>
      </c>
      <c r="N481" s="54" t="n">
        <v>0</v>
      </c>
      <c r="O481" s="54" t="n">
        <v>0</v>
      </c>
      <c r="P481" s="54" t="n">
        <v>0</v>
      </c>
      <c r="Q481" s="55" t="n">
        <v>0</v>
      </c>
    </row>
    <row r="482" customFormat="false" ht="12.75" hidden="false" customHeight="false" outlineLevel="0" collapsed="false">
      <c r="A482" s="0" t="n">
        <v>13</v>
      </c>
      <c r="B482" s="57" t="n">
        <v>36920</v>
      </c>
      <c r="C482" s="58" t="n">
        <v>481</v>
      </c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83"/>
    </row>
    <row r="483" customFormat="false" ht="12.75" hidden="false" customHeight="false" outlineLevel="0" collapsed="false">
      <c r="B483" s="61"/>
      <c r="C483" s="13" t="n">
        <v>482</v>
      </c>
      <c r="D483" s="13"/>
      <c r="E483" s="21" t="s">
        <v>5</v>
      </c>
      <c r="F483" s="21" t="s">
        <v>6</v>
      </c>
      <c r="G483" s="21" t="s">
        <v>7</v>
      </c>
      <c r="H483" s="21" t="s">
        <v>8</v>
      </c>
      <c r="I483" s="21" t="s">
        <v>9</v>
      </c>
      <c r="J483" s="21" t="s">
        <v>10</v>
      </c>
      <c r="K483" s="21" t="s">
        <v>11</v>
      </c>
      <c r="L483" s="21" t="s">
        <v>12</v>
      </c>
      <c r="M483" s="21" t="s">
        <v>13</v>
      </c>
      <c r="N483" s="21" t="s">
        <v>14</v>
      </c>
      <c r="O483" s="21" t="n">
        <v>2002</v>
      </c>
      <c r="P483" s="21" t="s">
        <v>15</v>
      </c>
      <c r="Q483" s="84" t="s">
        <v>16</v>
      </c>
    </row>
    <row r="484" customFormat="false" ht="12.75" hidden="false" customHeight="false" outlineLevel="0" collapsed="false">
      <c r="B484" s="85" t="s">
        <v>107</v>
      </c>
      <c r="C484" s="13" t="n">
        <v>483</v>
      </c>
      <c r="D484" s="13" t="s">
        <v>4</v>
      </c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86"/>
    </row>
    <row r="485" customFormat="false" ht="12.75" hidden="false" customHeight="false" outlineLevel="0" collapsed="false">
      <c r="B485" s="85" t="s">
        <v>19</v>
      </c>
      <c r="C485" s="13" t="n">
        <v>484</v>
      </c>
      <c r="D485" s="50" t="n">
        <v>23439708.6031138</v>
      </c>
      <c r="E485" s="50" t="n">
        <v>8981.89</v>
      </c>
      <c r="F485" s="50" t="n">
        <v>233364.53</v>
      </c>
      <c r="G485" s="50" t="n">
        <v>313611.66</v>
      </c>
      <c r="H485" s="50" t="n">
        <v>476038.54</v>
      </c>
      <c r="I485" s="50" t="n">
        <v>463954.69</v>
      </c>
      <c r="J485" s="50" t="n">
        <v>373763.08</v>
      </c>
      <c r="K485" s="50" t="n">
        <v>743591.8</v>
      </c>
      <c r="L485" s="50" t="n">
        <v>454395.33</v>
      </c>
      <c r="M485" s="50" t="n">
        <v>1321670.54</v>
      </c>
      <c r="N485" s="50" t="n">
        <v>4389372.06</v>
      </c>
      <c r="O485" s="50" t="n">
        <v>645490.18</v>
      </c>
      <c r="P485" s="50" t="n">
        <v>2452130.5</v>
      </c>
      <c r="Q485" s="51" t="n">
        <v>7486992.74</v>
      </c>
    </row>
    <row r="486" customFormat="false" ht="12.75" hidden="false" customHeight="false" outlineLevel="0" collapsed="false">
      <c r="B486" s="85" t="s">
        <v>20</v>
      </c>
      <c r="C486" s="13" t="n">
        <v>485</v>
      </c>
      <c r="D486" s="50" t="n">
        <v>6540888.91028533</v>
      </c>
      <c r="E486" s="50" t="n">
        <v>0</v>
      </c>
      <c r="F486" s="50" t="n">
        <v>0</v>
      </c>
      <c r="G486" s="50" t="n">
        <v>0</v>
      </c>
      <c r="H486" s="50" t="n">
        <v>0</v>
      </c>
      <c r="I486" s="50" t="n">
        <v>0</v>
      </c>
      <c r="J486" s="50" t="n">
        <v>0</v>
      </c>
      <c r="K486" s="50" t="n">
        <v>0</v>
      </c>
      <c r="L486" s="50" t="n">
        <v>0</v>
      </c>
      <c r="M486" s="50" t="n">
        <v>0</v>
      </c>
      <c r="N486" s="50" t="n">
        <v>0</v>
      </c>
      <c r="O486" s="50" t="n">
        <v>0</v>
      </c>
      <c r="P486" s="50" t="n">
        <v>1020320.92</v>
      </c>
      <c r="Q486" s="51" t="n">
        <v>1020320.92</v>
      </c>
    </row>
    <row r="487" customFormat="false" ht="12.75" hidden="false" customHeight="false" outlineLevel="0" collapsed="false">
      <c r="B487" s="85" t="s">
        <v>108</v>
      </c>
      <c r="C487" s="13" t="n">
        <v>486</v>
      </c>
      <c r="D487" s="50" t="n">
        <v>0</v>
      </c>
      <c r="E487" s="50" t="n">
        <v>0</v>
      </c>
      <c r="F487" s="50" t="n">
        <v>0</v>
      </c>
      <c r="G487" s="50" t="n">
        <v>0</v>
      </c>
      <c r="H487" s="50" t="n">
        <v>0</v>
      </c>
      <c r="I487" s="50" t="n">
        <v>0</v>
      </c>
      <c r="J487" s="50" t="n">
        <v>0</v>
      </c>
      <c r="K487" s="50" t="n">
        <v>0</v>
      </c>
      <c r="L487" s="50" t="n">
        <v>0</v>
      </c>
      <c r="M487" s="50" t="n">
        <v>0</v>
      </c>
      <c r="N487" s="50" t="n">
        <v>0</v>
      </c>
      <c r="O487" s="50" t="n">
        <v>0</v>
      </c>
      <c r="P487" s="50" t="n">
        <v>0</v>
      </c>
      <c r="Q487" s="51" t="n">
        <v>0</v>
      </c>
    </row>
    <row r="488" customFormat="false" ht="12.75" hidden="false" customHeight="false" outlineLevel="0" collapsed="false">
      <c r="B488" s="85" t="s">
        <v>25</v>
      </c>
      <c r="C488" s="13" t="n">
        <v>487</v>
      </c>
      <c r="D488" s="50" t="n">
        <v>6512182.50536489</v>
      </c>
      <c r="E488" s="50" t="n">
        <v>1427</v>
      </c>
      <c r="F488" s="50" t="n">
        <v>96069.92</v>
      </c>
      <c r="G488" s="50" t="n">
        <v>100557.38</v>
      </c>
      <c r="H488" s="50" t="n">
        <v>104569.23</v>
      </c>
      <c r="I488" s="50" t="n">
        <v>106655.67</v>
      </c>
      <c r="J488" s="50" t="n">
        <v>78627.18</v>
      </c>
      <c r="K488" s="50" t="n">
        <v>161129.77</v>
      </c>
      <c r="L488" s="50" t="n">
        <v>107704</v>
      </c>
      <c r="M488" s="50" t="n">
        <v>313594.45</v>
      </c>
      <c r="N488" s="50" t="n">
        <v>1070334.6</v>
      </c>
      <c r="O488" s="50" t="n">
        <v>91096.84</v>
      </c>
      <c r="P488" s="50" t="n">
        <v>899442.71</v>
      </c>
      <c r="Q488" s="51" t="n">
        <v>2060874.15</v>
      </c>
    </row>
    <row r="489" customFormat="false" ht="12.75" hidden="false" customHeight="false" outlineLevel="0" collapsed="false">
      <c r="B489" s="85" t="s">
        <v>29</v>
      </c>
      <c r="C489" s="13" t="n">
        <v>488</v>
      </c>
      <c r="D489" s="50" t="n">
        <v>747954.912947158</v>
      </c>
      <c r="E489" s="50" t="n">
        <v>-99.65</v>
      </c>
      <c r="F489" s="50" t="n">
        <v>0</v>
      </c>
      <c r="G489" s="50" t="n">
        <v>0</v>
      </c>
      <c r="H489" s="50" t="n">
        <v>0</v>
      </c>
      <c r="I489" s="50" t="n">
        <v>0</v>
      </c>
      <c r="J489" s="50" t="n">
        <v>0</v>
      </c>
      <c r="K489" s="50" t="n">
        <v>0</v>
      </c>
      <c r="L489" s="50" t="n">
        <v>0</v>
      </c>
      <c r="M489" s="50" t="n">
        <v>0</v>
      </c>
      <c r="N489" s="50" t="n">
        <v>-99.65</v>
      </c>
      <c r="O489" s="50" t="n">
        <v>0</v>
      </c>
      <c r="P489" s="50" t="n">
        <v>0</v>
      </c>
      <c r="Q489" s="51" t="n">
        <v>-99.65</v>
      </c>
    </row>
    <row r="490" customFormat="false" ht="12.75" hidden="false" customHeight="false" outlineLevel="0" collapsed="false">
      <c r="B490" s="85" t="s">
        <v>32</v>
      </c>
      <c r="C490" s="13" t="n">
        <v>489</v>
      </c>
      <c r="D490" s="50" t="n">
        <v>291936.289939776</v>
      </c>
      <c r="E490" s="50" t="n">
        <v>3</v>
      </c>
      <c r="F490" s="50" t="n">
        <v>-3175.13</v>
      </c>
      <c r="G490" s="50" t="n">
        <v>-3555.39</v>
      </c>
      <c r="H490" s="50" t="n">
        <v>-3540</v>
      </c>
      <c r="I490" s="50" t="n">
        <v>0</v>
      </c>
      <c r="J490" s="50" t="n">
        <v>0</v>
      </c>
      <c r="K490" s="50" t="n">
        <v>0</v>
      </c>
      <c r="L490" s="50" t="n">
        <v>0</v>
      </c>
      <c r="M490" s="50" t="n">
        <v>0</v>
      </c>
      <c r="N490" s="50" t="n">
        <v>-10267.52</v>
      </c>
      <c r="O490" s="50" t="n">
        <v>0</v>
      </c>
      <c r="P490" s="50" t="n">
        <v>0</v>
      </c>
      <c r="Q490" s="51" t="n">
        <v>-10267.52</v>
      </c>
    </row>
    <row r="491" customFormat="false" ht="12.75" hidden="false" customHeight="false" outlineLevel="0" collapsed="false">
      <c r="B491" s="85" t="s">
        <v>35</v>
      </c>
      <c r="C491" s="13" t="n">
        <v>490</v>
      </c>
      <c r="D491" s="50" t="n">
        <v>747954.912947158</v>
      </c>
      <c r="E491" s="50" t="n">
        <v>0</v>
      </c>
      <c r="F491" s="50" t="n">
        <v>0</v>
      </c>
      <c r="G491" s="50" t="n">
        <v>0</v>
      </c>
      <c r="H491" s="50" t="n">
        <v>0</v>
      </c>
      <c r="I491" s="50" t="n">
        <v>0</v>
      </c>
      <c r="J491" s="50" t="n">
        <v>0</v>
      </c>
      <c r="K491" s="50" t="n">
        <v>0</v>
      </c>
      <c r="L491" s="50" t="n">
        <v>0</v>
      </c>
      <c r="M491" s="50" t="n">
        <v>0</v>
      </c>
      <c r="N491" s="50" t="n">
        <v>0</v>
      </c>
      <c r="O491" s="50" t="n">
        <v>0</v>
      </c>
      <c r="P491" s="50" t="n">
        <v>0</v>
      </c>
      <c r="Q491" s="51" t="n">
        <v>0</v>
      </c>
    </row>
    <row r="492" customFormat="false" ht="12.75" hidden="false" customHeight="false" outlineLevel="0" collapsed="false">
      <c r="B492" s="85" t="s">
        <v>38</v>
      </c>
      <c r="C492" s="13" t="n">
        <v>491</v>
      </c>
      <c r="D492" s="50" t="n">
        <v>0</v>
      </c>
      <c r="E492" s="50" t="n">
        <v>0</v>
      </c>
      <c r="F492" s="50" t="n">
        <v>0</v>
      </c>
      <c r="G492" s="50" t="n">
        <v>0</v>
      </c>
      <c r="H492" s="50" t="n">
        <v>0</v>
      </c>
      <c r="I492" s="50" t="n">
        <v>0</v>
      </c>
      <c r="J492" s="50" t="n">
        <v>0</v>
      </c>
      <c r="K492" s="50" t="n">
        <v>0</v>
      </c>
      <c r="L492" s="50" t="n">
        <v>0</v>
      </c>
      <c r="M492" s="50" t="n">
        <v>0</v>
      </c>
      <c r="N492" s="50" t="n">
        <v>0</v>
      </c>
      <c r="O492" s="50" t="n">
        <v>0</v>
      </c>
      <c r="P492" s="50" t="n">
        <v>0</v>
      </c>
      <c r="Q492" s="51" t="n">
        <v>0</v>
      </c>
    </row>
    <row r="493" customFormat="false" ht="12.75" hidden="false" customHeight="false" outlineLevel="0" collapsed="false">
      <c r="B493" s="85" t="s">
        <v>43</v>
      </c>
      <c r="C493" s="13" t="n">
        <v>492</v>
      </c>
      <c r="D493" s="50" t="n">
        <v>5355888.00474567</v>
      </c>
      <c r="E493" s="50" t="n">
        <v>3099.59</v>
      </c>
      <c r="F493" s="50" t="n">
        <v>89098.96</v>
      </c>
      <c r="G493" s="50" t="n">
        <v>125375.16</v>
      </c>
      <c r="H493" s="50" t="n">
        <v>265971.35</v>
      </c>
      <c r="I493" s="50" t="n">
        <v>295291.45</v>
      </c>
      <c r="J493" s="50" t="n">
        <v>229962.11</v>
      </c>
      <c r="K493" s="50" t="n">
        <v>445680.2</v>
      </c>
      <c r="L493" s="50" t="n">
        <v>268220.4</v>
      </c>
      <c r="M493" s="50" t="n">
        <v>806526.4</v>
      </c>
      <c r="N493" s="50" t="n">
        <v>2529225.62</v>
      </c>
      <c r="O493" s="50" t="n">
        <v>16821.45</v>
      </c>
      <c r="P493" s="50" t="n">
        <v>-2076958.78</v>
      </c>
      <c r="Q493" s="51" t="n">
        <v>469088.29</v>
      </c>
    </row>
    <row r="494" customFormat="false" ht="12.75" hidden="false" customHeight="false" outlineLevel="0" collapsed="false">
      <c r="B494" s="85" t="s">
        <v>47</v>
      </c>
      <c r="C494" s="13" t="n">
        <v>493</v>
      </c>
      <c r="D494" s="50" t="n">
        <v>847051.688461069</v>
      </c>
      <c r="E494" s="50" t="n">
        <v>-797.19</v>
      </c>
      <c r="F494" s="50" t="n">
        <v>-3572</v>
      </c>
      <c r="G494" s="50" t="n">
        <v>38714.28</v>
      </c>
      <c r="H494" s="50" t="n">
        <v>59589.54</v>
      </c>
      <c r="I494" s="50" t="n">
        <v>0</v>
      </c>
      <c r="J494" s="50" t="n">
        <v>0</v>
      </c>
      <c r="K494" s="50" t="n">
        <v>-2131.1</v>
      </c>
      <c r="L494" s="50" t="n">
        <v>20939.93</v>
      </c>
      <c r="M494" s="50" t="n">
        <v>56552.37</v>
      </c>
      <c r="N494" s="50" t="n">
        <v>169295.83</v>
      </c>
      <c r="O494" s="50" t="n">
        <v>-218015.2</v>
      </c>
      <c r="P494" s="50" t="n">
        <v>-170221.19</v>
      </c>
      <c r="Q494" s="51" t="n">
        <v>-218940.56</v>
      </c>
    </row>
    <row r="495" customFormat="false" ht="12.75" hidden="false" customHeight="false" outlineLevel="0" collapsed="false">
      <c r="B495" s="85" t="s">
        <v>50</v>
      </c>
      <c r="C495" s="13" t="n">
        <v>494</v>
      </c>
      <c r="D495" s="50" t="n">
        <v>0</v>
      </c>
      <c r="E495" s="50" t="n">
        <v>1596</v>
      </c>
      <c r="F495" s="50" t="n">
        <v>-17498.18</v>
      </c>
      <c r="G495" s="50" t="n">
        <v>0</v>
      </c>
      <c r="H495" s="50" t="n">
        <v>0</v>
      </c>
      <c r="I495" s="50" t="n">
        <v>0</v>
      </c>
      <c r="J495" s="50" t="n">
        <v>0</v>
      </c>
      <c r="K495" s="50" t="n">
        <v>0</v>
      </c>
      <c r="L495" s="50" t="n">
        <v>0</v>
      </c>
      <c r="M495" s="50" t="n">
        <v>0</v>
      </c>
      <c r="N495" s="50" t="n">
        <v>-15902.18</v>
      </c>
      <c r="O495" s="50" t="n">
        <v>216450.86</v>
      </c>
      <c r="P495" s="50" t="n">
        <v>12134.02</v>
      </c>
      <c r="Q495" s="51" t="n">
        <v>212682.7</v>
      </c>
    </row>
    <row r="496" customFormat="false" ht="12.75" hidden="false" customHeight="false" outlineLevel="0" collapsed="false">
      <c r="B496" s="85" t="s">
        <v>53</v>
      </c>
      <c r="C496" s="13" t="n">
        <v>495</v>
      </c>
      <c r="D496" s="50" t="n">
        <v>1058437.05930185</v>
      </c>
      <c r="E496" s="50" t="n">
        <v>1592.75</v>
      </c>
      <c r="F496" s="50" t="n">
        <v>-5953.37</v>
      </c>
      <c r="G496" s="50" t="n">
        <v>0</v>
      </c>
      <c r="H496" s="50" t="n">
        <v>0</v>
      </c>
      <c r="I496" s="50" t="n">
        <v>0</v>
      </c>
      <c r="J496" s="50" t="n">
        <v>0</v>
      </c>
      <c r="K496" s="50" t="n">
        <v>0</v>
      </c>
      <c r="L496" s="50" t="n">
        <v>0</v>
      </c>
      <c r="M496" s="50" t="n">
        <v>0</v>
      </c>
      <c r="N496" s="50" t="n">
        <v>-4360.62</v>
      </c>
      <c r="O496" s="50" t="n">
        <v>0</v>
      </c>
      <c r="P496" s="50" t="n">
        <v>0</v>
      </c>
      <c r="Q496" s="51" t="n">
        <v>-4360.62</v>
      </c>
    </row>
    <row r="497" customFormat="false" ht="12.75" hidden="false" customHeight="false" outlineLevel="0" collapsed="false">
      <c r="B497" s="85" t="s">
        <v>56</v>
      </c>
      <c r="C497" s="13" t="n">
        <v>496</v>
      </c>
      <c r="D497" s="50" t="n">
        <v>124779.042869036</v>
      </c>
      <c r="E497" s="50" t="n">
        <v>1195.79</v>
      </c>
      <c r="F497" s="50" t="n">
        <v>34926.46</v>
      </c>
      <c r="G497" s="50" t="n">
        <v>0</v>
      </c>
      <c r="H497" s="50" t="n">
        <v>0</v>
      </c>
      <c r="I497" s="50" t="n">
        <v>0</v>
      </c>
      <c r="J497" s="50" t="n">
        <v>0</v>
      </c>
      <c r="K497" s="50" t="n">
        <v>0</v>
      </c>
      <c r="L497" s="50" t="n">
        <v>0</v>
      </c>
      <c r="M497" s="50" t="n">
        <v>0</v>
      </c>
      <c r="N497" s="50" t="n">
        <v>36122.25</v>
      </c>
      <c r="O497" s="50" t="n">
        <v>0</v>
      </c>
      <c r="P497" s="50" t="n">
        <v>0</v>
      </c>
      <c r="Q497" s="51" t="n">
        <v>36122.25</v>
      </c>
    </row>
    <row r="498" customFormat="false" ht="12.75" hidden="false" customHeight="false" outlineLevel="0" collapsed="false">
      <c r="B498" s="85" t="s">
        <v>59</v>
      </c>
      <c r="C498" s="13" t="n">
        <v>497</v>
      </c>
      <c r="D498" s="50" t="n">
        <v>40830.3115570728</v>
      </c>
      <c r="E498" s="50" t="n">
        <v>0</v>
      </c>
      <c r="F498" s="50" t="n">
        <v>0</v>
      </c>
      <c r="G498" s="50" t="n">
        <v>0</v>
      </c>
      <c r="H498" s="50" t="n">
        <v>0</v>
      </c>
      <c r="I498" s="50" t="n">
        <v>0</v>
      </c>
      <c r="J498" s="50" t="n">
        <v>0</v>
      </c>
      <c r="K498" s="50" t="n">
        <v>0</v>
      </c>
      <c r="L498" s="50" t="n">
        <v>0</v>
      </c>
      <c r="M498" s="50" t="n">
        <v>0</v>
      </c>
      <c r="N498" s="50" t="n">
        <v>0</v>
      </c>
      <c r="O498" s="50" t="n">
        <v>0</v>
      </c>
      <c r="P498" s="50" t="n">
        <v>0</v>
      </c>
      <c r="Q498" s="51" t="n">
        <v>0</v>
      </c>
    </row>
    <row r="499" customFormat="false" ht="12.75" hidden="false" customHeight="false" outlineLevel="0" collapsed="false">
      <c r="B499" s="85" t="s">
        <v>109</v>
      </c>
      <c r="C499" s="13" t="n">
        <v>498</v>
      </c>
      <c r="D499" s="50" t="n">
        <v>0</v>
      </c>
      <c r="E499" s="50" t="n">
        <v>0</v>
      </c>
      <c r="F499" s="50" t="n">
        <v>0</v>
      </c>
      <c r="G499" s="50" t="n">
        <v>0</v>
      </c>
      <c r="H499" s="50" t="n">
        <v>0</v>
      </c>
      <c r="I499" s="50" t="n">
        <v>0</v>
      </c>
      <c r="J499" s="50" t="n">
        <v>0</v>
      </c>
      <c r="K499" s="50" t="n">
        <v>0</v>
      </c>
      <c r="L499" s="50" t="n">
        <v>0</v>
      </c>
      <c r="M499" s="50" t="n">
        <v>0</v>
      </c>
      <c r="N499" s="50" t="n">
        <v>0</v>
      </c>
      <c r="O499" s="50" t="n">
        <v>0</v>
      </c>
      <c r="P499" s="50" t="n">
        <v>0</v>
      </c>
      <c r="Q499" s="51" t="n">
        <v>0</v>
      </c>
    </row>
    <row r="500" customFormat="false" ht="12.75" hidden="false" customHeight="false" outlineLevel="0" collapsed="false">
      <c r="B500" s="85" t="s">
        <v>64</v>
      </c>
      <c r="C500" s="13" t="n">
        <v>499</v>
      </c>
      <c r="D500" s="50" t="n">
        <v>9101600.40834429</v>
      </c>
      <c r="E500" s="50" t="n">
        <v>725.44</v>
      </c>
      <c r="F500" s="50" t="n">
        <v>31655.93</v>
      </c>
      <c r="G500" s="50" t="n">
        <v>40448.47</v>
      </c>
      <c r="H500" s="50" t="n">
        <v>39835</v>
      </c>
      <c r="I500" s="50" t="n">
        <v>42114.34</v>
      </c>
      <c r="J500" s="50" t="n">
        <v>41681.32</v>
      </c>
      <c r="K500" s="50" t="n">
        <v>87768.16</v>
      </c>
      <c r="L500" s="50" t="n">
        <v>42199</v>
      </c>
      <c r="M500" s="50" t="n">
        <v>120963.81</v>
      </c>
      <c r="N500" s="50" t="n">
        <v>447391.47</v>
      </c>
      <c r="O500" s="50" t="n">
        <v>-122593</v>
      </c>
      <c r="P500" s="50" t="n">
        <v>516827.1</v>
      </c>
      <c r="Q500" s="51" t="n">
        <v>841625.57</v>
      </c>
    </row>
    <row r="501" customFormat="false" ht="12.75" hidden="false" customHeight="false" outlineLevel="0" collapsed="false">
      <c r="B501" s="85" t="s">
        <v>67</v>
      </c>
      <c r="C501" s="13" t="n">
        <v>500</v>
      </c>
      <c r="D501" s="50" t="n">
        <v>26454.0577750422</v>
      </c>
      <c r="E501" s="50" t="n">
        <v>0</v>
      </c>
      <c r="F501" s="50" t="n">
        <v>0</v>
      </c>
      <c r="G501" s="50" t="n">
        <v>0</v>
      </c>
      <c r="H501" s="50" t="n">
        <v>0</v>
      </c>
      <c r="I501" s="50" t="n">
        <v>0</v>
      </c>
      <c r="J501" s="50" t="n">
        <v>0</v>
      </c>
      <c r="K501" s="50" t="n">
        <v>0</v>
      </c>
      <c r="L501" s="50" t="n">
        <v>0</v>
      </c>
      <c r="M501" s="50" t="n">
        <v>0</v>
      </c>
      <c r="N501" s="50" t="n">
        <v>0</v>
      </c>
      <c r="O501" s="50" t="n">
        <v>0</v>
      </c>
      <c r="P501" s="50" t="n">
        <v>0</v>
      </c>
      <c r="Q501" s="51" t="n">
        <v>0</v>
      </c>
    </row>
    <row r="502" customFormat="false" ht="12.75" hidden="false" customHeight="false" outlineLevel="0" collapsed="false">
      <c r="B502" s="85" t="s">
        <v>70</v>
      </c>
      <c r="C502" s="13" t="n">
        <v>501</v>
      </c>
      <c r="D502" s="50" t="n">
        <v>468929.933276419</v>
      </c>
      <c r="E502" s="50" t="n">
        <v>0</v>
      </c>
      <c r="F502" s="50" t="n">
        <v>0</v>
      </c>
      <c r="G502" s="50" t="n">
        <v>0</v>
      </c>
      <c r="H502" s="50" t="n">
        <v>0</v>
      </c>
      <c r="I502" s="50" t="n">
        <v>0</v>
      </c>
      <c r="J502" s="50" t="n">
        <v>0</v>
      </c>
      <c r="K502" s="50" t="n">
        <v>0</v>
      </c>
      <c r="L502" s="50" t="n">
        <v>0</v>
      </c>
      <c r="M502" s="50" t="n">
        <v>0</v>
      </c>
      <c r="N502" s="50" t="n">
        <v>0</v>
      </c>
      <c r="O502" s="50" t="n">
        <v>0</v>
      </c>
      <c r="P502" s="50" t="n">
        <v>0</v>
      </c>
      <c r="Q502" s="51" t="n">
        <v>0</v>
      </c>
    </row>
    <row r="503" customFormat="false" ht="12.75" hidden="false" customHeight="false" outlineLevel="0" collapsed="false">
      <c r="B503" s="85" t="s">
        <v>75</v>
      </c>
      <c r="C503" s="13" t="n">
        <v>502</v>
      </c>
      <c r="D503" s="50" t="n">
        <v>3570296.69323303</v>
      </c>
      <c r="E503" s="50" t="n">
        <v>0</v>
      </c>
      <c r="F503" s="50" t="n">
        <v>10477.94</v>
      </c>
      <c r="G503" s="50" t="n">
        <v>12071.76</v>
      </c>
      <c r="H503" s="50" t="n">
        <v>9613.42</v>
      </c>
      <c r="I503" s="50" t="n">
        <v>19893.23</v>
      </c>
      <c r="J503" s="50" t="n">
        <v>23492.47</v>
      </c>
      <c r="K503" s="50" t="n">
        <v>51144.77</v>
      </c>
      <c r="L503" s="50" t="n">
        <v>15332</v>
      </c>
      <c r="M503" s="50" t="n">
        <v>24033.51</v>
      </c>
      <c r="N503" s="50" t="n">
        <v>166059.1</v>
      </c>
      <c r="O503" s="50" t="n">
        <v>661729.23</v>
      </c>
      <c r="P503" s="50" t="n">
        <v>2250585.72</v>
      </c>
      <c r="Q503" s="51" t="n">
        <v>3078374.05</v>
      </c>
    </row>
    <row r="504" customFormat="false" ht="12.75" hidden="false" customHeight="false" outlineLevel="0" collapsed="false">
      <c r="B504" s="85" t="s">
        <v>78</v>
      </c>
      <c r="C504" s="13" t="n">
        <v>503</v>
      </c>
      <c r="D504" s="50" t="n">
        <v>283999.027712803</v>
      </c>
      <c r="E504" s="50" t="n">
        <v>239.16</v>
      </c>
      <c r="F504" s="50" t="n">
        <v>1334</v>
      </c>
      <c r="G504" s="50" t="n">
        <v>0</v>
      </c>
      <c r="H504" s="50" t="n">
        <v>0</v>
      </c>
      <c r="I504" s="50" t="n">
        <v>0</v>
      </c>
      <c r="J504" s="50" t="n">
        <v>0</v>
      </c>
      <c r="K504" s="50" t="n">
        <v>0</v>
      </c>
      <c r="L504" s="50" t="n">
        <v>0</v>
      </c>
      <c r="M504" s="50" t="n">
        <v>0</v>
      </c>
      <c r="N504" s="50" t="n">
        <v>1573.16</v>
      </c>
      <c r="O504" s="50" t="n">
        <v>0</v>
      </c>
      <c r="P504" s="50" t="n">
        <v>0</v>
      </c>
      <c r="Q504" s="51" t="n">
        <v>1573.16</v>
      </c>
    </row>
    <row r="505" customFormat="false" ht="12.75" hidden="false" customHeight="false" outlineLevel="0" collapsed="false">
      <c r="B505" s="85"/>
      <c r="C505" s="13" t="n">
        <v>504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1"/>
    </row>
    <row r="506" customFormat="false" ht="12.75" hidden="false" customHeight="false" outlineLevel="0" collapsed="false">
      <c r="B506" s="85" t="s">
        <v>83</v>
      </c>
      <c r="C506" s="13" t="n">
        <v>505</v>
      </c>
      <c r="D506" s="50" t="s">
        <v>4</v>
      </c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1"/>
    </row>
    <row r="507" customFormat="false" ht="12.75" hidden="false" customHeight="false" outlineLevel="0" collapsed="false">
      <c r="B507" s="85" t="s">
        <v>22</v>
      </c>
      <c r="C507" s="13" t="n">
        <v>506</v>
      </c>
      <c r="D507" s="50" t="n">
        <v>0</v>
      </c>
      <c r="E507" s="50" t="n">
        <v>0</v>
      </c>
      <c r="F507" s="50" t="n">
        <v>0</v>
      </c>
      <c r="G507" s="50" t="n">
        <v>0</v>
      </c>
      <c r="H507" s="50" t="n">
        <v>0</v>
      </c>
      <c r="I507" s="50" t="n">
        <v>0</v>
      </c>
      <c r="J507" s="50" t="n">
        <v>0</v>
      </c>
      <c r="K507" s="50" t="n">
        <v>0</v>
      </c>
      <c r="L507" s="50" t="n">
        <v>0</v>
      </c>
      <c r="M507" s="50" t="n">
        <v>0</v>
      </c>
      <c r="N507" s="50" t="n">
        <v>0</v>
      </c>
      <c r="O507" s="50" t="n">
        <v>0</v>
      </c>
      <c r="P507" s="50" t="n">
        <v>0</v>
      </c>
      <c r="Q507" s="51" t="n">
        <v>0</v>
      </c>
    </row>
    <row r="508" customFormat="false" ht="12.75" hidden="false" customHeight="false" outlineLevel="0" collapsed="false">
      <c r="B508" s="85" t="s">
        <v>27</v>
      </c>
      <c r="C508" s="13" t="n">
        <v>507</v>
      </c>
      <c r="D508" s="50" t="n">
        <v>0</v>
      </c>
      <c r="E508" s="50" t="n">
        <v>0</v>
      </c>
      <c r="F508" s="50" t="n">
        <v>0</v>
      </c>
      <c r="G508" s="50" t="n">
        <v>0</v>
      </c>
      <c r="H508" s="50" t="n">
        <v>0</v>
      </c>
      <c r="I508" s="50" t="n">
        <v>0</v>
      </c>
      <c r="J508" s="50" t="n">
        <v>0</v>
      </c>
      <c r="K508" s="50" t="n">
        <v>0</v>
      </c>
      <c r="L508" s="50" t="n">
        <v>0</v>
      </c>
      <c r="M508" s="50" t="n">
        <v>0</v>
      </c>
      <c r="N508" s="50" t="n">
        <v>0</v>
      </c>
      <c r="O508" s="50" t="n">
        <v>0</v>
      </c>
      <c r="P508" s="50" t="n">
        <v>0</v>
      </c>
      <c r="Q508" s="51" t="n">
        <v>0</v>
      </c>
    </row>
    <row r="509" customFormat="false" ht="12.75" hidden="false" customHeight="false" outlineLevel="0" collapsed="false">
      <c r="B509" s="85" t="s">
        <v>77</v>
      </c>
      <c r="C509" s="13" t="n">
        <v>508</v>
      </c>
      <c r="D509" s="50" t="n">
        <v>0</v>
      </c>
      <c r="E509" s="50" t="n">
        <v>0</v>
      </c>
      <c r="F509" s="50" t="n">
        <v>-0.766747013254173</v>
      </c>
      <c r="G509" s="50" t="n">
        <v>-5.66384068688815</v>
      </c>
      <c r="H509" s="50" t="n">
        <v>-4.01826750718717</v>
      </c>
      <c r="I509" s="50" t="n">
        <v>-12.516425192337</v>
      </c>
      <c r="J509" s="50" t="n">
        <v>-16.2850788746165</v>
      </c>
      <c r="K509" s="50" t="n">
        <v>-35.1300938912616</v>
      </c>
      <c r="L509" s="50" t="n">
        <v>-7.48777310148046</v>
      </c>
      <c r="M509" s="50" t="n">
        <v>-7.75469613703809</v>
      </c>
      <c r="N509" s="50" t="n">
        <v>-89.6229224040632</v>
      </c>
      <c r="O509" s="50" t="n">
        <v>-474.802712052263</v>
      </c>
      <c r="P509" s="50" t="n">
        <v>-1587.23216537505</v>
      </c>
      <c r="Q509" s="51" t="n">
        <v>-2151.65779983137</v>
      </c>
    </row>
    <row r="510" customFormat="false" ht="12.75" hidden="false" customHeight="false" outlineLevel="0" collapsed="false">
      <c r="B510" s="85" t="s">
        <v>66</v>
      </c>
      <c r="C510" s="13" t="n">
        <v>509</v>
      </c>
      <c r="D510" s="50" t="n">
        <v>0</v>
      </c>
      <c r="E510" s="50" t="n">
        <v>0</v>
      </c>
      <c r="F510" s="50" t="n">
        <v>0</v>
      </c>
      <c r="G510" s="50" t="n">
        <v>0</v>
      </c>
      <c r="H510" s="50" t="n">
        <v>0</v>
      </c>
      <c r="I510" s="50" t="n">
        <v>0</v>
      </c>
      <c r="J510" s="50" t="n">
        <v>0</v>
      </c>
      <c r="K510" s="50" t="n">
        <v>0</v>
      </c>
      <c r="L510" s="50" t="n">
        <v>0</v>
      </c>
      <c r="M510" s="50" t="n">
        <v>0</v>
      </c>
      <c r="N510" s="50" t="n">
        <v>0</v>
      </c>
      <c r="O510" s="50" t="n">
        <v>0</v>
      </c>
      <c r="P510" s="50" t="n">
        <v>0</v>
      </c>
      <c r="Q510" s="51" t="n">
        <v>0</v>
      </c>
    </row>
    <row r="511" customFormat="false" ht="12.75" hidden="false" customHeight="false" outlineLevel="0" collapsed="false">
      <c r="B511" s="85" t="s">
        <v>45</v>
      </c>
      <c r="C511" s="13" t="n">
        <v>510</v>
      </c>
      <c r="D511" s="50" t="n">
        <v>0</v>
      </c>
      <c r="E511" s="50" t="n">
        <v>0</v>
      </c>
      <c r="F511" s="50" t="n">
        <v>0</v>
      </c>
      <c r="G511" s="50" t="n">
        <v>0</v>
      </c>
      <c r="H511" s="50" t="n">
        <v>0</v>
      </c>
      <c r="I511" s="50" t="n">
        <v>0</v>
      </c>
      <c r="J511" s="50" t="n">
        <v>0</v>
      </c>
      <c r="K511" s="50" t="n">
        <v>0</v>
      </c>
      <c r="L511" s="50" t="n">
        <v>0</v>
      </c>
      <c r="M511" s="50" t="n">
        <v>0</v>
      </c>
      <c r="N511" s="50" t="n">
        <v>0</v>
      </c>
      <c r="O511" s="50" t="n">
        <v>0</v>
      </c>
      <c r="P511" s="50" t="n">
        <v>0</v>
      </c>
      <c r="Q511" s="51" t="n">
        <v>0</v>
      </c>
    </row>
    <row r="512" customFormat="false" ht="12.75" hidden="false" customHeight="false" outlineLevel="0" collapsed="false">
      <c r="B512" s="85" t="s">
        <v>52</v>
      </c>
      <c r="C512" s="13" t="n">
        <v>511</v>
      </c>
      <c r="D512" s="50" t="n">
        <v>0</v>
      </c>
      <c r="E512" s="50" t="n">
        <v>0</v>
      </c>
      <c r="F512" s="50" t="n">
        <v>0</v>
      </c>
      <c r="G512" s="50" t="n">
        <v>0</v>
      </c>
      <c r="H512" s="50" t="n">
        <v>0</v>
      </c>
      <c r="I512" s="50" t="n">
        <v>0</v>
      </c>
      <c r="J512" s="50" t="n">
        <v>0</v>
      </c>
      <c r="K512" s="50" t="n">
        <v>0</v>
      </c>
      <c r="L512" s="50" t="n">
        <v>0</v>
      </c>
      <c r="M512" s="50" t="n">
        <v>0</v>
      </c>
      <c r="N512" s="50" t="n">
        <v>0</v>
      </c>
      <c r="O512" s="50" t="n">
        <v>0</v>
      </c>
      <c r="P512" s="50" t="n">
        <v>0</v>
      </c>
      <c r="Q512" s="51" t="n">
        <v>0</v>
      </c>
    </row>
    <row r="513" customFormat="false" ht="12.75" hidden="false" customHeight="false" outlineLevel="0" collapsed="false">
      <c r="B513" s="85" t="s">
        <v>80</v>
      </c>
      <c r="C513" s="13" t="n">
        <v>512</v>
      </c>
      <c r="D513" s="50" t="n">
        <v>0</v>
      </c>
      <c r="E513" s="50" t="n">
        <v>0</v>
      </c>
      <c r="F513" s="50" t="n">
        <v>0</v>
      </c>
      <c r="G513" s="50" t="n">
        <v>0</v>
      </c>
      <c r="H513" s="50" t="n">
        <v>0</v>
      </c>
      <c r="I513" s="50" t="n">
        <v>0</v>
      </c>
      <c r="J513" s="50" t="n">
        <v>0</v>
      </c>
      <c r="K513" s="50" t="n">
        <v>0</v>
      </c>
      <c r="L513" s="50" t="n">
        <v>0</v>
      </c>
      <c r="M513" s="50" t="n">
        <v>0</v>
      </c>
      <c r="N513" s="50" t="n">
        <v>0</v>
      </c>
      <c r="O513" s="50" t="n">
        <v>0</v>
      </c>
      <c r="P513" s="50" t="n">
        <v>0</v>
      </c>
      <c r="Q513" s="51" t="n">
        <v>0</v>
      </c>
    </row>
    <row r="514" customFormat="false" ht="12.75" hidden="false" customHeight="false" outlineLevel="0" collapsed="false">
      <c r="B514" s="85" t="s">
        <v>49</v>
      </c>
      <c r="C514" s="13" t="n">
        <v>513</v>
      </c>
      <c r="D514" s="50" t="n">
        <v>0</v>
      </c>
      <c r="E514" s="50" t="n">
        <v>0</v>
      </c>
      <c r="F514" s="50" t="n">
        <v>0</v>
      </c>
      <c r="G514" s="50" t="n">
        <v>0</v>
      </c>
      <c r="H514" s="50" t="n">
        <v>0</v>
      </c>
      <c r="I514" s="50" t="n">
        <v>0</v>
      </c>
      <c r="J514" s="50" t="n">
        <v>0</v>
      </c>
      <c r="K514" s="50" t="n">
        <v>0</v>
      </c>
      <c r="L514" s="50" t="n">
        <v>0</v>
      </c>
      <c r="M514" s="50" t="n">
        <v>0</v>
      </c>
      <c r="N514" s="50" t="n">
        <v>0</v>
      </c>
      <c r="O514" s="50" t="n">
        <v>0</v>
      </c>
      <c r="P514" s="50" t="n">
        <v>0</v>
      </c>
      <c r="Q514" s="51" t="n">
        <v>0</v>
      </c>
    </row>
    <row r="515" customFormat="false" ht="12.75" hidden="false" customHeight="false" outlineLevel="0" collapsed="false">
      <c r="B515" s="85" t="s">
        <v>34</v>
      </c>
      <c r="C515" s="13" t="n">
        <v>514</v>
      </c>
      <c r="D515" s="50" t="n">
        <v>0</v>
      </c>
      <c r="E515" s="50" t="n">
        <v>0</v>
      </c>
      <c r="F515" s="50" t="n">
        <v>0</v>
      </c>
      <c r="G515" s="50" t="n">
        <v>0</v>
      </c>
      <c r="H515" s="50" t="n">
        <v>0</v>
      </c>
      <c r="I515" s="50" t="n">
        <v>0</v>
      </c>
      <c r="J515" s="50" t="n">
        <v>0</v>
      </c>
      <c r="K515" s="50" t="n">
        <v>0</v>
      </c>
      <c r="L515" s="50" t="n">
        <v>0</v>
      </c>
      <c r="M515" s="50" t="n">
        <v>0</v>
      </c>
      <c r="N515" s="50" t="n">
        <v>0</v>
      </c>
      <c r="O515" s="50" t="n">
        <v>0</v>
      </c>
      <c r="P515" s="50" t="n">
        <v>0</v>
      </c>
      <c r="Q515" s="51" t="n">
        <v>0</v>
      </c>
    </row>
    <row r="516" customFormat="false" ht="12.75" hidden="false" customHeight="false" outlineLevel="0" collapsed="false">
      <c r="B516" s="85" t="s">
        <v>69</v>
      </c>
      <c r="C516" s="13" t="n">
        <v>515</v>
      </c>
      <c r="D516" s="50" t="n">
        <v>0</v>
      </c>
      <c r="E516" s="50" t="n">
        <v>0</v>
      </c>
      <c r="F516" s="50" t="n">
        <v>0</v>
      </c>
      <c r="G516" s="50" t="n">
        <v>0</v>
      </c>
      <c r="H516" s="50" t="n">
        <v>0</v>
      </c>
      <c r="I516" s="50" t="n">
        <v>0</v>
      </c>
      <c r="J516" s="50" t="n">
        <v>0</v>
      </c>
      <c r="K516" s="50" t="n">
        <v>0</v>
      </c>
      <c r="L516" s="50" t="n">
        <v>0</v>
      </c>
      <c r="M516" s="50" t="n">
        <v>0</v>
      </c>
      <c r="N516" s="50" t="n">
        <v>0</v>
      </c>
      <c r="O516" s="50" t="n">
        <v>0</v>
      </c>
      <c r="P516" s="50" t="n">
        <v>0</v>
      </c>
      <c r="Q516" s="51" t="n">
        <v>0</v>
      </c>
    </row>
    <row r="517" customFormat="false" ht="12.75" hidden="false" customHeight="false" outlineLevel="0" collapsed="false">
      <c r="B517" s="85" t="s">
        <v>72</v>
      </c>
      <c r="C517" s="13" t="n">
        <v>516</v>
      </c>
      <c r="D517" s="50" t="n">
        <v>0</v>
      </c>
      <c r="E517" s="50" t="n">
        <v>0</v>
      </c>
      <c r="F517" s="50" t="n">
        <v>0</v>
      </c>
      <c r="G517" s="50" t="n">
        <v>0</v>
      </c>
      <c r="H517" s="50" t="n">
        <v>0</v>
      </c>
      <c r="I517" s="50" t="n">
        <v>0</v>
      </c>
      <c r="J517" s="50" t="n">
        <v>0</v>
      </c>
      <c r="K517" s="50" t="n">
        <v>0</v>
      </c>
      <c r="L517" s="50" t="n">
        <v>0</v>
      </c>
      <c r="M517" s="50" t="n">
        <v>0</v>
      </c>
      <c r="N517" s="50" t="n">
        <v>0</v>
      </c>
      <c r="O517" s="50" t="n">
        <v>0</v>
      </c>
      <c r="P517" s="50" t="n">
        <v>0</v>
      </c>
      <c r="Q517" s="51" t="n">
        <v>0</v>
      </c>
    </row>
    <row r="518" customFormat="false" ht="12.75" hidden="false" customHeight="false" outlineLevel="0" collapsed="false">
      <c r="B518" s="85" t="s">
        <v>31</v>
      </c>
      <c r="C518" s="13" t="n">
        <v>517</v>
      </c>
      <c r="D518" s="50" t="n">
        <v>0</v>
      </c>
      <c r="E518" s="50" t="n">
        <v>0</v>
      </c>
      <c r="F518" s="50" t="n">
        <v>0</v>
      </c>
      <c r="G518" s="50" t="n">
        <v>0</v>
      </c>
      <c r="H518" s="50" t="n">
        <v>0</v>
      </c>
      <c r="I518" s="50" t="n">
        <v>0</v>
      </c>
      <c r="J518" s="50" t="n">
        <v>0</v>
      </c>
      <c r="K518" s="50" t="n">
        <v>0</v>
      </c>
      <c r="L518" s="50" t="n">
        <v>0</v>
      </c>
      <c r="M518" s="50" t="n">
        <v>0</v>
      </c>
      <c r="N518" s="50" t="n">
        <v>0</v>
      </c>
      <c r="O518" s="50" t="n">
        <v>0</v>
      </c>
      <c r="P518" s="50" t="n">
        <v>0</v>
      </c>
      <c r="Q518" s="51" t="n">
        <v>0</v>
      </c>
    </row>
    <row r="519" customFormat="false" ht="12.75" hidden="false" customHeight="false" outlineLevel="0" collapsed="false">
      <c r="B519" s="85" t="s">
        <v>37</v>
      </c>
      <c r="C519" s="13" t="n">
        <v>518</v>
      </c>
      <c r="D519" s="50" t="n">
        <v>0</v>
      </c>
      <c r="E519" s="50" t="n">
        <v>0</v>
      </c>
      <c r="F519" s="50" t="n">
        <v>0</v>
      </c>
      <c r="G519" s="50" t="n">
        <v>0</v>
      </c>
      <c r="H519" s="50" t="n">
        <v>0</v>
      </c>
      <c r="I519" s="50" t="n">
        <v>0</v>
      </c>
      <c r="J519" s="50" t="n">
        <v>0</v>
      </c>
      <c r="K519" s="50" t="n">
        <v>0</v>
      </c>
      <c r="L519" s="50" t="n">
        <v>0</v>
      </c>
      <c r="M519" s="50" t="n">
        <v>0</v>
      </c>
      <c r="N519" s="50" t="n">
        <v>0</v>
      </c>
      <c r="O519" s="50" t="n">
        <v>0</v>
      </c>
      <c r="P519" s="50" t="n">
        <v>0</v>
      </c>
      <c r="Q519" s="51" t="n">
        <v>0</v>
      </c>
    </row>
    <row r="520" customFormat="false" ht="12.75" hidden="false" customHeight="false" outlineLevel="0" collapsed="false">
      <c r="B520" s="85" t="n">
        <v>0</v>
      </c>
      <c r="C520" s="13" t="n">
        <v>519</v>
      </c>
      <c r="D520" s="50" t="n">
        <v>0</v>
      </c>
      <c r="E520" s="50" t="n">
        <v>0</v>
      </c>
      <c r="F520" s="50" t="n">
        <v>0</v>
      </c>
      <c r="G520" s="50" t="n">
        <v>0</v>
      </c>
      <c r="H520" s="50" t="n">
        <v>0</v>
      </c>
      <c r="I520" s="50" t="n">
        <v>0</v>
      </c>
      <c r="J520" s="50" t="n">
        <v>0</v>
      </c>
      <c r="K520" s="50" t="n">
        <v>0</v>
      </c>
      <c r="L520" s="50" t="n">
        <v>0</v>
      </c>
      <c r="M520" s="50" t="n">
        <v>0</v>
      </c>
      <c r="N520" s="50" t="n">
        <v>0</v>
      </c>
      <c r="O520" s="50" t="n">
        <v>0</v>
      </c>
      <c r="P520" s="50" t="n">
        <v>0</v>
      </c>
      <c r="Q520" s="51" t="n">
        <v>0</v>
      </c>
    </row>
    <row r="521" customFormat="false" ht="12.75" hidden="false" customHeight="false" outlineLevel="0" collapsed="false">
      <c r="B521" s="87" t="n">
        <v>0</v>
      </c>
      <c r="C521" s="64" t="n">
        <v>520</v>
      </c>
      <c r="D521" s="54" t="n">
        <v>0</v>
      </c>
      <c r="E521" s="54" t="n">
        <v>0</v>
      </c>
      <c r="F521" s="54" t="n">
        <v>0</v>
      </c>
      <c r="G521" s="54" t="n">
        <v>0</v>
      </c>
      <c r="H521" s="54" t="n">
        <v>0</v>
      </c>
      <c r="I521" s="54" t="n">
        <v>0</v>
      </c>
      <c r="J521" s="54" t="n">
        <v>0</v>
      </c>
      <c r="K521" s="54" t="n">
        <v>0</v>
      </c>
      <c r="L521" s="54" t="n">
        <v>0</v>
      </c>
      <c r="M521" s="54" t="n">
        <v>0</v>
      </c>
      <c r="N521" s="54" t="n">
        <v>0</v>
      </c>
      <c r="O521" s="54" t="n">
        <v>0</v>
      </c>
      <c r="P521" s="54" t="n">
        <v>0</v>
      </c>
      <c r="Q521" s="55" t="n">
        <v>0</v>
      </c>
    </row>
    <row r="522" customFormat="false" ht="12.75" hidden="false" customHeight="false" outlineLevel="0" collapsed="false">
      <c r="A522" s="0" t="n">
        <v>14</v>
      </c>
      <c r="B522" s="57" t="n">
        <v>36921</v>
      </c>
      <c r="C522" s="58" t="n">
        <v>521</v>
      </c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83"/>
    </row>
    <row r="523" customFormat="false" ht="12.75" hidden="false" customHeight="false" outlineLevel="0" collapsed="false">
      <c r="B523" s="61"/>
      <c r="C523" s="13" t="n">
        <v>522</v>
      </c>
      <c r="D523" s="13"/>
      <c r="E523" s="21" t="s">
        <v>5</v>
      </c>
      <c r="F523" s="21" t="s">
        <v>6</v>
      </c>
      <c r="G523" s="21" t="s">
        <v>7</v>
      </c>
      <c r="H523" s="21" t="s">
        <v>8</v>
      </c>
      <c r="I523" s="21" t="s">
        <v>9</v>
      </c>
      <c r="J523" s="21" t="s">
        <v>10</v>
      </c>
      <c r="K523" s="21" t="s">
        <v>11</v>
      </c>
      <c r="L523" s="21" t="s">
        <v>12</v>
      </c>
      <c r="M523" s="21" t="s">
        <v>13</v>
      </c>
      <c r="N523" s="21" t="s">
        <v>14</v>
      </c>
      <c r="O523" s="21" t="n">
        <v>2002</v>
      </c>
      <c r="P523" s="21" t="s">
        <v>15</v>
      </c>
      <c r="Q523" s="84" t="s">
        <v>16</v>
      </c>
    </row>
    <row r="524" customFormat="false" ht="12.75" hidden="false" customHeight="false" outlineLevel="0" collapsed="false">
      <c r="B524" s="85" t="s">
        <v>107</v>
      </c>
      <c r="C524" s="13" t="n">
        <v>523</v>
      </c>
      <c r="D524" s="13" t="s">
        <v>4</v>
      </c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86"/>
    </row>
    <row r="525" customFormat="false" ht="12.75" hidden="false" customHeight="false" outlineLevel="0" collapsed="false">
      <c r="B525" s="85" t="s">
        <v>19</v>
      </c>
      <c r="C525" s="13" t="n">
        <v>524</v>
      </c>
      <c r="D525" s="50" t="n">
        <v>24849664.6298307</v>
      </c>
      <c r="E525" s="50" t="n">
        <v>3176.26</v>
      </c>
      <c r="F525" s="50" t="n">
        <v>220287.16</v>
      </c>
      <c r="G525" s="50" t="n">
        <v>356903.61</v>
      </c>
      <c r="H525" s="50" t="n">
        <v>479187.02</v>
      </c>
      <c r="I525" s="50" t="n">
        <v>466751.83</v>
      </c>
      <c r="J525" s="50" t="n">
        <v>376847.58</v>
      </c>
      <c r="K525" s="50" t="n">
        <v>750239.56</v>
      </c>
      <c r="L525" s="50" t="n">
        <v>457663.02</v>
      </c>
      <c r="M525" s="50" t="n">
        <v>1331794.49</v>
      </c>
      <c r="N525" s="50" t="n">
        <v>4442850.53</v>
      </c>
      <c r="O525" s="50" t="n">
        <v>212363.3</v>
      </c>
      <c r="P525" s="50" t="n">
        <v>2456250.49</v>
      </c>
      <c r="Q525" s="51" t="n">
        <v>7111464.32</v>
      </c>
    </row>
    <row r="526" customFormat="false" ht="12.75" hidden="false" customHeight="false" outlineLevel="0" collapsed="false">
      <c r="B526" s="85" t="s">
        <v>20</v>
      </c>
      <c r="C526" s="13" t="n">
        <v>525</v>
      </c>
      <c r="D526" s="50" t="n">
        <v>6742360.42471279</v>
      </c>
      <c r="E526" s="50" t="n">
        <v>0</v>
      </c>
      <c r="F526" s="50" t="n">
        <v>0</v>
      </c>
      <c r="G526" s="50" t="n">
        <v>0</v>
      </c>
      <c r="H526" s="50" t="n">
        <v>0</v>
      </c>
      <c r="I526" s="50" t="n">
        <v>0</v>
      </c>
      <c r="J526" s="50" t="n">
        <v>0</v>
      </c>
      <c r="K526" s="50" t="n">
        <v>0</v>
      </c>
      <c r="L526" s="50" t="n">
        <v>0</v>
      </c>
      <c r="M526" s="50" t="n">
        <v>0</v>
      </c>
      <c r="N526" s="50" t="n">
        <v>0</v>
      </c>
      <c r="O526" s="50" t="n">
        <v>0</v>
      </c>
      <c r="P526" s="50" t="n">
        <v>1022565</v>
      </c>
      <c r="Q526" s="51" t="n">
        <v>1022565</v>
      </c>
    </row>
    <row r="527" customFormat="false" ht="12.75" hidden="false" customHeight="false" outlineLevel="0" collapsed="false">
      <c r="B527" s="85" t="s">
        <v>108</v>
      </c>
      <c r="C527" s="13" t="n">
        <v>526</v>
      </c>
      <c r="D527" s="50" t="n">
        <v>0</v>
      </c>
      <c r="E527" s="50" t="n">
        <v>0</v>
      </c>
      <c r="F527" s="50" t="n">
        <v>0</v>
      </c>
      <c r="G527" s="50" t="n">
        <v>0</v>
      </c>
      <c r="H527" s="50" t="n">
        <v>0</v>
      </c>
      <c r="I527" s="50" t="n">
        <v>0</v>
      </c>
      <c r="J527" s="50" t="n">
        <v>0</v>
      </c>
      <c r="K527" s="50" t="n">
        <v>0</v>
      </c>
      <c r="L527" s="50" t="n">
        <v>0</v>
      </c>
      <c r="M527" s="50" t="n">
        <v>0</v>
      </c>
      <c r="N527" s="50" t="n">
        <v>0</v>
      </c>
      <c r="O527" s="50" t="n">
        <v>0</v>
      </c>
      <c r="P527" s="50" t="n">
        <v>0</v>
      </c>
      <c r="Q527" s="51" t="n">
        <v>0</v>
      </c>
    </row>
    <row r="528" customFormat="false" ht="12.75" hidden="false" customHeight="false" outlineLevel="0" collapsed="false">
      <c r="B528" s="85" t="s">
        <v>25</v>
      </c>
      <c r="C528" s="13" t="n">
        <v>527</v>
      </c>
      <c r="D528" s="50" t="n">
        <v>7359076.24236847</v>
      </c>
      <c r="E528" s="50" t="n">
        <v>0</v>
      </c>
      <c r="F528" s="50" t="n">
        <v>96097.45</v>
      </c>
      <c r="G528" s="50" t="n">
        <v>100583.37</v>
      </c>
      <c r="H528" s="50" t="n">
        <v>104598.8</v>
      </c>
      <c r="I528" s="50" t="n">
        <v>106695.53</v>
      </c>
      <c r="J528" s="50" t="n">
        <v>78655.78</v>
      </c>
      <c r="K528" s="50" t="n">
        <v>161217.18</v>
      </c>
      <c r="L528" s="50" t="n">
        <v>107771</v>
      </c>
      <c r="M528" s="50" t="n">
        <v>313839.12</v>
      </c>
      <c r="N528" s="50" t="n">
        <v>1069458.23</v>
      </c>
      <c r="O528" s="50" t="n">
        <v>91239.89</v>
      </c>
      <c r="P528" s="50" t="n">
        <v>899587.94</v>
      </c>
      <c r="Q528" s="51" t="n">
        <v>2060286.06</v>
      </c>
    </row>
    <row r="529" customFormat="false" ht="12.75" hidden="false" customHeight="false" outlineLevel="0" collapsed="false">
      <c r="B529" s="85" t="s">
        <v>29</v>
      </c>
      <c r="C529" s="13" t="n">
        <v>528</v>
      </c>
      <c r="D529" s="50" t="n">
        <v>1068706.62101925</v>
      </c>
      <c r="E529" s="50" t="n">
        <v>-49.83</v>
      </c>
      <c r="F529" s="50" t="n">
        <v>0</v>
      </c>
      <c r="G529" s="50" t="n">
        <v>0</v>
      </c>
      <c r="H529" s="50" t="n">
        <v>0</v>
      </c>
      <c r="I529" s="50" t="n">
        <v>0</v>
      </c>
      <c r="J529" s="50" t="n">
        <v>0</v>
      </c>
      <c r="K529" s="50" t="n">
        <v>0</v>
      </c>
      <c r="L529" s="50" t="n">
        <v>0</v>
      </c>
      <c r="M529" s="50" t="n">
        <v>0</v>
      </c>
      <c r="N529" s="50" t="n">
        <v>-49.83</v>
      </c>
      <c r="O529" s="50" t="n">
        <v>0</v>
      </c>
      <c r="P529" s="50" t="n">
        <v>0</v>
      </c>
      <c r="Q529" s="51" t="n">
        <v>-49.83</v>
      </c>
    </row>
    <row r="530" customFormat="false" ht="12.75" hidden="false" customHeight="false" outlineLevel="0" collapsed="false">
      <c r="B530" s="85" t="s">
        <v>32</v>
      </c>
      <c r="C530" s="13" t="n">
        <v>529</v>
      </c>
      <c r="D530" s="50" t="n">
        <v>341829.979482545</v>
      </c>
      <c r="E530" s="50" t="n">
        <v>0</v>
      </c>
      <c r="F530" s="50" t="n">
        <v>-3175.69</v>
      </c>
      <c r="G530" s="50" t="n">
        <v>-3556</v>
      </c>
      <c r="H530" s="50" t="n">
        <v>-3540.8</v>
      </c>
      <c r="I530" s="50" t="n">
        <v>0</v>
      </c>
      <c r="J530" s="50" t="n">
        <v>0</v>
      </c>
      <c r="K530" s="50" t="n">
        <v>0</v>
      </c>
      <c r="L530" s="50" t="n">
        <v>0</v>
      </c>
      <c r="M530" s="50" t="n">
        <v>0</v>
      </c>
      <c r="N530" s="50" t="n">
        <v>-10272.49</v>
      </c>
      <c r="O530" s="50" t="n">
        <v>0</v>
      </c>
      <c r="P530" s="50" t="n">
        <v>0</v>
      </c>
      <c r="Q530" s="51" t="n">
        <v>-10272.49</v>
      </c>
    </row>
    <row r="531" customFormat="false" ht="12.75" hidden="false" customHeight="false" outlineLevel="0" collapsed="false">
      <c r="B531" s="85" t="s">
        <v>35</v>
      </c>
      <c r="C531" s="13" t="n">
        <v>530</v>
      </c>
      <c r="D531" s="50" t="n">
        <v>1068706.62101925</v>
      </c>
      <c r="E531" s="50" t="n">
        <v>0</v>
      </c>
      <c r="F531" s="50" t="n">
        <v>0</v>
      </c>
      <c r="G531" s="50" t="n">
        <v>0</v>
      </c>
      <c r="H531" s="50" t="n">
        <v>0</v>
      </c>
      <c r="I531" s="50" t="n">
        <v>0</v>
      </c>
      <c r="J531" s="50" t="n">
        <v>0</v>
      </c>
      <c r="K531" s="50" t="n">
        <v>0</v>
      </c>
      <c r="L531" s="50" t="n">
        <v>0</v>
      </c>
      <c r="M531" s="50" t="n">
        <v>0</v>
      </c>
      <c r="N531" s="50" t="n">
        <v>0</v>
      </c>
      <c r="O531" s="50" t="n">
        <v>0</v>
      </c>
      <c r="P531" s="50" t="n">
        <v>0</v>
      </c>
      <c r="Q531" s="51" t="n">
        <v>0</v>
      </c>
    </row>
    <row r="532" customFormat="false" ht="12.75" hidden="false" customHeight="false" outlineLevel="0" collapsed="false">
      <c r="B532" s="85" t="s">
        <v>38</v>
      </c>
      <c r="C532" s="13" t="n">
        <v>531</v>
      </c>
      <c r="D532" s="50" t="n">
        <v>0</v>
      </c>
      <c r="E532" s="50" t="n">
        <v>0</v>
      </c>
      <c r="F532" s="50" t="n">
        <v>0</v>
      </c>
      <c r="G532" s="50" t="n">
        <v>0</v>
      </c>
      <c r="H532" s="50" t="n">
        <v>0</v>
      </c>
      <c r="I532" s="50" t="n">
        <v>0</v>
      </c>
      <c r="J532" s="50" t="n">
        <v>0</v>
      </c>
      <c r="K532" s="50" t="n">
        <v>0</v>
      </c>
      <c r="L532" s="50" t="n">
        <v>0</v>
      </c>
      <c r="M532" s="50" t="n">
        <v>0</v>
      </c>
      <c r="N532" s="50" t="n">
        <v>0</v>
      </c>
      <c r="O532" s="50" t="n">
        <v>0</v>
      </c>
      <c r="P532" s="50" t="n">
        <v>0</v>
      </c>
      <c r="Q532" s="51" t="n">
        <v>0</v>
      </c>
    </row>
    <row r="533" customFormat="false" ht="12.75" hidden="false" customHeight="false" outlineLevel="0" collapsed="false">
      <c r="B533" s="85" t="s">
        <v>43</v>
      </c>
      <c r="C533" s="13" t="n">
        <v>532</v>
      </c>
      <c r="D533" s="50" t="n">
        <v>4885695.32560195</v>
      </c>
      <c r="E533" s="50" t="n">
        <v>1631.45</v>
      </c>
      <c r="F533" s="50" t="n">
        <v>110563.21</v>
      </c>
      <c r="G533" s="50" t="n">
        <v>126291.41</v>
      </c>
      <c r="H533" s="50" t="n">
        <v>266066.12</v>
      </c>
      <c r="I533" s="50" t="n">
        <v>295210.91</v>
      </c>
      <c r="J533" s="50" t="n">
        <v>230049.34</v>
      </c>
      <c r="K533" s="50" t="n">
        <v>445886.63</v>
      </c>
      <c r="L533" s="50" t="n">
        <v>268308.32</v>
      </c>
      <c r="M533" s="50" t="n">
        <v>807097.13</v>
      </c>
      <c r="N533" s="50" t="n">
        <v>2551104.52</v>
      </c>
      <c r="O533" s="50" t="n">
        <v>-415653.52</v>
      </c>
      <c r="P533" s="50" t="n">
        <v>-2081715.13</v>
      </c>
      <c r="Q533" s="51" t="n">
        <v>53735.8700000006</v>
      </c>
    </row>
    <row r="534" customFormat="false" ht="12.75" hidden="false" customHeight="false" outlineLevel="0" collapsed="false">
      <c r="B534" s="85" t="s">
        <v>47</v>
      </c>
      <c r="C534" s="13" t="n">
        <v>533</v>
      </c>
      <c r="D534" s="50" t="n">
        <v>958822.027868684</v>
      </c>
      <c r="E534" s="50" t="n">
        <v>0</v>
      </c>
      <c r="F534" s="50" t="n">
        <v>-2778.73</v>
      </c>
      <c r="G534" s="50" t="n">
        <v>77442.74</v>
      </c>
      <c r="H534" s="50" t="n">
        <v>59603.46</v>
      </c>
      <c r="I534" s="50" t="n">
        <v>0</v>
      </c>
      <c r="J534" s="50" t="n">
        <v>0</v>
      </c>
      <c r="K534" s="50" t="n">
        <v>-2132.13</v>
      </c>
      <c r="L534" s="50" t="n">
        <v>20952.22</v>
      </c>
      <c r="M534" s="50" t="n">
        <v>56594.99</v>
      </c>
      <c r="N534" s="50" t="n">
        <v>209682.55</v>
      </c>
      <c r="O534" s="50" t="n">
        <v>-218309.4</v>
      </c>
      <c r="P534" s="50" t="n">
        <v>-171110.74</v>
      </c>
      <c r="Q534" s="51" t="n">
        <v>-179737.59</v>
      </c>
    </row>
    <row r="535" customFormat="false" ht="12.75" hidden="false" customHeight="false" outlineLevel="0" collapsed="false">
      <c r="B535" s="85" t="s">
        <v>50</v>
      </c>
      <c r="C535" s="13" t="n">
        <v>534</v>
      </c>
      <c r="D535" s="50" t="n">
        <v>0</v>
      </c>
      <c r="E535" s="50" t="n">
        <v>798.13</v>
      </c>
      <c r="F535" s="50" t="n">
        <v>-34967.55</v>
      </c>
      <c r="G535" s="50" t="n">
        <v>0</v>
      </c>
      <c r="H535" s="50" t="n">
        <v>0</v>
      </c>
      <c r="I535" s="50" t="n">
        <v>0</v>
      </c>
      <c r="J535" s="50" t="n">
        <v>0</v>
      </c>
      <c r="K535" s="50" t="n">
        <v>0</v>
      </c>
      <c r="L535" s="50" t="n">
        <v>0</v>
      </c>
      <c r="M535" s="50" t="n">
        <v>0</v>
      </c>
      <c r="N535" s="50" t="n">
        <v>-34169.42</v>
      </c>
      <c r="O535" s="50" t="n">
        <v>216736.68</v>
      </c>
      <c r="P535" s="50" t="n">
        <v>12008.82</v>
      </c>
      <c r="Q535" s="51" t="n">
        <v>194576.08</v>
      </c>
    </row>
    <row r="536" customFormat="false" ht="12.75" hidden="false" customHeight="false" outlineLevel="0" collapsed="false">
      <c r="B536" s="85" t="s">
        <v>53</v>
      </c>
      <c r="C536" s="13" t="n">
        <v>535</v>
      </c>
      <c r="D536" s="50" t="n">
        <v>892617.845690758</v>
      </c>
      <c r="E536" s="50" t="n">
        <v>-0.81</v>
      </c>
      <c r="F536" s="50" t="n">
        <v>-25008.58</v>
      </c>
      <c r="G536" s="50" t="n">
        <v>0</v>
      </c>
      <c r="H536" s="50" t="n">
        <v>0</v>
      </c>
      <c r="I536" s="50" t="n">
        <v>0</v>
      </c>
      <c r="J536" s="50" t="n">
        <v>0</v>
      </c>
      <c r="K536" s="50" t="n">
        <v>0</v>
      </c>
      <c r="L536" s="50" t="n">
        <v>0</v>
      </c>
      <c r="M536" s="50" t="n">
        <v>0</v>
      </c>
      <c r="N536" s="50" t="n">
        <v>-25009.39</v>
      </c>
      <c r="O536" s="50" t="n">
        <v>0</v>
      </c>
      <c r="P536" s="50" t="n">
        <v>0</v>
      </c>
      <c r="Q536" s="51" t="n">
        <v>-25009.39</v>
      </c>
    </row>
    <row r="537" customFormat="false" ht="12.75" hidden="false" customHeight="false" outlineLevel="0" collapsed="false">
      <c r="B537" s="85" t="s">
        <v>56</v>
      </c>
      <c r="C537" s="13" t="n">
        <v>536</v>
      </c>
      <c r="D537" s="50" t="n">
        <v>288857.176558855</v>
      </c>
      <c r="E537" s="50" t="n">
        <v>797.32</v>
      </c>
      <c r="F537" s="50" t="n">
        <v>34932.62</v>
      </c>
      <c r="G537" s="50" t="n">
        <v>0</v>
      </c>
      <c r="H537" s="50" t="n">
        <v>0</v>
      </c>
      <c r="I537" s="50" t="n">
        <v>0</v>
      </c>
      <c r="J537" s="50" t="n">
        <v>0</v>
      </c>
      <c r="K537" s="50" t="n">
        <v>0</v>
      </c>
      <c r="L537" s="50" t="n">
        <v>0</v>
      </c>
      <c r="M537" s="50" t="n">
        <v>0</v>
      </c>
      <c r="N537" s="50" t="n">
        <v>35729.94</v>
      </c>
      <c r="O537" s="50" t="n">
        <v>0</v>
      </c>
      <c r="P537" s="50" t="n">
        <v>0</v>
      </c>
      <c r="Q537" s="51" t="n">
        <v>35729.94</v>
      </c>
    </row>
    <row r="538" customFormat="false" ht="12.75" hidden="false" customHeight="false" outlineLevel="0" collapsed="false">
      <c r="B538" s="85" t="s">
        <v>59</v>
      </c>
      <c r="C538" s="13" t="n">
        <v>537</v>
      </c>
      <c r="D538" s="50" t="n">
        <v>261882.726994897</v>
      </c>
      <c r="E538" s="50" t="n">
        <v>0</v>
      </c>
      <c r="F538" s="50" t="n">
        <v>0</v>
      </c>
      <c r="G538" s="50" t="n">
        <v>0</v>
      </c>
      <c r="H538" s="50" t="n">
        <v>0</v>
      </c>
      <c r="I538" s="50" t="n">
        <v>0</v>
      </c>
      <c r="J538" s="50" t="n">
        <v>0</v>
      </c>
      <c r="K538" s="50" t="n">
        <v>0</v>
      </c>
      <c r="L538" s="50" t="n">
        <v>0</v>
      </c>
      <c r="M538" s="50" t="n">
        <v>0</v>
      </c>
      <c r="N538" s="50" t="n">
        <v>0</v>
      </c>
      <c r="O538" s="50" t="n">
        <v>0</v>
      </c>
      <c r="P538" s="50" t="n">
        <v>0</v>
      </c>
      <c r="Q538" s="51" t="n">
        <v>0</v>
      </c>
    </row>
    <row r="539" customFormat="false" ht="12.75" hidden="false" customHeight="false" outlineLevel="0" collapsed="false">
      <c r="B539" s="85" t="s">
        <v>109</v>
      </c>
      <c r="C539" s="13" t="n">
        <v>538</v>
      </c>
      <c r="D539" s="50" t="n">
        <v>0</v>
      </c>
      <c r="E539" s="50" t="n">
        <v>0</v>
      </c>
      <c r="F539" s="50" t="n">
        <v>0</v>
      </c>
      <c r="G539" s="50" t="n">
        <v>0</v>
      </c>
      <c r="H539" s="50" t="n">
        <v>0</v>
      </c>
      <c r="I539" s="50" t="n">
        <v>0</v>
      </c>
      <c r="J539" s="50" t="n">
        <v>0</v>
      </c>
      <c r="K539" s="50" t="n">
        <v>0</v>
      </c>
      <c r="L539" s="50" t="n">
        <v>0</v>
      </c>
      <c r="M539" s="50" t="n">
        <v>0</v>
      </c>
      <c r="N539" s="50" t="n">
        <v>0</v>
      </c>
      <c r="O539" s="50" t="n">
        <v>0</v>
      </c>
      <c r="P539" s="50" t="n">
        <v>0</v>
      </c>
      <c r="Q539" s="51" t="n">
        <v>0</v>
      </c>
    </row>
    <row r="540" customFormat="false" ht="12.75" hidden="false" customHeight="false" outlineLevel="0" collapsed="false">
      <c r="B540" s="85" t="s">
        <v>64</v>
      </c>
      <c r="C540" s="13" t="n">
        <v>539</v>
      </c>
      <c r="D540" s="50" t="n">
        <v>9991577.84261368</v>
      </c>
      <c r="E540" s="50" t="n">
        <v>0</v>
      </c>
      <c r="F540" s="50" t="n">
        <v>33234.64</v>
      </c>
      <c r="G540" s="50" t="n">
        <v>43938.31</v>
      </c>
      <c r="H540" s="50" t="n">
        <v>43234.51</v>
      </c>
      <c r="I540" s="50" t="n">
        <v>45438</v>
      </c>
      <c r="J540" s="50" t="n">
        <v>45065.63</v>
      </c>
      <c r="K540" s="50" t="n">
        <v>94502.19</v>
      </c>
      <c r="L540" s="50" t="n">
        <v>45689.39</v>
      </c>
      <c r="M540" s="50" t="n">
        <v>130967.93</v>
      </c>
      <c r="N540" s="50" t="n">
        <v>482070.6</v>
      </c>
      <c r="O540" s="50" t="n">
        <v>-122747.17</v>
      </c>
      <c r="P540" s="50" t="n">
        <v>518244.95</v>
      </c>
      <c r="Q540" s="51" t="n">
        <v>877568.38</v>
      </c>
    </row>
    <row r="541" customFormat="false" ht="12.75" hidden="false" customHeight="false" outlineLevel="0" collapsed="false">
      <c r="B541" s="85" t="s">
        <v>67</v>
      </c>
      <c r="C541" s="13" t="n">
        <v>540</v>
      </c>
      <c r="D541" s="50" t="n">
        <v>0</v>
      </c>
      <c r="E541" s="50" t="n">
        <v>0</v>
      </c>
      <c r="F541" s="50" t="n">
        <v>0</v>
      </c>
      <c r="G541" s="50" t="n">
        <v>0</v>
      </c>
      <c r="H541" s="50" t="n">
        <v>0</v>
      </c>
      <c r="I541" s="50" t="n">
        <v>0</v>
      </c>
      <c r="J541" s="50" t="n">
        <v>0</v>
      </c>
      <c r="K541" s="50" t="n">
        <v>0</v>
      </c>
      <c r="L541" s="50" t="n">
        <v>0</v>
      </c>
      <c r="M541" s="50" t="n">
        <v>0</v>
      </c>
      <c r="N541" s="50" t="n">
        <v>0</v>
      </c>
      <c r="O541" s="50" t="n">
        <v>0</v>
      </c>
      <c r="P541" s="50" t="n">
        <v>0</v>
      </c>
      <c r="Q541" s="51" t="n">
        <v>0</v>
      </c>
    </row>
    <row r="542" customFormat="false" ht="12.75" hidden="false" customHeight="false" outlineLevel="0" collapsed="false">
      <c r="B542" s="85" t="s">
        <v>70</v>
      </c>
      <c r="C542" s="13" t="n">
        <v>541</v>
      </c>
      <c r="D542" s="50" t="n">
        <v>136089.390820729</v>
      </c>
      <c r="E542" s="50" t="n">
        <v>0</v>
      </c>
      <c r="F542" s="50" t="n">
        <v>0</v>
      </c>
      <c r="G542" s="50" t="n">
        <v>0</v>
      </c>
      <c r="H542" s="50" t="n">
        <v>0</v>
      </c>
      <c r="I542" s="50" t="n">
        <v>0</v>
      </c>
      <c r="J542" s="50" t="n">
        <v>0</v>
      </c>
      <c r="K542" s="50" t="n">
        <v>0</v>
      </c>
      <c r="L542" s="50" t="n">
        <v>0</v>
      </c>
      <c r="M542" s="50" t="n">
        <v>0</v>
      </c>
      <c r="N542" s="50" t="n">
        <v>0</v>
      </c>
      <c r="O542" s="50" t="n">
        <v>0</v>
      </c>
      <c r="P542" s="50" t="n">
        <v>0</v>
      </c>
      <c r="Q542" s="51" t="n">
        <v>0</v>
      </c>
    </row>
    <row r="543" customFormat="false" ht="12.75" hidden="false" customHeight="false" outlineLevel="0" collapsed="false">
      <c r="B543" s="85" t="s">
        <v>75</v>
      </c>
      <c r="C543" s="13" t="n">
        <v>542</v>
      </c>
      <c r="D543" s="50" t="n">
        <v>3211804.1212127</v>
      </c>
      <c r="E543" s="50" t="n">
        <v>0</v>
      </c>
      <c r="F543" s="50" t="n">
        <v>10479.79</v>
      </c>
      <c r="G543" s="50" t="n">
        <v>12203.78</v>
      </c>
      <c r="H543" s="50" t="n">
        <v>9224.93</v>
      </c>
      <c r="I543" s="50" t="n">
        <v>19407.39</v>
      </c>
      <c r="J543" s="50" t="n">
        <v>23076.83</v>
      </c>
      <c r="K543" s="50" t="n">
        <v>50765.69</v>
      </c>
      <c r="L543" s="50" t="n">
        <v>14942.09</v>
      </c>
      <c r="M543" s="50" t="n">
        <v>23295.32</v>
      </c>
      <c r="N543" s="50" t="n">
        <v>163395.82</v>
      </c>
      <c r="O543" s="50" t="n">
        <v>661096.82</v>
      </c>
      <c r="P543" s="50" t="n">
        <v>2256669.65</v>
      </c>
      <c r="Q543" s="51" t="n">
        <v>3081162.29</v>
      </c>
    </row>
    <row r="544" customFormat="false" ht="12.75" hidden="false" customHeight="false" outlineLevel="0" collapsed="false">
      <c r="B544" s="85" t="s">
        <v>78</v>
      </c>
      <c r="C544" s="13" t="n">
        <v>543</v>
      </c>
      <c r="D544" s="50" t="n">
        <v>414739.590781504</v>
      </c>
      <c r="E544" s="50" t="n">
        <v>0</v>
      </c>
      <c r="F544" s="50" t="n">
        <v>910</v>
      </c>
      <c r="G544" s="50" t="n">
        <v>0</v>
      </c>
      <c r="H544" s="50" t="n">
        <v>0</v>
      </c>
      <c r="I544" s="50" t="n">
        <v>0</v>
      </c>
      <c r="J544" s="50" t="n">
        <v>0</v>
      </c>
      <c r="K544" s="50" t="n">
        <v>0</v>
      </c>
      <c r="L544" s="50" t="n">
        <v>0</v>
      </c>
      <c r="M544" s="50" t="n">
        <v>0</v>
      </c>
      <c r="N544" s="50" t="n">
        <v>910</v>
      </c>
      <c r="O544" s="50" t="n">
        <v>0</v>
      </c>
      <c r="P544" s="50" t="n">
        <v>0</v>
      </c>
      <c r="Q544" s="51" t="n">
        <v>910</v>
      </c>
    </row>
    <row r="545" customFormat="false" ht="12.75" hidden="false" customHeight="false" outlineLevel="0" collapsed="false">
      <c r="B545" s="85"/>
      <c r="C545" s="13" t="n">
        <v>544</v>
      </c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1"/>
    </row>
    <row r="546" customFormat="false" ht="12.75" hidden="false" customHeight="false" outlineLevel="0" collapsed="false">
      <c r="B546" s="85" t="s">
        <v>83</v>
      </c>
      <c r="C546" s="13" t="n">
        <v>545</v>
      </c>
      <c r="D546" s="50" t="s">
        <v>4</v>
      </c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1"/>
    </row>
    <row r="547" customFormat="false" ht="12.75" hidden="false" customHeight="false" outlineLevel="0" collapsed="false">
      <c r="B547" s="85" t="s">
        <v>22</v>
      </c>
      <c r="C547" s="13" t="n">
        <v>546</v>
      </c>
      <c r="D547" s="50" t="n">
        <v>0</v>
      </c>
      <c r="E547" s="50" t="n">
        <v>0</v>
      </c>
      <c r="F547" s="50" t="n">
        <v>0</v>
      </c>
      <c r="G547" s="50" t="n">
        <v>0</v>
      </c>
      <c r="H547" s="50" t="n">
        <v>0</v>
      </c>
      <c r="I547" s="50" t="n">
        <v>0</v>
      </c>
      <c r="J547" s="50" t="n">
        <v>0</v>
      </c>
      <c r="K547" s="50" t="n">
        <v>0</v>
      </c>
      <c r="L547" s="50" t="n">
        <v>0</v>
      </c>
      <c r="M547" s="50" t="n">
        <v>0</v>
      </c>
      <c r="N547" s="50" t="n">
        <v>0</v>
      </c>
      <c r="O547" s="50" t="n">
        <v>0</v>
      </c>
      <c r="P547" s="50" t="n">
        <v>0</v>
      </c>
      <c r="Q547" s="51" t="n">
        <v>0</v>
      </c>
    </row>
    <row r="548" customFormat="false" ht="12.75" hidden="false" customHeight="false" outlineLevel="0" collapsed="false">
      <c r="B548" s="85" t="s">
        <v>27</v>
      </c>
      <c r="C548" s="13" t="n">
        <v>547</v>
      </c>
      <c r="D548" s="50" t="n">
        <v>0</v>
      </c>
      <c r="E548" s="50" t="n">
        <v>0</v>
      </c>
      <c r="F548" s="50" t="n">
        <v>0</v>
      </c>
      <c r="G548" s="50" t="n">
        <v>0</v>
      </c>
      <c r="H548" s="50" t="n">
        <v>0</v>
      </c>
      <c r="I548" s="50" t="n">
        <v>0</v>
      </c>
      <c r="J548" s="50" t="n">
        <v>0</v>
      </c>
      <c r="K548" s="50" t="n">
        <v>0</v>
      </c>
      <c r="L548" s="50" t="n">
        <v>0</v>
      </c>
      <c r="M548" s="50" t="n">
        <v>0</v>
      </c>
      <c r="N548" s="50" t="n">
        <v>0</v>
      </c>
      <c r="O548" s="50" t="n">
        <v>0</v>
      </c>
      <c r="P548" s="50" t="n">
        <v>0</v>
      </c>
      <c r="Q548" s="51" t="n">
        <v>0</v>
      </c>
    </row>
    <row r="549" customFormat="false" ht="12.75" hidden="false" customHeight="false" outlineLevel="0" collapsed="false">
      <c r="B549" s="85" t="s">
        <v>77</v>
      </c>
      <c r="C549" s="13" t="n">
        <v>548</v>
      </c>
      <c r="D549" s="50" t="n">
        <v>0</v>
      </c>
      <c r="E549" s="50" t="n">
        <v>0</v>
      </c>
      <c r="F549" s="50" t="n">
        <v>-0.520019892876375</v>
      </c>
      <c r="G549" s="50" t="n">
        <v>-5.76981797892139</v>
      </c>
      <c r="H549" s="50" t="n">
        <v>-3.73857128002776</v>
      </c>
      <c r="I549" s="50" t="n">
        <v>-12.0602494586465</v>
      </c>
      <c r="J549" s="50" t="n">
        <v>-15.8523078409118</v>
      </c>
      <c r="K549" s="50" t="n">
        <v>-34.6952939583365</v>
      </c>
      <c r="L549" s="50" t="n">
        <v>-7.18389167376523</v>
      </c>
      <c r="M549" s="50" t="n">
        <v>-7.24507192480231</v>
      </c>
      <c r="N549" s="50" t="n">
        <v>-87.0652240082878</v>
      </c>
      <c r="O549" s="50" t="n">
        <v>-474.061105902747</v>
      </c>
      <c r="P549" s="50" t="n">
        <v>-1591.18131889104</v>
      </c>
      <c r="Q549" s="51" t="n">
        <v>-2152.30764880208</v>
      </c>
    </row>
    <row r="550" customFormat="false" ht="12.75" hidden="false" customHeight="false" outlineLevel="0" collapsed="false">
      <c r="B550" s="85" t="s">
        <v>66</v>
      </c>
      <c r="C550" s="13" t="n">
        <v>549</v>
      </c>
      <c r="D550" s="50" t="n">
        <v>0</v>
      </c>
      <c r="E550" s="50" t="n">
        <v>0</v>
      </c>
      <c r="F550" s="50" t="n">
        <v>0</v>
      </c>
      <c r="G550" s="50" t="n">
        <v>0</v>
      </c>
      <c r="H550" s="50" t="n">
        <v>0</v>
      </c>
      <c r="I550" s="50" t="n">
        <v>0</v>
      </c>
      <c r="J550" s="50" t="n">
        <v>0</v>
      </c>
      <c r="K550" s="50" t="n">
        <v>0</v>
      </c>
      <c r="L550" s="50" t="n">
        <v>0</v>
      </c>
      <c r="M550" s="50" t="n">
        <v>0</v>
      </c>
      <c r="N550" s="50" t="n">
        <v>0</v>
      </c>
      <c r="O550" s="50" t="n">
        <v>0</v>
      </c>
      <c r="P550" s="50" t="n">
        <v>0</v>
      </c>
      <c r="Q550" s="51" t="n">
        <v>0</v>
      </c>
    </row>
    <row r="551" customFormat="false" ht="12.75" hidden="false" customHeight="false" outlineLevel="0" collapsed="false">
      <c r="B551" s="85" t="s">
        <v>45</v>
      </c>
      <c r="C551" s="13" t="n">
        <v>550</v>
      </c>
      <c r="D551" s="50" t="n">
        <v>0</v>
      </c>
      <c r="E551" s="50" t="n">
        <v>0</v>
      </c>
      <c r="F551" s="50" t="n">
        <v>0</v>
      </c>
      <c r="G551" s="50" t="n">
        <v>0</v>
      </c>
      <c r="H551" s="50" t="n">
        <v>0</v>
      </c>
      <c r="I551" s="50" t="n">
        <v>0</v>
      </c>
      <c r="J551" s="50" t="n">
        <v>0</v>
      </c>
      <c r="K551" s="50" t="n">
        <v>0</v>
      </c>
      <c r="L551" s="50" t="n">
        <v>0</v>
      </c>
      <c r="M551" s="50" t="n">
        <v>0</v>
      </c>
      <c r="N551" s="50" t="n">
        <v>0</v>
      </c>
      <c r="O551" s="50" t="n">
        <v>0</v>
      </c>
      <c r="P551" s="50" t="n">
        <v>0</v>
      </c>
      <c r="Q551" s="51" t="n">
        <v>0</v>
      </c>
    </row>
    <row r="552" customFormat="false" ht="12.75" hidden="false" customHeight="false" outlineLevel="0" collapsed="false">
      <c r="B552" s="85" t="s">
        <v>52</v>
      </c>
      <c r="C552" s="13" t="n">
        <v>551</v>
      </c>
      <c r="D552" s="50" t="n">
        <v>0</v>
      </c>
      <c r="E552" s="50" t="n">
        <v>0</v>
      </c>
      <c r="F552" s="50" t="n">
        <v>0</v>
      </c>
      <c r="G552" s="50" t="n">
        <v>0</v>
      </c>
      <c r="H552" s="50" t="n">
        <v>0</v>
      </c>
      <c r="I552" s="50" t="n">
        <v>0</v>
      </c>
      <c r="J552" s="50" t="n">
        <v>0</v>
      </c>
      <c r="K552" s="50" t="n">
        <v>0</v>
      </c>
      <c r="L552" s="50" t="n">
        <v>0</v>
      </c>
      <c r="M552" s="50" t="n">
        <v>0</v>
      </c>
      <c r="N552" s="50" t="n">
        <v>0</v>
      </c>
      <c r="O552" s="50" t="n">
        <v>0</v>
      </c>
      <c r="P552" s="50" t="n">
        <v>0</v>
      </c>
      <c r="Q552" s="51" t="n">
        <v>0</v>
      </c>
    </row>
    <row r="553" customFormat="false" ht="12.75" hidden="false" customHeight="false" outlineLevel="0" collapsed="false">
      <c r="B553" s="85" t="s">
        <v>80</v>
      </c>
      <c r="C553" s="13" t="n">
        <v>552</v>
      </c>
      <c r="D553" s="50" t="n">
        <v>0</v>
      </c>
      <c r="E553" s="50" t="n">
        <v>0</v>
      </c>
      <c r="F553" s="50" t="n">
        <v>0</v>
      </c>
      <c r="G553" s="50" t="n">
        <v>0</v>
      </c>
      <c r="H553" s="50" t="n">
        <v>0</v>
      </c>
      <c r="I553" s="50" t="n">
        <v>0</v>
      </c>
      <c r="J553" s="50" t="n">
        <v>0</v>
      </c>
      <c r="K553" s="50" t="n">
        <v>0</v>
      </c>
      <c r="L553" s="50" t="n">
        <v>0</v>
      </c>
      <c r="M553" s="50" t="n">
        <v>0</v>
      </c>
      <c r="N553" s="50" t="n">
        <v>0</v>
      </c>
      <c r="O553" s="50" t="n">
        <v>0</v>
      </c>
      <c r="P553" s="50" t="n">
        <v>0</v>
      </c>
      <c r="Q553" s="51" t="n">
        <v>0</v>
      </c>
    </row>
    <row r="554" customFormat="false" ht="12.75" hidden="false" customHeight="false" outlineLevel="0" collapsed="false">
      <c r="B554" s="85" t="s">
        <v>49</v>
      </c>
      <c r="C554" s="13" t="n">
        <v>553</v>
      </c>
      <c r="D554" s="50" t="n">
        <v>0</v>
      </c>
      <c r="E554" s="50" t="n">
        <v>0</v>
      </c>
      <c r="F554" s="50" t="n">
        <v>0</v>
      </c>
      <c r="G554" s="50" t="n">
        <v>0</v>
      </c>
      <c r="H554" s="50" t="n">
        <v>0</v>
      </c>
      <c r="I554" s="50" t="n">
        <v>0</v>
      </c>
      <c r="J554" s="50" t="n">
        <v>0</v>
      </c>
      <c r="K554" s="50" t="n">
        <v>0</v>
      </c>
      <c r="L554" s="50" t="n">
        <v>0</v>
      </c>
      <c r="M554" s="50" t="n">
        <v>0</v>
      </c>
      <c r="N554" s="50" t="n">
        <v>0</v>
      </c>
      <c r="O554" s="50" t="n">
        <v>0</v>
      </c>
      <c r="P554" s="50" t="n">
        <v>0</v>
      </c>
      <c r="Q554" s="51" t="n">
        <v>0</v>
      </c>
    </row>
    <row r="555" customFormat="false" ht="12.75" hidden="false" customHeight="false" outlineLevel="0" collapsed="false">
      <c r="B555" s="85" t="s">
        <v>34</v>
      </c>
      <c r="C555" s="13" t="n">
        <v>554</v>
      </c>
      <c r="D555" s="50" t="n">
        <v>0</v>
      </c>
      <c r="E555" s="50" t="n">
        <v>0</v>
      </c>
      <c r="F555" s="50" t="n">
        <v>0</v>
      </c>
      <c r="G555" s="50" t="n">
        <v>0</v>
      </c>
      <c r="H555" s="50" t="n">
        <v>0</v>
      </c>
      <c r="I555" s="50" t="n">
        <v>0</v>
      </c>
      <c r="J555" s="50" t="n">
        <v>0</v>
      </c>
      <c r="K555" s="50" t="n">
        <v>0</v>
      </c>
      <c r="L555" s="50" t="n">
        <v>0</v>
      </c>
      <c r="M555" s="50" t="n">
        <v>0</v>
      </c>
      <c r="N555" s="50" t="n">
        <v>0</v>
      </c>
      <c r="O555" s="50" t="n">
        <v>0</v>
      </c>
      <c r="P555" s="50" t="n">
        <v>0</v>
      </c>
      <c r="Q555" s="51" t="n">
        <v>0</v>
      </c>
    </row>
    <row r="556" customFormat="false" ht="12.75" hidden="false" customHeight="false" outlineLevel="0" collapsed="false">
      <c r="B556" s="85" t="s">
        <v>69</v>
      </c>
      <c r="C556" s="13" t="n">
        <v>555</v>
      </c>
      <c r="D556" s="50" t="n">
        <v>0</v>
      </c>
      <c r="E556" s="50" t="n">
        <v>0</v>
      </c>
      <c r="F556" s="50" t="n">
        <v>0</v>
      </c>
      <c r="G556" s="50" t="n">
        <v>0</v>
      </c>
      <c r="H556" s="50" t="n">
        <v>0</v>
      </c>
      <c r="I556" s="50" t="n">
        <v>0</v>
      </c>
      <c r="J556" s="50" t="n">
        <v>0</v>
      </c>
      <c r="K556" s="50" t="n">
        <v>0</v>
      </c>
      <c r="L556" s="50" t="n">
        <v>0</v>
      </c>
      <c r="M556" s="50" t="n">
        <v>0</v>
      </c>
      <c r="N556" s="50" t="n">
        <v>0</v>
      </c>
      <c r="O556" s="50" t="n">
        <v>0</v>
      </c>
      <c r="P556" s="50" t="n">
        <v>0</v>
      </c>
      <c r="Q556" s="51" t="n">
        <v>0</v>
      </c>
    </row>
    <row r="557" customFormat="false" ht="12.75" hidden="false" customHeight="false" outlineLevel="0" collapsed="false">
      <c r="B557" s="85" t="s">
        <v>72</v>
      </c>
      <c r="C557" s="13" t="n">
        <v>556</v>
      </c>
      <c r="D557" s="50" t="n">
        <v>0</v>
      </c>
      <c r="E557" s="50" t="n">
        <v>0</v>
      </c>
      <c r="F557" s="50" t="n">
        <v>0</v>
      </c>
      <c r="G557" s="50" t="n">
        <v>0</v>
      </c>
      <c r="H557" s="50" t="n">
        <v>0</v>
      </c>
      <c r="I557" s="50" t="n">
        <v>0</v>
      </c>
      <c r="J557" s="50" t="n">
        <v>0</v>
      </c>
      <c r="K557" s="50" t="n">
        <v>0</v>
      </c>
      <c r="L557" s="50" t="n">
        <v>0</v>
      </c>
      <c r="M557" s="50" t="n">
        <v>0</v>
      </c>
      <c r="N557" s="50" t="n">
        <v>0</v>
      </c>
      <c r="O557" s="50" t="n">
        <v>0</v>
      </c>
      <c r="P557" s="50" t="n">
        <v>0</v>
      </c>
      <c r="Q557" s="51" t="n">
        <v>0</v>
      </c>
    </row>
    <row r="558" customFormat="false" ht="12.75" hidden="false" customHeight="false" outlineLevel="0" collapsed="false">
      <c r="B558" s="85" t="s">
        <v>31</v>
      </c>
      <c r="C558" s="13" t="n">
        <v>557</v>
      </c>
      <c r="D558" s="50" t="n">
        <v>0</v>
      </c>
      <c r="E558" s="50" t="n">
        <v>0</v>
      </c>
      <c r="F558" s="50" t="n">
        <v>0</v>
      </c>
      <c r="G558" s="50" t="n">
        <v>0</v>
      </c>
      <c r="H558" s="50" t="n">
        <v>0</v>
      </c>
      <c r="I558" s="50" t="n">
        <v>0</v>
      </c>
      <c r="J558" s="50" t="n">
        <v>0</v>
      </c>
      <c r="K558" s="50" t="n">
        <v>0</v>
      </c>
      <c r="L558" s="50" t="n">
        <v>0</v>
      </c>
      <c r="M558" s="50" t="n">
        <v>0</v>
      </c>
      <c r="N558" s="50" t="n">
        <v>0</v>
      </c>
      <c r="O558" s="50" t="n">
        <v>0</v>
      </c>
      <c r="P558" s="50" t="n">
        <v>0</v>
      </c>
      <c r="Q558" s="51" t="n">
        <v>0</v>
      </c>
    </row>
    <row r="559" customFormat="false" ht="12.75" hidden="false" customHeight="false" outlineLevel="0" collapsed="false">
      <c r="B559" s="85" t="s">
        <v>37</v>
      </c>
      <c r="C559" s="13" t="n">
        <v>558</v>
      </c>
      <c r="D559" s="50" t="n">
        <v>0</v>
      </c>
      <c r="E559" s="50" t="n">
        <v>0</v>
      </c>
      <c r="F559" s="50" t="n">
        <v>0</v>
      </c>
      <c r="G559" s="50" t="n">
        <v>0</v>
      </c>
      <c r="H559" s="50" t="n">
        <v>0</v>
      </c>
      <c r="I559" s="50" t="n">
        <v>0</v>
      </c>
      <c r="J559" s="50" t="n">
        <v>0</v>
      </c>
      <c r="K559" s="50" t="n">
        <v>0</v>
      </c>
      <c r="L559" s="50" t="n">
        <v>0</v>
      </c>
      <c r="M559" s="50" t="n">
        <v>0</v>
      </c>
      <c r="N559" s="50" t="n">
        <v>0</v>
      </c>
      <c r="O559" s="50" t="n">
        <v>0</v>
      </c>
      <c r="P559" s="50" t="n">
        <v>0</v>
      </c>
      <c r="Q559" s="51" t="n">
        <v>0</v>
      </c>
    </row>
    <row r="560" customFormat="false" ht="12.75" hidden="false" customHeight="false" outlineLevel="0" collapsed="false">
      <c r="B560" s="85" t="n">
        <v>0</v>
      </c>
      <c r="C560" s="13" t="n">
        <v>559</v>
      </c>
      <c r="D560" s="50" t="n">
        <v>0</v>
      </c>
      <c r="E560" s="50" t="n">
        <v>0</v>
      </c>
      <c r="F560" s="50" t="n">
        <v>0</v>
      </c>
      <c r="G560" s="50" t="n">
        <v>0</v>
      </c>
      <c r="H560" s="50" t="n">
        <v>0</v>
      </c>
      <c r="I560" s="50" t="n">
        <v>0</v>
      </c>
      <c r="J560" s="50" t="n">
        <v>0</v>
      </c>
      <c r="K560" s="50" t="n">
        <v>0</v>
      </c>
      <c r="L560" s="50" t="n">
        <v>0</v>
      </c>
      <c r="M560" s="50" t="n">
        <v>0</v>
      </c>
      <c r="N560" s="50" t="n">
        <v>0</v>
      </c>
      <c r="O560" s="50" t="n">
        <v>0</v>
      </c>
      <c r="P560" s="50" t="n">
        <v>0</v>
      </c>
      <c r="Q560" s="51" t="n">
        <v>0</v>
      </c>
    </row>
    <row r="561" customFormat="false" ht="12.75" hidden="false" customHeight="false" outlineLevel="0" collapsed="false">
      <c r="B561" s="87" t="n">
        <v>0</v>
      </c>
      <c r="C561" s="64" t="n">
        <v>560</v>
      </c>
      <c r="D561" s="54" t="n">
        <v>0</v>
      </c>
      <c r="E561" s="54" t="n">
        <v>0</v>
      </c>
      <c r="F561" s="54" t="n">
        <v>0</v>
      </c>
      <c r="G561" s="54" t="n">
        <v>0</v>
      </c>
      <c r="H561" s="54" t="n">
        <v>0</v>
      </c>
      <c r="I561" s="54" t="n">
        <v>0</v>
      </c>
      <c r="J561" s="54" t="n">
        <v>0</v>
      </c>
      <c r="K561" s="54" t="n">
        <v>0</v>
      </c>
      <c r="L561" s="54" t="n">
        <v>0</v>
      </c>
      <c r="M561" s="54" t="n">
        <v>0</v>
      </c>
      <c r="N561" s="54" t="n">
        <v>0</v>
      </c>
      <c r="O561" s="54" t="n">
        <v>0</v>
      </c>
      <c r="P561" s="54" t="n">
        <v>0</v>
      </c>
      <c r="Q561" s="55" t="n">
        <v>0</v>
      </c>
    </row>
    <row r="562" customFormat="false" ht="12.75" hidden="false" customHeight="false" outlineLevel="0" collapsed="false">
      <c r="A562" s="0" t="n">
        <v>15</v>
      </c>
      <c r="B562" s="57" t="n">
        <v>36922</v>
      </c>
      <c r="C562" s="58" t="n">
        <v>561</v>
      </c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83"/>
    </row>
    <row r="563" customFormat="false" ht="12.75" hidden="false" customHeight="false" outlineLevel="0" collapsed="false">
      <c r="B563" s="61"/>
      <c r="C563" s="13" t="n">
        <v>562</v>
      </c>
      <c r="D563" s="13"/>
      <c r="E563" s="21" t="s">
        <v>5</v>
      </c>
      <c r="F563" s="21" t="s">
        <v>6</v>
      </c>
      <c r="G563" s="21" t="s">
        <v>7</v>
      </c>
      <c r="H563" s="21" t="s">
        <v>8</v>
      </c>
      <c r="I563" s="21" t="s">
        <v>9</v>
      </c>
      <c r="J563" s="21" t="s">
        <v>10</v>
      </c>
      <c r="K563" s="21" t="s">
        <v>11</v>
      </c>
      <c r="L563" s="21" t="s">
        <v>12</v>
      </c>
      <c r="M563" s="21" t="s">
        <v>13</v>
      </c>
      <c r="N563" s="21" t="s">
        <v>14</v>
      </c>
      <c r="O563" s="21" t="n">
        <v>2002</v>
      </c>
      <c r="P563" s="21" t="s">
        <v>15</v>
      </c>
      <c r="Q563" s="84" t="s">
        <v>16</v>
      </c>
    </row>
    <row r="564" customFormat="false" ht="12.75" hidden="false" customHeight="false" outlineLevel="0" collapsed="false">
      <c r="B564" s="85" t="s">
        <v>107</v>
      </c>
      <c r="C564" s="13" t="n">
        <v>563</v>
      </c>
      <c r="D564" s="13" t="s">
        <v>4</v>
      </c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86"/>
    </row>
    <row r="565" customFormat="false" ht="12.75" hidden="false" customHeight="false" outlineLevel="0" collapsed="false">
      <c r="B565" s="85" t="s">
        <v>19</v>
      </c>
      <c r="C565" s="13" t="n">
        <v>564</v>
      </c>
      <c r="D565" s="50" t="n">
        <v>24152045.2374479</v>
      </c>
      <c r="E565" s="50" t="n">
        <v>0</v>
      </c>
      <c r="F565" s="50" t="n">
        <v>194184.26</v>
      </c>
      <c r="G565" s="50" t="n">
        <v>359849.58</v>
      </c>
      <c r="H565" s="50" t="n">
        <v>482402.5</v>
      </c>
      <c r="I565" s="50" t="n">
        <v>469546.61</v>
      </c>
      <c r="J565" s="50" t="n">
        <v>378582.76</v>
      </c>
      <c r="K565" s="50" t="n">
        <v>752234.37</v>
      </c>
      <c r="L565" s="50" t="n">
        <v>459525.22</v>
      </c>
      <c r="M565" s="50" t="n">
        <v>1335882.61</v>
      </c>
      <c r="N565" s="50" t="n">
        <v>4432207.91</v>
      </c>
      <c r="O565" s="50" t="n">
        <v>-10263.96</v>
      </c>
      <c r="P565" s="50" t="n">
        <v>3341049.51</v>
      </c>
      <c r="Q565" s="51" t="n">
        <v>7762993.46</v>
      </c>
    </row>
    <row r="566" customFormat="false" ht="12.75" hidden="false" customHeight="false" outlineLevel="0" collapsed="false">
      <c r="B566" s="85" t="s">
        <v>20</v>
      </c>
      <c r="C566" s="13" t="n">
        <v>565</v>
      </c>
      <c r="D566" s="50" t="n">
        <v>5729901.96800991</v>
      </c>
      <c r="E566" s="50" t="n">
        <v>0</v>
      </c>
      <c r="F566" s="50" t="n">
        <v>0</v>
      </c>
      <c r="G566" s="50" t="n">
        <v>0</v>
      </c>
      <c r="H566" s="50" t="n">
        <v>0</v>
      </c>
      <c r="I566" s="50" t="n">
        <v>0</v>
      </c>
      <c r="J566" s="50" t="n">
        <v>0</v>
      </c>
      <c r="K566" s="50" t="n">
        <v>0</v>
      </c>
      <c r="L566" s="50" t="n">
        <v>0</v>
      </c>
      <c r="M566" s="50" t="n">
        <v>0</v>
      </c>
      <c r="N566" s="50" t="n">
        <v>0</v>
      </c>
      <c r="O566" s="50" t="n">
        <v>0</v>
      </c>
      <c r="P566" s="50" t="n">
        <v>1025479</v>
      </c>
      <c r="Q566" s="51" t="n">
        <v>1025479</v>
      </c>
    </row>
    <row r="567" customFormat="false" ht="12.75" hidden="false" customHeight="false" outlineLevel="0" collapsed="false">
      <c r="B567" s="85" t="s">
        <v>108</v>
      </c>
      <c r="C567" s="13" t="n">
        <v>566</v>
      </c>
      <c r="D567" s="50" t="n">
        <v>0</v>
      </c>
      <c r="E567" s="50" t="n">
        <v>0</v>
      </c>
      <c r="F567" s="50" t="n">
        <v>0</v>
      </c>
      <c r="G567" s="50" t="n">
        <v>0</v>
      </c>
      <c r="H567" s="50" t="n">
        <v>0</v>
      </c>
      <c r="I567" s="50" t="n">
        <v>0</v>
      </c>
      <c r="J567" s="50" t="n">
        <v>0</v>
      </c>
      <c r="K567" s="50" t="n">
        <v>0</v>
      </c>
      <c r="L567" s="50" t="n">
        <v>0</v>
      </c>
      <c r="M567" s="50" t="n">
        <v>0</v>
      </c>
      <c r="N567" s="50" t="n">
        <v>0</v>
      </c>
      <c r="O567" s="50" t="n">
        <v>0</v>
      </c>
      <c r="P567" s="50" t="n">
        <v>0</v>
      </c>
      <c r="Q567" s="51" t="n">
        <v>0</v>
      </c>
    </row>
    <row r="568" customFormat="false" ht="12.75" hidden="false" customHeight="false" outlineLevel="0" collapsed="false">
      <c r="B568" s="85" t="s">
        <v>25</v>
      </c>
      <c r="C568" s="13" t="n">
        <v>567</v>
      </c>
      <c r="D568" s="50" t="n">
        <v>6559234.48168801</v>
      </c>
      <c r="E568" s="50" t="n">
        <v>0</v>
      </c>
      <c r="F568" s="50" t="n">
        <v>93748.67</v>
      </c>
      <c r="G568" s="50" t="n">
        <v>100151.06</v>
      </c>
      <c r="H568" s="50" t="n">
        <v>104646.67</v>
      </c>
      <c r="I568" s="50" t="n">
        <v>106739.84</v>
      </c>
      <c r="J568" s="50" t="n">
        <v>78691.67</v>
      </c>
      <c r="K568" s="50" t="n">
        <v>161305.68</v>
      </c>
      <c r="L568" s="50" t="n">
        <v>107831.35</v>
      </c>
      <c r="M568" s="50" t="n">
        <v>314054.91</v>
      </c>
      <c r="N568" s="50" t="n">
        <v>1067169.85</v>
      </c>
      <c r="O568" s="50" t="n">
        <v>91393.9</v>
      </c>
      <c r="P568" s="50" t="n">
        <v>900693.29</v>
      </c>
      <c r="Q568" s="51" t="n">
        <v>2059257.04</v>
      </c>
    </row>
    <row r="569" customFormat="false" ht="12.75" hidden="false" customHeight="false" outlineLevel="0" collapsed="false">
      <c r="B569" s="85" t="s">
        <v>29</v>
      </c>
      <c r="C569" s="13" t="n">
        <v>568</v>
      </c>
      <c r="D569" s="50" t="n">
        <v>1062011.58281974</v>
      </c>
      <c r="E569" s="50" t="n">
        <v>0</v>
      </c>
      <c r="F569" s="50" t="n">
        <v>0</v>
      </c>
      <c r="G569" s="50" t="n">
        <v>0</v>
      </c>
      <c r="H569" s="50" t="n">
        <v>0</v>
      </c>
      <c r="I569" s="50" t="n">
        <v>0</v>
      </c>
      <c r="J569" s="50" t="n">
        <v>0</v>
      </c>
      <c r="K569" s="50" t="n">
        <v>0</v>
      </c>
      <c r="L569" s="50" t="n">
        <v>0</v>
      </c>
      <c r="M569" s="50" t="n">
        <v>0</v>
      </c>
      <c r="N569" s="50" t="n">
        <v>0</v>
      </c>
      <c r="O569" s="50" t="n">
        <v>0</v>
      </c>
      <c r="P569" s="50" t="n">
        <v>0</v>
      </c>
      <c r="Q569" s="51" t="n">
        <v>0</v>
      </c>
    </row>
    <row r="570" customFormat="false" ht="12.75" hidden="false" customHeight="false" outlineLevel="0" collapsed="false">
      <c r="B570" s="85" t="s">
        <v>32</v>
      </c>
      <c r="C570" s="13" t="n">
        <v>569</v>
      </c>
      <c r="D570" s="50" t="n">
        <v>337236.507480294</v>
      </c>
      <c r="E570" s="50" t="n">
        <v>0</v>
      </c>
      <c r="F570" s="50" t="n">
        <v>-3176.57</v>
      </c>
      <c r="G570" s="50" t="n">
        <v>-3557.4</v>
      </c>
      <c r="H570" s="50" t="n">
        <v>-3542.25</v>
      </c>
      <c r="I570" s="50" t="n">
        <v>0</v>
      </c>
      <c r="J570" s="50" t="n">
        <v>0</v>
      </c>
      <c r="K570" s="50" t="n">
        <v>0</v>
      </c>
      <c r="L570" s="50" t="n">
        <v>0</v>
      </c>
      <c r="M570" s="50" t="n">
        <v>0</v>
      </c>
      <c r="N570" s="50" t="n">
        <v>-10276.22</v>
      </c>
      <c r="O570" s="50" t="n">
        <v>0</v>
      </c>
      <c r="P570" s="50" t="n">
        <v>0</v>
      </c>
      <c r="Q570" s="51" t="n">
        <v>-10276.22</v>
      </c>
    </row>
    <row r="571" customFormat="false" ht="12.75" hidden="false" customHeight="false" outlineLevel="0" collapsed="false">
      <c r="B571" s="85" t="s">
        <v>35</v>
      </c>
      <c r="C571" s="13" t="n">
        <v>570</v>
      </c>
      <c r="D571" s="50" t="n">
        <v>1062011.58281974</v>
      </c>
      <c r="E571" s="50" t="n">
        <v>0</v>
      </c>
      <c r="F571" s="50" t="n">
        <v>0</v>
      </c>
      <c r="G571" s="50" t="n">
        <v>0</v>
      </c>
      <c r="H571" s="50" t="n">
        <v>0</v>
      </c>
      <c r="I571" s="50" t="n">
        <v>0</v>
      </c>
      <c r="J571" s="50" t="n">
        <v>0</v>
      </c>
      <c r="K571" s="50" t="n">
        <v>0</v>
      </c>
      <c r="L571" s="50" t="n">
        <v>0</v>
      </c>
      <c r="M571" s="50" t="n">
        <v>0</v>
      </c>
      <c r="N571" s="50" t="n">
        <v>0</v>
      </c>
      <c r="O571" s="50" t="n">
        <v>0</v>
      </c>
      <c r="P571" s="50" t="n">
        <v>0</v>
      </c>
      <c r="Q571" s="51" t="n">
        <v>0</v>
      </c>
    </row>
    <row r="572" customFormat="false" ht="12.75" hidden="false" customHeight="false" outlineLevel="0" collapsed="false">
      <c r="B572" s="85" t="s">
        <v>38</v>
      </c>
      <c r="C572" s="13" t="n">
        <v>571</v>
      </c>
      <c r="D572" s="50" t="n">
        <v>0</v>
      </c>
      <c r="E572" s="50" t="n">
        <v>0</v>
      </c>
      <c r="F572" s="50" t="n">
        <v>0</v>
      </c>
      <c r="G572" s="50" t="n">
        <v>0</v>
      </c>
      <c r="H572" s="50" t="n">
        <v>0</v>
      </c>
      <c r="I572" s="50" t="n">
        <v>0</v>
      </c>
      <c r="J572" s="50" t="n">
        <v>0</v>
      </c>
      <c r="K572" s="50" t="n">
        <v>0</v>
      </c>
      <c r="L572" s="50" t="n">
        <v>0</v>
      </c>
      <c r="M572" s="50" t="n">
        <v>0</v>
      </c>
      <c r="N572" s="50" t="n">
        <v>0</v>
      </c>
      <c r="O572" s="50" t="n">
        <v>0</v>
      </c>
      <c r="P572" s="50" t="n">
        <v>0</v>
      </c>
      <c r="Q572" s="51" t="n">
        <v>0</v>
      </c>
    </row>
    <row r="573" customFormat="false" ht="12.75" hidden="false" customHeight="false" outlineLevel="0" collapsed="false">
      <c r="B573" s="85" t="s">
        <v>43</v>
      </c>
      <c r="C573" s="13" t="n">
        <v>572</v>
      </c>
      <c r="D573" s="50" t="n">
        <v>4524064.71187862</v>
      </c>
      <c r="E573" s="50" t="n">
        <v>0</v>
      </c>
      <c r="F573" s="50" t="n">
        <v>107987.14</v>
      </c>
      <c r="G573" s="50" t="n">
        <v>127781.43</v>
      </c>
      <c r="H573" s="50" t="n">
        <v>267001.32</v>
      </c>
      <c r="I573" s="50" t="n">
        <v>295873.88</v>
      </c>
      <c r="J573" s="50" t="n">
        <v>230210.64</v>
      </c>
      <c r="K573" s="50" t="n">
        <v>446117.15</v>
      </c>
      <c r="L573" s="50" t="n">
        <v>268601.79</v>
      </c>
      <c r="M573" s="50" t="n">
        <v>808052.1</v>
      </c>
      <c r="N573" s="50" t="n">
        <v>2551625.45</v>
      </c>
      <c r="O573" s="50" t="n">
        <v>-424027.65</v>
      </c>
      <c r="P573" s="50" t="n">
        <v>-2071091.55</v>
      </c>
      <c r="Q573" s="51" t="n">
        <v>56506.2499999995</v>
      </c>
    </row>
    <row r="574" customFormat="false" ht="12.75" hidden="false" customHeight="false" outlineLevel="0" collapsed="false">
      <c r="B574" s="85" t="s">
        <v>47</v>
      </c>
      <c r="C574" s="13" t="n">
        <v>573</v>
      </c>
      <c r="D574" s="50" t="n">
        <v>407208.941748009</v>
      </c>
      <c r="E574" s="50" t="n">
        <v>0</v>
      </c>
      <c r="F574" s="50" t="n">
        <v>-2779.5</v>
      </c>
      <c r="G574" s="50" t="n">
        <v>77472.21</v>
      </c>
      <c r="H574" s="50" t="n">
        <v>59627.81</v>
      </c>
      <c r="I574" s="50" t="n">
        <v>0</v>
      </c>
      <c r="J574" s="50" t="n">
        <v>0</v>
      </c>
      <c r="K574" s="50" t="n">
        <v>-2133.09</v>
      </c>
      <c r="L574" s="50" t="n">
        <v>20963.23</v>
      </c>
      <c r="M574" s="50" t="n">
        <v>56632.37</v>
      </c>
      <c r="N574" s="50" t="n">
        <v>209783.03</v>
      </c>
      <c r="O574" s="50" t="n">
        <v>-435265.51</v>
      </c>
      <c r="P574" s="50" t="n">
        <v>32475.45</v>
      </c>
      <c r="Q574" s="51" t="n">
        <v>-193007.03</v>
      </c>
    </row>
    <row r="575" customFormat="false" ht="12.75" hidden="false" customHeight="false" outlineLevel="0" collapsed="false">
      <c r="B575" s="85" t="s">
        <v>50</v>
      </c>
      <c r="C575" s="13" t="n">
        <v>574</v>
      </c>
      <c r="D575" s="50" t="n">
        <v>0</v>
      </c>
      <c r="E575" s="50" t="n">
        <v>0</v>
      </c>
      <c r="F575" s="50" t="n">
        <v>-36568</v>
      </c>
      <c r="G575" s="50" t="n">
        <v>0</v>
      </c>
      <c r="H575" s="50" t="n">
        <v>0</v>
      </c>
      <c r="I575" s="50" t="n">
        <v>0</v>
      </c>
      <c r="J575" s="50" t="n">
        <v>0</v>
      </c>
      <c r="K575" s="50" t="n">
        <v>0</v>
      </c>
      <c r="L575" s="50" t="n">
        <v>0</v>
      </c>
      <c r="M575" s="50" t="n">
        <v>0</v>
      </c>
      <c r="N575" s="50" t="n">
        <v>-36568</v>
      </c>
      <c r="O575" s="50" t="n">
        <v>217042</v>
      </c>
      <c r="P575" s="50" t="n">
        <v>11772.21</v>
      </c>
      <c r="Q575" s="51" t="n">
        <v>192246.21</v>
      </c>
    </row>
    <row r="576" customFormat="false" ht="12.75" hidden="false" customHeight="false" outlineLevel="0" collapsed="false">
      <c r="B576" s="85" t="s">
        <v>53</v>
      </c>
      <c r="C576" s="13" t="n">
        <v>575</v>
      </c>
      <c r="D576" s="50" t="n">
        <v>272684.833440723</v>
      </c>
      <c r="E576" s="50" t="n">
        <v>0</v>
      </c>
      <c r="F576" s="50" t="n">
        <v>-42486.64</v>
      </c>
      <c r="G576" s="50" t="n">
        <v>0</v>
      </c>
      <c r="H576" s="50" t="n">
        <v>0</v>
      </c>
      <c r="I576" s="50" t="n">
        <v>0</v>
      </c>
      <c r="J576" s="50" t="n">
        <v>0</v>
      </c>
      <c r="K576" s="50" t="n">
        <v>0</v>
      </c>
      <c r="L576" s="50" t="n">
        <v>0</v>
      </c>
      <c r="M576" s="50" t="n">
        <v>0</v>
      </c>
      <c r="N576" s="50" t="n">
        <v>-42486.64</v>
      </c>
      <c r="O576" s="50" t="n">
        <v>0</v>
      </c>
      <c r="P576" s="50" t="n">
        <v>0</v>
      </c>
      <c r="Q576" s="51" t="n">
        <v>-42486.64</v>
      </c>
    </row>
    <row r="577" customFormat="false" ht="12.75" hidden="false" customHeight="false" outlineLevel="0" collapsed="false">
      <c r="B577" s="85" t="s">
        <v>56</v>
      </c>
      <c r="C577" s="13" t="n">
        <v>576</v>
      </c>
      <c r="D577" s="50" t="n">
        <v>253776.472731913</v>
      </c>
      <c r="E577" s="50" t="n">
        <v>0</v>
      </c>
      <c r="F577" s="50" t="n">
        <v>34545.21</v>
      </c>
      <c r="G577" s="50" t="n">
        <v>0</v>
      </c>
      <c r="H577" s="50" t="n">
        <v>0</v>
      </c>
      <c r="I577" s="50" t="n">
        <v>0</v>
      </c>
      <c r="J577" s="50" t="n">
        <v>0</v>
      </c>
      <c r="K577" s="50" t="n">
        <v>0</v>
      </c>
      <c r="L577" s="50" t="n">
        <v>0</v>
      </c>
      <c r="M577" s="50" t="n">
        <v>0</v>
      </c>
      <c r="N577" s="50" t="n">
        <v>34545.21</v>
      </c>
      <c r="O577" s="50" t="n">
        <v>0</v>
      </c>
      <c r="P577" s="50" t="n">
        <v>0</v>
      </c>
      <c r="Q577" s="51" t="n">
        <v>34545.21</v>
      </c>
    </row>
    <row r="578" customFormat="false" ht="12.75" hidden="false" customHeight="false" outlineLevel="0" collapsed="false">
      <c r="B578" s="85" t="s">
        <v>59</v>
      </c>
      <c r="C578" s="13" t="n">
        <v>577</v>
      </c>
      <c r="D578" s="50" t="n">
        <v>168755.626089399</v>
      </c>
      <c r="E578" s="50" t="n">
        <v>0</v>
      </c>
      <c r="F578" s="50" t="n">
        <v>0</v>
      </c>
      <c r="G578" s="50" t="n">
        <v>0</v>
      </c>
      <c r="H578" s="50" t="n">
        <v>0</v>
      </c>
      <c r="I578" s="50" t="n">
        <v>0</v>
      </c>
      <c r="J578" s="50" t="n">
        <v>0</v>
      </c>
      <c r="K578" s="50" t="n">
        <v>0</v>
      </c>
      <c r="L578" s="50" t="n">
        <v>0</v>
      </c>
      <c r="M578" s="50" t="n">
        <v>0</v>
      </c>
      <c r="N578" s="50" t="n">
        <v>0</v>
      </c>
      <c r="O578" s="50" t="n">
        <v>0</v>
      </c>
      <c r="P578" s="50" t="n">
        <v>0</v>
      </c>
      <c r="Q578" s="51" t="n">
        <v>0</v>
      </c>
    </row>
    <row r="579" customFormat="false" ht="12.75" hidden="false" customHeight="false" outlineLevel="0" collapsed="false">
      <c r="B579" s="85" t="s">
        <v>109</v>
      </c>
      <c r="C579" s="13" t="n">
        <v>578</v>
      </c>
      <c r="D579" s="50" t="n">
        <v>0</v>
      </c>
      <c r="E579" s="50" t="n">
        <v>0</v>
      </c>
      <c r="F579" s="50" t="n">
        <v>0</v>
      </c>
      <c r="G579" s="50" t="n">
        <v>0</v>
      </c>
      <c r="H579" s="50" t="n">
        <v>0</v>
      </c>
      <c r="I579" s="50" t="n">
        <v>0</v>
      </c>
      <c r="J579" s="50" t="n">
        <v>0</v>
      </c>
      <c r="K579" s="50" t="n">
        <v>0</v>
      </c>
      <c r="L579" s="50" t="n">
        <v>0</v>
      </c>
      <c r="M579" s="50" t="n">
        <v>0</v>
      </c>
      <c r="N579" s="50" t="n">
        <v>0</v>
      </c>
      <c r="O579" s="50" t="n">
        <v>0</v>
      </c>
      <c r="P579" s="50" t="n">
        <v>0</v>
      </c>
      <c r="Q579" s="51" t="n">
        <v>0</v>
      </c>
    </row>
    <row r="580" customFormat="false" ht="12.75" hidden="false" customHeight="false" outlineLevel="0" collapsed="false">
      <c r="B580" s="85" t="s">
        <v>64</v>
      </c>
      <c r="C580" s="13" t="n">
        <v>579</v>
      </c>
      <c r="D580" s="50" t="n">
        <v>9058267.08136494</v>
      </c>
      <c r="E580" s="50" t="n">
        <v>0</v>
      </c>
      <c r="F580" s="50" t="n">
        <v>32451</v>
      </c>
      <c r="G580" s="50" t="n">
        <v>44338.19</v>
      </c>
      <c r="H580" s="50" t="n">
        <v>43251.89</v>
      </c>
      <c r="I580" s="50" t="n">
        <v>45448.89</v>
      </c>
      <c r="J580" s="50" t="n">
        <v>45078.8</v>
      </c>
      <c r="K580" s="50" t="n">
        <v>94536.01</v>
      </c>
      <c r="L580" s="50" t="n">
        <v>45710.75</v>
      </c>
      <c r="M580" s="50" t="n">
        <v>131054.46</v>
      </c>
      <c r="N580" s="50" t="n">
        <v>481869.99</v>
      </c>
      <c r="O580" s="50" t="n">
        <v>-122911.79</v>
      </c>
      <c r="P580" s="50" t="n">
        <v>1171407.98</v>
      </c>
      <c r="Q580" s="51" t="n">
        <v>1530366.18</v>
      </c>
    </row>
    <row r="581" customFormat="false" ht="12.75" hidden="false" customHeight="false" outlineLevel="0" collapsed="false">
      <c r="B581" s="85" t="s">
        <v>67</v>
      </c>
      <c r="C581" s="13" t="n">
        <v>580</v>
      </c>
      <c r="D581" s="50" t="n">
        <v>85575.5247600848</v>
      </c>
      <c r="E581" s="50" t="n">
        <v>0</v>
      </c>
      <c r="F581" s="50" t="n">
        <v>-722.67</v>
      </c>
      <c r="G581" s="50" t="n">
        <v>0</v>
      </c>
      <c r="H581" s="50" t="n">
        <v>0</v>
      </c>
      <c r="I581" s="50" t="n">
        <v>0</v>
      </c>
      <c r="J581" s="50" t="n">
        <v>0</v>
      </c>
      <c r="K581" s="50" t="n">
        <v>0</v>
      </c>
      <c r="L581" s="50" t="n">
        <v>0</v>
      </c>
      <c r="M581" s="50" t="n">
        <v>0</v>
      </c>
      <c r="N581" s="50" t="n">
        <v>-722.67</v>
      </c>
      <c r="O581" s="50" t="n">
        <v>0</v>
      </c>
      <c r="P581" s="50" t="n">
        <v>0</v>
      </c>
      <c r="Q581" s="51" t="n">
        <v>-722.67</v>
      </c>
    </row>
    <row r="582" customFormat="false" ht="12.75" hidden="false" customHeight="false" outlineLevel="0" collapsed="false">
      <c r="B582" s="85" t="s">
        <v>70</v>
      </c>
      <c r="C582" s="13" t="n">
        <v>581</v>
      </c>
      <c r="D582" s="50" t="n">
        <v>406990.454461208</v>
      </c>
      <c r="E582" s="50" t="n">
        <v>0</v>
      </c>
      <c r="F582" s="50" t="n">
        <v>0</v>
      </c>
      <c r="G582" s="50" t="n">
        <v>0</v>
      </c>
      <c r="H582" s="50" t="n">
        <v>0</v>
      </c>
      <c r="I582" s="50" t="n">
        <v>0</v>
      </c>
      <c r="J582" s="50" t="n">
        <v>0</v>
      </c>
      <c r="K582" s="50" t="n">
        <v>0</v>
      </c>
      <c r="L582" s="50" t="n">
        <v>0</v>
      </c>
      <c r="M582" s="50" t="n">
        <v>0</v>
      </c>
      <c r="N582" s="50" t="n">
        <v>0</v>
      </c>
      <c r="O582" s="50" t="n">
        <v>0</v>
      </c>
      <c r="P582" s="50" t="n">
        <v>0</v>
      </c>
      <c r="Q582" s="51" t="n">
        <v>0</v>
      </c>
    </row>
    <row r="583" customFormat="false" ht="12.75" hidden="false" customHeight="false" outlineLevel="0" collapsed="false">
      <c r="B583" s="85" t="s">
        <v>75</v>
      </c>
      <c r="C583" s="13" t="n">
        <v>582</v>
      </c>
      <c r="D583" s="50" t="n">
        <v>3312415.37835899</v>
      </c>
      <c r="E583" s="50" t="n">
        <v>0</v>
      </c>
      <c r="F583" s="50" t="n">
        <v>10244.44</v>
      </c>
      <c r="G583" s="50" t="n">
        <v>13664.09</v>
      </c>
      <c r="H583" s="50" t="n">
        <v>11417.06</v>
      </c>
      <c r="I583" s="50" t="n">
        <v>21484</v>
      </c>
      <c r="J583" s="50" t="n">
        <v>24601.65</v>
      </c>
      <c r="K583" s="50" t="n">
        <v>52408.62</v>
      </c>
      <c r="L583" s="50" t="n">
        <v>16418.1</v>
      </c>
      <c r="M583" s="50" t="n">
        <v>26088.77</v>
      </c>
      <c r="N583" s="50" t="n">
        <v>176326.73</v>
      </c>
      <c r="O583" s="50" t="n">
        <v>663505.09</v>
      </c>
      <c r="P583" s="50" t="n">
        <v>2270313.13</v>
      </c>
      <c r="Q583" s="51" t="n">
        <v>3110144.95</v>
      </c>
    </row>
    <row r="584" customFormat="false" ht="12.75" hidden="false" customHeight="false" outlineLevel="0" collapsed="false">
      <c r="B584" s="85" t="s">
        <v>78</v>
      </c>
      <c r="C584" s="13" t="n">
        <v>583</v>
      </c>
      <c r="D584" s="50" t="n">
        <v>393700.000446024</v>
      </c>
      <c r="E584" s="50" t="n">
        <v>0</v>
      </c>
      <c r="F584" s="50" t="n">
        <v>941.18</v>
      </c>
      <c r="G584" s="50" t="n">
        <v>0</v>
      </c>
      <c r="H584" s="50" t="n">
        <v>0</v>
      </c>
      <c r="I584" s="50" t="n">
        <v>0</v>
      </c>
      <c r="J584" s="50" t="n">
        <v>0</v>
      </c>
      <c r="K584" s="50" t="n">
        <v>0</v>
      </c>
      <c r="L584" s="50" t="n">
        <v>0</v>
      </c>
      <c r="M584" s="50" t="n">
        <v>0</v>
      </c>
      <c r="N584" s="50" t="n">
        <v>941.18</v>
      </c>
      <c r="O584" s="50" t="n">
        <v>0</v>
      </c>
      <c r="P584" s="50" t="n">
        <v>0</v>
      </c>
      <c r="Q584" s="51" t="n">
        <v>941.18</v>
      </c>
    </row>
    <row r="585" customFormat="false" ht="12.75" hidden="false" customHeight="false" outlineLevel="0" collapsed="false">
      <c r="B585" s="85"/>
      <c r="C585" s="13" t="n">
        <v>584</v>
      </c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1"/>
    </row>
    <row r="586" customFormat="false" ht="12.75" hidden="false" customHeight="false" outlineLevel="0" collapsed="false">
      <c r="B586" s="85" t="s">
        <v>83</v>
      </c>
      <c r="C586" s="13" t="n">
        <v>585</v>
      </c>
      <c r="D586" s="50" t="s">
        <v>4</v>
      </c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1"/>
    </row>
    <row r="587" customFormat="false" ht="12.75" hidden="false" customHeight="false" outlineLevel="0" collapsed="false">
      <c r="B587" s="85" t="s">
        <v>22</v>
      </c>
      <c r="C587" s="13" t="n">
        <v>586</v>
      </c>
      <c r="D587" s="50" t="n">
        <v>0</v>
      </c>
      <c r="E587" s="50" t="n">
        <v>0</v>
      </c>
      <c r="F587" s="50" t="n">
        <v>0</v>
      </c>
      <c r="G587" s="50" t="n">
        <v>0</v>
      </c>
      <c r="H587" s="50" t="n">
        <v>0</v>
      </c>
      <c r="I587" s="50" t="n">
        <v>0</v>
      </c>
      <c r="J587" s="50" t="n">
        <v>0</v>
      </c>
      <c r="K587" s="50" t="n">
        <v>0</v>
      </c>
      <c r="L587" s="50" t="n">
        <v>0</v>
      </c>
      <c r="M587" s="50" t="n">
        <v>0</v>
      </c>
      <c r="N587" s="50" t="n">
        <v>0</v>
      </c>
      <c r="O587" s="50" t="n">
        <v>0</v>
      </c>
      <c r="P587" s="50" t="n">
        <v>0</v>
      </c>
      <c r="Q587" s="51" t="n">
        <v>0</v>
      </c>
    </row>
    <row r="588" customFormat="false" ht="12.75" hidden="false" customHeight="false" outlineLevel="0" collapsed="false">
      <c r="B588" s="85" t="s">
        <v>27</v>
      </c>
      <c r="C588" s="13" t="n">
        <v>587</v>
      </c>
      <c r="D588" s="50" t="n">
        <v>0</v>
      </c>
      <c r="E588" s="50" t="n">
        <v>0</v>
      </c>
      <c r="F588" s="50" t="n">
        <v>0</v>
      </c>
      <c r="G588" s="50" t="n">
        <v>0</v>
      </c>
      <c r="H588" s="50" t="n">
        <v>0</v>
      </c>
      <c r="I588" s="50" t="n">
        <v>0</v>
      </c>
      <c r="J588" s="50" t="n">
        <v>0</v>
      </c>
      <c r="K588" s="50" t="n">
        <v>0</v>
      </c>
      <c r="L588" s="50" t="n">
        <v>0</v>
      </c>
      <c r="M588" s="50" t="n">
        <v>0</v>
      </c>
      <c r="N588" s="50" t="n">
        <v>0</v>
      </c>
      <c r="O588" s="50" t="n">
        <v>0</v>
      </c>
      <c r="P588" s="50" t="n">
        <v>0</v>
      </c>
      <c r="Q588" s="51" t="n">
        <v>0</v>
      </c>
    </row>
    <row r="589" customFormat="false" ht="12.75" hidden="false" customHeight="false" outlineLevel="0" collapsed="false">
      <c r="B589" s="85" t="s">
        <v>77</v>
      </c>
      <c r="C589" s="13" t="n">
        <v>588</v>
      </c>
      <c r="D589" s="50" t="n">
        <v>0</v>
      </c>
      <c r="E589" s="50" t="n">
        <v>0</v>
      </c>
      <c r="F589" s="50" t="n">
        <v>-0.53658366182457</v>
      </c>
      <c r="G589" s="50" t="n">
        <v>-6.9619573792488</v>
      </c>
      <c r="H589" s="50" t="n">
        <v>-5.40306592158076</v>
      </c>
      <c r="I589" s="50" t="n">
        <v>-14.053146945912</v>
      </c>
      <c r="J589" s="50" t="n">
        <v>-17.438994206949</v>
      </c>
      <c r="K589" s="50" t="n">
        <v>-36.6593033547541</v>
      </c>
      <c r="L589" s="50" t="n">
        <v>-8.36622777820626</v>
      </c>
      <c r="M589" s="50" t="n">
        <v>-9.13038956041246</v>
      </c>
      <c r="N589" s="50" t="n">
        <v>-98.549668808888</v>
      </c>
      <c r="O589" s="50" t="n">
        <v>-476.013667565548</v>
      </c>
      <c r="P589" s="50" t="n">
        <v>-1601.00293992343</v>
      </c>
      <c r="Q589" s="51" t="n">
        <v>-2175.56627629787</v>
      </c>
    </row>
    <row r="590" customFormat="false" ht="12.75" hidden="false" customHeight="false" outlineLevel="0" collapsed="false">
      <c r="B590" s="85" t="s">
        <v>66</v>
      </c>
      <c r="C590" s="13" t="n">
        <v>589</v>
      </c>
      <c r="D590" s="50" t="n">
        <v>0</v>
      </c>
      <c r="E590" s="50" t="n">
        <v>0</v>
      </c>
      <c r="F590" s="50" t="n">
        <v>0</v>
      </c>
      <c r="G590" s="50" t="n">
        <v>0</v>
      </c>
      <c r="H590" s="50" t="n">
        <v>0</v>
      </c>
      <c r="I590" s="50" t="n">
        <v>0</v>
      </c>
      <c r="J590" s="50" t="n">
        <v>0</v>
      </c>
      <c r="K590" s="50" t="n">
        <v>0</v>
      </c>
      <c r="L590" s="50" t="n">
        <v>0</v>
      </c>
      <c r="M590" s="50" t="n">
        <v>0</v>
      </c>
      <c r="N590" s="50" t="n">
        <v>0</v>
      </c>
      <c r="O590" s="50" t="n">
        <v>0</v>
      </c>
      <c r="P590" s="50" t="n">
        <v>0</v>
      </c>
      <c r="Q590" s="51" t="n">
        <v>0</v>
      </c>
    </row>
    <row r="591" customFormat="false" ht="12.75" hidden="false" customHeight="false" outlineLevel="0" collapsed="false">
      <c r="B591" s="85" t="s">
        <v>45</v>
      </c>
      <c r="C591" s="13" t="n">
        <v>590</v>
      </c>
      <c r="D591" s="50" t="n">
        <v>0</v>
      </c>
      <c r="E591" s="50" t="n">
        <v>0</v>
      </c>
      <c r="F591" s="50" t="n">
        <v>0</v>
      </c>
      <c r="G591" s="50" t="n">
        <v>0</v>
      </c>
      <c r="H591" s="50" t="n">
        <v>0</v>
      </c>
      <c r="I591" s="50" t="n">
        <v>0</v>
      </c>
      <c r="J591" s="50" t="n">
        <v>0</v>
      </c>
      <c r="K591" s="50" t="n">
        <v>0</v>
      </c>
      <c r="L591" s="50" t="n">
        <v>0</v>
      </c>
      <c r="M591" s="50" t="n">
        <v>0</v>
      </c>
      <c r="N591" s="50" t="n">
        <v>0</v>
      </c>
      <c r="O591" s="50" t="n">
        <v>0</v>
      </c>
      <c r="P591" s="50" t="n">
        <v>0</v>
      </c>
      <c r="Q591" s="51" t="n">
        <v>0</v>
      </c>
    </row>
    <row r="592" customFormat="false" ht="12.75" hidden="false" customHeight="false" outlineLevel="0" collapsed="false">
      <c r="B592" s="85" t="s">
        <v>52</v>
      </c>
      <c r="C592" s="13" t="n">
        <v>591</v>
      </c>
      <c r="D592" s="50" t="n">
        <v>0</v>
      </c>
      <c r="E592" s="50" t="n">
        <v>0</v>
      </c>
      <c r="F592" s="50" t="n">
        <v>0</v>
      </c>
      <c r="G592" s="50" t="n">
        <v>0</v>
      </c>
      <c r="H592" s="50" t="n">
        <v>0</v>
      </c>
      <c r="I592" s="50" t="n">
        <v>0</v>
      </c>
      <c r="J592" s="50" t="n">
        <v>0</v>
      </c>
      <c r="K592" s="50" t="n">
        <v>0</v>
      </c>
      <c r="L592" s="50" t="n">
        <v>0</v>
      </c>
      <c r="M592" s="50" t="n">
        <v>0</v>
      </c>
      <c r="N592" s="50" t="n">
        <v>0</v>
      </c>
      <c r="O592" s="50" t="n">
        <v>0</v>
      </c>
      <c r="P592" s="50" t="n">
        <v>0</v>
      </c>
      <c r="Q592" s="51" t="n">
        <v>0</v>
      </c>
    </row>
    <row r="593" customFormat="false" ht="12.75" hidden="false" customHeight="false" outlineLevel="0" collapsed="false">
      <c r="B593" s="85" t="s">
        <v>80</v>
      </c>
      <c r="C593" s="13" t="n">
        <v>592</v>
      </c>
      <c r="D593" s="50" t="n">
        <v>0</v>
      </c>
      <c r="E593" s="50" t="n">
        <v>0</v>
      </c>
      <c r="F593" s="50" t="n">
        <v>0</v>
      </c>
      <c r="G593" s="50" t="n">
        <v>0</v>
      </c>
      <c r="H593" s="50" t="n">
        <v>0</v>
      </c>
      <c r="I593" s="50" t="n">
        <v>0</v>
      </c>
      <c r="J593" s="50" t="n">
        <v>0</v>
      </c>
      <c r="K593" s="50" t="n">
        <v>0</v>
      </c>
      <c r="L593" s="50" t="n">
        <v>0</v>
      </c>
      <c r="M593" s="50" t="n">
        <v>0</v>
      </c>
      <c r="N593" s="50" t="n">
        <v>0</v>
      </c>
      <c r="O593" s="50" t="n">
        <v>0</v>
      </c>
      <c r="P593" s="50" t="n">
        <v>0</v>
      </c>
      <c r="Q593" s="51" t="n">
        <v>0</v>
      </c>
    </row>
    <row r="594" customFormat="false" ht="12.75" hidden="false" customHeight="false" outlineLevel="0" collapsed="false">
      <c r="B594" s="85" t="s">
        <v>49</v>
      </c>
      <c r="C594" s="13" t="n">
        <v>593</v>
      </c>
      <c r="D594" s="50" t="n">
        <v>0</v>
      </c>
      <c r="E594" s="50" t="n">
        <v>0</v>
      </c>
      <c r="F594" s="50" t="n">
        <v>0</v>
      </c>
      <c r="G594" s="50" t="n">
        <v>0</v>
      </c>
      <c r="H594" s="50" t="n">
        <v>0</v>
      </c>
      <c r="I594" s="50" t="n">
        <v>0</v>
      </c>
      <c r="J594" s="50" t="n">
        <v>0</v>
      </c>
      <c r="K594" s="50" t="n">
        <v>0</v>
      </c>
      <c r="L594" s="50" t="n">
        <v>0</v>
      </c>
      <c r="M594" s="50" t="n">
        <v>0</v>
      </c>
      <c r="N594" s="50" t="n">
        <v>0</v>
      </c>
      <c r="O594" s="50" t="n">
        <v>0</v>
      </c>
      <c r="P594" s="50" t="n">
        <v>0</v>
      </c>
      <c r="Q594" s="51" t="n">
        <v>0</v>
      </c>
    </row>
    <row r="595" customFormat="false" ht="12.75" hidden="false" customHeight="false" outlineLevel="0" collapsed="false">
      <c r="B595" s="85" t="s">
        <v>34</v>
      </c>
      <c r="C595" s="13" t="n">
        <v>594</v>
      </c>
      <c r="D595" s="50" t="n">
        <v>0</v>
      </c>
      <c r="E595" s="50" t="n">
        <v>0</v>
      </c>
      <c r="F595" s="50" t="n">
        <v>0</v>
      </c>
      <c r="G595" s="50" t="n">
        <v>0</v>
      </c>
      <c r="H595" s="50" t="n">
        <v>0</v>
      </c>
      <c r="I595" s="50" t="n">
        <v>0</v>
      </c>
      <c r="J595" s="50" t="n">
        <v>0</v>
      </c>
      <c r="K595" s="50" t="n">
        <v>0</v>
      </c>
      <c r="L595" s="50" t="n">
        <v>0</v>
      </c>
      <c r="M595" s="50" t="n">
        <v>0</v>
      </c>
      <c r="N595" s="50" t="n">
        <v>0</v>
      </c>
      <c r="O595" s="50" t="n">
        <v>0</v>
      </c>
      <c r="P595" s="50" t="n">
        <v>0</v>
      </c>
      <c r="Q595" s="51" t="n">
        <v>0</v>
      </c>
    </row>
    <row r="596" customFormat="false" ht="12.75" hidden="false" customHeight="false" outlineLevel="0" collapsed="false">
      <c r="B596" s="85" t="s">
        <v>69</v>
      </c>
      <c r="C596" s="13" t="n">
        <v>595</v>
      </c>
      <c r="D596" s="50" t="n">
        <v>0</v>
      </c>
      <c r="E596" s="50" t="n">
        <v>0</v>
      </c>
      <c r="F596" s="50" t="n">
        <v>0</v>
      </c>
      <c r="G596" s="50" t="n">
        <v>0</v>
      </c>
      <c r="H596" s="50" t="n">
        <v>0</v>
      </c>
      <c r="I596" s="50" t="n">
        <v>0</v>
      </c>
      <c r="J596" s="50" t="n">
        <v>0</v>
      </c>
      <c r="K596" s="50" t="n">
        <v>0</v>
      </c>
      <c r="L596" s="50" t="n">
        <v>0</v>
      </c>
      <c r="M596" s="50" t="n">
        <v>0</v>
      </c>
      <c r="N596" s="50" t="n">
        <v>0</v>
      </c>
      <c r="O596" s="50" t="n">
        <v>0</v>
      </c>
      <c r="P596" s="50" t="n">
        <v>0</v>
      </c>
      <c r="Q596" s="51" t="n">
        <v>0</v>
      </c>
    </row>
    <row r="597" customFormat="false" ht="12.75" hidden="false" customHeight="false" outlineLevel="0" collapsed="false">
      <c r="B597" s="85" t="s">
        <v>72</v>
      </c>
      <c r="C597" s="13" t="n">
        <v>596</v>
      </c>
      <c r="D597" s="50" t="n">
        <v>0</v>
      </c>
      <c r="E597" s="50" t="n">
        <v>0</v>
      </c>
      <c r="F597" s="50" t="n">
        <v>0</v>
      </c>
      <c r="G597" s="50" t="n">
        <v>0</v>
      </c>
      <c r="H597" s="50" t="n">
        <v>0</v>
      </c>
      <c r="I597" s="50" t="n">
        <v>0</v>
      </c>
      <c r="J597" s="50" t="n">
        <v>0</v>
      </c>
      <c r="K597" s="50" t="n">
        <v>0</v>
      </c>
      <c r="L597" s="50" t="n">
        <v>0</v>
      </c>
      <c r="M597" s="50" t="n">
        <v>0</v>
      </c>
      <c r="N597" s="50" t="n">
        <v>0</v>
      </c>
      <c r="O597" s="50" t="n">
        <v>0</v>
      </c>
      <c r="P597" s="50" t="n">
        <v>0</v>
      </c>
      <c r="Q597" s="51" t="n">
        <v>0</v>
      </c>
    </row>
    <row r="598" customFormat="false" ht="12.75" hidden="false" customHeight="false" outlineLevel="0" collapsed="false">
      <c r="B598" s="85" t="s">
        <v>31</v>
      </c>
      <c r="C598" s="13" t="n">
        <v>597</v>
      </c>
      <c r="D598" s="50" t="n">
        <v>0</v>
      </c>
      <c r="E598" s="50" t="n">
        <v>0</v>
      </c>
      <c r="F598" s="50" t="n">
        <v>0</v>
      </c>
      <c r="G598" s="50" t="n">
        <v>0</v>
      </c>
      <c r="H598" s="50" t="n">
        <v>0</v>
      </c>
      <c r="I598" s="50" t="n">
        <v>0</v>
      </c>
      <c r="J598" s="50" t="n">
        <v>0</v>
      </c>
      <c r="K598" s="50" t="n">
        <v>0</v>
      </c>
      <c r="L598" s="50" t="n">
        <v>0</v>
      </c>
      <c r="M598" s="50" t="n">
        <v>0</v>
      </c>
      <c r="N598" s="50" t="n">
        <v>0</v>
      </c>
      <c r="O598" s="50" t="n">
        <v>0</v>
      </c>
      <c r="P598" s="50" t="n">
        <v>0</v>
      </c>
      <c r="Q598" s="51" t="n">
        <v>0</v>
      </c>
    </row>
    <row r="599" customFormat="false" ht="12.75" hidden="false" customHeight="false" outlineLevel="0" collapsed="false">
      <c r="B599" s="85" t="s">
        <v>37</v>
      </c>
      <c r="C599" s="13" t="n">
        <v>598</v>
      </c>
      <c r="D599" s="50" t="n">
        <v>0</v>
      </c>
      <c r="E599" s="50" t="n">
        <v>0</v>
      </c>
      <c r="F599" s="50" t="n">
        <v>0</v>
      </c>
      <c r="G599" s="50" t="n">
        <v>0</v>
      </c>
      <c r="H599" s="50" t="n">
        <v>0</v>
      </c>
      <c r="I599" s="50" t="n">
        <v>0</v>
      </c>
      <c r="J599" s="50" t="n">
        <v>0</v>
      </c>
      <c r="K599" s="50" t="n">
        <v>0</v>
      </c>
      <c r="L599" s="50" t="n">
        <v>0</v>
      </c>
      <c r="M599" s="50" t="n">
        <v>0</v>
      </c>
      <c r="N599" s="50" t="n">
        <v>0</v>
      </c>
      <c r="O599" s="50" t="n">
        <v>0</v>
      </c>
      <c r="P599" s="50" t="n">
        <v>0</v>
      </c>
      <c r="Q599" s="51" t="n">
        <v>0</v>
      </c>
    </row>
    <row r="600" customFormat="false" ht="12.75" hidden="false" customHeight="false" outlineLevel="0" collapsed="false">
      <c r="B600" s="85" t="n">
        <v>0</v>
      </c>
      <c r="C600" s="13" t="n">
        <v>599</v>
      </c>
      <c r="D600" s="50" t="n">
        <v>0</v>
      </c>
      <c r="E600" s="50" t="n">
        <v>0</v>
      </c>
      <c r="F600" s="50" t="n">
        <v>0</v>
      </c>
      <c r="G600" s="50" t="n">
        <v>0</v>
      </c>
      <c r="H600" s="50" t="n">
        <v>0</v>
      </c>
      <c r="I600" s="50" t="n">
        <v>0</v>
      </c>
      <c r="J600" s="50" t="n">
        <v>0</v>
      </c>
      <c r="K600" s="50" t="n">
        <v>0</v>
      </c>
      <c r="L600" s="50" t="n">
        <v>0</v>
      </c>
      <c r="M600" s="50" t="n">
        <v>0</v>
      </c>
      <c r="N600" s="50" t="n">
        <v>0</v>
      </c>
      <c r="O600" s="50" t="n">
        <v>0</v>
      </c>
      <c r="P600" s="50" t="n">
        <v>0</v>
      </c>
      <c r="Q600" s="51" t="n">
        <v>0</v>
      </c>
    </row>
    <row r="601" customFormat="false" ht="12.75" hidden="false" customHeight="false" outlineLevel="0" collapsed="false">
      <c r="B601" s="87" t="n">
        <v>0</v>
      </c>
      <c r="C601" s="64" t="n">
        <v>600</v>
      </c>
      <c r="D601" s="54" t="n">
        <v>0</v>
      </c>
      <c r="E601" s="54" t="n">
        <v>0</v>
      </c>
      <c r="F601" s="54" t="n">
        <v>0</v>
      </c>
      <c r="G601" s="54" t="n">
        <v>0</v>
      </c>
      <c r="H601" s="54" t="n">
        <v>0</v>
      </c>
      <c r="I601" s="54" t="n">
        <v>0</v>
      </c>
      <c r="J601" s="54" t="n">
        <v>0</v>
      </c>
      <c r="K601" s="54" t="n">
        <v>0</v>
      </c>
      <c r="L601" s="54" t="n">
        <v>0</v>
      </c>
      <c r="M601" s="54" t="n">
        <v>0</v>
      </c>
      <c r="N601" s="54" t="n">
        <v>0</v>
      </c>
      <c r="O601" s="54" t="n">
        <v>0</v>
      </c>
      <c r="P601" s="54" t="n">
        <v>0</v>
      </c>
      <c r="Q601" s="55" t="n">
        <v>0</v>
      </c>
    </row>
    <row r="602" customFormat="false" ht="12.75" hidden="false" customHeight="false" outlineLevel="0" collapsed="false">
      <c r="A602" s="0" t="n">
        <v>16</v>
      </c>
      <c r="B602" s="57" t="n">
        <v>36923</v>
      </c>
      <c r="C602" s="58" t="n">
        <v>601</v>
      </c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83"/>
    </row>
    <row r="603" customFormat="false" ht="12.75" hidden="false" customHeight="false" outlineLevel="0" collapsed="false">
      <c r="B603" s="61"/>
      <c r="C603" s="13" t="n">
        <v>602</v>
      </c>
      <c r="D603" s="13"/>
      <c r="E603" s="21" t="s">
        <v>5</v>
      </c>
      <c r="F603" s="21" t="s">
        <v>6</v>
      </c>
      <c r="G603" s="21" t="s">
        <v>7</v>
      </c>
      <c r="H603" s="21" t="s">
        <v>8</v>
      </c>
      <c r="I603" s="21" t="s">
        <v>9</v>
      </c>
      <c r="J603" s="21" t="s">
        <v>10</v>
      </c>
      <c r="K603" s="21" t="s">
        <v>11</v>
      </c>
      <c r="L603" s="21" t="s">
        <v>12</v>
      </c>
      <c r="M603" s="21" t="s">
        <v>13</v>
      </c>
      <c r="N603" s="21" t="s">
        <v>14</v>
      </c>
      <c r="O603" s="21" t="n">
        <v>2002</v>
      </c>
      <c r="P603" s="21" t="s">
        <v>15</v>
      </c>
      <c r="Q603" s="84" t="s">
        <v>16</v>
      </c>
    </row>
    <row r="604" customFormat="false" ht="12.75" hidden="false" customHeight="false" outlineLevel="0" collapsed="false">
      <c r="B604" s="85" t="s">
        <v>107</v>
      </c>
      <c r="C604" s="13" t="n">
        <v>603</v>
      </c>
      <c r="D604" s="13" t="s">
        <v>4</v>
      </c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86"/>
    </row>
    <row r="605" customFormat="false" ht="12.75" hidden="false" customHeight="false" outlineLevel="0" collapsed="false">
      <c r="B605" s="85" t="s">
        <v>19</v>
      </c>
      <c r="C605" s="13" t="n">
        <v>604</v>
      </c>
      <c r="D605" s="50" t="n">
        <v>25378285.7819108</v>
      </c>
      <c r="E605" s="50" t="n">
        <v>0</v>
      </c>
      <c r="F605" s="50" t="n">
        <v>194184.26</v>
      </c>
      <c r="G605" s="50" t="n">
        <v>359849.58</v>
      </c>
      <c r="H605" s="50" t="n">
        <v>482402.5</v>
      </c>
      <c r="I605" s="50" t="n">
        <v>469546.61</v>
      </c>
      <c r="J605" s="50" t="n">
        <v>378582.76</v>
      </c>
      <c r="K605" s="50" t="n">
        <v>752234.37</v>
      </c>
      <c r="L605" s="50" t="n">
        <v>459525.22</v>
      </c>
      <c r="M605" s="50" t="n">
        <v>1335882.61</v>
      </c>
      <c r="N605" s="50" t="n">
        <v>4432207.91</v>
      </c>
      <c r="O605" s="50" t="n">
        <v>-10263.96</v>
      </c>
      <c r="P605" s="50" t="n">
        <v>3341049.51</v>
      </c>
      <c r="Q605" s="51" t="n">
        <v>7762993.46</v>
      </c>
    </row>
    <row r="606" customFormat="false" ht="12.75" hidden="false" customHeight="false" outlineLevel="0" collapsed="false">
      <c r="B606" s="85" t="s">
        <v>20</v>
      </c>
      <c r="C606" s="13" t="n">
        <v>605</v>
      </c>
      <c r="D606" s="50" t="n">
        <v>6214700.57528841</v>
      </c>
      <c r="E606" s="50" t="n">
        <v>0</v>
      </c>
      <c r="F606" s="50" t="n">
        <v>0</v>
      </c>
      <c r="G606" s="50" t="n">
        <v>0</v>
      </c>
      <c r="H606" s="50" t="n">
        <v>0</v>
      </c>
      <c r="I606" s="50" t="n">
        <v>0</v>
      </c>
      <c r="J606" s="50" t="n">
        <v>0</v>
      </c>
      <c r="K606" s="50" t="n">
        <v>0</v>
      </c>
      <c r="L606" s="50" t="n">
        <v>0</v>
      </c>
      <c r="M606" s="50" t="n">
        <v>0</v>
      </c>
      <c r="N606" s="50" t="n">
        <v>0</v>
      </c>
      <c r="O606" s="50" t="n">
        <v>0</v>
      </c>
      <c r="P606" s="50" t="n">
        <v>1025479</v>
      </c>
      <c r="Q606" s="51" t="n">
        <v>1025479</v>
      </c>
    </row>
    <row r="607" customFormat="false" ht="12.75" hidden="false" customHeight="false" outlineLevel="0" collapsed="false">
      <c r="B607" s="85" t="s">
        <v>108</v>
      </c>
      <c r="C607" s="13" t="n">
        <v>606</v>
      </c>
      <c r="D607" s="50" t="n">
        <v>0</v>
      </c>
      <c r="E607" s="50" t="n">
        <v>0</v>
      </c>
      <c r="F607" s="50" t="n">
        <v>0</v>
      </c>
      <c r="G607" s="50" t="n">
        <v>0</v>
      </c>
      <c r="H607" s="50" t="n">
        <v>0</v>
      </c>
      <c r="I607" s="50" t="n">
        <v>0</v>
      </c>
      <c r="J607" s="50" t="n">
        <v>0</v>
      </c>
      <c r="K607" s="50" t="n">
        <v>0</v>
      </c>
      <c r="L607" s="50" t="n">
        <v>0</v>
      </c>
      <c r="M607" s="50" t="n">
        <v>0</v>
      </c>
      <c r="N607" s="50" t="n">
        <v>0</v>
      </c>
      <c r="O607" s="50" t="n">
        <v>0</v>
      </c>
      <c r="P607" s="50" t="n">
        <v>0</v>
      </c>
      <c r="Q607" s="51" t="n">
        <v>0</v>
      </c>
    </row>
    <row r="608" customFormat="false" ht="12.75" hidden="false" customHeight="false" outlineLevel="0" collapsed="false">
      <c r="B608" s="85" t="s">
        <v>25</v>
      </c>
      <c r="C608" s="13" t="n">
        <v>607</v>
      </c>
      <c r="D608" s="50" t="n">
        <v>6930817.66447501</v>
      </c>
      <c r="E608" s="50" t="n">
        <v>0</v>
      </c>
      <c r="F608" s="50" t="n">
        <v>93748.67</v>
      </c>
      <c r="G608" s="50" t="n">
        <v>100151.06</v>
      </c>
      <c r="H608" s="50" t="n">
        <v>104646.67</v>
      </c>
      <c r="I608" s="50" t="n">
        <v>106739.84</v>
      </c>
      <c r="J608" s="50" t="n">
        <v>78691.67</v>
      </c>
      <c r="K608" s="50" t="n">
        <v>161305.68</v>
      </c>
      <c r="L608" s="50" t="n">
        <v>107831.35</v>
      </c>
      <c r="M608" s="50" t="n">
        <v>314054.91</v>
      </c>
      <c r="N608" s="50" t="n">
        <v>1067169.85</v>
      </c>
      <c r="O608" s="50" t="n">
        <v>91393.9</v>
      </c>
      <c r="P608" s="50" t="n">
        <v>900693.29</v>
      </c>
      <c r="Q608" s="51" t="n">
        <v>2059257.04</v>
      </c>
    </row>
    <row r="609" customFormat="false" ht="12.75" hidden="false" customHeight="false" outlineLevel="0" collapsed="false">
      <c r="B609" s="85" t="s">
        <v>29</v>
      </c>
      <c r="C609" s="13" t="n">
        <v>608</v>
      </c>
      <c r="D609" s="50" t="n">
        <v>460085.256918674</v>
      </c>
      <c r="E609" s="50" t="n">
        <v>0</v>
      </c>
      <c r="F609" s="50" t="n">
        <v>0</v>
      </c>
      <c r="G609" s="50" t="n">
        <v>0</v>
      </c>
      <c r="H609" s="50" t="n">
        <v>0</v>
      </c>
      <c r="I609" s="50" t="n">
        <v>0</v>
      </c>
      <c r="J609" s="50" t="n">
        <v>0</v>
      </c>
      <c r="K609" s="50" t="n">
        <v>0</v>
      </c>
      <c r="L609" s="50" t="n">
        <v>0</v>
      </c>
      <c r="M609" s="50" t="n">
        <v>0</v>
      </c>
      <c r="N609" s="50" t="n">
        <v>0</v>
      </c>
      <c r="O609" s="50" t="n">
        <v>0</v>
      </c>
      <c r="P609" s="50" t="n">
        <v>0</v>
      </c>
      <c r="Q609" s="51" t="n">
        <v>0</v>
      </c>
    </row>
    <row r="610" customFormat="false" ht="12.75" hidden="false" customHeight="false" outlineLevel="0" collapsed="false">
      <c r="B610" s="85" t="s">
        <v>32</v>
      </c>
      <c r="C610" s="13" t="n">
        <v>609</v>
      </c>
      <c r="D610" s="50" t="n">
        <v>499240.725392446</v>
      </c>
      <c r="E610" s="50" t="n">
        <v>0</v>
      </c>
      <c r="F610" s="50" t="n">
        <v>-3176.57</v>
      </c>
      <c r="G610" s="50" t="n">
        <v>-3557.4</v>
      </c>
      <c r="H610" s="50" t="n">
        <v>-3542.25</v>
      </c>
      <c r="I610" s="50" t="n">
        <v>0</v>
      </c>
      <c r="J610" s="50" t="n">
        <v>0</v>
      </c>
      <c r="K610" s="50" t="n">
        <v>0</v>
      </c>
      <c r="L610" s="50" t="n">
        <v>0</v>
      </c>
      <c r="M610" s="50" t="n">
        <v>0</v>
      </c>
      <c r="N610" s="50" t="n">
        <v>-10276.22</v>
      </c>
      <c r="O610" s="50" t="n">
        <v>0</v>
      </c>
      <c r="P610" s="50" t="n">
        <v>0</v>
      </c>
      <c r="Q610" s="51" t="n">
        <v>-10276.22</v>
      </c>
    </row>
    <row r="611" customFormat="false" ht="12.75" hidden="false" customHeight="false" outlineLevel="0" collapsed="false">
      <c r="B611" s="85" t="s">
        <v>35</v>
      </c>
      <c r="C611" s="13" t="n">
        <v>610</v>
      </c>
      <c r="D611" s="50" t="n">
        <v>460085.256918674</v>
      </c>
      <c r="E611" s="50" t="n">
        <v>0</v>
      </c>
      <c r="F611" s="50" t="n">
        <v>0</v>
      </c>
      <c r="G611" s="50" t="n">
        <v>0</v>
      </c>
      <c r="H611" s="50" t="n">
        <v>0</v>
      </c>
      <c r="I611" s="50" t="n">
        <v>0</v>
      </c>
      <c r="J611" s="50" t="n">
        <v>0</v>
      </c>
      <c r="K611" s="50" t="n">
        <v>0</v>
      </c>
      <c r="L611" s="50" t="n">
        <v>0</v>
      </c>
      <c r="M611" s="50" t="n">
        <v>0</v>
      </c>
      <c r="N611" s="50" t="n">
        <v>0</v>
      </c>
      <c r="O611" s="50" t="n">
        <v>0</v>
      </c>
      <c r="P611" s="50" t="n">
        <v>0</v>
      </c>
      <c r="Q611" s="51" t="n">
        <v>0</v>
      </c>
    </row>
    <row r="612" customFormat="false" ht="12.75" hidden="false" customHeight="false" outlineLevel="0" collapsed="false">
      <c r="B612" s="85" t="s">
        <v>38</v>
      </c>
      <c r="C612" s="13" t="n">
        <v>611</v>
      </c>
      <c r="D612" s="50" t="n">
        <v>0</v>
      </c>
      <c r="E612" s="50" t="n">
        <v>0</v>
      </c>
      <c r="F612" s="50" t="n">
        <v>0</v>
      </c>
      <c r="G612" s="50" t="n">
        <v>0</v>
      </c>
      <c r="H612" s="50" t="n">
        <v>0</v>
      </c>
      <c r="I612" s="50" t="n">
        <v>0</v>
      </c>
      <c r="J612" s="50" t="n">
        <v>0</v>
      </c>
      <c r="K612" s="50" t="n">
        <v>0</v>
      </c>
      <c r="L612" s="50" t="n">
        <v>0</v>
      </c>
      <c r="M612" s="50" t="n">
        <v>0</v>
      </c>
      <c r="N612" s="50" t="n">
        <v>0</v>
      </c>
      <c r="O612" s="50" t="n">
        <v>0</v>
      </c>
      <c r="P612" s="50" t="n">
        <v>0</v>
      </c>
      <c r="Q612" s="51" t="n">
        <v>0</v>
      </c>
    </row>
    <row r="613" customFormat="false" ht="12.75" hidden="false" customHeight="false" outlineLevel="0" collapsed="false">
      <c r="B613" s="85" t="s">
        <v>43</v>
      </c>
      <c r="C613" s="13" t="n">
        <v>612</v>
      </c>
      <c r="D613" s="50" t="n">
        <v>4986643.02284909</v>
      </c>
      <c r="E613" s="50" t="n">
        <v>0</v>
      </c>
      <c r="F613" s="50" t="n">
        <v>107987.14</v>
      </c>
      <c r="G613" s="50" t="n">
        <v>127781.43</v>
      </c>
      <c r="H613" s="50" t="n">
        <v>267001.32</v>
      </c>
      <c r="I613" s="50" t="n">
        <v>295873.88</v>
      </c>
      <c r="J613" s="50" t="n">
        <v>230210.64</v>
      </c>
      <c r="K613" s="50" t="n">
        <v>446117.15</v>
      </c>
      <c r="L613" s="50" t="n">
        <v>268601.79</v>
      </c>
      <c r="M613" s="50" t="n">
        <v>808052.1</v>
      </c>
      <c r="N613" s="50" t="n">
        <v>2551625.45</v>
      </c>
      <c r="O613" s="50" t="n">
        <v>-424027.65</v>
      </c>
      <c r="P613" s="50" t="n">
        <v>-2071091.55</v>
      </c>
      <c r="Q613" s="51" t="n">
        <v>56506.2499999995</v>
      </c>
    </row>
    <row r="614" customFormat="false" ht="12.75" hidden="false" customHeight="false" outlineLevel="0" collapsed="false">
      <c r="B614" s="85" t="s">
        <v>47</v>
      </c>
      <c r="C614" s="13" t="n">
        <v>613</v>
      </c>
      <c r="D614" s="50" t="n">
        <v>615799.05445001</v>
      </c>
      <c r="E614" s="50" t="n">
        <v>0</v>
      </c>
      <c r="F614" s="50" t="n">
        <v>-2779.5</v>
      </c>
      <c r="G614" s="50" t="n">
        <v>77472.21</v>
      </c>
      <c r="H614" s="50" t="n">
        <v>59627.81</v>
      </c>
      <c r="I614" s="50" t="n">
        <v>0</v>
      </c>
      <c r="J614" s="50" t="n">
        <v>0</v>
      </c>
      <c r="K614" s="50" t="n">
        <v>-2133.09</v>
      </c>
      <c r="L614" s="50" t="n">
        <v>20963.23</v>
      </c>
      <c r="M614" s="50" t="n">
        <v>56632.37</v>
      </c>
      <c r="N614" s="50" t="n">
        <v>209783.03</v>
      </c>
      <c r="O614" s="50" t="n">
        <v>-435265.51</v>
      </c>
      <c r="P614" s="50" t="n">
        <v>32475.45</v>
      </c>
      <c r="Q614" s="51" t="n">
        <v>-193007.03</v>
      </c>
    </row>
    <row r="615" customFormat="false" ht="12.75" hidden="false" customHeight="false" outlineLevel="0" collapsed="false">
      <c r="B615" s="85" t="s">
        <v>50</v>
      </c>
      <c r="C615" s="13" t="n">
        <v>614</v>
      </c>
      <c r="D615" s="50" t="n">
        <v>0</v>
      </c>
      <c r="E615" s="50" t="n">
        <v>0</v>
      </c>
      <c r="F615" s="50" t="n">
        <v>-36568</v>
      </c>
      <c r="G615" s="50" t="n">
        <v>0</v>
      </c>
      <c r="H615" s="50" t="n">
        <v>0</v>
      </c>
      <c r="I615" s="50" t="n">
        <v>0</v>
      </c>
      <c r="J615" s="50" t="n">
        <v>0</v>
      </c>
      <c r="K615" s="50" t="n">
        <v>0</v>
      </c>
      <c r="L615" s="50" t="n">
        <v>0</v>
      </c>
      <c r="M615" s="50" t="n">
        <v>0</v>
      </c>
      <c r="N615" s="50" t="n">
        <v>-36568</v>
      </c>
      <c r="O615" s="50" t="n">
        <v>217042</v>
      </c>
      <c r="P615" s="50" t="n">
        <v>11772.21</v>
      </c>
      <c r="Q615" s="51" t="n">
        <v>192246.21</v>
      </c>
    </row>
    <row r="616" customFormat="false" ht="12.75" hidden="false" customHeight="false" outlineLevel="0" collapsed="false">
      <c r="B616" s="85" t="s">
        <v>53</v>
      </c>
      <c r="C616" s="13" t="n">
        <v>615</v>
      </c>
      <c r="D616" s="50" t="n">
        <v>666708.152263968</v>
      </c>
      <c r="E616" s="50" t="n">
        <v>0</v>
      </c>
      <c r="F616" s="50" t="n">
        <v>-42486.64</v>
      </c>
      <c r="G616" s="50" t="n">
        <v>0</v>
      </c>
      <c r="H616" s="50" t="n">
        <v>0</v>
      </c>
      <c r="I616" s="50" t="n">
        <v>0</v>
      </c>
      <c r="J616" s="50" t="n">
        <v>0</v>
      </c>
      <c r="K616" s="50" t="n">
        <v>0</v>
      </c>
      <c r="L616" s="50" t="n">
        <v>0</v>
      </c>
      <c r="M616" s="50" t="n">
        <v>0</v>
      </c>
      <c r="N616" s="50" t="n">
        <v>-42486.64</v>
      </c>
      <c r="O616" s="50" t="n">
        <v>0</v>
      </c>
      <c r="P616" s="50" t="n">
        <v>0</v>
      </c>
      <c r="Q616" s="51" t="n">
        <v>-42486.64</v>
      </c>
    </row>
    <row r="617" customFormat="false" ht="12.75" hidden="false" customHeight="false" outlineLevel="0" collapsed="false">
      <c r="B617" s="85" t="s">
        <v>56</v>
      </c>
      <c r="C617" s="13" t="n">
        <v>616</v>
      </c>
      <c r="D617" s="50" t="n">
        <v>238801.675476869</v>
      </c>
      <c r="E617" s="50" t="n">
        <v>0</v>
      </c>
      <c r="F617" s="50" t="n">
        <v>34545.21</v>
      </c>
      <c r="G617" s="50" t="n">
        <v>0</v>
      </c>
      <c r="H617" s="50" t="n">
        <v>0</v>
      </c>
      <c r="I617" s="50" t="n">
        <v>0</v>
      </c>
      <c r="J617" s="50" t="n">
        <v>0</v>
      </c>
      <c r="K617" s="50" t="n">
        <v>0</v>
      </c>
      <c r="L617" s="50" t="n">
        <v>0</v>
      </c>
      <c r="M617" s="50" t="n">
        <v>0</v>
      </c>
      <c r="N617" s="50" t="n">
        <v>34545.21</v>
      </c>
      <c r="O617" s="50" t="n">
        <v>0</v>
      </c>
      <c r="P617" s="50" t="n">
        <v>0</v>
      </c>
      <c r="Q617" s="51" t="n">
        <v>34545.21</v>
      </c>
    </row>
    <row r="618" customFormat="false" ht="12.75" hidden="false" customHeight="false" outlineLevel="0" collapsed="false">
      <c r="B618" s="85" t="s">
        <v>59</v>
      </c>
      <c r="C618" s="13" t="n">
        <v>617</v>
      </c>
      <c r="D618" s="50" t="n">
        <v>17150.6667341946</v>
      </c>
      <c r="E618" s="50" t="n">
        <v>0</v>
      </c>
      <c r="F618" s="50" t="n">
        <v>0</v>
      </c>
      <c r="G618" s="50" t="n">
        <v>0</v>
      </c>
      <c r="H618" s="50" t="n">
        <v>0</v>
      </c>
      <c r="I618" s="50" t="n">
        <v>0</v>
      </c>
      <c r="J618" s="50" t="n">
        <v>0</v>
      </c>
      <c r="K618" s="50" t="n">
        <v>0</v>
      </c>
      <c r="L618" s="50" t="n">
        <v>0</v>
      </c>
      <c r="M618" s="50" t="n">
        <v>0</v>
      </c>
      <c r="N618" s="50" t="n">
        <v>0</v>
      </c>
      <c r="O618" s="50" t="n">
        <v>0</v>
      </c>
      <c r="P618" s="50" t="n">
        <v>0</v>
      </c>
      <c r="Q618" s="51" t="n">
        <v>0</v>
      </c>
    </row>
    <row r="619" customFormat="false" ht="12.75" hidden="false" customHeight="false" outlineLevel="0" collapsed="false">
      <c r="B619" s="85" t="s">
        <v>109</v>
      </c>
      <c r="C619" s="13" t="n">
        <v>618</v>
      </c>
      <c r="D619" s="50" t="n">
        <v>0</v>
      </c>
      <c r="E619" s="50" t="n">
        <v>0</v>
      </c>
      <c r="F619" s="50" t="n">
        <v>0</v>
      </c>
      <c r="G619" s="50" t="n">
        <v>0</v>
      </c>
      <c r="H619" s="50" t="n">
        <v>0</v>
      </c>
      <c r="I619" s="50" t="n">
        <v>0</v>
      </c>
      <c r="J619" s="50" t="n">
        <v>0</v>
      </c>
      <c r="K619" s="50" t="n">
        <v>0</v>
      </c>
      <c r="L619" s="50" t="n">
        <v>0</v>
      </c>
      <c r="M619" s="50" t="n">
        <v>0</v>
      </c>
      <c r="N619" s="50" t="n">
        <v>0</v>
      </c>
      <c r="O619" s="50" t="n">
        <v>0</v>
      </c>
      <c r="P619" s="50" t="n">
        <v>0</v>
      </c>
      <c r="Q619" s="51" t="n">
        <v>0</v>
      </c>
    </row>
    <row r="620" customFormat="false" ht="12.75" hidden="false" customHeight="false" outlineLevel="0" collapsed="false">
      <c r="B620" s="85" t="s">
        <v>64</v>
      </c>
      <c r="C620" s="13" t="n">
        <v>619</v>
      </c>
      <c r="D620" s="50" t="n">
        <v>8507484.65887629</v>
      </c>
      <c r="E620" s="50" t="n">
        <v>0</v>
      </c>
      <c r="F620" s="50" t="n">
        <v>32451</v>
      </c>
      <c r="G620" s="50" t="n">
        <v>44338.19</v>
      </c>
      <c r="H620" s="50" t="n">
        <v>43251.89</v>
      </c>
      <c r="I620" s="50" t="n">
        <v>45448.89</v>
      </c>
      <c r="J620" s="50" t="n">
        <v>45078.8</v>
      </c>
      <c r="K620" s="50" t="n">
        <v>94536.01</v>
      </c>
      <c r="L620" s="50" t="n">
        <v>45710.75</v>
      </c>
      <c r="M620" s="50" t="n">
        <v>131054.46</v>
      </c>
      <c r="N620" s="50" t="n">
        <v>481869.99</v>
      </c>
      <c r="O620" s="50" t="n">
        <v>-122911.79</v>
      </c>
      <c r="P620" s="50" t="n">
        <v>1171407.98</v>
      </c>
      <c r="Q620" s="51" t="n">
        <v>1530366.18</v>
      </c>
    </row>
    <row r="621" customFormat="false" ht="12.75" hidden="false" customHeight="false" outlineLevel="0" collapsed="false">
      <c r="B621" s="85" t="s">
        <v>67</v>
      </c>
      <c r="C621" s="13" t="n">
        <v>620</v>
      </c>
      <c r="D621" s="50" t="n">
        <v>53129.4999588516</v>
      </c>
      <c r="E621" s="50" t="n">
        <v>0</v>
      </c>
      <c r="F621" s="50" t="n">
        <v>-722.67</v>
      </c>
      <c r="G621" s="50" t="n">
        <v>0</v>
      </c>
      <c r="H621" s="50" t="n">
        <v>0</v>
      </c>
      <c r="I621" s="50" t="n">
        <v>0</v>
      </c>
      <c r="J621" s="50" t="n">
        <v>0</v>
      </c>
      <c r="K621" s="50" t="n">
        <v>0</v>
      </c>
      <c r="L621" s="50" t="n">
        <v>0</v>
      </c>
      <c r="M621" s="50" t="n">
        <v>0</v>
      </c>
      <c r="N621" s="50" t="n">
        <v>-722.67</v>
      </c>
      <c r="O621" s="50" t="n">
        <v>0</v>
      </c>
      <c r="P621" s="50" t="n">
        <v>0</v>
      </c>
      <c r="Q621" s="51" t="n">
        <v>-722.67</v>
      </c>
    </row>
    <row r="622" customFormat="false" ht="12.75" hidden="false" customHeight="false" outlineLevel="0" collapsed="false">
      <c r="B622" s="85" t="s">
        <v>70</v>
      </c>
      <c r="C622" s="13" t="n">
        <v>621</v>
      </c>
      <c r="D622" s="50" t="n">
        <v>280992.030220778</v>
      </c>
      <c r="E622" s="50" t="n">
        <v>0</v>
      </c>
      <c r="F622" s="50" t="n">
        <v>0</v>
      </c>
      <c r="G622" s="50" t="n">
        <v>0</v>
      </c>
      <c r="H622" s="50" t="n">
        <v>0</v>
      </c>
      <c r="I622" s="50" t="n">
        <v>0</v>
      </c>
      <c r="J622" s="50" t="n">
        <v>0</v>
      </c>
      <c r="K622" s="50" t="n">
        <v>0</v>
      </c>
      <c r="L622" s="50" t="n">
        <v>0</v>
      </c>
      <c r="M622" s="50" t="n">
        <v>0</v>
      </c>
      <c r="N622" s="50" t="n">
        <v>0</v>
      </c>
      <c r="O622" s="50" t="n">
        <v>0</v>
      </c>
      <c r="P622" s="50" t="n">
        <v>0</v>
      </c>
      <c r="Q622" s="51" t="n">
        <v>0</v>
      </c>
    </row>
    <row r="623" customFormat="false" ht="12.75" hidden="false" customHeight="false" outlineLevel="0" collapsed="false">
      <c r="B623" s="85" t="s">
        <v>75</v>
      </c>
      <c r="C623" s="13" t="n">
        <v>622</v>
      </c>
      <c r="D623" s="50" t="n">
        <v>3588054.04416893</v>
      </c>
      <c r="E623" s="50" t="n">
        <v>0</v>
      </c>
      <c r="F623" s="50" t="n">
        <v>10244.44</v>
      </c>
      <c r="G623" s="50" t="n">
        <v>13664.09</v>
      </c>
      <c r="H623" s="50" t="n">
        <v>11417.06</v>
      </c>
      <c r="I623" s="50" t="n">
        <v>21484</v>
      </c>
      <c r="J623" s="50" t="n">
        <v>24601.65</v>
      </c>
      <c r="K623" s="50" t="n">
        <v>52408.62</v>
      </c>
      <c r="L623" s="50" t="n">
        <v>16418.1</v>
      </c>
      <c r="M623" s="50" t="n">
        <v>26088.77</v>
      </c>
      <c r="N623" s="50" t="n">
        <v>176326.73</v>
      </c>
      <c r="O623" s="50" t="n">
        <v>663505.09</v>
      </c>
      <c r="P623" s="50" t="n">
        <v>2270313.13</v>
      </c>
      <c r="Q623" s="51" t="n">
        <v>3110144.95</v>
      </c>
    </row>
    <row r="624" customFormat="false" ht="12.75" hidden="false" customHeight="false" outlineLevel="0" collapsed="false">
      <c r="B624" s="85" t="s">
        <v>78</v>
      </c>
      <c r="C624" s="13" t="n">
        <v>623</v>
      </c>
      <c r="D624" s="50" t="n">
        <v>208095.251790143</v>
      </c>
      <c r="E624" s="50" t="n">
        <v>0</v>
      </c>
      <c r="F624" s="50" t="n">
        <v>941.18</v>
      </c>
      <c r="G624" s="50" t="n">
        <v>0</v>
      </c>
      <c r="H624" s="50" t="n">
        <v>0</v>
      </c>
      <c r="I624" s="50" t="n">
        <v>0</v>
      </c>
      <c r="J624" s="50" t="n">
        <v>0</v>
      </c>
      <c r="K624" s="50" t="n">
        <v>0</v>
      </c>
      <c r="L624" s="50" t="n">
        <v>0</v>
      </c>
      <c r="M624" s="50" t="n">
        <v>0</v>
      </c>
      <c r="N624" s="50" t="n">
        <v>941.18</v>
      </c>
      <c r="O624" s="50" t="n">
        <v>0</v>
      </c>
      <c r="P624" s="50" t="n">
        <v>0</v>
      </c>
      <c r="Q624" s="51" t="n">
        <v>941.18</v>
      </c>
    </row>
    <row r="625" customFormat="false" ht="12.75" hidden="false" customHeight="false" outlineLevel="0" collapsed="false">
      <c r="B625" s="85"/>
      <c r="C625" s="13" t="n">
        <v>624</v>
      </c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1"/>
    </row>
    <row r="626" customFormat="false" ht="12.75" hidden="false" customHeight="false" outlineLevel="0" collapsed="false">
      <c r="B626" s="85" t="s">
        <v>83</v>
      </c>
      <c r="C626" s="13" t="n">
        <v>625</v>
      </c>
      <c r="D626" s="50" t="s">
        <v>4</v>
      </c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1"/>
    </row>
    <row r="627" customFormat="false" ht="12.75" hidden="false" customHeight="false" outlineLevel="0" collapsed="false">
      <c r="B627" s="85" t="s">
        <v>22</v>
      </c>
      <c r="C627" s="13" t="n">
        <v>626</v>
      </c>
      <c r="D627" s="50" t="n">
        <v>0</v>
      </c>
      <c r="E627" s="50" t="n">
        <v>0</v>
      </c>
      <c r="F627" s="50" t="n">
        <v>0</v>
      </c>
      <c r="G627" s="50" t="n">
        <v>0</v>
      </c>
      <c r="H627" s="50" t="n">
        <v>0</v>
      </c>
      <c r="I627" s="50" t="n">
        <v>0</v>
      </c>
      <c r="J627" s="50" t="n">
        <v>0</v>
      </c>
      <c r="K627" s="50" t="n">
        <v>0</v>
      </c>
      <c r="L627" s="50" t="n">
        <v>0</v>
      </c>
      <c r="M627" s="50" t="n">
        <v>0</v>
      </c>
      <c r="N627" s="50" t="n">
        <v>0</v>
      </c>
      <c r="O627" s="50" t="n">
        <v>0</v>
      </c>
      <c r="P627" s="50" t="n">
        <v>0</v>
      </c>
      <c r="Q627" s="51" t="n">
        <v>0</v>
      </c>
    </row>
    <row r="628" customFormat="false" ht="12.75" hidden="false" customHeight="false" outlineLevel="0" collapsed="false">
      <c r="B628" s="85" t="s">
        <v>27</v>
      </c>
      <c r="C628" s="13" t="n">
        <v>627</v>
      </c>
      <c r="D628" s="50" t="n">
        <v>0</v>
      </c>
      <c r="E628" s="50" t="n">
        <v>0</v>
      </c>
      <c r="F628" s="50" t="n">
        <v>0</v>
      </c>
      <c r="G628" s="50" t="n">
        <v>0</v>
      </c>
      <c r="H628" s="50" t="n">
        <v>0</v>
      </c>
      <c r="I628" s="50" t="n">
        <v>0</v>
      </c>
      <c r="J628" s="50" t="n">
        <v>0</v>
      </c>
      <c r="K628" s="50" t="n">
        <v>0</v>
      </c>
      <c r="L628" s="50" t="n">
        <v>0</v>
      </c>
      <c r="M628" s="50" t="n">
        <v>0</v>
      </c>
      <c r="N628" s="50" t="n">
        <v>0</v>
      </c>
      <c r="O628" s="50" t="n">
        <v>0</v>
      </c>
      <c r="P628" s="50" t="n">
        <v>0</v>
      </c>
      <c r="Q628" s="51" t="n">
        <v>0</v>
      </c>
    </row>
    <row r="629" customFormat="false" ht="12.75" hidden="false" customHeight="false" outlineLevel="0" collapsed="false">
      <c r="B629" s="85" t="s">
        <v>77</v>
      </c>
      <c r="C629" s="13" t="n">
        <v>628</v>
      </c>
      <c r="D629" s="50" t="n">
        <v>0</v>
      </c>
      <c r="E629" s="50" t="n">
        <v>0</v>
      </c>
      <c r="F629" s="50" t="n">
        <v>-0.53658366182457</v>
      </c>
      <c r="G629" s="50" t="n">
        <v>-6.9619573792488</v>
      </c>
      <c r="H629" s="50" t="n">
        <v>-5.40306592158076</v>
      </c>
      <c r="I629" s="50" t="n">
        <v>-14.053146945912</v>
      </c>
      <c r="J629" s="50" t="n">
        <v>-17.438994206949</v>
      </c>
      <c r="K629" s="50" t="n">
        <v>-36.6593033547541</v>
      </c>
      <c r="L629" s="50" t="n">
        <v>-8.36622777820626</v>
      </c>
      <c r="M629" s="50" t="n">
        <v>-9.13038956041246</v>
      </c>
      <c r="N629" s="50" t="n">
        <v>-98.549668808888</v>
      </c>
      <c r="O629" s="50" t="n">
        <v>-476.013667565548</v>
      </c>
      <c r="P629" s="50" t="n">
        <v>-1601.00293992343</v>
      </c>
      <c r="Q629" s="51" t="n">
        <v>-2175.56627629787</v>
      </c>
    </row>
    <row r="630" customFormat="false" ht="12.75" hidden="false" customHeight="false" outlineLevel="0" collapsed="false">
      <c r="B630" s="85" t="s">
        <v>66</v>
      </c>
      <c r="C630" s="13" t="n">
        <v>629</v>
      </c>
      <c r="D630" s="50" t="n">
        <v>0</v>
      </c>
      <c r="E630" s="50" t="n">
        <v>0</v>
      </c>
      <c r="F630" s="50" t="n">
        <v>0</v>
      </c>
      <c r="G630" s="50" t="n">
        <v>0</v>
      </c>
      <c r="H630" s="50" t="n">
        <v>0</v>
      </c>
      <c r="I630" s="50" t="n">
        <v>0</v>
      </c>
      <c r="J630" s="50" t="n">
        <v>0</v>
      </c>
      <c r="K630" s="50" t="n">
        <v>0</v>
      </c>
      <c r="L630" s="50" t="n">
        <v>0</v>
      </c>
      <c r="M630" s="50" t="n">
        <v>0</v>
      </c>
      <c r="N630" s="50" t="n">
        <v>0</v>
      </c>
      <c r="O630" s="50" t="n">
        <v>0</v>
      </c>
      <c r="P630" s="50" t="n">
        <v>0</v>
      </c>
      <c r="Q630" s="51" t="n">
        <v>0</v>
      </c>
    </row>
    <row r="631" customFormat="false" ht="12.75" hidden="false" customHeight="false" outlineLevel="0" collapsed="false">
      <c r="B631" s="85" t="s">
        <v>45</v>
      </c>
      <c r="C631" s="13" t="n">
        <v>630</v>
      </c>
      <c r="D631" s="50" t="n">
        <v>0</v>
      </c>
      <c r="E631" s="50" t="n">
        <v>0</v>
      </c>
      <c r="F631" s="50" t="n">
        <v>0</v>
      </c>
      <c r="G631" s="50" t="n">
        <v>0</v>
      </c>
      <c r="H631" s="50" t="n">
        <v>0</v>
      </c>
      <c r="I631" s="50" t="n">
        <v>0</v>
      </c>
      <c r="J631" s="50" t="n">
        <v>0</v>
      </c>
      <c r="K631" s="50" t="n">
        <v>0</v>
      </c>
      <c r="L631" s="50" t="n">
        <v>0</v>
      </c>
      <c r="M631" s="50" t="n">
        <v>0</v>
      </c>
      <c r="N631" s="50" t="n">
        <v>0</v>
      </c>
      <c r="O631" s="50" t="n">
        <v>0</v>
      </c>
      <c r="P631" s="50" t="n">
        <v>0</v>
      </c>
      <c r="Q631" s="51" t="n">
        <v>0</v>
      </c>
    </row>
    <row r="632" customFormat="false" ht="12.75" hidden="false" customHeight="false" outlineLevel="0" collapsed="false">
      <c r="B632" s="85" t="s">
        <v>52</v>
      </c>
      <c r="C632" s="13" t="n">
        <v>631</v>
      </c>
      <c r="D632" s="50" t="n">
        <v>0</v>
      </c>
      <c r="E632" s="50" t="n">
        <v>0</v>
      </c>
      <c r="F632" s="50" t="n">
        <v>0</v>
      </c>
      <c r="G632" s="50" t="n">
        <v>0</v>
      </c>
      <c r="H632" s="50" t="n">
        <v>0</v>
      </c>
      <c r="I632" s="50" t="n">
        <v>0</v>
      </c>
      <c r="J632" s="50" t="n">
        <v>0</v>
      </c>
      <c r="K632" s="50" t="n">
        <v>0</v>
      </c>
      <c r="L632" s="50" t="n">
        <v>0</v>
      </c>
      <c r="M632" s="50" t="n">
        <v>0</v>
      </c>
      <c r="N632" s="50" t="n">
        <v>0</v>
      </c>
      <c r="O632" s="50" t="n">
        <v>0</v>
      </c>
      <c r="P632" s="50" t="n">
        <v>0</v>
      </c>
      <c r="Q632" s="51" t="n">
        <v>0</v>
      </c>
    </row>
    <row r="633" customFormat="false" ht="12.75" hidden="false" customHeight="false" outlineLevel="0" collapsed="false">
      <c r="B633" s="85" t="s">
        <v>80</v>
      </c>
      <c r="C633" s="13" t="n">
        <v>632</v>
      </c>
      <c r="D633" s="50" t="n">
        <v>0</v>
      </c>
      <c r="E633" s="50" t="n">
        <v>0</v>
      </c>
      <c r="F633" s="50" t="n">
        <v>0</v>
      </c>
      <c r="G633" s="50" t="n">
        <v>0</v>
      </c>
      <c r="H633" s="50" t="n">
        <v>0</v>
      </c>
      <c r="I633" s="50" t="n">
        <v>0</v>
      </c>
      <c r="J633" s="50" t="n">
        <v>0</v>
      </c>
      <c r="K633" s="50" t="n">
        <v>0</v>
      </c>
      <c r="L633" s="50" t="n">
        <v>0</v>
      </c>
      <c r="M633" s="50" t="n">
        <v>0</v>
      </c>
      <c r="N633" s="50" t="n">
        <v>0</v>
      </c>
      <c r="O633" s="50" t="n">
        <v>0</v>
      </c>
      <c r="P633" s="50" t="n">
        <v>0</v>
      </c>
      <c r="Q633" s="51" t="n">
        <v>0</v>
      </c>
    </row>
    <row r="634" customFormat="false" ht="12.75" hidden="false" customHeight="false" outlineLevel="0" collapsed="false">
      <c r="B634" s="85" t="s">
        <v>49</v>
      </c>
      <c r="C634" s="13" t="n">
        <v>633</v>
      </c>
      <c r="D634" s="50" t="n">
        <v>0</v>
      </c>
      <c r="E634" s="50" t="n">
        <v>0</v>
      </c>
      <c r="F634" s="50" t="n">
        <v>0</v>
      </c>
      <c r="G634" s="50" t="n">
        <v>0</v>
      </c>
      <c r="H634" s="50" t="n">
        <v>0</v>
      </c>
      <c r="I634" s="50" t="n">
        <v>0</v>
      </c>
      <c r="J634" s="50" t="n">
        <v>0</v>
      </c>
      <c r="K634" s="50" t="n">
        <v>0</v>
      </c>
      <c r="L634" s="50" t="n">
        <v>0</v>
      </c>
      <c r="M634" s="50" t="n">
        <v>0</v>
      </c>
      <c r="N634" s="50" t="n">
        <v>0</v>
      </c>
      <c r="O634" s="50" t="n">
        <v>0</v>
      </c>
      <c r="P634" s="50" t="n">
        <v>0</v>
      </c>
      <c r="Q634" s="51" t="n">
        <v>0</v>
      </c>
    </row>
    <row r="635" customFormat="false" ht="12.75" hidden="false" customHeight="false" outlineLevel="0" collapsed="false">
      <c r="B635" s="85" t="s">
        <v>34</v>
      </c>
      <c r="C635" s="13" t="n">
        <v>634</v>
      </c>
      <c r="D635" s="50" t="n">
        <v>0</v>
      </c>
      <c r="E635" s="50" t="n">
        <v>0</v>
      </c>
      <c r="F635" s="50" t="n">
        <v>0</v>
      </c>
      <c r="G635" s="50" t="n">
        <v>0</v>
      </c>
      <c r="H635" s="50" t="n">
        <v>0</v>
      </c>
      <c r="I635" s="50" t="n">
        <v>0</v>
      </c>
      <c r="J635" s="50" t="n">
        <v>0</v>
      </c>
      <c r="K635" s="50" t="n">
        <v>0</v>
      </c>
      <c r="L635" s="50" t="n">
        <v>0</v>
      </c>
      <c r="M635" s="50" t="n">
        <v>0</v>
      </c>
      <c r="N635" s="50" t="n">
        <v>0</v>
      </c>
      <c r="O635" s="50" t="n">
        <v>0</v>
      </c>
      <c r="P635" s="50" t="n">
        <v>0</v>
      </c>
      <c r="Q635" s="51" t="n">
        <v>0</v>
      </c>
    </row>
    <row r="636" customFormat="false" ht="12.75" hidden="false" customHeight="false" outlineLevel="0" collapsed="false">
      <c r="B636" s="85" t="s">
        <v>69</v>
      </c>
      <c r="C636" s="13" t="n">
        <v>635</v>
      </c>
      <c r="D636" s="50" t="n">
        <v>0</v>
      </c>
      <c r="E636" s="50" t="n">
        <v>0</v>
      </c>
      <c r="F636" s="50" t="n">
        <v>0</v>
      </c>
      <c r="G636" s="50" t="n">
        <v>0</v>
      </c>
      <c r="H636" s="50" t="n">
        <v>0</v>
      </c>
      <c r="I636" s="50" t="n">
        <v>0</v>
      </c>
      <c r="J636" s="50" t="n">
        <v>0</v>
      </c>
      <c r="K636" s="50" t="n">
        <v>0</v>
      </c>
      <c r="L636" s="50" t="n">
        <v>0</v>
      </c>
      <c r="M636" s="50" t="n">
        <v>0</v>
      </c>
      <c r="N636" s="50" t="n">
        <v>0</v>
      </c>
      <c r="O636" s="50" t="n">
        <v>0</v>
      </c>
      <c r="P636" s="50" t="n">
        <v>0</v>
      </c>
      <c r="Q636" s="51" t="n">
        <v>0</v>
      </c>
    </row>
    <row r="637" customFormat="false" ht="12.75" hidden="false" customHeight="false" outlineLevel="0" collapsed="false">
      <c r="B637" s="85" t="s">
        <v>72</v>
      </c>
      <c r="C637" s="13" t="n">
        <v>636</v>
      </c>
      <c r="D637" s="50" t="n">
        <v>0</v>
      </c>
      <c r="E637" s="50" t="n">
        <v>0</v>
      </c>
      <c r="F637" s="50" t="n">
        <v>0</v>
      </c>
      <c r="G637" s="50" t="n">
        <v>0</v>
      </c>
      <c r="H637" s="50" t="n">
        <v>0</v>
      </c>
      <c r="I637" s="50" t="n">
        <v>0</v>
      </c>
      <c r="J637" s="50" t="n">
        <v>0</v>
      </c>
      <c r="K637" s="50" t="n">
        <v>0</v>
      </c>
      <c r="L637" s="50" t="n">
        <v>0</v>
      </c>
      <c r="M637" s="50" t="n">
        <v>0</v>
      </c>
      <c r="N637" s="50" t="n">
        <v>0</v>
      </c>
      <c r="O637" s="50" t="n">
        <v>0</v>
      </c>
      <c r="P637" s="50" t="n">
        <v>0</v>
      </c>
      <c r="Q637" s="51" t="n">
        <v>0</v>
      </c>
    </row>
    <row r="638" customFormat="false" ht="12.75" hidden="false" customHeight="false" outlineLevel="0" collapsed="false">
      <c r="B638" s="85" t="s">
        <v>31</v>
      </c>
      <c r="C638" s="13" t="n">
        <v>637</v>
      </c>
      <c r="D638" s="50" t="n">
        <v>0</v>
      </c>
      <c r="E638" s="50" t="n">
        <v>0</v>
      </c>
      <c r="F638" s="50" t="n">
        <v>0</v>
      </c>
      <c r="G638" s="50" t="n">
        <v>0</v>
      </c>
      <c r="H638" s="50" t="n">
        <v>0</v>
      </c>
      <c r="I638" s="50" t="n">
        <v>0</v>
      </c>
      <c r="J638" s="50" t="n">
        <v>0</v>
      </c>
      <c r="K638" s="50" t="n">
        <v>0</v>
      </c>
      <c r="L638" s="50" t="n">
        <v>0</v>
      </c>
      <c r="M638" s="50" t="n">
        <v>0</v>
      </c>
      <c r="N638" s="50" t="n">
        <v>0</v>
      </c>
      <c r="O638" s="50" t="n">
        <v>0</v>
      </c>
      <c r="P638" s="50" t="n">
        <v>0</v>
      </c>
      <c r="Q638" s="51" t="n">
        <v>0</v>
      </c>
    </row>
    <row r="639" customFormat="false" ht="12.75" hidden="false" customHeight="false" outlineLevel="0" collapsed="false">
      <c r="B639" s="85" t="s">
        <v>37</v>
      </c>
      <c r="C639" s="13" t="n">
        <v>638</v>
      </c>
      <c r="D639" s="50" t="n">
        <v>0</v>
      </c>
      <c r="E639" s="50" t="n">
        <v>0</v>
      </c>
      <c r="F639" s="50" t="n">
        <v>0</v>
      </c>
      <c r="G639" s="50" t="n">
        <v>0</v>
      </c>
      <c r="H639" s="50" t="n">
        <v>0</v>
      </c>
      <c r="I639" s="50" t="n">
        <v>0</v>
      </c>
      <c r="J639" s="50" t="n">
        <v>0</v>
      </c>
      <c r="K639" s="50" t="n">
        <v>0</v>
      </c>
      <c r="L639" s="50" t="n">
        <v>0</v>
      </c>
      <c r="M639" s="50" t="n">
        <v>0</v>
      </c>
      <c r="N639" s="50" t="n">
        <v>0</v>
      </c>
      <c r="O639" s="50" t="n">
        <v>0</v>
      </c>
      <c r="P639" s="50" t="n">
        <v>0</v>
      </c>
      <c r="Q639" s="51" t="n">
        <v>0</v>
      </c>
    </row>
    <row r="640" customFormat="false" ht="12.75" hidden="false" customHeight="false" outlineLevel="0" collapsed="false">
      <c r="B640" s="85" t="n">
        <v>0</v>
      </c>
      <c r="C640" s="13" t="n">
        <v>639</v>
      </c>
      <c r="D640" s="50" t="n">
        <v>0</v>
      </c>
      <c r="E640" s="50" t="n">
        <v>0</v>
      </c>
      <c r="F640" s="50" t="n">
        <v>0</v>
      </c>
      <c r="G640" s="50" t="n">
        <v>0</v>
      </c>
      <c r="H640" s="50" t="n">
        <v>0</v>
      </c>
      <c r="I640" s="50" t="n">
        <v>0</v>
      </c>
      <c r="J640" s="50" t="n">
        <v>0</v>
      </c>
      <c r="K640" s="50" t="n">
        <v>0</v>
      </c>
      <c r="L640" s="50" t="n">
        <v>0</v>
      </c>
      <c r="M640" s="50" t="n">
        <v>0</v>
      </c>
      <c r="N640" s="50" t="n">
        <v>0</v>
      </c>
      <c r="O640" s="50" t="n">
        <v>0</v>
      </c>
      <c r="P640" s="50" t="n">
        <v>0</v>
      </c>
      <c r="Q640" s="51" t="n">
        <v>0</v>
      </c>
    </row>
    <row r="641" customFormat="false" ht="12.75" hidden="false" customHeight="false" outlineLevel="0" collapsed="false">
      <c r="B641" s="87" t="n">
        <v>0</v>
      </c>
      <c r="C641" s="64" t="n">
        <v>640</v>
      </c>
      <c r="D641" s="54" t="n">
        <v>0</v>
      </c>
      <c r="E641" s="54" t="n">
        <v>0</v>
      </c>
      <c r="F641" s="54" t="n">
        <v>0</v>
      </c>
      <c r="G641" s="54" t="n">
        <v>0</v>
      </c>
      <c r="H641" s="54" t="n">
        <v>0</v>
      </c>
      <c r="I641" s="54" t="n">
        <v>0</v>
      </c>
      <c r="J641" s="54" t="n">
        <v>0</v>
      </c>
      <c r="K641" s="54" t="n">
        <v>0</v>
      </c>
      <c r="L641" s="54" t="n">
        <v>0</v>
      </c>
      <c r="M641" s="54" t="n">
        <v>0</v>
      </c>
      <c r="N641" s="54" t="n">
        <v>0</v>
      </c>
      <c r="O641" s="54" t="n">
        <v>0</v>
      </c>
      <c r="P641" s="54" t="n">
        <v>0</v>
      </c>
      <c r="Q641" s="55" t="n">
        <v>0</v>
      </c>
    </row>
    <row r="642" customFormat="false" ht="12.75" hidden="false" customHeight="false" outlineLevel="0" collapsed="false">
      <c r="A642" s="0" t="n">
        <v>17</v>
      </c>
      <c r="B642" s="57" t="n">
        <v>36924</v>
      </c>
      <c r="C642" s="58" t="n">
        <v>641</v>
      </c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83"/>
    </row>
    <row r="643" customFormat="false" ht="12.75" hidden="false" customHeight="false" outlineLevel="0" collapsed="false">
      <c r="B643" s="61"/>
      <c r="C643" s="13" t="n">
        <v>642</v>
      </c>
      <c r="D643" s="13"/>
      <c r="E643" s="21" t="s">
        <v>5</v>
      </c>
      <c r="F643" s="21" t="s">
        <v>6</v>
      </c>
      <c r="G643" s="21" t="s">
        <v>7</v>
      </c>
      <c r="H643" s="21" t="s">
        <v>8</v>
      </c>
      <c r="I643" s="21" t="s">
        <v>9</v>
      </c>
      <c r="J643" s="21" t="s">
        <v>10</v>
      </c>
      <c r="K643" s="21" t="s">
        <v>11</v>
      </c>
      <c r="L643" s="21" t="s">
        <v>12</v>
      </c>
      <c r="M643" s="21" t="s">
        <v>13</v>
      </c>
      <c r="N643" s="21" t="s">
        <v>14</v>
      </c>
      <c r="O643" s="21" t="n">
        <v>2002</v>
      </c>
      <c r="P643" s="21" t="s">
        <v>15</v>
      </c>
      <c r="Q643" s="84" t="s">
        <v>16</v>
      </c>
    </row>
    <row r="644" customFormat="false" ht="12.75" hidden="false" customHeight="false" outlineLevel="0" collapsed="false">
      <c r="B644" s="85" t="s">
        <v>107</v>
      </c>
      <c r="C644" s="13" t="n">
        <v>643</v>
      </c>
      <c r="D644" s="13" t="s">
        <v>4</v>
      </c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86"/>
    </row>
    <row r="645" customFormat="false" ht="12.75" hidden="false" customHeight="false" outlineLevel="0" collapsed="false">
      <c r="B645" s="85" t="s">
        <v>19</v>
      </c>
      <c r="C645" s="13" t="n">
        <v>644</v>
      </c>
      <c r="D645" s="50" t="n">
        <v>26992035.5775411</v>
      </c>
      <c r="E645" s="50" t="n">
        <v>0</v>
      </c>
      <c r="F645" s="50" t="n">
        <v>137508.15</v>
      </c>
      <c r="G645" s="50" t="n">
        <v>373026.85</v>
      </c>
      <c r="H645" s="50" t="n">
        <v>477961.52</v>
      </c>
      <c r="I645" s="50" t="n">
        <v>465997.45</v>
      </c>
      <c r="J645" s="50" t="n">
        <v>375925.84</v>
      </c>
      <c r="K645" s="50" t="n">
        <v>749584.62</v>
      </c>
      <c r="L645" s="50" t="n">
        <v>456861.98</v>
      </c>
      <c r="M645" s="50" t="n">
        <v>1332892.48</v>
      </c>
      <c r="N645" s="50" t="n">
        <v>4369758.89</v>
      </c>
      <c r="O645" s="50" t="n">
        <v>-223180.79</v>
      </c>
      <c r="P645" s="50" t="n">
        <v>5363637.23</v>
      </c>
      <c r="Q645" s="51" t="n">
        <v>9510215.33</v>
      </c>
    </row>
    <row r="646" customFormat="false" ht="12.75" hidden="false" customHeight="false" outlineLevel="0" collapsed="false">
      <c r="B646" s="85" t="s">
        <v>20</v>
      </c>
      <c r="C646" s="13" t="n">
        <v>645</v>
      </c>
      <c r="D646" s="50" t="n">
        <v>6872024.96825</v>
      </c>
      <c r="E646" s="50" t="n">
        <v>0</v>
      </c>
      <c r="F646" s="50" t="n">
        <v>0</v>
      </c>
      <c r="G646" s="50" t="n">
        <v>0</v>
      </c>
      <c r="H646" s="50" t="n">
        <v>0</v>
      </c>
      <c r="I646" s="50" t="n">
        <v>0</v>
      </c>
      <c r="J646" s="50" t="n">
        <v>0</v>
      </c>
      <c r="K646" s="50" t="n">
        <v>0</v>
      </c>
      <c r="L646" s="50" t="n">
        <v>0</v>
      </c>
      <c r="M646" s="50" t="n">
        <v>0</v>
      </c>
      <c r="N646" s="50" t="n">
        <v>0</v>
      </c>
      <c r="O646" s="50" t="n">
        <v>0</v>
      </c>
      <c r="P646" s="50" t="n">
        <v>1024019.64</v>
      </c>
      <c r="Q646" s="51" t="n">
        <v>1024019.64</v>
      </c>
    </row>
    <row r="647" customFormat="false" ht="12.75" hidden="false" customHeight="false" outlineLevel="0" collapsed="false">
      <c r="B647" s="85" t="s">
        <v>108</v>
      </c>
      <c r="C647" s="13" t="n">
        <v>646</v>
      </c>
      <c r="D647" s="50" t="n">
        <v>0</v>
      </c>
      <c r="E647" s="50" t="n">
        <v>0</v>
      </c>
      <c r="F647" s="50" t="n">
        <v>0</v>
      </c>
      <c r="G647" s="50" t="n">
        <v>0</v>
      </c>
      <c r="H647" s="50" t="n">
        <v>0</v>
      </c>
      <c r="I647" s="50" t="n">
        <v>0</v>
      </c>
      <c r="J647" s="50" t="n">
        <v>0</v>
      </c>
      <c r="K647" s="50" t="n">
        <v>0</v>
      </c>
      <c r="L647" s="50" t="n">
        <v>0</v>
      </c>
      <c r="M647" s="50" t="n">
        <v>0</v>
      </c>
      <c r="N647" s="50" t="n">
        <v>0</v>
      </c>
      <c r="O647" s="50" t="n">
        <v>0</v>
      </c>
      <c r="P647" s="50" t="n">
        <v>0</v>
      </c>
      <c r="Q647" s="51" t="n">
        <v>0</v>
      </c>
    </row>
    <row r="648" customFormat="false" ht="12.75" hidden="false" customHeight="false" outlineLevel="0" collapsed="false">
      <c r="B648" s="85" t="s">
        <v>25</v>
      </c>
      <c r="C648" s="13" t="n">
        <v>647</v>
      </c>
      <c r="D648" s="50" t="n">
        <v>6669025.77902113</v>
      </c>
      <c r="E648" s="50" t="n">
        <v>0</v>
      </c>
      <c r="F648" s="50" t="n">
        <v>78928.16</v>
      </c>
      <c r="G648" s="50" t="n">
        <v>100642.67</v>
      </c>
      <c r="H648" s="50" t="n">
        <v>104686.3</v>
      </c>
      <c r="I648" s="50" t="n">
        <v>106773.54</v>
      </c>
      <c r="J648" s="50" t="n">
        <v>78698.21</v>
      </c>
      <c r="K648" s="50" t="n">
        <v>161321.12</v>
      </c>
      <c r="L648" s="50" t="n">
        <v>107828.87</v>
      </c>
      <c r="M648" s="50" t="n">
        <v>313988.02</v>
      </c>
      <c r="N648" s="50" t="n">
        <v>1052866.89</v>
      </c>
      <c r="O648" s="50" t="n">
        <v>83170.84</v>
      </c>
      <c r="P648" s="50" t="n">
        <v>900109.35</v>
      </c>
      <c r="Q648" s="51" t="n">
        <v>2036147.08</v>
      </c>
    </row>
    <row r="649" customFormat="false" ht="12.75" hidden="false" customHeight="false" outlineLevel="0" collapsed="false">
      <c r="B649" s="85" t="s">
        <v>29</v>
      </c>
      <c r="C649" s="13" t="n">
        <v>648</v>
      </c>
      <c r="D649" s="50" t="n">
        <v>681939.904986238</v>
      </c>
      <c r="E649" s="50" t="n">
        <v>0</v>
      </c>
      <c r="F649" s="50" t="n">
        <v>0</v>
      </c>
      <c r="G649" s="50" t="n">
        <v>0</v>
      </c>
      <c r="H649" s="50" t="n">
        <v>0</v>
      </c>
      <c r="I649" s="50" t="n">
        <v>0</v>
      </c>
      <c r="J649" s="50" t="n">
        <v>0</v>
      </c>
      <c r="K649" s="50" t="n">
        <v>0</v>
      </c>
      <c r="L649" s="50" t="n">
        <v>0</v>
      </c>
      <c r="M649" s="50" t="n">
        <v>0</v>
      </c>
      <c r="N649" s="50" t="n">
        <v>0</v>
      </c>
      <c r="O649" s="50" t="n">
        <v>0</v>
      </c>
      <c r="P649" s="50" t="n">
        <v>0</v>
      </c>
      <c r="Q649" s="51" t="n">
        <v>0</v>
      </c>
    </row>
    <row r="650" customFormat="false" ht="12.75" hidden="false" customHeight="false" outlineLevel="0" collapsed="false">
      <c r="B650" s="85" t="s">
        <v>32</v>
      </c>
      <c r="C650" s="13" t="n">
        <v>649</v>
      </c>
      <c r="D650" s="50" t="n">
        <v>545521.747403699</v>
      </c>
      <c r="E650" s="50" t="n">
        <v>0</v>
      </c>
      <c r="F650" s="50" t="n">
        <v>-2780.37</v>
      </c>
      <c r="G650" s="50" t="n">
        <v>-3558.49</v>
      </c>
      <c r="H650" s="50" t="n">
        <v>-3543.24</v>
      </c>
      <c r="I650" s="50" t="n">
        <v>0</v>
      </c>
      <c r="J650" s="50" t="n">
        <v>0</v>
      </c>
      <c r="K650" s="50" t="n">
        <v>0</v>
      </c>
      <c r="L650" s="50" t="n">
        <v>0</v>
      </c>
      <c r="M650" s="50" t="n">
        <v>0</v>
      </c>
      <c r="N650" s="50" t="n">
        <v>-9882.1</v>
      </c>
      <c r="O650" s="50" t="n">
        <v>0</v>
      </c>
      <c r="P650" s="50" t="n">
        <v>0</v>
      </c>
      <c r="Q650" s="51" t="n">
        <v>-9882.1</v>
      </c>
    </row>
    <row r="651" customFormat="false" ht="12.75" hidden="false" customHeight="false" outlineLevel="0" collapsed="false">
      <c r="B651" s="85" t="s">
        <v>35</v>
      </c>
      <c r="C651" s="13" t="n">
        <v>650</v>
      </c>
      <c r="D651" s="50" t="n">
        <v>681939.904986238</v>
      </c>
      <c r="E651" s="50" t="n">
        <v>0</v>
      </c>
      <c r="F651" s="50" t="n">
        <v>0</v>
      </c>
      <c r="G651" s="50" t="n">
        <v>0</v>
      </c>
      <c r="H651" s="50" t="n">
        <v>0</v>
      </c>
      <c r="I651" s="50" t="n">
        <v>0</v>
      </c>
      <c r="J651" s="50" t="n">
        <v>0</v>
      </c>
      <c r="K651" s="50" t="n">
        <v>0</v>
      </c>
      <c r="L651" s="50" t="n">
        <v>0</v>
      </c>
      <c r="M651" s="50" t="n">
        <v>0</v>
      </c>
      <c r="N651" s="50" t="n">
        <v>0</v>
      </c>
      <c r="O651" s="50" t="n">
        <v>0</v>
      </c>
      <c r="P651" s="50" t="n">
        <v>0</v>
      </c>
      <c r="Q651" s="51" t="n">
        <v>0</v>
      </c>
    </row>
    <row r="652" customFormat="false" ht="12.75" hidden="false" customHeight="false" outlineLevel="0" collapsed="false">
      <c r="B652" s="85" t="s">
        <v>38</v>
      </c>
      <c r="C652" s="13" t="n">
        <v>651</v>
      </c>
      <c r="D652" s="50" t="n">
        <v>0</v>
      </c>
      <c r="E652" s="50" t="n">
        <v>0</v>
      </c>
      <c r="F652" s="50" t="n">
        <v>0</v>
      </c>
      <c r="G652" s="50" t="n">
        <v>0</v>
      </c>
      <c r="H652" s="50" t="n">
        <v>0</v>
      </c>
      <c r="I652" s="50" t="n">
        <v>0</v>
      </c>
      <c r="J652" s="50" t="n">
        <v>0</v>
      </c>
      <c r="K652" s="50" t="n">
        <v>0</v>
      </c>
      <c r="L652" s="50" t="n">
        <v>0</v>
      </c>
      <c r="M652" s="50" t="n">
        <v>0</v>
      </c>
      <c r="N652" s="50" t="n">
        <v>0</v>
      </c>
      <c r="O652" s="50" t="n">
        <v>0</v>
      </c>
      <c r="P652" s="50" t="n">
        <v>0</v>
      </c>
      <c r="Q652" s="51" t="n">
        <v>0</v>
      </c>
    </row>
    <row r="653" customFormat="false" ht="12.75" hidden="false" customHeight="false" outlineLevel="0" collapsed="false">
      <c r="B653" s="85" t="s">
        <v>43</v>
      </c>
      <c r="C653" s="13" t="n">
        <v>652</v>
      </c>
      <c r="D653" s="50" t="n">
        <v>4650486.99183089</v>
      </c>
      <c r="E653" s="50" t="n">
        <v>0</v>
      </c>
      <c r="F653" s="50" t="n">
        <v>86801.28</v>
      </c>
      <c r="G653" s="50" t="n">
        <v>125889.54</v>
      </c>
      <c r="H653" s="50" t="n">
        <v>266203.99</v>
      </c>
      <c r="I653" s="50" t="n">
        <v>295384.03</v>
      </c>
      <c r="J653" s="50" t="n">
        <v>229870.9</v>
      </c>
      <c r="K653" s="50" t="n">
        <v>445663.84</v>
      </c>
      <c r="L653" s="50" t="n">
        <v>268284.7</v>
      </c>
      <c r="M653" s="50" t="n">
        <v>807748.04</v>
      </c>
      <c r="N653" s="50" t="n">
        <v>2525846.32</v>
      </c>
      <c r="O653" s="50" t="n">
        <v>-405881.31</v>
      </c>
      <c r="P653" s="50" t="n">
        <v>-2069592.34</v>
      </c>
      <c r="Q653" s="51" t="n">
        <v>50372.6699999995</v>
      </c>
    </row>
    <row r="654" customFormat="false" ht="12.75" hidden="false" customHeight="false" outlineLevel="0" collapsed="false">
      <c r="B654" s="85" t="s">
        <v>47</v>
      </c>
      <c r="C654" s="13" t="n">
        <v>653</v>
      </c>
      <c r="D654" s="50" t="n">
        <v>1207902.52105292</v>
      </c>
      <c r="E654" s="50" t="n">
        <v>0</v>
      </c>
      <c r="F654" s="50" t="n">
        <v>-2780.37</v>
      </c>
      <c r="G654" s="50" t="n">
        <v>96869.94</v>
      </c>
      <c r="H654" s="50" t="n">
        <v>59644.57</v>
      </c>
      <c r="I654" s="50" t="n">
        <v>0</v>
      </c>
      <c r="J654" s="50" t="n">
        <v>0</v>
      </c>
      <c r="K654" s="50" t="n">
        <v>-2133.16</v>
      </c>
      <c r="L654" s="50" t="n">
        <v>20961.47</v>
      </c>
      <c r="M654" s="50" t="n">
        <v>56617.42</v>
      </c>
      <c r="N654" s="50" t="n">
        <v>229179.87</v>
      </c>
      <c r="O654" s="50" t="n">
        <v>-594566</v>
      </c>
      <c r="P654" s="50" t="n">
        <v>2063535.93</v>
      </c>
      <c r="Q654" s="51" t="n">
        <v>1698149.8</v>
      </c>
    </row>
    <row r="655" customFormat="false" ht="12.75" hidden="false" customHeight="false" outlineLevel="0" collapsed="false">
      <c r="B655" s="85" t="s">
        <v>50</v>
      </c>
      <c r="C655" s="13" t="n">
        <v>654</v>
      </c>
      <c r="D655" s="50" t="n">
        <v>0</v>
      </c>
      <c r="E655" s="50" t="n">
        <v>0</v>
      </c>
      <c r="F655" s="50" t="n">
        <v>-33397.2</v>
      </c>
      <c r="G655" s="50" t="n">
        <v>0</v>
      </c>
      <c r="H655" s="50" t="n">
        <v>0</v>
      </c>
      <c r="I655" s="50" t="n">
        <v>0</v>
      </c>
      <c r="J655" s="50" t="n">
        <v>0</v>
      </c>
      <c r="K655" s="50" t="n">
        <v>0</v>
      </c>
      <c r="L655" s="50" t="n">
        <v>0</v>
      </c>
      <c r="M655" s="50" t="n">
        <v>0</v>
      </c>
      <c r="N655" s="50" t="n">
        <v>-33397.2</v>
      </c>
      <c r="O655" s="50" t="n">
        <v>198249.09</v>
      </c>
      <c r="P655" s="50" t="n">
        <v>11797.19</v>
      </c>
      <c r="Q655" s="51" t="n">
        <v>176649.08</v>
      </c>
    </row>
    <row r="656" customFormat="false" ht="12.75" hidden="false" customHeight="false" outlineLevel="0" collapsed="false">
      <c r="B656" s="85" t="s">
        <v>53</v>
      </c>
      <c r="C656" s="13" t="n">
        <v>655</v>
      </c>
      <c r="D656" s="50" t="n">
        <v>440086.138981211</v>
      </c>
      <c r="E656" s="50" t="n">
        <v>0</v>
      </c>
      <c r="F656" s="50" t="n">
        <v>-54018.56</v>
      </c>
      <c r="G656" s="50" t="n">
        <v>0</v>
      </c>
      <c r="H656" s="50" t="n">
        <v>0</v>
      </c>
      <c r="I656" s="50" t="n">
        <v>0</v>
      </c>
      <c r="J656" s="50" t="n">
        <v>0</v>
      </c>
      <c r="K656" s="50" t="n">
        <v>0</v>
      </c>
      <c r="L656" s="50" t="n">
        <v>0</v>
      </c>
      <c r="M656" s="50" t="n">
        <v>0</v>
      </c>
      <c r="N656" s="50" t="n">
        <v>-54018.56</v>
      </c>
      <c r="O656" s="50" t="n">
        <v>0</v>
      </c>
      <c r="P656" s="50" t="n">
        <v>0</v>
      </c>
      <c r="Q656" s="51" t="n">
        <v>-54018.56</v>
      </c>
    </row>
    <row r="657" customFormat="false" ht="12.75" hidden="false" customHeight="false" outlineLevel="0" collapsed="false">
      <c r="B657" s="85" t="s">
        <v>56</v>
      </c>
      <c r="C657" s="13" t="n">
        <v>656</v>
      </c>
      <c r="D657" s="50" t="n">
        <v>233540.912332457</v>
      </c>
      <c r="E657" s="50" t="n">
        <v>0</v>
      </c>
      <c r="F657" s="50" t="n">
        <v>31775.62</v>
      </c>
      <c r="G657" s="50" t="n">
        <v>0</v>
      </c>
      <c r="H657" s="50" t="n">
        <v>0</v>
      </c>
      <c r="I657" s="50" t="n">
        <v>0</v>
      </c>
      <c r="J657" s="50" t="n">
        <v>0</v>
      </c>
      <c r="K657" s="50" t="n">
        <v>0</v>
      </c>
      <c r="L657" s="50" t="n">
        <v>0</v>
      </c>
      <c r="M657" s="50" t="n">
        <v>0</v>
      </c>
      <c r="N657" s="50" t="n">
        <v>31775.62</v>
      </c>
      <c r="O657" s="50" t="n">
        <v>0</v>
      </c>
      <c r="P657" s="50" t="n">
        <v>0</v>
      </c>
      <c r="Q657" s="51" t="n">
        <v>31775.62</v>
      </c>
    </row>
    <row r="658" customFormat="false" ht="12.75" hidden="false" customHeight="false" outlineLevel="0" collapsed="false">
      <c r="B658" s="85" t="s">
        <v>59</v>
      </c>
      <c r="C658" s="13" t="n">
        <v>657</v>
      </c>
      <c r="D658" s="50" t="n">
        <v>79394.2871894056</v>
      </c>
      <c r="E658" s="50" t="n">
        <v>0</v>
      </c>
      <c r="F658" s="50" t="n">
        <v>0</v>
      </c>
      <c r="G658" s="50" t="n">
        <v>0</v>
      </c>
      <c r="H658" s="50" t="n">
        <v>0</v>
      </c>
      <c r="I658" s="50" t="n">
        <v>0</v>
      </c>
      <c r="J658" s="50" t="n">
        <v>0</v>
      </c>
      <c r="K658" s="50" t="n">
        <v>0</v>
      </c>
      <c r="L658" s="50" t="n">
        <v>0</v>
      </c>
      <c r="M658" s="50" t="n">
        <v>0</v>
      </c>
      <c r="N658" s="50" t="n">
        <v>0</v>
      </c>
      <c r="O658" s="50" t="n">
        <v>0</v>
      </c>
      <c r="P658" s="50" t="n">
        <v>0</v>
      </c>
      <c r="Q658" s="51" t="n">
        <v>0</v>
      </c>
    </row>
    <row r="659" customFormat="false" ht="12.75" hidden="false" customHeight="false" outlineLevel="0" collapsed="false">
      <c r="B659" s="85" t="s">
        <v>109</v>
      </c>
      <c r="C659" s="13" t="n">
        <v>658</v>
      </c>
      <c r="D659" s="50" t="n">
        <v>0</v>
      </c>
      <c r="E659" s="50" t="n">
        <v>0</v>
      </c>
      <c r="F659" s="50" t="n">
        <v>0</v>
      </c>
      <c r="G659" s="50" t="n">
        <v>0</v>
      </c>
      <c r="H659" s="50" t="n">
        <v>0</v>
      </c>
      <c r="I659" s="50" t="n">
        <v>0</v>
      </c>
      <c r="J659" s="50" t="n">
        <v>0</v>
      </c>
      <c r="K659" s="50" t="n">
        <v>0</v>
      </c>
      <c r="L659" s="50" t="n">
        <v>0</v>
      </c>
      <c r="M659" s="50" t="n">
        <v>0</v>
      </c>
      <c r="N659" s="50" t="n">
        <v>0</v>
      </c>
      <c r="O659" s="50" t="n">
        <v>0</v>
      </c>
      <c r="P659" s="50" t="n">
        <v>0</v>
      </c>
      <c r="Q659" s="51" t="n">
        <v>0</v>
      </c>
    </row>
    <row r="660" customFormat="false" ht="12.75" hidden="false" customHeight="false" outlineLevel="0" collapsed="false">
      <c r="B660" s="85" t="s">
        <v>64</v>
      </c>
      <c r="C660" s="13" t="n">
        <v>659</v>
      </c>
      <c r="D660" s="50" t="n">
        <v>8546592.03161879</v>
      </c>
      <c r="E660" s="50" t="n">
        <v>0</v>
      </c>
      <c r="F660" s="50" t="n">
        <v>31508.53</v>
      </c>
      <c r="G660" s="50" t="n">
        <v>44682.54</v>
      </c>
      <c r="H660" s="50" t="n">
        <v>43262</v>
      </c>
      <c r="I660" s="50" t="n">
        <v>45447.35</v>
      </c>
      <c r="J660" s="50" t="n">
        <v>45109.45</v>
      </c>
      <c r="K660" s="50" t="n">
        <v>94547</v>
      </c>
      <c r="L660" s="50" t="n">
        <v>45698.52</v>
      </c>
      <c r="M660" s="50" t="n">
        <v>131010.05</v>
      </c>
      <c r="N660" s="50" t="n">
        <v>481265.44</v>
      </c>
      <c r="O660" s="50" t="n">
        <v>-111401</v>
      </c>
      <c r="P660" s="50" t="n">
        <v>1168961.77</v>
      </c>
      <c r="Q660" s="51" t="n">
        <v>1538826.21</v>
      </c>
    </row>
    <row r="661" customFormat="false" ht="12.75" hidden="false" customHeight="false" outlineLevel="0" collapsed="false">
      <c r="B661" s="85" t="s">
        <v>67</v>
      </c>
      <c r="C661" s="13" t="n">
        <v>660</v>
      </c>
      <c r="D661" s="50" t="n">
        <v>55021.0046887052</v>
      </c>
      <c r="E661" s="50" t="n">
        <v>0</v>
      </c>
      <c r="F661" s="50" t="n">
        <v>-7149.52</v>
      </c>
      <c r="G661" s="50" t="n">
        <v>0</v>
      </c>
      <c r="H661" s="50" t="n">
        <v>0</v>
      </c>
      <c r="I661" s="50" t="n">
        <v>0</v>
      </c>
      <c r="J661" s="50" t="n">
        <v>0</v>
      </c>
      <c r="K661" s="50" t="n">
        <v>0</v>
      </c>
      <c r="L661" s="50" t="n">
        <v>0</v>
      </c>
      <c r="M661" s="50" t="n">
        <v>0</v>
      </c>
      <c r="N661" s="50" t="n">
        <v>-7149.52</v>
      </c>
      <c r="O661" s="50" t="n">
        <v>0</v>
      </c>
      <c r="P661" s="50" t="n">
        <v>0</v>
      </c>
      <c r="Q661" s="51" t="n">
        <v>-7149.52</v>
      </c>
    </row>
    <row r="662" customFormat="false" ht="12.75" hidden="false" customHeight="false" outlineLevel="0" collapsed="false">
      <c r="B662" s="85" t="s">
        <v>70</v>
      </c>
      <c r="C662" s="13" t="n">
        <v>661</v>
      </c>
      <c r="D662" s="50" t="n">
        <v>499163.311890847</v>
      </c>
      <c r="E662" s="50" t="n">
        <v>0</v>
      </c>
      <c r="F662" s="50" t="n">
        <v>0</v>
      </c>
      <c r="G662" s="50" t="n">
        <v>0</v>
      </c>
      <c r="H662" s="50" t="n">
        <v>0</v>
      </c>
      <c r="I662" s="50" t="n">
        <v>0</v>
      </c>
      <c r="J662" s="50" t="n">
        <v>0</v>
      </c>
      <c r="K662" s="50" t="n">
        <v>0</v>
      </c>
      <c r="L662" s="50" t="n">
        <v>0</v>
      </c>
      <c r="M662" s="50" t="n">
        <v>0</v>
      </c>
      <c r="N662" s="50" t="n">
        <v>0</v>
      </c>
      <c r="O662" s="50" t="n">
        <v>0</v>
      </c>
      <c r="P662" s="50" t="n">
        <v>0</v>
      </c>
      <c r="Q662" s="51" t="n">
        <v>0</v>
      </c>
    </row>
    <row r="663" customFormat="false" ht="12.75" hidden="false" customHeight="false" outlineLevel="0" collapsed="false">
      <c r="B663" s="85" t="s">
        <v>75</v>
      </c>
      <c r="C663" s="13" t="n">
        <v>662</v>
      </c>
      <c r="D663" s="50" t="n">
        <v>3801052.62564724</v>
      </c>
      <c r="E663" s="50" t="n">
        <v>0</v>
      </c>
      <c r="F663" s="50" t="n">
        <v>8341.1</v>
      </c>
      <c r="G663" s="50" t="n">
        <v>8500.65</v>
      </c>
      <c r="H663" s="50" t="n">
        <v>7707.9</v>
      </c>
      <c r="I663" s="50" t="n">
        <v>18392.53</v>
      </c>
      <c r="J663" s="50" t="n">
        <v>22247.28</v>
      </c>
      <c r="K663" s="50" t="n">
        <v>50185.82</v>
      </c>
      <c r="L663" s="50" t="n">
        <v>14088.42</v>
      </c>
      <c r="M663" s="50" t="n">
        <v>23528.95</v>
      </c>
      <c r="N663" s="50" t="n">
        <v>152992.65</v>
      </c>
      <c r="O663" s="50" t="n">
        <v>607247.59</v>
      </c>
      <c r="P663" s="50" t="n">
        <v>2264805.69</v>
      </c>
      <c r="Q663" s="51" t="n">
        <v>3025045.93</v>
      </c>
    </row>
    <row r="664" customFormat="false" ht="12.75" hidden="false" customHeight="false" outlineLevel="0" collapsed="false">
      <c r="B664" s="85" t="s">
        <v>78</v>
      </c>
      <c r="C664" s="13" t="n">
        <v>663</v>
      </c>
      <c r="D664" s="50" t="n">
        <v>315549.518455524</v>
      </c>
      <c r="E664" s="50" t="n">
        <v>0</v>
      </c>
      <c r="F664" s="50" t="n">
        <v>279.48</v>
      </c>
      <c r="G664" s="50" t="n">
        <v>0</v>
      </c>
      <c r="H664" s="50" t="n">
        <v>0</v>
      </c>
      <c r="I664" s="50" t="n">
        <v>0</v>
      </c>
      <c r="J664" s="50" t="n">
        <v>0</v>
      </c>
      <c r="K664" s="50" t="n">
        <v>0</v>
      </c>
      <c r="L664" s="50" t="n">
        <v>0</v>
      </c>
      <c r="M664" s="50" t="n">
        <v>0</v>
      </c>
      <c r="N664" s="50" t="n">
        <v>279.48</v>
      </c>
      <c r="O664" s="50" t="n">
        <v>0</v>
      </c>
      <c r="P664" s="50" t="n">
        <v>0</v>
      </c>
      <c r="Q664" s="51" t="n">
        <v>279.48</v>
      </c>
    </row>
    <row r="665" customFormat="false" ht="12.75" hidden="false" customHeight="false" outlineLevel="0" collapsed="false">
      <c r="B665" s="85"/>
      <c r="C665" s="13" t="n">
        <v>664</v>
      </c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1"/>
    </row>
    <row r="666" customFormat="false" ht="12.75" hidden="false" customHeight="false" outlineLevel="0" collapsed="false">
      <c r="B666" s="85" t="s">
        <v>83</v>
      </c>
      <c r="C666" s="13" t="n">
        <v>665</v>
      </c>
      <c r="D666" s="50" t="s">
        <v>4</v>
      </c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1"/>
    </row>
    <row r="667" customFormat="false" ht="12.75" hidden="false" customHeight="false" outlineLevel="0" collapsed="false">
      <c r="B667" s="85" t="s">
        <v>22</v>
      </c>
      <c r="C667" s="13" t="n">
        <v>666</v>
      </c>
      <c r="D667" s="50" t="n">
        <v>0</v>
      </c>
      <c r="E667" s="50" t="n">
        <v>0</v>
      </c>
      <c r="F667" s="50" t="n">
        <v>0</v>
      </c>
      <c r="G667" s="50" t="n">
        <v>0</v>
      </c>
      <c r="H667" s="50" t="n">
        <v>0</v>
      </c>
      <c r="I667" s="50" t="n">
        <v>0</v>
      </c>
      <c r="J667" s="50" t="n">
        <v>0</v>
      </c>
      <c r="K667" s="50" t="n">
        <v>0</v>
      </c>
      <c r="L667" s="50" t="n">
        <v>0</v>
      </c>
      <c r="M667" s="50" t="n">
        <v>0</v>
      </c>
      <c r="N667" s="50" t="n">
        <v>0</v>
      </c>
      <c r="O667" s="50" t="n">
        <v>0</v>
      </c>
      <c r="P667" s="50" t="n">
        <v>0</v>
      </c>
      <c r="Q667" s="51" t="n">
        <v>0</v>
      </c>
    </row>
    <row r="668" customFormat="false" ht="12.75" hidden="false" customHeight="false" outlineLevel="0" collapsed="false">
      <c r="B668" s="85" t="s">
        <v>27</v>
      </c>
      <c r="C668" s="13" t="n">
        <v>667</v>
      </c>
      <c r="D668" s="50" t="n">
        <v>0</v>
      </c>
      <c r="E668" s="50" t="n">
        <v>0</v>
      </c>
      <c r="F668" s="50" t="n">
        <v>0</v>
      </c>
      <c r="G668" s="50" t="n">
        <v>0</v>
      </c>
      <c r="H668" s="50" t="n">
        <v>0</v>
      </c>
      <c r="I668" s="50" t="n">
        <v>0</v>
      </c>
      <c r="J668" s="50" t="n">
        <v>0</v>
      </c>
      <c r="K668" s="50" t="n">
        <v>0</v>
      </c>
      <c r="L668" s="50" t="n">
        <v>0</v>
      </c>
      <c r="M668" s="50" t="n">
        <v>0</v>
      </c>
      <c r="N668" s="50" t="n">
        <v>0</v>
      </c>
      <c r="O668" s="50" t="n">
        <v>0</v>
      </c>
      <c r="P668" s="50" t="n">
        <v>0</v>
      </c>
      <c r="Q668" s="51" t="n">
        <v>0</v>
      </c>
    </row>
    <row r="669" customFormat="false" ht="12.75" hidden="false" customHeight="false" outlineLevel="0" collapsed="false">
      <c r="B669" s="85" t="s">
        <v>77</v>
      </c>
      <c r="C669" s="13" t="n">
        <v>668</v>
      </c>
      <c r="D669" s="50" t="n">
        <v>0</v>
      </c>
      <c r="E669" s="50" t="n">
        <v>0</v>
      </c>
      <c r="F669" s="50" t="n">
        <v>-0.149170187058038</v>
      </c>
      <c r="G669" s="50" t="n">
        <v>-2.90372319933927</v>
      </c>
      <c r="H669" s="50" t="n">
        <v>-2.55172475435981</v>
      </c>
      <c r="I669" s="50" t="n">
        <v>-11.1045696633655</v>
      </c>
      <c r="J669" s="50" t="n">
        <v>-14.9428804614762</v>
      </c>
      <c r="K669" s="50" t="n">
        <v>-34.2108914329648</v>
      </c>
      <c r="L669" s="50" t="n">
        <v>-6.56812752781517</v>
      </c>
      <c r="M669" s="50" t="n">
        <v>-7.26750371020546</v>
      </c>
      <c r="N669" s="50" t="n">
        <v>-79.6985909365843</v>
      </c>
      <c r="O669" s="50" t="n">
        <v>-475.865355007328</v>
      </c>
      <c r="P669" s="50" t="n">
        <v>-1597.01239895805</v>
      </c>
      <c r="Q669" s="51" t="n">
        <v>-2152.57634490197</v>
      </c>
    </row>
    <row r="670" customFormat="false" ht="12.75" hidden="false" customHeight="false" outlineLevel="0" collapsed="false">
      <c r="B670" s="85" t="s">
        <v>66</v>
      </c>
      <c r="C670" s="13" t="n">
        <v>669</v>
      </c>
      <c r="D670" s="50" t="n">
        <v>0</v>
      </c>
      <c r="E670" s="50" t="n">
        <v>0</v>
      </c>
      <c r="F670" s="50" t="n">
        <v>0</v>
      </c>
      <c r="G670" s="50" t="n">
        <v>0</v>
      </c>
      <c r="H670" s="50" t="n">
        <v>0</v>
      </c>
      <c r="I670" s="50" t="n">
        <v>0</v>
      </c>
      <c r="J670" s="50" t="n">
        <v>0</v>
      </c>
      <c r="K670" s="50" t="n">
        <v>0</v>
      </c>
      <c r="L670" s="50" t="n">
        <v>0</v>
      </c>
      <c r="M670" s="50" t="n">
        <v>0</v>
      </c>
      <c r="N670" s="50" t="n">
        <v>0</v>
      </c>
      <c r="O670" s="50" t="n">
        <v>0</v>
      </c>
      <c r="P670" s="50" t="n">
        <v>0</v>
      </c>
      <c r="Q670" s="51" t="n">
        <v>0</v>
      </c>
    </row>
    <row r="671" customFormat="false" ht="12.75" hidden="false" customHeight="false" outlineLevel="0" collapsed="false">
      <c r="B671" s="85" t="s">
        <v>45</v>
      </c>
      <c r="C671" s="13" t="n">
        <v>670</v>
      </c>
      <c r="D671" s="50" t="n">
        <v>0</v>
      </c>
      <c r="E671" s="50" t="n">
        <v>0</v>
      </c>
      <c r="F671" s="50" t="n">
        <v>0</v>
      </c>
      <c r="G671" s="50" t="n">
        <v>0</v>
      </c>
      <c r="H671" s="50" t="n">
        <v>0</v>
      </c>
      <c r="I671" s="50" t="n">
        <v>0</v>
      </c>
      <c r="J671" s="50" t="n">
        <v>0</v>
      </c>
      <c r="K671" s="50" t="n">
        <v>0</v>
      </c>
      <c r="L671" s="50" t="n">
        <v>0</v>
      </c>
      <c r="M671" s="50" t="n">
        <v>0</v>
      </c>
      <c r="N671" s="50" t="n">
        <v>0</v>
      </c>
      <c r="O671" s="50" t="n">
        <v>0</v>
      </c>
      <c r="P671" s="50" t="n">
        <v>0</v>
      </c>
      <c r="Q671" s="51" t="n">
        <v>0</v>
      </c>
    </row>
    <row r="672" customFormat="false" ht="12.75" hidden="false" customHeight="false" outlineLevel="0" collapsed="false">
      <c r="B672" s="85" t="s">
        <v>52</v>
      </c>
      <c r="C672" s="13" t="n">
        <v>671</v>
      </c>
      <c r="D672" s="50" t="n">
        <v>0</v>
      </c>
      <c r="E672" s="50" t="n">
        <v>0</v>
      </c>
      <c r="F672" s="50" t="n">
        <v>0</v>
      </c>
      <c r="G672" s="50" t="n">
        <v>0</v>
      </c>
      <c r="H672" s="50" t="n">
        <v>0</v>
      </c>
      <c r="I672" s="50" t="n">
        <v>0</v>
      </c>
      <c r="J672" s="50" t="n">
        <v>0</v>
      </c>
      <c r="K672" s="50" t="n">
        <v>0</v>
      </c>
      <c r="L672" s="50" t="n">
        <v>0</v>
      </c>
      <c r="M672" s="50" t="n">
        <v>0</v>
      </c>
      <c r="N672" s="50" t="n">
        <v>0</v>
      </c>
      <c r="O672" s="50" t="n">
        <v>0</v>
      </c>
      <c r="P672" s="50" t="n">
        <v>0</v>
      </c>
      <c r="Q672" s="51" t="n">
        <v>0</v>
      </c>
    </row>
    <row r="673" customFormat="false" ht="12.75" hidden="false" customHeight="false" outlineLevel="0" collapsed="false">
      <c r="B673" s="85" t="s">
        <v>80</v>
      </c>
      <c r="C673" s="13" t="n">
        <v>672</v>
      </c>
      <c r="D673" s="50" t="n">
        <v>0</v>
      </c>
      <c r="E673" s="50" t="n">
        <v>0</v>
      </c>
      <c r="F673" s="50" t="n">
        <v>0</v>
      </c>
      <c r="G673" s="50" t="n">
        <v>0</v>
      </c>
      <c r="H673" s="50" t="n">
        <v>0</v>
      </c>
      <c r="I673" s="50" t="n">
        <v>0</v>
      </c>
      <c r="J673" s="50" t="n">
        <v>0</v>
      </c>
      <c r="K673" s="50" t="n">
        <v>0</v>
      </c>
      <c r="L673" s="50" t="n">
        <v>0</v>
      </c>
      <c r="M673" s="50" t="n">
        <v>0</v>
      </c>
      <c r="N673" s="50" t="n">
        <v>0</v>
      </c>
      <c r="O673" s="50" t="n">
        <v>0</v>
      </c>
      <c r="P673" s="50" t="n">
        <v>0</v>
      </c>
      <c r="Q673" s="51" t="n">
        <v>0</v>
      </c>
    </row>
    <row r="674" customFormat="false" ht="12.75" hidden="false" customHeight="false" outlineLevel="0" collapsed="false">
      <c r="B674" s="85" t="s">
        <v>49</v>
      </c>
      <c r="C674" s="13" t="n">
        <v>673</v>
      </c>
      <c r="D674" s="50" t="n">
        <v>0</v>
      </c>
      <c r="E674" s="50" t="n">
        <v>0</v>
      </c>
      <c r="F674" s="50" t="n">
        <v>0</v>
      </c>
      <c r="G674" s="50" t="n">
        <v>0</v>
      </c>
      <c r="H674" s="50" t="n">
        <v>0</v>
      </c>
      <c r="I674" s="50" t="n">
        <v>0</v>
      </c>
      <c r="J674" s="50" t="n">
        <v>0</v>
      </c>
      <c r="K674" s="50" t="n">
        <v>0</v>
      </c>
      <c r="L674" s="50" t="n">
        <v>0</v>
      </c>
      <c r="M674" s="50" t="n">
        <v>0</v>
      </c>
      <c r="N674" s="50" t="n">
        <v>0</v>
      </c>
      <c r="O674" s="50" t="n">
        <v>0</v>
      </c>
      <c r="P674" s="50" t="n">
        <v>0</v>
      </c>
      <c r="Q674" s="51" t="n">
        <v>0</v>
      </c>
    </row>
    <row r="675" customFormat="false" ht="12.75" hidden="false" customHeight="false" outlineLevel="0" collapsed="false">
      <c r="B675" s="85" t="s">
        <v>34</v>
      </c>
      <c r="C675" s="13" t="n">
        <v>674</v>
      </c>
      <c r="D675" s="50" t="n">
        <v>0</v>
      </c>
      <c r="E675" s="50" t="n">
        <v>0</v>
      </c>
      <c r="F675" s="50" t="n">
        <v>0</v>
      </c>
      <c r="G675" s="50" t="n">
        <v>0</v>
      </c>
      <c r="H675" s="50" t="n">
        <v>0</v>
      </c>
      <c r="I675" s="50" t="n">
        <v>0</v>
      </c>
      <c r="J675" s="50" t="n">
        <v>0</v>
      </c>
      <c r="K675" s="50" t="n">
        <v>0</v>
      </c>
      <c r="L675" s="50" t="n">
        <v>0</v>
      </c>
      <c r="M675" s="50" t="n">
        <v>0</v>
      </c>
      <c r="N675" s="50" t="n">
        <v>0</v>
      </c>
      <c r="O675" s="50" t="n">
        <v>0</v>
      </c>
      <c r="P675" s="50" t="n">
        <v>0</v>
      </c>
      <c r="Q675" s="51" t="n">
        <v>0</v>
      </c>
    </row>
    <row r="676" customFormat="false" ht="12.75" hidden="false" customHeight="false" outlineLevel="0" collapsed="false">
      <c r="B676" s="85" t="s">
        <v>69</v>
      </c>
      <c r="C676" s="13" t="n">
        <v>675</v>
      </c>
      <c r="D676" s="50" t="n">
        <v>0</v>
      </c>
      <c r="E676" s="50" t="n">
        <v>0</v>
      </c>
      <c r="F676" s="50" t="n">
        <v>0</v>
      </c>
      <c r="G676" s="50" t="n">
        <v>0</v>
      </c>
      <c r="H676" s="50" t="n">
        <v>0</v>
      </c>
      <c r="I676" s="50" t="n">
        <v>0</v>
      </c>
      <c r="J676" s="50" t="n">
        <v>0</v>
      </c>
      <c r="K676" s="50" t="n">
        <v>0</v>
      </c>
      <c r="L676" s="50" t="n">
        <v>0</v>
      </c>
      <c r="M676" s="50" t="n">
        <v>0</v>
      </c>
      <c r="N676" s="50" t="n">
        <v>0</v>
      </c>
      <c r="O676" s="50" t="n">
        <v>0</v>
      </c>
      <c r="P676" s="50" t="n">
        <v>0</v>
      </c>
      <c r="Q676" s="51" t="n">
        <v>0</v>
      </c>
    </row>
    <row r="677" customFormat="false" ht="12.75" hidden="false" customHeight="false" outlineLevel="0" collapsed="false">
      <c r="B677" s="85" t="s">
        <v>72</v>
      </c>
      <c r="C677" s="13" t="n">
        <v>676</v>
      </c>
      <c r="D677" s="50" t="n">
        <v>0</v>
      </c>
      <c r="E677" s="50" t="n">
        <v>0</v>
      </c>
      <c r="F677" s="50" t="n">
        <v>0</v>
      </c>
      <c r="G677" s="50" t="n">
        <v>0</v>
      </c>
      <c r="H677" s="50" t="n">
        <v>0</v>
      </c>
      <c r="I677" s="50" t="n">
        <v>0</v>
      </c>
      <c r="J677" s="50" t="n">
        <v>0</v>
      </c>
      <c r="K677" s="50" t="n">
        <v>0</v>
      </c>
      <c r="L677" s="50" t="n">
        <v>0</v>
      </c>
      <c r="M677" s="50" t="n">
        <v>0</v>
      </c>
      <c r="N677" s="50" t="n">
        <v>0</v>
      </c>
      <c r="O677" s="50" t="n">
        <v>0</v>
      </c>
      <c r="P677" s="50" t="n">
        <v>0</v>
      </c>
      <c r="Q677" s="51" t="n">
        <v>0</v>
      </c>
    </row>
    <row r="678" customFormat="false" ht="12.75" hidden="false" customHeight="false" outlineLevel="0" collapsed="false">
      <c r="B678" s="85" t="s">
        <v>31</v>
      </c>
      <c r="C678" s="13" t="n">
        <v>677</v>
      </c>
      <c r="D678" s="50" t="n">
        <v>0</v>
      </c>
      <c r="E678" s="50" t="n">
        <v>0</v>
      </c>
      <c r="F678" s="50" t="n">
        <v>0</v>
      </c>
      <c r="G678" s="50" t="n">
        <v>0</v>
      </c>
      <c r="H678" s="50" t="n">
        <v>0</v>
      </c>
      <c r="I678" s="50" t="n">
        <v>0</v>
      </c>
      <c r="J678" s="50" t="n">
        <v>0</v>
      </c>
      <c r="K678" s="50" t="n">
        <v>0</v>
      </c>
      <c r="L678" s="50" t="n">
        <v>0</v>
      </c>
      <c r="M678" s="50" t="n">
        <v>0</v>
      </c>
      <c r="N678" s="50" t="n">
        <v>0</v>
      </c>
      <c r="O678" s="50" t="n">
        <v>0</v>
      </c>
      <c r="P678" s="50" t="n">
        <v>0</v>
      </c>
      <c r="Q678" s="51" t="n">
        <v>0</v>
      </c>
    </row>
    <row r="679" customFormat="false" ht="12.75" hidden="false" customHeight="false" outlineLevel="0" collapsed="false">
      <c r="B679" s="85" t="s">
        <v>37</v>
      </c>
      <c r="C679" s="13" t="n">
        <v>678</v>
      </c>
      <c r="D679" s="50" t="n">
        <v>0</v>
      </c>
      <c r="E679" s="50" t="n">
        <v>0</v>
      </c>
      <c r="F679" s="50" t="n">
        <v>0</v>
      </c>
      <c r="G679" s="50" t="n">
        <v>0</v>
      </c>
      <c r="H679" s="50" t="n">
        <v>0</v>
      </c>
      <c r="I679" s="50" t="n">
        <v>0</v>
      </c>
      <c r="J679" s="50" t="n">
        <v>0</v>
      </c>
      <c r="K679" s="50" t="n">
        <v>0</v>
      </c>
      <c r="L679" s="50" t="n">
        <v>0</v>
      </c>
      <c r="M679" s="50" t="n">
        <v>0</v>
      </c>
      <c r="N679" s="50" t="n">
        <v>0</v>
      </c>
      <c r="O679" s="50" t="n">
        <v>0</v>
      </c>
      <c r="P679" s="50" t="n">
        <v>0</v>
      </c>
      <c r="Q679" s="51" t="n">
        <v>0</v>
      </c>
    </row>
    <row r="680" customFormat="false" ht="12.75" hidden="false" customHeight="false" outlineLevel="0" collapsed="false">
      <c r="B680" s="85" t="n">
        <v>0</v>
      </c>
      <c r="C680" s="13" t="n">
        <v>679</v>
      </c>
      <c r="D680" s="50" t="n">
        <v>0</v>
      </c>
      <c r="E680" s="50" t="n">
        <v>0</v>
      </c>
      <c r="F680" s="50" t="n">
        <v>0</v>
      </c>
      <c r="G680" s="50" t="n">
        <v>0</v>
      </c>
      <c r="H680" s="50" t="n">
        <v>0</v>
      </c>
      <c r="I680" s="50" t="n">
        <v>0</v>
      </c>
      <c r="J680" s="50" t="n">
        <v>0</v>
      </c>
      <c r="K680" s="50" t="n">
        <v>0</v>
      </c>
      <c r="L680" s="50" t="n">
        <v>0</v>
      </c>
      <c r="M680" s="50" t="n">
        <v>0</v>
      </c>
      <c r="N680" s="50" t="n">
        <v>0</v>
      </c>
      <c r="O680" s="50" t="n">
        <v>0</v>
      </c>
      <c r="P680" s="50" t="n">
        <v>0</v>
      </c>
      <c r="Q680" s="51" t="n">
        <v>0</v>
      </c>
    </row>
    <row r="681" customFormat="false" ht="12.75" hidden="false" customHeight="false" outlineLevel="0" collapsed="false">
      <c r="B681" s="87" t="n">
        <v>0</v>
      </c>
      <c r="C681" s="64" t="n">
        <v>680</v>
      </c>
      <c r="D681" s="54" t="n">
        <v>0</v>
      </c>
      <c r="E681" s="54" t="n">
        <v>0</v>
      </c>
      <c r="F681" s="54" t="n">
        <v>0</v>
      </c>
      <c r="G681" s="54" t="n">
        <v>0</v>
      </c>
      <c r="H681" s="54" t="n">
        <v>0</v>
      </c>
      <c r="I681" s="54" t="n">
        <v>0</v>
      </c>
      <c r="J681" s="54" t="n">
        <v>0</v>
      </c>
      <c r="K681" s="54" t="n">
        <v>0</v>
      </c>
      <c r="L681" s="54" t="n">
        <v>0</v>
      </c>
      <c r="M681" s="54" t="n">
        <v>0</v>
      </c>
      <c r="N681" s="54" t="n">
        <v>0</v>
      </c>
      <c r="O681" s="54" t="n">
        <v>0</v>
      </c>
      <c r="P681" s="54" t="n">
        <v>0</v>
      </c>
      <c r="Q681" s="55" t="n">
        <v>0</v>
      </c>
    </row>
    <row r="682" customFormat="false" ht="12.75" hidden="false" customHeight="false" outlineLevel="0" collapsed="false">
      <c r="A682" s="0" t="n">
        <v>18</v>
      </c>
      <c r="B682" s="57" t="n">
        <v>36927</v>
      </c>
      <c r="C682" s="58" t="n">
        <v>681</v>
      </c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83"/>
    </row>
    <row r="683" customFormat="false" ht="12.75" hidden="false" customHeight="false" outlineLevel="0" collapsed="false">
      <c r="B683" s="61"/>
      <c r="C683" s="13" t="n">
        <v>682</v>
      </c>
      <c r="D683" s="13"/>
      <c r="E683" s="21" t="s">
        <v>5</v>
      </c>
      <c r="F683" s="21" t="s">
        <v>6</v>
      </c>
      <c r="G683" s="21" t="s">
        <v>7</v>
      </c>
      <c r="H683" s="21" t="s">
        <v>8</v>
      </c>
      <c r="I683" s="21" t="s">
        <v>9</v>
      </c>
      <c r="J683" s="21" t="s">
        <v>10</v>
      </c>
      <c r="K683" s="21" t="s">
        <v>11</v>
      </c>
      <c r="L683" s="21" t="s">
        <v>12</v>
      </c>
      <c r="M683" s="21" t="s">
        <v>13</v>
      </c>
      <c r="N683" s="21" t="s">
        <v>14</v>
      </c>
      <c r="O683" s="21" t="n">
        <v>2002</v>
      </c>
      <c r="P683" s="21" t="s">
        <v>15</v>
      </c>
      <c r="Q683" s="84" t="s">
        <v>16</v>
      </c>
    </row>
    <row r="684" customFormat="false" ht="12.75" hidden="false" customHeight="false" outlineLevel="0" collapsed="false">
      <c r="B684" s="85" t="s">
        <v>107</v>
      </c>
      <c r="C684" s="13" t="n">
        <v>683</v>
      </c>
      <c r="D684" s="13" t="s">
        <v>4</v>
      </c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86"/>
    </row>
    <row r="685" customFormat="false" ht="12.75" hidden="false" customHeight="false" outlineLevel="0" collapsed="false">
      <c r="B685" s="85" t="s">
        <v>19</v>
      </c>
      <c r="C685" s="13" t="n">
        <v>684</v>
      </c>
      <c r="D685" s="50" t="n">
        <v>26359852.4585228</v>
      </c>
      <c r="E685" s="50" t="n">
        <v>0</v>
      </c>
      <c r="F685" s="50" t="n">
        <v>142094.69</v>
      </c>
      <c r="G685" s="50" t="n">
        <v>379383.35</v>
      </c>
      <c r="H685" s="50" t="n">
        <v>445166.89</v>
      </c>
      <c r="I685" s="50" t="n">
        <v>469830.47</v>
      </c>
      <c r="J685" s="50" t="n">
        <v>378316.91</v>
      </c>
      <c r="K685" s="50" t="n">
        <v>752372.15</v>
      </c>
      <c r="L685" s="50" t="n">
        <v>439323.34</v>
      </c>
      <c r="M685" s="50" t="n">
        <v>1394716.82</v>
      </c>
      <c r="N685" s="50" t="n">
        <v>4401204.62</v>
      </c>
      <c r="O685" s="50" t="n">
        <v>-6205.27999999991</v>
      </c>
      <c r="P685" s="50" t="n">
        <v>4352268.64</v>
      </c>
      <c r="Q685" s="51" t="n">
        <v>8747267.98</v>
      </c>
    </row>
    <row r="686" customFormat="false" ht="12.75" hidden="false" customHeight="false" outlineLevel="0" collapsed="false">
      <c r="B686" s="85" t="s">
        <v>20</v>
      </c>
      <c r="C686" s="13" t="n">
        <v>685</v>
      </c>
      <c r="D686" s="50" t="n">
        <v>6559384.04264157</v>
      </c>
      <c r="E686" s="50" t="n">
        <v>0</v>
      </c>
      <c r="F686" s="50" t="n">
        <v>0</v>
      </c>
      <c r="G686" s="50" t="n">
        <v>0</v>
      </c>
      <c r="H686" s="50" t="n">
        <v>0</v>
      </c>
      <c r="I686" s="50" t="n">
        <v>0</v>
      </c>
      <c r="J686" s="50" t="n">
        <v>0</v>
      </c>
      <c r="K686" s="50" t="n">
        <v>0</v>
      </c>
      <c r="L686" s="50" t="n">
        <v>0</v>
      </c>
      <c r="M686" s="50" t="n">
        <v>0</v>
      </c>
      <c r="N686" s="50" t="n">
        <v>0</v>
      </c>
      <c r="O686" s="50" t="n">
        <v>0</v>
      </c>
      <c r="P686" s="50" t="n">
        <v>1024431.35</v>
      </c>
      <c r="Q686" s="51" t="n">
        <v>1024431.35</v>
      </c>
    </row>
    <row r="687" customFormat="false" ht="12.75" hidden="false" customHeight="false" outlineLevel="0" collapsed="false">
      <c r="B687" s="85" t="s">
        <v>108</v>
      </c>
      <c r="C687" s="13" t="n">
        <v>686</v>
      </c>
      <c r="D687" s="50" t="n">
        <v>0</v>
      </c>
      <c r="E687" s="50" t="n">
        <v>0</v>
      </c>
      <c r="F687" s="50" t="n">
        <v>0</v>
      </c>
      <c r="G687" s="50" t="n">
        <v>0</v>
      </c>
      <c r="H687" s="50" t="n">
        <v>0</v>
      </c>
      <c r="I687" s="50" t="n">
        <v>0</v>
      </c>
      <c r="J687" s="50" t="n">
        <v>0</v>
      </c>
      <c r="K687" s="50" t="n">
        <v>0</v>
      </c>
      <c r="L687" s="50" t="n">
        <v>0</v>
      </c>
      <c r="M687" s="50" t="n">
        <v>0</v>
      </c>
      <c r="N687" s="50" t="n">
        <v>0</v>
      </c>
      <c r="O687" s="50" t="n">
        <v>0</v>
      </c>
      <c r="P687" s="50" t="n">
        <v>0</v>
      </c>
      <c r="Q687" s="51" t="n">
        <v>0</v>
      </c>
    </row>
    <row r="688" customFormat="false" ht="12.75" hidden="false" customHeight="false" outlineLevel="0" collapsed="false">
      <c r="B688" s="85" t="s">
        <v>25</v>
      </c>
      <c r="C688" s="13" t="n">
        <v>687</v>
      </c>
      <c r="D688" s="50" t="n">
        <v>6566236.17308794</v>
      </c>
      <c r="E688" s="50" t="n">
        <v>0</v>
      </c>
      <c r="F688" s="50" t="n">
        <v>74815.87</v>
      </c>
      <c r="G688" s="50" t="n">
        <v>100710.08</v>
      </c>
      <c r="H688" s="50" t="n">
        <v>104746</v>
      </c>
      <c r="I688" s="50" t="n">
        <v>106835.6</v>
      </c>
      <c r="J688" s="50" t="n">
        <v>78766.6</v>
      </c>
      <c r="K688" s="50" t="n">
        <v>161448.35</v>
      </c>
      <c r="L688" s="50" t="n">
        <v>107888.4</v>
      </c>
      <c r="M688" s="50" t="n">
        <v>314162.68</v>
      </c>
      <c r="N688" s="50" t="n">
        <v>1049373.58</v>
      </c>
      <c r="O688" s="50" t="n">
        <v>91439.84</v>
      </c>
      <c r="P688" s="50" t="n">
        <v>901134</v>
      </c>
      <c r="Q688" s="51" t="n">
        <v>2041947.42</v>
      </c>
    </row>
    <row r="689" customFormat="false" ht="12.75" hidden="false" customHeight="false" outlineLevel="0" collapsed="false">
      <c r="B689" s="85" t="s">
        <v>29</v>
      </c>
      <c r="C689" s="13" t="n">
        <v>688</v>
      </c>
      <c r="D689" s="50" t="n">
        <v>570078.922848743</v>
      </c>
      <c r="E689" s="50" t="n">
        <v>0</v>
      </c>
      <c r="F689" s="50" t="n">
        <v>0</v>
      </c>
      <c r="G689" s="50" t="n">
        <v>0</v>
      </c>
      <c r="H689" s="50" t="n">
        <v>0</v>
      </c>
      <c r="I689" s="50" t="n">
        <v>0</v>
      </c>
      <c r="J689" s="50" t="n">
        <v>0</v>
      </c>
      <c r="K689" s="50" t="n">
        <v>0</v>
      </c>
      <c r="L689" s="50" t="n">
        <v>0</v>
      </c>
      <c r="M689" s="50" t="n">
        <v>0</v>
      </c>
      <c r="N689" s="50" t="n">
        <v>0</v>
      </c>
      <c r="O689" s="50" t="n">
        <v>0</v>
      </c>
      <c r="P689" s="50" t="n">
        <v>0</v>
      </c>
      <c r="Q689" s="51" t="n">
        <v>0</v>
      </c>
    </row>
    <row r="690" customFormat="false" ht="12.75" hidden="false" customHeight="false" outlineLevel="0" collapsed="false">
      <c r="B690" s="85" t="s">
        <v>32</v>
      </c>
      <c r="C690" s="13" t="n">
        <v>689</v>
      </c>
      <c r="D690" s="50" t="n">
        <v>455227.34332302</v>
      </c>
      <c r="E690" s="50" t="n">
        <v>0</v>
      </c>
      <c r="F690" s="50" t="n">
        <v>-2384.21</v>
      </c>
      <c r="G690" s="50" t="n">
        <v>-3560</v>
      </c>
      <c r="H690" s="50" t="n">
        <v>-3544.74</v>
      </c>
      <c r="I690" s="50" t="n">
        <v>0</v>
      </c>
      <c r="J690" s="50" t="n">
        <v>0</v>
      </c>
      <c r="K690" s="50" t="n">
        <v>0</v>
      </c>
      <c r="L690" s="50" t="n">
        <v>0</v>
      </c>
      <c r="M690" s="50" t="n">
        <v>0</v>
      </c>
      <c r="N690" s="50" t="n">
        <v>-9488.95</v>
      </c>
      <c r="O690" s="50" t="n">
        <v>0</v>
      </c>
      <c r="P690" s="50" t="n">
        <v>0</v>
      </c>
      <c r="Q690" s="51" t="n">
        <v>-9488.95</v>
      </c>
    </row>
    <row r="691" customFormat="false" ht="12.75" hidden="false" customHeight="false" outlineLevel="0" collapsed="false">
      <c r="B691" s="85" t="s">
        <v>35</v>
      </c>
      <c r="C691" s="13" t="n">
        <v>690</v>
      </c>
      <c r="D691" s="50" t="n">
        <v>570078.922848743</v>
      </c>
      <c r="E691" s="50" t="n">
        <v>0</v>
      </c>
      <c r="F691" s="50" t="n">
        <v>0</v>
      </c>
      <c r="G691" s="50" t="n">
        <v>0</v>
      </c>
      <c r="H691" s="50" t="n">
        <v>0</v>
      </c>
      <c r="I691" s="50" t="n">
        <v>0</v>
      </c>
      <c r="J691" s="50" t="n">
        <v>0</v>
      </c>
      <c r="K691" s="50" t="n">
        <v>0</v>
      </c>
      <c r="L691" s="50" t="n">
        <v>0</v>
      </c>
      <c r="M691" s="50" t="n">
        <v>0</v>
      </c>
      <c r="N691" s="50" t="n">
        <v>0</v>
      </c>
      <c r="O691" s="50" t="n">
        <v>0</v>
      </c>
      <c r="P691" s="50" t="n">
        <v>0</v>
      </c>
      <c r="Q691" s="51" t="n">
        <v>0</v>
      </c>
    </row>
    <row r="692" customFormat="false" ht="12.75" hidden="false" customHeight="false" outlineLevel="0" collapsed="false">
      <c r="B692" s="85" t="s">
        <v>38</v>
      </c>
      <c r="C692" s="13" t="n">
        <v>691</v>
      </c>
      <c r="D692" s="50" t="n">
        <v>0</v>
      </c>
      <c r="E692" s="50" t="n">
        <v>0</v>
      </c>
      <c r="F692" s="50" t="n">
        <v>0</v>
      </c>
      <c r="G692" s="50" t="n">
        <v>0</v>
      </c>
      <c r="H692" s="50" t="n">
        <v>0</v>
      </c>
      <c r="I692" s="50" t="n">
        <v>0</v>
      </c>
      <c r="J692" s="50" t="n">
        <v>0</v>
      </c>
      <c r="K692" s="50" t="n">
        <v>0</v>
      </c>
      <c r="L692" s="50" t="n">
        <v>0</v>
      </c>
      <c r="M692" s="50" t="n">
        <v>0</v>
      </c>
      <c r="N692" s="50" t="n">
        <v>0</v>
      </c>
      <c r="O692" s="50" t="n">
        <v>0</v>
      </c>
      <c r="P692" s="50" t="n">
        <v>0</v>
      </c>
      <c r="Q692" s="51" t="n">
        <v>0</v>
      </c>
    </row>
    <row r="693" customFormat="false" ht="12.75" hidden="false" customHeight="false" outlineLevel="0" collapsed="false">
      <c r="B693" s="85" t="s">
        <v>43</v>
      </c>
      <c r="C693" s="13" t="n">
        <v>692</v>
      </c>
      <c r="D693" s="50" t="n">
        <v>4705896.01264079</v>
      </c>
      <c r="E693" s="50" t="n">
        <v>0</v>
      </c>
      <c r="F693" s="50" t="n">
        <v>83697.92</v>
      </c>
      <c r="G693" s="50" t="n">
        <v>128686.91</v>
      </c>
      <c r="H693" s="50" t="n">
        <v>267761.48</v>
      </c>
      <c r="I693" s="50" t="n">
        <v>296576</v>
      </c>
      <c r="J693" s="50" t="n">
        <v>230204.85</v>
      </c>
      <c r="K693" s="50" t="n">
        <v>446090.4</v>
      </c>
      <c r="L693" s="50" t="n">
        <v>268826.52</v>
      </c>
      <c r="M693" s="50" t="n">
        <v>809110.48</v>
      </c>
      <c r="N693" s="50" t="n">
        <v>2530954.56</v>
      </c>
      <c r="O693" s="50" t="n">
        <v>-423133.38</v>
      </c>
      <c r="P693" s="50" t="n">
        <v>-2069702.41</v>
      </c>
      <c r="Q693" s="51" t="n">
        <v>38118.7699999993</v>
      </c>
    </row>
    <row r="694" customFormat="false" ht="12.75" hidden="false" customHeight="false" outlineLevel="0" collapsed="false">
      <c r="B694" s="85" t="s">
        <v>47</v>
      </c>
      <c r="C694" s="13" t="n">
        <v>693</v>
      </c>
      <c r="D694" s="50" t="n">
        <v>785831.035102811</v>
      </c>
      <c r="E694" s="50" t="n">
        <v>0</v>
      </c>
      <c r="F694" s="50" t="n">
        <v>0</v>
      </c>
      <c r="G694" s="50" t="n">
        <v>96910.54</v>
      </c>
      <c r="H694" s="50" t="n">
        <v>21957.68</v>
      </c>
      <c r="I694" s="50" t="n">
        <v>0</v>
      </c>
      <c r="J694" s="50" t="n">
        <v>0</v>
      </c>
      <c r="K694" s="50" t="n">
        <v>-2134.1</v>
      </c>
      <c r="L694" s="50" t="n">
        <v>916</v>
      </c>
      <c r="M694" s="50" t="n">
        <v>113288.94</v>
      </c>
      <c r="N694" s="50" t="n">
        <v>230939.06</v>
      </c>
      <c r="O694" s="50" t="n">
        <v>-435092.35</v>
      </c>
      <c r="P694" s="50" t="n">
        <v>1255385.52</v>
      </c>
      <c r="Q694" s="51" t="n">
        <v>1051232.23</v>
      </c>
    </row>
    <row r="695" customFormat="false" ht="12.75" hidden="false" customHeight="false" outlineLevel="0" collapsed="false">
      <c r="B695" s="85" t="s">
        <v>50</v>
      </c>
      <c r="C695" s="13" t="n">
        <v>694</v>
      </c>
      <c r="D695" s="50" t="n">
        <v>0</v>
      </c>
      <c r="E695" s="50" t="n">
        <v>0</v>
      </c>
      <c r="F695" s="50" t="n">
        <v>-27843.3</v>
      </c>
      <c r="G695" s="50" t="n">
        <v>0</v>
      </c>
      <c r="H695" s="50" t="n">
        <v>0</v>
      </c>
      <c r="I695" s="50" t="n">
        <v>0</v>
      </c>
      <c r="J695" s="50" t="n">
        <v>0</v>
      </c>
      <c r="K695" s="50" t="n">
        <v>0</v>
      </c>
      <c r="L695" s="50" t="n">
        <v>0</v>
      </c>
      <c r="M695" s="50" t="n">
        <v>0</v>
      </c>
      <c r="N695" s="50" t="n">
        <v>-27843.3</v>
      </c>
      <c r="O695" s="50" t="n">
        <v>216961.89</v>
      </c>
      <c r="P695" s="50" t="n">
        <v>-193451.24</v>
      </c>
      <c r="Q695" s="51" t="n">
        <v>-4332.64999999997</v>
      </c>
    </row>
    <row r="696" customFormat="false" ht="12.75" hidden="false" customHeight="false" outlineLevel="0" collapsed="false">
      <c r="B696" s="85" t="s">
        <v>53</v>
      </c>
      <c r="C696" s="13" t="n">
        <v>695</v>
      </c>
      <c r="D696" s="50" t="n">
        <v>188035.565635129</v>
      </c>
      <c r="E696" s="50" t="n">
        <v>0</v>
      </c>
      <c r="F696" s="50" t="n">
        <v>-48677.64</v>
      </c>
      <c r="G696" s="50" t="n">
        <v>0</v>
      </c>
      <c r="H696" s="50" t="n">
        <v>0</v>
      </c>
      <c r="I696" s="50" t="n">
        <v>0</v>
      </c>
      <c r="J696" s="50" t="n">
        <v>0</v>
      </c>
      <c r="K696" s="50" t="n">
        <v>0</v>
      </c>
      <c r="L696" s="50" t="n">
        <v>0</v>
      </c>
      <c r="M696" s="50" t="n">
        <v>0</v>
      </c>
      <c r="N696" s="50" t="n">
        <v>-48677.64</v>
      </c>
      <c r="O696" s="50" t="n">
        <v>0</v>
      </c>
      <c r="P696" s="50" t="n">
        <v>0</v>
      </c>
      <c r="Q696" s="51" t="n">
        <v>-48677.64</v>
      </c>
    </row>
    <row r="697" customFormat="false" ht="12.75" hidden="false" customHeight="false" outlineLevel="0" collapsed="false">
      <c r="B697" s="85" t="s">
        <v>56</v>
      </c>
      <c r="C697" s="13" t="n">
        <v>696</v>
      </c>
      <c r="D697" s="50" t="n">
        <v>227281.275001189</v>
      </c>
      <c r="E697" s="50" t="n">
        <v>0</v>
      </c>
      <c r="F697" s="50" t="n">
        <v>27418.43</v>
      </c>
      <c r="G697" s="50" t="n">
        <v>0</v>
      </c>
      <c r="H697" s="50" t="n">
        <v>0</v>
      </c>
      <c r="I697" s="50" t="n">
        <v>0</v>
      </c>
      <c r="J697" s="50" t="n">
        <v>0</v>
      </c>
      <c r="K697" s="50" t="n">
        <v>0</v>
      </c>
      <c r="L697" s="50" t="n">
        <v>0</v>
      </c>
      <c r="M697" s="50" t="n">
        <v>0</v>
      </c>
      <c r="N697" s="50" t="n">
        <v>27418.43</v>
      </c>
      <c r="O697" s="50" t="n">
        <v>0</v>
      </c>
      <c r="P697" s="50" t="n">
        <v>0</v>
      </c>
      <c r="Q697" s="51" t="n">
        <v>27418.43</v>
      </c>
    </row>
    <row r="698" customFormat="false" ht="12.75" hidden="false" customHeight="false" outlineLevel="0" collapsed="false">
      <c r="B698" s="85" t="s">
        <v>59</v>
      </c>
      <c r="C698" s="13" t="n">
        <v>697</v>
      </c>
      <c r="D698" s="50" t="n">
        <v>11813.7635555095</v>
      </c>
      <c r="E698" s="50" t="n">
        <v>0</v>
      </c>
      <c r="F698" s="50" t="n">
        <v>0</v>
      </c>
      <c r="G698" s="50" t="n">
        <v>0</v>
      </c>
      <c r="H698" s="50" t="n">
        <v>0</v>
      </c>
      <c r="I698" s="50" t="n">
        <v>0</v>
      </c>
      <c r="J698" s="50" t="n">
        <v>0</v>
      </c>
      <c r="K698" s="50" t="n">
        <v>0</v>
      </c>
      <c r="L698" s="50" t="n">
        <v>0</v>
      </c>
      <c r="M698" s="50" t="n">
        <v>0</v>
      </c>
      <c r="N698" s="50" t="n">
        <v>0</v>
      </c>
      <c r="O698" s="50" t="n">
        <v>0</v>
      </c>
      <c r="P698" s="50" t="n">
        <v>0</v>
      </c>
      <c r="Q698" s="51" t="n">
        <v>0</v>
      </c>
    </row>
    <row r="699" customFormat="false" ht="12.75" hidden="false" customHeight="false" outlineLevel="0" collapsed="false">
      <c r="B699" s="85" t="s">
        <v>109</v>
      </c>
      <c r="C699" s="13" t="n">
        <v>698</v>
      </c>
      <c r="D699" s="50" t="n">
        <v>0</v>
      </c>
      <c r="E699" s="50" t="n">
        <v>0</v>
      </c>
      <c r="F699" s="50" t="n">
        <v>0</v>
      </c>
      <c r="G699" s="50" t="n">
        <v>0</v>
      </c>
      <c r="H699" s="50" t="n">
        <v>0</v>
      </c>
      <c r="I699" s="50" t="n">
        <v>0</v>
      </c>
      <c r="J699" s="50" t="n">
        <v>0</v>
      </c>
      <c r="K699" s="50" t="n">
        <v>0</v>
      </c>
      <c r="L699" s="50" t="n">
        <v>0</v>
      </c>
      <c r="M699" s="50" t="n">
        <v>0</v>
      </c>
      <c r="N699" s="50" t="n">
        <v>0</v>
      </c>
      <c r="O699" s="50" t="n">
        <v>0</v>
      </c>
      <c r="P699" s="50" t="n">
        <v>0</v>
      </c>
      <c r="Q699" s="51" t="n">
        <v>0</v>
      </c>
    </row>
    <row r="700" customFormat="false" ht="12.75" hidden="false" customHeight="false" outlineLevel="0" collapsed="false">
      <c r="B700" s="85" t="s">
        <v>64</v>
      </c>
      <c r="C700" s="13" t="n">
        <v>699</v>
      </c>
      <c r="D700" s="50" t="n">
        <v>8611590.8142523</v>
      </c>
      <c r="E700" s="50" t="n">
        <v>0</v>
      </c>
      <c r="F700" s="50" t="n">
        <v>25954.23</v>
      </c>
      <c r="G700" s="50" t="n">
        <v>44694.6</v>
      </c>
      <c r="H700" s="50" t="n">
        <v>43277.76</v>
      </c>
      <c r="I700" s="50" t="n">
        <v>45451</v>
      </c>
      <c r="J700" s="50" t="n">
        <v>45096.39</v>
      </c>
      <c r="K700" s="50" t="n">
        <v>94558.36</v>
      </c>
      <c r="L700" s="50" t="n">
        <v>45708.78</v>
      </c>
      <c r="M700" s="50" t="n">
        <v>131064.06</v>
      </c>
      <c r="N700" s="50" t="n">
        <v>475805.18</v>
      </c>
      <c r="O700" s="50" t="n">
        <v>-122913.44</v>
      </c>
      <c r="P700" s="50" t="n">
        <v>1168865.77</v>
      </c>
      <c r="Q700" s="51" t="n">
        <v>1521757.51</v>
      </c>
    </row>
    <row r="701" customFormat="false" ht="12.75" hidden="false" customHeight="false" outlineLevel="0" collapsed="false">
      <c r="B701" s="85" t="s">
        <v>67</v>
      </c>
      <c r="C701" s="13" t="n">
        <v>700</v>
      </c>
      <c r="D701" s="50" t="n">
        <v>45366.0294140017</v>
      </c>
      <c r="E701" s="50" t="n">
        <v>0</v>
      </c>
      <c r="F701" s="50" t="n">
        <v>71.53</v>
      </c>
      <c r="G701" s="50" t="n">
        <v>0</v>
      </c>
      <c r="H701" s="50" t="n">
        <v>0</v>
      </c>
      <c r="I701" s="50" t="n">
        <v>0</v>
      </c>
      <c r="J701" s="50" t="n">
        <v>0</v>
      </c>
      <c r="K701" s="50" t="n">
        <v>0</v>
      </c>
      <c r="L701" s="50" t="n">
        <v>0</v>
      </c>
      <c r="M701" s="50" t="n">
        <v>0</v>
      </c>
      <c r="N701" s="50" t="n">
        <v>71.53</v>
      </c>
      <c r="O701" s="50" t="n">
        <v>0</v>
      </c>
      <c r="P701" s="50" t="n">
        <v>0</v>
      </c>
      <c r="Q701" s="51" t="n">
        <v>71.53</v>
      </c>
    </row>
    <row r="702" customFormat="false" ht="12.75" hidden="false" customHeight="false" outlineLevel="0" collapsed="false">
      <c r="B702" s="85" t="s">
        <v>70</v>
      </c>
      <c r="C702" s="13" t="n">
        <v>701</v>
      </c>
      <c r="D702" s="50" t="n">
        <v>242699.424208465</v>
      </c>
      <c r="E702" s="50" t="n">
        <v>0</v>
      </c>
      <c r="F702" s="50" t="n">
        <v>0</v>
      </c>
      <c r="G702" s="50" t="n">
        <v>0</v>
      </c>
      <c r="H702" s="50" t="n">
        <v>0</v>
      </c>
      <c r="I702" s="50" t="n">
        <v>0</v>
      </c>
      <c r="J702" s="50" t="n">
        <v>0</v>
      </c>
      <c r="K702" s="50" t="n">
        <v>0</v>
      </c>
      <c r="L702" s="50" t="n">
        <v>0</v>
      </c>
      <c r="M702" s="50" t="n">
        <v>0</v>
      </c>
      <c r="N702" s="50" t="n">
        <v>0</v>
      </c>
      <c r="O702" s="50" t="n">
        <v>0</v>
      </c>
      <c r="P702" s="50" t="n">
        <v>0</v>
      </c>
      <c r="Q702" s="51" t="n">
        <v>0</v>
      </c>
    </row>
    <row r="703" customFormat="false" ht="12.75" hidden="false" customHeight="false" outlineLevel="0" collapsed="false">
      <c r="B703" s="85" t="s">
        <v>75</v>
      </c>
      <c r="C703" s="13" t="n">
        <v>702</v>
      </c>
      <c r="D703" s="50" t="n">
        <v>3650682.40341989</v>
      </c>
      <c r="E703" s="50" t="n">
        <v>0</v>
      </c>
      <c r="F703" s="50" t="n">
        <v>8106.32</v>
      </c>
      <c r="G703" s="50" t="n">
        <v>11941.22</v>
      </c>
      <c r="H703" s="50" t="n">
        <v>10968.71</v>
      </c>
      <c r="I703" s="50" t="n">
        <v>20967.87</v>
      </c>
      <c r="J703" s="50" t="n">
        <v>24249.07</v>
      </c>
      <c r="K703" s="50" t="n">
        <v>52409.14</v>
      </c>
      <c r="L703" s="50" t="n">
        <v>15983.64</v>
      </c>
      <c r="M703" s="50" t="n">
        <v>27090.66</v>
      </c>
      <c r="N703" s="50" t="n">
        <v>171716.63</v>
      </c>
      <c r="O703" s="50" t="n">
        <v>666532.16</v>
      </c>
      <c r="P703" s="50" t="n">
        <v>2265605.65</v>
      </c>
      <c r="Q703" s="51" t="n">
        <v>3103854.44</v>
      </c>
    </row>
    <row r="704" customFormat="false" ht="12.75" hidden="false" customHeight="false" outlineLevel="0" collapsed="false">
      <c r="B704" s="85" t="s">
        <v>78</v>
      </c>
      <c r="C704" s="13" t="n">
        <v>703</v>
      </c>
      <c r="D704" s="50" t="n">
        <v>344147.772781177</v>
      </c>
      <c r="E704" s="50" t="n">
        <v>0</v>
      </c>
      <c r="F704" s="50" t="n">
        <v>935.54</v>
      </c>
      <c r="G704" s="50" t="n">
        <v>0</v>
      </c>
      <c r="H704" s="50" t="n">
        <v>0</v>
      </c>
      <c r="I704" s="50" t="n">
        <v>0</v>
      </c>
      <c r="J704" s="50" t="n">
        <v>0</v>
      </c>
      <c r="K704" s="50" t="n">
        <v>0</v>
      </c>
      <c r="L704" s="50" t="n">
        <v>0</v>
      </c>
      <c r="M704" s="50" t="n">
        <v>0</v>
      </c>
      <c r="N704" s="50" t="n">
        <v>935.54</v>
      </c>
      <c r="O704" s="50" t="n">
        <v>0</v>
      </c>
      <c r="P704" s="50" t="n">
        <v>0</v>
      </c>
      <c r="Q704" s="51" t="n">
        <v>935.54</v>
      </c>
    </row>
    <row r="705" customFormat="false" ht="12.75" hidden="false" customHeight="false" outlineLevel="0" collapsed="false">
      <c r="B705" s="85"/>
      <c r="C705" s="13" t="n">
        <v>704</v>
      </c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1"/>
    </row>
    <row r="706" customFormat="false" ht="12.75" hidden="false" customHeight="false" outlineLevel="0" collapsed="false">
      <c r="B706" s="85" t="s">
        <v>83</v>
      </c>
      <c r="C706" s="13" t="n">
        <v>705</v>
      </c>
      <c r="D706" s="50" t="s">
        <v>4</v>
      </c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1"/>
    </row>
    <row r="707" customFormat="false" ht="12.75" hidden="false" customHeight="false" outlineLevel="0" collapsed="false">
      <c r="B707" s="85" t="s">
        <v>22</v>
      </c>
      <c r="C707" s="13" t="n">
        <v>706</v>
      </c>
      <c r="D707" s="50" t="n">
        <v>0</v>
      </c>
      <c r="E707" s="50" t="n">
        <v>0</v>
      </c>
      <c r="F707" s="50" t="n">
        <v>0</v>
      </c>
      <c r="G707" s="50" t="n">
        <v>0</v>
      </c>
      <c r="H707" s="50" t="n">
        <v>0</v>
      </c>
      <c r="I707" s="50" t="n">
        <v>0</v>
      </c>
      <c r="J707" s="50" t="n">
        <v>0</v>
      </c>
      <c r="K707" s="50" t="n">
        <v>0</v>
      </c>
      <c r="L707" s="50" t="n">
        <v>0</v>
      </c>
      <c r="M707" s="50" t="n">
        <v>0</v>
      </c>
      <c r="N707" s="50" t="n">
        <v>0</v>
      </c>
      <c r="O707" s="50" t="n">
        <v>0</v>
      </c>
      <c r="P707" s="50" t="n">
        <v>0</v>
      </c>
      <c r="Q707" s="51" t="n">
        <v>0</v>
      </c>
    </row>
    <row r="708" customFormat="false" ht="12.75" hidden="false" customHeight="false" outlineLevel="0" collapsed="false">
      <c r="B708" s="85" t="s">
        <v>27</v>
      </c>
      <c r="C708" s="13" t="n">
        <v>707</v>
      </c>
      <c r="D708" s="50" t="n">
        <v>0</v>
      </c>
      <c r="E708" s="50" t="n">
        <v>0</v>
      </c>
      <c r="F708" s="50" t="n">
        <v>0</v>
      </c>
      <c r="G708" s="50" t="n">
        <v>0</v>
      </c>
      <c r="H708" s="50" t="n">
        <v>0</v>
      </c>
      <c r="I708" s="50" t="n">
        <v>0</v>
      </c>
      <c r="J708" s="50" t="n">
        <v>0</v>
      </c>
      <c r="K708" s="50" t="n">
        <v>0</v>
      </c>
      <c r="L708" s="50" t="n">
        <v>0</v>
      </c>
      <c r="M708" s="50" t="n">
        <v>0</v>
      </c>
      <c r="N708" s="50" t="n">
        <v>0</v>
      </c>
      <c r="O708" s="50" t="n">
        <v>0</v>
      </c>
      <c r="P708" s="50" t="n">
        <v>0</v>
      </c>
      <c r="Q708" s="51" t="n">
        <v>0</v>
      </c>
    </row>
    <row r="709" customFormat="false" ht="12.75" hidden="false" customHeight="false" outlineLevel="0" collapsed="false">
      <c r="B709" s="85" t="s">
        <v>77</v>
      </c>
      <c r="C709" s="13" t="n">
        <v>708</v>
      </c>
      <c r="D709" s="50" t="n">
        <v>0</v>
      </c>
      <c r="E709" s="50" t="n">
        <v>0</v>
      </c>
      <c r="F709" s="50" t="n">
        <v>-0.568439463100218</v>
      </c>
      <c r="G709" s="50" t="n">
        <v>-5.56422617917694</v>
      </c>
      <c r="H709" s="50" t="n">
        <v>-4.99398510927976</v>
      </c>
      <c r="I709" s="50" t="n">
        <v>-13.5305139217291</v>
      </c>
      <c r="J709" s="50" t="n">
        <v>-17.017132292848</v>
      </c>
      <c r="K709" s="50" t="n">
        <v>-36.8167113297354</v>
      </c>
      <c r="L709" s="50" t="n">
        <v>-8.06745020066599</v>
      </c>
      <c r="M709" s="50" t="n">
        <v>-9.69945590928226</v>
      </c>
      <c r="N709" s="50" t="n">
        <v>-96.2579144058176</v>
      </c>
      <c r="O709" s="50" t="n">
        <v>-478.822466079332</v>
      </c>
      <c r="P709" s="50" t="n">
        <v>-1597.8578151016</v>
      </c>
      <c r="Q709" s="51" t="n">
        <v>-2172.93819558675</v>
      </c>
    </row>
    <row r="710" customFormat="false" ht="12.75" hidden="false" customHeight="false" outlineLevel="0" collapsed="false">
      <c r="B710" s="85" t="s">
        <v>66</v>
      </c>
      <c r="C710" s="13" t="n">
        <v>709</v>
      </c>
      <c r="D710" s="50" t="n">
        <v>0</v>
      </c>
      <c r="E710" s="50" t="n">
        <v>0</v>
      </c>
      <c r="F710" s="50" t="n">
        <v>0</v>
      </c>
      <c r="G710" s="50" t="n">
        <v>0</v>
      </c>
      <c r="H710" s="50" t="n">
        <v>0</v>
      </c>
      <c r="I710" s="50" t="n">
        <v>0</v>
      </c>
      <c r="J710" s="50" t="n">
        <v>0</v>
      </c>
      <c r="K710" s="50" t="n">
        <v>0</v>
      </c>
      <c r="L710" s="50" t="n">
        <v>0</v>
      </c>
      <c r="M710" s="50" t="n">
        <v>0</v>
      </c>
      <c r="N710" s="50" t="n">
        <v>0</v>
      </c>
      <c r="O710" s="50" t="n">
        <v>0</v>
      </c>
      <c r="P710" s="50" t="n">
        <v>0</v>
      </c>
      <c r="Q710" s="51" t="n">
        <v>0</v>
      </c>
    </row>
    <row r="711" customFormat="false" ht="12.75" hidden="false" customHeight="false" outlineLevel="0" collapsed="false">
      <c r="B711" s="85" t="s">
        <v>45</v>
      </c>
      <c r="C711" s="13" t="n">
        <v>710</v>
      </c>
      <c r="D711" s="50" t="n">
        <v>0</v>
      </c>
      <c r="E711" s="50" t="n">
        <v>0</v>
      </c>
      <c r="F711" s="50" t="n">
        <v>0</v>
      </c>
      <c r="G711" s="50" t="n">
        <v>0</v>
      </c>
      <c r="H711" s="50" t="n">
        <v>0</v>
      </c>
      <c r="I711" s="50" t="n">
        <v>0</v>
      </c>
      <c r="J711" s="50" t="n">
        <v>0</v>
      </c>
      <c r="K711" s="50" t="n">
        <v>0</v>
      </c>
      <c r="L711" s="50" t="n">
        <v>0</v>
      </c>
      <c r="M711" s="50" t="n">
        <v>0</v>
      </c>
      <c r="N711" s="50" t="n">
        <v>0</v>
      </c>
      <c r="O711" s="50" t="n">
        <v>0</v>
      </c>
      <c r="P711" s="50" t="n">
        <v>0</v>
      </c>
      <c r="Q711" s="51" t="n">
        <v>0</v>
      </c>
    </row>
    <row r="712" customFormat="false" ht="12.75" hidden="false" customHeight="false" outlineLevel="0" collapsed="false">
      <c r="B712" s="85" t="s">
        <v>52</v>
      </c>
      <c r="C712" s="13" t="n">
        <v>711</v>
      </c>
      <c r="D712" s="50" t="n">
        <v>0</v>
      </c>
      <c r="E712" s="50" t="n">
        <v>0</v>
      </c>
      <c r="F712" s="50" t="n">
        <v>0</v>
      </c>
      <c r="G712" s="50" t="n">
        <v>0</v>
      </c>
      <c r="H712" s="50" t="n">
        <v>0</v>
      </c>
      <c r="I712" s="50" t="n">
        <v>0</v>
      </c>
      <c r="J712" s="50" t="n">
        <v>0</v>
      </c>
      <c r="K712" s="50" t="n">
        <v>0</v>
      </c>
      <c r="L712" s="50" t="n">
        <v>0</v>
      </c>
      <c r="M712" s="50" t="n">
        <v>0</v>
      </c>
      <c r="N712" s="50" t="n">
        <v>0</v>
      </c>
      <c r="O712" s="50" t="n">
        <v>0</v>
      </c>
      <c r="P712" s="50" t="n">
        <v>0</v>
      </c>
      <c r="Q712" s="51" t="n">
        <v>0</v>
      </c>
    </row>
    <row r="713" customFormat="false" ht="12.75" hidden="false" customHeight="false" outlineLevel="0" collapsed="false">
      <c r="B713" s="85" t="s">
        <v>80</v>
      </c>
      <c r="C713" s="13" t="n">
        <v>712</v>
      </c>
      <c r="D713" s="50" t="n">
        <v>0</v>
      </c>
      <c r="E713" s="50" t="n">
        <v>0</v>
      </c>
      <c r="F713" s="50" t="n">
        <v>0</v>
      </c>
      <c r="G713" s="50" t="n">
        <v>0</v>
      </c>
      <c r="H713" s="50" t="n">
        <v>0</v>
      </c>
      <c r="I713" s="50" t="n">
        <v>0</v>
      </c>
      <c r="J713" s="50" t="n">
        <v>0</v>
      </c>
      <c r="K713" s="50" t="n">
        <v>0</v>
      </c>
      <c r="L713" s="50" t="n">
        <v>0</v>
      </c>
      <c r="M713" s="50" t="n">
        <v>0</v>
      </c>
      <c r="N713" s="50" t="n">
        <v>0</v>
      </c>
      <c r="O713" s="50" t="n">
        <v>0</v>
      </c>
      <c r="P713" s="50" t="n">
        <v>0</v>
      </c>
      <c r="Q713" s="51" t="n">
        <v>0</v>
      </c>
    </row>
    <row r="714" customFormat="false" ht="12.75" hidden="false" customHeight="false" outlineLevel="0" collapsed="false">
      <c r="B714" s="85" t="s">
        <v>49</v>
      </c>
      <c r="C714" s="13" t="n">
        <v>713</v>
      </c>
      <c r="D714" s="50" t="n">
        <v>0</v>
      </c>
      <c r="E714" s="50" t="n">
        <v>0</v>
      </c>
      <c r="F714" s="50" t="n">
        <v>0</v>
      </c>
      <c r="G714" s="50" t="n">
        <v>0</v>
      </c>
      <c r="H714" s="50" t="n">
        <v>0</v>
      </c>
      <c r="I714" s="50" t="n">
        <v>0</v>
      </c>
      <c r="J714" s="50" t="n">
        <v>0</v>
      </c>
      <c r="K714" s="50" t="n">
        <v>0</v>
      </c>
      <c r="L714" s="50" t="n">
        <v>0</v>
      </c>
      <c r="M714" s="50" t="n">
        <v>0</v>
      </c>
      <c r="N714" s="50" t="n">
        <v>0</v>
      </c>
      <c r="O714" s="50" t="n">
        <v>0</v>
      </c>
      <c r="P714" s="50" t="n">
        <v>0</v>
      </c>
      <c r="Q714" s="51" t="n">
        <v>0</v>
      </c>
    </row>
    <row r="715" customFormat="false" ht="12.75" hidden="false" customHeight="false" outlineLevel="0" collapsed="false">
      <c r="B715" s="85" t="s">
        <v>34</v>
      </c>
      <c r="C715" s="13" t="n">
        <v>714</v>
      </c>
      <c r="D715" s="50" t="n">
        <v>0</v>
      </c>
      <c r="E715" s="50" t="n">
        <v>0</v>
      </c>
      <c r="F715" s="50" t="n">
        <v>0</v>
      </c>
      <c r="G715" s="50" t="n">
        <v>0</v>
      </c>
      <c r="H715" s="50" t="n">
        <v>0</v>
      </c>
      <c r="I715" s="50" t="n">
        <v>0</v>
      </c>
      <c r="J715" s="50" t="n">
        <v>0</v>
      </c>
      <c r="K715" s="50" t="n">
        <v>0</v>
      </c>
      <c r="L715" s="50" t="n">
        <v>0</v>
      </c>
      <c r="M715" s="50" t="n">
        <v>0</v>
      </c>
      <c r="N715" s="50" t="n">
        <v>0</v>
      </c>
      <c r="O715" s="50" t="n">
        <v>0</v>
      </c>
      <c r="P715" s="50" t="n">
        <v>0</v>
      </c>
      <c r="Q715" s="51" t="n">
        <v>0</v>
      </c>
    </row>
    <row r="716" customFormat="false" ht="12.75" hidden="false" customHeight="false" outlineLevel="0" collapsed="false">
      <c r="B716" s="85" t="s">
        <v>69</v>
      </c>
      <c r="C716" s="13" t="n">
        <v>715</v>
      </c>
      <c r="D716" s="50" t="n">
        <v>0</v>
      </c>
      <c r="E716" s="50" t="n">
        <v>0</v>
      </c>
      <c r="F716" s="50" t="n">
        <v>0</v>
      </c>
      <c r="G716" s="50" t="n">
        <v>0</v>
      </c>
      <c r="H716" s="50" t="n">
        <v>0</v>
      </c>
      <c r="I716" s="50" t="n">
        <v>0</v>
      </c>
      <c r="J716" s="50" t="n">
        <v>0</v>
      </c>
      <c r="K716" s="50" t="n">
        <v>0</v>
      </c>
      <c r="L716" s="50" t="n">
        <v>0</v>
      </c>
      <c r="M716" s="50" t="n">
        <v>0</v>
      </c>
      <c r="N716" s="50" t="n">
        <v>0</v>
      </c>
      <c r="O716" s="50" t="n">
        <v>0</v>
      </c>
      <c r="P716" s="50" t="n">
        <v>0</v>
      </c>
      <c r="Q716" s="51" t="n">
        <v>0</v>
      </c>
    </row>
    <row r="717" customFormat="false" ht="12.75" hidden="false" customHeight="false" outlineLevel="0" collapsed="false">
      <c r="B717" s="85" t="s">
        <v>72</v>
      </c>
      <c r="C717" s="13" t="n">
        <v>716</v>
      </c>
      <c r="D717" s="50" t="n">
        <v>0</v>
      </c>
      <c r="E717" s="50" t="n">
        <v>0</v>
      </c>
      <c r="F717" s="50" t="n">
        <v>0</v>
      </c>
      <c r="G717" s="50" t="n">
        <v>0</v>
      </c>
      <c r="H717" s="50" t="n">
        <v>0</v>
      </c>
      <c r="I717" s="50" t="n">
        <v>0</v>
      </c>
      <c r="J717" s="50" t="n">
        <v>0</v>
      </c>
      <c r="K717" s="50" t="n">
        <v>0</v>
      </c>
      <c r="L717" s="50" t="n">
        <v>0</v>
      </c>
      <c r="M717" s="50" t="n">
        <v>0</v>
      </c>
      <c r="N717" s="50" t="n">
        <v>0</v>
      </c>
      <c r="O717" s="50" t="n">
        <v>0</v>
      </c>
      <c r="P717" s="50" t="n">
        <v>0</v>
      </c>
      <c r="Q717" s="51" t="n">
        <v>0</v>
      </c>
    </row>
    <row r="718" customFormat="false" ht="12.75" hidden="false" customHeight="false" outlineLevel="0" collapsed="false">
      <c r="B718" s="85" t="s">
        <v>31</v>
      </c>
      <c r="C718" s="13" t="n">
        <v>717</v>
      </c>
      <c r="D718" s="50" t="n">
        <v>0</v>
      </c>
      <c r="E718" s="50" t="n">
        <v>0</v>
      </c>
      <c r="F718" s="50" t="n">
        <v>0</v>
      </c>
      <c r="G718" s="50" t="n">
        <v>0</v>
      </c>
      <c r="H718" s="50" t="n">
        <v>0</v>
      </c>
      <c r="I718" s="50" t="n">
        <v>0</v>
      </c>
      <c r="J718" s="50" t="n">
        <v>0</v>
      </c>
      <c r="K718" s="50" t="n">
        <v>0</v>
      </c>
      <c r="L718" s="50" t="n">
        <v>0</v>
      </c>
      <c r="M718" s="50" t="n">
        <v>0</v>
      </c>
      <c r="N718" s="50" t="n">
        <v>0</v>
      </c>
      <c r="O718" s="50" t="n">
        <v>0</v>
      </c>
      <c r="P718" s="50" t="n">
        <v>0</v>
      </c>
      <c r="Q718" s="51" t="n">
        <v>0</v>
      </c>
    </row>
    <row r="719" customFormat="false" ht="12.75" hidden="false" customHeight="false" outlineLevel="0" collapsed="false">
      <c r="B719" s="85" t="s">
        <v>37</v>
      </c>
      <c r="C719" s="13" t="n">
        <v>718</v>
      </c>
      <c r="D719" s="50" t="n">
        <v>0</v>
      </c>
      <c r="E719" s="50" t="n">
        <v>0</v>
      </c>
      <c r="F719" s="50" t="n">
        <v>0</v>
      </c>
      <c r="G719" s="50" t="n">
        <v>0</v>
      </c>
      <c r="H719" s="50" t="n">
        <v>0</v>
      </c>
      <c r="I719" s="50" t="n">
        <v>0</v>
      </c>
      <c r="J719" s="50" t="n">
        <v>0</v>
      </c>
      <c r="K719" s="50" t="n">
        <v>0</v>
      </c>
      <c r="L719" s="50" t="n">
        <v>0</v>
      </c>
      <c r="M719" s="50" t="n">
        <v>0</v>
      </c>
      <c r="N719" s="50" t="n">
        <v>0</v>
      </c>
      <c r="O719" s="50" t="n">
        <v>0</v>
      </c>
      <c r="P719" s="50" t="n">
        <v>0</v>
      </c>
      <c r="Q719" s="51" t="n">
        <v>0</v>
      </c>
    </row>
    <row r="720" customFormat="false" ht="12.75" hidden="false" customHeight="false" outlineLevel="0" collapsed="false">
      <c r="B720" s="85" t="n">
        <v>0</v>
      </c>
      <c r="C720" s="13" t="n">
        <v>719</v>
      </c>
      <c r="D720" s="50" t="n">
        <v>0</v>
      </c>
      <c r="E720" s="50" t="n">
        <v>0</v>
      </c>
      <c r="F720" s="50" t="n">
        <v>0</v>
      </c>
      <c r="G720" s="50" t="n">
        <v>0</v>
      </c>
      <c r="H720" s="50" t="n">
        <v>0</v>
      </c>
      <c r="I720" s="50" t="n">
        <v>0</v>
      </c>
      <c r="J720" s="50" t="n">
        <v>0</v>
      </c>
      <c r="K720" s="50" t="n">
        <v>0</v>
      </c>
      <c r="L720" s="50" t="n">
        <v>0</v>
      </c>
      <c r="M720" s="50" t="n">
        <v>0</v>
      </c>
      <c r="N720" s="50" t="n">
        <v>0</v>
      </c>
      <c r="O720" s="50" t="n">
        <v>0</v>
      </c>
      <c r="P720" s="50" t="n">
        <v>0</v>
      </c>
      <c r="Q720" s="51" t="n">
        <v>0</v>
      </c>
    </row>
    <row r="721" customFormat="false" ht="12.75" hidden="false" customHeight="false" outlineLevel="0" collapsed="false">
      <c r="B721" s="87" t="n">
        <v>0</v>
      </c>
      <c r="C721" s="64" t="n">
        <v>720</v>
      </c>
      <c r="D721" s="54" t="n">
        <v>0</v>
      </c>
      <c r="E721" s="54" t="n">
        <v>0</v>
      </c>
      <c r="F721" s="54" t="n">
        <v>0</v>
      </c>
      <c r="G721" s="54" t="n">
        <v>0</v>
      </c>
      <c r="H721" s="54" t="n">
        <v>0</v>
      </c>
      <c r="I721" s="54" t="n">
        <v>0</v>
      </c>
      <c r="J721" s="54" t="n">
        <v>0</v>
      </c>
      <c r="K721" s="54" t="n">
        <v>0</v>
      </c>
      <c r="L721" s="54" t="n">
        <v>0</v>
      </c>
      <c r="M721" s="54" t="n">
        <v>0</v>
      </c>
      <c r="N721" s="54" t="n">
        <v>0</v>
      </c>
      <c r="O721" s="54" t="n">
        <v>0</v>
      </c>
      <c r="P721" s="54" t="n">
        <v>0</v>
      </c>
      <c r="Q721" s="55" t="n">
        <v>0</v>
      </c>
    </row>
    <row r="722" customFormat="false" ht="12.75" hidden="false" customHeight="false" outlineLevel="0" collapsed="false">
      <c r="A722" s="0" t="n">
        <v>19</v>
      </c>
      <c r="B722" s="57" t="n">
        <v>36928</v>
      </c>
      <c r="C722" s="58" t="n">
        <v>721</v>
      </c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83"/>
    </row>
    <row r="723" customFormat="false" ht="12.75" hidden="false" customHeight="false" outlineLevel="0" collapsed="false">
      <c r="B723" s="61"/>
      <c r="C723" s="13" t="n">
        <v>722</v>
      </c>
      <c r="D723" s="13"/>
      <c r="E723" s="21" t="s">
        <v>5</v>
      </c>
      <c r="F723" s="21" t="s">
        <v>6</v>
      </c>
      <c r="G723" s="21" t="s">
        <v>7</v>
      </c>
      <c r="H723" s="21" t="s">
        <v>8</v>
      </c>
      <c r="I723" s="21" t="s">
        <v>9</v>
      </c>
      <c r="J723" s="21" t="s">
        <v>10</v>
      </c>
      <c r="K723" s="21" t="s">
        <v>11</v>
      </c>
      <c r="L723" s="21" t="s">
        <v>12</v>
      </c>
      <c r="M723" s="21" t="s">
        <v>13</v>
      </c>
      <c r="N723" s="21" t="s">
        <v>14</v>
      </c>
      <c r="O723" s="21" t="n">
        <v>2002</v>
      </c>
      <c r="P723" s="21" t="s">
        <v>15</v>
      </c>
      <c r="Q723" s="84" t="s">
        <v>16</v>
      </c>
    </row>
    <row r="724" customFormat="false" ht="12.75" hidden="false" customHeight="false" outlineLevel="0" collapsed="false">
      <c r="B724" s="85" t="s">
        <v>107</v>
      </c>
      <c r="C724" s="13" t="n">
        <v>723</v>
      </c>
      <c r="D724" s="13" t="s">
        <v>4</v>
      </c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86"/>
    </row>
    <row r="725" customFormat="false" ht="12.75" hidden="false" customHeight="false" outlineLevel="0" collapsed="false">
      <c r="B725" s="85" t="s">
        <v>19</v>
      </c>
      <c r="C725" s="13" t="n">
        <v>724</v>
      </c>
      <c r="D725" s="50" t="n">
        <v>26359852.4585228</v>
      </c>
      <c r="E725" s="50" t="n">
        <v>0</v>
      </c>
      <c r="F725" s="50" t="n">
        <v>161070.33</v>
      </c>
      <c r="G725" s="50" t="n">
        <v>380554.53</v>
      </c>
      <c r="H725" s="50" t="n">
        <v>447068.21</v>
      </c>
      <c r="I725" s="50" t="n">
        <v>470659.68</v>
      </c>
      <c r="J725" s="50" t="n">
        <v>377431.13</v>
      </c>
      <c r="K725" s="50" t="n">
        <v>751469.99</v>
      </c>
      <c r="L725" s="50" t="n">
        <v>439630.49</v>
      </c>
      <c r="M725" s="50" t="n">
        <v>1410576.95</v>
      </c>
      <c r="N725" s="50" t="n">
        <v>4438461.31</v>
      </c>
      <c r="O725" s="50" t="n">
        <v>-10134.63</v>
      </c>
      <c r="P725" s="50" t="n">
        <v>3688558.6</v>
      </c>
      <c r="Q725" s="51" t="n">
        <v>8116885.28</v>
      </c>
    </row>
    <row r="726" customFormat="false" ht="12.75" hidden="false" customHeight="false" outlineLevel="0" collapsed="false">
      <c r="B726" s="85" t="s">
        <v>20</v>
      </c>
      <c r="C726" s="13" t="n">
        <v>725</v>
      </c>
      <c r="D726" s="50" t="n">
        <v>6559384.04264157</v>
      </c>
      <c r="E726" s="50" t="n">
        <v>0</v>
      </c>
      <c r="F726" s="50" t="n">
        <v>0</v>
      </c>
      <c r="G726" s="50" t="n">
        <v>0</v>
      </c>
      <c r="H726" s="50" t="n">
        <v>0</v>
      </c>
      <c r="I726" s="50" t="n">
        <v>0</v>
      </c>
      <c r="J726" s="50" t="n">
        <v>0</v>
      </c>
      <c r="K726" s="50" t="n">
        <v>0</v>
      </c>
      <c r="L726" s="50" t="n">
        <v>0</v>
      </c>
      <c r="M726" s="50" t="n">
        <v>0</v>
      </c>
      <c r="N726" s="50" t="n">
        <v>0</v>
      </c>
      <c r="O726" s="50" t="n">
        <v>0</v>
      </c>
      <c r="P726" s="50" t="n">
        <v>1023436.19</v>
      </c>
      <c r="Q726" s="51" t="n">
        <v>1023436.19</v>
      </c>
    </row>
    <row r="727" customFormat="false" ht="12.75" hidden="false" customHeight="false" outlineLevel="0" collapsed="false">
      <c r="B727" s="85" t="s">
        <v>108</v>
      </c>
      <c r="C727" s="13" t="n">
        <v>726</v>
      </c>
      <c r="D727" s="50" t="n">
        <v>0</v>
      </c>
      <c r="E727" s="50" t="n">
        <v>0</v>
      </c>
      <c r="F727" s="50" t="n">
        <v>0</v>
      </c>
      <c r="G727" s="50" t="n">
        <v>0</v>
      </c>
      <c r="H727" s="50" t="n">
        <v>0</v>
      </c>
      <c r="I727" s="50" t="n">
        <v>0</v>
      </c>
      <c r="J727" s="50" t="n">
        <v>0</v>
      </c>
      <c r="K727" s="50" t="n">
        <v>0</v>
      </c>
      <c r="L727" s="50" t="n">
        <v>0</v>
      </c>
      <c r="M727" s="50" t="n">
        <v>0</v>
      </c>
      <c r="N727" s="50" t="n">
        <v>0</v>
      </c>
      <c r="O727" s="50" t="n">
        <v>0</v>
      </c>
      <c r="P727" s="50" t="n">
        <v>0</v>
      </c>
      <c r="Q727" s="51" t="n">
        <v>0</v>
      </c>
    </row>
    <row r="728" customFormat="false" ht="12.75" hidden="false" customHeight="false" outlineLevel="0" collapsed="false">
      <c r="B728" s="85" t="s">
        <v>25</v>
      </c>
      <c r="C728" s="13" t="n">
        <v>727</v>
      </c>
      <c r="D728" s="50" t="n">
        <v>6566236.17308794</v>
      </c>
      <c r="E728" s="50" t="n">
        <v>0</v>
      </c>
      <c r="F728" s="50" t="n">
        <v>72842.15</v>
      </c>
      <c r="G728" s="50" t="n">
        <v>100733.68</v>
      </c>
      <c r="H728" s="50" t="n">
        <v>104766.54</v>
      </c>
      <c r="I728" s="50" t="n">
        <v>106855.93</v>
      </c>
      <c r="J728" s="50" t="n">
        <v>78777.13</v>
      </c>
      <c r="K728" s="50" t="n">
        <v>161471.86</v>
      </c>
      <c r="L728" s="50" t="n">
        <v>107897.87</v>
      </c>
      <c r="M728" s="50" t="n">
        <v>314170.03</v>
      </c>
      <c r="N728" s="50" t="n">
        <v>1047515.19</v>
      </c>
      <c r="O728" s="50" t="n">
        <v>91425</v>
      </c>
      <c r="P728" s="50" t="n">
        <v>900697.5</v>
      </c>
      <c r="Q728" s="51" t="n">
        <v>2039637.69</v>
      </c>
    </row>
    <row r="729" customFormat="false" ht="12.75" hidden="false" customHeight="false" outlineLevel="0" collapsed="false">
      <c r="B729" s="85" t="s">
        <v>29</v>
      </c>
      <c r="C729" s="13" t="n">
        <v>728</v>
      </c>
      <c r="D729" s="50" t="n">
        <v>570078.922848743</v>
      </c>
      <c r="E729" s="50" t="n">
        <v>0</v>
      </c>
      <c r="F729" s="50" t="n">
        <v>0</v>
      </c>
      <c r="G729" s="50" t="n">
        <v>0</v>
      </c>
      <c r="H729" s="50" t="n">
        <v>0</v>
      </c>
      <c r="I729" s="50" t="n">
        <v>0</v>
      </c>
      <c r="J729" s="50" t="n">
        <v>0</v>
      </c>
      <c r="K729" s="50" t="n">
        <v>0</v>
      </c>
      <c r="L729" s="50" t="n">
        <v>0</v>
      </c>
      <c r="M729" s="50" t="n">
        <v>0</v>
      </c>
      <c r="N729" s="50" t="n">
        <v>0</v>
      </c>
      <c r="O729" s="50" t="n">
        <v>0</v>
      </c>
      <c r="P729" s="50" t="n">
        <v>0</v>
      </c>
      <c r="Q729" s="51" t="n">
        <v>0</v>
      </c>
    </row>
    <row r="730" customFormat="false" ht="12.75" hidden="false" customHeight="false" outlineLevel="0" collapsed="false">
      <c r="B730" s="85" t="s">
        <v>32</v>
      </c>
      <c r="C730" s="13" t="n">
        <v>729</v>
      </c>
      <c r="D730" s="50" t="n">
        <v>455227.34332302</v>
      </c>
      <c r="E730" s="50" t="n">
        <v>0</v>
      </c>
      <c r="F730" s="50" t="n">
        <v>-2384.58</v>
      </c>
      <c r="G730" s="50" t="n">
        <v>-3560.51</v>
      </c>
      <c r="H730" s="50" t="n">
        <v>-3545.26</v>
      </c>
      <c r="I730" s="50" t="n">
        <v>0</v>
      </c>
      <c r="J730" s="50" t="n">
        <v>0</v>
      </c>
      <c r="K730" s="50" t="n">
        <v>0</v>
      </c>
      <c r="L730" s="50" t="n">
        <v>0</v>
      </c>
      <c r="M730" s="50" t="n">
        <v>0</v>
      </c>
      <c r="N730" s="50" t="n">
        <v>-9490.35</v>
      </c>
      <c r="O730" s="50" t="n">
        <v>0</v>
      </c>
      <c r="P730" s="50" t="n">
        <v>0</v>
      </c>
      <c r="Q730" s="51" t="n">
        <v>-9490.35</v>
      </c>
    </row>
    <row r="731" customFormat="false" ht="12.75" hidden="false" customHeight="false" outlineLevel="0" collapsed="false">
      <c r="B731" s="85" t="s">
        <v>35</v>
      </c>
      <c r="C731" s="13" t="n">
        <v>730</v>
      </c>
      <c r="D731" s="50" t="n">
        <v>570078.922848743</v>
      </c>
      <c r="E731" s="50" t="n">
        <v>0</v>
      </c>
      <c r="F731" s="50" t="n">
        <v>0</v>
      </c>
      <c r="G731" s="50" t="n">
        <v>0</v>
      </c>
      <c r="H731" s="50" t="n">
        <v>0</v>
      </c>
      <c r="I731" s="50" t="n">
        <v>0</v>
      </c>
      <c r="J731" s="50" t="n">
        <v>0</v>
      </c>
      <c r="K731" s="50" t="n">
        <v>0</v>
      </c>
      <c r="L731" s="50" t="n">
        <v>0</v>
      </c>
      <c r="M731" s="50" t="n">
        <v>0</v>
      </c>
      <c r="N731" s="50" t="n">
        <v>0</v>
      </c>
      <c r="O731" s="50" t="n">
        <v>0</v>
      </c>
      <c r="P731" s="50" t="n">
        <v>0</v>
      </c>
      <c r="Q731" s="51" t="n">
        <v>0</v>
      </c>
    </row>
    <row r="732" customFormat="false" ht="12.75" hidden="false" customHeight="false" outlineLevel="0" collapsed="false">
      <c r="B732" s="85" t="s">
        <v>38</v>
      </c>
      <c r="C732" s="13" t="n">
        <v>731</v>
      </c>
      <c r="D732" s="50" t="n">
        <v>0</v>
      </c>
      <c r="E732" s="50" t="n">
        <v>0</v>
      </c>
      <c r="F732" s="50" t="n">
        <v>0</v>
      </c>
      <c r="G732" s="50" t="n">
        <v>0</v>
      </c>
      <c r="H732" s="50" t="n">
        <v>0</v>
      </c>
      <c r="I732" s="50" t="n">
        <v>0</v>
      </c>
      <c r="J732" s="50" t="n">
        <v>0</v>
      </c>
      <c r="K732" s="50" t="n">
        <v>0</v>
      </c>
      <c r="L732" s="50" t="n">
        <v>0</v>
      </c>
      <c r="M732" s="50" t="n">
        <v>0</v>
      </c>
      <c r="N732" s="50" t="n">
        <v>0</v>
      </c>
      <c r="O732" s="50" t="n">
        <v>0</v>
      </c>
      <c r="P732" s="50" t="n">
        <v>0</v>
      </c>
      <c r="Q732" s="51" t="n">
        <v>0</v>
      </c>
    </row>
    <row r="733" customFormat="false" ht="12.75" hidden="false" customHeight="false" outlineLevel="0" collapsed="false">
      <c r="B733" s="85" t="s">
        <v>43</v>
      </c>
      <c r="C733" s="13" t="n">
        <v>732</v>
      </c>
      <c r="D733" s="50" t="n">
        <v>4705896.01264079</v>
      </c>
      <c r="E733" s="50" t="n">
        <v>0</v>
      </c>
      <c r="F733" s="50" t="n">
        <v>91485.46</v>
      </c>
      <c r="G733" s="50" t="n">
        <v>130545.49</v>
      </c>
      <c r="H733" s="50" t="n">
        <v>269694.48</v>
      </c>
      <c r="I733" s="50" t="n">
        <v>298165.32</v>
      </c>
      <c r="J733" s="50" t="n">
        <v>230342.95</v>
      </c>
      <c r="K733" s="50" t="n">
        <v>445819.94</v>
      </c>
      <c r="L733" s="50" t="n">
        <v>269873.95</v>
      </c>
      <c r="M733" s="50" t="n">
        <v>822568.91</v>
      </c>
      <c r="N733" s="50" t="n">
        <v>2558496.5</v>
      </c>
      <c r="O733" s="50" t="n">
        <v>-428054.59</v>
      </c>
      <c r="P733" s="50" t="n">
        <v>-2132178.95</v>
      </c>
      <c r="Q733" s="51" t="n">
        <v>-1737.04000000004</v>
      </c>
    </row>
    <row r="734" customFormat="false" ht="12.75" hidden="false" customHeight="false" outlineLevel="0" collapsed="false">
      <c r="B734" s="85" t="s">
        <v>47</v>
      </c>
      <c r="C734" s="13" t="n">
        <v>733</v>
      </c>
      <c r="D734" s="50" t="n">
        <v>785831.035102811</v>
      </c>
      <c r="E734" s="50" t="n">
        <v>0</v>
      </c>
      <c r="F734" s="50" t="n">
        <v>0</v>
      </c>
      <c r="G734" s="50" t="n">
        <v>96925.1</v>
      </c>
      <c r="H734" s="50" t="n">
        <v>21960.9</v>
      </c>
      <c r="I734" s="50" t="n">
        <v>0</v>
      </c>
      <c r="J734" s="50" t="n">
        <v>0</v>
      </c>
      <c r="K734" s="50" t="n">
        <v>-2134.29</v>
      </c>
      <c r="L734" s="50" t="n">
        <v>916</v>
      </c>
      <c r="M734" s="50" t="n">
        <v>113288.69</v>
      </c>
      <c r="N734" s="50" t="n">
        <v>230956.4</v>
      </c>
      <c r="O734" s="50" t="n">
        <v>-434948.72</v>
      </c>
      <c r="P734" s="50" t="n">
        <v>866210.44</v>
      </c>
      <c r="Q734" s="51" t="n">
        <v>662218.12</v>
      </c>
    </row>
    <row r="735" customFormat="false" ht="12.75" hidden="false" customHeight="false" outlineLevel="0" collapsed="false">
      <c r="B735" s="85" t="s">
        <v>50</v>
      </c>
      <c r="C735" s="13" t="n">
        <v>734</v>
      </c>
      <c r="D735" s="50" t="n">
        <v>0</v>
      </c>
      <c r="E735" s="50" t="n">
        <v>0</v>
      </c>
      <c r="F735" s="50" t="n">
        <v>-27052</v>
      </c>
      <c r="G735" s="50" t="n">
        <v>0</v>
      </c>
      <c r="H735" s="50" t="n">
        <v>0</v>
      </c>
      <c r="I735" s="50" t="n">
        <v>0</v>
      </c>
      <c r="J735" s="50" t="n">
        <v>0</v>
      </c>
      <c r="K735" s="50" t="n">
        <v>0</v>
      </c>
      <c r="L735" s="50" t="n">
        <v>0</v>
      </c>
      <c r="M735" s="50" t="n">
        <v>0</v>
      </c>
      <c r="N735" s="50" t="n">
        <v>-27052</v>
      </c>
      <c r="O735" s="50" t="n">
        <v>216894.4</v>
      </c>
      <c r="P735" s="50" t="n">
        <v>-398241.33</v>
      </c>
      <c r="Q735" s="51" t="n">
        <v>-208398.93</v>
      </c>
    </row>
    <row r="736" customFormat="false" ht="12.75" hidden="false" customHeight="false" outlineLevel="0" collapsed="false">
      <c r="B736" s="85" t="s">
        <v>53</v>
      </c>
      <c r="C736" s="13" t="n">
        <v>735</v>
      </c>
      <c r="D736" s="50" t="n">
        <v>188035.565635129</v>
      </c>
      <c r="E736" s="50" t="n">
        <v>0</v>
      </c>
      <c r="F736" s="50" t="n">
        <v>-34576.38</v>
      </c>
      <c r="G736" s="50" t="n">
        <v>0</v>
      </c>
      <c r="H736" s="50" t="n">
        <v>0</v>
      </c>
      <c r="I736" s="50" t="n">
        <v>0</v>
      </c>
      <c r="J736" s="50" t="n">
        <v>0</v>
      </c>
      <c r="K736" s="50" t="n">
        <v>0</v>
      </c>
      <c r="L736" s="50" t="n">
        <v>0</v>
      </c>
      <c r="M736" s="50" t="n">
        <v>0</v>
      </c>
      <c r="N736" s="50" t="n">
        <v>-34576.38</v>
      </c>
      <c r="O736" s="50" t="n">
        <v>0</v>
      </c>
      <c r="P736" s="50" t="n">
        <v>0</v>
      </c>
      <c r="Q736" s="51" t="n">
        <v>-34576.38</v>
      </c>
    </row>
    <row r="737" customFormat="false" ht="12.75" hidden="false" customHeight="false" outlineLevel="0" collapsed="false">
      <c r="B737" s="85" t="s">
        <v>56</v>
      </c>
      <c r="C737" s="13" t="n">
        <v>736</v>
      </c>
      <c r="D737" s="50" t="n">
        <v>227281.275001189</v>
      </c>
      <c r="E737" s="50" t="n">
        <v>0</v>
      </c>
      <c r="F737" s="50" t="n">
        <v>27025.22</v>
      </c>
      <c r="G737" s="50" t="n">
        <v>0</v>
      </c>
      <c r="H737" s="50" t="n">
        <v>0</v>
      </c>
      <c r="I737" s="50" t="n">
        <v>0</v>
      </c>
      <c r="J737" s="50" t="n">
        <v>0</v>
      </c>
      <c r="K737" s="50" t="n">
        <v>0</v>
      </c>
      <c r="L737" s="50" t="n">
        <v>0</v>
      </c>
      <c r="M737" s="50" t="n">
        <v>0</v>
      </c>
      <c r="N737" s="50" t="n">
        <v>27025.22</v>
      </c>
      <c r="O737" s="50" t="n">
        <v>0</v>
      </c>
      <c r="P737" s="50" t="n">
        <v>0</v>
      </c>
      <c r="Q737" s="51" t="n">
        <v>27025.22</v>
      </c>
    </row>
    <row r="738" customFormat="false" ht="12.75" hidden="false" customHeight="false" outlineLevel="0" collapsed="false">
      <c r="B738" s="85" t="s">
        <v>59</v>
      </c>
      <c r="C738" s="13" t="n">
        <v>737</v>
      </c>
      <c r="D738" s="50" t="n">
        <v>11813.7635555095</v>
      </c>
      <c r="E738" s="50" t="n">
        <v>0</v>
      </c>
      <c r="F738" s="50" t="n">
        <v>0</v>
      </c>
      <c r="G738" s="50" t="n">
        <v>0</v>
      </c>
      <c r="H738" s="50" t="n">
        <v>0</v>
      </c>
      <c r="I738" s="50" t="n">
        <v>0</v>
      </c>
      <c r="J738" s="50" t="n">
        <v>0</v>
      </c>
      <c r="K738" s="50" t="n">
        <v>0</v>
      </c>
      <c r="L738" s="50" t="n">
        <v>0</v>
      </c>
      <c r="M738" s="50" t="n">
        <v>0</v>
      </c>
      <c r="N738" s="50" t="n">
        <v>0</v>
      </c>
      <c r="O738" s="50" t="n">
        <v>0</v>
      </c>
      <c r="P738" s="50" t="n">
        <v>0</v>
      </c>
      <c r="Q738" s="51" t="n">
        <v>0</v>
      </c>
    </row>
    <row r="739" customFormat="false" ht="12.75" hidden="false" customHeight="false" outlineLevel="0" collapsed="false">
      <c r="B739" s="85" t="s">
        <v>109</v>
      </c>
      <c r="C739" s="13" t="n">
        <v>738</v>
      </c>
      <c r="D739" s="50" t="n">
        <v>0</v>
      </c>
      <c r="E739" s="50" t="n">
        <v>0</v>
      </c>
      <c r="F739" s="50" t="n">
        <v>0</v>
      </c>
      <c r="G739" s="50" t="n">
        <v>0</v>
      </c>
      <c r="H739" s="50" t="n">
        <v>0</v>
      </c>
      <c r="I739" s="50" t="n">
        <v>0</v>
      </c>
      <c r="J739" s="50" t="n">
        <v>0</v>
      </c>
      <c r="K739" s="50" t="n">
        <v>0</v>
      </c>
      <c r="L739" s="50" t="n">
        <v>0</v>
      </c>
      <c r="M739" s="50" t="n">
        <v>0</v>
      </c>
      <c r="N739" s="50" t="n">
        <v>0</v>
      </c>
      <c r="O739" s="50" t="n">
        <v>0</v>
      </c>
      <c r="P739" s="50" t="n">
        <v>0</v>
      </c>
      <c r="Q739" s="51" t="n">
        <v>0</v>
      </c>
    </row>
    <row r="740" customFormat="false" ht="12.75" hidden="false" customHeight="false" outlineLevel="0" collapsed="false">
      <c r="B740" s="85" t="s">
        <v>64</v>
      </c>
      <c r="C740" s="13" t="n">
        <v>739</v>
      </c>
      <c r="D740" s="50" t="n">
        <v>8611590.8142523</v>
      </c>
      <c r="E740" s="50" t="n">
        <v>0</v>
      </c>
      <c r="F740" s="50" t="n">
        <v>25255.35</v>
      </c>
      <c r="G740" s="50" t="n">
        <v>44699.1</v>
      </c>
      <c r="H740" s="50" t="n">
        <v>43283.17</v>
      </c>
      <c r="I740" s="50" t="n">
        <v>45451.93</v>
      </c>
      <c r="J740" s="50" t="n">
        <v>45098.1</v>
      </c>
      <c r="K740" s="50" t="n">
        <v>94558.73</v>
      </c>
      <c r="L740" s="50" t="n">
        <v>45707.4</v>
      </c>
      <c r="M740" s="50" t="n">
        <v>131059.46</v>
      </c>
      <c r="N740" s="50" t="n">
        <v>475113.24</v>
      </c>
      <c r="O740" s="50" t="n">
        <v>-122888.3</v>
      </c>
      <c r="P740" s="50" t="n">
        <v>1166795.81</v>
      </c>
      <c r="Q740" s="51" t="n">
        <v>1519020.75</v>
      </c>
    </row>
    <row r="741" customFormat="false" ht="12.75" hidden="false" customHeight="false" outlineLevel="0" collapsed="false">
      <c r="B741" s="85" t="s">
        <v>67</v>
      </c>
      <c r="C741" s="13" t="n">
        <v>740</v>
      </c>
      <c r="D741" s="50" t="n">
        <v>45366.0294140017</v>
      </c>
      <c r="E741" s="50" t="n">
        <v>0</v>
      </c>
      <c r="F741" s="50" t="n">
        <v>0</v>
      </c>
      <c r="G741" s="50" t="n">
        <v>0</v>
      </c>
      <c r="H741" s="50" t="n">
        <v>0</v>
      </c>
      <c r="I741" s="50" t="n">
        <v>0</v>
      </c>
      <c r="J741" s="50" t="n">
        <v>0</v>
      </c>
      <c r="K741" s="50" t="n">
        <v>0</v>
      </c>
      <c r="L741" s="50" t="n">
        <v>0</v>
      </c>
      <c r="M741" s="50" t="n">
        <v>0</v>
      </c>
      <c r="N741" s="50" t="n">
        <v>0</v>
      </c>
      <c r="O741" s="50" t="n">
        <v>0</v>
      </c>
      <c r="P741" s="50" t="n">
        <v>0</v>
      </c>
      <c r="Q741" s="51" t="n">
        <v>0</v>
      </c>
    </row>
    <row r="742" customFormat="false" ht="12.75" hidden="false" customHeight="false" outlineLevel="0" collapsed="false">
      <c r="B742" s="85" t="s">
        <v>70</v>
      </c>
      <c r="C742" s="13" t="n">
        <v>741</v>
      </c>
      <c r="D742" s="50" t="n">
        <v>242699.424208465</v>
      </c>
      <c r="E742" s="50" t="n">
        <v>0</v>
      </c>
      <c r="F742" s="50" t="n">
        <v>0</v>
      </c>
      <c r="G742" s="50" t="n">
        <v>0</v>
      </c>
      <c r="H742" s="50" t="n">
        <v>0</v>
      </c>
      <c r="I742" s="50" t="n">
        <v>0</v>
      </c>
      <c r="J742" s="50" t="n">
        <v>0</v>
      </c>
      <c r="K742" s="50" t="n">
        <v>0</v>
      </c>
      <c r="L742" s="50" t="n">
        <v>0</v>
      </c>
      <c r="M742" s="50" t="n">
        <v>0</v>
      </c>
      <c r="N742" s="50" t="n">
        <v>0</v>
      </c>
      <c r="O742" s="50" t="n">
        <v>0</v>
      </c>
      <c r="P742" s="50" t="n">
        <v>0</v>
      </c>
      <c r="Q742" s="51" t="n">
        <v>0</v>
      </c>
    </row>
    <row r="743" customFormat="false" ht="12.75" hidden="false" customHeight="false" outlineLevel="0" collapsed="false">
      <c r="B743" s="85" t="s">
        <v>75</v>
      </c>
      <c r="C743" s="13" t="n">
        <v>742</v>
      </c>
      <c r="D743" s="50" t="n">
        <v>3650682.40341989</v>
      </c>
      <c r="E743" s="50" t="n">
        <v>0</v>
      </c>
      <c r="F743" s="50" t="n">
        <v>7869.11</v>
      </c>
      <c r="G743" s="50" t="n">
        <v>11211.67</v>
      </c>
      <c r="H743" s="50" t="n">
        <v>10908.38</v>
      </c>
      <c r="I743" s="50" t="n">
        <v>20186.5</v>
      </c>
      <c r="J743" s="50" t="n">
        <v>23212.95</v>
      </c>
      <c r="K743" s="50" t="n">
        <v>51753.75</v>
      </c>
      <c r="L743" s="50" t="n">
        <v>15235.27</v>
      </c>
      <c r="M743" s="50" t="n">
        <v>29489.86</v>
      </c>
      <c r="N743" s="50" t="n">
        <v>169867.49</v>
      </c>
      <c r="O743" s="50" t="n">
        <v>667437.58</v>
      </c>
      <c r="P743" s="50" t="n">
        <v>2261838.94</v>
      </c>
      <c r="Q743" s="51" t="n">
        <v>3099144.01</v>
      </c>
    </row>
    <row r="744" customFormat="false" ht="12.75" hidden="false" customHeight="false" outlineLevel="0" collapsed="false">
      <c r="B744" s="85" t="s">
        <v>78</v>
      </c>
      <c r="C744" s="13" t="n">
        <v>743</v>
      </c>
      <c r="D744" s="50" t="n">
        <v>344147.772781177</v>
      </c>
      <c r="E744" s="50" t="n">
        <v>0</v>
      </c>
      <c r="F744" s="50" t="n">
        <v>606</v>
      </c>
      <c r="G744" s="50" t="n">
        <v>0</v>
      </c>
      <c r="H744" s="50" t="n">
        <v>0</v>
      </c>
      <c r="I744" s="50" t="n">
        <v>0</v>
      </c>
      <c r="J744" s="50" t="n">
        <v>0</v>
      </c>
      <c r="K744" s="50" t="n">
        <v>0</v>
      </c>
      <c r="L744" s="50" t="n">
        <v>0</v>
      </c>
      <c r="M744" s="50" t="n">
        <v>0</v>
      </c>
      <c r="N744" s="50" t="n">
        <v>606</v>
      </c>
      <c r="O744" s="50" t="n">
        <v>0</v>
      </c>
      <c r="P744" s="50" t="n">
        <v>0</v>
      </c>
      <c r="Q744" s="51" t="n">
        <v>606</v>
      </c>
    </row>
    <row r="745" customFormat="false" ht="12.75" hidden="false" customHeight="false" outlineLevel="0" collapsed="false">
      <c r="B745" s="85"/>
      <c r="C745" s="13" t="n">
        <v>744</v>
      </c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1"/>
    </row>
    <row r="746" customFormat="false" ht="12.75" hidden="false" customHeight="false" outlineLevel="0" collapsed="false">
      <c r="B746" s="85" t="s">
        <v>83</v>
      </c>
      <c r="C746" s="13" t="n">
        <v>745</v>
      </c>
      <c r="D746" s="50" t="s">
        <v>4</v>
      </c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1"/>
    </row>
    <row r="747" customFormat="false" ht="12.75" hidden="false" customHeight="false" outlineLevel="0" collapsed="false">
      <c r="B747" s="85" t="s">
        <v>22</v>
      </c>
      <c r="C747" s="13" t="n">
        <v>746</v>
      </c>
      <c r="D747" s="50" t="n">
        <v>0</v>
      </c>
      <c r="E747" s="50" t="n">
        <v>0</v>
      </c>
      <c r="F747" s="50" t="n">
        <v>0</v>
      </c>
      <c r="G747" s="50" t="n">
        <v>0</v>
      </c>
      <c r="H747" s="50" t="n">
        <v>0</v>
      </c>
      <c r="I747" s="50" t="n">
        <v>0</v>
      </c>
      <c r="J747" s="50" t="n">
        <v>0</v>
      </c>
      <c r="K747" s="50" t="n">
        <v>0</v>
      </c>
      <c r="L747" s="50" t="n">
        <v>0</v>
      </c>
      <c r="M747" s="50" t="n">
        <v>0</v>
      </c>
      <c r="N747" s="50" t="n">
        <v>0</v>
      </c>
      <c r="O747" s="50" t="n">
        <v>0</v>
      </c>
      <c r="P747" s="50" t="n">
        <v>0</v>
      </c>
      <c r="Q747" s="51" t="n">
        <v>0</v>
      </c>
    </row>
    <row r="748" customFormat="false" ht="12.75" hidden="false" customHeight="false" outlineLevel="0" collapsed="false">
      <c r="B748" s="85" t="s">
        <v>27</v>
      </c>
      <c r="C748" s="13" t="n">
        <v>747</v>
      </c>
      <c r="D748" s="50" t="n">
        <v>0</v>
      </c>
      <c r="E748" s="50" t="n">
        <v>0</v>
      </c>
      <c r="F748" s="50" t="n">
        <v>0</v>
      </c>
      <c r="G748" s="50" t="n">
        <v>0</v>
      </c>
      <c r="H748" s="50" t="n">
        <v>0</v>
      </c>
      <c r="I748" s="50" t="n">
        <v>0</v>
      </c>
      <c r="J748" s="50" t="n">
        <v>0</v>
      </c>
      <c r="K748" s="50" t="n">
        <v>0</v>
      </c>
      <c r="L748" s="50" t="n">
        <v>0</v>
      </c>
      <c r="M748" s="50" t="n">
        <v>0</v>
      </c>
      <c r="N748" s="50" t="n">
        <v>0</v>
      </c>
      <c r="O748" s="50" t="n">
        <v>0</v>
      </c>
      <c r="P748" s="50" t="n">
        <v>0</v>
      </c>
      <c r="Q748" s="51" t="n">
        <v>0</v>
      </c>
    </row>
    <row r="749" customFormat="false" ht="12.75" hidden="false" customHeight="false" outlineLevel="0" collapsed="false">
      <c r="B749" s="85" t="s">
        <v>77</v>
      </c>
      <c r="C749" s="13" t="n">
        <v>748</v>
      </c>
      <c r="D749" s="50" t="n">
        <v>0</v>
      </c>
      <c r="E749" s="50" t="n">
        <v>0</v>
      </c>
      <c r="F749" s="50" t="n">
        <v>-0.360002450525056</v>
      </c>
      <c r="G749" s="50" t="n">
        <v>-4.93972027451563</v>
      </c>
      <c r="H749" s="50" t="n">
        <v>-4.91852884037825</v>
      </c>
      <c r="I749" s="50" t="n">
        <v>-12.7625604982077</v>
      </c>
      <c r="J749" s="50" t="n">
        <v>-15.8883125470873</v>
      </c>
      <c r="K749" s="50" t="n">
        <v>-36.1065128696014</v>
      </c>
      <c r="L749" s="50" t="n">
        <v>-7.48640335340282</v>
      </c>
      <c r="M749" s="50" t="n">
        <v>-11.31264553436</v>
      </c>
      <c r="N749" s="50" t="n">
        <v>-93.774686368078</v>
      </c>
      <c r="O749" s="50" t="n">
        <v>-479.394913805564</v>
      </c>
      <c r="P749" s="50" t="n">
        <v>-1595.01318512011</v>
      </c>
      <c r="Q749" s="51" t="n">
        <v>-2168.18278529375</v>
      </c>
    </row>
    <row r="750" customFormat="false" ht="12.75" hidden="false" customHeight="false" outlineLevel="0" collapsed="false">
      <c r="B750" s="85" t="s">
        <v>66</v>
      </c>
      <c r="C750" s="13" t="n">
        <v>749</v>
      </c>
      <c r="D750" s="50" t="n">
        <v>0</v>
      </c>
      <c r="E750" s="50" t="n">
        <v>0</v>
      </c>
      <c r="F750" s="50" t="n">
        <v>0</v>
      </c>
      <c r="G750" s="50" t="n">
        <v>0</v>
      </c>
      <c r="H750" s="50" t="n">
        <v>0</v>
      </c>
      <c r="I750" s="50" t="n">
        <v>0</v>
      </c>
      <c r="J750" s="50" t="n">
        <v>0</v>
      </c>
      <c r="K750" s="50" t="n">
        <v>0</v>
      </c>
      <c r="L750" s="50" t="n">
        <v>0</v>
      </c>
      <c r="M750" s="50" t="n">
        <v>0</v>
      </c>
      <c r="N750" s="50" t="n">
        <v>0</v>
      </c>
      <c r="O750" s="50" t="n">
        <v>0</v>
      </c>
      <c r="P750" s="50" t="n">
        <v>0</v>
      </c>
      <c r="Q750" s="51" t="n">
        <v>0</v>
      </c>
    </row>
    <row r="751" customFormat="false" ht="12.75" hidden="false" customHeight="false" outlineLevel="0" collapsed="false">
      <c r="B751" s="85" t="s">
        <v>45</v>
      </c>
      <c r="C751" s="13" t="n">
        <v>750</v>
      </c>
      <c r="D751" s="50" t="n">
        <v>0</v>
      </c>
      <c r="E751" s="50" t="n">
        <v>0</v>
      </c>
      <c r="F751" s="50" t="n">
        <v>0</v>
      </c>
      <c r="G751" s="50" t="n">
        <v>0</v>
      </c>
      <c r="H751" s="50" t="n">
        <v>0</v>
      </c>
      <c r="I751" s="50" t="n">
        <v>0</v>
      </c>
      <c r="J751" s="50" t="n">
        <v>0</v>
      </c>
      <c r="K751" s="50" t="n">
        <v>0</v>
      </c>
      <c r="L751" s="50" t="n">
        <v>0</v>
      </c>
      <c r="M751" s="50" t="n">
        <v>0</v>
      </c>
      <c r="N751" s="50" t="n">
        <v>0</v>
      </c>
      <c r="O751" s="50" t="n">
        <v>0</v>
      </c>
      <c r="P751" s="50" t="n">
        <v>0</v>
      </c>
      <c r="Q751" s="51" t="n">
        <v>0</v>
      </c>
    </row>
    <row r="752" customFormat="false" ht="12.75" hidden="false" customHeight="false" outlineLevel="0" collapsed="false">
      <c r="B752" s="85" t="s">
        <v>52</v>
      </c>
      <c r="C752" s="13" t="n">
        <v>751</v>
      </c>
      <c r="D752" s="50" t="n">
        <v>0</v>
      </c>
      <c r="E752" s="50" t="n">
        <v>0</v>
      </c>
      <c r="F752" s="50" t="n">
        <v>0</v>
      </c>
      <c r="G752" s="50" t="n">
        <v>0</v>
      </c>
      <c r="H752" s="50" t="n">
        <v>0</v>
      </c>
      <c r="I752" s="50" t="n">
        <v>0</v>
      </c>
      <c r="J752" s="50" t="n">
        <v>0</v>
      </c>
      <c r="K752" s="50" t="n">
        <v>0</v>
      </c>
      <c r="L752" s="50" t="n">
        <v>0</v>
      </c>
      <c r="M752" s="50" t="n">
        <v>0</v>
      </c>
      <c r="N752" s="50" t="n">
        <v>0</v>
      </c>
      <c r="O752" s="50" t="n">
        <v>0</v>
      </c>
      <c r="P752" s="50" t="n">
        <v>0</v>
      </c>
      <c r="Q752" s="51" t="n">
        <v>0</v>
      </c>
    </row>
    <row r="753" customFormat="false" ht="12.75" hidden="false" customHeight="false" outlineLevel="0" collapsed="false">
      <c r="B753" s="85" t="s">
        <v>80</v>
      </c>
      <c r="C753" s="13" t="n">
        <v>752</v>
      </c>
      <c r="D753" s="50" t="n">
        <v>0</v>
      </c>
      <c r="E753" s="50" t="n">
        <v>0</v>
      </c>
      <c r="F753" s="50" t="n">
        <v>0</v>
      </c>
      <c r="G753" s="50" t="n">
        <v>0</v>
      </c>
      <c r="H753" s="50" t="n">
        <v>0</v>
      </c>
      <c r="I753" s="50" t="n">
        <v>0</v>
      </c>
      <c r="J753" s="50" t="n">
        <v>0</v>
      </c>
      <c r="K753" s="50" t="n">
        <v>0</v>
      </c>
      <c r="L753" s="50" t="n">
        <v>0</v>
      </c>
      <c r="M753" s="50" t="n">
        <v>0</v>
      </c>
      <c r="N753" s="50" t="n">
        <v>0</v>
      </c>
      <c r="O753" s="50" t="n">
        <v>0</v>
      </c>
      <c r="P753" s="50" t="n">
        <v>0</v>
      </c>
      <c r="Q753" s="51" t="n">
        <v>0</v>
      </c>
    </row>
    <row r="754" customFormat="false" ht="12.75" hidden="false" customHeight="false" outlineLevel="0" collapsed="false">
      <c r="B754" s="85" t="s">
        <v>49</v>
      </c>
      <c r="C754" s="13" t="n">
        <v>753</v>
      </c>
      <c r="D754" s="50" t="n">
        <v>0</v>
      </c>
      <c r="E754" s="50" t="n">
        <v>0</v>
      </c>
      <c r="F754" s="50" t="n">
        <v>0</v>
      </c>
      <c r="G754" s="50" t="n">
        <v>0</v>
      </c>
      <c r="H754" s="50" t="n">
        <v>0</v>
      </c>
      <c r="I754" s="50" t="n">
        <v>0</v>
      </c>
      <c r="J754" s="50" t="n">
        <v>0</v>
      </c>
      <c r="K754" s="50" t="n">
        <v>0</v>
      </c>
      <c r="L754" s="50" t="n">
        <v>0</v>
      </c>
      <c r="M754" s="50" t="n">
        <v>0</v>
      </c>
      <c r="N754" s="50" t="n">
        <v>0</v>
      </c>
      <c r="O754" s="50" t="n">
        <v>0</v>
      </c>
      <c r="P754" s="50" t="n">
        <v>0</v>
      </c>
      <c r="Q754" s="51" t="n">
        <v>0</v>
      </c>
    </row>
    <row r="755" customFormat="false" ht="12.75" hidden="false" customHeight="false" outlineLevel="0" collapsed="false">
      <c r="B755" s="85" t="s">
        <v>34</v>
      </c>
      <c r="C755" s="13" t="n">
        <v>754</v>
      </c>
      <c r="D755" s="50" t="n">
        <v>0</v>
      </c>
      <c r="E755" s="50" t="n">
        <v>0</v>
      </c>
      <c r="F755" s="50" t="n">
        <v>0</v>
      </c>
      <c r="G755" s="50" t="n">
        <v>0</v>
      </c>
      <c r="H755" s="50" t="n">
        <v>0</v>
      </c>
      <c r="I755" s="50" t="n">
        <v>0</v>
      </c>
      <c r="J755" s="50" t="n">
        <v>0</v>
      </c>
      <c r="K755" s="50" t="n">
        <v>0</v>
      </c>
      <c r="L755" s="50" t="n">
        <v>0</v>
      </c>
      <c r="M755" s="50" t="n">
        <v>0</v>
      </c>
      <c r="N755" s="50" t="n">
        <v>0</v>
      </c>
      <c r="O755" s="50" t="n">
        <v>0</v>
      </c>
      <c r="P755" s="50" t="n">
        <v>0</v>
      </c>
      <c r="Q755" s="51" t="n">
        <v>0</v>
      </c>
    </row>
    <row r="756" customFormat="false" ht="12.75" hidden="false" customHeight="false" outlineLevel="0" collapsed="false">
      <c r="B756" s="85" t="s">
        <v>69</v>
      </c>
      <c r="C756" s="13" t="n">
        <v>755</v>
      </c>
      <c r="D756" s="50" t="n">
        <v>0</v>
      </c>
      <c r="E756" s="50" t="n">
        <v>0</v>
      </c>
      <c r="F756" s="50" t="n">
        <v>0</v>
      </c>
      <c r="G756" s="50" t="n">
        <v>0</v>
      </c>
      <c r="H756" s="50" t="n">
        <v>0</v>
      </c>
      <c r="I756" s="50" t="n">
        <v>0</v>
      </c>
      <c r="J756" s="50" t="n">
        <v>0</v>
      </c>
      <c r="K756" s="50" t="n">
        <v>0</v>
      </c>
      <c r="L756" s="50" t="n">
        <v>0</v>
      </c>
      <c r="M756" s="50" t="n">
        <v>0</v>
      </c>
      <c r="N756" s="50" t="n">
        <v>0</v>
      </c>
      <c r="O756" s="50" t="n">
        <v>0</v>
      </c>
      <c r="P756" s="50" t="n">
        <v>0</v>
      </c>
      <c r="Q756" s="51" t="n">
        <v>0</v>
      </c>
    </row>
    <row r="757" customFormat="false" ht="12.75" hidden="false" customHeight="false" outlineLevel="0" collapsed="false">
      <c r="B757" s="85" t="s">
        <v>72</v>
      </c>
      <c r="C757" s="13" t="n">
        <v>756</v>
      </c>
      <c r="D757" s="50" t="n">
        <v>0</v>
      </c>
      <c r="E757" s="50" t="n">
        <v>0</v>
      </c>
      <c r="F757" s="50" t="n">
        <v>0</v>
      </c>
      <c r="G757" s="50" t="n">
        <v>0</v>
      </c>
      <c r="H757" s="50" t="n">
        <v>0</v>
      </c>
      <c r="I757" s="50" t="n">
        <v>0</v>
      </c>
      <c r="J757" s="50" t="n">
        <v>0</v>
      </c>
      <c r="K757" s="50" t="n">
        <v>0</v>
      </c>
      <c r="L757" s="50" t="n">
        <v>0</v>
      </c>
      <c r="M757" s="50" t="n">
        <v>0</v>
      </c>
      <c r="N757" s="50" t="n">
        <v>0</v>
      </c>
      <c r="O757" s="50" t="n">
        <v>0</v>
      </c>
      <c r="P757" s="50" t="n">
        <v>0</v>
      </c>
      <c r="Q757" s="51" t="n">
        <v>0</v>
      </c>
    </row>
    <row r="758" customFormat="false" ht="12.75" hidden="false" customHeight="false" outlineLevel="0" collapsed="false">
      <c r="B758" s="85" t="s">
        <v>31</v>
      </c>
      <c r="C758" s="13" t="n">
        <v>757</v>
      </c>
      <c r="D758" s="50" t="n">
        <v>0</v>
      </c>
      <c r="E758" s="50" t="n">
        <v>0</v>
      </c>
      <c r="F758" s="50" t="n">
        <v>0</v>
      </c>
      <c r="G758" s="50" t="n">
        <v>0</v>
      </c>
      <c r="H758" s="50" t="n">
        <v>0</v>
      </c>
      <c r="I758" s="50" t="n">
        <v>0</v>
      </c>
      <c r="J758" s="50" t="n">
        <v>0</v>
      </c>
      <c r="K758" s="50" t="n">
        <v>0</v>
      </c>
      <c r="L758" s="50" t="n">
        <v>0</v>
      </c>
      <c r="M758" s="50" t="n">
        <v>0</v>
      </c>
      <c r="N758" s="50" t="n">
        <v>0</v>
      </c>
      <c r="O758" s="50" t="n">
        <v>0</v>
      </c>
      <c r="P758" s="50" t="n">
        <v>0</v>
      </c>
      <c r="Q758" s="51" t="n">
        <v>0</v>
      </c>
    </row>
    <row r="759" customFormat="false" ht="12.75" hidden="false" customHeight="false" outlineLevel="0" collapsed="false">
      <c r="B759" s="85" t="s">
        <v>37</v>
      </c>
      <c r="C759" s="13" t="n">
        <v>758</v>
      </c>
      <c r="D759" s="50" t="n">
        <v>0</v>
      </c>
      <c r="E759" s="50" t="n">
        <v>0</v>
      </c>
      <c r="F759" s="50" t="n">
        <v>0</v>
      </c>
      <c r="G759" s="50" t="n">
        <v>0</v>
      </c>
      <c r="H759" s="50" t="n">
        <v>0</v>
      </c>
      <c r="I759" s="50" t="n">
        <v>0</v>
      </c>
      <c r="J759" s="50" t="n">
        <v>0</v>
      </c>
      <c r="K759" s="50" t="n">
        <v>0</v>
      </c>
      <c r="L759" s="50" t="n">
        <v>0</v>
      </c>
      <c r="M759" s="50" t="n">
        <v>0</v>
      </c>
      <c r="N759" s="50" t="n">
        <v>0</v>
      </c>
      <c r="O759" s="50" t="n">
        <v>0</v>
      </c>
      <c r="P759" s="50" t="n">
        <v>0</v>
      </c>
      <c r="Q759" s="51" t="n">
        <v>0</v>
      </c>
    </row>
    <row r="760" customFormat="false" ht="12.75" hidden="false" customHeight="false" outlineLevel="0" collapsed="false">
      <c r="B760" s="85" t="n">
        <v>0</v>
      </c>
      <c r="C760" s="13" t="n">
        <v>759</v>
      </c>
      <c r="D760" s="50" t="n">
        <v>0</v>
      </c>
      <c r="E760" s="50" t="n">
        <v>0</v>
      </c>
      <c r="F760" s="50" t="n">
        <v>0</v>
      </c>
      <c r="G760" s="50" t="n">
        <v>0</v>
      </c>
      <c r="H760" s="50" t="n">
        <v>0</v>
      </c>
      <c r="I760" s="50" t="n">
        <v>0</v>
      </c>
      <c r="J760" s="50" t="n">
        <v>0</v>
      </c>
      <c r="K760" s="50" t="n">
        <v>0</v>
      </c>
      <c r="L760" s="50" t="n">
        <v>0</v>
      </c>
      <c r="M760" s="50" t="n">
        <v>0</v>
      </c>
      <c r="N760" s="50" t="n">
        <v>0</v>
      </c>
      <c r="O760" s="50" t="n">
        <v>0</v>
      </c>
      <c r="P760" s="50" t="n">
        <v>0</v>
      </c>
      <c r="Q760" s="51" t="n">
        <v>0</v>
      </c>
    </row>
    <row r="761" customFormat="false" ht="12.75" hidden="false" customHeight="false" outlineLevel="0" collapsed="false">
      <c r="B761" s="87" t="n">
        <v>0</v>
      </c>
      <c r="C761" s="64" t="n">
        <v>760</v>
      </c>
      <c r="D761" s="54" t="n">
        <v>0</v>
      </c>
      <c r="E761" s="54" t="n">
        <v>0</v>
      </c>
      <c r="F761" s="54" t="n">
        <v>0</v>
      </c>
      <c r="G761" s="54" t="n">
        <v>0</v>
      </c>
      <c r="H761" s="54" t="n">
        <v>0</v>
      </c>
      <c r="I761" s="54" t="n">
        <v>0</v>
      </c>
      <c r="J761" s="54" t="n">
        <v>0</v>
      </c>
      <c r="K761" s="54" t="n">
        <v>0</v>
      </c>
      <c r="L761" s="54" t="n">
        <v>0</v>
      </c>
      <c r="M761" s="54" t="n">
        <v>0</v>
      </c>
      <c r="N761" s="54" t="n">
        <v>0</v>
      </c>
      <c r="O761" s="54" t="n">
        <v>0</v>
      </c>
      <c r="P761" s="54" t="n">
        <v>0</v>
      </c>
      <c r="Q761" s="55" t="n">
        <v>0</v>
      </c>
    </row>
    <row r="762" customFormat="false" ht="12.75" hidden="false" customHeight="false" outlineLevel="0" collapsed="false">
      <c r="A762" s="0" t="n">
        <v>20</v>
      </c>
      <c r="B762" s="57" t="n">
        <v>36929</v>
      </c>
      <c r="C762" s="58" t="n">
        <v>761</v>
      </c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83"/>
    </row>
    <row r="763" customFormat="false" ht="12.75" hidden="false" customHeight="false" outlineLevel="0" collapsed="false">
      <c r="B763" s="61"/>
      <c r="C763" s="13" t="n">
        <v>762</v>
      </c>
      <c r="D763" s="13"/>
      <c r="E763" s="21" t="s">
        <v>5</v>
      </c>
      <c r="F763" s="21" t="s">
        <v>6</v>
      </c>
      <c r="G763" s="21" t="s">
        <v>7</v>
      </c>
      <c r="H763" s="21" t="s">
        <v>8</v>
      </c>
      <c r="I763" s="21" t="s">
        <v>9</v>
      </c>
      <c r="J763" s="21" t="s">
        <v>10</v>
      </c>
      <c r="K763" s="21" t="s">
        <v>11</v>
      </c>
      <c r="L763" s="21" t="s">
        <v>12</v>
      </c>
      <c r="M763" s="21" t="s">
        <v>13</v>
      </c>
      <c r="N763" s="21" t="s">
        <v>14</v>
      </c>
      <c r="O763" s="21" t="n">
        <v>2002</v>
      </c>
      <c r="P763" s="21" t="s">
        <v>15</v>
      </c>
      <c r="Q763" s="84" t="s">
        <v>16</v>
      </c>
    </row>
    <row r="764" customFormat="false" ht="12.75" hidden="false" customHeight="false" outlineLevel="0" collapsed="false">
      <c r="B764" s="85" t="s">
        <v>107</v>
      </c>
      <c r="C764" s="13" t="n">
        <v>763</v>
      </c>
      <c r="D764" s="13" t="s">
        <v>4</v>
      </c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86"/>
    </row>
    <row r="765" customFormat="false" ht="12.75" hidden="false" customHeight="false" outlineLevel="0" collapsed="false">
      <c r="B765" s="85" t="s">
        <v>19</v>
      </c>
      <c r="C765" s="13" t="n">
        <v>764</v>
      </c>
      <c r="D765" s="50" t="n">
        <v>25985757.6335593</v>
      </c>
      <c r="E765" s="50" t="n">
        <v>0</v>
      </c>
      <c r="F765" s="50" t="n">
        <v>160655.62</v>
      </c>
      <c r="G765" s="50" t="n">
        <v>394216.9</v>
      </c>
      <c r="H765" s="50" t="n">
        <v>440049.61</v>
      </c>
      <c r="I765" s="50" t="n">
        <v>463413.8</v>
      </c>
      <c r="J765" s="50" t="n">
        <v>373684.62</v>
      </c>
      <c r="K765" s="50" t="n">
        <v>748850.16</v>
      </c>
      <c r="L765" s="50" t="n">
        <v>435903.91</v>
      </c>
      <c r="M765" s="50" t="n">
        <v>1449029.43</v>
      </c>
      <c r="N765" s="50" t="n">
        <v>4465804.05</v>
      </c>
      <c r="O765" s="50" t="n">
        <v>-8105.83000000002</v>
      </c>
      <c r="P765" s="50" t="n">
        <v>3740766.72</v>
      </c>
      <c r="Q765" s="51" t="n">
        <v>8198464.94</v>
      </c>
    </row>
    <row r="766" customFormat="false" ht="12.75" hidden="false" customHeight="false" outlineLevel="0" collapsed="false">
      <c r="B766" s="85" t="s">
        <v>20</v>
      </c>
      <c r="C766" s="13" t="n">
        <v>765</v>
      </c>
      <c r="D766" s="50" t="n">
        <v>7277974.6278646</v>
      </c>
      <c r="E766" s="50" t="n">
        <v>0</v>
      </c>
      <c r="F766" s="50" t="n">
        <v>0</v>
      </c>
      <c r="G766" s="50" t="n">
        <v>0</v>
      </c>
      <c r="H766" s="50" t="n">
        <v>0</v>
      </c>
      <c r="I766" s="50" t="n">
        <v>0</v>
      </c>
      <c r="J766" s="50" t="n">
        <v>0</v>
      </c>
      <c r="K766" s="50" t="n">
        <v>0</v>
      </c>
      <c r="L766" s="50" t="n">
        <v>0</v>
      </c>
      <c r="M766" s="50" t="n">
        <v>0</v>
      </c>
      <c r="N766" s="50" t="n">
        <v>0</v>
      </c>
      <c r="O766" s="50" t="n">
        <v>216611.16</v>
      </c>
      <c r="P766" s="50" t="n">
        <v>1024458.87</v>
      </c>
      <c r="Q766" s="51" t="n">
        <v>1241070.03</v>
      </c>
    </row>
    <row r="767" customFormat="false" ht="12.75" hidden="false" customHeight="false" outlineLevel="0" collapsed="false">
      <c r="B767" s="85" t="s">
        <v>108</v>
      </c>
      <c r="C767" s="13" t="n">
        <v>766</v>
      </c>
      <c r="D767" s="50" t="n">
        <v>0</v>
      </c>
      <c r="E767" s="50" t="n">
        <v>0</v>
      </c>
      <c r="F767" s="50" t="n">
        <v>0</v>
      </c>
      <c r="G767" s="50" t="n">
        <v>0</v>
      </c>
      <c r="H767" s="50" t="n">
        <v>0</v>
      </c>
      <c r="I767" s="50" t="n">
        <v>0</v>
      </c>
      <c r="J767" s="50" t="n">
        <v>0</v>
      </c>
      <c r="K767" s="50" t="n">
        <v>0</v>
      </c>
      <c r="L767" s="50" t="n">
        <v>0</v>
      </c>
      <c r="M767" s="50" t="n">
        <v>0</v>
      </c>
      <c r="N767" s="50" t="n">
        <v>0</v>
      </c>
      <c r="O767" s="50" t="n">
        <v>0</v>
      </c>
      <c r="P767" s="50" t="n">
        <v>0</v>
      </c>
      <c r="Q767" s="51" t="n">
        <v>0</v>
      </c>
    </row>
    <row r="768" customFormat="false" ht="12.75" hidden="false" customHeight="false" outlineLevel="0" collapsed="false">
      <c r="B768" s="85" t="s">
        <v>25</v>
      </c>
      <c r="C768" s="13" t="n">
        <v>767</v>
      </c>
      <c r="D768" s="50" t="n">
        <v>7300189.22312919</v>
      </c>
      <c r="E768" s="50" t="n">
        <v>0</v>
      </c>
      <c r="F768" s="50" t="n">
        <v>70618.78</v>
      </c>
      <c r="G768" s="50" t="n">
        <v>99994</v>
      </c>
      <c r="H768" s="50" t="n">
        <v>104788.3</v>
      </c>
      <c r="I768" s="50" t="n">
        <v>106881.81</v>
      </c>
      <c r="J768" s="50" t="n">
        <v>78789.41</v>
      </c>
      <c r="K768" s="50" t="n">
        <v>161516.71</v>
      </c>
      <c r="L768" s="50" t="n">
        <v>107932.62</v>
      </c>
      <c r="M768" s="50" t="n">
        <v>314289.1</v>
      </c>
      <c r="N768" s="50" t="n">
        <v>1044810.73</v>
      </c>
      <c r="O768" s="50" t="n">
        <v>91498.21</v>
      </c>
      <c r="P768" s="50" t="n">
        <v>900888.26</v>
      </c>
      <c r="Q768" s="51" t="n">
        <v>2037197.2</v>
      </c>
    </row>
    <row r="769" customFormat="false" ht="12.75" hidden="false" customHeight="false" outlineLevel="0" collapsed="false">
      <c r="B769" s="85" t="s">
        <v>29</v>
      </c>
      <c r="C769" s="13" t="n">
        <v>768</v>
      </c>
      <c r="D769" s="50" t="n">
        <v>734250.463394246</v>
      </c>
      <c r="E769" s="50" t="n">
        <v>0</v>
      </c>
      <c r="F769" s="50" t="n">
        <v>0</v>
      </c>
      <c r="G769" s="50" t="n">
        <v>0</v>
      </c>
      <c r="H769" s="50" t="n">
        <v>0</v>
      </c>
      <c r="I769" s="50" t="n">
        <v>0</v>
      </c>
      <c r="J769" s="50" t="n">
        <v>0</v>
      </c>
      <c r="K769" s="50" t="n">
        <v>0</v>
      </c>
      <c r="L769" s="50" t="n">
        <v>0</v>
      </c>
      <c r="M769" s="50" t="n">
        <v>0</v>
      </c>
      <c r="N769" s="50" t="n">
        <v>0</v>
      </c>
      <c r="O769" s="50" t="n">
        <v>0</v>
      </c>
      <c r="P769" s="50" t="n">
        <v>0</v>
      </c>
      <c r="Q769" s="51" t="n">
        <v>0</v>
      </c>
    </row>
    <row r="770" customFormat="false" ht="12.75" hidden="false" customHeight="false" outlineLevel="0" collapsed="false">
      <c r="B770" s="85" t="s">
        <v>32</v>
      </c>
      <c r="C770" s="13" t="n">
        <v>769</v>
      </c>
      <c r="D770" s="50" t="n">
        <v>493782.400940301</v>
      </c>
      <c r="E770" s="50" t="n">
        <v>0</v>
      </c>
      <c r="F770" s="50" t="n">
        <v>-2384.94</v>
      </c>
      <c r="G770" s="50" t="n">
        <v>-3561</v>
      </c>
      <c r="H770" s="50" t="n">
        <v>-3545.82</v>
      </c>
      <c r="I770" s="50" t="n">
        <v>0</v>
      </c>
      <c r="J770" s="50" t="n">
        <v>0</v>
      </c>
      <c r="K770" s="50" t="n">
        <v>0</v>
      </c>
      <c r="L770" s="50" t="n">
        <v>0</v>
      </c>
      <c r="M770" s="50" t="n">
        <v>0</v>
      </c>
      <c r="N770" s="50" t="n">
        <v>-9491.76</v>
      </c>
      <c r="O770" s="50" t="n">
        <v>0</v>
      </c>
      <c r="P770" s="50" t="n">
        <v>0</v>
      </c>
      <c r="Q770" s="51" t="n">
        <v>-9491.76</v>
      </c>
    </row>
    <row r="771" customFormat="false" ht="12.75" hidden="false" customHeight="false" outlineLevel="0" collapsed="false">
      <c r="B771" s="85" t="s">
        <v>35</v>
      </c>
      <c r="C771" s="13" t="n">
        <v>770</v>
      </c>
      <c r="D771" s="50" t="n">
        <v>734250.463394246</v>
      </c>
      <c r="E771" s="50" t="n">
        <v>0</v>
      </c>
      <c r="F771" s="50" t="n">
        <v>0</v>
      </c>
      <c r="G771" s="50" t="n">
        <v>0</v>
      </c>
      <c r="H771" s="50" t="n">
        <v>0</v>
      </c>
      <c r="I771" s="50" t="n">
        <v>0</v>
      </c>
      <c r="J771" s="50" t="n">
        <v>0</v>
      </c>
      <c r="K771" s="50" t="n">
        <v>0</v>
      </c>
      <c r="L771" s="50" t="n">
        <v>0</v>
      </c>
      <c r="M771" s="50" t="n">
        <v>0</v>
      </c>
      <c r="N771" s="50" t="n">
        <v>0</v>
      </c>
      <c r="O771" s="50" t="n">
        <v>0</v>
      </c>
      <c r="P771" s="50" t="n">
        <v>0</v>
      </c>
      <c r="Q771" s="51" t="n">
        <v>0</v>
      </c>
    </row>
    <row r="772" customFormat="false" ht="12.75" hidden="false" customHeight="false" outlineLevel="0" collapsed="false">
      <c r="B772" s="85" t="s">
        <v>38</v>
      </c>
      <c r="C772" s="13" t="n">
        <v>771</v>
      </c>
      <c r="D772" s="50" t="n">
        <v>0</v>
      </c>
      <c r="E772" s="50" t="n">
        <v>0</v>
      </c>
      <c r="F772" s="50" t="n">
        <v>0</v>
      </c>
      <c r="G772" s="50" t="n">
        <v>0</v>
      </c>
      <c r="H772" s="50" t="n">
        <v>0</v>
      </c>
      <c r="I772" s="50" t="n">
        <v>0</v>
      </c>
      <c r="J772" s="50" t="n">
        <v>0</v>
      </c>
      <c r="K772" s="50" t="n">
        <v>0</v>
      </c>
      <c r="L772" s="50" t="n">
        <v>0</v>
      </c>
      <c r="M772" s="50" t="n">
        <v>0</v>
      </c>
      <c r="N772" s="50" t="n">
        <v>0</v>
      </c>
      <c r="O772" s="50" t="n">
        <v>0</v>
      </c>
      <c r="P772" s="50" t="n">
        <v>0</v>
      </c>
      <c r="Q772" s="51" t="n">
        <v>0</v>
      </c>
    </row>
    <row r="773" customFormat="false" ht="12.75" hidden="false" customHeight="false" outlineLevel="0" collapsed="false">
      <c r="B773" s="85" t="s">
        <v>43</v>
      </c>
      <c r="C773" s="13" t="n">
        <v>772</v>
      </c>
      <c r="D773" s="50" t="n">
        <v>4956849.86117283</v>
      </c>
      <c r="E773" s="50" t="n">
        <v>0</v>
      </c>
      <c r="F773" s="50" t="n">
        <v>89991.88</v>
      </c>
      <c r="G773" s="50" t="n">
        <v>128259.36</v>
      </c>
      <c r="H773" s="50" t="n">
        <v>267254.27</v>
      </c>
      <c r="I773" s="50" t="n">
        <v>296016.79</v>
      </c>
      <c r="J773" s="50" t="n">
        <v>229927.05</v>
      </c>
      <c r="K773" s="50" t="n">
        <v>445961.32</v>
      </c>
      <c r="L773" s="50" t="n">
        <v>268619.22</v>
      </c>
      <c r="M773" s="50" t="n">
        <v>808686.45</v>
      </c>
      <c r="N773" s="50" t="n">
        <v>2534716.34</v>
      </c>
      <c r="O773" s="50" t="n">
        <v>-423762.86</v>
      </c>
      <c r="P773" s="50" t="n">
        <v>-2279170.9</v>
      </c>
      <c r="Q773" s="51" t="n">
        <v>-168217.419999999</v>
      </c>
    </row>
    <row r="774" customFormat="false" ht="12.75" hidden="false" customHeight="false" outlineLevel="0" collapsed="false">
      <c r="B774" s="85" t="s">
        <v>47</v>
      </c>
      <c r="C774" s="13" t="n">
        <v>773</v>
      </c>
      <c r="D774" s="50" t="n">
        <v>828790.639783635</v>
      </c>
      <c r="E774" s="50" t="n">
        <v>0</v>
      </c>
      <c r="F774" s="50" t="n">
        <v>0</v>
      </c>
      <c r="G774" s="50" t="n">
        <v>96939.29</v>
      </c>
      <c r="H774" s="50" t="n">
        <v>21964.36</v>
      </c>
      <c r="I774" s="50" t="n">
        <v>0</v>
      </c>
      <c r="J774" s="50" t="n">
        <v>0</v>
      </c>
      <c r="K774" s="50" t="n">
        <v>-2134.83</v>
      </c>
      <c r="L774" s="50" t="n">
        <v>916.29</v>
      </c>
      <c r="M774" s="50" t="n">
        <v>169992.95</v>
      </c>
      <c r="N774" s="50" t="n">
        <v>287678.06</v>
      </c>
      <c r="O774" s="50" t="n">
        <v>-435210.09</v>
      </c>
      <c r="P774" s="50" t="n">
        <v>1060842.11</v>
      </c>
      <c r="Q774" s="51" t="n">
        <v>913310.08</v>
      </c>
    </row>
    <row r="775" customFormat="false" ht="12.75" hidden="false" customHeight="false" outlineLevel="0" collapsed="false">
      <c r="B775" s="85" t="s">
        <v>50</v>
      </c>
      <c r="C775" s="13" t="n">
        <v>774</v>
      </c>
      <c r="D775" s="50" t="n">
        <v>0</v>
      </c>
      <c r="E775" s="50" t="n">
        <v>0</v>
      </c>
      <c r="F775" s="50" t="n">
        <v>-26260.34</v>
      </c>
      <c r="G775" s="50" t="n">
        <v>0</v>
      </c>
      <c r="H775" s="50" t="n">
        <v>0</v>
      </c>
      <c r="I775" s="50" t="n">
        <v>0</v>
      </c>
      <c r="J775" s="50" t="n">
        <v>0</v>
      </c>
      <c r="K775" s="50" t="n">
        <v>0</v>
      </c>
      <c r="L775" s="50" t="n">
        <v>0</v>
      </c>
      <c r="M775" s="50" t="n">
        <v>0</v>
      </c>
      <c r="N775" s="50" t="n">
        <v>-26260.34</v>
      </c>
      <c r="O775" s="50" t="n">
        <v>217021.86</v>
      </c>
      <c r="P775" s="50" t="n">
        <v>-398711.23</v>
      </c>
      <c r="Q775" s="51" t="n">
        <v>-207949.71</v>
      </c>
    </row>
    <row r="776" customFormat="false" ht="12.75" hidden="false" customHeight="false" outlineLevel="0" collapsed="false">
      <c r="B776" s="85" t="s">
        <v>53</v>
      </c>
      <c r="C776" s="13" t="n">
        <v>775</v>
      </c>
      <c r="D776" s="50" t="n">
        <v>968223.137366614</v>
      </c>
      <c r="E776" s="50" t="n">
        <v>0</v>
      </c>
      <c r="F776" s="50" t="n">
        <v>-30010.52</v>
      </c>
      <c r="G776" s="50" t="n">
        <v>0</v>
      </c>
      <c r="H776" s="50" t="n">
        <v>0</v>
      </c>
      <c r="I776" s="50" t="n">
        <v>0</v>
      </c>
      <c r="J776" s="50" t="n">
        <v>0</v>
      </c>
      <c r="K776" s="50" t="n">
        <v>0</v>
      </c>
      <c r="L776" s="50" t="n">
        <v>0</v>
      </c>
      <c r="M776" s="50" t="n">
        <v>0</v>
      </c>
      <c r="N776" s="50" t="n">
        <v>-30010.52</v>
      </c>
      <c r="O776" s="50" t="n">
        <v>0</v>
      </c>
      <c r="P776" s="50" t="n">
        <v>0</v>
      </c>
      <c r="Q776" s="51" t="n">
        <v>-30010.52</v>
      </c>
    </row>
    <row r="777" customFormat="false" ht="12.75" hidden="false" customHeight="false" outlineLevel="0" collapsed="false">
      <c r="B777" s="85" t="s">
        <v>56</v>
      </c>
      <c r="C777" s="13" t="n">
        <v>776</v>
      </c>
      <c r="D777" s="50" t="n">
        <v>157563.327286072</v>
      </c>
      <c r="E777" s="50" t="n">
        <v>0</v>
      </c>
      <c r="F777" s="50" t="n">
        <v>26234.36</v>
      </c>
      <c r="G777" s="50" t="n">
        <v>19387.86</v>
      </c>
      <c r="H777" s="50" t="n">
        <v>0</v>
      </c>
      <c r="I777" s="50" t="n">
        <v>0</v>
      </c>
      <c r="J777" s="50" t="n">
        <v>0</v>
      </c>
      <c r="K777" s="50" t="n">
        <v>0</v>
      </c>
      <c r="L777" s="50" t="n">
        <v>0</v>
      </c>
      <c r="M777" s="50" t="n">
        <v>0</v>
      </c>
      <c r="N777" s="50" t="n">
        <v>45622.22</v>
      </c>
      <c r="O777" s="50" t="n">
        <v>0</v>
      </c>
      <c r="P777" s="50" t="n">
        <v>0</v>
      </c>
      <c r="Q777" s="51" t="n">
        <v>45622.22</v>
      </c>
    </row>
    <row r="778" customFormat="false" ht="12.75" hidden="false" customHeight="false" outlineLevel="0" collapsed="false">
      <c r="B778" s="85" t="s">
        <v>59</v>
      </c>
      <c r="C778" s="13" t="n">
        <v>777</v>
      </c>
      <c r="D778" s="50" t="n">
        <v>25528.573053665</v>
      </c>
      <c r="E778" s="50" t="n">
        <v>0</v>
      </c>
      <c r="F778" s="50" t="n">
        <v>0</v>
      </c>
      <c r="G778" s="50" t="n">
        <v>0</v>
      </c>
      <c r="H778" s="50" t="n">
        <v>0</v>
      </c>
      <c r="I778" s="50" t="n">
        <v>0</v>
      </c>
      <c r="J778" s="50" t="n">
        <v>0</v>
      </c>
      <c r="K778" s="50" t="n">
        <v>0</v>
      </c>
      <c r="L778" s="50" t="n">
        <v>0</v>
      </c>
      <c r="M778" s="50" t="n">
        <v>0</v>
      </c>
      <c r="N778" s="50" t="n">
        <v>0</v>
      </c>
      <c r="O778" s="50" t="n">
        <v>0</v>
      </c>
      <c r="P778" s="50" t="n">
        <v>0</v>
      </c>
      <c r="Q778" s="51" t="n">
        <v>0</v>
      </c>
    </row>
    <row r="779" customFormat="false" ht="12.75" hidden="false" customHeight="false" outlineLevel="0" collapsed="false">
      <c r="B779" s="85" t="s">
        <v>109</v>
      </c>
      <c r="C779" s="13" t="n">
        <v>778</v>
      </c>
      <c r="D779" s="50" t="n">
        <v>0</v>
      </c>
      <c r="E779" s="50" t="n">
        <v>0</v>
      </c>
      <c r="F779" s="50" t="n">
        <v>0</v>
      </c>
      <c r="G779" s="50" t="n">
        <v>0</v>
      </c>
      <c r="H779" s="50" t="n">
        <v>0</v>
      </c>
      <c r="I779" s="50" t="n">
        <v>0</v>
      </c>
      <c r="J779" s="50" t="n">
        <v>0</v>
      </c>
      <c r="K779" s="50" t="n">
        <v>0</v>
      </c>
      <c r="L779" s="50" t="n">
        <v>0</v>
      </c>
      <c r="M779" s="50" t="n">
        <v>0</v>
      </c>
      <c r="N779" s="50" t="n">
        <v>0</v>
      </c>
      <c r="O779" s="50" t="n">
        <v>0</v>
      </c>
      <c r="P779" s="50" t="n">
        <v>0</v>
      </c>
      <c r="Q779" s="51" t="n">
        <v>0</v>
      </c>
    </row>
    <row r="780" customFormat="false" ht="12.75" hidden="false" customHeight="false" outlineLevel="0" collapsed="false">
      <c r="B780" s="85" t="s">
        <v>64</v>
      </c>
      <c r="C780" s="13" t="n">
        <v>779</v>
      </c>
      <c r="D780" s="50" t="n">
        <v>8008598.96365663</v>
      </c>
      <c r="E780" s="50" t="n">
        <v>0</v>
      </c>
      <c r="F780" s="50" t="n">
        <v>24584.14</v>
      </c>
      <c r="G780" s="50" t="n">
        <v>45060.39</v>
      </c>
      <c r="H780" s="50" t="n">
        <v>43289.26</v>
      </c>
      <c r="I780" s="50" t="n">
        <v>45455.66</v>
      </c>
      <c r="J780" s="50" t="n">
        <v>45125.91</v>
      </c>
      <c r="K780" s="50" t="n">
        <v>94582.18</v>
      </c>
      <c r="L780" s="50" t="n">
        <v>45717.45</v>
      </c>
      <c r="M780" s="50" t="n">
        <v>131104</v>
      </c>
      <c r="N780" s="50" t="n">
        <v>474918.99</v>
      </c>
      <c r="O780" s="50" t="n">
        <v>-122954.77</v>
      </c>
      <c r="P780" s="50" t="n">
        <v>1168427.94</v>
      </c>
      <c r="Q780" s="51" t="n">
        <v>1520392.16</v>
      </c>
    </row>
    <row r="781" customFormat="false" ht="12.75" hidden="false" customHeight="false" outlineLevel="0" collapsed="false">
      <c r="B781" s="85" t="s">
        <v>67</v>
      </c>
      <c r="C781" s="13" t="n">
        <v>780</v>
      </c>
      <c r="D781" s="50" t="n">
        <v>209595.157486978</v>
      </c>
      <c r="E781" s="50" t="n">
        <v>0</v>
      </c>
      <c r="F781" s="50" t="n">
        <v>0</v>
      </c>
      <c r="G781" s="50" t="n">
        <v>0</v>
      </c>
      <c r="H781" s="50" t="n">
        <v>0</v>
      </c>
      <c r="I781" s="50" t="n">
        <v>0</v>
      </c>
      <c r="J781" s="50" t="n">
        <v>0</v>
      </c>
      <c r="K781" s="50" t="n">
        <v>0</v>
      </c>
      <c r="L781" s="50" t="n">
        <v>0</v>
      </c>
      <c r="M781" s="50" t="n">
        <v>0</v>
      </c>
      <c r="N781" s="50" t="n">
        <v>0</v>
      </c>
      <c r="O781" s="50" t="n">
        <v>0</v>
      </c>
      <c r="P781" s="50" t="n">
        <v>0</v>
      </c>
      <c r="Q781" s="51" t="n">
        <v>0</v>
      </c>
    </row>
    <row r="782" customFormat="false" ht="12.75" hidden="false" customHeight="false" outlineLevel="0" collapsed="false">
      <c r="B782" s="85" t="s">
        <v>70</v>
      </c>
      <c r="C782" s="13" t="n">
        <v>781</v>
      </c>
      <c r="D782" s="50" t="n">
        <v>384070.202020678</v>
      </c>
      <c r="E782" s="50" t="n">
        <v>0</v>
      </c>
      <c r="F782" s="50" t="n">
        <v>0</v>
      </c>
      <c r="G782" s="50" t="n">
        <v>0</v>
      </c>
      <c r="H782" s="50" t="n">
        <v>0</v>
      </c>
      <c r="I782" s="50" t="n">
        <v>0</v>
      </c>
      <c r="J782" s="50" t="n">
        <v>0</v>
      </c>
      <c r="K782" s="50" t="n">
        <v>0</v>
      </c>
      <c r="L782" s="50" t="n">
        <v>0</v>
      </c>
      <c r="M782" s="50" t="n">
        <v>0</v>
      </c>
      <c r="N782" s="50" t="n">
        <v>0</v>
      </c>
      <c r="O782" s="50" t="n">
        <v>0</v>
      </c>
      <c r="P782" s="50" t="n">
        <v>0</v>
      </c>
      <c r="Q782" s="51" t="n">
        <v>0</v>
      </c>
    </row>
    <row r="783" customFormat="false" ht="12.75" hidden="false" customHeight="false" outlineLevel="0" collapsed="false">
      <c r="B783" s="85" t="s">
        <v>75</v>
      </c>
      <c r="C783" s="13" t="n">
        <v>782</v>
      </c>
      <c r="D783" s="50" t="n">
        <v>4022709.6437936</v>
      </c>
      <c r="E783" s="50" t="n">
        <v>0</v>
      </c>
      <c r="F783" s="50" t="n">
        <v>7631.81</v>
      </c>
      <c r="G783" s="50" t="n">
        <v>8137</v>
      </c>
      <c r="H783" s="50" t="n">
        <v>6299.24</v>
      </c>
      <c r="I783" s="50" t="n">
        <v>15059.54</v>
      </c>
      <c r="J783" s="50" t="n">
        <v>19842.25</v>
      </c>
      <c r="K783" s="50" t="n">
        <v>48924.78</v>
      </c>
      <c r="L783" s="50" t="n">
        <v>12718.33</v>
      </c>
      <c r="M783" s="50" t="n">
        <v>24956.93</v>
      </c>
      <c r="N783" s="50" t="n">
        <v>143569.88</v>
      </c>
      <c r="O783" s="50" t="n">
        <v>448690.66</v>
      </c>
      <c r="P783" s="50" t="n">
        <v>2264031.67</v>
      </c>
      <c r="Q783" s="51" t="n">
        <v>2856292.21</v>
      </c>
    </row>
    <row r="784" customFormat="false" ht="12.75" hidden="false" customHeight="false" outlineLevel="0" collapsed="false">
      <c r="B784" s="85" t="s">
        <v>78</v>
      </c>
      <c r="C784" s="13" t="n">
        <v>783</v>
      </c>
      <c r="D784" s="50" t="n">
        <v>375048.0617109</v>
      </c>
      <c r="E784" s="50" t="n">
        <v>0</v>
      </c>
      <c r="F784" s="50" t="n">
        <v>250.45</v>
      </c>
      <c r="G784" s="50" t="n">
        <v>0</v>
      </c>
      <c r="H784" s="50" t="n">
        <v>0</v>
      </c>
      <c r="I784" s="50" t="n">
        <v>0</v>
      </c>
      <c r="J784" s="50" t="n">
        <v>0</v>
      </c>
      <c r="K784" s="50" t="n">
        <v>0</v>
      </c>
      <c r="L784" s="50" t="n">
        <v>0</v>
      </c>
      <c r="M784" s="50" t="n">
        <v>0</v>
      </c>
      <c r="N784" s="50" t="n">
        <v>250.45</v>
      </c>
      <c r="O784" s="50" t="n">
        <v>0</v>
      </c>
      <c r="P784" s="50" t="n">
        <v>0</v>
      </c>
      <c r="Q784" s="51" t="n">
        <v>250.45</v>
      </c>
    </row>
    <row r="785" customFormat="false" ht="12.75" hidden="false" customHeight="false" outlineLevel="0" collapsed="false">
      <c r="B785" s="85"/>
      <c r="C785" s="13" t="n">
        <v>784</v>
      </c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1"/>
    </row>
    <row r="786" customFormat="false" ht="12.75" hidden="false" customHeight="false" outlineLevel="0" collapsed="false">
      <c r="B786" s="85" t="s">
        <v>83</v>
      </c>
      <c r="C786" s="13" t="n">
        <v>785</v>
      </c>
      <c r="D786" s="50" t="s">
        <v>4</v>
      </c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1"/>
    </row>
    <row r="787" customFormat="false" ht="12.75" hidden="false" customHeight="false" outlineLevel="0" collapsed="false">
      <c r="B787" s="85" t="s">
        <v>22</v>
      </c>
      <c r="C787" s="13" t="n">
        <v>786</v>
      </c>
      <c r="D787" s="50" t="n">
        <v>0</v>
      </c>
      <c r="E787" s="50" t="n">
        <v>0</v>
      </c>
      <c r="F787" s="50" t="n">
        <v>0</v>
      </c>
      <c r="G787" s="50" t="n">
        <v>0</v>
      </c>
      <c r="H787" s="50" t="n">
        <v>0</v>
      </c>
      <c r="I787" s="50" t="n">
        <v>0</v>
      </c>
      <c r="J787" s="50" t="n">
        <v>0</v>
      </c>
      <c r="K787" s="50" t="n">
        <v>0</v>
      </c>
      <c r="L787" s="50" t="n">
        <v>0</v>
      </c>
      <c r="M787" s="50" t="n">
        <v>0</v>
      </c>
      <c r="N787" s="50" t="n">
        <v>0</v>
      </c>
      <c r="O787" s="50" t="n">
        <v>0</v>
      </c>
      <c r="P787" s="50" t="n">
        <v>0</v>
      </c>
      <c r="Q787" s="51" t="n">
        <v>0</v>
      </c>
    </row>
    <row r="788" customFormat="false" ht="12.75" hidden="false" customHeight="false" outlineLevel="0" collapsed="false">
      <c r="B788" s="85" t="s">
        <v>27</v>
      </c>
      <c r="C788" s="13" t="n">
        <v>787</v>
      </c>
      <c r="D788" s="50" t="n">
        <v>0</v>
      </c>
      <c r="E788" s="50" t="n">
        <v>0</v>
      </c>
      <c r="F788" s="50" t="n">
        <v>0</v>
      </c>
      <c r="G788" s="50" t="n">
        <v>0</v>
      </c>
      <c r="H788" s="50" t="n">
        <v>0</v>
      </c>
      <c r="I788" s="50" t="n">
        <v>0</v>
      </c>
      <c r="J788" s="50" t="n">
        <v>0</v>
      </c>
      <c r="K788" s="50" t="n">
        <v>0</v>
      </c>
      <c r="L788" s="50" t="n">
        <v>0</v>
      </c>
      <c r="M788" s="50" t="n">
        <v>0</v>
      </c>
      <c r="N788" s="50" t="n">
        <v>0</v>
      </c>
      <c r="O788" s="50" t="n">
        <v>0</v>
      </c>
      <c r="P788" s="50" t="n">
        <v>0</v>
      </c>
      <c r="Q788" s="51" t="n">
        <v>0</v>
      </c>
    </row>
    <row r="789" customFormat="false" ht="12.75" hidden="false" customHeight="false" outlineLevel="0" collapsed="false">
      <c r="B789" s="85" t="s">
        <v>77</v>
      </c>
      <c r="C789" s="13" t="n">
        <v>788</v>
      </c>
      <c r="D789" s="50" t="n">
        <v>0</v>
      </c>
      <c r="E789" s="50" t="n">
        <v>0</v>
      </c>
      <c r="F789" s="50" t="n">
        <v>-0.141307348610891</v>
      </c>
      <c r="G789" s="50" t="n">
        <v>-2.48929913488199</v>
      </c>
      <c r="H789" s="50" t="n">
        <v>-1.53791683958551</v>
      </c>
      <c r="I789" s="50" t="n">
        <v>-8.16353772109728</v>
      </c>
      <c r="J789" s="50" t="n">
        <v>-12.5299708086924</v>
      </c>
      <c r="K789" s="50" t="n">
        <v>-32.9701335821898</v>
      </c>
      <c r="L789" s="50" t="n">
        <v>-5.56755576319115</v>
      </c>
      <c r="M789" s="50" t="n">
        <v>-8.07757462162343</v>
      </c>
      <c r="N789" s="50" t="n">
        <v>-71.4772958198725</v>
      </c>
      <c r="O789" s="50" t="n">
        <v>-477.134499866756</v>
      </c>
      <c r="P789" s="50" t="n">
        <v>-1593.90516104724</v>
      </c>
      <c r="Q789" s="51" t="n">
        <v>-2142.51695673387</v>
      </c>
    </row>
    <row r="790" customFormat="false" ht="12.75" hidden="false" customHeight="false" outlineLevel="0" collapsed="false">
      <c r="B790" s="85" t="s">
        <v>66</v>
      </c>
      <c r="C790" s="13" t="n">
        <v>789</v>
      </c>
      <c r="D790" s="50" t="n">
        <v>0</v>
      </c>
      <c r="E790" s="50" t="n">
        <v>0</v>
      </c>
      <c r="F790" s="50" t="n">
        <v>0</v>
      </c>
      <c r="G790" s="50" t="n">
        <v>0</v>
      </c>
      <c r="H790" s="50" t="n">
        <v>0</v>
      </c>
      <c r="I790" s="50" t="n">
        <v>0</v>
      </c>
      <c r="J790" s="50" t="n">
        <v>0</v>
      </c>
      <c r="K790" s="50" t="n">
        <v>0</v>
      </c>
      <c r="L790" s="50" t="n">
        <v>0</v>
      </c>
      <c r="M790" s="50" t="n">
        <v>0</v>
      </c>
      <c r="N790" s="50" t="n">
        <v>0</v>
      </c>
      <c r="O790" s="50" t="n">
        <v>0</v>
      </c>
      <c r="P790" s="50" t="n">
        <v>0</v>
      </c>
      <c r="Q790" s="51" t="n">
        <v>0</v>
      </c>
    </row>
    <row r="791" customFormat="false" ht="12.75" hidden="false" customHeight="false" outlineLevel="0" collapsed="false">
      <c r="B791" s="85" t="s">
        <v>45</v>
      </c>
      <c r="C791" s="13" t="n">
        <v>790</v>
      </c>
      <c r="D791" s="50" t="n">
        <v>0</v>
      </c>
      <c r="E791" s="50" t="n">
        <v>0</v>
      </c>
      <c r="F791" s="50" t="n">
        <v>0</v>
      </c>
      <c r="G791" s="50" t="n">
        <v>0</v>
      </c>
      <c r="H791" s="50" t="n">
        <v>0</v>
      </c>
      <c r="I791" s="50" t="n">
        <v>0</v>
      </c>
      <c r="J791" s="50" t="n">
        <v>0</v>
      </c>
      <c r="K791" s="50" t="n">
        <v>0</v>
      </c>
      <c r="L791" s="50" t="n">
        <v>0</v>
      </c>
      <c r="M791" s="50" t="n">
        <v>0</v>
      </c>
      <c r="N791" s="50" t="n">
        <v>0</v>
      </c>
      <c r="O791" s="50" t="n">
        <v>0</v>
      </c>
      <c r="P791" s="50" t="n">
        <v>0</v>
      </c>
      <c r="Q791" s="51" t="n">
        <v>0</v>
      </c>
    </row>
    <row r="792" customFormat="false" ht="12.75" hidden="false" customHeight="false" outlineLevel="0" collapsed="false">
      <c r="B792" s="85" t="s">
        <v>52</v>
      </c>
      <c r="C792" s="13" t="n">
        <v>791</v>
      </c>
      <c r="D792" s="50" t="n">
        <v>0</v>
      </c>
      <c r="E792" s="50" t="n">
        <v>0</v>
      </c>
      <c r="F792" s="50" t="n">
        <v>0</v>
      </c>
      <c r="G792" s="50" t="n">
        <v>0</v>
      </c>
      <c r="H792" s="50" t="n">
        <v>0</v>
      </c>
      <c r="I792" s="50" t="n">
        <v>0</v>
      </c>
      <c r="J792" s="50" t="n">
        <v>0</v>
      </c>
      <c r="K792" s="50" t="n">
        <v>0</v>
      </c>
      <c r="L792" s="50" t="n">
        <v>0</v>
      </c>
      <c r="M792" s="50" t="n">
        <v>0</v>
      </c>
      <c r="N792" s="50" t="n">
        <v>0</v>
      </c>
      <c r="O792" s="50" t="n">
        <v>0</v>
      </c>
      <c r="P792" s="50" t="n">
        <v>0</v>
      </c>
      <c r="Q792" s="51" t="n">
        <v>0</v>
      </c>
    </row>
    <row r="793" customFormat="false" ht="12.75" hidden="false" customHeight="false" outlineLevel="0" collapsed="false">
      <c r="B793" s="85" t="s">
        <v>80</v>
      </c>
      <c r="C793" s="13" t="n">
        <v>792</v>
      </c>
      <c r="D793" s="50" t="n">
        <v>0</v>
      </c>
      <c r="E793" s="50" t="n">
        <v>0</v>
      </c>
      <c r="F793" s="50" t="n">
        <v>0</v>
      </c>
      <c r="G793" s="50" t="n">
        <v>0</v>
      </c>
      <c r="H793" s="50" t="n">
        <v>0</v>
      </c>
      <c r="I793" s="50" t="n">
        <v>0</v>
      </c>
      <c r="J793" s="50" t="n">
        <v>0</v>
      </c>
      <c r="K793" s="50" t="n">
        <v>0</v>
      </c>
      <c r="L793" s="50" t="n">
        <v>0</v>
      </c>
      <c r="M793" s="50" t="n">
        <v>0</v>
      </c>
      <c r="N793" s="50" t="n">
        <v>0</v>
      </c>
      <c r="O793" s="50" t="n">
        <v>0</v>
      </c>
      <c r="P793" s="50" t="n">
        <v>0</v>
      </c>
      <c r="Q793" s="51" t="n">
        <v>0</v>
      </c>
    </row>
    <row r="794" customFormat="false" ht="12.75" hidden="false" customHeight="false" outlineLevel="0" collapsed="false">
      <c r="B794" s="85" t="s">
        <v>49</v>
      </c>
      <c r="C794" s="13" t="n">
        <v>793</v>
      </c>
      <c r="D794" s="50" t="n">
        <v>0</v>
      </c>
      <c r="E794" s="50" t="n">
        <v>0</v>
      </c>
      <c r="F794" s="50" t="n">
        <v>0</v>
      </c>
      <c r="G794" s="50" t="n">
        <v>0</v>
      </c>
      <c r="H794" s="50" t="n">
        <v>0</v>
      </c>
      <c r="I794" s="50" t="n">
        <v>0</v>
      </c>
      <c r="J794" s="50" t="n">
        <v>0</v>
      </c>
      <c r="K794" s="50" t="n">
        <v>0</v>
      </c>
      <c r="L794" s="50" t="n">
        <v>0</v>
      </c>
      <c r="M794" s="50" t="n">
        <v>0</v>
      </c>
      <c r="N794" s="50" t="n">
        <v>0</v>
      </c>
      <c r="O794" s="50" t="n">
        <v>0</v>
      </c>
      <c r="P794" s="50" t="n">
        <v>0</v>
      </c>
      <c r="Q794" s="51" t="n">
        <v>0</v>
      </c>
    </row>
    <row r="795" customFormat="false" ht="12.75" hidden="false" customHeight="false" outlineLevel="0" collapsed="false">
      <c r="B795" s="85" t="s">
        <v>34</v>
      </c>
      <c r="C795" s="13" t="n">
        <v>794</v>
      </c>
      <c r="D795" s="50" t="n">
        <v>0</v>
      </c>
      <c r="E795" s="50" t="n">
        <v>0</v>
      </c>
      <c r="F795" s="50" t="n">
        <v>0</v>
      </c>
      <c r="G795" s="50" t="n">
        <v>0</v>
      </c>
      <c r="H795" s="50" t="n">
        <v>0</v>
      </c>
      <c r="I795" s="50" t="n">
        <v>0</v>
      </c>
      <c r="J795" s="50" t="n">
        <v>0</v>
      </c>
      <c r="K795" s="50" t="n">
        <v>0</v>
      </c>
      <c r="L795" s="50" t="n">
        <v>0</v>
      </c>
      <c r="M795" s="50" t="n">
        <v>0</v>
      </c>
      <c r="N795" s="50" t="n">
        <v>0</v>
      </c>
      <c r="O795" s="50" t="n">
        <v>0</v>
      </c>
      <c r="P795" s="50" t="n">
        <v>0</v>
      </c>
      <c r="Q795" s="51" t="n">
        <v>0</v>
      </c>
    </row>
    <row r="796" customFormat="false" ht="12.75" hidden="false" customHeight="false" outlineLevel="0" collapsed="false">
      <c r="B796" s="85" t="s">
        <v>69</v>
      </c>
      <c r="C796" s="13" t="n">
        <v>795</v>
      </c>
      <c r="D796" s="50" t="n">
        <v>0</v>
      </c>
      <c r="E796" s="50" t="n">
        <v>0</v>
      </c>
      <c r="F796" s="50" t="n">
        <v>0</v>
      </c>
      <c r="G796" s="50" t="n">
        <v>0</v>
      </c>
      <c r="H796" s="50" t="n">
        <v>0</v>
      </c>
      <c r="I796" s="50" t="n">
        <v>0</v>
      </c>
      <c r="J796" s="50" t="n">
        <v>0</v>
      </c>
      <c r="K796" s="50" t="n">
        <v>0</v>
      </c>
      <c r="L796" s="50" t="n">
        <v>0</v>
      </c>
      <c r="M796" s="50" t="n">
        <v>0</v>
      </c>
      <c r="N796" s="50" t="n">
        <v>0</v>
      </c>
      <c r="O796" s="50" t="n">
        <v>0</v>
      </c>
      <c r="P796" s="50" t="n">
        <v>0</v>
      </c>
      <c r="Q796" s="51" t="n">
        <v>0</v>
      </c>
    </row>
    <row r="797" customFormat="false" ht="12.75" hidden="false" customHeight="false" outlineLevel="0" collapsed="false">
      <c r="B797" s="85" t="s">
        <v>72</v>
      </c>
      <c r="C797" s="13" t="n">
        <v>796</v>
      </c>
      <c r="D797" s="50" t="n">
        <v>0</v>
      </c>
      <c r="E797" s="50" t="n">
        <v>0</v>
      </c>
      <c r="F797" s="50" t="n">
        <v>0</v>
      </c>
      <c r="G797" s="50" t="n">
        <v>0</v>
      </c>
      <c r="H797" s="50" t="n">
        <v>0</v>
      </c>
      <c r="I797" s="50" t="n">
        <v>0</v>
      </c>
      <c r="J797" s="50" t="n">
        <v>0</v>
      </c>
      <c r="K797" s="50" t="n">
        <v>0</v>
      </c>
      <c r="L797" s="50" t="n">
        <v>0</v>
      </c>
      <c r="M797" s="50" t="n">
        <v>0</v>
      </c>
      <c r="N797" s="50" t="n">
        <v>0</v>
      </c>
      <c r="O797" s="50" t="n">
        <v>0</v>
      </c>
      <c r="P797" s="50" t="n">
        <v>0</v>
      </c>
      <c r="Q797" s="51" t="n">
        <v>0</v>
      </c>
    </row>
    <row r="798" customFormat="false" ht="12.75" hidden="false" customHeight="false" outlineLevel="0" collapsed="false">
      <c r="B798" s="85" t="s">
        <v>31</v>
      </c>
      <c r="C798" s="13" t="n">
        <v>797</v>
      </c>
      <c r="D798" s="50" t="n">
        <v>0</v>
      </c>
      <c r="E798" s="50" t="n">
        <v>0</v>
      </c>
      <c r="F798" s="50" t="n">
        <v>0</v>
      </c>
      <c r="G798" s="50" t="n">
        <v>0</v>
      </c>
      <c r="H798" s="50" t="n">
        <v>0</v>
      </c>
      <c r="I798" s="50" t="n">
        <v>0</v>
      </c>
      <c r="J798" s="50" t="n">
        <v>0</v>
      </c>
      <c r="K798" s="50" t="n">
        <v>0</v>
      </c>
      <c r="L798" s="50" t="n">
        <v>0</v>
      </c>
      <c r="M798" s="50" t="n">
        <v>0</v>
      </c>
      <c r="N798" s="50" t="n">
        <v>0</v>
      </c>
      <c r="O798" s="50" t="n">
        <v>0</v>
      </c>
      <c r="P798" s="50" t="n">
        <v>0</v>
      </c>
      <c r="Q798" s="51" t="n">
        <v>0</v>
      </c>
    </row>
    <row r="799" customFormat="false" ht="12.75" hidden="false" customHeight="false" outlineLevel="0" collapsed="false">
      <c r="B799" s="85" t="s">
        <v>37</v>
      </c>
      <c r="C799" s="13" t="n">
        <v>798</v>
      </c>
      <c r="D799" s="50" t="n">
        <v>0</v>
      </c>
      <c r="E799" s="50" t="n">
        <v>0</v>
      </c>
      <c r="F799" s="50" t="n">
        <v>0</v>
      </c>
      <c r="G799" s="50" t="n">
        <v>0</v>
      </c>
      <c r="H799" s="50" t="n">
        <v>0</v>
      </c>
      <c r="I799" s="50" t="n">
        <v>0</v>
      </c>
      <c r="J799" s="50" t="n">
        <v>0</v>
      </c>
      <c r="K799" s="50" t="n">
        <v>0</v>
      </c>
      <c r="L799" s="50" t="n">
        <v>0</v>
      </c>
      <c r="M799" s="50" t="n">
        <v>0</v>
      </c>
      <c r="N799" s="50" t="n">
        <v>0</v>
      </c>
      <c r="O799" s="50" t="n">
        <v>0</v>
      </c>
      <c r="P799" s="50" t="n">
        <v>0</v>
      </c>
      <c r="Q799" s="51" t="n">
        <v>0</v>
      </c>
    </row>
    <row r="800" customFormat="false" ht="12.75" hidden="false" customHeight="false" outlineLevel="0" collapsed="false">
      <c r="B800" s="85" t="n">
        <v>0</v>
      </c>
      <c r="C800" s="13" t="n">
        <v>799</v>
      </c>
      <c r="D800" s="50" t="n">
        <v>0</v>
      </c>
      <c r="E800" s="50" t="n">
        <v>0</v>
      </c>
      <c r="F800" s="50" t="n">
        <v>0</v>
      </c>
      <c r="G800" s="50" t="n">
        <v>0</v>
      </c>
      <c r="H800" s="50" t="n">
        <v>0</v>
      </c>
      <c r="I800" s="50" t="n">
        <v>0</v>
      </c>
      <c r="J800" s="50" t="n">
        <v>0</v>
      </c>
      <c r="K800" s="50" t="n">
        <v>0</v>
      </c>
      <c r="L800" s="50" t="n">
        <v>0</v>
      </c>
      <c r="M800" s="50" t="n">
        <v>0</v>
      </c>
      <c r="N800" s="50" t="n">
        <v>0</v>
      </c>
      <c r="O800" s="50" t="n">
        <v>0</v>
      </c>
      <c r="P800" s="50" t="n">
        <v>0</v>
      </c>
      <c r="Q800" s="51" t="n">
        <v>0</v>
      </c>
    </row>
    <row r="801" customFormat="false" ht="12.75" hidden="false" customHeight="false" outlineLevel="0" collapsed="false">
      <c r="B801" s="87" t="n">
        <v>0</v>
      </c>
      <c r="C801" s="64" t="n">
        <v>800</v>
      </c>
      <c r="D801" s="54" t="n">
        <v>0</v>
      </c>
      <c r="E801" s="54" t="n">
        <v>0</v>
      </c>
      <c r="F801" s="54" t="n">
        <v>0</v>
      </c>
      <c r="G801" s="54" t="n">
        <v>0</v>
      </c>
      <c r="H801" s="54" t="n">
        <v>0</v>
      </c>
      <c r="I801" s="54" t="n">
        <v>0</v>
      </c>
      <c r="J801" s="54" t="n">
        <v>0</v>
      </c>
      <c r="K801" s="54" t="n">
        <v>0</v>
      </c>
      <c r="L801" s="54" t="n">
        <v>0</v>
      </c>
      <c r="M801" s="54" t="n">
        <v>0</v>
      </c>
      <c r="N801" s="54" t="n">
        <v>0</v>
      </c>
      <c r="O801" s="54" t="n">
        <v>0</v>
      </c>
      <c r="P801" s="54" t="n">
        <v>0</v>
      </c>
      <c r="Q801" s="55" t="n">
        <v>0</v>
      </c>
    </row>
    <row r="802" customFormat="false" ht="12.75" hidden="false" customHeight="false" outlineLevel="0" collapsed="false">
      <c r="A802" s="0" t="n">
        <v>21</v>
      </c>
      <c r="B802" s="57" t="n">
        <v>36931</v>
      </c>
      <c r="C802" s="58" t="n">
        <v>801</v>
      </c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83"/>
    </row>
    <row r="803" customFormat="false" ht="12.75" hidden="false" customHeight="false" outlineLevel="0" collapsed="false">
      <c r="B803" s="61"/>
      <c r="C803" s="13" t="n">
        <v>802</v>
      </c>
      <c r="D803" s="13"/>
      <c r="E803" s="21" t="s">
        <v>5</v>
      </c>
      <c r="F803" s="21" t="s">
        <v>6</v>
      </c>
      <c r="G803" s="21" t="s">
        <v>7</v>
      </c>
      <c r="H803" s="21" t="s">
        <v>8</v>
      </c>
      <c r="I803" s="21" t="s">
        <v>9</v>
      </c>
      <c r="J803" s="21" t="s">
        <v>10</v>
      </c>
      <c r="K803" s="21" t="s">
        <v>11</v>
      </c>
      <c r="L803" s="21" t="s">
        <v>12</v>
      </c>
      <c r="M803" s="21" t="s">
        <v>13</v>
      </c>
      <c r="N803" s="21" t="s">
        <v>14</v>
      </c>
      <c r="O803" s="21" t="n">
        <v>2002</v>
      </c>
      <c r="P803" s="21" t="s">
        <v>15</v>
      </c>
      <c r="Q803" s="84" t="s">
        <v>16</v>
      </c>
    </row>
    <row r="804" customFormat="false" ht="12.75" hidden="false" customHeight="false" outlineLevel="0" collapsed="false">
      <c r="B804" s="85" t="s">
        <v>107</v>
      </c>
      <c r="C804" s="13" t="n">
        <v>803</v>
      </c>
      <c r="D804" s="13" t="s">
        <v>4</v>
      </c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86"/>
    </row>
    <row r="805" customFormat="false" ht="12.75" hidden="false" customHeight="false" outlineLevel="0" collapsed="false">
      <c r="B805" s="85" t="s">
        <v>19</v>
      </c>
      <c r="C805" s="13" t="n">
        <v>804</v>
      </c>
      <c r="D805" s="50" t="n">
        <v>26956581.8687671</v>
      </c>
      <c r="E805" s="50" t="n">
        <v>0</v>
      </c>
      <c r="F805" s="50" t="n">
        <v>111242.66</v>
      </c>
      <c r="G805" s="50" t="n">
        <v>333410.67</v>
      </c>
      <c r="H805" s="50" t="n">
        <v>383849.21</v>
      </c>
      <c r="I805" s="50" t="n">
        <v>409666.65</v>
      </c>
      <c r="J805" s="50" t="n">
        <v>317322.22</v>
      </c>
      <c r="K805" s="50" t="n">
        <v>374973.76</v>
      </c>
      <c r="L805" s="50" t="n">
        <v>375442.92</v>
      </c>
      <c r="M805" s="50" t="n">
        <v>1290417.22</v>
      </c>
      <c r="N805" s="50" t="n">
        <v>3596325.31</v>
      </c>
      <c r="O805" s="50" t="n">
        <v>-156909.84</v>
      </c>
      <c r="P805" s="50" t="n">
        <v>3485459.67</v>
      </c>
      <c r="Q805" s="51" t="n">
        <v>6924875.14</v>
      </c>
    </row>
    <row r="806" customFormat="false" ht="12.75" hidden="false" customHeight="false" outlineLevel="0" collapsed="false">
      <c r="B806" s="85" t="s">
        <v>20</v>
      </c>
      <c r="C806" s="13" t="n">
        <v>805</v>
      </c>
      <c r="D806" s="50" t="n">
        <v>7192067.68863608</v>
      </c>
      <c r="E806" s="50" t="n">
        <v>0</v>
      </c>
      <c r="F806" s="50" t="n">
        <v>0</v>
      </c>
      <c r="G806" s="50" t="n">
        <v>0</v>
      </c>
      <c r="H806" s="50" t="n">
        <v>0</v>
      </c>
      <c r="I806" s="50" t="n">
        <v>0</v>
      </c>
      <c r="J806" s="50" t="n">
        <v>0</v>
      </c>
      <c r="K806" s="50" t="n">
        <v>0</v>
      </c>
      <c r="L806" s="50" t="n">
        <v>0</v>
      </c>
      <c r="M806" s="50" t="n">
        <v>0</v>
      </c>
      <c r="N806" s="50" t="n">
        <v>0</v>
      </c>
      <c r="O806" s="50" t="n">
        <v>216828.75</v>
      </c>
      <c r="P806" s="50" t="n">
        <v>1026075.36</v>
      </c>
      <c r="Q806" s="51" t="n">
        <v>1242904.11</v>
      </c>
    </row>
    <row r="807" customFormat="false" ht="12.75" hidden="false" customHeight="false" outlineLevel="0" collapsed="false">
      <c r="B807" s="85" t="s">
        <v>108</v>
      </c>
      <c r="C807" s="13" t="n">
        <v>806</v>
      </c>
      <c r="D807" s="50" t="n">
        <v>0</v>
      </c>
      <c r="E807" s="50" t="n">
        <v>0</v>
      </c>
      <c r="F807" s="50" t="n">
        <v>0</v>
      </c>
      <c r="G807" s="50" t="n">
        <v>0</v>
      </c>
      <c r="H807" s="50" t="n">
        <v>0</v>
      </c>
      <c r="I807" s="50" t="n">
        <v>0</v>
      </c>
      <c r="J807" s="50" t="n">
        <v>0</v>
      </c>
      <c r="K807" s="50" t="n">
        <v>0</v>
      </c>
      <c r="L807" s="50" t="n">
        <v>0</v>
      </c>
      <c r="M807" s="50" t="n">
        <v>0</v>
      </c>
      <c r="N807" s="50" t="n">
        <v>0</v>
      </c>
      <c r="O807" s="50" t="n">
        <v>0</v>
      </c>
      <c r="P807" s="50" t="n">
        <v>0</v>
      </c>
      <c r="Q807" s="51" t="n">
        <v>0</v>
      </c>
    </row>
    <row r="808" customFormat="false" ht="12.75" hidden="false" customHeight="false" outlineLevel="0" collapsed="false">
      <c r="B808" s="85" t="s">
        <v>25</v>
      </c>
      <c r="C808" s="13" t="n">
        <v>807</v>
      </c>
      <c r="D808" s="50" t="n">
        <v>8493648.44776394</v>
      </c>
      <c r="E808" s="50" t="n">
        <v>0</v>
      </c>
      <c r="F808" s="50" t="n">
        <v>54201.32</v>
      </c>
      <c r="G808" s="50" t="n">
        <v>120259</v>
      </c>
      <c r="H808" s="50" t="n">
        <v>123695</v>
      </c>
      <c r="I808" s="50" t="n">
        <v>126158.36</v>
      </c>
      <c r="J808" s="50" t="n">
        <v>97596.39</v>
      </c>
      <c r="K808" s="50" t="n">
        <v>199690.16</v>
      </c>
      <c r="L808" s="50" t="n">
        <v>128069.69</v>
      </c>
      <c r="M808" s="50" t="n">
        <v>371197.49</v>
      </c>
      <c r="N808" s="50" t="n">
        <v>1220867.41</v>
      </c>
      <c r="O808" s="50" t="n">
        <v>91626.19</v>
      </c>
      <c r="P808" s="50" t="n">
        <v>901447.28</v>
      </c>
      <c r="Q808" s="51" t="n">
        <v>2213940.88</v>
      </c>
    </row>
    <row r="809" customFormat="false" ht="12.75" hidden="false" customHeight="false" outlineLevel="0" collapsed="false">
      <c r="B809" s="85" t="s">
        <v>29</v>
      </c>
      <c r="C809" s="13" t="n">
        <v>808</v>
      </c>
      <c r="D809" s="50" t="n">
        <v>205814.445184577</v>
      </c>
      <c r="E809" s="50" t="n">
        <v>0</v>
      </c>
      <c r="F809" s="50" t="n">
        <v>0</v>
      </c>
      <c r="G809" s="50" t="n">
        <v>0</v>
      </c>
      <c r="H809" s="50" t="n">
        <v>0</v>
      </c>
      <c r="I809" s="50" t="n">
        <v>0</v>
      </c>
      <c r="J809" s="50" t="n">
        <v>0</v>
      </c>
      <c r="K809" s="50" t="n">
        <v>0</v>
      </c>
      <c r="L809" s="50" t="n">
        <v>0</v>
      </c>
      <c r="M809" s="50" t="n">
        <v>0</v>
      </c>
      <c r="N809" s="50" t="n">
        <v>0</v>
      </c>
      <c r="O809" s="50" t="n">
        <v>0</v>
      </c>
      <c r="P809" s="50" t="n">
        <v>0</v>
      </c>
      <c r="Q809" s="51" t="n">
        <v>0</v>
      </c>
    </row>
    <row r="810" customFormat="false" ht="12.75" hidden="false" customHeight="false" outlineLevel="0" collapsed="false">
      <c r="B810" s="85" t="s">
        <v>32</v>
      </c>
      <c r="C810" s="13" t="n">
        <v>809</v>
      </c>
      <c r="D810" s="50" t="n">
        <v>476580.436652608</v>
      </c>
      <c r="E810" s="50" t="n">
        <v>0</v>
      </c>
      <c r="F810" s="50" t="n">
        <v>-1764.38</v>
      </c>
      <c r="G810" s="50" t="n">
        <v>-3562</v>
      </c>
      <c r="H810" s="50" t="n">
        <v>-3546.8</v>
      </c>
      <c r="I810" s="50" t="n">
        <v>0</v>
      </c>
      <c r="J810" s="50" t="n">
        <v>0</v>
      </c>
      <c r="K810" s="50" t="n">
        <v>0</v>
      </c>
      <c r="L810" s="50" t="n">
        <v>0</v>
      </c>
      <c r="M810" s="50" t="n">
        <v>0</v>
      </c>
      <c r="N810" s="50" t="n">
        <v>-8873.18</v>
      </c>
      <c r="O810" s="50" t="n">
        <v>0</v>
      </c>
      <c r="P810" s="50" t="n">
        <v>0</v>
      </c>
      <c r="Q810" s="51" t="n">
        <v>-8873.18</v>
      </c>
    </row>
    <row r="811" customFormat="false" ht="12.75" hidden="false" customHeight="false" outlineLevel="0" collapsed="false">
      <c r="B811" s="85" t="s">
        <v>35</v>
      </c>
      <c r="C811" s="13" t="n">
        <v>810</v>
      </c>
      <c r="D811" s="50" t="n">
        <v>1317947.46542133</v>
      </c>
      <c r="E811" s="50" t="n">
        <v>0</v>
      </c>
      <c r="F811" s="50" t="n">
        <v>0</v>
      </c>
      <c r="G811" s="50" t="n">
        <v>0</v>
      </c>
      <c r="H811" s="50" t="n">
        <v>0</v>
      </c>
      <c r="I811" s="50" t="n">
        <v>0</v>
      </c>
      <c r="J811" s="50" t="n">
        <v>0</v>
      </c>
      <c r="K811" s="50" t="n">
        <v>0</v>
      </c>
      <c r="L811" s="50" t="n">
        <v>0</v>
      </c>
      <c r="M811" s="50" t="n">
        <v>0</v>
      </c>
      <c r="N811" s="50" t="n">
        <v>0</v>
      </c>
      <c r="O811" s="50" t="n">
        <v>0</v>
      </c>
      <c r="P811" s="50" t="n">
        <v>0</v>
      </c>
      <c r="Q811" s="51" t="n">
        <v>0</v>
      </c>
    </row>
    <row r="812" customFormat="false" ht="12.75" hidden="false" customHeight="false" outlineLevel="0" collapsed="false">
      <c r="B812" s="85" t="s">
        <v>38</v>
      </c>
      <c r="C812" s="13" t="n">
        <v>811</v>
      </c>
      <c r="D812" s="50" t="n">
        <v>0</v>
      </c>
      <c r="E812" s="50" t="n">
        <v>0</v>
      </c>
      <c r="F812" s="50" t="n">
        <v>0</v>
      </c>
      <c r="G812" s="50" t="n">
        <v>0</v>
      </c>
      <c r="H812" s="50" t="n">
        <v>0</v>
      </c>
      <c r="I812" s="50" t="n">
        <v>0</v>
      </c>
      <c r="J812" s="50" t="n">
        <v>0</v>
      </c>
      <c r="K812" s="50" t="n">
        <v>0</v>
      </c>
      <c r="L812" s="50" t="n">
        <v>0</v>
      </c>
      <c r="M812" s="50" t="n">
        <v>0</v>
      </c>
      <c r="N812" s="50" t="n">
        <v>0</v>
      </c>
      <c r="O812" s="50" t="n">
        <v>0</v>
      </c>
      <c r="P812" s="50" t="n">
        <v>0</v>
      </c>
      <c r="Q812" s="51" t="n">
        <v>0</v>
      </c>
    </row>
    <row r="813" customFormat="false" ht="12.75" hidden="false" customHeight="false" outlineLevel="0" collapsed="false">
      <c r="B813" s="85" t="s">
        <v>43</v>
      </c>
      <c r="C813" s="13" t="n">
        <v>812</v>
      </c>
      <c r="D813" s="50" t="n">
        <v>2481438.65542821</v>
      </c>
      <c r="E813" s="50" t="n">
        <v>0</v>
      </c>
      <c r="F813" s="50" t="n">
        <v>68632.54</v>
      </c>
      <c r="G813" s="50" t="n">
        <v>28295.45</v>
      </c>
      <c r="H813" s="50" t="n">
        <v>173580.39</v>
      </c>
      <c r="I813" s="50" t="n">
        <v>203801.57</v>
      </c>
      <c r="J813" s="50" t="n">
        <v>135616.54</v>
      </c>
      <c r="K813" s="50" t="n">
        <v>-4622.57</v>
      </c>
      <c r="L813" s="50" t="n">
        <v>167706.01</v>
      </c>
      <c r="M813" s="50" t="n">
        <v>535736.06</v>
      </c>
      <c r="N813" s="50" t="n">
        <v>1308745.99</v>
      </c>
      <c r="O813" s="50" t="n">
        <v>-576585.12</v>
      </c>
      <c r="P813" s="50" t="n">
        <v>-2346350.91</v>
      </c>
      <c r="Q813" s="51" t="n">
        <v>-1614190.04</v>
      </c>
    </row>
    <row r="814" customFormat="false" ht="12.75" hidden="false" customHeight="false" outlineLevel="0" collapsed="false">
      <c r="B814" s="85" t="s">
        <v>47</v>
      </c>
      <c r="C814" s="13" t="n">
        <v>813</v>
      </c>
      <c r="D814" s="50" t="n">
        <v>844431.362972267</v>
      </c>
      <c r="E814" s="50" t="n">
        <v>0</v>
      </c>
      <c r="F814" s="50" t="n">
        <v>0</v>
      </c>
      <c r="G814" s="50" t="n">
        <v>116357.06</v>
      </c>
      <c r="H814" s="50" t="n">
        <v>40837.5</v>
      </c>
      <c r="I814" s="50" t="n">
        <v>19228.14</v>
      </c>
      <c r="J814" s="50" t="n">
        <v>18758.69</v>
      </c>
      <c r="K814" s="50" t="n">
        <v>35927.59</v>
      </c>
      <c r="L814" s="50" t="n">
        <v>20989.36</v>
      </c>
      <c r="M814" s="50" t="n">
        <v>226796.3</v>
      </c>
      <c r="N814" s="50" t="n">
        <v>478894.64</v>
      </c>
      <c r="O814" s="50" t="n">
        <v>-435646.72</v>
      </c>
      <c r="P814" s="50" t="n">
        <v>1064170.42</v>
      </c>
      <c r="Q814" s="51" t="n">
        <v>1107418.34</v>
      </c>
    </row>
    <row r="815" customFormat="false" ht="12.75" hidden="false" customHeight="false" outlineLevel="0" collapsed="false">
      <c r="B815" s="85" t="s">
        <v>50</v>
      </c>
      <c r="C815" s="13" t="n">
        <v>814</v>
      </c>
      <c r="D815" s="50" t="n">
        <v>0</v>
      </c>
      <c r="E815" s="50" t="n">
        <v>0</v>
      </c>
      <c r="F815" s="50" t="n">
        <v>-24676.22</v>
      </c>
      <c r="G815" s="50" t="n">
        <v>0</v>
      </c>
      <c r="H815" s="50" t="n">
        <v>0</v>
      </c>
      <c r="I815" s="50" t="n">
        <v>0</v>
      </c>
      <c r="J815" s="50" t="n">
        <v>0</v>
      </c>
      <c r="K815" s="50" t="n">
        <v>0</v>
      </c>
      <c r="L815" s="50" t="n">
        <v>0</v>
      </c>
      <c r="M815" s="50" t="n">
        <v>0</v>
      </c>
      <c r="N815" s="50" t="n">
        <v>-24676.22</v>
      </c>
      <c r="O815" s="50" t="n">
        <v>217235.08</v>
      </c>
      <c r="P815" s="50" t="n">
        <v>-605070.44</v>
      </c>
      <c r="Q815" s="51" t="n">
        <v>-412511.58</v>
      </c>
    </row>
    <row r="816" customFormat="false" ht="12.75" hidden="false" customHeight="false" outlineLevel="0" collapsed="false">
      <c r="B816" s="85" t="s">
        <v>53</v>
      </c>
      <c r="C816" s="13" t="n">
        <v>815</v>
      </c>
      <c r="D816" s="50" t="n">
        <v>73696.7002216384</v>
      </c>
      <c r="E816" s="50" t="n">
        <v>0</v>
      </c>
      <c r="F816" s="50" t="n">
        <v>-30019.3</v>
      </c>
      <c r="G816" s="50" t="n">
        <v>0</v>
      </c>
      <c r="H816" s="50" t="n">
        <v>0</v>
      </c>
      <c r="I816" s="50" t="n">
        <v>0</v>
      </c>
      <c r="J816" s="50" t="n">
        <v>0</v>
      </c>
      <c r="K816" s="50" t="n">
        <v>0</v>
      </c>
      <c r="L816" s="50" t="n">
        <v>0</v>
      </c>
      <c r="M816" s="50" t="n">
        <v>0</v>
      </c>
      <c r="N816" s="50" t="n">
        <v>-30019.3</v>
      </c>
      <c r="O816" s="50" t="n">
        <v>0</v>
      </c>
      <c r="P816" s="50" t="n">
        <v>0</v>
      </c>
      <c r="Q816" s="51" t="n">
        <v>-30019.3</v>
      </c>
    </row>
    <row r="817" customFormat="false" ht="12.75" hidden="false" customHeight="false" outlineLevel="0" collapsed="false">
      <c r="B817" s="85" t="s">
        <v>56</v>
      </c>
      <c r="C817" s="13" t="n">
        <v>816</v>
      </c>
      <c r="D817" s="50" t="n">
        <v>139788.148610479</v>
      </c>
      <c r="E817" s="50" t="n">
        <v>0</v>
      </c>
      <c r="F817" s="50" t="n">
        <v>21470.76</v>
      </c>
      <c r="G817" s="50" t="n">
        <v>19392.84</v>
      </c>
      <c r="H817" s="50" t="n">
        <v>0</v>
      </c>
      <c r="I817" s="50" t="n">
        <v>0</v>
      </c>
      <c r="J817" s="50" t="n">
        <v>0</v>
      </c>
      <c r="K817" s="50" t="n">
        <v>0</v>
      </c>
      <c r="L817" s="50" t="n">
        <v>0</v>
      </c>
      <c r="M817" s="50" t="n">
        <v>0</v>
      </c>
      <c r="N817" s="50" t="n">
        <v>40863.6</v>
      </c>
      <c r="O817" s="50" t="n">
        <v>0</v>
      </c>
      <c r="P817" s="50" t="n">
        <v>0</v>
      </c>
      <c r="Q817" s="51" t="n">
        <v>40863.6</v>
      </c>
    </row>
    <row r="818" customFormat="false" ht="12.75" hidden="false" customHeight="false" outlineLevel="0" collapsed="false">
      <c r="B818" s="85" t="s">
        <v>59</v>
      </c>
      <c r="C818" s="13" t="n">
        <v>817</v>
      </c>
      <c r="D818" s="50" t="n">
        <v>18779.2340553011</v>
      </c>
      <c r="E818" s="50" t="n">
        <v>0</v>
      </c>
      <c r="F818" s="50" t="n">
        <v>0</v>
      </c>
      <c r="G818" s="50" t="n">
        <v>0</v>
      </c>
      <c r="H818" s="50" t="n">
        <v>0</v>
      </c>
      <c r="I818" s="50" t="n">
        <v>0</v>
      </c>
      <c r="J818" s="50" t="n">
        <v>0</v>
      </c>
      <c r="K818" s="50" t="n">
        <v>0</v>
      </c>
      <c r="L818" s="50" t="n">
        <v>0</v>
      </c>
      <c r="M818" s="50" t="n">
        <v>0</v>
      </c>
      <c r="N818" s="50" t="n">
        <v>0</v>
      </c>
      <c r="O818" s="50" t="n">
        <v>0</v>
      </c>
      <c r="P818" s="50" t="n">
        <v>0</v>
      </c>
      <c r="Q818" s="51" t="n">
        <v>0</v>
      </c>
    </row>
    <row r="819" customFormat="false" ht="12.75" hidden="false" customHeight="false" outlineLevel="0" collapsed="false">
      <c r="B819" s="85" t="s">
        <v>109</v>
      </c>
      <c r="C819" s="13" t="n">
        <v>818</v>
      </c>
      <c r="D819" s="50" t="n">
        <v>0</v>
      </c>
      <c r="E819" s="50" t="n">
        <v>0</v>
      </c>
      <c r="F819" s="50" t="n">
        <v>0</v>
      </c>
      <c r="G819" s="50" t="n">
        <v>0</v>
      </c>
      <c r="H819" s="50" t="n">
        <v>0</v>
      </c>
      <c r="I819" s="50" t="n">
        <v>0</v>
      </c>
      <c r="J819" s="50" t="n">
        <v>0</v>
      </c>
      <c r="K819" s="50" t="n">
        <v>0</v>
      </c>
      <c r="L819" s="50" t="n">
        <v>0</v>
      </c>
      <c r="M819" s="50" t="n">
        <v>0</v>
      </c>
      <c r="N819" s="50" t="n">
        <v>0</v>
      </c>
      <c r="O819" s="50" t="n">
        <v>0</v>
      </c>
      <c r="P819" s="50" t="n">
        <v>0</v>
      </c>
      <c r="Q819" s="51" t="n">
        <v>0</v>
      </c>
    </row>
    <row r="820" customFormat="false" ht="12.75" hidden="false" customHeight="false" outlineLevel="0" collapsed="false">
      <c r="B820" s="85" t="s">
        <v>64</v>
      </c>
      <c r="C820" s="13" t="n">
        <v>819</v>
      </c>
      <c r="D820" s="50" t="n">
        <v>7951633.07435724</v>
      </c>
      <c r="E820" s="50" t="n">
        <v>0</v>
      </c>
      <c r="F820" s="50" t="n">
        <v>18004.59</v>
      </c>
      <c r="G820" s="50" t="n">
        <v>45495.73</v>
      </c>
      <c r="H820" s="50" t="n">
        <v>43299.77</v>
      </c>
      <c r="I820" s="50" t="n">
        <v>45461.67</v>
      </c>
      <c r="J820" s="50" t="n">
        <v>45137.29</v>
      </c>
      <c r="K820" s="50" t="n">
        <v>94611.88</v>
      </c>
      <c r="L820" s="50" t="n">
        <v>45735.21</v>
      </c>
      <c r="M820" s="50" t="n">
        <v>131180.15</v>
      </c>
      <c r="N820" s="50" t="n">
        <v>468926.29</v>
      </c>
      <c r="O820" s="50" t="n">
        <v>-123078.41</v>
      </c>
      <c r="P820" s="50" t="n">
        <v>1171217.34</v>
      </c>
      <c r="Q820" s="51" t="n">
        <v>1517065.22</v>
      </c>
    </row>
    <row r="821" customFormat="false" ht="12.75" hidden="false" customHeight="false" outlineLevel="0" collapsed="false">
      <c r="B821" s="85" t="s">
        <v>67</v>
      </c>
      <c r="C821" s="13" t="n">
        <v>820</v>
      </c>
      <c r="D821" s="50" t="n">
        <v>153915.814621095</v>
      </c>
      <c r="E821" s="50" t="n">
        <v>0</v>
      </c>
      <c r="F821" s="50" t="n">
        <v>-397.61</v>
      </c>
      <c r="G821" s="50" t="n">
        <v>0</v>
      </c>
      <c r="H821" s="50" t="n">
        <v>0</v>
      </c>
      <c r="I821" s="50" t="n">
        <v>0</v>
      </c>
      <c r="J821" s="50" t="n">
        <v>0</v>
      </c>
      <c r="K821" s="50" t="n">
        <v>0</v>
      </c>
      <c r="L821" s="50" t="n">
        <v>0</v>
      </c>
      <c r="M821" s="50" t="n">
        <v>0</v>
      </c>
      <c r="N821" s="50" t="n">
        <v>-397.61</v>
      </c>
      <c r="O821" s="50" t="n">
        <v>0</v>
      </c>
      <c r="P821" s="50" t="n">
        <v>0</v>
      </c>
      <c r="Q821" s="51" t="n">
        <v>-397.61</v>
      </c>
    </row>
    <row r="822" customFormat="false" ht="12.75" hidden="false" customHeight="false" outlineLevel="0" collapsed="false">
      <c r="B822" s="85" t="s">
        <v>70</v>
      </c>
      <c r="C822" s="13" t="n">
        <v>821</v>
      </c>
      <c r="D822" s="50" t="n">
        <v>263696.90778745</v>
      </c>
      <c r="E822" s="50" t="n">
        <v>0</v>
      </c>
      <c r="F822" s="50" t="n">
        <v>0</v>
      </c>
      <c r="G822" s="50" t="n">
        <v>0</v>
      </c>
      <c r="H822" s="50" t="n">
        <v>0</v>
      </c>
      <c r="I822" s="50" t="n">
        <v>0</v>
      </c>
      <c r="J822" s="50" t="n">
        <v>0</v>
      </c>
      <c r="K822" s="50" t="n">
        <v>0</v>
      </c>
      <c r="L822" s="50" t="n">
        <v>0</v>
      </c>
      <c r="M822" s="50" t="n">
        <v>0</v>
      </c>
      <c r="N822" s="50" t="n">
        <v>0</v>
      </c>
      <c r="O822" s="50" t="n">
        <v>0</v>
      </c>
      <c r="P822" s="50" t="n">
        <v>0</v>
      </c>
      <c r="Q822" s="51" t="n">
        <v>0</v>
      </c>
    </row>
    <row r="823" customFormat="false" ht="12.75" hidden="false" customHeight="false" outlineLevel="0" collapsed="false">
      <c r="B823" s="85" t="s">
        <v>75</v>
      </c>
      <c r="C823" s="13" t="n">
        <v>822</v>
      </c>
      <c r="D823" s="50" t="n">
        <v>4131753.18647823</v>
      </c>
      <c r="E823" s="50" t="n">
        <v>0</v>
      </c>
      <c r="F823" s="50" t="n">
        <v>5725.54</v>
      </c>
      <c r="G823" s="50" t="n">
        <v>7172.59</v>
      </c>
      <c r="H823" s="50" t="n">
        <v>5983.35</v>
      </c>
      <c r="I823" s="50" t="n">
        <v>15016.91</v>
      </c>
      <c r="J823" s="50" t="n">
        <v>20213.31</v>
      </c>
      <c r="K823" s="50" t="n">
        <v>49366.7</v>
      </c>
      <c r="L823" s="50" t="n">
        <v>12942.65</v>
      </c>
      <c r="M823" s="50" t="n">
        <v>25507.22</v>
      </c>
      <c r="N823" s="50" t="n">
        <v>141928.27</v>
      </c>
      <c r="O823" s="50" t="n">
        <v>452710.39</v>
      </c>
      <c r="P823" s="50" t="n">
        <v>2273970.62</v>
      </c>
      <c r="Q823" s="51" t="n">
        <v>2868609.28</v>
      </c>
    </row>
    <row r="824" customFormat="false" ht="12.75" hidden="false" customHeight="false" outlineLevel="0" collapsed="false">
      <c r="B824" s="85" t="s">
        <v>78</v>
      </c>
      <c r="C824" s="13" t="n">
        <v>823</v>
      </c>
      <c r="D824" s="50" t="n">
        <v>534807.927309521</v>
      </c>
      <c r="E824" s="50" t="n">
        <v>0</v>
      </c>
      <c r="F824" s="50" t="n">
        <v>65.42</v>
      </c>
      <c r="G824" s="50" t="n">
        <v>0</v>
      </c>
      <c r="H824" s="50" t="n">
        <v>0</v>
      </c>
      <c r="I824" s="50" t="n">
        <v>0</v>
      </c>
      <c r="J824" s="50" t="n">
        <v>0</v>
      </c>
      <c r="K824" s="50" t="n">
        <v>0</v>
      </c>
      <c r="L824" s="50" t="n">
        <v>0</v>
      </c>
      <c r="M824" s="50" t="n">
        <v>0</v>
      </c>
      <c r="N824" s="50" t="n">
        <v>65.42</v>
      </c>
      <c r="O824" s="50" t="n">
        <v>0</v>
      </c>
      <c r="P824" s="50" t="n">
        <v>0</v>
      </c>
      <c r="Q824" s="51" t="n">
        <v>65.42</v>
      </c>
    </row>
    <row r="825" customFormat="false" ht="12.75" hidden="false" customHeight="false" outlineLevel="0" collapsed="false">
      <c r="B825" s="85"/>
      <c r="C825" s="13" t="n">
        <v>824</v>
      </c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1"/>
    </row>
    <row r="826" customFormat="false" ht="12.75" hidden="false" customHeight="false" outlineLevel="0" collapsed="false">
      <c r="B826" s="85" t="s">
        <v>83</v>
      </c>
      <c r="C826" s="13" t="n">
        <v>825</v>
      </c>
      <c r="D826" s="50" t="s">
        <v>4</v>
      </c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1"/>
    </row>
    <row r="827" customFormat="false" ht="12.75" hidden="false" customHeight="false" outlineLevel="0" collapsed="false">
      <c r="B827" s="85" t="s">
        <v>22</v>
      </c>
      <c r="C827" s="13" t="n">
        <v>826</v>
      </c>
      <c r="D827" s="50" t="n">
        <v>0</v>
      </c>
      <c r="E827" s="50" t="n">
        <v>0</v>
      </c>
      <c r="F827" s="50" t="n">
        <v>0</v>
      </c>
      <c r="G827" s="50" t="n">
        <v>0</v>
      </c>
      <c r="H827" s="50" t="n">
        <v>0</v>
      </c>
      <c r="I827" s="50" t="n">
        <v>0</v>
      </c>
      <c r="J827" s="50" t="n">
        <v>0</v>
      </c>
      <c r="K827" s="50" t="n">
        <v>0</v>
      </c>
      <c r="L827" s="50" t="n">
        <v>0</v>
      </c>
      <c r="M827" s="50" t="n">
        <v>0</v>
      </c>
      <c r="N827" s="50" t="n">
        <v>0</v>
      </c>
      <c r="O827" s="50" t="n">
        <v>0</v>
      </c>
      <c r="P827" s="50" t="n">
        <v>0</v>
      </c>
      <c r="Q827" s="51" t="n">
        <v>0</v>
      </c>
    </row>
    <row r="828" customFormat="false" ht="12.75" hidden="false" customHeight="false" outlineLevel="0" collapsed="false">
      <c r="B828" s="85" t="s">
        <v>27</v>
      </c>
      <c r="C828" s="13" t="n">
        <v>827</v>
      </c>
      <c r="D828" s="50" t="n">
        <v>0</v>
      </c>
      <c r="E828" s="50" t="n">
        <v>0</v>
      </c>
      <c r="F828" s="50" t="n">
        <v>0</v>
      </c>
      <c r="G828" s="50" t="n">
        <v>0</v>
      </c>
      <c r="H828" s="50" t="n">
        <v>0</v>
      </c>
      <c r="I828" s="50" t="n">
        <v>0</v>
      </c>
      <c r="J828" s="50" t="n">
        <v>0</v>
      </c>
      <c r="K828" s="50" t="n">
        <v>0</v>
      </c>
      <c r="L828" s="50" t="n">
        <v>0</v>
      </c>
      <c r="M828" s="50" t="n">
        <v>0</v>
      </c>
      <c r="N828" s="50" t="n">
        <v>0</v>
      </c>
      <c r="O828" s="50" t="n">
        <v>0</v>
      </c>
      <c r="P828" s="50" t="n">
        <v>0</v>
      </c>
      <c r="Q828" s="51" t="n">
        <v>0</v>
      </c>
    </row>
    <row r="829" customFormat="false" ht="12.75" hidden="false" customHeight="false" outlineLevel="0" collapsed="false">
      <c r="B829" s="85" t="s">
        <v>77</v>
      </c>
      <c r="C829" s="13" t="n">
        <v>828</v>
      </c>
      <c r="D829" s="50" t="n">
        <v>0</v>
      </c>
      <c r="E829" s="50" t="n">
        <v>0</v>
      </c>
      <c r="F829" s="50" t="n">
        <v>-0.0349621660366179</v>
      </c>
      <c r="G829" s="50" t="n">
        <v>-1.86855921556487</v>
      </c>
      <c r="H829" s="50" t="n">
        <v>-1.33648110382098</v>
      </c>
      <c r="I829" s="50" t="n">
        <v>-8.13322428761494</v>
      </c>
      <c r="J829" s="50" t="n">
        <v>-12.8693524775023</v>
      </c>
      <c r="K829" s="50" t="n">
        <v>-33.487075444914</v>
      </c>
      <c r="L829" s="50" t="n">
        <v>-5.74050493084304</v>
      </c>
      <c r="M829" s="50" t="n">
        <v>-8.42841469055674</v>
      </c>
      <c r="N829" s="50" t="n">
        <v>-71.8985743168536</v>
      </c>
      <c r="O829" s="50" t="n">
        <v>-479.771558110801</v>
      </c>
      <c r="P829" s="50" t="n">
        <v>-1603.84704753772</v>
      </c>
      <c r="Q829" s="51" t="n">
        <v>-2155.51717996537</v>
      </c>
    </row>
    <row r="830" customFormat="false" ht="12.75" hidden="false" customHeight="false" outlineLevel="0" collapsed="false">
      <c r="B830" s="85" t="s">
        <v>66</v>
      </c>
      <c r="C830" s="13" t="n">
        <v>829</v>
      </c>
      <c r="D830" s="50" t="n">
        <v>0</v>
      </c>
      <c r="E830" s="50" t="n">
        <v>0</v>
      </c>
      <c r="F830" s="50" t="n">
        <v>0</v>
      </c>
      <c r="G830" s="50" t="n">
        <v>0</v>
      </c>
      <c r="H830" s="50" t="n">
        <v>0</v>
      </c>
      <c r="I830" s="50" t="n">
        <v>0</v>
      </c>
      <c r="J830" s="50" t="n">
        <v>0</v>
      </c>
      <c r="K830" s="50" t="n">
        <v>0</v>
      </c>
      <c r="L830" s="50" t="n">
        <v>0</v>
      </c>
      <c r="M830" s="50" t="n">
        <v>0</v>
      </c>
      <c r="N830" s="50" t="n">
        <v>0</v>
      </c>
      <c r="O830" s="50" t="n">
        <v>0</v>
      </c>
      <c r="P830" s="50" t="n">
        <v>0</v>
      </c>
      <c r="Q830" s="51" t="n">
        <v>0</v>
      </c>
    </row>
    <row r="831" customFormat="false" ht="12.75" hidden="false" customHeight="false" outlineLevel="0" collapsed="false">
      <c r="B831" s="85" t="s">
        <v>45</v>
      </c>
      <c r="C831" s="13" t="n">
        <v>830</v>
      </c>
      <c r="D831" s="50" t="n">
        <v>0</v>
      </c>
      <c r="E831" s="50" t="n">
        <v>0</v>
      </c>
      <c r="F831" s="50" t="n">
        <v>0</v>
      </c>
      <c r="G831" s="50" t="n">
        <v>0</v>
      </c>
      <c r="H831" s="50" t="n">
        <v>0</v>
      </c>
      <c r="I831" s="50" t="n">
        <v>0</v>
      </c>
      <c r="J831" s="50" t="n">
        <v>0</v>
      </c>
      <c r="K831" s="50" t="n">
        <v>0</v>
      </c>
      <c r="L831" s="50" t="n">
        <v>0</v>
      </c>
      <c r="M831" s="50" t="n">
        <v>0</v>
      </c>
      <c r="N831" s="50" t="n">
        <v>0</v>
      </c>
      <c r="O831" s="50" t="n">
        <v>0</v>
      </c>
      <c r="P831" s="50" t="n">
        <v>0</v>
      </c>
      <c r="Q831" s="51" t="n">
        <v>0</v>
      </c>
    </row>
    <row r="832" customFormat="false" ht="12.75" hidden="false" customHeight="false" outlineLevel="0" collapsed="false">
      <c r="B832" s="85" t="s">
        <v>52</v>
      </c>
      <c r="C832" s="13" t="n">
        <v>831</v>
      </c>
      <c r="D832" s="50" t="n">
        <v>0</v>
      </c>
      <c r="E832" s="50" t="n">
        <v>0</v>
      </c>
      <c r="F832" s="50" t="n">
        <v>0</v>
      </c>
      <c r="G832" s="50" t="n">
        <v>0</v>
      </c>
      <c r="H832" s="50" t="n">
        <v>0</v>
      </c>
      <c r="I832" s="50" t="n">
        <v>0</v>
      </c>
      <c r="J832" s="50" t="n">
        <v>0</v>
      </c>
      <c r="K832" s="50" t="n">
        <v>0</v>
      </c>
      <c r="L832" s="50" t="n">
        <v>0</v>
      </c>
      <c r="M832" s="50" t="n">
        <v>0</v>
      </c>
      <c r="N832" s="50" t="n">
        <v>0</v>
      </c>
      <c r="O832" s="50" t="n">
        <v>0</v>
      </c>
      <c r="P832" s="50" t="n">
        <v>0</v>
      </c>
      <c r="Q832" s="51" t="n">
        <v>0</v>
      </c>
    </row>
    <row r="833" customFormat="false" ht="12.75" hidden="false" customHeight="false" outlineLevel="0" collapsed="false">
      <c r="B833" s="85" t="s">
        <v>80</v>
      </c>
      <c r="C833" s="13" t="n">
        <v>832</v>
      </c>
      <c r="D833" s="50" t="n">
        <v>0</v>
      </c>
      <c r="E833" s="50" t="n">
        <v>0</v>
      </c>
      <c r="F833" s="50" t="n">
        <v>0</v>
      </c>
      <c r="G833" s="50" t="n">
        <v>0</v>
      </c>
      <c r="H833" s="50" t="n">
        <v>0</v>
      </c>
      <c r="I833" s="50" t="n">
        <v>0</v>
      </c>
      <c r="J833" s="50" t="n">
        <v>0</v>
      </c>
      <c r="K833" s="50" t="n">
        <v>0</v>
      </c>
      <c r="L833" s="50" t="n">
        <v>0</v>
      </c>
      <c r="M833" s="50" t="n">
        <v>0</v>
      </c>
      <c r="N833" s="50" t="n">
        <v>0</v>
      </c>
      <c r="O833" s="50" t="n">
        <v>0</v>
      </c>
      <c r="P833" s="50" t="n">
        <v>0</v>
      </c>
      <c r="Q833" s="51" t="n">
        <v>0</v>
      </c>
    </row>
    <row r="834" customFormat="false" ht="12.75" hidden="false" customHeight="false" outlineLevel="0" collapsed="false">
      <c r="B834" s="85" t="s">
        <v>49</v>
      </c>
      <c r="C834" s="13" t="n">
        <v>833</v>
      </c>
      <c r="D834" s="50" t="n">
        <v>0</v>
      </c>
      <c r="E834" s="50" t="n">
        <v>0</v>
      </c>
      <c r="F834" s="50" t="n">
        <v>0</v>
      </c>
      <c r="G834" s="50" t="n">
        <v>0</v>
      </c>
      <c r="H834" s="50" t="n">
        <v>0</v>
      </c>
      <c r="I834" s="50" t="n">
        <v>0</v>
      </c>
      <c r="J834" s="50" t="n">
        <v>0</v>
      </c>
      <c r="K834" s="50" t="n">
        <v>0</v>
      </c>
      <c r="L834" s="50" t="n">
        <v>0</v>
      </c>
      <c r="M834" s="50" t="n">
        <v>0</v>
      </c>
      <c r="N834" s="50" t="n">
        <v>0</v>
      </c>
      <c r="O834" s="50" t="n">
        <v>0</v>
      </c>
      <c r="P834" s="50" t="n">
        <v>0</v>
      </c>
      <c r="Q834" s="51" t="n">
        <v>0</v>
      </c>
    </row>
    <row r="835" customFormat="false" ht="12.75" hidden="false" customHeight="false" outlineLevel="0" collapsed="false">
      <c r="B835" s="85" t="s">
        <v>34</v>
      </c>
      <c r="C835" s="13" t="n">
        <v>834</v>
      </c>
      <c r="D835" s="50" t="n">
        <v>0</v>
      </c>
      <c r="E835" s="50" t="n">
        <v>0</v>
      </c>
      <c r="F835" s="50" t="n">
        <v>0</v>
      </c>
      <c r="G835" s="50" t="n">
        <v>0</v>
      </c>
      <c r="H835" s="50" t="n">
        <v>0</v>
      </c>
      <c r="I835" s="50" t="n">
        <v>0</v>
      </c>
      <c r="J835" s="50" t="n">
        <v>0</v>
      </c>
      <c r="K835" s="50" t="n">
        <v>0</v>
      </c>
      <c r="L835" s="50" t="n">
        <v>0</v>
      </c>
      <c r="M835" s="50" t="n">
        <v>0</v>
      </c>
      <c r="N835" s="50" t="n">
        <v>0</v>
      </c>
      <c r="O835" s="50" t="n">
        <v>0</v>
      </c>
      <c r="P835" s="50" t="n">
        <v>0</v>
      </c>
      <c r="Q835" s="51" t="n">
        <v>0</v>
      </c>
    </row>
    <row r="836" customFormat="false" ht="12.75" hidden="false" customHeight="false" outlineLevel="0" collapsed="false">
      <c r="B836" s="85" t="s">
        <v>69</v>
      </c>
      <c r="C836" s="13" t="n">
        <v>835</v>
      </c>
      <c r="D836" s="50" t="n">
        <v>0</v>
      </c>
      <c r="E836" s="50" t="n">
        <v>0</v>
      </c>
      <c r="F836" s="50" t="n">
        <v>0</v>
      </c>
      <c r="G836" s="50" t="n">
        <v>0</v>
      </c>
      <c r="H836" s="50" t="n">
        <v>0</v>
      </c>
      <c r="I836" s="50" t="n">
        <v>0</v>
      </c>
      <c r="J836" s="50" t="n">
        <v>0</v>
      </c>
      <c r="K836" s="50" t="n">
        <v>0</v>
      </c>
      <c r="L836" s="50" t="n">
        <v>0</v>
      </c>
      <c r="M836" s="50" t="n">
        <v>0</v>
      </c>
      <c r="N836" s="50" t="n">
        <v>0</v>
      </c>
      <c r="O836" s="50" t="n">
        <v>0</v>
      </c>
      <c r="P836" s="50" t="n">
        <v>0</v>
      </c>
      <c r="Q836" s="51" t="n">
        <v>0</v>
      </c>
    </row>
    <row r="837" customFormat="false" ht="12.75" hidden="false" customHeight="false" outlineLevel="0" collapsed="false">
      <c r="B837" s="85" t="s">
        <v>72</v>
      </c>
      <c r="C837" s="13" t="n">
        <v>836</v>
      </c>
      <c r="D837" s="50" t="n">
        <v>0</v>
      </c>
      <c r="E837" s="50" t="n">
        <v>0</v>
      </c>
      <c r="F837" s="50" t="n">
        <v>0</v>
      </c>
      <c r="G837" s="50" t="n">
        <v>0</v>
      </c>
      <c r="H837" s="50" t="n">
        <v>0</v>
      </c>
      <c r="I837" s="50" t="n">
        <v>0</v>
      </c>
      <c r="J837" s="50" t="n">
        <v>0</v>
      </c>
      <c r="K837" s="50" t="n">
        <v>0</v>
      </c>
      <c r="L837" s="50" t="n">
        <v>0</v>
      </c>
      <c r="M837" s="50" t="n">
        <v>0</v>
      </c>
      <c r="N837" s="50" t="n">
        <v>0</v>
      </c>
      <c r="O837" s="50" t="n">
        <v>0</v>
      </c>
      <c r="P837" s="50" t="n">
        <v>0</v>
      </c>
      <c r="Q837" s="51" t="n">
        <v>0</v>
      </c>
    </row>
    <row r="838" customFormat="false" ht="12.75" hidden="false" customHeight="false" outlineLevel="0" collapsed="false">
      <c r="B838" s="85" t="s">
        <v>31</v>
      </c>
      <c r="C838" s="13" t="n">
        <v>837</v>
      </c>
      <c r="D838" s="50" t="n">
        <v>0</v>
      </c>
      <c r="E838" s="50" t="n">
        <v>0</v>
      </c>
      <c r="F838" s="50" t="n">
        <v>0</v>
      </c>
      <c r="G838" s="50" t="n">
        <v>0</v>
      </c>
      <c r="H838" s="50" t="n">
        <v>0</v>
      </c>
      <c r="I838" s="50" t="n">
        <v>0</v>
      </c>
      <c r="J838" s="50" t="n">
        <v>0</v>
      </c>
      <c r="K838" s="50" t="n">
        <v>0</v>
      </c>
      <c r="L838" s="50" t="n">
        <v>0</v>
      </c>
      <c r="M838" s="50" t="n">
        <v>0</v>
      </c>
      <c r="N838" s="50" t="n">
        <v>0</v>
      </c>
      <c r="O838" s="50" t="n">
        <v>0</v>
      </c>
      <c r="P838" s="50" t="n">
        <v>0</v>
      </c>
      <c r="Q838" s="51" t="n">
        <v>0</v>
      </c>
    </row>
    <row r="839" customFormat="false" ht="12.75" hidden="false" customHeight="false" outlineLevel="0" collapsed="false">
      <c r="B839" s="85" t="s">
        <v>37</v>
      </c>
      <c r="C839" s="13" t="n">
        <v>838</v>
      </c>
      <c r="D839" s="50" t="n">
        <v>0</v>
      </c>
      <c r="E839" s="50" t="n">
        <v>0</v>
      </c>
      <c r="F839" s="50" t="n">
        <v>0</v>
      </c>
      <c r="G839" s="50" t="n">
        <v>0</v>
      </c>
      <c r="H839" s="50" t="n">
        <v>0</v>
      </c>
      <c r="I839" s="50" t="n">
        <v>0</v>
      </c>
      <c r="J839" s="50" t="n">
        <v>0</v>
      </c>
      <c r="K839" s="50" t="n">
        <v>0</v>
      </c>
      <c r="L839" s="50" t="n">
        <v>0</v>
      </c>
      <c r="M839" s="50" t="n">
        <v>0</v>
      </c>
      <c r="N839" s="50" t="n">
        <v>0</v>
      </c>
      <c r="O839" s="50" t="n">
        <v>0</v>
      </c>
      <c r="P839" s="50" t="n">
        <v>0</v>
      </c>
      <c r="Q839" s="51" t="n">
        <v>0</v>
      </c>
    </row>
    <row r="840" customFormat="false" ht="12.75" hidden="false" customHeight="false" outlineLevel="0" collapsed="false">
      <c r="B840" s="85" t="n">
        <v>0</v>
      </c>
      <c r="C840" s="13" t="n">
        <v>839</v>
      </c>
      <c r="D840" s="50" t="n">
        <v>0</v>
      </c>
      <c r="E840" s="50" t="n">
        <v>0</v>
      </c>
      <c r="F840" s="50" t="n">
        <v>0</v>
      </c>
      <c r="G840" s="50" t="n">
        <v>0</v>
      </c>
      <c r="H840" s="50" t="n">
        <v>0</v>
      </c>
      <c r="I840" s="50" t="n">
        <v>0</v>
      </c>
      <c r="J840" s="50" t="n">
        <v>0</v>
      </c>
      <c r="K840" s="50" t="n">
        <v>0</v>
      </c>
      <c r="L840" s="50" t="n">
        <v>0</v>
      </c>
      <c r="M840" s="50" t="n">
        <v>0</v>
      </c>
      <c r="N840" s="50" t="n">
        <v>0</v>
      </c>
      <c r="O840" s="50" t="n">
        <v>0</v>
      </c>
      <c r="P840" s="50" t="n">
        <v>0</v>
      </c>
      <c r="Q840" s="51" t="n">
        <v>0</v>
      </c>
    </row>
    <row r="841" customFormat="false" ht="12.75" hidden="false" customHeight="false" outlineLevel="0" collapsed="false">
      <c r="B841" s="87" t="n">
        <v>0</v>
      </c>
      <c r="C841" s="64" t="n">
        <v>840</v>
      </c>
      <c r="D841" s="54" t="n">
        <v>0</v>
      </c>
      <c r="E841" s="54" t="n">
        <v>0</v>
      </c>
      <c r="F841" s="54" t="n">
        <v>0</v>
      </c>
      <c r="G841" s="54" t="n">
        <v>0</v>
      </c>
      <c r="H841" s="54" t="n">
        <v>0</v>
      </c>
      <c r="I841" s="54" t="n">
        <v>0</v>
      </c>
      <c r="J841" s="54" t="n">
        <v>0</v>
      </c>
      <c r="K841" s="54" t="n">
        <v>0</v>
      </c>
      <c r="L841" s="54" t="n">
        <v>0</v>
      </c>
      <c r="M841" s="54" t="n">
        <v>0</v>
      </c>
      <c r="N841" s="54" t="n">
        <v>0</v>
      </c>
      <c r="O841" s="54" t="n">
        <v>0</v>
      </c>
      <c r="P841" s="54" t="n">
        <v>0</v>
      </c>
      <c r="Q841" s="55" t="n">
        <v>0</v>
      </c>
    </row>
    <row r="842" customFormat="false" ht="12.75" hidden="false" customHeight="false" outlineLevel="0" collapsed="false">
      <c r="A842" s="0" t="n">
        <v>22</v>
      </c>
      <c r="B842" s="57" t="n">
        <v>36934</v>
      </c>
      <c r="C842" s="58" t="n">
        <v>841</v>
      </c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83"/>
    </row>
    <row r="843" customFormat="false" ht="12.75" hidden="false" customHeight="false" outlineLevel="0" collapsed="false">
      <c r="B843" s="61"/>
      <c r="C843" s="13" t="n">
        <v>842</v>
      </c>
      <c r="D843" s="13"/>
      <c r="E843" s="21" t="s">
        <v>5</v>
      </c>
      <c r="F843" s="21" t="s">
        <v>6</v>
      </c>
      <c r="G843" s="21" t="s">
        <v>7</v>
      </c>
      <c r="H843" s="21" t="s">
        <v>8</v>
      </c>
      <c r="I843" s="21" t="s">
        <v>9</v>
      </c>
      <c r="J843" s="21" t="s">
        <v>10</v>
      </c>
      <c r="K843" s="21" t="s">
        <v>11</v>
      </c>
      <c r="L843" s="21" t="s">
        <v>12</v>
      </c>
      <c r="M843" s="21" t="s">
        <v>13</v>
      </c>
      <c r="N843" s="21" t="s">
        <v>14</v>
      </c>
      <c r="O843" s="21" t="n">
        <v>2002</v>
      </c>
      <c r="P843" s="21" t="s">
        <v>15</v>
      </c>
      <c r="Q843" s="84" t="s">
        <v>16</v>
      </c>
    </row>
    <row r="844" customFormat="false" ht="12.75" hidden="false" customHeight="false" outlineLevel="0" collapsed="false">
      <c r="B844" s="85" t="s">
        <v>107</v>
      </c>
      <c r="C844" s="13" t="n">
        <v>843</v>
      </c>
      <c r="D844" s="13" t="s">
        <v>4</v>
      </c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86"/>
    </row>
    <row r="845" customFormat="false" ht="12.75" hidden="false" customHeight="false" outlineLevel="0" collapsed="false">
      <c r="B845" s="85" t="s">
        <v>19</v>
      </c>
      <c r="C845" s="13" t="n">
        <v>844</v>
      </c>
      <c r="D845" s="50" t="n">
        <v>26277970.0821104</v>
      </c>
      <c r="E845" s="50" t="n">
        <v>0</v>
      </c>
      <c r="F845" s="50" t="n">
        <v>124193.76</v>
      </c>
      <c r="G845" s="50" t="n">
        <v>366832.74</v>
      </c>
      <c r="H845" s="50" t="n">
        <v>393145.9</v>
      </c>
      <c r="I845" s="50" t="n">
        <v>418741.8</v>
      </c>
      <c r="J845" s="50" t="n">
        <v>318216.77</v>
      </c>
      <c r="K845" s="50" t="n">
        <v>375838.35</v>
      </c>
      <c r="L845" s="50" t="n">
        <v>376136.64</v>
      </c>
      <c r="M845" s="50" t="n">
        <v>1291804.6</v>
      </c>
      <c r="N845" s="50" t="n">
        <v>3664910.56</v>
      </c>
      <c r="O845" s="50" t="n">
        <v>-156201.19</v>
      </c>
      <c r="P845" s="50" t="n">
        <v>3488058.47</v>
      </c>
      <c r="Q845" s="51" t="n">
        <v>6996767.84</v>
      </c>
    </row>
    <row r="846" customFormat="false" ht="12.75" hidden="false" customHeight="false" outlineLevel="0" collapsed="false">
      <c r="B846" s="85" t="s">
        <v>20</v>
      </c>
      <c r="C846" s="13" t="n">
        <v>845</v>
      </c>
      <c r="D846" s="50" t="n">
        <v>6048688.09620598</v>
      </c>
      <c r="E846" s="50" t="n">
        <v>0</v>
      </c>
      <c r="F846" s="50" t="n">
        <v>0</v>
      </c>
      <c r="G846" s="50" t="n">
        <v>0</v>
      </c>
      <c r="H846" s="50" t="n">
        <v>0</v>
      </c>
      <c r="I846" s="50" t="n">
        <v>0</v>
      </c>
      <c r="J846" s="50" t="n">
        <v>0</v>
      </c>
      <c r="K846" s="50" t="n">
        <v>0</v>
      </c>
      <c r="L846" s="50" t="n">
        <v>0</v>
      </c>
      <c r="M846" s="50" t="n">
        <v>0</v>
      </c>
      <c r="N846" s="50" t="n">
        <v>0</v>
      </c>
      <c r="O846" s="50" t="n">
        <v>216873.94</v>
      </c>
      <c r="P846" s="50" t="n">
        <v>1026136.9</v>
      </c>
      <c r="Q846" s="51" t="n">
        <v>1243010.84</v>
      </c>
    </row>
    <row r="847" customFormat="false" ht="12.75" hidden="false" customHeight="false" outlineLevel="0" collapsed="false">
      <c r="B847" s="85" t="s">
        <v>108</v>
      </c>
      <c r="C847" s="13" t="n">
        <v>846</v>
      </c>
      <c r="D847" s="50" t="n">
        <v>0</v>
      </c>
      <c r="E847" s="50" t="n">
        <v>0</v>
      </c>
      <c r="F847" s="50" t="n">
        <v>0</v>
      </c>
      <c r="G847" s="50" t="n">
        <v>0</v>
      </c>
      <c r="H847" s="50" t="n">
        <v>0</v>
      </c>
      <c r="I847" s="50" t="n">
        <v>0</v>
      </c>
      <c r="J847" s="50" t="n">
        <v>0</v>
      </c>
      <c r="K847" s="50" t="n">
        <v>0</v>
      </c>
      <c r="L847" s="50" t="n">
        <v>0</v>
      </c>
      <c r="M847" s="50" t="n">
        <v>0</v>
      </c>
      <c r="N847" s="50" t="n">
        <v>0</v>
      </c>
      <c r="O847" s="50" t="n">
        <v>0</v>
      </c>
      <c r="P847" s="50" t="n">
        <v>0</v>
      </c>
      <c r="Q847" s="51" t="n">
        <v>0</v>
      </c>
    </row>
    <row r="848" customFormat="false" ht="12.75" hidden="false" customHeight="false" outlineLevel="0" collapsed="false">
      <c r="B848" s="85" t="s">
        <v>25</v>
      </c>
      <c r="C848" s="13" t="n">
        <v>847</v>
      </c>
      <c r="D848" s="50" t="n">
        <v>8817463.33423673</v>
      </c>
      <c r="E848" s="50" t="n">
        <v>0</v>
      </c>
      <c r="F848" s="50" t="n">
        <v>51353.5</v>
      </c>
      <c r="G848" s="50" t="n">
        <v>120336.08</v>
      </c>
      <c r="H848" s="50" t="n">
        <v>123771.4</v>
      </c>
      <c r="I848" s="50" t="n">
        <v>126233.23</v>
      </c>
      <c r="J848" s="50" t="n">
        <v>97665.19</v>
      </c>
      <c r="K848" s="50" t="n">
        <v>199820.35</v>
      </c>
      <c r="L848" s="50" t="n">
        <v>128131.24</v>
      </c>
      <c r="M848" s="50" t="n">
        <v>371355.9</v>
      </c>
      <c r="N848" s="50" t="n">
        <v>1218666.89</v>
      </c>
      <c r="O848" s="50" t="n">
        <v>91696</v>
      </c>
      <c r="P848" s="50" t="n">
        <v>901530.67</v>
      </c>
      <c r="Q848" s="51" t="n">
        <v>2211893.56</v>
      </c>
    </row>
    <row r="849" customFormat="false" ht="12.75" hidden="false" customHeight="false" outlineLevel="0" collapsed="false">
      <c r="B849" s="85" t="s">
        <v>29</v>
      </c>
      <c r="C849" s="13" t="n">
        <v>848</v>
      </c>
      <c r="D849" s="50" t="n">
        <v>465471.736040042</v>
      </c>
      <c r="E849" s="50" t="n">
        <v>0</v>
      </c>
      <c r="F849" s="50" t="n">
        <v>0</v>
      </c>
      <c r="G849" s="50" t="n">
        <v>0</v>
      </c>
      <c r="H849" s="50" t="n">
        <v>0</v>
      </c>
      <c r="I849" s="50" t="n">
        <v>0</v>
      </c>
      <c r="J849" s="50" t="n">
        <v>0</v>
      </c>
      <c r="K849" s="50" t="n">
        <v>0</v>
      </c>
      <c r="L849" s="50" t="n">
        <v>0</v>
      </c>
      <c r="M849" s="50" t="n">
        <v>0</v>
      </c>
      <c r="N849" s="50" t="n">
        <v>0</v>
      </c>
      <c r="O849" s="50" t="n">
        <v>0</v>
      </c>
      <c r="P849" s="50" t="n">
        <v>0</v>
      </c>
      <c r="Q849" s="51" t="n">
        <v>0</v>
      </c>
    </row>
    <row r="850" customFormat="false" ht="12.75" hidden="false" customHeight="false" outlineLevel="0" collapsed="false">
      <c r="B850" s="85" t="s">
        <v>32</v>
      </c>
      <c r="C850" s="13" t="n">
        <v>849</v>
      </c>
      <c r="D850" s="50" t="n">
        <v>516729.336246939</v>
      </c>
      <c r="E850" s="50" t="n">
        <v>0</v>
      </c>
      <c r="F850" s="50" t="n">
        <v>-3182.34</v>
      </c>
      <c r="G850" s="50" t="n">
        <v>-3563.68</v>
      </c>
      <c r="H850" s="50" t="n">
        <v>-3548.54</v>
      </c>
      <c r="I850" s="50" t="n">
        <v>0</v>
      </c>
      <c r="J850" s="50" t="n">
        <v>0</v>
      </c>
      <c r="K850" s="50" t="n">
        <v>0</v>
      </c>
      <c r="L850" s="50" t="n">
        <v>0</v>
      </c>
      <c r="M850" s="50" t="n">
        <v>0</v>
      </c>
      <c r="N850" s="50" t="n">
        <v>-10294.56</v>
      </c>
      <c r="O850" s="50" t="n">
        <v>0</v>
      </c>
      <c r="P850" s="50" t="n">
        <v>0</v>
      </c>
      <c r="Q850" s="51" t="n">
        <v>-10294.56</v>
      </c>
    </row>
    <row r="851" customFormat="false" ht="12.75" hidden="false" customHeight="false" outlineLevel="0" collapsed="false">
      <c r="B851" s="85" t="s">
        <v>35</v>
      </c>
      <c r="C851" s="13" t="n">
        <v>850</v>
      </c>
      <c r="D851" s="50" t="n">
        <v>422942.310574985</v>
      </c>
      <c r="E851" s="50" t="n">
        <v>0</v>
      </c>
      <c r="F851" s="50" t="n">
        <v>0</v>
      </c>
      <c r="G851" s="50" t="n">
        <v>0</v>
      </c>
      <c r="H851" s="50" t="n">
        <v>0</v>
      </c>
      <c r="I851" s="50" t="n">
        <v>0</v>
      </c>
      <c r="J851" s="50" t="n">
        <v>0</v>
      </c>
      <c r="K851" s="50" t="n">
        <v>0</v>
      </c>
      <c r="L851" s="50" t="n">
        <v>0</v>
      </c>
      <c r="M851" s="50" t="n">
        <v>0</v>
      </c>
      <c r="N851" s="50" t="n">
        <v>0</v>
      </c>
      <c r="O851" s="50" t="n">
        <v>0</v>
      </c>
      <c r="P851" s="50" t="n">
        <v>0</v>
      </c>
      <c r="Q851" s="51" t="n">
        <v>0</v>
      </c>
    </row>
    <row r="852" customFormat="false" ht="12.75" hidden="false" customHeight="false" outlineLevel="0" collapsed="false">
      <c r="B852" s="85" t="s">
        <v>38</v>
      </c>
      <c r="C852" s="13" t="n">
        <v>851</v>
      </c>
      <c r="D852" s="50" t="n">
        <v>0</v>
      </c>
      <c r="E852" s="50" t="n">
        <v>0</v>
      </c>
      <c r="F852" s="50" t="n">
        <v>0</v>
      </c>
      <c r="G852" s="50" t="n">
        <v>0</v>
      </c>
      <c r="H852" s="50" t="n">
        <v>0</v>
      </c>
      <c r="I852" s="50" t="n">
        <v>0</v>
      </c>
      <c r="J852" s="50" t="n">
        <v>0</v>
      </c>
      <c r="K852" s="50" t="n">
        <v>0</v>
      </c>
      <c r="L852" s="50" t="n">
        <v>0</v>
      </c>
      <c r="M852" s="50" t="n">
        <v>0</v>
      </c>
      <c r="N852" s="50" t="n">
        <v>0</v>
      </c>
      <c r="O852" s="50" t="n">
        <v>0</v>
      </c>
      <c r="P852" s="50" t="n">
        <v>0</v>
      </c>
      <c r="Q852" s="51" t="n">
        <v>0</v>
      </c>
    </row>
    <row r="853" customFormat="false" ht="12.75" hidden="false" customHeight="false" outlineLevel="0" collapsed="false">
      <c r="B853" s="85" t="s">
        <v>43</v>
      </c>
      <c r="C853" s="13" t="n">
        <v>852</v>
      </c>
      <c r="D853" s="50" t="n">
        <v>2433133.61058728</v>
      </c>
      <c r="E853" s="50" t="n">
        <v>0</v>
      </c>
      <c r="F853" s="50" t="n">
        <v>66252.07</v>
      </c>
      <c r="G853" s="50" t="n">
        <v>32398.67</v>
      </c>
      <c r="H853" s="50" t="n">
        <v>174577.63</v>
      </c>
      <c r="I853" s="50" t="n">
        <v>204405.13</v>
      </c>
      <c r="J853" s="50" t="n">
        <v>135955.63</v>
      </c>
      <c r="K853" s="50" t="n">
        <v>-4476.81</v>
      </c>
      <c r="L853" s="50" t="n">
        <v>167995.46</v>
      </c>
      <c r="M853" s="50" t="n">
        <v>536457.53</v>
      </c>
      <c r="N853" s="50" t="n">
        <v>1313565.31</v>
      </c>
      <c r="O853" s="50" t="n">
        <v>-575360.87</v>
      </c>
      <c r="P853" s="50" t="n">
        <v>-2343911.57</v>
      </c>
      <c r="Q853" s="51" t="n">
        <v>-1605707.13</v>
      </c>
    </row>
    <row r="854" customFormat="false" ht="12.75" hidden="false" customHeight="false" outlineLevel="0" collapsed="false">
      <c r="B854" s="85" t="s">
        <v>47</v>
      </c>
      <c r="C854" s="13" t="n">
        <v>853</v>
      </c>
      <c r="D854" s="50" t="n">
        <v>1402303.97986599</v>
      </c>
      <c r="E854" s="50" t="n">
        <v>0</v>
      </c>
      <c r="F854" s="50" t="n">
        <v>0</v>
      </c>
      <c r="G854" s="50" t="n">
        <v>97011.2</v>
      </c>
      <c r="H854" s="50" t="n">
        <v>40857.47</v>
      </c>
      <c r="I854" s="50" t="n">
        <v>19237.05</v>
      </c>
      <c r="J854" s="50" t="n">
        <v>18767</v>
      </c>
      <c r="K854" s="50" t="n">
        <v>35942.72</v>
      </c>
      <c r="L854" s="50" t="n">
        <v>20997.73</v>
      </c>
      <c r="M854" s="50" t="n">
        <v>226878.06</v>
      </c>
      <c r="N854" s="50" t="n">
        <v>459691.23</v>
      </c>
      <c r="O854" s="50" t="n">
        <v>-435737.7</v>
      </c>
      <c r="P854" s="50" t="n">
        <v>1064329.87</v>
      </c>
      <c r="Q854" s="51" t="n">
        <v>1088283.4</v>
      </c>
    </row>
    <row r="855" customFormat="false" ht="12.75" hidden="false" customHeight="false" outlineLevel="0" collapsed="false">
      <c r="B855" s="85" t="s">
        <v>50</v>
      </c>
      <c r="C855" s="13" t="n">
        <v>854</v>
      </c>
      <c r="D855" s="50" t="n">
        <v>0</v>
      </c>
      <c r="E855" s="50" t="n">
        <v>0</v>
      </c>
      <c r="F855" s="50" t="n">
        <v>-19113</v>
      </c>
      <c r="G855" s="50" t="n">
        <v>0</v>
      </c>
      <c r="H855" s="50" t="n">
        <v>0</v>
      </c>
      <c r="I855" s="50" t="n">
        <v>0</v>
      </c>
      <c r="J855" s="50" t="n">
        <v>0</v>
      </c>
      <c r="K855" s="50" t="n">
        <v>0</v>
      </c>
      <c r="L855" s="50" t="n">
        <v>0</v>
      </c>
      <c r="M855" s="50" t="n">
        <v>0</v>
      </c>
      <c r="N855" s="50" t="n">
        <v>-19113</v>
      </c>
      <c r="O855" s="50" t="n">
        <v>217282</v>
      </c>
      <c r="P855" s="50" t="n">
        <v>-605081.87</v>
      </c>
      <c r="Q855" s="51" t="n">
        <v>-406912.87</v>
      </c>
    </row>
    <row r="856" customFormat="false" ht="12.75" hidden="false" customHeight="false" outlineLevel="0" collapsed="false">
      <c r="B856" s="85" t="s">
        <v>53</v>
      </c>
      <c r="C856" s="13" t="n">
        <v>855</v>
      </c>
      <c r="D856" s="50" t="n">
        <v>19924.2255756174</v>
      </c>
      <c r="E856" s="50" t="n">
        <v>0</v>
      </c>
      <c r="F856" s="50" t="n">
        <v>-15116.1</v>
      </c>
      <c r="G856" s="50" t="n">
        <v>38804.48</v>
      </c>
      <c r="H856" s="50" t="n">
        <v>0</v>
      </c>
      <c r="I856" s="50" t="n">
        <v>0</v>
      </c>
      <c r="J856" s="50" t="n">
        <v>0</v>
      </c>
      <c r="K856" s="50" t="n">
        <v>0</v>
      </c>
      <c r="L856" s="50" t="n">
        <v>0</v>
      </c>
      <c r="M856" s="50" t="n">
        <v>0</v>
      </c>
      <c r="N856" s="50" t="n">
        <v>23688.38</v>
      </c>
      <c r="O856" s="50" t="n">
        <v>0</v>
      </c>
      <c r="P856" s="50" t="n">
        <v>0</v>
      </c>
      <c r="Q856" s="51" t="n">
        <v>23688.38</v>
      </c>
    </row>
    <row r="857" customFormat="false" ht="12.75" hidden="false" customHeight="false" outlineLevel="0" collapsed="false">
      <c r="B857" s="85" t="s">
        <v>56</v>
      </c>
      <c r="C857" s="13" t="n">
        <v>856</v>
      </c>
      <c r="D857" s="50" t="n">
        <v>225671.485425938</v>
      </c>
      <c r="E857" s="50" t="n">
        <v>0</v>
      </c>
      <c r="F857" s="50" t="n">
        <v>18696.23</v>
      </c>
      <c r="G857" s="50" t="n">
        <v>19402.24</v>
      </c>
      <c r="H857" s="50" t="n">
        <v>0</v>
      </c>
      <c r="I857" s="50" t="n">
        <v>0</v>
      </c>
      <c r="J857" s="50" t="n">
        <v>0</v>
      </c>
      <c r="K857" s="50" t="n">
        <v>0</v>
      </c>
      <c r="L857" s="50" t="n">
        <v>0</v>
      </c>
      <c r="M857" s="50" t="n">
        <v>0</v>
      </c>
      <c r="N857" s="50" t="n">
        <v>38098.47</v>
      </c>
      <c r="O857" s="50" t="n">
        <v>0</v>
      </c>
      <c r="P857" s="50" t="n">
        <v>0</v>
      </c>
      <c r="Q857" s="51" t="n">
        <v>38098.47</v>
      </c>
    </row>
    <row r="858" customFormat="false" ht="12.75" hidden="false" customHeight="false" outlineLevel="0" collapsed="false">
      <c r="B858" s="85" t="s">
        <v>59</v>
      </c>
      <c r="C858" s="13" t="n">
        <v>857</v>
      </c>
      <c r="D858" s="50" t="n">
        <v>31719.1590153461</v>
      </c>
      <c r="E858" s="50" t="n">
        <v>0</v>
      </c>
      <c r="F858" s="50" t="n">
        <v>0</v>
      </c>
      <c r="G858" s="50" t="n">
        <v>0</v>
      </c>
      <c r="H858" s="50" t="n">
        <v>0</v>
      </c>
      <c r="I858" s="50" t="n">
        <v>0</v>
      </c>
      <c r="J858" s="50" t="n">
        <v>0</v>
      </c>
      <c r="K858" s="50" t="n">
        <v>0</v>
      </c>
      <c r="L858" s="50" t="n">
        <v>0</v>
      </c>
      <c r="M858" s="50" t="n">
        <v>0</v>
      </c>
      <c r="N858" s="50" t="n">
        <v>0</v>
      </c>
      <c r="O858" s="50" t="n">
        <v>0</v>
      </c>
      <c r="P858" s="50" t="n">
        <v>0</v>
      </c>
      <c r="Q858" s="51" t="n">
        <v>0</v>
      </c>
    </row>
    <row r="859" customFormat="false" ht="12.75" hidden="false" customHeight="false" outlineLevel="0" collapsed="false">
      <c r="B859" s="85" t="s">
        <v>109</v>
      </c>
      <c r="C859" s="13" t="n">
        <v>858</v>
      </c>
      <c r="D859" s="50" t="n">
        <v>0</v>
      </c>
      <c r="E859" s="50" t="n">
        <v>0</v>
      </c>
      <c r="F859" s="50" t="n">
        <v>0</v>
      </c>
      <c r="G859" s="50" t="n">
        <v>0</v>
      </c>
      <c r="H859" s="50" t="n">
        <v>0</v>
      </c>
      <c r="I859" s="50" t="n">
        <v>0</v>
      </c>
      <c r="J859" s="50" t="n">
        <v>0</v>
      </c>
      <c r="K859" s="50" t="n">
        <v>0</v>
      </c>
      <c r="L859" s="50" t="n">
        <v>0</v>
      </c>
      <c r="M859" s="50" t="n">
        <v>0</v>
      </c>
      <c r="N859" s="50" t="n">
        <v>0</v>
      </c>
      <c r="O859" s="50" t="n">
        <v>0</v>
      </c>
      <c r="P859" s="50" t="n">
        <v>0</v>
      </c>
      <c r="Q859" s="51" t="n">
        <v>0</v>
      </c>
    </row>
    <row r="860" customFormat="false" ht="12.75" hidden="false" customHeight="false" outlineLevel="0" collapsed="false">
      <c r="B860" s="85" t="s">
        <v>64</v>
      </c>
      <c r="C860" s="13" t="n">
        <v>859</v>
      </c>
      <c r="D860" s="50" t="n">
        <v>7766816.43404783</v>
      </c>
      <c r="E860" s="50" t="n">
        <v>0</v>
      </c>
      <c r="F860" s="50" t="n">
        <v>18081.5</v>
      </c>
      <c r="G860" s="50" t="n">
        <v>45513.86</v>
      </c>
      <c r="H860" s="50" t="n">
        <v>43318.28</v>
      </c>
      <c r="I860" s="50" t="n">
        <v>45466.05</v>
      </c>
      <c r="J860" s="50" t="n">
        <v>45134.78</v>
      </c>
      <c r="K860" s="50" t="n">
        <v>94624.14</v>
      </c>
      <c r="L860" s="50" t="n">
        <v>45742.41</v>
      </c>
      <c r="M860" s="50" t="n">
        <v>131217.52</v>
      </c>
      <c r="N860" s="50" t="n">
        <v>469098.54</v>
      </c>
      <c r="O860" s="50" t="n">
        <v>-123129.13</v>
      </c>
      <c r="P860" s="50" t="n">
        <v>1171278.89</v>
      </c>
      <c r="Q860" s="51" t="n">
        <v>1517248.3</v>
      </c>
    </row>
    <row r="861" customFormat="false" ht="12.75" hidden="false" customHeight="false" outlineLevel="0" collapsed="false">
      <c r="B861" s="85" t="s">
        <v>67</v>
      </c>
      <c r="C861" s="13" t="n">
        <v>860</v>
      </c>
      <c r="D861" s="50" t="n">
        <v>208055.962238253</v>
      </c>
      <c r="E861" s="50" t="n">
        <v>0</v>
      </c>
      <c r="F861" s="50" t="n">
        <v>0</v>
      </c>
      <c r="G861" s="50" t="n">
        <v>0</v>
      </c>
      <c r="H861" s="50" t="n">
        <v>0</v>
      </c>
      <c r="I861" s="50" t="n">
        <v>0</v>
      </c>
      <c r="J861" s="50" t="n">
        <v>0</v>
      </c>
      <c r="K861" s="50" t="n">
        <v>0</v>
      </c>
      <c r="L861" s="50" t="n">
        <v>0</v>
      </c>
      <c r="M861" s="50" t="n">
        <v>0</v>
      </c>
      <c r="N861" s="50" t="n">
        <v>0</v>
      </c>
      <c r="O861" s="50" t="n">
        <v>0</v>
      </c>
      <c r="P861" s="50" t="n">
        <v>0</v>
      </c>
      <c r="Q861" s="51" t="n">
        <v>0</v>
      </c>
    </row>
    <row r="862" customFormat="false" ht="12.75" hidden="false" customHeight="false" outlineLevel="0" collapsed="false">
      <c r="B862" s="85" t="s">
        <v>70</v>
      </c>
      <c r="C862" s="13" t="n">
        <v>861</v>
      </c>
      <c r="D862" s="50" t="n">
        <v>411322.905748616</v>
      </c>
      <c r="E862" s="50" t="n">
        <v>0</v>
      </c>
      <c r="F862" s="50" t="n">
        <v>0</v>
      </c>
      <c r="G862" s="50" t="n">
        <v>0</v>
      </c>
      <c r="H862" s="50" t="n">
        <v>0</v>
      </c>
      <c r="I862" s="50" t="n">
        <v>0</v>
      </c>
      <c r="J862" s="50" t="n">
        <v>0</v>
      </c>
      <c r="K862" s="50" t="n">
        <v>0</v>
      </c>
      <c r="L862" s="50" t="n">
        <v>0</v>
      </c>
      <c r="M862" s="50" t="n">
        <v>0</v>
      </c>
      <c r="N862" s="50" t="n">
        <v>0</v>
      </c>
      <c r="O862" s="50" t="n">
        <v>0</v>
      </c>
      <c r="P862" s="50" t="n">
        <v>0</v>
      </c>
      <c r="Q862" s="51" t="n">
        <v>0</v>
      </c>
    </row>
    <row r="863" customFormat="false" ht="12.75" hidden="false" customHeight="false" outlineLevel="0" collapsed="false">
      <c r="B863" s="85" t="s">
        <v>75</v>
      </c>
      <c r="C863" s="13" t="n">
        <v>862</v>
      </c>
      <c r="D863" s="50" t="n">
        <v>4370156.54410255</v>
      </c>
      <c r="E863" s="50" t="n">
        <v>0</v>
      </c>
      <c r="F863" s="50" t="n">
        <v>5583</v>
      </c>
      <c r="G863" s="50" t="n">
        <v>16929.89</v>
      </c>
      <c r="H863" s="50" t="n">
        <v>14169.66</v>
      </c>
      <c r="I863" s="50" t="n">
        <v>23400.34</v>
      </c>
      <c r="J863" s="50" t="n">
        <v>20694.17</v>
      </c>
      <c r="K863" s="50" t="n">
        <v>49927.95</v>
      </c>
      <c r="L863" s="50" t="n">
        <v>13269.8</v>
      </c>
      <c r="M863" s="50" t="n">
        <v>25895.59</v>
      </c>
      <c r="N863" s="50" t="n">
        <v>169870.4</v>
      </c>
      <c r="O863" s="50" t="n">
        <v>452174.57</v>
      </c>
      <c r="P863" s="50" t="n">
        <v>2273775.58</v>
      </c>
      <c r="Q863" s="51" t="n">
        <v>2895820.55</v>
      </c>
    </row>
    <row r="864" customFormat="false" ht="12.75" hidden="false" customHeight="false" outlineLevel="0" collapsed="false">
      <c r="B864" s="85" t="s">
        <v>78</v>
      </c>
      <c r="C864" s="13" t="n">
        <v>863</v>
      </c>
      <c r="D864" s="50" t="n">
        <v>388285.623465817</v>
      </c>
      <c r="E864" s="50" t="n">
        <v>0</v>
      </c>
      <c r="F864" s="50" t="n">
        <v>47.73</v>
      </c>
      <c r="G864" s="50" t="n">
        <v>0</v>
      </c>
      <c r="H864" s="50" t="n">
        <v>0</v>
      </c>
      <c r="I864" s="50" t="n">
        <v>0</v>
      </c>
      <c r="J864" s="50" t="n">
        <v>0</v>
      </c>
      <c r="K864" s="50" t="n">
        <v>0</v>
      </c>
      <c r="L864" s="50" t="n">
        <v>0</v>
      </c>
      <c r="M864" s="50" t="n">
        <v>0</v>
      </c>
      <c r="N864" s="50" t="n">
        <v>47.73</v>
      </c>
      <c r="O864" s="50" t="n">
        <v>0</v>
      </c>
      <c r="P864" s="50" t="n">
        <v>0</v>
      </c>
      <c r="Q864" s="51" t="n">
        <v>47.73</v>
      </c>
    </row>
    <row r="865" customFormat="false" ht="12.75" hidden="false" customHeight="false" outlineLevel="0" collapsed="false">
      <c r="B865" s="85"/>
      <c r="C865" s="13" t="n">
        <v>864</v>
      </c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1"/>
    </row>
    <row r="866" customFormat="false" ht="12.75" hidden="false" customHeight="false" outlineLevel="0" collapsed="false">
      <c r="B866" s="85" t="s">
        <v>83</v>
      </c>
      <c r="C866" s="13" t="n">
        <v>865</v>
      </c>
      <c r="D866" s="50" t="s">
        <v>4</v>
      </c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1"/>
    </row>
    <row r="867" customFormat="false" ht="12.75" hidden="false" customHeight="false" outlineLevel="0" collapsed="false">
      <c r="B867" s="85" t="s">
        <v>22</v>
      </c>
      <c r="C867" s="13" t="n">
        <v>866</v>
      </c>
      <c r="D867" s="50" t="n">
        <v>0</v>
      </c>
      <c r="E867" s="50" t="n">
        <v>0</v>
      </c>
      <c r="F867" s="50" t="n">
        <v>0</v>
      </c>
      <c r="G867" s="50" t="n">
        <v>0</v>
      </c>
      <c r="H867" s="50" t="n">
        <v>0</v>
      </c>
      <c r="I867" s="50" t="n">
        <v>0</v>
      </c>
      <c r="J867" s="50" t="n">
        <v>0</v>
      </c>
      <c r="K867" s="50" t="n">
        <v>0</v>
      </c>
      <c r="L867" s="50" t="n">
        <v>0</v>
      </c>
      <c r="M867" s="50" t="n">
        <v>0</v>
      </c>
      <c r="N867" s="50" t="n">
        <v>0</v>
      </c>
      <c r="O867" s="50" t="n">
        <v>0</v>
      </c>
      <c r="P867" s="50" t="n">
        <v>0</v>
      </c>
      <c r="Q867" s="51" t="n">
        <v>0</v>
      </c>
    </row>
    <row r="868" customFormat="false" ht="12.75" hidden="false" customHeight="false" outlineLevel="0" collapsed="false">
      <c r="B868" s="85" t="s">
        <v>27</v>
      </c>
      <c r="C868" s="13" t="n">
        <v>867</v>
      </c>
      <c r="D868" s="50" t="n">
        <v>0</v>
      </c>
      <c r="E868" s="50" t="n">
        <v>0</v>
      </c>
      <c r="F868" s="50" t="n">
        <v>0</v>
      </c>
      <c r="G868" s="50" t="n">
        <v>0</v>
      </c>
      <c r="H868" s="50" t="n">
        <v>0</v>
      </c>
      <c r="I868" s="50" t="n">
        <v>0</v>
      </c>
      <c r="J868" s="50" t="n">
        <v>0</v>
      </c>
      <c r="K868" s="50" t="n">
        <v>0</v>
      </c>
      <c r="L868" s="50" t="n">
        <v>0</v>
      </c>
      <c r="M868" s="50" t="n">
        <v>0</v>
      </c>
      <c r="N868" s="50" t="n">
        <v>0</v>
      </c>
      <c r="O868" s="50" t="n">
        <v>0</v>
      </c>
      <c r="P868" s="50" t="n">
        <v>0</v>
      </c>
      <c r="Q868" s="51" t="n">
        <v>0</v>
      </c>
    </row>
    <row r="869" customFormat="false" ht="12.75" hidden="false" customHeight="false" outlineLevel="0" collapsed="false">
      <c r="B869" s="85" t="s">
        <v>77</v>
      </c>
      <c r="C869" s="13" t="n">
        <v>868</v>
      </c>
      <c r="D869" s="50" t="n">
        <v>0</v>
      </c>
      <c r="E869" s="50" t="n">
        <v>0</v>
      </c>
      <c r="F869" s="50" t="n">
        <v>-0.0778441895084907</v>
      </c>
      <c r="G869" s="50" t="n">
        <v>-3.10886270557154</v>
      </c>
      <c r="H869" s="50" t="n">
        <v>-1.78284059478597</v>
      </c>
      <c r="I869" s="50" t="n">
        <v>-8.72945195643583</v>
      </c>
      <c r="J869" s="50" t="n">
        <v>-13.3438696692092</v>
      </c>
      <c r="K869" s="50" t="n">
        <v>-34.1271406475987</v>
      </c>
      <c r="L869" s="50" t="n">
        <v>-5.99372751200239</v>
      </c>
      <c r="M869" s="50" t="n">
        <v>-8.72032034083854</v>
      </c>
      <c r="N869" s="50" t="n">
        <v>-75.8840576159507</v>
      </c>
      <c r="O869" s="50" t="n">
        <v>-479.328316419392</v>
      </c>
      <c r="P869" s="50" t="n">
        <v>-1603.70805976995</v>
      </c>
      <c r="Q869" s="51" t="n">
        <v>-2158.92043380529</v>
      </c>
    </row>
    <row r="870" customFormat="false" ht="12.75" hidden="false" customHeight="false" outlineLevel="0" collapsed="false">
      <c r="B870" s="85" t="s">
        <v>66</v>
      </c>
      <c r="C870" s="13" t="n">
        <v>869</v>
      </c>
      <c r="D870" s="50" t="n">
        <v>0</v>
      </c>
      <c r="E870" s="50" t="n">
        <v>0</v>
      </c>
      <c r="F870" s="50" t="n">
        <v>0</v>
      </c>
      <c r="G870" s="50" t="n">
        <v>0</v>
      </c>
      <c r="H870" s="50" t="n">
        <v>0</v>
      </c>
      <c r="I870" s="50" t="n">
        <v>0</v>
      </c>
      <c r="J870" s="50" t="n">
        <v>0</v>
      </c>
      <c r="K870" s="50" t="n">
        <v>0</v>
      </c>
      <c r="L870" s="50" t="n">
        <v>0</v>
      </c>
      <c r="M870" s="50" t="n">
        <v>0</v>
      </c>
      <c r="N870" s="50" t="n">
        <v>0</v>
      </c>
      <c r="O870" s="50" t="n">
        <v>0</v>
      </c>
      <c r="P870" s="50" t="n">
        <v>0</v>
      </c>
      <c r="Q870" s="51" t="n">
        <v>0</v>
      </c>
    </row>
    <row r="871" customFormat="false" ht="12.75" hidden="false" customHeight="false" outlineLevel="0" collapsed="false">
      <c r="B871" s="85" t="s">
        <v>45</v>
      </c>
      <c r="C871" s="13" t="n">
        <v>870</v>
      </c>
      <c r="D871" s="50" t="n">
        <v>0</v>
      </c>
      <c r="E871" s="50" t="n">
        <v>0</v>
      </c>
      <c r="F871" s="50" t="n">
        <v>0</v>
      </c>
      <c r="G871" s="50" t="n">
        <v>0</v>
      </c>
      <c r="H871" s="50" t="n">
        <v>0</v>
      </c>
      <c r="I871" s="50" t="n">
        <v>0</v>
      </c>
      <c r="J871" s="50" t="n">
        <v>0</v>
      </c>
      <c r="K871" s="50" t="n">
        <v>0</v>
      </c>
      <c r="L871" s="50" t="n">
        <v>0</v>
      </c>
      <c r="M871" s="50" t="n">
        <v>0</v>
      </c>
      <c r="N871" s="50" t="n">
        <v>0</v>
      </c>
      <c r="O871" s="50" t="n">
        <v>0</v>
      </c>
      <c r="P871" s="50" t="n">
        <v>0</v>
      </c>
      <c r="Q871" s="51" t="n">
        <v>0</v>
      </c>
    </row>
    <row r="872" customFormat="false" ht="12.75" hidden="false" customHeight="false" outlineLevel="0" collapsed="false">
      <c r="B872" s="85" t="s">
        <v>52</v>
      </c>
      <c r="C872" s="13" t="n">
        <v>871</v>
      </c>
      <c r="D872" s="50" t="n">
        <v>0</v>
      </c>
      <c r="E872" s="50" t="n">
        <v>0</v>
      </c>
      <c r="F872" s="50" t="n">
        <v>0</v>
      </c>
      <c r="G872" s="50" t="n">
        <v>0</v>
      </c>
      <c r="H872" s="50" t="n">
        <v>0</v>
      </c>
      <c r="I872" s="50" t="n">
        <v>0</v>
      </c>
      <c r="J872" s="50" t="n">
        <v>0</v>
      </c>
      <c r="K872" s="50" t="n">
        <v>0</v>
      </c>
      <c r="L872" s="50" t="n">
        <v>0</v>
      </c>
      <c r="M872" s="50" t="n">
        <v>0</v>
      </c>
      <c r="N872" s="50" t="n">
        <v>0</v>
      </c>
      <c r="O872" s="50" t="n">
        <v>0</v>
      </c>
      <c r="P872" s="50" t="n">
        <v>0</v>
      </c>
      <c r="Q872" s="51" t="n">
        <v>0</v>
      </c>
    </row>
    <row r="873" customFormat="false" ht="12.75" hidden="false" customHeight="false" outlineLevel="0" collapsed="false">
      <c r="B873" s="85" t="s">
        <v>80</v>
      </c>
      <c r="C873" s="13" t="n">
        <v>872</v>
      </c>
      <c r="D873" s="50" t="n">
        <v>0</v>
      </c>
      <c r="E873" s="50" t="n">
        <v>0</v>
      </c>
      <c r="F873" s="50" t="n">
        <v>0</v>
      </c>
      <c r="G873" s="50" t="n">
        <v>0</v>
      </c>
      <c r="H873" s="50" t="n">
        <v>0</v>
      </c>
      <c r="I873" s="50" t="n">
        <v>0</v>
      </c>
      <c r="J873" s="50" t="n">
        <v>0</v>
      </c>
      <c r="K873" s="50" t="n">
        <v>0</v>
      </c>
      <c r="L873" s="50" t="n">
        <v>0</v>
      </c>
      <c r="M873" s="50" t="n">
        <v>0</v>
      </c>
      <c r="N873" s="50" t="n">
        <v>0</v>
      </c>
      <c r="O873" s="50" t="n">
        <v>0</v>
      </c>
      <c r="P873" s="50" t="n">
        <v>0</v>
      </c>
      <c r="Q873" s="51" t="n">
        <v>0</v>
      </c>
    </row>
    <row r="874" customFormat="false" ht="12.75" hidden="false" customHeight="false" outlineLevel="0" collapsed="false">
      <c r="B874" s="85" t="s">
        <v>49</v>
      </c>
      <c r="C874" s="13" t="n">
        <v>873</v>
      </c>
      <c r="D874" s="50" t="n">
        <v>0</v>
      </c>
      <c r="E874" s="50" t="n">
        <v>0</v>
      </c>
      <c r="F874" s="50" t="n">
        <v>0</v>
      </c>
      <c r="G874" s="50" t="n">
        <v>0</v>
      </c>
      <c r="H874" s="50" t="n">
        <v>0</v>
      </c>
      <c r="I874" s="50" t="n">
        <v>0</v>
      </c>
      <c r="J874" s="50" t="n">
        <v>0</v>
      </c>
      <c r="K874" s="50" t="n">
        <v>0</v>
      </c>
      <c r="L874" s="50" t="n">
        <v>0</v>
      </c>
      <c r="M874" s="50" t="n">
        <v>0</v>
      </c>
      <c r="N874" s="50" t="n">
        <v>0</v>
      </c>
      <c r="O874" s="50" t="n">
        <v>0</v>
      </c>
      <c r="P874" s="50" t="n">
        <v>0</v>
      </c>
      <c r="Q874" s="51" t="n">
        <v>0</v>
      </c>
    </row>
    <row r="875" customFormat="false" ht="12.75" hidden="false" customHeight="false" outlineLevel="0" collapsed="false">
      <c r="B875" s="85" t="s">
        <v>34</v>
      </c>
      <c r="C875" s="13" t="n">
        <v>874</v>
      </c>
      <c r="D875" s="50" t="n">
        <v>0</v>
      </c>
      <c r="E875" s="50" t="n">
        <v>0</v>
      </c>
      <c r="F875" s="50" t="n">
        <v>0</v>
      </c>
      <c r="G875" s="50" t="n">
        <v>0</v>
      </c>
      <c r="H875" s="50" t="n">
        <v>0</v>
      </c>
      <c r="I875" s="50" t="n">
        <v>0</v>
      </c>
      <c r="J875" s="50" t="n">
        <v>0</v>
      </c>
      <c r="K875" s="50" t="n">
        <v>0</v>
      </c>
      <c r="L875" s="50" t="n">
        <v>0</v>
      </c>
      <c r="M875" s="50" t="n">
        <v>0</v>
      </c>
      <c r="N875" s="50" t="n">
        <v>0</v>
      </c>
      <c r="O875" s="50" t="n">
        <v>0</v>
      </c>
      <c r="P875" s="50" t="n">
        <v>0</v>
      </c>
      <c r="Q875" s="51" t="n">
        <v>0</v>
      </c>
    </row>
    <row r="876" customFormat="false" ht="12.75" hidden="false" customHeight="false" outlineLevel="0" collapsed="false">
      <c r="B876" s="85" t="s">
        <v>69</v>
      </c>
      <c r="C876" s="13" t="n">
        <v>875</v>
      </c>
      <c r="D876" s="50" t="n">
        <v>0</v>
      </c>
      <c r="E876" s="50" t="n">
        <v>0</v>
      </c>
      <c r="F876" s="50" t="n">
        <v>0</v>
      </c>
      <c r="G876" s="50" t="n">
        <v>0</v>
      </c>
      <c r="H876" s="50" t="n">
        <v>0</v>
      </c>
      <c r="I876" s="50" t="n">
        <v>0</v>
      </c>
      <c r="J876" s="50" t="n">
        <v>0</v>
      </c>
      <c r="K876" s="50" t="n">
        <v>0</v>
      </c>
      <c r="L876" s="50" t="n">
        <v>0</v>
      </c>
      <c r="M876" s="50" t="n">
        <v>0</v>
      </c>
      <c r="N876" s="50" t="n">
        <v>0</v>
      </c>
      <c r="O876" s="50" t="n">
        <v>0</v>
      </c>
      <c r="P876" s="50" t="n">
        <v>0</v>
      </c>
      <c r="Q876" s="51" t="n">
        <v>0</v>
      </c>
    </row>
    <row r="877" customFormat="false" ht="12.75" hidden="false" customHeight="false" outlineLevel="0" collapsed="false">
      <c r="B877" s="85" t="s">
        <v>72</v>
      </c>
      <c r="C877" s="13" t="n">
        <v>876</v>
      </c>
      <c r="D877" s="50" t="n">
        <v>0</v>
      </c>
      <c r="E877" s="50" t="n">
        <v>0</v>
      </c>
      <c r="F877" s="50" t="n">
        <v>0</v>
      </c>
      <c r="G877" s="50" t="n">
        <v>0</v>
      </c>
      <c r="H877" s="50" t="n">
        <v>0</v>
      </c>
      <c r="I877" s="50" t="n">
        <v>0</v>
      </c>
      <c r="J877" s="50" t="n">
        <v>0</v>
      </c>
      <c r="K877" s="50" t="n">
        <v>0</v>
      </c>
      <c r="L877" s="50" t="n">
        <v>0</v>
      </c>
      <c r="M877" s="50" t="n">
        <v>0</v>
      </c>
      <c r="N877" s="50" t="n">
        <v>0</v>
      </c>
      <c r="O877" s="50" t="n">
        <v>0</v>
      </c>
      <c r="P877" s="50" t="n">
        <v>0</v>
      </c>
      <c r="Q877" s="51" t="n">
        <v>0</v>
      </c>
    </row>
    <row r="878" customFormat="false" ht="12.75" hidden="false" customHeight="false" outlineLevel="0" collapsed="false">
      <c r="B878" s="85" t="s">
        <v>31</v>
      </c>
      <c r="C878" s="13" t="n">
        <v>877</v>
      </c>
      <c r="D878" s="50" t="n">
        <v>0</v>
      </c>
      <c r="E878" s="50" t="n">
        <v>0</v>
      </c>
      <c r="F878" s="50" t="n">
        <v>0</v>
      </c>
      <c r="G878" s="50" t="n">
        <v>0</v>
      </c>
      <c r="H878" s="50" t="n">
        <v>0</v>
      </c>
      <c r="I878" s="50" t="n">
        <v>0</v>
      </c>
      <c r="J878" s="50" t="n">
        <v>0</v>
      </c>
      <c r="K878" s="50" t="n">
        <v>0</v>
      </c>
      <c r="L878" s="50" t="n">
        <v>0</v>
      </c>
      <c r="M878" s="50" t="n">
        <v>0</v>
      </c>
      <c r="N878" s="50" t="n">
        <v>0</v>
      </c>
      <c r="O878" s="50" t="n">
        <v>0</v>
      </c>
      <c r="P878" s="50" t="n">
        <v>0</v>
      </c>
      <c r="Q878" s="51" t="n">
        <v>0</v>
      </c>
    </row>
    <row r="879" customFormat="false" ht="12.75" hidden="false" customHeight="false" outlineLevel="0" collapsed="false">
      <c r="B879" s="85" t="s">
        <v>37</v>
      </c>
      <c r="C879" s="13" t="n">
        <v>878</v>
      </c>
      <c r="D879" s="50" t="n">
        <v>0</v>
      </c>
      <c r="E879" s="50" t="n">
        <v>0</v>
      </c>
      <c r="F879" s="50" t="n">
        <v>0</v>
      </c>
      <c r="G879" s="50" t="n">
        <v>0</v>
      </c>
      <c r="H879" s="50" t="n">
        <v>0</v>
      </c>
      <c r="I879" s="50" t="n">
        <v>0</v>
      </c>
      <c r="J879" s="50" t="n">
        <v>0</v>
      </c>
      <c r="K879" s="50" t="n">
        <v>0</v>
      </c>
      <c r="L879" s="50" t="n">
        <v>0</v>
      </c>
      <c r="M879" s="50" t="n">
        <v>0</v>
      </c>
      <c r="N879" s="50" t="n">
        <v>0</v>
      </c>
      <c r="O879" s="50" t="n">
        <v>0</v>
      </c>
      <c r="P879" s="50" t="n">
        <v>0</v>
      </c>
      <c r="Q879" s="51" t="n">
        <v>0</v>
      </c>
    </row>
    <row r="880" customFormat="false" ht="12.75" hidden="false" customHeight="false" outlineLevel="0" collapsed="false">
      <c r="B880" s="85" t="n">
        <v>0</v>
      </c>
      <c r="C880" s="13" t="n">
        <v>879</v>
      </c>
      <c r="D880" s="50" t="n">
        <v>0</v>
      </c>
      <c r="E880" s="50" t="n">
        <v>0</v>
      </c>
      <c r="F880" s="50" t="n">
        <v>0</v>
      </c>
      <c r="G880" s="50" t="n">
        <v>0</v>
      </c>
      <c r="H880" s="50" t="n">
        <v>0</v>
      </c>
      <c r="I880" s="50" t="n">
        <v>0</v>
      </c>
      <c r="J880" s="50" t="n">
        <v>0</v>
      </c>
      <c r="K880" s="50" t="n">
        <v>0</v>
      </c>
      <c r="L880" s="50" t="n">
        <v>0</v>
      </c>
      <c r="M880" s="50" t="n">
        <v>0</v>
      </c>
      <c r="N880" s="50" t="n">
        <v>0</v>
      </c>
      <c r="O880" s="50" t="n">
        <v>0</v>
      </c>
      <c r="P880" s="50" t="n">
        <v>0</v>
      </c>
      <c r="Q880" s="51" t="n">
        <v>0</v>
      </c>
    </row>
    <row r="881" customFormat="false" ht="12.75" hidden="false" customHeight="false" outlineLevel="0" collapsed="false">
      <c r="B881" s="87" t="n">
        <v>0</v>
      </c>
      <c r="C881" s="64" t="n">
        <v>880</v>
      </c>
      <c r="D881" s="54" t="n">
        <v>0</v>
      </c>
      <c r="E881" s="54" t="n">
        <v>0</v>
      </c>
      <c r="F881" s="54" t="n">
        <v>0</v>
      </c>
      <c r="G881" s="54" t="n">
        <v>0</v>
      </c>
      <c r="H881" s="54" t="n">
        <v>0</v>
      </c>
      <c r="I881" s="54" t="n">
        <v>0</v>
      </c>
      <c r="J881" s="54" t="n">
        <v>0</v>
      </c>
      <c r="K881" s="54" t="n">
        <v>0</v>
      </c>
      <c r="L881" s="54" t="n">
        <v>0</v>
      </c>
      <c r="M881" s="54" t="n">
        <v>0</v>
      </c>
      <c r="N881" s="54" t="n">
        <v>0</v>
      </c>
      <c r="O881" s="54" t="n">
        <v>0</v>
      </c>
      <c r="P881" s="54" t="n">
        <v>0</v>
      </c>
      <c r="Q881" s="55" t="n">
        <v>0</v>
      </c>
    </row>
    <row r="882" customFormat="false" ht="12.75" hidden="false" customHeight="false" outlineLevel="0" collapsed="false">
      <c r="A882" s="0" t="n">
        <v>23</v>
      </c>
      <c r="B882" s="57" t="n">
        <v>36935</v>
      </c>
      <c r="C882" s="58" t="n">
        <v>881</v>
      </c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83"/>
    </row>
    <row r="883" customFormat="false" ht="12.75" hidden="false" customHeight="false" outlineLevel="0" collapsed="false">
      <c r="B883" s="61"/>
      <c r="C883" s="13" t="n">
        <v>882</v>
      </c>
      <c r="D883" s="13"/>
      <c r="E883" s="21" t="s">
        <v>5</v>
      </c>
      <c r="F883" s="21" t="s">
        <v>6</v>
      </c>
      <c r="G883" s="21" t="s">
        <v>7</v>
      </c>
      <c r="H883" s="21" t="s">
        <v>8</v>
      </c>
      <c r="I883" s="21" t="s">
        <v>9</v>
      </c>
      <c r="J883" s="21" t="s">
        <v>10</v>
      </c>
      <c r="K883" s="21" t="s">
        <v>11</v>
      </c>
      <c r="L883" s="21" t="s">
        <v>12</v>
      </c>
      <c r="M883" s="21" t="s">
        <v>13</v>
      </c>
      <c r="N883" s="21" t="s">
        <v>14</v>
      </c>
      <c r="O883" s="21" t="n">
        <v>2002</v>
      </c>
      <c r="P883" s="21" t="s">
        <v>15</v>
      </c>
      <c r="Q883" s="84" t="s">
        <v>16</v>
      </c>
    </row>
    <row r="884" customFormat="false" ht="12.75" hidden="false" customHeight="false" outlineLevel="0" collapsed="false">
      <c r="B884" s="85" t="s">
        <v>107</v>
      </c>
      <c r="C884" s="13" t="n">
        <v>883</v>
      </c>
      <c r="D884" s="13" t="s">
        <v>4</v>
      </c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86"/>
    </row>
    <row r="885" customFormat="false" ht="12.75" hidden="false" customHeight="false" outlineLevel="0" collapsed="false">
      <c r="B885" s="85" t="s">
        <v>19</v>
      </c>
      <c r="C885" s="13" t="n">
        <v>884</v>
      </c>
      <c r="D885" s="50" t="n">
        <v>26145166.4850967</v>
      </c>
      <c r="E885" s="50" t="n">
        <v>0</v>
      </c>
      <c r="F885" s="50" t="n">
        <v>109700.75</v>
      </c>
      <c r="G885" s="50" t="n">
        <v>344261.35</v>
      </c>
      <c r="H885" s="50" t="n">
        <v>390889.12</v>
      </c>
      <c r="I885" s="50" t="n">
        <v>416095.93</v>
      </c>
      <c r="J885" s="50" t="n">
        <v>316906.54</v>
      </c>
      <c r="K885" s="50" t="n">
        <v>374014.91</v>
      </c>
      <c r="L885" s="50" t="n">
        <v>373698.97</v>
      </c>
      <c r="M885" s="50" t="n">
        <v>1275072.49</v>
      </c>
      <c r="N885" s="50" t="n">
        <v>3600640.06</v>
      </c>
      <c r="O885" s="50" t="n">
        <v>-159864.19</v>
      </c>
      <c r="P885" s="50" t="n">
        <v>3354950.58</v>
      </c>
      <c r="Q885" s="51" t="n">
        <v>6795726.45</v>
      </c>
    </row>
    <row r="886" customFormat="false" ht="12.75" hidden="false" customHeight="false" outlineLevel="0" collapsed="false">
      <c r="B886" s="85" t="s">
        <v>20</v>
      </c>
      <c r="C886" s="13" t="n">
        <v>885</v>
      </c>
      <c r="D886" s="50" t="n">
        <v>6817859.25189255</v>
      </c>
      <c r="E886" s="50" t="n">
        <v>0</v>
      </c>
      <c r="F886" s="50" t="n">
        <v>0</v>
      </c>
      <c r="G886" s="50" t="n">
        <v>0</v>
      </c>
      <c r="H886" s="50" t="n">
        <v>0</v>
      </c>
      <c r="I886" s="50" t="n">
        <v>0</v>
      </c>
      <c r="J886" s="50" t="n">
        <v>0</v>
      </c>
      <c r="K886" s="50" t="n">
        <v>0</v>
      </c>
      <c r="L886" s="50" t="n">
        <v>0</v>
      </c>
      <c r="M886" s="50" t="n">
        <v>0</v>
      </c>
      <c r="N886" s="50" t="n">
        <v>0</v>
      </c>
      <c r="O886" s="50" t="n">
        <v>216740.64</v>
      </c>
      <c r="P886" s="50" t="n">
        <v>1025072.92</v>
      </c>
      <c r="Q886" s="51" t="n">
        <v>1241813.56</v>
      </c>
    </row>
    <row r="887" customFormat="false" ht="12.75" hidden="false" customHeight="false" outlineLevel="0" collapsed="false">
      <c r="B887" s="85" t="s">
        <v>108</v>
      </c>
      <c r="C887" s="13" t="n">
        <v>886</v>
      </c>
      <c r="D887" s="50" t="n">
        <v>0</v>
      </c>
      <c r="E887" s="50" t="n">
        <v>0</v>
      </c>
      <c r="F887" s="50" t="n">
        <v>0</v>
      </c>
      <c r="G887" s="50" t="n">
        <v>0</v>
      </c>
      <c r="H887" s="50" t="n">
        <v>0</v>
      </c>
      <c r="I887" s="50" t="n">
        <v>0</v>
      </c>
      <c r="J887" s="50" t="n">
        <v>0</v>
      </c>
      <c r="K887" s="50" t="n">
        <v>0</v>
      </c>
      <c r="L887" s="50" t="n">
        <v>0</v>
      </c>
      <c r="M887" s="50" t="n">
        <v>0</v>
      </c>
      <c r="N887" s="50" t="n">
        <v>0</v>
      </c>
      <c r="O887" s="50" t="n">
        <v>0</v>
      </c>
      <c r="P887" s="50" t="n">
        <v>0</v>
      </c>
      <c r="Q887" s="51" t="n">
        <v>0</v>
      </c>
    </row>
    <row r="888" customFormat="false" ht="12.75" hidden="false" customHeight="false" outlineLevel="0" collapsed="false">
      <c r="B888" s="85" t="s">
        <v>25</v>
      </c>
      <c r="C888" s="13" t="n">
        <v>887</v>
      </c>
      <c r="D888" s="50" t="n">
        <v>8339666.26702198</v>
      </c>
      <c r="E888" s="50" t="n">
        <v>0</v>
      </c>
      <c r="F888" s="50" t="n">
        <v>49055.69</v>
      </c>
      <c r="G888" s="50" t="n">
        <v>120359.52</v>
      </c>
      <c r="H888" s="50" t="n">
        <v>123791.7</v>
      </c>
      <c r="I888" s="50" t="n">
        <v>126247.1</v>
      </c>
      <c r="J888" s="50" t="n">
        <v>97664.14</v>
      </c>
      <c r="K888" s="50" t="n">
        <v>199817.54</v>
      </c>
      <c r="L888" s="50" t="n">
        <v>128115.51</v>
      </c>
      <c r="M888" s="50" t="n">
        <v>371265.04</v>
      </c>
      <c r="N888" s="50" t="n">
        <v>1216316.24</v>
      </c>
      <c r="O888" s="50" t="n">
        <v>91655.22</v>
      </c>
      <c r="P888" s="50" t="n">
        <v>900377.7</v>
      </c>
      <c r="Q888" s="51" t="n">
        <v>2208349.16</v>
      </c>
    </row>
    <row r="889" customFormat="false" ht="12.75" hidden="false" customHeight="false" outlineLevel="0" collapsed="false">
      <c r="B889" s="85" t="s">
        <v>29</v>
      </c>
      <c r="C889" s="13" t="n">
        <v>888</v>
      </c>
      <c r="D889" s="50" t="n">
        <v>556698.38152409</v>
      </c>
      <c r="E889" s="50" t="n">
        <v>0</v>
      </c>
      <c r="F889" s="50" t="n">
        <v>0</v>
      </c>
      <c r="G889" s="50" t="n">
        <v>0</v>
      </c>
      <c r="H889" s="50" t="n">
        <v>0</v>
      </c>
      <c r="I889" s="50" t="n">
        <v>0</v>
      </c>
      <c r="J889" s="50" t="n">
        <v>0</v>
      </c>
      <c r="K889" s="50" t="n">
        <v>0</v>
      </c>
      <c r="L889" s="50" t="n">
        <v>0</v>
      </c>
      <c r="M889" s="50" t="n">
        <v>0</v>
      </c>
      <c r="N889" s="50" t="n">
        <v>0</v>
      </c>
      <c r="O889" s="50" t="n">
        <v>0</v>
      </c>
      <c r="P889" s="50" t="n">
        <v>0</v>
      </c>
      <c r="Q889" s="51" t="n">
        <v>0</v>
      </c>
    </row>
    <row r="890" customFormat="false" ht="12.75" hidden="false" customHeight="false" outlineLevel="0" collapsed="false">
      <c r="B890" s="85" t="s">
        <v>32</v>
      </c>
      <c r="C890" s="13" t="n">
        <v>889</v>
      </c>
      <c r="D890" s="50" t="n">
        <v>531943.638878166</v>
      </c>
      <c r="E890" s="50" t="n">
        <v>0</v>
      </c>
      <c r="F890" s="50" t="n">
        <v>-1591.41</v>
      </c>
      <c r="G890" s="50" t="n">
        <v>-3564.2</v>
      </c>
      <c r="H890" s="50" t="n">
        <v>-3549</v>
      </c>
      <c r="I890" s="50" t="n">
        <v>0</v>
      </c>
      <c r="J890" s="50" t="n">
        <v>0</v>
      </c>
      <c r="K890" s="50" t="n">
        <v>0</v>
      </c>
      <c r="L890" s="50" t="n">
        <v>0</v>
      </c>
      <c r="M890" s="50" t="n">
        <v>0</v>
      </c>
      <c r="N890" s="50" t="n">
        <v>-8704.61</v>
      </c>
      <c r="O890" s="50" t="n">
        <v>0</v>
      </c>
      <c r="P890" s="50" t="n">
        <v>0</v>
      </c>
      <c r="Q890" s="51" t="n">
        <v>-8704.61</v>
      </c>
    </row>
    <row r="891" customFormat="false" ht="12.75" hidden="false" customHeight="false" outlineLevel="0" collapsed="false">
      <c r="B891" s="85" t="s">
        <v>35</v>
      </c>
      <c r="C891" s="13" t="n">
        <v>890</v>
      </c>
      <c r="D891" s="50" t="n">
        <v>331281.916726522</v>
      </c>
      <c r="E891" s="50" t="n">
        <v>0</v>
      </c>
      <c r="F891" s="50" t="n">
        <v>0</v>
      </c>
      <c r="G891" s="50" t="n">
        <v>0</v>
      </c>
      <c r="H891" s="50" t="n">
        <v>0</v>
      </c>
      <c r="I891" s="50" t="n">
        <v>0</v>
      </c>
      <c r="J891" s="50" t="n">
        <v>0</v>
      </c>
      <c r="K891" s="50" t="n">
        <v>0</v>
      </c>
      <c r="L891" s="50" t="n">
        <v>0</v>
      </c>
      <c r="M891" s="50" t="n">
        <v>0</v>
      </c>
      <c r="N891" s="50" t="n">
        <v>0</v>
      </c>
      <c r="O891" s="50" t="n">
        <v>0</v>
      </c>
      <c r="P891" s="50" t="n">
        <v>0</v>
      </c>
      <c r="Q891" s="51" t="n">
        <v>0</v>
      </c>
    </row>
    <row r="892" customFormat="false" ht="12.75" hidden="false" customHeight="false" outlineLevel="0" collapsed="false">
      <c r="B892" s="85" t="s">
        <v>38</v>
      </c>
      <c r="C892" s="13" t="n">
        <v>891</v>
      </c>
      <c r="D892" s="50" t="n">
        <v>0</v>
      </c>
      <c r="E892" s="50" t="n">
        <v>0</v>
      </c>
      <c r="F892" s="50" t="n">
        <v>0</v>
      </c>
      <c r="G892" s="50" t="n">
        <v>0</v>
      </c>
      <c r="H892" s="50" t="n">
        <v>0</v>
      </c>
      <c r="I892" s="50" t="n">
        <v>0</v>
      </c>
      <c r="J892" s="50" t="n">
        <v>0</v>
      </c>
      <c r="K892" s="50" t="n">
        <v>0</v>
      </c>
      <c r="L892" s="50" t="n">
        <v>0</v>
      </c>
      <c r="M892" s="50" t="n">
        <v>0</v>
      </c>
      <c r="N892" s="50" t="n">
        <v>0</v>
      </c>
      <c r="O892" s="50" t="n">
        <v>0</v>
      </c>
      <c r="P892" s="50" t="n">
        <v>0</v>
      </c>
      <c r="Q892" s="51" t="n">
        <v>0</v>
      </c>
    </row>
    <row r="893" customFormat="false" ht="12.75" hidden="false" customHeight="false" outlineLevel="0" collapsed="false">
      <c r="B893" s="85" t="s">
        <v>43</v>
      </c>
      <c r="C893" s="13" t="n">
        <v>892</v>
      </c>
      <c r="D893" s="50" t="n">
        <v>3139167.27631388</v>
      </c>
      <c r="E893" s="50" t="n">
        <v>0</v>
      </c>
      <c r="F893" s="50" t="n">
        <v>62514.3</v>
      </c>
      <c r="G893" s="50" t="n">
        <v>30612</v>
      </c>
      <c r="H893" s="50" t="n">
        <v>173170.74</v>
      </c>
      <c r="I893" s="50" t="n">
        <v>202799.59</v>
      </c>
      <c r="J893" s="50" t="n">
        <v>135449.15</v>
      </c>
      <c r="K893" s="50" t="n">
        <v>-5472.48</v>
      </c>
      <c r="L893" s="50" t="n">
        <v>166180.21</v>
      </c>
      <c r="M893" s="50" t="n">
        <v>520862.76</v>
      </c>
      <c r="N893" s="50" t="n">
        <v>1286116.27</v>
      </c>
      <c r="O893" s="50" t="n">
        <v>-578623.35</v>
      </c>
      <c r="P893" s="50" t="n">
        <v>-2468419.46</v>
      </c>
      <c r="Q893" s="51" t="n">
        <v>-1760926.54</v>
      </c>
    </row>
    <row r="894" customFormat="false" ht="12.75" hidden="false" customHeight="false" outlineLevel="0" collapsed="false">
      <c r="B894" s="85" t="s">
        <v>47</v>
      </c>
      <c r="C894" s="13" t="n">
        <v>893</v>
      </c>
      <c r="D894" s="50" t="n">
        <v>1820544.68816892</v>
      </c>
      <c r="E894" s="50" t="n">
        <v>0</v>
      </c>
      <c r="F894" s="50" t="n">
        <v>0</v>
      </c>
      <c r="G894" s="50" t="n">
        <v>97025.38</v>
      </c>
      <c r="H894" s="50" t="n">
        <v>40862.42</v>
      </c>
      <c r="I894" s="50" t="n">
        <v>19238.34</v>
      </c>
      <c r="J894" s="50" t="n">
        <v>18767.21</v>
      </c>
      <c r="K894" s="50" t="n">
        <v>35940.43</v>
      </c>
      <c r="L894" s="50" t="n">
        <v>20994.61</v>
      </c>
      <c r="M894" s="50" t="n">
        <v>226817.65</v>
      </c>
      <c r="N894" s="50" t="n">
        <v>459646.04</v>
      </c>
      <c r="O894" s="50" t="n">
        <v>-435470.32</v>
      </c>
      <c r="P894" s="50" t="n">
        <v>1062669.93</v>
      </c>
      <c r="Q894" s="51" t="n">
        <v>1086845.65</v>
      </c>
    </row>
    <row r="895" customFormat="false" ht="12.75" hidden="false" customHeight="false" outlineLevel="0" collapsed="false">
      <c r="B895" s="85" t="s">
        <v>50</v>
      </c>
      <c r="C895" s="13" t="n">
        <v>894</v>
      </c>
      <c r="D895" s="50" t="n">
        <v>0</v>
      </c>
      <c r="E895" s="50" t="n">
        <v>0</v>
      </c>
      <c r="F895" s="50" t="n">
        <v>-18319.44</v>
      </c>
      <c r="G895" s="50" t="n">
        <v>0</v>
      </c>
      <c r="H895" s="50" t="n">
        <v>0</v>
      </c>
      <c r="I895" s="50" t="n">
        <v>0</v>
      </c>
      <c r="J895" s="50" t="n">
        <v>0</v>
      </c>
      <c r="K895" s="50" t="n">
        <v>0</v>
      </c>
      <c r="L895" s="50" t="n">
        <v>0</v>
      </c>
      <c r="M895" s="50" t="n">
        <v>0</v>
      </c>
      <c r="N895" s="50" t="n">
        <v>-18319.44</v>
      </c>
      <c r="O895" s="50" t="n">
        <v>217152.4</v>
      </c>
      <c r="P895" s="50" t="n">
        <v>-604398.02</v>
      </c>
      <c r="Q895" s="51" t="n">
        <v>-405565.06</v>
      </c>
    </row>
    <row r="896" customFormat="false" ht="12.75" hidden="false" customHeight="false" outlineLevel="0" collapsed="false">
      <c r="B896" s="85" t="s">
        <v>53</v>
      </c>
      <c r="C896" s="13" t="n">
        <v>895</v>
      </c>
      <c r="D896" s="50" t="n">
        <v>27082.1168355176</v>
      </c>
      <c r="E896" s="50" t="n">
        <v>0</v>
      </c>
      <c r="F896" s="50" t="n">
        <v>-22080.82</v>
      </c>
      <c r="G896" s="50" t="n">
        <v>38810.15</v>
      </c>
      <c r="H896" s="50" t="n">
        <v>0</v>
      </c>
      <c r="I896" s="50" t="n">
        <v>0</v>
      </c>
      <c r="J896" s="50" t="n">
        <v>0</v>
      </c>
      <c r="K896" s="50" t="n">
        <v>0</v>
      </c>
      <c r="L896" s="50" t="n">
        <v>0</v>
      </c>
      <c r="M896" s="50" t="n">
        <v>0</v>
      </c>
      <c r="N896" s="50" t="n">
        <v>16729.33</v>
      </c>
      <c r="O896" s="50" t="n">
        <v>0</v>
      </c>
      <c r="P896" s="50" t="n">
        <v>0</v>
      </c>
      <c r="Q896" s="51" t="n">
        <v>16729.33</v>
      </c>
    </row>
    <row r="897" customFormat="false" ht="12.75" hidden="false" customHeight="false" outlineLevel="0" collapsed="false">
      <c r="B897" s="85" t="s">
        <v>56</v>
      </c>
      <c r="C897" s="13" t="n">
        <v>896</v>
      </c>
      <c r="D897" s="50" t="n">
        <v>133508.36440941</v>
      </c>
      <c r="E897" s="50" t="n">
        <v>0</v>
      </c>
      <c r="F897" s="50" t="n">
        <v>17505.52</v>
      </c>
      <c r="G897" s="50" t="n">
        <v>0</v>
      </c>
      <c r="H897" s="50" t="n">
        <v>0</v>
      </c>
      <c r="I897" s="50" t="n">
        <v>0</v>
      </c>
      <c r="J897" s="50" t="n">
        <v>0</v>
      </c>
      <c r="K897" s="50" t="n">
        <v>0</v>
      </c>
      <c r="L897" s="50" t="n">
        <v>0</v>
      </c>
      <c r="M897" s="50" t="n">
        <v>0</v>
      </c>
      <c r="N897" s="50" t="n">
        <v>17505.52</v>
      </c>
      <c r="O897" s="50" t="n">
        <v>0</v>
      </c>
      <c r="P897" s="50" t="n">
        <v>0</v>
      </c>
      <c r="Q897" s="51" t="n">
        <v>17505.52</v>
      </c>
    </row>
    <row r="898" customFormat="false" ht="12.75" hidden="false" customHeight="false" outlineLevel="0" collapsed="false">
      <c r="B898" s="85" t="s">
        <v>59</v>
      </c>
      <c r="C898" s="13" t="n">
        <v>897</v>
      </c>
      <c r="D898" s="50" t="n">
        <v>80510.5067716507</v>
      </c>
      <c r="E898" s="50" t="n">
        <v>0</v>
      </c>
      <c r="F898" s="50" t="n">
        <v>0</v>
      </c>
      <c r="G898" s="50" t="n">
        <v>0</v>
      </c>
      <c r="H898" s="50" t="n">
        <v>0</v>
      </c>
      <c r="I898" s="50" t="n">
        <v>0</v>
      </c>
      <c r="J898" s="50" t="n">
        <v>0</v>
      </c>
      <c r="K898" s="50" t="n">
        <v>0</v>
      </c>
      <c r="L898" s="50" t="n">
        <v>0</v>
      </c>
      <c r="M898" s="50" t="n">
        <v>0</v>
      </c>
      <c r="N898" s="50" t="n">
        <v>0</v>
      </c>
      <c r="O898" s="50" t="n">
        <v>0</v>
      </c>
      <c r="P898" s="50" t="n">
        <v>0</v>
      </c>
      <c r="Q898" s="51" t="n">
        <v>0</v>
      </c>
    </row>
    <row r="899" customFormat="false" ht="12.75" hidden="false" customHeight="false" outlineLevel="0" collapsed="false">
      <c r="B899" s="85" t="s">
        <v>109</v>
      </c>
      <c r="C899" s="13" t="n">
        <v>898</v>
      </c>
      <c r="D899" s="50" t="n">
        <v>0</v>
      </c>
      <c r="E899" s="50" t="n">
        <v>0</v>
      </c>
      <c r="F899" s="50" t="n">
        <v>0</v>
      </c>
      <c r="G899" s="50" t="n">
        <v>0</v>
      </c>
      <c r="H899" s="50" t="n">
        <v>0</v>
      </c>
      <c r="I899" s="50" t="n">
        <v>0</v>
      </c>
      <c r="J899" s="50" t="n">
        <v>0</v>
      </c>
      <c r="K899" s="50" t="n">
        <v>0</v>
      </c>
      <c r="L899" s="50" t="n">
        <v>0</v>
      </c>
      <c r="M899" s="50" t="n">
        <v>0</v>
      </c>
      <c r="N899" s="50" t="n">
        <v>0</v>
      </c>
      <c r="O899" s="50" t="n">
        <v>0</v>
      </c>
      <c r="P899" s="50" t="n">
        <v>0</v>
      </c>
      <c r="Q899" s="51" t="n">
        <v>0</v>
      </c>
    </row>
    <row r="900" customFormat="false" ht="12.75" hidden="false" customHeight="false" outlineLevel="0" collapsed="false">
      <c r="B900" s="85" t="s">
        <v>64</v>
      </c>
      <c r="C900" s="13" t="n">
        <v>899</v>
      </c>
      <c r="D900" s="50" t="n">
        <v>6810630.0041951</v>
      </c>
      <c r="E900" s="50" t="n">
        <v>0</v>
      </c>
      <c r="F900" s="50" t="n">
        <v>17359.22</v>
      </c>
      <c r="G900" s="50" t="n">
        <v>45519.07</v>
      </c>
      <c r="H900" s="50" t="n">
        <v>43322.26</v>
      </c>
      <c r="I900" s="50" t="n">
        <v>45462.9</v>
      </c>
      <c r="J900" s="50" t="n">
        <v>45136.27</v>
      </c>
      <c r="K900" s="50" t="n">
        <v>94610.58</v>
      </c>
      <c r="L900" s="50" t="n">
        <v>45731.1</v>
      </c>
      <c r="M900" s="50" t="n">
        <v>131177.13</v>
      </c>
      <c r="N900" s="50" t="n">
        <v>468318.53</v>
      </c>
      <c r="O900" s="50" t="n">
        <v>-123065</v>
      </c>
      <c r="P900" s="50" t="n">
        <v>1169666.27</v>
      </c>
      <c r="Q900" s="51" t="n">
        <v>1514919.8</v>
      </c>
    </row>
    <row r="901" customFormat="false" ht="12.75" hidden="false" customHeight="false" outlineLevel="0" collapsed="false">
      <c r="B901" s="85" t="s">
        <v>67</v>
      </c>
      <c r="C901" s="13" t="n">
        <v>900</v>
      </c>
      <c r="D901" s="50" t="n">
        <v>232775.671874231</v>
      </c>
      <c r="E901" s="50" t="n">
        <v>0</v>
      </c>
      <c r="F901" s="50" t="n">
        <v>0</v>
      </c>
      <c r="G901" s="50" t="n">
        <v>0</v>
      </c>
      <c r="H901" s="50" t="n">
        <v>0</v>
      </c>
      <c r="I901" s="50" t="n">
        <v>0</v>
      </c>
      <c r="J901" s="50" t="n">
        <v>0</v>
      </c>
      <c r="K901" s="50" t="n">
        <v>0</v>
      </c>
      <c r="L901" s="50" t="n">
        <v>0</v>
      </c>
      <c r="M901" s="50" t="n">
        <v>0</v>
      </c>
      <c r="N901" s="50" t="n">
        <v>0</v>
      </c>
      <c r="O901" s="50" t="n">
        <v>0</v>
      </c>
      <c r="P901" s="50" t="n">
        <v>0</v>
      </c>
      <c r="Q901" s="51" t="n">
        <v>0</v>
      </c>
    </row>
    <row r="902" customFormat="false" ht="12.75" hidden="false" customHeight="false" outlineLevel="0" collapsed="false">
      <c r="B902" s="85" t="s">
        <v>70</v>
      </c>
      <c r="C902" s="13" t="n">
        <v>901</v>
      </c>
      <c r="D902" s="50" t="n">
        <v>404757.506739038</v>
      </c>
      <c r="E902" s="50" t="n">
        <v>0</v>
      </c>
      <c r="F902" s="50" t="n">
        <v>0</v>
      </c>
      <c r="G902" s="50" t="n">
        <v>0</v>
      </c>
      <c r="H902" s="50" t="n">
        <v>0</v>
      </c>
      <c r="I902" s="50" t="n">
        <v>0</v>
      </c>
      <c r="J902" s="50" t="n">
        <v>0</v>
      </c>
      <c r="K902" s="50" t="n">
        <v>0</v>
      </c>
      <c r="L902" s="50" t="n">
        <v>0</v>
      </c>
      <c r="M902" s="50" t="n">
        <v>0</v>
      </c>
      <c r="N902" s="50" t="n">
        <v>0</v>
      </c>
      <c r="O902" s="50" t="n">
        <v>0</v>
      </c>
      <c r="P902" s="50" t="n">
        <v>0</v>
      </c>
      <c r="Q902" s="51" t="n">
        <v>0</v>
      </c>
    </row>
    <row r="903" customFormat="false" ht="12.75" hidden="false" customHeight="false" outlineLevel="0" collapsed="false">
      <c r="B903" s="85" t="s">
        <v>75</v>
      </c>
      <c r="C903" s="13" t="n">
        <v>902</v>
      </c>
      <c r="D903" s="50" t="n">
        <v>3963123.41836239</v>
      </c>
      <c r="E903" s="50" t="n">
        <v>0</v>
      </c>
      <c r="F903" s="50" t="n">
        <v>5255.69</v>
      </c>
      <c r="G903" s="50" t="n">
        <v>15499.43</v>
      </c>
      <c r="H903" s="50" t="n">
        <v>13291</v>
      </c>
      <c r="I903" s="50" t="n">
        <v>22348</v>
      </c>
      <c r="J903" s="50" t="n">
        <v>19889.77</v>
      </c>
      <c r="K903" s="50" t="n">
        <v>49118.84</v>
      </c>
      <c r="L903" s="50" t="n">
        <v>12677.54</v>
      </c>
      <c r="M903" s="50" t="n">
        <v>24949.91</v>
      </c>
      <c r="N903" s="50" t="n">
        <v>163030.18</v>
      </c>
      <c r="O903" s="50" t="n">
        <v>451746.22</v>
      </c>
      <c r="P903" s="50" t="n">
        <v>2269981.24</v>
      </c>
      <c r="Q903" s="51" t="n">
        <v>2884757.64</v>
      </c>
    </row>
    <row r="904" customFormat="false" ht="12.75" hidden="false" customHeight="false" outlineLevel="0" collapsed="false">
      <c r="B904" s="85" t="s">
        <v>78</v>
      </c>
      <c r="C904" s="13" t="n">
        <v>903</v>
      </c>
      <c r="D904" s="50" t="n">
        <v>367529.271925707</v>
      </c>
      <c r="E904" s="50" t="n">
        <v>0</v>
      </c>
      <c r="F904" s="50" t="n">
        <v>2</v>
      </c>
      <c r="G904" s="50" t="n">
        <v>0</v>
      </c>
      <c r="H904" s="50" t="n">
        <v>0</v>
      </c>
      <c r="I904" s="50" t="n">
        <v>0</v>
      </c>
      <c r="J904" s="50" t="n">
        <v>0</v>
      </c>
      <c r="K904" s="50" t="n">
        <v>0</v>
      </c>
      <c r="L904" s="50" t="n">
        <v>0</v>
      </c>
      <c r="M904" s="50" t="n">
        <v>0</v>
      </c>
      <c r="N904" s="50" t="n">
        <v>2</v>
      </c>
      <c r="O904" s="50" t="n">
        <v>0</v>
      </c>
      <c r="P904" s="50" t="n">
        <v>0</v>
      </c>
      <c r="Q904" s="51" t="n">
        <v>2</v>
      </c>
    </row>
    <row r="905" customFormat="false" ht="12.75" hidden="false" customHeight="false" outlineLevel="0" collapsed="false">
      <c r="B905" s="85"/>
      <c r="C905" s="13" t="n">
        <v>904</v>
      </c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1"/>
    </row>
    <row r="906" customFormat="false" ht="12.75" hidden="false" customHeight="false" outlineLevel="0" collapsed="false">
      <c r="B906" s="85" t="s">
        <v>83</v>
      </c>
      <c r="C906" s="13" t="n">
        <v>905</v>
      </c>
      <c r="D906" s="50" t="s">
        <v>4</v>
      </c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1"/>
    </row>
    <row r="907" customFormat="false" ht="12.75" hidden="false" customHeight="false" outlineLevel="0" collapsed="false">
      <c r="B907" s="85" t="s">
        <v>22</v>
      </c>
      <c r="C907" s="13" t="n">
        <v>906</v>
      </c>
      <c r="D907" s="50" t="n">
        <v>0</v>
      </c>
      <c r="E907" s="50" t="n">
        <v>0</v>
      </c>
      <c r="F907" s="50" t="n">
        <v>0</v>
      </c>
      <c r="G907" s="50" t="n">
        <v>0</v>
      </c>
      <c r="H907" s="50" t="n">
        <v>0</v>
      </c>
      <c r="I907" s="50" t="n">
        <v>0</v>
      </c>
      <c r="J907" s="50" t="n">
        <v>0</v>
      </c>
      <c r="K907" s="50" t="n">
        <v>0</v>
      </c>
      <c r="L907" s="50" t="n">
        <v>0</v>
      </c>
      <c r="M907" s="50" t="n">
        <v>0</v>
      </c>
      <c r="N907" s="50" t="n">
        <v>0</v>
      </c>
      <c r="O907" s="50" t="n">
        <v>0</v>
      </c>
      <c r="P907" s="50" t="n">
        <v>0</v>
      </c>
      <c r="Q907" s="51" t="n">
        <v>0</v>
      </c>
    </row>
    <row r="908" customFormat="false" ht="12.75" hidden="false" customHeight="false" outlineLevel="0" collapsed="false">
      <c r="B908" s="85" t="s">
        <v>27</v>
      </c>
      <c r="C908" s="13" t="n">
        <v>907</v>
      </c>
      <c r="D908" s="50" t="n">
        <v>0</v>
      </c>
      <c r="E908" s="50" t="n">
        <v>0</v>
      </c>
      <c r="F908" s="50" t="n">
        <v>0</v>
      </c>
      <c r="G908" s="50" t="n">
        <v>0</v>
      </c>
      <c r="H908" s="50" t="n">
        <v>0</v>
      </c>
      <c r="I908" s="50" t="n">
        <v>0</v>
      </c>
      <c r="J908" s="50" t="n">
        <v>0</v>
      </c>
      <c r="K908" s="50" t="n">
        <v>0</v>
      </c>
      <c r="L908" s="50" t="n">
        <v>0</v>
      </c>
      <c r="M908" s="50" t="n">
        <v>0</v>
      </c>
      <c r="N908" s="50" t="n">
        <v>0</v>
      </c>
      <c r="O908" s="50" t="n">
        <v>0</v>
      </c>
      <c r="P908" s="50" t="n">
        <v>0</v>
      </c>
      <c r="Q908" s="51" t="n">
        <v>0</v>
      </c>
    </row>
    <row r="909" customFormat="false" ht="12.75" hidden="false" customHeight="false" outlineLevel="0" collapsed="false">
      <c r="B909" s="85" t="s">
        <v>77</v>
      </c>
      <c r="C909" s="13" t="n">
        <v>908</v>
      </c>
      <c r="D909" s="50" t="n">
        <v>0</v>
      </c>
      <c r="E909" s="50" t="n">
        <v>0</v>
      </c>
      <c r="F909" s="50" t="n">
        <v>-0.00328457520171713</v>
      </c>
      <c r="G909" s="50" t="n">
        <v>-2.20916533091114</v>
      </c>
      <c r="H909" s="50" t="n">
        <v>-1.19924711867844</v>
      </c>
      <c r="I909" s="50" t="n">
        <v>-7.85082129688219</v>
      </c>
      <c r="J909" s="50" t="n">
        <v>-12.5774782071521</v>
      </c>
      <c r="K909" s="50" t="n">
        <v>-33.2467419183296</v>
      </c>
      <c r="L909" s="50" t="n">
        <v>-5.55436944143812</v>
      </c>
      <c r="M909" s="50" t="n">
        <v>-8.08357930628864</v>
      </c>
      <c r="N909" s="50" t="n">
        <v>-70.7246871948819</v>
      </c>
      <c r="O909" s="50" t="n">
        <v>-480.173238927338</v>
      </c>
      <c r="P909" s="50" t="n">
        <v>-1600.95310735946</v>
      </c>
      <c r="Q909" s="51" t="n">
        <v>-2151.85103348168</v>
      </c>
    </row>
    <row r="910" customFormat="false" ht="12.75" hidden="false" customHeight="false" outlineLevel="0" collapsed="false">
      <c r="B910" s="85" t="s">
        <v>66</v>
      </c>
      <c r="C910" s="13" t="n">
        <v>909</v>
      </c>
      <c r="D910" s="50" t="n">
        <v>0</v>
      </c>
      <c r="E910" s="50" t="n">
        <v>0</v>
      </c>
      <c r="F910" s="50" t="n">
        <v>0</v>
      </c>
      <c r="G910" s="50" t="n">
        <v>0</v>
      </c>
      <c r="H910" s="50" t="n">
        <v>0</v>
      </c>
      <c r="I910" s="50" t="n">
        <v>0</v>
      </c>
      <c r="J910" s="50" t="n">
        <v>0</v>
      </c>
      <c r="K910" s="50" t="n">
        <v>0</v>
      </c>
      <c r="L910" s="50" t="n">
        <v>0</v>
      </c>
      <c r="M910" s="50" t="n">
        <v>0</v>
      </c>
      <c r="N910" s="50" t="n">
        <v>0</v>
      </c>
      <c r="O910" s="50" t="n">
        <v>0</v>
      </c>
      <c r="P910" s="50" t="n">
        <v>0</v>
      </c>
      <c r="Q910" s="51" t="n">
        <v>0</v>
      </c>
    </row>
    <row r="911" customFormat="false" ht="12.75" hidden="false" customHeight="false" outlineLevel="0" collapsed="false">
      <c r="B911" s="85" t="s">
        <v>45</v>
      </c>
      <c r="C911" s="13" t="n">
        <v>910</v>
      </c>
      <c r="D911" s="50" t="n">
        <v>0</v>
      </c>
      <c r="E911" s="50" t="n">
        <v>0</v>
      </c>
      <c r="F911" s="50" t="n">
        <v>0</v>
      </c>
      <c r="G911" s="50" t="n">
        <v>0</v>
      </c>
      <c r="H911" s="50" t="n">
        <v>0</v>
      </c>
      <c r="I911" s="50" t="n">
        <v>0</v>
      </c>
      <c r="J911" s="50" t="n">
        <v>0</v>
      </c>
      <c r="K911" s="50" t="n">
        <v>0</v>
      </c>
      <c r="L911" s="50" t="n">
        <v>0</v>
      </c>
      <c r="M911" s="50" t="n">
        <v>0</v>
      </c>
      <c r="N911" s="50" t="n">
        <v>0</v>
      </c>
      <c r="O911" s="50" t="n">
        <v>0</v>
      </c>
      <c r="P911" s="50" t="n">
        <v>0</v>
      </c>
      <c r="Q911" s="51" t="n">
        <v>0</v>
      </c>
    </row>
    <row r="912" customFormat="false" ht="12.75" hidden="false" customHeight="false" outlineLevel="0" collapsed="false">
      <c r="B912" s="85" t="s">
        <v>52</v>
      </c>
      <c r="C912" s="13" t="n">
        <v>911</v>
      </c>
      <c r="D912" s="50" t="n">
        <v>0</v>
      </c>
      <c r="E912" s="50" t="n">
        <v>0</v>
      </c>
      <c r="F912" s="50" t="n">
        <v>0</v>
      </c>
      <c r="G912" s="50" t="n">
        <v>0</v>
      </c>
      <c r="H912" s="50" t="n">
        <v>0</v>
      </c>
      <c r="I912" s="50" t="n">
        <v>0</v>
      </c>
      <c r="J912" s="50" t="n">
        <v>0</v>
      </c>
      <c r="K912" s="50" t="n">
        <v>0</v>
      </c>
      <c r="L912" s="50" t="n">
        <v>0</v>
      </c>
      <c r="M912" s="50" t="n">
        <v>0</v>
      </c>
      <c r="N912" s="50" t="n">
        <v>0</v>
      </c>
      <c r="O912" s="50" t="n">
        <v>0</v>
      </c>
      <c r="P912" s="50" t="n">
        <v>0</v>
      </c>
      <c r="Q912" s="51" t="n">
        <v>0</v>
      </c>
    </row>
    <row r="913" customFormat="false" ht="12.75" hidden="false" customHeight="false" outlineLevel="0" collapsed="false">
      <c r="B913" s="85" t="s">
        <v>80</v>
      </c>
      <c r="C913" s="13" t="n">
        <v>912</v>
      </c>
      <c r="D913" s="50" t="n">
        <v>0</v>
      </c>
      <c r="E913" s="50" t="n">
        <v>0</v>
      </c>
      <c r="F913" s="50" t="n">
        <v>0</v>
      </c>
      <c r="G913" s="50" t="n">
        <v>0</v>
      </c>
      <c r="H913" s="50" t="n">
        <v>0</v>
      </c>
      <c r="I913" s="50" t="n">
        <v>0</v>
      </c>
      <c r="J913" s="50" t="n">
        <v>0</v>
      </c>
      <c r="K913" s="50" t="n">
        <v>0</v>
      </c>
      <c r="L913" s="50" t="n">
        <v>0</v>
      </c>
      <c r="M913" s="50" t="n">
        <v>0</v>
      </c>
      <c r="N913" s="50" t="n">
        <v>0</v>
      </c>
      <c r="O913" s="50" t="n">
        <v>0</v>
      </c>
      <c r="P913" s="50" t="n">
        <v>0</v>
      </c>
      <c r="Q913" s="51" t="n">
        <v>0</v>
      </c>
    </row>
    <row r="914" customFormat="false" ht="12.75" hidden="false" customHeight="false" outlineLevel="0" collapsed="false">
      <c r="B914" s="85" t="s">
        <v>49</v>
      </c>
      <c r="C914" s="13" t="n">
        <v>913</v>
      </c>
      <c r="D914" s="50" t="n">
        <v>0</v>
      </c>
      <c r="E914" s="50" t="n">
        <v>0</v>
      </c>
      <c r="F914" s="50" t="n">
        <v>0</v>
      </c>
      <c r="G914" s="50" t="n">
        <v>0</v>
      </c>
      <c r="H914" s="50" t="n">
        <v>0</v>
      </c>
      <c r="I914" s="50" t="n">
        <v>0</v>
      </c>
      <c r="J914" s="50" t="n">
        <v>0</v>
      </c>
      <c r="K914" s="50" t="n">
        <v>0</v>
      </c>
      <c r="L914" s="50" t="n">
        <v>0</v>
      </c>
      <c r="M914" s="50" t="n">
        <v>0</v>
      </c>
      <c r="N914" s="50" t="n">
        <v>0</v>
      </c>
      <c r="O914" s="50" t="n">
        <v>0</v>
      </c>
      <c r="P914" s="50" t="n">
        <v>0</v>
      </c>
      <c r="Q914" s="51" t="n">
        <v>0</v>
      </c>
    </row>
    <row r="915" customFormat="false" ht="12.75" hidden="false" customHeight="false" outlineLevel="0" collapsed="false">
      <c r="B915" s="85" t="s">
        <v>34</v>
      </c>
      <c r="C915" s="13" t="n">
        <v>914</v>
      </c>
      <c r="D915" s="50" t="n">
        <v>0</v>
      </c>
      <c r="E915" s="50" t="n">
        <v>0</v>
      </c>
      <c r="F915" s="50" t="n">
        <v>0</v>
      </c>
      <c r="G915" s="50" t="n">
        <v>0</v>
      </c>
      <c r="H915" s="50" t="n">
        <v>0</v>
      </c>
      <c r="I915" s="50" t="n">
        <v>0</v>
      </c>
      <c r="J915" s="50" t="n">
        <v>0</v>
      </c>
      <c r="K915" s="50" t="n">
        <v>0</v>
      </c>
      <c r="L915" s="50" t="n">
        <v>0</v>
      </c>
      <c r="M915" s="50" t="n">
        <v>0</v>
      </c>
      <c r="N915" s="50" t="n">
        <v>0</v>
      </c>
      <c r="O915" s="50" t="n">
        <v>0</v>
      </c>
      <c r="P915" s="50" t="n">
        <v>0</v>
      </c>
      <c r="Q915" s="51" t="n">
        <v>0</v>
      </c>
    </row>
    <row r="916" customFormat="false" ht="12.75" hidden="false" customHeight="false" outlineLevel="0" collapsed="false">
      <c r="B916" s="85" t="s">
        <v>69</v>
      </c>
      <c r="C916" s="13" t="n">
        <v>915</v>
      </c>
      <c r="D916" s="50" t="n">
        <v>0</v>
      </c>
      <c r="E916" s="50" t="n">
        <v>0</v>
      </c>
      <c r="F916" s="50" t="n">
        <v>0</v>
      </c>
      <c r="G916" s="50" t="n">
        <v>0</v>
      </c>
      <c r="H916" s="50" t="n">
        <v>0</v>
      </c>
      <c r="I916" s="50" t="n">
        <v>0</v>
      </c>
      <c r="J916" s="50" t="n">
        <v>0</v>
      </c>
      <c r="K916" s="50" t="n">
        <v>0</v>
      </c>
      <c r="L916" s="50" t="n">
        <v>0</v>
      </c>
      <c r="M916" s="50" t="n">
        <v>0</v>
      </c>
      <c r="N916" s="50" t="n">
        <v>0</v>
      </c>
      <c r="O916" s="50" t="n">
        <v>0</v>
      </c>
      <c r="P916" s="50" t="n">
        <v>0</v>
      </c>
      <c r="Q916" s="51" t="n">
        <v>0</v>
      </c>
    </row>
    <row r="917" customFormat="false" ht="12.75" hidden="false" customHeight="false" outlineLevel="0" collapsed="false">
      <c r="B917" s="85" t="s">
        <v>72</v>
      </c>
      <c r="C917" s="13" t="n">
        <v>916</v>
      </c>
      <c r="D917" s="50" t="n">
        <v>0</v>
      </c>
      <c r="E917" s="50" t="n">
        <v>0</v>
      </c>
      <c r="F917" s="50" t="n">
        <v>0</v>
      </c>
      <c r="G917" s="50" t="n">
        <v>0</v>
      </c>
      <c r="H917" s="50" t="n">
        <v>0</v>
      </c>
      <c r="I917" s="50" t="n">
        <v>0</v>
      </c>
      <c r="J917" s="50" t="n">
        <v>0</v>
      </c>
      <c r="K917" s="50" t="n">
        <v>0</v>
      </c>
      <c r="L917" s="50" t="n">
        <v>0</v>
      </c>
      <c r="M917" s="50" t="n">
        <v>0</v>
      </c>
      <c r="N917" s="50" t="n">
        <v>0</v>
      </c>
      <c r="O917" s="50" t="n">
        <v>0</v>
      </c>
      <c r="P917" s="50" t="n">
        <v>0</v>
      </c>
      <c r="Q917" s="51" t="n">
        <v>0</v>
      </c>
    </row>
    <row r="918" customFormat="false" ht="12.75" hidden="false" customHeight="false" outlineLevel="0" collapsed="false">
      <c r="B918" s="85" t="s">
        <v>31</v>
      </c>
      <c r="C918" s="13" t="n">
        <v>917</v>
      </c>
      <c r="D918" s="50" t="n">
        <v>0</v>
      </c>
      <c r="E918" s="50" t="n">
        <v>0</v>
      </c>
      <c r="F918" s="50" t="n">
        <v>0</v>
      </c>
      <c r="G918" s="50" t="n">
        <v>0</v>
      </c>
      <c r="H918" s="50" t="n">
        <v>0</v>
      </c>
      <c r="I918" s="50" t="n">
        <v>0</v>
      </c>
      <c r="J918" s="50" t="n">
        <v>0</v>
      </c>
      <c r="K918" s="50" t="n">
        <v>0</v>
      </c>
      <c r="L918" s="50" t="n">
        <v>0</v>
      </c>
      <c r="M918" s="50" t="n">
        <v>0</v>
      </c>
      <c r="N918" s="50" t="n">
        <v>0</v>
      </c>
      <c r="O918" s="50" t="n">
        <v>0</v>
      </c>
      <c r="P918" s="50" t="n">
        <v>0</v>
      </c>
      <c r="Q918" s="51" t="n">
        <v>0</v>
      </c>
    </row>
    <row r="919" customFormat="false" ht="12.75" hidden="false" customHeight="false" outlineLevel="0" collapsed="false">
      <c r="B919" s="85" t="s">
        <v>37</v>
      </c>
      <c r="C919" s="13" t="n">
        <v>918</v>
      </c>
      <c r="D919" s="50" t="n">
        <v>0</v>
      </c>
      <c r="E919" s="50" t="n">
        <v>0</v>
      </c>
      <c r="F919" s="50" t="n">
        <v>0</v>
      </c>
      <c r="G919" s="50" t="n">
        <v>0</v>
      </c>
      <c r="H919" s="50" t="n">
        <v>0</v>
      </c>
      <c r="I919" s="50" t="n">
        <v>0</v>
      </c>
      <c r="J919" s="50" t="n">
        <v>0</v>
      </c>
      <c r="K919" s="50" t="n">
        <v>0</v>
      </c>
      <c r="L919" s="50" t="n">
        <v>0</v>
      </c>
      <c r="M919" s="50" t="n">
        <v>0</v>
      </c>
      <c r="N919" s="50" t="n">
        <v>0</v>
      </c>
      <c r="O919" s="50" t="n">
        <v>0</v>
      </c>
      <c r="P919" s="50" t="n">
        <v>0</v>
      </c>
      <c r="Q919" s="51" t="n">
        <v>0</v>
      </c>
    </row>
    <row r="920" customFormat="false" ht="12.75" hidden="false" customHeight="false" outlineLevel="0" collapsed="false">
      <c r="B920" s="85" t="n">
        <v>0</v>
      </c>
      <c r="C920" s="13" t="n">
        <v>919</v>
      </c>
      <c r="D920" s="50" t="n">
        <v>0</v>
      </c>
      <c r="E920" s="50" t="n">
        <v>0</v>
      </c>
      <c r="F920" s="50" t="n">
        <v>0</v>
      </c>
      <c r="G920" s="50" t="n">
        <v>0</v>
      </c>
      <c r="H920" s="50" t="n">
        <v>0</v>
      </c>
      <c r="I920" s="50" t="n">
        <v>0</v>
      </c>
      <c r="J920" s="50" t="n">
        <v>0</v>
      </c>
      <c r="K920" s="50" t="n">
        <v>0</v>
      </c>
      <c r="L920" s="50" t="n">
        <v>0</v>
      </c>
      <c r="M920" s="50" t="n">
        <v>0</v>
      </c>
      <c r="N920" s="50" t="n">
        <v>0</v>
      </c>
      <c r="O920" s="50" t="n">
        <v>0</v>
      </c>
      <c r="P920" s="50" t="n">
        <v>0</v>
      </c>
      <c r="Q920" s="51" t="n">
        <v>0</v>
      </c>
    </row>
    <row r="921" customFormat="false" ht="12.75" hidden="false" customHeight="false" outlineLevel="0" collapsed="false">
      <c r="B921" s="87" t="n">
        <v>0</v>
      </c>
      <c r="C921" s="64" t="n">
        <v>920</v>
      </c>
      <c r="D921" s="54" t="n">
        <v>0</v>
      </c>
      <c r="E921" s="54" t="n">
        <v>0</v>
      </c>
      <c r="F921" s="54" t="n">
        <v>0</v>
      </c>
      <c r="G921" s="54" t="n">
        <v>0</v>
      </c>
      <c r="H921" s="54" t="n">
        <v>0</v>
      </c>
      <c r="I921" s="54" t="n">
        <v>0</v>
      </c>
      <c r="J921" s="54" t="n">
        <v>0</v>
      </c>
      <c r="K921" s="54" t="n">
        <v>0</v>
      </c>
      <c r="L921" s="54" t="n">
        <v>0</v>
      </c>
      <c r="M921" s="54" t="n">
        <v>0</v>
      </c>
      <c r="N921" s="54" t="n">
        <v>0</v>
      </c>
      <c r="O921" s="54" t="n">
        <v>0</v>
      </c>
      <c r="P921" s="54" t="n">
        <v>0</v>
      </c>
      <c r="Q921" s="55" t="n">
        <v>0</v>
      </c>
    </row>
    <row r="922" customFormat="false" ht="12.75" hidden="false" customHeight="false" outlineLevel="0" collapsed="false">
      <c r="A922" s="0" t="n">
        <v>24</v>
      </c>
      <c r="B922" s="57" t="n">
        <v>36936</v>
      </c>
      <c r="C922" s="58" t="n">
        <v>921</v>
      </c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83"/>
    </row>
    <row r="923" customFormat="false" ht="12.75" hidden="false" customHeight="false" outlineLevel="0" collapsed="false">
      <c r="B923" s="61"/>
      <c r="C923" s="13" t="n">
        <v>922</v>
      </c>
      <c r="D923" s="13"/>
      <c r="E923" s="21" t="s">
        <v>5</v>
      </c>
      <c r="F923" s="21" t="s">
        <v>6</v>
      </c>
      <c r="G923" s="21" t="s">
        <v>7</v>
      </c>
      <c r="H923" s="21" t="s">
        <v>8</v>
      </c>
      <c r="I923" s="21" t="s">
        <v>9</v>
      </c>
      <c r="J923" s="21" t="s">
        <v>10</v>
      </c>
      <c r="K923" s="21" t="s">
        <v>11</v>
      </c>
      <c r="L923" s="21" t="s">
        <v>12</v>
      </c>
      <c r="M923" s="21" t="s">
        <v>13</v>
      </c>
      <c r="N923" s="21" t="s">
        <v>14</v>
      </c>
      <c r="O923" s="21" t="n">
        <v>2002</v>
      </c>
      <c r="P923" s="21" t="s">
        <v>15</v>
      </c>
      <c r="Q923" s="84" t="s">
        <v>16</v>
      </c>
    </row>
    <row r="924" customFormat="false" ht="12.75" hidden="false" customHeight="false" outlineLevel="0" collapsed="false">
      <c r="B924" s="85" t="s">
        <v>107</v>
      </c>
      <c r="C924" s="13" t="n">
        <v>923</v>
      </c>
      <c r="D924" s="13" t="s">
        <v>4</v>
      </c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86"/>
    </row>
    <row r="925" customFormat="false" ht="12.75" hidden="false" customHeight="false" outlineLevel="0" collapsed="false">
      <c r="B925" s="85" t="s">
        <v>19</v>
      </c>
      <c r="C925" s="13" t="n">
        <v>924</v>
      </c>
      <c r="D925" s="50" t="n">
        <v>29314000.6583793</v>
      </c>
      <c r="E925" s="50" t="n">
        <v>0</v>
      </c>
      <c r="F925" s="50" t="n">
        <v>105075.98</v>
      </c>
      <c r="G925" s="50" t="n">
        <v>342798.48</v>
      </c>
      <c r="H925" s="50" t="n">
        <v>394758.62</v>
      </c>
      <c r="I925" s="50" t="n">
        <v>419572.1</v>
      </c>
      <c r="J925" s="50" t="n">
        <v>318951.68</v>
      </c>
      <c r="K925" s="50" t="n">
        <v>377062.29</v>
      </c>
      <c r="L925" s="50" t="n">
        <v>377441.79</v>
      </c>
      <c r="M925" s="50" t="n">
        <v>1288111.48</v>
      </c>
      <c r="N925" s="50" t="n">
        <v>3623772.42</v>
      </c>
      <c r="O925" s="50" t="n">
        <v>-138932.87</v>
      </c>
      <c r="P925" s="50" t="n">
        <v>3356866.66</v>
      </c>
      <c r="Q925" s="51" t="n">
        <v>6841706.21</v>
      </c>
    </row>
    <row r="926" customFormat="false" ht="12.75" hidden="false" customHeight="false" outlineLevel="0" collapsed="false">
      <c r="B926" s="85" t="s">
        <v>20</v>
      </c>
      <c r="C926" s="13" t="n">
        <v>925</v>
      </c>
      <c r="D926" s="50" t="n">
        <v>8796792.24859174</v>
      </c>
      <c r="E926" s="50" t="n">
        <v>0</v>
      </c>
      <c r="F926" s="50" t="n">
        <v>0</v>
      </c>
      <c r="G926" s="50" t="n">
        <v>0</v>
      </c>
      <c r="H926" s="50" t="n">
        <v>0</v>
      </c>
      <c r="I926" s="50" t="n">
        <v>0</v>
      </c>
      <c r="J926" s="50" t="n">
        <v>0</v>
      </c>
      <c r="K926" s="50" t="n">
        <v>0</v>
      </c>
      <c r="L926" s="50" t="n">
        <v>0</v>
      </c>
      <c r="M926" s="50" t="n">
        <v>0</v>
      </c>
      <c r="N926" s="50" t="n">
        <v>0</v>
      </c>
      <c r="O926" s="50" t="n">
        <v>216539.67</v>
      </c>
      <c r="P926" s="50" t="n">
        <v>1023088.86</v>
      </c>
      <c r="Q926" s="51" t="n">
        <v>1239628.53</v>
      </c>
    </row>
    <row r="927" customFormat="false" ht="12.75" hidden="false" customHeight="false" outlineLevel="0" collapsed="false">
      <c r="B927" s="85" t="s">
        <v>108</v>
      </c>
      <c r="C927" s="13" t="n">
        <v>926</v>
      </c>
      <c r="D927" s="50" t="n">
        <v>0</v>
      </c>
      <c r="E927" s="50" t="n">
        <v>0</v>
      </c>
      <c r="F927" s="50" t="n">
        <v>0</v>
      </c>
      <c r="G927" s="50" t="n">
        <v>0</v>
      </c>
      <c r="H927" s="50" t="n">
        <v>0</v>
      </c>
      <c r="I927" s="50" t="n">
        <v>0</v>
      </c>
      <c r="J927" s="50" t="n">
        <v>0</v>
      </c>
      <c r="K927" s="50" t="n">
        <v>0</v>
      </c>
      <c r="L927" s="50" t="n">
        <v>0</v>
      </c>
      <c r="M927" s="50" t="n">
        <v>0</v>
      </c>
      <c r="N927" s="50" t="n">
        <v>0</v>
      </c>
      <c r="O927" s="50" t="n">
        <v>0</v>
      </c>
      <c r="P927" s="50" t="n">
        <v>0</v>
      </c>
      <c r="Q927" s="51" t="n">
        <v>0</v>
      </c>
    </row>
    <row r="928" customFormat="false" ht="12.75" hidden="false" customHeight="false" outlineLevel="0" collapsed="false">
      <c r="B928" s="85" t="s">
        <v>25</v>
      </c>
      <c r="C928" s="13" t="n">
        <v>927</v>
      </c>
      <c r="D928" s="50" t="n">
        <v>8282467.45322118</v>
      </c>
      <c r="E928" s="50" t="n">
        <v>0</v>
      </c>
      <c r="F928" s="50" t="n">
        <v>48735.2</v>
      </c>
      <c r="G928" s="50" t="n">
        <v>120383.31</v>
      </c>
      <c r="H928" s="50" t="n">
        <v>123810.81</v>
      </c>
      <c r="I928" s="50" t="n">
        <v>126261.46</v>
      </c>
      <c r="J928" s="50" t="n">
        <v>97675.56</v>
      </c>
      <c r="K928" s="50" t="n">
        <v>199816.87</v>
      </c>
      <c r="L928" s="50" t="n">
        <v>128096.44</v>
      </c>
      <c r="M928" s="50" t="n">
        <v>371149.78</v>
      </c>
      <c r="N928" s="50" t="n">
        <v>1215929.43</v>
      </c>
      <c r="O928" s="50" t="n">
        <v>91584.56</v>
      </c>
      <c r="P928" s="50" t="n">
        <v>899859.82</v>
      </c>
      <c r="Q928" s="51" t="n">
        <v>2207373.81</v>
      </c>
    </row>
    <row r="929" customFormat="false" ht="12.75" hidden="false" customHeight="false" outlineLevel="0" collapsed="false">
      <c r="B929" s="85" t="s">
        <v>29</v>
      </c>
      <c r="C929" s="13" t="n">
        <v>928</v>
      </c>
      <c r="D929" s="50" t="n">
        <v>457059.596716442</v>
      </c>
      <c r="E929" s="50" t="n">
        <v>0</v>
      </c>
      <c r="F929" s="50" t="n">
        <v>-1989.57</v>
      </c>
      <c r="G929" s="50" t="n">
        <v>0</v>
      </c>
      <c r="H929" s="50" t="n">
        <v>0</v>
      </c>
      <c r="I929" s="50" t="n">
        <v>0</v>
      </c>
      <c r="J929" s="50" t="n">
        <v>0</v>
      </c>
      <c r="K929" s="50" t="n">
        <v>0</v>
      </c>
      <c r="L929" s="50" t="n">
        <v>0</v>
      </c>
      <c r="M929" s="50" t="n">
        <v>0</v>
      </c>
      <c r="N929" s="50" t="n">
        <v>-1989.57</v>
      </c>
      <c r="O929" s="50" t="n">
        <v>0</v>
      </c>
      <c r="P929" s="50" t="n">
        <v>0</v>
      </c>
      <c r="Q929" s="51" t="n">
        <v>-1989.57</v>
      </c>
    </row>
    <row r="930" customFormat="false" ht="12.75" hidden="false" customHeight="false" outlineLevel="0" collapsed="false">
      <c r="B930" s="85" t="s">
        <v>32</v>
      </c>
      <c r="C930" s="13" t="n">
        <v>929</v>
      </c>
      <c r="D930" s="50" t="n">
        <v>538126.970832784</v>
      </c>
      <c r="E930" s="50" t="n">
        <v>0</v>
      </c>
      <c r="F930" s="50" t="n">
        <v>-1591.66</v>
      </c>
      <c r="G930" s="50" t="n">
        <v>-3564.7</v>
      </c>
      <c r="H930" s="50" t="n">
        <v>-3549.36</v>
      </c>
      <c r="I930" s="50" t="n">
        <v>0</v>
      </c>
      <c r="J930" s="50" t="n">
        <v>0</v>
      </c>
      <c r="K930" s="50" t="n">
        <v>0</v>
      </c>
      <c r="L930" s="50" t="n">
        <v>0</v>
      </c>
      <c r="M930" s="50" t="n">
        <v>0</v>
      </c>
      <c r="N930" s="50" t="n">
        <v>-8705.72</v>
      </c>
      <c r="O930" s="50" t="n">
        <v>0</v>
      </c>
      <c r="P930" s="50" t="n">
        <v>0</v>
      </c>
      <c r="Q930" s="51" t="n">
        <v>-8705.72</v>
      </c>
    </row>
    <row r="931" customFormat="false" ht="12.75" hidden="false" customHeight="false" outlineLevel="0" collapsed="false">
      <c r="B931" s="85" t="s">
        <v>35</v>
      </c>
      <c r="C931" s="13" t="n">
        <v>930</v>
      </c>
      <c r="D931" s="50" t="n">
        <v>760164.31549256</v>
      </c>
      <c r="E931" s="50" t="n">
        <v>0</v>
      </c>
      <c r="F931" s="50" t="n">
        <v>0</v>
      </c>
      <c r="G931" s="50" t="n">
        <v>0</v>
      </c>
      <c r="H931" s="50" t="n">
        <v>0</v>
      </c>
      <c r="I931" s="50" t="n">
        <v>0</v>
      </c>
      <c r="J931" s="50" t="n">
        <v>0</v>
      </c>
      <c r="K931" s="50" t="n">
        <v>0</v>
      </c>
      <c r="L931" s="50" t="n">
        <v>0</v>
      </c>
      <c r="M931" s="50" t="n">
        <v>0</v>
      </c>
      <c r="N931" s="50" t="n">
        <v>0</v>
      </c>
      <c r="O931" s="50" t="n">
        <v>0</v>
      </c>
      <c r="P931" s="50" t="n">
        <v>0</v>
      </c>
      <c r="Q931" s="51" t="n">
        <v>0</v>
      </c>
    </row>
    <row r="932" customFormat="false" ht="12.75" hidden="false" customHeight="false" outlineLevel="0" collapsed="false">
      <c r="B932" s="85" t="s">
        <v>38</v>
      </c>
      <c r="C932" s="13" t="n">
        <v>931</v>
      </c>
      <c r="D932" s="50" t="n">
        <v>0</v>
      </c>
      <c r="E932" s="50" t="n">
        <v>0</v>
      </c>
      <c r="F932" s="50" t="n">
        <v>0</v>
      </c>
      <c r="G932" s="50" t="n">
        <v>0</v>
      </c>
      <c r="H932" s="50" t="n">
        <v>0</v>
      </c>
      <c r="I932" s="50" t="n">
        <v>0</v>
      </c>
      <c r="J932" s="50" t="n">
        <v>0</v>
      </c>
      <c r="K932" s="50" t="n">
        <v>0</v>
      </c>
      <c r="L932" s="50" t="n">
        <v>0</v>
      </c>
      <c r="M932" s="50" t="n">
        <v>0</v>
      </c>
      <c r="N932" s="50" t="n">
        <v>0</v>
      </c>
      <c r="O932" s="50" t="n">
        <v>0</v>
      </c>
      <c r="P932" s="50" t="n">
        <v>0</v>
      </c>
      <c r="Q932" s="51" t="n">
        <v>0</v>
      </c>
    </row>
    <row r="933" customFormat="false" ht="12.75" hidden="false" customHeight="false" outlineLevel="0" collapsed="false">
      <c r="B933" s="85" t="s">
        <v>43</v>
      </c>
      <c r="C933" s="13" t="n">
        <v>932</v>
      </c>
      <c r="D933" s="50" t="n">
        <v>3241302.15788209</v>
      </c>
      <c r="E933" s="50" t="n">
        <v>0</v>
      </c>
      <c r="F933" s="50" t="n">
        <v>59929.94</v>
      </c>
      <c r="G933" s="50" t="n">
        <v>27065.68</v>
      </c>
      <c r="H933" s="50" t="n">
        <v>173809.28</v>
      </c>
      <c r="I933" s="50" t="n">
        <v>203134.45</v>
      </c>
      <c r="J933" s="50" t="n">
        <v>135547.49</v>
      </c>
      <c r="K933" s="50" t="n">
        <v>-5351.05</v>
      </c>
      <c r="L933" s="50" t="n">
        <v>166340.97</v>
      </c>
      <c r="M933" s="50" t="n">
        <v>521167.56</v>
      </c>
      <c r="N933" s="50" t="n">
        <v>1281644.32</v>
      </c>
      <c r="O933" s="50" t="n">
        <v>-577988.51</v>
      </c>
      <c r="P933" s="50" t="n">
        <v>-2462819.34</v>
      </c>
      <c r="Q933" s="51" t="n">
        <v>-1759163.53</v>
      </c>
    </row>
    <row r="934" customFormat="false" ht="12.75" hidden="false" customHeight="false" outlineLevel="0" collapsed="false">
      <c r="B934" s="85" t="s">
        <v>47</v>
      </c>
      <c r="C934" s="13" t="n">
        <v>933</v>
      </c>
      <c r="D934" s="50" t="n">
        <v>1996372.45803033</v>
      </c>
      <c r="E934" s="50" t="n">
        <v>0</v>
      </c>
      <c r="F934" s="50" t="n">
        <v>795.83</v>
      </c>
      <c r="G934" s="50" t="n">
        <v>97039</v>
      </c>
      <c r="H934" s="50" t="n">
        <v>40867</v>
      </c>
      <c r="I934" s="50" t="n">
        <v>19239.69</v>
      </c>
      <c r="J934" s="50" t="n">
        <v>18767.63</v>
      </c>
      <c r="K934" s="50" t="n">
        <v>35937.94</v>
      </c>
      <c r="L934" s="50" t="n">
        <v>20991</v>
      </c>
      <c r="M934" s="50" t="n">
        <v>226742.3</v>
      </c>
      <c r="N934" s="50" t="n">
        <v>460380.39</v>
      </c>
      <c r="O934" s="50" t="n">
        <v>-435067.32</v>
      </c>
      <c r="P934" s="50" t="n">
        <v>1057347.63</v>
      </c>
      <c r="Q934" s="51" t="n">
        <v>1082660.7</v>
      </c>
    </row>
    <row r="935" customFormat="false" ht="12.75" hidden="false" customHeight="false" outlineLevel="0" collapsed="false">
      <c r="B935" s="85" t="s">
        <v>50</v>
      </c>
      <c r="C935" s="13" t="n">
        <v>934</v>
      </c>
      <c r="D935" s="50" t="n">
        <v>1379994.72684347</v>
      </c>
      <c r="E935" s="50" t="n">
        <v>0</v>
      </c>
      <c r="F935" s="50" t="n">
        <v>-17525.66</v>
      </c>
      <c r="G935" s="50" t="n">
        <v>0</v>
      </c>
      <c r="H935" s="50" t="n">
        <v>0</v>
      </c>
      <c r="I935" s="50" t="n">
        <v>0</v>
      </c>
      <c r="J935" s="50" t="n">
        <v>0</v>
      </c>
      <c r="K935" s="50" t="n">
        <v>0</v>
      </c>
      <c r="L935" s="50" t="n">
        <v>0</v>
      </c>
      <c r="M935" s="50" t="n">
        <v>0</v>
      </c>
      <c r="N935" s="50" t="n">
        <v>-17525.66</v>
      </c>
      <c r="O935" s="50" t="n">
        <v>216958.49</v>
      </c>
      <c r="P935" s="50" t="n">
        <v>-603049.21</v>
      </c>
      <c r="Q935" s="51" t="n">
        <v>-403616.38</v>
      </c>
    </row>
    <row r="936" customFormat="false" ht="12.75" hidden="false" customHeight="false" outlineLevel="0" collapsed="false">
      <c r="B936" s="85" t="s">
        <v>53</v>
      </c>
      <c r="C936" s="13" t="n">
        <v>935</v>
      </c>
      <c r="D936" s="50" t="n">
        <v>115913.151684552</v>
      </c>
      <c r="E936" s="50" t="n">
        <v>0</v>
      </c>
      <c r="F936" s="50" t="n">
        <v>-17508.21</v>
      </c>
      <c r="G936" s="50" t="n">
        <v>58223.41</v>
      </c>
      <c r="H936" s="50" t="n">
        <v>0</v>
      </c>
      <c r="I936" s="50" t="n">
        <v>0</v>
      </c>
      <c r="J936" s="50" t="n">
        <v>0</v>
      </c>
      <c r="K936" s="50" t="n">
        <v>0</v>
      </c>
      <c r="L936" s="50" t="n">
        <v>0</v>
      </c>
      <c r="M936" s="50" t="n">
        <v>0</v>
      </c>
      <c r="N936" s="50" t="n">
        <v>40715.2</v>
      </c>
      <c r="O936" s="50" t="n">
        <v>0</v>
      </c>
      <c r="P936" s="50" t="n">
        <v>0</v>
      </c>
      <c r="Q936" s="51" t="n">
        <v>40715.2</v>
      </c>
    </row>
    <row r="937" customFormat="false" ht="12.75" hidden="false" customHeight="false" outlineLevel="0" collapsed="false">
      <c r="B937" s="85" t="s">
        <v>56</v>
      </c>
      <c r="C937" s="13" t="n">
        <v>936</v>
      </c>
      <c r="D937" s="50" t="n">
        <v>151585.398551332</v>
      </c>
      <c r="E937" s="50" t="n">
        <v>0</v>
      </c>
      <c r="F937" s="50" t="n">
        <v>15120.73</v>
      </c>
      <c r="G937" s="50" t="n">
        <v>0</v>
      </c>
      <c r="H937" s="50" t="n">
        <v>0</v>
      </c>
      <c r="I937" s="50" t="n">
        <v>0</v>
      </c>
      <c r="J937" s="50" t="n">
        <v>0</v>
      </c>
      <c r="K937" s="50" t="n">
        <v>0</v>
      </c>
      <c r="L937" s="50" t="n">
        <v>0</v>
      </c>
      <c r="M937" s="50" t="n">
        <v>0</v>
      </c>
      <c r="N937" s="50" t="n">
        <v>15120.73</v>
      </c>
      <c r="O937" s="50" t="n">
        <v>0</v>
      </c>
      <c r="P937" s="50" t="n">
        <v>0</v>
      </c>
      <c r="Q937" s="51" t="n">
        <v>15120.73</v>
      </c>
    </row>
    <row r="938" customFormat="false" ht="12.75" hidden="false" customHeight="false" outlineLevel="0" collapsed="false">
      <c r="B938" s="85" t="s">
        <v>59</v>
      </c>
      <c r="C938" s="13" t="n">
        <v>937</v>
      </c>
      <c r="D938" s="50" t="n">
        <v>82595.6461566601</v>
      </c>
      <c r="E938" s="50" t="n">
        <v>0</v>
      </c>
      <c r="F938" s="50" t="n">
        <v>0</v>
      </c>
      <c r="G938" s="50" t="n">
        <v>0</v>
      </c>
      <c r="H938" s="50" t="n">
        <v>0</v>
      </c>
      <c r="I938" s="50" t="n">
        <v>0</v>
      </c>
      <c r="J938" s="50" t="n">
        <v>0</v>
      </c>
      <c r="K938" s="50" t="n">
        <v>0</v>
      </c>
      <c r="L938" s="50" t="n">
        <v>0</v>
      </c>
      <c r="M938" s="50" t="n">
        <v>0</v>
      </c>
      <c r="N938" s="50" t="n">
        <v>0</v>
      </c>
      <c r="O938" s="50" t="n">
        <v>0</v>
      </c>
      <c r="P938" s="50" t="n">
        <v>0</v>
      </c>
      <c r="Q938" s="51" t="n">
        <v>0</v>
      </c>
    </row>
    <row r="939" customFormat="false" ht="12.75" hidden="false" customHeight="false" outlineLevel="0" collapsed="false">
      <c r="B939" s="85" t="s">
        <v>109</v>
      </c>
      <c r="C939" s="13" t="n">
        <v>938</v>
      </c>
      <c r="D939" s="50" t="n">
        <v>0</v>
      </c>
      <c r="E939" s="50" t="n">
        <v>0</v>
      </c>
      <c r="F939" s="50" t="n">
        <v>-795.83</v>
      </c>
      <c r="G939" s="50" t="n">
        <v>0</v>
      </c>
      <c r="H939" s="50" t="n">
        <v>0</v>
      </c>
      <c r="I939" s="50" t="n">
        <v>0</v>
      </c>
      <c r="J939" s="50" t="n">
        <v>0</v>
      </c>
      <c r="K939" s="50" t="n">
        <v>0</v>
      </c>
      <c r="L939" s="50" t="n">
        <v>0</v>
      </c>
      <c r="M939" s="50" t="n">
        <v>0</v>
      </c>
      <c r="N939" s="50" t="n">
        <v>-795.83</v>
      </c>
      <c r="O939" s="50" t="n">
        <v>0</v>
      </c>
      <c r="P939" s="50" t="n">
        <v>0</v>
      </c>
      <c r="Q939" s="51" t="n">
        <v>-795.83</v>
      </c>
    </row>
    <row r="940" customFormat="false" ht="12.75" hidden="false" customHeight="false" outlineLevel="0" collapsed="false">
      <c r="B940" s="85" t="s">
        <v>64</v>
      </c>
      <c r="C940" s="13" t="n">
        <v>939</v>
      </c>
      <c r="D940" s="50" t="n">
        <v>6976277.04400434</v>
      </c>
      <c r="E940" s="50" t="n">
        <v>0</v>
      </c>
      <c r="F940" s="50" t="n">
        <v>16565.17</v>
      </c>
      <c r="G940" s="50" t="n">
        <v>26490.68</v>
      </c>
      <c r="H940" s="50" t="n">
        <v>43325.73</v>
      </c>
      <c r="I940" s="50" t="n">
        <v>45460</v>
      </c>
      <c r="J940" s="50" t="n">
        <v>45146</v>
      </c>
      <c r="K940" s="50" t="n">
        <v>94596.21</v>
      </c>
      <c r="L940" s="50" t="n">
        <v>45718.38</v>
      </c>
      <c r="M940" s="50" t="n">
        <v>131127.24</v>
      </c>
      <c r="N940" s="50" t="n">
        <v>448429.41</v>
      </c>
      <c r="O940" s="50" t="n">
        <v>-122973.39</v>
      </c>
      <c r="P940" s="50" t="n">
        <v>1165544.43</v>
      </c>
      <c r="Q940" s="51" t="n">
        <v>1491000.45</v>
      </c>
    </row>
    <row r="941" customFormat="false" ht="12.75" hidden="false" customHeight="false" outlineLevel="0" collapsed="false">
      <c r="B941" s="85" t="s">
        <v>67</v>
      </c>
      <c r="C941" s="13" t="n">
        <v>940</v>
      </c>
      <c r="D941" s="50" t="n">
        <v>104823.672647302</v>
      </c>
      <c r="E941" s="50" t="n">
        <v>0</v>
      </c>
      <c r="F941" s="50" t="n">
        <v>-795.83</v>
      </c>
      <c r="G941" s="50" t="n">
        <v>0</v>
      </c>
      <c r="H941" s="50" t="n">
        <v>0</v>
      </c>
      <c r="I941" s="50" t="n">
        <v>0</v>
      </c>
      <c r="J941" s="50" t="n">
        <v>0</v>
      </c>
      <c r="K941" s="50" t="n">
        <v>0</v>
      </c>
      <c r="L941" s="50" t="n">
        <v>0</v>
      </c>
      <c r="M941" s="50" t="n">
        <v>0</v>
      </c>
      <c r="N941" s="50" t="n">
        <v>-795.83</v>
      </c>
      <c r="O941" s="50" t="n">
        <v>0</v>
      </c>
      <c r="P941" s="50" t="n">
        <v>0</v>
      </c>
      <c r="Q941" s="51" t="n">
        <v>-795.83</v>
      </c>
    </row>
    <row r="942" customFormat="false" ht="12.75" hidden="false" customHeight="false" outlineLevel="0" collapsed="false">
      <c r="B942" s="85" t="s">
        <v>70</v>
      </c>
      <c r="C942" s="13" t="n">
        <v>941</v>
      </c>
      <c r="D942" s="50" t="n">
        <v>352580.928075914</v>
      </c>
      <c r="E942" s="50" t="n">
        <v>0</v>
      </c>
      <c r="F942" s="50" t="n">
        <v>0</v>
      </c>
      <c r="G942" s="50" t="n">
        <v>0</v>
      </c>
      <c r="H942" s="50" t="n">
        <v>0</v>
      </c>
      <c r="I942" s="50" t="n">
        <v>0</v>
      </c>
      <c r="J942" s="50" t="n">
        <v>0</v>
      </c>
      <c r="K942" s="50" t="n">
        <v>0</v>
      </c>
      <c r="L942" s="50" t="n">
        <v>0</v>
      </c>
      <c r="M942" s="50" t="n">
        <v>0</v>
      </c>
      <c r="N942" s="50" t="n">
        <v>0</v>
      </c>
      <c r="O942" s="50" t="n">
        <v>0</v>
      </c>
      <c r="P942" s="50" t="n">
        <v>0</v>
      </c>
      <c r="Q942" s="51" t="n">
        <v>0</v>
      </c>
    </row>
    <row r="943" customFormat="false" ht="12.75" hidden="false" customHeight="false" outlineLevel="0" collapsed="false">
      <c r="B943" s="85" t="s">
        <v>75</v>
      </c>
      <c r="C943" s="13" t="n">
        <v>942</v>
      </c>
      <c r="D943" s="50" t="n">
        <v>3795009.83040853</v>
      </c>
      <c r="E943" s="50" t="n">
        <v>0</v>
      </c>
      <c r="F943" s="50" t="n">
        <v>5013.72</v>
      </c>
      <c r="G943" s="50" t="n">
        <v>17161.1</v>
      </c>
      <c r="H943" s="50" t="n">
        <v>16495.16</v>
      </c>
      <c r="I943" s="50" t="n">
        <v>25476.5</v>
      </c>
      <c r="J943" s="50" t="n">
        <v>21815</v>
      </c>
      <c r="K943" s="50" t="n">
        <v>52062.32</v>
      </c>
      <c r="L943" s="50" t="n">
        <v>16295</v>
      </c>
      <c r="M943" s="50" t="n">
        <v>37924.6</v>
      </c>
      <c r="N943" s="50" t="n">
        <v>192243.4</v>
      </c>
      <c r="O943" s="50" t="n">
        <v>472013.63</v>
      </c>
      <c r="P943" s="50" t="n">
        <v>2276894.47</v>
      </c>
      <c r="Q943" s="51" t="n">
        <v>2941151.5</v>
      </c>
    </row>
    <row r="944" customFormat="false" ht="12.75" hidden="false" customHeight="false" outlineLevel="0" collapsed="false">
      <c r="B944" s="85" t="s">
        <v>78</v>
      </c>
      <c r="C944" s="13" t="n">
        <v>943</v>
      </c>
      <c r="D944" s="50" t="n">
        <v>367529.271925707</v>
      </c>
      <c r="E944" s="50" t="n">
        <v>0</v>
      </c>
      <c r="F944" s="50" t="n">
        <v>-877.85</v>
      </c>
      <c r="G944" s="50" t="n">
        <v>0</v>
      </c>
      <c r="H944" s="50" t="n">
        <v>0</v>
      </c>
      <c r="I944" s="50" t="n">
        <v>0</v>
      </c>
      <c r="J944" s="50" t="n">
        <v>0</v>
      </c>
      <c r="K944" s="50" t="n">
        <v>0</v>
      </c>
      <c r="L944" s="50" t="n">
        <v>0</v>
      </c>
      <c r="M944" s="50" t="n">
        <v>0</v>
      </c>
      <c r="N944" s="50" t="n">
        <v>-877.85</v>
      </c>
      <c r="O944" s="50" t="n">
        <v>0</v>
      </c>
      <c r="P944" s="50" t="n">
        <v>0</v>
      </c>
      <c r="Q944" s="51" t="n">
        <v>-877.85</v>
      </c>
    </row>
    <row r="945" customFormat="false" ht="12.75" hidden="false" customHeight="false" outlineLevel="0" collapsed="false">
      <c r="B945" s="85"/>
      <c r="C945" s="13" t="n">
        <v>944</v>
      </c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1"/>
    </row>
    <row r="946" customFormat="false" ht="12.75" hidden="false" customHeight="false" outlineLevel="0" collapsed="false">
      <c r="B946" s="85" t="s">
        <v>83</v>
      </c>
      <c r="C946" s="13" t="n">
        <v>945</v>
      </c>
      <c r="D946" s="50" t="s">
        <v>4</v>
      </c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1"/>
    </row>
    <row r="947" customFormat="false" ht="12.75" hidden="false" customHeight="false" outlineLevel="0" collapsed="false">
      <c r="B947" s="85" t="s">
        <v>22</v>
      </c>
      <c r="C947" s="13" t="n">
        <v>946</v>
      </c>
      <c r="D947" s="50" t="n">
        <v>0</v>
      </c>
      <c r="E947" s="50" t="n">
        <v>0</v>
      </c>
      <c r="F947" s="50" t="n">
        <v>0</v>
      </c>
      <c r="G947" s="50" t="n">
        <v>0</v>
      </c>
      <c r="H947" s="50" t="n">
        <v>0</v>
      </c>
      <c r="I947" s="50" t="n">
        <v>0</v>
      </c>
      <c r="J947" s="50" t="n">
        <v>0</v>
      </c>
      <c r="K947" s="50" t="n">
        <v>0</v>
      </c>
      <c r="L947" s="50" t="n">
        <v>0</v>
      </c>
      <c r="M947" s="50" t="n">
        <v>0</v>
      </c>
      <c r="N947" s="50" t="n">
        <v>0</v>
      </c>
      <c r="O947" s="50" t="n">
        <v>0</v>
      </c>
      <c r="P947" s="50" t="n">
        <v>0</v>
      </c>
      <c r="Q947" s="51" t="n">
        <v>0</v>
      </c>
    </row>
    <row r="948" customFormat="false" ht="12.75" hidden="false" customHeight="false" outlineLevel="0" collapsed="false">
      <c r="B948" s="85" t="s">
        <v>27</v>
      </c>
      <c r="C948" s="13" t="n">
        <v>947</v>
      </c>
      <c r="D948" s="50" t="n">
        <v>0</v>
      </c>
      <c r="E948" s="50" t="n">
        <v>0</v>
      </c>
      <c r="F948" s="50" t="n">
        <v>0</v>
      </c>
      <c r="G948" s="50" t="n">
        <v>0</v>
      </c>
      <c r="H948" s="50" t="n">
        <v>0</v>
      </c>
      <c r="I948" s="50" t="n">
        <v>0</v>
      </c>
      <c r="J948" s="50" t="n">
        <v>0</v>
      </c>
      <c r="K948" s="50" t="n">
        <v>0</v>
      </c>
      <c r="L948" s="50" t="n">
        <v>0</v>
      </c>
      <c r="M948" s="50" t="n">
        <v>0</v>
      </c>
      <c r="N948" s="50" t="n">
        <v>0</v>
      </c>
      <c r="O948" s="50" t="n">
        <v>0</v>
      </c>
      <c r="P948" s="50" t="n">
        <v>0</v>
      </c>
      <c r="Q948" s="51" t="n">
        <v>0</v>
      </c>
    </row>
    <row r="949" customFormat="false" ht="12.75" hidden="false" customHeight="false" outlineLevel="0" collapsed="false">
      <c r="B949" s="85" t="s">
        <v>77</v>
      </c>
      <c r="C949" s="13" t="n">
        <v>948</v>
      </c>
      <c r="D949" s="50" t="n">
        <v>0</v>
      </c>
      <c r="E949" s="50" t="n">
        <v>0</v>
      </c>
      <c r="F949" s="50" t="n">
        <v>-0.1218790996033</v>
      </c>
      <c r="G949" s="50" t="n">
        <v>-3.15169129932634</v>
      </c>
      <c r="H949" s="50" t="n">
        <v>-3.27432960347942</v>
      </c>
      <c r="I949" s="50" t="n">
        <v>-10.1606352058764</v>
      </c>
      <c r="J949" s="50" t="n">
        <v>-13.9625166935288</v>
      </c>
      <c r="K949" s="50" t="n">
        <v>-36.3341956894856</v>
      </c>
      <c r="L949" s="50" t="n">
        <v>-7.62018561736622</v>
      </c>
      <c r="M949" s="50" t="n">
        <v>-14.7927895995963</v>
      </c>
      <c r="N949" s="50" t="n">
        <v>-89.4182228082624</v>
      </c>
      <c r="O949" s="50" t="n">
        <v>-494.973546180978</v>
      </c>
      <c r="P949" s="50" t="n">
        <v>-1610.320086792</v>
      </c>
      <c r="Q949" s="51" t="n">
        <v>-2194.71185578124</v>
      </c>
    </row>
    <row r="950" customFormat="false" ht="12.75" hidden="false" customHeight="false" outlineLevel="0" collapsed="false">
      <c r="B950" s="85" t="s">
        <v>66</v>
      </c>
      <c r="C950" s="13" t="n">
        <v>949</v>
      </c>
      <c r="D950" s="50" t="n">
        <v>0</v>
      </c>
      <c r="E950" s="50" t="n">
        <v>0</v>
      </c>
      <c r="F950" s="50" t="n">
        <v>0</v>
      </c>
      <c r="G950" s="50" t="n">
        <v>0</v>
      </c>
      <c r="H950" s="50" t="n">
        <v>0</v>
      </c>
      <c r="I950" s="50" t="n">
        <v>0</v>
      </c>
      <c r="J950" s="50" t="n">
        <v>0</v>
      </c>
      <c r="K950" s="50" t="n">
        <v>0</v>
      </c>
      <c r="L950" s="50" t="n">
        <v>0</v>
      </c>
      <c r="M950" s="50" t="n">
        <v>0</v>
      </c>
      <c r="N950" s="50" t="n">
        <v>0</v>
      </c>
      <c r="O950" s="50" t="n">
        <v>0</v>
      </c>
      <c r="P950" s="50" t="n">
        <v>0</v>
      </c>
      <c r="Q950" s="51" t="n">
        <v>0</v>
      </c>
    </row>
    <row r="951" customFormat="false" ht="12.75" hidden="false" customHeight="false" outlineLevel="0" collapsed="false">
      <c r="B951" s="85" t="s">
        <v>45</v>
      </c>
      <c r="C951" s="13" t="n">
        <v>950</v>
      </c>
      <c r="D951" s="50" t="n">
        <v>0</v>
      </c>
      <c r="E951" s="50" t="n">
        <v>0</v>
      </c>
      <c r="F951" s="50" t="n">
        <v>0</v>
      </c>
      <c r="G951" s="50" t="n">
        <v>0</v>
      </c>
      <c r="H951" s="50" t="n">
        <v>0</v>
      </c>
      <c r="I951" s="50" t="n">
        <v>0</v>
      </c>
      <c r="J951" s="50" t="n">
        <v>0</v>
      </c>
      <c r="K951" s="50" t="n">
        <v>0</v>
      </c>
      <c r="L951" s="50" t="n">
        <v>0</v>
      </c>
      <c r="M951" s="50" t="n">
        <v>0</v>
      </c>
      <c r="N951" s="50" t="n">
        <v>0</v>
      </c>
      <c r="O951" s="50" t="n">
        <v>0</v>
      </c>
      <c r="P951" s="50" t="n">
        <v>0</v>
      </c>
      <c r="Q951" s="51" t="n">
        <v>0</v>
      </c>
    </row>
    <row r="952" customFormat="false" ht="12.75" hidden="false" customHeight="false" outlineLevel="0" collapsed="false">
      <c r="B952" s="85" t="s">
        <v>52</v>
      </c>
      <c r="C952" s="13" t="n">
        <v>951</v>
      </c>
      <c r="D952" s="50" t="n">
        <v>0</v>
      </c>
      <c r="E952" s="50" t="n">
        <v>0</v>
      </c>
      <c r="F952" s="50" t="n">
        <v>0</v>
      </c>
      <c r="G952" s="50" t="n">
        <v>0</v>
      </c>
      <c r="H952" s="50" t="n">
        <v>0</v>
      </c>
      <c r="I952" s="50" t="n">
        <v>0</v>
      </c>
      <c r="J952" s="50" t="n">
        <v>0</v>
      </c>
      <c r="K952" s="50" t="n">
        <v>0</v>
      </c>
      <c r="L952" s="50" t="n">
        <v>0</v>
      </c>
      <c r="M952" s="50" t="n">
        <v>0</v>
      </c>
      <c r="N952" s="50" t="n">
        <v>0</v>
      </c>
      <c r="O952" s="50" t="n">
        <v>0</v>
      </c>
      <c r="P952" s="50" t="n">
        <v>0</v>
      </c>
      <c r="Q952" s="51" t="n">
        <v>0</v>
      </c>
    </row>
    <row r="953" customFormat="false" ht="12.75" hidden="false" customHeight="false" outlineLevel="0" collapsed="false">
      <c r="B953" s="85" t="s">
        <v>80</v>
      </c>
      <c r="C953" s="13" t="n">
        <v>952</v>
      </c>
      <c r="D953" s="50" t="n">
        <v>0</v>
      </c>
      <c r="E953" s="50" t="n">
        <v>0</v>
      </c>
      <c r="F953" s="50" t="n">
        <v>0</v>
      </c>
      <c r="G953" s="50" t="n">
        <v>0</v>
      </c>
      <c r="H953" s="50" t="n">
        <v>0</v>
      </c>
      <c r="I953" s="50" t="n">
        <v>0</v>
      </c>
      <c r="J953" s="50" t="n">
        <v>0</v>
      </c>
      <c r="K953" s="50" t="n">
        <v>0</v>
      </c>
      <c r="L953" s="50" t="n">
        <v>0</v>
      </c>
      <c r="M953" s="50" t="n">
        <v>0</v>
      </c>
      <c r="N953" s="50" t="n">
        <v>0</v>
      </c>
      <c r="O953" s="50" t="n">
        <v>0</v>
      </c>
      <c r="P953" s="50" t="n">
        <v>0</v>
      </c>
      <c r="Q953" s="51" t="n">
        <v>0</v>
      </c>
    </row>
    <row r="954" customFormat="false" ht="12.75" hidden="false" customHeight="false" outlineLevel="0" collapsed="false">
      <c r="B954" s="85" t="s">
        <v>49</v>
      </c>
      <c r="C954" s="13" t="n">
        <v>953</v>
      </c>
      <c r="D954" s="50" t="n">
        <v>0</v>
      </c>
      <c r="E954" s="50" t="n">
        <v>0</v>
      </c>
      <c r="F954" s="50" t="n">
        <v>0</v>
      </c>
      <c r="G954" s="50" t="n">
        <v>0</v>
      </c>
      <c r="H954" s="50" t="n">
        <v>0</v>
      </c>
      <c r="I954" s="50" t="n">
        <v>0</v>
      </c>
      <c r="J954" s="50" t="n">
        <v>0</v>
      </c>
      <c r="K954" s="50" t="n">
        <v>0</v>
      </c>
      <c r="L954" s="50" t="n">
        <v>0</v>
      </c>
      <c r="M954" s="50" t="n">
        <v>0</v>
      </c>
      <c r="N954" s="50" t="n">
        <v>0</v>
      </c>
      <c r="O954" s="50" t="n">
        <v>0</v>
      </c>
      <c r="P954" s="50" t="n">
        <v>0</v>
      </c>
      <c r="Q954" s="51" t="n">
        <v>0</v>
      </c>
    </row>
    <row r="955" customFormat="false" ht="12.75" hidden="false" customHeight="false" outlineLevel="0" collapsed="false">
      <c r="B955" s="85" t="s">
        <v>34</v>
      </c>
      <c r="C955" s="13" t="n">
        <v>954</v>
      </c>
      <c r="D955" s="50" t="n">
        <v>0</v>
      </c>
      <c r="E955" s="50" t="n">
        <v>0</v>
      </c>
      <c r="F955" s="50" t="n">
        <v>0</v>
      </c>
      <c r="G955" s="50" t="n">
        <v>0</v>
      </c>
      <c r="H955" s="50" t="n">
        <v>0</v>
      </c>
      <c r="I955" s="50" t="n">
        <v>0</v>
      </c>
      <c r="J955" s="50" t="n">
        <v>0</v>
      </c>
      <c r="K955" s="50" t="n">
        <v>0</v>
      </c>
      <c r="L955" s="50" t="n">
        <v>0</v>
      </c>
      <c r="M955" s="50" t="n">
        <v>0</v>
      </c>
      <c r="N955" s="50" t="n">
        <v>0</v>
      </c>
      <c r="O955" s="50" t="n">
        <v>0</v>
      </c>
      <c r="P955" s="50" t="n">
        <v>0</v>
      </c>
      <c r="Q955" s="51" t="n">
        <v>0</v>
      </c>
    </row>
    <row r="956" customFormat="false" ht="12.75" hidden="false" customHeight="false" outlineLevel="0" collapsed="false">
      <c r="B956" s="85" t="s">
        <v>69</v>
      </c>
      <c r="C956" s="13" t="n">
        <v>955</v>
      </c>
      <c r="D956" s="50" t="n">
        <v>0</v>
      </c>
      <c r="E956" s="50" t="n">
        <v>0</v>
      </c>
      <c r="F956" s="50" t="n">
        <v>0</v>
      </c>
      <c r="G956" s="50" t="n">
        <v>0</v>
      </c>
      <c r="H956" s="50" t="n">
        <v>0</v>
      </c>
      <c r="I956" s="50" t="n">
        <v>0</v>
      </c>
      <c r="J956" s="50" t="n">
        <v>0</v>
      </c>
      <c r="K956" s="50" t="n">
        <v>0</v>
      </c>
      <c r="L956" s="50" t="n">
        <v>0</v>
      </c>
      <c r="M956" s="50" t="n">
        <v>0</v>
      </c>
      <c r="N956" s="50" t="n">
        <v>0</v>
      </c>
      <c r="O956" s="50" t="n">
        <v>0</v>
      </c>
      <c r="P956" s="50" t="n">
        <v>0</v>
      </c>
      <c r="Q956" s="51" t="n">
        <v>0</v>
      </c>
    </row>
    <row r="957" customFormat="false" ht="12.75" hidden="false" customHeight="false" outlineLevel="0" collapsed="false">
      <c r="B957" s="85" t="s">
        <v>72</v>
      </c>
      <c r="C957" s="13" t="n">
        <v>956</v>
      </c>
      <c r="D957" s="50" t="n">
        <v>0</v>
      </c>
      <c r="E957" s="50" t="n">
        <v>0</v>
      </c>
      <c r="F957" s="50" t="n">
        <v>0</v>
      </c>
      <c r="G957" s="50" t="n">
        <v>0</v>
      </c>
      <c r="H957" s="50" t="n">
        <v>-52.130824</v>
      </c>
      <c r="I957" s="50" t="n">
        <v>0</v>
      </c>
      <c r="J957" s="50" t="n">
        <v>0</v>
      </c>
      <c r="K957" s="50" t="n">
        <v>0</v>
      </c>
      <c r="L957" s="50" t="n">
        <v>0</v>
      </c>
      <c r="M957" s="50" t="n">
        <v>0</v>
      </c>
      <c r="N957" s="50" t="n">
        <v>0</v>
      </c>
      <c r="O957" s="50" t="n">
        <v>0</v>
      </c>
      <c r="P957" s="50" t="n">
        <v>0</v>
      </c>
      <c r="Q957" s="51" t="n">
        <v>0</v>
      </c>
    </row>
    <row r="958" customFormat="false" ht="12.75" hidden="false" customHeight="false" outlineLevel="0" collapsed="false">
      <c r="B958" s="85" t="s">
        <v>31</v>
      </c>
      <c r="C958" s="13" t="n">
        <v>957</v>
      </c>
      <c r="D958" s="50" t="n">
        <v>0</v>
      </c>
      <c r="E958" s="50" t="n">
        <v>0</v>
      </c>
      <c r="F958" s="50" t="n">
        <v>0</v>
      </c>
      <c r="G958" s="50" t="n">
        <v>0</v>
      </c>
      <c r="H958" s="50" t="n">
        <v>0</v>
      </c>
      <c r="I958" s="50" t="n">
        <v>0</v>
      </c>
      <c r="J958" s="50" t="n">
        <v>0</v>
      </c>
      <c r="K958" s="50" t="n">
        <v>0</v>
      </c>
      <c r="L958" s="50" t="n">
        <v>0</v>
      </c>
      <c r="M958" s="50" t="n">
        <v>0</v>
      </c>
      <c r="N958" s="50" t="n">
        <v>0</v>
      </c>
      <c r="O958" s="50" t="n">
        <v>0</v>
      </c>
      <c r="P958" s="50" t="n">
        <v>0</v>
      </c>
      <c r="Q958" s="51" t="n">
        <v>0</v>
      </c>
    </row>
    <row r="959" customFormat="false" ht="12.75" hidden="false" customHeight="false" outlineLevel="0" collapsed="false">
      <c r="B959" s="85" t="s">
        <v>37</v>
      </c>
      <c r="C959" s="13" t="n">
        <v>958</v>
      </c>
      <c r="D959" s="50" t="n">
        <v>0</v>
      </c>
      <c r="E959" s="50" t="n">
        <v>0</v>
      </c>
      <c r="F959" s="50" t="n">
        <v>0</v>
      </c>
      <c r="G959" s="50" t="n">
        <v>0</v>
      </c>
      <c r="H959" s="50" t="n">
        <v>0</v>
      </c>
      <c r="I959" s="50" t="n">
        <v>0</v>
      </c>
      <c r="J959" s="50" t="n">
        <v>0</v>
      </c>
      <c r="K959" s="50" t="n">
        <v>0</v>
      </c>
      <c r="L959" s="50" t="n">
        <v>0</v>
      </c>
      <c r="M959" s="50" t="n">
        <v>0</v>
      </c>
      <c r="N959" s="50" t="n">
        <v>0</v>
      </c>
      <c r="O959" s="50" t="n">
        <v>0</v>
      </c>
      <c r="P959" s="50" t="n">
        <v>0</v>
      </c>
      <c r="Q959" s="51" t="n">
        <v>0</v>
      </c>
    </row>
    <row r="960" customFormat="false" ht="12.75" hidden="false" customHeight="false" outlineLevel="0" collapsed="false">
      <c r="B960" s="85" t="n">
        <v>0</v>
      </c>
      <c r="C960" s="13" t="n">
        <v>959</v>
      </c>
      <c r="D960" s="50" t="n">
        <v>0</v>
      </c>
      <c r="E960" s="50" t="n">
        <v>0</v>
      </c>
      <c r="F960" s="50" t="n">
        <v>0</v>
      </c>
      <c r="G960" s="50" t="n">
        <v>0</v>
      </c>
      <c r="H960" s="50" t="n">
        <v>0</v>
      </c>
      <c r="I960" s="50" t="n">
        <v>0</v>
      </c>
      <c r="J960" s="50" t="n">
        <v>0</v>
      </c>
      <c r="K960" s="50" t="n">
        <v>0</v>
      </c>
      <c r="L960" s="50" t="n">
        <v>0</v>
      </c>
      <c r="M960" s="50" t="n">
        <v>0</v>
      </c>
      <c r="N960" s="50" t="n">
        <v>0</v>
      </c>
      <c r="O960" s="50" t="n">
        <v>0</v>
      </c>
      <c r="P960" s="50" t="n">
        <v>0</v>
      </c>
      <c r="Q960" s="51" t="n">
        <v>0</v>
      </c>
    </row>
    <row r="961" customFormat="false" ht="12.75" hidden="false" customHeight="false" outlineLevel="0" collapsed="false">
      <c r="B961" s="87" t="n">
        <v>0</v>
      </c>
      <c r="C961" s="64" t="n">
        <v>960</v>
      </c>
      <c r="D961" s="54" t="n">
        <v>0</v>
      </c>
      <c r="E961" s="54" t="n">
        <v>0</v>
      </c>
      <c r="F961" s="54" t="n">
        <v>0</v>
      </c>
      <c r="G961" s="54" t="n">
        <v>0</v>
      </c>
      <c r="H961" s="54" t="n">
        <v>0</v>
      </c>
      <c r="I961" s="54" t="n">
        <v>0</v>
      </c>
      <c r="J961" s="54" t="n">
        <v>0</v>
      </c>
      <c r="K961" s="54" t="n">
        <v>0</v>
      </c>
      <c r="L961" s="54" t="n">
        <v>0</v>
      </c>
      <c r="M961" s="54" t="n">
        <v>0</v>
      </c>
      <c r="N961" s="54" t="n">
        <v>0</v>
      </c>
      <c r="O961" s="54" t="n">
        <v>0</v>
      </c>
      <c r="P961" s="54" t="n">
        <v>0</v>
      </c>
      <c r="Q961" s="55" t="n">
        <v>0</v>
      </c>
    </row>
    <row r="962" customFormat="false" ht="12.75" hidden="false" customHeight="false" outlineLevel="0" collapsed="false">
      <c r="A962" s="0" t="n">
        <v>25</v>
      </c>
      <c r="B962" s="57" t="n">
        <v>36937</v>
      </c>
      <c r="C962" s="58" t="n">
        <v>961</v>
      </c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83"/>
    </row>
    <row r="963" customFormat="false" ht="12.75" hidden="false" customHeight="false" outlineLevel="0" collapsed="false">
      <c r="B963" s="61"/>
      <c r="C963" s="13" t="n">
        <v>962</v>
      </c>
      <c r="D963" s="13"/>
      <c r="E963" s="21" t="s">
        <v>5</v>
      </c>
      <c r="F963" s="21" t="s">
        <v>6</v>
      </c>
      <c r="G963" s="21" t="s">
        <v>7</v>
      </c>
      <c r="H963" s="21" t="s">
        <v>8</v>
      </c>
      <c r="I963" s="21" t="s">
        <v>9</v>
      </c>
      <c r="J963" s="21" t="s">
        <v>10</v>
      </c>
      <c r="K963" s="21" t="s">
        <v>11</v>
      </c>
      <c r="L963" s="21" t="s">
        <v>12</v>
      </c>
      <c r="M963" s="21" t="s">
        <v>13</v>
      </c>
      <c r="N963" s="21" t="s">
        <v>14</v>
      </c>
      <c r="O963" s="21" t="n">
        <v>2002</v>
      </c>
      <c r="P963" s="21" t="s">
        <v>15</v>
      </c>
      <c r="Q963" s="84" t="s">
        <v>16</v>
      </c>
    </row>
    <row r="964" customFormat="false" ht="12.75" hidden="false" customHeight="false" outlineLevel="0" collapsed="false">
      <c r="B964" s="85" t="s">
        <v>107</v>
      </c>
      <c r="C964" s="13" t="n">
        <v>963</v>
      </c>
      <c r="D964" s="13" t="s">
        <v>4</v>
      </c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86"/>
    </row>
    <row r="965" customFormat="false" ht="12.75" hidden="false" customHeight="false" outlineLevel="0" collapsed="false">
      <c r="B965" s="85" t="s">
        <v>19</v>
      </c>
      <c r="C965" s="13" t="n">
        <v>964</v>
      </c>
      <c r="D965" s="50" t="n">
        <v>22200848.0358632</v>
      </c>
      <c r="E965" s="50" t="n">
        <v>0</v>
      </c>
      <c r="F965" s="50" t="n">
        <v>93158.31</v>
      </c>
      <c r="G965" s="50" t="n">
        <v>341582.55</v>
      </c>
      <c r="H965" s="50" t="n">
        <v>394612.84</v>
      </c>
      <c r="I965" s="50" t="n">
        <v>419231.54</v>
      </c>
      <c r="J965" s="50" t="n">
        <v>318633.64</v>
      </c>
      <c r="K965" s="50" t="n">
        <v>376685.58</v>
      </c>
      <c r="L965" s="50" t="n">
        <v>377177.75</v>
      </c>
      <c r="M965" s="50" t="n">
        <v>1287436.23</v>
      </c>
      <c r="N965" s="50" t="n">
        <v>3608518.44</v>
      </c>
      <c r="O965" s="50" t="n">
        <v>-139947.95</v>
      </c>
      <c r="P965" s="50" t="n">
        <v>3349350.71</v>
      </c>
      <c r="Q965" s="51" t="n">
        <v>6817921.2</v>
      </c>
    </row>
    <row r="966" customFormat="false" ht="12.75" hidden="false" customHeight="false" outlineLevel="0" collapsed="false">
      <c r="B966" s="85" t="s">
        <v>20</v>
      </c>
      <c r="C966" s="13" t="n">
        <v>965</v>
      </c>
      <c r="D966" s="50" t="n">
        <v>6261104.05113054</v>
      </c>
      <c r="E966" s="50" t="n">
        <v>0</v>
      </c>
      <c r="F966" s="50" t="n">
        <v>0</v>
      </c>
      <c r="G966" s="50" t="n">
        <v>0</v>
      </c>
      <c r="H966" s="50" t="n">
        <v>0</v>
      </c>
      <c r="I966" s="50" t="n">
        <v>0</v>
      </c>
      <c r="J966" s="50" t="n">
        <v>0</v>
      </c>
      <c r="K966" s="50" t="n">
        <v>0</v>
      </c>
      <c r="L966" s="50" t="n">
        <v>0</v>
      </c>
      <c r="M966" s="50" t="n">
        <v>0</v>
      </c>
      <c r="N966" s="50" t="n">
        <v>0</v>
      </c>
      <c r="O966" s="50" t="n">
        <v>216441</v>
      </c>
      <c r="P966" s="50" t="n">
        <v>1022018.74</v>
      </c>
      <c r="Q966" s="51" t="n">
        <v>1238459.74</v>
      </c>
    </row>
    <row r="967" customFormat="false" ht="12.75" hidden="false" customHeight="false" outlineLevel="0" collapsed="false">
      <c r="B967" s="85" t="s">
        <v>108</v>
      </c>
      <c r="C967" s="13" t="n">
        <v>966</v>
      </c>
      <c r="D967" s="50" t="n">
        <v>0</v>
      </c>
      <c r="E967" s="50" t="n">
        <v>0</v>
      </c>
      <c r="F967" s="50" t="n">
        <v>0</v>
      </c>
      <c r="G967" s="50" t="n">
        <v>0</v>
      </c>
      <c r="H967" s="50" t="n">
        <v>0</v>
      </c>
      <c r="I967" s="50" t="n">
        <v>0</v>
      </c>
      <c r="J967" s="50" t="n">
        <v>0</v>
      </c>
      <c r="K967" s="50" t="n">
        <v>0</v>
      </c>
      <c r="L967" s="50" t="n">
        <v>0</v>
      </c>
      <c r="M967" s="50" t="n">
        <v>0</v>
      </c>
      <c r="N967" s="50" t="n">
        <v>0</v>
      </c>
      <c r="O967" s="50" t="n">
        <v>0</v>
      </c>
      <c r="P967" s="50" t="n">
        <v>0</v>
      </c>
      <c r="Q967" s="51" t="n">
        <v>0</v>
      </c>
    </row>
    <row r="968" customFormat="false" ht="12.75" hidden="false" customHeight="false" outlineLevel="0" collapsed="false">
      <c r="B968" s="85" t="s">
        <v>25</v>
      </c>
      <c r="C968" s="13" t="n">
        <v>967</v>
      </c>
      <c r="D968" s="50" t="n">
        <v>8513102.17194451</v>
      </c>
      <c r="E968" s="50" t="n">
        <v>0</v>
      </c>
      <c r="F968" s="50" t="n">
        <v>41145</v>
      </c>
      <c r="G968" s="50" t="n">
        <v>120415.56</v>
      </c>
      <c r="H968" s="50" t="n">
        <v>123827.71</v>
      </c>
      <c r="I968" s="50" t="n">
        <v>126279</v>
      </c>
      <c r="J968" s="50" t="n">
        <v>97693.24</v>
      </c>
      <c r="K968" s="50" t="n">
        <v>199840</v>
      </c>
      <c r="L968" s="50" t="n">
        <v>128094.55</v>
      </c>
      <c r="M968" s="50" t="n">
        <v>371109.91</v>
      </c>
      <c r="N968" s="50" t="n">
        <v>1208404.97</v>
      </c>
      <c r="O968" s="50" t="n">
        <v>91558.45</v>
      </c>
      <c r="P968" s="50" t="n">
        <v>899913.49</v>
      </c>
      <c r="Q968" s="51" t="n">
        <v>2199876.91</v>
      </c>
    </row>
    <row r="969" customFormat="false" ht="12.75" hidden="false" customHeight="false" outlineLevel="0" collapsed="false">
      <c r="B969" s="85" t="s">
        <v>29</v>
      </c>
      <c r="C969" s="13" t="n">
        <v>968</v>
      </c>
      <c r="D969" s="50" t="n">
        <v>1442667.26707469</v>
      </c>
      <c r="E969" s="50" t="n">
        <v>0</v>
      </c>
      <c r="F969" s="50" t="n">
        <v>0</v>
      </c>
      <c r="G969" s="50" t="n">
        <v>0</v>
      </c>
      <c r="H969" s="50" t="n">
        <v>0</v>
      </c>
      <c r="I969" s="50" t="n">
        <v>0</v>
      </c>
      <c r="J969" s="50" t="n">
        <v>0</v>
      </c>
      <c r="K969" s="50" t="n">
        <v>0</v>
      </c>
      <c r="L969" s="50" t="n">
        <v>0</v>
      </c>
      <c r="M969" s="50" t="n">
        <v>0</v>
      </c>
      <c r="N969" s="50" t="n">
        <v>0</v>
      </c>
      <c r="O969" s="50" t="n">
        <v>0</v>
      </c>
      <c r="P969" s="50" t="n">
        <v>0</v>
      </c>
      <c r="Q969" s="51" t="n">
        <v>0</v>
      </c>
    </row>
    <row r="970" customFormat="false" ht="12.75" hidden="false" customHeight="false" outlineLevel="0" collapsed="false">
      <c r="B970" s="85" t="s">
        <v>32</v>
      </c>
      <c r="C970" s="13" t="n">
        <v>969</v>
      </c>
      <c r="D970" s="50" t="n">
        <v>490643.549730217</v>
      </c>
      <c r="E970" s="50" t="n">
        <v>0</v>
      </c>
      <c r="F970" s="50" t="n">
        <v>-1591.9</v>
      </c>
      <c r="G970" s="50" t="n">
        <v>-3565.12</v>
      </c>
      <c r="H970" s="50" t="n">
        <v>-3549.69</v>
      </c>
      <c r="I970" s="50" t="n">
        <v>0</v>
      </c>
      <c r="J970" s="50" t="n">
        <v>0</v>
      </c>
      <c r="K970" s="50" t="n">
        <v>0</v>
      </c>
      <c r="L970" s="50" t="n">
        <v>0</v>
      </c>
      <c r="M970" s="50" t="n">
        <v>0</v>
      </c>
      <c r="N970" s="50" t="n">
        <v>-8706.71</v>
      </c>
      <c r="O970" s="50" t="n">
        <v>0</v>
      </c>
      <c r="P970" s="50" t="n">
        <v>0</v>
      </c>
      <c r="Q970" s="51" t="n">
        <v>-8706.71</v>
      </c>
    </row>
    <row r="971" customFormat="false" ht="12.75" hidden="false" customHeight="false" outlineLevel="0" collapsed="false">
      <c r="B971" s="85" t="s">
        <v>35</v>
      </c>
      <c r="C971" s="13" t="n">
        <v>970</v>
      </c>
      <c r="D971" s="50" t="n">
        <v>562785.56764193</v>
      </c>
      <c r="E971" s="50" t="n">
        <v>0</v>
      </c>
      <c r="F971" s="50" t="n">
        <v>0</v>
      </c>
      <c r="G971" s="50" t="n">
        <v>0</v>
      </c>
      <c r="H971" s="50" t="n">
        <v>0</v>
      </c>
      <c r="I971" s="50" t="n">
        <v>0</v>
      </c>
      <c r="J971" s="50" t="n">
        <v>0</v>
      </c>
      <c r="K971" s="50" t="n">
        <v>0</v>
      </c>
      <c r="L971" s="50" t="n">
        <v>0</v>
      </c>
      <c r="M971" s="50" t="n">
        <v>0</v>
      </c>
      <c r="N971" s="50" t="n">
        <v>0</v>
      </c>
      <c r="O971" s="50" t="n">
        <v>0</v>
      </c>
      <c r="P971" s="50" t="n">
        <v>0</v>
      </c>
      <c r="Q971" s="51" t="n">
        <v>0</v>
      </c>
    </row>
    <row r="972" customFormat="false" ht="12.75" hidden="false" customHeight="false" outlineLevel="0" collapsed="false">
      <c r="B972" s="85" t="s">
        <v>38</v>
      </c>
      <c r="C972" s="13" t="n">
        <v>971</v>
      </c>
      <c r="D972" s="50" t="n">
        <v>0</v>
      </c>
      <c r="E972" s="50" t="n">
        <v>0</v>
      </c>
      <c r="F972" s="50" t="n">
        <v>0</v>
      </c>
      <c r="G972" s="50" t="n">
        <v>0</v>
      </c>
      <c r="H972" s="50" t="n">
        <v>0</v>
      </c>
      <c r="I972" s="50" t="n">
        <v>0</v>
      </c>
      <c r="J972" s="50" t="n">
        <v>0</v>
      </c>
      <c r="K972" s="50" t="n">
        <v>0</v>
      </c>
      <c r="L972" s="50" t="n">
        <v>0</v>
      </c>
      <c r="M972" s="50" t="n">
        <v>0</v>
      </c>
      <c r="N972" s="50" t="n">
        <v>0</v>
      </c>
      <c r="O972" s="50" t="n">
        <v>0</v>
      </c>
      <c r="P972" s="50" t="n">
        <v>0</v>
      </c>
      <c r="Q972" s="51" t="n">
        <v>0</v>
      </c>
    </row>
    <row r="973" customFormat="false" ht="12.75" hidden="false" customHeight="false" outlineLevel="0" collapsed="false">
      <c r="B973" s="85" t="s">
        <v>43</v>
      </c>
      <c r="C973" s="13" t="n">
        <v>972</v>
      </c>
      <c r="D973" s="50" t="n">
        <v>2907632.14639788</v>
      </c>
      <c r="E973" s="50" t="n">
        <v>0</v>
      </c>
      <c r="F973" s="50" t="n">
        <v>52130.96</v>
      </c>
      <c r="G973" s="50" t="n">
        <v>26477.71</v>
      </c>
      <c r="H973" s="50" t="n">
        <v>173919.46</v>
      </c>
      <c r="I973" s="50" t="n">
        <v>203168.57</v>
      </c>
      <c r="J973" s="50" t="n">
        <v>135544.95</v>
      </c>
      <c r="K973" s="50" t="n">
        <v>-5357.7</v>
      </c>
      <c r="L973" s="50" t="n">
        <v>166297.44</v>
      </c>
      <c r="M973" s="50" t="n">
        <v>521036.71</v>
      </c>
      <c r="N973" s="50" t="n">
        <v>1273218.1</v>
      </c>
      <c r="O973" s="50" t="n">
        <v>-577631.56</v>
      </c>
      <c r="P973" s="50" t="n">
        <v>-2460626.47</v>
      </c>
      <c r="Q973" s="51" t="n">
        <v>-1765039.93</v>
      </c>
    </row>
    <row r="974" customFormat="false" ht="12.75" hidden="false" customHeight="false" outlineLevel="0" collapsed="false">
      <c r="B974" s="85" t="s">
        <v>47</v>
      </c>
      <c r="C974" s="13" t="n">
        <v>973</v>
      </c>
      <c r="D974" s="50" t="n">
        <v>2349454.26666411</v>
      </c>
      <c r="E974" s="50" t="n">
        <v>0</v>
      </c>
      <c r="F974" s="50" t="n">
        <v>0</v>
      </c>
      <c r="G974" s="50" t="n">
        <v>97050.48</v>
      </c>
      <c r="H974" s="50" t="n">
        <v>40870.79</v>
      </c>
      <c r="I974" s="50" t="n">
        <v>19241.52</v>
      </c>
      <c r="J974" s="50" t="n">
        <v>18769.15</v>
      </c>
      <c r="K974" s="50" t="n">
        <v>35938.68</v>
      </c>
      <c r="L974" s="50" t="n">
        <v>20990.1</v>
      </c>
      <c r="M974" s="50" t="n">
        <v>226712.98</v>
      </c>
      <c r="N974" s="50" t="n">
        <v>459573.7</v>
      </c>
      <c r="O974" s="50" t="n">
        <v>-434869.45</v>
      </c>
      <c r="P974" s="50" t="n">
        <v>1054791.92</v>
      </c>
      <c r="Q974" s="51" t="n">
        <v>1079496.17</v>
      </c>
    </row>
    <row r="975" customFormat="false" ht="12.75" hidden="false" customHeight="false" outlineLevel="0" collapsed="false">
      <c r="B975" s="85" t="s">
        <v>50</v>
      </c>
      <c r="C975" s="13" t="n">
        <v>974</v>
      </c>
      <c r="D975" s="50" t="n">
        <v>1189344.71788619</v>
      </c>
      <c r="E975" s="50" t="n">
        <v>0</v>
      </c>
      <c r="F975" s="50" t="n">
        <v>-16731.63</v>
      </c>
      <c r="G975" s="50" t="n">
        <v>0</v>
      </c>
      <c r="H975" s="50" t="n">
        <v>0</v>
      </c>
      <c r="I975" s="50" t="n">
        <v>0</v>
      </c>
      <c r="J975" s="50" t="n">
        <v>0</v>
      </c>
      <c r="K975" s="50" t="n">
        <v>0</v>
      </c>
      <c r="L975" s="50" t="n">
        <v>0</v>
      </c>
      <c r="M975" s="50" t="n">
        <v>0</v>
      </c>
      <c r="N975" s="50" t="n">
        <v>-16731.63</v>
      </c>
      <c r="O975" s="50" t="n">
        <v>216863.67</v>
      </c>
      <c r="P975" s="50" t="n">
        <v>-602307.51</v>
      </c>
      <c r="Q975" s="51" t="n">
        <v>-402175.47</v>
      </c>
    </row>
    <row r="976" customFormat="false" ht="12.75" hidden="false" customHeight="false" outlineLevel="0" collapsed="false">
      <c r="B976" s="85" t="s">
        <v>53</v>
      </c>
      <c r="C976" s="13" t="n">
        <v>975</v>
      </c>
      <c r="D976" s="50" t="n">
        <v>199965.212360674</v>
      </c>
      <c r="E976" s="50" t="n">
        <v>0</v>
      </c>
      <c r="F976" s="50" t="n">
        <v>-17311.89</v>
      </c>
      <c r="G976" s="50" t="n">
        <v>58230.29</v>
      </c>
      <c r="H976" s="50" t="n">
        <v>0</v>
      </c>
      <c r="I976" s="50" t="n">
        <v>0</v>
      </c>
      <c r="J976" s="50" t="n">
        <v>0</v>
      </c>
      <c r="K976" s="50" t="n">
        <v>0</v>
      </c>
      <c r="L976" s="50" t="n">
        <v>0</v>
      </c>
      <c r="M976" s="50" t="n">
        <v>0</v>
      </c>
      <c r="N976" s="50" t="n">
        <v>40918.4</v>
      </c>
      <c r="O976" s="50" t="n">
        <v>0</v>
      </c>
      <c r="P976" s="50" t="n">
        <v>0</v>
      </c>
      <c r="Q976" s="51" t="n">
        <v>40918.4</v>
      </c>
    </row>
    <row r="977" customFormat="false" ht="12.75" hidden="false" customHeight="false" outlineLevel="0" collapsed="false">
      <c r="B977" s="85" t="s">
        <v>56</v>
      </c>
      <c r="C977" s="13" t="n">
        <v>976</v>
      </c>
      <c r="D977" s="50" t="n">
        <v>209614.704880807</v>
      </c>
      <c r="E977" s="50" t="n">
        <v>0</v>
      </c>
      <c r="F977" s="50" t="n">
        <v>15919</v>
      </c>
      <c r="G977" s="50" t="n">
        <v>0</v>
      </c>
      <c r="H977" s="50" t="n">
        <v>0</v>
      </c>
      <c r="I977" s="50" t="n">
        <v>0</v>
      </c>
      <c r="J977" s="50" t="n">
        <v>0</v>
      </c>
      <c r="K977" s="50" t="n">
        <v>0</v>
      </c>
      <c r="L977" s="50" t="n">
        <v>0</v>
      </c>
      <c r="M977" s="50" t="n">
        <v>0</v>
      </c>
      <c r="N977" s="50" t="n">
        <v>15919</v>
      </c>
      <c r="O977" s="50" t="n">
        <v>0</v>
      </c>
      <c r="P977" s="50" t="n">
        <v>0</v>
      </c>
      <c r="Q977" s="51" t="n">
        <v>15919</v>
      </c>
    </row>
    <row r="978" customFormat="false" ht="12.75" hidden="false" customHeight="false" outlineLevel="0" collapsed="false">
      <c r="B978" s="85" t="s">
        <v>59</v>
      </c>
      <c r="C978" s="13" t="n">
        <v>977</v>
      </c>
      <c r="D978" s="50" t="n">
        <v>63516.6123055129</v>
      </c>
      <c r="E978" s="50" t="n">
        <v>0</v>
      </c>
      <c r="F978" s="50" t="n">
        <v>0</v>
      </c>
      <c r="G978" s="50" t="n">
        <v>0</v>
      </c>
      <c r="H978" s="50" t="n">
        <v>0</v>
      </c>
      <c r="I978" s="50" t="n">
        <v>0</v>
      </c>
      <c r="J978" s="50" t="n">
        <v>0</v>
      </c>
      <c r="K978" s="50" t="n">
        <v>0</v>
      </c>
      <c r="L978" s="50" t="n">
        <v>0</v>
      </c>
      <c r="M978" s="50" t="n">
        <v>0</v>
      </c>
      <c r="N978" s="50" t="n">
        <v>0</v>
      </c>
      <c r="O978" s="50" t="n">
        <v>0</v>
      </c>
      <c r="P978" s="50" t="n">
        <v>0</v>
      </c>
      <c r="Q978" s="51" t="n">
        <v>0</v>
      </c>
    </row>
    <row r="979" customFormat="false" ht="12.75" hidden="false" customHeight="false" outlineLevel="0" collapsed="false">
      <c r="B979" s="85" t="s">
        <v>109</v>
      </c>
      <c r="C979" s="13" t="n">
        <v>978</v>
      </c>
      <c r="D979" s="50" t="n">
        <v>0</v>
      </c>
      <c r="E979" s="50" t="n">
        <v>0</v>
      </c>
      <c r="F979" s="50" t="n">
        <v>0</v>
      </c>
      <c r="G979" s="50" t="n">
        <v>0</v>
      </c>
      <c r="H979" s="50" t="n">
        <v>0</v>
      </c>
      <c r="I979" s="50" t="n">
        <v>0</v>
      </c>
      <c r="J979" s="50" t="n">
        <v>0</v>
      </c>
      <c r="K979" s="50" t="n">
        <v>0</v>
      </c>
      <c r="L979" s="50" t="n">
        <v>0</v>
      </c>
      <c r="M979" s="50" t="n">
        <v>0</v>
      </c>
      <c r="N979" s="50" t="n">
        <v>0</v>
      </c>
      <c r="O979" s="50" t="n">
        <v>0</v>
      </c>
      <c r="P979" s="50" t="n">
        <v>0</v>
      </c>
      <c r="Q979" s="51" t="n">
        <v>0</v>
      </c>
    </row>
    <row r="980" customFormat="false" ht="12.75" hidden="false" customHeight="false" outlineLevel="0" collapsed="false">
      <c r="B980" s="85" t="s">
        <v>64</v>
      </c>
      <c r="C980" s="13" t="n">
        <v>979</v>
      </c>
      <c r="D980" s="50" t="n">
        <v>6657057.7593216</v>
      </c>
      <c r="E980" s="50" t="n">
        <v>0</v>
      </c>
      <c r="F980" s="50" t="n">
        <v>15770.86</v>
      </c>
      <c r="G980" s="50" t="n">
        <v>26785.06</v>
      </c>
      <c r="H980" s="50" t="n">
        <v>43328.44</v>
      </c>
      <c r="I980" s="50" t="n">
        <v>45458.82</v>
      </c>
      <c r="J980" s="50" t="n">
        <v>45140.3</v>
      </c>
      <c r="K980" s="50" t="n">
        <v>94589.28</v>
      </c>
      <c r="L980" s="50" t="n">
        <v>45712.21</v>
      </c>
      <c r="M980" s="50" t="n">
        <v>131105.4</v>
      </c>
      <c r="N980" s="50" t="n">
        <v>447890.37</v>
      </c>
      <c r="O980" s="50" t="n">
        <v>-122932.38</v>
      </c>
      <c r="P980" s="50" t="n">
        <v>1163552.89</v>
      </c>
      <c r="Q980" s="51" t="n">
        <v>1488510.88</v>
      </c>
    </row>
    <row r="981" customFormat="false" ht="12.75" hidden="false" customHeight="false" outlineLevel="0" collapsed="false">
      <c r="B981" s="85" t="s">
        <v>67</v>
      </c>
      <c r="C981" s="13" t="n">
        <v>980</v>
      </c>
      <c r="D981" s="50" t="n">
        <v>131088.295342594</v>
      </c>
      <c r="E981" s="50" t="n">
        <v>0</v>
      </c>
      <c r="F981" s="50" t="n">
        <v>0</v>
      </c>
      <c r="G981" s="50" t="n">
        <v>0</v>
      </c>
      <c r="H981" s="50" t="n">
        <v>0</v>
      </c>
      <c r="I981" s="50" t="n">
        <v>0</v>
      </c>
      <c r="J981" s="50" t="n">
        <v>0</v>
      </c>
      <c r="K981" s="50" t="n">
        <v>0</v>
      </c>
      <c r="L981" s="50" t="n">
        <v>0</v>
      </c>
      <c r="M981" s="50" t="n">
        <v>0</v>
      </c>
      <c r="N981" s="50" t="n">
        <v>0</v>
      </c>
      <c r="O981" s="50" t="n">
        <v>0</v>
      </c>
      <c r="P981" s="50" t="n">
        <v>0</v>
      </c>
      <c r="Q981" s="51" t="n">
        <v>0</v>
      </c>
    </row>
    <row r="982" customFormat="false" ht="12.75" hidden="false" customHeight="false" outlineLevel="0" collapsed="false">
      <c r="B982" s="85" t="s">
        <v>70</v>
      </c>
      <c r="C982" s="13" t="n">
        <v>981</v>
      </c>
      <c r="D982" s="50" t="n">
        <v>343985.919171154</v>
      </c>
      <c r="E982" s="50" t="n">
        <v>0</v>
      </c>
      <c r="F982" s="50" t="n">
        <v>0</v>
      </c>
      <c r="G982" s="50" t="n">
        <v>0</v>
      </c>
      <c r="H982" s="50" t="n">
        <v>0</v>
      </c>
      <c r="I982" s="50" t="n">
        <v>0</v>
      </c>
      <c r="J982" s="50" t="n">
        <v>0</v>
      </c>
      <c r="K982" s="50" t="n">
        <v>0</v>
      </c>
      <c r="L982" s="50" t="n">
        <v>0</v>
      </c>
      <c r="M982" s="50" t="n">
        <v>0</v>
      </c>
      <c r="N982" s="50" t="n">
        <v>0</v>
      </c>
      <c r="O982" s="50" t="n">
        <v>0</v>
      </c>
      <c r="P982" s="50" t="n">
        <v>0</v>
      </c>
      <c r="Q982" s="51" t="n">
        <v>0</v>
      </c>
    </row>
    <row r="983" customFormat="false" ht="12.75" hidden="false" customHeight="false" outlineLevel="0" collapsed="false">
      <c r="B983" s="85" t="s">
        <v>75</v>
      </c>
      <c r="C983" s="13" t="n">
        <v>982</v>
      </c>
      <c r="D983" s="50" t="n">
        <v>3588665.8933382</v>
      </c>
      <c r="E983" s="50" t="n">
        <v>0</v>
      </c>
      <c r="F983" s="50" t="n">
        <v>4775.69</v>
      </c>
      <c r="G983" s="50" t="n">
        <v>16188.57</v>
      </c>
      <c r="H983" s="50" t="n">
        <v>16216.13</v>
      </c>
      <c r="I983" s="50" t="n">
        <v>25083.63</v>
      </c>
      <c r="J983" s="50" t="n">
        <v>21486</v>
      </c>
      <c r="K983" s="50" t="n">
        <v>51675.32</v>
      </c>
      <c r="L983" s="50" t="n">
        <v>16083.45</v>
      </c>
      <c r="M983" s="50" t="n">
        <v>37471.23</v>
      </c>
      <c r="N983" s="50" t="n">
        <v>188980.02</v>
      </c>
      <c r="O983" s="50" t="n">
        <v>470622.32</v>
      </c>
      <c r="P983" s="50" t="n">
        <v>2272007.65</v>
      </c>
      <c r="Q983" s="51" t="n">
        <v>2931609.99</v>
      </c>
    </row>
    <row r="984" customFormat="false" ht="12.75" hidden="false" customHeight="false" outlineLevel="0" collapsed="false">
      <c r="B984" s="85" t="s">
        <v>78</v>
      </c>
      <c r="C984" s="13" t="n">
        <v>983</v>
      </c>
      <c r="D984" s="50" t="n">
        <v>413938.204389192</v>
      </c>
      <c r="E984" s="50" t="n">
        <v>0</v>
      </c>
      <c r="F984" s="50" t="n">
        <v>-947.78</v>
      </c>
      <c r="G984" s="50" t="n">
        <v>0</v>
      </c>
      <c r="H984" s="50" t="n">
        <v>0</v>
      </c>
      <c r="I984" s="50" t="n">
        <v>0</v>
      </c>
      <c r="J984" s="50" t="n">
        <v>0</v>
      </c>
      <c r="K984" s="50" t="n">
        <v>0</v>
      </c>
      <c r="L984" s="50" t="n">
        <v>0</v>
      </c>
      <c r="M984" s="50" t="n">
        <v>0</v>
      </c>
      <c r="N984" s="50" t="n">
        <v>-947.78</v>
      </c>
      <c r="O984" s="50" t="n">
        <v>0</v>
      </c>
      <c r="P984" s="50" t="n">
        <v>0</v>
      </c>
      <c r="Q984" s="51" t="n">
        <v>-947.78</v>
      </c>
    </row>
    <row r="985" customFormat="false" ht="12.75" hidden="false" customHeight="false" outlineLevel="0" collapsed="false">
      <c r="B985" s="85"/>
      <c r="C985" s="13" t="n">
        <v>984</v>
      </c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1"/>
    </row>
    <row r="986" customFormat="false" ht="12.75" hidden="false" customHeight="false" outlineLevel="0" collapsed="false">
      <c r="B986" s="85" t="s">
        <v>83</v>
      </c>
      <c r="C986" s="13" t="n">
        <v>985</v>
      </c>
      <c r="D986" s="50" t="s">
        <v>4</v>
      </c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1"/>
    </row>
    <row r="987" customFormat="false" ht="12.75" hidden="false" customHeight="false" outlineLevel="0" collapsed="false">
      <c r="B987" s="85" t="s">
        <v>22</v>
      </c>
      <c r="C987" s="13" t="n">
        <v>986</v>
      </c>
      <c r="D987" s="50" t="n">
        <v>0</v>
      </c>
      <c r="E987" s="50" t="n">
        <v>0</v>
      </c>
      <c r="F987" s="50" t="n">
        <v>0</v>
      </c>
      <c r="G987" s="50" t="n">
        <v>0</v>
      </c>
      <c r="H987" s="50" t="n">
        <v>0</v>
      </c>
      <c r="I987" s="50" t="n">
        <v>0</v>
      </c>
      <c r="J987" s="50" t="n">
        <v>0</v>
      </c>
      <c r="K987" s="50" t="n">
        <v>0</v>
      </c>
      <c r="L987" s="50" t="n">
        <v>0</v>
      </c>
      <c r="M987" s="50" t="n">
        <v>0</v>
      </c>
      <c r="N987" s="50" t="n">
        <v>0</v>
      </c>
      <c r="O987" s="50" t="n">
        <v>0</v>
      </c>
      <c r="P987" s="50" t="n">
        <v>0</v>
      </c>
      <c r="Q987" s="51" t="n">
        <v>0</v>
      </c>
    </row>
    <row r="988" customFormat="false" ht="12.75" hidden="false" customHeight="false" outlineLevel="0" collapsed="false">
      <c r="B988" s="85" t="s">
        <v>27</v>
      </c>
      <c r="C988" s="13" t="n">
        <v>987</v>
      </c>
      <c r="D988" s="50" t="n">
        <v>0</v>
      </c>
      <c r="E988" s="50" t="n">
        <v>0</v>
      </c>
      <c r="F988" s="50" t="n">
        <v>0</v>
      </c>
      <c r="G988" s="50" t="n">
        <v>0</v>
      </c>
      <c r="H988" s="50" t="n">
        <v>0</v>
      </c>
      <c r="I988" s="50" t="n">
        <v>0</v>
      </c>
      <c r="J988" s="50" t="n">
        <v>0</v>
      </c>
      <c r="K988" s="50" t="n">
        <v>0</v>
      </c>
      <c r="L988" s="50" t="n">
        <v>0</v>
      </c>
      <c r="M988" s="50" t="n">
        <v>0</v>
      </c>
      <c r="N988" s="50" t="n">
        <v>0</v>
      </c>
      <c r="O988" s="50" t="n">
        <v>0</v>
      </c>
      <c r="P988" s="50" t="n">
        <v>0</v>
      </c>
      <c r="Q988" s="51" t="n">
        <v>0</v>
      </c>
    </row>
    <row r="989" customFormat="false" ht="12.75" hidden="false" customHeight="false" outlineLevel="0" collapsed="false">
      <c r="B989" s="85" t="s">
        <v>77</v>
      </c>
      <c r="C989" s="13" t="n">
        <v>988</v>
      </c>
      <c r="D989" s="50" t="n">
        <v>0</v>
      </c>
      <c r="E989" s="50" t="n">
        <v>0</v>
      </c>
      <c r="F989" s="50" t="n">
        <v>-0.0783398882518102</v>
      </c>
      <c r="G989" s="50" t="n">
        <v>-2.53513116053251</v>
      </c>
      <c r="H989" s="50" t="n">
        <v>-3.09304776221237</v>
      </c>
      <c r="I989" s="50" t="n">
        <v>-9.86970869372284</v>
      </c>
      <c r="J989" s="50" t="n">
        <v>-13.6601875529375</v>
      </c>
      <c r="K989" s="50" t="n">
        <v>-35.9174784014756</v>
      </c>
      <c r="L989" s="50" t="n">
        <v>-7.47983273256118</v>
      </c>
      <c r="M989" s="50" t="n">
        <v>-14.5275393423999</v>
      </c>
      <c r="N989" s="50" t="n">
        <v>-87.1612655340937</v>
      </c>
      <c r="O989" s="50" t="n">
        <v>-493.568072710042</v>
      </c>
      <c r="P989" s="50" t="n">
        <v>-3323.12856435199</v>
      </c>
      <c r="Q989" s="51" t="n">
        <v>-3903.85790259612</v>
      </c>
    </row>
    <row r="990" customFormat="false" ht="12.75" hidden="false" customHeight="false" outlineLevel="0" collapsed="false">
      <c r="B990" s="85" t="s">
        <v>66</v>
      </c>
      <c r="C990" s="13" t="n">
        <v>989</v>
      </c>
      <c r="D990" s="50" t="n">
        <v>0</v>
      </c>
      <c r="E990" s="50" t="n">
        <v>0</v>
      </c>
      <c r="F990" s="50" t="n">
        <v>0</v>
      </c>
      <c r="G990" s="50" t="n">
        <v>0</v>
      </c>
      <c r="H990" s="50" t="n">
        <v>0</v>
      </c>
      <c r="I990" s="50" t="n">
        <v>0</v>
      </c>
      <c r="J990" s="50" t="n">
        <v>0</v>
      </c>
      <c r="K990" s="50" t="n">
        <v>0</v>
      </c>
      <c r="L990" s="50" t="n">
        <v>0</v>
      </c>
      <c r="M990" s="50" t="n">
        <v>0</v>
      </c>
      <c r="N990" s="50" t="n">
        <v>0</v>
      </c>
      <c r="O990" s="50" t="n">
        <v>0</v>
      </c>
      <c r="P990" s="50" t="n">
        <v>0</v>
      </c>
      <c r="Q990" s="51" t="n">
        <v>0</v>
      </c>
    </row>
    <row r="991" customFormat="false" ht="12.75" hidden="false" customHeight="false" outlineLevel="0" collapsed="false">
      <c r="B991" s="85" t="s">
        <v>45</v>
      </c>
      <c r="C991" s="13" t="n">
        <v>990</v>
      </c>
      <c r="D991" s="50" t="n">
        <v>0</v>
      </c>
      <c r="E991" s="50" t="n">
        <v>0</v>
      </c>
      <c r="F991" s="50" t="n">
        <v>0</v>
      </c>
      <c r="G991" s="50" t="n">
        <v>0</v>
      </c>
      <c r="H991" s="50" t="n">
        <v>0</v>
      </c>
      <c r="I991" s="50" t="n">
        <v>0</v>
      </c>
      <c r="J991" s="50" t="n">
        <v>0</v>
      </c>
      <c r="K991" s="50" t="n">
        <v>0</v>
      </c>
      <c r="L991" s="50" t="n">
        <v>0</v>
      </c>
      <c r="M991" s="50" t="n">
        <v>0</v>
      </c>
      <c r="N991" s="50" t="n">
        <v>0</v>
      </c>
      <c r="O991" s="50" t="n">
        <v>0</v>
      </c>
      <c r="P991" s="50" t="n">
        <v>0</v>
      </c>
      <c r="Q991" s="51" t="n">
        <v>0</v>
      </c>
    </row>
    <row r="992" customFormat="false" ht="12.75" hidden="false" customHeight="false" outlineLevel="0" collapsed="false">
      <c r="B992" s="85" t="s">
        <v>52</v>
      </c>
      <c r="C992" s="13" t="n">
        <v>991</v>
      </c>
      <c r="D992" s="50" t="n">
        <v>0</v>
      </c>
      <c r="E992" s="50" t="n">
        <v>0</v>
      </c>
      <c r="F992" s="50" t="n">
        <v>0</v>
      </c>
      <c r="G992" s="50" t="n">
        <v>0</v>
      </c>
      <c r="H992" s="50" t="n">
        <v>0</v>
      </c>
      <c r="I992" s="50" t="n">
        <v>0</v>
      </c>
      <c r="J992" s="50" t="n">
        <v>0</v>
      </c>
      <c r="K992" s="50" t="n">
        <v>0</v>
      </c>
      <c r="L992" s="50" t="n">
        <v>0</v>
      </c>
      <c r="M992" s="50" t="n">
        <v>0</v>
      </c>
      <c r="N992" s="50" t="n">
        <v>0</v>
      </c>
      <c r="O992" s="50" t="n">
        <v>0</v>
      </c>
      <c r="P992" s="50" t="n">
        <v>0</v>
      </c>
      <c r="Q992" s="51" t="n">
        <v>0</v>
      </c>
    </row>
    <row r="993" customFormat="false" ht="12.75" hidden="false" customHeight="false" outlineLevel="0" collapsed="false">
      <c r="B993" s="85" t="s">
        <v>80</v>
      </c>
      <c r="C993" s="13" t="n">
        <v>992</v>
      </c>
      <c r="D993" s="50" t="n">
        <v>0</v>
      </c>
      <c r="E993" s="50" t="n">
        <v>0</v>
      </c>
      <c r="F993" s="50" t="n">
        <v>0</v>
      </c>
      <c r="G993" s="50" t="n">
        <v>0</v>
      </c>
      <c r="H993" s="50" t="n">
        <v>0</v>
      </c>
      <c r="I993" s="50" t="n">
        <v>0</v>
      </c>
      <c r="J993" s="50" t="n">
        <v>0</v>
      </c>
      <c r="K993" s="50" t="n">
        <v>0</v>
      </c>
      <c r="L993" s="50" t="n">
        <v>0</v>
      </c>
      <c r="M993" s="50" t="n">
        <v>0</v>
      </c>
      <c r="N993" s="50" t="n">
        <v>0</v>
      </c>
      <c r="O993" s="50" t="n">
        <v>0</v>
      </c>
      <c r="P993" s="50" t="n">
        <v>0</v>
      </c>
      <c r="Q993" s="51" t="n">
        <v>0</v>
      </c>
    </row>
    <row r="994" customFormat="false" ht="12.75" hidden="false" customHeight="false" outlineLevel="0" collapsed="false">
      <c r="B994" s="85" t="s">
        <v>49</v>
      </c>
      <c r="C994" s="13" t="n">
        <v>993</v>
      </c>
      <c r="D994" s="50" t="n">
        <v>0</v>
      </c>
      <c r="E994" s="50" t="n">
        <v>0</v>
      </c>
      <c r="F994" s="50" t="n">
        <v>0</v>
      </c>
      <c r="G994" s="50" t="n">
        <v>0</v>
      </c>
      <c r="H994" s="50" t="n">
        <v>0</v>
      </c>
      <c r="I994" s="50" t="n">
        <v>0</v>
      </c>
      <c r="J994" s="50" t="n">
        <v>0</v>
      </c>
      <c r="K994" s="50" t="n">
        <v>0</v>
      </c>
      <c r="L994" s="50" t="n">
        <v>0</v>
      </c>
      <c r="M994" s="50" t="n">
        <v>0</v>
      </c>
      <c r="N994" s="50" t="n">
        <v>0</v>
      </c>
      <c r="O994" s="50" t="n">
        <v>0</v>
      </c>
      <c r="P994" s="50" t="n">
        <v>0</v>
      </c>
      <c r="Q994" s="51" t="n">
        <v>0</v>
      </c>
    </row>
    <row r="995" customFormat="false" ht="12.75" hidden="false" customHeight="false" outlineLevel="0" collapsed="false">
      <c r="B995" s="85" t="s">
        <v>34</v>
      </c>
      <c r="C995" s="13" t="n">
        <v>994</v>
      </c>
      <c r="D995" s="50" t="n">
        <v>0</v>
      </c>
      <c r="E995" s="50" t="n">
        <v>0</v>
      </c>
      <c r="F995" s="50" t="n">
        <v>0</v>
      </c>
      <c r="G995" s="50" t="n">
        <v>0</v>
      </c>
      <c r="H995" s="50" t="n">
        <v>0</v>
      </c>
      <c r="I995" s="50" t="n">
        <v>0</v>
      </c>
      <c r="J995" s="50" t="n">
        <v>0</v>
      </c>
      <c r="K995" s="50" t="n">
        <v>0</v>
      </c>
      <c r="L995" s="50" t="n">
        <v>0</v>
      </c>
      <c r="M995" s="50" t="n">
        <v>0</v>
      </c>
      <c r="N995" s="50" t="n">
        <v>0</v>
      </c>
      <c r="O995" s="50" t="n">
        <v>0</v>
      </c>
      <c r="P995" s="50" t="n">
        <v>0</v>
      </c>
      <c r="Q995" s="51" t="n">
        <v>0</v>
      </c>
    </row>
    <row r="996" customFormat="false" ht="12.75" hidden="false" customHeight="false" outlineLevel="0" collapsed="false">
      <c r="B996" s="85" t="s">
        <v>69</v>
      </c>
      <c r="C996" s="13" t="n">
        <v>995</v>
      </c>
      <c r="D996" s="50" t="n">
        <v>0</v>
      </c>
      <c r="E996" s="50" t="n">
        <v>0</v>
      </c>
      <c r="F996" s="50" t="n">
        <v>0</v>
      </c>
      <c r="G996" s="50" t="n">
        <v>0</v>
      </c>
      <c r="H996" s="50" t="n">
        <v>0</v>
      </c>
      <c r="I996" s="50" t="n">
        <v>0</v>
      </c>
      <c r="J996" s="50" t="n">
        <v>0</v>
      </c>
      <c r="K996" s="50" t="n">
        <v>0</v>
      </c>
      <c r="L996" s="50" t="n">
        <v>0</v>
      </c>
      <c r="M996" s="50" t="n">
        <v>0</v>
      </c>
      <c r="N996" s="50" t="n">
        <v>0</v>
      </c>
      <c r="O996" s="50" t="n">
        <v>0</v>
      </c>
      <c r="P996" s="50" t="n">
        <v>0</v>
      </c>
      <c r="Q996" s="51" t="n">
        <v>0</v>
      </c>
    </row>
    <row r="997" customFormat="false" ht="12.75" hidden="false" customHeight="false" outlineLevel="0" collapsed="false">
      <c r="B997" s="85" t="s">
        <v>72</v>
      </c>
      <c r="C997" s="13" t="n">
        <v>996</v>
      </c>
      <c r="D997" s="50" t="n">
        <v>0</v>
      </c>
      <c r="E997" s="50" t="n">
        <v>0</v>
      </c>
      <c r="F997" s="50" t="n">
        <v>0</v>
      </c>
      <c r="G997" s="50" t="n">
        <v>-30.933209</v>
      </c>
      <c r="H997" s="50" t="n">
        <v>0</v>
      </c>
      <c r="I997" s="50" t="n">
        <v>0</v>
      </c>
      <c r="J997" s="50" t="n">
        <v>0</v>
      </c>
      <c r="K997" s="50" t="n">
        <v>0</v>
      </c>
      <c r="L997" s="50" t="n">
        <v>0</v>
      </c>
      <c r="M997" s="50" t="n">
        <v>0</v>
      </c>
      <c r="N997" s="50" t="n">
        <v>0</v>
      </c>
      <c r="O997" s="50" t="n">
        <v>0</v>
      </c>
      <c r="P997" s="50" t="n">
        <v>0</v>
      </c>
      <c r="Q997" s="51" t="n">
        <v>0</v>
      </c>
    </row>
    <row r="998" customFormat="false" ht="12.75" hidden="false" customHeight="false" outlineLevel="0" collapsed="false">
      <c r="B998" s="85" t="s">
        <v>31</v>
      </c>
      <c r="C998" s="13" t="n">
        <v>997</v>
      </c>
      <c r="D998" s="50" t="n">
        <v>0</v>
      </c>
      <c r="E998" s="50" t="n">
        <v>0</v>
      </c>
      <c r="F998" s="50" t="n">
        <v>0</v>
      </c>
      <c r="G998" s="50" t="n">
        <v>0</v>
      </c>
      <c r="H998" s="50" t="n">
        <v>0</v>
      </c>
      <c r="I998" s="50" t="n">
        <v>0</v>
      </c>
      <c r="J998" s="50" t="n">
        <v>0</v>
      </c>
      <c r="K998" s="50" t="n">
        <v>0</v>
      </c>
      <c r="L998" s="50" t="n">
        <v>0</v>
      </c>
      <c r="M998" s="50" t="n">
        <v>0</v>
      </c>
      <c r="N998" s="50" t="n">
        <v>0</v>
      </c>
      <c r="O998" s="50" t="n">
        <v>0</v>
      </c>
      <c r="P998" s="50" t="n">
        <v>0</v>
      </c>
      <c r="Q998" s="51" t="n">
        <v>0</v>
      </c>
    </row>
    <row r="999" customFormat="false" ht="12.75" hidden="false" customHeight="false" outlineLevel="0" collapsed="false">
      <c r="B999" s="85" t="s">
        <v>37</v>
      </c>
      <c r="C999" s="13" t="n">
        <v>998</v>
      </c>
      <c r="D999" s="50" t="n">
        <v>0</v>
      </c>
      <c r="E999" s="50" t="n">
        <v>0</v>
      </c>
      <c r="F999" s="50" t="n">
        <v>0</v>
      </c>
      <c r="G999" s="50" t="n">
        <v>-61.866419</v>
      </c>
      <c r="H999" s="50" t="n">
        <v>0</v>
      </c>
      <c r="I999" s="50" t="n">
        <v>0</v>
      </c>
      <c r="J999" s="50" t="n">
        <v>0</v>
      </c>
      <c r="K999" s="50" t="n">
        <v>0</v>
      </c>
      <c r="L999" s="50" t="n">
        <v>0</v>
      </c>
      <c r="M999" s="50" t="n">
        <v>0</v>
      </c>
      <c r="N999" s="50" t="n">
        <v>0</v>
      </c>
      <c r="O999" s="50" t="n">
        <v>0</v>
      </c>
      <c r="P999" s="50" t="n">
        <v>0</v>
      </c>
      <c r="Q999" s="51" t="n">
        <v>0</v>
      </c>
    </row>
    <row r="1000" customFormat="false" ht="12.75" hidden="false" customHeight="false" outlineLevel="0" collapsed="false">
      <c r="B1000" s="85" t="n">
        <v>0</v>
      </c>
      <c r="C1000" s="13" t="n">
        <v>999</v>
      </c>
      <c r="D1000" s="50" t="n">
        <v>0</v>
      </c>
      <c r="E1000" s="50" t="n">
        <v>0</v>
      </c>
      <c r="F1000" s="50" t="n">
        <v>0</v>
      </c>
      <c r="G1000" s="50" t="n">
        <v>0</v>
      </c>
      <c r="H1000" s="50" t="n">
        <v>0</v>
      </c>
      <c r="I1000" s="50" t="n">
        <v>0</v>
      </c>
      <c r="J1000" s="50" t="n">
        <v>0</v>
      </c>
      <c r="K1000" s="50" t="n">
        <v>0</v>
      </c>
      <c r="L1000" s="50" t="n">
        <v>0</v>
      </c>
      <c r="M1000" s="50" t="n">
        <v>0</v>
      </c>
      <c r="N1000" s="50" t="n">
        <v>0</v>
      </c>
      <c r="O1000" s="50" t="n">
        <v>0</v>
      </c>
      <c r="P1000" s="50" t="n">
        <v>0</v>
      </c>
      <c r="Q1000" s="51" t="n">
        <v>0</v>
      </c>
    </row>
    <row r="1001" customFormat="false" ht="12.75" hidden="false" customHeight="false" outlineLevel="0" collapsed="false">
      <c r="B1001" s="87" t="n">
        <v>0</v>
      </c>
      <c r="C1001" s="64" t="n">
        <v>1000</v>
      </c>
      <c r="D1001" s="54" t="n">
        <v>0</v>
      </c>
      <c r="E1001" s="54" t="n">
        <v>0</v>
      </c>
      <c r="F1001" s="54" t="n">
        <v>0</v>
      </c>
      <c r="G1001" s="54" t="n">
        <v>0</v>
      </c>
      <c r="H1001" s="54" t="n">
        <v>0</v>
      </c>
      <c r="I1001" s="54" t="n">
        <v>0</v>
      </c>
      <c r="J1001" s="54" t="n">
        <v>0</v>
      </c>
      <c r="K1001" s="54" t="n">
        <v>0</v>
      </c>
      <c r="L1001" s="54" t="n">
        <v>0</v>
      </c>
      <c r="M1001" s="54" t="n">
        <v>0</v>
      </c>
      <c r="N1001" s="54" t="n">
        <v>0</v>
      </c>
      <c r="O1001" s="54" t="n">
        <v>0</v>
      </c>
      <c r="P1001" s="54" t="n">
        <v>0</v>
      </c>
      <c r="Q1001" s="55" t="n">
        <v>0</v>
      </c>
    </row>
    <row r="1002" customFormat="false" ht="12.75" hidden="false" customHeight="false" outlineLevel="0" collapsed="false">
      <c r="A1002" s="0" t="n">
        <v>26</v>
      </c>
      <c r="B1002" s="57" t="n">
        <v>36938</v>
      </c>
      <c r="C1002" s="58" t="n">
        <v>1001</v>
      </c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83"/>
    </row>
    <row r="1003" customFormat="false" ht="12.75" hidden="false" customHeight="false" outlineLevel="0" collapsed="false">
      <c r="B1003" s="61"/>
      <c r="C1003" s="13" t="n">
        <v>1002</v>
      </c>
      <c r="D1003" s="13"/>
      <c r="E1003" s="21" t="s">
        <v>5</v>
      </c>
      <c r="F1003" s="21" t="s">
        <v>6</v>
      </c>
      <c r="G1003" s="21" t="s">
        <v>7</v>
      </c>
      <c r="H1003" s="21" t="s">
        <v>8</v>
      </c>
      <c r="I1003" s="21" t="s">
        <v>9</v>
      </c>
      <c r="J1003" s="21" t="s">
        <v>10</v>
      </c>
      <c r="K1003" s="21" t="s">
        <v>11</v>
      </c>
      <c r="L1003" s="21" t="s">
        <v>12</v>
      </c>
      <c r="M1003" s="21" t="s">
        <v>13</v>
      </c>
      <c r="N1003" s="21" t="s">
        <v>14</v>
      </c>
      <c r="O1003" s="21" t="n">
        <v>2002</v>
      </c>
      <c r="P1003" s="21" t="s">
        <v>15</v>
      </c>
      <c r="Q1003" s="84" t="s">
        <v>16</v>
      </c>
    </row>
    <row r="1004" customFormat="false" ht="12.75" hidden="false" customHeight="false" outlineLevel="0" collapsed="false">
      <c r="B1004" s="85" t="s">
        <v>107</v>
      </c>
      <c r="C1004" s="13" t="n">
        <v>1003</v>
      </c>
      <c r="D1004" s="13" t="s">
        <v>4</v>
      </c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86"/>
    </row>
    <row r="1005" customFormat="false" ht="12.75" hidden="false" customHeight="false" outlineLevel="0" collapsed="false">
      <c r="B1005" s="85" t="s">
        <v>19</v>
      </c>
      <c r="C1005" s="13" t="n">
        <v>1004</v>
      </c>
      <c r="D1005" s="50" t="n">
        <v>23435299.4492184</v>
      </c>
      <c r="E1005" s="50" t="n">
        <v>0</v>
      </c>
      <c r="F1005" s="50" t="n">
        <v>57864.02</v>
      </c>
      <c r="G1005" s="50" t="n">
        <v>341019.84</v>
      </c>
      <c r="H1005" s="50" t="n">
        <v>394732.15</v>
      </c>
      <c r="I1005" s="50" t="n">
        <v>419317.78</v>
      </c>
      <c r="J1005" s="50" t="n">
        <v>318910.49</v>
      </c>
      <c r="K1005" s="50" t="n">
        <v>377150.97</v>
      </c>
      <c r="L1005" s="50" t="n">
        <v>377476.81</v>
      </c>
      <c r="M1005" s="50" t="n">
        <v>1288963.35</v>
      </c>
      <c r="N1005" s="50" t="n">
        <v>3575435.41</v>
      </c>
      <c r="O1005" s="50" t="n">
        <v>-139984.45</v>
      </c>
      <c r="P1005" s="50" t="n">
        <v>3365950.71</v>
      </c>
      <c r="Q1005" s="51" t="n">
        <v>6801401.67</v>
      </c>
    </row>
    <row r="1006" customFormat="false" ht="12.75" hidden="false" customHeight="false" outlineLevel="0" collapsed="false">
      <c r="B1006" s="85" t="s">
        <v>20</v>
      </c>
      <c r="C1006" s="13" t="n">
        <v>1005</v>
      </c>
      <c r="D1006" s="50" t="n">
        <v>6306215.70079651</v>
      </c>
      <c r="E1006" s="50" t="n">
        <v>0</v>
      </c>
      <c r="F1006" s="50" t="n">
        <v>0</v>
      </c>
      <c r="G1006" s="50" t="n">
        <v>0</v>
      </c>
      <c r="H1006" s="50" t="n">
        <v>0</v>
      </c>
      <c r="I1006" s="50" t="n">
        <v>0</v>
      </c>
      <c r="J1006" s="50" t="n">
        <v>0</v>
      </c>
      <c r="K1006" s="50" t="n">
        <v>0</v>
      </c>
      <c r="L1006" s="50" t="n">
        <v>0</v>
      </c>
      <c r="M1006" s="50" t="n">
        <v>0</v>
      </c>
      <c r="N1006" s="50" t="n">
        <v>0</v>
      </c>
      <c r="O1006" s="50" t="n">
        <v>216838.92</v>
      </c>
      <c r="P1006" s="50" t="n">
        <v>1025253.07</v>
      </c>
      <c r="Q1006" s="51" t="n">
        <v>1242091.99</v>
      </c>
    </row>
    <row r="1007" customFormat="false" ht="12.75" hidden="false" customHeight="false" outlineLevel="0" collapsed="false">
      <c r="B1007" s="85" t="s">
        <v>108</v>
      </c>
      <c r="C1007" s="13" t="n">
        <v>1006</v>
      </c>
      <c r="D1007" s="50" t="n">
        <v>0</v>
      </c>
      <c r="E1007" s="50" t="n">
        <v>0</v>
      </c>
      <c r="F1007" s="50" t="n">
        <v>0</v>
      </c>
      <c r="G1007" s="50" t="n">
        <v>0</v>
      </c>
      <c r="H1007" s="50" t="n">
        <v>0</v>
      </c>
      <c r="I1007" s="50" t="n">
        <v>0</v>
      </c>
      <c r="J1007" s="50" t="n">
        <v>0</v>
      </c>
      <c r="K1007" s="50" t="n">
        <v>0</v>
      </c>
      <c r="L1007" s="50" t="n">
        <v>0</v>
      </c>
      <c r="M1007" s="50" t="n">
        <v>0</v>
      </c>
      <c r="N1007" s="50" t="n">
        <v>0</v>
      </c>
      <c r="O1007" s="50" t="n">
        <v>0</v>
      </c>
      <c r="P1007" s="50" t="n">
        <v>0</v>
      </c>
      <c r="Q1007" s="51" t="n">
        <v>0</v>
      </c>
    </row>
    <row r="1008" customFormat="false" ht="12.75" hidden="false" customHeight="false" outlineLevel="0" collapsed="false">
      <c r="B1008" s="85" t="s">
        <v>25</v>
      </c>
      <c r="C1008" s="13" t="n">
        <v>1007</v>
      </c>
      <c r="D1008" s="50" t="n">
        <v>6846467.53584812</v>
      </c>
      <c r="E1008" s="50" t="n">
        <v>0</v>
      </c>
      <c r="F1008" s="50" t="n">
        <v>31738.94</v>
      </c>
      <c r="G1008" s="50" t="n">
        <v>120438.22</v>
      </c>
      <c r="H1008" s="50" t="n">
        <v>123855.14</v>
      </c>
      <c r="I1008" s="50" t="n">
        <v>126322.75</v>
      </c>
      <c r="J1008" s="50" t="n">
        <v>97737.35</v>
      </c>
      <c r="K1008" s="50" t="n">
        <v>199971.28</v>
      </c>
      <c r="L1008" s="50" t="n">
        <v>128193</v>
      </c>
      <c r="M1008" s="50" t="n">
        <v>371477.36</v>
      </c>
      <c r="N1008" s="50" t="n">
        <v>1199734.04</v>
      </c>
      <c r="O1008" s="50" t="n">
        <v>91747.93</v>
      </c>
      <c r="P1008" s="50" t="n">
        <v>901631.66</v>
      </c>
      <c r="Q1008" s="51" t="n">
        <v>2193113.63</v>
      </c>
    </row>
    <row r="1009" customFormat="false" ht="12.75" hidden="false" customHeight="false" outlineLevel="0" collapsed="false">
      <c r="B1009" s="85" t="s">
        <v>29</v>
      </c>
      <c r="C1009" s="13" t="n">
        <v>1008</v>
      </c>
      <c r="D1009" s="50" t="n">
        <v>517823.646503815</v>
      </c>
      <c r="E1009" s="50" t="n">
        <v>0</v>
      </c>
      <c r="F1009" s="50" t="n">
        <v>0</v>
      </c>
      <c r="G1009" s="50" t="n">
        <v>0</v>
      </c>
      <c r="H1009" s="50" t="n">
        <v>0</v>
      </c>
      <c r="I1009" s="50" t="n">
        <v>0</v>
      </c>
      <c r="J1009" s="50" t="n">
        <v>0</v>
      </c>
      <c r="K1009" s="50" t="n">
        <v>0</v>
      </c>
      <c r="L1009" s="50" t="n">
        <v>0</v>
      </c>
      <c r="M1009" s="50" t="n">
        <v>0</v>
      </c>
      <c r="N1009" s="50" t="n">
        <v>0</v>
      </c>
      <c r="O1009" s="50" t="n">
        <v>0</v>
      </c>
      <c r="P1009" s="50" t="n">
        <v>0</v>
      </c>
      <c r="Q1009" s="51" t="n">
        <v>0</v>
      </c>
    </row>
    <row r="1010" customFormat="false" ht="12.75" hidden="false" customHeight="false" outlineLevel="0" collapsed="false">
      <c r="B1010" s="85" t="s">
        <v>32</v>
      </c>
      <c r="C1010" s="13" t="n">
        <v>1009</v>
      </c>
      <c r="D1010" s="50" t="n">
        <v>456702.098860735</v>
      </c>
      <c r="E1010" s="50" t="n">
        <v>0</v>
      </c>
      <c r="F1010" s="50" t="n">
        <v>-1074.7</v>
      </c>
      <c r="G1010" s="50" t="n">
        <v>-3565.65</v>
      </c>
      <c r="H1010" s="50" t="n">
        <v>-3550.33</v>
      </c>
      <c r="I1010" s="50" t="n">
        <v>0</v>
      </c>
      <c r="J1010" s="50" t="n">
        <v>0</v>
      </c>
      <c r="K1010" s="50" t="n">
        <v>0</v>
      </c>
      <c r="L1010" s="50" t="n">
        <v>0</v>
      </c>
      <c r="M1010" s="50" t="n">
        <v>0</v>
      </c>
      <c r="N1010" s="50" t="n">
        <v>-8190.68</v>
      </c>
      <c r="O1010" s="50" t="n">
        <v>0</v>
      </c>
      <c r="P1010" s="50" t="n">
        <v>0</v>
      </c>
      <c r="Q1010" s="51" t="n">
        <v>-8190.68</v>
      </c>
    </row>
    <row r="1011" customFormat="false" ht="12.75" hidden="false" customHeight="false" outlineLevel="0" collapsed="false">
      <c r="B1011" s="85" t="s">
        <v>35</v>
      </c>
      <c r="C1011" s="13" t="n">
        <v>1010</v>
      </c>
      <c r="D1011" s="50" t="n">
        <v>305280.427538859</v>
      </c>
      <c r="E1011" s="50" t="n">
        <v>0</v>
      </c>
      <c r="F1011" s="50" t="n">
        <v>0</v>
      </c>
      <c r="G1011" s="50" t="n">
        <v>0</v>
      </c>
      <c r="H1011" s="50" t="n">
        <v>0</v>
      </c>
      <c r="I1011" s="50" t="n">
        <v>0</v>
      </c>
      <c r="J1011" s="50" t="n">
        <v>0</v>
      </c>
      <c r="K1011" s="50" t="n">
        <v>0</v>
      </c>
      <c r="L1011" s="50" t="n">
        <v>0</v>
      </c>
      <c r="M1011" s="50" t="n">
        <v>0</v>
      </c>
      <c r="N1011" s="50" t="n">
        <v>0</v>
      </c>
      <c r="O1011" s="50" t="n">
        <v>0</v>
      </c>
      <c r="P1011" s="50" t="n">
        <v>0</v>
      </c>
      <c r="Q1011" s="51" t="n">
        <v>0</v>
      </c>
    </row>
    <row r="1012" customFormat="false" ht="12.75" hidden="false" customHeight="false" outlineLevel="0" collapsed="false">
      <c r="B1012" s="85" t="s">
        <v>38</v>
      </c>
      <c r="C1012" s="13" t="n">
        <v>1011</v>
      </c>
      <c r="D1012" s="50" t="n">
        <v>0</v>
      </c>
      <c r="E1012" s="50" t="n">
        <v>0</v>
      </c>
      <c r="F1012" s="50" t="n">
        <v>0</v>
      </c>
      <c r="G1012" s="50" t="n">
        <v>0</v>
      </c>
      <c r="H1012" s="50" t="n">
        <v>0</v>
      </c>
      <c r="I1012" s="50" t="n">
        <v>0</v>
      </c>
      <c r="J1012" s="50" t="n">
        <v>0</v>
      </c>
      <c r="K1012" s="50" t="n">
        <v>0</v>
      </c>
      <c r="L1012" s="50" t="n">
        <v>0</v>
      </c>
      <c r="M1012" s="50" t="n">
        <v>0</v>
      </c>
      <c r="N1012" s="50" t="n">
        <v>0</v>
      </c>
      <c r="O1012" s="50" t="n">
        <v>0</v>
      </c>
      <c r="P1012" s="50" t="n">
        <v>0</v>
      </c>
      <c r="Q1012" s="51" t="n">
        <v>0</v>
      </c>
    </row>
    <row r="1013" customFormat="false" ht="12.75" hidden="false" customHeight="false" outlineLevel="0" collapsed="false">
      <c r="B1013" s="85" t="s">
        <v>43</v>
      </c>
      <c r="C1013" s="13" t="n">
        <v>1012</v>
      </c>
      <c r="D1013" s="50" t="n">
        <v>3306791.7870113</v>
      </c>
      <c r="E1013" s="50" t="n">
        <v>0</v>
      </c>
      <c r="F1013" s="50" t="n">
        <v>47101.06</v>
      </c>
      <c r="G1013" s="50" t="n">
        <v>26684.14</v>
      </c>
      <c r="H1013" s="50" t="n">
        <v>173938.31</v>
      </c>
      <c r="I1013" s="50" t="n">
        <v>203036.2</v>
      </c>
      <c r="J1013" s="50" t="n">
        <v>135503.93</v>
      </c>
      <c r="K1013" s="50" t="n">
        <v>-5463.9</v>
      </c>
      <c r="L1013" s="50" t="n">
        <v>166347.06</v>
      </c>
      <c r="M1013" s="50" t="n">
        <v>521510.1</v>
      </c>
      <c r="N1013" s="50" t="n">
        <v>1268656.9</v>
      </c>
      <c r="O1013" s="50" t="n">
        <v>-578421.08</v>
      </c>
      <c r="P1013" s="50" t="n">
        <v>-2468897.29</v>
      </c>
      <c r="Q1013" s="51" t="n">
        <v>-1778661.47</v>
      </c>
    </row>
    <row r="1014" customFormat="false" ht="12.75" hidden="false" customHeight="false" outlineLevel="0" collapsed="false">
      <c r="B1014" s="85" t="s">
        <v>47</v>
      </c>
      <c r="C1014" s="13" t="n">
        <v>1013</v>
      </c>
      <c r="D1014" s="50" t="n">
        <v>2379738.94384479</v>
      </c>
      <c r="E1014" s="50" t="n">
        <v>0</v>
      </c>
      <c r="F1014" s="50" t="n">
        <v>0</v>
      </c>
      <c r="G1014" s="50" t="n">
        <v>97064.86</v>
      </c>
      <c r="H1014" s="50" t="n">
        <v>40878.05</v>
      </c>
      <c r="I1014" s="50" t="n">
        <v>19247.32</v>
      </c>
      <c r="J1014" s="50" t="n">
        <v>18777</v>
      </c>
      <c r="K1014" s="50" t="n">
        <v>35959.35</v>
      </c>
      <c r="L1014" s="50" t="n">
        <v>21005.58</v>
      </c>
      <c r="M1014" s="50" t="n">
        <v>226932.26</v>
      </c>
      <c r="N1014" s="50" t="n">
        <v>459864.42</v>
      </c>
      <c r="O1014" s="50" t="n">
        <v>-435667.86</v>
      </c>
      <c r="P1014" s="50" t="n">
        <v>1061329.23</v>
      </c>
      <c r="Q1014" s="51" t="n">
        <v>1085525.79</v>
      </c>
    </row>
    <row r="1015" customFormat="false" ht="12.75" hidden="false" customHeight="false" outlineLevel="0" collapsed="false">
      <c r="B1015" s="85" t="s">
        <v>50</v>
      </c>
      <c r="C1015" s="13" t="n">
        <v>1014</v>
      </c>
      <c r="D1015" s="50" t="n">
        <v>1334112.11428531</v>
      </c>
      <c r="E1015" s="50" t="n">
        <v>0</v>
      </c>
      <c r="F1015" s="50" t="n">
        <v>-15937.36</v>
      </c>
      <c r="G1015" s="50" t="n">
        <v>0</v>
      </c>
      <c r="H1015" s="50" t="n">
        <v>0</v>
      </c>
      <c r="I1015" s="50" t="n">
        <v>0</v>
      </c>
      <c r="J1015" s="50" t="n">
        <v>0</v>
      </c>
      <c r="K1015" s="50" t="n">
        <v>0</v>
      </c>
      <c r="L1015" s="50" t="n">
        <v>0</v>
      </c>
      <c r="M1015" s="50" t="n">
        <v>0</v>
      </c>
      <c r="N1015" s="50" t="n">
        <v>-15937.36</v>
      </c>
      <c r="O1015" s="50" t="n">
        <v>217251.84</v>
      </c>
      <c r="P1015" s="50" t="n">
        <v>-604430.38</v>
      </c>
      <c r="Q1015" s="51" t="n">
        <v>-403115.9</v>
      </c>
    </row>
    <row r="1016" customFormat="false" ht="12.75" hidden="false" customHeight="false" outlineLevel="0" collapsed="false">
      <c r="B1016" s="85" t="s">
        <v>53</v>
      </c>
      <c r="C1016" s="13" t="n">
        <v>1015</v>
      </c>
      <c r="D1016" s="50" t="n">
        <v>119749.571618405</v>
      </c>
      <c r="E1016" s="50" t="n">
        <v>0</v>
      </c>
      <c r="F1016" s="50" t="n">
        <v>-26270.41</v>
      </c>
      <c r="G1016" s="50" t="n">
        <v>58238.92</v>
      </c>
      <c r="H1016" s="50" t="n">
        <v>0</v>
      </c>
      <c r="I1016" s="50" t="n">
        <v>0</v>
      </c>
      <c r="J1016" s="50" t="n">
        <v>0</v>
      </c>
      <c r="K1016" s="50" t="n">
        <v>0</v>
      </c>
      <c r="L1016" s="50" t="n">
        <v>0</v>
      </c>
      <c r="M1016" s="50" t="n">
        <v>0</v>
      </c>
      <c r="N1016" s="50" t="n">
        <v>31968.51</v>
      </c>
      <c r="O1016" s="50" t="n">
        <v>0</v>
      </c>
      <c r="P1016" s="50" t="n">
        <v>0</v>
      </c>
      <c r="Q1016" s="51" t="n">
        <v>31968.51</v>
      </c>
    </row>
    <row r="1017" customFormat="false" ht="12.75" hidden="false" customHeight="false" outlineLevel="0" collapsed="false">
      <c r="B1017" s="85" t="s">
        <v>56</v>
      </c>
      <c r="C1017" s="13" t="n">
        <v>1016</v>
      </c>
      <c r="D1017" s="50" t="n">
        <v>103437.740991513</v>
      </c>
      <c r="E1017" s="50" t="n">
        <v>0</v>
      </c>
      <c r="F1017" s="50" t="n">
        <v>11145</v>
      </c>
      <c r="G1017" s="50" t="n">
        <v>0</v>
      </c>
      <c r="H1017" s="50" t="n">
        <v>0</v>
      </c>
      <c r="I1017" s="50" t="n">
        <v>0</v>
      </c>
      <c r="J1017" s="50" t="n">
        <v>0</v>
      </c>
      <c r="K1017" s="50" t="n">
        <v>0</v>
      </c>
      <c r="L1017" s="50" t="n">
        <v>0</v>
      </c>
      <c r="M1017" s="50" t="n">
        <v>0</v>
      </c>
      <c r="N1017" s="50" t="n">
        <v>11145</v>
      </c>
      <c r="O1017" s="50" t="n">
        <v>0</v>
      </c>
      <c r="P1017" s="50" t="n">
        <v>0</v>
      </c>
      <c r="Q1017" s="51" t="n">
        <v>11145</v>
      </c>
    </row>
    <row r="1018" customFormat="false" ht="12.75" hidden="false" customHeight="false" outlineLevel="0" collapsed="false">
      <c r="B1018" s="85" t="s">
        <v>59</v>
      </c>
      <c r="C1018" s="13" t="n">
        <v>1017</v>
      </c>
      <c r="D1018" s="50" t="n">
        <v>59468.3420110291</v>
      </c>
      <c r="E1018" s="50" t="n">
        <v>0</v>
      </c>
      <c r="F1018" s="50" t="n">
        <v>0</v>
      </c>
      <c r="G1018" s="50" t="n">
        <v>0</v>
      </c>
      <c r="H1018" s="50" t="n">
        <v>0</v>
      </c>
      <c r="I1018" s="50" t="n">
        <v>0</v>
      </c>
      <c r="J1018" s="50" t="n">
        <v>0</v>
      </c>
      <c r="K1018" s="50" t="n">
        <v>0</v>
      </c>
      <c r="L1018" s="50" t="n">
        <v>0</v>
      </c>
      <c r="M1018" s="50" t="n">
        <v>0</v>
      </c>
      <c r="N1018" s="50" t="n">
        <v>0</v>
      </c>
      <c r="O1018" s="50" t="n">
        <v>0</v>
      </c>
      <c r="P1018" s="50" t="n">
        <v>0</v>
      </c>
      <c r="Q1018" s="51" t="n">
        <v>0</v>
      </c>
    </row>
    <row r="1019" customFormat="false" ht="12.75" hidden="false" customHeight="false" outlineLevel="0" collapsed="false">
      <c r="B1019" s="85" t="s">
        <v>109</v>
      </c>
      <c r="C1019" s="13" t="n">
        <v>1018</v>
      </c>
      <c r="D1019" s="50" t="n">
        <v>0</v>
      </c>
      <c r="E1019" s="50" t="n">
        <v>0</v>
      </c>
      <c r="F1019" s="50" t="n">
        <v>0</v>
      </c>
      <c r="G1019" s="50" t="n">
        <v>0</v>
      </c>
      <c r="H1019" s="50" t="n">
        <v>0</v>
      </c>
      <c r="I1019" s="50" t="n">
        <v>0</v>
      </c>
      <c r="J1019" s="50" t="n">
        <v>0</v>
      </c>
      <c r="K1019" s="50" t="n">
        <v>0</v>
      </c>
      <c r="L1019" s="50" t="n">
        <v>0</v>
      </c>
      <c r="M1019" s="50" t="n">
        <v>0</v>
      </c>
      <c r="N1019" s="50" t="n">
        <v>0</v>
      </c>
      <c r="O1019" s="50" t="n">
        <v>0</v>
      </c>
      <c r="P1019" s="50" t="n">
        <v>0</v>
      </c>
      <c r="Q1019" s="51" t="n">
        <v>0</v>
      </c>
    </row>
    <row r="1020" customFormat="false" ht="12.75" hidden="false" customHeight="false" outlineLevel="0" collapsed="false">
      <c r="B1020" s="85" t="s">
        <v>64</v>
      </c>
      <c r="C1020" s="13" t="n">
        <v>1019</v>
      </c>
      <c r="D1020" s="50" t="n">
        <v>6789544.66840482</v>
      </c>
      <c r="E1020" s="50" t="n">
        <v>0</v>
      </c>
      <c r="F1020" s="50" t="n">
        <v>14976.39</v>
      </c>
      <c r="G1020" s="50" t="n">
        <v>26787.61</v>
      </c>
      <c r="H1020" s="50" t="n">
        <v>43335.54</v>
      </c>
      <c r="I1020" s="50" t="n">
        <v>45468.51</v>
      </c>
      <c r="J1020" s="50" t="n">
        <v>45156.91</v>
      </c>
      <c r="K1020" s="50" t="n">
        <v>94634.8</v>
      </c>
      <c r="L1020" s="50" t="n">
        <v>45744.05</v>
      </c>
      <c r="M1020" s="50" t="n">
        <v>131234.01</v>
      </c>
      <c r="N1020" s="50" t="n">
        <v>447337.82</v>
      </c>
      <c r="O1020" s="50" t="n">
        <v>-123141</v>
      </c>
      <c r="P1020" s="50" t="n">
        <v>1169042.51</v>
      </c>
      <c r="Q1020" s="51" t="n">
        <v>1493239.33</v>
      </c>
    </row>
    <row r="1021" customFormat="false" ht="12.75" hidden="false" customHeight="false" outlineLevel="0" collapsed="false">
      <c r="B1021" s="85" t="s">
        <v>67</v>
      </c>
      <c r="C1021" s="13" t="n">
        <v>1020</v>
      </c>
      <c r="D1021" s="50" t="n">
        <v>121047.283146784</v>
      </c>
      <c r="E1021" s="50" t="n">
        <v>0</v>
      </c>
      <c r="F1021" s="50" t="n">
        <v>-7164.66</v>
      </c>
      <c r="G1021" s="50" t="n">
        <v>0</v>
      </c>
      <c r="H1021" s="50" t="n">
        <v>0</v>
      </c>
      <c r="I1021" s="50" t="n">
        <v>0</v>
      </c>
      <c r="J1021" s="50" t="n">
        <v>0</v>
      </c>
      <c r="K1021" s="50" t="n">
        <v>0</v>
      </c>
      <c r="L1021" s="50" t="n">
        <v>0</v>
      </c>
      <c r="M1021" s="50" t="n">
        <v>0</v>
      </c>
      <c r="N1021" s="50" t="n">
        <v>-7164.66</v>
      </c>
      <c r="O1021" s="50" t="n">
        <v>0</v>
      </c>
      <c r="P1021" s="50" t="n">
        <v>0</v>
      </c>
      <c r="Q1021" s="51" t="n">
        <v>-7164.66</v>
      </c>
    </row>
    <row r="1022" customFormat="false" ht="12.75" hidden="false" customHeight="false" outlineLevel="0" collapsed="false">
      <c r="B1022" s="85" t="s">
        <v>70</v>
      </c>
      <c r="C1022" s="13" t="n">
        <v>1021</v>
      </c>
      <c r="D1022" s="50" t="n">
        <v>358363.642341562</v>
      </c>
      <c r="E1022" s="50" t="n">
        <v>0</v>
      </c>
      <c r="F1022" s="50" t="n">
        <v>149.26</v>
      </c>
      <c r="G1022" s="50" t="n">
        <v>0</v>
      </c>
      <c r="H1022" s="50" t="n">
        <v>0</v>
      </c>
      <c r="I1022" s="50" t="n">
        <v>0</v>
      </c>
      <c r="J1022" s="50" t="n">
        <v>0</v>
      </c>
      <c r="K1022" s="50" t="n">
        <v>0</v>
      </c>
      <c r="L1022" s="50" t="n">
        <v>0</v>
      </c>
      <c r="M1022" s="50" t="n">
        <v>0</v>
      </c>
      <c r="N1022" s="50" t="n">
        <v>149.26</v>
      </c>
      <c r="O1022" s="50" t="n">
        <v>0</v>
      </c>
      <c r="P1022" s="50" t="n">
        <v>0</v>
      </c>
      <c r="Q1022" s="51" t="n">
        <v>149.26</v>
      </c>
    </row>
    <row r="1023" customFormat="false" ht="12.75" hidden="false" customHeight="false" outlineLevel="0" collapsed="false">
      <c r="B1023" s="85" t="s">
        <v>75</v>
      </c>
      <c r="C1023" s="13" t="n">
        <v>1022</v>
      </c>
      <c r="D1023" s="50" t="n">
        <v>3289447.43923246</v>
      </c>
      <c r="E1023" s="50" t="n">
        <v>0</v>
      </c>
      <c r="F1023" s="50" t="n">
        <v>3104.68</v>
      </c>
      <c r="G1023" s="50" t="n">
        <v>15371.74</v>
      </c>
      <c r="H1023" s="50" t="n">
        <v>16275.44</v>
      </c>
      <c r="I1023" s="50" t="n">
        <v>25243</v>
      </c>
      <c r="J1023" s="50" t="n">
        <v>21735.3</v>
      </c>
      <c r="K1023" s="50" t="n">
        <v>52049.44</v>
      </c>
      <c r="L1023" s="50" t="n">
        <v>16187.12</v>
      </c>
      <c r="M1023" s="50" t="n">
        <v>37809.62</v>
      </c>
      <c r="N1023" s="50" t="n">
        <v>187776.34</v>
      </c>
      <c r="O1023" s="50" t="n">
        <v>471406.8</v>
      </c>
      <c r="P1023" s="50" t="n">
        <v>2282021.91</v>
      </c>
      <c r="Q1023" s="51" t="n">
        <v>2941205.05</v>
      </c>
    </row>
    <row r="1024" customFormat="false" ht="12.75" hidden="false" customHeight="false" outlineLevel="0" collapsed="false">
      <c r="B1024" s="85" t="s">
        <v>78</v>
      </c>
      <c r="C1024" s="13" t="n">
        <v>1023</v>
      </c>
      <c r="D1024" s="50" t="n">
        <v>402400.387394278</v>
      </c>
      <c r="E1024" s="50" t="n">
        <v>0</v>
      </c>
      <c r="F1024" s="50" t="n">
        <v>95.82</v>
      </c>
      <c r="G1024" s="50" t="n">
        <v>0</v>
      </c>
      <c r="H1024" s="50" t="n">
        <v>0</v>
      </c>
      <c r="I1024" s="50" t="n">
        <v>0</v>
      </c>
      <c r="J1024" s="50" t="n">
        <v>0</v>
      </c>
      <c r="K1024" s="50" t="n">
        <v>0</v>
      </c>
      <c r="L1024" s="50" t="n">
        <v>0</v>
      </c>
      <c r="M1024" s="50" t="n">
        <v>0</v>
      </c>
      <c r="N1024" s="50" t="n">
        <v>95.82</v>
      </c>
      <c r="O1024" s="50" t="n">
        <v>0</v>
      </c>
      <c r="P1024" s="50" t="n">
        <v>0</v>
      </c>
      <c r="Q1024" s="51" t="n">
        <v>95.82</v>
      </c>
    </row>
    <row r="1025" customFormat="false" ht="12.75" hidden="false" customHeight="false" outlineLevel="0" collapsed="false">
      <c r="B1025" s="85"/>
      <c r="C1025" s="13" t="n">
        <v>1024</v>
      </c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1"/>
    </row>
    <row r="1026" customFormat="false" ht="12.75" hidden="false" customHeight="false" outlineLevel="0" collapsed="false">
      <c r="B1026" s="85" t="s">
        <v>83</v>
      </c>
      <c r="C1026" s="13" t="n">
        <v>1025</v>
      </c>
      <c r="D1026" s="50" t="s">
        <v>4</v>
      </c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1"/>
    </row>
    <row r="1027" customFormat="false" ht="12.75" hidden="false" customHeight="false" outlineLevel="0" collapsed="false">
      <c r="B1027" s="85" t="s">
        <v>22</v>
      </c>
      <c r="C1027" s="13" t="n">
        <v>1026</v>
      </c>
      <c r="D1027" s="50" t="n">
        <v>0</v>
      </c>
      <c r="E1027" s="50" t="n">
        <v>0</v>
      </c>
      <c r="F1027" s="50" t="n">
        <v>0</v>
      </c>
      <c r="G1027" s="50" t="n">
        <v>0</v>
      </c>
      <c r="H1027" s="50" t="n">
        <v>0</v>
      </c>
      <c r="I1027" s="50" t="n">
        <v>0</v>
      </c>
      <c r="J1027" s="50" t="n">
        <v>0</v>
      </c>
      <c r="K1027" s="50" t="n">
        <v>0</v>
      </c>
      <c r="L1027" s="50" t="n">
        <v>0</v>
      </c>
      <c r="M1027" s="50" t="n">
        <v>0</v>
      </c>
      <c r="N1027" s="50" t="n">
        <v>0</v>
      </c>
      <c r="O1027" s="50" t="n">
        <v>0</v>
      </c>
      <c r="P1027" s="50" t="n">
        <v>0</v>
      </c>
      <c r="Q1027" s="51" t="n">
        <v>0</v>
      </c>
    </row>
    <row r="1028" customFormat="false" ht="12.75" hidden="false" customHeight="false" outlineLevel="0" collapsed="false">
      <c r="B1028" s="85" t="s">
        <v>27</v>
      </c>
      <c r="C1028" s="13" t="n">
        <v>1027</v>
      </c>
      <c r="D1028" s="50" t="n">
        <v>0</v>
      </c>
      <c r="E1028" s="50" t="n">
        <v>0</v>
      </c>
      <c r="F1028" s="50" t="n">
        <v>0</v>
      </c>
      <c r="G1028" s="50" t="n">
        <v>0</v>
      </c>
      <c r="H1028" s="50" t="n">
        <v>0</v>
      </c>
      <c r="I1028" s="50" t="n">
        <v>0</v>
      </c>
      <c r="J1028" s="50" t="n">
        <v>0</v>
      </c>
      <c r="K1028" s="50" t="n">
        <v>0</v>
      </c>
      <c r="L1028" s="50" t="n">
        <v>0</v>
      </c>
      <c r="M1028" s="50" t="n">
        <v>0</v>
      </c>
      <c r="N1028" s="50" t="n">
        <v>0</v>
      </c>
      <c r="O1028" s="50" t="n">
        <v>0</v>
      </c>
      <c r="P1028" s="50" t="n">
        <v>0</v>
      </c>
      <c r="Q1028" s="51" t="n">
        <v>0</v>
      </c>
    </row>
    <row r="1029" customFormat="false" ht="12.75" hidden="false" customHeight="false" outlineLevel="0" collapsed="false">
      <c r="B1029" s="85" t="s">
        <v>77</v>
      </c>
      <c r="C1029" s="13" t="n">
        <v>1028</v>
      </c>
      <c r="D1029" s="50" t="n">
        <v>0</v>
      </c>
      <c r="E1029" s="50" t="n">
        <v>0</v>
      </c>
      <c r="F1029" s="50" t="n">
        <v>-0.0595334197675686</v>
      </c>
      <c r="G1029" s="50" t="n">
        <v>-2.17852170171385</v>
      </c>
      <c r="H1029" s="50" t="n">
        <v>-3.15984445514194</v>
      </c>
      <c r="I1029" s="50" t="n">
        <v>-10.0469796465543</v>
      </c>
      <c r="J1029" s="50" t="n">
        <v>-13.9458910650109</v>
      </c>
      <c r="K1029" s="50" t="n">
        <v>-36.4064062839325</v>
      </c>
      <c r="L1029" s="50" t="n">
        <v>-7.59283152300646</v>
      </c>
      <c r="M1029" s="50" t="n">
        <v>-14.7848353933496</v>
      </c>
      <c r="N1029" s="50" t="n">
        <v>-88.1748434884771</v>
      </c>
      <c r="O1029" s="50" t="n">
        <v>-492.914309753145</v>
      </c>
      <c r="P1029" s="50" t="n">
        <v>-3330.70844012997</v>
      </c>
      <c r="Q1029" s="51" t="n">
        <v>-3911.79759337159</v>
      </c>
    </row>
    <row r="1030" customFormat="false" ht="12.75" hidden="false" customHeight="false" outlineLevel="0" collapsed="false">
      <c r="B1030" s="85" t="s">
        <v>66</v>
      </c>
      <c r="C1030" s="13" t="n">
        <v>1029</v>
      </c>
      <c r="D1030" s="50" t="n">
        <v>0</v>
      </c>
      <c r="E1030" s="50" t="n">
        <v>0</v>
      </c>
      <c r="F1030" s="50" t="n">
        <v>0</v>
      </c>
      <c r="G1030" s="50" t="n">
        <v>0</v>
      </c>
      <c r="H1030" s="50" t="n">
        <v>0</v>
      </c>
      <c r="I1030" s="50" t="n">
        <v>0</v>
      </c>
      <c r="J1030" s="50" t="n">
        <v>0</v>
      </c>
      <c r="K1030" s="50" t="n">
        <v>0</v>
      </c>
      <c r="L1030" s="50" t="n">
        <v>0</v>
      </c>
      <c r="M1030" s="50" t="n">
        <v>0</v>
      </c>
      <c r="N1030" s="50" t="n">
        <v>0</v>
      </c>
      <c r="O1030" s="50" t="n">
        <v>0</v>
      </c>
      <c r="P1030" s="50" t="n">
        <v>0</v>
      </c>
      <c r="Q1030" s="51" t="n">
        <v>0</v>
      </c>
    </row>
    <row r="1031" customFormat="false" ht="12.75" hidden="false" customHeight="false" outlineLevel="0" collapsed="false">
      <c r="B1031" s="85" t="s">
        <v>45</v>
      </c>
      <c r="C1031" s="13" t="n">
        <v>1030</v>
      </c>
      <c r="D1031" s="50" t="n">
        <v>0</v>
      </c>
      <c r="E1031" s="50" t="n">
        <v>0</v>
      </c>
      <c r="F1031" s="50" t="n">
        <v>0</v>
      </c>
      <c r="G1031" s="50" t="n">
        <v>0</v>
      </c>
      <c r="H1031" s="50" t="n">
        <v>0</v>
      </c>
      <c r="I1031" s="50" t="n">
        <v>0</v>
      </c>
      <c r="J1031" s="50" t="n">
        <v>0</v>
      </c>
      <c r="K1031" s="50" t="n">
        <v>0</v>
      </c>
      <c r="L1031" s="50" t="n">
        <v>0</v>
      </c>
      <c r="M1031" s="50" t="n">
        <v>0</v>
      </c>
      <c r="N1031" s="50" t="n">
        <v>0</v>
      </c>
      <c r="O1031" s="50" t="n">
        <v>0</v>
      </c>
      <c r="P1031" s="50" t="n">
        <v>0</v>
      </c>
      <c r="Q1031" s="51" t="n">
        <v>0</v>
      </c>
    </row>
    <row r="1032" customFormat="false" ht="12.75" hidden="false" customHeight="false" outlineLevel="0" collapsed="false">
      <c r="B1032" s="85" t="s">
        <v>52</v>
      </c>
      <c r="C1032" s="13" t="n">
        <v>1031</v>
      </c>
      <c r="D1032" s="50" t="n">
        <v>0</v>
      </c>
      <c r="E1032" s="50" t="n">
        <v>0</v>
      </c>
      <c r="F1032" s="50" t="n">
        <v>0</v>
      </c>
      <c r="G1032" s="50" t="n">
        <v>0</v>
      </c>
      <c r="H1032" s="50" t="n">
        <v>0</v>
      </c>
      <c r="I1032" s="50" t="n">
        <v>0</v>
      </c>
      <c r="J1032" s="50" t="n">
        <v>0</v>
      </c>
      <c r="K1032" s="50" t="n">
        <v>0</v>
      </c>
      <c r="L1032" s="50" t="n">
        <v>0</v>
      </c>
      <c r="M1032" s="50" t="n">
        <v>0</v>
      </c>
      <c r="N1032" s="50" t="n">
        <v>0</v>
      </c>
      <c r="O1032" s="50" t="n">
        <v>0</v>
      </c>
      <c r="P1032" s="50" t="n">
        <v>0</v>
      </c>
      <c r="Q1032" s="51" t="n">
        <v>0</v>
      </c>
    </row>
    <row r="1033" customFormat="false" ht="12.75" hidden="false" customHeight="false" outlineLevel="0" collapsed="false">
      <c r="B1033" s="85" t="s">
        <v>80</v>
      </c>
      <c r="C1033" s="13" t="n">
        <v>1032</v>
      </c>
      <c r="D1033" s="50" t="n">
        <v>0</v>
      </c>
      <c r="E1033" s="50" t="n">
        <v>0</v>
      </c>
      <c r="F1033" s="50" t="n">
        <v>0</v>
      </c>
      <c r="G1033" s="50" t="n">
        <v>0</v>
      </c>
      <c r="H1033" s="50" t="n">
        <v>0</v>
      </c>
      <c r="I1033" s="50" t="n">
        <v>0</v>
      </c>
      <c r="J1033" s="50" t="n">
        <v>0</v>
      </c>
      <c r="K1033" s="50" t="n">
        <v>0</v>
      </c>
      <c r="L1033" s="50" t="n">
        <v>0</v>
      </c>
      <c r="M1033" s="50" t="n">
        <v>0</v>
      </c>
      <c r="N1033" s="50" t="n">
        <v>0</v>
      </c>
      <c r="O1033" s="50" t="n">
        <v>0</v>
      </c>
      <c r="P1033" s="50" t="n">
        <v>0</v>
      </c>
      <c r="Q1033" s="51" t="n">
        <v>0</v>
      </c>
    </row>
    <row r="1034" customFormat="false" ht="12.75" hidden="false" customHeight="false" outlineLevel="0" collapsed="false">
      <c r="B1034" s="85" t="s">
        <v>49</v>
      </c>
      <c r="C1034" s="13" t="n">
        <v>1033</v>
      </c>
      <c r="D1034" s="50" t="n">
        <v>0</v>
      </c>
      <c r="E1034" s="50" t="n">
        <v>0</v>
      </c>
      <c r="F1034" s="50" t="n">
        <v>0</v>
      </c>
      <c r="G1034" s="50" t="n">
        <v>0</v>
      </c>
      <c r="H1034" s="50" t="n">
        <v>0</v>
      </c>
      <c r="I1034" s="50" t="n">
        <v>0</v>
      </c>
      <c r="J1034" s="50" t="n">
        <v>0</v>
      </c>
      <c r="K1034" s="50" t="n">
        <v>0</v>
      </c>
      <c r="L1034" s="50" t="n">
        <v>0</v>
      </c>
      <c r="M1034" s="50" t="n">
        <v>0</v>
      </c>
      <c r="N1034" s="50" t="n">
        <v>0</v>
      </c>
      <c r="O1034" s="50" t="n">
        <v>0</v>
      </c>
      <c r="P1034" s="50" t="n">
        <v>0</v>
      </c>
      <c r="Q1034" s="51" t="n">
        <v>0</v>
      </c>
    </row>
    <row r="1035" customFormat="false" ht="12.75" hidden="false" customHeight="false" outlineLevel="0" collapsed="false">
      <c r="B1035" s="85" t="s">
        <v>34</v>
      </c>
      <c r="C1035" s="13" t="n">
        <v>1034</v>
      </c>
      <c r="D1035" s="50" t="n">
        <v>0</v>
      </c>
      <c r="E1035" s="50" t="n">
        <v>0</v>
      </c>
      <c r="F1035" s="50" t="n">
        <v>0</v>
      </c>
      <c r="G1035" s="50" t="n">
        <v>0</v>
      </c>
      <c r="H1035" s="50" t="n">
        <v>0</v>
      </c>
      <c r="I1035" s="50" t="n">
        <v>0</v>
      </c>
      <c r="J1035" s="50" t="n">
        <v>0</v>
      </c>
      <c r="K1035" s="50" t="n">
        <v>0</v>
      </c>
      <c r="L1035" s="50" t="n">
        <v>0</v>
      </c>
      <c r="M1035" s="50" t="n">
        <v>0</v>
      </c>
      <c r="N1035" s="50" t="n">
        <v>0</v>
      </c>
      <c r="O1035" s="50" t="n">
        <v>0</v>
      </c>
      <c r="P1035" s="50" t="n">
        <v>0</v>
      </c>
      <c r="Q1035" s="51" t="n">
        <v>0</v>
      </c>
    </row>
    <row r="1036" customFormat="false" ht="12.75" hidden="false" customHeight="false" outlineLevel="0" collapsed="false">
      <c r="B1036" s="85" t="s">
        <v>69</v>
      </c>
      <c r="C1036" s="13" t="n">
        <v>1035</v>
      </c>
      <c r="D1036" s="50" t="n">
        <v>0</v>
      </c>
      <c r="E1036" s="50" t="n">
        <v>0</v>
      </c>
      <c r="F1036" s="50" t="n">
        <v>0</v>
      </c>
      <c r="G1036" s="50" t="n">
        <v>0</v>
      </c>
      <c r="H1036" s="50" t="n">
        <v>0</v>
      </c>
      <c r="I1036" s="50" t="n">
        <v>0</v>
      </c>
      <c r="J1036" s="50" t="n">
        <v>0</v>
      </c>
      <c r="K1036" s="50" t="n">
        <v>0</v>
      </c>
      <c r="L1036" s="50" t="n">
        <v>0</v>
      </c>
      <c r="M1036" s="50" t="n">
        <v>0</v>
      </c>
      <c r="N1036" s="50" t="n">
        <v>0</v>
      </c>
      <c r="O1036" s="50" t="n">
        <v>0</v>
      </c>
      <c r="P1036" s="50" t="n">
        <v>0</v>
      </c>
      <c r="Q1036" s="51" t="n">
        <v>0</v>
      </c>
    </row>
    <row r="1037" customFormat="false" ht="12.75" hidden="false" customHeight="false" outlineLevel="0" collapsed="false">
      <c r="B1037" s="85" t="s">
        <v>72</v>
      </c>
      <c r="C1037" s="13" t="n">
        <v>1036</v>
      </c>
      <c r="D1037" s="50" t="n">
        <v>0</v>
      </c>
      <c r="E1037" s="50" t="n">
        <v>0</v>
      </c>
      <c r="F1037" s="50" t="n">
        <v>0</v>
      </c>
      <c r="G1037" s="50" t="n">
        <v>-7.7345</v>
      </c>
      <c r="H1037" s="50" t="n">
        <v>0</v>
      </c>
      <c r="I1037" s="50" t="n">
        <v>0</v>
      </c>
      <c r="J1037" s="50" t="n">
        <v>0</v>
      </c>
      <c r="K1037" s="50" t="n">
        <v>0</v>
      </c>
      <c r="L1037" s="50" t="n">
        <v>0</v>
      </c>
      <c r="M1037" s="50" t="n">
        <v>0</v>
      </c>
      <c r="N1037" s="50" t="n">
        <v>0</v>
      </c>
      <c r="O1037" s="50" t="n">
        <v>0</v>
      </c>
      <c r="P1037" s="50" t="n">
        <v>0</v>
      </c>
      <c r="Q1037" s="51" t="n">
        <v>0</v>
      </c>
    </row>
    <row r="1038" customFormat="false" ht="12.75" hidden="false" customHeight="false" outlineLevel="0" collapsed="false">
      <c r="B1038" s="85" t="s">
        <v>31</v>
      </c>
      <c r="C1038" s="13" t="n">
        <v>1037</v>
      </c>
      <c r="D1038" s="50" t="n">
        <v>0</v>
      </c>
      <c r="E1038" s="50" t="n">
        <v>0</v>
      </c>
      <c r="F1038" s="50" t="n">
        <v>0</v>
      </c>
      <c r="G1038" s="50" t="n">
        <v>0</v>
      </c>
      <c r="H1038" s="50" t="n">
        <v>0</v>
      </c>
      <c r="I1038" s="50" t="n">
        <v>0</v>
      </c>
      <c r="J1038" s="50" t="n">
        <v>0</v>
      </c>
      <c r="K1038" s="50" t="n">
        <v>0</v>
      </c>
      <c r="L1038" s="50" t="n">
        <v>0</v>
      </c>
      <c r="M1038" s="50" t="n">
        <v>0</v>
      </c>
      <c r="N1038" s="50" t="n">
        <v>0</v>
      </c>
      <c r="O1038" s="50" t="n">
        <v>0</v>
      </c>
      <c r="P1038" s="50" t="n">
        <v>0</v>
      </c>
      <c r="Q1038" s="51" t="n">
        <v>0</v>
      </c>
    </row>
    <row r="1039" customFormat="false" ht="12.75" hidden="false" customHeight="false" outlineLevel="0" collapsed="false">
      <c r="B1039" s="85" t="s">
        <v>37</v>
      </c>
      <c r="C1039" s="13" t="n">
        <v>1038</v>
      </c>
      <c r="D1039" s="50" t="n">
        <v>0</v>
      </c>
      <c r="E1039" s="50" t="n">
        <v>0</v>
      </c>
      <c r="F1039" s="50" t="n">
        <v>0</v>
      </c>
      <c r="G1039" s="50" t="n">
        <v>-46.406985</v>
      </c>
      <c r="H1039" s="50" t="n">
        <v>0</v>
      </c>
      <c r="I1039" s="50" t="n">
        <v>0</v>
      </c>
      <c r="J1039" s="50" t="n">
        <v>0</v>
      </c>
      <c r="K1039" s="50" t="n">
        <v>0</v>
      </c>
      <c r="L1039" s="50" t="n">
        <v>0</v>
      </c>
      <c r="M1039" s="50" t="n">
        <v>0</v>
      </c>
      <c r="N1039" s="50" t="n">
        <v>0</v>
      </c>
      <c r="O1039" s="50" t="n">
        <v>0</v>
      </c>
      <c r="P1039" s="50" t="n">
        <v>0</v>
      </c>
      <c r="Q1039" s="51" t="n">
        <v>0</v>
      </c>
    </row>
    <row r="1040" customFormat="false" ht="12.75" hidden="false" customHeight="false" outlineLevel="0" collapsed="false">
      <c r="B1040" s="85" t="n">
        <v>0</v>
      </c>
      <c r="C1040" s="13" t="n">
        <v>1039</v>
      </c>
      <c r="D1040" s="50" t="n">
        <v>0</v>
      </c>
      <c r="E1040" s="50" t="n">
        <v>0</v>
      </c>
      <c r="F1040" s="50" t="n">
        <v>0</v>
      </c>
      <c r="G1040" s="50" t="n">
        <v>0</v>
      </c>
      <c r="H1040" s="50" t="n">
        <v>0</v>
      </c>
      <c r="I1040" s="50" t="n">
        <v>0</v>
      </c>
      <c r="J1040" s="50" t="n">
        <v>0</v>
      </c>
      <c r="K1040" s="50" t="n">
        <v>0</v>
      </c>
      <c r="L1040" s="50" t="n">
        <v>0</v>
      </c>
      <c r="M1040" s="50" t="n">
        <v>0</v>
      </c>
      <c r="N1040" s="50" t="n">
        <v>0</v>
      </c>
      <c r="O1040" s="50" t="n">
        <v>0</v>
      </c>
      <c r="P1040" s="50" t="n">
        <v>0</v>
      </c>
      <c r="Q1040" s="51" t="n">
        <v>0</v>
      </c>
    </row>
    <row r="1041" customFormat="false" ht="12.75" hidden="false" customHeight="false" outlineLevel="0" collapsed="false">
      <c r="B1041" s="87" t="n">
        <v>0</v>
      </c>
      <c r="C1041" s="64" t="n">
        <v>1040</v>
      </c>
      <c r="D1041" s="54" t="n">
        <v>0</v>
      </c>
      <c r="E1041" s="54" t="n">
        <v>0</v>
      </c>
      <c r="F1041" s="54" t="n">
        <v>0</v>
      </c>
      <c r="G1041" s="54" t="n">
        <v>0</v>
      </c>
      <c r="H1041" s="54" t="n">
        <v>0</v>
      </c>
      <c r="I1041" s="54" t="n">
        <v>0</v>
      </c>
      <c r="J1041" s="54" t="n">
        <v>0</v>
      </c>
      <c r="K1041" s="54" t="n">
        <v>0</v>
      </c>
      <c r="L1041" s="54" t="n">
        <v>0</v>
      </c>
      <c r="M1041" s="54" t="n">
        <v>0</v>
      </c>
      <c r="N1041" s="54" t="n">
        <v>0</v>
      </c>
      <c r="O1041" s="54" t="n">
        <v>0</v>
      </c>
      <c r="P1041" s="54" t="n">
        <v>0</v>
      </c>
      <c r="Q1041" s="55" t="n">
        <v>0</v>
      </c>
    </row>
    <row r="1042" customFormat="false" ht="12.75" hidden="false" customHeight="false" outlineLevel="0" collapsed="false">
      <c r="A1042" s="0" t="n">
        <v>27</v>
      </c>
      <c r="B1042" s="57" t="n">
        <v>36942</v>
      </c>
      <c r="C1042" s="58" t="n">
        <v>1041</v>
      </c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83"/>
    </row>
    <row r="1043" customFormat="false" ht="12.75" hidden="false" customHeight="false" outlineLevel="0" collapsed="false">
      <c r="B1043" s="61"/>
      <c r="C1043" s="13" t="n">
        <v>1042</v>
      </c>
      <c r="D1043" s="13"/>
      <c r="E1043" s="21" t="s">
        <v>5</v>
      </c>
      <c r="F1043" s="21" t="s">
        <v>6</v>
      </c>
      <c r="G1043" s="21" t="s">
        <v>7</v>
      </c>
      <c r="H1043" s="21" t="s">
        <v>8</v>
      </c>
      <c r="I1043" s="21" t="s">
        <v>9</v>
      </c>
      <c r="J1043" s="21" t="s">
        <v>10</v>
      </c>
      <c r="K1043" s="21" t="s">
        <v>11</v>
      </c>
      <c r="L1043" s="21" t="s">
        <v>12</v>
      </c>
      <c r="M1043" s="21" t="s">
        <v>13</v>
      </c>
      <c r="N1043" s="21" t="s">
        <v>14</v>
      </c>
      <c r="O1043" s="21" t="n">
        <v>2002</v>
      </c>
      <c r="P1043" s="21" t="s">
        <v>15</v>
      </c>
      <c r="Q1043" s="84" t="s">
        <v>16</v>
      </c>
    </row>
    <row r="1044" customFormat="false" ht="12.75" hidden="false" customHeight="false" outlineLevel="0" collapsed="false">
      <c r="B1044" s="85" t="s">
        <v>107</v>
      </c>
      <c r="C1044" s="13" t="n">
        <v>1043</v>
      </c>
      <c r="D1044" s="13" t="s">
        <v>4</v>
      </c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86"/>
    </row>
    <row r="1045" customFormat="false" ht="12.75" hidden="false" customHeight="false" outlineLevel="0" collapsed="false">
      <c r="B1045" s="85" t="s">
        <v>19</v>
      </c>
      <c r="C1045" s="13" t="n">
        <v>1044</v>
      </c>
      <c r="D1045" s="50" t="n">
        <v>26629037.5382626</v>
      </c>
      <c r="E1045" s="50" t="n">
        <v>0</v>
      </c>
      <c r="F1045" s="50" t="n">
        <v>51558.49</v>
      </c>
      <c r="G1045" s="50" t="n">
        <v>309437.55</v>
      </c>
      <c r="H1045" s="50" t="n">
        <v>395290.83</v>
      </c>
      <c r="I1045" s="50" t="n">
        <v>421914.47</v>
      </c>
      <c r="J1045" s="50" t="n">
        <v>320696.43</v>
      </c>
      <c r="K1045" s="50" t="n">
        <v>379265.97</v>
      </c>
      <c r="L1045" s="50" t="n">
        <v>379363.4</v>
      </c>
      <c r="M1045" s="50" t="n">
        <v>1293119.15</v>
      </c>
      <c r="N1045" s="50" t="n">
        <v>3550646.29</v>
      </c>
      <c r="O1045" s="50" t="n">
        <v>-139772.87</v>
      </c>
      <c r="P1045" s="50" t="n">
        <v>3367236.83</v>
      </c>
      <c r="Q1045" s="51" t="n">
        <v>6778110.25</v>
      </c>
    </row>
    <row r="1046" customFormat="false" ht="12.75" hidden="false" customHeight="false" outlineLevel="0" collapsed="false">
      <c r="B1046" s="85" t="s">
        <v>20</v>
      </c>
      <c r="C1046" s="13" t="n">
        <v>1045</v>
      </c>
      <c r="D1046" s="50" t="n">
        <v>7175624.6809463</v>
      </c>
      <c r="E1046" s="50" t="n">
        <v>0</v>
      </c>
      <c r="F1046" s="50" t="n">
        <v>0</v>
      </c>
      <c r="G1046" s="50" t="n">
        <v>0</v>
      </c>
      <c r="H1046" s="50" t="n">
        <v>0</v>
      </c>
      <c r="I1046" s="50" t="n">
        <v>0</v>
      </c>
      <c r="J1046" s="50" t="n">
        <v>0</v>
      </c>
      <c r="K1046" s="50" t="n">
        <v>0</v>
      </c>
      <c r="L1046" s="50" t="n">
        <v>0</v>
      </c>
      <c r="M1046" s="50" t="n">
        <v>0</v>
      </c>
      <c r="N1046" s="50" t="n">
        <v>0</v>
      </c>
      <c r="O1046" s="50" t="n">
        <v>217021.5</v>
      </c>
      <c r="P1046" s="50" t="n">
        <v>1026270</v>
      </c>
      <c r="Q1046" s="51" t="n">
        <v>1243291.5</v>
      </c>
    </row>
    <row r="1047" customFormat="false" ht="12.75" hidden="false" customHeight="false" outlineLevel="0" collapsed="false">
      <c r="B1047" s="85" t="s">
        <v>108</v>
      </c>
      <c r="C1047" s="13" t="n">
        <v>1046</v>
      </c>
      <c r="D1047" s="50" t="n">
        <v>0</v>
      </c>
      <c r="E1047" s="50" t="n">
        <v>0</v>
      </c>
      <c r="F1047" s="50" t="n">
        <v>0</v>
      </c>
      <c r="G1047" s="50" t="n">
        <v>0</v>
      </c>
      <c r="H1047" s="50" t="n">
        <v>0</v>
      </c>
      <c r="I1047" s="50" t="n">
        <v>0</v>
      </c>
      <c r="J1047" s="50" t="n">
        <v>0</v>
      </c>
      <c r="K1047" s="50" t="n">
        <v>0</v>
      </c>
      <c r="L1047" s="50" t="n">
        <v>0</v>
      </c>
      <c r="M1047" s="50" t="n">
        <v>0</v>
      </c>
      <c r="N1047" s="50" t="n">
        <v>0</v>
      </c>
      <c r="O1047" s="50" t="n">
        <v>0</v>
      </c>
      <c r="P1047" s="50" t="n">
        <v>0</v>
      </c>
      <c r="Q1047" s="51" t="n">
        <v>0</v>
      </c>
    </row>
    <row r="1048" customFormat="false" ht="12.75" hidden="false" customHeight="false" outlineLevel="0" collapsed="false">
      <c r="B1048" s="85" t="s">
        <v>25</v>
      </c>
      <c r="C1048" s="13" t="n">
        <v>1047</v>
      </c>
      <c r="D1048" s="50" t="n">
        <v>8712251.09405619</v>
      </c>
      <c r="E1048" s="50" t="n">
        <v>0</v>
      </c>
      <c r="F1048" s="50" t="n">
        <v>24685.77</v>
      </c>
      <c r="G1048" s="50" t="n">
        <v>120547.06</v>
      </c>
      <c r="H1048" s="50" t="n">
        <v>123958.28</v>
      </c>
      <c r="I1048" s="50" t="n">
        <v>126427.75</v>
      </c>
      <c r="J1048" s="50" t="n">
        <v>97833</v>
      </c>
      <c r="K1048" s="50" t="n">
        <v>200168.3</v>
      </c>
      <c r="L1048" s="50" t="n">
        <v>128295.19</v>
      </c>
      <c r="M1048" s="50" t="n">
        <v>371778.11</v>
      </c>
      <c r="N1048" s="50" t="n">
        <v>1193693.46</v>
      </c>
      <c r="O1048" s="50" t="n">
        <v>91894.48</v>
      </c>
      <c r="P1048" s="50" t="n">
        <v>902568.12</v>
      </c>
      <c r="Q1048" s="51" t="n">
        <v>2188156.06</v>
      </c>
    </row>
    <row r="1049" customFormat="false" ht="12.75" hidden="false" customHeight="false" outlineLevel="0" collapsed="false">
      <c r="B1049" s="85" t="s">
        <v>29</v>
      </c>
      <c r="C1049" s="13" t="n">
        <v>1048</v>
      </c>
      <c r="D1049" s="50" t="n">
        <v>845690.138482108</v>
      </c>
      <c r="E1049" s="50" t="n">
        <v>0</v>
      </c>
      <c r="F1049" s="50" t="n">
        <v>0</v>
      </c>
      <c r="G1049" s="50" t="n">
        <v>0</v>
      </c>
      <c r="H1049" s="50" t="n">
        <v>0</v>
      </c>
      <c r="I1049" s="50" t="n">
        <v>0</v>
      </c>
      <c r="J1049" s="50" t="n">
        <v>0</v>
      </c>
      <c r="K1049" s="50" t="n">
        <v>0</v>
      </c>
      <c r="L1049" s="50" t="n">
        <v>0</v>
      </c>
      <c r="M1049" s="50" t="n">
        <v>0</v>
      </c>
      <c r="N1049" s="50" t="n">
        <v>0</v>
      </c>
      <c r="O1049" s="50" t="n">
        <v>0</v>
      </c>
      <c r="P1049" s="50" t="n">
        <v>0</v>
      </c>
      <c r="Q1049" s="51" t="n">
        <v>0</v>
      </c>
    </row>
    <row r="1050" customFormat="false" ht="12.75" hidden="false" customHeight="false" outlineLevel="0" collapsed="false">
      <c r="B1050" s="85" t="s">
        <v>32</v>
      </c>
      <c r="C1050" s="13" t="n">
        <v>1049</v>
      </c>
      <c r="D1050" s="50" t="n">
        <v>589758.022331582</v>
      </c>
      <c r="E1050" s="50" t="n">
        <v>0</v>
      </c>
      <c r="F1050" s="50" t="n">
        <v>-796.56</v>
      </c>
      <c r="G1050" s="50" t="n">
        <v>-3567.92</v>
      </c>
      <c r="H1050" s="50" t="n">
        <v>-3552.66</v>
      </c>
      <c r="I1050" s="50" t="n">
        <v>0</v>
      </c>
      <c r="J1050" s="50" t="n">
        <v>0</v>
      </c>
      <c r="K1050" s="50" t="n">
        <v>0</v>
      </c>
      <c r="L1050" s="50" t="n">
        <v>0</v>
      </c>
      <c r="M1050" s="50" t="n">
        <v>0</v>
      </c>
      <c r="N1050" s="50" t="n">
        <v>-7917.14</v>
      </c>
      <c r="O1050" s="50" t="n">
        <v>0</v>
      </c>
      <c r="P1050" s="50" t="n">
        <v>0</v>
      </c>
      <c r="Q1050" s="51" t="n">
        <v>-7917.14</v>
      </c>
    </row>
    <row r="1051" customFormat="false" ht="12.75" hidden="false" customHeight="false" outlineLevel="0" collapsed="false">
      <c r="B1051" s="85" t="s">
        <v>35</v>
      </c>
      <c r="C1051" s="13" t="n">
        <v>1050</v>
      </c>
      <c r="D1051" s="50" t="n">
        <v>496457.165547798</v>
      </c>
      <c r="E1051" s="50" t="n">
        <v>0</v>
      </c>
      <c r="F1051" s="50" t="n">
        <v>0</v>
      </c>
      <c r="G1051" s="50" t="n">
        <v>0</v>
      </c>
      <c r="H1051" s="50" t="n">
        <v>0</v>
      </c>
      <c r="I1051" s="50" t="n">
        <v>0</v>
      </c>
      <c r="J1051" s="50" t="n">
        <v>0</v>
      </c>
      <c r="K1051" s="50" t="n">
        <v>0</v>
      </c>
      <c r="L1051" s="50" t="n">
        <v>0</v>
      </c>
      <c r="M1051" s="50" t="n">
        <v>0</v>
      </c>
      <c r="N1051" s="50" t="n">
        <v>0</v>
      </c>
      <c r="O1051" s="50" t="n">
        <v>0</v>
      </c>
      <c r="P1051" s="50" t="n">
        <v>0</v>
      </c>
      <c r="Q1051" s="51" t="n">
        <v>0</v>
      </c>
    </row>
    <row r="1052" customFormat="false" ht="12.75" hidden="false" customHeight="false" outlineLevel="0" collapsed="false">
      <c r="B1052" s="85" t="s">
        <v>38</v>
      </c>
      <c r="C1052" s="13" t="n">
        <v>1051</v>
      </c>
      <c r="D1052" s="50" t="n">
        <v>0</v>
      </c>
      <c r="E1052" s="50" t="n">
        <v>0</v>
      </c>
      <c r="F1052" s="50" t="n">
        <v>0</v>
      </c>
      <c r="G1052" s="50" t="n">
        <v>0</v>
      </c>
      <c r="H1052" s="50" t="n">
        <v>0</v>
      </c>
      <c r="I1052" s="50" t="n">
        <v>0</v>
      </c>
      <c r="J1052" s="50" t="n">
        <v>0</v>
      </c>
      <c r="K1052" s="50" t="n">
        <v>0</v>
      </c>
      <c r="L1052" s="50" t="n">
        <v>0</v>
      </c>
      <c r="M1052" s="50" t="n">
        <v>0</v>
      </c>
      <c r="N1052" s="50" t="n">
        <v>0</v>
      </c>
      <c r="O1052" s="50" t="n">
        <v>0</v>
      </c>
      <c r="P1052" s="50" t="n">
        <v>0</v>
      </c>
      <c r="Q1052" s="51" t="n">
        <v>0</v>
      </c>
    </row>
    <row r="1053" customFormat="false" ht="12.75" hidden="false" customHeight="false" outlineLevel="0" collapsed="false">
      <c r="B1053" s="85" t="s">
        <v>43</v>
      </c>
      <c r="C1053" s="13" t="n">
        <v>1052</v>
      </c>
      <c r="D1053" s="50" t="n">
        <v>5651395.3319067</v>
      </c>
      <c r="E1053" s="50" t="n">
        <v>0</v>
      </c>
      <c r="F1053" s="50" t="n">
        <v>33493.41</v>
      </c>
      <c r="G1053" s="50" t="n">
        <v>14053.67</v>
      </c>
      <c r="H1053" s="50" t="n">
        <v>174764.69</v>
      </c>
      <c r="I1053" s="50" t="n">
        <v>203598.72</v>
      </c>
      <c r="J1053" s="50" t="n">
        <v>135703.64</v>
      </c>
      <c r="K1053" s="50" t="n">
        <v>-5414.32</v>
      </c>
      <c r="L1053" s="50" t="n">
        <v>166644.05</v>
      </c>
      <c r="M1053" s="50" t="n">
        <v>522436.76</v>
      </c>
      <c r="N1053" s="50" t="n">
        <v>1245280.62</v>
      </c>
      <c r="O1053" s="50" t="n">
        <v>-578487.98</v>
      </c>
      <c r="P1053" s="50" t="n">
        <v>-2472162.75</v>
      </c>
      <c r="Q1053" s="51" t="n">
        <v>-1805370.11</v>
      </c>
    </row>
    <row r="1054" customFormat="false" ht="12.75" hidden="false" customHeight="false" outlineLevel="0" collapsed="false">
      <c r="B1054" s="85" t="s">
        <v>47</v>
      </c>
      <c r="C1054" s="13" t="n">
        <v>1053</v>
      </c>
      <c r="D1054" s="50" t="n">
        <v>2835402.97073686</v>
      </c>
      <c r="E1054" s="50" t="n">
        <v>0</v>
      </c>
      <c r="F1054" s="50" t="n">
        <v>0</v>
      </c>
      <c r="G1054" s="50" t="n">
        <v>97126.63</v>
      </c>
      <c r="H1054" s="50" t="n">
        <v>40904.92</v>
      </c>
      <c r="I1054" s="50" t="n">
        <v>19259.92</v>
      </c>
      <c r="J1054" s="50" t="n">
        <v>18789.3</v>
      </c>
      <c r="K1054" s="50" t="n">
        <v>35983.35</v>
      </c>
      <c r="L1054" s="50" t="n">
        <v>21020</v>
      </c>
      <c r="M1054" s="50" t="n">
        <v>227095.78</v>
      </c>
      <c r="N1054" s="50" t="n">
        <v>460179.9</v>
      </c>
      <c r="O1054" s="50" t="n">
        <v>-436034.53</v>
      </c>
      <c r="P1054" s="50" t="n">
        <v>1062318.98</v>
      </c>
      <c r="Q1054" s="51" t="n">
        <v>1086464.35</v>
      </c>
    </row>
    <row r="1055" customFormat="false" ht="12.75" hidden="false" customHeight="false" outlineLevel="0" collapsed="false">
      <c r="B1055" s="85" t="s">
        <v>50</v>
      </c>
      <c r="C1055" s="13" t="n">
        <v>1054</v>
      </c>
      <c r="D1055" s="50" t="n">
        <v>1179956.24062775</v>
      </c>
      <c r="E1055" s="50" t="n">
        <v>0</v>
      </c>
      <c r="F1055" s="50" t="n">
        <v>-9568.28</v>
      </c>
      <c r="G1055" s="50" t="n">
        <v>0</v>
      </c>
      <c r="H1055" s="50" t="n">
        <v>0</v>
      </c>
      <c r="I1055" s="50" t="n">
        <v>0</v>
      </c>
      <c r="J1055" s="50" t="n">
        <v>0</v>
      </c>
      <c r="K1055" s="50" t="n">
        <v>0</v>
      </c>
      <c r="L1055" s="50" t="n">
        <v>0</v>
      </c>
      <c r="M1055" s="50" t="n">
        <v>0</v>
      </c>
      <c r="N1055" s="50" t="n">
        <v>-9568.28</v>
      </c>
      <c r="O1055" s="50" t="n">
        <v>217433.36</v>
      </c>
      <c r="P1055" s="50" t="n">
        <v>-605045.7</v>
      </c>
      <c r="Q1055" s="51" t="n">
        <v>-397180.62</v>
      </c>
    </row>
    <row r="1056" customFormat="false" ht="12.75" hidden="false" customHeight="false" outlineLevel="0" collapsed="false">
      <c r="B1056" s="85" t="s">
        <v>53</v>
      </c>
      <c r="C1056" s="13" t="n">
        <v>1055</v>
      </c>
      <c r="D1056" s="50" t="n">
        <v>384869.22694546</v>
      </c>
      <c r="E1056" s="50" t="n">
        <v>0</v>
      </c>
      <c r="F1056" s="50" t="n">
        <v>-21507.17</v>
      </c>
      <c r="G1056" s="50" t="n">
        <v>38850.65</v>
      </c>
      <c r="H1056" s="50" t="n">
        <v>0</v>
      </c>
      <c r="I1056" s="50" t="n">
        <v>0</v>
      </c>
      <c r="J1056" s="50" t="n">
        <v>0</v>
      </c>
      <c r="K1056" s="50" t="n">
        <v>0</v>
      </c>
      <c r="L1056" s="50" t="n">
        <v>0</v>
      </c>
      <c r="M1056" s="50" t="n">
        <v>0</v>
      </c>
      <c r="N1056" s="50" t="n">
        <v>17343.48</v>
      </c>
      <c r="O1056" s="50" t="n">
        <v>0</v>
      </c>
      <c r="P1056" s="50" t="n">
        <v>0</v>
      </c>
      <c r="Q1056" s="51" t="n">
        <v>17343.48</v>
      </c>
    </row>
    <row r="1057" customFormat="false" ht="12.75" hidden="false" customHeight="false" outlineLevel="0" collapsed="false">
      <c r="B1057" s="85" t="s">
        <v>56</v>
      </c>
      <c r="C1057" s="13" t="n">
        <v>1056</v>
      </c>
      <c r="D1057" s="50" t="n">
        <v>266628.806557156</v>
      </c>
      <c r="E1057" s="50" t="n">
        <v>0</v>
      </c>
      <c r="F1057" s="50" t="n">
        <v>14338.11</v>
      </c>
      <c r="G1057" s="50" t="n">
        <v>0</v>
      </c>
      <c r="H1057" s="50" t="n">
        <v>0</v>
      </c>
      <c r="I1057" s="50" t="n">
        <v>0</v>
      </c>
      <c r="J1057" s="50" t="n">
        <v>0</v>
      </c>
      <c r="K1057" s="50" t="n">
        <v>0</v>
      </c>
      <c r="L1057" s="50" t="n">
        <v>0</v>
      </c>
      <c r="M1057" s="50" t="n">
        <v>0</v>
      </c>
      <c r="N1057" s="50" t="n">
        <v>14338.11</v>
      </c>
      <c r="O1057" s="50" t="n">
        <v>0</v>
      </c>
      <c r="P1057" s="50" t="n">
        <v>0</v>
      </c>
      <c r="Q1057" s="51" t="n">
        <v>14338.11</v>
      </c>
    </row>
    <row r="1058" customFormat="false" ht="12.75" hidden="false" customHeight="false" outlineLevel="0" collapsed="false">
      <c r="B1058" s="85" t="s">
        <v>59</v>
      </c>
      <c r="C1058" s="13" t="n">
        <v>1057</v>
      </c>
      <c r="D1058" s="50" t="n">
        <v>159449.128520528</v>
      </c>
      <c r="E1058" s="50" t="n">
        <v>0</v>
      </c>
      <c r="F1058" s="50" t="n">
        <v>0</v>
      </c>
      <c r="G1058" s="50" t="n">
        <v>0</v>
      </c>
      <c r="H1058" s="50" t="n">
        <v>0</v>
      </c>
      <c r="I1058" s="50" t="n">
        <v>0</v>
      </c>
      <c r="J1058" s="50" t="n">
        <v>0</v>
      </c>
      <c r="K1058" s="50" t="n">
        <v>0</v>
      </c>
      <c r="L1058" s="50" t="n">
        <v>0</v>
      </c>
      <c r="M1058" s="50" t="n">
        <v>0</v>
      </c>
      <c r="N1058" s="50" t="n">
        <v>0</v>
      </c>
      <c r="O1058" s="50" t="n">
        <v>0</v>
      </c>
      <c r="P1058" s="50" t="n">
        <v>0</v>
      </c>
      <c r="Q1058" s="51" t="n">
        <v>0</v>
      </c>
    </row>
    <row r="1059" customFormat="false" ht="12.75" hidden="false" customHeight="false" outlineLevel="0" collapsed="false">
      <c r="B1059" s="85" t="s">
        <v>109</v>
      </c>
      <c r="C1059" s="13" t="n">
        <v>1058</v>
      </c>
      <c r="D1059" s="50" t="n">
        <v>0</v>
      </c>
      <c r="E1059" s="50" t="n">
        <v>0</v>
      </c>
      <c r="F1059" s="50" t="n">
        <v>0</v>
      </c>
      <c r="G1059" s="50" t="n">
        <v>0</v>
      </c>
      <c r="H1059" s="50" t="n">
        <v>0</v>
      </c>
      <c r="I1059" s="50" t="n">
        <v>0</v>
      </c>
      <c r="J1059" s="50" t="n">
        <v>0</v>
      </c>
      <c r="K1059" s="50" t="n">
        <v>0</v>
      </c>
      <c r="L1059" s="50" t="n">
        <v>0</v>
      </c>
      <c r="M1059" s="50" t="n">
        <v>0</v>
      </c>
      <c r="N1059" s="50" t="n">
        <v>0</v>
      </c>
      <c r="O1059" s="50" t="n">
        <v>0</v>
      </c>
      <c r="P1059" s="50" t="n">
        <v>0</v>
      </c>
      <c r="Q1059" s="51" t="n">
        <v>0</v>
      </c>
    </row>
    <row r="1060" customFormat="false" ht="12.75" hidden="false" customHeight="false" outlineLevel="0" collapsed="false">
      <c r="B1060" s="85" t="s">
        <v>64</v>
      </c>
      <c r="C1060" s="13" t="n">
        <v>1059</v>
      </c>
      <c r="D1060" s="50" t="n">
        <v>7267738.62362333</v>
      </c>
      <c r="E1060" s="50" t="n">
        <v>0</v>
      </c>
      <c r="F1060" s="50" t="n">
        <v>8610</v>
      </c>
      <c r="G1060" s="50" t="n">
        <v>26799.14</v>
      </c>
      <c r="H1060" s="50" t="n">
        <v>43360.34</v>
      </c>
      <c r="I1060" s="50" t="n">
        <v>45475.7</v>
      </c>
      <c r="J1060" s="50" t="n">
        <v>45165.49</v>
      </c>
      <c r="K1060" s="50" t="n">
        <v>94662.5</v>
      </c>
      <c r="L1060" s="50" t="n">
        <v>45761.09</v>
      </c>
      <c r="M1060" s="50" t="n">
        <v>131317.11</v>
      </c>
      <c r="N1060" s="50" t="n">
        <v>441151.37</v>
      </c>
      <c r="O1060" s="50" t="n">
        <v>-123270.49</v>
      </c>
      <c r="P1060" s="50" t="n">
        <v>1170212.13</v>
      </c>
      <c r="Q1060" s="51" t="n">
        <v>1488093.01</v>
      </c>
    </row>
    <row r="1061" customFormat="false" ht="12.75" hidden="false" customHeight="false" outlineLevel="0" collapsed="false">
      <c r="B1061" s="85" t="s">
        <v>67</v>
      </c>
      <c r="C1061" s="13" t="n">
        <v>1060</v>
      </c>
      <c r="D1061" s="50" t="n">
        <v>112322.054257359</v>
      </c>
      <c r="E1061" s="50" t="n">
        <v>0</v>
      </c>
      <c r="F1061" s="50" t="n">
        <v>-398.28</v>
      </c>
      <c r="G1061" s="50" t="n">
        <v>0</v>
      </c>
      <c r="H1061" s="50" t="n">
        <v>0</v>
      </c>
      <c r="I1061" s="50" t="n">
        <v>0</v>
      </c>
      <c r="J1061" s="50" t="n">
        <v>0</v>
      </c>
      <c r="K1061" s="50" t="n">
        <v>0</v>
      </c>
      <c r="L1061" s="50" t="n">
        <v>0</v>
      </c>
      <c r="M1061" s="50" t="n">
        <v>0</v>
      </c>
      <c r="N1061" s="50" t="n">
        <v>-398.28</v>
      </c>
      <c r="O1061" s="50" t="n">
        <v>0</v>
      </c>
      <c r="P1061" s="50" t="n">
        <v>0</v>
      </c>
      <c r="Q1061" s="51" t="n">
        <v>-398.28</v>
      </c>
    </row>
    <row r="1062" customFormat="false" ht="12.75" hidden="false" customHeight="false" outlineLevel="0" collapsed="false">
      <c r="B1062" s="85" t="s">
        <v>70</v>
      </c>
      <c r="C1062" s="13" t="n">
        <v>1061</v>
      </c>
      <c r="D1062" s="50" t="n">
        <v>317183.493069973</v>
      </c>
      <c r="E1062" s="50" t="n">
        <v>0</v>
      </c>
      <c r="F1062" s="50" t="n">
        <v>0</v>
      </c>
      <c r="G1062" s="50" t="n">
        <v>0</v>
      </c>
      <c r="H1062" s="50" t="n">
        <v>0</v>
      </c>
      <c r="I1062" s="50" t="n">
        <v>0</v>
      </c>
      <c r="J1062" s="50" t="n">
        <v>0</v>
      </c>
      <c r="K1062" s="50" t="n">
        <v>0</v>
      </c>
      <c r="L1062" s="50" t="n">
        <v>0</v>
      </c>
      <c r="M1062" s="50" t="n">
        <v>0</v>
      </c>
      <c r="N1062" s="50" t="n">
        <v>0</v>
      </c>
      <c r="O1062" s="50" t="n">
        <v>0</v>
      </c>
      <c r="P1062" s="50" t="n">
        <v>0</v>
      </c>
      <c r="Q1062" s="51" t="n">
        <v>0</v>
      </c>
    </row>
    <row r="1063" customFormat="false" ht="12.75" hidden="false" customHeight="false" outlineLevel="0" collapsed="false">
      <c r="B1063" s="85" t="s">
        <v>75</v>
      </c>
      <c r="C1063" s="13" t="n">
        <v>1062</v>
      </c>
      <c r="D1063" s="50" t="n">
        <v>3362067.54218117</v>
      </c>
      <c r="E1063" s="50" t="n">
        <v>0</v>
      </c>
      <c r="F1063" s="50" t="n">
        <v>2628.65</v>
      </c>
      <c r="G1063" s="50" t="n">
        <v>15628.32</v>
      </c>
      <c r="H1063" s="50" t="n">
        <v>15855.26</v>
      </c>
      <c r="I1063" s="50" t="n">
        <v>27152.38</v>
      </c>
      <c r="J1063" s="50" t="n">
        <v>23205</v>
      </c>
      <c r="K1063" s="50" t="n">
        <v>53866.14</v>
      </c>
      <c r="L1063" s="50" t="n">
        <v>17643.07</v>
      </c>
      <c r="M1063" s="50" t="n">
        <v>40491.39</v>
      </c>
      <c r="N1063" s="50" t="n">
        <v>196470.21</v>
      </c>
      <c r="O1063" s="50" t="n">
        <v>471670.79</v>
      </c>
      <c r="P1063" s="50" t="n">
        <v>2283076.05</v>
      </c>
      <c r="Q1063" s="51" t="n">
        <v>2951217.05</v>
      </c>
    </row>
    <row r="1064" customFormat="false" ht="12.75" hidden="false" customHeight="false" outlineLevel="0" collapsed="false">
      <c r="B1064" s="85" t="s">
        <v>78</v>
      </c>
      <c r="C1064" s="13" t="n">
        <v>1063</v>
      </c>
      <c r="D1064" s="50" t="n">
        <v>311469.126814716</v>
      </c>
      <c r="E1064" s="50" t="n">
        <v>0</v>
      </c>
      <c r="F1064" s="50" t="n">
        <v>72.84</v>
      </c>
      <c r="G1064" s="50" t="n">
        <v>0</v>
      </c>
      <c r="H1064" s="50" t="n">
        <v>0</v>
      </c>
      <c r="I1064" s="50" t="n">
        <v>0</v>
      </c>
      <c r="J1064" s="50" t="n">
        <v>0</v>
      </c>
      <c r="K1064" s="50" t="n">
        <v>0</v>
      </c>
      <c r="L1064" s="50" t="n">
        <v>0</v>
      </c>
      <c r="M1064" s="50" t="n">
        <v>0</v>
      </c>
      <c r="N1064" s="50" t="n">
        <v>72.84</v>
      </c>
      <c r="O1064" s="50" t="n">
        <v>0</v>
      </c>
      <c r="P1064" s="50" t="n">
        <v>0</v>
      </c>
      <c r="Q1064" s="51" t="n">
        <v>72.84</v>
      </c>
    </row>
    <row r="1065" customFormat="false" ht="12.75" hidden="false" customHeight="false" outlineLevel="0" collapsed="false">
      <c r="B1065" s="85"/>
      <c r="C1065" s="13" t="n">
        <v>1064</v>
      </c>
      <c r="D1065" s="50"/>
      <c r="E1065" s="50"/>
      <c r="F1065" s="50"/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1"/>
    </row>
    <row r="1066" customFormat="false" ht="12.75" hidden="false" customHeight="false" outlineLevel="0" collapsed="false">
      <c r="B1066" s="85" t="s">
        <v>83</v>
      </c>
      <c r="C1066" s="13" t="n">
        <v>1065</v>
      </c>
      <c r="D1066" s="50" t="s">
        <v>4</v>
      </c>
      <c r="E1066" s="50"/>
      <c r="F1066" s="50"/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1"/>
    </row>
    <row r="1067" customFormat="false" ht="12.75" hidden="false" customHeight="false" outlineLevel="0" collapsed="false">
      <c r="B1067" s="85" t="s">
        <v>22</v>
      </c>
      <c r="C1067" s="13" t="n">
        <v>1066</v>
      </c>
      <c r="D1067" s="50" t="n">
        <v>0</v>
      </c>
      <c r="E1067" s="50" t="n">
        <v>0</v>
      </c>
      <c r="F1067" s="50" t="n">
        <v>0</v>
      </c>
      <c r="G1067" s="50" t="n">
        <v>0</v>
      </c>
      <c r="H1067" s="50" t="n">
        <v>0</v>
      </c>
      <c r="I1067" s="50" t="n">
        <v>0</v>
      </c>
      <c r="J1067" s="50" t="n">
        <v>0</v>
      </c>
      <c r="K1067" s="50" t="n">
        <v>0</v>
      </c>
      <c r="L1067" s="50" t="n">
        <v>0</v>
      </c>
      <c r="M1067" s="50" t="n">
        <v>0</v>
      </c>
      <c r="N1067" s="50" t="n">
        <v>0</v>
      </c>
      <c r="O1067" s="50" t="n">
        <v>0</v>
      </c>
      <c r="P1067" s="50" t="n">
        <v>0</v>
      </c>
      <c r="Q1067" s="51" t="n">
        <v>0</v>
      </c>
    </row>
    <row r="1068" customFormat="false" ht="12.75" hidden="false" customHeight="false" outlineLevel="0" collapsed="false">
      <c r="B1068" s="85" t="s">
        <v>27</v>
      </c>
      <c r="C1068" s="13" t="n">
        <v>1067</v>
      </c>
      <c r="D1068" s="50" t="n">
        <v>0</v>
      </c>
      <c r="E1068" s="50" t="n">
        <v>0</v>
      </c>
      <c r="F1068" s="50" t="n">
        <v>0</v>
      </c>
      <c r="G1068" s="50" t="n">
        <v>0</v>
      </c>
      <c r="H1068" s="50" t="n">
        <v>0</v>
      </c>
      <c r="I1068" s="50" t="n">
        <v>0</v>
      </c>
      <c r="J1068" s="50" t="n">
        <v>0</v>
      </c>
      <c r="K1068" s="50" t="n">
        <v>0</v>
      </c>
      <c r="L1068" s="50" t="n">
        <v>0</v>
      </c>
      <c r="M1068" s="50" t="n">
        <v>0</v>
      </c>
      <c r="N1068" s="50" t="n">
        <v>0</v>
      </c>
      <c r="O1068" s="50" t="n">
        <v>0</v>
      </c>
      <c r="P1068" s="50" t="n">
        <v>0</v>
      </c>
      <c r="Q1068" s="51" t="n">
        <v>0</v>
      </c>
    </row>
    <row r="1069" customFormat="false" ht="12.75" hidden="false" customHeight="false" outlineLevel="0" collapsed="false">
      <c r="B1069" s="85" t="s">
        <v>77</v>
      </c>
      <c r="C1069" s="13" t="n">
        <v>1068</v>
      </c>
      <c r="D1069" s="50" t="n">
        <v>0</v>
      </c>
      <c r="E1069" s="50" t="n">
        <v>0</v>
      </c>
      <c r="F1069" s="50" t="n">
        <v>-0.0485104144756383</v>
      </c>
      <c r="G1069" s="50" t="n">
        <v>-2.36310379923861</v>
      </c>
      <c r="H1069" s="50" t="n">
        <v>-2.88342442833741</v>
      </c>
      <c r="I1069" s="50" t="n">
        <v>-11.8050559585509</v>
      </c>
      <c r="J1069" s="50" t="n">
        <v>-15.46475113573</v>
      </c>
      <c r="K1069" s="50" t="n">
        <v>-38.5915127471006</v>
      </c>
      <c r="L1069" s="50" t="n">
        <v>-8.76447600627766</v>
      </c>
      <c r="M1069" s="50" t="n">
        <v>-16.760699691022</v>
      </c>
      <c r="N1069" s="50" t="n">
        <v>-96.6815341807328</v>
      </c>
      <c r="O1069" s="50" t="n">
        <v>-492.856051076491</v>
      </c>
      <c r="P1069" s="50" t="n">
        <v>-3329.85780341307</v>
      </c>
      <c r="Q1069" s="51" t="n">
        <v>-3919.3953886703</v>
      </c>
    </row>
    <row r="1070" customFormat="false" ht="12.75" hidden="false" customHeight="false" outlineLevel="0" collapsed="false">
      <c r="B1070" s="85" t="s">
        <v>66</v>
      </c>
      <c r="C1070" s="13" t="n">
        <v>1069</v>
      </c>
      <c r="D1070" s="50" t="n">
        <v>0</v>
      </c>
      <c r="E1070" s="50" t="n">
        <v>0</v>
      </c>
      <c r="F1070" s="50" t="n">
        <v>0</v>
      </c>
      <c r="G1070" s="50" t="n">
        <v>0</v>
      </c>
      <c r="H1070" s="50" t="n">
        <v>0</v>
      </c>
      <c r="I1070" s="50" t="n">
        <v>0</v>
      </c>
      <c r="J1070" s="50" t="n">
        <v>0</v>
      </c>
      <c r="K1070" s="50" t="n">
        <v>0</v>
      </c>
      <c r="L1070" s="50" t="n">
        <v>0</v>
      </c>
      <c r="M1070" s="50" t="n">
        <v>0</v>
      </c>
      <c r="N1070" s="50" t="n">
        <v>0</v>
      </c>
      <c r="O1070" s="50" t="n">
        <v>0</v>
      </c>
      <c r="P1070" s="50" t="n">
        <v>0</v>
      </c>
      <c r="Q1070" s="51" t="n">
        <v>0</v>
      </c>
    </row>
    <row r="1071" customFormat="false" ht="12.75" hidden="false" customHeight="false" outlineLevel="0" collapsed="false">
      <c r="B1071" s="85" t="s">
        <v>45</v>
      </c>
      <c r="C1071" s="13" t="n">
        <v>1070</v>
      </c>
      <c r="D1071" s="50" t="n">
        <v>0</v>
      </c>
      <c r="E1071" s="50" t="n">
        <v>0</v>
      </c>
      <c r="F1071" s="50" t="n">
        <v>0</v>
      </c>
      <c r="G1071" s="50" t="n">
        <v>0</v>
      </c>
      <c r="H1071" s="50" t="n">
        <v>0</v>
      </c>
      <c r="I1071" s="50" t="n">
        <v>0</v>
      </c>
      <c r="J1071" s="50" t="n">
        <v>0</v>
      </c>
      <c r="K1071" s="50" t="n">
        <v>0</v>
      </c>
      <c r="L1071" s="50" t="n">
        <v>0</v>
      </c>
      <c r="M1071" s="50" t="n">
        <v>0</v>
      </c>
      <c r="N1071" s="50" t="n">
        <v>0</v>
      </c>
      <c r="O1071" s="50" t="n">
        <v>0</v>
      </c>
      <c r="P1071" s="50" t="n">
        <v>0</v>
      </c>
      <c r="Q1071" s="51" t="n">
        <v>0</v>
      </c>
    </row>
    <row r="1072" customFormat="false" ht="12.75" hidden="false" customHeight="false" outlineLevel="0" collapsed="false">
      <c r="B1072" s="85" t="s">
        <v>52</v>
      </c>
      <c r="C1072" s="13" t="n">
        <v>1071</v>
      </c>
      <c r="D1072" s="50" t="n">
        <v>0</v>
      </c>
      <c r="E1072" s="50" t="n">
        <v>0</v>
      </c>
      <c r="F1072" s="50" t="n">
        <v>0</v>
      </c>
      <c r="G1072" s="50" t="n">
        <v>0</v>
      </c>
      <c r="H1072" s="50" t="n">
        <v>0</v>
      </c>
      <c r="I1072" s="50" t="n">
        <v>0</v>
      </c>
      <c r="J1072" s="50" t="n">
        <v>0</v>
      </c>
      <c r="K1072" s="50" t="n">
        <v>0</v>
      </c>
      <c r="L1072" s="50" t="n">
        <v>0</v>
      </c>
      <c r="M1072" s="50" t="n">
        <v>0</v>
      </c>
      <c r="N1072" s="50" t="n">
        <v>0</v>
      </c>
      <c r="O1072" s="50" t="n">
        <v>0</v>
      </c>
      <c r="P1072" s="50" t="n">
        <v>0</v>
      </c>
      <c r="Q1072" s="51" t="n">
        <v>0</v>
      </c>
    </row>
    <row r="1073" customFormat="false" ht="12.75" hidden="false" customHeight="false" outlineLevel="0" collapsed="false">
      <c r="B1073" s="85" t="s">
        <v>80</v>
      </c>
      <c r="C1073" s="13" t="n">
        <v>1072</v>
      </c>
      <c r="D1073" s="50" t="n">
        <v>0</v>
      </c>
      <c r="E1073" s="50" t="n">
        <v>0</v>
      </c>
      <c r="F1073" s="50" t="n">
        <v>0</v>
      </c>
      <c r="G1073" s="50" t="n">
        <v>0</v>
      </c>
      <c r="H1073" s="50" t="n">
        <v>0</v>
      </c>
      <c r="I1073" s="50" t="n">
        <v>0</v>
      </c>
      <c r="J1073" s="50" t="n">
        <v>0</v>
      </c>
      <c r="K1073" s="50" t="n">
        <v>0</v>
      </c>
      <c r="L1073" s="50" t="n">
        <v>0</v>
      </c>
      <c r="M1073" s="50" t="n">
        <v>0</v>
      </c>
      <c r="N1073" s="50" t="n">
        <v>0</v>
      </c>
      <c r="O1073" s="50" t="n">
        <v>0</v>
      </c>
      <c r="P1073" s="50" t="n">
        <v>0</v>
      </c>
      <c r="Q1073" s="51" t="n">
        <v>0</v>
      </c>
    </row>
    <row r="1074" customFormat="false" ht="12.75" hidden="false" customHeight="false" outlineLevel="0" collapsed="false">
      <c r="B1074" s="85" t="s">
        <v>49</v>
      </c>
      <c r="C1074" s="13" t="n">
        <v>1073</v>
      </c>
      <c r="D1074" s="50" t="n">
        <v>0</v>
      </c>
      <c r="E1074" s="50" t="n">
        <v>0</v>
      </c>
      <c r="F1074" s="50" t="n">
        <v>0</v>
      </c>
      <c r="G1074" s="50" t="n">
        <v>0</v>
      </c>
      <c r="H1074" s="50" t="n">
        <v>0</v>
      </c>
      <c r="I1074" s="50" t="n">
        <v>0</v>
      </c>
      <c r="J1074" s="50" t="n">
        <v>0</v>
      </c>
      <c r="K1074" s="50" t="n">
        <v>0</v>
      </c>
      <c r="L1074" s="50" t="n">
        <v>0</v>
      </c>
      <c r="M1074" s="50" t="n">
        <v>0</v>
      </c>
      <c r="N1074" s="50" t="n">
        <v>0</v>
      </c>
      <c r="O1074" s="50" t="n">
        <v>0</v>
      </c>
      <c r="P1074" s="50" t="n">
        <v>0</v>
      </c>
      <c r="Q1074" s="51" t="n">
        <v>0</v>
      </c>
    </row>
    <row r="1075" customFormat="false" ht="12.75" hidden="false" customHeight="false" outlineLevel="0" collapsed="false">
      <c r="B1075" s="85" t="s">
        <v>34</v>
      </c>
      <c r="C1075" s="13" t="n">
        <v>1074</v>
      </c>
      <c r="D1075" s="50" t="n">
        <v>0</v>
      </c>
      <c r="E1075" s="50" t="n">
        <v>0</v>
      </c>
      <c r="F1075" s="50" t="n">
        <v>0</v>
      </c>
      <c r="G1075" s="50" t="n">
        <v>0</v>
      </c>
      <c r="H1075" s="50" t="n">
        <v>0</v>
      </c>
      <c r="I1075" s="50" t="n">
        <v>0</v>
      </c>
      <c r="J1075" s="50" t="n">
        <v>0</v>
      </c>
      <c r="K1075" s="50" t="n">
        <v>0</v>
      </c>
      <c r="L1075" s="50" t="n">
        <v>0</v>
      </c>
      <c r="M1075" s="50" t="n">
        <v>0</v>
      </c>
      <c r="N1075" s="50" t="n">
        <v>0</v>
      </c>
      <c r="O1075" s="50" t="n">
        <v>0</v>
      </c>
      <c r="P1075" s="50" t="n">
        <v>0</v>
      </c>
      <c r="Q1075" s="51" t="n">
        <v>0</v>
      </c>
    </row>
    <row r="1076" customFormat="false" ht="12.75" hidden="false" customHeight="false" outlineLevel="0" collapsed="false">
      <c r="B1076" s="85" t="s">
        <v>69</v>
      </c>
      <c r="C1076" s="13" t="n">
        <v>1075</v>
      </c>
      <c r="D1076" s="50" t="n">
        <v>0</v>
      </c>
      <c r="E1076" s="50" t="n">
        <v>0</v>
      </c>
      <c r="F1076" s="50" t="n">
        <v>0</v>
      </c>
      <c r="G1076" s="50" t="n">
        <v>0</v>
      </c>
      <c r="H1076" s="50" t="n">
        <v>0</v>
      </c>
      <c r="I1076" s="50" t="n">
        <v>0</v>
      </c>
      <c r="J1076" s="50" t="n">
        <v>0</v>
      </c>
      <c r="K1076" s="50" t="n">
        <v>0</v>
      </c>
      <c r="L1076" s="50" t="n">
        <v>0</v>
      </c>
      <c r="M1076" s="50" t="n">
        <v>0</v>
      </c>
      <c r="N1076" s="50" t="n">
        <v>0</v>
      </c>
      <c r="O1076" s="50" t="n">
        <v>0</v>
      </c>
      <c r="P1076" s="50" t="n">
        <v>0</v>
      </c>
      <c r="Q1076" s="51" t="n">
        <v>0</v>
      </c>
    </row>
    <row r="1077" customFormat="false" ht="12.75" hidden="false" customHeight="false" outlineLevel="0" collapsed="false">
      <c r="B1077" s="85" t="s">
        <v>72</v>
      </c>
      <c r="C1077" s="13" t="n">
        <v>1076</v>
      </c>
      <c r="D1077" s="50" t="n">
        <v>0</v>
      </c>
      <c r="E1077" s="50" t="n">
        <v>0</v>
      </c>
      <c r="F1077" s="50" t="n">
        <v>0</v>
      </c>
      <c r="G1077" s="50" t="n">
        <v>-7.739235</v>
      </c>
      <c r="H1077" s="50" t="n">
        <v>-22.362333</v>
      </c>
      <c r="I1077" s="50" t="n">
        <v>0</v>
      </c>
      <c r="J1077" s="50" t="n">
        <v>0</v>
      </c>
      <c r="K1077" s="50" t="n">
        <v>0</v>
      </c>
      <c r="L1077" s="50" t="n">
        <v>0</v>
      </c>
      <c r="M1077" s="50" t="n">
        <v>0</v>
      </c>
      <c r="N1077" s="50" t="n">
        <v>0</v>
      </c>
      <c r="O1077" s="50" t="n">
        <v>0</v>
      </c>
      <c r="P1077" s="50" t="n">
        <v>0</v>
      </c>
      <c r="Q1077" s="51" t="n">
        <v>0</v>
      </c>
    </row>
    <row r="1078" customFormat="false" ht="12.75" hidden="false" customHeight="false" outlineLevel="0" collapsed="false">
      <c r="B1078" s="85" t="s">
        <v>31</v>
      </c>
      <c r="C1078" s="13" t="n">
        <v>1077</v>
      </c>
      <c r="D1078" s="50" t="n">
        <v>0</v>
      </c>
      <c r="E1078" s="50" t="n">
        <v>0</v>
      </c>
      <c r="F1078" s="50" t="n">
        <v>0</v>
      </c>
      <c r="G1078" s="50" t="n">
        <v>0</v>
      </c>
      <c r="H1078" s="50" t="n">
        <v>0</v>
      </c>
      <c r="I1078" s="50" t="n">
        <v>0</v>
      </c>
      <c r="J1078" s="50" t="n">
        <v>0</v>
      </c>
      <c r="K1078" s="50" t="n">
        <v>0</v>
      </c>
      <c r="L1078" s="50" t="n">
        <v>0</v>
      </c>
      <c r="M1078" s="50" t="n">
        <v>0</v>
      </c>
      <c r="N1078" s="50" t="n">
        <v>0</v>
      </c>
      <c r="O1078" s="50" t="n">
        <v>0</v>
      </c>
      <c r="P1078" s="50" t="n">
        <v>0</v>
      </c>
      <c r="Q1078" s="51" t="n">
        <v>0</v>
      </c>
    </row>
    <row r="1079" customFormat="false" ht="12.75" hidden="false" customHeight="false" outlineLevel="0" collapsed="false">
      <c r="B1079" s="85" t="s">
        <v>37</v>
      </c>
      <c r="C1079" s="13" t="n">
        <v>1078</v>
      </c>
      <c r="D1079" s="50" t="n">
        <v>0</v>
      </c>
      <c r="E1079" s="50" t="n">
        <v>0</v>
      </c>
      <c r="F1079" s="50" t="n">
        <v>0</v>
      </c>
      <c r="G1079" s="50" t="n">
        <v>-46.435413</v>
      </c>
      <c r="H1079" s="50" t="n">
        <v>0</v>
      </c>
      <c r="I1079" s="50" t="n">
        <v>0</v>
      </c>
      <c r="J1079" s="50" t="n">
        <v>0</v>
      </c>
      <c r="K1079" s="50" t="n">
        <v>0</v>
      </c>
      <c r="L1079" s="50" t="n">
        <v>0</v>
      </c>
      <c r="M1079" s="50" t="n">
        <v>0</v>
      </c>
      <c r="N1079" s="50" t="n">
        <v>0</v>
      </c>
      <c r="O1079" s="50" t="n">
        <v>0</v>
      </c>
      <c r="P1079" s="50" t="n">
        <v>0</v>
      </c>
      <c r="Q1079" s="51" t="n">
        <v>0</v>
      </c>
    </row>
    <row r="1080" customFormat="false" ht="12.75" hidden="false" customHeight="false" outlineLevel="0" collapsed="false">
      <c r="B1080" s="85" t="n">
        <v>0</v>
      </c>
      <c r="C1080" s="13" t="n">
        <v>1079</v>
      </c>
      <c r="D1080" s="50" t="n">
        <v>0</v>
      </c>
      <c r="E1080" s="50" t="n">
        <v>0</v>
      </c>
      <c r="F1080" s="50" t="n">
        <v>0</v>
      </c>
      <c r="G1080" s="50" t="n">
        <v>0</v>
      </c>
      <c r="H1080" s="50" t="n">
        <v>0</v>
      </c>
      <c r="I1080" s="50" t="n">
        <v>0</v>
      </c>
      <c r="J1080" s="50" t="n">
        <v>0</v>
      </c>
      <c r="K1080" s="50" t="n">
        <v>0</v>
      </c>
      <c r="L1080" s="50" t="n">
        <v>0</v>
      </c>
      <c r="M1080" s="50" t="n">
        <v>0</v>
      </c>
      <c r="N1080" s="50" t="n">
        <v>0</v>
      </c>
      <c r="O1080" s="50" t="n">
        <v>0</v>
      </c>
      <c r="P1080" s="50" t="n">
        <v>0</v>
      </c>
      <c r="Q1080" s="51" t="n">
        <v>0</v>
      </c>
    </row>
    <row r="1081" customFormat="false" ht="12.75" hidden="false" customHeight="false" outlineLevel="0" collapsed="false">
      <c r="B1081" s="87" t="n">
        <v>0</v>
      </c>
      <c r="C1081" s="64" t="n">
        <v>1080</v>
      </c>
      <c r="D1081" s="54" t="n">
        <v>0</v>
      </c>
      <c r="E1081" s="54" t="n">
        <v>0</v>
      </c>
      <c r="F1081" s="54" t="n">
        <v>0</v>
      </c>
      <c r="G1081" s="54" t="n">
        <v>0</v>
      </c>
      <c r="H1081" s="54" t="n">
        <v>0</v>
      </c>
      <c r="I1081" s="54" t="n">
        <v>0</v>
      </c>
      <c r="J1081" s="54" t="n">
        <v>0</v>
      </c>
      <c r="K1081" s="54" t="n">
        <v>0</v>
      </c>
      <c r="L1081" s="54" t="n">
        <v>0</v>
      </c>
      <c r="M1081" s="54" t="n">
        <v>0</v>
      </c>
      <c r="N1081" s="54" t="n">
        <v>0</v>
      </c>
      <c r="O1081" s="54" t="n">
        <v>0</v>
      </c>
      <c r="P1081" s="54" t="n">
        <v>0</v>
      </c>
      <c r="Q1081" s="55" t="n">
        <v>0</v>
      </c>
    </row>
    <row r="1082" customFormat="false" ht="12.75" hidden="false" customHeight="false" outlineLevel="0" collapsed="false">
      <c r="A1082" s="0" t="n">
        <v>28</v>
      </c>
      <c r="B1082" s="57" t="n">
        <v>36943</v>
      </c>
      <c r="C1082" s="58" t="n">
        <v>1081</v>
      </c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83"/>
    </row>
    <row r="1083" customFormat="false" ht="12.75" hidden="false" customHeight="false" outlineLevel="0" collapsed="false">
      <c r="B1083" s="61"/>
      <c r="C1083" s="13" t="n">
        <v>1082</v>
      </c>
      <c r="D1083" s="13"/>
      <c r="E1083" s="21" t="s">
        <v>5</v>
      </c>
      <c r="F1083" s="21" t="s">
        <v>6</v>
      </c>
      <c r="G1083" s="21" t="s">
        <v>7</v>
      </c>
      <c r="H1083" s="21" t="s">
        <v>8</v>
      </c>
      <c r="I1083" s="21" t="s">
        <v>9</v>
      </c>
      <c r="J1083" s="21" t="s">
        <v>10</v>
      </c>
      <c r="K1083" s="21" t="s">
        <v>11</v>
      </c>
      <c r="L1083" s="21" t="s">
        <v>12</v>
      </c>
      <c r="M1083" s="21" t="s">
        <v>13</v>
      </c>
      <c r="N1083" s="21" t="s">
        <v>14</v>
      </c>
      <c r="O1083" s="21" t="n">
        <v>2002</v>
      </c>
      <c r="P1083" s="21" t="s">
        <v>15</v>
      </c>
      <c r="Q1083" s="84" t="s">
        <v>16</v>
      </c>
    </row>
    <row r="1084" customFormat="false" ht="12.75" hidden="false" customHeight="false" outlineLevel="0" collapsed="false">
      <c r="B1084" s="85" t="s">
        <v>107</v>
      </c>
      <c r="C1084" s="13" t="n">
        <v>1083</v>
      </c>
      <c r="D1084" s="13" t="s">
        <v>4</v>
      </c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86"/>
    </row>
    <row r="1085" customFormat="false" ht="12.75" hidden="false" customHeight="false" outlineLevel="0" collapsed="false">
      <c r="B1085" s="85" t="s">
        <v>19</v>
      </c>
      <c r="C1085" s="13" t="n">
        <v>1084</v>
      </c>
      <c r="D1085" s="50" t="n">
        <v>16468034.4396474</v>
      </c>
      <c r="E1085" s="50" t="n">
        <v>0</v>
      </c>
      <c r="F1085" s="50" t="n">
        <v>39199.95</v>
      </c>
      <c r="G1085" s="50" t="n">
        <v>309246.35</v>
      </c>
      <c r="H1085" s="50" t="n">
        <v>396584.07</v>
      </c>
      <c r="I1085" s="50" t="n">
        <v>423269.76</v>
      </c>
      <c r="J1085" s="50" t="n">
        <v>321536.43</v>
      </c>
      <c r="K1085" s="50" t="n">
        <v>342114.2</v>
      </c>
      <c r="L1085" s="50" t="n">
        <v>380036.32</v>
      </c>
      <c r="M1085" s="50" t="n">
        <v>1294752.38</v>
      </c>
      <c r="N1085" s="50" t="n">
        <v>3506739.46</v>
      </c>
      <c r="O1085" s="50" t="n">
        <v>-355697.74</v>
      </c>
      <c r="P1085" s="50" t="n">
        <v>3189806.03</v>
      </c>
      <c r="Q1085" s="51" t="n">
        <v>6340847.75</v>
      </c>
    </row>
    <row r="1086" customFormat="false" ht="12.75" hidden="false" customHeight="false" outlineLevel="0" collapsed="false">
      <c r="B1086" s="85" t="s">
        <v>20</v>
      </c>
      <c r="C1086" s="13" t="n">
        <v>1085</v>
      </c>
      <c r="D1086" s="50" t="n">
        <v>4558730.80764413</v>
      </c>
      <c r="E1086" s="50" t="n">
        <v>0</v>
      </c>
      <c r="F1086" s="50" t="n">
        <v>0</v>
      </c>
      <c r="G1086" s="50" t="n">
        <v>0</v>
      </c>
      <c r="H1086" s="50" t="n">
        <v>0</v>
      </c>
      <c r="I1086" s="50" t="n">
        <v>0</v>
      </c>
      <c r="J1086" s="50" t="n">
        <v>0</v>
      </c>
      <c r="K1086" s="50" t="n">
        <v>0</v>
      </c>
      <c r="L1086" s="50" t="n">
        <v>0</v>
      </c>
      <c r="M1086" s="50" t="n">
        <v>0</v>
      </c>
      <c r="N1086" s="50" t="n">
        <v>0</v>
      </c>
      <c r="O1086" s="50" t="n">
        <v>217139.07</v>
      </c>
      <c r="P1086" s="50" t="n">
        <v>1026790.33</v>
      </c>
      <c r="Q1086" s="51" t="n">
        <v>1243929.4</v>
      </c>
    </row>
    <row r="1087" customFormat="false" ht="12.75" hidden="false" customHeight="false" outlineLevel="0" collapsed="false">
      <c r="B1087" s="85" t="s">
        <v>108</v>
      </c>
      <c r="C1087" s="13" t="n">
        <v>1086</v>
      </c>
      <c r="D1087" s="50" t="n">
        <v>0</v>
      </c>
      <c r="E1087" s="50" t="n">
        <v>0</v>
      </c>
      <c r="F1087" s="50" t="n">
        <v>0</v>
      </c>
      <c r="G1087" s="50" t="n">
        <v>0</v>
      </c>
      <c r="H1087" s="50" t="n">
        <v>0</v>
      </c>
      <c r="I1087" s="50" t="n">
        <v>0</v>
      </c>
      <c r="J1087" s="50" t="n">
        <v>0</v>
      </c>
      <c r="K1087" s="50" t="n">
        <v>0</v>
      </c>
      <c r="L1087" s="50" t="n">
        <v>0</v>
      </c>
      <c r="M1087" s="50" t="n">
        <v>0</v>
      </c>
      <c r="N1087" s="50" t="n">
        <v>0</v>
      </c>
      <c r="O1087" s="50" t="n">
        <v>0</v>
      </c>
      <c r="P1087" s="50" t="n">
        <v>0</v>
      </c>
      <c r="Q1087" s="51" t="n">
        <v>0</v>
      </c>
    </row>
    <row r="1088" customFormat="false" ht="12.75" hidden="false" customHeight="false" outlineLevel="0" collapsed="false">
      <c r="B1088" s="85" t="s">
        <v>25</v>
      </c>
      <c r="C1088" s="13" t="n">
        <v>1087</v>
      </c>
      <c r="D1088" s="50" t="n">
        <v>6484805.38466938</v>
      </c>
      <c r="E1088" s="50" t="n">
        <v>0</v>
      </c>
      <c r="F1088" s="50" t="n">
        <v>22304.71</v>
      </c>
      <c r="G1088" s="50" t="n">
        <v>120079.76</v>
      </c>
      <c r="H1088" s="50" t="n">
        <v>123985.43</v>
      </c>
      <c r="I1088" s="50" t="n">
        <v>126460.86</v>
      </c>
      <c r="J1088" s="50" t="n">
        <v>97873.29</v>
      </c>
      <c r="K1088" s="50" t="n">
        <v>200256.7</v>
      </c>
      <c r="L1088" s="50" t="n">
        <v>128346.72</v>
      </c>
      <c r="M1088" s="50" t="n">
        <v>371946.07</v>
      </c>
      <c r="N1088" s="50" t="n">
        <v>1191253.54</v>
      </c>
      <c r="O1088" s="50" t="n">
        <v>91961.88</v>
      </c>
      <c r="P1088" s="50" t="n">
        <v>903838.41</v>
      </c>
      <c r="Q1088" s="51" t="n">
        <v>2187053.83</v>
      </c>
    </row>
    <row r="1089" customFormat="false" ht="12.75" hidden="false" customHeight="false" outlineLevel="0" collapsed="false">
      <c r="B1089" s="85" t="s">
        <v>29</v>
      </c>
      <c r="C1089" s="13" t="n">
        <v>1088</v>
      </c>
      <c r="D1089" s="50" t="n">
        <v>634284.393360392</v>
      </c>
      <c r="E1089" s="50" t="n">
        <v>0</v>
      </c>
      <c r="F1089" s="50" t="n">
        <v>0</v>
      </c>
      <c r="G1089" s="50" t="n">
        <v>0</v>
      </c>
      <c r="H1089" s="50" t="n">
        <v>0</v>
      </c>
      <c r="I1089" s="50" t="n">
        <v>0</v>
      </c>
      <c r="J1089" s="50" t="n">
        <v>0</v>
      </c>
      <c r="K1089" s="50" t="n">
        <v>0</v>
      </c>
      <c r="L1089" s="50" t="n">
        <v>0</v>
      </c>
      <c r="M1089" s="50" t="n">
        <v>0</v>
      </c>
      <c r="N1089" s="50" t="n">
        <v>0</v>
      </c>
      <c r="O1089" s="50" t="n">
        <v>0</v>
      </c>
      <c r="P1089" s="50" t="n">
        <v>0</v>
      </c>
      <c r="Q1089" s="51" t="n">
        <v>0</v>
      </c>
    </row>
    <row r="1090" customFormat="false" ht="12.75" hidden="false" customHeight="false" outlineLevel="0" collapsed="false">
      <c r="B1090" s="85" t="s">
        <v>32</v>
      </c>
      <c r="C1090" s="13" t="n">
        <v>1089</v>
      </c>
      <c r="D1090" s="50" t="n">
        <v>742378.79981292</v>
      </c>
      <c r="E1090" s="50" t="n">
        <v>0</v>
      </c>
      <c r="F1090" s="50" t="n">
        <v>-796.69</v>
      </c>
      <c r="G1090" s="50" t="n">
        <v>-3568.5</v>
      </c>
      <c r="H1090" s="50" t="n">
        <v>-3553.28</v>
      </c>
      <c r="I1090" s="50" t="n">
        <v>0</v>
      </c>
      <c r="J1090" s="50" t="n">
        <v>0</v>
      </c>
      <c r="K1090" s="50" t="n">
        <v>0</v>
      </c>
      <c r="L1090" s="50" t="n">
        <v>0</v>
      </c>
      <c r="M1090" s="50" t="n">
        <v>0</v>
      </c>
      <c r="N1090" s="50" t="n">
        <v>-7918.47</v>
      </c>
      <c r="O1090" s="50" t="n">
        <v>0</v>
      </c>
      <c r="P1090" s="50" t="n">
        <v>0</v>
      </c>
      <c r="Q1090" s="51" t="n">
        <v>-7918.47</v>
      </c>
    </row>
    <row r="1091" customFormat="false" ht="12.75" hidden="false" customHeight="false" outlineLevel="0" collapsed="false">
      <c r="B1091" s="85" t="s">
        <v>35</v>
      </c>
      <c r="C1091" s="13" t="n">
        <v>1090</v>
      </c>
      <c r="D1091" s="50" t="n">
        <v>478294.667930916</v>
      </c>
      <c r="E1091" s="50" t="n">
        <v>0</v>
      </c>
      <c r="F1091" s="50" t="n">
        <v>0</v>
      </c>
      <c r="G1091" s="50" t="n">
        <v>0</v>
      </c>
      <c r="H1091" s="50" t="n">
        <v>0</v>
      </c>
      <c r="I1091" s="50" t="n">
        <v>0</v>
      </c>
      <c r="J1091" s="50" t="n">
        <v>0</v>
      </c>
      <c r="K1091" s="50" t="n">
        <v>0</v>
      </c>
      <c r="L1091" s="50" t="n">
        <v>0</v>
      </c>
      <c r="M1091" s="50" t="n">
        <v>0</v>
      </c>
      <c r="N1091" s="50" t="n">
        <v>0</v>
      </c>
      <c r="O1091" s="50" t="n">
        <v>0</v>
      </c>
      <c r="P1091" s="50" t="n">
        <v>0</v>
      </c>
      <c r="Q1091" s="51" t="n">
        <v>0</v>
      </c>
    </row>
    <row r="1092" customFormat="false" ht="12.75" hidden="false" customHeight="false" outlineLevel="0" collapsed="false">
      <c r="B1092" s="85" t="s">
        <v>38</v>
      </c>
      <c r="C1092" s="13" t="n">
        <v>1091</v>
      </c>
      <c r="D1092" s="50" t="n">
        <v>0</v>
      </c>
      <c r="E1092" s="50" t="n">
        <v>0</v>
      </c>
      <c r="F1092" s="50" t="n">
        <v>0</v>
      </c>
      <c r="G1092" s="50" t="n">
        <v>0</v>
      </c>
      <c r="H1092" s="50" t="n">
        <v>0</v>
      </c>
      <c r="I1092" s="50" t="n">
        <v>0</v>
      </c>
      <c r="J1092" s="50" t="n">
        <v>0</v>
      </c>
      <c r="K1092" s="50" t="n">
        <v>0</v>
      </c>
      <c r="L1092" s="50" t="n">
        <v>0</v>
      </c>
      <c r="M1092" s="50" t="n">
        <v>0</v>
      </c>
      <c r="N1092" s="50" t="n">
        <v>0</v>
      </c>
      <c r="O1092" s="50" t="n">
        <v>0</v>
      </c>
      <c r="P1092" s="50" t="n">
        <v>0</v>
      </c>
      <c r="Q1092" s="51" t="n">
        <v>0</v>
      </c>
    </row>
    <row r="1093" customFormat="false" ht="12.75" hidden="false" customHeight="false" outlineLevel="0" collapsed="false">
      <c r="B1093" s="85" t="s">
        <v>43</v>
      </c>
      <c r="C1093" s="13" t="n">
        <v>1092</v>
      </c>
      <c r="D1093" s="50" t="n">
        <v>2904471.9187601</v>
      </c>
      <c r="E1093" s="50" t="n">
        <v>0</v>
      </c>
      <c r="F1093" s="50" t="n">
        <v>31015.27</v>
      </c>
      <c r="G1093" s="50" t="n">
        <v>13913.73</v>
      </c>
      <c r="H1093" s="50" t="n">
        <v>175705.96</v>
      </c>
      <c r="I1093" s="50" t="n">
        <v>204289.95</v>
      </c>
      <c r="J1093" s="50" t="n">
        <v>135958.35</v>
      </c>
      <c r="K1093" s="50" t="n">
        <v>-43398.2</v>
      </c>
      <c r="L1093" s="50" t="n">
        <v>166960.07</v>
      </c>
      <c r="M1093" s="50" t="n">
        <v>523279.04</v>
      </c>
      <c r="N1093" s="50" t="n">
        <v>1207724.17</v>
      </c>
      <c r="O1093" s="50" t="n">
        <v>-794857.85</v>
      </c>
      <c r="P1093" s="50" t="n">
        <v>-2651599.54</v>
      </c>
      <c r="Q1093" s="51" t="n">
        <v>-2238733.22</v>
      </c>
    </row>
    <row r="1094" customFormat="false" ht="12.75" hidden="false" customHeight="false" outlineLevel="0" collapsed="false">
      <c r="B1094" s="85" t="s">
        <v>47</v>
      </c>
      <c r="C1094" s="13" t="n">
        <v>1093</v>
      </c>
      <c r="D1094" s="50" t="n">
        <v>1347586.76704697</v>
      </c>
      <c r="E1094" s="50" t="n">
        <v>0</v>
      </c>
      <c r="F1094" s="50" t="n">
        <v>0</v>
      </c>
      <c r="G1094" s="50" t="n">
        <v>97142.55</v>
      </c>
      <c r="H1094" s="50" t="n">
        <v>40912.07</v>
      </c>
      <c r="I1094" s="50" t="n">
        <v>19264.1</v>
      </c>
      <c r="J1094" s="50" t="n">
        <v>18794.24</v>
      </c>
      <c r="K1094" s="50" t="n">
        <v>35994.84</v>
      </c>
      <c r="L1094" s="50" t="n">
        <v>21027.82</v>
      </c>
      <c r="M1094" s="50" t="n">
        <v>227193.3</v>
      </c>
      <c r="N1094" s="50" t="n">
        <v>460328.92</v>
      </c>
      <c r="O1094" s="50" t="n">
        <v>-436270.64</v>
      </c>
      <c r="P1094" s="50" t="n">
        <v>1062149.91</v>
      </c>
      <c r="Q1094" s="51" t="n">
        <v>1086208.19</v>
      </c>
    </row>
    <row r="1095" customFormat="false" ht="12.75" hidden="false" customHeight="false" outlineLevel="0" collapsed="false">
      <c r="B1095" s="85" t="s">
        <v>50</v>
      </c>
      <c r="C1095" s="13" t="n">
        <v>1094</v>
      </c>
      <c r="D1095" s="50" t="n">
        <v>1265501.4272985</v>
      </c>
      <c r="E1095" s="50" t="n">
        <v>0</v>
      </c>
      <c r="F1095" s="50" t="n">
        <v>-8772.31</v>
      </c>
      <c r="G1095" s="50" t="n">
        <v>0</v>
      </c>
      <c r="H1095" s="50" t="n">
        <v>0</v>
      </c>
      <c r="I1095" s="50" t="n">
        <v>0</v>
      </c>
      <c r="J1095" s="50" t="n">
        <v>0</v>
      </c>
      <c r="K1095" s="50" t="n">
        <v>0</v>
      </c>
      <c r="L1095" s="50" t="n">
        <v>0</v>
      </c>
      <c r="M1095" s="50" t="n">
        <v>0</v>
      </c>
      <c r="N1095" s="50" t="n">
        <v>-8772.31</v>
      </c>
      <c r="O1095" s="50" t="n">
        <v>217550.25</v>
      </c>
      <c r="P1095" s="50" t="n">
        <v>-605309.79</v>
      </c>
      <c r="Q1095" s="51" t="n">
        <v>-396531.85</v>
      </c>
    </row>
    <row r="1096" customFormat="false" ht="12.75" hidden="false" customHeight="false" outlineLevel="0" collapsed="false">
      <c r="B1096" s="85" t="s">
        <v>53</v>
      </c>
      <c r="C1096" s="13" t="n">
        <v>1095</v>
      </c>
      <c r="D1096" s="50" t="n">
        <v>13113.5566216481</v>
      </c>
      <c r="E1096" s="50" t="n">
        <v>0</v>
      </c>
      <c r="F1096" s="50" t="n">
        <v>-25693.21</v>
      </c>
      <c r="G1096" s="50" t="n">
        <v>38857</v>
      </c>
      <c r="H1096" s="50" t="n">
        <v>0</v>
      </c>
      <c r="I1096" s="50" t="n">
        <v>0</v>
      </c>
      <c r="J1096" s="50" t="n">
        <v>0</v>
      </c>
      <c r="K1096" s="50" t="n">
        <v>0</v>
      </c>
      <c r="L1096" s="50" t="n">
        <v>0</v>
      </c>
      <c r="M1096" s="50" t="n">
        <v>0</v>
      </c>
      <c r="N1096" s="50" t="n">
        <v>13163.79</v>
      </c>
      <c r="O1096" s="50" t="n">
        <v>0</v>
      </c>
      <c r="P1096" s="50" t="n">
        <v>0</v>
      </c>
      <c r="Q1096" s="51" t="n">
        <v>13163.79</v>
      </c>
    </row>
    <row r="1097" customFormat="false" ht="12.75" hidden="false" customHeight="false" outlineLevel="0" collapsed="false">
      <c r="B1097" s="85" t="s">
        <v>56</v>
      </c>
      <c r="C1097" s="13" t="n">
        <v>1096</v>
      </c>
      <c r="D1097" s="50" t="n">
        <v>210364.248116172</v>
      </c>
      <c r="E1097" s="50" t="n">
        <v>0</v>
      </c>
      <c r="F1097" s="50" t="n">
        <v>11950.33</v>
      </c>
      <c r="G1097" s="50" t="n">
        <v>0</v>
      </c>
      <c r="H1097" s="50" t="n">
        <v>0</v>
      </c>
      <c r="I1097" s="50" t="n">
        <v>0</v>
      </c>
      <c r="J1097" s="50" t="n">
        <v>0</v>
      </c>
      <c r="K1097" s="50" t="n">
        <v>0</v>
      </c>
      <c r="L1097" s="50" t="n">
        <v>0</v>
      </c>
      <c r="M1097" s="50" t="n">
        <v>0</v>
      </c>
      <c r="N1097" s="50" t="n">
        <v>11950.33</v>
      </c>
      <c r="O1097" s="50" t="n">
        <v>0</v>
      </c>
      <c r="P1097" s="50" t="n">
        <v>0</v>
      </c>
      <c r="Q1097" s="51" t="n">
        <v>11950.33</v>
      </c>
    </row>
    <row r="1098" customFormat="false" ht="12.75" hidden="false" customHeight="false" outlineLevel="0" collapsed="false">
      <c r="B1098" s="85" t="s">
        <v>59</v>
      </c>
      <c r="C1098" s="13" t="n">
        <v>1097</v>
      </c>
      <c r="D1098" s="50" t="n">
        <v>247458.314094377</v>
      </c>
      <c r="E1098" s="50" t="n">
        <v>0</v>
      </c>
      <c r="F1098" s="50" t="n">
        <v>0</v>
      </c>
      <c r="G1098" s="50" t="n">
        <v>0</v>
      </c>
      <c r="H1098" s="50" t="n">
        <v>0</v>
      </c>
      <c r="I1098" s="50" t="n">
        <v>0</v>
      </c>
      <c r="J1098" s="50" t="n">
        <v>0</v>
      </c>
      <c r="K1098" s="50" t="n">
        <v>0</v>
      </c>
      <c r="L1098" s="50" t="n">
        <v>0</v>
      </c>
      <c r="M1098" s="50" t="n">
        <v>0</v>
      </c>
      <c r="N1098" s="50" t="n">
        <v>0</v>
      </c>
      <c r="O1098" s="50" t="n">
        <v>0</v>
      </c>
      <c r="P1098" s="50" t="n">
        <v>0</v>
      </c>
      <c r="Q1098" s="51" t="n">
        <v>0</v>
      </c>
    </row>
    <row r="1099" customFormat="false" ht="12.75" hidden="false" customHeight="false" outlineLevel="0" collapsed="false">
      <c r="B1099" s="85" t="s">
        <v>109</v>
      </c>
      <c r="C1099" s="13" t="n">
        <v>1098</v>
      </c>
      <c r="D1099" s="50" t="n">
        <v>0</v>
      </c>
      <c r="E1099" s="50" t="n">
        <v>0</v>
      </c>
      <c r="F1099" s="50" t="n">
        <v>0</v>
      </c>
      <c r="G1099" s="50" t="n">
        <v>0</v>
      </c>
      <c r="H1099" s="50" t="n">
        <v>0</v>
      </c>
      <c r="I1099" s="50" t="n">
        <v>0</v>
      </c>
      <c r="J1099" s="50" t="n">
        <v>0</v>
      </c>
      <c r="K1099" s="50" t="n">
        <v>0</v>
      </c>
      <c r="L1099" s="50" t="n">
        <v>0</v>
      </c>
      <c r="M1099" s="50" t="n">
        <v>0</v>
      </c>
      <c r="N1099" s="50" t="n">
        <v>0</v>
      </c>
      <c r="O1099" s="50" t="n">
        <v>0</v>
      </c>
      <c r="P1099" s="50" t="n">
        <v>0</v>
      </c>
      <c r="Q1099" s="51" t="n">
        <v>0</v>
      </c>
    </row>
    <row r="1100" customFormat="false" ht="12.75" hidden="false" customHeight="false" outlineLevel="0" collapsed="false">
      <c r="B1100" s="85" t="s">
        <v>64</v>
      </c>
      <c r="C1100" s="13" t="n">
        <v>1099</v>
      </c>
      <c r="D1100" s="50" t="n">
        <v>6116917.74872206</v>
      </c>
      <c r="E1100" s="50" t="n">
        <v>0</v>
      </c>
      <c r="F1100" s="50" t="n">
        <v>7814.07</v>
      </c>
      <c r="G1100" s="50" t="n">
        <v>27071.9</v>
      </c>
      <c r="H1100" s="50" t="n">
        <v>43367</v>
      </c>
      <c r="I1100" s="50" t="n">
        <v>45480.4</v>
      </c>
      <c r="J1100" s="50" t="n">
        <v>45171.32</v>
      </c>
      <c r="K1100" s="50" t="n">
        <v>94671.39</v>
      </c>
      <c r="L1100" s="50" t="n">
        <v>45775</v>
      </c>
      <c r="M1100" s="50" t="n">
        <v>131371.61</v>
      </c>
      <c r="N1100" s="50" t="n">
        <v>440722.69</v>
      </c>
      <c r="O1100" s="50" t="n">
        <v>-123349.3</v>
      </c>
      <c r="P1100" s="50" t="n">
        <v>1170463.05</v>
      </c>
      <c r="Q1100" s="51" t="n">
        <v>1487836.44</v>
      </c>
    </row>
    <row r="1101" customFormat="false" ht="12.75" hidden="false" customHeight="false" outlineLevel="0" collapsed="false">
      <c r="B1101" s="85" t="s">
        <v>67</v>
      </c>
      <c r="C1101" s="13" t="n">
        <v>1100</v>
      </c>
      <c r="D1101" s="50" t="n">
        <v>31775.6783917951</v>
      </c>
      <c r="E1101" s="50" t="n">
        <v>0</v>
      </c>
      <c r="F1101" s="50" t="n">
        <v>0</v>
      </c>
      <c r="G1101" s="50" t="n">
        <v>0</v>
      </c>
      <c r="H1101" s="50" t="n">
        <v>0</v>
      </c>
      <c r="I1101" s="50" t="n">
        <v>0</v>
      </c>
      <c r="J1101" s="50" t="n">
        <v>0</v>
      </c>
      <c r="K1101" s="50" t="n">
        <v>0</v>
      </c>
      <c r="L1101" s="50" t="n">
        <v>0</v>
      </c>
      <c r="M1101" s="50" t="n">
        <v>0</v>
      </c>
      <c r="N1101" s="50" t="n">
        <v>0</v>
      </c>
      <c r="O1101" s="50" t="n">
        <v>0</v>
      </c>
      <c r="P1101" s="50" t="n">
        <v>0</v>
      </c>
      <c r="Q1101" s="51" t="n">
        <v>0</v>
      </c>
    </row>
    <row r="1102" customFormat="false" ht="12.75" hidden="false" customHeight="false" outlineLevel="0" collapsed="false">
      <c r="B1102" s="85" t="s">
        <v>70</v>
      </c>
      <c r="C1102" s="13" t="n">
        <v>1101</v>
      </c>
      <c r="D1102" s="50" t="n">
        <v>275966.840222463</v>
      </c>
      <c r="E1102" s="50" t="n">
        <v>0</v>
      </c>
      <c r="F1102" s="50" t="n">
        <v>0</v>
      </c>
      <c r="G1102" s="50" t="n">
        <v>0</v>
      </c>
      <c r="H1102" s="50" t="n">
        <v>0</v>
      </c>
      <c r="I1102" s="50" t="n">
        <v>0</v>
      </c>
      <c r="J1102" s="50" t="n">
        <v>0</v>
      </c>
      <c r="K1102" s="50" t="n">
        <v>0</v>
      </c>
      <c r="L1102" s="50" t="n">
        <v>0</v>
      </c>
      <c r="M1102" s="50" t="n">
        <v>0</v>
      </c>
      <c r="N1102" s="50" t="n">
        <v>0</v>
      </c>
      <c r="O1102" s="50" t="n">
        <v>0</v>
      </c>
      <c r="P1102" s="50" t="n">
        <v>0</v>
      </c>
      <c r="Q1102" s="51" t="n">
        <v>0</v>
      </c>
    </row>
    <row r="1103" customFormat="false" ht="12.75" hidden="false" customHeight="false" outlineLevel="0" collapsed="false">
      <c r="B1103" s="85" t="s">
        <v>75</v>
      </c>
      <c r="C1103" s="13" t="n">
        <v>1102</v>
      </c>
      <c r="D1103" s="50" t="n">
        <v>3331217.75314743</v>
      </c>
      <c r="E1103" s="50" t="n">
        <v>0</v>
      </c>
      <c r="F1103" s="50" t="n">
        <v>1314.54</v>
      </c>
      <c r="G1103" s="50" t="n">
        <v>15749.91</v>
      </c>
      <c r="H1103" s="50" t="n">
        <v>16166.89</v>
      </c>
      <c r="I1103" s="50" t="n">
        <v>27774.45</v>
      </c>
      <c r="J1103" s="50" t="n">
        <v>23739.23</v>
      </c>
      <c r="K1103" s="50" t="n">
        <v>54589.47</v>
      </c>
      <c r="L1103" s="50" t="n">
        <v>17926.71</v>
      </c>
      <c r="M1103" s="50" t="n">
        <v>40962.36</v>
      </c>
      <c r="N1103" s="50" t="n">
        <v>198223.56</v>
      </c>
      <c r="O1103" s="50" t="n">
        <v>472128.85</v>
      </c>
      <c r="P1103" s="50" t="n">
        <v>2283473.66</v>
      </c>
      <c r="Q1103" s="51" t="n">
        <v>2953826.07</v>
      </c>
    </row>
    <row r="1104" customFormat="false" ht="12.75" hidden="false" customHeight="false" outlineLevel="0" collapsed="false">
      <c r="B1104" s="85" t="s">
        <v>78</v>
      </c>
      <c r="C1104" s="13" t="n">
        <v>1103</v>
      </c>
      <c r="D1104" s="50" t="n">
        <v>272693.88111517</v>
      </c>
      <c r="E1104" s="50" t="n">
        <v>0</v>
      </c>
      <c r="F1104" s="50" t="n">
        <v>63.24</v>
      </c>
      <c r="G1104" s="50" t="n">
        <v>0</v>
      </c>
      <c r="H1104" s="50" t="n">
        <v>0</v>
      </c>
      <c r="I1104" s="50" t="n">
        <v>0</v>
      </c>
      <c r="J1104" s="50" t="n">
        <v>0</v>
      </c>
      <c r="K1104" s="50" t="n">
        <v>0</v>
      </c>
      <c r="L1104" s="50" t="n">
        <v>0</v>
      </c>
      <c r="M1104" s="50" t="n">
        <v>0</v>
      </c>
      <c r="N1104" s="50" t="n">
        <v>63.24</v>
      </c>
      <c r="O1104" s="50" t="n">
        <v>0</v>
      </c>
      <c r="P1104" s="50" t="n">
        <v>0</v>
      </c>
      <c r="Q1104" s="51" t="n">
        <v>63.24</v>
      </c>
    </row>
    <row r="1105" customFormat="false" ht="12.75" hidden="false" customHeight="false" outlineLevel="0" collapsed="false">
      <c r="B1105" s="85"/>
      <c r="C1105" s="13" t="n">
        <v>1104</v>
      </c>
      <c r="D1105" s="50"/>
      <c r="E1105" s="50"/>
      <c r="F1105" s="50"/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1"/>
    </row>
    <row r="1106" customFormat="false" ht="12.75" hidden="false" customHeight="false" outlineLevel="0" collapsed="false">
      <c r="B1106" s="85" t="s">
        <v>83</v>
      </c>
      <c r="C1106" s="13" t="n">
        <v>1105</v>
      </c>
      <c r="D1106" s="50" t="s">
        <v>4</v>
      </c>
      <c r="E1106" s="50"/>
      <c r="F1106" s="50"/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1"/>
    </row>
    <row r="1107" customFormat="false" ht="12.75" hidden="false" customHeight="false" outlineLevel="0" collapsed="false">
      <c r="B1107" s="85" t="s">
        <v>22</v>
      </c>
      <c r="C1107" s="13" t="n">
        <v>1106</v>
      </c>
      <c r="D1107" s="50" t="n">
        <v>952092.373500469</v>
      </c>
      <c r="E1107" s="50" t="n">
        <v>0</v>
      </c>
      <c r="F1107" s="50" t="n">
        <v>0</v>
      </c>
      <c r="G1107" s="50" t="n">
        <v>0</v>
      </c>
      <c r="H1107" s="50" t="n">
        <v>0</v>
      </c>
      <c r="I1107" s="50" t="n">
        <v>0</v>
      </c>
      <c r="J1107" s="50" t="n">
        <v>0</v>
      </c>
      <c r="K1107" s="50" t="n">
        <v>0</v>
      </c>
      <c r="L1107" s="50" t="n">
        <v>0</v>
      </c>
      <c r="M1107" s="50" t="n">
        <v>0</v>
      </c>
      <c r="N1107" s="50" t="n">
        <v>0</v>
      </c>
      <c r="O1107" s="50" t="n">
        <v>0</v>
      </c>
      <c r="P1107" s="50" t="n">
        <v>0</v>
      </c>
      <c r="Q1107" s="51" t="n">
        <v>0</v>
      </c>
    </row>
    <row r="1108" customFormat="false" ht="12.75" hidden="false" customHeight="false" outlineLevel="0" collapsed="false">
      <c r="B1108" s="85" t="s">
        <v>27</v>
      </c>
      <c r="C1108" s="13" t="n">
        <v>1107</v>
      </c>
      <c r="D1108" s="50" t="n">
        <v>3438848.78411375</v>
      </c>
      <c r="E1108" s="50" t="n">
        <v>0</v>
      </c>
      <c r="F1108" s="50" t="n">
        <v>0</v>
      </c>
      <c r="G1108" s="50" t="n">
        <v>0</v>
      </c>
      <c r="H1108" s="50" t="n">
        <v>0</v>
      </c>
      <c r="I1108" s="50" t="n">
        <v>0</v>
      </c>
      <c r="J1108" s="50" t="n">
        <v>0</v>
      </c>
      <c r="K1108" s="50" t="n">
        <v>0</v>
      </c>
      <c r="L1108" s="50" t="n">
        <v>0</v>
      </c>
      <c r="M1108" s="50" t="n">
        <v>0</v>
      </c>
      <c r="N1108" s="50" t="n">
        <v>0</v>
      </c>
      <c r="O1108" s="50" t="n">
        <v>0</v>
      </c>
      <c r="P1108" s="50" t="n">
        <v>0</v>
      </c>
      <c r="Q1108" s="51" t="n">
        <v>0</v>
      </c>
    </row>
    <row r="1109" customFormat="false" ht="12.75" hidden="false" customHeight="false" outlineLevel="0" collapsed="false">
      <c r="B1109" s="85" t="s">
        <v>77</v>
      </c>
      <c r="C1109" s="13" t="n">
        <v>1108</v>
      </c>
      <c r="D1109" s="50" t="n">
        <v>276784.144007386</v>
      </c>
      <c r="E1109" s="50" t="n">
        <v>0</v>
      </c>
      <c r="F1109" s="50" t="n">
        <v>-0.0431483703032955</v>
      </c>
      <c r="G1109" s="50" t="n">
        <v>-2.45350271312181</v>
      </c>
      <c r="H1109" s="50" t="n">
        <v>-3.14274265207891</v>
      </c>
      <c r="I1109" s="50" t="n">
        <v>-12.4501317744863</v>
      </c>
      <c r="J1109" s="50" t="n">
        <v>-16.0832044400631</v>
      </c>
      <c r="K1109" s="50" t="n">
        <v>-39.5547433953898</v>
      </c>
      <c r="L1109" s="50" t="n">
        <v>-9.06869664332128</v>
      </c>
      <c r="M1109" s="50" t="n">
        <v>-17.1778309712986</v>
      </c>
      <c r="N1109" s="50" t="n">
        <v>-99.9740009600631</v>
      </c>
      <c r="O1109" s="50" t="n">
        <v>-493.856932609569</v>
      </c>
      <c r="P1109" s="50" t="n">
        <v>-3333.77447865969</v>
      </c>
      <c r="Q1109" s="51" t="n">
        <v>-3927.60541222932</v>
      </c>
    </row>
    <row r="1110" customFormat="false" ht="12.75" hidden="false" customHeight="false" outlineLevel="0" collapsed="false">
      <c r="B1110" s="85" t="s">
        <v>66</v>
      </c>
      <c r="C1110" s="13" t="n">
        <v>1109</v>
      </c>
      <c r="D1110" s="50" t="n">
        <v>1885084.86072076</v>
      </c>
      <c r="E1110" s="50" t="n">
        <v>0</v>
      </c>
      <c r="F1110" s="50" t="n">
        <v>0</v>
      </c>
      <c r="G1110" s="50" t="n">
        <v>0</v>
      </c>
      <c r="H1110" s="50" t="n">
        <v>0</v>
      </c>
      <c r="I1110" s="50" t="n">
        <v>0</v>
      </c>
      <c r="J1110" s="50" t="n">
        <v>0</v>
      </c>
      <c r="K1110" s="50" t="n">
        <v>0</v>
      </c>
      <c r="L1110" s="50" t="n">
        <v>0</v>
      </c>
      <c r="M1110" s="50" t="n">
        <v>0</v>
      </c>
      <c r="N1110" s="50" t="n">
        <v>0</v>
      </c>
      <c r="O1110" s="50" t="n">
        <v>0</v>
      </c>
      <c r="P1110" s="50" t="n">
        <v>0</v>
      </c>
      <c r="Q1110" s="51" t="n">
        <v>0</v>
      </c>
    </row>
    <row r="1111" customFormat="false" ht="12.75" hidden="false" customHeight="false" outlineLevel="0" collapsed="false">
      <c r="B1111" s="85" t="s">
        <v>45</v>
      </c>
      <c r="C1111" s="13" t="n">
        <v>1110</v>
      </c>
      <c r="D1111" s="50" t="n">
        <v>0</v>
      </c>
      <c r="E1111" s="50" t="n">
        <v>0</v>
      </c>
      <c r="F1111" s="50" t="n">
        <v>0</v>
      </c>
      <c r="G1111" s="50" t="n">
        <v>0</v>
      </c>
      <c r="H1111" s="50" t="n">
        <v>0</v>
      </c>
      <c r="I1111" s="50" t="n">
        <v>0</v>
      </c>
      <c r="J1111" s="50" t="n">
        <v>0</v>
      </c>
      <c r="K1111" s="50" t="n">
        <v>0</v>
      </c>
      <c r="L1111" s="50" t="n">
        <v>0</v>
      </c>
      <c r="M1111" s="50" t="n">
        <v>0</v>
      </c>
      <c r="N1111" s="50" t="n">
        <v>0</v>
      </c>
      <c r="O1111" s="50" t="n">
        <v>0</v>
      </c>
      <c r="P1111" s="50" t="n">
        <v>0</v>
      </c>
      <c r="Q1111" s="51" t="n">
        <v>0</v>
      </c>
    </row>
    <row r="1112" customFormat="false" ht="12.75" hidden="false" customHeight="false" outlineLevel="0" collapsed="false">
      <c r="B1112" s="85" t="s">
        <v>52</v>
      </c>
      <c r="C1112" s="13" t="n">
        <v>1111</v>
      </c>
      <c r="D1112" s="50" t="n">
        <v>0</v>
      </c>
      <c r="E1112" s="50" t="n">
        <v>0</v>
      </c>
      <c r="F1112" s="50" t="n">
        <v>0</v>
      </c>
      <c r="G1112" s="50" t="n">
        <v>0</v>
      </c>
      <c r="H1112" s="50" t="n">
        <v>0</v>
      </c>
      <c r="I1112" s="50" t="n">
        <v>0</v>
      </c>
      <c r="J1112" s="50" t="n">
        <v>0</v>
      </c>
      <c r="K1112" s="50" t="n">
        <v>0</v>
      </c>
      <c r="L1112" s="50" t="n">
        <v>0</v>
      </c>
      <c r="M1112" s="50" t="n">
        <v>0</v>
      </c>
      <c r="N1112" s="50" t="n">
        <v>0</v>
      </c>
      <c r="O1112" s="50" t="n">
        <v>0</v>
      </c>
      <c r="P1112" s="50" t="n">
        <v>0</v>
      </c>
      <c r="Q1112" s="51" t="n">
        <v>0</v>
      </c>
    </row>
    <row r="1113" customFormat="false" ht="12.75" hidden="false" customHeight="false" outlineLevel="0" collapsed="false">
      <c r="B1113" s="85" t="s">
        <v>80</v>
      </c>
      <c r="C1113" s="13" t="n">
        <v>1112</v>
      </c>
      <c r="D1113" s="50" t="n">
        <v>226837.950516917</v>
      </c>
      <c r="E1113" s="50" t="n">
        <v>0</v>
      </c>
      <c r="F1113" s="50" t="n">
        <v>0</v>
      </c>
      <c r="G1113" s="50" t="n">
        <v>0</v>
      </c>
      <c r="H1113" s="50" t="n">
        <v>0</v>
      </c>
      <c r="I1113" s="50" t="n">
        <v>0</v>
      </c>
      <c r="J1113" s="50" t="n">
        <v>0</v>
      </c>
      <c r="K1113" s="50" t="n">
        <v>0</v>
      </c>
      <c r="L1113" s="50" t="n">
        <v>0</v>
      </c>
      <c r="M1113" s="50" t="n">
        <v>0</v>
      </c>
      <c r="N1113" s="50" t="n">
        <v>0</v>
      </c>
      <c r="O1113" s="50" t="n">
        <v>0</v>
      </c>
      <c r="P1113" s="50" t="n">
        <v>0</v>
      </c>
      <c r="Q1113" s="51" t="n">
        <v>0</v>
      </c>
    </row>
    <row r="1114" customFormat="false" ht="12.75" hidden="false" customHeight="false" outlineLevel="0" collapsed="false">
      <c r="B1114" s="85" t="s">
        <v>49</v>
      </c>
      <c r="C1114" s="13" t="n">
        <v>1113</v>
      </c>
      <c r="D1114" s="50" t="n">
        <v>64608.6853109531</v>
      </c>
      <c r="E1114" s="50" t="n">
        <v>0</v>
      </c>
      <c r="F1114" s="50" t="n">
        <v>0</v>
      </c>
      <c r="G1114" s="50" t="n">
        <v>0</v>
      </c>
      <c r="H1114" s="50" t="n">
        <v>0</v>
      </c>
      <c r="I1114" s="50" t="n">
        <v>0</v>
      </c>
      <c r="J1114" s="50" t="n">
        <v>0</v>
      </c>
      <c r="K1114" s="50" t="n">
        <v>0</v>
      </c>
      <c r="L1114" s="50" t="n">
        <v>0</v>
      </c>
      <c r="M1114" s="50" t="n">
        <v>0</v>
      </c>
      <c r="N1114" s="50" t="n">
        <v>0</v>
      </c>
      <c r="O1114" s="50" t="n">
        <v>0</v>
      </c>
      <c r="P1114" s="50" t="n">
        <v>0</v>
      </c>
      <c r="Q1114" s="51" t="n">
        <v>0</v>
      </c>
    </row>
    <row r="1115" customFormat="false" ht="12.75" hidden="false" customHeight="false" outlineLevel="0" collapsed="false">
      <c r="B1115" s="85" t="s">
        <v>34</v>
      </c>
      <c r="C1115" s="13" t="n">
        <v>1114</v>
      </c>
      <c r="D1115" s="50" t="n">
        <v>0</v>
      </c>
      <c r="E1115" s="50" t="n">
        <v>0</v>
      </c>
      <c r="F1115" s="50" t="n">
        <v>0</v>
      </c>
      <c r="G1115" s="50" t="n">
        <v>0</v>
      </c>
      <c r="H1115" s="50" t="n">
        <v>0</v>
      </c>
      <c r="I1115" s="50" t="n">
        <v>0</v>
      </c>
      <c r="J1115" s="50" t="n">
        <v>0</v>
      </c>
      <c r="K1115" s="50" t="n">
        <v>0</v>
      </c>
      <c r="L1115" s="50" t="n">
        <v>0</v>
      </c>
      <c r="M1115" s="50" t="n">
        <v>0</v>
      </c>
      <c r="N1115" s="50" t="n">
        <v>0</v>
      </c>
      <c r="O1115" s="50" t="n">
        <v>0</v>
      </c>
      <c r="P1115" s="50" t="n">
        <v>0</v>
      </c>
      <c r="Q1115" s="51" t="n">
        <v>0</v>
      </c>
    </row>
    <row r="1116" customFormat="false" ht="12.75" hidden="false" customHeight="false" outlineLevel="0" collapsed="false">
      <c r="B1116" s="85" t="s">
        <v>69</v>
      </c>
      <c r="C1116" s="13" t="n">
        <v>1115</v>
      </c>
      <c r="D1116" s="50" t="n">
        <v>3.72328712075847E-005</v>
      </c>
      <c r="E1116" s="50" t="n">
        <v>0</v>
      </c>
      <c r="F1116" s="50" t="n">
        <v>0</v>
      </c>
      <c r="G1116" s="50" t="n">
        <v>0</v>
      </c>
      <c r="H1116" s="50" t="n">
        <v>0</v>
      </c>
      <c r="I1116" s="50" t="n">
        <v>0</v>
      </c>
      <c r="J1116" s="50" t="n">
        <v>0</v>
      </c>
      <c r="K1116" s="50" t="n">
        <v>0</v>
      </c>
      <c r="L1116" s="50" t="n">
        <v>0</v>
      </c>
      <c r="M1116" s="50" t="n">
        <v>0</v>
      </c>
      <c r="N1116" s="50" t="n">
        <v>0</v>
      </c>
      <c r="O1116" s="50" t="n">
        <v>0</v>
      </c>
      <c r="P1116" s="50" t="n">
        <v>0</v>
      </c>
      <c r="Q1116" s="51" t="n">
        <v>0</v>
      </c>
    </row>
    <row r="1117" customFormat="false" ht="12.75" hidden="false" customHeight="false" outlineLevel="0" collapsed="false">
      <c r="B1117" s="85" t="s">
        <v>72</v>
      </c>
      <c r="C1117" s="13" t="n">
        <v>1116</v>
      </c>
      <c r="D1117" s="50" t="n">
        <v>272673.634847415</v>
      </c>
      <c r="E1117" s="50" t="n">
        <v>0</v>
      </c>
      <c r="F1117" s="50" t="n">
        <v>0</v>
      </c>
      <c r="G1117" s="50" t="n">
        <v>-46.442682</v>
      </c>
      <c r="H1117" s="50" t="n">
        <v>-29.821221</v>
      </c>
      <c r="I1117" s="50" t="n">
        <v>0</v>
      </c>
      <c r="J1117" s="50" t="n">
        <v>0</v>
      </c>
      <c r="K1117" s="50" t="n">
        <v>0</v>
      </c>
      <c r="L1117" s="50" t="n">
        <v>0</v>
      </c>
      <c r="M1117" s="50" t="n">
        <v>0</v>
      </c>
      <c r="N1117" s="50" t="n">
        <v>0</v>
      </c>
      <c r="O1117" s="50" t="n">
        <v>0</v>
      </c>
      <c r="P1117" s="50" t="n">
        <v>0</v>
      </c>
      <c r="Q1117" s="51" t="n">
        <v>0</v>
      </c>
    </row>
    <row r="1118" customFormat="false" ht="12.75" hidden="false" customHeight="false" outlineLevel="0" collapsed="false">
      <c r="B1118" s="85" t="s">
        <v>31</v>
      </c>
      <c r="C1118" s="13" t="n">
        <v>1117</v>
      </c>
      <c r="D1118" s="50" t="n">
        <v>0</v>
      </c>
      <c r="E1118" s="50" t="n">
        <v>0</v>
      </c>
      <c r="F1118" s="50" t="n">
        <v>0</v>
      </c>
      <c r="G1118" s="50" t="n">
        <v>0</v>
      </c>
      <c r="H1118" s="50" t="n">
        <v>0</v>
      </c>
      <c r="I1118" s="50" t="n">
        <v>0</v>
      </c>
      <c r="J1118" s="50" t="n">
        <v>0</v>
      </c>
      <c r="K1118" s="50" t="n">
        <v>0</v>
      </c>
      <c r="L1118" s="50" t="n">
        <v>0</v>
      </c>
      <c r="M1118" s="50" t="n">
        <v>0</v>
      </c>
      <c r="N1118" s="50" t="n">
        <v>0</v>
      </c>
      <c r="O1118" s="50" t="n">
        <v>0</v>
      </c>
      <c r="P1118" s="50" t="n">
        <v>0</v>
      </c>
      <c r="Q1118" s="51" t="n">
        <v>0</v>
      </c>
    </row>
    <row r="1119" customFormat="false" ht="12.75" hidden="false" customHeight="false" outlineLevel="0" collapsed="false">
      <c r="B1119" s="85" t="s">
        <v>37</v>
      </c>
      <c r="C1119" s="13" t="n">
        <v>1118</v>
      </c>
      <c r="D1119" s="50" t="n">
        <v>129217.37058016</v>
      </c>
      <c r="E1119" s="50" t="n">
        <v>0</v>
      </c>
      <c r="F1119" s="50" t="n">
        <v>0</v>
      </c>
      <c r="G1119" s="50" t="n">
        <v>-30.961788</v>
      </c>
      <c r="H1119" s="50" t="n">
        <v>0</v>
      </c>
      <c r="I1119" s="50" t="n">
        <v>0</v>
      </c>
      <c r="J1119" s="50" t="n">
        <v>0</v>
      </c>
      <c r="K1119" s="50" t="n">
        <v>0</v>
      </c>
      <c r="L1119" s="50" t="n">
        <v>0</v>
      </c>
      <c r="M1119" s="50" t="n">
        <v>0</v>
      </c>
      <c r="N1119" s="50" t="n">
        <v>0</v>
      </c>
      <c r="O1119" s="50" t="n">
        <v>0</v>
      </c>
      <c r="P1119" s="50" t="n">
        <v>0</v>
      </c>
      <c r="Q1119" s="51" t="n">
        <v>0</v>
      </c>
    </row>
    <row r="1120" customFormat="false" ht="12.75" hidden="false" customHeight="false" outlineLevel="0" collapsed="false">
      <c r="B1120" s="85" t="n">
        <v>0</v>
      </c>
      <c r="C1120" s="13" t="n">
        <v>1119</v>
      </c>
      <c r="D1120" s="50" t="n">
        <v>0</v>
      </c>
      <c r="E1120" s="50" t="n">
        <v>0</v>
      </c>
      <c r="F1120" s="50" t="n">
        <v>0</v>
      </c>
      <c r="G1120" s="50" t="n">
        <v>0</v>
      </c>
      <c r="H1120" s="50" t="n">
        <v>0</v>
      </c>
      <c r="I1120" s="50" t="n">
        <v>0</v>
      </c>
      <c r="J1120" s="50" t="n">
        <v>0</v>
      </c>
      <c r="K1120" s="50" t="n">
        <v>0</v>
      </c>
      <c r="L1120" s="50" t="n">
        <v>0</v>
      </c>
      <c r="M1120" s="50" t="n">
        <v>0</v>
      </c>
      <c r="N1120" s="50" t="n">
        <v>0</v>
      </c>
      <c r="O1120" s="50" t="n">
        <v>0</v>
      </c>
      <c r="P1120" s="50" t="n">
        <v>0</v>
      </c>
      <c r="Q1120" s="51" t="n">
        <v>0</v>
      </c>
    </row>
    <row r="1121" customFormat="false" ht="12.75" hidden="false" customHeight="false" outlineLevel="0" collapsed="false">
      <c r="B1121" s="87" t="n">
        <v>0</v>
      </c>
      <c r="C1121" s="64" t="n">
        <v>1120</v>
      </c>
      <c r="D1121" s="54" t="n">
        <v>0</v>
      </c>
      <c r="E1121" s="54" t="n">
        <v>0</v>
      </c>
      <c r="F1121" s="54" t="n">
        <v>0</v>
      </c>
      <c r="G1121" s="54" t="n">
        <v>0</v>
      </c>
      <c r="H1121" s="54" t="n">
        <v>0</v>
      </c>
      <c r="I1121" s="54" t="n">
        <v>0</v>
      </c>
      <c r="J1121" s="54" t="n">
        <v>0</v>
      </c>
      <c r="K1121" s="54" t="n">
        <v>0</v>
      </c>
      <c r="L1121" s="54" t="n">
        <v>0</v>
      </c>
      <c r="M1121" s="54" t="n">
        <v>0</v>
      </c>
      <c r="N1121" s="54" t="n">
        <v>0</v>
      </c>
      <c r="O1121" s="54" t="n">
        <v>0</v>
      </c>
      <c r="P1121" s="54" t="n">
        <v>0</v>
      </c>
      <c r="Q1121" s="55" t="n">
        <v>0</v>
      </c>
    </row>
    <row r="1122" customFormat="false" ht="12.75" hidden="false" customHeight="false" outlineLevel="0" collapsed="false">
      <c r="A1122" s="0" t="n">
        <v>29</v>
      </c>
      <c r="B1122" s="57" t="n">
        <v>36944</v>
      </c>
      <c r="C1122" s="58" t="n">
        <v>1121</v>
      </c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83"/>
    </row>
    <row r="1123" customFormat="false" ht="12.75" hidden="false" customHeight="false" outlineLevel="0" collapsed="false">
      <c r="B1123" s="61"/>
      <c r="C1123" s="13" t="n">
        <v>1122</v>
      </c>
      <c r="D1123" s="13"/>
      <c r="E1123" s="21" t="s">
        <v>5</v>
      </c>
      <c r="F1123" s="21" t="s">
        <v>6</v>
      </c>
      <c r="G1123" s="21" t="s">
        <v>7</v>
      </c>
      <c r="H1123" s="21" t="s">
        <v>8</v>
      </c>
      <c r="I1123" s="21" t="s">
        <v>9</v>
      </c>
      <c r="J1123" s="21" t="s">
        <v>10</v>
      </c>
      <c r="K1123" s="21" t="s">
        <v>11</v>
      </c>
      <c r="L1123" s="21" t="s">
        <v>12</v>
      </c>
      <c r="M1123" s="21" t="s">
        <v>13</v>
      </c>
      <c r="N1123" s="21" t="s">
        <v>14</v>
      </c>
      <c r="O1123" s="21" t="n">
        <v>2002</v>
      </c>
      <c r="P1123" s="21" t="s">
        <v>15</v>
      </c>
      <c r="Q1123" s="84" t="s">
        <v>16</v>
      </c>
    </row>
    <row r="1124" customFormat="false" ht="12.75" hidden="false" customHeight="false" outlineLevel="0" collapsed="false">
      <c r="B1124" s="85" t="s">
        <v>107</v>
      </c>
      <c r="C1124" s="13" t="n">
        <v>1123</v>
      </c>
      <c r="D1124" s="13" t="s">
        <v>4</v>
      </c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86"/>
    </row>
    <row r="1125" customFormat="false" ht="12.75" hidden="false" customHeight="false" outlineLevel="0" collapsed="false">
      <c r="B1125" s="85" t="s">
        <v>19</v>
      </c>
      <c r="C1125" s="13" t="n">
        <v>1124</v>
      </c>
      <c r="D1125" s="50" t="n">
        <v>19256022.7384203</v>
      </c>
      <c r="E1125" s="50" t="n">
        <v>0</v>
      </c>
      <c r="F1125" s="50" t="n">
        <v>35031.42</v>
      </c>
      <c r="G1125" s="50" t="n">
        <v>304786.24</v>
      </c>
      <c r="H1125" s="50" t="n">
        <v>396608.89</v>
      </c>
      <c r="I1125" s="50" t="n">
        <v>423356.5</v>
      </c>
      <c r="J1125" s="50" t="n">
        <v>325259.57</v>
      </c>
      <c r="K1125" s="50" t="n">
        <v>353204.41</v>
      </c>
      <c r="L1125" s="50" t="n">
        <v>361802.74</v>
      </c>
      <c r="M1125" s="50" t="n">
        <v>1238843.56</v>
      </c>
      <c r="N1125" s="50" t="n">
        <v>3438893.33</v>
      </c>
      <c r="O1125" s="50" t="n">
        <v>-30696.65</v>
      </c>
      <c r="P1125" s="50" t="n">
        <v>2530207.51</v>
      </c>
      <c r="Q1125" s="51" t="n">
        <v>5938404.19</v>
      </c>
    </row>
    <row r="1126" customFormat="false" ht="12.75" hidden="false" customHeight="false" outlineLevel="0" collapsed="false">
      <c r="B1126" s="85" t="s">
        <v>20</v>
      </c>
      <c r="C1126" s="13" t="n">
        <v>1125</v>
      </c>
      <c r="D1126" s="50" t="n">
        <v>4365664.68071831</v>
      </c>
      <c r="E1126" s="50" t="n">
        <v>0</v>
      </c>
      <c r="F1126" s="50" t="n">
        <v>0</v>
      </c>
      <c r="G1126" s="50" t="n">
        <v>0</v>
      </c>
      <c r="H1126" s="50" t="n">
        <v>0</v>
      </c>
      <c r="I1126" s="50" t="n">
        <v>0</v>
      </c>
      <c r="J1126" s="50" t="n">
        <v>0</v>
      </c>
      <c r="K1126" s="50" t="n">
        <v>0</v>
      </c>
      <c r="L1126" s="50" t="n">
        <v>0</v>
      </c>
      <c r="M1126" s="50" t="n">
        <v>0</v>
      </c>
      <c r="N1126" s="50" t="n">
        <v>0</v>
      </c>
      <c r="O1126" s="50" t="n">
        <v>217337</v>
      </c>
      <c r="P1126" s="50" t="n">
        <v>1028089.64</v>
      </c>
      <c r="Q1126" s="51" t="n">
        <v>1245426.64</v>
      </c>
    </row>
    <row r="1127" customFormat="false" ht="12.75" hidden="false" customHeight="false" outlineLevel="0" collapsed="false">
      <c r="B1127" s="85" t="s">
        <v>108</v>
      </c>
      <c r="C1127" s="13" t="n">
        <v>1126</v>
      </c>
      <c r="D1127" s="50" t="n">
        <v>0</v>
      </c>
      <c r="E1127" s="50" t="n">
        <v>0</v>
      </c>
      <c r="F1127" s="50" t="n">
        <v>0</v>
      </c>
      <c r="G1127" s="50" t="n">
        <v>0</v>
      </c>
      <c r="H1127" s="50" t="n">
        <v>0</v>
      </c>
      <c r="I1127" s="50" t="n">
        <v>0</v>
      </c>
      <c r="J1127" s="50" t="n">
        <v>0</v>
      </c>
      <c r="K1127" s="50" t="n">
        <v>0</v>
      </c>
      <c r="L1127" s="50" t="n">
        <v>0</v>
      </c>
      <c r="M1127" s="50" t="n">
        <v>0</v>
      </c>
      <c r="N1127" s="50" t="n">
        <v>0</v>
      </c>
      <c r="O1127" s="50" t="n">
        <v>0</v>
      </c>
      <c r="P1127" s="50" t="n">
        <v>0</v>
      </c>
      <c r="Q1127" s="51" t="n">
        <v>0</v>
      </c>
    </row>
    <row r="1128" customFormat="false" ht="12.75" hidden="false" customHeight="false" outlineLevel="0" collapsed="false">
      <c r="B1128" s="85" t="s">
        <v>25</v>
      </c>
      <c r="C1128" s="13" t="n">
        <v>1127</v>
      </c>
      <c r="D1128" s="50" t="n">
        <v>7328510.48047785</v>
      </c>
      <c r="E1128" s="50" t="n">
        <v>0</v>
      </c>
      <c r="F1128" s="50" t="n">
        <v>13545.32</v>
      </c>
      <c r="G1128" s="50" t="n">
        <v>120633.81</v>
      </c>
      <c r="H1128" s="50" t="n">
        <v>124010.5</v>
      </c>
      <c r="I1128" s="50" t="n">
        <v>126493.54</v>
      </c>
      <c r="J1128" s="50" t="n">
        <v>97904.66</v>
      </c>
      <c r="K1128" s="50" t="n">
        <v>200340.59</v>
      </c>
      <c r="L1128" s="50" t="n">
        <v>128406.11</v>
      </c>
      <c r="M1128" s="50" t="n">
        <v>372155.44</v>
      </c>
      <c r="N1128" s="50" t="n">
        <v>1183489.97</v>
      </c>
      <c r="O1128" s="50" t="n">
        <v>91967.23</v>
      </c>
      <c r="P1128" s="50" t="n">
        <v>907398.57</v>
      </c>
      <c r="Q1128" s="51" t="n">
        <v>2182855.77</v>
      </c>
    </row>
    <row r="1129" customFormat="false" ht="12.75" hidden="false" customHeight="false" outlineLevel="0" collapsed="false">
      <c r="B1129" s="85" t="s">
        <v>29</v>
      </c>
      <c r="C1129" s="13" t="n">
        <v>1128</v>
      </c>
      <c r="D1129" s="50" t="n">
        <v>542401.370699244</v>
      </c>
      <c r="E1129" s="50" t="n">
        <v>0</v>
      </c>
      <c r="F1129" s="50" t="n">
        <v>0</v>
      </c>
      <c r="G1129" s="50" t="n">
        <v>0</v>
      </c>
      <c r="H1129" s="50" t="n">
        <v>0</v>
      </c>
      <c r="I1129" s="50" t="n">
        <v>0</v>
      </c>
      <c r="J1129" s="50" t="n">
        <v>0</v>
      </c>
      <c r="K1129" s="50" t="n">
        <v>0</v>
      </c>
      <c r="L1129" s="50" t="n">
        <v>0</v>
      </c>
      <c r="M1129" s="50" t="n">
        <v>0</v>
      </c>
      <c r="N1129" s="50" t="n">
        <v>0</v>
      </c>
      <c r="O1129" s="50" t="n">
        <v>0</v>
      </c>
      <c r="P1129" s="50" t="n">
        <v>0</v>
      </c>
      <c r="Q1129" s="51" t="n">
        <v>0</v>
      </c>
    </row>
    <row r="1130" customFormat="false" ht="12.75" hidden="false" customHeight="false" outlineLevel="0" collapsed="false">
      <c r="B1130" s="85" t="s">
        <v>32</v>
      </c>
      <c r="C1130" s="13" t="n">
        <v>1129</v>
      </c>
      <c r="D1130" s="50" t="n">
        <v>746612.853987711</v>
      </c>
      <c r="E1130" s="50" t="n">
        <v>0</v>
      </c>
      <c r="F1130" s="50" t="n">
        <v>-796.83</v>
      </c>
      <c r="G1130" s="50" t="n">
        <v>-3569.13</v>
      </c>
      <c r="H1130" s="50" t="n">
        <v>-3553.84</v>
      </c>
      <c r="I1130" s="50" t="n">
        <v>0</v>
      </c>
      <c r="J1130" s="50" t="n">
        <v>0</v>
      </c>
      <c r="K1130" s="50" t="n">
        <v>0</v>
      </c>
      <c r="L1130" s="50" t="n">
        <v>0</v>
      </c>
      <c r="M1130" s="50" t="n">
        <v>0</v>
      </c>
      <c r="N1130" s="50" t="n">
        <v>-7919.8</v>
      </c>
      <c r="O1130" s="50" t="n">
        <v>0</v>
      </c>
      <c r="P1130" s="50" t="n">
        <v>0</v>
      </c>
      <c r="Q1130" s="51" t="n">
        <v>-7919.8</v>
      </c>
    </row>
    <row r="1131" customFormat="false" ht="12.75" hidden="false" customHeight="false" outlineLevel="0" collapsed="false">
      <c r="B1131" s="85" t="s">
        <v>35</v>
      </c>
      <c r="C1131" s="13" t="n">
        <v>1130</v>
      </c>
      <c r="D1131" s="50" t="n">
        <v>393622.339369012</v>
      </c>
      <c r="E1131" s="50" t="n">
        <v>0</v>
      </c>
      <c r="F1131" s="50" t="n">
        <v>0</v>
      </c>
      <c r="G1131" s="50" t="n">
        <v>0</v>
      </c>
      <c r="H1131" s="50" t="n">
        <v>0</v>
      </c>
      <c r="I1131" s="50" t="n">
        <v>0</v>
      </c>
      <c r="J1131" s="50" t="n">
        <v>0</v>
      </c>
      <c r="K1131" s="50" t="n">
        <v>0</v>
      </c>
      <c r="L1131" s="50" t="n">
        <v>0</v>
      </c>
      <c r="M1131" s="50" t="n">
        <v>0</v>
      </c>
      <c r="N1131" s="50" t="n">
        <v>0</v>
      </c>
      <c r="O1131" s="50" t="n">
        <v>0</v>
      </c>
      <c r="P1131" s="50" t="n">
        <v>0</v>
      </c>
      <c r="Q1131" s="51" t="n">
        <v>0</v>
      </c>
    </row>
    <row r="1132" customFormat="false" ht="12.75" hidden="false" customHeight="false" outlineLevel="0" collapsed="false">
      <c r="B1132" s="85" t="s">
        <v>38</v>
      </c>
      <c r="C1132" s="13" t="n">
        <v>1131</v>
      </c>
      <c r="D1132" s="50" t="n">
        <v>0</v>
      </c>
      <c r="E1132" s="50" t="n">
        <v>0</v>
      </c>
      <c r="F1132" s="50" t="n">
        <v>0</v>
      </c>
      <c r="G1132" s="50" t="n">
        <v>0</v>
      </c>
      <c r="H1132" s="50" t="n">
        <v>0</v>
      </c>
      <c r="I1132" s="50" t="n">
        <v>0</v>
      </c>
      <c r="J1132" s="50" t="n">
        <v>0</v>
      </c>
      <c r="K1132" s="50" t="n">
        <v>0</v>
      </c>
      <c r="L1132" s="50" t="n">
        <v>0</v>
      </c>
      <c r="M1132" s="50" t="n">
        <v>0</v>
      </c>
      <c r="N1132" s="50" t="n">
        <v>0</v>
      </c>
      <c r="O1132" s="50" t="n">
        <v>0</v>
      </c>
      <c r="P1132" s="50" t="n">
        <v>0</v>
      </c>
      <c r="Q1132" s="51" t="n">
        <v>0</v>
      </c>
    </row>
    <row r="1133" customFormat="false" ht="12.75" hidden="false" customHeight="false" outlineLevel="0" collapsed="false">
      <c r="B1133" s="85" t="s">
        <v>43</v>
      </c>
      <c r="C1133" s="13" t="n">
        <v>1132</v>
      </c>
      <c r="D1133" s="50" t="n">
        <v>3089301.51899335</v>
      </c>
      <c r="E1133" s="50" t="n">
        <v>0</v>
      </c>
      <c r="F1133" s="50" t="n">
        <v>26546.76</v>
      </c>
      <c r="G1133" s="50" t="n">
        <v>13365.84</v>
      </c>
      <c r="H1133" s="50" t="n">
        <v>175840.88</v>
      </c>
      <c r="I1133" s="50" t="n">
        <v>204399.09</v>
      </c>
      <c r="J1133" s="50" t="n">
        <v>135970.79</v>
      </c>
      <c r="K1133" s="50" t="n">
        <v>-43457.41</v>
      </c>
      <c r="L1133" s="50" t="n">
        <v>167028.78</v>
      </c>
      <c r="M1133" s="50" t="n">
        <v>523436.1</v>
      </c>
      <c r="N1133" s="50" t="n">
        <v>1203130.83</v>
      </c>
      <c r="O1133" s="50" t="n">
        <v>-469454.57</v>
      </c>
      <c r="P1133" s="50" t="n">
        <v>-2848630.28</v>
      </c>
      <c r="Q1133" s="51" t="n">
        <v>-2114954.02</v>
      </c>
    </row>
    <row r="1134" customFormat="false" ht="12.75" hidden="false" customHeight="false" outlineLevel="0" collapsed="false">
      <c r="B1134" s="85" t="s">
        <v>47</v>
      </c>
      <c r="C1134" s="13" t="n">
        <v>1133</v>
      </c>
      <c r="D1134" s="50" t="n">
        <v>1494817.14077461</v>
      </c>
      <c r="E1134" s="50" t="n">
        <v>0</v>
      </c>
      <c r="F1134" s="50" t="n">
        <v>0</v>
      </c>
      <c r="G1134" s="50" t="n">
        <v>97159.54</v>
      </c>
      <c r="H1134" s="50" t="n">
        <v>40918.54</v>
      </c>
      <c r="I1134" s="50" t="n">
        <v>19268.22</v>
      </c>
      <c r="J1134" s="50" t="n">
        <v>18799.68</v>
      </c>
      <c r="K1134" s="50" t="n">
        <v>36007.78</v>
      </c>
      <c r="L1134" s="50" t="n">
        <v>918.85</v>
      </c>
      <c r="M1134" s="50" t="n">
        <v>170487.06</v>
      </c>
      <c r="N1134" s="50" t="n">
        <v>383559.67</v>
      </c>
      <c r="O1134" s="50" t="n">
        <v>-436667.93</v>
      </c>
      <c r="P1134" s="50" t="n">
        <v>1062107.13</v>
      </c>
      <c r="Q1134" s="51" t="n">
        <v>1008998.87</v>
      </c>
    </row>
    <row r="1135" customFormat="false" ht="12.75" hidden="false" customHeight="false" outlineLevel="0" collapsed="false">
      <c r="B1135" s="85" t="s">
        <v>50</v>
      </c>
      <c r="C1135" s="13" t="n">
        <v>1134</v>
      </c>
      <c r="D1135" s="50" t="n">
        <v>1221054.33017666</v>
      </c>
      <c r="E1135" s="50" t="n">
        <v>0</v>
      </c>
      <c r="F1135" s="50" t="n">
        <v>-7976.17</v>
      </c>
      <c r="G1135" s="50" t="n">
        <v>0</v>
      </c>
      <c r="H1135" s="50" t="n">
        <v>0</v>
      </c>
      <c r="I1135" s="50" t="n">
        <v>0</v>
      </c>
      <c r="J1135" s="50" t="n">
        <v>0</v>
      </c>
      <c r="K1135" s="50" t="n">
        <v>0</v>
      </c>
      <c r="L1135" s="50" t="n">
        <v>0</v>
      </c>
      <c r="M1135" s="50" t="n">
        <v>0</v>
      </c>
      <c r="N1135" s="50" t="n">
        <v>-7976.17</v>
      </c>
      <c r="O1135" s="50" t="n">
        <v>217744.53</v>
      </c>
      <c r="P1135" s="50" t="n">
        <v>-606091.84</v>
      </c>
      <c r="Q1135" s="51" t="n">
        <v>-396323.48</v>
      </c>
    </row>
    <row r="1136" customFormat="false" ht="12.75" hidden="false" customHeight="false" outlineLevel="0" collapsed="false">
      <c r="B1136" s="85" t="s">
        <v>53</v>
      </c>
      <c r="C1136" s="13" t="n">
        <v>1135</v>
      </c>
      <c r="D1136" s="50" t="n">
        <v>195259.478222311</v>
      </c>
      <c r="E1136" s="50" t="n">
        <v>0</v>
      </c>
      <c r="F1136" s="50" t="n">
        <v>-9163.49</v>
      </c>
      <c r="G1136" s="50" t="n">
        <v>38863.82</v>
      </c>
      <c r="H1136" s="50" t="n">
        <v>0</v>
      </c>
      <c r="I1136" s="50" t="n">
        <v>0</v>
      </c>
      <c r="J1136" s="50" t="n">
        <v>0</v>
      </c>
      <c r="K1136" s="50" t="n">
        <v>0</v>
      </c>
      <c r="L1136" s="50" t="n">
        <v>0</v>
      </c>
      <c r="M1136" s="50" t="n">
        <v>0</v>
      </c>
      <c r="N1136" s="50" t="n">
        <v>29700.33</v>
      </c>
      <c r="O1136" s="50" t="n">
        <v>0</v>
      </c>
      <c r="P1136" s="50" t="n">
        <v>0</v>
      </c>
      <c r="Q1136" s="51" t="n">
        <v>29700.33</v>
      </c>
    </row>
    <row r="1137" customFormat="false" ht="12.75" hidden="false" customHeight="false" outlineLevel="0" collapsed="false">
      <c r="B1137" s="85" t="s">
        <v>56</v>
      </c>
      <c r="C1137" s="13" t="n">
        <v>1136</v>
      </c>
      <c r="D1137" s="50" t="n">
        <v>81436.2806024184</v>
      </c>
      <c r="E1137" s="50" t="n">
        <v>0</v>
      </c>
      <c r="F1137" s="50" t="n">
        <v>4781</v>
      </c>
      <c r="G1137" s="50" t="n">
        <v>0</v>
      </c>
      <c r="H1137" s="50" t="n">
        <v>0</v>
      </c>
      <c r="I1137" s="50" t="n">
        <v>0</v>
      </c>
      <c r="J1137" s="50" t="n">
        <v>0</v>
      </c>
      <c r="K1137" s="50" t="n">
        <v>0</v>
      </c>
      <c r="L1137" s="50" t="n">
        <v>0</v>
      </c>
      <c r="M1137" s="50" t="n">
        <v>0</v>
      </c>
      <c r="N1137" s="50" t="n">
        <v>4781</v>
      </c>
      <c r="O1137" s="50" t="n">
        <v>0</v>
      </c>
      <c r="P1137" s="50" t="n">
        <v>0</v>
      </c>
      <c r="Q1137" s="51" t="n">
        <v>4781</v>
      </c>
    </row>
    <row r="1138" customFormat="false" ht="12.75" hidden="false" customHeight="false" outlineLevel="0" collapsed="false">
      <c r="B1138" s="85" t="s">
        <v>59</v>
      </c>
      <c r="C1138" s="13" t="n">
        <v>1137</v>
      </c>
      <c r="D1138" s="50" t="n">
        <v>172708.032630808</v>
      </c>
      <c r="E1138" s="50" t="n">
        <v>0</v>
      </c>
      <c r="F1138" s="50" t="n">
        <v>0</v>
      </c>
      <c r="G1138" s="50" t="n">
        <v>0</v>
      </c>
      <c r="H1138" s="50" t="n">
        <v>0</v>
      </c>
      <c r="I1138" s="50" t="n">
        <v>0</v>
      </c>
      <c r="J1138" s="50" t="n">
        <v>0</v>
      </c>
      <c r="K1138" s="50" t="n">
        <v>0</v>
      </c>
      <c r="L1138" s="50" t="n">
        <v>0</v>
      </c>
      <c r="M1138" s="50" t="n">
        <v>0</v>
      </c>
      <c r="N1138" s="50" t="n">
        <v>0</v>
      </c>
      <c r="O1138" s="50" t="n">
        <v>0</v>
      </c>
      <c r="P1138" s="50" t="n">
        <v>0</v>
      </c>
      <c r="Q1138" s="51" t="n">
        <v>0</v>
      </c>
    </row>
    <row r="1139" customFormat="false" ht="12.75" hidden="false" customHeight="false" outlineLevel="0" collapsed="false">
      <c r="B1139" s="85" t="s">
        <v>109</v>
      </c>
      <c r="C1139" s="13" t="n">
        <v>1138</v>
      </c>
      <c r="D1139" s="50" t="n">
        <v>0</v>
      </c>
      <c r="E1139" s="50" t="n">
        <v>0</v>
      </c>
      <c r="F1139" s="50" t="n">
        <v>0</v>
      </c>
      <c r="G1139" s="50" t="n">
        <v>0</v>
      </c>
      <c r="H1139" s="50" t="n">
        <v>0</v>
      </c>
      <c r="I1139" s="50" t="n">
        <v>0</v>
      </c>
      <c r="J1139" s="50" t="n">
        <v>0</v>
      </c>
      <c r="K1139" s="50" t="n">
        <v>0</v>
      </c>
      <c r="L1139" s="50" t="n">
        <v>0</v>
      </c>
      <c r="M1139" s="50" t="n">
        <v>0</v>
      </c>
      <c r="N1139" s="50" t="n">
        <v>0</v>
      </c>
      <c r="O1139" s="50" t="n">
        <v>0</v>
      </c>
      <c r="P1139" s="50" t="n">
        <v>0</v>
      </c>
      <c r="Q1139" s="51" t="n">
        <v>0</v>
      </c>
    </row>
    <row r="1140" customFormat="false" ht="12.75" hidden="false" customHeight="false" outlineLevel="0" collapsed="false">
      <c r="B1140" s="85" t="s">
        <v>64</v>
      </c>
      <c r="C1140" s="13" t="n">
        <v>1139</v>
      </c>
      <c r="D1140" s="50" t="n">
        <v>6525791.23504733</v>
      </c>
      <c r="E1140" s="50" t="n">
        <v>0</v>
      </c>
      <c r="F1140" s="50" t="n">
        <v>7018.1</v>
      </c>
      <c r="G1140" s="50" t="n">
        <v>27267.18</v>
      </c>
      <c r="H1140" s="50" t="n">
        <v>43372.64</v>
      </c>
      <c r="I1140" s="50" t="n">
        <v>45485</v>
      </c>
      <c r="J1140" s="50" t="n">
        <v>45181.44</v>
      </c>
      <c r="K1140" s="50" t="n">
        <v>94698.51</v>
      </c>
      <c r="L1140" s="50" t="n">
        <v>45792</v>
      </c>
      <c r="M1140" s="50" t="n">
        <v>131441.79</v>
      </c>
      <c r="N1140" s="50" t="n">
        <v>440256.66</v>
      </c>
      <c r="O1140" s="50" t="n">
        <v>-123458.7</v>
      </c>
      <c r="P1140" s="50" t="n">
        <v>1171484.96</v>
      </c>
      <c r="Q1140" s="51" t="n">
        <v>1488282.92</v>
      </c>
    </row>
    <row r="1141" customFormat="false" ht="12.75" hidden="false" customHeight="false" outlineLevel="0" collapsed="false">
      <c r="B1141" s="85" t="s">
        <v>67</v>
      </c>
      <c r="C1141" s="13" t="n">
        <v>1140</v>
      </c>
      <c r="D1141" s="50" t="n">
        <v>119746.499534848</v>
      </c>
      <c r="E1141" s="50" t="n">
        <v>0</v>
      </c>
      <c r="F1141" s="50" t="n">
        <v>0</v>
      </c>
      <c r="G1141" s="50" t="n">
        <v>0</v>
      </c>
      <c r="H1141" s="50" t="n">
        <v>0</v>
      </c>
      <c r="I1141" s="50" t="n">
        <v>0</v>
      </c>
      <c r="J1141" s="50" t="n">
        <v>0</v>
      </c>
      <c r="K1141" s="50" t="n">
        <v>0</v>
      </c>
      <c r="L1141" s="50" t="n">
        <v>0</v>
      </c>
      <c r="M1141" s="50" t="n">
        <v>0</v>
      </c>
      <c r="N1141" s="50" t="n">
        <v>0</v>
      </c>
      <c r="O1141" s="50" t="n">
        <v>0</v>
      </c>
      <c r="P1141" s="50" t="n">
        <v>0</v>
      </c>
      <c r="Q1141" s="51" t="n">
        <v>0</v>
      </c>
    </row>
    <row r="1142" customFormat="false" ht="12.75" hidden="false" customHeight="false" outlineLevel="0" collapsed="false">
      <c r="B1142" s="85" t="s">
        <v>70</v>
      </c>
      <c r="C1142" s="13" t="n">
        <v>1141</v>
      </c>
      <c r="D1142" s="50" t="n">
        <v>374135.129984618</v>
      </c>
      <c r="E1142" s="50" t="n">
        <v>0</v>
      </c>
      <c r="F1142" s="50" t="n">
        <v>0</v>
      </c>
      <c r="G1142" s="50" t="n">
        <v>0</v>
      </c>
      <c r="H1142" s="50" t="n">
        <v>0</v>
      </c>
      <c r="I1142" s="50" t="n">
        <v>0</v>
      </c>
      <c r="J1142" s="50" t="n">
        <v>0</v>
      </c>
      <c r="K1142" s="50" t="n">
        <v>0</v>
      </c>
      <c r="L1142" s="50" t="n">
        <v>0</v>
      </c>
      <c r="M1142" s="50" t="n">
        <v>0</v>
      </c>
      <c r="N1142" s="50" t="n">
        <v>0</v>
      </c>
      <c r="O1142" s="50" t="n">
        <v>0</v>
      </c>
      <c r="P1142" s="50" t="n">
        <v>0</v>
      </c>
      <c r="Q1142" s="51" t="n">
        <v>0</v>
      </c>
    </row>
    <row r="1143" customFormat="false" ht="12.75" hidden="false" customHeight="false" outlineLevel="0" collapsed="false">
      <c r="B1143" s="85" t="s">
        <v>75</v>
      </c>
      <c r="C1143" s="13" t="n">
        <v>1142</v>
      </c>
      <c r="D1143" s="50" t="n">
        <v>2754962.44729427</v>
      </c>
      <c r="E1143" s="50" t="n">
        <v>0</v>
      </c>
      <c r="F1143" s="50" t="n">
        <v>1073.68</v>
      </c>
      <c r="G1143" s="50" t="n">
        <v>11065.18</v>
      </c>
      <c r="H1143" s="50" t="n">
        <v>16020.17</v>
      </c>
      <c r="I1143" s="50" t="n">
        <v>27710.65</v>
      </c>
      <c r="J1143" s="50" t="n">
        <v>27403</v>
      </c>
      <c r="K1143" s="50" t="n">
        <v>65614.94</v>
      </c>
      <c r="L1143" s="50" t="n">
        <v>19657</v>
      </c>
      <c r="M1143" s="50" t="n">
        <v>41323.17</v>
      </c>
      <c r="N1143" s="50" t="n">
        <v>209867.79</v>
      </c>
      <c r="O1143" s="50" t="n">
        <v>471835.79</v>
      </c>
      <c r="P1143" s="50" t="n">
        <v>1815849.33</v>
      </c>
      <c r="Q1143" s="51" t="n">
        <v>2497552.91</v>
      </c>
    </row>
    <row r="1144" customFormat="false" ht="12.75" hidden="false" customHeight="false" outlineLevel="0" collapsed="false">
      <c r="B1144" s="85" t="s">
        <v>78</v>
      </c>
      <c r="C1144" s="13" t="n">
        <v>1143</v>
      </c>
      <c r="D1144" s="50" t="n">
        <v>307865.5879077</v>
      </c>
      <c r="E1144" s="50" t="n">
        <v>0</v>
      </c>
      <c r="F1144" s="50" t="n">
        <v>3.05</v>
      </c>
      <c r="G1144" s="50" t="n">
        <v>0</v>
      </c>
      <c r="H1144" s="50" t="n">
        <v>0</v>
      </c>
      <c r="I1144" s="50" t="n">
        <v>0</v>
      </c>
      <c r="J1144" s="50" t="n">
        <v>0</v>
      </c>
      <c r="K1144" s="50" t="n">
        <v>0</v>
      </c>
      <c r="L1144" s="50" t="n">
        <v>0</v>
      </c>
      <c r="M1144" s="50" t="n">
        <v>0</v>
      </c>
      <c r="N1144" s="50" t="n">
        <v>3.05</v>
      </c>
      <c r="O1144" s="50" t="n">
        <v>0</v>
      </c>
      <c r="P1144" s="50" t="n">
        <v>0</v>
      </c>
      <c r="Q1144" s="51" t="n">
        <v>3.05</v>
      </c>
    </row>
    <row r="1145" customFormat="false" ht="12.75" hidden="false" customHeight="false" outlineLevel="0" collapsed="false">
      <c r="B1145" s="85"/>
      <c r="C1145" s="13" t="n">
        <v>1144</v>
      </c>
      <c r="D1145" s="50"/>
      <c r="E1145" s="50"/>
      <c r="F1145" s="50"/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1"/>
    </row>
    <row r="1146" customFormat="false" ht="12.75" hidden="false" customHeight="false" outlineLevel="0" collapsed="false">
      <c r="B1146" s="85" t="s">
        <v>83</v>
      </c>
      <c r="C1146" s="13" t="n">
        <v>1145</v>
      </c>
      <c r="D1146" s="50" t="s">
        <v>4</v>
      </c>
      <c r="E1146" s="50"/>
      <c r="F1146" s="50"/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1"/>
    </row>
    <row r="1147" customFormat="false" ht="12.75" hidden="false" customHeight="false" outlineLevel="0" collapsed="false">
      <c r="B1147" s="85" t="s">
        <v>22</v>
      </c>
      <c r="C1147" s="13" t="n">
        <v>1146</v>
      </c>
      <c r="D1147" s="50" t="n">
        <v>946568.076638079</v>
      </c>
      <c r="E1147" s="50" t="n">
        <v>0</v>
      </c>
      <c r="F1147" s="50" t="n">
        <v>0</v>
      </c>
      <c r="G1147" s="50" t="n">
        <v>0</v>
      </c>
      <c r="H1147" s="50" t="n">
        <v>0</v>
      </c>
      <c r="I1147" s="50" t="n">
        <v>0</v>
      </c>
      <c r="J1147" s="50" t="n">
        <v>0</v>
      </c>
      <c r="K1147" s="50" t="n">
        <v>0</v>
      </c>
      <c r="L1147" s="50" t="n">
        <v>0</v>
      </c>
      <c r="M1147" s="50" t="n">
        <v>0</v>
      </c>
      <c r="N1147" s="50" t="n">
        <v>0</v>
      </c>
      <c r="O1147" s="50" t="n">
        <v>0</v>
      </c>
      <c r="P1147" s="50" t="n">
        <v>0</v>
      </c>
      <c r="Q1147" s="51" t="n">
        <v>0</v>
      </c>
    </row>
    <row r="1148" customFormat="false" ht="12.75" hidden="false" customHeight="false" outlineLevel="0" collapsed="false">
      <c r="B1148" s="85" t="s">
        <v>27</v>
      </c>
      <c r="C1148" s="13" t="n">
        <v>1147</v>
      </c>
      <c r="D1148" s="50" t="n">
        <v>2365685.23480361</v>
      </c>
      <c r="E1148" s="50" t="n">
        <v>0</v>
      </c>
      <c r="F1148" s="50" t="n">
        <v>0</v>
      </c>
      <c r="G1148" s="50" t="n">
        <v>0</v>
      </c>
      <c r="H1148" s="50" t="n">
        <v>0</v>
      </c>
      <c r="I1148" s="50" t="n">
        <v>0</v>
      </c>
      <c r="J1148" s="50" t="n">
        <v>0</v>
      </c>
      <c r="K1148" s="50" t="n">
        <v>0</v>
      </c>
      <c r="L1148" s="50" t="n">
        <v>0</v>
      </c>
      <c r="M1148" s="50" t="n">
        <v>0</v>
      </c>
      <c r="N1148" s="50" t="n">
        <v>0</v>
      </c>
      <c r="O1148" s="50" t="n">
        <v>0</v>
      </c>
      <c r="P1148" s="50" t="n">
        <v>0</v>
      </c>
      <c r="Q1148" s="51" t="n">
        <v>0</v>
      </c>
    </row>
    <row r="1149" customFormat="false" ht="12.75" hidden="false" customHeight="false" outlineLevel="0" collapsed="false">
      <c r="B1149" s="85" t="s">
        <v>77</v>
      </c>
      <c r="C1149" s="13" t="n">
        <v>1148</v>
      </c>
      <c r="D1149" s="50" t="n">
        <v>255666.093922614</v>
      </c>
      <c r="E1149" s="50" t="n">
        <v>0</v>
      </c>
      <c r="F1149" s="50" t="n">
        <v>-0.00209158966301675</v>
      </c>
      <c r="G1149" s="50" t="n">
        <v>-2.19865443735211</v>
      </c>
      <c r="H1149" s="50" t="n">
        <v>-3.05341156010036</v>
      </c>
      <c r="I1149" s="50" t="n">
        <v>-12.4071474737025</v>
      </c>
      <c r="J1149" s="50" t="n">
        <v>-16.0214522692901</v>
      </c>
      <c r="K1149" s="50" t="n">
        <v>-39.5779397947249</v>
      </c>
      <c r="L1149" s="50" t="n">
        <v>-8.93174417944151</v>
      </c>
      <c r="M1149" s="50" t="n">
        <v>-16.9617316227855</v>
      </c>
      <c r="N1149" s="50" t="n">
        <v>-99.15417292706</v>
      </c>
      <c r="O1149" s="50" t="n">
        <v>-493.387122304168</v>
      </c>
      <c r="P1149" s="50" t="n">
        <v>-3333.43536607799</v>
      </c>
      <c r="Q1149" s="51" t="n">
        <v>-3925.97666130922</v>
      </c>
    </row>
    <row r="1150" customFormat="false" ht="12.75" hidden="false" customHeight="false" outlineLevel="0" collapsed="false">
      <c r="B1150" s="85" t="s">
        <v>66</v>
      </c>
      <c r="C1150" s="13" t="n">
        <v>1149</v>
      </c>
      <c r="D1150" s="50" t="n">
        <v>2009424.95193388</v>
      </c>
      <c r="E1150" s="50" t="n">
        <v>0</v>
      </c>
      <c r="F1150" s="50" t="n">
        <v>0</v>
      </c>
      <c r="G1150" s="50" t="n">
        <v>0</v>
      </c>
      <c r="H1150" s="50" t="n">
        <v>0</v>
      </c>
      <c r="I1150" s="50" t="n">
        <v>0</v>
      </c>
      <c r="J1150" s="50" t="n">
        <v>0</v>
      </c>
      <c r="K1150" s="50" t="n">
        <v>0</v>
      </c>
      <c r="L1150" s="50" t="n">
        <v>0</v>
      </c>
      <c r="M1150" s="50" t="n">
        <v>0</v>
      </c>
      <c r="N1150" s="50" t="n">
        <v>0</v>
      </c>
      <c r="O1150" s="50" t="n">
        <v>0</v>
      </c>
      <c r="P1150" s="50" t="n">
        <v>0</v>
      </c>
      <c r="Q1150" s="51" t="n">
        <v>0</v>
      </c>
    </row>
    <row r="1151" customFormat="false" ht="12.75" hidden="false" customHeight="false" outlineLevel="0" collapsed="false">
      <c r="B1151" s="85" t="s">
        <v>45</v>
      </c>
      <c r="C1151" s="13" t="n">
        <v>1150</v>
      </c>
      <c r="D1151" s="50" t="n">
        <v>0</v>
      </c>
      <c r="E1151" s="50" t="n">
        <v>0</v>
      </c>
      <c r="F1151" s="50" t="n">
        <v>0</v>
      </c>
      <c r="G1151" s="50" t="n">
        <v>0</v>
      </c>
      <c r="H1151" s="50" t="n">
        <v>0</v>
      </c>
      <c r="I1151" s="50" t="n">
        <v>0</v>
      </c>
      <c r="J1151" s="50" t="n">
        <v>0</v>
      </c>
      <c r="K1151" s="50" t="n">
        <v>0</v>
      </c>
      <c r="L1151" s="50" t="n">
        <v>0</v>
      </c>
      <c r="M1151" s="50" t="n">
        <v>0</v>
      </c>
      <c r="N1151" s="50" t="n">
        <v>0</v>
      </c>
      <c r="O1151" s="50" t="n">
        <v>0</v>
      </c>
      <c r="P1151" s="50" t="n">
        <v>0</v>
      </c>
      <c r="Q1151" s="51" t="n">
        <v>0</v>
      </c>
    </row>
    <row r="1152" customFormat="false" ht="12.75" hidden="false" customHeight="false" outlineLevel="0" collapsed="false">
      <c r="B1152" s="85" t="s">
        <v>52</v>
      </c>
      <c r="C1152" s="13" t="n">
        <v>1151</v>
      </c>
      <c r="D1152" s="50" t="n">
        <v>0</v>
      </c>
      <c r="E1152" s="50" t="n">
        <v>0</v>
      </c>
      <c r="F1152" s="50" t="n">
        <v>0</v>
      </c>
      <c r="G1152" s="50" t="n">
        <v>0</v>
      </c>
      <c r="H1152" s="50" t="n">
        <v>0</v>
      </c>
      <c r="I1152" s="50" t="n">
        <v>0</v>
      </c>
      <c r="J1152" s="50" t="n">
        <v>0</v>
      </c>
      <c r="K1152" s="50" t="n">
        <v>0</v>
      </c>
      <c r="L1152" s="50" t="n">
        <v>0</v>
      </c>
      <c r="M1152" s="50" t="n">
        <v>0</v>
      </c>
      <c r="N1152" s="50" t="n">
        <v>0</v>
      </c>
      <c r="O1152" s="50" t="n">
        <v>0</v>
      </c>
      <c r="P1152" s="50" t="n">
        <v>0</v>
      </c>
      <c r="Q1152" s="51" t="n">
        <v>0</v>
      </c>
    </row>
    <row r="1153" customFormat="false" ht="12.75" hidden="false" customHeight="false" outlineLevel="0" collapsed="false">
      <c r="B1153" s="85" t="s">
        <v>80</v>
      </c>
      <c r="C1153" s="13" t="n">
        <v>1152</v>
      </c>
      <c r="D1153" s="50" t="n">
        <v>214373.392007713</v>
      </c>
      <c r="E1153" s="50" t="n">
        <v>0</v>
      </c>
      <c r="F1153" s="50" t="n">
        <v>0</v>
      </c>
      <c r="G1153" s="50" t="n">
        <v>0</v>
      </c>
      <c r="H1153" s="50" t="n">
        <v>0</v>
      </c>
      <c r="I1153" s="50" t="n">
        <v>0</v>
      </c>
      <c r="J1153" s="50" t="n">
        <v>0</v>
      </c>
      <c r="K1153" s="50" t="n">
        <v>0</v>
      </c>
      <c r="L1153" s="50" t="n">
        <v>0</v>
      </c>
      <c r="M1153" s="50" t="n">
        <v>0</v>
      </c>
      <c r="N1153" s="50" t="n">
        <v>0</v>
      </c>
      <c r="O1153" s="50" t="n">
        <v>0</v>
      </c>
      <c r="P1153" s="50" t="n">
        <v>0</v>
      </c>
      <c r="Q1153" s="51" t="n">
        <v>0</v>
      </c>
    </row>
    <row r="1154" customFormat="false" ht="12.75" hidden="false" customHeight="false" outlineLevel="0" collapsed="false">
      <c r="B1154" s="85" t="s">
        <v>49</v>
      </c>
      <c r="C1154" s="13" t="n">
        <v>1153</v>
      </c>
      <c r="D1154" s="50" t="n">
        <v>147883.566991239</v>
      </c>
      <c r="E1154" s="50" t="n">
        <v>0</v>
      </c>
      <c r="F1154" s="50" t="n">
        <v>0</v>
      </c>
      <c r="G1154" s="50" t="n">
        <v>0</v>
      </c>
      <c r="H1154" s="50" t="n">
        <v>0</v>
      </c>
      <c r="I1154" s="50" t="n">
        <v>0</v>
      </c>
      <c r="J1154" s="50" t="n">
        <v>0</v>
      </c>
      <c r="K1154" s="50" t="n">
        <v>0</v>
      </c>
      <c r="L1154" s="50" t="n">
        <v>0</v>
      </c>
      <c r="M1154" s="50" t="n">
        <v>0</v>
      </c>
      <c r="N1154" s="50" t="n">
        <v>0</v>
      </c>
      <c r="O1154" s="50" t="n">
        <v>0</v>
      </c>
      <c r="P1154" s="50" t="n">
        <v>0</v>
      </c>
      <c r="Q1154" s="51" t="n">
        <v>0</v>
      </c>
    </row>
    <row r="1155" customFormat="false" ht="12.75" hidden="false" customHeight="false" outlineLevel="0" collapsed="false">
      <c r="B1155" s="85" t="s">
        <v>34</v>
      </c>
      <c r="C1155" s="13" t="n">
        <v>1154</v>
      </c>
      <c r="D1155" s="50" t="n">
        <v>0</v>
      </c>
      <c r="E1155" s="50" t="n">
        <v>0</v>
      </c>
      <c r="F1155" s="50" t="n">
        <v>0</v>
      </c>
      <c r="G1155" s="50" t="n">
        <v>0</v>
      </c>
      <c r="H1155" s="50" t="n">
        <v>0</v>
      </c>
      <c r="I1155" s="50" t="n">
        <v>0</v>
      </c>
      <c r="J1155" s="50" t="n">
        <v>0</v>
      </c>
      <c r="K1155" s="50" t="n">
        <v>0</v>
      </c>
      <c r="L1155" s="50" t="n">
        <v>0</v>
      </c>
      <c r="M1155" s="50" t="n">
        <v>0</v>
      </c>
      <c r="N1155" s="50" t="n">
        <v>0</v>
      </c>
      <c r="O1155" s="50" t="n">
        <v>0</v>
      </c>
      <c r="P1155" s="50" t="n">
        <v>0</v>
      </c>
      <c r="Q1155" s="51" t="n">
        <v>0</v>
      </c>
    </row>
    <row r="1156" customFormat="false" ht="12.75" hidden="false" customHeight="false" outlineLevel="0" collapsed="false">
      <c r="B1156" s="85" t="s">
        <v>69</v>
      </c>
      <c r="C1156" s="13" t="n">
        <v>1155</v>
      </c>
      <c r="D1156" s="50" t="n">
        <v>112705.527105197</v>
      </c>
      <c r="E1156" s="50" t="n">
        <v>0</v>
      </c>
      <c r="F1156" s="50" t="n">
        <v>0</v>
      </c>
      <c r="G1156" s="50" t="n">
        <v>30.966751</v>
      </c>
      <c r="H1156" s="50" t="n">
        <v>0</v>
      </c>
      <c r="I1156" s="50" t="n">
        <v>0</v>
      </c>
      <c r="J1156" s="50" t="n">
        <v>0</v>
      </c>
      <c r="K1156" s="50" t="n">
        <v>0</v>
      </c>
      <c r="L1156" s="50" t="n">
        <v>0</v>
      </c>
      <c r="M1156" s="50" t="n">
        <v>0</v>
      </c>
      <c r="N1156" s="50" t="n">
        <v>0</v>
      </c>
      <c r="O1156" s="50" t="n">
        <v>0</v>
      </c>
      <c r="P1156" s="50" t="n">
        <v>0</v>
      </c>
      <c r="Q1156" s="51" t="n">
        <v>0</v>
      </c>
    </row>
    <row r="1157" customFormat="false" ht="12.75" hidden="false" customHeight="false" outlineLevel="0" collapsed="false">
      <c r="B1157" s="85" t="s">
        <v>72</v>
      </c>
      <c r="C1157" s="13" t="n">
        <v>1156</v>
      </c>
      <c r="D1157" s="50" t="n">
        <v>0.000229155319922203</v>
      </c>
      <c r="E1157" s="50" t="n">
        <v>0</v>
      </c>
      <c r="F1157" s="50" t="n">
        <v>0</v>
      </c>
      <c r="G1157" s="50" t="n">
        <v>0</v>
      </c>
      <c r="H1157" s="50" t="n">
        <v>0</v>
      </c>
      <c r="I1157" s="50" t="n">
        <v>0</v>
      </c>
      <c r="J1157" s="50" t="n">
        <v>0</v>
      </c>
      <c r="K1157" s="50" t="n">
        <v>0</v>
      </c>
      <c r="L1157" s="50" t="n">
        <v>0</v>
      </c>
      <c r="M1157" s="50" t="n">
        <v>0</v>
      </c>
      <c r="N1157" s="50" t="n">
        <v>0</v>
      </c>
      <c r="O1157" s="50" t="n">
        <v>0</v>
      </c>
      <c r="P1157" s="50" t="n">
        <v>0</v>
      </c>
      <c r="Q1157" s="51" t="n">
        <v>0</v>
      </c>
    </row>
    <row r="1158" customFormat="false" ht="12.75" hidden="false" customHeight="false" outlineLevel="0" collapsed="false">
      <c r="B1158" s="85" t="s">
        <v>31</v>
      </c>
      <c r="C1158" s="13" t="n">
        <v>1157</v>
      </c>
      <c r="D1158" s="50" t="n">
        <v>0</v>
      </c>
      <c r="E1158" s="50" t="n">
        <v>0</v>
      </c>
      <c r="F1158" s="50" t="n">
        <v>0</v>
      </c>
      <c r="G1158" s="50" t="n">
        <v>0</v>
      </c>
      <c r="H1158" s="50" t="n">
        <v>0</v>
      </c>
      <c r="I1158" s="50" t="n">
        <v>0</v>
      </c>
      <c r="J1158" s="50" t="n">
        <v>0</v>
      </c>
      <c r="K1158" s="50" t="n">
        <v>0</v>
      </c>
      <c r="L1158" s="50" t="n">
        <v>0</v>
      </c>
      <c r="M1158" s="50" t="n">
        <v>0</v>
      </c>
      <c r="N1158" s="50" t="n">
        <v>0</v>
      </c>
      <c r="O1158" s="50" t="n">
        <v>0</v>
      </c>
      <c r="P1158" s="50" t="n">
        <v>0</v>
      </c>
      <c r="Q1158" s="51" t="n">
        <v>0</v>
      </c>
    </row>
    <row r="1159" customFormat="false" ht="12.75" hidden="false" customHeight="false" outlineLevel="0" collapsed="false">
      <c r="B1159" s="85" t="s">
        <v>37</v>
      </c>
      <c r="C1159" s="13" t="n">
        <v>1158</v>
      </c>
      <c r="D1159" s="50" t="n">
        <v>4.07529173361292E-005</v>
      </c>
      <c r="E1159" s="50" t="n">
        <v>0</v>
      </c>
      <c r="F1159" s="50" t="n">
        <v>0</v>
      </c>
      <c r="G1159" s="50" t="n">
        <v>0</v>
      </c>
      <c r="H1159" s="50" t="n">
        <v>0</v>
      </c>
      <c r="I1159" s="50" t="n">
        <v>0</v>
      </c>
      <c r="J1159" s="50" t="n">
        <v>0</v>
      </c>
      <c r="K1159" s="50" t="n">
        <v>0</v>
      </c>
      <c r="L1159" s="50" t="n">
        <v>0</v>
      </c>
      <c r="M1159" s="50" t="n">
        <v>0</v>
      </c>
      <c r="N1159" s="50" t="n">
        <v>0</v>
      </c>
      <c r="O1159" s="50" t="n">
        <v>0</v>
      </c>
      <c r="P1159" s="50" t="n">
        <v>0</v>
      </c>
      <c r="Q1159" s="51" t="n">
        <v>0</v>
      </c>
    </row>
    <row r="1160" customFormat="false" ht="12.75" hidden="false" customHeight="false" outlineLevel="0" collapsed="false">
      <c r="B1160" s="85" t="n">
        <v>0</v>
      </c>
      <c r="C1160" s="13" t="n">
        <v>1159</v>
      </c>
      <c r="D1160" s="50" t="n">
        <v>0</v>
      </c>
      <c r="E1160" s="50" t="n">
        <v>0</v>
      </c>
      <c r="F1160" s="50" t="n">
        <v>0</v>
      </c>
      <c r="G1160" s="50" t="n">
        <v>0</v>
      </c>
      <c r="H1160" s="50" t="n">
        <v>0</v>
      </c>
      <c r="I1160" s="50" t="n">
        <v>0</v>
      </c>
      <c r="J1160" s="50" t="n">
        <v>0</v>
      </c>
      <c r="K1160" s="50" t="n">
        <v>0</v>
      </c>
      <c r="L1160" s="50" t="n">
        <v>0</v>
      </c>
      <c r="M1160" s="50" t="n">
        <v>0</v>
      </c>
      <c r="N1160" s="50" t="n">
        <v>0</v>
      </c>
      <c r="O1160" s="50" t="n">
        <v>0</v>
      </c>
      <c r="P1160" s="50" t="n">
        <v>0</v>
      </c>
      <c r="Q1160" s="51" t="n">
        <v>0</v>
      </c>
    </row>
    <row r="1161" customFormat="false" ht="12.75" hidden="false" customHeight="false" outlineLevel="0" collapsed="false">
      <c r="B1161" s="87" t="n">
        <v>0</v>
      </c>
      <c r="C1161" s="64" t="n">
        <v>1160</v>
      </c>
      <c r="D1161" s="54" t="n">
        <v>0</v>
      </c>
      <c r="E1161" s="54" t="n">
        <v>0</v>
      </c>
      <c r="F1161" s="54" t="n">
        <v>0</v>
      </c>
      <c r="G1161" s="54" t="n">
        <v>0</v>
      </c>
      <c r="H1161" s="54" t="n">
        <v>0</v>
      </c>
      <c r="I1161" s="54" t="n">
        <v>0</v>
      </c>
      <c r="J1161" s="54" t="n">
        <v>0</v>
      </c>
      <c r="K1161" s="54" t="n">
        <v>0</v>
      </c>
      <c r="L1161" s="54" t="n">
        <v>0</v>
      </c>
      <c r="M1161" s="54" t="n">
        <v>0</v>
      </c>
      <c r="N1161" s="54" t="n">
        <v>0</v>
      </c>
      <c r="O1161" s="54" t="n">
        <v>0</v>
      </c>
      <c r="P1161" s="54" t="n">
        <v>0</v>
      </c>
      <c r="Q1161" s="55" t="n">
        <v>0</v>
      </c>
    </row>
    <row r="1162" customFormat="false" ht="12.75" hidden="false" customHeight="false" outlineLevel="0" collapsed="false">
      <c r="A1162" s="0" t="n">
        <v>30</v>
      </c>
      <c r="B1162" s="57" t="n">
        <v>36945</v>
      </c>
      <c r="C1162" s="58" t="n">
        <v>1161</v>
      </c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83"/>
    </row>
    <row r="1163" customFormat="false" ht="12.75" hidden="false" customHeight="false" outlineLevel="0" collapsed="false">
      <c r="B1163" s="61"/>
      <c r="C1163" s="13" t="n">
        <v>1162</v>
      </c>
      <c r="D1163" s="13"/>
      <c r="E1163" s="21" t="s">
        <v>5</v>
      </c>
      <c r="F1163" s="21" t="s">
        <v>6</v>
      </c>
      <c r="G1163" s="21" t="s">
        <v>7</v>
      </c>
      <c r="H1163" s="21" t="s">
        <v>8</v>
      </c>
      <c r="I1163" s="21" t="s">
        <v>9</v>
      </c>
      <c r="J1163" s="21" t="s">
        <v>10</v>
      </c>
      <c r="K1163" s="21" t="s">
        <v>11</v>
      </c>
      <c r="L1163" s="21" t="s">
        <v>12</v>
      </c>
      <c r="M1163" s="21" t="s">
        <v>13</v>
      </c>
      <c r="N1163" s="21" t="s">
        <v>14</v>
      </c>
      <c r="O1163" s="21" t="n">
        <v>2002</v>
      </c>
      <c r="P1163" s="21" t="s">
        <v>15</v>
      </c>
      <c r="Q1163" s="84" t="s">
        <v>16</v>
      </c>
    </row>
    <row r="1164" customFormat="false" ht="12.75" hidden="false" customHeight="false" outlineLevel="0" collapsed="false">
      <c r="B1164" s="85" t="s">
        <v>107</v>
      </c>
      <c r="C1164" s="13" t="n">
        <v>1163</v>
      </c>
      <c r="D1164" s="13" t="s">
        <v>4</v>
      </c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86"/>
    </row>
    <row r="1165" customFormat="false" ht="12.75" hidden="false" customHeight="false" outlineLevel="0" collapsed="false">
      <c r="B1165" s="85" t="s">
        <v>19</v>
      </c>
      <c r="C1165" s="13" t="n">
        <v>1164</v>
      </c>
      <c r="D1165" s="50" t="n">
        <v>24314287.6762692</v>
      </c>
      <c r="E1165" s="50" t="n">
        <v>0</v>
      </c>
      <c r="F1165" s="50" t="n">
        <v>17383.71</v>
      </c>
      <c r="G1165" s="50" t="n">
        <v>303519.24</v>
      </c>
      <c r="H1165" s="50" t="n">
        <v>377721.02</v>
      </c>
      <c r="I1165" s="50" t="n">
        <v>423246.18</v>
      </c>
      <c r="J1165" s="50" t="n">
        <v>325282.02</v>
      </c>
      <c r="K1165" s="50" t="n">
        <v>353077.88</v>
      </c>
      <c r="L1165" s="50" t="n">
        <v>361739.29</v>
      </c>
      <c r="M1165" s="50" t="n">
        <v>1239550.51</v>
      </c>
      <c r="N1165" s="50" t="n">
        <v>3401519.85</v>
      </c>
      <c r="O1165" s="50" t="n">
        <v>186393.86</v>
      </c>
      <c r="P1165" s="50" t="n">
        <v>3195581.99</v>
      </c>
      <c r="Q1165" s="51" t="n">
        <v>6783495.7</v>
      </c>
    </row>
    <row r="1166" customFormat="false" ht="12.75" hidden="false" customHeight="false" outlineLevel="0" collapsed="false">
      <c r="B1166" s="85" t="s">
        <v>20</v>
      </c>
      <c r="C1166" s="13" t="n">
        <v>1165</v>
      </c>
      <c r="D1166" s="50" t="n">
        <v>4618768.20204611</v>
      </c>
      <c r="E1166" s="50" t="n">
        <v>0</v>
      </c>
      <c r="F1166" s="50" t="n">
        <v>0</v>
      </c>
      <c r="G1166" s="50" t="n">
        <v>0</v>
      </c>
      <c r="H1166" s="50" t="n">
        <v>0</v>
      </c>
      <c r="I1166" s="50" t="n">
        <v>0</v>
      </c>
      <c r="J1166" s="50" t="n">
        <v>0</v>
      </c>
      <c r="K1166" s="50" t="n">
        <v>0</v>
      </c>
      <c r="L1166" s="50" t="n">
        <v>0</v>
      </c>
      <c r="M1166" s="50" t="n">
        <v>0</v>
      </c>
      <c r="N1166" s="50" t="n">
        <v>0</v>
      </c>
      <c r="O1166" s="50" t="n">
        <v>217673.74</v>
      </c>
      <c r="P1166" s="50" t="n">
        <v>1030380.92</v>
      </c>
      <c r="Q1166" s="51" t="n">
        <v>1248054.66</v>
      </c>
    </row>
    <row r="1167" customFormat="false" ht="12.75" hidden="false" customHeight="false" outlineLevel="0" collapsed="false">
      <c r="B1167" s="85" t="s">
        <v>108</v>
      </c>
      <c r="C1167" s="13" t="n">
        <v>1166</v>
      </c>
      <c r="D1167" s="50" t="n">
        <v>0</v>
      </c>
      <c r="E1167" s="50" t="n">
        <v>0</v>
      </c>
      <c r="F1167" s="50" t="n">
        <v>0</v>
      </c>
      <c r="G1167" s="50" t="n">
        <v>0</v>
      </c>
      <c r="H1167" s="50" t="n">
        <v>0</v>
      </c>
      <c r="I1167" s="50" t="n">
        <v>0</v>
      </c>
      <c r="J1167" s="50" t="n">
        <v>0</v>
      </c>
      <c r="K1167" s="50" t="n">
        <v>0</v>
      </c>
      <c r="L1167" s="50" t="n">
        <v>0</v>
      </c>
      <c r="M1167" s="50" t="n">
        <v>0</v>
      </c>
      <c r="N1167" s="50" t="n">
        <v>0</v>
      </c>
      <c r="O1167" s="50" t="n">
        <v>0</v>
      </c>
      <c r="P1167" s="50" t="n">
        <v>0</v>
      </c>
      <c r="Q1167" s="51" t="n">
        <v>0</v>
      </c>
    </row>
    <row r="1168" customFormat="false" ht="12.75" hidden="false" customHeight="false" outlineLevel="0" collapsed="false">
      <c r="B1168" s="85" t="s">
        <v>25</v>
      </c>
      <c r="C1168" s="13" t="n">
        <v>1167</v>
      </c>
      <c r="D1168" s="50" t="n">
        <v>7558092.50779756</v>
      </c>
      <c r="E1168" s="50" t="n">
        <v>0</v>
      </c>
      <c r="F1168" s="50" t="n">
        <v>4382.59</v>
      </c>
      <c r="G1168" s="50" t="n">
        <v>120660.48</v>
      </c>
      <c r="H1168" s="50" t="n">
        <v>124042.61</v>
      </c>
      <c r="I1168" s="50" t="n">
        <v>126538.27</v>
      </c>
      <c r="J1168" s="50" t="n">
        <v>97951.55</v>
      </c>
      <c r="K1168" s="50" t="n">
        <v>200467.28</v>
      </c>
      <c r="L1168" s="50" t="n">
        <v>128502.63</v>
      </c>
      <c r="M1168" s="50" t="n">
        <v>372504.07</v>
      </c>
      <c r="N1168" s="50" t="n">
        <v>1175049.48</v>
      </c>
      <c r="O1168" s="50" t="n">
        <v>92126.71</v>
      </c>
      <c r="P1168" s="50" t="n">
        <v>1285810.64</v>
      </c>
      <c r="Q1168" s="51" t="n">
        <v>2552986.83</v>
      </c>
    </row>
    <row r="1169" customFormat="false" ht="12.75" hidden="false" customHeight="false" outlineLevel="0" collapsed="false">
      <c r="B1169" s="85" t="s">
        <v>29</v>
      </c>
      <c r="C1169" s="13" t="n">
        <v>1168</v>
      </c>
      <c r="D1169" s="50" t="n">
        <v>732054.859682687</v>
      </c>
      <c r="E1169" s="50" t="n">
        <v>0</v>
      </c>
      <c r="F1169" s="50" t="n">
        <v>0</v>
      </c>
      <c r="G1169" s="50" t="n">
        <v>0</v>
      </c>
      <c r="H1169" s="50" t="n">
        <v>0</v>
      </c>
      <c r="I1169" s="50" t="n">
        <v>0</v>
      </c>
      <c r="J1169" s="50" t="n">
        <v>0</v>
      </c>
      <c r="K1169" s="50" t="n">
        <v>0</v>
      </c>
      <c r="L1169" s="50" t="n">
        <v>0</v>
      </c>
      <c r="M1169" s="50" t="n">
        <v>0</v>
      </c>
      <c r="N1169" s="50" t="n">
        <v>0</v>
      </c>
      <c r="O1169" s="50" t="n">
        <v>0</v>
      </c>
      <c r="P1169" s="50" t="n">
        <v>0</v>
      </c>
      <c r="Q1169" s="51" t="n">
        <v>0</v>
      </c>
    </row>
    <row r="1170" customFormat="false" ht="12.75" hidden="false" customHeight="false" outlineLevel="0" collapsed="false">
      <c r="B1170" s="85" t="s">
        <v>32</v>
      </c>
      <c r="C1170" s="13" t="n">
        <v>1169</v>
      </c>
      <c r="D1170" s="50" t="n">
        <v>940259.318718233</v>
      </c>
      <c r="E1170" s="50" t="n">
        <v>0</v>
      </c>
      <c r="F1170" s="50" t="n">
        <v>-557.87</v>
      </c>
      <c r="G1170" s="50" t="n">
        <v>-3569.91</v>
      </c>
      <c r="H1170" s="50" t="n">
        <v>-3554.75</v>
      </c>
      <c r="I1170" s="50" t="n">
        <v>0</v>
      </c>
      <c r="J1170" s="50" t="n">
        <v>0</v>
      </c>
      <c r="K1170" s="50" t="n">
        <v>0</v>
      </c>
      <c r="L1170" s="50" t="n">
        <v>0</v>
      </c>
      <c r="M1170" s="50" t="n">
        <v>0</v>
      </c>
      <c r="N1170" s="50" t="n">
        <v>-7682.53</v>
      </c>
      <c r="O1170" s="50" t="n">
        <v>0</v>
      </c>
      <c r="P1170" s="50" t="n">
        <v>0</v>
      </c>
      <c r="Q1170" s="51" t="n">
        <v>-7682.53</v>
      </c>
    </row>
    <row r="1171" customFormat="false" ht="12.75" hidden="false" customHeight="false" outlineLevel="0" collapsed="false">
      <c r="B1171" s="85" t="s">
        <v>35</v>
      </c>
      <c r="C1171" s="13" t="n">
        <v>1170</v>
      </c>
      <c r="D1171" s="50" t="n">
        <v>606520.840894033</v>
      </c>
      <c r="E1171" s="50" t="n">
        <v>0</v>
      </c>
      <c r="F1171" s="50" t="n">
        <v>0</v>
      </c>
      <c r="G1171" s="50" t="n">
        <v>0</v>
      </c>
      <c r="H1171" s="50" t="n">
        <v>0</v>
      </c>
      <c r="I1171" s="50" t="n">
        <v>0</v>
      </c>
      <c r="J1171" s="50" t="n">
        <v>0</v>
      </c>
      <c r="K1171" s="50" t="n">
        <v>0</v>
      </c>
      <c r="L1171" s="50" t="n">
        <v>0</v>
      </c>
      <c r="M1171" s="50" t="n">
        <v>0</v>
      </c>
      <c r="N1171" s="50" t="n">
        <v>0</v>
      </c>
      <c r="O1171" s="50" t="n">
        <v>0</v>
      </c>
      <c r="P1171" s="50" t="n">
        <v>0</v>
      </c>
      <c r="Q1171" s="51" t="n">
        <v>0</v>
      </c>
    </row>
    <row r="1172" customFormat="false" ht="12.75" hidden="false" customHeight="false" outlineLevel="0" collapsed="false">
      <c r="B1172" s="85" t="s">
        <v>38</v>
      </c>
      <c r="C1172" s="13" t="n">
        <v>1171</v>
      </c>
      <c r="D1172" s="50" t="n">
        <v>0</v>
      </c>
      <c r="E1172" s="50" t="n">
        <v>0</v>
      </c>
      <c r="F1172" s="50" t="n">
        <v>0</v>
      </c>
      <c r="G1172" s="50" t="n">
        <v>0</v>
      </c>
      <c r="H1172" s="50" t="n">
        <v>0</v>
      </c>
      <c r="I1172" s="50" t="n">
        <v>0</v>
      </c>
      <c r="J1172" s="50" t="n">
        <v>0</v>
      </c>
      <c r="K1172" s="50" t="n">
        <v>0</v>
      </c>
      <c r="L1172" s="50" t="n">
        <v>0</v>
      </c>
      <c r="M1172" s="50" t="n">
        <v>0</v>
      </c>
      <c r="N1172" s="50" t="n">
        <v>0</v>
      </c>
      <c r="O1172" s="50" t="n">
        <v>0</v>
      </c>
      <c r="P1172" s="50" t="n">
        <v>0</v>
      </c>
      <c r="Q1172" s="51" t="n">
        <v>0</v>
      </c>
    </row>
    <row r="1173" customFormat="false" ht="12.75" hidden="false" customHeight="false" outlineLevel="0" collapsed="false">
      <c r="B1173" s="85" t="s">
        <v>43</v>
      </c>
      <c r="C1173" s="13" t="n">
        <v>1172</v>
      </c>
      <c r="D1173" s="50" t="n">
        <v>4057604.76496307</v>
      </c>
      <c r="E1173" s="50" t="n">
        <v>0</v>
      </c>
      <c r="F1173" s="50" t="n">
        <v>20692.81</v>
      </c>
      <c r="G1173" s="50" t="n">
        <v>12678.57</v>
      </c>
      <c r="H1173" s="50" t="n">
        <v>175920.58</v>
      </c>
      <c r="I1173" s="50" t="n">
        <v>204390</v>
      </c>
      <c r="J1173" s="50" t="n">
        <v>135976.31</v>
      </c>
      <c r="K1173" s="50" t="n">
        <v>-43477.56</v>
      </c>
      <c r="L1173" s="50" t="n">
        <v>167113.26</v>
      </c>
      <c r="M1173" s="50" t="n">
        <v>523927.88</v>
      </c>
      <c r="N1173" s="50" t="n">
        <v>1197221.85</v>
      </c>
      <c r="O1173" s="50" t="n">
        <v>-35329.87</v>
      </c>
      <c r="P1173" s="50" t="n">
        <v>-3065097.19</v>
      </c>
      <c r="Q1173" s="51" t="n">
        <v>-1903205.21</v>
      </c>
    </row>
    <row r="1174" customFormat="false" ht="12.75" hidden="false" customHeight="false" outlineLevel="0" collapsed="false">
      <c r="B1174" s="85" t="s">
        <v>47</v>
      </c>
      <c r="C1174" s="13" t="n">
        <v>1173</v>
      </c>
      <c r="D1174" s="50" t="n">
        <v>681824.023458909</v>
      </c>
      <c r="E1174" s="50" t="n">
        <v>0</v>
      </c>
      <c r="F1174" s="50" t="n">
        <v>0</v>
      </c>
      <c r="G1174" s="50" t="n">
        <v>97180.83</v>
      </c>
      <c r="H1174" s="50" t="n">
        <v>22019.72</v>
      </c>
      <c r="I1174" s="50" t="n">
        <v>19275</v>
      </c>
      <c r="J1174" s="50" t="n">
        <v>18808.2</v>
      </c>
      <c r="K1174" s="50" t="n">
        <v>36028.9</v>
      </c>
      <c r="L1174" s="50" t="n">
        <v>919.52</v>
      </c>
      <c r="M1174" s="50" t="n">
        <v>170645.05</v>
      </c>
      <c r="N1174" s="50" t="n">
        <v>364877.22</v>
      </c>
      <c r="O1174" s="50" t="n">
        <v>-655017.36</v>
      </c>
      <c r="P1174" s="50" t="n">
        <v>1087011.9</v>
      </c>
      <c r="Q1174" s="51" t="n">
        <v>796871.76</v>
      </c>
    </row>
    <row r="1175" customFormat="false" ht="12.75" hidden="false" customHeight="false" outlineLevel="0" collapsed="false">
      <c r="B1175" s="85" t="s">
        <v>50</v>
      </c>
      <c r="C1175" s="13" t="n">
        <v>1174</v>
      </c>
      <c r="D1175" s="50" t="n">
        <v>1179014.61670127</v>
      </c>
      <c r="E1175" s="50" t="n">
        <v>0</v>
      </c>
      <c r="F1175" s="50" t="n">
        <v>-7179.74</v>
      </c>
      <c r="G1175" s="50" t="n">
        <v>0</v>
      </c>
      <c r="H1175" s="50" t="n">
        <v>0</v>
      </c>
      <c r="I1175" s="50" t="n">
        <v>0</v>
      </c>
      <c r="J1175" s="50" t="n">
        <v>0</v>
      </c>
      <c r="K1175" s="50" t="n">
        <v>0</v>
      </c>
      <c r="L1175" s="50" t="n">
        <v>0</v>
      </c>
      <c r="M1175" s="50" t="n">
        <v>0</v>
      </c>
      <c r="N1175" s="50" t="n">
        <v>-7179.74</v>
      </c>
      <c r="O1175" s="50" t="n">
        <v>218075</v>
      </c>
      <c r="P1175" s="50" t="n">
        <v>-607505.21</v>
      </c>
      <c r="Q1175" s="51" t="n">
        <v>-396609.95</v>
      </c>
    </row>
    <row r="1176" customFormat="false" ht="12.75" hidden="false" customHeight="false" outlineLevel="0" collapsed="false">
      <c r="B1176" s="85" t="s">
        <v>53</v>
      </c>
      <c r="C1176" s="13" t="n">
        <v>1175</v>
      </c>
      <c r="D1176" s="50" t="n">
        <v>203105.26260245</v>
      </c>
      <c r="E1176" s="50" t="n">
        <v>0</v>
      </c>
      <c r="F1176" s="50" t="n">
        <v>-8168.87</v>
      </c>
      <c r="G1176" s="50" t="n">
        <v>38872.33</v>
      </c>
      <c r="H1176" s="50" t="n">
        <v>0</v>
      </c>
      <c r="I1176" s="50" t="n">
        <v>0</v>
      </c>
      <c r="J1176" s="50" t="n">
        <v>0</v>
      </c>
      <c r="K1176" s="50" t="n">
        <v>0</v>
      </c>
      <c r="L1176" s="50" t="n">
        <v>0</v>
      </c>
      <c r="M1176" s="50" t="n">
        <v>0</v>
      </c>
      <c r="N1176" s="50" t="n">
        <v>30703.46</v>
      </c>
      <c r="O1176" s="50" t="n">
        <v>0</v>
      </c>
      <c r="P1176" s="50" t="n">
        <v>0</v>
      </c>
      <c r="Q1176" s="51" t="n">
        <v>30703.46</v>
      </c>
    </row>
    <row r="1177" customFormat="false" ht="12.75" hidden="false" customHeight="false" outlineLevel="0" collapsed="false">
      <c r="B1177" s="85" t="s">
        <v>56</v>
      </c>
      <c r="C1177" s="13" t="n">
        <v>1176</v>
      </c>
      <c r="D1177" s="50" t="n">
        <v>226257.219108011</v>
      </c>
      <c r="E1177" s="50" t="n">
        <v>0</v>
      </c>
      <c r="F1177" s="50" t="n">
        <v>6774.19</v>
      </c>
      <c r="G1177" s="50" t="n">
        <v>0</v>
      </c>
      <c r="H1177" s="50" t="n">
        <v>0</v>
      </c>
      <c r="I1177" s="50" t="n">
        <v>0</v>
      </c>
      <c r="J1177" s="50" t="n">
        <v>0</v>
      </c>
      <c r="K1177" s="50" t="n">
        <v>0</v>
      </c>
      <c r="L1177" s="50" t="n">
        <v>0</v>
      </c>
      <c r="M1177" s="50" t="n">
        <v>0</v>
      </c>
      <c r="N1177" s="50" t="n">
        <v>6774.19</v>
      </c>
      <c r="O1177" s="50" t="n">
        <v>0</v>
      </c>
      <c r="P1177" s="50" t="n">
        <v>0</v>
      </c>
      <c r="Q1177" s="51" t="n">
        <v>6774.19</v>
      </c>
    </row>
    <row r="1178" customFormat="false" ht="12.75" hidden="false" customHeight="false" outlineLevel="0" collapsed="false">
      <c r="B1178" s="85" t="s">
        <v>59</v>
      </c>
      <c r="C1178" s="13" t="n">
        <v>1177</v>
      </c>
      <c r="D1178" s="50" t="n">
        <v>178692.86524575</v>
      </c>
      <c r="E1178" s="50" t="n">
        <v>0</v>
      </c>
      <c r="F1178" s="50" t="n">
        <v>0</v>
      </c>
      <c r="G1178" s="50" t="n">
        <v>0</v>
      </c>
      <c r="H1178" s="50" t="n">
        <v>0</v>
      </c>
      <c r="I1178" s="50" t="n">
        <v>0</v>
      </c>
      <c r="J1178" s="50" t="n">
        <v>0</v>
      </c>
      <c r="K1178" s="50" t="n">
        <v>0</v>
      </c>
      <c r="L1178" s="50" t="n">
        <v>0</v>
      </c>
      <c r="M1178" s="50" t="n">
        <v>0</v>
      </c>
      <c r="N1178" s="50" t="n">
        <v>0</v>
      </c>
      <c r="O1178" s="50" t="n">
        <v>0</v>
      </c>
      <c r="P1178" s="50" t="n">
        <v>0</v>
      </c>
      <c r="Q1178" s="51" t="n">
        <v>0</v>
      </c>
    </row>
    <row r="1179" customFormat="false" ht="12.75" hidden="false" customHeight="false" outlineLevel="0" collapsed="false">
      <c r="B1179" s="85" t="s">
        <v>109</v>
      </c>
      <c r="C1179" s="13" t="n">
        <v>1178</v>
      </c>
      <c r="D1179" s="50" t="n">
        <v>0</v>
      </c>
      <c r="E1179" s="50" t="n">
        <v>0</v>
      </c>
      <c r="F1179" s="50" t="n">
        <v>0</v>
      </c>
      <c r="G1179" s="50" t="n">
        <v>0</v>
      </c>
      <c r="H1179" s="50" t="n">
        <v>0</v>
      </c>
      <c r="I1179" s="50" t="n">
        <v>0</v>
      </c>
      <c r="J1179" s="50" t="n">
        <v>0</v>
      </c>
      <c r="K1179" s="50" t="n">
        <v>0</v>
      </c>
      <c r="L1179" s="50" t="n">
        <v>0</v>
      </c>
      <c r="M1179" s="50" t="n">
        <v>0</v>
      </c>
      <c r="N1179" s="50" t="n">
        <v>0</v>
      </c>
      <c r="O1179" s="50" t="n">
        <v>0</v>
      </c>
      <c r="P1179" s="50" t="n">
        <v>0</v>
      </c>
      <c r="Q1179" s="51" t="n">
        <v>0</v>
      </c>
    </row>
    <row r="1180" customFormat="false" ht="12.75" hidden="false" customHeight="false" outlineLevel="0" collapsed="false">
      <c r="B1180" s="85" t="s">
        <v>64</v>
      </c>
      <c r="C1180" s="13" t="n">
        <v>1179</v>
      </c>
      <c r="D1180" s="50" t="n">
        <v>8627804.21559295</v>
      </c>
      <c r="E1180" s="50" t="n">
        <v>0</v>
      </c>
      <c r="F1180" s="50" t="n">
        <v>1440.6</v>
      </c>
      <c r="G1180" s="50" t="n">
        <v>27272.81</v>
      </c>
      <c r="H1180" s="50" t="n">
        <v>43387.13</v>
      </c>
      <c r="I1180" s="50" t="n">
        <v>45500.69</v>
      </c>
      <c r="J1180" s="50" t="n">
        <v>45205.13</v>
      </c>
      <c r="K1180" s="50" t="n">
        <v>94765.66</v>
      </c>
      <c r="L1180" s="50" t="n">
        <v>45834.41</v>
      </c>
      <c r="M1180" s="50" t="n">
        <v>131598.54</v>
      </c>
      <c r="N1180" s="50" t="n">
        <v>435004.97</v>
      </c>
      <c r="O1180" s="50" t="n">
        <v>-123391.36</v>
      </c>
      <c r="P1180" s="50" t="n">
        <v>1174512.32</v>
      </c>
      <c r="Q1180" s="51" t="n">
        <v>1486125.93</v>
      </c>
    </row>
    <row r="1181" customFormat="false" ht="12.75" hidden="false" customHeight="false" outlineLevel="0" collapsed="false">
      <c r="B1181" s="85" t="s">
        <v>67</v>
      </c>
      <c r="C1181" s="13" t="n">
        <v>1180</v>
      </c>
      <c r="D1181" s="50" t="n">
        <v>376173.104414938</v>
      </c>
      <c r="E1181" s="50" t="n">
        <v>0</v>
      </c>
      <c r="F1181" s="50" t="n">
        <v>0</v>
      </c>
      <c r="G1181" s="50" t="n">
        <v>0</v>
      </c>
      <c r="H1181" s="50" t="n">
        <v>0</v>
      </c>
      <c r="I1181" s="50" t="n">
        <v>0</v>
      </c>
      <c r="J1181" s="50" t="n">
        <v>0</v>
      </c>
      <c r="K1181" s="50" t="n">
        <v>0</v>
      </c>
      <c r="L1181" s="50" t="n">
        <v>0</v>
      </c>
      <c r="M1181" s="50" t="n">
        <v>0</v>
      </c>
      <c r="N1181" s="50" t="n">
        <v>0</v>
      </c>
      <c r="O1181" s="50" t="n">
        <v>0</v>
      </c>
      <c r="P1181" s="50" t="n">
        <v>0</v>
      </c>
      <c r="Q1181" s="51" t="n">
        <v>0</v>
      </c>
    </row>
    <row r="1182" customFormat="false" ht="12.75" hidden="false" customHeight="false" outlineLevel="0" collapsed="false">
      <c r="B1182" s="85" t="s">
        <v>70</v>
      </c>
      <c r="C1182" s="13" t="n">
        <v>1181</v>
      </c>
      <c r="D1182" s="50" t="n">
        <v>402692.071308328</v>
      </c>
      <c r="E1182" s="50" t="n">
        <v>0</v>
      </c>
      <c r="F1182" s="50" t="n">
        <v>0</v>
      </c>
      <c r="G1182" s="50" t="n">
        <v>0</v>
      </c>
      <c r="H1182" s="50" t="n">
        <v>0</v>
      </c>
      <c r="I1182" s="50" t="n">
        <v>0</v>
      </c>
      <c r="J1182" s="50" t="n">
        <v>0</v>
      </c>
      <c r="K1182" s="50" t="n">
        <v>0</v>
      </c>
      <c r="L1182" s="50" t="n">
        <v>0</v>
      </c>
      <c r="M1182" s="50" t="n">
        <v>0</v>
      </c>
      <c r="N1182" s="50" t="n">
        <v>0</v>
      </c>
      <c r="O1182" s="50" t="n">
        <v>0</v>
      </c>
      <c r="P1182" s="50" t="n">
        <v>0</v>
      </c>
      <c r="Q1182" s="51" t="n">
        <v>0</v>
      </c>
    </row>
    <row r="1183" customFormat="false" ht="12.75" hidden="false" customHeight="false" outlineLevel="0" collapsed="false">
      <c r="B1183" s="85" t="s">
        <v>75</v>
      </c>
      <c r="C1183" s="13" t="n">
        <v>1182</v>
      </c>
      <c r="D1183" s="50" t="n">
        <v>3431060.55052217</v>
      </c>
      <c r="E1183" s="50" t="n">
        <v>0</v>
      </c>
      <c r="F1183" s="50" t="n">
        <v>0</v>
      </c>
      <c r="G1183" s="50" t="n">
        <v>10424.13</v>
      </c>
      <c r="H1183" s="50" t="n">
        <v>15905.73</v>
      </c>
      <c r="I1183" s="50" t="n">
        <v>27542.22</v>
      </c>
      <c r="J1183" s="50" t="n">
        <v>27340.83</v>
      </c>
      <c r="K1183" s="50" t="n">
        <v>65293.6</v>
      </c>
      <c r="L1183" s="50" t="n">
        <v>19369.47</v>
      </c>
      <c r="M1183" s="50" t="n">
        <v>40874.97</v>
      </c>
      <c r="N1183" s="50" t="n">
        <v>206750.95</v>
      </c>
      <c r="O1183" s="50" t="n">
        <v>472257</v>
      </c>
      <c r="P1183" s="50" t="n">
        <v>2290468.61</v>
      </c>
      <c r="Q1183" s="51" t="n">
        <v>2969476.56</v>
      </c>
    </row>
    <row r="1184" customFormat="false" ht="12.75" hidden="false" customHeight="false" outlineLevel="0" collapsed="false">
      <c r="B1184" s="85" t="s">
        <v>78</v>
      </c>
      <c r="C1184" s="13" t="n">
        <v>1183</v>
      </c>
      <c r="D1184" s="50" t="n">
        <v>277863.169328147</v>
      </c>
      <c r="E1184" s="50" t="n">
        <v>0</v>
      </c>
      <c r="F1184" s="50" t="n">
        <v>0</v>
      </c>
      <c r="G1184" s="50" t="n">
        <v>0</v>
      </c>
      <c r="H1184" s="50" t="n">
        <v>0</v>
      </c>
      <c r="I1184" s="50" t="n">
        <v>0</v>
      </c>
      <c r="J1184" s="50" t="n">
        <v>0</v>
      </c>
      <c r="K1184" s="50" t="n">
        <v>0</v>
      </c>
      <c r="L1184" s="50" t="n">
        <v>0</v>
      </c>
      <c r="M1184" s="50" t="n">
        <v>0</v>
      </c>
      <c r="N1184" s="50" t="n">
        <v>0</v>
      </c>
      <c r="O1184" s="50" t="n">
        <v>0</v>
      </c>
      <c r="P1184" s="50" t="n">
        <v>0</v>
      </c>
      <c r="Q1184" s="51" t="n">
        <v>0</v>
      </c>
    </row>
    <row r="1185" customFormat="false" ht="12.75" hidden="false" customHeight="false" outlineLevel="0" collapsed="false">
      <c r="B1185" s="85"/>
      <c r="C1185" s="13" t="n">
        <v>1184</v>
      </c>
      <c r="D1185" s="50"/>
      <c r="E1185" s="50"/>
      <c r="F1185" s="50"/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1"/>
    </row>
    <row r="1186" customFormat="false" ht="12.75" hidden="false" customHeight="false" outlineLevel="0" collapsed="false">
      <c r="B1186" s="85" t="s">
        <v>83</v>
      </c>
      <c r="C1186" s="13" t="n">
        <v>1185</v>
      </c>
      <c r="D1186" s="50" t="s">
        <v>4</v>
      </c>
      <c r="E1186" s="50"/>
      <c r="F1186" s="50"/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1"/>
    </row>
    <row r="1187" customFormat="false" ht="12.75" hidden="false" customHeight="false" outlineLevel="0" collapsed="false">
      <c r="B1187" s="85" t="s">
        <v>22</v>
      </c>
      <c r="C1187" s="13" t="n">
        <v>1186</v>
      </c>
      <c r="D1187" s="50" t="n">
        <v>1111147.72190533</v>
      </c>
      <c r="E1187" s="50" t="n">
        <v>0</v>
      </c>
      <c r="F1187" s="50" t="n">
        <v>0</v>
      </c>
      <c r="G1187" s="50" t="n">
        <v>0</v>
      </c>
      <c r="H1187" s="50" t="n">
        <v>0</v>
      </c>
      <c r="I1187" s="50" t="n">
        <v>0</v>
      </c>
      <c r="J1187" s="50" t="n">
        <v>0</v>
      </c>
      <c r="K1187" s="50" t="n">
        <v>0</v>
      </c>
      <c r="L1187" s="50" t="n">
        <v>0</v>
      </c>
      <c r="M1187" s="50" t="n">
        <v>0</v>
      </c>
      <c r="N1187" s="50" t="n">
        <v>0</v>
      </c>
      <c r="O1187" s="50" t="n">
        <v>0</v>
      </c>
      <c r="P1187" s="50" t="n">
        <v>0</v>
      </c>
      <c r="Q1187" s="51" t="n">
        <v>0</v>
      </c>
    </row>
    <row r="1188" customFormat="false" ht="12.75" hidden="false" customHeight="false" outlineLevel="0" collapsed="false">
      <c r="B1188" s="85" t="s">
        <v>27</v>
      </c>
      <c r="C1188" s="13" t="n">
        <v>1187</v>
      </c>
      <c r="D1188" s="50" t="n">
        <v>1662127.46119804</v>
      </c>
      <c r="E1188" s="50" t="n">
        <v>0</v>
      </c>
      <c r="F1188" s="50" t="n">
        <v>0</v>
      </c>
      <c r="G1188" s="50" t="n">
        <v>0</v>
      </c>
      <c r="H1188" s="50" t="n">
        <v>0</v>
      </c>
      <c r="I1188" s="50" t="n">
        <v>0</v>
      </c>
      <c r="J1188" s="50" t="n">
        <v>0</v>
      </c>
      <c r="K1188" s="50" t="n">
        <v>0</v>
      </c>
      <c r="L1188" s="50" t="n">
        <v>0</v>
      </c>
      <c r="M1188" s="50" t="n">
        <v>0</v>
      </c>
      <c r="N1188" s="50" t="n">
        <v>0</v>
      </c>
      <c r="O1188" s="50" t="n">
        <v>0</v>
      </c>
      <c r="P1188" s="50" t="n">
        <v>0</v>
      </c>
      <c r="Q1188" s="51" t="n">
        <v>0</v>
      </c>
    </row>
    <row r="1189" customFormat="false" ht="12.75" hidden="false" customHeight="false" outlineLevel="0" collapsed="false">
      <c r="B1189" s="85" t="s">
        <v>77</v>
      </c>
      <c r="C1189" s="13" t="n">
        <v>1188</v>
      </c>
      <c r="D1189" s="50" t="n">
        <v>249448.865584367</v>
      </c>
      <c r="E1189" s="50" t="n">
        <v>0</v>
      </c>
      <c r="F1189" s="50" t="n">
        <v>0</v>
      </c>
      <c r="G1189" s="50" t="n">
        <v>-1.83940310425301</v>
      </c>
      <c r="H1189" s="50" t="n">
        <v>-2.97760921153072</v>
      </c>
      <c r="I1189" s="50" t="n">
        <v>-12.2550565775002</v>
      </c>
      <c r="J1189" s="50" t="n">
        <v>-15.9046733154525</v>
      </c>
      <c r="K1189" s="50" t="n">
        <v>-39.38478509351</v>
      </c>
      <c r="L1189" s="50" t="n">
        <v>-8.74506696790826</v>
      </c>
      <c r="M1189" s="50" t="n">
        <v>-16.6533934530789</v>
      </c>
      <c r="N1189" s="50" t="n">
        <v>-97.7599877232336</v>
      </c>
      <c r="O1189" s="50" t="n">
        <v>-494.308331759883</v>
      </c>
      <c r="P1189" s="50" t="n">
        <v>-3343.78497550157</v>
      </c>
      <c r="Q1189" s="51" t="n">
        <v>-3935.85329498469</v>
      </c>
    </row>
    <row r="1190" customFormat="false" ht="12.75" hidden="false" customHeight="false" outlineLevel="0" collapsed="false">
      <c r="B1190" s="85" t="s">
        <v>66</v>
      </c>
      <c r="C1190" s="13" t="n">
        <v>1189</v>
      </c>
      <c r="D1190" s="50" t="n">
        <v>1263851.39743193</v>
      </c>
      <c r="E1190" s="50" t="n">
        <v>0</v>
      </c>
      <c r="F1190" s="50" t="n">
        <v>0</v>
      </c>
      <c r="G1190" s="50" t="n">
        <v>0</v>
      </c>
      <c r="H1190" s="50" t="n">
        <v>0</v>
      </c>
      <c r="I1190" s="50" t="n">
        <v>0</v>
      </c>
      <c r="J1190" s="50" t="n">
        <v>0</v>
      </c>
      <c r="K1190" s="50" t="n">
        <v>0</v>
      </c>
      <c r="L1190" s="50" t="n">
        <v>0</v>
      </c>
      <c r="M1190" s="50" t="n">
        <v>0</v>
      </c>
      <c r="N1190" s="50" t="n">
        <v>0</v>
      </c>
      <c r="O1190" s="50" t="n">
        <v>0</v>
      </c>
      <c r="P1190" s="50" t="n">
        <v>0</v>
      </c>
      <c r="Q1190" s="51" t="n">
        <v>0</v>
      </c>
    </row>
    <row r="1191" customFormat="false" ht="12.75" hidden="false" customHeight="false" outlineLevel="0" collapsed="false">
      <c r="B1191" s="85" t="s">
        <v>45</v>
      </c>
      <c r="C1191" s="13" t="n">
        <v>1190</v>
      </c>
      <c r="D1191" s="50" t="n">
        <v>0</v>
      </c>
      <c r="E1191" s="50" t="n">
        <v>0</v>
      </c>
      <c r="F1191" s="50" t="n">
        <v>0</v>
      </c>
      <c r="G1191" s="50" t="n">
        <v>0</v>
      </c>
      <c r="H1191" s="50" t="n">
        <v>0</v>
      </c>
      <c r="I1191" s="50" t="n">
        <v>0</v>
      </c>
      <c r="J1191" s="50" t="n">
        <v>0</v>
      </c>
      <c r="K1191" s="50" t="n">
        <v>0</v>
      </c>
      <c r="L1191" s="50" t="n">
        <v>0</v>
      </c>
      <c r="M1191" s="50" t="n">
        <v>0</v>
      </c>
      <c r="N1191" s="50" t="n">
        <v>0</v>
      </c>
      <c r="O1191" s="50" t="n">
        <v>0</v>
      </c>
      <c r="P1191" s="50" t="n">
        <v>0</v>
      </c>
      <c r="Q1191" s="51" t="n">
        <v>0</v>
      </c>
    </row>
    <row r="1192" customFormat="false" ht="12.75" hidden="false" customHeight="false" outlineLevel="0" collapsed="false">
      <c r="B1192" s="85" t="s">
        <v>52</v>
      </c>
      <c r="C1192" s="13" t="n">
        <v>1191</v>
      </c>
      <c r="D1192" s="50" t="n">
        <v>0</v>
      </c>
      <c r="E1192" s="50" t="n">
        <v>0</v>
      </c>
      <c r="F1192" s="50" t="n">
        <v>0</v>
      </c>
      <c r="G1192" s="50" t="n">
        <v>0</v>
      </c>
      <c r="H1192" s="50" t="n">
        <v>0</v>
      </c>
      <c r="I1192" s="50" t="n">
        <v>0</v>
      </c>
      <c r="J1192" s="50" t="n">
        <v>0</v>
      </c>
      <c r="K1192" s="50" t="n">
        <v>0</v>
      </c>
      <c r="L1192" s="50" t="n">
        <v>0</v>
      </c>
      <c r="M1192" s="50" t="n">
        <v>0</v>
      </c>
      <c r="N1192" s="50" t="n">
        <v>0</v>
      </c>
      <c r="O1192" s="50" t="n">
        <v>0</v>
      </c>
      <c r="P1192" s="50" t="n">
        <v>0</v>
      </c>
      <c r="Q1192" s="51" t="n">
        <v>0</v>
      </c>
    </row>
    <row r="1193" customFormat="false" ht="12.75" hidden="false" customHeight="false" outlineLevel="0" collapsed="false">
      <c r="B1193" s="85" t="s">
        <v>80</v>
      </c>
      <c r="C1193" s="13" t="n">
        <v>1192</v>
      </c>
      <c r="D1193" s="50" t="n">
        <v>201490.501485336</v>
      </c>
      <c r="E1193" s="50" t="n">
        <v>0</v>
      </c>
      <c r="F1193" s="50" t="n">
        <v>0</v>
      </c>
      <c r="G1193" s="50" t="n">
        <v>0</v>
      </c>
      <c r="H1193" s="50" t="n">
        <v>0</v>
      </c>
      <c r="I1193" s="50" t="n">
        <v>0</v>
      </c>
      <c r="J1193" s="50" t="n">
        <v>0</v>
      </c>
      <c r="K1193" s="50" t="n">
        <v>0</v>
      </c>
      <c r="L1193" s="50" t="n">
        <v>0</v>
      </c>
      <c r="M1193" s="50" t="n">
        <v>0</v>
      </c>
      <c r="N1193" s="50" t="n">
        <v>0</v>
      </c>
      <c r="O1193" s="50" t="n">
        <v>0</v>
      </c>
      <c r="P1193" s="50" t="n">
        <v>0</v>
      </c>
      <c r="Q1193" s="51" t="n">
        <v>0</v>
      </c>
    </row>
    <row r="1194" customFormat="false" ht="12.75" hidden="false" customHeight="false" outlineLevel="0" collapsed="false">
      <c r="B1194" s="85" t="s">
        <v>49</v>
      </c>
      <c r="C1194" s="13" t="n">
        <v>1193</v>
      </c>
      <c r="D1194" s="50" t="n">
        <v>237464.450531092</v>
      </c>
      <c r="E1194" s="50" t="n">
        <v>0</v>
      </c>
      <c r="F1194" s="50" t="n">
        <v>0</v>
      </c>
      <c r="G1194" s="50" t="n">
        <v>0</v>
      </c>
      <c r="H1194" s="50" t="n">
        <v>0</v>
      </c>
      <c r="I1194" s="50" t="n">
        <v>0</v>
      </c>
      <c r="J1194" s="50" t="n">
        <v>0</v>
      </c>
      <c r="K1194" s="50" t="n">
        <v>0</v>
      </c>
      <c r="L1194" s="50" t="n">
        <v>0</v>
      </c>
      <c r="M1194" s="50" t="n">
        <v>0</v>
      </c>
      <c r="N1194" s="50" t="n">
        <v>0</v>
      </c>
      <c r="O1194" s="50" t="n">
        <v>0</v>
      </c>
      <c r="P1194" s="50" t="n">
        <v>0</v>
      </c>
      <c r="Q1194" s="51" t="n">
        <v>0</v>
      </c>
    </row>
    <row r="1195" customFormat="false" ht="12.75" hidden="false" customHeight="false" outlineLevel="0" collapsed="false">
      <c r="B1195" s="85" t="s">
        <v>34</v>
      </c>
      <c r="C1195" s="13" t="n">
        <v>1194</v>
      </c>
      <c r="D1195" s="50" t="n">
        <v>0</v>
      </c>
      <c r="E1195" s="50" t="n">
        <v>0</v>
      </c>
      <c r="F1195" s="50" t="n">
        <v>0</v>
      </c>
      <c r="G1195" s="50" t="n">
        <v>0</v>
      </c>
      <c r="H1195" s="50" t="n">
        <v>0</v>
      </c>
      <c r="I1195" s="50" t="n">
        <v>0</v>
      </c>
      <c r="J1195" s="50" t="n">
        <v>0</v>
      </c>
      <c r="K1195" s="50" t="n">
        <v>0</v>
      </c>
      <c r="L1195" s="50" t="n">
        <v>0</v>
      </c>
      <c r="M1195" s="50" t="n">
        <v>0</v>
      </c>
      <c r="N1195" s="50" t="n">
        <v>0</v>
      </c>
      <c r="O1195" s="50" t="n">
        <v>0</v>
      </c>
      <c r="P1195" s="50" t="n">
        <v>0</v>
      </c>
      <c r="Q1195" s="51" t="n">
        <v>0</v>
      </c>
    </row>
    <row r="1196" customFormat="false" ht="12.75" hidden="false" customHeight="false" outlineLevel="0" collapsed="false">
      <c r="B1196" s="85" t="s">
        <v>69</v>
      </c>
      <c r="C1196" s="13" t="n">
        <v>1195</v>
      </c>
      <c r="D1196" s="50" t="n">
        <v>0</v>
      </c>
      <c r="E1196" s="50" t="n">
        <v>0</v>
      </c>
      <c r="F1196" s="50" t="n">
        <v>0</v>
      </c>
      <c r="G1196" s="50" t="n">
        <v>0</v>
      </c>
      <c r="H1196" s="50" t="n">
        <v>0</v>
      </c>
      <c r="I1196" s="50" t="n">
        <v>0</v>
      </c>
      <c r="J1196" s="50" t="n">
        <v>0</v>
      </c>
      <c r="K1196" s="50" t="n">
        <v>0</v>
      </c>
      <c r="L1196" s="50" t="n">
        <v>0</v>
      </c>
      <c r="M1196" s="50" t="n">
        <v>0</v>
      </c>
      <c r="N1196" s="50" t="n">
        <v>0</v>
      </c>
      <c r="O1196" s="50" t="n">
        <v>0</v>
      </c>
      <c r="P1196" s="50" t="n">
        <v>0</v>
      </c>
      <c r="Q1196" s="51" t="n">
        <v>0</v>
      </c>
    </row>
    <row r="1197" customFormat="false" ht="12.75" hidden="false" customHeight="false" outlineLevel="0" collapsed="false">
      <c r="B1197" s="85" t="s">
        <v>72</v>
      </c>
      <c r="C1197" s="13" t="n">
        <v>1196</v>
      </c>
      <c r="D1197" s="50" t="n">
        <v>125948.031421187</v>
      </c>
      <c r="E1197" s="50" t="n">
        <v>0</v>
      </c>
      <c r="F1197" s="50" t="n">
        <v>0</v>
      </c>
      <c r="G1197" s="50" t="n">
        <v>-30.971536</v>
      </c>
      <c r="H1197" s="50" t="n">
        <v>0</v>
      </c>
      <c r="I1197" s="50" t="n">
        <v>0</v>
      </c>
      <c r="J1197" s="50" t="n">
        <v>0</v>
      </c>
      <c r="K1197" s="50" t="n">
        <v>0</v>
      </c>
      <c r="L1197" s="50" t="n">
        <v>0</v>
      </c>
      <c r="M1197" s="50" t="n">
        <v>0</v>
      </c>
      <c r="N1197" s="50" t="n">
        <v>0</v>
      </c>
      <c r="O1197" s="50" t="n">
        <v>0</v>
      </c>
      <c r="P1197" s="50" t="n">
        <v>0</v>
      </c>
      <c r="Q1197" s="51" t="n">
        <v>0</v>
      </c>
    </row>
    <row r="1198" customFormat="false" ht="12.75" hidden="false" customHeight="false" outlineLevel="0" collapsed="false">
      <c r="B1198" s="85" t="s">
        <v>31</v>
      </c>
      <c r="C1198" s="13" t="n">
        <v>1197</v>
      </c>
      <c r="D1198" s="50" t="n">
        <v>0</v>
      </c>
      <c r="E1198" s="50" t="n">
        <v>0</v>
      </c>
      <c r="F1198" s="50" t="n">
        <v>0</v>
      </c>
      <c r="G1198" s="50" t="n">
        <v>0</v>
      </c>
      <c r="H1198" s="50" t="n">
        <v>0</v>
      </c>
      <c r="I1198" s="50" t="n">
        <v>0</v>
      </c>
      <c r="J1198" s="50" t="n">
        <v>0</v>
      </c>
      <c r="K1198" s="50" t="n">
        <v>0</v>
      </c>
      <c r="L1198" s="50" t="n">
        <v>0</v>
      </c>
      <c r="M1198" s="50" t="n">
        <v>0</v>
      </c>
      <c r="N1198" s="50" t="n">
        <v>0</v>
      </c>
      <c r="O1198" s="50" t="n">
        <v>0</v>
      </c>
      <c r="P1198" s="50" t="n">
        <v>0</v>
      </c>
      <c r="Q1198" s="51" t="n">
        <v>0</v>
      </c>
    </row>
    <row r="1199" customFormat="false" ht="12.75" hidden="false" customHeight="false" outlineLevel="0" collapsed="false">
      <c r="B1199" s="85" t="s">
        <v>37</v>
      </c>
      <c r="C1199" s="13" t="n">
        <v>1198</v>
      </c>
      <c r="D1199" s="50" t="n">
        <v>125948.031514319</v>
      </c>
      <c r="E1199" s="50" t="n">
        <v>0</v>
      </c>
      <c r="F1199" s="50" t="n">
        <v>0</v>
      </c>
      <c r="G1199" s="50" t="n">
        <v>-30.971536</v>
      </c>
      <c r="H1199" s="50" t="n">
        <v>0</v>
      </c>
      <c r="I1199" s="50" t="n">
        <v>0</v>
      </c>
      <c r="J1199" s="50" t="n">
        <v>0</v>
      </c>
      <c r="K1199" s="50" t="n">
        <v>0</v>
      </c>
      <c r="L1199" s="50" t="n">
        <v>0</v>
      </c>
      <c r="M1199" s="50" t="n">
        <v>0</v>
      </c>
      <c r="N1199" s="50" t="n">
        <v>0</v>
      </c>
      <c r="O1199" s="50" t="n">
        <v>0</v>
      </c>
      <c r="P1199" s="50" t="n">
        <v>0</v>
      </c>
      <c r="Q1199" s="51" t="n">
        <v>0</v>
      </c>
    </row>
    <row r="1200" customFormat="false" ht="12.75" hidden="false" customHeight="false" outlineLevel="0" collapsed="false">
      <c r="B1200" s="85" t="n">
        <v>0</v>
      </c>
      <c r="C1200" s="13" t="n">
        <v>1199</v>
      </c>
      <c r="D1200" s="50" t="n">
        <v>0</v>
      </c>
      <c r="E1200" s="50" t="n">
        <v>0</v>
      </c>
      <c r="F1200" s="50" t="n">
        <v>0</v>
      </c>
      <c r="G1200" s="50" t="n">
        <v>0</v>
      </c>
      <c r="H1200" s="50" t="n">
        <v>0</v>
      </c>
      <c r="I1200" s="50" t="n">
        <v>0</v>
      </c>
      <c r="J1200" s="50" t="n">
        <v>0</v>
      </c>
      <c r="K1200" s="50" t="n">
        <v>0</v>
      </c>
      <c r="L1200" s="50" t="n">
        <v>0</v>
      </c>
      <c r="M1200" s="50" t="n">
        <v>0</v>
      </c>
      <c r="N1200" s="50" t="n">
        <v>0</v>
      </c>
      <c r="O1200" s="50" t="n">
        <v>0</v>
      </c>
      <c r="P1200" s="50" t="n">
        <v>0</v>
      </c>
      <c r="Q1200" s="51" t="n">
        <v>0</v>
      </c>
    </row>
    <row r="1201" customFormat="false" ht="12.75" hidden="false" customHeight="false" outlineLevel="0" collapsed="false">
      <c r="B1201" s="87" t="n">
        <v>0</v>
      </c>
      <c r="C1201" s="64" t="n">
        <v>1200</v>
      </c>
      <c r="D1201" s="54" t="n">
        <v>0</v>
      </c>
      <c r="E1201" s="54" t="n">
        <v>0</v>
      </c>
      <c r="F1201" s="54" t="n">
        <v>0</v>
      </c>
      <c r="G1201" s="54" t="n">
        <v>0</v>
      </c>
      <c r="H1201" s="54" t="n">
        <v>0</v>
      </c>
      <c r="I1201" s="54" t="n">
        <v>0</v>
      </c>
      <c r="J1201" s="54" t="n">
        <v>0</v>
      </c>
      <c r="K1201" s="54" t="n">
        <v>0</v>
      </c>
      <c r="L1201" s="54" t="n">
        <v>0</v>
      </c>
      <c r="M1201" s="54" t="n">
        <v>0</v>
      </c>
      <c r="N1201" s="54" t="n">
        <v>0</v>
      </c>
      <c r="O1201" s="54" t="n">
        <v>0</v>
      </c>
      <c r="P1201" s="54" t="n">
        <v>0</v>
      </c>
      <c r="Q1201" s="55" t="n">
        <v>0</v>
      </c>
    </row>
    <row r="1202" customFormat="false" ht="12.75" hidden="false" customHeight="false" outlineLevel="0" collapsed="false">
      <c r="A1202" s="0" t="n">
        <v>31</v>
      </c>
      <c r="B1202" s="57" t="n">
        <v>36948</v>
      </c>
      <c r="C1202" s="58" t="n">
        <v>1201</v>
      </c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83"/>
    </row>
    <row r="1203" customFormat="false" ht="12.75" hidden="false" customHeight="false" outlineLevel="0" collapsed="false">
      <c r="B1203" s="61"/>
      <c r="C1203" s="13" t="n">
        <v>1202</v>
      </c>
      <c r="D1203" s="13"/>
      <c r="E1203" s="21" t="s">
        <v>5</v>
      </c>
      <c r="F1203" s="21" t="s">
        <v>6</v>
      </c>
      <c r="G1203" s="21" t="s">
        <v>7</v>
      </c>
      <c r="H1203" s="21" t="s">
        <v>8</v>
      </c>
      <c r="I1203" s="21" t="s">
        <v>9</v>
      </c>
      <c r="J1203" s="21" t="s">
        <v>10</v>
      </c>
      <c r="K1203" s="21" t="s">
        <v>11</v>
      </c>
      <c r="L1203" s="21" t="s">
        <v>12</v>
      </c>
      <c r="M1203" s="21" t="s">
        <v>13</v>
      </c>
      <c r="N1203" s="21" t="s">
        <v>14</v>
      </c>
      <c r="O1203" s="21" t="n">
        <v>2002</v>
      </c>
      <c r="P1203" s="21" t="s">
        <v>15</v>
      </c>
      <c r="Q1203" s="84" t="s">
        <v>16</v>
      </c>
    </row>
    <row r="1204" customFormat="false" ht="12.75" hidden="false" customHeight="false" outlineLevel="0" collapsed="false">
      <c r="B1204" s="85" t="s">
        <v>107</v>
      </c>
      <c r="C1204" s="13" t="n">
        <v>1203</v>
      </c>
      <c r="D1204" s="13" t="s">
        <v>4</v>
      </c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86"/>
    </row>
    <row r="1205" customFormat="false" ht="12.75" hidden="false" customHeight="false" outlineLevel="0" collapsed="false">
      <c r="B1205" s="85" t="s">
        <v>19</v>
      </c>
      <c r="C1205" s="13" t="n">
        <v>1204</v>
      </c>
      <c r="D1205" s="50" t="n">
        <v>22017103.213846</v>
      </c>
      <c r="E1205" s="50" t="n">
        <v>0</v>
      </c>
      <c r="F1205" s="50" t="n">
        <v>3842.3</v>
      </c>
      <c r="G1205" s="50" t="n">
        <v>259452.48</v>
      </c>
      <c r="H1205" s="50" t="n">
        <v>359330.59</v>
      </c>
      <c r="I1205" s="50" t="n">
        <v>423431.67</v>
      </c>
      <c r="J1205" s="50" t="n">
        <v>325285.77</v>
      </c>
      <c r="K1205" s="50" t="n">
        <v>352925.1</v>
      </c>
      <c r="L1205" s="50" t="n">
        <v>361026.75</v>
      </c>
      <c r="M1205" s="50" t="n">
        <v>1408765.03</v>
      </c>
      <c r="N1205" s="50" t="n">
        <v>3494059.69</v>
      </c>
      <c r="O1205" s="50" t="n">
        <v>166464.37</v>
      </c>
      <c r="P1205" s="50" t="n">
        <v>3201549.32</v>
      </c>
      <c r="Q1205" s="51" t="n">
        <v>6862073.38</v>
      </c>
    </row>
    <row r="1206" customFormat="false" ht="12.75" hidden="false" customHeight="false" outlineLevel="0" collapsed="false">
      <c r="B1206" s="85" t="s">
        <v>20</v>
      </c>
      <c r="C1206" s="13" t="n">
        <v>1205</v>
      </c>
      <c r="D1206" s="50" t="n">
        <v>4815551.42398231</v>
      </c>
      <c r="E1206" s="50" t="n">
        <v>0</v>
      </c>
      <c r="F1206" s="50" t="n">
        <v>0</v>
      </c>
      <c r="G1206" s="50" t="n">
        <v>0</v>
      </c>
      <c r="H1206" s="50" t="n">
        <v>0</v>
      </c>
      <c r="I1206" s="50" t="n">
        <v>0</v>
      </c>
      <c r="J1206" s="50" t="n">
        <v>0</v>
      </c>
      <c r="K1206" s="50" t="n">
        <v>0</v>
      </c>
      <c r="L1206" s="50" t="n">
        <v>0</v>
      </c>
      <c r="M1206" s="50" t="n">
        <v>0</v>
      </c>
      <c r="N1206" s="50" t="n">
        <v>0</v>
      </c>
      <c r="O1206" s="50" t="n">
        <v>217913</v>
      </c>
      <c r="P1206" s="50" t="n">
        <v>1031752.3</v>
      </c>
      <c r="Q1206" s="51" t="n">
        <v>1249665.3</v>
      </c>
    </row>
    <row r="1207" customFormat="false" ht="12.75" hidden="false" customHeight="false" outlineLevel="0" collapsed="false">
      <c r="B1207" s="85" t="s">
        <v>108</v>
      </c>
      <c r="C1207" s="13" t="n">
        <v>1206</v>
      </c>
      <c r="D1207" s="50" t="n">
        <v>0</v>
      </c>
      <c r="E1207" s="50" t="n">
        <v>0</v>
      </c>
      <c r="F1207" s="50" t="n">
        <v>0</v>
      </c>
      <c r="G1207" s="50" t="n">
        <v>0</v>
      </c>
      <c r="H1207" s="50" t="n">
        <v>0</v>
      </c>
      <c r="I1207" s="50" t="n">
        <v>0</v>
      </c>
      <c r="J1207" s="50" t="n">
        <v>0</v>
      </c>
      <c r="K1207" s="50" t="n">
        <v>0</v>
      </c>
      <c r="L1207" s="50" t="n">
        <v>0</v>
      </c>
      <c r="M1207" s="50" t="n">
        <v>0</v>
      </c>
      <c r="N1207" s="50" t="n">
        <v>0</v>
      </c>
      <c r="O1207" s="50" t="n">
        <v>0</v>
      </c>
      <c r="P1207" s="50" t="n">
        <v>0</v>
      </c>
      <c r="Q1207" s="51" t="n">
        <v>0</v>
      </c>
    </row>
    <row r="1208" customFormat="false" ht="12.75" hidden="false" customHeight="false" outlineLevel="0" collapsed="false">
      <c r="B1208" s="85" t="s">
        <v>25</v>
      </c>
      <c r="C1208" s="13" t="n">
        <v>1207</v>
      </c>
      <c r="D1208" s="50" t="n">
        <v>4639993.68923056</v>
      </c>
      <c r="E1208" s="50" t="n">
        <v>0</v>
      </c>
      <c r="F1208" s="50" t="n">
        <v>2392.06</v>
      </c>
      <c r="G1208" s="50" t="n">
        <v>120630.76</v>
      </c>
      <c r="H1208" s="50" t="n">
        <v>123419.43</v>
      </c>
      <c r="I1208" s="50" t="n">
        <v>125659.16</v>
      </c>
      <c r="J1208" s="50" t="n">
        <v>97068.86</v>
      </c>
      <c r="K1208" s="50" t="n">
        <v>197227.35</v>
      </c>
      <c r="L1208" s="50" t="n">
        <v>127129.82</v>
      </c>
      <c r="M1208" s="50" t="n">
        <v>369767.93</v>
      </c>
      <c r="N1208" s="50" t="n">
        <v>1163295.37</v>
      </c>
      <c r="O1208" s="50" t="n">
        <v>85160</v>
      </c>
      <c r="P1208" s="50" t="n">
        <v>1286173.89</v>
      </c>
      <c r="Q1208" s="51" t="n">
        <v>2534629.26</v>
      </c>
    </row>
    <row r="1209" customFormat="false" ht="12.75" hidden="false" customHeight="false" outlineLevel="0" collapsed="false">
      <c r="B1209" s="85" t="s">
        <v>29</v>
      </c>
      <c r="C1209" s="13" t="n">
        <v>1208</v>
      </c>
      <c r="D1209" s="50" t="n">
        <v>453665.00158721</v>
      </c>
      <c r="E1209" s="50" t="n">
        <v>0</v>
      </c>
      <c r="F1209" s="50" t="n">
        <v>0</v>
      </c>
      <c r="G1209" s="50" t="n">
        <v>0</v>
      </c>
      <c r="H1209" s="50" t="n">
        <v>0</v>
      </c>
      <c r="I1209" s="50" t="n">
        <v>0</v>
      </c>
      <c r="J1209" s="50" t="n">
        <v>0</v>
      </c>
      <c r="K1209" s="50" t="n">
        <v>0</v>
      </c>
      <c r="L1209" s="50" t="n">
        <v>0</v>
      </c>
      <c r="M1209" s="50" t="n">
        <v>0</v>
      </c>
      <c r="N1209" s="50" t="n">
        <v>0</v>
      </c>
      <c r="O1209" s="50" t="n">
        <v>0</v>
      </c>
      <c r="P1209" s="50" t="n">
        <v>0</v>
      </c>
      <c r="Q1209" s="51" t="n">
        <v>0</v>
      </c>
    </row>
    <row r="1210" customFormat="false" ht="12.75" hidden="false" customHeight="false" outlineLevel="0" collapsed="false">
      <c r="B1210" s="85" t="s">
        <v>32</v>
      </c>
      <c r="C1210" s="13" t="n">
        <v>1209</v>
      </c>
      <c r="D1210" s="50" t="n">
        <v>1055919.33809733</v>
      </c>
      <c r="E1210" s="50" t="n">
        <v>0</v>
      </c>
      <c r="F1210" s="50" t="n">
        <v>0</v>
      </c>
      <c r="G1210" s="50" t="n">
        <v>-3572</v>
      </c>
      <c r="H1210" s="50" t="n">
        <v>-3557.15</v>
      </c>
      <c r="I1210" s="50" t="n">
        <v>0</v>
      </c>
      <c r="J1210" s="50" t="n">
        <v>0</v>
      </c>
      <c r="K1210" s="50" t="n">
        <v>0</v>
      </c>
      <c r="L1210" s="50" t="n">
        <v>0</v>
      </c>
      <c r="M1210" s="50" t="n">
        <v>0</v>
      </c>
      <c r="N1210" s="50" t="n">
        <v>-7129.15</v>
      </c>
      <c r="O1210" s="50" t="n">
        <v>0</v>
      </c>
      <c r="P1210" s="50" t="n">
        <v>0</v>
      </c>
      <c r="Q1210" s="51" t="n">
        <v>-7129.15</v>
      </c>
    </row>
    <row r="1211" customFormat="false" ht="12.75" hidden="false" customHeight="false" outlineLevel="0" collapsed="false">
      <c r="B1211" s="85" t="s">
        <v>35</v>
      </c>
      <c r="C1211" s="13" t="n">
        <v>1210</v>
      </c>
      <c r="D1211" s="50" t="n">
        <v>606520.840894033</v>
      </c>
      <c r="E1211" s="50" t="n">
        <v>0</v>
      </c>
      <c r="F1211" s="50" t="n">
        <v>0</v>
      </c>
      <c r="G1211" s="50" t="n">
        <v>0</v>
      </c>
      <c r="H1211" s="50" t="n">
        <v>0</v>
      </c>
      <c r="I1211" s="50" t="n">
        <v>0</v>
      </c>
      <c r="J1211" s="50" t="n">
        <v>0</v>
      </c>
      <c r="K1211" s="50" t="n">
        <v>0</v>
      </c>
      <c r="L1211" s="50" t="n">
        <v>0</v>
      </c>
      <c r="M1211" s="50" t="n">
        <v>0</v>
      </c>
      <c r="N1211" s="50" t="n">
        <v>0</v>
      </c>
      <c r="O1211" s="50" t="n">
        <v>0</v>
      </c>
      <c r="P1211" s="50" t="n">
        <v>0</v>
      </c>
      <c r="Q1211" s="51" t="n">
        <v>0</v>
      </c>
    </row>
    <row r="1212" customFormat="false" ht="12.75" hidden="false" customHeight="false" outlineLevel="0" collapsed="false">
      <c r="B1212" s="85" t="s">
        <v>38</v>
      </c>
      <c r="C1212" s="13" t="n">
        <v>1211</v>
      </c>
      <c r="D1212" s="50" t="n">
        <v>0</v>
      </c>
      <c r="E1212" s="50" t="n">
        <v>0</v>
      </c>
      <c r="F1212" s="50" t="n">
        <v>0</v>
      </c>
      <c r="G1212" s="50" t="n">
        <v>0</v>
      </c>
      <c r="H1212" s="50" t="n">
        <v>0</v>
      </c>
      <c r="I1212" s="50" t="n">
        <v>0</v>
      </c>
      <c r="J1212" s="50" t="n">
        <v>0</v>
      </c>
      <c r="K1212" s="50" t="n">
        <v>0</v>
      </c>
      <c r="L1212" s="50" t="n">
        <v>0</v>
      </c>
      <c r="M1212" s="50" t="n">
        <v>0</v>
      </c>
      <c r="N1212" s="50" t="n">
        <v>0</v>
      </c>
      <c r="O1212" s="50" t="n">
        <v>0</v>
      </c>
      <c r="P1212" s="50" t="n">
        <v>0</v>
      </c>
      <c r="Q1212" s="51" t="n">
        <v>0</v>
      </c>
    </row>
    <row r="1213" customFormat="false" ht="12.75" hidden="false" customHeight="false" outlineLevel="0" collapsed="false">
      <c r="B1213" s="85" t="s">
        <v>43</v>
      </c>
      <c r="C1213" s="13" t="n">
        <v>1212</v>
      </c>
      <c r="D1213" s="50" t="n">
        <v>4008265.16341605</v>
      </c>
      <c r="E1213" s="50" t="n">
        <v>0</v>
      </c>
      <c r="F1213" s="50" t="n">
        <v>6389.9</v>
      </c>
      <c r="G1213" s="50" t="n">
        <v>9642.88</v>
      </c>
      <c r="H1213" s="50" t="n">
        <v>176594.9</v>
      </c>
      <c r="I1213" s="50" t="n">
        <v>204878.76</v>
      </c>
      <c r="J1213" s="50" t="n">
        <v>136123.37</v>
      </c>
      <c r="K1213" s="50" t="n">
        <v>-41399.09</v>
      </c>
      <c r="L1213" s="50" t="n">
        <v>167376.85</v>
      </c>
      <c r="M1213" s="50" t="n">
        <v>524631.19</v>
      </c>
      <c r="N1213" s="50" t="n">
        <v>1184238.76</v>
      </c>
      <c r="O1213" s="50" t="n">
        <v>165975.61</v>
      </c>
      <c r="P1213" s="50" t="n">
        <v>-3069198.9</v>
      </c>
      <c r="Q1213" s="51" t="n">
        <v>-1718984.53</v>
      </c>
    </row>
    <row r="1214" customFormat="false" ht="12.75" hidden="false" customHeight="false" outlineLevel="0" collapsed="false">
      <c r="B1214" s="85" t="s">
        <v>47</v>
      </c>
      <c r="C1214" s="13" t="n">
        <v>1213</v>
      </c>
      <c r="D1214" s="50" t="n">
        <v>1429253.53333438</v>
      </c>
      <c r="E1214" s="50" t="n">
        <v>0</v>
      </c>
      <c r="F1214" s="50" t="n">
        <v>0</v>
      </c>
      <c r="G1214" s="50" t="n">
        <v>75607.85</v>
      </c>
      <c r="H1214" s="50" t="n">
        <v>3112.51</v>
      </c>
      <c r="I1214" s="50" t="n">
        <v>19287.94</v>
      </c>
      <c r="J1214" s="50" t="n">
        <v>18820.87</v>
      </c>
      <c r="K1214" s="50" t="n">
        <v>36055.68</v>
      </c>
      <c r="L1214" s="50" t="n">
        <v>920.27</v>
      </c>
      <c r="M1214" s="50" t="n">
        <v>341591.31</v>
      </c>
      <c r="N1214" s="50" t="n">
        <v>495396.43</v>
      </c>
      <c r="O1214" s="50" t="n">
        <v>-869653.83</v>
      </c>
      <c r="P1214" s="50" t="n">
        <v>1089683.11</v>
      </c>
      <c r="Q1214" s="51" t="n">
        <v>715425.71</v>
      </c>
    </row>
    <row r="1215" customFormat="false" ht="12.75" hidden="false" customHeight="false" outlineLevel="0" collapsed="false">
      <c r="B1215" s="85" t="s">
        <v>50</v>
      </c>
      <c r="C1215" s="13" t="n">
        <v>1214</v>
      </c>
      <c r="D1215" s="50" t="n">
        <v>1619307.57621507</v>
      </c>
      <c r="E1215" s="50" t="n">
        <v>0</v>
      </c>
      <c r="F1215" s="50" t="n">
        <v>-1596.26</v>
      </c>
      <c r="G1215" s="50" t="n">
        <v>0</v>
      </c>
      <c r="H1215" s="50" t="n">
        <v>0</v>
      </c>
      <c r="I1215" s="50" t="n">
        <v>0</v>
      </c>
      <c r="J1215" s="50" t="n">
        <v>0</v>
      </c>
      <c r="K1215" s="50" t="n">
        <v>0</v>
      </c>
      <c r="L1215" s="50" t="n">
        <v>0</v>
      </c>
      <c r="M1215" s="50" t="n">
        <v>0</v>
      </c>
      <c r="N1215" s="50" t="n">
        <v>-1596.26</v>
      </c>
      <c r="O1215" s="50" t="n">
        <v>218312.29</v>
      </c>
      <c r="P1215" s="50" t="n">
        <v>-608348.13</v>
      </c>
      <c r="Q1215" s="51" t="n">
        <v>-391632.1</v>
      </c>
    </row>
    <row r="1216" customFormat="false" ht="12.75" hidden="false" customHeight="false" outlineLevel="0" collapsed="false">
      <c r="B1216" s="85" t="s">
        <v>53</v>
      </c>
      <c r="C1216" s="13" t="n">
        <v>1215</v>
      </c>
      <c r="D1216" s="50" t="n">
        <v>433936.439757997</v>
      </c>
      <c r="E1216" s="50" t="n">
        <v>0</v>
      </c>
      <c r="F1216" s="50" t="n">
        <v>-5182.81</v>
      </c>
      <c r="G1216" s="50" t="n">
        <v>19447.69</v>
      </c>
      <c r="H1216" s="50" t="n">
        <v>0</v>
      </c>
      <c r="I1216" s="50" t="n">
        <v>0</v>
      </c>
      <c r="J1216" s="50" t="n">
        <v>0</v>
      </c>
      <c r="K1216" s="50" t="n">
        <v>0</v>
      </c>
      <c r="L1216" s="50" t="n">
        <v>0</v>
      </c>
      <c r="M1216" s="50" t="n">
        <v>0</v>
      </c>
      <c r="N1216" s="50" t="n">
        <v>14264.88</v>
      </c>
      <c r="O1216" s="50" t="n">
        <v>0</v>
      </c>
      <c r="P1216" s="50" t="n">
        <v>0</v>
      </c>
      <c r="Q1216" s="51" t="n">
        <v>14264.88</v>
      </c>
    </row>
    <row r="1217" customFormat="false" ht="12.75" hidden="false" customHeight="false" outlineLevel="0" collapsed="false">
      <c r="B1217" s="85" t="s">
        <v>56</v>
      </c>
      <c r="C1217" s="13" t="n">
        <v>1216</v>
      </c>
      <c r="D1217" s="50" t="n">
        <v>29433.3294042228</v>
      </c>
      <c r="E1217" s="50" t="n">
        <v>0</v>
      </c>
      <c r="F1217" s="50" t="n">
        <v>1594.71</v>
      </c>
      <c r="G1217" s="50" t="n">
        <v>0</v>
      </c>
      <c r="H1217" s="50" t="n">
        <v>0</v>
      </c>
      <c r="I1217" s="50" t="n">
        <v>0</v>
      </c>
      <c r="J1217" s="50" t="n">
        <v>0</v>
      </c>
      <c r="K1217" s="50" t="n">
        <v>0</v>
      </c>
      <c r="L1217" s="50" t="n">
        <v>0</v>
      </c>
      <c r="M1217" s="50" t="n">
        <v>0</v>
      </c>
      <c r="N1217" s="50" t="n">
        <v>1594.71</v>
      </c>
      <c r="O1217" s="50" t="n">
        <v>0</v>
      </c>
      <c r="P1217" s="50" t="n">
        <v>0</v>
      </c>
      <c r="Q1217" s="51" t="n">
        <v>1594.71</v>
      </c>
    </row>
    <row r="1218" customFormat="false" ht="12.75" hidden="false" customHeight="false" outlineLevel="0" collapsed="false">
      <c r="B1218" s="85" t="s">
        <v>59</v>
      </c>
      <c r="C1218" s="13" t="n">
        <v>1217</v>
      </c>
      <c r="D1218" s="50" t="n">
        <v>242240.014572588</v>
      </c>
      <c r="E1218" s="50" t="n">
        <v>0</v>
      </c>
      <c r="F1218" s="50" t="n">
        <v>0</v>
      </c>
      <c r="G1218" s="50" t="n">
        <v>0</v>
      </c>
      <c r="H1218" s="50" t="n">
        <v>0</v>
      </c>
      <c r="I1218" s="50" t="n">
        <v>0</v>
      </c>
      <c r="J1218" s="50" t="n">
        <v>0</v>
      </c>
      <c r="K1218" s="50" t="n">
        <v>0</v>
      </c>
      <c r="L1218" s="50" t="n">
        <v>0</v>
      </c>
      <c r="M1218" s="50" t="n">
        <v>0</v>
      </c>
      <c r="N1218" s="50" t="n">
        <v>0</v>
      </c>
      <c r="O1218" s="50" t="n">
        <v>0</v>
      </c>
      <c r="P1218" s="50" t="n">
        <v>0</v>
      </c>
      <c r="Q1218" s="51" t="n">
        <v>0</v>
      </c>
    </row>
    <row r="1219" customFormat="false" ht="12.75" hidden="false" customHeight="false" outlineLevel="0" collapsed="false">
      <c r="B1219" s="85" t="s">
        <v>109</v>
      </c>
      <c r="C1219" s="13" t="n">
        <v>1218</v>
      </c>
      <c r="D1219" s="50" t="n">
        <v>0</v>
      </c>
      <c r="E1219" s="50" t="n">
        <v>0</v>
      </c>
      <c r="F1219" s="50" t="n">
        <v>0</v>
      </c>
      <c r="G1219" s="50" t="n">
        <v>0</v>
      </c>
      <c r="H1219" s="50" t="n">
        <v>0</v>
      </c>
      <c r="I1219" s="50" t="n">
        <v>0</v>
      </c>
      <c r="J1219" s="50" t="n">
        <v>0</v>
      </c>
      <c r="K1219" s="50" t="n">
        <v>0</v>
      </c>
      <c r="L1219" s="50" t="n">
        <v>0</v>
      </c>
      <c r="M1219" s="50" t="n">
        <v>0</v>
      </c>
      <c r="N1219" s="50" t="n">
        <v>0</v>
      </c>
      <c r="O1219" s="50" t="n">
        <v>0</v>
      </c>
      <c r="P1219" s="50" t="n">
        <v>0</v>
      </c>
      <c r="Q1219" s="51" t="n">
        <v>0</v>
      </c>
    </row>
    <row r="1220" customFormat="false" ht="12.75" hidden="false" customHeight="false" outlineLevel="0" collapsed="false">
      <c r="B1220" s="85" t="s">
        <v>64</v>
      </c>
      <c r="C1220" s="13" t="n">
        <v>1219</v>
      </c>
      <c r="D1220" s="50" t="n">
        <v>6940164.15334609</v>
      </c>
      <c r="E1220" s="50" t="n">
        <v>0</v>
      </c>
      <c r="F1220" s="50" t="n">
        <v>643.38</v>
      </c>
      <c r="G1220" s="50" t="n">
        <v>27272</v>
      </c>
      <c r="H1220" s="50" t="n">
        <v>43410.45</v>
      </c>
      <c r="I1220" s="50" t="n">
        <v>45509.58</v>
      </c>
      <c r="J1220" s="50" t="n">
        <v>45222.77</v>
      </c>
      <c r="K1220" s="50" t="n">
        <v>94797.52</v>
      </c>
      <c r="L1220" s="50" t="n">
        <v>45849.95</v>
      </c>
      <c r="M1220" s="50" t="n">
        <v>131673.08</v>
      </c>
      <c r="N1220" s="50" t="n">
        <v>434378.73</v>
      </c>
      <c r="O1220" s="50" t="n">
        <v>-123782.85</v>
      </c>
      <c r="P1220" s="50" t="n">
        <v>1176737.41</v>
      </c>
      <c r="Q1220" s="51" t="n">
        <v>1487333.29</v>
      </c>
    </row>
    <row r="1221" customFormat="false" ht="12.75" hidden="false" customHeight="false" outlineLevel="0" collapsed="false">
      <c r="B1221" s="85" t="s">
        <v>67</v>
      </c>
      <c r="C1221" s="13" t="n">
        <v>1220</v>
      </c>
      <c r="D1221" s="50" t="n">
        <v>347220.703930372</v>
      </c>
      <c r="E1221" s="50" t="n">
        <v>0</v>
      </c>
      <c r="F1221" s="50" t="n">
        <v>-398.68</v>
      </c>
      <c r="G1221" s="50" t="n">
        <v>0</v>
      </c>
      <c r="H1221" s="50" t="n">
        <v>0</v>
      </c>
      <c r="I1221" s="50" t="n">
        <v>0</v>
      </c>
      <c r="J1221" s="50" t="n">
        <v>0</v>
      </c>
      <c r="K1221" s="50" t="n">
        <v>0</v>
      </c>
      <c r="L1221" s="50" t="n">
        <v>0</v>
      </c>
      <c r="M1221" s="50" t="n">
        <v>0</v>
      </c>
      <c r="N1221" s="50" t="n">
        <v>-398.68</v>
      </c>
      <c r="O1221" s="50" t="n">
        <v>0</v>
      </c>
      <c r="P1221" s="50" t="n">
        <v>0</v>
      </c>
      <c r="Q1221" s="51" t="n">
        <v>-398.68</v>
      </c>
    </row>
    <row r="1222" customFormat="false" ht="12.75" hidden="false" customHeight="false" outlineLevel="0" collapsed="false">
      <c r="B1222" s="85" t="s">
        <v>70</v>
      </c>
      <c r="C1222" s="13" t="n">
        <v>1221</v>
      </c>
      <c r="D1222" s="50" t="n">
        <v>515909.236007826</v>
      </c>
      <c r="E1222" s="50" t="n">
        <v>0</v>
      </c>
      <c r="F1222" s="50" t="n">
        <v>0</v>
      </c>
      <c r="G1222" s="50" t="n">
        <v>0</v>
      </c>
      <c r="H1222" s="50" t="n">
        <v>0</v>
      </c>
      <c r="I1222" s="50" t="n">
        <v>0</v>
      </c>
      <c r="J1222" s="50" t="n">
        <v>0</v>
      </c>
      <c r="K1222" s="50" t="n">
        <v>0</v>
      </c>
      <c r="L1222" s="50" t="n">
        <v>0</v>
      </c>
      <c r="M1222" s="50" t="n">
        <v>0</v>
      </c>
      <c r="N1222" s="50" t="n">
        <v>0</v>
      </c>
      <c r="O1222" s="50" t="n">
        <v>0</v>
      </c>
      <c r="P1222" s="50" t="n">
        <v>0</v>
      </c>
      <c r="Q1222" s="51" t="n">
        <v>0</v>
      </c>
    </row>
    <row r="1223" customFormat="false" ht="12.75" hidden="false" customHeight="false" outlineLevel="0" collapsed="false">
      <c r="B1223" s="85" t="s">
        <v>75</v>
      </c>
      <c r="C1223" s="13" t="n">
        <v>1222</v>
      </c>
      <c r="D1223" s="50" t="n">
        <v>4073557.33806272</v>
      </c>
      <c r="E1223" s="50" t="n">
        <v>0</v>
      </c>
      <c r="F1223" s="50" t="n">
        <v>0</v>
      </c>
      <c r="G1223" s="50" t="n">
        <v>10423.3</v>
      </c>
      <c r="H1223" s="50" t="n">
        <v>16350.45</v>
      </c>
      <c r="I1223" s="50" t="n">
        <v>28096.23</v>
      </c>
      <c r="J1223" s="50" t="n">
        <v>28049.9</v>
      </c>
      <c r="K1223" s="50" t="n">
        <v>66243.64</v>
      </c>
      <c r="L1223" s="50" t="n">
        <v>19749.86</v>
      </c>
      <c r="M1223" s="50" t="n">
        <v>41101.52</v>
      </c>
      <c r="N1223" s="50" t="n">
        <v>210014.9</v>
      </c>
      <c r="O1223" s="50" t="n">
        <v>472540.15</v>
      </c>
      <c r="P1223" s="50" t="n">
        <v>2294749.64</v>
      </c>
      <c r="Q1223" s="51" t="n">
        <v>2977304.69</v>
      </c>
    </row>
    <row r="1224" customFormat="false" ht="12.75" hidden="false" customHeight="false" outlineLevel="0" collapsed="false">
      <c r="B1224" s="85" t="s">
        <v>78</v>
      </c>
      <c r="C1224" s="13" t="n">
        <v>1223</v>
      </c>
      <c r="D1224" s="50" t="n">
        <v>249028.859190581</v>
      </c>
      <c r="E1224" s="50" t="n">
        <v>0</v>
      </c>
      <c r="F1224" s="50" t="n">
        <v>0</v>
      </c>
      <c r="G1224" s="50" t="n">
        <v>0</v>
      </c>
      <c r="H1224" s="50" t="n">
        <v>0</v>
      </c>
      <c r="I1224" s="50" t="n">
        <v>0</v>
      </c>
      <c r="J1224" s="50" t="n">
        <v>0</v>
      </c>
      <c r="K1224" s="50" t="n">
        <v>0</v>
      </c>
      <c r="L1224" s="50" t="n">
        <v>0</v>
      </c>
      <c r="M1224" s="50" t="n">
        <v>0</v>
      </c>
      <c r="N1224" s="50" t="n">
        <v>0</v>
      </c>
      <c r="O1224" s="50" t="n">
        <v>0</v>
      </c>
      <c r="P1224" s="50" t="n">
        <v>0</v>
      </c>
      <c r="Q1224" s="51" t="n">
        <v>0</v>
      </c>
    </row>
    <row r="1225" customFormat="false" ht="12.75" hidden="false" customHeight="false" outlineLevel="0" collapsed="false">
      <c r="B1225" s="85"/>
      <c r="C1225" s="13" t="n">
        <v>1224</v>
      </c>
      <c r="D1225" s="50"/>
      <c r="E1225" s="50"/>
      <c r="F1225" s="50"/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1"/>
    </row>
    <row r="1226" customFormat="false" ht="12.75" hidden="false" customHeight="false" outlineLevel="0" collapsed="false">
      <c r="B1226" s="85" t="s">
        <v>83</v>
      </c>
      <c r="C1226" s="13" t="n">
        <v>1225</v>
      </c>
      <c r="D1226" s="50" t="s">
        <v>4</v>
      </c>
      <c r="E1226" s="50"/>
      <c r="F1226" s="50"/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1"/>
    </row>
    <row r="1227" customFormat="false" ht="12.75" hidden="false" customHeight="false" outlineLevel="0" collapsed="false">
      <c r="B1227" s="85" t="s">
        <v>22</v>
      </c>
      <c r="C1227" s="13" t="n">
        <v>1226</v>
      </c>
      <c r="D1227" s="50" t="n">
        <v>1385746.69731833</v>
      </c>
      <c r="E1227" s="50" t="n">
        <v>0</v>
      </c>
      <c r="F1227" s="50" t="n">
        <v>0</v>
      </c>
      <c r="G1227" s="50" t="n">
        <v>0</v>
      </c>
      <c r="H1227" s="50" t="n">
        <v>0</v>
      </c>
      <c r="I1227" s="50" t="n">
        <v>0</v>
      </c>
      <c r="J1227" s="50" t="n">
        <v>0</v>
      </c>
      <c r="K1227" s="50" t="n">
        <v>0</v>
      </c>
      <c r="L1227" s="50" t="n">
        <v>0</v>
      </c>
      <c r="M1227" s="50" t="n">
        <v>0</v>
      </c>
      <c r="N1227" s="50" t="n">
        <v>0</v>
      </c>
      <c r="O1227" s="50" t="n">
        <v>0</v>
      </c>
      <c r="P1227" s="50" t="n">
        <v>0</v>
      </c>
      <c r="Q1227" s="51" t="n">
        <v>0</v>
      </c>
    </row>
    <row r="1228" customFormat="false" ht="12.75" hidden="false" customHeight="false" outlineLevel="0" collapsed="false">
      <c r="B1228" s="85" t="s">
        <v>27</v>
      </c>
      <c r="C1228" s="13" t="n">
        <v>1227</v>
      </c>
      <c r="D1228" s="50" t="n">
        <v>841384.770221713</v>
      </c>
      <c r="E1228" s="50" t="n">
        <v>0</v>
      </c>
      <c r="F1228" s="50" t="n">
        <v>0</v>
      </c>
      <c r="G1228" s="50" t="n">
        <v>0</v>
      </c>
      <c r="H1228" s="50" t="n">
        <v>0</v>
      </c>
      <c r="I1228" s="50" t="n">
        <v>0</v>
      </c>
      <c r="J1228" s="50" t="n">
        <v>0</v>
      </c>
      <c r="K1228" s="50" t="n">
        <v>0</v>
      </c>
      <c r="L1228" s="50" t="n">
        <v>0</v>
      </c>
      <c r="M1228" s="50" t="n">
        <v>0</v>
      </c>
      <c r="N1228" s="50" t="n">
        <v>0</v>
      </c>
      <c r="O1228" s="50" t="n">
        <v>0</v>
      </c>
      <c r="P1228" s="50" t="n">
        <v>0</v>
      </c>
      <c r="Q1228" s="51" t="n">
        <v>0</v>
      </c>
    </row>
    <row r="1229" customFormat="false" ht="12.75" hidden="false" customHeight="false" outlineLevel="0" collapsed="false">
      <c r="B1229" s="85" t="s">
        <v>77</v>
      </c>
      <c r="C1229" s="13" t="n">
        <v>1228</v>
      </c>
      <c r="D1229" s="50" t="n">
        <v>389786.431972127</v>
      </c>
      <c r="E1229" s="50" t="n">
        <v>0</v>
      </c>
      <c r="F1229" s="50" t="n">
        <v>-1.88082752728838</v>
      </c>
      <c r="G1229" s="50" t="n">
        <v>-3.31805067789066</v>
      </c>
      <c r="H1229" s="50" t="n">
        <v>-12.8011571990555</v>
      </c>
      <c r="I1229" s="50" t="n">
        <v>-16.4204307218345</v>
      </c>
      <c r="J1229" s="50" t="n">
        <v>-22.667414829387</v>
      </c>
      <c r="K1229" s="50" t="n">
        <v>-26.4726512519452</v>
      </c>
      <c r="L1229" s="50" t="n">
        <v>-4.56058627365298</v>
      </c>
      <c r="M1229" s="50" t="n">
        <v>-112.872256090756</v>
      </c>
      <c r="N1229" s="50" t="n">
        <v>-38.340104120272</v>
      </c>
      <c r="O1229" s="50" t="n">
        <v>-483.582504600435</v>
      </c>
      <c r="P1229" s="50" t="n">
        <v>-3488.96178200661</v>
      </c>
      <c r="Q1229" s="51" t="n">
        <v>-3779.24583</v>
      </c>
    </row>
    <row r="1230" customFormat="false" ht="12.75" hidden="false" customHeight="false" outlineLevel="0" collapsed="false">
      <c r="B1230" s="85" t="s">
        <v>66</v>
      </c>
      <c r="C1230" s="13" t="n">
        <v>1229</v>
      </c>
      <c r="D1230" s="50" t="n">
        <v>509835.859826303</v>
      </c>
      <c r="E1230" s="50" t="n">
        <v>0</v>
      </c>
      <c r="F1230" s="50" t="n">
        <v>0</v>
      </c>
      <c r="G1230" s="50" t="n">
        <v>0</v>
      </c>
      <c r="H1230" s="50" t="n">
        <v>0</v>
      </c>
      <c r="I1230" s="50" t="n">
        <v>0</v>
      </c>
      <c r="J1230" s="50" t="n">
        <v>0</v>
      </c>
      <c r="K1230" s="50" t="n">
        <v>0</v>
      </c>
      <c r="L1230" s="50" t="n">
        <v>0</v>
      </c>
      <c r="M1230" s="50" t="n">
        <v>0</v>
      </c>
      <c r="N1230" s="50" t="n">
        <v>0</v>
      </c>
      <c r="O1230" s="50" t="n">
        <v>0</v>
      </c>
      <c r="P1230" s="50" t="n">
        <v>0</v>
      </c>
      <c r="Q1230" s="51" t="n">
        <v>0</v>
      </c>
    </row>
    <row r="1231" customFormat="false" ht="12.75" hidden="false" customHeight="false" outlineLevel="0" collapsed="false">
      <c r="B1231" s="85" t="s">
        <v>45</v>
      </c>
      <c r="C1231" s="13" t="n">
        <v>1230</v>
      </c>
      <c r="D1231" s="50" t="n">
        <v>0</v>
      </c>
      <c r="E1231" s="50" t="n">
        <v>0</v>
      </c>
      <c r="F1231" s="50" t="n">
        <v>0</v>
      </c>
      <c r="G1231" s="50" t="n">
        <v>0</v>
      </c>
      <c r="H1231" s="50" t="n">
        <v>0</v>
      </c>
      <c r="I1231" s="50" t="n">
        <v>0</v>
      </c>
      <c r="J1231" s="50" t="n">
        <v>0</v>
      </c>
      <c r="K1231" s="50" t="n">
        <v>0</v>
      </c>
      <c r="L1231" s="50" t="n">
        <v>0</v>
      </c>
      <c r="M1231" s="50" t="n">
        <v>0</v>
      </c>
      <c r="N1231" s="50" t="n">
        <v>0</v>
      </c>
      <c r="O1231" s="50" t="n">
        <v>0</v>
      </c>
      <c r="P1231" s="50" t="n">
        <v>0</v>
      </c>
      <c r="Q1231" s="51" t="n">
        <v>0</v>
      </c>
    </row>
    <row r="1232" customFormat="false" ht="12.75" hidden="false" customHeight="false" outlineLevel="0" collapsed="false">
      <c r="B1232" s="85" t="s">
        <v>52</v>
      </c>
      <c r="C1232" s="13" t="n">
        <v>1231</v>
      </c>
      <c r="D1232" s="50" t="n">
        <v>0</v>
      </c>
      <c r="E1232" s="50" t="n">
        <v>0</v>
      </c>
      <c r="F1232" s="50" t="n">
        <v>0</v>
      </c>
      <c r="G1232" s="50" t="n">
        <v>0</v>
      </c>
      <c r="H1232" s="50" t="n">
        <v>0</v>
      </c>
      <c r="I1232" s="50" t="n">
        <v>0</v>
      </c>
      <c r="J1232" s="50" t="n">
        <v>0</v>
      </c>
      <c r="K1232" s="50" t="n">
        <v>0</v>
      </c>
      <c r="L1232" s="50" t="n">
        <v>0</v>
      </c>
      <c r="M1232" s="50" t="n">
        <v>0</v>
      </c>
      <c r="N1232" s="50" t="n">
        <v>0</v>
      </c>
      <c r="O1232" s="50" t="n">
        <v>0</v>
      </c>
      <c r="P1232" s="50" t="n">
        <v>0</v>
      </c>
      <c r="Q1232" s="51" t="n">
        <v>0</v>
      </c>
    </row>
    <row r="1233" customFormat="false" ht="12.75" hidden="false" customHeight="false" outlineLevel="0" collapsed="false">
      <c r="B1233" s="85" t="s">
        <v>80</v>
      </c>
      <c r="C1233" s="13" t="n">
        <v>1232</v>
      </c>
      <c r="D1233" s="50" t="n">
        <v>35735.087071066</v>
      </c>
      <c r="E1233" s="50" t="n">
        <v>0</v>
      </c>
      <c r="F1233" s="50" t="n">
        <v>0</v>
      </c>
      <c r="G1233" s="50" t="n">
        <v>0</v>
      </c>
      <c r="H1233" s="50" t="n">
        <v>0</v>
      </c>
      <c r="I1233" s="50" t="n">
        <v>0</v>
      </c>
      <c r="J1233" s="50" t="n">
        <v>0</v>
      </c>
      <c r="K1233" s="50" t="n">
        <v>0</v>
      </c>
      <c r="L1233" s="50" t="n">
        <v>0</v>
      </c>
      <c r="M1233" s="50" t="n">
        <v>0</v>
      </c>
      <c r="N1233" s="50" t="n">
        <v>0</v>
      </c>
      <c r="O1233" s="50" t="n">
        <v>0</v>
      </c>
      <c r="P1233" s="50" t="n">
        <v>0</v>
      </c>
      <c r="Q1233" s="51" t="n">
        <v>0</v>
      </c>
    </row>
    <row r="1234" customFormat="false" ht="12.75" hidden="false" customHeight="false" outlineLevel="0" collapsed="false">
      <c r="B1234" s="85" t="s">
        <v>49</v>
      </c>
      <c r="C1234" s="13" t="n">
        <v>1233</v>
      </c>
      <c r="D1234" s="50" t="n">
        <v>231982.883193381</v>
      </c>
      <c r="E1234" s="50" t="n">
        <v>0</v>
      </c>
      <c r="F1234" s="50" t="n">
        <v>0</v>
      </c>
      <c r="G1234" s="50" t="n">
        <v>0</v>
      </c>
      <c r="H1234" s="50" t="n">
        <v>0</v>
      </c>
      <c r="I1234" s="50" t="n">
        <v>0</v>
      </c>
      <c r="J1234" s="50" t="n">
        <v>0</v>
      </c>
      <c r="K1234" s="50" t="n">
        <v>0</v>
      </c>
      <c r="L1234" s="50" t="n">
        <v>0</v>
      </c>
      <c r="M1234" s="50" t="n">
        <v>0</v>
      </c>
      <c r="N1234" s="50" t="n">
        <v>0</v>
      </c>
      <c r="O1234" s="50" t="n">
        <v>0</v>
      </c>
      <c r="P1234" s="50" t="n">
        <v>0</v>
      </c>
      <c r="Q1234" s="51" t="n">
        <v>0</v>
      </c>
    </row>
    <row r="1235" customFormat="false" ht="12.75" hidden="false" customHeight="false" outlineLevel="0" collapsed="false">
      <c r="B1235" s="85" t="s">
        <v>34</v>
      </c>
      <c r="C1235" s="13" t="n">
        <v>1234</v>
      </c>
      <c r="D1235" s="50" t="n">
        <v>0</v>
      </c>
      <c r="E1235" s="50" t="n">
        <v>0</v>
      </c>
      <c r="F1235" s="50" t="n">
        <v>0</v>
      </c>
      <c r="G1235" s="50" t="n">
        <v>0</v>
      </c>
      <c r="H1235" s="50" t="n">
        <v>0</v>
      </c>
      <c r="I1235" s="50" t="n">
        <v>0</v>
      </c>
      <c r="J1235" s="50" t="n">
        <v>0</v>
      </c>
      <c r="K1235" s="50" t="n">
        <v>0</v>
      </c>
      <c r="L1235" s="50" t="n">
        <v>0</v>
      </c>
      <c r="M1235" s="50" t="n">
        <v>0</v>
      </c>
      <c r="N1235" s="50" t="n">
        <v>0</v>
      </c>
      <c r="O1235" s="50" t="n">
        <v>0</v>
      </c>
      <c r="P1235" s="50" t="n">
        <v>0</v>
      </c>
      <c r="Q1235" s="51" t="n">
        <v>0</v>
      </c>
    </row>
    <row r="1236" customFormat="false" ht="12.75" hidden="false" customHeight="false" outlineLevel="0" collapsed="false">
      <c r="B1236" s="85" t="s">
        <v>69</v>
      </c>
      <c r="C1236" s="13" t="n">
        <v>1235</v>
      </c>
      <c r="D1236" s="50" t="n">
        <v>0</v>
      </c>
      <c r="E1236" s="50" t="n">
        <v>0</v>
      </c>
      <c r="F1236" s="50" t="n">
        <v>0</v>
      </c>
      <c r="G1236" s="50" t="n">
        <v>0</v>
      </c>
      <c r="H1236" s="50" t="n">
        <v>0</v>
      </c>
      <c r="I1236" s="50" t="n">
        <v>0</v>
      </c>
      <c r="J1236" s="50" t="n">
        <v>0</v>
      </c>
      <c r="K1236" s="50" t="n">
        <v>0</v>
      </c>
      <c r="L1236" s="50" t="n">
        <v>0</v>
      </c>
      <c r="M1236" s="50" t="n">
        <v>0</v>
      </c>
      <c r="N1236" s="50" t="n">
        <v>0</v>
      </c>
      <c r="O1236" s="50" t="n">
        <v>0</v>
      </c>
      <c r="P1236" s="50" t="n">
        <v>0</v>
      </c>
      <c r="Q1236" s="51" t="n">
        <v>0</v>
      </c>
    </row>
    <row r="1237" customFormat="false" ht="12.75" hidden="false" customHeight="false" outlineLevel="0" collapsed="false">
      <c r="B1237" s="85" t="s">
        <v>72</v>
      </c>
      <c r="C1237" s="13" t="n">
        <v>1236</v>
      </c>
      <c r="D1237" s="50" t="n">
        <v>109548.337376525</v>
      </c>
      <c r="E1237" s="50" t="n">
        <v>0</v>
      </c>
      <c r="F1237" s="50" t="n">
        <v>0</v>
      </c>
      <c r="G1237" s="50" t="n">
        <v>0</v>
      </c>
      <c r="H1237" s="50" t="n">
        <v>-44.772573</v>
      </c>
      <c r="I1237" s="50" t="n">
        <v>0</v>
      </c>
      <c r="J1237" s="50" t="n">
        <v>0</v>
      </c>
      <c r="K1237" s="50" t="n">
        <v>0</v>
      </c>
      <c r="L1237" s="50" t="n">
        <v>0</v>
      </c>
      <c r="M1237" s="50" t="n">
        <v>0</v>
      </c>
      <c r="N1237" s="50" t="n">
        <v>0</v>
      </c>
      <c r="O1237" s="50" t="n">
        <v>0</v>
      </c>
      <c r="P1237" s="50" t="n">
        <v>0</v>
      </c>
      <c r="Q1237" s="51" t="n">
        <v>0</v>
      </c>
    </row>
    <row r="1238" customFormat="false" ht="12.75" hidden="false" customHeight="false" outlineLevel="0" collapsed="false">
      <c r="B1238" s="85" t="s">
        <v>31</v>
      </c>
      <c r="C1238" s="13" t="n">
        <v>1237</v>
      </c>
      <c r="D1238" s="50" t="n">
        <v>0</v>
      </c>
      <c r="E1238" s="50" t="n">
        <v>0</v>
      </c>
      <c r="F1238" s="50" t="n">
        <v>0</v>
      </c>
      <c r="G1238" s="50" t="n">
        <v>0</v>
      </c>
      <c r="H1238" s="50" t="n">
        <v>0</v>
      </c>
      <c r="I1238" s="50" t="n">
        <v>0</v>
      </c>
      <c r="J1238" s="50" t="n">
        <v>0</v>
      </c>
      <c r="K1238" s="50" t="n">
        <v>0</v>
      </c>
      <c r="L1238" s="50" t="n">
        <v>0</v>
      </c>
      <c r="M1238" s="50" t="n">
        <v>0</v>
      </c>
      <c r="N1238" s="50" t="n">
        <v>0</v>
      </c>
      <c r="O1238" s="50" t="n">
        <v>0</v>
      </c>
      <c r="P1238" s="50" t="n">
        <v>0</v>
      </c>
      <c r="Q1238" s="51" t="n">
        <v>0</v>
      </c>
    </row>
    <row r="1239" customFormat="false" ht="12.75" hidden="false" customHeight="false" outlineLevel="0" collapsed="false">
      <c r="B1239" s="85" t="s">
        <v>37</v>
      </c>
      <c r="C1239" s="13" t="n">
        <v>1238</v>
      </c>
      <c r="D1239" s="50" t="n">
        <v>0</v>
      </c>
      <c r="E1239" s="50" t="n">
        <v>0</v>
      </c>
      <c r="F1239" s="50" t="n">
        <v>0</v>
      </c>
      <c r="G1239" s="50" t="n">
        <v>0</v>
      </c>
      <c r="H1239" s="50" t="n">
        <v>0</v>
      </c>
      <c r="I1239" s="50" t="n">
        <v>0</v>
      </c>
      <c r="J1239" s="50" t="n">
        <v>0</v>
      </c>
      <c r="K1239" s="50" t="n">
        <v>0</v>
      </c>
      <c r="L1239" s="50" t="n">
        <v>0</v>
      </c>
      <c r="M1239" s="50" t="n">
        <v>0</v>
      </c>
      <c r="N1239" s="50" t="n">
        <v>0</v>
      </c>
      <c r="O1239" s="50" t="n">
        <v>0</v>
      </c>
      <c r="P1239" s="50" t="n">
        <v>0</v>
      </c>
      <c r="Q1239" s="51" t="n">
        <v>0</v>
      </c>
    </row>
    <row r="1240" customFormat="false" ht="12.75" hidden="false" customHeight="false" outlineLevel="0" collapsed="false">
      <c r="B1240" s="85" t="n">
        <v>0</v>
      </c>
      <c r="C1240" s="13" t="n">
        <v>1239</v>
      </c>
      <c r="D1240" s="50" t="n">
        <v>0</v>
      </c>
      <c r="E1240" s="50" t="n">
        <v>0</v>
      </c>
      <c r="F1240" s="50" t="n">
        <v>0</v>
      </c>
      <c r="G1240" s="50" t="n">
        <v>0</v>
      </c>
      <c r="H1240" s="50" t="n">
        <v>0</v>
      </c>
      <c r="I1240" s="50" t="n">
        <v>0</v>
      </c>
      <c r="J1240" s="50" t="n">
        <v>0</v>
      </c>
      <c r="K1240" s="50" t="n">
        <v>0</v>
      </c>
      <c r="L1240" s="50" t="n">
        <v>0</v>
      </c>
      <c r="M1240" s="50" t="n">
        <v>0</v>
      </c>
      <c r="N1240" s="50" t="n">
        <v>0</v>
      </c>
      <c r="O1240" s="50" t="n">
        <v>0</v>
      </c>
      <c r="P1240" s="50" t="n">
        <v>0</v>
      </c>
      <c r="Q1240" s="51" t="n">
        <v>0</v>
      </c>
    </row>
    <row r="1241" customFormat="false" ht="12.75" hidden="false" customHeight="false" outlineLevel="0" collapsed="false">
      <c r="B1241" s="87" t="n">
        <v>0</v>
      </c>
      <c r="C1241" s="64" t="n">
        <v>1240</v>
      </c>
      <c r="D1241" s="54" t="n">
        <v>0</v>
      </c>
      <c r="E1241" s="54" t="n">
        <v>0</v>
      </c>
      <c r="F1241" s="54" t="n">
        <v>0</v>
      </c>
      <c r="G1241" s="54" t="n">
        <v>0</v>
      </c>
      <c r="H1241" s="54" t="n">
        <v>0</v>
      </c>
      <c r="I1241" s="54" t="n">
        <v>0</v>
      </c>
      <c r="J1241" s="54" t="n">
        <v>0</v>
      </c>
      <c r="K1241" s="54" t="n">
        <v>0</v>
      </c>
      <c r="L1241" s="54" t="n">
        <v>0</v>
      </c>
      <c r="M1241" s="54" t="n">
        <v>0</v>
      </c>
      <c r="N1241" s="54" t="n">
        <v>0</v>
      </c>
      <c r="O1241" s="54" t="n">
        <v>0</v>
      </c>
      <c r="P1241" s="54" t="n">
        <v>0</v>
      </c>
      <c r="Q1241" s="55" t="n">
        <v>0</v>
      </c>
    </row>
    <row r="1242" customFormat="false" ht="12.75" hidden="false" customHeight="false" outlineLevel="0" collapsed="false">
      <c r="A1242" s="0" t="n">
        <v>32</v>
      </c>
      <c r="B1242" s="57" t="n">
        <v>36949</v>
      </c>
      <c r="C1242" s="58" t="n">
        <v>1241</v>
      </c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83"/>
    </row>
    <row r="1243" customFormat="false" ht="12.75" hidden="false" customHeight="false" outlineLevel="0" collapsed="false">
      <c r="B1243" s="61"/>
      <c r="C1243" s="13" t="n">
        <v>1242</v>
      </c>
      <c r="D1243" s="13"/>
      <c r="E1243" s="21" t="s">
        <v>5</v>
      </c>
      <c r="F1243" s="21" t="s">
        <v>6</v>
      </c>
      <c r="G1243" s="21" t="s">
        <v>7</v>
      </c>
      <c r="H1243" s="21" t="s">
        <v>8</v>
      </c>
      <c r="I1243" s="21" t="s">
        <v>9</v>
      </c>
      <c r="J1243" s="21" t="s">
        <v>10</v>
      </c>
      <c r="K1243" s="21" t="s">
        <v>11</v>
      </c>
      <c r="L1243" s="21" t="s">
        <v>12</v>
      </c>
      <c r="M1243" s="21" t="s">
        <v>13</v>
      </c>
      <c r="N1243" s="21" t="s">
        <v>14</v>
      </c>
      <c r="O1243" s="21" t="n">
        <v>2002</v>
      </c>
      <c r="P1243" s="21" t="s">
        <v>15</v>
      </c>
      <c r="Q1243" s="84" t="s">
        <v>16</v>
      </c>
    </row>
    <row r="1244" customFormat="false" ht="12.75" hidden="false" customHeight="false" outlineLevel="0" collapsed="false">
      <c r="B1244" s="85" t="s">
        <v>107</v>
      </c>
      <c r="C1244" s="13" t="n">
        <v>1243</v>
      </c>
      <c r="D1244" s="13" t="s">
        <v>4</v>
      </c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86"/>
    </row>
    <row r="1245" customFormat="false" ht="12.75" hidden="false" customHeight="false" outlineLevel="0" collapsed="false">
      <c r="B1245" s="85" t="s">
        <v>19</v>
      </c>
      <c r="C1245" s="13" t="n">
        <v>1244</v>
      </c>
      <c r="D1245" s="50" t="n">
        <v>24826287.4665879</v>
      </c>
      <c r="E1245" s="50" t="n">
        <v>0</v>
      </c>
      <c r="F1245" s="50" t="n">
        <v>-162.93</v>
      </c>
      <c r="G1245" s="50" t="n">
        <v>231964.79</v>
      </c>
      <c r="H1245" s="50" t="n">
        <v>371030.37</v>
      </c>
      <c r="I1245" s="50" t="n">
        <v>425292.53</v>
      </c>
      <c r="J1245" s="50" t="n">
        <v>327106.2</v>
      </c>
      <c r="K1245" s="50" t="n">
        <v>358009.47</v>
      </c>
      <c r="L1245" s="50" t="n">
        <v>363277.85</v>
      </c>
      <c r="M1245" s="50" t="n">
        <v>1417087.77</v>
      </c>
      <c r="N1245" s="50" t="n">
        <v>3493606.05</v>
      </c>
      <c r="O1245" s="50" t="n">
        <v>179627.98</v>
      </c>
      <c r="P1245" s="50" t="n">
        <v>3206976.14</v>
      </c>
      <c r="Q1245" s="51" t="n">
        <v>6880210.17</v>
      </c>
    </row>
    <row r="1246" customFormat="false" ht="12.75" hidden="false" customHeight="false" outlineLevel="0" collapsed="false">
      <c r="B1246" s="85" t="s">
        <v>20</v>
      </c>
      <c r="C1246" s="13" t="n">
        <v>1245</v>
      </c>
      <c r="D1246" s="50" t="n">
        <v>4469365.21626116</v>
      </c>
      <c r="E1246" s="50" t="n">
        <v>0</v>
      </c>
      <c r="F1246" s="50" t="n">
        <v>0</v>
      </c>
      <c r="G1246" s="50" t="n">
        <v>0</v>
      </c>
      <c r="H1246" s="50" t="n">
        <v>0</v>
      </c>
      <c r="I1246" s="50" t="n">
        <v>0</v>
      </c>
      <c r="J1246" s="50" t="n">
        <v>0</v>
      </c>
      <c r="K1246" s="50" t="n">
        <v>0</v>
      </c>
      <c r="L1246" s="50" t="n">
        <v>0</v>
      </c>
      <c r="M1246" s="50" t="n">
        <v>0</v>
      </c>
      <c r="N1246" s="50" t="n">
        <v>0</v>
      </c>
      <c r="O1246" s="50" t="n">
        <v>218010.28</v>
      </c>
      <c r="P1246" s="50" t="n">
        <v>1032803.41</v>
      </c>
      <c r="Q1246" s="51" t="n">
        <v>1250813.69</v>
      </c>
    </row>
    <row r="1247" customFormat="false" ht="12.75" hidden="false" customHeight="false" outlineLevel="0" collapsed="false">
      <c r="B1247" s="85" t="s">
        <v>108</v>
      </c>
      <c r="C1247" s="13" t="n">
        <v>1246</v>
      </c>
      <c r="D1247" s="50" t="n">
        <v>0</v>
      </c>
      <c r="E1247" s="50" t="n">
        <v>0</v>
      </c>
      <c r="F1247" s="50" t="n">
        <v>0</v>
      </c>
      <c r="G1247" s="50" t="n">
        <v>0</v>
      </c>
      <c r="H1247" s="50" t="n">
        <v>0</v>
      </c>
      <c r="I1247" s="50" t="n">
        <v>0</v>
      </c>
      <c r="J1247" s="50" t="n">
        <v>0</v>
      </c>
      <c r="K1247" s="50" t="n">
        <v>0</v>
      </c>
      <c r="L1247" s="50" t="n">
        <v>0</v>
      </c>
      <c r="M1247" s="50" t="n">
        <v>0</v>
      </c>
      <c r="N1247" s="50" t="n">
        <v>0</v>
      </c>
      <c r="O1247" s="50" t="n">
        <v>0</v>
      </c>
      <c r="P1247" s="50" t="n">
        <v>0</v>
      </c>
      <c r="Q1247" s="51" t="n">
        <v>0</v>
      </c>
    </row>
    <row r="1248" customFormat="false" ht="12.75" hidden="false" customHeight="false" outlineLevel="0" collapsed="false">
      <c r="B1248" s="85" t="s">
        <v>25</v>
      </c>
      <c r="C1248" s="13" t="n">
        <v>1247</v>
      </c>
      <c r="D1248" s="50" t="n">
        <v>5294182.15900145</v>
      </c>
      <c r="E1248" s="50" t="n">
        <v>0</v>
      </c>
      <c r="F1248" s="50" t="n">
        <v>0</v>
      </c>
      <c r="G1248" s="50" t="n">
        <v>120655.3</v>
      </c>
      <c r="H1248" s="50" t="n">
        <v>123468</v>
      </c>
      <c r="I1248" s="50" t="n">
        <v>125697.57</v>
      </c>
      <c r="J1248" s="50" t="n">
        <v>97090.71</v>
      </c>
      <c r="K1248" s="50" t="n">
        <v>197275.87</v>
      </c>
      <c r="L1248" s="50" t="n">
        <v>127159.4</v>
      </c>
      <c r="M1248" s="50" t="n">
        <v>369865.08</v>
      </c>
      <c r="N1248" s="50" t="n">
        <v>1161211.93</v>
      </c>
      <c r="O1248" s="50" t="n">
        <v>84100</v>
      </c>
      <c r="P1248" s="50" t="n">
        <v>1285290.56</v>
      </c>
      <c r="Q1248" s="51" t="n">
        <v>2530602.49</v>
      </c>
    </row>
    <row r="1249" customFormat="false" ht="12.75" hidden="false" customHeight="false" outlineLevel="0" collapsed="false">
      <c r="B1249" s="85" t="s">
        <v>29</v>
      </c>
      <c r="C1249" s="13" t="n">
        <v>1248</v>
      </c>
      <c r="D1249" s="50" t="n">
        <v>2239070.91908999</v>
      </c>
      <c r="E1249" s="50" t="n">
        <v>0</v>
      </c>
      <c r="F1249" s="50" t="n">
        <v>0</v>
      </c>
      <c r="G1249" s="50" t="n">
        <v>0</v>
      </c>
      <c r="H1249" s="50" t="n">
        <v>0</v>
      </c>
      <c r="I1249" s="50" t="n">
        <v>0</v>
      </c>
      <c r="J1249" s="50" t="n">
        <v>0</v>
      </c>
      <c r="K1249" s="50" t="n">
        <v>0</v>
      </c>
      <c r="L1249" s="50" t="n">
        <v>0</v>
      </c>
      <c r="M1249" s="50" t="n">
        <v>0</v>
      </c>
      <c r="N1249" s="50" t="n">
        <v>0</v>
      </c>
      <c r="O1249" s="50" t="n">
        <v>0</v>
      </c>
      <c r="P1249" s="50" t="n">
        <v>0</v>
      </c>
      <c r="Q1249" s="51" t="n">
        <v>0</v>
      </c>
    </row>
    <row r="1250" customFormat="false" ht="12.75" hidden="false" customHeight="false" outlineLevel="0" collapsed="false">
      <c r="B1250" s="85" t="s">
        <v>32</v>
      </c>
      <c r="C1250" s="13" t="n">
        <v>1249</v>
      </c>
      <c r="D1250" s="50" t="n">
        <v>1013015.52724381</v>
      </c>
      <c r="E1250" s="50" t="n">
        <v>0</v>
      </c>
      <c r="F1250" s="50" t="n">
        <v>0</v>
      </c>
      <c r="G1250" s="50" t="n">
        <v>-3573</v>
      </c>
      <c r="H1250" s="50" t="n">
        <v>-3558.33</v>
      </c>
      <c r="I1250" s="50" t="n">
        <v>0</v>
      </c>
      <c r="J1250" s="50" t="n">
        <v>0</v>
      </c>
      <c r="K1250" s="50" t="n">
        <v>0</v>
      </c>
      <c r="L1250" s="50" t="n">
        <v>0</v>
      </c>
      <c r="M1250" s="50" t="n">
        <v>0</v>
      </c>
      <c r="N1250" s="50" t="n">
        <v>-7131.33</v>
      </c>
      <c r="O1250" s="50" t="n">
        <v>0</v>
      </c>
      <c r="P1250" s="50" t="n">
        <v>0</v>
      </c>
      <c r="Q1250" s="51" t="n">
        <v>-7131.33</v>
      </c>
    </row>
    <row r="1251" customFormat="false" ht="12.75" hidden="false" customHeight="false" outlineLevel="0" collapsed="false">
      <c r="B1251" s="85" t="s">
        <v>35</v>
      </c>
      <c r="C1251" s="13" t="n">
        <v>1250</v>
      </c>
      <c r="D1251" s="50" t="n">
        <v>1059504.71564914</v>
      </c>
      <c r="E1251" s="50" t="n">
        <v>0</v>
      </c>
      <c r="F1251" s="50" t="n">
        <v>0</v>
      </c>
      <c r="G1251" s="50" t="n">
        <v>0</v>
      </c>
      <c r="H1251" s="50" t="n">
        <v>0</v>
      </c>
      <c r="I1251" s="50" t="n">
        <v>0</v>
      </c>
      <c r="J1251" s="50" t="n">
        <v>0</v>
      </c>
      <c r="K1251" s="50" t="n">
        <v>0</v>
      </c>
      <c r="L1251" s="50" t="n">
        <v>0</v>
      </c>
      <c r="M1251" s="50" t="n">
        <v>0</v>
      </c>
      <c r="N1251" s="50" t="n">
        <v>0</v>
      </c>
      <c r="O1251" s="50" t="n">
        <v>0</v>
      </c>
      <c r="P1251" s="50" t="n">
        <v>0</v>
      </c>
      <c r="Q1251" s="51" t="n">
        <v>0</v>
      </c>
    </row>
    <row r="1252" customFormat="false" ht="12.75" hidden="false" customHeight="false" outlineLevel="0" collapsed="false">
      <c r="B1252" s="85" t="s">
        <v>38</v>
      </c>
      <c r="C1252" s="13" t="n">
        <v>1251</v>
      </c>
      <c r="D1252" s="50" t="n">
        <v>0</v>
      </c>
      <c r="E1252" s="50" t="n">
        <v>0</v>
      </c>
      <c r="F1252" s="50" t="n">
        <v>0</v>
      </c>
      <c r="G1252" s="50" t="n">
        <v>0</v>
      </c>
      <c r="H1252" s="50" t="n">
        <v>0</v>
      </c>
      <c r="I1252" s="50" t="n">
        <v>0</v>
      </c>
      <c r="J1252" s="50" t="n">
        <v>0</v>
      </c>
      <c r="K1252" s="50" t="n">
        <v>0</v>
      </c>
      <c r="L1252" s="50" t="n">
        <v>0</v>
      </c>
      <c r="M1252" s="50" t="n">
        <v>0</v>
      </c>
      <c r="N1252" s="50" t="n">
        <v>0</v>
      </c>
      <c r="O1252" s="50" t="n">
        <v>0</v>
      </c>
      <c r="P1252" s="50" t="n">
        <v>0</v>
      </c>
      <c r="Q1252" s="51" t="n">
        <v>0</v>
      </c>
    </row>
    <row r="1253" customFormat="false" ht="12.75" hidden="false" customHeight="false" outlineLevel="0" collapsed="false">
      <c r="B1253" s="85" t="s">
        <v>43</v>
      </c>
      <c r="C1253" s="13" t="n">
        <v>1252</v>
      </c>
      <c r="D1253" s="50" t="n">
        <v>4370055.00824576</v>
      </c>
      <c r="E1253" s="50" t="n">
        <v>0</v>
      </c>
      <c r="F1253" s="50" t="n">
        <v>2757.45</v>
      </c>
      <c r="G1253" s="50" t="n">
        <v>18478.08</v>
      </c>
      <c r="H1253" s="50" t="n">
        <v>185927.85</v>
      </c>
      <c r="I1253" s="50" t="n">
        <v>204744.13</v>
      </c>
      <c r="J1253" s="50" t="n">
        <v>136124.41</v>
      </c>
      <c r="K1253" s="50" t="n">
        <v>-41424.99</v>
      </c>
      <c r="L1253" s="50" t="n">
        <v>167346.72</v>
      </c>
      <c r="M1253" s="50" t="n">
        <v>524598.38</v>
      </c>
      <c r="N1253" s="50" t="n">
        <v>1198552.03</v>
      </c>
      <c r="O1253" s="50" t="n">
        <v>183209.18</v>
      </c>
      <c r="P1253" s="50" t="n">
        <v>-3073264.38</v>
      </c>
      <c r="Q1253" s="51" t="n">
        <v>-1691503.17</v>
      </c>
    </row>
    <row r="1254" customFormat="false" ht="12.75" hidden="false" customHeight="false" outlineLevel="0" collapsed="false">
      <c r="B1254" s="85" t="s">
        <v>47</v>
      </c>
      <c r="C1254" s="13" t="n">
        <v>1253</v>
      </c>
      <c r="D1254" s="50" t="n">
        <v>2659512.88804708</v>
      </c>
      <c r="E1254" s="50" t="n">
        <v>0</v>
      </c>
      <c r="F1254" s="50" t="n">
        <v>0</v>
      </c>
      <c r="G1254" s="50" t="n">
        <v>53793.81</v>
      </c>
      <c r="H1254" s="50" t="n">
        <v>3113.54</v>
      </c>
      <c r="I1254" s="50" t="n">
        <v>19292.85</v>
      </c>
      <c r="J1254" s="50" t="n">
        <v>18824.59</v>
      </c>
      <c r="K1254" s="50" t="n">
        <v>36062.87</v>
      </c>
      <c r="L1254" s="50" t="n">
        <v>920.46</v>
      </c>
      <c r="M1254" s="50" t="n">
        <v>341672.5</v>
      </c>
      <c r="N1254" s="50" t="n">
        <v>473680.62</v>
      </c>
      <c r="O1254" s="50" t="n">
        <v>-870042.48</v>
      </c>
      <c r="P1254" s="50" t="n">
        <v>1093336.68</v>
      </c>
      <c r="Q1254" s="51" t="n">
        <v>696974.82</v>
      </c>
    </row>
    <row r="1255" customFormat="false" ht="12.75" hidden="false" customHeight="false" outlineLevel="0" collapsed="false">
      <c r="B1255" s="85" t="s">
        <v>50</v>
      </c>
      <c r="C1255" s="13" t="n">
        <v>1254</v>
      </c>
      <c r="D1255" s="50" t="n">
        <v>2131205.05391461</v>
      </c>
      <c r="E1255" s="50" t="n">
        <v>0</v>
      </c>
      <c r="F1255" s="50" t="n">
        <v>-798.26</v>
      </c>
      <c r="G1255" s="50" t="n">
        <v>0</v>
      </c>
      <c r="H1255" s="50" t="n">
        <v>0</v>
      </c>
      <c r="I1255" s="50" t="n">
        <v>0</v>
      </c>
      <c r="J1255" s="50" t="n">
        <v>0</v>
      </c>
      <c r="K1255" s="50" t="n">
        <v>0</v>
      </c>
      <c r="L1255" s="50" t="n">
        <v>0</v>
      </c>
      <c r="M1255" s="50" t="n">
        <v>0</v>
      </c>
      <c r="N1255" s="50" t="n">
        <v>-798.26</v>
      </c>
      <c r="O1255" s="50" t="n">
        <v>218406.58</v>
      </c>
      <c r="P1255" s="50" t="n">
        <v>-609112.81</v>
      </c>
      <c r="Q1255" s="51" t="n">
        <v>-391504.49</v>
      </c>
    </row>
    <row r="1256" customFormat="false" ht="12.75" hidden="false" customHeight="false" outlineLevel="0" collapsed="false">
      <c r="B1256" s="85" t="s">
        <v>53</v>
      </c>
      <c r="C1256" s="13" t="n">
        <v>1255</v>
      </c>
      <c r="D1256" s="50" t="n">
        <v>111023.452740612</v>
      </c>
      <c r="E1256" s="50" t="n">
        <v>0</v>
      </c>
      <c r="F1256" s="50" t="n">
        <v>-2591.87</v>
      </c>
      <c r="G1256" s="50" t="n">
        <v>0</v>
      </c>
      <c r="H1256" s="50" t="n">
        <v>0</v>
      </c>
      <c r="I1256" s="50" t="n">
        <v>0</v>
      </c>
      <c r="J1256" s="50" t="n">
        <v>0</v>
      </c>
      <c r="K1256" s="50" t="n">
        <v>0</v>
      </c>
      <c r="L1256" s="50" t="n">
        <v>0</v>
      </c>
      <c r="M1256" s="50" t="n">
        <v>0</v>
      </c>
      <c r="N1256" s="50" t="n">
        <v>-2591.87</v>
      </c>
      <c r="O1256" s="50" t="n">
        <v>0</v>
      </c>
      <c r="P1256" s="50" t="n">
        <v>0</v>
      </c>
      <c r="Q1256" s="51" t="n">
        <v>-2591.87</v>
      </c>
    </row>
    <row r="1257" customFormat="false" ht="12.75" hidden="false" customHeight="false" outlineLevel="0" collapsed="false">
      <c r="B1257" s="85" t="s">
        <v>56</v>
      </c>
      <c r="C1257" s="13" t="n">
        <v>1256</v>
      </c>
      <c r="D1257" s="50" t="n">
        <v>13158.7975235269</v>
      </c>
      <c r="E1257" s="50" t="n">
        <v>0</v>
      </c>
      <c r="F1257" s="50" t="n">
        <v>797.5</v>
      </c>
      <c r="G1257" s="50" t="n">
        <v>0</v>
      </c>
      <c r="H1257" s="50" t="n">
        <v>0</v>
      </c>
      <c r="I1257" s="50" t="n">
        <v>0</v>
      </c>
      <c r="J1257" s="50" t="n">
        <v>0</v>
      </c>
      <c r="K1257" s="50" t="n">
        <v>0</v>
      </c>
      <c r="L1257" s="50" t="n">
        <v>0</v>
      </c>
      <c r="M1257" s="50" t="n">
        <v>0</v>
      </c>
      <c r="N1257" s="50" t="n">
        <v>797.5</v>
      </c>
      <c r="O1257" s="50" t="n">
        <v>0</v>
      </c>
      <c r="P1257" s="50" t="n">
        <v>0</v>
      </c>
      <c r="Q1257" s="51" t="n">
        <v>797.5</v>
      </c>
    </row>
    <row r="1258" customFormat="false" ht="12.75" hidden="false" customHeight="false" outlineLevel="0" collapsed="false">
      <c r="B1258" s="85" t="s">
        <v>59</v>
      </c>
      <c r="C1258" s="13" t="n">
        <v>1257</v>
      </c>
      <c r="D1258" s="50" t="n">
        <v>235094.532320748</v>
      </c>
      <c r="E1258" s="50" t="n">
        <v>0</v>
      </c>
      <c r="F1258" s="50" t="n">
        <v>-399.52</v>
      </c>
      <c r="G1258" s="50" t="n">
        <v>0</v>
      </c>
      <c r="H1258" s="50" t="n">
        <v>0</v>
      </c>
      <c r="I1258" s="50" t="n">
        <v>0</v>
      </c>
      <c r="J1258" s="50" t="n">
        <v>0</v>
      </c>
      <c r="K1258" s="50" t="n">
        <v>0</v>
      </c>
      <c r="L1258" s="50" t="n">
        <v>0</v>
      </c>
      <c r="M1258" s="50" t="n">
        <v>0</v>
      </c>
      <c r="N1258" s="50" t="n">
        <v>-399.52</v>
      </c>
      <c r="O1258" s="50" t="n">
        <v>0</v>
      </c>
      <c r="P1258" s="50" t="n">
        <v>0</v>
      </c>
      <c r="Q1258" s="51" t="n">
        <v>-399.52</v>
      </c>
    </row>
    <row r="1259" customFormat="false" ht="12.75" hidden="false" customHeight="false" outlineLevel="0" collapsed="false">
      <c r="B1259" s="85" t="s">
        <v>109</v>
      </c>
      <c r="C1259" s="13" t="n">
        <v>1258</v>
      </c>
      <c r="D1259" s="50" t="n">
        <v>0</v>
      </c>
      <c r="E1259" s="50" t="n">
        <v>0</v>
      </c>
      <c r="F1259" s="50" t="n">
        <v>0</v>
      </c>
      <c r="G1259" s="50" t="n">
        <v>0</v>
      </c>
      <c r="H1259" s="50" t="n">
        <v>0</v>
      </c>
      <c r="I1259" s="50" t="n">
        <v>0</v>
      </c>
      <c r="J1259" s="50" t="n">
        <v>0</v>
      </c>
      <c r="K1259" s="50" t="n">
        <v>0</v>
      </c>
      <c r="L1259" s="50" t="n">
        <v>0</v>
      </c>
      <c r="M1259" s="50" t="n">
        <v>0</v>
      </c>
      <c r="N1259" s="50" t="n">
        <v>0</v>
      </c>
      <c r="O1259" s="50" t="n">
        <v>0</v>
      </c>
      <c r="P1259" s="50" t="n">
        <v>0</v>
      </c>
      <c r="Q1259" s="51" t="n">
        <v>0</v>
      </c>
    </row>
    <row r="1260" customFormat="false" ht="12.75" hidden="false" customHeight="false" outlineLevel="0" collapsed="false">
      <c r="B1260" s="85" t="s">
        <v>64</v>
      </c>
      <c r="C1260" s="13" t="n">
        <v>1259</v>
      </c>
      <c r="D1260" s="50" t="n">
        <v>7636289.92526431</v>
      </c>
      <c r="E1260" s="50" t="n">
        <v>0</v>
      </c>
      <c r="F1260" s="50" t="n">
        <v>71.77</v>
      </c>
      <c r="G1260" s="50" t="n">
        <v>30771.21</v>
      </c>
      <c r="H1260" s="50" t="n">
        <v>47012.14</v>
      </c>
      <c r="I1260" s="50" t="n">
        <v>49006.46</v>
      </c>
      <c r="J1260" s="50" t="n">
        <v>48627.39</v>
      </c>
      <c r="K1260" s="50" t="n">
        <v>101705.07</v>
      </c>
      <c r="L1260" s="50" t="n">
        <v>49497.66</v>
      </c>
      <c r="M1260" s="50" t="n">
        <v>141924.95</v>
      </c>
      <c r="N1260" s="50" t="n">
        <v>468616.65</v>
      </c>
      <c r="O1260" s="50" t="n">
        <v>-124107.69</v>
      </c>
      <c r="P1260" s="50" t="n">
        <v>1179411.82</v>
      </c>
      <c r="Q1260" s="51" t="n">
        <v>1523920.78</v>
      </c>
    </row>
    <row r="1261" customFormat="false" ht="12.75" hidden="false" customHeight="false" outlineLevel="0" collapsed="false">
      <c r="B1261" s="85" t="s">
        <v>67</v>
      </c>
      <c r="C1261" s="13" t="n">
        <v>1260</v>
      </c>
      <c r="D1261" s="50" t="n">
        <v>297033.938516936</v>
      </c>
      <c r="E1261" s="50" t="n">
        <v>0</v>
      </c>
      <c r="F1261" s="50" t="n">
        <v>0</v>
      </c>
      <c r="G1261" s="50" t="n">
        <v>0</v>
      </c>
      <c r="H1261" s="50" t="n">
        <v>0</v>
      </c>
      <c r="I1261" s="50" t="n">
        <v>0</v>
      </c>
      <c r="J1261" s="50" t="n">
        <v>0</v>
      </c>
      <c r="K1261" s="50" t="n">
        <v>0</v>
      </c>
      <c r="L1261" s="50" t="n">
        <v>0</v>
      </c>
      <c r="M1261" s="50" t="n">
        <v>0</v>
      </c>
      <c r="N1261" s="50" t="n">
        <v>0</v>
      </c>
      <c r="O1261" s="50" t="n">
        <v>0</v>
      </c>
      <c r="P1261" s="50" t="n">
        <v>0</v>
      </c>
      <c r="Q1261" s="51" t="n">
        <v>0</v>
      </c>
    </row>
    <row r="1262" customFormat="false" ht="12.75" hidden="false" customHeight="false" outlineLevel="0" collapsed="false">
      <c r="B1262" s="85" t="s">
        <v>70</v>
      </c>
      <c r="C1262" s="13" t="n">
        <v>1261</v>
      </c>
      <c r="D1262" s="50" t="n">
        <v>744891.159003086</v>
      </c>
      <c r="E1262" s="50" t="n">
        <v>0</v>
      </c>
      <c r="F1262" s="50" t="n">
        <v>0</v>
      </c>
      <c r="G1262" s="50" t="n">
        <v>0</v>
      </c>
      <c r="H1262" s="50" t="n">
        <v>0</v>
      </c>
      <c r="I1262" s="50" t="n">
        <v>0</v>
      </c>
      <c r="J1262" s="50" t="n">
        <v>0</v>
      </c>
      <c r="K1262" s="50" t="n">
        <v>0</v>
      </c>
      <c r="L1262" s="50" t="n">
        <v>0</v>
      </c>
      <c r="M1262" s="50" t="n">
        <v>0</v>
      </c>
      <c r="N1262" s="50" t="n">
        <v>0</v>
      </c>
      <c r="O1262" s="50" t="n">
        <v>0</v>
      </c>
      <c r="P1262" s="50" t="n">
        <v>0</v>
      </c>
      <c r="Q1262" s="51" t="n">
        <v>0</v>
      </c>
    </row>
    <row r="1263" customFormat="false" ht="12.75" hidden="false" customHeight="false" outlineLevel="0" collapsed="false">
      <c r="B1263" s="85" t="s">
        <v>75</v>
      </c>
      <c r="C1263" s="13" t="n">
        <v>1262</v>
      </c>
      <c r="D1263" s="50" t="n">
        <v>4564347.36011381</v>
      </c>
      <c r="E1263" s="50" t="n">
        <v>0</v>
      </c>
      <c r="F1263" s="50" t="n">
        <v>0</v>
      </c>
      <c r="G1263" s="50" t="n">
        <v>11839.39</v>
      </c>
      <c r="H1263" s="50" t="n">
        <v>15067.17</v>
      </c>
      <c r="I1263" s="50" t="n">
        <v>26551.52</v>
      </c>
      <c r="J1263" s="50" t="n">
        <v>26439.1</v>
      </c>
      <c r="K1263" s="50" t="n">
        <v>64390.65</v>
      </c>
      <c r="L1263" s="50" t="n">
        <v>18353.61</v>
      </c>
      <c r="M1263" s="50" t="n">
        <v>39026.86</v>
      </c>
      <c r="N1263" s="50" t="n">
        <v>201668.3</v>
      </c>
      <c r="O1263" s="50" t="n">
        <v>470052.11</v>
      </c>
      <c r="P1263" s="50" t="n">
        <v>2298510.86</v>
      </c>
      <c r="Q1263" s="51" t="n">
        <v>2970231.27</v>
      </c>
    </row>
    <row r="1264" customFormat="false" ht="12.75" hidden="false" customHeight="false" outlineLevel="0" collapsed="false">
      <c r="B1264" s="85" t="s">
        <v>78</v>
      </c>
      <c r="C1264" s="13" t="n">
        <v>1263</v>
      </c>
      <c r="D1264" s="50" t="n">
        <v>323584.462177889</v>
      </c>
      <c r="E1264" s="50" t="n">
        <v>0</v>
      </c>
      <c r="F1264" s="50" t="n">
        <v>0</v>
      </c>
      <c r="G1264" s="50" t="n">
        <v>0</v>
      </c>
      <c r="H1264" s="50" t="n">
        <v>0</v>
      </c>
      <c r="I1264" s="50" t="n">
        <v>0</v>
      </c>
      <c r="J1264" s="50" t="n">
        <v>0</v>
      </c>
      <c r="K1264" s="50" t="n">
        <v>0</v>
      </c>
      <c r="L1264" s="50" t="n">
        <v>0</v>
      </c>
      <c r="M1264" s="50" t="n">
        <v>0</v>
      </c>
      <c r="N1264" s="50" t="n">
        <v>0</v>
      </c>
      <c r="O1264" s="50" t="n">
        <v>0</v>
      </c>
      <c r="P1264" s="50" t="n">
        <v>0</v>
      </c>
      <c r="Q1264" s="51" t="n">
        <v>0</v>
      </c>
    </row>
    <row r="1265" customFormat="false" ht="12.75" hidden="false" customHeight="false" outlineLevel="0" collapsed="false">
      <c r="B1265" s="85"/>
      <c r="C1265" s="13" t="n">
        <v>1264</v>
      </c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1"/>
    </row>
    <row r="1266" customFormat="false" ht="12.75" hidden="false" customHeight="false" outlineLevel="0" collapsed="false">
      <c r="B1266" s="85" t="s">
        <v>83</v>
      </c>
      <c r="C1266" s="13" t="n">
        <v>1265</v>
      </c>
      <c r="D1266" s="50" t="s">
        <v>4</v>
      </c>
      <c r="E1266" s="50"/>
      <c r="F1266" s="50"/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1"/>
    </row>
    <row r="1267" customFormat="false" ht="12.75" hidden="false" customHeight="false" outlineLevel="0" collapsed="false">
      <c r="B1267" s="85" t="s">
        <v>22</v>
      </c>
      <c r="C1267" s="13" t="n">
        <v>1266</v>
      </c>
      <c r="D1267" s="50" t="n">
        <v>1046673.85034582</v>
      </c>
      <c r="E1267" s="50" t="n">
        <v>0</v>
      </c>
      <c r="F1267" s="50" t="n">
        <v>0</v>
      </c>
      <c r="G1267" s="50" t="n">
        <v>0</v>
      </c>
      <c r="H1267" s="50" t="n">
        <v>0</v>
      </c>
      <c r="I1267" s="50" t="n">
        <v>0</v>
      </c>
      <c r="J1267" s="50" t="n">
        <v>0</v>
      </c>
      <c r="K1267" s="50" t="n">
        <v>0</v>
      </c>
      <c r="L1267" s="50" t="n">
        <v>0</v>
      </c>
      <c r="M1267" s="50" t="n">
        <v>0</v>
      </c>
      <c r="N1267" s="50" t="n">
        <v>0</v>
      </c>
      <c r="O1267" s="50" t="n">
        <v>0</v>
      </c>
      <c r="P1267" s="50" t="n">
        <v>0</v>
      </c>
      <c r="Q1267" s="51" t="n">
        <v>0</v>
      </c>
    </row>
    <row r="1268" customFormat="false" ht="12.75" hidden="false" customHeight="false" outlineLevel="0" collapsed="false">
      <c r="B1268" s="85" t="s">
        <v>27</v>
      </c>
      <c r="C1268" s="13" t="n">
        <v>1267</v>
      </c>
      <c r="D1268" s="50" t="n">
        <v>1200050.66789712</v>
      </c>
      <c r="E1268" s="50" t="n">
        <v>0</v>
      </c>
      <c r="F1268" s="50" t="n">
        <v>0</v>
      </c>
      <c r="G1268" s="50" t="n">
        <v>0</v>
      </c>
      <c r="H1268" s="50" t="n">
        <v>0</v>
      </c>
      <c r="I1268" s="50" t="n">
        <v>0</v>
      </c>
      <c r="J1268" s="50" t="n">
        <v>0</v>
      </c>
      <c r="K1268" s="50" t="n">
        <v>0</v>
      </c>
      <c r="L1268" s="50" t="n">
        <v>0</v>
      </c>
      <c r="M1268" s="50" t="n">
        <v>0</v>
      </c>
      <c r="N1268" s="50" t="n">
        <v>0</v>
      </c>
      <c r="O1268" s="50" t="n">
        <v>0</v>
      </c>
      <c r="P1268" s="50" t="n">
        <v>0</v>
      </c>
      <c r="Q1268" s="51" t="n">
        <v>0</v>
      </c>
    </row>
    <row r="1269" customFormat="false" ht="12.75" hidden="false" customHeight="false" outlineLevel="0" collapsed="false">
      <c r="B1269" s="85" t="s">
        <v>77</v>
      </c>
      <c r="C1269" s="13" t="n">
        <v>1268</v>
      </c>
      <c r="D1269" s="50" t="n">
        <v>578637.320155701</v>
      </c>
      <c r="E1269" s="50" t="n">
        <v>0</v>
      </c>
      <c r="F1269" s="50" t="n">
        <v>0</v>
      </c>
      <c r="G1269" s="50" t="n">
        <v>-2.93634593900606</v>
      </c>
      <c r="H1269" s="50" t="n">
        <v>-2.38843788289023</v>
      </c>
      <c r="I1269" s="50" t="n">
        <v>-11.3590399302012</v>
      </c>
      <c r="J1269" s="50" t="n">
        <v>-15.2911314963971</v>
      </c>
      <c r="K1269" s="50" t="n">
        <v>-21.8913618296515</v>
      </c>
      <c r="L1269" s="50" t="n">
        <v>-24.9726126067276</v>
      </c>
      <c r="M1269" s="50" t="n">
        <v>-4.09588019454605</v>
      </c>
      <c r="N1269" s="50" t="n">
        <v>-105.823466519432</v>
      </c>
      <c r="O1269" s="50" t="n">
        <v>-493.788169835362</v>
      </c>
      <c r="P1269" s="50" t="n">
        <v>-3357.63431631844</v>
      </c>
      <c r="Q1269" s="51" t="n">
        <v>-3945.80162435323</v>
      </c>
    </row>
    <row r="1270" customFormat="false" ht="12.75" hidden="false" customHeight="false" outlineLevel="0" collapsed="false">
      <c r="B1270" s="85" t="s">
        <v>66</v>
      </c>
      <c r="C1270" s="13" t="n">
        <v>1269</v>
      </c>
      <c r="D1270" s="50" t="n">
        <v>1019997.50643533</v>
      </c>
      <c r="E1270" s="50" t="n">
        <v>0</v>
      </c>
      <c r="F1270" s="50" t="n">
        <v>0</v>
      </c>
      <c r="G1270" s="50" t="n">
        <v>0</v>
      </c>
      <c r="H1270" s="50" t="n">
        <v>0</v>
      </c>
      <c r="I1270" s="50" t="n">
        <v>0</v>
      </c>
      <c r="J1270" s="50" t="n">
        <v>0</v>
      </c>
      <c r="K1270" s="50" t="n">
        <v>0</v>
      </c>
      <c r="L1270" s="50" t="n">
        <v>0</v>
      </c>
      <c r="M1270" s="50" t="n">
        <v>0</v>
      </c>
      <c r="N1270" s="50" t="n">
        <v>0</v>
      </c>
      <c r="O1270" s="50" t="n">
        <v>0</v>
      </c>
      <c r="P1270" s="50" t="n">
        <v>0</v>
      </c>
      <c r="Q1270" s="51" t="n">
        <v>0</v>
      </c>
    </row>
    <row r="1271" customFormat="false" ht="12.75" hidden="false" customHeight="false" outlineLevel="0" collapsed="false">
      <c r="B1271" s="85" t="s">
        <v>45</v>
      </c>
      <c r="C1271" s="13" t="n">
        <v>1270</v>
      </c>
      <c r="D1271" s="50" t="n">
        <v>0</v>
      </c>
      <c r="E1271" s="50" t="n">
        <v>0</v>
      </c>
      <c r="F1271" s="50" t="n">
        <v>0</v>
      </c>
      <c r="G1271" s="50" t="n">
        <v>0</v>
      </c>
      <c r="H1271" s="50" t="n">
        <v>0</v>
      </c>
      <c r="I1271" s="50" t="n">
        <v>0</v>
      </c>
      <c r="J1271" s="50" t="n">
        <v>0</v>
      </c>
      <c r="K1271" s="50" t="n">
        <v>0</v>
      </c>
      <c r="L1271" s="50" t="n">
        <v>0</v>
      </c>
      <c r="M1271" s="50" t="n">
        <v>0</v>
      </c>
      <c r="N1271" s="50" t="n">
        <v>0</v>
      </c>
      <c r="O1271" s="50" t="n">
        <v>0</v>
      </c>
      <c r="P1271" s="50" t="n">
        <v>0</v>
      </c>
      <c r="Q1271" s="51" t="n">
        <v>0</v>
      </c>
    </row>
    <row r="1272" customFormat="false" ht="12.75" hidden="false" customHeight="false" outlineLevel="0" collapsed="false">
      <c r="B1272" s="85" t="s">
        <v>52</v>
      </c>
      <c r="C1272" s="13" t="n">
        <v>1271</v>
      </c>
      <c r="D1272" s="50" t="n">
        <v>0</v>
      </c>
      <c r="E1272" s="50" t="n">
        <v>0</v>
      </c>
      <c r="F1272" s="50" t="n">
        <v>0</v>
      </c>
      <c r="G1272" s="50" t="n">
        <v>0</v>
      </c>
      <c r="H1272" s="50" t="n">
        <v>0</v>
      </c>
      <c r="I1272" s="50" t="n">
        <v>0</v>
      </c>
      <c r="J1272" s="50" t="n">
        <v>0</v>
      </c>
      <c r="K1272" s="50" t="n">
        <v>0</v>
      </c>
      <c r="L1272" s="50" t="n">
        <v>0</v>
      </c>
      <c r="M1272" s="50" t="n">
        <v>0</v>
      </c>
      <c r="N1272" s="50" t="n">
        <v>0</v>
      </c>
      <c r="O1272" s="50" t="n">
        <v>0</v>
      </c>
      <c r="P1272" s="50" t="n">
        <v>0</v>
      </c>
      <c r="Q1272" s="51" t="n">
        <v>0</v>
      </c>
    </row>
    <row r="1273" customFormat="false" ht="12.75" hidden="false" customHeight="false" outlineLevel="0" collapsed="false">
      <c r="B1273" s="85" t="s">
        <v>80</v>
      </c>
      <c r="C1273" s="13" t="n">
        <v>1272</v>
      </c>
      <c r="D1273" s="50" t="n">
        <v>17850.043492893</v>
      </c>
      <c r="E1273" s="50" t="n">
        <v>0</v>
      </c>
      <c r="F1273" s="50" t="n">
        <v>0</v>
      </c>
      <c r="G1273" s="50" t="n">
        <v>0</v>
      </c>
      <c r="H1273" s="50" t="n">
        <v>0</v>
      </c>
      <c r="I1273" s="50" t="n">
        <v>0</v>
      </c>
      <c r="J1273" s="50" t="n">
        <v>0</v>
      </c>
      <c r="K1273" s="50" t="n">
        <v>0</v>
      </c>
      <c r="L1273" s="50" t="n">
        <v>0</v>
      </c>
      <c r="M1273" s="50" t="n">
        <v>0</v>
      </c>
      <c r="N1273" s="50" t="n">
        <v>0</v>
      </c>
      <c r="O1273" s="50" t="n">
        <v>0</v>
      </c>
      <c r="P1273" s="50" t="n">
        <v>0</v>
      </c>
      <c r="Q1273" s="51" t="n">
        <v>0</v>
      </c>
    </row>
    <row r="1274" customFormat="false" ht="12.75" hidden="false" customHeight="false" outlineLevel="0" collapsed="false">
      <c r="B1274" s="85" t="s">
        <v>49</v>
      </c>
      <c r="C1274" s="13" t="n">
        <v>1273</v>
      </c>
      <c r="D1274" s="50" t="n">
        <v>115618.109003004</v>
      </c>
      <c r="E1274" s="50" t="n">
        <v>0</v>
      </c>
      <c r="F1274" s="50" t="n">
        <v>0</v>
      </c>
      <c r="G1274" s="50" t="n">
        <v>0</v>
      </c>
      <c r="H1274" s="50" t="n">
        <v>0</v>
      </c>
      <c r="I1274" s="50" t="n">
        <v>0</v>
      </c>
      <c r="J1274" s="50" t="n">
        <v>0</v>
      </c>
      <c r="K1274" s="50" t="n">
        <v>0</v>
      </c>
      <c r="L1274" s="50" t="n">
        <v>0</v>
      </c>
      <c r="M1274" s="50" t="n">
        <v>0</v>
      </c>
      <c r="N1274" s="50" t="n">
        <v>0</v>
      </c>
      <c r="O1274" s="50" t="n">
        <v>0</v>
      </c>
      <c r="P1274" s="50" t="n">
        <v>0</v>
      </c>
      <c r="Q1274" s="51" t="n">
        <v>0</v>
      </c>
    </row>
    <row r="1275" customFormat="false" ht="12.75" hidden="false" customHeight="false" outlineLevel="0" collapsed="false">
      <c r="B1275" s="85" t="s">
        <v>34</v>
      </c>
      <c r="C1275" s="13" t="n">
        <v>1274</v>
      </c>
      <c r="D1275" s="50" t="n">
        <v>0</v>
      </c>
      <c r="E1275" s="50" t="n">
        <v>0</v>
      </c>
      <c r="F1275" s="50" t="n">
        <v>0</v>
      </c>
      <c r="G1275" s="50" t="n">
        <v>0</v>
      </c>
      <c r="H1275" s="50" t="n">
        <v>0</v>
      </c>
      <c r="I1275" s="50" t="n">
        <v>0</v>
      </c>
      <c r="J1275" s="50" t="n">
        <v>0</v>
      </c>
      <c r="K1275" s="50" t="n">
        <v>0</v>
      </c>
      <c r="L1275" s="50" t="n">
        <v>0</v>
      </c>
      <c r="M1275" s="50" t="n">
        <v>0</v>
      </c>
      <c r="N1275" s="50" t="n">
        <v>0</v>
      </c>
      <c r="O1275" s="50" t="n">
        <v>0</v>
      </c>
      <c r="P1275" s="50" t="n">
        <v>0</v>
      </c>
      <c r="Q1275" s="51" t="n">
        <v>0</v>
      </c>
    </row>
    <row r="1276" customFormat="false" ht="12.75" hidden="false" customHeight="false" outlineLevel="0" collapsed="false">
      <c r="B1276" s="85" t="s">
        <v>69</v>
      </c>
      <c r="C1276" s="13" t="n">
        <v>1275</v>
      </c>
      <c r="D1276" s="50" t="n">
        <v>38539.3696755956</v>
      </c>
      <c r="E1276" s="50" t="n">
        <v>0</v>
      </c>
      <c r="F1276" s="50" t="n">
        <v>0</v>
      </c>
      <c r="G1276" s="50" t="n">
        <v>0</v>
      </c>
      <c r="H1276" s="50" t="n">
        <v>-14.927429</v>
      </c>
      <c r="I1276" s="50" t="n">
        <v>0</v>
      </c>
      <c r="J1276" s="50" t="n">
        <v>0</v>
      </c>
      <c r="K1276" s="50" t="n">
        <v>0</v>
      </c>
      <c r="L1276" s="50" t="n">
        <v>0</v>
      </c>
      <c r="M1276" s="50" t="n">
        <v>0</v>
      </c>
      <c r="N1276" s="50" t="n">
        <v>0</v>
      </c>
      <c r="O1276" s="50" t="n">
        <v>0</v>
      </c>
      <c r="P1276" s="50" t="n">
        <v>0</v>
      </c>
      <c r="Q1276" s="51" t="n">
        <v>0</v>
      </c>
    </row>
    <row r="1277" customFormat="false" ht="12.75" hidden="false" customHeight="false" outlineLevel="0" collapsed="false">
      <c r="B1277" s="85" t="s">
        <v>72</v>
      </c>
      <c r="C1277" s="13" t="n">
        <v>1276</v>
      </c>
      <c r="D1277" s="50" t="n">
        <v>173427.163475636</v>
      </c>
      <c r="E1277" s="50" t="n">
        <v>0</v>
      </c>
      <c r="F1277" s="50" t="n">
        <v>0</v>
      </c>
      <c r="G1277" s="50" t="n">
        <v>0</v>
      </c>
      <c r="H1277" s="50" t="n">
        <v>-67.173429</v>
      </c>
      <c r="I1277" s="50" t="n">
        <v>0</v>
      </c>
      <c r="J1277" s="50" t="n">
        <v>0</v>
      </c>
      <c r="K1277" s="50" t="n">
        <v>0</v>
      </c>
      <c r="L1277" s="50" t="n">
        <v>0</v>
      </c>
      <c r="M1277" s="50" t="n">
        <v>0</v>
      </c>
      <c r="N1277" s="50" t="n">
        <v>0</v>
      </c>
      <c r="O1277" s="50" t="n">
        <v>0</v>
      </c>
      <c r="P1277" s="50" t="n">
        <v>0</v>
      </c>
      <c r="Q1277" s="51" t="n">
        <v>0</v>
      </c>
    </row>
    <row r="1278" customFormat="false" ht="12.75" hidden="false" customHeight="false" outlineLevel="0" collapsed="false">
      <c r="B1278" s="85" t="s">
        <v>31</v>
      </c>
      <c r="C1278" s="13" t="n">
        <v>1277</v>
      </c>
      <c r="D1278" s="50" t="n">
        <v>0</v>
      </c>
      <c r="E1278" s="50" t="n">
        <v>0</v>
      </c>
      <c r="F1278" s="50" t="n">
        <v>0</v>
      </c>
      <c r="G1278" s="50" t="n">
        <v>0</v>
      </c>
      <c r="H1278" s="50" t="n">
        <v>0</v>
      </c>
      <c r="I1278" s="50" t="n">
        <v>0</v>
      </c>
      <c r="J1278" s="50" t="n">
        <v>0</v>
      </c>
      <c r="K1278" s="50" t="n">
        <v>0</v>
      </c>
      <c r="L1278" s="50" t="n">
        <v>0</v>
      </c>
      <c r="M1278" s="50" t="n">
        <v>0</v>
      </c>
      <c r="N1278" s="50" t="n">
        <v>0</v>
      </c>
      <c r="O1278" s="50" t="n">
        <v>0</v>
      </c>
      <c r="P1278" s="50" t="n">
        <v>0</v>
      </c>
      <c r="Q1278" s="51" t="n">
        <v>0</v>
      </c>
    </row>
    <row r="1279" customFormat="false" ht="12.75" hidden="false" customHeight="false" outlineLevel="0" collapsed="false">
      <c r="B1279" s="85" t="s">
        <v>37</v>
      </c>
      <c r="C1279" s="13" t="n">
        <v>1278</v>
      </c>
      <c r="D1279" s="50" t="n">
        <v>0</v>
      </c>
      <c r="E1279" s="50" t="n">
        <v>0</v>
      </c>
      <c r="F1279" s="50" t="n">
        <v>0</v>
      </c>
      <c r="G1279" s="50" t="n">
        <v>0</v>
      </c>
      <c r="H1279" s="50" t="n">
        <v>0</v>
      </c>
      <c r="I1279" s="50" t="n">
        <v>0</v>
      </c>
      <c r="J1279" s="50" t="n">
        <v>0</v>
      </c>
      <c r="K1279" s="50" t="n">
        <v>0</v>
      </c>
      <c r="L1279" s="50" t="n">
        <v>0</v>
      </c>
      <c r="M1279" s="50" t="n">
        <v>0</v>
      </c>
      <c r="N1279" s="50" t="n">
        <v>0</v>
      </c>
      <c r="O1279" s="50" t="n">
        <v>0</v>
      </c>
      <c r="P1279" s="50" t="n">
        <v>0</v>
      </c>
      <c r="Q1279" s="51" t="n">
        <v>0</v>
      </c>
    </row>
    <row r="1280" customFormat="false" ht="12.75" hidden="false" customHeight="false" outlineLevel="0" collapsed="false">
      <c r="B1280" s="85" t="n">
        <v>0</v>
      </c>
      <c r="C1280" s="13" t="n">
        <v>1279</v>
      </c>
      <c r="D1280" s="50" t="n">
        <v>0</v>
      </c>
      <c r="E1280" s="50" t="n">
        <v>0</v>
      </c>
      <c r="F1280" s="50" t="n">
        <v>0</v>
      </c>
      <c r="G1280" s="50" t="n">
        <v>0</v>
      </c>
      <c r="H1280" s="50" t="n">
        <v>0</v>
      </c>
      <c r="I1280" s="50" t="n">
        <v>0</v>
      </c>
      <c r="J1280" s="50" t="n">
        <v>0</v>
      </c>
      <c r="K1280" s="50" t="n">
        <v>0</v>
      </c>
      <c r="L1280" s="50" t="n">
        <v>0</v>
      </c>
      <c r="M1280" s="50" t="n">
        <v>0</v>
      </c>
      <c r="N1280" s="50" t="n">
        <v>0</v>
      </c>
      <c r="O1280" s="50" t="n">
        <v>0</v>
      </c>
      <c r="P1280" s="50" t="n">
        <v>0</v>
      </c>
      <c r="Q1280" s="51" t="n">
        <v>0</v>
      </c>
    </row>
    <row r="1281" customFormat="false" ht="12.75" hidden="false" customHeight="false" outlineLevel="0" collapsed="false">
      <c r="B1281" s="87" t="n">
        <v>0</v>
      </c>
      <c r="C1281" s="64" t="n">
        <v>1280</v>
      </c>
      <c r="D1281" s="54" t="n">
        <v>0</v>
      </c>
      <c r="E1281" s="54" t="n">
        <v>0</v>
      </c>
      <c r="F1281" s="54" t="n">
        <v>0</v>
      </c>
      <c r="G1281" s="54" t="n">
        <v>0</v>
      </c>
      <c r="H1281" s="54" t="n">
        <v>0</v>
      </c>
      <c r="I1281" s="54" t="n">
        <v>0</v>
      </c>
      <c r="J1281" s="54" t="n">
        <v>0</v>
      </c>
      <c r="K1281" s="54" t="n">
        <v>0</v>
      </c>
      <c r="L1281" s="54" t="n">
        <v>0</v>
      </c>
      <c r="M1281" s="54" t="n">
        <v>0</v>
      </c>
      <c r="N1281" s="54" t="n">
        <v>0</v>
      </c>
      <c r="O1281" s="54" t="n">
        <v>0</v>
      </c>
      <c r="P1281" s="54" t="n">
        <v>0</v>
      </c>
      <c r="Q1281" s="55" t="n">
        <v>0</v>
      </c>
    </row>
    <row r="1282" customFormat="false" ht="12.75" hidden="false" customHeight="false" outlineLevel="0" collapsed="false">
      <c r="A1282" s="0" t="n">
        <v>33</v>
      </c>
      <c r="B1282" s="57" t="n">
        <v>36950</v>
      </c>
      <c r="C1282" s="58" t="n">
        <v>1281</v>
      </c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83"/>
    </row>
    <row r="1283" customFormat="false" ht="12.75" hidden="false" customHeight="false" outlineLevel="0" collapsed="false">
      <c r="B1283" s="61"/>
      <c r="C1283" s="13" t="n">
        <v>1282</v>
      </c>
      <c r="D1283" s="13"/>
      <c r="E1283" s="21" t="s">
        <v>5</v>
      </c>
      <c r="F1283" s="21" t="s">
        <v>6</v>
      </c>
      <c r="G1283" s="21" t="s">
        <v>7</v>
      </c>
      <c r="H1283" s="21" t="s">
        <v>8</v>
      </c>
      <c r="I1283" s="21" t="s">
        <v>9</v>
      </c>
      <c r="J1283" s="21" t="s">
        <v>10</v>
      </c>
      <c r="K1283" s="21" t="s">
        <v>11</v>
      </c>
      <c r="L1283" s="21" t="s">
        <v>12</v>
      </c>
      <c r="M1283" s="21" t="s">
        <v>13</v>
      </c>
      <c r="N1283" s="21" t="s">
        <v>14</v>
      </c>
      <c r="O1283" s="21" t="n">
        <v>2002</v>
      </c>
      <c r="P1283" s="21" t="s">
        <v>15</v>
      </c>
      <c r="Q1283" s="84" t="s">
        <v>16</v>
      </c>
    </row>
    <row r="1284" customFormat="false" ht="12.75" hidden="false" customHeight="false" outlineLevel="0" collapsed="false">
      <c r="B1284" s="85" t="s">
        <v>107</v>
      </c>
      <c r="C1284" s="13" t="n">
        <v>1283</v>
      </c>
      <c r="D1284" s="13" t="s">
        <v>4</v>
      </c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86"/>
    </row>
    <row r="1285" customFormat="false" ht="12.75" hidden="false" customHeight="false" outlineLevel="0" collapsed="false">
      <c r="B1285" s="85" t="s">
        <v>19</v>
      </c>
      <c r="C1285" s="13" t="n">
        <v>1284</v>
      </c>
      <c r="D1285" s="50" t="n">
        <v>25030320.0946865</v>
      </c>
      <c r="E1285" s="50" t="n">
        <v>0</v>
      </c>
      <c r="F1285" s="50" t="n">
        <v>0</v>
      </c>
      <c r="G1285" s="50" t="n">
        <v>247072.39</v>
      </c>
      <c r="H1285" s="50" t="n">
        <v>367769.25</v>
      </c>
      <c r="I1285" s="50" t="n">
        <v>421926.83</v>
      </c>
      <c r="J1285" s="50" t="n">
        <v>323800.83</v>
      </c>
      <c r="K1285" s="50" t="n">
        <v>350874.53</v>
      </c>
      <c r="L1285" s="50" t="n">
        <v>359536.76</v>
      </c>
      <c r="M1285" s="50" t="n">
        <v>1406898.91</v>
      </c>
      <c r="N1285" s="50" t="n">
        <v>3477879.5</v>
      </c>
      <c r="O1285" s="50" t="n">
        <v>177641.64</v>
      </c>
      <c r="P1285" s="50" t="n">
        <v>3213689.48</v>
      </c>
      <c r="Q1285" s="51" t="n">
        <v>6869210.62</v>
      </c>
    </row>
    <row r="1286" customFormat="false" ht="12.75" hidden="false" customHeight="false" outlineLevel="0" collapsed="false">
      <c r="B1286" s="85" t="s">
        <v>20</v>
      </c>
      <c r="C1286" s="13" t="n">
        <v>1285</v>
      </c>
      <c r="D1286" s="50" t="n">
        <v>3737821.50796458</v>
      </c>
      <c r="E1286" s="50" t="n">
        <v>0</v>
      </c>
      <c r="F1286" s="50" t="n">
        <v>0</v>
      </c>
      <c r="G1286" s="50" t="n">
        <v>0</v>
      </c>
      <c r="H1286" s="50" t="n">
        <v>0</v>
      </c>
      <c r="I1286" s="50" t="n">
        <v>0</v>
      </c>
      <c r="J1286" s="50" t="n">
        <v>0</v>
      </c>
      <c r="K1286" s="50" t="n">
        <v>0</v>
      </c>
      <c r="L1286" s="50" t="n">
        <v>0</v>
      </c>
      <c r="M1286" s="50" t="n">
        <v>0</v>
      </c>
      <c r="N1286" s="50" t="n">
        <v>0</v>
      </c>
      <c r="O1286" s="50" t="n">
        <v>218092.61</v>
      </c>
      <c r="P1286" s="50" t="n">
        <v>1033937.95</v>
      </c>
      <c r="Q1286" s="51" t="n">
        <v>1252030.56</v>
      </c>
    </row>
    <row r="1287" customFormat="false" ht="12.75" hidden="false" customHeight="false" outlineLevel="0" collapsed="false">
      <c r="B1287" s="85" t="s">
        <v>108</v>
      </c>
      <c r="C1287" s="13" t="n">
        <v>1286</v>
      </c>
      <c r="D1287" s="50" t="n">
        <v>0</v>
      </c>
      <c r="E1287" s="50" t="n">
        <v>0</v>
      </c>
      <c r="F1287" s="50" t="n">
        <v>0</v>
      </c>
      <c r="G1287" s="50" t="n">
        <v>0</v>
      </c>
      <c r="H1287" s="50" t="n">
        <v>0</v>
      </c>
      <c r="I1287" s="50" t="n">
        <v>0</v>
      </c>
      <c r="J1287" s="50" t="n">
        <v>0</v>
      </c>
      <c r="K1287" s="50" t="n">
        <v>0</v>
      </c>
      <c r="L1287" s="50" t="n">
        <v>0</v>
      </c>
      <c r="M1287" s="50" t="n">
        <v>0</v>
      </c>
      <c r="N1287" s="50" t="n">
        <v>0</v>
      </c>
      <c r="O1287" s="50" t="n">
        <v>0</v>
      </c>
      <c r="P1287" s="50" t="n">
        <v>0</v>
      </c>
      <c r="Q1287" s="51" t="n">
        <v>0</v>
      </c>
    </row>
    <row r="1288" customFormat="false" ht="12.75" hidden="false" customHeight="false" outlineLevel="0" collapsed="false">
      <c r="B1288" s="85" t="s">
        <v>25</v>
      </c>
      <c r="C1288" s="13" t="n">
        <v>1287</v>
      </c>
      <c r="D1288" s="50" t="n">
        <v>6905030.15642102</v>
      </c>
      <c r="E1288" s="50" t="n">
        <v>0</v>
      </c>
      <c r="F1288" s="50" t="n">
        <v>0</v>
      </c>
      <c r="G1288" s="50" t="n">
        <v>118072.18</v>
      </c>
      <c r="H1288" s="50" t="n">
        <v>123427.66</v>
      </c>
      <c r="I1288" s="50" t="n">
        <v>125663</v>
      </c>
      <c r="J1288" s="50" t="n">
        <v>96948.21</v>
      </c>
      <c r="K1288" s="50" t="n">
        <v>196943.09</v>
      </c>
      <c r="L1288" s="50" t="n">
        <v>127096.25</v>
      </c>
      <c r="M1288" s="50" t="n">
        <v>369755.78</v>
      </c>
      <c r="N1288" s="50" t="n">
        <v>1157906.17</v>
      </c>
      <c r="O1288" s="50" t="n">
        <v>95707.26</v>
      </c>
      <c r="P1288" s="50" t="n">
        <v>1286275.59</v>
      </c>
      <c r="Q1288" s="51" t="n">
        <v>2539889.02</v>
      </c>
    </row>
    <row r="1289" customFormat="false" ht="12.75" hidden="false" customHeight="false" outlineLevel="0" collapsed="false">
      <c r="B1289" s="85" t="s">
        <v>29</v>
      </c>
      <c r="C1289" s="13" t="n">
        <v>1288</v>
      </c>
      <c r="D1289" s="50" t="n">
        <v>1669238.1276385</v>
      </c>
      <c r="E1289" s="50" t="n">
        <v>0</v>
      </c>
      <c r="F1289" s="50" t="n">
        <v>0</v>
      </c>
      <c r="G1289" s="50" t="n">
        <v>0</v>
      </c>
      <c r="H1289" s="50" t="n">
        <v>0</v>
      </c>
      <c r="I1289" s="50" t="n">
        <v>0</v>
      </c>
      <c r="J1289" s="50" t="n">
        <v>0</v>
      </c>
      <c r="K1289" s="50" t="n">
        <v>0</v>
      </c>
      <c r="L1289" s="50" t="n">
        <v>0</v>
      </c>
      <c r="M1289" s="50" t="n">
        <v>0</v>
      </c>
      <c r="N1289" s="50" t="n">
        <v>0</v>
      </c>
      <c r="O1289" s="50" t="n">
        <v>0</v>
      </c>
      <c r="P1289" s="50" t="n">
        <v>0</v>
      </c>
      <c r="Q1289" s="51" t="n">
        <v>0</v>
      </c>
    </row>
    <row r="1290" customFormat="false" ht="12.75" hidden="false" customHeight="false" outlineLevel="0" collapsed="false">
      <c r="B1290" s="85" t="s">
        <v>32</v>
      </c>
      <c r="C1290" s="13" t="n">
        <v>1289</v>
      </c>
      <c r="D1290" s="50" t="n">
        <v>908102.006147971</v>
      </c>
      <c r="E1290" s="50" t="n">
        <v>0</v>
      </c>
      <c r="F1290" s="50" t="n">
        <v>0</v>
      </c>
      <c r="G1290" s="50" t="n">
        <v>-3573.82</v>
      </c>
      <c r="H1290" s="50" t="n">
        <v>-3559.2</v>
      </c>
      <c r="I1290" s="50" t="n">
        <v>0</v>
      </c>
      <c r="J1290" s="50" t="n">
        <v>0</v>
      </c>
      <c r="K1290" s="50" t="n">
        <v>0</v>
      </c>
      <c r="L1290" s="50" t="n">
        <v>0</v>
      </c>
      <c r="M1290" s="50" t="n">
        <v>0</v>
      </c>
      <c r="N1290" s="50" t="n">
        <v>-7133.02</v>
      </c>
      <c r="O1290" s="50" t="n">
        <v>0</v>
      </c>
      <c r="P1290" s="50" t="n">
        <v>0</v>
      </c>
      <c r="Q1290" s="51" t="n">
        <v>-7133.02</v>
      </c>
    </row>
    <row r="1291" customFormat="false" ht="12.75" hidden="false" customHeight="false" outlineLevel="0" collapsed="false">
      <c r="B1291" s="85" t="s">
        <v>35</v>
      </c>
      <c r="C1291" s="13" t="n">
        <v>1290</v>
      </c>
      <c r="D1291" s="50" t="n">
        <v>659035.059715596</v>
      </c>
      <c r="E1291" s="50" t="n">
        <v>0</v>
      </c>
      <c r="F1291" s="50" t="n">
        <v>0</v>
      </c>
      <c r="G1291" s="50" t="n">
        <v>0</v>
      </c>
      <c r="H1291" s="50" t="n">
        <v>0</v>
      </c>
      <c r="I1291" s="50" t="n">
        <v>0</v>
      </c>
      <c r="J1291" s="50" t="n">
        <v>0</v>
      </c>
      <c r="K1291" s="50" t="n">
        <v>0</v>
      </c>
      <c r="L1291" s="50" t="n">
        <v>0</v>
      </c>
      <c r="M1291" s="50" t="n">
        <v>0</v>
      </c>
      <c r="N1291" s="50" t="n">
        <v>0</v>
      </c>
      <c r="O1291" s="50" t="n">
        <v>0</v>
      </c>
      <c r="P1291" s="50" t="n">
        <v>0</v>
      </c>
      <c r="Q1291" s="51" t="n">
        <v>0</v>
      </c>
    </row>
    <row r="1292" customFormat="false" ht="12.75" hidden="false" customHeight="false" outlineLevel="0" collapsed="false">
      <c r="B1292" s="85" t="s">
        <v>38</v>
      </c>
      <c r="C1292" s="13" t="n">
        <v>1291</v>
      </c>
      <c r="D1292" s="50" t="n">
        <v>0</v>
      </c>
      <c r="E1292" s="50" t="n">
        <v>0</v>
      </c>
      <c r="F1292" s="50" t="n">
        <v>0</v>
      </c>
      <c r="G1292" s="50" t="n">
        <v>0</v>
      </c>
      <c r="H1292" s="50" t="n">
        <v>0</v>
      </c>
      <c r="I1292" s="50" t="n">
        <v>0</v>
      </c>
      <c r="J1292" s="50" t="n">
        <v>0</v>
      </c>
      <c r="K1292" s="50" t="n">
        <v>0</v>
      </c>
      <c r="L1292" s="50" t="n">
        <v>0</v>
      </c>
      <c r="M1292" s="50" t="n">
        <v>0</v>
      </c>
      <c r="N1292" s="50" t="n">
        <v>0</v>
      </c>
      <c r="O1292" s="50" t="n">
        <v>0</v>
      </c>
      <c r="P1292" s="50" t="n">
        <v>0</v>
      </c>
      <c r="Q1292" s="51" t="n">
        <v>0</v>
      </c>
    </row>
    <row r="1293" customFormat="false" ht="12.75" hidden="false" customHeight="false" outlineLevel="0" collapsed="false">
      <c r="B1293" s="85" t="s">
        <v>43</v>
      </c>
      <c r="C1293" s="13" t="n">
        <v>1292</v>
      </c>
      <c r="D1293" s="50" t="n">
        <v>4854094.13128375</v>
      </c>
      <c r="E1293" s="50" t="n">
        <v>0</v>
      </c>
      <c r="F1293" s="50" t="n">
        <v>0</v>
      </c>
      <c r="G1293" s="50" t="n">
        <v>44597.42</v>
      </c>
      <c r="H1293" s="50" t="n">
        <v>186001.28</v>
      </c>
      <c r="I1293" s="50" t="n">
        <v>204634.46</v>
      </c>
      <c r="J1293" s="50" t="n">
        <v>136125.56</v>
      </c>
      <c r="K1293" s="50" t="n">
        <v>-41468.48</v>
      </c>
      <c r="L1293" s="50" t="n">
        <v>167294.5</v>
      </c>
      <c r="M1293" s="50" t="n">
        <v>524620.28</v>
      </c>
      <c r="N1293" s="50" t="n">
        <v>1221805.02</v>
      </c>
      <c r="O1293" s="50" t="n">
        <v>171505.75</v>
      </c>
      <c r="P1293" s="50" t="n">
        <v>-3078714.43</v>
      </c>
      <c r="Q1293" s="51" t="n">
        <v>-1685403.66</v>
      </c>
    </row>
    <row r="1294" customFormat="false" ht="12.75" hidden="false" customHeight="false" outlineLevel="0" collapsed="false">
      <c r="B1294" s="85" t="s">
        <v>47</v>
      </c>
      <c r="C1294" s="13" t="n">
        <v>1293</v>
      </c>
      <c r="D1294" s="50" t="n">
        <v>2739242.25021175</v>
      </c>
      <c r="E1294" s="50" t="n">
        <v>0</v>
      </c>
      <c r="F1294" s="50" t="n">
        <v>0</v>
      </c>
      <c r="G1294" s="50" t="n">
        <v>34348.36</v>
      </c>
      <c r="H1294" s="50" t="n">
        <v>3114.3</v>
      </c>
      <c r="I1294" s="50" t="n">
        <v>19296</v>
      </c>
      <c r="J1294" s="50" t="n">
        <v>18826.26</v>
      </c>
      <c r="K1294" s="50" t="n">
        <v>36065.36</v>
      </c>
      <c r="L1294" s="50" t="n">
        <v>920.52</v>
      </c>
      <c r="M1294" s="50" t="n">
        <v>341708.96</v>
      </c>
      <c r="N1294" s="50" t="n">
        <v>454279.76</v>
      </c>
      <c r="O1294" s="50" t="n">
        <v>-870371.45</v>
      </c>
      <c r="P1294" s="50" t="n">
        <v>1097033.59</v>
      </c>
      <c r="Q1294" s="51" t="n">
        <v>680941.9</v>
      </c>
    </row>
    <row r="1295" customFormat="false" ht="12.75" hidden="false" customHeight="false" outlineLevel="0" collapsed="false">
      <c r="B1295" s="85" t="s">
        <v>50</v>
      </c>
      <c r="C1295" s="13" t="n">
        <v>1294</v>
      </c>
      <c r="D1295" s="50" t="n">
        <v>1432472.22858166</v>
      </c>
      <c r="E1295" s="50" t="n">
        <v>0</v>
      </c>
      <c r="F1295" s="50" t="n">
        <v>0</v>
      </c>
      <c r="G1295" s="50" t="n">
        <v>0</v>
      </c>
      <c r="H1295" s="50" t="n">
        <v>0</v>
      </c>
      <c r="I1295" s="50" t="n">
        <v>0</v>
      </c>
      <c r="J1295" s="50" t="n">
        <v>0</v>
      </c>
      <c r="K1295" s="50" t="n">
        <v>0</v>
      </c>
      <c r="L1295" s="50" t="n">
        <v>0</v>
      </c>
      <c r="M1295" s="50" t="n">
        <v>0</v>
      </c>
      <c r="N1295" s="50" t="n">
        <v>0</v>
      </c>
      <c r="O1295" s="50" t="n">
        <v>218485</v>
      </c>
      <c r="P1295" s="50" t="n">
        <v>-609966.52</v>
      </c>
      <c r="Q1295" s="51" t="n">
        <v>-391481.52</v>
      </c>
    </row>
    <row r="1296" customFormat="false" ht="12.75" hidden="false" customHeight="false" outlineLevel="0" collapsed="false">
      <c r="B1296" s="85" t="s">
        <v>53</v>
      </c>
      <c r="C1296" s="13" t="n">
        <v>1295</v>
      </c>
      <c r="D1296" s="50" t="n">
        <v>119648.578546558</v>
      </c>
      <c r="E1296" s="50" t="n">
        <v>0</v>
      </c>
      <c r="F1296" s="50" t="n">
        <v>0</v>
      </c>
      <c r="G1296" s="50" t="n">
        <v>-397.09</v>
      </c>
      <c r="H1296" s="50" t="n">
        <v>0</v>
      </c>
      <c r="I1296" s="50" t="n">
        <v>0</v>
      </c>
      <c r="J1296" s="50" t="n">
        <v>0</v>
      </c>
      <c r="K1296" s="50" t="n">
        <v>0</v>
      </c>
      <c r="L1296" s="50" t="n">
        <v>0</v>
      </c>
      <c r="M1296" s="50" t="n">
        <v>0</v>
      </c>
      <c r="N1296" s="50" t="n">
        <v>-397.09</v>
      </c>
      <c r="O1296" s="50" t="n">
        <v>0</v>
      </c>
      <c r="P1296" s="50" t="n">
        <v>0</v>
      </c>
      <c r="Q1296" s="51" t="n">
        <v>-397.09</v>
      </c>
    </row>
    <row r="1297" customFormat="false" ht="12.75" hidden="false" customHeight="false" outlineLevel="0" collapsed="false">
      <c r="B1297" s="85" t="s">
        <v>56</v>
      </c>
      <c r="C1297" s="13" t="n">
        <v>1296</v>
      </c>
      <c r="D1297" s="50" t="n">
        <v>106969.395633106</v>
      </c>
      <c r="E1297" s="50" t="n">
        <v>0</v>
      </c>
      <c r="F1297" s="50" t="n">
        <v>0</v>
      </c>
      <c r="G1297" s="50" t="n">
        <v>14692.36</v>
      </c>
      <c r="H1297" s="50" t="n">
        <v>0</v>
      </c>
      <c r="I1297" s="50" t="n">
        <v>0</v>
      </c>
      <c r="J1297" s="50" t="n">
        <v>0</v>
      </c>
      <c r="K1297" s="50" t="n">
        <v>0</v>
      </c>
      <c r="L1297" s="50" t="n">
        <v>0</v>
      </c>
      <c r="M1297" s="50" t="n">
        <v>0</v>
      </c>
      <c r="N1297" s="50" t="n">
        <v>14692.36</v>
      </c>
      <c r="O1297" s="50" t="n">
        <v>0</v>
      </c>
      <c r="P1297" s="50" t="n">
        <v>0</v>
      </c>
      <c r="Q1297" s="51" t="n">
        <v>14692.36</v>
      </c>
    </row>
    <row r="1298" customFormat="false" ht="12.75" hidden="false" customHeight="false" outlineLevel="0" collapsed="false">
      <c r="B1298" s="85" t="s">
        <v>59</v>
      </c>
      <c r="C1298" s="13" t="n">
        <v>1297</v>
      </c>
      <c r="D1298" s="50" t="n">
        <v>98380.0272242112</v>
      </c>
      <c r="E1298" s="50" t="n">
        <v>0</v>
      </c>
      <c r="F1298" s="50" t="n">
        <v>0</v>
      </c>
      <c r="G1298" s="50" t="n">
        <v>0</v>
      </c>
      <c r="H1298" s="50" t="n">
        <v>0</v>
      </c>
      <c r="I1298" s="50" t="n">
        <v>0</v>
      </c>
      <c r="J1298" s="50" t="n">
        <v>0</v>
      </c>
      <c r="K1298" s="50" t="n">
        <v>0</v>
      </c>
      <c r="L1298" s="50" t="n">
        <v>0</v>
      </c>
      <c r="M1298" s="50" t="n">
        <v>0</v>
      </c>
      <c r="N1298" s="50" t="n">
        <v>0</v>
      </c>
      <c r="O1298" s="50" t="n">
        <v>0</v>
      </c>
      <c r="P1298" s="50" t="n">
        <v>0</v>
      </c>
      <c r="Q1298" s="51" t="n">
        <v>0</v>
      </c>
    </row>
    <row r="1299" customFormat="false" ht="12.75" hidden="false" customHeight="false" outlineLevel="0" collapsed="false">
      <c r="B1299" s="85" t="s">
        <v>109</v>
      </c>
      <c r="C1299" s="13" t="n">
        <v>1298</v>
      </c>
      <c r="D1299" s="50" t="n">
        <v>0</v>
      </c>
      <c r="E1299" s="50" t="n">
        <v>0</v>
      </c>
      <c r="F1299" s="50" t="n">
        <v>0</v>
      </c>
      <c r="G1299" s="50" t="n">
        <v>0</v>
      </c>
      <c r="H1299" s="50" t="n">
        <v>0</v>
      </c>
      <c r="I1299" s="50" t="n">
        <v>0</v>
      </c>
      <c r="J1299" s="50" t="n">
        <v>0</v>
      </c>
      <c r="K1299" s="50" t="n">
        <v>0</v>
      </c>
      <c r="L1299" s="50" t="n">
        <v>0</v>
      </c>
      <c r="M1299" s="50" t="n">
        <v>0</v>
      </c>
      <c r="N1299" s="50" t="n">
        <v>0</v>
      </c>
      <c r="O1299" s="50" t="n">
        <v>0</v>
      </c>
      <c r="P1299" s="50" t="n">
        <v>0</v>
      </c>
      <c r="Q1299" s="51" t="n">
        <v>0</v>
      </c>
    </row>
    <row r="1300" customFormat="false" ht="12.75" hidden="false" customHeight="false" outlineLevel="0" collapsed="false">
      <c r="B1300" s="85" t="s">
        <v>64</v>
      </c>
      <c r="C1300" s="13" t="n">
        <v>1299</v>
      </c>
      <c r="D1300" s="50" t="n">
        <v>7442006.17145912</v>
      </c>
      <c r="E1300" s="50" t="n">
        <v>0</v>
      </c>
      <c r="F1300" s="50" t="n">
        <v>0</v>
      </c>
      <c r="G1300" s="50" t="n">
        <v>26743.86</v>
      </c>
      <c r="H1300" s="50" t="n">
        <v>43410.12</v>
      </c>
      <c r="I1300" s="50" t="n">
        <v>45534.37</v>
      </c>
      <c r="J1300" s="50" t="n">
        <v>45232.35</v>
      </c>
      <c r="K1300" s="50" t="n">
        <v>94816.55</v>
      </c>
      <c r="L1300" s="50" t="n">
        <v>45869.49</v>
      </c>
      <c r="M1300" s="50" t="n">
        <v>131677.93</v>
      </c>
      <c r="N1300" s="50" t="n">
        <v>433284.67</v>
      </c>
      <c r="O1300" s="50" t="n">
        <v>-124157.16</v>
      </c>
      <c r="P1300" s="50" t="n">
        <v>1182364.68</v>
      </c>
      <c r="Q1300" s="51" t="n">
        <v>1491492.19</v>
      </c>
    </row>
    <row r="1301" customFormat="false" ht="12.75" hidden="false" customHeight="false" outlineLevel="0" collapsed="false">
      <c r="B1301" s="85" t="s">
        <v>67</v>
      </c>
      <c r="C1301" s="13" t="n">
        <v>1300</v>
      </c>
      <c r="D1301" s="50" t="n">
        <v>167766.829707785</v>
      </c>
      <c r="E1301" s="50" t="n">
        <v>0</v>
      </c>
      <c r="F1301" s="50" t="n">
        <v>0</v>
      </c>
      <c r="G1301" s="50" t="n">
        <v>-397.09</v>
      </c>
      <c r="H1301" s="50" t="n">
        <v>0</v>
      </c>
      <c r="I1301" s="50" t="n">
        <v>0</v>
      </c>
      <c r="J1301" s="50" t="n">
        <v>0</v>
      </c>
      <c r="K1301" s="50" t="n">
        <v>0</v>
      </c>
      <c r="L1301" s="50" t="n">
        <v>0</v>
      </c>
      <c r="M1301" s="50" t="n">
        <v>0</v>
      </c>
      <c r="N1301" s="50" t="n">
        <v>-397.09</v>
      </c>
      <c r="O1301" s="50" t="n">
        <v>0</v>
      </c>
      <c r="P1301" s="50" t="n">
        <v>0</v>
      </c>
      <c r="Q1301" s="51" t="n">
        <v>-397.09</v>
      </c>
    </row>
    <row r="1302" customFormat="false" ht="12.75" hidden="false" customHeight="false" outlineLevel="0" collapsed="false">
      <c r="B1302" s="85" t="s">
        <v>70</v>
      </c>
      <c r="C1302" s="13" t="n">
        <v>1301</v>
      </c>
      <c r="D1302" s="50" t="n">
        <v>416473.227194476</v>
      </c>
      <c r="E1302" s="50" t="n">
        <v>0</v>
      </c>
      <c r="F1302" s="50" t="n">
        <v>0</v>
      </c>
      <c r="G1302" s="50" t="n">
        <v>0</v>
      </c>
      <c r="H1302" s="50" t="n">
        <v>0</v>
      </c>
      <c r="I1302" s="50" t="n">
        <v>0</v>
      </c>
      <c r="J1302" s="50" t="n">
        <v>0</v>
      </c>
      <c r="K1302" s="50" t="n">
        <v>0</v>
      </c>
      <c r="L1302" s="50" t="n">
        <v>0</v>
      </c>
      <c r="M1302" s="50" t="n">
        <v>0</v>
      </c>
      <c r="N1302" s="50" t="n">
        <v>0</v>
      </c>
      <c r="O1302" s="50" t="n">
        <v>0</v>
      </c>
      <c r="P1302" s="50" t="n">
        <v>0</v>
      </c>
      <c r="Q1302" s="51" t="n">
        <v>0</v>
      </c>
    </row>
    <row r="1303" customFormat="false" ht="12.75" hidden="false" customHeight="false" outlineLevel="0" collapsed="false">
      <c r="B1303" s="85" t="s">
        <v>75</v>
      </c>
      <c r="C1303" s="13" t="n">
        <v>1302</v>
      </c>
      <c r="D1303" s="50" t="n">
        <v>4573998.99015181</v>
      </c>
      <c r="E1303" s="50" t="n">
        <v>0</v>
      </c>
      <c r="F1303" s="50" t="n">
        <v>0</v>
      </c>
      <c r="G1303" s="50" t="n">
        <v>12986.21</v>
      </c>
      <c r="H1303" s="50" t="n">
        <v>15375.09</v>
      </c>
      <c r="I1303" s="50" t="n">
        <v>26799</v>
      </c>
      <c r="J1303" s="50" t="n">
        <v>26668.45</v>
      </c>
      <c r="K1303" s="50" t="n">
        <v>64518.01</v>
      </c>
      <c r="L1303" s="50" t="n">
        <v>18356</v>
      </c>
      <c r="M1303" s="50" t="n">
        <v>39135.96</v>
      </c>
      <c r="N1303" s="50" t="n">
        <v>203838.72</v>
      </c>
      <c r="O1303" s="50" t="n">
        <v>468379.63</v>
      </c>
      <c r="P1303" s="50" t="n">
        <v>2302758.62</v>
      </c>
      <c r="Q1303" s="51" t="n">
        <v>2974976.97</v>
      </c>
    </row>
    <row r="1304" customFormat="false" ht="12.75" hidden="false" customHeight="false" outlineLevel="0" collapsed="false">
      <c r="B1304" s="85" t="s">
        <v>78</v>
      </c>
      <c r="C1304" s="13" t="n">
        <v>1303</v>
      </c>
      <c r="D1304" s="50" t="n">
        <v>34577.3175456374</v>
      </c>
      <c r="E1304" s="50" t="n">
        <v>0</v>
      </c>
      <c r="F1304" s="50" t="n">
        <v>0</v>
      </c>
      <c r="G1304" s="50" t="n">
        <v>0</v>
      </c>
      <c r="H1304" s="50" t="n">
        <v>0</v>
      </c>
      <c r="I1304" s="50" t="n">
        <v>0</v>
      </c>
      <c r="J1304" s="50" t="n">
        <v>0</v>
      </c>
      <c r="K1304" s="50" t="n">
        <v>0</v>
      </c>
      <c r="L1304" s="50" t="n">
        <v>0</v>
      </c>
      <c r="M1304" s="50" t="n">
        <v>0</v>
      </c>
      <c r="N1304" s="50" t="n">
        <v>0</v>
      </c>
      <c r="O1304" s="50" t="n">
        <v>0</v>
      </c>
      <c r="P1304" s="50" t="n">
        <v>0</v>
      </c>
      <c r="Q1304" s="51" t="n">
        <v>0</v>
      </c>
    </row>
    <row r="1305" customFormat="false" ht="12.75" hidden="false" customHeight="false" outlineLevel="0" collapsed="false">
      <c r="B1305" s="85"/>
      <c r="C1305" s="13" t="n">
        <v>1304</v>
      </c>
      <c r="D1305" s="50"/>
      <c r="E1305" s="50"/>
      <c r="F1305" s="50"/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1"/>
    </row>
    <row r="1306" customFormat="false" ht="12.75" hidden="false" customHeight="false" outlineLevel="0" collapsed="false">
      <c r="B1306" s="85" t="s">
        <v>83</v>
      </c>
      <c r="C1306" s="13" t="n">
        <v>1305</v>
      </c>
      <c r="D1306" s="50" t="s">
        <v>4</v>
      </c>
      <c r="E1306" s="50"/>
      <c r="F1306" s="50"/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1"/>
    </row>
    <row r="1307" customFormat="false" ht="12.75" hidden="false" customHeight="false" outlineLevel="0" collapsed="false">
      <c r="B1307" s="85" t="s">
        <v>22</v>
      </c>
      <c r="C1307" s="13" t="n">
        <v>1306</v>
      </c>
      <c r="D1307" s="50" t="n">
        <v>1123052.34107518</v>
      </c>
      <c r="E1307" s="50" t="n">
        <v>0</v>
      </c>
      <c r="F1307" s="50" t="n">
        <v>0</v>
      </c>
      <c r="G1307" s="50" t="n">
        <v>0</v>
      </c>
      <c r="H1307" s="50" t="n">
        <v>0</v>
      </c>
      <c r="I1307" s="50" t="n">
        <v>0</v>
      </c>
      <c r="J1307" s="50" t="n">
        <v>0</v>
      </c>
      <c r="K1307" s="50" t="n">
        <v>0</v>
      </c>
      <c r="L1307" s="50" t="n">
        <v>0</v>
      </c>
      <c r="M1307" s="50" t="n">
        <v>0</v>
      </c>
      <c r="N1307" s="50" t="n">
        <v>0</v>
      </c>
      <c r="O1307" s="50" t="n">
        <v>0</v>
      </c>
      <c r="P1307" s="50" t="n">
        <v>0</v>
      </c>
      <c r="Q1307" s="51" t="n">
        <v>0</v>
      </c>
    </row>
    <row r="1308" customFormat="false" ht="12.75" hidden="false" customHeight="false" outlineLevel="0" collapsed="false">
      <c r="B1308" s="85" t="s">
        <v>27</v>
      </c>
      <c r="C1308" s="13" t="n">
        <v>1307</v>
      </c>
      <c r="D1308" s="50" t="n">
        <v>1421028.63860198</v>
      </c>
      <c r="E1308" s="50" t="n">
        <v>0</v>
      </c>
      <c r="F1308" s="50" t="n">
        <v>0</v>
      </c>
      <c r="G1308" s="50" t="n">
        <v>0</v>
      </c>
      <c r="H1308" s="50" t="n">
        <v>0</v>
      </c>
      <c r="I1308" s="50" t="n">
        <v>0</v>
      </c>
      <c r="J1308" s="50" t="n">
        <v>0</v>
      </c>
      <c r="K1308" s="50" t="n">
        <v>0</v>
      </c>
      <c r="L1308" s="50" t="n">
        <v>0</v>
      </c>
      <c r="M1308" s="50" t="n">
        <v>0</v>
      </c>
      <c r="N1308" s="50" t="n">
        <v>0</v>
      </c>
      <c r="O1308" s="50" t="n">
        <v>0</v>
      </c>
      <c r="P1308" s="50" t="n">
        <v>0</v>
      </c>
      <c r="Q1308" s="51" t="n">
        <v>0</v>
      </c>
    </row>
    <row r="1309" customFormat="false" ht="12.75" hidden="false" customHeight="false" outlineLevel="0" collapsed="false">
      <c r="B1309" s="85" t="s">
        <v>77</v>
      </c>
      <c r="C1309" s="13" t="n">
        <v>1308</v>
      </c>
      <c r="D1309" s="50" t="n">
        <v>452518.560363538</v>
      </c>
      <c r="E1309" s="50" t="n">
        <v>0</v>
      </c>
      <c r="F1309" s="50" t="n">
        <v>0</v>
      </c>
      <c r="G1309" s="50" t="n">
        <v>-3.98804396996572</v>
      </c>
      <c r="H1309" s="50" t="n">
        <v>-2.61491155356594</v>
      </c>
      <c r="I1309" s="50" t="n">
        <v>-11.5813956189341</v>
      </c>
      <c r="J1309" s="50" t="n">
        <v>-15.4230952788486</v>
      </c>
      <c r="K1309" s="50" t="n">
        <v>-21.9847859237228</v>
      </c>
      <c r="L1309" s="50" t="n">
        <v>-25.0333731091018</v>
      </c>
      <c r="M1309" s="50" t="n">
        <v>-4.10238387316186</v>
      </c>
      <c r="N1309" s="50" t="n">
        <v>-107.736642228223</v>
      </c>
      <c r="O1309" s="50" t="n">
        <v>-491.111216454991</v>
      </c>
      <c r="P1309" s="50" t="n">
        <v>-3363.26875567844</v>
      </c>
      <c r="Q1309" s="51" t="n">
        <v>-3950.61228791119</v>
      </c>
    </row>
    <row r="1310" customFormat="false" ht="12.75" hidden="false" customHeight="false" outlineLevel="0" collapsed="false">
      <c r="B1310" s="85" t="s">
        <v>66</v>
      </c>
      <c r="C1310" s="13" t="n">
        <v>1309</v>
      </c>
      <c r="D1310" s="50" t="n">
        <v>1085784.16876177</v>
      </c>
      <c r="E1310" s="50" t="n">
        <v>0</v>
      </c>
      <c r="F1310" s="50" t="n">
        <v>0</v>
      </c>
      <c r="G1310" s="50" t="n">
        <v>0</v>
      </c>
      <c r="H1310" s="50" t="n">
        <v>0</v>
      </c>
      <c r="I1310" s="50" t="n">
        <v>0</v>
      </c>
      <c r="J1310" s="50" t="n">
        <v>0</v>
      </c>
      <c r="K1310" s="50" t="n">
        <v>0</v>
      </c>
      <c r="L1310" s="50" t="n">
        <v>0</v>
      </c>
      <c r="M1310" s="50" t="n">
        <v>0</v>
      </c>
      <c r="N1310" s="50" t="n">
        <v>0</v>
      </c>
      <c r="O1310" s="50" t="n">
        <v>0</v>
      </c>
      <c r="P1310" s="50" t="n">
        <v>0</v>
      </c>
      <c r="Q1310" s="51" t="n">
        <v>0</v>
      </c>
    </row>
    <row r="1311" customFormat="false" ht="12.75" hidden="false" customHeight="false" outlineLevel="0" collapsed="false">
      <c r="B1311" s="85" t="s">
        <v>45</v>
      </c>
      <c r="C1311" s="13" t="n">
        <v>1310</v>
      </c>
      <c r="D1311" s="50" t="n">
        <v>0</v>
      </c>
      <c r="E1311" s="50" t="n">
        <v>0</v>
      </c>
      <c r="F1311" s="50" t="n">
        <v>0</v>
      </c>
      <c r="G1311" s="50" t="n">
        <v>0</v>
      </c>
      <c r="H1311" s="50" t="n">
        <v>0</v>
      </c>
      <c r="I1311" s="50" t="n">
        <v>0</v>
      </c>
      <c r="J1311" s="50" t="n">
        <v>0</v>
      </c>
      <c r="K1311" s="50" t="n">
        <v>0</v>
      </c>
      <c r="L1311" s="50" t="n">
        <v>0</v>
      </c>
      <c r="M1311" s="50" t="n">
        <v>0</v>
      </c>
      <c r="N1311" s="50" t="n">
        <v>0</v>
      </c>
      <c r="O1311" s="50" t="n">
        <v>0</v>
      </c>
      <c r="P1311" s="50" t="n">
        <v>0</v>
      </c>
      <c r="Q1311" s="51" t="n">
        <v>0</v>
      </c>
    </row>
    <row r="1312" customFormat="false" ht="12.75" hidden="false" customHeight="false" outlineLevel="0" collapsed="false">
      <c r="B1312" s="85" t="s">
        <v>52</v>
      </c>
      <c r="C1312" s="13" t="n">
        <v>1311</v>
      </c>
      <c r="D1312" s="50" t="n">
        <v>0</v>
      </c>
      <c r="E1312" s="50" t="n">
        <v>0</v>
      </c>
      <c r="F1312" s="50" t="n">
        <v>0</v>
      </c>
      <c r="G1312" s="50" t="n">
        <v>0</v>
      </c>
      <c r="H1312" s="50" t="n">
        <v>0</v>
      </c>
      <c r="I1312" s="50" t="n">
        <v>0</v>
      </c>
      <c r="J1312" s="50" t="n">
        <v>0</v>
      </c>
      <c r="K1312" s="50" t="n">
        <v>0</v>
      </c>
      <c r="L1312" s="50" t="n">
        <v>0</v>
      </c>
      <c r="M1312" s="50" t="n">
        <v>0</v>
      </c>
      <c r="N1312" s="50" t="n">
        <v>0</v>
      </c>
      <c r="O1312" s="50" t="n">
        <v>0</v>
      </c>
      <c r="P1312" s="50" t="n">
        <v>0</v>
      </c>
      <c r="Q1312" s="51" t="n">
        <v>0</v>
      </c>
    </row>
    <row r="1313" customFormat="false" ht="12.75" hidden="false" customHeight="false" outlineLevel="0" collapsed="false">
      <c r="B1313" s="85" t="s">
        <v>80</v>
      </c>
      <c r="C1313" s="13" t="n">
        <v>1312</v>
      </c>
      <c r="D1313" s="50" t="n">
        <v>0</v>
      </c>
      <c r="E1313" s="50" t="n">
        <v>0</v>
      </c>
      <c r="F1313" s="50" t="n">
        <v>0</v>
      </c>
      <c r="G1313" s="50" t="n">
        <v>0</v>
      </c>
      <c r="H1313" s="50" t="n">
        <v>0</v>
      </c>
      <c r="I1313" s="50" t="n">
        <v>0</v>
      </c>
      <c r="J1313" s="50" t="n">
        <v>0</v>
      </c>
      <c r="K1313" s="50" t="n">
        <v>0</v>
      </c>
      <c r="L1313" s="50" t="n">
        <v>0</v>
      </c>
      <c r="M1313" s="50" t="n">
        <v>0</v>
      </c>
      <c r="N1313" s="50" t="n">
        <v>0</v>
      </c>
      <c r="O1313" s="50" t="n">
        <v>0</v>
      </c>
      <c r="P1313" s="50" t="n">
        <v>0</v>
      </c>
      <c r="Q1313" s="51" t="n">
        <v>0</v>
      </c>
    </row>
    <row r="1314" customFormat="false" ht="12.75" hidden="false" customHeight="false" outlineLevel="0" collapsed="false">
      <c r="B1314" s="85" t="s">
        <v>49</v>
      </c>
      <c r="C1314" s="13" t="n">
        <v>1313</v>
      </c>
      <c r="D1314" s="50" t="n">
        <v>127014.494086236</v>
      </c>
      <c r="E1314" s="50" t="n">
        <v>0</v>
      </c>
      <c r="F1314" s="50" t="n">
        <v>0</v>
      </c>
      <c r="G1314" s="50" t="n">
        <v>0</v>
      </c>
      <c r="H1314" s="50" t="n">
        <v>0</v>
      </c>
      <c r="I1314" s="50" t="n">
        <v>0</v>
      </c>
      <c r="J1314" s="50" t="n">
        <v>0</v>
      </c>
      <c r="K1314" s="50" t="n">
        <v>0</v>
      </c>
      <c r="L1314" s="50" t="n">
        <v>0</v>
      </c>
      <c r="M1314" s="50" t="n">
        <v>0</v>
      </c>
      <c r="N1314" s="50" t="n">
        <v>0</v>
      </c>
      <c r="O1314" s="50" t="n">
        <v>0</v>
      </c>
      <c r="P1314" s="50" t="n">
        <v>0</v>
      </c>
      <c r="Q1314" s="51" t="n">
        <v>0</v>
      </c>
    </row>
    <row r="1315" customFormat="false" ht="12.75" hidden="false" customHeight="false" outlineLevel="0" collapsed="false">
      <c r="B1315" s="85" t="s">
        <v>34</v>
      </c>
      <c r="C1315" s="13" t="n">
        <v>1314</v>
      </c>
      <c r="D1315" s="50" t="n">
        <v>0</v>
      </c>
      <c r="E1315" s="50" t="n">
        <v>0</v>
      </c>
      <c r="F1315" s="50" t="n">
        <v>0</v>
      </c>
      <c r="G1315" s="50" t="n">
        <v>0</v>
      </c>
      <c r="H1315" s="50" t="n">
        <v>0</v>
      </c>
      <c r="I1315" s="50" t="n">
        <v>0</v>
      </c>
      <c r="J1315" s="50" t="n">
        <v>0</v>
      </c>
      <c r="K1315" s="50" t="n">
        <v>0</v>
      </c>
      <c r="L1315" s="50" t="n">
        <v>0</v>
      </c>
      <c r="M1315" s="50" t="n">
        <v>0</v>
      </c>
      <c r="N1315" s="50" t="n">
        <v>0</v>
      </c>
      <c r="O1315" s="50" t="n">
        <v>0</v>
      </c>
      <c r="P1315" s="50" t="n">
        <v>0</v>
      </c>
      <c r="Q1315" s="51" t="n">
        <v>0</v>
      </c>
    </row>
    <row r="1316" customFormat="false" ht="12.75" hidden="false" customHeight="false" outlineLevel="0" collapsed="false">
      <c r="B1316" s="85" t="s">
        <v>69</v>
      </c>
      <c r="C1316" s="13" t="n">
        <v>1315</v>
      </c>
      <c r="D1316" s="50" t="n">
        <v>0</v>
      </c>
      <c r="E1316" s="50" t="n">
        <v>0</v>
      </c>
      <c r="F1316" s="50" t="n">
        <v>0</v>
      </c>
      <c r="G1316" s="50" t="n">
        <v>0</v>
      </c>
      <c r="H1316" s="50" t="n">
        <v>0</v>
      </c>
      <c r="I1316" s="50" t="n">
        <v>0</v>
      </c>
      <c r="J1316" s="50" t="n">
        <v>0</v>
      </c>
      <c r="K1316" s="50" t="n">
        <v>0</v>
      </c>
      <c r="L1316" s="50" t="n">
        <v>0</v>
      </c>
      <c r="M1316" s="50" t="n">
        <v>0</v>
      </c>
      <c r="N1316" s="50" t="n">
        <v>0</v>
      </c>
      <c r="O1316" s="50" t="n">
        <v>0</v>
      </c>
      <c r="P1316" s="50" t="n">
        <v>0</v>
      </c>
      <c r="Q1316" s="51" t="n">
        <v>0</v>
      </c>
    </row>
    <row r="1317" customFormat="false" ht="12.75" hidden="false" customHeight="false" outlineLevel="0" collapsed="false">
      <c r="B1317" s="85" t="s">
        <v>72</v>
      </c>
      <c r="C1317" s="13" t="n">
        <v>1316</v>
      </c>
      <c r="D1317" s="50" t="n">
        <v>109411.098934711</v>
      </c>
      <c r="E1317" s="50" t="n">
        <v>0</v>
      </c>
      <c r="F1317" s="50" t="n">
        <v>0</v>
      </c>
      <c r="G1317" s="50" t="n">
        <v>0</v>
      </c>
      <c r="H1317" s="50" t="n">
        <v>-44.791648</v>
      </c>
      <c r="I1317" s="50" t="n">
        <v>0</v>
      </c>
      <c r="J1317" s="50" t="n">
        <v>0</v>
      </c>
      <c r="K1317" s="50" t="n">
        <v>0</v>
      </c>
      <c r="L1317" s="50" t="n">
        <v>0</v>
      </c>
      <c r="M1317" s="50" t="n">
        <v>0</v>
      </c>
      <c r="N1317" s="50" t="n">
        <v>0</v>
      </c>
      <c r="O1317" s="50" t="n">
        <v>0</v>
      </c>
      <c r="P1317" s="50" t="n">
        <v>0</v>
      </c>
      <c r="Q1317" s="51" t="n">
        <v>0</v>
      </c>
    </row>
    <row r="1318" customFormat="false" ht="12.75" hidden="false" customHeight="false" outlineLevel="0" collapsed="false">
      <c r="B1318" s="85" t="s">
        <v>31</v>
      </c>
      <c r="C1318" s="13" t="n">
        <v>1317</v>
      </c>
      <c r="D1318" s="50" t="n">
        <v>0</v>
      </c>
      <c r="E1318" s="50" t="n">
        <v>0</v>
      </c>
      <c r="F1318" s="50" t="n">
        <v>0</v>
      </c>
      <c r="G1318" s="50" t="n">
        <v>0</v>
      </c>
      <c r="H1318" s="50" t="n">
        <v>0</v>
      </c>
      <c r="I1318" s="50" t="n">
        <v>0</v>
      </c>
      <c r="J1318" s="50" t="n">
        <v>0</v>
      </c>
      <c r="K1318" s="50" t="n">
        <v>0</v>
      </c>
      <c r="L1318" s="50" t="n">
        <v>0</v>
      </c>
      <c r="M1318" s="50" t="n">
        <v>0</v>
      </c>
      <c r="N1318" s="50" t="n">
        <v>0</v>
      </c>
      <c r="O1318" s="50" t="n">
        <v>0</v>
      </c>
      <c r="P1318" s="50" t="n">
        <v>0</v>
      </c>
      <c r="Q1318" s="51" t="n">
        <v>0</v>
      </c>
    </row>
    <row r="1319" customFormat="false" ht="12.75" hidden="false" customHeight="false" outlineLevel="0" collapsed="false">
      <c r="B1319" s="85" t="s">
        <v>37</v>
      </c>
      <c r="C1319" s="13" t="n">
        <v>1318</v>
      </c>
      <c r="D1319" s="50" t="n">
        <v>0</v>
      </c>
      <c r="E1319" s="50" t="n">
        <v>0</v>
      </c>
      <c r="F1319" s="50" t="n">
        <v>0</v>
      </c>
      <c r="G1319" s="50" t="n">
        <v>0</v>
      </c>
      <c r="H1319" s="50" t="n">
        <v>0</v>
      </c>
      <c r="I1319" s="50" t="n">
        <v>0</v>
      </c>
      <c r="J1319" s="50" t="n">
        <v>0</v>
      </c>
      <c r="K1319" s="50" t="n">
        <v>0</v>
      </c>
      <c r="L1319" s="50" t="n">
        <v>0</v>
      </c>
      <c r="M1319" s="50" t="n">
        <v>0</v>
      </c>
      <c r="N1319" s="50" t="n">
        <v>0</v>
      </c>
      <c r="O1319" s="50" t="n">
        <v>0</v>
      </c>
      <c r="P1319" s="50" t="n">
        <v>0</v>
      </c>
      <c r="Q1319" s="51" t="n">
        <v>0</v>
      </c>
    </row>
    <row r="1320" customFormat="false" ht="12.75" hidden="false" customHeight="false" outlineLevel="0" collapsed="false">
      <c r="B1320" s="85" t="n">
        <v>0</v>
      </c>
      <c r="C1320" s="13" t="n">
        <v>1319</v>
      </c>
      <c r="D1320" s="50" t="n">
        <v>0</v>
      </c>
      <c r="E1320" s="50" t="n">
        <v>0</v>
      </c>
      <c r="F1320" s="50" t="n">
        <v>0</v>
      </c>
      <c r="G1320" s="50" t="n">
        <v>0</v>
      </c>
      <c r="H1320" s="50" t="n">
        <v>0</v>
      </c>
      <c r="I1320" s="50" t="n">
        <v>0</v>
      </c>
      <c r="J1320" s="50" t="n">
        <v>0</v>
      </c>
      <c r="K1320" s="50" t="n">
        <v>0</v>
      </c>
      <c r="L1320" s="50" t="n">
        <v>0</v>
      </c>
      <c r="M1320" s="50" t="n">
        <v>0</v>
      </c>
      <c r="N1320" s="50" t="n">
        <v>0</v>
      </c>
      <c r="O1320" s="50" t="n">
        <v>0</v>
      </c>
      <c r="P1320" s="50" t="n">
        <v>0</v>
      </c>
      <c r="Q1320" s="51" t="n">
        <v>0</v>
      </c>
    </row>
    <row r="1321" customFormat="false" ht="12.75" hidden="false" customHeight="false" outlineLevel="0" collapsed="false">
      <c r="B1321" s="87" t="n">
        <v>0</v>
      </c>
      <c r="C1321" s="64" t="n">
        <v>1320</v>
      </c>
      <c r="D1321" s="54" t="n">
        <v>0</v>
      </c>
      <c r="E1321" s="54" t="n">
        <v>0</v>
      </c>
      <c r="F1321" s="54" t="n">
        <v>0</v>
      </c>
      <c r="G1321" s="54" t="n">
        <v>0</v>
      </c>
      <c r="H1321" s="54" t="n">
        <v>0</v>
      </c>
      <c r="I1321" s="54" t="n">
        <v>0</v>
      </c>
      <c r="J1321" s="54" t="n">
        <v>0</v>
      </c>
      <c r="K1321" s="54" t="n">
        <v>0</v>
      </c>
      <c r="L1321" s="54" t="n">
        <v>0</v>
      </c>
      <c r="M1321" s="54" t="n">
        <v>0</v>
      </c>
      <c r="N1321" s="54" t="n">
        <v>0</v>
      </c>
      <c r="O1321" s="54" t="n">
        <v>0</v>
      </c>
      <c r="P1321" s="54" t="n">
        <v>0</v>
      </c>
      <c r="Q1321" s="55" t="n">
        <v>0</v>
      </c>
    </row>
    <row r="1322" customFormat="false" ht="12.75" hidden="false" customHeight="false" outlineLevel="0" collapsed="false">
      <c r="A1322" s="0" t="n">
        <v>34</v>
      </c>
      <c r="B1322" s="57" t="n">
        <v>36951</v>
      </c>
      <c r="C1322" s="58" t="n">
        <v>1321</v>
      </c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83"/>
    </row>
    <row r="1323" customFormat="false" ht="12.75" hidden="false" customHeight="false" outlineLevel="0" collapsed="false">
      <c r="B1323" s="61"/>
      <c r="C1323" s="13" t="n">
        <v>1322</v>
      </c>
      <c r="D1323" s="13"/>
      <c r="E1323" s="21" t="s">
        <v>5</v>
      </c>
      <c r="F1323" s="21" t="s">
        <v>6</v>
      </c>
      <c r="G1323" s="21" t="s">
        <v>7</v>
      </c>
      <c r="H1323" s="21" t="s">
        <v>8</v>
      </c>
      <c r="I1323" s="21" t="s">
        <v>9</v>
      </c>
      <c r="J1323" s="21" t="s">
        <v>10</v>
      </c>
      <c r="K1323" s="21" t="s">
        <v>11</v>
      </c>
      <c r="L1323" s="21" t="s">
        <v>12</v>
      </c>
      <c r="M1323" s="21" t="s">
        <v>13</v>
      </c>
      <c r="N1323" s="21" t="s">
        <v>14</v>
      </c>
      <c r="O1323" s="21" t="n">
        <v>2002</v>
      </c>
      <c r="P1323" s="21" t="s">
        <v>15</v>
      </c>
      <c r="Q1323" s="84" t="s">
        <v>16</v>
      </c>
    </row>
    <row r="1324" customFormat="false" ht="12.75" hidden="false" customHeight="false" outlineLevel="0" collapsed="false">
      <c r="B1324" s="85" t="s">
        <v>107</v>
      </c>
      <c r="C1324" s="13" t="n">
        <v>1323</v>
      </c>
      <c r="D1324" s="13" t="s">
        <v>4</v>
      </c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86"/>
    </row>
    <row r="1325" customFormat="false" ht="12.75" hidden="false" customHeight="false" outlineLevel="0" collapsed="false">
      <c r="B1325" s="85" t="s">
        <v>19</v>
      </c>
      <c r="C1325" s="13" t="n">
        <v>1324</v>
      </c>
      <c r="D1325" s="50" t="n">
        <v>20853882.0359215</v>
      </c>
      <c r="E1325" s="50" t="n">
        <v>0</v>
      </c>
      <c r="F1325" s="50" t="n">
        <v>0</v>
      </c>
      <c r="G1325" s="50" t="n">
        <v>243893.56</v>
      </c>
      <c r="H1325" s="50" t="n">
        <v>369058.62</v>
      </c>
      <c r="I1325" s="50" t="n">
        <v>422148.55</v>
      </c>
      <c r="J1325" s="50" t="n">
        <v>321738.5</v>
      </c>
      <c r="K1325" s="50" t="n">
        <v>345576.32</v>
      </c>
      <c r="L1325" s="50" t="n">
        <v>358831.38</v>
      </c>
      <c r="M1325" s="50" t="n">
        <v>1406394.12</v>
      </c>
      <c r="N1325" s="50" t="n">
        <v>3467641.05</v>
      </c>
      <c r="O1325" s="50" t="n">
        <v>164759.57</v>
      </c>
      <c r="P1325" s="50" t="n">
        <v>2943078.16</v>
      </c>
      <c r="Q1325" s="51" t="n">
        <v>6575478.78</v>
      </c>
    </row>
    <row r="1326" customFormat="false" ht="12.75" hidden="false" customHeight="false" outlineLevel="0" collapsed="false">
      <c r="B1326" s="85" t="s">
        <v>20</v>
      </c>
      <c r="C1326" s="13" t="n">
        <v>1325</v>
      </c>
      <c r="D1326" s="50" t="n">
        <v>3225430.98127626</v>
      </c>
      <c r="E1326" s="50" t="n">
        <v>0</v>
      </c>
      <c r="F1326" s="50" t="n">
        <v>0</v>
      </c>
      <c r="G1326" s="50" t="n">
        <v>0</v>
      </c>
      <c r="H1326" s="50" t="n">
        <v>0</v>
      </c>
      <c r="I1326" s="50" t="n">
        <v>0</v>
      </c>
      <c r="J1326" s="50" t="n">
        <v>0</v>
      </c>
      <c r="K1326" s="50" t="n">
        <v>0</v>
      </c>
      <c r="L1326" s="50" t="n">
        <v>0</v>
      </c>
      <c r="M1326" s="50" t="n">
        <v>0</v>
      </c>
      <c r="N1326" s="50" t="n">
        <v>0</v>
      </c>
      <c r="O1326" s="50" t="n">
        <v>218141.69</v>
      </c>
      <c r="P1326" s="50" t="n">
        <v>1034409.72</v>
      </c>
      <c r="Q1326" s="51" t="n">
        <v>1252551.41</v>
      </c>
    </row>
    <row r="1327" customFormat="false" ht="12.75" hidden="false" customHeight="false" outlineLevel="0" collapsed="false">
      <c r="B1327" s="85" t="s">
        <v>108</v>
      </c>
      <c r="C1327" s="13" t="n">
        <v>1326</v>
      </c>
      <c r="D1327" s="50" t="n">
        <v>0</v>
      </c>
      <c r="E1327" s="50" t="n">
        <v>0</v>
      </c>
      <c r="F1327" s="50" t="n">
        <v>0</v>
      </c>
      <c r="G1327" s="50" t="n">
        <v>0</v>
      </c>
      <c r="H1327" s="50" t="n">
        <v>0</v>
      </c>
      <c r="I1327" s="50" t="n">
        <v>0</v>
      </c>
      <c r="J1327" s="50" t="n">
        <v>0</v>
      </c>
      <c r="K1327" s="50" t="n">
        <v>0</v>
      </c>
      <c r="L1327" s="50" t="n">
        <v>0</v>
      </c>
      <c r="M1327" s="50" t="n">
        <v>0</v>
      </c>
      <c r="N1327" s="50" t="n">
        <v>0</v>
      </c>
      <c r="O1327" s="50" t="n">
        <v>0</v>
      </c>
      <c r="P1327" s="50" t="n">
        <v>0</v>
      </c>
      <c r="Q1327" s="51" t="n">
        <v>0</v>
      </c>
    </row>
    <row r="1328" customFormat="false" ht="12.75" hidden="false" customHeight="false" outlineLevel="0" collapsed="false">
      <c r="B1328" s="85" t="s">
        <v>25</v>
      </c>
      <c r="C1328" s="13" t="n">
        <v>1327</v>
      </c>
      <c r="D1328" s="50" t="n">
        <v>5165860.67598269</v>
      </c>
      <c r="E1328" s="50" t="n">
        <v>0</v>
      </c>
      <c r="F1328" s="50" t="n">
        <v>0</v>
      </c>
      <c r="G1328" s="50" t="n">
        <v>122292.32</v>
      </c>
      <c r="H1328" s="50" t="n">
        <v>141896.07</v>
      </c>
      <c r="I1328" s="50" t="n">
        <v>144975.11</v>
      </c>
      <c r="J1328" s="50" t="n">
        <v>115802.89</v>
      </c>
      <c r="K1328" s="50" t="n">
        <v>235194.71</v>
      </c>
      <c r="L1328" s="50" t="n">
        <v>147269</v>
      </c>
      <c r="M1328" s="50" t="n">
        <v>426765.51</v>
      </c>
      <c r="N1328" s="50" t="n">
        <v>1334195.61</v>
      </c>
      <c r="O1328" s="50" t="n">
        <v>83860</v>
      </c>
      <c r="P1328" s="50" t="n">
        <v>1285769.42</v>
      </c>
      <c r="Q1328" s="51" t="n">
        <v>2703825.03</v>
      </c>
    </row>
    <row r="1329" customFormat="false" ht="12.75" hidden="false" customHeight="false" outlineLevel="0" collapsed="false">
      <c r="B1329" s="85" t="s">
        <v>29</v>
      </c>
      <c r="C1329" s="13" t="n">
        <v>1328</v>
      </c>
      <c r="D1329" s="50" t="n">
        <v>1728419.44917326</v>
      </c>
      <c r="E1329" s="50" t="n">
        <v>0</v>
      </c>
      <c r="F1329" s="50" t="n">
        <v>0</v>
      </c>
      <c r="G1329" s="50" t="n">
        <v>0</v>
      </c>
      <c r="H1329" s="50" t="n">
        <v>0</v>
      </c>
      <c r="I1329" s="50" t="n">
        <v>0</v>
      </c>
      <c r="J1329" s="50" t="n">
        <v>0</v>
      </c>
      <c r="K1329" s="50" t="n">
        <v>0</v>
      </c>
      <c r="L1329" s="50" t="n">
        <v>0</v>
      </c>
      <c r="M1329" s="50" t="n">
        <v>0</v>
      </c>
      <c r="N1329" s="50" t="n">
        <v>0</v>
      </c>
      <c r="O1329" s="50" t="n">
        <v>0</v>
      </c>
      <c r="P1329" s="50" t="n">
        <v>0</v>
      </c>
      <c r="Q1329" s="51" t="n">
        <v>0</v>
      </c>
    </row>
    <row r="1330" customFormat="false" ht="12.75" hidden="false" customHeight="false" outlineLevel="0" collapsed="false">
      <c r="B1330" s="85" t="s">
        <v>32</v>
      </c>
      <c r="C1330" s="13" t="n">
        <v>1329</v>
      </c>
      <c r="D1330" s="50" t="n">
        <v>604491.201929756</v>
      </c>
      <c r="E1330" s="50" t="n">
        <v>0</v>
      </c>
      <c r="F1330" s="50" t="n">
        <v>0</v>
      </c>
      <c r="G1330" s="50" t="n">
        <v>-2779.69</v>
      </c>
      <c r="H1330" s="50" t="n">
        <v>-3559.25</v>
      </c>
      <c r="I1330" s="50" t="n">
        <v>0</v>
      </c>
      <c r="J1330" s="50" t="n">
        <v>0</v>
      </c>
      <c r="K1330" s="50" t="n">
        <v>0</v>
      </c>
      <c r="L1330" s="50" t="n">
        <v>0</v>
      </c>
      <c r="M1330" s="50" t="n">
        <v>0</v>
      </c>
      <c r="N1330" s="50" t="n">
        <v>-6338.94</v>
      </c>
      <c r="O1330" s="50" t="n">
        <v>0</v>
      </c>
      <c r="P1330" s="50" t="n">
        <v>0</v>
      </c>
      <c r="Q1330" s="51" t="n">
        <v>-6338.94</v>
      </c>
    </row>
    <row r="1331" customFormat="false" ht="12.75" hidden="false" customHeight="false" outlineLevel="0" collapsed="false">
      <c r="B1331" s="85" t="s">
        <v>35</v>
      </c>
      <c r="C1331" s="13" t="n">
        <v>1330</v>
      </c>
      <c r="D1331" s="50" t="n">
        <v>499770.289866967</v>
      </c>
      <c r="E1331" s="50" t="n">
        <v>0</v>
      </c>
      <c r="F1331" s="50" t="n">
        <v>0</v>
      </c>
      <c r="G1331" s="50" t="n">
        <v>0</v>
      </c>
      <c r="H1331" s="50" t="n">
        <v>0</v>
      </c>
      <c r="I1331" s="50" t="n">
        <v>0</v>
      </c>
      <c r="J1331" s="50" t="n">
        <v>0</v>
      </c>
      <c r="K1331" s="50" t="n">
        <v>0</v>
      </c>
      <c r="L1331" s="50" t="n">
        <v>0</v>
      </c>
      <c r="M1331" s="50" t="n">
        <v>0</v>
      </c>
      <c r="N1331" s="50" t="n">
        <v>0</v>
      </c>
      <c r="O1331" s="50" t="n">
        <v>0</v>
      </c>
      <c r="P1331" s="50" t="n">
        <v>0</v>
      </c>
      <c r="Q1331" s="51" t="n">
        <v>0</v>
      </c>
    </row>
    <row r="1332" customFormat="false" ht="12.75" hidden="false" customHeight="false" outlineLevel="0" collapsed="false">
      <c r="B1332" s="85" t="s">
        <v>38</v>
      </c>
      <c r="C1332" s="13" t="n">
        <v>1331</v>
      </c>
      <c r="D1332" s="50" t="n">
        <v>0</v>
      </c>
      <c r="E1332" s="50" t="n">
        <v>0</v>
      </c>
      <c r="F1332" s="50" t="n">
        <v>0</v>
      </c>
      <c r="G1332" s="50" t="n">
        <v>0</v>
      </c>
      <c r="H1332" s="50" t="n">
        <v>0</v>
      </c>
      <c r="I1332" s="50" t="n">
        <v>0</v>
      </c>
      <c r="J1332" s="50" t="n">
        <v>0</v>
      </c>
      <c r="K1332" s="50" t="n">
        <v>0</v>
      </c>
      <c r="L1332" s="50" t="n">
        <v>0</v>
      </c>
      <c r="M1332" s="50" t="n">
        <v>0</v>
      </c>
      <c r="N1332" s="50" t="n">
        <v>0</v>
      </c>
      <c r="O1332" s="50" t="n">
        <v>0</v>
      </c>
      <c r="P1332" s="50" t="n">
        <v>0</v>
      </c>
      <c r="Q1332" s="51" t="n">
        <v>0</v>
      </c>
    </row>
    <row r="1333" customFormat="false" ht="12.75" hidden="false" customHeight="false" outlineLevel="0" collapsed="false">
      <c r="B1333" s="85" t="s">
        <v>43</v>
      </c>
      <c r="C1333" s="13" t="n">
        <v>1332</v>
      </c>
      <c r="D1333" s="50" t="n">
        <v>4518959.74611643</v>
      </c>
      <c r="E1333" s="50" t="n">
        <v>0</v>
      </c>
      <c r="F1333" s="50" t="n">
        <v>0</v>
      </c>
      <c r="G1333" s="50" t="n">
        <v>37266.06</v>
      </c>
      <c r="H1333" s="50" t="n">
        <v>186513.12</v>
      </c>
      <c r="I1333" s="50" t="n">
        <v>204531.83</v>
      </c>
      <c r="J1333" s="50" t="n">
        <v>133680.64</v>
      </c>
      <c r="K1333" s="50" t="n">
        <v>-47333.31</v>
      </c>
      <c r="L1333" s="50" t="n">
        <v>166339.28</v>
      </c>
      <c r="M1333" s="50" t="n">
        <v>523776.59</v>
      </c>
      <c r="N1333" s="50" t="n">
        <v>1204774.21</v>
      </c>
      <c r="O1333" s="50" t="n">
        <v>170971.8</v>
      </c>
      <c r="P1333" s="50" t="n">
        <v>-3176532.06</v>
      </c>
      <c r="Q1333" s="51" t="n">
        <v>-1800786.05</v>
      </c>
    </row>
    <row r="1334" customFormat="false" ht="12.75" hidden="false" customHeight="false" outlineLevel="0" collapsed="false">
      <c r="B1334" s="85" t="s">
        <v>47</v>
      </c>
      <c r="C1334" s="13" t="n">
        <v>1333</v>
      </c>
      <c r="D1334" s="50" t="n">
        <v>2485052.45869224</v>
      </c>
      <c r="E1334" s="50" t="n">
        <v>0</v>
      </c>
      <c r="F1334" s="50" t="n">
        <v>0</v>
      </c>
      <c r="G1334" s="50" t="n">
        <v>38021.44</v>
      </c>
      <c r="H1334" s="50" t="n">
        <v>-15818.89</v>
      </c>
      <c r="I1334" s="50" t="n">
        <v>0</v>
      </c>
      <c r="J1334" s="50" t="n">
        <v>0</v>
      </c>
      <c r="K1334" s="50" t="n">
        <v>-2144.25</v>
      </c>
      <c r="L1334" s="50" t="n">
        <v>-19236</v>
      </c>
      <c r="M1334" s="50" t="n">
        <v>284790.03</v>
      </c>
      <c r="N1334" s="50" t="n">
        <v>285612.33</v>
      </c>
      <c r="O1334" s="50" t="n">
        <v>-870567.49</v>
      </c>
      <c r="P1334" s="50" t="n">
        <v>923398.85</v>
      </c>
      <c r="Q1334" s="51" t="n">
        <v>338443.69</v>
      </c>
    </row>
    <row r="1335" customFormat="false" ht="12.75" hidden="false" customHeight="false" outlineLevel="0" collapsed="false">
      <c r="B1335" s="85" t="s">
        <v>50</v>
      </c>
      <c r="C1335" s="13" t="n">
        <v>1334</v>
      </c>
      <c r="D1335" s="50" t="n">
        <v>1491439.007875</v>
      </c>
      <c r="E1335" s="50" t="n">
        <v>0</v>
      </c>
      <c r="F1335" s="50" t="n">
        <v>0</v>
      </c>
      <c r="G1335" s="50" t="n">
        <v>0</v>
      </c>
      <c r="H1335" s="50" t="n">
        <v>0</v>
      </c>
      <c r="I1335" s="50" t="n">
        <v>0</v>
      </c>
      <c r="J1335" s="50" t="n">
        <v>0</v>
      </c>
      <c r="K1335" s="50" t="n">
        <v>0</v>
      </c>
      <c r="L1335" s="50" t="n">
        <v>0</v>
      </c>
      <c r="M1335" s="50" t="n">
        <v>0</v>
      </c>
      <c r="N1335" s="50" t="n">
        <v>0</v>
      </c>
      <c r="O1335" s="50" t="n">
        <v>218532.58</v>
      </c>
      <c r="P1335" s="50" t="n">
        <v>-610288.82</v>
      </c>
      <c r="Q1335" s="51" t="n">
        <v>-391756.24</v>
      </c>
    </row>
    <row r="1336" customFormat="false" ht="12.75" hidden="false" customHeight="false" outlineLevel="0" collapsed="false">
      <c r="B1336" s="85" t="s">
        <v>53</v>
      </c>
      <c r="C1336" s="13" t="n">
        <v>1335</v>
      </c>
      <c r="D1336" s="50" t="n">
        <v>27718.2771120381</v>
      </c>
      <c r="E1336" s="50" t="n">
        <v>0</v>
      </c>
      <c r="F1336" s="50" t="n">
        <v>0</v>
      </c>
      <c r="G1336" s="50" t="n">
        <v>0.78</v>
      </c>
      <c r="H1336" s="50" t="n">
        <v>0</v>
      </c>
      <c r="I1336" s="50" t="n">
        <v>0</v>
      </c>
      <c r="J1336" s="50" t="n">
        <v>0</v>
      </c>
      <c r="K1336" s="50" t="n">
        <v>0</v>
      </c>
      <c r="L1336" s="50" t="n">
        <v>0</v>
      </c>
      <c r="M1336" s="50" t="n">
        <v>0</v>
      </c>
      <c r="N1336" s="50" t="n">
        <v>0.78</v>
      </c>
      <c r="O1336" s="50" t="n">
        <v>0</v>
      </c>
      <c r="P1336" s="50" t="n">
        <v>0</v>
      </c>
      <c r="Q1336" s="51" t="n">
        <v>0.78</v>
      </c>
    </row>
    <row r="1337" customFormat="false" ht="12.75" hidden="false" customHeight="false" outlineLevel="0" collapsed="false">
      <c r="B1337" s="85" t="s">
        <v>56</v>
      </c>
      <c r="C1337" s="13" t="n">
        <v>1336</v>
      </c>
      <c r="D1337" s="50" t="n">
        <v>72397.6169198945</v>
      </c>
      <c r="E1337" s="50" t="n">
        <v>0</v>
      </c>
      <c r="F1337" s="50" t="n">
        <v>0</v>
      </c>
      <c r="G1337" s="50" t="n">
        <v>10721.67</v>
      </c>
      <c r="H1337" s="50" t="n">
        <v>0</v>
      </c>
      <c r="I1337" s="50" t="n">
        <v>0</v>
      </c>
      <c r="J1337" s="50" t="n">
        <v>0</v>
      </c>
      <c r="K1337" s="50" t="n">
        <v>0</v>
      </c>
      <c r="L1337" s="50" t="n">
        <v>0</v>
      </c>
      <c r="M1337" s="50" t="n">
        <v>0</v>
      </c>
      <c r="N1337" s="50" t="n">
        <v>10721.67</v>
      </c>
      <c r="O1337" s="50" t="n">
        <v>0</v>
      </c>
      <c r="P1337" s="50" t="n">
        <v>0</v>
      </c>
      <c r="Q1337" s="51" t="n">
        <v>10721.67</v>
      </c>
    </row>
    <row r="1338" customFormat="false" ht="12.75" hidden="false" customHeight="false" outlineLevel="0" collapsed="false">
      <c r="B1338" s="85" t="s">
        <v>59</v>
      </c>
      <c r="C1338" s="13" t="n">
        <v>1337</v>
      </c>
      <c r="D1338" s="50" t="n">
        <v>261977.992455637</v>
      </c>
      <c r="E1338" s="50" t="n">
        <v>0</v>
      </c>
      <c r="F1338" s="50" t="n">
        <v>0</v>
      </c>
      <c r="G1338" s="50" t="n">
        <v>0</v>
      </c>
      <c r="H1338" s="50" t="n">
        <v>0</v>
      </c>
      <c r="I1338" s="50" t="n">
        <v>0</v>
      </c>
      <c r="J1338" s="50" t="n">
        <v>0</v>
      </c>
      <c r="K1338" s="50" t="n">
        <v>0</v>
      </c>
      <c r="L1338" s="50" t="n">
        <v>0</v>
      </c>
      <c r="M1338" s="50" t="n">
        <v>0</v>
      </c>
      <c r="N1338" s="50" t="n">
        <v>0</v>
      </c>
      <c r="O1338" s="50" t="n">
        <v>0</v>
      </c>
      <c r="P1338" s="50" t="n">
        <v>0</v>
      </c>
      <c r="Q1338" s="51" t="n">
        <v>0</v>
      </c>
    </row>
    <row r="1339" customFormat="false" ht="12.75" hidden="false" customHeight="false" outlineLevel="0" collapsed="false">
      <c r="B1339" s="85" t="s">
        <v>109</v>
      </c>
      <c r="C1339" s="13" t="n">
        <v>1338</v>
      </c>
      <c r="D1339" s="50" t="n">
        <v>0</v>
      </c>
      <c r="E1339" s="50" t="n">
        <v>0</v>
      </c>
      <c r="F1339" s="50" t="n">
        <v>0</v>
      </c>
      <c r="G1339" s="50" t="n">
        <v>0</v>
      </c>
      <c r="H1339" s="50" t="n">
        <v>0</v>
      </c>
      <c r="I1339" s="50" t="n">
        <v>0</v>
      </c>
      <c r="J1339" s="50" t="n">
        <v>0</v>
      </c>
      <c r="K1339" s="50" t="n">
        <v>0</v>
      </c>
      <c r="L1339" s="50" t="n">
        <v>0</v>
      </c>
      <c r="M1339" s="50" t="n">
        <v>0</v>
      </c>
      <c r="N1339" s="50" t="n">
        <v>0</v>
      </c>
      <c r="O1339" s="50" t="n">
        <v>0</v>
      </c>
      <c r="P1339" s="50" t="n">
        <v>0</v>
      </c>
      <c r="Q1339" s="51" t="n">
        <v>0</v>
      </c>
    </row>
    <row r="1340" customFormat="false" ht="12.75" hidden="false" customHeight="false" outlineLevel="0" collapsed="false">
      <c r="B1340" s="85" t="s">
        <v>64</v>
      </c>
      <c r="C1340" s="13" t="n">
        <v>1339</v>
      </c>
      <c r="D1340" s="50" t="n">
        <v>7417385.39134327</v>
      </c>
      <c r="E1340" s="50" t="n">
        <v>0</v>
      </c>
      <c r="F1340" s="50" t="n">
        <v>0</v>
      </c>
      <c r="G1340" s="50" t="n">
        <v>26106.18</v>
      </c>
      <c r="H1340" s="50" t="n">
        <v>43384.72</v>
      </c>
      <c r="I1340" s="50" t="n">
        <v>45531.74</v>
      </c>
      <c r="J1340" s="50" t="n">
        <v>45219.72</v>
      </c>
      <c r="K1340" s="50" t="n">
        <v>94802.86</v>
      </c>
      <c r="L1340" s="50" t="n">
        <v>45870.45</v>
      </c>
      <c r="M1340" s="50" t="n">
        <v>131690.17</v>
      </c>
      <c r="N1340" s="50" t="n">
        <v>432605.84</v>
      </c>
      <c r="O1340" s="50" t="n">
        <v>-124194.7</v>
      </c>
      <c r="P1340" s="50" t="n">
        <v>1183025.69</v>
      </c>
      <c r="Q1340" s="51" t="n">
        <v>1491436.83</v>
      </c>
    </row>
    <row r="1341" customFormat="false" ht="12.75" hidden="false" customHeight="false" outlineLevel="0" collapsed="false">
      <c r="B1341" s="85" t="s">
        <v>67</v>
      </c>
      <c r="C1341" s="13" t="n">
        <v>1340</v>
      </c>
      <c r="D1341" s="50" t="n">
        <v>38775.3025423844</v>
      </c>
      <c r="E1341" s="50" t="n">
        <v>0</v>
      </c>
      <c r="F1341" s="50" t="n">
        <v>0</v>
      </c>
      <c r="G1341" s="50" t="n">
        <v>-397.1</v>
      </c>
      <c r="H1341" s="50" t="n">
        <v>0</v>
      </c>
      <c r="I1341" s="50" t="n">
        <v>0</v>
      </c>
      <c r="J1341" s="50" t="n">
        <v>0</v>
      </c>
      <c r="K1341" s="50" t="n">
        <v>0</v>
      </c>
      <c r="L1341" s="50" t="n">
        <v>0</v>
      </c>
      <c r="M1341" s="50" t="n">
        <v>0</v>
      </c>
      <c r="N1341" s="50" t="n">
        <v>-397.1</v>
      </c>
      <c r="O1341" s="50" t="n">
        <v>0</v>
      </c>
      <c r="P1341" s="50" t="n">
        <v>0</v>
      </c>
      <c r="Q1341" s="51" t="n">
        <v>-397.1</v>
      </c>
    </row>
    <row r="1342" customFormat="false" ht="12.75" hidden="false" customHeight="false" outlineLevel="0" collapsed="false">
      <c r="B1342" s="85" t="s">
        <v>70</v>
      </c>
      <c r="C1342" s="13" t="n">
        <v>1341</v>
      </c>
      <c r="D1342" s="50" t="n">
        <v>122959.895584007</v>
      </c>
      <c r="E1342" s="50" t="n">
        <v>0</v>
      </c>
      <c r="F1342" s="50" t="n">
        <v>0</v>
      </c>
      <c r="G1342" s="50" t="n">
        <v>0</v>
      </c>
      <c r="H1342" s="50" t="n">
        <v>0</v>
      </c>
      <c r="I1342" s="50" t="n">
        <v>0</v>
      </c>
      <c r="J1342" s="50" t="n">
        <v>0</v>
      </c>
      <c r="K1342" s="50" t="n">
        <v>0</v>
      </c>
      <c r="L1342" s="50" t="n">
        <v>0</v>
      </c>
      <c r="M1342" s="50" t="n">
        <v>0</v>
      </c>
      <c r="N1342" s="50" t="n">
        <v>0</v>
      </c>
      <c r="O1342" s="50" t="n">
        <v>0</v>
      </c>
      <c r="P1342" s="50" t="n">
        <v>0</v>
      </c>
      <c r="Q1342" s="51" t="n">
        <v>0</v>
      </c>
    </row>
    <row r="1343" customFormat="false" ht="12.75" hidden="false" customHeight="false" outlineLevel="0" collapsed="false">
      <c r="B1343" s="85" t="s">
        <v>75</v>
      </c>
      <c r="C1343" s="13" t="n">
        <v>1342</v>
      </c>
      <c r="D1343" s="50" t="n">
        <v>4741474.55598125</v>
      </c>
      <c r="E1343" s="50" t="n">
        <v>0</v>
      </c>
      <c r="F1343" s="50" t="n">
        <v>0</v>
      </c>
      <c r="G1343" s="50" t="n">
        <v>10885.36</v>
      </c>
      <c r="H1343" s="50" t="n">
        <v>16642.85</v>
      </c>
      <c r="I1343" s="50" t="n">
        <v>27109.87</v>
      </c>
      <c r="J1343" s="50" t="n">
        <v>27035.25</v>
      </c>
      <c r="K1343" s="50" t="n">
        <v>65056.31</v>
      </c>
      <c r="L1343" s="50" t="n">
        <v>18588.65</v>
      </c>
      <c r="M1343" s="50" t="n">
        <v>39371.82</v>
      </c>
      <c r="N1343" s="50" t="n">
        <v>204690.11</v>
      </c>
      <c r="O1343" s="50" t="n">
        <v>468015.69</v>
      </c>
      <c r="P1343" s="50" t="n">
        <v>2303295.36</v>
      </c>
      <c r="Q1343" s="51" t="n">
        <v>2976001.16</v>
      </c>
    </row>
    <row r="1344" customFormat="false" ht="12.75" hidden="false" customHeight="false" outlineLevel="0" collapsed="false">
      <c r="B1344" s="85" t="s">
        <v>78</v>
      </c>
      <c r="C1344" s="13" t="n">
        <v>1343</v>
      </c>
      <c r="D1344" s="50" t="n">
        <v>48465.7804894959</v>
      </c>
      <c r="E1344" s="50" t="n">
        <v>0</v>
      </c>
      <c r="F1344" s="50" t="n">
        <v>0</v>
      </c>
      <c r="G1344" s="50" t="n">
        <v>1776.54</v>
      </c>
      <c r="H1344" s="50" t="n">
        <v>0</v>
      </c>
      <c r="I1344" s="50" t="n">
        <v>0</v>
      </c>
      <c r="J1344" s="50" t="n">
        <v>0</v>
      </c>
      <c r="K1344" s="50" t="n">
        <v>0</v>
      </c>
      <c r="L1344" s="50" t="n">
        <v>0</v>
      </c>
      <c r="M1344" s="50" t="n">
        <v>0</v>
      </c>
      <c r="N1344" s="50" t="n">
        <v>1776.54</v>
      </c>
      <c r="O1344" s="50" t="n">
        <v>0</v>
      </c>
      <c r="P1344" s="50" t="n">
        <v>0</v>
      </c>
      <c r="Q1344" s="51" t="n">
        <v>1776.54</v>
      </c>
    </row>
    <row r="1345" customFormat="false" ht="12.75" hidden="false" customHeight="false" outlineLevel="0" collapsed="false">
      <c r="B1345" s="85"/>
      <c r="C1345" s="13" t="n">
        <v>1344</v>
      </c>
      <c r="D1345" s="50"/>
      <c r="E1345" s="50"/>
      <c r="F1345" s="50"/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1"/>
    </row>
    <row r="1346" customFormat="false" ht="12.75" hidden="false" customHeight="false" outlineLevel="0" collapsed="false">
      <c r="B1346" s="85" t="s">
        <v>83</v>
      </c>
      <c r="C1346" s="13" t="n">
        <v>1345</v>
      </c>
      <c r="D1346" s="50" t="s">
        <v>4</v>
      </c>
      <c r="E1346" s="50"/>
      <c r="F1346" s="50"/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1"/>
    </row>
    <row r="1347" customFormat="false" ht="12.75" hidden="false" customHeight="false" outlineLevel="0" collapsed="false">
      <c r="B1347" s="85" t="s">
        <v>22</v>
      </c>
      <c r="C1347" s="13" t="n">
        <v>1346</v>
      </c>
      <c r="D1347" s="50" t="n">
        <v>917436.22435586</v>
      </c>
      <c r="E1347" s="50" t="n">
        <v>0</v>
      </c>
      <c r="F1347" s="50" t="n">
        <v>0</v>
      </c>
      <c r="G1347" s="50" t="n">
        <v>0</v>
      </c>
      <c r="H1347" s="50" t="n">
        <v>0</v>
      </c>
      <c r="I1347" s="50" t="n">
        <v>0</v>
      </c>
      <c r="J1347" s="50" t="n">
        <v>0</v>
      </c>
      <c r="K1347" s="50" t="n">
        <v>0</v>
      </c>
      <c r="L1347" s="50" t="n">
        <v>0</v>
      </c>
      <c r="M1347" s="50" t="n">
        <v>0</v>
      </c>
      <c r="N1347" s="50" t="n">
        <v>0</v>
      </c>
      <c r="O1347" s="50" t="n">
        <v>0</v>
      </c>
      <c r="P1347" s="50" t="n">
        <v>0</v>
      </c>
      <c r="Q1347" s="51" t="n">
        <v>0</v>
      </c>
    </row>
    <row r="1348" customFormat="false" ht="12.75" hidden="false" customHeight="false" outlineLevel="0" collapsed="false">
      <c r="B1348" s="85" t="s">
        <v>27</v>
      </c>
      <c r="C1348" s="13" t="n">
        <v>1347</v>
      </c>
      <c r="D1348" s="50" t="n">
        <v>1629394.03024436</v>
      </c>
      <c r="E1348" s="50" t="n">
        <v>0</v>
      </c>
      <c r="F1348" s="50" t="n">
        <v>0</v>
      </c>
      <c r="G1348" s="50" t="n">
        <v>0</v>
      </c>
      <c r="H1348" s="50" t="n">
        <v>0</v>
      </c>
      <c r="I1348" s="50" t="n">
        <v>0</v>
      </c>
      <c r="J1348" s="50" t="n">
        <v>0</v>
      </c>
      <c r="K1348" s="50" t="n">
        <v>0</v>
      </c>
      <c r="L1348" s="50" t="n">
        <v>0</v>
      </c>
      <c r="M1348" s="50" t="n">
        <v>0</v>
      </c>
      <c r="N1348" s="50" t="n">
        <v>0</v>
      </c>
      <c r="O1348" s="50" t="n">
        <v>0</v>
      </c>
      <c r="P1348" s="50" t="n">
        <v>0</v>
      </c>
      <c r="Q1348" s="51" t="n">
        <v>0</v>
      </c>
    </row>
    <row r="1349" customFormat="false" ht="12.75" hidden="false" customHeight="false" outlineLevel="0" collapsed="false">
      <c r="B1349" s="85" t="s">
        <v>77</v>
      </c>
      <c r="C1349" s="13" t="n">
        <v>1348</v>
      </c>
      <c r="D1349" s="50" t="n">
        <v>641460.078889852</v>
      </c>
      <c r="E1349" s="50" t="n">
        <v>0</v>
      </c>
      <c r="F1349" s="50" t="n">
        <v>0</v>
      </c>
      <c r="G1349" s="50" t="n">
        <v>-3.9283566910111</v>
      </c>
      <c r="H1349" s="50" t="n">
        <v>-3.6455926616568</v>
      </c>
      <c r="I1349" s="50" t="n">
        <v>-11.9180859690818</v>
      </c>
      <c r="J1349" s="50" t="n">
        <v>-15.854180981263</v>
      </c>
      <c r="K1349" s="50" t="n">
        <v>-22.4323503680224</v>
      </c>
      <c r="L1349" s="50" t="n">
        <v>-25.5915598951343</v>
      </c>
      <c r="M1349" s="50" t="n">
        <v>-4.18137526200199</v>
      </c>
      <c r="N1349" s="50" t="n">
        <v>-111.0339323618</v>
      </c>
      <c r="O1349" s="50" t="n">
        <v>-491.015719963639</v>
      </c>
      <c r="P1349" s="50" t="n">
        <v>-3616.27213092901</v>
      </c>
      <c r="Q1349" s="51" t="n">
        <v>-4206.58056798763</v>
      </c>
    </row>
    <row r="1350" customFormat="false" ht="12.75" hidden="false" customHeight="false" outlineLevel="0" collapsed="false">
      <c r="B1350" s="85" t="s">
        <v>66</v>
      </c>
      <c r="C1350" s="13" t="n">
        <v>1349</v>
      </c>
      <c r="D1350" s="50" t="n">
        <v>949358.436461205</v>
      </c>
      <c r="E1350" s="50" t="n">
        <v>0</v>
      </c>
      <c r="F1350" s="50" t="n">
        <v>0</v>
      </c>
      <c r="G1350" s="50" t="n">
        <v>0</v>
      </c>
      <c r="H1350" s="50" t="n">
        <v>0</v>
      </c>
      <c r="I1350" s="50" t="n">
        <v>0</v>
      </c>
      <c r="J1350" s="50" t="n">
        <v>0</v>
      </c>
      <c r="K1350" s="50" t="n">
        <v>0</v>
      </c>
      <c r="L1350" s="50" t="n">
        <v>0</v>
      </c>
      <c r="M1350" s="50" t="n">
        <v>0</v>
      </c>
      <c r="N1350" s="50" t="n">
        <v>0</v>
      </c>
      <c r="O1350" s="50" t="n">
        <v>0</v>
      </c>
      <c r="P1350" s="50" t="n">
        <v>0</v>
      </c>
      <c r="Q1350" s="51" t="n">
        <v>0</v>
      </c>
    </row>
    <row r="1351" customFormat="false" ht="12.75" hidden="false" customHeight="false" outlineLevel="0" collapsed="false">
      <c r="B1351" s="85" t="s">
        <v>45</v>
      </c>
      <c r="C1351" s="13" t="n">
        <v>1350</v>
      </c>
      <c r="D1351" s="50" t="n">
        <v>0</v>
      </c>
      <c r="E1351" s="50" t="n">
        <v>0</v>
      </c>
      <c r="F1351" s="50" t="n">
        <v>0</v>
      </c>
      <c r="G1351" s="50" t="n">
        <v>0</v>
      </c>
      <c r="H1351" s="50" t="n">
        <v>0</v>
      </c>
      <c r="I1351" s="50" t="n">
        <v>0</v>
      </c>
      <c r="J1351" s="50" t="n">
        <v>0</v>
      </c>
      <c r="K1351" s="50" t="n">
        <v>0</v>
      </c>
      <c r="L1351" s="50" t="n">
        <v>0</v>
      </c>
      <c r="M1351" s="50" t="n">
        <v>0</v>
      </c>
      <c r="N1351" s="50" t="n">
        <v>0</v>
      </c>
      <c r="O1351" s="50" t="n">
        <v>0</v>
      </c>
      <c r="P1351" s="50" t="n">
        <v>0</v>
      </c>
      <c r="Q1351" s="51" t="n">
        <v>0</v>
      </c>
    </row>
    <row r="1352" customFormat="false" ht="12.75" hidden="false" customHeight="false" outlineLevel="0" collapsed="false">
      <c r="B1352" s="85" t="s">
        <v>52</v>
      </c>
      <c r="C1352" s="13" t="n">
        <v>1351</v>
      </c>
      <c r="D1352" s="50" t="n">
        <v>0</v>
      </c>
      <c r="E1352" s="50" t="n">
        <v>0</v>
      </c>
      <c r="F1352" s="50" t="n">
        <v>0</v>
      </c>
      <c r="G1352" s="50" t="n">
        <v>0</v>
      </c>
      <c r="H1352" s="50" t="n">
        <v>0</v>
      </c>
      <c r="I1352" s="50" t="n">
        <v>0</v>
      </c>
      <c r="J1352" s="50" t="n">
        <v>0</v>
      </c>
      <c r="K1352" s="50" t="n">
        <v>0</v>
      </c>
      <c r="L1352" s="50" t="n">
        <v>0</v>
      </c>
      <c r="M1352" s="50" t="n">
        <v>0</v>
      </c>
      <c r="N1352" s="50" t="n">
        <v>0</v>
      </c>
      <c r="O1352" s="50" t="n">
        <v>0</v>
      </c>
      <c r="P1352" s="50" t="n">
        <v>0</v>
      </c>
      <c r="Q1352" s="51" t="n">
        <v>0</v>
      </c>
    </row>
    <row r="1353" customFormat="false" ht="12.75" hidden="false" customHeight="false" outlineLevel="0" collapsed="false">
      <c r="B1353" s="85" t="s">
        <v>80</v>
      </c>
      <c r="C1353" s="13" t="n">
        <v>1352</v>
      </c>
      <c r="D1353" s="50" t="n">
        <v>0</v>
      </c>
      <c r="E1353" s="50" t="n">
        <v>0</v>
      </c>
      <c r="F1353" s="50" t="n">
        <v>0</v>
      </c>
      <c r="G1353" s="50" t="n">
        <v>0</v>
      </c>
      <c r="H1353" s="50" t="n">
        <v>0</v>
      </c>
      <c r="I1353" s="50" t="n">
        <v>0</v>
      </c>
      <c r="J1353" s="50" t="n">
        <v>0</v>
      </c>
      <c r="K1353" s="50" t="n">
        <v>0</v>
      </c>
      <c r="L1353" s="50" t="n">
        <v>0</v>
      </c>
      <c r="M1353" s="50" t="n">
        <v>0</v>
      </c>
      <c r="N1353" s="50" t="n">
        <v>0</v>
      </c>
      <c r="O1353" s="50" t="n">
        <v>0</v>
      </c>
      <c r="P1353" s="50" t="n">
        <v>0</v>
      </c>
      <c r="Q1353" s="51" t="n">
        <v>0</v>
      </c>
    </row>
    <row r="1354" customFormat="false" ht="12.75" hidden="false" customHeight="false" outlineLevel="0" collapsed="false">
      <c r="B1354" s="85" t="s">
        <v>49</v>
      </c>
      <c r="C1354" s="13" t="n">
        <v>1353</v>
      </c>
      <c r="D1354" s="50" t="n">
        <v>419248.186144032</v>
      </c>
      <c r="E1354" s="50" t="n">
        <v>0</v>
      </c>
      <c r="F1354" s="50" t="n">
        <v>0</v>
      </c>
      <c r="G1354" s="50" t="n">
        <v>0</v>
      </c>
      <c r="H1354" s="50" t="n">
        <v>0</v>
      </c>
      <c r="I1354" s="50" t="n">
        <v>0</v>
      </c>
      <c r="J1354" s="50" t="n">
        <v>0</v>
      </c>
      <c r="K1354" s="50" t="n">
        <v>0</v>
      </c>
      <c r="L1354" s="50" t="n">
        <v>0</v>
      </c>
      <c r="M1354" s="50" t="n">
        <v>0</v>
      </c>
      <c r="N1354" s="50" t="n">
        <v>0</v>
      </c>
      <c r="O1354" s="50" t="n">
        <v>0</v>
      </c>
      <c r="P1354" s="50" t="n">
        <v>0</v>
      </c>
      <c r="Q1354" s="51" t="n">
        <v>0</v>
      </c>
    </row>
    <row r="1355" customFormat="false" ht="12.75" hidden="false" customHeight="false" outlineLevel="0" collapsed="false">
      <c r="B1355" s="85" t="s">
        <v>34</v>
      </c>
      <c r="C1355" s="13" t="n">
        <v>1354</v>
      </c>
      <c r="D1355" s="50" t="n">
        <v>0</v>
      </c>
      <c r="E1355" s="50" t="n">
        <v>0</v>
      </c>
      <c r="F1355" s="50" t="n">
        <v>0</v>
      </c>
      <c r="G1355" s="50" t="n">
        <v>0</v>
      </c>
      <c r="H1355" s="50" t="n">
        <v>0</v>
      </c>
      <c r="I1355" s="50" t="n">
        <v>0</v>
      </c>
      <c r="J1355" s="50" t="n">
        <v>0</v>
      </c>
      <c r="K1355" s="50" t="n">
        <v>0</v>
      </c>
      <c r="L1355" s="50" t="n">
        <v>0</v>
      </c>
      <c r="M1355" s="50" t="n">
        <v>0</v>
      </c>
      <c r="N1355" s="50" t="n">
        <v>0</v>
      </c>
      <c r="O1355" s="50" t="n">
        <v>0</v>
      </c>
      <c r="P1355" s="50" t="n">
        <v>0</v>
      </c>
      <c r="Q1355" s="51" t="n">
        <v>0</v>
      </c>
    </row>
    <row r="1356" customFormat="false" ht="12.75" hidden="false" customHeight="false" outlineLevel="0" collapsed="false">
      <c r="B1356" s="85" t="s">
        <v>69</v>
      </c>
      <c r="C1356" s="13" t="n">
        <v>1355</v>
      </c>
      <c r="D1356" s="50" t="n">
        <v>0</v>
      </c>
      <c r="E1356" s="50" t="n">
        <v>0</v>
      </c>
      <c r="F1356" s="50" t="n">
        <v>0</v>
      </c>
      <c r="G1356" s="50" t="n">
        <v>0</v>
      </c>
      <c r="H1356" s="50" t="n">
        <v>0</v>
      </c>
      <c r="I1356" s="50" t="n">
        <v>0</v>
      </c>
      <c r="J1356" s="50" t="n">
        <v>0</v>
      </c>
      <c r="K1356" s="50" t="n">
        <v>0</v>
      </c>
      <c r="L1356" s="50" t="n">
        <v>0</v>
      </c>
      <c r="M1356" s="50" t="n">
        <v>0</v>
      </c>
      <c r="N1356" s="50" t="n">
        <v>0</v>
      </c>
      <c r="O1356" s="50" t="n">
        <v>0</v>
      </c>
      <c r="P1356" s="50" t="n">
        <v>0</v>
      </c>
      <c r="Q1356" s="51" t="n">
        <v>0</v>
      </c>
    </row>
    <row r="1357" customFormat="false" ht="12.75" hidden="false" customHeight="false" outlineLevel="0" collapsed="false">
      <c r="B1357" s="85" t="s">
        <v>72</v>
      </c>
      <c r="C1357" s="13" t="n">
        <v>1356</v>
      </c>
      <c r="D1357" s="50" t="n">
        <v>50182.6734193921</v>
      </c>
      <c r="E1357" s="50" t="n">
        <v>0</v>
      </c>
      <c r="F1357" s="50" t="n">
        <v>0</v>
      </c>
      <c r="G1357" s="50" t="n">
        <v>0</v>
      </c>
      <c r="H1357" s="50" t="n">
        <v>-22.396727</v>
      </c>
      <c r="I1357" s="50" t="n">
        <v>0</v>
      </c>
      <c r="J1357" s="50" t="n">
        <v>0</v>
      </c>
      <c r="K1357" s="50" t="n">
        <v>0</v>
      </c>
      <c r="L1357" s="50" t="n">
        <v>0</v>
      </c>
      <c r="M1357" s="50" t="n">
        <v>0</v>
      </c>
      <c r="N1357" s="50" t="n">
        <v>0</v>
      </c>
      <c r="O1357" s="50" t="n">
        <v>0</v>
      </c>
      <c r="P1357" s="50" t="n">
        <v>0</v>
      </c>
      <c r="Q1357" s="51" t="n">
        <v>0</v>
      </c>
    </row>
    <row r="1358" customFormat="false" ht="12.75" hidden="false" customHeight="false" outlineLevel="0" collapsed="false">
      <c r="B1358" s="85" t="s">
        <v>31</v>
      </c>
      <c r="C1358" s="13" t="n">
        <v>1357</v>
      </c>
      <c r="D1358" s="50" t="n">
        <v>0</v>
      </c>
      <c r="E1358" s="50" t="n">
        <v>0</v>
      </c>
      <c r="F1358" s="50" t="n">
        <v>0</v>
      </c>
      <c r="G1358" s="50" t="n">
        <v>0</v>
      </c>
      <c r="H1358" s="50" t="n">
        <v>0</v>
      </c>
      <c r="I1358" s="50" t="n">
        <v>0</v>
      </c>
      <c r="J1358" s="50" t="n">
        <v>0</v>
      </c>
      <c r="K1358" s="50" t="n">
        <v>0</v>
      </c>
      <c r="L1358" s="50" t="n">
        <v>0</v>
      </c>
      <c r="M1358" s="50" t="n">
        <v>0</v>
      </c>
      <c r="N1358" s="50" t="n">
        <v>0</v>
      </c>
      <c r="O1358" s="50" t="n">
        <v>0</v>
      </c>
      <c r="P1358" s="50" t="n">
        <v>0</v>
      </c>
      <c r="Q1358" s="51" t="n">
        <v>0</v>
      </c>
    </row>
    <row r="1359" customFormat="false" ht="12.75" hidden="false" customHeight="false" outlineLevel="0" collapsed="false">
      <c r="B1359" s="85" t="s">
        <v>37</v>
      </c>
      <c r="C1359" s="13" t="n">
        <v>1358</v>
      </c>
      <c r="D1359" s="50" t="n">
        <v>0</v>
      </c>
      <c r="E1359" s="50" t="n">
        <v>0</v>
      </c>
      <c r="F1359" s="50" t="n">
        <v>0</v>
      </c>
      <c r="G1359" s="50" t="n">
        <v>0</v>
      </c>
      <c r="H1359" s="50" t="n">
        <v>0</v>
      </c>
      <c r="I1359" s="50" t="n">
        <v>0</v>
      </c>
      <c r="J1359" s="50" t="n">
        <v>0</v>
      </c>
      <c r="K1359" s="50" t="n">
        <v>0</v>
      </c>
      <c r="L1359" s="50" t="n">
        <v>0</v>
      </c>
      <c r="M1359" s="50" t="n">
        <v>0</v>
      </c>
      <c r="N1359" s="50" t="n">
        <v>0</v>
      </c>
      <c r="O1359" s="50" t="n">
        <v>0</v>
      </c>
      <c r="P1359" s="50" t="n">
        <v>0</v>
      </c>
      <c r="Q1359" s="51" t="n">
        <v>0</v>
      </c>
    </row>
    <row r="1360" customFormat="false" ht="12.75" hidden="false" customHeight="false" outlineLevel="0" collapsed="false">
      <c r="B1360" s="85" t="n">
        <v>0</v>
      </c>
      <c r="C1360" s="13" t="n">
        <v>1359</v>
      </c>
      <c r="D1360" s="50" t="n">
        <v>0</v>
      </c>
      <c r="E1360" s="50" t="n">
        <v>0</v>
      </c>
      <c r="F1360" s="50" t="n">
        <v>0</v>
      </c>
      <c r="G1360" s="50" t="n">
        <v>0</v>
      </c>
      <c r="H1360" s="50" t="n">
        <v>0</v>
      </c>
      <c r="I1360" s="50" t="n">
        <v>0</v>
      </c>
      <c r="J1360" s="50" t="n">
        <v>0</v>
      </c>
      <c r="K1360" s="50" t="n">
        <v>0</v>
      </c>
      <c r="L1360" s="50" t="n">
        <v>0</v>
      </c>
      <c r="M1360" s="50" t="n">
        <v>0</v>
      </c>
      <c r="N1360" s="50" t="n">
        <v>0</v>
      </c>
      <c r="O1360" s="50" t="n">
        <v>0</v>
      </c>
      <c r="P1360" s="50" t="n">
        <v>0</v>
      </c>
      <c r="Q1360" s="51" t="n">
        <v>0</v>
      </c>
    </row>
    <row r="1361" customFormat="false" ht="12.75" hidden="false" customHeight="false" outlineLevel="0" collapsed="false">
      <c r="B1361" s="87" t="n">
        <v>0</v>
      </c>
      <c r="C1361" s="64" t="n">
        <v>1360</v>
      </c>
      <c r="D1361" s="54" t="n">
        <v>0</v>
      </c>
      <c r="E1361" s="54" t="n">
        <v>0</v>
      </c>
      <c r="F1361" s="54" t="n">
        <v>0</v>
      </c>
      <c r="G1361" s="54" t="n">
        <v>0</v>
      </c>
      <c r="H1361" s="54" t="n">
        <v>0</v>
      </c>
      <c r="I1361" s="54" t="n">
        <v>0</v>
      </c>
      <c r="J1361" s="54" t="n">
        <v>0</v>
      </c>
      <c r="K1361" s="54" t="n">
        <v>0</v>
      </c>
      <c r="L1361" s="54" t="n">
        <v>0</v>
      </c>
      <c r="M1361" s="54" t="n">
        <v>0</v>
      </c>
      <c r="N1361" s="54" t="n">
        <v>0</v>
      </c>
      <c r="O1361" s="54" t="n">
        <v>0</v>
      </c>
      <c r="P1361" s="54" t="n">
        <v>0</v>
      </c>
      <c r="Q1361" s="55" t="n">
        <v>0</v>
      </c>
    </row>
    <row r="1362" customFormat="false" ht="12.75" hidden="false" customHeight="false" outlineLevel="0" collapsed="false">
      <c r="A1362" s="0" t="n">
        <v>35</v>
      </c>
      <c r="B1362" s="57" t="n">
        <v>36952</v>
      </c>
      <c r="C1362" s="58" t="n">
        <v>1361</v>
      </c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83"/>
    </row>
    <row r="1363" customFormat="false" ht="12.75" hidden="false" customHeight="false" outlineLevel="0" collapsed="false">
      <c r="B1363" s="61"/>
      <c r="C1363" s="13" t="n">
        <v>1362</v>
      </c>
      <c r="D1363" s="13"/>
      <c r="E1363" s="21" t="s">
        <v>5</v>
      </c>
      <c r="F1363" s="21" t="s">
        <v>6</v>
      </c>
      <c r="G1363" s="21" t="s">
        <v>7</v>
      </c>
      <c r="H1363" s="21" t="s">
        <v>8</v>
      </c>
      <c r="I1363" s="21" t="s">
        <v>9</v>
      </c>
      <c r="J1363" s="21" t="s">
        <v>10</v>
      </c>
      <c r="K1363" s="21" t="s">
        <v>11</v>
      </c>
      <c r="L1363" s="21" t="s">
        <v>12</v>
      </c>
      <c r="M1363" s="21" t="s">
        <v>13</v>
      </c>
      <c r="N1363" s="21" t="s">
        <v>14</v>
      </c>
      <c r="O1363" s="21" t="n">
        <v>2002</v>
      </c>
      <c r="P1363" s="21" t="s">
        <v>15</v>
      </c>
      <c r="Q1363" s="84" t="s">
        <v>16</v>
      </c>
    </row>
    <row r="1364" customFormat="false" ht="12.75" hidden="false" customHeight="false" outlineLevel="0" collapsed="false">
      <c r="B1364" s="85" t="s">
        <v>107</v>
      </c>
      <c r="C1364" s="13" t="n">
        <v>1363</v>
      </c>
      <c r="D1364" s="13" t="s">
        <v>4</v>
      </c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86"/>
    </row>
    <row r="1365" customFormat="false" ht="12.75" hidden="false" customHeight="false" outlineLevel="0" collapsed="false">
      <c r="B1365" s="85" t="s">
        <v>19</v>
      </c>
      <c r="C1365" s="13" t="n">
        <v>1364</v>
      </c>
      <c r="D1365" s="50" t="n">
        <v>20539735.4410442</v>
      </c>
      <c r="E1365" s="50" t="n">
        <v>0</v>
      </c>
      <c r="F1365" s="50" t="n">
        <v>0</v>
      </c>
      <c r="G1365" s="50" t="n">
        <v>209185.34</v>
      </c>
      <c r="H1365" s="50" t="n">
        <v>388297.1</v>
      </c>
      <c r="I1365" s="50" t="n">
        <v>421033.13</v>
      </c>
      <c r="J1365" s="50" t="n">
        <v>322123.23</v>
      </c>
      <c r="K1365" s="50" t="n">
        <v>340573.89</v>
      </c>
      <c r="L1365" s="50" t="n">
        <v>358086.55</v>
      </c>
      <c r="M1365" s="50" t="n">
        <v>1404766.26</v>
      </c>
      <c r="N1365" s="50" t="n">
        <v>3444065.5</v>
      </c>
      <c r="O1365" s="50" t="n">
        <v>162412</v>
      </c>
      <c r="P1365" s="50" t="n">
        <v>2938413.11</v>
      </c>
      <c r="Q1365" s="51" t="n">
        <v>6544890.61</v>
      </c>
    </row>
    <row r="1366" customFormat="false" ht="12.75" hidden="false" customHeight="false" outlineLevel="0" collapsed="false">
      <c r="B1366" s="85" t="s">
        <v>20</v>
      </c>
      <c r="C1366" s="13" t="n">
        <v>1365</v>
      </c>
      <c r="D1366" s="50" t="n">
        <v>3081641.1136716</v>
      </c>
      <c r="E1366" s="50" t="n">
        <v>0</v>
      </c>
      <c r="F1366" s="50" t="n">
        <v>0</v>
      </c>
      <c r="G1366" s="50" t="n">
        <v>0</v>
      </c>
      <c r="H1366" s="50" t="n">
        <v>0</v>
      </c>
      <c r="I1366" s="50" t="n">
        <v>0</v>
      </c>
      <c r="J1366" s="50" t="n">
        <v>0</v>
      </c>
      <c r="K1366" s="50" t="n">
        <v>0</v>
      </c>
      <c r="L1366" s="50" t="n">
        <v>0</v>
      </c>
      <c r="M1366" s="50" t="n">
        <v>0</v>
      </c>
      <c r="N1366" s="50" t="n">
        <v>0</v>
      </c>
      <c r="O1366" s="50" t="n">
        <v>218030.45</v>
      </c>
      <c r="P1366" s="50" t="n">
        <v>1033012.83</v>
      </c>
      <c r="Q1366" s="51" t="n">
        <v>1251043.28</v>
      </c>
    </row>
    <row r="1367" customFormat="false" ht="12.75" hidden="false" customHeight="false" outlineLevel="0" collapsed="false">
      <c r="B1367" s="85" t="s">
        <v>108</v>
      </c>
      <c r="C1367" s="13" t="n">
        <v>1366</v>
      </c>
      <c r="D1367" s="50" t="n">
        <v>0</v>
      </c>
      <c r="E1367" s="50" t="n">
        <v>0</v>
      </c>
      <c r="F1367" s="50" t="n">
        <v>0</v>
      </c>
      <c r="G1367" s="50" t="n">
        <v>0</v>
      </c>
      <c r="H1367" s="50" t="n">
        <v>0</v>
      </c>
      <c r="I1367" s="50" t="n">
        <v>0</v>
      </c>
      <c r="J1367" s="50" t="n">
        <v>0</v>
      </c>
      <c r="K1367" s="50" t="n">
        <v>0</v>
      </c>
      <c r="L1367" s="50" t="n">
        <v>0</v>
      </c>
      <c r="M1367" s="50" t="n">
        <v>0</v>
      </c>
      <c r="N1367" s="50" t="n">
        <v>0</v>
      </c>
      <c r="O1367" s="50" t="n">
        <v>0</v>
      </c>
      <c r="P1367" s="50" t="n">
        <v>0</v>
      </c>
      <c r="Q1367" s="51" t="n">
        <v>0</v>
      </c>
    </row>
    <row r="1368" customFormat="false" ht="12.75" hidden="false" customHeight="false" outlineLevel="0" collapsed="false">
      <c r="B1368" s="85" t="s">
        <v>25</v>
      </c>
      <c r="C1368" s="13" t="n">
        <v>1367</v>
      </c>
      <c r="D1368" s="50" t="n">
        <v>5898455.84983498</v>
      </c>
      <c r="E1368" s="50" t="n">
        <v>0</v>
      </c>
      <c r="F1368" s="50" t="n">
        <v>0</v>
      </c>
      <c r="G1368" s="50" t="n">
        <v>119646.77</v>
      </c>
      <c r="H1368" s="50" t="n">
        <v>147650.45</v>
      </c>
      <c r="I1368" s="50" t="n">
        <v>145002.35</v>
      </c>
      <c r="J1368" s="50" t="n">
        <v>116850.09</v>
      </c>
      <c r="K1368" s="50" t="n">
        <v>235233.07</v>
      </c>
      <c r="L1368" s="50" t="n">
        <v>147276.87</v>
      </c>
      <c r="M1368" s="50" t="n">
        <v>426751.83</v>
      </c>
      <c r="N1368" s="50" t="n">
        <v>1338411.43</v>
      </c>
      <c r="O1368" s="50" t="n">
        <v>83831.64</v>
      </c>
      <c r="P1368" s="50" t="n">
        <v>1285018.31</v>
      </c>
      <c r="Q1368" s="51" t="n">
        <v>2707261.38</v>
      </c>
    </row>
    <row r="1369" customFormat="false" ht="12.75" hidden="false" customHeight="false" outlineLevel="0" collapsed="false">
      <c r="B1369" s="85" t="s">
        <v>29</v>
      </c>
      <c r="C1369" s="13" t="n">
        <v>1368</v>
      </c>
      <c r="D1369" s="50" t="n">
        <v>1512042.73228055</v>
      </c>
      <c r="E1369" s="50" t="n">
        <v>0</v>
      </c>
      <c r="F1369" s="50" t="n">
        <v>0</v>
      </c>
      <c r="G1369" s="50" t="n">
        <v>-13999.7</v>
      </c>
      <c r="H1369" s="50" t="n">
        <v>0</v>
      </c>
      <c r="I1369" s="50" t="n">
        <v>0</v>
      </c>
      <c r="J1369" s="50" t="n">
        <v>0</v>
      </c>
      <c r="K1369" s="50" t="n">
        <v>0</v>
      </c>
      <c r="L1369" s="50" t="n">
        <v>0</v>
      </c>
      <c r="M1369" s="50" t="n">
        <v>0</v>
      </c>
      <c r="N1369" s="50" t="n">
        <v>-13999.7</v>
      </c>
      <c r="O1369" s="50" t="n">
        <v>0</v>
      </c>
      <c r="P1369" s="50" t="n">
        <v>0</v>
      </c>
      <c r="Q1369" s="51" t="n">
        <v>-13999.7</v>
      </c>
    </row>
    <row r="1370" customFormat="false" ht="12.75" hidden="false" customHeight="false" outlineLevel="0" collapsed="false">
      <c r="B1370" s="85" t="s">
        <v>32</v>
      </c>
      <c r="C1370" s="13" t="n">
        <v>1369</v>
      </c>
      <c r="D1370" s="50" t="n">
        <v>566037.263294369</v>
      </c>
      <c r="E1370" s="50" t="n">
        <v>0</v>
      </c>
      <c r="F1370" s="50" t="n">
        <v>0</v>
      </c>
      <c r="G1370" s="50" t="n">
        <v>-2780.08</v>
      </c>
      <c r="H1370" s="50" t="n">
        <v>-3559.76</v>
      </c>
      <c r="I1370" s="50" t="n">
        <v>0</v>
      </c>
      <c r="J1370" s="50" t="n">
        <v>0</v>
      </c>
      <c r="K1370" s="50" t="n">
        <v>0</v>
      </c>
      <c r="L1370" s="50" t="n">
        <v>0</v>
      </c>
      <c r="M1370" s="50" t="n">
        <v>0</v>
      </c>
      <c r="N1370" s="50" t="n">
        <v>-6339.84</v>
      </c>
      <c r="O1370" s="50" t="n">
        <v>0</v>
      </c>
      <c r="P1370" s="50" t="n">
        <v>0</v>
      </c>
      <c r="Q1370" s="51" t="n">
        <v>-6339.84</v>
      </c>
    </row>
    <row r="1371" customFormat="false" ht="12.75" hidden="false" customHeight="false" outlineLevel="0" collapsed="false">
      <c r="B1371" s="85" t="s">
        <v>35</v>
      </c>
      <c r="C1371" s="13" t="n">
        <v>1370</v>
      </c>
      <c r="D1371" s="50" t="n">
        <v>633619.66111759</v>
      </c>
      <c r="E1371" s="50" t="n">
        <v>0</v>
      </c>
      <c r="F1371" s="50" t="n">
        <v>0</v>
      </c>
      <c r="G1371" s="50" t="n">
        <v>0</v>
      </c>
      <c r="H1371" s="50" t="n">
        <v>0</v>
      </c>
      <c r="I1371" s="50" t="n">
        <v>0</v>
      </c>
      <c r="J1371" s="50" t="n">
        <v>0</v>
      </c>
      <c r="K1371" s="50" t="n">
        <v>0</v>
      </c>
      <c r="L1371" s="50" t="n">
        <v>0</v>
      </c>
      <c r="M1371" s="50" t="n">
        <v>0</v>
      </c>
      <c r="N1371" s="50" t="n">
        <v>0</v>
      </c>
      <c r="O1371" s="50" t="n">
        <v>0</v>
      </c>
      <c r="P1371" s="50" t="n">
        <v>0</v>
      </c>
      <c r="Q1371" s="51" t="n">
        <v>0</v>
      </c>
    </row>
    <row r="1372" customFormat="false" ht="12.75" hidden="false" customHeight="false" outlineLevel="0" collapsed="false">
      <c r="B1372" s="85" t="s">
        <v>38</v>
      </c>
      <c r="C1372" s="13" t="n">
        <v>1371</v>
      </c>
      <c r="D1372" s="50" t="n">
        <v>0</v>
      </c>
      <c r="E1372" s="50" t="n">
        <v>0</v>
      </c>
      <c r="F1372" s="50" t="n">
        <v>0</v>
      </c>
      <c r="G1372" s="50" t="n">
        <v>0</v>
      </c>
      <c r="H1372" s="50" t="n">
        <v>0</v>
      </c>
      <c r="I1372" s="50" t="n">
        <v>0</v>
      </c>
      <c r="J1372" s="50" t="n">
        <v>0</v>
      </c>
      <c r="K1372" s="50" t="n">
        <v>0</v>
      </c>
      <c r="L1372" s="50" t="n">
        <v>0</v>
      </c>
      <c r="M1372" s="50" t="n">
        <v>0</v>
      </c>
      <c r="N1372" s="50" t="n">
        <v>0</v>
      </c>
      <c r="O1372" s="50" t="n">
        <v>0</v>
      </c>
      <c r="P1372" s="50" t="n">
        <v>0</v>
      </c>
      <c r="Q1372" s="51" t="n">
        <v>0</v>
      </c>
    </row>
    <row r="1373" customFormat="false" ht="12.75" hidden="false" customHeight="false" outlineLevel="0" collapsed="false">
      <c r="B1373" s="85" t="s">
        <v>43</v>
      </c>
      <c r="C1373" s="13" t="n">
        <v>1372</v>
      </c>
      <c r="D1373" s="50" t="n">
        <v>4554925.28333526</v>
      </c>
      <c r="E1373" s="50" t="n">
        <v>0</v>
      </c>
      <c r="F1373" s="50" t="n">
        <v>0</v>
      </c>
      <c r="G1373" s="50" t="n">
        <v>33534.44</v>
      </c>
      <c r="H1373" s="50" t="n">
        <v>201606</v>
      </c>
      <c r="I1373" s="50" t="n">
        <v>204082.52</v>
      </c>
      <c r="J1373" s="50" t="n">
        <v>133614.07</v>
      </c>
      <c r="K1373" s="50" t="n">
        <v>-51875.02</v>
      </c>
      <c r="L1373" s="50" t="n">
        <v>166259.25</v>
      </c>
      <c r="M1373" s="50" t="n">
        <v>523383.99</v>
      </c>
      <c r="N1373" s="50" t="n">
        <v>1210605.25</v>
      </c>
      <c r="O1373" s="50" t="n">
        <v>170692.53</v>
      </c>
      <c r="P1373" s="50" t="n">
        <v>-3171653.02</v>
      </c>
      <c r="Q1373" s="51" t="n">
        <v>-1790355.24</v>
      </c>
    </row>
    <row r="1374" customFormat="false" ht="12.75" hidden="false" customHeight="false" outlineLevel="0" collapsed="false">
      <c r="B1374" s="85" t="s">
        <v>47</v>
      </c>
      <c r="C1374" s="13" t="n">
        <v>1373</v>
      </c>
      <c r="D1374" s="50" t="n">
        <v>2311636.03737822</v>
      </c>
      <c r="E1374" s="50" t="n">
        <v>0</v>
      </c>
      <c r="F1374" s="50" t="n">
        <v>0</v>
      </c>
      <c r="G1374" s="50" t="n">
        <v>37729.69</v>
      </c>
      <c r="H1374" s="50" t="n">
        <v>-15821.16</v>
      </c>
      <c r="I1374" s="50" t="n">
        <v>0</v>
      </c>
      <c r="J1374" s="50" t="n">
        <v>0</v>
      </c>
      <c r="K1374" s="50" t="n">
        <v>-2144.42</v>
      </c>
      <c r="L1374" s="50" t="n">
        <v>-19236.63</v>
      </c>
      <c r="M1374" s="50" t="n">
        <v>284774.73</v>
      </c>
      <c r="N1374" s="50" t="n">
        <v>285302.21</v>
      </c>
      <c r="O1374" s="50" t="n">
        <v>-870122.93</v>
      </c>
      <c r="P1374" s="50" t="n">
        <v>921401.86</v>
      </c>
      <c r="Q1374" s="51" t="n">
        <v>336581.14</v>
      </c>
    </row>
    <row r="1375" customFormat="false" ht="12.75" hidden="false" customHeight="false" outlineLevel="0" collapsed="false">
      <c r="B1375" s="85" t="s">
        <v>50</v>
      </c>
      <c r="C1375" s="13" t="n">
        <v>1374</v>
      </c>
      <c r="D1375" s="50" t="n">
        <v>1470659.62936179</v>
      </c>
      <c r="E1375" s="50" t="n">
        <v>0</v>
      </c>
      <c r="F1375" s="50" t="n">
        <v>0</v>
      </c>
      <c r="G1375" s="50" t="n">
        <v>0</v>
      </c>
      <c r="H1375" s="50" t="n">
        <v>0</v>
      </c>
      <c r="I1375" s="50" t="n">
        <v>0</v>
      </c>
      <c r="J1375" s="50" t="n">
        <v>0</v>
      </c>
      <c r="K1375" s="50" t="n">
        <v>0</v>
      </c>
      <c r="L1375" s="50" t="n">
        <v>0</v>
      </c>
      <c r="M1375" s="50" t="n">
        <v>0</v>
      </c>
      <c r="N1375" s="50" t="n">
        <v>0</v>
      </c>
      <c r="O1375" s="50" t="n">
        <v>218427.19</v>
      </c>
      <c r="P1375" s="50" t="n">
        <v>-609305.73</v>
      </c>
      <c r="Q1375" s="51" t="n">
        <v>-390878.54</v>
      </c>
    </row>
    <row r="1376" customFormat="false" ht="12.75" hidden="false" customHeight="false" outlineLevel="0" collapsed="false">
      <c r="B1376" s="85" t="s">
        <v>53</v>
      </c>
      <c r="C1376" s="13" t="n">
        <v>1375</v>
      </c>
      <c r="D1376" s="50" t="n">
        <v>107995.358423728</v>
      </c>
      <c r="E1376" s="50" t="n">
        <v>0</v>
      </c>
      <c r="F1376" s="50" t="n">
        <v>0</v>
      </c>
      <c r="G1376" s="50" t="n">
        <v>4368.7</v>
      </c>
      <c r="H1376" s="50" t="n">
        <v>0</v>
      </c>
      <c r="I1376" s="50" t="n">
        <v>0</v>
      </c>
      <c r="J1376" s="50" t="n">
        <v>0</v>
      </c>
      <c r="K1376" s="50" t="n">
        <v>0</v>
      </c>
      <c r="L1376" s="50" t="n">
        <v>0</v>
      </c>
      <c r="M1376" s="50" t="n">
        <v>0</v>
      </c>
      <c r="N1376" s="50" t="n">
        <v>4368.7</v>
      </c>
      <c r="O1376" s="50" t="n">
        <v>0</v>
      </c>
      <c r="P1376" s="50" t="n">
        <v>0</v>
      </c>
      <c r="Q1376" s="51" t="n">
        <v>4368.7</v>
      </c>
    </row>
    <row r="1377" customFormat="false" ht="12.75" hidden="false" customHeight="false" outlineLevel="0" collapsed="false">
      <c r="B1377" s="85" t="s">
        <v>56</v>
      </c>
      <c r="C1377" s="13" t="n">
        <v>1376</v>
      </c>
      <c r="D1377" s="50" t="n">
        <v>311648.415298484</v>
      </c>
      <c r="E1377" s="50" t="n">
        <v>0</v>
      </c>
      <c r="F1377" s="50" t="n">
        <v>0</v>
      </c>
      <c r="G1377" s="50" t="n">
        <v>1588.62</v>
      </c>
      <c r="H1377" s="50" t="n">
        <v>0</v>
      </c>
      <c r="I1377" s="50" t="n">
        <v>0</v>
      </c>
      <c r="J1377" s="50" t="n">
        <v>0</v>
      </c>
      <c r="K1377" s="50" t="n">
        <v>0</v>
      </c>
      <c r="L1377" s="50" t="n">
        <v>0</v>
      </c>
      <c r="M1377" s="50" t="n">
        <v>0</v>
      </c>
      <c r="N1377" s="50" t="n">
        <v>1588.62</v>
      </c>
      <c r="O1377" s="50" t="n">
        <v>0</v>
      </c>
      <c r="P1377" s="50" t="n">
        <v>0</v>
      </c>
      <c r="Q1377" s="51" t="n">
        <v>1588.62</v>
      </c>
    </row>
    <row r="1378" customFormat="false" ht="12.75" hidden="false" customHeight="false" outlineLevel="0" collapsed="false">
      <c r="B1378" s="85" t="s">
        <v>59</v>
      </c>
      <c r="C1378" s="13" t="n">
        <v>1377</v>
      </c>
      <c r="D1378" s="50" t="n">
        <v>248436.432920068</v>
      </c>
      <c r="E1378" s="50" t="n">
        <v>0</v>
      </c>
      <c r="F1378" s="50" t="n">
        <v>0</v>
      </c>
      <c r="G1378" s="50" t="n">
        <v>-1591.74</v>
      </c>
      <c r="H1378" s="50" t="n">
        <v>0</v>
      </c>
      <c r="I1378" s="50" t="n">
        <v>0</v>
      </c>
      <c r="J1378" s="50" t="n">
        <v>0</v>
      </c>
      <c r="K1378" s="50" t="n">
        <v>0</v>
      </c>
      <c r="L1378" s="50" t="n">
        <v>0</v>
      </c>
      <c r="M1378" s="50" t="n">
        <v>0</v>
      </c>
      <c r="N1378" s="50" t="n">
        <v>-1591.74</v>
      </c>
      <c r="O1378" s="50" t="n">
        <v>0</v>
      </c>
      <c r="P1378" s="50" t="n">
        <v>0</v>
      </c>
      <c r="Q1378" s="51" t="n">
        <v>-1591.74</v>
      </c>
    </row>
    <row r="1379" customFormat="false" ht="12.75" hidden="false" customHeight="false" outlineLevel="0" collapsed="false">
      <c r="B1379" s="85" t="s">
        <v>109</v>
      </c>
      <c r="C1379" s="13" t="n">
        <v>1378</v>
      </c>
      <c r="D1379" s="50" t="n">
        <v>0</v>
      </c>
      <c r="E1379" s="50" t="n">
        <v>0</v>
      </c>
      <c r="F1379" s="50" t="n">
        <v>0</v>
      </c>
      <c r="G1379" s="50" t="n">
        <v>0</v>
      </c>
      <c r="H1379" s="50" t="n">
        <v>0</v>
      </c>
      <c r="I1379" s="50" t="n">
        <v>0</v>
      </c>
      <c r="J1379" s="50" t="n">
        <v>0</v>
      </c>
      <c r="K1379" s="50" t="n">
        <v>0</v>
      </c>
      <c r="L1379" s="50" t="n">
        <v>0</v>
      </c>
      <c r="M1379" s="50" t="n">
        <v>0</v>
      </c>
      <c r="N1379" s="50" t="n">
        <v>0</v>
      </c>
      <c r="O1379" s="50" t="n">
        <v>0</v>
      </c>
      <c r="P1379" s="50" t="n">
        <v>0</v>
      </c>
      <c r="Q1379" s="51" t="n">
        <v>0</v>
      </c>
    </row>
    <row r="1380" customFormat="false" ht="12.75" hidden="false" customHeight="false" outlineLevel="0" collapsed="false">
      <c r="B1380" s="85" t="s">
        <v>64</v>
      </c>
      <c r="C1380" s="13" t="n">
        <v>1379</v>
      </c>
      <c r="D1380" s="50" t="n">
        <v>7548066.84746907</v>
      </c>
      <c r="E1380" s="50" t="n">
        <v>0</v>
      </c>
      <c r="F1380" s="50" t="n">
        <v>0</v>
      </c>
      <c r="G1380" s="50" t="n">
        <v>20032.85</v>
      </c>
      <c r="H1380" s="50" t="n">
        <v>43390.39</v>
      </c>
      <c r="I1380" s="50" t="n">
        <v>45532</v>
      </c>
      <c r="J1380" s="50" t="n">
        <v>45223.66</v>
      </c>
      <c r="K1380" s="50" t="n">
        <v>94771.73</v>
      </c>
      <c r="L1380" s="50" t="n">
        <v>45867.66</v>
      </c>
      <c r="M1380" s="50" t="n">
        <v>131678.09</v>
      </c>
      <c r="N1380" s="50" t="n">
        <v>426496.38</v>
      </c>
      <c r="O1380" s="50" t="n">
        <v>-124150.82</v>
      </c>
      <c r="P1380" s="50" t="n">
        <v>1180994.34</v>
      </c>
      <c r="Q1380" s="51" t="n">
        <v>1483339.9</v>
      </c>
    </row>
    <row r="1381" customFormat="false" ht="12.75" hidden="false" customHeight="false" outlineLevel="0" collapsed="false">
      <c r="B1381" s="85" t="s">
        <v>67</v>
      </c>
      <c r="C1381" s="13" t="n">
        <v>1380</v>
      </c>
      <c r="D1381" s="50" t="n">
        <v>439106.445133522</v>
      </c>
      <c r="E1381" s="50" t="n">
        <v>0</v>
      </c>
      <c r="F1381" s="50" t="n">
        <v>0</v>
      </c>
      <c r="G1381" s="50" t="n">
        <v>0</v>
      </c>
      <c r="H1381" s="50" t="n">
        <v>0</v>
      </c>
      <c r="I1381" s="50" t="n">
        <v>0</v>
      </c>
      <c r="J1381" s="50" t="n">
        <v>0</v>
      </c>
      <c r="K1381" s="50" t="n">
        <v>0</v>
      </c>
      <c r="L1381" s="50" t="n">
        <v>0</v>
      </c>
      <c r="M1381" s="50" t="n">
        <v>0</v>
      </c>
      <c r="N1381" s="50" t="n">
        <v>0</v>
      </c>
      <c r="O1381" s="50" t="n">
        <v>0</v>
      </c>
      <c r="P1381" s="50" t="n">
        <v>0</v>
      </c>
      <c r="Q1381" s="51" t="n">
        <v>0</v>
      </c>
    </row>
    <row r="1382" customFormat="false" ht="12.75" hidden="false" customHeight="false" outlineLevel="0" collapsed="false">
      <c r="B1382" s="85" t="s">
        <v>70</v>
      </c>
      <c r="C1382" s="13" t="n">
        <v>1381</v>
      </c>
      <c r="D1382" s="50" t="n">
        <v>202125.556148336</v>
      </c>
      <c r="E1382" s="50" t="n">
        <v>0</v>
      </c>
      <c r="F1382" s="50" t="n">
        <v>0</v>
      </c>
      <c r="G1382" s="50" t="n">
        <v>0</v>
      </c>
      <c r="H1382" s="50" t="n">
        <v>0</v>
      </c>
      <c r="I1382" s="50" t="n">
        <v>0</v>
      </c>
      <c r="J1382" s="50" t="n">
        <v>0</v>
      </c>
      <c r="K1382" s="50" t="n">
        <v>0</v>
      </c>
      <c r="L1382" s="50" t="n">
        <v>0</v>
      </c>
      <c r="M1382" s="50" t="n">
        <v>0</v>
      </c>
      <c r="N1382" s="50" t="n">
        <v>0</v>
      </c>
      <c r="O1382" s="50" t="n">
        <v>0</v>
      </c>
      <c r="P1382" s="50" t="n">
        <v>0</v>
      </c>
      <c r="Q1382" s="51" t="n">
        <v>0</v>
      </c>
    </row>
    <row r="1383" customFormat="false" ht="12.75" hidden="false" customHeight="false" outlineLevel="0" collapsed="false">
      <c r="B1383" s="85" t="s">
        <v>75</v>
      </c>
      <c r="C1383" s="13" t="n">
        <v>1382</v>
      </c>
      <c r="D1383" s="50" t="n">
        <v>4446237.01208777</v>
      </c>
      <c r="E1383" s="50" t="n">
        <v>0</v>
      </c>
      <c r="F1383" s="50" t="n">
        <v>0</v>
      </c>
      <c r="G1383" s="50" t="n">
        <v>6195.61</v>
      </c>
      <c r="H1383" s="50" t="n">
        <v>15031.18</v>
      </c>
      <c r="I1383" s="50" t="n">
        <v>26416.26</v>
      </c>
      <c r="J1383" s="50" t="n">
        <v>26435.41</v>
      </c>
      <c r="K1383" s="50" t="n">
        <v>64588.53</v>
      </c>
      <c r="L1383" s="50" t="n">
        <v>17919.4</v>
      </c>
      <c r="M1383" s="50" t="n">
        <v>38177.62</v>
      </c>
      <c r="N1383" s="50" t="n">
        <v>194764.01</v>
      </c>
      <c r="O1383" s="50" t="n">
        <v>465703.94</v>
      </c>
      <c r="P1383" s="50" t="n">
        <v>2298944.52</v>
      </c>
      <c r="Q1383" s="51" t="n">
        <v>2959412.47</v>
      </c>
    </row>
    <row r="1384" customFormat="false" ht="12.75" hidden="false" customHeight="false" outlineLevel="0" collapsed="false">
      <c r="B1384" s="85" t="s">
        <v>78</v>
      </c>
      <c r="C1384" s="13" t="n">
        <v>1383</v>
      </c>
      <c r="D1384" s="50" t="n">
        <v>5962.81958056372</v>
      </c>
      <c r="E1384" s="50" t="n">
        <v>0</v>
      </c>
      <c r="F1384" s="50" t="n">
        <v>0</v>
      </c>
      <c r="G1384" s="50" t="n">
        <v>4460.18</v>
      </c>
      <c r="H1384" s="50" t="n">
        <v>0</v>
      </c>
      <c r="I1384" s="50" t="n">
        <v>0</v>
      </c>
      <c r="J1384" s="50" t="n">
        <v>0</v>
      </c>
      <c r="K1384" s="50" t="n">
        <v>0</v>
      </c>
      <c r="L1384" s="50" t="n">
        <v>0</v>
      </c>
      <c r="M1384" s="50" t="n">
        <v>0</v>
      </c>
      <c r="N1384" s="50" t="n">
        <v>4460.18</v>
      </c>
      <c r="O1384" s="50" t="n">
        <v>0</v>
      </c>
      <c r="P1384" s="50" t="n">
        <v>0</v>
      </c>
      <c r="Q1384" s="51" t="n">
        <v>4460.18</v>
      </c>
    </row>
    <row r="1385" customFormat="false" ht="12.75" hidden="false" customHeight="false" outlineLevel="0" collapsed="false">
      <c r="B1385" s="85"/>
      <c r="C1385" s="13" t="n">
        <v>1384</v>
      </c>
      <c r="D1385" s="50"/>
      <c r="E1385" s="50"/>
      <c r="F1385" s="50"/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1"/>
    </row>
    <row r="1386" customFormat="false" ht="12.75" hidden="false" customHeight="false" outlineLevel="0" collapsed="false">
      <c r="B1386" s="85" t="s">
        <v>83</v>
      </c>
      <c r="C1386" s="13" t="n">
        <v>1385</v>
      </c>
      <c r="D1386" s="50" t="s">
        <v>4</v>
      </c>
      <c r="E1386" s="50"/>
      <c r="F1386" s="50"/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1"/>
    </row>
    <row r="1387" customFormat="false" ht="12.75" hidden="false" customHeight="false" outlineLevel="0" collapsed="false">
      <c r="B1387" s="85" t="s">
        <v>22</v>
      </c>
      <c r="C1387" s="13" t="n">
        <v>1386</v>
      </c>
      <c r="D1387" s="50" t="n">
        <v>1133556.10350366</v>
      </c>
      <c r="E1387" s="50" t="n">
        <v>0</v>
      </c>
      <c r="F1387" s="50" t="n">
        <v>0</v>
      </c>
      <c r="G1387" s="50" t="n">
        <v>0</v>
      </c>
      <c r="H1387" s="50" t="n">
        <v>0</v>
      </c>
      <c r="I1387" s="50" t="n">
        <v>0</v>
      </c>
      <c r="J1387" s="50" t="n">
        <v>0</v>
      </c>
      <c r="K1387" s="50" t="n">
        <v>0</v>
      </c>
      <c r="L1387" s="50" t="n">
        <v>0</v>
      </c>
      <c r="M1387" s="50" t="n">
        <v>0</v>
      </c>
      <c r="N1387" s="50" t="n">
        <v>0</v>
      </c>
      <c r="O1387" s="50" t="n">
        <v>0</v>
      </c>
      <c r="P1387" s="50" t="n">
        <v>0</v>
      </c>
      <c r="Q1387" s="51" t="n">
        <v>0</v>
      </c>
    </row>
    <row r="1388" customFormat="false" ht="12.75" hidden="false" customHeight="false" outlineLevel="0" collapsed="false">
      <c r="B1388" s="85" t="s">
        <v>27</v>
      </c>
      <c r="C1388" s="13" t="n">
        <v>1387</v>
      </c>
      <c r="D1388" s="50" t="n">
        <v>1467394.58244282</v>
      </c>
      <c r="E1388" s="50" t="n">
        <v>0</v>
      </c>
      <c r="F1388" s="50" t="n">
        <v>0</v>
      </c>
      <c r="G1388" s="50" t="n">
        <v>0</v>
      </c>
      <c r="H1388" s="50" t="n">
        <v>0</v>
      </c>
      <c r="I1388" s="50" t="n">
        <v>0</v>
      </c>
      <c r="J1388" s="50" t="n">
        <v>0</v>
      </c>
      <c r="K1388" s="50" t="n">
        <v>0</v>
      </c>
      <c r="L1388" s="50" t="n">
        <v>0</v>
      </c>
      <c r="M1388" s="50" t="n">
        <v>0</v>
      </c>
      <c r="N1388" s="50" t="n">
        <v>0</v>
      </c>
      <c r="O1388" s="50" t="n">
        <v>0</v>
      </c>
      <c r="P1388" s="50" t="n">
        <v>0</v>
      </c>
      <c r="Q1388" s="51" t="n">
        <v>0</v>
      </c>
    </row>
    <row r="1389" customFormat="false" ht="12.75" hidden="false" customHeight="false" outlineLevel="0" collapsed="false">
      <c r="B1389" s="85" t="s">
        <v>77</v>
      </c>
      <c r="C1389" s="13" t="n">
        <v>1388</v>
      </c>
      <c r="D1389" s="50" t="n">
        <v>750554.02663747</v>
      </c>
      <c r="E1389" s="50" t="n">
        <v>0</v>
      </c>
      <c r="F1389" s="50" t="n">
        <v>0</v>
      </c>
      <c r="G1389" s="50" t="n">
        <v>-2.98311580757562</v>
      </c>
      <c r="H1389" s="50" t="n">
        <v>-2.38915885417439</v>
      </c>
      <c r="I1389" s="50" t="n">
        <v>-11.2815157616469</v>
      </c>
      <c r="J1389" s="50" t="n">
        <v>-15.3625342968669</v>
      </c>
      <c r="K1389" s="50" t="n">
        <v>-22.0938037112149</v>
      </c>
      <c r="L1389" s="50" t="n">
        <v>-24.9233663254942</v>
      </c>
      <c r="M1389" s="50" t="n">
        <v>-3.94787357781332</v>
      </c>
      <c r="N1389" s="50" t="n">
        <v>-105.392640373046</v>
      </c>
      <c r="O1389" s="50" t="n">
        <v>-489.002245993022</v>
      </c>
      <c r="P1389" s="50" t="n">
        <v>-3612.10977125244</v>
      </c>
      <c r="Q1389" s="51" t="n">
        <v>-4195.29902159937</v>
      </c>
    </row>
    <row r="1390" customFormat="false" ht="12.75" hidden="false" customHeight="false" outlineLevel="0" collapsed="false">
      <c r="B1390" s="85" t="s">
        <v>66</v>
      </c>
      <c r="C1390" s="13" t="n">
        <v>1389</v>
      </c>
      <c r="D1390" s="50" t="n">
        <v>1234107.52900867</v>
      </c>
      <c r="E1390" s="50" t="n">
        <v>0</v>
      </c>
      <c r="F1390" s="50" t="n">
        <v>0</v>
      </c>
      <c r="G1390" s="50" t="n">
        <v>0</v>
      </c>
      <c r="H1390" s="50" t="n">
        <v>0</v>
      </c>
      <c r="I1390" s="50" t="n">
        <v>0</v>
      </c>
      <c r="J1390" s="50" t="n">
        <v>0</v>
      </c>
      <c r="K1390" s="50" t="n">
        <v>0</v>
      </c>
      <c r="L1390" s="50" t="n">
        <v>0</v>
      </c>
      <c r="M1390" s="50" t="n">
        <v>0</v>
      </c>
      <c r="N1390" s="50" t="n">
        <v>0</v>
      </c>
      <c r="O1390" s="50" t="n">
        <v>0</v>
      </c>
      <c r="P1390" s="50" t="n">
        <v>0</v>
      </c>
      <c r="Q1390" s="51" t="n">
        <v>0</v>
      </c>
    </row>
    <row r="1391" customFormat="false" ht="12.75" hidden="false" customHeight="false" outlineLevel="0" collapsed="false">
      <c r="B1391" s="85" t="s">
        <v>45</v>
      </c>
      <c r="C1391" s="13" t="n">
        <v>1390</v>
      </c>
      <c r="D1391" s="50" t="n">
        <v>0</v>
      </c>
      <c r="E1391" s="50" t="n">
        <v>0</v>
      </c>
      <c r="F1391" s="50" t="n">
        <v>0</v>
      </c>
      <c r="G1391" s="50" t="n">
        <v>0</v>
      </c>
      <c r="H1391" s="50" t="n">
        <v>0</v>
      </c>
      <c r="I1391" s="50" t="n">
        <v>0</v>
      </c>
      <c r="J1391" s="50" t="n">
        <v>0</v>
      </c>
      <c r="K1391" s="50" t="n">
        <v>0</v>
      </c>
      <c r="L1391" s="50" t="n">
        <v>0</v>
      </c>
      <c r="M1391" s="50" t="n">
        <v>0</v>
      </c>
      <c r="N1391" s="50" t="n">
        <v>0</v>
      </c>
      <c r="O1391" s="50" t="n">
        <v>0</v>
      </c>
      <c r="P1391" s="50" t="n">
        <v>0</v>
      </c>
      <c r="Q1391" s="51" t="n">
        <v>0</v>
      </c>
    </row>
    <row r="1392" customFormat="false" ht="12.75" hidden="false" customHeight="false" outlineLevel="0" collapsed="false">
      <c r="B1392" s="85" t="s">
        <v>52</v>
      </c>
      <c r="C1392" s="13" t="n">
        <v>1391</v>
      </c>
      <c r="D1392" s="50" t="n">
        <v>0</v>
      </c>
      <c r="E1392" s="50" t="n">
        <v>0</v>
      </c>
      <c r="F1392" s="50" t="n">
        <v>0</v>
      </c>
      <c r="G1392" s="50" t="n">
        <v>0</v>
      </c>
      <c r="H1392" s="50" t="n">
        <v>0</v>
      </c>
      <c r="I1392" s="50" t="n">
        <v>0</v>
      </c>
      <c r="J1392" s="50" t="n">
        <v>0</v>
      </c>
      <c r="K1392" s="50" t="n">
        <v>0</v>
      </c>
      <c r="L1392" s="50" t="n">
        <v>0</v>
      </c>
      <c r="M1392" s="50" t="n">
        <v>0</v>
      </c>
      <c r="N1392" s="50" t="n">
        <v>0</v>
      </c>
      <c r="O1392" s="50" t="n">
        <v>0</v>
      </c>
      <c r="P1392" s="50" t="n">
        <v>0</v>
      </c>
      <c r="Q1392" s="51" t="n">
        <v>0</v>
      </c>
    </row>
    <row r="1393" customFormat="false" ht="12.75" hidden="false" customHeight="false" outlineLevel="0" collapsed="false">
      <c r="B1393" s="85" t="s">
        <v>80</v>
      </c>
      <c r="C1393" s="13" t="n">
        <v>1392</v>
      </c>
      <c r="D1393" s="50" t="n">
        <v>115504.798832205</v>
      </c>
      <c r="E1393" s="50" t="n">
        <v>0</v>
      </c>
      <c r="F1393" s="50" t="n">
        <v>0</v>
      </c>
      <c r="G1393" s="50" t="n">
        <v>0</v>
      </c>
      <c r="H1393" s="50" t="n">
        <v>0</v>
      </c>
      <c r="I1393" s="50" t="n">
        <v>0</v>
      </c>
      <c r="J1393" s="50" t="n">
        <v>0</v>
      </c>
      <c r="K1393" s="50" t="n">
        <v>0</v>
      </c>
      <c r="L1393" s="50" t="n">
        <v>0</v>
      </c>
      <c r="M1393" s="50" t="n">
        <v>0</v>
      </c>
      <c r="N1393" s="50" t="n">
        <v>0</v>
      </c>
      <c r="O1393" s="50" t="n">
        <v>0</v>
      </c>
      <c r="P1393" s="50" t="n">
        <v>0</v>
      </c>
      <c r="Q1393" s="51" t="n">
        <v>0</v>
      </c>
    </row>
    <row r="1394" customFormat="false" ht="12.75" hidden="false" customHeight="false" outlineLevel="0" collapsed="false">
      <c r="B1394" s="85" t="s">
        <v>49</v>
      </c>
      <c r="C1394" s="13" t="n">
        <v>1393</v>
      </c>
      <c r="D1394" s="50" t="n">
        <v>387720.026976977</v>
      </c>
      <c r="E1394" s="50" t="n">
        <v>0</v>
      </c>
      <c r="F1394" s="50" t="n">
        <v>0</v>
      </c>
      <c r="G1394" s="50" t="n">
        <v>0</v>
      </c>
      <c r="H1394" s="50" t="n">
        <v>0</v>
      </c>
      <c r="I1394" s="50" t="n">
        <v>0</v>
      </c>
      <c r="J1394" s="50" t="n">
        <v>0</v>
      </c>
      <c r="K1394" s="50" t="n">
        <v>0</v>
      </c>
      <c r="L1394" s="50" t="n">
        <v>0</v>
      </c>
      <c r="M1394" s="50" t="n">
        <v>0</v>
      </c>
      <c r="N1394" s="50" t="n">
        <v>0</v>
      </c>
      <c r="O1394" s="50" t="n">
        <v>0</v>
      </c>
      <c r="P1394" s="50" t="n">
        <v>0</v>
      </c>
      <c r="Q1394" s="51" t="n">
        <v>0</v>
      </c>
    </row>
    <row r="1395" customFormat="false" ht="12.75" hidden="false" customHeight="false" outlineLevel="0" collapsed="false">
      <c r="B1395" s="85" t="s">
        <v>34</v>
      </c>
      <c r="C1395" s="13" t="n">
        <v>1394</v>
      </c>
      <c r="D1395" s="50" t="n">
        <v>0</v>
      </c>
      <c r="E1395" s="50" t="n">
        <v>0</v>
      </c>
      <c r="F1395" s="50" t="n">
        <v>0</v>
      </c>
      <c r="G1395" s="50" t="n">
        <v>0</v>
      </c>
      <c r="H1395" s="50" t="n">
        <v>0</v>
      </c>
      <c r="I1395" s="50" t="n">
        <v>0</v>
      </c>
      <c r="J1395" s="50" t="n">
        <v>0</v>
      </c>
      <c r="K1395" s="50" t="n">
        <v>0</v>
      </c>
      <c r="L1395" s="50" t="n">
        <v>0</v>
      </c>
      <c r="M1395" s="50" t="n">
        <v>0</v>
      </c>
      <c r="N1395" s="50" t="n">
        <v>0</v>
      </c>
      <c r="O1395" s="50" t="n">
        <v>0</v>
      </c>
      <c r="P1395" s="50" t="n">
        <v>0</v>
      </c>
      <c r="Q1395" s="51" t="n">
        <v>0</v>
      </c>
    </row>
    <row r="1396" customFormat="false" ht="12.75" hidden="false" customHeight="false" outlineLevel="0" collapsed="false">
      <c r="B1396" s="85" t="s">
        <v>69</v>
      </c>
      <c r="C1396" s="13" t="n">
        <v>1395</v>
      </c>
      <c r="D1396" s="50" t="n">
        <v>0</v>
      </c>
      <c r="E1396" s="50" t="n">
        <v>0</v>
      </c>
      <c r="F1396" s="50" t="n">
        <v>0</v>
      </c>
      <c r="G1396" s="50" t="n">
        <v>0</v>
      </c>
      <c r="H1396" s="50" t="n">
        <v>0</v>
      </c>
      <c r="I1396" s="50" t="n">
        <v>0</v>
      </c>
      <c r="J1396" s="50" t="n">
        <v>0</v>
      </c>
      <c r="K1396" s="50" t="n">
        <v>0</v>
      </c>
      <c r="L1396" s="50" t="n">
        <v>0</v>
      </c>
      <c r="M1396" s="50" t="n">
        <v>0</v>
      </c>
      <c r="N1396" s="50" t="n">
        <v>0</v>
      </c>
      <c r="O1396" s="50" t="n">
        <v>0</v>
      </c>
      <c r="P1396" s="50" t="n">
        <v>0</v>
      </c>
      <c r="Q1396" s="51" t="n">
        <v>0</v>
      </c>
    </row>
    <row r="1397" customFormat="false" ht="12.75" hidden="false" customHeight="false" outlineLevel="0" collapsed="false">
      <c r="B1397" s="85" t="s">
        <v>72</v>
      </c>
      <c r="C1397" s="13" t="n">
        <v>1396</v>
      </c>
      <c r="D1397" s="50" t="n">
        <v>4.15276142262883E-005</v>
      </c>
      <c r="E1397" s="50" t="n">
        <v>0</v>
      </c>
      <c r="F1397" s="50" t="n">
        <v>0</v>
      </c>
      <c r="G1397" s="50" t="n">
        <v>0</v>
      </c>
      <c r="H1397" s="50" t="n">
        <v>0</v>
      </c>
      <c r="I1397" s="50" t="n">
        <v>0</v>
      </c>
      <c r="J1397" s="50" t="n">
        <v>0</v>
      </c>
      <c r="K1397" s="50" t="n">
        <v>0</v>
      </c>
      <c r="L1397" s="50" t="n">
        <v>0</v>
      </c>
      <c r="M1397" s="50" t="n">
        <v>0</v>
      </c>
      <c r="N1397" s="50" t="n">
        <v>0</v>
      </c>
      <c r="O1397" s="50" t="n">
        <v>0</v>
      </c>
      <c r="P1397" s="50" t="n">
        <v>0</v>
      </c>
      <c r="Q1397" s="51" t="n">
        <v>0</v>
      </c>
    </row>
    <row r="1398" customFormat="false" ht="12.75" hidden="false" customHeight="false" outlineLevel="0" collapsed="false">
      <c r="B1398" s="85" t="s">
        <v>31</v>
      </c>
      <c r="C1398" s="13" t="n">
        <v>1397</v>
      </c>
      <c r="D1398" s="50" t="n">
        <v>0</v>
      </c>
      <c r="E1398" s="50" t="n">
        <v>0</v>
      </c>
      <c r="F1398" s="50" t="n">
        <v>0</v>
      </c>
      <c r="G1398" s="50" t="n">
        <v>0</v>
      </c>
      <c r="H1398" s="50" t="n">
        <v>0</v>
      </c>
      <c r="I1398" s="50" t="n">
        <v>0</v>
      </c>
      <c r="J1398" s="50" t="n">
        <v>0</v>
      </c>
      <c r="K1398" s="50" t="n">
        <v>0</v>
      </c>
      <c r="L1398" s="50" t="n">
        <v>0</v>
      </c>
      <c r="M1398" s="50" t="n">
        <v>0</v>
      </c>
      <c r="N1398" s="50" t="n">
        <v>0</v>
      </c>
      <c r="O1398" s="50" t="n">
        <v>0</v>
      </c>
      <c r="P1398" s="50" t="n">
        <v>0</v>
      </c>
      <c r="Q1398" s="51" t="n">
        <v>0</v>
      </c>
    </row>
    <row r="1399" customFormat="false" ht="12.75" hidden="false" customHeight="false" outlineLevel="0" collapsed="false">
      <c r="B1399" s="85" t="s">
        <v>37</v>
      </c>
      <c r="C1399" s="13" t="n">
        <v>1398</v>
      </c>
      <c r="D1399" s="50" t="n">
        <v>0</v>
      </c>
      <c r="E1399" s="50" t="n">
        <v>0</v>
      </c>
      <c r="F1399" s="50" t="n">
        <v>0</v>
      </c>
      <c r="G1399" s="50" t="n">
        <v>0</v>
      </c>
      <c r="H1399" s="50" t="n">
        <v>0</v>
      </c>
      <c r="I1399" s="50" t="n">
        <v>0</v>
      </c>
      <c r="J1399" s="50" t="n">
        <v>0</v>
      </c>
      <c r="K1399" s="50" t="n">
        <v>0</v>
      </c>
      <c r="L1399" s="50" t="n">
        <v>0</v>
      </c>
      <c r="M1399" s="50" t="n">
        <v>0</v>
      </c>
      <c r="N1399" s="50" t="n">
        <v>0</v>
      </c>
      <c r="O1399" s="50" t="n">
        <v>0</v>
      </c>
      <c r="P1399" s="50" t="n">
        <v>0</v>
      </c>
      <c r="Q1399" s="51" t="n">
        <v>0</v>
      </c>
    </row>
    <row r="1400" customFormat="false" ht="12.75" hidden="false" customHeight="false" outlineLevel="0" collapsed="false">
      <c r="B1400" s="85" t="n">
        <v>0</v>
      </c>
      <c r="C1400" s="13" t="n">
        <v>1399</v>
      </c>
      <c r="D1400" s="50" t="n">
        <v>0</v>
      </c>
      <c r="E1400" s="50" t="n">
        <v>0</v>
      </c>
      <c r="F1400" s="50" t="n">
        <v>0</v>
      </c>
      <c r="G1400" s="50" t="n">
        <v>0</v>
      </c>
      <c r="H1400" s="50" t="n">
        <v>0</v>
      </c>
      <c r="I1400" s="50" t="n">
        <v>0</v>
      </c>
      <c r="J1400" s="50" t="n">
        <v>0</v>
      </c>
      <c r="K1400" s="50" t="n">
        <v>0</v>
      </c>
      <c r="L1400" s="50" t="n">
        <v>0</v>
      </c>
      <c r="M1400" s="50" t="n">
        <v>0</v>
      </c>
      <c r="N1400" s="50" t="n">
        <v>0</v>
      </c>
      <c r="O1400" s="50" t="n">
        <v>0</v>
      </c>
      <c r="P1400" s="50" t="n">
        <v>0</v>
      </c>
      <c r="Q1400" s="51" t="n">
        <v>0</v>
      </c>
    </row>
    <row r="1401" customFormat="false" ht="12.75" hidden="false" customHeight="false" outlineLevel="0" collapsed="false">
      <c r="B1401" s="87" t="n">
        <v>0</v>
      </c>
      <c r="C1401" s="64" t="n">
        <v>1400</v>
      </c>
      <c r="D1401" s="54" t="n">
        <v>0</v>
      </c>
      <c r="E1401" s="54" t="n">
        <v>0</v>
      </c>
      <c r="F1401" s="54" t="n">
        <v>0</v>
      </c>
      <c r="G1401" s="54" t="n">
        <v>0</v>
      </c>
      <c r="H1401" s="54" t="n">
        <v>0</v>
      </c>
      <c r="I1401" s="54" t="n">
        <v>0</v>
      </c>
      <c r="J1401" s="54" t="n">
        <v>0</v>
      </c>
      <c r="K1401" s="54" t="n">
        <v>0</v>
      </c>
      <c r="L1401" s="54" t="n">
        <v>0</v>
      </c>
      <c r="M1401" s="54" t="n">
        <v>0</v>
      </c>
      <c r="N1401" s="54" t="n">
        <v>0</v>
      </c>
      <c r="O1401" s="54" t="n">
        <v>0</v>
      </c>
      <c r="P1401" s="54" t="n">
        <v>0</v>
      </c>
      <c r="Q1401" s="55" t="n">
        <v>0</v>
      </c>
    </row>
    <row r="1402" customFormat="false" ht="12.75" hidden="false" customHeight="false" outlineLevel="0" collapsed="false">
      <c r="A1402" s="0" t="n">
        <v>36</v>
      </c>
      <c r="B1402" s="57" t="n">
        <v>36955</v>
      </c>
      <c r="C1402" s="58" t="n">
        <v>1401</v>
      </c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83"/>
    </row>
    <row r="1403" customFormat="false" ht="12.75" hidden="false" customHeight="false" outlineLevel="0" collapsed="false">
      <c r="B1403" s="61"/>
      <c r="C1403" s="13" t="n">
        <v>1402</v>
      </c>
      <c r="D1403" s="13"/>
      <c r="E1403" s="21" t="s">
        <v>5</v>
      </c>
      <c r="F1403" s="21" t="s">
        <v>6</v>
      </c>
      <c r="G1403" s="21" t="s">
        <v>7</v>
      </c>
      <c r="H1403" s="21" t="s">
        <v>8</v>
      </c>
      <c r="I1403" s="21" t="s">
        <v>9</v>
      </c>
      <c r="J1403" s="21" t="s">
        <v>10</v>
      </c>
      <c r="K1403" s="21" t="s">
        <v>11</v>
      </c>
      <c r="L1403" s="21" t="s">
        <v>12</v>
      </c>
      <c r="M1403" s="21" t="s">
        <v>13</v>
      </c>
      <c r="N1403" s="21" t="s">
        <v>14</v>
      </c>
      <c r="O1403" s="21" t="n">
        <v>2002</v>
      </c>
      <c r="P1403" s="21" t="s">
        <v>15</v>
      </c>
      <c r="Q1403" s="84" t="s">
        <v>16</v>
      </c>
    </row>
    <row r="1404" customFormat="false" ht="12.75" hidden="false" customHeight="false" outlineLevel="0" collapsed="false">
      <c r="B1404" s="85" t="s">
        <v>107</v>
      </c>
      <c r="C1404" s="13" t="n">
        <v>1403</v>
      </c>
      <c r="D1404" s="13" t="s">
        <v>4</v>
      </c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86"/>
    </row>
    <row r="1405" customFormat="false" ht="12.75" hidden="false" customHeight="false" outlineLevel="0" collapsed="false">
      <c r="B1405" s="85" t="s">
        <v>19</v>
      </c>
      <c r="C1405" s="13" t="n">
        <v>1404</v>
      </c>
      <c r="D1405" s="50" t="n">
        <v>17521513.8844113</v>
      </c>
      <c r="E1405" s="50" t="n">
        <v>0</v>
      </c>
      <c r="F1405" s="50" t="n">
        <v>0</v>
      </c>
      <c r="G1405" s="50" t="n">
        <v>192778.54</v>
      </c>
      <c r="H1405" s="50" t="n">
        <v>361995.72</v>
      </c>
      <c r="I1405" s="50" t="n">
        <v>420406.33</v>
      </c>
      <c r="J1405" s="50" t="n">
        <v>321394.03</v>
      </c>
      <c r="K1405" s="50" t="n">
        <v>347552.26</v>
      </c>
      <c r="L1405" s="50" t="n">
        <v>357346.45</v>
      </c>
      <c r="M1405" s="50" t="n">
        <v>1574877.98</v>
      </c>
      <c r="N1405" s="50" t="n">
        <v>3576351.31</v>
      </c>
      <c r="O1405" s="50" t="n">
        <v>184048.14</v>
      </c>
      <c r="P1405" s="50" t="n">
        <v>3017321.64</v>
      </c>
      <c r="Q1405" s="51" t="n">
        <v>6777721.09</v>
      </c>
    </row>
    <row r="1406" customFormat="false" ht="12.75" hidden="false" customHeight="false" outlineLevel="0" collapsed="false">
      <c r="B1406" s="85" t="s">
        <v>20</v>
      </c>
      <c r="C1406" s="13" t="n">
        <v>1405</v>
      </c>
      <c r="D1406" s="50" t="n">
        <v>1783784.95014796</v>
      </c>
      <c r="E1406" s="50" t="n">
        <v>0</v>
      </c>
      <c r="F1406" s="50" t="n">
        <v>0</v>
      </c>
      <c r="G1406" s="50" t="n">
        <v>0</v>
      </c>
      <c r="H1406" s="50" t="n">
        <v>0</v>
      </c>
      <c r="I1406" s="50" t="n">
        <v>0</v>
      </c>
      <c r="J1406" s="50" t="n">
        <v>232.39</v>
      </c>
      <c r="K1406" s="50" t="n">
        <v>8366.66</v>
      </c>
      <c r="L1406" s="50" t="n">
        <v>0</v>
      </c>
      <c r="M1406" s="50" t="n">
        <v>0</v>
      </c>
      <c r="N1406" s="50" t="n">
        <v>8599.05</v>
      </c>
      <c r="O1406" s="50" t="n">
        <v>240697.1</v>
      </c>
      <c r="P1406" s="50" t="n">
        <v>1113962.71</v>
      </c>
      <c r="Q1406" s="51" t="n">
        <v>1363258.86</v>
      </c>
    </row>
    <row r="1407" customFormat="false" ht="12.75" hidden="false" customHeight="false" outlineLevel="0" collapsed="false">
      <c r="B1407" s="85" t="s">
        <v>108</v>
      </c>
      <c r="C1407" s="13" t="n">
        <v>1406</v>
      </c>
      <c r="D1407" s="50" t="n">
        <v>0</v>
      </c>
      <c r="E1407" s="50" t="n">
        <v>0</v>
      </c>
      <c r="F1407" s="50" t="n">
        <v>0</v>
      </c>
      <c r="G1407" s="50" t="n">
        <v>0</v>
      </c>
      <c r="H1407" s="50" t="n">
        <v>0</v>
      </c>
      <c r="I1407" s="50" t="n">
        <v>0</v>
      </c>
      <c r="J1407" s="50" t="n">
        <v>0</v>
      </c>
      <c r="K1407" s="50" t="n">
        <v>0</v>
      </c>
      <c r="L1407" s="50" t="n">
        <v>0</v>
      </c>
      <c r="M1407" s="50" t="n">
        <v>0</v>
      </c>
      <c r="N1407" s="50" t="n">
        <v>0</v>
      </c>
      <c r="O1407" s="50" t="n">
        <v>0</v>
      </c>
      <c r="P1407" s="50" t="n">
        <v>0</v>
      </c>
      <c r="Q1407" s="51" t="n">
        <v>0</v>
      </c>
    </row>
    <row r="1408" customFormat="false" ht="12.75" hidden="false" customHeight="false" outlineLevel="0" collapsed="false">
      <c r="B1408" s="85" t="s">
        <v>25</v>
      </c>
      <c r="C1408" s="13" t="n">
        <v>1407</v>
      </c>
      <c r="D1408" s="50" t="n">
        <v>5129178.87305031</v>
      </c>
      <c r="E1408" s="50" t="n">
        <v>0</v>
      </c>
      <c r="F1408" s="50" t="n">
        <v>0</v>
      </c>
      <c r="G1408" s="50" t="n">
        <v>102135.34</v>
      </c>
      <c r="H1408" s="50" t="n">
        <v>142544</v>
      </c>
      <c r="I1408" s="50" t="n">
        <v>145084.69</v>
      </c>
      <c r="J1408" s="50" t="n">
        <v>116919.51</v>
      </c>
      <c r="K1408" s="50" t="n">
        <v>235370.43</v>
      </c>
      <c r="L1408" s="50" t="n">
        <v>147346.33</v>
      </c>
      <c r="M1408" s="50" t="n">
        <v>426953.79</v>
      </c>
      <c r="N1408" s="50" t="n">
        <v>1316354.09</v>
      </c>
      <c r="O1408" s="50" t="n">
        <v>83922.85</v>
      </c>
      <c r="P1408" s="50" t="n">
        <v>1284426.88</v>
      </c>
      <c r="Q1408" s="51" t="n">
        <v>2684703.82</v>
      </c>
    </row>
    <row r="1409" customFormat="false" ht="12.75" hidden="false" customHeight="false" outlineLevel="0" collapsed="false">
      <c r="B1409" s="85" t="s">
        <v>29</v>
      </c>
      <c r="C1409" s="13" t="n">
        <v>1408</v>
      </c>
      <c r="D1409" s="50" t="n">
        <v>776878.633486256</v>
      </c>
      <c r="E1409" s="50" t="n">
        <v>0</v>
      </c>
      <c r="F1409" s="50" t="n">
        <v>0</v>
      </c>
      <c r="G1409" s="50" t="n">
        <v>0</v>
      </c>
      <c r="H1409" s="50" t="n">
        <v>0</v>
      </c>
      <c r="I1409" s="50" t="n">
        <v>0</v>
      </c>
      <c r="J1409" s="50" t="n">
        <v>0</v>
      </c>
      <c r="K1409" s="50" t="n">
        <v>0</v>
      </c>
      <c r="L1409" s="50" t="n">
        <v>0</v>
      </c>
      <c r="M1409" s="50" t="n">
        <v>0</v>
      </c>
      <c r="N1409" s="50" t="n">
        <v>0</v>
      </c>
      <c r="O1409" s="50" t="n">
        <v>0</v>
      </c>
      <c r="P1409" s="50" t="n">
        <v>0</v>
      </c>
      <c r="Q1409" s="51" t="n">
        <v>0</v>
      </c>
    </row>
    <row r="1410" customFormat="false" ht="12.75" hidden="false" customHeight="false" outlineLevel="0" collapsed="false">
      <c r="B1410" s="85" t="s">
        <v>32</v>
      </c>
      <c r="C1410" s="13" t="n">
        <v>1409</v>
      </c>
      <c r="D1410" s="50" t="n">
        <v>595653.231171998</v>
      </c>
      <c r="E1410" s="50" t="n">
        <v>0</v>
      </c>
      <c r="F1410" s="50" t="n">
        <v>0</v>
      </c>
      <c r="G1410" s="50" t="n">
        <v>-2781.33</v>
      </c>
      <c r="H1410" s="50" t="n">
        <v>-3561.37</v>
      </c>
      <c r="I1410" s="50" t="n">
        <v>0</v>
      </c>
      <c r="J1410" s="50" t="n">
        <v>0</v>
      </c>
      <c r="K1410" s="50" t="n">
        <v>0</v>
      </c>
      <c r="L1410" s="50" t="n">
        <v>0</v>
      </c>
      <c r="M1410" s="50" t="n">
        <v>0</v>
      </c>
      <c r="N1410" s="50" t="n">
        <v>-6342.7</v>
      </c>
      <c r="O1410" s="50" t="n">
        <v>0</v>
      </c>
      <c r="P1410" s="50" t="n">
        <v>0</v>
      </c>
      <c r="Q1410" s="51" t="n">
        <v>-6342.7</v>
      </c>
    </row>
    <row r="1411" customFormat="false" ht="12.75" hidden="false" customHeight="false" outlineLevel="0" collapsed="false">
      <c r="B1411" s="85" t="s">
        <v>35</v>
      </c>
      <c r="C1411" s="13" t="n">
        <v>1410</v>
      </c>
      <c r="D1411" s="50" t="n">
        <v>861863.186909596</v>
      </c>
      <c r="E1411" s="50" t="n">
        <v>0</v>
      </c>
      <c r="F1411" s="50" t="n">
        <v>0</v>
      </c>
      <c r="G1411" s="50" t="n">
        <v>0</v>
      </c>
      <c r="H1411" s="50" t="n">
        <v>0</v>
      </c>
      <c r="I1411" s="50" t="n">
        <v>0</v>
      </c>
      <c r="J1411" s="50" t="n">
        <v>0</v>
      </c>
      <c r="K1411" s="50" t="n">
        <v>0</v>
      </c>
      <c r="L1411" s="50" t="n">
        <v>0</v>
      </c>
      <c r="M1411" s="50" t="n">
        <v>0</v>
      </c>
      <c r="N1411" s="50" t="n">
        <v>0</v>
      </c>
      <c r="O1411" s="50" t="n">
        <v>0</v>
      </c>
      <c r="P1411" s="50" t="n">
        <v>0</v>
      </c>
      <c r="Q1411" s="51" t="n">
        <v>0</v>
      </c>
    </row>
    <row r="1412" customFormat="false" ht="12.75" hidden="false" customHeight="false" outlineLevel="0" collapsed="false">
      <c r="B1412" s="85" t="s">
        <v>38</v>
      </c>
      <c r="C1412" s="13" t="n">
        <v>1411</v>
      </c>
      <c r="D1412" s="50" t="n">
        <v>0</v>
      </c>
      <c r="E1412" s="50" t="n">
        <v>0</v>
      </c>
      <c r="F1412" s="50" t="n">
        <v>0</v>
      </c>
      <c r="G1412" s="50" t="n">
        <v>0</v>
      </c>
      <c r="H1412" s="50" t="n">
        <v>0</v>
      </c>
      <c r="I1412" s="50" t="n">
        <v>0</v>
      </c>
      <c r="J1412" s="50" t="n">
        <v>0</v>
      </c>
      <c r="K1412" s="50" t="n">
        <v>0</v>
      </c>
      <c r="L1412" s="50" t="n">
        <v>0</v>
      </c>
      <c r="M1412" s="50" t="n">
        <v>0</v>
      </c>
      <c r="N1412" s="50" t="n">
        <v>0</v>
      </c>
      <c r="O1412" s="50" t="n">
        <v>0</v>
      </c>
      <c r="P1412" s="50" t="n">
        <v>0</v>
      </c>
      <c r="Q1412" s="51" t="n">
        <v>0</v>
      </c>
    </row>
    <row r="1413" customFormat="false" ht="12.75" hidden="false" customHeight="false" outlineLevel="0" collapsed="false">
      <c r="B1413" s="85" t="s">
        <v>43</v>
      </c>
      <c r="C1413" s="13" t="n">
        <v>1412</v>
      </c>
      <c r="D1413" s="50" t="n">
        <v>4773221.45550962</v>
      </c>
      <c r="E1413" s="50" t="n">
        <v>0</v>
      </c>
      <c r="F1413" s="50" t="n">
        <v>0</v>
      </c>
      <c r="G1413" s="50" t="n">
        <v>33692.75</v>
      </c>
      <c r="H1413" s="50" t="n">
        <v>180960.21</v>
      </c>
      <c r="I1413" s="50" t="n">
        <v>204016.05</v>
      </c>
      <c r="J1413" s="50" t="n">
        <v>133382.88</v>
      </c>
      <c r="K1413" s="50" t="n">
        <v>-52073.1</v>
      </c>
      <c r="L1413" s="50" t="n">
        <v>166217.24</v>
      </c>
      <c r="M1413" s="50" t="n">
        <v>523360.87</v>
      </c>
      <c r="N1413" s="50" t="n">
        <v>1189556.9</v>
      </c>
      <c r="O1413" s="50" t="n">
        <v>171186.87</v>
      </c>
      <c r="P1413" s="50" t="n">
        <v>-3172517.24</v>
      </c>
      <c r="Q1413" s="51" t="n">
        <v>-1811773.47</v>
      </c>
    </row>
    <row r="1414" customFormat="false" ht="12.75" hidden="false" customHeight="false" outlineLevel="0" collapsed="false">
      <c r="B1414" s="85" t="s">
        <v>47</v>
      </c>
      <c r="C1414" s="13" t="n">
        <v>1413</v>
      </c>
      <c r="D1414" s="50" t="n">
        <v>2155122.5176508</v>
      </c>
      <c r="E1414" s="50" t="n">
        <v>0</v>
      </c>
      <c r="F1414" s="50" t="n">
        <v>0</v>
      </c>
      <c r="G1414" s="50" t="n">
        <v>28707.31</v>
      </c>
      <c r="H1414" s="50" t="n">
        <v>-15828.31</v>
      </c>
      <c r="I1414" s="50" t="n">
        <v>0</v>
      </c>
      <c r="J1414" s="50" t="n">
        <v>0</v>
      </c>
      <c r="K1414" s="50" t="n">
        <v>-2145.26</v>
      </c>
      <c r="L1414" s="50" t="n">
        <v>-19244.44</v>
      </c>
      <c r="M1414" s="50" t="n">
        <v>455824.68</v>
      </c>
      <c r="N1414" s="50" t="n">
        <v>447313.98</v>
      </c>
      <c r="O1414" s="50" t="n">
        <v>-870468.24</v>
      </c>
      <c r="P1414" s="50" t="n">
        <v>921561.21</v>
      </c>
      <c r="Q1414" s="51" t="n">
        <v>498406.95</v>
      </c>
    </row>
    <row r="1415" customFormat="false" ht="12.75" hidden="false" customHeight="false" outlineLevel="0" collapsed="false">
      <c r="B1415" s="85" t="s">
        <v>50</v>
      </c>
      <c r="C1415" s="13" t="n">
        <v>1414</v>
      </c>
      <c r="D1415" s="50" t="n">
        <v>1411000.69053584</v>
      </c>
      <c r="E1415" s="50" t="n">
        <v>0</v>
      </c>
      <c r="F1415" s="50" t="n">
        <v>0</v>
      </c>
      <c r="G1415" s="50" t="n">
        <v>0</v>
      </c>
      <c r="H1415" s="50" t="n">
        <v>0</v>
      </c>
      <c r="I1415" s="50" t="n">
        <v>0</v>
      </c>
      <c r="J1415" s="50" t="n">
        <v>0</v>
      </c>
      <c r="K1415" s="50" t="n">
        <v>0</v>
      </c>
      <c r="L1415" s="50" t="n">
        <v>0</v>
      </c>
      <c r="M1415" s="50" t="n">
        <v>0</v>
      </c>
      <c r="N1415" s="50" t="n">
        <v>0</v>
      </c>
      <c r="O1415" s="50" t="n">
        <v>218514.1</v>
      </c>
      <c r="P1415" s="50" t="n">
        <v>-609499.34</v>
      </c>
      <c r="Q1415" s="51" t="n">
        <v>-390985.24</v>
      </c>
    </row>
    <row r="1416" customFormat="false" ht="12.75" hidden="false" customHeight="false" outlineLevel="0" collapsed="false">
      <c r="B1416" s="85" t="s">
        <v>53</v>
      </c>
      <c r="C1416" s="13" t="n">
        <v>1415</v>
      </c>
      <c r="D1416" s="50" t="n">
        <v>89705.0422718217</v>
      </c>
      <c r="E1416" s="50" t="n">
        <v>0</v>
      </c>
      <c r="F1416" s="50" t="n">
        <v>0</v>
      </c>
      <c r="G1416" s="50" t="n">
        <v>0</v>
      </c>
      <c r="H1416" s="50" t="n">
        <v>0</v>
      </c>
      <c r="I1416" s="50" t="n">
        <v>0</v>
      </c>
      <c r="J1416" s="50" t="n">
        <v>0</v>
      </c>
      <c r="K1416" s="50" t="n">
        <v>0</v>
      </c>
      <c r="L1416" s="50" t="n">
        <v>0</v>
      </c>
      <c r="M1416" s="50" t="n">
        <v>0</v>
      </c>
      <c r="N1416" s="50" t="n">
        <v>0</v>
      </c>
      <c r="O1416" s="50" t="n">
        <v>0</v>
      </c>
      <c r="P1416" s="50" t="n">
        <v>0</v>
      </c>
      <c r="Q1416" s="51" t="n">
        <v>0</v>
      </c>
    </row>
    <row r="1417" customFormat="false" ht="12.75" hidden="false" customHeight="false" outlineLevel="0" collapsed="false">
      <c r="B1417" s="85" t="s">
        <v>56</v>
      </c>
      <c r="C1417" s="13" t="n">
        <v>1416</v>
      </c>
      <c r="D1417" s="50" t="n">
        <v>261247.324966039</v>
      </c>
      <c r="E1417" s="50" t="n">
        <v>0</v>
      </c>
      <c r="F1417" s="50" t="n">
        <v>0</v>
      </c>
      <c r="G1417" s="50" t="n">
        <v>794.67</v>
      </c>
      <c r="H1417" s="50" t="n">
        <v>0</v>
      </c>
      <c r="I1417" s="50" t="n">
        <v>0</v>
      </c>
      <c r="J1417" s="50" t="n">
        <v>0</v>
      </c>
      <c r="K1417" s="50" t="n">
        <v>0</v>
      </c>
      <c r="L1417" s="50" t="n">
        <v>0</v>
      </c>
      <c r="M1417" s="50" t="n">
        <v>0</v>
      </c>
      <c r="N1417" s="50" t="n">
        <v>794.67</v>
      </c>
      <c r="O1417" s="50" t="n">
        <v>0</v>
      </c>
      <c r="P1417" s="50" t="n">
        <v>0</v>
      </c>
      <c r="Q1417" s="51" t="n">
        <v>794.67</v>
      </c>
    </row>
    <row r="1418" customFormat="false" ht="12.75" hidden="false" customHeight="false" outlineLevel="0" collapsed="false">
      <c r="B1418" s="85" t="s">
        <v>59</v>
      </c>
      <c r="C1418" s="13" t="n">
        <v>1417</v>
      </c>
      <c r="D1418" s="50" t="n">
        <v>244650.24471632</v>
      </c>
      <c r="E1418" s="50" t="n">
        <v>0</v>
      </c>
      <c r="F1418" s="50" t="n">
        <v>0</v>
      </c>
      <c r="G1418" s="50" t="n">
        <v>-398.11</v>
      </c>
      <c r="H1418" s="50" t="n">
        <v>0</v>
      </c>
      <c r="I1418" s="50" t="n">
        <v>0</v>
      </c>
      <c r="J1418" s="50" t="n">
        <v>0</v>
      </c>
      <c r="K1418" s="50" t="n">
        <v>0</v>
      </c>
      <c r="L1418" s="50" t="n">
        <v>0</v>
      </c>
      <c r="M1418" s="50" t="n">
        <v>0</v>
      </c>
      <c r="N1418" s="50" t="n">
        <v>-398.11</v>
      </c>
      <c r="O1418" s="50" t="n">
        <v>0</v>
      </c>
      <c r="P1418" s="50" t="n">
        <v>0</v>
      </c>
      <c r="Q1418" s="51" t="n">
        <v>-398.11</v>
      </c>
    </row>
    <row r="1419" customFormat="false" ht="12.75" hidden="false" customHeight="false" outlineLevel="0" collapsed="false">
      <c r="B1419" s="85" t="s">
        <v>109</v>
      </c>
      <c r="C1419" s="13" t="n">
        <v>1418</v>
      </c>
      <c r="D1419" s="50" t="n">
        <v>0</v>
      </c>
      <c r="E1419" s="50" t="n">
        <v>0</v>
      </c>
      <c r="F1419" s="50" t="n">
        <v>0</v>
      </c>
      <c r="G1419" s="50" t="n">
        <v>0</v>
      </c>
      <c r="H1419" s="50" t="n">
        <v>0</v>
      </c>
      <c r="I1419" s="50" t="n">
        <v>0</v>
      </c>
      <c r="J1419" s="50" t="n">
        <v>0</v>
      </c>
      <c r="K1419" s="50" t="n">
        <v>0</v>
      </c>
      <c r="L1419" s="50" t="n">
        <v>0</v>
      </c>
      <c r="M1419" s="50" t="n">
        <v>0</v>
      </c>
      <c r="N1419" s="50" t="n">
        <v>0</v>
      </c>
      <c r="O1419" s="50" t="n">
        <v>0</v>
      </c>
      <c r="P1419" s="50" t="n">
        <v>0</v>
      </c>
      <c r="Q1419" s="51" t="n">
        <v>0</v>
      </c>
    </row>
    <row r="1420" customFormat="false" ht="12.75" hidden="false" customHeight="false" outlineLevel="0" collapsed="false">
      <c r="B1420" s="85" t="s">
        <v>64</v>
      </c>
      <c r="C1420" s="13" t="n">
        <v>1419</v>
      </c>
      <c r="D1420" s="50" t="n">
        <v>7187651.10229917</v>
      </c>
      <c r="E1420" s="50" t="n">
        <v>0</v>
      </c>
      <c r="F1420" s="50" t="n">
        <v>0</v>
      </c>
      <c r="G1420" s="50" t="n">
        <v>21884.23</v>
      </c>
      <c r="H1420" s="50" t="n">
        <v>43408.3</v>
      </c>
      <c r="I1420" s="50" t="n">
        <v>45532.45</v>
      </c>
      <c r="J1420" s="50" t="n">
        <v>45220.69</v>
      </c>
      <c r="K1420" s="50" t="n">
        <v>94777.36</v>
      </c>
      <c r="L1420" s="50" t="n">
        <v>45875</v>
      </c>
      <c r="M1420" s="50" t="n">
        <v>131722.28</v>
      </c>
      <c r="N1420" s="50" t="n">
        <v>428420.31</v>
      </c>
      <c r="O1420" s="50" t="n">
        <v>-124229.9</v>
      </c>
      <c r="P1420" s="50" t="n">
        <v>1181089.06</v>
      </c>
      <c r="Q1420" s="51" t="n">
        <v>1485279.47</v>
      </c>
    </row>
    <row r="1421" customFormat="false" ht="12.75" hidden="false" customHeight="false" outlineLevel="0" collapsed="false">
      <c r="B1421" s="85" t="s">
        <v>67</v>
      </c>
      <c r="C1421" s="13" t="n">
        <v>1420</v>
      </c>
      <c r="D1421" s="50" t="n">
        <v>399857.534601882</v>
      </c>
      <c r="E1421" s="50" t="n">
        <v>0</v>
      </c>
      <c r="F1421" s="50" t="n">
        <v>0</v>
      </c>
      <c r="G1421" s="50" t="n">
        <v>0</v>
      </c>
      <c r="H1421" s="50" t="n">
        <v>0</v>
      </c>
      <c r="I1421" s="50" t="n">
        <v>0</v>
      </c>
      <c r="J1421" s="50" t="n">
        <v>0</v>
      </c>
      <c r="K1421" s="50" t="n">
        <v>0</v>
      </c>
      <c r="L1421" s="50" t="n">
        <v>0</v>
      </c>
      <c r="M1421" s="50" t="n">
        <v>0</v>
      </c>
      <c r="N1421" s="50" t="n">
        <v>0</v>
      </c>
      <c r="O1421" s="50" t="n">
        <v>0</v>
      </c>
      <c r="P1421" s="50" t="n">
        <v>0</v>
      </c>
      <c r="Q1421" s="51" t="n">
        <v>0</v>
      </c>
    </row>
    <row r="1422" customFormat="false" ht="12.75" hidden="false" customHeight="false" outlineLevel="0" collapsed="false">
      <c r="B1422" s="85" t="s">
        <v>70</v>
      </c>
      <c r="C1422" s="13" t="n">
        <v>1421</v>
      </c>
      <c r="D1422" s="50" t="n">
        <v>187089.283089448</v>
      </c>
      <c r="E1422" s="50" t="n">
        <v>0</v>
      </c>
      <c r="F1422" s="50" t="n">
        <v>0</v>
      </c>
      <c r="G1422" s="50" t="n">
        <v>0</v>
      </c>
      <c r="H1422" s="50" t="n">
        <v>0</v>
      </c>
      <c r="I1422" s="50" t="n">
        <v>0</v>
      </c>
      <c r="J1422" s="50" t="n">
        <v>0</v>
      </c>
      <c r="K1422" s="50" t="n">
        <v>0</v>
      </c>
      <c r="L1422" s="50" t="n">
        <v>0</v>
      </c>
      <c r="M1422" s="50" t="n">
        <v>0</v>
      </c>
      <c r="N1422" s="50" t="n">
        <v>0</v>
      </c>
      <c r="O1422" s="50" t="n">
        <v>0</v>
      </c>
      <c r="P1422" s="50" t="n">
        <v>0</v>
      </c>
      <c r="Q1422" s="51" t="n">
        <v>0</v>
      </c>
    </row>
    <row r="1423" customFormat="false" ht="12.75" hidden="false" customHeight="false" outlineLevel="0" collapsed="false">
      <c r="B1423" s="85" t="s">
        <v>75</v>
      </c>
      <c r="C1423" s="13" t="n">
        <v>1422</v>
      </c>
      <c r="D1423" s="50" t="n">
        <v>4387600.27341502</v>
      </c>
      <c r="E1423" s="50" t="n">
        <v>0</v>
      </c>
      <c r="F1423" s="50" t="n">
        <v>0</v>
      </c>
      <c r="G1423" s="50" t="n">
        <v>5960</v>
      </c>
      <c r="H1423" s="50" t="n">
        <v>14472.89</v>
      </c>
      <c r="I1423" s="50" t="n">
        <v>25773.14</v>
      </c>
      <c r="J1423" s="50" t="n">
        <v>25638.56</v>
      </c>
      <c r="K1423" s="50" t="n">
        <v>63256.17</v>
      </c>
      <c r="L1423" s="50" t="n">
        <v>17152.32</v>
      </c>
      <c r="M1423" s="50" t="n">
        <v>37016.36</v>
      </c>
      <c r="N1423" s="50" t="n">
        <v>189269.44</v>
      </c>
      <c r="O1423" s="50" t="n">
        <v>464425.36</v>
      </c>
      <c r="P1423" s="50" t="n">
        <v>2298298.36</v>
      </c>
      <c r="Q1423" s="51" t="n">
        <v>2951993.16</v>
      </c>
    </row>
    <row r="1424" customFormat="false" ht="12.75" hidden="false" customHeight="false" outlineLevel="0" collapsed="false">
      <c r="B1424" s="85" t="s">
        <v>78</v>
      </c>
      <c r="C1424" s="13" t="n">
        <v>1423</v>
      </c>
      <c r="D1424" s="50" t="n">
        <v>38521.8272186011</v>
      </c>
      <c r="E1424" s="50" t="n">
        <v>0</v>
      </c>
      <c r="F1424" s="50" t="n">
        <v>0</v>
      </c>
      <c r="G1424" s="50" t="n">
        <v>2783.68</v>
      </c>
      <c r="H1424" s="50" t="n">
        <v>0</v>
      </c>
      <c r="I1424" s="50" t="n">
        <v>0</v>
      </c>
      <c r="J1424" s="50" t="n">
        <v>0</v>
      </c>
      <c r="K1424" s="50" t="n">
        <v>0</v>
      </c>
      <c r="L1424" s="50" t="n">
        <v>0</v>
      </c>
      <c r="M1424" s="50" t="n">
        <v>0</v>
      </c>
      <c r="N1424" s="50" t="n">
        <v>2783.68</v>
      </c>
      <c r="O1424" s="50" t="n">
        <v>0</v>
      </c>
      <c r="P1424" s="50" t="n">
        <v>0</v>
      </c>
      <c r="Q1424" s="51" t="n">
        <v>2783.68</v>
      </c>
    </row>
    <row r="1425" customFormat="false" ht="12.75" hidden="false" customHeight="false" outlineLevel="0" collapsed="false">
      <c r="B1425" s="85"/>
      <c r="C1425" s="13" t="n">
        <v>1424</v>
      </c>
      <c r="D1425" s="50"/>
      <c r="E1425" s="50"/>
      <c r="F1425" s="50"/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1"/>
    </row>
    <row r="1426" customFormat="false" ht="12.75" hidden="false" customHeight="false" outlineLevel="0" collapsed="false">
      <c r="B1426" s="85" t="s">
        <v>83</v>
      </c>
      <c r="C1426" s="13" t="n">
        <v>1425</v>
      </c>
      <c r="D1426" s="50" t="s">
        <v>4</v>
      </c>
      <c r="E1426" s="50"/>
      <c r="F1426" s="50"/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1"/>
    </row>
    <row r="1427" customFormat="false" ht="12.75" hidden="false" customHeight="false" outlineLevel="0" collapsed="false">
      <c r="B1427" s="85" t="s">
        <v>22</v>
      </c>
      <c r="C1427" s="13" t="n">
        <v>1426</v>
      </c>
      <c r="D1427" s="50" t="n">
        <v>947285.818535695</v>
      </c>
      <c r="E1427" s="50" t="n">
        <v>0</v>
      </c>
      <c r="F1427" s="50" t="n">
        <v>0</v>
      </c>
      <c r="G1427" s="50" t="n">
        <v>0</v>
      </c>
      <c r="H1427" s="50" t="n">
        <v>0</v>
      </c>
      <c r="I1427" s="50" t="n">
        <v>0</v>
      </c>
      <c r="J1427" s="50" t="n">
        <v>-0.183220944090514</v>
      </c>
      <c r="K1427" s="50" t="n">
        <v>-7.79811202444183</v>
      </c>
      <c r="L1427" s="50" t="n">
        <v>0</v>
      </c>
      <c r="M1427" s="50" t="n">
        <v>0</v>
      </c>
      <c r="N1427" s="50" t="n">
        <v>-7.98133296853234</v>
      </c>
      <c r="O1427" s="50" t="n">
        <v>-21.9959681487816</v>
      </c>
      <c r="P1427" s="50" t="n">
        <v>-75.0524693268096</v>
      </c>
      <c r="Q1427" s="51" t="n">
        <v>-105.029770444124</v>
      </c>
    </row>
    <row r="1428" customFormat="false" ht="12.75" hidden="false" customHeight="false" outlineLevel="0" collapsed="false">
      <c r="B1428" s="85" t="s">
        <v>27</v>
      </c>
      <c r="C1428" s="13" t="n">
        <v>1427</v>
      </c>
      <c r="D1428" s="50" t="n">
        <v>1513181.05042764</v>
      </c>
      <c r="E1428" s="50" t="n">
        <v>0</v>
      </c>
      <c r="F1428" s="50" t="n">
        <v>0</v>
      </c>
      <c r="G1428" s="50" t="n">
        <v>0</v>
      </c>
      <c r="H1428" s="50" t="n">
        <v>0</v>
      </c>
      <c r="I1428" s="50" t="n">
        <v>0</v>
      </c>
      <c r="J1428" s="50" t="n">
        <v>0</v>
      </c>
      <c r="K1428" s="50" t="n">
        <v>0</v>
      </c>
      <c r="L1428" s="50" t="n">
        <v>0</v>
      </c>
      <c r="M1428" s="50" t="n">
        <v>0</v>
      </c>
      <c r="N1428" s="50" t="n">
        <v>0</v>
      </c>
      <c r="O1428" s="50" t="n">
        <v>0</v>
      </c>
      <c r="P1428" s="50" t="n">
        <v>0</v>
      </c>
      <c r="Q1428" s="51" t="n">
        <v>0</v>
      </c>
    </row>
    <row r="1429" customFormat="false" ht="12.75" hidden="false" customHeight="false" outlineLevel="0" collapsed="false">
      <c r="B1429" s="85" t="s">
        <v>77</v>
      </c>
      <c r="C1429" s="13" t="n">
        <v>1428</v>
      </c>
      <c r="D1429" s="50" t="n">
        <v>660833.651704376</v>
      </c>
      <c r="E1429" s="50" t="n">
        <v>0</v>
      </c>
      <c r="F1429" s="50" t="n">
        <v>0</v>
      </c>
      <c r="G1429" s="50" t="n">
        <v>-1.83516388714003</v>
      </c>
      <c r="H1429" s="50" t="n">
        <v>-1.99144838858963</v>
      </c>
      <c r="I1429" s="50" t="n">
        <v>-10.708703813352</v>
      </c>
      <c r="J1429" s="50" t="n">
        <v>-14.8841941903462</v>
      </c>
      <c r="K1429" s="50" t="n">
        <v>-21.7438165380759</v>
      </c>
      <c r="L1429" s="50" t="n">
        <v>-24.1978247736255</v>
      </c>
      <c r="M1429" s="50" t="n">
        <v>-3.70079325849135</v>
      </c>
      <c r="N1429" s="50" t="n">
        <v>-100.459918572381</v>
      </c>
      <c r="O1429" s="50" t="n">
        <v>-487.94711356688</v>
      </c>
      <c r="P1429" s="50" t="n">
        <v>-3611.85225807175</v>
      </c>
      <c r="Q1429" s="51" t="n">
        <v>-4189.56030334963</v>
      </c>
    </row>
    <row r="1430" customFormat="false" ht="12.75" hidden="false" customHeight="false" outlineLevel="0" collapsed="false">
      <c r="B1430" s="85" t="s">
        <v>66</v>
      </c>
      <c r="C1430" s="13" t="n">
        <v>1429</v>
      </c>
      <c r="D1430" s="50" t="n">
        <v>1296357.55166227</v>
      </c>
      <c r="E1430" s="50" t="n">
        <v>0</v>
      </c>
      <c r="F1430" s="50" t="n">
        <v>0</v>
      </c>
      <c r="G1430" s="50" t="n">
        <v>0</v>
      </c>
      <c r="H1430" s="50" t="n">
        <v>0</v>
      </c>
      <c r="I1430" s="50" t="n">
        <v>0</v>
      </c>
      <c r="J1430" s="50" t="n">
        <v>0</v>
      </c>
      <c r="K1430" s="50" t="n">
        <v>0</v>
      </c>
      <c r="L1430" s="50" t="n">
        <v>0</v>
      </c>
      <c r="M1430" s="50" t="n">
        <v>0</v>
      </c>
      <c r="N1430" s="50" t="n">
        <v>0</v>
      </c>
      <c r="O1430" s="50" t="n">
        <v>0</v>
      </c>
      <c r="P1430" s="50" t="n">
        <v>0</v>
      </c>
      <c r="Q1430" s="51" t="n">
        <v>0</v>
      </c>
    </row>
    <row r="1431" customFormat="false" ht="12.75" hidden="false" customHeight="false" outlineLevel="0" collapsed="false">
      <c r="B1431" s="85" t="s">
        <v>45</v>
      </c>
      <c r="C1431" s="13" t="n">
        <v>1430</v>
      </c>
      <c r="D1431" s="50" t="n">
        <v>0</v>
      </c>
      <c r="E1431" s="50" t="n">
        <v>0</v>
      </c>
      <c r="F1431" s="50" t="n">
        <v>0</v>
      </c>
      <c r="G1431" s="50" t="n">
        <v>0</v>
      </c>
      <c r="H1431" s="50" t="n">
        <v>0</v>
      </c>
      <c r="I1431" s="50" t="n">
        <v>0</v>
      </c>
      <c r="J1431" s="50" t="n">
        <v>0</v>
      </c>
      <c r="K1431" s="50" t="n">
        <v>0</v>
      </c>
      <c r="L1431" s="50" t="n">
        <v>0</v>
      </c>
      <c r="M1431" s="50" t="n">
        <v>0</v>
      </c>
      <c r="N1431" s="50" t="n">
        <v>0</v>
      </c>
      <c r="O1431" s="50" t="n">
        <v>0</v>
      </c>
      <c r="P1431" s="50" t="n">
        <v>0</v>
      </c>
      <c r="Q1431" s="51" t="n">
        <v>0</v>
      </c>
    </row>
    <row r="1432" customFormat="false" ht="12.75" hidden="false" customHeight="false" outlineLevel="0" collapsed="false">
      <c r="B1432" s="85" t="s">
        <v>52</v>
      </c>
      <c r="C1432" s="13" t="n">
        <v>1431</v>
      </c>
      <c r="D1432" s="50" t="n">
        <v>0</v>
      </c>
      <c r="E1432" s="50" t="n">
        <v>0</v>
      </c>
      <c r="F1432" s="50" t="n">
        <v>0</v>
      </c>
      <c r="G1432" s="50" t="n">
        <v>0</v>
      </c>
      <c r="H1432" s="50" t="n">
        <v>0</v>
      </c>
      <c r="I1432" s="50" t="n">
        <v>0</v>
      </c>
      <c r="J1432" s="50" t="n">
        <v>0</v>
      </c>
      <c r="K1432" s="50" t="n">
        <v>0</v>
      </c>
      <c r="L1432" s="50" t="n">
        <v>0</v>
      </c>
      <c r="M1432" s="50" t="n">
        <v>0</v>
      </c>
      <c r="N1432" s="50" t="n">
        <v>0</v>
      </c>
      <c r="O1432" s="50" t="n">
        <v>0</v>
      </c>
      <c r="P1432" s="50" t="n">
        <v>0</v>
      </c>
      <c r="Q1432" s="51" t="n">
        <v>0</v>
      </c>
    </row>
    <row r="1433" customFormat="false" ht="12.75" hidden="false" customHeight="false" outlineLevel="0" collapsed="false">
      <c r="B1433" s="85" t="s">
        <v>80</v>
      </c>
      <c r="C1433" s="13" t="n">
        <v>1432</v>
      </c>
      <c r="D1433" s="50" t="n">
        <v>117377.986452977</v>
      </c>
      <c r="E1433" s="50" t="n">
        <v>0</v>
      </c>
      <c r="F1433" s="50" t="n">
        <v>0</v>
      </c>
      <c r="G1433" s="50" t="n">
        <v>0</v>
      </c>
      <c r="H1433" s="50" t="n">
        <v>0</v>
      </c>
      <c r="I1433" s="50" t="n">
        <v>0</v>
      </c>
      <c r="J1433" s="50" t="n">
        <v>0</v>
      </c>
      <c r="K1433" s="50" t="n">
        <v>0</v>
      </c>
      <c r="L1433" s="50" t="n">
        <v>0</v>
      </c>
      <c r="M1433" s="50" t="n">
        <v>0</v>
      </c>
      <c r="N1433" s="50" t="n">
        <v>0</v>
      </c>
      <c r="O1433" s="50" t="n">
        <v>0</v>
      </c>
      <c r="P1433" s="50" t="n">
        <v>0</v>
      </c>
      <c r="Q1433" s="51" t="n">
        <v>0</v>
      </c>
    </row>
    <row r="1434" customFormat="false" ht="12.75" hidden="false" customHeight="false" outlineLevel="0" collapsed="false">
      <c r="B1434" s="85" t="s">
        <v>49</v>
      </c>
      <c r="C1434" s="13" t="n">
        <v>1433</v>
      </c>
      <c r="D1434" s="50" t="n">
        <v>400363.955053176</v>
      </c>
      <c r="E1434" s="50" t="n">
        <v>0</v>
      </c>
      <c r="F1434" s="50" t="n">
        <v>0</v>
      </c>
      <c r="G1434" s="50" t="n">
        <v>0</v>
      </c>
      <c r="H1434" s="50" t="n">
        <v>0</v>
      </c>
      <c r="I1434" s="50" t="n">
        <v>0</v>
      </c>
      <c r="J1434" s="50" t="n">
        <v>0</v>
      </c>
      <c r="K1434" s="50" t="n">
        <v>0</v>
      </c>
      <c r="L1434" s="50" t="n">
        <v>0</v>
      </c>
      <c r="M1434" s="50" t="n">
        <v>0</v>
      </c>
      <c r="N1434" s="50" t="n">
        <v>0</v>
      </c>
      <c r="O1434" s="50" t="n">
        <v>0</v>
      </c>
      <c r="P1434" s="50" t="n">
        <v>0</v>
      </c>
      <c r="Q1434" s="51" t="n">
        <v>0</v>
      </c>
    </row>
    <row r="1435" customFormat="false" ht="12.75" hidden="false" customHeight="false" outlineLevel="0" collapsed="false">
      <c r="B1435" s="85" t="s">
        <v>34</v>
      </c>
      <c r="C1435" s="13" t="n">
        <v>1434</v>
      </c>
      <c r="D1435" s="50" t="n">
        <v>0</v>
      </c>
      <c r="E1435" s="50" t="n">
        <v>0</v>
      </c>
      <c r="F1435" s="50" t="n">
        <v>0</v>
      </c>
      <c r="G1435" s="50" t="n">
        <v>0</v>
      </c>
      <c r="H1435" s="50" t="n">
        <v>0</v>
      </c>
      <c r="I1435" s="50" t="n">
        <v>0</v>
      </c>
      <c r="J1435" s="50" t="n">
        <v>0</v>
      </c>
      <c r="K1435" s="50" t="n">
        <v>0</v>
      </c>
      <c r="L1435" s="50" t="n">
        <v>0</v>
      </c>
      <c r="M1435" s="50" t="n">
        <v>0</v>
      </c>
      <c r="N1435" s="50" t="n">
        <v>0</v>
      </c>
      <c r="O1435" s="50" t="n">
        <v>0</v>
      </c>
      <c r="P1435" s="50" t="n">
        <v>0</v>
      </c>
      <c r="Q1435" s="51" t="n">
        <v>0</v>
      </c>
    </row>
    <row r="1436" customFormat="false" ht="12.75" hidden="false" customHeight="false" outlineLevel="0" collapsed="false">
      <c r="B1436" s="85" t="s">
        <v>69</v>
      </c>
      <c r="C1436" s="13" t="n">
        <v>1435</v>
      </c>
      <c r="D1436" s="50" t="n">
        <v>0</v>
      </c>
      <c r="E1436" s="50" t="n">
        <v>0</v>
      </c>
      <c r="F1436" s="50" t="n">
        <v>0</v>
      </c>
      <c r="G1436" s="50" t="n">
        <v>0</v>
      </c>
      <c r="H1436" s="50" t="n">
        <v>0</v>
      </c>
      <c r="I1436" s="50" t="n">
        <v>0</v>
      </c>
      <c r="J1436" s="50" t="n">
        <v>0</v>
      </c>
      <c r="K1436" s="50" t="n">
        <v>0</v>
      </c>
      <c r="L1436" s="50" t="n">
        <v>0</v>
      </c>
      <c r="M1436" s="50" t="n">
        <v>0</v>
      </c>
      <c r="N1436" s="50" t="n">
        <v>0</v>
      </c>
      <c r="O1436" s="50" t="n">
        <v>0</v>
      </c>
      <c r="P1436" s="50" t="n">
        <v>0</v>
      </c>
      <c r="Q1436" s="51" t="n">
        <v>0</v>
      </c>
    </row>
    <row r="1437" customFormat="false" ht="12.75" hidden="false" customHeight="false" outlineLevel="0" collapsed="false">
      <c r="B1437" s="85" t="s">
        <v>72</v>
      </c>
      <c r="C1437" s="13" t="n">
        <v>1436</v>
      </c>
      <c r="D1437" s="50" t="n">
        <v>0</v>
      </c>
      <c r="E1437" s="50" t="n">
        <v>0</v>
      </c>
      <c r="F1437" s="50" t="n">
        <v>0</v>
      </c>
      <c r="G1437" s="50" t="n">
        <v>0</v>
      </c>
      <c r="H1437" s="50" t="n">
        <v>0</v>
      </c>
      <c r="I1437" s="50" t="n">
        <v>0</v>
      </c>
      <c r="J1437" s="50" t="n">
        <v>0</v>
      </c>
      <c r="K1437" s="50" t="n">
        <v>0</v>
      </c>
      <c r="L1437" s="50" t="n">
        <v>0</v>
      </c>
      <c r="M1437" s="50" t="n">
        <v>0</v>
      </c>
      <c r="N1437" s="50" t="n">
        <v>0</v>
      </c>
      <c r="O1437" s="50" t="n">
        <v>0</v>
      </c>
      <c r="P1437" s="50" t="n">
        <v>0</v>
      </c>
      <c r="Q1437" s="51" t="n">
        <v>0</v>
      </c>
    </row>
    <row r="1438" customFormat="false" ht="12.75" hidden="false" customHeight="false" outlineLevel="0" collapsed="false">
      <c r="B1438" s="85" t="s">
        <v>31</v>
      </c>
      <c r="C1438" s="13" t="n">
        <v>1437</v>
      </c>
      <c r="D1438" s="50" t="n">
        <v>0</v>
      </c>
      <c r="E1438" s="50" t="n">
        <v>0</v>
      </c>
      <c r="F1438" s="50" t="n">
        <v>0</v>
      </c>
      <c r="G1438" s="50" t="n">
        <v>0</v>
      </c>
      <c r="H1438" s="50" t="n">
        <v>0</v>
      </c>
      <c r="I1438" s="50" t="n">
        <v>0</v>
      </c>
      <c r="J1438" s="50" t="n">
        <v>0</v>
      </c>
      <c r="K1438" s="50" t="n">
        <v>0</v>
      </c>
      <c r="L1438" s="50" t="n">
        <v>0</v>
      </c>
      <c r="M1438" s="50" t="n">
        <v>0</v>
      </c>
      <c r="N1438" s="50" t="n">
        <v>0</v>
      </c>
      <c r="O1438" s="50" t="n">
        <v>0</v>
      </c>
      <c r="P1438" s="50" t="n">
        <v>0</v>
      </c>
      <c r="Q1438" s="51" t="n">
        <v>0</v>
      </c>
    </row>
    <row r="1439" customFormat="false" ht="12.75" hidden="false" customHeight="false" outlineLevel="0" collapsed="false">
      <c r="B1439" s="85" t="s">
        <v>37</v>
      </c>
      <c r="C1439" s="13" t="n">
        <v>1438</v>
      </c>
      <c r="D1439" s="50" t="n">
        <v>4.20476944044543E-005</v>
      </c>
      <c r="E1439" s="50" t="n">
        <v>0</v>
      </c>
      <c r="F1439" s="50" t="n">
        <v>0</v>
      </c>
      <c r="G1439" s="50" t="n">
        <v>0</v>
      </c>
      <c r="H1439" s="50" t="n">
        <v>0</v>
      </c>
      <c r="I1439" s="50" t="n">
        <v>0</v>
      </c>
      <c r="J1439" s="50" t="n">
        <v>0</v>
      </c>
      <c r="K1439" s="50" t="n">
        <v>0</v>
      </c>
      <c r="L1439" s="50" t="n">
        <v>0</v>
      </c>
      <c r="M1439" s="50" t="n">
        <v>0</v>
      </c>
      <c r="N1439" s="50" t="n">
        <v>0</v>
      </c>
      <c r="O1439" s="50" t="n">
        <v>0</v>
      </c>
      <c r="P1439" s="50" t="n">
        <v>0</v>
      </c>
      <c r="Q1439" s="51" t="n">
        <v>0</v>
      </c>
    </row>
    <row r="1440" customFormat="false" ht="12.75" hidden="false" customHeight="false" outlineLevel="0" collapsed="false">
      <c r="B1440" s="85" t="n">
        <v>0</v>
      </c>
      <c r="C1440" s="13" t="n">
        <v>1439</v>
      </c>
      <c r="D1440" s="50" t="n">
        <v>0</v>
      </c>
      <c r="E1440" s="50" t="n">
        <v>0</v>
      </c>
      <c r="F1440" s="50" t="n">
        <v>0</v>
      </c>
      <c r="G1440" s="50" t="n">
        <v>0</v>
      </c>
      <c r="H1440" s="50" t="n">
        <v>0</v>
      </c>
      <c r="I1440" s="50" t="n">
        <v>0</v>
      </c>
      <c r="J1440" s="50" t="n">
        <v>0</v>
      </c>
      <c r="K1440" s="50" t="n">
        <v>0</v>
      </c>
      <c r="L1440" s="50" t="n">
        <v>0</v>
      </c>
      <c r="M1440" s="50" t="n">
        <v>0</v>
      </c>
      <c r="N1440" s="50" t="n">
        <v>0</v>
      </c>
      <c r="O1440" s="50" t="n">
        <v>0</v>
      </c>
      <c r="P1440" s="50" t="n">
        <v>0</v>
      </c>
      <c r="Q1440" s="51" t="n">
        <v>0</v>
      </c>
    </row>
    <row r="1441" customFormat="false" ht="12.75" hidden="false" customHeight="false" outlineLevel="0" collapsed="false">
      <c r="B1441" s="87" t="n">
        <v>0</v>
      </c>
      <c r="C1441" s="64" t="n">
        <v>1440</v>
      </c>
      <c r="D1441" s="54" t="n">
        <v>0</v>
      </c>
      <c r="E1441" s="54" t="n">
        <v>0</v>
      </c>
      <c r="F1441" s="54" t="n">
        <v>0</v>
      </c>
      <c r="G1441" s="54" t="n">
        <v>0</v>
      </c>
      <c r="H1441" s="54" t="n">
        <v>0</v>
      </c>
      <c r="I1441" s="54" t="n">
        <v>0</v>
      </c>
      <c r="J1441" s="54" t="n">
        <v>0</v>
      </c>
      <c r="K1441" s="54" t="n">
        <v>0</v>
      </c>
      <c r="L1441" s="54" t="n">
        <v>0</v>
      </c>
      <c r="M1441" s="54" t="n">
        <v>0</v>
      </c>
      <c r="N1441" s="54" t="n">
        <v>0</v>
      </c>
      <c r="O1441" s="54" t="n">
        <v>0</v>
      </c>
      <c r="P1441" s="54" t="n">
        <v>0</v>
      </c>
      <c r="Q1441" s="55" t="n">
        <v>0</v>
      </c>
    </row>
    <row r="1442" customFormat="false" ht="12.75" hidden="false" customHeight="false" outlineLevel="0" collapsed="false">
      <c r="A1442" s="0" t="n">
        <v>37</v>
      </c>
      <c r="B1442" s="57" t="n">
        <v>36956</v>
      </c>
      <c r="C1442" s="58" t="n">
        <v>1441</v>
      </c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83"/>
    </row>
    <row r="1443" customFormat="false" ht="12.75" hidden="false" customHeight="false" outlineLevel="0" collapsed="false">
      <c r="B1443" s="61"/>
      <c r="C1443" s="13" t="n">
        <v>1442</v>
      </c>
      <c r="D1443" s="13"/>
      <c r="E1443" s="21" t="s">
        <v>5</v>
      </c>
      <c r="F1443" s="21" t="s">
        <v>6</v>
      </c>
      <c r="G1443" s="21" t="s">
        <v>7</v>
      </c>
      <c r="H1443" s="21" t="s">
        <v>8</v>
      </c>
      <c r="I1443" s="21" t="s">
        <v>9</v>
      </c>
      <c r="J1443" s="21" t="s">
        <v>10</v>
      </c>
      <c r="K1443" s="21" t="s">
        <v>11</v>
      </c>
      <c r="L1443" s="21" t="s">
        <v>12</v>
      </c>
      <c r="M1443" s="21" t="s">
        <v>13</v>
      </c>
      <c r="N1443" s="21" t="s">
        <v>14</v>
      </c>
      <c r="O1443" s="21" t="n">
        <v>2002</v>
      </c>
      <c r="P1443" s="21" t="s">
        <v>15</v>
      </c>
      <c r="Q1443" s="84" t="s">
        <v>16</v>
      </c>
    </row>
    <row r="1444" customFormat="false" ht="12.75" hidden="false" customHeight="false" outlineLevel="0" collapsed="false">
      <c r="B1444" s="85" t="s">
        <v>107</v>
      </c>
      <c r="C1444" s="13" t="n">
        <v>1443</v>
      </c>
      <c r="D1444" s="13" t="s">
        <v>4</v>
      </c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86"/>
    </row>
    <row r="1445" customFormat="false" ht="12.75" hidden="false" customHeight="false" outlineLevel="0" collapsed="false">
      <c r="B1445" s="85" t="s">
        <v>19</v>
      </c>
      <c r="C1445" s="13" t="n">
        <v>1444</v>
      </c>
      <c r="D1445" s="50" t="n">
        <v>17773642.8242779</v>
      </c>
      <c r="E1445" s="50" t="n">
        <v>0</v>
      </c>
      <c r="F1445" s="50" t="n">
        <v>0</v>
      </c>
      <c r="G1445" s="50" t="n">
        <v>155764.88</v>
      </c>
      <c r="H1445" s="50" t="n">
        <v>361001.5</v>
      </c>
      <c r="I1445" s="50" t="n">
        <v>420926.47</v>
      </c>
      <c r="J1445" s="50" t="n">
        <v>321332.35</v>
      </c>
      <c r="K1445" s="50" t="n">
        <v>339550.81</v>
      </c>
      <c r="L1445" s="50" t="n">
        <v>357355.11</v>
      </c>
      <c r="M1445" s="50" t="n">
        <v>1746097.19</v>
      </c>
      <c r="N1445" s="50" t="n">
        <v>3702028.31</v>
      </c>
      <c r="O1445" s="50" t="n">
        <v>204594.84</v>
      </c>
      <c r="P1445" s="50" t="n">
        <v>2934959.18</v>
      </c>
      <c r="Q1445" s="51" t="n">
        <v>6841582.33</v>
      </c>
    </row>
    <row r="1446" customFormat="false" ht="12.75" hidden="false" customHeight="false" outlineLevel="0" collapsed="false">
      <c r="B1446" s="85" t="s">
        <v>20</v>
      </c>
      <c r="C1446" s="13" t="n">
        <v>1445</v>
      </c>
      <c r="D1446" s="50" t="n">
        <v>1730044.69568943</v>
      </c>
      <c r="E1446" s="50" t="n">
        <v>0</v>
      </c>
      <c r="F1446" s="50" t="n">
        <v>0</v>
      </c>
      <c r="G1446" s="50" t="n">
        <v>0</v>
      </c>
      <c r="H1446" s="50" t="n">
        <v>0</v>
      </c>
      <c r="I1446" s="50" t="n">
        <v>0</v>
      </c>
      <c r="J1446" s="50" t="n">
        <v>0</v>
      </c>
      <c r="K1446" s="50" t="n">
        <v>0</v>
      </c>
      <c r="L1446" s="50" t="n">
        <v>0</v>
      </c>
      <c r="M1446" s="50" t="n">
        <v>0</v>
      </c>
      <c r="N1446" s="50" t="n">
        <v>0</v>
      </c>
      <c r="O1446" s="50" t="n">
        <v>218208.46</v>
      </c>
      <c r="P1446" s="50" t="n">
        <v>1033818.19</v>
      </c>
      <c r="Q1446" s="51" t="n">
        <v>1252026.65</v>
      </c>
    </row>
    <row r="1447" customFormat="false" ht="12.75" hidden="false" customHeight="false" outlineLevel="0" collapsed="false">
      <c r="B1447" s="85" t="s">
        <v>108</v>
      </c>
      <c r="C1447" s="13" t="n">
        <v>1446</v>
      </c>
      <c r="D1447" s="50" t="n">
        <v>0</v>
      </c>
      <c r="E1447" s="50" t="n">
        <v>0</v>
      </c>
      <c r="F1447" s="50" t="n">
        <v>0</v>
      </c>
      <c r="G1447" s="50" t="n">
        <v>0</v>
      </c>
      <c r="H1447" s="50" t="n">
        <v>0</v>
      </c>
      <c r="I1447" s="50" t="n">
        <v>0</v>
      </c>
      <c r="J1447" s="50" t="n">
        <v>0</v>
      </c>
      <c r="K1447" s="50" t="n">
        <v>0</v>
      </c>
      <c r="L1447" s="50" t="n">
        <v>0</v>
      </c>
      <c r="M1447" s="50" t="n">
        <v>0</v>
      </c>
      <c r="N1447" s="50" t="n">
        <v>0</v>
      </c>
      <c r="O1447" s="50" t="n">
        <v>0</v>
      </c>
      <c r="P1447" s="50" t="n">
        <v>0</v>
      </c>
      <c r="Q1447" s="51" t="n">
        <v>0</v>
      </c>
    </row>
    <row r="1448" customFormat="false" ht="12.75" hidden="false" customHeight="false" outlineLevel="0" collapsed="false">
      <c r="B1448" s="85" t="s">
        <v>25</v>
      </c>
      <c r="C1448" s="13" t="n">
        <v>1447</v>
      </c>
      <c r="D1448" s="50" t="n">
        <v>7162610.73273073</v>
      </c>
      <c r="E1448" s="50" t="n">
        <v>0</v>
      </c>
      <c r="F1448" s="50" t="n">
        <v>0</v>
      </c>
      <c r="G1448" s="50" t="n">
        <v>99460.28</v>
      </c>
      <c r="H1448" s="50" t="n">
        <v>142569</v>
      </c>
      <c r="I1448" s="50" t="n">
        <v>145111.86</v>
      </c>
      <c r="J1448" s="50" t="n">
        <v>116944.72</v>
      </c>
      <c r="K1448" s="50" t="n">
        <v>235429.45</v>
      </c>
      <c r="L1448" s="50" t="n">
        <v>147384.26</v>
      </c>
      <c r="M1448" s="50" t="n">
        <v>427086</v>
      </c>
      <c r="N1448" s="50" t="n">
        <v>1313985.57</v>
      </c>
      <c r="O1448" s="50" t="n">
        <v>83978.55</v>
      </c>
      <c r="P1448" s="50" t="n">
        <v>1286848.33</v>
      </c>
      <c r="Q1448" s="51" t="n">
        <v>2684812.45</v>
      </c>
    </row>
    <row r="1449" customFormat="false" ht="12.75" hidden="false" customHeight="false" outlineLevel="0" collapsed="false">
      <c r="B1449" s="85" t="s">
        <v>29</v>
      </c>
      <c r="C1449" s="13" t="n">
        <v>1448</v>
      </c>
      <c r="D1449" s="50" t="n">
        <v>20741.0434078347</v>
      </c>
      <c r="E1449" s="50" t="n">
        <v>0</v>
      </c>
      <c r="F1449" s="50" t="n">
        <v>0</v>
      </c>
      <c r="G1449" s="50" t="n">
        <v>0</v>
      </c>
      <c r="H1449" s="50" t="n">
        <v>0</v>
      </c>
      <c r="I1449" s="50" t="n">
        <v>0</v>
      </c>
      <c r="J1449" s="50" t="n">
        <v>0</v>
      </c>
      <c r="K1449" s="50" t="n">
        <v>0</v>
      </c>
      <c r="L1449" s="50" t="n">
        <v>0</v>
      </c>
      <c r="M1449" s="50" t="n">
        <v>0</v>
      </c>
      <c r="N1449" s="50" t="n">
        <v>0</v>
      </c>
      <c r="O1449" s="50" t="n">
        <v>0</v>
      </c>
      <c r="P1449" s="50" t="n">
        <v>0</v>
      </c>
      <c r="Q1449" s="51" t="n">
        <v>0</v>
      </c>
    </row>
    <row r="1450" customFormat="false" ht="12.75" hidden="false" customHeight="false" outlineLevel="0" collapsed="false">
      <c r="B1450" s="85" t="s">
        <v>32</v>
      </c>
      <c r="C1450" s="13" t="n">
        <v>1449</v>
      </c>
      <c r="D1450" s="50" t="n">
        <v>515051.806193251</v>
      </c>
      <c r="E1450" s="50" t="n">
        <v>0</v>
      </c>
      <c r="F1450" s="50" t="n">
        <v>0</v>
      </c>
      <c r="G1450" s="50" t="n">
        <v>-2781.73</v>
      </c>
      <c r="H1450" s="50" t="n">
        <v>-3561.82</v>
      </c>
      <c r="I1450" s="50" t="n">
        <v>0</v>
      </c>
      <c r="J1450" s="50" t="n">
        <v>0</v>
      </c>
      <c r="K1450" s="50" t="n">
        <v>0</v>
      </c>
      <c r="L1450" s="50" t="n">
        <v>0</v>
      </c>
      <c r="M1450" s="50" t="n">
        <v>0</v>
      </c>
      <c r="N1450" s="50" t="n">
        <v>-6343.55</v>
      </c>
      <c r="O1450" s="50" t="n">
        <v>0</v>
      </c>
      <c r="P1450" s="50" t="n">
        <v>0</v>
      </c>
      <c r="Q1450" s="51" t="n">
        <v>-6343.55</v>
      </c>
    </row>
    <row r="1451" customFormat="false" ht="12.75" hidden="false" customHeight="false" outlineLevel="0" collapsed="false">
      <c r="B1451" s="85" t="s">
        <v>35</v>
      </c>
      <c r="C1451" s="13" t="n">
        <v>1450</v>
      </c>
      <c r="D1451" s="50" t="n">
        <v>875262.704047783</v>
      </c>
      <c r="E1451" s="50" t="n">
        <v>0</v>
      </c>
      <c r="F1451" s="50" t="n">
        <v>0</v>
      </c>
      <c r="G1451" s="50" t="n">
        <v>0</v>
      </c>
      <c r="H1451" s="50" t="n">
        <v>0</v>
      </c>
      <c r="I1451" s="50" t="n">
        <v>0</v>
      </c>
      <c r="J1451" s="50" t="n">
        <v>0</v>
      </c>
      <c r="K1451" s="50" t="n">
        <v>0</v>
      </c>
      <c r="L1451" s="50" t="n">
        <v>0</v>
      </c>
      <c r="M1451" s="50" t="n">
        <v>0</v>
      </c>
      <c r="N1451" s="50" t="n">
        <v>0</v>
      </c>
      <c r="O1451" s="50" t="n">
        <v>0</v>
      </c>
      <c r="P1451" s="50" t="n">
        <v>0</v>
      </c>
      <c r="Q1451" s="51" t="n">
        <v>0</v>
      </c>
    </row>
    <row r="1452" customFormat="false" ht="12.75" hidden="false" customHeight="false" outlineLevel="0" collapsed="false">
      <c r="B1452" s="85" t="s">
        <v>38</v>
      </c>
      <c r="C1452" s="13" t="n">
        <v>1451</v>
      </c>
      <c r="D1452" s="50" t="n">
        <v>0</v>
      </c>
      <c r="E1452" s="50" t="n">
        <v>0</v>
      </c>
      <c r="F1452" s="50" t="n">
        <v>0</v>
      </c>
      <c r="G1452" s="50" t="n">
        <v>0</v>
      </c>
      <c r="H1452" s="50" t="n">
        <v>0</v>
      </c>
      <c r="I1452" s="50" t="n">
        <v>0</v>
      </c>
      <c r="J1452" s="50" t="n">
        <v>0</v>
      </c>
      <c r="K1452" s="50" t="n">
        <v>0</v>
      </c>
      <c r="L1452" s="50" t="n">
        <v>0</v>
      </c>
      <c r="M1452" s="50" t="n">
        <v>0</v>
      </c>
      <c r="N1452" s="50" t="n">
        <v>0</v>
      </c>
      <c r="O1452" s="50" t="n">
        <v>0</v>
      </c>
      <c r="P1452" s="50" t="n">
        <v>0</v>
      </c>
      <c r="Q1452" s="51" t="n">
        <v>0</v>
      </c>
    </row>
    <row r="1453" customFormat="false" ht="12.75" hidden="false" customHeight="false" outlineLevel="0" collapsed="false">
      <c r="B1453" s="85" t="s">
        <v>43</v>
      </c>
      <c r="C1453" s="13" t="n">
        <v>1452</v>
      </c>
      <c r="D1453" s="50" t="n">
        <v>4516435.22264151</v>
      </c>
      <c r="E1453" s="50" t="n">
        <v>0</v>
      </c>
      <c r="F1453" s="50" t="n">
        <v>0</v>
      </c>
      <c r="G1453" s="50" t="n">
        <v>3770.72</v>
      </c>
      <c r="H1453" s="50" t="n">
        <v>180198.67</v>
      </c>
      <c r="I1453" s="50" t="n">
        <v>204375.58</v>
      </c>
      <c r="J1453" s="50" t="n">
        <v>133404.77</v>
      </c>
      <c r="K1453" s="50" t="n">
        <v>-52093.86</v>
      </c>
      <c r="L1453" s="50" t="n">
        <v>166277.24</v>
      </c>
      <c r="M1453" s="50" t="n">
        <v>523559.77</v>
      </c>
      <c r="N1453" s="50" t="n">
        <v>1159492.89</v>
      </c>
      <c r="O1453" s="50" t="n">
        <v>215434.35</v>
      </c>
      <c r="P1453" s="50" t="n">
        <v>-3173404.77</v>
      </c>
      <c r="Q1453" s="51" t="n">
        <v>-1798477.53</v>
      </c>
    </row>
    <row r="1454" customFormat="false" ht="12.75" hidden="false" customHeight="false" outlineLevel="0" collapsed="false">
      <c r="B1454" s="85" t="s">
        <v>47</v>
      </c>
      <c r="C1454" s="13" t="n">
        <v>1453</v>
      </c>
      <c r="D1454" s="50" t="n">
        <v>896909.199462138</v>
      </c>
      <c r="E1454" s="50" t="n">
        <v>0</v>
      </c>
      <c r="F1454" s="50" t="n">
        <v>0</v>
      </c>
      <c r="G1454" s="50" t="n">
        <v>12517.78</v>
      </c>
      <c r="H1454" s="50" t="n">
        <v>-15830.33</v>
      </c>
      <c r="I1454" s="50" t="n">
        <v>0</v>
      </c>
      <c r="J1454" s="50" t="n">
        <v>0</v>
      </c>
      <c r="K1454" s="50" t="n">
        <v>-2145.71</v>
      </c>
      <c r="L1454" s="50" t="n">
        <v>-19248.95</v>
      </c>
      <c r="M1454" s="50" t="n">
        <v>626938.78</v>
      </c>
      <c r="N1454" s="50" t="n">
        <v>602231.57</v>
      </c>
      <c r="O1454" s="50" t="n">
        <v>-870833.43</v>
      </c>
      <c r="P1454" s="50" t="n">
        <v>920845.59</v>
      </c>
      <c r="Q1454" s="51" t="n">
        <v>652243.73</v>
      </c>
    </row>
    <row r="1455" customFormat="false" ht="12.75" hidden="false" customHeight="false" outlineLevel="0" collapsed="false">
      <c r="B1455" s="85" t="s">
        <v>50</v>
      </c>
      <c r="C1455" s="13" t="n">
        <v>1454</v>
      </c>
      <c r="D1455" s="50" t="n">
        <v>905532.55636607</v>
      </c>
      <c r="E1455" s="50" t="n">
        <v>0</v>
      </c>
      <c r="F1455" s="50" t="n">
        <v>0</v>
      </c>
      <c r="G1455" s="50" t="n">
        <v>0</v>
      </c>
      <c r="H1455" s="50" t="n">
        <v>0</v>
      </c>
      <c r="I1455" s="50" t="n">
        <v>0</v>
      </c>
      <c r="J1455" s="50" t="n">
        <v>0</v>
      </c>
      <c r="K1455" s="50" t="n">
        <v>0</v>
      </c>
      <c r="L1455" s="50" t="n">
        <v>0</v>
      </c>
      <c r="M1455" s="50" t="n">
        <v>0</v>
      </c>
      <c r="N1455" s="50" t="n">
        <v>0</v>
      </c>
      <c r="O1455" s="50" t="n">
        <v>218604.62</v>
      </c>
      <c r="P1455" s="50" t="n">
        <v>-609739.88</v>
      </c>
      <c r="Q1455" s="51" t="n">
        <v>-391135.26</v>
      </c>
    </row>
    <row r="1456" customFormat="false" ht="12.75" hidden="false" customHeight="false" outlineLevel="0" collapsed="false">
      <c r="B1456" s="85" t="s">
        <v>53</v>
      </c>
      <c r="C1456" s="13" t="n">
        <v>1455</v>
      </c>
      <c r="D1456" s="50" t="n">
        <v>87656.7780224051</v>
      </c>
      <c r="E1456" s="50" t="n">
        <v>0</v>
      </c>
      <c r="F1456" s="50" t="n">
        <v>0</v>
      </c>
      <c r="G1456" s="50" t="n">
        <v>15100.81</v>
      </c>
      <c r="H1456" s="50" t="n">
        <v>0</v>
      </c>
      <c r="I1456" s="50" t="n">
        <v>0</v>
      </c>
      <c r="J1456" s="50" t="n">
        <v>0</v>
      </c>
      <c r="K1456" s="50" t="n">
        <v>0</v>
      </c>
      <c r="L1456" s="50" t="n">
        <v>0</v>
      </c>
      <c r="M1456" s="50" t="n">
        <v>0</v>
      </c>
      <c r="N1456" s="50" t="n">
        <v>15100.81</v>
      </c>
      <c r="O1456" s="50" t="n">
        <v>0</v>
      </c>
      <c r="P1456" s="50" t="n">
        <v>0</v>
      </c>
      <c r="Q1456" s="51" t="n">
        <v>15100.81</v>
      </c>
    </row>
    <row r="1457" customFormat="false" ht="12.75" hidden="false" customHeight="false" outlineLevel="0" collapsed="false">
      <c r="B1457" s="85" t="s">
        <v>56</v>
      </c>
      <c r="C1457" s="13" t="n">
        <v>1456</v>
      </c>
      <c r="D1457" s="50" t="n">
        <v>398464.827280548</v>
      </c>
      <c r="E1457" s="50" t="n">
        <v>0</v>
      </c>
      <c r="F1457" s="50" t="n">
        <v>0</v>
      </c>
      <c r="G1457" s="50" t="n">
        <v>397.39</v>
      </c>
      <c r="H1457" s="50" t="n">
        <v>0</v>
      </c>
      <c r="I1457" s="50" t="n">
        <v>0</v>
      </c>
      <c r="J1457" s="50" t="n">
        <v>0</v>
      </c>
      <c r="K1457" s="50" t="n">
        <v>0</v>
      </c>
      <c r="L1457" s="50" t="n">
        <v>0</v>
      </c>
      <c r="M1457" s="50" t="n">
        <v>0</v>
      </c>
      <c r="N1457" s="50" t="n">
        <v>397.39</v>
      </c>
      <c r="O1457" s="50" t="n">
        <v>0</v>
      </c>
      <c r="P1457" s="50" t="n">
        <v>0</v>
      </c>
      <c r="Q1457" s="51" t="n">
        <v>397.39</v>
      </c>
    </row>
    <row r="1458" customFormat="false" ht="12.75" hidden="false" customHeight="false" outlineLevel="0" collapsed="false">
      <c r="B1458" s="85" t="s">
        <v>59</v>
      </c>
      <c r="C1458" s="13" t="n">
        <v>1457</v>
      </c>
      <c r="D1458" s="50" t="n">
        <v>232477.418934304</v>
      </c>
      <c r="E1458" s="50" t="n">
        <v>0</v>
      </c>
      <c r="F1458" s="50" t="n">
        <v>0</v>
      </c>
      <c r="G1458" s="50" t="n">
        <v>0</v>
      </c>
      <c r="H1458" s="50" t="n">
        <v>0</v>
      </c>
      <c r="I1458" s="50" t="n">
        <v>0</v>
      </c>
      <c r="J1458" s="50" t="n">
        <v>0</v>
      </c>
      <c r="K1458" s="50" t="n">
        <v>0</v>
      </c>
      <c r="L1458" s="50" t="n">
        <v>0</v>
      </c>
      <c r="M1458" s="50" t="n">
        <v>0</v>
      </c>
      <c r="N1458" s="50" t="n">
        <v>0</v>
      </c>
      <c r="O1458" s="50" t="n">
        <v>0</v>
      </c>
      <c r="P1458" s="50" t="n">
        <v>0</v>
      </c>
      <c r="Q1458" s="51" t="n">
        <v>0</v>
      </c>
    </row>
    <row r="1459" customFormat="false" ht="12.75" hidden="false" customHeight="false" outlineLevel="0" collapsed="false">
      <c r="B1459" s="85" t="s">
        <v>109</v>
      </c>
      <c r="C1459" s="13" t="n">
        <v>1458</v>
      </c>
      <c r="D1459" s="50" t="n">
        <v>0</v>
      </c>
      <c r="E1459" s="50" t="n">
        <v>0</v>
      </c>
      <c r="F1459" s="50" t="n">
        <v>0</v>
      </c>
      <c r="G1459" s="50" t="n">
        <v>0</v>
      </c>
      <c r="H1459" s="50" t="n">
        <v>0</v>
      </c>
      <c r="I1459" s="50" t="n">
        <v>0</v>
      </c>
      <c r="J1459" s="50" t="n">
        <v>0</v>
      </c>
      <c r="K1459" s="50" t="n">
        <v>0</v>
      </c>
      <c r="L1459" s="50" t="n">
        <v>0</v>
      </c>
      <c r="M1459" s="50" t="n">
        <v>0</v>
      </c>
      <c r="N1459" s="50" t="n">
        <v>0</v>
      </c>
      <c r="O1459" s="50" t="n">
        <v>0</v>
      </c>
      <c r="P1459" s="50" t="n">
        <v>0</v>
      </c>
      <c r="Q1459" s="51" t="n">
        <v>0</v>
      </c>
    </row>
    <row r="1460" customFormat="false" ht="12.75" hidden="false" customHeight="false" outlineLevel="0" collapsed="false">
      <c r="B1460" s="85" t="s">
        <v>64</v>
      </c>
      <c r="C1460" s="13" t="n">
        <v>1459</v>
      </c>
      <c r="D1460" s="50" t="n">
        <v>7098363.73433533</v>
      </c>
      <c r="E1460" s="50" t="n">
        <v>0</v>
      </c>
      <c r="F1460" s="50" t="n">
        <v>0</v>
      </c>
      <c r="G1460" s="50" t="n">
        <v>21194.85</v>
      </c>
      <c r="H1460" s="50" t="n">
        <v>43413.06</v>
      </c>
      <c r="I1460" s="50" t="n">
        <v>45532.63</v>
      </c>
      <c r="J1460" s="50" t="n">
        <v>45227.06</v>
      </c>
      <c r="K1460" s="50" t="n">
        <v>94792.1</v>
      </c>
      <c r="L1460" s="50" t="n">
        <v>45882.39</v>
      </c>
      <c r="M1460" s="50" t="n">
        <v>131758.06</v>
      </c>
      <c r="N1460" s="50" t="n">
        <v>427800.15</v>
      </c>
      <c r="O1460" s="50" t="n">
        <v>-124291.09</v>
      </c>
      <c r="P1460" s="50" t="n">
        <v>1180777.69</v>
      </c>
      <c r="Q1460" s="51" t="n">
        <v>1484286.75</v>
      </c>
    </row>
    <row r="1461" customFormat="false" ht="12.75" hidden="false" customHeight="false" outlineLevel="0" collapsed="false">
      <c r="B1461" s="85" t="s">
        <v>67</v>
      </c>
      <c r="C1461" s="13" t="n">
        <v>1460</v>
      </c>
      <c r="D1461" s="50" t="n">
        <v>336466.351082855</v>
      </c>
      <c r="E1461" s="50" t="n">
        <v>0</v>
      </c>
      <c r="F1461" s="50" t="n">
        <v>0</v>
      </c>
      <c r="G1461" s="50" t="n">
        <v>-1192.17</v>
      </c>
      <c r="H1461" s="50" t="n">
        <v>0</v>
      </c>
      <c r="I1461" s="50" t="n">
        <v>0</v>
      </c>
      <c r="J1461" s="50" t="n">
        <v>0</v>
      </c>
      <c r="K1461" s="50" t="n">
        <v>0</v>
      </c>
      <c r="L1461" s="50" t="n">
        <v>0</v>
      </c>
      <c r="M1461" s="50" t="n">
        <v>0</v>
      </c>
      <c r="N1461" s="50" t="n">
        <v>-1192.17</v>
      </c>
      <c r="O1461" s="50" t="n">
        <v>0</v>
      </c>
      <c r="P1461" s="50" t="n">
        <v>0</v>
      </c>
      <c r="Q1461" s="51" t="n">
        <v>-1192.17</v>
      </c>
    </row>
    <row r="1462" customFormat="false" ht="12.75" hidden="false" customHeight="false" outlineLevel="0" collapsed="false">
      <c r="B1462" s="85" t="s">
        <v>70</v>
      </c>
      <c r="C1462" s="13" t="n">
        <v>1461</v>
      </c>
      <c r="D1462" s="50" t="n">
        <v>64761.9631291476</v>
      </c>
      <c r="E1462" s="50" t="n">
        <v>0</v>
      </c>
      <c r="F1462" s="50" t="n">
        <v>0</v>
      </c>
      <c r="G1462" s="50" t="n">
        <v>0</v>
      </c>
      <c r="H1462" s="50" t="n">
        <v>0</v>
      </c>
      <c r="I1462" s="50" t="n">
        <v>0</v>
      </c>
      <c r="J1462" s="50" t="n">
        <v>0</v>
      </c>
      <c r="K1462" s="50" t="n">
        <v>0</v>
      </c>
      <c r="L1462" s="50" t="n">
        <v>0</v>
      </c>
      <c r="M1462" s="50" t="n">
        <v>0</v>
      </c>
      <c r="N1462" s="50" t="n">
        <v>0</v>
      </c>
      <c r="O1462" s="50" t="n">
        <v>0</v>
      </c>
      <c r="P1462" s="50" t="n">
        <v>0</v>
      </c>
      <c r="Q1462" s="51" t="n">
        <v>0</v>
      </c>
    </row>
    <row r="1463" customFormat="false" ht="12.75" hidden="false" customHeight="false" outlineLevel="0" collapsed="false">
      <c r="B1463" s="85" t="s">
        <v>75</v>
      </c>
      <c r="C1463" s="13" t="n">
        <v>1462</v>
      </c>
      <c r="D1463" s="50" t="n">
        <v>4440691.19560393</v>
      </c>
      <c r="E1463" s="50" t="n">
        <v>0</v>
      </c>
      <c r="F1463" s="50" t="n">
        <v>0</v>
      </c>
      <c r="G1463" s="50" t="n">
        <v>5722.41</v>
      </c>
      <c r="H1463" s="50" t="n">
        <v>14212.92</v>
      </c>
      <c r="I1463" s="50" t="n">
        <v>25906.4</v>
      </c>
      <c r="J1463" s="50" t="n">
        <v>25755.8</v>
      </c>
      <c r="K1463" s="50" t="n">
        <v>63568.83</v>
      </c>
      <c r="L1463" s="50" t="n">
        <v>17060.17</v>
      </c>
      <c r="M1463" s="50" t="n">
        <v>36754.58</v>
      </c>
      <c r="N1463" s="50" t="n">
        <v>188981.11</v>
      </c>
      <c r="O1463" s="50" t="n">
        <v>463493.38</v>
      </c>
      <c r="P1463" s="50" t="n">
        <v>2295814.03</v>
      </c>
      <c r="Q1463" s="51" t="n">
        <v>2948288.52</v>
      </c>
    </row>
    <row r="1464" customFormat="false" ht="12.75" hidden="false" customHeight="false" outlineLevel="0" collapsed="false">
      <c r="B1464" s="85" t="s">
        <v>78</v>
      </c>
      <c r="C1464" s="13" t="n">
        <v>1463</v>
      </c>
      <c r="D1464" s="50" t="n">
        <v>71098.5936016165</v>
      </c>
      <c r="E1464" s="50" t="n">
        <v>0</v>
      </c>
      <c r="F1464" s="50" t="n">
        <v>0</v>
      </c>
      <c r="G1464" s="50" t="n">
        <v>1574.54</v>
      </c>
      <c r="H1464" s="50" t="n">
        <v>0</v>
      </c>
      <c r="I1464" s="50" t="n">
        <v>0</v>
      </c>
      <c r="J1464" s="50" t="n">
        <v>0</v>
      </c>
      <c r="K1464" s="50" t="n">
        <v>0</v>
      </c>
      <c r="L1464" s="50" t="n">
        <v>0</v>
      </c>
      <c r="M1464" s="50" t="n">
        <v>0</v>
      </c>
      <c r="N1464" s="50" t="n">
        <v>1574.54</v>
      </c>
      <c r="O1464" s="50" t="n">
        <v>0</v>
      </c>
      <c r="P1464" s="50" t="n">
        <v>0</v>
      </c>
      <c r="Q1464" s="51" t="n">
        <v>1574.54</v>
      </c>
    </row>
    <row r="1465" customFormat="false" ht="12.75" hidden="false" customHeight="false" outlineLevel="0" collapsed="false">
      <c r="B1465" s="85"/>
      <c r="C1465" s="13" t="n">
        <v>1464</v>
      </c>
      <c r="D1465" s="50"/>
      <c r="E1465" s="50"/>
      <c r="F1465" s="50"/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1"/>
    </row>
    <row r="1466" customFormat="false" ht="12.75" hidden="false" customHeight="false" outlineLevel="0" collapsed="false">
      <c r="B1466" s="85" t="s">
        <v>83</v>
      </c>
      <c r="C1466" s="13" t="n">
        <v>1465</v>
      </c>
      <c r="D1466" s="50" t="s">
        <v>4</v>
      </c>
      <c r="E1466" s="50"/>
      <c r="F1466" s="50"/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1"/>
    </row>
    <row r="1467" customFormat="false" ht="12.75" hidden="false" customHeight="false" outlineLevel="0" collapsed="false">
      <c r="B1467" s="85" t="s">
        <v>22</v>
      </c>
      <c r="C1467" s="13" t="n">
        <v>1466</v>
      </c>
      <c r="D1467" s="50" t="n">
        <v>699308.60106612</v>
      </c>
      <c r="E1467" s="50" t="n">
        <v>0</v>
      </c>
      <c r="F1467" s="50" t="n">
        <v>0</v>
      </c>
      <c r="G1467" s="50" t="n">
        <v>0</v>
      </c>
      <c r="H1467" s="50" t="n">
        <v>0</v>
      </c>
      <c r="I1467" s="50" t="n">
        <v>0</v>
      </c>
      <c r="J1467" s="50" t="n">
        <v>0</v>
      </c>
      <c r="K1467" s="50" t="n">
        <v>0</v>
      </c>
      <c r="L1467" s="50" t="n">
        <v>0</v>
      </c>
      <c r="M1467" s="50" t="n">
        <v>0</v>
      </c>
      <c r="N1467" s="50" t="n">
        <v>0</v>
      </c>
      <c r="O1467" s="50" t="n">
        <v>0</v>
      </c>
      <c r="P1467" s="50" t="n">
        <v>0</v>
      </c>
      <c r="Q1467" s="51" t="n">
        <v>0</v>
      </c>
    </row>
    <row r="1468" customFormat="false" ht="12.75" hidden="false" customHeight="false" outlineLevel="0" collapsed="false">
      <c r="B1468" s="85" t="s">
        <v>27</v>
      </c>
      <c r="C1468" s="13" t="n">
        <v>1467</v>
      </c>
      <c r="D1468" s="50" t="n">
        <v>1119397.06244636</v>
      </c>
      <c r="E1468" s="50" t="n">
        <v>0</v>
      </c>
      <c r="F1468" s="50" t="n">
        <v>0</v>
      </c>
      <c r="G1468" s="50" t="n">
        <v>0</v>
      </c>
      <c r="H1468" s="50" t="n">
        <v>0</v>
      </c>
      <c r="I1468" s="50" t="n">
        <v>0</v>
      </c>
      <c r="J1468" s="50" t="n">
        <v>0</v>
      </c>
      <c r="K1468" s="50" t="n">
        <v>0</v>
      </c>
      <c r="L1468" s="50" t="n">
        <v>0</v>
      </c>
      <c r="M1468" s="50" t="n">
        <v>0</v>
      </c>
      <c r="N1468" s="50" t="n">
        <v>0</v>
      </c>
      <c r="O1468" s="50" t="n">
        <v>0</v>
      </c>
      <c r="P1468" s="50" t="n">
        <v>0</v>
      </c>
      <c r="Q1468" s="51" t="n">
        <v>0</v>
      </c>
    </row>
    <row r="1469" customFormat="false" ht="12.75" hidden="false" customHeight="false" outlineLevel="0" collapsed="false">
      <c r="B1469" s="85" t="s">
        <v>77</v>
      </c>
      <c r="C1469" s="13" t="n">
        <v>1468</v>
      </c>
      <c r="D1469" s="50" t="n">
        <v>650021.001621591</v>
      </c>
      <c r="E1469" s="50" t="n">
        <v>0</v>
      </c>
      <c r="F1469" s="50" t="n">
        <v>0</v>
      </c>
      <c r="G1469" s="50" t="n">
        <v>-1.05880311529007</v>
      </c>
      <c r="H1469" s="50" t="n">
        <v>-1.84780503438786</v>
      </c>
      <c r="I1469" s="50" t="n">
        <v>-10.8740868841082</v>
      </c>
      <c r="J1469" s="50" t="n">
        <v>-15.1087842848044</v>
      </c>
      <c r="K1469" s="50" t="n">
        <v>-22.0087294750758</v>
      </c>
      <c r="L1469" s="50" t="n">
        <v>-24.426824173017</v>
      </c>
      <c r="M1469" s="50" t="n">
        <v>-3.66971125308592</v>
      </c>
      <c r="N1469" s="50" t="n">
        <v>-100.32851877448</v>
      </c>
      <c r="O1469" s="50" t="n">
        <v>-487.445700475486</v>
      </c>
      <c r="P1469" s="50" t="n">
        <v>-1587.03051294909</v>
      </c>
      <c r="Q1469" s="51" t="n">
        <v>-2164.1378449217</v>
      </c>
    </row>
    <row r="1470" customFormat="false" ht="12.75" hidden="false" customHeight="false" outlineLevel="0" collapsed="false">
      <c r="B1470" s="85" t="s">
        <v>66</v>
      </c>
      <c r="C1470" s="13" t="n">
        <v>1469</v>
      </c>
      <c r="D1470" s="50" t="n">
        <v>1010959.63897683</v>
      </c>
      <c r="E1470" s="50" t="n">
        <v>0</v>
      </c>
      <c r="F1470" s="50" t="n">
        <v>0</v>
      </c>
      <c r="G1470" s="50" t="n">
        <v>0</v>
      </c>
      <c r="H1470" s="50" t="n">
        <v>0</v>
      </c>
      <c r="I1470" s="50" t="n">
        <v>0</v>
      </c>
      <c r="J1470" s="50" t="n">
        <v>0</v>
      </c>
      <c r="K1470" s="50" t="n">
        <v>0</v>
      </c>
      <c r="L1470" s="50" t="n">
        <v>0</v>
      </c>
      <c r="M1470" s="50" t="n">
        <v>0</v>
      </c>
      <c r="N1470" s="50" t="n">
        <v>0</v>
      </c>
      <c r="O1470" s="50" t="n">
        <v>0</v>
      </c>
      <c r="P1470" s="50" t="n">
        <v>0</v>
      </c>
      <c r="Q1470" s="51" t="n">
        <v>0</v>
      </c>
    </row>
    <row r="1471" customFormat="false" ht="12.75" hidden="false" customHeight="false" outlineLevel="0" collapsed="false">
      <c r="B1471" s="85" t="s">
        <v>45</v>
      </c>
      <c r="C1471" s="13" t="n">
        <v>1470</v>
      </c>
      <c r="D1471" s="50" t="n">
        <v>0</v>
      </c>
      <c r="E1471" s="50" t="n">
        <v>0</v>
      </c>
      <c r="F1471" s="50" t="n">
        <v>0</v>
      </c>
      <c r="G1471" s="50" t="n">
        <v>0</v>
      </c>
      <c r="H1471" s="50" t="n">
        <v>0</v>
      </c>
      <c r="I1471" s="50" t="n">
        <v>0</v>
      </c>
      <c r="J1471" s="50" t="n">
        <v>0</v>
      </c>
      <c r="K1471" s="50" t="n">
        <v>0</v>
      </c>
      <c r="L1471" s="50" t="n">
        <v>0</v>
      </c>
      <c r="M1471" s="50" t="n">
        <v>0</v>
      </c>
      <c r="N1471" s="50" t="n">
        <v>0</v>
      </c>
      <c r="O1471" s="50" t="n">
        <v>0</v>
      </c>
      <c r="P1471" s="50" t="n">
        <v>0</v>
      </c>
      <c r="Q1471" s="51" t="n">
        <v>0</v>
      </c>
    </row>
    <row r="1472" customFormat="false" ht="12.75" hidden="false" customHeight="false" outlineLevel="0" collapsed="false">
      <c r="B1472" s="85" t="s">
        <v>52</v>
      </c>
      <c r="C1472" s="13" t="n">
        <v>1471</v>
      </c>
      <c r="D1472" s="50" t="n">
        <v>196536.608610898</v>
      </c>
      <c r="E1472" s="50" t="n">
        <v>0</v>
      </c>
      <c r="F1472" s="50" t="n">
        <v>0</v>
      </c>
      <c r="G1472" s="50" t="n">
        <v>0</v>
      </c>
      <c r="H1472" s="50" t="n">
        <v>0</v>
      </c>
      <c r="I1472" s="50" t="n">
        <v>0</v>
      </c>
      <c r="J1472" s="50" t="n">
        <v>0</v>
      </c>
      <c r="K1472" s="50" t="n">
        <v>0</v>
      </c>
      <c r="L1472" s="50" t="n">
        <v>0</v>
      </c>
      <c r="M1472" s="50" t="n">
        <v>0</v>
      </c>
      <c r="N1472" s="50" t="n">
        <v>0</v>
      </c>
      <c r="O1472" s="50" t="n">
        <v>0</v>
      </c>
      <c r="P1472" s="50" t="n">
        <v>0</v>
      </c>
      <c r="Q1472" s="51" t="n">
        <v>0</v>
      </c>
    </row>
    <row r="1473" customFormat="false" ht="12.75" hidden="false" customHeight="false" outlineLevel="0" collapsed="false">
      <c r="B1473" s="85" t="s">
        <v>80</v>
      </c>
      <c r="C1473" s="13" t="n">
        <v>1472</v>
      </c>
      <c r="D1473" s="50" t="n">
        <v>135743.475757322</v>
      </c>
      <c r="E1473" s="50" t="n">
        <v>0</v>
      </c>
      <c r="F1473" s="50" t="n">
        <v>0</v>
      </c>
      <c r="G1473" s="50" t="n">
        <v>0</v>
      </c>
      <c r="H1473" s="50" t="n">
        <v>0</v>
      </c>
      <c r="I1473" s="50" t="n">
        <v>0</v>
      </c>
      <c r="J1473" s="50" t="n">
        <v>0</v>
      </c>
      <c r="K1473" s="50" t="n">
        <v>0</v>
      </c>
      <c r="L1473" s="50" t="n">
        <v>0</v>
      </c>
      <c r="M1473" s="50" t="n">
        <v>0</v>
      </c>
      <c r="N1473" s="50" t="n">
        <v>0</v>
      </c>
      <c r="O1473" s="50" t="n">
        <v>0</v>
      </c>
      <c r="P1473" s="50" t="n">
        <v>0</v>
      </c>
      <c r="Q1473" s="51" t="n">
        <v>0</v>
      </c>
    </row>
    <row r="1474" customFormat="false" ht="12.75" hidden="false" customHeight="false" outlineLevel="0" collapsed="false">
      <c r="B1474" s="85" t="s">
        <v>49</v>
      </c>
      <c r="C1474" s="13" t="n">
        <v>1473</v>
      </c>
      <c r="D1474" s="50" t="n">
        <v>293120.093265662</v>
      </c>
      <c r="E1474" s="50" t="n">
        <v>0</v>
      </c>
      <c r="F1474" s="50" t="n">
        <v>0</v>
      </c>
      <c r="G1474" s="50" t="n">
        <v>0</v>
      </c>
      <c r="H1474" s="50" t="n">
        <v>0</v>
      </c>
      <c r="I1474" s="50" t="n">
        <v>0</v>
      </c>
      <c r="J1474" s="50" t="n">
        <v>0</v>
      </c>
      <c r="K1474" s="50" t="n">
        <v>0</v>
      </c>
      <c r="L1474" s="50" t="n">
        <v>0</v>
      </c>
      <c r="M1474" s="50" t="n">
        <v>0</v>
      </c>
      <c r="N1474" s="50" t="n">
        <v>0</v>
      </c>
      <c r="O1474" s="50" t="n">
        <v>0</v>
      </c>
      <c r="P1474" s="50" t="n">
        <v>0</v>
      </c>
      <c r="Q1474" s="51" t="n">
        <v>0</v>
      </c>
    </row>
    <row r="1475" customFormat="false" ht="12.75" hidden="false" customHeight="false" outlineLevel="0" collapsed="false">
      <c r="B1475" s="85" t="s">
        <v>34</v>
      </c>
      <c r="C1475" s="13" t="n">
        <v>1474</v>
      </c>
      <c r="D1475" s="50" t="n">
        <v>0</v>
      </c>
      <c r="E1475" s="50" t="n">
        <v>0</v>
      </c>
      <c r="F1475" s="50" t="n">
        <v>0</v>
      </c>
      <c r="G1475" s="50" t="n">
        <v>0</v>
      </c>
      <c r="H1475" s="50" t="n">
        <v>0</v>
      </c>
      <c r="I1475" s="50" t="n">
        <v>0</v>
      </c>
      <c r="J1475" s="50" t="n">
        <v>0</v>
      </c>
      <c r="K1475" s="50" t="n">
        <v>0</v>
      </c>
      <c r="L1475" s="50" t="n">
        <v>0</v>
      </c>
      <c r="M1475" s="50" t="n">
        <v>0</v>
      </c>
      <c r="N1475" s="50" t="n">
        <v>0</v>
      </c>
      <c r="O1475" s="50" t="n">
        <v>0</v>
      </c>
      <c r="P1475" s="50" t="n">
        <v>0</v>
      </c>
      <c r="Q1475" s="51" t="n">
        <v>0</v>
      </c>
    </row>
    <row r="1476" customFormat="false" ht="12.75" hidden="false" customHeight="false" outlineLevel="0" collapsed="false">
      <c r="B1476" s="85" t="s">
        <v>69</v>
      </c>
      <c r="C1476" s="13" t="n">
        <v>1475</v>
      </c>
      <c r="D1476" s="50" t="n">
        <v>28738.5021403021</v>
      </c>
      <c r="E1476" s="50" t="n">
        <v>0</v>
      </c>
      <c r="F1476" s="50" t="n">
        <v>0</v>
      </c>
      <c r="G1476" s="50" t="n">
        <v>0</v>
      </c>
      <c r="H1476" s="50" t="n">
        <v>0</v>
      </c>
      <c r="I1476" s="50" t="n">
        <v>0</v>
      </c>
      <c r="J1476" s="50" t="n">
        <v>0</v>
      </c>
      <c r="K1476" s="50" t="n">
        <v>0</v>
      </c>
      <c r="L1476" s="50" t="n">
        <v>0</v>
      </c>
      <c r="M1476" s="50" t="n">
        <v>0</v>
      </c>
      <c r="N1476" s="50" t="n">
        <v>0</v>
      </c>
      <c r="O1476" s="50" t="n">
        <v>0</v>
      </c>
      <c r="P1476" s="50" t="n">
        <v>0</v>
      </c>
      <c r="Q1476" s="51" t="n">
        <v>0</v>
      </c>
    </row>
    <row r="1477" customFormat="false" ht="12.75" hidden="false" customHeight="false" outlineLevel="0" collapsed="false">
      <c r="B1477" s="85" t="s">
        <v>72</v>
      </c>
      <c r="C1477" s="13" t="n">
        <v>1476</v>
      </c>
      <c r="D1477" s="50" t="n">
        <v>15723.7544685921</v>
      </c>
      <c r="E1477" s="50" t="n">
        <v>0</v>
      </c>
      <c r="F1477" s="50" t="n">
        <v>0</v>
      </c>
      <c r="G1477" s="50" t="n">
        <v>0</v>
      </c>
      <c r="H1477" s="50" t="n">
        <v>0</v>
      </c>
      <c r="I1477" s="50" t="n">
        <v>0</v>
      </c>
      <c r="J1477" s="50" t="n">
        <v>0</v>
      </c>
      <c r="K1477" s="50" t="n">
        <v>0</v>
      </c>
      <c r="L1477" s="50" t="n">
        <v>0</v>
      </c>
      <c r="M1477" s="50" t="n">
        <v>0</v>
      </c>
      <c r="N1477" s="50" t="n">
        <v>0</v>
      </c>
      <c r="O1477" s="50" t="n">
        <v>0</v>
      </c>
      <c r="P1477" s="50" t="n">
        <v>0</v>
      </c>
      <c r="Q1477" s="51" t="n">
        <v>0</v>
      </c>
    </row>
    <row r="1478" customFormat="false" ht="12.75" hidden="false" customHeight="false" outlineLevel="0" collapsed="false">
      <c r="B1478" s="85" t="s">
        <v>31</v>
      </c>
      <c r="C1478" s="13" t="n">
        <v>1477</v>
      </c>
      <c r="D1478" s="50" t="n">
        <v>0</v>
      </c>
      <c r="E1478" s="50" t="n">
        <v>0</v>
      </c>
      <c r="F1478" s="50" t="n">
        <v>0</v>
      </c>
      <c r="G1478" s="50" t="n">
        <v>0</v>
      </c>
      <c r="H1478" s="50" t="n">
        <v>0</v>
      </c>
      <c r="I1478" s="50" t="n">
        <v>0</v>
      </c>
      <c r="J1478" s="50" t="n">
        <v>0</v>
      </c>
      <c r="K1478" s="50" t="n">
        <v>0</v>
      </c>
      <c r="L1478" s="50" t="n">
        <v>0</v>
      </c>
      <c r="M1478" s="50" t="n">
        <v>0</v>
      </c>
      <c r="N1478" s="50" t="n">
        <v>0</v>
      </c>
      <c r="O1478" s="50" t="n">
        <v>0</v>
      </c>
      <c r="P1478" s="50" t="n">
        <v>0</v>
      </c>
      <c r="Q1478" s="51" t="n">
        <v>0</v>
      </c>
    </row>
    <row r="1479" customFormat="false" ht="12.75" hidden="false" customHeight="false" outlineLevel="0" collapsed="false">
      <c r="B1479" s="85" t="s">
        <v>37</v>
      </c>
      <c r="C1479" s="13" t="n">
        <v>1478</v>
      </c>
      <c r="D1479" s="50" t="n">
        <v>0</v>
      </c>
      <c r="E1479" s="50" t="n">
        <v>0</v>
      </c>
      <c r="F1479" s="50" t="n">
        <v>0</v>
      </c>
      <c r="G1479" s="50" t="n">
        <v>0</v>
      </c>
      <c r="H1479" s="50" t="n">
        <v>0</v>
      </c>
      <c r="I1479" s="50" t="n">
        <v>0</v>
      </c>
      <c r="J1479" s="50" t="n">
        <v>0</v>
      </c>
      <c r="K1479" s="50" t="n">
        <v>0</v>
      </c>
      <c r="L1479" s="50" t="n">
        <v>0</v>
      </c>
      <c r="M1479" s="50" t="n">
        <v>0</v>
      </c>
      <c r="N1479" s="50" t="n">
        <v>0</v>
      </c>
      <c r="O1479" s="50" t="n">
        <v>0</v>
      </c>
      <c r="P1479" s="50" t="n">
        <v>0</v>
      </c>
      <c r="Q1479" s="51" t="n">
        <v>0</v>
      </c>
    </row>
    <row r="1480" customFormat="false" ht="12.75" hidden="false" customHeight="false" outlineLevel="0" collapsed="false">
      <c r="B1480" s="85" t="n">
        <v>0</v>
      </c>
      <c r="C1480" s="13" t="n">
        <v>1479</v>
      </c>
      <c r="D1480" s="50" t="n">
        <v>0</v>
      </c>
      <c r="E1480" s="50" t="n">
        <v>0</v>
      </c>
      <c r="F1480" s="50" t="n">
        <v>0</v>
      </c>
      <c r="G1480" s="50" t="n">
        <v>0</v>
      </c>
      <c r="H1480" s="50" t="n">
        <v>0</v>
      </c>
      <c r="I1480" s="50" t="n">
        <v>0</v>
      </c>
      <c r="J1480" s="50" t="n">
        <v>0</v>
      </c>
      <c r="K1480" s="50" t="n">
        <v>0</v>
      </c>
      <c r="L1480" s="50" t="n">
        <v>0</v>
      </c>
      <c r="M1480" s="50" t="n">
        <v>0</v>
      </c>
      <c r="N1480" s="50" t="n">
        <v>0</v>
      </c>
      <c r="O1480" s="50" t="n">
        <v>0</v>
      </c>
      <c r="P1480" s="50" t="n">
        <v>0</v>
      </c>
      <c r="Q1480" s="51" t="n">
        <v>0</v>
      </c>
    </row>
    <row r="1481" customFormat="false" ht="12.75" hidden="false" customHeight="false" outlineLevel="0" collapsed="false">
      <c r="B1481" s="87" t="n">
        <v>0</v>
      </c>
      <c r="C1481" s="64" t="n">
        <v>1480</v>
      </c>
      <c r="D1481" s="54" t="n">
        <v>0</v>
      </c>
      <c r="E1481" s="54" t="n">
        <v>0</v>
      </c>
      <c r="F1481" s="54" t="n">
        <v>0</v>
      </c>
      <c r="G1481" s="54" t="n">
        <v>0</v>
      </c>
      <c r="H1481" s="54" t="n">
        <v>0</v>
      </c>
      <c r="I1481" s="54" t="n">
        <v>0</v>
      </c>
      <c r="J1481" s="54" t="n">
        <v>0</v>
      </c>
      <c r="K1481" s="54" t="n">
        <v>0</v>
      </c>
      <c r="L1481" s="54" t="n">
        <v>0</v>
      </c>
      <c r="M1481" s="54" t="n">
        <v>0</v>
      </c>
      <c r="N1481" s="54" t="n">
        <v>0</v>
      </c>
      <c r="O1481" s="54" t="n">
        <v>0</v>
      </c>
      <c r="P1481" s="54" t="n">
        <v>0</v>
      </c>
      <c r="Q1481" s="55" t="n">
        <v>0</v>
      </c>
    </row>
    <row r="1482" customFormat="false" ht="12.75" hidden="false" customHeight="false" outlineLevel="0" collapsed="false">
      <c r="A1482" s="0" t="n">
        <v>38</v>
      </c>
      <c r="B1482" s="57" t="n">
        <v>36957</v>
      </c>
      <c r="C1482" s="58" t="n">
        <v>1481</v>
      </c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83"/>
    </row>
    <row r="1483" customFormat="false" ht="12.75" hidden="false" customHeight="false" outlineLevel="0" collapsed="false">
      <c r="B1483" s="61"/>
      <c r="C1483" s="13" t="n">
        <v>1482</v>
      </c>
      <c r="D1483" s="13"/>
      <c r="E1483" s="21" t="s">
        <v>5</v>
      </c>
      <c r="F1483" s="21" t="s">
        <v>6</v>
      </c>
      <c r="G1483" s="21" t="s">
        <v>7</v>
      </c>
      <c r="H1483" s="21" t="s">
        <v>8</v>
      </c>
      <c r="I1483" s="21" t="s">
        <v>9</v>
      </c>
      <c r="J1483" s="21" t="s">
        <v>10</v>
      </c>
      <c r="K1483" s="21" t="s">
        <v>11</v>
      </c>
      <c r="L1483" s="21" t="s">
        <v>12</v>
      </c>
      <c r="M1483" s="21" t="s">
        <v>13</v>
      </c>
      <c r="N1483" s="21" t="s">
        <v>14</v>
      </c>
      <c r="O1483" s="21" t="n">
        <v>2002</v>
      </c>
      <c r="P1483" s="21" t="s">
        <v>15</v>
      </c>
      <c r="Q1483" s="84" t="s">
        <v>16</v>
      </c>
    </row>
    <row r="1484" customFormat="false" ht="12.75" hidden="false" customHeight="false" outlineLevel="0" collapsed="false">
      <c r="B1484" s="85" t="s">
        <v>107</v>
      </c>
      <c r="C1484" s="13" t="n">
        <v>1483</v>
      </c>
      <c r="D1484" s="13" t="s">
        <v>4</v>
      </c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86"/>
    </row>
    <row r="1485" customFormat="false" ht="12.75" hidden="false" customHeight="false" outlineLevel="0" collapsed="false">
      <c r="B1485" s="85" t="s">
        <v>19</v>
      </c>
      <c r="C1485" s="13" t="n">
        <v>1484</v>
      </c>
      <c r="D1485" s="50" t="n">
        <v>18104607.948408</v>
      </c>
      <c r="E1485" s="50" t="n">
        <v>0</v>
      </c>
      <c r="F1485" s="50" t="n">
        <v>0</v>
      </c>
      <c r="G1485" s="50" t="n">
        <v>153515.37</v>
      </c>
      <c r="H1485" s="50" t="n">
        <v>359389.88</v>
      </c>
      <c r="I1485" s="50" t="n">
        <v>421047.17</v>
      </c>
      <c r="J1485" s="50" t="n">
        <v>320213.95</v>
      </c>
      <c r="K1485" s="50" t="n">
        <v>339269.05</v>
      </c>
      <c r="L1485" s="50" t="n">
        <v>357129.4</v>
      </c>
      <c r="M1485" s="50" t="n">
        <v>1746387.6</v>
      </c>
      <c r="N1485" s="50" t="n">
        <v>3696952.42</v>
      </c>
      <c r="O1485" s="50" t="n">
        <v>201668.62</v>
      </c>
      <c r="P1485" s="50" t="n">
        <v>3021207.46</v>
      </c>
      <c r="Q1485" s="51" t="n">
        <v>6919828.5</v>
      </c>
    </row>
    <row r="1486" customFormat="false" ht="12.75" hidden="false" customHeight="false" outlineLevel="0" collapsed="false">
      <c r="B1486" s="85" t="s">
        <v>20</v>
      </c>
      <c r="C1486" s="13" t="n">
        <v>1485</v>
      </c>
      <c r="D1486" s="50" t="n">
        <v>1590386.35739979</v>
      </c>
      <c r="E1486" s="50" t="n">
        <v>0</v>
      </c>
      <c r="F1486" s="50" t="n">
        <v>0</v>
      </c>
      <c r="G1486" s="50" t="n">
        <v>0</v>
      </c>
      <c r="H1486" s="50" t="n">
        <v>0</v>
      </c>
      <c r="I1486" s="50" t="n">
        <v>0</v>
      </c>
      <c r="J1486" s="50" t="n">
        <v>0</v>
      </c>
      <c r="K1486" s="50" t="n">
        <v>0</v>
      </c>
      <c r="L1486" s="50" t="n">
        <v>0</v>
      </c>
      <c r="M1486" s="50" t="n">
        <v>0</v>
      </c>
      <c r="N1486" s="50" t="n">
        <v>0</v>
      </c>
      <c r="O1486" s="50" t="n">
        <v>218350.87</v>
      </c>
      <c r="P1486" s="50" t="n">
        <v>1034960.37</v>
      </c>
      <c r="Q1486" s="51" t="n">
        <v>1253311.24</v>
      </c>
    </row>
    <row r="1487" customFormat="false" ht="12.75" hidden="false" customHeight="false" outlineLevel="0" collapsed="false">
      <c r="B1487" s="85" t="s">
        <v>108</v>
      </c>
      <c r="C1487" s="13" t="n">
        <v>1486</v>
      </c>
      <c r="D1487" s="50" t="n">
        <v>0</v>
      </c>
      <c r="E1487" s="50" t="n">
        <v>0</v>
      </c>
      <c r="F1487" s="50" t="n">
        <v>0</v>
      </c>
      <c r="G1487" s="50" t="n">
        <v>0</v>
      </c>
      <c r="H1487" s="50" t="n">
        <v>0</v>
      </c>
      <c r="I1487" s="50" t="n">
        <v>0</v>
      </c>
      <c r="J1487" s="50" t="n">
        <v>0</v>
      </c>
      <c r="K1487" s="50" t="n">
        <v>0</v>
      </c>
      <c r="L1487" s="50" t="n">
        <v>0</v>
      </c>
      <c r="M1487" s="50" t="n">
        <v>0</v>
      </c>
      <c r="N1487" s="50" t="n">
        <v>0</v>
      </c>
      <c r="O1487" s="50" t="n">
        <v>0</v>
      </c>
      <c r="P1487" s="50" t="n">
        <v>0</v>
      </c>
      <c r="Q1487" s="51" t="n">
        <v>0</v>
      </c>
    </row>
    <row r="1488" customFormat="false" ht="12.75" hidden="false" customHeight="false" outlineLevel="0" collapsed="false">
      <c r="B1488" s="85" t="s">
        <v>25</v>
      </c>
      <c r="C1488" s="13" t="n">
        <v>1487</v>
      </c>
      <c r="D1488" s="50" t="n">
        <v>7975524.20850629</v>
      </c>
      <c r="E1488" s="50" t="n">
        <v>0</v>
      </c>
      <c r="F1488" s="50" t="n">
        <v>0</v>
      </c>
      <c r="G1488" s="50" t="n">
        <v>96779.16</v>
      </c>
      <c r="H1488" s="50" t="n">
        <v>141986.14</v>
      </c>
      <c r="I1488" s="50" t="n">
        <v>145146.39</v>
      </c>
      <c r="J1488" s="50" t="n">
        <v>115944.58</v>
      </c>
      <c r="K1488" s="50" t="n">
        <v>235513.1</v>
      </c>
      <c r="L1488" s="50" t="n">
        <v>147430.76</v>
      </c>
      <c r="M1488" s="50" t="n">
        <v>427251.07</v>
      </c>
      <c r="N1488" s="50" t="n">
        <v>1310051.2</v>
      </c>
      <c r="O1488" s="50" t="n">
        <v>84055.79</v>
      </c>
      <c r="P1488" s="50" t="n">
        <v>1287716.77</v>
      </c>
      <c r="Q1488" s="51" t="n">
        <v>2681823.76</v>
      </c>
    </row>
    <row r="1489" customFormat="false" ht="12.75" hidden="false" customHeight="false" outlineLevel="0" collapsed="false">
      <c r="B1489" s="85" t="s">
        <v>29</v>
      </c>
      <c r="C1489" s="13" t="n">
        <v>1488</v>
      </c>
      <c r="D1489" s="50" t="n">
        <v>121831.335614598</v>
      </c>
      <c r="E1489" s="50" t="n">
        <v>0</v>
      </c>
      <c r="F1489" s="50" t="n">
        <v>0</v>
      </c>
      <c r="G1489" s="50" t="n">
        <v>0</v>
      </c>
      <c r="H1489" s="50" t="n">
        <v>0</v>
      </c>
      <c r="I1489" s="50" t="n">
        <v>0</v>
      </c>
      <c r="J1489" s="50" t="n">
        <v>0</v>
      </c>
      <c r="K1489" s="50" t="n">
        <v>0</v>
      </c>
      <c r="L1489" s="50" t="n">
        <v>0</v>
      </c>
      <c r="M1489" s="50" t="n">
        <v>0</v>
      </c>
      <c r="N1489" s="50" t="n">
        <v>0</v>
      </c>
      <c r="O1489" s="50" t="n">
        <v>0</v>
      </c>
      <c r="P1489" s="50" t="n">
        <v>0</v>
      </c>
      <c r="Q1489" s="51" t="n">
        <v>0</v>
      </c>
    </row>
    <row r="1490" customFormat="false" ht="12.75" hidden="false" customHeight="false" outlineLevel="0" collapsed="false">
      <c r="B1490" s="85" t="s">
        <v>32</v>
      </c>
      <c r="C1490" s="13" t="n">
        <v>1489</v>
      </c>
      <c r="D1490" s="50" t="n">
        <v>304776.019053695</v>
      </c>
      <c r="E1490" s="50" t="n">
        <v>0</v>
      </c>
      <c r="F1490" s="50" t="n">
        <v>0</v>
      </c>
      <c r="G1490" s="50" t="n">
        <v>-2782.15</v>
      </c>
      <c r="H1490" s="50" t="n">
        <v>-17811.94</v>
      </c>
      <c r="I1490" s="50" t="n">
        <v>0</v>
      </c>
      <c r="J1490" s="50" t="n">
        <v>0</v>
      </c>
      <c r="K1490" s="50" t="n">
        <v>0</v>
      </c>
      <c r="L1490" s="50" t="n">
        <v>0</v>
      </c>
      <c r="M1490" s="50" t="n">
        <v>0</v>
      </c>
      <c r="N1490" s="50" t="n">
        <v>-20594.09</v>
      </c>
      <c r="O1490" s="50" t="n">
        <v>0</v>
      </c>
      <c r="P1490" s="50" t="n">
        <v>0</v>
      </c>
      <c r="Q1490" s="51" t="n">
        <v>-20594.09</v>
      </c>
    </row>
    <row r="1491" customFormat="false" ht="12.75" hidden="false" customHeight="false" outlineLevel="0" collapsed="false">
      <c r="B1491" s="85" t="s">
        <v>35</v>
      </c>
      <c r="C1491" s="13" t="n">
        <v>1490</v>
      </c>
      <c r="D1491" s="50" t="n">
        <v>641239.774219925</v>
      </c>
      <c r="E1491" s="50" t="n">
        <v>0</v>
      </c>
      <c r="F1491" s="50" t="n">
        <v>0</v>
      </c>
      <c r="G1491" s="50" t="n">
        <v>0</v>
      </c>
      <c r="H1491" s="50" t="n">
        <v>14249.55</v>
      </c>
      <c r="I1491" s="50" t="n">
        <v>0</v>
      </c>
      <c r="J1491" s="50" t="n">
        <v>0</v>
      </c>
      <c r="K1491" s="50" t="n">
        <v>0</v>
      </c>
      <c r="L1491" s="50" t="n">
        <v>0</v>
      </c>
      <c r="M1491" s="50" t="n">
        <v>0</v>
      </c>
      <c r="N1491" s="50" t="n">
        <v>14249.55</v>
      </c>
      <c r="O1491" s="50" t="n">
        <v>0</v>
      </c>
      <c r="P1491" s="50" t="n">
        <v>0</v>
      </c>
      <c r="Q1491" s="51" t="n">
        <v>14249.55</v>
      </c>
    </row>
    <row r="1492" customFormat="false" ht="12.75" hidden="false" customHeight="false" outlineLevel="0" collapsed="false">
      <c r="B1492" s="85" t="s">
        <v>38</v>
      </c>
      <c r="C1492" s="13" t="n">
        <v>1491</v>
      </c>
      <c r="D1492" s="50" t="n">
        <v>0</v>
      </c>
      <c r="E1492" s="50" t="n">
        <v>0</v>
      </c>
      <c r="F1492" s="50" t="n">
        <v>0</v>
      </c>
      <c r="G1492" s="50" t="n">
        <v>0</v>
      </c>
      <c r="H1492" s="50" t="n">
        <v>0</v>
      </c>
      <c r="I1492" s="50" t="n">
        <v>0</v>
      </c>
      <c r="J1492" s="50" t="n">
        <v>0</v>
      </c>
      <c r="K1492" s="50" t="n">
        <v>0</v>
      </c>
      <c r="L1492" s="50" t="n">
        <v>0</v>
      </c>
      <c r="M1492" s="50" t="n">
        <v>0</v>
      </c>
      <c r="N1492" s="50" t="n">
        <v>0</v>
      </c>
      <c r="O1492" s="50" t="n">
        <v>0</v>
      </c>
      <c r="P1492" s="50" t="n">
        <v>0</v>
      </c>
      <c r="Q1492" s="51" t="n">
        <v>0</v>
      </c>
    </row>
    <row r="1493" customFormat="false" ht="12.75" hidden="false" customHeight="false" outlineLevel="0" collapsed="false">
      <c r="B1493" s="85" t="s">
        <v>43</v>
      </c>
      <c r="C1493" s="13" t="n">
        <v>1492</v>
      </c>
      <c r="D1493" s="50" t="n">
        <v>4731092.5442482</v>
      </c>
      <c r="E1493" s="50" t="n">
        <v>0</v>
      </c>
      <c r="F1493" s="50" t="n">
        <v>0</v>
      </c>
      <c r="G1493" s="50" t="n">
        <v>4293.59</v>
      </c>
      <c r="H1493" s="50" t="n">
        <v>179532.15</v>
      </c>
      <c r="I1493" s="50" t="n">
        <v>204477.19</v>
      </c>
      <c r="J1493" s="50" t="n">
        <v>133292.11</v>
      </c>
      <c r="K1493" s="50" t="n">
        <v>-52344.72</v>
      </c>
      <c r="L1493" s="50" t="n">
        <v>166196.92</v>
      </c>
      <c r="M1493" s="50" t="n">
        <v>523649.9</v>
      </c>
      <c r="N1493" s="50" t="n">
        <v>1159097.14</v>
      </c>
      <c r="O1493" s="50" t="n">
        <v>213845.97</v>
      </c>
      <c r="P1493" s="50" t="n">
        <v>-3182230.47</v>
      </c>
      <c r="Q1493" s="51" t="n">
        <v>-1809287.36</v>
      </c>
    </row>
    <row r="1494" customFormat="false" ht="12.75" hidden="false" customHeight="false" outlineLevel="0" collapsed="false">
      <c r="B1494" s="85" t="s">
        <v>47</v>
      </c>
      <c r="C1494" s="13" t="n">
        <v>1493</v>
      </c>
      <c r="D1494" s="50" t="n">
        <v>1115778.8131888</v>
      </c>
      <c r="E1494" s="50" t="n">
        <v>0</v>
      </c>
      <c r="F1494" s="50" t="n">
        <v>0</v>
      </c>
      <c r="G1494" s="50" t="n">
        <v>12619.05</v>
      </c>
      <c r="H1494" s="50" t="n">
        <v>-15832.84</v>
      </c>
      <c r="I1494" s="50" t="n">
        <v>0</v>
      </c>
      <c r="J1494" s="50" t="n">
        <v>0</v>
      </c>
      <c r="K1494" s="50" t="n">
        <v>-2146.26</v>
      </c>
      <c r="L1494" s="50" t="n">
        <v>-19254.58</v>
      </c>
      <c r="M1494" s="50" t="n">
        <v>627166.77</v>
      </c>
      <c r="N1494" s="50" t="n">
        <v>602552.14</v>
      </c>
      <c r="O1494" s="50" t="n">
        <v>-871402.19</v>
      </c>
      <c r="P1494" s="50" t="n">
        <v>1009799.12</v>
      </c>
      <c r="Q1494" s="51" t="n">
        <v>740949.07</v>
      </c>
    </row>
    <row r="1495" customFormat="false" ht="12.75" hidden="false" customHeight="false" outlineLevel="0" collapsed="false">
      <c r="B1495" s="85" t="s">
        <v>50</v>
      </c>
      <c r="C1495" s="13" t="n">
        <v>1494</v>
      </c>
      <c r="D1495" s="50" t="n">
        <v>867530.430534663</v>
      </c>
      <c r="E1495" s="50" t="n">
        <v>0</v>
      </c>
      <c r="F1495" s="50" t="n">
        <v>0</v>
      </c>
      <c r="G1495" s="50" t="n">
        <v>0</v>
      </c>
      <c r="H1495" s="50" t="n">
        <v>0</v>
      </c>
      <c r="I1495" s="50" t="n">
        <v>0</v>
      </c>
      <c r="J1495" s="50" t="n">
        <v>0</v>
      </c>
      <c r="K1495" s="50" t="n">
        <v>0</v>
      </c>
      <c r="L1495" s="50" t="n">
        <v>0</v>
      </c>
      <c r="M1495" s="50" t="n">
        <v>0</v>
      </c>
      <c r="N1495" s="50" t="n">
        <v>0</v>
      </c>
      <c r="O1495" s="50" t="n">
        <v>218743.75</v>
      </c>
      <c r="P1495" s="50" t="n">
        <v>-610499.8</v>
      </c>
      <c r="Q1495" s="51" t="n">
        <v>-391756.05</v>
      </c>
    </row>
    <row r="1496" customFormat="false" ht="12.75" hidden="false" customHeight="false" outlineLevel="0" collapsed="false">
      <c r="B1496" s="85" t="s">
        <v>53</v>
      </c>
      <c r="C1496" s="13" t="n">
        <v>1495</v>
      </c>
      <c r="D1496" s="50" t="n">
        <v>145741.475604483</v>
      </c>
      <c r="E1496" s="50" t="n">
        <v>0</v>
      </c>
      <c r="F1496" s="50" t="n">
        <v>0</v>
      </c>
      <c r="G1496" s="50" t="n">
        <v>15500.57</v>
      </c>
      <c r="H1496" s="50" t="n">
        <v>0</v>
      </c>
      <c r="I1496" s="50" t="n">
        <v>0</v>
      </c>
      <c r="J1496" s="50" t="n">
        <v>0</v>
      </c>
      <c r="K1496" s="50" t="n">
        <v>0</v>
      </c>
      <c r="L1496" s="50" t="n">
        <v>0</v>
      </c>
      <c r="M1496" s="50" t="n">
        <v>0</v>
      </c>
      <c r="N1496" s="50" t="n">
        <v>15500.57</v>
      </c>
      <c r="O1496" s="50" t="n">
        <v>0</v>
      </c>
      <c r="P1496" s="50" t="n">
        <v>0</v>
      </c>
      <c r="Q1496" s="51" t="n">
        <v>15500.57</v>
      </c>
    </row>
    <row r="1497" customFormat="false" ht="12.75" hidden="false" customHeight="false" outlineLevel="0" collapsed="false">
      <c r="B1497" s="85" t="s">
        <v>56</v>
      </c>
      <c r="C1497" s="13" t="n">
        <v>1496</v>
      </c>
      <c r="D1497" s="50" t="n">
        <v>137762.164647263</v>
      </c>
      <c r="E1497" s="50" t="n">
        <v>0</v>
      </c>
      <c r="F1497" s="50" t="n">
        <v>0</v>
      </c>
      <c r="G1497" s="50" t="n">
        <v>1589.8</v>
      </c>
      <c r="H1497" s="50" t="n">
        <v>0</v>
      </c>
      <c r="I1497" s="50" t="n">
        <v>0</v>
      </c>
      <c r="J1497" s="50" t="n">
        <v>0</v>
      </c>
      <c r="K1497" s="50" t="n">
        <v>0</v>
      </c>
      <c r="L1497" s="50" t="n">
        <v>0</v>
      </c>
      <c r="M1497" s="50" t="n">
        <v>0</v>
      </c>
      <c r="N1497" s="50" t="n">
        <v>1589.8</v>
      </c>
      <c r="O1497" s="50" t="n">
        <v>0</v>
      </c>
      <c r="P1497" s="50" t="n">
        <v>0</v>
      </c>
      <c r="Q1497" s="51" t="n">
        <v>1589.8</v>
      </c>
    </row>
    <row r="1498" customFormat="false" ht="12.75" hidden="false" customHeight="false" outlineLevel="0" collapsed="false">
      <c r="B1498" s="85" t="s">
        <v>59</v>
      </c>
      <c r="C1498" s="13" t="n">
        <v>1497</v>
      </c>
      <c r="D1498" s="50" t="n">
        <v>244354.654325364</v>
      </c>
      <c r="E1498" s="50" t="n">
        <v>0</v>
      </c>
      <c r="F1498" s="50" t="n">
        <v>0</v>
      </c>
      <c r="G1498" s="50" t="n">
        <v>0</v>
      </c>
      <c r="H1498" s="50" t="n">
        <v>0</v>
      </c>
      <c r="I1498" s="50" t="n">
        <v>0</v>
      </c>
      <c r="J1498" s="50" t="n">
        <v>0</v>
      </c>
      <c r="K1498" s="50" t="n">
        <v>0</v>
      </c>
      <c r="L1498" s="50" t="n">
        <v>0</v>
      </c>
      <c r="M1498" s="50" t="n">
        <v>0</v>
      </c>
      <c r="N1498" s="50" t="n">
        <v>0</v>
      </c>
      <c r="O1498" s="50" t="n">
        <v>0</v>
      </c>
      <c r="P1498" s="50" t="n">
        <v>0</v>
      </c>
      <c r="Q1498" s="51" t="n">
        <v>0</v>
      </c>
    </row>
    <row r="1499" customFormat="false" ht="12.75" hidden="false" customHeight="false" outlineLevel="0" collapsed="false">
      <c r="B1499" s="85" t="s">
        <v>109</v>
      </c>
      <c r="C1499" s="13" t="n">
        <v>1498</v>
      </c>
      <c r="D1499" s="50" t="n">
        <v>0</v>
      </c>
      <c r="E1499" s="50" t="n">
        <v>0</v>
      </c>
      <c r="F1499" s="50" t="n">
        <v>0</v>
      </c>
      <c r="G1499" s="50" t="n">
        <v>0</v>
      </c>
      <c r="H1499" s="50" t="n">
        <v>0</v>
      </c>
      <c r="I1499" s="50" t="n">
        <v>0</v>
      </c>
      <c r="J1499" s="50" t="n">
        <v>0</v>
      </c>
      <c r="K1499" s="50" t="n">
        <v>0</v>
      </c>
      <c r="L1499" s="50" t="n">
        <v>0</v>
      </c>
      <c r="M1499" s="50" t="n">
        <v>0</v>
      </c>
      <c r="N1499" s="50" t="n">
        <v>0</v>
      </c>
      <c r="O1499" s="50" t="n">
        <v>0</v>
      </c>
      <c r="P1499" s="50" t="n">
        <v>0</v>
      </c>
      <c r="Q1499" s="51" t="n">
        <v>0</v>
      </c>
    </row>
    <row r="1500" customFormat="false" ht="12.75" hidden="false" customHeight="false" outlineLevel="0" collapsed="false">
      <c r="B1500" s="85" t="s">
        <v>64</v>
      </c>
      <c r="C1500" s="13" t="n">
        <v>1499</v>
      </c>
      <c r="D1500" s="50" t="n">
        <v>6751136.15807304</v>
      </c>
      <c r="E1500" s="50" t="n">
        <v>0</v>
      </c>
      <c r="F1500" s="50" t="n">
        <v>0</v>
      </c>
      <c r="G1500" s="50" t="n">
        <v>20505.05</v>
      </c>
      <c r="H1500" s="50" t="n">
        <v>43411</v>
      </c>
      <c r="I1500" s="50" t="n">
        <v>45535.31</v>
      </c>
      <c r="J1500" s="50" t="n">
        <v>45233.13</v>
      </c>
      <c r="K1500" s="50" t="n">
        <v>94815.68</v>
      </c>
      <c r="L1500" s="50" t="n">
        <v>45892.49</v>
      </c>
      <c r="M1500" s="50" t="n">
        <v>131804.38</v>
      </c>
      <c r="N1500" s="50" t="n">
        <v>427197.04</v>
      </c>
      <c r="O1500" s="50" t="n">
        <v>-124358.13</v>
      </c>
      <c r="P1500" s="50" t="n">
        <v>1182753.36</v>
      </c>
      <c r="Q1500" s="51" t="n">
        <v>1485592.27</v>
      </c>
    </row>
    <row r="1501" customFormat="false" ht="12.75" hidden="false" customHeight="false" outlineLevel="0" collapsed="false">
      <c r="B1501" s="85" t="s">
        <v>67</v>
      </c>
      <c r="C1501" s="13" t="n">
        <v>1500</v>
      </c>
      <c r="D1501" s="50" t="n">
        <v>308458.985668641</v>
      </c>
      <c r="E1501" s="50" t="n">
        <v>0</v>
      </c>
      <c r="F1501" s="50" t="n">
        <v>0</v>
      </c>
      <c r="G1501" s="50" t="n">
        <v>-794.9</v>
      </c>
      <c r="H1501" s="50" t="n">
        <v>0</v>
      </c>
      <c r="I1501" s="50" t="n">
        <v>0</v>
      </c>
      <c r="J1501" s="50" t="n">
        <v>0</v>
      </c>
      <c r="K1501" s="50" t="n">
        <v>0</v>
      </c>
      <c r="L1501" s="50" t="n">
        <v>0</v>
      </c>
      <c r="M1501" s="50" t="n">
        <v>0</v>
      </c>
      <c r="N1501" s="50" t="n">
        <v>-794.9</v>
      </c>
      <c r="O1501" s="50" t="n">
        <v>0</v>
      </c>
      <c r="P1501" s="50" t="n">
        <v>0</v>
      </c>
      <c r="Q1501" s="51" t="n">
        <v>-794.9</v>
      </c>
    </row>
    <row r="1502" customFormat="false" ht="12.75" hidden="false" customHeight="false" outlineLevel="0" collapsed="false">
      <c r="B1502" s="85" t="s">
        <v>70</v>
      </c>
      <c r="C1502" s="13" t="n">
        <v>1501</v>
      </c>
      <c r="D1502" s="50" t="n">
        <v>13772.3705964183</v>
      </c>
      <c r="E1502" s="50" t="n">
        <v>0</v>
      </c>
      <c r="F1502" s="50" t="n">
        <v>0</v>
      </c>
      <c r="G1502" s="50" t="n">
        <v>0</v>
      </c>
      <c r="H1502" s="50" t="n">
        <v>0</v>
      </c>
      <c r="I1502" s="50" t="n">
        <v>0</v>
      </c>
      <c r="J1502" s="50" t="n">
        <v>0</v>
      </c>
      <c r="K1502" s="50" t="n">
        <v>0</v>
      </c>
      <c r="L1502" s="50" t="n">
        <v>0</v>
      </c>
      <c r="M1502" s="50" t="n">
        <v>0</v>
      </c>
      <c r="N1502" s="50" t="n">
        <v>0</v>
      </c>
      <c r="O1502" s="50" t="n">
        <v>0</v>
      </c>
      <c r="P1502" s="50" t="n">
        <v>0</v>
      </c>
      <c r="Q1502" s="51" t="n">
        <v>0</v>
      </c>
    </row>
    <row r="1503" customFormat="false" ht="12.75" hidden="false" customHeight="false" outlineLevel="0" collapsed="false">
      <c r="B1503" s="85" t="s">
        <v>75</v>
      </c>
      <c r="C1503" s="13" t="n">
        <v>1502</v>
      </c>
      <c r="D1503" s="50" t="n">
        <v>4433201.09560796</v>
      </c>
      <c r="E1503" s="50" t="n">
        <v>0</v>
      </c>
      <c r="F1503" s="50" t="n">
        <v>0</v>
      </c>
      <c r="G1503" s="50" t="n">
        <v>5484.82</v>
      </c>
      <c r="H1503" s="50" t="n">
        <v>13855.82</v>
      </c>
      <c r="I1503" s="50" t="n">
        <v>25888.28</v>
      </c>
      <c r="J1503" s="50" t="n">
        <v>25744.13</v>
      </c>
      <c r="K1503" s="50" t="n">
        <v>63431.25</v>
      </c>
      <c r="L1503" s="50" t="n">
        <v>16863.81</v>
      </c>
      <c r="M1503" s="50" t="n">
        <v>36515.48</v>
      </c>
      <c r="N1503" s="50" t="n">
        <v>187783.59</v>
      </c>
      <c r="O1503" s="50" t="n">
        <v>462432.56</v>
      </c>
      <c r="P1503" s="50" t="n">
        <v>2298708.11</v>
      </c>
      <c r="Q1503" s="51" t="n">
        <v>2948924.26</v>
      </c>
    </row>
    <row r="1504" customFormat="false" ht="12.75" hidden="false" customHeight="false" outlineLevel="0" collapsed="false">
      <c r="B1504" s="85" t="s">
        <v>78</v>
      </c>
      <c r="C1504" s="13" t="n">
        <v>1503</v>
      </c>
      <c r="D1504" s="50" t="n">
        <v>89676.2738130378</v>
      </c>
      <c r="E1504" s="50" t="n">
        <v>0</v>
      </c>
      <c r="F1504" s="50" t="n">
        <v>0</v>
      </c>
      <c r="G1504" s="50" t="n">
        <v>320.38</v>
      </c>
      <c r="H1504" s="50" t="n">
        <v>0</v>
      </c>
      <c r="I1504" s="50" t="n">
        <v>0</v>
      </c>
      <c r="J1504" s="50" t="n">
        <v>0</v>
      </c>
      <c r="K1504" s="50" t="n">
        <v>0</v>
      </c>
      <c r="L1504" s="50" t="n">
        <v>0</v>
      </c>
      <c r="M1504" s="50" t="n">
        <v>0</v>
      </c>
      <c r="N1504" s="50" t="n">
        <v>320.38</v>
      </c>
      <c r="O1504" s="50" t="n">
        <v>0</v>
      </c>
      <c r="P1504" s="50" t="n">
        <v>0</v>
      </c>
      <c r="Q1504" s="51" t="n">
        <v>320.38</v>
      </c>
    </row>
    <row r="1505" customFormat="false" ht="12.75" hidden="false" customHeight="false" outlineLevel="0" collapsed="false">
      <c r="B1505" s="85"/>
      <c r="C1505" s="13" t="n">
        <v>1504</v>
      </c>
      <c r="D1505" s="50"/>
      <c r="E1505" s="50"/>
      <c r="F1505" s="50"/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1"/>
    </row>
    <row r="1506" customFormat="false" ht="12.75" hidden="false" customHeight="false" outlineLevel="0" collapsed="false">
      <c r="B1506" s="85" t="s">
        <v>83</v>
      </c>
      <c r="C1506" s="13" t="n">
        <v>1505</v>
      </c>
      <c r="D1506" s="50" t="s">
        <v>4</v>
      </c>
      <c r="E1506" s="50"/>
      <c r="F1506" s="50"/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1"/>
    </row>
    <row r="1507" customFormat="false" ht="12.75" hidden="false" customHeight="false" outlineLevel="0" collapsed="false">
      <c r="B1507" s="85" t="s">
        <v>22</v>
      </c>
      <c r="C1507" s="13" t="n">
        <v>1506</v>
      </c>
      <c r="D1507" s="50" t="n">
        <v>952364.28286486</v>
      </c>
      <c r="E1507" s="50" t="n">
        <v>0</v>
      </c>
      <c r="F1507" s="50" t="n">
        <v>0</v>
      </c>
      <c r="G1507" s="50" t="n">
        <v>0</v>
      </c>
      <c r="H1507" s="50" t="n">
        <v>0</v>
      </c>
      <c r="I1507" s="50" t="n">
        <v>0</v>
      </c>
      <c r="J1507" s="50" t="n">
        <v>0</v>
      </c>
      <c r="K1507" s="50" t="n">
        <v>0</v>
      </c>
      <c r="L1507" s="50" t="n">
        <v>0</v>
      </c>
      <c r="M1507" s="50" t="n">
        <v>0</v>
      </c>
      <c r="N1507" s="50" t="n">
        <v>0</v>
      </c>
      <c r="O1507" s="50" t="n">
        <v>0</v>
      </c>
      <c r="P1507" s="50" t="n">
        <v>0</v>
      </c>
      <c r="Q1507" s="51" t="n">
        <v>0</v>
      </c>
    </row>
    <row r="1508" customFormat="false" ht="12.75" hidden="false" customHeight="false" outlineLevel="0" collapsed="false">
      <c r="B1508" s="85" t="s">
        <v>27</v>
      </c>
      <c r="C1508" s="13" t="n">
        <v>1507</v>
      </c>
      <c r="D1508" s="50" t="n">
        <v>1317193.63972796</v>
      </c>
      <c r="E1508" s="50" t="n">
        <v>0</v>
      </c>
      <c r="F1508" s="50" t="n">
        <v>0</v>
      </c>
      <c r="G1508" s="50" t="n">
        <v>0</v>
      </c>
      <c r="H1508" s="50" t="n">
        <v>0</v>
      </c>
      <c r="I1508" s="50" t="n">
        <v>0</v>
      </c>
      <c r="J1508" s="50" t="n">
        <v>0</v>
      </c>
      <c r="K1508" s="50" t="n">
        <v>0</v>
      </c>
      <c r="L1508" s="50" t="n">
        <v>0</v>
      </c>
      <c r="M1508" s="50" t="n">
        <v>0</v>
      </c>
      <c r="N1508" s="50" t="n">
        <v>0</v>
      </c>
      <c r="O1508" s="50" t="n">
        <v>0</v>
      </c>
      <c r="P1508" s="50" t="n">
        <v>0</v>
      </c>
      <c r="Q1508" s="51" t="n">
        <v>0</v>
      </c>
    </row>
    <row r="1509" customFormat="false" ht="12.75" hidden="false" customHeight="false" outlineLevel="0" collapsed="false">
      <c r="B1509" s="85" t="s">
        <v>77</v>
      </c>
      <c r="C1509" s="13" t="n">
        <v>1508</v>
      </c>
      <c r="D1509" s="50" t="n">
        <v>598198.060730399</v>
      </c>
      <c r="E1509" s="50" t="n">
        <v>0</v>
      </c>
      <c r="F1509" s="50" t="n">
        <v>0</v>
      </c>
      <c r="G1509" s="50" t="n">
        <v>-0.200730598014899</v>
      </c>
      <c r="H1509" s="50" t="n">
        <v>-1.61343252496923</v>
      </c>
      <c r="I1509" s="50" t="n">
        <v>-10.8787758500985</v>
      </c>
      <c r="J1509" s="50" t="n">
        <v>-15.1334455666859</v>
      </c>
      <c r="K1509" s="50" t="n">
        <v>-22.1017064851125</v>
      </c>
      <c r="L1509" s="50" t="n">
        <v>-24.484984046381</v>
      </c>
      <c r="M1509" s="50" t="n">
        <v>-3.64737094753669</v>
      </c>
      <c r="N1509" s="50" t="n">
        <v>-99.2915185800452</v>
      </c>
      <c r="O1509" s="50" t="n">
        <v>-486.791842437199</v>
      </c>
      <c r="P1509" s="50" t="n">
        <v>-1589.00605794937</v>
      </c>
      <c r="Q1509" s="51" t="n">
        <v>-2164.47388268599</v>
      </c>
    </row>
    <row r="1510" customFormat="false" ht="12.75" hidden="false" customHeight="false" outlineLevel="0" collapsed="false">
      <c r="B1510" s="85" t="s">
        <v>66</v>
      </c>
      <c r="C1510" s="13" t="n">
        <v>1509</v>
      </c>
      <c r="D1510" s="50" t="n">
        <v>1022134.52700213</v>
      </c>
      <c r="E1510" s="50" t="n">
        <v>0</v>
      </c>
      <c r="F1510" s="50" t="n">
        <v>0</v>
      </c>
      <c r="G1510" s="50" t="n">
        <v>0</v>
      </c>
      <c r="H1510" s="50" t="n">
        <v>0</v>
      </c>
      <c r="I1510" s="50" t="n">
        <v>0</v>
      </c>
      <c r="J1510" s="50" t="n">
        <v>0</v>
      </c>
      <c r="K1510" s="50" t="n">
        <v>0</v>
      </c>
      <c r="L1510" s="50" t="n">
        <v>0</v>
      </c>
      <c r="M1510" s="50" t="n">
        <v>0</v>
      </c>
      <c r="N1510" s="50" t="n">
        <v>0</v>
      </c>
      <c r="O1510" s="50" t="n">
        <v>0</v>
      </c>
      <c r="P1510" s="50" t="n">
        <v>0</v>
      </c>
      <c r="Q1510" s="51" t="n">
        <v>0</v>
      </c>
    </row>
    <row r="1511" customFormat="false" ht="12.75" hidden="false" customHeight="false" outlineLevel="0" collapsed="false">
      <c r="B1511" s="85" t="s">
        <v>45</v>
      </c>
      <c r="C1511" s="13" t="n">
        <v>1510</v>
      </c>
      <c r="D1511" s="50" t="n">
        <v>0</v>
      </c>
      <c r="E1511" s="50" t="n">
        <v>0</v>
      </c>
      <c r="F1511" s="50" t="n">
        <v>0</v>
      </c>
      <c r="G1511" s="50" t="n">
        <v>0</v>
      </c>
      <c r="H1511" s="50" t="n">
        <v>0</v>
      </c>
      <c r="I1511" s="50" t="n">
        <v>0</v>
      </c>
      <c r="J1511" s="50" t="n">
        <v>0</v>
      </c>
      <c r="K1511" s="50" t="n">
        <v>0</v>
      </c>
      <c r="L1511" s="50" t="n">
        <v>0</v>
      </c>
      <c r="M1511" s="50" t="n">
        <v>0</v>
      </c>
      <c r="N1511" s="50" t="n">
        <v>0</v>
      </c>
      <c r="O1511" s="50" t="n">
        <v>0</v>
      </c>
      <c r="P1511" s="50" t="n">
        <v>0</v>
      </c>
      <c r="Q1511" s="51" t="n">
        <v>0</v>
      </c>
    </row>
    <row r="1512" customFormat="false" ht="12.75" hidden="false" customHeight="false" outlineLevel="0" collapsed="false">
      <c r="B1512" s="85" t="s">
        <v>52</v>
      </c>
      <c r="C1512" s="13" t="n">
        <v>1511</v>
      </c>
      <c r="D1512" s="50" t="n">
        <v>196464.927948581</v>
      </c>
      <c r="E1512" s="50" t="n">
        <v>0</v>
      </c>
      <c r="F1512" s="50" t="n">
        <v>0</v>
      </c>
      <c r="G1512" s="50" t="n">
        <v>0</v>
      </c>
      <c r="H1512" s="50" t="n">
        <v>0</v>
      </c>
      <c r="I1512" s="50" t="n">
        <v>0</v>
      </c>
      <c r="J1512" s="50" t="n">
        <v>0</v>
      </c>
      <c r="K1512" s="50" t="n">
        <v>0</v>
      </c>
      <c r="L1512" s="50" t="n">
        <v>0</v>
      </c>
      <c r="M1512" s="50" t="n">
        <v>0</v>
      </c>
      <c r="N1512" s="50" t="n">
        <v>0</v>
      </c>
      <c r="O1512" s="50" t="n">
        <v>0</v>
      </c>
      <c r="P1512" s="50" t="n">
        <v>0</v>
      </c>
      <c r="Q1512" s="51" t="n">
        <v>0</v>
      </c>
    </row>
    <row r="1513" customFormat="false" ht="12.75" hidden="false" customHeight="false" outlineLevel="0" collapsed="false">
      <c r="B1513" s="85" t="s">
        <v>80</v>
      </c>
      <c r="C1513" s="13" t="n">
        <v>1512</v>
      </c>
      <c r="D1513" s="50" t="n">
        <v>130253.053108277</v>
      </c>
      <c r="E1513" s="50" t="n">
        <v>0</v>
      </c>
      <c r="F1513" s="50" t="n">
        <v>0</v>
      </c>
      <c r="G1513" s="50" t="n">
        <v>0</v>
      </c>
      <c r="H1513" s="50" t="n">
        <v>0</v>
      </c>
      <c r="I1513" s="50" t="n">
        <v>0</v>
      </c>
      <c r="J1513" s="50" t="n">
        <v>0</v>
      </c>
      <c r="K1513" s="50" t="n">
        <v>0</v>
      </c>
      <c r="L1513" s="50" t="n">
        <v>0</v>
      </c>
      <c r="M1513" s="50" t="n">
        <v>0</v>
      </c>
      <c r="N1513" s="50" t="n">
        <v>0</v>
      </c>
      <c r="O1513" s="50" t="n">
        <v>0</v>
      </c>
      <c r="P1513" s="50" t="n">
        <v>0</v>
      </c>
      <c r="Q1513" s="51" t="n">
        <v>0</v>
      </c>
    </row>
    <row r="1514" customFormat="false" ht="12.75" hidden="false" customHeight="false" outlineLevel="0" collapsed="false">
      <c r="B1514" s="85" t="s">
        <v>49</v>
      </c>
      <c r="C1514" s="13" t="n">
        <v>1513</v>
      </c>
      <c r="D1514" s="50" t="n">
        <v>238524.191546365</v>
      </c>
      <c r="E1514" s="50" t="n">
        <v>0</v>
      </c>
      <c r="F1514" s="50" t="n">
        <v>0</v>
      </c>
      <c r="G1514" s="50" t="n">
        <v>0</v>
      </c>
      <c r="H1514" s="50" t="n">
        <v>0</v>
      </c>
      <c r="I1514" s="50" t="n">
        <v>0</v>
      </c>
      <c r="J1514" s="50" t="n">
        <v>0</v>
      </c>
      <c r="K1514" s="50" t="n">
        <v>0</v>
      </c>
      <c r="L1514" s="50" t="n">
        <v>0</v>
      </c>
      <c r="M1514" s="50" t="n">
        <v>0</v>
      </c>
      <c r="N1514" s="50" t="n">
        <v>0</v>
      </c>
      <c r="O1514" s="50" t="n">
        <v>0</v>
      </c>
      <c r="P1514" s="50" t="n">
        <v>0</v>
      </c>
      <c r="Q1514" s="51" t="n">
        <v>0</v>
      </c>
    </row>
    <row r="1515" customFormat="false" ht="12.75" hidden="false" customHeight="false" outlineLevel="0" collapsed="false">
      <c r="B1515" s="85" t="s">
        <v>34</v>
      </c>
      <c r="C1515" s="13" t="n">
        <v>1514</v>
      </c>
      <c r="D1515" s="50" t="n">
        <v>0</v>
      </c>
      <c r="E1515" s="50" t="n">
        <v>0</v>
      </c>
      <c r="F1515" s="50" t="n">
        <v>0</v>
      </c>
      <c r="G1515" s="50" t="n">
        <v>0</v>
      </c>
      <c r="H1515" s="50" t="n">
        <v>0</v>
      </c>
      <c r="I1515" s="50" t="n">
        <v>0</v>
      </c>
      <c r="J1515" s="50" t="n">
        <v>0</v>
      </c>
      <c r="K1515" s="50" t="n">
        <v>0</v>
      </c>
      <c r="L1515" s="50" t="n">
        <v>0</v>
      </c>
      <c r="M1515" s="50" t="n">
        <v>0</v>
      </c>
      <c r="N1515" s="50" t="n">
        <v>0</v>
      </c>
      <c r="O1515" s="50" t="n">
        <v>0</v>
      </c>
      <c r="P1515" s="50" t="n">
        <v>0</v>
      </c>
      <c r="Q1515" s="51" t="n">
        <v>0</v>
      </c>
    </row>
    <row r="1516" customFormat="false" ht="12.75" hidden="false" customHeight="false" outlineLevel="0" collapsed="false">
      <c r="B1516" s="85" t="s">
        <v>69</v>
      </c>
      <c r="C1516" s="13" t="n">
        <v>1515</v>
      </c>
      <c r="D1516" s="50" t="n">
        <v>27323.7672647492</v>
      </c>
      <c r="E1516" s="50" t="n">
        <v>0</v>
      </c>
      <c r="F1516" s="50" t="n">
        <v>0</v>
      </c>
      <c r="G1516" s="50" t="n">
        <v>0</v>
      </c>
      <c r="H1516" s="50" t="n">
        <v>0</v>
      </c>
      <c r="I1516" s="50" t="n">
        <v>0</v>
      </c>
      <c r="J1516" s="50" t="n">
        <v>0</v>
      </c>
      <c r="K1516" s="50" t="n">
        <v>0</v>
      </c>
      <c r="L1516" s="50" t="n">
        <v>0</v>
      </c>
      <c r="M1516" s="50" t="n">
        <v>0</v>
      </c>
      <c r="N1516" s="50" t="n">
        <v>0</v>
      </c>
      <c r="O1516" s="50" t="n">
        <v>0</v>
      </c>
      <c r="P1516" s="50" t="n">
        <v>0</v>
      </c>
      <c r="Q1516" s="51" t="n">
        <v>0</v>
      </c>
    </row>
    <row r="1517" customFormat="false" ht="12.75" hidden="false" customHeight="false" outlineLevel="0" collapsed="false">
      <c r="B1517" s="85" t="s">
        <v>72</v>
      </c>
      <c r="C1517" s="13" t="n">
        <v>1516</v>
      </c>
      <c r="D1517" s="50" t="n">
        <v>0</v>
      </c>
      <c r="E1517" s="50" t="n">
        <v>0</v>
      </c>
      <c r="F1517" s="50" t="n">
        <v>0</v>
      </c>
      <c r="G1517" s="50" t="n">
        <v>0</v>
      </c>
      <c r="H1517" s="50" t="n">
        <v>0</v>
      </c>
      <c r="I1517" s="50" t="n">
        <v>0</v>
      </c>
      <c r="J1517" s="50" t="n">
        <v>0</v>
      </c>
      <c r="K1517" s="50" t="n">
        <v>0</v>
      </c>
      <c r="L1517" s="50" t="n">
        <v>0</v>
      </c>
      <c r="M1517" s="50" t="n">
        <v>0</v>
      </c>
      <c r="N1517" s="50" t="n">
        <v>0</v>
      </c>
      <c r="O1517" s="50" t="n">
        <v>0</v>
      </c>
      <c r="P1517" s="50" t="n">
        <v>0</v>
      </c>
      <c r="Q1517" s="51" t="n">
        <v>0</v>
      </c>
    </row>
    <row r="1518" customFormat="false" ht="12.75" hidden="false" customHeight="false" outlineLevel="0" collapsed="false">
      <c r="B1518" s="85" t="s">
        <v>31</v>
      </c>
      <c r="C1518" s="13" t="n">
        <v>1517</v>
      </c>
      <c r="D1518" s="50" t="n">
        <v>0</v>
      </c>
      <c r="E1518" s="50" t="n">
        <v>0</v>
      </c>
      <c r="F1518" s="50" t="n">
        <v>0</v>
      </c>
      <c r="G1518" s="50" t="n">
        <v>0</v>
      </c>
      <c r="H1518" s="50" t="n">
        <v>0</v>
      </c>
      <c r="I1518" s="50" t="n">
        <v>0</v>
      </c>
      <c r="J1518" s="50" t="n">
        <v>0</v>
      </c>
      <c r="K1518" s="50" t="n">
        <v>0</v>
      </c>
      <c r="L1518" s="50" t="n">
        <v>0</v>
      </c>
      <c r="M1518" s="50" t="n">
        <v>0</v>
      </c>
      <c r="N1518" s="50" t="n">
        <v>0</v>
      </c>
      <c r="O1518" s="50" t="n">
        <v>0</v>
      </c>
      <c r="P1518" s="50" t="n">
        <v>0</v>
      </c>
      <c r="Q1518" s="51" t="n">
        <v>0</v>
      </c>
    </row>
    <row r="1519" customFormat="false" ht="12.75" hidden="false" customHeight="false" outlineLevel="0" collapsed="false">
      <c r="B1519" s="85" t="s">
        <v>37</v>
      </c>
      <c r="C1519" s="13" t="n">
        <v>1518</v>
      </c>
      <c r="D1519" s="50" t="n">
        <v>5.99420073572782E-005</v>
      </c>
      <c r="E1519" s="50" t="n">
        <v>0</v>
      </c>
      <c r="F1519" s="50" t="n">
        <v>0</v>
      </c>
      <c r="G1519" s="50" t="n">
        <v>0</v>
      </c>
      <c r="H1519" s="50" t="n">
        <v>0</v>
      </c>
      <c r="I1519" s="50" t="n">
        <v>0</v>
      </c>
      <c r="J1519" s="50" t="n">
        <v>0</v>
      </c>
      <c r="K1519" s="50" t="n">
        <v>0</v>
      </c>
      <c r="L1519" s="50" t="n">
        <v>0</v>
      </c>
      <c r="M1519" s="50" t="n">
        <v>0</v>
      </c>
      <c r="N1519" s="50" t="n">
        <v>0</v>
      </c>
      <c r="O1519" s="50" t="n">
        <v>0</v>
      </c>
      <c r="P1519" s="50" t="n">
        <v>0</v>
      </c>
      <c r="Q1519" s="51" t="n">
        <v>0</v>
      </c>
    </row>
    <row r="1520" customFormat="false" ht="12.75" hidden="false" customHeight="false" outlineLevel="0" collapsed="false">
      <c r="B1520" s="85" t="n">
        <v>0</v>
      </c>
      <c r="C1520" s="13" t="n">
        <v>1519</v>
      </c>
      <c r="D1520" s="50" t="n">
        <v>0</v>
      </c>
      <c r="E1520" s="50" t="n">
        <v>0</v>
      </c>
      <c r="F1520" s="50" t="n">
        <v>0</v>
      </c>
      <c r="G1520" s="50" t="n">
        <v>0</v>
      </c>
      <c r="H1520" s="50" t="n">
        <v>0</v>
      </c>
      <c r="I1520" s="50" t="n">
        <v>0</v>
      </c>
      <c r="J1520" s="50" t="n">
        <v>0</v>
      </c>
      <c r="K1520" s="50" t="n">
        <v>0</v>
      </c>
      <c r="L1520" s="50" t="n">
        <v>0</v>
      </c>
      <c r="M1520" s="50" t="n">
        <v>0</v>
      </c>
      <c r="N1520" s="50" t="n">
        <v>0</v>
      </c>
      <c r="O1520" s="50" t="n">
        <v>0</v>
      </c>
      <c r="P1520" s="50" t="n">
        <v>0</v>
      </c>
      <c r="Q1520" s="51" t="n">
        <v>0</v>
      </c>
    </row>
    <row r="1521" customFormat="false" ht="12.75" hidden="false" customHeight="false" outlineLevel="0" collapsed="false">
      <c r="B1521" s="87" t="n">
        <v>0</v>
      </c>
      <c r="C1521" s="64" t="n">
        <v>1520</v>
      </c>
      <c r="D1521" s="54" t="n">
        <v>0</v>
      </c>
      <c r="E1521" s="54" t="n">
        <v>0</v>
      </c>
      <c r="F1521" s="54" t="n">
        <v>0</v>
      </c>
      <c r="G1521" s="54" t="n">
        <v>0</v>
      </c>
      <c r="H1521" s="54" t="n">
        <v>0</v>
      </c>
      <c r="I1521" s="54" t="n">
        <v>0</v>
      </c>
      <c r="J1521" s="54" t="n">
        <v>0</v>
      </c>
      <c r="K1521" s="54" t="n">
        <v>0</v>
      </c>
      <c r="L1521" s="54" t="n">
        <v>0</v>
      </c>
      <c r="M1521" s="54" t="n">
        <v>0</v>
      </c>
      <c r="N1521" s="54" t="n">
        <v>0</v>
      </c>
      <c r="O1521" s="54" t="n">
        <v>0</v>
      </c>
      <c r="P1521" s="54" t="n">
        <v>0</v>
      </c>
      <c r="Q1521" s="55" t="n">
        <v>0</v>
      </c>
    </row>
    <row r="1522" customFormat="false" ht="12.75" hidden="false" customHeight="false" outlineLevel="0" collapsed="false">
      <c r="A1522" s="0" t="n">
        <v>39</v>
      </c>
      <c r="B1522" s="57" t="n">
        <v>36958</v>
      </c>
      <c r="C1522" s="58" t="n">
        <v>1521</v>
      </c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83"/>
    </row>
    <row r="1523" customFormat="false" ht="12.75" hidden="false" customHeight="false" outlineLevel="0" collapsed="false">
      <c r="B1523" s="61"/>
      <c r="C1523" s="13" t="n">
        <v>1522</v>
      </c>
      <c r="D1523" s="13"/>
      <c r="E1523" s="21" t="s">
        <v>5</v>
      </c>
      <c r="F1523" s="21" t="s">
        <v>6</v>
      </c>
      <c r="G1523" s="21" t="s">
        <v>7</v>
      </c>
      <c r="H1523" s="21" t="s">
        <v>8</v>
      </c>
      <c r="I1523" s="21" t="s">
        <v>9</v>
      </c>
      <c r="J1523" s="21" t="s">
        <v>10</v>
      </c>
      <c r="K1523" s="21" t="s">
        <v>11</v>
      </c>
      <c r="L1523" s="21" t="s">
        <v>12</v>
      </c>
      <c r="M1523" s="21" t="s">
        <v>13</v>
      </c>
      <c r="N1523" s="21" t="s">
        <v>14</v>
      </c>
      <c r="O1523" s="21" t="n">
        <v>2002</v>
      </c>
      <c r="P1523" s="21" t="s">
        <v>15</v>
      </c>
      <c r="Q1523" s="84" t="s">
        <v>16</v>
      </c>
    </row>
    <row r="1524" customFormat="false" ht="12.75" hidden="false" customHeight="false" outlineLevel="0" collapsed="false">
      <c r="B1524" s="85" t="s">
        <v>107</v>
      </c>
      <c r="C1524" s="13" t="n">
        <v>1523</v>
      </c>
      <c r="D1524" s="13" t="s">
        <v>4</v>
      </c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86"/>
    </row>
    <row r="1525" customFormat="false" ht="12.75" hidden="false" customHeight="false" outlineLevel="0" collapsed="false">
      <c r="B1525" s="85" t="s">
        <v>19</v>
      </c>
      <c r="C1525" s="13" t="n">
        <v>1524</v>
      </c>
      <c r="D1525" s="50" t="n">
        <v>17518047.692969</v>
      </c>
      <c r="E1525" s="50" t="n">
        <v>0</v>
      </c>
      <c r="F1525" s="50" t="n">
        <v>0</v>
      </c>
      <c r="G1525" s="50" t="n">
        <v>143677.78</v>
      </c>
      <c r="H1525" s="50" t="n">
        <v>357813.19</v>
      </c>
      <c r="I1525" s="50" t="n">
        <v>421497.72</v>
      </c>
      <c r="J1525" s="50" t="n">
        <v>321960.66</v>
      </c>
      <c r="K1525" s="50" t="n">
        <v>341550.61</v>
      </c>
      <c r="L1525" s="50" t="n">
        <v>377815</v>
      </c>
      <c r="M1525" s="50" t="n">
        <v>1745645.44</v>
      </c>
      <c r="N1525" s="50" t="n">
        <v>3709960.4</v>
      </c>
      <c r="O1525" s="50" t="n">
        <v>195818.45</v>
      </c>
      <c r="P1525" s="50" t="n">
        <v>2813692.07</v>
      </c>
      <c r="Q1525" s="51" t="n">
        <v>6719470.92</v>
      </c>
    </row>
    <row r="1526" customFormat="false" ht="12.75" hidden="false" customHeight="false" outlineLevel="0" collapsed="false">
      <c r="B1526" s="85" t="s">
        <v>20</v>
      </c>
      <c r="C1526" s="13" t="n">
        <v>1525</v>
      </c>
      <c r="D1526" s="50" t="n">
        <v>1660310.03541197</v>
      </c>
      <c r="E1526" s="50" t="n">
        <v>0</v>
      </c>
      <c r="F1526" s="50" t="n">
        <v>0</v>
      </c>
      <c r="G1526" s="50" t="n">
        <v>0</v>
      </c>
      <c r="H1526" s="50" t="n">
        <v>0</v>
      </c>
      <c r="I1526" s="50" t="n">
        <v>0</v>
      </c>
      <c r="J1526" s="50" t="n">
        <v>0</v>
      </c>
      <c r="K1526" s="50" t="n">
        <v>0</v>
      </c>
      <c r="L1526" s="50" t="n">
        <v>0</v>
      </c>
      <c r="M1526" s="50" t="n">
        <v>0</v>
      </c>
      <c r="N1526" s="50" t="n">
        <v>0</v>
      </c>
      <c r="O1526" s="50" t="n">
        <v>218432.06</v>
      </c>
      <c r="P1526" s="50" t="n">
        <v>1035562.29</v>
      </c>
      <c r="Q1526" s="51" t="n">
        <v>1253994.35</v>
      </c>
    </row>
    <row r="1527" customFormat="false" ht="12.75" hidden="false" customHeight="false" outlineLevel="0" collapsed="false">
      <c r="B1527" s="85" t="s">
        <v>108</v>
      </c>
      <c r="C1527" s="13" t="n">
        <v>1526</v>
      </c>
      <c r="D1527" s="50" t="n">
        <v>0</v>
      </c>
      <c r="E1527" s="50" t="n">
        <v>0</v>
      </c>
      <c r="F1527" s="50" t="n">
        <v>0</v>
      </c>
      <c r="G1527" s="50" t="n">
        <v>0</v>
      </c>
      <c r="H1527" s="50" t="n">
        <v>0</v>
      </c>
      <c r="I1527" s="50" t="n">
        <v>0</v>
      </c>
      <c r="J1527" s="50" t="n">
        <v>0</v>
      </c>
      <c r="K1527" s="50" t="n">
        <v>0</v>
      </c>
      <c r="L1527" s="50" t="n">
        <v>0</v>
      </c>
      <c r="M1527" s="50" t="n">
        <v>0</v>
      </c>
      <c r="N1527" s="50" t="n">
        <v>0</v>
      </c>
      <c r="O1527" s="50" t="n">
        <v>0</v>
      </c>
      <c r="P1527" s="50" t="n">
        <v>0</v>
      </c>
      <c r="Q1527" s="51" t="n">
        <v>0</v>
      </c>
    </row>
    <row r="1528" customFormat="false" ht="12.75" hidden="false" customHeight="false" outlineLevel="0" collapsed="false">
      <c r="B1528" s="85" t="s">
        <v>25</v>
      </c>
      <c r="C1528" s="13" t="n">
        <v>1527</v>
      </c>
      <c r="D1528" s="50" t="n">
        <v>8166429.80693637</v>
      </c>
      <c r="E1528" s="50" t="n">
        <v>0</v>
      </c>
      <c r="F1528" s="50" t="n">
        <v>0</v>
      </c>
      <c r="G1528" s="50" t="n">
        <v>92895.8</v>
      </c>
      <c r="H1528" s="50" t="n">
        <v>141377</v>
      </c>
      <c r="I1528" s="50" t="n">
        <v>145175.44</v>
      </c>
      <c r="J1528" s="50" t="n">
        <v>117005</v>
      </c>
      <c r="K1528" s="50" t="n">
        <v>235558.32</v>
      </c>
      <c r="L1528" s="50" t="n">
        <v>147464.32</v>
      </c>
      <c r="M1528" s="50" t="n">
        <v>427360.18</v>
      </c>
      <c r="N1528" s="50" t="n">
        <v>1306836.06</v>
      </c>
      <c r="O1528" s="50" t="n">
        <v>84108</v>
      </c>
      <c r="P1528" s="50" t="n">
        <v>1288752.02</v>
      </c>
      <c r="Q1528" s="51" t="n">
        <v>2679696.08</v>
      </c>
    </row>
    <row r="1529" customFormat="false" ht="12.75" hidden="false" customHeight="false" outlineLevel="0" collapsed="false">
      <c r="B1529" s="85" t="s">
        <v>29</v>
      </c>
      <c r="C1529" s="13" t="n">
        <v>1528</v>
      </c>
      <c r="D1529" s="50" t="n">
        <v>296257.174560671</v>
      </c>
      <c r="E1529" s="50" t="n">
        <v>0</v>
      </c>
      <c r="F1529" s="50" t="n">
        <v>0</v>
      </c>
      <c r="G1529" s="50" t="n">
        <v>0</v>
      </c>
      <c r="H1529" s="50" t="n">
        <v>0</v>
      </c>
      <c r="I1529" s="50" t="n">
        <v>0</v>
      </c>
      <c r="J1529" s="50" t="n">
        <v>0</v>
      </c>
      <c r="K1529" s="50" t="n">
        <v>0</v>
      </c>
      <c r="L1529" s="50" t="n">
        <v>0</v>
      </c>
      <c r="M1529" s="50" t="n">
        <v>0</v>
      </c>
      <c r="N1529" s="50" t="n">
        <v>0</v>
      </c>
      <c r="O1529" s="50" t="n">
        <v>0</v>
      </c>
      <c r="P1529" s="50" t="n">
        <v>0</v>
      </c>
      <c r="Q1529" s="51" t="n">
        <v>0</v>
      </c>
    </row>
    <row r="1530" customFormat="false" ht="12.75" hidden="false" customHeight="false" outlineLevel="0" collapsed="false">
      <c r="B1530" s="85" t="s">
        <v>32</v>
      </c>
      <c r="C1530" s="13" t="n">
        <v>1529</v>
      </c>
      <c r="D1530" s="50" t="n">
        <v>318737.105546536</v>
      </c>
      <c r="E1530" s="50" t="n">
        <v>0</v>
      </c>
      <c r="F1530" s="50" t="n">
        <v>0</v>
      </c>
      <c r="G1530" s="50" t="n">
        <v>-2385</v>
      </c>
      <c r="H1530" s="50" t="n">
        <v>-3562.86</v>
      </c>
      <c r="I1530" s="50" t="n">
        <v>0</v>
      </c>
      <c r="J1530" s="50" t="n">
        <v>0</v>
      </c>
      <c r="K1530" s="50" t="n">
        <v>0</v>
      </c>
      <c r="L1530" s="50" t="n">
        <v>0</v>
      </c>
      <c r="M1530" s="50" t="n">
        <v>0</v>
      </c>
      <c r="N1530" s="50" t="n">
        <v>-5947.86</v>
      </c>
      <c r="O1530" s="50" t="n">
        <v>0</v>
      </c>
      <c r="P1530" s="50" t="n">
        <v>0</v>
      </c>
      <c r="Q1530" s="51" t="n">
        <v>-5947.86</v>
      </c>
    </row>
    <row r="1531" customFormat="false" ht="12.75" hidden="false" customHeight="false" outlineLevel="0" collapsed="false">
      <c r="B1531" s="85" t="s">
        <v>35</v>
      </c>
      <c r="C1531" s="13" t="n">
        <v>1530</v>
      </c>
      <c r="D1531" s="50" t="n">
        <v>612555.1818576</v>
      </c>
      <c r="E1531" s="50" t="n">
        <v>0</v>
      </c>
      <c r="F1531" s="50" t="n">
        <v>0</v>
      </c>
      <c r="G1531" s="50" t="n">
        <v>0</v>
      </c>
      <c r="H1531" s="50" t="n">
        <v>0</v>
      </c>
      <c r="I1531" s="50" t="n">
        <v>0</v>
      </c>
      <c r="J1531" s="50" t="n">
        <v>0</v>
      </c>
      <c r="K1531" s="50" t="n">
        <v>0</v>
      </c>
      <c r="L1531" s="50" t="n">
        <v>0</v>
      </c>
      <c r="M1531" s="50" t="n">
        <v>0</v>
      </c>
      <c r="N1531" s="50" t="n">
        <v>0</v>
      </c>
      <c r="O1531" s="50" t="n">
        <v>0</v>
      </c>
      <c r="P1531" s="50" t="n">
        <v>0</v>
      </c>
      <c r="Q1531" s="51" t="n">
        <v>0</v>
      </c>
    </row>
    <row r="1532" customFormat="false" ht="12.75" hidden="false" customHeight="false" outlineLevel="0" collapsed="false">
      <c r="B1532" s="85" t="s">
        <v>38</v>
      </c>
      <c r="C1532" s="13" t="n">
        <v>1531</v>
      </c>
      <c r="D1532" s="50" t="n">
        <v>0</v>
      </c>
      <c r="E1532" s="50" t="n">
        <v>0</v>
      </c>
      <c r="F1532" s="50" t="n">
        <v>0</v>
      </c>
      <c r="G1532" s="50" t="n">
        <v>0</v>
      </c>
      <c r="H1532" s="50" t="n">
        <v>0</v>
      </c>
      <c r="I1532" s="50" t="n">
        <v>0</v>
      </c>
      <c r="J1532" s="50" t="n">
        <v>0</v>
      </c>
      <c r="K1532" s="50" t="n">
        <v>0</v>
      </c>
      <c r="L1532" s="50" t="n">
        <v>0</v>
      </c>
      <c r="M1532" s="50" t="n">
        <v>0</v>
      </c>
      <c r="N1532" s="50" t="n">
        <v>0</v>
      </c>
      <c r="O1532" s="50" t="n">
        <v>0</v>
      </c>
      <c r="P1532" s="50" t="n">
        <v>0</v>
      </c>
      <c r="Q1532" s="51" t="n">
        <v>0</v>
      </c>
    </row>
    <row r="1533" customFormat="false" ht="12.75" hidden="false" customHeight="false" outlineLevel="0" collapsed="false">
      <c r="B1533" s="85" t="s">
        <v>43</v>
      </c>
      <c r="C1533" s="13" t="n">
        <v>1532</v>
      </c>
      <c r="D1533" s="50" t="n">
        <v>4388208.61371221</v>
      </c>
      <c r="E1533" s="50" t="n">
        <v>0</v>
      </c>
      <c r="F1533" s="50" t="n">
        <v>0</v>
      </c>
      <c r="G1533" s="50" t="n">
        <v>4870.39</v>
      </c>
      <c r="H1533" s="50" t="n">
        <v>179335.12</v>
      </c>
      <c r="I1533" s="50" t="n">
        <v>204399.92</v>
      </c>
      <c r="J1533" s="50" t="n">
        <v>133338.49</v>
      </c>
      <c r="K1533" s="50" t="n">
        <v>-52350.75</v>
      </c>
      <c r="L1533" s="50" t="n">
        <v>166272.86</v>
      </c>
      <c r="M1533" s="50" t="n">
        <v>523862.22</v>
      </c>
      <c r="N1533" s="50" t="n">
        <v>1159728.25</v>
      </c>
      <c r="O1533" s="50" t="n">
        <v>213793.85</v>
      </c>
      <c r="P1533" s="50" t="n">
        <v>-3184509.4</v>
      </c>
      <c r="Q1533" s="51" t="n">
        <v>-1810987.3</v>
      </c>
    </row>
    <row r="1534" customFormat="false" ht="12.75" hidden="false" customHeight="false" outlineLevel="0" collapsed="false">
      <c r="B1534" s="85" t="s">
        <v>47</v>
      </c>
      <c r="C1534" s="13" t="n">
        <v>1533</v>
      </c>
      <c r="D1534" s="50" t="n">
        <v>852709.710068299</v>
      </c>
      <c r="E1534" s="50" t="n">
        <v>0</v>
      </c>
      <c r="F1534" s="50" t="n">
        <v>0</v>
      </c>
      <c r="G1534" s="50" t="n">
        <v>11130</v>
      </c>
      <c r="H1534" s="50" t="n">
        <v>-15834.94</v>
      </c>
      <c r="I1534" s="50" t="n">
        <v>0</v>
      </c>
      <c r="J1534" s="50" t="n">
        <v>0</v>
      </c>
      <c r="K1534" s="50" t="n">
        <v>-2146.65</v>
      </c>
      <c r="L1534" s="50" t="n">
        <v>921.69</v>
      </c>
      <c r="M1534" s="50" t="n">
        <v>627312.72</v>
      </c>
      <c r="N1534" s="50" t="n">
        <v>621382.82</v>
      </c>
      <c r="O1534" s="50" t="n">
        <v>-871726.4</v>
      </c>
      <c r="P1534" s="50" t="n">
        <v>803053.71</v>
      </c>
      <c r="Q1534" s="51" t="n">
        <v>552710.13</v>
      </c>
    </row>
    <row r="1535" customFormat="false" ht="12.75" hidden="false" customHeight="false" outlineLevel="0" collapsed="false">
      <c r="B1535" s="85" t="s">
        <v>50</v>
      </c>
      <c r="C1535" s="13" t="n">
        <v>1534</v>
      </c>
      <c r="D1535" s="50" t="n">
        <v>806647.735870164</v>
      </c>
      <c r="E1535" s="50" t="n">
        <v>0</v>
      </c>
      <c r="F1535" s="50" t="n">
        <v>0</v>
      </c>
      <c r="G1535" s="50" t="n">
        <v>0</v>
      </c>
      <c r="H1535" s="50" t="n">
        <v>0</v>
      </c>
      <c r="I1535" s="50" t="n">
        <v>0</v>
      </c>
      <c r="J1535" s="50" t="n">
        <v>0</v>
      </c>
      <c r="K1535" s="50" t="n">
        <v>0</v>
      </c>
      <c r="L1535" s="50" t="n">
        <v>0</v>
      </c>
      <c r="M1535" s="50" t="n">
        <v>0</v>
      </c>
      <c r="N1535" s="50" t="n">
        <v>0</v>
      </c>
      <c r="O1535" s="50" t="n">
        <v>218823.33</v>
      </c>
      <c r="P1535" s="50" t="n">
        <v>-610886.08</v>
      </c>
      <c r="Q1535" s="51" t="n">
        <v>-392062.75</v>
      </c>
    </row>
    <row r="1536" customFormat="false" ht="12.75" hidden="false" customHeight="false" outlineLevel="0" collapsed="false">
      <c r="B1536" s="85" t="s">
        <v>53</v>
      </c>
      <c r="C1536" s="13" t="n">
        <v>1535</v>
      </c>
      <c r="D1536" s="50" t="n">
        <v>155314.327728901</v>
      </c>
      <c r="E1536" s="50" t="n">
        <v>0</v>
      </c>
      <c r="F1536" s="50" t="n">
        <v>0</v>
      </c>
      <c r="G1536" s="50" t="n">
        <v>13117.49</v>
      </c>
      <c r="H1536" s="50" t="n">
        <v>0</v>
      </c>
      <c r="I1536" s="50" t="n">
        <v>0</v>
      </c>
      <c r="J1536" s="50" t="n">
        <v>0</v>
      </c>
      <c r="K1536" s="50" t="n">
        <v>0</v>
      </c>
      <c r="L1536" s="50" t="n">
        <v>0</v>
      </c>
      <c r="M1536" s="50" t="n">
        <v>0</v>
      </c>
      <c r="N1536" s="50" t="n">
        <v>13117.49</v>
      </c>
      <c r="O1536" s="50" t="n">
        <v>0</v>
      </c>
      <c r="P1536" s="50" t="n">
        <v>0</v>
      </c>
      <c r="Q1536" s="51" t="n">
        <v>13117.49</v>
      </c>
    </row>
    <row r="1537" customFormat="false" ht="12.75" hidden="false" customHeight="false" outlineLevel="0" collapsed="false">
      <c r="B1537" s="85" t="s">
        <v>56</v>
      </c>
      <c r="C1537" s="13" t="n">
        <v>1536</v>
      </c>
      <c r="D1537" s="50" t="n">
        <v>15626.0794568137</v>
      </c>
      <c r="E1537" s="50" t="n">
        <v>0</v>
      </c>
      <c r="F1537" s="50" t="n">
        <v>0</v>
      </c>
      <c r="G1537" s="50" t="n">
        <v>1709.25</v>
      </c>
      <c r="H1537" s="50" t="n">
        <v>0</v>
      </c>
      <c r="I1537" s="50" t="n">
        <v>0</v>
      </c>
      <c r="J1537" s="50" t="n">
        <v>0</v>
      </c>
      <c r="K1537" s="50" t="n">
        <v>0</v>
      </c>
      <c r="L1537" s="50" t="n">
        <v>0</v>
      </c>
      <c r="M1537" s="50" t="n">
        <v>0</v>
      </c>
      <c r="N1537" s="50" t="n">
        <v>1709.25</v>
      </c>
      <c r="O1537" s="50" t="n">
        <v>0</v>
      </c>
      <c r="P1537" s="50" t="n">
        <v>0</v>
      </c>
      <c r="Q1537" s="51" t="n">
        <v>1709.25</v>
      </c>
    </row>
    <row r="1538" customFormat="false" ht="12.75" hidden="false" customHeight="false" outlineLevel="0" collapsed="false">
      <c r="B1538" s="85" t="s">
        <v>59</v>
      </c>
      <c r="C1538" s="13" t="n">
        <v>1537</v>
      </c>
      <c r="D1538" s="50" t="n">
        <v>168017.088245155</v>
      </c>
      <c r="E1538" s="50" t="n">
        <v>0</v>
      </c>
      <c r="F1538" s="50" t="n">
        <v>0</v>
      </c>
      <c r="G1538" s="50" t="n">
        <v>0</v>
      </c>
      <c r="H1538" s="50" t="n">
        <v>0</v>
      </c>
      <c r="I1538" s="50" t="n">
        <v>0</v>
      </c>
      <c r="J1538" s="50" t="n">
        <v>0</v>
      </c>
      <c r="K1538" s="50" t="n">
        <v>0</v>
      </c>
      <c r="L1538" s="50" t="n">
        <v>0</v>
      </c>
      <c r="M1538" s="50" t="n">
        <v>0</v>
      </c>
      <c r="N1538" s="50" t="n">
        <v>0</v>
      </c>
      <c r="O1538" s="50" t="n">
        <v>0</v>
      </c>
      <c r="P1538" s="50" t="n">
        <v>0</v>
      </c>
      <c r="Q1538" s="51" t="n">
        <v>0</v>
      </c>
    </row>
    <row r="1539" customFormat="false" ht="12.75" hidden="false" customHeight="false" outlineLevel="0" collapsed="false">
      <c r="B1539" s="85" t="s">
        <v>109</v>
      </c>
      <c r="C1539" s="13" t="n">
        <v>1538</v>
      </c>
      <c r="D1539" s="50" t="n">
        <v>0</v>
      </c>
      <c r="E1539" s="50" t="n">
        <v>0</v>
      </c>
      <c r="F1539" s="50" t="n">
        <v>0</v>
      </c>
      <c r="G1539" s="50" t="n">
        <v>0</v>
      </c>
      <c r="H1539" s="50" t="n">
        <v>0</v>
      </c>
      <c r="I1539" s="50" t="n">
        <v>0</v>
      </c>
      <c r="J1539" s="50" t="n">
        <v>0</v>
      </c>
      <c r="K1539" s="50" t="n">
        <v>0</v>
      </c>
      <c r="L1539" s="50" t="n">
        <v>0</v>
      </c>
      <c r="M1539" s="50" t="n">
        <v>0</v>
      </c>
      <c r="N1539" s="50" t="n">
        <v>0</v>
      </c>
      <c r="O1539" s="50" t="n">
        <v>0</v>
      </c>
      <c r="P1539" s="50" t="n">
        <v>0</v>
      </c>
      <c r="Q1539" s="51" t="n">
        <v>0</v>
      </c>
    </row>
    <row r="1540" customFormat="false" ht="12.75" hidden="false" customHeight="false" outlineLevel="0" collapsed="false">
      <c r="B1540" s="85" t="s">
        <v>64</v>
      </c>
      <c r="C1540" s="13" t="n">
        <v>1539</v>
      </c>
      <c r="D1540" s="50" t="n">
        <v>6851460.01160414</v>
      </c>
      <c r="E1540" s="50" t="n">
        <v>0</v>
      </c>
      <c r="F1540" s="50" t="n">
        <v>0</v>
      </c>
      <c r="G1540" s="50" t="n">
        <v>20608.76</v>
      </c>
      <c r="H1540" s="50" t="n">
        <v>43197.43</v>
      </c>
      <c r="I1540" s="50" t="n">
        <v>45990.49</v>
      </c>
      <c r="J1540" s="50" t="n">
        <v>45770.61</v>
      </c>
      <c r="K1540" s="50" t="n">
        <v>96248.01</v>
      </c>
      <c r="L1540" s="50" t="n">
        <v>46554.44</v>
      </c>
      <c r="M1540" s="50" t="n">
        <v>131762.16</v>
      </c>
      <c r="N1540" s="50" t="n">
        <v>430131.9</v>
      </c>
      <c r="O1540" s="50" t="n">
        <v>-127943.23</v>
      </c>
      <c r="P1540" s="50" t="n">
        <v>1183367.26</v>
      </c>
      <c r="Q1540" s="51" t="n">
        <v>1485555.93</v>
      </c>
    </row>
    <row r="1541" customFormat="false" ht="12.75" hidden="false" customHeight="false" outlineLevel="0" collapsed="false">
      <c r="B1541" s="85" t="s">
        <v>67</v>
      </c>
      <c r="C1541" s="13" t="n">
        <v>1540</v>
      </c>
      <c r="D1541" s="50" t="n">
        <v>86891.9491472783</v>
      </c>
      <c r="E1541" s="50" t="n">
        <v>0</v>
      </c>
      <c r="F1541" s="50" t="n">
        <v>0</v>
      </c>
      <c r="G1541" s="50" t="n">
        <v>-3577.5</v>
      </c>
      <c r="H1541" s="50" t="n">
        <v>0</v>
      </c>
      <c r="I1541" s="50" t="n">
        <v>0</v>
      </c>
      <c r="J1541" s="50" t="n">
        <v>0</v>
      </c>
      <c r="K1541" s="50" t="n">
        <v>0</v>
      </c>
      <c r="L1541" s="50" t="n">
        <v>0</v>
      </c>
      <c r="M1541" s="50" t="n">
        <v>0</v>
      </c>
      <c r="N1541" s="50" t="n">
        <v>-3577.5</v>
      </c>
      <c r="O1541" s="50" t="n">
        <v>0</v>
      </c>
      <c r="P1541" s="50" t="n">
        <v>0</v>
      </c>
      <c r="Q1541" s="51" t="n">
        <v>-3577.5</v>
      </c>
    </row>
    <row r="1542" customFormat="false" ht="12.75" hidden="false" customHeight="false" outlineLevel="0" collapsed="false">
      <c r="B1542" s="85" t="s">
        <v>70</v>
      </c>
      <c r="C1542" s="13" t="n">
        <v>1541</v>
      </c>
      <c r="D1542" s="50" t="n">
        <v>73340.1660268645</v>
      </c>
      <c r="E1542" s="50" t="n">
        <v>0</v>
      </c>
      <c r="F1542" s="50" t="n">
        <v>0</v>
      </c>
      <c r="G1542" s="50" t="n">
        <v>0</v>
      </c>
      <c r="H1542" s="50" t="n">
        <v>0</v>
      </c>
      <c r="I1542" s="50" t="n">
        <v>0</v>
      </c>
      <c r="J1542" s="50" t="n">
        <v>0</v>
      </c>
      <c r="K1542" s="50" t="n">
        <v>0</v>
      </c>
      <c r="L1542" s="50" t="n">
        <v>0</v>
      </c>
      <c r="M1542" s="50" t="n">
        <v>0</v>
      </c>
      <c r="N1542" s="50" t="n">
        <v>0</v>
      </c>
      <c r="O1542" s="50" t="n">
        <v>0</v>
      </c>
      <c r="P1542" s="50" t="n">
        <v>0</v>
      </c>
      <c r="Q1542" s="51" t="n">
        <v>0</v>
      </c>
    </row>
    <row r="1543" customFormat="false" ht="12.75" hidden="false" customHeight="false" outlineLevel="0" collapsed="false">
      <c r="B1543" s="85" t="s">
        <v>75</v>
      </c>
      <c r="C1543" s="13" t="n">
        <v>1542</v>
      </c>
      <c r="D1543" s="50" t="n">
        <v>4382973.43952694</v>
      </c>
      <c r="E1543" s="50" t="n">
        <v>0</v>
      </c>
      <c r="F1543" s="50" t="n">
        <v>0</v>
      </c>
      <c r="G1543" s="50" t="n">
        <v>5247</v>
      </c>
      <c r="H1543" s="50" t="n">
        <v>13301.44</v>
      </c>
      <c r="I1543" s="50" t="n">
        <v>25931.87</v>
      </c>
      <c r="J1543" s="50" t="n">
        <v>25846.56</v>
      </c>
      <c r="K1543" s="50" t="n">
        <v>64241.68</v>
      </c>
      <c r="L1543" s="50" t="n">
        <v>16601.69</v>
      </c>
      <c r="M1543" s="50" t="n">
        <v>35348.16</v>
      </c>
      <c r="N1543" s="50" t="n">
        <v>186518.4</v>
      </c>
      <c r="O1543" s="50" t="n">
        <v>460330.84</v>
      </c>
      <c r="P1543" s="50" t="n">
        <v>2298352.27</v>
      </c>
      <c r="Q1543" s="51" t="n">
        <v>2945201.51</v>
      </c>
    </row>
    <row r="1544" customFormat="false" ht="12.75" hidden="false" customHeight="false" outlineLevel="0" collapsed="false">
      <c r="B1544" s="85" t="s">
        <v>78</v>
      </c>
      <c r="C1544" s="13" t="n">
        <v>1543</v>
      </c>
      <c r="D1544" s="50" t="n">
        <v>101602.846188621</v>
      </c>
      <c r="E1544" s="50" t="n">
        <v>0</v>
      </c>
      <c r="F1544" s="50" t="n">
        <v>0</v>
      </c>
      <c r="G1544" s="50" t="n">
        <v>61.59</v>
      </c>
      <c r="H1544" s="50" t="n">
        <v>0</v>
      </c>
      <c r="I1544" s="50" t="n">
        <v>0</v>
      </c>
      <c r="J1544" s="50" t="n">
        <v>0</v>
      </c>
      <c r="K1544" s="50" t="n">
        <v>0</v>
      </c>
      <c r="L1544" s="50" t="n">
        <v>0</v>
      </c>
      <c r="M1544" s="50" t="n">
        <v>0</v>
      </c>
      <c r="N1544" s="50" t="n">
        <v>61.59</v>
      </c>
      <c r="O1544" s="50" t="n">
        <v>0</v>
      </c>
      <c r="P1544" s="50" t="n">
        <v>0</v>
      </c>
      <c r="Q1544" s="51" t="n">
        <v>61.59</v>
      </c>
    </row>
    <row r="1545" customFormat="false" ht="12.75" hidden="false" customHeight="false" outlineLevel="0" collapsed="false">
      <c r="B1545" s="85"/>
      <c r="C1545" s="13" t="n">
        <v>1544</v>
      </c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1"/>
    </row>
    <row r="1546" customFormat="false" ht="12.75" hidden="false" customHeight="false" outlineLevel="0" collapsed="false">
      <c r="B1546" s="85" t="s">
        <v>83</v>
      </c>
      <c r="C1546" s="13" t="n">
        <v>1545</v>
      </c>
      <c r="D1546" s="50" t="s">
        <v>4</v>
      </c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1"/>
    </row>
    <row r="1547" customFormat="false" ht="12.75" hidden="false" customHeight="false" outlineLevel="0" collapsed="false">
      <c r="B1547" s="85" t="s">
        <v>22</v>
      </c>
      <c r="C1547" s="13" t="n">
        <v>1546</v>
      </c>
      <c r="D1547" s="50" t="n">
        <v>1123659.8054773</v>
      </c>
      <c r="E1547" s="50" t="n">
        <v>0</v>
      </c>
      <c r="F1547" s="50" t="n">
        <v>0</v>
      </c>
      <c r="G1547" s="50" t="n">
        <v>0</v>
      </c>
      <c r="H1547" s="50" t="n">
        <v>0</v>
      </c>
      <c r="I1547" s="50" t="n">
        <v>0</v>
      </c>
      <c r="J1547" s="50" t="n">
        <v>0</v>
      </c>
      <c r="K1547" s="50" t="n">
        <v>0</v>
      </c>
      <c r="L1547" s="50" t="n">
        <v>0</v>
      </c>
      <c r="M1547" s="50" t="n">
        <v>0</v>
      </c>
      <c r="N1547" s="50" t="n">
        <v>0</v>
      </c>
      <c r="O1547" s="50" t="n">
        <v>0</v>
      </c>
      <c r="P1547" s="50" t="n">
        <v>0</v>
      </c>
      <c r="Q1547" s="51" t="n">
        <v>0</v>
      </c>
    </row>
    <row r="1548" customFormat="false" ht="12.75" hidden="false" customHeight="false" outlineLevel="0" collapsed="false">
      <c r="B1548" s="85" t="s">
        <v>27</v>
      </c>
      <c r="C1548" s="13" t="n">
        <v>1547</v>
      </c>
      <c r="D1548" s="50" t="n">
        <v>1444961.53123395</v>
      </c>
      <c r="E1548" s="50" t="n">
        <v>0</v>
      </c>
      <c r="F1548" s="50" t="n">
        <v>0</v>
      </c>
      <c r="G1548" s="50" t="n">
        <v>0</v>
      </c>
      <c r="H1548" s="50" t="n">
        <v>0</v>
      </c>
      <c r="I1548" s="50" t="n">
        <v>0</v>
      </c>
      <c r="J1548" s="50" t="n">
        <v>0</v>
      </c>
      <c r="K1548" s="50" t="n">
        <v>0</v>
      </c>
      <c r="L1548" s="50" t="n">
        <v>0</v>
      </c>
      <c r="M1548" s="50" t="n">
        <v>0</v>
      </c>
      <c r="N1548" s="50" t="n">
        <v>0</v>
      </c>
      <c r="O1548" s="50" t="n">
        <v>0</v>
      </c>
      <c r="P1548" s="50" t="n">
        <v>0</v>
      </c>
      <c r="Q1548" s="51" t="n">
        <v>0</v>
      </c>
    </row>
    <row r="1549" customFormat="false" ht="12.75" hidden="false" customHeight="false" outlineLevel="0" collapsed="false">
      <c r="B1549" s="85" t="s">
        <v>77</v>
      </c>
      <c r="C1549" s="13" t="n">
        <v>1548</v>
      </c>
      <c r="D1549" s="50" t="n">
        <v>606599.128588105</v>
      </c>
      <c r="E1549" s="50" t="n">
        <v>0</v>
      </c>
      <c r="F1549" s="50" t="n">
        <v>0</v>
      </c>
      <c r="G1549" s="50" t="n">
        <v>-0.0415944271674018</v>
      </c>
      <c r="H1549" s="50" t="n">
        <v>-1.26962050500512</v>
      </c>
      <c r="I1549" s="50" t="n">
        <v>-10.961968244095</v>
      </c>
      <c r="J1549" s="50" t="n">
        <v>-15.2873268852868</v>
      </c>
      <c r="K1549" s="50" t="n">
        <v>-39.6694742945535</v>
      </c>
      <c r="L1549" s="50" t="n">
        <v>-7.24665738146496</v>
      </c>
      <c r="M1549" s="50" t="n">
        <v>-13.6807387910129</v>
      </c>
      <c r="N1549" s="50" t="n">
        <v>-88.1573805285856</v>
      </c>
      <c r="O1549" s="50" t="n">
        <v>-485.600782313523</v>
      </c>
      <c r="P1549" s="50" t="n">
        <v>-1588.99361212954</v>
      </c>
      <c r="Q1549" s="51" t="n">
        <v>-2162.75177497165</v>
      </c>
    </row>
    <row r="1550" customFormat="false" ht="12.75" hidden="false" customHeight="false" outlineLevel="0" collapsed="false">
      <c r="B1550" s="85" t="s">
        <v>66</v>
      </c>
      <c r="C1550" s="13" t="n">
        <v>1549</v>
      </c>
      <c r="D1550" s="50" t="n">
        <v>1091912.68294228</v>
      </c>
      <c r="E1550" s="50" t="n">
        <v>0</v>
      </c>
      <c r="F1550" s="50" t="n">
        <v>0</v>
      </c>
      <c r="G1550" s="50" t="n">
        <v>0</v>
      </c>
      <c r="H1550" s="50" t="n">
        <v>0</v>
      </c>
      <c r="I1550" s="50" t="n">
        <v>0</v>
      </c>
      <c r="J1550" s="50" t="n">
        <v>0</v>
      </c>
      <c r="K1550" s="50" t="n">
        <v>0</v>
      </c>
      <c r="L1550" s="50" t="n">
        <v>0</v>
      </c>
      <c r="M1550" s="50" t="n">
        <v>0</v>
      </c>
      <c r="N1550" s="50" t="n">
        <v>0</v>
      </c>
      <c r="O1550" s="50" t="n">
        <v>0</v>
      </c>
      <c r="P1550" s="50" t="n">
        <v>0</v>
      </c>
      <c r="Q1550" s="51" t="n">
        <v>0</v>
      </c>
    </row>
    <row r="1551" customFormat="false" ht="12.75" hidden="false" customHeight="false" outlineLevel="0" collapsed="false">
      <c r="B1551" s="85" t="s">
        <v>45</v>
      </c>
      <c r="C1551" s="13" t="n">
        <v>1550</v>
      </c>
      <c r="D1551" s="50" t="n">
        <v>0</v>
      </c>
      <c r="E1551" s="50" t="n">
        <v>0</v>
      </c>
      <c r="F1551" s="50" t="n">
        <v>0</v>
      </c>
      <c r="G1551" s="50" t="n">
        <v>0</v>
      </c>
      <c r="H1551" s="50" t="n">
        <v>0</v>
      </c>
      <c r="I1551" s="50" t="n">
        <v>0</v>
      </c>
      <c r="J1551" s="50" t="n">
        <v>0</v>
      </c>
      <c r="K1551" s="50" t="n">
        <v>0</v>
      </c>
      <c r="L1551" s="50" t="n">
        <v>0</v>
      </c>
      <c r="M1551" s="50" t="n">
        <v>0</v>
      </c>
      <c r="N1551" s="50" t="n">
        <v>0</v>
      </c>
      <c r="O1551" s="50" t="n">
        <v>0</v>
      </c>
      <c r="P1551" s="50" t="n">
        <v>0</v>
      </c>
      <c r="Q1551" s="51" t="n">
        <v>0</v>
      </c>
    </row>
    <row r="1552" customFormat="false" ht="12.75" hidden="false" customHeight="false" outlineLevel="0" collapsed="false">
      <c r="B1552" s="85" t="s">
        <v>52</v>
      </c>
      <c r="C1552" s="13" t="n">
        <v>1551</v>
      </c>
      <c r="D1552" s="50" t="n">
        <v>188440.588047652</v>
      </c>
      <c r="E1552" s="50" t="n">
        <v>0</v>
      </c>
      <c r="F1552" s="50" t="n">
        <v>0</v>
      </c>
      <c r="G1552" s="50" t="n">
        <v>0</v>
      </c>
      <c r="H1552" s="50" t="n">
        <v>0</v>
      </c>
      <c r="I1552" s="50" t="n">
        <v>0</v>
      </c>
      <c r="J1552" s="50" t="n">
        <v>0</v>
      </c>
      <c r="K1552" s="50" t="n">
        <v>0</v>
      </c>
      <c r="L1552" s="50" t="n">
        <v>0</v>
      </c>
      <c r="M1552" s="50" t="n">
        <v>0</v>
      </c>
      <c r="N1552" s="50" t="n">
        <v>0</v>
      </c>
      <c r="O1552" s="50" t="n">
        <v>0</v>
      </c>
      <c r="P1552" s="50" t="n">
        <v>0</v>
      </c>
      <c r="Q1552" s="51" t="n">
        <v>0</v>
      </c>
    </row>
    <row r="1553" customFormat="false" ht="12.75" hidden="false" customHeight="false" outlineLevel="0" collapsed="false">
      <c r="B1553" s="85" t="s">
        <v>80</v>
      </c>
      <c r="C1553" s="13" t="n">
        <v>1552</v>
      </c>
      <c r="D1553" s="50" t="n">
        <v>80867.2493663087</v>
      </c>
      <c r="E1553" s="50" t="n">
        <v>0</v>
      </c>
      <c r="F1553" s="50" t="n">
        <v>0</v>
      </c>
      <c r="G1553" s="50" t="n">
        <v>0</v>
      </c>
      <c r="H1553" s="50" t="n">
        <v>0</v>
      </c>
      <c r="I1553" s="50" t="n">
        <v>0</v>
      </c>
      <c r="J1553" s="50" t="n">
        <v>0</v>
      </c>
      <c r="K1553" s="50" t="n">
        <v>0</v>
      </c>
      <c r="L1553" s="50" t="n">
        <v>0</v>
      </c>
      <c r="M1553" s="50" t="n">
        <v>0</v>
      </c>
      <c r="N1553" s="50" t="n">
        <v>0</v>
      </c>
      <c r="O1553" s="50" t="n">
        <v>0</v>
      </c>
      <c r="P1553" s="50" t="n">
        <v>0</v>
      </c>
      <c r="Q1553" s="51" t="n">
        <v>0</v>
      </c>
    </row>
    <row r="1554" customFormat="false" ht="12.75" hidden="false" customHeight="false" outlineLevel="0" collapsed="false">
      <c r="B1554" s="85" t="s">
        <v>49</v>
      </c>
      <c r="C1554" s="13" t="n">
        <v>1553</v>
      </c>
      <c r="D1554" s="50" t="n">
        <v>282447.265706731</v>
      </c>
      <c r="E1554" s="50" t="n">
        <v>0</v>
      </c>
      <c r="F1554" s="50" t="n">
        <v>0</v>
      </c>
      <c r="G1554" s="50" t="n">
        <v>0</v>
      </c>
      <c r="H1554" s="50" t="n">
        <v>0</v>
      </c>
      <c r="I1554" s="50" t="n">
        <v>0</v>
      </c>
      <c r="J1554" s="50" t="n">
        <v>0</v>
      </c>
      <c r="K1554" s="50" t="n">
        <v>0</v>
      </c>
      <c r="L1554" s="50" t="n">
        <v>0</v>
      </c>
      <c r="M1554" s="50" t="n">
        <v>0</v>
      </c>
      <c r="N1554" s="50" t="n">
        <v>0</v>
      </c>
      <c r="O1554" s="50" t="n">
        <v>0</v>
      </c>
      <c r="P1554" s="50" t="n">
        <v>0</v>
      </c>
      <c r="Q1554" s="51" t="n">
        <v>0</v>
      </c>
    </row>
    <row r="1555" customFormat="false" ht="12.75" hidden="false" customHeight="false" outlineLevel="0" collapsed="false">
      <c r="B1555" s="85" t="s">
        <v>34</v>
      </c>
      <c r="C1555" s="13" t="n">
        <v>1554</v>
      </c>
      <c r="D1555" s="50" t="n">
        <v>0</v>
      </c>
      <c r="E1555" s="50" t="n">
        <v>0</v>
      </c>
      <c r="F1555" s="50" t="n">
        <v>0</v>
      </c>
      <c r="G1555" s="50" t="n">
        <v>0</v>
      </c>
      <c r="H1555" s="50" t="n">
        <v>0</v>
      </c>
      <c r="I1555" s="50" t="n">
        <v>0</v>
      </c>
      <c r="J1555" s="50" t="n">
        <v>0</v>
      </c>
      <c r="K1555" s="50" t="n">
        <v>0</v>
      </c>
      <c r="L1555" s="50" t="n">
        <v>0</v>
      </c>
      <c r="M1555" s="50" t="n">
        <v>0</v>
      </c>
      <c r="N1555" s="50" t="n">
        <v>0</v>
      </c>
      <c r="O1555" s="50" t="n">
        <v>0</v>
      </c>
      <c r="P1555" s="50" t="n">
        <v>0</v>
      </c>
      <c r="Q1555" s="51" t="n">
        <v>0</v>
      </c>
    </row>
    <row r="1556" customFormat="false" ht="12.75" hidden="false" customHeight="false" outlineLevel="0" collapsed="false">
      <c r="B1556" s="85" t="s">
        <v>69</v>
      </c>
      <c r="C1556" s="13" t="n">
        <v>1555</v>
      </c>
      <c r="D1556" s="50" t="n">
        <v>0</v>
      </c>
      <c r="E1556" s="50" t="n">
        <v>0</v>
      </c>
      <c r="F1556" s="50" t="n">
        <v>0</v>
      </c>
      <c r="G1556" s="50" t="n">
        <v>0</v>
      </c>
      <c r="H1556" s="50" t="n">
        <v>0</v>
      </c>
      <c r="I1556" s="50" t="n">
        <v>0</v>
      </c>
      <c r="J1556" s="50" t="n">
        <v>0</v>
      </c>
      <c r="K1556" s="50" t="n">
        <v>0</v>
      </c>
      <c r="L1556" s="50" t="n">
        <v>0</v>
      </c>
      <c r="M1556" s="50" t="n">
        <v>0</v>
      </c>
      <c r="N1556" s="50" t="n">
        <v>0</v>
      </c>
      <c r="O1556" s="50" t="n">
        <v>0</v>
      </c>
      <c r="P1556" s="50" t="n">
        <v>0</v>
      </c>
      <c r="Q1556" s="51" t="n">
        <v>0</v>
      </c>
    </row>
    <row r="1557" customFormat="false" ht="12.75" hidden="false" customHeight="false" outlineLevel="0" collapsed="false">
      <c r="B1557" s="85" t="s">
        <v>72</v>
      </c>
      <c r="C1557" s="13" t="n">
        <v>1556</v>
      </c>
      <c r="D1557" s="50" t="n">
        <v>0</v>
      </c>
      <c r="E1557" s="50" t="n">
        <v>0</v>
      </c>
      <c r="F1557" s="50" t="n">
        <v>0</v>
      </c>
      <c r="G1557" s="50" t="n">
        <v>0</v>
      </c>
      <c r="H1557" s="50" t="n">
        <v>0</v>
      </c>
      <c r="I1557" s="50" t="n">
        <v>0</v>
      </c>
      <c r="J1557" s="50" t="n">
        <v>0</v>
      </c>
      <c r="K1557" s="50" t="n">
        <v>0</v>
      </c>
      <c r="L1557" s="50" t="n">
        <v>0</v>
      </c>
      <c r="M1557" s="50" t="n">
        <v>0</v>
      </c>
      <c r="N1557" s="50" t="n">
        <v>0</v>
      </c>
      <c r="O1557" s="50" t="n">
        <v>0</v>
      </c>
      <c r="P1557" s="50" t="n">
        <v>0</v>
      </c>
      <c r="Q1557" s="51" t="n">
        <v>0</v>
      </c>
    </row>
    <row r="1558" customFormat="false" ht="12.75" hidden="false" customHeight="false" outlineLevel="0" collapsed="false">
      <c r="B1558" s="85" t="s">
        <v>31</v>
      </c>
      <c r="C1558" s="13" t="n">
        <v>1557</v>
      </c>
      <c r="D1558" s="50" t="n">
        <v>0</v>
      </c>
      <c r="E1558" s="50" t="n">
        <v>0</v>
      </c>
      <c r="F1558" s="50" t="n">
        <v>0</v>
      </c>
      <c r="G1558" s="50" t="n">
        <v>0</v>
      </c>
      <c r="H1558" s="50" t="n">
        <v>0</v>
      </c>
      <c r="I1558" s="50" t="n">
        <v>0</v>
      </c>
      <c r="J1558" s="50" t="n">
        <v>0</v>
      </c>
      <c r="K1558" s="50" t="n">
        <v>0</v>
      </c>
      <c r="L1558" s="50" t="n">
        <v>0</v>
      </c>
      <c r="M1558" s="50" t="n">
        <v>0</v>
      </c>
      <c r="N1558" s="50" t="n">
        <v>0</v>
      </c>
      <c r="O1558" s="50" t="n">
        <v>0</v>
      </c>
      <c r="P1558" s="50" t="n">
        <v>0</v>
      </c>
      <c r="Q1558" s="51" t="n">
        <v>0</v>
      </c>
    </row>
    <row r="1559" customFormat="false" ht="12.75" hidden="false" customHeight="false" outlineLevel="0" collapsed="false">
      <c r="B1559" s="85" t="s">
        <v>37</v>
      </c>
      <c r="C1559" s="13" t="n">
        <v>1558</v>
      </c>
      <c r="D1559" s="50" t="n">
        <v>0</v>
      </c>
      <c r="E1559" s="50" t="n">
        <v>0</v>
      </c>
      <c r="F1559" s="50" t="n">
        <v>0</v>
      </c>
      <c r="G1559" s="50" t="n">
        <v>0</v>
      </c>
      <c r="H1559" s="50" t="n">
        <v>0</v>
      </c>
      <c r="I1559" s="50" t="n">
        <v>0</v>
      </c>
      <c r="J1559" s="50" t="n">
        <v>0</v>
      </c>
      <c r="K1559" s="50" t="n">
        <v>0</v>
      </c>
      <c r="L1559" s="50" t="n">
        <v>0</v>
      </c>
      <c r="M1559" s="50" t="n">
        <v>0</v>
      </c>
      <c r="N1559" s="50" t="n">
        <v>0</v>
      </c>
      <c r="O1559" s="50" t="n">
        <v>0</v>
      </c>
      <c r="P1559" s="50" t="n">
        <v>0</v>
      </c>
      <c r="Q1559" s="51" t="n">
        <v>0</v>
      </c>
    </row>
    <row r="1560" customFormat="false" ht="12.75" hidden="false" customHeight="false" outlineLevel="0" collapsed="false">
      <c r="B1560" s="85" t="n">
        <v>0</v>
      </c>
      <c r="C1560" s="13" t="n">
        <v>1559</v>
      </c>
      <c r="D1560" s="50" t="n">
        <v>0</v>
      </c>
      <c r="E1560" s="50" t="n">
        <v>0</v>
      </c>
      <c r="F1560" s="50" t="n">
        <v>0</v>
      </c>
      <c r="G1560" s="50" t="n">
        <v>0</v>
      </c>
      <c r="H1560" s="50" t="n">
        <v>0</v>
      </c>
      <c r="I1560" s="50" t="n">
        <v>0</v>
      </c>
      <c r="J1560" s="50" t="n">
        <v>0</v>
      </c>
      <c r="K1560" s="50" t="n">
        <v>0</v>
      </c>
      <c r="L1560" s="50" t="n">
        <v>0</v>
      </c>
      <c r="M1560" s="50" t="n">
        <v>0</v>
      </c>
      <c r="N1560" s="50" t="n">
        <v>0</v>
      </c>
      <c r="O1560" s="50" t="n">
        <v>0</v>
      </c>
      <c r="P1560" s="50" t="n">
        <v>0</v>
      </c>
      <c r="Q1560" s="51" t="n">
        <v>0</v>
      </c>
    </row>
    <row r="1561" customFormat="false" ht="12.75" hidden="false" customHeight="false" outlineLevel="0" collapsed="false">
      <c r="B1561" s="87" t="n">
        <v>0</v>
      </c>
      <c r="C1561" s="64" t="n">
        <v>1560</v>
      </c>
      <c r="D1561" s="54" t="n">
        <v>0</v>
      </c>
      <c r="E1561" s="54" t="n">
        <v>0</v>
      </c>
      <c r="F1561" s="54" t="n">
        <v>0</v>
      </c>
      <c r="G1561" s="54" t="n">
        <v>0</v>
      </c>
      <c r="H1561" s="54" t="n">
        <v>0</v>
      </c>
      <c r="I1561" s="54" t="n">
        <v>0</v>
      </c>
      <c r="J1561" s="54" t="n">
        <v>0</v>
      </c>
      <c r="K1561" s="54" t="n">
        <v>0</v>
      </c>
      <c r="L1561" s="54" t="n">
        <v>0</v>
      </c>
      <c r="M1561" s="54" t="n">
        <v>0</v>
      </c>
      <c r="N1561" s="54" t="n">
        <v>0</v>
      </c>
      <c r="O1561" s="54" t="n">
        <v>0</v>
      </c>
      <c r="P1561" s="54" t="n">
        <v>0</v>
      </c>
      <c r="Q1561" s="55" t="n">
        <v>0</v>
      </c>
    </row>
    <row r="1562" customFormat="false" ht="12.75" hidden="false" customHeight="false" outlineLevel="0" collapsed="false">
      <c r="A1562" s="0" t="n">
        <v>40</v>
      </c>
      <c r="B1562" s="57" t="n">
        <v>36959</v>
      </c>
      <c r="C1562" s="58" t="n">
        <v>1561</v>
      </c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83"/>
    </row>
    <row r="1563" customFormat="false" ht="12.75" hidden="false" customHeight="false" outlineLevel="0" collapsed="false">
      <c r="B1563" s="61"/>
      <c r="C1563" s="13" t="n">
        <v>1562</v>
      </c>
      <c r="D1563" s="13"/>
      <c r="E1563" s="21" t="s">
        <v>5</v>
      </c>
      <c r="F1563" s="21" t="s">
        <v>6</v>
      </c>
      <c r="G1563" s="21" t="s">
        <v>7</v>
      </c>
      <c r="H1563" s="21" t="s">
        <v>8</v>
      </c>
      <c r="I1563" s="21" t="s">
        <v>9</v>
      </c>
      <c r="J1563" s="21" t="s">
        <v>10</v>
      </c>
      <c r="K1563" s="21" t="s">
        <v>11</v>
      </c>
      <c r="L1563" s="21" t="s">
        <v>12</v>
      </c>
      <c r="M1563" s="21" t="s">
        <v>13</v>
      </c>
      <c r="N1563" s="21" t="s">
        <v>14</v>
      </c>
      <c r="O1563" s="21" t="n">
        <v>2002</v>
      </c>
      <c r="P1563" s="21" t="s">
        <v>15</v>
      </c>
      <c r="Q1563" s="84" t="s">
        <v>16</v>
      </c>
    </row>
    <row r="1564" customFormat="false" ht="12.75" hidden="false" customHeight="false" outlineLevel="0" collapsed="false">
      <c r="B1564" s="85" t="s">
        <v>107</v>
      </c>
      <c r="C1564" s="13" t="n">
        <v>1563</v>
      </c>
      <c r="D1564" s="13" t="s">
        <v>4</v>
      </c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86"/>
    </row>
    <row r="1565" customFormat="false" ht="12.75" hidden="false" customHeight="false" outlineLevel="0" collapsed="false">
      <c r="B1565" s="85" t="s">
        <v>19</v>
      </c>
      <c r="C1565" s="13" t="n">
        <v>1564</v>
      </c>
      <c r="D1565" s="50" t="n">
        <v>11379757.8492837</v>
      </c>
      <c r="E1565" s="50" t="n">
        <v>0</v>
      </c>
      <c r="F1565" s="50" t="n">
        <v>0</v>
      </c>
      <c r="G1565" s="50" t="n">
        <v>115397.58</v>
      </c>
      <c r="H1565" s="50" t="n">
        <v>377776.18</v>
      </c>
      <c r="I1565" s="50" t="n">
        <v>423894.25</v>
      </c>
      <c r="J1565" s="50" t="n">
        <v>326859.76</v>
      </c>
      <c r="K1565" s="50" t="n">
        <v>351266.86</v>
      </c>
      <c r="L1565" s="50" t="n">
        <v>380949.82</v>
      </c>
      <c r="M1565" s="50" t="n">
        <v>1749582.71</v>
      </c>
      <c r="N1565" s="50" t="n">
        <v>3725727.16</v>
      </c>
      <c r="O1565" s="50" t="n">
        <v>212554.15</v>
      </c>
      <c r="P1565" s="50" t="n">
        <v>2836572.11</v>
      </c>
      <c r="Q1565" s="51" t="n">
        <v>6774853.42</v>
      </c>
    </row>
    <row r="1566" customFormat="false" ht="12.75" hidden="false" customHeight="false" outlineLevel="0" collapsed="false">
      <c r="B1566" s="85" t="s">
        <v>20</v>
      </c>
      <c r="C1566" s="13" t="n">
        <v>1565</v>
      </c>
      <c r="D1566" s="50" t="n">
        <v>2316836.08017056</v>
      </c>
      <c r="E1566" s="50" t="n">
        <v>0</v>
      </c>
      <c r="F1566" s="50" t="n">
        <v>0</v>
      </c>
      <c r="G1566" s="50" t="n">
        <v>0</v>
      </c>
      <c r="H1566" s="50" t="n">
        <v>0</v>
      </c>
      <c r="I1566" s="50" t="n">
        <v>0</v>
      </c>
      <c r="J1566" s="50" t="n">
        <v>0</v>
      </c>
      <c r="K1566" s="50" t="n">
        <v>0</v>
      </c>
      <c r="L1566" s="50" t="n">
        <v>0</v>
      </c>
      <c r="M1566" s="50" t="n">
        <v>0</v>
      </c>
      <c r="N1566" s="50" t="n">
        <v>0</v>
      </c>
      <c r="O1566" s="50" t="n">
        <v>218307.84</v>
      </c>
      <c r="P1566" s="50" t="n">
        <v>1034343.77</v>
      </c>
      <c r="Q1566" s="51" t="n">
        <v>1252651.61</v>
      </c>
    </row>
    <row r="1567" customFormat="false" ht="12.75" hidden="false" customHeight="false" outlineLevel="0" collapsed="false">
      <c r="B1567" s="85" t="s">
        <v>108</v>
      </c>
      <c r="C1567" s="13" t="n">
        <v>1566</v>
      </c>
      <c r="D1567" s="50" t="n">
        <v>0</v>
      </c>
      <c r="E1567" s="50" t="n">
        <v>0</v>
      </c>
      <c r="F1567" s="50" t="n">
        <v>0</v>
      </c>
      <c r="G1567" s="50" t="n">
        <v>0</v>
      </c>
      <c r="H1567" s="50" t="n">
        <v>0</v>
      </c>
      <c r="I1567" s="50" t="n">
        <v>0</v>
      </c>
      <c r="J1567" s="50" t="n">
        <v>0</v>
      </c>
      <c r="K1567" s="50" t="n">
        <v>0</v>
      </c>
      <c r="L1567" s="50" t="n">
        <v>0</v>
      </c>
      <c r="M1567" s="50" t="n">
        <v>0</v>
      </c>
      <c r="N1567" s="50" t="n">
        <v>0</v>
      </c>
      <c r="O1567" s="50" t="n">
        <v>0</v>
      </c>
      <c r="P1567" s="50" t="n">
        <v>0</v>
      </c>
      <c r="Q1567" s="51" t="n">
        <v>0</v>
      </c>
    </row>
    <row r="1568" customFormat="false" ht="12.75" hidden="false" customHeight="false" outlineLevel="0" collapsed="false">
      <c r="B1568" s="85" t="s">
        <v>25</v>
      </c>
      <c r="C1568" s="13" t="n">
        <v>1567</v>
      </c>
      <c r="D1568" s="50" t="n">
        <v>4412067.53347507</v>
      </c>
      <c r="E1568" s="50" t="n">
        <v>0</v>
      </c>
      <c r="F1568" s="50" t="n">
        <v>0</v>
      </c>
      <c r="G1568" s="50" t="n">
        <v>76286.39</v>
      </c>
      <c r="H1568" s="50" t="n">
        <v>141407.9</v>
      </c>
      <c r="I1568" s="50" t="n">
        <v>145195.16</v>
      </c>
      <c r="J1568" s="50" t="n">
        <v>117014.73</v>
      </c>
      <c r="K1568" s="50" t="n">
        <v>235558.39</v>
      </c>
      <c r="L1568" s="50" t="n">
        <v>141916</v>
      </c>
      <c r="M1568" s="50" t="n">
        <v>427259.76</v>
      </c>
      <c r="N1568" s="50" t="n">
        <v>1284638.33</v>
      </c>
      <c r="O1568" s="50" t="n">
        <v>84076.42</v>
      </c>
      <c r="P1568" s="50" t="n">
        <v>1287165.59</v>
      </c>
      <c r="Q1568" s="51" t="n">
        <v>2655880.34</v>
      </c>
    </row>
    <row r="1569" customFormat="false" ht="12.75" hidden="false" customHeight="false" outlineLevel="0" collapsed="false">
      <c r="B1569" s="85" t="s">
        <v>29</v>
      </c>
      <c r="C1569" s="13" t="n">
        <v>1568</v>
      </c>
      <c r="D1569" s="50" t="n">
        <v>335908.316612632</v>
      </c>
      <c r="E1569" s="50" t="n">
        <v>0</v>
      </c>
      <c r="F1569" s="50" t="n">
        <v>0</v>
      </c>
      <c r="G1569" s="50" t="n">
        <v>0</v>
      </c>
      <c r="H1569" s="50" t="n">
        <v>0</v>
      </c>
      <c r="I1569" s="50" t="n">
        <v>0</v>
      </c>
      <c r="J1569" s="50" t="n">
        <v>0</v>
      </c>
      <c r="K1569" s="50" t="n">
        <v>0</v>
      </c>
      <c r="L1569" s="50" t="n">
        <v>0</v>
      </c>
      <c r="M1569" s="50" t="n">
        <v>0</v>
      </c>
      <c r="N1569" s="50" t="n">
        <v>0</v>
      </c>
      <c r="O1569" s="50" t="n">
        <v>0</v>
      </c>
      <c r="P1569" s="50" t="n">
        <v>0</v>
      </c>
      <c r="Q1569" s="51" t="n">
        <v>0</v>
      </c>
    </row>
    <row r="1570" customFormat="false" ht="12.75" hidden="false" customHeight="false" outlineLevel="0" collapsed="false">
      <c r="B1570" s="85" t="s">
        <v>32</v>
      </c>
      <c r="C1570" s="13" t="n">
        <v>1569</v>
      </c>
      <c r="D1570" s="50" t="n">
        <v>299439.54908166</v>
      </c>
      <c r="E1570" s="50" t="n">
        <v>0</v>
      </c>
      <c r="F1570" s="50" t="n">
        <v>0</v>
      </c>
      <c r="G1570" s="50" t="n">
        <v>-2385.37</v>
      </c>
      <c r="H1570" s="50" t="n">
        <v>-3563.5</v>
      </c>
      <c r="I1570" s="50" t="n">
        <v>0</v>
      </c>
      <c r="J1570" s="50" t="n">
        <v>0</v>
      </c>
      <c r="K1570" s="50" t="n">
        <v>0</v>
      </c>
      <c r="L1570" s="50" t="n">
        <v>0</v>
      </c>
      <c r="M1570" s="50" t="n">
        <v>0</v>
      </c>
      <c r="N1570" s="50" t="n">
        <v>-5948.87</v>
      </c>
      <c r="O1570" s="50" t="n">
        <v>0</v>
      </c>
      <c r="P1570" s="50" t="n">
        <v>0</v>
      </c>
      <c r="Q1570" s="51" t="n">
        <v>-5948.87</v>
      </c>
    </row>
    <row r="1571" customFormat="false" ht="12.75" hidden="false" customHeight="false" outlineLevel="0" collapsed="false">
      <c r="B1571" s="85" t="s">
        <v>35</v>
      </c>
      <c r="C1571" s="13" t="n">
        <v>1570</v>
      </c>
      <c r="D1571" s="50" t="n">
        <v>603116.8578387</v>
      </c>
      <c r="E1571" s="50" t="n">
        <v>0</v>
      </c>
      <c r="F1571" s="50" t="n">
        <v>0</v>
      </c>
      <c r="G1571" s="50" t="n">
        <v>0</v>
      </c>
      <c r="H1571" s="50" t="n">
        <v>0</v>
      </c>
      <c r="I1571" s="50" t="n">
        <v>0</v>
      </c>
      <c r="J1571" s="50" t="n">
        <v>0</v>
      </c>
      <c r="K1571" s="50" t="n">
        <v>0</v>
      </c>
      <c r="L1571" s="50" t="n">
        <v>0</v>
      </c>
      <c r="M1571" s="50" t="n">
        <v>0</v>
      </c>
      <c r="N1571" s="50" t="n">
        <v>0</v>
      </c>
      <c r="O1571" s="50" t="n">
        <v>0</v>
      </c>
      <c r="P1571" s="50" t="n">
        <v>0</v>
      </c>
      <c r="Q1571" s="51" t="n">
        <v>0</v>
      </c>
    </row>
    <row r="1572" customFormat="false" ht="12.75" hidden="false" customHeight="false" outlineLevel="0" collapsed="false">
      <c r="B1572" s="85" t="s">
        <v>38</v>
      </c>
      <c r="C1572" s="13" t="n">
        <v>1571</v>
      </c>
      <c r="D1572" s="50" t="n">
        <v>0</v>
      </c>
      <c r="E1572" s="50" t="n">
        <v>0</v>
      </c>
      <c r="F1572" s="50" t="n">
        <v>0</v>
      </c>
      <c r="G1572" s="50" t="n">
        <v>0</v>
      </c>
      <c r="H1572" s="50" t="n">
        <v>0</v>
      </c>
      <c r="I1572" s="50" t="n">
        <v>0</v>
      </c>
      <c r="J1572" s="50" t="n">
        <v>0</v>
      </c>
      <c r="K1572" s="50" t="n">
        <v>0</v>
      </c>
      <c r="L1572" s="50" t="n">
        <v>0</v>
      </c>
      <c r="M1572" s="50" t="n">
        <v>0</v>
      </c>
      <c r="N1572" s="50" t="n">
        <v>0</v>
      </c>
      <c r="O1572" s="50" t="n">
        <v>0</v>
      </c>
      <c r="P1572" s="50" t="n">
        <v>0</v>
      </c>
      <c r="Q1572" s="51" t="n">
        <v>0</v>
      </c>
    </row>
    <row r="1573" customFormat="false" ht="12.75" hidden="false" customHeight="false" outlineLevel="0" collapsed="false">
      <c r="B1573" s="85" t="s">
        <v>43</v>
      </c>
      <c r="C1573" s="13" t="n">
        <v>1572</v>
      </c>
      <c r="D1573" s="50" t="n">
        <v>4384081.82554183</v>
      </c>
      <c r="E1573" s="50" t="n">
        <v>0</v>
      </c>
      <c r="F1573" s="50" t="n">
        <v>0</v>
      </c>
      <c r="G1573" s="50" t="n">
        <v>5137.61</v>
      </c>
      <c r="H1573" s="50" t="n">
        <v>198281.98</v>
      </c>
      <c r="I1573" s="50" t="n">
        <v>205283.68</v>
      </c>
      <c r="J1573" s="50" t="n">
        <v>136290.37</v>
      </c>
      <c r="K1573" s="50" t="n">
        <v>-45777.15</v>
      </c>
      <c r="L1573" s="50" t="n">
        <v>173108.31</v>
      </c>
      <c r="M1573" s="50" t="n">
        <v>525359.96</v>
      </c>
      <c r="N1573" s="50" t="n">
        <v>1197684.76</v>
      </c>
      <c r="O1573" s="50" t="n">
        <v>226367.7</v>
      </c>
      <c r="P1573" s="50" t="n">
        <v>-3339759</v>
      </c>
      <c r="Q1573" s="51" t="n">
        <v>-1915706.54</v>
      </c>
    </row>
    <row r="1574" customFormat="false" ht="12.75" hidden="false" customHeight="false" outlineLevel="0" collapsed="false">
      <c r="B1574" s="85" t="s">
        <v>47</v>
      </c>
      <c r="C1574" s="13" t="n">
        <v>1573</v>
      </c>
      <c r="D1574" s="50" t="n">
        <v>1189641.98602097</v>
      </c>
      <c r="E1574" s="50" t="n">
        <v>0</v>
      </c>
      <c r="F1574" s="50" t="n">
        <v>0</v>
      </c>
      <c r="G1574" s="50" t="n">
        <v>12722</v>
      </c>
      <c r="H1574" s="50" t="n">
        <v>-15837.78</v>
      </c>
      <c r="I1574" s="50" t="n">
        <v>0</v>
      </c>
      <c r="J1574" s="50" t="n">
        <v>0</v>
      </c>
      <c r="K1574" s="50" t="n">
        <v>-2146.49</v>
      </c>
      <c r="L1574" s="50" t="n">
        <v>921.56</v>
      </c>
      <c r="M1574" s="50" t="n">
        <v>627151.77</v>
      </c>
      <c r="N1574" s="50" t="n">
        <v>622811.06</v>
      </c>
      <c r="O1574" s="50" t="n">
        <v>-871230.24</v>
      </c>
      <c r="P1574" s="50" t="n">
        <v>1008275.35</v>
      </c>
      <c r="Q1574" s="51" t="n">
        <v>759856.17</v>
      </c>
    </row>
    <row r="1575" customFormat="false" ht="12.75" hidden="false" customHeight="false" outlineLevel="0" collapsed="false">
      <c r="B1575" s="85" t="s">
        <v>50</v>
      </c>
      <c r="C1575" s="13" t="n">
        <v>1574</v>
      </c>
      <c r="D1575" s="50" t="n">
        <v>914151.352554163</v>
      </c>
      <c r="E1575" s="50" t="n">
        <v>0</v>
      </c>
      <c r="F1575" s="50" t="n">
        <v>0</v>
      </c>
      <c r="G1575" s="50" t="n">
        <v>0</v>
      </c>
      <c r="H1575" s="50" t="n">
        <v>0</v>
      </c>
      <c r="I1575" s="50" t="n">
        <v>0</v>
      </c>
      <c r="J1575" s="50" t="n">
        <v>0</v>
      </c>
      <c r="K1575" s="50" t="n">
        <v>0</v>
      </c>
      <c r="L1575" s="50" t="n">
        <v>0</v>
      </c>
      <c r="M1575" s="50" t="n">
        <v>0</v>
      </c>
      <c r="N1575" s="50" t="n">
        <v>0</v>
      </c>
      <c r="O1575" s="50" t="n">
        <v>218702.89</v>
      </c>
      <c r="P1575" s="50" t="n">
        <v>-610040.86</v>
      </c>
      <c r="Q1575" s="51" t="n">
        <v>-391337.97</v>
      </c>
    </row>
    <row r="1576" customFormat="false" ht="12.75" hidden="false" customHeight="false" outlineLevel="0" collapsed="false">
      <c r="B1576" s="85" t="s">
        <v>53</v>
      </c>
      <c r="C1576" s="13" t="n">
        <v>1575</v>
      </c>
      <c r="D1576" s="50" t="n">
        <v>198409.264784942</v>
      </c>
      <c r="E1576" s="50" t="n">
        <v>0</v>
      </c>
      <c r="F1576" s="50" t="n">
        <v>0</v>
      </c>
      <c r="G1576" s="50" t="n">
        <v>1987.81</v>
      </c>
      <c r="H1576" s="50" t="n">
        <v>0</v>
      </c>
      <c r="I1576" s="50" t="n">
        <v>0</v>
      </c>
      <c r="J1576" s="50" t="n">
        <v>0</v>
      </c>
      <c r="K1576" s="50" t="n">
        <v>0</v>
      </c>
      <c r="L1576" s="50" t="n">
        <v>0</v>
      </c>
      <c r="M1576" s="50" t="n">
        <v>0</v>
      </c>
      <c r="N1576" s="50" t="n">
        <v>1987.81</v>
      </c>
      <c r="O1576" s="50" t="n">
        <v>0</v>
      </c>
      <c r="P1576" s="50" t="n">
        <v>0</v>
      </c>
      <c r="Q1576" s="51" t="n">
        <v>1987.81</v>
      </c>
    </row>
    <row r="1577" customFormat="false" ht="12.75" hidden="false" customHeight="false" outlineLevel="0" collapsed="false">
      <c r="B1577" s="85" t="s">
        <v>56</v>
      </c>
      <c r="C1577" s="13" t="n">
        <v>1576</v>
      </c>
      <c r="D1577" s="50" t="n">
        <v>80914.2499664098</v>
      </c>
      <c r="E1577" s="50" t="n">
        <v>0</v>
      </c>
      <c r="F1577" s="50" t="n">
        <v>0</v>
      </c>
      <c r="G1577" s="50" t="n">
        <v>2391.59</v>
      </c>
      <c r="H1577" s="50" t="n">
        <v>0</v>
      </c>
      <c r="I1577" s="50" t="n">
        <v>0</v>
      </c>
      <c r="J1577" s="50" t="n">
        <v>0</v>
      </c>
      <c r="K1577" s="50" t="n">
        <v>0</v>
      </c>
      <c r="L1577" s="50" t="n">
        <v>0</v>
      </c>
      <c r="M1577" s="50" t="n">
        <v>0</v>
      </c>
      <c r="N1577" s="50" t="n">
        <v>2391.59</v>
      </c>
      <c r="O1577" s="50" t="n">
        <v>0</v>
      </c>
      <c r="P1577" s="50" t="n">
        <v>0</v>
      </c>
      <c r="Q1577" s="51" t="n">
        <v>2391.59</v>
      </c>
    </row>
    <row r="1578" customFormat="false" ht="12.75" hidden="false" customHeight="false" outlineLevel="0" collapsed="false">
      <c r="B1578" s="85" t="s">
        <v>59</v>
      </c>
      <c r="C1578" s="13" t="n">
        <v>1577</v>
      </c>
      <c r="D1578" s="50" t="n">
        <v>180733.520745864</v>
      </c>
      <c r="E1578" s="50" t="n">
        <v>0</v>
      </c>
      <c r="F1578" s="50" t="n">
        <v>0</v>
      </c>
      <c r="G1578" s="50" t="n">
        <v>1593.36</v>
      </c>
      <c r="H1578" s="50" t="n">
        <v>0</v>
      </c>
      <c r="I1578" s="50" t="n">
        <v>0</v>
      </c>
      <c r="J1578" s="50" t="n">
        <v>0</v>
      </c>
      <c r="K1578" s="50" t="n">
        <v>0</v>
      </c>
      <c r="L1578" s="50" t="n">
        <v>0</v>
      </c>
      <c r="M1578" s="50" t="n">
        <v>0</v>
      </c>
      <c r="N1578" s="50" t="n">
        <v>1593.36</v>
      </c>
      <c r="O1578" s="50" t="n">
        <v>0</v>
      </c>
      <c r="P1578" s="50" t="n">
        <v>0</v>
      </c>
      <c r="Q1578" s="51" t="n">
        <v>1593.36</v>
      </c>
    </row>
    <row r="1579" customFormat="false" ht="12.75" hidden="false" customHeight="false" outlineLevel="0" collapsed="false">
      <c r="B1579" s="85" t="s">
        <v>109</v>
      </c>
      <c r="C1579" s="13" t="n">
        <v>1578</v>
      </c>
      <c r="D1579" s="50" t="n">
        <v>0</v>
      </c>
      <c r="E1579" s="50" t="n">
        <v>0</v>
      </c>
      <c r="F1579" s="50" t="n">
        <v>0</v>
      </c>
      <c r="G1579" s="50" t="n">
        <v>0</v>
      </c>
      <c r="H1579" s="50" t="n">
        <v>0</v>
      </c>
      <c r="I1579" s="50" t="n">
        <v>0</v>
      </c>
      <c r="J1579" s="50" t="n">
        <v>0</v>
      </c>
      <c r="K1579" s="50" t="n">
        <v>0</v>
      </c>
      <c r="L1579" s="50" t="n">
        <v>0</v>
      </c>
      <c r="M1579" s="50" t="n">
        <v>0</v>
      </c>
      <c r="N1579" s="50" t="n">
        <v>0</v>
      </c>
      <c r="O1579" s="50" t="n">
        <v>0</v>
      </c>
      <c r="P1579" s="50" t="n">
        <v>0</v>
      </c>
      <c r="Q1579" s="51" t="n">
        <v>0</v>
      </c>
    </row>
    <row r="1580" customFormat="false" ht="12.75" hidden="false" customHeight="false" outlineLevel="0" collapsed="false">
      <c r="B1580" s="85" t="s">
        <v>64</v>
      </c>
      <c r="C1580" s="13" t="n">
        <v>1579</v>
      </c>
      <c r="D1580" s="50" t="n">
        <v>6179059.98253868</v>
      </c>
      <c r="E1580" s="50" t="n">
        <v>0</v>
      </c>
      <c r="F1580" s="50" t="n">
        <v>0</v>
      </c>
      <c r="G1580" s="50" t="n">
        <v>13503.16</v>
      </c>
      <c r="H1580" s="50" t="n">
        <v>43205.58</v>
      </c>
      <c r="I1580" s="50" t="n">
        <v>45986.16</v>
      </c>
      <c r="J1580" s="50" t="n">
        <v>45747.43</v>
      </c>
      <c r="K1580" s="50" t="n">
        <v>96218.13</v>
      </c>
      <c r="L1580" s="50" t="n">
        <v>46542.68</v>
      </c>
      <c r="M1580" s="50" t="n">
        <v>131722.82</v>
      </c>
      <c r="N1580" s="50" t="n">
        <v>422925.96</v>
      </c>
      <c r="O1580" s="50" t="n">
        <v>-127900.15</v>
      </c>
      <c r="P1580" s="50" t="n">
        <v>1158844.4</v>
      </c>
      <c r="Q1580" s="51" t="n">
        <v>1453870.21</v>
      </c>
    </row>
    <row r="1581" customFormat="false" ht="12.75" hidden="false" customHeight="false" outlineLevel="0" collapsed="false">
      <c r="B1581" s="85" t="s">
        <v>67</v>
      </c>
      <c r="C1581" s="13" t="n">
        <v>1580</v>
      </c>
      <c r="D1581" s="50" t="n">
        <v>72401.8401181646</v>
      </c>
      <c r="E1581" s="50" t="n">
        <v>0</v>
      </c>
      <c r="F1581" s="50" t="n">
        <v>0</v>
      </c>
      <c r="G1581" s="50" t="n">
        <v>-795.12</v>
      </c>
      <c r="H1581" s="50" t="n">
        <v>0</v>
      </c>
      <c r="I1581" s="50" t="n">
        <v>0</v>
      </c>
      <c r="J1581" s="50" t="n">
        <v>0</v>
      </c>
      <c r="K1581" s="50" t="n">
        <v>0</v>
      </c>
      <c r="L1581" s="50" t="n">
        <v>0</v>
      </c>
      <c r="M1581" s="50" t="n">
        <v>0</v>
      </c>
      <c r="N1581" s="50" t="n">
        <v>-795.12</v>
      </c>
      <c r="O1581" s="50" t="n">
        <v>0</v>
      </c>
      <c r="P1581" s="50" t="n">
        <v>0</v>
      </c>
      <c r="Q1581" s="51" t="n">
        <v>-795.12</v>
      </c>
    </row>
    <row r="1582" customFormat="false" ht="12.75" hidden="false" customHeight="false" outlineLevel="0" collapsed="false">
      <c r="B1582" s="85" t="s">
        <v>70</v>
      </c>
      <c r="C1582" s="13" t="n">
        <v>1581</v>
      </c>
      <c r="D1582" s="50" t="n">
        <v>42943.7566997989</v>
      </c>
      <c r="E1582" s="50" t="n">
        <v>0</v>
      </c>
      <c r="F1582" s="50" t="n">
        <v>0</v>
      </c>
      <c r="G1582" s="50" t="n">
        <v>0</v>
      </c>
      <c r="H1582" s="50" t="n">
        <v>0</v>
      </c>
      <c r="I1582" s="50" t="n">
        <v>0</v>
      </c>
      <c r="J1582" s="50" t="n">
        <v>0</v>
      </c>
      <c r="K1582" s="50" t="n">
        <v>0</v>
      </c>
      <c r="L1582" s="50" t="n">
        <v>0</v>
      </c>
      <c r="M1582" s="50" t="n">
        <v>0</v>
      </c>
      <c r="N1582" s="50" t="n">
        <v>0</v>
      </c>
      <c r="O1582" s="50" t="n">
        <v>0</v>
      </c>
      <c r="P1582" s="50" t="n">
        <v>0</v>
      </c>
      <c r="Q1582" s="51" t="n">
        <v>0</v>
      </c>
    </row>
    <row r="1583" customFormat="false" ht="12.75" hidden="false" customHeight="false" outlineLevel="0" collapsed="false">
      <c r="B1583" s="85" t="s">
        <v>75</v>
      </c>
      <c r="C1583" s="13" t="n">
        <v>1582</v>
      </c>
      <c r="D1583" s="50" t="n">
        <v>3933194.09150462</v>
      </c>
      <c r="E1583" s="50" t="n">
        <v>0</v>
      </c>
      <c r="F1583" s="50" t="n">
        <v>0</v>
      </c>
      <c r="G1583" s="50" t="n">
        <v>4532.21</v>
      </c>
      <c r="H1583" s="50" t="n">
        <v>14282</v>
      </c>
      <c r="I1583" s="50" t="n">
        <v>27429.25</v>
      </c>
      <c r="J1583" s="50" t="n">
        <v>27807.23</v>
      </c>
      <c r="K1583" s="50" t="n">
        <v>67413.98</v>
      </c>
      <c r="L1583" s="50" t="n">
        <v>18461.27</v>
      </c>
      <c r="M1583" s="50" t="n">
        <v>38088.4</v>
      </c>
      <c r="N1583" s="50" t="n">
        <v>198014.34</v>
      </c>
      <c r="O1583" s="50" t="n">
        <v>464229.69</v>
      </c>
      <c r="P1583" s="50" t="n">
        <v>2297742.86</v>
      </c>
      <c r="Q1583" s="51" t="n">
        <v>2959986.89</v>
      </c>
    </row>
    <row r="1584" customFormat="false" ht="12.75" hidden="false" customHeight="false" outlineLevel="0" collapsed="false">
      <c r="B1584" s="85" t="s">
        <v>78</v>
      </c>
      <c r="C1584" s="13" t="n">
        <v>1583</v>
      </c>
      <c r="D1584" s="50" t="n">
        <v>67175.3482674351</v>
      </c>
      <c r="E1584" s="50" t="n">
        <v>0</v>
      </c>
      <c r="F1584" s="50" t="n">
        <v>0</v>
      </c>
      <c r="G1584" s="50" t="n">
        <v>423.94</v>
      </c>
      <c r="H1584" s="50" t="n">
        <v>0</v>
      </c>
      <c r="I1584" s="50" t="n">
        <v>0</v>
      </c>
      <c r="J1584" s="50" t="n">
        <v>0</v>
      </c>
      <c r="K1584" s="50" t="n">
        <v>0</v>
      </c>
      <c r="L1584" s="50" t="n">
        <v>0</v>
      </c>
      <c r="M1584" s="50" t="n">
        <v>0</v>
      </c>
      <c r="N1584" s="50" t="n">
        <v>423.94</v>
      </c>
      <c r="O1584" s="50" t="n">
        <v>0</v>
      </c>
      <c r="P1584" s="50" t="n">
        <v>0</v>
      </c>
      <c r="Q1584" s="51" t="n">
        <v>423.94</v>
      </c>
    </row>
    <row r="1585" customFormat="false" ht="12.75" hidden="false" customHeight="false" outlineLevel="0" collapsed="false">
      <c r="B1585" s="85"/>
      <c r="C1585" s="13" t="n">
        <v>1584</v>
      </c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1"/>
    </row>
    <row r="1586" customFormat="false" ht="12.75" hidden="false" customHeight="false" outlineLevel="0" collapsed="false">
      <c r="B1586" s="85" t="s">
        <v>83</v>
      </c>
      <c r="C1586" s="13" t="n">
        <v>1585</v>
      </c>
      <c r="D1586" s="50" t="s">
        <v>4</v>
      </c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1"/>
    </row>
    <row r="1587" customFormat="false" ht="12.75" hidden="false" customHeight="false" outlineLevel="0" collapsed="false">
      <c r="B1587" s="85" t="s">
        <v>22</v>
      </c>
      <c r="C1587" s="13" t="n">
        <v>1586</v>
      </c>
      <c r="D1587" s="50" t="n">
        <v>259034.535720788</v>
      </c>
      <c r="E1587" s="50" t="n">
        <v>0</v>
      </c>
      <c r="F1587" s="50" t="n">
        <v>0</v>
      </c>
      <c r="G1587" s="50" t="n">
        <v>0</v>
      </c>
      <c r="H1587" s="50" t="n">
        <v>0</v>
      </c>
      <c r="I1587" s="50" t="n">
        <v>0</v>
      </c>
      <c r="J1587" s="50" t="n">
        <v>0</v>
      </c>
      <c r="K1587" s="50" t="n">
        <v>0</v>
      </c>
      <c r="L1587" s="50" t="n">
        <v>0</v>
      </c>
      <c r="M1587" s="50" t="n">
        <v>0</v>
      </c>
      <c r="N1587" s="50" t="n">
        <v>0</v>
      </c>
      <c r="O1587" s="50" t="n">
        <v>0</v>
      </c>
      <c r="P1587" s="50" t="n">
        <v>0</v>
      </c>
      <c r="Q1587" s="51" t="n">
        <v>0</v>
      </c>
    </row>
    <row r="1588" customFormat="false" ht="12.75" hidden="false" customHeight="false" outlineLevel="0" collapsed="false">
      <c r="B1588" s="85" t="s">
        <v>27</v>
      </c>
      <c r="C1588" s="13" t="n">
        <v>1587</v>
      </c>
      <c r="D1588" s="50" t="n">
        <v>1929490.12669666</v>
      </c>
      <c r="E1588" s="50" t="n">
        <v>0</v>
      </c>
      <c r="F1588" s="50" t="n">
        <v>0</v>
      </c>
      <c r="G1588" s="50" t="n">
        <v>0</v>
      </c>
      <c r="H1588" s="50" t="n">
        <v>0</v>
      </c>
      <c r="I1588" s="50" t="n">
        <v>0</v>
      </c>
      <c r="J1588" s="50" t="n">
        <v>0</v>
      </c>
      <c r="K1588" s="50" t="n">
        <v>0</v>
      </c>
      <c r="L1588" s="50" t="n">
        <v>0</v>
      </c>
      <c r="M1588" s="50" t="n">
        <v>0</v>
      </c>
      <c r="N1588" s="50" t="n">
        <v>0</v>
      </c>
      <c r="O1588" s="50" t="n">
        <v>0</v>
      </c>
      <c r="P1588" s="50" t="n">
        <v>0</v>
      </c>
      <c r="Q1588" s="51" t="n">
        <v>0</v>
      </c>
    </row>
    <row r="1589" customFormat="false" ht="12.75" hidden="false" customHeight="false" outlineLevel="0" collapsed="false">
      <c r="B1589" s="85" t="s">
        <v>77</v>
      </c>
      <c r="C1589" s="13" t="n">
        <v>1588</v>
      </c>
      <c r="D1589" s="50" t="n">
        <v>722709.052373458</v>
      </c>
      <c r="E1589" s="50" t="n">
        <v>0</v>
      </c>
      <c r="F1589" s="50" t="n">
        <v>0</v>
      </c>
      <c r="G1589" s="50" t="n">
        <v>-0.300081797963491</v>
      </c>
      <c r="H1589" s="50" t="n">
        <v>-1.96375778454887</v>
      </c>
      <c r="I1589" s="50" t="n">
        <v>-12.318096009785</v>
      </c>
      <c r="J1589" s="50" t="n">
        <v>-16.5291898547377</v>
      </c>
      <c r="K1589" s="50" t="n">
        <v>-41.1955341203939</v>
      </c>
      <c r="L1589" s="50" t="n">
        <v>-8.39820710031105</v>
      </c>
      <c r="M1589" s="50" t="n">
        <v>-15.5162583535423</v>
      </c>
      <c r="N1589" s="50" t="n">
        <v>-96.2211250212822</v>
      </c>
      <c r="O1589" s="50" t="n">
        <v>-488.97381617531</v>
      </c>
      <c r="P1589" s="50" t="n">
        <v>-1589.01593106948</v>
      </c>
      <c r="Q1589" s="51" t="n">
        <v>-2174.21087226607</v>
      </c>
    </row>
    <row r="1590" customFormat="false" ht="12.75" hidden="false" customHeight="false" outlineLevel="0" collapsed="false">
      <c r="B1590" s="85" t="s">
        <v>66</v>
      </c>
      <c r="C1590" s="13" t="n">
        <v>1589</v>
      </c>
      <c r="D1590" s="50" t="n">
        <v>1238600.89416807</v>
      </c>
      <c r="E1590" s="50" t="n">
        <v>0</v>
      </c>
      <c r="F1590" s="50" t="n">
        <v>0</v>
      </c>
      <c r="G1590" s="50" t="n">
        <v>0</v>
      </c>
      <c r="H1590" s="50" t="n">
        <v>0</v>
      </c>
      <c r="I1590" s="50" t="n">
        <v>0</v>
      </c>
      <c r="J1590" s="50" t="n">
        <v>0</v>
      </c>
      <c r="K1590" s="50" t="n">
        <v>0</v>
      </c>
      <c r="L1590" s="50" t="n">
        <v>0</v>
      </c>
      <c r="M1590" s="50" t="n">
        <v>0</v>
      </c>
      <c r="N1590" s="50" t="n">
        <v>0</v>
      </c>
      <c r="O1590" s="50" t="n">
        <v>0</v>
      </c>
      <c r="P1590" s="50" t="n">
        <v>0</v>
      </c>
      <c r="Q1590" s="51" t="n">
        <v>0</v>
      </c>
    </row>
    <row r="1591" customFormat="false" ht="12.75" hidden="false" customHeight="false" outlineLevel="0" collapsed="false">
      <c r="B1591" s="85" t="s">
        <v>45</v>
      </c>
      <c r="C1591" s="13" t="n">
        <v>1590</v>
      </c>
      <c r="D1591" s="50" t="n">
        <v>0</v>
      </c>
      <c r="E1591" s="50" t="n">
        <v>0</v>
      </c>
      <c r="F1591" s="50" t="n">
        <v>0</v>
      </c>
      <c r="G1591" s="50" t="n">
        <v>0</v>
      </c>
      <c r="H1591" s="50" t="n">
        <v>0</v>
      </c>
      <c r="I1591" s="50" t="n">
        <v>0</v>
      </c>
      <c r="J1591" s="50" t="n">
        <v>0</v>
      </c>
      <c r="K1591" s="50" t="n">
        <v>0</v>
      </c>
      <c r="L1591" s="50" t="n">
        <v>0</v>
      </c>
      <c r="M1591" s="50" t="n">
        <v>0</v>
      </c>
      <c r="N1591" s="50" t="n">
        <v>0</v>
      </c>
      <c r="O1591" s="50" t="n">
        <v>0</v>
      </c>
      <c r="P1591" s="50" t="n">
        <v>0</v>
      </c>
      <c r="Q1591" s="51" t="n">
        <v>0</v>
      </c>
    </row>
    <row r="1592" customFormat="false" ht="12.75" hidden="false" customHeight="false" outlineLevel="0" collapsed="false">
      <c r="B1592" s="85" t="s">
        <v>52</v>
      </c>
      <c r="C1592" s="13" t="n">
        <v>1591</v>
      </c>
      <c r="D1592" s="50" t="n">
        <v>180822.627386214</v>
      </c>
      <c r="E1592" s="50" t="n">
        <v>0</v>
      </c>
      <c r="F1592" s="50" t="n">
        <v>0</v>
      </c>
      <c r="G1592" s="50" t="n">
        <v>0</v>
      </c>
      <c r="H1592" s="50" t="n">
        <v>0</v>
      </c>
      <c r="I1592" s="50" t="n">
        <v>0</v>
      </c>
      <c r="J1592" s="50" t="n">
        <v>0</v>
      </c>
      <c r="K1592" s="50" t="n">
        <v>0</v>
      </c>
      <c r="L1592" s="50" t="n">
        <v>0</v>
      </c>
      <c r="M1592" s="50" t="n">
        <v>0</v>
      </c>
      <c r="N1592" s="50" t="n">
        <v>0</v>
      </c>
      <c r="O1592" s="50" t="n">
        <v>0</v>
      </c>
      <c r="P1592" s="50" t="n">
        <v>0</v>
      </c>
      <c r="Q1592" s="51" t="n">
        <v>0</v>
      </c>
    </row>
    <row r="1593" customFormat="false" ht="12.75" hidden="false" customHeight="false" outlineLevel="0" collapsed="false">
      <c r="B1593" s="85" t="s">
        <v>80</v>
      </c>
      <c r="C1593" s="13" t="n">
        <v>1592</v>
      </c>
      <c r="D1593" s="50" t="n">
        <v>66064.6067956007</v>
      </c>
      <c r="E1593" s="50" t="n">
        <v>0</v>
      </c>
      <c r="F1593" s="50" t="n">
        <v>0</v>
      </c>
      <c r="G1593" s="50" t="n">
        <v>0</v>
      </c>
      <c r="H1593" s="50" t="n">
        <v>0</v>
      </c>
      <c r="I1593" s="50" t="n">
        <v>0</v>
      </c>
      <c r="J1593" s="50" t="n">
        <v>0</v>
      </c>
      <c r="K1593" s="50" t="n">
        <v>0</v>
      </c>
      <c r="L1593" s="50" t="n">
        <v>0</v>
      </c>
      <c r="M1593" s="50" t="n">
        <v>0</v>
      </c>
      <c r="N1593" s="50" t="n">
        <v>0</v>
      </c>
      <c r="O1593" s="50" t="n">
        <v>0</v>
      </c>
      <c r="P1593" s="50" t="n">
        <v>0</v>
      </c>
      <c r="Q1593" s="51" t="n">
        <v>0</v>
      </c>
    </row>
    <row r="1594" customFormat="false" ht="12.75" hidden="false" customHeight="false" outlineLevel="0" collapsed="false">
      <c r="B1594" s="85" t="s">
        <v>49</v>
      </c>
      <c r="C1594" s="13" t="n">
        <v>1593</v>
      </c>
      <c r="D1594" s="50" t="n">
        <v>356590.796918808</v>
      </c>
      <c r="E1594" s="50" t="n">
        <v>0</v>
      </c>
      <c r="F1594" s="50" t="n">
        <v>0</v>
      </c>
      <c r="G1594" s="50" t="n">
        <v>0</v>
      </c>
      <c r="H1594" s="50" t="n">
        <v>0</v>
      </c>
      <c r="I1594" s="50" t="n">
        <v>0</v>
      </c>
      <c r="J1594" s="50" t="n">
        <v>0</v>
      </c>
      <c r="K1594" s="50" t="n">
        <v>0</v>
      </c>
      <c r="L1594" s="50" t="n">
        <v>0</v>
      </c>
      <c r="M1594" s="50" t="n">
        <v>0</v>
      </c>
      <c r="N1594" s="50" t="n">
        <v>0</v>
      </c>
      <c r="O1594" s="50" t="n">
        <v>0</v>
      </c>
      <c r="P1594" s="50" t="n">
        <v>0</v>
      </c>
      <c r="Q1594" s="51" t="n">
        <v>0</v>
      </c>
    </row>
    <row r="1595" customFormat="false" ht="12.75" hidden="false" customHeight="false" outlineLevel="0" collapsed="false">
      <c r="B1595" s="85" t="s">
        <v>34</v>
      </c>
      <c r="C1595" s="13" t="n">
        <v>1594</v>
      </c>
      <c r="D1595" s="50" t="n">
        <v>49989.8335292147</v>
      </c>
      <c r="E1595" s="50" t="n">
        <v>0</v>
      </c>
      <c r="F1595" s="50" t="n">
        <v>0</v>
      </c>
      <c r="G1595" s="50" t="n">
        <v>0</v>
      </c>
      <c r="H1595" s="50" t="n">
        <v>29.896924</v>
      </c>
      <c r="I1595" s="50" t="n">
        <v>0</v>
      </c>
      <c r="J1595" s="50" t="n">
        <v>0</v>
      </c>
      <c r="K1595" s="50" t="n">
        <v>0</v>
      </c>
      <c r="L1595" s="50" t="n">
        <v>0</v>
      </c>
      <c r="M1595" s="50" t="n">
        <v>0</v>
      </c>
      <c r="N1595" s="50" t="n">
        <v>0</v>
      </c>
      <c r="O1595" s="50" t="n">
        <v>0</v>
      </c>
      <c r="P1595" s="50" t="n">
        <v>0</v>
      </c>
      <c r="Q1595" s="51" t="n">
        <v>0</v>
      </c>
    </row>
    <row r="1596" customFormat="false" ht="12.75" hidden="false" customHeight="false" outlineLevel="0" collapsed="false">
      <c r="B1596" s="85" t="s">
        <v>69</v>
      </c>
      <c r="C1596" s="13" t="n">
        <v>1595</v>
      </c>
      <c r="D1596" s="50" t="n">
        <v>0</v>
      </c>
      <c r="E1596" s="50" t="n">
        <v>0</v>
      </c>
      <c r="F1596" s="50" t="n">
        <v>0</v>
      </c>
      <c r="G1596" s="50" t="n">
        <v>0</v>
      </c>
      <c r="H1596" s="50" t="n">
        <v>0</v>
      </c>
      <c r="I1596" s="50" t="n">
        <v>0</v>
      </c>
      <c r="J1596" s="50" t="n">
        <v>0</v>
      </c>
      <c r="K1596" s="50" t="n">
        <v>0</v>
      </c>
      <c r="L1596" s="50" t="n">
        <v>0</v>
      </c>
      <c r="M1596" s="50" t="n">
        <v>0</v>
      </c>
      <c r="N1596" s="50" t="n">
        <v>0</v>
      </c>
      <c r="O1596" s="50" t="n">
        <v>0</v>
      </c>
      <c r="P1596" s="50" t="n">
        <v>0</v>
      </c>
      <c r="Q1596" s="51" t="n">
        <v>0</v>
      </c>
    </row>
    <row r="1597" customFormat="false" ht="12.75" hidden="false" customHeight="false" outlineLevel="0" collapsed="false">
      <c r="B1597" s="85" t="s">
        <v>72</v>
      </c>
      <c r="C1597" s="13" t="n">
        <v>1596</v>
      </c>
      <c r="D1597" s="50" t="n">
        <v>7.30329937358032E-005</v>
      </c>
      <c r="E1597" s="50" t="n">
        <v>0</v>
      </c>
      <c r="F1597" s="50" t="n">
        <v>0</v>
      </c>
      <c r="G1597" s="50" t="n">
        <v>0</v>
      </c>
      <c r="H1597" s="50" t="n">
        <v>0</v>
      </c>
      <c r="I1597" s="50" t="n">
        <v>0</v>
      </c>
      <c r="J1597" s="50" t="n">
        <v>0</v>
      </c>
      <c r="K1597" s="50" t="n">
        <v>0</v>
      </c>
      <c r="L1597" s="50" t="n">
        <v>0</v>
      </c>
      <c r="M1597" s="50" t="n">
        <v>0</v>
      </c>
      <c r="N1597" s="50" t="n">
        <v>0</v>
      </c>
      <c r="O1597" s="50" t="n">
        <v>0</v>
      </c>
      <c r="P1597" s="50" t="n">
        <v>0</v>
      </c>
      <c r="Q1597" s="51" t="n">
        <v>0</v>
      </c>
    </row>
    <row r="1598" customFormat="false" ht="12.75" hidden="false" customHeight="false" outlineLevel="0" collapsed="false">
      <c r="B1598" s="85" t="s">
        <v>31</v>
      </c>
      <c r="C1598" s="13" t="n">
        <v>1597</v>
      </c>
      <c r="D1598" s="50" t="n">
        <v>0</v>
      </c>
      <c r="E1598" s="50" t="n">
        <v>0</v>
      </c>
      <c r="F1598" s="50" t="n">
        <v>0</v>
      </c>
      <c r="G1598" s="50" t="n">
        <v>0</v>
      </c>
      <c r="H1598" s="50" t="n">
        <v>0</v>
      </c>
      <c r="I1598" s="50" t="n">
        <v>0</v>
      </c>
      <c r="J1598" s="50" t="n">
        <v>0</v>
      </c>
      <c r="K1598" s="50" t="n">
        <v>0</v>
      </c>
      <c r="L1598" s="50" t="n">
        <v>0</v>
      </c>
      <c r="M1598" s="50" t="n">
        <v>0</v>
      </c>
      <c r="N1598" s="50" t="n">
        <v>0</v>
      </c>
      <c r="O1598" s="50" t="n">
        <v>0</v>
      </c>
      <c r="P1598" s="50" t="n">
        <v>0</v>
      </c>
      <c r="Q1598" s="51" t="n">
        <v>0</v>
      </c>
    </row>
    <row r="1599" customFormat="false" ht="12.75" hidden="false" customHeight="false" outlineLevel="0" collapsed="false">
      <c r="B1599" s="85" t="s">
        <v>37</v>
      </c>
      <c r="C1599" s="13" t="n">
        <v>1598</v>
      </c>
      <c r="D1599" s="50" t="n">
        <v>27293.2732718891</v>
      </c>
      <c r="E1599" s="50" t="n">
        <v>0</v>
      </c>
      <c r="F1599" s="50" t="n">
        <v>0</v>
      </c>
      <c r="G1599" s="50" t="n">
        <v>0</v>
      </c>
      <c r="H1599" s="50" t="n">
        <v>-14.948462</v>
      </c>
      <c r="I1599" s="50" t="n">
        <v>0</v>
      </c>
      <c r="J1599" s="50" t="n">
        <v>0</v>
      </c>
      <c r="K1599" s="50" t="n">
        <v>0</v>
      </c>
      <c r="L1599" s="50" t="n">
        <v>0</v>
      </c>
      <c r="M1599" s="50" t="n">
        <v>0</v>
      </c>
      <c r="N1599" s="50" t="n">
        <v>0</v>
      </c>
      <c r="O1599" s="50" t="n">
        <v>0</v>
      </c>
      <c r="P1599" s="50" t="n">
        <v>0</v>
      </c>
      <c r="Q1599" s="51" t="n">
        <v>0</v>
      </c>
    </row>
    <row r="1600" customFormat="false" ht="12.75" hidden="false" customHeight="false" outlineLevel="0" collapsed="false">
      <c r="B1600" s="85" t="n">
        <v>0</v>
      </c>
      <c r="C1600" s="13" t="n">
        <v>1599</v>
      </c>
      <c r="D1600" s="50" t="n">
        <v>0</v>
      </c>
      <c r="E1600" s="50" t="n">
        <v>0</v>
      </c>
      <c r="F1600" s="50" t="n">
        <v>0</v>
      </c>
      <c r="G1600" s="50" t="n">
        <v>0</v>
      </c>
      <c r="H1600" s="50" t="n">
        <v>0</v>
      </c>
      <c r="I1600" s="50" t="n">
        <v>0</v>
      </c>
      <c r="J1600" s="50" t="n">
        <v>0</v>
      </c>
      <c r="K1600" s="50" t="n">
        <v>0</v>
      </c>
      <c r="L1600" s="50" t="n">
        <v>0</v>
      </c>
      <c r="M1600" s="50" t="n">
        <v>0</v>
      </c>
      <c r="N1600" s="50" t="n">
        <v>0</v>
      </c>
      <c r="O1600" s="50" t="n">
        <v>0</v>
      </c>
      <c r="P1600" s="50" t="n">
        <v>0</v>
      </c>
      <c r="Q1600" s="51" t="n">
        <v>0</v>
      </c>
    </row>
    <row r="1601" customFormat="false" ht="12.75" hidden="false" customHeight="false" outlineLevel="0" collapsed="false">
      <c r="B1601" s="87" t="n">
        <v>0</v>
      </c>
      <c r="C1601" s="64" t="n">
        <v>1600</v>
      </c>
      <c r="D1601" s="54" t="n">
        <v>0</v>
      </c>
      <c r="E1601" s="54" t="n">
        <v>0</v>
      </c>
      <c r="F1601" s="54" t="n">
        <v>0</v>
      </c>
      <c r="G1601" s="54" t="n">
        <v>0</v>
      </c>
      <c r="H1601" s="54" t="n">
        <v>0</v>
      </c>
      <c r="I1601" s="54" t="n">
        <v>0</v>
      </c>
      <c r="J1601" s="54" t="n">
        <v>0</v>
      </c>
      <c r="K1601" s="54" t="n">
        <v>0</v>
      </c>
      <c r="L1601" s="54" t="n">
        <v>0</v>
      </c>
      <c r="M1601" s="54" t="n">
        <v>0</v>
      </c>
      <c r="N1601" s="54" t="n">
        <v>0</v>
      </c>
      <c r="O1601" s="54" t="n">
        <v>0</v>
      </c>
      <c r="P1601" s="54" t="n">
        <v>0</v>
      </c>
      <c r="Q1601" s="55" t="n">
        <v>0</v>
      </c>
    </row>
    <row r="1602" customFormat="false" ht="12.75" hidden="false" customHeight="false" outlineLevel="0" collapsed="false">
      <c r="A1602" s="0" t="n">
        <v>41</v>
      </c>
      <c r="B1602" s="57" t="n">
        <v>36962</v>
      </c>
      <c r="C1602" s="58" t="n">
        <v>1601</v>
      </c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83"/>
    </row>
    <row r="1603" customFormat="false" ht="12.75" hidden="false" customHeight="false" outlineLevel="0" collapsed="false">
      <c r="B1603" s="61"/>
      <c r="C1603" s="13" t="n">
        <v>1602</v>
      </c>
      <c r="D1603" s="13"/>
      <c r="E1603" s="21" t="s">
        <v>5</v>
      </c>
      <c r="F1603" s="21" t="s">
        <v>6</v>
      </c>
      <c r="G1603" s="21" t="s">
        <v>7</v>
      </c>
      <c r="H1603" s="21" t="s">
        <v>8</v>
      </c>
      <c r="I1603" s="21" t="s">
        <v>9</v>
      </c>
      <c r="J1603" s="21" t="s">
        <v>10</v>
      </c>
      <c r="K1603" s="21" t="s">
        <v>11</v>
      </c>
      <c r="L1603" s="21" t="s">
        <v>12</v>
      </c>
      <c r="M1603" s="21" t="s">
        <v>13</v>
      </c>
      <c r="N1603" s="21" t="s">
        <v>14</v>
      </c>
      <c r="O1603" s="21" t="n">
        <v>2002</v>
      </c>
      <c r="P1603" s="21" t="s">
        <v>15</v>
      </c>
      <c r="Q1603" s="84" t="s">
        <v>16</v>
      </c>
    </row>
    <row r="1604" customFormat="false" ht="12.75" hidden="false" customHeight="false" outlineLevel="0" collapsed="false">
      <c r="B1604" s="85" t="s">
        <v>107</v>
      </c>
      <c r="C1604" s="13" t="n">
        <v>1603</v>
      </c>
      <c r="D1604" s="13" t="s">
        <v>4</v>
      </c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86"/>
    </row>
    <row r="1605" customFormat="false" ht="12.75" hidden="false" customHeight="false" outlineLevel="0" collapsed="false">
      <c r="B1605" s="85" t="s">
        <v>19</v>
      </c>
      <c r="C1605" s="13" t="n">
        <v>1604</v>
      </c>
      <c r="D1605" s="50" t="n">
        <v>11273118.4867238</v>
      </c>
      <c r="E1605" s="50" t="n">
        <v>0</v>
      </c>
      <c r="F1605" s="50" t="n">
        <v>0</v>
      </c>
      <c r="G1605" s="50" t="n">
        <v>139912.99</v>
      </c>
      <c r="H1605" s="50" t="n">
        <v>378534.43</v>
      </c>
      <c r="I1605" s="50" t="n">
        <v>423853.66</v>
      </c>
      <c r="J1605" s="50" t="n">
        <v>325541.74</v>
      </c>
      <c r="K1605" s="50" t="n">
        <v>351015.61</v>
      </c>
      <c r="L1605" s="50" t="n">
        <v>380988.09</v>
      </c>
      <c r="M1605" s="50" t="n">
        <v>1751142.36</v>
      </c>
      <c r="N1605" s="50" t="n">
        <v>3750988.88</v>
      </c>
      <c r="O1605" s="50" t="n">
        <v>214062.25</v>
      </c>
      <c r="P1605" s="50" t="n">
        <v>2840304.96</v>
      </c>
      <c r="Q1605" s="51" t="n">
        <v>6805356.09</v>
      </c>
    </row>
    <row r="1606" customFormat="false" ht="12.75" hidden="false" customHeight="false" outlineLevel="0" collapsed="false">
      <c r="B1606" s="85" t="s">
        <v>20</v>
      </c>
      <c r="C1606" s="13" t="n">
        <v>1605</v>
      </c>
      <c r="D1606" s="50" t="n">
        <v>2582727.5438711</v>
      </c>
      <c r="E1606" s="50" t="n">
        <v>0</v>
      </c>
      <c r="F1606" s="50" t="n">
        <v>0</v>
      </c>
      <c r="G1606" s="50" t="n">
        <v>0</v>
      </c>
      <c r="H1606" s="50" t="n">
        <v>0</v>
      </c>
      <c r="I1606" s="50" t="n">
        <v>0</v>
      </c>
      <c r="J1606" s="50" t="n">
        <v>0</v>
      </c>
      <c r="K1606" s="50" t="n">
        <v>0</v>
      </c>
      <c r="L1606" s="50" t="n">
        <v>0</v>
      </c>
      <c r="M1606" s="50" t="n">
        <v>0</v>
      </c>
      <c r="N1606" s="50" t="n">
        <v>0</v>
      </c>
      <c r="O1606" s="50" t="n">
        <v>218472</v>
      </c>
      <c r="P1606" s="50" t="n">
        <v>621108.14</v>
      </c>
      <c r="Q1606" s="51" t="n">
        <v>839580.14</v>
      </c>
    </row>
    <row r="1607" customFormat="false" ht="12.75" hidden="false" customHeight="false" outlineLevel="0" collapsed="false">
      <c r="B1607" s="85" t="s">
        <v>108</v>
      </c>
      <c r="C1607" s="13" t="n">
        <v>1606</v>
      </c>
      <c r="D1607" s="50" t="n">
        <v>0</v>
      </c>
      <c r="E1607" s="50" t="n">
        <v>0</v>
      </c>
      <c r="F1607" s="50" t="n">
        <v>0</v>
      </c>
      <c r="G1607" s="50" t="n">
        <v>0</v>
      </c>
      <c r="H1607" s="50" t="n">
        <v>0</v>
      </c>
      <c r="I1607" s="50" t="n">
        <v>0</v>
      </c>
      <c r="J1607" s="50" t="n">
        <v>0</v>
      </c>
      <c r="K1607" s="50" t="n">
        <v>0</v>
      </c>
      <c r="L1607" s="50" t="n">
        <v>0</v>
      </c>
      <c r="M1607" s="50" t="n">
        <v>0</v>
      </c>
      <c r="N1607" s="50" t="n">
        <v>0</v>
      </c>
      <c r="O1607" s="50" t="n">
        <v>0</v>
      </c>
      <c r="P1607" s="50" t="n">
        <v>0</v>
      </c>
      <c r="Q1607" s="51" t="n">
        <v>0</v>
      </c>
    </row>
    <row r="1608" customFormat="false" ht="12.75" hidden="false" customHeight="false" outlineLevel="0" collapsed="false">
      <c r="B1608" s="85" t="s">
        <v>25</v>
      </c>
      <c r="C1608" s="13" t="n">
        <v>1607</v>
      </c>
      <c r="D1608" s="50" t="n">
        <v>5936528.28031095</v>
      </c>
      <c r="E1608" s="50" t="n">
        <v>0</v>
      </c>
      <c r="F1608" s="50" t="n">
        <v>0</v>
      </c>
      <c r="G1608" s="50" t="n">
        <v>73718</v>
      </c>
      <c r="H1608" s="50" t="n">
        <v>142896.29</v>
      </c>
      <c r="I1608" s="50" t="n">
        <v>145282.58</v>
      </c>
      <c r="J1608" s="50" t="n">
        <v>116065.9</v>
      </c>
      <c r="K1608" s="50" t="n">
        <v>235731.62</v>
      </c>
      <c r="L1608" s="50" t="n">
        <v>147541.31</v>
      </c>
      <c r="M1608" s="50" t="n">
        <v>427557.21</v>
      </c>
      <c r="N1608" s="50" t="n">
        <v>1288792.91</v>
      </c>
      <c r="O1608" s="50" t="n">
        <v>84199.08</v>
      </c>
      <c r="P1608" s="50" t="n">
        <v>1287916.33</v>
      </c>
      <c r="Q1608" s="51" t="n">
        <v>2660908.32</v>
      </c>
    </row>
    <row r="1609" customFormat="false" ht="12.75" hidden="false" customHeight="false" outlineLevel="0" collapsed="false">
      <c r="B1609" s="85" t="s">
        <v>29</v>
      </c>
      <c r="C1609" s="13" t="n">
        <v>1608</v>
      </c>
      <c r="D1609" s="50" t="n">
        <v>165686.519596645</v>
      </c>
      <c r="E1609" s="50" t="n">
        <v>0</v>
      </c>
      <c r="F1609" s="50" t="n">
        <v>0</v>
      </c>
      <c r="G1609" s="50" t="n">
        <v>0</v>
      </c>
      <c r="H1609" s="50" t="n">
        <v>0</v>
      </c>
      <c r="I1609" s="50" t="n">
        <v>0</v>
      </c>
      <c r="J1609" s="50" t="n">
        <v>0</v>
      </c>
      <c r="K1609" s="50" t="n">
        <v>0</v>
      </c>
      <c r="L1609" s="50" t="n">
        <v>0</v>
      </c>
      <c r="M1609" s="50" t="n">
        <v>0</v>
      </c>
      <c r="N1609" s="50" t="n">
        <v>0</v>
      </c>
      <c r="O1609" s="50" t="n">
        <v>0</v>
      </c>
      <c r="P1609" s="50" t="n">
        <v>0</v>
      </c>
      <c r="Q1609" s="51" t="n">
        <v>0</v>
      </c>
    </row>
    <row r="1610" customFormat="false" ht="12.75" hidden="false" customHeight="false" outlineLevel="0" collapsed="false">
      <c r="B1610" s="85" t="s">
        <v>32</v>
      </c>
      <c r="C1610" s="13" t="n">
        <v>1609</v>
      </c>
      <c r="D1610" s="50" t="n">
        <v>249909.330033636</v>
      </c>
      <c r="E1610" s="50" t="n">
        <v>0</v>
      </c>
      <c r="F1610" s="50" t="n">
        <v>0</v>
      </c>
      <c r="G1610" s="50" t="n">
        <v>-1988.67</v>
      </c>
      <c r="H1610" s="50" t="n">
        <v>-3565</v>
      </c>
      <c r="I1610" s="50" t="n">
        <v>0</v>
      </c>
      <c r="J1610" s="50" t="n">
        <v>0</v>
      </c>
      <c r="K1610" s="50" t="n">
        <v>0</v>
      </c>
      <c r="L1610" s="50" t="n">
        <v>0</v>
      </c>
      <c r="M1610" s="50" t="n">
        <v>0</v>
      </c>
      <c r="N1610" s="50" t="n">
        <v>-5553.67</v>
      </c>
      <c r="O1610" s="50" t="n">
        <v>0</v>
      </c>
      <c r="P1610" s="50" t="n">
        <v>0</v>
      </c>
      <c r="Q1610" s="51" t="n">
        <v>-5553.67</v>
      </c>
    </row>
    <row r="1611" customFormat="false" ht="12.75" hidden="false" customHeight="false" outlineLevel="0" collapsed="false">
      <c r="B1611" s="85" t="s">
        <v>35</v>
      </c>
      <c r="C1611" s="13" t="n">
        <v>1610</v>
      </c>
      <c r="D1611" s="50" t="n">
        <v>644150.465473159</v>
      </c>
      <c r="E1611" s="50" t="n">
        <v>0</v>
      </c>
      <c r="F1611" s="50" t="n">
        <v>0</v>
      </c>
      <c r="G1611" s="50" t="n">
        <v>0</v>
      </c>
      <c r="H1611" s="50" t="n">
        <v>0</v>
      </c>
      <c r="I1611" s="50" t="n">
        <v>0</v>
      </c>
      <c r="J1611" s="50" t="n">
        <v>0</v>
      </c>
      <c r="K1611" s="50" t="n">
        <v>0</v>
      </c>
      <c r="L1611" s="50" t="n">
        <v>0</v>
      </c>
      <c r="M1611" s="50" t="n">
        <v>0</v>
      </c>
      <c r="N1611" s="50" t="n">
        <v>0</v>
      </c>
      <c r="O1611" s="50" t="n">
        <v>0</v>
      </c>
      <c r="P1611" s="50" t="n">
        <v>0</v>
      </c>
      <c r="Q1611" s="51" t="n">
        <v>0</v>
      </c>
    </row>
    <row r="1612" customFormat="false" ht="12.75" hidden="false" customHeight="false" outlineLevel="0" collapsed="false">
      <c r="B1612" s="85" t="s">
        <v>38</v>
      </c>
      <c r="C1612" s="13" t="n">
        <v>1611</v>
      </c>
      <c r="D1612" s="50" t="n">
        <v>0</v>
      </c>
      <c r="E1612" s="50" t="n">
        <v>0</v>
      </c>
      <c r="F1612" s="50" t="n">
        <v>0</v>
      </c>
      <c r="G1612" s="50" t="n">
        <v>0</v>
      </c>
      <c r="H1612" s="50" t="n">
        <v>0</v>
      </c>
      <c r="I1612" s="50" t="n">
        <v>0</v>
      </c>
      <c r="J1612" s="50" t="n">
        <v>0</v>
      </c>
      <c r="K1612" s="50" t="n">
        <v>0</v>
      </c>
      <c r="L1612" s="50" t="n">
        <v>0</v>
      </c>
      <c r="M1612" s="50" t="n">
        <v>0</v>
      </c>
      <c r="N1612" s="50" t="n">
        <v>0</v>
      </c>
      <c r="O1612" s="50" t="n">
        <v>0</v>
      </c>
      <c r="P1612" s="50" t="n">
        <v>0</v>
      </c>
      <c r="Q1612" s="51" t="n">
        <v>0</v>
      </c>
    </row>
    <row r="1613" customFormat="false" ht="12.75" hidden="false" customHeight="false" outlineLevel="0" collapsed="false">
      <c r="B1613" s="85" t="s">
        <v>43</v>
      </c>
      <c r="C1613" s="13" t="n">
        <v>1612</v>
      </c>
      <c r="D1613" s="50" t="n">
        <v>4685157.02244304</v>
      </c>
      <c r="E1613" s="50" t="n">
        <v>0</v>
      </c>
      <c r="F1613" s="50" t="n">
        <v>0</v>
      </c>
      <c r="G1613" s="50" t="n">
        <v>13472.26</v>
      </c>
      <c r="H1613" s="50" t="n">
        <v>197811.92</v>
      </c>
      <c r="I1613" s="50" t="n">
        <v>205448.22</v>
      </c>
      <c r="J1613" s="50" t="n">
        <v>136353.94</v>
      </c>
      <c r="K1613" s="50" t="n">
        <v>-45839.92</v>
      </c>
      <c r="L1613" s="50" t="n">
        <v>167675.38</v>
      </c>
      <c r="M1613" s="50" t="n">
        <v>525961.45</v>
      </c>
      <c r="N1613" s="50" t="n">
        <v>1200883.25</v>
      </c>
      <c r="O1613" s="50" t="n">
        <v>227056.23</v>
      </c>
      <c r="P1613" s="50" t="n">
        <v>-3342167.97</v>
      </c>
      <c r="Q1613" s="51" t="n">
        <v>-1914228.49</v>
      </c>
    </row>
    <row r="1614" customFormat="false" ht="12.75" hidden="false" customHeight="false" outlineLevel="0" collapsed="false">
      <c r="B1614" s="85" t="s">
        <v>47</v>
      </c>
      <c r="C1614" s="13" t="n">
        <v>1613</v>
      </c>
      <c r="D1614" s="50" t="n">
        <v>911372.464804078</v>
      </c>
      <c r="E1614" s="50" t="n">
        <v>0</v>
      </c>
      <c r="F1614" s="50" t="n">
        <v>0</v>
      </c>
      <c r="G1614" s="50" t="n">
        <v>11534.31</v>
      </c>
      <c r="H1614" s="50" t="n">
        <v>-15844.39</v>
      </c>
      <c r="I1614" s="50" t="n">
        <v>0</v>
      </c>
      <c r="J1614" s="50" t="n">
        <v>0</v>
      </c>
      <c r="K1614" s="50" t="n">
        <v>-2147.66</v>
      </c>
      <c r="L1614" s="50" t="n">
        <v>922.09</v>
      </c>
      <c r="M1614" s="50" t="n">
        <v>627545.92</v>
      </c>
      <c r="N1614" s="50" t="n">
        <v>622010.27</v>
      </c>
      <c r="O1614" s="50" t="n">
        <v>-871885.54</v>
      </c>
      <c r="P1614" s="50" t="n">
        <v>1423418.56</v>
      </c>
      <c r="Q1614" s="51" t="n">
        <v>1173543.29</v>
      </c>
    </row>
    <row r="1615" customFormat="false" ht="12.75" hidden="false" customHeight="false" outlineLevel="0" collapsed="false">
      <c r="B1615" s="85" t="s">
        <v>50</v>
      </c>
      <c r="C1615" s="13" t="n">
        <v>1614</v>
      </c>
      <c r="D1615" s="50" t="n">
        <v>771679.149740115</v>
      </c>
      <c r="E1615" s="50" t="n">
        <v>0</v>
      </c>
      <c r="F1615" s="50" t="n">
        <v>0</v>
      </c>
      <c r="G1615" s="50" t="n">
        <v>0</v>
      </c>
      <c r="H1615" s="50" t="n">
        <v>0</v>
      </c>
      <c r="I1615" s="50" t="n">
        <v>0</v>
      </c>
      <c r="J1615" s="50" t="n">
        <v>0</v>
      </c>
      <c r="K1615" s="50" t="n">
        <v>0</v>
      </c>
      <c r="L1615" s="50" t="n">
        <v>0</v>
      </c>
      <c r="M1615" s="50" t="n">
        <v>0</v>
      </c>
      <c r="N1615" s="50" t="n">
        <v>0</v>
      </c>
      <c r="O1615" s="50" t="n">
        <v>218866.2</v>
      </c>
      <c r="P1615" s="50" t="n">
        <v>-610526.8</v>
      </c>
      <c r="Q1615" s="51" t="n">
        <v>-391660.6</v>
      </c>
    </row>
    <row r="1616" customFormat="false" ht="12.75" hidden="false" customHeight="false" outlineLevel="0" collapsed="false">
      <c r="B1616" s="85" t="s">
        <v>53</v>
      </c>
      <c r="C1616" s="13" t="n">
        <v>1615</v>
      </c>
      <c r="D1616" s="50" t="n">
        <v>56948.3979913112</v>
      </c>
      <c r="E1616" s="50" t="n">
        <v>0</v>
      </c>
      <c r="F1616" s="50" t="n">
        <v>0</v>
      </c>
      <c r="G1616" s="50" t="n">
        <v>23466.35</v>
      </c>
      <c r="H1616" s="50" t="n">
        <v>0</v>
      </c>
      <c r="I1616" s="50" t="n">
        <v>0</v>
      </c>
      <c r="J1616" s="50" t="n">
        <v>0</v>
      </c>
      <c r="K1616" s="50" t="n">
        <v>0</v>
      </c>
      <c r="L1616" s="50" t="n">
        <v>0</v>
      </c>
      <c r="M1616" s="50" t="n">
        <v>0</v>
      </c>
      <c r="N1616" s="50" t="n">
        <v>23466.35</v>
      </c>
      <c r="O1616" s="50" t="n">
        <v>0</v>
      </c>
      <c r="P1616" s="50" t="n">
        <v>0</v>
      </c>
      <c r="Q1616" s="51" t="n">
        <v>23466.35</v>
      </c>
    </row>
    <row r="1617" customFormat="false" ht="12.75" hidden="false" customHeight="false" outlineLevel="0" collapsed="false">
      <c r="B1617" s="85" t="s">
        <v>56</v>
      </c>
      <c r="C1617" s="13" t="n">
        <v>1616</v>
      </c>
      <c r="D1617" s="50" t="n">
        <v>115875.307030456</v>
      </c>
      <c r="E1617" s="50" t="n">
        <v>0</v>
      </c>
      <c r="F1617" s="50" t="n">
        <v>0</v>
      </c>
      <c r="G1617" s="50" t="n">
        <v>0</v>
      </c>
      <c r="H1617" s="50" t="n">
        <v>0</v>
      </c>
      <c r="I1617" s="50" t="n">
        <v>0</v>
      </c>
      <c r="J1617" s="50" t="n">
        <v>0</v>
      </c>
      <c r="K1617" s="50" t="n">
        <v>0</v>
      </c>
      <c r="L1617" s="50" t="n">
        <v>0</v>
      </c>
      <c r="M1617" s="50" t="n">
        <v>0</v>
      </c>
      <c r="N1617" s="50" t="n">
        <v>0</v>
      </c>
      <c r="O1617" s="50" t="n">
        <v>0</v>
      </c>
      <c r="P1617" s="50" t="n">
        <v>0</v>
      </c>
      <c r="Q1617" s="51" t="n">
        <v>0</v>
      </c>
    </row>
    <row r="1618" customFormat="false" ht="12.75" hidden="false" customHeight="false" outlineLevel="0" collapsed="false">
      <c r="B1618" s="85" t="s">
        <v>59</v>
      </c>
      <c r="C1618" s="13" t="n">
        <v>1617</v>
      </c>
      <c r="D1618" s="50" t="n">
        <v>121694.726778692</v>
      </c>
      <c r="E1618" s="50" t="n">
        <v>0</v>
      </c>
      <c r="F1618" s="50" t="n">
        <v>0</v>
      </c>
      <c r="G1618" s="50" t="n">
        <v>0</v>
      </c>
      <c r="H1618" s="50" t="n">
        <v>0</v>
      </c>
      <c r="I1618" s="50" t="n">
        <v>0</v>
      </c>
      <c r="J1618" s="50" t="n">
        <v>0</v>
      </c>
      <c r="K1618" s="50" t="n">
        <v>0</v>
      </c>
      <c r="L1618" s="50" t="n">
        <v>0</v>
      </c>
      <c r="M1618" s="50" t="n">
        <v>0</v>
      </c>
      <c r="N1618" s="50" t="n">
        <v>0</v>
      </c>
      <c r="O1618" s="50" t="n">
        <v>0</v>
      </c>
      <c r="P1618" s="50" t="n">
        <v>0</v>
      </c>
      <c r="Q1618" s="51" t="n">
        <v>0</v>
      </c>
    </row>
    <row r="1619" customFormat="false" ht="12.75" hidden="false" customHeight="false" outlineLevel="0" collapsed="false">
      <c r="B1619" s="85" t="s">
        <v>109</v>
      </c>
      <c r="C1619" s="13" t="n">
        <v>1618</v>
      </c>
      <c r="D1619" s="50" t="n">
        <v>0</v>
      </c>
      <c r="E1619" s="50" t="n">
        <v>0</v>
      </c>
      <c r="F1619" s="50" t="n">
        <v>0</v>
      </c>
      <c r="G1619" s="50" t="n">
        <v>0</v>
      </c>
      <c r="H1619" s="50" t="n">
        <v>0</v>
      </c>
      <c r="I1619" s="50" t="n">
        <v>0</v>
      </c>
      <c r="J1619" s="50" t="n">
        <v>0</v>
      </c>
      <c r="K1619" s="50" t="n">
        <v>0</v>
      </c>
      <c r="L1619" s="50" t="n">
        <v>0</v>
      </c>
      <c r="M1619" s="50" t="n">
        <v>0</v>
      </c>
      <c r="N1619" s="50" t="n">
        <v>0</v>
      </c>
      <c r="O1619" s="50" t="n">
        <v>0</v>
      </c>
      <c r="P1619" s="50" t="n">
        <v>0</v>
      </c>
      <c r="Q1619" s="51" t="n">
        <v>0</v>
      </c>
    </row>
    <row r="1620" customFormat="false" ht="12.75" hidden="false" customHeight="false" outlineLevel="0" collapsed="false">
      <c r="B1620" s="85" t="s">
        <v>64</v>
      </c>
      <c r="C1620" s="13" t="n">
        <v>1619</v>
      </c>
      <c r="D1620" s="50" t="n">
        <v>6454951.38989318</v>
      </c>
      <c r="E1620" s="50" t="n">
        <v>0</v>
      </c>
      <c r="F1620" s="50" t="n">
        <v>0</v>
      </c>
      <c r="G1620" s="50" t="n">
        <v>15342.28</v>
      </c>
      <c r="H1620" s="50" t="n">
        <v>43223.78</v>
      </c>
      <c r="I1620" s="50" t="n">
        <v>45985</v>
      </c>
      <c r="J1620" s="50" t="n">
        <v>45751.09</v>
      </c>
      <c r="K1620" s="50" t="n">
        <v>96240.96</v>
      </c>
      <c r="L1620" s="50" t="n">
        <v>46558.11</v>
      </c>
      <c r="M1620" s="50" t="n">
        <v>131796.62</v>
      </c>
      <c r="N1620" s="50" t="n">
        <v>424897.84</v>
      </c>
      <c r="O1620" s="50" t="n">
        <v>-128015.32</v>
      </c>
      <c r="P1620" s="50" t="n">
        <v>1159942.94</v>
      </c>
      <c r="Q1620" s="51" t="n">
        <v>1456825.46</v>
      </c>
    </row>
    <row r="1621" customFormat="false" ht="12.75" hidden="false" customHeight="false" outlineLevel="0" collapsed="false">
      <c r="B1621" s="85" t="s">
        <v>67</v>
      </c>
      <c r="C1621" s="13" t="n">
        <v>1620</v>
      </c>
      <c r="D1621" s="50" t="n">
        <v>108170.406750549</v>
      </c>
      <c r="E1621" s="50" t="n">
        <v>0</v>
      </c>
      <c r="F1621" s="50" t="n">
        <v>0</v>
      </c>
      <c r="G1621" s="50" t="n">
        <v>0</v>
      </c>
      <c r="H1621" s="50" t="n">
        <v>0</v>
      </c>
      <c r="I1621" s="50" t="n">
        <v>0</v>
      </c>
      <c r="J1621" s="50" t="n">
        <v>0</v>
      </c>
      <c r="K1621" s="50" t="n">
        <v>0</v>
      </c>
      <c r="L1621" s="50" t="n">
        <v>0</v>
      </c>
      <c r="M1621" s="50" t="n">
        <v>0</v>
      </c>
      <c r="N1621" s="50" t="n">
        <v>0</v>
      </c>
      <c r="O1621" s="50" t="n">
        <v>0</v>
      </c>
      <c r="P1621" s="50" t="n">
        <v>0</v>
      </c>
      <c r="Q1621" s="51" t="n">
        <v>0</v>
      </c>
    </row>
    <row r="1622" customFormat="false" ht="12.75" hidden="false" customHeight="false" outlineLevel="0" collapsed="false">
      <c r="B1622" s="85" t="s">
        <v>70</v>
      </c>
      <c r="C1622" s="13" t="n">
        <v>1621</v>
      </c>
      <c r="D1622" s="50" t="n">
        <v>97629.9143480493</v>
      </c>
      <c r="E1622" s="50" t="n">
        <v>0</v>
      </c>
      <c r="F1622" s="50" t="n">
        <v>0</v>
      </c>
      <c r="G1622" s="50" t="n">
        <v>0</v>
      </c>
      <c r="H1622" s="50" t="n">
        <v>0</v>
      </c>
      <c r="I1622" s="50" t="n">
        <v>0</v>
      </c>
      <c r="J1622" s="50" t="n">
        <v>0</v>
      </c>
      <c r="K1622" s="50" t="n">
        <v>0</v>
      </c>
      <c r="L1622" s="50" t="n">
        <v>0</v>
      </c>
      <c r="M1622" s="50" t="n">
        <v>0</v>
      </c>
      <c r="N1622" s="50" t="n">
        <v>0</v>
      </c>
      <c r="O1622" s="50" t="n">
        <v>0</v>
      </c>
      <c r="P1622" s="50" t="n">
        <v>0</v>
      </c>
      <c r="Q1622" s="51" t="n">
        <v>0</v>
      </c>
    </row>
    <row r="1623" customFormat="false" ht="12.75" hidden="false" customHeight="false" outlineLevel="0" collapsed="false">
      <c r="B1623" s="85" t="s">
        <v>75</v>
      </c>
      <c r="C1623" s="13" t="n">
        <v>1622</v>
      </c>
      <c r="D1623" s="50" t="n">
        <v>3590511.39221846</v>
      </c>
      <c r="E1623" s="50" t="n">
        <v>0</v>
      </c>
      <c r="F1623" s="50" t="n">
        <v>0</v>
      </c>
      <c r="G1623" s="50" t="n">
        <v>4295.54</v>
      </c>
      <c r="H1623" s="50" t="n">
        <v>14011.83</v>
      </c>
      <c r="I1623" s="50" t="n">
        <v>27137.86</v>
      </c>
      <c r="J1623" s="50" t="n">
        <v>27370.81</v>
      </c>
      <c r="K1623" s="50" t="n">
        <v>67030.61</v>
      </c>
      <c r="L1623" s="50" t="n">
        <v>18291.2</v>
      </c>
      <c r="M1623" s="50" t="n">
        <v>38281.16</v>
      </c>
      <c r="N1623" s="50" t="n">
        <v>196419.01</v>
      </c>
      <c r="O1623" s="50" t="n">
        <v>465369.6</v>
      </c>
      <c r="P1623" s="50" t="n">
        <v>2300613.76</v>
      </c>
      <c r="Q1623" s="51" t="n">
        <v>2962402.37</v>
      </c>
    </row>
    <row r="1624" customFormat="false" ht="12.75" hidden="false" customHeight="false" outlineLevel="0" collapsed="false">
      <c r="B1624" s="85" t="s">
        <v>78</v>
      </c>
      <c r="C1624" s="13" t="n">
        <v>1623</v>
      </c>
      <c r="D1624" s="50" t="n">
        <v>68115.6115905466</v>
      </c>
      <c r="E1624" s="50" t="n">
        <v>0</v>
      </c>
      <c r="F1624" s="50" t="n">
        <v>0</v>
      </c>
      <c r="G1624" s="50" t="n">
        <v>72.92</v>
      </c>
      <c r="H1624" s="50" t="n">
        <v>0</v>
      </c>
      <c r="I1624" s="50" t="n">
        <v>0</v>
      </c>
      <c r="J1624" s="50" t="n">
        <v>0</v>
      </c>
      <c r="K1624" s="50" t="n">
        <v>0</v>
      </c>
      <c r="L1624" s="50" t="n">
        <v>0</v>
      </c>
      <c r="M1624" s="50" t="n">
        <v>0</v>
      </c>
      <c r="N1624" s="50" t="n">
        <v>72.92</v>
      </c>
      <c r="O1624" s="50" t="n">
        <v>0</v>
      </c>
      <c r="P1624" s="50" t="n">
        <v>0</v>
      </c>
      <c r="Q1624" s="51" t="n">
        <v>72.92</v>
      </c>
    </row>
    <row r="1625" customFormat="false" ht="12.75" hidden="false" customHeight="false" outlineLevel="0" collapsed="false">
      <c r="B1625" s="85"/>
      <c r="C1625" s="13" t="n">
        <v>1624</v>
      </c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1"/>
    </row>
    <row r="1626" customFormat="false" ht="12.75" hidden="false" customHeight="false" outlineLevel="0" collapsed="false">
      <c r="B1626" s="85" t="s">
        <v>83</v>
      </c>
      <c r="C1626" s="13" t="n">
        <v>1625</v>
      </c>
      <c r="D1626" s="50" t="s">
        <v>4</v>
      </c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1"/>
    </row>
    <row r="1627" customFormat="false" ht="12.75" hidden="false" customHeight="false" outlineLevel="0" collapsed="false">
      <c r="B1627" s="85" t="s">
        <v>22</v>
      </c>
      <c r="C1627" s="13" t="n">
        <v>1626</v>
      </c>
      <c r="D1627" s="50" t="n">
        <v>388388.07688798</v>
      </c>
      <c r="E1627" s="50" t="n">
        <v>0</v>
      </c>
      <c r="F1627" s="50" t="n">
        <v>0</v>
      </c>
      <c r="G1627" s="50" t="n">
        <v>0</v>
      </c>
      <c r="H1627" s="50" t="n">
        <v>0</v>
      </c>
      <c r="I1627" s="50" t="n">
        <v>0</v>
      </c>
      <c r="J1627" s="50" t="n">
        <v>0</v>
      </c>
      <c r="K1627" s="50" t="n">
        <v>0</v>
      </c>
      <c r="L1627" s="50" t="n">
        <v>0</v>
      </c>
      <c r="M1627" s="50" t="n">
        <v>0</v>
      </c>
      <c r="N1627" s="50" t="n">
        <v>0</v>
      </c>
      <c r="O1627" s="50" t="n">
        <v>0</v>
      </c>
      <c r="P1627" s="50" t="n">
        <v>0</v>
      </c>
      <c r="Q1627" s="51" t="n">
        <v>0</v>
      </c>
    </row>
    <row r="1628" customFormat="false" ht="12.75" hidden="false" customHeight="false" outlineLevel="0" collapsed="false">
      <c r="B1628" s="85" t="s">
        <v>27</v>
      </c>
      <c r="C1628" s="13" t="n">
        <v>1627</v>
      </c>
      <c r="D1628" s="50" t="n">
        <v>2127894.50530608</v>
      </c>
      <c r="E1628" s="50" t="n">
        <v>0</v>
      </c>
      <c r="F1628" s="50" t="n">
        <v>0</v>
      </c>
      <c r="G1628" s="50" t="n">
        <v>0</v>
      </c>
      <c r="H1628" s="50" t="n">
        <v>0</v>
      </c>
      <c r="I1628" s="50" t="n">
        <v>0</v>
      </c>
      <c r="J1628" s="50" t="n">
        <v>0</v>
      </c>
      <c r="K1628" s="50" t="n">
        <v>0</v>
      </c>
      <c r="L1628" s="50" t="n">
        <v>0</v>
      </c>
      <c r="M1628" s="50" t="n">
        <v>0</v>
      </c>
      <c r="N1628" s="50" t="n">
        <v>0</v>
      </c>
      <c r="O1628" s="50" t="n">
        <v>0</v>
      </c>
      <c r="P1628" s="50" t="n">
        <v>0</v>
      </c>
      <c r="Q1628" s="51" t="n">
        <v>0</v>
      </c>
    </row>
    <row r="1629" customFormat="false" ht="12.75" hidden="false" customHeight="false" outlineLevel="0" collapsed="false">
      <c r="B1629" s="85" t="s">
        <v>77</v>
      </c>
      <c r="C1629" s="13" t="n">
        <v>1628</v>
      </c>
      <c r="D1629" s="50" t="n">
        <v>617124.302965964</v>
      </c>
      <c r="E1629" s="50" t="n">
        <v>0</v>
      </c>
      <c r="F1629" s="50" t="n">
        <v>0</v>
      </c>
      <c r="G1629" s="50" t="n">
        <v>-0.300081797963491</v>
      </c>
      <c r="H1629" s="50" t="n">
        <v>-1.96375778454887</v>
      </c>
      <c r="I1629" s="50" t="n">
        <v>-12.318096009785</v>
      </c>
      <c r="J1629" s="50" t="n">
        <v>-16.5291898547377</v>
      </c>
      <c r="K1629" s="50" t="n">
        <v>-41.1955341203939</v>
      </c>
      <c r="L1629" s="50" t="n">
        <v>-8.39820710031105</v>
      </c>
      <c r="M1629" s="50" t="n">
        <v>-15.5162583535423</v>
      </c>
      <c r="N1629" s="50" t="n">
        <v>-96.2211250212822</v>
      </c>
      <c r="O1629" s="50" t="n">
        <v>-489.31767717531</v>
      </c>
      <c r="P1629" s="50" t="n">
        <v>-1586.06548006948</v>
      </c>
      <c r="Q1629" s="51" t="n">
        <v>-2171.60428226607</v>
      </c>
    </row>
    <row r="1630" customFormat="false" ht="12.75" hidden="false" customHeight="false" outlineLevel="0" collapsed="false">
      <c r="B1630" s="85" t="s">
        <v>66</v>
      </c>
      <c r="C1630" s="13" t="n">
        <v>1629</v>
      </c>
      <c r="D1630" s="50" t="n">
        <v>1298449.25307214</v>
      </c>
      <c r="E1630" s="50" t="n">
        <v>0</v>
      </c>
      <c r="F1630" s="50" t="n">
        <v>0</v>
      </c>
      <c r="G1630" s="50" t="n">
        <v>0</v>
      </c>
      <c r="H1630" s="50" t="n">
        <v>0</v>
      </c>
      <c r="I1630" s="50" t="n">
        <v>0</v>
      </c>
      <c r="J1630" s="50" t="n">
        <v>0</v>
      </c>
      <c r="K1630" s="50" t="n">
        <v>0</v>
      </c>
      <c r="L1630" s="50" t="n">
        <v>0</v>
      </c>
      <c r="M1630" s="50" t="n">
        <v>0</v>
      </c>
      <c r="N1630" s="50" t="n">
        <v>0</v>
      </c>
      <c r="O1630" s="50" t="n">
        <v>0</v>
      </c>
      <c r="P1630" s="50" t="n">
        <v>0</v>
      </c>
      <c r="Q1630" s="51" t="n">
        <v>0</v>
      </c>
    </row>
    <row r="1631" customFormat="false" ht="12.75" hidden="false" customHeight="false" outlineLevel="0" collapsed="false">
      <c r="B1631" s="85" t="s">
        <v>45</v>
      </c>
      <c r="C1631" s="13" t="n">
        <v>1630</v>
      </c>
      <c r="D1631" s="50" t="n">
        <v>0</v>
      </c>
      <c r="E1631" s="50" t="n">
        <v>0</v>
      </c>
      <c r="F1631" s="50" t="n">
        <v>0</v>
      </c>
      <c r="G1631" s="50" t="n">
        <v>0</v>
      </c>
      <c r="H1631" s="50" t="n">
        <v>0</v>
      </c>
      <c r="I1631" s="50" t="n">
        <v>0</v>
      </c>
      <c r="J1631" s="50" t="n">
        <v>0</v>
      </c>
      <c r="K1631" s="50" t="n">
        <v>0</v>
      </c>
      <c r="L1631" s="50" t="n">
        <v>0</v>
      </c>
      <c r="M1631" s="50" t="n">
        <v>0</v>
      </c>
      <c r="N1631" s="50" t="n">
        <v>0</v>
      </c>
      <c r="O1631" s="50" t="n">
        <v>0</v>
      </c>
      <c r="P1631" s="50" t="n">
        <v>0</v>
      </c>
      <c r="Q1631" s="51" t="n">
        <v>0</v>
      </c>
    </row>
    <row r="1632" customFormat="false" ht="12.75" hidden="false" customHeight="false" outlineLevel="0" collapsed="false">
      <c r="B1632" s="85" t="s">
        <v>52</v>
      </c>
      <c r="C1632" s="13" t="n">
        <v>1631</v>
      </c>
      <c r="D1632" s="50" t="n">
        <v>184062.778658063</v>
      </c>
      <c r="E1632" s="50" t="n">
        <v>0</v>
      </c>
      <c r="F1632" s="50" t="n">
        <v>0</v>
      </c>
      <c r="G1632" s="50" t="n">
        <v>0</v>
      </c>
      <c r="H1632" s="50" t="n">
        <v>0</v>
      </c>
      <c r="I1632" s="50" t="n">
        <v>0</v>
      </c>
      <c r="J1632" s="50" t="n">
        <v>0</v>
      </c>
      <c r="K1632" s="50" t="n">
        <v>0</v>
      </c>
      <c r="L1632" s="50" t="n">
        <v>0</v>
      </c>
      <c r="M1632" s="50" t="n">
        <v>0</v>
      </c>
      <c r="N1632" s="50" t="n">
        <v>0</v>
      </c>
      <c r="O1632" s="50" t="n">
        <v>0</v>
      </c>
      <c r="P1632" s="50" t="n">
        <v>0</v>
      </c>
      <c r="Q1632" s="51" t="n">
        <v>0</v>
      </c>
    </row>
    <row r="1633" customFormat="false" ht="12.75" hidden="false" customHeight="false" outlineLevel="0" collapsed="false">
      <c r="B1633" s="85" t="s">
        <v>80</v>
      </c>
      <c r="C1633" s="13" t="n">
        <v>1632</v>
      </c>
      <c r="D1633" s="50" t="n">
        <v>56486.559064226</v>
      </c>
      <c r="E1633" s="50" t="n">
        <v>0</v>
      </c>
      <c r="F1633" s="50" t="n">
        <v>0</v>
      </c>
      <c r="G1633" s="50" t="n">
        <v>0</v>
      </c>
      <c r="H1633" s="50" t="n">
        <v>0</v>
      </c>
      <c r="I1633" s="50" t="n">
        <v>0</v>
      </c>
      <c r="J1633" s="50" t="n">
        <v>0</v>
      </c>
      <c r="K1633" s="50" t="n">
        <v>0</v>
      </c>
      <c r="L1633" s="50" t="n">
        <v>0</v>
      </c>
      <c r="M1633" s="50" t="n">
        <v>0</v>
      </c>
      <c r="N1633" s="50" t="n">
        <v>0</v>
      </c>
      <c r="O1633" s="50" t="n">
        <v>0</v>
      </c>
      <c r="P1633" s="50" t="n">
        <v>0</v>
      </c>
      <c r="Q1633" s="51" t="n">
        <v>0</v>
      </c>
    </row>
    <row r="1634" customFormat="false" ht="12.75" hidden="false" customHeight="false" outlineLevel="0" collapsed="false">
      <c r="B1634" s="85" t="s">
        <v>49</v>
      </c>
      <c r="C1634" s="13" t="n">
        <v>1633</v>
      </c>
      <c r="D1634" s="50" t="n">
        <v>228192.263860137</v>
      </c>
      <c r="E1634" s="50" t="n">
        <v>0</v>
      </c>
      <c r="F1634" s="50" t="n">
        <v>0</v>
      </c>
      <c r="G1634" s="50" t="n">
        <v>0</v>
      </c>
      <c r="H1634" s="50" t="n">
        <v>0</v>
      </c>
      <c r="I1634" s="50" t="n">
        <v>0</v>
      </c>
      <c r="J1634" s="50" t="n">
        <v>0</v>
      </c>
      <c r="K1634" s="50" t="n">
        <v>0</v>
      </c>
      <c r="L1634" s="50" t="n">
        <v>0</v>
      </c>
      <c r="M1634" s="50" t="n">
        <v>0</v>
      </c>
      <c r="N1634" s="50" t="n">
        <v>0</v>
      </c>
      <c r="O1634" s="50" t="n">
        <v>0</v>
      </c>
      <c r="P1634" s="50" t="n">
        <v>0</v>
      </c>
      <c r="Q1634" s="51" t="n">
        <v>0</v>
      </c>
    </row>
    <row r="1635" customFormat="false" ht="12.75" hidden="false" customHeight="false" outlineLevel="0" collapsed="false">
      <c r="B1635" s="85" t="s">
        <v>34</v>
      </c>
      <c r="C1635" s="13" t="n">
        <v>1634</v>
      </c>
      <c r="D1635" s="50" t="n">
        <v>30550.9179516109</v>
      </c>
      <c r="E1635" s="50" t="n">
        <v>0</v>
      </c>
      <c r="F1635" s="50" t="n">
        <v>0</v>
      </c>
      <c r="G1635" s="50" t="n">
        <v>0</v>
      </c>
      <c r="H1635" s="50" t="n">
        <v>-14.955071</v>
      </c>
      <c r="I1635" s="50" t="n">
        <v>0</v>
      </c>
      <c r="J1635" s="50" t="n">
        <v>0</v>
      </c>
      <c r="K1635" s="50" t="n">
        <v>0</v>
      </c>
      <c r="L1635" s="50" t="n">
        <v>0</v>
      </c>
      <c r="M1635" s="50" t="n">
        <v>0</v>
      </c>
      <c r="N1635" s="50" t="n">
        <v>0</v>
      </c>
      <c r="O1635" s="50" t="n">
        <v>0</v>
      </c>
      <c r="P1635" s="50" t="n">
        <v>0</v>
      </c>
      <c r="Q1635" s="51" t="n">
        <v>0</v>
      </c>
    </row>
    <row r="1636" customFormat="false" ht="12.75" hidden="false" customHeight="false" outlineLevel="0" collapsed="false">
      <c r="B1636" s="85" t="s">
        <v>69</v>
      </c>
      <c r="C1636" s="13" t="n">
        <v>1635</v>
      </c>
      <c r="D1636" s="50" t="n">
        <v>0</v>
      </c>
      <c r="E1636" s="50" t="n">
        <v>0</v>
      </c>
      <c r="F1636" s="50" t="n">
        <v>0</v>
      </c>
      <c r="G1636" s="50" t="n">
        <v>0</v>
      </c>
      <c r="H1636" s="50" t="n">
        <v>0</v>
      </c>
      <c r="I1636" s="50" t="n">
        <v>0</v>
      </c>
      <c r="J1636" s="50" t="n">
        <v>0</v>
      </c>
      <c r="K1636" s="50" t="n">
        <v>0</v>
      </c>
      <c r="L1636" s="50" t="n">
        <v>0</v>
      </c>
      <c r="M1636" s="50" t="n">
        <v>0</v>
      </c>
      <c r="N1636" s="50" t="n">
        <v>0</v>
      </c>
      <c r="O1636" s="50" t="n">
        <v>0</v>
      </c>
      <c r="P1636" s="50" t="n">
        <v>0</v>
      </c>
      <c r="Q1636" s="51" t="n">
        <v>0</v>
      </c>
    </row>
    <row r="1637" customFormat="false" ht="12.75" hidden="false" customHeight="false" outlineLevel="0" collapsed="false">
      <c r="B1637" s="85" t="s">
        <v>72</v>
      </c>
      <c r="C1637" s="13" t="n">
        <v>1636</v>
      </c>
      <c r="D1637" s="50" t="n">
        <v>0</v>
      </c>
      <c r="E1637" s="50" t="n">
        <v>0</v>
      </c>
      <c r="F1637" s="50" t="n">
        <v>0</v>
      </c>
      <c r="G1637" s="50" t="n">
        <v>0</v>
      </c>
      <c r="H1637" s="50" t="n">
        <v>0</v>
      </c>
      <c r="I1637" s="50" t="n">
        <v>0</v>
      </c>
      <c r="J1637" s="50" t="n">
        <v>0</v>
      </c>
      <c r="K1637" s="50" t="n">
        <v>0</v>
      </c>
      <c r="L1637" s="50" t="n">
        <v>0</v>
      </c>
      <c r="M1637" s="50" t="n">
        <v>0</v>
      </c>
      <c r="N1637" s="50" t="n">
        <v>0</v>
      </c>
      <c r="O1637" s="50" t="n">
        <v>0</v>
      </c>
      <c r="P1637" s="50" t="n">
        <v>0</v>
      </c>
      <c r="Q1637" s="51" t="n">
        <v>0</v>
      </c>
    </row>
    <row r="1638" customFormat="false" ht="12.75" hidden="false" customHeight="false" outlineLevel="0" collapsed="false">
      <c r="B1638" s="85" t="s">
        <v>31</v>
      </c>
      <c r="C1638" s="13" t="n">
        <v>1637</v>
      </c>
      <c r="D1638" s="50" t="n">
        <v>0</v>
      </c>
      <c r="E1638" s="50" t="n">
        <v>0</v>
      </c>
      <c r="F1638" s="50" t="n">
        <v>0</v>
      </c>
      <c r="G1638" s="50" t="n">
        <v>0</v>
      </c>
      <c r="H1638" s="50" t="n">
        <v>0</v>
      </c>
      <c r="I1638" s="50" t="n">
        <v>0</v>
      </c>
      <c r="J1638" s="50" t="n">
        <v>0</v>
      </c>
      <c r="K1638" s="50" t="n">
        <v>0</v>
      </c>
      <c r="L1638" s="50" t="n">
        <v>0</v>
      </c>
      <c r="M1638" s="50" t="n">
        <v>0</v>
      </c>
      <c r="N1638" s="50" t="n">
        <v>0</v>
      </c>
      <c r="O1638" s="50" t="n">
        <v>0</v>
      </c>
      <c r="P1638" s="50" t="n">
        <v>0</v>
      </c>
      <c r="Q1638" s="51" t="n">
        <v>0</v>
      </c>
    </row>
    <row r="1639" customFormat="false" ht="12.75" hidden="false" customHeight="false" outlineLevel="0" collapsed="false">
      <c r="B1639" s="85" t="s">
        <v>37</v>
      </c>
      <c r="C1639" s="13" t="n">
        <v>1638</v>
      </c>
      <c r="D1639" s="50" t="n">
        <v>91652.7538548326</v>
      </c>
      <c r="E1639" s="50" t="n">
        <v>0</v>
      </c>
      <c r="F1639" s="50" t="n">
        <v>0</v>
      </c>
      <c r="G1639" s="50" t="n">
        <v>0</v>
      </c>
      <c r="H1639" s="50" t="n">
        <v>-44.865212</v>
      </c>
      <c r="I1639" s="50" t="n">
        <v>0</v>
      </c>
      <c r="J1639" s="50" t="n">
        <v>0</v>
      </c>
      <c r="K1639" s="50" t="n">
        <v>0</v>
      </c>
      <c r="L1639" s="50" t="n">
        <v>0</v>
      </c>
      <c r="M1639" s="50" t="n">
        <v>0</v>
      </c>
      <c r="N1639" s="50" t="n">
        <v>0</v>
      </c>
      <c r="O1639" s="50" t="n">
        <v>0</v>
      </c>
      <c r="P1639" s="50" t="n">
        <v>0</v>
      </c>
      <c r="Q1639" s="51" t="n">
        <v>0</v>
      </c>
    </row>
    <row r="1640" customFormat="false" ht="12.75" hidden="false" customHeight="false" outlineLevel="0" collapsed="false">
      <c r="B1640" s="85" t="n">
        <v>0</v>
      </c>
      <c r="C1640" s="13" t="n">
        <v>1639</v>
      </c>
      <c r="D1640" s="50" t="n">
        <v>0</v>
      </c>
      <c r="E1640" s="50" t="n">
        <v>0</v>
      </c>
      <c r="F1640" s="50" t="n">
        <v>0</v>
      </c>
      <c r="G1640" s="50" t="n">
        <v>0</v>
      </c>
      <c r="H1640" s="50" t="n">
        <v>0</v>
      </c>
      <c r="I1640" s="50" t="n">
        <v>0</v>
      </c>
      <c r="J1640" s="50" t="n">
        <v>0</v>
      </c>
      <c r="K1640" s="50" t="n">
        <v>0</v>
      </c>
      <c r="L1640" s="50" t="n">
        <v>0</v>
      </c>
      <c r="M1640" s="50" t="n">
        <v>0</v>
      </c>
      <c r="N1640" s="50" t="n">
        <v>0</v>
      </c>
      <c r="O1640" s="50" t="n">
        <v>0</v>
      </c>
      <c r="P1640" s="50" t="n">
        <v>0</v>
      </c>
      <c r="Q1640" s="51" t="n">
        <v>0</v>
      </c>
    </row>
    <row r="1641" customFormat="false" ht="12.75" hidden="false" customHeight="false" outlineLevel="0" collapsed="false">
      <c r="B1641" s="87" t="n">
        <v>0</v>
      </c>
      <c r="C1641" s="64" t="n">
        <v>1640</v>
      </c>
      <c r="D1641" s="54" t="n">
        <v>0</v>
      </c>
      <c r="E1641" s="54" t="n">
        <v>0</v>
      </c>
      <c r="F1641" s="54" t="n">
        <v>0</v>
      </c>
      <c r="G1641" s="54" t="n">
        <v>0</v>
      </c>
      <c r="H1641" s="54" t="n">
        <v>0</v>
      </c>
      <c r="I1641" s="54" t="n">
        <v>0</v>
      </c>
      <c r="J1641" s="54" t="n">
        <v>0</v>
      </c>
      <c r="K1641" s="54" t="n">
        <v>0</v>
      </c>
      <c r="L1641" s="54" t="n">
        <v>0</v>
      </c>
      <c r="M1641" s="54" t="n">
        <v>0</v>
      </c>
      <c r="N1641" s="54" t="n">
        <v>0</v>
      </c>
      <c r="O1641" s="54" t="n">
        <v>0</v>
      </c>
      <c r="P1641" s="54" t="n">
        <v>0</v>
      </c>
      <c r="Q1641" s="55" t="n">
        <v>0</v>
      </c>
    </row>
    <row r="1642" customFormat="false" ht="12.75" hidden="false" customHeight="false" outlineLevel="0" collapsed="false">
      <c r="A1642" s="0" t="n">
        <v>42</v>
      </c>
      <c r="B1642" s="57" t="n">
        <v>36963</v>
      </c>
      <c r="C1642" s="58" t="n">
        <v>1641</v>
      </c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83"/>
    </row>
    <row r="1643" customFormat="false" ht="12.75" hidden="false" customHeight="false" outlineLevel="0" collapsed="false">
      <c r="B1643" s="61"/>
      <c r="C1643" s="13" t="n">
        <v>1642</v>
      </c>
      <c r="D1643" s="13"/>
      <c r="E1643" s="21" t="s">
        <v>5</v>
      </c>
      <c r="F1643" s="21" t="s">
        <v>6</v>
      </c>
      <c r="G1643" s="21" t="s">
        <v>7</v>
      </c>
      <c r="H1643" s="21" t="s">
        <v>8</v>
      </c>
      <c r="I1643" s="21" t="s">
        <v>9</v>
      </c>
      <c r="J1643" s="21" t="s">
        <v>10</v>
      </c>
      <c r="K1643" s="21" t="s">
        <v>11</v>
      </c>
      <c r="L1643" s="21" t="s">
        <v>12</v>
      </c>
      <c r="M1643" s="21" t="s">
        <v>13</v>
      </c>
      <c r="N1643" s="21" t="s">
        <v>14</v>
      </c>
      <c r="O1643" s="21" t="n">
        <v>2002</v>
      </c>
      <c r="P1643" s="21" t="s">
        <v>15</v>
      </c>
      <c r="Q1643" s="84" t="s">
        <v>16</v>
      </c>
    </row>
    <row r="1644" customFormat="false" ht="12.75" hidden="false" customHeight="false" outlineLevel="0" collapsed="false">
      <c r="B1644" s="85" t="s">
        <v>107</v>
      </c>
      <c r="C1644" s="13" t="n">
        <v>1643</v>
      </c>
      <c r="D1644" s="13" t="s">
        <v>4</v>
      </c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86"/>
    </row>
    <row r="1645" customFormat="false" ht="12.75" hidden="false" customHeight="false" outlineLevel="0" collapsed="false">
      <c r="B1645" s="85" t="s">
        <v>19</v>
      </c>
      <c r="C1645" s="13" t="n">
        <v>1644</v>
      </c>
      <c r="D1645" s="50" t="n">
        <v>10301548.5314864</v>
      </c>
      <c r="E1645" s="50" t="n">
        <v>0</v>
      </c>
      <c r="F1645" s="50" t="n">
        <v>0</v>
      </c>
      <c r="G1645" s="50" t="n">
        <v>144689.83</v>
      </c>
      <c r="H1645" s="50" t="n">
        <v>379339.4</v>
      </c>
      <c r="I1645" s="50" t="n">
        <v>425247.14</v>
      </c>
      <c r="J1645" s="50" t="n">
        <v>327010.48</v>
      </c>
      <c r="K1645" s="50" t="n">
        <v>352654.08</v>
      </c>
      <c r="L1645" s="50" t="n">
        <v>382246.04</v>
      </c>
      <c r="M1645" s="50" t="n">
        <v>1753324.99</v>
      </c>
      <c r="N1645" s="50" t="n">
        <v>3764511.96</v>
      </c>
      <c r="O1645" s="50" t="n">
        <v>214615.21</v>
      </c>
      <c r="P1645" s="50" t="n">
        <v>2836685.26</v>
      </c>
      <c r="Q1645" s="51" t="n">
        <v>6815812.43</v>
      </c>
    </row>
    <row r="1646" customFormat="false" ht="12.75" hidden="false" customHeight="false" outlineLevel="0" collapsed="false">
      <c r="B1646" s="85" t="s">
        <v>20</v>
      </c>
      <c r="C1646" s="13" t="n">
        <v>1645</v>
      </c>
      <c r="D1646" s="50" t="n">
        <v>4737289.76618414</v>
      </c>
      <c r="E1646" s="50" t="n">
        <v>0</v>
      </c>
      <c r="F1646" s="50" t="n">
        <v>0</v>
      </c>
      <c r="G1646" s="50" t="n">
        <v>0</v>
      </c>
      <c r="H1646" s="50" t="n">
        <v>0</v>
      </c>
      <c r="I1646" s="50" t="n">
        <v>0</v>
      </c>
      <c r="J1646" s="50" t="n">
        <v>0</v>
      </c>
      <c r="K1646" s="50" t="n">
        <v>0</v>
      </c>
      <c r="L1646" s="50" t="n">
        <v>0</v>
      </c>
      <c r="M1646" s="50" t="n">
        <v>0</v>
      </c>
      <c r="N1646" s="50" t="n">
        <v>0</v>
      </c>
      <c r="O1646" s="50" t="n">
        <v>-218500.42</v>
      </c>
      <c r="P1646" s="50" t="n">
        <v>621041.56</v>
      </c>
      <c r="Q1646" s="51" t="n">
        <v>402541.14</v>
      </c>
    </row>
    <row r="1647" customFormat="false" ht="12.75" hidden="false" customHeight="false" outlineLevel="0" collapsed="false">
      <c r="B1647" s="85" t="s">
        <v>108</v>
      </c>
      <c r="C1647" s="13" t="n">
        <v>1646</v>
      </c>
      <c r="D1647" s="50" t="n">
        <v>0</v>
      </c>
      <c r="E1647" s="50" t="n">
        <v>0</v>
      </c>
      <c r="F1647" s="50" t="n">
        <v>0</v>
      </c>
      <c r="G1647" s="50" t="n">
        <v>0</v>
      </c>
      <c r="H1647" s="50" t="n">
        <v>0</v>
      </c>
      <c r="I1647" s="50" t="n">
        <v>0</v>
      </c>
      <c r="J1647" s="50" t="n">
        <v>0</v>
      </c>
      <c r="K1647" s="50" t="n">
        <v>0</v>
      </c>
      <c r="L1647" s="50" t="n">
        <v>0</v>
      </c>
      <c r="M1647" s="50" t="n">
        <v>0</v>
      </c>
      <c r="N1647" s="50" t="n">
        <v>0</v>
      </c>
      <c r="O1647" s="50" t="n">
        <v>0</v>
      </c>
      <c r="P1647" s="50" t="n">
        <v>0</v>
      </c>
      <c r="Q1647" s="51" t="n">
        <v>0</v>
      </c>
    </row>
    <row r="1648" customFormat="false" ht="12.75" hidden="false" customHeight="false" outlineLevel="0" collapsed="false">
      <c r="B1648" s="85" t="s">
        <v>25</v>
      </c>
      <c r="C1648" s="13" t="n">
        <v>1647</v>
      </c>
      <c r="D1648" s="50" t="n">
        <v>4394628.39002009</v>
      </c>
      <c r="E1648" s="50" t="n">
        <v>0</v>
      </c>
      <c r="F1648" s="50" t="n">
        <v>0</v>
      </c>
      <c r="G1648" s="50" t="n">
        <v>70198.84</v>
      </c>
      <c r="H1648" s="50" t="n">
        <v>142926.69</v>
      </c>
      <c r="I1648" s="50" t="n">
        <v>145315.44</v>
      </c>
      <c r="J1648" s="50" t="n">
        <v>116105.66</v>
      </c>
      <c r="K1648" s="50" t="n">
        <v>235794.72</v>
      </c>
      <c r="L1648" s="50" t="n">
        <v>147571</v>
      </c>
      <c r="M1648" s="50" t="n">
        <v>427642.63</v>
      </c>
      <c r="N1648" s="50" t="n">
        <v>1285554.98</v>
      </c>
      <c r="O1648" s="50" t="n">
        <v>84228.91</v>
      </c>
      <c r="P1648" s="50" t="n">
        <v>1288944.99</v>
      </c>
      <c r="Q1648" s="51" t="n">
        <v>2658728.88</v>
      </c>
    </row>
    <row r="1649" customFormat="false" ht="12.75" hidden="false" customHeight="false" outlineLevel="0" collapsed="false">
      <c r="B1649" s="85" t="s">
        <v>29</v>
      </c>
      <c r="C1649" s="13" t="n">
        <v>1648</v>
      </c>
      <c r="D1649" s="50" t="n">
        <v>240873.503533815</v>
      </c>
      <c r="E1649" s="50" t="n">
        <v>0</v>
      </c>
      <c r="F1649" s="50" t="n">
        <v>0</v>
      </c>
      <c r="G1649" s="50" t="n">
        <v>0</v>
      </c>
      <c r="H1649" s="50" t="n">
        <v>0</v>
      </c>
      <c r="I1649" s="50" t="n">
        <v>0</v>
      </c>
      <c r="J1649" s="50" t="n">
        <v>0</v>
      </c>
      <c r="K1649" s="50" t="n">
        <v>0</v>
      </c>
      <c r="L1649" s="50" t="n">
        <v>0</v>
      </c>
      <c r="M1649" s="50" t="n">
        <v>0</v>
      </c>
      <c r="N1649" s="50" t="n">
        <v>0</v>
      </c>
      <c r="O1649" s="50" t="n">
        <v>0</v>
      </c>
      <c r="P1649" s="50" t="n">
        <v>0</v>
      </c>
      <c r="Q1649" s="51" t="n">
        <v>0</v>
      </c>
    </row>
    <row r="1650" customFormat="false" ht="12.75" hidden="false" customHeight="false" outlineLevel="0" collapsed="false">
      <c r="B1650" s="85" t="s">
        <v>32</v>
      </c>
      <c r="C1650" s="13" t="n">
        <v>1649</v>
      </c>
      <c r="D1650" s="50" t="n">
        <v>223438.189143741</v>
      </c>
      <c r="E1650" s="50" t="n">
        <v>0</v>
      </c>
      <c r="F1650" s="50" t="n">
        <v>0</v>
      </c>
      <c r="G1650" s="50" t="n">
        <v>-1989</v>
      </c>
      <c r="H1650" s="50" t="n">
        <v>-3565.65</v>
      </c>
      <c r="I1650" s="50" t="n">
        <v>0</v>
      </c>
      <c r="J1650" s="50" t="n">
        <v>0</v>
      </c>
      <c r="K1650" s="50" t="n">
        <v>0</v>
      </c>
      <c r="L1650" s="50" t="n">
        <v>0</v>
      </c>
      <c r="M1650" s="50" t="n">
        <v>0</v>
      </c>
      <c r="N1650" s="50" t="n">
        <v>-5554.65</v>
      </c>
      <c r="O1650" s="50" t="n">
        <v>0</v>
      </c>
      <c r="P1650" s="50" t="n">
        <v>0</v>
      </c>
      <c r="Q1650" s="51" t="n">
        <v>-5554.65</v>
      </c>
    </row>
    <row r="1651" customFormat="false" ht="12.75" hidden="false" customHeight="false" outlineLevel="0" collapsed="false">
      <c r="B1651" s="85" t="s">
        <v>35</v>
      </c>
      <c r="C1651" s="13" t="n">
        <v>1650</v>
      </c>
      <c r="D1651" s="50" t="n">
        <v>484014.778184118</v>
      </c>
      <c r="E1651" s="50" t="n">
        <v>0</v>
      </c>
      <c r="F1651" s="50" t="n">
        <v>0</v>
      </c>
      <c r="G1651" s="50" t="n">
        <v>0</v>
      </c>
      <c r="H1651" s="50" t="n">
        <v>0</v>
      </c>
      <c r="I1651" s="50" t="n">
        <v>0</v>
      </c>
      <c r="J1651" s="50" t="n">
        <v>0</v>
      </c>
      <c r="K1651" s="50" t="n">
        <v>0</v>
      </c>
      <c r="L1651" s="50" t="n">
        <v>0</v>
      </c>
      <c r="M1651" s="50" t="n">
        <v>0</v>
      </c>
      <c r="N1651" s="50" t="n">
        <v>0</v>
      </c>
      <c r="O1651" s="50" t="n">
        <v>0</v>
      </c>
      <c r="P1651" s="50" t="n">
        <v>0</v>
      </c>
      <c r="Q1651" s="51" t="n">
        <v>0</v>
      </c>
    </row>
    <row r="1652" customFormat="false" ht="12.75" hidden="false" customHeight="false" outlineLevel="0" collapsed="false">
      <c r="B1652" s="85" t="s">
        <v>38</v>
      </c>
      <c r="C1652" s="13" t="n">
        <v>1651</v>
      </c>
      <c r="D1652" s="50" t="n">
        <v>0</v>
      </c>
      <c r="E1652" s="50" t="n">
        <v>0</v>
      </c>
      <c r="F1652" s="50" t="n">
        <v>0</v>
      </c>
      <c r="G1652" s="50" t="n">
        <v>0</v>
      </c>
      <c r="H1652" s="50" t="n">
        <v>0</v>
      </c>
      <c r="I1652" s="50" t="n">
        <v>0</v>
      </c>
      <c r="J1652" s="50" t="n">
        <v>0</v>
      </c>
      <c r="K1652" s="50" t="n">
        <v>0</v>
      </c>
      <c r="L1652" s="50" t="n">
        <v>0</v>
      </c>
      <c r="M1652" s="50" t="n">
        <v>0</v>
      </c>
      <c r="N1652" s="50" t="n">
        <v>0</v>
      </c>
      <c r="O1652" s="50" t="n">
        <v>0</v>
      </c>
      <c r="P1652" s="50" t="n">
        <v>0</v>
      </c>
      <c r="Q1652" s="51" t="n">
        <v>0</v>
      </c>
    </row>
    <row r="1653" customFormat="false" ht="12.75" hidden="false" customHeight="false" outlineLevel="0" collapsed="false">
      <c r="B1653" s="85" t="s">
        <v>43</v>
      </c>
      <c r="C1653" s="13" t="n">
        <v>1652</v>
      </c>
      <c r="D1653" s="50" t="n">
        <v>4682280.19672737</v>
      </c>
      <c r="E1653" s="50" t="n">
        <v>0</v>
      </c>
      <c r="F1653" s="50" t="n">
        <v>0</v>
      </c>
      <c r="G1653" s="50" t="n">
        <v>12431.93</v>
      </c>
      <c r="H1653" s="50" t="n">
        <v>197822.16</v>
      </c>
      <c r="I1653" s="50" t="n">
        <v>205654</v>
      </c>
      <c r="J1653" s="50" t="n">
        <v>136479.21</v>
      </c>
      <c r="K1653" s="50" t="n">
        <v>-45785.2</v>
      </c>
      <c r="L1653" s="50" t="n">
        <v>167761.66</v>
      </c>
      <c r="M1653" s="50" t="n">
        <v>526373.37</v>
      </c>
      <c r="N1653" s="50" t="n">
        <v>1200737.13</v>
      </c>
      <c r="O1653" s="50" t="n">
        <v>227075.16</v>
      </c>
      <c r="P1653" s="50" t="n">
        <v>-3342000.49</v>
      </c>
      <c r="Q1653" s="51" t="n">
        <v>-1914188.2</v>
      </c>
    </row>
    <row r="1654" customFormat="false" ht="12.75" hidden="false" customHeight="false" outlineLevel="0" collapsed="false">
      <c r="B1654" s="85" t="s">
        <v>47</v>
      </c>
      <c r="C1654" s="13" t="n">
        <v>1653</v>
      </c>
      <c r="D1654" s="50" t="n">
        <v>1251373.33169676</v>
      </c>
      <c r="E1654" s="50" t="n">
        <v>0</v>
      </c>
      <c r="F1654" s="50" t="n">
        <v>0</v>
      </c>
      <c r="G1654" s="50" t="n">
        <v>11138.5</v>
      </c>
      <c r="H1654" s="50" t="n">
        <v>-15847.31</v>
      </c>
      <c r="I1654" s="50" t="n">
        <v>0</v>
      </c>
      <c r="J1654" s="50" t="n">
        <v>0</v>
      </c>
      <c r="K1654" s="50" t="n">
        <v>-2148.04</v>
      </c>
      <c r="L1654" s="50" t="n">
        <v>922.26</v>
      </c>
      <c r="M1654" s="50" t="n">
        <v>627657.2</v>
      </c>
      <c r="N1654" s="50" t="n">
        <v>621722.61</v>
      </c>
      <c r="O1654" s="50" t="n">
        <v>-434998</v>
      </c>
      <c r="P1654" s="50" t="n">
        <v>1421909.25</v>
      </c>
      <c r="Q1654" s="51" t="n">
        <v>1608633.86</v>
      </c>
    </row>
    <row r="1655" customFormat="false" ht="12.75" hidden="false" customHeight="false" outlineLevel="0" collapsed="false">
      <c r="B1655" s="85" t="s">
        <v>50</v>
      </c>
      <c r="C1655" s="13" t="n">
        <v>1654</v>
      </c>
      <c r="D1655" s="50" t="n">
        <v>758864.632604289</v>
      </c>
      <c r="E1655" s="50" t="n">
        <v>0</v>
      </c>
      <c r="F1655" s="50" t="n">
        <v>0</v>
      </c>
      <c r="G1655" s="50" t="n">
        <v>0</v>
      </c>
      <c r="H1655" s="50" t="n">
        <v>0</v>
      </c>
      <c r="I1655" s="50" t="n">
        <v>0</v>
      </c>
      <c r="J1655" s="50" t="n">
        <v>0</v>
      </c>
      <c r="K1655" s="50" t="n">
        <v>0</v>
      </c>
      <c r="L1655" s="50" t="n">
        <v>0</v>
      </c>
      <c r="M1655" s="50" t="n">
        <v>0</v>
      </c>
      <c r="N1655" s="50" t="n">
        <v>0</v>
      </c>
      <c r="O1655" s="50" t="n">
        <v>218895.6</v>
      </c>
      <c r="P1655" s="50" t="n">
        <v>-610400.37</v>
      </c>
      <c r="Q1655" s="51" t="n">
        <v>-391504.77</v>
      </c>
    </row>
    <row r="1656" customFormat="false" ht="12.75" hidden="false" customHeight="false" outlineLevel="0" collapsed="false">
      <c r="B1656" s="85" t="s">
        <v>53</v>
      </c>
      <c r="C1656" s="13" t="n">
        <v>1655</v>
      </c>
      <c r="D1656" s="50" t="n">
        <v>298115.771837648</v>
      </c>
      <c r="E1656" s="50" t="n">
        <v>0</v>
      </c>
      <c r="F1656" s="50" t="n">
        <v>0</v>
      </c>
      <c r="G1656" s="50" t="n">
        <v>33017.71</v>
      </c>
      <c r="H1656" s="50" t="n">
        <v>0</v>
      </c>
      <c r="I1656" s="50" t="n">
        <v>0</v>
      </c>
      <c r="J1656" s="50" t="n">
        <v>0</v>
      </c>
      <c r="K1656" s="50" t="n">
        <v>0</v>
      </c>
      <c r="L1656" s="50" t="n">
        <v>0</v>
      </c>
      <c r="M1656" s="50" t="n">
        <v>0</v>
      </c>
      <c r="N1656" s="50" t="n">
        <v>33017.71</v>
      </c>
      <c r="O1656" s="50" t="n">
        <v>0</v>
      </c>
      <c r="P1656" s="50" t="n">
        <v>0</v>
      </c>
      <c r="Q1656" s="51" t="n">
        <v>33017.71</v>
      </c>
    </row>
    <row r="1657" customFormat="false" ht="12.75" hidden="false" customHeight="false" outlineLevel="0" collapsed="false">
      <c r="B1657" s="85" t="s">
        <v>56</v>
      </c>
      <c r="C1657" s="13" t="n">
        <v>1656</v>
      </c>
      <c r="D1657" s="50" t="n">
        <v>150309.13463803</v>
      </c>
      <c r="E1657" s="50" t="n">
        <v>0</v>
      </c>
      <c r="F1657" s="50" t="n">
        <v>0</v>
      </c>
      <c r="G1657" s="50" t="n">
        <v>1193.41</v>
      </c>
      <c r="H1657" s="50" t="n">
        <v>0</v>
      </c>
      <c r="I1657" s="50" t="n">
        <v>0</v>
      </c>
      <c r="J1657" s="50" t="n">
        <v>0</v>
      </c>
      <c r="K1657" s="50" t="n">
        <v>0</v>
      </c>
      <c r="L1657" s="50" t="n">
        <v>0</v>
      </c>
      <c r="M1657" s="50" t="n">
        <v>0</v>
      </c>
      <c r="N1657" s="50" t="n">
        <v>1193.41</v>
      </c>
      <c r="O1657" s="50" t="n">
        <v>0</v>
      </c>
      <c r="P1657" s="50" t="n">
        <v>0</v>
      </c>
      <c r="Q1657" s="51" t="n">
        <v>1193.41</v>
      </c>
    </row>
    <row r="1658" customFormat="false" ht="12.75" hidden="false" customHeight="false" outlineLevel="0" collapsed="false">
      <c r="B1658" s="85" t="s">
        <v>59</v>
      </c>
      <c r="C1658" s="13" t="n">
        <v>1657</v>
      </c>
      <c r="D1658" s="50" t="n">
        <v>130293.767965354</v>
      </c>
      <c r="E1658" s="50" t="n">
        <v>0</v>
      </c>
      <c r="F1658" s="50" t="n">
        <v>0</v>
      </c>
      <c r="G1658" s="50" t="n">
        <v>0</v>
      </c>
      <c r="H1658" s="50" t="n">
        <v>0</v>
      </c>
      <c r="I1658" s="50" t="n">
        <v>0</v>
      </c>
      <c r="J1658" s="50" t="n">
        <v>0</v>
      </c>
      <c r="K1658" s="50" t="n">
        <v>0</v>
      </c>
      <c r="L1658" s="50" t="n">
        <v>0</v>
      </c>
      <c r="M1658" s="50" t="n">
        <v>0</v>
      </c>
      <c r="N1658" s="50" t="n">
        <v>0</v>
      </c>
      <c r="O1658" s="50" t="n">
        <v>0</v>
      </c>
      <c r="P1658" s="50" t="n">
        <v>0</v>
      </c>
      <c r="Q1658" s="51" t="n">
        <v>0</v>
      </c>
    </row>
    <row r="1659" customFormat="false" ht="12.75" hidden="false" customHeight="false" outlineLevel="0" collapsed="false">
      <c r="B1659" s="85" t="s">
        <v>109</v>
      </c>
      <c r="C1659" s="13" t="n">
        <v>1658</v>
      </c>
      <c r="D1659" s="50" t="n">
        <v>0</v>
      </c>
      <c r="E1659" s="50" t="n">
        <v>0</v>
      </c>
      <c r="F1659" s="50" t="n">
        <v>0</v>
      </c>
      <c r="G1659" s="50" t="n">
        <v>0</v>
      </c>
      <c r="H1659" s="50" t="n">
        <v>0</v>
      </c>
      <c r="I1659" s="50" t="n">
        <v>0</v>
      </c>
      <c r="J1659" s="50" t="n">
        <v>0</v>
      </c>
      <c r="K1659" s="50" t="n">
        <v>0</v>
      </c>
      <c r="L1659" s="50" t="n">
        <v>0</v>
      </c>
      <c r="M1659" s="50" t="n">
        <v>0</v>
      </c>
      <c r="N1659" s="50" t="n">
        <v>0</v>
      </c>
      <c r="O1659" s="50" t="n">
        <v>0</v>
      </c>
      <c r="P1659" s="50" t="n">
        <v>0</v>
      </c>
      <c r="Q1659" s="51" t="n">
        <v>0</v>
      </c>
    </row>
    <row r="1660" customFormat="false" ht="12.75" hidden="false" customHeight="false" outlineLevel="0" collapsed="false">
      <c r="B1660" s="85" t="s">
        <v>64</v>
      </c>
      <c r="C1660" s="13" t="n">
        <v>1659</v>
      </c>
      <c r="D1660" s="50" t="n">
        <v>9026016.97296859</v>
      </c>
      <c r="E1660" s="50" t="n">
        <v>0</v>
      </c>
      <c r="F1660" s="50" t="n">
        <v>0</v>
      </c>
      <c r="G1660" s="50" t="n">
        <v>14636.21</v>
      </c>
      <c r="H1660" s="50" t="n">
        <v>43232.1</v>
      </c>
      <c r="I1660" s="50" t="n">
        <v>45985.48</v>
      </c>
      <c r="J1660" s="50" t="n">
        <v>45742.34</v>
      </c>
      <c r="K1660" s="50" t="n">
        <v>96237.27</v>
      </c>
      <c r="L1660" s="50" t="n">
        <v>46562.43</v>
      </c>
      <c r="M1660" s="50" t="n">
        <v>131816.57</v>
      </c>
      <c r="N1660" s="50" t="n">
        <v>424212.4</v>
      </c>
      <c r="O1660" s="50" t="n">
        <v>-128046.78</v>
      </c>
      <c r="P1660" s="50" t="n">
        <v>1158907.89</v>
      </c>
      <c r="Q1660" s="51" t="n">
        <v>1455073.51</v>
      </c>
    </row>
    <row r="1661" customFormat="false" ht="12.75" hidden="false" customHeight="false" outlineLevel="0" collapsed="false">
      <c r="B1661" s="85" t="s">
        <v>67</v>
      </c>
      <c r="C1661" s="13" t="n">
        <v>1660</v>
      </c>
      <c r="D1661" s="50" t="n">
        <v>277475.229349221</v>
      </c>
      <c r="E1661" s="50" t="n">
        <v>0</v>
      </c>
      <c r="F1661" s="50" t="n">
        <v>0</v>
      </c>
      <c r="G1661" s="50" t="n">
        <v>0</v>
      </c>
      <c r="H1661" s="50" t="n">
        <v>0</v>
      </c>
      <c r="I1661" s="50" t="n">
        <v>0</v>
      </c>
      <c r="J1661" s="50" t="n">
        <v>0</v>
      </c>
      <c r="K1661" s="50" t="n">
        <v>0</v>
      </c>
      <c r="L1661" s="50" t="n">
        <v>0</v>
      </c>
      <c r="M1661" s="50" t="n">
        <v>0</v>
      </c>
      <c r="N1661" s="50" t="n">
        <v>0</v>
      </c>
      <c r="O1661" s="50" t="n">
        <v>0</v>
      </c>
      <c r="P1661" s="50" t="n">
        <v>0</v>
      </c>
      <c r="Q1661" s="51" t="n">
        <v>0</v>
      </c>
    </row>
    <row r="1662" customFormat="false" ht="12.75" hidden="false" customHeight="false" outlineLevel="0" collapsed="false">
      <c r="B1662" s="85" t="s">
        <v>70</v>
      </c>
      <c r="C1662" s="13" t="n">
        <v>1661</v>
      </c>
      <c r="D1662" s="50" t="n">
        <v>110586.157094023</v>
      </c>
      <c r="E1662" s="50" t="n">
        <v>0</v>
      </c>
      <c r="F1662" s="50" t="n">
        <v>0</v>
      </c>
      <c r="G1662" s="50" t="n">
        <v>0</v>
      </c>
      <c r="H1662" s="50" t="n">
        <v>0</v>
      </c>
      <c r="I1662" s="50" t="n">
        <v>0</v>
      </c>
      <c r="J1662" s="50" t="n">
        <v>0</v>
      </c>
      <c r="K1662" s="50" t="n">
        <v>0</v>
      </c>
      <c r="L1662" s="50" t="n">
        <v>0</v>
      </c>
      <c r="M1662" s="50" t="n">
        <v>0</v>
      </c>
      <c r="N1662" s="50" t="n">
        <v>0</v>
      </c>
      <c r="O1662" s="50" t="n">
        <v>0</v>
      </c>
      <c r="P1662" s="50" t="n">
        <v>0</v>
      </c>
      <c r="Q1662" s="51" t="n">
        <v>0</v>
      </c>
    </row>
    <row r="1663" customFormat="false" ht="12.75" hidden="false" customHeight="false" outlineLevel="0" collapsed="false">
      <c r="B1663" s="85" t="s">
        <v>75</v>
      </c>
      <c r="C1663" s="13" t="n">
        <v>1662</v>
      </c>
      <c r="D1663" s="50" t="n">
        <v>4082975.59993643</v>
      </c>
      <c r="E1663" s="50" t="n">
        <v>0</v>
      </c>
      <c r="F1663" s="50" t="n">
        <v>0</v>
      </c>
      <c r="G1663" s="50" t="n">
        <v>4057.6</v>
      </c>
      <c r="H1663" s="50" t="n">
        <v>14771.41</v>
      </c>
      <c r="I1663" s="50" t="n">
        <v>28292.22</v>
      </c>
      <c r="J1663" s="50" t="n">
        <v>28683.27</v>
      </c>
      <c r="K1663" s="50" t="n">
        <v>68555.33</v>
      </c>
      <c r="L1663" s="50" t="n">
        <v>19428.69</v>
      </c>
      <c r="M1663" s="50" t="n">
        <v>39835.22</v>
      </c>
      <c r="N1663" s="50" t="n">
        <v>203623.74</v>
      </c>
      <c r="O1663" s="50" t="n">
        <v>465960.74</v>
      </c>
      <c r="P1663" s="50" t="n">
        <v>2298282.43</v>
      </c>
      <c r="Q1663" s="51" t="n">
        <v>2967866.91</v>
      </c>
    </row>
    <row r="1664" customFormat="false" ht="12.75" hidden="false" customHeight="false" outlineLevel="0" collapsed="false">
      <c r="B1664" s="85" t="s">
        <v>78</v>
      </c>
      <c r="C1664" s="13" t="n">
        <v>1663</v>
      </c>
      <c r="D1664" s="50" t="n">
        <v>83055.4730089888</v>
      </c>
      <c r="E1664" s="50" t="n">
        <v>0</v>
      </c>
      <c r="F1664" s="50" t="n">
        <v>0</v>
      </c>
      <c r="G1664" s="50" t="n">
        <v>4.63</v>
      </c>
      <c r="H1664" s="50" t="n">
        <v>0</v>
      </c>
      <c r="I1664" s="50" t="n">
        <v>0</v>
      </c>
      <c r="J1664" s="50" t="n">
        <v>0</v>
      </c>
      <c r="K1664" s="50" t="n">
        <v>0</v>
      </c>
      <c r="L1664" s="50" t="n">
        <v>0</v>
      </c>
      <c r="M1664" s="50" t="n">
        <v>0</v>
      </c>
      <c r="N1664" s="50" t="n">
        <v>4.63</v>
      </c>
      <c r="O1664" s="50" t="n">
        <v>0</v>
      </c>
      <c r="P1664" s="50" t="n">
        <v>0</v>
      </c>
      <c r="Q1664" s="51" t="n">
        <v>4.63</v>
      </c>
    </row>
    <row r="1665" customFormat="false" ht="12.75" hidden="false" customHeight="false" outlineLevel="0" collapsed="false">
      <c r="B1665" s="85"/>
      <c r="C1665" s="13" t="n">
        <v>1664</v>
      </c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1"/>
    </row>
    <row r="1666" customFormat="false" ht="12.75" hidden="false" customHeight="false" outlineLevel="0" collapsed="false">
      <c r="B1666" s="85" t="s">
        <v>83</v>
      </c>
      <c r="C1666" s="13" t="n">
        <v>1665</v>
      </c>
      <c r="D1666" s="50" t="s">
        <v>4</v>
      </c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1"/>
    </row>
    <row r="1667" customFormat="false" ht="12.75" hidden="false" customHeight="false" outlineLevel="0" collapsed="false">
      <c r="B1667" s="85" t="s">
        <v>22</v>
      </c>
      <c r="C1667" s="13" t="n">
        <v>1666</v>
      </c>
      <c r="D1667" s="50" t="n">
        <v>671170.725853553</v>
      </c>
      <c r="E1667" s="50" t="n">
        <v>0</v>
      </c>
      <c r="F1667" s="50" t="n">
        <v>0</v>
      </c>
      <c r="G1667" s="50" t="n">
        <v>0</v>
      </c>
      <c r="H1667" s="50" t="n">
        <v>0</v>
      </c>
      <c r="I1667" s="50" t="n">
        <v>0</v>
      </c>
      <c r="J1667" s="50" t="n">
        <v>0</v>
      </c>
      <c r="K1667" s="50" t="n">
        <v>0</v>
      </c>
      <c r="L1667" s="50" t="n">
        <v>0</v>
      </c>
      <c r="M1667" s="50" t="n">
        <v>0</v>
      </c>
      <c r="N1667" s="50" t="n">
        <v>0</v>
      </c>
      <c r="O1667" s="50" t="n">
        <v>0</v>
      </c>
      <c r="P1667" s="50" t="n">
        <v>0</v>
      </c>
      <c r="Q1667" s="51" t="n">
        <v>0</v>
      </c>
    </row>
    <row r="1668" customFormat="false" ht="12.75" hidden="false" customHeight="false" outlineLevel="0" collapsed="false">
      <c r="B1668" s="85" t="s">
        <v>27</v>
      </c>
      <c r="C1668" s="13" t="n">
        <v>1667</v>
      </c>
      <c r="D1668" s="50" t="n">
        <v>2169892.18798385</v>
      </c>
      <c r="E1668" s="50" t="n">
        <v>0</v>
      </c>
      <c r="F1668" s="50" t="n">
        <v>0</v>
      </c>
      <c r="G1668" s="50" t="n">
        <v>0</v>
      </c>
      <c r="H1668" s="50" t="n">
        <v>0</v>
      </c>
      <c r="I1668" s="50" t="n">
        <v>0</v>
      </c>
      <c r="J1668" s="50" t="n">
        <v>0</v>
      </c>
      <c r="K1668" s="50" t="n">
        <v>0</v>
      </c>
      <c r="L1668" s="50" t="n">
        <v>0</v>
      </c>
      <c r="M1668" s="50" t="n">
        <v>0</v>
      </c>
      <c r="N1668" s="50" t="n">
        <v>0</v>
      </c>
      <c r="O1668" s="50" t="n">
        <v>0</v>
      </c>
      <c r="P1668" s="50" t="n">
        <v>0</v>
      </c>
      <c r="Q1668" s="51" t="n">
        <v>0</v>
      </c>
    </row>
    <row r="1669" customFormat="false" ht="12.75" hidden="false" customHeight="false" outlineLevel="0" collapsed="false">
      <c r="B1669" s="85" t="s">
        <v>77</v>
      </c>
      <c r="C1669" s="13" t="n">
        <v>1668</v>
      </c>
      <c r="D1669" s="50" t="n">
        <v>687103.304021243</v>
      </c>
      <c r="E1669" s="50" t="n">
        <v>0</v>
      </c>
      <c r="F1669" s="50" t="n">
        <v>0</v>
      </c>
      <c r="G1669" s="50" t="n">
        <v>-0.00309891468359448</v>
      </c>
      <c r="H1669" s="50" t="n">
        <v>-2.31676376165009</v>
      </c>
      <c r="I1669" s="50" t="n">
        <v>-13.0953551223013</v>
      </c>
      <c r="J1669" s="50" t="n">
        <v>-20.549046240888</v>
      </c>
      <c r="K1669" s="50" t="n">
        <v>-53.4097660455917</v>
      </c>
      <c r="L1669" s="50" t="n">
        <v>-10.3217440198375</v>
      </c>
      <c r="M1669" s="50" t="n">
        <v>-16.8399351701513</v>
      </c>
      <c r="N1669" s="50" t="n">
        <v>-116.535709275103</v>
      </c>
      <c r="O1669" s="50" t="n">
        <v>-31.2942327533173</v>
      </c>
      <c r="P1669" s="50" t="n">
        <v>-17.7058910029089</v>
      </c>
      <c r="Q1669" s="51" t="n">
        <v>-165.53583303133</v>
      </c>
    </row>
    <row r="1670" customFormat="false" ht="12.75" hidden="false" customHeight="false" outlineLevel="0" collapsed="false">
      <c r="B1670" s="85" t="s">
        <v>66</v>
      </c>
      <c r="C1670" s="13" t="n">
        <v>1669</v>
      </c>
      <c r="D1670" s="50" t="n">
        <v>2026938.54924776</v>
      </c>
      <c r="E1670" s="50" t="n">
        <v>0</v>
      </c>
      <c r="F1670" s="50" t="n">
        <v>0</v>
      </c>
      <c r="G1670" s="50" t="n">
        <v>0</v>
      </c>
      <c r="H1670" s="50" t="n">
        <v>0</v>
      </c>
      <c r="I1670" s="50" t="n">
        <v>0</v>
      </c>
      <c r="J1670" s="50" t="n">
        <v>0</v>
      </c>
      <c r="K1670" s="50" t="n">
        <v>0</v>
      </c>
      <c r="L1670" s="50" t="n">
        <v>0</v>
      </c>
      <c r="M1670" s="50" t="n">
        <v>0</v>
      </c>
      <c r="N1670" s="50" t="n">
        <v>0</v>
      </c>
      <c r="O1670" s="50" t="n">
        <v>0</v>
      </c>
      <c r="P1670" s="50" t="n">
        <v>0</v>
      </c>
      <c r="Q1670" s="51" t="n">
        <v>0</v>
      </c>
    </row>
    <row r="1671" customFormat="false" ht="12.75" hidden="false" customHeight="false" outlineLevel="0" collapsed="false">
      <c r="B1671" s="85" t="s">
        <v>45</v>
      </c>
      <c r="C1671" s="13" t="n">
        <v>1670</v>
      </c>
      <c r="D1671" s="50" t="n">
        <v>0</v>
      </c>
      <c r="E1671" s="50" t="n">
        <v>0</v>
      </c>
      <c r="F1671" s="50" t="n">
        <v>0</v>
      </c>
      <c r="G1671" s="50" t="n">
        <v>0</v>
      </c>
      <c r="H1671" s="50" t="n">
        <v>0</v>
      </c>
      <c r="I1671" s="50" t="n">
        <v>0</v>
      </c>
      <c r="J1671" s="50" t="n">
        <v>0</v>
      </c>
      <c r="K1671" s="50" t="n">
        <v>0</v>
      </c>
      <c r="L1671" s="50" t="n">
        <v>0</v>
      </c>
      <c r="M1671" s="50" t="n">
        <v>0</v>
      </c>
      <c r="N1671" s="50" t="n">
        <v>0</v>
      </c>
      <c r="O1671" s="50" t="n">
        <v>0</v>
      </c>
      <c r="P1671" s="50" t="n">
        <v>0</v>
      </c>
      <c r="Q1671" s="51" t="n">
        <v>0</v>
      </c>
    </row>
    <row r="1672" customFormat="false" ht="12.75" hidden="false" customHeight="false" outlineLevel="0" collapsed="false">
      <c r="B1672" s="85" t="s">
        <v>52</v>
      </c>
      <c r="C1672" s="13" t="n">
        <v>1671</v>
      </c>
      <c r="D1672" s="50" t="n">
        <v>183668.864531488</v>
      </c>
      <c r="E1672" s="50" t="n">
        <v>0</v>
      </c>
      <c r="F1672" s="50" t="n">
        <v>0</v>
      </c>
      <c r="G1672" s="50" t="n">
        <v>0</v>
      </c>
      <c r="H1672" s="50" t="n">
        <v>0</v>
      </c>
      <c r="I1672" s="50" t="n">
        <v>0</v>
      </c>
      <c r="J1672" s="50" t="n">
        <v>0</v>
      </c>
      <c r="K1672" s="50" t="n">
        <v>0</v>
      </c>
      <c r="L1672" s="50" t="n">
        <v>0</v>
      </c>
      <c r="M1672" s="50" t="n">
        <v>0</v>
      </c>
      <c r="N1672" s="50" t="n">
        <v>0</v>
      </c>
      <c r="O1672" s="50" t="n">
        <v>0</v>
      </c>
      <c r="P1672" s="50" t="n">
        <v>0</v>
      </c>
      <c r="Q1672" s="51" t="n">
        <v>0</v>
      </c>
    </row>
    <row r="1673" customFormat="false" ht="12.75" hidden="false" customHeight="false" outlineLevel="0" collapsed="false">
      <c r="B1673" s="85" t="s">
        <v>80</v>
      </c>
      <c r="C1673" s="13" t="n">
        <v>1672</v>
      </c>
      <c r="D1673" s="50" t="n">
        <v>53972.4343769612</v>
      </c>
      <c r="E1673" s="50" t="n">
        <v>0</v>
      </c>
      <c r="F1673" s="50" t="n">
        <v>0</v>
      </c>
      <c r="G1673" s="50" t="n">
        <v>0</v>
      </c>
      <c r="H1673" s="50" t="n">
        <v>0</v>
      </c>
      <c r="I1673" s="50" t="n">
        <v>0</v>
      </c>
      <c r="J1673" s="50" t="n">
        <v>0</v>
      </c>
      <c r="K1673" s="50" t="n">
        <v>0</v>
      </c>
      <c r="L1673" s="50" t="n">
        <v>0</v>
      </c>
      <c r="M1673" s="50" t="n">
        <v>0</v>
      </c>
      <c r="N1673" s="50" t="n">
        <v>0</v>
      </c>
      <c r="O1673" s="50" t="n">
        <v>0</v>
      </c>
      <c r="P1673" s="50" t="n">
        <v>0</v>
      </c>
      <c r="Q1673" s="51" t="n">
        <v>0</v>
      </c>
    </row>
    <row r="1674" customFormat="false" ht="12.75" hidden="false" customHeight="false" outlineLevel="0" collapsed="false">
      <c r="B1674" s="85" t="s">
        <v>49</v>
      </c>
      <c r="C1674" s="13" t="n">
        <v>1673</v>
      </c>
      <c r="D1674" s="50" t="n">
        <v>240584.503716165</v>
      </c>
      <c r="E1674" s="50" t="n">
        <v>0</v>
      </c>
      <c r="F1674" s="50" t="n">
        <v>0</v>
      </c>
      <c r="G1674" s="50" t="n">
        <v>0</v>
      </c>
      <c r="H1674" s="50" t="n">
        <v>0</v>
      </c>
      <c r="I1674" s="50" t="n">
        <v>0</v>
      </c>
      <c r="J1674" s="50" t="n">
        <v>0</v>
      </c>
      <c r="K1674" s="50" t="n">
        <v>0</v>
      </c>
      <c r="L1674" s="50" t="n">
        <v>0</v>
      </c>
      <c r="M1674" s="50" t="n">
        <v>0</v>
      </c>
      <c r="N1674" s="50" t="n">
        <v>0</v>
      </c>
      <c r="O1674" s="50" t="n">
        <v>0</v>
      </c>
      <c r="P1674" s="50" t="n">
        <v>0</v>
      </c>
      <c r="Q1674" s="51" t="n">
        <v>0</v>
      </c>
    </row>
    <row r="1675" customFormat="false" ht="12.75" hidden="false" customHeight="false" outlineLevel="0" collapsed="false">
      <c r="B1675" s="85" t="s">
        <v>34</v>
      </c>
      <c r="C1675" s="13" t="n">
        <v>1674</v>
      </c>
      <c r="D1675" s="50" t="n">
        <v>29501.7504144192</v>
      </c>
      <c r="E1675" s="50" t="n">
        <v>0</v>
      </c>
      <c r="F1675" s="50" t="n">
        <v>0</v>
      </c>
      <c r="G1675" s="50" t="n">
        <v>0</v>
      </c>
      <c r="H1675" s="50" t="n">
        <v>14.957554</v>
      </c>
      <c r="I1675" s="50" t="n">
        <v>0</v>
      </c>
      <c r="J1675" s="50" t="n">
        <v>0</v>
      </c>
      <c r="K1675" s="50" t="n">
        <v>0</v>
      </c>
      <c r="L1675" s="50" t="n">
        <v>0</v>
      </c>
      <c r="M1675" s="50" t="n">
        <v>0</v>
      </c>
      <c r="N1675" s="50" t="n">
        <v>0</v>
      </c>
      <c r="O1675" s="50" t="n">
        <v>0</v>
      </c>
      <c r="P1675" s="50" t="n">
        <v>0</v>
      </c>
      <c r="Q1675" s="51" t="n">
        <v>0</v>
      </c>
    </row>
    <row r="1676" customFormat="false" ht="12.75" hidden="false" customHeight="false" outlineLevel="0" collapsed="false">
      <c r="B1676" s="85" t="s">
        <v>69</v>
      </c>
      <c r="C1676" s="13" t="n">
        <v>1675</v>
      </c>
      <c r="D1676" s="50" t="n">
        <v>64702.0628966639</v>
      </c>
      <c r="E1676" s="50" t="n">
        <v>0</v>
      </c>
      <c r="F1676" s="50" t="n">
        <v>0</v>
      </c>
      <c r="G1676" s="50" t="n">
        <v>0</v>
      </c>
      <c r="H1676" s="50" t="n">
        <v>0</v>
      </c>
      <c r="I1676" s="50" t="n">
        <v>0</v>
      </c>
      <c r="J1676" s="50" t="n">
        <v>0</v>
      </c>
      <c r="K1676" s="50" t="n">
        <v>0</v>
      </c>
      <c r="L1676" s="50" t="n">
        <v>0</v>
      </c>
      <c r="M1676" s="50" t="n">
        <v>0</v>
      </c>
      <c r="N1676" s="50" t="n">
        <v>0</v>
      </c>
      <c r="O1676" s="50" t="n">
        <v>0</v>
      </c>
      <c r="P1676" s="50" t="n">
        <v>0</v>
      </c>
      <c r="Q1676" s="51" t="n">
        <v>0</v>
      </c>
    </row>
    <row r="1677" customFormat="false" ht="12.75" hidden="false" customHeight="false" outlineLevel="0" collapsed="false">
      <c r="B1677" s="85" t="s">
        <v>72</v>
      </c>
      <c r="C1677" s="13" t="n">
        <v>1676</v>
      </c>
      <c r="D1677" s="50" t="n">
        <v>0</v>
      </c>
      <c r="E1677" s="50" t="n">
        <v>0</v>
      </c>
      <c r="F1677" s="50" t="n">
        <v>0</v>
      </c>
      <c r="G1677" s="50" t="n">
        <v>0</v>
      </c>
      <c r="H1677" s="50" t="n">
        <v>0</v>
      </c>
      <c r="I1677" s="50" t="n">
        <v>0</v>
      </c>
      <c r="J1677" s="50" t="n">
        <v>0</v>
      </c>
      <c r="K1677" s="50" t="n">
        <v>0</v>
      </c>
      <c r="L1677" s="50" t="n">
        <v>0</v>
      </c>
      <c r="M1677" s="50" t="n">
        <v>0</v>
      </c>
      <c r="N1677" s="50" t="n">
        <v>0</v>
      </c>
      <c r="O1677" s="50" t="n">
        <v>0</v>
      </c>
      <c r="P1677" s="50" t="n">
        <v>0</v>
      </c>
      <c r="Q1677" s="51" t="n">
        <v>0</v>
      </c>
    </row>
    <row r="1678" customFormat="false" ht="12.75" hidden="false" customHeight="false" outlineLevel="0" collapsed="false">
      <c r="B1678" s="85" t="s">
        <v>31</v>
      </c>
      <c r="C1678" s="13" t="n">
        <v>1677</v>
      </c>
      <c r="D1678" s="50" t="n">
        <v>0</v>
      </c>
      <c r="E1678" s="50" t="n">
        <v>0</v>
      </c>
      <c r="F1678" s="50" t="n">
        <v>0</v>
      </c>
      <c r="G1678" s="50" t="n">
        <v>0</v>
      </c>
      <c r="H1678" s="50" t="n">
        <v>0</v>
      </c>
      <c r="I1678" s="50" t="n">
        <v>0</v>
      </c>
      <c r="J1678" s="50" t="n">
        <v>0</v>
      </c>
      <c r="K1678" s="50" t="n">
        <v>0</v>
      </c>
      <c r="L1678" s="50" t="n">
        <v>0</v>
      </c>
      <c r="M1678" s="50" t="n">
        <v>0</v>
      </c>
      <c r="N1678" s="50" t="n">
        <v>0</v>
      </c>
      <c r="O1678" s="50" t="n">
        <v>0</v>
      </c>
      <c r="P1678" s="50" t="n">
        <v>0</v>
      </c>
      <c r="Q1678" s="51" t="n">
        <v>0</v>
      </c>
    </row>
    <row r="1679" customFormat="false" ht="12.75" hidden="false" customHeight="false" outlineLevel="0" collapsed="false">
      <c r="B1679" s="85" t="s">
        <v>37</v>
      </c>
      <c r="C1679" s="13" t="n">
        <v>1678</v>
      </c>
      <c r="D1679" s="50" t="n">
        <v>32351.0315348462</v>
      </c>
      <c r="E1679" s="50" t="n">
        <v>0</v>
      </c>
      <c r="F1679" s="50" t="n">
        <v>0</v>
      </c>
      <c r="G1679" s="50" t="n">
        <v>0</v>
      </c>
      <c r="H1679" s="50" t="n">
        <v>-14.957554</v>
      </c>
      <c r="I1679" s="50" t="n">
        <v>0</v>
      </c>
      <c r="J1679" s="50" t="n">
        <v>0</v>
      </c>
      <c r="K1679" s="50" t="n">
        <v>0</v>
      </c>
      <c r="L1679" s="50" t="n">
        <v>0</v>
      </c>
      <c r="M1679" s="50" t="n">
        <v>0</v>
      </c>
      <c r="N1679" s="50" t="n">
        <v>0</v>
      </c>
      <c r="O1679" s="50" t="n">
        <v>0</v>
      </c>
      <c r="P1679" s="50" t="n">
        <v>0</v>
      </c>
      <c r="Q1679" s="51" t="n">
        <v>0</v>
      </c>
    </row>
    <row r="1680" customFormat="false" ht="12.75" hidden="false" customHeight="false" outlineLevel="0" collapsed="false">
      <c r="B1680" s="85" t="n">
        <v>0</v>
      </c>
      <c r="C1680" s="13" t="n">
        <v>1679</v>
      </c>
      <c r="D1680" s="50" t="n">
        <v>0</v>
      </c>
      <c r="E1680" s="50" t="n">
        <v>0</v>
      </c>
      <c r="F1680" s="50" t="n">
        <v>0</v>
      </c>
      <c r="G1680" s="50" t="n">
        <v>0</v>
      </c>
      <c r="H1680" s="50" t="n">
        <v>0</v>
      </c>
      <c r="I1680" s="50" t="n">
        <v>0</v>
      </c>
      <c r="J1680" s="50" t="n">
        <v>0</v>
      </c>
      <c r="K1680" s="50" t="n">
        <v>0</v>
      </c>
      <c r="L1680" s="50" t="n">
        <v>0</v>
      </c>
      <c r="M1680" s="50" t="n">
        <v>0</v>
      </c>
      <c r="N1680" s="50" t="n">
        <v>0</v>
      </c>
      <c r="O1680" s="50" t="n">
        <v>0</v>
      </c>
      <c r="P1680" s="50" t="n">
        <v>0</v>
      </c>
      <c r="Q1680" s="51" t="n">
        <v>0</v>
      </c>
    </row>
    <row r="1681" customFormat="false" ht="12.75" hidden="false" customHeight="false" outlineLevel="0" collapsed="false">
      <c r="B1681" s="87" t="n">
        <v>0</v>
      </c>
      <c r="C1681" s="64" t="n">
        <v>1680</v>
      </c>
      <c r="D1681" s="54" t="n">
        <v>0</v>
      </c>
      <c r="E1681" s="54" t="n">
        <v>0</v>
      </c>
      <c r="F1681" s="54" t="n">
        <v>0</v>
      </c>
      <c r="G1681" s="54" t="n">
        <v>0</v>
      </c>
      <c r="H1681" s="54" t="n">
        <v>0</v>
      </c>
      <c r="I1681" s="54" t="n">
        <v>0</v>
      </c>
      <c r="J1681" s="54" t="n">
        <v>0</v>
      </c>
      <c r="K1681" s="54" t="n">
        <v>0</v>
      </c>
      <c r="L1681" s="54" t="n">
        <v>0</v>
      </c>
      <c r="M1681" s="54" t="n">
        <v>0</v>
      </c>
      <c r="N1681" s="54" t="n">
        <v>0</v>
      </c>
      <c r="O1681" s="54" t="n">
        <v>0</v>
      </c>
      <c r="P1681" s="54" t="n">
        <v>0</v>
      </c>
      <c r="Q1681" s="55" t="n">
        <v>0</v>
      </c>
    </row>
    <row r="1682" customFormat="false" ht="12.75" hidden="false" customHeight="false" outlineLevel="0" collapsed="false">
      <c r="A1682" s="0" t="n">
        <v>43</v>
      </c>
      <c r="B1682" s="57" t="n">
        <v>36964</v>
      </c>
      <c r="C1682" s="58" t="n">
        <v>1681</v>
      </c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83"/>
    </row>
    <row r="1683" customFormat="false" ht="12.75" hidden="false" customHeight="false" outlineLevel="0" collapsed="false">
      <c r="B1683" s="61"/>
      <c r="C1683" s="13" t="n">
        <v>1682</v>
      </c>
      <c r="D1683" s="13"/>
      <c r="E1683" s="21" t="s">
        <v>5</v>
      </c>
      <c r="F1683" s="21" t="s">
        <v>6</v>
      </c>
      <c r="G1683" s="21" t="s">
        <v>7</v>
      </c>
      <c r="H1683" s="21" t="s">
        <v>8</v>
      </c>
      <c r="I1683" s="21" t="s">
        <v>9</v>
      </c>
      <c r="J1683" s="21" t="s">
        <v>10</v>
      </c>
      <c r="K1683" s="21" t="s">
        <v>11</v>
      </c>
      <c r="L1683" s="21" t="s">
        <v>12</v>
      </c>
      <c r="M1683" s="21" t="s">
        <v>13</v>
      </c>
      <c r="N1683" s="21" t="s">
        <v>14</v>
      </c>
      <c r="O1683" s="21" t="n">
        <v>2002</v>
      </c>
      <c r="P1683" s="21" t="s">
        <v>15</v>
      </c>
      <c r="Q1683" s="84" t="s">
        <v>16</v>
      </c>
    </row>
    <row r="1684" customFormat="false" ht="12.75" hidden="false" customHeight="false" outlineLevel="0" collapsed="false">
      <c r="B1684" s="85" t="s">
        <v>107</v>
      </c>
      <c r="C1684" s="13" t="n">
        <v>1683</v>
      </c>
      <c r="D1684" s="13" t="s">
        <v>4</v>
      </c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86"/>
    </row>
    <row r="1685" customFormat="false" ht="12.75" hidden="false" customHeight="false" outlineLevel="0" collapsed="false">
      <c r="B1685" s="85" t="s">
        <v>19</v>
      </c>
      <c r="C1685" s="13" t="n">
        <v>1684</v>
      </c>
      <c r="D1685" s="50" t="n">
        <v>9954198.8568058</v>
      </c>
      <c r="E1685" s="50" t="n">
        <v>0</v>
      </c>
      <c r="F1685" s="50" t="n">
        <v>0</v>
      </c>
      <c r="G1685" s="50" t="n">
        <v>128600.86</v>
      </c>
      <c r="H1685" s="50" t="n">
        <v>378804.19</v>
      </c>
      <c r="I1685" s="50" t="n">
        <v>426547.34</v>
      </c>
      <c r="J1685" s="50" t="n">
        <v>328661.92</v>
      </c>
      <c r="K1685" s="50" t="n">
        <v>354861.92</v>
      </c>
      <c r="L1685" s="50" t="n">
        <v>383888.13</v>
      </c>
      <c r="M1685" s="50" t="n">
        <v>1757081.94</v>
      </c>
      <c r="N1685" s="50" t="n">
        <v>3758446.3</v>
      </c>
      <c r="O1685" s="50" t="n">
        <v>-767412.51</v>
      </c>
      <c r="P1685" s="50" t="n">
        <v>1469273.03</v>
      </c>
      <c r="Q1685" s="51" t="n">
        <v>4460306.82</v>
      </c>
    </row>
    <row r="1686" customFormat="false" ht="12.75" hidden="false" customHeight="false" outlineLevel="0" collapsed="false">
      <c r="B1686" s="85" t="s">
        <v>20</v>
      </c>
      <c r="C1686" s="13" t="n">
        <v>1685</v>
      </c>
      <c r="D1686" s="50" t="n">
        <v>5573823.78449302</v>
      </c>
      <c r="E1686" s="50" t="n">
        <v>0</v>
      </c>
      <c r="F1686" s="50" t="n">
        <v>0</v>
      </c>
      <c r="G1686" s="50" t="n">
        <v>0</v>
      </c>
      <c r="H1686" s="50" t="n">
        <v>0</v>
      </c>
      <c r="I1686" s="50" t="n">
        <v>0</v>
      </c>
      <c r="J1686" s="50" t="n">
        <v>0</v>
      </c>
      <c r="K1686" s="50" t="n">
        <v>0</v>
      </c>
      <c r="L1686" s="50" t="n">
        <v>0</v>
      </c>
      <c r="M1686" s="50" t="n">
        <v>0</v>
      </c>
      <c r="N1686" s="50" t="n">
        <v>0</v>
      </c>
      <c r="O1686" s="50" t="n">
        <v>-218898.2</v>
      </c>
      <c r="P1686" s="50" t="n">
        <v>622805.64</v>
      </c>
      <c r="Q1686" s="51" t="n">
        <v>403907.44</v>
      </c>
    </row>
    <row r="1687" customFormat="false" ht="12.75" hidden="false" customHeight="false" outlineLevel="0" collapsed="false">
      <c r="B1687" s="85" t="s">
        <v>108</v>
      </c>
      <c r="C1687" s="13" t="n">
        <v>1686</v>
      </c>
      <c r="D1687" s="50" t="n">
        <v>0</v>
      </c>
      <c r="E1687" s="50" t="n">
        <v>0</v>
      </c>
      <c r="F1687" s="50" t="n">
        <v>0</v>
      </c>
      <c r="G1687" s="50" t="n">
        <v>0</v>
      </c>
      <c r="H1687" s="50" t="n">
        <v>0</v>
      </c>
      <c r="I1687" s="50" t="n">
        <v>0</v>
      </c>
      <c r="J1687" s="50" t="n">
        <v>0</v>
      </c>
      <c r="K1687" s="50" t="n">
        <v>0</v>
      </c>
      <c r="L1687" s="50" t="n">
        <v>0</v>
      </c>
      <c r="M1687" s="50" t="n">
        <v>0</v>
      </c>
      <c r="N1687" s="50" t="n">
        <v>0</v>
      </c>
      <c r="O1687" s="50" t="n">
        <v>0</v>
      </c>
      <c r="P1687" s="50" t="n">
        <v>0</v>
      </c>
      <c r="Q1687" s="51" t="n">
        <v>0</v>
      </c>
    </row>
    <row r="1688" customFormat="false" ht="12.75" hidden="false" customHeight="false" outlineLevel="0" collapsed="false">
      <c r="B1688" s="85" t="s">
        <v>25</v>
      </c>
      <c r="C1688" s="13" t="n">
        <v>1687</v>
      </c>
      <c r="D1688" s="50" t="n">
        <v>4299195.46921297</v>
      </c>
      <c r="E1688" s="50" t="n">
        <v>0</v>
      </c>
      <c r="F1688" s="50" t="n">
        <v>0</v>
      </c>
      <c r="G1688" s="50" t="n">
        <v>68263.4</v>
      </c>
      <c r="H1688" s="50" t="n">
        <v>142680.58</v>
      </c>
      <c r="I1688" s="50" t="n">
        <v>145363.25</v>
      </c>
      <c r="J1688" s="50" t="n">
        <v>116176.84</v>
      </c>
      <c r="K1688" s="50" t="n">
        <v>235960.89</v>
      </c>
      <c r="L1688" s="50" t="n">
        <v>147684.11</v>
      </c>
      <c r="M1688" s="50" t="n">
        <v>428076.16</v>
      </c>
      <c r="N1688" s="50" t="n">
        <v>1284205.23</v>
      </c>
      <c r="O1688" s="50" t="n">
        <v>84410</v>
      </c>
      <c r="P1688" s="50" t="n">
        <v>1291492.57</v>
      </c>
      <c r="Q1688" s="51" t="n">
        <v>2660107.8</v>
      </c>
    </row>
    <row r="1689" customFormat="false" ht="12.75" hidden="false" customHeight="false" outlineLevel="0" collapsed="false">
      <c r="B1689" s="85" t="s">
        <v>29</v>
      </c>
      <c r="C1689" s="13" t="n">
        <v>1688</v>
      </c>
      <c r="D1689" s="50" t="n">
        <v>183947.036454989</v>
      </c>
      <c r="E1689" s="50" t="n">
        <v>0</v>
      </c>
      <c r="F1689" s="50" t="n">
        <v>0</v>
      </c>
      <c r="G1689" s="50" t="n">
        <v>0</v>
      </c>
      <c r="H1689" s="50" t="n">
        <v>0</v>
      </c>
      <c r="I1689" s="50" t="n">
        <v>0</v>
      </c>
      <c r="J1689" s="50" t="n">
        <v>0</v>
      </c>
      <c r="K1689" s="50" t="n">
        <v>0</v>
      </c>
      <c r="L1689" s="50" t="n">
        <v>0</v>
      </c>
      <c r="M1689" s="50" t="n">
        <v>0</v>
      </c>
      <c r="N1689" s="50" t="n">
        <v>0</v>
      </c>
      <c r="O1689" s="50" t="n">
        <v>0</v>
      </c>
      <c r="P1689" s="50" t="n">
        <v>0</v>
      </c>
      <c r="Q1689" s="51" t="n">
        <v>0</v>
      </c>
    </row>
    <row r="1690" customFormat="false" ht="12.75" hidden="false" customHeight="false" outlineLevel="0" collapsed="false">
      <c r="B1690" s="85" t="s">
        <v>32</v>
      </c>
      <c r="C1690" s="13" t="n">
        <v>1689</v>
      </c>
      <c r="D1690" s="50" t="n">
        <v>213475.876965393</v>
      </c>
      <c r="E1690" s="50" t="n">
        <v>0</v>
      </c>
      <c r="F1690" s="50" t="n">
        <v>0</v>
      </c>
      <c r="G1690" s="50" t="n">
        <v>-1989.35</v>
      </c>
      <c r="H1690" s="50" t="n">
        <v>-3566.21</v>
      </c>
      <c r="I1690" s="50" t="n">
        <v>0</v>
      </c>
      <c r="J1690" s="50" t="n">
        <v>0</v>
      </c>
      <c r="K1690" s="50" t="n">
        <v>0</v>
      </c>
      <c r="L1690" s="50" t="n">
        <v>0</v>
      </c>
      <c r="M1690" s="50" t="n">
        <v>0</v>
      </c>
      <c r="N1690" s="50" t="n">
        <v>-5555.56</v>
      </c>
      <c r="O1690" s="50" t="n">
        <v>0</v>
      </c>
      <c r="P1690" s="50" t="n">
        <v>0</v>
      </c>
      <c r="Q1690" s="51" t="n">
        <v>-5555.56</v>
      </c>
    </row>
    <row r="1691" customFormat="false" ht="12.75" hidden="false" customHeight="false" outlineLevel="0" collapsed="false">
      <c r="B1691" s="85" t="s">
        <v>35</v>
      </c>
      <c r="C1691" s="13" t="n">
        <v>1690</v>
      </c>
      <c r="D1691" s="50" t="n">
        <v>516633.170933995</v>
      </c>
      <c r="E1691" s="50" t="n">
        <v>0</v>
      </c>
      <c r="F1691" s="50" t="n">
        <v>0</v>
      </c>
      <c r="G1691" s="50" t="n">
        <v>0</v>
      </c>
      <c r="H1691" s="50" t="n">
        <v>0</v>
      </c>
      <c r="I1691" s="50" t="n">
        <v>0</v>
      </c>
      <c r="J1691" s="50" t="n">
        <v>0</v>
      </c>
      <c r="K1691" s="50" t="n">
        <v>0</v>
      </c>
      <c r="L1691" s="50" t="n">
        <v>0</v>
      </c>
      <c r="M1691" s="50" t="n">
        <v>0</v>
      </c>
      <c r="N1691" s="50" t="n">
        <v>0</v>
      </c>
      <c r="O1691" s="50" t="n">
        <v>0</v>
      </c>
      <c r="P1691" s="50" t="n">
        <v>0</v>
      </c>
      <c r="Q1691" s="51" t="n">
        <v>0</v>
      </c>
    </row>
    <row r="1692" customFormat="false" ht="12.75" hidden="false" customHeight="false" outlineLevel="0" collapsed="false">
      <c r="B1692" s="85" t="s">
        <v>38</v>
      </c>
      <c r="C1692" s="13" t="n">
        <v>1691</v>
      </c>
      <c r="D1692" s="50" t="n">
        <v>0</v>
      </c>
      <c r="E1692" s="50" t="n">
        <v>0</v>
      </c>
      <c r="F1692" s="50" t="n">
        <v>0</v>
      </c>
      <c r="G1692" s="50" t="n">
        <v>0</v>
      </c>
      <c r="H1692" s="50" t="n">
        <v>0</v>
      </c>
      <c r="I1692" s="50" t="n">
        <v>0</v>
      </c>
      <c r="J1692" s="50" t="n">
        <v>0</v>
      </c>
      <c r="K1692" s="50" t="n">
        <v>0</v>
      </c>
      <c r="L1692" s="50" t="n">
        <v>0</v>
      </c>
      <c r="M1692" s="50" t="n">
        <v>0</v>
      </c>
      <c r="N1692" s="50" t="n">
        <v>0</v>
      </c>
      <c r="O1692" s="50" t="n">
        <v>0</v>
      </c>
      <c r="P1692" s="50" t="n">
        <v>0</v>
      </c>
      <c r="Q1692" s="51" t="n">
        <v>0</v>
      </c>
    </row>
    <row r="1693" customFormat="false" ht="12.75" hidden="false" customHeight="false" outlineLevel="0" collapsed="false">
      <c r="B1693" s="85" t="s">
        <v>43</v>
      </c>
      <c r="C1693" s="13" t="n">
        <v>1692</v>
      </c>
      <c r="D1693" s="50" t="n">
        <v>4871714.88030855</v>
      </c>
      <c r="E1693" s="50" t="n">
        <v>0</v>
      </c>
      <c r="F1693" s="50" t="n">
        <v>0</v>
      </c>
      <c r="G1693" s="50" t="n">
        <v>11170.76</v>
      </c>
      <c r="H1693" s="50" t="n">
        <v>197785.56</v>
      </c>
      <c r="I1693" s="50" t="n">
        <v>205971.26</v>
      </c>
      <c r="J1693" s="50" t="n">
        <v>136896.09</v>
      </c>
      <c r="K1693" s="50" t="n">
        <v>-45502.74</v>
      </c>
      <c r="L1693" s="50" t="n">
        <v>168057.76</v>
      </c>
      <c r="M1693" s="50" t="n">
        <v>527291.11</v>
      </c>
      <c r="N1693" s="50" t="n">
        <v>1201669.8</v>
      </c>
      <c r="O1693" s="50" t="n">
        <v>119173.44</v>
      </c>
      <c r="P1693" s="50" t="n">
        <v>-3349946.89</v>
      </c>
      <c r="Q1693" s="51" t="n">
        <v>-2029103.65</v>
      </c>
    </row>
    <row r="1694" customFormat="false" ht="12.75" hidden="false" customHeight="false" outlineLevel="0" collapsed="false">
      <c r="B1694" s="85" t="s">
        <v>47</v>
      </c>
      <c r="C1694" s="13" t="n">
        <v>1693</v>
      </c>
      <c r="D1694" s="50" t="n">
        <v>1173693.19182573</v>
      </c>
      <c r="E1694" s="50" t="n">
        <v>0</v>
      </c>
      <c r="F1694" s="50" t="n">
        <v>0</v>
      </c>
      <c r="G1694" s="50" t="n">
        <v>9151</v>
      </c>
      <c r="H1694" s="50" t="n">
        <v>-15849.8</v>
      </c>
      <c r="I1694" s="50" t="n">
        <v>0</v>
      </c>
      <c r="J1694" s="50" t="n">
        <v>0</v>
      </c>
      <c r="K1694" s="50" t="n">
        <v>-2149.27</v>
      </c>
      <c r="L1694" s="50" t="n">
        <v>922.94</v>
      </c>
      <c r="M1694" s="50" t="n">
        <v>628278.35</v>
      </c>
      <c r="N1694" s="50" t="n">
        <v>620353.22</v>
      </c>
      <c r="O1694" s="50" t="n">
        <v>-1092485.61</v>
      </c>
      <c r="P1694" s="50" t="n">
        <v>251256.19</v>
      </c>
      <c r="Q1694" s="51" t="n">
        <v>-220876.2</v>
      </c>
    </row>
    <row r="1695" customFormat="false" ht="12.75" hidden="false" customHeight="false" outlineLevel="0" collapsed="false">
      <c r="B1695" s="85" t="s">
        <v>50</v>
      </c>
      <c r="C1695" s="13" t="n">
        <v>1694</v>
      </c>
      <c r="D1695" s="50" t="n">
        <v>840318.792241751</v>
      </c>
      <c r="E1695" s="50" t="n">
        <v>0</v>
      </c>
      <c r="F1695" s="50" t="n">
        <v>0</v>
      </c>
      <c r="G1695" s="50" t="n">
        <v>0</v>
      </c>
      <c r="H1695" s="50" t="n">
        <v>0</v>
      </c>
      <c r="I1695" s="50" t="n">
        <v>0</v>
      </c>
      <c r="J1695" s="50" t="n">
        <v>0</v>
      </c>
      <c r="K1695" s="50" t="n">
        <v>0</v>
      </c>
      <c r="L1695" s="50" t="n">
        <v>0</v>
      </c>
      <c r="M1695" s="50" t="n">
        <v>0</v>
      </c>
      <c r="N1695" s="50" t="n">
        <v>0</v>
      </c>
      <c r="O1695" s="50" t="n">
        <v>219284.54</v>
      </c>
      <c r="P1695" s="50" t="n">
        <v>-612275.84</v>
      </c>
      <c r="Q1695" s="51" t="n">
        <v>-392991.3</v>
      </c>
    </row>
    <row r="1696" customFormat="false" ht="12.75" hidden="false" customHeight="false" outlineLevel="0" collapsed="false">
      <c r="B1696" s="85" t="s">
        <v>53</v>
      </c>
      <c r="C1696" s="13" t="n">
        <v>1695</v>
      </c>
      <c r="D1696" s="50" t="n">
        <v>326473.227689417</v>
      </c>
      <c r="E1696" s="50" t="n">
        <v>0</v>
      </c>
      <c r="F1696" s="50" t="n">
        <v>0</v>
      </c>
      <c r="G1696" s="50" t="n">
        <v>24667.88</v>
      </c>
      <c r="H1696" s="50" t="n">
        <v>0</v>
      </c>
      <c r="I1696" s="50" t="n">
        <v>0</v>
      </c>
      <c r="J1696" s="50" t="n">
        <v>0</v>
      </c>
      <c r="K1696" s="50" t="n">
        <v>0</v>
      </c>
      <c r="L1696" s="50" t="n">
        <v>0</v>
      </c>
      <c r="M1696" s="50" t="n">
        <v>0</v>
      </c>
      <c r="N1696" s="50" t="n">
        <v>24667.88</v>
      </c>
      <c r="O1696" s="50" t="n">
        <v>0</v>
      </c>
      <c r="P1696" s="50" t="n">
        <v>0</v>
      </c>
      <c r="Q1696" s="51" t="n">
        <v>24667.88</v>
      </c>
    </row>
    <row r="1697" customFormat="false" ht="12.75" hidden="false" customHeight="false" outlineLevel="0" collapsed="false">
      <c r="B1697" s="85" t="s">
        <v>56</v>
      </c>
      <c r="C1697" s="13" t="n">
        <v>1696</v>
      </c>
      <c r="D1697" s="50" t="n">
        <v>434969.672192719</v>
      </c>
      <c r="E1697" s="50" t="n">
        <v>0</v>
      </c>
      <c r="F1697" s="50" t="n">
        <v>0</v>
      </c>
      <c r="G1697" s="50" t="n">
        <v>397.87</v>
      </c>
      <c r="H1697" s="50" t="n">
        <v>0</v>
      </c>
      <c r="I1697" s="50" t="n">
        <v>0</v>
      </c>
      <c r="J1697" s="50" t="n">
        <v>0</v>
      </c>
      <c r="K1697" s="50" t="n">
        <v>0</v>
      </c>
      <c r="L1697" s="50" t="n">
        <v>0</v>
      </c>
      <c r="M1697" s="50" t="n">
        <v>0</v>
      </c>
      <c r="N1697" s="50" t="n">
        <v>397.87</v>
      </c>
      <c r="O1697" s="50" t="n">
        <v>0</v>
      </c>
      <c r="P1697" s="50" t="n">
        <v>0</v>
      </c>
      <c r="Q1697" s="51" t="n">
        <v>397.87</v>
      </c>
    </row>
    <row r="1698" customFormat="false" ht="12.75" hidden="false" customHeight="false" outlineLevel="0" collapsed="false">
      <c r="B1698" s="85" t="s">
        <v>59</v>
      </c>
      <c r="C1698" s="13" t="n">
        <v>1697</v>
      </c>
      <c r="D1698" s="50" t="n">
        <v>56920.7991089801</v>
      </c>
      <c r="E1698" s="50" t="n">
        <v>0</v>
      </c>
      <c r="F1698" s="50" t="n">
        <v>0</v>
      </c>
      <c r="G1698" s="50" t="n">
        <v>0</v>
      </c>
      <c r="H1698" s="50" t="n">
        <v>0</v>
      </c>
      <c r="I1698" s="50" t="n">
        <v>0</v>
      </c>
      <c r="J1698" s="50" t="n">
        <v>0</v>
      </c>
      <c r="K1698" s="50" t="n">
        <v>0</v>
      </c>
      <c r="L1698" s="50" t="n">
        <v>0</v>
      </c>
      <c r="M1698" s="50" t="n">
        <v>0</v>
      </c>
      <c r="N1698" s="50" t="n">
        <v>0</v>
      </c>
      <c r="O1698" s="50" t="n">
        <v>0</v>
      </c>
      <c r="P1698" s="50" t="n">
        <v>0</v>
      </c>
      <c r="Q1698" s="51" t="n">
        <v>0</v>
      </c>
    </row>
    <row r="1699" customFormat="false" ht="12.75" hidden="false" customHeight="false" outlineLevel="0" collapsed="false">
      <c r="B1699" s="85" t="s">
        <v>109</v>
      </c>
      <c r="C1699" s="13" t="n">
        <v>1698</v>
      </c>
      <c r="D1699" s="50" t="n">
        <v>0</v>
      </c>
      <c r="E1699" s="50" t="n">
        <v>0</v>
      </c>
      <c r="F1699" s="50" t="n">
        <v>0</v>
      </c>
      <c r="G1699" s="50" t="n">
        <v>0</v>
      </c>
      <c r="H1699" s="50" t="n">
        <v>0</v>
      </c>
      <c r="I1699" s="50" t="n">
        <v>0</v>
      </c>
      <c r="J1699" s="50" t="n">
        <v>0</v>
      </c>
      <c r="K1699" s="50" t="n">
        <v>0</v>
      </c>
      <c r="L1699" s="50" t="n">
        <v>0</v>
      </c>
      <c r="M1699" s="50" t="n">
        <v>0</v>
      </c>
      <c r="N1699" s="50" t="n">
        <v>0</v>
      </c>
      <c r="O1699" s="50" t="n">
        <v>0</v>
      </c>
      <c r="P1699" s="50" t="n">
        <v>0</v>
      </c>
      <c r="Q1699" s="51" t="n">
        <v>0</v>
      </c>
    </row>
    <row r="1700" customFormat="false" ht="12.75" hidden="false" customHeight="false" outlineLevel="0" collapsed="false">
      <c r="B1700" s="85" t="s">
        <v>64</v>
      </c>
      <c r="C1700" s="13" t="n">
        <v>1699</v>
      </c>
      <c r="D1700" s="50" t="n">
        <v>9673126.24358043</v>
      </c>
      <c r="E1700" s="50" t="n">
        <v>0</v>
      </c>
      <c r="F1700" s="50" t="n">
        <v>0</v>
      </c>
      <c r="G1700" s="50" t="n">
        <v>14711.24</v>
      </c>
      <c r="H1700" s="50" t="n">
        <v>43225</v>
      </c>
      <c r="I1700" s="50" t="n">
        <v>45992</v>
      </c>
      <c r="J1700" s="50" t="n">
        <v>45741.09</v>
      </c>
      <c r="K1700" s="50" t="n">
        <v>96259.03</v>
      </c>
      <c r="L1700" s="50" t="n">
        <v>46594.57</v>
      </c>
      <c r="M1700" s="50" t="n">
        <v>131948.91</v>
      </c>
      <c r="N1700" s="50" t="n">
        <v>424471.84</v>
      </c>
      <c r="O1700" s="50" t="n">
        <v>-128282.15</v>
      </c>
      <c r="P1700" s="50" t="n">
        <v>1163650.97</v>
      </c>
      <c r="Q1700" s="51" t="n">
        <v>1459840.66</v>
      </c>
    </row>
    <row r="1701" customFormat="false" ht="12.75" hidden="false" customHeight="false" outlineLevel="0" collapsed="false">
      <c r="B1701" s="85" t="s">
        <v>67</v>
      </c>
      <c r="C1701" s="13" t="n">
        <v>1700</v>
      </c>
      <c r="D1701" s="50" t="n">
        <v>321992.215810773</v>
      </c>
      <c r="E1701" s="50" t="n">
        <v>0</v>
      </c>
      <c r="F1701" s="50" t="n">
        <v>0</v>
      </c>
      <c r="G1701" s="50" t="n">
        <v>-1591.48</v>
      </c>
      <c r="H1701" s="50" t="n">
        <v>0</v>
      </c>
      <c r="I1701" s="50" t="n">
        <v>0</v>
      </c>
      <c r="J1701" s="50" t="n">
        <v>0</v>
      </c>
      <c r="K1701" s="50" t="n">
        <v>0</v>
      </c>
      <c r="L1701" s="50" t="n">
        <v>0</v>
      </c>
      <c r="M1701" s="50" t="n">
        <v>0</v>
      </c>
      <c r="N1701" s="50" t="n">
        <v>-1591.48</v>
      </c>
      <c r="O1701" s="50" t="n">
        <v>0</v>
      </c>
      <c r="P1701" s="50" t="n">
        <v>0</v>
      </c>
      <c r="Q1701" s="51" t="n">
        <v>-1591.48</v>
      </c>
    </row>
    <row r="1702" customFormat="false" ht="12.75" hidden="false" customHeight="false" outlineLevel="0" collapsed="false">
      <c r="B1702" s="85" t="s">
        <v>70</v>
      </c>
      <c r="C1702" s="13" t="n">
        <v>1701</v>
      </c>
      <c r="D1702" s="50" t="n">
        <v>120728.218690218</v>
      </c>
      <c r="E1702" s="50" t="n">
        <v>0</v>
      </c>
      <c r="F1702" s="50" t="n">
        <v>0</v>
      </c>
      <c r="G1702" s="50" t="n">
        <v>0</v>
      </c>
      <c r="H1702" s="50" t="n">
        <v>0</v>
      </c>
      <c r="I1702" s="50" t="n">
        <v>0</v>
      </c>
      <c r="J1702" s="50" t="n">
        <v>0</v>
      </c>
      <c r="K1702" s="50" t="n">
        <v>0</v>
      </c>
      <c r="L1702" s="50" t="n">
        <v>0</v>
      </c>
      <c r="M1702" s="50" t="n">
        <v>0</v>
      </c>
      <c r="N1702" s="50" t="n">
        <v>0</v>
      </c>
      <c r="O1702" s="50" t="n">
        <v>0</v>
      </c>
      <c r="P1702" s="50" t="n">
        <v>0</v>
      </c>
      <c r="Q1702" s="51" t="n">
        <v>0</v>
      </c>
    </row>
    <row r="1703" customFormat="false" ht="12.75" hidden="false" customHeight="false" outlineLevel="0" collapsed="false">
      <c r="B1703" s="85" t="s">
        <v>75</v>
      </c>
      <c r="C1703" s="13" t="n">
        <v>1702</v>
      </c>
      <c r="D1703" s="50" t="n">
        <v>3658546.89657939</v>
      </c>
      <c r="E1703" s="50" t="n">
        <v>0</v>
      </c>
      <c r="F1703" s="50" t="n">
        <v>0</v>
      </c>
      <c r="G1703" s="50" t="n">
        <v>3819.54</v>
      </c>
      <c r="H1703" s="50" t="n">
        <v>14529.06</v>
      </c>
      <c r="I1703" s="50" t="n">
        <v>29220.83</v>
      </c>
      <c r="J1703" s="50" t="n">
        <v>29847.9</v>
      </c>
      <c r="K1703" s="50" t="n">
        <v>70294.01</v>
      </c>
      <c r="L1703" s="50" t="n">
        <v>20628.75</v>
      </c>
      <c r="M1703" s="50" t="n">
        <v>41487.41</v>
      </c>
      <c r="N1703" s="50" t="n">
        <v>209827.5</v>
      </c>
      <c r="O1703" s="50" t="n">
        <v>249385.47</v>
      </c>
      <c r="P1703" s="50" t="n">
        <v>2102290.39</v>
      </c>
      <c r="Q1703" s="51" t="n">
        <v>2561503.36</v>
      </c>
    </row>
    <row r="1704" customFormat="false" ht="12.75" hidden="false" customHeight="false" outlineLevel="0" collapsed="false">
      <c r="B1704" s="85" t="s">
        <v>78</v>
      </c>
      <c r="C1704" s="13" t="n">
        <v>1703</v>
      </c>
      <c r="D1704" s="50" t="n">
        <v>95213.3058241977</v>
      </c>
      <c r="E1704" s="50" t="n">
        <v>0</v>
      </c>
      <c r="F1704" s="50" t="n">
        <v>0</v>
      </c>
      <c r="G1704" s="50" t="n">
        <v>0</v>
      </c>
      <c r="H1704" s="50" t="n">
        <v>0</v>
      </c>
      <c r="I1704" s="50" t="n">
        <v>0</v>
      </c>
      <c r="J1704" s="50" t="n">
        <v>0</v>
      </c>
      <c r="K1704" s="50" t="n">
        <v>0</v>
      </c>
      <c r="L1704" s="50" t="n">
        <v>0</v>
      </c>
      <c r="M1704" s="50" t="n">
        <v>0</v>
      </c>
      <c r="N1704" s="50" t="n">
        <v>0</v>
      </c>
      <c r="O1704" s="50" t="n">
        <v>0</v>
      </c>
      <c r="P1704" s="50" t="n">
        <v>0</v>
      </c>
      <c r="Q1704" s="51" t="n">
        <v>0</v>
      </c>
    </row>
    <row r="1705" customFormat="false" ht="12.75" hidden="false" customHeight="false" outlineLevel="0" collapsed="false">
      <c r="B1705" s="85"/>
      <c r="C1705" s="13" t="n">
        <v>1704</v>
      </c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1"/>
    </row>
    <row r="1706" customFormat="false" ht="12.75" hidden="false" customHeight="false" outlineLevel="0" collapsed="false">
      <c r="B1706" s="85" t="s">
        <v>83</v>
      </c>
      <c r="C1706" s="13" t="n">
        <v>1705</v>
      </c>
      <c r="D1706" s="50" t="s">
        <v>4</v>
      </c>
      <c r="E1706" s="50"/>
      <c r="F1706" s="50"/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1"/>
    </row>
    <row r="1707" customFormat="false" ht="12.75" hidden="false" customHeight="false" outlineLevel="0" collapsed="false">
      <c r="B1707" s="85" t="s">
        <v>22</v>
      </c>
      <c r="C1707" s="13" t="n">
        <v>1706</v>
      </c>
      <c r="D1707" s="50" t="n">
        <v>378983.990231144</v>
      </c>
      <c r="E1707" s="50" t="n">
        <v>0</v>
      </c>
      <c r="F1707" s="50" t="n">
        <v>0</v>
      </c>
      <c r="G1707" s="50" t="n">
        <v>0</v>
      </c>
      <c r="H1707" s="50" t="n">
        <v>0</v>
      </c>
      <c r="I1707" s="50" t="n">
        <v>0</v>
      </c>
      <c r="J1707" s="50" t="n">
        <v>0</v>
      </c>
      <c r="K1707" s="50" t="n">
        <v>0</v>
      </c>
      <c r="L1707" s="50" t="n">
        <v>0</v>
      </c>
      <c r="M1707" s="50" t="n">
        <v>0</v>
      </c>
      <c r="N1707" s="50" t="n">
        <v>0</v>
      </c>
      <c r="O1707" s="50" t="n">
        <v>0</v>
      </c>
      <c r="P1707" s="50" t="n">
        <v>0</v>
      </c>
      <c r="Q1707" s="51" t="n">
        <v>0</v>
      </c>
    </row>
    <row r="1708" customFormat="false" ht="12.75" hidden="false" customHeight="false" outlineLevel="0" collapsed="false">
      <c r="B1708" s="85" t="s">
        <v>27</v>
      </c>
      <c r="C1708" s="13" t="n">
        <v>1707</v>
      </c>
      <c r="D1708" s="50" t="n">
        <v>2456019.50208783</v>
      </c>
      <c r="E1708" s="50" t="n">
        <v>0</v>
      </c>
      <c r="F1708" s="50" t="n">
        <v>0</v>
      </c>
      <c r="G1708" s="50" t="n">
        <v>0</v>
      </c>
      <c r="H1708" s="50" t="n">
        <v>0</v>
      </c>
      <c r="I1708" s="50" t="n">
        <v>0</v>
      </c>
      <c r="J1708" s="50" t="n">
        <v>0</v>
      </c>
      <c r="K1708" s="50" t="n">
        <v>0</v>
      </c>
      <c r="L1708" s="50" t="n">
        <v>0</v>
      </c>
      <c r="M1708" s="50" t="n">
        <v>0</v>
      </c>
      <c r="N1708" s="50" t="n">
        <v>0</v>
      </c>
      <c r="O1708" s="50" t="n">
        <v>0</v>
      </c>
      <c r="P1708" s="50" t="n">
        <v>0</v>
      </c>
      <c r="Q1708" s="51" t="n">
        <v>0</v>
      </c>
    </row>
    <row r="1709" customFormat="false" ht="12.75" hidden="false" customHeight="false" outlineLevel="0" collapsed="false">
      <c r="B1709" s="85" t="s">
        <v>77</v>
      </c>
      <c r="C1709" s="13" t="n">
        <v>1708</v>
      </c>
      <c r="D1709" s="50" t="n">
        <v>658745.636569048</v>
      </c>
      <c r="E1709" s="50" t="n">
        <v>0</v>
      </c>
      <c r="F1709" s="50" t="n">
        <v>0</v>
      </c>
      <c r="G1709" s="50" t="n">
        <v>-2.58204636338632E-012</v>
      </c>
      <c r="H1709" s="50" t="n">
        <v>-2.17814140559742</v>
      </c>
      <c r="I1709" s="50" t="n">
        <v>-14.0192855522083</v>
      </c>
      <c r="J1709" s="50" t="n">
        <v>-21.773743653211</v>
      </c>
      <c r="K1709" s="50" t="n">
        <v>-55.5060446503538</v>
      </c>
      <c r="L1709" s="50" t="n">
        <v>-11.3248066649496</v>
      </c>
      <c r="M1709" s="50" t="n">
        <v>-18.1143358221241</v>
      </c>
      <c r="N1709" s="50" t="n">
        <v>-122.916357748447</v>
      </c>
      <c r="O1709" s="50" t="n">
        <v>-33.3640049766048</v>
      </c>
      <c r="P1709" s="50" t="n">
        <v>-18.6253483261875</v>
      </c>
      <c r="Q1709" s="51" t="n">
        <v>-174.905711051239</v>
      </c>
    </row>
    <row r="1710" customFormat="false" ht="12.75" hidden="false" customHeight="false" outlineLevel="0" collapsed="false">
      <c r="B1710" s="85" t="s">
        <v>66</v>
      </c>
      <c r="C1710" s="13" t="n">
        <v>1709</v>
      </c>
      <c r="D1710" s="50" t="n">
        <v>1676753.11796169</v>
      </c>
      <c r="E1710" s="50" t="n">
        <v>0</v>
      </c>
      <c r="F1710" s="50" t="n">
        <v>0</v>
      </c>
      <c r="G1710" s="50" t="n">
        <v>0</v>
      </c>
      <c r="H1710" s="50" t="n">
        <v>0</v>
      </c>
      <c r="I1710" s="50" t="n">
        <v>0</v>
      </c>
      <c r="J1710" s="50" t="n">
        <v>0</v>
      </c>
      <c r="K1710" s="50" t="n">
        <v>0</v>
      </c>
      <c r="L1710" s="50" t="n">
        <v>0</v>
      </c>
      <c r="M1710" s="50" t="n">
        <v>0</v>
      </c>
      <c r="N1710" s="50" t="n">
        <v>0</v>
      </c>
      <c r="O1710" s="50" t="n">
        <v>0</v>
      </c>
      <c r="P1710" s="50" t="n">
        <v>0</v>
      </c>
      <c r="Q1710" s="51" t="n">
        <v>0</v>
      </c>
    </row>
    <row r="1711" customFormat="false" ht="12.75" hidden="false" customHeight="false" outlineLevel="0" collapsed="false">
      <c r="B1711" s="85" t="s">
        <v>45</v>
      </c>
      <c r="C1711" s="13" t="n">
        <v>1710</v>
      </c>
      <c r="D1711" s="50" t="n">
        <v>0</v>
      </c>
      <c r="E1711" s="50" t="n">
        <v>0</v>
      </c>
      <c r="F1711" s="50" t="n">
        <v>0</v>
      </c>
      <c r="G1711" s="50" t="n">
        <v>0</v>
      </c>
      <c r="H1711" s="50" t="n">
        <v>0</v>
      </c>
      <c r="I1711" s="50" t="n">
        <v>0</v>
      </c>
      <c r="J1711" s="50" t="n">
        <v>0</v>
      </c>
      <c r="K1711" s="50" t="n">
        <v>0</v>
      </c>
      <c r="L1711" s="50" t="n">
        <v>0</v>
      </c>
      <c r="M1711" s="50" t="n">
        <v>0</v>
      </c>
      <c r="N1711" s="50" t="n">
        <v>0</v>
      </c>
      <c r="O1711" s="50" t="n">
        <v>0</v>
      </c>
      <c r="P1711" s="50" t="n">
        <v>0</v>
      </c>
      <c r="Q1711" s="51" t="n">
        <v>0</v>
      </c>
    </row>
    <row r="1712" customFormat="false" ht="12.75" hidden="false" customHeight="false" outlineLevel="0" collapsed="false">
      <c r="B1712" s="85" t="s">
        <v>52</v>
      </c>
      <c r="C1712" s="13" t="n">
        <v>1711</v>
      </c>
      <c r="D1712" s="50" t="n">
        <v>181419.699373048</v>
      </c>
      <c r="E1712" s="50" t="n">
        <v>0</v>
      </c>
      <c r="F1712" s="50" t="n">
        <v>0</v>
      </c>
      <c r="G1712" s="50" t="n">
        <v>0</v>
      </c>
      <c r="H1712" s="50" t="n">
        <v>0</v>
      </c>
      <c r="I1712" s="50" t="n">
        <v>0</v>
      </c>
      <c r="J1712" s="50" t="n">
        <v>0</v>
      </c>
      <c r="K1712" s="50" t="n">
        <v>0</v>
      </c>
      <c r="L1712" s="50" t="n">
        <v>0</v>
      </c>
      <c r="M1712" s="50" t="n">
        <v>0</v>
      </c>
      <c r="N1712" s="50" t="n">
        <v>0</v>
      </c>
      <c r="O1712" s="50" t="n">
        <v>0</v>
      </c>
      <c r="P1712" s="50" t="n">
        <v>0</v>
      </c>
      <c r="Q1712" s="51" t="n">
        <v>0</v>
      </c>
    </row>
    <row r="1713" customFormat="false" ht="12.75" hidden="false" customHeight="false" outlineLevel="0" collapsed="false">
      <c r="B1713" s="85" t="s">
        <v>80</v>
      </c>
      <c r="C1713" s="13" t="n">
        <v>1712</v>
      </c>
      <c r="D1713" s="50" t="n">
        <v>51890.4953967083</v>
      </c>
      <c r="E1713" s="50" t="n">
        <v>0</v>
      </c>
      <c r="F1713" s="50" t="n">
        <v>0</v>
      </c>
      <c r="G1713" s="50" t="n">
        <v>0</v>
      </c>
      <c r="H1713" s="50" t="n">
        <v>0</v>
      </c>
      <c r="I1713" s="50" t="n">
        <v>0</v>
      </c>
      <c r="J1713" s="50" t="n">
        <v>0</v>
      </c>
      <c r="K1713" s="50" t="n">
        <v>0</v>
      </c>
      <c r="L1713" s="50" t="n">
        <v>0</v>
      </c>
      <c r="M1713" s="50" t="n">
        <v>0</v>
      </c>
      <c r="N1713" s="50" t="n">
        <v>0</v>
      </c>
      <c r="O1713" s="50" t="n">
        <v>0</v>
      </c>
      <c r="P1713" s="50" t="n">
        <v>0</v>
      </c>
      <c r="Q1713" s="51" t="n">
        <v>0</v>
      </c>
    </row>
    <row r="1714" customFormat="false" ht="12.75" hidden="false" customHeight="false" outlineLevel="0" collapsed="false">
      <c r="B1714" s="85" t="s">
        <v>49</v>
      </c>
      <c r="C1714" s="13" t="n">
        <v>1713</v>
      </c>
      <c r="D1714" s="50" t="n">
        <v>223805.775702093</v>
      </c>
      <c r="E1714" s="50" t="n">
        <v>0</v>
      </c>
      <c r="F1714" s="50" t="n">
        <v>0</v>
      </c>
      <c r="G1714" s="50" t="n">
        <v>0</v>
      </c>
      <c r="H1714" s="50" t="n">
        <v>0</v>
      </c>
      <c r="I1714" s="50" t="n">
        <v>0</v>
      </c>
      <c r="J1714" s="50" t="n">
        <v>0</v>
      </c>
      <c r="K1714" s="50" t="n">
        <v>0</v>
      </c>
      <c r="L1714" s="50" t="n">
        <v>0</v>
      </c>
      <c r="M1714" s="50" t="n">
        <v>0</v>
      </c>
      <c r="N1714" s="50" t="n">
        <v>0</v>
      </c>
      <c r="O1714" s="50" t="n">
        <v>0</v>
      </c>
      <c r="P1714" s="50" t="n">
        <v>0</v>
      </c>
      <c r="Q1714" s="51" t="n">
        <v>0</v>
      </c>
    </row>
    <row r="1715" customFormat="false" ht="12.75" hidden="false" customHeight="false" outlineLevel="0" collapsed="false">
      <c r="B1715" s="85" t="s">
        <v>34</v>
      </c>
      <c r="C1715" s="13" t="n">
        <v>1714</v>
      </c>
      <c r="D1715" s="50" t="n">
        <v>55533.7590380133</v>
      </c>
      <c r="E1715" s="50" t="n">
        <v>0</v>
      </c>
      <c r="F1715" s="50" t="n">
        <v>0</v>
      </c>
      <c r="G1715" s="50" t="n">
        <v>0</v>
      </c>
      <c r="H1715" s="50" t="n">
        <v>29.920077</v>
      </c>
      <c r="I1715" s="50" t="n">
        <v>0</v>
      </c>
      <c r="J1715" s="50" t="n">
        <v>0</v>
      </c>
      <c r="K1715" s="50" t="n">
        <v>0</v>
      </c>
      <c r="L1715" s="50" t="n">
        <v>0</v>
      </c>
      <c r="M1715" s="50" t="n">
        <v>0</v>
      </c>
      <c r="N1715" s="50" t="n">
        <v>0</v>
      </c>
      <c r="O1715" s="50" t="n">
        <v>0</v>
      </c>
      <c r="P1715" s="50" t="n">
        <v>0</v>
      </c>
      <c r="Q1715" s="51" t="n">
        <v>0</v>
      </c>
    </row>
    <row r="1716" customFormat="false" ht="12.75" hidden="false" customHeight="false" outlineLevel="0" collapsed="false">
      <c r="B1716" s="85" t="s">
        <v>69</v>
      </c>
      <c r="C1716" s="13" t="n">
        <v>1715</v>
      </c>
      <c r="D1716" s="50" t="n">
        <v>60832.8691080672</v>
      </c>
      <c r="E1716" s="50" t="n">
        <v>0</v>
      </c>
      <c r="F1716" s="50" t="n">
        <v>0</v>
      </c>
      <c r="G1716" s="50" t="n">
        <v>0</v>
      </c>
      <c r="H1716" s="50" t="n">
        <v>0</v>
      </c>
      <c r="I1716" s="50" t="n">
        <v>0</v>
      </c>
      <c r="J1716" s="50" t="n">
        <v>0</v>
      </c>
      <c r="K1716" s="50" t="n">
        <v>0</v>
      </c>
      <c r="L1716" s="50" t="n">
        <v>0</v>
      </c>
      <c r="M1716" s="50" t="n">
        <v>0</v>
      </c>
      <c r="N1716" s="50" t="n">
        <v>0</v>
      </c>
      <c r="O1716" s="50" t="n">
        <v>0</v>
      </c>
      <c r="P1716" s="50" t="n">
        <v>0</v>
      </c>
      <c r="Q1716" s="51" t="n">
        <v>0</v>
      </c>
    </row>
    <row r="1717" customFormat="false" ht="12.75" hidden="false" customHeight="false" outlineLevel="0" collapsed="false">
      <c r="B1717" s="85" t="s">
        <v>72</v>
      </c>
      <c r="C1717" s="13" t="n">
        <v>1716</v>
      </c>
      <c r="D1717" s="50" t="n">
        <v>0</v>
      </c>
      <c r="E1717" s="50" t="n">
        <v>0</v>
      </c>
      <c r="F1717" s="50" t="n">
        <v>0</v>
      </c>
      <c r="G1717" s="50" t="n">
        <v>0</v>
      </c>
      <c r="H1717" s="50" t="n">
        <v>0</v>
      </c>
      <c r="I1717" s="50" t="n">
        <v>0</v>
      </c>
      <c r="J1717" s="50" t="n">
        <v>0</v>
      </c>
      <c r="K1717" s="50" t="n">
        <v>0</v>
      </c>
      <c r="L1717" s="50" t="n">
        <v>0</v>
      </c>
      <c r="M1717" s="50" t="n">
        <v>0</v>
      </c>
      <c r="N1717" s="50" t="n">
        <v>0</v>
      </c>
      <c r="O1717" s="50" t="n">
        <v>0</v>
      </c>
      <c r="P1717" s="50" t="n">
        <v>0</v>
      </c>
      <c r="Q1717" s="51" t="n">
        <v>0</v>
      </c>
    </row>
    <row r="1718" customFormat="false" ht="12.75" hidden="false" customHeight="false" outlineLevel="0" collapsed="false">
      <c r="B1718" s="85" t="s">
        <v>31</v>
      </c>
      <c r="C1718" s="13" t="n">
        <v>1717</v>
      </c>
      <c r="D1718" s="50" t="n">
        <v>0</v>
      </c>
      <c r="E1718" s="50" t="n">
        <v>0</v>
      </c>
      <c r="F1718" s="50" t="n">
        <v>0</v>
      </c>
      <c r="G1718" s="50" t="n">
        <v>0</v>
      </c>
      <c r="H1718" s="50" t="n">
        <v>0</v>
      </c>
      <c r="I1718" s="50" t="n">
        <v>0</v>
      </c>
      <c r="J1718" s="50" t="n">
        <v>0</v>
      </c>
      <c r="K1718" s="50" t="n">
        <v>0</v>
      </c>
      <c r="L1718" s="50" t="n">
        <v>0</v>
      </c>
      <c r="M1718" s="50" t="n">
        <v>0</v>
      </c>
      <c r="N1718" s="50" t="n">
        <v>0</v>
      </c>
      <c r="O1718" s="50" t="n">
        <v>0</v>
      </c>
      <c r="P1718" s="50" t="n">
        <v>0</v>
      </c>
      <c r="Q1718" s="51" t="n">
        <v>0</v>
      </c>
    </row>
    <row r="1719" customFormat="false" ht="12.75" hidden="false" customHeight="false" outlineLevel="0" collapsed="false">
      <c r="B1719" s="85" t="s">
        <v>37</v>
      </c>
      <c r="C1719" s="13" t="n">
        <v>1718</v>
      </c>
      <c r="D1719" s="50" t="n">
        <v>6.09953667833877E-005</v>
      </c>
      <c r="E1719" s="50" t="n">
        <v>0</v>
      </c>
      <c r="F1719" s="50" t="n">
        <v>0</v>
      </c>
      <c r="G1719" s="50" t="n">
        <v>0</v>
      </c>
      <c r="H1719" s="50" t="n">
        <v>0</v>
      </c>
      <c r="I1719" s="50" t="n">
        <v>0</v>
      </c>
      <c r="J1719" s="50" t="n">
        <v>0</v>
      </c>
      <c r="K1719" s="50" t="n">
        <v>0</v>
      </c>
      <c r="L1719" s="50" t="n">
        <v>0</v>
      </c>
      <c r="M1719" s="50" t="n">
        <v>0</v>
      </c>
      <c r="N1719" s="50" t="n">
        <v>0</v>
      </c>
      <c r="O1719" s="50" t="n">
        <v>0</v>
      </c>
      <c r="P1719" s="50" t="n">
        <v>0</v>
      </c>
      <c r="Q1719" s="51" t="n">
        <v>0</v>
      </c>
    </row>
    <row r="1720" customFormat="false" ht="12.75" hidden="false" customHeight="false" outlineLevel="0" collapsed="false">
      <c r="B1720" s="85" t="n">
        <v>0</v>
      </c>
      <c r="C1720" s="13" t="n">
        <v>1719</v>
      </c>
      <c r="D1720" s="50" t="n">
        <v>0</v>
      </c>
      <c r="E1720" s="50" t="n">
        <v>0</v>
      </c>
      <c r="F1720" s="50" t="n">
        <v>0</v>
      </c>
      <c r="G1720" s="50" t="n">
        <v>0</v>
      </c>
      <c r="H1720" s="50" t="n">
        <v>0</v>
      </c>
      <c r="I1720" s="50" t="n">
        <v>0</v>
      </c>
      <c r="J1720" s="50" t="n">
        <v>0</v>
      </c>
      <c r="K1720" s="50" t="n">
        <v>0</v>
      </c>
      <c r="L1720" s="50" t="n">
        <v>0</v>
      </c>
      <c r="M1720" s="50" t="n">
        <v>0</v>
      </c>
      <c r="N1720" s="50" t="n">
        <v>0</v>
      </c>
      <c r="O1720" s="50" t="n">
        <v>0</v>
      </c>
      <c r="P1720" s="50" t="n">
        <v>0</v>
      </c>
      <c r="Q1720" s="51" t="n">
        <v>0</v>
      </c>
    </row>
    <row r="1721" customFormat="false" ht="12.75" hidden="false" customHeight="false" outlineLevel="0" collapsed="false">
      <c r="B1721" s="87" t="n">
        <v>0</v>
      </c>
      <c r="C1721" s="64" t="n">
        <v>1720</v>
      </c>
      <c r="D1721" s="54" t="n">
        <v>0</v>
      </c>
      <c r="E1721" s="54" t="n">
        <v>0</v>
      </c>
      <c r="F1721" s="54" t="n">
        <v>0</v>
      </c>
      <c r="G1721" s="54" t="n">
        <v>0</v>
      </c>
      <c r="H1721" s="54" t="n">
        <v>0</v>
      </c>
      <c r="I1721" s="54" t="n">
        <v>0</v>
      </c>
      <c r="J1721" s="54" t="n">
        <v>0</v>
      </c>
      <c r="K1721" s="54" t="n">
        <v>0</v>
      </c>
      <c r="L1721" s="54" t="n">
        <v>0</v>
      </c>
      <c r="M1721" s="54" t="n">
        <v>0</v>
      </c>
      <c r="N1721" s="54" t="n">
        <v>0</v>
      </c>
      <c r="O1721" s="54" t="n">
        <v>0</v>
      </c>
      <c r="P1721" s="54" t="n">
        <v>0</v>
      </c>
      <c r="Q1721" s="55" t="n">
        <v>0</v>
      </c>
    </row>
    <row r="1722" customFormat="false" ht="12.75" hidden="false" customHeight="false" outlineLevel="0" collapsed="false">
      <c r="A1722" s="0" t="n">
        <v>44</v>
      </c>
      <c r="B1722" s="57" t="n">
        <v>36965</v>
      </c>
      <c r="C1722" s="58" t="n">
        <v>1721</v>
      </c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83"/>
    </row>
    <row r="1723" customFormat="false" ht="12.75" hidden="false" customHeight="false" outlineLevel="0" collapsed="false">
      <c r="B1723" s="61"/>
      <c r="C1723" s="13" t="n">
        <v>1722</v>
      </c>
      <c r="D1723" s="13"/>
      <c r="E1723" s="21" t="s">
        <v>5</v>
      </c>
      <c r="F1723" s="21" t="s">
        <v>6</v>
      </c>
      <c r="G1723" s="21" t="s">
        <v>7</v>
      </c>
      <c r="H1723" s="21" t="s">
        <v>8</v>
      </c>
      <c r="I1723" s="21" t="s">
        <v>9</v>
      </c>
      <c r="J1723" s="21" t="s">
        <v>10</v>
      </c>
      <c r="K1723" s="21" t="s">
        <v>11</v>
      </c>
      <c r="L1723" s="21" t="s">
        <v>12</v>
      </c>
      <c r="M1723" s="21" t="s">
        <v>13</v>
      </c>
      <c r="N1723" s="21" t="s">
        <v>14</v>
      </c>
      <c r="O1723" s="21" t="n">
        <v>2002</v>
      </c>
      <c r="P1723" s="21" t="s">
        <v>15</v>
      </c>
      <c r="Q1723" s="84" t="s">
        <v>16</v>
      </c>
    </row>
    <row r="1724" customFormat="false" ht="12.75" hidden="false" customHeight="false" outlineLevel="0" collapsed="false">
      <c r="B1724" s="85" t="s">
        <v>107</v>
      </c>
      <c r="C1724" s="13" t="n">
        <v>1723</v>
      </c>
      <c r="D1724" s="13" t="s">
        <v>4</v>
      </c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86"/>
    </row>
    <row r="1725" customFormat="false" ht="12.75" hidden="false" customHeight="false" outlineLevel="0" collapsed="false">
      <c r="B1725" s="85" t="s">
        <v>19</v>
      </c>
      <c r="C1725" s="13" t="n">
        <v>1724</v>
      </c>
      <c r="D1725" s="50" t="n">
        <v>12714037.9010519</v>
      </c>
      <c r="E1725" s="50" t="n">
        <v>0</v>
      </c>
      <c r="F1725" s="50" t="n">
        <v>0</v>
      </c>
      <c r="G1725" s="50" t="n">
        <v>114917.57</v>
      </c>
      <c r="H1725" s="50" t="n">
        <v>378497.88</v>
      </c>
      <c r="I1725" s="50" t="n">
        <v>426897.19</v>
      </c>
      <c r="J1725" s="50" t="n">
        <v>328823.6</v>
      </c>
      <c r="K1725" s="50" t="n">
        <v>353062.44</v>
      </c>
      <c r="L1725" s="50" t="n">
        <v>384433.88</v>
      </c>
      <c r="M1725" s="50" t="n">
        <v>1759464.48</v>
      </c>
      <c r="N1725" s="50" t="n">
        <v>3746097.04</v>
      </c>
      <c r="O1725" s="50" t="n">
        <v>-328568.28</v>
      </c>
      <c r="P1725" s="50" t="n">
        <v>1686510.74</v>
      </c>
      <c r="Q1725" s="51" t="n">
        <v>5104039.5</v>
      </c>
    </row>
    <row r="1726" customFormat="false" ht="12.75" hidden="false" customHeight="false" outlineLevel="0" collapsed="false">
      <c r="B1726" s="85" t="s">
        <v>20</v>
      </c>
      <c r="C1726" s="13" t="n">
        <v>1725</v>
      </c>
      <c r="D1726" s="50" t="n">
        <v>6450053.06936162</v>
      </c>
      <c r="E1726" s="50" t="n">
        <v>0</v>
      </c>
      <c r="F1726" s="50" t="n">
        <v>0</v>
      </c>
      <c r="G1726" s="50" t="n">
        <v>0</v>
      </c>
      <c r="H1726" s="50" t="n">
        <v>0</v>
      </c>
      <c r="I1726" s="50" t="n">
        <v>0</v>
      </c>
      <c r="J1726" s="50" t="n">
        <v>0</v>
      </c>
      <c r="K1726" s="50" t="n">
        <v>0</v>
      </c>
      <c r="L1726" s="50" t="n">
        <v>0</v>
      </c>
      <c r="M1726" s="50" t="n">
        <v>0</v>
      </c>
      <c r="N1726" s="50" t="n">
        <v>0</v>
      </c>
      <c r="O1726" s="50" t="n">
        <v>-219227.1</v>
      </c>
      <c r="P1726" s="50" t="n">
        <v>416256.69</v>
      </c>
      <c r="Q1726" s="51" t="n">
        <v>197029.59</v>
      </c>
    </row>
    <row r="1727" customFormat="false" ht="12.75" hidden="false" customHeight="false" outlineLevel="0" collapsed="false">
      <c r="B1727" s="85" t="s">
        <v>108</v>
      </c>
      <c r="C1727" s="13" t="n">
        <v>1726</v>
      </c>
      <c r="D1727" s="50" t="n">
        <v>0</v>
      </c>
      <c r="E1727" s="50" t="n">
        <v>0</v>
      </c>
      <c r="F1727" s="50" t="n">
        <v>0</v>
      </c>
      <c r="G1727" s="50" t="n">
        <v>0</v>
      </c>
      <c r="H1727" s="50" t="n">
        <v>0</v>
      </c>
      <c r="I1727" s="50" t="n">
        <v>0</v>
      </c>
      <c r="J1727" s="50" t="n">
        <v>0</v>
      </c>
      <c r="K1727" s="50" t="n">
        <v>0</v>
      </c>
      <c r="L1727" s="50" t="n">
        <v>0</v>
      </c>
      <c r="M1727" s="50" t="n">
        <v>0</v>
      </c>
      <c r="N1727" s="50" t="n">
        <v>0</v>
      </c>
      <c r="O1727" s="50" t="n">
        <v>0</v>
      </c>
      <c r="P1727" s="50" t="n">
        <v>0</v>
      </c>
      <c r="Q1727" s="51" t="n">
        <v>0</v>
      </c>
    </row>
    <row r="1728" customFormat="false" ht="12.75" hidden="false" customHeight="false" outlineLevel="0" collapsed="false">
      <c r="B1728" s="85" t="s">
        <v>25</v>
      </c>
      <c r="C1728" s="13" t="n">
        <v>1727</v>
      </c>
      <c r="D1728" s="50" t="n">
        <v>4196288.91355619</v>
      </c>
      <c r="E1728" s="50" t="n">
        <v>0</v>
      </c>
      <c r="F1728" s="50" t="n">
        <v>0</v>
      </c>
      <c r="G1728" s="50" t="n">
        <v>62744.13</v>
      </c>
      <c r="H1728" s="50" t="n">
        <v>143180.5</v>
      </c>
      <c r="I1728" s="50" t="n">
        <v>145412.53</v>
      </c>
      <c r="J1728" s="50" t="n">
        <v>116225.72</v>
      </c>
      <c r="K1728" s="50" t="n">
        <v>236093.47</v>
      </c>
      <c r="L1728" s="50" t="n">
        <v>147777.35</v>
      </c>
      <c r="M1728" s="50" t="n">
        <v>428431.04</v>
      </c>
      <c r="N1728" s="50" t="n">
        <v>1279864.74</v>
      </c>
      <c r="O1728" s="50" t="n">
        <v>84563.46</v>
      </c>
      <c r="P1728" s="50" t="n">
        <v>1295351.02</v>
      </c>
      <c r="Q1728" s="51" t="n">
        <v>2659779.22</v>
      </c>
    </row>
    <row r="1729" customFormat="false" ht="12.75" hidden="false" customHeight="false" outlineLevel="0" collapsed="false">
      <c r="B1729" s="85" t="s">
        <v>29</v>
      </c>
      <c r="C1729" s="13" t="n">
        <v>1728</v>
      </c>
      <c r="D1729" s="50" t="n">
        <v>453170.89479864</v>
      </c>
      <c r="E1729" s="50" t="n">
        <v>0</v>
      </c>
      <c r="F1729" s="50" t="n">
        <v>0</v>
      </c>
      <c r="G1729" s="50" t="n">
        <v>0</v>
      </c>
      <c r="H1729" s="50" t="n">
        <v>0</v>
      </c>
      <c r="I1729" s="50" t="n">
        <v>0</v>
      </c>
      <c r="J1729" s="50" t="n">
        <v>0</v>
      </c>
      <c r="K1729" s="50" t="n">
        <v>0</v>
      </c>
      <c r="L1729" s="50" t="n">
        <v>0</v>
      </c>
      <c r="M1729" s="50" t="n">
        <v>0</v>
      </c>
      <c r="N1729" s="50" t="n">
        <v>0</v>
      </c>
      <c r="O1729" s="50" t="n">
        <v>0</v>
      </c>
      <c r="P1729" s="50" t="n">
        <v>0</v>
      </c>
      <c r="Q1729" s="51" t="n">
        <v>0</v>
      </c>
    </row>
    <row r="1730" customFormat="false" ht="12.75" hidden="false" customHeight="false" outlineLevel="0" collapsed="false">
      <c r="B1730" s="85" t="s">
        <v>32</v>
      </c>
      <c r="C1730" s="13" t="n">
        <v>1729</v>
      </c>
      <c r="D1730" s="50" t="n">
        <v>249505.73829559</v>
      </c>
      <c r="E1730" s="50" t="n">
        <v>0</v>
      </c>
      <c r="F1730" s="50" t="n">
        <v>0</v>
      </c>
      <c r="G1730" s="50" t="n">
        <v>-4815.3</v>
      </c>
      <c r="H1730" s="50" t="n">
        <v>-3567.11</v>
      </c>
      <c r="I1730" s="50" t="n">
        <v>0</v>
      </c>
      <c r="J1730" s="50" t="n">
        <v>0</v>
      </c>
      <c r="K1730" s="50" t="n">
        <v>0</v>
      </c>
      <c r="L1730" s="50" t="n">
        <v>0</v>
      </c>
      <c r="M1730" s="50" t="n">
        <v>0</v>
      </c>
      <c r="N1730" s="50" t="n">
        <v>-8382.41</v>
      </c>
      <c r="O1730" s="50" t="n">
        <v>0</v>
      </c>
      <c r="P1730" s="50" t="n">
        <v>0</v>
      </c>
      <c r="Q1730" s="51" t="n">
        <v>-8382.41</v>
      </c>
    </row>
    <row r="1731" customFormat="false" ht="12.75" hidden="false" customHeight="false" outlineLevel="0" collapsed="false">
      <c r="B1731" s="85" t="s">
        <v>35</v>
      </c>
      <c r="C1731" s="13" t="n">
        <v>1730</v>
      </c>
      <c r="D1731" s="50" t="n">
        <v>666984.739849957</v>
      </c>
      <c r="E1731" s="50" t="n">
        <v>0</v>
      </c>
      <c r="F1731" s="50" t="n">
        <v>0</v>
      </c>
      <c r="G1731" s="50" t="n">
        <v>0</v>
      </c>
      <c r="H1731" s="50" t="n">
        <v>0</v>
      </c>
      <c r="I1731" s="50" t="n">
        <v>0</v>
      </c>
      <c r="J1731" s="50" t="n">
        <v>0</v>
      </c>
      <c r="K1731" s="50" t="n">
        <v>0</v>
      </c>
      <c r="L1731" s="50" t="n">
        <v>0</v>
      </c>
      <c r="M1731" s="50" t="n">
        <v>0</v>
      </c>
      <c r="N1731" s="50" t="n">
        <v>0</v>
      </c>
      <c r="O1731" s="50" t="n">
        <v>0</v>
      </c>
      <c r="P1731" s="50" t="n">
        <v>0</v>
      </c>
      <c r="Q1731" s="51" t="n">
        <v>0</v>
      </c>
    </row>
    <row r="1732" customFormat="false" ht="12.75" hidden="false" customHeight="false" outlineLevel="0" collapsed="false">
      <c r="B1732" s="85" t="s">
        <v>38</v>
      </c>
      <c r="C1732" s="13" t="n">
        <v>1731</v>
      </c>
      <c r="D1732" s="50" t="n">
        <v>0</v>
      </c>
      <c r="E1732" s="50" t="n">
        <v>0</v>
      </c>
      <c r="F1732" s="50" t="n">
        <v>0</v>
      </c>
      <c r="G1732" s="50" t="n">
        <v>0</v>
      </c>
      <c r="H1732" s="50" t="n">
        <v>0</v>
      </c>
      <c r="I1732" s="50" t="n">
        <v>0</v>
      </c>
      <c r="J1732" s="50" t="n">
        <v>0</v>
      </c>
      <c r="K1732" s="50" t="n">
        <v>0</v>
      </c>
      <c r="L1732" s="50" t="n">
        <v>0</v>
      </c>
      <c r="M1732" s="50" t="n">
        <v>0</v>
      </c>
      <c r="N1732" s="50" t="n">
        <v>0</v>
      </c>
      <c r="O1732" s="50" t="n">
        <v>0</v>
      </c>
      <c r="P1732" s="50" t="n">
        <v>0</v>
      </c>
      <c r="Q1732" s="51" t="n">
        <v>0</v>
      </c>
    </row>
    <row r="1733" customFormat="false" ht="12.75" hidden="false" customHeight="false" outlineLevel="0" collapsed="false">
      <c r="B1733" s="85" t="s">
        <v>43</v>
      </c>
      <c r="C1733" s="13" t="n">
        <v>1732</v>
      </c>
      <c r="D1733" s="50" t="n">
        <v>7356380.93458203</v>
      </c>
      <c r="E1733" s="50" t="n">
        <v>0</v>
      </c>
      <c r="F1733" s="50" t="n">
        <v>0</v>
      </c>
      <c r="G1733" s="50" t="n">
        <v>10004.31</v>
      </c>
      <c r="H1733" s="50" t="n">
        <v>197705.57</v>
      </c>
      <c r="I1733" s="50" t="n">
        <v>206299.59</v>
      </c>
      <c r="J1733" s="50" t="n">
        <v>136891.82</v>
      </c>
      <c r="K1733" s="50" t="n">
        <v>-47645.31</v>
      </c>
      <c r="L1733" s="50" t="n">
        <v>168196.94</v>
      </c>
      <c r="M1733" s="50" t="n">
        <v>527849.7</v>
      </c>
      <c r="N1733" s="50" t="n">
        <v>1199302.62</v>
      </c>
      <c r="O1733" s="50" t="n">
        <v>119806.83</v>
      </c>
      <c r="P1733" s="50" t="n">
        <v>-3358999.96</v>
      </c>
      <c r="Q1733" s="51" t="n">
        <v>-2039890.51</v>
      </c>
    </row>
    <row r="1734" customFormat="false" ht="12.75" hidden="false" customHeight="false" outlineLevel="0" collapsed="false">
      <c r="B1734" s="85" t="s">
        <v>47</v>
      </c>
      <c r="C1734" s="13" t="n">
        <v>1733</v>
      </c>
      <c r="D1734" s="50" t="n">
        <v>1573370.10786353</v>
      </c>
      <c r="E1734" s="50" t="n">
        <v>0</v>
      </c>
      <c r="F1734" s="50" t="n">
        <v>0</v>
      </c>
      <c r="G1734" s="50" t="n">
        <v>8755.09</v>
      </c>
      <c r="H1734" s="50" t="n">
        <v>-15853.82</v>
      </c>
      <c r="I1734" s="50" t="n">
        <v>0</v>
      </c>
      <c r="J1734" s="50" t="n">
        <v>0</v>
      </c>
      <c r="K1734" s="50" t="n">
        <v>-2150.28</v>
      </c>
      <c r="L1734" s="50" t="n">
        <v>923.5</v>
      </c>
      <c r="M1734" s="50" t="n">
        <v>628784.22</v>
      </c>
      <c r="N1734" s="50" t="n">
        <v>620458.71</v>
      </c>
      <c r="O1734" s="50" t="n">
        <v>-655673.83</v>
      </c>
      <c r="P1734" s="50" t="n">
        <v>668816.89</v>
      </c>
      <c r="Q1734" s="51" t="n">
        <v>633601.77</v>
      </c>
    </row>
    <row r="1735" customFormat="false" ht="12.75" hidden="false" customHeight="false" outlineLevel="0" collapsed="false">
      <c r="B1735" s="85" t="s">
        <v>50</v>
      </c>
      <c r="C1735" s="13" t="n">
        <v>1734</v>
      </c>
      <c r="D1735" s="50" t="n">
        <v>722700.817535004</v>
      </c>
      <c r="E1735" s="50" t="n">
        <v>0</v>
      </c>
      <c r="F1735" s="50" t="n">
        <v>0</v>
      </c>
      <c r="G1735" s="50" t="n">
        <v>0</v>
      </c>
      <c r="H1735" s="50" t="n">
        <v>0</v>
      </c>
      <c r="I1735" s="50" t="n">
        <v>0</v>
      </c>
      <c r="J1735" s="50" t="n">
        <v>0</v>
      </c>
      <c r="K1735" s="50" t="n">
        <v>0</v>
      </c>
      <c r="L1735" s="50" t="n">
        <v>0</v>
      </c>
      <c r="M1735" s="50" t="n">
        <v>0</v>
      </c>
      <c r="N1735" s="50" t="n">
        <v>0</v>
      </c>
      <c r="O1735" s="50" t="n">
        <v>219605.53</v>
      </c>
      <c r="P1735" s="50" t="n">
        <v>-613994.51</v>
      </c>
      <c r="Q1735" s="51" t="n">
        <v>-394388.98</v>
      </c>
    </row>
    <row r="1736" customFormat="false" ht="12.75" hidden="false" customHeight="false" outlineLevel="0" collapsed="false">
      <c r="B1736" s="85" t="s">
        <v>53</v>
      </c>
      <c r="C1736" s="13" t="n">
        <v>1735</v>
      </c>
      <c r="D1736" s="50" t="n">
        <v>296474.379808206</v>
      </c>
      <c r="E1736" s="50" t="n">
        <v>0</v>
      </c>
      <c r="F1736" s="50" t="n">
        <v>0</v>
      </c>
      <c r="G1736" s="50" t="n">
        <v>21091.8</v>
      </c>
      <c r="H1736" s="50" t="n">
        <v>0</v>
      </c>
      <c r="I1736" s="50" t="n">
        <v>0</v>
      </c>
      <c r="J1736" s="50" t="n">
        <v>0</v>
      </c>
      <c r="K1736" s="50" t="n">
        <v>0</v>
      </c>
      <c r="L1736" s="50" t="n">
        <v>0</v>
      </c>
      <c r="M1736" s="50" t="n">
        <v>0</v>
      </c>
      <c r="N1736" s="50" t="n">
        <v>21091.8</v>
      </c>
      <c r="O1736" s="50" t="n">
        <v>0</v>
      </c>
      <c r="P1736" s="50" t="n">
        <v>0</v>
      </c>
      <c r="Q1736" s="51" t="n">
        <v>21091.8</v>
      </c>
    </row>
    <row r="1737" customFormat="false" ht="12.75" hidden="false" customHeight="false" outlineLevel="0" collapsed="false">
      <c r="B1737" s="85" t="s">
        <v>56</v>
      </c>
      <c r="C1737" s="13" t="n">
        <v>1736</v>
      </c>
      <c r="D1737" s="50" t="n">
        <v>1629745.2236787</v>
      </c>
      <c r="E1737" s="50" t="n">
        <v>0</v>
      </c>
      <c r="F1737" s="50" t="n">
        <v>0</v>
      </c>
      <c r="G1737" s="50" t="n">
        <v>398</v>
      </c>
      <c r="H1737" s="50" t="n">
        <v>0</v>
      </c>
      <c r="I1737" s="50" t="n">
        <v>0</v>
      </c>
      <c r="J1737" s="50" t="n">
        <v>0</v>
      </c>
      <c r="K1737" s="50" t="n">
        <v>0</v>
      </c>
      <c r="L1737" s="50" t="n">
        <v>0</v>
      </c>
      <c r="M1737" s="50" t="n">
        <v>0</v>
      </c>
      <c r="N1737" s="50" t="n">
        <v>398</v>
      </c>
      <c r="O1737" s="50" t="n">
        <v>0</v>
      </c>
      <c r="P1737" s="50" t="n">
        <v>0</v>
      </c>
      <c r="Q1737" s="51" t="n">
        <v>398</v>
      </c>
    </row>
    <row r="1738" customFormat="false" ht="12.75" hidden="false" customHeight="false" outlineLevel="0" collapsed="false">
      <c r="B1738" s="85" t="s">
        <v>59</v>
      </c>
      <c r="C1738" s="13" t="n">
        <v>1737</v>
      </c>
      <c r="D1738" s="50" t="n">
        <v>26136.8978225957</v>
      </c>
      <c r="E1738" s="50" t="n">
        <v>0</v>
      </c>
      <c r="F1738" s="50" t="n">
        <v>0</v>
      </c>
      <c r="G1738" s="50" t="n">
        <v>0</v>
      </c>
      <c r="H1738" s="50" t="n">
        <v>0</v>
      </c>
      <c r="I1738" s="50" t="n">
        <v>0</v>
      </c>
      <c r="J1738" s="50" t="n">
        <v>0</v>
      </c>
      <c r="K1738" s="50" t="n">
        <v>0</v>
      </c>
      <c r="L1738" s="50" t="n">
        <v>0</v>
      </c>
      <c r="M1738" s="50" t="n">
        <v>0</v>
      </c>
      <c r="N1738" s="50" t="n">
        <v>0</v>
      </c>
      <c r="O1738" s="50" t="n">
        <v>0</v>
      </c>
      <c r="P1738" s="50" t="n">
        <v>0</v>
      </c>
      <c r="Q1738" s="51" t="n">
        <v>0</v>
      </c>
    </row>
    <row r="1739" customFormat="false" ht="12.75" hidden="false" customHeight="false" outlineLevel="0" collapsed="false">
      <c r="B1739" s="85" t="s">
        <v>109</v>
      </c>
      <c r="C1739" s="13" t="n">
        <v>1738</v>
      </c>
      <c r="D1739" s="50" t="n">
        <v>0</v>
      </c>
      <c r="E1739" s="50" t="n">
        <v>0</v>
      </c>
      <c r="F1739" s="50" t="n">
        <v>0</v>
      </c>
      <c r="G1739" s="50" t="n">
        <v>0</v>
      </c>
      <c r="H1739" s="50" t="n">
        <v>0</v>
      </c>
      <c r="I1739" s="50" t="n">
        <v>0</v>
      </c>
      <c r="J1739" s="50" t="n">
        <v>0</v>
      </c>
      <c r="K1739" s="50" t="n">
        <v>0</v>
      </c>
      <c r="L1739" s="50" t="n">
        <v>0</v>
      </c>
      <c r="M1739" s="50" t="n">
        <v>0</v>
      </c>
      <c r="N1739" s="50" t="n">
        <v>0</v>
      </c>
      <c r="O1739" s="50" t="n">
        <v>0</v>
      </c>
      <c r="P1739" s="50" t="n">
        <v>0</v>
      </c>
      <c r="Q1739" s="51" t="n">
        <v>0</v>
      </c>
    </row>
    <row r="1740" customFormat="false" ht="12.75" hidden="false" customHeight="false" outlineLevel="0" collapsed="false">
      <c r="B1740" s="85" t="s">
        <v>64</v>
      </c>
      <c r="C1740" s="13" t="n">
        <v>1739</v>
      </c>
      <c r="D1740" s="50" t="n">
        <v>9077096.80682582</v>
      </c>
      <c r="E1740" s="50" t="n">
        <v>0</v>
      </c>
      <c r="F1740" s="50" t="n">
        <v>0</v>
      </c>
      <c r="G1740" s="50" t="n">
        <v>13157.91</v>
      </c>
      <c r="H1740" s="50" t="n">
        <v>43190.37</v>
      </c>
      <c r="I1740" s="50" t="n">
        <v>45998</v>
      </c>
      <c r="J1740" s="50" t="n">
        <v>45752</v>
      </c>
      <c r="K1740" s="50" t="n">
        <v>96281.88</v>
      </c>
      <c r="L1740" s="50" t="n">
        <v>46620.17</v>
      </c>
      <c r="M1740" s="50" t="n">
        <v>132055.99</v>
      </c>
      <c r="N1740" s="50" t="n">
        <v>423056.32</v>
      </c>
      <c r="O1740" s="50" t="n">
        <v>-128464.61</v>
      </c>
      <c r="P1740" s="50" t="n">
        <v>1167916.87</v>
      </c>
      <c r="Q1740" s="51" t="n">
        <v>1462508.58</v>
      </c>
    </row>
    <row r="1741" customFormat="false" ht="12.75" hidden="false" customHeight="false" outlineLevel="0" collapsed="false">
      <c r="B1741" s="85" t="s">
        <v>67</v>
      </c>
      <c r="C1741" s="13" t="n">
        <v>1740</v>
      </c>
      <c r="D1741" s="50" t="n">
        <v>391873.546277783</v>
      </c>
      <c r="E1741" s="50" t="n">
        <v>0</v>
      </c>
      <c r="F1741" s="50" t="n">
        <v>0</v>
      </c>
      <c r="G1741" s="50" t="n">
        <v>0</v>
      </c>
      <c r="H1741" s="50" t="n">
        <v>0</v>
      </c>
      <c r="I1741" s="50" t="n">
        <v>0</v>
      </c>
      <c r="J1741" s="50" t="n">
        <v>0</v>
      </c>
      <c r="K1741" s="50" t="n">
        <v>0</v>
      </c>
      <c r="L1741" s="50" t="n">
        <v>0</v>
      </c>
      <c r="M1741" s="50" t="n">
        <v>0</v>
      </c>
      <c r="N1741" s="50" t="n">
        <v>0</v>
      </c>
      <c r="O1741" s="50" t="n">
        <v>0</v>
      </c>
      <c r="P1741" s="50" t="n">
        <v>0</v>
      </c>
      <c r="Q1741" s="51" t="n">
        <v>0</v>
      </c>
    </row>
    <row r="1742" customFormat="false" ht="12.75" hidden="false" customHeight="false" outlineLevel="0" collapsed="false">
      <c r="B1742" s="85" t="s">
        <v>70</v>
      </c>
      <c r="C1742" s="13" t="n">
        <v>1741</v>
      </c>
      <c r="D1742" s="50" t="n">
        <v>141406.684524387</v>
      </c>
      <c r="E1742" s="50" t="n">
        <v>0</v>
      </c>
      <c r="F1742" s="50" t="n">
        <v>0</v>
      </c>
      <c r="G1742" s="50" t="n">
        <v>0</v>
      </c>
      <c r="H1742" s="50" t="n">
        <v>0</v>
      </c>
      <c r="I1742" s="50" t="n">
        <v>0</v>
      </c>
      <c r="J1742" s="50" t="n">
        <v>0</v>
      </c>
      <c r="K1742" s="50" t="n">
        <v>0</v>
      </c>
      <c r="L1742" s="50" t="n">
        <v>0</v>
      </c>
      <c r="M1742" s="50" t="n">
        <v>0</v>
      </c>
      <c r="N1742" s="50" t="n">
        <v>0</v>
      </c>
      <c r="O1742" s="50" t="n">
        <v>0</v>
      </c>
      <c r="P1742" s="50" t="n">
        <v>0</v>
      </c>
      <c r="Q1742" s="51" t="n">
        <v>0</v>
      </c>
    </row>
    <row r="1743" customFormat="false" ht="12.75" hidden="false" customHeight="false" outlineLevel="0" collapsed="false">
      <c r="B1743" s="85" t="s">
        <v>75</v>
      </c>
      <c r="C1743" s="13" t="n">
        <v>1742</v>
      </c>
      <c r="D1743" s="50" t="n">
        <v>3749712.92265455</v>
      </c>
      <c r="E1743" s="50" t="n">
        <v>0</v>
      </c>
      <c r="F1743" s="50" t="n">
        <v>0</v>
      </c>
      <c r="G1743" s="50" t="n">
        <v>3581.63</v>
      </c>
      <c r="H1743" s="50" t="n">
        <v>13842.37</v>
      </c>
      <c r="I1743" s="50" t="n">
        <v>29187.07</v>
      </c>
      <c r="J1743" s="50" t="n">
        <v>29954.06</v>
      </c>
      <c r="K1743" s="50" t="n">
        <v>70482.68</v>
      </c>
      <c r="L1743" s="50" t="n">
        <v>20915.92</v>
      </c>
      <c r="M1743" s="50" t="n">
        <v>42343.53</v>
      </c>
      <c r="N1743" s="50" t="n">
        <v>210307.26</v>
      </c>
      <c r="O1743" s="50" t="n">
        <v>250821.44</v>
      </c>
      <c r="P1743" s="50" t="n">
        <v>2111163.74</v>
      </c>
      <c r="Q1743" s="51" t="n">
        <v>2572292.44</v>
      </c>
    </row>
    <row r="1744" customFormat="false" ht="12.75" hidden="false" customHeight="false" outlineLevel="0" collapsed="false">
      <c r="B1744" s="85" t="s">
        <v>78</v>
      </c>
      <c r="C1744" s="13" t="n">
        <v>1743</v>
      </c>
      <c r="D1744" s="50" t="n">
        <v>50786.6965317446</v>
      </c>
      <c r="E1744" s="50" t="n">
        <v>0</v>
      </c>
      <c r="F1744" s="50" t="n">
        <v>0</v>
      </c>
      <c r="G1744" s="50" t="n">
        <v>0</v>
      </c>
      <c r="H1744" s="50" t="n">
        <v>0</v>
      </c>
      <c r="I1744" s="50" t="n">
        <v>0</v>
      </c>
      <c r="J1744" s="50" t="n">
        <v>0</v>
      </c>
      <c r="K1744" s="50" t="n">
        <v>0</v>
      </c>
      <c r="L1744" s="50" t="n">
        <v>0</v>
      </c>
      <c r="M1744" s="50" t="n">
        <v>0</v>
      </c>
      <c r="N1744" s="50" t="n">
        <v>0</v>
      </c>
      <c r="O1744" s="50" t="n">
        <v>0</v>
      </c>
      <c r="P1744" s="50" t="n">
        <v>0</v>
      </c>
      <c r="Q1744" s="51" t="n">
        <v>0</v>
      </c>
    </row>
    <row r="1745" customFormat="false" ht="12.75" hidden="false" customHeight="false" outlineLevel="0" collapsed="false">
      <c r="B1745" s="85"/>
      <c r="C1745" s="13" t="n">
        <v>1744</v>
      </c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1"/>
    </row>
    <row r="1746" customFormat="false" ht="12.75" hidden="false" customHeight="false" outlineLevel="0" collapsed="false">
      <c r="B1746" s="85" t="s">
        <v>83</v>
      </c>
      <c r="C1746" s="13" t="n">
        <v>1745</v>
      </c>
      <c r="D1746" s="50" t="s">
        <v>4</v>
      </c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1"/>
    </row>
    <row r="1747" customFormat="false" ht="12.75" hidden="false" customHeight="false" outlineLevel="0" collapsed="false">
      <c r="B1747" s="85" t="s">
        <v>22</v>
      </c>
      <c r="C1747" s="13" t="n">
        <v>1746</v>
      </c>
      <c r="D1747" s="50" t="n">
        <v>308103.146097478</v>
      </c>
      <c r="E1747" s="50" t="n">
        <v>0</v>
      </c>
      <c r="F1747" s="50" t="n">
        <v>0</v>
      </c>
      <c r="G1747" s="50" t="n">
        <v>0</v>
      </c>
      <c r="H1747" s="50" t="n">
        <v>0</v>
      </c>
      <c r="I1747" s="50" t="n">
        <v>0</v>
      </c>
      <c r="J1747" s="50" t="n">
        <v>0</v>
      </c>
      <c r="K1747" s="50" t="n">
        <v>0</v>
      </c>
      <c r="L1747" s="50" t="n">
        <v>0</v>
      </c>
      <c r="M1747" s="50" t="n">
        <v>0</v>
      </c>
      <c r="N1747" s="50" t="n">
        <v>0</v>
      </c>
      <c r="O1747" s="50" t="n">
        <v>0</v>
      </c>
      <c r="P1747" s="50" t="n">
        <v>0</v>
      </c>
      <c r="Q1747" s="51" t="n">
        <v>0</v>
      </c>
    </row>
    <row r="1748" customFormat="false" ht="12.75" hidden="false" customHeight="false" outlineLevel="0" collapsed="false">
      <c r="B1748" s="85" t="s">
        <v>27</v>
      </c>
      <c r="C1748" s="13" t="n">
        <v>1747</v>
      </c>
      <c r="D1748" s="50" t="n">
        <v>2752877.16569638</v>
      </c>
      <c r="E1748" s="50" t="n">
        <v>0</v>
      </c>
      <c r="F1748" s="50" t="n">
        <v>0</v>
      </c>
      <c r="G1748" s="50" t="n">
        <v>0</v>
      </c>
      <c r="H1748" s="50" t="n">
        <v>0</v>
      </c>
      <c r="I1748" s="50" t="n">
        <v>0</v>
      </c>
      <c r="J1748" s="50" t="n">
        <v>0</v>
      </c>
      <c r="K1748" s="50" t="n">
        <v>0</v>
      </c>
      <c r="L1748" s="50" t="n">
        <v>0</v>
      </c>
      <c r="M1748" s="50" t="n">
        <v>0</v>
      </c>
      <c r="N1748" s="50" t="n">
        <v>0</v>
      </c>
      <c r="O1748" s="50" t="n">
        <v>0</v>
      </c>
      <c r="P1748" s="50" t="n">
        <v>0</v>
      </c>
      <c r="Q1748" s="51" t="n">
        <v>0</v>
      </c>
    </row>
    <row r="1749" customFormat="false" ht="12.75" hidden="false" customHeight="false" outlineLevel="0" collapsed="false">
      <c r="B1749" s="85" t="s">
        <v>77</v>
      </c>
      <c r="C1749" s="13" t="n">
        <v>1748</v>
      </c>
      <c r="D1749" s="50" t="n">
        <v>749203.715817948</v>
      </c>
      <c r="E1749" s="50" t="n">
        <v>0</v>
      </c>
      <c r="F1749" s="50" t="n">
        <v>0</v>
      </c>
      <c r="G1749" s="50" t="n">
        <v>4.104202894759E-108</v>
      </c>
      <c r="H1749" s="50" t="n">
        <v>-1.68352951748329</v>
      </c>
      <c r="I1749" s="50" t="n">
        <v>-13.9746808572101</v>
      </c>
      <c r="J1749" s="50" t="n">
        <v>-21.8569954927107</v>
      </c>
      <c r="K1749" s="50" t="n">
        <v>-55.6580138973666</v>
      </c>
      <c r="L1749" s="50" t="n">
        <v>-11.5020731059454</v>
      </c>
      <c r="M1749" s="50" t="n">
        <v>-18.5637949805727</v>
      </c>
      <c r="N1749" s="50" t="n">
        <v>-123.239087851289</v>
      </c>
      <c r="O1749" s="50" t="n">
        <v>-494.956442226273</v>
      </c>
      <c r="P1749" s="50" t="n">
        <v>-1633.83076489144</v>
      </c>
      <c r="Q1749" s="51" t="n">
        <v>-2252.026294969</v>
      </c>
    </row>
    <row r="1750" customFormat="false" ht="12.75" hidden="false" customHeight="false" outlineLevel="0" collapsed="false">
      <c r="B1750" s="85" t="s">
        <v>66</v>
      </c>
      <c r="C1750" s="13" t="n">
        <v>1749</v>
      </c>
      <c r="D1750" s="50" t="n">
        <v>1472932.71876312</v>
      </c>
      <c r="E1750" s="50" t="n">
        <v>0</v>
      </c>
      <c r="F1750" s="50" t="n">
        <v>0</v>
      </c>
      <c r="G1750" s="50" t="n">
        <v>0</v>
      </c>
      <c r="H1750" s="50" t="n">
        <v>0</v>
      </c>
      <c r="I1750" s="50" t="n">
        <v>0</v>
      </c>
      <c r="J1750" s="50" t="n">
        <v>0</v>
      </c>
      <c r="K1750" s="50" t="n">
        <v>0</v>
      </c>
      <c r="L1750" s="50" t="n">
        <v>0</v>
      </c>
      <c r="M1750" s="50" t="n">
        <v>0</v>
      </c>
      <c r="N1750" s="50" t="n">
        <v>0</v>
      </c>
      <c r="O1750" s="50" t="n">
        <v>0</v>
      </c>
      <c r="P1750" s="50" t="n">
        <v>0</v>
      </c>
      <c r="Q1750" s="51" t="n">
        <v>0</v>
      </c>
    </row>
    <row r="1751" customFormat="false" ht="12.75" hidden="false" customHeight="false" outlineLevel="0" collapsed="false">
      <c r="B1751" s="85" t="s">
        <v>45</v>
      </c>
      <c r="C1751" s="13" t="n">
        <v>1750</v>
      </c>
      <c r="D1751" s="50" t="n">
        <v>0</v>
      </c>
      <c r="E1751" s="50" t="n">
        <v>0</v>
      </c>
      <c r="F1751" s="50" t="n">
        <v>0</v>
      </c>
      <c r="G1751" s="50" t="n">
        <v>0</v>
      </c>
      <c r="H1751" s="50" t="n">
        <v>0</v>
      </c>
      <c r="I1751" s="50" t="n">
        <v>0</v>
      </c>
      <c r="J1751" s="50" t="n">
        <v>0</v>
      </c>
      <c r="K1751" s="50" t="n">
        <v>0</v>
      </c>
      <c r="L1751" s="50" t="n">
        <v>0</v>
      </c>
      <c r="M1751" s="50" t="n">
        <v>0</v>
      </c>
      <c r="N1751" s="50" t="n">
        <v>0</v>
      </c>
      <c r="O1751" s="50" t="n">
        <v>0</v>
      </c>
      <c r="P1751" s="50" t="n">
        <v>0</v>
      </c>
      <c r="Q1751" s="51" t="n">
        <v>0</v>
      </c>
    </row>
    <row r="1752" customFormat="false" ht="12.75" hidden="false" customHeight="false" outlineLevel="0" collapsed="false">
      <c r="B1752" s="85" t="s">
        <v>52</v>
      </c>
      <c r="C1752" s="13" t="n">
        <v>1751</v>
      </c>
      <c r="D1752" s="50" t="n">
        <v>183937.489842483</v>
      </c>
      <c r="E1752" s="50" t="n">
        <v>0</v>
      </c>
      <c r="F1752" s="50" t="n">
        <v>0</v>
      </c>
      <c r="G1752" s="50" t="n">
        <v>0</v>
      </c>
      <c r="H1752" s="50" t="n">
        <v>0</v>
      </c>
      <c r="I1752" s="50" t="n">
        <v>0</v>
      </c>
      <c r="J1752" s="50" t="n">
        <v>0</v>
      </c>
      <c r="K1752" s="50" t="n">
        <v>0</v>
      </c>
      <c r="L1752" s="50" t="n">
        <v>0</v>
      </c>
      <c r="M1752" s="50" t="n">
        <v>0</v>
      </c>
      <c r="N1752" s="50" t="n">
        <v>0</v>
      </c>
      <c r="O1752" s="50" t="n">
        <v>0</v>
      </c>
      <c r="P1752" s="50" t="n">
        <v>0</v>
      </c>
      <c r="Q1752" s="51" t="n">
        <v>0</v>
      </c>
    </row>
    <row r="1753" customFormat="false" ht="12.75" hidden="false" customHeight="false" outlineLevel="0" collapsed="false">
      <c r="B1753" s="85" t="s">
        <v>80</v>
      </c>
      <c r="C1753" s="13" t="n">
        <v>1752</v>
      </c>
      <c r="D1753" s="50" t="n">
        <v>34358.1994963352</v>
      </c>
      <c r="E1753" s="50" t="n">
        <v>0</v>
      </c>
      <c r="F1753" s="50" t="n">
        <v>0</v>
      </c>
      <c r="G1753" s="50" t="n">
        <v>0</v>
      </c>
      <c r="H1753" s="50" t="n">
        <v>0</v>
      </c>
      <c r="I1753" s="50" t="n">
        <v>0</v>
      </c>
      <c r="J1753" s="50" t="n">
        <v>0</v>
      </c>
      <c r="K1753" s="50" t="n">
        <v>0</v>
      </c>
      <c r="L1753" s="50" t="n">
        <v>0</v>
      </c>
      <c r="M1753" s="50" t="n">
        <v>0</v>
      </c>
      <c r="N1753" s="50" t="n">
        <v>0</v>
      </c>
      <c r="O1753" s="50" t="n">
        <v>0</v>
      </c>
      <c r="P1753" s="50" t="n">
        <v>0</v>
      </c>
      <c r="Q1753" s="51" t="n">
        <v>0</v>
      </c>
    </row>
    <row r="1754" customFormat="false" ht="12.75" hidden="false" customHeight="false" outlineLevel="0" collapsed="false">
      <c r="B1754" s="85" t="s">
        <v>49</v>
      </c>
      <c r="C1754" s="13" t="n">
        <v>1753</v>
      </c>
      <c r="D1754" s="50" t="n">
        <v>212044.173800447</v>
      </c>
      <c r="E1754" s="50" t="n">
        <v>0</v>
      </c>
      <c r="F1754" s="50" t="n">
        <v>0</v>
      </c>
      <c r="G1754" s="50" t="n">
        <v>0</v>
      </c>
      <c r="H1754" s="50" t="n">
        <v>0</v>
      </c>
      <c r="I1754" s="50" t="n">
        <v>0</v>
      </c>
      <c r="J1754" s="50" t="n">
        <v>0</v>
      </c>
      <c r="K1754" s="50" t="n">
        <v>0</v>
      </c>
      <c r="L1754" s="50" t="n">
        <v>0</v>
      </c>
      <c r="M1754" s="50" t="n">
        <v>0</v>
      </c>
      <c r="N1754" s="50" t="n">
        <v>0</v>
      </c>
      <c r="O1754" s="50" t="n">
        <v>0</v>
      </c>
      <c r="P1754" s="50" t="n">
        <v>0</v>
      </c>
      <c r="Q1754" s="51" t="n">
        <v>0</v>
      </c>
    </row>
    <row r="1755" customFormat="false" ht="12.75" hidden="false" customHeight="false" outlineLevel="0" collapsed="false">
      <c r="B1755" s="85" t="s">
        <v>34</v>
      </c>
      <c r="C1755" s="13" t="n">
        <v>1754</v>
      </c>
      <c r="D1755" s="50" t="n">
        <v>56910.2771896764</v>
      </c>
      <c r="E1755" s="50" t="n">
        <v>0</v>
      </c>
      <c r="F1755" s="50" t="n">
        <v>0</v>
      </c>
      <c r="G1755" s="50" t="n">
        <v>0</v>
      </c>
      <c r="H1755" s="50" t="n">
        <v>29.926192</v>
      </c>
      <c r="I1755" s="50" t="n">
        <v>0</v>
      </c>
      <c r="J1755" s="50" t="n">
        <v>0</v>
      </c>
      <c r="K1755" s="50" t="n">
        <v>0</v>
      </c>
      <c r="L1755" s="50" t="n">
        <v>0</v>
      </c>
      <c r="M1755" s="50" t="n">
        <v>0</v>
      </c>
      <c r="N1755" s="50" t="n">
        <v>0</v>
      </c>
      <c r="O1755" s="50" t="n">
        <v>0</v>
      </c>
      <c r="P1755" s="50" t="n">
        <v>0</v>
      </c>
      <c r="Q1755" s="51" t="n">
        <v>0</v>
      </c>
    </row>
    <row r="1756" customFormat="false" ht="12.75" hidden="false" customHeight="false" outlineLevel="0" collapsed="false">
      <c r="B1756" s="85" t="s">
        <v>69</v>
      </c>
      <c r="C1756" s="13" t="n">
        <v>1755</v>
      </c>
      <c r="D1756" s="50" t="n">
        <v>62373.6971708853</v>
      </c>
      <c r="E1756" s="50" t="n">
        <v>0</v>
      </c>
      <c r="F1756" s="50" t="n">
        <v>0</v>
      </c>
      <c r="G1756" s="50" t="n">
        <v>0</v>
      </c>
      <c r="H1756" s="50" t="n">
        <v>0</v>
      </c>
      <c r="I1756" s="50" t="n">
        <v>0</v>
      </c>
      <c r="J1756" s="50" t="n">
        <v>0</v>
      </c>
      <c r="K1756" s="50" t="n">
        <v>0</v>
      </c>
      <c r="L1756" s="50" t="n">
        <v>0</v>
      </c>
      <c r="M1756" s="50" t="n">
        <v>0</v>
      </c>
      <c r="N1756" s="50" t="n">
        <v>0</v>
      </c>
      <c r="O1756" s="50" t="n">
        <v>0</v>
      </c>
      <c r="P1756" s="50" t="n">
        <v>0</v>
      </c>
      <c r="Q1756" s="51" t="n">
        <v>0</v>
      </c>
    </row>
    <row r="1757" customFormat="false" ht="12.75" hidden="false" customHeight="false" outlineLevel="0" collapsed="false">
      <c r="B1757" s="85" t="s">
        <v>72</v>
      </c>
      <c r="C1757" s="13" t="n">
        <v>1756</v>
      </c>
      <c r="D1757" s="50" t="n">
        <v>0</v>
      </c>
      <c r="E1757" s="50" t="n">
        <v>0</v>
      </c>
      <c r="F1757" s="50" t="n">
        <v>0</v>
      </c>
      <c r="G1757" s="50" t="n">
        <v>0</v>
      </c>
      <c r="H1757" s="50" t="n">
        <v>0</v>
      </c>
      <c r="I1757" s="50" t="n">
        <v>0</v>
      </c>
      <c r="J1757" s="50" t="n">
        <v>0</v>
      </c>
      <c r="K1757" s="50" t="n">
        <v>0</v>
      </c>
      <c r="L1757" s="50" t="n">
        <v>0</v>
      </c>
      <c r="M1757" s="50" t="n">
        <v>0</v>
      </c>
      <c r="N1757" s="50" t="n">
        <v>0</v>
      </c>
      <c r="O1757" s="50" t="n">
        <v>0</v>
      </c>
      <c r="P1757" s="50" t="n">
        <v>0</v>
      </c>
      <c r="Q1757" s="51" t="n">
        <v>0</v>
      </c>
    </row>
    <row r="1758" customFormat="false" ht="12.75" hidden="false" customHeight="false" outlineLevel="0" collapsed="false">
      <c r="B1758" s="85" t="s">
        <v>31</v>
      </c>
      <c r="C1758" s="13" t="n">
        <v>1757</v>
      </c>
      <c r="D1758" s="50" t="n">
        <v>0</v>
      </c>
      <c r="E1758" s="50" t="n">
        <v>0</v>
      </c>
      <c r="F1758" s="50" t="n">
        <v>0</v>
      </c>
      <c r="G1758" s="50" t="n">
        <v>0</v>
      </c>
      <c r="H1758" s="50" t="n">
        <v>0</v>
      </c>
      <c r="I1758" s="50" t="n">
        <v>0</v>
      </c>
      <c r="J1758" s="50" t="n">
        <v>0</v>
      </c>
      <c r="K1758" s="50" t="n">
        <v>0</v>
      </c>
      <c r="L1758" s="50" t="n">
        <v>0</v>
      </c>
      <c r="M1758" s="50" t="n">
        <v>0</v>
      </c>
      <c r="N1758" s="50" t="n">
        <v>0</v>
      </c>
      <c r="O1758" s="50" t="n">
        <v>0</v>
      </c>
      <c r="P1758" s="50" t="n">
        <v>0</v>
      </c>
      <c r="Q1758" s="51" t="n">
        <v>0</v>
      </c>
    </row>
    <row r="1759" customFormat="false" ht="12.75" hidden="false" customHeight="false" outlineLevel="0" collapsed="false">
      <c r="B1759" s="85" t="s">
        <v>37</v>
      </c>
      <c r="C1759" s="13" t="n">
        <v>1758</v>
      </c>
      <c r="D1759" s="50" t="n">
        <v>0</v>
      </c>
      <c r="E1759" s="50" t="n">
        <v>0</v>
      </c>
      <c r="F1759" s="50" t="n">
        <v>0</v>
      </c>
      <c r="G1759" s="50" t="n">
        <v>0</v>
      </c>
      <c r="H1759" s="50" t="n">
        <v>0</v>
      </c>
      <c r="I1759" s="50" t="n">
        <v>0</v>
      </c>
      <c r="J1759" s="50" t="n">
        <v>0</v>
      </c>
      <c r="K1759" s="50" t="n">
        <v>0</v>
      </c>
      <c r="L1759" s="50" t="n">
        <v>0</v>
      </c>
      <c r="M1759" s="50" t="n">
        <v>0</v>
      </c>
      <c r="N1759" s="50" t="n">
        <v>0</v>
      </c>
      <c r="O1759" s="50" t="n">
        <v>0</v>
      </c>
      <c r="P1759" s="50" t="n">
        <v>0</v>
      </c>
      <c r="Q1759" s="51" t="n">
        <v>0</v>
      </c>
    </row>
    <row r="1760" customFormat="false" ht="12.75" hidden="false" customHeight="false" outlineLevel="0" collapsed="false">
      <c r="B1760" s="85" t="n">
        <v>0</v>
      </c>
      <c r="C1760" s="13" t="n">
        <v>1759</v>
      </c>
      <c r="D1760" s="50" t="n">
        <v>0</v>
      </c>
      <c r="E1760" s="50" t="n">
        <v>0</v>
      </c>
      <c r="F1760" s="50" t="n">
        <v>0</v>
      </c>
      <c r="G1760" s="50" t="n">
        <v>0</v>
      </c>
      <c r="H1760" s="50" t="n">
        <v>0</v>
      </c>
      <c r="I1760" s="50" t="n">
        <v>0</v>
      </c>
      <c r="J1760" s="50" t="n">
        <v>0</v>
      </c>
      <c r="K1760" s="50" t="n">
        <v>0</v>
      </c>
      <c r="L1760" s="50" t="n">
        <v>0</v>
      </c>
      <c r="M1760" s="50" t="n">
        <v>0</v>
      </c>
      <c r="N1760" s="50" t="n">
        <v>0</v>
      </c>
      <c r="O1760" s="50" t="n">
        <v>0</v>
      </c>
      <c r="P1760" s="50" t="n">
        <v>0</v>
      </c>
      <c r="Q1760" s="51" t="n">
        <v>0</v>
      </c>
    </row>
    <row r="1761" customFormat="false" ht="12.75" hidden="false" customHeight="false" outlineLevel="0" collapsed="false">
      <c r="B1761" s="87" t="n">
        <v>0</v>
      </c>
      <c r="C1761" s="64" t="n">
        <v>1760</v>
      </c>
      <c r="D1761" s="54" t="n">
        <v>0</v>
      </c>
      <c r="E1761" s="54" t="n">
        <v>0</v>
      </c>
      <c r="F1761" s="54" t="n">
        <v>0</v>
      </c>
      <c r="G1761" s="54" t="n">
        <v>0</v>
      </c>
      <c r="H1761" s="54" t="n">
        <v>0</v>
      </c>
      <c r="I1761" s="54" t="n">
        <v>0</v>
      </c>
      <c r="J1761" s="54" t="n">
        <v>0</v>
      </c>
      <c r="K1761" s="54" t="n">
        <v>0</v>
      </c>
      <c r="L1761" s="54" t="n">
        <v>0</v>
      </c>
      <c r="M1761" s="54" t="n">
        <v>0</v>
      </c>
      <c r="N1761" s="54" t="n">
        <v>0</v>
      </c>
      <c r="O1761" s="54" t="n">
        <v>0</v>
      </c>
      <c r="P1761" s="54" t="n">
        <v>0</v>
      </c>
      <c r="Q1761" s="55" t="n">
        <v>0</v>
      </c>
    </row>
    <row r="1762" customFormat="false" ht="12.75" hidden="false" customHeight="false" outlineLevel="0" collapsed="false">
      <c r="A1762" s="0" t="n">
        <v>45</v>
      </c>
      <c r="B1762" s="57" t="n">
        <v>36966</v>
      </c>
      <c r="C1762" s="58" t="n">
        <v>1761</v>
      </c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83"/>
    </row>
    <row r="1763" customFormat="false" ht="12.75" hidden="false" customHeight="false" outlineLevel="0" collapsed="false">
      <c r="B1763" s="61"/>
      <c r="C1763" s="13" t="n">
        <v>1762</v>
      </c>
      <c r="D1763" s="13"/>
      <c r="E1763" s="21" t="s">
        <v>5</v>
      </c>
      <c r="F1763" s="21" t="s">
        <v>6</v>
      </c>
      <c r="G1763" s="21" t="s">
        <v>7</v>
      </c>
      <c r="H1763" s="21" t="s">
        <v>8</v>
      </c>
      <c r="I1763" s="21" t="s">
        <v>9</v>
      </c>
      <c r="J1763" s="21" t="s">
        <v>10</v>
      </c>
      <c r="K1763" s="21" t="s">
        <v>11</v>
      </c>
      <c r="L1763" s="21" t="s">
        <v>12</v>
      </c>
      <c r="M1763" s="21" t="s">
        <v>13</v>
      </c>
      <c r="N1763" s="21" t="s">
        <v>14</v>
      </c>
      <c r="O1763" s="21" t="n">
        <v>2002</v>
      </c>
      <c r="P1763" s="21" t="s">
        <v>15</v>
      </c>
      <c r="Q1763" s="84" t="s">
        <v>16</v>
      </c>
    </row>
    <row r="1764" customFormat="false" ht="12.75" hidden="false" customHeight="false" outlineLevel="0" collapsed="false">
      <c r="B1764" s="85" t="s">
        <v>107</v>
      </c>
      <c r="C1764" s="13" t="n">
        <v>1763</v>
      </c>
      <c r="D1764" s="13" t="s">
        <v>4</v>
      </c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86"/>
    </row>
    <row r="1765" customFormat="false" ht="12.75" hidden="false" customHeight="false" outlineLevel="0" collapsed="false">
      <c r="B1765" s="85" t="s">
        <v>19</v>
      </c>
      <c r="C1765" s="13" t="n">
        <v>1764</v>
      </c>
      <c r="D1765" s="50" t="n">
        <v>11744955.3255034</v>
      </c>
      <c r="E1765" s="50" t="n">
        <v>0</v>
      </c>
      <c r="F1765" s="50" t="n">
        <v>0</v>
      </c>
      <c r="G1765" s="50" t="n">
        <v>82692.8</v>
      </c>
      <c r="H1765" s="50" t="n">
        <v>378478.19</v>
      </c>
      <c r="I1765" s="50" t="n">
        <v>427093.61</v>
      </c>
      <c r="J1765" s="50" t="n">
        <v>329308.2</v>
      </c>
      <c r="K1765" s="50" t="n">
        <v>353305.26</v>
      </c>
      <c r="L1765" s="50" t="n">
        <v>384979.53</v>
      </c>
      <c r="M1765" s="50" t="n">
        <v>1761377.9</v>
      </c>
      <c r="N1765" s="50" t="n">
        <v>3717235.49</v>
      </c>
      <c r="O1765" s="50" t="n">
        <v>-327095.66</v>
      </c>
      <c r="P1765" s="50" t="n">
        <v>888027.090000001</v>
      </c>
      <c r="Q1765" s="51" t="n">
        <v>4278166.92</v>
      </c>
    </row>
    <row r="1766" customFormat="false" ht="12.75" hidden="false" customHeight="false" outlineLevel="0" collapsed="false">
      <c r="B1766" s="85" t="s">
        <v>20</v>
      </c>
      <c r="C1766" s="13" t="n">
        <v>1765</v>
      </c>
      <c r="D1766" s="50" t="n">
        <v>6626051.96016124</v>
      </c>
      <c r="E1766" s="50" t="n">
        <v>0</v>
      </c>
      <c r="F1766" s="50" t="n">
        <v>0</v>
      </c>
      <c r="G1766" s="50" t="n">
        <v>0</v>
      </c>
      <c r="H1766" s="50" t="n">
        <v>0</v>
      </c>
      <c r="I1766" s="50" t="n">
        <v>0</v>
      </c>
      <c r="J1766" s="50" t="n">
        <v>0</v>
      </c>
      <c r="K1766" s="50" t="n">
        <v>0</v>
      </c>
      <c r="L1766" s="50" t="n">
        <v>0</v>
      </c>
      <c r="M1766" s="50" t="n">
        <v>0</v>
      </c>
      <c r="N1766" s="50" t="n">
        <v>0</v>
      </c>
      <c r="O1766" s="50" t="n">
        <v>-219224.66</v>
      </c>
      <c r="P1766" s="50" t="n">
        <v>208138.13</v>
      </c>
      <c r="Q1766" s="51" t="n">
        <v>-11086.53</v>
      </c>
    </row>
    <row r="1767" customFormat="false" ht="12.75" hidden="false" customHeight="false" outlineLevel="0" collapsed="false">
      <c r="B1767" s="85" t="s">
        <v>108</v>
      </c>
      <c r="C1767" s="13" t="n">
        <v>1766</v>
      </c>
      <c r="D1767" s="50" t="n">
        <v>0</v>
      </c>
      <c r="E1767" s="50" t="n">
        <v>0</v>
      </c>
      <c r="F1767" s="50" t="n">
        <v>0</v>
      </c>
      <c r="G1767" s="50" t="n">
        <v>0</v>
      </c>
      <c r="H1767" s="50" t="n">
        <v>0</v>
      </c>
      <c r="I1767" s="50" t="n">
        <v>0</v>
      </c>
      <c r="J1767" s="50" t="n">
        <v>0</v>
      </c>
      <c r="K1767" s="50" t="n">
        <v>0</v>
      </c>
      <c r="L1767" s="50" t="n">
        <v>0</v>
      </c>
      <c r="M1767" s="50" t="n">
        <v>0</v>
      </c>
      <c r="N1767" s="50" t="n">
        <v>0</v>
      </c>
      <c r="O1767" s="50" t="n">
        <v>0</v>
      </c>
      <c r="P1767" s="50" t="n">
        <v>0</v>
      </c>
      <c r="Q1767" s="51" t="n">
        <v>0</v>
      </c>
    </row>
    <row r="1768" customFormat="false" ht="12.75" hidden="false" customHeight="false" outlineLevel="0" collapsed="false">
      <c r="B1768" s="85" t="s">
        <v>25</v>
      </c>
      <c r="C1768" s="13" t="n">
        <v>1767</v>
      </c>
      <c r="D1768" s="50" t="n">
        <v>3857117.07280895</v>
      </c>
      <c r="E1768" s="50" t="n">
        <v>0</v>
      </c>
      <c r="F1768" s="50" t="n">
        <v>0</v>
      </c>
      <c r="G1768" s="50" t="n">
        <v>48457.64</v>
      </c>
      <c r="H1768" s="50" t="n">
        <v>143478.22</v>
      </c>
      <c r="I1768" s="50" t="n">
        <v>146066.39</v>
      </c>
      <c r="J1768" s="50" t="n">
        <v>116891.23</v>
      </c>
      <c r="K1768" s="50" t="n">
        <v>237069.63</v>
      </c>
      <c r="L1768" s="50" t="n">
        <v>148618.58</v>
      </c>
      <c r="M1768" s="50" t="n">
        <v>430358.42</v>
      </c>
      <c r="N1768" s="50" t="n">
        <v>1270940.11</v>
      </c>
      <c r="O1768" s="50" t="n">
        <v>87230.9</v>
      </c>
      <c r="P1768" s="50" t="n">
        <v>703856.65</v>
      </c>
      <c r="Q1768" s="51" t="n">
        <v>2062027.66</v>
      </c>
    </row>
    <row r="1769" customFormat="false" ht="12.75" hidden="false" customHeight="false" outlineLevel="0" collapsed="false">
      <c r="B1769" s="85" t="s">
        <v>29</v>
      </c>
      <c r="C1769" s="13" t="n">
        <v>1768</v>
      </c>
      <c r="D1769" s="50" t="n">
        <v>476255.403017065</v>
      </c>
      <c r="E1769" s="50" t="n">
        <v>0</v>
      </c>
      <c r="F1769" s="50" t="n">
        <v>0</v>
      </c>
      <c r="G1769" s="50" t="n">
        <v>0</v>
      </c>
      <c r="H1769" s="50" t="n">
        <v>0</v>
      </c>
      <c r="I1769" s="50" t="n">
        <v>0</v>
      </c>
      <c r="J1769" s="50" t="n">
        <v>0</v>
      </c>
      <c r="K1769" s="50" t="n">
        <v>0</v>
      </c>
      <c r="L1769" s="50" t="n">
        <v>0</v>
      </c>
      <c r="M1769" s="50" t="n">
        <v>0</v>
      </c>
      <c r="N1769" s="50" t="n">
        <v>0</v>
      </c>
      <c r="O1769" s="50" t="n">
        <v>0</v>
      </c>
      <c r="P1769" s="50" t="n">
        <v>0</v>
      </c>
      <c r="Q1769" s="51" t="n">
        <v>0</v>
      </c>
    </row>
    <row r="1770" customFormat="false" ht="12.75" hidden="false" customHeight="false" outlineLevel="0" collapsed="false">
      <c r="B1770" s="85" t="s">
        <v>32</v>
      </c>
      <c r="C1770" s="13" t="n">
        <v>1769</v>
      </c>
      <c r="D1770" s="50" t="n">
        <v>236697.201237215</v>
      </c>
      <c r="E1770" s="50" t="n">
        <v>0</v>
      </c>
      <c r="F1770" s="50" t="n">
        <v>0</v>
      </c>
      <c r="G1770" s="50" t="n">
        <v>-2587.19</v>
      </c>
      <c r="H1770" s="50" t="n">
        <v>-3567.86</v>
      </c>
      <c r="I1770" s="50" t="n">
        <v>0</v>
      </c>
      <c r="J1770" s="50" t="n">
        <v>0</v>
      </c>
      <c r="K1770" s="50" t="n">
        <v>0</v>
      </c>
      <c r="L1770" s="50" t="n">
        <v>0</v>
      </c>
      <c r="M1770" s="50" t="n">
        <v>0</v>
      </c>
      <c r="N1770" s="50" t="n">
        <v>-6155.05</v>
      </c>
      <c r="O1770" s="50" t="n">
        <v>0</v>
      </c>
      <c r="P1770" s="50" t="n">
        <v>0</v>
      </c>
      <c r="Q1770" s="51" t="n">
        <v>-6155.05</v>
      </c>
    </row>
    <row r="1771" customFormat="false" ht="12.75" hidden="false" customHeight="false" outlineLevel="0" collapsed="false">
      <c r="B1771" s="85" t="s">
        <v>35</v>
      </c>
      <c r="C1771" s="13" t="n">
        <v>1770</v>
      </c>
      <c r="D1771" s="50" t="n">
        <v>1103310.00402676</v>
      </c>
      <c r="E1771" s="50" t="n">
        <v>0</v>
      </c>
      <c r="F1771" s="50" t="n">
        <v>0</v>
      </c>
      <c r="G1771" s="50" t="n">
        <v>0</v>
      </c>
      <c r="H1771" s="50" t="n">
        <v>0</v>
      </c>
      <c r="I1771" s="50" t="n">
        <v>0</v>
      </c>
      <c r="J1771" s="50" t="n">
        <v>0</v>
      </c>
      <c r="K1771" s="50" t="n">
        <v>0</v>
      </c>
      <c r="L1771" s="50" t="n">
        <v>0</v>
      </c>
      <c r="M1771" s="50" t="n">
        <v>0</v>
      </c>
      <c r="N1771" s="50" t="n">
        <v>0</v>
      </c>
      <c r="O1771" s="50" t="n">
        <v>0</v>
      </c>
      <c r="P1771" s="50" t="n">
        <v>0</v>
      </c>
      <c r="Q1771" s="51" t="n">
        <v>0</v>
      </c>
    </row>
    <row r="1772" customFormat="false" ht="12.75" hidden="false" customHeight="false" outlineLevel="0" collapsed="false">
      <c r="B1772" s="85" t="s">
        <v>38</v>
      </c>
      <c r="C1772" s="13" t="n">
        <v>1771</v>
      </c>
      <c r="D1772" s="50" t="n">
        <v>0</v>
      </c>
      <c r="E1772" s="50" t="n">
        <v>0</v>
      </c>
      <c r="F1772" s="50" t="n">
        <v>0</v>
      </c>
      <c r="G1772" s="50" t="n">
        <v>0</v>
      </c>
      <c r="H1772" s="50" t="n">
        <v>0</v>
      </c>
      <c r="I1772" s="50" t="n">
        <v>0</v>
      </c>
      <c r="J1772" s="50" t="n">
        <v>0</v>
      </c>
      <c r="K1772" s="50" t="n">
        <v>0</v>
      </c>
      <c r="L1772" s="50" t="n">
        <v>0</v>
      </c>
      <c r="M1772" s="50" t="n">
        <v>0</v>
      </c>
      <c r="N1772" s="50" t="n">
        <v>0</v>
      </c>
      <c r="O1772" s="50" t="n">
        <v>0</v>
      </c>
      <c r="P1772" s="50" t="n">
        <v>0</v>
      </c>
      <c r="Q1772" s="51" t="n">
        <v>0</v>
      </c>
    </row>
    <row r="1773" customFormat="false" ht="12.75" hidden="false" customHeight="false" outlineLevel="0" collapsed="false">
      <c r="B1773" s="85" t="s">
        <v>43</v>
      </c>
      <c r="C1773" s="13" t="n">
        <v>1772</v>
      </c>
      <c r="D1773" s="50" t="n">
        <v>7169723.37497811</v>
      </c>
      <c r="E1773" s="50" t="n">
        <v>0</v>
      </c>
      <c r="F1773" s="50" t="n">
        <v>0</v>
      </c>
      <c r="G1773" s="50" t="n">
        <v>8497.74</v>
      </c>
      <c r="H1773" s="50" t="n">
        <v>197433.62</v>
      </c>
      <c r="I1773" s="50" t="n">
        <v>206280.08</v>
      </c>
      <c r="J1773" s="50" t="n">
        <v>136913.46</v>
      </c>
      <c r="K1773" s="50" t="n">
        <v>-47755.24</v>
      </c>
      <c r="L1773" s="50" t="n">
        <v>168194.81</v>
      </c>
      <c r="M1773" s="50" t="n">
        <v>527713.56</v>
      </c>
      <c r="N1773" s="50" t="n">
        <v>1197278.03</v>
      </c>
      <c r="O1773" s="50" t="n">
        <v>119678.18</v>
      </c>
      <c r="P1773" s="50" t="n">
        <v>-3359570.02</v>
      </c>
      <c r="Q1773" s="51" t="n">
        <v>-2042613.81</v>
      </c>
    </row>
    <row r="1774" customFormat="false" ht="12.75" hidden="false" customHeight="false" outlineLevel="0" collapsed="false">
      <c r="B1774" s="85" t="s">
        <v>47</v>
      </c>
      <c r="C1774" s="13" t="n">
        <v>1773</v>
      </c>
      <c r="D1774" s="50" t="n">
        <v>1511045.69665006</v>
      </c>
      <c r="E1774" s="50" t="n">
        <v>0</v>
      </c>
      <c r="F1774" s="50" t="n">
        <v>0</v>
      </c>
      <c r="G1774" s="50" t="n">
        <v>8756.64</v>
      </c>
      <c r="H1774" s="50" t="n">
        <v>-15857.16</v>
      </c>
      <c r="I1774" s="50" t="n">
        <v>0</v>
      </c>
      <c r="J1774" s="50" t="n">
        <v>0</v>
      </c>
      <c r="K1774" s="50" t="n">
        <v>-2150.66</v>
      </c>
      <c r="L1774" s="50" t="n">
        <v>923.65</v>
      </c>
      <c r="M1774" s="50" t="n">
        <v>628854.87</v>
      </c>
      <c r="N1774" s="50" t="n">
        <v>620527.34</v>
      </c>
      <c r="O1774" s="50" t="n">
        <v>-655666.41</v>
      </c>
      <c r="P1774" s="50" t="n">
        <v>669169.35</v>
      </c>
      <c r="Q1774" s="51" t="n">
        <v>634030.28</v>
      </c>
    </row>
    <row r="1775" customFormat="false" ht="12.75" hidden="false" customHeight="false" outlineLevel="0" collapsed="false">
      <c r="B1775" s="85" t="s">
        <v>50</v>
      </c>
      <c r="C1775" s="13" t="n">
        <v>1774</v>
      </c>
      <c r="D1775" s="50" t="n">
        <v>673195.729588033</v>
      </c>
      <c r="E1775" s="50" t="n">
        <v>0</v>
      </c>
      <c r="F1775" s="50" t="n">
        <v>0</v>
      </c>
      <c r="G1775" s="50" t="n">
        <v>0</v>
      </c>
      <c r="H1775" s="50" t="n">
        <v>0</v>
      </c>
      <c r="I1775" s="50" t="n">
        <v>0</v>
      </c>
      <c r="J1775" s="50" t="n">
        <v>0</v>
      </c>
      <c r="K1775" s="50" t="n">
        <v>0</v>
      </c>
      <c r="L1775" s="50" t="n">
        <v>0</v>
      </c>
      <c r="M1775" s="50" t="n">
        <v>0</v>
      </c>
      <c r="N1775" s="50" t="n">
        <v>0</v>
      </c>
      <c r="O1775" s="50" t="n">
        <v>219603.93</v>
      </c>
      <c r="P1775" s="50" t="n">
        <v>-614076.81</v>
      </c>
      <c r="Q1775" s="51" t="n">
        <v>-394472.88</v>
      </c>
    </row>
    <row r="1776" customFormat="false" ht="12.75" hidden="false" customHeight="false" outlineLevel="0" collapsed="false">
      <c r="B1776" s="85" t="s">
        <v>53</v>
      </c>
      <c r="C1776" s="13" t="n">
        <v>1775</v>
      </c>
      <c r="D1776" s="50" t="n">
        <v>713567.369948425</v>
      </c>
      <c r="E1776" s="50" t="n">
        <v>0</v>
      </c>
      <c r="F1776" s="50" t="n">
        <v>0</v>
      </c>
      <c r="G1776" s="50" t="n">
        <v>9154.67</v>
      </c>
      <c r="H1776" s="50" t="n">
        <v>0</v>
      </c>
      <c r="I1776" s="50" t="n">
        <v>0</v>
      </c>
      <c r="J1776" s="50" t="n">
        <v>0</v>
      </c>
      <c r="K1776" s="50" t="n">
        <v>0</v>
      </c>
      <c r="L1776" s="50" t="n">
        <v>0</v>
      </c>
      <c r="M1776" s="50" t="n">
        <v>0</v>
      </c>
      <c r="N1776" s="50" t="n">
        <v>9154.67</v>
      </c>
      <c r="O1776" s="50" t="n">
        <v>0</v>
      </c>
      <c r="P1776" s="50" t="n">
        <v>0</v>
      </c>
      <c r="Q1776" s="51" t="n">
        <v>9154.67</v>
      </c>
    </row>
    <row r="1777" customFormat="false" ht="12.75" hidden="false" customHeight="false" outlineLevel="0" collapsed="false">
      <c r="B1777" s="85" t="s">
        <v>56</v>
      </c>
      <c r="C1777" s="13" t="n">
        <v>1776</v>
      </c>
      <c r="D1777" s="50" t="n">
        <v>1535083.60449555</v>
      </c>
      <c r="E1777" s="50" t="n">
        <v>0</v>
      </c>
      <c r="F1777" s="50" t="n">
        <v>0</v>
      </c>
      <c r="G1777" s="50" t="n">
        <v>398</v>
      </c>
      <c r="H1777" s="50" t="n">
        <v>0</v>
      </c>
      <c r="I1777" s="50" t="n">
        <v>0</v>
      </c>
      <c r="J1777" s="50" t="n">
        <v>0</v>
      </c>
      <c r="K1777" s="50" t="n">
        <v>0</v>
      </c>
      <c r="L1777" s="50" t="n">
        <v>0</v>
      </c>
      <c r="M1777" s="50" t="n">
        <v>0</v>
      </c>
      <c r="N1777" s="50" t="n">
        <v>398</v>
      </c>
      <c r="O1777" s="50" t="n">
        <v>0</v>
      </c>
      <c r="P1777" s="50" t="n">
        <v>0</v>
      </c>
      <c r="Q1777" s="51" t="n">
        <v>398</v>
      </c>
    </row>
    <row r="1778" customFormat="false" ht="12.75" hidden="false" customHeight="false" outlineLevel="0" collapsed="false">
      <c r="B1778" s="85" t="s">
        <v>59</v>
      </c>
      <c r="C1778" s="13" t="n">
        <v>1777</v>
      </c>
      <c r="D1778" s="50" t="n">
        <v>48552.6706510103</v>
      </c>
      <c r="E1778" s="50" t="n">
        <v>0</v>
      </c>
      <c r="F1778" s="50" t="n">
        <v>0</v>
      </c>
      <c r="G1778" s="50" t="n">
        <v>0</v>
      </c>
      <c r="H1778" s="50" t="n">
        <v>0</v>
      </c>
      <c r="I1778" s="50" t="n">
        <v>0</v>
      </c>
      <c r="J1778" s="50" t="n">
        <v>0</v>
      </c>
      <c r="K1778" s="50" t="n">
        <v>0</v>
      </c>
      <c r="L1778" s="50" t="n">
        <v>0</v>
      </c>
      <c r="M1778" s="50" t="n">
        <v>0</v>
      </c>
      <c r="N1778" s="50" t="n">
        <v>0</v>
      </c>
      <c r="O1778" s="50" t="n">
        <v>0</v>
      </c>
      <c r="P1778" s="50" t="n">
        <v>0</v>
      </c>
      <c r="Q1778" s="51" t="n">
        <v>0</v>
      </c>
    </row>
    <row r="1779" customFormat="false" ht="12.75" hidden="false" customHeight="false" outlineLevel="0" collapsed="false">
      <c r="B1779" s="85" t="s">
        <v>109</v>
      </c>
      <c r="C1779" s="13" t="n">
        <v>1778</v>
      </c>
      <c r="D1779" s="50" t="n">
        <v>0</v>
      </c>
      <c r="E1779" s="50" t="n">
        <v>0</v>
      </c>
      <c r="F1779" s="50" t="n">
        <v>0</v>
      </c>
      <c r="G1779" s="50" t="n">
        <v>0</v>
      </c>
      <c r="H1779" s="50" t="n">
        <v>0</v>
      </c>
      <c r="I1779" s="50" t="n">
        <v>0</v>
      </c>
      <c r="J1779" s="50" t="n">
        <v>0</v>
      </c>
      <c r="K1779" s="50" t="n">
        <v>0</v>
      </c>
      <c r="L1779" s="50" t="n">
        <v>0</v>
      </c>
      <c r="M1779" s="50" t="n">
        <v>0</v>
      </c>
      <c r="N1779" s="50" t="n">
        <v>0</v>
      </c>
      <c r="O1779" s="50" t="n">
        <v>0</v>
      </c>
      <c r="P1779" s="50" t="n">
        <v>0</v>
      </c>
      <c r="Q1779" s="51" t="n">
        <v>0</v>
      </c>
    </row>
    <row r="1780" customFormat="false" ht="12.75" hidden="false" customHeight="false" outlineLevel="0" collapsed="false">
      <c r="B1780" s="85" t="s">
        <v>64</v>
      </c>
      <c r="C1780" s="13" t="n">
        <v>1779</v>
      </c>
      <c r="D1780" s="50" t="n">
        <v>7434883.20748362</v>
      </c>
      <c r="E1780" s="50" t="n">
        <v>0</v>
      </c>
      <c r="F1780" s="50" t="n">
        <v>0</v>
      </c>
      <c r="G1780" s="50" t="n">
        <v>7149.49</v>
      </c>
      <c r="H1780" s="50" t="n">
        <v>43200.51</v>
      </c>
      <c r="I1780" s="50" t="n">
        <v>45999.76</v>
      </c>
      <c r="J1780" s="50" t="n">
        <v>45764.51</v>
      </c>
      <c r="K1780" s="50" t="n">
        <v>96301.29</v>
      </c>
      <c r="L1780" s="50" t="n">
        <v>46623.3</v>
      </c>
      <c r="M1780" s="50" t="n">
        <v>132066.45</v>
      </c>
      <c r="N1780" s="50" t="n">
        <v>417105.31</v>
      </c>
      <c r="O1780" s="50" t="n">
        <v>-128468</v>
      </c>
      <c r="P1780" s="50" t="n">
        <v>1168355.79</v>
      </c>
      <c r="Q1780" s="51" t="n">
        <v>1456993.1</v>
      </c>
    </row>
    <row r="1781" customFormat="false" ht="12.75" hidden="false" customHeight="false" outlineLevel="0" collapsed="false">
      <c r="B1781" s="85" t="s">
        <v>67</v>
      </c>
      <c r="C1781" s="13" t="n">
        <v>1780</v>
      </c>
      <c r="D1781" s="50" t="n">
        <v>226687.948393817</v>
      </c>
      <c r="E1781" s="50" t="n">
        <v>0</v>
      </c>
      <c r="F1781" s="50" t="n">
        <v>0</v>
      </c>
      <c r="G1781" s="50" t="n">
        <v>0</v>
      </c>
      <c r="H1781" s="50" t="n">
        <v>0</v>
      </c>
      <c r="I1781" s="50" t="n">
        <v>0</v>
      </c>
      <c r="J1781" s="50" t="n">
        <v>0</v>
      </c>
      <c r="K1781" s="50" t="n">
        <v>0</v>
      </c>
      <c r="L1781" s="50" t="n">
        <v>0</v>
      </c>
      <c r="M1781" s="50" t="n">
        <v>0</v>
      </c>
      <c r="N1781" s="50" t="n">
        <v>0</v>
      </c>
      <c r="O1781" s="50" t="n">
        <v>0</v>
      </c>
      <c r="P1781" s="50" t="n">
        <v>0</v>
      </c>
      <c r="Q1781" s="51" t="n">
        <v>0</v>
      </c>
    </row>
    <row r="1782" customFormat="false" ht="12.75" hidden="false" customHeight="false" outlineLevel="0" collapsed="false">
      <c r="B1782" s="85" t="s">
        <v>70</v>
      </c>
      <c r="C1782" s="13" t="n">
        <v>1781</v>
      </c>
      <c r="D1782" s="50" t="n">
        <v>126874.30611556</v>
      </c>
      <c r="E1782" s="50" t="n">
        <v>0</v>
      </c>
      <c r="F1782" s="50" t="n">
        <v>0</v>
      </c>
      <c r="G1782" s="50" t="n">
        <v>0</v>
      </c>
      <c r="H1782" s="50" t="n">
        <v>0</v>
      </c>
      <c r="I1782" s="50" t="n">
        <v>0</v>
      </c>
      <c r="J1782" s="50" t="n">
        <v>0</v>
      </c>
      <c r="K1782" s="50" t="n">
        <v>0</v>
      </c>
      <c r="L1782" s="50" t="n">
        <v>0</v>
      </c>
      <c r="M1782" s="50" t="n">
        <v>0</v>
      </c>
      <c r="N1782" s="50" t="n">
        <v>0</v>
      </c>
      <c r="O1782" s="50" t="n">
        <v>0</v>
      </c>
      <c r="P1782" s="50" t="n">
        <v>0</v>
      </c>
      <c r="Q1782" s="51" t="n">
        <v>0</v>
      </c>
    </row>
    <row r="1783" customFormat="false" ht="12.75" hidden="false" customHeight="false" outlineLevel="0" collapsed="false">
      <c r="B1783" s="85" t="s">
        <v>75</v>
      </c>
      <c r="C1783" s="13" t="n">
        <v>1782</v>
      </c>
      <c r="D1783" s="50" t="n">
        <v>3358952.96730961</v>
      </c>
      <c r="E1783" s="50" t="n">
        <v>0</v>
      </c>
      <c r="F1783" s="50" t="n">
        <v>0</v>
      </c>
      <c r="G1783" s="50" t="n">
        <v>2865.81</v>
      </c>
      <c r="H1783" s="50" t="n">
        <v>13790.86</v>
      </c>
      <c r="I1783" s="50" t="n">
        <v>28747.38</v>
      </c>
      <c r="J1783" s="50" t="n">
        <v>29739</v>
      </c>
      <c r="K1783" s="50" t="n">
        <v>69840.24</v>
      </c>
      <c r="L1783" s="50" t="n">
        <v>20619.19</v>
      </c>
      <c r="M1783" s="50" t="n">
        <v>42384.6</v>
      </c>
      <c r="N1783" s="50" t="n">
        <v>207987.08</v>
      </c>
      <c r="O1783" s="50" t="n">
        <v>249750.4</v>
      </c>
      <c r="P1783" s="50" t="n">
        <v>2112154</v>
      </c>
      <c r="Q1783" s="51" t="n">
        <v>2569891.48</v>
      </c>
    </row>
    <row r="1784" customFormat="false" ht="12.75" hidden="false" customHeight="false" outlineLevel="0" collapsed="false">
      <c r="B1784" s="85" t="s">
        <v>78</v>
      </c>
      <c r="C1784" s="13" t="n">
        <v>1783</v>
      </c>
      <c r="D1784" s="50" t="n">
        <v>51099.3009253254</v>
      </c>
      <c r="E1784" s="50" t="n">
        <v>0</v>
      </c>
      <c r="F1784" s="50" t="n">
        <v>0</v>
      </c>
      <c r="G1784" s="50" t="n">
        <v>0</v>
      </c>
      <c r="H1784" s="50" t="n">
        <v>0</v>
      </c>
      <c r="I1784" s="50" t="n">
        <v>0</v>
      </c>
      <c r="J1784" s="50" t="n">
        <v>0</v>
      </c>
      <c r="K1784" s="50" t="n">
        <v>0</v>
      </c>
      <c r="L1784" s="50" t="n">
        <v>0</v>
      </c>
      <c r="M1784" s="50" t="n">
        <v>0</v>
      </c>
      <c r="N1784" s="50" t="n">
        <v>0</v>
      </c>
      <c r="O1784" s="50" t="n">
        <v>0</v>
      </c>
      <c r="P1784" s="50" t="n">
        <v>0</v>
      </c>
      <c r="Q1784" s="51" t="n">
        <v>0</v>
      </c>
    </row>
    <row r="1785" customFormat="false" ht="12.75" hidden="false" customHeight="false" outlineLevel="0" collapsed="false">
      <c r="B1785" s="85"/>
      <c r="C1785" s="13" t="n">
        <v>1784</v>
      </c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1"/>
    </row>
    <row r="1786" customFormat="false" ht="12.75" hidden="false" customHeight="false" outlineLevel="0" collapsed="false">
      <c r="B1786" s="85" t="s">
        <v>83</v>
      </c>
      <c r="C1786" s="13" t="n">
        <v>1785</v>
      </c>
      <c r="D1786" s="50" t="s">
        <v>4</v>
      </c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1"/>
    </row>
    <row r="1787" customFormat="false" ht="12.75" hidden="false" customHeight="false" outlineLevel="0" collapsed="false">
      <c r="B1787" s="85" t="s">
        <v>22</v>
      </c>
      <c r="C1787" s="13" t="n">
        <v>1786</v>
      </c>
      <c r="D1787" s="50" t="n">
        <v>792789.930763974</v>
      </c>
      <c r="E1787" s="50" t="n">
        <v>0</v>
      </c>
      <c r="F1787" s="50" t="n">
        <v>0</v>
      </c>
      <c r="G1787" s="50" t="n">
        <v>0</v>
      </c>
      <c r="H1787" s="50" t="n">
        <v>0</v>
      </c>
      <c r="I1787" s="50" t="n">
        <v>0</v>
      </c>
      <c r="J1787" s="50" t="n">
        <v>0</v>
      </c>
      <c r="K1787" s="50" t="n">
        <v>0</v>
      </c>
      <c r="L1787" s="50" t="n">
        <v>0</v>
      </c>
      <c r="M1787" s="50" t="n">
        <v>0</v>
      </c>
      <c r="N1787" s="50" t="n">
        <v>0</v>
      </c>
      <c r="O1787" s="50" t="n">
        <v>0</v>
      </c>
      <c r="P1787" s="50" t="n">
        <v>0</v>
      </c>
      <c r="Q1787" s="51" t="n">
        <v>0</v>
      </c>
    </row>
    <row r="1788" customFormat="false" ht="12.75" hidden="false" customHeight="false" outlineLevel="0" collapsed="false">
      <c r="B1788" s="85" t="s">
        <v>27</v>
      </c>
      <c r="C1788" s="13" t="n">
        <v>1787</v>
      </c>
      <c r="D1788" s="50" t="n">
        <v>2396393.93007714</v>
      </c>
      <c r="E1788" s="50" t="n">
        <v>0</v>
      </c>
      <c r="F1788" s="50" t="n">
        <v>0</v>
      </c>
      <c r="G1788" s="50" t="n">
        <v>0</v>
      </c>
      <c r="H1788" s="50" t="n">
        <v>0</v>
      </c>
      <c r="I1788" s="50" t="n">
        <v>0</v>
      </c>
      <c r="J1788" s="50" t="n">
        <v>0</v>
      </c>
      <c r="K1788" s="50" t="n">
        <v>0</v>
      </c>
      <c r="L1788" s="50" t="n">
        <v>0</v>
      </c>
      <c r="M1788" s="50" t="n">
        <v>0</v>
      </c>
      <c r="N1788" s="50" t="n">
        <v>0</v>
      </c>
      <c r="O1788" s="50" t="n">
        <v>0</v>
      </c>
      <c r="P1788" s="50" t="n">
        <v>0</v>
      </c>
      <c r="Q1788" s="51" t="n">
        <v>0</v>
      </c>
    </row>
    <row r="1789" customFormat="false" ht="12.75" hidden="false" customHeight="false" outlineLevel="0" collapsed="false">
      <c r="B1789" s="85" t="s">
        <v>77</v>
      </c>
      <c r="C1789" s="13" t="n">
        <v>1788</v>
      </c>
      <c r="D1789" s="50" t="n">
        <v>761438.888417425</v>
      </c>
      <c r="E1789" s="50" t="n">
        <v>0</v>
      </c>
      <c r="F1789" s="50" t="n">
        <v>0</v>
      </c>
      <c r="G1789" s="50" t="n">
        <v>0</v>
      </c>
      <c r="H1789" s="50" t="n">
        <v>-1.63385435316578</v>
      </c>
      <c r="I1789" s="50" t="n">
        <v>-13.5405906156658</v>
      </c>
      <c r="J1789" s="50" t="n">
        <v>-21.6325742386118</v>
      </c>
      <c r="K1789" s="50" t="n">
        <v>-54.8829778295634</v>
      </c>
      <c r="L1789" s="50" t="n">
        <v>-11.2301181531209</v>
      </c>
      <c r="M1789" s="50" t="n">
        <v>-18.5264882759831</v>
      </c>
      <c r="N1789" s="50" t="n">
        <v>-121.446603466111</v>
      </c>
      <c r="O1789" s="50" t="n">
        <v>-493.875093759949</v>
      </c>
      <c r="P1789" s="50" t="n">
        <v>-1633.68208348767</v>
      </c>
      <c r="Q1789" s="51" t="n">
        <v>-2249.00378071373</v>
      </c>
    </row>
    <row r="1790" customFormat="false" ht="12.75" hidden="false" customHeight="false" outlineLevel="0" collapsed="false">
      <c r="B1790" s="85" t="s">
        <v>66</v>
      </c>
      <c r="C1790" s="13" t="n">
        <v>1789</v>
      </c>
      <c r="D1790" s="50" t="n">
        <v>695241.405776941</v>
      </c>
      <c r="E1790" s="50" t="n">
        <v>0</v>
      </c>
      <c r="F1790" s="50" t="n">
        <v>0</v>
      </c>
      <c r="G1790" s="50" t="n">
        <v>0</v>
      </c>
      <c r="H1790" s="50" t="n">
        <v>0</v>
      </c>
      <c r="I1790" s="50" t="n">
        <v>0</v>
      </c>
      <c r="J1790" s="50" t="n">
        <v>0</v>
      </c>
      <c r="K1790" s="50" t="n">
        <v>0</v>
      </c>
      <c r="L1790" s="50" t="n">
        <v>0</v>
      </c>
      <c r="M1790" s="50" t="n">
        <v>0</v>
      </c>
      <c r="N1790" s="50" t="n">
        <v>0</v>
      </c>
      <c r="O1790" s="50" t="n">
        <v>0</v>
      </c>
      <c r="P1790" s="50" t="n">
        <v>0</v>
      </c>
      <c r="Q1790" s="51" t="n">
        <v>0</v>
      </c>
    </row>
    <row r="1791" customFormat="false" ht="12.75" hidden="false" customHeight="false" outlineLevel="0" collapsed="false">
      <c r="B1791" s="85" t="s">
        <v>45</v>
      </c>
      <c r="C1791" s="13" t="n">
        <v>1790</v>
      </c>
      <c r="D1791" s="50" t="n">
        <v>0</v>
      </c>
      <c r="E1791" s="50" t="n">
        <v>0</v>
      </c>
      <c r="F1791" s="50" t="n">
        <v>0</v>
      </c>
      <c r="G1791" s="50" t="n">
        <v>0</v>
      </c>
      <c r="H1791" s="50" t="n">
        <v>0</v>
      </c>
      <c r="I1791" s="50" t="n">
        <v>0</v>
      </c>
      <c r="J1791" s="50" t="n">
        <v>0</v>
      </c>
      <c r="K1791" s="50" t="n">
        <v>0</v>
      </c>
      <c r="L1791" s="50" t="n">
        <v>0</v>
      </c>
      <c r="M1791" s="50" t="n">
        <v>0</v>
      </c>
      <c r="N1791" s="50" t="n">
        <v>0</v>
      </c>
      <c r="O1791" s="50" t="n">
        <v>0</v>
      </c>
      <c r="P1791" s="50" t="n">
        <v>0</v>
      </c>
      <c r="Q1791" s="51" t="n">
        <v>0</v>
      </c>
    </row>
    <row r="1792" customFormat="false" ht="12.75" hidden="false" customHeight="false" outlineLevel="0" collapsed="false">
      <c r="B1792" s="85" t="s">
        <v>52</v>
      </c>
      <c r="C1792" s="13" t="n">
        <v>1791</v>
      </c>
      <c r="D1792" s="50" t="n">
        <v>188301.259766319</v>
      </c>
      <c r="E1792" s="50" t="n">
        <v>0</v>
      </c>
      <c r="F1792" s="50" t="n">
        <v>0</v>
      </c>
      <c r="G1792" s="50" t="n">
        <v>0</v>
      </c>
      <c r="H1792" s="50" t="n">
        <v>0</v>
      </c>
      <c r="I1792" s="50" t="n">
        <v>0</v>
      </c>
      <c r="J1792" s="50" t="n">
        <v>0</v>
      </c>
      <c r="K1792" s="50" t="n">
        <v>0</v>
      </c>
      <c r="L1792" s="50" t="n">
        <v>0</v>
      </c>
      <c r="M1792" s="50" t="n">
        <v>0</v>
      </c>
      <c r="N1792" s="50" t="n">
        <v>0</v>
      </c>
      <c r="O1792" s="50" t="n">
        <v>0</v>
      </c>
      <c r="P1792" s="50" t="n">
        <v>0</v>
      </c>
      <c r="Q1792" s="51" t="n">
        <v>0</v>
      </c>
    </row>
    <row r="1793" customFormat="false" ht="12.75" hidden="false" customHeight="false" outlineLevel="0" collapsed="false">
      <c r="B1793" s="85" t="s">
        <v>80</v>
      </c>
      <c r="C1793" s="13" t="n">
        <v>1792</v>
      </c>
      <c r="D1793" s="50" t="n">
        <v>33960.9948778805</v>
      </c>
      <c r="E1793" s="50" t="n">
        <v>0</v>
      </c>
      <c r="F1793" s="50" t="n">
        <v>0</v>
      </c>
      <c r="G1793" s="50" t="n">
        <v>0</v>
      </c>
      <c r="H1793" s="50" t="n">
        <v>0</v>
      </c>
      <c r="I1793" s="50" t="n">
        <v>0</v>
      </c>
      <c r="J1793" s="50" t="n">
        <v>0</v>
      </c>
      <c r="K1793" s="50" t="n">
        <v>0</v>
      </c>
      <c r="L1793" s="50" t="n">
        <v>0</v>
      </c>
      <c r="M1793" s="50" t="n">
        <v>0</v>
      </c>
      <c r="N1793" s="50" t="n">
        <v>0</v>
      </c>
      <c r="O1793" s="50" t="n">
        <v>0</v>
      </c>
      <c r="P1793" s="50" t="n">
        <v>0</v>
      </c>
      <c r="Q1793" s="51" t="n">
        <v>0</v>
      </c>
    </row>
    <row r="1794" customFormat="false" ht="12.75" hidden="false" customHeight="false" outlineLevel="0" collapsed="false">
      <c r="B1794" s="85" t="s">
        <v>49</v>
      </c>
      <c r="C1794" s="13" t="n">
        <v>1793</v>
      </c>
      <c r="D1794" s="50" t="n">
        <v>286601.856041687</v>
      </c>
      <c r="E1794" s="50" t="n">
        <v>0</v>
      </c>
      <c r="F1794" s="50" t="n">
        <v>0</v>
      </c>
      <c r="G1794" s="50" t="n">
        <v>0</v>
      </c>
      <c r="H1794" s="50" t="n">
        <v>0</v>
      </c>
      <c r="I1794" s="50" t="n">
        <v>0</v>
      </c>
      <c r="J1794" s="50" t="n">
        <v>0</v>
      </c>
      <c r="K1794" s="50" t="n">
        <v>0</v>
      </c>
      <c r="L1794" s="50" t="n">
        <v>0</v>
      </c>
      <c r="M1794" s="50" t="n">
        <v>0</v>
      </c>
      <c r="N1794" s="50" t="n">
        <v>0</v>
      </c>
      <c r="O1794" s="50" t="n">
        <v>0</v>
      </c>
      <c r="P1794" s="50" t="n">
        <v>0</v>
      </c>
      <c r="Q1794" s="51" t="n">
        <v>0</v>
      </c>
    </row>
    <row r="1795" customFormat="false" ht="12.75" hidden="false" customHeight="false" outlineLevel="0" collapsed="false">
      <c r="B1795" s="85" t="s">
        <v>34</v>
      </c>
      <c r="C1795" s="13" t="n">
        <v>1794</v>
      </c>
      <c r="D1795" s="50" t="n">
        <v>32555.6659548725</v>
      </c>
      <c r="E1795" s="50" t="n">
        <v>0</v>
      </c>
      <c r="F1795" s="50" t="n">
        <v>0</v>
      </c>
      <c r="G1795" s="50" t="n">
        <v>0</v>
      </c>
      <c r="H1795" s="50" t="n">
        <v>-14.965471</v>
      </c>
      <c r="I1795" s="50" t="n">
        <v>0</v>
      </c>
      <c r="J1795" s="50" t="n">
        <v>0</v>
      </c>
      <c r="K1795" s="50" t="n">
        <v>0</v>
      </c>
      <c r="L1795" s="50" t="n">
        <v>0</v>
      </c>
      <c r="M1795" s="50" t="n">
        <v>0</v>
      </c>
      <c r="N1795" s="50" t="n">
        <v>0</v>
      </c>
      <c r="O1795" s="50" t="n">
        <v>0</v>
      </c>
      <c r="P1795" s="50" t="n">
        <v>0</v>
      </c>
      <c r="Q1795" s="51" t="n">
        <v>0</v>
      </c>
    </row>
    <row r="1796" customFormat="false" ht="12.75" hidden="false" customHeight="false" outlineLevel="0" collapsed="false">
      <c r="B1796" s="85" t="s">
        <v>69</v>
      </c>
      <c r="C1796" s="13" t="n">
        <v>1795</v>
      </c>
      <c r="D1796" s="50" t="n">
        <v>32555.6659331187</v>
      </c>
      <c r="E1796" s="50" t="n">
        <v>0</v>
      </c>
      <c r="F1796" s="50" t="n">
        <v>0</v>
      </c>
      <c r="G1796" s="50" t="n">
        <v>0</v>
      </c>
      <c r="H1796" s="50" t="n">
        <v>0</v>
      </c>
      <c r="I1796" s="50" t="n">
        <v>0</v>
      </c>
      <c r="J1796" s="50" t="n">
        <v>0</v>
      </c>
      <c r="K1796" s="50" t="n">
        <v>0</v>
      </c>
      <c r="L1796" s="50" t="n">
        <v>0</v>
      </c>
      <c r="M1796" s="50" t="n">
        <v>0</v>
      </c>
      <c r="N1796" s="50" t="n">
        <v>0</v>
      </c>
      <c r="O1796" s="50" t="n">
        <v>0</v>
      </c>
      <c r="P1796" s="50" t="n">
        <v>0</v>
      </c>
      <c r="Q1796" s="51" t="n">
        <v>0</v>
      </c>
    </row>
    <row r="1797" customFormat="false" ht="12.75" hidden="false" customHeight="false" outlineLevel="0" collapsed="false">
      <c r="B1797" s="85" t="s">
        <v>72</v>
      </c>
      <c r="C1797" s="13" t="n">
        <v>1796</v>
      </c>
      <c r="D1797" s="50" t="n">
        <v>0</v>
      </c>
      <c r="E1797" s="50" t="n">
        <v>0</v>
      </c>
      <c r="F1797" s="50" t="n">
        <v>0</v>
      </c>
      <c r="G1797" s="50" t="n">
        <v>0</v>
      </c>
      <c r="H1797" s="50" t="n">
        <v>0</v>
      </c>
      <c r="I1797" s="50" t="n">
        <v>0</v>
      </c>
      <c r="J1797" s="50" t="n">
        <v>0</v>
      </c>
      <c r="K1797" s="50" t="n">
        <v>0</v>
      </c>
      <c r="L1797" s="50" t="n">
        <v>0</v>
      </c>
      <c r="M1797" s="50" t="n">
        <v>0</v>
      </c>
      <c r="N1797" s="50" t="n">
        <v>0</v>
      </c>
      <c r="O1797" s="50" t="n">
        <v>0</v>
      </c>
      <c r="P1797" s="50" t="n">
        <v>0</v>
      </c>
      <c r="Q1797" s="51" t="n">
        <v>0</v>
      </c>
    </row>
    <row r="1798" customFormat="false" ht="12.75" hidden="false" customHeight="false" outlineLevel="0" collapsed="false">
      <c r="B1798" s="85" t="s">
        <v>31</v>
      </c>
      <c r="C1798" s="13" t="n">
        <v>1797</v>
      </c>
      <c r="D1798" s="50" t="n">
        <v>0</v>
      </c>
      <c r="E1798" s="50" t="n">
        <v>0</v>
      </c>
      <c r="F1798" s="50" t="n">
        <v>0</v>
      </c>
      <c r="G1798" s="50" t="n">
        <v>0</v>
      </c>
      <c r="H1798" s="50" t="n">
        <v>0</v>
      </c>
      <c r="I1798" s="50" t="n">
        <v>0</v>
      </c>
      <c r="J1798" s="50" t="n">
        <v>0</v>
      </c>
      <c r="K1798" s="50" t="n">
        <v>0</v>
      </c>
      <c r="L1798" s="50" t="n">
        <v>0</v>
      </c>
      <c r="M1798" s="50" t="n">
        <v>0</v>
      </c>
      <c r="N1798" s="50" t="n">
        <v>0</v>
      </c>
      <c r="O1798" s="50" t="n">
        <v>0</v>
      </c>
      <c r="P1798" s="50" t="n">
        <v>0</v>
      </c>
      <c r="Q1798" s="51" t="n">
        <v>0</v>
      </c>
    </row>
    <row r="1799" customFormat="false" ht="12.75" hidden="false" customHeight="false" outlineLevel="0" collapsed="false">
      <c r="B1799" s="85" t="s">
        <v>37</v>
      </c>
      <c r="C1799" s="13" t="n">
        <v>1798</v>
      </c>
      <c r="D1799" s="50" t="n">
        <v>6.52615594512928E-005</v>
      </c>
      <c r="E1799" s="50" t="n">
        <v>0</v>
      </c>
      <c r="F1799" s="50" t="n">
        <v>0</v>
      </c>
      <c r="G1799" s="50" t="n">
        <v>0</v>
      </c>
      <c r="H1799" s="50" t="n">
        <v>0</v>
      </c>
      <c r="I1799" s="50" t="n">
        <v>0</v>
      </c>
      <c r="J1799" s="50" t="n">
        <v>0</v>
      </c>
      <c r="K1799" s="50" t="n">
        <v>0</v>
      </c>
      <c r="L1799" s="50" t="n">
        <v>0</v>
      </c>
      <c r="M1799" s="50" t="n">
        <v>0</v>
      </c>
      <c r="N1799" s="50" t="n">
        <v>0</v>
      </c>
      <c r="O1799" s="50" t="n">
        <v>0</v>
      </c>
      <c r="P1799" s="50" t="n">
        <v>0</v>
      </c>
      <c r="Q1799" s="51" t="n">
        <v>0</v>
      </c>
    </row>
    <row r="1800" customFormat="false" ht="12.75" hidden="false" customHeight="false" outlineLevel="0" collapsed="false">
      <c r="B1800" s="85" t="n">
        <v>0</v>
      </c>
      <c r="C1800" s="13" t="n">
        <v>1799</v>
      </c>
      <c r="D1800" s="50" t="n">
        <v>0</v>
      </c>
      <c r="E1800" s="50" t="n">
        <v>0</v>
      </c>
      <c r="F1800" s="50" t="n">
        <v>0</v>
      </c>
      <c r="G1800" s="50" t="n">
        <v>0</v>
      </c>
      <c r="H1800" s="50" t="n">
        <v>0</v>
      </c>
      <c r="I1800" s="50" t="n">
        <v>0</v>
      </c>
      <c r="J1800" s="50" t="n">
        <v>0</v>
      </c>
      <c r="K1800" s="50" t="n">
        <v>0</v>
      </c>
      <c r="L1800" s="50" t="n">
        <v>0</v>
      </c>
      <c r="M1800" s="50" t="n">
        <v>0</v>
      </c>
      <c r="N1800" s="50" t="n">
        <v>0</v>
      </c>
      <c r="O1800" s="50" t="n">
        <v>0</v>
      </c>
      <c r="P1800" s="50" t="n">
        <v>0</v>
      </c>
      <c r="Q1800" s="51" t="n">
        <v>0</v>
      </c>
    </row>
    <row r="1801" customFormat="false" ht="12.75" hidden="false" customHeight="false" outlineLevel="0" collapsed="false">
      <c r="B1801" s="87" t="n">
        <v>0</v>
      </c>
      <c r="C1801" s="64" t="n">
        <v>1800</v>
      </c>
      <c r="D1801" s="54" t="n">
        <v>0</v>
      </c>
      <c r="E1801" s="54" t="n">
        <v>0</v>
      </c>
      <c r="F1801" s="54" t="n">
        <v>0</v>
      </c>
      <c r="G1801" s="54" t="n">
        <v>0</v>
      </c>
      <c r="H1801" s="54" t="n">
        <v>0</v>
      </c>
      <c r="I1801" s="54" t="n">
        <v>0</v>
      </c>
      <c r="J1801" s="54" t="n">
        <v>0</v>
      </c>
      <c r="K1801" s="54" t="n">
        <v>0</v>
      </c>
      <c r="L1801" s="54" t="n">
        <v>0</v>
      </c>
      <c r="M1801" s="54" t="n">
        <v>0</v>
      </c>
      <c r="N1801" s="54" t="n">
        <v>0</v>
      </c>
      <c r="O1801" s="54" t="n">
        <v>0</v>
      </c>
      <c r="P1801" s="54" t="n">
        <v>0</v>
      </c>
      <c r="Q1801" s="55" t="n">
        <v>0</v>
      </c>
    </row>
    <row r="1802" customFormat="false" ht="12.75" hidden="false" customHeight="false" outlineLevel="0" collapsed="false">
      <c r="A1802" s="0" t="n">
        <v>46</v>
      </c>
      <c r="B1802" s="57" t="n">
        <v>36969</v>
      </c>
      <c r="C1802" s="58" t="n">
        <v>1801</v>
      </c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83"/>
    </row>
    <row r="1803" customFormat="false" ht="12.75" hidden="false" customHeight="false" outlineLevel="0" collapsed="false">
      <c r="B1803" s="61"/>
      <c r="C1803" s="13" t="n">
        <v>1802</v>
      </c>
      <c r="D1803" s="13"/>
      <c r="E1803" s="21" t="s">
        <v>5</v>
      </c>
      <c r="F1803" s="21" t="s">
        <v>6</v>
      </c>
      <c r="G1803" s="21" t="s">
        <v>7</v>
      </c>
      <c r="H1803" s="21" t="s">
        <v>8</v>
      </c>
      <c r="I1803" s="21" t="s">
        <v>9</v>
      </c>
      <c r="J1803" s="21" t="s">
        <v>10</v>
      </c>
      <c r="K1803" s="21" t="s">
        <v>11</v>
      </c>
      <c r="L1803" s="21" t="s">
        <v>12</v>
      </c>
      <c r="M1803" s="21" t="s">
        <v>13</v>
      </c>
      <c r="N1803" s="21" t="s">
        <v>14</v>
      </c>
      <c r="O1803" s="21" t="n">
        <v>2002</v>
      </c>
      <c r="P1803" s="21" t="s">
        <v>15</v>
      </c>
      <c r="Q1803" s="84" t="s">
        <v>16</v>
      </c>
    </row>
    <row r="1804" customFormat="false" ht="12.75" hidden="false" customHeight="false" outlineLevel="0" collapsed="false">
      <c r="B1804" s="85" t="s">
        <v>107</v>
      </c>
      <c r="C1804" s="13" t="n">
        <v>1803</v>
      </c>
      <c r="D1804" s="13" t="s">
        <v>4</v>
      </c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86"/>
    </row>
    <row r="1805" customFormat="false" ht="12.75" hidden="false" customHeight="false" outlineLevel="0" collapsed="false">
      <c r="B1805" s="85" t="s">
        <v>19</v>
      </c>
      <c r="C1805" s="13" t="n">
        <v>1804</v>
      </c>
      <c r="D1805" s="50" t="n">
        <v>11327033.6833344</v>
      </c>
      <c r="E1805" s="50" t="n">
        <v>0</v>
      </c>
      <c r="F1805" s="50" t="n">
        <v>0</v>
      </c>
      <c r="G1805" s="50" t="n">
        <v>76382.69</v>
      </c>
      <c r="H1805" s="50" t="n">
        <v>377788.76</v>
      </c>
      <c r="I1805" s="50" t="n">
        <v>427231.16</v>
      </c>
      <c r="J1805" s="50" t="n">
        <v>367106.18</v>
      </c>
      <c r="K1805" s="50" t="n">
        <v>353143.94</v>
      </c>
      <c r="L1805" s="50" t="n">
        <v>384677.87</v>
      </c>
      <c r="M1805" s="50" t="n">
        <v>1703941.09</v>
      </c>
      <c r="N1805" s="50" t="n">
        <v>3690271.69</v>
      </c>
      <c r="O1805" s="50" t="n">
        <v>-327421</v>
      </c>
      <c r="P1805" s="50" t="n">
        <v>731309.849999999</v>
      </c>
      <c r="Q1805" s="51" t="n">
        <v>4094160.54</v>
      </c>
    </row>
    <row r="1806" customFormat="false" ht="12.75" hidden="false" customHeight="false" outlineLevel="0" collapsed="false">
      <c r="B1806" s="85" t="s">
        <v>20</v>
      </c>
      <c r="C1806" s="13" t="n">
        <v>1805</v>
      </c>
      <c r="D1806" s="50" t="n">
        <v>6595226.76506913</v>
      </c>
      <c r="E1806" s="50" t="n">
        <v>0</v>
      </c>
      <c r="F1806" s="50" t="n">
        <v>0</v>
      </c>
      <c r="G1806" s="50" t="n">
        <v>0</v>
      </c>
      <c r="H1806" s="50" t="n">
        <v>0</v>
      </c>
      <c r="I1806" s="50" t="n">
        <v>0</v>
      </c>
      <c r="J1806" s="50" t="n">
        <v>0</v>
      </c>
      <c r="K1806" s="50" t="n">
        <v>0</v>
      </c>
      <c r="L1806" s="50" t="n">
        <v>0</v>
      </c>
      <c r="M1806" s="50" t="n">
        <v>0</v>
      </c>
      <c r="N1806" s="50" t="n">
        <v>0</v>
      </c>
      <c r="O1806" s="50" t="n">
        <v>-219193.58</v>
      </c>
      <c r="P1806" s="50" t="n">
        <v>207991.58</v>
      </c>
      <c r="Q1806" s="51" t="n">
        <v>-11202</v>
      </c>
    </row>
    <row r="1807" customFormat="false" ht="12.75" hidden="false" customHeight="false" outlineLevel="0" collapsed="false">
      <c r="B1807" s="85" t="s">
        <v>108</v>
      </c>
      <c r="C1807" s="13" t="n">
        <v>1806</v>
      </c>
      <c r="D1807" s="50" t="n">
        <v>0</v>
      </c>
      <c r="E1807" s="50" t="n">
        <v>0</v>
      </c>
      <c r="F1807" s="50" t="n">
        <v>0</v>
      </c>
      <c r="G1807" s="50" t="n">
        <v>0</v>
      </c>
      <c r="H1807" s="50" t="n">
        <v>0</v>
      </c>
      <c r="I1807" s="50" t="n">
        <v>0</v>
      </c>
      <c r="J1807" s="50" t="n">
        <v>0</v>
      </c>
      <c r="K1807" s="50" t="n">
        <v>0</v>
      </c>
      <c r="L1807" s="50" t="n">
        <v>0</v>
      </c>
      <c r="M1807" s="50" t="n">
        <v>0</v>
      </c>
      <c r="N1807" s="50" t="n">
        <v>0</v>
      </c>
      <c r="O1807" s="50" t="n">
        <v>0</v>
      </c>
      <c r="P1807" s="50" t="n">
        <v>0</v>
      </c>
      <c r="Q1807" s="51" t="n">
        <v>0</v>
      </c>
    </row>
    <row r="1808" customFormat="false" ht="12.75" hidden="false" customHeight="false" outlineLevel="0" collapsed="false">
      <c r="B1808" s="85" t="s">
        <v>25</v>
      </c>
      <c r="C1808" s="13" t="n">
        <v>1807</v>
      </c>
      <c r="D1808" s="50" t="n">
        <v>3010694.34670125</v>
      </c>
      <c r="E1808" s="50" t="n">
        <v>0</v>
      </c>
      <c r="F1808" s="50" t="n">
        <v>0</v>
      </c>
      <c r="G1808" s="50" t="n">
        <v>44959.48</v>
      </c>
      <c r="H1808" s="50" t="n">
        <v>143547.55</v>
      </c>
      <c r="I1808" s="50" t="n">
        <v>146148.64</v>
      </c>
      <c r="J1808" s="50" t="n">
        <v>116959.53</v>
      </c>
      <c r="K1808" s="50" t="n">
        <v>237189.09</v>
      </c>
      <c r="L1808" s="50" t="n">
        <v>148667.81</v>
      </c>
      <c r="M1808" s="50" t="n">
        <v>430463.94</v>
      </c>
      <c r="N1808" s="50" t="n">
        <v>1267936.04</v>
      </c>
      <c r="O1808" s="50" t="n">
        <v>87271.64</v>
      </c>
      <c r="P1808" s="50" t="n">
        <v>703791.79</v>
      </c>
      <c r="Q1808" s="51" t="n">
        <v>2058999.47</v>
      </c>
    </row>
    <row r="1809" customFormat="false" ht="12.75" hidden="false" customHeight="false" outlineLevel="0" collapsed="false">
      <c r="B1809" s="85" t="s">
        <v>29</v>
      </c>
      <c r="C1809" s="13" t="n">
        <v>1808</v>
      </c>
      <c r="D1809" s="50" t="n">
        <v>423046.246066661</v>
      </c>
      <c r="E1809" s="50" t="n">
        <v>0</v>
      </c>
      <c r="F1809" s="50" t="n">
        <v>0</v>
      </c>
      <c r="G1809" s="50" t="n">
        <v>0</v>
      </c>
      <c r="H1809" s="50" t="n">
        <v>0</v>
      </c>
      <c r="I1809" s="50" t="n">
        <v>0</v>
      </c>
      <c r="J1809" s="50" t="n">
        <v>0</v>
      </c>
      <c r="K1809" s="50" t="n">
        <v>0</v>
      </c>
      <c r="L1809" s="50" t="n">
        <v>0</v>
      </c>
      <c r="M1809" s="50" t="n">
        <v>0</v>
      </c>
      <c r="N1809" s="50" t="n">
        <v>0</v>
      </c>
      <c r="O1809" s="50" t="n">
        <v>0</v>
      </c>
      <c r="P1809" s="50" t="n">
        <v>0</v>
      </c>
      <c r="Q1809" s="51" t="n">
        <v>0</v>
      </c>
    </row>
    <row r="1810" customFormat="false" ht="12.75" hidden="false" customHeight="false" outlineLevel="0" collapsed="false">
      <c r="B1810" s="85" t="s">
        <v>32</v>
      </c>
      <c r="C1810" s="13" t="n">
        <v>1809</v>
      </c>
      <c r="D1810" s="50" t="n">
        <v>269790.446162428</v>
      </c>
      <c r="E1810" s="50" t="n">
        <v>0</v>
      </c>
      <c r="F1810" s="50" t="n">
        <v>0</v>
      </c>
      <c r="G1810" s="50" t="n">
        <v>-1194.62</v>
      </c>
      <c r="H1810" s="50" t="n">
        <v>-3569.44</v>
      </c>
      <c r="I1810" s="50" t="n">
        <v>0</v>
      </c>
      <c r="J1810" s="50" t="n">
        <v>0</v>
      </c>
      <c r="K1810" s="50" t="n">
        <v>0</v>
      </c>
      <c r="L1810" s="50" t="n">
        <v>0</v>
      </c>
      <c r="M1810" s="50" t="n">
        <v>0</v>
      </c>
      <c r="N1810" s="50" t="n">
        <v>-4764.06</v>
      </c>
      <c r="O1810" s="50" t="n">
        <v>0</v>
      </c>
      <c r="P1810" s="50" t="n">
        <v>0</v>
      </c>
      <c r="Q1810" s="51" t="n">
        <v>-4764.06</v>
      </c>
    </row>
    <row r="1811" customFormat="false" ht="12.75" hidden="false" customHeight="false" outlineLevel="0" collapsed="false">
      <c r="B1811" s="85" t="s">
        <v>35</v>
      </c>
      <c r="C1811" s="13" t="n">
        <v>1810</v>
      </c>
      <c r="D1811" s="50" t="n">
        <v>929739.341005632</v>
      </c>
      <c r="E1811" s="50" t="n">
        <v>0</v>
      </c>
      <c r="F1811" s="50" t="n">
        <v>0</v>
      </c>
      <c r="G1811" s="50" t="n">
        <v>0</v>
      </c>
      <c r="H1811" s="50" t="n">
        <v>0</v>
      </c>
      <c r="I1811" s="50" t="n">
        <v>0</v>
      </c>
      <c r="J1811" s="50" t="n">
        <v>0</v>
      </c>
      <c r="K1811" s="50" t="n">
        <v>0</v>
      </c>
      <c r="L1811" s="50" t="n">
        <v>0</v>
      </c>
      <c r="M1811" s="50" t="n">
        <v>0</v>
      </c>
      <c r="N1811" s="50" t="n">
        <v>0</v>
      </c>
      <c r="O1811" s="50" t="n">
        <v>0</v>
      </c>
      <c r="P1811" s="50" t="n">
        <v>0</v>
      </c>
      <c r="Q1811" s="51" t="n">
        <v>0</v>
      </c>
    </row>
    <row r="1812" customFormat="false" ht="12.75" hidden="false" customHeight="false" outlineLevel="0" collapsed="false">
      <c r="B1812" s="85" t="s">
        <v>38</v>
      </c>
      <c r="C1812" s="13" t="n">
        <v>1811</v>
      </c>
      <c r="D1812" s="50" t="n">
        <v>0</v>
      </c>
      <c r="E1812" s="50" t="n">
        <v>0</v>
      </c>
      <c r="F1812" s="50" t="n">
        <v>0</v>
      </c>
      <c r="G1812" s="50" t="n">
        <v>0</v>
      </c>
      <c r="H1812" s="50" t="n">
        <v>0</v>
      </c>
      <c r="I1812" s="50" t="n">
        <v>0</v>
      </c>
      <c r="J1812" s="50" t="n">
        <v>0</v>
      </c>
      <c r="K1812" s="50" t="n">
        <v>0</v>
      </c>
      <c r="L1812" s="50" t="n">
        <v>0</v>
      </c>
      <c r="M1812" s="50" t="n">
        <v>0</v>
      </c>
      <c r="N1812" s="50" t="n">
        <v>0</v>
      </c>
      <c r="O1812" s="50" t="n">
        <v>0</v>
      </c>
      <c r="P1812" s="50" t="n">
        <v>0</v>
      </c>
      <c r="Q1812" s="51" t="n">
        <v>0</v>
      </c>
    </row>
    <row r="1813" customFormat="false" ht="12.75" hidden="false" customHeight="false" outlineLevel="0" collapsed="false">
      <c r="B1813" s="85" t="s">
        <v>43</v>
      </c>
      <c r="C1813" s="13" t="n">
        <v>1812</v>
      </c>
      <c r="D1813" s="50" t="n">
        <v>6561411.92720262</v>
      </c>
      <c r="E1813" s="50" t="n">
        <v>0</v>
      </c>
      <c r="F1813" s="50" t="n">
        <v>0</v>
      </c>
      <c r="G1813" s="50" t="n">
        <v>6668.96</v>
      </c>
      <c r="H1813" s="50" t="n">
        <v>196924.92</v>
      </c>
      <c r="I1813" s="50" t="n">
        <v>206562.43</v>
      </c>
      <c r="J1813" s="50" t="n">
        <v>174765.46</v>
      </c>
      <c r="K1813" s="50" t="n">
        <v>-47764.46</v>
      </c>
      <c r="L1813" s="50" t="n">
        <v>168218.55</v>
      </c>
      <c r="M1813" s="50" t="n">
        <v>527845.94</v>
      </c>
      <c r="N1813" s="50" t="n">
        <v>1233221.8</v>
      </c>
      <c r="O1813" s="50" t="n">
        <v>120152.57</v>
      </c>
      <c r="P1813" s="50" t="n">
        <v>-3356059.21</v>
      </c>
      <c r="Q1813" s="51" t="n">
        <v>-2002684.84</v>
      </c>
    </row>
    <row r="1814" customFormat="false" ht="12.75" hidden="false" customHeight="false" outlineLevel="0" collapsed="false">
      <c r="B1814" s="85" t="s">
        <v>47</v>
      </c>
      <c r="C1814" s="13" t="n">
        <v>1813</v>
      </c>
      <c r="D1814" s="50" t="n">
        <v>1447344.99364456</v>
      </c>
      <c r="E1814" s="50" t="n">
        <v>0</v>
      </c>
      <c r="F1814" s="50" t="n">
        <v>0</v>
      </c>
      <c r="G1814" s="50" t="n">
        <v>7167.75</v>
      </c>
      <c r="H1814" s="50" t="n">
        <v>-15864.16</v>
      </c>
      <c r="I1814" s="50" t="n">
        <v>0</v>
      </c>
      <c r="J1814" s="50" t="n">
        <v>0</v>
      </c>
      <c r="K1814" s="50" t="n">
        <v>-2151.37</v>
      </c>
      <c r="L1814" s="50" t="n">
        <v>923.89</v>
      </c>
      <c r="M1814" s="50" t="n">
        <v>571790.65</v>
      </c>
      <c r="N1814" s="50" t="n">
        <v>561866.76</v>
      </c>
      <c r="O1814" s="50" t="n">
        <v>-655573</v>
      </c>
      <c r="P1814" s="50" t="n">
        <v>668278.02</v>
      </c>
      <c r="Q1814" s="51" t="n">
        <v>574571.78</v>
      </c>
    </row>
    <row r="1815" customFormat="false" ht="12.75" hidden="false" customHeight="false" outlineLevel="0" collapsed="false">
      <c r="B1815" s="85" t="s">
        <v>50</v>
      </c>
      <c r="C1815" s="13" t="n">
        <v>1814</v>
      </c>
      <c r="D1815" s="50" t="n">
        <v>684277.104529553</v>
      </c>
      <c r="E1815" s="50" t="n">
        <v>0</v>
      </c>
      <c r="F1815" s="50" t="n">
        <v>0</v>
      </c>
      <c r="G1815" s="50" t="n">
        <v>0</v>
      </c>
      <c r="H1815" s="50" t="n">
        <v>0</v>
      </c>
      <c r="I1815" s="50" t="n">
        <v>0</v>
      </c>
      <c r="J1815" s="50" t="n">
        <v>0</v>
      </c>
      <c r="K1815" s="50" t="n">
        <v>0</v>
      </c>
      <c r="L1815" s="50" t="n">
        <v>0</v>
      </c>
      <c r="M1815" s="50" t="n">
        <v>0</v>
      </c>
      <c r="N1815" s="50" t="n">
        <v>0</v>
      </c>
      <c r="O1815" s="50" t="n">
        <v>219577</v>
      </c>
      <c r="P1815" s="50" t="n">
        <v>-613557.04</v>
      </c>
      <c r="Q1815" s="51" t="n">
        <v>-393980.04</v>
      </c>
    </row>
    <row r="1816" customFormat="false" ht="12.75" hidden="false" customHeight="false" outlineLevel="0" collapsed="false">
      <c r="B1816" s="85" t="s">
        <v>53</v>
      </c>
      <c r="C1816" s="13" t="n">
        <v>1815</v>
      </c>
      <c r="D1816" s="50" t="n">
        <v>608116.197045294</v>
      </c>
      <c r="E1816" s="50" t="n">
        <v>0</v>
      </c>
      <c r="F1816" s="50" t="n">
        <v>0</v>
      </c>
      <c r="G1816" s="50" t="n">
        <v>398.21</v>
      </c>
      <c r="H1816" s="50" t="n">
        <v>0</v>
      </c>
      <c r="I1816" s="50" t="n">
        <v>0</v>
      </c>
      <c r="J1816" s="50" t="n">
        <v>0</v>
      </c>
      <c r="K1816" s="50" t="n">
        <v>0</v>
      </c>
      <c r="L1816" s="50" t="n">
        <v>0</v>
      </c>
      <c r="M1816" s="50" t="n">
        <v>0</v>
      </c>
      <c r="N1816" s="50" t="n">
        <v>398.21</v>
      </c>
      <c r="O1816" s="50" t="n">
        <v>0</v>
      </c>
      <c r="P1816" s="50" t="n">
        <v>0</v>
      </c>
      <c r="Q1816" s="51" t="n">
        <v>398.21</v>
      </c>
    </row>
    <row r="1817" customFormat="false" ht="12.75" hidden="false" customHeight="false" outlineLevel="0" collapsed="false">
      <c r="B1817" s="85" t="s">
        <v>56</v>
      </c>
      <c r="C1817" s="13" t="n">
        <v>1816</v>
      </c>
      <c r="D1817" s="50" t="n">
        <v>1713437.04634546</v>
      </c>
      <c r="E1817" s="50" t="n">
        <v>0</v>
      </c>
      <c r="F1817" s="50" t="n">
        <v>0</v>
      </c>
      <c r="G1817" s="50" t="n">
        <v>0</v>
      </c>
      <c r="H1817" s="50" t="n">
        <v>0</v>
      </c>
      <c r="I1817" s="50" t="n">
        <v>0</v>
      </c>
      <c r="J1817" s="50" t="n">
        <v>0</v>
      </c>
      <c r="K1817" s="50" t="n">
        <v>0</v>
      </c>
      <c r="L1817" s="50" t="n">
        <v>0</v>
      </c>
      <c r="M1817" s="50" t="n">
        <v>0</v>
      </c>
      <c r="N1817" s="50" t="n">
        <v>0</v>
      </c>
      <c r="O1817" s="50" t="n">
        <v>0</v>
      </c>
      <c r="P1817" s="50" t="n">
        <v>0</v>
      </c>
      <c r="Q1817" s="51" t="n">
        <v>0</v>
      </c>
    </row>
    <row r="1818" customFormat="false" ht="12.75" hidden="false" customHeight="false" outlineLevel="0" collapsed="false">
      <c r="B1818" s="85" t="s">
        <v>59</v>
      </c>
      <c r="C1818" s="13" t="n">
        <v>1817</v>
      </c>
      <c r="D1818" s="50" t="n">
        <v>57759.1848582487</v>
      </c>
      <c r="E1818" s="50" t="n">
        <v>0</v>
      </c>
      <c r="F1818" s="50" t="n">
        <v>0</v>
      </c>
      <c r="G1818" s="50" t="n">
        <v>0</v>
      </c>
      <c r="H1818" s="50" t="n">
        <v>0</v>
      </c>
      <c r="I1818" s="50" t="n">
        <v>0</v>
      </c>
      <c r="J1818" s="50" t="n">
        <v>0</v>
      </c>
      <c r="K1818" s="50" t="n">
        <v>0</v>
      </c>
      <c r="L1818" s="50" t="n">
        <v>0</v>
      </c>
      <c r="M1818" s="50" t="n">
        <v>0</v>
      </c>
      <c r="N1818" s="50" t="n">
        <v>0</v>
      </c>
      <c r="O1818" s="50" t="n">
        <v>0</v>
      </c>
      <c r="P1818" s="50" t="n">
        <v>0</v>
      </c>
      <c r="Q1818" s="51" t="n">
        <v>0</v>
      </c>
    </row>
    <row r="1819" customFormat="false" ht="12.75" hidden="false" customHeight="false" outlineLevel="0" collapsed="false">
      <c r="B1819" s="85" t="s">
        <v>109</v>
      </c>
      <c r="C1819" s="13" t="n">
        <v>1818</v>
      </c>
      <c r="D1819" s="50" t="n">
        <v>0</v>
      </c>
      <c r="E1819" s="50" t="n">
        <v>0</v>
      </c>
      <c r="F1819" s="50" t="n">
        <v>0</v>
      </c>
      <c r="G1819" s="50" t="n">
        <v>6769.54</v>
      </c>
      <c r="H1819" s="50" t="n">
        <v>0</v>
      </c>
      <c r="I1819" s="50" t="n">
        <v>0</v>
      </c>
      <c r="J1819" s="50" t="n">
        <v>0</v>
      </c>
      <c r="K1819" s="50" t="n">
        <v>0</v>
      </c>
      <c r="L1819" s="50" t="n">
        <v>0</v>
      </c>
      <c r="M1819" s="50" t="n">
        <v>0</v>
      </c>
      <c r="N1819" s="50" t="n">
        <v>6769.54</v>
      </c>
      <c r="O1819" s="50" t="n">
        <v>0</v>
      </c>
      <c r="P1819" s="50" t="n">
        <v>0</v>
      </c>
      <c r="Q1819" s="51" t="n">
        <v>6769.54</v>
      </c>
    </row>
    <row r="1820" customFormat="false" ht="12.75" hidden="false" customHeight="false" outlineLevel="0" collapsed="false">
      <c r="B1820" s="85" t="s">
        <v>64</v>
      </c>
      <c r="C1820" s="13" t="n">
        <v>1819</v>
      </c>
      <c r="D1820" s="50" t="n">
        <v>6460433.30994658</v>
      </c>
      <c r="E1820" s="50" t="n">
        <v>0</v>
      </c>
      <c r="F1820" s="50" t="n">
        <v>0</v>
      </c>
      <c r="G1820" s="50" t="n">
        <v>8985.2</v>
      </c>
      <c r="H1820" s="50" t="n">
        <v>43221.48</v>
      </c>
      <c r="I1820" s="50" t="n">
        <v>45995.33</v>
      </c>
      <c r="J1820" s="50" t="n">
        <v>45776</v>
      </c>
      <c r="K1820" s="50" t="n">
        <v>96299.22</v>
      </c>
      <c r="L1820" s="50" t="n">
        <v>46622.51</v>
      </c>
      <c r="M1820" s="50" t="n">
        <v>132078.82</v>
      </c>
      <c r="N1820" s="50" t="n">
        <v>418978.56</v>
      </c>
      <c r="O1820" s="50" t="n">
        <v>-128477.05</v>
      </c>
      <c r="P1820" s="50" t="n">
        <v>1011776.98</v>
      </c>
      <c r="Q1820" s="51" t="n">
        <v>1302278.49</v>
      </c>
    </row>
    <row r="1821" customFormat="false" ht="12.75" hidden="false" customHeight="false" outlineLevel="0" collapsed="false">
      <c r="B1821" s="85" t="s">
        <v>67</v>
      </c>
      <c r="C1821" s="13" t="n">
        <v>1820</v>
      </c>
      <c r="D1821" s="50" t="n">
        <v>191702.516032705</v>
      </c>
      <c r="E1821" s="50" t="n">
        <v>0</v>
      </c>
      <c r="F1821" s="50" t="n">
        <v>0</v>
      </c>
      <c r="G1821" s="50" t="n">
        <v>0</v>
      </c>
      <c r="H1821" s="50" t="n">
        <v>0</v>
      </c>
      <c r="I1821" s="50" t="n">
        <v>0</v>
      </c>
      <c r="J1821" s="50" t="n">
        <v>0</v>
      </c>
      <c r="K1821" s="50" t="n">
        <v>0</v>
      </c>
      <c r="L1821" s="50" t="n">
        <v>0</v>
      </c>
      <c r="M1821" s="50" t="n">
        <v>0</v>
      </c>
      <c r="N1821" s="50" t="n">
        <v>0</v>
      </c>
      <c r="O1821" s="50" t="n">
        <v>0</v>
      </c>
      <c r="P1821" s="50" t="n">
        <v>0</v>
      </c>
      <c r="Q1821" s="51" t="n">
        <v>0</v>
      </c>
    </row>
    <row r="1822" customFormat="false" ht="12.75" hidden="false" customHeight="false" outlineLevel="0" collapsed="false">
      <c r="B1822" s="85" t="s">
        <v>70</v>
      </c>
      <c r="C1822" s="13" t="n">
        <v>1821</v>
      </c>
      <c r="D1822" s="50" t="n">
        <v>126154.812739296</v>
      </c>
      <c r="E1822" s="50" t="n">
        <v>0</v>
      </c>
      <c r="F1822" s="50" t="n">
        <v>0</v>
      </c>
      <c r="G1822" s="50" t="n">
        <v>0</v>
      </c>
      <c r="H1822" s="50" t="n">
        <v>0</v>
      </c>
      <c r="I1822" s="50" t="n">
        <v>0</v>
      </c>
      <c r="J1822" s="50" t="n">
        <v>0</v>
      </c>
      <c r="K1822" s="50" t="n">
        <v>0</v>
      </c>
      <c r="L1822" s="50" t="n">
        <v>0</v>
      </c>
      <c r="M1822" s="50" t="n">
        <v>0</v>
      </c>
      <c r="N1822" s="50" t="n">
        <v>0</v>
      </c>
      <c r="O1822" s="50" t="n">
        <v>0</v>
      </c>
      <c r="P1822" s="50" t="n">
        <v>0</v>
      </c>
      <c r="Q1822" s="51" t="n">
        <v>0</v>
      </c>
    </row>
    <row r="1823" customFormat="false" ht="12.75" hidden="false" customHeight="false" outlineLevel="0" collapsed="false">
      <c r="B1823" s="85" t="s">
        <v>75</v>
      </c>
      <c r="C1823" s="13" t="n">
        <v>1822</v>
      </c>
      <c r="D1823" s="50" t="n">
        <v>3474913.21707585</v>
      </c>
      <c r="E1823" s="50" t="n">
        <v>0</v>
      </c>
      <c r="F1823" s="50" t="n">
        <v>0</v>
      </c>
      <c r="G1823" s="50" t="n">
        <v>2628.17</v>
      </c>
      <c r="H1823" s="50" t="n">
        <v>13528.41</v>
      </c>
      <c r="I1823" s="50" t="n">
        <v>28524.76</v>
      </c>
      <c r="J1823" s="50" t="n">
        <v>29605.19</v>
      </c>
      <c r="K1823" s="50" t="n">
        <v>69571.46</v>
      </c>
      <c r="L1823" s="50" t="n">
        <v>20245.11</v>
      </c>
      <c r="M1823" s="50" t="n">
        <v>41761.74</v>
      </c>
      <c r="N1823" s="50" t="n">
        <v>205864.84</v>
      </c>
      <c r="O1823" s="50" t="n">
        <v>248821.42</v>
      </c>
      <c r="P1823" s="50" t="n">
        <v>2109087.73</v>
      </c>
      <c r="Q1823" s="51" t="n">
        <v>2563773.99</v>
      </c>
    </row>
    <row r="1824" customFormat="false" ht="12.75" hidden="false" customHeight="false" outlineLevel="0" collapsed="false">
      <c r="B1824" s="85" t="s">
        <v>78</v>
      </c>
      <c r="C1824" s="13" t="n">
        <v>1823</v>
      </c>
      <c r="D1824" s="50" t="n">
        <v>55377.6408625089</v>
      </c>
      <c r="E1824" s="50" t="n">
        <v>0</v>
      </c>
      <c r="F1824" s="50" t="n">
        <v>0</v>
      </c>
      <c r="G1824" s="50" t="n">
        <v>0</v>
      </c>
      <c r="H1824" s="50" t="n">
        <v>0</v>
      </c>
      <c r="I1824" s="50" t="n">
        <v>0</v>
      </c>
      <c r="J1824" s="50" t="n">
        <v>0</v>
      </c>
      <c r="K1824" s="50" t="n">
        <v>0</v>
      </c>
      <c r="L1824" s="50" t="n">
        <v>0</v>
      </c>
      <c r="M1824" s="50" t="n">
        <v>0</v>
      </c>
      <c r="N1824" s="50" t="n">
        <v>0</v>
      </c>
      <c r="O1824" s="50" t="n">
        <v>0</v>
      </c>
      <c r="P1824" s="50" t="n">
        <v>0</v>
      </c>
      <c r="Q1824" s="51" t="n">
        <v>0</v>
      </c>
    </row>
    <row r="1825" customFormat="false" ht="12.75" hidden="false" customHeight="false" outlineLevel="0" collapsed="false">
      <c r="B1825" s="85"/>
      <c r="C1825" s="13" t="n">
        <v>1824</v>
      </c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1"/>
    </row>
    <row r="1826" customFormat="false" ht="12.75" hidden="false" customHeight="false" outlineLevel="0" collapsed="false">
      <c r="B1826" s="85" t="s">
        <v>83</v>
      </c>
      <c r="C1826" s="13" t="n">
        <v>1825</v>
      </c>
      <c r="D1826" s="50" t="s">
        <v>4</v>
      </c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1"/>
    </row>
    <row r="1827" customFormat="false" ht="12.75" hidden="false" customHeight="false" outlineLevel="0" collapsed="false">
      <c r="B1827" s="85" t="s">
        <v>22</v>
      </c>
      <c r="C1827" s="13" t="n">
        <v>1826</v>
      </c>
      <c r="D1827" s="50" t="n">
        <v>853188.684984649</v>
      </c>
      <c r="E1827" s="50" t="n">
        <v>0</v>
      </c>
      <c r="F1827" s="50" t="n">
        <v>0</v>
      </c>
      <c r="G1827" s="50" t="n">
        <v>0</v>
      </c>
      <c r="H1827" s="50" t="n">
        <v>0</v>
      </c>
      <c r="I1827" s="50" t="n">
        <v>0</v>
      </c>
      <c r="J1827" s="50" t="n">
        <v>0</v>
      </c>
      <c r="K1827" s="50" t="n">
        <v>0</v>
      </c>
      <c r="L1827" s="50" t="n">
        <v>0</v>
      </c>
      <c r="M1827" s="50" t="n">
        <v>0</v>
      </c>
      <c r="N1827" s="50" t="n">
        <v>0</v>
      </c>
      <c r="O1827" s="50" t="n">
        <v>0</v>
      </c>
      <c r="P1827" s="50" t="n">
        <v>0</v>
      </c>
      <c r="Q1827" s="51" t="n">
        <v>0</v>
      </c>
    </row>
    <row r="1828" customFormat="false" ht="12.75" hidden="false" customHeight="false" outlineLevel="0" collapsed="false">
      <c r="B1828" s="85" t="s">
        <v>27</v>
      </c>
      <c r="C1828" s="13" t="n">
        <v>1827</v>
      </c>
      <c r="D1828" s="50" t="n">
        <v>2059227.21585858</v>
      </c>
      <c r="E1828" s="50" t="n">
        <v>0</v>
      </c>
      <c r="F1828" s="50" t="n">
        <v>0</v>
      </c>
      <c r="G1828" s="50" t="n">
        <v>0</v>
      </c>
      <c r="H1828" s="50" t="n">
        <v>0</v>
      </c>
      <c r="I1828" s="50" t="n">
        <v>0</v>
      </c>
      <c r="J1828" s="50" t="n">
        <v>0</v>
      </c>
      <c r="K1828" s="50" t="n">
        <v>0</v>
      </c>
      <c r="L1828" s="50" t="n">
        <v>0</v>
      </c>
      <c r="M1828" s="50" t="n">
        <v>0</v>
      </c>
      <c r="N1828" s="50" t="n">
        <v>0</v>
      </c>
      <c r="O1828" s="50" t="n">
        <v>0</v>
      </c>
      <c r="P1828" s="50" t="n">
        <v>0</v>
      </c>
      <c r="Q1828" s="51" t="n">
        <v>0</v>
      </c>
    </row>
    <row r="1829" customFormat="false" ht="12.75" hidden="false" customHeight="false" outlineLevel="0" collapsed="false">
      <c r="B1829" s="85" t="s">
        <v>77</v>
      </c>
      <c r="C1829" s="13" t="n">
        <v>1828</v>
      </c>
      <c r="D1829" s="50" t="n">
        <v>776974.92973473</v>
      </c>
      <c r="E1829" s="50" t="n">
        <v>0</v>
      </c>
      <c r="F1829" s="50" t="n">
        <v>0</v>
      </c>
      <c r="G1829" s="50" t="n">
        <v>0</v>
      </c>
      <c r="H1829" s="50" t="n">
        <v>-1.45188298327311</v>
      </c>
      <c r="I1829" s="50" t="n">
        <v>-13.3364200003498</v>
      </c>
      <c r="J1829" s="50" t="n">
        <v>-21.5213872043208</v>
      </c>
      <c r="K1829" s="50" t="n">
        <v>-54.6254013100223</v>
      </c>
      <c r="L1829" s="50" t="n">
        <v>-10.9484681088423</v>
      </c>
      <c r="M1829" s="50" t="n">
        <v>-18.0999347258252</v>
      </c>
      <c r="N1829" s="50" t="n">
        <v>-119.983494332633</v>
      </c>
      <c r="O1829" s="50" t="n">
        <v>-493.100690587668</v>
      </c>
      <c r="P1829" s="50" t="n">
        <v>-1632.20101843586</v>
      </c>
      <c r="Q1829" s="51" t="n">
        <v>-2245.28520335616</v>
      </c>
    </row>
    <row r="1830" customFormat="false" ht="12.75" hidden="false" customHeight="false" outlineLevel="0" collapsed="false">
      <c r="B1830" s="85" t="s">
        <v>66</v>
      </c>
      <c r="C1830" s="13" t="n">
        <v>1829</v>
      </c>
      <c r="D1830" s="50" t="n">
        <v>623506.365808941</v>
      </c>
      <c r="E1830" s="50" t="n">
        <v>0</v>
      </c>
      <c r="F1830" s="50" t="n">
        <v>0</v>
      </c>
      <c r="G1830" s="50" t="n">
        <v>0</v>
      </c>
      <c r="H1830" s="50" t="n">
        <v>0</v>
      </c>
      <c r="I1830" s="50" t="n">
        <v>0</v>
      </c>
      <c r="J1830" s="50" t="n">
        <v>0</v>
      </c>
      <c r="K1830" s="50" t="n">
        <v>0</v>
      </c>
      <c r="L1830" s="50" t="n">
        <v>0</v>
      </c>
      <c r="M1830" s="50" t="n">
        <v>0</v>
      </c>
      <c r="N1830" s="50" t="n">
        <v>0</v>
      </c>
      <c r="O1830" s="50" t="n">
        <v>0</v>
      </c>
      <c r="P1830" s="50" t="n">
        <v>0</v>
      </c>
      <c r="Q1830" s="51" t="n">
        <v>0</v>
      </c>
    </row>
    <row r="1831" customFormat="false" ht="12.75" hidden="false" customHeight="false" outlineLevel="0" collapsed="false">
      <c r="B1831" s="85" t="s">
        <v>45</v>
      </c>
      <c r="C1831" s="13" t="n">
        <v>1830</v>
      </c>
      <c r="D1831" s="50" t="n">
        <v>0</v>
      </c>
      <c r="E1831" s="50" t="n">
        <v>0</v>
      </c>
      <c r="F1831" s="50" t="n">
        <v>0</v>
      </c>
      <c r="G1831" s="50" t="n">
        <v>0</v>
      </c>
      <c r="H1831" s="50" t="n">
        <v>0</v>
      </c>
      <c r="I1831" s="50" t="n">
        <v>0</v>
      </c>
      <c r="J1831" s="50" t="n">
        <v>0</v>
      </c>
      <c r="K1831" s="50" t="n">
        <v>0</v>
      </c>
      <c r="L1831" s="50" t="n">
        <v>0</v>
      </c>
      <c r="M1831" s="50" t="n">
        <v>0</v>
      </c>
      <c r="N1831" s="50" t="n">
        <v>0</v>
      </c>
      <c r="O1831" s="50" t="n">
        <v>0</v>
      </c>
      <c r="P1831" s="50" t="n">
        <v>0</v>
      </c>
      <c r="Q1831" s="51" t="n">
        <v>0</v>
      </c>
    </row>
    <row r="1832" customFormat="false" ht="12.75" hidden="false" customHeight="false" outlineLevel="0" collapsed="false">
      <c r="B1832" s="85" t="s">
        <v>52</v>
      </c>
      <c r="C1832" s="13" t="n">
        <v>1831</v>
      </c>
      <c r="D1832" s="50" t="n">
        <v>190688.950652227</v>
      </c>
      <c r="E1832" s="50" t="n">
        <v>0</v>
      </c>
      <c r="F1832" s="50" t="n">
        <v>0</v>
      </c>
      <c r="G1832" s="50" t="n">
        <v>0</v>
      </c>
      <c r="H1832" s="50" t="n">
        <v>0</v>
      </c>
      <c r="I1832" s="50" t="n">
        <v>0</v>
      </c>
      <c r="J1832" s="50" t="n">
        <v>0</v>
      </c>
      <c r="K1832" s="50" t="n">
        <v>0</v>
      </c>
      <c r="L1832" s="50" t="n">
        <v>0</v>
      </c>
      <c r="M1832" s="50" t="n">
        <v>0</v>
      </c>
      <c r="N1832" s="50" t="n">
        <v>0</v>
      </c>
      <c r="O1832" s="50" t="n">
        <v>0</v>
      </c>
      <c r="P1832" s="50" t="n">
        <v>0</v>
      </c>
      <c r="Q1832" s="51" t="n">
        <v>0</v>
      </c>
    </row>
    <row r="1833" customFormat="false" ht="12.75" hidden="false" customHeight="false" outlineLevel="0" collapsed="false">
      <c r="B1833" s="85" t="s">
        <v>80</v>
      </c>
      <c r="C1833" s="13" t="n">
        <v>1832</v>
      </c>
      <c r="D1833" s="50" t="n">
        <v>27366.4954737626</v>
      </c>
      <c r="E1833" s="50" t="n">
        <v>0</v>
      </c>
      <c r="F1833" s="50" t="n">
        <v>0</v>
      </c>
      <c r="G1833" s="50" t="n">
        <v>0</v>
      </c>
      <c r="H1833" s="50" t="n">
        <v>0</v>
      </c>
      <c r="I1833" s="50" t="n">
        <v>0</v>
      </c>
      <c r="J1833" s="50" t="n">
        <v>0</v>
      </c>
      <c r="K1833" s="50" t="n">
        <v>0</v>
      </c>
      <c r="L1833" s="50" t="n">
        <v>0</v>
      </c>
      <c r="M1833" s="50" t="n">
        <v>0</v>
      </c>
      <c r="N1833" s="50" t="n">
        <v>0</v>
      </c>
      <c r="O1833" s="50" t="n">
        <v>0</v>
      </c>
      <c r="P1833" s="50" t="n">
        <v>0</v>
      </c>
      <c r="Q1833" s="51" t="n">
        <v>0</v>
      </c>
    </row>
    <row r="1834" customFormat="false" ht="12.75" hidden="false" customHeight="false" outlineLevel="0" collapsed="false">
      <c r="B1834" s="85" t="s">
        <v>49</v>
      </c>
      <c r="C1834" s="13" t="n">
        <v>1833</v>
      </c>
      <c r="D1834" s="50" t="n">
        <v>364932.717769479</v>
      </c>
      <c r="E1834" s="50" t="n">
        <v>0</v>
      </c>
      <c r="F1834" s="50" t="n">
        <v>0</v>
      </c>
      <c r="G1834" s="50" t="n">
        <v>0</v>
      </c>
      <c r="H1834" s="50" t="n">
        <v>0</v>
      </c>
      <c r="I1834" s="50" t="n">
        <v>0</v>
      </c>
      <c r="J1834" s="50" t="n">
        <v>0</v>
      </c>
      <c r="K1834" s="50" t="n">
        <v>0</v>
      </c>
      <c r="L1834" s="50" t="n">
        <v>0</v>
      </c>
      <c r="M1834" s="50" t="n">
        <v>0</v>
      </c>
      <c r="N1834" s="50" t="n">
        <v>0</v>
      </c>
      <c r="O1834" s="50" t="n">
        <v>0</v>
      </c>
      <c r="P1834" s="50" t="n">
        <v>0</v>
      </c>
      <c r="Q1834" s="51" t="n">
        <v>0</v>
      </c>
    </row>
    <row r="1835" customFormat="false" ht="12.75" hidden="false" customHeight="false" outlineLevel="0" collapsed="false">
      <c r="B1835" s="85" t="s">
        <v>34</v>
      </c>
      <c r="C1835" s="13" t="n">
        <v>1834</v>
      </c>
      <c r="D1835" s="50" t="n">
        <v>2.18748279047929E-005</v>
      </c>
      <c r="E1835" s="50" t="n">
        <v>0</v>
      </c>
      <c r="F1835" s="50" t="n">
        <v>0</v>
      </c>
      <c r="G1835" s="50" t="n">
        <v>0</v>
      </c>
      <c r="H1835" s="50" t="n">
        <v>0</v>
      </c>
      <c r="I1835" s="50" t="n">
        <v>0</v>
      </c>
      <c r="J1835" s="50" t="n">
        <v>0</v>
      </c>
      <c r="K1835" s="50" t="n">
        <v>0</v>
      </c>
      <c r="L1835" s="50" t="n">
        <v>0</v>
      </c>
      <c r="M1835" s="50" t="n">
        <v>0</v>
      </c>
      <c r="N1835" s="50" t="n">
        <v>0</v>
      </c>
      <c r="O1835" s="50" t="n">
        <v>0</v>
      </c>
      <c r="P1835" s="50" t="n">
        <v>0</v>
      </c>
      <c r="Q1835" s="51" t="n">
        <v>0</v>
      </c>
    </row>
    <row r="1836" customFormat="false" ht="12.75" hidden="false" customHeight="false" outlineLevel="0" collapsed="false">
      <c r="B1836" s="85" t="s">
        <v>69</v>
      </c>
      <c r="C1836" s="13" t="n">
        <v>1835</v>
      </c>
      <c r="D1836" s="50" t="n">
        <v>32751.4252200253</v>
      </c>
      <c r="E1836" s="50" t="n">
        <v>0</v>
      </c>
      <c r="F1836" s="50" t="n">
        <v>0</v>
      </c>
      <c r="G1836" s="50" t="n">
        <v>0</v>
      </c>
      <c r="H1836" s="50" t="n">
        <v>0</v>
      </c>
      <c r="I1836" s="50" t="n">
        <v>0</v>
      </c>
      <c r="J1836" s="50" t="n">
        <v>0</v>
      </c>
      <c r="K1836" s="50" t="n">
        <v>0</v>
      </c>
      <c r="L1836" s="50" t="n">
        <v>0</v>
      </c>
      <c r="M1836" s="50" t="n">
        <v>0</v>
      </c>
      <c r="N1836" s="50" t="n">
        <v>0</v>
      </c>
      <c r="O1836" s="50" t="n">
        <v>0</v>
      </c>
      <c r="P1836" s="50" t="n">
        <v>0</v>
      </c>
      <c r="Q1836" s="51" t="n">
        <v>0</v>
      </c>
    </row>
    <row r="1837" customFormat="false" ht="12.75" hidden="false" customHeight="false" outlineLevel="0" collapsed="false">
      <c r="B1837" s="85" t="s">
        <v>72</v>
      </c>
      <c r="C1837" s="13" t="n">
        <v>1836</v>
      </c>
      <c r="D1837" s="50" t="n">
        <v>32751.4252856497</v>
      </c>
      <c r="E1837" s="50" t="n">
        <v>0</v>
      </c>
      <c r="F1837" s="50" t="n">
        <v>0</v>
      </c>
      <c r="G1837" s="50" t="n">
        <v>0</v>
      </c>
      <c r="H1837" s="50" t="n">
        <v>0</v>
      </c>
      <c r="I1837" s="50" t="n">
        <v>0</v>
      </c>
      <c r="J1837" s="50" t="n">
        <v>0</v>
      </c>
      <c r="K1837" s="50" t="n">
        <v>0</v>
      </c>
      <c r="L1837" s="50" t="n">
        <v>0</v>
      </c>
      <c r="M1837" s="50" t="n">
        <v>0</v>
      </c>
      <c r="N1837" s="50" t="n">
        <v>0</v>
      </c>
      <c r="O1837" s="50" t="n">
        <v>0</v>
      </c>
      <c r="P1837" s="50" t="n">
        <v>0</v>
      </c>
      <c r="Q1837" s="51" t="n">
        <v>0</v>
      </c>
    </row>
    <row r="1838" customFormat="false" ht="12.75" hidden="false" customHeight="false" outlineLevel="0" collapsed="false">
      <c r="B1838" s="85" t="s">
        <v>31</v>
      </c>
      <c r="C1838" s="13" t="n">
        <v>1837</v>
      </c>
      <c r="D1838" s="50" t="n">
        <v>0</v>
      </c>
      <c r="E1838" s="50" t="n">
        <v>0</v>
      </c>
      <c r="F1838" s="50" t="n">
        <v>0</v>
      </c>
      <c r="G1838" s="50" t="n">
        <v>0</v>
      </c>
      <c r="H1838" s="50" t="n">
        <v>0</v>
      </c>
      <c r="I1838" s="50" t="n">
        <v>0</v>
      </c>
      <c r="J1838" s="50" t="n">
        <v>0</v>
      </c>
      <c r="K1838" s="50" t="n">
        <v>0</v>
      </c>
      <c r="L1838" s="50" t="n">
        <v>0</v>
      </c>
      <c r="M1838" s="50" t="n">
        <v>0</v>
      </c>
      <c r="N1838" s="50" t="n">
        <v>0</v>
      </c>
      <c r="O1838" s="50" t="n">
        <v>0</v>
      </c>
      <c r="P1838" s="50" t="n">
        <v>0</v>
      </c>
      <c r="Q1838" s="51" t="n">
        <v>0</v>
      </c>
    </row>
    <row r="1839" customFormat="false" ht="12.75" hidden="false" customHeight="false" outlineLevel="0" collapsed="false">
      <c r="B1839" s="85" t="s">
        <v>37</v>
      </c>
      <c r="C1839" s="13" t="n">
        <v>1838</v>
      </c>
      <c r="D1839" s="50" t="n">
        <v>16375.71262095</v>
      </c>
      <c r="E1839" s="50" t="n">
        <v>0</v>
      </c>
      <c r="F1839" s="50" t="n">
        <v>0</v>
      </c>
      <c r="G1839" s="50" t="n">
        <v>0</v>
      </c>
      <c r="H1839" s="50" t="n">
        <v>-7.4861</v>
      </c>
      <c r="I1839" s="50" t="n">
        <v>0</v>
      </c>
      <c r="J1839" s="50" t="n">
        <v>0</v>
      </c>
      <c r="K1839" s="50" t="n">
        <v>0</v>
      </c>
      <c r="L1839" s="50" t="n">
        <v>0</v>
      </c>
      <c r="M1839" s="50" t="n">
        <v>0</v>
      </c>
      <c r="N1839" s="50" t="n">
        <v>0</v>
      </c>
      <c r="O1839" s="50" t="n">
        <v>0</v>
      </c>
      <c r="P1839" s="50" t="n">
        <v>0</v>
      </c>
      <c r="Q1839" s="51" t="n">
        <v>0</v>
      </c>
    </row>
    <row r="1840" customFormat="false" ht="12.75" hidden="false" customHeight="false" outlineLevel="0" collapsed="false">
      <c r="B1840" s="85" t="n">
        <v>0</v>
      </c>
      <c r="C1840" s="13" t="n">
        <v>1839</v>
      </c>
      <c r="D1840" s="50" t="n">
        <v>0</v>
      </c>
      <c r="E1840" s="50" t="n">
        <v>0</v>
      </c>
      <c r="F1840" s="50" t="n">
        <v>0</v>
      </c>
      <c r="G1840" s="50" t="n">
        <v>0</v>
      </c>
      <c r="H1840" s="50" t="n">
        <v>0</v>
      </c>
      <c r="I1840" s="50" t="n">
        <v>0</v>
      </c>
      <c r="J1840" s="50" t="n">
        <v>0</v>
      </c>
      <c r="K1840" s="50" t="n">
        <v>0</v>
      </c>
      <c r="L1840" s="50" t="n">
        <v>0</v>
      </c>
      <c r="M1840" s="50" t="n">
        <v>0</v>
      </c>
      <c r="N1840" s="50" t="n">
        <v>0</v>
      </c>
      <c r="O1840" s="50" t="n">
        <v>0</v>
      </c>
      <c r="P1840" s="50" t="n">
        <v>0</v>
      </c>
      <c r="Q1840" s="51" t="n">
        <v>0</v>
      </c>
    </row>
    <row r="1841" customFormat="false" ht="12.75" hidden="false" customHeight="false" outlineLevel="0" collapsed="false">
      <c r="B1841" s="87" t="n">
        <v>0</v>
      </c>
      <c r="C1841" s="64" t="n">
        <v>1840</v>
      </c>
      <c r="D1841" s="54" t="n">
        <v>0</v>
      </c>
      <c r="E1841" s="54" t="n">
        <v>0</v>
      </c>
      <c r="F1841" s="54" t="n">
        <v>0</v>
      </c>
      <c r="G1841" s="54" t="n">
        <v>0</v>
      </c>
      <c r="H1841" s="54" t="n">
        <v>0</v>
      </c>
      <c r="I1841" s="54" t="n">
        <v>0</v>
      </c>
      <c r="J1841" s="54" t="n">
        <v>0</v>
      </c>
      <c r="K1841" s="54" t="n">
        <v>0</v>
      </c>
      <c r="L1841" s="54" t="n">
        <v>0</v>
      </c>
      <c r="M1841" s="54" t="n">
        <v>0</v>
      </c>
      <c r="N1841" s="54" t="n">
        <v>0</v>
      </c>
      <c r="O1841" s="54" t="n">
        <v>0</v>
      </c>
      <c r="P1841" s="54" t="n">
        <v>0</v>
      </c>
      <c r="Q1841" s="55" t="n">
        <v>0</v>
      </c>
    </row>
    <row r="1842" customFormat="false" ht="12.75" hidden="false" customHeight="false" outlineLevel="0" collapsed="false">
      <c r="A1842" s="0" t="n">
        <v>47</v>
      </c>
      <c r="B1842" s="57" t="n">
        <v>36970</v>
      </c>
      <c r="C1842" s="58" t="n">
        <v>1841</v>
      </c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83"/>
    </row>
    <row r="1843" customFormat="false" ht="12.75" hidden="false" customHeight="false" outlineLevel="0" collapsed="false">
      <c r="B1843" s="61"/>
      <c r="C1843" s="13" t="n">
        <v>1842</v>
      </c>
      <c r="D1843" s="13"/>
      <c r="E1843" s="21" t="s">
        <v>5</v>
      </c>
      <c r="F1843" s="21" t="s">
        <v>6</v>
      </c>
      <c r="G1843" s="21" t="s">
        <v>7</v>
      </c>
      <c r="H1843" s="21" t="s">
        <v>8</v>
      </c>
      <c r="I1843" s="21" t="s">
        <v>9</v>
      </c>
      <c r="J1843" s="21" t="s">
        <v>10</v>
      </c>
      <c r="K1843" s="21" t="s">
        <v>11</v>
      </c>
      <c r="L1843" s="21" t="s">
        <v>12</v>
      </c>
      <c r="M1843" s="21" t="s">
        <v>13</v>
      </c>
      <c r="N1843" s="21" t="s">
        <v>14</v>
      </c>
      <c r="O1843" s="21" t="n">
        <v>2002</v>
      </c>
      <c r="P1843" s="21" t="s">
        <v>15</v>
      </c>
      <c r="Q1843" s="84" t="s">
        <v>16</v>
      </c>
    </row>
    <row r="1844" customFormat="false" ht="12.75" hidden="false" customHeight="false" outlineLevel="0" collapsed="false">
      <c r="B1844" s="85" t="s">
        <v>107</v>
      </c>
      <c r="C1844" s="13" t="n">
        <v>1843</v>
      </c>
      <c r="D1844" s="13" t="s">
        <v>4</v>
      </c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86"/>
    </row>
    <row r="1845" customFormat="false" ht="12.75" hidden="false" customHeight="false" outlineLevel="0" collapsed="false">
      <c r="B1845" s="85" t="s">
        <v>19</v>
      </c>
      <c r="C1845" s="13" t="n">
        <v>1844</v>
      </c>
      <c r="D1845" s="50" t="n">
        <v>12875054.5986582</v>
      </c>
      <c r="E1845" s="50" t="n">
        <v>0</v>
      </c>
      <c r="F1845" s="50" t="n">
        <v>0</v>
      </c>
      <c r="G1845" s="50" t="n">
        <v>72263.53</v>
      </c>
      <c r="H1845" s="50" t="n">
        <v>376388.9</v>
      </c>
      <c r="I1845" s="50" t="n">
        <v>423609.31</v>
      </c>
      <c r="J1845" s="50" t="n">
        <v>364316.25</v>
      </c>
      <c r="K1845" s="50" t="n">
        <v>354637.61</v>
      </c>
      <c r="L1845" s="50" t="n">
        <v>384529.33</v>
      </c>
      <c r="M1845" s="50" t="n">
        <v>1640353.52</v>
      </c>
      <c r="N1845" s="50" t="n">
        <v>3616098.45</v>
      </c>
      <c r="O1845" s="50" t="n">
        <v>-550464.34</v>
      </c>
      <c r="P1845" s="50" t="n">
        <v>731319.17</v>
      </c>
      <c r="Q1845" s="51" t="n">
        <v>3796953.28</v>
      </c>
    </row>
    <row r="1846" customFormat="false" ht="12.75" hidden="false" customHeight="false" outlineLevel="0" collapsed="false">
      <c r="B1846" s="85" t="s">
        <v>20</v>
      </c>
      <c r="C1846" s="13" t="n">
        <v>1845</v>
      </c>
      <c r="D1846" s="50" t="n">
        <v>7080422.42620597</v>
      </c>
      <c r="E1846" s="50" t="n">
        <v>0</v>
      </c>
      <c r="F1846" s="50" t="n">
        <v>0</v>
      </c>
      <c r="G1846" s="50" t="n">
        <v>0</v>
      </c>
      <c r="H1846" s="50" t="n">
        <v>0</v>
      </c>
      <c r="I1846" s="50" t="n">
        <v>0</v>
      </c>
      <c r="J1846" s="50" t="n">
        <v>0</v>
      </c>
      <c r="K1846" s="50" t="n">
        <v>0</v>
      </c>
      <c r="L1846" s="50" t="n">
        <v>0</v>
      </c>
      <c r="M1846" s="50" t="n">
        <v>0</v>
      </c>
      <c r="N1846" s="50" t="n">
        <v>0</v>
      </c>
      <c r="O1846" s="50" t="n">
        <v>-219460.52</v>
      </c>
      <c r="P1846" s="50" t="n">
        <v>208449.48</v>
      </c>
      <c r="Q1846" s="51" t="n">
        <v>-11011.04</v>
      </c>
    </row>
    <row r="1847" customFormat="false" ht="12.75" hidden="false" customHeight="false" outlineLevel="0" collapsed="false">
      <c r="B1847" s="85" t="s">
        <v>108</v>
      </c>
      <c r="C1847" s="13" t="n">
        <v>1846</v>
      </c>
      <c r="D1847" s="50" t="n">
        <v>76961.3371649333</v>
      </c>
      <c r="E1847" s="50" t="n">
        <v>0</v>
      </c>
      <c r="F1847" s="50" t="n">
        <v>0</v>
      </c>
      <c r="G1847" s="50" t="n">
        <v>0</v>
      </c>
      <c r="H1847" s="50" t="n">
        <v>0</v>
      </c>
      <c r="I1847" s="50" t="n">
        <v>0</v>
      </c>
      <c r="J1847" s="50" t="n">
        <v>0</v>
      </c>
      <c r="K1847" s="50" t="n">
        <v>0</v>
      </c>
      <c r="L1847" s="50" t="n">
        <v>0</v>
      </c>
      <c r="M1847" s="50" t="n">
        <v>0</v>
      </c>
      <c r="N1847" s="50" t="n">
        <v>0</v>
      </c>
      <c r="O1847" s="50" t="n">
        <v>0</v>
      </c>
      <c r="P1847" s="50" t="n">
        <v>0</v>
      </c>
      <c r="Q1847" s="51" t="n">
        <v>0</v>
      </c>
    </row>
    <row r="1848" customFormat="false" ht="12.75" hidden="false" customHeight="false" outlineLevel="0" collapsed="false">
      <c r="B1848" s="85" t="s">
        <v>25</v>
      </c>
      <c r="C1848" s="13" t="n">
        <v>1847</v>
      </c>
      <c r="D1848" s="50" t="n">
        <v>3037687.02937692</v>
      </c>
      <c r="E1848" s="50" t="n">
        <v>0</v>
      </c>
      <c r="F1848" s="50" t="n">
        <v>0</v>
      </c>
      <c r="G1848" s="50" t="n">
        <v>42192.25</v>
      </c>
      <c r="H1848" s="50" t="n">
        <v>143572.29</v>
      </c>
      <c r="I1848" s="50" t="n">
        <v>146179.45</v>
      </c>
      <c r="J1848" s="50" t="n">
        <v>116992.44</v>
      </c>
      <c r="K1848" s="50" t="n">
        <v>237282.57</v>
      </c>
      <c r="L1848" s="50" t="n">
        <v>148725.81</v>
      </c>
      <c r="M1848" s="50" t="n">
        <v>430694.56</v>
      </c>
      <c r="N1848" s="50" t="n">
        <v>1265639.37</v>
      </c>
      <c r="O1848" s="50" t="n">
        <v>87402.79</v>
      </c>
      <c r="P1848" s="50" t="n">
        <v>704661.14</v>
      </c>
      <c r="Q1848" s="51" t="n">
        <v>2057703.3</v>
      </c>
    </row>
    <row r="1849" customFormat="false" ht="12.75" hidden="false" customHeight="false" outlineLevel="0" collapsed="false">
      <c r="B1849" s="85" t="s">
        <v>29</v>
      </c>
      <c r="C1849" s="13" t="n">
        <v>1848</v>
      </c>
      <c r="D1849" s="50" t="n">
        <v>410273.517703199</v>
      </c>
      <c r="E1849" s="50" t="n">
        <v>0</v>
      </c>
      <c r="F1849" s="50" t="n">
        <v>0</v>
      </c>
      <c r="G1849" s="50" t="n">
        <v>0</v>
      </c>
      <c r="H1849" s="50" t="n">
        <v>0</v>
      </c>
      <c r="I1849" s="50" t="n">
        <v>0</v>
      </c>
      <c r="J1849" s="50" t="n">
        <v>0</v>
      </c>
      <c r="K1849" s="50" t="n">
        <v>0</v>
      </c>
      <c r="L1849" s="50" t="n">
        <v>0</v>
      </c>
      <c r="M1849" s="50" t="n">
        <v>0</v>
      </c>
      <c r="N1849" s="50" t="n">
        <v>0</v>
      </c>
      <c r="O1849" s="50" t="n">
        <v>0</v>
      </c>
      <c r="P1849" s="50" t="n">
        <v>0</v>
      </c>
      <c r="Q1849" s="51" t="n">
        <v>0</v>
      </c>
    </row>
    <row r="1850" customFormat="false" ht="12.75" hidden="false" customHeight="false" outlineLevel="0" collapsed="false">
      <c r="B1850" s="85" t="s">
        <v>32</v>
      </c>
      <c r="C1850" s="13" t="n">
        <v>1849</v>
      </c>
      <c r="D1850" s="50" t="n">
        <v>216074.722605168</v>
      </c>
      <c r="E1850" s="50" t="n">
        <v>0</v>
      </c>
      <c r="F1850" s="50" t="n">
        <v>0</v>
      </c>
      <c r="G1850" s="50" t="n">
        <v>-1194.84</v>
      </c>
      <c r="H1850" s="50" t="n">
        <v>-3570</v>
      </c>
      <c r="I1850" s="50" t="n">
        <v>0</v>
      </c>
      <c r="J1850" s="50" t="n">
        <v>0</v>
      </c>
      <c r="K1850" s="50" t="n">
        <v>0</v>
      </c>
      <c r="L1850" s="50" t="n">
        <v>0</v>
      </c>
      <c r="M1850" s="50" t="n">
        <v>0</v>
      </c>
      <c r="N1850" s="50" t="n">
        <v>-4764.84</v>
      </c>
      <c r="O1850" s="50" t="n">
        <v>0</v>
      </c>
      <c r="P1850" s="50" t="n">
        <v>0</v>
      </c>
      <c r="Q1850" s="51" t="n">
        <v>-4764.84</v>
      </c>
    </row>
    <row r="1851" customFormat="false" ht="12.75" hidden="false" customHeight="false" outlineLevel="0" collapsed="false">
      <c r="B1851" s="85" t="s">
        <v>35</v>
      </c>
      <c r="C1851" s="13" t="n">
        <v>1850</v>
      </c>
      <c r="D1851" s="50" t="n">
        <v>715594.727323957</v>
      </c>
      <c r="E1851" s="50" t="n">
        <v>0</v>
      </c>
      <c r="F1851" s="50" t="n">
        <v>0</v>
      </c>
      <c r="G1851" s="50" t="n">
        <v>0</v>
      </c>
      <c r="H1851" s="50" t="n">
        <v>0</v>
      </c>
      <c r="I1851" s="50" t="n">
        <v>0</v>
      </c>
      <c r="J1851" s="50" t="n">
        <v>0</v>
      </c>
      <c r="K1851" s="50" t="n">
        <v>0</v>
      </c>
      <c r="L1851" s="50" t="n">
        <v>0</v>
      </c>
      <c r="M1851" s="50" t="n">
        <v>0</v>
      </c>
      <c r="N1851" s="50" t="n">
        <v>0</v>
      </c>
      <c r="O1851" s="50" t="n">
        <v>0</v>
      </c>
      <c r="P1851" s="50" t="n">
        <v>0</v>
      </c>
      <c r="Q1851" s="51" t="n">
        <v>0</v>
      </c>
    </row>
    <row r="1852" customFormat="false" ht="12.75" hidden="false" customHeight="false" outlineLevel="0" collapsed="false">
      <c r="B1852" s="85" t="s">
        <v>38</v>
      </c>
      <c r="C1852" s="13" t="n">
        <v>1851</v>
      </c>
      <c r="D1852" s="50" t="n">
        <v>0</v>
      </c>
      <c r="E1852" s="50" t="n">
        <v>0</v>
      </c>
      <c r="F1852" s="50" t="n">
        <v>0</v>
      </c>
      <c r="G1852" s="50" t="n">
        <v>0</v>
      </c>
      <c r="H1852" s="50" t="n">
        <v>0</v>
      </c>
      <c r="I1852" s="50" t="n">
        <v>0</v>
      </c>
      <c r="J1852" s="50" t="n">
        <v>0</v>
      </c>
      <c r="K1852" s="50" t="n">
        <v>0</v>
      </c>
      <c r="L1852" s="50" t="n">
        <v>0</v>
      </c>
      <c r="M1852" s="50" t="n">
        <v>0</v>
      </c>
      <c r="N1852" s="50" t="n">
        <v>0</v>
      </c>
      <c r="O1852" s="50" t="n">
        <v>0</v>
      </c>
      <c r="P1852" s="50" t="n">
        <v>0</v>
      </c>
      <c r="Q1852" s="51" t="n">
        <v>0</v>
      </c>
    </row>
    <row r="1853" customFormat="false" ht="12.75" hidden="false" customHeight="false" outlineLevel="0" collapsed="false">
      <c r="B1853" s="85" t="s">
        <v>43</v>
      </c>
      <c r="C1853" s="13" t="n">
        <v>1852</v>
      </c>
      <c r="D1853" s="50" t="n">
        <v>6452814.2585971</v>
      </c>
      <c r="E1853" s="50" t="n">
        <v>0</v>
      </c>
      <c r="F1853" s="50" t="n">
        <v>0</v>
      </c>
      <c r="G1853" s="50" t="n">
        <v>5472.72</v>
      </c>
      <c r="H1853" s="50" t="n">
        <v>196529.45</v>
      </c>
      <c r="I1853" s="50" t="n">
        <v>206227.59</v>
      </c>
      <c r="J1853" s="50" t="n">
        <v>174875.6</v>
      </c>
      <c r="K1853" s="50" t="n">
        <v>-47798.76</v>
      </c>
      <c r="L1853" s="50" t="n">
        <v>168141.45</v>
      </c>
      <c r="M1853" s="50" t="n">
        <v>527864.12</v>
      </c>
      <c r="N1853" s="50" t="n">
        <v>1231312.17</v>
      </c>
      <c r="O1853" s="50" t="n">
        <v>-99185.64</v>
      </c>
      <c r="P1853" s="50" t="n">
        <v>-3366466.59</v>
      </c>
      <c r="Q1853" s="51" t="n">
        <v>-2234340.06</v>
      </c>
    </row>
    <row r="1854" customFormat="false" ht="12.75" hidden="false" customHeight="false" outlineLevel="0" collapsed="false">
      <c r="B1854" s="85" t="s">
        <v>47</v>
      </c>
      <c r="C1854" s="13" t="n">
        <v>1853</v>
      </c>
      <c r="D1854" s="50" t="n">
        <v>2227545.59359657</v>
      </c>
      <c r="E1854" s="50" t="n">
        <v>0</v>
      </c>
      <c r="F1854" s="50" t="n">
        <v>0</v>
      </c>
      <c r="G1854" s="50" t="n">
        <v>6770.79</v>
      </c>
      <c r="H1854" s="50" t="n">
        <v>-15866.79</v>
      </c>
      <c r="I1854" s="50" t="n">
        <v>0</v>
      </c>
      <c r="J1854" s="50" t="n">
        <v>0</v>
      </c>
      <c r="K1854" s="50" t="n">
        <v>-2151.95</v>
      </c>
      <c r="L1854" s="50" t="n">
        <v>924.23</v>
      </c>
      <c r="M1854" s="50" t="n">
        <v>514876.1</v>
      </c>
      <c r="N1854" s="50" t="n">
        <v>504552.38</v>
      </c>
      <c r="O1854" s="50" t="n">
        <v>-656372.36</v>
      </c>
      <c r="P1854" s="50" t="n">
        <v>670407.56</v>
      </c>
      <c r="Q1854" s="51" t="n">
        <v>518587.58</v>
      </c>
    </row>
    <row r="1855" customFormat="false" ht="12.75" hidden="false" customHeight="false" outlineLevel="0" collapsed="false">
      <c r="B1855" s="85" t="s">
        <v>50</v>
      </c>
      <c r="C1855" s="13" t="n">
        <v>1854</v>
      </c>
      <c r="D1855" s="50" t="n">
        <v>758039.073460044</v>
      </c>
      <c r="E1855" s="50" t="n">
        <v>0</v>
      </c>
      <c r="F1855" s="50" t="n">
        <v>0</v>
      </c>
      <c r="G1855" s="50" t="n">
        <v>0</v>
      </c>
      <c r="H1855" s="50" t="n">
        <v>0</v>
      </c>
      <c r="I1855" s="50" t="n">
        <v>0</v>
      </c>
      <c r="J1855" s="50" t="n">
        <v>0</v>
      </c>
      <c r="K1855" s="50" t="n">
        <v>0</v>
      </c>
      <c r="L1855" s="50" t="n">
        <v>0</v>
      </c>
      <c r="M1855" s="50" t="n">
        <v>0</v>
      </c>
      <c r="N1855" s="50" t="n">
        <v>0</v>
      </c>
      <c r="O1855" s="50" t="n">
        <v>219835.58</v>
      </c>
      <c r="P1855" s="50" t="n">
        <v>-615029.75</v>
      </c>
      <c r="Q1855" s="51" t="n">
        <v>-395194.17</v>
      </c>
    </row>
    <row r="1856" customFormat="false" ht="12.75" hidden="false" customHeight="false" outlineLevel="0" collapsed="false">
      <c r="B1856" s="85" t="s">
        <v>53</v>
      </c>
      <c r="C1856" s="13" t="n">
        <v>1855</v>
      </c>
      <c r="D1856" s="50" t="n">
        <v>657355.772630834</v>
      </c>
      <c r="E1856" s="50" t="n">
        <v>0</v>
      </c>
      <c r="F1856" s="50" t="n">
        <v>0</v>
      </c>
      <c r="G1856" s="50" t="n">
        <v>0</v>
      </c>
      <c r="H1856" s="50" t="n">
        <v>0</v>
      </c>
      <c r="I1856" s="50" t="n">
        <v>0</v>
      </c>
      <c r="J1856" s="50" t="n">
        <v>0</v>
      </c>
      <c r="K1856" s="50" t="n">
        <v>0</v>
      </c>
      <c r="L1856" s="50" t="n">
        <v>0</v>
      </c>
      <c r="M1856" s="50" t="n">
        <v>0</v>
      </c>
      <c r="N1856" s="50" t="n">
        <v>0</v>
      </c>
      <c r="O1856" s="50" t="n">
        <v>0</v>
      </c>
      <c r="P1856" s="50" t="n">
        <v>0</v>
      </c>
      <c r="Q1856" s="51" t="n">
        <v>0</v>
      </c>
    </row>
    <row r="1857" customFormat="false" ht="12.75" hidden="false" customHeight="false" outlineLevel="0" collapsed="false">
      <c r="B1857" s="85" t="s">
        <v>56</v>
      </c>
      <c r="C1857" s="13" t="n">
        <v>1856</v>
      </c>
      <c r="D1857" s="50" t="n">
        <v>1616807.87794081</v>
      </c>
      <c r="E1857" s="50" t="n">
        <v>0</v>
      </c>
      <c r="F1857" s="50" t="n">
        <v>0</v>
      </c>
      <c r="G1857" s="50" t="n">
        <v>1593.13</v>
      </c>
      <c r="H1857" s="50" t="n">
        <v>0</v>
      </c>
      <c r="I1857" s="50" t="n">
        <v>0</v>
      </c>
      <c r="J1857" s="50" t="n">
        <v>0</v>
      </c>
      <c r="K1857" s="50" t="n">
        <v>0</v>
      </c>
      <c r="L1857" s="50" t="n">
        <v>0</v>
      </c>
      <c r="M1857" s="50" t="n">
        <v>0</v>
      </c>
      <c r="N1857" s="50" t="n">
        <v>1593.13</v>
      </c>
      <c r="O1857" s="50" t="n">
        <v>0</v>
      </c>
      <c r="P1857" s="50" t="n">
        <v>0</v>
      </c>
      <c r="Q1857" s="51" t="n">
        <v>1593.13</v>
      </c>
    </row>
    <row r="1858" customFormat="false" ht="12.75" hidden="false" customHeight="false" outlineLevel="0" collapsed="false">
      <c r="B1858" s="85" t="s">
        <v>59</v>
      </c>
      <c r="C1858" s="13" t="n">
        <v>1857</v>
      </c>
      <c r="D1858" s="50" t="n">
        <v>31149.6572203744</v>
      </c>
      <c r="E1858" s="50" t="n">
        <v>0</v>
      </c>
      <c r="F1858" s="50" t="n">
        <v>0</v>
      </c>
      <c r="G1858" s="50" t="n">
        <v>0</v>
      </c>
      <c r="H1858" s="50" t="n">
        <v>0</v>
      </c>
      <c r="I1858" s="50" t="n">
        <v>0</v>
      </c>
      <c r="J1858" s="50" t="n">
        <v>0</v>
      </c>
      <c r="K1858" s="50" t="n">
        <v>0</v>
      </c>
      <c r="L1858" s="50" t="n">
        <v>0</v>
      </c>
      <c r="M1858" s="50" t="n">
        <v>0</v>
      </c>
      <c r="N1858" s="50" t="n">
        <v>0</v>
      </c>
      <c r="O1858" s="50" t="n">
        <v>0</v>
      </c>
      <c r="P1858" s="50" t="n">
        <v>0</v>
      </c>
      <c r="Q1858" s="51" t="n">
        <v>0</v>
      </c>
    </row>
    <row r="1859" customFormat="false" ht="12.75" hidden="false" customHeight="false" outlineLevel="0" collapsed="false">
      <c r="B1859" s="85" t="s">
        <v>109</v>
      </c>
      <c r="C1859" s="13" t="n">
        <v>1858</v>
      </c>
      <c r="D1859" s="50" t="n">
        <v>0</v>
      </c>
      <c r="E1859" s="50" t="n">
        <v>0</v>
      </c>
      <c r="F1859" s="50" t="n">
        <v>0</v>
      </c>
      <c r="G1859" s="50" t="n">
        <v>6770.79</v>
      </c>
      <c r="H1859" s="50" t="n">
        <v>0</v>
      </c>
      <c r="I1859" s="50" t="n">
        <v>0</v>
      </c>
      <c r="J1859" s="50" t="n">
        <v>0</v>
      </c>
      <c r="K1859" s="50" t="n">
        <v>0</v>
      </c>
      <c r="L1859" s="50" t="n">
        <v>0</v>
      </c>
      <c r="M1859" s="50" t="n">
        <v>0</v>
      </c>
      <c r="N1859" s="50" t="n">
        <v>6770.79</v>
      </c>
      <c r="O1859" s="50" t="n">
        <v>0</v>
      </c>
      <c r="P1859" s="50" t="n">
        <v>0</v>
      </c>
      <c r="Q1859" s="51" t="n">
        <v>6770.79</v>
      </c>
    </row>
    <row r="1860" customFormat="false" ht="12.75" hidden="false" customHeight="false" outlineLevel="0" collapsed="false">
      <c r="B1860" s="85" t="s">
        <v>64</v>
      </c>
      <c r="C1860" s="13" t="n">
        <v>1859</v>
      </c>
      <c r="D1860" s="50" t="n">
        <v>5802945.8110205</v>
      </c>
      <c r="E1860" s="50" t="n">
        <v>0</v>
      </c>
      <c r="F1860" s="50" t="n">
        <v>0</v>
      </c>
      <c r="G1860" s="50" t="n">
        <v>8269</v>
      </c>
      <c r="H1860" s="50" t="n">
        <v>43229.24</v>
      </c>
      <c r="I1860" s="50" t="n">
        <v>45994.77</v>
      </c>
      <c r="J1860" s="50" t="n">
        <v>45771.21</v>
      </c>
      <c r="K1860" s="50" t="n">
        <v>96310.62</v>
      </c>
      <c r="L1860" s="50" t="n">
        <v>46636.35</v>
      </c>
      <c r="M1860" s="50" t="n">
        <v>132146.65</v>
      </c>
      <c r="N1860" s="50" t="n">
        <v>418357.84</v>
      </c>
      <c r="O1860" s="50" t="n">
        <v>-128624.6</v>
      </c>
      <c r="P1860" s="50" t="n">
        <v>1014553.98</v>
      </c>
      <c r="Q1860" s="51" t="n">
        <v>1304287.22</v>
      </c>
    </row>
    <row r="1861" customFormat="false" ht="12.75" hidden="false" customHeight="false" outlineLevel="0" collapsed="false">
      <c r="B1861" s="85" t="s">
        <v>67</v>
      </c>
      <c r="C1861" s="13" t="n">
        <v>1860</v>
      </c>
      <c r="D1861" s="50" t="n">
        <v>257927.328124769</v>
      </c>
      <c r="E1861" s="50" t="n">
        <v>0</v>
      </c>
      <c r="F1861" s="50" t="n">
        <v>0</v>
      </c>
      <c r="G1861" s="50" t="n">
        <v>0</v>
      </c>
      <c r="H1861" s="50" t="n">
        <v>0</v>
      </c>
      <c r="I1861" s="50" t="n">
        <v>0</v>
      </c>
      <c r="J1861" s="50" t="n">
        <v>0</v>
      </c>
      <c r="K1861" s="50" t="n">
        <v>0</v>
      </c>
      <c r="L1861" s="50" t="n">
        <v>0</v>
      </c>
      <c r="M1861" s="50" t="n">
        <v>0</v>
      </c>
      <c r="N1861" s="50" t="n">
        <v>0</v>
      </c>
      <c r="O1861" s="50" t="n">
        <v>0</v>
      </c>
      <c r="P1861" s="50" t="n">
        <v>0</v>
      </c>
      <c r="Q1861" s="51" t="n">
        <v>0</v>
      </c>
    </row>
    <row r="1862" customFormat="false" ht="12.75" hidden="false" customHeight="false" outlineLevel="0" collapsed="false">
      <c r="B1862" s="85" t="s">
        <v>70</v>
      </c>
      <c r="C1862" s="13" t="n">
        <v>1861</v>
      </c>
      <c r="D1862" s="50" t="n">
        <v>137933.113355045</v>
      </c>
      <c r="E1862" s="50" t="n">
        <v>0</v>
      </c>
      <c r="F1862" s="50" t="n">
        <v>0</v>
      </c>
      <c r="G1862" s="50" t="n">
        <v>0</v>
      </c>
      <c r="H1862" s="50" t="n">
        <v>0</v>
      </c>
      <c r="I1862" s="50" t="n">
        <v>0</v>
      </c>
      <c r="J1862" s="50" t="n">
        <v>0</v>
      </c>
      <c r="K1862" s="50" t="n">
        <v>0</v>
      </c>
      <c r="L1862" s="50" t="n">
        <v>0</v>
      </c>
      <c r="M1862" s="50" t="n">
        <v>0</v>
      </c>
      <c r="N1862" s="50" t="n">
        <v>0</v>
      </c>
      <c r="O1862" s="50" t="n">
        <v>0</v>
      </c>
      <c r="P1862" s="50" t="n">
        <v>0</v>
      </c>
      <c r="Q1862" s="51" t="n">
        <v>0</v>
      </c>
    </row>
    <row r="1863" customFormat="false" ht="12.75" hidden="false" customHeight="false" outlineLevel="0" collapsed="false">
      <c r="B1863" s="85" t="s">
        <v>75</v>
      </c>
      <c r="C1863" s="13" t="n">
        <v>1862</v>
      </c>
      <c r="D1863" s="50" t="n">
        <v>3580319.86879409</v>
      </c>
      <c r="E1863" s="50" t="n">
        <v>0</v>
      </c>
      <c r="F1863" s="50" t="n">
        <v>0</v>
      </c>
      <c r="G1863" s="50" t="n">
        <v>2389.69</v>
      </c>
      <c r="H1863" s="50" t="n">
        <v>12494.71</v>
      </c>
      <c r="I1863" s="50" t="n">
        <v>25207.5</v>
      </c>
      <c r="J1863" s="50" t="n">
        <v>26677</v>
      </c>
      <c r="K1863" s="50" t="n">
        <v>70995.13</v>
      </c>
      <c r="L1863" s="50" t="n">
        <v>20101.49</v>
      </c>
      <c r="M1863" s="50" t="n">
        <v>34772.09</v>
      </c>
      <c r="N1863" s="50" t="n">
        <v>192637.61</v>
      </c>
      <c r="O1863" s="50" t="n">
        <v>245940.41</v>
      </c>
      <c r="P1863" s="50" t="n">
        <v>2114743.35</v>
      </c>
      <c r="Q1863" s="51" t="n">
        <v>2553321.37</v>
      </c>
    </row>
    <row r="1864" customFormat="false" ht="12.75" hidden="false" customHeight="false" outlineLevel="0" collapsed="false">
      <c r="B1864" s="85" t="s">
        <v>78</v>
      </c>
      <c r="C1864" s="13" t="n">
        <v>1863</v>
      </c>
      <c r="D1864" s="50" t="n">
        <v>52783.231468657</v>
      </c>
      <c r="E1864" s="50" t="n">
        <v>0</v>
      </c>
      <c r="F1864" s="50" t="n">
        <v>0</v>
      </c>
      <c r="G1864" s="50" t="n">
        <v>0</v>
      </c>
      <c r="H1864" s="50" t="n">
        <v>0</v>
      </c>
      <c r="I1864" s="50" t="n">
        <v>0</v>
      </c>
      <c r="J1864" s="50" t="n">
        <v>0</v>
      </c>
      <c r="K1864" s="50" t="n">
        <v>0</v>
      </c>
      <c r="L1864" s="50" t="n">
        <v>0</v>
      </c>
      <c r="M1864" s="50" t="n">
        <v>0</v>
      </c>
      <c r="N1864" s="50" t="n">
        <v>0</v>
      </c>
      <c r="O1864" s="50" t="n">
        <v>0</v>
      </c>
      <c r="P1864" s="50" t="n">
        <v>0</v>
      </c>
      <c r="Q1864" s="51" t="n">
        <v>0</v>
      </c>
    </row>
    <row r="1865" customFormat="false" ht="12.75" hidden="false" customHeight="false" outlineLevel="0" collapsed="false">
      <c r="B1865" s="85"/>
      <c r="C1865" s="13" t="n">
        <v>1864</v>
      </c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1"/>
    </row>
    <row r="1866" customFormat="false" ht="12.75" hidden="false" customHeight="false" outlineLevel="0" collapsed="false">
      <c r="B1866" s="85" t="s">
        <v>83</v>
      </c>
      <c r="C1866" s="13" t="n">
        <v>1865</v>
      </c>
      <c r="D1866" s="50" t="s">
        <v>4</v>
      </c>
      <c r="E1866" s="50"/>
      <c r="F1866" s="50"/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1"/>
    </row>
    <row r="1867" customFormat="false" ht="12.75" hidden="false" customHeight="false" outlineLevel="0" collapsed="false">
      <c r="B1867" s="85" t="s">
        <v>22</v>
      </c>
      <c r="C1867" s="13" t="n">
        <v>1866</v>
      </c>
      <c r="D1867" s="50" t="n">
        <v>462425.633747345</v>
      </c>
      <c r="E1867" s="50" t="n">
        <v>0</v>
      </c>
      <c r="F1867" s="50" t="n">
        <v>0</v>
      </c>
      <c r="G1867" s="50" t="n">
        <v>0</v>
      </c>
      <c r="H1867" s="50" t="n">
        <v>0</v>
      </c>
      <c r="I1867" s="50" t="n">
        <v>0</v>
      </c>
      <c r="J1867" s="50" t="n">
        <v>0</v>
      </c>
      <c r="K1867" s="50" t="n">
        <v>0</v>
      </c>
      <c r="L1867" s="50" t="n">
        <v>0</v>
      </c>
      <c r="M1867" s="50" t="n">
        <v>0</v>
      </c>
      <c r="N1867" s="50" t="n">
        <v>0</v>
      </c>
      <c r="O1867" s="50" t="n">
        <v>0</v>
      </c>
      <c r="P1867" s="50" t="n">
        <v>0</v>
      </c>
      <c r="Q1867" s="51" t="n">
        <v>0</v>
      </c>
    </row>
    <row r="1868" customFormat="false" ht="12.75" hidden="false" customHeight="false" outlineLevel="0" collapsed="false">
      <c r="B1868" s="85" t="s">
        <v>27</v>
      </c>
      <c r="C1868" s="13" t="n">
        <v>1867</v>
      </c>
      <c r="D1868" s="50" t="n">
        <v>2016390.69489866</v>
      </c>
      <c r="E1868" s="50" t="n">
        <v>0</v>
      </c>
      <c r="F1868" s="50" t="n">
        <v>0</v>
      </c>
      <c r="G1868" s="50" t="n">
        <v>0</v>
      </c>
      <c r="H1868" s="50" t="n">
        <v>0</v>
      </c>
      <c r="I1868" s="50" t="n">
        <v>0</v>
      </c>
      <c r="J1868" s="50" t="n">
        <v>0</v>
      </c>
      <c r="K1868" s="50" t="n">
        <v>0</v>
      </c>
      <c r="L1868" s="50" t="n">
        <v>0</v>
      </c>
      <c r="M1868" s="50" t="n">
        <v>0</v>
      </c>
      <c r="N1868" s="50" t="n">
        <v>0</v>
      </c>
      <c r="O1868" s="50" t="n">
        <v>0</v>
      </c>
      <c r="P1868" s="50" t="n">
        <v>0</v>
      </c>
      <c r="Q1868" s="51" t="n">
        <v>0</v>
      </c>
    </row>
    <row r="1869" customFormat="false" ht="12.75" hidden="false" customHeight="false" outlineLevel="0" collapsed="false">
      <c r="B1869" s="85" t="s">
        <v>77</v>
      </c>
      <c r="C1869" s="13" t="n">
        <v>1868</v>
      </c>
      <c r="D1869" s="50" t="n">
        <v>787418.86243536</v>
      </c>
      <c r="E1869" s="50" t="n">
        <v>0</v>
      </c>
      <c r="F1869" s="50" t="n">
        <v>0</v>
      </c>
      <c r="G1869" s="50" t="n">
        <v>0</v>
      </c>
      <c r="H1869" s="50" t="n">
        <v>-0.713692315438004</v>
      </c>
      <c r="I1869" s="50" t="n">
        <v>-10.2558855072807</v>
      </c>
      <c r="J1869" s="50" t="n">
        <v>-18.6215186245412</v>
      </c>
      <c r="K1869" s="50" t="n">
        <v>-56.1594061003851</v>
      </c>
      <c r="L1869" s="50" t="n">
        <v>-10.7687623821918</v>
      </c>
      <c r="M1869" s="50" t="n">
        <v>-12.8944572068756</v>
      </c>
      <c r="N1869" s="50" t="n">
        <v>-109.413722136712</v>
      </c>
      <c r="O1869" s="50" t="n">
        <v>-490.661397872172</v>
      </c>
      <c r="P1869" s="50" t="n">
        <v>-1636.1571722401</v>
      </c>
      <c r="Q1869" s="51" t="n">
        <v>-2236.23229224898</v>
      </c>
    </row>
    <row r="1870" customFormat="false" ht="12.75" hidden="false" customHeight="false" outlineLevel="0" collapsed="false">
      <c r="B1870" s="85" t="s">
        <v>66</v>
      </c>
      <c r="C1870" s="13" t="n">
        <v>1869</v>
      </c>
      <c r="D1870" s="50" t="n">
        <v>808723.642245107</v>
      </c>
      <c r="E1870" s="50" t="n">
        <v>0</v>
      </c>
      <c r="F1870" s="50" t="n">
        <v>0</v>
      </c>
      <c r="G1870" s="50" t="n">
        <v>0</v>
      </c>
      <c r="H1870" s="50" t="n">
        <v>0</v>
      </c>
      <c r="I1870" s="50" t="n">
        <v>0</v>
      </c>
      <c r="J1870" s="50" t="n">
        <v>0</v>
      </c>
      <c r="K1870" s="50" t="n">
        <v>0</v>
      </c>
      <c r="L1870" s="50" t="n">
        <v>0</v>
      </c>
      <c r="M1870" s="50" t="n">
        <v>0</v>
      </c>
      <c r="N1870" s="50" t="n">
        <v>0</v>
      </c>
      <c r="O1870" s="50" t="n">
        <v>0</v>
      </c>
      <c r="P1870" s="50" t="n">
        <v>0</v>
      </c>
      <c r="Q1870" s="51" t="n">
        <v>0</v>
      </c>
    </row>
    <row r="1871" customFormat="false" ht="12.75" hidden="false" customHeight="false" outlineLevel="0" collapsed="false">
      <c r="B1871" s="85" t="s">
        <v>45</v>
      </c>
      <c r="C1871" s="13" t="n">
        <v>1870</v>
      </c>
      <c r="D1871" s="50" t="n">
        <v>0</v>
      </c>
      <c r="E1871" s="50" t="n">
        <v>0</v>
      </c>
      <c r="F1871" s="50" t="n">
        <v>0</v>
      </c>
      <c r="G1871" s="50" t="n">
        <v>0</v>
      </c>
      <c r="H1871" s="50" t="n">
        <v>0</v>
      </c>
      <c r="I1871" s="50" t="n">
        <v>0</v>
      </c>
      <c r="J1871" s="50" t="n">
        <v>0</v>
      </c>
      <c r="K1871" s="50" t="n">
        <v>0</v>
      </c>
      <c r="L1871" s="50" t="n">
        <v>0</v>
      </c>
      <c r="M1871" s="50" t="n">
        <v>0</v>
      </c>
      <c r="N1871" s="50" t="n">
        <v>0</v>
      </c>
      <c r="O1871" s="50" t="n">
        <v>0</v>
      </c>
      <c r="P1871" s="50" t="n">
        <v>0</v>
      </c>
      <c r="Q1871" s="51" t="n">
        <v>0</v>
      </c>
    </row>
    <row r="1872" customFormat="false" ht="12.75" hidden="false" customHeight="false" outlineLevel="0" collapsed="false">
      <c r="B1872" s="85" t="s">
        <v>52</v>
      </c>
      <c r="C1872" s="13" t="n">
        <v>1871</v>
      </c>
      <c r="D1872" s="50" t="n">
        <v>282084.013525265</v>
      </c>
      <c r="E1872" s="50" t="n">
        <v>0</v>
      </c>
      <c r="F1872" s="50" t="n">
        <v>0</v>
      </c>
      <c r="G1872" s="50" t="n">
        <v>0</v>
      </c>
      <c r="H1872" s="50" t="n">
        <v>0</v>
      </c>
      <c r="I1872" s="50" t="n">
        <v>0</v>
      </c>
      <c r="J1872" s="50" t="n">
        <v>0</v>
      </c>
      <c r="K1872" s="50" t="n">
        <v>0</v>
      </c>
      <c r="L1872" s="50" t="n">
        <v>0</v>
      </c>
      <c r="M1872" s="50" t="n">
        <v>0</v>
      </c>
      <c r="N1872" s="50" t="n">
        <v>0</v>
      </c>
      <c r="O1872" s="50" t="n">
        <v>0</v>
      </c>
      <c r="P1872" s="50" t="n">
        <v>0</v>
      </c>
      <c r="Q1872" s="51" t="n">
        <v>0</v>
      </c>
    </row>
    <row r="1873" customFormat="false" ht="12.75" hidden="false" customHeight="false" outlineLevel="0" collapsed="false">
      <c r="B1873" s="85" t="s">
        <v>80</v>
      </c>
      <c r="C1873" s="13" t="n">
        <v>1872</v>
      </c>
      <c r="D1873" s="50" t="n">
        <v>25987.5635312862</v>
      </c>
      <c r="E1873" s="50" t="n">
        <v>0</v>
      </c>
      <c r="F1873" s="50" t="n">
        <v>0</v>
      </c>
      <c r="G1873" s="50" t="n">
        <v>0</v>
      </c>
      <c r="H1873" s="50" t="n">
        <v>0</v>
      </c>
      <c r="I1873" s="50" t="n">
        <v>0</v>
      </c>
      <c r="J1873" s="50" t="n">
        <v>0</v>
      </c>
      <c r="K1873" s="50" t="n">
        <v>0</v>
      </c>
      <c r="L1873" s="50" t="n">
        <v>0</v>
      </c>
      <c r="M1873" s="50" t="n">
        <v>0</v>
      </c>
      <c r="N1873" s="50" t="n">
        <v>0</v>
      </c>
      <c r="O1873" s="50" t="n">
        <v>0</v>
      </c>
      <c r="P1873" s="50" t="n">
        <v>0</v>
      </c>
      <c r="Q1873" s="51" t="n">
        <v>0</v>
      </c>
    </row>
    <row r="1874" customFormat="false" ht="12.75" hidden="false" customHeight="false" outlineLevel="0" collapsed="false">
      <c r="B1874" s="85" t="s">
        <v>49</v>
      </c>
      <c r="C1874" s="13" t="n">
        <v>1873</v>
      </c>
      <c r="D1874" s="50" t="n">
        <v>95931.9460118105</v>
      </c>
      <c r="E1874" s="50" t="n">
        <v>0</v>
      </c>
      <c r="F1874" s="50" t="n">
        <v>0</v>
      </c>
      <c r="G1874" s="50" t="n">
        <v>0</v>
      </c>
      <c r="H1874" s="50" t="n">
        <v>0</v>
      </c>
      <c r="I1874" s="50" t="n">
        <v>0</v>
      </c>
      <c r="J1874" s="50" t="n">
        <v>0</v>
      </c>
      <c r="K1874" s="50" t="n">
        <v>0</v>
      </c>
      <c r="L1874" s="50" t="n">
        <v>0</v>
      </c>
      <c r="M1874" s="50" t="n">
        <v>0</v>
      </c>
      <c r="N1874" s="50" t="n">
        <v>0</v>
      </c>
      <c r="O1874" s="50" t="n">
        <v>0</v>
      </c>
      <c r="P1874" s="50" t="n">
        <v>0</v>
      </c>
      <c r="Q1874" s="51" t="n">
        <v>0</v>
      </c>
    </row>
    <row r="1875" customFormat="false" ht="12.75" hidden="false" customHeight="false" outlineLevel="0" collapsed="false">
      <c r="B1875" s="85" t="s">
        <v>34</v>
      </c>
      <c r="C1875" s="13" t="n">
        <v>1874</v>
      </c>
      <c r="D1875" s="50" t="n">
        <v>200950.717770842</v>
      </c>
      <c r="E1875" s="50" t="n">
        <v>0</v>
      </c>
      <c r="F1875" s="50" t="n">
        <v>0</v>
      </c>
      <c r="G1875" s="50" t="n">
        <v>0</v>
      </c>
      <c r="H1875" s="50" t="n">
        <v>0</v>
      </c>
      <c r="I1875" s="50" t="n">
        <v>0</v>
      </c>
      <c r="J1875" s="50" t="n">
        <v>0</v>
      </c>
      <c r="K1875" s="50" t="n">
        <v>0</v>
      </c>
      <c r="L1875" s="50" t="n">
        <v>0</v>
      </c>
      <c r="M1875" s="50" t="n">
        <v>0</v>
      </c>
      <c r="N1875" s="50" t="n">
        <v>0</v>
      </c>
      <c r="O1875" s="50" t="n">
        <v>0</v>
      </c>
      <c r="P1875" s="50" t="n">
        <v>0</v>
      </c>
      <c r="Q1875" s="51" t="n">
        <v>0</v>
      </c>
    </row>
    <row r="1876" customFormat="false" ht="12.75" hidden="false" customHeight="false" outlineLevel="0" collapsed="false">
      <c r="B1876" s="85" t="s">
        <v>69</v>
      </c>
      <c r="C1876" s="13" t="n">
        <v>1875</v>
      </c>
      <c r="D1876" s="50" t="n">
        <v>30558.1828354397</v>
      </c>
      <c r="E1876" s="50" t="n">
        <v>0</v>
      </c>
      <c r="F1876" s="50" t="n">
        <v>0</v>
      </c>
      <c r="G1876" s="50" t="n">
        <v>0</v>
      </c>
      <c r="H1876" s="50" t="n">
        <v>0</v>
      </c>
      <c r="I1876" s="50" t="n">
        <v>0</v>
      </c>
      <c r="J1876" s="50" t="n">
        <v>0</v>
      </c>
      <c r="K1876" s="50" t="n">
        <v>0</v>
      </c>
      <c r="L1876" s="50" t="n">
        <v>0</v>
      </c>
      <c r="M1876" s="50" t="n">
        <v>0</v>
      </c>
      <c r="N1876" s="50" t="n">
        <v>0</v>
      </c>
      <c r="O1876" s="50" t="n">
        <v>0</v>
      </c>
      <c r="P1876" s="50" t="n">
        <v>0</v>
      </c>
      <c r="Q1876" s="51" t="n">
        <v>0</v>
      </c>
    </row>
    <row r="1877" customFormat="false" ht="12.75" hidden="false" customHeight="false" outlineLevel="0" collapsed="false">
      <c r="B1877" s="85" t="s">
        <v>72</v>
      </c>
      <c r="C1877" s="13" t="n">
        <v>1876</v>
      </c>
      <c r="D1877" s="50" t="n">
        <v>4.47308117562608E-005</v>
      </c>
      <c r="E1877" s="50" t="n">
        <v>0</v>
      </c>
      <c r="F1877" s="50" t="n">
        <v>0</v>
      </c>
      <c r="G1877" s="50" t="n">
        <v>0</v>
      </c>
      <c r="H1877" s="50" t="n">
        <v>0</v>
      </c>
      <c r="I1877" s="50" t="n">
        <v>0</v>
      </c>
      <c r="J1877" s="50" t="n">
        <v>0</v>
      </c>
      <c r="K1877" s="50" t="n">
        <v>0</v>
      </c>
      <c r="L1877" s="50" t="n">
        <v>0</v>
      </c>
      <c r="M1877" s="50" t="n">
        <v>0</v>
      </c>
      <c r="N1877" s="50" t="n">
        <v>0</v>
      </c>
      <c r="O1877" s="50" t="n">
        <v>0</v>
      </c>
      <c r="P1877" s="50" t="n">
        <v>0</v>
      </c>
      <c r="Q1877" s="51" t="n">
        <v>0</v>
      </c>
    </row>
    <row r="1878" customFormat="false" ht="12.75" hidden="false" customHeight="false" outlineLevel="0" collapsed="false">
      <c r="B1878" s="85" t="s">
        <v>31</v>
      </c>
      <c r="C1878" s="13" t="n">
        <v>1877</v>
      </c>
      <c r="D1878" s="50" t="n">
        <v>0</v>
      </c>
      <c r="E1878" s="50" t="n">
        <v>0</v>
      </c>
      <c r="F1878" s="50" t="n">
        <v>0</v>
      </c>
      <c r="G1878" s="50" t="n">
        <v>0</v>
      </c>
      <c r="H1878" s="50" t="n">
        <v>0</v>
      </c>
      <c r="I1878" s="50" t="n">
        <v>0</v>
      </c>
      <c r="J1878" s="50" t="n">
        <v>0</v>
      </c>
      <c r="K1878" s="50" t="n">
        <v>0</v>
      </c>
      <c r="L1878" s="50" t="n">
        <v>0</v>
      </c>
      <c r="M1878" s="50" t="n">
        <v>0</v>
      </c>
      <c r="N1878" s="50" t="n">
        <v>0</v>
      </c>
      <c r="O1878" s="50" t="n">
        <v>0</v>
      </c>
      <c r="P1878" s="50" t="n">
        <v>0</v>
      </c>
      <c r="Q1878" s="51" t="n">
        <v>0</v>
      </c>
    </row>
    <row r="1879" customFormat="false" ht="12.75" hidden="false" customHeight="false" outlineLevel="0" collapsed="false">
      <c r="B1879" s="85" t="s">
        <v>37</v>
      </c>
      <c r="C1879" s="13" t="n">
        <v>1878</v>
      </c>
      <c r="D1879" s="50" t="n">
        <v>2.04063813068011E-005</v>
      </c>
      <c r="E1879" s="50" t="n">
        <v>0</v>
      </c>
      <c r="F1879" s="50" t="n">
        <v>0</v>
      </c>
      <c r="G1879" s="50" t="n">
        <v>0</v>
      </c>
      <c r="H1879" s="50" t="n">
        <v>0</v>
      </c>
      <c r="I1879" s="50" t="n">
        <v>0</v>
      </c>
      <c r="J1879" s="50" t="n">
        <v>0</v>
      </c>
      <c r="K1879" s="50" t="n">
        <v>0</v>
      </c>
      <c r="L1879" s="50" t="n">
        <v>0</v>
      </c>
      <c r="M1879" s="50" t="n">
        <v>0</v>
      </c>
      <c r="N1879" s="50" t="n">
        <v>0</v>
      </c>
      <c r="O1879" s="50" t="n">
        <v>0</v>
      </c>
      <c r="P1879" s="50" t="n">
        <v>0</v>
      </c>
      <c r="Q1879" s="51" t="n">
        <v>0</v>
      </c>
    </row>
    <row r="1880" customFormat="false" ht="12.75" hidden="false" customHeight="false" outlineLevel="0" collapsed="false">
      <c r="B1880" s="85" t="n">
        <v>0</v>
      </c>
      <c r="C1880" s="13" t="n">
        <v>1879</v>
      </c>
      <c r="D1880" s="50" t="n">
        <v>0</v>
      </c>
      <c r="E1880" s="50" t="n">
        <v>0</v>
      </c>
      <c r="F1880" s="50" t="n">
        <v>0</v>
      </c>
      <c r="G1880" s="50" t="n">
        <v>0</v>
      </c>
      <c r="H1880" s="50" t="n">
        <v>0</v>
      </c>
      <c r="I1880" s="50" t="n">
        <v>0</v>
      </c>
      <c r="J1880" s="50" t="n">
        <v>0</v>
      </c>
      <c r="K1880" s="50" t="n">
        <v>0</v>
      </c>
      <c r="L1880" s="50" t="n">
        <v>0</v>
      </c>
      <c r="M1880" s="50" t="n">
        <v>0</v>
      </c>
      <c r="N1880" s="50" t="n">
        <v>0</v>
      </c>
      <c r="O1880" s="50" t="n">
        <v>0</v>
      </c>
      <c r="P1880" s="50" t="n">
        <v>0</v>
      </c>
      <c r="Q1880" s="51" t="n">
        <v>0</v>
      </c>
    </row>
    <row r="1881" customFormat="false" ht="12.75" hidden="false" customHeight="false" outlineLevel="0" collapsed="false">
      <c r="B1881" s="87" t="n">
        <v>0</v>
      </c>
      <c r="C1881" s="64" t="n">
        <v>1880</v>
      </c>
      <c r="D1881" s="54" t="n">
        <v>0</v>
      </c>
      <c r="E1881" s="54" t="n">
        <v>0</v>
      </c>
      <c r="F1881" s="54" t="n">
        <v>0</v>
      </c>
      <c r="G1881" s="54" t="n">
        <v>0</v>
      </c>
      <c r="H1881" s="54" t="n">
        <v>0</v>
      </c>
      <c r="I1881" s="54" t="n">
        <v>0</v>
      </c>
      <c r="J1881" s="54" t="n">
        <v>0</v>
      </c>
      <c r="K1881" s="54" t="n">
        <v>0</v>
      </c>
      <c r="L1881" s="54" t="n">
        <v>0</v>
      </c>
      <c r="M1881" s="54" t="n">
        <v>0</v>
      </c>
      <c r="N1881" s="54" t="n">
        <v>0</v>
      </c>
      <c r="O1881" s="54" t="n">
        <v>0</v>
      </c>
      <c r="P1881" s="54" t="n">
        <v>0</v>
      </c>
      <c r="Q1881" s="55" t="n">
        <v>0</v>
      </c>
    </row>
    <row r="1882" customFormat="false" ht="12.75" hidden="false" customHeight="false" outlineLevel="0" collapsed="false">
      <c r="A1882" s="0" t="n">
        <v>48</v>
      </c>
      <c r="B1882" s="57" t="n">
        <v>36971</v>
      </c>
      <c r="C1882" s="58" t="n">
        <v>1881</v>
      </c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83"/>
    </row>
    <row r="1883" customFormat="false" ht="12.75" hidden="false" customHeight="false" outlineLevel="0" collapsed="false">
      <c r="B1883" s="61"/>
      <c r="C1883" s="13" t="n">
        <v>1882</v>
      </c>
      <c r="D1883" s="13"/>
      <c r="E1883" s="21" t="s">
        <v>5</v>
      </c>
      <c r="F1883" s="21" t="s">
        <v>6</v>
      </c>
      <c r="G1883" s="21" t="s">
        <v>7</v>
      </c>
      <c r="H1883" s="21" t="s">
        <v>8</v>
      </c>
      <c r="I1883" s="21" t="s">
        <v>9</v>
      </c>
      <c r="J1883" s="21" t="s">
        <v>10</v>
      </c>
      <c r="K1883" s="21" t="s">
        <v>11</v>
      </c>
      <c r="L1883" s="21" t="s">
        <v>12</v>
      </c>
      <c r="M1883" s="21" t="s">
        <v>13</v>
      </c>
      <c r="N1883" s="21" t="s">
        <v>14</v>
      </c>
      <c r="O1883" s="21" t="n">
        <v>2002</v>
      </c>
      <c r="P1883" s="21" t="s">
        <v>15</v>
      </c>
      <c r="Q1883" s="84" t="s">
        <v>16</v>
      </c>
    </row>
    <row r="1884" customFormat="false" ht="12.75" hidden="false" customHeight="false" outlineLevel="0" collapsed="false">
      <c r="B1884" s="85" t="s">
        <v>107</v>
      </c>
      <c r="C1884" s="13" t="n">
        <v>1883</v>
      </c>
      <c r="D1884" s="13" t="s">
        <v>4</v>
      </c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86"/>
    </row>
    <row r="1885" customFormat="false" ht="12.75" hidden="false" customHeight="false" outlineLevel="0" collapsed="false">
      <c r="B1885" s="85" t="s">
        <v>19</v>
      </c>
      <c r="C1885" s="13" t="n">
        <v>1884</v>
      </c>
      <c r="D1885" s="50" t="n">
        <v>19092323.1835091</v>
      </c>
      <c r="E1885" s="50" t="n">
        <v>0</v>
      </c>
      <c r="F1885" s="50" t="n">
        <v>0</v>
      </c>
      <c r="G1885" s="50" t="n">
        <v>72241.65</v>
      </c>
      <c r="H1885" s="50" t="n">
        <v>358072.99</v>
      </c>
      <c r="I1885" s="50" t="n">
        <v>426530.82</v>
      </c>
      <c r="J1885" s="50" t="n">
        <v>367158.56</v>
      </c>
      <c r="K1885" s="50" t="n">
        <v>319533.25</v>
      </c>
      <c r="L1885" s="50" t="n">
        <v>387215.08</v>
      </c>
      <c r="M1885" s="50" t="n">
        <v>1644775.5</v>
      </c>
      <c r="N1885" s="50" t="n">
        <v>3575527.85</v>
      </c>
      <c r="O1885" s="50" t="n">
        <v>-766906.72</v>
      </c>
      <c r="P1885" s="50" t="n">
        <v>739800.810000001</v>
      </c>
      <c r="Q1885" s="51" t="n">
        <v>3548421.94</v>
      </c>
    </row>
    <row r="1886" customFormat="false" ht="12.75" hidden="false" customHeight="false" outlineLevel="0" collapsed="false">
      <c r="B1886" s="85" t="s">
        <v>20</v>
      </c>
      <c r="C1886" s="13" t="n">
        <v>1885</v>
      </c>
      <c r="D1886" s="50" t="n">
        <v>8092002.37383927</v>
      </c>
      <c r="E1886" s="50" t="n">
        <v>0</v>
      </c>
      <c r="F1886" s="50" t="n">
        <v>0</v>
      </c>
      <c r="G1886" s="50" t="n">
        <v>0</v>
      </c>
      <c r="H1886" s="50" t="n">
        <v>0</v>
      </c>
      <c r="I1886" s="50" t="n">
        <v>0</v>
      </c>
      <c r="J1886" s="50" t="n">
        <v>0</v>
      </c>
      <c r="K1886" s="50" t="n">
        <v>0</v>
      </c>
      <c r="L1886" s="50" t="n">
        <v>0</v>
      </c>
      <c r="M1886" s="50" t="n">
        <v>0</v>
      </c>
      <c r="N1886" s="50" t="n">
        <v>0</v>
      </c>
      <c r="O1886" s="50" t="n">
        <v>-219664.94</v>
      </c>
      <c r="P1886" s="50" t="n">
        <v>208754.74</v>
      </c>
      <c r="Q1886" s="51" t="n">
        <v>-10910.2</v>
      </c>
    </row>
    <row r="1887" customFormat="false" ht="12.75" hidden="false" customHeight="false" outlineLevel="0" collapsed="false">
      <c r="B1887" s="85" t="s">
        <v>108</v>
      </c>
      <c r="C1887" s="13" t="n">
        <v>1886</v>
      </c>
      <c r="D1887" s="50" t="n">
        <v>18340.4144717895</v>
      </c>
      <c r="E1887" s="50" t="n">
        <v>0</v>
      </c>
      <c r="F1887" s="50" t="n">
        <v>0</v>
      </c>
      <c r="G1887" s="50" t="n">
        <v>0</v>
      </c>
      <c r="H1887" s="50" t="n">
        <v>0</v>
      </c>
      <c r="I1887" s="50" t="n">
        <v>0</v>
      </c>
      <c r="J1887" s="50" t="n">
        <v>0</v>
      </c>
      <c r="K1887" s="50" t="n">
        <v>0</v>
      </c>
      <c r="L1887" s="50" t="n">
        <v>0</v>
      </c>
      <c r="M1887" s="50" t="n">
        <v>0</v>
      </c>
      <c r="N1887" s="50" t="n">
        <v>0</v>
      </c>
      <c r="O1887" s="50" t="n">
        <v>0</v>
      </c>
      <c r="P1887" s="50" t="n">
        <v>0</v>
      </c>
      <c r="Q1887" s="51" t="n">
        <v>0</v>
      </c>
    </row>
    <row r="1888" customFormat="false" ht="12.75" hidden="false" customHeight="false" outlineLevel="0" collapsed="false">
      <c r="B1888" s="85" t="s">
        <v>25</v>
      </c>
      <c r="C1888" s="13" t="n">
        <v>1887</v>
      </c>
      <c r="D1888" s="50" t="n">
        <v>3776381.18517764</v>
      </c>
      <c r="E1888" s="50" t="n">
        <v>0</v>
      </c>
      <c r="F1888" s="50" t="n">
        <v>0</v>
      </c>
      <c r="G1888" s="50" t="n">
        <v>33442.91</v>
      </c>
      <c r="H1888" s="50" t="n">
        <v>143658.79</v>
      </c>
      <c r="I1888" s="50" t="n">
        <v>146210.8</v>
      </c>
      <c r="J1888" s="50" t="n">
        <v>117045.74</v>
      </c>
      <c r="K1888" s="50" t="n">
        <v>237381.96</v>
      </c>
      <c r="L1888" s="50" t="n">
        <v>148788.25</v>
      </c>
      <c r="M1888" s="50" t="n">
        <v>430923.01</v>
      </c>
      <c r="N1888" s="50" t="n">
        <v>1257451.46</v>
      </c>
      <c r="O1888" s="50" t="n">
        <v>87506.46</v>
      </c>
      <c r="P1888" s="50" t="n">
        <v>706925</v>
      </c>
      <c r="Q1888" s="51" t="n">
        <v>2051882.92</v>
      </c>
    </row>
    <row r="1889" customFormat="false" ht="12.75" hidden="false" customHeight="false" outlineLevel="0" collapsed="false">
      <c r="B1889" s="85" t="s">
        <v>29</v>
      </c>
      <c r="C1889" s="13" t="n">
        <v>1888</v>
      </c>
      <c r="D1889" s="50" t="n">
        <v>272917.340714326</v>
      </c>
      <c r="E1889" s="50" t="n">
        <v>0</v>
      </c>
      <c r="F1889" s="50" t="n">
        <v>0</v>
      </c>
      <c r="G1889" s="50" t="n">
        <v>0</v>
      </c>
      <c r="H1889" s="50" t="n">
        <v>0</v>
      </c>
      <c r="I1889" s="50" t="n">
        <v>0</v>
      </c>
      <c r="J1889" s="50" t="n">
        <v>0</v>
      </c>
      <c r="K1889" s="50" t="n">
        <v>0</v>
      </c>
      <c r="L1889" s="50" t="n">
        <v>0</v>
      </c>
      <c r="M1889" s="50" t="n">
        <v>0</v>
      </c>
      <c r="N1889" s="50" t="n">
        <v>0</v>
      </c>
      <c r="O1889" s="50" t="n">
        <v>0</v>
      </c>
      <c r="P1889" s="50" t="n">
        <v>0</v>
      </c>
      <c r="Q1889" s="51" t="n">
        <v>0</v>
      </c>
    </row>
    <row r="1890" customFormat="false" ht="12.75" hidden="false" customHeight="false" outlineLevel="0" collapsed="false">
      <c r="B1890" s="85" t="s">
        <v>32</v>
      </c>
      <c r="C1890" s="13" t="n">
        <v>1889</v>
      </c>
      <c r="D1890" s="50" t="n">
        <v>178671.367127786</v>
      </c>
      <c r="E1890" s="50" t="n">
        <v>0</v>
      </c>
      <c r="F1890" s="50" t="n">
        <v>0</v>
      </c>
      <c r="G1890" s="50" t="n">
        <v>4779.91</v>
      </c>
      <c r="H1890" s="50" t="n">
        <v>-3570.4</v>
      </c>
      <c r="I1890" s="50" t="n">
        <v>0</v>
      </c>
      <c r="J1890" s="50" t="n">
        <v>0</v>
      </c>
      <c r="K1890" s="50" t="n">
        <v>0</v>
      </c>
      <c r="L1890" s="50" t="n">
        <v>0</v>
      </c>
      <c r="M1890" s="50" t="n">
        <v>0</v>
      </c>
      <c r="N1890" s="50" t="n">
        <v>1209.51</v>
      </c>
      <c r="O1890" s="50" t="n">
        <v>0</v>
      </c>
      <c r="P1890" s="50" t="n">
        <v>0</v>
      </c>
      <c r="Q1890" s="51" t="n">
        <v>1209.51</v>
      </c>
    </row>
    <row r="1891" customFormat="false" ht="12.75" hidden="false" customHeight="false" outlineLevel="0" collapsed="false">
      <c r="B1891" s="85" t="s">
        <v>35</v>
      </c>
      <c r="C1891" s="13" t="n">
        <v>1890</v>
      </c>
      <c r="D1891" s="50" t="n">
        <v>555489.839094863</v>
      </c>
      <c r="E1891" s="50" t="n">
        <v>0</v>
      </c>
      <c r="F1891" s="50" t="n">
        <v>0</v>
      </c>
      <c r="G1891" s="50" t="n">
        <v>0</v>
      </c>
      <c r="H1891" s="50" t="n">
        <v>0</v>
      </c>
      <c r="I1891" s="50" t="n">
        <v>0</v>
      </c>
      <c r="J1891" s="50" t="n">
        <v>0</v>
      </c>
      <c r="K1891" s="50" t="n">
        <v>0</v>
      </c>
      <c r="L1891" s="50" t="n">
        <v>0</v>
      </c>
      <c r="M1891" s="50" t="n">
        <v>0</v>
      </c>
      <c r="N1891" s="50" t="n">
        <v>0</v>
      </c>
      <c r="O1891" s="50" t="n">
        <v>0</v>
      </c>
      <c r="P1891" s="50" t="n">
        <v>0</v>
      </c>
      <c r="Q1891" s="51" t="n">
        <v>0</v>
      </c>
    </row>
    <row r="1892" customFormat="false" ht="12.75" hidden="false" customHeight="false" outlineLevel="0" collapsed="false">
      <c r="B1892" s="85" t="s">
        <v>38</v>
      </c>
      <c r="C1892" s="13" t="n">
        <v>1891</v>
      </c>
      <c r="D1892" s="50" t="n">
        <v>0</v>
      </c>
      <c r="E1892" s="50" t="n">
        <v>0</v>
      </c>
      <c r="F1892" s="50" t="n">
        <v>0</v>
      </c>
      <c r="G1892" s="50" t="n">
        <v>0</v>
      </c>
      <c r="H1892" s="50" t="n">
        <v>0</v>
      </c>
      <c r="I1892" s="50" t="n">
        <v>0</v>
      </c>
      <c r="J1892" s="50" t="n">
        <v>0</v>
      </c>
      <c r="K1892" s="50" t="n">
        <v>0</v>
      </c>
      <c r="L1892" s="50" t="n">
        <v>0</v>
      </c>
      <c r="M1892" s="50" t="n">
        <v>0</v>
      </c>
      <c r="N1892" s="50" t="n">
        <v>0</v>
      </c>
      <c r="O1892" s="50" t="n">
        <v>0</v>
      </c>
      <c r="P1892" s="50" t="n">
        <v>0</v>
      </c>
      <c r="Q1892" s="51" t="n">
        <v>0</v>
      </c>
    </row>
    <row r="1893" customFormat="false" ht="12.75" hidden="false" customHeight="false" outlineLevel="0" collapsed="false">
      <c r="B1893" s="85" t="s">
        <v>43</v>
      </c>
      <c r="C1893" s="13" t="n">
        <v>1892</v>
      </c>
      <c r="D1893" s="50" t="n">
        <v>7790653.03046714</v>
      </c>
      <c r="E1893" s="50" t="n">
        <v>0</v>
      </c>
      <c r="F1893" s="50" t="n">
        <v>0</v>
      </c>
      <c r="G1893" s="50" t="n">
        <v>10393.42</v>
      </c>
      <c r="H1893" s="50" t="n">
        <v>196658.24</v>
      </c>
      <c r="I1893" s="50" t="n">
        <v>206917.02</v>
      </c>
      <c r="J1893" s="50" t="n">
        <v>175097.34</v>
      </c>
      <c r="K1893" s="50" t="n">
        <v>-86000.72</v>
      </c>
      <c r="L1893" s="50" t="n">
        <v>168407.4</v>
      </c>
      <c r="M1893" s="50" t="n">
        <v>528552.93</v>
      </c>
      <c r="N1893" s="50" t="n">
        <v>1200025.63</v>
      </c>
      <c r="O1893" s="50" t="n">
        <v>-97534.5</v>
      </c>
      <c r="P1893" s="50" t="n">
        <v>-3369224.07</v>
      </c>
      <c r="Q1893" s="51" t="n">
        <v>-2266732.94</v>
      </c>
    </row>
    <row r="1894" customFormat="false" ht="12.75" hidden="false" customHeight="false" outlineLevel="0" collapsed="false">
      <c r="B1894" s="85" t="s">
        <v>47</v>
      </c>
      <c r="C1894" s="13" t="n">
        <v>1893</v>
      </c>
      <c r="D1894" s="50" t="n">
        <v>3266989.75366089</v>
      </c>
      <c r="E1894" s="50" t="n">
        <v>0</v>
      </c>
      <c r="F1894" s="50" t="n">
        <v>0</v>
      </c>
      <c r="G1894" s="50" t="n">
        <v>7169.87</v>
      </c>
      <c r="H1894" s="50" t="n">
        <v>-34861</v>
      </c>
      <c r="I1894" s="50" t="n">
        <v>0</v>
      </c>
      <c r="J1894" s="50" t="n">
        <v>0</v>
      </c>
      <c r="K1894" s="50" t="n">
        <v>-2152.62</v>
      </c>
      <c r="L1894" s="50" t="n">
        <v>924.59</v>
      </c>
      <c r="M1894" s="50" t="n">
        <v>515138.14</v>
      </c>
      <c r="N1894" s="50" t="n">
        <v>486218.98</v>
      </c>
      <c r="O1894" s="50" t="n">
        <v>-656984.31</v>
      </c>
      <c r="P1894" s="50" t="n">
        <v>671841.09</v>
      </c>
      <c r="Q1894" s="51" t="n">
        <v>501075.76</v>
      </c>
    </row>
    <row r="1895" customFormat="false" ht="12.75" hidden="false" customHeight="false" outlineLevel="0" collapsed="false">
      <c r="B1895" s="85" t="s">
        <v>50</v>
      </c>
      <c r="C1895" s="13" t="n">
        <v>1894</v>
      </c>
      <c r="D1895" s="50" t="n">
        <v>1344595.38534931</v>
      </c>
      <c r="E1895" s="50" t="n">
        <v>0</v>
      </c>
      <c r="F1895" s="50" t="n">
        <v>0</v>
      </c>
      <c r="G1895" s="50" t="n">
        <v>0</v>
      </c>
      <c r="H1895" s="50" t="n">
        <v>0</v>
      </c>
      <c r="I1895" s="50" t="n">
        <v>0</v>
      </c>
      <c r="J1895" s="50" t="n">
        <v>0</v>
      </c>
      <c r="K1895" s="50" t="n">
        <v>0</v>
      </c>
      <c r="L1895" s="50" t="n">
        <v>0</v>
      </c>
      <c r="M1895" s="50" t="n">
        <v>0</v>
      </c>
      <c r="N1895" s="50" t="n">
        <v>0</v>
      </c>
      <c r="O1895" s="50" t="n">
        <v>220035.34</v>
      </c>
      <c r="P1895" s="50" t="n">
        <v>-616002.88</v>
      </c>
      <c r="Q1895" s="51" t="n">
        <v>-395967.54</v>
      </c>
    </row>
    <row r="1896" customFormat="false" ht="12.75" hidden="false" customHeight="false" outlineLevel="0" collapsed="false">
      <c r="B1896" s="85" t="s">
        <v>53</v>
      </c>
      <c r="C1896" s="13" t="n">
        <v>1895</v>
      </c>
      <c r="D1896" s="50" t="n">
        <v>909423.655517226</v>
      </c>
      <c r="E1896" s="50" t="n">
        <v>0</v>
      </c>
      <c r="F1896" s="50" t="n">
        <v>0</v>
      </c>
      <c r="G1896" s="50" t="n">
        <v>-3187.39</v>
      </c>
      <c r="H1896" s="50" t="n">
        <v>0</v>
      </c>
      <c r="I1896" s="50" t="n">
        <v>0</v>
      </c>
      <c r="J1896" s="50" t="n">
        <v>0</v>
      </c>
      <c r="K1896" s="50" t="n">
        <v>0</v>
      </c>
      <c r="L1896" s="50" t="n">
        <v>0</v>
      </c>
      <c r="M1896" s="50" t="n">
        <v>0</v>
      </c>
      <c r="N1896" s="50" t="n">
        <v>-3187.39</v>
      </c>
      <c r="O1896" s="50" t="n">
        <v>0</v>
      </c>
      <c r="P1896" s="50" t="n">
        <v>0</v>
      </c>
      <c r="Q1896" s="51" t="n">
        <v>-3187.39</v>
      </c>
    </row>
    <row r="1897" customFormat="false" ht="12.75" hidden="false" customHeight="false" outlineLevel="0" collapsed="false">
      <c r="B1897" s="85" t="s">
        <v>56</v>
      </c>
      <c r="C1897" s="13" t="n">
        <v>1896</v>
      </c>
      <c r="D1897" s="50" t="n">
        <v>1379712.93013652</v>
      </c>
      <c r="E1897" s="50" t="n">
        <v>0</v>
      </c>
      <c r="F1897" s="50" t="n">
        <v>0</v>
      </c>
      <c r="G1897" s="50" t="n">
        <v>3186.61</v>
      </c>
      <c r="H1897" s="50" t="n">
        <v>0</v>
      </c>
      <c r="I1897" s="50" t="n">
        <v>0</v>
      </c>
      <c r="J1897" s="50" t="n">
        <v>0</v>
      </c>
      <c r="K1897" s="50" t="n">
        <v>0</v>
      </c>
      <c r="L1897" s="50" t="n">
        <v>0</v>
      </c>
      <c r="M1897" s="50" t="n">
        <v>0</v>
      </c>
      <c r="N1897" s="50" t="n">
        <v>3186.61</v>
      </c>
      <c r="O1897" s="50" t="n">
        <v>0</v>
      </c>
      <c r="P1897" s="50" t="n">
        <v>0</v>
      </c>
      <c r="Q1897" s="51" t="n">
        <v>3186.61</v>
      </c>
    </row>
    <row r="1898" customFormat="false" ht="12.75" hidden="false" customHeight="false" outlineLevel="0" collapsed="false">
      <c r="B1898" s="85" t="s">
        <v>59</v>
      </c>
      <c r="C1898" s="13" t="n">
        <v>1897</v>
      </c>
      <c r="D1898" s="50" t="n">
        <v>12620.5997292413</v>
      </c>
      <c r="E1898" s="50" t="n">
        <v>0</v>
      </c>
      <c r="F1898" s="50" t="n">
        <v>0</v>
      </c>
      <c r="G1898" s="50" t="n">
        <v>0</v>
      </c>
      <c r="H1898" s="50" t="n">
        <v>0</v>
      </c>
      <c r="I1898" s="50" t="n">
        <v>0</v>
      </c>
      <c r="J1898" s="50" t="n">
        <v>0</v>
      </c>
      <c r="K1898" s="50" t="n">
        <v>0</v>
      </c>
      <c r="L1898" s="50" t="n">
        <v>0</v>
      </c>
      <c r="M1898" s="50" t="n">
        <v>0</v>
      </c>
      <c r="N1898" s="50" t="n">
        <v>0</v>
      </c>
      <c r="O1898" s="50" t="n">
        <v>0</v>
      </c>
      <c r="P1898" s="50" t="n">
        <v>0</v>
      </c>
      <c r="Q1898" s="51" t="n">
        <v>0</v>
      </c>
    </row>
    <row r="1899" customFormat="false" ht="12.75" hidden="false" customHeight="false" outlineLevel="0" collapsed="false">
      <c r="B1899" s="85" t="s">
        <v>109</v>
      </c>
      <c r="C1899" s="13" t="n">
        <v>1898</v>
      </c>
      <c r="D1899" s="50" t="n">
        <v>0</v>
      </c>
      <c r="E1899" s="50" t="n">
        <v>0</v>
      </c>
      <c r="F1899" s="50" t="n">
        <v>0</v>
      </c>
      <c r="G1899" s="50" t="n">
        <v>6772.32</v>
      </c>
      <c r="H1899" s="50" t="n">
        <v>0</v>
      </c>
      <c r="I1899" s="50" t="n">
        <v>0</v>
      </c>
      <c r="J1899" s="50" t="n">
        <v>0</v>
      </c>
      <c r="K1899" s="50" t="n">
        <v>0</v>
      </c>
      <c r="L1899" s="50" t="n">
        <v>0</v>
      </c>
      <c r="M1899" s="50" t="n">
        <v>0</v>
      </c>
      <c r="N1899" s="50" t="n">
        <v>6772.32</v>
      </c>
      <c r="O1899" s="50" t="n">
        <v>0</v>
      </c>
      <c r="P1899" s="50" t="n">
        <v>0</v>
      </c>
      <c r="Q1899" s="51" t="n">
        <v>6772.32</v>
      </c>
    </row>
    <row r="1900" customFormat="false" ht="12.75" hidden="false" customHeight="false" outlineLevel="0" collapsed="false">
      <c r="B1900" s="85" t="s">
        <v>64</v>
      </c>
      <c r="C1900" s="13" t="n">
        <v>1899</v>
      </c>
      <c r="D1900" s="50" t="n">
        <v>4652432.13270736</v>
      </c>
      <c r="E1900" s="50" t="n">
        <v>0</v>
      </c>
      <c r="F1900" s="50" t="n">
        <v>0</v>
      </c>
      <c r="G1900" s="50" t="n">
        <v>7533</v>
      </c>
      <c r="H1900" s="50" t="n">
        <v>43210.84</v>
      </c>
      <c r="I1900" s="50" t="n">
        <v>45995</v>
      </c>
      <c r="J1900" s="50" t="n">
        <v>45753.77</v>
      </c>
      <c r="K1900" s="50" t="n">
        <v>96315.89</v>
      </c>
      <c r="L1900" s="50" t="n">
        <v>46651.47</v>
      </c>
      <c r="M1900" s="50" t="n">
        <v>132212.92</v>
      </c>
      <c r="N1900" s="50" t="n">
        <v>417672.89</v>
      </c>
      <c r="O1900" s="50" t="n">
        <v>-128752</v>
      </c>
      <c r="P1900" s="50" t="n">
        <v>1016425.48</v>
      </c>
      <c r="Q1900" s="51" t="n">
        <v>1305346.37</v>
      </c>
    </row>
    <row r="1901" customFormat="false" ht="12.75" hidden="false" customHeight="false" outlineLevel="0" collapsed="false">
      <c r="B1901" s="85" t="s">
        <v>67</v>
      </c>
      <c r="C1901" s="13" t="n">
        <v>1900</v>
      </c>
      <c r="D1901" s="50" t="n">
        <v>405204.946180086</v>
      </c>
      <c r="E1901" s="50" t="n">
        <v>0</v>
      </c>
      <c r="F1901" s="50" t="n">
        <v>0</v>
      </c>
      <c r="G1901" s="50" t="n">
        <v>0</v>
      </c>
      <c r="H1901" s="50" t="n">
        <v>0</v>
      </c>
      <c r="I1901" s="50" t="n">
        <v>0</v>
      </c>
      <c r="J1901" s="50" t="n">
        <v>0</v>
      </c>
      <c r="K1901" s="50" t="n">
        <v>0</v>
      </c>
      <c r="L1901" s="50" t="n">
        <v>0</v>
      </c>
      <c r="M1901" s="50" t="n">
        <v>0</v>
      </c>
      <c r="N1901" s="50" t="n">
        <v>0</v>
      </c>
      <c r="O1901" s="50" t="n">
        <v>0</v>
      </c>
      <c r="P1901" s="50" t="n">
        <v>0</v>
      </c>
      <c r="Q1901" s="51" t="n">
        <v>0</v>
      </c>
    </row>
    <row r="1902" customFormat="false" ht="12.75" hidden="false" customHeight="false" outlineLevel="0" collapsed="false">
      <c r="B1902" s="85" t="s">
        <v>70</v>
      </c>
      <c r="C1902" s="13" t="n">
        <v>1901</v>
      </c>
      <c r="D1902" s="50" t="n">
        <v>270386.462831435</v>
      </c>
      <c r="E1902" s="50" t="n">
        <v>0</v>
      </c>
      <c r="F1902" s="50" t="n">
        <v>0</v>
      </c>
      <c r="G1902" s="50" t="n">
        <v>0</v>
      </c>
      <c r="H1902" s="50" t="n">
        <v>0</v>
      </c>
      <c r="I1902" s="50" t="n">
        <v>0</v>
      </c>
      <c r="J1902" s="50" t="n">
        <v>0</v>
      </c>
      <c r="K1902" s="50" t="n">
        <v>0</v>
      </c>
      <c r="L1902" s="50" t="n">
        <v>0</v>
      </c>
      <c r="M1902" s="50" t="n">
        <v>0</v>
      </c>
      <c r="N1902" s="50" t="n">
        <v>0</v>
      </c>
      <c r="O1902" s="50" t="n">
        <v>0</v>
      </c>
      <c r="P1902" s="50" t="n">
        <v>0</v>
      </c>
      <c r="Q1902" s="51" t="n">
        <v>0</v>
      </c>
    </row>
    <row r="1903" customFormat="false" ht="12.75" hidden="false" customHeight="false" outlineLevel="0" collapsed="false">
      <c r="B1903" s="85" t="s">
        <v>75</v>
      </c>
      <c r="C1903" s="13" t="n">
        <v>1902</v>
      </c>
      <c r="D1903" s="50" t="n">
        <v>3369185.11880268</v>
      </c>
      <c r="E1903" s="50" t="n">
        <v>0</v>
      </c>
      <c r="F1903" s="50" t="n">
        <v>0</v>
      </c>
      <c r="G1903" s="50" t="n">
        <v>2151</v>
      </c>
      <c r="H1903" s="50" t="n">
        <v>12976.52</v>
      </c>
      <c r="I1903" s="50" t="n">
        <v>27408</v>
      </c>
      <c r="J1903" s="50" t="n">
        <v>29261.71</v>
      </c>
      <c r="K1903" s="50" t="n">
        <v>73988.74</v>
      </c>
      <c r="L1903" s="50" t="n">
        <v>22443.37</v>
      </c>
      <c r="M1903" s="50" t="n">
        <v>37948.5</v>
      </c>
      <c r="N1903" s="50" t="n">
        <v>206177.84</v>
      </c>
      <c r="O1903" s="50" t="n">
        <v>28487.23</v>
      </c>
      <c r="P1903" s="50" t="n">
        <v>2121081.45</v>
      </c>
      <c r="Q1903" s="51" t="n">
        <v>2355746.52</v>
      </c>
    </row>
    <row r="1904" customFormat="false" ht="12.75" hidden="false" customHeight="false" outlineLevel="0" collapsed="false">
      <c r="B1904" s="85" t="s">
        <v>78</v>
      </c>
      <c r="C1904" s="13" t="n">
        <v>1903</v>
      </c>
      <c r="D1904" s="50" t="n">
        <v>33601.1629713563</v>
      </c>
      <c r="E1904" s="50" t="n">
        <v>0</v>
      </c>
      <c r="F1904" s="50" t="n">
        <v>0</v>
      </c>
      <c r="G1904" s="50" t="n">
        <v>0</v>
      </c>
      <c r="H1904" s="50" t="n">
        <v>0</v>
      </c>
      <c r="I1904" s="50" t="n">
        <v>0</v>
      </c>
      <c r="J1904" s="50" t="n">
        <v>0</v>
      </c>
      <c r="K1904" s="50" t="n">
        <v>0</v>
      </c>
      <c r="L1904" s="50" t="n">
        <v>0</v>
      </c>
      <c r="M1904" s="50" t="n">
        <v>0</v>
      </c>
      <c r="N1904" s="50" t="n">
        <v>0</v>
      </c>
      <c r="O1904" s="50" t="n">
        <v>0</v>
      </c>
      <c r="P1904" s="50" t="n">
        <v>0</v>
      </c>
      <c r="Q1904" s="51" t="n">
        <v>0</v>
      </c>
    </row>
    <row r="1905" customFormat="false" ht="12.75" hidden="false" customHeight="false" outlineLevel="0" collapsed="false">
      <c r="B1905" s="85"/>
      <c r="C1905" s="13" t="n">
        <v>1904</v>
      </c>
      <c r="D1905" s="50"/>
      <c r="E1905" s="50"/>
      <c r="F1905" s="50"/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1"/>
    </row>
    <row r="1906" customFormat="false" ht="12.75" hidden="false" customHeight="false" outlineLevel="0" collapsed="false">
      <c r="B1906" s="85" t="s">
        <v>83</v>
      </c>
      <c r="C1906" s="13" t="n">
        <v>1905</v>
      </c>
      <c r="D1906" s="50" t="s">
        <v>4</v>
      </c>
      <c r="E1906" s="50"/>
      <c r="F1906" s="50"/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1"/>
    </row>
    <row r="1907" customFormat="false" ht="12.75" hidden="false" customHeight="false" outlineLevel="0" collapsed="false">
      <c r="B1907" s="85" t="s">
        <v>22</v>
      </c>
      <c r="C1907" s="13" t="n">
        <v>1906</v>
      </c>
      <c r="D1907" s="50" t="n">
        <v>240218.246323214</v>
      </c>
      <c r="E1907" s="50" t="n">
        <v>0</v>
      </c>
      <c r="F1907" s="50" t="n">
        <v>0</v>
      </c>
      <c r="G1907" s="50" t="n">
        <v>0</v>
      </c>
      <c r="H1907" s="50" t="n">
        <v>0</v>
      </c>
      <c r="I1907" s="50" t="n">
        <v>0</v>
      </c>
      <c r="J1907" s="50" t="n">
        <v>0</v>
      </c>
      <c r="K1907" s="50" t="n">
        <v>0</v>
      </c>
      <c r="L1907" s="50" t="n">
        <v>0</v>
      </c>
      <c r="M1907" s="50" t="n">
        <v>0</v>
      </c>
      <c r="N1907" s="50" t="n">
        <v>0</v>
      </c>
      <c r="O1907" s="50" t="n">
        <v>0</v>
      </c>
      <c r="P1907" s="50" t="n">
        <v>0</v>
      </c>
      <c r="Q1907" s="51" t="n">
        <v>0</v>
      </c>
    </row>
    <row r="1908" customFormat="false" ht="12.75" hidden="false" customHeight="false" outlineLevel="0" collapsed="false">
      <c r="B1908" s="85" t="s">
        <v>27</v>
      </c>
      <c r="C1908" s="13" t="n">
        <v>1907</v>
      </c>
      <c r="D1908" s="50" t="n">
        <v>0</v>
      </c>
      <c r="E1908" s="50" t="n">
        <v>0</v>
      </c>
      <c r="F1908" s="50" t="n">
        <v>0</v>
      </c>
      <c r="G1908" s="50" t="n">
        <v>0</v>
      </c>
      <c r="H1908" s="50" t="n">
        <v>0</v>
      </c>
      <c r="I1908" s="50" t="n">
        <v>0</v>
      </c>
      <c r="J1908" s="50" t="n">
        <v>0</v>
      </c>
      <c r="K1908" s="50" t="n">
        <v>0</v>
      </c>
      <c r="L1908" s="50" t="n">
        <v>0</v>
      </c>
      <c r="M1908" s="50" t="n">
        <v>0</v>
      </c>
      <c r="N1908" s="50" t="n">
        <v>0</v>
      </c>
      <c r="O1908" s="50" t="n">
        <v>0</v>
      </c>
      <c r="P1908" s="50" t="n">
        <v>0</v>
      </c>
      <c r="Q1908" s="51" t="n">
        <v>0</v>
      </c>
    </row>
    <row r="1909" customFormat="false" ht="12.75" hidden="false" customHeight="false" outlineLevel="0" collapsed="false">
      <c r="B1909" s="85" t="s">
        <v>77</v>
      </c>
      <c r="C1909" s="13" t="n">
        <v>1908</v>
      </c>
      <c r="D1909" s="50" t="n">
        <v>1181594.10794642</v>
      </c>
      <c r="E1909" s="50" t="n">
        <v>0</v>
      </c>
      <c r="F1909" s="50" t="n">
        <v>0</v>
      </c>
      <c r="G1909" s="50" t="n">
        <v>0</v>
      </c>
      <c r="H1909" s="50" t="n">
        <v>-1.06450126029781</v>
      </c>
      <c r="I1909" s="50" t="n">
        <v>-12.277007416323</v>
      </c>
      <c r="J1909" s="50" t="n">
        <v>-21.2464499583029</v>
      </c>
      <c r="K1909" s="50" t="n">
        <v>-59.8051891996575</v>
      </c>
      <c r="L1909" s="50" t="n">
        <v>-12.7382214526246</v>
      </c>
      <c r="M1909" s="50" t="n">
        <v>-15.1545289633334</v>
      </c>
      <c r="N1909" s="50" t="n">
        <v>-122.285898250539</v>
      </c>
      <c r="O1909" s="50" t="n">
        <v>-493.03593887406</v>
      </c>
      <c r="P1909" s="50" t="n">
        <v>-1641.24582514283</v>
      </c>
      <c r="Q1909" s="51" t="n">
        <v>-2256.56766226743</v>
      </c>
    </row>
    <row r="1910" customFormat="false" ht="12.75" hidden="false" customHeight="false" outlineLevel="0" collapsed="false">
      <c r="B1910" s="85" t="s">
        <v>66</v>
      </c>
      <c r="C1910" s="13" t="n">
        <v>1909</v>
      </c>
      <c r="D1910" s="50" t="n">
        <v>2284623.70064952</v>
      </c>
      <c r="E1910" s="50" t="n">
        <v>0</v>
      </c>
      <c r="F1910" s="50" t="n">
        <v>0</v>
      </c>
      <c r="G1910" s="50" t="n">
        <v>0</v>
      </c>
      <c r="H1910" s="50" t="n">
        <v>0</v>
      </c>
      <c r="I1910" s="50" t="n">
        <v>0</v>
      </c>
      <c r="J1910" s="50" t="n">
        <v>0</v>
      </c>
      <c r="K1910" s="50" t="n">
        <v>0</v>
      </c>
      <c r="L1910" s="50" t="n">
        <v>0</v>
      </c>
      <c r="M1910" s="50" t="n">
        <v>0</v>
      </c>
      <c r="N1910" s="50" t="n">
        <v>0</v>
      </c>
      <c r="O1910" s="50" t="n">
        <v>0</v>
      </c>
      <c r="P1910" s="50" t="n">
        <v>0</v>
      </c>
      <c r="Q1910" s="51" t="n">
        <v>0</v>
      </c>
    </row>
    <row r="1911" customFormat="false" ht="12.75" hidden="false" customHeight="false" outlineLevel="0" collapsed="false">
      <c r="B1911" s="85" t="s">
        <v>45</v>
      </c>
      <c r="C1911" s="13" t="n">
        <v>1910</v>
      </c>
      <c r="D1911" s="50" t="n">
        <v>0</v>
      </c>
      <c r="E1911" s="50" t="n">
        <v>0</v>
      </c>
      <c r="F1911" s="50" t="n">
        <v>0</v>
      </c>
      <c r="G1911" s="50" t="n">
        <v>0</v>
      </c>
      <c r="H1911" s="50" t="n">
        <v>0</v>
      </c>
      <c r="I1911" s="50" t="n">
        <v>0</v>
      </c>
      <c r="J1911" s="50" t="n">
        <v>0</v>
      </c>
      <c r="K1911" s="50" t="n">
        <v>0</v>
      </c>
      <c r="L1911" s="50" t="n">
        <v>0</v>
      </c>
      <c r="M1911" s="50" t="n">
        <v>0</v>
      </c>
      <c r="N1911" s="50" t="n">
        <v>0</v>
      </c>
      <c r="O1911" s="50" t="n">
        <v>0</v>
      </c>
      <c r="P1911" s="50" t="n">
        <v>0</v>
      </c>
      <c r="Q1911" s="51" t="n">
        <v>0</v>
      </c>
    </row>
    <row r="1912" customFormat="false" ht="12.75" hidden="false" customHeight="false" outlineLevel="0" collapsed="false">
      <c r="B1912" s="85" t="s">
        <v>52</v>
      </c>
      <c r="C1912" s="13" t="n">
        <v>1911</v>
      </c>
      <c r="D1912" s="50" t="n">
        <v>351495.474324538</v>
      </c>
      <c r="E1912" s="50" t="n">
        <v>0</v>
      </c>
      <c r="F1912" s="50" t="n">
        <v>0</v>
      </c>
      <c r="G1912" s="50" t="n">
        <v>0</v>
      </c>
      <c r="H1912" s="50" t="n">
        <v>0</v>
      </c>
      <c r="I1912" s="50" t="n">
        <v>0</v>
      </c>
      <c r="J1912" s="50" t="n">
        <v>0</v>
      </c>
      <c r="K1912" s="50" t="n">
        <v>0</v>
      </c>
      <c r="L1912" s="50" t="n">
        <v>0</v>
      </c>
      <c r="M1912" s="50" t="n">
        <v>0</v>
      </c>
      <c r="N1912" s="50" t="n">
        <v>0</v>
      </c>
      <c r="O1912" s="50" t="n">
        <v>0</v>
      </c>
      <c r="P1912" s="50" t="n">
        <v>0</v>
      </c>
      <c r="Q1912" s="51" t="n">
        <v>0</v>
      </c>
    </row>
    <row r="1913" customFormat="false" ht="12.75" hidden="false" customHeight="false" outlineLevel="0" collapsed="false">
      <c r="B1913" s="85" t="s">
        <v>80</v>
      </c>
      <c r="C1913" s="13" t="n">
        <v>1912</v>
      </c>
      <c r="D1913" s="50" t="n">
        <v>22681.2864515352</v>
      </c>
      <c r="E1913" s="50" t="n">
        <v>0</v>
      </c>
      <c r="F1913" s="50" t="n">
        <v>0</v>
      </c>
      <c r="G1913" s="50" t="n">
        <v>0</v>
      </c>
      <c r="H1913" s="50" t="n">
        <v>0</v>
      </c>
      <c r="I1913" s="50" t="n">
        <v>0</v>
      </c>
      <c r="J1913" s="50" t="n">
        <v>0</v>
      </c>
      <c r="K1913" s="50" t="n">
        <v>0</v>
      </c>
      <c r="L1913" s="50" t="n">
        <v>0</v>
      </c>
      <c r="M1913" s="50" t="n">
        <v>0</v>
      </c>
      <c r="N1913" s="50" t="n">
        <v>0</v>
      </c>
      <c r="O1913" s="50" t="n">
        <v>0</v>
      </c>
      <c r="P1913" s="50" t="n">
        <v>0</v>
      </c>
      <c r="Q1913" s="51" t="n">
        <v>0</v>
      </c>
    </row>
    <row r="1914" customFormat="false" ht="12.75" hidden="false" customHeight="false" outlineLevel="0" collapsed="false">
      <c r="B1914" s="85" t="s">
        <v>49</v>
      </c>
      <c r="C1914" s="13" t="n">
        <v>1913</v>
      </c>
      <c r="D1914" s="50" t="n">
        <v>149202.9277481</v>
      </c>
      <c r="E1914" s="50" t="n">
        <v>0</v>
      </c>
      <c r="F1914" s="50" t="n">
        <v>0</v>
      </c>
      <c r="G1914" s="50" t="n">
        <v>0</v>
      </c>
      <c r="H1914" s="50" t="n">
        <v>0</v>
      </c>
      <c r="I1914" s="50" t="n">
        <v>0</v>
      </c>
      <c r="J1914" s="50" t="n">
        <v>0</v>
      </c>
      <c r="K1914" s="50" t="n">
        <v>0</v>
      </c>
      <c r="L1914" s="50" t="n">
        <v>0</v>
      </c>
      <c r="M1914" s="50" t="n">
        <v>0</v>
      </c>
      <c r="N1914" s="50" t="n">
        <v>0</v>
      </c>
      <c r="O1914" s="50" t="n">
        <v>0</v>
      </c>
      <c r="P1914" s="50" t="n">
        <v>0</v>
      </c>
      <c r="Q1914" s="51" t="n">
        <v>0</v>
      </c>
    </row>
    <row r="1915" customFormat="false" ht="12.75" hidden="false" customHeight="false" outlineLevel="0" collapsed="false">
      <c r="B1915" s="85" t="s">
        <v>34</v>
      </c>
      <c r="C1915" s="13" t="n">
        <v>1914</v>
      </c>
      <c r="D1915" s="50" t="n">
        <v>28533.8717369239</v>
      </c>
      <c r="E1915" s="50" t="n">
        <v>0</v>
      </c>
      <c r="F1915" s="50" t="n">
        <v>0</v>
      </c>
      <c r="G1915" s="50" t="n">
        <v>0</v>
      </c>
      <c r="H1915" s="50" t="n">
        <v>0</v>
      </c>
      <c r="I1915" s="50" t="n">
        <v>0</v>
      </c>
      <c r="J1915" s="50" t="n">
        <v>0</v>
      </c>
      <c r="K1915" s="50" t="n">
        <v>0</v>
      </c>
      <c r="L1915" s="50" t="n">
        <v>0</v>
      </c>
      <c r="M1915" s="50" t="n">
        <v>0</v>
      </c>
      <c r="N1915" s="50" t="n">
        <v>0</v>
      </c>
      <c r="O1915" s="50" t="n">
        <v>0</v>
      </c>
      <c r="P1915" s="50" t="n">
        <v>0</v>
      </c>
      <c r="Q1915" s="51" t="n">
        <v>0</v>
      </c>
    </row>
    <row r="1916" customFormat="false" ht="12.75" hidden="false" customHeight="false" outlineLevel="0" collapsed="false">
      <c r="B1916" s="85" t="s">
        <v>69</v>
      </c>
      <c r="C1916" s="13" t="n">
        <v>1915</v>
      </c>
      <c r="D1916" s="50" t="n">
        <v>31256.6142470269</v>
      </c>
      <c r="E1916" s="50" t="n">
        <v>0</v>
      </c>
      <c r="F1916" s="50" t="n">
        <v>0</v>
      </c>
      <c r="G1916" s="50" t="n">
        <v>0</v>
      </c>
      <c r="H1916" s="50" t="n">
        <v>0</v>
      </c>
      <c r="I1916" s="50" t="n">
        <v>0</v>
      </c>
      <c r="J1916" s="50" t="n">
        <v>0</v>
      </c>
      <c r="K1916" s="50" t="n">
        <v>0</v>
      </c>
      <c r="L1916" s="50" t="n">
        <v>0</v>
      </c>
      <c r="M1916" s="50" t="n">
        <v>0</v>
      </c>
      <c r="N1916" s="50" t="n">
        <v>0</v>
      </c>
      <c r="O1916" s="50" t="n">
        <v>0</v>
      </c>
      <c r="P1916" s="50" t="n">
        <v>0</v>
      </c>
      <c r="Q1916" s="51" t="n">
        <v>0</v>
      </c>
    </row>
    <row r="1917" customFormat="false" ht="12.75" hidden="false" customHeight="false" outlineLevel="0" collapsed="false">
      <c r="B1917" s="85" t="s">
        <v>72</v>
      </c>
      <c r="C1917" s="13" t="n">
        <v>1916</v>
      </c>
      <c r="D1917" s="50" t="n">
        <v>1.90520243341742E-005</v>
      </c>
      <c r="E1917" s="50" t="n">
        <v>0</v>
      </c>
      <c r="F1917" s="50" t="n">
        <v>0</v>
      </c>
      <c r="G1917" s="50" t="n">
        <v>0</v>
      </c>
      <c r="H1917" s="50" t="n">
        <v>0</v>
      </c>
      <c r="I1917" s="50" t="n">
        <v>0</v>
      </c>
      <c r="J1917" s="50" t="n">
        <v>0</v>
      </c>
      <c r="K1917" s="50" t="n">
        <v>0</v>
      </c>
      <c r="L1917" s="50" t="n">
        <v>0</v>
      </c>
      <c r="M1917" s="50" t="n">
        <v>0</v>
      </c>
      <c r="N1917" s="50" t="n">
        <v>0</v>
      </c>
      <c r="O1917" s="50" t="n">
        <v>0</v>
      </c>
      <c r="P1917" s="50" t="n">
        <v>0</v>
      </c>
      <c r="Q1917" s="51" t="n">
        <v>0</v>
      </c>
    </row>
    <row r="1918" customFormat="false" ht="12.75" hidden="false" customHeight="false" outlineLevel="0" collapsed="false">
      <c r="B1918" s="85" t="s">
        <v>31</v>
      </c>
      <c r="C1918" s="13" t="n">
        <v>1917</v>
      </c>
      <c r="D1918" s="50" t="n">
        <v>0</v>
      </c>
      <c r="E1918" s="50" t="n">
        <v>0</v>
      </c>
      <c r="F1918" s="50" t="n">
        <v>0</v>
      </c>
      <c r="G1918" s="50" t="n">
        <v>0</v>
      </c>
      <c r="H1918" s="50" t="n">
        <v>0</v>
      </c>
      <c r="I1918" s="50" t="n">
        <v>0</v>
      </c>
      <c r="J1918" s="50" t="n">
        <v>0</v>
      </c>
      <c r="K1918" s="50" t="n">
        <v>0</v>
      </c>
      <c r="L1918" s="50" t="n">
        <v>0</v>
      </c>
      <c r="M1918" s="50" t="n">
        <v>0</v>
      </c>
      <c r="N1918" s="50" t="n">
        <v>0</v>
      </c>
      <c r="O1918" s="50" t="n">
        <v>0</v>
      </c>
      <c r="P1918" s="50" t="n">
        <v>0</v>
      </c>
      <c r="Q1918" s="51" t="n">
        <v>0</v>
      </c>
    </row>
    <row r="1919" customFormat="false" ht="12.75" hidden="false" customHeight="false" outlineLevel="0" collapsed="false">
      <c r="B1919" s="85" t="s">
        <v>37</v>
      </c>
      <c r="C1919" s="13" t="n">
        <v>1918</v>
      </c>
      <c r="D1919" s="50" t="n">
        <v>62513.2285357937</v>
      </c>
      <c r="E1919" s="50" t="n">
        <v>0</v>
      </c>
      <c r="F1919" s="50" t="n">
        <v>0</v>
      </c>
      <c r="G1919" s="50" t="n">
        <v>0</v>
      </c>
      <c r="H1919" s="50" t="n">
        <v>0</v>
      </c>
      <c r="I1919" s="50" t="n">
        <v>0</v>
      </c>
      <c r="J1919" s="50" t="n">
        <v>0</v>
      </c>
      <c r="K1919" s="50" t="n">
        <v>0</v>
      </c>
      <c r="L1919" s="50" t="n">
        <v>0</v>
      </c>
      <c r="M1919" s="50" t="n">
        <v>0</v>
      </c>
      <c r="N1919" s="50" t="n">
        <v>0</v>
      </c>
      <c r="O1919" s="50" t="n">
        <v>0</v>
      </c>
      <c r="P1919" s="50" t="n">
        <v>0</v>
      </c>
      <c r="Q1919" s="51" t="n">
        <v>0</v>
      </c>
    </row>
    <row r="1920" customFormat="false" ht="12.75" hidden="false" customHeight="false" outlineLevel="0" collapsed="false">
      <c r="B1920" s="85" t="n">
        <v>0</v>
      </c>
      <c r="C1920" s="13" t="n">
        <v>1919</v>
      </c>
      <c r="D1920" s="50" t="n">
        <v>0</v>
      </c>
      <c r="E1920" s="50" t="n">
        <v>0</v>
      </c>
      <c r="F1920" s="50" t="n">
        <v>0</v>
      </c>
      <c r="G1920" s="50" t="n">
        <v>0</v>
      </c>
      <c r="H1920" s="50" t="n">
        <v>0</v>
      </c>
      <c r="I1920" s="50" t="n">
        <v>0</v>
      </c>
      <c r="J1920" s="50" t="n">
        <v>0</v>
      </c>
      <c r="K1920" s="50" t="n">
        <v>0</v>
      </c>
      <c r="L1920" s="50" t="n">
        <v>0</v>
      </c>
      <c r="M1920" s="50" t="n">
        <v>0</v>
      </c>
      <c r="N1920" s="50" t="n">
        <v>0</v>
      </c>
      <c r="O1920" s="50" t="n">
        <v>0</v>
      </c>
      <c r="P1920" s="50" t="n">
        <v>0</v>
      </c>
      <c r="Q1920" s="51" t="n">
        <v>0</v>
      </c>
    </row>
    <row r="1921" customFormat="false" ht="12.75" hidden="false" customHeight="false" outlineLevel="0" collapsed="false">
      <c r="B1921" s="87" t="n">
        <v>0</v>
      </c>
      <c r="C1921" s="64" t="n">
        <v>1920</v>
      </c>
      <c r="D1921" s="54" t="n">
        <v>0</v>
      </c>
      <c r="E1921" s="54" t="n">
        <v>0</v>
      </c>
      <c r="F1921" s="54" t="n">
        <v>0</v>
      </c>
      <c r="G1921" s="54" t="n">
        <v>0</v>
      </c>
      <c r="H1921" s="54" t="n">
        <v>0</v>
      </c>
      <c r="I1921" s="54" t="n">
        <v>0</v>
      </c>
      <c r="J1921" s="54" t="n">
        <v>0</v>
      </c>
      <c r="K1921" s="54" t="n">
        <v>0</v>
      </c>
      <c r="L1921" s="54" t="n">
        <v>0</v>
      </c>
      <c r="M1921" s="54" t="n">
        <v>0</v>
      </c>
      <c r="N1921" s="54" t="n">
        <v>0</v>
      </c>
      <c r="O1921" s="54" t="n">
        <v>0</v>
      </c>
      <c r="P1921" s="54" t="n">
        <v>0</v>
      </c>
      <c r="Q1921" s="55" t="n">
        <v>0</v>
      </c>
    </row>
    <row r="1922" customFormat="false" ht="12.75" hidden="false" customHeight="false" outlineLevel="0" collapsed="false">
      <c r="A1922" s="0" t="n">
        <v>49</v>
      </c>
      <c r="B1922" s="57" t="n">
        <v>36972</v>
      </c>
      <c r="C1922" s="58" t="n">
        <v>1921</v>
      </c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83"/>
    </row>
    <row r="1923" customFormat="false" ht="12.75" hidden="false" customHeight="false" outlineLevel="0" collapsed="false">
      <c r="B1923" s="61"/>
      <c r="C1923" s="13" t="n">
        <v>1922</v>
      </c>
      <c r="D1923" s="13"/>
      <c r="E1923" s="21" t="s">
        <v>5</v>
      </c>
      <c r="F1923" s="21" t="s">
        <v>6</v>
      </c>
      <c r="G1923" s="21" t="s">
        <v>7</v>
      </c>
      <c r="H1923" s="21" t="s">
        <v>8</v>
      </c>
      <c r="I1923" s="21" t="s">
        <v>9</v>
      </c>
      <c r="J1923" s="21" t="s">
        <v>10</v>
      </c>
      <c r="K1923" s="21" t="s">
        <v>11</v>
      </c>
      <c r="L1923" s="21" t="s">
        <v>12</v>
      </c>
      <c r="M1923" s="21" t="s">
        <v>13</v>
      </c>
      <c r="N1923" s="21" t="s">
        <v>14</v>
      </c>
      <c r="O1923" s="21" t="n">
        <v>2002</v>
      </c>
      <c r="P1923" s="21" t="s">
        <v>15</v>
      </c>
      <c r="Q1923" s="84" t="s">
        <v>16</v>
      </c>
    </row>
    <row r="1924" customFormat="false" ht="12.75" hidden="false" customHeight="false" outlineLevel="0" collapsed="false">
      <c r="B1924" s="85" t="s">
        <v>107</v>
      </c>
      <c r="C1924" s="13" t="n">
        <v>1923</v>
      </c>
      <c r="D1924" s="13" t="s">
        <v>4</v>
      </c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86"/>
    </row>
    <row r="1925" customFormat="false" ht="12.75" hidden="false" customHeight="false" outlineLevel="0" collapsed="false">
      <c r="B1925" s="85" t="s">
        <v>19</v>
      </c>
      <c r="C1925" s="13" t="n">
        <v>1924</v>
      </c>
      <c r="D1925" s="50" t="n">
        <v>19806673.4114905</v>
      </c>
      <c r="E1925" s="50" t="n">
        <v>0</v>
      </c>
      <c r="F1925" s="50" t="n">
        <v>0</v>
      </c>
      <c r="G1925" s="50" t="n">
        <v>65916.79</v>
      </c>
      <c r="H1925" s="50" t="n">
        <v>319151.23</v>
      </c>
      <c r="I1925" s="50" t="n">
        <v>315347.17</v>
      </c>
      <c r="J1925" s="50" t="n">
        <v>264457.86</v>
      </c>
      <c r="K1925" s="50" t="n">
        <v>120837.62</v>
      </c>
      <c r="L1925" s="50" t="n">
        <v>272499.35</v>
      </c>
      <c r="M1925" s="50" t="n">
        <v>1324513.88</v>
      </c>
      <c r="N1925" s="50" t="n">
        <v>2682723.9</v>
      </c>
      <c r="O1925" s="50" t="n">
        <v>-671320.97</v>
      </c>
      <c r="P1925" s="50" t="n">
        <v>858475.519999999</v>
      </c>
      <c r="Q1925" s="51" t="n">
        <v>2869878.45</v>
      </c>
    </row>
    <row r="1926" customFormat="false" ht="12.75" hidden="false" customHeight="false" outlineLevel="0" collapsed="false">
      <c r="B1926" s="85" t="s">
        <v>20</v>
      </c>
      <c r="C1926" s="13" t="n">
        <v>1925</v>
      </c>
      <c r="D1926" s="50" t="n">
        <v>8693048.7963581</v>
      </c>
      <c r="E1926" s="50" t="n">
        <v>0</v>
      </c>
      <c r="F1926" s="50" t="n">
        <v>0</v>
      </c>
      <c r="G1926" s="50" t="n">
        <v>0</v>
      </c>
      <c r="H1926" s="50" t="n">
        <v>0</v>
      </c>
      <c r="I1926" s="50" t="n">
        <v>0</v>
      </c>
      <c r="J1926" s="50" t="n">
        <v>0</v>
      </c>
      <c r="K1926" s="50" t="n">
        <v>0</v>
      </c>
      <c r="L1926" s="50" t="n">
        <v>0</v>
      </c>
      <c r="M1926" s="50" t="n">
        <v>0</v>
      </c>
      <c r="N1926" s="50" t="n">
        <v>0</v>
      </c>
      <c r="O1926" s="50" t="n">
        <v>-219831.16</v>
      </c>
      <c r="P1926" s="50" t="n">
        <v>209036.58</v>
      </c>
      <c r="Q1926" s="51" t="n">
        <v>-10794.58</v>
      </c>
    </row>
    <row r="1927" customFormat="false" ht="12.75" hidden="false" customHeight="false" outlineLevel="0" collapsed="false">
      <c r="B1927" s="85" t="s">
        <v>108</v>
      </c>
      <c r="C1927" s="13" t="n">
        <v>1926</v>
      </c>
      <c r="D1927" s="50" t="n">
        <v>24575.9626316331</v>
      </c>
      <c r="E1927" s="50" t="n">
        <v>0</v>
      </c>
      <c r="F1927" s="50" t="n">
        <v>0</v>
      </c>
      <c r="G1927" s="50" t="n">
        <v>0</v>
      </c>
      <c r="H1927" s="50" t="n">
        <v>0</v>
      </c>
      <c r="I1927" s="50" t="n">
        <v>0</v>
      </c>
      <c r="J1927" s="50" t="n">
        <v>0</v>
      </c>
      <c r="K1927" s="50" t="n">
        <v>0</v>
      </c>
      <c r="L1927" s="50" t="n">
        <v>0</v>
      </c>
      <c r="M1927" s="50" t="n">
        <v>0</v>
      </c>
      <c r="N1927" s="50" t="n">
        <v>0</v>
      </c>
      <c r="O1927" s="50" t="n">
        <v>0</v>
      </c>
      <c r="P1927" s="50" t="n">
        <v>0</v>
      </c>
      <c r="Q1927" s="51" t="n">
        <v>0</v>
      </c>
    </row>
    <row r="1928" customFormat="false" ht="12.75" hidden="false" customHeight="false" outlineLevel="0" collapsed="false">
      <c r="B1928" s="85" t="s">
        <v>25</v>
      </c>
      <c r="C1928" s="13" t="n">
        <v>1927</v>
      </c>
      <c r="D1928" s="50" t="n">
        <v>5992380.65260698</v>
      </c>
      <c r="E1928" s="50" t="n">
        <v>0</v>
      </c>
      <c r="F1928" s="50" t="n">
        <v>0</v>
      </c>
      <c r="G1928" s="50" t="n">
        <v>14330.39</v>
      </c>
      <c r="H1928" s="50" t="n">
        <v>124694.4</v>
      </c>
      <c r="I1928" s="50" t="n">
        <v>146229</v>
      </c>
      <c r="J1928" s="50" t="n">
        <v>117051.21</v>
      </c>
      <c r="K1928" s="50" t="n">
        <v>237425.13</v>
      </c>
      <c r="L1928" s="50" t="n">
        <v>148829.58</v>
      </c>
      <c r="M1928" s="50" t="n">
        <v>431089.57</v>
      </c>
      <c r="N1928" s="50" t="n">
        <v>1219649.28</v>
      </c>
      <c r="O1928" s="50" t="n">
        <v>87594.77</v>
      </c>
      <c r="P1928" s="50" t="n">
        <v>707841.79</v>
      </c>
      <c r="Q1928" s="51" t="n">
        <v>2015085.84</v>
      </c>
    </row>
    <row r="1929" customFormat="false" ht="12.75" hidden="false" customHeight="false" outlineLevel="0" collapsed="false">
      <c r="B1929" s="85" t="s">
        <v>29</v>
      </c>
      <c r="C1929" s="13" t="n">
        <v>1928</v>
      </c>
      <c r="D1929" s="50" t="n">
        <v>184590.1697567</v>
      </c>
      <c r="E1929" s="50" t="n">
        <v>0</v>
      </c>
      <c r="F1929" s="50" t="n">
        <v>0</v>
      </c>
      <c r="G1929" s="50" t="n">
        <v>0</v>
      </c>
      <c r="H1929" s="50" t="n">
        <v>0</v>
      </c>
      <c r="I1929" s="50" t="n">
        <v>0</v>
      </c>
      <c r="J1929" s="50" t="n">
        <v>0</v>
      </c>
      <c r="K1929" s="50" t="n">
        <v>0</v>
      </c>
      <c r="L1929" s="50" t="n">
        <v>0</v>
      </c>
      <c r="M1929" s="50" t="n">
        <v>0</v>
      </c>
      <c r="N1929" s="50" t="n">
        <v>0</v>
      </c>
      <c r="O1929" s="50" t="n">
        <v>0</v>
      </c>
      <c r="P1929" s="50" t="n">
        <v>0</v>
      </c>
      <c r="Q1929" s="51" t="n">
        <v>0</v>
      </c>
    </row>
    <row r="1930" customFormat="false" ht="12.75" hidden="false" customHeight="false" outlineLevel="0" collapsed="false">
      <c r="B1930" s="85" t="s">
        <v>32</v>
      </c>
      <c r="C1930" s="13" t="n">
        <v>1929</v>
      </c>
      <c r="D1930" s="50" t="n">
        <v>143816.693989646</v>
      </c>
      <c r="E1930" s="50" t="n">
        <v>0</v>
      </c>
      <c r="F1930" s="50" t="n">
        <v>0</v>
      </c>
      <c r="G1930" s="50" t="n">
        <v>4780.69</v>
      </c>
      <c r="H1930" s="50" t="n">
        <v>-3570.94</v>
      </c>
      <c r="I1930" s="50" t="n">
        <v>0</v>
      </c>
      <c r="J1930" s="50" t="n">
        <v>0</v>
      </c>
      <c r="K1930" s="50" t="n">
        <v>0</v>
      </c>
      <c r="L1930" s="50" t="n">
        <v>0</v>
      </c>
      <c r="M1930" s="50" t="n">
        <v>0</v>
      </c>
      <c r="N1930" s="50" t="n">
        <v>1209.75</v>
      </c>
      <c r="O1930" s="50" t="n">
        <v>0</v>
      </c>
      <c r="P1930" s="50" t="n">
        <v>0</v>
      </c>
      <c r="Q1930" s="51" t="n">
        <v>1209.75</v>
      </c>
    </row>
    <row r="1931" customFormat="false" ht="12.75" hidden="false" customHeight="false" outlineLevel="0" collapsed="false">
      <c r="B1931" s="85" t="s">
        <v>35</v>
      </c>
      <c r="C1931" s="13" t="n">
        <v>1930</v>
      </c>
      <c r="D1931" s="50" t="n">
        <v>657443.014755739</v>
      </c>
      <c r="E1931" s="50" t="n">
        <v>0</v>
      </c>
      <c r="F1931" s="50" t="n">
        <v>0</v>
      </c>
      <c r="G1931" s="50" t="n">
        <v>0</v>
      </c>
      <c r="H1931" s="50" t="n">
        <v>0</v>
      </c>
      <c r="I1931" s="50" t="n">
        <v>0</v>
      </c>
      <c r="J1931" s="50" t="n">
        <v>0</v>
      </c>
      <c r="K1931" s="50" t="n">
        <v>0</v>
      </c>
      <c r="L1931" s="50" t="n">
        <v>0</v>
      </c>
      <c r="M1931" s="50" t="n">
        <v>0</v>
      </c>
      <c r="N1931" s="50" t="n">
        <v>0</v>
      </c>
      <c r="O1931" s="50" t="n">
        <v>0</v>
      </c>
      <c r="P1931" s="50" t="n">
        <v>0</v>
      </c>
      <c r="Q1931" s="51" t="n">
        <v>0</v>
      </c>
    </row>
    <row r="1932" customFormat="false" ht="12.75" hidden="false" customHeight="false" outlineLevel="0" collapsed="false">
      <c r="B1932" s="85" t="s">
        <v>38</v>
      </c>
      <c r="C1932" s="13" t="n">
        <v>1931</v>
      </c>
      <c r="D1932" s="50" t="n">
        <v>0</v>
      </c>
      <c r="E1932" s="50" t="n">
        <v>0</v>
      </c>
      <c r="F1932" s="50" t="n">
        <v>0</v>
      </c>
      <c r="G1932" s="50" t="n">
        <v>0</v>
      </c>
      <c r="H1932" s="50" t="n">
        <v>0</v>
      </c>
      <c r="I1932" s="50" t="n">
        <v>0</v>
      </c>
      <c r="J1932" s="50" t="n">
        <v>0</v>
      </c>
      <c r="K1932" s="50" t="n">
        <v>0</v>
      </c>
      <c r="L1932" s="50" t="n">
        <v>0</v>
      </c>
      <c r="M1932" s="50" t="n">
        <v>0</v>
      </c>
      <c r="N1932" s="50" t="n">
        <v>0</v>
      </c>
      <c r="O1932" s="50" t="n">
        <v>0</v>
      </c>
      <c r="P1932" s="50" t="n">
        <v>0</v>
      </c>
      <c r="Q1932" s="51" t="n">
        <v>0</v>
      </c>
    </row>
    <row r="1933" customFormat="false" ht="12.75" hidden="false" customHeight="false" outlineLevel="0" collapsed="false">
      <c r="B1933" s="85" t="s">
        <v>43</v>
      </c>
      <c r="C1933" s="13" t="n">
        <v>1932</v>
      </c>
      <c r="D1933" s="50" t="n">
        <v>6249224.5687085</v>
      </c>
      <c r="E1933" s="50" t="n">
        <v>0</v>
      </c>
      <c r="F1933" s="50" t="n">
        <v>0</v>
      </c>
      <c r="G1933" s="50" t="n">
        <v>15812.72</v>
      </c>
      <c r="H1933" s="50" t="n">
        <v>177523.33</v>
      </c>
      <c r="I1933" s="50" t="n">
        <v>97113.75</v>
      </c>
      <c r="J1933" s="50" t="n">
        <v>74198.31</v>
      </c>
      <c r="K1933" s="50" t="n">
        <v>-282719.92</v>
      </c>
      <c r="L1933" s="50" t="n">
        <v>55135.37</v>
      </c>
      <c r="M1933" s="50" t="n">
        <v>209441.44</v>
      </c>
      <c r="N1933" s="50" t="n">
        <v>346505</v>
      </c>
      <c r="O1933" s="50" t="n">
        <v>-2278.62</v>
      </c>
      <c r="P1933" s="50" t="n">
        <v>-2845660.19</v>
      </c>
      <c r="Q1933" s="51" t="n">
        <v>-2501433.81</v>
      </c>
    </row>
    <row r="1934" customFormat="false" ht="12.75" hidden="false" customHeight="false" outlineLevel="0" collapsed="false">
      <c r="B1934" s="85" t="s">
        <v>47</v>
      </c>
      <c r="C1934" s="13" t="n">
        <v>1933</v>
      </c>
      <c r="D1934" s="50" t="n">
        <v>4039357.65411775</v>
      </c>
      <c r="E1934" s="50" t="n">
        <v>0</v>
      </c>
      <c r="F1934" s="50" t="n">
        <v>0</v>
      </c>
      <c r="G1934" s="50" t="n">
        <v>14740.47</v>
      </c>
      <c r="H1934" s="50" t="n">
        <v>-34866.23</v>
      </c>
      <c r="I1934" s="50" t="n">
        <v>0</v>
      </c>
      <c r="J1934" s="50" t="n">
        <v>0</v>
      </c>
      <c r="K1934" s="50" t="n">
        <v>-2152.97</v>
      </c>
      <c r="L1934" s="50" t="n">
        <v>924.82</v>
      </c>
      <c r="M1934" s="50" t="n">
        <v>515326.12</v>
      </c>
      <c r="N1934" s="50" t="n">
        <v>493972.21</v>
      </c>
      <c r="O1934" s="50" t="n">
        <v>-657482</v>
      </c>
      <c r="P1934" s="50" t="n">
        <v>463521.17</v>
      </c>
      <c r="Q1934" s="51" t="n">
        <v>300011.38</v>
      </c>
    </row>
    <row r="1935" customFormat="false" ht="12.75" hidden="false" customHeight="false" outlineLevel="0" collapsed="false">
      <c r="B1935" s="85" t="s">
        <v>50</v>
      </c>
      <c r="C1935" s="13" t="n">
        <v>1934</v>
      </c>
      <c r="D1935" s="50" t="n">
        <v>1555961.85868129</v>
      </c>
      <c r="E1935" s="50" t="n">
        <v>0</v>
      </c>
      <c r="F1935" s="50" t="n">
        <v>0</v>
      </c>
      <c r="G1935" s="50" t="n">
        <v>0</v>
      </c>
      <c r="H1935" s="50" t="n">
        <v>0</v>
      </c>
      <c r="I1935" s="50" t="n">
        <v>0</v>
      </c>
      <c r="J1935" s="50" t="n">
        <v>0</v>
      </c>
      <c r="K1935" s="50" t="n">
        <v>0</v>
      </c>
      <c r="L1935" s="50" t="n">
        <v>0</v>
      </c>
      <c r="M1935" s="50" t="n">
        <v>0</v>
      </c>
      <c r="N1935" s="50" t="n">
        <v>0</v>
      </c>
      <c r="O1935" s="50" t="n">
        <v>220197</v>
      </c>
      <c r="P1935" s="50" t="n">
        <v>-616937.2</v>
      </c>
      <c r="Q1935" s="51" t="n">
        <v>-396740.2</v>
      </c>
    </row>
    <row r="1936" customFormat="false" ht="12.75" hidden="false" customHeight="false" outlineLevel="0" collapsed="false">
      <c r="B1936" s="85" t="s">
        <v>53</v>
      </c>
      <c r="C1936" s="13" t="n">
        <v>1935</v>
      </c>
      <c r="D1936" s="50" t="n">
        <v>1107290.45991651</v>
      </c>
      <c r="E1936" s="50" t="n">
        <v>0</v>
      </c>
      <c r="F1936" s="50" t="n">
        <v>0</v>
      </c>
      <c r="G1936" s="50" t="n">
        <v>-0.77</v>
      </c>
      <c r="H1936" s="50" t="n">
        <v>0</v>
      </c>
      <c r="I1936" s="50" t="n">
        <v>0</v>
      </c>
      <c r="J1936" s="50" t="n">
        <v>0</v>
      </c>
      <c r="K1936" s="50" t="n">
        <v>0</v>
      </c>
      <c r="L1936" s="50" t="n">
        <v>0</v>
      </c>
      <c r="M1936" s="50" t="n">
        <v>0</v>
      </c>
      <c r="N1936" s="50" t="n">
        <v>-0.77</v>
      </c>
      <c r="O1936" s="50" t="n">
        <v>0</v>
      </c>
      <c r="P1936" s="50" t="n">
        <v>0</v>
      </c>
      <c r="Q1936" s="51" t="n">
        <v>-0.77</v>
      </c>
    </row>
    <row r="1937" customFormat="false" ht="12.75" hidden="false" customHeight="false" outlineLevel="0" collapsed="false">
      <c r="B1937" s="85" t="s">
        <v>56</v>
      </c>
      <c r="C1937" s="13" t="n">
        <v>1936</v>
      </c>
      <c r="D1937" s="50" t="n">
        <v>1402681.91676709</v>
      </c>
      <c r="E1937" s="50" t="n">
        <v>0</v>
      </c>
      <c r="F1937" s="50" t="n">
        <v>0</v>
      </c>
      <c r="G1937" s="50" t="n">
        <v>1195.17</v>
      </c>
      <c r="H1937" s="50" t="n">
        <v>0</v>
      </c>
      <c r="I1937" s="50" t="n">
        <v>0</v>
      </c>
      <c r="J1937" s="50" t="n">
        <v>0</v>
      </c>
      <c r="K1937" s="50" t="n">
        <v>0</v>
      </c>
      <c r="L1937" s="50" t="n">
        <v>0</v>
      </c>
      <c r="M1937" s="50" t="n">
        <v>0</v>
      </c>
      <c r="N1937" s="50" t="n">
        <v>1195.17</v>
      </c>
      <c r="O1937" s="50" t="n">
        <v>0</v>
      </c>
      <c r="P1937" s="50" t="n">
        <v>0</v>
      </c>
      <c r="Q1937" s="51" t="n">
        <v>1195.17</v>
      </c>
    </row>
    <row r="1938" customFormat="false" ht="12.75" hidden="false" customHeight="false" outlineLevel="0" collapsed="false">
      <c r="B1938" s="85" t="s">
        <v>59</v>
      </c>
      <c r="C1938" s="13" t="n">
        <v>1937</v>
      </c>
      <c r="D1938" s="50" t="n">
        <v>2935.33534201996</v>
      </c>
      <c r="E1938" s="50" t="n">
        <v>0</v>
      </c>
      <c r="F1938" s="50" t="n">
        <v>0</v>
      </c>
      <c r="G1938" s="50" t="n">
        <v>0</v>
      </c>
      <c r="H1938" s="50" t="n">
        <v>0</v>
      </c>
      <c r="I1938" s="50" t="n">
        <v>0</v>
      </c>
      <c r="J1938" s="50" t="n">
        <v>0</v>
      </c>
      <c r="K1938" s="50" t="n">
        <v>0</v>
      </c>
      <c r="L1938" s="50" t="n">
        <v>0</v>
      </c>
      <c r="M1938" s="50" t="n">
        <v>0</v>
      </c>
      <c r="N1938" s="50" t="n">
        <v>0</v>
      </c>
      <c r="O1938" s="50" t="n">
        <v>0</v>
      </c>
      <c r="P1938" s="50" t="n">
        <v>0</v>
      </c>
      <c r="Q1938" s="51" t="n">
        <v>0</v>
      </c>
    </row>
    <row r="1939" customFormat="false" ht="12.75" hidden="false" customHeight="false" outlineLevel="0" collapsed="false">
      <c r="B1939" s="85" t="s">
        <v>109</v>
      </c>
      <c r="C1939" s="13" t="n">
        <v>1938</v>
      </c>
      <c r="D1939" s="50" t="n">
        <v>-11390.9472007983</v>
      </c>
      <c r="E1939" s="50" t="n">
        <v>0</v>
      </c>
      <c r="F1939" s="50" t="n">
        <v>0</v>
      </c>
      <c r="G1939" s="50" t="n">
        <v>6375</v>
      </c>
      <c r="H1939" s="50" t="n">
        <v>0</v>
      </c>
      <c r="I1939" s="50" t="n">
        <v>0</v>
      </c>
      <c r="J1939" s="50" t="n">
        <v>0</v>
      </c>
      <c r="K1939" s="50" t="n">
        <v>0</v>
      </c>
      <c r="L1939" s="50" t="n">
        <v>0</v>
      </c>
      <c r="M1939" s="50" t="n">
        <v>0</v>
      </c>
      <c r="N1939" s="50" t="n">
        <v>6375</v>
      </c>
      <c r="O1939" s="50" t="n">
        <v>0</v>
      </c>
      <c r="P1939" s="50" t="n">
        <v>0</v>
      </c>
      <c r="Q1939" s="51" t="n">
        <v>6375</v>
      </c>
    </row>
    <row r="1940" customFormat="false" ht="12.75" hidden="false" customHeight="false" outlineLevel="0" collapsed="false">
      <c r="B1940" s="85" t="s">
        <v>64</v>
      </c>
      <c r="C1940" s="13" t="n">
        <v>1939</v>
      </c>
      <c r="D1940" s="50" t="n">
        <v>3455291.9303763</v>
      </c>
      <c r="E1940" s="50" t="n">
        <v>0</v>
      </c>
      <c r="F1940" s="50" t="n">
        <v>0</v>
      </c>
      <c r="G1940" s="50" t="n">
        <v>6770.84</v>
      </c>
      <c r="H1940" s="50" t="n">
        <v>43153.34</v>
      </c>
      <c r="I1940" s="50" t="n">
        <v>45989.42</v>
      </c>
      <c r="J1940" s="50" t="n">
        <v>45757.22</v>
      </c>
      <c r="K1940" s="50" t="n">
        <v>96334.55</v>
      </c>
      <c r="L1940" s="50" t="n">
        <v>46660</v>
      </c>
      <c r="M1940" s="50" t="n">
        <v>132260.13</v>
      </c>
      <c r="N1940" s="50" t="n">
        <v>416925.5</v>
      </c>
      <c r="O1940" s="50" t="n">
        <v>-128841.06</v>
      </c>
      <c r="P1940" s="50" t="n">
        <v>1017878.77</v>
      </c>
      <c r="Q1940" s="51" t="n">
        <v>1305963.21</v>
      </c>
    </row>
    <row r="1941" customFormat="false" ht="12.75" hidden="false" customHeight="false" outlineLevel="0" collapsed="false">
      <c r="B1941" s="85" t="s">
        <v>67</v>
      </c>
      <c r="C1941" s="13" t="n">
        <v>1940</v>
      </c>
      <c r="D1941" s="50" t="n">
        <v>327590.602623268</v>
      </c>
      <c r="E1941" s="50" t="n">
        <v>0</v>
      </c>
      <c r="F1941" s="50" t="n">
        <v>0</v>
      </c>
      <c r="G1941" s="50" t="n">
        <v>0</v>
      </c>
      <c r="H1941" s="50" t="n">
        <v>0</v>
      </c>
      <c r="I1941" s="50" t="n">
        <v>0</v>
      </c>
      <c r="J1941" s="50" t="n">
        <v>0</v>
      </c>
      <c r="K1941" s="50" t="n">
        <v>0</v>
      </c>
      <c r="L1941" s="50" t="n">
        <v>0</v>
      </c>
      <c r="M1941" s="50" t="n">
        <v>0</v>
      </c>
      <c r="N1941" s="50" t="n">
        <v>0</v>
      </c>
      <c r="O1941" s="50" t="n">
        <v>0</v>
      </c>
      <c r="P1941" s="50" t="n">
        <v>0</v>
      </c>
      <c r="Q1941" s="51" t="n">
        <v>0</v>
      </c>
    </row>
    <row r="1942" customFormat="false" ht="12.75" hidden="false" customHeight="false" outlineLevel="0" collapsed="false">
      <c r="B1942" s="85" t="s">
        <v>70</v>
      </c>
      <c r="C1942" s="13" t="n">
        <v>1941</v>
      </c>
      <c r="D1942" s="50" t="n">
        <v>403383.034809746</v>
      </c>
      <c r="E1942" s="50" t="n">
        <v>0</v>
      </c>
      <c r="F1942" s="50" t="n">
        <v>0</v>
      </c>
      <c r="G1942" s="50" t="n">
        <v>0</v>
      </c>
      <c r="H1942" s="50" t="n">
        <v>0</v>
      </c>
      <c r="I1942" s="50" t="n">
        <v>0</v>
      </c>
      <c r="J1942" s="50" t="n">
        <v>0</v>
      </c>
      <c r="K1942" s="50" t="n">
        <v>0</v>
      </c>
      <c r="L1942" s="50" t="n">
        <v>0</v>
      </c>
      <c r="M1942" s="50" t="n">
        <v>0</v>
      </c>
      <c r="N1942" s="50" t="n">
        <v>0</v>
      </c>
      <c r="O1942" s="50" t="n">
        <v>0</v>
      </c>
      <c r="P1942" s="50" t="n">
        <v>0</v>
      </c>
      <c r="Q1942" s="51" t="n">
        <v>0</v>
      </c>
    </row>
    <row r="1943" customFormat="false" ht="12.75" hidden="false" customHeight="false" outlineLevel="0" collapsed="false">
      <c r="B1943" s="85" t="s">
        <v>75</v>
      </c>
      <c r="C1943" s="13" t="n">
        <v>1942</v>
      </c>
      <c r="D1943" s="50" t="n">
        <v>3437606.01044984</v>
      </c>
      <c r="E1943" s="50" t="n">
        <v>0</v>
      </c>
      <c r="F1943" s="50" t="n">
        <v>0</v>
      </c>
      <c r="G1943" s="50" t="n">
        <v>1912.28</v>
      </c>
      <c r="H1943" s="50" t="n">
        <v>12217.33</v>
      </c>
      <c r="I1943" s="50" t="n">
        <v>26015</v>
      </c>
      <c r="J1943" s="50" t="n">
        <v>27451.12</v>
      </c>
      <c r="K1943" s="50" t="n">
        <v>71950.83</v>
      </c>
      <c r="L1943" s="50" t="n">
        <v>20949.58</v>
      </c>
      <c r="M1943" s="50" t="n">
        <v>36396.62</v>
      </c>
      <c r="N1943" s="50" t="n">
        <v>196892.76</v>
      </c>
      <c r="O1943" s="50" t="n">
        <v>29320.1</v>
      </c>
      <c r="P1943" s="50" t="n">
        <v>1922794.6</v>
      </c>
      <c r="Q1943" s="51" t="n">
        <v>2149007.46</v>
      </c>
    </row>
    <row r="1944" customFormat="false" ht="12.75" hidden="false" customHeight="false" outlineLevel="0" collapsed="false">
      <c r="B1944" s="85" t="s">
        <v>78</v>
      </c>
      <c r="C1944" s="13" t="n">
        <v>1943</v>
      </c>
      <c r="D1944" s="50" t="n">
        <v>415.753320512151</v>
      </c>
      <c r="E1944" s="50" t="n">
        <v>0</v>
      </c>
      <c r="F1944" s="50" t="n">
        <v>0</v>
      </c>
      <c r="G1944" s="50" t="n">
        <v>0</v>
      </c>
      <c r="H1944" s="50" t="n">
        <v>0</v>
      </c>
      <c r="I1944" s="50" t="n">
        <v>0</v>
      </c>
      <c r="J1944" s="50" t="n">
        <v>0</v>
      </c>
      <c r="K1944" s="50" t="n">
        <v>0</v>
      </c>
      <c r="L1944" s="50" t="n">
        <v>0</v>
      </c>
      <c r="M1944" s="50" t="n">
        <v>0</v>
      </c>
      <c r="N1944" s="50" t="n">
        <v>0</v>
      </c>
      <c r="O1944" s="50" t="n">
        <v>0</v>
      </c>
      <c r="P1944" s="50" t="n">
        <v>0</v>
      </c>
      <c r="Q1944" s="51" t="n">
        <v>0</v>
      </c>
    </row>
    <row r="1945" customFormat="false" ht="12.75" hidden="false" customHeight="false" outlineLevel="0" collapsed="false">
      <c r="B1945" s="85"/>
      <c r="C1945" s="13" t="n">
        <v>1944</v>
      </c>
      <c r="D1945" s="50"/>
      <c r="E1945" s="50"/>
      <c r="F1945" s="50"/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1"/>
    </row>
    <row r="1946" customFormat="false" ht="12.75" hidden="false" customHeight="false" outlineLevel="0" collapsed="false">
      <c r="B1946" s="85" t="s">
        <v>83</v>
      </c>
      <c r="C1946" s="13" t="n">
        <v>1945</v>
      </c>
      <c r="D1946" s="50" t="s">
        <v>4</v>
      </c>
      <c r="E1946" s="50"/>
      <c r="F1946" s="50"/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1"/>
    </row>
    <row r="1947" customFormat="false" ht="12.75" hidden="false" customHeight="false" outlineLevel="0" collapsed="false">
      <c r="B1947" s="85" t="s">
        <v>22</v>
      </c>
      <c r="C1947" s="13" t="n">
        <v>1946</v>
      </c>
      <c r="D1947" s="50" t="n">
        <v>459636.047889854</v>
      </c>
      <c r="E1947" s="50" t="n">
        <v>0</v>
      </c>
      <c r="F1947" s="50" t="n">
        <v>0</v>
      </c>
      <c r="G1947" s="50" t="n">
        <v>0</v>
      </c>
      <c r="H1947" s="50" t="n">
        <v>0</v>
      </c>
      <c r="I1947" s="50" t="n">
        <v>0</v>
      </c>
      <c r="J1947" s="50" t="n">
        <v>0</v>
      </c>
      <c r="K1947" s="50" t="n">
        <v>0</v>
      </c>
      <c r="L1947" s="50" t="n">
        <v>0</v>
      </c>
      <c r="M1947" s="50" t="n">
        <v>0</v>
      </c>
      <c r="N1947" s="50" t="n">
        <v>0</v>
      </c>
      <c r="O1947" s="50" t="n">
        <v>0</v>
      </c>
      <c r="P1947" s="50" t="n">
        <v>0</v>
      </c>
      <c r="Q1947" s="51" t="n">
        <v>0</v>
      </c>
    </row>
    <row r="1948" customFormat="false" ht="12.75" hidden="false" customHeight="false" outlineLevel="0" collapsed="false">
      <c r="B1948" s="85" t="s">
        <v>27</v>
      </c>
      <c r="C1948" s="13" t="n">
        <v>1947</v>
      </c>
      <c r="D1948" s="50" t="n">
        <v>0</v>
      </c>
      <c r="E1948" s="50" t="n">
        <v>0</v>
      </c>
      <c r="F1948" s="50" t="n">
        <v>0</v>
      </c>
      <c r="G1948" s="50" t="n">
        <v>0</v>
      </c>
      <c r="H1948" s="50" t="n">
        <v>0</v>
      </c>
      <c r="I1948" s="50" t="n">
        <v>0</v>
      </c>
      <c r="J1948" s="50" t="n">
        <v>0</v>
      </c>
      <c r="K1948" s="50" t="n">
        <v>0</v>
      </c>
      <c r="L1948" s="50" t="n">
        <v>0</v>
      </c>
      <c r="M1948" s="50" t="n">
        <v>0</v>
      </c>
      <c r="N1948" s="50" t="n">
        <v>0</v>
      </c>
      <c r="O1948" s="50" t="n">
        <v>0</v>
      </c>
      <c r="P1948" s="50" t="n">
        <v>0</v>
      </c>
      <c r="Q1948" s="51" t="n">
        <v>0</v>
      </c>
    </row>
    <row r="1949" customFormat="false" ht="12.75" hidden="false" customHeight="false" outlineLevel="0" collapsed="false">
      <c r="B1949" s="85" t="s">
        <v>77</v>
      </c>
      <c r="C1949" s="13" t="n">
        <v>1948</v>
      </c>
      <c r="D1949" s="50" t="n">
        <v>1166066.17536898</v>
      </c>
      <c r="E1949" s="50" t="n">
        <v>0</v>
      </c>
      <c r="F1949" s="50" t="n">
        <v>0</v>
      </c>
      <c r="G1949" s="50" t="n">
        <v>1.6449056710629E-055</v>
      </c>
      <c r="H1949" s="50" t="n">
        <v>-0.523581491187501</v>
      </c>
      <c r="I1949" s="50" t="n">
        <v>-10.9843793699273</v>
      </c>
      <c r="J1949" s="50" t="n">
        <v>-19.4048091751753</v>
      </c>
      <c r="K1949" s="50" t="n">
        <v>-57.2878951074232</v>
      </c>
      <c r="L1949" s="50" t="n">
        <v>-11.4450690861539</v>
      </c>
      <c r="M1949" s="50" t="n">
        <v>-13.91018098787</v>
      </c>
      <c r="N1949" s="50" t="n">
        <v>-113.555915217737</v>
      </c>
      <c r="O1949" s="50" t="n">
        <v>-493.753432957346</v>
      </c>
      <c r="P1949" s="50" t="n">
        <v>-1644.58564989663</v>
      </c>
      <c r="Q1949" s="51" t="n">
        <v>-2251.89499807171</v>
      </c>
    </row>
    <row r="1950" customFormat="false" ht="12.75" hidden="false" customHeight="false" outlineLevel="0" collapsed="false">
      <c r="B1950" s="85" t="s">
        <v>66</v>
      </c>
      <c r="C1950" s="13" t="n">
        <v>1949</v>
      </c>
      <c r="D1950" s="50" t="n">
        <v>1413499.05061892</v>
      </c>
      <c r="E1950" s="50" t="n">
        <v>0</v>
      </c>
      <c r="F1950" s="50" t="n">
        <v>0</v>
      </c>
      <c r="G1950" s="50" t="n">
        <v>0</v>
      </c>
      <c r="H1950" s="50" t="n">
        <v>0</v>
      </c>
      <c r="I1950" s="50" t="n">
        <v>0</v>
      </c>
      <c r="J1950" s="50" t="n">
        <v>0</v>
      </c>
      <c r="K1950" s="50" t="n">
        <v>0</v>
      </c>
      <c r="L1950" s="50" t="n">
        <v>0</v>
      </c>
      <c r="M1950" s="50" t="n">
        <v>0</v>
      </c>
      <c r="N1950" s="50" t="n">
        <v>0</v>
      </c>
      <c r="O1950" s="50" t="n">
        <v>0</v>
      </c>
      <c r="P1950" s="50" t="n">
        <v>0</v>
      </c>
      <c r="Q1950" s="51" t="n">
        <v>0</v>
      </c>
    </row>
    <row r="1951" customFormat="false" ht="12.75" hidden="false" customHeight="false" outlineLevel="0" collapsed="false">
      <c r="B1951" s="85" t="s">
        <v>45</v>
      </c>
      <c r="C1951" s="13" t="n">
        <v>1950</v>
      </c>
      <c r="D1951" s="50" t="n">
        <v>0</v>
      </c>
      <c r="E1951" s="50" t="n">
        <v>0</v>
      </c>
      <c r="F1951" s="50" t="n">
        <v>0</v>
      </c>
      <c r="G1951" s="50" t="n">
        <v>0</v>
      </c>
      <c r="H1951" s="50" t="n">
        <v>0</v>
      </c>
      <c r="I1951" s="50" t="n">
        <v>0</v>
      </c>
      <c r="J1951" s="50" t="n">
        <v>0</v>
      </c>
      <c r="K1951" s="50" t="n">
        <v>0</v>
      </c>
      <c r="L1951" s="50" t="n">
        <v>0</v>
      </c>
      <c r="M1951" s="50" t="n">
        <v>0</v>
      </c>
      <c r="N1951" s="50" t="n">
        <v>0</v>
      </c>
      <c r="O1951" s="50" t="n">
        <v>0</v>
      </c>
      <c r="P1951" s="50" t="n">
        <v>0</v>
      </c>
      <c r="Q1951" s="51" t="n">
        <v>0</v>
      </c>
    </row>
    <row r="1952" customFormat="false" ht="12.75" hidden="false" customHeight="false" outlineLevel="0" collapsed="false">
      <c r="B1952" s="85" t="s">
        <v>52</v>
      </c>
      <c r="C1952" s="13" t="n">
        <v>1951</v>
      </c>
      <c r="D1952" s="50" t="n">
        <v>364141.870955526</v>
      </c>
      <c r="E1952" s="50" t="n">
        <v>0</v>
      </c>
      <c r="F1952" s="50" t="n">
        <v>0</v>
      </c>
      <c r="G1952" s="50" t="n">
        <v>0</v>
      </c>
      <c r="H1952" s="50" t="n">
        <v>0</v>
      </c>
      <c r="I1952" s="50" t="n">
        <v>0</v>
      </c>
      <c r="J1952" s="50" t="n">
        <v>0</v>
      </c>
      <c r="K1952" s="50" t="n">
        <v>0</v>
      </c>
      <c r="L1952" s="50" t="n">
        <v>0</v>
      </c>
      <c r="M1952" s="50" t="n">
        <v>0</v>
      </c>
      <c r="N1952" s="50" t="n">
        <v>0</v>
      </c>
      <c r="O1952" s="50" t="n">
        <v>0</v>
      </c>
      <c r="P1952" s="50" t="n">
        <v>0</v>
      </c>
      <c r="Q1952" s="51" t="n">
        <v>0</v>
      </c>
    </row>
    <row r="1953" customFormat="false" ht="12.75" hidden="false" customHeight="false" outlineLevel="0" collapsed="false">
      <c r="B1953" s="85" t="s">
        <v>80</v>
      </c>
      <c r="C1953" s="13" t="n">
        <v>1952</v>
      </c>
      <c r="D1953" s="50" t="n">
        <v>2265.87180073047</v>
      </c>
      <c r="E1953" s="50" t="n">
        <v>0</v>
      </c>
      <c r="F1953" s="50" t="n">
        <v>0</v>
      </c>
      <c r="G1953" s="50" t="n">
        <v>0</v>
      </c>
      <c r="H1953" s="50" t="n">
        <v>0</v>
      </c>
      <c r="I1953" s="50" t="n">
        <v>0</v>
      </c>
      <c r="J1953" s="50" t="n">
        <v>0</v>
      </c>
      <c r="K1953" s="50" t="n">
        <v>0</v>
      </c>
      <c r="L1953" s="50" t="n">
        <v>0</v>
      </c>
      <c r="M1953" s="50" t="n">
        <v>0</v>
      </c>
      <c r="N1953" s="50" t="n">
        <v>0</v>
      </c>
      <c r="O1953" s="50" t="n">
        <v>0</v>
      </c>
      <c r="P1953" s="50" t="n">
        <v>0</v>
      </c>
      <c r="Q1953" s="51" t="n">
        <v>0</v>
      </c>
    </row>
    <row r="1954" customFormat="false" ht="12.75" hidden="false" customHeight="false" outlineLevel="0" collapsed="false">
      <c r="B1954" s="85" t="s">
        <v>49</v>
      </c>
      <c r="C1954" s="13" t="n">
        <v>1953</v>
      </c>
      <c r="D1954" s="50" t="n">
        <v>77361.9234781384</v>
      </c>
      <c r="E1954" s="50" t="n">
        <v>0</v>
      </c>
      <c r="F1954" s="50" t="n">
        <v>0</v>
      </c>
      <c r="G1954" s="50" t="n">
        <v>0</v>
      </c>
      <c r="H1954" s="50" t="n">
        <v>0</v>
      </c>
      <c r="I1954" s="50" t="n">
        <v>0</v>
      </c>
      <c r="J1954" s="50" t="n">
        <v>0</v>
      </c>
      <c r="K1954" s="50" t="n">
        <v>0</v>
      </c>
      <c r="L1954" s="50" t="n">
        <v>0</v>
      </c>
      <c r="M1954" s="50" t="n">
        <v>0</v>
      </c>
      <c r="N1954" s="50" t="n">
        <v>0</v>
      </c>
      <c r="O1954" s="50" t="n">
        <v>0</v>
      </c>
      <c r="P1954" s="50" t="n">
        <v>0</v>
      </c>
      <c r="Q1954" s="51" t="n">
        <v>0</v>
      </c>
    </row>
    <row r="1955" customFormat="false" ht="12.75" hidden="false" customHeight="false" outlineLevel="0" collapsed="false">
      <c r="B1955" s="85" t="s">
        <v>34</v>
      </c>
      <c r="C1955" s="13" t="n">
        <v>1954</v>
      </c>
      <c r="D1955" s="50" t="n">
        <v>49539.0061907171</v>
      </c>
      <c r="E1955" s="50" t="n">
        <v>0</v>
      </c>
      <c r="F1955" s="50" t="n">
        <v>0</v>
      </c>
      <c r="G1955" s="50" t="n">
        <v>0</v>
      </c>
      <c r="H1955" s="50" t="n">
        <v>0</v>
      </c>
      <c r="I1955" s="50" t="n">
        <v>0</v>
      </c>
      <c r="J1955" s="50" t="n">
        <v>0</v>
      </c>
      <c r="K1955" s="50" t="n">
        <v>0</v>
      </c>
      <c r="L1955" s="50" t="n">
        <v>0</v>
      </c>
      <c r="M1955" s="50" t="n">
        <v>0</v>
      </c>
      <c r="N1955" s="50" t="n">
        <v>0</v>
      </c>
      <c r="O1955" s="50" t="n">
        <v>0</v>
      </c>
      <c r="P1955" s="50" t="n">
        <v>0</v>
      </c>
      <c r="Q1955" s="51" t="n">
        <v>0</v>
      </c>
    </row>
    <row r="1956" customFormat="false" ht="12.75" hidden="false" customHeight="false" outlineLevel="0" collapsed="false">
      <c r="B1956" s="85" t="s">
        <v>69</v>
      </c>
      <c r="C1956" s="13" t="n">
        <v>1955</v>
      </c>
      <c r="D1956" s="50" t="n">
        <v>66052.0083498314</v>
      </c>
      <c r="E1956" s="50" t="n">
        <v>0</v>
      </c>
      <c r="F1956" s="50" t="n">
        <v>0</v>
      </c>
      <c r="G1956" s="50" t="n">
        <v>0</v>
      </c>
      <c r="H1956" s="50" t="n">
        <v>0</v>
      </c>
      <c r="I1956" s="50" t="n">
        <v>0</v>
      </c>
      <c r="J1956" s="50" t="n">
        <v>0</v>
      </c>
      <c r="K1956" s="50" t="n">
        <v>0</v>
      </c>
      <c r="L1956" s="50" t="n">
        <v>0</v>
      </c>
      <c r="M1956" s="50" t="n">
        <v>0</v>
      </c>
      <c r="N1956" s="50" t="n">
        <v>0</v>
      </c>
      <c r="O1956" s="50" t="n">
        <v>0</v>
      </c>
      <c r="P1956" s="50" t="n">
        <v>0</v>
      </c>
      <c r="Q1956" s="51" t="n">
        <v>0</v>
      </c>
    </row>
    <row r="1957" customFormat="false" ht="12.75" hidden="false" customHeight="false" outlineLevel="0" collapsed="false">
      <c r="B1957" s="85" t="s">
        <v>72</v>
      </c>
      <c r="C1957" s="13" t="n">
        <v>1956</v>
      </c>
      <c r="D1957" s="50" t="n">
        <v>0</v>
      </c>
      <c r="E1957" s="50" t="n">
        <v>0</v>
      </c>
      <c r="F1957" s="50" t="n">
        <v>0</v>
      </c>
      <c r="G1957" s="50" t="n">
        <v>0</v>
      </c>
      <c r="H1957" s="50" t="n">
        <v>0</v>
      </c>
      <c r="I1957" s="50" t="n">
        <v>0</v>
      </c>
      <c r="J1957" s="50" t="n">
        <v>0</v>
      </c>
      <c r="K1957" s="50" t="n">
        <v>0</v>
      </c>
      <c r="L1957" s="50" t="n">
        <v>0</v>
      </c>
      <c r="M1957" s="50" t="n">
        <v>0</v>
      </c>
      <c r="N1957" s="50" t="n">
        <v>0</v>
      </c>
      <c r="O1957" s="50" t="n">
        <v>0</v>
      </c>
      <c r="P1957" s="50" t="n">
        <v>0</v>
      </c>
      <c r="Q1957" s="51" t="n">
        <v>0</v>
      </c>
    </row>
    <row r="1958" customFormat="false" ht="12.75" hidden="false" customHeight="false" outlineLevel="0" collapsed="false">
      <c r="B1958" s="85" t="s">
        <v>31</v>
      </c>
      <c r="C1958" s="13" t="n">
        <v>1957</v>
      </c>
      <c r="D1958" s="50" t="n">
        <v>0</v>
      </c>
      <c r="E1958" s="50" t="n">
        <v>0</v>
      </c>
      <c r="F1958" s="50" t="n">
        <v>0</v>
      </c>
      <c r="G1958" s="50" t="n">
        <v>0</v>
      </c>
      <c r="H1958" s="50" t="n">
        <v>0</v>
      </c>
      <c r="I1958" s="50" t="n">
        <v>0</v>
      </c>
      <c r="J1958" s="50" t="n">
        <v>0</v>
      </c>
      <c r="K1958" s="50" t="n">
        <v>0</v>
      </c>
      <c r="L1958" s="50" t="n">
        <v>0</v>
      </c>
      <c r="M1958" s="50" t="n">
        <v>0</v>
      </c>
      <c r="N1958" s="50" t="n">
        <v>0</v>
      </c>
      <c r="O1958" s="50" t="n">
        <v>0</v>
      </c>
      <c r="P1958" s="50" t="n">
        <v>0</v>
      </c>
      <c r="Q1958" s="51" t="n">
        <v>0</v>
      </c>
    </row>
    <row r="1959" customFormat="false" ht="12.75" hidden="false" customHeight="false" outlineLevel="0" collapsed="false">
      <c r="B1959" s="85" t="s">
        <v>37</v>
      </c>
      <c r="C1959" s="13" t="n">
        <v>1958</v>
      </c>
      <c r="D1959" s="50" t="n">
        <v>6.03507051471803E-005</v>
      </c>
      <c r="E1959" s="50" t="n">
        <v>0</v>
      </c>
      <c r="F1959" s="50" t="n">
        <v>0</v>
      </c>
      <c r="G1959" s="50" t="n">
        <v>0</v>
      </c>
      <c r="H1959" s="50" t="n">
        <v>0</v>
      </c>
      <c r="I1959" s="50" t="n">
        <v>0</v>
      </c>
      <c r="J1959" s="50" t="n">
        <v>0</v>
      </c>
      <c r="K1959" s="50" t="n">
        <v>0</v>
      </c>
      <c r="L1959" s="50" t="n">
        <v>0</v>
      </c>
      <c r="M1959" s="50" t="n">
        <v>0</v>
      </c>
      <c r="N1959" s="50" t="n">
        <v>0</v>
      </c>
      <c r="O1959" s="50" t="n">
        <v>0</v>
      </c>
      <c r="P1959" s="50" t="n">
        <v>0</v>
      </c>
      <c r="Q1959" s="51" t="n">
        <v>0</v>
      </c>
    </row>
    <row r="1960" customFormat="false" ht="12.75" hidden="false" customHeight="false" outlineLevel="0" collapsed="false">
      <c r="B1960" s="85" t="n">
        <v>0</v>
      </c>
      <c r="C1960" s="13" t="n">
        <v>1959</v>
      </c>
      <c r="D1960" s="50" t="n">
        <v>0</v>
      </c>
      <c r="E1960" s="50" t="n">
        <v>0</v>
      </c>
      <c r="F1960" s="50" t="n">
        <v>0</v>
      </c>
      <c r="G1960" s="50" t="n">
        <v>0</v>
      </c>
      <c r="H1960" s="50" t="n">
        <v>0</v>
      </c>
      <c r="I1960" s="50" t="n">
        <v>0</v>
      </c>
      <c r="J1960" s="50" t="n">
        <v>0</v>
      </c>
      <c r="K1960" s="50" t="n">
        <v>0</v>
      </c>
      <c r="L1960" s="50" t="n">
        <v>0</v>
      </c>
      <c r="M1960" s="50" t="n">
        <v>0</v>
      </c>
      <c r="N1960" s="50" t="n">
        <v>0</v>
      </c>
      <c r="O1960" s="50" t="n">
        <v>0</v>
      </c>
      <c r="P1960" s="50" t="n">
        <v>0</v>
      </c>
      <c r="Q1960" s="51" t="n">
        <v>0</v>
      </c>
    </row>
    <row r="1961" customFormat="false" ht="12.75" hidden="false" customHeight="false" outlineLevel="0" collapsed="false">
      <c r="B1961" s="87" t="n">
        <v>0</v>
      </c>
      <c r="C1961" s="64" t="n">
        <v>1960</v>
      </c>
      <c r="D1961" s="54" t="n">
        <v>0</v>
      </c>
      <c r="E1961" s="54" t="n">
        <v>0</v>
      </c>
      <c r="F1961" s="54" t="n">
        <v>0</v>
      </c>
      <c r="G1961" s="54" t="n">
        <v>0</v>
      </c>
      <c r="H1961" s="54" t="n">
        <v>0</v>
      </c>
      <c r="I1961" s="54" t="n">
        <v>0</v>
      </c>
      <c r="J1961" s="54" t="n">
        <v>0</v>
      </c>
      <c r="K1961" s="54" t="n">
        <v>0</v>
      </c>
      <c r="L1961" s="54" t="n">
        <v>0</v>
      </c>
      <c r="M1961" s="54" t="n">
        <v>0</v>
      </c>
      <c r="N1961" s="54" t="n">
        <v>0</v>
      </c>
      <c r="O1961" s="54" t="n">
        <v>0</v>
      </c>
      <c r="P1961" s="54" t="n">
        <v>0</v>
      </c>
      <c r="Q1961" s="55" t="n">
        <v>0</v>
      </c>
    </row>
    <row r="1962" customFormat="false" ht="12.75" hidden="false" customHeight="false" outlineLevel="0" collapsed="false">
      <c r="A1962" s="0" t="n">
        <v>50</v>
      </c>
      <c r="B1962" s="57" t="n">
        <v>36973</v>
      </c>
      <c r="C1962" s="58" t="n">
        <v>1961</v>
      </c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83"/>
    </row>
    <row r="1963" customFormat="false" ht="12.75" hidden="false" customHeight="false" outlineLevel="0" collapsed="false">
      <c r="B1963" s="61"/>
      <c r="C1963" s="13" t="n">
        <v>1962</v>
      </c>
      <c r="D1963" s="13"/>
      <c r="E1963" s="21" t="s">
        <v>5</v>
      </c>
      <c r="F1963" s="21" t="s">
        <v>6</v>
      </c>
      <c r="G1963" s="21" t="s">
        <v>7</v>
      </c>
      <c r="H1963" s="21" t="s">
        <v>8</v>
      </c>
      <c r="I1963" s="21" t="s">
        <v>9</v>
      </c>
      <c r="J1963" s="21" t="s">
        <v>10</v>
      </c>
      <c r="K1963" s="21" t="s">
        <v>11</v>
      </c>
      <c r="L1963" s="21" t="s">
        <v>12</v>
      </c>
      <c r="M1963" s="21" t="s">
        <v>13</v>
      </c>
      <c r="N1963" s="21" t="s">
        <v>14</v>
      </c>
      <c r="O1963" s="21" t="n">
        <v>2002</v>
      </c>
      <c r="P1963" s="21" t="s">
        <v>15</v>
      </c>
      <c r="Q1963" s="84" t="s">
        <v>16</v>
      </c>
    </row>
    <row r="1964" customFormat="false" ht="12.75" hidden="false" customHeight="false" outlineLevel="0" collapsed="false">
      <c r="B1964" s="85" t="s">
        <v>107</v>
      </c>
      <c r="C1964" s="13" t="n">
        <v>1963</v>
      </c>
      <c r="D1964" s="13" t="s">
        <v>4</v>
      </c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86"/>
    </row>
    <row r="1965" customFormat="false" ht="12.75" hidden="false" customHeight="false" outlineLevel="0" collapsed="false">
      <c r="B1965" s="85" t="s">
        <v>19</v>
      </c>
      <c r="C1965" s="13" t="n">
        <v>1964</v>
      </c>
      <c r="D1965" s="50" t="n">
        <v>24713610.5384709</v>
      </c>
      <c r="E1965" s="50" t="n">
        <v>0</v>
      </c>
      <c r="F1965" s="50" t="n">
        <v>0</v>
      </c>
      <c r="G1965" s="50" t="n">
        <v>48487.59</v>
      </c>
      <c r="H1965" s="50" t="n">
        <v>185210.61</v>
      </c>
      <c r="I1965" s="50" t="n">
        <v>314875.97</v>
      </c>
      <c r="J1965" s="50" t="n">
        <v>263769.36</v>
      </c>
      <c r="K1965" s="50" t="n">
        <v>119962.18</v>
      </c>
      <c r="L1965" s="50" t="n">
        <v>271748.12</v>
      </c>
      <c r="M1965" s="50" t="n">
        <v>1323194.7</v>
      </c>
      <c r="N1965" s="50" t="n">
        <v>2527248.53</v>
      </c>
      <c r="O1965" s="50" t="n">
        <v>-673173.45</v>
      </c>
      <c r="P1965" s="50" t="n">
        <v>853564.52</v>
      </c>
      <c r="Q1965" s="51" t="n">
        <v>2707639.6</v>
      </c>
    </row>
    <row r="1966" customFormat="false" ht="12.75" hidden="false" customHeight="false" outlineLevel="0" collapsed="false">
      <c r="B1966" s="85" t="s">
        <v>20</v>
      </c>
      <c r="C1966" s="13" t="n">
        <v>1965</v>
      </c>
      <c r="D1966" s="50" t="n">
        <v>8566791.02585916</v>
      </c>
      <c r="E1966" s="50" t="n">
        <v>0</v>
      </c>
      <c r="F1966" s="50" t="n">
        <v>0</v>
      </c>
      <c r="G1966" s="50" t="n">
        <v>0</v>
      </c>
      <c r="H1966" s="50" t="n">
        <v>0</v>
      </c>
      <c r="I1966" s="50" t="n">
        <v>0</v>
      </c>
      <c r="J1966" s="50" t="n">
        <v>0</v>
      </c>
      <c r="K1966" s="50" t="n">
        <v>0</v>
      </c>
      <c r="L1966" s="50" t="n">
        <v>0</v>
      </c>
      <c r="M1966" s="50" t="n">
        <v>0</v>
      </c>
      <c r="N1966" s="50" t="n">
        <v>0</v>
      </c>
      <c r="O1966" s="50" t="n">
        <v>-219647.93</v>
      </c>
      <c r="P1966" s="50" t="n">
        <v>208659.56</v>
      </c>
      <c r="Q1966" s="51" t="n">
        <v>-10988.37</v>
      </c>
    </row>
    <row r="1967" customFormat="false" ht="12.75" hidden="false" customHeight="false" outlineLevel="0" collapsed="false">
      <c r="B1967" s="85" t="s">
        <v>108</v>
      </c>
      <c r="C1967" s="13" t="n">
        <v>1966</v>
      </c>
      <c r="D1967" s="50" t="n">
        <v>26238.8103528245</v>
      </c>
      <c r="E1967" s="50" t="n">
        <v>0</v>
      </c>
      <c r="F1967" s="50" t="n">
        <v>0</v>
      </c>
      <c r="G1967" s="50" t="n">
        <v>0</v>
      </c>
      <c r="H1967" s="50" t="n">
        <v>0</v>
      </c>
      <c r="I1967" s="50" t="n">
        <v>0</v>
      </c>
      <c r="J1967" s="50" t="n">
        <v>0</v>
      </c>
      <c r="K1967" s="50" t="n">
        <v>0</v>
      </c>
      <c r="L1967" s="50" t="n">
        <v>0</v>
      </c>
      <c r="M1967" s="50" t="n">
        <v>0</v>
      </c>
      <c r="N1967" s="50" t="n">
        <v>0</v>
      </c>
      <c r="O1967" s="50" t="n">
        <v>0</v>
      </c>
      <c r="P1967" s="50" t="n">
        <v>0</v>
      </c>
      <c r="Q1967" s="51" t="n">
        <v>0</v>
      </c>
    </row>
    <row r="1968" customFormat="false" ht="12.75" hidden="false" customHeight="false" outlineLevel="0" collapsed="false">
      <c r="B1968" s="85" t="s">
        <v>25</v>
      </c>
      <c r="C1968" s="13" t="n">
        <v>1967</v>
      </c>
      <c r="D1968" s="50" t="n">
        <v>7523427.45105535</v>
      </c>
      <c r="E1968" s="50" t="n">
        <v>0</v>
      </c>
      <c r="F1968" s="50" t="n">
        <v>0</v>
      </c>
      <c r="G1968" s="50" t="n">
        <v>13530.45</v>
      </c>
      <c r="H1968" s="50" t="n">
        <v>124508.45</v>
      </c>
      <c r="I1968" s="50" t="n">
        <v>146262</v>
      </c>
      <c r="J1968" s="50" t="n">
        <v>117078.49</v>
      </c>
      <c r="K1968" s="50" t="n">
        <v>237447.45</v>
      </c>
      <c r="L1968" s="50" t="n">
        <v>148821.71</v>
      </c>
      <c r="M1968" s="50" t="n">
        <v>430994.1</v>
      </c>
      <c r="N1968" s="50" t="n">
        <v>1218642.65</v>
      </c>
      <c r="O1968" s="50" t="n">
        <v>87535.56</v>
      </c>
      <c r="P1968" s="50" t="n">
        <v>708236.37</v>
      </c>
      <c r="Q1968" s="51" t="n">
        <v>2014414.58</v>
      </c>
    </row>
    <row r="1969" customFormat="false" ht="12.75" hidden="false" customHeight="false" outlineLevel="0" collapsed="false">
      <c r="B1969" s="85" t="s">
        <v>29</v>
      </c>
      <c r="C1969" s="13" t="n">
        <v>1968</v>
      </c>
      <c r="D1969" s="50" t="n">
        <v>430256.772713291</v>
      </c>
      <c r="E1969" s="50" t="n">
        <v>0</v>
      </c>
      <c r="F1969" s="50" t="n">
        <v>0</v>
      </c>
      <c r="G1969" s="50" t="n">
        <v>0</v>
      </c>
      <c r="H1969" s="50" t="n">
        <v>0</v>
      </c>
      <c r="I1969" s="50" t="n">
        <v>0</v>
      </c>
      <c r="J1969" s="50" t="n">
        <v>0</v>
      </c>
      <c r="K1969" s="50" t="n">
        <v>0</v>
      </c>
      <c r="L1969" s="50" t="n">
        <v>0</v>
      </c>
      <c r="M1969" s="50" t="n">
        <v>0</v>
      </c>
      <c r="N1969" s="50" t="n">
        <v>0</v>
      </c>
      <c r="O1969" s="50" t="n">
        <v>0</v>
      </c>
      <c r="P1969" s="50" t="n">
        <v>0</v>
      </c>
      <c r="Q1969" s="51" t="n">
        <v>0</v>
      </c>
    </row>
    <row r="1970" customFormat="false" ht="12.75" hidden="false" customHeight="false" outlineLevel="0" collapsed="false">
      <c r="B1970" s="85" t="s">
        <v>32</v>
      </c>
      <c r="C1970" s="13" t="n">
        <v>1969</v>
      </c>
      <c r="D1970" s="50" t="n">
        <v>138929.68261623</v>
      </c>
      <c r="E1970" s="50" t="n">
        <v>0</v>
      </c>
      <c r="F1970" s="50" t="n">
        <v>0</v>
      </c>
      <c r="G1970" s="50" t="n">
        <v>1593.74</v>
      </c>
      <c r="H1970" s="50" t="n">
        <v>-22568.68</v>
      </c>
      <c r="I1970" s="50" t="n">
        <v>0</v>
      </c>
      <c r="J1970" s="50" t="n">
        <v>0</v>
      </c>
      <c r="K1970" s="50" t="n">
        <v>0</v>
      </c>
      <c r="L1970" s="50" t="n">
        <v>0</v>
      </c>
      <c r="M1970" s="50" t="n">
        <v>0</v>
      </c>
      <c r="N1970" s="50" t="n">
        <v>-20974.94</v>
      </c>
      <c r="O1970" s="50" t="n">
        <v>0</v>
      </c>
      <c r="P1970" s="50" t="n">
        <v>0</v>
      </c>
      <c r="Q1970" s="51" t="n">
        <v>-20974.94</v>
      </c>
    </row>
    <row r="1971" customFormat="false" ht="12.75" hidden="false" customHeight="false" outlineLevel="0" collapsed="false">
      <c r="B1971" s="85" t="s">
        <v>35</v>
      </c>
      <c r="C1971" s="13" t="n">
        <v>1970</v>
      </c>
      <c r="D1971" s="50" t="n">
        <v>510641.356107449</v>
      </c>
      <c r="E1971" s="50" t="n">
        <v>0</v>
      </c>
      <c r="F1971" s="50" t="n">
        <v>0</v>
      </c>
      <c r="G1971" s="50" t="n">
        <v>0</v>
      </c>
      <c r="H1971" s="50" t="n">
        <v>0</v>
      </c>
      <c r="I1971" s="50" t="n">
        <v>0</v>
      </c>
      <c r="J1971" s="50" t="n">
        <v>0</v>
      </c>
      <c r="K1971" s="50" t="n">
        <v>0</v>
      </c>
      <c r="L1971" s="50" t="n">
        <v>0</v>
      </c>
      <c r="M1971" s="50" t="n">
        <v>0</v>
      </c>
      <c r="N1971" s="50" t="n">
        <v>0</v>
      </c>
      <c r="O1971" s="50" t="n">
        <v>0</v>
      </c>
      <c r="P1971" s="50" t="n">
        <v>0</v>
      </c>
      <c r="Q1971" s="51" t="n">
        <v>0</v>
      </c>
    </row>
    <row r="1972" customFormat="false" ht="12.75" hidden="false" customHeight="false" outlineLevel="0" collapsed="false">
      <c r="B1972" s="85" t="s">
        <v>38</v>
      </c>
      <c r="C1972" s="13" t="n">
        <v>1971</v>
      </c>
      <c r="D1972" s="50" t="n">
        <v>0</v>
      </c>
      <c r="E1972" s="50" t="n">
        <v>0</v>
      </c>
      <c r="F1972" s="50" t="n">
        <v>0</v>
      </c>
      <c r="G1972" s="50" t="n">
        <v>0</v>
      </c>
      <c r="H1972" s="50" t="n">
        <v>0</v>
      </c>
      <c r="I1972" s="50" t="n">
        <v>0</v>
      </c>
      <c r="J1972" s="50" t="n">
        <v>0</v>
      </c>
      <c r="K1972" s="50" t="n">
        <v>0</v>
      </c>
      <c r="L1972" s="50" t="n">
        <v>0</v>
      </c>
      <c r="M1972" s="50" t="n">
        <v>0</v>
      </c>
      <c r="N1972" s="50" t="n">
        <v>0</v>
      </c>
      <c r="O1972" s="50" t="n">
        <v>0</v>
      </c>
      <c r="P1972" s="50" t="n">
        <v>0</v>
      </c>
      <c r="Q1972" s="51" t="n">
        <v>0</v>
      </c>
    </row>
    <row r="1973" customFormat="false" ht="12.75" hidden="false" customHeight="false" outlineLevel="0" collapsed="false">
      <c r="B1973" s="85" t="s">
        <v>43</v>
      </c>
      <c r="C1973" s="13" t="n">
        <v>1972</v>
      </c>
      <c r="D1973" s="50" t="n">
        <v>6847820.47199177</v>
      </c>
      <c r="E1973" s="50" t="n">
        <v>0</v>
      </c>
      <c r="F1973" s="50" t="n">
        <v>0</v>
      </c>
      <c r="G1973" s="50" t="n">
        <v>11958.8</v>
      </c>
      <c r="H1973" s="50" t="n">
        <v>138924.33</v>
      </c>
      <c r="I1973" s="50" t="n">
        <v>97125.17</v>
      </c>
      <c r="J1973" s="50" t="n">
        <v>74198.24</v>
      </c>
      <c r="K1973" s="50" t="n">
        <v>-282732.81</v>
      </c>
      <c r="L1973" s="50" t="n">
        <v>55092.86</v>
      </c>
      <c r="M1973" s="50" t="n">
        <v>209328.41</v>
      </c>
      <c r="N1973" s="50" t="n">
        <v>303895</v>
      </c>
      <c r="O1973" s="50" t="n">
        <v>-2211.22</v>
      </c>
      <c r="P1973" s="50" t="n">
        <v>-2840159.32</v>
      </c>
      <c r="Q1973" s="51" t="n">
        <v>-2538475.54</v>
      </c>
    </row>
    <row r="1974" customFormat="false" ht="12.75" hidden="false" customHeight="false" outlineLevel="0" collapsed="false">
      <c r="B1974" s="85" t="s">
        <v>47</v>
      </c>
      <c r="C1974" s="13" t="n">
        <v>1973</v>
      </c>
      <c r="D1974" s="50" t="n">
        <v>5487778.97645689</v>
      </c>
      <c r="E1974" s="50" t="n">
        <v>0</v>
      </c>
      <c r="F1974" s="50" t="n">
        <v>0</v>
      </c>
      <c r="G1974" s="50" t="n">
        <v>13546.77</v>
      </c>
      <c r="H1974" s="50" t="n">
        <v>-91862</v>
      </c>
      <c r="I1974" s="50" t="n">
        <v>0</v>
      </c>
      <c r="J1974" s="50" t="n">
        <v>0</v>
      </c>
      <c r="K1974" s="50" t="n">
        <v>-2153.09</v>
      </c>
      <c r="L1974" s="50" t="n">
        <v>924.76</v>
      </c>
      <c r="M1974" s="50" t="n">
        <v>515201.52</v>
      </c>
      <c r="N1974" s="50" t="n">
        <v>435657.96</v>
      </c>
      <c r="O1974" s="50" t="n">
        <v>-656933.2</v>
      </c>
      <c r="P1974" s="50" t="n">
        <v>461978.1</v>
      </c>
      <c r="Q1974" s="51" t="n">
        <v>240702.86</v>
      </c>
    </row>
    <row r="1975" customFormat="false" ht="12.75" hidden="false" customHeight="false" outlineLevel="0" collapsed="false">
      <c r="B1975" s="85" t="s">
        <v>50</v>
      </c>
      <c r="C1975" s="13" t="n">
        <v>1974</v>
      </c>
      <c r="D1975" s="50" t="n">
        <v>1981680.10718815</v>
      </c>
      <c r="E1975" s="50" t="n">
        <v>0</v>
      </c>
      <c r="F1975" s="50" t="n">
        <v>0</v>
      </c>
      <c r="G1975" s="50" t="n">
        <v>0</v>
      </c>
      <c r="H1975" s="50" t="n">
        <v>0</v>
      </c>
      <c r="I1975" s="50" t="n">
        <v>0</v>
      </c>
      <c r="J1975" s="50" t="n">
        <v>0</v>
      </c>
      <c r="K1975" s="50" t="n">
        <v>0</v>
      </c>
      <c r="L1975" s="50" t="n">
        <v>0</v>
      </c>
      <c r="M1975" s="50" t="n">
        <v>0</v>
      </c>
      <c r="N1975" s="50" t="n">
        <v>0</v>
      </c>
      <c r="O1975" s="50" t="n">
        <v>220020.76</v>
      </c>
      <c r="P1975" s="50" t="n">
        <v>-615647.07</v>
      </c>
      <c r="Q1975" s="51" t="n">
        <v>-395626.31</v>
      </c>
    </row>
    <row r="1976" customFormat="false" ht="12.75" hidden="false" customHeight="false" outlineLevel="0" collapsed="false">
      <c r="B1976" s="85" t="s">
        <v>53</v>
      </c>
      <c r="C1976" s="13" t="n">
        <v>1975</v>
      </c>
      <c r="D1976" s="50" t="n">
        <v>584934.866082208</v>
      </c>
      <c r="E1976" s="50" t="n">
        <v>0</v>
      </c>
      <c r="F1976" s="50" t="n">
        <v>0</v>
      </c>
      <c r="G1976" s="50" t="n">
        <v>398.43</v>
      </c>
      <c r="H1976" s="50" t="n">
        <v>-18997.38</v>
      </c>
      <c r="I1976" s="50" t="n">
        <v>0</v>
      </c>
      <c r="J1976" s="50" t="n">
        <v>0</v>
      </c>
      <c r="K1976" s="50" t="n">
        <v>0</v>
      </c>
      <c r="L1976" s="50" t="n">
        <v>0</v>
      </c>
      <c r="M1976" s="50" t="n">
        <v>0</v>
      </c>
      <c r="N1976" s="50" t="n">
        <v>-18598.95</v>
      </c>
      <c r="O1976" s="50" t="n">
        <v>0</v>
      </c>
      <c r="P1976" s="50" t="n">
        <v>0</v>
      </c>
      <c r="Q1976" s="51" t="n">
        <v>-18598.95</v>
      </c>
    </row>
    <row r="1977" customFormat="false" ht="12.75" hidden="false" customHeight="false" outlineLevel="0" collapsed="false">
      <c r="B1977" s="85" t="s">
        <v>56</v>
      </c>
      <c r="C1977" s="13" t="n">
        <v>1976</v>
      </c>
      <c r="D1977" s="50" t="n">
        <v>1268022.25831928</v>
      </c>
      <c r="E1977" s="50" t="n">
        <v>0</v>
      </c>
      <c r="F1977" s="50" t="n">
        <v>0</v>
      </c>
      <c r="G1977" s="50" t="n">
        <v>1195.3</v>
      </c>
      <c r="H1977" s="50" t="n">
        <v>0</v>
      </c>
      <c r="I1977" s="50" t="n">
        <v>0</v>
      </c>
      <c r="J1977" s="50" t="n">
        <v>0</v>
      </c>
      <c r="K1977" s="50" t="n">
        <v>0</v>
      </c>
      <c r="L1977" s="50" t="n">
        <v>0</v>
      </c>
      <c r="M1977" s="50" t="n">
        <v>0</v>
      </c>
      <c r="N1977" s="50" t="n">
        <v>1195.3</v>
      </c>
      <c r="O1977" s="50" t="n">
        <v>0</v>
      </c>
      <c r="P1977" s="50" t="n">
        <v>0</v>
      </c>
      <c r="Q1977" s="51" t="n">
        <v>1195.3</v>
      </c>
    </row>
    <row r="1978" customFormat="false" ht="12.75" hidden="false" customHeight="false" outlineLevel="0" collapsed="false">
      <c r="B1978" s="85" t="s">
        <v>59</v>
      </c>
      <c r="C1978" s="13" t="n">
        <v>1977</v>
      </c>
      <c r="D1978" s="50" t="n">
        <v>21007.6851538326</v>
      </c>
      <c r="E1978" s="50" t="n">
        <v>0</v>
      </c>
      <c r="F1978" s="50" t="n">
        <v>0</v>
      </c>
      <c r="G1978" s="50" t="n">
        <v>0</v>
      </c>
      <c r="H1978" s="50" t="n">
        <v>0</v>
      </c>
      <c r="I1978" s="50" t="n">
        <v>0</v>
      </c>
      <c r="J1978" s="50" t="n">
        <v>0</v>
      </c>
      <c r="K1978" s="50" t="n">
        <v>0</v>
      </c>
      <c r="L1978" s="50" t="n">
        <v>0</v>
      </c>
      <c r="M1978" s="50" t="n">
        <v>0</v>
      </c>
      <c r="N1978" s="50" t="n">
        <v>0</v>
      </c>
      <c r="O1978" s="50" t="n">
        <v>0</v>
      </c>
      <c r="P1978" s="50" t="n">
        <v>0</v>
      </c>
      <c r="Q1978" s="51" t="n">
        <v>0</v>
      </c>
    </row>
    <row r="1979" customFormat="false" ht="12.75" hidden="false" customHeight="false" outlineLevel="0" collapsed="false">
      <c r="B1979" s="85" t="s">
        <v>109</v>
      </c>
      <c r="C1979" s="13" t="n">
        <v>1978</v>
      </c>
      <c r="D1979" s="50" t="n">
        <v>-88400.5549699078</v>
      </c>
      <c r="E1979" s="50" t="n">
        <v>0</v>
      </c>
      <c r="F1979" s="50" t="n">
        <v>0</v>
      </c>
      <c r="G1979" s="50" t="n">
        <v>3856.85</v>
      </c>
      <c r="H1979" s="50" t="n">
        <v>0</v>
      </c>
      <c r="I1979" s="50" t="n">
        <v>0</v>
      </c>
      <c r="J1979" s="50" t="n">
        <v>0</v>
      </c>
      <c r="K1979" s="50" t="n">
        <v>0</v>
      </c>
      <c r="L1979" s="50" t="n">
        <v>0</v>
      </c>
      <c r="M1979" s="50" t="n">
        <v>0</v>
      </c>
      <c r="N1979" s="50" t="n">
        <v>3856.85</v>
      </c>
      <c r="O1979" s="50" t="n">
        <v>0</v>
      </c>
      <c r="P1979" s="50" t="n">
        <v>0</v>
      </c>
      <c r="Q1979" s="51" t="n">
        <v>3856.85</v>
      </c>
    </row>
    <row r="1980" customFormat="false" ht="12.75" hidden="false" customHeight="false" outlineLevel="0" collapsed="false">
      <c r="B1980" s="85" t="s">
        <v>64</v>
      </c>
      <c r="C1980" s="13" t="n">
        <v>1979</v>
      </c>
      <c r="D1980" s="50" t="n">
        <v>3483566.38024381</v>
      </c>
      <c r="E1980" s="50" t="n">
        <v>0</v>
      </c>
      <c r="F1980" s="50" t="n">
        <v>0</v>
      </c>
      <c r="G1980" s="50" t="n">
        <v>1211.95</v>
      </c>
      <c r="H1980" s="50" t="n">
        <v>43158</v>
      </c>
      <c r="I1980" s="50" t="n">
        <v>45990.09</v>
      </c>
      <c r="J1980" s="50" t="n">
        <v>45773</v>
      </c>
      <c r="K1980" s="50" t="n">
        <v>96340.28</v>
      </c>
      <c r="L1980" s="50" t="n">
        <v>46651.06</v>
      </c>
      <c r="M1980" s="50" t="n">
        <v>132221.26</v>
      </c>
      <c r="N1980" s="50" t="n">
        <v>411345.64</v>
      </c>
      <c r="O1980" s="50" t="n">
        <v>-128746.94</v>
      </c>
      <c r="P1980" s="50" t="n">
        <v>1015646.37</v>
      </c>
      <c r="Q1980" s="51" t="n">
        <v>1298245.07</v>
      </c>
    </row>
    <row r="1981" customFormat="false" ht="12.75" hidden="false" customHeight="false" outlineLevel="0" collapsed="false">
      <c r="B1981" s="85" t="s">
        <v>67</v>
      </c>
      <c r="C1981" s="13" t="n">
        <v>1980</v>
      </c>
      <c r="D1981" s="50" t="n">
        <v>258698.534688615</v>
      </c>
      <c r="E1981" s="50" t="n">
        <v>0</v>
      </c>
      <c r="F1981" s="50" t="n">
        <v>0</v>
      </c>
      <c r="G1981" s="50" t="n">
        <v>0</v>
      </c>
      <c r="H1981" s="50" t="n">
        <v>0</v>
      </c>
      <c r="I1981" s="50" t="n">
        <v>0</v>
      </c>
      <c r="J1981" s="50" t="n">
        <v>0</v>
      </c>
      <c r="K1981" s="50" t="n">
        <v>0</v>
      </c>
      <c r="L1981" s="50" t="n">
        <v>0</v>
      </c>
      <c r="M1981" s="50" t="n">
        <v>0</v>
      </c>
      <c r="N1981" s="50" t="n">
        <v>0</v>
      </c>
      <c r="O1981" s="50" t="n">
        <v>0</v>
      </c>
      <c r="P1981" s="50" t="n">
        <v>0</v>
      </c>
      <c r="Q1981" s="51" t="n">
        <v>0</v>
      </c>
    </row>
    <row r="1982" customFormat="false" ht="12.75" hidden="false" customHeight="false" outlineLevel="0" collapsed="false">
      <c r="B1982" s="85" t="s">
        <v>70</v>
      </c>
      <c r="C1982" s="13" t="n">
        <v>1981</v>
      </c>
      <c r="D1982" s="50" t="n">
        <v>622146.846548767</v>
      </c>
      <c r="E1982" s="50" t="n">
        <v>0</v>
      </c>
      <c r="F1982" s="50" t="n">
        <v>0</v>
      </c>
      <c r="G1982" s="50" t="n">
        <v>0</v>
      </c>
      <c r="H1982" s="50" t="n">
        <v>0</v>
      </c>
      <c r="I1982" s="50" t="n">
        <v>0</v>
      </c>
      <c r="J1982" s="50" t="n">
        <v>0</v>
      </c>
      <c r="K1982" s="50" t="n">
        <v>0</v>
      </c>
      <c r="L1982" s="50" t="n">
        <v>0</v>
      </c>
      <c r="M1982" s="50" t="n">
        <v>0</v>
      </c>
      <c r="N1982" s="50" t="n">
        <v>0</v>
      </c>
      <c r="O1982" s="50" t="n">
        <v>0</v>
      </c>
      <c r="P1982" s="50" t="n">
        <v>0</v>
      </c>
      <c r="Q1982" s="51" t="n">
        <v>0</v>
      </c>
    </row>
    <row r="1983" customFormat="false" ht="12.75" hidden="false" customHeight="false" outlineLevel="0" collapsed="false">
      <c r="B1983" s="85" t="s">
        <v>75</v>
      </c>
      <c r="C1983" s="13" t="n">
        <v>1982</v>
      </c>
      <c r="D1983" s="50" t="n">
        <v>3452694.28334975</v>
      </c>
      <c r="E1983" s="50" t="n">
        <v>0</v>
      </c>
      <c r="F1983" s="50" t="n">
        <v>0</v>
      </c>
      <c r="G1983" s="50" t="n">
        <v>1195.3</v>
      </c>
      <c r="H1983" s="50" t="n">
        <v>12047.89</v>
      </c>
      <c r="I1983" s="50" t="n">
        <v>25498.71</v>
      </c>
      <c r="J1983" s="50" t="n">
        <v>26719.63</v>
      </c>
      <c r="K1983" s="50" t="n">
        <v>71060.35</v>
      </c>
      <c r="L1983" s="50" t="n">
        <v>20257.73</v>
      </c>
      <c r="M1983" s="50" t="n">
        <v>35449.41</v>
      </c>
      <c r="N1983" s="50" t="n">
        <v>192229.02</v>
      </c>
      <c r="O1983" s="50" t="n">
        <v>26809.52</v>
      </c>
      <c r="P1983" s="50" t="n">
        <v>1914850.51</v>
      </c>
      <c r="Q1983" s="51" t="n">
        <v>2133889.05</v>
      </c>
    </row>
    <row r="1984" customFormat="false" ht="12.75" hidden="false" customHeight="false" outlineLevel="0" collapsed="false">
      <c r="B1984" s="85" t="s">
        <v>78</v>
      </c>
      <c r="C1984" s="13" t="n">
        <v>1983</v>
      </c>
      <c r="D1984" s="50" t="n">
        <v>239.438415848606</v>
      </c>
      <c r="E1984" s="50" t="n">
        <v>0</v>
      </c>
      <c r="F1984" s="50" t="n">
        <v>0</v>
      </c>
      <c r="G1984" s="50" t="n">
        <v>0</v>
      </c>
      <c r="H1984" s="50" t="n">
        <v>0</v>
      </c>
      <c r="I1984" s="50" t="n">
        <v>0</v>
      </c>
      <c r="J1984" s="50" t="n">
        <v>0</v>
      </c>
      <c r="K1984" s="50" t="n">
        <v>0</v>
      </c>
      <c r="L1984" s="50" t="n">
        <v>0</v>
      </c>
      <c r="M1984" s="50" t="n">
        <v>0</v>
      </c>
      <c r="N1984" s="50" t="n">
        <v>0</v>
      </c>
      <c r="O1984" s="50" t="n">
        <v>0</v>
      </c>
      <c r="P1984" s="50" t="n">
        <v>0</v>
      </c>
      <c r="Q1984" s="51" t="n">
        <v>0</v>
      </c>
    </row>
    <row r="1985" customFormat="false" ht="12.75" hidden="false" customHeight="false" outlineLevel="0" collapsed="false">
      <c r="B1985" s="85"/>
      <c r="C1985" s="13" t="n">
        <v>1984</v>
      </c>
      <c r="D1985" s="50"/>
      <c r="E1985" s="50"/>
      <c r="F1985" s="50"/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1"/>
    </row>
    <row r="1986" customFormat="false" ht="12.75" hidden="false" customHeight="false" outlineLevel="0" collapsed="false">
      <c r="B1986" s="85" t="s">
        <v>83</v>
      </c>
      <c r="C1986" s="13" t="n">
        <v>1985</v>
      </c>
      <c r="D1986" s="50" t="s">
        <v>4</v>
      </c>
      <c r="E1986" s="50"/>
      <c r="F1986" s="50"/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1"/>
    </row>
    <row r="1987" customFormat="false" ht="12.75" hidden="false" customHeight="false" outlineLevel="0" collapsed="false">
      <c r="B1987" s="85" t="s">
        <v>22</v>
      </c>
      <c r="C1987" s="13" t="n">
        <v>1986</v>
      </c>
      <c r="D1987" s="50" t="n">
        <v>576670.645172297</v>
      </c>
      <c r="E1987" s="50" t="n">
        <v>0</v>
      </c>
      <c r="F1987" s="50" t="n">
        <v>0</v>
      </c>
      <c r="G1987" s="50" t="n">
        <v>0</v>
      </c>
      <c r="H1987" s="50" t="n">
        <v>0</v>
      </c>
      <c r="I1987" s="50" t="n">
        <v>0</v>
      </c>
      <c r="J1987" s="50" t="n">
        <v>0</v>
      </c>
      <c r="K1987" s="50" t="n">
        <v>0</v>
      </c>
      <c r="L1987" s="50" t="n">
        <v>0</v>
      </c>
      <c r="M1987" s="50" t="n">
        <v>0</v>
      </c>
      <c r="N1987" s="50" t="n">
        <v>0</v>
      </c>
      <c r="O1987" s="50" t="n">
        <v>0</v>
      </c>
      <c r="P1987" s="50" t="n">
        <v>0</v>
      </c>
      <c r="Q1987" s="51" t="n">
        <v>0</v>
      </c>
    </row>
    <row r="1988" customFormat="false" ht="12.75" hidden="false" customHeight="false" outlineLevel="0" collapsed="false">
      <c r="B1988" s="85" t="s">
        <v>27</v>
      </c>
      <c r="C1988" s="13" t="n">
        <v>1987</v>
      </c>
      <c r="D1988" s="50" t="n">
        <v>0</v>
      </c>
      <c r="E1988" s="50" t="n">
        <v>0</v>
      </c>
      <c r="F1988" s="50" t="n">
        <v>0</v>
      </c>
      <c r="G1988" s="50" t="n">
        <v>0</v>
      </c>
      <c r="H1988" s="50" t="n">
        <v>0</v>
      </c>
      <c r="I1988" s="50" t="n">
        <v>0</v>
      </c>
      <c r="J1988" s="50" t="n">
        <v>0</v>
      </c>
      <c r="K1988" s="50" t="n">
        <v>0</v>
      </c>
      <c r="L1988" s="50" t="n">
        <v>0</v>
      </c>
      <c r="M1988" s="50" t="n">
        <v>0</v>
      </c>
      <c r="N1988" s="50" t="n">
        <v>0</v>
      </c>
      <c r="O1988" s="50" t="n">
        <v>0</v>
      </c>
      <c r="P1988" s="50" t="n">
        <v>0</v>
      </c>
      <c r="Q1988" s="51" t="n">
        <v>0</v>
      </c>
    </row>
    <row r="1989" customFormat="false" ht="12.75" hidden="false" customHeight="false" outlineLevel="0" collapsed="false">
      <c r="B1989" s="85" t="s">
        <v>77</v>
      </c>
      <c r="C1989" s="13" t="n">
        <v>1988</v>
      </c>
      <c r="D1989" s="50" t="n">
        <v>1173002.79796663</v>
      </c>
      <c r="E1989" s="50" t="n">
        <v>0</v>
      </c>
      <c r="F1989" s="50" t="n">
        <v>0</v>
      </c>
      <c r="G1989" s="50" t="n">
        <v>0</v>
      </c>
      <c r="H1989" s="50" t="n">
        <v>-0.407439757169279</v>
      </c>
      <c r="I1989" s="50" t="n">
        <v>-10.5204011720594</v>
      </c>
      <c r="J1989" s="50" t="n">
        <v>-18.6769180968279</v>
      </c>
      <c r="K1989" s="50" t="n">
        <v>-56.201719223243</v>
      </c>
      <c r="L1989" s="50" t="n">
        <v>-10.8752451508375</v>
      </c>
      <c r="M1989" s="50" t="n">
        <v>-13.2433646793193</v>
      </c>
      <c r="N1989" s="50" t="n">
        <v>-109.925088079456</v>
      </c>
      <c r="O1989" s="50" t="n">
        <v>-491.409763463367</v>
      </c>
      <c r="P1989" s="50" t="n">
        <v>-1638.19905153902</v>
      </c>
      <c r="Q1989" s="51" t="n">
        <v>-2239.53390308184</v>
      </c>
    </row>
    <row r="1990" customFormat="false" ht="12.75" hidden="false" customHeight="false" outlineLevel="0" collapsed="false">
      <c r="B1990" s="85" t="s">
        <v>66</v>
      </c>
      <c r="C1990" s="13" t="n">
        <v>1989</v>
      </c>
      <c r="D1990" s="50" t="n">
        <v>1277979.26004438</v>
      </c>
      <c r="E1990" s="50" t="n">
        <v>0</v>
      </c>
      <c r="F1990" s="50" t="n">
        <v>0</v>
      </c>
      <c r="G1990" s="50" t="n">
        <v>0</v>
      </c>
      <c r="H1990" s="50" t="n">
        <v>0</v>
      </c>
      <c r="I1990" s="50" t="n">
        <v>0</v>
      </c>
      <c r="J1990" s="50" t="n">
        <v>0</v>
      </c>
      <c r="K1990" s="50" t="n">
        <v>0</v>
      </c>
      <c r="L1990" s="50" t="n">
        <v>0</v>
      </c>
      <c r="M1990" s="50" t="n">
        <v>0</v>
      </c>
      <c r="N1990" s="50" t="n">
        <v>0</v>
      </c>
      <c r="O1990" s="50" t="n">
        <v>0</v>
      </c>
      <c r="P1990" s="50" t="n">
        <v>0</v>
      </c>
      <c r="Q1990" s="51" t="n">
        <v>0</v>
      </c>
    </row>
    <row r="1991" customFormat="false" ht="12.75" hidden="false" customHeight="false" outlineLevel="0" collapsed="false">
      <c r="B1991" s="85" t="s">
        <v>45</v>
      </c>
      <c r="C1991" s="13" t="n">
        <v>1990</v>
      </c>
      <c r="D1991" s="50" t="n">
        <v>0</v>
      </c>
      <c r="E1991" s="50" t="n">
        <v>0</v>
      </c>
      <c r="F1991" s="50" t="n">
        <v>0</v>
      </c>
      <c r="G1991" s="50" t="n">
        <v>0</v>
      </c>
      <c r="H1991" s="50" t="n">
        <v>0</v>
      </c>
      <c r="I1991" s="50" t="n">
        <v>0</v>
      </c>
      <c r="J1991" s="50" t="n">
        <v>0</v>
      </c>
      <c r="K1991" s="50" t="n">
        <v>0</v>
      </c>
      <c r="L1991" s="50" t="n">
        <v>0</v>
      </c>
      <c r="M1991" s="50" t="n">
        <v>0</v>
      </c>
      <c r="N1991" s="50" t="n">
        <v>0</v>
      </c>
      <c r="O1991" s="50" t="n">
        <v>0</v>
      </c>
      <c r="P1991" s="50" t="n">
        <v>0</v>
      </c>
      <c r="Q1991" s="51" t="n">
        <v>0</v>
      </c>
    </row>
    <row r="1992" customFormat="false" ht="12.75" hidden="false" customHeight="false" outlineLevel="0" collapsed="false">
      <c r="B1992" s="85" t="s">
        <v>52</v>
      </c>
      <c r="C1992" s="13" t="n">
        <v>1991</v>
      </c>
      <c r="D1992" s="50" t="n">
        <v>171376.606062642</v>
      </c>
      <c r="E1992" s="50" t="n">
        <v>0</v>
      </c>
      <c r="F1992" s="50" t="n">
        <v>0</v>
      </c>
      <c r="G1992" s="50" t="n">
        <v>0</v>
      </c>
      <c r="H1992" s="50" t="n">
        <v>0</v>
      </c>
      <c r="I1992" s="50" t="n">
        <v>0</v>
      </c>
      <c r="J1992" s="50" t="n">
        <v>0</v>
      </c>
      <c r="K1992" s="50" t="n">
        <v>0</v>
      </c>
      <c r="L1992" s="50" t="n">
        <v>0</v>
      </c>
      <c r="M1992" s="50" t="n">
        <v>0</v>
      </c>
      <c r="N1992" s="50" t="n">
        <v>0</v>
      </c>
      <c r="O1992" s="50" t="n">
        <v>0</v>
      </c>
      <c r="P1992" s="50" t="n">
        <v>0</v>
      </c>
      <c r="Q1992" s="51" t="n">
        <v>0</v>
      </c>
    </row>
    <row r="1993" customFormat="false" ht="12.75" hidden="false" customHeight="false" outlineLevel="0" collapsed="false">
      <c r="B1993" s="85" t="s">
        <v>80</v>
      </c>
      <c r="C1993" s="13" t="n">
        <v>1992</v>
      </c>
      <c r="D1993" s="50" t="n">
        <v>0</v>
      </c>
      <c r="E1993" s="50" t="n">
        <v>0</v>
      </c>
      <c r="F1993" s="50" t="n">
        <v>0</v>
      </c>
      <c r="G1993" s="50" t="n">
        <v>0</v>
      </c>
      <c r="H1993" s="50" t="n">
        <v>0</v>
      </c>
      <c r="I1993" s="50" t="n">
        <v>0</v>
      </c>
      <c r="J1993" s="50" t="n">
        <v>0</v>
      </c>
      <c r="K1993" s="50" t="n">
        <v>0</v>
      </c>
      <c r="L1993" s="50" t="n">
        <v>0</v>
      </c>
      <c r="M1993" s="50" t="n">
        <v>0</v>
      </c>
      <c r="N1993" s="50" t="n">
        <v>0</v>
      </c>
      <c r="O1993" s="50" t="n">
        <v>0</v>
      </c>
      <c r="P1993" s="50" t="n">
        <v>0</v>
      </c>
      <c r="Q1993" s="51" t="n">
        <v>0</v>
      </c>
    </row>
    <row r="1994" customFormat="false" ht="12.75" hidden="false" customHeight="false" outlineLevel="0" collapsed="false">
      <c r="B1994" s="85" t="s">
        <v>49</v>
      </c>
      <c r="C1994" s="13" t="n">
        <v>1993</v>
      </c>
      <c r="D1994" s="50" t="n">
        <v>60943.0429761191</v>
      </c>
      <c r="E1994" s="50" t="n">
        <v>0</v>
      </c>
      <c r="F1994" s="50" t="n">
        <v>0</v>
      </c>
      <c r="G1994" s="50" t="n">
        <v>0</v>
      </c>
      <c r="H1994" s="50" t="n">
        <v>0</v>
      </c>
      <c r="I1994" s="50" t="n">
        <v>0</v>
      </c>
      <c r="J1994" s="50" t="n">
        <v>0</v>
      </c>
      <c r="K1994" s="50" t="n">
        <v>0</v>
      </c>
      <c r="L1994" s="50" t="n">
        <v>0</v>
      </c>
      <c r="M1994" s="50" t="n">
        <v>0</v>
      </c>
      <c r="N1994" s="50" t="n">
        <v>0</v>
      </c>
      <c r="O1994" s="50" t="n">
        <v>0</v>
      </c>
      <c r="P1994" s="50" t="n">
        <v>0</v>
      </c>
      <c r="Q1994" s="51" t="n">
        <v>0</v>
      </c>
    </row>
    <row r="1995" customFormat="false" ht="12.75" hidden="false" customHeight="false" outlineLevel="0" collapsed="false">
      <c r="B1995" s="85" t="s">
        <v>34</v>
      </c>
      <c r="C1995" s="13" t="n">
        <v>1994</v>
      </c>
      <c r="D1995" s="50" t="n">
        <v>16708.4572956025</v>
      </c>
      <c r="E1995" s="50" t="n">
        <v>0</v>
      </c>
      <c r="F1995" s="50" t="n">
        <v>0</v>
      </c>
      <c r="G1995" s="50" t="n">
        <v>0</v>
      </c>
      <c r="H1995" s="50" t="n">
        <v>0</v>
      </c>
      <c r="I1995" s="50" t="n">
        <v>0</v>
      </c>
      <c r="J1995" s="50" t="n">
        <v>0</v>
      </c>
      <c r="K1995" s="50" t="n">
        <v>0</v>
      </c>
      <c r="L1995" s="50" t="n">
        <v>0</v>
      </c>
      <c r="M1995" s="50" t="n">
        <v>0</v>
      </c>
      <c r="N1995" s="50" t="n">
        <v>0</v>
      </c>
      <c r="O1995" s="50" t="n">
        <v>0</v>
      </c>
      <c r="P1995" s="50" t="n">
        <v>0</v>
      </c>
      <c r="Q1995" s="51" t="n">
        <v>0</v>
      </c>
    </row>
    <row r="1996" customFormat="false" ht="12.75" hidden="false" customHeight="false" outlineLevel="0" collapsed="false">
      <c r="B1996" s="85" t="s">
        <v>69</v>
      </c>
      <c r="C1996" s="13" t="n">
        <v>1995</v>
      </c>
      <c r="D1996" s="50" t="n">
        <v>2.23061821818388E-005</v>
      </c>
      <c r="E1996" s="50" t="n">
        <v>0</v>
      </c>
      <c r="F1996" s="50" t="n">
        <v>0</v>
      </c>
      <c r="G1996" s="50" t="n">
        <v>0</v>
      </c>
      <c r="H1996" s="50" t="n">
        <v>0</v>
      </c>
      <c r="I1996" s="50" t="n">
        <v>0</v>
      </c>
      <c r="J1996" s="50" t="n">
        <v>0</v>
      </c>
      <c r="K1996" s="50" t="n">
        <v>0</v>
      </c>
      <c r="L1996" s="50" t="n">
        <v>0</v>
      </c>
      <c r="M1996" s="50" t="n">
        <v>0</v>
      </c>
      <c r="N1996" s="50" t="n">
        <v>0</v>
      </c>
      <c r="O1996" s="50" t="n">
        <v>0</v>
      </c>
      <c r="P1996" s="50" t="n">
        <v>0</v>
      </c>
      <c r="Q1996" s="51" t="n">
        <v>0</v>
      </c>
    </row>
    <row r="1997" customFormat="false" ht="12.75" hidden="false" customHeight="false" outlineLevel="0" collapsed="false">
      <c r="B1997" s="85" t="s">
        <v>72</v>
      </c>
      <c r="C1997" s="13" t="n">
        <v>1996</v>
      </c>
      <c r="D1997" s="50" t="n">
        <v>0</v>
      </c>
      <c r="E1997" s="50" t="n">
        <v>0</v>
      </c>
      <c r="F1997" s="50" t="n">
        <v>0</v>
      </c>
      <c r="G1997" s="50" t="n">
        <v>0</v>
      </c>
      <c r="H1997" s="50" t="n">
        <v>0</v>
      </c>
      <c r="I1997" s="50" t="n">
        <v>0</v>
      </c>
      <c r="J1997" s="50" t="n">
        <v>0</v>
      </c>
      <c r="K1997" s="50" t="n">
        <v>0</v>
      </c>
      <c r="L1997" s="50" t="n">
        <v>0</v>
      </c>
      <c r="M1997" s="50" t="n">
        <v>0</v>
      </c>
      <c r="N1997" s="50" t="n">
        <v>0</v>
      </c>
      <c r="O1997" s="50" t="n">
        <v>0</v>
      </c>
      <c r="P1997" s="50" t="n">
        <v>0</v>
      </c>
      <c r="Q1997" s="51" t="n">
        <v>0</v>
      </c>
    </row>
    <row r="1998" customFormat="false" ht="12.75" hidden="false" customHeight="false" outlineLevel="0" collapsed="false">
      <c r="B1998" s="85" t="s">
        <v>31</v>
      </c>
      <c r="C1998" s="13" t="n">
        <v>1997</v>
      </c>
      <c r="D1998" s="50" t="n">
        <v>0</v>
      </c>
      <c r="E1998" s="50" t="n">
        <v>0</v>
      </c>
      <c r="F1998" s="50" t="n">
        <v>0</v>
      </c>
      <c r="G1998" s="50" t="n">
        <v>0</v>
      </c>
      <c r="H1998" s="50" t="n">
        <v>0</v>
      </c>
      <c r="I1998" s="50" t="n">
        <v>0</v>
      </c>
      <c r="J1998" s="50" t="n">
        <v>0</v>
      </c>
      <c r="K1998" s="50" t="n">
        <v>0</v>
      </c>
      <c r="L1998" s="50" t="n">
        <v>0</v>
      </c>
      <c r="M1998" s="50" t="n">
        <v>0</v>
      </c>
      <c r="N1998" s="50" t="n">
        <v>0</v>
      </c>
      <c r="O1998" s="50" t="n">
        <v>0</v>
      </c>
      <c r="P1998" s="50" t="n">
        <v>0</v>
      </c>
      <c r="Q1998" s="51" t="n">
        <v>0</v>
      </c>
    </row>
    <row r="1999" customFormat="false" ht="12.75" hidden="false" customHeight="false" outlineLevel="0" collapsed="false">
      <c r="B1999" s="85" t="s">
        <v>37</v>
      </c>
      <c r="C1999" s="13" t="n">
        <v>1998</v>
      </c>
      <c r="D1999" s="50" t="n">
        <v>0</v>
      </c>
      <c r="E1999" s="50" t="n">
        <v>0</v>
      </c>
      <c r="F1999" s="50" t="n">
        <v>0</v>
      </c>
      <c r="G1999" s="50" t="n">
        <v>0</v>
      </c>
      <c r="H1999" s="50" t="n">
        <v>0</v>
      </c>
      <c r="I1999" s="50" t="n">
        <v>0</v>
      </c>
      <c r="J1999" s="50" t="n">
        <v>0</v>
      </c>
      <c r="K1999" s="50" t="n">
        <v>0</v>
      </c>
      <c r="L1999" s="50" t="n">
        <v>0</v>
      </c>
      <c r="M1999" s="50" t="n">
        <v>0</v>
      </c>
      <c r="N1999" s="50" t="n">
        <v>0</v>
      </c>
      <c r="O1999" s="50" t="n">
        <v>0</v>
      </c>
      <c r="P1999" s="50" t="n">
        <v>0</v>
      </c>
      <c r="Q1999" s="51" t="n">
        <v>0</v>
      </c>
    </row>
    <row r="2000" customFormat="false" ht="12.75" hidden="false" customHeight="false" outlineLevel="0" collapsed="false">
      <c r="B2000" s="85" t="n">
        <v>0</v>
      </c>
      <c r="C2000" s="13" t="n">
        <v>1999</v>
      </c>
      <c r="D2000" s="50" t="n">
        <v>0</v>
      </c>
      <c r="E2000" s="50" t="n">
        <v>0</v>
      </c>
      <c r="F2000" s="50" t="n">
        <v>0</v>
      </c>
      <c r="G2000" s="50" t="n">
        <v>0</v>
      </c>
      <c r="H2000" s="50" t="n">
        <v>0</v>
      </c>
      <c r="I2000" s="50" t="n">
        <v>0</v>
      </c>
      <c r="J2000" s="50" t="n">
        <v>0</v>
      </c>
      <c r="K2000" s="50" t="n">
        <v>0</v>
      </c>
      <c r="L2000" s="50" t="n">
        <v>0</v>
      </c>
      <c r="M2000" s="50" t="n">
        <v>0</v>
      </c>
      <c r="N2000" s="50" t="n">
        <v>0</v>
      </c>
      <c r="O2000" s="50" t="n">
        <v>0</v>
      </c>
      <c r="P2000" s="50" t="n">
        <v>0</v>
      </c>
      <c r="Q2000" s="51" t="n">
        <v>0</v>
      </c>
    </row>
    <row r="2001" customFormat="false" ht="12.75" hidden="false" customHeight="false" outlineLevel="0" collapsed="false">
      <c r="B2001" s="87" t="n">
        <v>0</v>
      </c>
      <c r="C2001" s="64" t="n">
        <v>2000</v>
      </c>
      <c r="D2001" s="54" t="n">
        <v>0</v>
      </c>
      <c r="E2001" s="54" t="n">
        <v>0</v>
      </c>
      <c r="F2001" s="54" t="n">
        <v>0</v>
      </c>
      <c r="G2001" s="54" t="n">
        <v>0</v>
      </c>
      <c r="H2001" s="54" t="n">
        <v>0</v>
      </c>
      <c r="I2001" s="54" t="n">
        <v>0</v>
      </c>
      <c r="J2001" s="54" t="n">
        <v>0</v>
      </c>
      <c r="K2001" s="54" t="n">
        <v>0</v>
      </c>
      <c r="L2001" s="54" t="n">
        <v>0</v>
      </c>
      <c r="M2001" s="54" t="n">
        <v>0</v>
      </c>
      <c r="N2001" s="54" t="n">
        <v>0</v>
      </c>
      <c r="O2001" s="54" t="n">
        <v>0</v>
      </c>
      <c r="P2001" s="54" t="n">
        <v>0</v>
      </c>
      <c r="Q2001" s="55" t="n">
        <v>0</v>
      </c>
    </row>
    <row r="2002" customFormat="false" ht="12.75" hidden="false" customHeight="false" outlineLevel="0" collapsed="false">
      <c r="A2002" s="0" t="n">
        <v>51</v>
      </c>
      <c r="B2002" s="57" t="n">
        <v>36976</v>
      </c>
      <c r="C2002" s="58" t="n">
        <v>2001</v>
      </c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83"/>
    </row>
    <row r="2003" customFormat="false" ht="12.75" hidden="false" customHeight="false" outlineLevel="0" collapsed="false">
      <c r="B2003" s="61"/>
      <c r="C2003" s="13" t="n">
        <v>2002</v>
      </c>
      <c r="D2003" s="13"/>
      <c r="E2003" s="21" t="s">
        <v>5</v>
      </c>
      <c r="F2003" s="21" t="s">
        <v>6</v>
      </c>
      <c r="G2003" s="21" t="s">
        <v>7</v>
      </c>
      <c r="H2003" s="21" t="s">
        <v>8</v>
      </c>
      <c r="I2003" s="21" t="s">
        <v>9</v>
      </c>
      <c r="J2003" s="21" t="s">
        <v>10</v>
      </c>
      <c r="K2003" s="21" t="s">
        <v>11</v>
      </c>
      <c r="L2003" s="21" t="s">
        <v>12</v>
      </c>
      <c r="M2003" s="21" t="s">
        <v>13</v>
      </c>
      <c r="N2003" s="21" t="s">
        <v>14</v>
      </c>
      <c r="O2003" s="21" t="n">
        <v>2002</v>
      </c>
      <c r="P2003" s="21" t="s">
        <v>15</v>
      </c>
      <c r="Q2003" s="84" t="s">
        <v>16</v>
      </c>
    </row>
    <row r="2004" customFormat="false" ht="12.75" hidden="false" customHeight="false" outlineLevel="0" collapsed="false">
      <c r="B2004" s="85" t="s">
        <v>107</v>
      </c>
      <c r="C2004" s="13" t="n">
        <v>2003</v>
      </c>
      <c r="D2004" s="13" t="s">
        <v>4</v>
      </c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86"/>
    </row>
    <row r="2005" customFormat="false" ht="12.75" hidden="false" customHeight="false" outlineLevel="0" collapsed="false">
      <c r="B2005" s="85" t="s">
        <v>19</v>
      </c>
      <c r="C2005" s="13" t="n">
        <v>2004</v>
      </c>
      <c r="D2005" s="50" t="n">
        <v>21691926.5254134</v>
      </c>
      <c r="E2005" s="50" t="n">
        <v>0</v>
      </c>
      <c r="F2005" s="50" t="n">
        <v>0</v>
      </c>
      <c r="G2005" s="50" t="n">
        <v>35701.85</v>
      </c>
      <c r="H2005" s="50" t="n">
        <v>146413.26</v>
      </c>
      <c r="I2005" s="50" t="n">
        <v>314762.68</v>
      </c>
      <c r="J2005" s="50" t="n">
        <v>263943.79</v>
      </c>
      <c r="K2005" s="50" t="n">
        <v>120946.88</v>
      </c>
      <c r="L2005" s="50" t="n">
        <v>271969</v>
      </c>
      <c r="M2005" s="50" t="n">
        <v>1324139.36</v>
      </c>
      <c r="N2005" s="50" t="n">
        <v>2477876.82</v>
      </c>
      <c r="O2005" s="50" t="n">
        <v>-675085.38</v>
      </c>
      <c r="P2005" s="50" t="n">
        <v>845262.359999999</v>
      </c>
      <c r="Q2005" s="51" t="n">
        <v>2648053.8</v>
      </c>
    </row>
    <row r="2006" customFormat="false" ht="12.75" hidden="false" customHeight="false" outlineLevel="0" collapsed="false">
      <c r="B2006" s="85" t="s">
        <v>20</v>
      </c>
      <c r="C2006" s="13" t="n">
        <v>2005</v>
      </c>
      <c r="D2006" s="50" t="n">
        <v>7584607.260321</v>
      </c>
      <c r="E2006" s="50" t="n">
        <v>0</v>
      </c>
      <c r="F2006" s="50" t="n">
        <v>0</v>
      </c>
      <c r="G2006" s="50" t="n">
        <v>0</v>
      </c>
      <c r="H2006" s="50" t="n">
        <v>0</v>
      </c>
      <c r="I2006" s="50" t="n">
        <v>0</v>
      </c>
      <c r="J2006" s="50" t="n">
        <v>0</v>
      </c>
      <c r="K2006" s="50" t="n">
        <v>0</v>
      </c>
      <c r="L2006" s="50" t="n">
        <v>0</v>
      </c>
      <c r="M2006" s="50" t="n">
        <v>0</v>
      </c>
      <c r="N2006" s="50" t="n">
        <v>0</v>
      </c>
      <c r="O2006" s="50" t="n">
        <v>-219722.82</v>
      </c>
      <c r="P2006" s="50" t="n">
        <v>208688.94</v>
      </c>
      <c r="Q2006" s="51" t="n">
        <v>-11033.88</v>
      </c>
    </row>
    <row r="2007" customFormat="false" ht="12.75" hidden="false" customHeight="false" outlineLevel="0" collapsed="false">
      <c r="B2007" s="85" t="s">
        <v>108</v>
      </c>
      <c r="C2007" s="13" t="n">
        <v>2006</v>
      </c>
      <c r="D2007" s="50" t="n">
        <v>39206.4630932117</v>
      </c>
      <c r="E2007" s="50" t="n">
        <v>0</v>
      </c>
      <c r="F2007" s="50" t="n">
        <v>0</v>
      </c>
      <c r="G2007" s="50" t="n">
        <v>0</v>
      </c>
      <c r="H2007" s="50" t="n">
        <v>0</v>
      </c>
      <c r="I2007" s="50" t="n">
        <v>0</v>
      </c>
      <c r="J2007" s="50" t="n">
        <v>0</v>
      </c>
      <c r="K2007" s="50" t="n">
        <v>0</v>
      </c>
      <c r="L2007" s="50" t="n">
        <v>0</v>
      </c>
      <c r="M2007" s="50" t="n">
        <v>0</v>
      </c>
      <c r="N2007" s="50" t="n">
        <v>0</v>
      </c>
      <c r="O2007" s="50" t="n">
        <v>0</v>
      </c>
      <c r="P2007" s="50" t="n">
        <v>0</v>
      </c>
      <c r="Q2007" s="51" t="n">
        <v>0</v>
      </c>
    </row>
    <row r="2008" customFormat="false" ht="12.75" hidden="false" customHeight="false" outlineLevel="0" collapsed="false">
      <c r="B2008" s="85" t="s">
        <v>25</v>
      </c>
      <c r="C2008" s="13" t="n">
        <v>2007</v>
      </c>
      <c r="D2008" s="50" t="n">
        <v>7959863.45064373</v>
      </c>
      <c r="E2008" s="50" t="n">
        <v>0</v>
      </c>
      <c r="F2008" s="50" t="n">
        <v>0</v>
      </c>
      <c r="G2008" s="50" t="n">
        <v>11058.71</v>
      </c>
      <c r="H2008" s="50" t="n">
        <v>124560.31</v>
      </c>
      <c r="I2008" s="50" t="n">
        <v>146340.32</v>
      </c>
      <c r="J2008" s="50" t="n">
        <v>117680.94</v>
      </c>
      <c r="K2008" s="50" t="n">
        <v>239001</v>
      </c>
      <c r="L2008" s="50" t="n">
        <v>149572.56</v>
      </c>
      <c r="M2008" s="50" t="n">
        <v>432442.27</v>
      </c>
      <c r="N2008" s="50" t="n">
        <v>1220656.11</v>
      </c>
      <c r="O2008" s="50" t="n">
        <v>87621.24</v>
      </c>
      <c r="P2008" s="50" t="n">
        <v>709957.93</v>
      </c>
      <c r="Q2008" s="51" t="n">
        <v>2018235.28</v>
      </c>
    </row>
    <row r="2009" customFormat="false" ht="12.75" hidden="false" customHeight="false" outlineLevel="0" collapsed="false">
      <c r="B2009" s="85" t="s">
        <v>29</v>
      </c>
      <c r="C2009" s="13" t="n">
        <v>2008</v>
      </c>
      <c r="D2009" s="50" t="n">
        <v>236464.467483465</v>
      </c>
      <c r="E2009" s="50" t="n">
        <v>0</v>
      </c>
      <c r="F2009" s="50" t="n">
        <v>0</v>
      </c>
      <c r="G2009" s="50" t="n">
        <v>0</v>
      </c>
      <c r="H2009" s="50" t="n">
        <v>0</v>
      </c>
      <c r="I2009" s="50" t="n">
        <v>0</v>
      </c>
      <c r="J2009" s="50" t="n">
        <v>0</v>
      </c>
      <c r="K2009" s="50" t="n">
        <v>0</v>
      </c>
      <c r="L2009" s="50" t="n">
        <v>0</v>
      </c>
      <c r="M2009" s="50" t="n">
        <v>0</v>
      </c>
      <c r="N2009" s="50" t="n">
        <v>0</v>
      </c>
      <c r="O2009" s="50" t="n">
        <v>0</v>
      </c>
      <c r="P2009" s="50" t="n">
        <v>0</v>
      </c>
      <c r="Q2009" s="51" t="n">
        <v>0</v>
      </c>
    </row>
    <row r="2010" customFormat="false" ht="12.75" hidden="false" customHeight="false" outlineLevel="0" collapsed="false">
      <c r="B2010" s="85" t="s">
        <v>32</v>
      </c>
      <c r="C2010" s="13" t="n">
        <v>2009</v>
      </c>
      <c r="D2010" s="50" t="n">
        <v>126236.4271971</v>
      </c>
      <c r="E2010" s="50" t="n">
        <v>0</v>
      </c>
      <c r="F2010" s="50" t="n">
        <v>0</v>
      </c>
      <c r="G2010" s="50" t="n">
        <v>1594.4</v>
      </c>
      <c r="H2010" s="50" t="n">
        <v>-22577.89</v>
      </c>
      <c r="I2010" s="50" t="n">
        <v>0</v>
      </c>
      <c r="J2010" s="50" t="n">
        <v>0</v>
      </c>
      <c r="K2010" s="50" t="n">
        <v>0</v>
      </c>
      <c r="L2010" s="50" t="n">
        <v>0</v>
      </c>
      <c r="M2010" s="50" t="n">
        <v>0</v>
      </c>
      <c r="N2010" s="50" t="n">
        <v>-20983.49</v>
      </c>
      <c r="O2010" s="50" t="n">
        <v>0</v>
      </c>
      <c r="P2010" s="50" t="n">
        <v>0</v>
      </c>
      <c r="Q2010" s="51" t="n">
        <v>-20983.49</v>
      </c>
    </row>
    <row r="2011" customFormat="false" ht="12.75" hidden="false" customHeight="false" outlineLevel="0" collapsed="false">
      <c r="B2011" s="85" t="s">
        <v>35</v>
      </c>
      <c r="C2011" s="13" t="n">
        <v>2010</v>
      </c>
      <c r="D2011" s="50" t="n">
        <v>437433.362040248</v>
      </c>
      <c r="E2011" s="50" t="n">
        <v>0</v>
      </c>
      <c r="F2011" s="50" t="n">
        <v>0</v>
      </c>
      <c r="G2011" s="50" t="n">
        <v>0</v>
      </c>
      <c r="H2011" s="50" t="n">
        <v>0</v>
      </c>
      <c r="I2011" s="50" t="n">
        <v>0</v>
      </c>
      <c r="J2011" s="50" t="n">
        <v>0</v>
      </c>
      <c r="K2011" s="50" t="n">
        <v>0</v>
      </c>
      <c r="L2011" s="50" t="n">
        <v>0</v>
      </c>
      <c r="M2011" s="50" t="n">
        <v>0</v>
      </c>
      <c r="N2011" s="50" t="n">
        <v>0</v>
      </c>
      <c r="O2011" s="50" t="n">
        <v>0</v>
      </c>
      <c r="P2011" s="50" t="n">
        <v>0</v>
      </c>
      <c r="Q2011" s="51" t="n">
        <v>0</v>
      </c>
    </row>
    <row r="2012" customFormat="false" ht="12.75" hidden="false" customHeight="false" outlineLevel="0" collapsed="false">
      <c r="B2012" s="85" t="s">
        <v>38</v>
      </c>
      <c r="C2012" s="13" t="n">
        <v>2011</v>
      </c>
      <c r="D2012" s="50" t="n">
        <v>0</v>
      </c>
      <c r="E2012" s="50" t="n">
        <v>0</v>
      </c>
      <c r="F2012" s="50" t="n">
        <v>0</v>
      </c>
      <c r="G2012" s="50" t="n">
        <v>0</v>
      </c>
      <c r="H2012" s="50" t="n">
        <v>0</v>
      </c>
      <c r="I2012" s="50" t="n">
        <v>0</v>
      </c>
      <c r="J2012" s="50" t="n">
        <v>0</v>
      </c>
      <c r="K2012" s="50" t="n">
        <v>0</v>
      </c>
      <c r="L2012" s="50" t="n">
        <v>0</v>
      </c>
      <c r="M2012" s="50" t="n">
        <v>0</v>
      </c>
      <c r="N2012" s="50" t="n">
        <v>0</v>
      </c>
      <c r="O2012" s="50" t="n">
        <v>0</v>
      </c>
      <c r="P2012" s="50" t="n">
        <v>0</v>
      </c>
      <c r="Q2012" s="51" t="n">
        <v>0</v>
      </c>
    </row>
    <row r="2013" customFormat="false" ht="12.75" hidden="false" customHeight="false" outlineLevel="0" collapsed="false">
      <c r="B2013" s="85" t="s">
        <v>43</v>
      </c>
      <c r="C2013" s="13" t="n">
        <v>2012</v>
      </c>
      <c r="D2013" s="50" t="n">
        <v>5310785.6704803</v>
      </c>
      <c r="E2013" s="50" t="n">
        <v>0</v>
      </c>
      <c r="F2013" s="50" t="n">
        <v>0</v>
      </c>
      <c r="G2013" s="50" t="n">
        <v>3799.57</v>
      </c>
      <c r="H2013" s="50" t="n">
        <v>138201.88</v>
      </c>
      <c r="I2013" s="50" t="n">
        <v>97266.6</v>
      </c>
      <c r="J2013" s="50" t="n">
        <v>74234.06</v>
      </c>
      <c r="K2013" s="50" t="n">
        <v>-282814.34</v>
      </c>
      <c r="L2013" s="50" t="n">
        <v>55104.5</v>
      </c>
      <c r="M2013" s="50" t="n">
        <v>209447.79</v>
      </c>
      <c r="N2013" s="50" t="n">
        <v>295240.06</v>
      </c>
      <c r="O2013" s="50" t="n">
        <v>-1877.24000000001</v>
      </c>
      <c r="P2013" s="50" t="n">
        <v>-2840499.3</v>
      </c>
      <c r="Q2013" s="51" t="n">
        <v>-2547136.48</v>
      </c>
    </row>
    <row r="2014" customFormat="false" ht="12.75" hidden="false" customHeight="false" outlineLevel="0" collapsed="false">
      <c r="B2014" s="85" t="s">
        <v>47</v>
      </c>
      <c r="C2014" s="13" t="n">
        <v>2013</v>
      </c>
      <c r="D2014" s="50" t="n">
        <v>5075252.90859497</v>
      </c>
      <c r="E2014" s="50" t="n">
        <v>0</v>
      </c>
      <c r="F2014" s="50" t="n">
        <v>0</v>
      </c>
      <c r="G2014" s="50" t="n">
        <v>12356.6</v>
      </c>
      <c r="H2014" s="50" t="n">
        <v>-110904.58</v>
      </c>
      <c r="I2014" s="50" t="n">
        <v>0</v>
      </c>
      <c r="J2014" s="50" t="n">
        <v>0</v>
      </c>
      <c r="K2014" s="50" t="n">
        <v>-2153.9</v>
      </c>
      <c r="L2014" s="50" t="n">
        <v>925.1</v>
      </c>
      <c r="M2014" s="50" t="n">
        <v>515393.81</v>
      </c>
      <c r="N2014" s="50" t="n">
        <v>415617.03</v>
      </c>
      <c r="O2014" s="50" t="n">
        <v>-657157.12</v>
      </c>
      <c r="P2014" s="50" t="n">
        <v>461423.57</v>
      </c>
      <c r="Q2014" s="51" t="n">
        <v>219883.48</v>
      </c>
    </row>
    <row r="2015" customFormat="false" ht="12.75" hidden="false" customHeight="false" outlineLevel="0" collapsed="false">
      <c r="B2015" s="85" t="s">
        <v>50</v>
      </c>
      <c r="C2015" s="13" t="n">
        <v>2014</v>
      </c>
      <c r="D2015" s="50" t="n">
        <v>1801790.79648741</v>
      </c>
      <c r="E2015" s="50" t="n">
        <v>0</v>
      </c>
      <c r="F2015" s="50" t="n">
        <v>0</v>
      </c>
      <c r="G2015" s="50" t="n">
        <v>0</v>
      </c>
      <c r="H2015" s="50" t="n">
        <v>0</v>
      </c>
      <c r="I2015" s="50" t="n">
        <v>0</v>
      </c>
      <c r="J2015" s="50" t="n">
        <v>0</v>
      </c>
      <c r="K2015" s="50" t="n">
        <v>0</v>
      </c>
      <c r="L2015" s="50" t="n">
        <v>0</v>
      </c>
      <c r="M2015" s="50" t="n">
        <v>0</v>
      </c>
      <c r="N2015" s="50" t="n">
        <v>0</v>
      </c>
      <c r="O2015" s="50" t="n">
        <v>220096.52</v>
      </c>
      <c r="P2015" s="50" t="n">
        <v>-615670.13</v>
      </c>
      <c r="Q2015" s="51" t="n">
        <v>-395573.61</v>
      </c>
    </row>
    <row r="2016" customFormat="false" ht="12.75" hidden="false" customHeight="false" outlineLevel="0" collapsed="false">
      <c r="B2016" s="85" t="s">
        <v>53</v>
      </c>
      <c r="C2016" s="13" t="n">
        <v>2015</v>
      </c>
      <c r="D2016" s="50" t="n">
        <v>419230.754231043</v>
      </c>
      <c r="E2016" s="50" t="n">
        <v>0</v>
      </c>
      <c r="F2016" s="50" t="n">
        <v>0</v>
      </c>
      <c r="G2016" s="50" t="n">
        <v>797.2</v>
      </c>
      <c r="H2016" s="50" t="n">
        <v>-19005.13</v>
      </c>
      <c r="I2016" s="50" t="n">
        <v>0</v>
      </c>
      <c r="J2016" s="50" t="n">
        <v>0</v>
      </c>
      <c r="K2016" s="50" t="n">
        <v>0</v>
      </c>
      <c r="L2016" s="50" t="n">
        <v>0</v>
      </c>
      <c r="M2016" s="50" t="n">
        <v>0</v>
      </c>
      <c r="N2016" s="50" t="n">
        <v>-18207.93</v>
      </c>
      <c r="O2016" s="50" t="n">
        <v>0</v>
      </c>
      <c r="P2016" s="50" t="n">
        <v>0</v>
      </c>
      <c r="Q2016" s="51" t="n">
        <v>-18207.93</v>
      </c>
    </row>
    <row r="2017" customFormat="false" ht="12.75" hidden="false" customHeight="false" outlineLevel="0" collapsed="false">
      <c r="B2017" s="85" t="s">
        <v>56</v>
      </c>
      <c r="C2017" s="13" t="n">
        <v>2016</v>
      </c>
      <c r="D2017" s="50" t="n">
        <v>662818.33459578</v>
      </c>
      <c r="E2017" s="50" t="n">
        <v>0</v>
      </c>
      <c r="F2017" s="50" t="n">
        <v>0</v>
      </c>
      <c r="G2017" s="50" t="n">
        <v>0</v>
      </c>
      <c r="H2017" s="50" t="n">
        <v>0</v>
      </c>
      <c r="I2017" s="50" t="n">
        <v>0</v>
      </c>
      <c r="J2017" s="50" t="n">
        <v>0</v>
      </c>
      <c r="K2017" s="50" t="n">
        <v>0</v>
      </c>
      <c r="L2017" s="50" t="n">
        <v>0</v>
      </c>
      <c r="M2017" s="50" t="n">
        <v>0</v>
      </c>
      <c r="N2017" s="50" t="n">
        <v>0</v>
      </c>
      <c r="O2017" s="50" t="n">
        <v>0</v>
      </c>
      <c r="P2017" s="50" t="n">
        <v>0</v>
      </c>
      <c r="Q2017" s="51" t="n">
        <v>0</v>
      </c>
    </row>
    <row r="2018" customFormat="false" ht="12.75" hidden="false" customHeight="false" outlineLevel="0" collapsed="false">
      <c r="B2018" s="85" t="s">
        <v>59</v>
      </c>
      <c r="C2018" s="13" t="n">
        <v>2017</v>
      </c>
      <c r="D2018" s="50" t="n">
        <v>28077.4210428632</v>
      </c>
      <c r="E2018" s="50" t="n">
        <v>0</v>
      </c>
      <c r="F2018" s="50" t="n">
        <v>0</v>
      </c>
      <c r="G2018" s="50" t="n">
        <v>0</v>
      </c>
      <c r="H2018" s="50" t="n">
        <v>0</v>
      </c>
      <c r="I2018" s="50" t="n">
        <v>0</v>
      </c>
      <c r="J2018" s="50" t="n">
        <v>0</v>
      </c>
      <c r="K2018" s="50" t="n">
        <v>0</v>
      </c>
      <c r="L2018" s="50" t="n">
        <v>0</v>
      </c>
      <c r="M2018" s="50" t="n">
        <v>0</v>
      </c>
      <c r="N2018" s="50" t="n">
        <v>0</v>
      </c>
      <c r="O2018" s="50" t="n">
        <v>0</v>
      </c>
      <c r="P2018" s="50" t="n">
        <v>0</v>
      </c>
      <c r="Q2018" s="51" t="n">
        <v>0</v>
      </c>
    </row>
    <row r="2019" customFormat="false" ht="12.75" hidden="false" customHeight="false" outlineLevel="0" collapsed="false">
      <c r="B2019" s="85" t="s">
        <v>109</v>
      </c>
      <c r="C2019" s="13" t="n">
        <v>2018</v>
      </c>
      <c r="D2019" s="50" t="n">
        <v>24403.9292743619</v>
      </c>
      <c r="E2019" s="50" t="n">
        <v>0</v>
      </c>
      <c r="F2019" s="50" t="n">
        <v>0</v>
      </c>
      <c r="G2019" s="50" t="n">
        <v>2790.2</v>
      </c>
      <c r="H2019" s="50" t="n">
        <v>0</v>
      </c>
      <c r="I2019" s="50" t="n">
        <v>0</v>
      </c>
      <c r="J2019" s="50" t="n">
        <v>0</v>
      </c>
      <c r="K2019" s="50" t="n">
        <v>0</v>
      </c>
      <c r="L2019" s="50" t="n">
        <v>0</v>
      </c>
      <c r="M2019" s="50" t="n">
        <v>0</v>
      </c>
      <c r="N2019" s="50" t="n">
        <v>2790.2</v>
      </c>
      <c r="O2019" s="50" t="n">
        <v>0</v>
      </c>
      <c r="P2019" s="50" t="n">
        <v>0</v>
      </c>
      <c r="Q2019" s="51" t="n">
        <v>2790.2</v>
      </c>
    </row>
    <row r="2020" customFormat="false" ht="12.75" hidden="false" customHeight="false" outlineLevel="0" collapsed="false">
      <c r="B2020" s="85" t="s">
        <v>64</v>
      </c>
      <c r="C2020" s="13" t="n">
        <v>2019</v>
      </c>
      <c r="D2020" s="50" t="n">
        <v>3826965.0022165</v>
      </c>
      <c r="E2020" s="50" t="n">
        <v>0</v>
      </c>
      <c r="F2020" s="50" t="n">
        <v>0</v>
      </c>
      <c r="G2020" s="50" t="n">
        <v>3145.73</v>
      </c>
      <c r="H2020" s="50" t="n">
        <v>24171.81</v>
      </c>
      <c r="I2020" s="50" t="n">
        <v>45982.14</v>
      </c>
      <c r="J2020" s="50" t="n">
        <v>45771.39</v>
      </c>
      <c r="K2020" s="50" t="n">
        <v>96337.36</v>
      </c>
      <c r="L2020" s="50" t="n">
        <v>46655.84</v>
      </c>
      <c r="M2020" s="50" t="n">
        <v>132260.48</v>
      </c>
      <c r="N2020" s="50" t="n">
        <v>394324.75</v>
      </c>
      <c r="O2020" s="50" t="n">
        <v>-128814.73</v>
      </c>
      <c r="P2020" s="50" t="n">
        <v>1015584.64</v>
      </c>
      <c r="Q2020" s="51" t="n">
        <v>1281094.66</v>
      </c>
    </row>
    <row r="2021" customFormat="false" ht="12.75" hidden="false" customHeight="false" outlineLevel="0" collapsed="false">
      <c r="B2021" s="85" t="s">
        <v>67</v>
      </c>
      <c r="C2021" s="13" t="n">
        <v>2020</v>
      </c>
      <c r="D2021" s="50" t="n">
        <v>259959.905277241</v>
      </c>
      <c r="E2021" s="50" t="n">
        <v>0</v>
      </c>
      <c r="F2021" s="50" t="n">
        <v>0</v>
      </c>
      <c r="G2021" s="50" t="n">
        <v>-797.2</v>
      </c>
      <c r="H2021" s="50" t="n">
        <v>0</v>
      </c>
      <c r="I2021" s="50" t="n">
        <v>0</v>
      </c>
      <c r="J2021" s="50" t="n">
        <v>0</v>
      </c>
      <c r="K2021" s="50" t="n">
        <v>0</v>
      </c>
      <c r="L2021" s="50" t="n">
        <v>0</v>
      </c>
      <c r="M2021" s="50" t="n">
        <v>0</v>
      </c>
      <c r="N2021" s="50" t="n">
        <v>-797.2</v>
      </c>
      <c r="O2021" s="50" t="n">
        <v>0</v>
      </c>
      <c r="P2021" s="50" t="n">
        <v>0</v>
      </c>
      <c r="Q2021" s="51" t="n">
        <v>-797.2</v>
      </c>
    </row>
    <row r="2022" customFormat="false" ht="12.75" hidden="false" customHeight="false" outlineLevel="0" collapsed="false">
      <c r="B2022" s="85" t="s">
        <v>70</v>
      </c>
      <c r="C2022" s="13" t="n">
        <v>2021</v>
      </c>
      <c r="D2022" s="50" t="n">
        <v>555800.655454777</v>
      </c>
      <c r="E2022" s="50" t="n">
        <v>0</v>
      </c>
      <c r="F2022" s="50" t="n">
        <v>0</v>
      </c>
      <c r="G2022" s="50" t="n">
        <v>0</v>
      </c>
      <c r="H2022" s="50" t="n">
        <v>0</v>
      </c>
      <c r="I2022" s="50" t="n">
        <v>0</v>
      </c>
      <c r="J2022" s="50" t="n">
        <v>0</v>
      </c>
      <c r="K2022" s="50" t="n">
        <v>0</v>
      </c>
      <c r="L2022" s="50" t="n">
        <v>0</v>
      </c>
      <c r="M2022" s="50" t="n">
        <v>0</v>
      </c>
      <c r="N2022" s="50" t="n">
        <v>0</v>
      </c>
      <c r="O2022" s="50" t="n">
        <v>0</v>
      </c>
      <c r="P2022" s="50" t="n">
        <v>0</v>
      </c>
      <c r="Q2022" s="51" t="n">
        <v>0</v>
      </c>
    </row>
    <row r="2023" customFormat="false" ht="12.75" hidden="false" customHeight="false" outlineLevel="0" collapsed="false">
      <c r="B2023" s="85" t="s">
        <v>75</v>
      </c>
      <c r="C2023" s="13" t="n">
        <v>2022</v>
      </c>
      <c r="D2023" s="50" t="n">
        <v>3581397.20789226</v>
      </c>
      <c r="E2023" s="50" t="n">
        <v>0</v>
      </c>
      <c r="F2023" s="50" t="n">
        <v>0</v>
      </c>
      <c r="G2023" s="50" t="n">
        <v>956.64</v>
      </c>
      <c r="H2023" s="50" t="n">
        <v>11966.86</v>
      </c>
      <c r="I2023" s="50" t="n">
        <v>25173.62</v>
      </c>
      <c r="J2023" s="50" t="n">
        <v>26257.4</v>
      </c>
      <c r="K2023" s="50" t="n">
        <v>70576.76</v>
      </c>
      <c r="L2023" s="50" t="n">
        <v>19711</v>
      </c>
      <c r="M2023" s="50" t="n">
        <v>34595.01</v>
      </c>
      <c r="N2023" s="50" t="n">
        <v>189237.29</v>
      </c>
      <c r="O2023" s="50" t="n">
        <v>24768.77</v>
      </c>
      <c r="P2023" s="50" t="n">
        <v>1905776.71</v>
      </c>
      <c r="Q2023" s="51" t="n">
        <v>2119782.77</v>
      </c>
    </row>
    <row r="2024" customFormat="false" ht="12.75" hidden="false" customHeight="false" outlineLevel="0" collapsed="false">
      <c r="B2024" s="85" t="s">
        <v>78</v>
      </c>
      <c r="C2024" s="13" t="n">
        <v>2023</v>
      </c>
      <c r="D2024" s="50" t="n">
        <v>183.98218763561</v>
      </c>
      <c r="E2024" s="50" t="n">
        <v>0</v>
      </c>
      <c r="F2024" s="50" t="n">
        <v>0</v>
      </c>
      <c r="G2024" s="50" t="n">
        <v>0</v>
      </c>
      <c r="H2024" s="50" t="n">
        <v>0</v>
      </c>
      <c r="I2024" s="50" t="n">
        <v>0</v>
      </c>
      <c r="J2024" s="50" t="n">
        <v>0</v>
      </c>
      <c r="K2024" s="50" t="n">
        <v>0</v>
      </c>
      <c r="L2024" s="50" t="n">
        <v>0</v>
      </c>
      <c r="M2024" s="50" t="n">
        <v>0</v>
      </c>
      <c r="N2024" s="50" t="n">
        <v>0</v>
      </c>
      <c r="O2024" s="50" t="n">
        <v>0</v>
      </c>
      <c r="P2024" s="50" t="n">
        <v>0</v>
      </c>
      <c r="Q2024" s="51" t="n">
        <v>0</v>
      </c>
    </row>
    <row r="2025" customFormat="false" ht="12.75" hidden="false" customHeight="false" outlineLevel="0" collapsed="false">
      <c r="B2025" s="85"/>
      <c r="C2025" s="13" t="n">
        <v>2024</v>
      </c>
      <c r="D2025" s="50"/>
      <c r="E2025" s="50"/>
      <c r="F2025" s="50"/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1"/>
    </row>
    <row r="2026" customFormat="false" ht="12.75" hidden="false" customHeight="false" outlineLevel="0" collapsed="false">
      <c r="B2026" s="85" t="s">
        <v>83</v>
      </c>
      <c r="C2026" s="13" t="n">
        <v>2025</v>
      </c>
      <c r="D2026" s="50" t="s">
        <v>4</v>
      </c>
      <c r="E2026" s="50"/>
      <c r="F2026" s="50"/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1"/>
    </row>
    <row r="2027" customFormat="false" ht="12.75" hidden="false" customHeight="false" outlineLevel="0" collapsed="false">
      <c r="B2027" s="85" t="s">
        <v>22</v>
      </c>
      <c r="C2027" s="13" t="n">
        <v>2026</v>
      </c>
      <c r="D2027" s="50" t="n">
        <v>460215.204232583</v>
      </c>
      <c r="E2027" s="50" t="n">
        <v>0</v>
      </c>
      <c r="F2027" s="50" t="n">
        <v>0</v>
      </c>
      <c r="G2027" s="50" t="n">
        <v>0</v>
      </c>
      <c r="H2027" s="50" t="n">
        <v>0</v>
      </c>
      <c r="I2027" s="50" t="n">
        <v>0</v>
      </c>
      <c r="J2027" s="50" t="n">
        <v>0</v>
      </c>
      <c r="K2027" s="50" t="n">
        <v>0</v>
      </c>
      <c r="L2027" s="50" t="n">
        <v>0</v>
      </c>
      <c r="M2027" s="50" t="n">
        <v>0</v>
      </c>
      <c r="N2027" s="50" t="n">
        <v>0</v>
      </c>
      <c r="O2027" s="50" t="n">
        <v>0</v>
      </c>
      <c r="P2027" s="50" t="n">
        <v>0</v>
      </c>
      <c r="Q2027" s="51" t="n">
        <v>0</v>
      </c>
    </row>
    <row r="2028" customFormat="false" ht="12.75" hidden="false" customHeight="false" outlineLevel="0" collapsed="false">
      <c r="B2028" s="85" t="s">
        <v>27</v>
      </c>
      <c r="C2028" s="13" t="n">
        <v>2027</v>
      </c>
      <c r="D2028" s="50" t="n">
        <v>0</v>
      </c>
      <c r="E2028" s="50" t="n">
        <v>0</v>
      </c>
      <c r="F2028" s="50" t="n">
        <v>0</v>
      </c>
      <c r="G2028" s="50" t="n">
        <v>0</v>
      </c>
      <c r="H2028" s="50" t="n">
        <v>0</v>
      </c>
      <c r="I2028" s="50" t="n">
        <v>0</v>
      </c>
      <c r="J2028" s="50" t="n">
        <v>0</v>
      </c>
      <c r="K2028" s="50" t="n">
        <v>0</v>
      </c>
      <c r="L2028" s="50" t="n">
        <v>0</v>
      </c>
      <c r="M2028" s="50" t="n">
        <v>0</v>
      </c>
      <c r="N2028" s="50" t="n">
        <v>0</v>
      </c>
      <c r="O2028" s="50" t="n">
        <v>0</v>
      </c>
      <c r="P2028" s="50" t="n">
        <v>0</v>
      </c>
      <c r="Q2028" s="51" t="n">
        <v>0</v>
      </c>
    </row>
    <row r="2029" customFormat="false" ht="12.75" hidden="false" customHeight="false" outlineLevel="0" collapsed="false">
      <c r="B2029" s="85" t="s">
        <v>77</v>
      </c>
      <c r="C2029" s="13" t="n">
        <v>2028</v>
      </c>
      <c r="D2029" s="50" t="n">
        <v>1167490.66614912</v>
      </c>
      <c r="E2029" s="50" t="n">
        <v>0</v>
      </c>
      <c r="F2029" s="50" t="n">
        <v>0</v>
      </c>
      <c r="G2029" s="50" t="n">
        <v>0</v>
      </c>
      <c r="H2029" s="50" t="n">
        <v>-0.348013611408371</v>
      </c>
      <c r="I2029" s="50" t="n">
        <v>-10.2593201071661</v>
      </c>
      <c r="J2029" s="50" t="n">
        <v>-18.2775510645004</v>
      </c>
      <c r="K2029" s="50" t="n">
        <v>-55.7358449986507</v>
      </c>
      <c r="L2029" s="50" t="n">
        <v>-10.5006443494571</v>
      </c>
      <c r="M2029" s="50" t="n">
        <v>-12.7554142714526</v>
      </c>
      <c r="N2029" s="50" t="n">
        <v>-107.876788402635</v>
      </c>
      <c r="O2029" s="50" t="n">
        <v>-489.984263228554</v>
      </c>
      <c r="P2029" s="50" t="n">
        <v>-1636.33425948415</v>
      </c>
      <c r="Q2029" s="51" t="n">
        <v>-2234.19531111534</v>
      </c>
    </row>
    <row r="2030" customFormat="false" ht="12.75" hidden="false" customHeight="false" outlineLevel="0" collapsed="false">
      <c r="B2030" s="85" t="s">
        <v>66</v>
      </c>
      <c r="C2030" s="13" t="n">
        <v>2029</v>
      </c>
      <c r="D2030" s="50" t="n">
        <v>891612.109901621</v>
      </c>
      <c r="E2030" s="50" t="n">
        <v>0</v>
      </c>
      <c r="F2030" s="50" t="n">
        <v>0</v>
      </c>
      <c r="G2030" s="50" t="n">
        <v>0</v>
      </c>
      <c r="H2030" s="50" t="n">
        <v>0</v>
      </c>
      <c r="I2030" s="50" t="n">
        <v>0</v>
      </c>
      <c r="J2030" s="50" t="n">
        <v>0</v>
      </c>
      <c r="K2030" s="50" t="n">
        <v>0</v>
      </c>
      <c r="L2030" s="50" t="n">
        <v>0</v>
      </c>
      <c r="M2030" s="50" t="n">
        <v>0</v>
      </c>
      <c r="N2030" s="50" t="n">
        <v>0</v>
      </c>
      <c r="O2030" s="50" t="n">
        <v>0</v>
      </c>
      <c r="P2030" s="50" t="n">
        <v>0</v>
      </c>
      <c r="Q2030" s="51" t="n">
        <v>0</v>
      </c>
    </row>
    <row r="2031" customFormat="false" ht="12.75" hidden="false" customHeight="false" outlineLevel="0" collapsed="false">
      <c r="B2031" s="85" t="s">
        <v>45</v>
      </c>
      <c r="C2031" s="13" t="n">
        <v>2030</v>
      </c>
      <c r="D2031" s="50" t="n">
        <v>0</v>
      </c>
      <c r="E2031" s="50" t="n">
        <v>0</v>
      </c>
      <c r="F2031" s="50" t="n">
        <v>0</v>
      </c>
      <c r="G2031" s="50" t="n">
        <v>0</v>
      </c>
      <c r="H2031" s="50" t="n">
        <v>0</v>
      </c>
      <c r="I2031" s="50" t="n">
        <v>0</v>
      </c>
      <c r="J2031" s="50" t="n">
        <v>0</v>
      </c>
      <c r="K2031" s="50" t="n">
        <v>0</v>
      </c>
      <c r="L2031" s="50" t="n">
        <v>0</v>
      </c>
      <c r="M2031" s="50" t="n">
        <v>0</v>
      </c>
      <c r="N2031" s="50" t="n">
        <v>0</v>
      </c>
      <c r="O2031" s="50" t="n">
        <v>0</v>
      </c>
      <c r="P2031" s="50" t="n">
        <v>0</v>
      </c>
      <c r="Q2031" s="51" t="n">
        <v>0</v>
      </c>
    </row>
    <row r="2032" customFormat="false" ht="12.75" hidden="false" customHeight="false" outlineLevel="0" collapsed="false">
      <c r="B2032" s="85" t="s">
        <v>52</v>
      </c>
      <c r="C2032" s="13" t="n">
        <v>2031</v>
      </c>
      <c r="D2032" s="50" t="n">
        <v>171150.59315258</v>
      </c>
      <c r="E2032" s="50" t="n">
        <v>0</v>
      </c>
      <c r="F2032" s="50" t="n">
        <v>0</v>
      </c>
      <c r="G2032" s="50" t="n">
        <v>0</v>
      </c>
      <c r="H2032" s="50" t="n">
        <v>0</v>
      </c>
      <c r="I2032" s="50" t="n">
        <v>0</v>
      </c>
      <c r="J2032" s="50" t="n">
        <v>0</v>
      </c>
      <c r="K2032" s="50" t="n">
        <v>0</v>
      </c>
      <c r="L2032" s="50" t="n">
        <v>0</v>
      </c>
      <c r="M2032" s="50" t="n">
        <v>0</v>
      </c>
      <c r="N2032" s="50" t="n">
        <v>0</v>
      </c>
      <c r="O2032" s="50" t="n">
        <v>0</v>
      </c>
      <c r="P2032" s="50" t="n">
        <v>0</v>
      </c>
      <c r="Q2032" s="51" t="n">
        <v>0</v>
      </c>
    </row>
    <row r="2033" customFormat="false" ht="12.75" hidden="false" customHeight="false" outlineLevel="0" collapsed="false">
      <c r="B2033" s="85" t="s">
        <v>80</v>
      </c>
      <c r="C2033" s="13" t="n">
        <v>2032</v>
      </c>
      <c r="D2033" s="50" t="n">
        <v>0</v>
      </c>
      <c r="E2033" s="50" t="n">
        <v>0</v>
      </c>
      <c r="F2033" s="50" t="n">
        <v>0</v>
      </c>
      <c r="G2033" s="50" t="n">
        <v>0</v>
      </c>
      <c r="H2033" s="50" t="n">
        <v>0</v>
      </c>
      <c r="I2033" s="50" t="n">
        <v>0</v>
      </c>
      <c r="J2033" s="50" t="n">
        <v>0</v>
      </c>
      <c r="K2033" s="50" t="n">
        <v>0</v>
      </c>
      <c r="L2033" s="50" t="n">
        <v>0</v>
      </c>
      <c r="M2033" s="50" t="n">
        <v>0</v>
      </c>
      <c r="N2033" s="50" t="n">
        <v>0</v>
      </c>
      <c r="O2033" s="50" t="n">
        <v>0</v>
      </c>
      <c r="P2033" s="50" t="n">
        <v>0</v>
      </c>
      <c r="Q2033" s="51" t="n">
        <v>0</v>
      </c>
    </row>
    <row r="2034" customFormat="false" ht="12.75" hidden="false" customHeight="false" outlineLevel="0" collapsed="false">
      <c r="B2034" s="85" t="s">
        <v>49</v>
      </c>
      <c r="C2034" s="13" t="n">
        <v>2033</v>
      </c>
      <c r="D2034" s="50" t="n">
        <v>58406.3358134732</v>
      </c>
      <c r="E2034" s="50" t="n">
        <v>0</v>
      </c>
      <c r="F2034" s="50" t="n">
        <v>0</v>
      </c>
      <c r="G2034" s="50" t="n">
        <v>0</v>
      </c>
      <c r="H2034" s="50" t="n">
        <v>0</v>
      </c>
      <c r="I2034" s="50" t="n">
        <v>0</v>
      </c>
      <c r="J2034" s="50" t="n">
        <v>0</v>
      </c>
      <c r="K2034" s="50" t="n">
        <v>0</v>
      </c>
      <c r="L2034" s="50" t="n">
        <v>0</v>
      </c>
      <c r="M2034" s="50" t="n">
        <v>0</v>
      </c>
      <c r="N2034" s="50" t="n">
        <v>0</v>
      </c>
      <c r="O2034" s="50" t="n">
        <v>0</v>
      </c>
      <c r="P2034" s="50" t="n">
        <v>0</v>
      </c>
      <c r="Q2034" s="51" t="n">
        <v>0</v>
      </c>
    </row>
    <row r="2035" customFormat="false" ht="12.75" hidden="false" customHeight="false" outlineLevel="0" collapsed="false">
      <c r="B2035" s="85" t="s">
        <v>34</v>
      </c>
      <c r="C2035" s="13" t="n">
        <v>2034</v>
      </c>
      <c r="D2035" s="50" t="n">
        <v>74352.4955246318</v>
      </c>
      <c r="E2035" s="50" t="n">
        <v>0</v>
      </c>
      <c r="F2035" s="50" t="n">
        <v>0</v>
      </c>
      <c r="G2035" s="50" t="n">
        <v>0</v>
      </c>
      <c r="H2035" s="50" t="n">
        <v>0</v>
      </c>
      <c r="I2035" s="50" t="n">
        <v>0</v>
      </c>
      <c r="J2035" s="50" t="n">
        <v>0</v>
      </c>
      <c r="K2035" s="50" t="n">
        <v>0</v>
      </c>
      <c r="L2035" s="50" t="n">
        <v>0</v>
      </c>
      <c r="M2035" s="50" t="n">
        <v>0</v>
      </c>
      <c r="N2035" s="50" t="n">
        <v>0</v>
      </c>
      <c r="O2035" s="50" t="n">
        <v>0</v>
      </c>
      <c r="P2035" s="50" t="n">
        <v>0</v>
      </c>
      <c r="Q2035" s="51" t="n">
        <v>0</v>
      </c>
    </row>
    <row r="2036" customFormat="false" ht="12.75" hidden="false" customHeight="false" outlineLevel="0" collapsed="false">
      <c r="B2036" s="85" t="s">
        <v>69</v>
      </c>
      <c r="C2036" s="13" t="n">
        <v>2035</v>
      </c>
      <c r="D2036" s="50" t="n">
        <v>84814.6314168783</v>
      </c>
      <c r="E2036" s="50" t="n">
        <v>0</v>
      </c>
      <c r="F2036" s="50" t="n">
        <v>0</v>
      </c>
      <c r="G2036" s="50" t="n">
        <v>0</v>
      </c>
      <c r="H2036" s="50" t="n">
        <v>0</v>
      </c>
      <c r="I2036" s="50" t="n">
        <v>0</v>
      </c>
      <c r="J2036" s="50" t="n">
        <v>0</v>
      </c>
      <c r="K2036" s="50" t="n">
        <v>0</v>
      </c>
      <c r="L2036" s="50" t="n">
        <v>0</v>
      </c>
      <c r="M2036" s="50" t="n">
        <v>0</v>
      </c>
      <c r="N2036" s="50" t="n">
        <v>0</v>
      </c>
      <c r="O2036" s="50" t="n">
        <v>0</v>
      </c>
      <c r="P2036" s="50" t="n">
        <v>0</v>
      </c>
      <c r="Q2036" s="51" t="n">
        <v>0</v>
      </c>
    </row>
    <row r="2037" customFormat="false" ht="12.75" hidden="false" customHeight="false" outlineLevel="0" collapsed="false">
      <c r="B2037" s="85" t="s">
        <v>72</v>
      </c>
      <c r="C2037" s="13" t="n">
        <v>2036</v>
      </c>
      <c r="D2037" s="50" t="n">
        <v>42407.315665996</v>
      </c>
      <c r="E2037" s="50" t="n">
        <v>0</v>
      </c>
      <c r="F2037" s="50" t="n">
        <v>0</v>
      </c>
      <c r="G2037" s="50" t="n">
        <v>0</v>
      </c>
      <c r="H2037" s="50" t="n">
        <v>0</v>
      </c>
      <c r="I2037" s="50" t="n">
        <v>0</v>
      </c>
      <c r="J2037" s="50" t="n">
        <v>0</v>
      </c>
      <c r="K2037" s="50" t="n">
        <v>0</v>
      </c>
      <c r="L2037" s="50" t="n">
        <v>0</v>
      </c>
      <c r="M2037" s="50" t="n">
        <v>0</v>
      </c>
      <c r="N2037" s="50" t="n">
        <v>0</v>
      </c>
      <c r="O2037" s="50" t="n">
        <v>0</v>
      </c>
      <c r="P2037" s="50" t="n">
        <v>0</v>
      </c>
      <c r="Q2037" s="51" t="n">
        <v>0</v>
      </c>
    </row>
    <row r="2038" customFormat="false" ht="12.75" hidden="false" customHeight="false" outlineLevel="0" collapsed="false">
      <c r="B2038" s="85" t="s">
        <v>31</v>
      </c>
      <c r="C2038" s="13" t="n">
        <v>2037</v>
      </c>
      <c r="D2038" s="50" t="n">
        <v>0</v>
      </c>
      <c r="E2038" s="50" t="n">
        <v>0</v>
      </c>
      <c r="F2038" s="50" t="n">
        <v>0</v>
      </c>
      <c r="G2038" s="50" t="n">
        <v>0</v>
      </c>
      <c r="H2038" s="50" t="n">
        <v>0</v>
      </c>
      <c r="I2038" s="50" t="n">
        <v>0</v>
      </c>
      <c r="J2038" s="50" t="n">
        <v>0</v>
      </c>
      <c r="K2038" s="50" t="n">
        <v>0</v>
      </c>
      <c r="L2038" s="50" t="n">
        <v>0</v>
      </c>
      <c r="M2038" s="50" t="n">
        <v>0</v>
      </c>
      <c r="N2038" s="50" t="n">
        <v>0</v>
      </c>
      <c r="O2038" s="50" t="n">
        <v>0</v>
      </c>
      <c r="P2038" s="50" t="n">
        <v>0</v>
      </c>
      <c r="Q2038" s="51" t="n">
        <v>0</v>
      </c>
    </row>
    <row r="2039" customFormat="false" ht="12.75" hidden="false" customHeight="false" outlineLevel="0" collapsed="false">
      <c r="B2039" s="85" t="s">
        <v>37</v>
      </c>
      <c r="C2039" s="13" t="n">
        <v>2038</v>
      </c>
      <c r="D2039" s="50" t="n">
        <v>5.65908479289522E-005</v>
      </c>
      <c r="E2039" s="50" t="n">
        <v>0</v>
      </c>
      <c r="F2039" s="50" t="n">
        <v>0</v>
      </c>
      <c r="G2039" s="50" t="n">
        <v>0</v>
      </c>
      <c r="H2039" s="50" t="n">
        <v>0</v>
      </c>
      <c r="I2039" s="50" t="n">
        <v>0</v>
      </c>
      <c r="J2039" s="50" t="n">
        <v>0</v>
      </c>
      <c r="K2039" s="50" t="n">
        <v>0</v>
      </c>
      <c r="L2039" s="50" t="n">
        <v>0</v>
      </c>
      <c r="M2039" s="50" t="n">
        <v>0</v>
      </c>
      <c r="N2039" s="50" t="n">
        <v>0</v>
      </c>
      <c r="O2039" s="50" t="n">
        <v>0</v>
      </c>
      <c r="P2039" s="50" t="n">
        <v>0</v>
      </c>
      <c r="Q2039" s="51" t="n">
        <v>0</v>
      </c>
    </row>
    <row r="2040" customFormat="false" ht="12.75" hidden="false" customHeight="false" outlineLevel="0" collapsed="false">
      <c r="B2040" s="85" t="n">
        <v>0</v>
      </c>
      <c r="C2040" s="13" t="n">
        <v>2039</v>
      </c>
      <c r="D2040" s="50" t="n">
        <v>0</v>
      </c>
      <c r="E2040" s="50" t="n">
        <v>0</v>
      </c>
      <c r="F2040" s="50" t="n">
        <v>0</v>
      </c>
      <c r="G2040" s="50" t="n">
        <v>0</v>
      </c>
      <c r="H2040" s="50" t="n">
        <v>0</v>
      </c>
      <c r="I2040" s="50" t="n">
        <v>0</v>
      </c>
      <c r="J2040" s="50" t="n">
        <v>0</v>
      </c>
      <c r="K2040" s="50" t="n">
        <v>0</v>
      </c>
      <c r="L2040" s="50" t="n">
        <v>0</v>
      </c>
      <c r="M2040" s="50" t="n">
        <v>0</v>
      </c>
      <c r="N2040" s="50" t="n">
        <v>0</v>
      </c>
      <c r="O2040" s="50" t="n">
        <v>0</v>
      </c>
      <c r="P2040" s="50" t="n">
        <v>0</v>
      </c>
      <c r="Q2040" s="51" t="n">
        <v>0</v>
      </c>
    </row>
    <row r="2041" customFormat="false" ht="12.75" hidden="false" customHeight="false" outlineLevel="0" collapsed="false">
      <c r="B2041" s="87" t="n">
        <v>0</v>
      </c>
      <c r="C2041" s="64" t="n">
        <v>2040</v>
      </c>
      <c r="D2041" s="54" t="n">
        <v>0</v>
      </c>
      <c r="E2041" s="54" t="n">
        <v>0</v>
      </c>
      <c r="F2041" s="54" t="n">
        <v>0</v>
      </c>
      <c r="G2041" s="54" t="n">
        <v>0</v>
      </c>
      <c r="H2041" s="54" t="n">
        <v>0</v>
      </c>
      <c r="I2041" s="54" t="n">
        <v>0</v>
      </c>
      <c r="J2041" s="54" t="n">
        <v>0</v>
      </c>
      <c r="K2041" s="54" t="n">
        <v>0</v>
      </c>
      <c r="L2041" s="54" t="n">
        <v>0</v>
      </c>
      <c r="M2041" s="54" t="n">
        <v>0</v>
      </c>
      <c r="N2041" s="54" t="n">
        <v>0</v>
      </c>
      <c r="O2041" s="54" t="n">
        <v>0</v>
      </c>
      <c r="P2041" s="54" t="n">
        <v>0</v>
      </c>
      <c r="Q2041" s="55" t="n">
        <v>0</v>
      </c>
    </row>
    <row r="2042" customFormat="false" ht="12.75" hidden="false" customHeight="false" outlineLevel="0" collapsed="false">
      <c r="A2042" s="0" t="n">
        <v>52</v>
      </c>
      <c r="B2042" s="57" t="n">
        <v>36977</v>
      </c>
      <c r="C2042" s="58" t="n">
        <v>2041</v>
      </c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83"/>
    </row>
    <row r="2043" customFormat="false" ht="12.75" hidden="false" customHeight="false" outlineLevel="0" collapsed="false">
      <c r="B2043" s="61"/>
      <c r="C2043" s="13" t="n">
        <v>2042</v>
      </c>
      <c r="D2043" s="13"/>
      <c r="E2043" s="21" t="s">
        <v>5</v>
      </c>
      <c r="F2043" s="21" t="s">
        <v>6</v>
      </c>
      <c r="G2043" s="21" t="s">
        <v>7</v>
      </c>
      <c r="H2043" s="21" t="s">
        <v>8</v>
      </c>
      <c r="I2043" s="21" t="s">
        <v>9</v>
      </c>
      <c r="J2043" s="21" t="s">
        <v>10</v>
      </c>
      <c r="K2043" s="21" t="s">
        <v>11</v>
      </c>
      <c r="L2043" s="21" t="s">
        <v>12</v>
      </c>
      <c r="M2043" s="21" t="s">
        <v>13</v>
      </c>
      <c r="N2043" s="21" t="s">
        <v>14</v>
      </c>
      <c r="O2043" s="21" t="n">
        <v>2002</v>
      </c>
      <c r="P2043" s="21" t="s">
        <v>15</v>
      </c>
      <c r="Q2043" s="84" t="s">
        <v>16</v>
      </c>
    </row>
    <row r="2044" customFormat="false" ht="12.75" hidden="false" customHeight="false" outlineLevel="0" collapsed="false">
      <c r="B2044" s="85" t="s">
        <v>107</v>
      </c>
      <c r="C2044" s="13" t="n">
        <v>2043</v>
      </c>
      <c r="D2044" s="13" t="s">
        <v>4</v>
      </c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86"/>
    </row>
    <row r="2045" customFormat="false" ht="12.75" hidden="false" customHeight="false" outlineLevel="0" collapsed="false">
      <c r="B2045" s="85" t="s">
        <v>19</v>
      </c>
      <c r="C2045" s="13" t="n">
        <v>2044</v>
      </c>
      <c r="D2045" s="50" t="n">
        <v>23128698.2427443</v>
      </c>
      <c r="E2045" s="50" t="n">
        <v>0</v>
      </c>
      <c r="F2045" s="50" t="n">
        <v>0</v>
      </c>
      <c r="G2045" s="50" t="n">
        <v>29786.78</v>
      </c>
      <c r="H2045" s="50" t="n">
        <v>110245.06</v>
      </c>
      <c r="I2045" s="50" t="n">
        <v>312364.06</v>
      </c>
      <c r="J2045" s="50" t="n">
        <v>261202.43</v>
      </c>
      <c r="K2045" s="50" t="n">
        <v>117515.57</v>
      </c>
      <c r="L2045" s="50" t="n">
        <v>269424.35</v>
      </c>
      <c r="M2045" s="50" t="n">
        <v>1320076.2</v>
      </c>
      <c r="N2045" s="50" t="n">
        <v>2420614.45</v>
      </c>
      <c r="O2045" s="50" t="n">
        <v>-675146.14</v>
      </c>
      <c r="P2045" s="50" t="n">
        <v>837107.03</v>
      </c>
      <c r="Q2045" s="51" t="n">
        <v>2582575.34</v>
      </c>
    </row>
    <row r="2046" customFormat="false" ht="12.75" hidden="false" customHeight="false" outlineLevel="0" collapsed="false">
      <c r="B2046" s="85" t="s">
        <v>20</v>
      </c>
      <c r="C2046" s="13" t="n">
        <v>2045</v>
      </c>
      <c r="D2046" s="50" t="n">
        <v>7653499.5012036</v>
      </c>
      <c r="E2046" s="50" t="n">
        <v>0</v>
      </c>
      <c r="F2046" s="50" t="n">
        <v>0</v>
      </c>
      <c r="G2046" s="50" t="n">
        <v>0</v>
      </c>
      <c r="H2046" s="50" t="n">
        <v>0</v>
      </c>
      <c r="I2046" s="50" t="n">
        <v>0</v>
      </c>
      <c r="J2046" s="50" t="n">
        <v>0</v>
      </c>
      <c r="K2046" s="50" t="n">
        <v>0</v>
      </c>
      <c r="L2046" s="50" t="n">
        <v>0</v>
      </c>
      <c r="M2046" s="50" t="n">
        <v>0</v>
      </c>
      <c r="N2046" s="50" t="n">
        <v>0</v>
      </c>
      <c r="O2046" s="50" t="n">
        <v>-219372.83</v>
      </c>
      <c r="P2046" s="50" t="n">
        <v>207991.82</v>
      </c>
      <c r="Q2046" s="51" t="n">
        <v>-11381.01</v>
      </c>
    </row>
    <row r="2047" customFormat="false" ht="12.75" hidden="false" customHeight="false" outlineLevel="0" collapsed="false">
      <c r="B2047" s="85" t="s">
        <v>108</v>
      </c>
      <c r="C2047" s="13" t="n">
        <v>2046</v>
      </c>
      <c r="D2047" s="50" t="n">
        <v>38054.160949771</v>
      </c>
      <c r="E2047" s="50" t="n">
        <v>0</v>
      </c>
      <c r="F2047" s="50" t="n">
        <v>0</v>
      </c>
      <c r="G2047" s="50" t="n">
        <v>0</v>
      </c>
      <c r="H2047" s="50" t="n">
        <v>0</v>
      </c>
      <c r="I2047" s="50" t="n">
        <v>0</v>
      </c>
      <c r="J2047" s="50" t="n">
        <v>0</v>
      </c>
      <c r="K2047" s="50" t="n">
        <v>0</v>
      </c>
      <c r="L2047" s="50" t="n">
        <v>0</v>
      </c>
      <c r="M2047" s="50" t="n">
        <v>0</v>
      </c>
      <c r="N2047" s="50" t="n">
        <v>0</v>
      </c>
      <c r="O2047" s="50" t="n">
        <v>0</v>
      </c>
      <c r="P2047" s="50" t="n">
        <v>0</v>
      </c>
      <c r="Q2047" s="51" t="n">
        <v>0</v>
      </c>
    </row>
    <row r="2048" customFormat="false" ht="12.75" hidden="false" customHeight="false" outlineLevel="0" collapsed="false">
      <c r="B2048" s="85" t="s">
        <v>25</v>
      </c>
      <c r="C2048" s="13" t="n">
        <v>2047</v>
      </c>
      <c r="D2048" s="50" t="n">
        <v>10512173.7059569</v>
      </c>
      <c r="E2048" s="50" t="n">
        <v>0</v>
      </c>
      <c r="F2048" s="50" t="n">
        <v>0</v>
      </c>
      <c r="G2048" s="50" t="n">
        <v>9068.78</v>
      </c>
      <c r="H2048" s="50" t="n">
        <v>124391.44</v>
      </c>
      <c r="I2048" s="50" t="n">
        <v>146368.54</v>
      </c>
      <c r="J2048" s="50" t="n">
        <v>117684.3</v>
      </c>
      <c r="K2048" s="50" t="n">
        <v>238983.11</v>
      </c>
      <c r="L2048" s="50" t="n">
        <v>149540.23</v>
      </c>
      <c r="M2048" s="50" t="n">
        <v>432230.81</v>
      </c>
      <c r="N2048" s="50" t="n">
        <v>1218267.21</v>
      </c>
      <c r="O2048" s="50" t="n">
        <v>87491.19</v>
      </c>
      <c r="P2048" s="50" t="n">
        <v>709990.47</v>
      </c>
      <c r="Q2048" s="51" t="n">
        <v>2015748.87</v>
      </c>
    </row>
    <row r="2049" customFormat="false" ht="12.75" hidden="false" customHeight="false" outlineLevel="0" collapsed="false">
      <c r="B2049" s="85" t="s">
        <v>29</v>
      </c>
      <c r="C2049" s="13" t="n">
        <v>2048</v>
      </c>
      <c r="D2049" s="50" t="n">
        <v>97267.8253369218</v>
      </c>
      <c r="E2049" s="50" t="n">
        <v>0</v>
      </c>
      <c r="F2049" s="50" t="n">
        <v>0</v>
      </c>
      <c r="G2049" s="50" t="n">
        <v>0</v>
      </c>
      <c r="H2049" s="50" t="n">
        <v>0</v>
      </c>
      <c r="I2049" s="50" t="n">
        <v>0</v>
      </c>
      <c r="J2049" s="50" t="n">
        <v>0</v>
      </c>
      <c r="K2049" s="50" t="n">
        <v>0</v>
      </c>
      <c r="L2049" s="50" t="n">
        <v>0</v>
      </c>
      <c r="M2049" s="50" t="n">
        <v>0</v>
      </c>
      <c r="N2049" s="50" t="n">
        <v>0</v>
      </c>
      <c r="O2049" s="50" t="n">
        <v>0</v>
      </c>
      <c r="P2049" s="50" t="n">
        <v>0</v>
      </c>
      <c r="Q2049" s="51" t="n">
        <v>0</v>
      </c>
    </row>
    <row r="2050" customFormat="false" ht="12.75" hidden="false" customHeight="false" outlineLevel="0" collapsed="false">
      <c r="B2050" s="85" t="s">
        <v>32</v>
      </c>
      <c r="C2050" s="13" t="n">
        <v>2049</v>
      </c>
      <c r="D2050" s="50" t="n">
        <v>186800.635791715</v>
      </c>
      <c r="E2050" s="50" t="n">
        <v>0</v>
      </c>
      <c r="F2050" s="50" t="n">
        <v>0</v>
      </c>
      <c r="G2050" s="50" t="n">
        <v>3587.92</v>
      </c>
      <c r="H2050" s="50" t="n">
        <v>-41589</v>
      </c>
      <c r="I2050" s="50" t="n">
        <v>0</v>
      </c>
      <c r="J2050" s="50" t="n">
        <v>0</v>
      </c>
      <c r="K2050" s="50" t="n">
        <v>0</v>
      </c>
      <c r="L2050" s="50" t="n">
        <v>0</v>
      </c>
      <c r="M2050" s="50" t="n">
        <v>0</v>
      </c>
      <c r="N2050" s="50" t="n">
        <v>-38001.08</v>
      </c>
      <c r="O2050" s="50" t="n">
        <v>0</v>
      </c>
      <c r="P2050" s="50" t="n">
        <v>0</v>
      </c>
      <c r="Q2050" s="51" t="n">
        <v>-38001.08</v>
      </c>
    </row>
    <row r="2051" customFormat="false" ht="12.75" hidden="false" customHeight="false" outlineLevel="0" collapsed="false">
      <c r="B2051" s="85" t="s">
        <v>35</v>
      </c>
      <c r="C2051" s="13" t="n">
        <v>2050</v>
      </c>
      <c r="D2051" s="50" t="n">
        <v>440475.736185307</v>
      </c>
      <c r="E2051" s="50" t="n">
        <v>0</v>
      </c>
      <c r="F2051" s="50" t="n">
        <v>0</v>
      </c>
      <c r="G2051" s="50" t="n">
        <v>0</v>
      </c>
      <c r="H2051" s="50" t="n">
        <v>0</v>
      </c>
      <c r="I2051" s="50" t="n">
        <v>0</v>
      </c>
      <c r="J2051" s="50" t="n">
        <v>0</v>
      </c>
      <c r="K2051" s="50" t="n">
        <v>0</v>
      </c>
      <c r="L2051" s="50" t="n">
        <v>0</v>
      </c>
      <c r="M2051" s="50" t="n">
        <v>0</v>
      </c>
      <c r="N2051" s="50" t="n">
        <v>0</v>
      </c>
      <c r="O2051" s="50" t="n">
        <v>0</v>
      </c>
      <c r="P2051" s="50" t="n">
        <v>0</v>
      </c>
      <c r="Q2051" s="51" t="n">
        <v>0</v>
      </c>
    </row>
    <row r="2052" customFormat="false" ht="12.75" hidden="false" customHeight="false" outlineLevel="0" collapsed="false">
      <c r="B2052" s="85" t="s">
        <v>38</v>
      </c>
      <c r="C2052" s="13" t="n">
        <v>2051</v>
      </c>
      <c r="D2052" s="50" t="n">
        <v>0</v>
      </c>
      <c r="E2052" s="50" t="n">
        <v>0</v>
      </c>
      <c r="F2052" s="50" t="n">
        <v>0</v>
      </c>
      <c r="G2052" s="50" t="n">
        <v>0</v>
      </c>
      <c r="H2052" s="50" t="n">
        <v>0</v>
      </c>
      <c r="I2052" s="50" t="n">
        <v>0</v>
      </c>
      <c r="J2052" s="50" t="n">
        <v>0</v>
      </c>
      <c r="K2052" s="50" t="n">
        <v>0</v>
      </c>
      <c r="L2052" s="50" t="n">
        <v>0</v>
      </c>
      <c r="M2052" s="50" t="n">
        <v>0</v>
      </c>
      <c r="N2052" s="50" t="n">
        <v>0</v>
      </c>
      <c r="O2052" s="50" t="n">
        <v>0</v>
      </c>
      <c r="P2052" s="50" t="n">
        <v>0</v>
      </c>
      <c r="Q2052" s="51" t="n">
        <v>0</v>
      </c>
    </row>
    <row r="2053" customFormat="false" ht="12.75" hidden="false" customHeight="false" outlineLevel="0" collapsed="false">
      <c r="B2053" s="85" t="s">
        <v>43</v>
      </c>
      <c r="C2053" s="13" t="n">
        <v>2052</v>
      </c>
      <c r="D2053" s="50" t="n">
        <v>5742043.55626397</v>
      </c>
      <c r="E2053" s="50" t="n">
        <v>0</v>
      </c>
      <c r="F2053" s="50" t="n">
        <v>0</v>
      </c>
      <c r="G2053" s="50" t="n">
        <v>2778.27</v>
      </c>
      <c r="H2053" s="50" t="n">
        <v>118639.24</v>
      </c>
      <c r="I2053" s="50" t="n">
        <v>97134.45</v>
      </c>
      <c r="J2053" s="50" t="n">
        <v>74165.27</v>
      </c>
      <c r="K2053" s="50" t="n">
        <v>-282828.25</v>
      </c>
      <c r="L2053" s="50" t="n">
        <v>54932.13</v>
      </c>
      <c r="M2053" s="50" t="n">
        <v>209026.25</v>
      </c>
      <c r="N2053" s="50" t="n">
        <v>273847.36</v>
      </c>
      <c r="O2053" s="50" t="n">
        <v>-1833.65</v>
      </c>
      <c r="P2053" s="50" t="n">
        <v>-2830585.76</v>
      </c>
      <c r="Q2053" s="51" t="n">
        <v>-2558572.05</v>
      </c>
    </row>
    <row r="2054" customFormat="false" ht="12.75" hidden="false" customHeight="false" outlineLevel="0" collapsed="false">
      <c r="B2054" s="85" t="s">
        <v>47</v>
      </c>
      <c r="C2054" s="13" t="n">
        <v>2053</v>
      </c>
      <c r="D2054" s="50" t="n">
        <v>5330715.09555162</v>
      </c>
      <c r="E2054" s="50" t="n">
        <v>0</v>
      </c>
      <c r="F2054" s="50" t="n">
        <v>0</v>
      </c>
      <c r="G2054" s="50" t="n">
        <v>6378.52</v>
      </c>
      <c r="H2054" s="50" t="n">
        <v>-108836.05</v>
      </c>
      <c r="I2054" s="50" t="n">
        <v>0</v>
      </c>
      <c r="J2054" s="50" t="n">
        <v>0</v>
      </c>
      <c r="K2054" s="50" t="n">
        <v>-2153.77</v>
      </c>
      <c r="L2054" s="50" t="n">
        <v>924.88</v>
      </c>
      <c r="M2054" s="50" t="n">
        <v>515132.26</v>
      </c>
      <c r="N2054" s="50" t="n">
        <v>411445.84</v>
      </c>
      <c r="O2054" s="50" t="n">
        <v>-656108.88</v>
      </c>
      <c r="P2054" s="50" t="n">
        <v>458150.7</v>
      </c>
      <c r="Q2054" s="51" t="n">
        <v>213487.66</v>
      </c>
    </row>
    <row r="2055" customFormat="false" ht="12.75" hidden="false" customHeight="false" outlineLevel="0" collapsed="false">
      <c r="B2055" s="85" t="s">
        <v>50</v>
      </c>
      <c r="C2055" s="13" t="n">
        <v>2054</v>
      </c>
      <c r="D2055" s="50" t="n">
        <v>1849616.00966269</v>
      </c>
      <c r="E2055" s="50" t="n">
        <v>0</v>
      </c>
      <c r="F2055" s="50" t="n">
        <v>0</v>
      </c>
      <c r="G2055" s="50" t="n">
        <v>0</v>
      </c>
      <c r="H2055" s="50" t="n">
        <v>0</v>
      </c>
      <c r="I2055" s="50" t="n">
        <v>0</v>
      </c>
      <c r="J2055" s="50" t="n">
        <v>0</v>
      </c>
      <c r="K2055" s="50" t="n">
        <v>0</v>
      </c>
      <c r="L2055" s="50" t="n">
        <v>0</v>
      </c>
      <c r="M2055" s="50" t="n">
        <v>0</v>
      </c>
      <c r="N2055" s="50" t="n">
        <v>0</v>
      </c>
      <c r="O2055" s="50" t="n">
        <v>219759.46</v>
      </c>
      <c r="P2055" s="50" t="n">
        <v>-613297.24</v>
      </c>
      <c r="Q2055" s="51" t="n">
        <v>-393537.78</v>
      </c>
    </row>
    <row r="2056" customFormat="false" ht="12.75" hidden="false" customHeight="false" outlineLevel="0" collapsed="false">
      <c r="B2056" s="85" t="s">
        <v>53</v>
      </c>
      <c r="C2056" s="13" t="n">
        <v>2055</v>
      </c>
      <c r="D2056" s="50" t="n">
        <v>310171.33733915</v>
      </c>
      <c r="E2056" s="50" t="n">
        <v>0</v>
      </c>
      <c r="F2056" s="50" t="n">
        <v>0</v>
      </c>
      <c r="G2056" s="50" t="n">
        <v>1993.29</v>
      </c>
      <c r="H2056" s="50" t="n">
        <v>-19007.85</v>
      </c>
      <c r="I2056" s="50" t="n">
        <v>0</v>
      </c>
      <c r="J2056" s="50" t="n">
        <v>0</v>
      </c>
      <c r="K2056" s="50" t="n">
        <v>0</v>
      </c>
      <c r="L2056" s="50" t="n">
        <v>0</v>
      </c>
      <c r="M2056" s="50" t="n">
        <v>0</v>
      </c>
      <c r="N2056" s="50" t="n">
        <v>-17014.56</v>
      </c>
      <c r="O2056" s="50" t="n">
        <v>0</v>
      </c>
      <c r="P2056" s="50" t="n">
        <v>0</v>
      </c>
      <c r="Q2056" s="51" t="n">
        <v>-17014.56</v>
      </c>
    </row>
    <row r="2057" customFormat="false" ht="12.75" hidden="false" customHeight="false" outlineLevel="0" collapsed="false">
      <c r="B2057" s="85" t="s">
        <v>56</v>
      </c>
      <c r="C2057" s="13" t="n">
        <v>2056</v>
      </c>
      <c r="D2057" s="50" t="n">
        <v>929125.927204259</v>
      </c>
      <c r="E2057" s="50" t="n">
        <v>0</v>
      </c>
      <c r="F2057" s="50" t="n">
        <v>0</v>
      </c>
      <c r="G2057" s="50" t="n">
        <v>797.32</v>
      </c>
      <c r="H2057" s="50" t="n">
        <v>794.06</v>
      </c>
      <c r="I2057" s="50" t="n">
        <v>0</v>
      </c>
      <c r="J2057" s="50" t="n">
        <v>0</v>
      </c>
      <c r="K2057" s="50" t="n">
        <v>0</v>
      </c>
      <c r="L2057" s="50" t="n">
        <v>0</v>
      </c>
      <c r="M2057" s="50" t="n">
        <v>0</v>
      </c>
      <c r="N2057" s="50" t="n">
        <v>1591.38</v>
      </c>
      <c r="O2057" s="50" t="n">
        <v>0</v>
      </c>
      <c r="P2057" s="50" t="n">
        <v>0</v>
      </c>
      <c r="Q2057" s="51" t="n">
        <v>1591.38</v>
      </c>
    </row>
    <row r="2058" customFormat="false" ht="12.75" hidden="false" customHeight="false" outlineLevel="0" collapsed="false">
      <c r="B2058" s="85" t="s">
        <v>59</v>
      </c>
      <c r="C2058" s="13" t="n">
        <v>2057</v>
      </c>
      <c r="D2058" s="50" t="n">
        <v>28573.4923554038</v>
      </c>
      <c r="E2058" s="50" t="n">
        <v>0</v>
      </c>
      <c r="F2058" s="50" t="n">
        <v>0</v>
      </c>
      <c r="G2058" s="50" t="n">
        <v>0</v>
      </c>
      <c r="H2058" s="50" t="n">
        <v>0</v>
      </c>
      <c r="I2058" s="50" t="n">
        <v>0</v>
      </c>
      <c r="J2058" s="50" t="n">
        <v>0</v>
      </c>
      <c r="K2058" s="50" t="n">
        <v>0</v>
      </c>
      <c r="L2058" s="50" t="n">
        <v>0</v>
      </c>
      <c r="M2058" s="50" t="n">
        <v>0</v>
      </c>
      <c r="N2058" s="50" t="n">
        <v>0</v>
      </c>
      <c r="O2058" s="50" t="n">
        <v>0</v>
      </c>
      <c r="P2058" s="50" t="n">
        <v>0</v>
      </c>
      <c r="Q2058" s="51" t="n">
        <v>0</v>
      </c>
    </row>
    <row r="2059" customFormat="false" ht="12.75" hidden="false" customHeight="false" outlineLevel="0" collapsed="false">
      <c r="B2059" s="85" t="s">
        <v>109</v>
      </c>
      <c r="C2059" s="13" t="n">
        <v>2058</v>
      </c>
      <c r="D2059" s="50" t="n">
        <v>66336.4820784696</v>
      </c>
      <c r="E2059" s="50" t="n">
        <v>0</v>
      </c>
      <c r="F2059" s="50" t="n">
        <v>0</v>
      </c>
      <c r="G2059" s="50" t="n">
        <v>1993.29</v>
      </c>
      <c r="H2059" s="50" t="n">
        <v>0</v>
      </c>
      <c r="I2059" s="50" t="n">
        <v>0</v>
      </c>
      <c r="J2059" s="50" t="n">
        <v>0</v>
      </c>
      <c r="K2059" s="50" t="n">
        <v>0</v>
      </c>
      <c r="L2059" s="50" t="n">
        <v>0</v>
      </c>
      <c r="M2059" s="50" t="n">
        <v>0</v>
      </c>
      <c r="N2059" s="50" t="n">
        <v>1993.29</v>
      </c>
      <c r="O2059" s="50" t="n">
        <v>0</v>
      </c>
      <c r="P2059" s="50" t="n">
        <v>0</v>
      </c>
      <c r="Q2059" s="51" t="n">
        <v>1993.29</v>
      </c>
    </row>
    <row r="2060" customFormat="false" ht="12.75" hidden="false" customHeight="false" outlineLevel="0" collapsed="false">
      <c r="B2060" s="85" t="s">
        <v>64</v>
      </c>
      <c r="C2060" s="13" t="n">
        <v>2059</v>
      </c>
      <c r="D2060" s="50" t="n">
        <v>4175376.93070522</v>
      </c>
      <c r="E2060" s="50" t="n">
        <v>0</v>
      </c>
      <c r="F2060" s="50" t="n">
        <v>0</v>
      </c>
      <c r="G2060" s="50" t="n">
        <v>2471.81</v>
      </c>
      <c r="H2060" s="50" t="n">
        <v>24176.08</v>
      </c>
      <c r="I2060" s="50" t="n">
        <v>45980</v>
      </c>
      <c r="J2060" s="50" t="n">
        <v>45788</v>
      </c>
      <c r="K2060" s="50" t="n">
        <v>96334.03</v>
      </c>
      <c r="L2060" s="50" t="n">
        <v>46638.67</v>
      </c>
      <c r="M2060" s="50" t="n">
        <v>132184.22</v>
      </c>
      <c r="N2060" s="50" t="n">
        <v>393572.81</v>
      </c>
      <c r="O2060" s="50" t="n">
        <v>-128639.58</v>
      </c>
      <c r="P2060" s="50" t="n">
        <v>1010939.32</v>
      </c>
      <c r="Q2060" s="51" t="n">
        <v>1275872.55</v>
      </c>
    </row>
    <row r="2061" customFormat="false" ht="12.75" hidden="false" customHeight="false" outlineLevel="0" collapsed="false">
      <c r="B2061" s="85" t="s">
        <v>67</v>
      </c>
      <c r="C2061" s="13" t="n">
        <v>2060</v>
      </c>
      <c r="D2061" s="50" t="n">
        <v>273844.1407952</v>
      </c>
      <c r="E2061" s="50" t="n">
        <v>0</v>
      </c>
      <c r="F2061" s="50" t="n">
        <v>0</v>
      </c>
      <c r="G2061" s="50" t="n">
        <v>0</v>
      </c>
      <c r="H2061" s="50" t="n">
        <v>0</v>
      </c>
      <c r="I2061" s="50" t="n">
        <v>0</v>
      </c>
      <c r="J2061" s="50" t="n">
        <v>0</v>
      </c>
      <c r="K2061" s="50" t="n">
        <v>0</v>
      </c>
      <c r="L2061" s="50" t="n">
        <v>0</v>
      </c>
      <c r="M2061" s="50" t="n">
        <v>0</v>
      </c>
      <c r="N2061" s="50" t="n">
        <v>0</v>
      </c>
      <c r="O2061" s="50" t="n">
        <v>0</v>
      </c>
      <c r="P2061" s="50" t="n">
        <v>0</v>
      </c>
      <c r="Q2061" s="51" t="n">
        <v>0</v>
      </c>
    </row>
    <row r="2062" customFormat="false" ht="12.75" hidden="false" customHeight="false" outlineLevel="0" collapsed="false">
      <c r="B2062" s="85" t="s">
        <v>70</v>
      </c>
      <c r="C2062" s="13" t="n">
        <v>2061</v>
      </c>
      <c r="D2062" s="50" t="n">
        <v>323012.757950437</v>
      </c>
      <c r="E2062" s="50" t="n">
        <v>0</v>
      </c>
      <c r="F2062" s="50" t="n">
        <v>0</v>
      </c>
      <c r="G2062" s="50" t="n">
        <v>0</v>
      </c>
      <c r="H2062" s="50" t="n">
        <v>0</v>
      </c>
      <c r="I2062" s="50" t="n">
        <v>0</v>
      </c>
      <c r="J2062" s="50" t="n">
        <v>0</v>
      </c>
      <c r="K2062" s="50" t="n">
        <v>0</v>
      </c>
      <c r="L2062" s="50" t="n">
        <v>0</v>
      </c>
      <c r="M2062" s="50" t="n">
        <v>0</v>
      </c>
      <c r="N2062" s="50" t="n">
        <v>0</v>
      </c>
      <c r="O2062" s="50" t="n">
        <v>0</v>
      </c>
      <c r="P2062" s="50" t="n">
        <v>0</v>
      </c>
      <c r="Q2062" s="51" t="n">
        <v>0</v>
      </c>
    </row>
    <row r="2063" customFormat="false" ht="12.75" hidden="false" customHeight="false" outlineLevel="0" collapsed="false">
      <c r="B2063" s="85" t="s">
        <v>75</v>
      </c>
      <c r="C2063" s="13" t="n">
        <v>2062</v>
      </c>
      <c r="D2063" s="50" t="n">
        <v>3247965.43177676</v>
      </c>
      <c r="E2063" s="50" t="n">
        <v>0</v>
      </c>
      <c r="F2063" s="50" t="n">
        <v>0</v>
      </c>
      <c r="G2063" s="50" t="n">
        <v>717.58</v>
      </c>
      <c r="H2063" s="50" t="n">
        <v>11677.14</v>
      </c>
      <c r="I2063" s="50" t="n">
        <v>22881.07</v>
      </c>
      <c r="J2063" s="50" t="n">
        <v>23564.86</v>
      </c>
      <c r="K2063" s="50" t="n">
        <v>67180.45</v>
      </c>
      <c r="L2063" s="50" t="n">
        <v>17388.44</v>
      </c>
      <c r="M2063" s="50" t="n">
        <v>31502.66</v>
      </c>
      <c r="N2063" s="50" t="n">
        <v>174912.2</v>
      </c>
      <c r="O2063" s="50" t="n">
        <v>23558.15</v>
      </c>
      <c r="P2063" s="50" t="n">
        <v>1893917.72</v>
      </c>
      <c r="Q2063" s="51" t="n">
        <v>2092388.07</v>
      </c>
    </row>
    <row r="2064" customFormat="false" ht="12.75" hidden="false" customHeight="false" outlineLevel="0" collapsed="false">
      <c r="B2064" s="85" t="s">
        <v>78</v>
      </c>
      <c r="C2064" s="13" t="n">
        <v>2063</v>
      </c>
      <c r="D2064" s="50" t="n">
        <v>160745.941277641</v>
      </c>
      <c r="E2064" s="50" t="n">
        <v>0</v>
      </c>
      <c r="F2064" s="50" t="n">
        <v>0</v>
      </c>
      <c r="G2064" s="50" t="n">
        <v>0</v>
      </c>
      <c r="H2064" s="50" t="n">
        <v>0</v>
      </c>
      <c r="I2064" s="50" t="n">
        <v>0</v>
      </c>
      <c r="J2064" s="50" t="n">
        <v>0</v>
      </c>
      <c r="K2064" s="50" t="n">
        <v>0</v>
      </c>
      <c r="L2064" s="50" t="n">
        <v>0</v>
      </c>
      <c r="M2064" s="50" t="n">
        <v>0</v>
      </c>
      <c r="N2064" s="50" t="n">
        <v>0</v>
      </c>
      <c r="O2064" s="50" t="n">
        <v>0</v>
      </c>
      <c r="P2064" s="50" t="n">
        <v>0</v>
      </c>
      <c r="Q2064" s="51" t="n">
        <v>0</v>
      </c>
    </row>
    <row r="2065" customFormat="false" ht="12.75" hidden="false" customHeight="false" outlineLevel="0" collapsed="false">
      <c r="B2065" s="85"/>
      <c r="C2065" s="13" t="n">
        <v>2064</v>
      </c>
      <c r="D2065" s="50"/>
      <c r="E2065" s="50"/>
      <c r="F2065" s="50"/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1"/>
    </row>
    <row r="2066" customFormat="false" ht="12.75" hidden="false" customHeight="false" outlineLevel="0" collapsed="false">
      <c r="B2066" s="85" t="s">
        <v>83</v>
      </c>
      <c r="C2066" s="13" t="n">
        <v>2065</v>
      </c>
      <c r="D2066" s="50" t="s">
        <v>4</v>
      </c>
      <c r="E2066" s="50"/>
      <c r="F2066" s="50"/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1"/>
    </row>
    <row r="2067" customFormat="false" ht="12.75" hidden="false" customHeight="false" outlineLevel="0" collapsed="false">
      <c r="B2067" s="85" t="s">
        <v>22</v>
      </c>
      <c r="C2067" s="13" t="n">
        <v>2066</v>
      </c>
      <c r="D2067" s="50" t="n">
        <v>371608.148739713</v>
      </c>
      <c r="E2067" s="50" t="n">
        <v>0</v>
      </c>
      <c r="F2067" s="50" t="n">
        <v>0</v>
      </c>
      <c r="G2067" s="50" t="n">
        <v>0</v>
      </c>
      <c r="H2067" s="50" t="n">
        <v>0</v>
      </c>
      <c r="I2067" s="50" t="n">
        <v>0</v>
      </c>
      <c r="J2067" s="50" t="n">
        <v>0</v>
      </c>
      <c r="K2067" s="50" t="n">
        <v>0</v>
      </c>
      <c r="L2067" s="50" t="n">
        <v>0</v>
      </c>
      <c r="M2067" s="50" t="n">
        <v>0</v>
      </c>
      <c r="N2067" s="50" t="n">
        <v>0</v>
      </c>
      <c r="O2067" s="50" t="n">
        <v>0</v>
      </c>
      <c r="P2067" s="50" t="n">
        <v>0</v>
      </c>
      <c r="Q2067" s="51" t="n">
        <v>0</v>
      </c>
    </row>
    <row r="2068" customFormat="false" ht="12.75" hidden="false" customHeight="false" outlineLevel="0" collapsed="false">
      <c r="B2068" s="85" t="s">
        <v>27</v>
      </c>
      <c r="C2068" s="13" t="n">
        <v>2067</v>
      </c>
      <c r="D2068" s="50" t="n">
        <v>2961566.73902324</v>
      </c>
      <c r="E2068" s="50" t="n">
        <v>0</v>
      </c>
      <c r="F2068" s="50" t="n">
        <v>0</v>
      </c>
      <c r="G2068" s="50" t="n">
        <v>0</v>
      </c>
      <c r="H2068" s="50" t="n">
        <v>0</v>
      </c>
      <c r="I2068" s="50" t="n">
        <v>0</v>
      </c>
      <c r="J2068" s="50" t="n">
        <v>0</v>
      </c>
      <c r="K2068" s="50" t="n">
        <v>0</v>
      </c>
      <c r="L2068" s="50" t="n">
        <v>0</v>
      </c>
      <c r="M2068" s="50" t="n">
        <v>0</v>
      </c>
      <c r="N2068" s="50" t="n">
        <v>0</v>
      </c>
      <c r="O2068" s="50" t="n">
        <v>0</v>
      </c>
      <c r="P2068" s="50" t="n">
        <v>0</v>
      </c>
      <c r="Q2068" s="51" t="n">
        <v>0</v>
      </c>
    </row>
    <row r="2069" customFormat="false" ht="12.75" hidden="false" customHeight="false" outlineLevel="0" collapsed="false">
      <c r="B2069" s="85" t="s">
        <v>77</v>
      </c>
      <c r="C2069" s="13" t="n">
        <v>2068</v>
      </c>
      <c r="D2069" s="50" t="n">
        <v>1014243.99858312</v>
      </c>
      <c r="E2069" s="50" t="n">
        <v>0</v>
      </c>
      <c r="F2069" s="50" t="n">
        <v>0</v>
      </c>
      <c r="G2069" s="50" t="n">
        <v>0</v>
      </c>
      <c r="H2069" s="50" t="n">
        <v>-0.148884252201276</v>
      </c>
      <c r="I2069" s="50" t="n">
        <v>-8.28160292199558</v>
      </c>
      <c r="J2069" s="50" t="n">
        <v>-15.6209827664018</v>
      </c>
      <c r="K2069" s="50" t="n">
        <v>-51.6701091917546</v>
      </c>
      <c r="L2069" s="50" t="n">
        <v>-8.60256889912748</v>
      </c>
      <c r="M2069" s="50" t="n">
        <v>-10.625699651987</v>
      </c>
      <c r="N2069" s="50" t="n">
        <v>-94.9498476834677</v>
      </c>
      <c r="O2069" s="50" t="n">
        <v>-487.960157127809</v>
      </c>
      <c r="P2069" s="50" t="n">
        <v>-1626.87296138048</v>
      </c>
      <c r="Q2069" s="51" t="n">
        <v>-2209.78296619176</v>
      </c>
    </row>
    <row r="2070" customFormat="false" ht="12.75" hidden="false" customHeight="false" outlineLevel="0" collapsed="false">
      <c r="B2070" s="85" t="s">
        <v>66</v>
      </c>
      <c r="C2070" s="13" t="n">
        <v>2069</v>
      </c>
      <c r="D2070" s="50" t="n">
        <v>947078.482962824</v>
      </c>
      <c r="E2070" s="50" t="n">
        <v>0</v>
      </c>
      <c r="F2070" s="50" t="n">
        <v>0</v>
      </c>
      <c r="G2070" s="50" t="n">
        <v>0</v>
      </c>
      <c r="H2070" s="50" t="n">
        <v>0</v>
      </c>
      <c r="I2070" s="50" t="n">
        <v>0</v>
      </c>
      <c r="J2070" s="50" t="n">
        <v>0</v>
      </c>
      <c r="K2070" s="50" t="n">
        <v>0</v>
      </c>
      <c r="L2070" s="50" t="n">
        <v>0</v>
      </c>
      <c r="M2070" s="50" t="n">
        <v>0</v>
      </c>
      <c r="N2070" s="50" t="n">
        <v>0</v>
      </c>
      <c r="O2070" s="50" t="n">
        <v>0</v>
      </c>
      <c r="P2070" s="50" t="n">
        <v>0</v>
      </c>
      <c r="Q2070" s="51" t="n">
        <v>0</v>
      </c>
    </row>
    <row r="2071" customFormat="false" ht="12.75" hidden="false" customHeight="false" outlineLevel="0" collapsed="false">
      <c r="B2071" s="85" t="s">
        <v>45</v>
      </c>
      <c r="C2071" s="13" t="n">
        <v>2070</v>
      </c>
      <c r="D2071" s="50" t="n">
        <v>0</v>
      </c>
      <c r="E2071" s="50" t="n">
        <v>0</v>
      </c>
      <c r="F2071" s="50" t="n">
        <v>0</v>
      </c>
      <c r="G2071" s="50" t="n">
        <v>0</v>
      </c>
      <c r="H2071" s="50" t="n">
        <v>0</v>
      </c>
      <c r="I2071" s="50" t="n">
        <v>0</v>
      </c>
      <c r="J2071" s="50" t="n">
        <v>0</v>
      </c>
      <c r="K2071" s="50" t="n">
        <v>0</v>
      </c>
      <c r="L2071" s="50" t="n">
        <v>0</v>
      </c>
      <c r="M2071" s="50" t="n">
        <v>0</v>
      </c>
      <c r="N2071" s="50" t="n">
        <v>0</v>
      </c>
      <c r="O2071" s="50" t="n">
        <v>0</v>
      </c>
      <c r="P2071" s="50" t="n">
        <v>0</v>
      </c>
      <c r="Q2071" s="51" t="n">
        <v>0</v>
      </c>
    </row>
    <row r="2072" customFormat="false" ht="12.75" hidden="false" customHeight="false" outlineLevel="0" collapsed="false">
      <c r="B2072" s="85" t="s">
        <v>52</v>
      </c>
      <c r="C2072" s="13" t="n">
        <v>2071</v>
      </c>
      <c r="D2072" s="50" t="n">
        <v>181153.810597661</v>
      </c>
      <c r="E2072" s="50" t="n">
        <v>0</v>
      </c>
      <c r="F2072" s="50" t="n">
        <v>0</v>
      </c>
      <c r="G2072" s="50" t="n">
        <v>0</v>
      </c>
      <c r="H2072" s="50" t="n">
        <v>0</v>
      </c>
      <c r="I2072" s="50" t="n">
        <v>0</v>
      </c>
      <c r="J2072" s="50" t="n">
        <v>0</v>
      </c>
      <c r="K2072" s="50" t="n">
        <v>0</v>
      </c>
      <c r="L2072" s="50" t="n">
        <v>0</v>
      </c>
      <c r="M2072" s="50" t="n">
        <v>0</v>
      </c>
      <c r="N2072" s="50" t="n">
        <v>0</v>
      </c>
      <c r="O2072" s="50" t="n">
        <v>0</v>
      </c>
      <c r="P2072" s="50" t="n">
        <v>0</v>
      </c>
      <c r="Q2072" s="51" t="n">
        <v>0</v>
      </c>
    </row>
    <row r="2073" customFormat="false" ht="12.75" hidden="false" customHeight="false" outlineLevel="0" collapsed="false">
      <c r="B2073" s="85" t="s">
        <v>80</v>
      </c>
      <c r="C2073" s="13" t="n">
        <v>2072</v>
      </c>
      <c r="D2073" s="50" t="n">
        <v>178483.203366923</v>
      </c>
      <c r="E2073" s="50" t="n">
        <v>0</v>
      </c>
      <c r="F2073" s="50" t="n">
        <v>0</v>
      </c>
      <c r="G2073" s="50" t="n">
        <v>0</v>
      </c>
      <c r="H2073" s="50" t="n">
        <v>0</v>
      </c>
      <c r="I2073" s="50" t="n">
        <v>0</v>
      </c>
      <c r="J2073" s="50" t="n">
        <v>0</v>
      </c>
      <c r="K2073" s="50" t="n">
        <v>0</v>
      </c>
      <c r="L2073" s="50" t="n">
        <v>0</v>
      </c>
      <c r="M2073" s="50" t="n">
        <v>0</v>
      </c>
      <c r="N2073" s="50" t="n">
        <v>0</v>
      </c>
      <c r="O2073" s="50" t="n">
        <v>0</v>
      </c>
      <c r="P2073" s="50" t="n">
        <v>0</v>
      </c>
      <c r="Q2073" s="51" t="n">
        <v>0</v>
      </c>
    </row>
    <row r="2074" customFormat="false" ht="12.75" hidden="false" customHeight="false" outlineLevel="0" collapsed="false">
      <c r="B2074" s="85" t="s">
        <v>49</v>
      </c>
      <c r="C2074" s="13" t="n">
        <v>2073</v>
      </c>
      <c r="D2074" s="50" t="n">
        <v>259080.466193409</v>
      </c>
      <c r="E2074" s="50" t="n">
        <v>0</v>
      </c>
      <c r="F2074" s="50" t="n">
        <v>0</v>
      </c>
      <c r="G2074" s="50" t="n">
        <v>0</v>
      </c>
      <c r="H2074" s="50" t="n">
        <v>0</v>
      </c>
      <c r="I2074" s="50" t="n">
        <v>0</v>
      </c>
      <c r="J2074" s="50" t="n">
        <v>0</v>
      </c>
      <c r="K2074" s="50" t="n">
        <v>0</v>
      </c>
      <c r="L2074" s="50" t="n">
        <v>0</v>
      </c>
      <c r="M2074" s="50" t="n">
        <v>0</v>
      </c>
      <c r="N2074" s="50" t="n">
        <v>0</v>
      </c>
      <c r="O2074" s="50" t="n">
        <v>0</v>
      </c>
      <c r="P2074" s="50" t="n">
        <v>0</v>
      </c>
      <c r="Q2074" s="51" t="n">
        <v>0</v>
      </c>
    </row>
    <row r="2075" customFormat="false" ht="12.75" hidden="false" customHeight="false" outlineLevel="0" collapsed="false">
      <c r="B2075" s="85" t="s">
        <v>34</v>
      </c>
      <c r="C2075" s="13" t="n">
        <v>2074</v>
      </c>
      <c r="D2075" s="50" t="n">
        <v>53440.6217893852</v>
      </c>
      <c r="E2075" s="50" t="n">
        <v>0</v>
      </c>
      <c r="F2075" s="50" t="n">
        <v>0</v>
      </c>
      <c r="G2075" s="50" t="n">
        <v>0</v>
      </c>
      <c r="H2075" s="50" t="n">
        <v>0</v>
      </c>
      <c r="I2075" s="50" t="n">
        <v>0</v>
      </c>
      <c r="J2075" s="50" t="n">
        <v>0</v>
      </c>
      <c r="K2075" s="50" t="n">
        <v>0</v>
      </c>
      <c r="L2075" s="50" t="n">
        <v>0</v>
      </c>
      <c r="M2075" s="50" t="n">
        <v>0</v>
      </c>
      <c r="N2075" s="50" t="n">
        <v>0</v>
      </c>
      <c r="O2075" s="50" t="n">
        <v>0</v>
      </c>
      <c r="P2075" s="50" t="n">
        <v>0</v>
      </c>
      <c r="Q2075" s="51" t="n">
        <v>0</v>
      </c>
    </row>
    <row r="2076" customFormat="false" ht="12.75" hidden="false" customHeight="false" outlineLevel="0" collapsed="false">
      <c r="B2076" s="85" t="s">
        <v>69</v>
      </c>
      <c r="C2076" s="13" t="n">
        <v>2075</v>
      </c>
      <c r="D2076" s="50" t="n">
        <v>5.97702285247351E-005</v>
      </c>
      <c r="E2076" s="50" t="n">
        <v>0</v>
      </c>
      <c r="F2076" s="50" t="n">
        <v>0</v>
      </c>
      <c r="G2076" s="50" t="n">
        <v>0</v>
      </c>
      <c r="H2076" s="50" t="n">
        <v>0</v>
      </c>
      <c r="I2076" s="50" t="n">
        <v>0</v>
      </c>
      <c r="J2076" s="50" t="n">
        <v>0</v>
      </c>
      <c r="K2076" s="50" t="n">
        <v>0</v>
      </c>
      <c r="L2076" s="50" t="n">
        <v>0</v>
      </c>
      <c r="M2076" s="50" t="n">
        <v>0</v>
      </c>
      <c r="N2076" s="50" t="n">
        <v>0</v>
      </c>
      <c r="O2076" s="50" t="n">
        <v>0</v>
      </c>
      <c r="P2076" s="50" t="n">
        <v>0</v>
      </c>
      <c r="Q2076" s="51" t="n">
        <v>0</v>
      </c>
    </row>
    <row r="2077" customFormat="false" ht="12.75" hidden="false" customHeight="false" outlineLevel="0" collapsed="false">
      <c r="B2077" s="85" t="s">
        <v>72</v>
      </c>
      <c r="C2077" s="13" t="n">
        <v>2076</v>
      </c>
      <c r="D2077" s="50" t="n">
        <v>0.000135475037964541</v>
      </c>
      <c r="E2077" s="50" t="n">
        <v>0</v>
      </c>
      <c r="F2077" s="50" t="n">
        <v>0</v>
      </c>
      <c r="G2077" s="50" t="n">
        <v>0</v>
      </c>
      <c r="H2077" s="50" t="n">
        <v>0</v>
      </c>
      <c r="I2077" s="50" t="n">
        <v>0</v>
      </c>
      <c r="J2077" s="50" t="n">
        <v>0</v>
      </c>
      <c r="K2077" s="50" t="n">
        <v>0</v>
      </c>
      <c r="L2077" s="50" t="n">
        <v>0</v>
      </c>
      <c r="M2077" s="50" t="n">
        <v>0</v>
      </c>
      <c r="N2077" s="50" t="n">
        <v>0</v>
      </c>
      <c r="O2077" s="50" t="n">
        <v>0</v>
      </c>
      <c r="P2077" s="50" t="n">
        <v>0</v>
      </c>
      <c r="Q2077" s="51" t="n">
        <v>0</v>
      </c>
    </row>
    <row r="2078" customFormat="false" ht="12.75" hidden="false" customHeight="false" outlineLevel="0" collapsed="false">
      <c r="B2078" s="85" t="s">
        <v>31</v>
      </c>
      <c r="C2078" s="13" t="n">
        <v>2077</v>
      </c>
      <c r="D2078" s="50" t="n">
        <v>0</v>
      </c>
      <c r="E2078" s="50" t="n">
        <v>0</v>
      </c>
      <c r="F2078" s="50" t="n">
        <v>0</v>
      </c>
      <c r="G2078" s="50" t="n">
        <v>0</v>
      </c>
      <c r="H2078" s="50" t="n">
        <v>0</v>
      </c>
      <c r="I2078" s="50" t="n">
        <v>0</v>
      </c>
      <c r="J2078" s="50" t="n">
        <v>0</v>
      </c>
      <c r="K2078" s="50" t="n">
        <v>0</v>
      </c>
      <c r="L2078" s="50" t="n">
        <v>0</v>
      </c>
      <c r="M2078" s="50" t="n">
        <v>0</v>
      </c>
      <c r="N2078" s="50" t="n">
        <v>0</v>
      </c>
      <c r="O2078" s="50" t="n">
        <v>0</v>
      </c>
      <c r="P2078" s="50" t="n">
        <v>0</v>
      </c>
      <c r="Q2078" s="51" t="n">
        <v>0</v>
      </c>
    </row>
    <row r="2079" customFormat="false" ht="12.75" hidden="false" customHeight="false" outlineLevel="0" collapsed="false">
      <c r="B2079" s="85" t="s">
        <v>37</v>
      </c>
      <c r="C2079" s="13" t="n">
        <v>2078</v>
      </c>
      <c r="D2079" s="50" t="n">
        <v>0</v>
      </c>
      <c r="E2079" s="50" t="n">
        <v>0</v>
      </c>
      <c r="F2079" s="50" t="n">
        <v>0</v>
      </c>
      <c r="G2079" s="50" t="n">
        <v>0</v>
      </c>
      <c r="H2079" s="50" t="n">
        <v>0</v>
      </c>
      <c r="I2079" s="50" t="n">
        <v>0</v>
      </c>
      <c r="J2079" s="50" t="n">
        <v>0</v>
      </c>
      <c r="K2079" s="50" t="n">
        <v>0</v>
      </c>
      <c r="L2079" s="50" t="n">
        <v>0</v>
      </c>
      <c r="M2079" s="50" t="n">
        <v>0</v>
      </c>
      <c r="N2079" s="50" t="n">
        <v>0</v>
      </c>
      <c r="O2079" s="50" t="n">
        <v>0</v>
      </c>
      <c r="P2079" s="50" t="n">
        <v>0</v>
      </c>
      <c r="Q2079" s="51" t="n">
        <v>0</v>
      </c>
    </row>
    <row r="2080" customFormat="false" ht="12.75" hidden="false" customHeight="false" outlineLevel="0" collapsed="false">
      <c r="B2080" s="85" t="n">
        <v>0</v>
      </c>
      <c r="C2080" s="13" t="n">
        <v>2079</v>
      </c>
      <c r="D2080" s="50" t="n">
        <v>0</v>
      </c>
      <c r="E2080" s="50" t="n">
        <v>0</v>
      </c>
      <c r="F2080" s="50" t="n">
        <v>0</v>
      </c>
      <c r="G2080" s="50" t="n">
        <v>0</v>
      </c>
      <c r="H2080" s="50" t="n">
        <v>0</v>
      </c>
      <c r="I2080" s="50" t="n">
        <v>0</v>
      </c>
      <c r="J2080" s="50" t="n">
        <v>0</v>
      </c>
      <c r="K2080" s="50" t="n">
        <v>0</v>
      </c>
      <c r="L2080" s="50" t="n">
        <v>0</v>
      </c>
      <c r="M2080" s="50" t="n">
        <v>0</v>
      </c>
      <c r="N2080" s="50" t="n">
        <v>0</v>
      </c>
      <c r="O2080" s="50" t="n">
        <v>0</v>
      </c>
      <c r="P2080" s="50" t="n">
        <v>0</v>
      </c>
      <c r="Q2080" s="51" t="n">
        <v>0</v>
      </c>
    </row>
    <row r="2081" customFormat="false" ht="12.75" hidden="false" customHeight="false" outlineLevel="0" collapsed="false">
      <c r="B2081" s="87" t="n">
        <v>0</v>
      </c>
      <c r="C2081" s="64" t="n">
        <v>2080</v>
      </c>
      <c r="D2081" s="54" t="n">
        <v>0</v>
      </c>
      <c r="E2081" s="54" t="n">
        <v>0</v>
      </c>
      <c r="F2081" s="54" t="n">
        <v>0</v>
      </c>
      <c r="G2081" s="54" t="n">
        <v>0</v>
      </c>
      <c r="H2081" s="54" t="n">
        <v>0</v>
      </c>
      <c r="I2081" s="54" t="n">
        <v>0</v>
      </c>
      <c r="J2081" s="54" t="n">
        <v>0</v>
      </c>
      <c r="K2081" s="54" t="n">
        <v>0</v>
      </c>
      <c r="L2081" s="54" t="n">
        <v>0</v>
      </c>
      <c r="M2081" s="54" t="n">
        <v>0</v>
      </c>
      <c r="N2081" s="54" t="n">
        <v>0</v>
      </c>
      <c r="O2081" s="54" t="n">
        <v>0</v>
      </c>
      <c r="P2081" s="54" t="n">
        <v>0</v>
      </c>
      <c r="Q2081" s="55" t="n">
        <v>0</v>
      </c>
    </row>
    <row r="2082" customFormat="false" ht="12.75" hidden="false" customHeight="false" outlineLevel="0" collapsed="false">
      <c r="A2082" s="0" t="n">
        <v>53</v>
      </c>
      <c r="B2082" s="57" t="n">
        <v>36978</v>
      </c>
      <c r="C2082" s="58" t="n">
        <v>2081</v>
      </c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83"/>
    </row>
    <row r="2083" customFormat="false" ht="12.75" hidden="false" customHeight="false" outlineLevel="0" collapsed="false">
      <c r="B2083" s="61"/>
      <c r="C2083" s="13" t="n">
        <v>2082</v>
      </c>
      <c r="D2083" s="13"/>
      <c r="E2083" s="21" t="s">
        <v>5</v>
      </c>
      <c r="F2083" s="21" t="s">
        <v>6</v>
      </c>
      <c r="G2083" s="21" t="s">
        <v>7</v>
      </c>
      <c r="H2083" s="21" t="s">
        <v>8</v>
      </c>
      <c r="I2083" s="21" t="s">
        <v>9</v>
      </c>
      <c r="J2083" s="21" t="s">
        <v>10</v>
      </c>
      <c r="K2083" s="21" t="s">
        <v>11</v>
      </c>
      <c r="L2083" s="21" t="s">
        <v>12</v>
      </c>
      <c r="M2083" s="21" t="s">
        <v>13</v>
      </c>
      <c r="N2083" s="21" t="s">
        <v>14</v>
      </c>
      <c r="O2083" s="21" t="n">
        <v>2002</v>
      </c>
      <c r="P2083" s="21" t="s">
        <v>15</v>
      </c>
      <c r="Q2083" s="84" t="s">
        <v>16</v>
      </c>
    </row>
    <row r="2084" customFormat="false" ht="12.75" hidden="false" customHeight="false" outlineLevel="0" collapsed="false">
      <c r="B2084" s="85" t="s">
        <v>107</v>
      </c>
      <c r="C2084" s="13" t="n">
        <v>2083</v>
      </c>
      <c r="D2084" s="13" t="s">
        <v>4</v>
      </c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86"/>
    </row>
    <row r="2085" customFormat="false" ht="12.75" hidden="false" customHeight="false" outlineLevel="0" collapsed="false">
      <c r="B2085" s="85" t="s">
        <v>19</v>
      </c>
      <c r="C2085" s="13" t="n">
        <v>2084</v>
      </c>
      <c r="D2085" s="50" t="n">
        <v>22253422.574017</v>
      </c>
      <c r="E2085" s="50" t="n">
        <v>0</v>
      </c>
      <c r="F2085" s="50" t="n">
        <v>0</v>
      </c>
      <c r="G2085" s="50" t="n">
        <v>21976.71</v>
      </c>
      <c r="H2085" s="50" t="n">
        <v>55101.97</v>
      </c>
      <c r="I2085" s="50" t="n">
        <v>321063.91</v>
      </c>
      <c r="J2085" s="50" t="n">
        <v>277355.78</v>
      </c>
      <c r="K2085" s="50" t="n">
        <v>153200.96</v>
      </c>
      <c r="L2085" s="50" t="n">
        <v>288624.7</v>
      </c>
      <c r="M2085" s="50" t="n">
        <v>1360910.95</v>
      </c>
      <c r="N2085" s="50" t="n">
        <v>2478234.98</v>
      </c>
      <c r="O2085" s="50" t="n">
        <v>-567854.84</v>
      </c>
      <c r="P2085" s="50" t="n">
        <v>838311.81</v>
      </c>
      <c r="Q2085" s="51" t="n">
        <v>2748691.95</v>
      </c>
    </row>
    <row r="2086" customFormat="false" ht="12.75" hidden="false" customHeight="false" outlineLevel="0" collapsed="false">
      <c r="B2086" s="85" t="s">
        <v>20</v>
      </c>
      <c r="C2086" s="13" t="n">
        <v>2085</v>
      </c>
      <c r="D2086" s="50" t="n">
        <v>7441745.8591602</v>
      </c>
      <c r="E2086" s="50" t="n">
        <v>0</v>
      </c>
      <c r="F2086" s="50" t="n">
        <v>0</v>
      </c>
      <c r="G2086" s="50" t="n">
        <v>0</v>
      </c>
      <c r="H2086" s="50" t="n">
        <v>0</v>
      </c>
      <c r="I2086" s="50" t="n">
        <v>0</v>
      </c>
      <c r="J2086" s="50" t="n">
        <v>0</v>
      </c>
      <c r="K2086" s="50" t="n">
        <v>0</v>
      </c>
      <c r="L2086" s="50" t="n">
        <v>0</v>
      </c>
      <c r="M2086" s="50" t="n">
        <v>0</v>
      </c>
      <c r="N2086" s="50" t="n">
        <v>0</v>
      </c>
      <c r="O2086" s="50" t="n">
        <v>-219498</v>
      </c>
      <c r="P2086" s="50" t="n">
        <v>208187.31</v>
      </c>
      <c r="Q2086" s="51" t="n">
        <v>-11310.69</v>
      </c>
    </row>
    <row r="2087" customFormat="false" ht="12.75" hidden="false" customHeight="false" outlineLevel="0" collapsed="false">
      <c r="B2087" s="85" t="s">
        <v>108</v>
      </c>
      <c r="C2087" s="13" t="n">
        <v>2086</v>
      </c>
      <c r="D2087" s="50" t="n">
        <v>46129.5732130303</v>
      </c>
      <c r="E2087" s="50" t="n">
        <v>0</v>
      </c>
      <c r="F2087" s="50" t="n">
        <v>0</v>
      </c>
      <c r="G2087" s="50" t="n">
        <v>0</v>
      </c>
      <c r="H2087" s="50" t="n">
        <v>0</v>
      </c>
      <c r="I2087" s="50" t="n">
        <v>0</v>
      </c>
      <c r="J2087" s="50" t="n">
        <v>0</v>
      </c>
      <c r="K2087" s="50" t="n">
        <v>0</v>
      </c>
      <c r="L2087" s="50" t="n">
        <v>0</v>
      </c>
      <c r="M2087" s="50" t="n">
        <v>0</v>
      </c>
      <c r="N2087" s="50" t="n">
        <v>0</v>
      </c>
      <c r="O2087" s="50" t="n">
        <v>0</v>
      </c>
      <c r="P2087" s="50" t="n">
        <v>0</v>
      </c>
      <c r="Q2087" s="51" t="n">
        <v>0</v>
      </c>
    </row>
    <row r="2088" customFormat="false" ht="12.75" hidden="false" customHeight="false" outlineLevel="0" collapsed="false">
      <c r="B2088" s="85" t="s">
        <v>25</v>
      </c>
      <c r="C2088" s="13" t="n">
        <v>2087</v>
      </c>
      <c r="D2088" s="50" t="n">
        <v>10033747.8597559</v>
      </c>
      <c r="E2088" s="50" t="n">
        <v>0</v>
      </c>
      <c r="F2088" s="50" t="n">
        <v>0</v>
      </c>
      <c r="G2088" s="50" t="n">
        <v>7176.73</v>
      </c>
      <c r="H2088" s="50" t="n">
        <v>131045.91</v>
      </c>
      <c r="I2088" s="50" t="n">
        <v>146254.29</v>
      </c>
      <c r="J2088" s="50" t="n">
        <v>117379.37</v>
      </c>
      <c r="K2088" s="50" t="n">
        <v>238287.73</v>
      </c>
      <c r="L2088" s="50" t="n">
        <v>149403</v>
      </c>
      <c r="M2088" s="50" t="n">
        <v>431990.14</v>
      </c>
      <c r="N2088" s="50" t="n">
        <v>1221537.17</v>
      </c>
      <c r="O2088" s="50" t="n">
        <v>86155.06</v>
      </c>
      <c r="P2088" s="50" t="n">
        <v>711146.3</v>
      </c>
      <c r="Q2088" s="51" t="n">
        <v>2018838.53</v>
      </c>
    </row>
    <row r="2089" customFormat="false" ht="12.75" hidden="false" customHeight="false" outlineLevel="0" collapsed="false">
      <c r="B2089" s="85" t="s">
        <v>29</v>
      </c>
      <c r="C2089" s="13" t="n">
        <v>2088</v>
      </c>
      <c r="D2089" s="50" t="n">
        <v>235905.515273982</v>
      </c>
      <c r="E2089" s="50" t="n">
        <v>0</v>
      </c>
      <c r="F2089" s="50" t="n">
        <v>0</v>
      </c>
      <c r="G2089" s="50" t="n">
        <v>0</v>
      </c>
      <c r="H2089" s="50" t="n">
        <v>0</v>
      </c>
      <c r="I2089" s="50" t="n">
        <v>0</v>
      </c>
      <c r="J2089" s="50" t="n">
        <v>0</v>
      </c>
      <c r="K2089" s="50" t="n">
        <v>0</v>
      </c>
      <c r="L2089" s="50" t="n">
        <v>0</v>
      </c>
      <c r="M2089" s="50" t="n">
        <v>0</v>
      </c>
      <c r="N2089" s="50" t="n">
        <v>0</v>
      </c>
      <c r="O2089" s="50" t="n">
        <v>0</v>
      </c>
      <c r="P2089" s="50" t="n">
        <v>0</v>
      </c>
      <c r="Q2089" s="51" t="n">
        <v>0</v>
      </c>
    </row>
    <row r="2090" customFormat="false" ht="12.75" hidden="false" customHeight="false" outlineLevel="0" collapsed="false">
      <c r="B2090" s="85" t="s">
        <v>32</v>
      </c>
      <c r="C2090" s="13" t="n">
        <v>2089</v>
      </c>
      <c r="D2090" s="50" t="n">
        <v>102531.462760213</v>
      </c>
      <c r="E2090" s="50" t="n">
        <v>0</v>
      </c>
      <c r="F2090" s="50" t="n">
        <v>0</v>
      </c>
      <c r="G2090" s="50" t="n">
        <v>2791</v>
      </c>
      <c r="H2090" s="50" t="n">
        <v>-29730.24</v>
      </c>
      <c r="I2090" s="50" t="n">
        <v>0</v>
      </c>
      <c r="J2090" s="50" t="n">
        <v>0</v>
      </c>
      <c r="K2090" s="50" t="n">
        <v>0</v>
      </c>
      <c r="L2090" s="50" t="n">
        <v>0</v>
      </c>
      <c r="M2090" s="50" t="n">
        <v>0</v>
      </c>
      <c r="N2090" s="50" t="n">
        <v>-26939.24</v>
      </c>
      <c r="O2090" s="50" t="n">
        <v>0</v>
      </c>
      <c r="P2090" s="50" t="n">
        <v>0</v>
      </c>
      <c r="Q2090" s="51" t="n">
        <v>-26939.24</v>
      </c>
    </row>
    <row r="2091" customFormat="false" ht="12.75" hidden="false" customHeight="false" outlineLevel="0" collapsed="false">
      <c r="B2091" s="85" t="s">
        <v>35</v>
      </c>
      <c r="C2091" s="13" t="n">
        <v>2090</v>
      </c>
      <c r="D2091" s="50" t="n">
        <v>138650.107632508</v>
      </c>
      <c r="E2091" s="50" t="n">
        <v>0</v>
      </c>
      <c r="F2091" s="50" t="n">
        <v>0</v>
      </c>
      <c r="G2091" s="50" t="n">
        <v>0</v>
      </c>
      <c r="H2091" s="50" t="n">
        <v>0</v>
      </c>
      <c r="I2091" s="50" t="n">
        <v>0</v>
      </c>
      <c r="J2091" s="50" t="n">
        <v>0</v>
      </c>
      <c r="K2091" s="50" t="n">
        <v>0</v>
      </c>
      <c r="L2091" s="50" t="n">
        <v>0</v>
      </c>
      <c r="M2091" s="50" t="n">
        <v>0</v>
      </c>
      <c r="N2091" s="50" t="n">
        <v>0</v>
      </c>
      <c r="O2091" s="50" t="n">
        <v>0</v>
      </c>
      <c r="P2091" s="50" t="n">
        <v>0</v>
      </c>
      <c r="Q2091" s="51" t="n">
        <v>0</v>
      </c>
    </row>
    <row r="2092" customFormat="false" ht="12.75" hidden="false" customHeight="false" outlineLevel="0" collapsed="false">
      <c r="B2092" s="85" t="s">
        <v>38</v>
      </c>
      <c r="C2092" s="13" t="n">
        <v>2091</v>
      </c>
      <c r="D2092" s="50" t="n">
        <v>0</v>
      </c>
      <c r="E2092" s="50" t="n">
        <v>0</v>
      </c>
      <c r="F2092" s="50" t="n">
        <v>0</v>
      </c>
      <c r="G2092" s="50" t="n">
        <v>0</v>
      </c>
      <c r="H2092" s="50" t="n">
        <v>0</v>
      </c>
      <c r="I2092" s="50" t="n">
        <v>0</v>
      </c>
      <c r="J2092" s="50" t="n">
        <v>0</v>
      </c>
      <c r="K2092" s="50" t="n">
        <v>0</v>
      </c>
      <c r="L2092" s="50" t="n">
        <v>0</v>
      </c>
      <c r="M2092" s="50" t="n">
        <v>0</v>
      </c>
      <c r="N2092" s="50" t="n">
        <v>0</v>
      </c>
      <c r="O2092" s="50" t="n">
        <v>0</v>
      </c>
      <c r="P2092" s="50" t="n">
        <v>0</v>
      </c>
      <c r="Q2092" s="51" t="n">
        <v>0</v>
      </c>
    </row>
    <row r="2093" customFormat="false" ht="12.75" hidden="false" customHeight="false" outlineLevel="0" collapsed="false">
      <c r="B2093" s="85" t="s">
        <v>43</v>
      </c>
      <c r="C2093" s="13" t="n">
        <v>2092</v>
      </c>
      <c r="D2093" s="50" t="n">
        <v>5163680.25126388</v>
      </c>
      <c r="E2093" s="50" t="n">
        <v>0</v>
      </c>
      <c r="F2093" s="50" t="n">
        <v>0</v>
      </c>
      <c r="G2093" s="50" t="n">
        <v>1850.12</v>
      </c>
      <c r="H2093" s="50" t="n">
        <v>82799.01</v>
      </c>
      <c r="I2093" s="50" t="n">
        <v>104244.26</v>
      </c>
      <c r="J2093" s="50" t="n">
        <v>88723.12</v>
      </c>
      <c r="K2093" s="50" t="n">
        <v>-248751.32</v>
      </c>
      <c r="L2093" s="50" t="n">
        <v>72918.23</v>
      </c>
      <c r="M2093" s="50" t="n">
        <v>248395.99</v>
      </c>
      <c r="N2093" s="50" t="n">
        <v>350179.41</v>
      </c>
      <c r="O2093" s="50" t="n">
        <v>107459.06</v>
      </c>
      <c r="P2093" s="50" t="n">
        <v>-2833346.62</v>
      </c>
      <c r="Q2093" s="51" t="n">
        <v>-2375708.15</v>
      </c>
    </row>
    <row r="2094" customFormat="false" ht="12.75" hidden="false" customHeight="false" outlineLevel="0" collapsed="false">
      <c r="B2094" s="85" t="s">
        <v>47</v>
      </c>
      <c r="C2094" s="13" t="n">
        <v>2093</v>
      </c>
      <c r="D2094" s="50" t="n">
        <v>5908100.32511707</v>
      </c>
      <c r="E2094" s="50" t="n">
        <v>0</v>
      </c>
      <c r="F2094" s="50" t="n">
        <v>0</v>
      </c>
      <c r="G2094" s="50" t="n">
        <v>1993.55</v>
      </c>
      <c r="H2094" s="50" t="n">
        <v>-127854.94</v>
      </c>
      <c r="I2094" s="50" t="n">
        <v>0</v>
      </c>
      <c r="J2094" s="50" t="n">
        <v>0</v>
      </c>
      <c r="K2094" s="50" t="n">
        <v>-2153.96</v>
      </c>
      <c r="L2094" s="50" t="n">
        <v>925</v>
      </c>
      <c r="M2094" s="50" t="n">
        <v>515257.56</v>
      </c>
      <c r="N2094" s="50" t="n">
        <v>388167.21</v>
      </c>
      <c r="O2094" s="50" t="n">
        <v>-656483.63</v>
      </c>
      <c r="P2094" s="50" t="n">
        <v>458687.97</v>
      </c>
      <c r="Q2094" s="51" t="n">
        <v>190371.55</v>
      </c>
    </row>
    <row r="2095" customFormat="false" ht="12.75" hidden="false" customHeight="false" outlineLevel="0" collapsed="false">
      <c r="B2095" s="85" t="s">
        <v>50</v>
      </c>
      <c r="C2095" s="13" t="n">
        <v>2094</v>
      </c>
      <c r="D2095" s="50" t="n">
        <v>1247338.64276316</v>
      </c>
      <c r="E2095" s="50" t="n">
        <v>0</v>
      </c>
      <c r="F2095" s="50" t="n">
        <v>0</v>
      </c>
      <c r="G2095" s="50" t="n">
        <v>0</v>
      </c>
      <c r="H2095" s="50" t="n">
        <v>0</v>
      </c>
      <c r="I2095" s="50" t="n">
        <v>0</v>
      </c>
      <c r="J2095" s="50" t="n">
        <v>0</v>
      </c>
      <c r="K2095" s="50" t="n">
        <v>0</v>
      </c>
      <c r="L2095" s="50" t="n">
        <v>0</v>
      </c>
      <c r="M2095" s="50" t="n">
        <v>0</v>
      </c>
      <c r="N2095" s="50" t="n">
        <v>0</v>
      </c>
      <c r="O2095" s="50" t="n">
        <v>219881.27</v>
      </c>
      <c r="P2095" s="50" t="n">
        <v>-613919.14</v>
      </c>
      <c r="Q2095" s="51" t="n">
        <v>-394037.87</v>
      </c>
    </row>
    <row r="2096" customFormat="false" ht="12.75" hidden="false" customHeight="false" outlineLevel="0" collapsed="false">
      <c r="B2096" s="85" t="s">
        <v>53</v>
      </c>
      <c r="C2096" s="13" t="n">
        <v>2095</v>
      </c>
      <c r="D2096" s="50" t="n">
        <v>252750.930465974</v>
      </c>
      <c r="E2096" s="50" t="n">
        <v>0</v>
      </c>
      <c r="F2096" s="50" t="n">
        <v>0</v>
      </c>
      <c r="G2096" s="50" t="n">
        <v>3109.94</v>
      </c>
      <c r="H2096" s="50" t="n">
        <v>-38813.11</v>
      </c>
      <c r="I2096" s="50" t="n">
        <v>0</v>
      </c>
      <c r="J2096" s="50" t="n">
        <v>0</v>
      </c>
      <c r="K2096" s="50" t="n">
        <v>0</v>
      </c>
      <c r="L2096" s="50" t="n">
        <v>0</v>
      </c>
      <c r="M2096" s="50" t="n">
        <v>0</v>
      </c>
      <c r="N2096" s="50" t="n">
        <v>-35703.17</v>
      </c>
      <c r="O2096" s="50" t="n">
        <v>0</v>
      </c>
      <c r="P2096" s="50" t="n">
        <v>0</v>
      </c>
      <c r="Q2096" s="51" t="n">
        <v>-35703.17</v>
      </c>
    </row>
    <row r="2097" customFormat="false" ht="12.75" hidden="false" customHeight="false" outlineLevel="0" collapsed="false">
      <c r="B2097" s="85" t="s">
        <v>56</v>
      </c>
      <c r="C2097" s="13" t="n">
        <v>2096</v>
      </c>
      <c r="D2097" s="50" t="n">
        <v>550618.273983203</v>
      </c>
      <c r="E2097" s="50" t="n">
        <v>0</v>
      </c>
      <c r="F2097" s="50" t="n">
        <v>0</v>
      </c>
      <c r="G2097" s="50" t="n">
        <v>398.71</v>
      </c>
      <c r="H2097" s="50" t="n">
        <v>794.13</v>
      </c>
      <c r="I2097" s="50" t="n">
        <v>0</v>
      </c>
      <c r="J2097" s="50" t="n">
        <v>0</v>
      </c>
      <c r="K2097" s="50" t="n">
        <v>0</v>
      </c>
      <c r="L2097" s="50" t="n">
        <v>0</v>
      </c>
      <c r="M2097" s="50" t="n">
        <v>0</v>
      </c>
      <c r="N2097" s="50" t="n">
        <v>1192.84</v>
      </c>
      <c r="O2097" s="50" t="n">
        <v>0</v>
      </c>
      <c r="P2097" s="50" t="n">
        <v>0</v>
      </c>
      <c r="Q2097" s="51" t="n">
        <v>1192.84</v>
      </c>
    </row>
    <row r="2098" customFormat="false" ht="12.75" hidden="false" customHeight="false" outlineLevel="0" collapsed="false">
      <c r="B2098" s="85" t="s">
        <v>59</v>
      </c>
      <c r="C2098" s="13" t="n">
        <v>2097</v>
      </c>
      <c r="D2098" s="50" t="n">
        <v>13401.4032374044</v>
      </c>
      <c r="E2098" s="50" t="n">
        <v>0</v>
      </c>
      <c r="F2098" s="50" t="n">
        <v>0</v>
      </c>
      <c r="G2098" s="50" t="n">
        <v>797.42</v>
      </c>
      <c r="H2098" s="50" t="n">
        <v>794.13</v>
      </c>
      <c r="I2098" s="50" t="n">
        <v>0</v>
      </c>
      <c r="J2098" s="50" t="n">
        <v>0</v>
      </c>
      <c r="K2098" s="50" t="n">
        <v>0</v>
      </c>
      <c r="L2098" s="50" t="n">
        <v>0</v>
      </c>
      <c r="M2098" s="50" t="n">
        <v>0</v>
      </c>
      <c r="N2098" s="50" t="n">
        <v>1591.55</v>
      </c>
      <c r="O2098" s="50" t="n">
        <v>0</v>
      </c>
      <c r="P2098" s="50" t="n">
        <v>0</v>
      </c>
      <c r="Q2098" s="51" t="n">
        <v>1591.55</v>
      </c>
    </row>
    <row r="2099" customFormat="false" ht="12.75" hidden="false" customHeight="false" outlineLevel="0" collapsed="false">
      <c r="B2099" s="85" t="s">
        <v>109</v>
      </c>
      <c r="C2099" s="13" t="n">
        <v>2098</v>
      </c>
      <c r="D2099" s="50" t="n">
        <v>29200.5134398423</v>
      </c>
      <c r="E2099" s="50" t="n">
        <v>0</v>
      </c>
      <c r="F2099" s="50" t="n">
        <v>0</v>
      </c>
      <c r="G2099" s="50" t="n">
        <v>1993.55</v>
      </c>
      <c r="H2099" s="50" t="n">
        <v>0</v>
      </c>
      <c r="I2099" s="50" t="n">
        <v>0</v>
      </c>
      <c r="J2099" s="50" t="n">
        <v>0</v>
      </c>
      <c r="K2099" s="50" t="n">
        <v>0</v>
      </c>
      <c r="L2099" s="50" t="n">
        <v>0</v>
      </c>
      <c r="M2099" s="50" t="n">
        <v>0</v>
      </c>
      <c r="N2099" s="50" t="n">
        <v>1993.55</v>
      </c>
      <c r="O2099" s="50" t="n">
        <v>0</v>
      </c>
      <c r="P2099" s="50" t="n">
        <v>0</v>
      </c>
      <c r="Q2099" s="51" t="n">
        <v>1993.55</v>
      </c>
    </row>
    <row r="2100" customFormat="false" ht="12.75" hidden="false" customHeight="false" outlineLevel="0" collapsed="false">
      <c r="B2100" s="85" t="s">
        <v>64</v>
      </c>
      <c r="C2100" s="13" t="n">
        <v>2099</v>
      </c>
      <c r="D2100" s="50" t="n">
        <v>3850799.25422295</v>
      </c>
      <c r="E2100" s="50" t="n">
        <v>0</v>
      </c>
      <c r="F2100" s="50" t="n">
        <v>0</v>
      </c>
      <c r="G2100" s="50" t="n">
        <v>1785.95</v>
      </c>
      <c r="H2100" s="50" t="n">
        <v>24138</v>
      </c>
      <c r="I2100" s="50" t="n">
        <v>45972.23</v>
      </c>
      <c r="J2100" s="50" t="n">
        <v>45772.29</v>
      </c>
      <c r="K2100" s="50" t="n">
        <v>96317.1</v>
      </c>
      <c r="L2100" s="50" t="n">
        <v>46642.07</v>
      </c>
      <c r="M2100" s="50" t="n">
        <v>132215.01</v>
      </c>
      <c r="N2100" s="50" t="n">
        <v>392842.65</v>
      </c>
      <c r="O2100" s="50" t="n">
        <v>-128710.75</v>
      </c>
      <c r="P2100" s="50" t="n">
        <v>1012189.74</v>
      </c>
      <c r="Q2100" s="51" t="n">
        <v>1276321.64</v>
      </c>
    </row>
    <row r="2101" customFormat="false" ht="12.75" hidden="false" customHeight="false" outlineLevel="0" collapsed="false">
      <c r="B2101" s="85" t="s">
        <v>67</v>
      </c>
      <c r="C2101" s="13" t="n">
        <v>2100</v>
      </c>
      <c r="D2101" s="50" t="n">
        <v>178548.715882904</v>
      </c>
      <c r="E2101" s="50" t="n">
        <v>0</v>
      </c>
      <c r="F2101" s="50" t="n">
        <v>0</v>
      </c>
      <c r="G2101" s="50" t="n">
        <v>-398.71</v>
      </c>
      <c r="H2101" s="50" t="n">
        <v>0</v>
      </c>
      <c r="I2101" s="50" t="n">
        <v>0</v>
      </c>
      <c r="J2101" s="50" t="n">
        <v>0</v>
      </c>
      <c r="K2101" s="50" t="n">
        <v>0</v>
      </c>
      <c r="L2101" s="50" t="n">
        <v>0</v>
      </c>
      <c r="M2101" s="50" t="n">
        <v>0</v>
      </c>
      <c r="N2101" s="50" t="n">
        <v>-398.71</v>
      </c>
      <c r="O2101" s="50" t="n">
        <v>0</v>
      </c>
      <c r="P2101" s="50" t="n">
        <v>0</v>
      </c>
      <c r="Q2101" s="51" t="n">
        <v>-398.71</v>
      </c>
    </row>
    <row r="2102" customFormat="false" ht="12.75" hidden="false" customHeight="false" outlineLevel="0" collapsed="false">
      <c r="B2102" s="85" t="s">
        <v>70</v>
      </c>
      <c r="C2102" s="13" t="n">
        <v>2101</v>
      </c>
      <c r="D2102" s="50" t="n">
        <v>427679.879042832</v>
      </c>
      <c r="E2102" s="50" t="n">
        <v>0</v>
      </c>
      <c r="F2102" s="50" t="n">
        <v>0</v>
      </c>
      <c r="G2102" s="50" t="n">
        <v>0</v>
      </c>
      <c r="H2102" s="50" t="n">
        <v>0</v>
      </c>
      <c r="I2102" s="50" t="n">
        <v>0</v>
      </c>
      <c r="J2102" s="50" t="n">
        <v>0</v>
      </c>
      <c r="K2102" s="50" t="n">
        <v>0</v>
      </c>
      <c r="L2102" s="50" t="n">
        <v>0</v>
      </c>
      <c r="M2102" s="50" t="n">
        <v>0</v>
      </c>
      <c r="N2102" s="50" t="n">
        <v>0</v>
      </c>
      <c r="O2102" s="50" t="n">
        <v>0</v>
      </c>
      <c r="P2102" s="50" t="n">
        <v>0</v>
      </c>
      <c r="Q2102" s="51" t="n">
        <v>0</v>
      </c>
    </row>
    <row r="2103" customFormat="false" ht="12.75" hidden="false" customHeight="false" outlineLevel="0" collapsed="false">
      <c r="B2103" s="85" t="s">
        <v>75</v>
      </c>
      <c r="C2103" s="13" t="n">
        <v>2102</v>
      </c>
      <c r="D2103" s="50" t="n">
        <v>3301058.93681242</v>
      </c>
      <c r="E2103" s="50" t="n">
        <v>0</v>
      </c>
      <c r="F2103" s="50" t="n">
        <v>0</v>
      </c>
      <c r="G2103" s="50" t="n">
        <v>478.45</v>
      </c>
      <c r="H2103" s="50" t="n">
        <v>11445.4</v>
      </c>
      <c r="I2103" s="50" t="n">
        <v>24593.13</v>
      </c>
      <c r="J2103" s="50" t="n">
        <v>25481</v>
      </c>
      <c r="K2103" s="50" t="n">
        <v>69501.41</v>
      </c>
      <c r="L2103" s="50" t="n">
        <v>18736.4</v>
      </c>
      <c r="M2103" s="50" t="n">
        <v>33052.25</v>
      </c>
      <c r="N2103" s="50" t="n">
        <v>183288.04</v>
      </c>
      <c r="O2103" s="50" t="n">
        <v>23342.15</v>
      </c>
      <c r="P2103" s="50" t="n">
        <v>1895366.25</v>
      </c>
      <c r="Q2103" s="51" t="n">
        <v>2101996.44</v>
      </c>
    </row>
    <row r="2104" customFormat="false" ht="12.75" hidden="false" customHeight="false" outlineLevel="0" collapsed="false">
      <c r="B2104" s="85" t="s">
        <v>78</v>
      </c>
      <c r="C2104" s="13" t="n">
        <v>2103</v>
      </c>
      <c r="D2104" s="50" t="n">
        <v>130506.844384239</v>
      </c>
      <c r="E2104" s="50" t="n">
        <v>0</v>
      </c>
      <c r="F2104" s="50" t="n">
        <v>0</v>
      </c>
      <c r="G2104" s="50" t="n">
        <v>0</v>
      </c>
      <c r="H2104" s="50" t="n">
        <v>483.68</v>
      </c>
      <c r="I2104" s="50" t="n">
        <v>0</v>
      </c>
      <c r="J2104" s="50" t="n">
        <v>0</v>
      </c>
      <c r="K2104" s="50" t="n">
        <v>0</v>
      </c>
      <c r="L2104" s="50" t="n">
        <v>0</v>
      </c>
      <c r="M2104" s="50" t="n">
        <v>0</v>
      </c>
      <c r="N2104" s="50" t="n">
        <v>483.68</v>
      </c>
      <c r="O2104" s="50" t="n">
        <v>0</v>
      </c>
      <c r="P2104" s="50" t="n">
        <v>0</v>
      </c>
      <c r="Q2104" s="51" t="n">
        <v>483.68</v>
      </c>
    </row>
    <row r="2105" customFormat="false" ht="12.75" hidden="false" customHeight="false" outlineLevel="0" collapsed="false">
      <c r="B2105" s="85"/>
      <c r="C2105" s="13" t="n">
        <v>2104</v>
      </c>
      <c r="D2105" s="50"/>
      <c r="E2105" s="50"/>
      <c r="F2105" s="50"/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1"/>
    </row>
    <row r="2106" customFormat="false" ht="12.75" hidden="false" customHeight="false" outlineLevel="0" collapsed="false">
      <c r="B2106" s="85" t="s">
        <v>83</v>
      </c>
      <c r="C2106" s="13" t="n">
        <v>2105</v>
      </c>
      <c r="D2106" s="50" t="s">
        <v>4</v>
      </c>
      <c r="E2106" s="50"/>
      <c r="F2106" s="50"/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1"/>
    </row>
    <row r="2107" customFormat="false" ht="12.75" hidden="false" customHeight="false" outlineLevel="0" collapsed="false">
      <c r="B2107" s="85" t="s">
        <v>22</v>
      </c>
      <c r="C2107" s="13" t="n">
        <v>2106</v>
      </c>
      <c r="D2107" s="50" t="n">
        <v>344811.944567666</v>
      </c>
      <c r="E2107" s="50" t="n">
        <v>0</v>
      </c>
      <c r="F2107" s="50" t="n">
        <v>0</v>
      </c>
      <c r="G2107" s="50" t="n">
        <v>0</v>
      </c>
      <c r="H2107" s="50" t="n">
        <v>0</v>
      </c>
      <c r="I2107" s="50" t="n">
        <v>0</v>
      </c>
      <c r="J2107" s="50" t="n">
        <v>0</v>
      </c>
      <c r="K2107" s="50" t="n">
        <v>0</v>
      </c>
      <c r="L2107" s="50" t="n">
        <v>0</v>
      </c>
      <c r="M2107" s="50" t="n">
        <v>0</v>
      </c>
      <c r="N2107" s="50" t="n">
        <v>0</v>
      </c>
      <c r="O2107" s="50" t="n">
        <v>0</v>
      </c>
      <c r="P2107" s="50" t="n">
        <v>0</v>
      </c>
      <c r="Q2107" s="51" t="n">
        <v>0</v>
      </c>
    </row>
    <row r="2108" customFormat="false" ht="12.75" hidden="false" customHeight="false" outlineLevel="0" collapsed="false">
      <c r="B2108" s="85" t="s">
        <v>27</v>
      </c>
      <c r="C2108" s="13" t="n">
        <v>2107</v>
      </c>
      <c r="D2108" s="50" t="n">
        <v>4171188.1191708</v>
      </c>
      <c r="E2108" s="50" t="n">
        <v>0</v>
      </c>
      <c r="F2108" s="50" t="n">
        <v>0</v>
      </c>
      <c r="G2108" s="50" t="n">
        <v>0</v>
      </c>
      <c r="H2108" s="50" t="n">
        <v>0</v>
      </c>
      <c r="I2108" s="50" t="n">
        <v>0</v>
      </c>
      <c r="J2108" s="50" t="n">
        <v>0</v>
      </c>
      <c r="K2108" s="50" t="n">
        <v>0</v>
      </c>
      <c r="L2108" s="50" t="n">
        <v>0</v>
      </c>
      <c r="M2108" s="50" t="n">
        <v>0</v>
      </c>
      <c r="N2108" s="50" t="n">
        <v>0</v>
      </c>
      <c r="O2108" s="50" t="n">
        <v>0</v>
      </c>
      <c r="P2108" s="50" t="n">
        <v>0</v>
      </c>
      <c r="Q2108" s="51" t="n">
        <v>0</v>
      </c>
    </row>
    <row r="2109" customFormat="false" ht="12.75" hidden="false" customHeight="false" outlineLevel="0" collapsed="false">
      <c r="B2109" s="85" t="s">
        <v>77</v>
      </c>
      <c r="C2109" s="13" t="n">
        <v>2108</v>
      </c>
      <c r="D2109" s="50" t="n">
        <v>519437.082780004</v>
      </c>
      <c r="E2109" s="50" t="n">
        <v>0</v>
      </c>
      <c r="F2109" s="50" t="n">
        <v>0</v>
      </c>
      <c r="G2109" s="50" t="n">
        <v>0</v>
      </c>
      <c r="H2109" s="50" t="n">
        <v>-0.314847611074994</v>
      </c>
      <c r="I2109" s="50" t="n">
        <v>-9.75006942439735</v>
      </c>
      <c r="J2109" s="50" t="n">
        <v>-17.4961812337467</v>
      </c>
      <c r="K2109" s="50" t="n">
        <v>-54.4688816084727</v>
      </c>
      <c r="L2109" s="50" t="n">
        <v>-9.70760492733881</v>
      </c>
      <c r="M2109" s="50" t="n">
        <v>-11.7164705645265</v>
      </c>
      <c r="N2109" s="50" t="n">
        <v>-103.454055369557</v>
      </c>
      <c r="O2109" s="50" t="n">
        <v>-488.314658021364</v>
      </c>
      <c r="P2109" s="50" t="n">
        <v>-1628.23056633136</v>
      </c>
      <c r="Q2109" s="51" t="n">
        <v>-2219.99927972228</v>
      </c>
    </row>
    <row r="2110" customFormat="false" ht="12.75" hidden="false" customHeight="false" outlineLevel="0" collapsed="false">
      <c r="B2110" s="85" t="s">
        <v>66</v>
      </c>
      <c r="C2110" s="13" t="n">
        <v>2109</v>
      </c>
      <c r="D2110" s="50" t="n">
        <v>1028870.28445211</v>
      </c>
      <c r="E2110" s="50" t="n">
        <v>0</v>
      </c>
      <c r="F2110" s="50" t="n">
        <v>0</v>
      </c>
      <c r="G2110" s="50" t="n">
        <v>0</v>
      </c>
      <c r="H2110" s="50" t="n">
        <v>0</v>
      </c>
      <c r="I2110" s="50" t="n">
        <v>0</v>
      </c>
      <c r="J2110" s="50" t="n">
        <v>0</v>
      </c>
      <c r="K2110" s="50" t="n">
        <v>0</v>
      </c>
      <c r="L2110" s="50" t="n">
        <v>0</v>
      </c>
      <c r="M2110" s="50" t="n">
        <v>0</v>
      </c>
      <c r="N2110" s="50" t="n">
        <v>0</v>
      </c>
      <c r="O2110" s="50" t="n">
        <v>0</v>
      </c>
      <c r="P2110" s="50" t="n">
        <v>0</v>
      </c>
      <c r="Q2110" s="51" t="n">
        <v>0</v>
      </c>
    </row>
    <row r="2111" customFormat="false" ht="12.75" hidden="false" customHeight="false" outlineLevel="0" collapsed="false">
      <c r="B2111" s="85" t="s">
        <v>45</v>
      </c>
      <c r="C2111" s="13" t="n">
        <v>2110</v>
      </c>
      <c r="D2111" s="50" t="n">
        <v>0</v>
      </c>
      <c r="E2111" s="50" t="n">
        <v>0</v>
      </c>
      <c r="F2111" s="50" t="n">
        <v>0</v>
      </c>
      <c r="G2111" s="50" t="n">
        <v>0</v>
      </c>
      <c r="H2111" s="50" t="n">
        <v>0</v>
      </c>
      <c r="I2111" s="50" t="n">
        <v>0</v>
      </c>
      <c r="J2111" s="50" t="n">
        <v>0</v>
      </c>
      <c r="K2111" s="50" t="n">
        <v>0</v>
      </c>
      <c r="L2111" s="50" t="n">
        <v>0</v>
      </c>
      <c r="M2111" s="50" t="n">
        <v>0</v>
      </c>
      <c r="N2111" s="50" t="n">
        <v>0</v>
      </c>
      <c r="O2111" s="50" t="n">
        <v>0</v>
      </c>
      <c r="P2111" s="50" t="n">
        <v>0</v>
      </c>
      <c r="Q2111" s="51" t="n">
        <v>0</v>
      </c>
    </row>
    <row r="2112" customFormat="false" ht="12.75" hidden="false" customHeight="false" outlineLevel="0" collapsed="false">
      <c r="B2112" s="85" t="s">
        <v>52</v>
      </c>
      <c r="C2112" s="13" t="n">
        <v>2111</v>
      </c>
      <c r="D2112" s="50" t="n">
        <v>2.47838581735095E-005</v>
      </c>
      <c r="E2112" s="50" t="n">
        <v>0</v>
      </c>
      <c r="F2112" s="50" t="n">
        <v>0</v>
      </c>
      <c r="G2112" s="50" t="n">
        <v>0</v>
      </c>
      <c r="H2112" s="50" t="n">
        <v>0</v>
      </c>
      <c r="I2112" s="50" t="n">
        <v>0</v>
      </c>
      <c r="J2112" s="50" t="n">
        <v>0</v>
      </c>
      <c r="K2112" s="50" t="n">
        <v>0</v>
      </c>
      <c r="L2112" s="50" t="n">
        <v>0</v>
      </c>
      <c r="M2112" s="50" t="n">
        <v>0</v>
      </c>
      <c r="N2112" s="50" t="n">
        <v>0</v>
      </c>
      <c r="O2112" s="50" t="n">
        <v>0</v>
      </c>
      <c r="P2112" s="50" t="n">
        <v>0</v>
      </c>
      <c r="Q2112" s="51" t="n">
        <v>0</v>
      </c>
    </row>
    <row r="2113" customFormat="false" ht="12.75" hidden="false" customHeight="false" outlineLevel="0" collapsed="false">
      <c r="B2113" s="85" t="s">
        <v>80</v>
      </c>
      <c r="C2113" s="13" t="n">
        <v>2112</v>
      </c>
      <c r="D2113" s="50" t="n">
        <v>39764.2447645534</v>
      </c>
      <c r="E2113" s="50" t="n">
        <v>0</v>
      </c>
      <c r="F2113" s="50" t="n">
        <v>0</v>
      </c>
      <c r="G2113" s="50" t="n">
        <v>0</v>
      </c>
      <c r="H2113" s="50" t="n">
        <v>0</v>
      </c>
      <c r="I2113" s="50" t="n">
        <v>0</v>
      </c>
      <c r="J2113" s="50" t="n">
        <v>0</v>
      </c>
      <c r="K2113" s="50" t="n">
        <v>0</v>
      </c>
      <c r="L2113" s="50" t="n">
        <v>0</v>
      </c>
      <c r="M2113" s="50" t="n">
        <v>0</v>
      </c>
      <c r="N2113" s="50" t="n">
        <v>0</v>
      </c>
      <c r="O2113" s="50" t="n">
        <v>0</v>
      </c>
      <c r="P2113" s="50" t="n">
        <v>0</v>
      </c>
      <c r="Q2113" s="51" t="n">
        <v>0</v>
      </c>
    </row>
    <row r="2114" customFormat="false" ht="12.75" hidden="false" customHeight="false" outlineLevel="0" collapsed="false">
      <c r="B2114" s="85" t="s">
        <v>49</v>
      </c>
      <c r="C2114" s="13" t="n">
        <v>2113</v>
      </c>
      <c r="D2114" s="50" t="n">
        <v>82764.6214455095</v>
      </c>
      <c r="E2114" s="50" t="n">
        <v>0</v>
      </c>
      <c r="F2114" s="50" t="n">
        <v>0</v>
      </c>
      <c r="G2114" s="50" t="n">
        <v>0</v>
      </c>
      <c r="H2114" s="50" t="n">
        <v>0</v>
      </c>
      <c r="I2114" s="50" t="n">
        <v>0</v>
      </c>
      <c r="J2114" s="50" t="n">
        <v>0</v>
      </c>
      <c r="K2114" s="50" t="n">
        <v>0</v>
      </c>
      <c r="L2114" s="50" t="n">
        <v>0</v>
      </c>
      <c r="M2114" s="50" t="n">
        <v>0</v>
      </c>
      <c r="N2114" s="50" t="n">
        <v>0</v>
      </c>
      <c r="O2114" s="50" t="n">
        <v>0</v>
      </c>
      <c r="P2114" s="50" t="n">
        <v>0</v>
      </c>
      <c r="Q2114" s="51" t="n">
        <v>0</v>
      </c>
    </row>
    <row r="2115" customFormat="false" ht="12.75" hidden="false" customHeight="false" outlineLevel="0" collapsed="false">
      <c r="B2115" s="85" t="s">
        <v>34</v>
      </c>
      <c r="C2115" s="13" t="n">
        <v>2114</v>
      </c>
      <c r="D2115" s="50" t="n">
        <v>0</v>
      </c>
      <c r="E2115" s="50" t="n">
        <v>0</v>
      </c>
      <c r="F2115" s="50" t="n">
        <v>0</v>
      </c>
      <c r="G2115" s="50" t="n">
        <v>0</v>
      </c>
      <c r="H2115" s="50" t="n">
        <v>0</v>
      </c>
      <c r="I2115" s="50" t="n">
        <v>0</v>
      </c>
      <c r="J2115" s="50" t="n">
        <v>0</v>
      </c>
      <c r="K2115" s="50" t="n">
        <v>0</v>
      </c>
      <c r="L2115" s="50" t="n">
        <v>0</v>
      </c>
      <c r="M2115" s="50" t="n">
        <v>0</v>
      </c>
      <c r="N2115" s="50" t="n">
        <v>0</v>
      </c>
      <c r="O2115" s="50" t="n">
        <v>0</v>
      </c>
      <c r="P2115" s="50" t="n">
        <v>0</v>
      </c>
      <c r="Q2115" s="51" t="n">
        <v>0</v>
      </c>
    </row>
    <row r="2116" customFormat="false" ht="12.75" hidden="false" customHeight="false" outlineLevel="0" collapsed="false">
      <c r="B2116" s="85" t="s">
        <v>69</v>
      </c>
      <c r="C2116" s="13" t="n">
        <v>2115</v>
      </c>
      <c r="D2116" s="50" t="n">
        <v>0</v>
      </c>
      <c r="E2116" s="50" t="n">
        <v>0</v>
      </c>
      <c r="F2116" s="50" t="n">
        <v>0</v>
      </c>
      <c r="G2116" s="50" t="n">
        <v>0</v>
      </c>
      <c r="H2116" s="50" t="n">
        <v>0</v>
      </c>
      <c r="I2116" s="50" t="n">
        <v>0</v>
      </c>
      <c r="J2116" s="50" t="n">
        <v>0</v>
      </c>
      <c r="K2116" s="50" t="n">
        <v>0</v>
      </c>
      <c r="L2116" s="50" t="n">
        <v>0</v>
      </c>
      <c r="M2116" s="50" t="n">
        <v>0</v>
      </c>
      <c r="N2116" s="50" t="n">
        <v>0</v>
      </c>
      <c r="O2116" s="50" t="n">
        <v>0</v>
      </c>
      <c r="P2116" s="50" t="n">
        <v>0</v>
      </c>
      <c r="Q2116" s="51" t="n">
        <v>0</v>
      </c>
    </row>
    <row r="2117" customFormat="false" ht="12.75" hidden="false" customHeight="false" outlineLevel="0" collapsed="false">
      <c r="B2117" s="85" t="s">
        <v>72</v>
      </c>
      <c r="C2117" s="13" t="n">
        <v>2116</v>
      </c>
      <c r="D2117" s="50" t="n">
        <v>32261.635663209</v>
      </c>
      <c r="E2117" s="50" t="n">
        <v>0</v>
      </c>
      <c r="F2117" s="50" t="n">
        <v>0</v>
      </c>
      <c r="G2117" s="50" t="n">
        <v>0</v>
      </c>
      <c r="H2117" s="50" t="n">
        <v>0</v>
      </c>
      <c r="I2117" s="50" t="n">
        <v>0</v>
      </c>
      <c r="J2117" s="50" t="n">
        <v>0</v>
      </c>
      <c r="K2117" s="50" t="n">
        <v>0</v>
      </c>
      <c r="L2117" s="50" t="n">
        <v>0</v>
      </c>
      <c r="M2117" s="50" t="n">
        <v>0</v>
      </c>
      <c r="N2117" s="50" t="n">
        <v>0</v>
      </c>
      <c r="O2117" s="50" t="n">
        <v>0</v>
      </c>
      <c r="P2117" s="50" t="n">
        <v>0</v>
      </c>
      <c r="Q2117" s="51" t="n">
        <v>0</v>
      </c>
    </row>
    <row r="2118" customFormat="false" ht="12.75" hidden="false" customHeight="false" outlineLevel="0" collapsed="false">
      <c r="B2118" s="85" t="s">
        <v>31</v>
      </c>
      <c r="C2118" s="13" t="n">
        <v>2117</v>
      </c>
      <c r="D2118" s="50" t="n">
        <v>0</v>
      </c>
      <c r="E2118" s="50" t="n">
        <v>0</v>
      </c>
      <c r="F2118" s="50" t="n">
        <v>0</v>
      </c>
      <c r="G2118" s="50" t="n">
        <v>0</v>
      </c>
      <c r="H2118" s="50" t="n">
        <v>0</v>
      </c>
      <c r="I2118" s="50" t="n">
        <v>0</v>
      </c>
      <c r="J2118" s="50" t="n">
        <v>0</v>
      </c>
      <c r="K2118" s="50" t="n">
        <v>0</v>
      </c>
      <c r="L2118" s="50" t="n">
        <v>0</v>
      </c>
      <c r="M2118" s="50" t="n">
        <v>0</v>
      </c>
      <c r="N2118" s="50" t="n">
        <v>0</v>
      </c>
      <c r="O2118" s="50" t="n">
        <v>0</v>
      </c>
      <c r="P2118" s="50" t="n">
        <v>0</v>
      </c>
      <c r="Q2118" s="51" t="n">
        <v>0</v>
      </c>
    </row>
    <row r="2119" customFormat="false" ht="12.75" hidden="false" customHeight="false" outlineLevel="0" collapsed="false">
      <c r="B2119" s="85" t="s">
        <v>37</v>
      </c>
      <c r="C2119" s="13" t="n">
        <v>2118</v>
      </c>
      <c r="D2119" s="50" t="n">
        <v>0</v>
      </c>
      <c r="E2119" s="50" t="n">
        <v>0</v>
      </c>
      <c r="F2119" s="50" t="n">
        <v>0</v>
      </c>
      <c r="G2119" s="50" t="n">
        <v>0</v>
      </c>
      <c r="H2119" s="50" t="n">
        <v>0</v>
      </c>
      <c r="I2119" s="50" t="n">
        <v>0</v>
      </c>
      <c r="J2119" s="50" t="n">
        <v>0</v>
      </c>
      <c r="K2119" s="50" t="n">
        <v>0</v>
      </c>
      <c r="L2119" s="50" t="n">
        <v>0</v>
      </c>
      <c r="M2119" s="50" t="n">
        <v>0</v>
      </c>
      <c r="N2119" s="50" t="n">
        <v>0</v>
      </c>
      <c r="O2119" s="50" t="n">
        <v>0</v>
      </c>
      <c r="P2119" s="50" t="n">
        <v>0</v>
      </c>
      <c r="Q2119" s="51" t="n">
        <v>0</v>
      </c>
    </row>
    <row r="2120" customFormat="false" ht="12.75" hidden="false" customHeight="false" outlineLevel="0" collapsed="false">
      <c r="B2120" s="85" t="n">
        <v>0</v>
      </c>
      <c r="C2120" s="13" t="n">
        <v>2119</v>
      </c>
      <c r="D2120" s="50" t="n">
        <v>0</v>
      </c>
      <c r="E2120" s="50" t="n">
        <v>0</v>
      </c>
      <c r="F2120" s="50" t="n">
        <v>0</v>
      </c>
      <c r="G2120" s="50" t="n">
        <v>0</v>
      </c>
      <c r="H2120" s="50" t="n">
        <v>0</v>
      </c>
      <c r="I2120" s="50" t="n">
        <v>0</v>
      </c>
      <c r="J2120" s="50" t="n">
        <v>0</v>
      </c>
      <c r="K2120" s="50" t="n">
        <v>0</v>
      </c>
      <c r="L2120" s="50" t="n">
        <v>0</v>
      </c>
      <c r="M2120" s="50" t="n">
        <v>0</v>
      </c>
      <c r="N2120" s="50" t="n">
        <v>0</v>
      </c>
      <c r="O2120" s="50" t="n">
        <v>0</v>
      </c>
      <c r="P2120" s="50" t="n">
        <v>0</v>
      </c>
      <c r="Q2120" s="51" t="n">
        <v>0</v>
      </c>
    </row>
    <row r="2121" customFormat="false" ht="12.75" hidden="false" customHeight="false" outlineLevel="0" collapsed="false">
      <c r="B2121" s="87" t="n">
        <v>0</v>
      </c>
      <c r="C2121" s="64" t="n">
        <v>2120</v>
      </c>
      <c r="D2121" s="54" t="n">
        <v>0</v>
      </c>
      <c r="E2121" s="54" t="n">
        <v>0</v>
      </c>
      <c r="F2121" s="54" t="n">
        <v>0</v>
      </c>
      <c r="G2121" s="54" t="n">
        <v>0</v>
      </c>
      <c r="H2121" s="54" t="n">
        <v>0</v>
      </c>
      <c r="I2121" s="54" t="n">
        <v>0</v>
      </c>
      <c r="J2121" s="54" t="n">
        <v>0</v>
      </c>
      <c r="K2121" s="54" t="n">
        <v>0</v>
      </c>
      <c r="L2121" s="54" t="n">
        <v>0</v>
      </c>
      <c r="M2121" s="54" t="n">
        <v>0</v>
      </c>
      <c r="N2121" s="54" t="n">
        <v>0</v>
      </c>
      <c r="O2121" s="54" t="n">
        <v>0</v>
      </c>
      <c r="P2121" s="54" t="n">
        <v>0</v>
      </c>
      <c r="Q2121" s="55" t="n">
        <v>0</v>
      </c>
    </row>
    <row r="2122" customFormat="false" ht="12.75" hidden="false" customHeight="false" outlineLevel="0" collapsed="false">
      <c r="A2122" s="0" t="n">
        <v>54</v>
      </c>
      <c r="B2122" s="57" t="n">
        <v>36979</v>
      </c>
      <c r="C2122" s="58" t="n">
        <v>2121</v>
      </c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83"/>
    </row>
    <row r="2123" customFormat="false" ht="12.75" hidden="false" customHeight="false" outlineLevel="0" collapsed="false">
      <c r="B2123" s="61"/>
      <c r="C2123" s="13" t="n">
        <v>2122</v>
      </c>
      <c r="D2123" s="13"/>
      <c r="E2123" s="21" t="s">
        <v>5</v>
      </c>
      <c r="F2123" s="21" t="s">
        <v>6</v>
      </c>
      <c r="G2123" s="21" t="s">
        <v>7</v>
      </c>
      <c r="H2123" s="21" t="s">
        <v>8</v>
      </c>
      <c r="I2123" s="21" t="s">
        <v>9</v>
      </c>
      <c r="J2123" s="21" t="s">
        <v>10</v>
      </c>
      <c r="K2123" s="21" t="s">
        <v>11</v>
      </c>
      <c r="L2123" s="21" t="s">
        <v>12</v>
      </c>
      <c r="M2123" s="21" t="s">
        <v>13</v>
      </c>
      <c r="N2123" s="21" t="s">
        <v>14</v>
      </c>
      <c r="O2123" s="21" t="n">
        <v>2002</v>
      </c>
      <c r="P2123" s="21" t="s">
        <v>15</v>
      </c>
      <c r="Q2123" s="84" t="s">
        <v>16</v>
      </c>
    </row>
    <row r="2124" customFormat="false" ht="12.75" hidden="false" customHeight="false" outlineLevel="0" collapsed="false">
      <c r="B2124" s="85" t="s">
        <v>107</v>
      </c>
      <c r="C2124" s="13" t="n">
        <v>2123</v>
      </c>
      <c r="D2124" s="13" t="s">
        <v>4</v>
      </c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86"/>
    </row>
    <row r="2125" customFormat="false" ht="12.75" hidden="false" customHeight="false" outlineLevel="0" collapsed="false">
      <c r="B2125" s="85" t="s">
        <v>19</v>
      </c>
      <c r="C2125" s="13" t="n">
        <v>2124</v>
      </c>
      <c r="D2125" s="50" t="n">
        <v>23723988.7055963</v>
      </c>
      <c r="E2125" s="50" t="n">
        <v>0</v>
      </c>
      <c r="F2125" s="50" t="n">
        <v>0</v>
      </c>
      <c r="G2125" s="50" t="n">
        <v>16943.44</v>
      </c>
      <c r="H2125" s="50" t="n">
        <v>36766.89</v>
      </c>
      <c r="I2125" s="50" t="n">
        <v>318542.71</v>
      </c>
      <c r="J2125" s="50" t="n">
        <v>252041.24</v>
      </c>
      <c r="K2125" s="50" t="n">
        <v>96811.02</v>
      </c>
      <c r="L2125" s="50" t="n">
        <v>256514.82</v>
      </c>
      <c r="M2125" s="50" t="n">
        <v>1431048.26</v>
      </c>
      <c r="N2125" s="50" t="n">
        <v>2408668.38</v>
      </c>
      <c r="O2125" s="50" t="n">
        <v>-820544.15</v>
      </c>
      <c r="P2125" s="50" t="n">
        <v>746372.05</v>
      </c>
      <c r="Q2125" s="51" t="n">
        <v>2334496.28</v>
      </c>
    </row>
    <row r="2126" customFormat="false" ht="12.75" hidden="false" customHeight="false" outlineLevel="0" collapsed="false">
      <c r="B2126" s="85" t="s">
        <v>20</v>
      </c>
      <c r="C2126" s="13" t="n">
        <v>2125</v>
      </c>
      <c r="D2126" s="50" t="n">
        <v>8147240.3105841</v>
      </c>
      <c r="E2126" s="50" t="n">
        <v>0</v>
      </c>
      <c r="F2126" s="50" t="n">
        <v>0</v>
      </c>
      <c r="G2126" s="50" t="n">
        <v>0</v>
      </c>
      <c r="H2126" s="50" t="n">
        <v>0</v>
      </c>
      <c r="I2126" s="50" t="n">
        <v>0</v>
      </c>
      <c r="J2126" s="50" t="n">
        <v>0</v>
      </c>
      <c r="K2126" s="50" t="n">
        <v>0</v>
      </c>
      <c r="L2126" s="50" t="n">
        <v>0</v>
      </c>
      <c r="M2126" s="50" t="n">
        <v>0</v>
      </c>
      <c r="N2126" s="50" t="n">
        <v>0</v>
      </c>
      <c r="O2126" s="50" t="n">
        <v>-219663</v>
      </c>
      <c r="P2126" s="50" t="n">
        <v>208436.77</v>
      </c>
      <c r="Q2126" s="51" t="n">
        <v>-11226.23</v>
      </c>
    </row>
    <row r="2127" customFormat="false" ht="12.75" hidden="false" customHeight="false" outlineLevel="0" collapsed="false">
      <c r="B2127" s="85" t="s">
        <v>108</v>
      </c>
      <c r="C2127" s="13" t="n">
        <v>2126</v>
      </c>
      <c r="D2127" s="50" t="n">
        <v>41344.6060654128</v>
      </c>
      <c r="E2127" s="50" t="n">
        <v>0</v>
      </c>
      <c r="F2127" s="50" t="n">
        <v>0</v>
      </c>
      <c r="G2127" s="50" t="n">
        <v>0</v>
      </c>
      <c r="H2127" s="50" t="n">
        <v>0</v>
      </c>
      <c r="I2127" s="50" t="n">
        <v>0</v>
      </c>
      <c r="J2127" s="50" t="n">
        <v>0</v>
      </c>
      <c r="K2127" s="50" t="n">
        <v>0</v>
      </c>
      <c r="L2127" s="50" t="n">
        <v>0</v>
      </c>
      <c r="M2127" s="50" t="n">
        <v>0</v>
      </c>
      <c r="N2127" s="50" t="n">
        <v>0</v>
      </c>
      <c r="O2127" s="50" t="n">
        <v>0</v>
      </c>
      <c r="P2127" s="50" t="n">
        <v>0</v>
      </c>
      <c r="Q2127" s="51" t="n">
        <v>0</v>
      </c>
    </row>
    <row r="2128" customFormat="false" ht="12.75" hidden="false" customHeight="false" outlineLevel="0" collapsed="false">
      <c r="B2128" s="85" t="s">
        <v>25</v>
      </c>
      <c r="C2128" s="13" t="n">
        <v>2127</v>
      </c>
      <c r="D2128" s="50" t="n">
        <v>9551194.11118368</v>
      </c>
      <c r="E2128" s="50" t="n">
        <v>0</v>
      </c>
      <c r="F2128" s="50" t="n">
        <v>0</v>
      </c>
      <c r="G2128" s="50" t="n">
        <v>5184</v>
      </c>
      <c r="H2128" s="50" t="n">
        <v>131573.06</v>
      </c>
      <c r="I2128" s="50" t="n">
        <v>142761.78</v>
      </c>
      <c r="J2128" s="50" t="n">
        <v>113888.73</v>
      </c>
      <c r="K2128" s="50" t="n">
        <v>231337.14</v>
      </c>
      <c r="L2128" s="50" t="n">
        <v>142602.48</v>
      </c>
      <c r="M2128" s="50" t="n">
        <v>406199.36</v>
      </c>
      <c r="N2128" s="50" t="n">
        <v>1173546.55</v>
      </c>
      <c r="O2128" s="50" t="n">
        <v>-12839.72</v>
      </c>
      <c r="P2128" s="50" t="n">
        <v>618355.68</v>
      </c>
      <c r="Q2128" s="51" t="n">
        <v>1779062.51</v>
      </c>
    </row>
    <row r="2129" customFormat="false" ht="12.75" hidden="false" customHeight="false" outlineLevel="0" collapsed="false">
      <c r="B2129" s="85" t="s">
        <v>29</v>
      </c>
      <c r="C2129" s="13" t="n">
        <v>2128</v>
      </c>
      <c r="D2129" s="50" t="n">
        <v>45861.3916096202</v>
      </c>
      <c r="E2129" s="50" t="n">
        <v>0</v>
      </c>
      <c r="F2129" s="50" t="n">
        <v>0</v>
      </c>
      <c r="G2129" s="50" t="n">
        <v>0</v>
      </c>
      <c r="H2129" s="50" t="n">
        <v>0</v>
      </c>
      <c r="I2129" s="50" t="n">
        <v>0</v>
      </c>
      <c r="J2129" s="50" t="n">
        <v>0</v>
      </c>
      <c r="K2129" s="50" t="n">
        <v>0</v>
      </c>
      <c r="L2129" s="50" t="n">
        <v>0</v>
      </c>
      <c r="M2129" s="50" t="n">
        <v>0</v>
      </c>
      <c r="N2129" s="50" t="n">
        <v>0</v>
      </c>
      <c r="O2129" s="50" t="n">
        <v>0</v>
      </c>
      <c r="P2129" s="50" t="n">
        <v>0</v>
      </c>
      <c r="Q2129" s="51" t="n">
        <v>0</v>
      </c>
    </row>
    <row r="2130" customFormat="false" ht="12.75" hidden="false" customHeight="false" outlineLevel="0" collapsed="false">
      <c r="B2130" s="85" t="s">
        <v>32</v>
      </c>
      <c r="C2130" s="13" t="n">
        <v>2129</v>
      </c>
      <c r="D2130" s="50" t="n">
        <v>45799.6252340401</v>
      </c>
      <c r="E2130" s="50" t="n">
        <v>0</v>
      </c>
      <c r="F2130" s="50" t="n">
        <v>0</v>
      </c>
      <c r="G2130" s="50" t="n">
        <v>1800.45</v>
      </c>
      <c r="H2130" s="50" t="n">
        <v>-29535.76</v>
      </c>
      <c r="I2130" s="50" t="n">
        <v>0</v>
      </c>
      <c r="J2130" s="50" t="n">
        <v>0</v>
      </c>
      <c r="K2130" s="50" t="n">
        <v>0</v>
      </c>
      <c r="L2130" s="50" t="n">
        <v>0</v>
      </c>
      <c r="M2130" s="50" t="n">
        <v>0</v>
      </c>
      <c r="N2130" s="50" t="n">
        <v>-27735.31</v>
      </c>
      <c r="O2130" s="50" t="n">
        <v>0</v>
      </c>
      <c r="P2130" s="50" t="n">
        <v>0</v>
      </c>
      <c r="Q2130" s="51" t="n">
        <v>-27735.31</v>
      </c>
    </row>
    <row r="2131" customFormat="false" ht="12.75" hidden="false" customHeight="false" outlineLevel="0" collapsed="false">
      <c r="B2131" s="85" t="s">
        <v>35</v>
      </c>
      <c r="C2131" s="13" t="n">
        <v>2130</v>
      </c>
      <c r="D2131" s="50" t="n">
        <v>43613.2950997108</v>
      </c>
      <c r="E2131" s="50" t="n">
        <v>0</v>
      </c>
      <c r="F2131" s="50" t="n">
        <v>0</v>
      </c>
      <c r="G2131" s="50" t="n">
        <v>0</v>
      </c>
      <c r="H2131" s="50" t="n">
        <v>0</v>
      </c>
      <c r="I2131" s="50" t="n">
        <v>0</v>
      </c>
      <c r="J2131" s="50" t="n">
        <v>0</v>
      </c>
      <c r="K2131" s="50" t="n">
        <v>0</v>
      </c>
      <c r="L2131" s="50" t="n">
        <v>0</v>
      </c>
      <c r="M2131" s="50" t="n">
        <v>0</v>
      </c>
      <c r="N2131" s="50" t="n">
        <v>0</v>
      </c>
      <c r="O2131" s="50" t="n">
        <v>0</v>
      </c>
      <c r="P2131" s="50" t="n">
        <v>0</v>
      </c>
      <c r="Q2131" s="51" t="n">
        <v>0</v>
      </c>
    </row>
    <row r="2132" customFormat="false" ht="12.75" hidden="false" customHeight="false" outlineLevel="0" collapsed="false">
      <c r="B2132" s="85" t="s">
        <v>38</v>
      </c>
      <c r="C2132" s="13" t="n">
        <v>2131</v>
      </c>
      <c r="D2132" s="50" t="n">
        <v>0</v>
      </c>
      <c r="E2132" s="50" t="n">
        <v>0</v>
      </c>
      <c r="F2132" s="50" t="n">
        <v>0</v>
      </c>
      <c r="G2132" s="50" t="n">
        <v>0</v>
      </c>
      <c r="H2132" s="50" t="n">
        <v>0</v>
      </c>
      <c r="I2132" s="50" t="n">
        <v>0</v>
      </c>
      <c r="J2132" s="50" t="n">
        <v>0</v>
      </c>
      <c r="K2132" s="50" t="n">
        <v>0</v>
      </c>
      <c r="L2132" s="50" t="n">
        <v>0</v>
      </c>
      <c r="M2132" s="50" t="n">
        <v>0</v>
      </c>
      <c r="N2132" s="50" t="n">
        <v>0</v>
      </c>
      <c r="O2132" s="50" t="n">
        <v>0</v>
      </c>
      <c r="P2132" s="50" t="n">
        <v>0</v>
      </c>
      <c r="Q2132" s="51" t="n">
        <v>0</v>
      </c>
    </row>
    <row r="2133" customFormat="false" ht="12.75" hidden="false" customHeight="false" outlineLevel="0" collapsed="false">
      <c r="B2133" s="85" t="s">
        <v>43</v>
      </c>
      <c r="C2133" s="13" t="n">
        <v>2132</v>
      </c>
      <c r="D2133" s="50" t="n">
        <v>4477106.71696507</v>
      </c>
      <c r="E2133" s="50" t="n">
        <v>0</v>
      </c>
      <c r="F2133" s="50" t="n">
        <v>0</v>
      </c>
      <c r="G2133" s="50" t="n">
        <v>1036.69</v>
      </c>
      <c r="H2133" s="50" t="n">
        <v>79085.95</v>
      </c>
      <c r="I2133" s="50" t="n">
        <v>84993.96</v>
      </c>
      <c r="J2133" s="50" t="n">
        <v>88786.93</v>
      </c>
      <c r="K2133" s="50" t="n">
        <v>-337102.65</v>
      </c>
      <c r="L2133" s="50" t="n">
        <v>26790.48</v>
      </c>
      <c r="M2133" s="50" t="n">
        <v>171502</v>
      </c>
      <c r="N2133" s="50" t="n">
        <v>115093.36</v>
      </c>
      <c r="O2133" s="50" t="n">
        <v>-43154.79</v>
      </c>
      <c r="P2133" s="50" t="n">
        <v>-2836880.39</v>
      </c>
      <c r="Q2133" s="51" t="n">
        <v>-2764941.82</v>
      </c>
    </row>
    <row r="2134" customFormat="false" ht="12.75" hidden="false" customHeight="false" outlineLevel="0" collapsed="false">
      <c r="B2134" s="85" t="s">
        <v>47</v>
      </c>
      <c r="C2134" s="13" t="n">
        <v>2133</v>
      </c>
      <c r="D2134" s="50" t="n">
        <v>5692293.6878427</v>
      </c>
      <c r="E2134" s="50" t="n">
        <v>0</v>
      </c>
      <c r="F2134" s="50" t="n">
        <v>0</v>
      </c>
      <c r="G2134" s="50" t="n">
        <v>3588.93</v>
      </c>
      <c r="H2134" s="50" t="n">
        <v>-144601.1</v>
      </c>
      <c r="I2134" s="50" t="n">
        <v>19379.94</v>
      </c>
      <c r="J2134" s="50" t="n">
        <v>-22148</v>
      </c>
      <c r="K2134" s="50" t="n">
        <v>36240.21</v>
      </c>
      <c r="L2134" s="50" t="n">
        <v>21184</v>
      </c>
      <c r="M2134" s="50" t="n">
        <v>687265.47</v>
      </c>
      <c r="N2134" s="50" t="n">
        <v>600909.45</v>
      </c>
      <c r="O2134" s="50" t="n">
        <v>-656977.69</v>
      </c>
      <c r="P2134" s="50" t="n">
        <v>459289.69</v>
      </c>
      <c r="Q2134" s="51" t="n">
        <v>403221.45</v>
      </c>
    </row>
    <row r="2135" customFormat="false" ht="12.75" hidden="false" customHeight="false" outlineLevel="0" collapsed="false">
      <c r="B2135" s="85" t="s">
        <v>50</v>
      </c>
      <c r="C2135" s="13" t="n">
        <v>2134</v>
      </c>
      <c r="D2135" s="50" t="n">
        <v>1248864.22477423</v>
      </c>
      <c r="E2135" s="50" t="n">
        <v>0</v>
      </c>
      <c r="F2135" s="50" t="n">
        <v>0</v>
      </c>
      <c r="G2135" s="50" t="n">
        <v>-799.11</v>
      </c>
      <c r="H2135" s="50" t="n">
        <v>-795.64</v>
      </c>
      <c r="I2135" s="50" t="n">
        <v>0</v>
      </c>
      <c r="J2135" s="50" t="n">
        <v>0</v>
      </c>
      <c r="K2135" s="50" t="n">
        <v>0</v>
      </c>
      <c r="L2135" s="50" t="n">
        <v>0</v>
      </c>
      <c r="M2135" s="50" t="n">
        <v>0</v>
      </c>
      <c r="N2135" s="50" t="n">
        <v>-1594.75</v>
      </c>
      <c r="O2135" s="50" t="n">
        <v>220042.32</v>
      </c>
      <c r="P2135" s="50" t="n">
        <v>-614702.3</v>
      </c>
      <c r="Q2135" s="51" t="n">
        <v>-396254.73</v>
      </c>
    </row>
    <row r="2136" customFormat="false" ht="12.75" hidden="false" customHeight="false" outlineLevel="0" collapsed="false">
      <c r="B2136" s="85" t="s">
        <v>53</v>
      </c>
      <c r="C2136" s="13" t="n">
        <v>2135</v>
      </c>
      <c r="D2136" s="50" t="n">
        <v>249656.601210643</v>
      </c>
      <c r="E2136" s="50" t="n">
        <v>0</v>
      </c>
      <c r="F2136" s="50" t="n">
        <v>0</v>
      </c>
      <c r="G2136" s="50" t="n">
        <v>2889.71</v>
      </c>
      <c r="H2136" s="50" t="n">
        <v>-34946.51</v>
      </c>
      <c r="I2136" s="50" t="n">
        <v>0</v>
      </c>
      <c r="J2136" s="50" t="n">
        <v>0</v>
      </c>
      <c r="K2136" s="50" t="n">
        <v>0</v>
      </c>
      <c r="L2136" s="50" t="n">
        <v>0</v>
      </c>
      <c r="M2136" s="50" t="n">
        <v>0</v>
      </c>
      <c r="N2136" s="50" t="n">
        <v>-32056.8</v>
      </c>
      <c r="O2136" s="50" t="n">
        <v>0</v>
      </c>
      <c r="P2136" s="50" t="n">
        <v>0</v>
      </c>
      <c r="Q2136" s="51" t="n">
        <v>-32056.8</v>
      </c>
    </row>
    <row r="2137" customFormat="false" ht="12.75" hidden="false" customHeight="false" outlineLevel="0" collapsed="false">
      <c r="B2137" s="85" t="s">
        <v>56</v>
      </c>
      <c r="C2137" s="13" t="n">
        <v>2136</v>
      </c>
      <c r="D2137" s="50" t="n">
        <v>461678.886282605</v>
      </c>
      <c r="E2137" s="50" t="n">
        <v>0</v>
      </c>
      <c r="F2137" s="50" t="n">
        <v>0</v>
      </c>
      <c r="G2137" s="50" t="n">
        <v>433.73</v>
      </c>
      <c r="H2137" s="50" t="n">
        <v>794.24</v>
      </c>
      <c r="I2137" s="50" t="n">
        <v>0</v>
      </c>
      <c r="J2137" s="50" t="n">
        <v>0</v>
      </c>
      <c r="K2137" s="50" t="n">
        <v>0</v>
      </c>
      <c r="L2137" s="50" t="n">
        <v>0</v>
      </c>
      <c r="M2137" s="50" t="n">
        <v>0</v>
      </c>
      <c r="N2137" s="50" t="n">
        <v>1227.97</v>
      </c>
      <c r="O2137" s="50" t="n">
        <v>0</v>
      </c>
      <c r="P2137" s="50" t="n">
        <v>0</v>
      </c>
      <c r="Q2137" s="51" t="n">
        <v>1227.97</v>
      </c>
    </row>
    <row r="2138" customFormat="false" ht="12.75" hidden="false" customHeight="false" outlineLevel="0" collapsed="false">
      <c r="B2138" s="85" t="s">
        <v>59</v>
      </c>
      <c r="C2138" s="13" t="n">
        <v>2137</v>
      </c>
      <c r="D2138" s="50" t="n">
        <v>18975.1863268151</v>
      </c>
      <c r="E2138" s="50" t="n">
        <v>0</v>
      </c>
      <c r="F2138" s="50" t="n">
        <v>0</v>
      </c>
      <c r="G2138" s="50" t="n">
        <v>797.54</v>
      </c>
      <c r="H2138" s="50" t="n">
        <v>794.24</v>
      </c>
      <c r="I2138" s="50" t="n">
        <v>0</v>
      </c>
      <c r="J2138" s="50" t="n">
        <v>0</v>
      </c>
      <c r="K2138" s="50" t="n">
        <v>0</v>
      </c>
      <c r="L2138" s="50" t="n">
        <v>0</v>
      </c>
      <c r="M2138" s="50" t="n">
        <v>0</v>
      </c>
      <c r="N2138" s="50" t="n">
        <v>1591.78</v>
      </c>
      <c r="O2138" s="50" t="n">
        <v>0</v>
      </c>
      <c r="P2138" s="50" t="n">
        <v>0</v>
      </c>
      <c r="Q2138" s="51" t="n">
        <v>1591.78</v>
      </c>
    </row>
    <row r="2139" customFormat="false" ht="12.75" hidden="false" customHeight="false" outlineLevel="0" collapsed="false">
      <c r="B2139" s="85" t="s">
        <v>109</v>
      </c>
      <c r="C2139" s="13" t="n">
        <v>2138</v>
      </c>
      <c r="D2139" s="50" t="n">
        <v>13295.6359561718</v>
      </c>
      <c r="E2139" s="50" t="n">
        <v>0</v>
      </c>
      <c r="F2139" s="50" t="n">
        <v>0</v>
      </c>
      <c r="G2139" s="50" t="n">
        <v>696.08</v>
      </c>
      <c r="H2139" s="50" t="n">
        <v>-1591.28</v>
      </c>
      <c r="I2139" s="50" t="n">
        <v>0</v>
      </c>
      <c r="J2139" s="50" t="n">
        <v>0</v>
      </c>
      <c r="K2139" s="50" t="n">
        <v>0</v>
      </c>
      <c r="L2139" s="50" t="n">
        <v>0</v>
      </c>
      <c r="M2139" s="50" t="n">
        <v>0</v>
      </c>
      <c r="N2139" s="50" t="n">
        <v>-895.2</v>
      </c>
      <c r="O2139" s="50" t="n">
        <v>0</v>
      </c>
      <c r="P2139" s="50" t="n">
        <v>0</v>
      </c>
      <c r="Q2139" s="51" t="n">
        <v>-895.2</v>
      </c>
    </row>
    <row r="2140" customFormat="false" ht="12.75" hidden="false" customHeight="false" outlineLevel="0" collapsed="false">
      <c r="B2140" s="85" t="s">
        <v>64</v>
      </c>
      <c r="C2140" s="13" t="n">
        <v>2139</v>
      </c>
      <c r="D2140" s="50" t="n">
        <v>3238805.67545487</v>
      </c>
      <c r="E2140" s="50" t="n">
        <v>0</v>
      </c>
      <c r="F2140" s="50" t="n">
        <v>0</v>
      </c>
      <c r="G2140" s="50" t="n">
        <v>1076.16</v>
      </c>
      <c r="H2140" s="50" t="n">
        <v>24192.49</v>
      </c>
      <c r="I2140" s="50" t="n">
        <v>45884.25</v>
      </c>
      <c r="J2140" s="50" t="n">
        <v>44752</v>
      </c>
      <c r="K2140" s="50" t="n">
        <v>94958.41</v>
      </c>
      <c r="L2140" s="50" t="n">
        <v>46169.18</v>
      </c>
      <c r="M2140" s="50" t="n">
        <v>131886.84</v>
      </c>
      <c r="N2140" s="50" t="n">
        <v>388919.33</v>
      </c>
      <c r="O2140" s="50" t="n">
        <v>-132272.7</v>
      </c>
      <c r="P2140" s="50" t="n">
        <v>1013605.1</v>
      </c>
      <c r="Q2140" s="51" t="n">
        <v>1270251.73</v>
      </c>
    </row>
    <row r="2141" customFormat="false" ht="12.75" hidden="false" customHeight="false" outlineLevel="0" collapsed="false">
      <c r="B2141" s="85" t="s">
        <v>67</v>
      </c>
      <c r="C2141" s="13" t="n">
        <v>2140</v>
      </c>
      <c r="D2141" s="50" t="n">
        <v>75565.3401506484</v>
      </c>
      <c r="E2141" s="50" t="n">
        <v>0</v>
      </c>
      <c r="F2141" s="50" t="n">
        <v>0</v>
      </c>
      <c r="G2141" s="50" t="n">
        <v>0</v>
      </c>
      <c r="H2141" s="50" t="n">
        <v>0</v>
      </c>
      <c r="I2141" s="50" t="n">
        <v>0</v>
      </c>
      <c r="J2141" s="50" t="n">
        <v>0</v>
      </c>
      <c r="K2141" s="50" t="n">
        <v>0</v>
      </c>
      <c r="L2141" s="50" t="n">
        <v>0</v>
      </c>
      <c r="M2141" s="50" t="n">
        <v>0</v>
      </c>
      <c r="N2141" s="50" t="n">
        <v>0</v>
      </c>
      <c r="O2141" s="50" t="n">
        <v>0</v>
      </c>
      <c r="P2141" s="50" t="n">
        <v>0</v>
      </c>
      <c r="Q2141" s="51" t="n">
        <v>0</v>
      </c>
    </row>
    <row r="2142" customFormat="false" ht="12.75" hidden="false" customHeight="false" outlineLevel="0" collapsed="false">
      <c r="B2142" s="85" t="s">
        <v>70</v>
      </c>
      <c r="C2142" s="13" t="n">
        <v>2141</v>
      </c>
      <c r="D2142" s="50" t="n">
        <v>224794.789046744</v>
      </c>
      <c r="E2142" s="50" t="n">
        <v>0</v>
      </c>
      <c r="F2142" s="50" t="n">
        <v>0</v>
      </c>
      <c r="G2142" s="50" t="n">
        <v>0</v>
      </c>
      <c r="H2142" s="50" t="n">
        <v>0</v>
      </c>
      <c r="I2142" s="50" t="n">
        <v>0</v>
      </c>
      <c r="J2142" s="50" t="n">
        <v>0</v>
      </c>
      <c r="K2142" s="50" t="n">
        <v>0</v>
      </c>
      <c r="L2142" s="50" t="n">
        <v>0</v>
      </c>
      <c r="M2142" s="50" t="n">
        <v>0</v>
      </c>
      <c r="N2142" s="50" t="n">
        <v>0</v>
      </c>
      <c r="O2142" s="50" t="n">
        <v>0</v>
      </c>
      <c r="P2142" s="50" t="n">
        <v>0</v>
      </c>
      <c r="Q2142" s="51" t="n">
        <v>0</v>
      </c>
    </row>
    <row r="2143" customFormat="false" ht="12.75" hidden="false" customHeight="false" outlineLevel="0" collapsed="false">
      <c r="B2143" s="85" t="s">
        <v>75</v>
      </c>
      <c r="C2143" s="13" t="n">
        <v>2142</v>
      </c>
      <c r="D2143" s="50" t="n">
        <v>3074332.83810905</v>
      </c>
      <c r="E2143" s="50" t="n">
        <v>0</v>
      </c>
      <c r="F2143" s="50" t="n">
        <v>0</v>
      </c>
      <c r="G2143" s="50" t="n">
        <v>239.26</v>
      </c>
      <c r="H2143" s="50" t="n">
        <v>11447</v>
      </c>
      <c r="I2143" s="50" t="n">
        <v>25522.78</v>
      </c>
      <c r="J2143" s="50" t="n">
        <v>26761.58</v>
      </c>
      <c r="K2143" s="50" t="n">
        <v>71377.91</v>
      </c>
      <c r="L2143" s="50" t="n">
        <v>19768.68</v>
      </c>
      <c r="M2143" s="50" t="n">
        <v>34194.59</v>
      </c>
      <c r="N2143" s="50" t="n">
        <v>189311.8</v>
      </c>
      <c r="O2143" s="50" t="n">
        <v>24321.43</v>
      </c>
      <c r="P2143" s="50" t="n">
        <v>1898267.5</v>
      </c>
      <c r="Q2143" s="51" t="n">
        <v>2111900.73</v>
      </c>
    </row>
    <row r="2144" customFormat="false" ht="12.75" hidden="false" customHeight="false" outlineLevel="0" collapsed="false">
      <c r="B2144" s="85" t="s">
        <v>78</v>
      </c>
      <c r="C2144" s="13" t="n">
        <v>2143</v>
      </c>
      <c r="D2144" s="50" t="n">
        <v>154222.948245336</v>
      </c>
      <c r="E2144" s="50" t="n">
        <v>0</v>
      </c>
      <c r="F2144" s="50" t="n">
        <v>0</v>
      </c>
      <c r="G2144" s="50" t="n">
        <v>0</v>
      </c>
      <c r="H2144" s="50" t="n">
        <v>350.2</v>
      </c>
      <c r="I2144" s="50" t="n">
        <v>0</v>
      </c>
      <c r="J2144" s="50" t="n">
        <v>0</v>
      </c>
      <c r="K2144" s="50" t="n">
        <v>0</v>
      </c>
      <c r="L2144" s="50" t="n">
        <v>0</v>
      </c>
      <c r="M2144" s="50" t="n">
        <v>0</v>
      </c>
      <c r="N2144" s="50" t="n">
        <v>350.2</v>
      </c>
      <c r="O2144" s="50" t="n">
        <v>0</v>
      </c>
      <c r="P2144" s="50" t="n">
        <v>0</v>
      </c>
      <c r="Q2144" s="51" t="n">
        <v>350.2</v>
      </c>
    </row>
    <row r="2145" customFormat="false" ht="12.75" hidden="false" customHeight="false" outlineLevel="0" collapsed="false">
      <c r="B2145" s="85"/>
      <c r="C2145" s="13" t="n">
        <v>2144</v>
      </c>
      <c r="D2145" s="50"/>
      <c r="E2145" s="50"/>
      <c r="F2145" s="50"/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1"/>
    </row>
    <row r="2146" customFormat="false" ht="12.75" hidden="false" customHeight="false" outlineLevel="0" collapsed="false">
      <c r="B2146" s="85" t="s">
        <v>83</v>
      </c>
      <c r="C2146" s="13" t="n">
        <v>2145</v>
      </c>
      <c r="D2146" s="50" t="s">
        <v>4</v>
      </c>
      <c r="E2146" s="50"/>
      <c r="F2146" s="50"/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1"/>
    </row>
    <row r="2147" customFormat="false" ht="12.75" hidden="false" customHeight="false" outlineLevel="0" collapsed="false">
      <c r="B2147" s="85" t="s">
        <v>22</v>
      </c>
      <c r="C2147" s="13" t="n">
        <v>2146</v>
      </c>
      <c r="D2147" s="50" t="n">
        <v>324435.857275</v>
      </c>
      <c r="E2147" s="50" t="n">
        <v>0</v>
      </c>
      <c r="F2147" s="50" t="n">
        <v>0</v>
      </c>
      <c r="G2147" s="50" t="n">
        <v>0</v>
      </c>
      <c r="H2147" s="50" t="n">
        <v>0</v>
      </c>
      <c r="I2147" s="50" t="n">
        <v>0</v>
      </c>
      <c r="J2147" s="50" t="n">
        <v>0</v>
      </c>
      <c r="K2147" s="50" t="n">
        <v>0</v>
      </c>
      <c r="L2147" s="50" t="n">
        <v>0</v>
      </c>
      <c r="M2147" s="50" t="n">
        <v>0</v>
      </c>
      <c r="N2147" s="50" t="n">
        <v>0</v>
      </c>
      <c r="O2147" s="50" t="n">
        <v>0</v>
      </c>
      <c r="P2147" s="50" t="n">
        <v>0</v>
      </c>
      <c r="Q2147" s="51" t="n">
        <v>0</v>
      </c>
    </row>
    <row r="2148" customFormat="false" ht="12.75" hidden="false" customHeight="false" outlineLevel="0" collapsed="false">
      <c r="B2148" s="85" t="s">
        <v>27</v>
      </c>
      <c r="C2148" s="13" t="n">
        <v>2147</v>
      </c>
      <c r="D2148" s="50" t="n">
        <v>2388786.92357929</v>
      </c>
      <c r="E2148" s="50" t="n">
        <v>0</v>
      </c>
      <c r="F2148" s="50" t="n">
        <v>0</v>
      </c>
      <c r="G2148" s="50" t="n">
        <v>0</v>
      </c>
      <c r="H2148" s="50" t="n">
        <v>0</v>
      </c>
      <c r="I2148" s="50" t="n">
        <v>0</v>
      </c>
      <c r="J2148" s="50" t="n">
        <v>0</v>
      </c>
      <c r="K2148" s="50" t="n">
        <v>0</v>
      </c>
      <c r="L2148" s="50" t="n">
        <v>0</v>
      </c>
      <c r="M2148" s="50" t="n">
        <v>0</v>
      </c>
      <c r="N2148" s="50" t="n">
        <v>0</v>
      </c>
      <c r="O2148" s="50" t="n">
        <v>0</v>
      </c>
      <c r="P2148" s="50" t="n">
        <v>0</v>
      </c>
      <c r="Q2148" s="51" t="n">
        <v>0</v>
      </c>
    </row>
    <row r="2149" customFormat="false" ht="12.75" hidden="false" customHeight="false" outlineLevel="0" collapsed="false">
      <c r="B2149" s="85" t="s">
        <v>77</v>
      </c>
      <c r="C2149" s="13" t="n">
        <v>2148</v>
      </c>
      <c r="D2149" s="50" t="n">
        <v>376481.73928793</v>
      </c>
      <c r="E2149" s="50" t="n">
        <v>0</v>
      </c>
      <c r="F2149" s="50" t="n">
        <v>0</v>
      </c>
      <c r="G2149" s="50" t="n">
        <v>0</v>
      </c>
      <c r="H2149" s="50" t="n">
        <v>-0.22633220974806</v>
      </c>
      <c r="I2149" s="50" t="n">
        <v>-10.5740924582567</v>
      </c>
      <c r="J2149" s="50" t="n">
        <v>-18.7901498428133</v>
      </c>
      <c r="K2149" s="50" t="n">
        <v>-56.7864939756438</v>
      </c>
      <c r="L2149" s="50" t="n">
        <v>-10.5653687209503</v>
      </c>
      <c r="M2149" s="50" t="n">
        <v>-12.5316303742571</v>
      </c>
      <c r="N2149" s="50" t="n">
        <v>-109.474067581669</v>
      </c>
      <c r="O2149" s="50" t="n">
        <v>-489.614419849199</v>
      </c>
      <c r="P2149" s="50" t="n">
        <v>-1630.6558958928</v>
      </c>
      <c r="Q2149" s="51" t="n">
        <v>-2229.74438332366</v>
      </c>
    </row>
    <row r="2150" customFormat="false" ht="12.75" hidden="false" customHeight="false" outlineLevel="0" collapsed="false">
      <c r="B2150" s="85" t="s">
        <v>66</v>
      </c>
      <c r="C2150" s="13" t="n">
        <v>2149</v>
      </c>
      <c r="D2150" s="50" t="n">
        <v>1204692.41050468</v>
      </c>
      <c r="E2150" s="50" t="n">
        <v>0</v>
      </c>
      <c r="F2150" s="50" t="n">
        <v>0</v>
      </c>
      <c r="G2150" s="50" t="n">
        <v>0</v>
      </c>
      <c r="H2150" s="50" t="n">
        <v>0</v>
      </c>
      <c r="I2150" s="50" t="n">
        <v>0</v>
      </c>
      <c r="J2150" s="50" t="n">
        <v>0</v>
      </c>
      <c r="K2150" s="50" t="n">
        <v>0</v>
      </c>
      <c r="L2150" s="50" t="n">
        <v>0</v>
      </c>
      <c r="M2150" s="50" t="n">
        <v>0</v>
      </c>
      <c r="N2150" s="50" t="n">
        <v>0</v>
      </c>
      <c r="O2150" s="50" t="n">
        <v>0</v>
      </c>
      <c r="P2150" s="50" t="n">
        <v>0</v>
      </c>
      <c r="Q2150" s="51" t="n">
        <v>0</v>
      </c>
    </row>
    <row r="2151" customFormat="false" ht="12.75" hidden="false" customHeight="false" outlineLevel="0" collapsed="false">
      <c r="B2151" s="85" t="s">
        <v>45</v>
      </c>
      <c r="C2151" s="13" t="n">
        <v>2150</v>
      </c>
      <c r="D2151" s="50" t="n">
        <v>0</v>
      </c>
      <c r="E2151" s="50" t="n">
        <v>0</v>
      </c>
      <c r="F2151" s="50" t="n">
        <v>0</v>
      </c>
      <c r="G2151" s="50" t="n">
        <v>0</v>
      </c>
      <c r="H2151" s="50" t="n">
        <v>0</v>
      </c>
      <c r="I2151" s="50" t="n">
        <v>0</v>
      </c>
      <c r="J2151" s="50" t="n">
        <v>0</v>
      </c>
      <c r="K2151" s="50" t="n">
        <v>0</v>
      </c>
      <c r="L2151" s="50" t="n">
        <v>0</v>
      </c>
      <c r="M2151" s="50" t="n">
        <v>0</v>
      </c>
      <c r="N2151" s="50" t="n">
        <v>0</v>
      </c>
      <c r="O2151" s="50" t="n">
        <v>0</v>
      </c>
      <c r="P2151" s="50" t="n">
        <v>0</v>
      </c>
      <c r="Q2151" s="51" t="n">
        <v>0</v>
      </c>
    </row>
    <row r="2152" customFormat="false" ht="12.75" hidden="false" customHeight="false" outlineLevel="0" collapsed="false">
      <c r="B2152" s="85" t="s">
        <v>52</v>
      </c>
      <c r="C2152" s="13" t="n">
        <v>2151</v>
      </c>
      <c r="D2152" s="50" t="n">
        <v>2.01115700507685E-005</v>
      </c>
      <c r="E2152" s="50" t="n">
        <v>0</v>
      </c>
      <c r="F2152" s="50" t="n">
        <v>0</v>
      </c>
      <c r="G2152" s="50" t="n">
        <v>0</v>
      </c>
      <c r="H2152" s="50" t="n">
        <v>0</v>
      </c>
      <c r="I2152" s="50" t="n">
        <v>0</v>
      </c>
      <c r="J2152" s="50" t="n">
        <v>0</v>
      </c>
      <c r="K2152" s="50" t="n">
        <v>0</v>
      </c>
      <c r="L2152" s="50" t="n">
        <v>0</v>
      </c>
      <c r="M2152" s="50" t="n">
        <v>0</v>
      </c>
      <c r="N2152" s="50" t="n">
        <v>0</v>
      </c>
      <c r="O2152" s="50" t="n">
        <v>0</v>
      </c>
      <c r="P2152" s="50" t="n">
        <v>0</v>
      </c>
      <c r="Q2152" s="51" t="n">
        <v>0</v>
      </c>
    </row>
    <row r="2153" customFormat="false" ht="12.75" hidden="false" customHeight="false" outlineLevel="0" collapsed="false">
      <c r="B2153" s="85" t="s">
        <v>80</v>
      </c>
      <c r="C2153" s="13" t="n">
        <v>2152</v>
      </c>
      <c r="D2153" s="50" t="n">
        <v>39585.6383804686</v>
      </c>
      <c r="E2153" s="50" t="n">
        <v>0</v>
      </c>
      <c r="F2153" s="50" t="n">
        <v>0</v>
      </c>
      <c r="G2153" s="50" t="n">
        <v>0</v>
      </c>
      <c r="H2153" s="50" t="n">
        <v>0</v>
      </c>
      <c r="I2153" s="50" t="n">
        <v>0</v>
      </c>
      <c r="J2153" s="50" t="n">
        <v>0</v>
      </c>
      <c r="K2153" s="50" t="n">
        <v>0</v>
      </c>
      <c r="L2153" s="50" t="n">
        <v>0</v>
      </c>
      <c r="M2153" s="50" t="n">
        <v>0</v>
      </c>
      <c r="N2153" s="50" t="n">
        <v>0</v>
      </c>
      <c r="O2153" s="50" t="n">
        <v>0</v>
      </c>
      <c r="P2153" s="50" t="n">
        <v>0</v>
      </c>
      <c r="Q2153" s="51" t="n">
        <v>0</v>
      </c>
    </row>
    <row r="2154" customFormat="false" ht="12.75" hidden="false" customHeight="false" outlineLevel="0" collapsed="false">
      <c r="B2154" s="85" t="s">
        <v>49</v>
      </c>
      <c r="C2154" s="13" t="n">
        <v>2153</v>
      </c>
      <c r="D2154" s="50" t="n">
        <v>56058.8271904371</v>
      </c>
      <c r="E2154" s="50" t="n">
        <v>0</v>
      </c>
      <c r="F2154" s="50" t="n">
        <v>0</v>
      </c>
      <c r="G2154" s="50" t="n">
        <v>0</v>
      </c>
      <c r="H2154" s="50" t="n">
        <v>0</v>
      </c>
      <c r="I2154" s="50" t="n">
        <v>0</v>
      </c>
      <c r="J2154" s="50" t="n">
        <v>0</v>
      </c>
      <c r="K2154" s="50" t="n">
        <v>0</v>
      </c>
      <c r="L2154" s="50" t="n">
        <v>0</v>
      </c>
      <c r="M2154" s="50" t="n">
        <v>0</v>
      </c>
      <c r="N2154" s="50" t="n">
        <v>0</v>
      </c>
      <c r="O2154" s="50" t="n">
        <v>0</v>
      </c>
      <c r="P2154" s="50" t="n">
        <v>0</v>
      </c>
      <c r="Q2154" s="51" t="n">
        <v>0</v>
      </c>
    </row>
    <row r="2155" customFormat="false" ht="12.75" hidden="false" customHeight="false" outlineLevel="0" collapsed="false">
      <c r="B2155" s="85" t="s">
        <v>34</v>
      </c>
      <c r="C2155" s="13" t="n">
        <v>2154</v>
      </c>
      <c r="D2155" s="50" t="n">
        <v>30862.7756730602</v>
      </c>
      <c r="E2155" s="50" t="n">
        <v>0</v>
      </c>
      <c r="F2155" s="50" t="n">
        <v>0</v>
      </c>
      <c r="G2155" s="50" t="n">
        <v>0</v>
      </c>
      <c r="H2155" s="50" t="n">
        <v>0</v>
      </c>
      <c r="I2155" s="50" t="n">
        <v>0</v>
      </c>
      <c r="J2155" s="50" t="n">
        <v>0</v>
      </c>
      <c r="K2155" s="50" t="n">
        <v>0</v>
      </c>
      <c r="L2155" s="50" t="n">
        <v>0</v>
      </c>
      <c r="M2155" s="50" t="n">
        <v>0</v>
      </c>
      <c r="N2155" s="50" t="n">
        <v>0</v>
      </c>
      <c r="O2155" s="50" t="n">
        <v>0</v>
      </c>
      <c r="P2155" s="50" t="n">
        <v>0</v>
      </c>
      <c r="Q2155" s="51" t="n">
        <v>0</v>
      </c>
    </row>
    <row r="2156" customFormat="false" ht="12.75" hidden="false" customHeight="false" outlineLevel="0" collapsed="false">
      <c r="B2156" s="85" t="s">
        <v>69</v>
      </c>
      <c r="C2156" s="13" t="n">
        <v>2155</v>
      </c>
      <c r="D2156" s="50" t="n">
        <v>0</v>
      </c>
      <c r="E2156" s="50" t="n">
        <v>0</v>
      </c>
      <c r="F2156" s="50" t="n">
        <v>0</v>
      </c>
      <c r="G2156" s="50" t="n">
        <v>0</v>
      </c>
      <c r="H2156" s="50" t="n">
        <v>0</v>
      </c>
      <c r="I2156" s="50" t="n">
        <v>0</v>
      </c>
      <c r="J2156" s="50" t="n">
        <v>0</v>
      </c>
      <c r="K2156" s="50" t="n">
        <v>0</v>
      </c>
      <c r="L2156" s="50" t="n">
        <v>0</v>
      </c>
      <c r="M2156" s="50" t="n">
        <v>0</v>
      </c>
      <c r="N2156" s="50" t="n">
        <v>0</v>
      </c>
      <c r="O2156" s="50" t="n">
        <v>0</v>
      </c>
      <c r="P2156" s="50" t="n">
        <v>0</v>
      </c>
      <c r="Q2156" s="51" t="n">
        <v>0</v>
      </c>
    </row>
    <row r="2157" customFormat="false" ht="12.75" hidden="false" customHeight="false" outlineLevel="0" collapsed="false">
      <c r="B2157" s="85" t="s">
        <v>72</v>
      </c>
      <c r="C2157" s="13" t="n">
        <v>2156</v>
      </c>
      <c r="D2157" s="50" t="n">
        <v>0</v>
      </c>
      <c r="E2157" s="50" t="n">
        <v>0</v>
      </c>
      <c r="F2157" s="50" t="n">
        <v>0</v>
      </c>
      <c r="G2157" s="50" t="n">
        <v>0</v>
      </c>
      <c r="H2157" s="50" t="n">
        <v>0</v>
      </c>
      <c r="I2157" s="50" t="n">
        <v>0</v>
      </c>
      <c r="J2157" s="50" t="n">
        <v>0</v>
      </c>
      <c r="K2157" s="50" t="n">
        <v>0</v>
      </c>
      <c r="L2157" s="50" t="n">
        <v>0</v>
      </c>
      <c r="M2157" s="50" t="n">
        <v>0</v>
      </c>
      <c r="N2157" s="50" t="n">
        <v>0</v>
      </c>
      <c r="O2157" s="50" t="n">
        <v>0</v>
      </c>
      <c r="P2157" s="50" t="n">
        <v>0</v>
      </c>
      <c r="Q2157" s="51" t="n">
        <v>0</v>
      </c>
    </row>
    <row r="2158" customFormat="false" ht="12.75" hidden="false" customHeight="false" outlineLevel="0" collapsed="false">
      <c r="B2158" s="85" t="s">
        <v>31</v>
      </c>
      <c r="C2158" s="13" t="n">
        <v>2157</v>
      </c>
      <c r="D2158" s="50" t="n">
        <v>0</v>
      </c>
      <c r="E2158" s="50" t="n">
        <v>0</v>
      </c>
      <c r="F2158" s="50" t="n">
        <v>0</v>
      </c>
      <c r="G2158" s="50" t="n">
        <v>0</v>
      </c>
      <c r="H2158" s="50" t="n">
        <v>0</v>
      </c>
      <c r="I2158" s="50" t="n">
        <v>0</v>
      </c>
      <c r="J2158" s="50" t="n">
        <v>0</v>
      </c>
      <c r="K2158" s="50" t="n">
        <v>0</v>
      </c>
      <c r="L2158" s="50" t="n">
        <v>0</v>
      </c>
      <c r="M2158" s="50" t="n">
        <v>0</v>
      </c>
      <c r="N2158" s="50" t="n">
        <v>0</v>
      </c>
      <c r="O2158" s="50" t="n">
        <v>0</v>
      </c>
      <c r="P2158" s="50" t="n">
        <v>0</v>
      </c>
      <c r="Q2158" s="51" t="n">
        <v>0</v>
      </c>
    </row>
    <row r="2159" customFormat="false" ht="12.75" hidden="false" customHeight="false" outlineLevel="0" collapsed="false">
      <c r="B2159" s="85" t="s">
        <v>37</v>
      </c>
      <c r="C2159" s="13" t="n">
        <v>2158</v>
      </c>
      <c r="D2159" s="50" t="n">
        <v>0</v>
      </c>
      <c r="E2159" s="50" t="n">
        <v>0</v>
      </c>
      <c r="F2159" s="50" t="n">
        <v>0</v>
      </c>
      <c r="G2159" s="50" t="n">
        <v>0</v>
      </c>
      <c r="H2159" s="50" t="n">
        <v>0</v>
      </c>
      <c r="I2159" s="50" t="n">
        <v>0</v>
      </c>
      <c r="J2159" s="50" t="n">
        <v>0</v>
      </c>
      <c r="K2159" s="50" t="n">
        <v>0</v>
      </c>
      <c r="L2159" s="50" t="n">
        <v>0</v>
      </c>
      <c r="M2159" s="50" t="n">
        <v>0</v>
      </c>
      <c r="N2159" s="50" t="n">
        <v>0</v>
      </c>
      <c r="O2159" s="50" t="n">
        <v>0</v>
      </c>
      <c r="P2159" s="50" t="n">
        <v>0</v>
      </c>
      <c r="Q2159" s="51" t="n">
        <v>0</v>
      </c>
    </row>
    <row r="2160" customFormat="false" ht="12.75" hidden="false" customHeight="false" outlineLevel="0" collapsed="false">
      <c r="B2160" s="85" t="n">
        <v>0</v>
      </c>
      <c r="C2160" s="13" t="n">
        <v>2159</v>
      </c>
      <c r="D2160" s="50" t="n">
        <v>0</v>
      </c>
      <c r="E2160" s="50" t="n">
        <v>0</v>
      </c>
      <c r="F2160" s="50" t="n">
        <v>0</v>
      </c>
      <c r="G2160" s="50" t="n">
        <v>0</v>
      </c>
      <c r="H2160" s="50" t="n">
        <v>0</v>
      </c>
      <c r="I2160" s="50" t="n">
        <v>0</v>
      </c>
      <c r="J2160" s="50" t="n">
        <v>0</v>
      </c>
      <c r="K2160" s="50" t="n">
        <v>0</v>
      </c>
      <c r="L2160" s="50" t="n">
        <v>0</v>
      </c>
      <c r="M2160" s="50" t="n">
        <v>0</v>
      </c>
      <c r="N2160" s="50" t="n">
        <v>0</v>
      </c>
      <c r="O2160" s="50" t="n">
        <v>0</v>
      </c>
      <c r="P2160" s="50" t="n">
        <v>0</v>
      </c>
      <c r="Q2160" s="51" t="n">
        <v>0</v>
      </c>
    </row>
    <row r="2161" customFormat="false" ht="12.75" hidden="false" customHeight="false" outlineLevel="0" collapsed="false">
      <c r="B2161" s="87" t="n">
        <v>0</v>
      </c>
      <c r="C2161" s="64" t="n">
        <v>2160</v>
      </c>
      <c r="D2161" s="54" t="n">
        <v>0</v>
      </c>
      <c r="E2161" s="54" t="n">
        <v>0</v>
      </c>
      <c r="F2161" s="54" t="n">
        <v>0</v>
      </c>
      <c r="G2161" s="54" t="n">
        <v>0</v>
      </c>
      <c r="H2161" s="54" t="n">
        <v>0</v>
      </c>
      <c r="I2161" s="54" t="n">
        <v>0</v>
      </c>
      <c r="J2161" s="54" t="n">
        <v>0</v>
      </c>
      <c r="K2161" s="54" t="n">
        <v>0</v>
      </c>
      <c r="L2161" s="54" t="n">
        <v>0</v>
      </c>
      <c r="M2161" s="54" t="n">
        <v>0</v>
      </c>
      <c r="N2161" s="54" t="n">
        <v>0</v>
      </c>
      <c r="O2161" s="54" t="n">
        <v>0</v>
      </c>
      <c r="P2161" s="54" t="n">
        <v>0</v>
      </c>
      <c r="Q2161" s="55" t="n">
        <v>0</v>
      </c>
    </row>
    <row r="2162" customFormat="false" ht="12.75" hidden="false" customHeight="false" outlineLevel="0" collapsed="false">
      <c r="A2162" s="0" t="n">
        <v>55</v>
      </c>
      <c r="B2162" s="57" t="n">
        <v>36980</v>
      </c>
      <c r="C2162" s="58" t="n">
        <v>2161</v>
      </c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83"/>
    </row>
    <row r="2163" customFormat="false" ht="12.75" hidden="false" customHeight="false" outlineLevel="0" collapsed="false">
      <c r="B2163" s="61"/>
      <c r="C2163" s="13" t="n">
        <v>2162</v>
      </c>
      <c r="D2163" s="13"/>
      <c r="E2163" s="21" t="s">
        <v>5</v>
      </c>
      <c r="F2163" s="21" t="s">
        <v>6</v>
      </c>
      <c r="G2163" s="21" t="s">
        <v>7</v>
      </c>
      <c r="H2163" s="21" t="s">
        <v>8</v>
      </c>
      <c r="I2163" s="21" t="s">
        <v>9</v>
      </c>
      <c r="J2163" s="21" t="s">
        <v>10</v>
      </c>
      <c r="K2163" s="21" t="s">
        <v>11</v>
      </c>
      <c r="L2163" s="21" t="s">
        <v>12</v>
      </c>
      <c r="M2163" s="21" t="s">
        <v>13</v>
      </c>
      <c r="N2163" s="21" t="s">
        <v>14</v>
      </c>
      <c r="O2163" s="21" t="n">
        <v>2002</v>
      </c>
      <c r="P2163" s="21" t="s">
        <v>15</v>
      </c>
      <c r="Q2163" s="84" t="s">
        <v>16</v>
      </c>
    </row>
    <row r="2164" customFormat="false" ht="12.75" hidden="false" customHeight="false" outlineLevel="0" collapsed="false">
      <c r="B2164" s="85" t="s">
        <v>107</v>
      </c>
      <c r="C2164" s="13" t="n">
        <v>2163</v>
      </c>
      <c r="D2164" s="13" t="s">
        <v>4</v>
      </c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86"/>
    </row>
    <row r="2165" customFormat="false" ht="12.75" hidden="false" customHeight="false" outlineLevel="0" collapsed="false">
      <c r="B2165" s="85" t="s">
        <v>19</v>
      </c>
      <c r="C2165" s="13" t="n">
        <v>2164</v>
      </c>
      <c r="D2165" s="50" t="n">
        <v>21159634.2762389</v>
      </c>
      <c r="E2165" s="50" t="n">
        <v>0</v>
      </c>
      <c r="F2165" s="50" t="n">
        <v>0</v>
      </c>
      <c r="G2165" s="50" t="n">
        <v>0</v>
      </c>
      <c r="H2165" s="50" t="n">
        <v>6715.42000000001</v>
      </c>
      <c r="I2165" s="50" t="n">
        <v>289187.59</v>
      </c>
      <c r="J2165" s="50" t="n">
        <v>234323.99</v>
      </c>
      <c r="K2165" s="50" t="n">
        <v>24454.73</v>
      </c>
      <c r="L2165" s="50" t="n">
        <v>225536.05</v>
      </c>
      <c r="M2165" s="50" t="n">
        <v>1360234.82</v>
      </c>
      <c r="N2165" s="50" t="n">
        <v>2140452.6</v>
      </c>
      <c r="O2165" s="50" t="n">
        <v>-908910.98</v>
      </c>
      <c r="P2165" s="50" t="n">
        <v>750268.53</v>
      </c>
      <c r="Q2165" s="51" t="n">
        <v>1981810.15</v>
      </c>
    </row>
    <row r="2166" customFormat="false" ht="12.75" hidden="false" customHeight="false" outlineLevel="0" collapsed="false">
      <c r="B2166" s="85" t="s">
        <v>20</v>
      </c>
      <c r="C2166" s="13" t="n">
        <v>2165</v>
      </c>
      <c r="D2166" s="50" t="n">
        <v>6423014.67704894</v>
      </c>
      <c r="E2166" s="50" t="n">
        <v>0</v>
      </c>
      <c r="F2166" s="50" t="n">
        <v>0</v>
      </c>
      <c r="G2166" s="50" t="n">
        <v>0</v>
      </c>
      <c r="H2166" s="50" t="n">
        <v>0</v>
      </c>
      <c r="I2166" s="50" t="n">
        <v>0</v>
      </c>
      <c r="J2166" s="50" t="n">
        <v>0</v>
      </c>
      <c r="K2166" s="50" t="n">
        <v>0</v>
      </c>
      <c r="L2166" s="50" t="n">
        <v>0</v>
      </c>
      <c r="M2166" s="50" t="n">
        <v>0</v>
      </c>
      <c r="N2166" s="50" t="n">
        <v>0</v>
      </c>
      <c r="O2166" s="50" t="n">
        <v>-219883.39</v>
      </c>
      <c r="P2166" s="50" t="n">
        <v>208760.62</v>
      </c>
      <c r="Q2166" s="51" t="n">
        <v>-11122.77</v>
      </c>
    </row>
    <row r="2167" customFormat="false" ht="12.75" hidden="false" customHeight="false" outlineLevel="0" collapsed="false">
      <c r="B2167" s="85" t="s">
        <v>108</v>
      </c>
      <c r="C2167" s="13" t="n">
        <v>2166</v>
      </c>
      <c r="D2167" s="50" t="n">
        <v>35444.3214130108</v>
      </c>
      <c r="E2167" s="50" t="n">
        <v>0</v>
      </c>
      <c r="F2167" s="50" t="n">
        <v>0</v>
      </c>
      <c r="G2167" s="50" t="n">
        <v>0</v>
      </c>
      <c r="H2167" s="50" t="n">
        <v>0</v>
      </c>
      <c r="I2167" s="50" t="n">
        <v>0</v>
      </c>
      <c r="J2167" s="50" t="n">
        <v>0</v>
      </c>
      <c r="K2167" s="50" t="n">
        <v>0</v>
      </c>
      <c r="L2167" s="50" t="n">
        <v>0</v>
      </c>
      <c r="M2167" s="50" t="n">
        <v>0</v>
      </c>
      <c r="N2167" s="50" t="n">
        <v>0</v>
      </c>
      <c r="O2167" s="50" t="n">
        <v>0</v>
      </c>
      <c r="P2167" s="50" t="n">
        <v>0</v>
      </c>
      <c r="Q2167" s="51" t="n">
        <v>0</v>
      </c>
    </row>
    <row r="2168" customFormat="false" ht="12.75" hidden="false" customHeight="false" outlineLevel="0" collapsed="false">
      <c r="B2168" s="85" t="s">
        <v>25</v>
      </c>
      <c r="C2168" s="13" t="n">
        <v>2167</v>
      </c>
      <c r="D2168" s="50" t="n">
        <v>9333504.38295918</v>
      </c>
      <c r="E2168" s="50" t="n">
        <v>0</v>
      </c>
      <c r="F2168" s="50" t="n">
        <v>0</v>
      </c>
      <c r="G2168" s="50" t="n">
        <v>0</v>
      </c>
      <c r="H2168" s="50" t="n">
        <v>123451.32</v>
      </c>
      <c r="I2168" s="50" t="n">
        <v>143088.2</v>
      </c>
      <c r="J2168" s="50" t="n">
        <v>106287.37</v>
      </c>
      <c r="K2168" s="50" t="n">
        <v>233748</v>
      </c>
      <c r="L2168" s="50" t="n">
        <v>141847.47</v>
      </c>
      <c r="M2168" s="50" t="n">
        <v>406436.02</v>
      </c>
      <c r="N2168" s="50" t="n">
        <v>1154858.38</v>
      </c>
      <c r="O2168" s="50" t="n">
        <v>-12312.14</v>
      </c>
      <c r="P2168" s="50" t="n">
        <v>616960.09</v>
      </c>
      <c r="Q2168" s="51" t="n">
        <v>1759506.33</v>
      </c>
    </row>
    <row r="2169" customFormat="false" ht="12.75" hidden="false" customHeight="false" outlineLevel="0" collapsed="false">
      <c r="B2169" s="85" t="s">
        <v>29</v>
      </c>
      <c r="C2169" s="13" t="n">
        <v>2168</v>
      </c>
      <c r="D2169" s="50" t="n">
        <v>153052.504361368</v>
      </c>
      <c r="E2169" s="50" t="n">
        <v>0</v>
      </c>
      <c r="F2169" s="50" t="n">
        <v>0</v>
      </c>
      <c r="G2169" s="50" t="n">
        <v>0</v>
      </c>
      <c r="H2169" s="50" t="n">
        <v>0</v>
      </c>
      <c r="I2169" s="50" t="n">
        <v>0</v>
      </c>
      <c r="J2169" s="50" t="n">
        <v>0</v>
      </c>
      <c r="K2169" s="50" t="n">
        <v>0</v>
      </c>
      <c r="L2169" s="50" t="n">
        <v>0</v>
      </c>
      <c r="M2169" s="50" t="n">
        <v>0</v>
      </c>
      <c r="N2169" s="50" t="n">
        <v>0</v>
      </c>
      <c r="O2169" s="50" t="n">
        <v>0</v>
      </c>
      <c r="P2169" s="50" t="n">
        <v>0</v>
      </c>
      <c r="Q2169" s="51" t="n">
        <v>0</v>
      </c>
    </row>
    <row r="2170" customFormat="false" ht="12.75" hidden="false" customHeight="false" outlineLevel="0" collapsed="false">
      <c r="B2170" s="85" t="s">
        <v>32</v>
      </c>
      <c r="C2170" s="13" t="n">
        <v>2169</v>
      </c>
      <c r="D2170" s="50" t="n">
        <v>158590.405362797</v>
      </c>
      <c r="E2170" s="50" t="n">
        <v>0</v>
      </c>
      <c r="F2170" s="50" t="n">
        <v>0</v>
      </c>
      <c r="G2170" s="50" t="n">
        <v>0</v>
      </c>
      <c r="H2170" s="50" t="n">
        <v>-28104</v>
      </c>
      <c r="I2170" s="50" t="n">
        <v>0</v>
      </c>
      <c r="J2170" s="50" t="n">
        <v>0</v>
      </c>
      <c r="K2170" s="50" t="n">
        <v>0</v>
      </c>
      <c r="L2170" s="50" t="n">
        <v>0</v>
      </c>
      <c r="M2170" s="50" t="n">
        <v>0</v>
      </c>
      <c r="N2170" s="50" t="n">
        <v>-28104</v>
      </c>
      <c r="O2170" s="50" t="n">
        <v>0</v>
      </c>
      <c r="P2170" s="50" t="n">
        <v>0</v>
      </c>
      <c r="Q2170" s="51" t="n">
        <v>-28104</v>
      </c>
    </row>
    <row r="2171" customFormat="false" ht="12.75" hidden="false" customHeight="false" outlineLevel="0" collapsed="false">
      <c r="B2171" s="85" t="s">
        <v>35</v>
      </c>
      <c r="C2171" s="13" t="n">
        <v>2170</v>
      </c>
      <c r="D2171" s="50" t="n">
        <v>151365.66438309</v>
      </c>
      <c r="E2171" s="50" t="n">
        <v>0</v>
      </c>
      <c r="F2171" s="50" t="n">
        <v>0</v>
      </c>
      <c r="G2171" s="50" t="n">
        <v>0</v>
      </c>
      <c r="H2171" s="50" t="n">
        <v>0</v>
      </c>
      <c r="I2171" s="50" t="n">
        <v>0</v>
      </c>
      <c r="J2171" s="50" t="n">
        <v>0</v>
      </c>
      <c r="K2171" s="50" t="n">
        <v>0</v>
      </c>
      <c r="L2171" s="50" t="n">
        <v>0</v>
      </c>
      <c r="M2171" s="50" t="n">
        <v>0</v>
      </c>
      <c r="N2171" s="50" t="n">
        <v>0</v>
      </c>
      <c r="O2171" s="50" t="n">
        <v>0</v>
      </c>
      <c r="P2171" s="50" t="n">
        <v>0</v>
      </c>
      <c r="Q2171" s="51" t="n">
        <v>0</v>
      </c>
    </row>
    <row r="2172" customFormat="false" ht="12.75" hidden="false" customHeight="false" outlineLevel="0" collapsed="false">
      <c r="B2172" s="85" t="s">
        <v>38</v>
      </c>
      <c r="C2172" s="13" t="n">
        <v>2171</v>
      </c>
      <c r="D2172" s="50" t="n">
        <v>0</v>
      </c>
      <c r="E2172" s="50" t="n">
        <v>0</v>
      </c>
      <c r="F2172" s="50" t="n">
        <v>0</v>
      </c>
      <c r="G2172" s="50" t="n">
        <v>0</v>
      </c>
      <c r="H2172" s="50" t="n">
        <v>0</v>
      </c>
      <c r="I2172" s="50" t="n">
        <v>0</v>
      </c>
      <c r="J2172" s="50" t="n">
        <v>0</v>
      </c>
      <c r="K2172" s="50" t="n">
        <v>0</v>
      </c>
      <c r="L2172" s="50" t="n">
        <v>0</v>
      </c>
      <c r="M2172" s="50" t="n">
        <v>0</v>
      </c>
      <c r="N2172" s="50" t="n">
        <v>0</v>
      </c>
      <c r="O2172" s="50" t="n">
        <v>0</v>
      </c>
      <c r="P2172" s="50" t="n">
        <v>0</v>
      </c>
      <c r="Q2172" s="51" t="n">
        <v>0</v>
      </c>
    </row>
    <row r="2173" customFormat="false" ht="12.75" hidden="false" customHeight="false" outlineLevel="0" collapsed="false">
      <c r="B2173" s="85" t="s">
        <v>43</v>
      </c>
      <c r="C2173" s="13" t="n">
        <v>2172</v>
      </c>
      <c r="D2173" s="50" t="n">
        <v>4978082.27750148</v>
      </c>
      <c r="E2173" s="50" t="n">
        <v>0</v>
      </c>
      <c r="F2173" s="50" t="n">
        <v>0</v>
      </c>
      <c r="G2173" s="50" t="n">
        <v>0</v>
      </c>
      <c r="H2173" s="50" t="n">
        <v>63682.75</v>
      </c>
      <c r="I2173" s="50" t="n">
        <v>72769.91</v>
      </c>
      <c r="J2173" s="50" t="n">
        <v>76767.59</v>
      </c>
      <c r="K2173" s="50" t="n">
        <v>-361784.13</v>
      </c>
      <c r="L2173" s="50" t="n">
        <v>13988.12</v>
      </c>
      <c r="M2173" s="50" t="n">
        <v>135401.72</v>
      </c>
      <c r="N2173" s="50" t="n">
        <v>825.959999999992</v>
      </c>
      <c r="O2173" s="50" t="n">
        <v>-77465.5</v>
      </c>
      <c r="P2173" s="50" t="n">
        <v>-2841026.23</v>
      </c>
      <c r="Q2173" s="51" t="n">
        <v>-2917665.77</v>
      </c>
    </row>
    <row r="2174" customFormat="false" ht="12.75" hidden="false" customHeight="false" outlineLevel="0" collapsed="false">
      <c r="B2174" s="85" t="s">
        <v>47</v>
      </c>
      <c r="C2174" s="13" t="n">
        <v>2173</v>
      </c>
      <c r="D2174" s="50" t="n">
        <v>5793819.91404277</v>
      </c>
      <c r="E2174" s="50" t="n">
        <v>0</v>
      </c>
      <c r="F2174" s="50" t="n">
        <v>0</v>
      </c>
      <c r="G2174" s="50" t="n">
        <v>0</v>
      </c>
      <c r="H2174" s="50" t="n">
        <v>-151483.38</v>
      </c>
      <c r="I2174" s="50" t="n">
        <v>219.56</v>
      </c>
      <c r="J2174" s="50" t="n">
        <v>-22154.15</v>
      </c>
      <c r="K2174" s="50" t="n">
        <v>-17238.77</v>
      </c>
      <c r="L2174" s="50" t="n">
        <v>-977.37</v>
      </c>
      <c r="M2174" s="50" t="n">
        <v>647015.25</v>
      </c>
      <c r="N2174" s="50" t="n">
        <v>455381.14</v>
      </c>
      <c r="O2174" s="50" t="n">
        <v>-713401.23</v>
      </c>
      <c r="P2174" s="50" t="n">
        <v>461038.85</v>
      </c>
      <c r="Q2174" s="51" t="n">
        <v>203018.76</v>
      </c>
    </row>
    <row r="2175" customFormat="false" ht="12.75" hidden="false" customHeight="false" outlineLevel="0" collapsed="false">
      <c r="B2175" s="85" t="s">
        <v>50</v>
      </c>
      <c r="C2175" s="13" t="n">
        <v>2174</v>
      </c>
      <c r="D2175" s="50" t="n">
        <v>1274811.90202187</v>
      </c>
      <c r="E2175" s="50" t="n">
        <v>0</v>
      </c>
      <c r="F2175" s="50" t="n">
        <v>0</v>
      </c>
      <c r="G2175" s="50" t="n">
        <v>0</v>
      </c>
      <c r="H2175" s="50" t="n">
        <v>-795.86</v>
      </c>
      <c r="I2175" s="50" t="n">
        <v>0</v>
      </c>
      <c r="J2175" s="50" t="n">
        <v>0</v>
      </c>
      <c r="K2175" s="50" t="n">
        <v>0</v>
      </c>
      <c r="L2175" s="50" t="n">
        <v>0</v>
      </c>
      <c r="M2175" s="50" t="n">
        <v>0</v>
      </c>
      <c r="N2175" s="50" t="n">
        <v>-795.86</v>
      </c>
      <c r="O2175" s="50" t="n">
        <v>220258.23</v>
      </c>
      <c r="P2175" s="50" t="n">
        <v>-615737.06</v>
      </c>
      <c r="Q2175" s="51" t="n">
        <v>-396274.69</v>
      </c>
    </row>
    <row r="2176" customFormat="false" ht="12.75" hidden="false" customHeight="false" outlineLevel="0" collapsed="false">
      <c r="B2176" s="85" t="s">
        <v>53</v>
      </c>
      <c r="C2176" s="13" t="n">
        <v>2175</v>
      </c>
      <c r="D2176" s="50" t="n">
        <v>229085.912479737</v>
      </c>
      <c r="E2176" s="50" t="n">
        <v>0</v>
      </c>
      <c r="F2176" s="50" t="n">
        <v>0</v>
      </c>
      <c r="G2176" s="50" t="n">
        <v>0</v>
      </c>
      <c r="H2176" s="50" t="n">
        <v>-31132.84</v>
      </c>
      <c r="I2176" s="50" t="n">
        <v>0</v>
      </c>
      <c r="J2176" s="50" t="n">
        <v>0</v>
      </c>
      <c r="K2176" s="50" t="n">
        <v>0</v>
      </c>
      <c r="L2176" s="50" t="n">
        <v>0</v>
      </c>
      <c r="M2176" s="50" t="n">
        <v>0</v>
      </c>
      <c r="N2176" s="50" t="n">
        <v>-31132.84</v>
      </c>
      <c r="O2176" s="50" t="n">
        <v>0</v>
      </c>
      <c r="P2176" s="50" t="n">
        <v>0</v>
      </c>
      <c r="Q2176" s="51" t="n">
        <v>-31132.84</v>
      </c>
    </row>
    <row r="2177" customFormat="false" ht="12.75" hidden="false" customHeight="false" outlineLevel="0" collapsed="false">
      <c r="B2177" s="85" t="s">
        <v>56</v>
      </c>
      <c r="C2177" s="13" t="n">
        <v>2176</v>
      </c>
      <c r="D2177" s="50" t="n">
        <v>824400.342986833</v>
      </c>
      <c r="E2177" s="50" t="n">
        <v>0</v>
      </c>
      <c r="F2177" s="50" t="n">
        <v>0</v>
      </c>
      <c r="G2177" s="50" t="n">
        <v>0</v>
      </c>
      <c r="H2177" s="50" t="n">
        <v>-397.23</v>
      </c>
      <c r="I2177" s="50" t="n">
        <v>0</v>
      </c>
      <c r="J2177" s="50" t="n">
        <v>0</v>
      </c>
      <c r="K2177" s="50" t="n">
        <v>0</v>
      </c>
      <c r="L2177" s="50" t="n">
        <v>0</v>
      </c>
      <c r="M2177" s="50" t="n">
        <v>0</v>
      </c>
      <c r="N2177" s="50" t="n">
        <v>-397.23</v>
      </c>
      <c r="O2177" s="50" t="n">
        <v>0</v>
      </c>
      <c r="P2177" s="50" t="n">
        <v>0</v>
      </c>
      <c r="Q2177" s="51" t="n">
        <v>-397.23</v>
      </c>
    </row>
    <row r="2178" customFormat="false" ht="12.75" hidden="false" customHeight="false" outlineLevel="0" collapsed="false">
      <c r="B2178" s="85" t="s">
        <v>59</v>
      </c>
      <c r="C2178" s="13" t="n">
        <v>2177</v>
      </c>
      <c r="D2178" s="50" t="n">
        <v>6.26488731633823E-010</v>
      </c>
      <c r="E2178" s="50" t="n">
        <v>0</v>
      </c>
      <c r="F2178" s="50" t="n">
        <v>0</v>
      </c>
      <c r="G2178" s="50" t="n">
        <v>0</v>
      </c>
      <c r="H2178" s="50" t="n">
        <v>0</v>
      </c>
      <c r="I2178" s="50" t="n">
        <v>0</v>
      </c>
      <c r="J2178" s="50" t="n">
        <v>0</v>
      </c>
      <c r="K2178" s="50" t="n">
        <v>0</v>
      </c>
      <c r="L2178" s="50" t="n">
        <v>0</v>
      </c>
      <c r="M2178" s="50" t="n">
        <v>0</v>
      </c>
      <c r="N2178" s="50" t="n">
        <v>0</v>
      </c>
      <c r="O2178" s="50" t="n">
        <v>0</v>
      </c>
      <c r="P2178" s="50" t="n">
        <v>0</v>
      </c>
      <c r="Q2178" s="51" t="n">
        <v>0</v>
      </c>
    </row>
    <row r="2179" customFormat="false" ht="12.75" hidden="false" customHeight="false" outlineLevel="0" collapsed="false">
      <c r="B2179" s="85" t="s">
        <v>109</v>
      </c>
      <c r="C2179" s="13" t="n">
        <v>2178</v>
      </c>
      <c r="D2179" s="50" t="n">
        <v>3388.89804845042</v>
      </c>
      <c r="E2179" s="50" t="n">
        <v>0</v>
      </c>
      <c r="F2179" s="50" t="n">
        <v>0</v>
      </c>
      <c r="G2179" s="50" t="n">
        <v>0</v>
      </c>
      <c r="H2179" s="50" t="n">
        <v>-1591.73</v>
      </c>
      <c r="I2179" s="50" t="n">
        <v>0</v>
      </c>
      <c r="J2179" s="50" t="n">
        <v>0</v>
      </c>
      <c r="K2179" s="50" t="n">
        <v>0</v>
      </c>
      <c r="L2179" s="50" t="n">
        <v>0</v>
      </c>
      <c r="M2179" s="50" t="n">
        <v>0</v>
      </c>
      <c r="N2179" s="50" t="n">
        <v>-1591.73</v>
      </c>
      <c r="O2179" s="50" t="n">
        <v>0</v>
      </c>
      <c r="P2179" s="50" t="n">
        <v>0</v>
      </c>
      <c r="Q2179" s="51" t="n">
        <v>-1591.73</v>
      </c>
    </row>
    <row r="2180" customFormat="false" ht="12.75" hidden="false" customHeight="false" outlineLevel="0" collapsed="false">
      <c r="B2180" s="85" t="s">
        <v>64</v>
      </c>
      <c r="C2180" s="13" t="n">
        <v>2179</v>
      </c>
      <c r="D2180" s="50" t="n">
        <v>3485756.56542398</v>
      </c>
      <c r="E2180" s="50" t="n">
        <v>0</v>
      </c>
      <c r="F2180" s="50" t="n">
        <v>0</v>
      </c>
      <c r="G2180" s="50" t="n">
        <v>0</v>
      </c>
      <c r="H2180" s="50" t="n">
        <v>22376.6</v>
      </c>
      <c r="I2180" s="50" t="n">
        <v>45616</v>
      </c>
      <c r="J2180" s="50" t="n">
        <v>44425.78</v>
      </c>
      <c r="K2180" s="50" t="n">
        <v>94926.76</v>
      </c>
      <c r="L2180" s="50" t="n">
        <v>47025.1</v>
      </c>
      <c r="M2180" s="50" t="n">
        <v>132131.31</v>
      </c>
      <c r="N2180" s="50" t="n">
        <v>386501.55</v>
      </c>
      <c r="O2180" s="50" t="n">
        <v>-132289.19</v>
      </c>
      <c r="P2180" s="50" t="n">
        <v>1015469.35</v>
      </c>
      <c r="Q2180" s="51" t="n">
        <v>1269681.71</v>
      </c>
    </row>
    <row r="2181" customFormat="false" ht="12.75" hidden="false" customHeight="false" outlineLevel="0" collapsed="false">
      <c r="B2181" s="85" t="s">
        <v>67</v>
      </c>
      <c r="C2181" s="13" t="n">
        <v>2180</v>
      </c>
      <c r="D2181" s="50" t="n">
        <v>274415.631252734</v>
      </c>
      <c r="E2181" s="50" t="n">
        <v>0</v>
      </c>
      <c r="F2181" s="50" t="n">
        <v>0</v>
      </c>
      <c r="G2181" s="50" t="n">
        <v>0</v>
      </c>
      <c r="H2181" s="50" t="n">
        <v>0</v>
      </c>
      <c r="I2181" s="50" t="n">
        <v>0</v>
      </c>
      <c r="J2181" s="50" t="n">
        <v>0</v>
      </c>
      <c r="K2181" s="50" t="n">
        <v>0</v>
      </c>
      <c r="L2181" s="50" t="n">
        <v>0</v>
      </c>
      <c r="M2181" s="50" t="n">
        <v>0</v>
      </c>
      <c r="N2181" s="50" t="n">
        <v>0</v>
      </c>
      <c r="O2181" s="50" t="n">
        <v>0</v>
      </c>
      <c r="P2181" s="50" t="n">
        <v>0</v>
      </c>
      <c r="Q2181" s="51" t="n">
        <v>0</v>
      </c>
    </row>
    <row r="2182" customFormat="false" ht="12.75" hidden="false" customHeight="false" outlineLevel="0" collapsed="false">
      <c r="B2182" s="85" t="s">
        <v>70</v>
      </c>
      <c r="C2182" s="13" t="n">
        <v>2181</v>
      </c>
      <c r="D2182" s="50" t="n">
        <v>186752.349767239</v>
      </c>
      <c r="E2182" s="50" t="n">
        <v>0</v>
      </c>
      <c r="F2182" s="50" t="n">
        <v>0</v>
      </c>
      <c r="G2182" s="50" t="n">
        <v>0</v>
      </c>
      <c r="H2182" s="50" t="n">
        <v>0</v>
      </c>
      <c r="I2182" s="50" t="n">
        <v>0</v>
      </c>
      <c r="J2182" s="50" t="n">
        <v>0</v>
      </c>
      <c r="K2182" s="50" t="n">
        <v>0</v>
      </c>
      <c r="L2182" s="50" t="n">
        <v>0</v>
      </c>
      <c r="M2182" s="50" t="n">
        <v>0</v>
      </c>
      <c r="N2182" s="50" t="n">
        <v>0</v>
      </c>
      <c r="O2182" s="50" t="n">
        <v>0</v>
      </c>
      <c r="P2182" s="50" t="n">
        <v>0</v>
      </c>
      <c r="Q2182" s="51" t="n">
        <v>0</v>
      </c>
    </row>
    <row r="2183" customFormat="false" ht="12.75" hidden="false" customHeight="false" outlineLevel="0" collapsed="false">
      <c r="B2183" s="85" t="s">
        <v>75</v>
      </c>
      <c r="C2183" s="13" t="n">
        <v>2182</v>
      </c>
      <c r="D2183" s="50" t="n">
        <v>2977218.70202636</v>
      </c>
      <c r="E2183" s="50" t="n">
        <v>0</v>
      </c>
      <c r="F2183" s="50" t="n">
        <v>0</v>
      </c>
      <c r="G2183" s="50" t="n">
        <v>0</v>
      </c>
      <c r="H2183" s="50" t="n">
        <v>10486.85</v>
      </c>
      <c r="I2183" s="50" t="n">
        <v>27493.92</v>
      </c>
      <c r="J2183" s="50" t="n">
        <v>28997.4</v>
      </c>
      <c r="K2183" s="50" t="n">
        <v>74802.87</v>
      </c>
      <c r="L2183" s="50" t="n">
        <v>23652.73</v>
      </c>
      <c r="M2183" s="50" t="n">
        <v>39250.52</v>
      </c>
      <c r="N2183" s="50" t="n">
        <v>204684.29</v>
      </c>
      <c r="O2183" s="50" t="n">
        <v>26182.24</v>
      </c>
      <c r="P2183" s="50" t="n">
        <v>1904802.91</v>
      </c>
      <c r="Q2183" s="51" t="n">
        <v>2135669.44</v>
      </c>
    </row>
    <row r="2184" customFormat="false" ht="12.75" hidden="false" customHeight="false" outlineLevel="0" collapsed="false">
      <c r="B2184" s="85" t="s">
        <v>78</v>
      </c>
      <c r="C2184" s="13" t="n">
        <v>2183</v>
      </c>
      <c r="D2184" s="50" t="n">
        <v>57404.5955600758</v>
      </c>
      <c r="E2184" s="50" t="n">
        <v>0</v>
      </c>
      <c r="F2184" s="50" t="n">
        <v>0</v>
      </c>
      <c r="G2184" s="50" t="n">
        <v>0</v>
      </c>
      <c r="H2184" s="50" t="n">
        <v>222.94</v>
      </c>
      <c r="I2184" s="50" t="n">
        <v>0</v>
      </c>
      <c r="J2184" s="50" t="n">
        <v>0</v>
      </c>
      <c r="K2184" s="50" t="n">
        <v>0</v>
      </c>
      <c r="L2184" s="50" t="n">
        <v>0</v>
      </c>
      <c r="M2184" s="50" t="n">
        <v>0</v>
      </c>
      <c r="N2184" s="50" t="n">
        <v>222.94</v>
      </c>
      <c r="O2184" s="50" t="n">
        <v>0</v>
      </c>
      <c r="P2184" s="50" t="n">
        <v>0</v>
      </c>
      <c r="Q2184" s="51" t="n">
        <v>222.94</v>
      </c>
    </row>
    <row r="2185" customFormat="false" ht="12.75" hidden="false" customHeight="false" outlineLevel="0" collapsed="false">
      <c r="B2185" s="85"/>
      <c r="C2185" s="13" t="n">
        <v>2184</v>
      </c>
      <c r="D2185" s="50"/>
      <c r="E2185" s="50"/>
      <c r="F2185" s="50"/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1"/>
    </row>
    <row r="2186" customFormat="false" ht="12.75" hidden="false" customHeight="false" outlineLevel="0" collapsed="false">
      <c r="B2186" s="85" t="s">
        <v>83</v>
      </c>
      <c r="C2186" s="13" t="n">
        <v>2185</v>
      </c>
      <c r="D2186" s="50" t="s">
        <v>4</v>
      </c>
      <c r="E2186" s="50"/>
      <c r="F2186" s="50"/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1"/>
    </row>
    <row r="2187" customFormat="false" ht="12.75" hidden="false" customHeight="false" outlineLevel="0" collapsed="false">
      <c r="B2187" s="85" t="s">
        <v>22</v>
      </c>
      <c r="C2187" s="13" t="n">
        <v>2186</v>
      </c>
      <c r="D2187" s="50" t="n">
        <v>335120.115317227</v>
      </c>
      <c r="E2187" s="50" t="n">
        <v>0</v>
      </c>
      <c r="F2187" s="50" t="n">
        <v>0</v>
      </c>
      <c r="G2187" s="50" t="n">
        <v>0</v>
      </c>
      <c r="H2187" s="50" t="n">
        <v>0</v>
      </c>
      <c r="I2187" s="50" t="n">
        <v>0</v>
      </c>
      <c r="J2187" s="50" t="n">
        <v>0</v>
      </c>
      <c r="K2187" s="50" t="n">
        <v>0</v>
      </c>
      <c r="L2187" s="50" t="n">
        <v>0</v>
      </c>
      <c r="M2187" s="50" t="n">
        <v>0</v>
      </c>
      <c r="N2187" s="50" t="n">
        <v>0</v>
      </c>
      <c r="O2187" s="50" t="n">
        <v>0</v>
      </c>
      <c r="P2187" s="50" t="n">
        <v>0</v>
      </c>
      <c r="Q2187" s="51" t="n">
        <v>0</v>
      </c>
    </row>
    <row r="2188" customFormat="false" ht="12.75" hidden="false" customHeight="false" outlineLevel="0" collapsed="false">
      <c r="B2188" s="85" t="s">
        <v>27</v>
      </c>
      <c r="C2188" s="13" t="n">
        <v>2187</v>
      </c>
      <c r="D2188" s="50" t="n">
        <v>1966082.15390954</v>
      </c>
      <c r="E2188" s="50" t="n">
        <v>0</v>
      </c>
      <c r="F2188" s="50" t="n">
        <v>0</v>
      </c>
      <c r="G2188" s="50" t="n">
        <v>0</v>
      </c>
      <c r="H2188" s="50" t="n">
        <v>0</v>
      </c>
      <c r="I2188" s="50" t="n">
        <v>0</v>
      </c>
      <c r="J2188" s="50" t="n">
        <v>0</v>
      </c>
      <c r="K2188" s="50" t="n">
        <v>0</v>
      </c>
      <c r="L2188" s="50" t="n">
        <v>0</v>
      </c>
      <c r="M2188" s="50" t="n">
        <v>0</v>
      </c>
      <c r="N2188" s="50" t="n">
        <v>0</v>
      </c>
      <c r="O2188" s="50" t="n">
        <v>0</v>
      </c>
      <c r="P2188" s="50" t="n">
        <v>0</v>
      </c>
      <c r="Q2188" s="51" t="n">
        <v>0</v>
      </c>
    </row>
    <row r="2189" customFormat="false" ht="12.75" hidden="false" customHeight="false" outlineLevel="0" collapsed="false">
      <c r="B2189" s="85" t="s">
        <v>77</v>
      </c>
      <c r="C2189" s="13" t="n">
        <v>2188</v>
      </c>
      <c r="D2189" s="50" t="n">
        <v>227200.222106913</v>
      </c>
      <c r="E2189" s="50" t="n">
        <v>0</v>
      </c>
      <c r="F2189" s="50" t="n">
        <v>0</v>
      </c>
      <c r="G2189" s="50" t="n">
        <v>0</v>
      </c>
      <c r="H2189" s="50" t="n">
        <v>-0.144555377389451</v>
      </c>
      <c r="I2189" s="50" t="n">
        <v>-12.3698005394815</v>
      </c>
      <c r="J2189" s="50" t="n">
        <v>-21.2987660585361</v>
      </c>
      <c r="K2189" s="50" t="n">
        <v>-61.4330367427465</v>
      </c>
      <c r="L2189" s="50" t="n">
        <v>-13.4583064590343</v>
      </c>
      <c r="M2189" s="50" t="n">
        <v>-15.830962012937</v>
      </c>
      <c r="N2189" s="50" t="n">
        <v>-124.535427190125</v>
      </c>
      <c r="O2189" s="50" t="n">
        <v>-491.277902997856</v>
      </c>
      <c r="P2189" s="50" t="n">
        <v>-1635.59584319403</v>
      </c>
      <c r="Q2189" s="51" t="n">
        <v>-2251.40917338201</v>
      </c>
    </row>
    <row r="2190" customFormat="false" ht="12.75" hidden="false" customHeight="false" outlineLevel="0" collapsed="false">
      <c r="B2190" s="85" t="s">
        <v>66</v>
      </c>
      <c r="C2190" s="13" t="n">
        <v>2189</v>
      </c>
      <c r="D2190" s="50" t="n">
        <v>882299.559504853</v>
      </c>
      <c r="E2190" s="50" t="n">
        <v>0</v>
      </c>
      <c r="F2190" s="50" t="n">
        <v>0</v>
      </c>
      <c r="G2190" s="50" t="n">
        <v>0</v>
      </c>
      <c r="H2190" s="50" t="n">
        <v>0</v>
      </c>
      <c r="I2190" s="50" t="n">
        <v>0</v>
      </c>
      <c r="J2190" s="50" t="n">
        <v>0</v>
      </c>
      <c r="K2190" s="50" t="n">
        <v>0</v>
      </c>
      <c r="L2190" s="50" t="n">
        <v>0</v>
      </c>
      <c r="M2190" s="50" t="n">
        <v>0</v>
      </c>
      <c r="N2190" s="50" t="n">
        <v>0</v>
      </c>
      <c r="O2190" s="50" t="n">
        <v>0</v>
      </c>
      <c r="P2190" s="50" t="n">
        <v>0</v>
      </c>
      <c r="Q2190" s="51" t="n">
        <v>0</v>
      </c>
    </row>
    <row r="2191" customFormat="false" ht="12.75" hidden="false" customHeight="false" outlineLevel="0" collapsed="false">
      <c r="B2191" s="85" t="s">
        <v>45</v>
      </c>
      <c r="C2191" s="13" t="n">
        <v>2190</v>
      </c>
      <c r="D2191" s="50" t="n">
        <v>0</v>
      </c>
      <c r="E2191" s="50" t="n">
        <v>0</v>
      </c>
      <c r="F2191" s="50" t="n">
        <v>0</v>
      </c>
      <c r="G2191" s="50" t="n">
        <v>0</v>
      </c>
      <c r="H2191" s="50" t="n">
        <v>0</v>
      </c>
      <c r="I2191" s="50" t="n">
        <v>0</v>
      </c>
      <c r="J2191" s="50" t="n">
        <v>0</v>
      </c>
      <c r="K2191" s="50" t="n">
        <v>0</v>
      </c>
      <c r="L2191" s="50" t="n">
        <v>0</v>
      </c>
      <c r="M2191" s="50" t="n">
        <v>0</v>
      </c>
      <c r="N2191" s="50" t="n">
        <v>0</v>
      </c>
      <c r="O2191" s="50" t="n">
        <v>0</v>
      </c>
      <c r="P2191" s="50" t="n">
        <v>0</v>
      </c>
      <c r="Q2191" s="51" t="n">
        <v>0</v>
      </c>
    </row>
    <row r="2192" customFormat="false" ht="12.75" hidden="false" customHeight="false" outlineLevel="0" collapsed="false">
      <c r="B2192" s="85" t="s">
        <v>52</v>
      </c>
      <c r="C2192" s="13" t="n">
        <v>2191</v>
      </c>
      <c r="D2192" s="50" t="n">
        <v>201345.035196765</v>
      </c>
      <c r="E2192" s="50" t="n">
        <v>0</v>
      </c>
      <c r="F2192" s="50" t="n">
        <v>0</v>
      </c>
      <c r="G2192" s="50" t="n">
        <v>0</v>
      </c>
      <c r="H2192" s="50" t="n">
        <v>0</v>
      </c>
      <c r="I2192" s="50" t="n">
        <v>0</v>
      </c>
      <c r="J2192" s="50" t="n">
        <v>0</v>
      </c>
      <c r="K2192" s="50" t="n">
        <v>0</v>
      </c>
      <c r="L2192" s="50" t="n">
        <v>0</v>
      </c>
      <c r="M2192" s="50" t="n">
        <v>0</v>
      </c>
      <c r="N2192" s="50" t="n">
        <v>0</v>
      </c>
      <c r="O2192" s="50" t="n">
        <v>0</v>
      </c>
      <c r="P2192" s="50" t="n">
        <v>0</v>
      </c>
      <c r="Q2192" s="51" t="n">
        <v>0</v>
      </c>
    </row>
    <row r="2193" customFormat="false" ht="12.75" hidden="false" customHeight="false" outlineLevel="0" collapsed="false">
      <c r="B2193" s="85" t="s">
        <v>80</v>
      </c>
      <c r="C2193" s="13" t="n">
        <v>2192</v>
      </c>
      <c r="D2193" s="50" t="n">
        <v>0</v>
      </c>
      <c r="E2193" s="50" t="n">
        <v>0</v>
      </c>
      <c r="F2193" s="50" t="n">
        <v>0</v>
      </c>
      <c r="G2193" s="50" t="n">
        <v>0</v>
      </c>
      <c r="H2193" s="50" t="n">
        <v>0</v>
      </c>
      <c r="I2193" s="50" t="n">
        <v>0</v>
      </c>
      <c r="J2193" s="50" t="n">
        <v>0</v>
      </c>
      <c r="K2193" s="50" t="n">
        <v>0</v>
      </c>
      <c r="L2193" s="50" t="n">
        <v>0</v>
      </c>
      <c r="M2193" s="50" t="n">
        <v>0</v>
      </c>
      <c r="N2193" s="50" t="n">
        <v>0</v>
      </c>
      <c r="O2193" s="50" t="n">
        <v>0</v>
      </c>
      <c r="P2193" s="50" t="n">
        <v>0</v>
      </c>
      <c r="Q2193" s="51" t="n">
        <v>0</v>
      </c>
    </row>
    <row r="2194" customFormat="false" ht="12.75" hidden="false" customHeight="false" outlineLevel="0" collapsed="false">
      <c r="B2194" s="85" t="s">
        <v>49</v>
      </c>
      <c r="C2194" s="13" t="n">
        <v>2193</v>
      </c>
      <c r="D2194" s="50" t="n">
        <v>290509.400208112</v>
      </c>
      <c r="E2194" s="50" t="n">
        <v>0</v>
      </c>
      <c r="F2194" s="50" t="n">
        <v>0</v>
      </c>
      <c r="G2194" s="50" t="n">
        <v>0</v>
      </c>
      <c r="H2194" s="50" t="n">
        <v>0</v>
      </c>
      <c r="I2194" s="50" t="n">
        <v>0</v>
      </c>
      <c r="J2194" s="50" t="n">
        <v>0</v>
      </c>
      <c r="K2194" s="50" t="n">
        <v>0</v>
      </c>
      <c r="L2194" s="50" t="n">
        <v>0</v>
      </c>
      <c r="M2194" s="50" t="n">
        <v>0</v>
      </c>
      <c r="N2194" s="50" t="n">
        <v>0</v>
      </c>
      <c r="O2194" s="50" t="n">
        <v>0</v>
      </c>
      <c r="P2194" s="50" t="n">
        <v>0</v>
      </c>
      <c r="Q2194" s="51" t="n">
        <v>0</v>
      </c>
    </row>
    <row r="2195" customFormat="false" ht="12.75" hidden="false" customHeight="false" outlineLevel="0" collapsed="false">
      <c r="B2195" s="85" t="s">
        <v>34</v>
      </c>
      <c r="C2195" s="13" t="n">
        <v>2194</v>
      </c>
      <c r="D2195" s="50" t="n">
        <v>0</v>
      </c>
      <c r="E2195" s="50" t="n">
        <v>0</v>
      </c>
      <c r="F2195" s="50" t="n">
        <v>0</v>
      </c>
      <c r="G2195" s="50" t="n">
        <v>0</v>
      </c>
      <c r="H2195" s="50" t="n">
        <v>0</v>
      </c>
      <c r="I2195" s="50" t="n">
        <v>0</v>
      </c>
      <c r="J2195" s="50" t="n">
        <v>0</v>
      </c>
      <c r="K2195" s="50" t="n">
        <v>0</v>
      </c>
      <c r="L2195" s="50" t="n">
        <v>0</v>
      </c>
      <c r="M2195" s="50" t="n">
        <v>0</v>
      </c>
      <c r="N2195" s="50" t="n">
        <v>0</v>
      </c>
      <c r="O2195" s="50" t="n">
        <v>0</v>
      </c>
      <c r="P2195" s="50" t="n">
        <v>0</v>
      </c>
      <c r="Q2195" s="51" t="n">
        <v>0</v>
      </c>
    </row>
    <row r="2196" customFormat="false" ht="12.75" hidden="false" customHeight="false" outlineLevel="0" collapsed="false">
      <c r="B2196" s="85" t="s">
        <v>69</v>
      </c>
      <c r="C2196" s="13" t="n">
        <v>2195</v>
      </c>
      <c r="D2196" s="50" t="n">
        <v>63737.1013017477</v>
      </c>
      <c r="E2196" s="50" t="n">
        <v>0</v>
      </c>
      <c r="F2196" s="50" t="n">
        <v>0</v>
      </c>
      <c r="G2196" s="50" t="n">
        <v>0</v>
      </c>
      <c r="H2196" s="50" t="n">
        <v>0</v>
      </c>
      <c r="I2196" s="50" t="n">
        <v>0</v>
      </c>
      <c r="J2196" s="50" t="n">
        <v>0</v>
      </c>
      <c r="K2196" s="50" t="n">
        <v>0</v>
      </c>
      <c r="L2196" s="50" t="n">
        <v>0</v>
      </c>
      <c r="M2196" s="50" t="n">
        <v>0</v>
      </c>
      <c r="N2196" s="50" t="n">
        <v>0</v>
      </c>
      <c r="O2196" s="50" t="n">
        <v>0</v>
      </c>
      <c r="P2196" s="50" t="n">
        <v>0</v>
      </c>
      <c r="Q2196" s="51" t="n">
        <v>0</v>
      </c>
    </row>
    <row r="2197" customFormat="false" ht="12.75" hidden="false" customHeight="false" outlineLevel="0" collapsed="false">
      <c r="B2197" s="85" t="s">
        <v>72</v>
      </c>
      <c r="C2197" s="13" t="n">
        <v>2196</v>
      </c>
      <c r="D2197" s="50" t="n">
        <v>0</v>
      </c>
      <c r="E2197" s="50" t="n">
        <v>0</v>
      </c>
      <c r="F2197" s="50" t="n">
        <v>0</v>
      </c>
      <c r="G2197" s="50" t="n">
        <v>0</v>
      </c>
      <c r="H2197" s="50" t="n">
        <v>0</v>
      </c>
      <c r="I2197" s="50" t="n">
        <v>0</v>
      </c>
      <c r="J2197" s="50" t="n">
        <v>0</v>
      </c>
      <c r="K2197" s="50" t="n">
        <v>0</v>
      </c>
      <c r="L2197" s="50" t="n">
        <v>0</v>
      </c>
      <c r="M2197" s="50" t="n">
        <v>0</v>
      </c>
      <c r="N2197" s="50" t="n">
        <v>0</v>
      </c>
      <c r="O2197" s="50" t="n">
        <v>0</v>
      </c>
      <c r="P2197" s="50" t="n">
        <v>0</v>
      </c>
      <c r="Q2197" s="51" t="n">
        <v>0</v>
      </c>
    </row>
    <row r="2198" customFormat="false" ht="12.75" hidden="false" customHeight="false" outlineLevel="0" collapsed="false">
      <c r="B2198" s="85" t="s">
        <v>31</v>
      </c>
      <c r="C2198" s="13" t="n">
        <v>2197</v>
      </c>
      <c r="D2198" s="50" t="n">
        <v>0</v>
      </c>
      <c r="E2198" s="50" t="n">
        <v>0</v>
      </c>
      <c r="F2198" s="50" t="n">
        <v>0</v>
      </c>
      <c r="G2198" s="50" t="n">
        <v>0</v>
      </c>
      <c r="H2198" s="50" t="n">
        <v>0</v>
      </c>
      <c r="I2198" s="50" t="n">
        <v>0</v>
      </c>
      <c r="J2198" s="50" t="n">
        <v>0</v>
      </c>
      <c r="K2198" s="50" t="n">
        <v>0</v>
      </c>
      <c r="L2198" s="50" t="n">
        <v>0</v>
      </c>
      <c r="M2198" s="50" t="n">
        <v>0</v>
      </c>
      <c r="N2198" s="50" t="n">
        <v>0</v>
      </c>
      <c r="O2198" s="50" t="n">
        <v>0</v>
      </c>
      <c r="P2198" s="50" t="n">
        <v>0</v>
      </c>
      <c r="Q2198" s="51" t="n">
        <v>0</v>
      </c>
    </row>
    <row r="2199" customFormat="false" ht="12.75" hidden="false" customHeight="false" outlineLevel="0" collapsed="false">
      <c r="B2199" s="85" t="s">
        <v>37</v>
      </c>
      <c r="C2199" s="13" t="n">
        <v>2198</v>
      </c>
      <c r="D2199" s="50" t="n">
        <v>0</v>
      </c>
      <c r="E2199" s="50" t="n">
        <v>0</v>
      </c>
      <c r="F2199" s="50" t="n">
        <v>0</v>
      </c>
      <c r="G2199" s="50" t="n">
        <v>0</v>
      </c>
      <c r="H2199" s="50" t="n">
        <v>0</v>
      </c>
      <c r="I2199" s="50" t="n">
        <v>0</v>
      </c>
      <c r="J2199" s="50" t="n">
        <v>0</v>
      </c>
      <c r="K2199" s="50" t="n">
        <v>0</v>
      </c>
      <c r="L2199" s="50" t="n">
        <v>0</v>
      </c>
      <c r="M2199" s="50" t="n">
        <v>0</v>
      </c>
      <c r="N2199" s="50" t="n">
        <v>0</v>
      </c>
      <c r="O2199" s="50" t="n">
        <v>0</v>
      </c>
      <c r="P2199" s="50" t="n">
        <v>0</v>
      </c>
      <c r="Q2199" s="51" t="n">
        <v>0</v>
      </c>
    </row>
    <row r="2200" customFormat="false" ht="12.75" hidden="false" customHeight="false" outlineLevel="0" collapsed="false">
      <c r="B2200" s="85" t="n">
        <v>0</v>
      </c>
      <c r="C2200" s="13" t="n">
        <v>2199</v>
      </c>
      <c r="D2200" s="50" t="n">
        <v>0</v>
      </c>
      <c r="E2200" s="50" t="n">
        <v>0</v>
      </c>
      <c r="F2200" s="50" t="n">
        <v>0</v>
      </c>
      <c r="G2200" s="50" t="n">
        <v>0</v>
      </c>
      <c r="H2200" s="50" t="n">
        <v>0</v>
      </c>
      <c r="I2200" s="50" t="n">
        <v>0</v>
      </c>
      <c r="J2200" s="50" t="n">
        <v>0</v>
      </c>
      <c r="K2200" s="50" t="n">
        <v>0</v>
      </c>
      <c r="L2200" s="50" t="n">
        <v>0</v>
      </c>
      <c r="M2200" s="50" t="n">
        <v>0</v>
      </c>
      <c r="N2200" s="50" t="n">
        <v>0</v>
      </c>
      <c r="O2200" s="50" t="n">
        <v>0</v>
      </c>
      <c r="P2200" s="50" t="n">
        <v>0</v>
      </c>
      <c r="Q2200" s="51" t="n">
        <v>0</v>
      </c>
    </row>
    <row r="2201" customFormat="false" ht="12.75" hidden="false" customHeight="false" outlineLevel="0" collapsed="false">
      <c r="B2201" s="87" t="n">
        <v>0</v>
      </c>
      <c r="C2201" s="64" t="n">
        <v>2200</v>
      </c>
      <c r="D2201" s="54" t="n">
        <v>0</v>
      </c>
      <c r="E2201" s="54" t="n">
        <v>0</v>
      </c>
      <c r="F2201" s="54" t="n">
        <v>0</v>
      </c>
      <c r="G2201" s="54" t="n">
        <v>0</v>
      </c>
      <c r="H2201" s="54" t="n">
        <v>0</v>
      </c>
      <c r="I2201" s="54" t="n">
        <v>0</v>
      </c>
      <c r="J2201" s="54" t="n">
        <v>0</v>
      </c>
      <c r="K2201" s="54" t="n">
        <v>0</v>
      </c>
      <c r="L2201" s="54" t="n">
        <v>0</v>
      </c>
      <c r="M2201" s="54" t="n">
        <v>0</v>
      </c>
      <c r="N2201" s="54" t="n">
        <v>0</v>
      </c>
      <c r="O2201" s="54" t="n">
        <v>0</v>
      </c>
      <c r="P2201" s="54" t="n">
        <v>0</v>
      </c>
      <c r="Q2201" s="55" t="n">
        <v>0</v>
      </c>
    </row>
    <row r="2202" customFormat="false" ht="12.75" hidden="false" customHeight="false" outlineLevel="0" collapsed="false">
      <c r="A2202" s="0" t="n">
        <f aca="false">A2162+1</f>
        <v>56</v>
      </c>
      <c r="B2202" s="57" t="n">
        <f aca="false">FilterOPk!D$1</f>
        <v>36907</v>
      </c>
      <c r="C2202" s="58" t="n">
        <f aca="false">C2201+1</f>
        <v>2201</v>
      </c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83"/>
    </row>
    <row r="2203" customFormat="false" ht="12.75" hidden="false" customHeight="false" outlineLevel="0" collapsed="false">
      <c r="B2203" s="61"/>
      <c r="C2203" s="13" t="n">
        <f aca="false">C2202+1</f>
        <v>2202</v>
      </c>
      <c r="D2203" s="13"/>
      <c r="E2203" s="21" t="s">
        <v>5</v>
      </c>
      <c r="F2203" s="21" t="s">
        <v>6</v>
      </c>
      <c r="G2203" s="21" t="s">
        <v>7</v>
      </c>
      <c r="H2203" s="21" t="s">
        <v>8</v>
      </c>
      <c r="I2203" s="21" t="s">
        <v>9</v>
      </c>
      <c r="J2203" s="21" t="s">
        <v>10</v>
      </c>
      <c r="K2203" s="21" t="s">
        <v>11</v>
      </c>
      <c r="L2203" s="21" t="s">
        <v>12</v>
      </c>
      <c r="M2203" s="21" t="s">
        <v>13</v>
      </c>
      <c r="N2203" s="21" t="s">
        <v>14</v>
      </c>
      <c r="O2203" s="21" t="n">
        <v>2002</v>
      </c>
      <c r="P2203" s="21" t="s">
        <v>15</v>
      </c>
      <c r="Q2203" s="84" t="s">
        <v>16</v>
      </c>
    </row>
    <row r="2204" customFormat="false" ht="12.75" hidden="false" customHeight="false" outlineLevel="0" collapsed="false">
      <c r="B2204" s="85" t="str">
        <f aca="false">FilterOPk!A$9</f>
        <v>Power positions</v>
      </c>
      <c r="C2204" s="13" t="n">
        <f aca="false">C2203+1</f>
        <v>2203</v>
      </c>
      <c r="D2204" s="13" t="s">
        <v>4</v>
      </c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86"/>
    </row>
    <row r="2205" customFormat="false" ht="12.75" hidden="false" customHeight="false" outlineLevel="0" collapsed="false">
      <c r="B2205" s="85" t="str">
        <f aca="false">FilterOPk!A$10</f>
        <v>East Position</v>
      </c>
      <c r="C2205" s="13" t="n">
        <f aca="false">C2204+1</f>
        <v>2204</v>
      </c>
      <c r="D2205" s="50" t="n">
        <f aca="false">FilterOPk!B$10</f>
        <v>34784396.7946123</v>
      </c>
      <c r="E2205" s="50" t="n">
        <f aca="false">FilterOPk!C$10</f>
        <v>139428.68</v>
      </c>
      <c r="F2205" s="50" t="n">
        <f aca="false">FilterOPk!D$10</f>
        <v>244540.42</v>
      </c>
      <c r="G2205" s="50" t="n">
        <f aca="false">FilterOPk!E$10</f>
        <v>352018.99</v>
      </c>
      <c r="H2205" s="50" t="n">
        <f aca="false">FilterOPk!F$10</f>
        <v>454047.41</v>
      </c>
      <c r="I2205" s="50" t="n">
        <f aca="false">FilterOPk!G$10</f>
        <v>460700.87</v>
      </c>
      <c r="J2205" s="50" t="n">
        <f aca="false">FilterOPk!H$10</f>
        <v>371715.26</v>
      </c>
      <c r="K2205" s="50" t="n">
        <f aca="false">FilterOPk!I$10</f>
        <v>743238.67</v>
      </c>
      <c r="L2205" s="50" t="n">
        <f aca="false">FilterOPk!J$10</f>
        <v>433572.73</v>
      </c>
      <c r="M2205" s="50" t="n">
        <f aca="false">FilterOPk!K$10</f>
        <v>1264075.99</v>
      </c>
      <c r="N2205" s="50" t="n">
        <f aca="false">FilterOPk!L$10</f>
        <v>4463339.02</v>
      </c>
      <c r="O2205" s="50" t="n">
        <f aca="false">FilterOPk!M$10</f>
        <v>-232298.41</v>
      </c>
      <c r="P2205" s="50" t="n">
        <f aca="false">FilterOPk!N$10</f>
        <v>1174384.84</v>
      </c>
      <c r="Q2205" s="51" t="n">
        <f aca="false">FilterOPk!O$10</f>
        <v>5405425.45</v>
      </c>
    </row>
    <row r="2206" customFormat="false" ht="12.75" hidden="false" customHeight="false" outlineLevel="0" collapsed="false">
      <c r="B2206" s="85" t="str">
        <f aca="false">FilterOPk!A$11</f>
        <v>East Power Mgmt</v>
      </c>
      <c r="C2206" s="13" t="n">
        <f aca="false">C2205+1</f>
        <v>2205</v>
      </c>
      <c r="D2206" s="50" t="n">
        <f aca="false">FilterOPk!B$11</f>
        <v>7547347.04451418</v>
      </c>
      <c r="E2206" s="50" t="n">
        <f aca="false">FilterOPk!C$11</f>
        <v>0</v>
      </c>
      <c r="F2206" s="50" t="n">
        <f aca="false">FilterOPk!D$11</f>
        <v>0</v>
      </c>
      <c r="G2206" s="50" t="n">
        <f aca="false">FilterOPk!E$11</f>
        <v>0</v>
      </c>
      <c r="H2206" s="50" t="n">
        <f aca="false">FilterOPk!F$11</f>
        <v>0</v>
      </c>
      <c r="I2206" s="50" t="n">
        <f aca="false">FilterOPk!G$11</f>
        <v>0</v>
      </c>
      <c r="J2206" s="50" t="n">
        <f aca="false">FilterOPk!H$11</f>
        <v>0</v>
      </c>
      <c r="K2206" s="50" t="n">
        <f aca="false">FilterOPk!I$11</f>
        <v>0</v>
      </c>
      <c r="L2206" s="50" t="n">
        <f aca="false">FilterOPk!J$11</f>
        <v>0</v>
      </c>
      <c r="M2206" s="50" t="n">
        <f aca="false">FilterOPk!K$11</f>
        <v>0</v>
      </c>
      <c r="N2206" s="50" t="n">
        <f aca="false">FilterOPk!L$11</f>
        <v>0</v>
      </c>
      <c r="O2206" s="50" t="n">
        <f aca="false">FilterOPk!M$11</f>
        <v>0</v>
      </c>
      <c r="P2206" s="50" t="n">
        <f aca="false">FilterOPk!N$11</f>
        <v>0</v>
      </c>
      <c r="Q2206" s="51" t="n">
        <f aca="false">FilterOPk!O$11</f>
        <v>0</v>
      </c>
    </row>
    <row r="2207" customFormat="false" ht="12.75" hidden="false" customHeight="false" outlineLevel="0" collapsed="false">
      <c r="B2207" s="85" t="str">
        <f aca="false">FilterOPk!A$12</f>
        <v>Long Term Options</v>
      </c>
      <c r="C2207" s="13" t="n">
        <f aca="false">C2206+1</f>
        <v>2206</v>
      </c>
      <c r="D2207" s="50" t="n">
        <f aca="false">FilterOPk!B$12</f>
        <v>0</v>
      </c>
      <c r="E2207" s="50" t="n">
        <f aca="false">FilterOPk!C$12</f>
        <v>0</v>
      </c>
      <c r="F2207" s="50" t="n">
        <f aca="false">FilterOPk!D$12</f>
        <v>0</v>
      </c>
      <c r="G2207" s="50" t="n">
        <f aca="false">FilterOPk!E$12</f>
        <v>0</v>
      </c>
      <c r="H2207" s="50" t="n">
        <f aca="false">FilterOPk!F$12</f>
        <v>0</v>
      </c>
      <c r="I2207" s="50" t="n">
        <f aca="false">FilterOPk!G$12</f>
        <v>0</v>
      </c>
      <c r="J2207" s="50" t="n">
        <f aca="false">FilterOPk!H$12</f>
        <v>0</v>
      </c>
      <c r="K2207" s="50" t="n">
        <f aca="false">FilterOPk!I$12</f>
        <v>0</v>
      </c>
      <c r="L2207" s="50" t="n">
        <f aca="false">FilterOPk!J$12</f>
        <v>0</v>
      </c>
      <c r="M2207" s="50" t="n">
        <f aca="false">FilterOPk!K$12</f>
        <v>0</v>
      </c>
      <c r="N2207" s="50" t="n">
        <f aca="false">FilterOPk!L$12</f>
        <v>0</v>
      </c>
      <c r="O2207" s="50" t="n">
        <f aca="false">FilterOPk!M$12</f>
        <v>0</v>
      </c>
      <c r="P2207" s="50" t="n">
        <f aca="false">FilterOPk!N$12</f>
        <v>0</v>
      </c>
      <c r="Q2207" s="51" t="n">
        <f aca="false">FilterOPk!O$12</f>
        <v>0</v>
      </c>
    </row>
    <row r="2208" customFormat="false" ht="12.75" hidden="false" customHeight="false" outlineLevel="0" collapsed="false">
      <c r="B2208" s="85" t="str">
        <f aca="false">FilterOPk!A$13</f>
        <v>LT-MIDWEST</v>
      </c>
      <c r="C2208" s="13" t="n">
        <f aca="false">C2207+1</f>
        <v>2207</v>
      </c>
      <c r="D2208" s="50" t="n">
        <f aca="false">FilterOPk!B$13</f>
        <v>7151089.47366245</v>
      </c>
      <c r="E2208" s="50" t="n">
        <f aca="false">FilterOPk!C$13</f>
        <v>36317.39</v>
      </c>
      <c r="F2208" s="50" t="n">
        <f aca="false">FilterOPk!D$13</f>
        <v>95142.77</v>
      </c>
      <c r="G2208" s="50" t="n">
        <f aca="false">FilterOPk!E$13</f>
        <v>106523.31</v>
      </c>
      <c r="H2208" s="50" t="n">
        <f aca="false">FilterOPk!F$13</f>
        <v>103615.07</v>
      </c>
      <c r="I2208" s="50" t="n">
        <f aca="false">FilterOPk!G$13</f>
        <v>106049.09</v>
      </c>
      <c r="J2208" s="50" t="n">
        <f aca="false">FilterOPk!H$13</f>
        <v>78310</v>
      </c>
      <c r="K2208" s="50" t="n">
        <f aca="false">FilterOPk!I$13</f>
        <v>160210.16</v>
      </c>
      <c r="L2208" s="50" t="n">
        <f aca="false">FilterOPk!J$13</f>
        <v>108136.49</v>
      </c>
      <c r="M2208" s="50" t="n">
        <f aca="false">FilterOPk!K$13</f>
        <v>312653.19</v>
      </c>
      <c r="N2208" s="50" t="n">
        <f aca="false">FilterOPk!L$13</f>
        <v>1106957.47</v>
      </c>
      <c r="O2208" s="50" t="n">
        <f aca="false">FilterOPk!M$13</f>
        <v>-124610.37</v>
      </c>
      <c r="P2208" s="50" t="n">
        <f aca="false">FilterOPk!N$13</f>
        <v>893459.31</v>
      </c>
      <c r="Q2208" s="51" t="n">
        <f aca="false">FilterOPk!O$13</f>
        <v>1875806.41</v>
      </c>
    </row>
    <row r="2209" customFormat="false" ht="12.75" hidden="false" customHeight="false" outlineLevel="0" collapsed="false">
      <c r="B2209" s="85" t="str">
        <f aca="false">FilterOPk!A$14</f>
        <v>ST-ECAR</v>
      </c>
      <c r="C2209" s="13" t="n">
        <f aca="false">C2208+1</f>
        <v>2208</v>
      </c>
      <c r="D2209" s="50" t="n">
        <f aca="false">FilterOPk!B$14</f>
        <v>238101.441960815</v>
      </c>
      <c r="E2209" s="50" t="n">
        <f aca="false">FilterOPk!C$14</f>
        <v>0</v>
      </c>
      <c r="F2209" s="50" t="n">
        <f aca="false">FilterOPk!D$14</f>
        <v>0</v>
      </c>
      <c r="G2209" s="50" t="n">
        <f aca="false">FilterOPk!E$14</f>
        <v>0</v>
      </c>
      <c r="H2209" s="50" t="n">
        <f aca="false">FilterOPk!F$14</f>
        <v>0</v>
      </c>
      <c r="I2209" s="50" t="n">
        <f aca="false">FilterOPk!G$14</f>
        <v>0</v>
      </c>
      <c r="J2209" s="50" t="n">
        <f aca="false">FilterOPk!H$14</f>
        <v>0</v>
      </c>
      <c r="K2209" s="50" t="n">
        <f aca="false">FilterOPk!I$14</f>
        <v>0</v>
      </c>
      <c r="L2209" s="50" t="n">
        <f aca="false">FilterOPk!J$14</f>
        <v>0</v>
      </c>
      <c r="M2209" s="50" t="n">
        <f aca="false">FilterOPk!K$14</f>
        <v>0</v>
      </c>
      <c r="N2209" s="50" t="n">
        <f aca="false">FilterOPk!L$14</f>
        <v>0</v>
      </c>
      <c r="O2209" s="50" t="n">
        <f aca="false">FilterOPk!M$14</f>
        <v>0</v>
      </c>
      <c r="P2209" s="50" t="n">
        <f aca="false">FilterOPk!N$14</f>
        <v>0</v>
      </c>
      <c r="Q2209" s="51" t="n">
        <f aca="false">FilterOPk!O$14</f>
        <v>0</v>
      </c>
    </row>
    <row r="2210" customFormat="false" ht="12.75" hidden="false" customHeight="false" outlineLevel="0" collapsed="false">
      <c r="B2210" s="85" t="str">
        <f aca="false">FilterOPk!A$15</f>
        <v>ST- MAPP</v>
      </c>
      <c r="C2210" s="13" t="n">
        <f aca="false">C2209+1</f>
        <v>2209</v>
      </c>
      <c r="D2210" s="50" t="n">
        <f aca="false">FilterOPk!B$15</f>
        <v>254636.614020626</v>
      </c>
      <c r="E2210" s="50" t="n">
        <f aca="false">FilterOPk!C$15</f>
        <v>-1590.85</v>
      </c>
      <c r="F2210" s="50" t="n">
        <f aca="false">FilterOPk!D$15</f>
        <v>-3167.72</v>
      </c>
      <c r="G2210" s="50" t="n">
        <f aca="false">FilterOPk!E$15</f>
        <v>-3546.79</v>
      </c>
      <c r="H2210" s="50" t="n">
        <f aca="false">FilterOPk!F$15</f>
        <v>-3530.89</v>
      </c>
      <c r="I2210" s="50" t="n">
        <f aca="false">FilterOPk!G$15</f>
        <v>0</v>
      </c>
      <c r="J2210" s="50" t="n">
        <f aca="false">FilterOPk!H$15</f>
        <v>0</v>
      </c>
      <c r="K2210" s="50" t="n">
        <f aca="false">FilterOPk!I$15</f>
        <v>0</v>
      </c>
      <c r="L2210" s="50" t="n">
        <f aca="false">FilterOPk!J$15</f>
        <v>0</v>
      </c>
      <c r="M2210" s="50" t="n">
        <f aca="false">FilterOPk!K$15</f>
        <v>0</v>
      </c>
      <c r="N2210" s="50" t="n">
        <f aca="false">FilterOPk!L$15</f>
        <v>-11836.25</v>
      </c>
      <c r="O2210" s="50" t="n">
        <f aca="false">FilterOPk!M$15</f>
        <v>0</v>
      </c>
      <c r="P2210" s="50" t="n">
        <f aca="false">FilterOPk!N$15</f>
        <v>0</v>
      </c>
      <c r="Q2210" s="51" t="n">
        <f aca="false">FilterOPk!O$15</f>
        <v>-11836.25</v>
      </c>
    </row>
    <row r="2211" customFormat="false" ht="12.75" hidden="false" customHeight="false" outlineLevel="0" collapsed="false">
      <c r="B2211" s="85" t="str">
        <f aca="false">FilterOPk!A$16</f>
        <v>ST- MAIN</v>
      </c>
      <c r="C2211" s="13" t="n">
        <f aca="false">C2210+1</f>
        <v>2210</v>
      </c>
      <c r="D2211" s="50" t="n">
        <f aca="false">FilterOPk!B$16</f>
        <v>694293.253349893</v>
      </c>
      <c r="E2211" s="50" t="n">
        <f aca="false">FilterOPk!C$16</f>
        <v>0</v>
      </c>
      <c r="F2211" s="50" t="n">
        <f aca="false">FilterOPk!D$16</f>
        <v>0</v>
      </c>
      <c r="G2211" s="50" t="n">
        <f aca="false">FilterOPk!E$16</f>
        <v>0</v>
      </c>
      <c r="H2211" s="50" t="n">
        <f aca="false">FilterOPk!F$16</f>
        <v>0</v>
      </c>
      <c r="I2211" s="50" t="n">
        <f aca="false">FilterOPk!G$16</f>
        <v>0</v>
      </c>
      <c r="J2211" s="50" t="n">
        <f aca="false">FilterOPk!H$16</f>
        <v>0</v>
      </c>
      <c r="K2211" s="50" t="n">
        <f aca="false">FilterOPk!I$16</f>
        <v>0</v>
      </c>
      <c r="L2211" s="50" t="n">
        <f aca="false">FilterOPk!J$16</f>
        <v>0</v>
      </c>
      <c r="M2211" s="50" t="n">
        <f aca="false">FilterOPk!K$16</f>
        <v>0</v>
      </c>
      <c r="N2211" s="50" t="n">
        <f aca="false">FilterOPk!L$16</f>
        <v>0</v>
      </c>
      <c r="O2211" s="50" t="n">
        <f aca="false">FilterOPk!M$16</f>
        <v>0</v>
      </c>
      <c r="P2211" s="50" t="n">
        <f aca="false">FilterOPk!N$16</f>
        <v>0</v>
      </c>
      <c r="Q2211" s="51" t="n">
        <f aca="false">FilterOPk!O$16</f>
        <v>0</v>
      </c>
    </row>
    <row r="2212" customFormat="false" ht="12.75" hidden="false" customHeight="false" outlineLevel="0" collapsed="false">
      <c r="B2212" s="85" t="str">
        <f aca="false">FilterOPk!A$17</f>
        <v>MW-ANALYST</v>
      </c>
      <c r="C2212" s="13" t="n">
        <f aca="false">C2211+1</f>
        <v>2211</v>
      </c>
      <c r="D2212" s="50" t="n">
        <f aca="false">FilterOPk!B$17</f>
        <v>0</v>
      </c>
      <c r="E2212" s="50" t="n">
        <f aca="false">FilterOPk!C$17</f>
        <v>0</v>
      </c>
      <c r="F2212" s="50" t="n">
        <f aca="false">FilterOPk!D$17</f>
        <v>0</v>
      </c>
      <c r="G2212" s="50" t="n">
        <f aca="false">FilterOPk!E$17</f>
        <v>0</v>
      </c>
      <c r="H2212" s="50" t="n">
        <f aca="false">FilterOPk!F$17</f>
        <v>0</v>
      </c>
      <c r="I2212" s="50" t="n">
        <f aca="false">FilterOPk!G$17</f>
        <v>0</v>
      </c>
      <c r="J2212" s="50" t="n">
        <f aca="false">FilterOPk!H$17</f>
        <v>0</v>
      </c>
      <c r="K2212" s="50" t="n">
        <f aca="false">FilterOPk!I$17</f>
        <v>0</v>
      </c>
      <c r="L2212" s="50" t="n">
        <f aca="false">FilterOPk!J$17</f>
        <v>0</v>
      </c>
      <c r="M2212" s="50" t="n">
        <f aca="false">FilterOPk!K$17</f>
        <v>0</v>
      </c>
      <c r="N2212" s="50" t="n">
        <f aca="false">FilterOPk!L$17</f>
        <v>0</v>
      </c>
      <c r="O2212" s="50" t="n">
        <f aca="false">FilterOPk!M$17</f>
        <v>0</v>
      </c>
      <c r="P2212" s="50" t="n">
        <f aca="false">FilterOPk!N$17</f>
        <v>0</v>
      </c>
      <c r="Q2212" s="51" t="n">
        <f aca="false">FilterOPk!O$17</f>
        <v>0</v>
      </c>
    </row>
    <row r="2213" customFormat="false" ht="12.75" hidden="false" customHeight="false" outlineLevel="0" collapsed="false">
      <c r="B2213" s="85" t="str">
        <f aca="false">FilterOPk!A$18</f>
        <v>LT-NE</v>
      </c>
      <c r="C2213" s="13" t="n">
        <f aca="false">C2212+1</f>
        <v>2212</v>
      </c>
      <c r="D2213" s="50" t="n">
        <f aca="false">FilterOPk!B$18</f>
        <v>6187311.37539291</v>
      </c>
      <c r="E2213" s="50" t="n">
        <f aca="false">FilterOPk!C$18</f>
        <v>38662.79</v>
      </c>
      <c r="F2213" s="50" t="n">
        <f aca="false">FilterOPk!D$18</f>
        <v>89522.8</v>
      </c>
      <c r="G2213" s="50" t="n">
        <f aca="false">FilterOPk!E$18</f>
        <v>158536.19</v>
      </c>
      <c r="H2213" s="50" t="n">
        <f aca="false">FilterOPk!F$18</f>
        <v>261849.24</v>
      </c>
      <c r="I2213" s="50" t="n">
        <f aca="false">FilterOPk!G$18</f>
        <v>291708.83</v>
      </c>
      <c r="J2213" s="50" t="n">
        <f aca="false">FilterOPk!H$18</f>
        <v>228360.42</v>
      </c>
      <c r="K2213" s="50" t="n">
        <f aca="false">FilterOPk!I$18</f>
        <v>445432.42</v>
      </c>
      <c r="L2213" s="50" t="n">
        <f aca="false">FilterOPk!J$18</f>
        <v>266345.8</v>
      </c>
      <c r="M2213" s="50" t="n">
        <f aca="false">FilterOPk!K$18</f>
        <v>801315.09</v>
      </c>
      <c r="N2213" s="50" t="n">
        <f aca="false">FilterOPk!L$18</f>
        <v>2581733.58</v>
      </c>
      <c r="O2213" s="50" t="n">
        <f aca="false">FilterOPk!M$18</f>
        <v>-636932.37</v>
      </c>
      <c r="P2213" s="50" t="n">
        <f aca="false">FilterOPk!N$18</f>
        <v>-2303942.42</v>
      </c>
      <c r="Q2213" s="51" t="n">
        <f aca="false">FilterOPk!O$18</f>
        <v>-359141.210000001</v>
      </c>
    </row>
    <row r="2214" customFormat="false" ht="12.75" hidden="false" customHeight="false" outlineLevel="0" collapsed="false">
      <c r="B2214" s="85" t="str">
        <f aca="false">FilterOPk!A$19</f>
        <v>LT-PJM</v>
      </c>
      <c r="C2214" s="13" t="n">
        <f aca="false">C2213+1</f>
        <v>2213</v>
      </c>
      <c r="D2214" s="50" t="n">
        <f aca="false">FilterOPk!B$19</f>
        <v>1818236.42109565</v>
      </c>
      <c r="E2214" s="50" t="n">
        <f aca="false">FilterOPk!C$19</f>
        <v>0</v>
      </c>
      <c r="F2214" s="50" t="n">
        <f aca="false">FilterOPk!D$19</f>
        <v>19402.28</v>
      </c>
      <c r="G2214" s="50" t="n">
        <f aca="false">FilterOPk!E$19</f>
        <v>57930.92</v>
      </c>
      <c r="H2214" s="50" t="n">
        <f aca="false">FilterOPk!F$19</f>
        <v>59436.7</v>
      </c>
      <c r="I2214" s="50" t="n">
        <f aca="false">FilterOPk!G$19</f>
        <v>19136.52</v>
      </c>
      <c r="J2214" s="50" t="n">
        <f aca="false">FilterOPk!H$19</f>
        <v>18664.41</v>
      </c>
      <c r="K2214" s="50" t="n">
        <f aca="false">FilterOPk!I$19</f>
        <v>33608.82</v>
      </c>
      <c r="L2214" s="50" t="n">
        <f aca="false">FilterOPk!J$19</f>
        <v>20867.53</v>
      </c>
      <c r="M2214" s="50" t="n">
        <f aca="false">FilterOPk!K$19</f>
        <v>56340.86</v>
      </c>
      <c r="N2214" s="50" t="n">
        <f aca="false">FilterOPk!L$19</f>
        <v>285388.04</v>
      </c>
      <c r="O2214" s="50" t="n">
        <f aca="false">FilterOPk!M$19</f>
        <v>-1975.43</v>
      </c>
      <c r="P2214" s="50" t="n">
        <f aca="false">FilterOPk!N$19</f>
        <v>-179963.06</v>
      </c>
      <c r="Q2214" s="51" t="n">
        <f aca="false">FilterOPk!O$19</f>
        <v>103449.55</v>
      </c>
    </row>
    <row r="2215" customFormat="false" ht="12.75" hidden="false" customHeight="false" outlineLevel="0" collapsed="false">
      <c r="B2215" s="85" t="str">
        <f aca="false">FilterOPk!A$20</f>
        <v>LT- NY</v>
      </c>
      <c r="C2215" s="13" t="n">
        <f aca="false">C2214+1</f>
        <v>2214</v>
      </c>
      <c r="D2215" s="50" t="n">
        <f aca="false">FilterOPk!B$20</f>
        <v>0</v>
      </c>
      <c r="E2215" s="50" t="n">
        <f aca="false">FilterOPk!C$20</f>
        <v>-9128.22</v>
      </c>
      <c r="F2215" s="50" t="n">
        <f aca="false">FilterOPk!D$20</f>
        <v>-69725.26</v>
      </c>
      <c r="G2215" s="50" t="n">
        <f aca="false">FilterOPk!E$20</f>
        <v>0</v>
      </c>
      <c r="H2215" s="50" t="n">
        <f aca="false">FilterOPk!F$20</f>
        <v>0</v>
      </c>
      <c r="I2215" s="50" t="n">
        <f aca="false">FilterOPk!G$20</f>
        <v>0</v>
      </c>
      <c r="J2215" s="50" t="n">
        <f aca="false">FilterOPk!H$20</f>
        <v>0</v>
      </c>
      <c r="K2215" s="50" t="n">
        <f aca="false">FilterOPk!I$20</f>
        <v>0</v>
      </c>
      <c r="L2215" s="50" t="n">
        <f aca="false">FilterOPk!J$20</f>
        <v>0</v>
      </c>
      <c r="M2215" s="50" t="n">
        <f aca="false">FilterOPk!K$20</f>
        <v>0</v>
      </c>
      <c r="N2215" s="50" t="n">
        <f aca="false">FilterOPk!L$20</f>
        <v>-78853.48</v>
      </c>
      <c r="O2215" s="50" t="n">
        <f aca="false">FilterOPk!M$20</f>
        <v>0</v>
      </c>
      <c r="P2215" s="50" t="n">
        <f aca="false">FilterOPk!N$20</f>
        <v>12056.92</v>
      </c>
      <c r="Q2215" s="51" t="n">
        <f aca="false">FilterOPk!O$20</f>
        <v>-66796.56</v>
      </c>
    </row>
    <row r="2216" customFormat="false" ht="12.75" hidden="false" customHeight="false" outlineLevel="0" collapsed="false">
      <c r="B2216" s="85" t="str">
        <f aca="false">FilterOPk!A$21</f>
        <v>ST- PJM</v>
      </c>
      <c r="C2216" s="13" t="n">
        <f aca="false">C2215+1</f>
        <v>2215</v>
      </c>
      <c r="D2216" s="50" t="n">
        <f aca="false">FilterOPk!B$21</f>
        <v>1243093.71447674</v>
      </c>
      <c r="E2216" s="50" t="n">
        <f aca="false">FilterOPk!C$21</f>
        <v>13503.06</v>
      </c>
      <c r="F2216" s="50" t="n">
        <f aca="false">FilterOPk!D$21</f>
        <v>0</v>
      </c>
      <c r="G2216" s="50" t="n">
        <f aca="false">FilterOPk!E$21</f>
        <v>0</v>
      </c>
      <c r="H2216" s="50" t="n">
        <f aca="false">FilterOPk!F$21</f>
        <v>0</v>
      </c>
      <c r="I2216" s="50" t="n">
        <f aca="false">FilterOPk!G$21</f>
        <v>0</v>
      </c>
      <c r="J2216" s="50" t="n">
        <f aca="false">FilterOPk!H$21</f>
        <v>0</v>
      </c>
      <c r="K2216" s="50" t="n">
        <f aca="false">FilterOPk!I$21</f>
        <v>0</v>
      </c>
      <c r="L2216" s="50" t="n">
        <f aca="false">FilterOPk!J$21</f>
        <v>0</v>
      </c>
      <c r="M2216" s="50" t="n">
        <f aca="false">FilterOPk!K$21</f>
        <v>0</v>
      </c>
      <c r="N2216" s="50" t="n">
        <f aca="false">FilterOPk!L$21</f>
        <v>13503.06</v>
      </c>
      <c r="O2216" s="50" t="n">
        <f aca="false">FilterOPk!M$21</f>
        <v>0</v>
      </c>
      <c r="P2216" s="50" t="n">
        <f aca="false">FilterOPk!N$21</f>
        <v>0</v>
      </c>
      <c r="Q2216" s="51" t="n">
        <f aca="false">FilterOPk!O$21</f>
        <v>13503.06</v>
      </c>
    </row>
    <row r="2217" customFormat="false" ht="12.75" hidden="false" customHeight="false" outlineLevel="0" collapsed="false">
      <c r="B2217" s="85" t="str">
        <f aca="false">FilterOPk!A$22</f>
        <v>ST- NENG</v>
      </c>
      <c r="C2217" s="13" t="n">
        <f aca="false">C2216+1</f>
        <v>2216</v>
      </c>
      <c r="D2217" s="50" t="n">
        <f aca="false">FilterOPk!B$22</f>
        <v>539719.375927685</v>
      </c>
      <c r="E2217" s="50" t="n">
        <f aca="false">FilterOPk!C$22</f>
        <v>17499.36</v>
      </c>
      <c r="F2217" s="50" t="n">
        <f aca="false">FilterOPk!D$22</f>
        <v>34844.91</v>
      </c>
      <c r="G2217" s="50" t="n">
        <f aca="false">FilterOPk!E$22</f>
        <v>0</v>
      </c>
      <c r="H2217" s="50" t="n">
        <f aca="false">FilterOPk!F$22</f>
        <v>0</v>
      </c>
      <c r="I2217" s="50" t="n">
        <f aca="false">FilterOPk!G$22</f>
        <v>0</v>
      </c>
      <c r="J2217" s="50" t="n">
        <f aca="false">FilterOPk!H$22</f>
        <v>0</v>
      </c>
      <c r="K2217" s="50" t="n">
        <f aca="false">FilterOPk!I$22</f>
        <v>0</v>
      </c>
      <c r="L2217" s="50" t="n">
        <f aca="false">FilterOPk!J$22</f>
        <v>0</v>
      </c>
      <c r="M2217" s="50" t="n">
        <f aca="false">FilterOPk!K$22</f>
        <v>0</v>
      </c>
      <c r="N2217" s="50" t="n">
        <f aca="false">FilterOPk!L$22</f>
        <v>52344.27</v>
      </c>
      <c r="O2217" s="50" t="n">
        <f aca="false">FilterOPk!M$22</f>
        <v>0</v>
      </c>
      <c r="P2217" s="50" t="n">
        <f aca="false">FilterOPk!N$22</f>
        <v>0</v>
      </c>
      <c r="Q2217" s="51" t="n">
        <f aca="false">FilterOPk!O$22</f>
        <v>52344.27</v>
      </c>
    </row>
    <row r="2218" customFormat="false" ht="12.75" hidden="false" customHeight="false" outlineLevel="0" collapsed="false">
      <c r="B2218" s="85" t="str">
        <f aca="false">FilterOPk!A$23</f>
        <v>ST- NY</v>
      </c>
      <c r="C2218" s="13" t="n">
        <f aca="false">C2217+1</f>
        <v>2217</v>
      </c>
      <c r="D2218" s="50" t="n">
        <f aca="false">FilterOPk!B$23</f>
        <v>251437.188425373</v>
      </c>
      <c r="E2218" s="50" t="n">
        <f aca="false">FilterOPk!C$23</f>
        <v>22663</v>
      </c>
      <c r="F2218" s="50" t="n">
        <f aca="false">FilterOPk!D$23</f>
        <v>52267.36</v>
      </c>
      <c r="G2218" s="50" t="n">
        <f aca="false">FilterOPk!E$23</f>
        <v>0</v>
      </c>
      <c r="H2218" s="50" t="n">
        <f aca="false">FilterOPk!F$23</f>
        <v>0</v>
      </c>
      <c r="I2218" s="50" t="n">
        <f aca="false">FilterOPk!G$23</f>
        <v>0</v>
      </c>
      <c r="J2218" s="50" t="n">
        <f aca="false">FilterOPk!H$23</f>
        <v>0</v>
      </c>
      <c r="K2218" s="50" t="n">
        <f aca="false">FilterOPk!I$23</f>
        <v>0</v>
      </c>
      <c r="L2218" s="50" t="n">
        <f aca="false">FilterOPk!J$23</f>
        <v>0</v>
      </c>
      <c r="M2218" s="50" t="n">
        <f aca="false">FilterOPk!K$23</f>
        <v>0</v>
      </c>
      <c r="N2218" s="50" t="n">
        <f aca="false">FilterOPk!L$23</f>
        <v>74930.36</v>
      </c>
      <c r="O2218" s="50" t="n">
        <f aca="false">FilterOPk!M$23</f>
        <v>0</v>
      </c>
      <c r="P2218" s="50" t="n">
        <f aca="false">FilterOPk!N$23</f>
        <v>0</v>
      </c>
      <c r="Q2218" s="51" t="n">
        <f aca="false">FilterOPk!O$23</f>
        <v>74930.36</v>
      </c>
    </row>
    <row r="2219" customFormat="false" ht="12.75" hidden="false" customHeight="false" outlineLevel="0" collapsed="false">
      <c r="B2219" s="85" t="str">
        <f aca="false">FilterOPk!A$24</f>
        <v>NE- PHYS</v>
      </c>
      <c r="C2219" s="13" t="n">
        <f aca="false">C2218+1</f>
        <v>2218</v>
      </c>
      <c r="D2219" s="50" t="n">
        <f aca="false">FilterOPk!B$24</f>
        <v>0</v>
      </c>
      <c r="E2219" s="50" t="n">
        <f aca="false">FilterOPk!C$24</f>
        <v>0</v>
      </c>
      <c r="F2219" s="50" t="n">
        <f aca="false">FilterOPk!D$24</f>
        <v>0</v>
      </c>
      <c r="G2219" s="50" t="n">
        <f aca="false">FilterOPk!E$24</f>
        <v>0</v>
      </c>
      <c r="H2219" s="50" t="n">
        <f aca="false">FilterOPk!F$24</f>
        <v>0</v>
      </c>
      <c r="I2219" s="50" t="n">
        <f aca="false">FilterOPk!G$24</f>
        <v>0</v>
      </c>
      <c r="J2219" s="50" t="n">
        <f aca="false">FilterOPk!H$24</f>
        <v>0</v>
      </c>
      <c r="K2219" s="50" t="n">
        <f aca="false">FilterOPk!I$24</f>
        <v>0</v>
      </c>
      <c r="L2219" s="50" t="n">
        <f aca="false">FilterOPk!J$24</f>
        <v>0</v>
      </c>
      <c r="M2219" s="50" t="n">
        <f aca="false">FilterOPk!K$24</f>
        <v>0</v>
      </c>
      <c r="N2219" s="50" t="n">
        <f aca="false">FilterOPk!L$24</f>
        <v>0</v>
      </c>
      <c r="O2219" s="50" t="n">
        <f aca="false">FilterOPk!M$24</f>
        <v>0</v>
      </c>
      <c r="P2219" s="50" t="n">
        <f aca="false">FilterOPk!N$24</f>
        <v>0</v>
      </c>
      <c r="Q2219" s="51" t="n">
        <f aca="false">FilterOPk!O$24</f>
        <v>0</v>
      </c>
    </row>
    <row r="2220" customFormat="false" ht="12.75" hidden="false" customHeight="false" outlineLevel="0" collapsed="false">
      <c r="B2220" s="85" t="str">
        <f aca="false">FilterOPk!A$25</f>
        <v>LT-Southeast</v>
      </c>
      <c r="C2220" s="13" t="n">
        <f aca="false">C2219+1</f>
        <v>2219</v>
      </c>
      <c r="D2220" s="50" t="n">
        <f aca="false">FilterOPk!B$25</f>
        <v>11411200.8859117</v>
      </c>
      <c r="E2220" s="50" t="n">
        <f aca="false">FilterOPk!C$25</f>
        <v>15825.82</v>
      </c>
      <c r="F2220" s="50" t="n">
        <f aca="false">FilterOPk!D$25</f>
        <v>13250</v>
      </c>
      <c r="G2220" s="50" t="n">
        <f aca="false">FilterOPk!E$25</f>
        <v>24924.1</v>
      </c>
      <c r="H2220" s="50" t="n">
        <f aca="false">FilterOPk!F$25</f>
        <v>24690.47</v>
      </c>
      <c r="I2220" s="50" t="n">
        <f aca="false">FilterOPk!G$25</f>
        <v>26774</v>
      </c>
      <c r="J2220" s="50" t="n">
        <f aca="false">FilterOPk!H$25</f>
        <v>26715</v>
      </c>
      <c r="K2220" s="50" t="n">
        <f aca="false">FilterOPk!I$25</f>
        <v>57358.83</v>
      </c>
      <c r="L2220" s="50" t="n">
        <f aca="false">FilterOPk!J$25</f>
        <v>26146</v>
      </c>
      <c r="M2220" s="50" t="n">
        <f aca="false">FilterOPk!K$25</f>
        <v>75355.31</v>
      </c>
      <c r="N2220" s="50" t="n">
        <f aca="false">FilterOPk!L$25</f>
        <v>291039.53</v>
      </c>
      <c r="O2220" s="50" t="n">
        <f aca="false">FilterOPk!M$25</f>
        <v>-122359</v>
      </c>
      <c r="P2220" s="50" t="n">
        <f aca="false">FilterOPk!N$25</f>
        <v>514428.17</v>
      </c>
      <c r="Q2220" s="51" t="n">
        <f aca="false">FilterOPk!O$25</f>
        <v>683108.7</v>
      </c>
    </row>
    <row r="2221" customFormat="false" ht="12.75" hidden="false" customHeight="false" outlineLevel="0" collapsed="false">
      <c r="B2221" s="85" t="str">
        <f aca="false">FilterOPk!A$26</f>
        <v>ST-SPP</v>
      </c>
      <c r="C2221" s="13" t="n">
        <f aca="false">C2220+1</f>
        <v>2220</v>
      </c>
      <c r="D2221" s="50" t="n">
        <f aca="false">FilterOPk!B$26</f>
        <v>52202.8773549933</v>
      </c>
      <c r="E2221" s="50" t="n">
        <f aca="false">FilterOPk!C$26</f>
        <v>0</v>
      </c>
      <c r="F2221" s="50" t="n">
        <f aca="false">FilterOPk!D$26</f>
        <v>0</v>
      </c>
      <c r="G2221" s="50" t="n">
        <f aca="false">FilterOPk!E$26</f>
        <v>0</v>
      </c>
      <c r="H2221" s="50" t="n">
        <f aca="false">FilterOPk!F$26</f>
        <v>0</v>
      </c>
      <c r="I2221" s="50" t="n">
        <f aca="false">FilterOPk!G$26</f>
        <v>0</v>
      </c>
      <c r="J2221" s="50" t="n">
        <f aca="false">FilterOPk!H$26</f>
        <v>0</v>
      </c>
      <c r="K2221" s="50" t="n">
        <f aca="false">FilterOPk!I$26</f>
        <v>0</v>
      </c>
      <c r="L2221" s="50" t="n">
        <f aca="false">FilterOPk!J$26</f>
        <v>0</v>
      </c>
      <c r="M2221" s="50" t="n">
        <f aca="false">FilterOPk!K$26</f>
        <v>0</v>
      </c>
      <c r="N2221" s="50" t="n">
        <f aca="false">FilterOPk!L$26</f>
        <v>0</v>
      </c>
      <c r="O2221" s="50" t="n">
        <f aca="false">FilterOPk!M$26</f>
        <v>0</v>
      </c>
      <c r="P2221" s="50" t="n">
        <f aca="false">FilterOPk!N$26</f>
        <v>0</v>
      </c>
      <c r="Q2221" s="51" t="n">
        <f aca="false">FilterOPk!O$26</f>
        <v>0</v>
      </c>
    </row>
    <row r="2222" customFormat="false" ht="12.75" hidden="false" customHeight="false" outlineLevel="0" collapsed="false">
      <c r="B2222" s="85" t="str">
        <f aca="false">FilterOPk!A$27</f>
        <v>ST-SERC</v>
      </c>
      <c r="C2222" s="13" t="n">
        <f aca="false">C2221+1</f>
        <v>2221</v>
      </c>
      <c r="D2222" s="50" t="n">
        <f aca="false">FilterOPk!B$27</f>
        <v>686881.973218232</v>
      </c>
      <c r="E2222" s="50" t="n">
        <f aca="false">FilterOPk!C$27</f>
        <v>0</v>
      </c>
      <c r="F2222" s="50" t="n">
        <f aca="false">FilterOPk!D$27</f>
        <v>0</v>
      </c>
      <c r="G2222" s="50" t="n">
        <f aca="false">FilterOPk!E$27</f>
        <v>0</v>
      </c>
      <c r="H2222" s="50" t="n">
        <f aca="false">FilterOPk!F$27</f>
        <v>0</v>
      </c>
      <c r="I2222" s="50" t="n">
        <f aca="false">FilterOPk!G$27</f>
        <v>0</v>
      </c>
      <c r="J2222" s="50" t="n">
        <f aca="false">FilterOPk!H$27</f>
        <v>0</v>
      </c>
      <c r="K2222" s="50" t="n">
        <f aca="false">FilterOPk!I$27</f>
        <v>0</v>
      </c>
      <c r="L2222" s="50" t="n">
        <f aca="false">FilterOPk!J$27</f>
        <v>0</v>
      </c>
      <c r="M2222" s="50" t="n">
        <f aca="false">FilterOPk!K$27</f>
        <v>0</v>
      </c>
      <c r="N2222" s="50" t="n">
        <f aca="false">FilterOPk!L$27</f>
        <v>0</v>
      </c>
      <c r="O2222" s="50" t="n">
        <f aca="false">FilterOPk!M$27</f>
        <v>0</v>
      </c>
      <c r="P2222" s="50" t="n">
        <f aca="false">FilterOPk!N$27</f>
        <v>0</v>
      </c>
      <c r="Q2222" s="51" t="n">
        <f aca="false">FilterOPk!O$27</f>
        <v>0</v>
      </c>
    </row>
    <row r="2223" customFormat="false" ht="12.75" hidden="false" customHeight="false" outlineLevel="0" collapsed="false">
      <c r="B2223" s="85" t="str">
        <f aca="false">FilterOPk!A$28</f>
        <v>LT- Texas</v>
      </c>
      <c r="C2223" s="13" t="n">
        <f aca="false">C2222+1</f>
        <v>2222</v>
      </c>
      <c r="D2223" s="50" t="n">
        <f aca="false">FilterOPk!B$28</f>
        <v>3826684.70313045</v>
      </c>
      <c r="E2223" s="50" t="n">
        <f aca="false">FilterOPk!C$28</f>
        <v>0</v>
      </c>
      <c r="F2223" s="50" t="n">
        <f aca="false">FilterOPk!D$28</f>
        <v>13003.28</v>
      </c>
      <c r="G2223" s="50" t="n">
        <f aca="false">FilterOPk!E$28</f>
        <v>7651.26</v>
      </c>
      <c r="H2223" s="50" t="n">
        <f aca="false">FilterOPk!F$28</f>
        <v>7986.82</v>
      </c>
      <c r="I2223" s="50" t="n">
        <f aca="false">FilterOPk!G$28</f>
        <v>17032.43</v>
      </c>
      <c r="J2223" s="50" t="n">
        <f aca="false">FilterOPk!H$28</f>
        <v>19665.43</v>
      </c>
      <c r="K2223" s="50" t="n">
        <f aca="false">FilterOPk!I$28</f>
        <v>46628.44</v>
      </c>
      <c r="L2223" s="50" t="n">
        <f aca="false">FilterOPk!J$28</f>
        <v>12076.91</v>
      </c>
      <c r="M2223" s="50" t="n">
        <f aca="false">FilterOPk!K$28</f>
        <v>18411.54</v>
      </c>
      <c r="N2223" s="50" t="n">
        <f aca="false">FilterOPk!L$28</f>
        <v>142456.11</v>
      </c>
      <c r="O2223" s="50" t="n">
        <f aca="false">FilterOPk!M$28</f>
        <v>653578.76</v>
      </c>
      <c r="P2223" s="50" t="n">
        <f aca="false">FilterOPk!N$28</f>
        <v>2238345.92</v>
      </c>
      <c r="Q2223" s="51" t="n">
        <f aca="false">FilterOPk!O$28</f>
        <v>3034380.79</v>
      </c>
    </row>
    <row r="2224" customFormat="false" ht="12.75" hidden="false" customHeight="false" outlineLevel="0" collapsed="false">
      <c r="B2224" s="85" t="str">
        <f aca="false">FilterOPk!A$29</f>
        <v>St- Texas</v>
      </c>
      <c r="C2224" s="13" t="n">
        <f aca="false">C2223+1</f>
        <v>2223</v>
      </c>
      <c r="D2224" s="50" t="n">
        <f aca="false">FilterOPk!B$29</f>
        <v>445563.239343252</v>
      </c>
      <c r="E2224" s="50" t="n">
        <f aca="false">FilterOPk!C$29</f>
        <v>5676.33</v>
      </c>
      <c r="F2224" s="50" t="n">
        <f aca="false">FilterOPk!D$29</f>
        <v>0</v>
      </c>
      <c r="G2224" s="50" t="n">
        <f aca="false">FilterOPk!E$29</f>
        <v>0</v>
      </c>
      <c r="H2224" s="50" t="n">
        <f aca="false">FilterOPk!F$29</f>
        <v>0</v>
      </c>
      <c r="I2224" s="50" t="n">
        <f aca="false">FilterOPk!G$29</f>
        <v>0</v>
      </c>
      <c r="J2224" s="50" t="n">
        <f aca="false">FilterOPk!H$29</f>
        <v>0</v>
      </c>
      <c r="K2224" s="50" t="n">
        <f aca="false">FilterOPk!I$29</f>
        <v>0</v>
      </c>
      <c r="L2224" s="50" t="n">
        <f aca="false">FilterOPk!J$29</f>
        <v>0</v>
      </c>
      <c r="M2224" s="50" t="n">
        <f aca="false">FilterOPk!K$29</f>
        <v>0</v>
      </c>
      <c r="N2224" s="50" t="n">
        <f aca="false">FilterOPk!L$29</f>
        <v>5676.33</v>
      </c>
      <c r="O2224" s="50" t="n">
        <f aca="false">FilterOPk!M$29</f>
        <v>0</v>
      </c>
      <c r="P2224" s="50" t="n">
        <f aca="false">FilterOPk!N$29</f>
        <v>0</v>
      </c>
      <c r="Q2224" s="51" t="n">
        <f aca="false">FilterOPk!O$29</f>
        <v>5676.33</v>
      </c>
    </row>
    <row r="2225" customFormat="false" ht="12.75" hidden="false" customHeight="false" outlineLevel="0" collapsed="false">
      <c r="B2225" s="85"/>
      <c r="C2225" s="13" t="n">
        <f aca="false">C2224+1</f>
        <v>2224</v>
      </c>
      <c r="D2225" s="50"/>
      <c r="E2225" s="50"/>
      <c r="F2225" s="50"/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1"/>
    </row>
    <row r="2226" customFormat="false" ht="12.75" hidden="false" customHeight="false" outlineLevel="0" collapsed="false">
      <c r="B2226" s="85" t="str">
        <f aca="false">FilterOPk!A$32</f>
        <v>Gas positions</v>
      </c>
      <c r="C2226" s="13" t="n">
        <f aca="false">C2225+1</f>
        <v>2225</v>
      </c>
      <c r="D2226" s="50" t="s">
        <v>4</v>
      </c>
      <c r="E2226" s="50"/>
      <c r="F2226" s="50"/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1"/>
    </row>
    <row r="2227" customFormat="false" ht="12.75" hidden="false" customHeight="false" outlineLevel="0" collapsed="false">
      <c r="B2227" s="85" t="str">
        <f aca="false">FilterOPk!A$33</f>
        <v>Kevin Presto</v>
      </c>
      <c r="C2227" s="13" t="n">
        <f aca="false">C2226+1</f>
        <v>2226</v>
      </c>
      <c r="D2227" s="50" t="n">
        <f aca="false">FilterOPk!B$33</f>
        <v>0</v>
      </c>
      <c r="E2227" s="50" t="n">
        <f aca="false">FilterOPk!C$33</f>
        <v>0</v>
      </c>
      <c r="F2227" s="50" t="n">
        <f aca="false">FilterOPk!D$33</f>
        <v>0</v>
      </c>
      <c r="G2227" s="50" t="n">
        <f aca="false">FilterOPk!E$33</f>
        <v>0</v>
      </c>
      <c r="H2227" s="50" t="n">
        <f aca="false">FilterOPk!F$33</f>
        <v>0</v>
      </c>
      <c r="I2227" s="50" t="n">
        <f aca="false">FilterOPk!G$33</f>
        <v>0</v>
      </c>
      <c r="J2227" s="50" t="n">
        <f aca="false">FilterOPk!H$33</f>
        <v>0</v>
      </c>
      <c r="K2227" s="50" t="n">
        <f aca="false">FilterOPk!I$33</f>
        <v>0</v>
      </c>
      <c r="L2227" s="50" t="n">
        <f aca="false">FilterOPk!J$33</f>
        <v>0</v>
      </c>
      <c r="M2227" s="50" t="n">
        <f aca="false">FilterOPk!K$33</f>
        <v>0</v>
      </c>
      <c r="N2227" s="50" t="n">
        <f aca="false">FilterOPk!L$33</f>
        <v>0</v>
      </c>
      <c r="O2227" s="50" t="n">
        <f aca="false">FilterOPk!M$33</f>
        <v>0</v>
      </c>
      <c r="P2227" s="50" t="n">
        <f aca="false">FilterOPk!N$33</f>
        <v>0</v>
      </c>
      <c r="Q2227" s="51" t="n">
        <f aca="false">FilterOPk!O$33</f>
        <v>0</v>
      </c>
    </row>
    <row r="2228" customFormat="false" ht="12.75" hidden="false" customHeight="false" outlineLevel="0" collapsed="false">
      <c r="B2228" s="85" t="str">
        <f aca="false">FilterOPk!A$34</f>
        <v>Fletcher Sturm</v>
      </c>
      <c r="C2228" s="13" t="n">
        <f aca="false">C2227+1</f>
        <v>2227</v>
      </c>
      <c r="D2228" s="50" t="n">
        <f aca="false">FilterOPk!B$34</f>
        <v>0</v>
      </c>
      <c r="E2228" s="50" t="n">
        <f aca="false">FilterOPk!C$34</f>
        <v>0</v>
      </c>
      <c r="F2228" s="50" t="n">
        <f aca="false">FilterOPk!D$34</f>
        <v>0</v>
      </c>
      <c r="G2228" s="50" t="n">
        <f aca="false">FilterOPk!E$34</f>
        <v>0</v>
      </c>
      <c r="H2228" s="50" t="n">
        <f aca="false">FilterOPk!F$34</f>
        <v>0</v>
      </c>
      <c r="I2228" s="50" t="n">
        <f aca="false">FilterOPk!G$34</f>
        <v>0</v>
      </c>
      <c r="J2228" s="50" t="n">
        <f aca="false">FilterOPk!H$34</f>
        <v>0</v>
      </c>
      <c r="K2228" s="50" t="n">
        <f aca="false">FilterOPk!I$34</f>
        <v>0</v>
      </c>
      <c r="L2228" s="50" t="n">
        <f aca="false">FilterOPk!J$34</f>
        <v>0</v>
      </c>
      <c r="M2228" s="50" t="n">
        <f aca="false">FilterOPk!K$34</f>
        <v>0</v>
      </c>
      <c r="N2228" s="50" t="n">
        <f aca="false">FilterOPk!L$34</f>
        <v>0</v>
      </c>
      <c r="O2228" s="50" t="n">
        <f aca="false">FilterOPk!M$34</f>
        <v>0</v>
      </c>
      <c r="P2228" s="50" t="n">
        <f aca="false">FilterOPk!N$34</f>
        <v>0</v>
      </c>
      <c r="Q2228" s="51" t="n">
        <f aca="false">FilterOPk!O$34</f>
        <v>0</v>
      </c>
    </row>
    <row r="2229" customFormat="false" ht="12.75" hidden="false" customHeight="false" outlineLevel="0" collapsed="false">
      <c r="B2229" s="85" t="str">
        <f aca="false">FilterOPk!A$35</f>
        <v>Doug Gilbert-Smith</v>
      </c>
      <c r="C2229" s="13" t="n">
        <f aca="false">C2228+1</f>
        <v>2228</v>
      </c>
      <c r="D2229" s="50" t="n">
        <f aca="false">FilterOPk!B$35</f>
        <v>0</v>
      </c>
      <c r="E2229" s="50" t="n">
        <f aca="false">FilterOPk!C$35</f>
        <v>0</v>
      </c>
      <c r="F2229" s="50" t="n">
        <f aca="false">FilterOPk!D$35</f>
        <v>0</v>
      </c>
      <c r="G2229" s="50" t="n">
        <f aca="false">FilterOPk!E$35</f>
        <v>0</v>
      </c>
      <c r="H2229" s="50" t="n">
        <f aca="false">FilterOPk!F$35</f>
        <v>0</v>
      </c>
      <c r="I2229" s="50" t="n">
        <f aca="false">FilterOPk!G$35</f>
        <v>0</v>
      </c>
      <c r="J2229" s="50" t="n">
        <f aca="false">FilterOPk!H$35</f>
        <v>0</v>
      </c>
      <c r="K2229" s="50" t="n">
        <f aca="false">FilterOPk!I$35</f>
        <v>0</v>
      </c>
      <c r="L2229" s="50" t="n">
        <f aca="false">FilterOPk!J$35</f>
        <v>0</v>
      </c>
      <c r="M2229" s="50" t="n">
        <f aca="false">FilterOPk!K$35</f>
        <v>0</v>
      </c>
      <c r="N2229" s="50" t="n">
        <f aca="false">FilterOPk!L$35</f>
        <v>0</v>
      </c>
      <c r="O2229" s="50" t="n">
        <f aca="false">FilterOPk!M$35</f>
        <v>0</v>
      </c>
      <c r="P2229" s="50" t="n">
        <f aca="false">FilterOPk!N$35</f>
        <v>0</v>
      </c>
      <c r="Q2229" s="51" t="n">
        <f aca="false">FilterOPk!O$35</f>
        <v>0</v>
      </c>
    </row>
    <row r="2230" customFormat="false" ht="12.75" hidden="false" customHeight="false" outlineLevel="0" collapsed="false">
      <c r="B2230" s="85" t="str">
        <f aca="false">FilterOPk!A$36</f>
        <v>Rogers Herndon</v>
      </c>
      <c r="C2230" s="13" t="n">
        <f aca="false">C2229+1</f>
        <v>2229</v>
      </c>
      <c r="D2230" s="50" t="n">
        <f aca="false">FilterOPk!B$36</f>
        <v>0</v>
      </c>
      <c r="E2230" s="50" t="n">
        <f aca="false">FilterOPk!C$36</f>
        <v>0</v>
      </c>
      <c r="F2230" s="50" t="n">
        <f aca="false">FilterOPk!D$36</f>
        <v>0</v>
      </c>
      <c r="G2230" s="50" t="n">
        <f aca="false">FilterOPk!E$36</f>
        <v>0</v>
      </c>
      <c r="H2230" s="50" t="n">
        <f aca="false">FilterOPk!F$36</f>
        <v>0</v>
      </c>
      <c r="I2230" s="50" t="n">
        <f aca="false">FilterOPk!G$36</f>
        <v>0</v>
      </c>
      <c r="J2230" s="50" t="n">
        <f aca="false">FilterOPk!H$36</f>
        <v>0</v>
      </c>
      <c r="K2230" s="50" t="n">
        <f aca="false">FilterOPk!I$36</f>
        <v>0</v>
      </c>
      <c r="L2230" s="50" t="n">
        <f aca="false">FilterOPk!J$36</f>
        <v>0</v>
      </c>
      <c r="M2230" s="50" t="n">
        <f aca="false">FilterOPk!K$36</f>
        <v>0</v>
      </c>
      <c r="N2230" s="50" t="n">
        <f aca="false">FilterOPk!L$36</f>
        <v>0</v>
      </c>
      <c r="O2230" s="50" t="n">
        <f aca="false">FilterOPk!M$36</f>
        <v>0</v>
      </c>
      <c r="P2230" s="50" t="n">
        <f aca="false">FilterOPk!N$36</f>
        <v>0</v>
      </c>
      <c r="Q2230" s="51" t="n">
        <f aca="false">FilterOPk!O$36</f>
        <v>0</v>
      </c>
    </row>
    <row r="2231" customFormat="false" ht="12.75" hidden="false" customHeight="false" outlineLevel="0" collapsed="false">
      <c r="B2231" s="85" t="str">
        <f aca="false">FilterOPk!A$37</f>
        <v>Dana Davis</v>
      </c>
      <c r="C2231" s="13" t="n">
        <f aca="false">C2230+1</f>
        <v>2230</v>
      </c>
      <c r="D2231" s="50" t="n">
        <f aca="false">FilterOPk!B$37</f>
        <v>0</v>
      </c>
      <c r="E2231" s="50" t="n">
        <f aca="false">FilterOPk!C$37</f>
        <v>0</v>
      </c>
      <c r="F2231" s="50" t="n">
        <f aca="false">FilterOPk!D$37</f>
        <v>0</v>
      </c>
      <c r="G2231" s="50" t="n">
        <f aca="false">FilterOPk!E$37</f>
        <v>0</v>
      </c>
      <c r="H2231" s="50" t="n">
        <f aca="false">FilterOPk!F$37</f>
        <v>0</v>
      </c>
      <c r="I2231" s="50" t="n">
        <f aca="false">FilterOPk!G$37</f>
        <v>0</v>
      </c>
      <c r="J2231" s="50" t="n">
        <f aca="false">FilterOPk!H$37</f>
        <v>0</v>
      </c>
      <c r="K2231" s="50" t="n">
        <f aca="false">FilterOPk!I$37</f>
        <v>0</v>
      </c>
      <c r="L2231" s="50" t="n">
        <f aca="false">FilterOPk!J$37</f>
        <v>0</v>
      </c>
      <c r="M2231" s="50" t="n">
        <f aca="false">FilterOPk!K$37</f>
        <v>0</v>
      </c>
      <c r="N2231" s="50" t="n">
        <f aca="false">FilterOPk!L$37</f>
        <v>0</v>
      </c>
      <c r="O2231" s="50" t="n">
        <f aca="false">FilterOPk!M$37</f>
        <v>0</v>
      </c>
      <c r="P2231" s="50" t="n">
        <f aca="false">FilterOPk!N$37</f>
        <v>0</v>
      </c>
      <c r="Q2231" s="51" t="n">
        <f aca="false">FilterOPk!O$37</f>
        <v>0</v>
      </c>
    </row>
    <row r="2232" customFormat="false" ht="12.75" hidden="false" customHeight="false" outlineLevel="0" collapsed="false">
      <c r="B2232" s="85" t="str">
        <f aca="false">FilterOPk!A$38</f>
        <v>Tom May</v>
      </c>
      <c r="C2232" s="13" t="n">
        <f aca="false">C2231+1</f>
        <v>2231</v>
      </c>
      <c r="D2232" s="50" t="n">
        <f aca="false">FilterOPk!B$38</f>
        <v>0</v>
      </c>
      <c r="E2232" s="50" t="n">
        <f aca="false">FilterOPk!C$38</f>
        <v>0</v>
      </c>
      <c r="F2232" s="50" t="n">
        <f aca="false">FilterOPk!D$38</f>
        <v>0</v>
      </c>
      <c r="G2232" s="50" t="n">
        <f aca="false">FilterOPk!E$38</f>
        <v>0</v>
      </c>
      <c r="H2232" s="50" t="n">
        <f aca="false">FilterOPk!F$38</f>
        <v>0</v>
      </c>
      <c r="I2232" s="50" t="n">
        <f aca="false">FilterOPk!G$38</f>
        <v>0</v>
      </c>
      <c r="J2232" s="50" t="n">
        <f aca="false">FilterOPk!H$38</f>
        <v>0</v>
      </c>
      <c r="K2232" s="50" t="n">
        <f aca="false">FilterOPk!I$38</f>
        <v>0</v>
      </c>
      <c r="L2232" s="50" t="n">
        <f aca="false">FilterOPk!J$38</f>
        <v>0</v>
      </c>
      <c r="M2232" s="50" t="n">
        <f aca="false">FilterOPk!K$38</f>
        <v>0</v>
      </c>
      <c r="N2232" s="50" t="n">
        <f aca="false">FilterOPk!L$38</f>
        <v>0</v>
      </c>
      <c r="O2232" s="50" t="n">
        <f aca="false">FilterOPk!M$38</f>
        <v>0</v>
      </c>
      <c r="P2232" s="50" t="n">
        <f aca="false">FilterOPk!N$38</f>
        <v>0</v>
      </c>
      <c r="Q2232" s="51" t="n">
        <f aca="false">FilterOPk!O$38</f>
        <v>0</v>
      </c>
    </row>
    <row r="2233" customFormat="false" ht="12.75" hidden="false" customHeight="false" outlineLevel="0" collapsed="false">
      <c r="B2233" s="85" t="str">
        <f aca="false">FilterOPk!A$39</f>
        <v>Clint Dean</v>
      </c>
      <c r="C2233" s="13" t="n">
        <f aca="false">C2232+1</f>
        <v>2232</v>
      </c>
      <c r="D2233" s="50" t="n">
        <f aca="false">FilterOPk!B$39</f>
        <v>0</v>
      </c>
      <c r="E2233" s="50" t="n">
        <f aca="false">FilterOPk!C$39</f>
        <v>0</v>
      </c>
      <c r="F2233" s="50" t="n">
        <f aca="false">FilterOPk!D$39</f>
        <v>0</v>
      </c>
      <c r="G2233" s="50" t="n">
        <f aca="false">FilterOPk!E$39</f>
        <v>0</v>
      </c>
      <c r="H2233" s="50" t="n">
        <f aca="false">FilterOPk!F$39</f>
        <v>0</v>
      </c>
      <c r="I2233" s="50" t="n">
        <f aca="false">FilterOPk!G$39</f>
        <v>0</v>
      </c>
      <c r="J2233" s="50" t="n">
        <f aca="false">FilterOPk!H$39</f>
        <v>0</v>
      </c>
      <c r="K2233" s="50" t="n">
        <f aca="false">FilterOPk!I$39</f>
        <v>0</v>
      </c>
      <c r="L2233" s="50" t="n">
        <f aca="false">FilterOPk!J$39</f>
        <v>0</v>
      </c>
      <c r="M2233" s="50" t="n">
        <f aca="false">FilterOPk!K$39</f>
        <v>0</v>
      </c>
      <c r="N2233" s="50" t="n">
        <f aca="false">FilterOPk!L$39</f>
        <v>0</v>
      </c>
      <c r="O2233" s="50" t="n">
        <f aca="false">FilterOPk!M$39</f>
        <v>0</v>
      </c>
      <c r="P2233" s="50" t="n">
        <f aca="false">FilterOPk!N$39</f>
        <v>0</v>
      </c>
      <c r="Q2233" s="51" t="n">
        <f aca="false">FilterOPk!O$39</f>
        <v>0</v>
      </c>
    </row>
    <row r="2234" customFormat="false" ht="12.75" hidden="false" customHeight="false" outlineLevel="0" collapsed="false">
      <c r="B2234" s="85" t="str">
        <f aca="false">FilterOPk!A$40</f>
        <v>Rob Benson</v>
      </c>
      <c r="C2234" s="13" t="n">
        <f aca="false">C2233+1</f>
        <v>2233</v>
      </c>
      <c r="D2234" s="50" t="n">
        <f aca="false">FilterOPk!B$40</f>
        <v>0</v>
      </c>
      <c r="E2234" s="50" t="n">
        <f aca="false">FilterOPk!C$40</f>
        <v>0</v>
      </c>
      <c r="F2234" s="50" t="n">
        <f aca="false">FilterOPk!D$40</f>
        <v>0</v>
      </c>
      <c r="G2234" s="50" t="n">
        <f aca="false">FilterOPk!E$40</f>
        <v>0</v>
      </c>
      <c r="H2234" s="50" t="n">
        <f aca="false">FilterOPk!F$40</f>
        <v>0</v>
      </c>
      <c r="I2234" s="50" t="n">
        <f aca="false">FilterOPk!G$40</f>
        <v>0</v>
      </c>
      <c r="J2234" s="50" t="n">
        <f aca="false">FilterOPk!H$40</f>
        <v>0</v>
      </c>
      <c r="K2234" s="50" t="n">
        <f aca="false">FilterOPk!I$40</f>
        <v>0</v>
      </c>
      <c r="L2234" s="50" t="n">
        <f aca="false">FilterOPk!J$40</f>
        <v>0</v>
      </c>
      <c r="M2234" s="50" t="n">
        <f aca="false">FilterOPk!K$40</f>
        <v>0</v>
      </c>
      <c r="N2234" s="50" t="n">
        <f aca="false">FilterOPk!L$40</f>
        <v>0</v>
      </c>
      <c r="O2234" s="50" t="n">
        <f aca="false">FilterOPk!M$40</f>
        <v>0</v>
      </c>
      <c r="P2234" s="50" t="n">
        <f aca="false">FilterOPk!N$40</f>
        <v>0</v>
      </c>
      <c r="Q2234" s="51" t="n">
        <f aca="false">FilterOPk!O$40</f>
        <v>0</v>
      </c>
    </row>
    <row r="2235" customFormat="false" ht="12.75" hidden="false" customHeight="false" outlineLevel="0" collapsed="false">
      <c r="B2235" s="85" t="str">
        <f aca="false">FilterOPk!A$41</f>
        <v>Matt Lorenz</v>
      </c>
      <c r="C2235" s="13" t="n">
        <f aca="false">C2234+1</f>
        <v>2234</v>
      </c>
      <c r="D2235" s="50" t="n">
        <f aca="false">FilterOPk!B$41</f>
        <v>0</v>
      </c>
      <c r="E2235" s="50" t="n">
        <f aca="false">FilterOPk!C$41</f>
        <v>0</v>
      </c>
      <c r="F2235" s="50" t="n">
        <f aca="false">FilterOPk!D$41</f>
        <v>0</v>
      </c>
      <c r="G2235" s="50" t="n">
        <f aca="false">FilterOPk!E$41</f>
        <v>0</v>
      </c>
      <c r="H2235" s="50" t="n">
        <f aca="false">FilterOPk!F$41</f>
        <v>0</v>
      </c>
      <c r="I2235" s="50" t="n">
        <f aca="false">FilterOPk!G$41</f>
        <v>0</v>
      </c>
      <c r="J2235" s="50" t="n">
        <f aca="false">FilterOPk!H$41</f>
        <v>0</v>
      </c>
      <c r="K2235" s="50" t="n">
        <f aca="false">FilterOPk!I$41</f>
        <v>0</v>
      </c>
      <c r="L2235" s="50" t="n">
        <f aca="false">FilterOPk!J$41</f>
        <v>0</v>
      </c>
      <c r="M2235" s="50" t="n">
        <f aca="false">FilterOPk!K$41</f>
        <v>0</v>
      </c>
      <c r="N2235" s="50" t="n">
        <f aca="false">FilterOPk!L$41</f>
        <v>0</v>
      </c>
      <c r="O2235" s="50" t="n">
        <f aca="false">FilterOPk!M$41</f>
        <v>0</v>
      </c>
      <c r="P2235" s="50" t="n">
        <f aca="false">FilterOPk!N$41</f>
        <v>0</v>
      </c>
      <c r="Q2235" s="51" t="n">
        <f aca="false">FilterOPk!O$41</f>
        <v>0</v>
      </c>
    </row>
    <row r="2236" customFormat="false" ht="12.75" hidden="false" customHeight="false" outlineLevel="0" collapsed="false">
      <c r="B2236" s="85" t="str">
        <f aca="false">FilterOPk!A$42</f>
        <v>John Forney</v>
      </c>
      <c r="C2236" s="13" t="n">
        <f aca="false">C2235+1</f>
        <v>2235</v>
      </c>
      <c r="D2236" s="50" t="n">
        <f aca="false">FilterOPk!B$42</f>
        <v>0</v>
      </c>
      <c r="E2236" s="50" t="n">
        <f aca="false">FilterOPk!C$42</f>
        <v>0</v>
      </c>
      <c r="F2236" s="50" t="n">
        <f aca="false">FilterOPk!D$42</f>
        <v>0</v>
      </c>
      <c r="G2236" s="50" t="n">
        <f aca="false">FilterOPk!E$42</f>
        <v>0</v>
      </c>
      <c r="H2236" s="50" t="n">
        <f aca="false">FilterOPk!F$42</f>
        <v>0</v>
      </c>
      <c r="I2236" s="50" t="n">
        <f aca="false">FilterOPk!G$42</f>
        <v>0</v>
      </c>
      <c r="J2236" s="50" t="n">
        <f aca="false">FilterOPk!H$42</f>
        <v>0</v>
      </c>
      <c r="K2236" s="50" t="n">
        <f aca="false">FilterOPk!I$42</f>
        <v>0</v>
      </c>
      <c r="L2236" s="50" t="n">
        <f aca="false">FilterOPk!J$42</f>
        <v>0</v>
      </c>
      <c r="M2236" s="50" t="n">
        <f aca="false">FilterOPk!K$42</f>
        <v>0</v>
      </c>
      <c r="N2236" s="50" t="n">
        <f aca="false">FilterOPk!L$42</f>
        <v>0</v>
      </c>
      <c r="O2236" s="50" t="n">
        <f aca="false">FilterOPk!M$42</f>
        <v>0</v>
      </c>
      <c r="P2236" s="50" t="n">
        <f aca="false">FilterOPk!N$42</f>
        <v>0</v>
      </c>
      <c r="Q2236" s="51" t="n">
        <f aca="false">FilterOPk!O$42</f>
        <v>0</v>
      </c>
    </row>
    <row r="2237" customFormat="false" ht="12.75" hidden="false" customHeight="false" outlineLevel="0" collapsed="false">
      <c r="B2237" s="85" t="str">
        <f aca="false">FilterOPk!A$43</f>
        <v>Mike Carson</v>
      </c>
      <c r="C2237" s="13" t="n">
        <f aca="false">C2236+1</f>
        <v>2236</v>
      </c>
      <c r="D2237" s="50" t="n">
        <f aca="false">FilterOPk!B$43</f>
        <v>0</v>
      </c>
      <c r="E2237" s="50" t="n">
        <f aca="false">FilterOPk!C$43</f>
        <v>0</v>
      </c>
      <c r="F2237" s="50" t="n">
        <f aca="false">FilterOPk!D$43</f>
        <v>0</v>
      </c>
      <c r="G2237" s="50" t="n">
        <f aca="false">FilterOPk!E$43</f>
        <v>0</v>
      </c>
      <c r="H2237" s="50" t="n">
        <f aca="false">FilterOPk!F$43</f>
        <v>0</v>
      </c>
      <c r="I2237" s="50" t="n">
        <f aca="false">FilterOPk!G$43</f>
        <v>0</v>
      </c>
      <c r="J2237" s="50" t="n">
        <f aca="false">FilterOPk!H$43</f>
        <v>0</v>
      </c>
      <c r="K2237" s="50" t="n">
        <f aca="false">FilterOPk!I$43</f>
        <v>0</v>
      </c>
      <c r="L2237" s="50" t="n">
        <f aca="false">FilterOPk!J$43</f>
        <v>0</v>
      </c>
      <c r="M2237" s="50" t="n">
        <f aca="false">FilterOPk!K$43</f>
        <v>0</v>
      </c>
      <c r="N2237" s="50" t="n">
        <f aca="false">FilterOPk!L$43</f>
        <v>0</v>
      </c>
      <c r="O2237" s="50" t="n">
        <f aca="false">FilterOPk!M$43</f>
        <v>0</v>
      </c>
      <c r="P2237" s="50" t="n">
        <f aca="false">FilterOPk!N$43</f>
        <v>0</v>
      </c>
      <c r="Q2237" s="51" t="n">
        <f aca="false">FilterOPk!O$43</f>
        <v>0</v>
      </c>
    </row>
    <row r="2238" customFormat="false" ht="12.75" hidden="false" customHeight="false" outlineLevel="0" collapsed="false">
      <c r="B2238" s="85" t="str">
        <f aca="false">FilterOPk!A$44</f>
        <v>Chris Dorland</v>
      </c>
      <c r="C2238" s="13" t="n">
        <f aca="false">C2237+1</f>
        <v>2237</v>
      </c>
      <c r="D2238" s="50" t="n">
        <f aca="false">FilterOPk!B$44</f>
        <v>0</v>
      </c>
      <c r="E2238" s="50" t="n">
        <f aca="false">FilterOPk!C$44</f>
        <v>0</v>
      </c>
      <c r="F2238" s="50" t="n">
        <f aca="false">FilterOPk!D$44</f>
        <v>0</v>
      </c>
      <c r="G2238" s="50" t="n">
        <f aca="false">FilterOPk!E$44</f>
        <v>0</v>
      </c>
      <c r="H2238" s="50" t="n">
        <f aca="false">FilterOPk!F$44</f>
        <v>0</v>
      </c>
      <c r="I2238" s="50" t="n">
        <f aca="false">FilterOPk!G$44</f>
        <v>0</v>
      </c>
      <c r="J2238" s="50" t="n">
        <f aca="false">FilterOPk!H$44</f>
        <v>0</v>
      </c>
      <c r="K2238" s="50" t="n">
        <f aca="false">FilterOPk!I$44</f>
        <v>0</v>
      </c>
      <c r="L2238" s="50" t="n">
        <f aca="false">FilterOPk!J$44</f>
        <v>0</v>
      </c>
      <c r="M2238" s="50" t="n">
        <f aca="false">FilterOPk!K$44</f>
        <v>0</v>
      </c>
      <c r="N2238" s="50" t="n">
        <f aca="false">FilterOPk!L$44</f>
        <v>0</v>
      </c>
      <c r="O2238" s="50" t="n">
        <f aca="false">FilterOPk!M$44</f>
        <v>0</v>
      </c>
      <c r="P2238" s="50" t="n">
        <f aca="false">FilterOPk!N$44</f>
        <v>0</v>
      </c>
      <c r="Q2238" s="51" t="n">
        <f aca="false">FilterOPk!O$44</f>
        <v>0</v>
      </c>
    </row>
    <row r="2239" customFormat="false" ht="12.75" hidden="false" customHeight="false" outlineLevel="0" collapsed="false">
      <c r="B2239" s="85" t="str">
        <f aca="false">FilterOPk!A$45</f>
        <v>Jeff King</v>
      </c>
      <c r="C2239" s="13" t="n">
        <f aca="false">C2238+1</f>
        <v>2238</v>
      </c>
      <c r="D2239" s="50" t="n">
        <f aca="false">FilterOPk!B$45</f>
        <v>0</v>
      </c>
      <c r="E2239" s="50" t="n">
        <f aca="false">FilterOPk!C$45</f>
        <v>0</v>
      </c>
      <c r="F2239" s="50" t="n">
        <f aca="false">FilterOPk!D$45</f>
        <v>0</v>
      </c>
      <c r="G2239" s="50" t="n">
        <f aca="false">FilterOPk!E$45</f>
        <v>0</v>
      </c>
      <c r="H2239" s="50" t="n">
        <f aca="false">FilterOPk!F$45</f>
        <v>0</v>
      </c>
      <c r="I2239" s="50" t="n">
        <f aca="false">FilterOPk!G$45</f>
        <v>0</v>
      </c>
      <c r="J2239" s="50" t="n">
        <f aca="false">FilterOPk!H$45</f>
        <v>0</v>
      </c>
      <c r="K2239" s="50" t="n">
        <f aca="false">FilterOPk!I$45</f>
        <v>0</v>
      </c>
      <c r="L2239" s="50" t="n">
        <f aca="false">FilterOPk!J$45</f>
        <v>0</v>
      </c>
      <c r="M2239" s="50" t="n">
        <f aca="false">FilterOPk!K$45</f>
        <v>0</v>
      </c>
      <c r="N2239" s="50" t="n">
        <f aca="false">FilterOPk!L$45</f>
        <v>0</v>
      </c>
      <c r="O2239" s="50" t="n">
        <f aca="false">FilterOPk!M$45</f>
        <v>0</v>
      </c>
      <c r="P2239" s="50" t="n">
        <f aca="false">FilterOPk!N$45</f>
        <v>0</v>
      </c>
      <c r="Q2239" s="51" t="n">
        <f aca="false">FilterOPk!O$45</f>
        <v>0</v>
      </c>
    </row>
    <row r="2240" customFormat="false" ht="12.75" hidden="false" customHeight="false" outlineLevel="0" collapsed="false">
      <c r="B2240" s="85" t="n">
        <f aca="false">FilterOPk!A$46</f>
        <v>0</v>
      </c>
      <c r="C2240" s="13" t="n">
        <f aca="false">C2239+1</f>
        <v>2239</v>
      </c>
      <c r="D2240" s="50" t="n">
        <f aca="false">FilterOPk!B$46</f>
        <v>0</v>
      </c>
      <c r="E2240" s="50" t="n">
        <f aca="false">FilterOPk!C$46</f>
        <v>0</v>
      </c>
      <c r="F2240" s="50" t="n">
        <f aca="false">FilterOPk!D$46</f>
        <v>0</v>
      </c>
      <c r="G2240" s="50" t="n">
        <f aca="false">FilterOPk!E$46</f>
        <v>0</v>
      </c>
      <c r="H2240" s="50" t="n">
        <f aca="false">FilterOPk!F$46</f>
        <v>0</v>
      </c>
      <c r="I2240" s="50" t="n">
        <f aca="false">FilterOPk!G$46</f>
        <v>0</v>
      </c>
      <c r="J2240" s="50" t="n">
        <f aca="false">FilterOPk!H$46</f>
        <v>0</v>
      </c>
      <c r="K2240" s="50" t="n">
        <f aca="false">FilterOPk!I$46</f>
        <v>0</v>
      </c>
      <c r="L2240" s="50" t="n">
        <f aca="false">FilterOPk!J$46</f>
        <v>0</v>
      </c>
      <c r="M2240" s="50" t="n">
        <f aca="false">FilterOPk!K$46</f>
        <v>0</v>
      </c>
      <c r="N2240" s="50" t="n">
        <f aca="false">FilterOPk!L$46</f>
        <v>0</v>
      </c>
      <c r="O2240" s="50" t="n">
        <f aca="false">FilterOPk!M$46</f>
        <v>0</v>
      </c>
      <c r="P2240" s="50" t="n">
        <f aca="false">FilterOPk!N$46</f>
        <v>0</v>
      </c>
      <c r="Q2240" s="51" t="n">
        <f aca="false">FilterOPk!O$46</f>
        <v>0</v>
      </c>
    </row>
    <row r="2241" customFormat="false" ht="12.75" hidden="false" customHeight="false" outlineLevel="0" collapsed="false">
      <c r="B2241" s="87" t="n">
        <f aca="false">FilterOPk!A$47</f>
        <v>0</v>
      </c>
      <c r="C2241" s="64" t="n">
        <f aca="false">C2240+1</f>
        <v>2240</v>
      </c>
      <c r="D2241" s="54" t="n">
        <f aca="false">FilterOPk!B$47</f>
        <v>0</v>
      </c>
      <c r="E2241" s="54" t="n">
        <f aca="false">FilterOPk!C$47</f>
        <v>0</v>
      </c>
      <c r="F2241" s="54" t="n">
        <f aca="false">FilterOPk!D$47</f>
        <v>0</v>
      </c>
      <c r="G2241" s="54" t="n">
        <f aca="false">FilterOPk!E$47</f>
        <v>0</v>
      </c>
      <c r="H2241" s="54" t="n">
        <f aca="false">FilterOPk!F$47</f>
        <v>0</v>
      </c>
      <c r="I2241" s="54" t="n">
        <f aca="false">FilterOPk!G$47</f>
        <v>0</v>
      </c>
      <c r="J2241" s="54" t="n">
        <f aca="false">FilterOPk!H$47</f>
        <v>0</v>
      </c>
      <c r="K2241" s="54" t="n">
        <f aca="false">FilterOPk!I$47</f>
        <v>0</v>
      </c>
      <c r="L2241" s="54" t="n">
        <f aca="false">FilterOPk!J$47</f>
        <v>0</v>
      </c>
      <c r="M2241" s="54" t="n">
        <f aca="false">FilterOPk!K$47</f>
        <v>0</v>
      </c>
      <c r="N2241" s="54" t="n">
        <f aca="false">FilterOPk!L$47</f>
        <v>0</v>
      </c>
      <c r="O2241" s="54" t="n">
        <f aca="false">FilterOPk!M$47</f>
        <v>0</v>
      </c>
      <c r="P2241" s="54" t="n">
        <f aca="false">FilterOPk!N$47</f>
        <v>0</v>
      </c>
      <c r="Q2241" s="55" t="n">
        <f aca="false">FilterOPk!O$47</f>
        <v>0</v>
      </c>
    </row>
    <row r="2242" customFormat="false" ht="12.75" hidden="false" customHeight="false" outlineLevel="0" collapsed="false">
      <c r="A2242" s="0" t="n">
        <f aca="false">A2202+1</f>
        <v>57</v>
      </c>
      <c r="B2242" s="57" t="n">
        <f aca="false">FilterOPk!D$1</f>
        <v>36907</v>
      </c>
      <c r="C2242" s="58" t="n">
        <f aca="false">C2241+1</f>
        <v>2241</v>
      </c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83"/>
    </row>
    <row r="2243" customFormat="false" ht="12.75" hidden="false" customHeight="false" outlineLevel="0" collapsed="false">
      <c r="B2243" s="61"/>
      <c r="C2243" s="13" t="n">
        <f aca="false">C2242+1</f>
        <v>2242</v>
      </c>
      <c r="D2243" s="13"/>
      <c r="E2243" s="21" t="s">
        <v>5</v>
      </c>
      <c r="F2243" s="21" t="s">
        <v>6</v>
      </c>
      <c r="G2243" s="21" t="s">
        <v>7</v>
      </c>
      <c r="H2243" s="21" t="s">
        <v>8</v>
      </c>
      <c r="I2243" s="21" t="s">
        <v>9</v>
      </c>
      <c r="J2243" s="21" t="s">
        <v>10</v>
      </c>
      <c r="K2243" s="21" t="s">
        <v>11</v>
      </c>
      <c r="L2243" s="21" t="s">
        <v>12</v>
      </c>
      <c r="M2243" s="21" t="s">
        <v>13</v>
      </c>
      <c r="N2243" s="21" t="s">
        <v>14</v>
      </c>
      <c r="O2243" s="21" t="n">
        <v>2002</v>
      </c>
      <c r="P2243" s="21" t="s">
        <v>15</v>
      </c>
      <c r="Q2243" s="84" t="s">
        <v>16</v>
      </c>
    </row>
    <row r="2244" customFormat="false" ht="12.75" hidden="false" customHeight="false" outlineLevel="0" collapsed="false">
      <c r="B2244" s="85" t="str">
        <f aca="false">FilterOPk!A$9</f>
        <v>Power positions</v>
      </c>
      <c r="C2244" s="13" t="n">
        <f aca="false">C2243+1</f>
        <v>2243</v>
      </c>
      <c r="D2244" s="13" t="s">
        <v>4</v>
      </c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86"/>
    </row>
    <row r="2245" customFormat="false" ht="12.75" hidden="false" customHeight="false" outlineLevel="0" collapsed="false">
      <c r="B2245" s="85" t="str">
        <f aca="false">FilterOPk!A$10</f>
        <v>East Position</v>
      </c>
      <c r="C2245" s="13" t="n">
        <f aca="false">C2244+1</f>
        <v>2244</v>
      </c>
      <c r="D2245" s="50" t="n">
        <f aca="false">FilterOPk!B$10</f>
        <v>34784396.7946123</v>
      </c>
      <c r="E2245" s="50" t="n">
        <f aca="false">FilterOPk!C$10</f>
        <v>139428.68</v>
      </c>
      <c r="F2245" s="50" t="n">
        <f aca="false">FilterOPk!D$10</f>
        <v>244540.42</v>
      </c>
      <c r="G2245" s="50" t="n">
        <f aca="false">FilterOPk!E$10</f>
        <v>352018.99</v>
      </c>
      <c r="H2245" s="50" t="n">
        <f aca="false">FilterOPk!F$10</f>
        <v>454047.41</v>
      </c>
      <c r="I2245" s="50" t="n">
        <f aca="false">FilterOPk!G$10</f>
        <v>460700.87</v>
      </c>
      <c r="J2245" s="50" t="n">
        <f aca="false">FilterOPk!H$10</f>
        <v>371715.26</v>
      </c>
      <c r="K2245" s="50" t="n">
        <f aca="false">FilterOPk!I$10</f>
        <v>743238.67</v>
      </c>
      <c r="L2245" s="50" t="n">
        <f aca="false">FilterOPk!J$10</f>
        <v>433572.73</v>
      </c>
      <c r="M2245" s="50" t="n">
        <f aca="false">FilterOPk!K$10</f>
        <v>1264075.99</v>
      </c>
      <c r="N2245" s="50" t="n">
        <f aca="false">FilterOPk!L$10</f>
        <v>4463339.02</v>
      </c>
      <c r="O2245" s="50" t="n">
        <f aca="false">FilterOPk!M$10</f>
        <v>-232298.41</v>
      </c>
      <c r="P2245" s="50" t="n">
        <f aca="false">FilterOPk!N$10</f>
        <v>1174384.84</v>
      </c>
      <c r="Q2245" s="51" t="n">
        <f aca="false">FilterOPk!O$10</f>
        <v>5405425.45</v>
      </c>
    </row>
    <row r="2246" customFormat="false" ht="12.75" hidden="false" customHeight="false" outlineLevel="0" collapsed="false">
      <c r="B2246" s="85" t="str">
        <f aca="false">FilterOPk!A$11</f>
        <v>East Power Mgmt</v>
      </c>
      <c r="C2246" s="13" t="n">
        <f aca="false">C2245+1</f>
        <v>2245</v>
      </c>
      <c r="D2246" s="50" t="n">
        <f aca="false">FilterOPk!B$11</f>
        <v>7547347.04451418</v>
      </c>
      <c r="E2246" s="50" t="n">
        <f aca="false">FilterOPk!C$11</f>
        <v>0</v>
      </c>
      <c r="F2246" s="50" t="n">
        <f aca="false">FilterOPk!D$11</f>
        <v>0</v>
      </c>
      <c r="G2246" s="50" t="n">
        <f aca="false">FilterOPk!E$11</f>
        <v>0</v>
      </c>
      <c r="H2246" s="50" t="n">
        <f aca="false">FilterOPk!F$11</f>
        <v>0</v>
      </c>
      <c r="I2246" s="50" t="n">
        <f aca="false">FilterOPk!G$11</f>
        <v>0</v>
      </c>
      <c r="J2246" s="50" t="n">
        <f aca="false">FilterOPk!H$11</f>
        <v>0</v>
      </c>
      <c r="K2246" s="50" t="n">
        <f aca="false">FilterOPk!I$11</f>
        <v>0</v>
      </c>
      <c r="L2246" s="50" t="n">
        <f aca="false">FilterOPk!J$11</f>
        <v>0</v>
      </c>
      <c r="M2246" s="50" t="n">
        <f aca="false">FilterOPk!K$11</f>
        <v>0</v>
      </c>
      <c r="N2246" s="50" t="n">
        <f aca="false">FilterOPk!L$11</f>
        <v>0</v>
      </c>
      <c r="O2246" s="50" t="n">
        <f aca="false">FilterOPk!M$11</f>
        <v>0</v>
      </c>
      <c r="P2246" s="50" t="n">
        <f aca="false">FilterOPk!N$11</f>
        <v>0</v>
      </c>
      <c r="Q2246" s="51" t="n">
        <f aca="false">FilterOPk!O$11</f>
        <v>0</v>
      </c>
    </row>
    <row r="2247" customFormat="false" ht="12.75" hidden="false" customHeight="false" outlineLevel="0" collapsed="false">
      <c r="B2247" s="85" t="str">
        <f aca="false">FilterOPk!A$12</f>
        <v>Long Term Options</v>
      </c>
      <c r="C2247" s="13" t="n">
        <f aca="false">C2246+1</f>
        <v>2246</v>
      </c>
      <c r="D2247" s="50" t="n">
        <f aca="false">FilterOPk!B$12</f>
        <v>0</v>
      </c>
      <c r="E2247" s="50" t="n">
        <f aca="false">FilterOPk!C$12</f>
        <v>0</v>
      </c>
      <c r="F2247" s="50" t="n">
        <f aca="false">FilterOPk!D$12</f>
        <v>0</v>
      </c>
      <c r="G2247" s="50" t="n">
        <f aca="false">FilterOPk!E$12</f>
        <v>0</v>
      </c>
      <c r="H2247" s="50" t="n">
        <f aca="false">FilterOPk!F$12</f>
        <v>0</v>
      </c>
      <c r="I2247" s="50" t="n">
        <f aca="false">FilterOPk!G$12</f>
        <v>0</v>
      </c>
      <c r="J2247" s="50" t="n">
        <f aca="false">FilterOPk!H$12</f>
        <v>0</v>
      </c>
      <c r="K2247" s="50" t="n">
        <f aca="false">FilterOPk!I$12</f>
        <v>0</v>
      </c>
      <c r="L2247" s="50" t="n">
        <f aca="false">FilterOPk!J$12</f>
        <v>0</v>
      </c>
      <c r="M2247" s="50" t="n">
        <f aca="false">FilterOPk!K$12</f>
        <v>0</v>
      </c>
      <c r="N2247" s="50" t="n">
        <f aca="false">FilterOPk!L$12</f>
        <v>0</v>
      </c>
      <c r="O2247" s="50" t="n">
        <f aca="false">FilterOPk!M$12</f>
        <v>0</v>
      </c>
      <c r="P2247" s="50" t="n">
        <f aca="false">FilterOPk!N$12</f>
        <v>0</v>
      </c>
      <c r="Q2247" s="51" t="n">
        <f aca="false">FilterOPk!O$12</f>
        <v>0</v>
      </c>
    </row>
    <row r="2248" customFormat="false" ht="12.75" hidden="false" customHeight="false" outlineLevel="0" collapsed="false">
      <c r="B2248" s="85" t="str">
        <f aca="false">FilterOPk!A$13</f>
        <v>LT-MIDWEST</v>
      </c>
      <c r="C2248" s="13" t="n">
        <f aca="false">C2247+1</f>
        <v>2247</v>
      </c>
      <c r="D2248" s="50" t="n">
        <f aca="false">FilterOPk!B$13</f>
        <v>7151089.47366245</v>
      </c>
      <c r="E2248" s="50" t="n">
        <f aca="false">FilterOPk!C$13</f>
        <v>36317.39</v>
      </c>
      <c r="F2248" s="50" t="n">
        <f aca="false">FilterOPk!D$13</f>
        <v>95142.77</v>
      </c>
      <c r="G2248" s="50" t="n">
        <f aca="false">FilterOPk!E$13</f>
        <v>106523.31</v>
      </c>
      <c r="H2248" s="50" t="n">
        <f aca="false">FilterOPk!F$13</f>
        <v>103615.07</v>
      </c>
      <c r="I2248" s="50" t="n">
        <f aca="false">FilterOPk!G$13</f>
        <v>106049.09</v>
      </c>
      <c r="J2248" s="50" t="n">
        <f aca="false">FilterOPk!H$13</f>
        <v>78310</v>
      </c>
      <c r="K2248" s="50" t="n">
        <f aca="false">FilterOPk!I$13</f>
        <v>160210.16</v>
      </c>
      <c r="L2248" s="50" t="n">
        <f aca="false">FilterOPk!J$13</f>
        <v>108136.49</v>
      </c>
      <c r="M2248" s="50" t="n">
        <f aca="false">FilterOPk!K$13</f>
        <v>312653.19</v>
      </c>
      <c r="N2248" s="50" t="n">
        <f aca="false">FilterOPk!L$13</f>
        <v>1106957.47</v>
      </c>
      <c r="O2248" s="50" t="n">
        <f aca="false">FilterOPk!M$13</f>
        <v>-124610.37</v>
      </c>
      <c r="P2248" s="50" t="n">
        <f aca="false">FilterOPk!N$13</f>
        <v>893459.31</v>
      </c>
      <c r="Q2248" s="51" t="n">
        <f aca="false">FilterOPk!O$13</f>
        <v>1875806.41</v>
      </c>
    </row>
    <row r="2249" customFormat="false" ht="12.75" hidden="false" customHeight="false" outlineLevel="0" collapsed="false">
      <c r="B2249" s="85" t="str">
        <f aca="false">FilterOPk!A$14</f>
        <v>ST-ECAR</v>
      </c>
      <c r="C2249" s="13" t="n">
        <f aca="false">C2248+1</f>
        <v>2248</v>
      </c>
      <c r="D2249" s="50" t="n">
        <f aca="false">FilterOPk!B$14</f>
        <v>238101.441960815</v>
      </c>
      <c r="E2249" s="50" t="n">
        <f aca="false">FilterOPk!C$14</f>
        <v>0</v>
      </c>
      <c r="F2249" s="50" t="n">
        <f aca="false">FilterOPk!D$14</f>
        <v>0</v>
      </c>
      <c r="G2249" s="50" t="n">
        <f aca="false">FilterOPk!E$14</f>
        <v>0</v>
      </c>
      <c r="H2249" s="50" t="n">
        <f aca="false">FilterOPk!F$14</f>
        <v>0</v>
      </c>
      <c r="I2249" s="50" t="n">
        <f aca="false">FilterOPk!G$14</f>
        <v>0</v>
      </c>
      <c r="J2249" s="50" t="n">
        <f aca="false">FilterOPk!H$14</f>
        <v>0</v>
      </c>
      <c r="K2249" s="50" t="n">
        <f aca="false">FilterOPk!I$14</f>
        <v>0</v>
      </c>
      <c r="L2249" s="50" t="n">
        <f aca="false">FilterOPk!J$14</f>
        <v>0</v>
      </c>
      <c r="M2249" s="50" t="n">
        <f aca="false">FilterOPk!K$14</f>
        <v>0</v>
      </c>
      <c r="N2249" s="50" t="n">
        <f aca="false">FilterOPk!L$14</f>
        <v>0</v>
      </c>
      <c r="O2249" s="50" t="n">
        <f aca="false">FilterOPk!M$14</f>
        <v>0</v>
      </c>
      <c r="P2249" s="50" t="n">
        <f aca="false">FilterOPk!N$14</f>
        <v>0</v>
      </c>
      <c r="Q2249" s="51" t="n">
        <f aca="false">FilterOPk!O$14</f>
        <v>0</v>
      </c>
    </row>
    <row r="2250" customFormat="false" ht="12.75" hidden="false" customHeight="false" outlineLevel="0" collapsed="false">
      <c r="B2250" s="85" t="str">
        <f aca="false">FilterOPk!A$15</f>
        <v>ST- MAPP</v>
      </c>
      <c r="C2250" s="13" t="n">
        <f aca="false">C2249+1</f>
        <v>2249</v>
      </c>
      <c r="D2250" s="50" t="n">
        <f aca="false">FilterOPk!B$15</f>
        <v>254636.614020626</v>
      </c>
      <c r="E2250" s="50" t="n">
        <f aca="false">FilterOPk!C$15</f>
        <v>-1590.85</v>
      </c>
      <c r="F2250" s="50" t="n">
        <f aca="false">FilterOPk!D$15</f>
        <v>-3167.72</v>
      </c>
      <c r="G2250" s="50" t="n">
        <f aca="false">FilterOPk!E$15</f>
        <v>-3546.79</v>
      </c>
      <c r="H2250" s="50" t="n">
        <f aca="false">FilterOPk!F$15</f>
        <v>-3530.89</v>
      </c>
      <c r="I2250" s="50" t="n">
        <f aca="false">FilterOPk!G$15</f>
        <v>0</v>
      </c>
      <c r="J2250" s="50" t="n">
        <f aca="false">FilterOPk!H$15</f>
        <v>0</v>
      </c>
      <c r="K2250" s="50" t="n">
        <f aca="false">FilterOPk!I$15</f>
        <v>0</v>
      </c>
      <c r="L2250" s="50" t="n">
        <f aca="false">FilterOPk!J$15</f>
        <v>0</v>
      </c>
      <c r="M2250" s="50" t="n">
        <f aca="false">FilterOPk!K$15</f>
        <v>0</v>
      </c>
      <c r="N2250" s="50" t="n">
        <f aca="false">FilterOPk!L$15</f>
        <v>-11836.25</v>
      </c>
      <c r="O2250" s="50" t="n">
        <f aca="false">FilterOPk!M$15</f>
        <v>0</v>
      </c>
      <c r="P2250" s="50" t="n">
        <f aca="false">FilterOPk!N$15</f>
        <v>0</v>
      </c>
      <c r="Q2250" s="51" t="n">
        <f aca="false">FilterOPk!O$15</f>
        <v>-11836.25</v>
      </c>
    </row>
    <row r="2251" customFormat="false" ht="12.75" hidden="false" customHeight="false" outlineLevel="0" collapsed="false">
      <c r="B2251" s="85" t="str">
        <f aca="false">FilterOPk!A$16</f>
        <v>ST- MAIN</v>
      </c>
      <c r="C2251" s="13" t="n">
        <f aca="false">C2250+1</f>
        <v>2250</v>
      </c>
      <c r="D2251" s="50" t="n">
        <f aca="false">FilterOPk!B$16</f>
        <v>694293.253349893</v>
      </c>
      <c r="E2251" s="50" t="n">
        <f aca="false">FilterOPk!C$16</f>
        <v>0</v>
      </c>
      <c r="F2251" s="50" t="n">
        <f aca="false">FilterOPk!D$16</f>
        <v>0</v>
      </c>
      <c r="G2251" s="50" t="n">
        <f aca="false">FilterOPk!E$16</f>
        <v>0</v>
      </c>
      <c r="H2251" s="50" t="n">
        <f aca="false">FilterOPk!F$16</f>
        <v>0</v>
      </c>
      <c r="I2251" s="50" t="n">
        <f aca="false">FilterOPk!G$16</f>
        <v>0</v>
      </c>
      <c r="J2251" s="50" t="n">
        <f aca="false">FilterOPk!H$16</f>
        <v>0</v>
      </c>
      <c r="K2251" s="50" t="n">
        <f aca="false">FilterOPk!I$16</f>
        <v>0</v>
      </c>
      <c r="L2251" s="50" t="n">
        <f aca="false">FilterOPk!J$16</f>
        <v>0</v>
      </c>
      <c r="M2251" s="50" t="n">
        <f aca="false">FilterOPk!K$16</f>
        <v>0</v>
      </c>
      <c r="N2251" s="50" t="n">
        <f aca="false">FilterOPk!L$16</f>
        <v>0</v>
      </c>
      <c r="O2251" s="50" t="n">
        <f aca="false">FilterOPk!M$16</f>
        <v>0</v>
      </c>
      <c r="P2251" s="50" t="n">
        <f aca="false">FilterOPk!N$16</f>
        <v>0</v>
      </c>
      <c r="Q2251" s="51" t="n">
        <f aca="false">FilterOPk!O$16</f>
        <v>0</v>
      </c>
    </row>
    <row r="2252" customFormat="false" ht="12.75" hidden="false" customHeight="false" outlineLevel="0" collapsed="false">
      <c r="B2252" s="85" t="str">
        <f aca="false">FilterOPk!A$17</f>
        <v>MW-ANALYST</v>
      </c>
      <c r="C2252" s="13" t="n">
        <f aca="false">C2251+1</f>
        <v>2251</v>
      </c>
      <c r="D2252" s="50" t="n">
        <f aca="false">FilterOPk!B$17</f>
        <v>0</v>
      </c>
      <c r="E2252" s="50" t="n">
        <f aca="false">FilterOPk!C$17</f>
        <v>0</v>
      </c>
      <c r="F2252" s="50" t="n">
        <f aca="false">FilterOPk!D$17</f>
        <v>0</v>
      </c>
      <c r="G2252" s="50" t="n">
        <f aca="false">FilterOPk!E$17</f>
        <v>0</v>
      </c>
      <c r="H2252" s="50" t="n">
        <f aca="false">FilterOPk!F$17</f>
        <v>0</v>
      </c>
      <c r="I2252" s="50" t="n">
        <f aca="false">FilterOPk!G$17</f>
        <v>0</v>
      </c>
      <c r="J2252" s="50" t="n">
        <f aca="false">FilterOPk!H$17</f>
        <v>0</v>
      </c>
      <c r="K2252" s="50" t="n">
        <f aca="false">FilterOPk!I$17</f>
        <v>0</v>
      </c>
      <c r="L2252" s="50" t="n">
        <f aca="false">FilterOPk!J$17</f>
        <v>0</v>
      </c>
      <c r="M2252" s="50" t="n">
        <f aca="false">FilterOPk!K$17</f>
        <v>0</v>
      </c>
      <c r="N2252" s="50" t="n">
        <f aca="false">FilterOPk!L$17</f>
        <v>0</v>
      </c>
      <c r="O2252" s="50" t="n">
        <f aca="false">FilterOPk!M$17</f>
        <v>0</v>
      </c>
      <c r="P2252" s="50" t="n">
        <f aca="false">FilterOPk!N$17</f>
        <v>0</v>
      </c>
      <c r="Q2252" s="51" t="n">
        <f aca="false">FilterOPk!O$17</f>
        <v>0</v>
      </c>
    </row>
    <row r="2253" customFormat="false" ht="12.75" hidden="false" customHeight="false" outlineLevel="0" collapsed="false">
      <c r="B2253" s="85" t="str">
        <f aca="false">FilterOPk!A$18</f>
        <v>LT-NE</v>
      </c>
      <c r="C2253" s="13" t="n">
        <f aca="false">C2252+1</f>
        <v>2252</v>
      </c>
      <c r="D2253" s="50" t="n">
        <f aca="false">FilterOPk!B$18</f>
        <v>6187311.37539291</v>
      </c>
      <c r="E2253" s="50" t="n">
        <f aca="false">FilterOPk!C$18</f>
        <v>38662.79</v>
      </c>
      <c r="F2253" s="50" t="n">
        <f aca="false">FilterOPk!D$18</f>
        <v>89522.8</v>
      </c>
      <c r="G2253" s="50" t="n">
        <f aca="false">FilterOPk!E$18</f>
        <v>158536.19</v>
      </c>
      <c r="H2253" s="50" t="n">
        <f aca="false">FilterOPk!F$18</f>
        <v>261849.24</v>
      </c>
      <c r="I2253" s="50" t="n">
        <f aca="false">FilterOPk!G$18</f>
        <v>291708.83</v>
      </c>
      <c r="J2253" s="50" t="n">
        <f aca="false">FilterOPk!H$18</f>
        <v>228360.42</v>
      </c>
      <c r="K2253" s="50" t="n">
        <f aca="false">FilterOPk!I$18</f>
        <v>445432.42</v>
      </c>
      <c r="L2253" s="50" t="n">
        <f aca="false">FilterOPk!J$18</f>
        <v>266345.8</v>
      </c>
      <c r="M2253" s="50" t="n">
        <f aca="false">FilterOPk!K$18</f>
        <v>801315.09</v>
      </c>
      <c r="N2253" s="50" t="n">
        <f aca="false">FilterOPk!L$18</f>
        <v>2581733.58</v>
      </c>
      <c r="O2253" s="50" t="n">
        <f aca="false">FilterOPk!M$18</f>
        <v>-636932.37</v>
      </c>
      <c r="P2253" s="50" t="n">
        <f aca="false">FilterOPk!N$18</f>
        <v>-2303942.42</v>
      </c>
      <c r="Q2253" s="51" t="n">
        <f aca="false">FilterOPk!O$18</f>
        <v>-359141.210000001</v>
      </c>
    </row>
    <row r="2254" customFormat="false" ht="12.75" hidden="false" customHeight="false" outlineLevel="0" collapsed="false">
      <c r="B2254" s="85" t="str">
        <f aca="false">FilterOPk!A$19</f>
        <v>LT-PJM</v>
      </c>
      <c r="C2254" s="13" t="n">
        <f aca="false">C2253+1</f>
        <v>2253</v>
      </c>
      <c r="D2254" s="50" t="n">
        <f aca="false">FilterOPk!B$19</f>
        <v>1818236.42109565</v>
      </c>
      <c r="E2254" s="50" t="n">
        <f aca="false">FilterOPk!C$19</f>
        <v>0</v>
      </c>
      <c r="F2254" s="50" t="n">
        <f aca="false">FilterOPk!D$19</f>
        <v>19402.28</v>
      </c>
      <c r="G2254" s="50" t="n">
        <f aca="false">FilterOPk!E$19</f>
        <v>57930.92</v>
      </c>
      <c r="H2254" s="50" t="n">
        <f aca="false">FilterOPk!F$19</f>
        <v>59436.7</v>
      </c>
      <c r="I2254" s="50" t="n">
        <f aca="false">FilterOPk!G$19</f>
        <v>19136.52</v>
      </c>
      <c r="J2254" s="50" t="n">
        <f aca="false">FilterOPk!H$19</f>
        <v>18664.41</v>
      </c>
      <c r="K2254" s="50" t="n">
        <f aca="false">FilterOPk!I$19</f>
        <v>33608.82</v>
      </c>
      <c r="L2254" s="50" t="n">
        <f aca="false">FilterOPk!J$19</f>
        <v>20867.53</v>
      </c>
      <c r="M2254" s="50" t="n">
        <f aca="false">FilterOPk!K$19</f>
        <v>56340.86</v>
      </c>
      <c r="N2254" s="50" t="n">
        <f aca="false">FilterOPk!L$19</f>
        <v>285388.04</v>
      </c>
      <c r="O2254" s="50" t="n">
        <f aca="false">FilterOPk!M$19</f>
        <v>-1975.43</v>
      </c>
      <c r="P2254" s="50" t="n">
        <f aca="false">FilterOPk!N$19</f>
        <v>-179963.06</v>
      </c>
      <c r="Q2254" s="51" t="n">
        <f aca="false">FilterOPk!O$19</f>
        <v>103449.55</v>
      </c>
    </row>
    <row r="2255" customFormat="false" ht="12.75" hidden="false" customHeight="false" outlineLevel="0" collapsed="false">
      <c r="B2255" s="85" t="str">
        <f aca="false">FilterOPk!A$20</f>
        <v>LT- NY</v>
      </c>
      <c r="C2255" s="13" t="n">
        <f aca="false">C2254+1</f>
        <v>2254</v>
      </c>
      <c r="D2255" s="50" t="n">
        <f aca="false">FilterOPk!B$20</f>
        <v>0</v>
      </c>
      <c r="E2255" s="50" t="n">
        <f aca="false">FilterOPk!C$20</f>
        <v>-9128.22</v>
      </c>
      <c r="F2255" s="50" t="n">
        <f aca="false">FilterOPk!D$20</f>
        <v>-69725.26</v>
      </c>
      <c r="G2255" s="50" t="n">
        <f aca="false">FilterOPk!E$20</f>
        <v>0</v>
      </c>
      <c r="H2255" s="50" t="n">
        <f aca="false">FilterOPk!F$20</f>
        <v>0</v>
      </c>
      <c r="I2255" s="50" t="n">
        <f aca="false">FilterOPk!G$20</f>
        <v>0</v>
      </c>
      <c r="J2255" s="50" t="n">
        <f aca="false">FilterOPk!H$20</f>
        <v>0</v>
      </c>
      <c r="K2255" s="50" t="n">
        <f aca="false">FilterOPk!I$20</f>
        <v>0</v>
      </c>
      <c r="L2255" s="50" t="n">
        <f aca="false">FilterOPk!J$20</f>
        <v>0</v>
      </c>
      <c r="M2255" s="50" t="n">
        <f aca="false">FilterOPk!K$20</f>
        <v>0</v>
      </c>
      <c r="N2255" s="50" t="n">
        <f aca="false">FilterOPk!L$20</f>
        <v>-78853.48</v>
      </c>
      <c r="O2255" s="50" t="n">
        <f aca="false">FilterOPk!M$20</f>
        <v>0</v>
      </c>
      <c r="P2255" s="50" t="n">
        <f aca="false">FilterOPk!N$20</f>
        <v>12056.92</v>
      </c>
      <c r="Q2255" s="51" t="n">
        <f aca="false">FilterOPk!O$20</f>
        <v>-66796.56</v>
      </c>
    </row>
    <row r="2256" customFormat="false" ht="12.75" hidden="false" customHeight="false" outlineLevel="0" collapsed="false">
      <c r="B2256" s="85" t="str">
        <f aca="false">FilterOPk!A$21</f>
        <v>ST- PJM</v>
      </c>
      <c r="C2256" s="13" t="n">
        <f aca="false">C2255+1</f>
        <v>2255</v>
      </c>
      <c r="D2256" s="50" t="n">
        <f aca="false">FilterOPk!B$21</f>
        <v>1243093.71447674</v>
      </c>
      <c r="E2256" s="50" t="n">
        <f aca="false">FilterOPk!C$21</f>
        <v>13503.06</v>
      </c>
      <c r="F2256" s="50" t="n">
        <f aca="false">FilterOPk!D$21</f>
        <v>0</v>
      </c>
      <c r="G2256" s="50" t="n">
        <f aca="false">FilterOPk!E$21</f>
        <v>0</v>
      </c>
      <c r="H2256" s="50" t="n">
        <f aca="false">FilterOPk!F$21</f>
        <v>0</v>
      </c>
      <c r="I2256" s="50" t="n">
        <f aca="false">FilterOPk!G$21</f>
        <v>0</v>
      </c>
      <c r="J2256" s="50" t="n">
        <f aca="false">FilterOPk!H$21</f>
        <v>0</v>
      </c>
      <c r="K2256" s="50" t="n">
        <f aca="false">FilterOPk!I$21</f>
        <v>0</v>
      </c>
      <c r="L2256" s="50" t="n">
        <f aca="false">FilterOPk!J$21</f>
        <v>0</v>
      </c>
      <c r="M2256" s="50" t="n">
        <f aca="false">FilterOPk!K$21</f>
        <v>0</v>
      </c>
      <c r="N2256" s="50" t="n">
        <f aca="false">FilterOPk!L$21</f>
        <v>13503.06</v>
      </c>
      <c r="O2256" s="50" t="n">
        <f aca="false">FilterOPk!M$21</f>
        <v>0</v>
      </c>
      <c r="P2256" s="50" t="n">
        <f aca="false">FilterOPk!N$21</f>
        <v>0</v>
      </c>
      <c r="Q2256" s="51" t="n">
        <f aca="false">FilterOPk!O$21</f>
        <v>13503.06</v>
      </c>
    </row>
    <row r="2257" customFormat="false" ht="12.75" hidden="false" customHeight="false" outlineLevel="0" collapsed="false">
      <c r="B2257" s="85" t="str">
        <f aca="false">FilterOPk!A$22</f>
        <v>ST- NENG</v>
      </c>
      <c r="C2257" s="13" t="n">
        <f aca="false">C2256+1</f>
        <v>2256</v>
      </c>
      <c r="D2257" s="50" t="n">
        <f aca="false">FilterOPk!B$22</f>
        <v>539719.375927685</v>
      </c>
      <c r="E2257" s="50" t="n">
        <f aca="false">FilterOPk!C$22</f>
        <v>17499.36</v>
      </c>
      <c r="F2257" s="50" t="n">
        <f aca="false">FilterOPk!D$22</f>
        <v>34844.91</v>
      </c>
      <c r="G2257" s="50" t="n">
        <f aca="false">FilterOPk!E$22</f>
        <v>0</v>
      </c>
      <c r="H2257" s="50" t="n">
        <f aca="false">FilterOPk!F$22</f>
        <v>0</v>
      </c>
      <c r="I2257" s="50" t="n">
        <f aca="false">FilterOPk!G$22</f>
        <v>0</v>
      </c>
      <c r="J2257" s="50" t="n">
        <f aca="false">FilterOPk!H$22</f>
        <v>0</v>
      </c>
      <c r="K2257" s="50" t="n">
        <f aca="false">FilterOPk!I$22</f>
        <v>0</v>
      </c>
      <c r="L2257" s="50" t="n">
        <f aca="false">FilterOPk!J$22</f>
        <v>0</v>
      </c>
      <c r="M2257" s="50" t="n">
        <f aca="false">FilterOPk!K$22</f>
        <v>0</v>
      </c>
      <c r="N2257" s="50" t="n">
        <f aca="false">FilterOPk!L$22</f>
        <v>52344.27</v>
      </c>
      <c r="O2257" s="50" t="n">
        <f aca="false">FilterOPk!M$22</f>
        <v>0</v>
      </c>
      <c r="P2257" s="50" t="n">
        <f aca="false">FilterOPk!N$22</f>
        <v>0</v>
      </c>
      <c r="Q2257" s="51" t="n">
        <f aca="false">FilterOPk!O$22</f>
        <v>52344.27</v>
      </c>
    </row>
    <row r="2258" customFormat="false" ht="12.75" hidden="false" customHeight="false" outlineLevel="0" collapsed="false">
      <c r="B2258" s="85" t="str">
        <f aca="false">FilterOPk!A$23</f>
        <v>ST- NY</v>
      </c>
      <c r="C2258" s="13" t="n">
        <f aca="false">C2257+1</f>
        <v>2257</v>
      </c>
      <c r="D2258" s="50" t="n">
        <f aca="false">FilterOPk!B$23</f>
        <v>251437.188425373</v>
      </c>
      <c r="E2258" s="50" t="n">
        <f aca="false">FilterOPk!C$23</f>
        <v>22663</v>
      </c>
      <c r="F2258" s="50" t="n">
        <f aca="false">FilterOPk!D$23</f>
        <v>52267.36</v>
      </c>
      <c r="G2258" s="50" t="n">
        <f aca="false">FilterOPk!E$23</f>
        <v>0</v>
      </c>
      <c r="H2258" s="50" t="n">
        <f aca="false">FilterOPk!F$23</f>
        <v>0</v>
      </c>
      <c r="I2258" s="50" t="n">
        <f aca="false">FilterOPk!G$23</f>
        <v>0</v>
      </c>
      <c r="J2258" s="50" t="n">
        <f aca="false">FilterOPk!H$23</f>
        <v>0</v>
      </c>
      <c r="K2258" s="50" t="n">
        <f aca="false">FilterOPk!I$23</f>
        <v>0</v>
      </c>
      <c r="L2258" s="50" t="n">
        <f aca="false">FilterOPk!J$23</f>
        <v>0</v>
      </c>
      <c r="M2258" s="50" t="n">
        <f aca="false">FilterOPk!K$23</f>
        <v>0</v>
      </c>
      <c r="N2258" s="50" t="n">
        <f aca="false">FilterOPk!L$23</f>
        <v>74930.36</v>
      </c>
      <c r="O2258" s="50" t="n">
        <f aca="false">FilterOPk!M$23</f>
        <v>0</v>
      </c>
      <c r="P2258" s="50" t="n">
        <f aca="false">FilterOPk!N$23</f>
        <v>0</v>
      </c>
      <c r="Q2258" s="51" t="n">
        <f aca="false">FilterOPk!O$23</f>
        <v>74930.36</v>
      </c>
    </row>
    <row r="2259" customFormat="false" ht="12.75" hidden="false" customHeight="false" outlineLevel="0" collapsed="false">
      <c r="B2259" s="85" t="str">
        <f aca="false">FilterOPk!A$24</f>
        <v>NE- PHYS</v>
      </c>
      <c r="C2259" s="13" t="n">
        <f aca="false">C2258+1</f>
        <v>2258</v>
      </c>
      <c r="D2259" s="50" t="n">
        <f aca="false">FilterOPk!B$24</f>
        <v>0</v>
      </c>
      <c r="E2259" s="50" t="n">
        <f aca="false">FilterOPk!C$24</f>
        <v>0</v>
      </c>
      <c r="F2259" s="50" t="n">
        <f aca="false">FilterOPk!D$24</f>
        <v>0</v>
      </c>
      <c r="G2259" s="50" t="n">
        <f aca="false">FilterOPk!E$24</f>
        <v>0</v>
      </c>
      <c r="H2259" s="50" t="n">
        <f aca="false">FilterOPk!F$24</f>
        <v>0</v>
      </c>
      <c r="I2259" s="50" t="n">
        <f aca="false">FilterOPk!G$24</f>
        <v>0</v>
      </c>
      <c r="J2259" s="50" t="n">
        <f aca="false">FilterOPk!H$24</f>
        <v>0</v>
      </c>
      <c r="K2259" s="50" t="n">
        <f aca="false">FilterOPk!I$24</f>
        <v>0</v>
      </c>
      <c r="L2259" s="50" t="n">
        <f aca="false">FilterOPk!J$24</f>
        <v>0</v>
      </c>
      <c r="M2259" s="50" t="n">
        <f aca="false">FilterOPk!K$24</f>
        <v>0</v>
      </c>
      <c r="N2259" s="50" t="n">
        <f aca="false">FilterOPk!L$24</f>
        <v>0</v>
      </c>
      <c r="O2259" s="50" t="n">
        <f aca="false">FilterOPk!M$24</f>
        <v>0</v>
      </c>
      <c r="P2259" s="50" t="n">
        <f aca="false">FilterOPk!N$24</f>
        <v>0</v>
      </c>
      <c r="Q2259" s="51" t="n">
        <f aca="false">FilterOPk!O$24</f>
        <v>0</v>
      </c>
    </row>
    <row r="2260" customFormat="false" ht="12.75" hidden="false" customHeight="false" outlineLevel="0" collapsed="false">
      <c r="B2260" s="85" t="str">
        <f aca="false">FilterOPk!A$25</f>
        <v>LT-Southeast</v>
      </c>
      <c r="C2260" s="13" t="n">
        <f aca="false">C2259+1</f>
        <v>2259</v>
      </c>
      <c r="D2260" s="50" t="n">
        <f aca="false">FilterOPk!B$25</f>
        <v>11411200.8859117</v>
      </c>
      <c r="E2260" s="50" t="n">
        <f aca="false">FilterOPk!C$25</f>
        <v>15825.82</v>
      </c>
      <c r="F2260" s="50" t="n">
        <f aca="false">FilterOPk!D$25</f>
        <v>13250</v>
      </c>
      <c r="G2260" s="50" t="n">
        <f aca="false">FilterOPk!E$25</f>
        <v>24924.1</v>
      </c>
      <c r="H2260" s="50" t="n">
        <f aca="false">FilterOPk!F$25</f>
        <v>24690.47</v>
      </c>
      <c r="I2260" s="50" t="n">
        <f aca="false">FilterOPk!G$25</f>
        <v>26774</v>
      </c>
      <c r="J2260" s="50" t="n">
        <f aca="false">FilterOPk!H$25</f>
        <v>26715</v>
      </c>
      <c r="K2260" s="50" t="n">
        <f aca="false">FilterOPk!I$25</f>
        <v>57358.83</v>
      </c>
      <c r="L2260" s="50" t="n">
        <f aca="false">FilterOPk!J$25</f>
        <v>26146</v>
      </c>
      <c r="M2260" s="50" t="n">
        <f aca="false">FilterOPk!K$25</f>
        <v>75355.31</v>
      </c>
      <c r="N2260" s="50" t="n">
        <f aca="false">FilterOPk!L$25</f>
        <v>291039.53</v>
      </c>
      <c r="O2260" s="50" t="n">
        <f aca="false">FilterOPk!M$25</f>
        <v>-122359</v>
      </c>
      <c r="P2260" s="50" t="n">
        <f aca="false">FilterOPk!N$25</f>
        <v>514428.17</v>
      </c>
      <c r="Q2260" s="51" t="n">
        <f aca="false">FilterOPk!O$25</f>
        <v>683108.7</v>
      </c>
    </row>
    <row r="2261" customFormat="false" ht="12.75" hidden="false" customHeight="false" outlineLevel="0" collapsed="false">
      <c r="B2261" s="85" t="str">
        <f aca="false">FilterOPk!A$26</f>
        <v>ST-SPP</v>
      </c>
      <c r="C2261" s="13" t="n">
        <f aca="false">C2260+1</f>
        <v>2260</v>
      </c>
      <c r="D2261" s="50" t="n">
        <f aca="false">FilterOPk!B$26</f>
        <v>52202.8773549933</v>
      </c>
      <c r="E2261" s="50" t="n">
        <f aca="false">FilterOPk!C$26</f>
        <v>0</v>
      </c>
      <c r="F2261" s="50" t="n">
        <f aca="false">FilterOPk!D$26</f>
        <v>0</v>
      </c>
      <c r="G2261" s="50" t="n">
        <f aca="false">FilterOPk!E$26</f>
        <v>0</v>
      </c>
      <c r="H2261" s="50" t="n">
        <f aca="false">FilterOPk!F$26</f>
        <v>0</v>
      </c>
      <c r="I2261" s="50" t="n">
        <f aca="false">FilterOPk!G$26</f>
        <v>0</v>
      </c>
      <c r="J2261" s="50" t="n">
        <f aca="false">FilterOPk!H$26</f>
        <v>0</v>
      </c>
      <c r="K2261" s="50" t="n">
        <f aca="false">FilterOPk!I$26</f>
        <v>0</v>
      </c>
      <c r="L2261" s="50" t="n">
        <f aca="false">FilterOPk!J$26</f>
        <v>0</v>
      </c>
      <c r="M2261" s="50" t="n">
        <f aca="false">FilterOPk!K$26</f>
        <v>0</v>
      </c>
      <c r="N2261" s="50" t="n">
        <f aca="false">FilterOPk!L$26</f>
        <v>0</v>
      </c>
      <c r="O2261" s="50" t="n">
        <f aca="false">FilterOPk!M$26</f>
        <v>0</v>
      </c>
      <c r="P2261" s="50" t="n">
        <f aca="false">FilterOPk!N$26</f>
        <v>0</v>
      </c>
      <c r="Q2261" s="51" t="n">
        <f aca="false">FilterOPk!O$26</f>
        <v>0</v>
      </c>
    </row>
    <row r="2262" customFormat="false" ht="12.75" hidden="false" customHeight="false" outlineLevel="0" collapsed="false">
      <c r="B2262" s="85" t="str">
        <f aca="false">FilterOPk!A$27</f>
        <v>ST-SERC</v>
      </c>
      <c r="C2262" s="13" t="n">
        <f aca="false">C2261+1</f>
        <v>2261</v>
      </c>
      <c r="D2262" s="50" t="n">
        <f aca="false">FilterOPk!B$27</f>
        <v>686881.973218232</v>
      </c>
      <c r="E2262" s="50" t="n">
        <f aca="false">FilterOPk!C$27</f>
        <v>0</v>
      </c>
      <c r="F2262" s="50" t="n">
        <f aca="false">FilterOPk!D$27</f>
        <v>0</v>
      </c>
      <c r="G2262" s="50" t="n">
        <f aca="false">FilterOPk!E$27</f>
        <v>0</v>
      </c>
      <c r="H2262" s="50" t="n">
        <f aca="false">FilterOPk!F$27</f>
        <v>0</v>
      </c>
      <c r="I2262" s="50" t="n">
        <f aca="false">FilterOPk!G$27</f>
        <v>0</v>
      </c>
      <c r="J2262" s="50" t="n">
        <f aca="false">FilterOPk!H$27</f>
        <v>0</v>
      </c>
      <c r="K2262" s="50" t="n">
        <f aca="false">FilterOPk!I$27</f>
        <v>0</v>
      </c>
      <c r="L2262" s="50" t="n">
        <f aca="false">FilterOPk!J$27</f>
        <v>0</v>
      </c>
      <c r="M2262" s="50" t="n">
        <f aca="false">FilterOPk!K$27</f>
        <v>0</v>
      </c>
      <c r="N2262" s="50" t="n">
        <f aca="false">FilterOPk!L$27</f>
        <v>0</v>
      </c>
      <c r="O2262" s="50" t="n">
        <f aca="false">FilterOPk!M$27</f>
        <v>0</v>
      </c>
      <c r="P2262" s="50" t="n">
        <f aca="false">FilterOPk!N$27</f>
        <v>0</v>
      </c>
      <c r="Q2262" s="51" t="n">
        <f aca="false">FilterOPk!O$27</f>
        <v>0</v>
      </c>
    </row>
    <row r="2263" customFormat="false" ht="12.75" hidden="false" customHeight="false" outlineLevel="0" collapsed="false">
      <c r="B2263" s="85" t="str">
        <f aca="false">FilterOPk!A$28</f>
        <v>LT- Texas</v>
      </c>
      <c r="C2263" s="13" t="n">
        <f aca="false">C2262+1</f>
        <v>2262</v>
      </c>
      <c r="D2263" s="50" t="n">
        <f aca="false">FilterOPk!B$28</f>
        <v>3826684.70313045</v>
      </c>
      <c r="E2263" s="50" t="n">
        <f aca="false">FilterOPk!C$28</f>
        <v>0</v>
      </c>
      <c r="F2263" s="50" t="n">
        <f aca="false">FilterOPk!D$28</f>
        <v>13003.28</v>
      </c>
      <c r="G2263" s="50" t="n">
        <f aca="false">FilterOPk!E$28</f>
        <v>7651.26</v>
      </c>
      <c r="H2263" s="50" t="n">
        <f aca="false">FilterOPk!F$28</f>
        <v>7986.82</v>
      </c>
      <c r="I2263" s="50" t="n">
        <f aca="false">FilterOPk!G$28</f>
        <v>17032.43</v>
      </c>
      <c r="J2263" s="50" t="n">
        <f aca="false">FilterOPk!H$28</f>
        <v>19665.43</v>
      </c>
      <c r="K2263" s="50" t="n">
        <f aca="false">FilterOPk!I$28</f>
        <v>46628.44</v>
      </c>
      <c r="L2263" s="50" t="n">
        <f aca="false">FilterOPk!J$28</f>
        <v>12076.91</v>
      </c>
      <c r="M2263" s="50" t="n">
        <f aca="false">FilterOPk!K$28</f>
        <v>18411.54</v>
      </c>
      <c r="N2263" s="50" t="n">
        <f aca="false">FilterOPk!L$28</f>
        <v>142456.11</v>
      </c>
      <c r="O2263" s="50" t="n">
        <f aca="false">FilterOPk!M$28</f>
        <v>653578.76</v>
      </c>
      <c r="P2263" s="50" t="n">
        <f aca="false">FilterOPk!N$28</f>
        <v>2238345.92</v>
      </c>
      <c r="Q2263" s="51" t="n">
        <f aca="false">FilterOPk!O$28</f>
        <v>3034380.79</v>
      </c>
    </row>
    <row r="2264" customFormat="false" ht="12.75" hidden="false" customHeight="false" outlineLevel="0" collapsed="false">
      <c r="B2264" s="85" t="str">
        <f aca="false">FilterOPk!A$29</f>
        <v>St- Texas</v>
      </c>
      <c r="C2264" s="13" t="n">
        <f aca="false">C2263+1</f>
        <v>2263</v>
      </c>
      <c r="D2264" s="50" t="n">
        <f aca="false">FilterOPk!B$29</f>
        <v>445563.239343252</v>
      </c>
      <c r="E2264" s="50" t="n">
        <f aca="false">FilterOPk!C$29</f>
        <v>5676.33</v>
      </c>
      <c r="F2264" s="50" t="n">
        <f aca="false">FilterOPk!D$29</f>
        <v>0</v>
      </c>
      <c r="G2264" s="50" t="n">
        <f aca="false">FilterOPk!E$29</f>
        <v>0</v>
      </c>
      <c r="H2264" s="50" t="n">
        <f aca="false">FilterOPk!F$29</f>
        <v>0</v>
      </c>
      <c r="I2264" s="50" t="n">
        <f aca="false">FilterOPk!G$29</f>
        <v>0</v>
      </c>
      <c r="J2264" s="50" t="n">
        <f aca="false">FilterOPk!H$29</f>
        <v>0</v>
      </c>
      <c r="K2264" s="50" t="n">
        <f aca="false">FilterOPk!I$29</f>
        <v>0</v>
      </c>
      <c r="L2264" s="50" t="n">
        <f aca="false">FilterOPk!J$29</f>
        <v>0</v>
      </c>
      <c r="M2264" s="50" t="n">
        <f aca="false">FilterOPk!K$29</f>
        <v>0</v>
      </c>
      <c r="N2264" s="50" t="n">
        <f aca="false">FilterOPk!L$29</f>
        <v>5676.33</v>
      </c>
      <c r="O2264" s="50" t="n">
        <f aca="false">FilterOPk!M$29</f>
        <v>0</v>
      </c>
      <c r="P2264" s="50" t="n">
        <f aca="false">FilterOPk!N$29</f>
        <v>0</v>
      </c>
      <c r="Q2264" s="51" t="n">
        <f aca="false">FilterOPk!O$29</f>
        <v>5676.33</v>
      </c>
    </row>
    <row r="2265" customFormat="false" ht="12.75" hidden="false" customHeight="false" outlineLevel="0" collapsed="false">
      <c r="B2265" s="85"/>
      <c r="C2265" s="13" t="n">
        <f aca="false">C2264+1</f>
        <v>2264</v>
      </c>
      <c r="D2265" s="50"/>
      <c r="E2265" s="50"/>
      <c r="F2265" s="50"/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1"/>
    </row>
    <row r="2266" customFormat="false" ht="12.75" hidden="false" customHeight="false" outlineLevel="0" collapsed="false">
      <c r="B2266" s="85" t="str">
        <f aca="false">FilterOPk!A$32</f>
        <v>Gas positions</v>
      </c>
      <c r="C2266" s="13" t="n">
        <f aca="false">C2265+1</f>
        <v>2265</v>
      </c>
      <c r="D2266" s="50" t="s">
        <v>4</v>
      </c>
      <c r="E2266" s="50"/>
      <c r="F2266" s="50"/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1"/>
    </row>
    <row r="2267" customFormat="false" ht="12.75" hidden="false" customHeight="false" outlineLevel="0" collapsed="false">
      <c r="B2267" s="85" t="str">
        <f aca="false">FilterOPk!A$33</f>
        <v>Kevin Presto</v>
      </c>
      <c r="C2267" s="13" t="n">
        <f aca="false">C2266+1</f>
        <v>2266</v>
      </c>
      <c r="D2267" s="50" t="n">
        <f aca="false">FilterOPk!B$33</f>
        <v>0</v>
      </c>
      <c r="E2267" s="50" t="n">
        <f aca="false">FilterOPk!C$33</f>
        <v>0</v>
      </c>
      <c r="F2267" s="50" t="n">
        <f aca="false">FilterOPk!D$33</f>
        <v>0</v>
      </c>
      <c r="G2267" s="50" t="n">
        <f aca="false">FilterOPk!E$33</f>
        <v>0</v>
      </c>
      <c r="H2267" s="50" t="n">
        <f aca="false">FilterOPk!F$33</f>
        <v>0</v>
      </c>
      <c r="I2267" s="50" t="n">
        <f aca="false">FilterOPk!G$33</f>
        <v>0</v>
      </c>
      <c r="J2267" s="50" t="n">
        <f aca="false">FilterOPk!H$33</f>
        <v>0</v>
      </c>
      <c r="K2267" s="50" t="n">
        <f aca="false">FilterOPk!I$33</f>
        <v>0</v>
      </c>
      <c r="L2267" s="50" t="n">
        <f aca="false">FilterOPk!J$33</f>
        <v>0</v>
      </c>
      <c r="M2267" s="50" t="n">
        <f aca="false">FilterOPk!K$33</f>
        <v>0</v>
      </c>
      <c r="N2267" s="50" t="n">
        <f aca="false">FilterOPk!L$33</f>
        <v>0</v>
      </c>
      <c r="O2267" s="50" t="n">
        <f aca="false">FilterOPk!M$33</f>
        <v>0</v>
      </c>
      <c r="P2267" s="50" t="n">
        <f aca="false">FilterOPk!N$33</f>
        <v>0</v>
      </c>
      <c r="Q2267" s="51" t="n">
        <f aca="false">FilterOPk!O$33</f>
        <v>0</v>
      </c>
    </row>
    <row r="2268" customFormat="false" ht="12.75" hidden="false" customHeight="false" outlineLevel="0" collapsed="false">
      <c r="B2268" s="85" t="str">
        <f aca="false">FilterOPk!A$34</f>
        <v>Fletcher Sturm</v>
      </c>
      <c r="C2268" s="13" t="n">
        <f aca="false">C2267+1</f>
        <v>2267</v>
      </c>
      <c r="D2268" s="50" t="n">
        <f aca="false">FilterOPk!B$34</f>
        <v>0</v>
      </c>
      <c r="E2268" s="50" t="n">
        <f aca="false">FilterOPk!C$34</f>
        <v>0</v>
      </c>
      <c r="F2268" s="50" t="n">
        <f aca="false">FilterOPk!D$34</f>
        <v>0</v>
      </c>
      <c r="G2268" s="50" t="n">
        <f aca="false">FilterOPk!E$34</f>
        <v>0</v>
      </c>
      <c r="H2268" s="50" t="n">
        <f aca="false">FilterOPk!F$34</f>
        <v>0</v>
      </c>
      <c r="I2268" s="50" t="n">
        <f aca="false">FilterOPk!G$34</f>
        <v>0</v>
      </c>
      <c r="J2268" s="50" t="n">
        <f aca="false">FilterOPk!H$34</f>
        <v>0</v>
      </c>
      <c r="K2268" s="50" t="n">
        <f aca="false">FilterOPk!I$34</f>
        <v>0</v>
      </c>
      <c r="L2268" s="50" t="n">
        <f aca="false">FilterOPk!J$34</f>
        <v>0</v>
      </c>
      <c r="M2268" s="50" t="n">
        <f aca="false">FilterOPk!K$34</f>
        <v>0</v>
      </c>
      <c r="N2268" s="50" t="n">
        <f aca="false">FilterOPk!L$34</f>
        <v>0</v>
      </c>
      <c r="O2268" s="50" t="n">
        <f aca="false">FilterOPk!M$34</f>
        <v>0</v>
      </c>
      <c r="P2268" s="50" t="n">
        <f aca="false">FilterOPk!N$34</f>
        <v>0</v>
      </c>
      <c r="Q2268" s="51" t="n">
        <f aca="false">FilterOPk!O$34</f>
        <v>0</v>
      </c>
    </row>
    <row r="2269" customFormat="false" ht="12.75" hidden="false" customHeight="false" outlineLevel="0" collapsed="false">
      <c r="B2269" s="85" t="str">
        <f aca="false">FilterOPk!A$35</f>
        <v>Doug Gilbert-Smith</v>
      </c>
      <c r="C2269" s="13" t="n">
        <f aca="false">C2268+1</f>
        <v>2268</v>
      </c>
      <c r="D2269" s="50" t="n">
        <f aca="false">FilterOPk!B$35</f>
        <v>0</v>
      </c>
      <c r="E2269" s="50" t="n">
        <f aca="false">FilterOPk!C$35</f>
        <v>0</v>
      </c>
      <c r="F2269" s="50" t="n">
        <f aca="false">FilterOPk!D$35</f>
        <v>0</v>
      </c>
      <c r="G2269" s="50" t="n">
        <f aca="false">FilterOPk!E$35</f>
        <v>0</v>
      </c>
      <c r="H2269" s="50" t="n">
        <f aca="false">FilterOPk!F$35</f>
        <v>0</v>
      </c>
      <c r="I2269" s="50" t="n">
        <f aca="false">FilterOPk!G$35</f>
        <v>0</v>
      </c>
      <c r="J2269" s="50" t="n">
        <f aca="false">FilterOPk!H$35</f>
        <v>0</v>
      </c>
      <c r="K2269" s="50" t="n">
        <f aca="false">FilterOPk!I$35</f>
        <v>0</v>
      </c>
      <c r="L2269" s="50" t="n">
        <f aca="false">FilterOPk!J$35</f>
        <v>0</v>
      </c>
      <c r="M2269" s="50" t="n">
        <f aca="false">FilterOPk!K$35</f>
        <v>0</v>
      </c>
      <c r="N2269" s="50" t="n">
        <f aca="false">FilterOPk!L$35</f>
        <v>0</v>
      </c>
      <c r="O2269" s="50" t="n">
        <f aca="false">FilterOPk!M$35</f>
        <v>0</v>
      </c>
      <c r="P2269" s="50" t="n">
        <f aca="false">FilterOPk!N$35</f>
        <v>0</v>
      </c>
      <c r="Q2269" s="51" t="n">
        <f aca="false">FilterOPk!O$35</f>
        <v>0</v>
      </c>
    </row>
    <row r="2270" customFormat="false" ht="12.75" hidden="false" customHeight="false" outlineLevel="0" collapsed="false">
      <c r="B2270" s="85" t="str">
        <f aca="false">FilterOPk!A$36</f>
        <v>Rogers Herndon</v>
      </c>
      <c r="C2270" s="13" t="n">
        <f aca="false">C2269+1</f>
        <v>2269</v>
      </c>
      <c r="D2270" s="50" t="n">
        <f aca="false">FilterOPk!B$36</f>
        <v>0</v>
      </c>
      <c r="E2270" s="50" t="n">
        <f aca="false">FilterOPk!C$36</f>
        <v>0</v>
      </c>
      <c r="F2270" s="50" t="n">
        <f aca="false">FilterOPk!D$36</f>
        <v>0</v>
      </c>
      <c r="G2270" s="50" t="n">
        <f aca="false">FilterOPk!E$36</f>
        <v>0</v>
      </c>
      <c r="H2270" s="50" t="n">
        <f aca="false">FilterOPk!F$36</f>
        <v>0</v>
      </c>
      <c r="I2270" s="50" t="n">
        <f aca="false">FilterOPk!G$36</f>
        <v>0</v>
      </c>
      <c r="J2270" s="50" t="n">
        <f aca="false">FilterOPk!H$36</f>
        <v>0</v>
      </c>
      <c r="K2270" s="50" t="n">
        <f aca="false">FilterOPk!I$36</f>
        <v>0</v>
      </c>
      <c r="L2270" s="50" t="n">
        <f aca="false">FilterOPk!J$36</f>
        <v>0</v>
      </c>
      <c r="M2270" s="50" t="n">
        <f aca="false">FilterOPk!K$36</f>
        <v>0</v>
      </c>
      <c r="N2270" s="50" t="n">
        <f aca="false">FilterOPk!L$36</f>
        <v>0</v>
      </c>
      <c r="O2270" s="50" t="n">
        <f aca="false">FilterOPk!M$36</f>
        <v>0</v>
      </c>
      <c r="P2270" s="50" t="n">
        <f aca="false">FilterOPk!N$36</f>
        <v>0</v>
      </c>
      <c r="Q2270" s="51" t="n">
        <f aca="false">FilterOPk!O$36</f>
        <v>0</v>
      </c>
    </row>
    <row r="2271" customFormat="false" ht="12.75" hidden="false" customHeight="false" outlineLevel="0" collapsed="false">
      <c r="B2271" s="85" t="str">
        <f aca="false">FilterOPk!A$37</f>
        <v>Dana Davis</v>
      </c>
      <c r="C2271" s="13" t="n">
        <f aca="false">C2270+1</f>
        <v>2270</v>
      </c>
      <c r="D2271" s="50" t="n">
        <f aca="false">FilterOPk!B$37</f>
        <v>0</v>
      </c>
      <c r="E2271" s="50" t="n">
        <f aca="false">FilterOPk!C$37</f>
        <v>0</v>
      </c>
      <c r="F2271" s="50" t="n">
        <f aca="false">FilterOPk!D$37</f>
        <v>0</v>
      </c>
      <c r="G2271" s="50" t="n">
        <f aca="false">FilterOPk!E$37</f>
        <v>0</v>
      </c>
      <c r="H2271" s="50" t="n">
        <f aca="false">FilterOPk!F$37</f>
        <v>0</v>
      </c>
      <c r="I2271" s="50" t="n">
        <f aca="false">FilterOPk!G$37</f>
        <v>0</v>
      </c>
      <c r="J2271" s="50" t="n">
        <f aca="false">FilterOPk!H$37</f>
        <v>0</v>
      </c>
      <c r="K2271" s="50" t="n">
        <f aca="false">FilterOPk!I$37</f>
        <v>0</v>
      </c>
      <c r="L2271" s="50" t="n">
        <f aca="false">FilterOPk!J$37</f>
        <v>0</v>
      </c>
      <c r="M2271" s="50" t="n">
        <f aca="false">FilterOPk!K$37</f>
        <v>0</v>
      </c>
      <c r="N2271" s="50" t="n">
        <f aca="false">FilterOPk!L$37</f>
        <v>0</v>
      </c>
      <c r="O2271" s="50" t="n">
        <f aca="false">FilterOPk!M$37</f>
        <v>0</v>
      </c>
      <c r="P2271" s="50" t="n">
        <f aca="false">FilterOPk!N$37</f>
        <v>0</v>
      </c>
      <c r="Q2271" s="51" t="n">
        <f aca="false">FilterOPk!O$37</f>
        <v>0</v>
      </c>
    </row>
    <row r="2272" customFormat="false" ht="12.75" hidden="false" customHeight="false" outlineLevel="0" collapsed="false">
      <c r="B2272" s="85" t="str">
        <f aca="false">FilterOPk!A$38</f>
        <v>Tom May</v>
      </c>
      <c r="C2272" s="13" t="n">
        <f aca="false">C2271+1</f>
        <v>2271</v>
      </c>
      <c r="D2272" s="50" t="n">
        <f aca="false">FilterOPk!B$38</f>
        <v>0</v>
      </c>
      <c r="E2272" s="50" t="n">
        <f aca="false">FilterOPk!C$38</f>
        <v>0</v>
      </c>
      <c r="F2272" s="50" t="n">
        <f aca="false">FilterOPk!D$38</f>
        <v>0</v>
      </c>
      <c r="G2272" s="50" t="n">
        <f aca="false">FilterOPk!E$38</f>
        <v>0</v>
      </c>
      <c r="H2272" s="50" t="n">
        <f aca="false">FilterOPk!F$38</f>
        <v>0</v>
      </c>
      <c r="I2272" s="50" t="n">
        <f aca="false">FilterOPk!G$38</f>
        <v>0</v>
      </c>
      <c r="J2272" s="50" t="n">
        <f aca="false">FilterOPk!H$38</f>
        <v>0</v>
      </c>
      <c r="K2272" s="50" t="n">
        <f aca="false">FilterOPk!I$38</f>
        <v>0</v>
      </c>
      <c r="L2272" s="50" t="n">
        <f aca="false">FilterOPk!J$38</f>
        <v>0</v>
      </c>
      <c r="M2272" s="50" t="n">
        <f aca="false">FilterOPk!K$38</f>
        <v>0</v>
      </c>
      <c r="N2272" s="50" t="n">
        <f aca="false">FilterOPk!L$38</f>
        <v>0</v>
      </c>
      <c r="O2272" s="50" t="n">
        <f aca="false">FilterOPk!M$38</f>
        <v>0</v>
      </c>
      <c r="P2272" s="50" t="n">
        <f aca="false">FilterOPk!N$38</f>
        <v>0</v>
      </c>
      <c r="Q2272" s="51" t="n">
        <f aca="false">FilterOPk!O$38</f>
        <v>0</v>
      </c>
    </row>
    <row r="2273" customFormat="false" ht="12.75" hidden="false" customHeight="false" outlineLevel="0" collapsed="false">
      <c r="B2273" s="85" t="str">
        <f aca="false">FilterOPk!A$39</f>
        <v>Clint Dean</v>
      </c>
      <c r="C2273" s="13" t="n">
        <f aca="false">C2272+1</f>
        <v>2272</v>
      </c>
      <c r="D2273" s="50" t="n">
        <f aca="false">FilterOPk!B$39</f>
        <v>0</v>
      </c>
      <c r="E2273" s="50" t="n">
        <f aca="false">FilterOPk!C$39</f>
        <v>0</v>
      </c>
      <c r="F2273" s="50" t="n">
        <f aca="false">FilterOPk!D$39</f>
        <v>0</v>
      </c>
      <c r="G2273" s="50" t="n">
        <f aca="false">FilterOPk!E$39</f>
        <v>0</v>
      </c>
      <c r="H2273" s="50" t="n">
        <f aca="false">FilterOPk!F$39</f>
        <v>0</v>
      </c>
      <c r="I2273" s="50" t="n">
        <f aca="false">FilterOPk!G$39</f>
        <v>0</v>
      </c>
      <c r="J2273" s="50" t="n">
        <f aca="false">FilterOPk!H$39</f>
        <v>0</v>
      </c>
      <c r="K2273" s="50" t="n">
        <f aca="false">FilterOPk!I$39</f>
        <v>0</v>
      </c>
      <c r="L2273" s="50" t="n">
        <f aca="false">FilterOPk!J$39</f>
        <v>0</v>
      </c>
      <c r="M2273" s="50" t="n">
        <f aca="false">FilterOPk!K$39</f>
        <v>0</v>
      </c>
      <c r="N2273" s="50" t="n">
        <f aca="false">FilterOPk!L$39</f>
        <v>0</v>
      </c>
      <c r="O2273" s="50" t="n">
        <f aca="false">FilterOPk!M$39</f>
        <v>0</v>
      </c>
      <c r="P2273" s="50" t="n">
        <f aca="false">FilterOPk!N$39</f>
        <v>0</v>
      </c>
      <c r="Q2273" s="51" t="n">
        <f aca="false">FilterOPk!O$39</f>
        <v>0</v>
      </c>
    </row>
    <row r="2274" customFormat="false" ht="12.75" hidden="false" customHeight="false" outlineLevel="0" collapsed="false">
      <c r="B2274" s="85" t="str">
        <f aca="false">FilterOPk!A$40</f>
        <v>Rob Benson</v>
      </c>
      <c r="C2274" s="13" t="n">
        <f aca="false">C2273+1</f>
        <v>2273</v>
      </c>
      <c r="D2274" s="50" t="n">
        <f aca="false">FilterOPk!B$40</f>
        <v>0</v>
      </c>
      <c r="E2274" s="50" t="n">
        <f aca="false">FilterOPk!C$40</f>
        <v>0</v>
      </c>
      <c r="F2274" s="50" t="n">
        <f aca="false">FilterOPk!D$40</f>
        <v>0</v>
      </c>
      <c r="G2274" s="50" t="n">
        <f aca="false">FilterOPk!E$40</f>
        <v>0</v>
      </c>
      <c r="H2274" s="50" t="n">
        <f aca="false">FilterOPk!F$40</f>
        <v>0</v>
      </c>
      <c r="I2274" s="50" t="n">
        <f aca="false">FilterOPk!G$40</f>
        <v>0</v>
      </c>
      <c r="J2274" s="50" t="n">
        <f aca="false">FilterOPk!H$40</f>
        <v>0</v>
      </c>
      <c r="K2274" s="50" t="n">
        <f aca="false">FilterOPk!I$40</f>
        <v>0</v>
      </c>
      <c r="L2274" s="50" t="n">
        <f aca="false">FilterOPk!J$40</f>
        <v>0</v>
      </c>
      <c r="M2274" s="50" t="n">
        <f aca="false">FilterOPk!K$40</f>
        <v>0</v>
      </c>
      <c r="N2274" s="50" t="n">
        <f aca="false">FilterOPk!L$40</f>
        <v>0</v>
      </c>
      <c r="O2274" s="50" t="n">
        <f aca="false">FilterOPk!M$40</f>
        <v>0</v>
      </c>
      <c r="P2274" s="50" t="n">
        <f aca="false">FilterOPk!N$40</f>
        <v>0</v>
      </c>
      <c r="Q2274" s="51" t="n">
        <f aca="false">FilterOPk!O$40</f>
        <v>0</v>
      </c>
    </row>
    <row r="2275" customFormat="false" ht="12.75" hidden="false" customHeight="false" outlineLevel="0" collapsed="false">
      <c r="B2275" s="85" t="str">
        <f aca="false">FilterOPk!A$41</f>
        <v>Matt Lorenz</v>
      </c>
      <c r="C2275" s="13" t="n">
        <f aca="false">C2274+1</f>
        <v>2274</v>
      </c>
      <c r="D2275" s="50" t="n">
        <f aca="false">FilterOPk!B$41</f>
        <v>0</v>
      </c>
      <c r="E2275" s="50" t="n">
        <f aca="false">FilterOPk!C$41</f>
        <v>0</v>
      </c>
      <c r="F2275" s="50" t="n">
        <f aca="false">FilterOPk!D$41</f>
        <v>0</v>
      </c>
      <c r="G2275" s="50" t="n">
        <f aca="false">FilterOPk!E$41</f>
        <v>0</v>
      </c>
      <c r="H2275" s="50" t="n">
        <f aca="false">FilterOPk!F$41</f>
        <v>0</v>
      </c>
      <c r="I2275" s="50" t="n">
        <f aca="false">FilterOPk!G$41</f>
        <v>0</v>
      </c>
      <c r="J2275" s="50" t="n">
        <f aca="false">FilterOPk!H$41</f>
        <v>0</v>
      </c>
      <c r="K2275" s="50" t="n">
        <f aca="false">FilterOPk!I$41</f>
        <v>0</v>
      </c>
      <c r="L2275" s="50" t="n">
        <f aca="false">FilterOPk!J$41</f>
        <v>0</v>
      </c>
      <c r="M2275" s="50" t="n">
        <f aca="false">FilterOPk!K$41</f>
        <v>0</v>
      </c>
      <c r="N2275" s="50" t="n">
        <f aca="false">FilterOPk!L$41</f>
        <v>0</v>
      </c>
      <c r="O2275" s="50" t="n">
        <f aca="false">FilterOPk!M$41</f>
        <v>0</v>
      </c>
      <c r="P2275" s="50" t="n">
        <f aca="false">FilterOPk!N$41</f>
        <v>0</v>
      </c>
      <c r="Q2275" s="51" t="n">
        <f aca="false">FilterOPk!O$41</f>
        <v>0</v>
      </c>
    </row>
    <row r="2276" customFormat="false" ht="12.75" hidden="false" customHeight="false" outlineLevel="0" collapsed="false">
      <c r="B2276" s="85" t="str">
        <f aca="false">FilterOPk!A$42</f>
        <v>John Forney</v>
      </c>
      <c r="C2276" s="13" t="n">
        <f aca="false">C2275+1</f>
        <v>2275</v>
      </c>
      <c r="D2276" s="50" t="n">
        <f aca="false">FilterOPk!B$42</f>
        <v>0</v>
      </c>
      <c r="E2276" s="50" t="n">
        <f aca="false">FilterOPk!C$42</f>
        <v>0</v>
      </c>
      <c r="F2276" s="50" t="n">
        <f aca="false">FilterOPk!D$42</f>
        <v>0</v>
      </c>
      <c r="G2276" s="50" t="n">
        <f aca="false">FilterOPk!E$42</f>
        <v>0</v>
      </c>
      <c r="H2276" s="50" t="n">
        <f aca="false">FilterOPk!F$42</f>
        <v>0</v>
      </c>
      <c r="I2276" s="50" t="n">
        <f aca="false">FilterOPk!G$42</f>
        <v>0</v>
      </c>
      <c r="J2276" s="50" t="n">
        <f aca="false">FilterOPk!H$42</f>
        <v>0</v>
      </c>
      <c r="K2276" s="50" t="n">
        <f aca="false">FilterOPk!I$42</f>
        <v>0</v>
      </c>
      <c r="L2276" s="50" t="n">
        <f aca="false">FilterOPk!J$42</f>
        <v>0</v>
      </c>
      <c r="M2276" s="50" t="n">
        <f aca="false">FilterOPk!K$42</f>
        <v>0</v>
      </c>
      <c r="N2276" s="50" t="n">
        <f aca="false">FilterOPk!L$42</f>
        <v>0</v>
      </c>
      <c r="O2276" s="50" t="n">
        <f aca="false">FilterOPk!M$42</f>
        <v>0</v>
      </c>
      <c r="P2276" s="50" t="n">
        <f aca="false">FilterOPk!N$42</f>
        <v>0</v>
      </c>
      <c r="Q2276" s="51" t="n">
        <f aca="false">FilterOPk!O$42</f>
        <v>0</v>
      </c>
    </row>
    <row r="2277" customFormat="false" ht="12.75" hidden="false" customHeight="false" outlineLevel="0" collapsed="false">
      <c r="B2277" s="85" t="str">
        <f aca="false">FilterOPk!A$43</f>
        <v>Mike Carson</v>
      </c>
      <c r="C2277" s="13" t="n">
        <f aca="false">C2276+1</f>
        <v>2276</v>
      </c>
      <c r="D2277" s="50" t="n">
        <f aca="false">FilterOPk!B$43</f>
        <v>0</v>
      </c>
      <c r="E2277" s="50" t="n">
        <f aca="false">FilterOPk!C$43</f>
        <v>0</v>
      </c>
      <c r="F2277" s="50" t="n">
        <f aca="false">FilterOPk!D$43</f>
        <v>0</v>
      </c>
      <c r="G2277" s="50" t="n">
        <f aca="false">FilterOPk!E$43</f>
        <v>0</v>
      </c>
      <c r="H2277" s="50" t="n">
        <f aca="false">FilterOPk!F$43</f>
        <v>0</v>
      </c>
      <c r="I2277" s="50" t="n">
        <f aca="false">FilterOPk!G$43</f>
        <v>0</v>
      </c>
      <c r="J2277" s="50" t="n">
        <f aca="false">FilterOPk!H$43</f>
        <v>0</v>
      </c>
      <c r="K2277" s="50" t="n">
        <f aca="false">FilterOPk!I$43</f>
        <v>0</v>
      </c>
      <c r="L2277" s="50" t="n">
        <f aca="false">FilterOPk!J$43</f>
        <v>0</v>
      </c>
      <c r="M2277" s="50" t="n">
        <f aca="false">FilterOPk!K$43</f>
        <v>0</v>
      </c>
      <c r="N2277" s="50" t="n">
        <f aca="false">FilterOPk!L$43</f>
        <v>0</v>
      </c>
      <c r="O2277" s="50" t="n">
        <f aca="false">FilterOPk!M$43</f>
        <v>0</v>
      </c>
      <c r="P2277" s="50" t="n">
        <f aca="false">FilterOPk!N$43</f>
        <v>0</v>
      </c>
      <c r="Q2277" s="51" t="n">
        <f aca="false">FilterOPk!O$43</f>
        <v>0</v>
      </c>
    </row>
    <row r="2278" customFormat="false" ht="12.75" hidden="false" customHeight="false" outlineLevel="0" collapsed="false">
      <c r="B2278" s="85" t="str">
        <f aca="false">FilterOPk!A$44</f>
        <v>Chris Dorland</v>
      </c>
      <c r="C2278" s="13" t="n">
        <f aca="false">C2277+1</f>
        <v>2277</v>
      </c>
      <c r="D2278" s="50" t="n">
        <f aca="false">FilterOPk!B$44</f>
        <v>0</v>
      </c>
      <c r="E2278" s="50" t="n">
        <f aca="false">FilterOPk!C$44</f>
        <v>0</v>
      </c>
      <c r="F2278" s="50" t="n">
        <f aca="false">FilterOPk!D$44</f>
        <v>0</v>
      </c>
      <c r="G2278" s="50" t="n">
        <f aca="false">FilterOPk!E$44</f>
        <v>0</v>
      </c>
      <c r="H2278" s="50" t="n">
        <f aca="false">FilterOPk!F$44</f>
        <v>0</v>
      </c>
      <c r="I2278" s="50" t="n">
        <f aca="false">FilterOPk!G$44</f>
        <v>0</v>
      </c>
      <c r="J2278" s="50" t="n">
        <f aca="false">FilterOPk!H$44</f>
        <v>0</v>
      </c>
      <c r="K2278" s="50" t="n">
        <f aca="false">FilterOPk!I$44</f>
        <v>0</v>
      </c>
      <c r="L2278" s="50" t="n">
        <f aca="false">FilterOPk!J$44</f>
        <v>0</v>
      </c>
      <c r="M2278" s="50" t="n">
        <f aca="false">FilterOPk!K$44</f>
        <v>0</v>
      </c>
      <c r="N2278" s="50" t="n">
        <f aca="false">FilterOPk!L$44</f>
        <v>0</v>
      </c>
      <c r="O2278" s="50" t="n">
        <f aca="false">FilterOPk!M$44</f>
        <v>0</v>
      </c>
      <c r="P2278" s="50" t="n">
        <f aca="false">FilterOPk!N$44</f>
        <v>0</v>
      </c>
      <c r="Q2278" s="51" t="n">
        <f aca="false">FilterOPk!O$44</f>
        <v>0</v>
      </c>
    </row>
    <row r="2279" customFormat="false" ht="12.75" hidden="false" customHeight="false" outlineLevel="0" collapsed="false">
      <c r="B2279" s="85" t="str">
        <f aca="false">FilterOPk!A$45</f>
        <v>Jeff King</v>
      </c>
      <c r="C2279" s="13" t="n">
        <f aca="false">C2278+1</f>
        <v>2278</v>
      </c>
      <c r="D2279" s="50" t="n">
        <f aca="false">FilterOPk!B$45</f>
        <v>0</v>
      </c>
      <c r="E2279" s="50" t="n">
        <f aca="false">FilterOPk!C$45</f>
        <v>0</v>
      </c>
      <c r="F2279" s="50" t="n">
        <f aca="false">FilterOPk!D$45</f>
        <v>0</v>
      </c>
      <c r="G2279" s="50" t="n">
        <f aca="false">FilterOPk!E$45</f>
        <v>0</v>
      </c>
      <c r="H2279" s="50" t="n">
        <f aca="false">FilterOPk!F$45</f>
        <v>0</v>
      </c>
      <c r="I2279" s="50" t="n">
        <f aca="false">FilterOPk!G$45</f>
        <v>0</v>
      </c>
      <c r="J2279" s="50" t="n">
        <f aca="false">FilterOPk!H$45</f>
        <v>0</v>
      </c>
      <c r="K2279" s="50" t="n">
        <f aca="false">FilterOPk!I$45</f>
        <v>0</v>
      </c>
      <c r="L2279" s="50" t="n">
        <f aca="false">FilterOPk!J$45</f>
        <v>0</v>
      </c>
      <c r="M2279" s="50" t="n">
        <f aca="false">FilterOPk!K$45</f>
        <v>0</v>
      </c>
      <c r="N2279" s="50" t="n">
        <f aca="false">FilterOPk!L$45</f>
        <v>0</v>
      </c>
      <c r="O2279" s="50" t="n">
        <f aca="false">FilterOPk!M$45</f>
        <v>0</v>
      </c>
      <c r="P2279" s="50" t="n">
        <f aca="false">FilterOPk!N$45</f>
        <v>0</v>
      </c>
      <c r="Q2279" s="51" t="n">
        <f aca="false">FilterOPk!O$45</f>
        <v>0</v>
      </c>
    </row>
    <row r="2280" customFormat="false" ht="12.75" hidden="false" customHeight="false" outlineLevel="0" collapsed="false">
      <c r="B2280" s="85" t="n">
        <f aca="false">FilterOPk!A$46</f>
        <v>0</v>
      </c>
      <c r="C2280" s="13" t="n">
        <f aca="false">C2279+1</f>
        <v>2279</v>
      </c>
      <c r="D2280" s="50" t="n">
        <f aca="false">FilterOPk!B$46</f>
        <v>0</v>
      </c>
      <c r="E2280" s="50" t="n">
        <f aca="false">FilterOPk!C$46</f>
        <v>0</v>
      </c>
      <c r="F2280" s="50" t="n">
        <f aca="false">FilterOPk!D$46</f>
        <v>0</v>
      </c>
      <c r="G2280" s="50" t="n">
        <f aca="false">FilterOPk!E$46</f>
        <v>0</v>
      </c>
      <c r="H2280" s="50" t="n">
        <f aca="false">FilterOPk!F$46</f>
        <v>0</v>
      </c>
      <c r="I2280" s="50" t="n">
        <f aca="false">FilterOPk!G$46</f>
        <v>0</v>
      </c>
      <c r="J2280" s="50" t="n">
        <f aca="false">FilterOPk!H$46</f>
        <v>0</v>
      </c>
      <c r="K2280" s="50" t="n">
        <f aca="false">FilterOPk!I$46</f>
        <v>0</v>
      </c>
      <c r="L2280" s="50" t="n">
        <f aca="false">FilterOPk!J$46</f>
        <v>0</v>
      </c>
      <c r="M2280" s="50" t="n">
        <f aca="false">FilterOPk!K$46</f>
        <v>0</v>
      </c>
      <c r="N2280" s="50" t="n">
        <f aca="false">FilterOPk!L$46</f>
        <v>0</v>
      </c>
      <c r="O2280" s="50" t="n">
        <f aca="false">FilterOPk!M$46</f>
        <v>0</v>
      </c>
      <c r="P2280" s="50" t="n">
        <f aca="false">FilterOPk!N$46</f>
        <v>0</v>
      </c>
      <c r="Q2280" s="51" t="n">
        <f aca="false">FilterOPk!O$46</f>
        <v>0</v>
      </c>
    </row>
    <row r="2281" customFormat="false" ht="12.75" hidden="false" customHeight="false" outlineLevel="0" collapsed="false">
      <c r="B2281" s="87" t="n">
        <f aca="false">FilterOPk!A$47</f>
        <v>0</v>
      </c>
      <c r="C2281" s="64" t="n">
        <f aca="false">C2280+1</f>
        <v>2280</v>
      </c>
      <c r="D2281" s="54" t="n">
        <f aca="false">FilterOPk!B$47</f>
        <v>0</v>
      </c>
      <c r="E2281" s="54" t="n">
        <f aca="false">FilterOPk!C$47</f>
        <v>0</v>
      </c>
      <c r="F2281" s="54" t="n">
        <f aca="false">FilterOPk!D$47</f>
        <v>0</v>
      </c>
      <c r="G2281" s="54" t="n">
        <f aca="false">FilterOPk!E$47</f>
        <v>0</v>
      </c>
      <c r="H2281" s="54" t="n">
        <f aca="false">FilterOPk!F$47</f>
        <v>0</v>
      </c>
      <c r="I2281" s="54" t="n">
        <f aca="false">FilterOPk!G$47</f>
        <v>0</v>
      </c>
      <c r="J2281" s="54" t="n">
        <f aca="false">FilterOPk!H$47</f>
        <v>0</v>
      </c>
      <c r="K2281" s="54" t="n">
        <f aca="false">FilterOPk!I$47</f>
        <v>0</v>
      </c>
      <c r="L2281" s="54" t="n">
        <f aca="false">FilterOPk!J$47</f>
        <v>0</v>
      </c>
      <c r="M2281" s="54" t="n">
        <f aca="false">FilterOPk!K$47</f>
        <v>0</v>
      </c>
      <c r="N2281" s="54" t="n">
        <f aca="false">FilterOPk!L$47</f>
        <v>0</v>
      </c>
      <c r="O2281" s="54" t="n">
        <f aca="false">FilterOPk!M$47</f>
        <v>0</v>
      </c>
      <c r="P2281" s="54" t="n">
        <f aca="false">FilterOPk!N$47</f>
        <v>0</v>
      </c>
      <c r="Q2281" s="55" t="n">
        <f aca="false">FilterOPk!O$47</f>
        <v>0</v>
      </c>
    </row>
    <row r="2282" customFormat="false" ht="12.75" hidden="false" customHeight="false" outlineLevel="0" collapsed="false">
      <c r="A2282" s="0" t="n">
        <f aca="false">A2242+1</f>
        <v>58</v>
      </c>
      <c r="B2282" s="57" t="n">
        <f aca="false">FilterOPk!D$1</f>
        <v>36907</v>
      </c>
      <c r="C2282" s="58" t="n">
        <f aca="false">C2281+1</f>
        <v>2281</v>
      </c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83"/>
    </row>
    <row r="2283" customFormat="false" ht="12.75" hidden="false" customHeight="false" outlineLevel="0" collapsed="false">
      <c r="B2283" s="61"/>
      <c r="C2283" s="13" t="n">
        <f aca="false">C2282+1</f>
        <v>2282</v>
      </c>
      <c r="D2283" s="13"/>
      <c r="E2283" s="21" t="s">
        <v>5</v>
      </c>
      <c r="F2283" s="21" t="s">
        <v>6</v>
      </c>
      <c r="G2283" s="21" t="s">
        <v>7</v>
      </c>
      <c r="H2283" s="21" t="s">
        <v>8</v>
      </c>
      <c r="I2283" s="21" t="s">
        <v>9</v>
      </c>
      <c r="J2283" s="21" t="s">
        <v>10</v>
      </c>
      <c r="K2283" s="21" t="s">
        <v>11</v>
      </c>
      <c r="L2283" s="21" t="s">
        <v>12</v>
      </c>
      <c r="M2283" s="21" t="s">
        <v>13</v>
      </c>
      <c r="N2283" s="21" t="s">
        <v>14</v>
      </c>
      <c r="O2283" s="21" t="n">
        <v>2002</v>
      </c>
      <c r="P2283" s="21" t="s">
        <v>15</v>
      </c>
      <c r="Q2283" s="84" t="s">
        <v>16</v>
      </c>
    </row>
    <row r="2284" customFormat="false" ht="12.75" hidden="false" customHeight="false" outlineLevel="0" collapsed="false">
      <c r="B2284" s="85" t="str">
        <f aca="false">FilterOPk!A$9</f>
        <v>Power positions</v>
      </c>
      <c r="C2284" s="13" t="n">
        <f aca="false">C2283+1</f>
        <v>2283</v>
      </c>
      <c r="D2284" s="13" t="s">
        <v>4</v>
      </c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86"/>
    </row>
    <row r="2285" customFormat="false" ht="12.75" hidden="false" customHeight="false" outlineLevel="0" collapsed="false">
      <c r="B2285" s="85" t="str">
        <f aca="false">FilterOPk!A$10</f>
        <v>East Position</v>
      </c>
      <c r="C2285" s="13" t="n">
        <f aca="false">C2284+1</f>
        <v>2284</v>
      </c>
      <c r="D2285" s="50" t="n">
        <f aca="false">FilterOPk!B$10</f>
        <v>34784396.7946123</v>
      </c>
      <c r="E2285" s="50" t="n">
        <f aca="false">FilterOPk!C$10</f>
        <v>139428.68</v>
      </c>
      <c r="F2285" s="50" t="n">
        <f aca="false">FilterOPk!D$10</f>
        <v>244540.42</v>
      </c>
      <c r="G2285" s="50" t="n">
        <f aca="false">FilterOPk!E$10</f>
        <v>352018.99</v>
      </c>
      <c r="H2285" s="50" t="n">
        <f aca="false">FilterOPk!F$10</f>
        <v>454047.41</v>
      </c>
      <c r="I2285" s="50" t="n">
        <f aca="false">FilterOPk!G$10</f>
        <v>460700.87</v>
      </c>
      <c r="J2285" s="50" t="n">
        <f aca="false">FilterOPk!H$10</f>
        <v>371715.26</v>
      </c>
      <c r="K2285" s="50" t="n">
        <f aca="false">FilterOPk!I$10</f>
        <v>743238.67</v>
      </c>
      <c r="L2285" s="50" t="n">
        <f aca="false">FilterOPk!J$10</f>
        <v>433572.73</v>
      </c>
      <c r="M2285" s="50" t="n">
        <f aca="false">FilterOPk!K$10</f>
        <v>1264075.99</v>
      </c>
      <c r="N2285" s="50" t="n">
        <f aca="false">FilterOPk!L$10</f>
        <v>4463339.02</v>
      </c>
      <c r="O2285" s="50" t="n">
        <f aca="false">FilterOPk!M$10</f>
        <v>-232298.41</v>
      </c>
      <c r="P2285" s="50" t="n">
        <f aca="false">FilterOPk!N$10</f>
        <v>1174384.84</v>
      </c>
      <c r="Q2285" s="51" t="n">
        <f aca="false">FilterOPk!O$10</f>
        <v>5405425.45</v>
      </c>
    </row>
    <row r="2286" customFormat="false" ht="12.75" hidden="false" customHeight="false" outlineLevel="0" collapsed="false">
      <c r="B2286" s="85" t="str">
        <f aca="false">FilterOPk!A$11</f>
        <v>East Power Mgmt</v>
      </c>
      <c r="C2286" s="13" t="n">
        <f aca="false">C2285+1</f>
        <v>2285</v>
      </c>
      <c r="D2286" s="50" t="n">
        <f aca="false">FilterOPk!B$11</f>
        <v>7547347.04451418</v>
      </c>
      <c r="E2286" s="50" t="n">
        <f aca="false">FilterOPk!C$11</f>
        <v>0</v>
      </c>
      <c r="F2286" s="50" t="n">
        <f aca="false">FilterOPk!D$11</f>
        <v>0</v>
      </c>
      <c r="G2286" s="50" t="n">
        <f aca="false">FilterOPk!E$11</f>
        <v>0</v>
      </c>
      <c r="H2286" s="50" t="n">
        <f aca="false">FilterOPk!F$11</f>
        <v>0</v>
      </c>
      <c r="I2286" s="50" t="n">
        <f aca="false">FilterOPk!G$11</f>
        <v>0</v>
      </c>
      <c r="J2286" s="50" t="n">
        <f aca="false">FilterOPk!H$11</f>
        <v>0</v>
      </c>
      <c r="K2286" s="50" t="n">
        <f aca="false">FilterOPk!I$11</f>
        <v>0</v>
      </c>
      <c r="L2286" s="50" t="n">
        <f aca="false">FilterOPk!J$11</f>
        <v>0</v>
      </c>
      <c r="M2286" s="50" t="n">
        <f aca="false">FilterOPk!K$11</f>
        <v>0</v>
      </c>
      <c r="N2286" s="50" t="n">
        <f aca="false">FilterOPk!L$11</f>
        <v>0</v>
      </c>
      <c r="O2286" s="50" t="n">
        <f aca="false">FilterOPk!M$11</f>
        <v>0</v>
      </c>
      <c r="P2286" s="50" t="n">
        <f aca="false">FilterOPk!N$11</f>
        <v>0</v>
      </c>
      <c r="Q2286" s="51" t="n">
        <f aca="false">FilterOPk!O$11</f>
        <v>0</v>
      </c>
    </row>
    <row r="2287" customFormat="false" ht="12.75" hidden="false" customHeight="false" outlineLevel="0" collapsed="false">
      <c r="B2287" s="85" t="str">
        <f aca="false">FilterOPk!A$12</f>
        <v>Long Term Options</v>
      </c>
      <c r="C2287" s="13" t="n">
        <f aca="false">C2286+1</f>
        <v>2286</v>
      </c>
      <c r="D2287" s="50" t="n">
        <f aca="false">FilterOPk!B$12</f>
        <v>0</v>
      </c>
      <c r="E2287" s="50" t="n">
        <f aca="false">FilterOPk!C$12</f>
        <v>0</v>
      </c>
      <c r="F2287" s="50" t="n">
        <f aca="false">FilterOPk!D$12</f>
        <v>0</v>
      </c>
      <c r="G2287" s="50" t="n">
        <f aca="false">FilterOPk!E$12</f>
        <v>0</v>
      </c>
      <c r="H2287" s="50" t="n">
        <f aca="false">FilterOPk!F$12</f>
        <v>0</v>
      </c>
      <c r="I2287" s="50" t="n">
        <f aca="false">FilterOPk!G$12</f>
        <v>0</v>
      </c>
      <c r="J2287" s="50" t="n">
        <f aca="false">FilterOPk!H$12</f>
        <v>0</v>
      </c>
      <c r="K2287" s="50" t="n">
        <f aca="false">FilterOPk!I$12</f>
        <v>0</v>
      </c>
      <c r="L2287" s="50" t="n">
        <f aca="false">FilterOPk!J$12</f>
        <v>0</v>
      </c>
      <c r="M2287" s="50" t="n">
        <f aca="false">FilterOPk!K$12</f>
        <v>0</v>
      </c>
      <c r="N2287" s="50" t="n">
        <f aca="false">FilterOPk!L$12</f>
        <v>0</v>
      </c>
      <c r="O2287" s="50" t="n">
        <f aca="false">FilterOPk!M$12</f>
        <v>0</v>
      </c>
      <c r="P2287" s="50" t="n">
        <f aca="false">FilterOPk!N$12</f>
        <v>0</v>
      </c>
      <c r="Q2287" s="51" t="n">
        <f aca="false">FilterOPk!O$12</f>
        <v>0</v>
      </c>
    </row>
    <row r="2288" customFormat="false" ht="12.75" hidden="false" customHeight="false" outlineLevel="0" collapsed="false">
      <c r="B2288" s="85" t="str">
        <f aca="false">FilterOPk!A$13</f>
        <v>LT-MIDWEST</v>
      </c>
      <c r="C2288" s="13" t="n">
        <f aca="false">C2287+1</f>
        <v>2287</v>
      </c>
      <c r="D2288" s="50" t="n">
        <f aca="false">FilterOPk!B$13</f>
        <v>7151089.47366245</v>
      </c>
      <c r="E2288" s="50" t="n">
        <f aca="false">FilterOPk!C$13</f>
        <v>36317.39</v>
      </c>
      <c r="F2288" s="50" t="n">
        <f aca="false">FilterOPk!D$13</f>
        <v>95142.77</v>
      </c>
      <c r="G2288" s="50" t="n">
        <f aca="false">FilterOPk!E$13</f>
        <v>106523.31</v>
      </c>
      <c r="H2288" s="50" t="n">
        <f aca="false">FilterOPk!F$13</f>
        <v>103615.07</v>
      </c>
      <c r="I2288" s="50" t="n">
        <f aca="false">FilterOPk!G$13</f>
        <v>106049.09</v>
      </c>
      <c r="J2288" s="50" t="n">
        <f aca="false">FilterOPk!H$13</f>
        <v>78310</v>
      </c>
      <c r="K2288" s="50" t="n">
        <f aca="false">FilterOPk!I$13</f>
        <v>160210.16</v>
      </c>
      <c r="L2288" s="50" t="n">
        <f aca="false">FilterOPk!J$13</f>
        <v>108136.49</v>
      </c>
      <c r="M2288" s="50" t="n">
        <f aca="false">FilterOPk!K$13</f>
        <v>312653.19</v>
      </c>
      <c r="N2288" s="50" t="n">
        <f aca="false">FilterOPk!L$13</f>
        <v>1106957.47</v>
      </c>
      <c r="O2288" s="50" t="n">
        <f aca="false">FilterOPk!M$13</f>
        <v>-124610.37</v>
      </c>
      <c r="P2288" s="50" t="n">
        <f aca="false">FilterOPk!N$13</f>
        <v>893459.31</v>
      </c>
      <c r="Q2288" s="51" t="n">
        <f aca="false">FilterOPk!O$13</f>
        <v>1875806.41</v>
      </c>
    </row>
    <row r="2289" customFormat="false" ht="12.75" hidden="false" customHeight="false" outlineLevel="0" collapsed="false">
      <c r="B2289" s="85" t="str">
        <f aca="false">FilterOPk!A$14</f>
        <v>ST-ECAR</v>
      </c>
      <c r="C2289" s="13" t="n">
        <f aca="false">C2288+1</f>
        <v>2288</v>
      </c>
      <c r="D2289" s="50" t="n">
        <f aca="false">FilterOPk!B$14</f>
        <v>238101.441960815</v>
      </c>
      <c r="E2289" s="50" t="n">
        <f aca="false">FilterOPk!C$14</f>
        <v>0</v>
      </c>
      <c r="F2289" s="50" t="n">
        <f aca="false">FilterOPk!D$14</f>
        <v>0</v>
      </c>
      <c r="G2289" s="50" t="n">
        <f aca="false">FilterOPk!E$14</f>
        <v>0</v>
      </c>
      <c r="H2289" s="50" t="n">
        <f aca="false">FilterOPk!F$14</f>
        <v>0</v>
      </c>
      <c r="I2289" s="50" t="n">
        <f aca="false">FilterOPk!G$14</f>
        <v>0</v>
      </c>
      <c r="J2289" s="50" t="n">
        <f aca="false">FilterOPk!H$14</f>
        <v>0</v>
      </c>
      <c r="K2289" s="50" t="n">
        <f aca="false">FilterOPk!I$14</f>
        <v>0</v>
      </c>
      <c r="L2289" s="50" t="n">
        <f aca="false">FilterOPk!J$14</f>
        <v>0</v>
      </c>
      <c r="M2289" s="50" t="n">
        <f aca="false">FilterOPk!K$14</f>
        <v>0</v>
      </c>
      <c r="N2289" s="50" t="n">
        <f aca="false">FilterOPk!L$14</f>
        <v>0</v>
      </c>
      <c r="O2289" s="50" t="n">
        <f aca="false">FilterOPk!M$14</f>
        <v>0</v>
      </c>
      <c r="P2289" s="50" t="n">
        <f aca="false">FilterOPk!N$14</f>
        <v>0</v>
      </c>
      <c r="Q2289" s="51" t="n">
        <f aca="false">FilterOPk!O$14</f>
        <v>0</v>
      </c>
    </row>
    <row r="2290" customFormat="false" ht="12.75" hidden="false" customHeight="false" outlineLevel="0" collapsed="false">
      <c r="B2290" s="85" t="str">
        <f aca="false">FilterOPk!A$15</f>
        <v>ST- MAPP</v>
      </c>
      <c r="C2290" s="13" t="n">
        <f aca="false">C2289+1</f>
        <v>2289</v>
      </c>
      <c r="D2290" s="50" t="n">
        <f aca="false">FilterOPk!B$15</f>
        <v>254636.614020626</v>
      </c>
      <c r="E2290" s="50" t="n">
        <f aca="false">FilterOPk!C$15</f>
        <v>-1590.85</v>
      </c>
      <c r="F2290" s="50" t="n">
        <f aca="false">FilterOPk!D$15</f>
        <v>-3167.72</v>
      </c>
      <c r="G2290" s="50" t="n">
        <f aca="false">FilterOPk!E$15</f>
        <v>-3546.79</v>
      </c>
      <c r="H2290" s="50" t="n">
        <f aca="false">FilterOPk!F$15</f>
        <v>-3530.89</v>
      </c>
      <c r="I2290" s="50" t="n">
        <f aca="false">FilterOPk!G$15</f>
        <v>0</v>
      </c>
      <c r="J2290" s="50" t="n">
        <f aca="false">FilterOPk!H$15</f>
        <v>0</v>
      </c>
      <c r="K2290" s="50" t="n">
        <f aca="false">FilterOPk!I$15</f>
        <v>0</v>
      </c>
      <c r="L2290" s="50" t="n">
        <f aca="false">FilterOPk!J$15</f>
        <v>0</v>
      </c>
      <c r="M2290" s="50" t="n">
        <f aca="false">FilterOPk!K$15</f>
        <v>0</v>
      </c>
      <c r="N2290" s="50" t="n">
        <f aca="false">FilterOPk!L$15</f>
        <v>-11836.25</v>
      </c>
      <c r="O2290" s="50" t="n">
        <f aca="false">FilterOPk!M$15</f>
        <v>0</v>
      </c>
      <c r="P2290" s="50" t="n">
        <f aca="false">FilterOPk!N$15</f>
        <v>0</v>
      </c>
      <c r="Q2290" s="51" t="n">
        <f aca="false">FilterOPk!O$15</f>
        <v>-11836.25</v>
      </c>
    </row>
    <row r="2291" customFormat="false" ht="12.75" hidden="false" customHeight="false" outlineLevel="0" collapsed="false">
      <c r="B2291" s="85" t="str">
        <f aca="false">FilterOPk!A$16</f>
        <v>ST- MAIN</v>
      </c>
      <c r="C2291" s="13" t="n">
        <f aca="false">C2290+1</f>
        <v>2290</v>
      </c>
      <c r="D2291" s="50" t="n">
        <f aca="false">FilterOPk!B$16</f>
        <v>694293.253349893</v>
      </c>
      <c r="E2291" s="50" t="n">
        <f aca="false">FilterOPk!C$16</f>
        <v>0</v>
      </c>
      <c r="F2291" s="50" t="n">
        <f aca="false">FilterOPk!D$16</f>
        <v>0</v>
      </c>
      <c r="G2291" s="50" t="n">
        <f aca="false">FilterOPk!E$16</f>
        <v>0</v>
      </c>
      <c r="H2291" s="50" t="n">
        <f aca="false">FilterOPk!F$16</f>
        <v>0</v>
      </c>
      <c r="I2291" s="50" t="n">
        <f aca="false">FilterOPk!G$16</f>
        <v>0</v>
      </c>
      <c r="J2291" s="50" t="n">
        <f aca="false">FilterOPk!H$16</f>
        <v>0</v>
      </c>
      <c r="K2291" s="50" t="n">
        <f aca="false">FilterOPk!I$16</f>
        <v>0</v>
      </c>
      <c r="L2291" s="50" t="n">
        <f aca="false">FilterOPk!J$16</f>
        <v>0</v>
      </c>
      <c r="M2291" s="50" t="n">
        <f aca="false">FilterOPk!K$16</f>
        <v>0</v>
      </c>
      <c r="N2291" s="50" t="n">
        <f aca="false">FilterOPk!L$16</f>
        <v>0</v>
      </c>
      <c r="O2291" s="50" t="n">
        <f aca="false">FilterOPk!M$16</f>
        <v>0</v>
      </c>
      <c r="P2291" s="50" t="n">
        <f aca="false">FilterOPk!N$16</f>
        <v>0</v>
      </c>
      <c r="Q2291" s="51" t="n">
        <f aca="false">FilterOPk!O$16</f>
        <v>0</v>
      </c>
    </row>
    <row r="2292" customFormat="false" ht="12.75" hidden="false" customHeight="false" outlineLevel="0" collapsed="false">
      <c r="B2292" s="85" t="str">
        <f aca="false">FilterOPk!A$17</f>
        <v>MW-ANALYST</v>
      </c>
      <c r="C2292" s="13" t="n">
        <f aca="false">C2291+1</f>
        <v>2291</v>
      </c>
      <c r="D2292" s="50" t="n">
        <f aca="false">FilterOPk!B$17</f>
        <v>0</v>
      </c>
      <c r="E2292" s="50" t="n">
        <f aca="false">FilterOPk!C$17</f>
        <v>0</v>
      </c>
      <c r="F2292" s="50" t="n">
        <f aca="false">FilterOPk!D$17</f>
        <v>0</v>
      </c>
      <c r="G2292" s="50" t="n">
        <f aca="false">FilterOPk!E$17</f>
        <v>0</v>
      </c>
      <c r="H2292" s="50" t="n">
        <f aca="false">FilterOPk!F$17</f>
        <v>0</v>
      </c>
      <c r="I2292" s="50" t="n">
        <f aca="false">FilterOPk!G$17</f>
        <v>0</v>
      </c>
      <c r="J2292" s="50" t="n">
        <f aca="false">FilterOPk!H$17</f>
        <v>0</v>
      </c>
      <c r="K2292" s="50" t="n">
        <f aca="false">FilterOPk!I$17</f>
        <v>0</v>
      </c>
      <c r="L2292" s="50" t="n">
        <f aca="false">FilterOPk!J$17</f>
        <v>0</v>
      </c>
      <c r="M2292" s="50" t="n">
        <f aca="false">FilterOPk!K$17</f>
        <v>0</v>
      </c>
      <c r="N2292" s="50" t="n">
        <f aca="false">FilterOPk!L$17</f>
        <v>0</v>
      </c>
      <c r="O2292" s="50" t="n">
        <f aca="false">FilterOPk!M$17</f>
        <v>0</v>
      </c>
      <c r="P2292" s="50" t="n">
        <f aca="false">FilterOPk!N$17</f>
        <v>0</v>
      </c>
      <c r="Q2292" s="51" t="n">
        <f aca="false">FilterOPk!O$17</f>
        <v>0</v>
      </c>
    </row>
    <row r="2293" customFormat="false" ht="12.75" hidden="false" customHeight="false" outlineLevel="0" collapsed="false">
      <c r="B2293" s="85" t="str">
        <f aca="false">FilterOPk!A$18</f>
        <v>LT-NE</v>
      </c>
      <c r="C2293" s="13" t="n">
        <f aca="false">C2292+1</f>
        <v>2292</v>
      </c>
      <c r="D2293" s="50" t="n">
        <f aca="false">FilterOPk!B$18</f>
        <v>6187311.37539291</v>
      </c>
      <c r="E2293" s="50" t="n">
        <f aca="false">FilterOPk!C$18</f>
        <v>38662.79</v>
      </c>
      <c r="F2293" s="50" t="n">
        <f aca="false">FilterOPk!D$18</f>
        <v>89522.8</v>
      </c>
      <c r="G2293" s="50" t="n">
        <f aca="false">FilterOPk!E$18</f>
        <v>158536.19</v>
      </c>
      <c r="H2293" s="50" t="n">
        <f aca="false">FilterOPk!F$18</f>
        <v>261849.24</v>
      </c>
      <c r="I2293" s="50" t="n">
        <f aca="false">FilterOPk!G$18</f>
        <v>291708.83</v>
      </c>
      <c r="J2293" s="50" t="n">
        <f aca="false">FilterOPk!H$18</f>
        <v>228360.42</v>
      </c>
      <c r="K2293" s="50" t="n">
        <f aca="false">FilterOPk!I$18</f>
        <v>445432.42</v>
      </c>
      <c r="L2293" s="50" t="n">
        <f aca="false">FilterOPk!J$18</f>
        <v>266345.8</v>
      </c>
      <c r="M2293" s="50" t="n">
        <f aca="false">FilterOPk!K$18</f>
        <v>801315.09</v>
      </c>
      <c r="N2293" s="50" t="n">
        <f aca="false">FilterOPk!L$18</f>
        <v>2581733.58</v>
      </c>
      <c r="O2293" s="50" t="n">
        <f aca="false">FilterOPk!M$18</f>
        <v>-636932.37</v>
      </c>
      <c r="P2293" s="50" t="n">
        <f aca="false">FilterOPk!N$18</f>
        <v>-2303942.42</v>
      </c>
      <c r="Q2293" s="51" t="n">
        <f aca="false">FilterOPk!O$18</f>
        <v>-359141.210000001</v>
      </c>
    </row>
    <row r="2294" customFormat="false" ht="12.75" hidden="false" customHeight="false" outlineLevel="0" collapsed="false">
      <c r="B2294" s="85" t="str">
        <f aca="false">FilterOPk!A$19</f>
        <v>LT-PJM</v>
      </c>
      <c r="C2294" s="13" t="n">
        <f aca="false">C2293+1</f>
        <v>2293</v>
      </c>
      <c r="D2294" s="50" t="n">
        <f aca="false">FilterOPk!B$19</f>
        <v>1818236.42109565</v>
      </c>
      <c r="E2294" s="50" t="n">
        <f aca="false">FilterOPk!C$19</f>
        <v>0</v>
      </c>
      <c r="F2294" s="50" t="n">
        <f aca="false">FilterOPk!D$19</f>
        <v>19402.28</v>
      </c>
      <c r="G2294" s="50" t="n">
        <f aca="false">FilterOPk!E$19</f>
        <v>57930.92</v>
      </c>
      <c r="H2294" s="50" t="n">
        <f aca="false">FilterOPk!F$19</f>
        <v>59436.7</v>
      </c>
      <c r="I2294" s="50" t="n">
        <f aca="false">FilterOPk!G$19</f>
        <v>19136.52</v>
      </c>
      <c r="J2294" s="50" t="n">
        <f aca="false">FilterOPk!H$19</f>
        <v>18664.41</v>
      </c>
      <c r="K2294" s="50" t="n">
        <f aca="false">FilterOPk!I$19</f>
        <v>33608.82</v>
      </c>
      <c r="L2294" s="50" t="n">
        <f aca="false">FilterOPk!J$19</f>
        <v>20867.53</v>
      </c>
      <c r="M2294" s="50" t="n">
        <f aca="false">FilterOPk!K$19</f>
        <v>56340.86</v>
      </c>
      <c r="N2294" s="50" t="n">
        <f aca="false">FilterOPk!L$19</f>
        <v>285388.04</v>
      </c>
      <c r="O2294" s="50" t="n">
        <f aca="false">FilterOPk!M$19</f>
        <v>-1975.43</v>
      </c>
      <c r="P2294" s="50" t="n">
        <f aca="false">FilterOPk!N$19</f>
        <v>-179963.06</v>
      </c>
      <c r="Q2294" s="51" t="n">
        <f aca="false">FilterOPk!O$19</f>
        <v>103449.55</v>
      </c>
    </row>
    <row r="2295" customFormat="false" ht="12.75" hidden="false" customHeight="false" outlineLevel="0" collapsed="false">
      <c r="B2295" s="85" t="str">
        <f aca="false">FilterOPk!A$20</f>
        <v>LT- NY</v>
      </c>
      <c r="C2295" s="13" t="n">
        <f aca="false">C2294+1</f>
        <v>2294</v>
      </c>
      <c r="D2295" s="50" t="n">
        <f aca="false">FilterOPk!B$20</f>
        <v>0</v>
      </c>
      <c r="E2295" s="50" t="n">
        <f aca="false">FilterOPk!C$20</f>
        <v>-9128.22</v>
      </c>
      <c r="F2295" s="50" t="n">
        <f aca="false">FilterOPk!D$20</f>
        <v>-69725.26</v>
      </c>
      <c r="G2295" s="50" t="n">
        <f aca="false">FilterOPk!E$20</f>
        <v>0</v>
      </c>
      <c r="H2295" s="50" t="n">
        <f aca="false">FilterOPk!F$20</f>
        <v>0</v>
      </c>
      <c r="I2295" s="50" t="n">
        <f aca="false">FilterOPk!G$20</f>
        <v>0</v>
      </c>
      <c r="J2295" s="50" t="n">
        <f aca="false">FilterOPk!H$20</f>
        <v>0</v>
      </c>
      <c r="K2295" s="50" t="n">
        <f aca="false">FilterOPk!I$20</f>
        <v>0</v>
      </c>
      <c r="L2295" s="50" t="n">
        <f aca="false">FilterOPk!J$20</f>
        <v>0</v>
      </c>
      <c r="M2295" s="50" t="n">
        <f aca="false">FilterOPk!K$20</f>
        <v>0</v>
      </c>
      <c r="N2295" s="50" t="n">
        <f aca="false">FilterOPk!L$20</f>
        <v>-78853.48</v>
      </c>
      <c r="O2295" s="50" t="n">
        <f aca="false">FilterOPk!M$20</f>
        <v>0</v>
      </c>
      <c r="P2295" s="50" t="n">
        <f aca="false">FilterOPk!N$20</f>
        <v>12056.92</v>
      </c>
      <c r="Q2295" s="51" t="n">
        <f aca="false">FilterOPk!O$20</f>
        <v>-66796.56</v>
      </c>
    </row>
    <row r="2296" customFormat="false" ht="12.75" hidden="false" customHeight="false" outlineLevel="0" collapsed="false">
      <c r="B2296" s="85" t="str">
        <f aca="false">FilterOPk!A$21</f>
        <v>ST- PJM</v>
      </c>
      <c r="C2296" s="13" t="n">
        <f aca="false">C2295+1</f>
        <v>2295</v>
      </c>
      <c r="D2296" s="50" t="n">
        <f aca="false">FilterOPk!B$21</f>
        <v>1243093.71447674</v>
      </c>
      <c r="E2296" s="50" t="n">
        <f aca="false">FilterOPk!C$21</f>
        <v>13503.06</v>
      </c>
      <c r="F2296" s="50" t="n">
        <f aca="false">FilterOPk!D$21</f>
        <v>0</v>
      </c>
      <c r="G2296" s="50" t="n">
        <f aca="false">FilterOPk!E$21</f>
        <v>0</v>
      </c>
      <c r="H2296" s="50" t="n">
        <f aca="false">FilterOPk!F$21</f>
        <v>0</v>
      </c>
      <c r="I2296" s="50" t="n">
        <f aca="false">FilterOPk!G$21</f>
        <v>0</v>
      </c>
      <c r="J2296" s="50" t="n">
        <f aca="false">FilterOPk!H$21</f>
        <v>0</v>
      </c>
      <c r="K2296" s="50" t="n">
        <f aca="false">FilterOPk!I$21</f>
        <v>0</v>
      </c>
      <c r="L2296" s="50" t="n">
        <f aca="false">FilterOPk!J$21</f>
        <v>0</v>
      </c>
      <c r="M2296" s="50" t="n">
        <f aca="false">FilterOPk!K$21</f>
        <v>0</v>
      </c>
      <c r="N2296" s="50" t="n">
        <f aca="false">FilterOPk!L$21</f>
        <v>13503.06</v>
      </c>
      <c r="O2296" s="50" t="n">
        <f aca="false">FilterOPk!M$21</f>
        <v>0</v>
      </c>
      <c r="P2296" s="50" t="n">
        <f aca="false">FilterOPk!N$21</f>
        <v>0</v>
      </c>
      <c r="Q2296" s="51" t="n">
        <f aca="false">FilterOPk!O$21</f>
        <v>13503.06</v>
      </c>
    </row>
    <row r="2297" customFormat="false" ht="12.75" hidden="false" customHeight="false" outlineLevel="0" collapsed="false">
      <c r="B2297" s="85" t="str">
        <f aca="false">FilterOPk!A$22</f>
        <v>ST- NENG</v>
      </c>
      <c r="C2297" s="13" t="n">
        <f aca="false">C2296+1</f>
        <v>2296</v>
      </c>
      <c r="D2297" s="50" t="n">
        <f aca="false">FilterOPk!B$22</f>
        <v>539719.375927685</v>
      </c>
      <c r="E2297" s="50" t="n">
        <f aca="false">FilterOPk!C$22</f>
        <v>17499.36</v>
      </c>
      <c r="F2297" s="50" t="n">
        <f aca="false">FilterOPk!D$22</f>
        <v>34844.91</v>
      </c>
      <c r="G2297" s="50" t="n">
        <f aca="false">FilterOPk!E$22</f>
        <v>0</v>
      </c>
      <c r="H2297" s="50" t="n">
        <f aca="false">FilterOPk!F$22</f>
        <v>0</v>
      </c>
      <c r="I2297" s="50" t="n">
        <f aca="false">FilterOPk!G$22</f>
        <v>0</v>
      </c>
      <c r="J2297" s="50" t="n">
        <f aca="false">FilterOPk!H$22</f>
        <v>0</v>
      </c>
      <c r="K2297" s="50" t="n">
        <f aca="false">FilterOPk!I$22</f>
        <v>0</v>
      </c>
      <c r="L2297" s="50" t="n">
        <f aca="false">FilterOPk!J$22</f>
        <v>0</v>
      </c>
      <c r="M2297" s="50" t="n">
        <f aca="false">FilterOPk!K$22</f>
        <v>0</v>
      </c>
      <c r="N2297" s="50" t="n">
        <f aca="false">FilterOPk!L$22</f>
        <v>52344.27</v>
      </c>
      <c r="O2297" s="50" t="n">
        <f aca="false">FilterOPk!M$22</f>
        <v>0</v>
      </c>
      <c r="P2297" s="50" t="n">
        <f aca="false">FilterOPk!N$22</f>
        <v>0</v>
      </c>
      <c r="Q2297" s="51" t="n">
        <f aca="false">FilterOPk!O$22</f>
        <v>52344.27</v>
      </c>
    </row>
    <row r="2298" customFormat="false" ht="12.75" hidden="false" customHeight="false" outlineLevel="0" collapsed="false">
      <c r="B2298" s="85" t="str">
        <f aca="false">FilterOPk!A$23</f>
        <v>ST- NY</v>
      </c>
      <c r="C2298" s="13" t="n">
        <f aca="false">C2297+1</f>
        <v>2297</v>
      </c>
      <c r="D2298" s="50" t="n">
        <f aca="false">FilterOPk!B$23</f>
        <v>251437.188425373</v>
      </c>
      <c r="E2298" s="50" t="n">
        <f aca="false">FilterOPk!C$23</f>
        <v>22663</v>
      </c>
      <c r="F2298" s="50" t="n">
        <f aca="false">FilterOPk!D$23</f>
        <v>52267.36</v>
      </c>
      <c r="G2298" s="50" t="n">
        <f aca="false">FilterOPk!E$23</f>
        <v>0</v>
      </c>
      <c r="H2298" s="50" t="n">
        <f aca="false">FilterOPk!F$23</f>
        <v>0</v>
      </c>
      <c r="I2298" s="50" t="n">
        <f aca="false">FilterOPk!G$23</f>
        <v>0</v>
      </c>
      <c r="J2298" s="50" t="n">
        <f aca="false">FilterOPk!H$23</f>
        <v>0</v>
      </c>
      <c r="K2298" s="50" t="n">
        <f aca="false">FilterOPk!I$23</f>
        <v>0</v>
      </c>
      <c r="L2298" s="50" t="n">
        <f aca="false">FilterOPk!J$23</f>
        <v>0</v>
      </c>
      <c r="M2298" s="50" t="n">
        <f aca="false">FilterOPk!K$23</f>
        <v>0</v>
      </c>
      <c r="N2298" s="50" t="n">
        <f aca="false">FilterOPk!L$23</f>
        <v>74930.36</v>
      </c>
      <c r="O2298" s="50" t="n">
        <f aca="false">FilterOPk!M$23</f>
        <v>0</v>
      </c>
      <c r="P2298" s="50" t="n">
        <f aca="false">FilterOPk!N$23</f>
        <v>0</v>
      </c>
      <c r="Q2298" s="51" t="n">
        <f aca="false">FilterOPk!O$23</f>
        <v>74930.36</v>
      </c>
    </row>
    <row r="2299" customFormat="false" ht="12.75" hidden="false" customHeight="false" outlineLevel="0" collapsed="false">
      <c r="B2299" s="85" t="str">
        <f aca="false">FilterOPk!A$24</f>
        <v>NE- PHYS</v>
      </c>
      <c r="C2299" s="13" t="n">
        <f aca="false">C2298+1</f>
        <v>2298</v>
      </c>
      <c r="D2299" s="50" t="n">
        <f aca="false">FilterOPk!B$24</f>
        <v>0</v>
      </c>
      <c r="E2299" s="50" t="n">
        <f aca="false">FilterOPk!C$24</f>
        <v>0</v>
      </c>
      <c r="F2299" s="50" t="n">
        <f aca="false">FilterOPk!D$24</f>
        <v>0</v>
      </c>
      <c r="G2299" s="50" t="n">
        <f aca="false">FilterOPk!E$24</f>
        <v>0</v>
      </c>
      <c r="H2299" s="50" t="n">
        <f aca="false">FilterOPk!F$24</f>
        <v>0</v>
      </c>
      <c r="I2299" s="50" t="n">
        <f aca="false">FilterOPk!G$24</f>
        <v>0</v>
      </c>
      <c r="J2299" s="50" t="n">
        <f aca="false">FilterOPk!H$24</f>
        <v>0</v>
      </c>
      <c r="K2299" s="50" t="n">
        <f aca="false">FilterOPk!I$24</f>
        <v>0</v>
      </c>
      <c r="L2299" s="50" t="n">
        <f aca="false">FilterOPk!J$24</f>
        <v>0</v>
      </c>
      <c r="M2299" s="50" t="n">
        <f aca="false">FilterOPk!K$24</f>
        <v>0</v>
      </c>
      <c r="N2299" s="50" t="n">
        <f aca="false">FilterOPk!L$24</f>
        <v>0</v>
      </c>
      <c r="O2299" s="50" t="n">
        <f aca="false">FilterOPk!M$24</f>
        <v>0</v>
      </c>
      <c r="P2299" s="50" t="n">
        <f aca="false">FilterOPk!N$24</f>
        <v>0</v>
      </c>
      <c r="Q2299" s="51" t="n">
        <f aca="false">FilterOPk!O$24</f>
        <v>0</v>
      </c>
    </row>
    <row r="2300" customFormat="false" ht="12.75" hidden="false" customHeight="false" outlineLevel="0" collapsed="false">
      <c r="B2300" s="85" t="str">
        <f aca="false">FilterOPk!A$25</f>
        <v>LT-Southeast</v>
      </c>
      <c r="C2300" s="13" t="n">
        <f aca="false">C2299+1</f>
        <v>2299</v>
      </c>
      <c r="D2300" s="50" t="n">
        <f aca="false">FilterOPk!B$25</f>
        <v>11411200.8859117</v>
      </c>
      <c r="E2300" s="50" t="n">
        <f aca="false">FilterOPk!C$25</f>
        <v>15825.82</v>
      </c>
      <c r="F2300" s="50" t="n">
        <f aca="false">FilterOPk!D$25</f>
        <v>13250</v>
      </c>
      <c r="G2300" s="50" t="n">
        <f aca="false">FilterOPk!E$25</f>
        <v>24924.1</v>
      </c>
      <c r="H2300" s="50" t="n">
        <f aca="false">FilterOPk!F$25</f>
        <v>24690.47</v>
      </c>
      <c r="I2300" s="50" t="n">
        <f aca="false">FilterOPk!G$25</f>
        <v>26774</v>
      </c>
      <c r="J2300" s="50" t="n">
        <f aca="false">FilterOPk!H$25</f>
        <v>26715</v>
      </c>
      <c r="K2300" s="50" t="n">
        <f aca="false">FilterOPk!I$25</f>
        <v>57358.83</v>
      </c>
      <c r="L2300" s="50" t="n">
        <f aca="false">FilterOPk!J$25</f>
        <v>26146</v>
      </c>
      <c r="M2300" s="50" t="n">
        <f aca="false">FilterOPk!K$25</f>
        <v>75355.31</v>
      </c>
      <c r="N2300" s="50" t="n">
        <f aca="false">FilterOPk!L$25</f>
        <v>291039.53</v>
      </c>
      <c r="O2300" s="50" t="n">
        <f aca="false">FilterOPk!M$25</f>
        <v>-122359</v>
      </c>
      <c r="P2300" s="50" t="n">
        <f aca="false">FilterOPk!N$25</f>
        <v>514428.17</v>
      </c>
      <c r="Q2300" s="51" t="n">
        <f aca="false">FilterOPk!O$25</f>
        <v>683108.7</v>
      </c>
    </row>
    <row r="2301" customFormat="false" ht="12.75" hidden="false" customHeight="false" outlineLevel="0" collapsed="false">
      <c r="B2301" s="85" t="str">
        <f aca="false">FilterOPk!A$26</f>
        <v>ST-SPP</v>
      </c>
      <c r="C2301" s="13" t="n">
        <f aca="false">C2300+1</f>
        <v>2300</v>
      </c>
      <c r="D2301" s="50" t="n">
        <f aca="false">FilterOPk!B$26</f>
        <v>52202.8773549933</v>
      </c>
      <c r="E2301" s="50" t="n">
        <f aca="false">FilterOPk!C$26</f>
        <v>0</v>
      </c>
      <c r="F2301" s="50" t="n">
        <f aca="false">FilterOPk!D$26</f>
        <v>0</v>
      </c>
      <c r="G2301" s="50" t="n">
        <f aca="false">FilterOPk!E$26</f>
        <v>0</v>
      </c>
      <c r="H2301" s="50" t="n">
        <f aca="false">FilterOPk!F$26</f>
        <v>0</v>
      </c>
      <c r="I2301" s="50" t="n">
        <f aca="false">FilterOPk!G$26</f>
        <v>0</v>
      </c>
      <c r="J2301" s="50" t="n">
        <f aca="false">FilterOPk!H$26</f>
        <v>0</v>
      </c>
      <c r="K2301" s="50" t="n">
        <f aca="false">FilterOPk!I$26</f>
        <v>0</v>
      </c>
      <c r="L2301" s="50" t="n">
        <f aca="false">FilterOPk!J$26</f>
        <v>0</v>
      </c>
      <c r="M2301" s="50" t="n">
        <f aca="false">FilterOPk!K$26</f>
        <v>0</v>
      </c>
      <c r="N2301" s="50" t="n">
        <f aca="false">FilterOPk!L$26</f>
        <v>0</v>
      </c>
      <c r="O2301" s="50" t="n">
        <f aca="false">FilterOPk!M$26</f>
        <v>0</v>
      </c>
      <c r="P2301" s="50" t="n">
        <f aca="false">FilterOPk!N$26</f>
        <v>0</v>
      </c>
      <c r="Q2301" s="51" t="n">
        <f aca="false">FilterOPk!O$26</f>
        <v>0</v>
      </c>
    </row>
    <row r="2302" customFormat="false" ht="12.75" hidden="false" customHeight="false" outlineLevel="0" collapsed="false">
      <c r="B2302" s="85" t="str">
        <f aca="false">FilterOPk!A$27</f>
        <v>ST-SERC</v>
      </c>
      <c r="C2302" s="13" t="n">
        <f aca="false">C2301+1</f>
        <v>2301</v>
      </c>
      <c r="D2302" s="50" t="n">
        <f aca="false">FilterOPk!B$27</f>
        <v>686881.973218232</v>
      </c>
      <c r="E2302" s="50" t="n">
        <f aca="false">FilterOPk!C$27</f>
        <v>0</v>
      </c>
      <c r="F2302" s="50" t="n">
        <f aca="false">FilterOPk!D$27</f>
        <v>0</v>
      </c>
      <c r="G2302" s="50" t="n">
        <f aca="false">FilterOPk!E$27</f>
        <v>0</v>
      </c>
      <c r="H2302" s="50" t="n">
        <f aca="false">FilterOPk!F$27</f>
        <v>0</v>
      </c>
      <c r="I2302" s="50" t="n">
        <f aca="false">FilterOPk!G$27</f>
        <v>0</v>
      </c>
      <c r="J2302" s="50" t="n">
        <f aca="false">FilterOPk!H$27</f>
        <v>0</v>
      </c>
      <c r="K2302" s="50" t="n">
        <f aca="false">FilterOPk!I$27</f>
        <v>0</v>
      </c>
      <c r="L2302" s="50" t="n">
        <f aca="false">FilterOPk!J$27</f>
        <v>0</v>
      </c>
      <c r="M2302" s="50" t="n">
        <f aca="false">FilterOPk!K$27</f>
        <v>0</v>
      </c>
      <c r="N2302" s="50" t="n">
        <f aca="false">FilterOPk!L$27</f>
        <v>0</v>
      </c>
      <c r="O2302" s="50" t="n">
        <f aca="false">FilterOPk!M$27</f>
        <v>0</v>
      </c>
      <c r="P2302" s="50" t="n">
        <f aca="false">FilterOPk!N$27</f>
        <v>0</v>
      </c>
      <c r="Q2302" s="51" t="n">
        <f aca="false">FilterOPk!O$27</f>
        <v>0</v>
      </c>
    </row>
    <row r="2303" customFormat="false" ht="12.75" hidden="false" customHeight="false" outlineLevel="0" collapsed="false">
      <c r="B2303" s="85" t="str">
        <f aca="false">FilterOPk!A$28</f>
        <v>LT- Texas</v>
      </c>
      <c r="C2303" s="13" t="n">
        <f aca="false">C2302+1</f>
        <v>2302</v>
      </c>
      <c r="D2303" s="50" t="n">
        <f aca="false">FilterOPk!B$28</f>
        <v>3826684.70313045</v>
      </c>
      <c r="E2303" s="50" t="n">
        <f aca="false">FilterOPk!C$28</f>
        <v>0</v>
      </c>
      <c r="F2303" s="50" t="n">
        <f aca="false">FilterOPk!D$28</f>
        <v>13003.28</v>
      </c>
      <c r="G2303" s="50" t="n">
        <f aca="false">FilterOPk!E$28</f>
        <v>7651.26</v>
      </c>
      <c r="H2303" s="50" t="n">
        <f aca="false">FilterOPk!F$28</f>
        <v>7986.82</v>
      </c>
      <c r="I2303" s="50" t="n">
        <f aca="false">FilterOPk!G$28</f>
        <v>17032.43</v>
      </c>
      <c r="J2303" s="50" t="n">
        <f aca="false">FilterOPk!H$28</f>
        <v>19665.43</v>
      </c>
      <c r="K2303" s="50" t="n">
        <f aca="false">FilterOPk!I$28</f>
        <v>46628.44</v>
      </c>
      <c r="L2303" s="50" t="n">
        <f aca="false">FilterOPk!J$28</f>
        <v>12076.91</v>
      </c>
      <c r="M2303" s="50" t="n">
        <f aca="false">FilterOPk!K$28</f>
        <v>18411.54</v>
      </c>
      <c r="N2303" s="50" t="n">
        <f aca="false">FilterOPk!L$28</f>
        <v>142456.11</v>
      </c>
      <c r="O2303" s="50" t="n">
        <f aca="false">FilterOPk!M$28</f>
        <v>653578.76</v>
      </c>
      <c r="P2303" s="50" t="n">
        <f aca="false">FilterOPk!N$28</f>
        <v>2238345.92</v>
      </c>
      <c r="Q2303" s="51" t="n">
        <f aca="false">FilterOPk!O$28</f>
        <v>3034380.79</v>
      </c>
    </row>
    <row r="2304" customFormat="false" ht="12.75" hidden="false" customHeight="false" outlineLevel="0" collapsed="false">
      <c r="B2304" s="85" t="str">
        <f aca="false">FilterOPk!A$29</f>
        <v>St- Texas</v>
      </c>
      <c r="C2304" s="13" t="n">
        <f aca="false">C2303+1</f>
        <v>2303</v>
      </c>
      <c r="D2304" s="50" t="n">
        <f aca="false">FilterOPk!B$29</f>
        <v>445563.239343252</v>
      </c>
      <c r="E2304" s="50" t="n">
        <f aca="false">FilterOPk!C$29</f>
        <v>5676.33</v>
      </c>
      <c r="F2304" s="50" t="n">
        <f aca="false">FilterOPk!D$29</f>
        <v>0</v>
      </c>
      <c r="G2304" s="50" t="n">
        <f aca="false">FilterOPk!E$29</f>
        <v>0</v>
      </c>
      <c r="H2304" s="50" t="n">
        <f aca="false">FilterOPk!F$29</f>
        <v>0</v>
      </c>
      <c r="I2304" s="50" t="n">
        <f aca="false">FilterOPk!G$29</f>
        <v>0</v>
      </c>
      <c r="J2304" s="50" t="n">
        <f aca="false">FilterOPk!H$29</f>
        <v>0</v>
      </c>
      <c r="K2304" s="50" t="n">
        <f aca="false">FilterOPk!I$29</f>
        <v>0</v>
      </c>
      <c r="L2304" s="50" t="n">
        <f aca="false">FilterOPk!J$29</f>
        <v>0</v>
      </c>
      <c r="M2304" s="50" t="n">
        <f aca="false">FilterOPk!K$29</f>
        <v>0</v>
      </c>
      <c r="N2304" s="50" t="n">
        <f aca="false">FilterOPk!L$29</f>
        <v>5676.33</v>
      </c>
      <c r="O2304" s="50" t="n">
        <f aca="false">FilterOPk!M$29</f>
        <v>0</v>
      </c>
      <c r="P2304" s="50" t="n">
        <f aca="false">FilterOPk!N$29</f>
        <v>0</v>
      </c>
      <c r="Q2304" s="51" t="n">
        <f aca="false">FilterOPk!O$29</f>
        <v>5676.33</v>
      </c>
    </row>
    <row r="2305" customFormat="false" ht="12.75" hidden="false" customHeight="false" outlineLevel="0" collapsed="false">
      <c r="B2305" s="85"/>
      <c r="C2305" s="13" t="n">
        <f aca="false">C2304+1</f>
        <v>2304</v>
      </c>
      <c r="D2305" s="50"/>
      <c r="E2305" s="50"/>
      <c r="F2305" s="50"/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1"/>
    </row>
    <row r="2306" customFormat="false" ht="12.75" hidden="false" customHeight="false" outlineLevel="0" collapsed="false">
      <c r="B2306" s="85" t="str">
        <f aca="false">FilterOPk!A$32</f>
        <v>Gas positions</v>
      </c>
      <c r="C2306" s="13" t="n">
        <f aca="false">C2305+1</f>
        <v>2305</v>
      </c>
      <c r="D2306" s="50" t="s">
        <v>4</v>
      </c>
      <c r="E2306" s="50"/>
      <c r="F2306" s="50"/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1"/>
    </row>
    <row r="2307" customFormat="false" ht="12.75" hidden="false" customHeight="false" outlineLevel="0" collapsed="false">
      <c r="B2307" s="85" t="str">
        <f aca="false">FilterOPk!A$33</f>
        <v>Kevin Presto</v>
      </c>
      <c r="C2307" s="13" t="n">
        <f aca="false">C2306+1</f>
        <v>2306</v>
      </c>
      <c r="D2307" s="50" t="n">
        <f aca="false">FilterOPk!B$33</f>
        <v>0</v>
      </c>
      <c r="E2307" s="50" t="n">
        <f aca="false">FilterOPk!C$33</f>
        <v>0</v>
      </c>
      <c r="F2307" s="50" t="n">
        <f aca="false">FilterOPk!D$33</f>
        <v>0</v>
      </c>
      <c r="G2307" s="50" t="n">
        <f aca="false">FilterOPk!E$33</f>
        <v>0</v>
      </c>
      <c r="H2307" s="50" t="n">
        <f aca="false">FilterOPk!F$33</f>
        <v>0</v>
      </c>
      <c r="I2307" s="50" t="n">
        <f aca="false">FilterOPk!G$33</f>
        <v>0</v>
      </c>
      <c r="J2307" s="50" t="n">
        <f aca="false">FilterOPk!H$33</f>
        <v>0</v>
      </c>
      <c r="K2307" s="50" t="n">
        <f aca="false">FilterOPk!I$33</f>
        <v>0</v>
      </c>
      <c r="L2307" s="50" t="n">
        <f aca="false">FilterOPk!J$33</f>
        <v>0</v>
      </c>
      <c r="M2307" s="50" t="n">
        <f aca="false">FilterOPk!K$33</f>
        <v>0</v>
      </c>
      <c r="N2307" s="50" t="n">
        <f aca="false">FilterOPk!L$33</f>
        <v>0</v>
      </c>
      <c r="O2307" s="50" t="n">
        <f aca="false">FilterOPk!M$33</f>
        <v>0</v>
      </c>
      <c r="P2307" s="50" t="n">
        <f aca="false">FilterOPk!N$33</f>
        <v>0</v>
      </c>
      <c r="Q2307" s="51" t="n">
        <f aca="false">FilterOPk!O$33</f>
        <v>0</v>
      </c>
    </row>
    <row r="2308" customFormat="false" ht="12.75" hidden="false" customHeight="false" outlineLevel="0" collapsed="false">
      <c r="B2308" s="85" t="str">
        <f aca="false">FilterOPk!A$34</f>
        <v>Fletcher Sturm</v>
      </c>
      <c r="C2308" s="13" t="n">
        <f aca="false">C2307+1</f>
        <v>2307</v>
      </c>
      <c r="D2308" s="50" t="n">
        <f aca="false">FilterOPk!B$34</f>
        <v>0</v>
      </c>
      <c r="E2308" s="50" t="n">
        <f aca="false">FilterOPk!C$34</f>
        <v>0</v>
      </c>
      <c r="F2308" s="50" t="n">
        <f aca="false">FilterOPk!D$34</f>
        <v>0</v>
      </c>
      <c r="G2308" s="50" t="n">
        <f aca="false">FilterOPk!E$34</f>
        <v>0</v>
      </c>
      <c r="H2308" s="50" t="n">
        <f aca="false">FilterOPk!F$34</f>
        <v>0</v>
      </c>
      <c r="I2308" s="50" t="n">
        <f aca="false">FilterOPk!G$34</f>
        <v>0</v>
      </c>
      <c r="J2308" s="50" t="n">
        <f aca="false">FilterOPk!H$34</f>
        <v>0</v>
      </c>
      <c r="K2308" s="50" t="n">
        <f aca="false">FilterOPk!I$34</f>
        <v>0</v>
      </c>
      <c r="L2308" s="50" t="n">
        <f aca="false">FilterOPk!J$34</f>
        <v>0</v>
      </c>
      <c r="M2308" s="50" t="n">
        <f aca="false">FilterOPk!K$34</f>
        <v>0</v>
      </c>
      <c r="N2308" s="50" t="n">
        <f aca="false">FilterOPk!L$34</f>
        <v>0</v>
      </c>
      <c r="O2308" s="50" t="n">
        <f aca="false">FilterOPk!M$34</f>
        <v>0</v>
      </c>
      <c r="P2308" s="50" t="n">
        <f aca="false">FilterOPk!N$34</f>
        <v>0</v>
      </c>
      <c r="Q2308" s="51" t="n">
        <f aca="false">FilterOPk!O$34</f>
        <v>0</v>
      </c>
    </row>
    <row r="2309" customFormat="false" ht="12.75" hidden="false" customHeight="false" outlineLevel="0" collapsed="false">
      <c r="B2309" s="85" t="str">
        <f aca="false">FilterOPk!A$35</f>
        <v>Doug Gilbert-Smith</v>
      </c>
      <c r="C2309" s="13" t="n">
        <f aca="false">C2308+1</f>
        <v>2308</v>
      </c>
      <c r="D2309" s="50" t="n">
        <f aca="false">FilterOPk!B$35</f>
        <v>0</v>
      </c>
      <c r="E2309" s="50" t="n">
        <f aca="false">FilterOPk!C$35</f>
        <v>0</v>
      </c>
      <c r="F2309" s="50" t="n">
        <f aca="false">FilterOPk!D$35</f>
        <v>0</v>
      </c>
      <c r="G2309" s="50" t="n">
        <f aca="false">FilterOPk!E$35</f>
        <v>0</v>
      </c>
      <c r="H2309" s="50" t="n">
        <f aca="false">FilterOPk!F$35</f>
        <v>0</v>
      </c>
      <c r="I2309" s="50" t="n">
        <f aca="false">FilterOPk!G$35</f>
        <v>0</v>
      </c>
      <c r="J2309" s="50" t="n">
        <f aca="false">FilterOPk!H$35</f>
        <v>0</v>
      </c>
      <c r="K2309" s="50" t="n">
        <f aca="false">FilterOPk!I$35</f>
        <v>0</v>
      </c>
      <c r="L2309" s="50" t="n">
        <f aca="false">FilterOPk!J$35</f>
        <v>0</v>
      </c>
      <c r="M2309" s="50" t="n">
        <f aca="false">FilterOPk!K$35</f>
        <v>0</v>
      </c>
      <c r="N2309" s="50" t="n">
        <f aca="false">FilterOPk!L$35</f>
        <v>0</v>
      </c>
      <c r="O2309" s="50" t="n">
        <f aca="false">FilterOPk!M$35</f>
        <v>0</v>
      </c>
      <c r="P2309" s="50" t="n">
        <f aca="false">FilterOPk!N$35</f>
        <v>0</v>
      </c>
      <c r="Q2309" s="51" t="n">
        <f aca="false">FilterOPk!O$35</f>
        <v>0</v>
      </c>
    </row>
    <row r="2310" customFormat="false" ht="12.75" hidden="false" customHeight="false" outlineLevel="0" collapsed="false">
      <c r="B2310" s="85" t="str">
        <f aca="false">FilterOPk!A$36</f>
        <v>Rogers Herndon</v>
      </c>
      <c r="C2310" s="13" t="n">
        <f aca="false">C2309+1</f>
        <v>2309</v>
      </c>
      <c r="D2310" s="50" t="n">
        <f aca="false">FilterOPk!B$36</f>
        <v>0</v>
      </c>
      <c r="E2310" s="50" t="n">
        <f aca="false">FilterOPk!C$36</f>
        <v>0</v>
      </c>
      <c r="F2310" s="50" t="n">
        <f aca="false">FilterOPk!D$36</f>
        <v>0</v>
      </c>
      <c r="G2310" s="50" t="n">
        <f aca="false">FilterOPk!E$36</f>
        <v>0</v>
      </c>
      <c r="H2310" s="50" t="n">
        <f aca="false">FilterOPk!F$36</f>
        <v>0</v>
      </c>
      <c r="I2310" s="50" t="n">
        <f aca="false">FilterOPk!G$36</f>
        <v>0</v>
      </c>
      <c r="J2310" s="50" t="n">
        <f aca="false">FilterOPk!H$36</f>
        <v>0</v>
      </c>
      <c r="K2310" s="50" t="n">
        <f aca="false">FilterOPk!I$36</f>
        <v>0</v>
      </c>
      <c r="L2310" s="50" t="n">
        <f aca="false">FilterOPk!J$36</f>
        <v>0</v>
      </c>
      <c r="M2310" s="50" t="n">
        <f aca="false">FilterOPk!K$36</f>
        <v>0</v>
      </c>
      <c r="N2310" s="50" t="n">
        <f aca="false">FilterOPk!L$36</f>
        <v>0</v>
      </c>
      <c r="O2310" s="50" t="n">
        <f aca="false">FilterOPk!M$36</f>
        <v>0</v>
      </c>
      <c r="P2310" s="50" t="n">
        <f aca="false">FilterOPk!N$36</f>
        <v>0</v>
      </c>
      <c r="Q2310" s="51" t="n">
        <f aca="false">FilterOPk!O$36</f>
        <v>0</v>
      </c>
    </row>
    <row r="2311" customFormat="false" ht="12.75" hidden="false" customHeight="false" outlineLevel="0" collapsed="false">
      <c r="B2311" s="85" t="str">
        <f aca="false">FilterOPk!A$37</f>
        <v>Dana Davis</v>
      </c>
      <c r="C2311" s="13" t="n">
        <f aca="false">C2310+1</f>
        <v>2310</v>
      </c>
      <c r="D2311" s="50" t="n">
        <f aca="false">FilterOPk!B$37</f>
        <v>0</v>
      </c>
      <c r="E2311" s="50" t="n">
        <f aca="false">FilterOPk!C$37</f>
        <v>0</v>
      </c>
      <c r="F2311" s="50" t="n">
        <f aca="false">FilterOPk!D$37</f>
        <v>0</v>
      </c>
      <c r="G2311" s="50" t="n">
        <f aca="false">FilterOPk!E$37</f>
        <v>0</v>
      </c>
      <c r="H2311" s="50" t="n">
        <f aca="false">FilterOPk!F$37</f>
        <v>0</v>
      </c>
      <c r="I2311" s="50" t="n">
        <f aca="false">FilterOPk!G$37</f>
        <v>0</v>
      </c>
      <c r="J2311" s="50" t="n">
        <f aca="false">FilterOPk!H$37</f>
        <v>0</v>
      </c>
      <c r="K2311" s="50" t="n">
        <f aca="false">FilterOPk!I$37</f>
        <v>0</v>
      </c>
      <c r="L2311" s="50" t="n">
        <f aca="false">FilterOPk!J$37</f>
        <v>0</v>
      </c>
      <c r="M2311" s="50" t="n">
        <f aca="false">FilterOPk!K$37</f>
        <v>0</v>
      </c>
      <c r="N2311" s="50" t="n">
        <f aca="false">FilterOPk!L$37</f>
        <v>0</v>
      </c>
      <c r="O2311" s="50" t="n">
        <f aca="false">FilterOPk!M$37</f>
        <v>0</v>
      </c>
      <c r="P2311" s="50" t="n">
        <f aca="false">FilterOPk!N$37</f>
        <v>0</v>
      </c>
      <c r="Q2311" s="51" t="n">
        <f aca="false">FilterOPk!O$37</f>
        <v>0</v>
      </c>
    </row>
    <row r="2312" customFormat="false" ht="12.75" hidden="false" customHeight="false" outlineLevel="0" collapsed="false">
      <c r="B2312" s="85" t="str">
        <f aca="false">FilterOPk!A$38</f>
        <v>Tom May</v>
      </c>
      <c r="C2312" s="13" t="n">
        <f aca="false">C2311+1</f>
        <v>2311</v>
      </c>
      <c r="D2312" s="50" t="n">
        <f aca="false">FilterOPk!B$38</f>
        <v>0</v>
      </c>
      <c r="E2312" s="50" t="n">
        <f aca="false">FilterOPk!C$38</f>
        <v>0</v>
      </c>
      <c r="F2312" s="50" t="n">
        <f aca="false">FilterOPk!D$38</f>
        <v>0</v>
      </c>
      <c r="G2312" s="50" t="n">
        <f aca="false">FilterOPk!E$38</f>
        <v>0</v>
      </c>
      <c r="H2312" s="50" t="n">
        <f aca="false">FilterOPk!F$38</f>
        <v>0</v>
      </c>
      <c r="I2312" s="50" t="n">
        <f aca="false">FilterOPk!G$38</f>
        <v>0</v>
      </c>
      <c r="J2312" s="50" t="n">
        <f aca="false">FilterOPk!H$38</f>
        <v>0</v>
      </c>
      <c r="K2312" s="50" t="n">
        <f aca="false">FilterOPk!I$38</f>
        <v>0</v>
      </c>
      <c r="L2312" s="50" t="n">
        <f aca="false">FilterOPk!J$38</f>
        <v>0</v>
      </c>
      <c r="M2312" s="50" t="n">
        <f aca="false">FilterOPk!K$38</f>
        <v>0</v>
      </c>
      <c r="N2312" s="50" t="n">
        <f aca="false">FilterOPk!L$38</f>
        <v>0</v>
      </c>
      <c r="O2312" s="50" t="n">
        <f aca="false">FilterOPk!M$38</f>
        <v>0</v>
      </c>
      <c r="P2312" s="50" t="n">
        <f aca="false">FilterOPk!N$38</f>
        <v>0</v>
      </c>
      <c r="Q2312" s="51" t="n">
        <f aca="false">FilterOPk!O$38</f>
        <v>0</v>
      </c>
    </row>
    <row r="2313" customFormat="false" ht="12.75" hidden="false" customHeight="false" outlineLevel="0" collapsed="false">
      <c r="B2313" s="85" t="str">
        <f aca="false">FilterOPk!A$39</f>
        <v>Clint Dean</v>
      </c>
      <c r="C2313" s="13" t="n">
        <f aca="false">C2312+1</f>
        <v>2312</v>
      </c>
      <c r="D2313" s="50" t="n">
        <f aca="false">FilterOPk!B$39</f>
        <v>0</v>
      </c>
      <c r="E2313" s="50" t="n">
        <f aca="false">FilterOPk!C$39</f>
        <v>0</v>
      </c>
      <c r="F2313" s="50" t="n">
        <f aca="false">FilterOPk!D$39</f>
        <v>0</v>
      </c>
      <c r="G2313" s="50" t="n">
        <f aca="false">FilterOPk!E$39</f>
        <v>0</v>
      </c>
      <c r="H2313" s="50" t="n">
        <f aca="false">FilterOPk!F$39</f>
        <v>0</v>
      </c>
      <c r="I2313" s="50" t="n">
        <f aca="false">FilterOPk!G$39</f>
        <v>0</v>
      </c>
      <c r="J2313" s="50" t="n">
        <f aca="false">FilterOPk!H$39</f>
        <v>0</v>
      </c>
      <c r="K2313" s="50" t="n">
        <f aca="false">FilterOPk!I$39</f>
        <v>0</v>
      </c>
      <c r="L2313" s="50" t="n">
        <f aca="false">FilterOPk!J$39</f>
        <v>0</v>
      </c>
      <c r="M2313" s="50" t="n">
        <f aca="false">FilterOPk!K$39</f>
        <v>0</v>
      </c>
      <c r="N2313" s="50" t="n">
        <f aca="false">FilterOPk!L$39</f>
        <v>0</v>
      </c>
      <c r="O2313" s="50" t="n">
        <f aca="false">FilterOPk!M$39</f>
        <v>0</v>
      </c>
      <c r="P2313" s="50" t="n">
        <f aca="false">FilterOPk!N$39</f>
        <v>0</v>
      </c>
      <c r="Q2313" s="51" t="n">
        <f aca="false">FilterOPk!O$39</f>
        <v>0</v>
      </c>
    </row>
    <row r="2314" customFormat="false" ht="12.75" hidden="false" customHeight="false" outlineLevel="0" collapsed="false">
      <c r="B2314" s="85" t="str">
        <f aca="false">FilterOPk!A$40</f>
        <v>Rob Benson</v>
      </c>
      <c r="C2314" s="13" t="n">
        <f aca="false">C2313+1</f>
        <v>2313</v>
      </c>
      <c r="D2314" s="50" t="n">
        <f aca="false">FilterOPk!B$40</f>
        <v>0</v>
      </c>
      <c r="E2314" s="50" t="n">
        <f aca="false">FilterOPk!C$40</f>
        <v>0</v>
      </c>
      <c r="F2314" s="50" t="n">
        <f aca="false">FilterOPk!D$40</f>
        <v>0</v>
      </c>
      <c r="G2314" s="50" t="n">
        <f aca="false">FilterOPk!E$40</f>
        <v>0</v>
      </c>
      <c r="H2314" s="50" t="n">
        <f aca="false">FilterOPk!F$40</f>
        <v>0</v>
      </c>
      <c r="I2314" s="50" t="n">
        <f aca="false">FilterOPk!G$40</f>
        <v>0</v>
      </c>
      <c r="J2314" s="50" t="n">
        <f aca="false">FilterOPk!H$40</f>
        <v>0</v>
      </c>
      <c r="K2314" s="50" t="n">
        <f aca="false">FilterOPk!I$40</f>
        <v>0</v>
      </c>
      <c r="L2314" s="50" t="n">
        <f aca="false">FilterOPk!J$40</f>
        <v>0</v>
      </c>
      <c r="M2314" s="50" t="n">
        <f aca="false">FilterOPk!K$40</f>
        <v>0</v>
      </c>
      <c r="N2314" s="50" t="n">
        <f aca="false">FilterOPk!L$40</f>
        <v>0</v>
      </c>
      <c r="O2314" s="50" t="n">
        <f aca="false">FilterOPk!M$40</f>
        <v>0</v>
      </c>
      <c r="P2314" s="50" t="n">
        <f aca="false">FilterOPk!N$40</f>
        <v>0</v>
      </c>
      <c r="Q2314" s="51" t="n">
        <f aca="false">FilterOPk!O$40</f>
        <v>0</v>
      </c>
    </row>
    <row r="2315" customFormat="false" ht="12.75" hidden="false" customHeight="false" outlineLevel="0" collapsed="false">
      <c r="B2315" s="85" t="str">
        <f aca="false">FilterOPk!A$41</f>
        <v>Matt Lorenz</v>
      </c>
      <c r="C2315" s="13" t="n">
        <f aca="false">C2314+1</f>
        <v>2314</v>
      </c>
      <c r="D2315" s="50" t="n">
        <f aca="false">FilterOPk!B$41</f>
        <v>0</v>
      </c>
      <c r="E2315" s="50" t="n">
        <f aca="false">FilterOPk!C$41</f>
        <v>0</v>
      </c>
      <c r="F2315" s="50" t="n">
        <f aca="false">FilterOPk!D$41</f>
        <v>0</v>
      </c>
      <c r="G2315" s="50" t="n">
        <f aca="false">FilterOPk!E$41</f>
        <v>0</v>
      </c>
      <c r="H2315" s="50" t="n">
        <f aca="false">FilterOPk!F$41</f>
        <v>0</v>
      </c>
      <c r="I2315" s="50" t="n">
        <f aca="false">FilterOPk!G$41</f>
        <v>0</v>
      </c>
      <c r="J2315" s="50" t="n">
        <f aca="false">FilterOPk!H$41</f>
        <v>0</v>
      </c>
      <c r="K2315" s="50" t="n">
        <f aca="false">FilterOPk!I$41</f>
        <v>0</v>
      </c>
      <c r="L2315" s="50" t="n">
        <f aca="false">FilterOPk!J$41</f>
        <v>0</v>
      </c>
      <c r="M2315" s="50" t="n">
        <f aca="false">FilterOPk!K$41</f>
        <v>0</v>
      </c>
      <c r="N2315" s="50" t="n">
        <f aca="false">FilterOPk!L$41</f>
        <v>0</v>
      </c>
      <c r="O2315" s="50" t="n">
        <f aca="false">FilterOPk!M$41</f>
        <v>0</v>
      </c>
      <c r="P2315" s="50" t="n">
        <f aca="false">FilterOPk!N$41</f>
        <v>0</v>
      </c>
      <c r="Q2315" s="51" t="n">
        <f aca="false">FilterOPk!O$41</f>
        <v>0</v>
      </c>
    </row>
    <row r="2316" customFormat="false" ht="12.75" hidden="false" customHeight="false" outlineLevel="0" collapsed="false">
      <c r="B2316" s="85" t="str">
        <f aca="false">FilterOPk!A$42</f>
        <v>John Forney</v>
      </c>
      <c r="C2316" s="13" t="n">
        <f aca="false">C2315+1</f>
        <v>2315</v>
      </c>
      <c r="D2316" s="50" t="n">
        <f aca="false">FilterOPk!B$42</f>
        <v>0</v>
      </c>
      <c r="E2316" s="50" t="n">
        <f aca="false">FilterOPk!C$42</f>
        <v>0</v>
      </c>
      <c r="F2316" s="50" t="n">
        <f aca="false">FilterOPk!D$42</f>
        <v>0</v>
      </c>
      <c r="G2316" s="50" t="n">
        <f aca="false">FilterOPk!E$42</f>
        <v>0</v>
      </c>
      <c r="H2316" s="50" t="n">
        <f aca="false">FilterOPk!F$42</f>
        <v>0</v>
      </c>
      <c r="I2316" s="50" t="n">
        <f aca="false">FilterOPk!G$42</f>
        <v>0</v>
      </c>
      <c r="J2316" s="50" t="n">
        <f aca="false">FilterOPk!H$42</f>
        <v>0</v>
      </c>
      <c r="K2316" s="50" t="n">
        <f aca="false">FilterOPk!I$42</f>
        <v>0</v>
      </c>
      <c r="L2316" s="50" t="n">
        <f aca="false">FilterOPk!J$42</f>
        <v>0</v>
      </c>
      <c r="M2316" s="50" t="n">
        <f aca="false">FilterOPk!K$42</f>
        <v>0</v>
      </c>
      <c r="N2316" s="50" t="n">
        <f aca="false">FilterOPk!L$42</f>
        <v>0</v>
      </c>
      <c r="O2316" s="50" t="n">
        <f aca="false">FilterOPk!M$42</f>
        <v>0</v>
      </c>
      <c r="P2316" s="50" t="n">
        <f aca="false">FilterOPk!N$42</f>
        <v>0</v>
      </c>
      <c r="Q2316" s="51" t="n">
        <f aca="false">FilterOPk!O$42</f>
        <v>0</v>
      </c>
    </row>
    <row r="2317" customFormat="false" ht="12.75" hidden="false" customHeight="false" outlineLevel="0" collapsed="false">
      <c r="B2317" s="85" t="str">
        <f aca="false">FilterOPk!A$43</f>
        <v>Mike Carson</v>
      </c>
      <c r="C2317" s="13" t="n">
        <f aca="false">C2316+1</f>
        <v>2316</v>
      </c>
      <c r="D2317" s="50" t="n">
        <f aca="false">FilterOPk!B$43</f>
        <v>0</v>
      </c>
      <c r="E2317" s="50" t="n">
        <f aca="false">FilterOPk!C$43</f>
        <v>0</v>
      </c>
      <c r="F2317" s="50" t="n">
        <f aca="false">FilterOPk!D$43</f>
        <v>0</v>
      </c>
      <c r="G2317" s="50" t="n">
        <f aca="false">FilterOPk!E$43</f>
        <v>0</v>
      </c>
      <c r="H2317" s="50" t="n">
        <f aca="false">FilterOPk!F$43</f>
        <v>0</v>
      </c>
      <c r="I2317" s="50" t="n">
        <f aca="false">FilterOPk!G$43</f>
        <v>0</v>
      </c>
      <c r="J2317" s="50" t="n">
        <f aca="false">FilterOPk!H$43</f>
        <v>0</v>
      </c>
      <c r="K2317" s="50" t="n">
        <f aca="false">FilterOPk!I$43</f>
        <v>0</v>
      </c>
      <c r="L2317" s="50" t="n">
        <f aca="false">FilterOPk!J$43</f>
        <v>0</v>
      </c>
      <c r="M2317" s="50" t="n">
        <f aca="false">FilterOPk!K$43</f>
        <v>0</v>
      </c>
      <c r="N2317" s="50" t="n">
        <f aca="false">FilterOPk!L$43</f>
        <v>0</v>
      </c>
      <c r="O2317" s="50" t="n">
        <f aca="false">FilterOPk!M$43</f>
        <v>0</v>
      </c>
      <c r="P2317" s="50" t="n">
        <f aca="false">FilterOPk!N$43</f>
        <v>0</v>
      </c>
      <c r="Q2317" s="51" t="n">
        <f aca="false">FilterOPk!O$43</f>
        <v>0</v>
      </c>
    </row>
    <row r="2318" customFormat="false" ht="12.75" hidden="false" customHeight="false" outlineLevel="0" collapsed="false">
      <c r="B2318" s="85" t="str">
        <f aca="false">FilterOPk!A$44</f>
        <v>Chris Dorland</v>
      </c>
      <c r="C2318" s="13" t="n">
        <f aca="false">C2317+1</f>
        <v>2317</v>
      </c>
      <c r="D2318" s="50" t="n">
        <f aca="false">FilterOPk!B$44</f>
        <v>0</v>
      </c>
      <c r="E2318" s="50" t="n">
        <f aca="false">FilterOPk!C$44</f>
        <v>0</v>
      </c>
      <c r="F2318" s="50" t="n">
        <f aca="false">FilterOPk!D$44</f>
        <v>0</v>
      </c>
      <c r="G2318" s="50" t="n">
        <f aca="false">FilterOPk!E$44</f>
        <v>0</v>
      </c>
      <c r="H2318" s="50" t="n">
        <f aca="false">FilterOPk!F$44</f>
        <v>0</v>
      </c>
      <c r="I2318" s="50" t="n">
        <f aca="false">FilterOPk!G$44</f>
        <v>0</v>
      </c>
      <c r="J2318" s="50" t="n">
        <f aca="false">FilterOPk!H$44</f>
        <v>0</v>
      </c>
      <c r="K2318" s="50" t="n">
        <f aca="false">FilterOPk!I$44</f>
        <v>0</v>
      </c>
      <c r="L2318" s="50" t="n">
        <f aca="false">FilterOPk!J$44</f>
        <v>0</v>
      </c>
      <c r="M2318" s="50" t="n">
        <f aca="false">FilterOPk!K$44</f>
        <v>0</v>
      </c>
      <c r="N2318" s="50" t="n">
        <f aca="false">FilterOPk!L$44</f>
        <v>0</v>
      </c>
      <c r="O2318" s="50" t="n">
        <f aca="false">FilterOPk!M$44</f>
        <v>0</v>
      </c>
      <c r="P2318" s="50" t="n">
        <f aca="false">FilterOPk!N$44</f>
        <v>0</v>
      </c>
      <c r="Q2318" s="51" t="n">
        <f aca="false">FilterOPk!O$44</f>
        <v>0</v>
      </c>
    </row>
    <row r="2319" customFormat="false" ht="12.75" hidden="false" customHeight="false" outlineLevel="0" collapsed="false">
      <c r="B2319" s="85" t="str">
        <f aca="false">FilterOPk!A$45</f>
        <v>Jeff King</v>
      </c>
      <c r="C2319" s="13" t="n">
        <f aca="false">C2318+1</f>
        <v>2318</v>
      </c>
      <c r="D2319" s="50" t="n">
        <f aca="false">FilterOPk!B$45</f>
        <v>0</v>
      </c>
      <c r="E2319" s="50" t="n">
        <f aca="false">FilterOPk!C$45</f>
        <v>0</v>
      </c>
      <c r="F2319" s="50" t="n">
        <f aca="false">FilterOPk!D$45</f>
        <v>0</v>
      </c>
      <c r="G2319" s="50" t="n">
        <f aca="false">FilterOPk!E$45</f>
        <v>0</v>
      </c>
      <c r="H2319" s="50" t="n">
        <f aca="false">FilterOPk!F$45</f>
        <v>0</v>
      </c>
      <c r="I2319" s="50" t="n">
        <f aca="false">FilterOPk!G$45</f>
        <v>0</v>
      </c>
      <c r="J2319" s="50" t="n">
        <f aca="false">FilterOPk!H$45</f>
        <v>0</v>
      </c>
      <c r="K2319" s="50" t="n">
        <f aca="false">FilterOPk!I$45</f>
        <v>0</v>
      </c>
      <c r="L2319" s="50" t="n">
        <f aca="false">FilterOPk!J$45</f>
        <v>0</v>
      </c>
      <c r="M2319" s="50" t="n">
        <f aca="false">FilterOPk!K$45</f>
        <v>0</v>
      </c>
      <c r="N2319" s="50" t="n">
        <f aca="false">FilterOPk!L$45</f>
        <v>0</v>
      </c>
      <c r="O2319" s="50" t="n">
        <f aca="false">FilterOPk!M$45</f>
        <v>0</v>
      </c>
      <c r="P2319" s="50" t="n">
        <f aca="false">FilterOPk!N$45</f>
        <v>0</v>
      </c>
      <c r="Q2319" s="51" t="n">
        <f aca="false">FilterOPk!O$45</f>
        <v>0</v>
      </c>
    </row>
    <row r="2320" customFormat="false" ht="12.75" hidden="false" customHeight="false" outlineLevel="0" collapsed="false">
      <c r="B2320" s="85" t="n">
        <f aca="false">FilterOPk!A$46</f>
        <v>0</v>
      </c>
      <c r="C2320" s="13" t="n">
        <f aca="false">C2319+1</f>
        <v>2319</v>
      </c>
      <c r="D2320" s="50" t="n">
        <f aca="false">FilterOPk!B$46</f>
        <v>0</v>
      </c>
      <c r="E2320" s="50" t="n">
        <f aca="false">FilterOPk!C$46</f>
        <v>0</v>
      </c>
      <c r="F2320" s="50" t="n">
        <f aca="false">FilterOPk!D$46</f>
        <v>0</v>
      </c>
      <c r="G2320" s="50" t="n">
        <f aca="false">FilterOPk!E$46</f>
        <v>0</v>
      </c>
      <c r="H2320" s="50" t="n">
        <f aca="false">FilterOPk!F$46</f>
        <v>0</v>
      </c>
      <c r="I2320" s="50" t="n">
        <f aca="false">FilterOPk!G$46</f>
        <v>0</v>
      </c>
      <c r="J2320" s="50" t="n">
        <f aca="false">FilterOPk!H$46</f>
        <v>0</v>
      </c>
      <c r="K2320" s="50" t="n">
        <f aca="false">FilterOPk!I$46</f>
        <v>0</v>
      </c>
      <c r="L2320" s="50" t="n">
        <f aca="false">FilterOPk!J$46</f>
        <v>0</v>
      </c>
      <c r="M2320" s="50" t="n">
        <f aca="false">FilterOPk!K$46</f>
        <v>0</v>
      </c>
      <c r="N2320" s="50" t="n">
        <f aca="false">FilterOPk!L$46</f>
        <v>0</v>
      </c>
      <c r="O2320" s="50" t="n">
        <f aca="false">FilterOPk!M$46</f>
        <v>0</v>
      </c>
      <c r="P2320" s="50" t="n">
        <f aca="false">FilterOPk!N$46</f>
        <v>0</v>
      </c>
      <c r="Q2320" s="51" t="n">
        <f aca="false">FilterOPk!O$46</f>
        <v>0</v>
      </c>
    </row>
    <row r="2321" customFormat="false" ht="12.75" hidden="false" customHeight="false" outlineLevel="0" collapsed="false">
      <c r="B2321" s="87" t="n">
        <f aca="false">FilterOPk!A$47</f>
        <v>0</v>
      </c>
      <c r="C2321" s="64" t="n">
        <f aca="false">C2320+1</f>
        <v>2320</v>
      </c>
      <c r="D2321" s="54" t="n">
        <f aca="false">FilterOPk!B$47</f>
        <v>0</v>
      </c>
      <c r="E2321" s="54" t="n">
        <f aca="false">FilterOPk!C$47</f>
        <v>0</v>
      </c>
      <c r="F2321" s="54" t="n">
        <f aca="false">FilterOPk!D$47</f>
        <v>0</v>
      </c>
      <c r="G2321" s="54" t="n">
        <f aca="false">FilterOPk!E$47</f>
        <v>0</v>
      </c>
      <c r="H2321" s="54" t="n">
        <f aca="false">FilterOPk!F$47</f>
        <v>0</v>
      </c>
      <c r="I2321" s="54" t="n">
        <f aca="false">FilterOPk!G$47</f>
        <v>0</v>
      </c>
      <c r="J2321" s="54" t="n">
        <f aca="false">FilterOPk!H$47</f>
        <v>0</v>
      </c>
      <c r="K2321" s="54" t="n">
        <f aca="false">FilterOPk!I$47</f>
        <v>0</v>
      </c>
      <c r="L2321" s="54" t="n">
        <f aca="false">FilterOPk!J$47</f>
        <v>0</v>
      </c>
      <c r="M2321" s="54" t="n">
        <f aca="false">FilterOPk!K$47</f>
        <v>0</v>
      </c>
      <c r="N2321" s="54" t="n">
        <f aca="false">FilterOPk!L$47</f>
        <v>0</v>
      </c>
      <c r="O2321" s="54" t="n">
        <f aca="false">FilterOPk!M$47</f>
        <v>0</v>
      </c>
      <c r="P2321" s="54" t="n">
        <f aca="false">FilterOPk!N$47</f>
        <v>0</v>
      </c>
      <c r="Q2321" s="55" t="n">
        <f aca="false">FilterOPk!O$47</f>
        <v>0</v>
      </c>
    </row>
    <row r="2322" customFormat="false" ht="12.75" hidden="false" customHeight="false" outlineLevel="0" collapsed="false">
      <c r="A2322" s="0" t="n">
        <f aca="false">A2282+1</f>
        <v>59</v>
      </c>
      <c r="B2322" s="57" t="n">
        <f aca="false">FilterOPk!D$1</f>
        <v>36907</v>
      </c>
      <c r="C2322" s="58" t="n">
        <f aca="false">C2321+1</f>
        <v>2321</v>
      </c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83"/>
    </row>
    <row r="2323" customFormat="false" ht="12.75" hidden="false" customHeight="false" outlineLevel="0" collapsed="false">
      <c r="B2323" s="61"/>
      <c r="C2323" s="13" t="n">
        <f aca="false">C2322+1</f>
        <v>2322</v>
      </c>
      <c r="D2323" s="13"/>
      <c r="E2323" s="21" t="s">
        <v>5</v>
      </c>
      <c r="F2323" s="21" t="s">
        <v>6</v>
      </c>
      <c r="G2323" s="21" t="s">
        <v>7</v>
      </c>
      <c r="H2323" s="21" t="s">
        <v>8</v>
      </c>
      <c r="I2323" s="21" t="s">
        <v>9</v>
      </c>
      <c r="J2323" s="21" t="s">
        <v>10</v>
      </c>
      <c r="K2323" s="21" t="s">
        <v>11</v>
      </c>
      <c r="L2323" s="21" t="s">
        <v>12</v>
      </c>
      <c r="M2323" s="21" t="s">
        <v>13</v>
      </c>
      <c r="N2323" s="21" t="s">
        <v>14</v>
      </c>
      <c r="O2323" s="21" t="n">
        <v>2002</v>
      </c>
      <c r="P2323" s="21" t="s">
        <v>15</v>
      </c>
      <c r="Q2323" s="84" t="s">
        <v>16</v>
      </c>
    </row>
    <row r="2324" customFormat="false" ht="12.75" hidden="false" customHeight="false" outlineLevel="0" collapsed="false">
      <c r="B2324" s="85" t="str">
        <f aca="false">FilterOPk!A$9</f>
        <v>Power positions</v>
      </c>
      <c r="C2324" s="13" t="n">
        <f aca="false">C2323+1</f>
        <v>2323</v>
      </c>
      <c r="D2324" s="13" t="s">
        <v>4</v>
      </c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86"/>
    </row>
    <row r="2325" customFormat="false" ht="12.75" hidden="false" customHeight="false" outlineLevel="0" collapsed="false">
      <c r="B2325" s="85" t="str">
        <f aca="false">FilterOPk!A$10</f>
        <v>East Position</v>
      </c>
      <c r="C2325" s="13" t="n">
        <f aca="false">C2324+1</f>
        <v>2324</v>
      </c>
      <c r="D2325" s="50" t="n">
        <f aca="false">FilterOPk!B$10</f>
        <v>34784396.7946123</v>
      </c>
      <c r="E2325" s="50" t="n">
        <f aca="false">FilterOPk!C$10</f>
        <v>139428.68</v>
      </c>
      <c r="F2325" s="50" t="n">
        <f aca="false">FilterOPk!D$10</f>
        <v>244540.42</v>
      </c>
      <c r="G2325" s="50" t="n">
        <f aca="false">FilterOPk!E$10</f>
        <v>352018.99</v>
      </c>
      <c r="H2325" s="50" t="n">
        <f aca="false">FilterOPk!F$10</f>
        <v>454047.41</v>
      </c>
      <c r="I2325" s="50" t="n">
        <f aca="false">FilterOPk!G$10</f>
        <v>460700.87</v>
      </c>
      <c r="J2325" s="50" t="n">
        <f aca="false">FilterOPk!H$10</f>
        <v>371715.26</v>
      </c>
      <c r="K2325" s="50" t="n">
        <f aca="false">FilterOPk!I$10</f>
        <v>743238.67</v>
      </c>
      <c r="L2325" s="50" t="n">
        <f aca="false">FilterOPk!J$10</f>
        <v>433572.73</v>
      </c>
      <c r="M2325" s="50" t="n">
        <f aca="false">FilterOPk!K$10</f>
        <v>1264075.99</v>
      </c>
      <c r="N2325" s="50" t="n">
        <f aca="false">FilterOPk!L$10</f>
        <v>4463339.02</v>
      </c>
      <c r="O2325" s="50" t="n">
        <f aca="false">FilterOPk!M$10</f>
        <v>-232298.41</v>
      </c>
      <c r="P2325" s="50" t="n">
        <f aca="false">FilterOPk!N$10</f>
        <v>1174384.84</v>
      </c>
      <c r="Q2325" s="51" t="n">
        <f aca="false">FilterOPk!O$10</f>
        <v>5405425.45</v>
      </c>
    </row>
    <row r="2326" customFormat="false" ht="12.75" hidden="false" customHeight="false" outlineLevel="0" collapsed="false">
      <c r="B2326" s="85" t="str">
        <f aca="false">FilterOPk!A$11</f>
        <v>East Power Mgmt</v>
      </c>
      <c r="C2326" s="13" t="n">
        <f aca="false">C2325+1</f>
        <v>2325</v>
      </c>
      <c r="D2326" s="50" t="n">
        <f aca="false">FilterOPk!B$11</f>
        <v>7547347.04451418</v>
      </c>
      <c r="E2326" s="50" t="n">
        <f aca="false">FilterOPk!C$11</f>
        <v>0</v>
      </c>
      <c r="F2326" s="50" t="n">
        <f aca="false">FilterOPk!D$11</f>
        <v>0</v>
      </c>
      <c r="G2326" s="50" t="n">
        <f aca="false">FilterOPk!E$11</f>
        <v>0</v>
      </c>
      <c r="H2326" s="50" t="n">
        <f aca="false">FilterOPk!F$11</f>
        <v>0</v>
      </c>
      <c r="I2326" s="50" t="n">
        <f aca="false">FilterOPk!G$11</f>
        <v>0</v>
      </c>
      <c r="J2326" s="50" t="n">
        <f aca="false">FilterOPk!H$11</f>
        <v>0</v>
      </c>
      <c r="K2326" s="50" t="n">
        <f aca="false">FilterOPk!I$11</f>
        <v>0</v>
      </c>
      <c r="L2326" s="50" t="n">
        <f aca="false">FilterOPk!J$11</f>
        <v>0</v>
      </c>
      <c r="M2326" s="50" t="n">
        <f aca="false">FilterOPk!K$11</f>
        <v>0</v>
      </c>
      <c r="N2326" s="50" t="n">
        <f aca="false">FilterOPk!L$11</f>
        <v>0</v>
      </c>
      <c r="O2326" s="50" t="n">
        <f aca="false">FilterOPk!M$11</f>
        <v>0</v>
      </c>
      <c r="P2326" s="50" t="n">
        <f aca="false">FilterOPk!N$11</f>
        <v>0</v>
      </c>
      <c r="Q2326" s="51" t="n">
        <f aca="false">FilterOPk!O$11</f>
        <v>0</v>
      </c>
    </row>
    <row r="2327" customFormat="false" ht="12.75" hidden="false" customHeight="false" outlineLevel="0" collapsed="false">
      <c r="B2327" s="85" t="str">
        <f aca="false">FilterOPk!A$12</f>
        <v>Long Term Options</v>
      </c>
      <c r="C2327" s="13" t="n">
        <f aca="false">C2326+1</f>
        <v>2326</v>
      </c>
      <c r="D2327" s="50" t="n">
        <f aca="false">FilterOPk!B$12</f>
        <v>0</v>
      </c>
      <c r="E2327" s="50" t="n">
        <f aca="false">FilterOPk!C$12</f>
        <v>0</v>
      </c>
      <c r="F2327" s="50" t="n">
        <f aca="false">FilterOPk!D$12</f>
        <v>0</v>
      </c>
      <c r="G2327" s="50" t="n">
        <f aca="false">FilterOPk!E$12</f>
        <v>0</v>
      </c>
      <c r="H2327" s="50" t="n">
        <f aca="false">FilterOPk!F$12</f>
        <v>0</v>
      </c>
      <c r="I2327" s="50" t="n">
        <f aca="false">FilterOPk!G$12</f>
        <v>0</v>
      </c>
      <c r="J2327" s="50" t="n">
        <f aca="false">FilterOPk!H$12</f>
        <v>0</v>
      </c>
      <c r="K2327" s="50" t="n">
        <f aca="false">FilterOPk!I$12</f>
        <v>0</v>
      </c>
      <c r="L2327" s="50" t="n">
        <f aca="false">FilterOPk!J$12</f>
        <v>0</v>
      </c>
      <c r="M2327" s="50" t="n">
        <f aca="false">FilterOPk!K$12</f>
        <v>0</v>
      </c>
      <c r="N2327" s="50" t="n">
        <f aca="false">FilterOPk!L$12</f>
        <v>0</v>
      </c>
      <c r="O2327" s="50" t="n">
        <f aca="false">FilterOPk!M$12</f>
        <v>0</v>
      </c>
      <c r="P2327" s="50" t="n">
        <f aca="false">FilterOPk!N$12</f>
        <v>0</v>
      </c>
      <c r="Q2327" s="51" t="n">
        <f aca="false">FilterOPk!O$12</f>
        <v>0</v>
      </c>
    </row>
    <row r="2328" customFormat="false" ht="12.75" hidden="false" customHeight="false" outlineLevel="0" collapsed="false">
      <c r="B2328" s="85" t="str">
        <f aca="false">FilterOPk!A$13</f>
        <v>LT-MIDWEST</v>
      </c>
      <c r="C2328" s="13" t="n">
        <f aca="false">C2327+1</f>
        <v>2327</v>
      </c>
      <c r="D2328" s="50" t="n">
        <f aca="false">FilterOPk!B$13</f>
        <v>7151089.47366245</v>
      </c>
      <c r="E2328" s="50" t="n">
        <f aca="false">FilterOPk!C$13</f>
        <v>36317.39</v>
      </c>
      <c r="F2328" s="50" t="n">
        <f aca="false">FilterOPk!D$13</f>
        <v>95142.77</v>
      </c>
      <c r="G2328" s="50" t="n">
        <f aca="false">FilterOPk!E$13</f>
        <v>106523.31</v>
      </c>
      <c r="H2328" s="50" t="n">
        <f aca="false">FilterOPk!F$13</f>
        <v>103615.07</v>
      </c>
      <c r="I2328" s="50" t="n">
        <f aca="false">FilterOPk!G$13</f>
        <v>106049.09</v>
      </c>
      <c r="J2328" s="50" t="n">
        <f aca="false">FilterOPk!H$13</f>
        <v>78310</v>
      </c>
      <c r="K2328" s="50" t="n">
        <f aca="false">FilterOPk!I$13</f>
        <v>160210.16</v>
      </c>
      <c r="L2328" s="50" t="n">
        <f aca="false">FilterOPk!J$13</f>
        <v>108136.49</v>
      </c>
      <c r="M2328" s="50" t="n">
        <f aca="false">FilterOPk!K$13</f>
        <v>312653.19</v>
      </c>
      <c r="N2328" s="50" t="n">
        <f aca="false">FilterOPk!L$13</f>
        <v>1106957.47</v>
      </c>
      <c r="O2328" s="50" t="n">
        <f aca="false">FilterOPk!M$13</f>
        <v>-124610.37</v>
      </c>
      <c r="P2328" s="50" t="n">
        <f aca="false">FilterOPk!N$13</f>
        <v>893459.31</v>
      </c>
      <c r="Q2328" s="51" t="n">
        <f aca="false">FilterOPk!O$13</f>
        <v>1875806.41</v>
      </c>
    </row>
    <row r="2329" customFormat="false" ht="12.75" hidden="false" customHeight="false" outlineLevel="0" collapsed="false">
      <c r="B2329" s="85" t="str">
        <f aca="false">FilterOPk!A$14</f>
        <v>ST-ECAR</v>
      </c>
      <c r="C2329" s="13" t="n">
        <f aca="false">C2328+1</f>
        <v>2328</v>
      </c>
      <c r="D2329" s="50" t="n">
        <f aca="false">FilterOPk!B$14</f>
        <v>238101.441960815</v>
      </c>
      <c r="E2329" s="50" t="n">
        <f aca="false">FilterOPk!C$14</f>
        <v>0</v>
      </c>
      <c r="F2329" s="50" t="n">
        <f aca="false">FilterOPk!D$14</f>
        <v>0</v>
      </c>
      <c r="G2329" s="50" t="n">
        <f aca="false">FilterOPk!E$14</f>
        <v>0</v>
      </c>
      <c r="H2329" s="50" t="n">
        <f aca="false">FilterOPk!F$14</f>
        <v>0</v>
      </c>
      <c r="I2329" s="50" t="n">
        <f aca="false">FilterOPk!G$14</f>
        <v>0</v>
      </c>
      <c r="J2329" s="50" t="n">
        <f aca="false">FilterOPk!H$14</f>
        <v>0</v>
      </c>
      <c r="K2329" s="50" t="n">
        <f aca="false">FilterOPk!I$14</f>
        <v>0</v>
      </c>
      <c r="L2329" s="50" t="n">
        <f aca="false">FilterOPk!J$14</f>
        <v>0</v>
      </c>
      <c r="M2329" s="50" t="n">
        <f aca="false">FilterOPk!K$14</f>
        <v>0</v>
      </c>
      <c r="N2329" s="50" t="n">
        <f aca="false">FilterOPk!L$14</f>
        <v>0</v>
      </c>
      <c r="O2329" s="50" t="n">
        <f aca="false">FilterOPk!M$14</f>
        <v>0</v>
      </c>
      <c r="P2329" s="50" t="n">
        <f aca="false">FilterOPk!N$14</f>
        <v>0</v>
      </c>
      <c r="Q2329" s="51" t="n">
        <f aca="false">FilterOPk!O$14</f>
        <v>0</v>
      </c>
    </row>
    <row r="2330" customFormat="false" ht="12.75" hidden="false" customHeight="false" outlineLevel="0" collapsed="false">
      <c r="B2330" s="85" t="str">
        <f aca="false">FilterOPk!A$15</f>
        <v>ST- MAPP</v>
      </c>
      <c r="C2330" s="13" t="n">
        <f aca="false">C2329+1</f>
        <v>2329</v>
      </c>
      <c r="D2330" s="50" t="n">
        <f aca="false">FilterOPk!B$15</f>
        <v>254636.614020626</v>
      </c>
      <c r="E2330" s="50" t="n">
        <f aca="false">FilterOPk!C$15</f>
        <v>-1590.85</v>
      </c>
      <c r="F2330" s="50" t="n">
        <f aca="false">FilterOPk!D$15</f>
        <v>-3167.72</v>
      </c>
      <c r="G2330" s="50" t="n">
        <f aca="false">FilterOPk!E$15</f>
        <v>-3546.79</v>
      </c>
      <c r="H2330" s="50" t="n">
        <f aca="false">FilterOPk!F$15</f>
        <v>-3530.89</v>
      </c>
      <c r="I2330" s="50" t="n">
        <f aca="false">FilterOPk!G$15</f>
        <v>0</v>
      </c>
      <c r="J2330" s="50" t="n">
        <f aca="false">FilterOPk!H$15</f>
        <v>0</v>
      </c>
      <c r="K2330" s="50" t="n">
        <f aca="false">FilterOPk!I$15</f>
        <v>0</v>
      </c>
      <c r="L2330" s="50" t="n">
        <f aca="false">FilterOPk!J$15</f>
        <v>0</v>
      </c>
      <c r="M2330" s="50" t="n">
        <f aca="false">FilterOPk!K$15</f>
        <v>0</v>
      </c>
      <c r="N2330" s="50" t="n">
        <f aca="false">FilterOPk!L$15</f>
        <v>-11836.25</v>
      </c>
      <c r="O2330" s="50" t="n">
        <f aca="false">FilterOPk!M$15</f>
        <v>0</v>
      </c>
      <c r="P2330" s="50" t="n">
        <f aca="false">FilterOPk!N$15</f>
        <v>0</v>
      </c>
      <c r="Q2330" s="51" t="n">
        <f aca="false">FilterOPk!O$15</f>
        <v>-11836.25</v>
      </c>
    </row>
    <row r="2331" customFormat="false" ht="12.75" hidden="false" customHeight="false" outlineLevel="0" collapsed="false">
      <c r="B2331" s="85" t="str">
        <f aca="false">FilterOPk!A$16</f>
        <v>ST- MAIN</v>
      </c>
      <c r="C2331" s="13" t="n">
        <f aca="false">C2330+1</f>
        <v>2330</v>
      </c>
      <c r="D2331" s="50" t="n">
        <f aca="false">FilterOPk!B$16</f>
        <v>694293.253349893</v>
      </c>
      <c r="E2331" s="50" t="n">
        <f aca="false">FilterOPk!C$16</f>
        <v>0</v>
      </c>
      <c r="F2331" s="50" t="n">
        <f aca="false">FilterOPk!D$16</f>
        <v>0</v>
      </c>
      <c r="G2331" s="50" t="n">
        <f aca="false">FilterOPk!E$16</f>
        <v>0</v>
      </c>
      <c r="H2331" s="50" t="n">
        <f aca="false">FilterOPk!F$16</f>
        <v>0</v>
      </c>
      <c r="I2331" s="50" t="n">
        <f aca="false">FilterOPk!G$16</f>
        <v>0</v>
      </c>
      <c r="J2331" s="50" t="n">
        <f aca="false">FilterOPk!H$16</f>
        <v>0</v>
      </c>
      <c r="K2331" s="50" t="n">
        <f aca="false">FilterOPk!I$16</f>
        <v>0</v>
      </c>
      <c r="L2331" s="50" t="n">
        <f aca="false">FilterOPk!J$16</f>
        <v>0</v>
      </c>
      <c r="M2331" s="50" t="n">
        <f aca="false">FilterOPk!K$16</f>
        <v>0</v>
      </c>
      <c r="N2331" s="50" t="n">
        <f aca="false">FilterOPk!L$16</f>
        <v>0</v>
      </c>
      <c r="O2331" s="50" t="n">
        <f aca="false">FilterOPk!M$16</f>
        <v>0</v>
      </c>
      <c r="P2331" s="50" t="n">
        <f aca="false">FilterOPk!N$16</f>
        <v>0</v>
      </c>
      <c r="Q2331" s="51" t="n">
        <f aca="false">FilterOPk!O$16</f>
        <v>0</v>
      </c>
    </row>
    <row r="2332" customFormat="false" ht="12.75" hidden="false" customHeight="false" outlineLevel="0" collapsed="false">
      <c r="B2332" s="85" t="str">
        <f aca="false">FilterOPk!A$17</f>
        <v>MW-ANALYST</v>
      </c>
      <c r="C2332" s="13" t="n">
        <f aca="false">C2331+1</f>
        <v>2331</v>
      </c>
      <c r="D2332" s="50" t="n">
        <f aca="false">FilterOPk!B$17</f>
        <v>0</v>
      </c>
      <c r="E2332" s="50" t="n">
        <f aca="false">FilterOPk!C$17</f>
        <v>0</v>
      </c>
      <c r="F2332" s="50" t="n">
        <f aca="false">FilterOPk!D$17</f>
        <v>0</v>
      </c>
      <c r="G2332" s="50" t="n">
        <f aca="false">FilterOPk!E$17</f>
        <v>0</v>
      </c>
      <c r="H2332" s="50" t="n">
        <f aca="false">FilterOPk!F$17</f>
        <v>0</v>
      </c>
      <c r="I2332" s="50" t="n">
        <f aca="false">FilterOPk!G$17</f>
        <v>0</v>
      </c>
      <c r="J2332" s="50" t="n">
        <f aca="false">FilterOPk!H$17</f>
        <v>0</v>
      </c>
      <c r="K2332" s="50" t="n">
        <f aca="false">FilterOPk!I$17</f>
        <v>0</v>
      </c>
      <c r="L2332" s="50" t="n">
        <f aca="false">FilterOPk!J$17</f>
        <v>0</v>
      </c>
      <c r="M2332" s="50" t="n">
        <f aca="false">FilterOPk!K$17</f>
        <v>0</v>
      </c>
      <c r="N2332" s="50" t="n">
        <f aca="false">FilterOPk!L$17</f>
        <v>0</v>
      </c>
      <c r="O2332" s="50" t="n">
        <f aca="false">FilterOPk!M$17</f>
        <v>0</v>
      </c>
      <c r="P2332" s="50" t="n">
        <f aca="false">FilterOPk!N$17</f>
        <v>0</v>
      </c>
      <c r="Q2332" s="51" t="n">
        <f aca="false">FilterOPk!O$17</f>
        <v>0</v>
      </c>
    </row>
    <row r="2333" customFormat="false" ht="12.75" hidden="false" customHeight="false" outlineLevel="0" collapsed="false">
      <c r="B2333" s="85" t="str">
        <f aca="false">FilterOPk!A$18</f>
        <v>LT-NE</v>
      </c>
      <c r="C2333" s="13" t="n">
        <f aca="false">C2332+1</f>
        <v>2332</v>
      </c>
      <c r="D2333" s="50" t="n">
        <f aca="false">FilterOPk!B$18</f>
        <v>6187311.37539291</v>
      </c>
      <c r="E2333" s="50" t="n">
        <f aca="false">FilterOPk!C$18</f>
        <v>38662.79</v>
      </c>
      <c r="F2333" s="50" t="n">
        <f aca="false">FilterOPk!D$18</f>
        <v>89522.8</v>
      </c>
      <c r="G2333" s="50" t="n">
        <f aca="false">FilterOPk!E$18</f>
        <v>158536.19</v>
      </c>
      <c r="H2333" s="50" t="n">
        <f aca="false">FilterOPk!F$18</f>
        <v>261849.24</v>
      </c>
      <c r="I2333" s="50" t="n">
        <f aca="false">FilterOPk!G$18</f>
        <v>291708.83</v>
      </c>
      <c r="J2333" s="50" t="n">
        <f aca="false">FilterOPk!H$18</f>
        <v>228360.42</v>
      </c>
      <c r="K2333" s="50" t="n">
        <f aca="false">FilterOPk!I$18</f>
        <v>445432.42</v>
      </c>
      <c r="L2333" s="50" t="n">
        <f aca="false">FilterOPk!J$18</f>
        <v>266345.8</v>
      </c>
      <c r="M2333" s="50" t="n">
        <f aca="false">FilterOPk!K$18</f>
        <v>801315.09</v>
      </c>
      <c r="N2333" s="50" t="n">
        <f aca="false">FilterOPk!L$18</f>
        <v>2581733.58</v>
      </c>
      <c r="O2333" s="50" t="n">
        <f aca="false">FilterOPk!M$18</f>
        <v>-636932.37</v>
      </c>
      <c r="P2333" s="50" t="n">
        <f aca="false">FilterOPk!N$18</f>
        <v>-2303942.42</v>
      </c>
      <c r="Q2333" s="51" t="n">
        <f aca="false">FilterOPk!O$18</f>
        <v>-359141.210000001</v>
      </c>
    </row>
    <row r="2334" customFormat="false" ht="12.75" hidden="false" customHeight="false" outlineLevel="0" collapsed="false">
      <c r="B2334" s="85" t="str">
        <f aca="false">FilterOPk!A$19</f>
        <v>LT-PJM</v>
      </c>
      <c r="C2334" s="13" t="n">
        <f aca="false">C2333+1</f>
        <v>2333</v>
      </c>
      <c r="D2334" s="50" t="n">
        <f aca="false">FilterOPk!B$19</f>
        <v>1818236.42109565</v>
      </c>
      <c r="E2334" s="50" t="n">
        <f aca="false">FilterOPk!C$19</f>
        <v>0</v>
      </c>
      <c r="F2334" s="50" t="n">
        <f aca="false">FilterOPk!D$19</f>
        <v>19402.28</v>
      </c>
      <c r="G2334" s="50" t="n">
        <f aca="false">FilterOPk!E$19</f>
        <v>57930.92</v>
      </c>
      <c r="H2334" s="50" t="n">
        <f aca="false">FilterOPk!F$19</f>
        <v>59436.7</v>
      </c>
      <c r="I2334" s="50" t="n">
        <f aca="false">FilterOPk!G$19</f>
        <v>19136.52</v>
      </c>
      <c r="J2334" s="50" t="n">
        <f aca="false">FilterOPk!H$19</f>
        <v>18664.41</v>
      </c>
      <c r="K2334" s="50" t="n">
        <f aca="false">FilterOPk!I$19</f>
        <v>33608.82</v>
      </c>
      <c r="L2334" s="50" t="n">
        <f aca="false">FilterOPk!J$19</f>
        <v>20867.53</v>
      </c>
      <c r="M2334" s="50" t="n">
        <f aca="false">FilterOPk!K$19</f>
        <v>56340.86</v>
      </c>
      <c r="N2334" s="50" t="n">
        <f aca="false">FilterOPk!L$19</f>
        <v>285388.04</v>
      </c>
      <c r="O2334" s="50" t="n">
        <f aca="false">FilterOPk!M$19</f>
        <v>-1975.43</v>
      </c>
      <c r="P2334" s="50" t="n">
        <f aca="false">FilterOPk!N$19</f>
        <v>-179963.06</v>
      </c>
      <c r="Q2334" s="51" t="n">
        <f aca="false">FilterOPk!O$19</f>
        <v>103449.55</v>
      </c>
    </row>
    <row r="2335" customFormat="false" ht="12.75" hidden="false" customHeight="false" outlineLevel="0" collapsed="false">
      <c r="B2335" s="85" t="str">
        <f aca="false">FilterOPk!A$20</f>
        <v>LT- NY</v>
      </c>
      <c r="C2335" s="13" t="n">
        <f aca="false">C2334+1</f>
        <v>2334</v>
      </c>
      <c r="D2335" s="50" t="n">
        <f aca="false">FilterOPk!B$20</f>
        <v>0</v>
      </c>
      <c r="E2335" s="50" t="n">
        <f aca="false">FilterOPk!C$20</f>
        <v>-9128.22</v>
      </c>
      <c r="F2335" s="50" t="n">
        <f aca="false">FilterOPk!D$20</f>
        <v>-69725.26</v>
      </c>
      <c r="G2335" s="50" t="n">
        <f aca="false">FilterOPk!E$20</f>
        <v>0</v>
      </c>
      <c r="H2335" s="50" t="n">
        <f aca="false">FilterOPk!F$20</f>
        <v>0</v>
      </c>
      <c r="I2335" s="50" t="n">
        <f aca="false">FilterOPk!G$20</f>
        <v>0</v>
      </c>
      <c r="J2335" s="50" t="n">
        <f aca="false">FilterOPk!H$20</f>
        <v>0</v>
      </c>
      <c r="K2335" s="50" t="n">
        <f aca="false">FilterOPk!I$20</f>
        <v>0</v>
      </c>
      <c r="L2335" s="50" t="n">
        <f aca="false">FilterOPk!J$20</f>
        <v>0</v>
      </c>
      <c r="M2335" s="50" t="n">
        <f aca="false">FilterOPk!K$20</f>
        <v>0</v>
      </c>
      <c r="N2335" s="50" t="n">
        <f aca="false">FilterOPk!L$20</f>
        <v>-78853.48</v>
      </c>
      <c r="O2335" s="50" t="n">
        <f aca="false">FilterOPk!M$20</f>
        <v>0</v>
      </c>
      <c r="P2335" s="50" t="n">
        <f aca="false">FilterOPk!N$20</f>
        <v>12056.92</v>
      </c>
      <c r="Q2335" s="51" t="n">
        <f aca="false">FilterOPk!O$20</f>
        <v>-66796.56</v>
      </c>
    </row>
    <row r="2336" customFormat="false" ht="12.75" hidden="false" customHeight="false" outlineLevel="0" collapsed="false">
      <c r="B2336" s="85" t="str">
        <f aca="false">FilterOPk!A$21</f>
        <v>ST- PJM</v>
      </c>
      <c r="C2336" s="13" t="n">
        <f aca="false">C2335+1</f>
        <v>2335</v>
      </c>
      <c r="D2336" s="50" t="n">
        <f aca="false">FilterOPk!B$21</f>
        <v>1243093.71447674</v>
      </c>
      <c r="E2336" s="50" t="n">
        <f aca="false">FilterOPk!C$21</f>
        <v>13503.06</v>
      </c>
      <c r="F2336" s="50" t="n">
        <f aca="false">FilterOPk!D$21</f>
        <v>0</v>
      </c>
      <c r="G2336" s="50" t="n">
        <f aca="false">FilterOPk!E$21</f>
        <v>0</v>
      </c>
      <c r="H2336" s="50" t="n">
        <f aca="false">FilterOPk!F$21</f>
        <v>0</v>
      </c>
      <c r="I2336" s="50" t="n">
        <f aca="false">FilterOPk!G$21</f>
        <v>0</v>
      </c>
      <c r="J2336" s="50" t="n">
        <f aca="false">FilterOPk!H$21</f>
        <v>0</v>
      </c>
      <c r="K2336" s="50" t="n">
        <f aca="false">FilterOPk!I$21</f>
        <v>0</v>
      </c>
      <c r="L2336" s="50" t="n">
        <f aca="false">FilterOPk!J$21</f>
        <v>0</v>
      </c>
      <c r="M2336" s="50" t="n">
        <f aca="false">FilterOPk!K$21</f>
        <v>0</v>
      </c>
      <c r="N2336" s="50" t="n">
        <f aca="false">FilterOPk!L$21</f>
        <v>13503.06</v>
      </c>
      <c r="O2336" s="50" t="n">
        <f aca="false">FilterOPk!M$21</f>
        <v>0</v>
      </c>
      <c r="P2336" s="50" t="n">
        <f aca="false">FilterOPk!N$21</f>
        <v>0</v>
      </c>
      <c r="Q2336" s="51" t="n">
        <f aca="false">FilterOPk!O$21</f>
        <v>13503.06</v>
      </c>
    </row>
    <row r="2337" customFormat="false" ht="12.75" hidden="false" customHeight="false" outlineLevel="0" collapsed="false">
      <c r="B2337" s="85" t="str">
        <f aca="false">FilterOPk!A$22</f>
        <v>ST- NENG</v>
      </c>
      <c r="C2337" s="13" t="n">
        <f aca="false">C2336+1</f>
        <v>2336</v>
      </c>
      <c r="D2337" s="50" t="n">
        <f aca="false">FilterOPk!B$22</f>
        <v>539719.375927685</v>
      </c>
      <c r="E2337" s="50" t="n">
        <f aca="false">FilterOPk!C$22</f>
        <v>17499.36</v>
      </c>
      <c r="F2337" s="50" t="n">
        <f aca="false">FilterOPk!D$22</f>
        <v>34844.91</v>
      </c>
      <c r="G2337" s="50" t="n">
        <f aca="false">FilterOPk!E$22</f>
        <v>0</v>
      </c>
      <c r="H2337" s="50" t="n">
        <f aca="false">FilterOPk!F$22</f>
        <v>0</v>
      </c>
      <c r="I2337" s="50" t="n">
        <f aca="false">FilterOPk!G$22</f>
        <v>0</v>
      </c>
      <c r="J2337" s="50" t="n">
        <f aca="false">FilterOPk!H$22</f>
        <v>0</v>
      </c>
      <c r="K2337" s="50" t="n">
        <f aca="false">FilterOPk!I$22</f>
        <v>0</v>
      </c>
      <c r="L2337" s="50" t="n">
        <f aca="false">FilterOPk!J$22</f>
        <v>0</v>
      </c>
      <c r="M2337" s="50" t="n">
        <f aca="false">FilterOPk!K$22</f>
        <v>0</v>
      </c>
      <c r="N2337" s="50" t="n">
        <f aca="false">FilterOPk!L$22</f>
        <v>52344.27</v>
      </c>
      <c r="O2337" s="50" t="n">
        <f aca="false">FilterOPk!M$22</f>
        <v>0</v>
      </c>
      <c r="P2337" s="50" t="n">
        <f aca="false">FilterOPk!N$22</f>
        <v>0</v>
      </c>
      <c r="Q2337" s="51" t="n">
        <f aca="false">FilterOPk!O$22</f>
        <v>52344.27</v>
      </c>
    </row>
    <row r="2338" customFormat="false" ht="12.75" hidden="false" customHeight="false" outlineLevel="0" collapsed="false">
      <c r="B2338" s="85" t="str">
        <f aca="false">FilterOPk!A$23</f>
        <v>ST- NY</v>
      </c>
      <c r="C2338" s="13" t="n">
        <f aca="false">C2337+1</f>
        <v>2337</v>
      </c>
      <c r="D2338" s="50" t="n">
        <f aca="false">FilterOPk!B$23</f>
        <v>251437.188425373</v>
      </c>
      <c r="E2338" s="50" t="n">
        <f aca="false">FilterOPk!C$23</f>
        <v>22663</v>
      </c>
      <c r="F2338" s="50" t="n">
        <f aca="false">FilterOPk!D$23</f>
        <v>52267.36</v>
      </c>
      <c r="G2338" s="50" t="n">
        <f aca="false">FilterOPk!E$23</f>
        <v>0</v>
      </c>
      <c r="H2338" s="50" t="n">
        <f aca="false">FilterOPk!F$23</f>
        <v>0</v>
      </c>
      <c r="I2338" s="50" t="n">
        <f aca="false">FilterOPk!G$23</f>
        <v>0</v>
      </c>
      <c r="J2338" s="50" t="n">
        <f aca="false">FilterOPk!H$23</f>
        <v>0</v>
      </c>
      <c r="K2338" s="50" t="n">
        <f aca="false">FilterOPk!I$23</f>
        <v>0</v>
      </c>
      <c r="L2338" s="50" t="n">
        <f aca="false">FilterOPk!J$23</f>
        <v>0</v>
      </c>
      <c r="M2338" s="50" t="n">
        <f aca="false">FilterOPk!K$23</f>
        <v>0</v>
      </c>
      <c r="N2338" s="50" t="n">
        <f aca="false">FilterOPk!L$23</f>
        <v>74930.36</v>
      </c>
      <c r="O2338" s="50" t="n">
        <f aca="false">FilterOPk!M$23</f>
        <v>0</v>
      </c>
      <c r="P2338" s="50" t="n">
        <f aca="false">FilterOPk!N$23</f>
        <v>0</v>
      </c>
      <c r="Q2338" s="51" t="n">
        <f aca="false">FilterOPk!O$23</f>
        <v>74930.36</v>
      </c>
    </row>
    <row r="2339" customFormat="false" ht="12.75" hidden="false" customHeight="false" outlineLevel="0" collapsed="false">
      <c r="B2339" s="85" t="str">
        <f aca="false">FilterOPk!A$24</f>
        <v>NE- PHYS</v>
      </c>
      <c r="C2339" s="13" t="n">
        <f aca="false">C2338+1</f>
        <v>2338</v>
      </c>
      <c r="D2339" s="50" t="n">
        <f aca="false">FilterOPk!B$24</f>
        <v>0</v>
      </c>
      <c r="E2339" s="50" t="n">
        <f aca="false">FilterOPk!C$24</f>
        <v>0</v>
      </c>
      <c r="F2339" s="50" t="n">
        <f aca="false">FilterOPk!D$24</f>
        <v>0</v>
      </c>
      <c r="G2339" s="50" t="n">
        <f aca="false">FilterOPk!E$24</f>
        <v>0</v>
      </c>
      <c r="H2339" s="50" t="n">
        <f aca="false">FilterOPk!F$24</f>
        <v>0</v>
      </c>
      <c r="I2339" s="50" t="n">
        <f aca="false">FilterOPk!G$24</f>
        <v>0</v>
      </c>
      <c r="J2339" s="50" t="n">
        <f aca="false">FilterOPk!H$24</f>
        <v>0</v>
      </c>
      <c r="K2339" s="50" t="n">
        <f aca="false">FilterOPk!I$24</f>
        <v>0</v>
      </c>
      <c r="L2339" s="50" t="n">
        <f aca="false">FilterOPk!J$24</f>
        <v>0</v>
      </c>
      <c r="M2339" s="50" t="n">
        <f aca="false">FilterOPk!K$24</f>
        <v>0</v>
      </c>
      <c r="N2339" s="50" t="n">
        <f aca="false">FilterOPk!L$24</f>
        <v>0</v>
      </c>
      <c r="O2339" s="50" t="n">
        <f aca="false">FilterOPk!M$24</f>
        <v>0</v>
      </c>
      <c r="P2339" s="50" t="n">
        <f aca="false">FilterOPk!N$24</f>
        <v>0</v>
      </c>
      <c r="Q2339" s="51" t="n">
        <f aca="false">FilterOPk!O$24</f>
        <v>0</v>
      </c>
    </row>
    <row r="2340" customFormat="false" ht="12.75" hidden="false" customHeight="false" outlineLevel="0" collapsed="false">
      <c r="B2340" s="85" t="str">
        <f aca="false">FilterOPk!A$25</f>
        <v>LT-Southeast</v>
      </c>
      <c r="C2340" s="13" t="n">
        <f aca="false">C2339+1</f>
        <v>2339</v>
      </c>
      <c r="D2340" s="50" t="n">
        <f aca="false">FilterOPk!B$25</f>
        <v>11411200.8859117</v>
      </c>
      <c r="E2340" s="50" t="n">
        <f aca="false">FilterOPk!C$25</f>
        <v>15825.82</v>
      </c>
      <c r="F2340" s="50" t="n">
        <f aca="false">FilterOPk!D$25</f>
        <v>13250</v>
      </c>
      <c r="G2340" s="50" t="n">
        <f aca="false">FilterOPk!E$25</f>
        <v>24924.1</v>
      </c>
      <c r="H2340" s="50" t="n">
        <f aca="false">FilterOPk!F$25</f>
        <v>24690.47</v>
      </c>
      <c r="I2340" s="50" t="n">
        <f aca="false">FilterOPk!G$25</f>
        <v>26774</v>
      </c>
      <c r="J2340" s="50" t="n">
        <f aca="false">FilterOPk!H$25</f>
        <v>26715</v>
      </c>
      <c r="K2340" s="50" t="n">
        <f aca="false">FilterOPk!I$25</f>
        <v>57358.83</v>
      </c>
      <c r="L2340" s="50" t="n">
        <f aca="false">FilterOPk!J$25</f>
        <v>26146</v>
      </c>
      <c r="M2340" s="50" t="n">
        <f aca="false">FilterOPk!K$25</f>
        <v>75355.31</v>
      </c>
      <c r="N2340" s="50" t="n">
        <f aca="false">FilterOPk!L$25</f>
        <v>291039.53</v>
      </c>
      <c r="O2340" s="50" t="n">
        <f aca="false">FilterOPk!M$25</f>
        <v>-122359</v>
      </c>
      <c r="P2340" s="50" t="n">
        <f aca="false">FilterOPk!N$25</f>
        <v>514428.17</v>
      </c>
      <c r="Q2340" s="51" t="n">
        <f aca="false">FilterOPk!O$25</f>
        <v>683108.7</v>
      </c>
    </row>
    <row r="2341" customFormat="false" ht="12.75" hidden="false" customHeight="false" outlineLevel="0" collapsed="false">
      <c r="B2341" s="85" t="str">
        <f aca="false">FilterOPk!A$26</f>
        <v>ST-SPP</v>
      </c>
      <c r="C2341" s="13" t="n">
        <f aca="false">C2340+1</f>
        <v>2340</v>
      </c>
      <c r="D2341" s="50" t="n">
        <f aca="false">FilterOPk!B$26</f>
        <v>52202.8773549933</v>
      </c>
      <c r="E2341" s="50" t="n">
        <f aca="false">FilterOPk!C$26</f>
        <v>0</v>
      </c>
      <c r="F2341" s="50" t="n">
        <f aca="false">FilterOPk!D$26</f>
        <v>0</v>
      </c>
      <c r="G2341" s="50" t="n">
        <f aca="false">FilterOPk!E$26</f>
        <v>0</v>
      </c>
      <c r="H2341" s="50" t="n">
        <f aca="false">FilterOPk!F$26</f>
        <v>0</v>
      </c>
      <c r="I2341" s="50" t="n">
        <f aca="false">FilterOPk!G$26</f>
        <v>0</v>
      </c>
      <c r="J2341" s="50" t="n">
        <f aca="false">FilterOPk!H$26</f>
        <v>0</v>
      </c>
      <c r="K2341" s="50" t="n">
        <f aca="false">FilterOPk!I$26</f>
        <v>0</v>
      </c>
      <c r="L2341" s="50" t="n">
        <f aca="false">FilterOPk!J$26</f>
        <v>0</v>
      </c>
      <c r="M2341" s="50" t="n">
        <f aca="false">FilterOPk!K$26</f>
        <v>0</v>
      </c>
      <c r="N2341" s="50" t="n">
        <f aca="false">FilterOPk!L$26</f>
        <v>0</v>
      </c>
      <c r="O2341" s="50" t="n">
        <f aca="false">FilterOPk!M$26</f>
        <v>0</v>
      </c>
      <c r="P2341" s="50" t="n">
        <f aca="false">FilterOPk!N$26</f>
        <v>0</v>
      </c>
      <c r="Q2341" s="51" t="n">
        <f aca="false">FilterOPk!O$26</f>
        <v>0</v>
      </c>
    </row>
    <row r="2342" customFormat="false" ht="12.75" hidden="false" customHeight="false" outlineLevel="0" collapsed="false">
      <c r="B2342" s="85" t="str">
        <f aca="false">FilterOPk!A$27</f>
        <v>ST-SERC</v>
      </c>
      <c r="C2342" s="13" t="n">
        <f aca="false">C2341+1</f>
        <v>2341</v>
      </c>
      <c r="D2342" s="50" t="n">
        <f aca="false">FilterOPk!B$27</f>
        <v>686881.973218232</v>
      </c>
      <c r="E2342" s="50" t="n">
        <f aca="false">FilterOPk!C$27</f>
        <v>0</v>
      </c>
      <c r="F2342" s="50" t="n">
        <f aca="false">FilterOPk!D$27</f>
        <v>0</v>
      </c>
      <c r="G2342" s="50" t="n">
        <f aca="false">FilterOPk!E$27</f>
        <v>0</v>
      </c>
      <c r="H2342" s="50" t="n">
        <f aca="false">FilterOPk!F$27</f>
        <v>0</v>
      </c>
      <c r="I2342" s="50" t="n">
        <f aca="false">FilterOPk!G$27</f>
        <v>0</v>
      </c>
      <c r="J2342" s="50" t="n">
        <f aca="false">FilterOPk!H$27</f>
        <v>0</v>
      </c>
      <c r="K2342" s="50" t="n">
        <f aca="false">FilterOPk!I$27</f>
        <v>0</v>
      </c>
      <c r="L2342" s="50" t="n">
        <f aca="false">FilterOPk!J$27</f>
        <v>0</v>
      </c>
      <c r="M2342" s="50" t="n">
        <f aca="false">FilterOPk!K$27</f>
        <v>0</v>
      </c>
      <c r="N2342" s="50" t="n">
        <f aca="false">FilterOPk!L$27</f>
        <v>0</v>
      </c>
      <c r="O2342" s="50" t="n">
        <f aca="false">FilterOPk!M$27</f>
        <v>0</v>
      </c>
      <c r="P2342" s="50" t="n">
        <f aca="false">FilterOPk!N$27</f>
        <v>0</v>
      </c>
      <c r="Q2342" s="51" t="n">
        <f aca="false">FilterOPk!O$27</f>
        <v>0</v>
      </c>
    </row>
    <row r="2343" customFormat="false" ht="12.75" hidden="false" customHeight="false" outlineLevel="0" collapsed="false">
      <c r="B2343" s="85" t="str">
        <f aca="false">FilterOPk!A$28</f>
        <v>LT- Texas</v>
      </c>
      <c r="C2343" s="13" t="n">
        <f aca="false">C2342+1</f>
        <v>2342</v>
      </c>
      <c r="D2343" s="50" t="n">
        <f aca="false">FilterOPk!B$28</f>
        <v>3826684.70313045</v>
      </c>
      <c r="E2343" s="50" t="n">
        <f aca="false">FilterOPk!C$28</f>
        <v>0</v>
      </c>
      <c r="F2343" s="50" t="n">
        <f aca="false">FilterOPk!D$28</f>
        <v>13003.28</v>
      </c>
      <c r="G2343" s="50" t="n">
        <f aca="false">FilterOPk!E$28</f>
        <v>7651.26</v>
      </c>
      <c r="H2343" s="50" t="n">
        <f aca="false">FilterOPk!F$28</f>
        <v>7986.82</v>
      </c>
      <c r="I2343" s="50" t="n">
        <f aca="false">FilterOPk!G$28</f>
        <v>17032.43</v>
      </c>
      <c r="J2343" s="50" t="n">
        <f aca="false">FilterOPk!H$28</f>
        <v>19665.43</v>
      </c>
      <c r="K2343" s="50" t="n">
        <f aca="false">FilterOPk!I$28</f>
        <v>46628.44</v>
      </c>
      <c r="L2343" s="50" t="n">
        <f aca="false">FilterOPk!J$28</f>
        <v>12076.91</v>
      </c>
      <c r="M2343" s="50" t="n">
        <f aca="false">FilterOPk!K$28</f>
        <v>18411.54</v>
      </c>
      <c r="N2343" s="50" t="n">
        <f aca="false">FilterOPk!L$28</f>
        <v>142456.11</v>
      </c>
      <c r="O2343" s="50" t="n">
        <f aca="false">FilterOPk!M$28</f>
        <v>653578.76</v>
      </c>
      <c r="P2343" s="50" t="n">
        <f aca="false">FilterOPk!N$28</f>
        <v>2238345.92</v>
      </c>
      <c r="Q2343" s="51" t="n">
        <f aca="false">FilterOPk!O$28</f>
        <v>3034380.79</v>
      </c>
    </row>
    <row r="2344" customFormat="false" ht="12.75" hidden="false" customHeight="false" outlineLevel="0" collapsed="false">
      <c r="B2344" s="85" t="str">
        <f aca="false">FilterOPk!A$29</f>
        <v>St- Texas</v>
      </c>
      <c r="C2344" s="13" t="n">
        <f aca="false">C2343+1</f>
        <v>2343</v>
      </c>
      <c r="D2344" s="50" t="n">
        <f aca="false">FilterOPk!B$29</f>
        <v>445563.239343252</v>
      </c>
      <c r="E2344" s="50" t="n">
        <f aca="false">FilterOPk!C$29</f>
        <v>5676.33</v>
      </c>
      <c r="F2344" s="50" t="n">
        <f aca="false">FilterOPk!D$29</f>
        <v>0</v>
      </c>
      <c r="G2344" s="50" t="n">
        <f aca="false">FilterOPk!E$29</f>
        <v>0</v>
      </c>
      <c r="H2344" s="50" t="n">
        <f aca="false">FilterOPk!F$29</f>
        <v>0</v>
      </c>
      <c r="I2344" s="50" t="n">
        <f aca="false">FilterOPk!G$29</f>
        <v>0</v>
      </c>
      <c r="J2344" s="50" t="n">
        <f aca="false">FilterOPk!H$29</f>
        <v>0</v>
      </c>
      <c r="K2344" s="50" t="n">
        <f aca="false">FilterOPk!I$29</f>
        <v>0</v>
      </c>
      <c r="L2344" s="50" t="n">
        <f aca="false">FilterOPk!J$29</f>
        <v>0</v>
      </c>
      <c r="M2344" s="50" t="n">
        <f aca="false">FilterOPk!K$29</f>
        <v>0</v>
      </c>
      <c r="N2344" s="50" t="n">
        <f aca="false">FilterOPk!L$29</f>
        <v>5676.33</v>
      </c>
      <c r="O2344" s="50" t="n">
        <f aca="false">FilterOPk!M$29</f>
        <v>0</v>
      </c>
      <c r="P2344" s="50" t="n">
        <f aca="false">FilterOPk!N$29</f>
        <v>0</v>
      </c>
      <c r="Q2344" s="51" t="n">
        <f aca="false">FilterOPk!O$29</f>
        <v>5676.33</v>
      </c>
    </row>
    <row r="2345" customFormat="false" ht="12.75" hidden="false" customHeight="false" outlineLevel="0" collapsed="false">
      <c r="B2345" s="85"/>
      <c r="C2345" s="13" t="n">
        <f aca="false">C2344+1</f>
        <v>2344</v>
      </c>
      <c r="D2345" s="50"/>
      <c r="E2345" s="50"/>
      <c r="F2345" s="50"/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1"/>
    </row>
    <row r="2346" customFormat="false" ht="12.75" hidden="false" customHeight="false" outlineLevel="0" collapsed="false">
      <c r="B2346" s="85" t="str">
        <f aca="false">FilterOPk!A$32</f>
        <v>Gas positions</v>
      </c>
      <c r="C2346" s="13" t="n">
        <f aca="false">C2345+1</f>
        <v>2345</v>
      </c>
      <c r="D2346" s="50" t="s">
        <v>4</v>
      </c>
      <c r="E2346" s="50"/>
      <c r="F2346" s="50"/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1"/>
    </row>
    <row r="2347" customFormat="false" ht="12.75" hidden="false" customHeight="false" outlineLevel="0" collapsed="false">
      <c r="B2347" s="85" t="str">
        <f aca="false">FilterOPk!A$33</f>
        <v>Kevin Presto</v>
      </c>
      <c r="C2347" s="13" t="n">
        <f aca="false">C2346+1</f>
        <v>2346</v>
      </c>
      <c r="D2347" s="50" t="n">
        <f aca="false">FilterOPk!B$33</f>
        <v>0</v>
      </c>
      <c r="E2347" s="50" t="n">
        <f aca="false">FilterOPk!C$33</f>
        <v>0</v>
      </c>
      <c r="F2347" s="50" t="n">
        <f aca="false">FilterOPk!D$33</f>
        <v>0</v>
      </c>
      <c r="G2347" s="50" t="n">
        <f aca="false">FilterOPk!E$33</f>
        <v>0</v>
      </c>
      <c r="H2347" s="50" t="n">
        <f aca="false">FilterOPk!F$33</f>
        <v>0</v>
      </c>
      <c r="I2347" s="50" t="n">
        <f aca="false">FilterOPk!G$33</f>
        <v>0</v>
      </c>
      <c r="J2347" s="50" t="n">
        <f aca="false">FilterOPk!H$33</f>
        <v>0</v>
      </c>
      <c r="K2347" s="50" t="n">
        <f aca="false">FilterOPk!I$33</f>
        <v>0</v>
      </c>
      <c r="L2347" s="50" t="n">
        <f aca="false">FilterOPk!J$33</f>
        <v>0</v>
      </c>
      <c r="M2347" s="50" t="n">
        <f aca="false">FilterOPk!K$33</f>
        <v>0</v>
      </c>
      <c r="N2347" s="50" t="n">
        <f aca="false">FilterOPk!L$33</f>
        <v>0</v>
      </c>
      <c r="O2347" s="50" t="n">
        <f aca="false">FilterOPk!M$33</f>
        <v>0</v>
      </c>
      <c r="P2347" s="50" t="n">
        <f aca="false">FilterOPk!N$33</f>
        <v>0</v>
      </c>
      <c r="Q2347" s="51" t="n">
        <f aca="false">FilterOPk!O$33</f>
        <v>0</v>
      </c>
    </row>
    <row r="2348" customFormat="false" ht="12.75" hidden="false" customHeight="false" outlineLevel="0" collapsed="false">
      <c r="B2348" s="85" t="str">
        <f aca="false">FilterOPk!A$34</f>
        <v>Fletcher Sturm</v>
      </c>
      <c r="C2348" s="13" t="n">
        <f aca="false">C2347+1</f>
        <v>2347</v>
      </c>
      <c r="D2348" s="50" t="n">
        <f aca="false">FilterOPk!B$34</f>
        <v>0</v>
      </c>
      <c r="E2348" s="50" t="n">
        <f aca="false">FilterOPk!C$34</f>
        <v>0</v>
      </c>
      <c r="F2348" s="50" t="n">
        <f aca="false">FilterOPk!D$34</f>
        <v>0</v>
      </c>
      <c r="G2348" s="50" t="n">
        <f aca="false">FilterOPk!E$34</f>
        <v>0</v>
      </c>
      <c r="H2348" s="50" t="n">
        <f aca="false">FilterOPk!F$34</f>
        <v>0</v>
      </c>
      <c r="I2348" s="50" t="n">
        <f aca="false">FilterOPk!G$34</f>
        <v>0</v>
      </c>
      <c r="J2348" s="50" t="n">
        <f aca="false">FilterOPk!H$34</f>
        <v>0</v>
      </c>
      <c r="K2348" s="50" t="n">
        <f aca="false">FilterOPk!I$34</f>
        <v>0</v>
      </c>
      <c r="L2348" s="50" t="n">
        <f aca="false">FilterOPk!J$34</f>
        <v>0</v>
      </c>
      <c r="M2348" s="50" t="n">
        <f aca="false">FilterOPk!K$34</f>
        <v>0</v>
      </c>
      <c r="N2348" s="50" t="n">
        <f aca="false">FilterOPk!L$34</f>
        <v>0</v>
      </c>
      <c r="O2348" s="50" t="n">
        <f aca="false">FilterOPk!M$34</f>
        <v>0</v>
      </c>
      <c r="P2348" s="50" t="n">
        <f aca="false">FilterOPk!N$34</f>
        <v>0</v>
      </c>
      <c r="Q2348" s="51" t="n">
        <f aca="false">FilterOPk!O$34</f>
        <v>0</v>
      </c>
    </row>
    <row r="2349" customFormat="false" ht="12.75" hidden="false" customHeight="false" outlineLevel="0" collapsed="false">
      <c r="B2349" s="85" t="str">
        <f aca="false">FilterOPk!A$35</f>
        <v>Doug Gilbert-Smith</v>
      </c>
      <c r="C2349" s="13" t="n">
        <f aca="false">C2348+1</f>
        <v>2348</v>
      </c>
      <c r="D2349" s="50" t="n">
        <f aca="false">FilterOPk!B$35</f>
        <v>0</v>
      </c>
      <c r="E2349" s="50" t="n">
        <f aca="false">FilterOPk!C$35</f>
        <v>0</v>
      </c>
      <c r="F2349" s="50" t="n">
        <f aca="false">FilterOPk!D$35</f>
        <v>0</v>
      </c>
      <c r="G2349" s="50" t="n">
        <f aca="false">FilterOPk!E$35</f>
        <v>0</v>
      </c>
      <c r="H2349" s="50" t="n">
        <f aca="false">FilterOPk!F$35</f>
        <v>0</v>
      </c>
      <c r="I2349" s="50" t="n">
        <f aca="false">FilterOPk!G$35</f>
        <v>0</v>
      </c>
      <c r="J2349" s="50" t="n">
        <f aca="false">FilterOPk!H$35</f>
        <v>0</v>
      </c>
      <c r="K2349" s="50" t="n">
        <f aca="false">FilterOPk!I$35</f>
        <v>0</v>
      </c>
      <c r="L2349" s="50" t="n">
        <f aca="false">FilterOPk!J$35</f>
        <v>0</v>
      </c>
      <c r="M2349" s="50" t="n">
        <f aca="false">FilterOPk!K$35</f>
        <v>0</v>
      </c>
      <c r="N2349" s="50" t="n">
        <f aca="false">FilterOPk!L$35</f>
        <v>0</v>
      </c>
      <c r="O2349" s="50" t="n">
        <f aca="false">FilterOPk!M$35</f>
        <v>0</v>
      </c>
      <c r="P2349" s="50" t="n">
        <f aca="false">FilterOPk!N$35</f>
        <v>0</v>
      </c>
      <c r="Q2349" s="51" t="n">
        <f aca="false">FilterOPk!O$35</f>
        <v>0</v>
      </c>
    </row>
    <row r="2350" customFormat="false" ht="12.75" hidden="false" customHeight="false" outlineLevel="0" collapsed="false">
      <c r="B2350" s="85" t="str">
        <f aca="false">FilterOPk!A$36</f>
        <v>Rogers Herndon</v>
      </c>
      <c r="C2350" s="13" t="n">
        <f aca="false">C2349+1</f>
        <v>2349</v>
      </c>
      <c r="D2350" s="50" t="n">
        <f aca="false">FilterOPk!B$36</f>
        <v>0</v>
      </c>
      <c r="E2350" s="50" t="n">
        <f aca="false">FilterOPk!C$36</f>
        <v>0</v>
      </c>
      <c r="F2350" s="50" t="n">
        <f aca="false">FilterOPk!D$36</f>
        <v>0</v>
      </c>
      <c r="G2350" s="50" t="n">
        <f aca="false">FilterOPk!E$36</f>
        <v>0</v>
      </c>
      <c r="H2350" s="50" t="n">
        <f aca="false">FilterOPk!F$36</f>
        <v>0</v>
      </c>
      <c r="I2350" s="50" t="n">
        <f aca="false">FilterOPk!G$36</f>
        <v>0</v>
      </c>
      <c r="J2350" s="50" t="n">
        <f aca="false">FilterOPk!H$36</f>
        <v>0</v>
      </c>
      <c r="K2350" s="50" t="n">
        <f aca="false">FilterOPk!I$36</f>
        <v>0</v>
      </c>
      <c r="L2350" s="50" t="n">
        <f aca="false">FilterOPk!J$36</f>
        <v>0</v>
      </c>
      <c r="M2350" s="50" t="n">
        <f aca="false">FilterOPk!K$36</f>
        <v>0</v>
      </c>
      <c r="N2350" s="50" t="n">
        <f aca="false">FilterOPk!L$36</f>
        <v>0</v>
      </c>
      <c r="O2350" s="50" t="n">
        <f aca="false">FilterOPk!M$36</f>
        <v>0</v>
      </c>
      <c r="P2350" s="50" t="n">
        <f aca="false">FilterOPk!N$36</f>
        <v>0</v>
      </c>
      <c r="Q2350" s="51" t="n">
        <f aca="false">FilterOPk!O$36</f>
        <v>0</v>
      </c>
    </row>
    <row r="2351" customFormat="false" ht="12.75" hidden="false" customHeight="false" outlineLevel="0" collapsed="false">
      <c r="B2351" s="85" t="str">
        <f aca="false">FilterOPk!A$37</f>
        <v>Dana Davis</v>
      </c>
      <c r="C2351" s="13" t="n">
        <f aca="false">C2350+1</f>
        <v>2350</v>
      </c>
      <c r="D2351" s="50" t="n">
        <f aca="false">FilterOPk!B$37</f>
        <v>0</v>
      </c>
      <c r="E2351" s="50" t="n">
        <f aca="false">FilterOPk!C$37</f>
        <v>0</v>
      </c>
      <c r="F2351" s="50" t="n">
        <f aca="false">FilterOPk!D$37</f>
        <v>0</v>
      </c>
      <c r="G2351" s="50" t="n">
        <f aca="false">FilterOPk!E$37</f>
        <v>0</v>
      </c>
      <c r="H2351" s="50" t="n">
        <f aca="false">FilterOPk!F$37</f>
        <v>0</v>
      </c>
      <c r="I2351" s="50" t="n">
        <f aca="false">FilterOPk!G$37</f>
        <v>0</v>
      </c>
      <c r="J2351" s="50" t="n">
        <f aca="false">FilterOPk!H$37</f>
        <v>0</v>
      </c>
      <c r="K2351" s="50" t="n">
        <f aca="false">FilterOPk!I$37</f>
        <v>0</v>
      </c>
      <c r="L2351" s="50" t="n">
        <f aca="false">FilterOPk!J$37</f>
        <v>0</v>
      </c>
      <c r="M2351" s="50" t="n">
        <f aca="false">FilterOPk!K$37</f>
        <v>0</v>
      </c>
      <c r="N2351" s="50" t="n">
        <f aca="false">FilterOPk!L$37</f>
        <v>0</v>
      </c>
      <c r="O2351" s="50" t="n">
        <f aca="false">FilterOPk!M$37</f>
        <v>0</v>
      </c>
      <c r="P2351" s="50" t="n">
        <f aca="false">FilterOPk!N$37</f>
        <v>0</v>
      </c>
      <c r="Q2351" s="51" t="n">
        <f aca="false">FilterOPk!O$37</f>
        <v>0</v>
      </c>
    </row>
    <row r="2352" customFormat="false" ht="12.75" hidden="false" customHeight="false" outlineLevel="0" collapsed="false">
      <c r="B2352" s="85" t="str">
        <f aca="false">FilterOPk!A$38</f>
        <v>Tom May</v>
      </c>
      <c r="C2352" s="13" t="n">
        <f aca="false">C2351+1</f>
        <v>2351</v>
      </c>
      <c r="D2352" s="50" t="n">
        <f aca="false">FilterOPk!B$38</f>
        <v>0</v>
      </c>
      <c r="E2352" s="50" t="n">
        <f aca="false">FilterOPk!C$38</f>
        <v>0</v>
      </c>
      <c r="F2352" s="50" t="n">
        <f aca="false">FilterOPk!D$38</f>
        <v>0</v>
      </c>
      <c r="G2352" s="50" t="n">
        <f aca="false">FilterOPk!E$38</f>
        <v>0</v>
      </c>
      <c r="H2352" s="50" t="n">
        <f aca="false">FilterOPk!F$38</f>
        <v>0</v>
      </c>
      <c r="I2352" s="50" t="n">
        <f aca="false">FilterOPk!G$38</f>
        <v>0</v>
      </c>
      <c r="J2352" s="50" t="n">
        <f aca="false">FilterOPk!H$38</f>
        <v>0</v>
      </c>
      <c r="K2352" s="50" t="n">
        <f aca="false">FilterOPk!I$38</f>
        <v>0</v>
      </c>
      <c r="L2352" s="50" t="n">
        <f aca="false">FilterOPk!J$38</f>
        <v>0</v>
      </c>
      <c r="M2352" s="50" t="n">
        <f aca="false">FilterOPk!K$38</f>
        <v>0</v>
      </c>
      <c r="N2352" s="50" t="n">
        <f aca="false">FilterOPk!L$38</f>
        <v>0</v>
      </c>
      <c r="O2352" s="50" t="n">
        <f aca="false">FilterOPk!M$38</f>
        <v>0</v>
      </c>
      <c r="P2352" s="50" t="n">
        <f aca="false">FilterOPk!N$38</f>
        <v>0</v>
      </c>
      <c r="Q2352" s="51" t="n">
        <f aca="false">FilterOPk!O$38</f>
        <v>0</v>
      </c>
    </row>
    <row r="2353" customFormat="false" ht="12.75" hidden="false" customHeight="false" outlineLevel="0" collapsed="false">
      <c r="B2353" s="85" t="str">
        <f aca="false">FilterOPk!A$39</f>
        <v>Clint Dean</v>
      </c>
      <c r="C2353" s="13" t="n">
        <f aca="false">C2352+1</f>
        <v>2352</v>
      </c>
      <c r="D2353" s="50" t="n">
        <f aca="false">FilterOPk!B$39</f>
        <v>0</v>
      </c>
      <c r="E2353" s="50" t="n">
        <f aca="false">FilterOPk!C$39</f>
        <v>0</v>
      </c>
      <c r="F2353" s="50" t="n">
        <f aca="false">FilterOPk!D$39</f>
        <v>0</v>
      </c>
      <c r="G2353" s="50" t="n">
        <f aca="false">FilterOPk!E$39</f>
        <v>0</v>
      </c>
      <c r="H2353" s="50" t="n">
        <f aca="false">FilterOPk!F$39</f>
        <v>0</v>
      </c>
      <c r="I2353" s="50" t="n">
        <f aca="false">FilterOPk!G$39</f>
        <v>0</v>
      </c>
      <c r="J2353" s="50" t="n">
        <f aca="false">FilterOPk!H$39</f>
        <v>0</v>
      </c>
      <c r="K2353" s="50" t="n">
        <f aca="false">FilterOPk!I$39</f>
        <v>0</v>
      </c>
      <c r="L2353" s="50" t="n">
        <f aca="false">FilterOPk!J$39</f>
        <v>0</v>
      </c>
      <c r="M2353" s="50" t="n">
        <f aca="false">FilterOPk!K$39</f>
        <v>0</v>
      </c>
      <c r="N2353" s="50" t="n">
        <f aca="false">FilterOPk!L$39</f>
        <v>0</v>
      </c>
      <c r="O2353" s="50" t="n">
        <f aca="false">FilterOPk!M$39</f>
        <v>0</v>
      </c>
      <c r="P2353" s="50" t="n">
        <f aca="false">FilterOPk!N$39</f>
        <v>0</v>
      </c>
      <c r="Q2353" s="51" t="n">
        <f aca="false">FilterOPk!O$39</f>
        <v>0</v>
      </c>
    </row>
    <row r="2354" customFormat="false" ht="12.75" hidden="false" customHeight="false" outlineLevel="0" collapsed="false">
      <c r="B2354" s="85" t="str">
        <f aca="false">FilterOPk!A$40</f>
        <v>Rob Benson</v>
      </c>
      <c r="C2354" s="13" t="n">
        <f aca="false">C2353+1</f>
        <v>2353</v>
      </c>
      <c r="D2354" s="50" t="n">
        <f aca="false">FilterOPk!B$40</f>
        <v>0</v>
      </c>
      <c r="E2354" s="50" t="n">
        <f aca="false">FilterOPk!C$40</f>
        <v>0</v>
      </c>
      <c r="F2354" s="50" t="n">
        <f aca="false">FilterOPk!D$40</f>
        <v>0</v>
      </c>
      <c r="G2354" s="50" t="n">
        <f aca="false">FilterOPk!E$40</f>
        <v>0</v>
      </c>
      <c r="H2354" s="50" t="n">
        <f aca="false">FilterOPk!F$40</f>
        <v>0</v>
      </c>
      <c r="I2354" s="50" t="n">
        <f aca="false">FilterOPk!G$40</f>
        <v>0</v>
      </c>
      <c r="J2354" s="50" t="n">
        <f aca="false">FilterOPk!H$40</f>
        <v>0</v>
      </c>
      <c r="K2354" s="50" t="n">
        <f aca="false">FilterOPk!I$40</f>
        <v>0</v>
      </c>
      <c r="L2354" s="50" t="n">
        <f aca="false">FilterOPk!J$40</f>
        <v>0</v>
      </c>
      <c r="M2354" s="50" t="n">
        <f aca="false">FilterOPk!K$40</f>
        <v>0</v>
      </c>
      <c r="N2354" s="50" t="n">
        <f aca="false">FilterOPk!L$40</f>
        <v>0</v>
      </c>
      <c r="O2354" s="50" t="n">
        <f aca="false">FilterOPk!M$40</f>
        <v>0</v>
      </c>
      <c r="P2354" s="50" t="n">
        <f aca="false">FilterOPk!N$40</f>
        <v>0</v>
      </c>
      <c r="Q2354" s="51" t="n">
        <f aca="false">FilterOPk!O$40</f>
        <v>0</v>
      </c>
    </row>
    <row r="2355" customFormat="false" ht="12.75" hidden="false" customHeight="false" outlineLevel="0" collapsed="false">
      <c r="B2355" s="85" t="str">
        <f aca="false">FilterOPk!A$41</f>
        <v>Matt Lorenz</v>
      </c>
      <c r="C2355" s="13" t="n">
        <f aca="false">C2354+1</f>
        <v>2354</v>
      </c>
      <c r="D2355" s="50" t="n">
        <f aca="false">FilterOPk!B$41</f>
        <v>0</v>
      </c>
      <c r="E2355" s="50" t="n">
        <f aca="false">FilterOPk!C$41</f>
        <v>0</v>
      </c>
      <c r="F2355" s="50" t="n">
        <f aca="false">FilterOPk!D$41</f>
        <v>0</v>
      </c>
      <c r="G2355" s="50" t="n">
        <f aca="false">FilterOPk!E$41</f>
        <v>0</v>
      </c>
      <c r="H2355" s="50" t="n">
        <f aca="false">FilterOPk!F$41</f>
        <v>0</v>
      </c>
      <c r="I2355" s="50" t="n">
        <f aca="false">FilterOPk!G$41</f>
        <v>0</v>
      </c>
      <c r="J2355" s="50" t="n">
        <f aca="false">FilterOPk!H$41</f>
        <v>0</v>
      </c>
      <c r="K2355" s="50" t="n">
        <f aca="false">FilterOPk!I$41</f>
        <v>0</v>
      </c>
      <c r="L2355" s="50" t="n">
        <f aca="false">FilterOPk!J$41</f>
        <v>0</v>
      </c>
      <c r="M2355" s="50" t="n">
        <f aca="false">FilterOPk!K$41</f>
        <v>0</v>
      </c>
      <c r="N2355" s="50" t="n">
        <f aca="false">FilterOPk!L$41</f>
        <v>0</v>
      </c>
      <c r="O2355" s="50" t="n">
        <f aca="false">FilterOPk!M$41</f>
        <v>0</v>
      </c>
      <c r="P2355" s="50" t="n">
        <f aca="false">FilterOPk!N$41</f>
        <v>0</v>
      </c>
      <c r="Q2355" s="51" t="n">
        <f aca="false">FilterOPk!O$41</f>
        <v>0</v>
      </c>
    </row>
    <row r="2356" customFormat="false" ht="12.75" hidden="false" customHeight="false" outlineLevel="0" collapsed="false">
      <c r="B2356" s="85" t="str">
        <f aca="false">FilterOPk!A$42</f>
        <v>John Forney</v>
      </c>
      <c r="C2356" s="13" t="n">
        <f aca="false">C2355+1</f>
        <v>2355</v>
      </c>
      <c r="D2356" s="50" t="n">
        <f aca="false">FilterOPk!B$42</f>
        <v>0</v>
      </c>
      <c r="E2356" s="50" t="n">
        <f aca="false">FilterOPk!C$42</f>
        <v>0</v>
      </c>
      <c r="F2356" s="50" t="n">
        <f aca="false">FilterOPk!D$42</f>
        <v>0</v>
      </c>
      <c r="G2356" s="50" t="n">
        <f aca="false">FilterOPk!E$42</f>
        <v>0</v>
      </c>
      <c r="H2356" s="50" t="n">
        <f aca="false">FilterOPk!F$42</f>
        <v>0</v>
      </c>
      <c r="I2356" s="50" t="n">
        <f aca="false">FilterOPk!G$42</f>
        <v>0</v>
      </c>
      <c r="J2356" s="50" t="n">
        <f aca="false">FilterOPk!H$42</f>
        <v>0</v>
      </c>
      <c r="K2356" s="50" t="n">
        <f aca="false">FilterOPk!I$42</f>
        <v>0</v>
      </c>
      <c r="L2356" s="50" t="n">
        <f aca="false">FilterOPk!J$42</f>
        <v>0</v>
      </c>
      <c r="M2356" s="50" t="n">
        <f aca="false">FilterOPk!K$42</f>
        <v>0</v>
      </c>
      <c r="N2356" s="50" t="n">
        <f aca="false">FilterOPk!L$42</f>
        <v>0</v>
      </c>
      <c r="O2356" s="50" t="n">
        <f aca="false">FilterOPk!M$42</f>
        <v>0</v>
      </c>
      <c r="P2356" s="50" t="n">
        <f aca="false">FilterOPk!N$42</f>
        <v>0</v>
      </c>
      <c r="Q2356" s="51" t="n">
        <f aca="false">FilterOPk!O$42</f>
        <v>0</v>
      </c>
    </row>
    <row r="2357" customFormat="false" ht="12.75" hidden="false" customHeight="false" outlineLevel="0" collapsed="false">
      <c r="B2357" s="85" t="str">
        <f aca="false">FilterOPk!A$43</f>
        <v>Mike Carson</v>
      </c>
      <c r="C2357" s="13" t="n">
        <f aca="false">C2356+1</f>
        <v>2356</v>
      </c>
      <c r="D2357" s="50" t="n">
        <f aca="false">FilterOPk!B$43</f>
        <v>0</v>
      </c>
      <c r="E2357" s="50" t="n">
        <f aca="false">FilterOPk!C$43</f>
        <v>0</v>
      </c>
      <c r="F2357" s="50" t="n">
        <f aca="false">FilterOPk!D$43</f>
        <v>0</v>
      </c>
      <c r="G2357" s="50" t="n">
        <f aca="false">FilterOPk!E$43</f>
        <v>0</v>
      </c>
      <c r="H2357" s="50" t="n">
        <f aca="false">FilterOPk!F$43</f>
        <v>0</v>
      </c>
      <c r="I2357" s="50" t="n">
        <f aca="false">FilterOPk!G$43</f>
        <v>0</v>
      </c>
      <c r="J2357" s="50" t="n">
        <f aca="false">FilterOPk!H$43</f>
        <v>0</v>
      </c>
      <c r="K2357" s="50" t="n">
        <f aca="false">FilterOPk!I$43</f>
        <v>0</v>
      </c>
      <c r="L2357" s="50" t="n">
        <f aca="false">FilterOPk!J$43</f>
        <v>0</v>
      </c>
      <c r="M2357" s="50" t="n">
        <f aca="false">FilterOPk!K$43</f>
        <v>0</v>
      </c>
      <c r="N2357" s="50" t="n">
        <f aca="false">FilterOPk!L$43</f>
        <v>0</v>
      </c>
      <c r="O2357" s="50" t="n">
        <f aca="false">FilterOPk!M$43</f>
        <v>0</v>
      </c>
      <c r="P2357" s="50" t="n">
        <f aca="false">FilterOPk!N$43</f>
        <v>0</v>
      </c>
      <c r="Q2357" s="51" t="n">
        <f aca="false">FilterOPk!O$43</f>
        <v>0</v>
      </c>
    </row>
    <row r="2358" customFormat="false" ht="12.75" hidden="false" customHeight="false" outlineLevel="0" collapsed="false">
      <c r="B2358" s="85" t="str">
        <f aca="false">FilterOPk!A$44</f>
        <v>Chris Dorland</v>
      </c>
      <c r="C2358" s="13" t="n">
        <f aca="false">C2357+1</f>
        <v>2357</v>
      </c>
      <c r="D2358" s="50" t="n">
        <f aca="false">FilterOPk!B$44</f>
        <v>0</v>
      </c>
      <c r="E2358" s="50" t="n">
        <f aca="false">FilterOPk!C$44</f>
        <v>0</v>
      </c>
      <c r="F2358" s="50" t="n">
        <f aca="false">FilterOPk!D$44</f>
        <v>0</v>
      </c>
      <c r="G2358" s="50" t="n">
        <f aca="false">FilterOPk!E$44</f>
        <v>0</v>
      </c>
      <c r="H2358" s="50" t="n">
        <f aca="false">FilterOPk!F$44</f>
        <v>0</v>
      </c>
      <c r="I2358" s="50" t="n">
        <f aca="false">FilterOPk!G$44</f>
        <v>0</v>
      </c>
      <c r="J2358" s="50" t="n">
        <f aca="false">FilterOPk!H$44</f>
        <v>0</v>
      </c>
      <c r="K2358" s="50" t="n">
        <f aca="false">FilterOPk!I$44</f>
        <v>0</v>
      </c>
      <c r="L2358" s="50" t="n">
        <f aca="false">FilterOPk!J$44</f>
        <v>0</v>
      </c>
      <c r="M2358" s="50" t="n">
        <f aca="false">FilterOPk!K$44</f>
        <v>0</v>
      </c>
      <c r="N2358" s="50" t="n">
        <f aca="false">FilterOPk!L$44</f>
        <v>0</v>
      </c>
      <c r="O2358" s="50" t="n">
        <f aca="false">FilterOPk!M$44</f>
        <v>0</v>
      </c>
      <c r="P2358" s="50" t="n">
        <f aca="false">FilterOPk!N$44</f>
        <v>0</v>
      </c>
      <c r="Q2358" s="51" t="n">
        <f aca="false">FilterOPk!O$44</f>
        <v>0</v>
      </c>
    </row>
    <row r="2359" customFormat="false" ht="12.75" hidden="false" customHeight="false" outlineLevel="0" collapsed="false">
      <c r="B2359" s="85" t="str">
        <f aca="false">FilterOPk!A$45</f>
        <v>Jeff King</v>
      </c>
      <c r="C2359" s="13" t="n">
        <f aca="false">C2358+1</f>
        <v>2358</v>
      </c>
      <c r="D2359" s="50" t="n">
        <f aca="false">FilterOPk!B$45</f>
        <v>0</v>
      </c>
      <c r="E2359" s="50" t="n">
        <f aca="false">FilterOPk!C$45</f>
        <v>0</v>
      </c>
      <c r="F2359" s="50" t="n">
        <f aca="false">FilterOPk!D$45</f>
        <v>0</v>
      </c>
      <c r="G2359" s="50" t="n">
        <f aca="false">FilterOPk!E$45</f>
        <v>0</v>
      </c>
      <c r="H2359" s="50" t="n">
        <f aca="false">FilterOPk!F$45</f>
        <v>0</v>
      </c>
      <c r="I2359" s="50" t="n">
        <f aca="false">FilterOPk!G$45</f>
        <v>0</v>
      </c>
      <c r="J2359" s="50" t="n">
        <f aca="false">FilterOPk!H$45</f>
        <v>0</v>
      </c>
      <c r="K2359" s="50" t="n">
        <f aca="false">FilterOPk!I$45</f>
        <v>0</v>
      </c>
      <c r="L2359" s="50" t="n">
        <f aca="false">FilterOPk!J$45</f>
        <v>0</v>
      </c>
      <c r="M2359" s="50" t="n">
        <f aca="false">FilterOPk!K$45</f>
        <v>0</v>
      </c>
      <c r="N2359" s="50" t="n">
        <f aca="false">FilterOPk!L$45</f>
        <v>0</v>
      </c>
      <c r="O2359" s="50" t="n">
        <f aca="false">FilterOPk!M$45</f>
        <v>0</v>
      </c>
      <c r="P2359" s="50" t="n">
        <f aca="false">FilterOPk!N$45</f>
        <v>0</v>
      </c>
      <c r="Q2359" s="51" t="n">
        <f aca="false">FilterOPk!O$45</f>
        <v>0</v>
      </c>
    </row>
    <row r="2360" customFormat="false" ht="12.75" hidden="false" customHeight="false" outlineLevel="0" collapsed="false">
      <c r="B2360" s="85" t="n">
        <f aca="false">FilterOPk!A$46</f>
        <v>0</v>
      </c>
      <c r="C2360" s="13" t="n">
        <f aca="false">C2359+1</f>
        <v>2359</v>
      </c>
      <c r="D2360" s="50" t="n">
        <f aca="false">FilterOPk!B$46</f>
        <v>0</v>
      </c>
      <c r="E2360" s="50" t="n">
        <f aca="false">FilterOPk!C$46</f>
        <v>0</v>
      </c>
      <c r="F2360" s="50" t="n">
        <f aca="false">FilterOPk!D$46</f>
        <v>0</v>
      </c>
      <c r="G2360" s="50" t="n">
        <f aca="false">FilterOPk!E$46</f>
        <v>0</v>
      </c>
      <c r="H2360" s="50" t="n">
        <f aca="false">FilterOPk!F$46</f>
        <v>0</v>
      </c>
      <c r="I2360" s="50" t="n">
        <f aca="false">FilterOPk!G$46</f>
        <v>0</v>
      </c>
      <c r="J2360" s="50" t="n">
        <f aca="false">FilterOPk!H$46</f>
        <v>0</v>
      </c>
      <c r="K2360" s="50" t="n">
        <f aca="false">FilterOPk!I$46</f>
        <v>0</v>
      </c>
      <c r="L2360" s="50" t="n">
        <f aca="false">FilterOPk!J$46</f>
        <v>0</v>
      </c>
      <c r="M2360" s="50" t="n">
        <f aca="false">FilterOPk!K$46</f>
        <v>0</v>
      </c>
      <c r="N2360" s="50" t="n">
        <f aca="false">FilterOPk!L$46</f>
        <v>0</v>
      </c>
      <c r="O2360" s="50" t="n">
        <f aca="false">FilterOPk!M$46</f>
        <v>0</v>
      </c>
      <c r="P2360" s="50" t="n">
        <f aca="false">FilterOPk!N$46</f>
        <v>0</v>
      </c>
      <c r="Q2360" s="51" t="n">
        <f aca="false">FilterOPk!O$46</f>
        <v>0</v>
      </c>
    </row>
    <row r="2361" customFormat="false" ht="12.75" hidden="false" customHeight="false" outlineLevel="0" collapsed="false">
      <c r="B2361" s="87" t="n">
        <f aca="false">FilterOPk!A$47</f>
        <v>0</v>
      </c>
      <c r="C2361" s="64" t="n">
        <f aca="false">C2360+1</f>
        <v>2360</v>
      </c>
      <c r="D2361" s="54" t="n">
        <f aca="false">FilterOPk!B$47</f>
        <v>0</v>
      </c>
      <c r="E2361" s="54" t="n">
        <f aca="false">FilterOPk!C$47</f>
        <v>0</v>
      </c>
      <c r="F2361" s="54" t="n">
        <f aca="false">FilterOPk!D$47</f>
        <v>0</v>
      </c>
      <c r="G2361" s="54" t="n">
        <f aca="false">FilterOPk!E$47</f>
        <v>0</v>
      </c>
      <c r="H2361" s="54" t="n">
        <f aca="false">FilterOPk!F$47</f>
        <v>0</v>
      </c>
      <c r="I2361" s="54" t="n">
        <f aca="false">FilterOPk!G$47</f>
        <v>0</v>
      </c>
      <c r="J2361" s="54" t="n">
        <f aca="false">FilterOPk!H$47</f>
        <v>0</v>
      </c>
      <c r="K2361" s="54" t="n">
        <f aca="false">FilterOPk!I$47</f>
        <v>0</v>
      </c>
      <c r="L2361" s="54" t="n">
        <f aca="false">FilterOPk!J$47</f>
        <v>0</v>
      </c>
      <c r="M2361" s="54" t="n">
        <f aca="false">FilterOPk!K$47</f>
        <v>0</v>
      </c>
      <c r="N2361" s="54" t="n">
        <f aca="false">FilterOPk!L$47</f>
        <v>0</v>
      </c>
      <c r="O2361" s="54" t="n">
        <f aca="false">FilterOPk!M$47</f>
        <v>0</v>
      </c>
      <c r="P2361" s="54" t="n">
        <f aca="false">FilterOPk!N$47</f>
        <v>0</v>
      </c>
      <c r="Q2361" s="55" t="n">
        <f aca="false">FilterOPk!O$47</f>
        <v>0</v>
      </c>
    </row>
    <row r="2362" customFormat="false" ht="12.75" hidden="false" customHeight="false" outlineLevel="0" collapsed="false">
      <c r="A2362" s="0" t="n">
        <f aca="false">A2322+1</f>
        <v>60</v>
      </c>
      <c r="B2362" s="57" t="n">
        <f aca="false">FilterOPk!D$1</f>
        <v>36907</v>
      </c>
      <c r="C2362" s="58" t="n">
        <f aca="false">C2361+1</f>
        <v>2361</v>
      </c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83"/>
    </row>
    <row r="2363" customFormat="false" ht="12.75" hidden="false" customHeight="false" outlineLevel="0" collapsed="false">
      <c r="B2363" s="61"/>
      <c r="C2363" s="13" t="n">
        <f aca="false">C2362+1</f>
        <v>2362</v>
      </c>
      <c r="D2363" s="13"/>
      <c r="E2363" s="21" t="s">
        <v>5</v>
      </c>
      <c r="F2363" s="21" t="s">
        <v>6</v>
      </c>
      <c r="G2363" s="21" t="s">
        <v>7</v>
      </c>
      <c r="H2363" s="21" t="s">
        <v>8</v>
      </c>
      <c r="I2363" s="21" t="s">
        <v>9</v>
      </c>
      <c r="J2363" s="21" t="s">
        <v>10</v>
      </c>
      <c r="K2363" s="21" t="s">
        <v>11</v>
      </c>
      <c r="L2363" s="21" t="s">
        <v>12</v>
      </c>
      <c r="M2363" s="21" t="s">
        <v>13</v>
      </c>
      <c r="N2363" s="21" t="s">
        <v>14</v>
      </c>
      <c r="O2363" s="21" t="n">
        <v>2002</v>
      </c>
      <c r="P2363" s="21" t="s">
        <v>15</v>
      </c>
      <c r="Q2363" s="84" t="s">
        <v>16</v>
      </c>
    </row>
    <row r="2364" customFormat="false" ht="12.75" hidden="false" customHeight="false" outlineLevel="0" collapsed="false">
      <c r="B2364" s="85" t="str">
        <f aca="false">FilterOPk!A$9</f>
        <v>Power positions</v>
      </c>
      <c r="C2364" s="13" t="n">
        <f aca="false">C2363+1</f>
        <v>2363</v>
      </c>
      <c r="D2364" s="13" t="s">
        <v>4</v>
      </c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86"/>
    </row>
    <row r="2365" customFormat="false" ht="12.75" hidden="false" customHeight="false" outlineLevel="0" collapsed="false">
      <c r="B2365" s="85" t="str">
        <f aca="false">FilterOPk!A$10</f>
        <v>East Position</v>
      </c>
      <c r="C2365" s="13" t="n">
        <f aca="false">C2364+1</f>
        <v>2364</v>
      </c>
      <c r="D2365" s="50" t="n">
        <f aca="false">FilterOPk!B$10</f>
        <v>34784396.7946123</v>
      </c>
      <c r="E2365" s="50" t="n">
        <f aca="false">FilterOPk!C$10</f>
        <v>139428.68</v>
      </c>
      <c r="F2365" s="50" t="n">
        <f aca="false">FilterOPk!D$10</f>
        <v>244540.42</v>
      </c>
      <c r="G2365" s="50" t="n">
        <f aca="false">FilterOPk!E$10</f>
        <v>352018.99</v>
      </c>
      <c r="H2365" s="50" t="n">
        <f aca="false">FilterOPk!F$10</f>
        <v>454047.41</v>
      </c>
      <c r="I2365" s="50" t="n">
        <f aca="false">FilterOPk!G$10</f>
        <v>460700.87</v>
      </c>
      <c r="J2365" s="50" t="n">
        <f aca="false">FilterOPk!H$10</f>
        <v>371715.26</v>
      </c>
      <c r="K2365" s="50" t="n">
        <f aca="false">FilterOPk!I$10</f>
        <v>743238.67</v>
      </c>
      <c r="L2365" s="50" t="n">
        <f aca="false">FilterOPk!J$10</f>
        <v>433572.73</v>
      </c>
      <c r="M2365" s="50" t="n">
        <f aca="false">FilterOPk!K$10</f>
        <v>1264075.99</v>
      </c>
      <c r="N2365" s="50" t="n">
        <f aca="false">FilterOPk!L$10</f>
        <v>4463339.02</v>
      </c>
      <c r="O2365" s="50" t="n">
        <f aca="false">FilterOPk!M$10</f>
        <v>-232298.41</v>
      </c>
      <c r="P2365" s="50" t="n">
        <f aca="false">FilterOPk!N$10</f>
        <v>1174384.84</v>
      </c>
      <c r="Q2365" s="51" t="n">
        <f aca="false">FilterOPk!O$10</f>
        <v>5405425.45</v>
      </c>
    </row>
    <row r="2366" customFormat="false" ht="12.75" hidden="false" customHeight="false" outlineLevel="0" collapsed="false">
      <c r="B2366" s="85" t="str">
        <f aca="false">FilterOPk!A$11</f>
        <v>East Power Mgmt</v>
      </c>
      <c r="C2366" s="13" t="n">
        <f aca="false">C2365+1</f>
        <v>2365</v>
      </c>
      <c r="D2366" s="50" t="n">
        <f aca="false">FilterOPk!B$11</f>
        <v>7547347.04451418</v>
      </c>
      <c r="E2366" s="50" t="n">
        <f aca="false">FilterOPk!C$11</f>
        <v>0</v>
      </c>
      <c r="F2366" s="50" t="n">
        <f aca="false">FilterOPk!D$11</f>
        <v>0</v>
      </c>
      <c r="G2366" s="50" t="n">
        <f aca="false">FilterOPk!E$11</f>
        <v>0</v>
      </c>
      <c r="H2366" s="50" t="n">
        <f aca="false">FilterOPk!F$11</f>
        <v>0</v>
      </c>
      <c r="I2366" s="50" t="n">
        <f aca="false">FilterOPk!G$11</f>
        <v>0</v>
      </c>
      <c r="J2366" s="50" t="n">
        <f aca="false">FilterOPk!H$11</f>
        <v>0</v>
      </c>
      <c r="K2366" s="50" t="n">
        <f aca="false">FilterOPk!I$11</f>
        <v>0</v>
      </c>
      <c r="L2366" s="50" t="n">
        <f aca="false">FilterOPk!J$11</f>
        <v>0</v>
      </c>
      <c r="M2366" s="50" t="n">
        <f aca="false">FilterOPk!K$11</f>
        <v>0</v>
      </c>
      <c r="N2366" s="50" t="n">
        <f aca="false">FilterOPk!L$11</f>
        <v>0</v>
      </c>
      <c r="O2366" s="50" t="n">
        <f aca="false">FilterOPk!M$11</f>
        <v>0</v>
      </c>
      <c r="P2366" s="50" t="n">
        <f aca="false">FilterOPk!N$11</f>
        <v>0</v>
      </c>
      <c r="Q2366" s="51" t="n">
        <f aca="false">FilterOPk!O$11</f>
        <v>0</v>
      </c>
    </row>
    <row r="2367" customFormat="false" ht="12.75" hidden="false" customHeight="false" outlineLevel="0" collapsed="false">
      <c r="B2367" s="85" t="str">
        <f aca="false">FilterOPk!A$12</f>
        <v>Long Term Options</v>
      </c>
      <c r="C2367" s="13" t="n">
        <f aca="false">C2366+1</f>
        <v>2366</v>
      </c>
      <c r="D2367" s="50" t="n">
        <f aca="false">FilterOPk!B$12</f>
        <v>0</v>
      </c>
      <c r="E2367" s="50" t="n">
        <f aca="false">FilterOPk!C$12</f>
        <v>0</v>
      </c>
      <c r="F2367" s="50" t="n">
        <f aca="false">FilterOPk!D$12</f>
        <v>0</v>
      </c>
      <c r="G2367" s="50" t="n">
        <f aca="false">FilterOPk!E$12</f>
        <v>0</v>
      </c>
      <c r="H2367" s="50" t="n">
        <f aca="false">FilterOPk!F$12</f>
        <v>0</v>
      </c>
      <c r="I2367" s="50" t="n">
        <f aca="false">FilterOPk!G$12</f>
        <v>0</v>
      </c>
      <c r="J2367" s="50" t="n">
        <f aca="false">FilterOPk!H$12</f>
        <v>0</v>
      </c>
      <c r="K2367" s="50" t="n">
        <f aca="false">FilterOPk!I$12</f>
        <v>0</v>
      </c>
      <c r="L2367" s="50" t="n">
        <f aca="false">FilterOPk!J$12</f>
        <v>0</v>
      </c>
      <c r="M2367" s="50" t="n">
        <f aca="false">FilterOPk!K$12</f>
        <v>0</v>
      </c>
      <c r="N2367" s="50" t="n">
        <f aca="false">FilterOPk!L$12</f>
        <v>0</v>
      </c>
      <c r="O2367" s="50" t="n">
        <f aca="false">FilterOPk!M$12</f>
        <v>0</v>
      </c>
      <c r="P2367" s="50" t="n">
        <f aca="false">FilterOPk!N$12</f>
        <v>0</v>
      </c>
      <c r="Q2367" s="51" t="n">
        <f aca="false">FilterOPk!O$12</f>
        <v>0</v>
      </c>
    </row>
    <row r="2368" customFormat="false" ht="12.75" hidden="false" customHeight="false" outlineLevel="0" collapsed="false">
      <c r="B2368" s="85" t="str">
        <f aca="false">FilterOPk!A$13</f>
        <v>LT-MIDWEST</v>
      </c>
      <c r="C2368" s="13" t="n">
        <f aca="false">C2367+1</f>
        <v>2367</v>
      </c>
      <c r="D2368" s="50" t="n">
        <f aca="false">FilterOPk!B$13</f>
        <v>7151089.47366245</v>
      </c>
      <c r="E2368" s="50" t="n">
        <f aca="false">FilterOPk!C$13</f>
        <v>36317.39</v>
      </c>
      <c r="F2368" s="50" t="n">
        <f aca="false">FilterOPk!D$13</f>
        <v>95142.77</v>
      </c>
      <c r="G2368" s="50" t="n">
        <f aca="false">FilterOPk!E$13</f>
        <v>106523.31</v>
      </c>
      <c r="H2368" s="50" t="n">
        <f aca="false">FilterOPk!F$13</f>
        <v>103615.07</v>
      </c>
      <c r="I2368" s="50" t="n">
        <f aca="false">FilterOPk!G$13</f>
        <v>106049.09</v>
      </c>
      <c r="J2368" s="50" t="n">
        <f aca="false">FilterOPk!H$13</f>
        <v>78310</v>
      </c>
      <c r="K2368" s="50" t="n">
        <f aca="false">FilterOPk!I$13</f>
        <v>160210.16</v>
      </c>
      <c r="L2368" s="50" t="n">
        <f aca="false">FilterOPk!J$13</f>
        <v>108136.49</v>
      </c>
      <c r="M2368" s="50" t="n">
        <f aca="false">FilterOPk!K$13</f>
        <v>312653.19</v>
      </c>
      <c r="N2368" s="50" t="n">
        <f aca="false">FilterOPk!L$13</f>
        <v>1106957.47</v>
      </c>
      <c r="O2368" s="50" t="n">
        <f aca="false">FilterOPk!M$13</f>
        <v>-124610.37</v>
      </c>
      <c r="P2368" s="50" t="n">
        <f aca="false">FilterOPk!N$13</f>
        <v>893459.31</v>
      </c>
      <c r="Q2368" s="51" t="n">
        <f aca="false">FilterOPk!O$13</f>
        <v>1875806.41</v>
      </c>
    </row>
    <row r="2369" customFormat="false" ht="12.75" hidden="false" customHeight="false" outlineLevel="0" collapsed="false">
      <c r="B2369" s="85" t="str">
        <f aca="false">FilterOPk!A$14</f>
        <v>ST-ECAR</v>
      </c>
      <c r="C2369" s="13" t="n">
        <f aca="false">C2368+1</f>
        <v>2368</v>
      </c>
      <c r="D2369" s="50" t="n">
        <f aca="false">FilterOPk!B$14</f>
        <v>238101.441960815</v>
      </c>
      <c r="E2369" s="50" t="n">
        <f aca="false">FilterOPk!C$14</f>
        <v>0</v>
      </c>
      <c r="F2369" s="50" t="n">
        <f aca="false">FilterOPk!D$14</f>
        <v>0</v>
      </c>
      <c r="G2369" s="50" t="n">
        <f aca="false">FilterOPk!E$14</f>
        <v>0</v>
      </c>
      <c r="H2369" s="50" t="n">
        <f aca="false">FilterOPk!F$14</f>
        <v>0</v>
      </c>
      <c r="I2369" s="50" t="n">
        <f aca="false">FilterOPk!G$14</f>
        <v>0</v>
      </c>
      <c r="J2369" s="50" t="n">
        <f aca="false">FilterOPk!H$14</f>
        <v>0</v>
      </c>
      <c r="K2369" s="50" t="n">
        <f aca="false">FilterOPk!I$14</f>
        <v>0</v>
      </c>
      <c r="L2369" s="50" t="n">
        <f aca="false">FilterOPk!J$14</f>
        <v>0</v>
      </c>
      <c r="M2369" s="50" t="n">
        <f aca="false">FilterOPk!K$14</f>
        <v>0</v>
      </c>
      <c r="N2369" s="50" t="n">
        <f aca="false">FilterOPk!L$14</f>
        <v>0</v>
      </c>
      <c r="O2369" s="50" t="n">
        <f aca="false">FilterOPk!M$14</f>
        <v>0</v>
      </c>
      <c r="P2369" s="50" t="n">
        <f aca="false">FilterOPk!N$14</f>
        <v>0</v>
      </c>
      <c r="Q2369" s="51" t="n">
        <f aca="false">FilterOPk!O$14</f>
        <v>0</v>
      </c>
    </row>
    <row r="2370" customFormat="false" ht="12.75" hidden="false" customHeight="false" outlineLevel="0" collapsed="false">
      <c r="B2370" s="85" t="str">
        <f aca="false">FilterOPk!A$15</f>
        <v>ST- MAPP</v>
      </c>
      <c r="C2370" s="13" t="n">
        <f aca="false">C2369+1</f>
        <v>2369</v>
      </c>
      <c r="D2370" s="50" t="n">
        <f aca="false">FilterOPk!B$15</f>
        <v>254636.614020626</v>
      </c>
      <c r="E2370" s="50" t="n">
        <f aca="false">FilterOPk!C$15</f>
        <v>-1590.85</v>
      </c>
      <c r="F2370" s="50" t="n">
        <f aca="false">FilterOPk!D$15</f>
        <v>-3167.72</v>
      </c>
      <c r="G2370" s="50" t="n">
        <f aca="false">FilterOPk!E$15</f>
        <v>-3546.79</v>
      </c>
      <c r="H2370" s="50" t="n">
        <f aca="false">FilterOPk!F$15</f>
        <v>-3530.89</v>
      </c>
      <c r="I2370" s="50" t="n">
        <f aca="false">FilterOPk!G$15</f>
        <v>0</v>
      </c>
      <c r="J2370" s="50" t="n">
        <f aca="false">FilterOPk!H$15</f>
        <v>0</v>
      </c>
      <c r="K2370" s="50" t="n">
        <f aca="false">FilterOPk!I$15</f>
        <v>0</v>
      </c>
      <c r="L2370" s="50" t="n">
        <f aca="false">FilterOPk!J$15</f>
        <v>0</v>
      </c>
      <c r="M2370" s="50" t="n">
        <f aca="false">FilterOPk!K$15</f>
        <v>0</v>
      </c>
      <c r="N2370" s="50" t="n">
        <f aca="false">FilterOPk!L$15</f>
        <v>-11836.25</v>
      </c>
      <c r="O2370" s="50" t="n">
        <f aca="false">FilterOPk!M$15</f>
        <v>0</v>
      </c>
      <c r="P2370" s="50" t="n">
        <f aca="false">FilterOPk!N$15</f>
        <v>0</v>
      </c>
      <c r="Q2370" s="51" t="n">
        <f aca="false">FilterOPk!O$15</f>
        <v>-11836.25</v>
      </c>
    </row>
    <row r="2371" customFormat="false" ht="12.75" hidden="false" customHeight="false" outlineLevel="0" collapsed="false">
      <c r="B2371" s="85" t="str">
        <f aca="false">FilterOPk!A$16</f>
        <v>ST- MAIN</v>
      </c>
      <c r="C2371" s="13" t="n">
        <f aca="false">C2370+1</f>
        <v>2370</v>
      </c>
      <c r="D2371" s="50" t="n">
        <f aca="false">FilterOPk!B$16</f>
        <v>694293.253349893</v>
      </c>
      <c r="E2371" s="50" t="n">
        <f aca="false">FilterOPk!C$16</f>
        <v>0</v>
      </c>
      <c r="F2371" s="50" t="n">
        <f aca="false">FilterOPk!D$16</f>
        <v>0</v>
      </c>
      <c r="G2371" s="50" t="n">
        <f aca="false">FilterOPk!E$16</f>
        <v>0</v>
      </c>
      <c r="H2371" s="50" t="n">
        <f aca="false">FilterOPk!F$16</f>
        <v>0</v>
      </c>
      <c r="I2371" s="50" t="n">
        <f aca="false">FilterOPk!G$16</f>
        <v>0</v>
      </c>
      <c r="J2371" s="50" t="n">
        <f aca="false">FilterOPk!H$16</f>
        <v>0</v>
      </c>
      <c r="K2371" s="50" t="n">
        <f aca="false">FilterOPk!I$16</f>
        <v>0</v>
      </c>
      <c r="L2371" s="50" t="n">
        <f aca="false">FilterOPk!J$16</f>
        <v>0</v>
      </c>
      <c r="M2371" s="50" t="n">
        <f aca="false">FilterOPk!K$16</f>
        <v>0</v>
      </c>
      <c r="N2371" s="50" t="n">
        <f aca="false">FilterOPk!L$16</f>
        <v>0</v>
      </c>
      <c r="O2371" s="50" t="n">
        <f aca="false">FilterOPk!M$16</f>
        <v>0</v>
      </c>
      <c r="P2371" s="50" t="n">
        <f aca="false">FilterOPk!N$16</f>
        <v>0</v>
      </c>
      <c r="Q2371" s="51" t="n">
        <f aca="false">FilterOPk!O$16</f>
        <v>0</v>
      </c>
    </row>
    <row r="2372" customFormat="false" ht="12.75" hidden="false" customHeight="false" outlineLevel="0" collapsed="false">
      <c r="B2372" s="85" t="str">
        <f aca="false">FilterOPk!A$17</f>
        <v>MW-ANALYST</v>
      </c>
      <c r="C2372" s="13" t="n">
        <f aca="false">C2371+1</f>
        <v>2371</v>
      </c>
      <c r="D2372" s="50" t="n">
        <f aca="false">FilterOPk!B$17</f>
        <v>0</v>
      </c>
      <c r="E2372" s="50" t="n">
        <f aca="false">FilterOPk!C$17</f>
        <v>0</v>
      </c>
      <c r="F2372" s="50" t="n">
        <f aca="false">FilterOPk!D$17</f>
        <v>0</v>
      </c>
      <c r="G2372" s="50" t="n">
        <f aca="false">FilterOPk!E$17</f>
        <v>0</v>
      </c>
      <c r="H2372" s="50" t="n">
        <f aca="false">FilterOPk!F$17</f>
        <v>0</v>
      </c>
      <c r="I2372" s="50" t="n">
        <f aca="false">FilterOPk!G$17</f>
        <v>0</v>
      </c>
      <c r="J2372" s="50" t="n">
        <f aca="false">FilterOPk!H$17</f>
        <v>0</v>
      </c>
      <c r="K2372" s="50" t="n">
        <f aca="false">FilterOPk!I$17</f>
        <v>0</v>
      </c>
      <c r="L2372" s="50" t="n">
        <f aca="false">FilterOPk!J$17</f>
        <v>0</v>
      </c>
      <c r="M2372" s="50" t="n">
        <f aca="false">FilterOPk!K$17</f>
        <v>0</v>
      </c>
      <c r="N2372" s="50" t="n">
        <f aca="false">FilterOPk!L$17</f>
        <v>0</v>
      </c>
      <c r="O2372" s="50" t="n">
        <f aca="false">FilterOPk!M$17</f>
        <v>0</v>
      </c>
      <c r="P2372" s="50" t="n">
        <f aca="false">FilterOPk!N$17</f>
        <v>0</v>
      </c>
      <c r="Q2372" s="51" t="n">
        <f aca="false">FilterOPk!O$17</f>
        <v>0</v>
      </c>
    </row>
    <row r="2373" customFormat="false" ht="12.75" hidden="false" customHeight="false" outlineLevel="0" collapsed="false">
      <c r="B2373" s="85" t="str">
        <f aca="false">FilterOPk!A$18</f>
        <v>LT-NE</v>
      </c>
      <c r="C2373" s="13" t="n">
        <f aca="false">C2372+1</f>
        <v>2372</v>
      </c>
      <c r="D2373" s="50" t="n">
        <f aca="false">FilterOPk!B$18</f>
        <v>6187311.37539291</v>
      </c>
      <c r="E2373" s="50" t="n">
        <f aca="false">FilterOPk!C$18</f>
        <v>38662.79</v>
      </c>
      <c r="F2373" s="50" t="n">
        <f aca="false">FilterOPk!D$18</f>
        <v>89522.8</v>
      </c>
      <c r="G2373" s="50" t="n">
        <f aca="false">FilterOPk!E$18</f>
        <v>158536.19</v>
      </c>
      <c r="H2373" s="50" t="n">
        <f aca="false">FilterOPk!F$18</f>
        <v>261849.24</v>
      </c>
      <c r="I2373" s="50" t="n">
        <f aca="false">FilterOPk!G$18</f>
        <v>291708.83</v>
      </c>
      <c r="J2373" s="50" t="n">
        <f aca="false">FilterOPk!H$18</f>
        <v>228360.42</v>
      </c>
      <c r="K2373" s="50" t="n">
        <f aca="false">FilterOPk!I$18</f>
        <v>445432.42</v>
      </c>
      <c r="L2373" s="50" t="n">
        <f aca="false">FilterOPk!J$18</f>
        <v>266345.8</v>
      </c>
      <c r="M2373" s="50" t="n">
        <f aca="false">FilterOPk!K$18</f>
        <v>801315.09</v>
      </c>
      <c r="N2373" s="50" t="n">
        <f aca="false">FilterOPk!L$18</f>
        <v>2581733.58</v>
      </c>
      <c r="O2373" s="50" t="n">
        <f aca="false">FilterOPk!M$18</f>
        <v>-636932.37</v>
      </c>
      <c r="P2373" s="50" t="n">
        <f aca="false">FilterOPk!N$18</f>
        <v>-2303942.42</v>
      </c>
      <c r="Q2373" s="51" t="n">
        <f aca="false">FilterOPk!O$18</f>
        <v>-359141.210000001</v>
      </c>
    </row>
    <row r="2374" customFormat="false" ht="12.75" hidden="false" customHeight="false" outlineLevel="0" collapsed="false">
      <c r="B2374" s="85" t="str">
        <f aca="false">FilterOPk!A$19</f>
        <v>LT-PJM</v>
      </c>
      <c r="C2374" s="13" t="n">
        <f aca="false">C2373+1</f>
        <v>2373</v>
      </c>
      <c r="D2374" s="50" t="n">
        <f aca="false">FilterOPk!B$19</f>
        <v>1818236.42109565</v>
      </c>
      <c r="E2374" s="50" t="n">
        <f aca="false">FilterOPk!C$19</f>
        <v>0</v>
      </c>
      <c r="F2374" s="50" t="n">
        <f aca="false">FilterOPk!D$19</f>
        <v>19402.28</v>
      </c>
      <c r="G2374" s="50" t="n">
        <f aca="false">FilterOPk!E$19</f>
        <v>57930.92</v>
      </c>
      <c r="H2374" s="50" t="n">
        <f aca="false">FilterOPk!F$19</f>
        <v>59436.7</v>
      </c>
      <c r="I2374" s="50" t="n">
        <f aca="false">FilterOPk!G$19</f>
        <v>19136.52</v>
      </c>
      <c r="J2374" s="50" t="n">
        <f aca="false">FilterOPk!H$19</f>
        <v>18664.41</v>
      </c>
      <c r="K2374" s="50" t="n">
        <f aca="false">FilterOPk!I$19</f>
        <v>33608.82</v>
      </c>
      <c r="L2374" s="50" t="n">
        <f aca="false">FilterOPk!J$19</f>
        <v>20867.53</v>
      </c>
      <c r="M2374" s="50" t="n">
        <f aca="false">FilterOPk!K$19</f>
        <v>56340.86</v>
      </c>
      <c r="N2374" s="50" t="n">
        <f aca="false">FilterOPk!L$19</f>
        <v>285388.04</v>
      </c>
      <c r="O2374" s="50" t="n">
        <f aca="false">FilterOPk!M$19</f>
        <v>-1975.43</v>
      </c>
      <c r="P2374" s="50" t="n">
        <f aca="false">FilterOPk!N$19</f>
        <v>-179963.06</v>
      </c>
      <c r="Q2374" s="51" t="n">
        <f aca="false">FilterOPk!O$19</f>
        <v>103449.55</v>
      </c>
    </row>
    <row r="2375" customFormat="false" ht="12.75" hidden="false" customHeight="false" outlineLevel="0" collapsed="false">
      <c r="B2375" s="85" t="str">
        <f aca="false">FilterOPk!A$20</f>
        <v>LT- NY</v>
      </c>
      <c r="C2375" s="13" t="n">
        <f aca="false">C2374+1</f>
        <v>2374</v>
      </c>
      <c r="D2375" s="50" t="n">
        <f aca="false">FilterOPk!B$20</f>
        <v>0</v>
      </c>
      <c r="E2375" s="50" t="n">
        <f aca="false">FilterOPk!C$20</f>
        <v>-9128.22</v>
      </c>
      <c r="F2375" s="50" t="n">
        <f aca="false">FilterOPk!D$20</f>
        <v>-69725.26</v>
      </c>
      <c r="G2375" s="50" t="n">
        <f aca="false">FilterOPk!E$20</f>
        <v>0</v>
      </c>
      <c r="H2375" s="50" t="n">
        <f aca="false">FilterOPk!F$20</f>
        <v>0</v>
      </c>
      <c r="I2375" s="50" t="n">
        <f aca="false">FilterOPk!G$20</f>
        <v>0</v>
      </c>
      <c r="J2375" s="50" t="n">
        <f aca="false">FilterOPk!H$20</f>
        <v>0</v>
      </c>
      <c r="K2375" s="50" t="n">
        <f aca="false">FilterOPk!I$20</f>
        <v>0</v>
      </c>
      <c r="L2375" s="50" t="n">
        <f aca="false">FilterOPk!J$20</f>
        <v>0</v>
      </c>
      <c r="M2375" s="50" t="n">
        <f aca="false">FilterOPk!K$20</f>
        <v>0</v>
      </c>
      <c r="N2375" s="50" t="n">
        <f aca="false">FilterOPk!L$20</f>
        <v>-78853.48</v>
      </c>
      <c r="O2375" s="50" t="n">
        <f aca="false">FilterOPk!M$20</f>
        <v>0</v>
      </c>
      <c r="P2375" s="50" t="n">
        <f aca="false">FilterOPk!N$20</f>
        <v>12056.92</v>
      </c>
      <c r="Q2375" s="51" t="n">
        <f aca="false">FilterOPk!O$20</f>
        <v>-66796.56</v>
      </c>
    </row>
    <row r="2376" customFormat="false" ht="12.75" hidden="false" customHeight="false" outlineLevel="0" collapsed="false">
      <c r="B2376" s="85" t="str">
        <f aca="false">FilterOPk!A$21</f>
        <v>ST- PJM</v>
      </c>
      <c r="C2376" s="13" t="n">
        <f aca="false">C2375+1</f>
        <v>2375</v>
      </c>
      <c r="D2376" s="50" t="n">
        <f aca="false">FilterOPk!B$21</f>
        <v>1243093.71447674</v>
      </c>
      <c r="E2376" s="50" t="n">
        <f aca="false">FilterOPk!C$21</f>
        <v>13503.06</v>
      </c>
      <c r="F2376" s="50" t="n">
        <f aca="false">FilterOPk!D$21</f>
        <v>0</v>
      </c>
      <c r="G2376" s="50" t="n">
        <f aca="false">FilterOPk!E$21</f>
        <v>0</v>
      </c>
      <c r="H2376" s="50" t="n">
        <f aca="false">FilterOPk!F$21</f>
        <v>0</v>
      </c>
      <c r="I2376" s="50" t="n">
        <f aca="false">FilterOPk!G$21</f>
        <v>0</v>
      </c>
      <c r="J2376" s="50" t="n">
        <f aca="false">FilterOPk!H$21</f>
        <v>0</v>
      </c>
      <c r="K2376" s="50" t="n">
        <f aca="false">FilterOPk!I$21</f>
        <v>0</v>
      </c>
      <c r="L2376" s="50" t="n">
        <f aca="false">FilterOPk!J$21</f>
        <v>0</v>
      </c>
      <c r="M2376" s="50" t="n">
        <f aca="false">FilterOPk!K$21</f>
        <v>0</v>
      </c>
      <c r="N2376" s="50" t="n">
        <f aca="false">FilterOPk!L$21</f>
        <v>13503.06</v>
      </c>
      <c r="O2376" s="50" t="n">
        <f aca="false">FilterOPk!M$21</f>
        <v>0</v>
      </c>
      <c r="P2376" s="50" t="n">
        <f aca="false">FilterOPk!N$21</f>
        <v>0</v>
      </c>
      <c r="Q2376" s="51" t="n">
        <f aca="false">FilterOPk!O$21</f>
        <v>13503.06</v>
      </c>
    </row>
    <row r="2377" customFormat="false" ht="12.75" hidden="false" customHeight="false" outlineLevel="0" collapsed="false">
      <c r="B2377" s="85" t="str">
        <f aca="false">FilterOPk!A$22</f>
        <v>ST- NENG</v>
      </c>
      <c r="C2377" s="13" t="n">
        <f aca="false">C2376+1</f>
        <v>2376</v>
      </c>
      <c r="D2377" s="50" t="n">
        <f aca="false">FilterOPk!B$22</f>
        <v>539719.375927685</v>
      </c>
      <c r="E2377" s="50" t="n">
        <f aca="false">FilterOPk!C$22</f>
        <v>17499.36</v>
      </c>
      <c r="F2377" s="50" t="n">
        <f aca="false">FilterOPk!D$22</f>
        <v>34844.91</v>
      </c>
      <c r="G2377" s="50" t="n">
        <f aca="false">FilterOPk!E$22</f>
        <v>0</v>
      </c>
      <c r="H2377" s="50" t="n">
        <f aca="false">FilterOPk!F$22</f>
        <v>0</v>
      </c>
      <c r="I2377" s="50" t="n">
        <f aca="false">FilterOPk!G$22</f>
        <v>0</v>
      </c>
      <c r="J2377" s="50" t="n">
        <f aca="false">FilterOPk!H$22</f>
        <v>0</v>
      </c>
      <c r="K2377" s="50" t="n">
        <f aca="false">FilterOPk!I$22</f>
        <v>0</v>
      </c>
      <c r="L2377" s="50" t="n">
        <f aca="false">FilterOPk!J$22</f>
        <v>0</v>
      </c>
      <c r="M2377" s="50" t="n">
        <f aca="false">FilterOPk!K$22</f>
        <v>0</v>
      </c>
      <c r="N2377" s="50" t="n">
        <f aca="false">FilterOPk!L$22</f>
        <v>52344.27</v>
      </c>
      <c r="O2377" s="50" t="n">
        <f aca="false">FilterOPk!M$22</f>
        <v>0</v>
      </c>
      <c r="P2377" s="50" t="n">
        <f aca="false">FilterOPk!N$22</f>
        <v>0</v>
      </c>
      <c r="Q2377" s="51" t="n">
        <f aca="false">FilterOPk!O$22</f>
        <v>52344.27</v>
      </c>
    </row>
    <row r="2378" customFormat="false" ht="12.75" hidden="false" customHeight="false" outlineLevel="0" collapsed="false">
      <c r="B2378" s="85" t="str">
        <f aca="false">FilterOPk!A$23</f>
        <v>ST- NY</v>
      </c>
      <c r="C2378" s="13" t="n">
        <f aca="false">C2377+1</f>
        <v>2377</v>
      </c>
      <c r="D2378" s="50" t="n">
        <f aca="false">FilterOPk!B$23</f>
        <v>251437.188425373</v>
      </c>
      <c r="E2378" s="50" t="n">
        <f aca="false">FilterOPk!C$23</f>
        <v>22663</v>
      </c>
      <c r="F2378" s="50" t="n">
        <f aca="false">FilterOPk!D$23</f>
        <v>52267.36</v>
      </c>
      <c r="G2378" s="50" t="n">
        <f aca="false">FilterOPk!E$23</f>
        <v>0</v>
      </c>
      <c r="H2378" s="50" t="n">
        <f aca="false">FilterOPk!F$23</f>
        <v>0</v>
      </c>
      <c r="I2378" s="50" t="n">
        <f aca="false">FilterOPk!G$23</f>
        <v>0</v>
      </c>
      <c r="J2378" s="50" t="n">
        <f aca="false">FilterOPk!H$23</f>
        <v>0</v>
      </c>
      <c r="K2378" s="50" t="n">
        <f aca="false">FilterOPk!I$23</f>
        <v>0</v>
      </c>
      <c r="L2378" s="50" t="n">
        <f aca="false">FilterOPk!J$23</f>
        <v>0</v>
      </c>
      <c r="M2378" s="50" t="n">
        <f aca="false">FilterOPk!K$23</f>
        <v>0</v>
      </c>
      <c r="N2378" s="50" t="n">
        <f aca="false">FilterOPk!L$23</f>
        <v>74930.36</v>
      </c>
      <c r="O2378" s="50" t="n">
        <f aca="false">FilterOPk!M$23</f>
        <v>0</v>
      </c>
      <c r="P2378" s="50" t="n">
        <f aca="false">FilterOPk!N$23</f>
        <v>0</v>
      </c>
      <c r="Q2378" s="51" t="n">
        <f aca="false">FilterOPk!O$23</f>
        <v>74930.36</v>
      </c>
    </row>
    <row r="2379" customFormat="false" ht="12.75" hidden="false" customHeight="false" outlineLevel="0" collapsed="false">
      <c r="B2379" s="85" t="str">
        <f aca="false">FilterOPk!A$24</f>
        <v>NE- PHYS</v>
      </c>
      <c r="C2379" s="13" t="n">
        <f aca="false">C2378+1</f>
        <v>2378</v>
      </c>
      <c r="D2379" s="50" t="n">
        <f aca="false">FilterOPk!B$24</f>
        <v>0</v>
      </c>
      <c r="E2379" s="50" t="n">
        <f aca="false">FilterOPk!C$24</f>
        <v>0</v>
      </c>
      <c r="F2379" s="50" t="n">
        <f aca="false">FilterOPk!D$24</f>
        <v>0</v>
      </c>
      <c r="G2379" s="50" t="n">
        <f aca="false">FilterOPk!E$24</f>
        <v>0</v>
      </c>
      <c r="H2379" s="50" t="n">
        <f aca="false">FilterOPk!F$24</f>
        <v>0</v>
      </c>
      <c r="I2379" s="50" t="n">
        <f aca="false">FilterOPk!G$24</f>
        <v>0</v>
      </c>
      <c r="J2379" s="50" t="n">
        <f aca="false">FilterOPk!H$24</f>
        <v>0</v>
      </c>
      <c r="K2379" s="50" t="n">
        <f aca="false">FilterOPk!I$24</f>
        <v>0</v>
      </c>
      <c r="L2379" s="50" t="n">
        <f aca="false">FilterOPk!J$24</f>
        <v>0</v>
      </c>
      <c r="M2379" s="50" t="n">
        <f aca="false">FilterOPk!K$24</f>
        <v>0</v>
      </c>
      <c r="N2379" s="50" t="n">
        <f aca="false">FilterOPk!L$24</f>
        <v>0</v>
      </c>
      <c r="O2379" s="50" t="n">
        <f aca="false">FilterOPk!M$24</f>
        <v>0</v>
      </c>
      <c r="P2379" s="50" t="n">
        <f aca="false">FilterOPk!N$24</f>
        <v>0</v>
      </c>
      <c r="Q2379" s="51" t="n">
        <f aca="false">FilterOPk!O$24</f>
        <v>0</v>
      </c>
    </row>
    <row r="2380" customFormat="false" ht="12.75" hidden="false" customHeight="false" outlineLevel="0" collapsed="false">
      <c r="B2380" s="85" t="str">
        <f aca="false">FilterOPk!A$25</f>
        <v>LT-Southeast</v>
      </c>
      <c r="C2380" s="13" t="n">
        <f aca="false">C2379+1</f>
        <v>2379</v>
      </c>
      <c r="D2380" s="50" t="n">
        <f aca="false">FilterOPk!B$25</f>
        <v>11411200.8859117</v>
      </c>
      <c r="E2380" s="50" t="n">
        <f aca="false">FilterOPk!C$25</f>
        <v>15825.82</v>
      </c>
      <c r="F2380" s="50" t="n">
        <f aca="false">FilterOPk!D$25</f>
        <v>13250</v>
      </c>
      <c r="G2380" s="50" t="n">
        <f aca="false">FilterOPk!E$25</f>
        <v>24924.1</v>
      </c>
      <c r="H2380" s="50" t="n">
        <f aca="false">FilterOPk!F$25</f>
        <v>24690.47</v>
      </c>
      <c r="I2380" s="50" t="n">
        <f aca="false">FilterOPk!G$25</f>
        <v>26774</v>
      </c>
      <c r="J2380" s="50" t="n">
        <f aca="false">FilterOPk!H$25</f>
        <v>26715</v>
      </c>
      <c r="K2380" s="50" t="n">
        <f aca="false">FilterOPk!I$25</f>
        <v>57358.83</v>
      </c>
      <c r="L2380" s="50" t="n">
        <f aca="false">FilterOPk!J$25</f>
        <v>26146</v>
      </c>
      <c r="M2380" s="50" t="n">
        <f aca="false">FilterOPk!K$25</f>
        <v>75355.31</v>
      </c>
      <c r="N2380" s="50" t="n">
        <f aca="false">FilterOPk!L$25</f>
        <v>291039.53</v>
      </c>
      <c r="O2380" s="50" t="n">
        <f aca="false">FilterOPk!M$25</f>
        <v>-122359</v>
      </c>
      <c r="P2380" s="50" t="n">
        <f aca="false">FilterOPk!N$25</f>
        <v>514428.17</v>
      </c>
      <c r="Q2380" s="51" t="n">
        <f aca="false">FilterOPk!O$25</f>
        <v>683108.7</v>
      </c>
    </row>
    <row r="2381" customFormat="false" ht="12.75" hidden="false" customHeight="false" outlineLevel="0" collapsed="false">
      <c r="B2381" s="85" t="str">
        <f aca="false">FilterOPk!A$26</f>
        <v>ST-SPP</v>
      </c>
      <c r="C2381" s="13" t="n">
        <f aca="false">C2380+1</f>
        <v>2380</v>
      </c>
      <c r="D2381" s="50" t="n">
        <f aca="false">FilterOPk!B$26</f>
        <v>52202.8773549933</v>
      </c>
      <c r="E2381" s="50" t="n">
        <f aca="false">FilterOPk!C$26</f>
        <v>0</v>
      </c>
      <c r="F2381" s="50" t="n">
        <f aca="false">FilterOPk!D$26</f>
        <v>0</v>
      </c>
      <c r="G2381" s="50" t="n">
        <f aca="false">FilterOPk!E$26</f>
        <v>0</v>
      </c>
      <c r="H2381" s="50" t="n">
        <f aca="false">FilterOPk!F$26</f>
        <v>0</v>
      </c>
      <c r="I2381" s="50" t="n">
        <f aca="false">FilterOPk!G$26</f>
        <v>0</v>
      </c>
      <c r="J2381" s="50" t="n">
        <f aca="false">FilterOPk!H$26</f>
        <v>0</v>
      </c>
      <c r="K2381" s="50" t="n">
        <f aca="false">FilterOPk!I$26</f>
        <v>0</v>
      </c>
      <c r="L2381" s="50" t="n">
        <f aca="false">FilterOPk!J$26</f>
        <v>0</v>
      </c>
      <c r="M2381" s="50" t="n">
        <f aca="false">FilterOPk!K$26</f>
        <v>0</v>
      </c>
      <c r="N2381" s="50" t="n">
        <f aca="false">FilterOPk!L$26</f>
        <v>0</v>
      </c>
      <c r="O2381" s="50" t="n">
        <f aca="false">FilterOPk!M$26</f>
        <v>0</v>
      </c>
      <c r="P2381" s="50" t="n">
        <f aca="false">FilterOPk!N$26</f>
        <v>0</v>
      </c>
      <c r="Q2381" s="51" t="n">
        <f aca="false">FilterOPk!O$26</f>
        <v>0</v>
      </c>
    </row>
    <row r="2382" customFormat="false" ht="12.75" hidden="false" customHeight="false" outlineLevel="0" collapsed="false">
      <c r="B2382" s="85" t="str">
        <f aca="false">FilterOPk!A$27</f>
        <v>ST-SERC</v>
      </c>
      <c r="C2382" s="13" t="n">
        <f aca="false">C2381+1</f>
        <v>2381</v>
      </c>
      <c r="D2382" s="50" t="n">
        <f aca="false">FilterOPk!B$27</f>
        <v>686881.973218232</v>
      </c>
      <c r="E2382" s="50" t="n">
        <f aca="false">FilterOPk!C$27</f>
        <v>0</v>
      </c>
      <c r="F2382" s="50" t="n">
        <f aca="false">FilterOPk!D$27</f>
        <v>0</v>
      </c>
      <c r="G2382" s="50" t="n">
        <f aca="false">FilterOPk!E$27</f>
        <v>0</v>
      </c>
      <c r="H2382" s="50" t="n">
        <f aca="false">FilterOPk!F$27</f>
        <v>0</v>
      </c>
      <c r="I2382" s="50" t="n">
        <f aca="false">FilterOPk!G$27</f>
        <v>0</v>
      </c>
      <c r="J2382" s="50" t="n">
        <f aca="false">FilterOPk!H$27</f>
        <v>0</v>
      </c>
      <c r="K2382" s="50" t="n">
        <f aca="false">FilterOPk!I$27</f>
        <v>0</v>
      </c>
      <c r="L2382" s="50" t="n">
        <f aca="false">FilterOPk!J$27</f>
        <v>0</v>
      </c>
      <c r="M2382" s="50" t="n">
        <f aca="false">FilterOPk!K$27</f>
        <v>0</v>
      </c>
      <c r="N2382" s="50" t="n">
        <f aca="false">FilterOPk!L$27</f>
        <v>0</v>
      </c>
      <c r="O2382" s="50" t="n">
        <f aca="false">FilterOPk!M$27</f>
        <v>0</v>
      </c>
      <c r="P2382" s="50" t="n">
        <f aca="false">FilterOPk!N$27</f>
        <v>0</v>
      </c>
      <c r="Q2382" s="51" t="n">
        <f aca="false">FilterOPk!O$27</f>
        <v>0</v>
      </c>
    </row>
    <row r="2383" customFormat="false" ht="12.75" hidden="false" customHeight="false" outlineLevel="0" collapsed="false">
      <c r="B2383" s="85" t="str">
        <f aca="false">FilterOPk!A$28</f>
        <v>LT- Texas</v>
      </c>
      <c r="C2383" s="13" t="n">
        <f aca="false">C2382+1</f>
        <v>2382</v>
      </c>
      <c r="D2383" s="50" t="n">
        <f aca="false">FilterOPk!B$28</f>
        <v>3826684.70313045</v>
      </c>
      <c r="E2383" s="50" t="n">
        <f aca="false">FilterOPk!C$28</f>
        <v>0</v>
      </c>
      <c r="F2383" s="50" t="n">
        <f aca="false">FilterOPk!D$28</f>
        <v>13003.28</v>
      </c>
      <c r="G2383" s="50" t="n">
        <f aca="false">FilterOPk!E$28</f>
        <v>7651.26</v>
      </c>
      <c r="H2383" s="50" t="n">
        <f aca="false">FilterOPk!F$28</f>
        <v>7986.82</v>
      </c>
      <c r="I2383" s="50" t="n">
        <f aca="false">FilterOPk!G$28</f>
        <v>17032.43</v>
      </c>
      <c r="J2383" s="50" t="n">
        <f aca="false">FilterOPk!H$28</f>
        <v>19665.43</v>
      </c>
      <c r="K2383" s="50" t="n">
        <f aca="false">FilterOPk!I$28</f>
        <v>46628.44</v>
      </c>
      <c r="L2383" s="50" t="n">
        <f aca="false">FilterOPk!J$28</f>
        <v>12076.91</v>
      </c>
      <c r="M2383" s="50" t="n">
        <f aca="false">FilterOPk!K$28</f>
        <v>18411.54</v>
      </c>
      <c r="N2383" s="50" t="n">
        <f aca="false">FilterOPk!L$28</f>
        <v>142456.11</v>
      </c>
      <c r="O2383" s="50" t="n">
        <f aca="false">FilterOPk!M$28</f>
        <v>653578.76</v>
      </c>
      <c r="P2383" s="50" t="n">
        <f aca="false">FilterOPk!N$28</f>
        <v>2238345.92</v>
      </c>
      <c r="Q2383" s="51" t="n">
        <f aca="false">FilterOPk!O$28</f>
        <v>3034380.79</v>
      </c>
    </row>
    <row r="2384" customFormat="false" ht="12.75" hidden="false" customHeight="false" outlineLevel="0" collapsed="false">
      <c r="B2384" s="85" t="str">
        <f aca="false">FilterOPk!A$29</f>
        <v>St- Texas</v>
      </c>
      <c r="C2384" s="13" t="n">
        <f aca="false">C2383+1</f>
        <v>2383</v>
      </c>
      <c r="D2384" s="50" t="n">
        <f aca="false">FilterOPk!B$29</f>
        <v>445563.239343252</v>
      </c>
      <c r="E2384" s="50" t="n">
        <f aca="false">FilterOPk!C$29</f>
        <v>5676.33</v>
      </c>
      <c r="F2384" s="50" t="n">
        <f aca="false">FilterOPk!D$29</f>
        <v>0</v>
      </c>
      <c r="G2384" s="50" t="n">
        <f aca="false">FilterOPk!E$29</f>
        <v>0</v>
      </c>
      <c r="H2384" s="50" t="n">
        <f aca="false">FilterOPk!F$29</f>
        <v>0</v>
      </c>
      <c r="I2384" s="50" t="n">
        <f aca="false">FilterOPk!G$29</f>
        <v>0</v>
      </c>
      <c r="J2384" s="50" t="n">
        <f aca="false">FilterOPk!H$29</f>
        <v>0</v>
      </c>
      <c r="K2384" s="50" t="n">
        <f aca="false">FilterOPk!I$29</f>
        <v>0</v>
      </c>
      <c r="L2384" s="50" t="n">
        <f aca="false">FilterOPk!J$29</f>
        <v>0</v>
      </c>
      <c r="M2384" s="50" t="n">
        <f aca="false">FilterOPk!K$29</f>
        <v>0</v>
      </c>
      <c r="N2384" s="50" t="n">
        <f aca="false">FilterOPk!L$29</f>
        <v>5676.33</v>
      </c>
      <c r="O2384" s="50" t="n">
        <f aca="false">FilterOPk!M$29</f>
        <v>0</v>
      </c>
      <c r="P2384" s="50" t="n">
        <f aca="false">FilterOPk!N$29</f>
        <v>0</v>
      </c>
      <c r="Q2384" s="51" t="n">
        <f aca="false">FilterOPk!O$29</f>
        <v>5676.33</v>
      </c>
    </row>
    <row r="2385" customFormat="false" ht="12.75" hidden="false" customHeight="false" outlineLevel="0" collapsed="false">
      <c r="B2385" s="85"/>
      <c r="C2385" s="13" t="n">
        <f aca="false">C2384+1</f>
        <v>2384</v>
      </c>
      <c r="D2385" s="50"/>
      <c r="E2385" s="50"/>
      <c r="F2385" s="50"/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1"/>
    </row>
    <row r="2386" customFormat="false" ht="12.75" hidden="false" customHeight="false" outlineLevel="0" collapsed="false">
      <c r="B2386" s="85" t="str">
        <f aca="false">FilterOPk!A$32</f>
        <v>Gas positions</v>
      </c>
      <c r="C2386" s="13" t="n">
        <f aca="false">C2385+1</f>
        <v>2385</v>
      </c>
      <c r="D2386" s="50" t="s">
        <v>4</v>
      </c>
      <c r="E2386" s="50"/>
      <c r="F2386" s="50"/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1"/>
    </row>
    <row r="2387" customFormat="false" ht="12.75" hidden="false" customHeight="false" outlineLevel="0" collapsed="false">
      <c r="B2387" s="85" t="str">
        <f aca="false">FilterOPk!A$33</f>
        <v>Kevin Presto</v>
      </c>
      <c r="C2387" s="13" t="n">
        <f aca="false">C2386+1</f>
        <v>2386</v>
      </c>
      <c r="D2387" s="50" t="n">
        <f aca="false">FilterOPk!B$33</f>
        <v>0</v>
      </c>
      <c r="E2387" s="50" t="n">
        <f aca="false">FilterOPk!C$33</f>
        <v>0</v>
      </c>
      <c r="F2387" s="50" t="n">
        <f aca="false">FilterOPk!D$33</f>
        <v>0</v>
      </c>
      <c r="G2387" s="50" t="n">
        <f aca="false">FilterOPk!E$33</f>
        <v>0</v>
      </c>
      <c r="H2387" s="50" t="n">
        <f aca="false">FilterOPk!F$33</f>
        <v>0</v>
      </c>
      <c r="I2387" s="50" t="n">
        <f aca="false">FilterOPk!G$33</f>
        <v>0</v>
      </c>
      <c r="J2387" s="50" t="n">
        <f aca="false">FilterOPk!H$33</f>
        <v>0</v>
      </c>
      <c r="K2387" s="50" t="n">
        <f aca="false">FilterOPk!I$33</f>
        <v>0</v>
      </c>
      <c r="L2387" s="50" t="n">
        <f aca="false">FilterOPk!J$33</f>
        <v>0</v>
      </c>
      <c r="M2387" s="50" t="n">
        <f aca="false">FilterOPk!K$33</f>
        <v>0</v>
      </c>
      <c r="N2387" s="50" t="n">
        <f aca="false">FilterOPk!L$33</f>
        <v>0</v>
      </c>
      <c r="O2387" s="50" t="n">
        <f aca="false">FilterOPk!M$33</f>
        <v>0</v>
      </c>
      <c r="P2387" s="50" t="n">
        <f aca="false">FilterOPk!N$33</f>
        <v>0</v>
      </c>
      <c r="Q2387" s="51" t="n">
        <f aca="false">FilterOPk!O$33</f>
        <v>0</v>
      </c>
    </row>
    <row r="2388" customFormat="false" ht="12.75" hidden="false" customHeight="false" outlineLevel="0" collapsed="false">
      <c r="B2388" s="85" t="str">
        <f aca="false">FilterOPk!A$34</f>
        <v>Fletcher Sturm</v>
      </c>
      <c r="C2388" s="13" t="n">
        <f aca="false">C2387+1</f>
        <v>2387</v>
      </c>
      <c r="D2388" s="50" t="n">
        <f aca="false">FilterOPk!B$34</f>
        <v>0</v>
      </c>
      <c r="E2388" s="50" t="n">
        <f aca="false">FilterOPk!C$34</f>
        <v>0</v>
      </c>
      <c r="F2388" s="50" t="n">
        <f aca="false">FilterOPk!D$34</f>
        <v>0</v>
      </c>
      <c r="G2388" s="50" t="n">
        <f aca="false">FilterOPk!E$34</f>
        <v>0</v>
      </c>
      <c r="H2388" s="50" t="n">
        <f aca="false">FilterOPk!F$34</f>
        <v>0</v>
      </c>
      <c r="I2388" s="50" t="n">
        <f aca="false">FilterOPk!G$34</f>
        <v>0</v>
      </c>
      <c r="J2388" s="50" t="n">
        <f aca="false">FilterOPk!H$34</f>
        <v>0</v>
      </c>
      <c r="K2388" s="50" t="n">
        <f aca="false">FilterOPk!I$34</f>
        <v>0</v>
      </c>
      <c r="L2388" s="50" t="n">
        <f aca="false">FilterOPk!J$34</f>
        <v>0</v>
      </c>
      <c r="M2388" s="50" t="n">
        <f aca="false">FilterOPk!K$34</f>
        <v>0</v>
      </c>
      <c r="N2388" s="50" t="n">
        <f aca="false">FilterOPk!L$34</f>
        <v>0</v>
      </c>
      <c r="O2388" s="50" t="n">
        <f aca="false">FilterOPk!M$34</f>
        <v>0</v>
      </c>
      <c r="P2388" s="50" t="n">
        <f aca="false">FilterOPk!N$34</f>
        <v>0</v>
      </c>
      <c r="Q2388" s="51" t="n">
        <f aca="false">FilterOPk!O$34</f>
        <v>0</v>
      </c>
    </row>
    <row r="2389" customFormat="false" ht="12.75" hidden="false" customHeight="false" outlineLevel="0" collapsed="false">
      <c r="B2389" s="85" t="str">
        <f aca="false">FilterOPk!A$35</f>
        <v>Doug Gilbert-Smith</v>
      </c>
      <c r="C2389" s="13" t="n">
        <f aca="false">C2388+1</f>
        <v>2388</v>
      </c>
      <c r="D2389" s="50" t="n">
        <f aca="false">FilterOPk!B$35</f>
        <v>0</v>
      </c>
      <c r="E2389" s="50" t="n">
        <f aca="false">FilterOPk!C$35</f>
        <v>0</v>
      </c>
      <c r="F2389" s="50" t="n">
        <f aca="false">FilterOPk!D$35</f>
        <v>0</v>
      </c>
      <c r="G2389" s="50" t="n">
        <f aca="false">FilterOPk!E$35</f>
        <v>0</v>
      </c>
      <c r="H2389" s="50" t="n">
        <f aca="false">FilterOPk!F$35</f>
        <v>0</v>
      </c>
      <c r="I2389" s="50" t="n">
        <f aca="false">FilterOPk!G$35</f>
        <v>0</v>
      </c>
      <c r="J2389" s="50" t="n">
        <f aca="false">FilterOPk!H$35</f>
        <v>0</v>
      </c>
      <c r="K2389" s="50" t="n">
        <f aca="false">FilterOPk!I$35</f>
        <v>0</v>
      </c>
      <c r="L2389" s="50" t="n">
        <f aca="false">FilterOPk!J$35</f>
        <v>0</v>
      </c>
      <c r="M2389" s="50" t="n">
        <f aca="false">FilterOPk!K$35</f>
        <v>0</v>
      </c>
      <c r="N2389" s="50" t="n">
        <f aca="false">FilterOPk!L$35</f>
        <v>0</v>
      </c>
      <c r="O2389" s="50" t="n">
        <f aca="false">FilterOPk!M$35</f>
        <v>0</v>
      </c>
      <c r="P2389" s="50" t="n">
        <f aca="false">FilterOPk!N$35</f>
        <v>0</v>
      </c>
      <c r="Q2389" s="51" t="n">
        <f aca="false">FilterOPk!O$35</f>
        <v>0</v>
      </c>
    </row>
    <row r="2390" customFormat="false" ht="12.75" hidden="false" customHeight="false" outlineLevel="0" collapsed="false">
      <c r="B2390" s="85" t="str">
        <f aca="false">FilterOPk!A$36</f>
        <v>Rogers Herndon</v>
      </c>
      <c r="C2390" s="13" t="n">
        <f aca="false">C2389+1</f>
        <v>2389</v>
      </c>
      <c r="D2390" s="50" t="n">
        <f aca="false">FilterOPk!B$36</f>
        <v>0</v>
      </c>
      <c r="E2390" s="50" t="n">
        <f aca="false">FilterOPk!C$36</f>
        <v>0</v>
      </c>
      <c r="F2390" s="50" t="n">
        <f aca="false">FilterOPk!D$36</f>
        <v>0</v>
      </c>
      <c r="G2390" s="50" t="n">
        <f aca="false">FilterOPk!E$36</f>
        <v>0</v>
      </c>
      <c r="H2390" s="50" t="n">
        <f aca="false">FilterOPk!F$36</f>
        <v>0</v>
      </c>
      <c r="I2390" s="50" t="n">
        <f aca="false">FilterOPk!G$36</f>
        <v>0</v>
      </c>
      <c r="J2390" s="50" t="n">
        <f aca="false">FilterOPk!H$36</f>
        <v>0</v>
      </c>
      <c r="K2390" s="50" t="n">
        <f aca="false">FilterOPk!I$36</f>
        <v>0</v>
      </c>
      <c r="L2390" s="50" t="n">
        <f aca="false">FilterOPk!J$36</f>
        <v>0</v>
      </c>
      <c r="M2390" s="50" t="n">
        <f aca="false">FilterOPk!K$36</f>
        <v>0</v>
      </c>
      <c r="N2390" s="50" t="n">
        <f aca="false">FilterOPk!L$36</f>
        <v>0</v>
      </c>
      <c r="O2390" s="50" t="n">
        <f aca="false">FilterOPk!M$36</f>
        <v>0</v>
      </c>
      <c r="P2390" s="50" t="n">
        <f aca="false">FilterOPk!N$36</f>
        <v>0</v>
      </c>
      <c r="Q2390" s="51" t="n">
        <f aca="false">FilterOPk!O$36</f>
        <v>0</v>
      </c>
    </row>
    <row r="2391" customFormat="false" ht="12.75" hidden="false" customHeight="false" outlineLevel="0" collapsed="false">
      <c r="B2391" s="85" t="str">
        <f aca="false">FilterOPk!A$37</f>
        <v>Dana Davis</v>
      </c>
      <c r="C2391" s="13" t="n">
        <f aca="false">C2390+1</f>
        <v>2390</v>
      </c>
      <c r="D2391" s="50" t="n">
        <f aca="false">FilterOPk!B$37</f>
        <v>0</v>
      </c>
      <c r="E2391" s="50" t="n">
        <f aca="false">FilterOPk!C$37</f>
        <v>0</v>
      </c>
      <c r="F2391" s="50" t="n">
        <f aca="false">FilterOPk!D$37</f>
        <v>0</v>
      </c>
      <c r="G2391" s="50" t="n">
        <f aca="false">FilterOPk!E$37</f>
        <v>0</v>
      </c>
      <c r="H2391" s="50" t="n">
        <f aca="false">FilterOPk!F$37</f>
        <v>0</v>
      </c>
      <c r="I2391" s="50" t="n">
        <f aca="false">FilterOPk!G$37</f>
        <v>0</v>
      </c>
      <c r="J2391" s="50" t="n">
        <f aca="false">FilterOPk!H$37</f>
        <v>0</v>
      </c>
      <c r="K2391" s="50" t="n">
        <f aca="false">FilterOPk!I$37</f>
        <v>0</v>
      </c>
      <c r="L2391" s="50" t="n">
        <f aca="false">FilterOPk!J$37</f>
        <v>0</v>
      </c>
      <c r="M2391" s="50" t="n">
        <f aca="false">FilterOPk!K$37</f>
        <v>0</v>
      </c>
      <c r="N2391" s="50" t="n">
        <f aca="false">FilterOPk!L$37</f>
        <v>0</v>
      </c>
      <c r="O2391" s="50" t="n">
        <f aca="false">FilterOPk!M$37</f>
        <v>0</v>
      </c>
      <c r="P2391" s="50" t="n">
        <f aca="false">FilterOPk!N$37</f>
        <v>0</v>
      </c>
      <c r="Q2391" s="51" t="n">
        <f aca="false">FilterOPk!O$37</f>
        <v>0</v>
      </c>
    </row>
    <row r="2392" customFormat="false" ht="12.75" hidden="false" customHeight="false" outlineLevel="0" collapsed="false">
      <c r="B2392" s="85" t="str">
        <f aca="false">FilterOPk!A$38</f>
        <v>Tom May</v>
      </c>
      <c r="C2392" s="13" t="n">
        <f aca="false">C2391+1</f>
        <v>2391</v>
      </c>
      <c r="D2392" s="50" t="n">
        <f aca="false">FilterOPk!B$38</f>
        <v>0</v>
      </c>
      <c r="E2392" s="50" t="n">
        <f aca="false">FilterOPk!C$38</f>
        <v>0</v>
      </c>
      <c r="F2392" s="50" t="n">
        <f aca="false">FilterOPk!D$38</f>
        <v>0</v>
      </c>
      <c r="G2392" s="50" t="n">
        <f aca="false">FilterOPk!E$38</f>
        <v>0</v>
      </c>
      <c r="H2392" s="50" t="n">
        <f aca="false">FilterOPk!F$38</f>
        <v>0</v>
      </c>
      <c r="I2392" s="50" t="n">
        <f aca="false">FilterOPk!G$38</f>
        <v>0</v>
      </c>
      <c r="J2392" s="50" t="n">
        <f aca="false">FilterOPk!H$38</f>
        <v>0</v>
      </c>
      <c r="K2392" s="50" t="n">
        <f aca="false">FilterOPk!I$38</f>
        <v>0</v>
      </c>
      <c r="L2392" s="50" t="n">
        <f aca="false">FilterOPk!J$38</f>
        <v>0</v>
      </c>
      <c r="M2392" s="50" t="n">
        <f aca="false">FilterOPk!K$38</f>
        <v>0</v>
      </c>
      <c r="N2392" s="50" t="n">
        <f aca="false">FilterOPk!L$38</f>
        <v>0</v>
      </c>
      <c r="O2392" s="50" t="n">
        <f aca="false">FilterOPk!M$38</f>
        <v>0</v>
      </c>
      <c r="P2392" s="50" t="n">
        <f aca="false">FilterOPk!N$38</f>
        <v>0</v>
      </c>
      <c r="Q2392" s="51" t="n">
        <f aca="false">FilterOPk!O$38</f>
        <v>0</v>
      </c>
    </row>
    <row r="2393" customFormat="false" ht="12.75" hidden="false" customHeight="false" outlineLevel="0" collapsed="false">
      <c r="B2393" s="85" t="str">
        <f aca="false">FilterOPk!A$39</f>
        <v>Clint Dean</v>
      </c>
      <c r="C2393" s="13" t="n">
        <f aca="false">C2392+1</f>
        <v>2392</v>
      </c>
      <c r="D2393" s="50" t="n">
        <f aca="false">FilterOPk!B$39</f>
        <v>0</v>
      </c>
      <c r="E2393" s="50" t="n">
        <f aca="false">FilterOPk!C$39</f>
        <v>0</v>
      </c>
      <c r="F2393" s="50" t="n">
        <f aca="false">FilterOPk!D$39</f>
        <v>0</v>
      </c>
      <c r="G2393" s="50" t="n">
        <f aca="false">FilterOPk!E$39</f>
        <v>0</v>
      </c>
      <c r="H2393" s="50" t="n">
        <f aca="false">FilterOPk!F$39</f>
        <v>0</v>
      </c>
      <c r="I2393" s="50" t="n">
        <f aca="false">FilterOPk!G$39</f>
        <v>0</v>
      </c>
      <c r="J2393" s="50" t="n">
        <f aca="false">FilterOPk!H$39</f>
        <v>0</v>
      </c>
      <c r="K2393" s="50" t="n">
        <f aca="false">FilterOPk!I$39</f>
        <v>0</v>
      </c>
      <c r="L2393" s="50" t="n">
        <f aca="false">FilterOPk!J$39</f>
        <v>0</v>
      </c>
      <c r="M2393" s="50" t="n">
        <f aca="false">FilterOPk!K$39</f>
        <v>0</v>
      </c>
      <c r="N2393" s="50" t="n">
        <f aca="false">FilterOPk!L$39</f>
        <v>0</v>
      </c>
      <c r="O2393" s="50" t="n">
        <f aca="false">FilterOPk!M$39</f>
        <v>0</v>
      </c>
      <c r="P2393" s="50" t="n">
        <f aca="false">FilterOPk!N$39</f>
        <v>0</v>
      </c>
      <c r="Q2393" s="51" t="n">
        <f aca="false">FilterOPk!O$39</f>
        <v>0</v>
      </c>
    </row>
    <row r="2394" customFormat="false" ht="12.75" hidden="false" customHeight="false" outlineLevel="0" collapsed="false">
      <c r="B2394" s="85" t="str">
        <f aca="false">FilterOPk!A$40</f>
        <v>Rob Benson</v>
      </c>
      <c r="C2394" s="13" t="n">
        <f aca="false">C2393+1</f>
        <v>2393</v>
      </c>
      <c r="D2394" s="50" t="n">
        <f aca="false">FilterOPk!B$40</f>
        <v>0</v>
      </c>
      <c r="E2394" s="50" t="n">
        <f aca="false">FilterOPk!C$40</f>
        <v>0</v>
      </c>
      <c r="F2394" s="50" t="n">
        <f aca="false">FilterOPk!D$40</f>
        <v>0</v>
      </c>
      <c r="G2394" s="50" t="n">
        <f aca="false">FilterOPk!E$40</f>
        <v>0</v>
      </c>
      <c r="H2394" s="50" t="n">
        <f aca="false">FilterOPk!F$40</f>
        <v>0</v>
      </c>
      <c r="I2394" s="50" t="n">
        <f aca="false">FilterOPk!G$40</f>
        <v>0</v>
      </c>
      <c r="J2394" s="50" t="n">
        <f aca="false">FilterOPk!H$40</f>
        <v>0</v>
      </c>
      <c r="K2394" s="50" t="n">
        <f aca="false">FilterOPk!I$40</f>
        <v>0</v>
      </c>
      <c r="L2394" s="50" t="n">
        <f aca="false">FilterOPk!J$40</f>
        <v>0</v>
      </c>
      <c r="M2394" s="50" t="n">
        <f aca="false">FilterOPk!K$40</f>
        <v>0</v>
      </c>
      <c r="N2394" s="50" t="n">
        <f aca="false">FilterOPk!L$40</f>
        <v>0</v>
      </c>
      <c r="O2394" s="50" t="n">
        <f aca="false">FilterOPk!M$40</f>
        <v>0</v>
      </c>
      <c r="P2394" s="50" t="n">
        <f aca="false">FilterOPk!N$40</f>
        <v>0</v>
      </c>
      <c r="Q2394" s="51" t="n">
        <f aca="false">FilterOPk!O$40</f>
        <v>0</v>
      </c>
    </row>
    <row r="2395" customFormat="false" ht="12.75" hidden="false" customHeight="false" outlineLevel="0" collapsed="false">
      <c r="B2395" s="85" t="str">
        <f aca="false">FilterOPk!A$41</f>
        <v>Matt Lorenz</v>
      </c>
      <c r="C2395" s="13" t="n">
        <f aca="false">C2394+1</f>
        <v>2394</v>
      </c>
      <c r="D2395" s="50" t="n">
        <f aca="false">FilterOPk!B$41</f>
        <v>0</v>
      </c>
      <c r="E2395" s="50" t="n">
        <f aca="false">FilterOPk!C$41</f>
        <v>0</v>
      </c>
      <c r="F2395" s="50" t="n">
        <f aca="false">FilterOPk!D$41</f>
        <v>0</v>
      </c>
      <c r="G2395" s="50" t="n">
        <f aca="false">FilterOPk!E$41</f>
        <v>0</v>
      </c>
      <c r="H2395" s="50" t="n">
        <f aca="false">FilterOPk!F$41</f>
        <v>0</v>
      </c>
      <c r="I2395" s="50" t="n">
        <f aca="false">FilterOPk!G$41</f>
        <v>0</v>
      </c>
      <c r="J2395" s="50" t="n">
        <f aca="false">FilterOPk!H$41</f>
        <v>0</v>
      </c>
      <c r="K2395" s="50" t="n">
        <f aca="false">FilterOPk!I$41</f>
        <v>0</v>
      </c>
      <c r="L2395" s="50" t="n">
        <f aca="false">FilterOPk!J$41</f>
        <v>0</v>
      </c>
      <c r="M2395" s="50" t="n">
        <f aca="false">FilterOPk!K$41</f>
        <v>0</v>
      </c>
      <c r="N2395" s="50" t="n">
        <f aca="false">FilterOPk!L$41</f>
        <v>0</v>
      </c>
      <c r="O2395" s="50" t="n">
        <f aca="false">FilterOPk!M$41</f>
        <v>0</v>
      </c>
      <c r="P2395" s="50" t="n">
        <f aca="false">FilterOPk!N$41</f>
        <v>0</v>
      </c>
      <c r="Q2395" s="51" t="n">
        <f aca="false">FilterOPk!O$41</f>
        <v>0</v>
      </c>
    </row>
    <row r="2396" customFormat="false" ht="12.75" hidden="false" customHeight="false" outlineLevel="0" collapsed="false">
      <c r="B2396" s="85" t="str">
        <f aca="false">FilterOPk!A$42</f>
        <v>John Forney</v>
      </c>
      <c r="C2396" s="13" t="n">
        <f aca="false">C2395+1</f>
        <v>2395</v>
      </c>
      <c r="D2396" s="50" t="n">
        <f aca="false">FilterOPk!B$42</f>
        <v>0</v>
      </c>
      <c r="E2396" s="50" t="n">
        <f aca="false">FilterOPk!C$42</f>
        <v>0</v>
      </c>
      <c r="F2396" s="50" t="n">
        <f aca="false">FilterOPk!D$42</f>
        <v>0</v>
      </c>
      <c r="G2396" s="50" t="n">
        <f aca="false">FilterOPk!E$42</f>
        <v>0</v>
      </c>
      <c r="H2396" s="50" t="n">
        <f aca="false">FilterOPk!F$42</f>
        <v>0</v>
      </c>
      <c r="I2396" s="50" t="n">
        <f aca="false">FilterOPk!G$42</f>
        <v>0</v>
      </c>
      <c r="J2396" s="50" t="n">
        <f aca="false">FilterOPk!H$42</f>
        <v>0</v>
      </c>
      <c r="K2396" s="50" t="n">
        <f aca="false">FilterOPk!I$42</f>
        <v>0</v>
      </c>
      <c r="L2396" s="50" t="n">
        <f aca="false">FilterOPk!J$42</f>
        <v>0</v>
      </c>
      <c r="M2396" s="50" t="n">
        <f aca="false">FilterOPk!K$42</f>
        <v>0</v>
      </c>
      <c r="N2396" s="50" t="n">
        <f aca="false">FilterOPk!L$42</f>
        <v>0</v>
      </c>
      <c r="O2396" s="50" t="n">
        <f aca="false">FilterOPk!M$42</f>
        <v>0</v>
      </c>
      <c r="P2396" s="50" t="n">
        <f aca="false">FilterOPk!N$42</f>
        <v>0</v>
      </c>
      <c r="Q2396" s="51" t="n">
        <f aca="false">FilterOPk!O$42</f>
        <v>0</v>
      </c>
    </row>
    <row r="2397" customFormat="false" ht="12.75" hidden="false" customHeight="false" outlineLevel="0" collapsed="false">
      <c r="B2397" s="85" t="str">
        <f aca="false">FilterOPk!A$43</f>
        <v>Mike Carson</v>
      </c>
      <c r="C2397" s="13" t="n">
        <f aca="false">C2396+1</f>
        <v>2396</v>
      </c>
      <c r="D2397" s="50" t="n">
        <f aca="false">FilterOPk!B$43</f>
        <v>0</v>
      </c>
      <c r="E2397" s="50" t="n">
        <f aca="false">FilterOPk!C$43</f>
        <v>0</v>
      </c>
      <c r="F2397" s="50" t="n">
        <f aca="false">FilterOPk!D$43</f>
        <v>0</v>
      </c>
      <c r="G2397" s="50" t="n">
        <f aca="false">FilterOPk!E$43</f>
        <v>0</v>
      </c>
      <c r="H2397" s="50" t="n">
        <f aca="false">FilterOPk!F$43</f>
        <v>0</v>
      </c>
      <c r="I2397" s="50" t="n">
        <f aca="false">FilterOPk!G$43</f>
        <v>0</v>
      </c>
      <c r="J2397" s="50" t="n">
        <f aca="false">FilterOPk!H$43</f>
        <v>0</v>
      </c>
      <c r="K2397" s="50" t="n">
        <f aca="false">FilterOPk!I$43</f>
        <v>0</v>
      </c>
      <c r="L2397" s="50" t="n">
        <f aca="false">FilterOPk!J$43</f>
        <v>0</v>
      </c>
      <c r="M2397" s="50" t="n">
        <f aca="false">FilterOPk!K$43</f>
        <v>0</v>
      </c>
      <c r="N2397" s="50" t="n">
        <f aca="false">FilterOPk!L$43</f>
        <v>0</v>
      </c>
      <c r="O2397" s="50" t="n">
        <f aca="false">FilterOPk!M$43</f>
        <v>0</v>
      </c>
      <c r="P2397" s="50" t="n">
        <f aca="false">FilterOPk!N$43</f>
        <v>0</v>
      </c>
      <c r="Q2397" s="51" t="n">
        <f aca="false">FilterOPk!O$43</f>
        <v>0</v>
      </c>
    </row>
    <row r="2398" customFormat="false" ht="12.75" hidden="false" customHeight="false" outlineLevel="0" collapsed="false">
      <c r="B2398" s="85" t="str">
        <f aca="false">FilterOPk!A$44</f>
        <v>Chris Dorland</v>
      </c>
      <c r="C2398" s="13" t="n">
        <f aca="false">C2397+1</f>
        <v>2397</v>
      </c>
      <c r="D2398" s="50" t="n">
        <f aca="false">FilterOPk!B$44</f>
        <v>0</v>
      </c>
      <c r="E2398" s="50" t="n">
        <f aca="false">FilterOPk!C$44</f>
        <v>0</v>
      </c>
      <c r="F2398" s="50" t="n">
        <f aca="false">FilterOPk!D$44</f>
        <v>0</v>
      </c>
      <c r="G2398" s="50" t="n">
        <f aca="false">FilterOPk!E$44</f>
        <v>0</v>
      </c>
      <c r="H2398" s="50" t="n">
        <f aca="false">FilterOPk!F$44</f>
        <v>0</v>
      </c>
      <c r="I2398" s="50" t="n">
        <f aca="false">FilterOPk!G$44</f>
        <v>0</v>
      </c>
      <c r="J2398" s="50" t="n">
        <f aca="false">FilterOPk!H$44</f>
        <v>0</v>
      </c>
      <c r="K2398" s="50" t="n">
        <f aca="false">FilterOPk!I$44</f>
        <v>0</v>
      </c>
      <c r="L2398" s="50" t="n">
        <f aca="false">FilterOPk!J$44</f>
        <v>0</v>
      </c>
      <c r="M2398" s="50" t="n">
        <f aca="false">FilterOPk!K$44</f>
        <v>0</v>
      </c>
      <c r="N2398" s="50" t="n">
        <f aca="false">FilterOPk!L$44</f>
        <v>0</v>
      </c>
      <c r="O2398" s="50" t="n">
        <f aca="false">FilterOPk!M$44</f>
        <v>0</v>
      </c>
      <c r="P2398" s="50" t="n">
        <f aca="false">FilterOPk!N$44</f>
        <v>0</v>
      </c>
      <c r="Q2398" s="51" t="n">
        <f aca="false">FilterOPk!O$44</f>
        <v>0</v>
      </c>
    </row>
    <row r="2399" customFormat="false" ht="12.75" hidden="false" customHeight="false" outlineLevel="0" collapsed="false">
      <c r="B2399" s="85" t="str">
        <f aca="false">FilterOPk!A$45</f>
        <v>Jeff King</v>
      </c>
      <c r="C2399" s="13" t="n">
        <f aca="false">C2398+1</f>
        <v>2398</v>
      </c>
      <c r="D2399" s="50" t="n">
        <f aca="false">FilterOPk!B$45</f>
        <v>0</v>
      </c>
      <c r="E2399" s="50" t="n">
        <f aca="false">FilterOPk!C$45</f>
        <v>0</v>
      </c>
      <c r="F2399" s="50" t="n">
        <f aca="false">FilterOPk!D$45</f>
        <v>0</v>
      </c>
      <c r="G2399" s="50" t="n">
        <f aca="false">FilterOPk!E$45</f>
        <v>0</v>
      </c>
      <c r="H2399" s="50" t="n">
        <f aca="false">FilterOPk!F$45</f>
        <v>0</v>
      </c>
      <c r="I2399" s="50" t="n">
        <f aca="false">FilterOPk!G$45</f>
        <v>0</v>
      </c>
      <c r="J2399" s="50" t="n">
        <f aca="false">FilterOPk!H$45</f>
        <v>0</v>
      </c>
      <c r="K2399" s="50" t="n">
        <f aca="false">FilterOPk!I$45</f>
        <v>0</v>
      </c>
      <c r="L2399" s="50" t="n">
        <f aca="false">FilterOPk!J$45</f>
        <v>0</v>
      </c>
      <c r="M2399" s="50" t="n">
        <f aca="false">FilterOPk!K$45</f>
        <v>0</v>
      </c>
      <c r="N2399" s="50" t="n">
        <f aca="false">FilterOPk!L$45</f>
        <v>0</v>
      </c>
      <c r="O2399" s="50" t="n">
        <f aca="false">FilterOPk!M$45</f>
        <v>0</v>
      </c>
      <c r="P2399" s="50" t="n">
        <f aca="false">FilterOPk!N$45</f>
        <v>0</v>
      </c>
      <c r="Q2399" s="51" t="n">
        <f aca="false">FilterOPk!O$45</f>
        <v>0</v>
      </c>
    </row>
    <row r="2400" customFormat="false" ht="12.75" hidden="false" customHeight="false" outlineLevel="0" collapsed="false">
      <c r="B2400" s="85" t="n">
        <f aca="false">FilterOPk!A$46</f>
        <v>0</v>
      </c>
      <c r="C2400" s="13" t="n">
        <f aca="false">C2399+1</f>
        <v>2399</v>
      </c>
      <c r="D2400" s="50" t="n">
        <f aca="false">FilterOPk!B$46</f>
        <v>0</v>
      </c>
      <c r="E2400" s="50" t="n">
        <f aca="false">FilterOPk!C$46</f>
        <v>0</v>
      </c>
      <c r="F2400" s="50" t="n">
        <f aca="false">FilterOPk!D$46</f>
        <v>0</v>
      </c>
      <c r="G2400" s="50" t="n">
        <f aca="false">FilterOPk!E$46</f>
        <v>0</v>
      </c>
      <c r="H2400" s="50" t="n">
        <f aca="false">FilterOPk!F$46</f>
        <v>0</v>
      </c>
      <c r="I2400" s="50" t="n">
        <f aca="false">FilterOPk!G$46</f>
        <v>0</v>
      </c>
      <c r="J2400" s="50" t="n">
        <f aca="false">FilterOPk!H$46</f>
        <v>0</v>
      </c>
      <c r="K2400" s="50" t="n">
        <f aca="false">FilterOPk!I$46</f>
        <v>0</v>
      </c>
      <c r="L2400" s="50" t="n">
        <f aca="false">FilterOPk!J$46</f>
        <v>0</v>
      </c>
      <c r="M2400" s="50" t="n">
        <f aca="false">FilterOPk!K$46</f>
        <v>0</v>
      </c>
      <c r="N2400" s="50" t="n">
        <f aca="false">FilterOPk!L$46</f>
        <v>0</v>
      </c>
      <c r="O2400" s="50" t="n">
        <f aca="false">FilterOPk!M$46</f>
        <v>0</v>
      </c>
      <c r="P2400" s="50" t="n">
        <f aca="false">FilterOPk!N$46</f>
        <v>0</v>
      </c>
      <c r="Q2400" s="51" t="n">
        <f aca="false">FilterOPk!O$46</f>
        <v>0</v>
      </c>
    </row>
    <row r="2401" customFormat="false" ht="12.75" hidden="false" customHeight="false" outlineLevel="0" collapsed="false">
      <c r="B2401" s="87" t="n">
        <f aca="false">FilterOPk!A$47</f>
        <v>0</v>
      </c>
      <c r="C2401" s="64" t="n">
        <f aca="false">C2400+1</f>
        <v>2400</v>
      </c>
      <c r="D2401" s="54" t="n">
        <f aca="false">FilterOPk!B$47</f>
        <v>0</v>
      </c>
      <c r="E2401" s="54" t="n">
        <f aca="false">FilterOPk!C$47</f>
        <v>0</v>
      </c>
      <c r="F2401" s="54" t="n">
        <f aca="false">FilterOPk!D$47</f>
        <v>0</v>
      </c>
      <c r="G2401" s="54" t="n">
        <f aca="false">FilterOPk!E$47</f>
        <v>0</v>
      </c>
      <c r="H2401" s="54" t="n">
        <f aca="false">FilterOPk!F$47</f>
        <v>0</v>
      </c>
      <c r="I2401" s="54" t="n">
        <f aca="false">FilterOPk!G$47</f>
        <v>0</v>
      </c>
      <c r="J2401" s="54" t="n">
        <f aca="false">FilterOPk!H$47</f>
        <v>0</v>
      </c>
      <c r="K2401" s="54" t="n">
        <f aca="false">FilterOPk!I$47</f>
        <v>0</v>
      </c>
      <c r="L2401" s="54" t="n">
        <f aca="false">FilterOPk!J$47</f>
        <v>0</v>
      </c>
      <c r="M2401" s="54" t="n">
        <f aca="false">FilterOPk!K$47</f>
        <v>0</v>
      </c>
      <c r="N2401" s="54" t="n">
        <f aca="false">FilterOPk!L$47</f>
        <v>0</v>
      </c>
      <c r="O2401" s="54" t="n">
        <f aca="false">FilterOPk!M$47</f>
        <v>0</v>
      </c>
      <c r="P2401" s="54" t="n">
        <f aca="false">FilterOPk!N$47</f>
        <v>0</v>
      </c>
      <c r="Q2401" s="55" t="n">
        <f aca="false">FilterOPk!O$47</f>
        <v>0</v>
      </c>
    </row>
    <row r="2402" customFormat="false" ht="12.75" hidden="false" customHeight="false" outlineLevel="0" collapsed="false">
      <c r="A2402" s="0" t="n">
        <f aca="false">A2362+1</f>
        <v>61</v>
      </c>
      <c r="B2402" s="57" t="n">
        <f aca="false">FilterOPk!D$1</f>
        <v>36907</v>
      </c>
      <c r="C2402" s="58" t="n">
        <f aca="false">C2401+1</f>
        <v>2401</v>
      </c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83"/>
    </row>
    <row r="2403" customFormat="false" ht="12.75" hidden="false" customHeight="false" outlineLevel="0" collapsed="false">
      <c r="B2403" s="61"/>
      <c r="C2403" s="13" t="n">
        <f aca="false">C2402+1</f>
        <v>2402</v>
      </c>
      <c r="D2403" s="13"/>
      <c r="E2403" s="21" t="s">
        <v>5</v>
      </c>
      <c r="F2403" s="21" t="s">
        <v>6</v>
      </c>
      <c r="G2403" s="21" t="s">
        <v>7</v>
      </c>
      <c r="H2403" s="21" t="s">
        <v>8</v>
      </c>
      <c r="I2403" s="21" t="s">
        <v>9</v>
      </c>
      <c r="J2403" s="21" t="s">
        <v>10</v>
      </c>
      <c r="K2403" s="21" t="s">
        <v>11</v>
      </c>
      <c r="L2403" s="21" t="s">
        <v>12</v>
      </c>
      <c r="M2403" s="21" t="s">
        <v>13</v>
      </c>
      <c r="N2403" s="21" t="s">
        <v>14</v>
      </c>
      <c r="O2403" s="21" t="n">
        <v>2002</v>
      </c>
      <c r="P2403" s="21" t="s">
        <v>15</v>
      </c>
      <c r="Q2403" s="84" t="s">
        <v>16</v>
      </c>
    </row>
    <row r="2404" customFormat="false" ht="12.75" hidden="false" customHeight="false" outlineLevel="0" collapsed="false">
      <c r="B2404" s="85" t="str">
        <f aca="false">FilterOPk!A$9</f>
        <v>Power positions</v>
      </c>
      <c r="C2404" s="13" t="n">
        <f aca="false">C2403+1</f>
        <v>2403</v>
      </c>
      <c r="D2404" s="13" t="s">
        <v>4</v>
      </c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86"/>
    </row>
    <row r="2405" customFormat="false" ht="12.75" hidden="false" customHeight="false" outlineLevel="0" collapsed="false">
      <c r="B2405" s="85" t="str">
        <f aca="false">FilterOPk!A$10</f>
        <v>East Position</v>
      </c>
      <c r="C2405" s="13" t="n">
        <f aca="false">C2404+1</f>
        <v>2404</v>
      </c>
      <c r="D2405" s="50" t="n">
        <f aca="false">FilterOPk!B$10</f>
        <v>34784396.7946123</v>
      </c>
      <c r="E2405" s="50" t="n">
        <f aca="false">FilterOPk!C$10</f>
        <v>139428.68</v>
      </c>
      <c r="F2405" s="50" t="n">
        <f aca="false">FilterOPk!D$10</f>
        <v>244540.42</v>
      </c>
      <c r="G2405" s="50" t="n">
        <f aca="false">FilterOPk!E$10</f>
        <v>352018.99</v>
      </c>
      <c r="H2405" s="50" t="n">
        <f aca="false">FilterOPk!F$10</f>
        <v>454047.41</v>
      </c>
      <c r="I2405" s="50" t="n">
        <f aca="false">FilterOPk!G$10</f>
        <v>460700.87</v>
      </c>
      <c r="J2405" s="50" t="n">
        <f aca="false">FilterOPk!H$10</f>
        <v>371715.26</v>
      </c>
      <c r="K2405" s="50" t="n">
        <f aca="false">FilterOPk!I$10</f>
        <v>743238.67</v>
      </c>
      <c r="L2405" s="50" t="n">
        <f aca="false">FilterOPk!J$10</f>
        <v>433572.73</v>
      </c>
      <c r="M2405" s="50" t="n">
        <f aca="false">FilterOPk!K$10</f>
        <v>1264075.99</v>
      </c>
      <c r="N2405" s="50" t="n">
        <f aca="false">FilterOPk!L$10</f>
        <v>4463339.02</v>
      </c>
      <c r="O2405" s="50" t="n">
        <f aca="false">FilterOPk!M$10</f>
        <v>-232298.41</v>
      </c>
      <c r="P2405" s="50" t="n">
        <f aca="false">FilterOPk!N$10</f>
        <v>1174384.84</v>
      </c>
      <c r="Q2405" s="51" t="n">
        <f aca="false">FilterOPk!O$10</f>
        <v>5405425.45</v>
      </c>
    </row>
    <row r="2406" customFormat="false" ht="12.75" hidden="false" customHeight="false" outlineLevel="0" collapsed="false">
      <c r="B2406" s="85" t="str">
        <f aca="false">FilterOPk!A$11</f>
        <v>East Power Mgmt</v>
      </c>
      <c r="C2406" s="13" t="n">
        <f aca="false">C2405+1</f>
        <v>2405</v>
      </c>
      <c r="D2406" s="50" t="n">
        <f aca="false">FilterOPk!B$11</f>
        <v>7547347.04451418</v>
      </c>
      <c r="E2406" s="50" t="n">
        <f aca="false">FilterOPk!C$11</f>
        <v>0</v>
      </c>
      <c r="F2406" s="50" t="n">
        <f aca="false">FilterOPk!D$11</f>
        <v>0</v>
      </c>
      <c r="G2406" s="50" t="n">
        <f aca="false">FilterOPk!E$11</f>
        <v>0</v>
      </c>
      <c r="H2406" s="50" t="n">
        <f aca="false">FilterOPk!F$11</f>
        <v>0</v>
      </c>
      <c r="I2406" s="50" t="n">
        <f aca="false">FilterOPk!G$11</f>
        <v>0</v>
      </c>
      <c r="J2406" s="50" t="n">
        <f aca="false">FilterOPk!H$11</f>
        <v>0</v>
      </c>
      <c r="K2406" s="50" t="n">
        <f aca="false">FilterOPk!I$11</f>
        <v>0</v>
      </c>
      <c r="L2406" s="50" t="n">
        <f aca="false">FilterOPk!J$11</f>
        <v>0</v>
      </c>
      <c r="M2406" s="50" t="n">
        <f aca="false">FilterOPk!K$11</f>
        <v>0</v>
      </c>
      <c r="N2406" s="50" t="n">
        <f aca="false">FilterOPk!L$11</f>
        <v>0</v>
      </c>
      <c r="O2406" s="50" t="n">
        <f aca="false">FilterOPk!M$11</f>
        <v>0</v>
      </c>
      <c r="P2406" s="50" t="n">
        <f aca="false">FilterOPk!N$11</f>
        <v>0</v>
      </c>
      <c r="Q2406" s="51" t="n">
        <f aca="false">FilterOPk!O$11</f>
        <v>0</v>
      </c>
    </row>
    <row r="2407" customFormat="false" ht="12.75" hidden="false" customHeight="false" outlineLevel="0" collapsed="false">
      <c r="B2407" s="85" t="str">
        <f aca="false">FilterOPk!A$12</f>
        <v>Long Term Options</v>
      </c>
      <c r="C2407" s="13" t="n">
        <f aca="false">C2406+1</f>
        <v>2406</v>
      </c>
      <c r="D2407" s="50" t="n">
        <f aca="false">FilterOPk!B$12</f>
        <v>0</v>
      </c>
      <c r="E2407" s="50" t="n">
        <f aca="false">FilterOPk!C$12</f>
        <v>0</v>
      </c>
      <c r="F2407" s="50" t="n">
        <f aca="false">FilterOPk!D$12</f>
        <v>0</v>
      </c>
      <c r="G2407" s="50" t="n">
        <f aca="false">FilterOPk!E$12</f>
        <v>0</v>
      </c>
      <c r="H2407" s="50" t="n">
        <f aca="false">FilterOPk!F$12</f>
        <v>0</v>
      </c>
      <c r="I2407" s="50" t="n">
        <f aca="false">FilterOPk!G$12</f>
        <v>0</v>
      </c>
      <c r="J2407" s="50" t="n">
        <f aca="false">FilterOPk!H$12</f>
        <v>0</v>
      </c>
      <c r="K2407" s="50" t="n">
        <f aca="false">FilterOPk!I$12</f>
        <v>0</v>
      </c>
      <c r="L2407" s="50" t="n">
        <f aca="false">FilterOPk!J$12</f>
        <v>0</v>
      </c>
      <c r="M2407" s="50" t="n">
        <f aca="false">FilterOPk!K$12</f>
        <v>0</v>
      </c>
      <c r="N2407" s="50" t="n">
        <f aca="false">FilterOPk!L$12</f>
        <v>0</v>
      </c>
      <c r="O2407" s="50" t="n">
        <f aca="false">FilterOPk!M$12</f>
        <v>0</v>
      </c>
      <c r="P2407" s="50" t="n">
        <f aca="false">FilterOPk!N$12</f>
        <v>0</v>
      </c>
      <c r="Q2407" s="51" t="n">
        <f aca="false">FilterOPk!O$12</f>
        <v>0</v>
      </c>
    </row>
    <row r="2408" customFormat="false" ht="12.75" hidden="false" customHeight="false" outlineLevel="0" collapsed="false">
      <c r="B2408" s="85" t="str">
        <f aca="false">FilterOPk!A$13</f>
        <v>LT-MIDWEST</v>
      </c>
      <c r="C2408" s="13" t="n">
        <f aca="false">C2407+1</f>
        <v>2407</v>
      </c>
      <c r="D2408" s="50" t="n">
        <f aca="false">FilterOPk!B$13</f>
        <v>7151089.47366245</v>
      </c>
      <c r="E2408" s="50" t="n">
        <f aca="false">FilterOPk!C$13</f>
        <v>36317.39</v>
      </c>
      <c r="F2408" s="50" t="n">
        <f aca="false">FilterOPk!D$13</f>
        <v>95142.77</v>
      </c>
      <c r="G2408" s="50" t="n">
        <f aca="false">FilterOPk!E$13</f>
        <v>106523.31</v>
      </c>
      <c r="H2408" s="50" t="n">
        <f aca="false">FilterOPk!F$13</f>
        <v>103615.07</v>
      </c>
      <c r="I2408" s="50" t="n">
        <f aca="false">FilterOPk!G$13</f>
        <v>106049.09</v>
      </c>
      <c r="J2408" s="50" t="n">
        <f aca="false">FilterOPk!H$13</f>
        <v>78310</v>
      </c>
      <c r="K2408" s="50" t="n">
        <f aca="false">FilterOPk!I$13</f>
        <v>160210.16</v>
      </c>
      <c r="L2408" s="50" t="n">
        <f aca="false">FilterOPk!J$13</f>
        <v>108136.49</v>
      </c>
      <c r="M2408" s="50" t="n">
        <f aca="false">FilterOPk!K$13</f>
        <v>312653.19</v>
      </c>
      <c r="N2408" s="50" t="n">
        <f aca="false">FilterOPk!L$13</f>
        <v>1106957.47</v>
      </c>
      <c r="O2408" s="50" t="n">
        <f aca="false">FilterOPk!M$13</f>
        <v>-124610.37</v>
      </c>
      <c r="P2408" s="50" t="n">
        <f aca="false">FilterOPk!N$13</f>
        <v>893459.31</v>
      </c>
      <c r="Q2408" s="51" t="n">
        <f aca="false">FilterOPk!O$13</f>
        <v>1875806.41</v>
      </c>
    </row>
    <row r="2409" customFormat="false" ht="12.75" hidden="false" customHeight="false" outlineLevel="0" collapsed="false">
      <c r="B2409" s="85" t="str">
        <f aca="false">FilterOPk!A$14</f>
        <v>ST-ECAR</v>
      </c>
      <c r="C2409" s="13" t="n">
        <f aca="false">C2408+1</f>
        <v>2408</v>
      </c>
      <c r="D2409" s="50" t="n">
        <f aca="false">FilterOPk!B$14</f>
        <v>238101.441960815</v>
      </c>
      <c r="E2409" s="50" t="n">
        <f aca="false">FilterOPk!C$14</f>
        <v>0</v>
      </c>
      <c r="F2409" s="50" t="n">
        <f aca="false">FilterOPk!D$14</f>
        <v>0</v>
      </c>
      <c r="G2409" s="50" t="n">
        <f aca="false">FilterOPk!E$14</f>
        <v>0</v>
      </c>
      <c r="H2409" s="50" t="n">
        <f aca="false">FilterOPk!F$14</f>
        <v>0</v>
      </c>
      <c r="I2409" s="50" t="n">
        <f aca="false">FilterOPk!G$14</f>
        <v>0</v>
      </c>
      <c r="J2409" s="50" t="n">
        <f aca="false">FilterOPk!H$14</f>
        <v>0</v>
      </c>
      <c r="K2409" s="50" t="n">
        <f aca="false">FilterOPk!I$14</f>
        <v>0</v>
      </c>
      <c r="L2409" s="50" t="n">
        <f aca="false">FilterOPk!J$14</f>
        <v>0</v>
      </c>
      <c r="M2409" s="50" t="n">
        <f aca="false">FilterOPk!K$14</f>
        <v>0</v>
      </c>
      <c r="N2409" s="50" t="n">
        <f aca="false">FilterOPk!L$14</f>
        <v>0</v>
      </c>
      <c r="O2409" s="50" t="n">
        <f aca="false">FilterOPk!M$14</f>
        <v>0</v>
      </c>
      <c r="P2409" s="50" t="n">
        <f aca="false">FilterOPk!N$14</f>
        <v>0</v>
      </c>
      <c r="Q2409" s="51" t="n">
        <f aca="false">FilterOPk!O$14</f>
        <v>0</v>
      </c>
    </row>
    <row r="2410" customFormat="false" ht="12.75" hidden="false" customHeight="false" outlineLevel="0" collapsed="false">
      <c r="B2410" s="85" t="str">
        <f aca="false">FilterOPk!A$15</f>
        <v>ST- MAPP</v>
      </c>
      <c r="C2410" s="13" t="n">
        <f aca="false">C2409+1</f>
        <v>2409</v>
      </c>
      <c r="D2410" s="50" t="n">
        <f aca="false">FilterOPk!B$15</f>
        <v>254636.614020626</v>
      </c>
      <c r="E2410" s="50" t="n">
        <f aca="false">FilterOPk!C$15</f>
        <v>-1590.85</v>
      </c>
      <c r="F2410" s="50" t="n">
        <f aca="false">FilterOPk!D$15</f>
        <v>-3167.72</v>
      </c>
      <c r="G2410" s="50" t="n">
        <f aca="false">FilterOPk!E$15</f>
        <v>-3546.79</v>
      </c>
      <c r="H2410" s="50" t="n">
        <f aca="false">FilterOPk!F$15</f>
        <v>-3530.89</v>
      </c>
      <c r="I2410" s="50" t="n">
        <f aca="false">FilterOPk!G$15</f>
        <v>0</v>
      </c>
      <c r="J2410" s="50" t="n">
        <f aca="false">FilterOPk!H$15</f>
        <v>0</v>
      </c>
      <c r="K2410" s="50" t="n">
        <f aca="false">FilterOPk!I$15</f>
        <v>0</v>
      </c>
      <c r="L2410" s="50" t="n">
        <f aca="false">FilterOPk!J$15</f>
        <v>0</v>
      </c>
      <c r="M2410" s="50" t="n">
        <f aca="false">FilterOPk!K$15</f>
        <v>0</v>
      </c>
      <c r="N2410" s="50" t="n">
        <f aca="false">FilterOPk!L$15</f>
        <v>-11836.25</v>
      </c>
      <c r="O2410" s="50" t="n">
        <f aca="false">FilterOPk!M$15</f>
        <v>0</v>
      </c>
      <c r="P2410" s="50" t="n">
        <f aca="false">FilterOPk!N$15</f>
        <v>0</v>
      </c>
      <c r="Q2410" s="51" t="n">
        <f aca="false">FilterOPk!O$15</f>
        <v>-11836.25</v>
      </c>
    </row>
    <row r="2411" customFormat="false" ht="12.75" hidden="false" customHeight="false" outlineLevel="0" collapsed="false">
      <c r="B2411" s="85" t="str">
        <f aca="false">FilterOPk!A$16</f>
        <v>ST- MAIN</v>
      </c>
      <c r="C2411" s="13" t="n">
        <f aca="false">C2410+1</f>
        <v>2410</v>
      </c>
      <c r="D2411" s="50" t="n">
        <f aca="false">FilterOPk!B$16</f>
        <v>694293.253349893</v>
      </c>
      <c r="E2411" s="50" t="n">
        <f aca="false">FilterOPk!C$16</f>
        <v>0</v>
      </c>
      <c r="F2411" s="50" t="n">
        <f aca="false">FilterOPk!D$16</f>
        <v>0</v>
      </c>
      <c r="G2411" s="50" t="n">
        <f aca="false">FilterOPk!E$16</f>
        <v>0</v>
      </c>
      <c r="H2411" s="50" t="n">
        <f aca="false">FilterOPk!F$16</f>
        <v>0</v>
      </c>
      <c r="I2411" s="50" t="n">
        <f aca="false">FilterOPk!G$16</f>
        <v>0</v>
      </c>
      <c r="J2411" s="50" t="n">
        <f aca="false">FilterOPk!H$16</f>
        <v>0</v>
      </c>
      <c r="K2411" s="50" t="n">
        <f aca="false">FilterOPk!I$16</f>
        <v>0</v>
      </c>
      <c r="L2411" s="50" t="n">
        <f aca="false">FilterOPk!J$16</f>
        <v>0</v>
      </c>
      <c r="M2411" s="50" t="n">
        <f aca="false">FilterOPk!K$16</f>
        <v>0</v>
      </c>
      <c r="N2411" s="50" t="n">
        <f aca="false">FilterOPk!L$16</f>
        <v>0</v>
      </c>
      <c r="O2411" s="50" t="n">
        <f aca="false">FilterOPk!M$16</f>
        <v>0</v>
      </c>
      <c r="P2411" s="50" t="n">
        <f aca="false">FilterOPk!N$16</f>
        <v>0</v>
      </c>
      <c r="Q2411" s="51" t="n">
        <f aca="false">FilterOPk!O$16</f>
        <v>0</v>
      </c>
    </row>
    <row r="2412" customFormat="false" ht="12.75" hidden="false" customHeight="false" outlineLevel="0" collapsed="false">
      <c r="B2412" s="85" t="str">
        <f aca="false">FilterOPk!A$17</f>
        <v>MW-ANALYST</v>
      </c>
      <c r="C2412" s="13" t="n">
        <f aca="false">C2411+1</f>
        <v>2411</v>
      </c>
      <c r="D2412" s="50" t="n">
        <f aca="false">FilterOPk!B$17</f>
        <v>0</v>
      </c>
      <c r="E2412" s="50" t="n">
        <f aca="false">FilterOPk!C$17</f>
        <v>0</v>
      </c>
      <c r="F2412" s="50" t="n">
        <f aca="false">FilterOPk!D$17</f>
        <v>0</v>
      </c>
      <c r="G2412" s="50" t="n">
        <f aca="false">FilterOPk!E$17</f>
        <v>0</v>
      </c>
      <c r="H2412" s="50" t="n">
        <f aca="false">FilterOPk!F$17</f>
        <v>0</v>
      </c>
      <c r="I2412" s="50" t="n">
        <f aca="false">FilterOPk!G$17</f>
        <v>0</v>
      </c>
      <c r="J2412" s="50" t="n">
        <f aca="false">FilterOPk!H$17</f>
        <v>0</v>
      </c>
      <c r="K2412" s="50" t="n">
        <f aca="false">FilterOPk!I$17</f>
        <v>0</v>
      </c>
      <c r="L2412" s="50" t="n">
        <f aca="false">FilterOPk!J$17</f>
        <v>0</v>
      </c>
      <c r="M2412" s="50" t="n">
        <f aca="false">FilterOPk!K$17</f>
        <v>0</v>
      </c>
      <c r="N2412" s="50" t="n">
        <f aca="false">FilterOPk!L$17</f>
        <v>0</v>
      </c>
      <c r="O2412" s="50" t="n">
        <f aca="false">FilterOPk!M$17</f>
        <v>0</v>
      </c>
      <c r="P2412" s="50" t="n">
        <f aca="false">FilterOPk!N$17</f>
        <v>0</v>
      </c>
      <c r="Q2412" s="51" t="n">
        <f aca="false">FilterOPk!O$17</f>
        <v>0</v>
      </c>
    </row>
    <row r="2413" customFormat="false" ht="12.75" hidden="false" customHeight="false" outlineLevel="0" collapsed="false">
      <c r="B2413" s="85" t="str">
        <f aca="false">FilterOPk!A$18</f>
        <v>LT-NE</v>
      </c>
      <c r="C2413" s="13" t="n">
        <f aca="false">C2412+1</f>
        <v>2412</v>
      </c>
      <c r="D2413" s="50" t="n">
        <f aca="false">FilterOPk!B$18</f>
        <v>6187311.37539291</v>
      </c>
      <c r="E2413" s="50" t="n">
        <f aca="false">FilterOPk!C$18</f>
        <v>38662.79</v>
      </c>
      <c r="F2413" s="50" t="n">
        <f aca="false">FilterOPk!D$18</f>
        <v>89522.8</v>
      </c>
      <c r="G2413" s="50" t="n">
        <f aca="false">FilterOPk!E$18</f>
        <v>158536.19</v>
      </c>
      <c r="H2413" s="50" t="n">
        <f aca="false">FilterOPk!F$18</f>
        <v>261849.24</v>
      </c>
      <c r="I2413" s="50" t="n">
        <f aca="false">FilterOPk!G$18</f>
        <v>291708.83</v>
      </c>
      <c r="J2413" s="50" t="n">
        <f aca="false">FilterOPk!H$18</f>
        <v>228360.42</v>
      </c>
      <c r="K2413" s="50" t="n">
        <f aca="false">FilterOPk!I$18</f>
        <v>445432.42</v>
      </c>
      <c r="L2413" s="50" t="n">
        <f aca="false">FilterOPk!J$18</f>
        <v>266345.8</v>
      </c>
      <c r="M2413" s="50" t="n">
        <f aca="false">FilterOPk!K$18</f>
        <v>801315.09</v>
      </c>
      <c r="N2413" s="50" t="n">
        <f aca="false">FilterOPk!L$18</f>
        <v>2581733.58</v>
      </c>
      <c r="O2413" s="50" t="n">
        <f aca="false">FilterOPk!M$18</f>
        <v>-636932.37</v>
      </c>
      <c r="P2413" s="50" t="n">
        <f aca="false">FilterOPk!N$18</f>
        <v>-2303942.42</v>
      </c>
      <c r="Q2413" s="51" t="n">
        <f aca="false">FilterOPk!O$18</f>
        <v>-359141.210000001</v>
      </c>
    </row>
    <row r="2414" customFormat="false" ht="12.75" hidden="false" customHeight="false" outlineLevel="0" collapsed="false">
      <c r="B2414" s="85" t="str">
        <f aca="false">FilterOPk!A$19</f>
        <v>LT-PJM</v>
      </c>
      <c r="C2414" s="13" t="n">
        <f aca="false">C2413+1</f>
        <v>2413</v>
      </c>
      <c r="D2414" s="50" t="n">
        <f aca="false">FilterOPk!B$19</f>
        <v>1818236.42109565</v>
      </c>
      <c r="E2414" s="50" t="n">
        <f aca="false">FilterOPk!C$19</f>
        <v>0</v>
      </c>
      <c r="F2414" s="50" t="n">
        <f aca="false">FilterOPk!D$19</f>
        <v>19402.28</v>
      </c>
      <c r="G2414" s="50" t="n">
        <f aca="false">FilterOPk!E$19</f>
        <v>57930.92</v>
      </c>
      <c r="H2414" s="50" t="n">
        <f aca="false">FilterOPk!F$19</f>
        <v>59436.7</v>
      </c>
      <c r="I2414" s="50" t="n">
        <f aca="false">FilterOPk!G$19</f>
        <v>19136.52</v>
      </c>
      <c r="J2414" s="50" t="n">
        <f aca="false">FilterOPk!H$19</f>
        <v>18664.41</v>
      </c>
      <c r="K2414" s="50" t="n">
        <f aca="false">FilterOPk!I$19</f>
        <v>33608.82</v>
      </c>
      <c r="L2414" s="50" t="n">
        <f aca="false">FilterOPk!J$19</f>
        <v>20867.53</v>
      </c>
      <c r="M2414" s="50" t="n">
        <f aca="false">FilterOPk!K$19</f>
        <v>56340.86</v>
      </c>
      <c r="N2414" s="50" t="n">
        <f aca="false">FilterOPk!L$19</f>
        <v>285388.04</v>
      </c>
      <c r="O2414" s="50" t="n">
        <f aca="false">FilterOPk!M$19</f>
        <v>-1975.43</v>
      </c>
      <c r="P2414" s="50" t="n">
        <f aca="false">FilterOPk!N$19</f>
        <v>-179963.06</v>
      </c>
      <c r="Q2414" s="51" t="n">
        <f aca="false">FilterOPk!O$19</f>
        <v>103449.55</v>
      </c>
    </row>
    <row r="2415" customFormat="false" ht="12.75" hidden="false" customHeight="false" outlineLevel="0" collapsed="false">
      <c r="B2415" s="85" t="str">
        <f aca="false">FilterOPk!A$20</f>
        <v>LT- NY</v>
      </c>
      <c r="C2415" s="13" t="n">
        <f aca="false">C2414+1</f>
        <v>2414</v>
      </c>
      <c r="D2415" s="50" t="n">
        <f aca="false">FilterOPk!B$20</f>
        <v>0</v>
      </c>
      <c r="E2415" s="50" t="n">
        <f aca="false">FilterOPk!C$20</f>
        <v>-9128.22</v>
      </c>
      <c r="F2415" s="50" t="n">
        <f aca="false">FilterOPk!D$20</f>
        <v>-69725.26</v>
      </c>
      <c r="G2415" s="50" t="n">
        <f aca="false">FilterOPk!E$20</f>
        <v>0</v>
      </c>
      <c r="H2415" s="50" t="n">
        <f aca="false">FilterOPk!F$20</f>
        <v>0</v>
      </c>
      <c r="I2415" s="50" t="n">
        <f aca="false">FilterOPk!G$20</f>
        <v>0</v>
      </c>
      <c r="J2415" s="50" t="n">
        <f aca="false">FilterOPk!H$20</f>
        <v>0</v>
      </c>
      <c r="K2415" s="50" t="n">
        <f aca="false">FilterOPk!I$20</f>
        <v>0</v>
      </c>
      <c r="L2415" s="50" t="n">
        <f aca="false">FilterOPk!J$20</f>
        <v>0</v>
      </c>
      <c r="M2415" s="50" t="n">
        <f aca="false">FilterOPk!K$20</f>
        <v>0</v>
      </c>
      <c r="N2415" s="50" t="n">
        <f aca="false">FilterOPk!L$20</f>
        <v>-78853.48</v>
      </c>
      <c r="O2415" s="50" t="n">
        <f aca="false">FilterOPk!M$20</f>
        <v>0</v>
      </c>
      <c r="P2415" s="50" t="n">
        <f aca="false">FilterOPk!N$20</f>
        <v>12056.92</v>
      </c>
      <c r="Q2415" s="51" t="n">
        <f aca="false">FilterOPk!O$20</f>
        <v>-66796.56</v>
      </c>
    </row>
    <row r="2416" customFormat="false" ht="12.75" hidden="false" customHeight="false" outlineLevel="0" collapsed="false">
      <c r="B2416" s="85" t="str">
        <f aca="false">FilterOPk!A$21</f>
        <v>ST- PJM</v>
      </c>
      <c r="C2416" s="13" t="n">
        <f aca="false">C2415+1</f>
        <v>2415</v>
      </c>
      <c r="D2416" s="50" t="n">
        <f aca="false">FilterOPk!B$21</f>
        <v>1243093.71447674</v>
      </c>
      <c r="E2416" s="50" t="n">
        <f aca="false">FilterOPk!C$21</f>
        <v>13503.06</v>
      </c>
      <c r="F2416" s="50" t="n">
        <f aca="false">FilterOPk!D$21</f>
        <v>0</v>
      </c>
      <c r="G2416" s="50" t="n">
        <f aca="false">FilterOPk!E$21</f>
        <v>0</v>
      </c>
      <c r="H2416" s="50" t="n">
        <f aca="false">FilterOPk!F$21</f>
        <v>0</v>
      </c>
      <c r="I2416" s="50" t="n">
        <f aca="false">FilterOPk!G$21</f>
        <v>0</v>
      </c>
      <c r="J2416" s="50" t="n">
        <f aca="false">FilterOPk!H$21</f>
        <v>0</v>
      </c>
      <c r="K2416" s="50" t="n">
        <f aca="false">FilterOPk!I$21</f>
        <v>0</v>
      </c>
      <c r="L2416" s="50" t="n">
        <f aca="false">FilterOPk!J$21</f>
        <v>0</v>
      </c>
      <c r="M2416" s="50" t="n">
        <f aca="false">FilterOPk!K$21</f>
        <v>0</v>
      </c>
      <c r="N2416" s="50" t="n">
        <f aca="false">FilterOPk!L$21</f>
        <v>13503.06</v>
      </c>
      <c r="O2416" s="50" t="n">
        <f aca="false">FilterOPk!M$21</f>
        <v>0</v>
      </c>
      <c r="P2416" s="50" t="n">
        <f aca="false">FilterOPk!N$21</f>
        <v>0</v>
      </c>
      <c r="Q2416" s="51" t="n">
        <f aca="false">FilterOPk!O$21</f>
        <v>13503.06</v>
      </c>
    </row>
    <row r="2417" customFormat="false" ht="12.75" hidden="false" customHeight="false" outlineLevel="0" collapsed="false">
      <c r="B2417" s="85" t="str">
        <f aca="false">FilterOPk!A$22</f>
        <v>ST- NENG</v>
      </c>
      <c r="C2417" s="13" t="n">
        <f aca="false">C2416+1</f>
        <v>2416</v>
      </c>
      <c r="D2417" s="50" t="n">
        <f aca="false">FilterOPk!B$22</f>
        <v>539719.375927685</v>
      </c>
      <c r="E2417" s="50" t="n">
        <f aca="false">FilterOPk!C$22</f>
        <v>17499.36</v>
      </c>
      <c r="F2417" s="50" t="n">
        <f aca="false">FilterOPk!D$22</f>
        <v>34844.91</v>
      </c>
      <c r="G2417" s="50" t="n">
        <f aca="false">FilterOPk!E$22</f>
        <v>0</v>
      </c>
      <c r="H2417" s="50" t="n">
        <f aca="false">FilterOPk!F$22</f>
        <v>0</v>
      </c>
      <c r="I2417" s="50" t="n">
        <f aca="false">FilterOPk!G$22</f>
        <v>0</v>
      </c>
      <c r="J2417" s="50" t="n">
        <f aca="false">FilterOPk!H$22</f>
        <v>0</v>
      </c>
      <c r="K2417" s="50" t="n">
        <f aca="false">FilterOPk!I$22</f>
        <v>0</v>
      </c>
      <c r="L2417" s="50" t="n">
        <f aca="false">FilterOPk!J$22</f>
        <v>0</v>
      </c>
      <c r="M2417" s="50" t="n">
        <f aca="false">FilterOPk!K$22</f>
        <v>0</v>
      </c>
      <c r="N2417" s="50" t="n">
        <f aca="false">FilterOPk!L$22</f>
        <v>52344.27</v>
      </c>
      <c r="O2417" s="50" t="n">
        <f aca="false">FilterOPk!M$22</f>
        <v>0</v>
      </c>
      <c r="P2417" s="50" t="n">
        <f aca="false">FilterOPk!N$22</f>
        <v>0</v>
      </c>
      <c r="Q2417" s="51" t="n">
        <f aca="false">FilterOPk!O$22</f>
        <v>52344.27</v>
      </c>
    </row>
    <row r="2418" customFormat="false" ht="12.75" hidden="false" customHeight="false" outlineLevel="0" collapsed="false">
      <c r="B2418" s="85" t="str">
        <f aca="false">FilterOPk!A$23</f>
        <v>ST- NY</v>
      </c>
      <c r="C2418" s="13" t="n">
        <f aca="false">C2417+1</f>
        <v>2417</v>
      </c>
      <c r="D2418" s="50" t="n">
        <f aca="false">FilterOPk!B$23</f>
        <v>251437.188425373</v>
      </c>
      <c r="E2418" s="50" t="n">
        <f aca="false">FilterOPk!C$23</f>
        <v>22663</v>
      </c>
      <c r="F2418" s="50" t="n">
        <f aca="false">FilterOPk!D$23</f>
        <v>52267.36</v>
      </c>
      <c r="G2418" s="50" t="n">
        <f aca="false">FilterOPk!E$23</f>
        <v>0</v>
      </c>
      <c r="H2418" s="50" t="n">
        <f aca="false">FilterOPk!F$23</f>
        <v>0</v>
      </c>
      <c r="I2418" s="50" t="n">
        <f aca="false">FilterOPk!G$23</f>
        <v>0</v>
      </c>
      <c r="J2418" s="50" t="n">
        <f aca="false">FilterOPk!H$23</f>
        <v>0</v>
      </c>
      <c r="K2418" s="50" t="n">
        <f aca="false">FilterOPk!I$23</f>
        <v>0</v>
      </c>
      <c r="L2418" s="50" t="n">
        <f aca="false">FilterOPk!J$23</f>
        <v>0</v>
      </c>
      <c r="M2418" s="50" t="n">
        <f aca="false">FilterOPk!K$23</f>
        <v>0</v>
      </c>
      <c r="N2418" s="50" t="n">
        <f aca="false">FilterOPk!L$23</f>
        <v>74930.36</v>
      </c>
      <c r="O2418" s="50" t="n">
        <f aca="false">FilterOPk!M$23</f>
        <v>0</v>
      </c>
      <c r="P2418" s="50" t="n">
        <f aca="false">FilterOPk!N$23</f>
        <v>0</v>
      </c>
      <c r="Q2418" s="51" t="n">
        <f aca="false">FilterOPk!O$23</f>
        <v>74930.36</v>
      </c>
    </row>
    <row r="2419" customFormat="false" ht="12.75" hidden="false" customHeight="false" outlineLevel="0" collapsed="false">
      <c r="B2419" s="85" t="str">
        <f aca="false">FilterOPk!A$24</f>
        <v>NE- PHYS</v>
      </c>
      <c r="C2419" s="13" t="n">
        <f aca="false">C2418+1</f>
        <v>2418</v>
      </c>
      <c r="D2419" s="50" t="n">
        <f aca="false">FilterOPk!B$24</f>
        <v>0</v>
      </c>
      <c r="E2419" s="50" t="n">
        <f aca="false">FilterOPk!C$24</f>
        <v>0</v>
      </c>
      <c r="F2419" s="50" t="n">
        <f aca="false">FilterOPk!D$24</f>
        <v>0</v>
      </c>
      <c r="G2419" s="50" t="n">
        <f aca="false">FilterOPk!E$24</f>
        <v>0</v>
      </c>
      <c r="H2419" s="50" t="n">
        <f aca="false">FilterOPk!F$24</f>
        <v>0</v>
      </c>
      <c r="I2419" s="50" t="n">
        <f aca="false">FilterOPk!G$24</f>
        <v>0</v>
      </c>
      <c r="J2419" s="50" t="n">
        <f aca="false">FilterOPk!H$24</f>
        <v>0</v>
      </c>
      <c r="K2419" s="50" t="n">
        <f aca="false">FilterOPk!I$24</f>
        <v>0</v>
      </c>
      <c r="L2419" s="50" t="n">
        <f aca="false">FilterOPk!J$24</f>
        <v>0</v>
      </c>
      <c r="M2419" s="50" t="n">
        <f aca="false">FilterOPk!K$24</f>
        <v>0</v>
      </c>
      <c r="N2419" s="50" t="n">
        <f aca="false">FilterOPk!L$24</f>
        <v>0</v>
      </c>
      <c r="O2419" s="50" t="n">
        <f aca="false">FilterOPk!M$24</f>
        <v>0</v>
      </c>
      <c r="P2419" s="50" t="n">
        <f aca="false">FilterOPk!N$24</f>
        <v>0</v>
      </c>
      <c r="Q2419" s="51" t="n">
        <f aca="false">FilterOPk!O$24</f>
        <v>0</v>
      </c>
    </row>
    <row r="2420" customFormat="false" ht="12.75" hidden="false" customHeight="false" outlineLevel="0" collapsed="false">
      <c r="B2420" s="85" t="str">
        <f aca="false">FilterOPk!A$25</f>
        <v>LT-Southeast</v>
      </c>
      <c r="C2420" s="13" t="n">
        <f aca="false">C2419+1</f>
        <v>2419</v>
      </c>
      <c r="D2420" s="50" t="n">
        <f aca="false">FilterOPk!B$25</f>
        <v>11411200.8859117</v>
      </c>
      <c r="E2420" s="50" t="n">
        <f aca="false">FilterOPk!C$25</f>
        <v>15825.82</v>
      </c>
      <c r="F2420" s="50" t="n">
        <f aca="false">FilterOPk!D$25</f>
        <v>13250</v>
      </c>
      <c r="G2420" s="50" t="n">
        <f aca="false">FilterOPk!E$25</f>
        <v>24924.1</v>
      </c>
      <c r="H2420" s="50" t="n">
        <f aca="false">FilterOPk!F$25</f>
        <v>24690.47</v>
      </c>
      <c r="I2420" s="50" t="n">
        <f aca="false">FilterOPk!G$25</f>
        <v>26774</v>
      </c>
      <c r="J2420" s="50" t="n">
        <f aca="false">FilterOPk!H$25</f>
        <v>26715</v>
      </c>
      <c r="K2420" s="50" t="n">
        <f aca="false">FilterOPk!I$25</f>
        <v>57358.83</v>
      </c>
      <c r="L2420" s="50" t="n">
        <f aca="false">FilterOPk!J$25</f>
        <v>26146</v>
      </c>
      <c r="M2420" s="50" t="n">
        <f aca="false">FilterOPk!K$25</f>
        <v>75355.31</v>
      </c>
      <c r="N2420" s="50" t="n">
        <f aca="false">FilterOPk!L$25</f>
        <v>291039.53</v>
      </c>
      <c r="O2420" s="50" t="n">
        <f aca="false">FilterOPk!M$25</f>
        <v>-122359</v>
      </c>
      <c r="P2420" s="50" t="n">
        <f aca="false">FilterOPk!N$25</f>
        <v>514428.17</v>
      </c>
      <c r="Q2420" s="51" t="n">
        <f aca="false">FilterOPk!O$25</f>
        <v>683108.7</v>
      </c>
    </row>
    <row r="2421" customFormat="false" ht="12.75" hidden="false" customHeight="false" outlineLevel="0" collapsed="false">
      <c r="B2421" s="85" t="str">
        <f aca="false">FilterOPk!A$26</f>
        <v>ST-SPP</v>
      </c>
      <c r="C2421" s="13" t="n">
        <f aca="false">C2420+1</f>
        <v>2420</v>
      </c>
      <c r="D2421" s="50" t="n">
        <f aca="false">FilterOPk!B$26</f>
        <v>52202.8773549933</v>
      </c>
      <c r="E2421" s="50" t="n">
        <f aca="false">FilterOPk!C$26</f>
        <v>0</v>
      </c>
      <c r="F2421" s="50" t="n">
        <f aca="false">FilterOPk!D$26</f>
        <v>0</v>
      </c>
      <c r="G2421" s="50" t="n">
        <f aca="false">FilterOPk!E$26</f>
        <v>0</v>
      </c>
      <c r="H2421" s="50" t="n">
        <f aca="false">FilterOPk!F$26</f>
        <v>0</v>
      </c>
      <c r="I2421" s="50" t="n">
        <f aca="false">FilterOPk!G$26</f>
        <v>0</v>
      </c>
      <c r="J2421" s="50" t="n">
        <f aca="false">FilterOPk!H$26</f>
        <v>0</v>
      </c>
      <c r="K2421" s="50" t="n">
        <f aca="false">FilterOPk!I$26</f>
        <v>0</v>
      </c>
      <c r="L2421" s="50" t="n">
        <f aca="false">FilterOPk!J$26</f>
        <v>0</v>
      </c>
      <c r="M2421" s="50" t="n">
        <f aca="false">FilterOPk!K$26</f>
        <v>0</v>
      </c>
      <c r="N2421" s="50" t="n">
        <f aca="false">FilterOPk!L$26</f>
        <v>0</v>
      </c>
      <c r="O2421" s="50" t="n">
        <f aca="false">FilterOPk!M$26</f>
        <v>0</v>
      </c>
      <c r="P2421" s="50" t="n">
        <f aca="false">FilterOPk!N$26</f>
        <v>0</v>
      </c>
      <c r="Q2421" s="51" t="n">
        <f aca="false">FilterOPk!O$26</f>
        <v>0</v>
      </c>
    </row>
    <row r="2422" customFormat="false" ht="12.75" hidden="false" customHeight="false" outlineLevel="0" collapsed="false">
      <c r="B2422" s="85" t="str">
        <f aca="false">FilterOPk!A$27</f>
        <v>ST-SERC</v>
      </c>
      <c r="C2422" s="13" t="n">
        <f aca="false">C2421+1</f>
        <v>2421</v>
      </c>
      <c r="D2422" s="50" t="n">
        <f aca="false">FilterOPk!B$27</f>
        <v>686881.973218232</v>
      </c>
      <c r="E2422" s="50" t="n">
        <f aca="false">FilterOPk!C$27</f>
        <v>0</v>
      </c>
      <c r="F2422" s="50" t="n">
        <f aca="false">FilterOPk!D$27</f>
        <v>0</v>
      </c>
      <c r="G2422" s="50" t="n">
        <f aca="false">FilterOPk!E$27</f>
        <v>0</v>
      </c>
      <c r="H2422" s="50" t="n">
        <f aca="false">FilterOPk!F$27</f>
        <v>0</v>
      </c>
      <c r="I2422" s="50" t="n">
        <f aca="false">FilterOPk!G$27</f>
        <v>0</v>
      </c>
      <c r="J2422" s="50" t="n">
        <f aca="false">FilterOPk!H$27</f>
        <v>0</v>
      </c>
      <c r="K2422" s="50" t="n">
        <f aca="false">FilterOPk!I$27</f>
        <v>0</v>
      </c>
      <c r="L2422" s="50" t="n">
        <f aca="false">FilterOPk!J$27</f>
        <v>0</v>
      </c>
      <c r="M2422" s="50" t="n">
        <f aca="false">FilterOPk!K$27</f>
        <v>0</v>
      </c>
      <c r="N2422" s="50" t="n">
        <f aca="false">FilterOPk!L$27</f>
        <v>0</v>
      </c>
      <c r="O2422" s="50" t="n">
        <f aca="false">FilterOPk!M$27</f>
        <v>0</v>
      </c>
      <c r="P2422" s="50" t="n">
        <f aca="false">FilterOPk!N$27</f>
        <v>0</v>
      </c>
      <c r="Q2422" s="51" t="n">
        <f aca="false">FilterOPk!O$27</f>
        <v>0</v>
      </c>
    </row>
    <row r="2423" customFormat="false" ht="12.75" hidden="false" customHeight="false" outlineLevel="0" collapsed="false">
      <c r="B2423" s="85" t="str">
        <f aca="false">FilterOPk!A$28</f>
        <v>LT- Texas</v>
      </c>
      <c r="C2423" s="13" t="n">
        <f aca="false">C2422+1</f>
        <v>2422</v>
      </c>
      <c r="D2423" s="50" t="n">
        <f aca="false">FilterOPk!B$28</f>
        <v>3826684.70313045</v>
      </c>
      <c r="E2423" s="50" t="n">
        <f aca="false">FilterOPk!C$28</f>
        <v>0</v>
      </c>
      <c r="F2423" s="50" t="n">
        <f aca="false">FilterOPk!D$28</f>
        <v>13003.28</v>
      </c>
      <c r="G2423" s="50" t="n">
        <f aca="false">FilterOPk!E$28</f>
        <v>7651.26</v>
      </c>
      <c r="H2423" s="50" t="n">
        <f aca="false">FilterOPk!F$28</f>
        <v>7986.82</v>
      </c>
      <c r="I2423" s="50" t="n">
        <f aca="false">FilterOPk!G$28</f>
        <v>17032.43</v>
      </c>
      <c r="J2423" s="50" t="n">
        <f aca="false">FilterOPk!H$28</f>
        <v>19665.43</v>
      </c>
      <c r="K2423" s="50" t="n">
        <f aca="false">FilterOPk!I$28</f>
        <v>46628.44</v>
      </c>
      <c r="L2423" s="50" t="n">
        <f aca="false">FilterOPk!J$28</f>
        <v>12076.91</v>
      </c>
      <c r="M2423" s="50" t="n">
        <f aca="false">FilterOPk!K$28</f>
        <v>18411.54</v>
      </c>
      <c r="N2423" s="50" t="n">
        <f aca="false">FilterOPk!L$28</f>
        <v>142456.11</v>
      </c>
      <c r="O2423" s="50" t="n">
        <f aca="false">FilterOPk!M$28</f>
        <v>653578.76</v>
      </c>
      <c r="P2423" s="50" t="n">
        <f aca="false">FilterOPk!N$28</f>
        <v>2238345.92</v>
      </c>
      <c r="Q2423" s="51" t="n">
        <f aca="false">FilterOPk!O$28</f>
        <v>3034380.79</v>
      </c>
    </row>
    <row r="2424" customFormat="false" ht="12.75" hidden="false" customHeight="false" outlineLevel="0" collapsed="false">
      <c r="B2424" s="85" t="str">
        <f aca="false">FilterOPk!A$29</f>
        <v>St- Texas</v>
      </c>
      <c r="C2424" s="13" t="n">
        <f aca="false">C2423+1</f>
        <v>2423</v>
      </c>
      <c r="D2424" s="50" t="n">
        <f aca="false">FilterOPk!B$29</f>
        <v>445563.239343252</v>
      </c>
      <c r="E2424" s="50" t="n">
        <f aca="false">FilterOPk!C$29</f>
        <v>5676.33</v>
      </c>
      <c r="F2424" s="50" t="n">
        <f aca="false">FilterOPk!D$29</f>
        <v>0</v>
      </c>
      <c r="G2424" s="50" t="n">
        <f aca="false">FilterOPk!E$29</f>
        <v>0</v>
      </c>
      <c r="H2424" s="50" t="n">
        <f aca="false">FilterOPk!F$29</f>
        <v>0</v>
      </c>
      <c r="I2424" s="50" t="n">
        <f aca="false">FilterOPk!G$29</f>
        <v>0</v>
      </c>
      <c r="J2424" s="50" t="n">
        <f aca="false">FilterOPk!H$29</f>
        <v>0</v>
      </c>
      <c r="K2424" s="50" t="n">
        <f aca="false">FilterOPk!I$29</f>
        <v>0</v>
      </c>
      <c r="L2424" s="50" t="n">
        <f aca="false">FilterOPk!J$29</f>
        <v>0</v>
      </c>
      <c r="M2424" s="50" t="n">
        <f aca="false">FilterOPk!K$29</f>
        <v>0</v>
      </c>
      <c r="N2424" s="50" t="n">
        <f aca="false">FilterOPk!L$29</f>
        <v>5676.33</v>
      </c>
      <c r="O2424" s="50" t="n">
        <f aca="false">FilterOPk!M$29</f>
        <v>0</v>
      </c>
      <c r="P2424" s="50" t="n">
        <f aca="false">FilterOPk!N$29</f>
        <v>0</v>
      </c>
      <c r="Q2424" s="51" t="n">
        <f aca="false">FilterOPk!O$29</f>
        <v>5676.33</v>
      </c>
    </row>
    <row r="2425" customFormat="false" ht="12.75" hidden="false" customHeight="false" outlineLevel="0" collapsed="false">
      <c r="B2425" s="85"/>
      <c r="C2425" s="13" t="n">
        <f aca="false">C2424+1</f>
        <v>2424</v>
      </c>
      <c r="D2425" s="50"/>
      <c r="E2425" s="50"/>
      <c r="F2425" s="50"/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1"/>
    </row>
    <row r="2426" customFormat="false" ht="12.75" hidden="false" customHeight="false" outlineLevel="0" collapsed="false">
      <c r="B2426" s="85" t="str">
        <f aca="false">FilterOPk!A$32</f>
        <v>Gas positions</v>
      </c>
      <c r="C2426" s="13" t="n">
        <f aca="false">C2425+1</f>
        <v>2425</v>
      </c>
      <c r="D2426" s="50" t="s">
        <v>4</v>
      </c>
      <c r="E2426" s="50"/>
      <c r="F2426" s="50"/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1"/>
    </row>
    <row r="2427" customFormat="false" ht="12.75" hidden="false" customHeight="false" outlineLevel="0" collapsed="false">
      <c r="B2427" s="85" t="str">
        <f aca="false">FilterOPk!A$33</f>
        <v>Kevin Presto</v>
      </c>
      <c r="C2427" s="13" t="n">
        <f aca="false">C2426+1</f>
        <v>2426</v>
      </c>
      <c r="D2427" s="50" t="n">
        <f aca="false">FilterOPk!B$33</f>
        <v>0</v>
      </c>
      <c r="E2427" s="50" t="n">
        <f aca="false">FilterOPk!C$33</f>
        <v>0</v>
      </c>
      <c r="F2427" s="50" t="n">
        <f aca="false">FilterOPk!D$33</f>
        <v>0</v>
      </c>
      <c r="G2427" s="50" t="n">
        <f aca="false">FilterOPk!E$33</f>
        <v>0</v>
      </c>
      <c r="H2427" s="50" t="n">
        <f aca="false">FilterOPk!F$33</f>
        <v>0</v>
      </c>
      <c r="I2427" s="50" t="n">
        <f aca="false">FilterOPk!G$33</f>
        <v>0</v>
      </c>
      <c r="J2427" s="50" t="n">
        <f aca="false">FilterOPk!H$33</f>
        <v>0</v>
      </c>
      <c r="K2427" s="50" t="n">
        <f aca="false">FilterOPk!I$33</f>
        <v>0</v>
      </c>
      <c r="L2427" s="50" t="n">
        <f aca="false">FilterOPk!J$33</f>
        <v>0</v>
      </c>
      <c r="M2427" s="50" t="n">
        <f aca="false">FilterOPk!K$33</f>
        <v>0</v>
      </c>
      <c r="N2427" s="50" t="n">
        <f aca="false">FilterOPk!L$33</f>
        <v>0</v>
      </c>
      <c r="O2427" s="50" t="n">
        <f aca="false">FilterOPk!M$33</f>
        <v>0</v>
      </c>
      <c r="P2427" s="50" t="n">
        <f aca="false">FilterOPk!N$33</f>
        <v>0</v>
      </c>
      <c r="Q2427" s="51" t="n">
        <f aca="false">FilterOPk!O$33</f>
        <v>0</v>
      </c>
    </row>
    <row r="2428" customFormat="false" ht="12.75" hidden="false" customHeight="false" outlineLevel="0" collapsed="false">
      <c r="B2428" s="85" t="str">
        <f aca="false">FilterOPk!A$34</f>
        <v>Fletcher Sturm</v>
      </c>
      <c r="C2428" s="13" t="n">
        <f aca="false">C2427+1</f>
        <v>2427</v>
      </c>
      <c r="D2428" s="50" t="n">
        <f aca="false">FilterOPk!B$34</f>
        <v>0</v>
      </c>
      <c r="E2428" s="50" t="n">
        <f aca="false">FilterOPk!C$34</f>
        <v>0</v>
      </c>
      <c r="F2428" s="50" t="n">
        <f aca="false">FilterOPk!D$34</f>
        <v>0</v>
      </c>
      <c r="G2428" s="50" t="n">
        <f aca="false">FilterOPk!E$34</f>
        <v>0</v>
      </c>
      <c r="H2428" s="50" t="n">
        <f aca="false">FilterOPk!F$34</f>
        <v>0</v>
      </c>
      <c r="I2428" s="50" t="n">
        <f aca="false">FilterOPk!G$34</f>
        <v>0</v>
      </c>
      <c r="J2428" s="50" t="n">
        <f aca="false">FilterOPk!H$34</f>
        <v>0</v>
      </c>
      <c r="K2428" s="50" t="n">
        <f aca="false">FilterOPk!I$34</f>
        <v>0</v>
      </c>
      <c r="L2428" s="50" t="n">
        <f aca="false">FilterOPk!J$34</f>
        <v>0</v>
      </c>
      <c r="M2428" s="50" t="n">
        <f aca="false">FilterOPk!K$34</f>
        <v>0</v>
      </c>
      <c r="N2428" s="50" t="n">
        <f aca="false">FilterOPk!L$34</f>
        <v>0</v>
      </c>
      <c r="O2428" s="50" t="n">
        <f aca="false">FilterOPk!M$34</f>
        <v>0</v>
      </c>
      <c r="P2428" s="50" t="n">
        <f aca="false">FilterOPk!N$34</f>
        <v>0</v>
      </c>
      <c r="Q2428" s="51" t="n">
        <f aca="false">FilterOPk!O$34</f>
        <v>0</v>
      </c>
    </row>
    <row r="2429" customFormat="false" ht="12.75" hidden="false" customHeight="false" outlineLevel="0" collapsed="false">
      <c r="B2429" s="85" t="str">
        <f aca="false">FilterOPk!A$35</f>
        <v>Doug Gilbert-Smith</v>
      </c>
      <c r="C2429" s="13" t="n">
        <f aca="false">C2428+1</f>
        <v>2428</v>
      </c>
      <c r="D2429" s="50" t="n">
        <f aca="false">FilterOPk!B$35</f>
        <v>0</v>
      </c>
      <c r="E2429" s="50" t="n">
        <f aca="false">FilterOPk!C$35</f>
        <v>0</v>
      </c>
      <c r="F2429" s="50" t="n">
        <f aca="false">FilterOPk!D$35</f>
        <v>0</v>
      </c>
      <c r="G2429" s="50" t="n">
        <f aca="false">FilterOPk!E$35</f>
        <v>0</v>
      </c>
      <c r="H2429" s="50" t="n">
        <f aca="false">FilterOPk!F$35</f>
        <v>0</v>
      </c>
      <c r="I2429" s="50" t="n">
        <f aca="false">FilterOPk!G$35</f>
        <v>0</v>
      </c>
      <c r="J2429" s="50" t="n">
        <f aca="false">FilterOPk!H$35</f>
        <v>0</v>
      </c>
      <c r="K2429" s="50" t="n">
        <f aca="false">FilterOPk!I$35</f>
        <v>0</v>
      </c>
      <c r="L2429" s="50" t="n">
        <f aca="false">FilterOPk!J$35</f>
        <v>0</v>
      </c>
      <c r="M2429" s="50" t="n">
        <f aca="false">FilterOPk!K$35</f>
        <v>0</v>
      </c>
      <c r="N2429" s="50" t="n">
        <f aca="false">FilterOPk!L$35</f>
        <v>0</v>
      </c>
      <c r="O2429" s="50" t="n">
        <f aca="false">FilterOPk!M$35</f>
        <v>0</v>
      </c>
      <c r="P2429" s="50" t="n">
        <f aca="false">FilterOPk!N$35</f>
        <v>0</v>
      </c>
      <c r="Q2429" s="51" t="n">
        <f aca="false">FilterOPk!O$35</f>
        <v>0</v>
      </c>
    </row>
    <row r="2430" customFormat="false" ht="12.75" hidden="false" customHeight="false" outlineLevel="0" collapsed="false">
      <c r="B2430" s="85" t="str">
        <f aca="false">FilterOPk!A$36</f>
        <v>Rogers Herndon</v>
      </c>
      <c r="C2430" s="13" t="n">
        <f aca="false">C2429+1</f>
        <v>2429</v>
      </c>
      <c r="D2430" s="50" t="n">
        <f aca="false">FilterOPk!B$36</f>
        <v>0</v>
      </c>
      <c r="E2430" s="50" t="n">
        <f aca="false">FilterOPk!C$36</f>
        <v>0</v>
      </c>
      <c r="F2430" s="50" t="n">
        <f aca="false">FilterOPk!D$36</f>
        <v>0</v>
      </c>
      <c r="G2430" s="50" t="n">
        <f aca="false">FilterOPk!E$36</f>
        <v>0</v>
      </c>
      <c r="H2430" s="50" t="n">
        <f aca="false">FilterOPk!F$36</f>
        <v>0</v>
      </c>
      <c r="I2430" s="50" t="n">
        <f aca="false">FilterOPk!G$36</f>
        <v>0</v>
      </c>
      <c r="J2430" s="50" t="n">
        <f aca="false">FilterOPk!H$36</f>
        <v>0</v>
      </c>
      <c r="K2430" s="50" t="n">
        <f aca="false">FilterOPk!I$36</f>
        <v>0</v>
      </c>
      <c r="L2430" s="50" t="n">
        <f aca="false">FilterOPk!J$36</f>
        <v>0</v>
      </c>
      <c r="M2430" s="50" t="n">
        <f aca="false">FilterOPk!K$36</f>
        <v>0</v>
      </c>
      <c r="N2430" s="50" t="n">
        <f aca="false">FilterOPk!L$36</f>
        <v>0</v>
      </c>
      <c r="O2430" s="50" t="n">
        <f aca="false">FilterOPk!M$36</f>
        <v>0</v>
      </c>
      <c r="P2430" s="50" t="n">
        <f aca="false">FilterOPk!N$36</f>
        <v>0</v>
      </c>
      <c r="Q2430" s="51" t="n">
        <f aca="false">FilterOPk!O$36</f>
        <v>0</v>
      </c>
    </row>
    <row r="2431" customFormat="false" ht="12.75" hidden="false" customHeight="false" outlineLevel="0" collapsed="false">
      <c r="B2431" s="85" t="str">
        <f aca="false">FilterOPk!A$37</f>
        <v>Dana Davis</v>
      </c>
      <c r="C2431" s="13" t="n">
        <f aca="false">C2430+1</f>
        <v>2430</v>
      </c>
      <c r="D2431" s="50" t="n">
        <f aca="false">FilterOPk!B$37</f>
        <v>0</v>
      </c>
      <c r="E2431" s="50" t="n">
        <f aca="false">FilterOPk!C$37</f>
        <v>0</v>
      </c>
      <c r="F2431" s="50" t="n">
        <f aca="false">FilterOPk!D$37</f>
        <v>0</v>
      </c>
      <c r="G2431" s="50" t="n">
        <f aca="false">FilterOPk!E$37</f>
        <v>0</v>
      </c>
      <c r="H2431" s="50" t="n">
        <f aca="false">FilterOPk!F$37</f>
        <v>0</v>
      </c>
      <c r="I2431" s="50" t="n">
        <f aca="false">FilterOPk!G$37</f>
        <v>0</v>
      </c>
      <c r="J2431" s="50" t="n">
        <f aca="false">FilterOPk!H$37</f>
        <v>0</v>
      </c>
      <c r="K2431" s="50" t="n">
        <f aca="false">FilterOPk!I$37</f>
        <v>0</v>
      </c>
      <c r="L2431" s="50" t="n">
        <f aca="false">FilterOPk!J$37</f>
        <v>0</v>
      </c>
      <c r="M2431" s="50" t="n">
        <f aca="false">FilterOPk!K$37</f>
        <v>0</v>
      </c>
      <c r="N2431" s="50" t="n">
        <f aca="false">FilterOPk!L$37</f>
        <v>0</v>
      </c>
      <c r="O2431" s="50" t="n">
        <f aca="false">FilterOPk!M$37</f>
        <v>0</v>
      </c>
      <c r="P2431" s="50" t="n">
        <f aca="false">FilterOPk!N$37</f>
        <v>0</v>
      </c>
      <c r="Q2431" s="51" t="n">
        <f aca="false">FilterOPk!O$37</f>
        <v>0</v>
      </c>
    </row>
    <row r="2432" customFormat="false" ht="12.75" hidden="false" customHeight="false" outlineLevel="0" collapsed="false">
      <c r="B2432" s="85" t="str">
        <f aca="false">FilterOPk!A$38</f>
        <v>Tom May</v>
      </c>
      <c r="C2432" s="13" t="n">
        <f aca="false">C2431+1</f>
        <v>2431</v>
      </c>
      <c r="D2432" s="50" t="n">
        <f aca="false">FilterOPk!B$38</f>
        <v>0</v>
      </c>
      <c r="E2432" s="50" t="n">
        <f aca="false">FilterOPk!C$38</f>
        <v>0</v>
      </c>
      <c r="F2432" s="50" t="n">
        <f aca="false">FilterOPk!D$38</f>
        <v>0</v>
      </c>
      <c r="G2432" s="50" t="n">
        <f aca="false">FilterOPk!E$38</f>
        <v>0</v>
      </c>
      <c r="H2432" s="50" t="n">
        <f aca="false">FilterOPk!F$38</f>
        <v>0</v>
      </c>
      <c r="I2432" s="50" t="n">
        <f aca="false">FilterOPk!G$38</f>
        <v>0</v>
      </c>
      <c r="J2432" s="50" t="n">
        <f aca="false">FilterOPk!H$38</f>
        <v>0</v>
      </c>
      <c r="K2432" s="50" t="n">
        <f aca="false">FilterOPk!I$38</f>
        <v>0</v>
      </c>
      <c r="L2432" s="50" t="n">
        <f aca="false">FilterOPk!J$38</f>
        <v>0</v>
      </c>
      <c r="M2432" s="50" t="n">
        <f aca="false">FilterOPk!K$38</f>
        <v>0</v>
      </c>
      <c r="N2432" s="50" t="n">
        <f aca="false">FilterOPk!L$38</f>
        <v>0</v>
      </c>
      <c r="O2432" s="50" t="n">
        <f aca="false">FilterOPk!M$38</f>
        <v>0</v>
      </c>
      <c r="P2432" s="50" t="n">
        <f aca="false">FilterOPk!N$38</f>
        <v>0</v>
      </c>
      <c r="Q2432" s="51" t="n">
        <f aca="false">FilterOPk!O$38</f>
        <v>0</v>
      </c>
    </row>
    <row r="2433" customFormat="false" ht="12.75" hidden="false" customHeight="false" outlineLevel="0" collapsed="false">
      <c r="B2433" s="85" t="str">
        <f aca="false">FilterOPk!A$39</f>
        <v>Clint Dean</v>
      </c>
      <c r="C2433" s="13" t="n">
        <f aca="false">C2432+1</f>
        <v>2432</v>
      </c>
      <c r="D2433" s="50" t="n">
        <f aca="false">FilterOPk!B$39</f>
        <v>0</v>
      </c>
      <c r="E2433" s="50" t="n">
        <f aca="false">FilterOPk!C$39</f>
        <v>0</v>
      </c>
      <c r="F2433" s="50" t="n">
        <f aca="false">FilterOPk!D$39</f>
        <v>0</v>
      </c>
      <c r="G2433" s="50" t="n">
        <f aca="false">FilterOPk!E$39</f>
        <v>0</v>
      </c>
      <c r="H2433" s="50" t="n">
        <f aca="false">FilterOPk!F$39</f>
        <v>0</v>
      </c>
      <c r="I2433" s="50" t="n">
        <f aca="false">FilterOPk!G$39</f>
        <v>0</v>
      </c>
      <c r="J2433" s="50" t="n">
        <f aca="false">FilterOPk!H$39</f>
        <v>0</v>
      </c>
      <c r="K2433" s="50" t="n">
        <f aca="false">FilterOPk!I$39</f>
        <v>0</v>
      </c>
      <c r="L2433" s="50" t="n">
        <f aca="false">FilterOPk!J$39</f>
        <v>0</v>
      </c>
      <c r="M2433" s="50" t="n">
        <f aca="false">FilterOPk!K$39</f>
        <v>0</v>
      </c>
      <c r="N2433" s="50" t="n">
        <f aca="false">FilterOPk!L$39</f>
        <v>0</v>
      </c>
      <c r="O2433" s="50" t="n">
        <f aca="false">FilterOPk!M$39</f>
        <v>0</v>
      </c>
      <c r="P2433" s="50" t="n">
        <f aca="false">FilterOPk!N$39</f>
        <v>0</v>
      </c>
      <c r="Q2433" s="51" t="n">
        <f aca="false">FilterOPk!O$39</f>
        <v>0</v>
      </c>
    </row>
    <row r="2434" customFormat="false" ht="12.75" hidden="false" customHeight="false" outlineLevel="0" collapsed="false">
      <c r="B2434" s="85" t="str">
        <f aca="false">FilterOPk!A$40</f>
        <v>Rob Benson</v>
      </c>
      <c r="C2434" s="13" t="n">
        <f aca="false">C2433+1</f>
        <v>2433</v>
      </c>
      <c r="D2434" s="50" t="n">
        <f aca="false">FilterOPk!B$40</f>
        <v>0</v>
      </c>
      <c r="E2434" s="50" t="n">
        <f aca="false">FilterOPk!C$40</f>
        <v>0</v>
      </c>
      <c r="F2434" s="50" t="n">
        <f aca="false">FilterOPk!D$40</f>
        <v>0</v>
      </c>
      <c r="G2434" s="50" t="n">
        <f aca="false">FilterOPk!E$40</f>
        <v>0</v>
      </c>
      <c r="H2434" s="50" t="n">
        <f aca="false">FilterOPk!F$40</f>
        <v>0</v>
      </c>
      <c r="I2434" s="50" t="n">
        <f aca="false">FilterOPk!G$40</f>
        <v>0</v>
      </c>
      <c r="J2434" s="50" t="n">
        <f aca="false">FilterOPk!H$40</f>
        <v>0</v>
      </c>
      <c r="K2434" s="50" t="n">
        <f aca="false">FilterOPk!I$40</f>
        <v>0</v>
      </c>
      <c r="L2434" s="50" t="n">
        <f aca="false">FilterOPk!J$40</f>
        <v>0</v>
      </c>
      <c r="M2434" s="50" t="n">
        <f aca="false">FilterOPk!K$40</f>
        <v>0</v>
      </c>
      <c r="N2434" s="50" t="n">
        <f aca="false">FilterOPk!L$40</f>
        <v>0</v>
      </c>
      <c r="O2434" s="50" t="n">
        <f aca="false">FilterOPk!M$40</f>
        <v>0</v>
      </c>
      <c r="P2434" s="50" t="n">
        <f aca="false">FilterOPk!N$40</f>
        <v>0</v>
      </c>
      <c r="Q2434" s="51" t="n">
        <f aca="false">FilterOPk!O$40</f>
        <v>0</v>
      </c>
    </row>
    <row r="2435" customFormat="false" ht="12.75" hidden="false" customHeight="false" outlineLevel="0" collapsed="false">
      <c r="B2435" s="85" t="str">
        <f aca="false">FilterOPk!A$41</f>
        <v>Matt Lorenz</v>
      </c>
      <c r="C2435" s="13" t="n">
        <f aca="false">C2434+1</f>
        <v>2434</v>
      </c>
      <c r="D2435" s="50" t="n">
        <f aca="false">FilterOPk!B$41</f>
        <v>0</v>
      </c>
      <c r="E2435" s="50" t="n">
        <f aca="false">FilterOPk!C$41</f>
        <v>0</v>
      </c>
      <c r="F2435" s="50" t="n">
        <f aca="false">FilterOPk!D$41</f>
        <v>0</v>
      </c>
      <c r="G2435" s="50" t="n">
        <f aca="false">FilterOPk!E$41</f>
        <v>0</v>
      </c>
      <c r="H2435" s="50" t="n">
        <f aca="false">FilterOPk!F$41</f>
        <v>0</v>
      </c>
      <c r="I2435" s="50" t="n">
        <f aca="false">FilterOPk!G$41</f>
        <v>0</v>
      </c>
      <c r="J2435" s="50" t="n">
        <f aca="false">FilterOPk!H$41</f>
        <v>0</v>
      </c>
      <c r="K2435" s="50" t="n">
        <f aca="false">FilterOPk!I$41</f>
        <v>0</v>
      </c>
      <c r="L2435" s="50" t="n">
        <f aca="false">FilterOPk!J$41</f>
        <v>0</v>
      </c>
      <c r="M2435" s="50" t="n">
        <f aca="false">FilterOPk!K$41</f>
        <v>0</v>
      </c>
      <c r="N2435" s="50" t="n">
        <f aca="false">FilterOPk!L$41</f>
        <v>0</v>
      </c>
      <c r="O2435" s="50" t="n">
        <f aca="false">FilterOPk!M$41</f>
        <v>0</v>
      </c>
      <c r="P2435" s="50" t="n">
        <f aca="false">FilterOPk!N$41</f>
        <v>0</v>
      </c>
      <c r="Q2435" s="51" t="n">
        <f aca="false">FilterOPk!O$41</f>
        <v>0</v>
      </c>
    </row>
    <row r="2436" customFormat="false" ht="12.75" hidden="false" customHeight="false" outlineLevel="0" collapsed="false">
      <c r="B2436" s="85" t="str">
        <f aca="false">FilterOPk!A$42</f>
        <v>John Forney</v>
      </c>
      <c r="C2436" s="13" t="n">
        <f aca="false">C2435+1</f>
        <v>2435</v>
      </c>
      <c r="D2436" s="50" t="n">
        <f aca="false">FilterOPk!B$42</f>
        <v>0</v>
      </c>
      <c r="E2436" s="50" t="n">
        <f aca="false">FilterOPk!C$42</f>
        <v>0</v>
      </c>
      <c r="F2436" s="50" t="n">
        <f aca="false">FilterOPk!D$42</f>
        <v>0</v>
      </c>
      <c r="G2436" s="50" t="n">
        <f aca="false">FilterOPk!E$42</f>
        <v>0</v>
      </c>
      <c r="H2436" s="50" t="n">
        <f aca="false">FilterOPk!F$42</f>
        <v>0</v>
      </c>
      <c r="I2436" s="50" t="n">
        <f aca="false">FilterOPk!G$42</f>
        <v>0</v>
      </c>
      <c r="J2436" s="50" t="n">
        <f aca="false">FilterOPk!H$42</f>
        <v>0</v>
      </c>
      <c r="K2436" s="50" t="n">
        <f aca="false">FilterOPk!I$42</f>
        <v>0</v>
      </c>
      <c r="L2436" s="50" t="n">
        <f aca="false">FilterOPk!J$42</f>
        <v>0</v>
      </c>
      <c r="M2436" s="50" t="n">
        <f aca="false">FilterOPk!K$42</f>
        <v>0</v>
      </c>
      <c r="N2436" s="50" t="n">
        <f aca="false">FilterOPk!L$42</f>
        <v>0</v>
      </c>
      <c r="O2436" s="50" t="n">
        <f aca="false">FilterOPk!M$42</f>
        <v>0</v>
      </c>
      <c r="P2436" s="50" t="n">
        <f aca="false">FilterOPk!N$42</f>
        <v>0</v>
      </c>
      <c r="Q2436" s="51" t="n">
        <f aca="false">FilterOPk!O$42</f>
        <v>0</v>
      </c>
    </row>
    <row r="2437" customFormat="false" ht="12.75" hidden="false" customHeight="false" outlineLevel="0" collapsed="false">
      <c r="B2437" s="85" t="str">
        <f aca="false">FilterOPk!A$43</f>
        <v>Mike Carson</v>
      </c>
      <c r="C2437" s="13" t="n">
        <f aca="false">C2436+1</f>
        <v>2436</v>
      </c>
      <c r="D2437" s="50" t="n">
        <f aca="false">FilterOPk!B$43</f>
        <v>0</v>
      </c>
      <c r="E2437" s="50" t="n">
        <f aca="false">FilterOPk!C$43</f>
        <v>0</v>
      </c>
      <c r="F2437" s="50" t="n">
        <f aca="false">FilterOPk!D$43</f>
        <v>0</v>
      </c>
      <c r="G2437" s="50" t="n">
        <f aca="false">FilterOPk!E$43</f>
        <v>0</v>
      </c>
      <c r="H2437" s="50" t="n">
        <f aca="false">FilterOPk!F$43</f>
        <v>0</v>
      </c>
      <c r="I2437" s="50" t="n">
        <f aca="false">FilterOPk!G$43</f>
        <v>0</v>
      </c>
      <c r="J2437" s="50" t="n">
        <f aca="false">FilterOPk!H$43</f>
        <v>0</v>
      </c>
      <c r="K2437" s="50" t="n">
        <f aca="false">FilterOPk!I$43</f>
        <v>0</v>
      </c>
      <c r="L2437" s="50" t="n">
        <f aca="false">FilterOPk!J$43</f>
        <v>0</v>
      </c>
      <c r="M2437" s="50" t="n">
        <f aca="false">FilterOPk!K$43</f>
        <v>0</v>
      </c>
      <c r="N2437" s="50" t="n">
        <f aca="false">FilterOPk!L$43</f>
        <v>0</v>
      </c>
      <c r="O2437" s="50" t="n">
        <f aca="false">FilterOPk!M$43</f>
        <v>0</v>
      </c>
      <c r="P2437" s="50" t="n">
        <f aca="false">FilterOPk!N$43</f>
        <v>0</v>
      </c>
      <c r="Q2437" s="51" t="n">
        <f aca="false">FilterOPk!O$43</f>
        <v>0</v>
      </c>
    </row>
    <row r="2438" customFormat="false" ht="12.75" hidden="false" customHeight="false" outlineLevel="0" collapsed="false">
      <c r="B2438" s="85" t="str">
        <f aca="false">FilterOPk!A$44</f>
        <v>Chris Dorland</v>
      </c>
      <c r="C2438" s="13" t="n">
        <f aca="false">C2437+1</f>
        <v>2437</v>
      </c>
      <c r="D2438" s="50" t="n">
        <f aca="false">FilterOPk!B$44</f>
        <v>0</v>
      </c>
      <c r="E2438" s="50" t="n">
        <f aca="false">FilterOPk!C$44</f>
        <v>0</v>
      </c>
      <c r="F2438" s="50" t="n">
        <f aca="false">FilterOPk!D$44</f>
        <v>0</v>
      </c>
      <c r="G2438" s="50" t="n">
        <f aca="false">FilterOPk!E$44</f>
        <v>0</v>
      </c>
      <c r="H2438" s="50" t="n">
        <f aca="false">FilterOPk!F$44</f>
        <v>0</v>
      </c>
      <c r="I2438" s="50" t="n">
        <f aca="false">FilterOPk!G$44</f>
        <v>0</v>
      </c>
      <c r="J2438" s="50" t="n">
        <f aca="false">FilterOPk!H$44</f>
        <v>0</v>
      </c>
      <c r="K2438" s="50" t="n">
        <f aca="false">FilterOPk!I$44</f>
        <v>0</v>
      </c>
      <c r="L2438" s="50" t="n">
        <f aca="false">FilterOPk!J$44</f>
        <v>0</v>
      </c>
      <c r="M2438" s="50" t="n">
        <f aca="false">FilterOPk!K$44</f>
        <v>0</v>
      </c>
      <c r="N2438" s="50" t="n">
        <f aca="false">FilterOPk!L$44</f>
        <v>0</v>
      </c>
      <c r="O2438" s="50" t="n">
        <f aca="false">FilterOPk!M$44</f>
        <v>0</v>
      </c>
      <c r="P2438" s="50" t="n">
        <f aca="false">FilterOPk!N$44</f>
        <v>0</v>
      </c>
      <c r="Q2438" s="51" t="n">
        <f aca="false">FilterOPk!O$44</f>
        <v>0</v>
      </c>
    </row>
    <row r="2439" customFormat="false" ht="12.75" hidden="false" customHeight="false" outlineLevel="0" collapsed="false">
      <c r="B2439" s="85" t="str">
        <f aca="false">FilterOPk!A$45</f>
        <v>Jeff King</v>
      </c>
      <c r="C2439" s="13" t="n">
        <f aca="false">C2438+1</f>
        <v>2438</v>
      </c>
      <c r="D2439" s="50" t="n">
        <f aca="false">FilterOPk!B$45</f>
        <v>0</v>
      </c>
      <c r="E2439" s="50" t="n">
        <f aca="false">FilterOPk!C$45</f>
        <v>0</v>
      </c>
      <c r="F2439" s="50" t="n">
        <f aca="false">FilterOPk!D$45</f>
        <v>0</v>
      </c>
      <c r="G2439" s="50" t="n">
        <f aca="false">FilterOPk!E$45</f>
        <v>0</v>
      </c>
      <c r="H2439" s="50" t="n">
        <f aca="false">FilterOPk!F$45</f>
        <v>0</v>
      </c>
      <c r="I2439" s="50" t="n">
        <f aca="false">FilterOPk!G$45</f>
        <v>0</v>
      </c>
      <c r="J2439" s="50" t="n">
        <f aca="false">FilterOPk!H$45</f>
        <v>0</v>
      </c>
      <c r="K2439" s="50" t="n">
        <f aca="false">FilterOPk!I$45</f>
        <v>0</v>
      </c>
      <c r="L2439" s="50" t="n">
        <f aca="false">FilterOPk!J$45</f>
        <v>0</v>
      </c>
      <c r="M2439" s="50" t="n">
        <f aca="false">FilterOPk!K$45</f>
        <v>0</v>
      </c>
      <c r="N2439" s="50" t="n">
        <f aca="false">FilterOPk!L$45</f>
        <v>0</v>
      </c>
      <c r="O2439" s="50" t="n">
        <f aca="false">FilterOPk!M$45</f>
        <v>0</v>
      </c>
      <c r="P2439" s="50" t="n">
        <f aca="false">FilterOPk!N$45</f>
        <v>0</v>
      </c>
      <c r="Q2439" s="51" t="n">
        <f aca="false">FilterOPk!O$45</f>
        <v>0</v>
      </c>
    </row>
    <row r="2440" customFormat="false" ht="12.75" hidden="false" customHeight="false" outlineLevel="0" collapsed="false">
      <c r="B2440" s="85" t="n">
        <f aca="false">FilterOPk!A$46</f>
        <v>0</v>
      </c>
      <c r="C2440" s="13" t="n">
        <f aca="false">C2439+1</f>
        <v>2439</v>
      </c>
      <c r="D2440" s="50" t="n">
        <f aca="false">FilterOPk!B$46</f>
        <v>0</v>
      </c>
      <c r="E2440" s="50" t="n">
        <f aca="false">FilterOPk!C$46</f>
        <v>0</v>
      </c>
      <c r="F2440" s="50" t="n">
        <f aca="false">FilterOPk!D$46</f>
        <v>0</v>
      </c>
      <c r="G2440" s="50" t="n">
        <f aca="false">FilterOPk!E$46</f>
        <v>0</v>
      </c>
      <c r="H2440" s="50" t="n">
        <f aca="false">FilterOPk!F$46</f>
        <v>0</v>
      </c>
      <c r="I2440" s="50" t="n">
        <f aca="false">FilterOPk!G$46</f>
        <v>0</v>
      </c>
      <c r="J2440" s="50" t="n">
        <f aca="false">FilterOPk!H$46</f>
        <v>0</v>
      </c>
      <c r="K2440" s="50" t="n">
        <f aca="false">FilterOPk!I$46</f>
        <v>0</v>
      </c>
      <c r="L2440" s="50" t="n">
        <f aca="false">FilterOPk!J$46</f>
        <v>0</v>
      </c>
      <c r="M2440" s="50" t="n">
        <f aca="false">FilterOPk!K$46</f>
        <v>0</v>
      </c>
      <c r="N2440" s="50" t="n">
        <f aca="false">FilterOPk!L$46</f>
        <v>0</v>
      </c>
      <c r="O2440" s="50" t="n">
        <f aca="false">FilterOPk!M$46</f>
        <v>0</v>
      </c>
      <c r="P2440" s="50" t="n">
        <f aca="false">FilterOPk!N$46</f>
        <v>0</v>
      </c>
      <c r="Q2440" s="51" t="n">
        <f aca="false">FilterOPk!O$46</f>
        <v>0</v>
      </c>
    </row>
    <row r="2441" customFormat="false" ht="12.75" hidden="false" customHeight="false" outlineLevel="0" collapsed="false">
      <c r="B2441" s="87" t="n">
        <f aca="false">FilterOPk!A$47</f>
        <v>0</v>
      </c>
      <c r="C2441" s="64" t="n">
        <f aca="false">C2440+1</f>
        <v>2440</v>
      </c>
      <c r="D2441" s="54" t="n">
        <f aca="false">FilterOPk!B$47</f>
        <v>0</v>
      </c>
      <c r="E2441" s="54" t="n">
        <f aca="false">FilterOPk!C$47</f>
        <v>0</v>
      </c>
      <c r="F2441" s="54" t="n">
        <f aca="false">FilterOPk!D$47</f>
        <v>0</v>
      </c>
      <c r="G2441" s="54" t="n">
        <f aca="false">FilterOPk!E$47</f>
        <v>0</v>
      </c>
      <c r="H2441" s="54" t="n">
        <f aca="false">FilterOPk!F$47</f>
        <v>0</v>
      </c>
      <c r="I2441" s="54" t="n">
        <f aca="false">FilterOPk!G$47</f>
        <v>0</v>
      </c>
      <c r="J2441" s="54" t="n">
        <f aca="false">FilterOPk!H$47</f>
        <v>0</v>
      </c>
      <c r="K2441" s="54" t="n">
        <f aca="false">FilterOPk!I$47</f>
        <v>0</v>
      </c>
      <c r="L2441" s="54" t="n">
        <f aca="false">FilterOPk!J$47</f>
        <v>0</v>
      </c>
      <c r="M2441" s="54" t="n">
        <f aca="false">FilterOPk!K$47</f>
        <v>0</v>
      </c>
      <c r="N2441" s="54" t="n">
        <f aca="false">FilterOPk!L$47</f>
        <v>0</v>
      </c>
      <c r="O2441" s="54" t="n">
        <f aca="false">FilterOPk!M$47</f>
        <v>0</v>
      </c>
      <c r="P2441" s="54" t="n">
        <f aca="false">FilterOPk!N$47</f>
        <v>0</v>
      </c>
      <c r="Q2441" s="55" t="n">
        <f aca="false">FilterOPk!O$47</f>
        <v>0</v>
      </c>
    </row>
    <row r="2442" customFormat="false" ht="12.75" hidden="false" customHeight="false" outlineLevel="0" collapsed="false">
      <c r="A2442" s="0" t="n">
        <f aca="false">A2402+1</f>
        <v>62</v>
      </c>
      <c r="B2442" s="57" t="n">
        <f aca="false">FilterOPk!D$1</f>
        <v>36907</v>
      </c>
      <c r="C2442" s="58" t="n">
        <f aca="false">C2441+1</f>
        <v>2441</v>
      </c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83"/>
    </row>
    <row r="2443" customFormat="false" ht="12.75" hidden="false" customHeight="false" outlineLevel="0" collapsed="false">
      <c r="B2443" s="61"/>
      <c r="C2443" s="13" t="n">
        <f aca="false">C2442+1</f>
        <v>2442</v>
      </c>
      <c r="D2443" s="13"/>
      <c r="E2443" s="21" t="s">
        <v>5</v>
      </c>
      <c r="F2443" s="21" t="s">
        <v>6</v>
      </c>
      <c r="G2443" s="21" t="s">
        <v>7</v>
      </c>
      <c r="H2443" s="21" t="s">
        <v>8</v>
      </c>
      <c r="I2443" s="21" t="s">
        <v>9</v>
      </c>
      <c r="J2443" s="21" t="s">
        <v>10</v>
      </c>
      <c r="K2443" s="21" t="s">
        <v>11</v>
      </c>
      <c r="L2443" s="21" t="s">
        <v>12</v>
      </c>
      <c r="M2443" s="21" t="s">
        <v>13</v>
      </c>
      <c r="N2443" s="21" t="s">
        <v>14</v>
      </c>
      <c r="O2443" s="21" t="n">
        <v>2002</v>
      </c>
      <c r="P2443" s="21" t="s">
        <v>15</v>
      </c>
      <c r="Q2443" s="84" t="s">
        <v>16</v>
      </c>
    </row>
    <row r="2444" customFormat="false" ht="12.75" hidden="false" customHeight="false" outlineLevel="0" collapsed="false">
      <c r="B2444" s="85" t="str">
        <f aca="false">FilterOPk!A$9</f>
        <v>Power positions</v>
      </c>
      <c r="C2444" s="13" t="n">
        <f aca="false">C2443+1</f>
        <v>2443</v>
      </c>
      <c r="D2444" s="13" t="s">
        <v>4</v>
      </c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86"/>
    </row>
    <row r="2445" customFormat="false" ht="12.75" hidden="false" customHeight="false" outlineLevel="0" collapsed="false">
      <c r="B2445" s="85" t="str">
        <f aca="false">FilterOPk!A$10</f>
        <v>East Position</v>
      </c>
      <c r="C2445" s="13" t="n">
        <f aca="false">C2444+1</f>
        <v>2444</v>
      </c>
      <c r="D2445" s="50" t="n">
        <f aca="false">FilterOPk!B$10</f>
        <v>34784396.7946123</v>
      </c>
      <c r="E2445" s="50" t="n">
        <f aca="false">FilterOPk!C$10</f>
        <v>139428.68</v>
      </c>
      <c r="F2445" s="50" t="n">
        <f aca="false">FilterOPk!D$10</f>
        <v>244540.42</v>
      </c>
      <c r="G2445" s="50" t="n">
        <f aca="false">FilterOPk!E$10</f>
        <v>352018.99</v>
      </c>
      <c r="H2445" s="50" t="n">
        <f aca="false">FilterOPk!F$10</f>
        <v>454047.41</v>
      </c>
      <c r="I2445" s="50" t="n">
        <f aca="false">FilterOPk!G$10</f>
        <v>460700.87</v>
      </c>
      <c r="J2445" s="50" t="n">
        <f aca="false">FilterOPk!H$10</f>
        <v>371715.26</v>
      </c>
      <c r="K2445" s="50" t="n">
        <f aca="false">FilterOPk!I$10</f>
        <v>743238.67</v>
      </c>
      <c r="L2445" s="50" t="n">
        <f aca="false">FilterOPk!J$10</f>
        <v>433572.73</v>
      </c>
      <c r="M2445" s="50" t="n">
        <f aca="false">FilterOPk!K$10</f>
        <v>1264075.99</v>
      </c>
      <c r="N2445" s="50" t="n">
        <f aca="false">FilterOPk!L$10</f>
        <v>4463339.02</v>
      </c>
      <c r="O2445" s="50" t="n">
        <f aca="false">FilterOPk!M$10</f>
        <v>-232298.41</v>
      </c>
      <c r="P2445" s="50" t="n">
        <f aca="false">FilterOPk!N$10</f>
        <v>1174384.84</v>
      </c>
      <c r="Q2445" s="51" t="n">
        <f aca="false">FilterOPk!O$10</f>
        <v>5405425.45</v>
      </c>
    </row>
    <row r="2446" customFormat="false" ht="12.75" hidden="false" customHeight="false" outlineLevel="0" collapsed="false">
      <c r="B2446" s="85" t="str">
        <f aca="false">FilterOPk!A$11</f>
        <v>East Power Mgmt</v>
      </c>
      <c r="C2446" s="13" t="n">
        <f aca="false">C2445+1</f>
        <v>2445</v>
      </c>
      <c r="D2446" s="50" t="n">
        <f aca="false">FilterOPk!B$11</f>
        <v>7547347.04451418</v>
      </c>
      <c r="E2446" s="50" t="n">
        <f aca="false">FilterOPk!C$11</f>
        <v>0</v>
      </c>
      <c r="F2446" s="50" t="n">
        <f aca="false">FilterOPk!D$11</f>
        <v>0</v>
      </c>
      <c r="G2446" s="50" t="n">
        <f aca="false">FilterOPk!E$11</f>
        <v>0</v>
      </c>
      <c r="H2446" s="50" t="n">
        <f aca="false">FilterOPk!F$11</f>
        <v>0</v>
      </c>
      <c r="I2446" s="50" t="n">
        <f aca="false">FilterOPk!G$11</f>
        <v>0</v>
      </c>
      <c r="J2446" s="50" t="n">
        <f aca="false">FilterOPk!H$11</f>
        <v>0</v>
      </c>
      <c r="K2446" s="50" t="n">
        <f aca="false">FilterOPk!I$11</f>
        <v>0</v>
      </c>
      <c r="L2446" s="50" t="n">
        <f aca="false">FilterOPk!J$11</f>
        <v>0</v>
      </c>
      <c r="M2446" s="50" t="n">
        <f aca="false">FilterOPk!K$11</f>
        <v>0</v>
      </c>
      <c r="N2446" s="50" t="n">
        <f aca="false">FilterOPk!L$11</f>
        <v>0</v>
      </c>
      <c r="O2446" s="50" t="n">
        <f aca="false">FilterOPk!M$11</f>
        <v>0</v>
      </c>
      <c r="P2446" s="50" t="n">
        <f aca="false">FilterOPk!N$11</f>
        <v>0</v>
      </c>
      <c r="Q2446" s="51" t="n">
        <f aca="false">FilterOPk!O$11</f>
        <v>0</v>
      </c>
    </row>
    <row r="2447" customFormat="false" ht="12.75" hidden="false" customHeight="false" outlineLevel="0" collapsed="false">
      <c r="B2447" s="85" t="str">
        <f aca="false">FilterOPk!A$12</f>
        <v>Long Term Options</v>
      </c>
      <c r="C2447" s="13" t="n">
        <f aca="false">C2446+1</f>
        <v>2446</v>
      </c>
      <c r="D2447" s="50" t="n">
        <f aca="false">FilterOPk!B$12</f>
        <v>0</v>
      </c>
      <c r="E2447" s="50" t="n">
        <f aca="false">FilterOPk!C$12</f>
        <v>0</v>
      </c>
      <c r="F2447" s="50" t="n">
        <f aca="false">FilterOPk!D$12</f>
        <v>0</v>
      </c>
      <c r="G2447" s="50" t="n">
        <f aca="false">FilterOPk!E$12</f>
        <v>0</v>
      </c>
      <c r="H2447" s="50" t="n">
        <f aca="false">FilterOPk!F$12</f>
        <v>0</v>
      </c>
      <c r="I2447" s="50" t="n">
        <f aca="false">FilterOPk!G$12</f>
        <v>0</v>
      </c>
      <c r="J2447" s="50" t="n">
        <f aca="false">FilterOPk!H$12</f>
        <v>0</v>
      </c>
      <c r="K2447" s="50" t="n">
        <f aca="false">FilterOPk!I$12</f>
        <v>0</v>
      </c>
      <c r="L2447" s="50" t="n">
        <f aca="false">FilterOPk!J$12</f>
        <v>0</v>
      </c>
      <c r="M2447" s="50" t="n">
        <f aca="false">FilterOPk!K$12</f>
        <v>0</v>
      </c>
      <c r="N2447" s="50" t="n">
        <f aca="false">FilterOPk!L$12</f>
        <v>0</v>
      </c>
      <c r="O2447" s="50" t="n">
        <f aca="false">FilterOPk!M$12</f>
        <v>0</v>
      </c>
      <c r="P2447" s="50" t="n">
        <f aca="false">FilterOPk!N$12</f>
        <v>0</v>
      </c>
      <c r="Q2447" s="51" t="n">
        <f aca="false">FilterOPk!O$12</f>
        <v>0</v>
      </c>
    </row>
    <row r="2448" customFormat="false" ht="12.75" hidden="false" customHeight="false" outlineLevel="0" collapsed="false">
      <c r="B2448" s="85" t="str">
        <f aca="false">FilterOPk!A$13</f>
        <v>LT-MIDWEST</v>
      </c>
      <c r="C2448" s="13" t="n">
        <f aca="false">C2447+1</f>
        <v>2447</v>
      </c>
      <c r="D2448" s="50" t="n">
        <f aca="false">FilterOPk!B$13</f>
        <v>7151089.47366245</v>
      </c>
      <c r="E2448" s="50" t="n">
        <f aca="false">FilterOPk!C$13</f>
        <v>36317.39</v>
      </c>
      <c r="F2448" s="50" t="n">
        <f aca="false">FilterOPk!D$13</f>
        <v>95142.77</v>
      </c>
      <c r="G2448" s="50" t="n">
        <f aca="false">FilterOPk!E$13</f>
        <v>106523.31</v>
      </c>
      <c r="H2448" s="50" t="n">
        <f aca="false">FilterOPk!F$13</f>
        <v>103615.07</v>
      </c>
      <c r="I2448" s="50" t="n">
        <f aca="false">FilterOPk!G$13</f>
        <v>106049.09</v>
      </c>
      <c r="J2448" s="50" t="n">
        <f aca="false">FilterOPk!H$13</f>
        <v>78310</v>
      </c>
      <c r="K2448" s="50" t="n">
        <f aca="false">FilterOPk!I$13</f>
        <v>160210.16</v>
      </c>
      <c r="L2448" s="50" t="n">
        <f aca="false">FilterOPk!J$13</f>
        <v>108136.49</v>
      </c>
      <c r="M2448" s="50" t="n">
        <f aca="false">FilterOPk!K$13</f>
        <v>312653.19</v>
      </c>
      <c r="N2448" s="50" t="n">
        <f aca="false">FilterOPk!L$13</f>
        <v>1106957.47</v>
      </c>
      <c r="O2448" s="50" t="n">
        <f aca="false">FilterOPk!M$13</f>
        <v>-124610.37</v>
      </c>
      <c r="P2448" s="50" t="n">
        <f aca="false">FilterOPk!N$13</f>
        <v>893459.31</v>
      </c>
      <c r="Q2448" s="51" t="n">
        <f aca="false">FilterOPk!O$13</f>
        <v>1875806.41</v>
      </c>
    </row>
    <row r="2449" customFormat="false" ht="12.75" hidden="false" customHeight="false" outlineLevel="0" collapsed="false">
      <c r="B2449" s="85" t="str">
        <f aca="false">FilterOPk!A$14</f>
        <v>ST-ECAR</v>
      </c>
      <c r="C2449" s="13" t="n">
        <f aca="false">C2448+1</f>
        <v>2448</v>
      </c>
      <c r="D2449" s="50" t="n">
        <f aca="false">FilterOPk!B$14</f>
        <v>238101.441960815</v>
      </c>
      <c r="E2449" s="50" t="n">
        <f aca="false">FilterOPk!C$14</f>
        <v>0</v>
      </c>
      <c r="F2449" s="50" t="n">
        <f aca="false">FilterOPk!D$14</f>
        <v>0</v>
      </c>
      <c r="G2449" s="50" t="n">
        <f aca="false">FilterOPk!E$14</f>
        <v>0</v>
      </c>
      <c r="H2449" s="50" t="n">
        <f aca="false">FilterOPk!F$14</f>
        <v>0</v>
      </c>
      <c r="I2449" s="50" t="n">
        <f aca="false">FilterOPk!G$14</f>
        <v>0</v>
      </c>
      <c r="J2449" s="50" t="n">
        <f aca="false">FilterOPk!H$14</f>
        <v>0</v>
      </c>
      <c r="K2449" s="50" t="n">
        <f aca="false">FilterOPk!I$14</f>
        <v>0</v>
      </c>
      <c r="L2449" s="50" t="n">
        <f aca="false">FilterOPk!J$14</f>
        <v>0</v>
      </c>
      <c r="M2449" s="50" t="n">
        <f aca="false">FilterOPk!K$14</f>
        <v>0</v>
      </c>
      <c r="N2449" s="50" t="n">
        <f aca="false">FilterOPk!L$14</f>
        <v>0</v>
      </c>
      <c r="O2449" s="50" t="n">
        <f aca="false">FilterOPk!M$14</f>
        <v>0</v>
      </c>
      <c r="P2449" s="50" t="n">
        <f aca="false">FilterOPk!N$14</f>
        <v>0</v>
      </c>
      <c r="Q2449" s="51" t="n">
        <f aca="false">FilterOPk!O$14</f>
        <v>0</v>
      </c>
    </row>
    <row r="2450" customFormat="false" ht="12.75" hidden="false" customHeight="false" outlineLevel="0" collapsed="false">
      <c r="B2450" s="85" t="str">
        <f aca="false">FilterOPk!A$15</f>
        <v>ST- MAPP</v>
      </c>
      <c r="C2450" s="13" t="n">
        <f aca="false">C2449+1</f>
        <v>2449</v>
      </c>
      <c r="D2450" s="50" t="n">
        <f aca="false">FilterOPk!B$15</f>
        <v>254636.614020626</v>
      </c>
      <c r="E2450" s="50" t="n">
        <f aca="false">FilterOPk!C$15</f>
        <v>-1590.85</v>
      </c>
      <c r="F2450" s="50" t="n">
        <f aca="false">FilterOPk!D$15</f>
        <v>-3167.72</v>
      </c>
      <c r="G2450" s="50" t="n">
        <f aca="false">FilterOPk!E$15</f>
        <v>-3546.79</v>
      </c>
      <c r="H2450" s="50" t="n">
        <f aca="false">FilterOPk!F$15</f>
        <v>-3530.89</v>
      </c>
      <c r="I2450" s="50" t="n">
        <f aca="false">FilterOPk!G$15</f>
        <v>0</v>
      </c>
      <c r="J2450" s="50" t="n">
        <f aca="false">FilterOPk!H$15</f>
        <v>0</v>
      </c>
      <c r="K2450" s="50" t="n">
        <f aca="false">FilterOPk!I$15</f>
        <v>0</v>
      </c>
      <c r="L2450" s="50" t="n">
        <f aca="false">FilterOPk!J$15</f>
        <v>0</v>
      </c>
      <c r="M2450" s="50" t="n">
        <f aca="false">FilterOPk!K$15</f>
        <v>0</v>
      </c>
      <c r="N2450" s="50" t="n">
        <f aca="false">FilterOPk!L$15</f>
        <v>-11836.25</v>
      </c>
      <c r="O2450" s="50" t="n">
        <f aca="false">FilterOPk!M$15</f>
        <v>0</v>
      </c>
      <c r="P2450" s="50" t="n">
        <f aca="false">FilterOPk!N$15</f>
        <v>0</v>
      </c>
      <c r="Q2450" s="51" t="n">
        <f aca="false">FilterOPk!O$15</f>
        <v>-11836.25</v>
      </c>
    </row>
    <row r="2451" customFormat="false" ht="12.75" hidden="false" customHeight="false" outlineLevel="0" collapsed="false">
      <c r="B2451" s="85" t="str">
        <f aca="false">FilterOPk!A$16</f>
        <v>ST- MAIN</v>
      </c>
      <c r="C2451" s="13" t="n">
        <f aca="false">C2450+1</f>
        <v>2450</v>
      </c>
      <c r="D2451" s="50" t="n">
        <f aca="false">FilterOPk!B$16</f>
        <v>694293.253349893</v>
      </c>
      <c r="E2451" s="50" t="n">
        <f aca="false">FilterOPk!C$16</f>
        <v>0</v>
      </c>
      <c r="F2451" s="50" t="n">
        <f aca="false">FilterOPk!D$16</f>
        <v>0</v>
      </c>
      <c r="G2451" s="50" t="n">
        <f aca="false">FilterOPk!E$16</f>
        <v>0</v>
      </c>
      <c r="H2451" s="50" t="n">
        <f aca="false">FilterOPk!F$16</f>
        <v>0</v>
      </c>
      <c r="I2451" s="50" t="n">
        <f aca="false">FilterOPk!G$16</f>
        <v>0</v>
      </c>
      <c r="J2451" s="50" t="n">
        <f aca="false">FilterOPk!H$16</f>
        <v>0</v>
      </c>
      <c r="K2451" s="50" t="n">
        <f aca="false">FilterOPk!I$16</f>
        <v>0</v>
      </c>
      <c r="L2451" s="50" t="n">
        <f aca="false">FilterOPk!J$16</f>
        <v>0</v>
      </c>
      <c r="M2451" s="50" t="n">
        <f aca="false">FilterOPk!K$16</f>
        <v>0</v>
      </c>
      <c r="N2451" s="50" t="n">
        <f aca="false">FilterOPk!L$16</f>
        <v>0</v>
      </c>
      <c r="O2451" s="50" t="n">
        <f aca="false">FilterOPk!M$16</f>
        <v>0</v>
      </c>
      <c r="P2451" s="50" t="n">
        <f aca="false">FilterOPk!N$16</f>
        <v>0</v>
      </c>
      <c r="Q2451" s="51" t="n">
        <f aca="false">FilterOPk!O$16</f>
        <v>0</v>
      </c>
    </row>
    <row r="2452" customFormat="false" ht="12.75" hidden="false" customHeight="false" outlineLevel="0" collapsed="false">
      <c r="B2452" s="85" t="str">
        <f aca="false">FilterOPk!A$17</f>
        <v>MW-ANALYST</v>
      </c>
      <c r="C2452" s="13" t="n">
        <f aca="false">C2451+1</f>
        <v>2451</v>
      </c>
      <c r="D2452" s="50" t="n">
        <f aca="false">FilterOPk!B$17</f>
        <v>0</v>
      </c>
      <c r="E2452" s="50" t="n">
        <f aca="false">FilterOPk!C$17</f>
        <v>0</v>
      </c>
      <c r="F2452" s="50" t="n">
        <f aca="false">FilterOPk!D$17</f>
        <v>0</v>
      </c>
      <c r="G2452" s="50" t="n">
        <f aca="false">FilterOPk!E$17</f>
        <v>0</v>
      </c>
      <c r="H2452" s="50" t="n">
        <f aca="false">FilterOPk!F$17</f>
        <v>0</v>
      </c>
      <c r="I2452" s="50" t="n">
        <f aca="false">FilterOPk!G$17</f>
        <v>0</v>
      </c>
      <c r="J2452" s="50" t="n">
        <f aca="false">FilterOPk!H$17</f>
        <v>0</v>
      </c>
      <c r="K2452" s="50" t="n">
        <f aca="false">FilterOPk!I$17</f>
        <v>0</v>
      </c>
      <c r="L2452" s="50" t="n">
        <f aca="false">FilterOPk!J$17</f>
        <v>0</v>
      </c>
      <c r="M2452" s="50" t="n">
        <f aca="false">FilterOPk!K$17</f>
        <v>0</v>
      </c>
      <c r="N2452" s="50" t="n">
        <f aca="false">FilterOPk!L$17</f>
        <v>0</v>
      </c>
      <c r="O2452" s="50" t="n">
        <f aca="false">FilterOPk!M$17</f>
        <v>0</v>
      </c>
      <c r="P2452" s="50" t="n">
        <f aca="false">FilterOPk!N$17</f>
        <v>0</v>
      </c>
      <c r="Q2452" s="51" t="n">
        <f aca="false">FilterOPk!O$17</f>
        <v>0</v>
      </c>
    </row>
    <row r="2453" customFormat="false" ht="12.75" hidden="false" customHeight="false" outlineLevel="0" collapsed="false">
      <c r="B2453" s="85" t="str">
        <f aca="false">FilterOPk!A$18</f>
        <v>LT-NE</v>
      </c>
      <c r="C2453" s="13" t="n">
        <f aca="false">C2452+1</f>
        <v>2452</v>
      </c>
      <c r="D2453" s="50" t="n">
        <f aca="false">FilterOPk!B$18</f>
        <v>6187311.37539291</v>
      </c>
      <c r="E2453" s="50" t="n">
        <f aca="false">FilterOPk!C$18</f>
        <v>38662.79</v>
      </c>
      <c r="F2453" s="50" t="n">
        <f aca="false">FilterOPk!D$18</f>
        <v>89522.8</v>
      </c>
      <c r="G2453" s="50" t="n">
        <f aca="false">FilterOPk!E$18</f>
        <v>158536.19</v>
      </c>
      <c r="H2453" s="50" t="n">
        <f aca="false">FilterOPk!F$18</f>
        <v>261849.24</v>
      </c>
      <c r="I2453" s="50" t="n">
        <f aca="false">FilterOPk!G$18</f>
        <v>291708.83</v>
      </c>
      <c r="J2453" s="50" t="n">
        <f aca="false">FilterOPk!H$18</f>
        <v>228360.42</v>
      </c>
      <c r="K2453" s="50" t="n">
        <f aca="false">FilterOPk!I$18</f>
        <v>445432.42</v>
      </c>
      <c r="L2453" s="50" t="n">
        <f aca="false">FilterOPk!J$18</f>
        <v>266345.8</v>
      </c>
      <c r="M2453" s="50" t="n">
        <f aca="false">FilterOPk!K$18</f>
        <v>801315.09</v>
      </c>
      <c r="N2453" s="50" t="n">
        <f aca="false">FilterOPk!L$18</f>
        <v>2581733.58</v>
      </c>
      <c r="O2453" s="50" t="n">
        <f aca="false">FilterOPk!M$18</f>
        <v>-636932.37</v>
      </c>
      <c r="P2453" s="50" t="n">
        <f aca="false">FilterOPk!N$18</f>
        <v>-2303942.42</v>
      </c>
      <c r="Q2453" s="51" t="n">
        <f aca="false">FilterOPk!O$18</f>
        <v>-359141.210000001</v>
      </c>
    </row>
    <row r="2454" customFormat="false" ht="12.75" hidden="false" customHeight="false" outlineLevel="0" collapsed="false">
      <c r="B2454" s="85" t="str">
        <f aca="false">FilterOPk!A$19</f>
        <v>LT-PJM</v>
      </c>
      <c r="C2454" s="13" t="n">
        <f aca="false">C2453+1</f>
        <v>2453</v>
      </c>
      <c r="D2454" s="50" t="n">
        <f aca="false">FilterOPk!B$19</f>
        <v>1818236.42109565</v>
      </c>
      <c r="E2454" s="50" t="n">
        <f aca="false">FilterOPk!C$19</f>
        <v>0</v>
      </c>
      <c r="F2454" s="50" t="n">
        <f aca="false">FilterOPk!D$19</f>
        <v>19402.28</v>
      </c>
      <c r="G2454" s="50" t="n">
        <f aca="false">FilterOPk!E$19</f>
        <v>57930.92</v>
      </c>
      <c r="H2454" s="50" t="n">
        <f aca="false">FilterOPk!F$19</f>
        <v>59436.7</v>
      </c>
      <c r="I2454" s="50" t="n">
        <f aca="false">FilterOPk!G$19</f>
        <v>19136.52</v>
      </c>
      <c r="J2454" s="50" t="n">
        <f aca="false">FilterOPk!H$19</f>
        <v>18664.41</v>
      </c>
      <c r="K2454" s="50" t="n">
        <f aca="false">FilterOPk!I$19</f>
        <v>33608.82</v>
      </c>
      <c r="L2454" s="50" t="n">
        <f aca="false">FilterOPk!J$19</f>
        <v>20867.53</v>
      </c>
      <c r="M2454" s="50" t="n">
        <f aca="false">FilterOPk!K$19</f>
        <v>56340.86</v>
      </c>
      <c r="N2454" s="50" t="n">
        <f aca="false">FilterOPk!L$19</f>
        <v>285388.04</v>
      </c>
      <c r="O2454" s="50" t="n">
        <f aca="false">FilterOPk!M$19</f>
        <v>-1975.43</v>
      </c>
      <c r="P2454" s="50" t="n">
        <f aca="false">FilterOPk!N$19</f>
        <v>-179963.06</v>
      </c>
      <c r="Q2454" s="51" t="n">
        <f aca="false">FilterOPk!O$19</f>
        <v>103449.55</v>
      </c>
    </row>
    <row r="2455" customFormat="false" ht="12.75" hidden="false" customHeight="false" outlineLevel="0" collapsed="false">
      <c r="B2455" s="85" t="str">
        <f aca="false">FilterOPk!A$20</f>
        <v>LT- NY</v>
      </c>
      <c r="C2455" s="13" t="n">
        <f aca="false">C2454+1</f>
        <v>2454</v>
      </c>
      <c r="D2455" s="50" t="n">
        <f aca="false">FilterOPk!B$20</f>
        <v>0</v>
      </c>
      <c r="E2455" s="50" t="n">
        <f aca="false">FilterOPk!C$20</f>
        <v>-9128.22</v>
      </c>
      <c r="F2455" s="50" t="n">
        <f aca="false">FilterOPk!D$20</f>
        <v>-69725.26</v>
      </c>
      <c r="G2455" s="50" t="n">
        <f aca="false">FilterOPk!E$20</f>
        <v>0</v>
      </c>
      <c r="H2455" s="50" t="n">
        <f aca="false">FilterOPk!F$20</f>
        <v>0</v>
      </c>
      <c r="I2455" s="50" t="n">
        <f aca="false">FilterOPk!G$20</f>
        <v>0</v>
      </c>
      <c r="J2455" s="50" t="n">
        <f aca="false">FilterOPk!H$20</f>
        <v>0</v>
      </c>
      <c r="K2455" s="50" t="n">
        <f aca="false">FilterOPk!I$20</f>
        <v>0</v>
      </c>
      <c r="L2455" s="50" t="n">
        <f aca="false">FilterOPk!J$20</f>
        <v>0</v>
      </c>
      <c r="M2455" s="50" t="n">
        <f aca="false">FilterOPk!K$20</f>
        <v>0</v>
      </c>
      <c r="N2455" s="50" t="n">
        <f aca="false">FilterOPk!L$20</f>
        <v>-78853.48</v>
      </c>
      <c r="O2455" s="50" t="n">
        <f aca="false">FilterOPk!M$20</f>
        <v>0</v>
      </c>
      <c r="P2455" s="50" t="n">
        <f aca="false">FilterOPk!N$20</f>
        <v>12056.92</v>
      </c>
      <c r="Q2455" s="51" t="n">
        <f aca="false">FilterOPk!O$20</f>
        <v>-66796.56</v>
      </c>
    </row>
    <row r="2456" customFormat="false" ht="12.75" hidden="false" customHeight="false" outlineLevel="0" collapsed="false">
      <c r="B2456" s="85" t="str">
        <f aca="false">FilterOPk!A$21</f>
        <v>ST- PJM</v>
      </c>
      <c r="C2456" s="13" t="n">
        <f aca="false">C2455+1</f>
        <v>2455</v>
      </c>
      <c r="D2456" s="50" t="n">
        <f aca="false">FilterOPk!B$21</f>
        <v>1243093.71447674</v>
      </c>
      <c r="E2456" s="50" t="n">
        <f aca="false">FilterOPk!C$21</f>
        <v>13503.06</v>
      </c>
      <c r="F2456" s="50" t="n">
        <f aca="false">FilterOPk!D$21</f>
        <v>0</v>
      </c>
      <c r="G2456" s="50" t="n">
        <f aca="false">FilterOPk!E$21</f>
        <v>0</v>
      </c>
      <c r="H2456" s="50" t="n">
        <f aca="false">FilterOPk!F$21</f>
        <v>0</v>
      </c>
      <c r="I2456" s="50" t="n">
        <f aca="false">FilterOPk!G$21</f>
        <v>0</v>
      </c>
      <c r="J2456" s="50" t="n">
        <f aca="false">FilterOPk!H$21</f>
        <v>0</v>
      </c>
      <c r="K2456" s="50" t="n">
        <f aca="false">FilterOPk!I$21</f>
        <v>0</v>
      </c>
      <c r="L2456" s="50" t="n">
        <f aca="false">FilterOPk!J$21</f>
        <v>0</v>
      </c>
      <c r="M2456" s="50" t="n">
        <f aca="false">FilterOPk!K$21</f>
        <v>0</v>
      </c>
      <c r="N2456" s="50" t="n">
        <f aca="false">FilterOPk!L$21</f>
        <v>13503.06</v>
      </c>
      <c r="O2456" s="50" t="n">
        <f aca="false">FilterOPk!M$21</f>
        <v>0</v>
      </c>
      <c r="P2456" s="50" t="n">
        <f aca="false">FilterOPk!N$21</f>
        <v>0</v>
      </c>
      <c r="Q2456" s="51" t="n">
        <f aca="false">FilterOPk!O$21</f>
        <v>13503.06</v>
      </c>
    </row>
    <row r="2457" customFormat="false" ht="12.75" hidden="false" customHeight="false" outlineLevel="0" collapsed="false">
      <c r="B2457" s="85" t="str">
        <f aca="false">FilterOPk!A$22</f>
        <v>ST- NENG</v>
      </c>
      <c r="C2457" s="13" t="n">
        <f aca="false">C2456+1</f>
        <v>2456</v>
      </c>
      <c r="D2457" s="50" t="n">
        <f aca="false">FilterOPk!B$22</f>
        <v>539719.375927685</v>
      </c>
      <c r="E2457" s="50" t="n">
        <f aca="false">FilterOPk!C$22</f>
        <v>17499.36</v>
      </c>
      <c r="F2457" s="50" t="n">
        <f aca="false">FilterOPk!D$22</f>
        <v>34844.91</v>
      </c>
      <c r="G2457" s="50" t="n">
        <f aca="false">FilterOPk!E$22</f>
        <v>0</v>
      </c>
      <c r="H2457" s="50" t="n">
        <f aca="false">FilterOPk!F$22</f>
        <v>0</v>
      </c>
      <c r="I2457" s="50" t="n">
        <f aca="false">FilterOPk!G$22</f>
        <v>0</v>
      </c>
      <c r="J2457" s="50" t="n">
        <f aca="false">FilterOPk!H$22</f>
        <v>0</v>
      </c>
      <c r="K2457" s="50" t="n">
        <f aca="false">FilterOPk!I$22</f>
        <v>0</v>
      </c>
      <c r="L2457" s="50" t="n">
        <f aca="false">FilterOPk!J$22</f>
        <v>0</v>
      </c>
      <c r="M2457" s="50" t="n">
        <f aca="false">FilterOPk!K$22</f>
        <v>0</v>
      </c>
      <c r="N2457" s="50" t="n">
        <f aca="false">FilterOPk!L$22</f>
        <v>52344.27</v>
      </c>
      <c r="O2457" s="50" t="n">
        <f aca="false">FilterOPk!M$22</f>
        <v>0</v>
      </c>
      <c r="P2457" s="50" t="n">
        <f aca="false">FilterOPk!N$22</f>
        <v>0</v>
      </c>
      <c r="Q2457" s="51" t="n">
        <f aca="false">FilterOPk!O$22</f>
        <v>52344.27</v>
      </c>
    </row>
    <row r="2458" customFormat="false" ht="12.75" hidden="false" customHeight="false" outlineLevel="0" collapsed="false">
      <c r="B2458" s="85" t="str">
        <f aca="false">FilterOPk!A$23</f>
        <v>ST- NY</v>
      </c>
      <c r="C2458" s="13" t="n">
        <f aca="false">C2457+1</f>
        <v>2457</v>
      </c>
      <c r="D2458" s="50" t="n">
        <f aca="false">FilterOPk!B$23</f>
        <v>251437.188425373</v>
      </c>
      <c r="E2458" s="50" t="n">
        <f aca="false">FilterOPk!C$23</f>
        <v>22663</v>
      </c>
      <c r="F2458" s="50" t="n">
        <f aca="false">FilterOPk!D$23</f>
        <v>52267.36</v>
      </c>
      <c r="G2458" s="50" t="n">
        <f aca="false">FilterOPk!E$23</f>
        <v>0</v>
      </c>
      <c r="H2458" s="50" t="n">
        <f aca="false">FilterOPk!F$23</f>
        <v>0</v>
      </c>
      <c r="I2458" s="50" t="n">
        <f aca="false">FilterOPk!G$23</f>
        <v>0</v>
      </c>
      <c r="J2458" s="50" t="n">
        <f aca="false">FilterOPk!H$23</f>
        <v>0</v>
      </c>
      <c r="K2458" s="50" t="n">
        <f aca="false">FilterOPk!I$23</f>
        <v>0</v>
      </c>
      <c r="L2458" s="50" t="n">
        <f aca="false">FilterOPk!J$23</f>
        <v>0</v>
      </c>
      <c r="M2458" s="50" t="n">
        <f aca="false">FilterOPk!K$23</f>
        <v>0</v>
      </c>
      <c r="N2458" s="50" t="n">
        <f aca="false">FilterOPk!L$23</f>
        <v>74930.36</v>
      </c>
      <c r="O2458" s="50" t="n">
        <f aca="false">FilterOPk!M$23</f>
        <v>0</v>
      </c>
      <c r="P2458" s="50" t="n">
        <f aca="false">FilterOPk!N$23</f>
        <v>0</v>
      </c>
      <c r="Q2458" s="51" t="n">
        <f aca="false">FilterOPk!O$23</f>
        <v>74930.36</v>
      </c>
    </row>
    <row r="2459" customFormat="false" ht="12.75" hidden="false" customHeight="false" outlineLevel="0" collapsed="false">
      <c r="B2459" s="85" t="str">
        <f aca="false">FilterOPk!A$24</f>
        <v>NE- PHYS</v>
      </c>
      <c r="C2459" s="13" t="n">
        <f aca="false">C2458+1</f>
        <v>2458</v>
      </c>
      <c r="D2459" s="50" t="n">
        <f aca="false">FilterOPk!B$24</f>
        <v>0</v>
      </c>
      <c r="E2459" s="50" t="n">
        <f aca="false">FilterOPk!C$24</f>
        <v>0</v>
      </c>
      <c r="F2459" s="50" t="n">
        <f aca="false">FilterOPk!D$24</f>
        <v>0</v>
      </c>
      <c r="G2459" s="50" t="n">
        <f aca="false">FilterOPk!E$24</f>
        <v>0</v>
      </c>
      <c r="H2459" s="50" t="n">
        <f aca="false">FilterOPk!F$24</f>
        <v>0</v>
      </c>
      <c r="I2459" s="50" t="n">
        <f aca="false">FilterOPk!G$24</f>
        <v>0</v>
      </c>
      <c r="J2459" s="50" t="n">
        <f aca="false">FilterOPk!H$24</f>
        <v>0</v>
      </c>
      <c r="K2459" s="50" t="n">
        <f aca="false">FilterOPk!I$24</f>
        <v>0</v>
      </c>
      <c r="L2459" s="50" t="n">
        <f aca="false">FilterOPk!J$24</f>
        <v>0</v>
      </c>
      <c r="M2459" s="50" t="n">
        <f aca="false">FilterOPk!K$24</f>
        <v>0</v>
      </c>
      <c r="N2459" s="50" t="n">
        <f aca="false">FilterOPk!L$24</f>
        <v>0</v>
      </c>
      <c r="O2459" s="50" t="n">
        <f aca="false">FilterOPk!M$24</f>
        <v>0</v>
      </c>
      <c r="P2459" s="50" t="n">
        <f aca="false">FilterOPk!N$24</f>
        <v>0</v>
      </c>
      <c r="Q2459" s="51" t="n">
        <f aca="false">FilterOPk!O$24</f>
        <v>0</v>
      </c>
    </row>
    <row r="2460" customFormat="false" ht="12.75" hidden="false" customHeight="false" outlineLevel="0" collapsed="false">
      <c r="B2460" s="85" t="str">
        <f aca="false">FilterOPk!A$25</f>
        <v>LT-Southeast</v>
      </c>
      <c r="C2460" s="13" t="n">
        <f aca="false">C2459+1</f>
        <v>2459</v>
      </c>
      <c r="D2460" s="50" t="n">
        <f aca="false">FilterOPk!B$25</f>
        <v>11411200.8859117</v>
      </c>
      <c r="E2460" s="50" t="n">
        <f aca="false">FilterOPk!C$25</f>
        <v>15825.82</v>
      </c>
      <c r="F2460" s="50" t="n">
        <f aca="false">FilterOPk!D$25</f>
        <v>13250</v>
      </c>
      <c r="G2460" s="50" t="n">
        <f aca="false">FilterOPk!E$25</f>
        <v>24924.1</v>
      </c>
      <c r="H2460" s="50" t="n">
        <f aca="false">FilterOPk!F$25</f>
        <v>24690.47</v>
      </c>
      <c r="I2460" s="50" t="n">
        <f aca="false">FilterOPk!G$25</f>
        <v>26774</v>
      </c>
      <c r="J2460" s="50" t="n">
        <f aca="false">FilterOPk!H$25</f>
        <v>26715</v>
      </c>
      <c r="K2460" s="50" t="n">
        <f aca="false">FilterOPk!I$25</f>
        <v>57358.83</v>
      </c>
      <c r="L2460" s="50" t="n">
        <f aca="false">FilterOPk!J$25</f>
        <v>26146</v>
      </c>
      <c r="M2460" s="50" t="n">
        <f aca="false">FilterOPk!K$25</f>
        <v>75355.31</v>
      </c>
      <c r="N2460" s="50" t="n">
        <f aca="false">FilterOPk!L$25</f>
        <v>291039.53</v>
      </c>
      <c r="O2460" s="50" t="n">
        <f aca="false">FilterOPk!M$25</f>
        <v>-122359</v>
      </c>
      <c r="P2460" s="50" t="n">
        <f aca="false">FilterOPk!N$25</f>
        <v>514428.17</v>
      </c>
      <c r="Q2460" s="51" t="n">
        <f aca="false">FilterOPk!O$25</f>
        <v>683108.7</v>
      </c>
    </row>
    <row r="2461" customFormat="false" ht="12.75" hidden="false" customHeight="false" outlineLevel="0" collapsed="false">
      <c r="B2461" s="85" t="str">
        <f aca="false">FilterOPk!A$26</f>
        <v>ST-SPP</v>
      </c>
      <c r="C2461" s="13" t="n">
        <f aca="false">C2460+1</f>
        <v>2460</v>
      </c>
      <c r="D2461" s="50" t="n">
        <f aca="false">FilterOPk!B$26</f>
        <v>52202.8773549933</v>
      </c>
      <c r="E2461" s="50" t="n">
        <f aca="false">FilterOPk!C$26</f>
        <v>0</v>
      </c>
      <c r="F2461" s="50" t="n">
        <f aca="false">FilterOPk!D$26</f>
        <v>0</v>
      </c>
      <c r="G2461" s="50" t="n">
        <f aca="false">FilterOPk!E$26</f>
        <v>0</v>
      </c>
      <c r="H2461" s="50" t="n">
        <f aca="false">FilterOPk!F$26</f>
        <v>0</v>
      </c>
      <c r="I2461" s="50" t="n">
        <f aca="false">FilterOPk!G$26</f>
        <v>0</v>
      </c>
      <c r="J2461" s="50" t="n">
        <f aca="false">FilterOPk!H$26</f>
        <v>0</v>
      </c>
      <c r="K2461" s="50" t="n">
        <f aca="false">FilterOPk!I$26</f>
        <v>0</v>
      </c>
      <c r="L2461" s="50" t="n">
        <f aca="false">FilterOPk!J$26</f>
        <v>0</v>
      </c>
      <c r="M2461" s="50" t="n">
        <f aca="false">FilterOPk!K$26</f>
        <v>0</v>
      </c>
      <c r="N2461" s="50" t="n">
        <f aca="false">FilterOPk!L$26</f>
        <v>0</v>
      </c>
      <c r="O2461" s="50" t="n">
        <f aca="false">FilterOPk!M$26</f>
        <v>0</v>
      </c>
      <c r="P2461" s="50" t="n">
        <f aca="false">FilterOPk!N$26</f>
        <v>0</v>
      </c>
      <c r="Q2461" s="51" t="n">
        <f aca="false">FilterOPk!O$26</f>
        <v>0</v>
      </c>
    </row>
    <row r="2462" customFormat="false" ht="12.75" hidden="false" customHeight="false" outlineLevel="0" collapsed="false">
      <c r="B2462" s="85" t="str">
        <f aca="false">FilterOPk!A$27</f>
        <v>ST-SERC</v>
      </c>
      <c r="C2462" s="13" t="n">
        <f aca="false">C2461+1</f>
        <v>2461</v>
      </c>
      <c r="D2462" s="50" t="n">
        <f aca="false">FilterOPk!B$27</f>
        <v>686881.973218232</v>
      </c>
      <c r="E2462" s="50" t="n">
        <f aca="false">FilterOPk!C$27</f>
        <v>0</v>
      </c>
      <c r="F2462" s="50" t="n">
        <f aca="false">FilterOPk!D$27</f>
        <v>0</v>
      </c>
      <c r="G2462" s="50" t="n">
        <f aca="false">FilterOPk!E$27</f>
        <v>0</v>
      </c>
      <c r="H2462" s="50" t="n">
        <f aca="false">FilterOPk!F$27</f>
        <v>0</v>
      </c>
      <c r="I2462" s="50" t="n">
        <f aca="false">FilterOPk!G$27</f>
        <v>0</v>
      </c>
      <c r="J2462" s="50" t="n">
        <f aca="false">FilterOPk!H$27</f>
        <v>0</v>
      </c>
      <c r="K2462" s="50" t="n">
        <f aca="false">FilterOPk!I$27</f>
        <v>0</v>
      </c>
      <c r="L2462" s="50" t="n">
        <f aca="false">FilterOPk!J$27</f>
        <v>0</v>
      </c>
      <c r="M2462" s="50" t="n">
        <f aca="false">FilterOPk!K$27</f>
        <v>0</v>
      </c>
      <c r="N2462" s="50" t="n">
        <f aca="false">FilterOPk!L$27</f>
        <v>0</v>
      </c>
      <c r="O2462" s="50" t="n">
        <f aca="false">FilterOPk!M$27</f>
        <v>0</v>
      </c>
      <c r="P2462" s="50" t="n">
        <f aca="false">FilterOPk!N$27</f>
        <v>0</v>
      </c>
      <c r="Q2462" s="51" t="n">
        <f aca="false">FilterOPk!O$27</f>
        <v>0</v>
      </c>
    </row>
    <row r="2463" customFormat="false" ht="12.75" hidden="false" customHeight="false" outlineLevel="0" collapsed="false">
      <c r="B2463" s="85" t="str">
        <f aca="false">FilterOPk!A$28</f>
        <v>LT- Texas</v>
      </c>
      <c r="C2463" s="13" t="n">
        <f aca="false">C2462+1</f>
        <v>2462</v>
      </c>
      <c r="D2463" s="50" t="n">
        <f aca="false">FilterOPk!B$28</f>
        <v>3826684.70313045</v>
      </c>
      <c r="E2463" s="50" t="n">
        <f aca="false">FilterOPk!C$28</f>
        <v>0</v>
      </c>
      <c r="F2463" s="50" t="n">
        <f aca="false">FilterOPk!D$28</f>
        <v>13003.28</v>
      </c>
      <c r="G2463" s="50" t="n">
        <f aca="false">FilterOPk!E$28</f>
        <v>7651.26</v>
      </c>
      <c r="H2463" s="50" t="n">
        <f aca="false">FilterOPk!F$28</f>
        <v>7986.82</v>
      </c>
      <c r="I2463" s="50" t="n">
        <f aca="false">FilterOPk!G$28</f>
        <v>17032.43</v>
      </c>
      <c r="J2463" s="50" t="n">
        <f aca="false">FilterOPk!H$28</f>
        <v>19665.43</v>
      </c>
      <c r="K2463" s="50" t="n">
        <f aca="false">FilterOPk!I$28</f>
        <v>46628.44</v>
      </c>
      <c r="L2463" s="50" t="n">
        <f aca="false">FilterOPk!J$28</f>
        <v>12076.91</v>
      </c>
      <c r="M2463" s="50" t="n">
        <f aca="false">FilterOPk!K$28</f>
        <v>18411.54</v>
      </c>
      <c r="N2463" s="50" t="n">
        <f aca="false">FilterOPk!L$28</f>
        <v>142456.11</v>
      </c>
      <c r="O2463" s="50" t="n">
        <f aca="false">FilterOPk!M$28</f>
        <v>653578.76</v>
      </c>
      <c r="P2463" s="50" t="n">
        <f aca="false">FilterOPk!N$28</f>
        <v>2238345.92</v>
      </c>
      <c r="Q2463" s="51" t="n">
        <f aca="false">FilterOPk!O$28</f>
        <v>3034380.79</v>
      </c>
    </row>
    <row r="2464" customFormat="false" ht="12.75" hidden="false" customHeight="false" outlineLevel="0" collapsed="false">
      <c r="B2464" s="85" t="str">
        <f aca="false">FilterOPk!A$29</f>
        <v>St- Texas</v>
      </c>
      <c r="C2464" s="13" t="n">
        <f aca="false">C2463+1</f>
        <v>2463</v>
      </c>
      <c r="D2464" s="50" t="n">
        <f aca="false">FilterOPk!B$29</f>
        <v>445563.239343252</v>
      </c>
      <c r="E2464" s="50" t="n">
        <f aca="false">FilterOPk!C$29</f>
        <v>5676.33</v>
      </c>
      <c r="F2464" s="50" t="n">
        <f aca="false">FilterOPk!D$29</f>
        <v>0</v>
      </c>
      <c r="G2464" s="50" t="n">
        <f aca="false">FilterOPk!E$29</f>
        <v>0</v>
      </c>
      <c r="H2464" s="50" t="n">
        <f aca="false">FilterOPk!F$29</f>
        <v>0</v>
      </c>
      <c r="I2464" s="50" t="n">
        <f aca="false">FilterOPk!G$29</f>
        <v>0</v>
      </c>
      <c r="J2464" s="50" t="n">
        <f aca="false">FilterOPk!H$29</f>
        <v>0</v>
      </c>
      <c r="K2464" s="50" t="n">
        <f aca="false">FilterOPk!I$29</f>
        <v>0</v>
      </c>
      <c r="L2464" s="50" t="n">
        <f aca="false">FilterOPk!J$29</f>
        <v>0</v>
      </c>
      <c r="M2464" s="50" t="n">
        <f aca="false">FilterOPk!K$29</f>
        <v>0</v>
      </c>
      <c r="N2464" s="50" t="n">
        <f aca="false">FilterOPk!L$29</f>
        <v>5676.33</v>
      </c>
      <c r="O2464" s="50" t="n">
        <f aca="false">FilterOPk!M$29</f>
        <v>0</v>
      </c>
      <c r="P2464" s="50" t="n">
        <f aca="false">FilterOPk!N$29</f>
        <v>0</v>
      </c>
      <c r="Q2464" s="51" t="n">
        <f aca="false">FilterOPk!O$29</f>
        <v>5676.33</v>
      </c>
    </row>
    <row r="2465" customFormat="false" ht="12.75" hidden="false" customHeight="false" outlineLevel="0" collapsed="false">
      <c r="B2465" s="85"/>
      <c r="C2465" s="13" t="n">
        <f aca="false">C2464+1</f>
        <v>2464</v>
      </c>
      <c r="D2465" s="50"/>
      <c r="E2465" s="50"/>
      <c r="F2465" s="50"/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1"/>
    </row>
    <row r="2466" customFormat="false" ht="12.75" hidden="false" customHeight="false" outlineLevel="0" collapsed="false">
      <c r="B2466" s="85" t="str">
        <f aca="false">FilterOPk!A$32</f>
        <v>Gas positions</v>
      </c>
      <c r="C2466" s="13" t="n">
        <f aca="false">C2465+1</f>
        <v>2465</v>
      </c>
      <c r="D2466" s="50" t="s">
        <v>4</v>
      </c>
      <c r="E2466" s="50"/>
      <c r="F2466" s="50"/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1"/>
    </row>
    <row r="2467" customFormat="false" ht="12.75" hidden="false" customHeight="false" outlineLevel="0" collapsed="false">
      <c r="B2467" s="85" t="str">
        <f aca="false">FilterOPk!A$33</f>
        <v>Kevin Presto</v>
      </c>
      <c r="C2467" s="13" t="n">
        <f aca="false">C2466+1</f>
        <v>2466</v>
      </c>
      <c r="D2467" s="50" t="n">
        <f aca="false">FilterOPk!B$33</f>
        <v>0</v>
      </c>
      <c r="E2467" s="50" t="n">
        <f aca="false">FilterOPk!C$33</f>
        <v>0</v>
      </c>
      <c r="F2467" s="50" t="n">
        <f aca="false">FilterOPk!D$33</f>
        <v>0</v>
      </c>
      <c r="G2467" s="50" t="n">
        <f aca="false">FilterOPk!E$33</f>
        <v>0</v>
      </c>
      <c r="H2467" s="50" t="n">
        <f aca="false">FilterOPk!F$33</f>
        <v>0</v>
      </c>
      <c r="I2467" s="50" t="n">
        <f aca="false">FilterOPk!G$33</f>
        <v>0</v>
      </c>
      <c r="J2467" s="50" t="n">
        <f aca="false">FilterOPk!H$33</f>
        <v>0</v>
      </c>
      <c r="K2467" s="50" t="n">
        <f aca="false">FilterOPk!I$33</f>
        <v>0</v>
      </c>
      <c r="L2467" s="50" t="n">
        <f aca="false">FilterOPk!J$33</f>
        <v>0</v>
      </c>
      <c r="M2467" s="50" t="n">
        <f aca="false">FilterOPk!K$33</f>
        <v>0</v>
      </c>
      <c r="N2467" s="50" t="n">
        <f aca="false">FilterOPk!L$33</f>
        <v>0</v>
      </c>
      <c r="O2467" s="50" t="n">
        <f aca="false">FilterOPk!M$33</f>
        <v>0</v>
      </c>
      <c r="P2467" s="50" t="n">
        <f aca="false">FilterOPk!N$33</f>
        <v>0</v>
      </c>
      <c r="Q2467" s="51" t="n">
        <f aca="false">FilterOPk!O$33</f>
        <v>0</v>
      </c>
    </row>
    <row r="2468" customFormat="false" ht="12.75" hidden="false" customHeight="false" outlineLevel="0" collapsed="false">
      <c r="B2468" s="85" t="str">
        <f aca="false">FilterOPk!A$34</f>
        <v>Fletcher Sturm</v>
      </c>
      <c r="C2468" s="13" t="n">
        <f aca="false">C2467+1</f>
        <v>2467</v>
      </c>
      <c r="D2468" s="50" t="n">
        <f aca="false">FilterOPk!B$34</f>
        <v>0</v>
      </c>
      <c r="E2468" s="50" t="n">
        <f aca="false">FilterOPk!C$34</f>
        <v>0</v>
      </c>
      <c r="F2468" s="50" t="n">
        <f aca="false">FilterOPk!D$34</f>
        <v>0</v>
      </c>
      <c r="G2468" s="50" t="n">
        <f aca="false">FilterOPk!E$34</f>
        <v>0</v>
      </c>
      <c r="H2468" s="50" t="n">
        <f aca="false">FilterOPk!F$34</f>
        <v>0</v>
      </c>
      <c r="I2468" s="50" t="n">
        <f aca="false">FilterOPk!G$34</f>
        <v>0</v>
      </c>
      <c r="J2468" s="50" t="n">
        <f aca="false">FilterOPk!H$34</f>
        <v>0</v>
      </c>
      <c r="K2468" s="50" t="n">
        <f aca="false">FilterOPk!I$34</f>
        <v>0</v>
      </c>
      <c r="L2468" s="50" t="n">
        <f aca="false">FilterOPk!J$34</f>
        <v>0</v>
      </c>
      <c r="M2468" s="50" t="n">
        <f aca="false">FilterOPk!K$34</f>
        <v>0</v>
      </c>
      <c r="N2468" s="50" t="n">
        <f aca="false">FilterOPk!L$34</f>
        <v>0</v>
      </c>
      <c r="O2468" s="50" t="n">
        <f aca="false">FilterOPk!M$34</f>
        <v>0</v>
      </c>
      <c r="P2468" s="50" t="n">
        <f aca="false">FilterOPk!N$34</f>
        <v>0</v>
      </c>
      <c r="Q2468" s="51" t="n">
        <f aca="false">FilterOPk!O$34</f>
        <v>0</v>
      </c>
    </row>
    <row r="2469" customFormat="false" ht="12.75" hidden="false" customHeight="false" outlineLevel="0" collapsed="false">
      <c r="B2469" s="85" t="str">
        <f aca="false">FilterOPk!A$35</f>
        <v>Doug Gilbert-Smith</v>
      </c>
      <c r="C2469" s="13" t="n">
        <f aca="false">C2468+1</f>
        <v>2468</v>
      </c>
      <c r="D2469" s="50" t="n">
        <f aca="false">FilterOPk!B$35</f>
        <v>0</v>
      </c>
      <c r="E2469" s="50" t="n">
        <f aca="false">FilterOPk!C$35</f>
        <v>0</v>
      </c>
      <c r="F2469" s="50" t="n">
        <f aca="false">FilterOPk!D$35</f>
        <v>0</v>
      </c>
      <c r="G2469" s="50" t="n">
        <f aca="false">FilterOPk!E$35</f>
        <v>0</v>
      </c>
      <c r="H2469" s="50" t="n">
        <f aca="false">FilterOPk!F$35</f>
        <v>0</v>
      </c>
      <c r="I2469" s="50" t="n">
        <f aca="false">FilterOPk!G$35</f>
        <v>0</v>
      </c>
      <c r="J2469" s="50" t="n">
        <f aca="false">FilterOPk!H$35</f>
        <v>0</v>
      </c>
      <c r="K2469" s="50" t="n">
        <f aca="false">FilterOPk!I$35</f>
        <v>0</v>
      </c>
      <c r="L2469" s="50" t="n">
        <f aca="false">FilterOPk!J$35</f>
        <v>0</v>
      </c>
      <c r="M2469" s="50" t="n">
        <f aca="false">FilterOPk!K$35</f>
        <v>0</v>
      </c>
      <c r="N2469" s="50" t="n">
        <f aca="false">FilterOPk!L$35</f>
        <v>0</v>
      </c>
      <c r="O2469" s="50" t="n">
        <f aca="false">FilterOPk!M$35</f>
        <v>0</v>
      </c>
      <c r="P2469" s="50" t="n">
        <f aca="false">FilterOPk!N$35</f>
        <v>0</v>
      </c>
      <c r="Q2469" s="51" t="n">
        <f aca="false">FilterOPk!O$35</f>
        <v>0</v>
      </c>
    </row>
    <row r="2470" customFormat="false" ht="12.75" hidden="false" customHeight="false" outlineLevel="0" collapsed="false">
      <c r="B2470" s="85" t="str">
        <f aca="false">FilterOPk!A$36</f>
        <v>Rogers Herndon</v>
      </c>
      <c r="C2470" s="13" t="n">
        <f aca="false">C2469+1</f>
        <v>2469</v>
      </c>
      <c r="D2470" s="50" t="n">
        <f aca="false">FilterOPk!B$36</f>
        <v>0</v>
      </c>
      <c r="E2470" s="50" t="n">
        <f aca="false">FilterOPk!C$36</f>
        <v>0</v>
      </c>
      <c r="F2470" s="50" t="n">
        <f aca="false">FilterOPk!D$36</f>
        <v>0</v>
      </c>
      <c r="G2470" s="50" t="n">
        <f aca="false">FilterOPk!E$36</f>
        <v>0</v>
      </c>
      <c r="H2470" s="50" t="n">
        <f aca="false">FilterOPk!F$36</f>
        <v>0</v>
      </c>
      <c r="I2470" s="50" t="n">
        <f aca="false">FilterOPk!G$36</f>
        <v>0</v>
      </c>
      <c r="J2470" s="50" t="n">
        <f aca="false">FilterOPk!H$36</f>
        <v>0</v>
      </c>
      <c r="K2470" s="50" t="n">
        <f aca="false">FilterOPk!I$36</f>
        <v>0</v>
      </c>
      <c r="L2470" s="50" t="n">
        <f aca="false">FilterOPk!J$36</f>
        <v>0</v>
      </c>
      <c r="M2470" s="50" t="n">
        <f aca="false">FilterOPk!K$36</f>
        <v>0</v>
      </c>
      <c r="N2470" s="50" t="n">
        <f aca="false">FilterOPk!L$36</f>
        <v>0</v>
      </c>
      <c r="O2470" s="50" t="n">
        <f aca="false">FilterOPk!M$36</f>
        <v>0</v>
      </c>
      <c r="P2470" s="50" t="n">
        <f aca="false">FilterOPk!N$36</f>
        <v>0</v>
      </c>
      <c r="Q2470" s="51" t="n">
        <f aca="false">FilterOPk!O$36</f>
        <v>0</v>
      </c>
    </row>
    <row r="2471" customFormat="false" ht="12.75" hidden="false" customHeight="false" outlineLevel="0" collapsed="false">
      <c r="B2471" s="85" t="str">
        <f aca="false">FilterOPk!A$37</f>
        <v>Dana Davis</v>
      </c>
      <c r="C2471" s="13" t="n">
        <f aca="false">C2470+1</f>
        <v>2470</v>
      </c>
      <c r="D2471" s="50" t="n">
        <f aca="false">FilterOPk!B$37</f>
        <v>0</v>
      </c>
      <c r="E2471" s="50" t="n">
        <f aca="false">FilterOPk!C$37</f>
        <v>0</v>
      </c>
      <c r="F2471" s="50" t="n">
        <f aca="false">FilterOPk!D$37</f>
        <v>0</v>
      </c>
      <c r="G2471" s="50" t="n">
        <f aca="false">FilterOPk!E$37</f>
        <v>0</v>
      </c>
      <c r="H2471" s="50" t="n">
        <f aca="false">FilterOPk!F$37</f>
        <v>0</v>
      </c>
      <c r="I2471" s="50" t="n">
        <f aca="false">FilterOPk!G$37</f>
        <v>0</v>
      </c>
      <c r="J2471" s="50" t="n">
        <f aca="false">FilterOPk!H$37</f>
        <v>0</v>
      </c>
      <c r="K2471" s="50" t="n">
        <f aca="false">FilterOPk!I$37</f>
        <v>0</v>
      </c>
      <c r="L2471" s="50" t="n">
        <f aca="false">FilterOPk!J$37</f>
        <v>0</v>
      </c>
      <c r="M2471" s="50" t="n">
        <f aca="false">FilterOPk!K$37</f>
        <v>0</v>
      </c>
      <c r="N2471" s="50" t="n">
        <f aca="false">FilterOPk!L$37</f>
        <v>0</v>
      </c>
      <c r="O2471" s="50" t="n">
        <f aca="false">FilterOPk!M$37</f>
        <v>0</v>
      </c>
      <c r="P2471" s="50" t="n">
        <f aca="false">FilterOPk!N$37</f>
        <v>0</v>
      </c>
      <c r="Q2471" s="51" t="n">
        <f aca="false">FilterOPk!O$37</f>
        <v>0</v>
      </c>
    </row>
    <row r="2472" customFormat="false" ht="12.75" hidden="false" customHeight="false" outlineLevel="0" collapsed="false">
      <c r="B2472" s="85" t="str">
        <f aca="false">FilterOPk!A$38</f>
        <v>Tom May</v>
      </c>
      <c r="C2472" s="13" t="n">
        <f aca="false">C2471+1</f>
        <v>2471</v>
      </c>
      <c r="D2472" s="50" t="n">
        <f aca="false">FilterOPk!B$38</f>
        <v>0</v>
      </c>
      <c r="E2472" s="50" t="n">
        <f aca="false">FilterOPk!C$38</f>
        <v>0</v>
      </c>
      <c r="F2472" s="50" t="n">
        <f aca="false">FilterOPk!D$38</f>
        <v>0</v>
      </c>
      <c r="G2472" s="50" t="n">
        <f aca="false">FilterOPk!E$38</f>
        <v>0</v>
      </c>
      <c r="H2472" s="50" t="n">
        <f aca="false">FilterOPk!F$38</f>
        <v>0</v>
      </c>
      <c r="I2472" s="50" t="n">
        <f aca="false">FilterOPk!G$38</f>
        <v>0</v>
      </c>
      <c r="J2472" s="50" t="n">
        <f aca="false">FilterOPk!H$38</f>
        <v>0</v>
      </c>
      <c r="K2472" s="50" t="n">
        <f aca="false">FilterOPk!I$38</f>
        <v>0</v>
      </c>
      <c r="L2472" s="50" t="n">
        <f aca="false">FilterOPk!J$38</f>
        <v>0</v>
      </c>
      <c r="M2472" s="50" t="n">
        <f aca="false">FilterOPk!K$38</f>
        <v>0</v>
      </c>
      <c r="N2472" s="50" t="n">
        <f aca="false">FilterOPk!L$38</f>
        <v>0</v>
      </c>
      <c r="O2472" s="50" t="n">
        <f aca="false">FilterOPk!M$38</f>
        <v>0</v>
      </c>
      <c r="P2472" s="50" t="n">
        <f aca="false">FilterOPk!N$38</f>
        <v>0</v>
      </c>
      <c r="Q2472" s="51" t="n">
        <f aca="false">FilterOPk!O$38</f>
        <v>0</v>
      </c>
    </row>
    <row r="2473" customFormat="false" ht="12.75" hidden="false" customHeight="false" outlineLevel="0" collapsed="false">
      <c r="B2473" s="85" t="str">
        <f aca="false">FilterOPk!A$39</f>
        <v>Clint Dean</v>
      </c>
      <c r="C2473" s="13" t="n">
        <f aca="false">C2472+1</f>
        <v>2472</v>
      </c>
      <c r="D2473" s="50" t="n">
        <f aca="false">FilterOPk!B$39</f>
        <v>0</v>
      </c>
      <c r="E2473" s="50" t="n">
        <f aca="false">FilterOPk!C$39</f>
        <v>0</v>
      </c>
      <c r="F2473" s="50" t="n">
        <f aca="false">FilterOPk!D$39</f>
        <v>0</v>
      </c>
      <c r="G2473" s="50" t="n">
        <f aca="false">FilterOPk!E$39</f>
        <v>0</v>
      </c>
      <c r="H2473" s="50" t="n">
        <f aca="false">FilterOPk!F$39</f>
        <v>0</v>
      </c>
      <c r="I2473" s="50" t="n">
        <f aca="false">FilterOPk!G$39</f>
        <v>0</v>
      </c>
      <c r="J2473" s="50" t="n">
        <f aca="false">FilterOPk!H$39</f>
        <v>0</v>
      </c>
      <c r="K2473" s="50" t="n">
        <f aca="false">FilterOPk!I$39</f>
        <v>0</v>
      </c>
      <c r="L2473" s="50" t="n">
        <f aca="false">FilterOPk!J$39</f>
        <v>0</v>
      </c>
      <c r="M2473" s="50" t="n">
        <f aca="false">FilterOPk!K$39</f>
        <v>0</v>
      </c>
      <c r="N2473" s="50" t="n">
        <f aca="false">FilterOPk!L$39</f>
        <v>0</v>
      </c>
      <c r="O2473" s="50" t="n">
        <f aca="false">FilterOPk!M$39</f>
        <v>0</v>
      </c>
      <c r="P2473" s="50" t="n">
        <f aca="false">FilterOPk!N$39</f>
        <v>0</v>
      </c>
      <c r="Q2473" s="51" t="n">
        <f aca="false">FilterOPk!O$39</f>
        <v>0</v>
      </c>
    </row>
    <row r="2474" customFormat="false" ht="12.75" hidden="false" customHeight="false" outlineLevel="0" collapsed="false">
      <c r="B2474" s="85" t="str">
        <f aca="false">FilterOPk!A$40</f>
        <v>Rob Benson</v>
      </c>
      <c r="C2474" s="13" t="n">
        <f aca="false">C2473+1</f>
        <v>2473</v>
      </c>
      <c r="D2474" s="50" t="n">
        <f aca="false">FilterOPk!B$40</f>
        <v>0</v>
      </c>
      <c r="E2474" s="50" t="n">
        <f aca="false">FilterOPk!C$40</f>
        <v>0</v>
      </c>
      <c r="F2474" s="50" t="n">
        <f aca="false">FilterOPk!D$40</f>
        <v>0</v>
      </c>
      <c r="G2474" s="50" t="n">
        <f aca="false">FilterOPk!E$40</f>
        <v>0</v>
      </c>
      <c r="H2474" s="50" t="n">
        <f aca="false">FilterOPk!F$40</f>
        <v>0</v>
      </c>
      <c r="I2474" s="50" t="n">
        <f aca="false">FilterOPk!G$40</f>
        <v>0</v>
      </c>
      <c r="J2474" s="50" t="n">
        <f aca="false">FilterOPk!H$40</f>
        <v>0</v>
      </c>
      <c r="K2474" s="50" t="n">
        <f aca="false">FilterOPk!I$40</f>
        <v>0</v>
      </c>
      <c r="L2474" s="50" t="n">
        <f aca="false">FilterOPk!J$40</f>
        <v>0</v>
      </c>
      <c r="M2474" s="50" t="n">
        <f aca="false">FilterOPk!K$40</f>
        <v>0</v>
      </c>
      <c r="N2474" s="50" t="n">
        <f aca="false">FilterOPk!L$40</f>
        <v>0</v>
      </c>
      <c r="O2474" s="50" t="n">
        <f aca="false">FilterOPk!M$40</f>
        <v>0</v>
      </c>
      <c r="P2474" s="50" t="n">
        <f aca="false">FilterOPk!N$40</f>
        <v>0</v>
      </c>
      <c r="Q2474" s="51" t="n">
        <f aca="false">FilterOPk!O$40</f>
        <v>0</v>
      </c>
    </row>
    <row r="2475" customFormat="false" ht="12.75" hidden="false" customHeight="false" outlineLevel="0" collapsed="false">
      <c r="B2475" s="85" t="str">
        <f aca="false">FilterOPk!A$41</f>
        <v>Matt Lorenz</v>
      </c>
      <c r="C2475" s="13" t="n">
        <f aca="false">C2474+1</f>
        <v>2474</v>
      </c>
      <c r="D2475" s="50" t="n">
        <f aca="false">FilterOPk!B$41</f>
        <v>0</v>
      </c>
      <c r="E2475" s="50" t="n">
        <f aca="false">FilterOPk!C$41</f>
        <v>0</v>
      </c>
      <c r="F2475" s="50" t="n">
        <f aca="false">FilterOPk!D$41</f>
        <v>0</v>
      </c>
      <c r="G2475" s="50" t="n">
        <f aca="false">FilterOPk!E$41</f>
        <v>0</v>
      </c>
      <c r="H2475" s="50" t="n">
        <f aca="false">FilterOPk!F$41</f>
        <v>0</v>
      </c>
      <c r="I2475" s="50" t="n">
        <f aca="false">FilterOPk!G$41</f>
        <v>0</v>
      </c>
      <c r="J2475" s="50" t="n">
        <f aca="false">FilterOPk!H$41</f>
        <v>0</v>
      </c>
      <c r="K2475" s="50" t="n">
        <f aca="false">FilterOPk!I$41</f>
        <v>0</v>
      </c>
      <c r="L2475" s="50" t="n">
        <f aca="false">FilterOPk!J$41</f>
        <v>0</v>
      </c>
      <c r="M2475" s="50" t="n">
        <f aca="false">FilterOPk!K$41</f>
        <v>0</v>
      </c>
      <c r="N2475" s="50" t="n">
        <f aca="false">FilterOPk!L$41</f>
        <v>0</v>
      </c>
      <c r="O2475" s="50" t="n">
        <f aca="false">FilterOPk!M$41</f>
        <v>0</v>
      </c>
      <c r="P2475" s="50" t="n">
        <f aca="false">FilterOPk!N$41</f>
        <v>0</v>
      </c>
      <c r="Q2475" s="51" t="n">
        <f aca="false">FilterOPk!O$41</f>
        <v>0</v>
      </c>
    </row>
    <row r="2476" customFormat="false" ht="12.75" hidden="false" customHeight="false" outlineLevel="0" collapsed="false">
      <c r="B2476" s="85" t="str">
        <f aca="false">FilterOPk!A$42</f>
        <v>John Forney</v>
      </c>
      <c r="C2476" s="13" t="n">
        <f aca="false">C2475+1</f>
        <v>2475</v>
      </c>
      <c r="D2476" s="50" t="n">
        <f aca="false">FilterOPk!B$42</f>
        <v>0</v>
      </c>
      <c r="E2476" s="50" t="n">
        <f aca="false">FilterOPk!C$42</f>
        <v>0</v>
      </c>
      <c r="F2476" s="50" t="n">
        <f aca="false">FilterOPk!D$42</f>
        <v>0</v>
      </c>
      <c r="G2476" s="50" t="n">
        <f aca="false">FilterOPk!E$42</f>
        <v>0</v>
      </c>
      <c r="H2476" s="50" t="n">
        <f aca="false">FilterOPk!F$42</f>
        <v>0</v>
      </c>
      <c r="I2476" s="50" t="n">
        <f aca="false">FilterOPk!G$42</f>
        <v>0</v>
      </c>
      <c r="J2476" s="50" t="n">
        <f aca="false">FilterOPk!H$42</f>
        <v>0</v>
      </c>
      <c r="K2476" s="50" t="n">
        <f aca="false">FilterOPk!I$42</f>
        <v>0</v>
      </c>
      <c r="L2476" s="50" t="n">
        <f aca="false">FilterOPk!J$42</f>
        <v>0</v>
      </c>
      <c r="M2476" s="50" t="n">
        <f aca="false">FilterOPk!K$42</f>
        <v>0</v>
      </c>
      <c r="N2476" s="50" t="n">
        <f aca="false">FilterOPk!L$42</f>
        <v>0</v>
      </c>
      <c r="O2476" s="50" t="n">
        <f aca="false">FilterOPk!M$42</f>
        <v>0</v>
      </c>
      <c r="P2476" s="50" t="n">
        <f aca="false">FilterOPk!N$42</f>
        <v>0</v>
      </c>
      <c r="Q2476" s="51" t="n">
        <f aca="false">FilterOPk!O$42</f>
        <v>0</v>
      </c>
    </row>
    <row r="2477" customFormat="false" ht="12.75" hidden="false" customHeight="false" outlineLevel="0" collapsed="false">
      <c r="B2477" s="85" t="str">
        <f aca="false">FilterOPk!A$43</f>
        <v>Mike Carson</v>
      </c>
      <c r="C2477" s="13" t="n">
        <f aca="false">C2476+1</f>
        <v>2476</v>
      </c>
      <c r="D2477" s="50" t="n">
        <f aca="false">FilterOPk!B$43</f>
        <v>0</v>
      </c>
      <c r="E2477" s="50" t="n">
        <f aca="false">FilterOPk!C$43</f>
        <v>0</v>
      </c>
      <c r="F2477" s="50" t="n">
        <f aca="false">FilterOPk!D$43</f>
        <v>0</v>
      </c>
      <c r="G2477" s="50" t="n">
        <f aca="false">FilterOPk!E$43</f>
        <v>0</v>
      </c>
      <c r="H2477" s="50" t="n">
        <f aca="false">FilterOPk!F$43</f>
        <v>0</v>
      </c>
      <c r="I2477" s="50" t="n">
        <f aca="false">FilterOPk!G$43</f>
        <v>0</v>
      </c>
      <c r="J2477" s="50" t="n">
        <f aca="false">FilterOPk!H$43</f>
        <v>0</v>
      </c>
      <c r="K2477" s="50" t="n">
        <f aca="false">FilterOPk!I$43</f>
        <v>0</v>
      </c>
      <c r="L2477" s="50" t="n">
        <f aca="false">FilterOPk!J$43</f>
        <v>0</v>
      </c>
      <c r="M2477" s="50" t="n">
        <f aca="false">FilterOPk!K$43</f>
        <v>0</v>
      </c>
      <c r="N2477" s="50" t="n">
        <f aca="false">FilterOPk!L$43</f>
        <v>0</v>
      </c>
      <c r="O2477" s="50" t="n">
        <f aca="false">FilterOPk!M$43</f>
        <v>0</v>
      </c>
      <c r="P2477" s="50" t="n">
        <f aca="false">FilterOPk!N$43</f>
        <v>0</v>
      </c>
      <c r="Q2477" s="51" t="n">
        <f aca="false">FilterOPk!O$43</f>
        <v>0</v>
      </c>
    </row>
    <row r="2478" customFormat="false" ht="12.75" hidden="false" customHeight="false" outlineLevel="0" collapsed="false">
      <c r="B2478" s="85" t="str">
        <f aca="false">FilterOPk!A$44</f>
        <v>Chris Dorland</v>
      </c>
      <c r="C2478" s="13" t="n">
        <f aca="false">C2477+1</f>
        <v>2477</v>
      </c>
      <c r="D2478" s="50" t="n">
        <f aca="false">FilterOPk!B$44</f>
        <v>0</v>
      </c>
      <c r="E2478" s="50" t="n">
        <f aca="false">FilterOPk!C$44</f>
        <v>0</v>
      </c>
      <c r="F2478" s="50" t="n">
        <f aca="false">FilterOPk!D$44</f>
        <v>0</v>
      </c>
      <c r="G2478" s="50" t="n">
        <f aca="false">FilterOPk!E$44</f>
        <v>0</v>
      </c>
      <c r="H2478" s="50" t="n">
        <f aca="false">FilterOPk!F$44</f>
        <v>0</v>
      </c>
      <c r="I2478" s="50" t="n">
        <f aca="false">FilterOPk!G$44</f>
        <v>0</v>
      </c>
      <c r="J2478" s="50" t="n">
        <f aca="false">FilterOPk!H$44</f>
        <v>0</v>
      </c>
      <c r="K2478" s="50" t="n">
        <f aca="false">FilterOPk!I$44</f>
        <v>0</v>
      </c>
      <c r="L2478" s="50" t="n">
        <f aca="false">FilterOPk!J$44</f>
        <v>0</v>
      </c>
      <c r="M2478" s="50" t="n">
        <f aca="false">FilterOPk!K$44</f>
        <v>0</v>
      </c>
      <c r="N2478" s="50" t="n">
        <f aca="false">FilterOPk!L$44</f>
        <v>0</v>
      </c>
      <c r="O2478" s="50" t="n">
        <f aca="false">FilterOPk!M$44</f>
        <v>0</v>
      </c>
      <c r="P2478" s="50" t="n">
        <f aca="false">FilterOPk!N$44</f>
        <v>0</v>
      </c>
      <c r="Q2478" s="51" t="n">
        <f aca="false">FilterOPk!O$44</f>
        <v>0</v>
      </c>
    </row>
    <row r="2479" customFormat="false" ht="12.75" hidden="false" customHeight="false" outlineLevel="0" collapsed="false">
      <c r="B2479" s="85" t="str">
        <f aca="false">FilterOPk!A$45</f>
        <v>Jeff King</v>
      </c>
      <c r="C2479" s="13" t="n">
        <f aca="false">C2478+1</f>
        <v>2478</v>
      </c>
      <c r="D2479" s="50" t="n">
        <f aca="false">FilterOPk!B$45</f>
        <v>0</v>
      </c>
      <c r="E2479" s="50" t="n">
        <f aca="false">FilterOPk!C$45</f>
        <v>0</v>
      </c>
      <c r="F2479" s="50" t="n">
        <f aca="false">FilterOPk!D$45</f>
        <v>0</v>
      </c>
      <c r="G2479" s="50" t="n">
        <f aca="false">FilterOPk!E$45</f>
        <v>0</v>
      </c>
      <c r="H2479" s="50" t="n">
        <f aca="false">FilterOPk!F$45</f>
        <v>0</v>
      </c>
      <c r="I2479" s="50" t="n">
        <f aca="false">FilterOPk!G$45</f>
        <v>0</v>
      </c>
      <c r="J2479" s="50" t="n">
        <f aca="false">FilterOPk!H$45</f>
        <v>0</v>
      </c>
      <c r="K2479" s="50" t="n">
        <f aca="false">FilterOPk!I$45</f>
        <v>0</v>
      </c>
      <c r="L2479" s="50" t="n">
        <f aca="false">FilterOPk!J$45</f>
        <v>0</v>
      </c>
      <c r="M2479" s="50" t="n">
        <f aca="false">FilterOPk!K$45</f>
        <v>0</v>
      </c>
      <c r="N2479" s="50" t="n">
        <f aca="false">FilterOPk!L$45</f>
        <v>0</v>
      </c>
      <c r="O2479" s="50" t="n">
        <f aca="false">FilterOPk!M$45</f>
        <v>0</v>
      </c>
      <c r="P2479" s="50" t="n">
        <f aca="false">FilterOPk!N$45</f>
        <v>0</v>
      </c>
      <c r="Q2479" s="51" t="n">
        <f aca="false">FilterOPk!O$45</f>
        <v>0</v>
      </c>
    </row>
    <row r="2480" customFormat="false" ht="12.75" hidden="false" customHeight="false" outlineLevel="0" collapsed="false">
      <c r="B2480" s="85" t="n">
        <f aca="false">FilterOPk!A$46</f>
        <v>0</v>
      </c>
      <c r="C2480" s="13" t="n">
        <f aca="false">C2479+1</f>
        <v>2479</v>
      </c>
      <c r="D2480" s="50" t="n">
        <f aca="false">FilterOPk!B$46</f>
        <v>0</v>
      </c>
      <c r="E2480" s="50" t="n">
        <f aca="false">FilterOPk!C$46</f>
        <v>0</v>
      </c>
      <c r="F2480" s="50" t="n">
        <f aca="false">FilterOPk!D$46</f>
        <v>0</v>
      </c>
      <c r="G2480" s="50" t="n">
        <f aca="false">FilterOPk!E$46</f>
        <v>0</v>
      </c>
      <c r="H2480" s="50" t="n">
        <f aca="false">FilterOPk!F$46</f>
        <v>0</v>
      </c>
      <c r="I2480" s="50" t="n">
        <f aca="false">FilterOPk!G$46</f>
        <v>0</v>
      </c>
      <c r="J2480" s="50" t="n">
        <f aca="false">FilterOPk!H$46</f>
        <v>0</v>
      </c>
      <c r="K2480" s="50" t="n">
        <f aca="false">FilterOPk!I$46</f>
        <v>0</v>
      </c>
      <c r="L2480" s="50" t="n">
        <f aca="false">FilterOPk!J$46</f>
        <v>0</v>
      </c>
      <c r="M2480" s="50" t="n">
        <f aca="false">FilterOPk!K$46</f>
        <v>0</v>
      </c>
      <c r="N2480" s="50" t="n">
        <f aca="false">FilterOPk!L$46</f>
        <v>0</v>
      </c>
      <c r="O2480" s="50" t="n">
        <f aca="false">FilterOPk!M$46</f>
        <v>0</v>
      </c>
      <c r="P2480" s="50" t="n">
        <f aca="false">FilterOPk!N$46</f>
        <v>0</v>
      </c>
      <c r="Q2480" s="51" t="n">
        <f aca="false">FilterOPk!O$46</f>
        <v>0</v>
      </c>
    </row>
    <row r="2481" customFormat="false" ht="12.75" hidden="false" customHeight="false" outlineLevel="0" collapsed="false">
      <c r="B2481" s="87" t="n">
        <f aca="false">FilterOPk!A$47</f>
        <v>0</v>
      </c>
      <c r="C2481" s="64" t="n">
        <f aca="false">C2480+1</f>
        <v>2480</v>
      </c>
      <c r="D2481" s="54" t="n">
        <f aca="false">FilterOPk!B$47</f>
        <v>0</v>
      </c>
      <c r="E2481" s="54" t="n">
        <f aca="false">FilterOPk!C$47</f>
        <v>0</v>
      </c>
      <c r="F2481" s="54" t="n">
        <f aca="false">FilterOPk!D$47</f>
        <v>0</v>
      </c>
      <c r="G2481" s="54" t="n">
        <f aca="false">FilterOPk!E$47</f>
        <v>0</v>
      </c>
      <c r="H2481" s="54" t="n">
        <f aca="false">FilterOPk!F$47</f>
        <v>0</v>
      </c>
      <c r="I2481" s="54" t="n">
        <f aca="false">FilterOPk!G$47</f>
        <v>0</v>
      </c>
      <c r="J2481" s="54" t="n">
        <f aca="false">FilterOPk!H$47</f>
        <v>0</v>
      </c>
      <c r="K2481" s="54" t="n">
        <f aca="false">FilterOPk!I$47</f>
        <v>0</v>
      </c>
      <c r="L2481" s="54" t="n">
        <f aca="false">FilterOPk!J$47</f>
        <v>0</v>
      </c>
      <c r="M2481" s="54" t="n">
        <f aca="false">FilterOPk!K$47</f>
        <v>0</v>
      </c>
      <c r="N2481" s="54" t="n">
        <f aca="false">FilterOPk!L$47</f>
        <v>0</v>
      </c>
      <c r="O2481" s="54" t="n">
        <f aca="false">FilterOPk!M$47</f>
        <v>0</v>
      </c>
      <c r="P2481" s="54" t="n">
        <f aca="false">FilterOPk!N$47</f>
        <v>0</v>
      </c>
      <c r="Q2481" s="55" t="n">
        <f aca="false">FilterOPk!O$47</f>
        <v>0</v>
      </c>
    </row>
    <row r="2482" customFormat="false" ht="12.75" hidden="false" customHeight="false" outlineLevel="0" collapsed="false">
      <c r="A2482" s="0" t="n">
        <f aca="false">A2442+1</f>
        <v>63</v>
      </c>
      <c r="B2482" s="57" t="n">
        <f aca="false">FilterOPk!D$1</f>
        <v>36907</v>
      </c>
      <c r="C2482" s="58" t="n">
        <f aca="false">C2481+1</f>
        <v>2481</v>
      </c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83"/>
    </row>
    <row r="2483" customFormat="false" ht="12.75" hidden="false" customHeight="false" outlineLevel="0" collapsed="false">
      <c r="B2483" s="61"/>
      <c r="C2483" s="13" t="n">
        <f aca="false">C2482+1</f>
        <v>2482</v>
      </c>
      <c r="D2483" s="13"/>
      <c r="E2483" s="21" t="s">
        <v>5</v>
      </c>
      <c r="F2483" s="21" t="s">
        <v>6</v>
      </c>
      <c r="G2483" s="21" t="s">
        <v>7</v>
      </c>
      <c r="H2483" s="21" t="s">
        <v>8</v>
      </c>
      <c r="I2483" s="21" t="s">
        <v>9</v>
      </c>
      <c r="J2483" s="21" t="s">
        <v>10</v>
      </c>
      <c r="K2483" s="21" t="s">
        <v>11</v>
      </c>
      <c r="L2483" s="21" t="s">
        <v>12</v>
      </c>
      <c r="M2483" s="21" t="s">
        <v>13</v>
      </c>
      <c r="N2483" s="21" t="s">
        <v>14</v>
      </c>
      <c r="O2483" s="21" t="n">
        <v>2002</v>
      </c>
      <c r="P2483" s="21" t="s">
        <v>15</v>
      </c>
      <c r="Q2483" s="84" t="s">
        <v>16</v>
      </c>
    </row>
    <row r="2484" customFormat="false" ht="12.75" hidden="false" customHeight="false" outlineLevel="0" collapsed="false">
      <c r="B2484" s="85" t="str">
        <f aca="false">FilterOPk!A$9</f>
        <v>Power positions</v>
      </c>
      <c r="C2484" s="13" t="n">
        <f aca="false">C2483+1</f>
        <v>2483</v>
      </c>
      <c r="D2484" s="13" t="s">
        <v>4</v>
      </c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86"/>
    </row>
    <row r="2485" customFormat="false" ht="12.75" hidden="false" customHeight="false" outlineLevel="0" collapsed="false">
      <c r="B2485" s="85" t="str">
        <f aca="false">FilterOPk!A$10</f>
        <v>East Position</v>
      </c>
      <c r="C2485" s="13" t="n">
        <f aca="false">C2484+1</f>
        <v>2484</v>
      </c>
      <c r="D2485" s="50" t="n">
        <f aca="false">FilterOPk!B$10</f>
        <v>34784396.7946123</v>
      </c>
      <c r="E2485" s="50" t="n">
        <f aca="false">FilterOPk!C$10</f>
        <v>139428.68</v>
      </c>
      <c r="F2485" s="50" t="n">
        <f aca="false">FilterOPk!D$10</f>
        <v>244540.42</v>
      </c>
      <c r="G2485" s="50" t="n">
        <f aca="false">FilterOPk!E$10</f>
        <v>352018.99</v>
      </c>
      <c r="H2485" s="50" t="n">
        <f aca="false">FilterOPk!F$10</f>
        <v>454047.41</v>
      </c>
      <c r="I2485" s="50" t="n">
        <f aca="false">FilterOPk!G$10</f>
        <v>460700.87</v>
      </c>
      <c r="J2485" s="50" t="n">
        <f aca="false">FilterOPk!H$10</f>
        <v>371715.26</v>
      </c>
      <c r="K2485" s="50" t="n">
        <f aca="false">FilterOPk!I$10</f>
        <v>743238.67</v>
      </c>
      <c r="L2485" s="50" t="n">
        <f aca="false">FilterOPk!J$10</f>
        <v>433572.73</v>
      </c>
      <c r="M2485" s="50" t="n">
        <f aca="false">FilterOPk!K$10</f>
        <v>1264075.99</v>
      </c>
      <c r="N2485" s="50" t="n">
        <f aca="false">FilterOPk!L$10</f>
        <v>4463339.02</v>
      </c>
      <c r="O2485" s="50" t="n">
        <f aca="false">FilterOPk!M$10</f>
        <v>-232298.41</v>
      </c>
      <c r="P2485" s="50" t="n">
        <f aca="false">FilterOPk!N$10</f>
        <v>1174384.84</v>
      </c>
      <c r="Q2485" s="51" t="n">
        <f aca="false">FilterOPk!O$10</f>
        <v>5405425.45</v>
      </c>
    </row>
    <row r="2486" customFormat="false" ht="12.75" hidden="false" customHeight="false" outlineLevel="0" collapsed="false">
      <c r="B2486" s="85" t="str">
        <f aca="false">FilterOPk!A$11</f>
        <v>East Power Mgmt</v>
      </c>
      <c r="C2486" s="13" t="n">
        <f aca="false">C2485+1</f>
        <v>2485</v>
      </c>
      <c r="D2486" s="50" t="n">
        <f aca="false">FilterOPk!B$11</f>
        <v>7547347.04451418</v>
      </c>
      <c r="E2486" s="50" t="n">
        <f aca="false">FilterOPk!C$11</f>
        <v>0</v>
      </c>
      <c r="F2486" s="50" t="n">
        <f aca="false">FilterOPk!D$11</f>
        <v>0</v>
      </c>
      <c r="G2486" s="50" t="n">
        <f aca="false">FilterOPk!E$11</f>
        <v>0</v>
      </c>
      <c r="H2486" s="50" t="n">
        <f aca="false">FilterOPk!F$11</f>
        <v>0</v>
      </c>
      <c r="I2486" s="50" t="n">
        <f aca="false">FilterOPk!G$11</f>
        <v>0</v>
      </c>
      <c r="J2486" s="50" t="n">
        <f aca="false">FilterOPk!H$11</f>
        <v>0</v>
      </c>
      <c r="K2486" s="50" t="n">
        <f aca="false">FilterOPk!I$11</f>
        <v>0</v>
      </c>
      <c r="L2486" s="50" t="n">
        <f aca="false">FilterOPk!J$11</f>
        <v>0</v>
      </c>
      <c r="M2486" s="50" t="n">
        <f aca="false">FilterOPk!K$11</f>
        <v>0</v>
      </c>
      <c r="N2486" s="50" t="n">
        <f aca="false">FilterOPk!L$11</f>
        <v>0</v>
      </c>
      <c r="O2486" s="50" t="n">
        <f aca="false">FilterOPk!M$11</f>
        <v>0</v>
      </c>
      <c r="P2486" s="50" t="n">
        <f aca="false">FilterOPk!N$11</f>
        <v>0</v>
      </c>
      <c r="Q2486" s="51" t="n">
        <f aca="false">FilterOPk!O$11</f>
        <v>0</v>
      </c>
    </row>
    <row r="2487" customFormat="false" ht="12.75" hidden="false" customHeight="false" outlineLevel="0" collapsed="false">
      <c r="B2487" s="85" t="str">
        <f aca="false">FilterOPk!A$12</f>
        <v>Long Term Options</v>
      </c>
      <c r="C2487" s="13" t="n">
        <f aca="false">C2486+1</f>
        <v>2486</v>
      </c>
      <c r="D2487" s="50" t="n">
        <f aca="false">FilterOPk!B$12</f>
        <v>0</v>
      </c>
      <c r="E2487" s="50" t="n">
        <f aca="false">FilterOPk!C$12</f>
        <v>0</v>
      </c>
      <c r="F2487" s="50" t="n">
        <f aca="false">FilterOPk!D$12</f>
        <v>0</v>
      </c>
      <c r="G2487" s="50" t="n">
        <f aca="false">FilterOPk!E$12</f>
        <v>0</v>
      </c>
      <c r="H2487" s="50" t="n">
        <f aca="false">FilterOPk!F$12</f>
        <v>0</v>
      </c>
      <c r="I2487" s="50" t="n">
        <f aca="false">FilterOPk!G$12</f>
        <v>0</v>
      </c>
      <c r="J2487" s="50" t="n">
        <f aca="false">FilterOPk!H$12</f>
        <v>0</v>
      </c>
      <c r="K2487" s="50" t="n">
        <f aca="false">FilterOPk!I$12</f>
        <v>0</v>
      </c>
      <c r="L2487" s="50" t="n">
        <f aca="false">FilterOPk!J$12</f>
        <v>0</v>
      </c>
      <c r="M2487" s="50" t="n">
        <f aca="false">FilterOPk!K$12</f>
        <v>0</v>
      </c>
      <c r="N2487" s="50" t="n">
        <f aca="false">FilterOPk!L$12</f>
        <v>0</v>
      </c>
      <c r="O2487" s="50" t="n">
        <f aca="false">FilterOPk!M$12</f>
        <v>0</v>
      </c>
      <c r="P2487" s="50" t="n">
        <f aca="false">FilterOPk!N$12</f>
        <v>0</v>
      </c>
      <c r="Q2487" s="51" t="n">
        <f aca="false">FilterOPk!O$12</f>
        <v>0</v>
      </c>
    </row>
    <row r="2488" customFormat="false" ht="12.75" hidden="false" customHeight="false" outlineLevel="0" collapsed="false">
      <c r="B2488" s="85" t="str">
        <f aca="false">FilterOPk!A$13</f>
        <v>LT-MIDWEST</v>
      </c>
      <c r="C2488" s="13" t="n">
        <f aca="false">C2487+1</f>
        <v>2487</v>
      </c>
      <c r="D2488" s="50" t="n">
        <f aca="false">FilterOPk!B$13</f>
        <v>7151089.47366245</v>
      </c>
      <c r="E2488" s="50" t="n">
        <f aca="false">FilterOPk!C$13</f>
        <v>36317.39</v>
      </c>
      <c r="F2488" s="50" t="n">
        <f aca="false">FilterOPk!D$13</f>
        <v>95142.77</v>
      </c>
      <c r="G2488" s="50" t="n">
        <f aca="false">FilterOPk!E$13</f>
        <v>106523.31</v>
      </c>
      <c r="H2488" s="50" t="n">
        <f aca="false">FilterOPk!F$13</f>
        <v>103615.07</v>
      </c>
      <c r="I2488" s="50" t="n">
        <f aca="false">FilterOPk!G$13</f>
        <v>106049.09</v>
      </c>
      <c r="J2488" s="50" t="n">
        <f aca="false">FilterOPk!H$13</f>
        <v>78310</v>
      </c>
      <c r="K2488" s="50" t="n">
        <f aca="false">FilterOPk!I$13</f>
        <v>160210.16</v>
      </c>
      <c r="L2488" s="50" t="n">
        <f aca="false">FilterOPk!J$13</f>
        <v>108136.49</v>
      </c>
      <c r="M2488" s="50" t="n">
        <f aca="false">FilterOPk!K$13</f>
        <v>312653.19</v>
      </c>
      <c r="N2488" s="50" t="n">
        <f aca="false">FilterOPk!L$13</f>
        <v>1106957.47</v>
      </c>
      <c r="O2488" s="50" t="n">
        <f aca="false">FilterOPk!M$13</f>
        <v>-124610.37</v>
      </c>
      <c r="P2488" s="50" t="n">
        <f aca="false">FilterOPk!N$13</f>
        <v>893459.31</v>
      </c>
      <c r="Q2488" s="51" t="n">
        <f aca="false">FilterOPk!O$13</f>
        <v>1875806.41</v>
      </c>
    </row>
    <row r="2489" customFormat="false" ht="12.75" hidden="false" customHeight="false" outlineLevel="0" collapsed="false">
      <c r="B2489" s="85" t="str">
        <f aca="false">FilterOPk!A$14</f>
        <v>ST-ECAR</v>
      </c>
      <c r="C2489" s="13" t="n">
        <f aca="false">C2488+1</f>
        <v>2488</v>
      </c>
      <c r="D2489" s="50" t="n">
        <f aca="false">FilterOPk!B$14</f>
        <v>238101.441960815</v>
      </c>
      <c r="E2489" s="50" t="n">
        <f aca="false">FilterOPk!C$14</f>
        <v>0</v>
      </c>
      <c r="F2489" s="50" t="n">
        <f aca="false">FilterOPk!D$14</f>
        <v>0</v>
      </c>
      <c r="G2489" s="50" t="n">
        <f aca="false">FilterOPk!E$14</f>
        <v>0</v>
      </c>
      <c r="H2489" s="50" t="n">
        <f aca="false">FilterOPk!F$14</f>
        <v>0</v>
      </c>
      <c r="I2489" s="50" t="n">
        <f aca="false">FilterOPk!G$14</f>
        <v>0</v>
      </c>
      <c r="J2489" s="50" t="n">
        <f aca="false">FilterOPk!H$14</f>
        <v>0</v>
      </c>
      <c r="K2489" s="50" t="n">
        <f aca="false">FilterOPk!I$14</f>
        <v>0</v>
      </c>
      <c r="L2489" s="50" t="n">
        <f aca="false">FilterOPk!J$14</f>
        <v>0</v>
      </c>
      <c r="M2489" s="50" t="n">
        <f aca="false">FilterOPk!K$14</f>
        <v>0</v>
      </c>
      <c r="N2489" s="50" t="n">
        <f aca="false">FilterOPk!L$14</f>
        <v>0</v>
      </c>
      <c r="O2489" s="50" t="n">
        <f aca="false">FilterOPk!M$14</f>
        <v>0</v>
      </c>
      <c r="P2489" s="50" t="n">
        <f aca="false">FilterOPk!N$14</f>
        <v>0</v>
      </c>
      <c r="Q2489" s="51" t="n">
        <f aca="false">FilterOPk!O$14</f>
        <v>0</v>
      </c>
    </row>
    <row r="2490" customFormat="false" ht="12.75" hidden="false" customHeight="false" outlineLevel="0" collapsed="false">
      <c r="B2490" s="85" t="str">
        <f aca="false">FilterOPk!A$15</f>
        <v>ST- MAPP</v>
      </c>
      <c r="C2490" s="13" t="n">
        <f aca="false">C2489+1</f>
        <v>2489</v>
      </c>
      <c r="D2490" s="50" t="n">
        <f aca="false">FilterOPk!B$15</f>
        <v>254636.614020626</v>
      </c>
      <c r="E2490" s="50" t="n">
        <f aca="false">FilterOPk!C$15</f>
        <v>-1590.85</v>
      </c>
      <c r="F2490" s="50" t="n">
        <f aca="false">FilterOPk!D$15</f>
        <v>-3167.72</v>
      </c>
      <c r="G2490" s="50" t="n">
        <f aca="false">FilterOPk!E$15</f>
        <v>-3546.79</v>
      </c>
      <c r="H2490" s="50" t="n">
        <f aca="false">FilterOPk!F$15</f>
        <v>-3530.89</v>
      </c>
      <c r="I2490" s="50" t="n">
        <f aca="false">FilterOPk!G$15</f>
        <v>0</v>
      </c>
      <c r="J2490" s="50" t="n">
        <f aca="false">FilterOPk!H$15</f>
        <v>0</v>
      </c>
      <c r="K2490" s="50" t="n">
        <f aca="false">FilterOPk!I$15</f>
        <v>0</v>
      </c>
      <c r="L2490" s="50" t="n">
        <f aca="false">FilterOPk!J$15</f>
        <v>0</v>
      </c>
      <c r="M2490" s="50" t="n">
        <f aca="false">FilterOPk!K$15</f>
        <v>0</v>
      </c>
      <c r="N2490" s="50" t="n">
        <f aca="false">FilterOPk!L$15</f>
        <v>-11836.25</v>
      </c>
      <c r="O2490" s="50" t="n">
        <f aca="false">FilterOPk!M$15</f>
        <v>0</v>
      </c>
      <c r="P2490" s="50" t="n">
        <f aca="false">FilterOPk!N$15</f>
        <v>0</v>
      </c>
      <c r="Q2490" s="51" t="n">
        <f aca="false">FilterOPk!O$15</f>
        <v>-11836.25</v>
      </c>
    </row>
    <row r="2491" customFormat="false" ht="12.75" hidden="false" customHeight="false" outlineLevel="0" collapsed="false">
      <c r="B2491" s="85" t="str">
        <f aca="false">FilterOPk!A$16</f>
        <v>ST- MAIN</v>
      </c>
      <c r="C2491" s="13" t="n">
        <f aca="false">C2490+1</f>
        <v>2490</v>
      </c>
      <c r="D2491" s="50" t="n">
        <f aca="false">FilterOPk!B$16</f>
        <v>694293.253349893</v>
      </c>
      <c r="E2491" s="50" t="n">
        <f aca="false">FilterOPk!C$16</f>
        <v>0</v>
      </c>
      <c r="F2491" s="50" t="n">
        <f aca="false">FilterOPk!D$16</f>
        <v>0</v>
      </c>
      <c r="G2491" s="50" t="n">
        <f aca="false">FilterOPk!E$16</f>
        <v>0</v>
      </c>
      <c r="H2491" s="50" t="n">
        <f aca="false">FilterOPk!F$16</f>
        <v>0</v>
      </c>
      <c r="I2491" s="50" t="n">
        <f aca="false">FilterOPk!G$16</f>
        <v>0</v>
      </c>
      <c r="J2491" s="50" t="n">
        <f aca="false">FilterOPk!H$16</f>
        <v>0</v>
      </c>
      <c r="K2491" s="50" t="n">
        <f aca="false">FilterOPk!I$16</f>
        <v>0</v>
      </c>
      <c r="L2491" s="50" t="n">
        <f aca="false">FilterOPk!J$16</f>
        <v>0</v>
      </c>
      <c r="M2491" s="50" t="n">
        <f aca="false">FilterOPk!K$16</f>
        <v>0</v>
      </c>
      <c r="N2491" s="50" t="n">
        <f aca="false">FilterOPk!L$16</f>
        <v>0</v>
      </c>
      <c r="O2491" s="50" t="n">
        <f aca="false">FilterOPk!M$16</f>
        <v>0</v>
      </c>
      <c r="P2491" s="50" t="n">
        <f aca="false">FilterOPk!N$16</f>
        <v>0</v>
      </c>
      <c r="Q2491" s="51" t="n">
        <f aca="false">FilterOPk!O$16</f>
        <v>0</v>
      </c>
    </row>
    <row r="2492" customFormat="false" ht="12.75" hidden="false" customHeight="false" outlineLevel="0" collapsed="false">
      <c r="B2492" s="85" t="str">
        <f aca="false">FilterOPk!A$17</f>
        <v>MW-ANALYST</v>
      </c>
      <c r="C2492" s="13" t="n">
        <f aca="false">C2491+1</f>
        <v>2491</v>
      </c>
      <c r="D2492" s="50" t="n">
        <f aca="false">FilterOPk!B$17</f>
        <v>0</v>
      </c>
      <c r="E2492" s="50" t="n">
        <f aca="false">FilterOPk!C$17</f>
        <v>0</v>
      </c>
      <c r="F2492" s="50" t="n">
        <f aca="false">FilterOPk!D$17</f>
        <v>0</v>
      </c>
      <c r="G2492" s="50" t="n">
        <f aca="false">FilterOPk!E$17</f>
        <v>0</v>
      </c>
      <c r="H2492" s="50" t="n">
        <f aca="false">FilterOPk!F$17</f>
        <v>0</v>
      </c>
      <c r="I2492" s="50" t="n">
        <f aca="false">FilterOPk!G$17</f>
        <v>0</v>
      </c>
      <c r="J2492" s="50" t="n">
        <f aca="false">FilterOPk!H$17</f>
        <v>0</v>
      </c>
      <c r="K2492" s="50" t="n">
        <f aca="false">FilterOPk!I$17</f>
        <v>0</v>
      </c>
      <c r="L2492" s="50" t="n">
        <f aca="false">FilterOPk!J$17</f>
        <v>0</v>
      </c>
      <c r="M2492" s="50" t="n">
        <f aca="false">FilterOPk!K$17</f>
        <v>0</v>
      </c>
      <c r="N2492" s="50" t="n">
        <f aca="false">FilterOPk!L$17</f>
        <v>0</v>
      </c>
      <c r="O2492" s="50" t="n">
        <f aca="false">FilterOPk!M$17</f>
        <v>0</v>
      </c>
      <c r="P2492" s="50" t="n">
        <f aca="false">FilterOPk!N$17</f>
        <v>0</v>
      </c>
      <c r="Q2492" s="51" t="n">
        <f aca="false">FilterOPk!O$17</f>
        <v>0</v>
      </c>
    </row>
    <row r="2493" customFormat="false" ht="12.75" hidden="false" customHeight="false" outlineLevel="0" collapsed="false">
      <c r="B2493" s="85" t="str">
        <f aca="false">FilterOPk!A$18</f>
        <v>LT-NE</v>
      </c>
      <c r="C2493" s="13" t="n">
        <f aca="false">C2492+1</f>
        <v>2492</v>
      </c>
      <c r="D2493" s="50" t="n">
        <f aca="false">FilterOPk!B$18</f>
        <v>6187311.37539291</v>
      </c>
      <c r="E2493" s="50" t="n">
        <f aca="false">FilterOPk!C$18</f>
        <v>38662.79</v>
      </c>
      <c r="F2493" s="50" t="n">
        <f aca="false">FilterOPk!D$18</f>
        <v>89522.8</v>
      </c>
      <c r="G2493" s="50" t="n">
        <f aca="false">FilterOPk!E$18</f>
        <v>158536.19</v>
      </c>
      <c r="H2493" s="50" t="n">
        <f aca="false">FilterOPk!F$18</f>
        <v>261849.24</v>
      </c>
      <c r="I2493" s="50" t="n">
        <f aca="false">FilterOPk!G$18</f>
        <v>291708.83</v>
      </c>
      <c r="J2493" s="50" t="n">
        <f aca="false">FilterOPk!H$18</f>
        <v>228360.42</v>
      </c>
      <c r="K2493" s="50" t="n">
        <f aca="false">FilterOPk!I$18</f>
        <v>445432.42</v>
      </c>
      <c r="L2493" s="50" t="n">
        <f aca="false">FilterOPk!J$18</f>
        <v>266345.8</v>
      </c>
      <c r="M2493" s="50" t="n">
        <f aca="false">FilterOPk!K$18</f>
        <v>801315.09</v>
      </c>
      <c r="N2493" s="50" t="n">
        <f aca="false">FilterOPk!L$18</f>
        <v>2581733.58</v>
      </c>
      <c r="O2493" s="50" t="n">
        <f aca="false">FilterOPk!M$18</f>
        <v>-636932.37</v>
      </c>
      <c r="P2493" s="50" t="n">
        <f aca="false">FilterOPk!N$18</f>
        <v>-2303942.42</v>
      </c>
      <c r="Q2493" s="51" t="n">
        <f aca="false">FilterOPk!O$18</f>
        <v>-359141.210000001</v>
      </c>
    </row>
    <row r="2494" customFormat="false" ht="12.75" hidden="false" customHeight="false" outlineLevel="0" collapsed="false">
      <c r="B2494" s="85" t="str">
        <f aca="false">FilterOPk!A$19</f>
        <v>LT-PJM</v>
      </c>
      <c r="C2494" s="13" t="n">
        <f aca="false">C2493+1</f>
        <v>2493</v>
      </c>
      <c r="D2494" s="50" t="n">
        <f aca="false">FilterOPk!B$19</f>
        <v>1818236.42109565</v>
      </c>
      <c r="E2494" s="50" t="n">
        <f aca="false">FilterOPk!C$19</f>
        <v>0</v>
      </c>
      <c r="F2494" s="50" t="n">
        <f aca="false">FilterOPk!D$19</f>
        <v>19402.28</v>
      </c>
      <c r="G2494" s="50" t="n">
        <f aca="false">FilterOPk!E$19</f>
        <v>57930.92</v>
      </c>
      <c r="H2494" s="50" t="n">
        <f aca="false">FilterOPk!F$19</f>
        <v>59436.7</v>
      </c>
      <c r="I2494" s="50" t="n">
        <f aca="false">FilterOPk!G$19</f>
        <v>19136.52</v>
      </c>
      <c r="J2494" s="50" t="n">
        <f aca="false">FilterOPk!H$19</f>
        <v>18664.41</v>
      </c>
      <c r="K2494" s="50" t="n">
        <f aca="false">FilterOPk!I$19</f>
        <v>33608.82</v>
      </c>
      <c r="L2494" s="50" t="n">
        <f aca="false">FilterOPk!J$19</f>
        <v>20867.53</v>
      </c>
      <c r="M2494" s="50" t="n">
        <f aca="false">FilterOPk!K$19</f>
        <v>56340.86</v>
      </c>
      <c r="N2494" s="50" t="n">
        <f aca="false">FilterOPk!L$19</f>
        <v>285388.04</v>
      </c>
      <c r="O2494" s="50" t="n">
        <f aca="false">FilterOPk!M$19</f>
        <v>-1975.43</v>
      </c>
      <c r="P2494" s="50" t="n">
        <f aca="false">FilterOPk!N$19</f>
        <v>-179963.06</v>
      </c>
      <c r="Q2494" s="51" t="n">
        <f aca="false">FilterOPk!O$19</f>
        <v>103449.55</v>
      </c>
    </row>
    <row r="2495" customFormat="false" ht="12.75" hidden="false" customHeight="false" outlineLevel="0" collapsed="false">
      <c r="B2495" s="85" t="str">
        <f aca="false">FilterOPk!A$20</f>
        <v>LT- NY</v>
      </c>
      <c r="C2495" s="13" t="n">
        <f aca="false">C2494+1</f>
        <v>2494</v>
      </c>
      <c r="D2495" s="50" t="n">
        <f aca="false">FilterOPk!B$20</f>
        <v>0</v>
      </c>
      <c r="E2495" s="50" t="n">
        <f aca="false">FilterOPk!C$20</f>
        <v>-9128.22</v>
      </c>
      <c r="F2495" s="50" t="n">
        <f aca="false">FilterOPk!D$20</f>
        <v>-69725.26</v>
      </c>
      <c r="G2495" s="50" t="n">
        <f aca="false">FilterOPk!E$20</f>
        <v>0</v>
      </c>
      <c r="H2495" s="50" t="n">
        <f aca="false">FilterOPk!F$20</f>
        <v>0</v>
      </c>
      <c r="I2495" s="50" t="n">
        <f aca="false">FilterOPk!G$20</f>
        <v>0</v>
      </c>
      <c r="J2495" s="50" t="n">
        <f aca="false">FilterOPk!H$20</f>
        <v>0</v>
      </c>
      <c r="K2495" s="50" t="n">
        <f aca="false">FilterOPk!I$20</f>
        <v>0</v>
      </c>
      <c r="L2495" s="50" t="n">
        <f aca="false">FilterOPk!J$20</f>
        <v>0</v>
      </c>
      <c r="M2495" s="50" t="n">
        <f aca="false">FilterOPk!K$20</f>
        <v>0</v>
      </c>
      <c r="N2495" s="50" t="n">
        <f aca="false">FilterOPk!L$20</f>
        <v>-78853.48</v>
      </c>
      <c r="O2495" s="50" t="n">
        <f aca="false">FilterOPk!M$20</f>
        <v>0</v>
      </c>
      <c r="P2495" s="50" t="n">
        <f aca="false">FilterOPk!N$20</f>
        <v>12056.92</v>
      </c>
      <c r="Q2495" s="51" t="n">
        <f aca="false">FilterOPk!O$20</f>
        <v>-66796.56</v>
      </c>
    </row>
    <row r="2496" customFormat="false" ht="12.75" hidden="false" customHeight="false" outlineLevel="0" collapsed="false">
      <c r="B2496" s="85" t="str">
        <f aca="false">FilterOPk!A$21</f>
        <v>ST- PJM</v>
      </c>
      <c r="C2496" s="13" t="n">
        <f aca="false">C2495+1</f>
        <v>2495</v>
      </c>
      <c r="D2496" s="50" t="n">
        <f aca="false">FilterOPk!B$21</f>
        <v>1243093.71447674</v>
      </c>
      <c r="E2496" s="50" t="n">
        <f aca="false">FilterOPk!C$21</f>
        <v>13503.06</v>
      </c>
      <c r="F2496" s="50" t="n">
        <f aca="false">FilterOPk!D$21</f>
        <v>0</v>
      </c>
      <c r="G2496" s="50" t="n">
        <f aca="false">FilterOPk!E$21</f>
        <v>0</v>
      </c>
      <c r="H2496" s="50" t="n">
        <f aca="false">FilterOPk!F$21</f>
        <v>0</v>
      </c>
      <c r="I2496" s="50" t="n">
        <f aca="false">FilterOPk!G$21</f>
        <v>0</v>
      </c>
      <c r="J2496" s="50" t="n">
        <f aca="false">FilterOPk!H$21</f>
        <v>0</v>
      </c>
      <c r="K2496" s="50" t="n">
        <f aca="false">FilterOPk!I$21</f>
        <v>0</v>
      </c>
      <c r="L2496" s="50" t="n">
        <f aca="false">FilterOPk!J$21</f>
        <v>0</v>
      </c>
      <c r="M2496" s="50" t="n">
        <f aca="false">FilterOPk!K$21</f>
        <v>0</v>
      </c>
      <c r="N2496" s="50" t="n">
        <f aca="false">FilterOPk!L$21</f>
        <v>13503.06</v>
      </c>
      <c r="O2496" s="50" t="n">
        <f aca="false">FilterOPk!M$21</f>
        <v>0</v>
      </c>
      <c r="P2496" s="50" t="n">
        <f aca="false">FilterOPk!N$21</f>
        <v>0</v>
      </c>
      <c r="Q2496" s="51" t="n">
        <f aca="false">FilterOPk!O$21</f>
        <v>13503.06</v>
      </c>
    </row>
    <row r="2497" customFormat="false" ht="12.75" hidden="false" customHeight="false" outlineLevel="0" collapsed="false">
      <c r="B2497" s="85" t="str">
        <f aca="false">FilterOPk!A$22</f>
        <v>ST- NENG</v>
      </c>
      <c r="C2497" s="13" t="n">
        <f aca="false">C2496+1</f>
        <v>2496</v>
      </c>
      <c r="D2497" s="50" t="n">
        <f aca="false">FilterOPk!B$22</f>
        <v>539719.375927685</v>
      </c>
      <c r="E2497" s="50" t="n">
        <f aca="false">FilterOPk!C$22</f>
        <v>17499.36</v>
      </c>
      <c r="F2497" s="50" t="n">
        <f aca="false">FilterOPk!D$22</f>
        <v>34844.91</v>
      </c>
      <c r="G2497" s="50" t="n">
        <f aca="false">FilterOPk!E$22</f>
        <v>0</v>
      </c>
      <c r="H2497" s="50" t="n">
        <f aca="false">FilterOPk!F$22</f>
        <v>0</v>
      </c>
      <c r="I2497" s="50" t="n">
        <f aca="false">FilterOPk!G$22</f>
        <v>0</v>
      </c>
      <c r="J2497" s="50" t="n">
        <f aca="false">FilterOPk!H$22</f>
        <v>0</v>
      </c>
      <c r="K2497" s="50" t="n">
        <f aca="false">FilterOPk!I$22</f>
        <v>0</v>
      </c>
      <c r="L2497" s="50" t="n">
        <f aca="false">FilterOPk!J$22</f>
        <v>0</v>
      </c>
      <c r="M2497" s="50" t="n">
        <f aca="false">FilterOPk!K$22</f>
        <v>0</v>
      </c>
      <c r="N2497" s="50" t="n">
        <f aca="false">FilterOPk!L$22</f>
        <v>52344.27</v>
      </c>
      <c r="O2497" s="50" t="n">
        <f aca="false">FilterOPk!M$22</f>
        <v>0</v>
      </c>
      <c r="P2497" s="50" t="n">
        <f aca="false">FilterOPk!N$22</f>
        <v>0</v>
      </c>
      <c r="Q2497" s="51" t="n">
        <f aca="false">FilterOPk!O$22</f>
        <v>52344.27</v>
      </c>
    </row>
    <row r="2498" customFormat="false" ht="12.75" hidden="false" customHeight="false" outlineLevel="0" collapsed="false">
      <c r="B2498" s="85" t="str">
        <f aca="false">FilterOPk!A$23</f>
        <v>ST- NY</v>
      </c>
      <c r="C2498" s="13" t="n">
        <f aca="false">C2497+1</f>
        <v>2497</v>
      </c>
      <c r="D2498" s="50" t="n">
        <f aca="false">FilterOPk!B$23</f>
        <v>251437.188425373</v>
      </c>
      <c r="E2498" s="50" t="n">
        <f aca="false">FilterOPk!C$23</f>
        <v>22663</v>
      </c>
      <c r="F2498" s="50" t="n">
        <f aca="false">FilterOPk!D$23</f>
        <v>52267.36</v>
      </c>
      <c r="G2498" s="50" t="n">
        <f aca="false">FilterOPk!E$23</f>
        <v>0</v>
      </c>
      <c r="H2498" s="50" t="n">
        <f aca="false">FilterOPk!F$23</f>
        <v>0</v>
      </c>
      <c r="I2498" s="50" t="n">
        <f aca="false">FilterOPk!G$23</f>
        <v>0</v>
      </c>
      <c r="J2498" s="50" t="n">
        <f aca="false">FilterOPk!H$23</f>
        <v>0</v>
      </c>
      <c r="K2498" s="50" t="n">
        <f aca="false">FilterOPk!I$23</f>
        <v>0</v>
      </c>
      <c r="L2498" s="50" t="n">
        <f aca="false">FilterOPk!J$23</f>
        <v>0</v>
      </c>
      <c r="M2498" s="50" t="n">
        <f aca="false">FilterOPk!K$23</f>
        <v>0</v>
      </c>
      <c r="N2498" s="50" t="n">
        <f aca="false">FilterOPk!L$23</f>
        <v>74930.36</v>
      </c>
      <c r="O2498" s="50" t="n">
        <f aca="false">FilterOPk!M$23</f>
        <v>0</v>
      </c>
      <c r="P2498" s="50" t="n">
        <f aca="false">FilterOPk!N$23</f>
        <v>0</v>
      </c>
      <c r="Q2498" s="51" t="n">
        <f aca="false">FilterOPk!O$23</f>
        <v>74930.36</v>
      </c>
    </row>
    <row r="2499" customFormat="false" ht="12.75" hidden="false" customHeight="false" outlineLevel="0" collapsed="false">
      <c r="B2499" s="85" t="str">
        <f aca="false">FilterOPk!A$24</f>
        <v>NE- PHYS</v>
      </c>
      <c r="C2499" s="13" t="n">
        <f aca="false">C2498+1</f>
        <v>2498</v>
      </c>
      <c r="D2499" s="50" t="n">
        <f aca="false">FilterOPk!B$24</f>
        <v>0</v>
      </c>
      <c r="E2499" s="50" t="n">
        <f aca="false">FilterOPk!C$24</f>
        <v>0</v>
      </c>
      <c r="F2499" s="50" t="n">
        <f aca="false">FilterOPk!D$24</f>
        <v>0</v>
      </c>
      <c r="G2499" s="50" t="n">
        <f aca="false">FilterOPk!E$24</f>
        <v>0</v>
      </c>
      <c r="H2499" s="50" t="n">
        <f aca="false">FilterOPk!F$24</f>
        <v>0</v>
      </c>
      <c r="I2499" s="50" t="n">
        <f aca="false">FilterOPk!G$24</f>
        <v>0</v>
      </c>
      <c r="J2499" s="50" t="n">
        <f aca="false">FilterOPk!H$24</f>
        <v>0</v>
      </c>
      <c r="K2499" s="50" t="n">
        <f aca="false">FilterOPk!I$24</f>
        <v>0</v>
      </c>
      <c r="L2499" s="50" t="n">
        <f aca="false">FilterOPk!J$24</f>
        <v>0</v>
      </c>
      <c r="M2499" s="50" t="n">
        <f aca="false">FilterOPk!K$24</f>
        <v>0</v>
      </c>
      <c r="N2499" s="50" t="n">
        <f aca="false">FilterOPk!L$24</f>
        <v>0</v>
      </c>
      <c r="O2499" s="50" t="n">
        <f aca="false">FilterOPk!M$24</f>
        <v>0</v>
      </c>
      <c r="P2499" s="50" t="n">
        <f aca="false">FilterOPk!N$24</f>
        <v>0</v>
      </c>
      <c r="Q2499" s="51" t="n">
        <f aca="false">FilterOPk!O$24</f>
        <v>0</v>
      </c>
    </row>
    <row r="2500" customFormat="false" ht="12.75" hidden="false" customHeight="false" outlineLevel="0" collapsed="false">
      <c r="B2500" s="85" t="str">
        <f aca="false">FilterOPk!A$25</f>
        <v>LT-Southeast</v>
      </c>
      <c r="C2500" s="13" t="n">
        <f aca="false">C2499+1</f>
        <v>2499</v>
      </c>
      <c r="D2500" s="50" t="n">
        <f aca="false">FilterOPk!B$25</f>
        <v>11411200.8859117</v>
      </c>
      <c r="E2500" s="50" t="n">
        <f aca="false">FilterOPk!C$25</f>
        <v>15825.82</v>
      </c>
      <c r="F2500" s="50" t="n">
        <f aca="false">FilterOPk!D$25</f>
        <v>13250</v>
      </c>
      <c r="G2500" s="50" t="n">
        <f aca="false">FilterOPk!E$25</f>
        <v>24924.1</v>
      </c>
      <c r="H2500" s="50" t="n">
        <f aca="false">FilterOPk!F$25</f>
        <v>24690.47</v>
      </c>
      <c r="I2500" s="50" t="n">
        <f aca="false">FilterOPk!G$25</f>
        <v>26774</v>
      </c>
      <c r="J2500" s="50" t="n">
        <f aca="false">FilterOPk!H$25</f>
        <v>26715</v>
      </c>
      <c r="K2500" s="50" t="n">
        <f aca="false">FilterOPk!I$25</f>
        <v>57358.83</v>
      </c>
      <c r="L2500" s="50" t="n">
        <f aca="false">FilterOPk!J$25</f>
        <v>26146</v>
      </c>
      <c r="M2500" s="50" t="n">
        <f aca="false">FilterOPk!K$25</f>
        <v>75355.31</v>
      </c>
      <c r="N2500" s="50" t="n">
        <f aca="false">FilterOPk!L$25</f>
        <v>291039.53</v>
      </c>
      <c r="O2500" s="50" t="n">
        <f aca="false">FilterOPk!M$25</f>
        <v>-122359</v>
      </c>
      <c r="P2500" s="50" t="n">
        <f aca="false">FilterOPk!N$25</f>
        <v>514428.17</v>
      </c>
      <c r="Q2500" s="51" t="n">
        <f aca="false">FilterOPk!O$25</f>
        <v>683108.7</v>
      </c>
    </row>
    <row r="2501" customFormat="false" ht="12.75" hidden="false" customHeight="false" outlineLevel="0" collapsed="false">
      <c r="B2501" s="85" t="str">
        <f aca="false">FilterOPk!A$26</f>
        <v>ST-SPP</v>
      </c>
      <c r="C2501" s="13" t="n">
        <f aca="false">C2500+1</f>
        <v>2500</v>
      </c>
      <c r="D2501" s="50" t="n">
        <f aca="false">FilterOPk!B$26</f>
        <v>52202.8773549933</v>
      </c>
      <c r="E2501" s="50" t="n">
        <f aca="false">FilterOPk!C$26</f>
        <v>0</v>
      </c>
      <c r="F2501" s="50" t="n">
        <f aca="false">FilterOPk!D$26</f>
        <v>0</v>
      </c>
      <c r="G2501" s="50" t="n">
        <f aca="false">FilterOPk!E$26</f>
        <v>0</v>
      </c>
      <c r="H2501" s="50" t="n">
        <f aca="false">FilterOPk!F$26</f>
        <v>0</v>
      </c>
      <c r="I2501" s="50" t="n">
        <f aca="false">FilterOPk!G$26</f>
        <v>0</v>
      </c>
      <c r="J2501" s="50" t="n">
        <f aca="false">FilterOPk!H$26</f>
        <v>0</v>
      </c>
      <c r="K2501" s="50" t="n">
        <f aca="false">FilterOPk!I$26</f>
        <v>0</v>
      </c>
      <c r="L2501" s="50" t="n">
        <f aca="false">FilterOPk!J$26</f>
        <v>0</v>
      </c>
      <c r="M2501" s="50" t="n">
        <f aca="false">FilterOPk!K$26</f>
        <v>0</v>
      </c>
      <c r="N2501" s="50" t="n">
        <f aca="false">FilterOPk!L$26</f>
        <v>0</v>
      </c>
      <c r="O2501" s="50" t="n">
        <f aca="false">FilterOPk!M$26</f>
        <v>0</v>
      </c>
      <c r="P2501" s="50" t="n">
        <f aca="false">FilterOPk!N$26</f>
        <v>0</v>
      </c>
      <c r="Q2501" s="51" t="n">
        <f aca="false">FilterOPk!O$26</f>
        <v>0</v>
      </c>
    </row>
    <row r="2502" customFormat="false" ht="12.75" hidden="false" customHeight="false" outlineLevel="0" collapsed="false">
      <c r="B2502" s="85" t="str">
        <f aca="false">FilterOPk!A$27</f>
        <v>ST-SERC</v>
      </c>
      <c r="C2502" s="13" t="n">
        <f aca="false">C2501+1</f>
        <v>2501</v>
      </c>
      <c r="D2502" s="50" t="n">
        <f aca="false">FilterOPk!B$27</f>
        <v>686881.973218232</v>
      </c>
      <c r="E2502" s="50" t="n">
        <f aca="false">FilterOPk!C$27</f>
        <v>0</v>
      </c>
      <c r="F2502" s="50" t="n">
        <f aca="false">FilterOPk!D$27</f>
        <v>0</v>
      </c>
      <c r="G2502" s="50" t="n">
        <f aca="false">FilterOPk!E$27</f>
        <v>0</v>
      </c>
      <c r="H2502" s="50" t="n">
        <f aca="false">FilterOPk!F$27</f>
        <v>0</v>
      </c>
      <c r="I2502" s="50" t="n">
        <f aca="false">FilterOPk!G$27</f>
        <v>0</v>
      </c>
      <c r="J2502" s="50" t="n">
        <f aca="false">FilterOPk!H$27</f>
        <v>0</v>
      </c>
      <c r="K2502" s="50" t="n">
        <f aca="false">FilterOPk!I$27</f>
        <v>0</v>
      </c>
      <c r="L2502" s="50" t="n">
        <f aca="false">FilterOPk!J$27</f>
        <v>0</v>
      </c>
      <c r="M2502" s="50" t="n">
        <f aca="false">FilterOPk!K$27</f>
        <v>0</v>
      </c>
      <c r="N2502" s="50" t="n">
        <f aca="false">FilterOPk!L$27</f>
        <v>0</v>
      </c>
      <c r="O2502" s="50" t="n">
        <f aca="false">FilterOPk!M$27</f>
        <v>0</v>
      </c>
      <c r="P2502" s="50" t="n">
        <f aca="false">FilterOPk!N$27</f>
        <v>0</v>
      </c>
      <c r="Q2502" s="51" t="n">
        <f aca="false">FilterOPk!O$27</f>
        <v>0</v>
      </c>
    </row>
    <row r="2503" customFormat="false" ht="12.75" hidden="false" customHeight="false" outlineLevel="0" collapsed="false">
      <c r="B2503" s="85" t="str">
        <f aca="false">FilterOPk!A$28</f>
        <v>LT- Texas</v>
      </c>
      <c r="C2503" s="13" t="n">
        <f aca="false">C2502+1</f>
        <v>2502</v>
      </c>
      <c r="D2503" s="50" t="n">
        <f aca="false">FilterOPk!B$28</f>
        <v>3826684.70313045</v>
      </c>
      <c r="E2503" s="50" t="n">
        <f aca="false">FilterOPk!C$28</f>
        <v>0</v>
      </c>
      <c r="F2503" s="50" t="n">
        <f aca="false">FilterOPk!D$28</f>
        <v>13003.28</v>
      </c>
      <c r="G2503" s="50" t="n">
        <f aca="false">FilterOPk!E$28</f>
        <v>7651.26</v>
      </c>
      <c r="H2503" s="50" t="n">
        <f aca="false">FilterOPk!F$28</f>
        <v>7986.82</v>
      </c>
      <c r="I2503" s="50" t="n">
        <f aca="false">FilterOPk!G$28</f>
        <v>17032.43</v>
      </c>
      <c r="J2503" s="50" t="n">
        <f aca="false">FilterOPk!H$28</f>
        <v>19665.43</v>
      </c>
      <c r="K2503" s="50" t="n">
        <f aca="false">FilterOPk!I$28</f>
        <v>46628.44</v>
      </c>
      <c r="L2503" s="50" t="n">
        <f aca="false">FilterOPk!J$28</f>
        <v>12076.91</v>
      </c>
      <c r="M2503" s="50" t="n">
        <f aca="false">FilterOPk!K$28</f>
        <v>18411.54</v>
      </c>
      <c r="N2503" s="50" t="n">
        <f aca="false">FilterOPk!L$28</f>
        <v>142456.11</v>
      </c>
      <c r="O2503" s="50" t="n">
        <f aca="false">FilterOPk!M$28</f>
        <v>653578.76</v>
      </c>
      <c r="P2503" s="50" t="n">
        <f aca="false">FilterOPk!N$28</f>
        <v>2238345.92</v>
      </c>
      <c r="Q2503" s="51" t="n">
        <f aca="false">FilterOPk!O$28</f>
        <v>3034380.79</v>
      </c>
    </row>
    <row r="2504" customFormat="false" ht="12.75" hidden="false" customHeight="false" outlineLevel="0" collapsed="false">
      <c r="B2504" s="85" t="str">
        <f aca="false">FilterOPk!A$29</f>
        <v>St- Texas</v>
      </c>
      <c r="C2504" s="13" t="n">
        <f aca="false">C2503+1</f>
        <v>2503</v>
      </c>
      <c r="D2504" s="50" t="n">
        <f aca="false">FilterOPk!B$29</f>
        <v>445563.239343252</v>
      </c>
      <c r="E2504" s="50" t="n">
        <f aca="false">FilterOPk!C$29</f>
        <v>5676.33</v>
      </c>
      <c r="F2504" s="50" t="n">
        <f aca="false">FilterOPk!D$29</f>
        <v>0</v>
      </c>
      <c r="G2504" s="50" t="n">
        <f aca="false">FilterOPk!E$29</f>
        <v>0</v>
      </c>
      <c r="H2504" s="50" t="n">
        <f aca="false">FilterOPk!F$29</f>
        <v>0</v>
      </c>
      <c r="I2504" s="50" t="n">
        <f aca="false">FilterOPk!G$29</f>
        <v>0</v>
      </c>
      <c r="J2504" s="50" t="n">
        <f aca="false">FilterOPk!H$29</f>
        <v>0</v>
      </c>
      <c r="K2504" s="50" t="n">
        <f aca="false">FilterOPk!I$29</f>
        <v>0</v>
      </c>
      <c r="L2504" s="50" t="n">
        <f aca="false">FilterOPk!J$29</f>
        <v>0</v>
      </c>
      <c r="M2504" s="50" t="n">
        <f aca="false">FilterOPk!K$29</f>
        <v>0</v>
      </c>
      <c r="N2504" s="50" t="n">
        <f aca="false">FilterOPk!L$29</f>
        <v>5676.33</v>
      </c>
      <c r="O2504" s="50" t="n">
        <f aca="false">FilterOPk!M$29</f>
        <v>0</v>
      </c>
      <c r="P2504" s="50" t="n">
        <f aca="false">FilterOPk!N$29</f>
        <v>0</v>
      </c>
      <c r="Q2504" s="51" t="n">
        <f aca="false">FilterOPk!O$29</f>
        <v>5676.33</v>
      </c>
    </row>
    <row r="2505" customFormat="false" ht="12.75" hidden="false" customHeight="false" outlineLevel="0" collapsed="false">
      <c r="B2505" s="85"/>
      <c r="C2505" s="13" t="n">
        <f aca="false">C2504+1</f>
        <v>2504</v>
      </c>
      <c r="D2505" s="50"/>
      <c r="E2505" s="50"/>
      <c r="F2505" s="50"/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1"/>
    </row>
    <row r="2506" customFormat="false" ht="12.75" hidden="false" customHeight="false" outlineLevel="0" collapsed="false">
      <c r="B2506" s="85" t="str">
        <f aca="false">FilterOPk!A$32</f>
        <v>Gas positions</v>
      </c>
      <c r="C2506" s="13" t="n">
        <f aca="false">C2505+1</f>
        <v>2505</v>
      </c>
      <c r="D2506" s="50" t="s">
        <v>4</v>
      </c>
      <c r="E2506" s="50"/>
      <c r="F2506" s="50"/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1"/>
    </row>
    <row r="2507" customFormat="false" ht="12.75" hidden="false" customHeight="false" outlineLevel="0" collapsed="false">
      <c r="B2507" s="85" t="str">
        <f aca="false">FilterOPk!A$33</f>
        <v>Kevin Presto</v>
      </c>
      <c r="C2507" s="13" t="n">
        <f aca="false">C2506+1</f>
        <v>2506</v>
      </c>
      <c r="D2507" s="50" t="n">
        <f aca="false">FilterOPk!B$33</f>
        <v>0</v>
      </c>
      <c r="E2507" s="50" t="n">
        <f aca="false">FilterOPk!C$33</f>
        <v>0</v>
      </c>
      <c r="F2507" s="50" t="n">
        <f aca="false">FilterOPk!D$33</f>
        <v>0</v>
      </c>
      <c r="G2507" s="50" t="n">
        <f aca="false">FilterOPk!E$33</f>
        <v>0</v>
      </c>
      <c r="H2507" s="50" t="n">
        <f aca="false">FilterOPk!F$33</f>
        <v>0</v>
      </c>
      <c r="I2507" s="50" t="n">
        <f aca="false">FilterOPk!G$33</f>
        <v>0</v>
      </c>
      <c r="J2507" s="50" t="n">
        <f aca="false">FilterOPk!H$33</f>
        <v>0</v>
      </c>
      <c r="K2507" s="50" t="n">
        <f aca="false">FilterOPk!I$33</f>
        <v>0</v>
      </c>
      <c r="L2507" s="50" t="n">
        <f aca="false">FilterOPk!J$33</f>
        <v>0</v>
      </c>
      <c r="M2507" s="50" t="n">
        <f aca="false">FilterOPk!K$33</f>
        <v>0</v>
      </c>
      <c r="N2507" s="50" t="n">
        <f aca="false">FilterOPk!L$33</f>
        <v>0</v>
      </c>
      <c r="O2507" s="50" t="n">
        <f aca="false">FilterOPk!M$33</f>
        <v>0</v>
      </c>
      <c r="P2507" s="50" t="n">
        <f aca="false">FilterOPk!N$33</f>
        <v>0</v>
      </c>
      <c r="Q2507" s="51" t="n">
        <f aca="false">FilterOPk!O$33</f>
        <v>0</v>
      </c>
    </row>
    <row r="2508" customFormat="false" ht="12.75" hidden="false" customHeight="false" outlineLevel="0" collapsed="false">
      <c r="B2508" s="85" t="str">
        <f aca="false">FilterOPk!A$34</f>
        <v>Fletcher Sturm</v>
      </c>
      <c r="C2508" s="13" t="n">
        <f aca="false">C2507+1</f>
        <v>2507</v>
      </c>
      <c r="D2508" s="50" t="n">
        <f aca="false">FilterOPk!B$34</f>
        <v>0</v>
      </c>
      <c r="E2508" s="50" t="n">
        <f aca="false">FilterOPk!C$34</f>
        <v>0</v>
      </c>
      <c r="F2508" s="50" t="n">
        <f aca="false">FilterOPk!D$34</f>
        <v>0</v>
      </c>
      <c r="G2508" s="50" t="n">
        <f aca="false">FilterOPk!E$34</f>
        <v>0</v>
      </c>
      <c r="H2508" s="50" t="n">
        <f aca="false">FilterOPk!F$34</f>
        <v>0</v>
      </c>
      <c r="I2508" s="50" t="n">
        <f aca="false">FilterOPk!G$34</f>
        <v>0</v>
      </c>
      <c r="J2508" s="50" t="n">
        <f aca="false">FilterOPk!H$34</f>
        <v>0</v>
      </c>
      <c r="K2508" s="50" t="n">
        <f aca="false">FilterOPk!I$34</f>
        <v>0</v>
      </c>
      <c r="L2508" s="50" t="n">
        <f aca="false">FilterOPk!J$34</f>
        <v>0</v>
      </c>
      <c r="M2508" s="50" t="n">
        <f aca="false">FilterOPk!K$34</f>
        <v>0</v>
      </c>
      <c r="N2508" s="50" t="n">
        <f aca="false">FilterOPk!L$34</f>
        <v>0</v>
      </c>
      <c r="O2508" s="50" t="n">
        <f aca="false">FilterOPk!M$34</f>
        <v>0</v>
      </c>
      <c r="P2508" s="50" t="n">
        <f aca="false">FilterOPk!N$34</f>
        <v>0</v>
      </c>
      <c r="Q2508" s="51" t="n">
        <f aca="false">FilterOPk!O$34</f>
        <v>0</v>
      </c>
    </row>
    <row r="2509" customFormat="false" ht="12.75" hidden="false" customHeight="false" outlineLevel="0" collapsed="false">
      <c r="B2509" s="85" t="str">
        <f aca="false">FilterOPk!A$35</f>
        <v>Doug Gilbert-Smith</v>
      </c>
      <c r="C2509" s="13" t="n">
        <f aca="false">C2508+1</f>
        <v>2508</v>
      </c>
      <c r="D2509" s="50" t="n">
        <f aca="false">FilterOPk!B$35</f>
        <v>0</v>
      </c>
      <c r="E2509" s="50" t="n">
        <f aca="false">FilterOPk!C$35</f>
        <v>0</v>
      </c>
      <c r="F2509" s="50" t="n">
        <f aca="false">FilterOPk!D$35</f>
        <v>0</v>
      </c>
      <c r="G2509" s="50" t="n">
        <f aca="false">FilterOPk!E$35</f>
        <v>0</v>
      </c>
      <c r="H2509" s="50" t="n">
        <f aca="false">FilterOPk!F$35</f>
        <v>0</v>
      </c>
      <c r="I2509" s="50" t="n">
        <f aca="false">FilterOPk!G$35</f>
        <v>0</v>
      </c>
      <c r="J2509" s="50" t="n">
        <f aca="false">FilterOPk!H$35</f>
        <v>0</v>
      </c>
      <c r="K2509" s="50" t="n">
        <f aca="false">FilterOPk!I$35</f>
        <v>0</v>
      </c>
      <c r="L2509" s="50" t="n">
        <f aca="false">FilterOPk!J$35</f>
        <v>0</v>
      </c>
      <c r="M2509" s="50" t="n">
        <f aca="false">FilterOPk!K$35</f>
        <v>0</v>
      </c>
      <c r="N2509" s="50" t="n">
        <f aca="false">FilterOPk!L$35</f>
        <v>0</v>
      </c>
      <c r="O2509" s="50" t="n">
        <f aca="false">FilterOPk!M$35</f>
        <v>0</v>
      </c>
      <c r="P2509" s="50" t="n">
        <f aca="false">FilterOPk!N$35</f>
        <v>0</v>
      </c>
      <c r="Q2509" s="51" t="n">
        <f aca="false">FilterOPk!O$35</f>
        <v>0</v>
      </c>
    </row>
    <row r="2510" customFormat="false" ht="12.75" hidden="false" customHeight="false" outlineLevel="0" collapsed="false">
      <c r="B2510" s="85" t="str">
        <f aca="false">FilterOPk!A$36</f>
        <v>Rogers Herndon</v>
      </c>
      <c r="C2510" s="13" t="n">
        <f aca="false">C2509+1</f>
        <v>2509</v>
      </c>
      <c r="D2510" s="50" t="n">
        <f aca="false">FilterOPk!B$36</f>
        <v>0</v>
      </c>
      <c r="E2510" s="50" t="n">
        <f aca="false">FilterOPk!C$36</f>
        <v>0</v>
      </c>
      <c r="F2510" s="50" t="n">
        <f aca="false">FilterOPk!D$36</f>
        <v>0</v>
      </c>
      <c r="G2510" s="50" t="n">
        <f aca="false">FilterOPk!E$36</f>
        <v>0</v>
      </c>
      <c r="H2510" s="50" t="n">
        <f aca="false">FilterOPk!F$36</f>
        <v>0</v>
      </c>
      <c r="I2510" s="50" t="n">
        <f aca="false">FilterOPk!G$36</f>
        <v>0</v>
      </c>
      <c r="J2510" s="50" t="n">
        <f aca="false">FilterOPk!H$36</f>
        <v>0</v>
      </c>
      <c r="K2510" s="50" t="n">
        <f aca="false">FilterOPk!I$36</f>
        <v>0</v>
      </c>
      <c r="L2510" s="50" t="n">
        <f aca="false">FilterOPk!J$36</f>
        <v>0</v>
      </c>
      <c r="M2510" s="50" t="n">
        <f aca="false">FilterOPk!K$36</f>
        <v>0</v>
      </c>
      <c r="N2510" s="50" t="n">
        <f aca="false">FilterOPk!L$36</f>
        <v>0</v>
      </c>
      <c r="O2510" s="50" t="n">
        <f aca="false">FilterOPk!M$36</f>
        <v>0</v>
      </c>
      <c r="P2510" s="50" t="n">
        <f aca="false">FilterOPk!N$36</f>
        <v>0</v>
      </c>
      <c r="Q2510" s="51" t="n">
        <f aca="false">FilterOPk!O$36</f>
        <v>0</v>
      </c>
    </row>
    <row r="2511" customFormat="false" ht="12.75" hidden="false" customHeight="false" outlineLevel="0" collapsed="false">
      <c r="B2511" s="85" t="str">
        <f aca="false">FilterOPk!A$37</f>
        <v>Dana Davis</v>
      </c>
      <c r="C2511" s="13" t="n">
        <f aca="false">C2510+1</f>
        <v>2510</v>
      </c>
      <c r="D2511" s="50" t="n">
        <f aca="false">FilterOPk!B$37</f>
        <v>0</v>
      </c>
      <c r="E2511" s="50" t="n">
        <f aca="false">FilterOPk!C$37</f>
        <v>0</v>
      </c>
      <c r="F2511" s="50" t="n">
        <f aca="false">FilterOPk!D$37</f>
        <v>0</v>
      </c>
      <c r="G2511" s="50" t="n">
        <f aca="false">FilterOPk!E$37</f>
        <v>0</v>
      </c>
      <c r="H2511" s="50" t="n">
        <f aca="false">FilterOPk!F$37</f>
        <v>0</v>
      </c>
      <c r="I2511" s="50" t="n">
        <f aca="false">FilterOPk!G$37</f>
        <v>0</v>
      </c>
      <c r="J2511" s="50" t="n">
        <f aca="false">FilterOPk!H$37</f>
        <v>0</v>
      </c>
      <c r="K2511" s="50" t="n">
        <f aca="false">FilterOPk!I$37</f>
        <v>0</v>
      </c>
      <c r="L2511" s="50" t="n">
        <f aca="false">FilterOPk!J$37</f>
        <v>0</v>
      </c>
      <c r="M2511" s="50" t="n">
        <f aca="false">FilterOPk!K$37</f>
        <v>0</v>
      </c>
      <c r="N2511" s="50" t="n">
        <f aca="false">FilterOPk!L$37</f>
        <v>0</v>
      </c>
      <c r="O2511" s="50" t="n">
        <f aca="false">FilterOPk!M$37</f>
        <v>0</v>
      </c>
      <c r="P2511" s="50" t="n">
        <f aca="false">FilterOPk!N$37</f>
        <v>0</v>
      </c>
      <c r="Q2511" s="51" t="n">
        <f aca="false">FilterOPk!O$37</f>
        <v>0</v>
      </c>
    </row>
    <row r="2512" customFormat="false" ht="12.75" hidden="false" customHeight="false" outlineLevel="0" collapsed="false">
      <c r="B2512" s="85" t="str">
        <f aca="false">FilterOPk!A$38</f>
        <v>Tom May</v>
      </c>
      <c r="C2512" s="13" t="n">
        <f aca="false">C2511+1</f>
        <v>2511</v>
      </c>
      <c r="D2512" s="50" t="n">
        <f aca="false">FilterOPk!B$38</f>
        <v>0</v>
      </c>
      <c r="E2512" s="50" t="n">
        <f aca="false">FilterOPk!C$38</f>
        <v>0</v>
      </c>
      <c r="F2512" s="50" t="n">
        <f aca="false">FilterOPk!D$38</f>
        <v>0</v>
      </c>
      <c r="G2512" s="50" t="n">
        <f aca="false">FilterOPk!E$38</f>
        <v>0</v>
      </c>
      <c r="H2512" s="50" t="n">
        <f aca="false">FilterOPk!F$38</f>
        <v>0</v>
      </c>
      <c r="I2512" s="50" t="n">
        <f aca="false">FilterOPk!G$38</f>
        <v>0</v>
      </c>
      <c r="J2512" s="50" t="n">
        <f aca="false">FilterOPk!H$38</f>
        <v>0</v>
      </c>
      <c r="K2512" s="50" t="n">
        <f aca="false">FilterOPk!I$38</f>
        <v>0</v>
      </c>
      <c r="L2512" s="50" t="n">
        <f aca="false">FilterOPk!J$38</f>
        <v>0</v>
      </c>
      <c r="M2512" s="50" t="n">
        <f aca="false">FilterOPk!K$38</f>
        <v>0</v>
      </c>
      <c r="N2512" s="50" t="n">
        <f aca="false">FilterOPk!L$38</f>
        <v>0</v>
      </c>
      <c r="O2512" s="50" t="n">
        <f aca="false">FilterOPk!M$38</f>
        <v>0</v>
      </c>
      <c r="P2512" s="50" t="n">
        <f aca="false">FilterOPk!N$38</f>
        <v>0</v>
      </c>
      <c r="Q2512" s="51" t="n">
        <f aca="false">FilterOPk!O$38</f>
        <v>0</v>
      </c>
    </row>
    <row r="2513" customFormat="false" ht="12.75" hidden="false" customHeight="false" outlineLevel="0" collapsed="false">
      <c r="B2513" s="85" t="str">
        <f aca="false">FilterOPk!A$39</f>
        <v>Clint Dean</v>
      </c>
      <c r="C2513" s="13" t="n">
        <f aca="false">C2512+1</f>
        <v>2512</v>
      </c>
      <c r="D2513" s="50" t="n">
        <f aca="false">FilterOPk!B$39</f>
        <v>0</v>
      </c>
      <c r="E2513" s="50" t="n">
        <f aca="false">FilterOPk!C$39</f>
        <v>0</v>
      </c>
      <c r="F2513" s="50" t="n">
        <f aca="false">FilterOPk!D$39</f>
        <v>0</v>
      </c>
      <c r="G2513" s="50" t="n">
        <f aca="false">FilterOPk!E$39</f>
        <v>0</v>
      </c>
      <c r="H2513" s="50" t="n">
        <f aca="false">FilterOPk!F$39</f>
        <v>0</v>
      </c>
      <c r="I2513" s="50" t="n">
        <f aca="false">FilterOPk!G$39</f>
        <v>0</v>
      </c>
      <c r="J2513" s="50" t="n">
        <f aca="false">FilterOPk!H$39</f>
        <v>0</v>
      </c>
      <c r="K2513" s="50" t="n">
        <f aca="false">FilterOPk!I$39</f>
        <v>0</v>
      </c>
      <c r="L2513" s="50" t="n">
        <f aca="false">FilterOPk!J$39</f>
        <v>0</v>
      </c>
      <c r="M2513" s="50" t="n">
        <f aca="false">FilterOPk!K$39</f>
        <v>0</v>
      </c>
      <c r="N2513" s="50" t="n">
        <f aca="false">FilterOPk!L$39</f>
        <v>0</v>
      </c>
      <c r="O2513" s="50" t="n">
        <f aca="false">FilterOPk!M$39</f>
        <v>0</v>
      </c>
      <c r="P2513" s="50" t="n">
        <f aca="false">FilterOPk!N$39</f>
        <v>0</v>
      </c>
      <c r="Q2513" s="51" t="n">
        <f aca="false">FilterOPk!O$39</f>
        <v>0</v>
      </c>
    </row>
    <row r="2514" customFormat="false" ht="12.75" hidden="false" customHeight="false" outlineLevel="0" collapsed="false">
      <c r="B2514" s="85" t="str">
        <f aca="false">FilterOPk!A$40</f>
        <v>Rob Benson</v>
      </c>
      <c r="C2514" s="13" t="n">
        <f aca="false">C2513+1</f>
        <v>2513</v>
      </c>
      <c r="D2514" s="50" t="n">
        <f aca="false">FilterOPk!B$40</f>
        <v>0</v>
      </c>
      <c r="E2514" s="50" t="n">
        <f aca="false">FilterOPk!C$40</f>
        <v>0</v>
      </c>
      <c r="F2514" s="50" t="n">
        <f aca="false">FilterOPk!D$40</f>
        <v>0</v>
      </c>
      <c r="G2514" s="50" t="n">
        <f aca="false">FilterOPk!E$40</f>
        <v>0</v>
      </c>
      <c r="H2514" s="50" t="n">
        <f aca="false">FilterOPk!F$40</f>
        <v>0</v>
      </c>
      <c r="I2514" s="50" t="n">
        <f aca="false">FilterOPk!G$40</f>
        <v>0</v>
      </c>
      <c r="J2514" s="50" t="n">
        <f aca="false">FilterOPk!H$40</f>
        <v>0</v>
      </c>
      <c r="K2514" s="50" t="n">
        <f aca="false">FilterOPk!I$40</f>
        <v>0</v>
      </c>
      <c r="L2514" s="50" t="n">
        <f aca="false">FilterOPk!J$40</f>
        <v>0</v>
      </c>
      <c r="M2514" s="50" t="n">
        <f aca="false">FilterOPk!K$40</f>
        <v>0</v>
      </c>
      <c r="N2514" s="50" t="n">
        <f aca="false">FilterOPk!L$40</f>
        <v>0</v>
      </c>
      <c r="O2514" s="50" t="n">
        <f aca="false">FilterOPk!M$40</f>
        <v>0</v>
      </c>
      <c r="P2514" s="50" t="n">
        <f aca="false">FilterOPk!N$40</f>
        <v>0</v>
      </c>
      <c r="Q2514" s="51" t="n">
        <f aca="false">FilterOPk!O$40</f>
        <v>0</v>
      </c>
    </row>
    <row r="2515" customFormat="false" ht="12.75" hidden="false" customHeight="false" outlineLevel="0" collapsed="false">
      <c r="B2515" s="85" t="str">
        <f aca="false">FilterOPk!A$41</f>
        <v>Matt Lorenz</v>
      </c>
      <c r="C2515" s="13" t="n">
        <f aca="false">C2514+1</f>
        <v>2514</v>
      </c>
      <c r="D2515" s="50" t="n">
        <f aca="false">FilterOPk!B$41</f>
        <v>0</v>
      </c>
      <c r="E2515" s="50" t="n">
        <f aca="false">FilterOPk!C$41</f>
        <v>0</v>
      </c>
      <c r="F2515" s="50" t="n">
        <f aca="false">FilterOPk!D$41</f>
        <v>0</v>
      </c>
      <c r="G2515" s="50" t="n">
        <f aca="false">FilterOPk!E$41</f>
        <v>0</v>
      </c>
      <c r="H2515" s="50" t="n">
        <f aca="false">FilterOPk!F$41</f>
        <v>0</v>
      </c>
      <c r="I2515" s="50" t="n">
        <f aca="false">FilterOPk!G$41</f>
        <v>0</v>
      </c>
      <c r="J2515" s="50" t="n">
        <f aca="false">FilterOPk!H$41</f>
        <v>0</v>
      </c>
      <c r="K2515" s="50" t="n">
        <f aca="false">FilterOPk!I$41</f>
        <v>0</v>
      </c>
      <c r="L2515" s="50" t="n">
        <f aca="false">FilterOPk!J$41</f>
        <v>0</v>
      </c>
      <c r="M2515" s="50" t="n">
        <f aca="false">FilterOPk!K$41</f>
        <v>0</v>
      </c>
      <c r="N2515" s="50" t="n">
        <f aca="false">FilterOPk!L$41</f>
        <v>0</v>
      </c>
      <c r="O2515" s="50" t="n">
        <f aca="false">FilterOPk!M$41</f>
        <v>0</v>
      </c>
      <c r="P2515" s="50" t="n">
        <f aca="false">FilterOPk!N$41</f>
        <v>0</v>
      </c>
      <c r="Q2515" s="51" t="n">
        <f aca="false">FilterOPk!O$41</f>
        <v>0</v>
      </c>
    </row>
    <row r="2516" customFormat="false" ht="12.75" hidden="false" customHeight="false" outlineLevel="0" collapsed="false">
      <c r="B2516" s="85" t="str">
        <f aca="false">FilterOPk!A$42</f>
        <v>John Forney</v>
      </c>
      <c r="C2516" s="13" t="n">
        <f aca="false">C2515+1</f>
        <v>2515</v>
      </c>
      <c r="D2516" s="50" t="n">
        <f aca="false">FilterOPk!B$42</f>
        <v>0</v>
      </c>
      <c r="E2516" s="50" t="n">
        <f aca="false">FilterOPk!C$42</f>
        <v>0</v>
      </c>
      <c r="F2516" s="50" t="n">
        <f aca="false">FilterOPk!D$42</f>
        <v>0</v>
      </c>
      <c r="G2516" s="50" t="n">
        <f aca="false">FilterOPk!E$42</f>
        <v>0</v>
      </c>
      <c r="H2516" s="50" t="n">
        <f aca="false">FilterOPk!F$42</f>
        <v>0</v>
      </c>
      <c r="I2516" s="50" t="n">
        <f aca="false">FilterOPk!G$42</f>
        <v>0</v>
      </c>
      <c r="J2516" s="50" t="n">
        <f aca="false">FilterOPk!H$42</f>
        <v>0</v>
      </c>
      <c r="K2516" s="50" t="n">
        <f aca="false">FilterOPk!I$42</f>
        <v>0</v>
      </c>
      <c r="L2516" s="50" t="n">
        <f aca="false">FilterOPk!J$42</f>
        <v>0</v>
      </c>
      <c r="M2516" s="50" t="n">
        <f aca="false">FilterOPk!K$42</f>
        <v>0</v>
      </c>
      <c r="N2516" s="50" t="n">
        <f aca="false">FilterOPk!L$42</f>
        <v>0</v>
      </c>
      <c r="O2516" s="50" t="n">
        <f aca="false">FilterOPk!M$42</f>
        <v>0</v>
      </c>
      <c r="P2516" s="50" t="n">
        <f aca="false">FilterOPk!N$42</f>
        <v>0</v>
      </c>
      <c r="Q2516" s="51" t="n">
        <f aca="false">FilterOPk!O$42</f>
        <v>0</v>
      </c>
    </row>
    <row r="2517" customFormat="false" ht="12.75" hidden="false" customHeight="false" outlineLevel="0" collapsed="false">
      <c r="B2517" s="85" t="str">
        <f aca="false">FilterOPk!A$43</f>
        <v>Mike Carson</v>
      </c>
      <c r="C2517" s="13" t="n">
        <f aca="false">C2516+1</f>
        <v>2516</v>
      </c>
      <c r="D2517" s="50" t="n">
        <f aca="false">FilterOPk!B$43</f>
        <v>0</v>
      </c>
      <c r="E2517" s="50" t="n">
        <f aca="false">FilterOPk!C$43</f>
        <v>0</v>
      </c>
      <c r="F2517" s="50" t="n">
        <f aca="false">FilterOPk!D$43</f>
        <v>0</v>
      </c>
      <c r="G2517" s="50" t="n">
        <f aca="false">FilterOPk!E$43</f>
        <v>0</v>
      </c>
      <c r="H2517" s="50" t="n">
        <f aca="false">FilterOPk!F$43</f>
        <v>0</v>
      </c>
      <c r="I2517" s="50" t="n">
        <f aca="false">FilterOPk!G$43</f>
        <v>0</v>
      </c>
      <c r="J2517" s="50" t="n">
        <f aca="false">FilterOPk!H$43</f>
        <v>0</v>
      </c>
      <c r="K2517" s="50" t="n">
        <f aca="false">FilterOPk!I$43</f>
        <v>0</v>
      </c>
      <c r="L2517" s="50" t="n">
        <f aca="false">FilterOPk!J$43</f>
        <v>0</v>
      </c>
      <c r="M2517" s="50" t="n">
        <f aca="false">FilterOPk!K$43</f>
        <v>0</v>
      </c>
      <c r="N2517" s="50" t="n">
        <f aca="false">FilterOPk!L$43</f>
        <v>0</v>
      </c>
      <c r="O2517" s="50" t="n">
        <f aca="false">FilterOPk!M$43</f>
        <v>0</v>
      </c>
      <c r="P2517" s="50" t="n">
        <f aca="false">FilterOPk!N$43</f>
        <v>0</v>
      </c>
      <c r="Q2517" s="51" t="n">
        <f aca="false">FilterOPk!O$43</f>
        <v>0</v>
      </c>
    </row>
    <row r="2518" customFormat="false" ht="12.75" hidden="false" customHeight="false" outlineLevel="0" collapsed="false">
      <c r="B2518" s="85" t="str">
        <f aca="false">FilterOPk!A$44</f>
        <v>Chris Dorland</v>
      </c>
      <c r="C2518" s="13" t="n">
        <f aca="false">C2517+1</f>
        <v>2517</v>
      </c>
      <c r="D2518" s="50" t="n">
        <f aca="false">FilterOPk!B$44</f>
        <v>0</v>
      </c>
      <c r="E2518" s="50" t="n">
        <f aca="false">FilterOPk!C$44</f>
        <v>0</v>
      </c>
      <c r="F2518" s="50" t="n">
        <f aca="false">FilterOPk!D$44</f>
        <v>0</v>
      </c>
      <c r="G2518" s="50" t="n">
        <f aca="false">FilterOPk!E$44</f>
        <v>0</v>
      </c>
      <c r="H2518" s="50" t="n">
        <f aca="false">FilterOPk!F$44</f>
        <v>0</v>
      </c>
      <c r="I2518" s="50" t="n">
        <f aca="false">FilterOPk!G$44</f>
        <v>0</v>
      </c>
      <c r="J2518" s="50" t="n">
        <f aca="false">FilterOPk!H$44</f>
        <v>0</v>
      </c>
      <c r="K2518" s="50" t="n">
        <f aca="false">FilterOPk!I$44</f>
        <v>0</v>
      </c>
      <c r="L2518" s="50" t="n">
        <f aca="false">FilterOPk!J$44</f>
        <v>0</v>
      </c>
      <c r="M2518" s="50" t="n">
        <f aca="false">FilterOPk!K$44</f>
        <v>0</v>
      </c>
      <c r="N2518" s="50" t="n">
        <f aca="false">FilterOPk!L$44</f>
        <v>0</v>
      </c>
      <c r="O2518" s="50" t="n">
        <f aca="false">FilterOPk!M$44</f>
        <v>0</v>
      </c>
      <c r="P2518" s="50" t="n">
        <f aca="false">FilterOPk!N$44</f>
        <v>0</v>
      </c>
      <c r="Q2518" s="51" t="n">
        <f aca="false">FilterOPk!O$44</f>
        <v>0</v>
      </c>
    </row>
    <row r="2519" customFormat="false" ht="12.75" hidden="false" customHeight="false" outlineLevel="0" collapsed="false">
      <c r="B2519" s="85" t="str">
        <f aca="false">FilterOPk!A$45</f>
        <v>Jeff King</v>
      </c>
      <c r="C2519" s="13" t="n">
        <f aca="false">C2518+1</f>
        <v>2518</v>
      </c>
      <c r="D2519" s="50" t="n">
        <f aca="false">FilterOPk!B$45</f>
        <v>0</v>
      </c>
      <c r="E2519" s="50" t="n">
        <f aca="false">FilterOPk!C$45</f>
        <v>0</v>
      </c>
      <c r="F2519" s="50" t="n">
        <f aca="false">FilterOPk!D$45</f>
        <v>0</v>
      </c>
      <c r="G2519" s="50" t="n">
        <f aca="false">FilterOPk!E$45</f>
        <v>0</v>
      </c>
      <c r="H2519" s="50" t="n">
        <f aca="false">FilterOPk!F$45</f>
        <v>0</v>
      </c>
      <c r="I2519" s="50" t="n">
        <f aca="false">FilterOPk!G$45</f>
        <v>0</v>
      </c>
      <c r="J2519" s="50" t="n">
        <f aca="false">FilterOPk!H$45</f>
        <v>0</v>
      </c>
      <c r="K2519" s="50" t="n">
        <f aca="false">FilterOPk!I$45</f>
        <v>0</v>
      </c>
      <c r="L2519" s="50" t="n">
        <f aca="false">FilterOPk!J$45</f>
        <v>0</v>
      </c>
      <c r="M2519" s="50" t="n">
        <f aca="false">FilterOPk!K$45</f>
        <v>0</v>
      </c>
      <c r="N2519" s="50" t="n">
        <f aca="false">FilterOPk!L$45</f>
        <v>0</v>
      </c>
      <c r="O2519" s="50" t="n">
        <f aca="false">FilterOPk!M$45</f>
        <v>0</v>
      </c>
      <c r="P2519" s="50" t="n">
        <f aca="false">FilterOPk!N$45</f>
        <v>0</v>
      </c>
      <c r="Q2519" s="51" t="n">
        <f aca="false">FilterOPk!O$45</f>
        <v>0</v>
      </c>
    </row>
    <row r="2520" customFormat="false" ht="12.75" hidden="false" customHeight="false" outlineLevel="0" collapsed="false">
      <c r="B2520" s="85" t="n">
        <f aca="false">FilterOPk!A$46</f>
        <v>0</v>
      </c>
      <c r="C2520" s="13" t="n">
        <f aca="false">C2519+1</f>
        <v>2519</v>
      </c>
      <c r="D2520" s="50" t="n">
        <f aca="false">FilterOPk!B$46</f>
        <v>0</v>
      </c>
      <c r="E2520" s="50" t="n">
        <f aca="false">FilterOPk!C$46</f>
        <v>0</v>
      </c>
      <c r="F2520" s="50" t="n">
        <f aca="false">FilterOPk!D$46</f>
        <v>0</v>
      </c>
      <c r="G2520" s="50" t="n">
        <f aca="false">FilterOPk!E$46</f>
        <v>0</v>
      </c>
      <c r="H2520" s="50" t="n">
        <f aca="false">FilterOPk!F$46</f>
        <v>0</v>
      </c>
      <c r="I2520" s="50" t="n">
        <f aca="false">FilterOPk!G$46</f>
        <v>0</v>
      </c>
      <c r="J2520" s="50" t="n">
        <f aca="false">FilterOPk!H$46</f>
        <v>0</v>
      </c>
      <c r="K2520" s="50" t="n">
        <f aca="false">FilterOPk!I$46</f>
        <v>0</v>
      </c>
      <c r="L2520" s="50" t="n">
        <f aca="false">FilterOPk!J$46</f>
        <v>0</v>
      </c>
      <c r="M2520" s="50" t="n">
        <f aca="false">FilterOPk!K$46</f>
        <v>0</v>
      </c>
      <c r="N2520" s="50" t="n">
        <f aca="false">FilterOPk!L$46</f>
        <v>0</v>
      </c>
      <c r="O2520" s="50" t="n">
        <f aca="false">FilterOPk!M$46</f>
        <v>0</v>
      </c>
      <c r="P2520" s="50" t="n">
        <f aca="false">FilterOPk!N$46</f>
        <v>0</v>
      </c>
      <c r="Q2520" s="51" t="n">
        <f aca="false">FilterOPk!O$46</f>
        <v>0</v>
      </c>
    </row>
    <row r="2521" customFormat="false" ht="12.75" hidden="false" customHeight="false" outlineLevel="0" collapsed="false">
      <c r="B2521" s="87" t="n">
        <f aca="false">FilterOPk!A$47</f>
        <v>0</v>
      </c>
      <c r="C2521" s="64" t="n">
        <f aca="false">C2520+1</f>
        <v>2520</v>
      </c>
      <c r="D2521" s="54" t="n">
        <f aca="false">FilterOPk!B$47</f>
        <v>0</v>
      </c>
      <c r="E2521" s="54" t="n">
        <f aca="false">FilterOPk!C$47</f>
        <v>0</v>
      </c>
      <c r="F2521" s="54" t="n">
        <f aca="false">FilterOPk!D$47</f>
        <v>0</v>
      </c>
      <c r="G2521" s="54" t="n">
        <f aca="false">FilterOPk!E$47</f>
        <v>0</v>
      </c>
      <c r="H2521" s="54" t="n">
        <f aca="false">FilterOPk!F$47</f>
        <v>0</v>
      </c>
      <c r="I2521" s="54" t="n">
        <f aca="false">FilterOPk!G$47</f>
        <v>0</v>
      </c>
      <c r="J2521" s="54" t="n">
        <f aca="false">FilterOPk!H$47</f>
        <v>0</v>
      </c>
      <c r="K2521" s="54" t="n">
        <f aca="false">FilterOPk!I$47</f>
        <v>0</v>
      </c>
      <c r="L2521" s="54" t="n">
        <f aca="false">FilterOPk!J$47</f>
        <v>0</v>
      </c>
      <c r="M2521" s="54" t="n">
        <f aca="false">FilterOPk!K$47</f>
        <v>0</v>
      </c>
      <c r="N2521" s="54" t="n">
        <f aca="false">FilterOPk!L$47</f>
        <v>0</v>
      </c>
      <c r="O2521" s="54" t="n">
        <f aca="false">FilterOPk!M$47</f>
        <v>0</v>
      </c>
      <c r="P2521" s="54" t="n">
        <f aca="false">FilterOPk!N$47</f>
        <v>0</v>
      </c>
      <c r="Q2521" s="55" t="n">
        <f aca="false">FilterOPk!O$47</f>
        <v>0</v>
      </c>
    </row>
    <row r="2522" customFormat="false" ht="12.75" hidden="false" customHeight="false" outlineLevel="0" collapsed="false">
      <c r="A2522" s="0" t="n">
        <f aca="false">A2482+1</f>
        <v>64</v>
      </c>
      <c r="B2522" s="57" t="n">
        <f aca="false">FilterOPk!D$1</f>
        <v>36907</v>
      </c>
      <c r="C2522" s="58" t="n">
        <f aca="false">C2521+1</f>
        <v>2521</v>
      </c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83"/>
    </row>
    <row r="2523" customFormat="false" ht="12.75" hidden="false" customHeight="false" outlineLevel="0" collapsed="false">
      <c r="B2523" s="61"/>
      <c r="C2523" s="13" t="n">
        <f aca="false">C2522+1</f>
        <v>2522</v>
      </c>
      <c r="D2523" s="13"/>
      <c r="E2523" s="21" t="s">
        <v>5</v>
      </c>
      <c r="F2523" s="21" t="s">
        <v>6</v>
      </c>
      <c r="G2523" s="21" t="s">
        <v>7</v>
      </c>
      <c r="H2523" s="21" t="s">
        <v>8</v>
      </c>
      <c r="I2523" s="21" t="s">
        <v>9</v>
      </c>
      <c r="J2523" s="21" t="s">
        <v>10</v>
      </c>
      <c r="K2523" s="21" t="s">
        <v>11</v>
      </c>
      <c r="L2523" s="21" t="s">
        <v>12</v>
      </c>
      <c r="M2523" s="21" t="s">
        <v>13</v>
      </c>
      <c r="N2523" s="21" t="s">
        <v>14</v>
      </c>
      <c r="O2523" s="21" t="n">
        <v>2002</v>
      </c>
      <c r="P2523" s="21" t="s">
        <v>15</v>
      </c>
      <c r="Q2523" s="84" t="s">
        <v>16</v>
      </c>
    </row>
    <row r="2524" customFormat="false" ht="12.75" hidden="false" customHeight="false" outlineLevel="0" collapsed="false">
      <c r="B2524" s="85" t="str">
        <f aca="false">FilterOPk!A$9</f>
        <v>Power positions</v>
      </c>
      <c r="C2524" s="13" t="n">
        <f aca="false">C2523+1</f>
        <v>2523</v>
      </c>
      <c r="D2524" s="13" t="s">
        <v>4</v>
      </c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86"/>
    </row>
    <row r="2525" customFormat="false" ht="12.75" hidden="false" customHeight="false" outlineLevel="0" collapsed="false">
      <c r="B2525" s="85" t="str">
        <f aca="false">FilterOPk!A$10</f>
        <v>East Position</v>
      </c>
      <c r="C2525" s="13" t="n">
        <f aca="false">C2524+1</f>
        <v>2524</v>
      </c>
      <c r="D2525" s="50" t="n">
        <f aca="false">FilterOPk!B$10</f>
        <v>34784396.7946123</v>
      </c>
      <c r="E2525" s="50" t="n">
        <f aca="false">FilterOPk!C$10</f>
        <v>139428.68</v>
      </c>
      <c r="F2525" s="50" t="n">
        <f aca="false">FilterOPk!D$10</f>
        <v>244540.42</v>
      </c>
      <c r="G2525" s="50" t="n">
        <f aca="false">FilterOPk!E$10</f>
        <v>352018.99</v>
      </c>
      <c r="H2525" s="50" t="n">
        <f aca="false">FilterOPk!F$10</f>
        <v>454047.41</v>
      </c>
      <c r="I2525" s="50" t="n">
        <f aca="false">FilterOPk!G$10</f>
        <v>460700.87</v>
      </c>
      <c r="J2525" s="50" t="n">
        <f aca="false">FilterOPk!H$10</f>
        <v>371715.26</v>
      </c>
      <c r="K2525" s="50" t="n">
        <f aca="false">FilterOPk!I$10</f>
        <v>743238.67</v>
      </c>
      <c r="L2525" s="50" t="n">
        <f aca="false">FilterOPk!J$10</f>
        <v>433572.73</v>
      </c>
      <c r="M2525" s="50" t="n">
        <f aca="false">FilterOPk!K$10</f>
        <v>1264075.99</v>
      </c>
      <c r="N2525" s="50" t="n">
        <f aca="false">FilterOPk!L$10</f>
        <v>4463339.02</v>
      </c>
      <c r="O2525" s="50" t="n">
        <f aca="false">FilterOPk!M$10</f>
        <v>-232298.41</v>
      </c>
      <c r="P2525" s="50" t="n">
        <f aca="false">FilterOPk!N$10</f>
        <v>1174384.84</v>
      </c>
      <c r="Q2525" s="51" t="n">
        <f aca="false">FilterOPk!O$10</f>
        <v>5405425.45</v>
      </c>
    </row>
    <row r="2526" customFormat="false" ht="12.75" hidden="false" customHeight="false" outlineLevel="0" collapsed="false">
      <c r="B2526" s="85" t="str">
        <f aca="false">FilterOPk!A$11</f>
        <v>East Power Mgmt</v>
      </c>
      <c r="C2526" s="13" t="n">
        <f aca="false">C2525+1</f>
        <v>2525</v>
      </c>
      <c r="D2526" s="50" t="n">
        <f aca="false">FilterOPk!B$11</f>
        <v>7547347.04451418</v>
      </c>
      <c r="E2526" s="50" t="n">
        <f aca="false">FilterOPk!C$11</f>
        <v>0</v>
      </c>
      <c r="F2526" s="50" t="n">
        <f aca="false">FilterOPk!D$11</f>
        <v>0</v>
      </c>
      <c r="G2526" s="50" t="n">
        <f aca="false">FilterOPk!E$11</f>
        <v>0</v>
      </c>
      <c r="H2526" s="50" t="n">
        <f aca="false">FilterOPk!F$11</f>
        <v>0</v>
      </c>
      <c r="I2526" s="50" t="n">
        <f aca="false">FilterOPk!G$11</f>
        <v>0</v>
      </c>
      <c r="J2526" s="50" t="n">
        <f aca="false">FilterOPk!H$11</f>
        <v>0</v>
      </c>
      <c r="K2526" s="50" t="n">
        <f aca="false">FilterOPk!I$11</f>
        <v>0</v>
      </c>
      <c r="L2526" s="50" t="n">
        <f aca="false">FilterOPk!J$11</f>
        <v>0</v>
      </c>
      <c r="M2526" s="50" t="n">
        <f aca="false">FilterOPk!K$11</f>
        <v>0</v>
      </c>
      <c r="N2526" s="50" t="n">
        <f aca="false">FilterOPk!L$11</f>
        <v>0</v>
      </c>
      <c r="O2526" s="50" t="n">
        <f aca="false">FilterOPk!M$11</f>
        <v>0</v>
      </c>
      <c r="P2526" s="50" t="n">
        <f aca="false">FilterOPk!N$11</f>
        <v>0</v>
      </c>
      <c r="Q2526" s="51" t="n">
        <f aca="false">FilterOPk!O$11</f>
        <v>0</v>
      </c>
    </row>
    <row r="2527" customFormat="false" ht="12.75" hidden="false" customHeight="false" outlineLevel="0" collapsed="false">
      <c r="B2527" s="85" t="str">
        <f aca="false">FilterOPk!A$12</f>
        <v>Long Term Options</v>
      </c>
      <c r="C2527" s="13" t="n">
        <f aca="false">C2526+1</f>
        <v>2526</v>
      </c>
      <c r="D2527" s="50" t="n">
        <f aca="false">FilterOPk!B$12</f>
        <v>0</v>
      </c>
      <c r="E2527" s="50" t="n">
        <f aca="false">FilterOPk!C$12</f>
        <v>0</v>
      </c>
      <c r="F2527" s="50" t="n">
        <f aca="false">FilterOPk!D$12</f>
        <v>0</v>
      </c>
      <c r="G2527" s="50" t="n">
        <f aca="false">FilterOPk!E$12</f>
        <v>0</v>
      </c>
      <c r="H2527" s="50" t="n">
        <f aca="false">FilterOPk!F$12</f>
        <v>0</v>
      </c>
      <c r="I2527" s="50" t="n">
        <f aca="false">FilterOPk!G$12</f>
        <v>0</v>
      </c>
      <c r="J2527" s="50" t="n">
        <f aca="false">FilterOPk!H$12</f>
        <v>0</v>
      </c>
      <c r="K2527" s="50" t="n">
        <f aca="false">FilterOPk!I$12</f>
        <v>0</v>
      </c>
      <c r="L2527" s="50" t="n">
        <f aca="false">FilterOPk!J$12</f>
        <v>0</v>
      </c>
      <c r="M2527" s="50" t="n">
        <f aca="false">FilterOPk!K$12</f>
        <v>0</v>
      </c>
      <c r="N2527" s="50" t="n">
        <f aca="false">FilterOPk!L$12</f>
        <v>0</v>
      </c>
      <c r="O2527" s="50" t="n">
        <f aca="false">FilterOPk!M$12</f>
        <v>0</v>
      </c>
      <c r="P2527" s="50" t="n">
        <f aca="false">FilterOPk!N$12</f>
        <v>0</v>
      </c>
      <c r="Q2527" s="51" t="n">
        <f aca="false">FilterOPk!O$12</f>
        <v>0</v>
      </c>
    </row>
    <row r="2528" customFormat="false" ht="12.75" hidden="false" customHeight="false" outlineLevel="0" collapsed="false">
      <c r="B2528" s="85" t="str">
        <f aca="false">FilterOPk!A$13</f>
        <v>LT-MIDWEST</v>
      </c>
      <c r="C2528" s="13" t="n">
        <f aca="false">C2527+1</f>
        <v>2527</v>
      </c>
      <c r="D2528" s="50" t="n">
        <f aca="false">FilterOPk!B$13</f>
        <v>7151089.47366245</v>
      </c>
      <c r="E2528" s="50" t="n">
        <f aca="false">FilterOPk!C$13</f>
        <v>36317.39</v>
      </c>
      <c r="F2528" s="50" t="n">
        <f aca="false">FilterOPk!D$13</f>
        <v>95142.77</v>
      </c>
      <c r="G2528" s="50" t="n">
        <f aca="false">FilterOPk!E$13</f>
        <v>106523.31</v>
      </c>
      <c r="H2528" s="50" t="n">
        <f aca="false">FilterOPk!F$13</f>
        <v>103615.07</v>
      </c>
      <c r="I2528" s="50" t="n">
        <f aca="false">FilterOPk!G$13</f>
        <v>106049.09</v>
      </c>
      <c r="J2528" s="50" t="n">
        <f aca="false">FilterOPk!H$13</f>
        <v>78310</v>
      </c>
      <c r="K2528" s="50" t="n">
        <f aca="false">FilterOPk!I$13</f>
        <v>160210.16</v>
      </c>
      <c r="L2528" s="50" t="n">
        <f aca="false">FilterOPk!J$13</f>
        <v>108136.49</v>
      </c>
      <c r="M2528" s="50" t="n">
        <f aca="false">FilterOPk!K$13</f>
        <v>312653.19</v>
      </c>
      <c r="N2528" s="50" t="n">
        <f aca="false">FilterOPk!L$13</f>
        <v>1106957.47</v>
      </c>
      <c r="O2528" s="50" t="n">
        <f aca="false">FilterOPk!M$13</f>
        <v>-124610.37</v>
      </c>
      <c r="P2528" s="50" t="n">
        <f aca="false">FilterOPk!N$13</f>
        <v>893459.31</v>
      </c>
      <c r="Q2528" s="51" t="n">
        <f aca="false">FilterOPk!O$13</f>
        <v>1875806.41</v>
      </c>
    </row>
    <row r="2529" customFormat="false" ht="12.75" hidden="false" customHeight="false" outlineLevel="0" collapsed="false">
      <c r="B2529" s="85" t="str">
        <f aca="false">FilterOPk!A$14</f>
        <v>ST-ECAR</v>
      </c>
      <c r="C2529" s="13" t="n">
        <f aca="false">C2528+1</f>
        <v>2528</v>
      </c>
      <c r="D2529" s="50" t="n">
        <f aca="false">FilterOPk!B$14</f>
        <v>238101.441960815</v>
      </c>
      <c r="E2529" s="50" t="n">
        <f aca="false">FilterOPk!C$14</f>
        <v>0</v>
      </c>
      <c r="F2529" s="50" t="n">
        <f aca="false">FilterOPk!D$14</f>
        <v>0</v>
      </c>
      <c r="G2529" s="50" t="n">
        <f aca="false">FilterOPk!E$14</f>
        <v>0</v>
      </c>
      <c r="H2529" s="50" t="n">
        <f aca="false">FilterOPk!F$14</f>
        <v>0</v>
      </c>
      <c r="I2529" s="50" t="n">
        <f aca="false">FilterOPk!G$14</f>
        <v>0</v>
      </c>
      <c r="J2529" s="50" t="n">
        <f aca="false">FilterOPk!H$14</f>
        <v>0</v>
      </c>
      <c r="K2529" s="50" t="n">
        <f aca="false">FilterOPk!I$14</f>
        <v>0</v>
      </c>
      <c r="L2529" s="50" t="n">
        <f aca="false">FilterOPk!J$14</f>
        <v>0</v>
      </c>
      <c r="M2529" s="50" t="n">
        <f aca="false">FilterOPk!K$14</f>
        <v>0</v>
      </c>
      <c r="N2529" s="50" t="n">
        <f aca="false">FilterOPk!L$14</f>
        <v>0</v>
      </c>
      <c r="O2529" s="50" t="n">
        <f aca="false">FilterOPk!M$14</f>
        <v>0</v>
      </c>
      <c r="P2529" s="50" t="n">
        <f aca="false">FilterOPk!N$14</f>
        <v>0</v>
      </c>
      <c r="Q2529" s="51" t="n">
        <f aca="false">FilterOPk!O$14</f>
        <v>0</v>
      </c>
    </row>
    <row r="2530" customFormat="false" ht="12.75" hidden="false" customHeight="false" outlineLevel="0" collapsed="false">
      <c r="B2530" s="85" t="str">
        <f aca="false">FilterOPk!A$15</f>
        <v>ST- MAPP</v>
      </c>
      <c r="C2530" s="13" t="n">
        <f aca="false">C2529+1</f>
        <v>2529</v>
      </c>
      <c r="D2530" s="50" t="n">
        <f aca="false">FilterOPk!B$15</f>
        <v>254636.614020626</v>
      </c>
      <c r="E2530" s="50" t="n">
        <f aca="false">FilterOPk!C$15</f>
        <v>-1590.85</v>
      </c>
      <c r="F2530" s="50" t="n">
        <f aca="false">FilterOPk!D$15</f>
        <v>-3167.72</v>
      </c>
      <c r="G2530" s="50" t="n">
        <f aca="false">FilterOPk!E$15</f>
        <v>-3546.79</v>
      </c>
      <c r="H2530" s="50" t="n">
        <f aca="false">FilterOPk!F$15</f>
        <v>-3530.89</v>
      </c>
      <c r="I2530" s="50" t="n">
        <f aca="false">FilterOPk!G$15</f>
        <v>0</v>
      </c>
      <c r="J2530" s="50" t="n">
        <f aca="false">FilterOPk!H$15</f>
        <v>0</v>
      </c>
      <c r="K2530" s="50" t="n">
        <f aca="false">FilterOPk!I$15</f>
        <v>0</v>
      </c>
      <c r="L2530" s="50" t="n">
        <f aca="false">FilterOPk!J$15</f>
        <v>0</v>
      </c>
      <c r="M2530" s="50" t="n">
        <f aca="false">FilterOPk!K$15</f>
        <v>0</v>
      </c>
      <c r="N2530" s="50" t="n">
        <f aca="false">FilterOPk!L$15</f>
        <v>-11836.25</v>
      </c>
      <c r="O2530" s="50" t="n">
        <f aca="false">FilterOPk!M$15</f>
        <v>0</v>
      </c>
      <c r="P2530" s="50" t="n">
        <f aca="false">FilterOPk!N$15</f>
        <v>0</v>
      </c>
      <c r="Q2530" s="51" t="n">
        <f aca="false">FilterOPk!O$15</f>
        <v>-11836.25</v>
      </c>
    </row>
    <row r="2531" customFormat="false" ht="12.75" hidden="false" customHeight="false" outlineLevel="0" collapsed="false">
      <c r="B2531" s="85" t="str">
        <f aca="false">FilterOPk!A$16</f>
        <v>ST- MAIN</v>
      </c>
      <c r="C2531" s="13" t="n">
        <f aca="false">C2530+1</f>
        <v>2530</v>
      </c>
      <c r="D2531" s="50" t="n">
        <f aca="false">FilterOPk!B$16</f>
        <v>694293.253349893</v>
      </c>
      <c r="E2531" s="50" t="n">
        <f aca="false">FilterOPk!C$16</f>
        <v>0</v>
      </c>
      <c r="F2531" s="50" t="n">
        <f aca="false">FilterOPk!D$16</f>
        <v>0</v>
      </c>
      <c r="G2531" s="50" t="n">
        <f aca="false">FilterOPk!E$16</f>
        <v>0</v>
      </c>
      <c r="H2531" s="50" t="n">
        <f aca="false">FilterOPk!F$16</f>
        <v>0</v>
      </c>
      <c r="I2531" s="50" t="n">
        <f aca="false">FilterOPk!G$16</f>
        <v>0</v>
      </c>
      <c r="J2531" s="50" t="n">
        <f aca="false">FilterOPk!H$16</f>
        <v>0</v>
      </c>
      <c r="K2531" s="50" t="n">
        <f aca="false">FilterOPk!I$16</f>
        <v>0</v>
      </c>
      <c r="L2531" s="50" t="n">
        <f aca="false">FilterOPk!J$16</f>
        <v>0</v>
      </c>
      <c r="M2531" s="50" t="n">
        <f aca="false">FilterOPk!K$16</f>
        <v>0</v>
      </c>
      <c r="N2531" s="50" t="n">
        <f aca="false">FilterOPk!L$16</f>
        <v>0</v>
      </c>
      <c r="O2531" s="50" t="n">
        <f aca="false">FilterOPk!M$16</f>
        <v>0</v>
      </c>
      <c r="P2531" s="50" t="n">
        <f aca="false">FilterOPk!N$16</f>
        <v>0</v>
      </c>
      <c r="Q2531" s="51" t="n">
        <f aca="false">FilterOPk!O$16</f>
        <v>0</v>
      </c>
    </row>
    <row r="2532" customFormat="false" ht="12.75" hidden="false" customHeight="false" outlineLevel="0" collapsed="false">
      <c r="B2532" s="85" t="str">
        <f aca="false">FilterOPk!A$17</f>
        <v>MW-ANALYST</v>
      </c>
      <c r="C2532" s="13" t="n">
        <f aca="false">C2531+1</f>
        <v>2531</v>
      </c>
      <c r="D2532" s="50" t="n">
        <f aca="false">FilterOPk!B$17</f>
        <v>0</v>
      </c>
      <c r="E2532" s="50" t="n">
        <f aca="false">FilterOPk!C$17</f>
        <v>0</v>
      </c>
      <c r="F2532" s="50" t="n">
        <f aca="false">FilterOPk!D$17</f>
        <v>0</v>
      </c>
      <c r="G2532" s="50" t="n">
        <f aca="false">FilterOPk!E$17</f>
        <v>0</v>
      </c>
      <c r="H2532" s="50" t="n">
        <f aca="false">FilterOPk!F$17</f>
        <v>0</v>
      </c>
      <c r="I2532" s="50" t="n">
        <f aca="false">FilterOPk!G$17</f>
        <v>0</v>
      </c>
      <c r="J2532" s="50" t="n">
        <f aca="false">FilterOPk!H$17</f>
        <v>0</v>
      </c>
      <c r="K2532" s="50" t="n">
        <f aca="false">FilterOPk!I$17</f>
        <v>0</v>
      </c>
      <c r="L2532" s="50" t="n">
        <f aca="false">FilterOPk!J$17</f>
        <v>0</v>
      </c>
      <c r="M2532" s="50" t="n">
        <f aca="false">FilterOPk!K$17</f>
        <v>0</v>
      </c>
      <c r="N2532" s="50" t="n">
        <f aca="false">FilterOPk!L$17</f>
        <v>0</v>
      </c>
      <c r="O2532" s="50" t="n">
        <f aca="false">FilterOPk!M$17</f>
        <v>0</v>
      </c>
      <c r="P2532" s="50" t="n">
        <f aca="false">FilterOPk!N$17</f>
        <v>0</v>
      </c>
      <c r="Q2532" s="51" t="n">
        <f aca="false">FilterOPk!O$17</f>
        <v>0</v>
      </c>
    </row>
    <row r="2533" customFormat="false" ht="12.75" hidden="false" customHeight="false" outlineLevel="0" collapsed="false">
      <c r="B2533" s="85" t="str">
        <f aca="false">FilterOPk!A$18</f>
        <v>LT-NE</v>
      </c>
      <c r="C2533" s="13" t="n">
        <f aca="false">C2532+1</f>
        <v>2532</v>
      </c>
      <c r="D2533" s="50" t="n">
        <f aca="false">FilterOPk!B$18</f>
        <v>6187311.37539291</v>
      </c>
      <c r="E2533" s="50" t="n">
        <f aca="false">FilterOPk!C$18</f>
        <v>38662.79</v>
      </c>
      <c r="F2533" s="50" t="n">
        <f aca="false">FilterOPk!D$18</f>
        <v>89522.8</v>
      </c>
      <c r="G2533" s="50" t="n">
        <f aca="false">FilterOPk!E$18</f>
        <v>158536.19</v>
      </c>
      <c r="H2533" s="50" t="n">
        <f aca="false">FilterOPk!F$18</f>
        <v>261849.24</v>
      </c>
      <c r="I2533" s="50" t="n">
        <f aca="false">FilterOPk!G$18</f>
        <v>291708.83</v>
      </c>
      <c r="J2533" s="50" t="n">
        <f aca="false">FilterOPk!H$18</f>
        <v>228360.42</v>
      </c>
      <c r="K2533" s="50" t="n">
        <f aca="false">FilterOPk!I$18</f>
        <v>445432.42</v>
      </c>
      <c r="L2533" s="50" t="n">
        <f aca="false">FilterOPk!J$18</f>
        <v>266345.8</v>
      </c>
      <c r="M2533" s="50" t="n">
        <f aca="false">FilterOPk!K$18</f>
        <v>801315.09</v>
      </c>
      <c r="N2533" s="50" t="n">
        <f aca="false">FilterOPk!L$18</f>
        <v>2581733.58</v>
      </c>
      <c r="O2533" s="50" t="n">
        <f aca="false">FilterOPk!M$18</f>
        <v>-636932.37</v>
      </c>
      <c r="P2533" s="50" t="n">
        <f aca="false">FilterOPk!N$18</f>
        <v>-2303942.42</v>
      </c>
      <c r="Q2533" s="51" t="n">
        <f aca="false">FilterOPk!O$18</f>
        <v>-359141.210000001</v>
      </c>
    </row>
    <row r="2534" customFormat="false" ht="12.75" hidden="false" customHeight="false" outlineLevel="0" collapsed="false">
      <c r="B2534" s="85" t="str">
        <f aca="false">FilterOPk!A$19</f>
        <v>LT-PJM</v>
      </c>
      <c r="C2534" s="13" t="n">
        <f aca="false">C2533+1</f>
        <v>2533</v>
      </c>
      <c r="D2534" s="50" t="n">
        <f aca="false">FilterOPk!B$19</f>
        <v>1818236.42109565</v>
      </c>
      <c r="E2534" s="50" t="n">
        <f aca="false">FilterOPk!C$19</f>
        <v>0</v>
      </c>
      <c r="F2534" s="50" t="n">
        <f aca="false">FilterOPk!D$19</f>
        <v>19402.28</v>
      </c>
      <c r="G2534" s="50" t="n">
        <f aca="false">FilterOPk!E$19</f>
        <v>57930.92</v>
      </c>
      <c r="H2534" s="50" t="n">
        <f aca="false">FilterOPk!F$19</f>
        <v>59436.7</v>
      </c>
      <c r="I2534" s="50" t="n">
        <f aca="false">FilterOPk!G$19</f>
        <v>19136.52</v>
      </c>
      <c r="J2534" s="50" t="n">
        <f aca="false">FilterOPk!H$19</f>
        <v>18664.41</v>
      </c>
      <c r="K2534" s="50" t="n">
        <f aca="false">FilterOPk!I$19</f>
        <v>33608.82</v>
      </c>
      <c r="L2534" s="50" t="n">
        <f aca="false">FilterOPk!J$19</f>
        <v>20867.53</v>
      </c>
      <c r="M2534" s="50" t="n">
        <f aca="false">FilterOPk!K$19</f>
        <v>56340.86</v>
      </c>
      <c r="N2534" s="50" t="n">
        <f aca="false">FilterOPk!L$19</f>
        <v>285388.04</v>
      </c>
      <c r="O2534" s="50" t="n">
        <f aca="false">FilterOPk!M$19</f>
        <v>-1975.43</v>
      </c>
      <c r="P2534" s="50" t="n">
        <f aca="false">FilterOPk!N$19</f>
        <v>-179963.06</v>
      </c>
      <c r="Q2534" s="51" t="n">
        <f aca="false">FilterOPk!O$19</f>
        <v>103449.55</v>
      </c>
    </row>
    <row r="2535" customFormat="false" ht="12.75" hidden="false" customHeight="false" outlineLevel="0" collapsed="false">
      <c r="B2535" s="85" t="str">
        <f aca="false">FilterOPk!A$20</f>
        <v>LT- NY</v>
      </c>
      <c r="C2535" s="13" t="n">
        <f aca="false">C2534+1</f>
        <v>2534</v>
      </c>
      <c r="D2535" s="50" t="n">
        <f aca="false">FilterOPk!B$20</f>
        <v>0</v>
      </c>
      <c r="E2535" s="50" t="n">
        <f aca="false">FilterOPk!C$20</f>
        <v>-9128.22</v>
      </c>
      <c r="F2535" s="50" t="n">
        <f aca="false">FilterOPk!D$20</f>
        <v>-69725.26</v>
      </c>
      <c r="G2535" s="50" t="n">
        <f aca="false">FilterOPk!E$20</f>
        <v>0</v>
      </c>
      <c r="H2535" s="50" t="n">
        <f aca="false">FilterOPk!F$20</f>
        <v>0</v>
      </c>
      <c r="I2535" s="50" t="n">
        <f aca="false">FilterOPk!G$20</f>
        <v>0</v>
      </c>
      <c r="J2535" s="50" t="n">
        <f aca="false">FilterOPk!H$20</f>
        <v>0</v>
      </c>
      <c r="K2535" s="50" t="n">
        <f aca="false">FilterOPk!I$20</f>
        <v>0</v>
      </c>
      <c r="L2535" s="50" t="n">
        <f aca="false">FilterOPk!J$20</f>
        <v>0</v>
      </c>
      <c r="M2535" s="50" t="n">
        <f aca="false">FilterOPk!K$20</f>
        <v>0</v>
      </c>
      <c r="N2535" s="50" t="n">
        <f aca="false">FilterOPk!L$20</f>
        <v>-78853.48</v>
      </c>
      <c r="O2535" s="50" t="n">
        <f aca="false">FilterOPk!M$20</f>
        <v>0</v>
      </c>
      <c r="P2535" s="50" t="n">
        <f aca="false">FilterOPk!N$20</f>
        <v>12056.92</v>
      </c>
      <c r="Q2535" s="51" t="n">
        <f aca="false">FilterOPk!O$20</f>
        <v>-66796.56</v>
      </c>
    </row>
    <row r="2536" customFormat="false" ht="12.75" hidden="false" customHeight="false" outlineLevel="0" collapsed="false">
      <c r="B2536" s="85" t="str">
        <f aca="false">FilterOPk!A$21</f>
        <v>ST- PJM</v>
      </c>
      <c r="C2536" s="13" t="n">
        <f aca="false">C2535+1</f>
        <v>2535</v>
      </c>
      <c r="D2536" s="50" t="n">
        <f aca="false">FilterOPk!B$21</f>
        <v>1243093.71447674</v>
      </c>
      <c r="E2536" s="50" t="n">
        <f aca="false">FilterOPk!C$21</f>
        <v>13503.06</v>
      </c>
      <c r="F2536" s="50" t="n">
        <f aca="false">FilterOPk!D$21</f>
        <v>0</v>
      </c>
      <c r="G2536" s="50" t="n">
        <f aca="false">FilterOPk!E$21</f>
        <v>0</v>
      </c>
      <c r="H2536" s="50" t="n">
        <f aca="false">FilterOPk!F$21</f>
        <v>0</v>
      </c>
      <c r="I2536" s="50" t="n">
        <f aca="false">FilterOPk!G$21</f>
        <v>0</v>
      </c>
      <c r="J2536" s="50" t="n">
        <f aca="false">FilterOPk!H$21</f>
        <v>0</v>
      </c>
      <c r="K2536" s="50" t="n">
        <f aca="false">FilterOPk!I$21</f>
        <v>0</v>
      </c>
      <c r="L2536" s="50" t="n">
        <f aca="false">FilterOPk!J$21</f>
        <v>0</v>
      </c>
      <c r="M2536" s="50" t="n">
        <f aca="false">FilterOPk!K$21</f>
        <v>0</v>
      </c>
      <c r="N2536" s="50" t="n">
        <f aca="false">FilterOPk!L$21</f>
        <v>13503.06</v>
      </c>
      <c r="O2536" s="50" t="n">
        <f aca="false">FilterOPk!M$21</f>
        <v>0</v>
      </c>
      <c r="P2536" s="50" t="n">
        <f aca="false">FilterOPk!N$21</f>
        <v>0</v>
      </c>
      <c r="Q2536" s="51" t="n">
        <f aca="false">FilterOPk!O$21</f>
        <v>13503.06</v>
      </c>
    </row>
    <row r="2537" customFormat="false" ht="12.75" hidden="false" customHeight="false" outlineLevel="0" collapsed="false">
      <c r="B2537" s="85" t="str">
        <f aca="false">FilterOPk!A$22</f>
        <v>ST- NENG</v>
      </c>
      <c r="C2537" s="13" t="n">
        <f aca="false">C2536+1</f>
        <v>2536</v>
      </c>
      <c r="D2537" s="50" t="n">
        <f aca="false">FilterOPk!B$22</f>
        <v>539719.375927685</v>
      </c>
      <c r="E2537" s="50" t="n">
        <f aca="false">FilterOPk!C$22</f>
        <v>17499.36</v>
      </c>
      <c r="F2537" s="50" t="n">
        <f aca="false">FilterOPk!D$22</f>
        <v>34844.91</v>
      </c>
      <c r="G2537" s="50" t="n">
        <f aca="false">FilterOPk!E$22</f>
        <v>0</v>
      </c>
      <c r="H2537" s="50" t="n">
        <f aca="false">FilterOPk!F$22</f>
        <v>0</v>
      </c>
      <c r="I2537" s="50" t="n">
        <f aca="false">FilterOPk!G$22</f>
        <v>0</v>
      </c>
      <c r="J2537" s="50" t="n">
        <f aca="false">FilterOPk!H$22</f>
        <v>0</v>
      </c>
      <c r="K2537" s="50" t="n">
        <f aca="false">FilterOPk!I$22</f>
        <v>0</v>
      </c>
      <c r="L2537" s="50" t="n">
        <f aca="false">FilterOPk!J$22</f>
        <v>0</v>
      </c>
      <c r="M2537" s="50" t="n">
        <f aca="false">FilterOPk!K$22</f>
        <v>0</v>
      </c>
      <c r="N2537" s="50" t="n">
        <f aca="false">FilterOPk!L$22</f>
        <v>52344.27</v>
      </c>
      <c r="O2537" s="50" t="n">
        <f aca="false">FilterOPk!M$22</f>
        <v>0</v>
      </c>
      <c r="P2537" s="50" t="n">
        <f aca="false">FilterOPk!N$22</f>
        <v>0</v>
      </c>
      <c r="Q2537" s="51" t="n">
        <f aca="false">FilterOPk!O$22</f>
        <v>52344.27</v>
      </c>
    </row>
    <row r="2538" customFormat="false" ht="12.75" hidden="false" customHeight="false" outlineLevel="0" collapsed="false">
      <c r="B2538" s="85" t="str">
        <f aca="false">FilterOPk!A$23</f>
        <v>ST- NY</v>
      </c>
      <c r="C2538" s="13" t="n">
        <f aca="false">C2537+1</f>
        <v>2537</v>
      </c>
      <c r="D2538" s="50" t="n">
        <f aca="false">FilterOPk!B$23</f>
        <v>251437.188425373</v>
      </c>
      <c r="E2538" s="50" t="n">
        <f aca="false">FilterOPk!C$23</f>
        <v>22663</v>
      </c>
      <c r="F2538" s="50" t="n">
        <f aca="false">FilterOPk!D$23</f>
        <v>52267.36</v>
      </c>
      <c r="G2538" s="50" t="n">
        <f aca="false">FilterOPk!E$23</f>
        <v>0</v>
      </c>
      <c r="H2538" s="50" t="n">
        <f aca="false">FilterOPk!F$23</f>
        <v>0</v>
      </c>
      <c r="I2538" s="50" t="n">
        <f aca="false">FilterOPk!G$23</f>
        <v>0</v>
      </c>
      <c r="J2538" s="50" t="n">
        <f aca="false">FilterOPk!H$23</f>
        <v>0</v>
      </c>
      <c r="K2538" s="50" t="n">
        <f aca="false">FilterOPk!I$23</f>
        <v>0</v>
      </c>
      <c r="L2538" s="50" t="n">
        <f aca="false">FilterOPk!J$23</f>
        <v>0</v>
      </c>
      <c r="M2538" s="50" t="n">
        <f aca="false">FilterOPk!K$23</f>
        <v>0</v>
      </c>
      <c r="N2538" s="50" t="n">
        <f aca="false">FilterOPk!L$23</f>
        <v>74930.36</v>
      </c>
      <c r="O2538" s="50" t="n">
        <f aca="false">FilterOPk!M$23</f>
        <v>0</v>
      </c>
      <c r="P2538" s="50" t="n">
        <f aca="false">FilterOPk!N$23</f>
        <v>0</v>
      </c>
      <c r="Q2538" s="51" t="n">
        <f aca="false">FilterOPk!O$23</f>
        <v>74930.36</v>
      </c>
    </row>
    <row r="2539" customFormat="false" ht="12.75" hidden="false" customHeight="false" outlineLevel="0" collapsed="false">
      <c r="B2539" s="85" t="str">
        <f aca="false">FilterOPk!A$24</f>
        <v>NE- PHYS</v>
      </c>
      <c r="C2539" s="13" t="n">
        <f aca="false">C2538+1</f>
        <v>2538</v>
      </c>
      <c r="D2539" s="50" t="n">
        <f aca="false">FilterOPk!B$24</f>
        <v>0</v>
      </c>
      <c r="E2539" s="50" t="n">
        <f aca="false">FilterOPk!C$24</f>
        <v>0</v>
      </c>
      <c r="F2539" s="50" t="n">
        <f aca="false">FilterOPk!D$24</f>
        <v>0</v>
      </c>
      <c r="G2539" s="50" t="n">
        <f aca="false">FilterOPk!E$24</f>
        <v>0</v>
      </c>
      <c r="H2539" s="50" t="n">
        <f aca="false">FilterOPk!F$24</f>
        <v>0</v>
      </c>
      <c r="I2539" s="50" t="n">
        <f aca="false">FilterOPk!G$24</f>
        <v>0</v>
      </c>
      <c r="J2539" s="50" t="n">
        <f aca="false">FilterOPk!H$24</f>
        <v>0</v>
      </c>
      <c r="K2539" s="50" t="n">
        <f aca="false">FilterOPk!I$24</f>
        <v>0</v>
      </c>
      <c r="L2539" s="50" t="n">
        <f aca="false">FilterOPk!J$24</f>
        <v>0</v>
      </c>
      <c r="M2539" s="50" t="n">
        <f aca="false">FilterOPk!K$24</f>
        <v>0</v>
      </c>
      <c r="N2539" s="50" t="n">
        <f aca="false">FilterOPk!L$24</f>
        <v>0</v>
      </c>
      <c r="O2539" s="50" t="n">
        <f aca="false">FilterOPk!M$24</f>
        <v>0</v>
      </c>
      <c r="P2539" s="50" t="n">
        <f aca="false">FilterOPk!N$24</f>
        <v>0</v>
      </c>
      <c r="Q2539" s="51" t="n">
        <f aca="false">FilterOPk!O$24</f>
        <v>0</v>
      </c>
    </row>
    <row r="2540" customFormat="false" ht="12.75" hidden="false" customHeight="false" outlineLevel="0" collapsed="false">
      <c r="B2540" s="85" t="str">
        <f aca="false">FilterOPk!A$25</f>
        <v>LT-Southeast</v>
      </c>
      <c r="C2540" s="13" t="n">
        <f aca="false">C2539+1</f>
        <v>2539</v>
      </c>
      <c r="D2540" s="50" t="n">
        <f aca="false">FilterOPk!B$25</f>
        <v>11411200.8859117</v>
      </c>
      <c r="E2540" s="50" t="n">
        <f aca="false">FilterOPk!C$25</f>
        <v>15825.82</v>
      </c>
      <c r="F2540" s="50" t="n">
        <f aca="false">FilterOPk!D$25</f>
        <v>13250</v>
      </c>
      <c r="G2540" s="50" t="n">
        <f aca="false">FilterOPk!E$25</f>
        <v>24924.1</v>
      </c>
      <c r="H2540" s="50" t="n">
        <f aca="false">FilterOPk!F$25</f>
        <v>24690.47</v>
      </c>
      <c r="I2540" s="50" t="n">
        <f aca="false">FilterOPk!G$25</f>
        <v>26774</v>
      </c>
      <c r="J2540" s="50" t="n">
        <f aca="false">FilterOPk!H$25</f>
        <v>26715</v>
      </c>
      <c r="K2540" s="50" t="n">
        <f aca="false">FilterOPk!I$25</f>
        <v>57358.83</v>
      </c>
      <c r="L2540" s="50" t="n">
        <f aca="false">FilterOPk!J$25</f>
        <v>26146</v>
      </c>
      <c r="M2540" s="50" t="n">
        <f aca="false">FilterOPk!K$25</f>
        <v>75355.31</v>
      </c>
      <c r="N2540" s="50" t="n">
        <f aca="false">FilterOPk!L$25</f>
        <v>291039.53</v>
      </c>
      <c r="O2540" s="50" t="n">
        <f aca="false">FilterOPk!M$25</f>
        <v>-122359</v>
      </c>
      <c r="P2540" s="50" t="n">
        <f aca="false">FilterOPk!N$25</f>
        <v>514428.17</v>
      </c>
      <c r="Q2540" s="51" t="n">
        <f aca="false">FilterOPk!O$25</f>
        <v>683108.7</v>
      </c>
    </row>
    <row r="2541" customFormat="false" ht="12.75" hidden="false" customHeight="false" outlineLevel="0" collapsed="false">
      <c r="B2541" s="85" t="str">
        <f aca="false">FilterOPk!A$26</f>
        <v>ST-SPP</v>
      </c>
      <c r="C2541" s="13" t="n">
        <f aca="false">C2540+1</f>
        <v>2540</v>
      </c>
      <c r="D2541" s="50" t="n">
        <f aca="false">FilterOPk!B$26</f>
        <v>52202.8773549933</v>
      </c>
      <c r="E2541" s="50" t="n">
        <f aca="false">FilterOPk!C$26</f>
        <v>0</v>
      </c>
      <c r="F2541" s="50" t="n">
        <f aca="false">FilterOPk!D$26</f>
        <v>0</v>
      </c>
      <c r="G2541" s="50" t="n">
        <f aca="false">FilterOPk!E$26</f>
        <v>0</v>
      </c>
      <c r="H2541" s="50" t="n">
        <f aca="false">FilterOPk!F$26</f>
        <v>0</v>
      </c>
      <c r="I2541" s="50" t="n">
        <f aca="false">FilterOPk!G$26</f>
        <v>0</v>
      </c>
      <c r="J2541" s="50" t="n">
        <f aca="false">FilterOPk!H$26</f>
        <v>0</v>
      </c>
      <c r="K2541" s="50" t="n">
        <f aca="false">FilterOPk!I$26</f>
        <v>0</v>
      </c>
      <c r="L2541" s="50" t="n">
        <f aca="false">FilterOPk!J$26</f>
        <v>0</v>
      </c>
      <c r="M2541" s="50" t="n">
        <f aca="false">FilterOPk!K$26</f>
        <v>0</v>
      </c>
      <c r="N2541" s="50" t="n">
        <f aca="false">FilterOPk!L$26</f>
        <v>0</v>
      </c>
      <c r="O2541" s="50" t="n">
        <f aca="false">FilterOPk!M$26</f>
        <v>0</v>
      </c>
      <c r="P2541" s="50" t="n">
        <f aca="false">FilterOPk!N$26</f>
        <v>0</v>
      </c>
      <c r="Q2541" s="51" t="n">
        <f aca="false">FilterOPk!O$26</f>
        <v>0</v>
      </c>
    </row>
    <row r="2542" customFormat="false" ht="12.75" hidden="false" customHeight="false" outlineLevel="0" collapsed="false">
      <c r="B2542" s="85" t="str">
        <f aca="false">FilterOPk!A$27</f>
        <v>ST-SERC</v>
      </c>
      <c r="C2542" s="13" t="n">
        <f aca="false">C2541+1</f>
        <v>2541</v>
      </c>
      <c r="D2542" s="50" t="n">
        <f aca="false">FilterOPk!B$27</f>
        <v>686881.973218232</v>
      </c>
      <c r="E2542" s="50" t="n">
        <f aca="false">FilterOPk!C$27</f>
        <v>0</v>
      </c>
      <c r="F2542" s="50" t="n">
        <f aca="false">FilterOPk!D$27</f>
        <v>0</v>
      </c>
      <c r="G2542" s="50" t="n">
        <f aca="false">FilterOPk!E$27</f>
        <v>0</v>
      </c>
      <c r="H2542" s="50" t="n">
        <f aca="false">FilterOPk!F$27</f>
        <v>0</v>
      </c>
      <c r="I2542" s="50" t="n">
        <f aca="false">FilterOPk!G$27</f>
        <v>0</v>
      </c>
      <c r="J2542" s="50" t="n">
        <f aca="false">FilterOPk!H$27</f>
        <v>0</v>
      </c>
      <c r="K2542" s="50" t="n">
        <f aca="false">FilterOPk!I$27</f>
        <v>0</v>
      </c>
      <c r="L2542" s="50" t="n">
        <f aca="false">FilterOPk!J$27</f>
        <v>0</v>
      </c>
      <c r="M2542" s="50" t="n">
        <f aca="false">FilterOPk!K$27</f>
        <v>0</v>
      </c>
      <c r="N2542" s="50" t="n">
        <f aca="false">FilterOPk!L$27</f>
        <v>0</v>
      </c>
      <c r="O2542" s="50" t="n">
        <f aca="false">FilterOPk!M$27</f>
        <v>0</v>
      </c>
      <c r="P2542" s="50" t="n">
        <f aca="false">FilterOPk!N$27</f>
        <v>0</v>
      </c>
      <c r="Q2542" s="51" t="n">
        <f aca="false">FilterOPk!O$27</f>
        <v>0</v>
      </c>
    </row>
    <row r="2543" customFormat="false" ht="12.75" hidden="false" customHeight="false" outlineLevel="0" collapsed="false">
      <c r="B2543" s="85" t="str">
        <f aca="false">FilterOPk!A$28</f>
        <v>LT- Texas</v>
      </c>
      <c r="C2543" s="13" t="n">
        <f aca="false">C2542+1</f>
        <v>2542</v>
      </c>
      <c r="D2543" s="50" t="n">
        <f aca="false">FilterOPk!B$28</f>
        <v>3826684.70313045</v>
      </c>
      <c r="E2543" s="50" t="n">
        <f aca="false">FilterOPk!C$28</f>
        <v>0</v>
      </c>
      <c r="F2543" s="50" t="n">
        <f aca="false">FilterOPk!D$28</f>
        <v>13003.28</v>
      </c>
      <c r="G2543" s="50" t="n">
        <f aca="false">FilterOPk!E$28</f>
        <v>7651.26</v>
      </c>
      <c r="H2543" s="50" t="n">
        <f aca="false">FilterOPk!F$28</f>
        <v>7986.82</v>
      </c>
      <c r="I2543" s="50" t="n">
        <f aca="false">FilterOPk!G$28</f>
        <v>17032.43</v>
      </c>
      <c r="J2543" s="50" t="n">
        <f aca="false">FilterOPk!H$28</f>
        <v>19665.43</v>
      </c>
      <c r="K2543" s="50" t="n">
        <f aca="false">FilterOPk!I$28</f>
        <v>46628.44</v>
      </c>
      <c r="L2543" s="50" t="n">
        <f aca="false">FilterOPk!J$28</f>
        <v>12076.91</v>
      </c>
      <c r="M2543" s="50" t="n">
        <f aca="false">FilterOPk!K$28</f>
        <v>18411.54</v>
      </c>
      <c r="N2543" s="50" t="n">
        <f aca="false">FilterOPk!L$28</f>
        <v>142456.11</v>
      </c>
      <c r="O2543" s="50" t="n">
        <f aca="false">FilterOPk!M$28</f>
        <v>653578.76</v>
      </c>
      <c r="P2543" s="50" t="n">
        <f aca="false">FilterOPk!N$28</f>
        <v>2238345.92</v>
      </c>
      <c r="Q2543" s="51" t="n">
        <f aca="false">FilterOPk!O$28</f>
        <v>3034380.79</v>
      </c>
    </row>
    <row r="2544" customFormat="false" ht="12.75" hidden="false" customHeight="false" outlineLevel="0" collapsed="false">
      <c r="B2544" s="85" t="str">
        <f aca="false">FilterOPk!A$29</f>
        <v>St- Texas</v>
      </c>
      <c r="C2544" s="13" t="n">
        <f aca="false">C2543+1</f>
        <v>2543</v>
      </c>
      <c r="D2544" s="50" t="n">
        <f aca="false">FilterOPk!B$29</f>
        <v>445563.239343252</v>
      </c>
      <c r="E2544" s="50" t="n">
        <f aca="false">FilterOPk!C$29</f>
        <v>5676.33</v>
      </c>
      <c r="F2544" s="50" t="n">
        <f aca="false">FilterOPk!D$29</f>
        <v>0</v>
      </c>
      <c r="G2544" s="50" t="n">
        <f aca="false">FilterOPk!E$29</f>
        <v>0</v>
      </c>
      <c r="H2544" s="50" t="n">
        <f aca="false">FilterOPk!F$29</f>
        <v>0</v>
      </c>
      <c r="I2544" s="50" t="n">
        <f aca="false">FilterOPk!G$29</f>
        <v>0</v>
      </c>
      <c r="J2544" s="50" t="n">
        <f aca="false">FilterOPk!H$29</f>
        <v>0</v>
      </c>
      <c r="K2544" s="50" t="n">
        <f aca="false">FilterOPk!I$29</f>
        <v>0</v>
      </c>
      <c r="L2544" s="50" t="n">
        <f aca="false">FilterOPk!J$29</f>
        <v>0</v>
      </c>
      <c r="M2544" s="50" t="n">
        <f aca="false">FilterOPk!K$29</f>
        <v>0</v>
      </c>
      <c r="N2544" s="50" t="n">
        <f aca="false">FilterOPk!L$29</f>
        <v>5676.33</v>
      </c>
      <c r="O2544" s="50" t="n">
        <f aca="false">FilterOPk!M$29</f>
        <v>0</v>
      </c>
      <c r="P2544" s="50" t="n">
        <f aca="false">FilterOPk!N$29</f>
        <v>0</v>
      </c>
      <c r="Q2544" s="51" t="n">
        <f aca="false">FilterOPk!O$29</f>
        <v>5676.33</v>
      </c>
    </row>
    <row r="2545" customFormat="false" ht="12.75" hidden="false" customHeight="false" outlineLevel="0" collapsed="false">
      <c r="B2545" s="85"/>
      <c r="C2545" s="13" t="n">
        <f aca="false">C2544+1</f>
        <v>2544</v>
      </c>
      <c r="D2545" s="50"/>
      <c r="E2545" s="50"/>
      <c r="F2545" s="50"/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1"/>
    </row>
    <row r="2546" customFormat="false" ht="12.75" hidden="false" customHeight="false" outlineLevel="0" collapsed="false">
      <c r="B2546" s="85" t="str">
        <f aca="false">FilterOPk!A$32</f>
        <v>Gas positions</v>
      </c>
      <c r="C2546" s="13" t="n">
        <f aca="false">C2545+1</f>
        <v>2545</v>
      </c>
      <c r="D2546" s="50" t="s">
        <v>4</v>
      </c>
      <c r="E2546" s="50"/>
      <c r="F2546" s="50"/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1"/>
    </row>
    <row r="2547" customFormat="false" ht="12.75" hidden="false" customHeight="false" outlineLevel="0" collapsed="false">
      <c r="B2547" s="85" t="str">
        <f aca="false">FilterOPk!A$33</f>
        <v>Kevin Presto</v>
      </c>
      <c r="C2547" s="13" t="n">
        <f aca="false">C2546+1</f>
        <v>2546</v>
      </c>
      <c r="D2547" s="50" t="n">
        <f aca="false">FilterOPk!B$33</f>
        <v>0</v>
      </c>
      <c r="E2547" s="50" t="n">
        <f aca="false">FilterOPk!C$33</f>
        <v>0</v>
      </c>
      <c r="F2547" s="50" t="n">
        <f aca="false">FilterOPk!D$33</f>
        <v>0</v>
      </c>
      <c r="G2547" s="50" t="n">
        <f aca="false">FilterOPk!E$33</f>
        <v>0</v>
      </c>
      <c r="H2547" s="50" t="n">
        <f aca="false">FilterOPk!F$33</f>
        <v>0</v>
      </c>
      <c r="I2547" s="50" t="n">
        <f aca="false">FilterOPk!G$33</f>
        <v>0</v>
      </c>
      <c r="J2547" s="50" t="n">
        <f aca="false">FilterOPk!H$33</f>
        <v>0</v>
      </c>
      <c r="K2547" s="50" t="n">
        <f aca="false">FilterOPk!I$33</f>
        <v>0</v>
      </c>
      <c r="L2547" s="50" t="n">
        <f aca="false">FilterOPk!J$33</f>
        <v>0</v>
      </c>
      <c r="M2547" s="50" t="n">
        <f aca="false">FilterOPk!K$33</f>
        <v>0</v>
      </c>
      <c r="N2547" s="50" t="n">
        <f aca="false">FilterOPk!L$33</f>
        <v>0</v>
      </c>
      <c r="O2547" s="50" t="n">
        <f aca="false">FilterOPk!M$33</f>
        <v>0</v>
      </c>
      <c r="P2547" s="50" t="n">
        <f aca="false">FilterOPk!N$33</f>
        <v>0</v>
      </c>
      <c r="Q2547" s="51" t="n">
        <f aca="false">FilterOPk!O$33</f>
        <v>0</v>
      </c>
    </row>
    <row r="2548" customFormat="false" ht="12.75" hidden="false" customHeight="false" outlineLevel="0" collapsed="false">
      <c r="B2548" s="85" t="str">
        <f aca="false">FilterOPk!A$34</f>
        <v>Fletcher Sturm</v>
      </c>
      <c r="C2548" s="13" t="n">
        <f aca="false">C2547+1</f>
        <v>2547</v>
      </c>
      <c r="D2548" s="50" t="n">
        <f aca="false">FilterOPk!B$34</f>
        <v>0</v>
      </c>
      <c r="E2548" s="50" t="n">
        <f aca="false">FilterOPk!C$34</f>
        <v>0</v>
      </c>
      <c r="F2548" s="50" t="n">
        <f aca="false">FilterOPk!D$34</f>
        <v>0</v>
      </c>
      <c r="G2548" s="50" t="n">
        <f aca="false">FilterOPk!E$34</f>
        <v>0</v>
      </c>
      <c r="H2548" s="50" t="n">
        <f aca="false">FilterOPk!F$34</f>
        <v>0</v>
      </c>
      <c r="I2548" s="50" t="n">
        <f aca="false">FilterOPk!G$34</f>
        <v>0</v>
      </c>
      <c r="J2548" s="50" t="n">
        <f aca="false">FilterOPk!H$34</f>
        <v>0</v>
      </c>
      <c r="K2548" s="50" t="n">
        <f aca="false">FilterOPk!I$34</f>
        <v>0</v>
      </c>
      <c r="L2548" s="50" t="n">
        <f aca="false">FilterOPk!J$34</f>
        <v>0</v>
      </c>
      <c r="M2548" s="50" t="n">
        <f aca="false">FilterOPk!K$34</f>
        <v>0</v>
      </c>
      <c r="N2548" s="50" t="n">
        <f aca="false">FilterOPk!L$34</f>
        <v>0</v>
      </c>
      <c r="O2548" s="50" t="n">
        <f aca="false">FilterOPk!M$34</f>
        <v>0</v>
      </c>
      <c r="P2548" s="50" t="n">
        <f aca="false">FilterOPk!N$34</f>
        <v>0</v>
      </c>
      <c r="Q2548" s="51" t="n">
        <f aca="false">FilterOPk!O$34</f>
        <v>0</v>
      </c>
    </row>
    <row r="2549" customFormat="false" ht="12.75" hidden="false" customHeight="false" outlineLevel="0" collapsed="false">
      <c r="B2549" s="85" t="str">
        <f aca="false">FilterOPk!A$35</f>
        <v>Doug Gilbert-Smith</v>
      </c>
      <c r="C2549" s="13" t="n">
        <f aca="false">C2548+1</f>
        <v>2548</v>
      </c>
      <c r="D2549" s="50" t="n">
        <f aca="false">FilterOPk!B$35</f>
        <v>0</v>
      </c>
      <c r="E2549" s="50" t="n">
        <f aca="false">FilterOPk!C$35</f>
        <v>0</v>
      </c>
      <c r="F2549" s="50" t="n">
        <f aca="false">FilterOPk!D$35</f>
        <v>0</v>
      </c>
      <c r="G2549" s="50" t="n">
        <f aca="false">FilterOPk!E$35</f>
        <v>0</v>
      </c>
      <c r="H2549" s="50" t="n">
        <f aca="false">FilterOPk!F$35</f>
        <v>0</v>
      </c>
      <c r="I2549" s="50" t="n">
        <f aca="false">FilterOPk!G$35</f>
        <v>0</v>
      </c>
      <c r="J2549" s="50" t="n">
        <f aca="false">FilterOPk!H$35</f>
        <v>0</v>
      </c>
      <c r="K2549" s="50" t="n">
        <f aca="false">FilterOPk!I$35</f>
        <v>0</v>
      </c>
      <c r="L2549" s="50" t="n">
        <f aca="false">FilterOPk!J$35</f>
        <v>0</v>
      </c>
      <c r="M2549" s="50" t="n">
        <f aca="false">FilterOPk!K$35</f>
        <v>0</v>
      </c>
      <c r="N2549" s="50" t="n">
        <f aca="false">FilterOPk!L$35</f>
        <v>0</v>
      </c>
      <c r="O2549" s="50" t="n">
        <f aca="false">FilterOPk!M$35</f>
        <v>0</v>
      </c>
      <c r="P2549" s="50" t="n">
        <f aca="false">FilterOPk!N$35</f>
        <v>0</v>
      </c>
      <c r="Q2549" s="51" t="n">
        <f aca="false">FilterOPk!O$35</f>
        <v>0</v>
      </c>
    </row>
    <row r="2550" customFormat="false" ht="12.75" hidden="false" customHeight="false" outlineLevel="0" collapsed="false">
      <c r="B2550" s="85" t="str">
        <f aca="false">FilterOPk!A$36</f>
        <v>Rogers Herndon</v>
      </c>
      <c r="C2550" s="13" t="n">
        <f aca="false">C2549+1</f>
        <v>2549</v>
      </c>
      <c r="D2550" s="50" t="n">
        <f aca="false">FilterOPk!B$36</f>
        <v>0</v>
      </c>
      <c r="E2550" s="50" t="n">
        <f aca="false">FilterOPk!C$36</f>
        <v>0</v>
      </c>
      <c r="F2550" s="50" t="n">
        <f aca="false">FilterOPk!D$36</f>
        <v>0</v>
      </c>
      <c r="G2550" s="50" t="n">
        <f aca="false">FilterOPk!E$36</f>
        <v>0</v>
      </c>
      <c r="H2550" s="50" t="n">
        <f aca="false">FilterOPk!F$36</f>
        <v>0</v>
      </c>
      <c r="I2550" s="50" t="n">
        <f aca="false">FilterOPk!G$36</f>
        <v>0</v>
      </c>
      <c r="J2550" s="50" t="n">
        <f aca="false">FilterOPk!H$36</f>
        <v>0</v>
      </c>
      <c r="K2550" s="50" t="n">
        <f aca="false">FilterOPk!I$36</f>
        <v>0</v>
      </c>
      <c r="L2550" s="50" t="n">
        <f aca="false">FilterOPk!J$36</f>
        <v>0</v>
      </c>
      <c r="M2550" s="50" t="n">
        <f aca="false">FilterOPk!K$36</f>
        <v>0</v>
      </c>
      <c r="N2550" s="50" t="n">
        <f aca="false">FilterOPk!L$36</f>
        <v>0</v>
      </c>
      <c r="O2550" s="50" t="n">
        <f aca="false">FilterOPk!M$36</f>
        <v>0</v>
      </c>
      <c r="P2550" s="50" t="n">
        <f aca="false">FilterOPk!N$36</f>
        <v>0</v>
      </c>
      <c r="Q2550" s="51" t="n">
        <f aca="false">FilterOPk!O$36</f>
        <v>0</v>
      </c>
    </row>
    <row r="2551" customFormat="false" ht="12.75" hidden="false" customHeight="false" outlineLevel="0" collapsed="false">
      <c r="B2551" s="85" t="str">
        <f aca="false">FilterOPk!A$37</f>
        <v>Dana Davis</v>
      </c>
      <c r="C2551" s="13" t="n">
        <f aca="false">C2550+1</f>
        <v>2550</v>
      </c>
      <c r="D2551" s="50" t="n">
        <f aca="false">FilterOPk!B$37</f>
        <v>0</v>
      </c>
      <c r="E2551" s="50" t="n">
        <f aca="false">FilterOPk!C$37</f>
        <v>0</v>
      </c>
      <c r="F2551" s="50" t="n">
        <f aca="false">FilterOPk!D$37</f>
        <v>0</v>
      </c>
      <c r="G2551" s="50" t="n">
        <f aca="false">FilterOPk!E$37</f>
        <v>0</v>
      </c>
      <c r="H2551" s="50" t="n">
        <f aca="false">FilterOPk!F$37</f>
        <v>0</v>
      </c>
      <c r="I2551" s="50" t="n">
        <f aca="false">FilterOPk!G$37</f>
        <v>0</v>
      </c>
      <c r="J2551" s="50" t="n">
        <f aca="false">FilterOPk!H$37</f>
        <v>0</v>
      </c>
      <c r="K2551" s="50" t="n">
        <f aca="false">FilterOPk!I$37</f>
        <v>0</v>
      </c>
      <c r="L2551" s="50" t="n">
        <f aca="false">FilterOPk!J$37</f>
        <v>0</v>
      </c>
      <c r="M2551" s="50" t="n">
        <f aca="false">FilterOPk!K$37</f>
        <v>0</v>
      </c>
      <c r="N2551" s="50" t="n">
        <f aca="false">FilterOPk!L$37</f>
        <v>0</v>
      </c>
      <c r="O2551" s="50" t="n">
        <f aca="false">FilterOPk!M$37</f>
        <v>0</v>
      </c>
      <c r="P2551" s="50" t="n">
        <f aca="false">FilterOPk!N$37</f>
        <v>0</v>
      </c>
      <c r="Q2551" s="51" t="n">
        <f aca="false">FilterOPk!O$37</f>
        <v>0</v>
      </c>
    </row>
    <row r="2552" customFormat="false" ht="12.75" hidden="false" customHeight="false" outlineLevel="0" collapsed="false">
      <c r="B2552" s="85" t="str">
        <f aca="false">FilterOPk!A$38</f>
        <v>Tom May</v>
      </c>
      <c r="C2552" s="13" t="n">
        <f aca="false">C2551+1</f>
        <v>2551</v>
      </c>
      <c r="D2552" s="50" t="n">
        <f aca="false">FilterOPk!B$38</f>
        <v>0</v>
      </c>
      <c r="E2552" s="50" t="n">
        <f aca="false">FilterOPk!C$38</f>
        <v>0</v>
      </c>
      <c r="F2552" s="50" t="n">
        <f aca="false">FilterOPk!D$38</f>
        <v>0</v>
      </c>
      <c r="G2552" s="50" t="n">
        <f aca="false">FilterOPk!E$38</f>
        <v>0</v>
      </c>
      <c r="H2552" s="50" t="n">
        <f aca="false">FilterOPk!F$38</f>
        <v>0</v>
      </c>
      <c r="I2552" s="50" t="n">
        <f aca="false">FilterOPk!G$38</f>
        <v>0</v>
      </c>
      <c r="J2552" s="50" t="n">
        <f aca="false">FilterOPk!H$38</f>
        <v>0</v>
      </c>
      <c r="K2552" s="50" t="n">
        <f aca="false">FilterOPk!I$38</f>
        <v>0</v>
      </c>
      <c r="L2552" s="50" t="n">
        <f aca="false">FilterOPk!J$38</f>
        <v>0</v>
      </c>
      <c r="M2552" s="50" t="n">
        <f aca="false">FilterOPk!K$38</f>
        <v>0</v>
      </c>
      <c r="N2552" s="50" t="n">
        <f aca="false">FilterOPk!L$38</f>
        <v>0</v>
      </c>
      <c r="O2552" s="50" t="n">
        <f aca="false">FilterOPk!M$38</f>
        <v>0</v>
      </c>
      <c r="P2552" s="50" t="n">
        <f aca="false">FilterOPk!N$38</f>
        <v>0</v>
      </c>
      <c r="Q2552" s="51" t="n">
        <f aca="false">FilterOPk!O$38</f>
        <v>0</v>
      </c>
    </row>
    <row r="2553" customFormat="false" ht="12.75" hidden="false" customHeight="false" outlineLevel="0" collapsed="false">
      <c r="B2553" s="85" t="str">
        <f aca="false">FilterOPk!A$39</f>
        <v>Clint Dean</v>
      </c>
      <c r="C2553" s="13" t="n">
        <f aca="false">C2552+1</f>
        <v>2552</v>
      </c>
      <c r="D2553" s="50" t="n">
        <f aca="false">FilterOPk!B$39</f>
        <v>0</v>
      </c>
      <c r="E2553" s="50" t="n">
        <f aca="false">FilterOPk!C$39</f>
        <v>0</v>
      </c>
      <c r="F2553" s="50" t="n">
        <f aca="false">FilterOPk!D$39</f>
        <v>0</v>
      </c>
      <c r="G2553" s="50" t="n">
        <f aca="false">FilterOPk!E$39</f>
        <v>0</v>
      </c>
      <c r="H2553" s="50" t="n">
        <f aca="false">FilterOPk!F$39</f>
        <v>0</v>
      </c>
      <c r="I2553" s="50" t="n">
        <f aca="false">FilterOPk!G$39</f>
        <v>0</v>
      </c>
      <c r="J2553" s="50" t="n">
        <f aca="false">FilterOPk!H$39</f>
        <v>0</v>
      </c>
      <c r="K2553" s="50" t="n">
        <f aca="false">FilterOPk!I$39</f>
        <v>0</v>
      </c>
      <c r="L2553" s="50" t="n">
        <f aca="false">FilterOPk!J$39</f>
        <v>0</v>
      </c>
      <c r="M2553" s="50" t="n">
        <f aca="false">FilterOPk!K$39</f>
        <v>0</v>
      </c>
      <c r="N2553" s="50" t="n">
        <f aca="false">FilterOPk!L$39</f>
        <v>0</v>
      </c>
      <c r="O2553" s="50" t="n">
        <f aca="false">FilterOPk!M$39</f>
        <v>0</v>
      </c>
      <c r="P2553" s="50" t="n">
        <f aca="false">FilterOPk!N$39</f>
        <v>0</v>
      </c>
      <c r="Q2553" s="51" t="n">
        <f aca="false">FilterOPk!O$39</f>
        <v>0</v>
      </c>
    </row>
    <row r="2554" customFormat="false" ht="12.75" hidden="false" customHeight="false" outlineLevel="0" collapsed="false">
      <c r="B2554" s="85" t="str">
        <f aca="false">FilterOPk!A$40</f>
        <v>Rob Benson</v>
      </c>
      <c r="C2554" s="13" t="n">
        <f aca="false">C2553+1</f>
        <v>2553</v>
      </c>
      <c r="D2554" s="50" t="n">
        <f aca="false">FilterOPk!B$40</f>
        <v>0</v>
      </c>
      <c r="E2554" s="50" t="n">
        <f aca="false">FilterOPk!C$40</f>
        <v>0</v>
      </c>
      <c r="F2554" s="50" t="n">
        <f aca="false">FilterOPk!D$40</f>
        <v>0</v>
      </c>
      <c r="G2554" s="50" t="n">
        <f aca="false">FilterOPk!E$40</f>
        <v>0</v>
      </c>
      <c r="H2554" s="50" t="n">
        <f aca="false">FilterOPk!F$40</f>
        <v>0</v>
      </c>
      <c r="I2554" s="50" t="n">
        <f aca="false">FilterOPk!G$40</f>
        <v>0</v>
      </c>
      <c r="J2554" s="50" t="n">
        <f aca="false">FilterOPk!H$40</f>
        <v>0</v>
      </c>
      <c r="K2554" s="50" t="n">
        <f aca="false">FilterOPk!I$40</f>
        <v>0</v>
      </c>
      <c r="L2554" s="50" t="n">
        <f aca="false">FilterOPk!J$40</f>
        <v>0</v>
      </c>
      <c r="M2554" s="50" t="n">
        <f aca="false">FilterOPk!K$40</f>
        <v>0</v>
      </c>
      <c r="N2554" s="50" t="n">
        <f aca="false">FilterOPk!L$40</f>
        <v>0</v>
      </c>
      <c r="O2554" s="50" t="n">
        <f aca="false">FilterOPk!M$40</f>
        <v>0</v>
      </c>
      <c r="P2554" s="50" t="n">
        <f aca="false">FilterOPk!N$40</f>
        <v>0</v>
      </c>
      <c r="Q2554" s="51" t="n">
        <f aca="false">FilterOPk!O$40</f>
        <v>0</v>
      </c>
    </row>
    <row r="2555" customFormat="false" ht="12.75" hidden="false" customHeight="false" outlineLevel="0" collapsed="false">
      <c r="B2555" s="85" t="str">
        <f aca="false">FilterOPk!A$41</f>
        <v>Matt Lorenz</v>
      </c>
      <c r="C2555" s="13" t="n">
        <f aca="false">C2554+1</f>
        <v>2554</v>
      </c>
      <c r="D2555" s="50" t="n">
        <f aca="false">FilterOPk!B$41</f>
        <v>0</v>
      </c>
      <c r="E2555" s="50" t="n">
        <f aca="false">FilterOPk!C$41</f>
        <v>0</v>
      </c>
      <c r="F2555" s="50" t="n">
        <f aca="false">FilterOPk!D$41</f>
        <v>0</v>
      </c>
      <c r="G2555" s="50" t="n">
        <f aca="false">FilterOPk!E$41</f>
        <v>0</v>
      </c>
      <c r="H2555" s="50" t="n">
        <f aca="false">FilterOPk!F$41</f>
        <v>0</v>
      </c>
      <c r="I2555" s="50" t="n">
        <f aca="false">FilterOPk!G$41</f>
        <v>0</v>
      </c>
      <c r="J2555" s="50" t="n">
        <f aca="false">FilterOPk!H$41</f>
        <v>0</v>
      </c>
      <c r="K2555" s="50" t="n">
        <f aca="false">FilterOPk!I$41</f>
        <v>0</v>
      </c>
      <c r="L2555" s="50" t="n">
        <f aca="false">FilterOPk!J$41</f>
        <v>0</v>
      </c>
      <c r="M2555" s="50" t="n">
        <f aca="false">FilterOPk!K$41</f>
        <v>0</v>
      </c>
      <c r="N2555" s="50" t="n">
        <f aca="false">FilterOPk!L$41</f>
        <v>0</v>
      </c>
      <c r="O2555" s="50" t="n">
        <f aca="false">FilterOPk!M$41</f>
        <v>0</v>
      </c>
      <c r="P2555" s="50" t="n">
        <f aca="false">FilterOPk!N$41</f>
        <v>0</v>
      </c>
      <c r="Q2555" s="51" t="n">
        <f aca="false">FilterOPk!O$41</f>
        <v>0</v>
      </c>
    </row>
    <row r="2556" customFormat="false" ht="12.75" hidden="false" customHeight="false" outlineLevel="0" collapsed="false">
      <c r="B2556" s="85" t="str">
        <f aca="false">FilterOPk!A$42</f>
        <v>John Forney</v>
      </c>
      <c r="C2556" s="13" t="n">
        <f aca="false">C2555+1</f>
        <v>2555</v>
      </c>
      <c r="D2556" s="50" t="n">
        <f aca="false">FilterOPk!B$42</f>
        <v>0</v>
      </c>
      <c r="E2556" s="50" t="n">
        <f aca="false">FilterOPk!C$42</f>
        <v>0</v>
      </c>
      <c r="F2556" s="50" t="n">
        <f aca="false">FilterOPk!D$42</f>
        <v>0</v>
      </c>
      <c r="G2556" s="50" t="n">
        <f aca="false">FilterOPk!E$42</f>
        <v>0</v>
      </c>
      <c r="H2556" s="50" t="n">
        <f aca="false">FilterOPk!F$42</f>
        <v>0</v>
      </c>
      <c r="I2556" s="50" t="n">
        <f aca="false">FilterOPk!G$42</f>
        <v>0</v>
      </c>
      <c r="J2556" s="50" t="n">
        <f aca="false">FilterOPk!H$42</f>
        <v>0</v>
      </c>
      <c r="K2556" s="50" t="n">
        <f aca="false">FilterOPk!I$42</f>
        <v>0</v>
      </c>
      <c r="L2556" s="50" t="n">
        <f aca="false">FilterOPk!J$42</f>
        <v>0</v>
      </c>
      <c r="M2556" s="50" t="n">
        <f aca="false">FilterOPk!K$42</f>
        <v>0</v>
      </c>
      <c r="N2556" s="50" t="n">
        <f aca="false">FilterOPk!L$42</f>
        <v>0</v>
      </c>
      <c r="O2556" s="50" t="n">
        <f aca="false">FilterOPk!M$42</f>
        <v>0</v>
      </c>
      <c r="P2556" s="50" t="n">
        <f aca="false">FilterOPk!N$42</f>
        <v>0</v>
      </c>
      <c r="Q2556" s="51" t="n">
        <f aca="false">FilterOPk!O$42</f>
        <v>0</v>
      </c>
    </row>
    <row r="2557" customFormat="false" ht="12.75" hidden="false" customHeight="false" outlineLevel="0" collapsed="false">
      <c r="B2557" s="85" t="str">
        <f aca="false">FilterOPk!A$43</f>
        <v>Mike Carson</v>
      </c>
      <c r="C2557" s="13" t="n">
        <f aca="false">C2556+1</f>
        <v>2556</v>
      </c>
      <c r="D2557" s="50" t="n">
        <f aca="false">FilterOPk!B$43</f>
        <v>0</v>
      </c>
      <c r="E2557" s="50" t="n">
        <f aca="false">FilterOPk!C$43</f>
        <v>0</v>
      </c>
      <c r="F2557" s="50" t="n">
        <f aca="false">FilterOPk!D$43</f>
        <v>0</v>
      </c>
      <c r="G2557" s="50" t="n">
        <f aca="false">FilterOPk!E$43</f>
        <v>0</v>
      </c>
      <c r="H2557" s="50" t="n">
        <f aca="false">FilterOPk!F$43</f>
        <v>0</v>
      </c>
      <c r="I2557" s="50" t="n">
        <f aca="false">FilterOPk!G$43</f>
        <v>0</v>
      </c>
      <c r="J2557" s="50" t="n">
        <f aca="false">FilterOPk!H$43</f>
        <v>0</v>
      </c>
      <c r="K2557" s="50" t="n">
        <f aca="false">FilterOPk!I$43</f>
        <v>0</v>
      </c>
      <c r="L2557" s="50" t="n">
        <f aca="false">FilterOPk!J$43</f>
        <v>0</v>
      </c>
      <c r="M2557" s="50" t="n">
        <f aca="false">FilterOPk!K$43</f>
        <v>0</v>
      </c>
      <c r="N2557" s="50" t="n">
        <f aca="false">FilterOPk!L$43</f>
        <v>0</v>
      </c>
      <c r="O2557" s="50" t="n">
        <f aca="false">FilterOPk!M$43</f>
        <v>0</v>
      </c>
      <c r="P2557" s="50" t="n">
        <f aca="false">FilterOPk!N$43</f>
        <v>0</v>
      </c>
      <c r="Q2557" s="51" t="n">
        <f aca="false">FilterOPk!O$43</f>
        <v>0</v>
      </c>
    </row>
    <row r="2558" customFormat="false" ht="12.75" hidden="false" customHeight="false" outlineLevel="0" collapsed="false">
      <c r="B2558" s="85" t="str">
        <f aca="false">FilterOPk!A$44</f>
        <v>Chris Dorland</v>
      </c>
      <c r="C2558" s="13" t="n">
        <f aca="false">C2557+1</f>
        <v>2557</v>
      </c>
      <c r="D2558" s="50" t="n">
        <f aca="false">FilterOPk!B$44</f>
        <v>0</v>
      </c>
      <c r="E2558" s="50" t="n">
        <f aca="false">FilterOPk!C$44</f>
        <v>0</v>
      </c>
      <c r="F2558" s="50" t="n">
        <f aca="false">FilterOPk!D$44</f>
        <v>0</v>
      </c>
      <c r="G2558" s="50" t="n">
        <f aca="false">FilterOPk!E$44</f>
        <v>0</v>
      </c>
      <c r="H2558" s="50" t="n">
        <f aca="false">FilterOPk!F$44</f>
        <v>0</v>
      </c>
      <c r="I2558" s="50" t="n">
        <f aca="false">FilterOPk!G$44</f>
        <v>0</v>
      </c>
      <c r="J2558" s="50" t="n">
        <f aca="false">FilterOPk!H$44</f>
        <v>0</v>
      </c>
      <c r="K2558" s="50" t="n">
        <f aca="false">FilterOPk!I$44</f>
        <v>0</v>
      </c>
      <c r="L2558" s="50" t="n">
        <f aca="false">FilterOPk!J$44</f>
        <v>0</v>
      </c>
      <c r="M2558" s="50" t="n">
        <f aca="false">FilterOPk!K$44</f>
        <v>0</v>
      </c>
      <c r="N2558" s="50" t="n">
        <f aca="false">FilterOPk!L$44</f>
        <v>0</v>
      </c>
      <c r="O2558" s="50" t="n">
        <f aca="false">FilterOPk!M$44</f>
        <v>0</v>
      </c>
      <c r="P2558" s="50" t="n">
        <f aca="false">FilterOPk!N$44</f>
        <v>0</v>
      </c>
      <c r="Q2558" s="51" t="n">
        <f aca="false">FilterOPk!O$44</f>
        <v>0</v>
      </c>
    </row>
    <row r="2559" customFormat="false" ht="12.75" hidden="false" customHeight="false" outlineLevel="0" collapsed="false">
      <c r="B2559" s="85" t="str">
        <f aca="false">FilterOPk!A$45</f>
        <v>Jeff King</v>
      </c>
      <c r="C2559" s="13" t="n">
        <f aca="false">C2558+1</f>
        <v>2558</v>
      </c>
      <c r="D2559" s="50" t="n">
        <f aca="false">FilterOPk!B$45</f>
        <v>0</v>
      </c>
      <c r="E2559" s="50" t="n">
        <f aca="false">FilterOPk!C$45</f>
        <v>0</v>
      </c>
      <c r="F2559" s="50" t="n">
        <f aca="false">FilterOPk!D$45</f>
        <v>0</v>
      </c>
      <c r="G2559" s="50" t="n">
        <f aca="false">FilterOPk!E$45</f>
        <v>0</v>
      </c>
      <c r="H2559" s="50" t="n">
        <f aca="false">FilterOPk!F$45</f>
        <v>0</v>
      </c>
      <c r="I2559" s="50" t="n">
        <f aca="false">FilterOPk!G$45</f>
        <v>0</v>
      </c>
      <c r="J2559" s="50" t="n">
        <f aca="false">FilterOPk!H$45</f>
        <v>0</v>
      </c>
      <c r="K2559" s="50" t="n">
        <f aca="false">FilterOPk!I$45</f>
        <v>0</v>
      </c>
      <c r="L2559" s="50" t="n">
        <f aca="false">FilterOPk!J$45</f>
        <v>0</v>
      </c>
      <c r="M2559" s="50" t="n">
        <f aca="false">FilterOPk!K$45</f>
        <v>0</v>
      </c>
      <c r="N2559" s="50" t="n">
        <f aca="false">FilterOPk!L$45</f>
        <v>0</v>
      </c>
      <c r="O2559" s="50" t="n">
        <f aca="false">FilterOPk!M$45</f>
        <v>0</v>
      </c>
      <c r="P2559" s="50" t="n">
        <f aca="false">FilterOPk!N$45</f>
        <v>0</v>
      </c>
      <c r="Q2559" s="51" t="n">
        <f aca="false">FilterOPk!O$45</f>
        <v>0</v>
      </c>
    </row>
    <row r="2560" customFormat="false" ht="12.75" hidden="false" customHeight="false" outlineLevel="0" collapsed="false">
      <c r="B2560" s="85" t="n">
        <f aca="false">FilterOPk!A$46</f>
        <v>0</v>
      </c>
      <c r="C2560" s="13" t="n">
        <f aca="false">C2559+1</f>
        <v>2559</v>
      </c>
      <c r="D2560" s="50" t="n">
        <f aca="false">FilterOPk!B$46</f>
        <v>0</v>
      </c>
      <c r="E2560" s="50" t="n">
        <f aca="false">FilterOPk!C$46</f>
        <v>0</v>
      </c>
      <c r="F2560" s="50" t="n">
        <f aca="false">FilterOPk!D$46</f>
        <v>0</v>
      </c>
      <c r="G2560" s="50" t="n">
        <f aca="false">FilterOPk!E$46</f>
        <v>0</v>
      </c>
      <c r="H2560" s="50" t="n">
        <f aca="false">FilterOPk!F$46</f>
        <v>0</v>
      </c>
      <c r="I2560" s="50" t="n">
        <f aca="false">FilterOPk!G$46</f>
        <v>0</v>
      </c>
      <c r="J2560" s="50" t="n">
        <f aca="false">FilterOPk!H$46</f>
        <v>0</v>
      </c>
      <c r="K2560" s="50" t="n">
        <f aca="false">FilterOPk!I$46</f>
        <v>0</v>
      </c>
      <c r="L2560" s="50" t="n">
        <f aca="false">FilterOPk!J$46</f>
        <v>0</v>
      </c>
      <c r="M2560" s="50" t="n">
        <f aca="false">FilterOPk!K$46</f>
        <v>0</v>
      </c>
      <c r="N2560" s="50" t="n">
        <f aca="false">FilterOPk!L$46</f>
        <v>0</v>
      </c>
      <c r="O2560" s="50" t="n">
        <f aca="false">FilterOPk!M$46</f>
        <v>0</v>
      </c>
      <c r="P2560" s="50" t="n">
        <f aca="false">FilterOPk!N$46</f>
        <v>0</v>
      </c>
      <c r="Q2560" s="51" t="n">
        <f aca="false">FilterOPk!O$46</f>
        <v>0</v>
      </c>
    </row>
    <row r="2561" customFormat="false" ht="12.75" hidden="false" customHeight="false" outlineLevel="0" collapsed="false">
      <c r="B2561" s="87" t="n">
        <f aca="false">FilterOPk!A$47</f>
        <v>0</v>
      </c>
      <c r="C2561" s="64" t="n">
        <f aca="false">C2560+1</f>
        <v>2560</v>
      </c>
      <c r="D2561" s="54" t="n">
        <f aca="false">FilterOPk!B$47</f>
        <v>0</v>
      </c>
      <c r="E2561" s="54" t="n">
        <f aca="false">FilterOPk!C$47</f>
        <v>0</v>
      </c>
      <c r="F2561" s="54" t="n">
        <f aca="false">FilterOPk!D$47</f>
        <v>0</v>
      </c>
      <c r="G2561" s="54" t="n">
        <f aca="false">FilterOPk!E$47</f>
        <v>0</v>
      </c>
      <c r="H2561" s="54" t="n">
        <f aca="false">FilterOPk!F$47</f>
        <v>0</v>
      </c>
      <c r="I2561" s="54" t="n">
        <f aca="false">FilterOPk!G$47</f>
        <v>0</v>
      </c>
      <c r="J2561" s="54" t="n">
        <f aca="false">FilterOPk!H$47</f>
        <v>0</v>
      </c>
      <c r="K2561" s="54" t="n">
        <f aca="false">FilterOPk!I$47</f>
        <v>0</v>
      </c>
      <c r="L2561" s="54" t="n">
        <f aca="false">FilterOPk!J$47</f>
        <v>0</v>
      </c>
      <c r="M2561" s="54" t="n">
        <f aca="false">FilterOPk!K$47</f>
        <v>0</v>
      </c>
      <c r="N2561" s="54" t="n">
        <f aca="false">FilterOPk!L$47</f>
        <v>0</v>
      </c>
      <c r="O2561" s="54" t="n">
        <f aca="false">FilterOPk!M$47</f>
        <v>0</v>
      </c>
      <c r="P2561" s="54" t="n">
        <f aca="false">FilterOPk!N$47</f>
        <v>0</v>
      </c>
      <c r="Q2561" s="55" t="n">
        <f aca="false">FilterOPk!O$47</f>
        <v>0</v>
      </c>
    </row>
    <row r="2562" customFormat="false" ht="12.75" hidden="false" customHeight="false" outlineLevel="0" collapsed="false">
      <c r="A2562" s="0" t="n">
        <f aca="false">A2522+1</f>
        <v>65</v>
      </c>
      <c r="B2562" s="57" t="n">
        <f aca="false">FilterOPk!D$1</f>
        <v>36907</v>
      </c>
      <c r="C2562" s="58" t="n">
        <f aca="false">C2561+1</f>
        <v>2561</v>
      </c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83"/>
    </row>
    <row r="2563" customFormat="false" ht="12.75" hidden="false" customHeight="false" outlineLevel="0" collapsed="false">
      <c r="B2563" s="61"/>
      <c r="C2563" s="13" t="n">
        <f aca="false">C2562+1</f>
        <v>2562</v>
      </c>
      <c r="D2563" s="13"/>
      <c r="E2563" s="21" t="s">
        <v>5</v>
      </c>
      <c r="F2563" s="21" t="s">
        <v>6</v>
      </c>
      <c r="G2563" s="21" t="s">
        <v>7</v>
      </c>
      <c r="H2563" s="21" t="s">
        <v>8</v>
      </c>
      <c r="I2563" s="21" t="s">
        <v>9</v>
      </c>
      <c r="J2563" s="21" t="s">
        <v>10</v>
      </c>
      <c r="K2563" s="21" t="s">
        <v>11</v>
      </c>
      <c r="L2563" s="21" t="s">
        <v>12</v>
      </c>
      <c r="M2563" s="21" t="s">
        <v>13</v>
      </c>
      <c r="N2563" s="21" t="s">
        <v>14</v>
      </c>
      <c r="O2563" s="21" t="n">
        <v>2002</v>
      </c>
      <c r="P2563" s="21" t="s">
        <v>15</v>
      </c>
      <c r="Q2563" s="84" t="s">
        <v>16</v>
      </c>
    </row>
    <row r="2564" customFormat="false" ht="12.75" hidden="false" customHeight="false" outlineLevel="0" collapsed="false">
      <c r="B2564" s="85" t="str">
        <f aca="false">FilterOPk!A$9</f>
        <v>Power positions</v>
      </c>
      <c r="C2564" s="13" t="n">
        <f aca="false">C2563+1</f>
        <v>2563</v>
      </c>
      <c r="D2564" s="13" t="s">
        <v>4</v>
      </c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86"/>
    </row>
    <row r="2565" customFormat="false" ht="12.75" hidden="false" customHeight="false" outlineLevel="0" collapsed="false">
      <c r="B2565" s="85" t="str">
        <f aca="false">FilterOPk!A$10</f>
        <v>East Position</v>
      </c>
      <c r="C2565" s="13" t="n">
        <f aca="false">C2564+1</f>
        <v>2564</v>
      </c>
      <c r="D2565" s="50" t="n">
        <f aca="false">FilterOPk!B$10</f>
        <v>34784396.7946123</v>
      </c>
      <c r="E2565" s="50" t="n">
        <f aca="false">FilterOPk!C$10</f>
        <v>139428.68</v>
      </c>
      <c r="F2565" s="50" t="n">
        <f aca="false">FilterOPk!D$10</f>
        <v>244540.42</v>
      </c>
      <c r="G2565" s="50" t="n">
        <f aca="false">FilterOPk!E$10</f>
        <v>352018.99</v>
      </c>
      <c r="H2565" s="50" t="n">
        <f aca="false">FilterOPk!F$10</f>
        <v>454047.41</v>
      </c>
      <c r="I2565" s="50" t="n">
        <f aca="false">FilterOPk!G$10</f>
        <v>460700.87</v>
      </c>
      <c r="J2565" s="50" t="n">
        <f aca="false">FilterOPk!H$10</f>
        <v>371715.26</v>
      </c>
      <c r="K2565" s="50" t="n">
        <f aca="false">FilterOPk!I$10</f>
        <v>743238.67</v>
      </c>
      <c r="L2565" s="50" t="n">
        <f aca="false">FilterOPk!J$10</f>
        <v>433572.73</v>
      </c>
      <c r="M2565" s="50" t="n">
        <f aca="false">FilterOPk!K$10</f>
        <v>1264075.99</v>
      </c>
      <c r="N2565" s="50" t="n">
        <f aca="false">FilterOPk!L$10</f>
        <v>4463339.02</v>
      </c>
      <c r="O2565" s="50" t="n">
        <f aca="false">FilterOPk!M$10</f>
        <v>-232298.41</v>
      </c>
      <c r="P2565" s="50" t="n">
        <f aca="false">FilterOPk!N$10</f>
        <v>1174384.84</v>
      </c>
      <c r="Q2565" s="51" t="n">
        <f aca="false">FilterOPk!O$10</f>
        <v>5405425.45</v>
      </c>
    </row>
    <row r="2566" customFormat="false" ht="12.75" hidden="false" customHeight="false" outlineLevel="0" collapsed="false">
      <c r="B2566" s="85" t="str">
        <f aca="false">FilterOPk!A$11</f>
        <v>East Power Mgmt</v>
      </c>
      <c r="C2566" s="13" t="n">
        <f aca="false">C2565+1</f>
        <v>2565</v>
      </c>
      <c r="D2566" s="50" t="n">
        <f aca="false">FilterOPk!B$11</f>
        <v>7547347.04451418</v>
      </c>
      <c r="E2566" s="50" t="n">
        <f aca="false">FilterOPk!C$11</f>
        <v>0</v>
      </c>
      <c r="F2566" s="50" t="n">
        <f aca="false">FilterOPk!D$11</f>
        <v>0</v>
      </c>
      <c r="G2566" s="50" t="n">
        <f aca="false">FilterOPk!E$11</f>
        <v>0</v>
      </c>
      <c r="H2566" s="50" t="n">
        <f aca="false">FilterOPk!F$11</f>
        <v>0</v>
      </c>
      <c r="I2566" s="50" t="n">
        <f aca="false">FilterOPk!G$11</f>
        <v>0</v>
      </c>
      <c r="J2566" s="50" t="n">
        <f aca="false">FilterOPk!H$11</f>
        <v>0</v>
      </c>
      <c r="K2566" s="50" t="n">
        <f aca="false">FilterOPk!I$11</f>
        <v>0</v>
      </c>
      <c r="L2566" s="50" t="n">
        <f aca="false">FilterOPk!J$11</f>
        <v>0</v>
      </c>
      <c r="M2566" s="50" t="n">
        <f aca="false">FilterOPk!K$11</f>
        <v>0</v>
      </c>
      <c r="N2566" s="50" t="n">
        <f aca="false">FilterOPk!L$11</f>
        <v>0</v>
      </c>
      <c r="O2566" s="50" t="n">
        <f aca="false">FilterOPk!M$11</f>
        <v>0</v>
      </c>
      <c r="P2566" s="50" t="n">
        <f aca="false">FilterOPk!N$11</f>
        <v>0</v>
      </c>
      <c r="Q2566" s="51" t="n">
        <f aca="false">FilterOPk!O$11</f>
        <v>0</v>
      </c>
    </row>
    <row r="2567" customFormat="false" ht="12.75" hidden="false" customHeight="false" outlineLevel="0" collapsed="false">
      <c r="B2567" s="85" t="str">
        <f aca="false">FilterOPk!A$12</f>
        <v>Long Term Options</v>
      </c>
      <c r="C2567" s="13" t="n">
        <f aca="false">C2566+1</f>
        <v>2566</v>
      </c>
      <c r="D2567" s="50" t="n">
        <f aca="false">FilterOPk!B$12</f>
        <v>0</v>
      </c>
      <c r="E2567" s="50" t="n">
        <f aca="false">FilterOPk!C$12</f>
        <v>0</v>
      </c>
      <c r="F2567" s="50" t="n">
        <f aca="false">FilterOPk!D$12</f>
        <v>0</v>
      </c>
      <c r="G2567" s="50" t="n">
        <f aca="false">FilterOPk!E$12</f>
        <v>0</v>
      </c>
      <c r="H2567" s="50" t="n">
        <f aca="false">FilterOPk!F$12</f>
        <v>0</v>
      </c>
      <c r="I2567" s="50" t="n">
        <f aca="false">FilterOPk!G$12</f>
        <v>0</v>
      </c>
      <c r="J2567" s="50" t="n">
        <f aca="false">FilterOPk!H$12</f>
        <v>0</v>
      </c>
      <c r="K2567" s="50" t="n">
        <f aca="false">FilterOPk!I$12</f>
        <v>0</v>
      </c>
      <c r="L2567" s="50" t="n">
        <f aca="false">FilterOPk!J$12</f>
        <v>0</v>
      </c>
      <c r="M2567" s="50" t="n">
        <f aca="false">FilterOPk!K$12</f>
        <v>0</v>
      </c>
      <c r="N2567" s="50" t="n">
        <f aca="false">FilterOPk!L$12</f>
        <v>0</v>
      </c>
      <c r="O2567" s="50" t="n">
        <f aca="false">FilterOPk!M$12</f>
        <v>0</v>
      </c>
      <c r="P2567" s="50" t="n">
        <f aca="false">FilterOPk!N$12</f>
        <v>0</v>
      </c>
      <c r="Q2567" s="51" t="n">
        <f aca="false">FilterOPk!O$12</f>
        <v>0</v>
      </c>
    </row>
    <row r="2568" customFormat="false" ht="12.75" hidden="false" customHeight="false" outlineLevel="0" collapsed="false">
      <c r="B2568" s="85" t="str">
        <f aca="false">FilterOPk!A$13</f>
        <v>LT-MIDWEST</v>
      </c>
      <c r="C2568" s="13" t="n">
        <f aca="false">C2567+1</f>
        <v>2567</v>
      </c>
      <c r="D2568" s="50" t="n">
        <f aca="false">FilterOPk!B$13</f>
        <v>7151089.47366245</v>
      </c>
      <c r="E2568" s="50" t="n">
        <f aca="false">FilterOPk!C$13</f>
        <v>36317.39</v>
      </c>
      <c r="F2568" s="50" t="n">
        <f aca="false">FilterOPk!D$13</f>
        <v>95142.77</v>
      </c>
      <c r="G2568" s="50" t="n">
        <f aca="false">FilterOPk!E$13</f>
        <v>106523.31</v>
      </c>
      <c r="H2568" s="50" t="n">
        <f aca="false">FilterOPk!F$13</f>
        <v>103615.07</v>
      </c>
      <c r="I2568" s="50" t="n">
        <f aca="false">FilterOPk!G$13</f>
        <v>106049.09</v>
      </c>
      <c r="J2568" s="50" t="n">
        <f aca="false">FilterOPk!H$13</f>
        <v>78310</v>
      </c>
      <c r="K2568" s="50" t="n">
        <f aca="false">FilterOPk!I$13</f>
        <v>160210.16</v>
      </c>
      <c r="L2568" s="50" t="n">
        <f aca="false">FilterOPk!J$13</f>
        <v>108136.49</v>
      </c>
      <c r="M2568" s="50" t="n">
        <f aca="false">FilterOPk!K$13</f>
        <v>312653.19</v>
      </c>
      <c r="N2568" s="50" t="n">
        <f aca="false">FilterOPk!L$13</f>
        <v>1106957.47</v>
      </c>
      <c r="O2568" s="50" t="n">
        <f aca="false">FilterOPk!M$13</f>
        <v>-124610.37</v>
      </c>
      <c r="P2568" s="50" t="n">
        <f aca="false">FilterOPk!N$13</f>
        <v>893459.31</v>
      </c>
      <c r="Q2568" s="51" t="n">
        <f aca="false">FilterOPk!O$13</f>
        <v>1875806.41</v>
      </c>
    </row>
    <row r="2569" customFormat="false" ht="12.75" hidden="false" customHeight="false" outlineLevel="0" collapsed="false">
      <c r="B2569" s="85" t="str">
        <f aca="false">FilterOPk!A$14</f>
        <v>ST-ECAR</v>
      </c>
      <c r="C2569" s="13" t="n">
        <f aca="false">C2568+1</f>
        <v>2568</v>
      </c>
      <c r="D2569" s="50" t="n">
        <f aca="false">FilterOPk!B$14</f>
        <v>238101.441960815</v>
      </c>
      <c r="E2569" s="50" t="n">
        <f aca="false">FilterOPk!C$14</f>
        <v>0</v>
      </c>
      <c r="F2569" s="50" t="n">
        <f aca="false">FilterOPk!D$14</f>
        <v>0</v>
      </c>
      <c r="G2569" s="50" t="n">
        <f aca="false">FilterOPk!E$14</f>
        <v>0</v>
      </c>
      <c r="H2569" s="50" t="n">
        <f aca="false">FilterOPk!F$14</f>
        <v>0</v>
      </c>
      <c r="I2569" s="50" t="n">
        <f aca="false">FilterOPk!G$14</f>
        <v>0</v>
      </c>
      <c r="J2569" s="50" t="n">
        <f aca="false">FilterOPk!H$14</f>
        <v>0</v>
      </c>
      <c r="K2569" s="50" t="n">
        <f aca="false">FilterOPk!I$14</f>
        <v>0</v>
      </c>
      <c r="L2569" s="50" t="n">
        <f aca="false">FilterOPk!J$14</f>
        <v>0</v>
      </c>
      <c r="M2569" s="50" t="n">
        <f aca="false">FilterOPk!K$14</f>
        <v>0</v>
      </c>
      <c r="N2569" s="50" t="n">
        <f aca="false">FilterOPk!L$14</f>
        <v>0</v>
      </c>
      <c r="O2569" s="50" t="n">
        <f aca="false">FilterOPk!M$14</f>
        <v>0</v>
      </c>
      <c r="P2569" s="50" t="n">
        <f aca="false">FilterOPk!N$14</f>
        <v>0</v>
      </c>
      <c r="Q2569" s="51" t="n">
        <f aca="false">FilterOPk!O$14</f>
        <v>0</v>
      </c>
    </row>
    <row r="2570" customFormat="false" ht="12.75" hidden="false" customHeight="false" outlineLevel="0" collapsed="false">
      <c r="B2570" s="85" t="str">
        <f aca="false">FilterOPk!A$15</f>
        <v>ST- MAPP</v>
      </c>
      <c r="C2570" s="13" t="n">
        <f aca="false">C2569+1</f>
        <v>2569</v>
      </c>
      <c r="D2570" s="50" t="n">
        <f aca="false">FilterOPk!B$15</f>
        <v>254636.614020626</v>
      </c>
      <c r="E2570" s="50" t="n">
        <f aca="false">FilterOPk!C$15</f>
        <v>-1590.85</v>
      </c>
      <c r="F2570" s="50" t="n">
        <f aca="false">FilterOPk!D$15</f>
        <v>-3167.72</v>
      </c>
      <c r="G2570" s="50" t="n">
        <f aca="false">FilterOPk!E$15</f>
        <v>-3546.79</v>
      </c>
      <c r="H2570" s="50" t="n">
        <f aca="false">FilterOPk!F$15</f>
        <v>-3530.89</v>
      </c>
      <c r="I2570" s="50" t="n">
        <f aca="false">FilterOPk!G$15</f>
        <v>0</v>
      </c>
      <c r="J2570" s="50" t="n">
        <f aca="false">FilterOPk!H$15</f>
        <v>0</v>
      </c>
      <c r="K2570" s="50" t="n">
        <f aca="false">FilterOPk!I$15</f>
        <v>0</v>
      </c>
      <c r="L2570" s="50" t="n">
        <f aca="false">FilterOPk!J$15</f>
        <v>0</v>
      </c>
      <c r="M2570" s="50" t="n">
        <f aca="false">FilterOPk!K$15</f>
        <v>0</v>
      </c>
      <c r="N2570" s="50" t="n">
        <f aca="false">FilterOPk!L$15</f>
        <v>-11836.25</v>
      </c>
      <c r="O2570" s="50" t="n">
        <f aca="false">FilterOPk!M$15</f>
        <v>0</v>
      </c>
      <c r="P2570" s="50" t="n">
        <f aca="false">FilterOPk!N$15</f>
        <v>0</v>
      </c>
      <c r="Q2570" s="51" t="n">
        <f aca="false">FilterOPk!O$15</f>
        <v>-11836.25</v>
      </c>
    </row>
    <row r="2571" customFormat="false" ht="12.75" hidden="false" customHeight="false" outlineLevel="0" collapsed="false">
      <c r="B2571" s="85" t="str">
        <f aca="false">FilterOPk!A$16</f>
        <v>ST- MAIN</v>
      </c>
      <c r="C2571" s="13" t="n">
        <f aca="false">C2570+1</f>
        <v>2570</v>
      </c>
      <c r="D2571" s="50" t="n">
        <f aca="false">FilterOPk!B$16</f>
        <v>694293.253349893</v>
      </c>
      <c r="E2571" s="50" t="n">
        <f aca="false">FilterOPk!C$16</f>
        <v>0</v>
      </c>
      <c r="F2571" s="50" t="n">
        <f aca="false">FilterOPk!D$16</f>
        <v>0</v>
      </c>
      <c r="G2571" s="50" t="n">
        <f aca="false">FilterOPk!E$16</f>
        <v>0</v>
      </c>
      <c r="H2571" s="50" t="n">
        <f aca="false">FilterOPk!F$16</f>
        <v>0</v>
      </c>
      <c r="I2571" s="50" t="n">
        <f aca="false">FilterOPk!G$16</f>
        <v>0</v>
      </c>
      <c r="J2571" s="50" t="n">
        <f aca="false">FilterOPk!H$16</f>
        <v>0</v>
      </c>
      <c r="K2571" s="50" t="n">
        <f aca="false">FilterOPk!I$16</f>
        <v>0</v>
      </c>
      <c r="L2571" s="50" t="n">
        <f aca="false">FilterOPk!J$16</f>
        <v>0</v>
      </c>
      <c r="M2571" s="50" t="n">
        <f aca="false">FilterOPk!K$16</f>
        <v>0</v>
      </c>
      <c r="N2571" s="50" t="n">
        <f aca="false">FilterOPk!L$16</f>
        <v>0</v>
      </c>
      <c r="O2571" s="50" t="n">
        <f aca="false">FilterOPk!M$16</f>
        <v>0</v>
      </c>
      <c r="P2571" s="50" t="n">
        <f aca="false">FilterOPk!N$16</f>
        <v>0</v>
      </c>
      <c r="Q2571" s="51" t="n">
        <f aca="false">FilterOPk!O$16</f>
        <v>0</v>
      </c>
    </row>
    <row r="2572" customFormat="false" ht="12.75" hidden="false" customHeight="false" outlineLevel="0" collapsed="false">
      <c r="B2572" s="85" t="str">
        <f aca="false">FilterOPk!A$17</f>
        <v>MW-ANALYST</v>
      </c>
      <c r="C2572" s="13" t="n">
        <f aca="false">C2571+1</f>
        <v>2571</v>
      </c>
      <c r="D2572" s="50" t="n">
        <f aca="false">FilterOPk!B$17</f>
        <v>0</v>
      </c>
      <c r="E2572" s="50" t="n">
        <f aca="false">FilterOPk!C$17</f>
        <v>0</v>
      </c>
      <c r="F2572" s="50" t="n">
        <f aca="false">FilterOPk!D$17</f>
        <v>0</v>
      </c>
      <c r="G2572" s="50" t="n">
        <f aca="false">FilterOPk!E$17</f>
        <v>0</v>
      </c>
      <c r="H2572" s="50" t="n">
        <f aca="false">FilterOPk!F$17</f>
        <v>0</v>
      </c>
      <c r="I2572" s="50" t="n">
        <f aca="false">FilterOPk!G$17</f>
        <v>0</v>
      </c>
      <c r="J2572" s="50" t="n">
        <f aca="false">FilterOPk!H$17</f>
        <v>0</v>
      </c>
      <c r="K2572" s="50" t="n">
        <f aca="false">FilterOPk!I$17</f>
        <v>0</v>
      </c>
      <c r="L2572" s="50" t="n">
        <f aca="false">FilterOPk!J$17</f>
        <v>0</v>
      </c>
      <c r="M2572" s="50" t="n">
        <f aca="false">FilterOPk!K$17</f>
        <v>0</v>
      </c>
      <c r="N2572" s="50" t="n">
        <f aca="false">FilterOPk!L$17</f>
        <v>0</v>
      </c>
      <c r="O2572" s="50" t="n">
        <f aca="false">FilterOPk!M$17</f>
        <v>0</v>
      </c>
      <c r="P2572" s="50" t="n">
        <f aca="false">FilterOPk!N$17</f>
        <v>0</v>
      </c>
      <c r="Q2572" s="51" t="n">
        <f aca="false">FilterOPk!O$17</f>
        <v>0</v>
      </c>
    </row>
    <row r="2573" customFormat="false" ht="12.75" hidden="false" customHeight="false" outlineLevel="0" collapsed="false">
      <c r="B2573" s="85" t="str">
        <f aca="false">FilterOPk!A$18</f>
        <v>LT-NE</v>
      </c>
      <c r="C2573" s="13" t="n">
        <f aca="false">C2572+1</f>
        <v>2572</v>
      </c>
      <c r="D2573" s="50" t="n">
        <f aca="false">FilterOPk!B$18</f>
        <v>6187311.37539291</v>
      </c>
      <c r="E2573" s="50" t="n">
        <f aca="false">FilterOPk!C$18</f>
        <v>38662.79</v>
      </c>
      <c r="F2573" s="50" t="n">
        <f aca="false">FilterOPk!D$18</f>
        <v>89522.8</v>
      </c>
      <c r="G2573" s="50" t="n">
        <f aca="false">FilterOPk!E$18</f>
        <v>158536.19</v>
      </c>
      <c r="H2573" s="50" t="n">
        <f aca="false">FilterOPk!F$18</f>
        <v>261849.24</v>
      </c>
      <c r="I2573" s="50" t="n">
        <f aca="false">FilterOPk!G$18</f>
        <v>291708.83</v>
      </c>
      <c r="J2573" s="50" t="n">
        <f aca="false">FilterOPk!H$18</f>
        <v>228360.42</v>
      </c>
      <c r="K2573" s="50" t="n">
        <f aca="false">FilterOPk!I$18</f>
        <v>445432.42</v>
      </c>
      <c r="L2573" s="50" t="n">
        <f aca="false">FilterOPk!J$18</f>
        <v>266345.8</v>
      </c>
      <c r="M2573" s="50" t="n">
        <f aca="false">FilterOPk!K$18</f>
        <v>801315.09</v>
      </c>
      <c r="N2573" s="50" t="n">
        <f aca="false">FilterOPk!L$18</f>
        <v>2581733.58</v>
      </c>
      <c r="O2573" s="50" t="n">
        <f aca="false">FilterOPk!M$18</f>
        <v>-636932.37</v>
      </c>
      <c r="P2573" s="50" t="n">
        <f aca="false">FilterOPk!N$18</f>
        <v>-2303942.42</v>
      </c>
      <c r="Q2573" s="51" t="n">
        <f aca="false">FilterOPk!O$18</f>
        <v>-359141.210000001</v>
      </c>
    </row>
    <row r="2574" customFormat="false" ht="12.75" hidden="false" customHeight="false" outlineLevel="0" collapsed="false">
      <c r="B2574" s="85" t="str">
        <f aca="false">FilterOPk!A$19</f>
        <v>LT-PJM</v>
      </c>
      <c r="C2574" s="13" t="n">
        <f aca="false">C2573+1</f>
        <v>2573</v>
      </c>
      <c r="D2574" s="50" t="n">
        <f aca="false">FilterOPk!B$19</f>
        <v>1818236.42109565</v>
      </c>
      <c r="E2574" s="50" t="n">
        <f aca="false">FilterOPk!C$19</f>
        <v>0</v>
      </c>
      <c r="F2574" s="50" t="n">
        <f aca="false">FilterOPk!D$19</f>
        <v>19402.28</v>
      </c>
      <c r="G2574" s="50" t="n">
        <f aca="false">FilterOPk!E$19</f>
        <v>57930.92</v>
      </c>
      <c r="H2574" s="50" t="n">
        <f aca="false">FilterOPk!F$19</f>
        <v>59436.7</v>
      </c>
      <c r="I2574" s="50" t="n">
        <f aca="false">FilterOPk!G$19</f>
        <v>19136.52</v>
      </c>
      <c r="J2574" s="50" t="n">
        <f aca="false">FilterOPk!H$19</f>
        <v>18664.41</v>
      </c>
      <c r="K2574" s="50" t="n">
        <f aca="false">FilterOPk!I$19</f>
        <v>33608.82</v>
      </c>
      <c r="L2574" s="50" t="n">
        <f aca="false">FilterOPk!J$19</f>
        <v>20867.53</v>
      </c>
      <c r="M2574" s="50" t="n">
        <f aca="false">FilterOPk!K$19</f>
        <v>56340.86</v>
      </c>
      <c r="N2574" s="50" t="n">
        <f aca="false">FilterOPk!L$19</f>
        <v>285388.04</v>
      </c>
      <c r="O2574" s="50" t="n">
        <f aca="false">FilterOPk!M$19</f>
        <v>-1975.43</v>
      </c>
      <c r="P2574" s="50" t="n">
        <f aca="false">FilterOPk!N$19</f>
        <v>-179963.06</v>
      </c>
      <c r="Q2574" s="51" t="n">
        <f aca="false">FilterOPk!O$19</f>
        <v>103449.55</v>
      </c>
    </row>
    <row r="2575" customFormat="false" ht="12.75" hidden="false" customHeight="false" outlineLevel="0" collapsed="false">
      <c r="B2575" s="85" t="str">
        <f aca="false">FilterOPk!A$20</f>
        <v>LT- NY</v>
      </c>
      <c r="C2575" s="13" t="n">
        <f aca="false">C2574+1</f>
        <v>2574</v>
      </c>
      <c r="D2575" s="50" t="n">
        <f aca="false">FilterOPk!B$20</f>
        <v>0</v>
      </c>
      <c r="E2575" s="50" t="n">
        <f aca="false">FilterOPk!C$20</f>
        <v>-9128.22</v>
      </c>
      <c r="F2575" s="50" t="n">
        <f aca="false">FilterOPk!D$20</f>
        <v>-69725.26</v>
      </c>
      <c r="G2575" s="50" t="n">
        <f aca="false">FilterOPk!E$20</f>
        <v>0</v>
      </c>
      <c r="H2575" s="50" t="n">
        <f aca="false">FilterOPk!F$20</f>
        <v>0</v>
      </c>
      <c r="I2575" s="50" t="n">
        <f aca="false">FilterOPk!G$20</f>
        <v>0</v>
      </c>
      <c r="J2575" s="50" t="n">
        <f aca="false">FilterOPk!H$20</f>
        <v>0</v>
      </c>
      <c r="K2575" s="50" t="n">
        <f aca="false">FilterOPk!I$20</f>
        <v>0</v>
      </c>
      <c r="L2575" s="50" t="n">
        <f aca="false">FilterOPk!J$20</f>
        <v>0</v>
      </c>
      <c r="M2575" s="50" t="n">
        <f aca="false">FilterOPk!K$20</f>
        <v>0</v>
      </c>
      <c r="N2575" s="50" t="n">
        <f aca="false">FilterOPk!L$20</f>
        <v>-78853.48</v>
      </c>
      <c r="O2575" s="50" t="n">
        <f aca="false">FilterOPk!M$20</f>
        <v>0</v>
      </c>
      <c r="P2575" s="50" t="n">
        <f aca="false">FilterOPk!N$20</f>
        <v>12056.92</v>
      </c>
      <c r="Q2575" s="51" t="n">
        <f aca="false">FilterOPk!O$20</f>
        <v>-66796.56</v>
      </c>
    </row>
    <row r="2576" customFormat="false" ht="12.75" hidden="false" customHeight="false" outlineLevel="0" collapsed="false">
      <c r="B2576" s="85" t="str">
        <f aca="false">FilterOPk!A$21</f>
        <v>ST- PJM</v>
      </c>
      <c r="C2576" s="13" t="n">
        <f aca="false">C2575+1</f>
        <v>2575</v>
      </c>
      <c r="D2576" s="50" t="n">
        <f aca="false">FilterOPk!B$21</f>
        <v>1243093.71447674</v>
      </c>
      <c r="E2576" s="50" t="n">
        <f aca="false">FilterOPk!C$21</f>
        <v>13503.06</v>
      </c>
      <c r="F2576" s="50" t="n">
        <f aca="false">FilterOPk!D$21</f>
        <v>0</v>
      </c>
      <c r="G2576" s="50" t="n">
        <f aca="false">FilterOPk!E$21</f>
        <v>0</v>
      </c>
      <c r="H2576" s="50" t="n">
        <f aca="false">FilterOPk!F$21</f>
        <v>0</v>
      </c>
      <c r="I2576" s="50" t="n">
        <f aca="false">FilterOPk!G$21</f>
        <v>0</v>
      </c>
      <c r="J2576" s="50" t="n">
        <f aca="false">FilterOPk!H$21</f>
        <v>0</v>
      </c>
      <c r="K2576" s="50" t="n">
        <f aca="false">FilterOPk!I$21</f>
        <v>0</v>
      </c>
      <c r="L2576" s="50" t="n">
        <f aca="false">FilterOPk!J$21</f>
        <v>0</v>
      </c>
      <c r="M2576" s="50" t="n">
        <f aca="false">FilterOPk!K$21</f>
        <v>0</v>
      </c>
      <c r="N2576" s="50" t="n">
        <f aca="false">FilterOPk!L$21</f>
        <v>13503.06</v>
      </c>
      <c r="O2576" s="50" t="n">
        <f aca="false">FilterOPk!M$21</f>
        <v>0</v>
      </c>
      <c r="P2576" s="50" t="n">
        <f aca="false">FilterOPk!N$21</f>
        <v>0</v>
      </c>
      <c r="Q2576" s="51" t="n">
        <f aca="false">FilterOPk!O$21</f>
        <v>13503.06</v>
      </c>
    </row>
    <row r="2577" customFormat="false" ht="12.75" hidden="false" customHeight="false" outlineLevel="0" collapsed="false">
      <c r="B2577" s="85" t="str">
        <f aca="false">FilterOPk!A$22</f>
        <v>ST- NENG</v>
      </c>
      <c r="C2577" s="13" t="n">
        <f aca="false">C2576+1</f>
        <v>2576</v>
      </c>
      <c r="D2577" s="50" t="n">
        <f aca="false">FilterOPk!B$22</f>
        <v>539719.375927685</v>
      </c>
      <c r="E2577" s="50" t="n">
        <f aca="false">FilterOPk!C$22</f>
        <v>17499.36</v>
      </c>
      <c r="F2577" s="50" t="n">
        <f aca="false">FilterOPk!D$22</f>
        <v>34844.91</v>
      </c>
      <c r="G2577" s="50" t="n">
        <f aca="false">FilterOPk!E$22</f>
        <v>0</v>
      </c>
      <c r="H2577" s="50" t="n">
        <f aca="false">FilterOPk!F$22</f>
        <v>0</v>
      </c>
      <c r="I2577" s="50" t="n">
        <f aca="false">FilterOPk!G$22</f>
        <v>0</v>
      </c>
      <c r="J2577" s="50" t="n">
        <f aca="false">FilterOPk!H$22</f>
        <v>0</v>
      </c>
      <c r="K2577" s="50" t="n">
        <f aca="false">FilterOPk!I$22</f>
        <v>0</v>
      </c>
      <c r="L2577" s="50" t="n">
        <f aca="false">FilterOPk!J$22</f>
        <v>0</v>
      </c>
      <c r="M2577" s="50" t="n">
        <f aca="false">FilterOPk!K$22</f>
        <v>0</v>
      </c>
      <c r="N2577" s="50" t="n">
        <f aca="false">FilterOPk!L$22</f>
        <v>52344.27</v>
      </c>
      <c r="O2577" s="50" t="n">
        <f aca="false">FilterOPk!M$22</f>
        <v>0</v>
      </c>
      <c r="P2577" s="50" t="n">
        <f aca="false">FilterOPk!N$22</f>
        <v>0</v>
      </c>
      <c r="Q2577" s="51" t="n">
        <f aca="false">FilterOPk!O$22</f>
        <v>52344.27</v>
      </c>
    </row>
    <row r="2578" customFormat="false" ht="12.75" hidden="false" customHeight="false" outlineLevel="0" collapsed="false">
      <c r="B2578" s="85" t="str">
        <f aca="false">FilterOPk!A$23</f>
        <v>ST- NY</v>
      </c>
      <c r="C2578" s="13" t="n">
        <f aca="false">C2577+1</f>
        <v>2577</v>
      </c>
      <c r="D2578" s="50" t="n">
        <f aca="false">FilterOPk!B$23</f>
        <v>251437.188425373</v>
      </c>
      <c r="E2578" s="50" t="n">
        <f aca="false">FilterOPk!C$23</f>
        <v>22663</v>
      </c>
      <c r="F2578" s="50" t="n">
        <f aca="false">FilterOPk!D$23</f>
        <v>52267.36</v>
      </c>
      <c r="G2578" s="50" t="n">
        <f aca="false">FilterOPk!E$23</f>
        <v>0</v>
      </c>
      <c r="H2578" s="50" t="n">
        <f aca="false">FilterOPk!F$23</f>
        <v>0</v>
      </c>
      <c r="I2578" s="50" t="n">
        <f aca="false">FilterOPk!G$23</f>
        <v>0</v>
      </c>
      <c r="J2578" s="50" t="n">
        <f aca="false">FilterOPk!H$23</f>
        <v>0</v>
      </c>
      <c r="K2578" s="50" t="n">
        <f aca="false">FilterOPk!I$23</f>
        <v>0</v>
      </c>
      <c r="L2578" s="50" t="n">
        <f aca="false">FilterOPk!J$23</f>
        <v>0</v>
      </c>
      <c r="M2578" s="50" t="n">
        <f aca="false">FilterOPk!K$23</f>
        <v>0</v>
      </c>
      <c r="N2578" s="50" t="n">
        <f aca="false">FilterOPk!L$23</f>
        <v>74930.36</v>
      </c>
      <c r="O2578" s="50" t="n">
        <f aca="false">FilterOPk!M$23</f>
        <v>0</v>
      </c>
      <c r="P2578" s="50" t="n">
        <f aca="false">FilterOPk!N$23</f>
        <v>0</v>
      </c>
      <c r="Q2578" s="51" t="n">
        <f aca="false">FilterOPk!O$23</f>
        <v>74930.36</v>
      </c>
    </row>
    <row r="2579" customFormat="false" ht="12.75" hidden="false" customHeight="false" outlineLevel="0" collapsed="false">
      <c r="B2579" s="85" t="str">
        <f aca="false">FilterOPk!A$24</f>
        <v>NE- PHYS</v>
      </c>
      <c r="C2579" s="13" t="n">
        <f aca="false">C2578+1</f>
        <v>2578</v>
      </c>
      <c r="D2579" s="50" t="n">
        <f aca="false">FilterOPk!B$24</f>
        <v>0</v>
      </c>
      <c r="E2579" s="50" t="n">
        <f aca="false">FilterOPk!C$24</f>
        <v>0</v>
      </c>
      <c r="F2579" s="50" t="n">
        <f aca="false">FilterOPk!D$24</f>
        <v>0</v>
      </c>
      <c r="G2579" s="50" t="n">
        <f aca="false">FilterOPk!E$24</f>
        <v>0</v>
      </c>
      <c r="H2579" s="50" t="n">
        <f aca="false">FilterOPk!F$24</f>
        <v>0</v>
      </c>
      <c r="I2579" s="50" t="n">
        <f aca="false">FilterOPk!G$24</f>
        <v>0</v>
      </c>
      <c r="J2579" s="50" t="n">
        <f aca="false">FilterOPk!H$24</f>
        <v>0</v>
      </c>
      <c r="K2579" s="50" t="n">
        <f aca="false">FilterOPk!I$24</f>
        <v>0</v>
      </c>
      <c r="L2579" s="50" t="n">
        <f aca="false">FilterOPk!J$24</f>
        <v>0</v>
      </c>
      <c r="M2579" s="50" t="n">
        <f aca="false">FilterOPk!K$24</f>
        <v>0</v>
      </c>
      <c r="N2579" s="50" t="n">
        <f aca="false">FilterOPk!L$24</f>
        <v>0</v>
      </c>
      <c r="O2579" s="50" t="n">
        <f aca="false">FilterOPk!M$24</f>
        <v>0</v>
      </c>
      <c r="P2579" s="50" t="n">
        <f aca="false">FilterOPk!N$24</f>
        <v>0</v>
      </c>
      <c r="Q2579" s="51" t="n">
        <f aca="false">FilterOPk!O$24</f>
        <v>0</v>
      </c>
    </row>
    <row r="2580" customFormat="false" ht="12.75" hidden="false" customHeight="false" outlineLevel="0" collapsed="false">
      <c r="B2580" s="85" t="str">
        <f aca="false">FilterOPk!A$25</f>
        <v>LT-Southeast</v>
      </c>
      <c r="C2580" s="13" t="n">
        <f aca="false">C2579+1</f>
        <v>2579</v>
      </c>
      <c r="D2580" s="50" t="n">
        <f aca="false">FilterOPk!B$25</f>
        <v>11411200.8859117</v>
      </c>
      <c r="E2580" s="50" t="n">
        <f aca="false">FilterOPk!C$25</f>
        <v>15825.82</v>
      </c>
      <c r="F2580" s="50" t="n">
        <f aca="false">FilterOPk!D$25</f>
        <v>13250</v>
      </c>
      <c r="G2580" s="50" t="n">
        <f aca="false">FilterOPk!E$25</f>
        <v>24924.1</v>
      </c>
      <c r="H2580" s="50" t="n">
        <f aca="false">FilterOPk!F$25</f>
        <v>24690.47</v>
      </c>
      <c r="I2580" s="50" t="n">
        <f aca="false">FilterOPk!G$25</f>
        <v>26774</v>
      </c>
      <c r="J2580" s="50" t="n">
        <f aca="false">FilterOPk!H$25</f>
        <v>26715</v>
      </c>
      <c r="K2580" s="50" t="n">
        <f aca="false">FilterOPk!I$25</f>
        <v>57358.83</v>
      </c>
      <c r="L2580" s="50" t="n">
        <f aca="false">FilterOPk!J$25</f>
        <v>26146</v>
      </c>
      <c r="M2580" s="50" t="n">
        <f aca="false">FilterOPk!K$25</f>
        <v>75355.31</v>
      </c>
      <c r="N2580" s="50" t="n">
        <f aca="false">FilterOPk!L$25</f>
        <v>291039.53</v>
      </c>
      <c r="O2580" s="50" t="n">
        <f aca="false">FilterOPk!M$25</f>
        <v>-122359</v>
      </c>
      <c r="P2580" s="50" t="n">
        <f aca="false">FilterOPk!N$25</f>
        <v>514428.17</v>
      </c>
      <c r="Q2580" s="51" t="n">
        <f aca="false">FilterOPk!O$25</f>
        <v>683108.7</v>
      </c>
    </row>
    <row r="2581" customFormat="false" ht="12.75" hidden="false" customHeight="false" outlineLevel="0" collapsed="false">
      <c r="B2581" s="85" t="str">
        <f aca="false">FilterOPk!A$26</f>
        <v>ST-SPP</v>
      </c>
      <c r="C2581" s="13" t="n">
        <f aca="false">C2580+1</f>
        <v>2580</v>
      </c>
      <c r="D2581" s="50" t="n">
        <f aca="false">FilterOPk!B$26</f>
        <v>52202.8773549933</v>
      </c>
      <c r="E2581" s="50" t="n">
        <f aca="false">FilterOPk!C$26</f>
        <v>0</v>
      </c>
      <c r="F2581" s="50" t="n">
        <f aca="false">FilterOPk!D$26</f>
        <v>0</v>
      </c>
      <c r="G2581" s="50" t="n">
        <f aca="false">FilterOPk!E$26</f>
        <v>0</v>
      </c>
      <c r="H2581" s="50" t="n">
        <f aca="false">FilterOPk!F$26</f>
        <v>0</v>
      </c>
      <c r="I2581" s="50" t="n">
        <f aca="false">FilterOPk!G$26</f>
        <v>0</v>
      </c>
      <c r="J2581" s="50" t="n">
        <f aca="false">FilterOPk!H$26</f>
        <v>0</v>
      </c>
      <c r="K2581" s="50" t="n">
        <f aca="false">FilterOPk!I$26</f>
        <v>0</v>
      </c>
      <c r="L2581" s="50" t="n">
        <f aca="false">FilterOPk!J$26</f>
        <v>0</v>
      </c>
      <c r="M2581" s="50" t="n">
        <f aca="false">FilterOPk!K$26</f>
        <v>0</v>
      </c>
      <c r="N2581" s="50" t="n">
        <f aca="false">FilterOPk!L$26</f>
        <v>0</v>
      </c>
      <c r="O2581" s="50" t="n">
        <f aca="false">FilterOPk!M$26</f>
        <v>0</v>
      </c>
      <c r="P2581" s="50" t="n">
        <f aca="false">FilterOPk!N$26</f>
        <v>0</v>
      </c>
      <c r="Q2581" s="51" t="n">
        <f aca="false">FilterOPk!O$26</f>
        <v>0</v>
      </c>
    </row>
    <row r="2582" customFormat="false" ht="12.75" hidden="false" customHeight="false" outlineLevel="0" collapsed="false">
      <c r="B2582" s="85" t="str">
        <f aca="false">FilterOPk!A$27</f>
        <v>ST-SERC</v>
      </c>
      <c r="C2582" s="13" t="n">
        <f aca="false">C2581+1</f>
        <v>2581</v>
      </c>
      <c r="D2582" s="50" t="n">
        <f aca="false">FilterOPk!B$27</f>
        <v>686881.973218232</v>
      </c>
      <c r="E2582" s="50" t="n">
        <f aca="false">FilterOPk!C$27</f>
        <v>0</v>
      </c>
      <c r="F2582" s="50" t="n">
        <f aca="false">FilterOPk!D$27</f>
        <v>0</v>
      </c>
      <c r="G2582" s="50" t="n">
        <f aca="false">FilterOPk!E$27</f>
        <v>0</v>
      </c>
      <c r="H2582" s="50" t="n">
        <f aca="false">FilterOPk!F$27</f>
        <v>0</v>
      </c>
      <c r="I2582" s="50" t="n">
        <f aca="false">FilterOPk!G$27</f>
        <v>0</v>
      </c>
      <c r="J2582" s="50" t="n">
        <f aca="false">FilterOPk!H$27</f>
        <v>0</v>
      </c>
      <c r="K2582" s="50" t="n">
        <f aca="false">FilterOPk!I$27</f>
        <v>0</v>
      </c>
      <c r="L2582" s="50" t="n">
        <f aca="false">FilterOPk!J$27</f>
        <v>0</v>
      </c>
      <c r="M2582" s="50" t="n">
        <f aca="false">FilterOPk!K$27</f>
        <v>0</v>
      </c>
      <c r="N2582" s="50" t="n">
        <f aca="false">FilterOPk!L$27</f>
        <v>0</v>
      </c>
      <c r="O2582" s="50" t="n">
        <f aca="false">FilterOPk!M$27</f>
        <v>0</v>
      </c>
      <c r="P2582" s="50" t="n">
        <f aca="false">FilterOPk!N$27</f>
        <v>0</v>
      </c>
      <c r="Q2582" s="51" t="n">
        <f aca="false">FilterOPk!O$27</f>
        <v>0</v>
      </c>
    </row>
    <row r="2583" customFormat="false" ht="12.75" hidden="false" customHeight="false" outlineLevel="0" collapsed="false">
      <c r="B2583" s="85" t="str">
        <f aca="false">FilterOPk!A$28</f>
        <v>LT- Texas</v>
      </c>
      <c r="C2583" s="13" t="n">
        <f aca="false">C2582+1</f>
        <v>2582</v>
      </c>
      <c r="D2583" s="50" t="n">
        <f aca="false">FilterOPk!B$28</f>
        <v>3826684.70313045</v>
      </c>
      <c r="E2583" s="50" t="n">
        <f aca="false">FilterOPk!C$28</f>
        <v>0</v>
      </c>
      <c r="F2583" s="50" t="n">
        <f aca="false">FilterOPk!D$28</f>
        <v>13003.28</v>
      </c>
      <c r="G2583" s="50" t="n">
        <f aca="false">FilterOPk!E$28</f>
        <v>7651.26</v>
      </c>
      <c r="H2583" s="50" t="n">
        <f aca="false">FilterOPk!F$28</f>
        <v>7986.82</v>
      </c>
      <c r="I2583" s="50" t="n">
        <f aca="false">FilterOPk!G$28</f>
        <v>17032.43</v>
      </c>
      <c r="J2583" s="50" t="n">
        <f aca="false">FilterOPk!H$28</f>
        <v>19665.43</v>
      </c>
      <c r="K2583" s="50" t="n">
        <f aca="false">FilterOPk!I$28</f>
        <v>46628.44</v>
      </c>
      <c r="L2583" s="50" t="n">
        <f aca="false">FilterOPk!J$28</f>
        <v>12076.91</v>
      </c>
      <c r="M2583" s="50" t="n">
        <f aca="false">FilterOPk!K$28</f>
        <v>18411.54</v>
      </c>
      <c r="N2583" s="50" t="n">
        <f aca="false">FilterOPk!L$28</f>
        <v>142456.11</v>
      </c>
      <c r="O2583" s="50" t="n">
        <f aca="false">FilterOPk!M$28</f>
        <v>653578.76</v>
      </c>
      <c r="P2583" s="50" t="n">
        <f aca="false">FilterOPk!N$28</f>
        <v>2238345.92</v>
      </c>
      <c r="Q2583" s="51" t="n">
        <f aca="false">FilterOPk!O$28</f>
        <v>3034380.79</v>
      </c>
    </row>
    <row r="2584" customFormat="false" ht="12.75" hidden="false" customHeight="false" outlineLevel="0" collapsed="false">
      <c r="B2584" s="85" t="str">
        <f aca="false">FilterOPk!A$29</f>
        <v>St- Texas</v>
      </c>
      <c r="C2584" s="13" t="n">
        <f aca="false">C2583+1</f>
        <v>2583</v>
      </c>
      <c r="D2584" s="50" t="n">
        <f aca="false">FilterOPk!B$29</f>
        <v>445563.239343252</v>
      </c>
      <c r="E2584" s="50" t="n">
        <f aca="false">FilterOPk!C$29</f>
        <v>5676.33</v>
      </c>
      <c r="F2584" s="50" t="n">
        <f aca="false">FilterOPk!D$29</f>
        <v>0</v>
      </c>
      <c r="G2584" s="50" t="n">
        <f aca="false">FilterOPk!E$29</f>
        <v>0</v>
      </c>
      <c r="H2584" s="50" t="n">
        <f aca="false">FilterOPk!F$29</f>
        <v>0</v>
      </c>
      <c r="I2584" s="50" t="n">
        <f aca="false">FilterOPk!G$29</f>
        <v>0</v>
      </c>
      <c r="J2584" s="50" t="n">
        <f aca="false">FilterOPk!H$29</f>
        <v>0</v>
      </c>
      <c r="K2584" s="50" t="n">
        <f aca="false">FilterOPk!I$29</f>
        <v>0</v>
      </c>
      <c r="L2584" s="50" t="n">
        <f aca="false">FilterOPk!J$29</f>
        <v>0</v>
      </c>
      <c r="M2584" s="50" t="n">
        <f aca="false">FilterOPk!K$29</f>
        <v>0</v>
      </c>
      <c r="N2584" s="50" t="n">
        <f aca="false">FilterOPk!L$29</f>
        <v>5676.33</v>
      </c>
      <c r="O2584" s="50" t="n">
        <f aca="false">FilterOPk!M$29</f>
        <v>0</v>
      </c>
      <c r="P2584" s="50" t="n">
        <f aca="false">FilterOPk!N$29</f>
        <v>0</v>
      </c>
      <c r="Q2584" s="51" t="n">
        <f aca="false">FilterOPk!O$29</f>
        <v>5676.33</v>
      </c>
    </row>
    <row r="2585" customFormat="false" ht="12.75" hidden="false" customHeight="false" outlineLevel="0" collapsed="false">
      <c r="B2585" s="85"/>
      <c r="C2585" s="13" t="n">
        <f aca="false">C2584+1</f>
        <v>2584</v>
      </c>
      <c r="D2585" s="50"/>
      <c r="E2585" s="50"/>
      <c r="F2585" s="50"/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1"/>
    </row>
    <row r="2586" customFormat="false" ht="12.75" hidden="false" customHeight="false" outlineLevel="0" collapsed="false">
      <c r="B2586" s="85" t="str">
        <f aca="false">FilterOPk!A$32</f>
        <v>Gas positions</v>
      </c>
      <c r="C2586" s="13" t="n">
        <f aca="false">C2585+1</f>
        <v>2585</v>
      </c>
      <c r="D2586" s="50" t="s">
        <v>4</v>
      </c>
      <c r="E2586" s="50"/>
      <c r="F2586" s="50"/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1"/>
    </row>
    <row r="2587" customFormat="false" ht="12.75" hidden="false" customHeight="false" outlineLevel="0" collapsed="false">
      <c r="B2587" s="85" t="str">
        <f aca="false">FilterOPk!A$33</f>
        <v>Kevin Presto</v>
      </c>
      <c r="C2587" s="13" t="n">
        <f aca="false">C2586+1</f>
        <v>2586</v>
      </c>
      <c r="D2587" s="50" t="n">
        <f aca="false">FilterOPk!B$33</f>
        <v>0</v>
      </c>
      <c r="E2587" s="50" t="n">
        <f aca="false">FilterOPk!C$33</f>
        <v>0</v>
      </c>
      <c r="F2587" s="50" t="n">
        <f aca="false">FilterOPk!D$33</f>
        <v>0</v>
      </c>
      <c r="G2587" s="50" t="n">
        <f aca="false">FilterOPk!E$33</f>
        <v>0</v>
      </c>
      <c r="H2587" s="50" t="n">
        <f aca="false">FilterOPk!F$33</f>
        <v>0</v>
      </c>
      <c r="I2587" s="50" t="n">
        <f aca="false">FilterOPk!G$33</f>
        <v>0</v>
      </c>
      <c r="J2587" s="50" t="n">
        <f aca="false">FilterOPk!H$33</f>
        <v>0</v>
      </c>
      <c r="K2587" s="50" t="n">
        <f aca="false">FilterOPk!I$33</f>
        <v>0</v>
      </c>
      <c r="L2587" s="50" t="n">
        <f aca="false">FilterOPk!J$33</f>
        <v>0</v>
      </c>
      <c r="M2587" s="50" t="n">
        <f aca="false">FilterOPk!K$33</f>
        <v>0</v>
      </c>
      <c r="N2587" s="50" t="n">
        <f aca="false">FilterOPk!L$33</f>
        <v>0</v>
      </c>
      <c r="O2587" s="50" t="n">
        <f aca="false">FilterOPk!M$33</f>
        <v>0</v>
      </c>
      <c r="P2587" s="50" t="n">
        <f aca="false">FilterOPk!N$33</f>
        <v>0</v>
      </c>
      <c r="Q2587" s="51" t="n">
        <f aca="false">FilterOPk!O$33</f>
        <v>0</v>
      </c>
    </row>
    <row r="2588" customFormat="false" ht="12.75" hidden="false" customHeight="false" outlineLevel="0" collapsed="false">
      <c r="B2588" s="85" t="str">
        <f aca="false">FilterOPk!A$34</f>
        <v>Fletcher Sturm</v>
      </c>
      <c r="C2588" s="13" t="n">
        <f aca="false">C2587+1</f>
        <v>2587</v>
      </c>
      <c r="D2588" s="50" t="n">
        <f aca="false">FilterOPk!B$34</f>
        <v>0</v>
      </c>
      <c r="E2588" s="50" t="n">
        <f aca="false">FilterOPk!C$34</f>
        <v>0</v>
      </c>
      <c r="F2588" s="50" t="n">
        <f aca="false">FilterOPk!D$34</f>
        <v>0</v>
      </c>
      <c r="G2588" s="50" t="n">
        <f aca="false">FilterOPk!E$34</f>
        <v>0</v>
      </c>
      <c r="H2588" s="50" t="n">
        <f aca="false">FilterOPk!F$34</f>
        <v>0</v>
      </c>
      <c r="I2588" s="50" t="n">
        <f aca="false">FilterOPk!G$34</f>
        <v>0</v>
      </c>
      <c r="J2588" s="50" t="n">
        <f aca="false">FilterOPk!H$34</f>
        <v>0</v>
      </c>
      <c r="K2588" s="50" t="n">
        <f aca="false">FilterOPk!I$34</f>
        <v>0</v>
      </c>
      <c r="L2588" s="50" t="n">
        <f aca="false">FilterOPk!J$34</f>
        <v>0</v>
      </c>
      <c r="M2588" s="50" t="n">
        <f aca="false">FilterOPk!K$34</f>
        <v>0</v>
      </c>
      <c r="N2588" s="50" t="n">
        <f aca="false">FilterOPk!L$34</f>
        <v>0</v>
      </c>
      <c r="O2588" s="50" t="n">
        <f aca="false">FilterOPk!M$34</f>
        <v>0</v>
      </c>
      <c r="P2588" s="50" t="n">
        <f aca="false">FilterOPk!N$34</f>
        <v>0</v>
      </c>
      <c r="Q2588" s="51" t="n">
        <f aca="false">FilterOPk!O$34</f>
        <v>0</v>
      </c>
    </row>
    <row r="2589" customFormat="false" ht="12.75" hidden="false" customHeight="false" outlineLevel="0" collapsed="false">
      <c r="B2589" s="85" t="str">
        <f aca="false">FilterOPk!A$35</f>
        <v>Doug Gilbert-Smith</v>
      </c>
      <c r="C2589" s="13" t="n">
        <f aca="false">C2588+1</f>
        <v>2588</v>
      </c>
      <c r="D2589" s="50" t="n">
        <f aca="false">FilterOPk!B$35</f>
        <v>0</v>
      </c>
      <c r="E2589" s="50" t="n">
        <f aca="false">FilterOPk!C$35</f>
        <v>0</v>
      </c>
      <c r="F2589" s="50" t="n">
        <f aca="false">FilterOPk!D$35</f>
        <v>0</v>
      </c>
      <c r="G2589" s="50" t="n">
        <f aca="false">FilterOPk!E$35</f>
        <v>0</v>
      </c>
      <c r="H2589" s="50" t="n">
        <f aca="false">FilterOPk!F$35</f>
        <v>0</v>
      </c>
      <c r="I2589" s="50" t="n">
        <f aca="false">FilterOPk!G$35</f>
        <v>0</v>
      </c>
      <c r="J2589" s="50" t="n">
        <f aca="false">FilterOPk!H$35</f>
        <v>0</v>
      </c>
      <c r="K2589" s="50" t="n">
        <f aca="false">FilterOPk!I$35</f>
        <v>0</v>
      </c>
      <c r="L2589" s="50" t="n">
        <f aca="false">FilterOPk!J$35</f>
        <v>0</v>
      </c>
      <c r="M2589" s="50" t="n">
        <f aca="false">FilterOPk!K$35</f>
        <v>0</v>
      </c>
      <c r="N2589" s="50" t="n">
        <f aca="false">FilterOPk!L$35</f>
        <v>0</v>
      </c>
      <c r="O2589" s="50" t="n">
        <f aca="false">FilterOPk!M$35</f>
        <v>0</v>
      </c>
      <c r="P2589" s="50" t="n">
        <f aca="false">FilterOPk!N$35</f>
        <v>0</v>
      </c>
      <c r="Q2589" s="51" t="n">
        <f aca="false">FilterOPk!O$35</f>
        <v>0</v>
      </c>
    </row>
    <row r="2590" customFormat="false" ht="12.75" hidden="false" customHeight="false" outlineLevel="0" collapsed="false">
      <c r="B2590" s="85" t="str">
        <f aca="false">FilterOPk!A$36</f>
        <v>Rogers Herndon</v>
      </c>
      <c r="C2590" s="13" t="n">
        <f aca="false">C2589+1</f>
        <v>2589</v>
      </c>
      <c r="D2590" s="50" t="n">
        <f aca="false">FilterOPk!B$36</f>
        <v>0</v>
      </c>
      <c r="E2590" s="50" t="n">
        <f aca="false">FilterOPk!C$36</f>
        <v>0</v>
      </c>
      <c r="F2590" s="50" t="n">
        <f aca="false">FilterOPk!D$36</f>
        <v>0</v>
      </c>
      <c r="G2590" s="50" t="n">
        <f aca="false">FilterOPk!E$36</f>
        <v>0</v>
      </c>
      <c r="H2590" s="50" t="n">
        <f aca="false">FilterOPk!F$36</f>
        <v>0</v>
      </c>
      <c r="I2590" s="50" t="n">
        <f aca="false">FilterOPk!G$36</f>
        <v>0</v>
      </c>
      <c r="J2590" s="50" t="n">
        <f aca="false">FilterOPk!H$36</f>
        <v>0</v>
      </c>
      <c r="K2590" s="50" t="n">
        <f aca="false">FilterOPk!I$36</f>
        <v>0</v>
      </c>
      <c r="L2590" s="50" t="n">
        <f aca="false">FilterOPk!J$36</f>
        <v>0</v>
      </c>
      <c r="M2590" s="50" t="n">
        <f aca="false">FilterOPk!K$36</f>
        <v>0</v>
      </c>
      <c r="N2590" s="50" t="n">
        <f aca="false">FilterOPk!L$36</f>
        <v>0</v>
      </c>
      <c r="O2590" s="50" t="n">
        <f aca="false">FilterOPk!M$36</f>
        <v>0</v>
      </c>
      <c r="P2590" s="50" t="n">
        <f aca="false">FilterOPk!N$36</f>
        <v>0</v>
      </c>
      <c r="Q2590" s="51" t="n">
        <f aca="false">FilterOPk!O$36</f>
        <v>0</v>
      </c>
    </row>
    <row r="2591" customFormat="false" ht="12.75" hidden="false" customHeight="false" outlineLevel="0" collapsed="false">
      <c r="B2591" s="85" t="str">
        <f aca="false">FilterOPk!A$37</f>
        <v>Dana Davis</v>
      </c>
      <c r="C2591" s="13" t="n">
        <f aca="false">C2590+1</f>
        <v>2590</v>
      </c>
      <c r="D2591" s="50" t="n">
        <f aca="false">FilterOPk!B$37</f>
        <v>0</v>
      </c>
      <c r="E2591" s="50" t="n">
        <f aca="false">FilterOPk!C$37</f>
        <v>0</v>
      </c>
      <c r="F2591" s="50" t="n">
        <f aca="false">FilterOPk!D$37</f>
        <v>0</v>
      </c>
      <c r="G2591" s="50" t="n">
        <f aca="false">FilterOPk!E$37</f>
        <v>0</v>
      </c>
      <c r="H2591" s="50" t="n">
        <f aca="false">FilterOPk!F$37</f>
        <v>0</v>
      </c>
      <c r="I2591" s="50" t="n">
        <f aca="false">FilterOPk!G$37</f>
        <v>0</v>
      </c>
      <c r="J2591" s="50" t="n">
        <f aca="false">FilterOPk!H$37</f>
        <v>0</v>
      </c>
      <c r="K2591" s="50" t="n">
        <f aca="false">FilterOPk!I$37</f>
        <v>0</v>
      </c>
      <c r="L2591" s="50" t="n">
        <f aca="false">FilterOPk!J$37</f>
        <v>0</v>
      </c>
      <c r="M2591" s="50" t="n">
        <f aca="false">FilterOPk!K$37</f>
        <v>0</v>
      </c>
      <c r="N2591" s="50" t="n">
        <f aca="false">FilterOPk!L$37</f>
        <v>0</v>
      </c>
      <c r="O2591" s="50" t="n">
        <f aca="false">FilterOPk!M$37</f>
        <v>0</v>
      </c>
      <c r="P2591" s="50" t="n">
        <f aca="false">FilterOPk!N$37</f>
        <v>0</v>
      </c>
      <c r="Q2591" s="51" t="n">
        <f aca="false">FilterOPk!O$37</f>
        <v>0</v>
      </c>
    </row>
    <row r="2592" customFormat="false" ht="12.75" hidden="false" customHeight="false" outlineLevel="0" collapsed="false">
      <c r="B2592" s="85" t="str">
        <f aca="false">FilterOPk!A$38</f>
        <v>Tom May</v>
      </c>
      <c r="C2592" s="13" t="n">
        <f aca="false">C2591+1</f>
        <v>2591</v>
      </c>
      <c r="D2592" s="50" t="n">
        <f aca="false">FilterOPk!B$38</f>
        <v>0</v>
      </c>
      <c r="E2592" s="50" t="n">
        <f aca="false">FilterOPk!C$38</f>
        <v>0</v>
      </c>
      <c r="F2592" s="50" t="n">
        <f aca="false">FilterOPk!D$38</f>
        <v>0</v>
      </c>
      <c r="G2592" s="50" t="n">
        <f aca="false">FilterOPk!E$38</f>
        <v>0</v>
      </c>
      <c r="H2592" s="50" t="n">
        <f aca="false">FilterOPk!F$38</f>
        <v>0</v>
      </c>
      <c r="I2592" s="50" t="n">
        <f aca="false">FilterOPk!G$38</f>
        <v>0</v>
      </c>
      <c r="J2592" s="50" t="n">
        <f aca="false">FilterOPk!H$38</f>
        <v>0</v>
      </c>
      <c r="K2592" s="50" t="n">
        <f aca="false">FilterOPk!I$38</f>
        <v>0</v>
      </c>
      <c r="L2592" s="50" t="n">
        <f aca="false">FilterOPk!J$38</f>
        <v>0</v>
      </c>
      <c r="M2592" s="50" t="n">
        <f aca="false">FilterOPk!K$38</f>
        <v>0</v>
      </c>
      <c r="N2592" s="50" t="n">
        <f aca="false">FilterOPk!L$38</f>
        <v>0</v>
      </c>
      <c r="O2592" s="50" t="n">
        <f aca="false">FilterOPk!M$38</f>
        <v>0</v>
      </c>
      <c r="P2592" s="50" t="n">
        <f aca="false">FilterOPk!N$38</f>
        <v>0</v>
      </c>
      <c r="Q2592" s="51" t="n">
        <f aca="false">FilterOPk!O$38</f>
        <v>0</v>
      </c>
    </row>
    <row r="2593" customFormat="false" ht="12.75" hidden="false" customHeight="false" outlineLevel="0" collapsed="false">
      <c r="B2593" s="85" t="str">
        <f aca="false">FilterOPk!A$39</f>
        <v>Clint Dean</v>
      </c>
      <c r="C2593" s="13" t="n">
        <f aca="false">C2592+1</f>
        <v>2592</v>
      </c>
      <c r="D2593" s="50" t="n">
        <f aca="false">FilterOPk!B$39</f>
        <v>0</v>
      </c>
      <c r="E2593" s="50" t="n">
        <f aca="false">FilterOPk!C$39</f>
        <v>0</v>
      </c>
      <c r="F2593" s="50" t="n">
        <f aca="false">FilterOPk!D$39</f>
        <v>0</v>
      </c>
      <c r="G2593" s="50" t="n">
        <f aca="false">FilterOPk!E$39</f>
        <v>0</v>
      </c>
      <c r="H2593" s="50" t="n">
        <f aca="false">FilterOPk!F$39</f>
        <v>0</v>
      </c>
      <c r="I2593" s="50" t="n">
        <f aca="false">FilterOPk!G$39</f>
        <v>0</v>
      </c>
      <c r="J2593" s="50" t="n">
        <f aca="false">FilterOPk!H$39</f>
        <v>0</v>
      </c>
      <c r="K2593" s="50" t="n">
        <f aca="false">FilterOPk!I$39</f>
        <v>0</v>
      </c>
      <c r="L2593" s="50" t="n">
        <f aca="false">FilterOPk!J$39</f>
        <v>0</v>
      </c>
      <c r="M2593" s="50" t="n">
        <f aca="false">FilterOPk!K$39</f>
        <v>0</v>
      </c>
      <c r="N2593" s="50" t="n">
        <f aca="false">FilterOPk!L$39</f>
        <v>0</v>
      </c>
      <c r="O2593" s="50" t="n">
        <f aca="false">FilterOPk!M$39</f>
        <v>0</v>
      </c>
      <c r="P2593" s="50" t="n">
        <f aca="false">FilterOPk!N$39</f>
        <v>0</v>
      </c>
      <c r="Q2593" s="51" t="n">
        <f aca="false">FilterOPk!O$39</f>
        <v>0</v>
      </c>
    </row>
    <row r="2594" customFormat="false" ht="12.75" hidden="false" customHeight="false" outlineLevel="0" collapsed="false">
      <c r="B2594" s="85" t="str">
        <f aca="false">FilterOPk!A$40</f>
        <v>Rob Benson</v>
      </c>
      <c r="C2594" s="13" t="n">
        <f aca="false">C2593+1</f>
        <v>2593</v>
      </c>
      <c r="D2594" s="50" t="n">
        <f aca="false">FilterOPk!B$40</f>
        <v>0</v>
      </c>
      <c r="E2594" s="50" t="n">
        <f aca="false">FilterOPk!C$40</f>
        <v>0</v>
      </c>
      <c r="F2594" s="50" t="n">
        <f aca="false">FilterOPk!D$40</f>
        <v>0</v>
      </c>
      <c r="G2594" s="50" t="n">
        <f aca="false">FilterOPk!E$40</f>
        <v>0</v>
      </c>
      <c r="H2594" s="50" t="n">
        <f aca="false">FilterOPk!F$40</f>
        <v>0</v>
      </c>
      <c r="I2594" s="50" t="n">
        <f aca="false">FilterOPk!G$40</f>
        <v>0</v>
      </c>
      <c r="J2594" s="50" t="n">
        <f aca="false">FilterOPk!H$40</f>
        <v>0</v>
      </c>
      <c r="K2594" s="50" t="n">
        <f aca="false">FilterOPk!I$40</f>
        <v>0</v>
      </c>
      <c r="L2594" s="50" t="n">
        <f aca="false">FilterOPk!J$40</f>
        <v>0</v>
      </c>
      <c r="M2594" s="50" t="n">
        <f aca="false">FilterOPk!K$40</f>
        <v>0</v>
      </c>
      <c r="N2594" s="50" t="n">
        <f aca="false">FilterOPk!L$40</f>
        <v>0</v>
      </c>
      <c r="O2594" s="50" t="n">
        <f aca="false">FilterOPk!M$40</f>
        <v>0</v>
      </c>
      <c r="P2594" s="50" t="n">
        <f aca="false">FilterOPk!N$40</f>
        <v>0</v>
      </c>
      <c r="Q2594" s="51" t="n">
        <f aca="false">FilterOPk!O$40</f>
        <v>0</v>
      </c>
    </row>
    <row r="2595" customFormat="false" ht="12.75" hidden="false" customHeight="false" outlineLevel="0" collapsed="false">
      <c r="B2595" s="85" t="str">
        <f aca="false">FilterOPk!A$41</f>
        <v>Matt Lorenz</v>
      </c>
      <c r="C2595" s="13" t="n">
        <f aca="false">C2594+1</f>
        <v>2594</v>
      </c>
      <c r="D2595" s="50" t="n">
        <f aca="false">FilterOPk!B$41</f>
        <v>0</v>
      </c>
      <c r="E2595" s="50" t="n">
        <f aca="false">FilterOPk!C$41</f>
        <v>0</v>
      </c>
      <c r="F2595" s="50" t="n">
        <f aca="false">FilterOPk!D$41</f>
        <v>0</v>
      </c>
      <c r="G2595" s="50" t="n">
        <f aca="false">FilterOPk!E$41</f>
        <v>0</v>
      </c>
      <c r="H2595" s="50" t="n">
        <f aca="false">FilterOPk!F$41</f>
        <v>0</v>
      </c>
      <c r="I2595" s="50" t="n">
        <f aca="false">FilterOPk!G$41</f>
        <v>0</v>
      </c>
      <c r="J2595" s="50" t="n">
        <f aca="false">FilterOPk!H$41</f>
        <v>0</v>
      </c>
      <c r="K2595" s="50" t="n">
        <f aca="false">FilterOPk!I$41</f>
        <v>0</v>
      </c>
      <c r="L2595" s="50" t="n">
        <f aca="false">FilterOPk!J$41</f>
        <v>0</v>
      </c>
      <c r="M2595" s="50" t="n">
        <f aca="false">FilterOPk!K$41</f>
        <v>0</v>
      </c>
      <c r="N2595" s="50" t="n">
        <f aca="false">FilterOPk!L$41</f>
        <v>0</v>
      </c>
      <c r="O2595" s="50" t="n">
        <f aca="false">FilterOPk!M$41</f>
        <v>0</v>
      </c>
      <c r="P2595" s="50" t="n">
        <f aca="false">FilterOPk!N$41</f>
        <v>0</v>
      </c>
      <c r="Q2595" s="51" t="n">
        <f aca="false">FilterOPk!O$41</f>
        <v>0</v>
      </c>
    </row>
    <row r="2596" customFormat="false" ht="12.75" hidden="false" customHeight="false" outlineLevel="0" collapsed="false">
      <c r="B2596" s="85" t="str">
        <f aca="false">FilterOPk!A$42</f>
        <v>John Forney</v>
      </c>
      <c r="C2596" s="13" t="n">
        <f aca="false">C2595+1</f>
        <v>2595</v>
      </c>
      <c r="D2596" s="50" t="n">
        <f aca="false">FilterOPk!B$42</f>
        <v>0</v>
      </c>
      <c r="E2596" s="50" t="n">
        <f aca="false">FilterOPk!C$42</f>
        <v>0</v>
      </c>
      <c r="F2596" s="50" t="n">
        <f aca="false">FilterOPk!D$42</f>
        <v>0</v>
      </c>
      <c r="G2596" s="50" t="n">
        <f aca="false">FilterOPk!E$42</f>
        <v>0</v>
      </c>
      <c r="H2596" s="50" t="n">
        <f aca="false">FilterOPk!F$42</f>
        <v>0</v>
      </c>
      <c r="I2596" s="50" t="n">
        <f aca="false">FilterOPk!G$42</f>
        <v>0</v>
      </c>
      <c r="J2596" s="50" t="n">
        <f aca="false">FilterOPk!H$42</f>
        <v>0</v>
      </c>
      <c r="K2596" s="50" t="n">
        <f aca="false">FilterOPk!I$42</f>
        <v>0</v>
      </c>
      <c r="L2596" s="50" t="n">
        <f aca="false">FilterOPk!J$42</f>
        <v>0</v>
      </c>
      <c r="M2596" s="50" t="n">
        <f aca="false">FilterOPk!K$42</f>
        <v>0</v>
      </c>
      <c r="N2596" s="50" t="n">
        <f aca="false">FilterOPk!L$42</f>
        <v>0</v>
      </c>
      <c r="O2596" s="50" t="n">
        <f aca="false">FilterOPk!M$42</f>
        <v>0</v>
      </c>
      <c r="P2596" s="50" t="n">
        <f aca="false">FilterOPk!N$42</f>
        <v>0</v>
      </c>
      <c r="Q2596" s="51" t="n">
        <f aca="false">FilterOPk!O$42</f>
        <v>0</v>
      </c>
    </row>
    <row r="2597" customFormat="false" ht="12.75" hidden="false" customHeight="false" outlineLevel="0" collapsed="false">
      <c r="B2597" s="85" t="str">
        <f aca="false">FilterOPk!A$43</f>
        <v>Mike Carson</v>
      </c>
      <c r="C2597" s="13" t="n">
        <f aca="false">C2596+1</f>
        <v>2596</v>
      </c>
      <c r="D2597" s="50" t="n">
        <f aca="false">FilterOPk!B$43</f>
        <v>0</v>
      </c>
      <c r="E2597" s="50" t="n">
        <f aca="false">FilterOPk!C$43</f>
        <v>0</v>
      </c>
      <c r="F2597" s="50" t="n">
        <f aca="false">FilterOPk!D$43</f>
        <v>0</v>
      </c>
      <c r="G2597" s="50" t="n">
        <f aca="false">FilterOPk!E$43</f>
        <v>0</v>
      </c>
      <c r="H2597" s="50" t="n">
        <f aca="false">FilterOPk!F$43</f>
        <v>0</v>
      </c>
      <c r="I2597" s="50" t="n">
        <f aca="false">FilterOPk!G$43</f>
        <v>0</v>
      </c>
      <c r="J2597" s="50" t="n">
        <f aca="false">FilterOPk!H$43</f>
        <v>0</v>
      </c>
      <c r="K2597" s="50" t="n">
        <f aca="false">FilterOPk!I$43</f>
        <v>0</v>
      </c>
      <c r="L2597" s="50" t="n">
        <f aca="false">FilterOPk!J$43</f>
        <v>0</v>
      </c>
      <c r="M2597" s="50" t="n">
        <f aca="false">FilterOPk!K$43</f>
        <v>0</v>
      </c>
      <c r="N2597" s="50" t="n">
        <f aca="false">FilterOPk!L$43</f>
        <v>0</v>
      </c>
      <c r="O2597" s="50" t="n">
        <f aca="false">FilterOPk!M$43</f>
        <v>0</v>
      </c>
      <c r="P2597" s="50" t="n">
        <f aca="false">FilterOPk!N$43</f>
        <v>0</v>
      </c>
      <c r="Q2597" s="51" t="n">
        <f aca="false">FilterOPk!O$43</f>
        <v>0</v>
      </c>
    </row>
    <row r="2598" customFormat="false" ht="12.75" hidden="false" customHeight="false" outlineLevel="0" collapsed="false">
      <c r="B2598" s="85" t="str">
        <f aca="false">FilterOPk!A$44</f>
        <v>Chris Dorland</v>
      </c>
      <c r="C2598" s="13" t="n">
        <f aca="false">C2597+1</f>
        <v>2597</v>
      </c>
      <c r="D2598" s="50" t="n">
        <f aca="false">FilterOPk!B$44</f>
        <v>0</v>
      </c>
      <c r="E2598" s="50" t="n">
        <f aca="false">FilterOPk!C$44</f>
        <v>0</v>
      </c>
      <c r="F2598" s="50" t="n">
        <f aca="false">FilterOPk!D$44</f>
        <v>0</v>
      </c>
      <c r="G2598" s="50" t="n">
        <f aca="false">FilterOPk!E$44</f>
        <v>0</v>
      </c>
      <c r="H2598" s="50" t="n">
        <f aca="false">FilterOPk!F$44</f>
        <v>0</v>
      </c>
      <c r="I2598" s="50" t="n">
        <f aca="false">FilterOPk!G$44</f>
        <v>0</v>
      </c>
      <c r="J2598" s="50" t="n">
        <f aca="false">FilterOPk!H$44</f>
        <v>0</v>
      </c>
      <c r="K2598" s="50" t="n">
        <f aca="false">FilterOPk!I$44</f>
        <v>0</v>
      </c>
      <c r="L2598" s="50" t="n">
        <f aca="false">FilterOPk!J$44</f>
        <v>0</v>
      </c>
      <c r="M2598" s="50" t="n">
        <f aca="false">FilterOPk!K$44</f>
        <v>0</v>
      </c>
      <c r="N2598" s="50" t="n">
        <f aca="false">FilterOPk!L$44</f>
        <v>0</v>
      </c>
      <c r="O2598" s="50" t="n">
        <f aca="false">FilterOPk!M$44</f>
        <v>0</v>
      </c>
      <c r="P2598" s="50" t="n">
        <f aca="false">FilterOPk!N$44</f>
        <v>0</v>
      </c>
      <c r="Q2598" s="51" t="n">
        <f aca="false">FilterOPk!O$44</f>
        <v>0</v>
      </c>
    </row>
    <row r="2599" customFormat="false" ht="12.75" hidden="false" customHeight="false" outlineLevel="0" collapsed="false">
      <c r="B2599" s="85" t="str">
        <f aca="false">FilterOPk!A$45</f>
        <v>Jeff King</v>
      </c>
      <c r="C2599" s="13" t="n">
        <f aca="false">C2598+1</f>
        <v>2598</v>
      </c>
      <c r="D2599" s="50" t="n">
        <f aca="false">FilterOPk!B$45</f>
        <v>0</v>
      </c>
      <c r="E2599" s="50" t="n">
        <f aca="false">FilterOPk!C$45</f>
        <v>0</v>
      </c>
      <c r="F2599" s="50" t="n">
        <f aca="false">FilterOPk!D$45</f>
        <v>0</v>
      </c>
      <c r="G2599" s="50" t="n">
        <f aca="false">FilterOPk!E$45</f>
        <v>0</v>
      </c>
      <c r="H2599" s="50" t="n">
        <f aca="false">FilterOPk!F$45</f>
        <v>0</v>
      </c>
      <c r="I2599" s="50" t="n">
        <f aca="false">FilterOPk!G$45</f>
        <v>0</v>
      </c>
      <c r="J2599" s="50" t="n">
        <f aca="false">FilterOPk!H$45</f>
        <v>0</v>
      </c>
      <c r="K2599" s="50" t="n">
        <f aca="false">FilterOPk!I$45</f>
        <v>0</v>
      </c>
      <c r="L2599" s="50" t="n">
        <f aca="false">FilterOPk!J$45</f>
        <v>0</v>
      </c>
      <c r="M2599" s="50" t="n">
        <f aca="false">FilterOPk!K$45</f>
        <v>0</v>
      </c>
      <c r="N2599" s="50" t="n">
        <f aca="false">FilterOPk!L$45</f>
        <v>0</v>
      </c>
      <c r="O2599" s="50" t="n">
        <f aca="false">FilterOPk!M$45</f>
        <v>0</v>
      </c>
      <c r="P2599" s="50" t="n">
        <f aca="false">FilterOPk!N$45</f>
        <v>0</v>
      </c>
      <c r="Q2599" s="51" t="n">
        <f aca="false">FilterOPk!O$45</f>
        <v>0</v>
      </c>
    </row>
    <row r="2600" customFormat="false" ht="12.75" hidden="false" customHeight="false" outlineLevel="0" collapsed="false">
      <c r="B2600" s="85" t="n">
        <f aca="false">FilterOPk!A$46</f>
        <v>0</v>
      </c>
      <c r="C2600" s="13" t="n">
        <f aca="false">C2599+1</f>
        <v>2599</v>
      </c>
      <c r="D2600" s="50" t="n">
        <f aca="false">FilterOPk!B$46</f>
        <v>0</v>
      </c>
      <c r="E2600" s="50" t="n">
        <f aca="false">FilterOPk!C$46</f>
        <v>0</v>
      </c>
      <c r="F2600" s="50" t="n">
        <f aca="false">FilterOPk!D$46</f>
        <v>0</v>
      </c>
      <c r="G2600" s="50" t="n">
        <f aca="false">FilterOPk!E$46</f>
        <v>0</v>
      </c>
      <c r="H2600" s="50" t="n">
        <f aca="false">FilterOPk!F$46</f>
        <v>0</v>
      </c>
      <c r="I2600" s="50" t="n">
        <f aca="false">FilterOPk!G$46</f>
        <v>0</v>
      </c>
      <c r="J2600" s="50" t="n">
        <f aca="false">FilterOPk!H$46</f>
        <v>0</v>
      </c>
      <c r="K2600" s="50" t="n">
        <f aca="false">FilterOPk!I$46</f>
        <v>0</v>
      </c>
      <c r="L2600" s="50" t="n">
        <f aca="false">FilterOPk!J$46</f>
        <v>0</v>
      </c>
      <c r="M2600" s="50" t="n">
        <f aca="false">FilterOPk!K$46</f>
        <v>0</v>
      </c>
      <c r="N2600" s="50" t="n">
        <f aca="false">FilterOPk!L$46</f>
        <v>0</v>
      </c>
      <c r="O2600" s="50" t="n">
        <f aca="false">FilterOPk!M$46</f>
        <v>0</v>
      </c>
      <c r="P2600" s="50" t="n">
        <f aca="false">FilterOPk!N$46</f>
        <v>0</v>
      </c>
      <c r="Q2600" s="51" t="n">
        <f aca="false">FilterOPk!O$46</f>
        <v>0</v>
      </c>
    </row>
    <row r="2601" customFormat="false" ht="12.75" hidden="false" customHeight="false" outlineLevel="0" collapsed="false">
      <c r="B2601" s="87" t="n">
        <f aca="false">FilterOPk!A$47</f>
        <v>0</v>
      </c>
      <c r="C2601" s="64" t="n">
        <f aca="false">C2600+1</f>
        <v>2600</v>
      </c>
      <c r="D2601" s="54" t="n">
        <f aca="false">FilterOPk!B$47</f>
        <v>0</v>
      </c>
      <c r="E2601" s="54" t="n">
        <f aca="false">FilterOPk!C$47</f>
        <v>0</v>
      </c>
      <c r="F2601" s="54" t="n">
        <f aca="false">FilterOPk!D$47</f>
        <v>0</v>
      </c>
      <c r="G2601" s="54" t="n">
        <f aca="false">FilterOPk!E$47</f>
        <v>0</v>
      </c>
      <c r="H2601" s="54" t="n">
        <f aca="false">FilterOPk!F$47</f>
        <v>0</v>
      </c>
      <c r="I2601" s="54" t="n">
        <f aca="false">FilterOPk!G$47</f>
        <v>0</v>
      </c>
      <c r="J2601" s="54" t="n">
        <f aca="false">FilterOPk!H$47</f>
        <v>0</v>
      </c>
      <c r="K2601" s="54" t="n">
        <f aca="false">FilterOPk!I$47</f>
        <v>0</v>
      </c>
      <c r="L2601" s="54" t="n">
        <f aca="false">FilterOPk!J$47</f>
        <v>0</v>
      </c>
      <c r="M2601" s="54" t="n">
        <f aca="false">FilterOPk!K$47</f>
        <v>0</v>
      </c>
      <c r="N2601" s="54" t="n">
        <f aca="false">FilterOPk!L$47</f>
        <v>0</v>
      </c>
      <c r="O2601" s="54" t="n">
        <f aca="false">FilterOPk!M$47</f>
        <v>0</v>
      </c>
      <c r="P2601" s="54" t="n">
        <f aca="false">FilterOPk!N$47</f>
        <v>0</v>
      </c>
      <c r="Q2601" s="55" t="n">
        <f aca="false">FilterOPk!O$47</f>
        <v>0</v>
      </c>
    </row>
    <row r="2602" customFormat="false" ht="12.75" hidden="false" customHeight="false" outlineLevel="0" collapsed="false">
      <c r="A2602" s="0" t="n">
        <f aca="false">A2562+1</f>
        <v>66</v>
      </c>
      <c r="B2602" s="57" t="n">
        <f aca="false">FilterOPk!D$1</f>
        <v>36907</v>
      </c>
      <c r="C2602" s="58" t="n">
        <f aca="false">C2601+1</f>
        <v>2601</v>
      </c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83"/>
    </row>
    <row r="2603" customFormat="false" ht="12.75" hidden="false" customHeight="false" outlineLevel="0" collapsed="false">
      <c r="B2603" s="61"/>
      <c r="C2603" s="13" t="n">
        <f aca="false">C2602+1</f>
        <v>2602</v>
      </c>
      <c r="D2603" s="13"/>
      <c r="E2603" s="21" t="s">
        <v>5</v>
      </c>
      <c r="F2603" s="21" t="s">
        <v>6</v>
      </c>
      <c r="G2603" s="21" t="s">
        <v>7</v>
      </c>
      <c r="H2603" s="21" t="s">
        <v>8</v>
      </c>
      <c r="I2603" s="21" t="s">
        <v>9</v>
      </c>
      <c r="J2603" s="21" t="s">
        <v>10</v>
      </c>
      <c r="K2603" s="21" t="s">
        <v>11</v>
      </c>
      <c r="L2603" s="21" t="s">
        <v>12</v>
      </c>
      <c r="M2603" s="21" t="s">
        <v>13</v>
      </c>
      <c r="N2603" s="21" t="s">
        <v>14</v>
      </c>
      <c r="O2603" s="21" t="n">
        <v>2002</v>
      </c>
      <c r="P2603" s="21" t="s">
        <v>15</v>
      </c>
      <c r="Q2603" s="84" t="s">
        <v>16</v>
      </c>
    </row>
    <row r="2604" customFormat="false" ht="12.75" hidden="false" customHeight="false" outlineLevel="0" collapsed="false">
      <c r="B2604" s="85" t="str">
        <f aca="false">FilterOPk!A$9</f>
        <v>Power positions</v>
      </c>
      <c r="C2604" s="13" t="n">
        <f aca="false">C2603+1</f>
        <v>2603</v>
      </c>
      <c r="D2604" s="13" t="s">
        <v>4</v>
      </c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86"/>
    </row>
    <row r="2605" customFormat="false" ht="12.75" hidden="false" customHeight="false" outlineLevel="0" collapsed="false">
      <c r="B2605" s="85" t="str">
        <f aca="false">FilterOPk!A$10</f>
        <v>East Position</v>
      </c>
      <c r="C2605" s="13" t="n">
        <f aca="false">C2604+1</f>
        <v>2604</v>
      </c>
      <c r="D2605" s="50" t="n">
        <f aca="false">FilterOPk!B$10</f>
        <v>34784396.7946123</v>
      </c>
      <c r="E2605" s="50" t="n">
        <f aca="false">FilterOPk!C$10</f>
        <v>139428.68</v>
      </c>
      <c r="F2605" s="50" t="n">
        <f aca="false">FilterOPk!D$10</f>
        <v>244540.42</v>
      </c>
      <c r="G2605" s="50" t="n">
        <f aca="false">FilterOPk!E$10</f>
        <v>352018.99</v>
      </c>
      <c r="H2605" s="50" t="n">
        <f aca="false">FilterOPk!F$10</f>
        <v>454047.41</v>
      </c>
      <c r="I2605" s="50" t="n">
        <f aca="false">FilterOPk!G$10</f>
        <v>460700.87</v>
      </c>
      <c r="J2605" s="50" t="n">
        <f aca="false">FilterOPk!H$10</f>
        <v>371715.26</v>
      </c>
      <c r="K2605" s="50" t="n">
        <f aca="false">FilterOPk!I$10</f>
        <v>743238.67</v>
      </c>
      <c r="L2605" s="50" t="n">
        <f aca="false">FilterOPk!J$10</f>
        <v>433572.73</v>
      </c>
      <c r="M2605" s="50" t="n">
        <f aca="false">FilterOPk!K$10</f>
        <v>1264075.99</v>
      </c>
      <c r="N2605" s="50" t="n">
        <f aca="false">FilterOPk!L$10</f>
        <v>4463339.02</v>
      </c>
      <c r="O2605" s="50" t="n">
        <f aca="false">FilterOPk!M$10</f>
        <v>-232298.41</v>
      </c>
      <c r="P2605" s="50" t="n">
        <f aca="false">FilterOPk!N$10</f>
        <v>1174384.84</v>
      </c>
      <c r="Q2605" s="51" t="n">
        <f aca="false">FilterOPk!O$10</f>
        <v>5405425.45</v>
      </c>
    </row>
    <row r="2606" customFormat="false" ht="12.75" hidden="false" customHeight="false" outlineLevel="0" collapsed="false">
      <c r="B2606" s="85" t="str">
        <f aca="false">FilterOPk!A$11</f>
        <v>East Power Mgmt</v>
      </c>
      <c r="C2606" s="13" t="n">
        <f aca="false">C2605+1</f>
        <v>2605</v>
      </c>
      <c r="D2606" s="50" t="n">
        <f aca="false">FilterOPk!B$11</f>
        <v>7547347.04451418</v>
      </c>
      <c r="E2606" s="50" t="n">
        <f aca="false">FilterOPk!C$11</f>
        <v>0</v>
      </c>
      <c r="F2606" s="50" t="n">
        <f aca="false">FilterOPk!D$11</f>
        <v>0</v>
      </c>
      <c r="G2606" s="50" t="n">
        <f aca="false">FilterOPk!E$11</f>
        <v>0</v>
      </c>
      <c r="H2606" s="50" t="n">
        <f aca="false">FilterOPk!F$11</f>
        <v>0</v>
      </c>
      <c r="I2606" s="50" t="n">
        <f aca="false">FilterOPk!G$11</f>
        <v>0</v>
      </c>
      <c r="J2606" s="50" t="n">
        <f aca="false">FilterOPk!H$11</f>
        <v>0</v>
      </c>
      <c r="K2606" s="50" t="n">
        <f aca="false">FilterOPk!I$11</f>
        <v>0</v>
      </c>
      <c r="L2606" s="50" t="n">
        <f aca="false">FilterOPk!J$11</f>
        <v>0</v>
      </c>
      <c r="M2606" s="50" t="n">
        <f aca="false">FilterOPk!K$11</f>
        <v>0</v>
      </c>
      <c r="N2606" s="50" t="n">
        <f aca="false">FilterOPk!L$11</f>
        <v>0</v>
      </c>
      <c r="O2606" s="50" t="n">
        <f aca="false">FilterOPk!M$11</f>
        <v>0</v>
      </c>
      <c r="P2606" s="50" t="n">
        <f aca="false">FilterOPk!N$11</f>
        <v>0</v>
      </c>
      <c r="Q2606" s="51" t="n">
        <f aca="false">FilterOPk!O$11</f>
        <v>0</v>
      </c>
    </row>
    <row r="2607" customFormat="false" ht="12.75" hidden="false" customHeight="false" outlineLevel="0" collapsed="false">
      <c r="B2607" s="85" t="str">
        <f aca="false">FilterOPk!A$12</f>
        <v>Long Term Options</v>
      </c>
      <c r="C2607" s="13" t="n">
        <f aca="false">C2606+1</f>
        <v>2606</v>
      </c>
      <c r="D2607" s="50" t="n">
        <f aca="false">FilterOPk!B$12</f>
        <v>0</v>
      </c>
      <c r="E2607" s="50" t="n">
        <f aca="false">FilterOPk!C$12</f>
        <v>0</v>
      </c>
      <c r="F2607" s="50" t="n">
        <f aca="false">FilterOPk!D$12</f>
        <v>0</v>
      </c>
      <c r="G2607" s="50" t="n">
        <f aca="false">FilterOPk!E$12</f>
        <v>0</v>
      </c>
      <c r="H2607" s="50" t="n">
        <f aca="false">FilterOPk!F$12</f>
        <v>0</v>
      </c>
      <c r="I2607" s="50" t="n">
        <f aca="false">FilterOPk!G$12</f>
        <v>0</v>
      </c>
      <c r="J2607" s="50" t="n">
        <f aca="false">FilterOPk!H$12</f>
        <v>0</v>
      </c>
      <c r="K2607" s="50" t="n">
        <f aca="false">FilterOPk!I$12</f>
        <v>0</v>
      </c>
      <c r="L2607" s="50" t="n">
        <f aca="false">FilterOPk!J$12</f>
        <v>0</v>
      </c>
      <c r="M2607" s="50" t="n">
        <f aca="false">FilterOPk!K$12</f>
        <v>0</v>
      </c>
      <c r="N2607" s="50" t="n">
        <f aca="false">FilterOPk!L$12</f>
        <v>0</v>
      </c>
      <c r="O2607" s="50" t="n">
        <f aca="false">FilterOPk!M$12</f>
        <v>0</v>
      </c>
      <c r="P2607" s="50" t="n">
        <f aca="false">FilterOPk!N$12</f>
        <v>0</v>
      </c>
      <c r="Q2607" s="51" t="n">
        <f aca="false">FilterOPk!O$12</f>
        <v>0</v>
      </c>
    </row>
    <row r="2608" customFormat="false" ht="12.75" hidden="false" customHeight="false" outlineLevel="0" collapsed="false">
      <c r="B2608" s="85" t="str">
        <f aca="false">FilterOPk!A$13</f>
        <v>LT-MIDWEST</v>
      </c>
      <c r="C2608" s="13" t="n">
        <f aca="false">C2607+1</f>
        <v>2607</v>
      </c>
      <c r="D2608" s="50" t="n">
        <f aca="false">FilterOPk!B$13</f>
        <v>7151089.47366245</v>
      </c>
      <c r="E2608" s="50" t="n">
        <f aca="false">FilterOPk!C$13</f>
        <v>36317.39</v>
      </c>
      <c r="F2608" s="50" t="n">
        <f aca="false">FilterOPk!D$13</f>
        <v>95142.77</v>
      </c>
      <c r="G2608" s="50" t="n">
        <f aca="false">FilterOPk!E$13</f>
        <v>106523.31</v>
      </c>
      <c r="H2608" s="50" t="n">
        <f aca="false">FilterOPk!F$13</f>
        <v>103615.07</v>
      </c>
      <c r="I2608" s="50" t="n">
        <f aca="false">FilterOPk!G$13</f>
        <v>106049.09</v>
      </c>
      <c r="J2608" s="50" t="n">
        <f aca="false">FilterOPk!H$13</f>
        <v>78310</v>
      </c>
      <c r="K2608" s="50" t="n">
        <f aca="false">FilterOPk!I$13</f>
        <v>160210.16</v>
      </c>
      <c r="L2608" s="50" t="n">
        <f aca="false">FilterOPk!J$13</f>
        <v>108136.49</v>
      </c>
      <c r="M2608" s="50" t="n">
        <f aca="false">FilterOPk!K$13</f>
        <v>312653.19</v>
      </c>
      <c r="N2608" s="50" t="n">
        <f aca="false">FilterOPk!L$13</f>
        <v>1106957.47</v>
      </c>
      <c r="O2608" s="50" t="n">
        <f aca="false">FilterOPk!M$13</f>
        <v>-124610.37</v>
      </c>
      <c r="P2608" s="50" t="n">
        <f aca="false">FilterOPk!N$13</f>
        <v>893459.31</v>
      </c>
      <c r="Q2608" s="51" t="n">
        <f aca="false">FilterOPk!O$13</f>
        <v>1875806.41</v>
      </c>
    </row>
    <row r="2609" customFormat="false" ht="12.75" hidden="false" customHeight="false" outlineLevel="0" collapsed="false">
      <c r="B2609" s="85" t="str">
        <f aca="false">FilterOPk!A$14</f>
        <v>ST-ECAR</v>
      </c>
      <c r="C2609" s="13" t="n">
        <f aca="false">C2608+1</f>
        <v>2608</v>
      </c>
      <c r="D2609" s="50" t="n">
        <f aca="false">FilterOPk!B$14</f>
        <v>238101.441960815</v>
      </c>
      <c r="E2609" s="50" t="n">
        <f aca="false">FilterOPk!C$14</f>
        <v>0</v>
      </c>
      <c r="F2609" s="50" t="n">
        <f aca="false">FilterOPk!D$14</f>
        <v>0</v>
      </c>
      <c r="G2609" s="50" t="n">
        <f aca="false">FilterOPk!E$14</f>
        <v>0</v>
      </c>
      <c r="H2609" s="50" t="n">
        <f aca="false">FilterOPk!F$14</f>
        <v>0</v>
      </c>
      <c r="I2609" s="50" t="n">
        <f aca="false">FilterOPk!G$14</f>
        <v>0</v>
      </c>
      <c r="J2609" s="50" t="n">
        <f aca="false">FilterOPk!H$14</f>
        <v>0</v>
      </c>
      <c r="K2609" s="50" t="n">
        <f aca="false">FilterOPk!I$14</f>
        <v>0</v>
      </c>
      <c r="L2609" s="50" t="n">
        <f aca="false">FilterOPk!J$14</f>
        <v>0</v>
      </c>
      <c r="M2609" s="50" t="n">
        <f aca="false">FilterOPk!K$14</f>
        <v>0</v>
      </c>
      <c r="N2609" s="50" t="n">
        <f aca="false">FilterOPk!L$14</f>
        <v>0</v>
      </c>
      <c r="O2609" s="50" t="n">
        <f aca="false">FilterOPk!M$14</f>
        <v>0</v>
      </c>
      <c r="P2609" s="50" t="n">
        <f aca="false">FilterOPk!N$14</f>
        <v>0</v>
      </c>
      <c r="Q2609" s="51" t="n">
        <f aca="false">FilterOPk!O$14</f>
        <v>0</v>
      </c>
    </row>
    <row r="2610" customFormat="false" ht="12.75" hidden="false" customHeight="false" outlineLevel="0" collapsed="false">
      <c r="B2610" s="85" t="str">
        <f aca="false">FilterOPk!A$15</f>
        <v>ST- MAPP</v>
      </c>
      <c r="C2610" s="13" t="n">
        <f aca="false">C2609+1</f>
        <v>2609</v>
      </c>
      <c r="D2610" s="50" t="n">
        <f aca="false">FilterOPk!B$15</f>
        <v>254636.614020626</v>
      </c>
      <c r="E2610" s="50" t="n">
        <f aca="false">FilterOPk!C$15</f>
        <v>-1590.85</v>
      </c>
      <c r="F2610" s="50" t="n">
        <f aca="false">FilterOPk!D$15</f>
        <v>-3167.72</v>
      </c>
      <c r="G2610" s="50" t="n">
        <f aca="false">FilterOPk!E$15</f>
        <v>-3546.79</v>
      </c>
      <c r="H2610" s="50" t="n">
        <f aca="false">FilterOPk!F$15</f>
        <v>-3530.89</v>
      </c>
      <c r="I2610" s="50" t="n">
        <f aca="false">FilterOPk!G$15</f>
        <v>0</v>
      </c>
      <c r="J2610" s="50" t="n">
        <f aca="false">FilterOPk!H$15</f>
        <v>0</v>
      </c>
      <c r="K2610" s="50" t="n">
        <f aca="false">FilterOPk!I$15</f>
        <v>0</v>
      </c>
      <c r="L2610" s="50" t="n">
        <f aca="false">FilterOPk!J$15</f>
        <v>0</v>
      </c>
      <c r="M2610" s="50" t="n">
        <f aca="false">FilterOPk!K$15</f>
        <v>0</v>
      </c>
      <c r="N2610" s="50" t="n">
        <f aca="false">FilterOPk!L$15</f>
        <v>-11836.25</v>
      </c>
      <c r="O2610" s="50" t="n">
        <f aca="false">FilterOPk!M$15</f>
        <v>0</v>
      </c>
      <c r="P2610" s="50" t="n">
        <f aca="false">FilterOPk!N$15</f>
        <v>0</v>
      </c>
      <c r="Q2610" s="51" t="n">
        <f aca="false">FilterOPk!O$15</f>
        <v>-11836.25</v>
      </c>
    </row>
    <row r="2611" customFormat="false" ht="12.75" hidden="false" customHeight="false" outlineLevel="0" collapsed="false">
      <c r="B2611" s="85" t="str">
        <f aca="false">FilterOPk!A$16</f>
        <v>ST- MAIN</v>
      </c>
      <c r="C2611" s="13" t="n">
        <f aca="false">C2610+1</f>
        <v>2610</v>
      </c>
      <c r="D2611" s="50" t="n">
        <f aca="false">FilterOPk!B$16</f>
        <v>694293.253349893</v>
      </c>
      <c r="E2611" s="50" t="n">
        <f aca="false">FilterOPk!C$16</f>
        <v>0</v>
      </c>
      <c r="F2611" s="50" t="n">
        <f aca="false">FilterOPk!D$16</f>
        <v>0</v>
      </c>
      <c r="G2611" s="50" t="n">
        <f aca="false">FilterOPk!E$16</f>
        <v>0</v>
      </c>
      <c r="H2611" s="50" t="n">
        <f aca="false">FilterOPk!F$16</f>
        <v>0</v>
      </c>
      <c r="I2611" s="50" t="n">
        <f aca="false">FilterOPk!G$16</f>
        <v>0</v>
      </c>
      <c r="J2611" s="50" t="n">
        <f aca="false">FilterOPk!H$16</f>
        <v>0</v>
      </c>
      <c r="K2611" s="50" t="n">
        <f aca="false">FilterOPk!I$16</f>
        <v>0</v>
      </c>
      <c r="L2611" s="50" t="n">
        <f aca="false">FilterOPk!J$16</f>
        <v>0</v>
      </c>
      <c r="M2611" s="50" t="n">
        <f aca="false">FilterOPk!K$16</f>
        <v>0</v>
      </c>
      <c r="N2611" s="50" t="n">
        <f aca="false">FilterOPk!L$16</f>
        <v>0</v>
      </c>
      <c r="O2611" s="50" t="n">
        <f aca="false">FilterOPk!M$16</f>
        <v>0</v>
      </c>
      <c r="P2611" s="50" t="n">
        <f aca="false">FilterOPk!N$16</f>
        <v>0</v>
      </c>
      <c r="Q2611" s="51" t="n">
        <f aca="false">FilterOPk!O$16</f>
        <v>0</v>
      </c>
    </row>
    <row r="2612" customFormat="false" ht="12.75" hidden="false" customHeight="false" outlineLevel="0" collapsed="false">
      <c r="B2612" s="85" t="str">
        <f aca="false">FilterOPk!A$17</f>
        <v>MW-ANALYST</v>
      </c>
      <c r="C2612" s="13" t="n">
        <f aca="false">C2611+1</f>
        <v>2611</v>
      </c>
      <c r="D2612" s="50" t="n">
        <f aca="false">FilterOPk!B$17</f>
        <v>0</v>
      </c>
      <c r="E2612" s="50" t="n">
        <f aca="false">FilterOPk!C$17</f>
        <v>0</v>
      </c>
      <c r="F2612" s="50" t="n">
        <f aca="false">FilterOPk!D$17</f>
        <v>0</v>
      </c>
      <c r="G2612" s="50" t="n">
        <f aca="false">FilterOPk!E$17</f>
        <v>0</v>
      </c>
      <c r="H2612" s="50" t="n">
        <f aca="false">FilterOPk!F$17</f>
        <v>0</v>
      </c>
      <c r="I2612" s="50" t="n">
        <f aca="false">FilterOPk!G$17</f>
        <v>0</v>
      </c>
      <c r="J2612" s="50" t="n">
        <f aca="false">FilterOPk!H$17</f>
        <v>0</v>
      </c>
      <c r="K2612" s="50" t="n">
        <f aca="false">FilterOPk!I$17</f>
        <v>0</v>
      </c>
      <c r="L2612" s="50" t="n">
        <f aca="false">FilterOPk!J$17</f>
        <v>0</v>
      </c>
      <c r="M2612" s="50" t="n">
        <f aca="false">FilterOPk!K$17</f>
        <v>0</v>
      </c>
      <c r="N2612" s="50" t="n">
        <f aca="false">FilterOPk!L$17</f>
        <v>0</v>
      </c>
      <c r="O2612" s="50" t="n">
        <f aca="false">FilterOPk!M$17</f>
        <v>0</v>
      </c>
      <c r="P2612" s="50" t="n">
        <f aca="false">FilterOPk!N$17</f>
        <v>0</v>
      </c>
      <c r="Q2612" s="51" t="n">
        <f aca="false">FilterOPk!O$17</f>
        <v>0</v>
      </c>
    </row>
    <row r="2613" customFormat="false" ht="12.75" hidden="false" customHeight="false" outlineLevel="0" collapsed="false">
      <c r="B2613" s="85" t="str">
        <f aca="false">FilterOPk!A$18</f>
        <v>LT-NE</v>
      </c>
      <c r="C2613" s="13" t="n">
        <f aca="false">C2612+1</f>
        <v>2612</v>
      </c>
      <c r="D2613" s="50" t="n">
        <f aca="false">FilterOPk!B$18</f>
        <v>6187311.37539291</v>
      </c>
      <c r="E2613" s="50" t="n">
        <f aca="false">FilterOPk!C$18</f>
        <v>38662.79</v>
      </c>
      <c r="F2613" s="50" t="n">
        <f aca="false">FilterOPk!D$18</f>
        <v>89522.8</v>
      </c>
      <c r="G2613" s="50" t="n">
        <f aca="false">FilterOPk!E$18</f>
        <v>158536.19</v>
      </c>
      <c r="H2613" s="50" t="n">
        <f aca="false">FilterOPk!F$18</f>
        <v>261849.24</v>
      </c>
      <c r="I2613" s="50" t="n">
        <f aca="false">FilterOPk!G$18</f>
        <v>291708.83</v>
      </c>
      <c r="J2613" s="50" t="n">
        <f aca="false">FilterOPk!H$18</f>
        <v>228360.42</v>
      </c>
      <c r="K2613" s="50" t="n">
        <f aca="false">FilterOPk!I$18</f>
        <v>445432.42</v>
      </c>
      <c r="L2613" s="50" t="n">
        <f aca="false">FilterOPk!J$18</f>
        <v>266345.8</v>
      </c>
      <c r="M2613" s="50" t="n">
        <f aca="false">FilterOPk!K$18</f>
        <v>801315.09</v>
      </c>
      <c r="N2613" s="50" t="n">
        <f aca="false">FilterOPk!L$18</f>
        <v>2581733.58</v>
      </c>
      <c r="O2613" s="50" t="n">
        <f aca="false">FilterOPk!M$18</f>
        <v>-636932.37</v>
      </c>
      <c r="P2613" s="50" t="n">
        <f aca="false">FilterOPk!N$18</f>
        <v>-2303942.42</v>
      </c>
      <c r="Q2613" s="51" t="n">
        <f aca="false">FilterOPk!O$18</f>
        <v>-359141.210000001</v>
      </c>
    </row>
    <row r="2614" customFormat="false" ht="12.75" hidden="false" customHeight="false" outlineLevel="0" collapsed="false">
      <c r="B2614" s="85" t="str">
        <f aca="false">FilterOPk!A$19</f>
        <v>LT-PJM</v>
      </c>
      <c r="C2614" s="13" t="n">
        <f aca="false">C2613+1</f>
        <v>2613</v>
      </c>
      <c r="D2614" s="50" t="n">
        <f aca="false">FilterOPk!B$19</f>
        <v>1818236.42109565</v>
      </c>
      <c r="E2614" s="50" t="n">
        <f aca="false">FilterOPk!C$19</f>
        <v>0</v>
      </c>
      <c r="F2614" s="50" t="n">
        <f aca="false">FilterOPk!D$19</f>
        <v>19402.28</v>
      </c>
      <c r="G2614" s="50" t="n">
        <f aca="false">FilterOPk!E$19</f>
        <v>57930.92</v>
      </c>
      <c r="H2614" s="50" t="n">
        <f aca="false">FilterOPk!F$19</f>
        <v>59436.7</v>
      </c>
      <c r="I2614" s="50" t="n">
        <f aca="false">FilterOPk!G$19</f>
        <v>19136.52</v>
      </c>
      <c r="J2614" s="50" t="n">
        <f aca="false">FilterOPk!H$19</f>
        <v>18664.41</v>
      </c>
      <c r="K2614" s="50" t="n">
        <f aca="false">FilterOPk!I$19</f>
        <v>33608.82</v>
      </c>
      <c r="L2614" s="50" t="n">
        <f aca="false">FilterOPk!J$19</f>
        <v>20867.53</v>
      </c>
      <c r="M2614" s="50" t="n">
        <f aca="false">FilterOPk!K$19</f>
        <v>56340.86</v>
      </c>
      <c r="N2614" s="50" t="n">
        <f aca="false">FilterOPk!L$19</f>
        <v>285388.04</v>
      </c>
      <c r="O2614" s="50" t="n">
        <f aca="false">FilterOPk!M$19</f>
        <v>-1975.43</v>
      </c>
      <c r="P2614" s="50" t="n">
        <f aca="false">FilterOPk!N$19</f>
        <v>-179963.06</v>
      </c>
      <c r="Q2614" s="51" t="n">
        <f aca="false">FilterOPk!O$19</f>
        <v>103449.55</v>
      </c>
    </row>
    <row r="2615" customFormat="false" ht="12.75" hidden="false" customHeight="false" outlineLevel="0" collapsed="false">
      <c r="B2615" s="85" t="str">
        <f aca="false">FilterOPk!A$20</f>
        <v>LT- NY</v>
      </c>
      <c r="C2615" s="13" t="n">
        <f aca="false">C2614+1</f>
        <v>2614</v>
      </c>
      <c r="D2615" s="50" t="n">
        <f aca="false">FilterOPk!B$20</f>
        <v>0</v>
      </c>
      <c r="E2615" s="50" t="n">
        <f aca="false">FilterOPk!C$20</f>
        <v>-9128.22</v>
      </c>
      <c r="F2615" s="50" t="n">
        <f aca="false">FilterOPk!D$20</f>
        <v>-69725.26</v>
      </c>
      <c r="G2615" s="50" t="n">
        <f aca="false">FilterOPk!E$20</f>
        <v>0</v>
      </c>
      <c r="H2615" s="50" t="n">
        <f aca="false">FilterOPk!F$20</f>
        <v>0</v>
      </c>
      <c r="I2615" s="50" t="n">
        <f aca="false">FilterOPk!G$20</f>
        <v>0</v>
      </c>
      <c r="J2615" s="50" t="n">
        <f aca="false">FilterOPk!H$20</f>
        <v>0</v>
      </c>
      <c r="K2615" s="50" t="n">
        <f aca="false">FilterOPk!I$20</f>
        <v>0</v>
      </c>
      <c r="L2615" s="50" t="n">
        <f aca="false">FilterOPk!J$20</f>
        <v>0</v>
      </c>
      <c r="M2615" s="50" t="n">
        <f aca="false">FilterOPk!K$20</f>
        <v>0</v>
      </c>
      <c r="N2615" s="50" t="n">
        <f aca="false">FilterOPk!L$20</f>
        <v>-78853.48</v>
      </c>
      <c r="O2615" s="50" t="n">
        <f aca="false">FilterOPk!M$20</f>
        <v>0</v>
      </c>
      <c r="P2615" s="50" t="n">
        <f aca="false">FilterOPk!N$20</f>
        <v>12056.92</v>
      </c>
      <c r="Q2615" s="51" t="n">
        <f aca="false">FilterOPk!O$20</f>
        <v>-66796.56</v>
      </c>
    </row>
    <row r="2616" customFormat="false" ht="12.75" hidden="false" customHeight="false" outlineLevel="0" collapsed="false">
      <c r="B2616" s="85" t="str">
        <f aca="false">FilterOPk!A$21</f>
        <v>ST- PJM</v>
      </c>
      <c r="C2616" s="13" t="n">
        <f aca="false">C2615+1</f>
        <v>2615</v>
      </c>
      <c r="D2616" s="50" t="n">
        <f aca="false">FilterOPk!B$21</f>
        <v>1243093.71447674</v>
      </c>
      <c r="E2616" s="50" t="n">
        <f aca="false">FilterOPk!C$21</f>
        <v>13503.06</v>
      </c>
      <c r="F2616" s="50" t="n">
        <f aca="false">FilterOPk!D$21</f>
        <v>0</v>
      </c>
      <c r="G2616" s="50" t="n">
        <f aca="false">FilterOPk!E$21</f>
        <v>0</v>
      </c>
      <c r="H2616" s="50" t="n">
        <f aca="false">FilterOPk!F$21</f>
        <v>0</v>
      </c>
      <c r="I2616" s="50" t="n">
        <f aca="false">FilterOPk!G$21</f>
        <v>0</v>
      </c>
      <c r="J2616" s="50" t="n">
        <f aca="false">FilterOPk!H$21</f>
        <v>0</v>
      </c>
      <c r="K2616" s="50" t="n">
        <f aca="false">FilterOPk!I$21</f>
        <v>0</v>
      </c>
      <c r="L2616" s="50" t="n">
        <f aca="false">FilterOPk!J$21</f>
        <v>0</v>
      </c>
      <c r="M2616" s="50" t="n">
        <f aca="false">FilterOPk!K$21</f>
        <v>0</v>
      </c>
      <c r="N2616" s="50" t="n">
        <f aca="false">FilterOPk!L$21</f>
        <v>13503.06</v>
      </c>
      <c r="O2616" s="50" t="n">
        <f aca="false">FilterOPk!M$21</f>
        <v>0</v>
      </c>
      <c r="P2616" s="50" t="n">
        <f aca="false">FilterOPk!N$21</f>
        <v>0</v>
      </c>
      <c r="Q2616" s="51" t="n">
        <f aca="false">FilterOPk!O$21</f>
        <v>13503.06</v>
      </c>
    </row>
    <row r="2617" customFormat="false" ht="12.75" hidden="false" customHeight="false" outlineLevel="0" collapsed="false">
      <c r="B2617" s="85" t="str">
        <f aca="false">FilterOPk!A$22</f>
        <v>ST- NENG</v>
      </c>
      <c r="C2617" s="13" t="n">
        <f aca="false">C2616+1</f>
        <v>2616</v>
      </c>
      <c r="D2617" s="50" t="n">
        <f aca="false">FilterOPk!B$22</f>
        <v>539719.375927685</v>
      </c>
      <c r="E2617" s="50" t="n">
        <f aca="false">FilterOPk!C$22</f>
        <v>17499.36</v>
      </c>
      <c r="F2617" s="50" t="n">
        <f aca="false">FilterOPk!D$22</f>
        <v>34844.91</v>
      </c>
      <c r="G2617" s="50" t="n">
        <f aca="false">FilterOPk!E$22</f>
        <v>0</v>
      </c>
      <c r="H2617" s="50" t="n">
        <f aca="false">FilterOPk!F$22</f>
        <v>0</v>
      </c>
      <c r="I2617" s="50" t="n">
        <f aca="false">FilterOPk!G$22</f>
        <v>0</v>
      </c>
      <c r="J2617" s="50" t="n">
        <f aca="false">FilterOPk!H$22</f>
        <v>0</v>
      </c>
      <c r="K2617" s="50" t="n">
        <f aca="false">FilterOPk!I$22</f>
        <v>0</v>
      </c>
      <c r="L2617" s="50" t="n">
        <f aca="false">FilterOPk!J$22</f>
        <v>0</v>
      </c>
      <c r="M2617" s="50" t="n">
        <f aca="false">FilterOPk!K$22</f>
        <v>0</v>
      </c>
      <c r="N2617" s="50" t="n">
        <f aca="false">FilterOPk!L$22</f>
        <v>52344.27</v>
      </c>
      <c r="O2617" s="50" t="n">
        <f aca="false">FilterOPk!M$22</f>
        <v>0</v>
      </c>
      <c r="P2617" s="50" t="n">
        <f aca="false">FilterOPk!N$22</f>
        <v>0</v>
      </c>
      <c r="Q2617" s="51" t="n">
        <f aca="false">FilterOPk!O$22</f>
        <v>52344.27</v>
      </c>
    </row>
    <row r="2618" customFormat="false" ht="12.75" hidden="false" customHeight="false" outlineLevel="0" collapsed="false">
      <c r="B2618" s="85" t="str">
        <f aca="false">FilterOPk!A$23</f>
        <v>ST- NY</v>
      </c>
      <c r="C2618" s="13" t="n">
        <f aca="false">C2617+1</f>
        <v>2617</v>
      </c>
      <c r="D2618" s="50" t="n">
        <f aca="false">FilterOPk!B$23</f>
        <v>251437.188425373</v>
      </c>
      <c r="E2618" s="50" t="n">
        <f aca="false">FilterOPk!C$23</f>
        <v>22663</v>
      </c>
      <c r="F2618" s="50" t="n">
        <f aca="false">FilterOPk!D$23</f>
        <v>52267.36</v>
      </c>
      <c r="G2618" s="50" t="n">
        <f aca="false">FilterOPk!E$23</f>
        <v>0</v>
      </c>
      <c r="H2618" s="50" t="n">
        <f aca="false">FilterOPk!F$23</f>
        <v>0</v>
      </c>
      <c r="I2618" s="50" t="n">
        <f aca="false">FilterOPk!G$23</f>
        <v>0</v>
      </c>
      <c r="J2618" s="50" t="n">
        <f aca="false">FilterOPk!H$23</f>
        <v>0</v>
      </c>
      <c r="K2618" s="50" t="n">
        <f aca="false">FilterOPk!I$23</f>
        <v>0</v>
      </c>
      <c r="L2618" s="50" t="n">
        <f aca="false">FilterOPk!J$23</f>
        <v>0</v>
      </c>
      <c r="M2618" s="50" t="n">
        <f aca="false">FilterOPk!K$23</f>
        <v>0</v>
      </c>
      <c r="N2618" s="50" t="n">
        <f aca="false">FilterOPk!L$23</f>
        <v>74930.36</v>
      </c>
      <c r="O2618" s="50" t="n">
        <f aca="false">FilterOPk!M$23</f>
        <v>0</v>
      </c>
      <c r="P2618" s="50" t="n">
        <f aca="false">FilterOPk!N$23</f>
        <v>0</v>
      </c>
      <c r="Q2618" s="51" t="n">
        <f aca="false">FilterOPk!O$23</f>
        <v>74930.36</v>
      </c>
    </row>
    <row r="2619" customFormat="false" ht="12.75" hidden="false" customHeight="false" outlineLevel="0" collapsed="false">
      <c r="B2619" s="85" t="str">
        <f aca="false">FilterOPk!A$24</f>
        <v>NE- PHYS</v>
      </c>
      <c r="C2619" s="13" t="n">
        <f aca="false">C2618+1</f>
        <v>2618</v>
      </c>
      <c r="D2619" s="50" t="n">
        <f aca="false">FilterOPk!B$24</f>
        <v>0</v>
      </c>
      <c r="E2619" s="50" t="n">
        <f aca="false">FilterOPk!C$24</f>
        <v>0</v>
      </c>
      <c r="F2619" s="50" t="n">
        <f aca="false">FilterOPk!D$24</f>
        <v>0</v>
      </c>
      <c r="G2619" s="50" t="n">
        <f aca="false">FilterOPk!E$24</f>
        <v>0</v>
      </c>
      <c r="H2619" s="50" t="n">
        <f aca="false">FilterOPk!F$24</f>
        <v>0</v>
      </c>
      <c r="I2619" s="50" t="n">
        <f aca="false">FilterOPk!G$24</f>
        <v>0</v>
      </c>
      <c r="J2619" s="50" t="n">
        <f aca="false">FilterOPk!H$24</f>
        <v>0</v>
      </c>
      <c r="K2619" s="50" t="n">
        <f aca="false">FilterOPk!I$24</f>
        <v>0</v>
      </c>
      <c r="L2619" s="50" t="n">
        <f aca="false">FilterOPk!J$24</f>
        <v>0</v>
      </c>
      <c r="M2619" s="50" t="n">
        <f aca="false">FilterOPk!K$24</f>
        <v>0</v>
      </c>
      <c r="N2619" s="50" t="n">
        <f aca="false">FilterOPk!L$24</f>
        <v>0</v>
      </c>
      <c r="O2619" s="50" t="n">
        <f aca="false">FilterOPk!M$24</f>
        <v>0</v>
      </c>
      <c r="P2619" s="50" t="n">
        <f aca="false">FilterOPk!N$24</f>
        <v>0</v>
      </c>
      <c r="Q2619" s="51" t="n">
        <f aca="false">FilterOPk!O$24</f>
        <v>0</v>
      </c>
    </row>
    <row r="2620" customFormat="false" ht="12.75" hidden="false" customHeight="false" outlineLevel="0" collapsed="false">
      <c r="B2620" s="85" t="str">
        <f aca="false">FilterOPk!A$25</f>
        <v>LT-Southeast</v>
      </c>
      <c r="C2620" s="13" t="n">
        <f aca="false">C2619+1</f>
        <v>2619</v>
      </c>
      <c r="D2620" s="50" t="n">
        <f aca="false">FilterOPk!B$25</f>
        <v>11411200.8859117</v>
      </c>
      <c r="E2620" s="50" t="n">
        <f aca="false">FilterOPk!C$25</f>
        <v>15825.82</v>
      </c>
      <c r="F2620" s="50" t="n">
        <f aca="false">FilterOPk!D$25</f>
        <v>13250</v>
      </c>
      <c r="G2620" s="50" t="n">
        <f aca="false">FilterOPk!E$25</f>
        <v>24924.1</v>
      </c>
      <c r="H2620" s="50" t="n">
        <f aca="false">FilterOPk!F$25</f>
        <v>24690.47</v>
      </c>
      <c r="I2620" s="50" t="n">
        <f aca="false">FilterOPk!G$25</f>
        <v>26774</v>
      </c>
      <c r="J2620" s="50" t="n">
        <f aca="false">FilterOPk!H$25</f>
        <v>26715</v>
      </c>
      <c r="K2620" s="50" t="n">
        <f aca="false">FilterOPk!I$25</f>
        <v>57358.83</v>
      </c>
      <c r="L2620" s="50" t="n">
        <f aca="false">FilterOPk!J$25</f>
        <v>26146</v>
      </c>
      <c r="M2620" s="50" t="n">
        <f aca="false">FilterOPk!K$25</f>
        <v>75355.31</v>
      </c>
      <c r="N2620" s="50" t="n">
        <f aca="false">FilterOPk!L$25</f>
        <v>291039.53</v>
      </c>
      <c r="O2620" s="50" t="n">
        <f aca="false">FilterOPk!M$25</f>
        <v>-122359</v>
      </c>
      <c r="P2620" s="50" t="n">
        <f aca="false">FilterOPk!N$25</f>
        <v>514428.17</v>
      </c>
      <c r="Q2620" s="51" t="n">
        <f aca="false">FilterOPk!O$25</f>
        <v>683108.7</v>
      </c>
    </row>
    <row r="2621" customFormat="false" ht="12.75" hidden="false" customHeight="false" outlineLevel="0" collapsed="false">
      <c r="B2621" s="85" t="str">
        <f aca="false">FilterOPk!A$26</f>
        <v>ST-SPP</v>
      </c>
      <c r="C2621" s="13" t="n">
        <f aca="false">C2620+1</f>
        <v>2620</v>
      </c>
      <c r="D2621" s="50" t="n">
        <f aca="false">FilterOPk!B$26</f>
        <v>52202.8773549933</v>
      </c>
      <c r="E2621" s="50" t="n">
        <f aca="false">FilterOPk!C$26</f>
        <v>0</v>
      </c>
      <c r="F2621" s="50" t="n">
        <f aca="false">FilterOPk!D$26</f>
        <v>0</v>
      </c>
      <c r="G2621" s="50" t="n">
        <f aca="false">FilterOPk!E$26</f>
        <v>0</v>
      </c>
      <c r="H2621" s="50" t="n">
        <f aca="false">FilterOPk!F$26</f>
        <v>0</v>
      </c>
      <c r="I2621" s="50" t="n">
        <f aca="false">FilterOPk!G$26</f>
        <v>0</v>
      </c>
      <c r="J2621" s="50" t="n">
        <f aca="false">FilterOPk!H$26</f>
        <v>0</v>
      </c>
      <c r="K2621" s="50" t="n">
        <f aca="false">FilterOPk!I$26</f>
        <v>0</v>
      </c>
      <c r="L2621" s="50" t="n">
        <f aca="false">FilterOPk!J$26</f>
        <v>0</v>
      </c>
      <c r="M2621" s="50" t="n">
        <f aca="false">FilterOPk!K$26</f>
        <v>0</v>
      </c>
      <c r="N2621" s="50" t="n">
        <f aca="false">FilterOPk!L$26</f>
        <v>0</v>
      </c>
      <c r="O2621" s="50" t="n">
        <f aca="false">FilterOPk!M$26</f>
        <v>0</v>
      </c>
      <c r="P2621" s="50" t="n">
        <f aca="false">FilterOPk!N$26</f>
        <v>0</v>
      </c>
      <c r="Q2621" s="51" t="n">
        <f aca="false">FilterOPk!O$26</f>
        <v>0</v>
      </c>
    </row>
    <row r="2622" customFormat="false" ht="12.75" hidden="false" customHeight="false" outlineLevel="0" collapsed="false">
      <c r="B2622" s="85" t="str">
        <f aca="false">FilterOPk!A$27</f>
        <v>ST-SERC</v>
      </c>
      <c r="C2622" s="13" t="n">
        <f aca="false">C2621+1</f>
        <v>2621</v>
      </c>
      <c r="D2622" s="50" t="n">
        <f aca="false">FilterOPk!B$27</f>
        <v>686881.973218232</v>
      </c>
      <c r="E2622" s="50" t="n">
        <f aca="false">FilterOPk!C$27</f>
        <v>0</v>
      </c>
      <c r="F2622" s="50" t="n">
        <f aca="false">FilterOPk!D$27</f>
        <v>0</v>
      </c>
      <c r="G2622" s="50" t="n">
        <f aca="false">FilterOPk!E$27</f>
        <v>0</v>
      </c>
      <c r="H2622" s="50" t="n">
        <f aca="false">FilterOPk!F$27</f>
        <v>0</v>
      </c>
      <c r="I2622" s="50" t="n">
        <f aca="false">FilterOPk!G$27</f>
        <v>0</v>
      </c>
      <c r="J2622" s="50" t="n">
        <f aca="false">FilterOPk!H$27</f>
        <v>0</v>
      </c>
      <c r="K2622" s="50" t="n">
        <f aca="false">FilterOPk!I$27</f>
        <v>0</v>
      </c>
      <c r="L2622" s="50" t="n">
        <f aca="false">FilterOPk!J$27</f>
        <v>0</v>
      </c>
      <c r="M2622" s="50" t="n">
        <f aca="false">FilterOPk!K$27</f>
        <v>0</v>
      </c>
      <c r="N2622" s="50" t="n">
        <f aca="false">FilterOPk!L$27</f>
        <v>0</v>
      </c>
      <c r="O2622" s="50" t="n">
        <f aca="false">FilterOPk!M$27</f>
        <v>0</v>
      </c>
      <c r="P2622" s="50" t="n">
        <f aca="false">FilterOPk!N$27</f>
        <v>0</v>
      </c>
      <c r="Q2622" s="51" t="n">
        <f aca="false">FilterOPk!O$27</f>
        <v>0</v>
      </c>
    </row>
    <row r="2623" customFormat="false" ht="12.75" hidden="false" customHeight="false" outlineLevel="0" collapsed="false">
      <c r="B2623" s="85" t="str">
        <f aca="false">FilterOPk!A$28</f>
        <v>LT- Texas</v>
      </c>
      <c r="C2623" s="13" t="n">
        <f aca="false">C2622+1</f>
        <v>2622</v>
      </c>
      <c r="D2623" s="50" t="n">
        <f aca="false">FilterOPk!B$28</f>
        <v>3826684.70313045</v>
      </c>
      <c r="E2623" s="50" t="n">
        <f aca="false">FilterOPk!C$28</f>
        <v>0</v>
      </c>
      <c r="F2623" s="50" t="n">
        <f aca="false">FilterOPk!D$28</f>
        <v>13003.28</v>
      </c>
      <c r="G2623" s="50" t="n">
        <f aca="false">FilterOPk!E$28</f>
        <v>7651.26</v>
      </c>
      <c r="H2623" s="50" t="n">
        <f aca="false">FilterOPk!F$28</f>
        <v>7986.82</v>
      </c>
      <c r="I2623" s="50" t="n">
        <f aca="false">FilterOPk!G$28</f>
        <v>17032.43</v>
      </c>
      <c r="J2623" s="50" t="n">
        <f aca="false">FilterOPk!H$28</f>
        <v>19665.43</v>
      </c>
      <c r="K2623" s="50" t="n">
        <f aca="false">FilterOPk!I$28</f>
        <v>46628.44</v>
      </c>
      <c r="L2623" s="50" t="n">
        <f aca="false">FilterOPk!J$28</f>
        <v>12076.91</v>
      </c>
      <c r="M2623" s="50" t="n">
        <f aca="false">FilterOPk!K$28</f>
        <v>18411.54</v>
      </c>
      <c r="N2623" s="50" t="n">
        <f aca="false">FilterOPk!L$28</f>
        <v>142456.11</v>
      </c>
      <c r="O2623" s="50" t="n">
        <f aca="false">FilterOPk!M$28</f>
        <v>653578.76</v>
      </c>
      <c r="P2623" s="50" t="n">
        <f aca="false">FilterOPk!N$28</f>
        <v>2238345.92</v>
      </c>
      <c r="Q2623" s="51" t="n">
        <f aca="false">FilterOPk!O$28</f>
        <v>3034380.79</v>
      </c>
    </row>
    <row r="2624" customFormat="false" ht="12.75" hidden="false" customHeight="false" outlineLevel="0" collapsed="false">
      <c r="B2624" s="85" t="str">
        <f aca="false">FilterOPk!A$29</f>
        <v>St- Texas</v>
      </c>
      <c r="C2624" s="13" t="n">
        <f aca="false">C2623+1</f>
        <v>2623</v>
      </c>
      <c r="D2624" s="50" t="n">
        <f aca="false">FilterOPk!B$29</f>
        <v>445563.239343252</v>
      </c>
      <c r="E2624" s="50" t="n">
        <f aca="false">FilterOPk!C$29</f>
        <v>5676.33</v>
      </c>
      <c r="F2624" s="50" t="n">
        <f aca="false">FilterOPk!D$29</f>
        <v>0</v>
      </c>
      <c r="G2624" s="50" t="n">
        <f aca="false">FilterOPk!E$29</f>
        <v>0</v>
      </c>
      <c r="H2624" s="50" t="n">
        <f aca="false">FilterOPk!F$29</f>
        <v>0</v>
      </c>
      <c r="I2624" s="50" t="n">
        <f aca="false">FilterOPk!G$29</f>
        <v>0</v>
      </c>
      <c r="J2624" s="50" t="n">
        <f aca="false">FilterOPk!H$29</f>
        <v>0</v>
      </c>
      <c r="K2624" s="50" t="n">
        <f aca="false">FilterOPk!I$29</f>
        <v>0</v>
      </c>
      <c r="L2624" s="50" t="n">
        <f aca="false">FilterOPk!J$29</f>
        <v>0</v>
      </c>
      <c r="M2624" s="50" t="n">
        <f aca="false">FilterOPk!K$29</f>
        <v>0</v>
      </c>
      <c r="N2624" s="50" t="n">
        <f aca="false">FilterOPk!L$29</f>
        <v>5676.33</v>
      </c>
      <c r="O2624" s="50" t="n">
        <f aca="false">FilterOPk!M$29</f>
        <v>0</v>
      </c>
      <c r="P2624" s="50" t="n">
        <f aca="false">FilterOPk!N$29</f>
        <v>0</v>
      </c>
      <c r="Q2624" s="51" t="n">
        <f aca="false">FilterOPk!O$29</f>
        <v>5676.33</v>
      </c>
    </row>
    <row r="2625" customFormat="false" ht="12.75" hidden="false" customHeight="false" outlineLevel="0" collapsed="false">
      <c r="B2625" s="85"/>
      <c r="C2625" s="13" t="n">
        <f aca="false">C2624+1</f>
        <v>2624</v>
      </c>
      <c r="D2625" s="50"/>
      <c r="E2625" s="50"/>
      <c r="F2625" s="50"/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1"/>
    </row>
    <row r="2626" customFormat="false" ht="12.75" hidden="false" customHeight="false" outlineLevel="0" collapsed="false">
      <c r="B2626" s="85" t="str">
        <f aca="false">FilterOPk!A$32</f>
        <v>Gas positions</v>
      </c>
      <c r="C2626" s="13" t="n">
        <f aca="false">C2625+1</f>
        <v>2625</v>
      </c>
      <c r="D2626" s="50" t="s">
        <v>4</v>
      </c>
      <c r="E2626" s="50"/>
      <c r="F2626" s="50"/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1"/>
    </row>
    <row r="2627" customFormat="false" ht="12.75" hidden="false" customHeight="false" outlineLevel="0" collapsed="false">
      <c r="B2627" s="85" t="str">
        <f aca="false">FilterOPk!A$33</f>
        <v>Kevin Presto</v>
      </c>
      <c r="C2627" s="13" t="n">
        <f aca="false">C2626+1</f>
        <v>2626</v>
      </c>
      <c r="D2627" s="50" t="n">
        <f aca="false">FilterOPk!B$33</f>
        <v>0</v>
      </c>
      <c r="E2627" s="50" t="n">
        <f aca="false">FilterOPk!C$33</f>
        <v>0</v>
      </c>
      <c r="F2627" s="50" t="n">
        <f aca="false">FilterOPk!D$33</f>
        <v>0</v>
      </c>
      <c r="G2627" s="50" t="n">
        <f aca="false">FilterOPk!E$33</f>
        <v>0</v>
      </c>
      <c r="H2627" s="50" t="n">
        <f aca="false">FilterOPk!F$33</f>
        <v>0</v>
      </c>
      <c r="I2627" s="50" t="n">
        <f aca="false">FilterOPk!G$33</f>
        <v>0</v>
      </c>
      <c r="J2627" s="50" t="n">
        <f aca="false">FilterOPk!H$33</f>
        <v>0</v>
      </c>
      <c r="K2627" s="50" t="n">
        <f aca="false">FilterOPk!I$33</f>
        <v>0</v>
      </c>
      <c r="L2627" s="50" t="n">
        <f aca="false">FilterOPk!J$33</f>
        <v>0</v>
      </c>
      <c r="M2627" s="50" t="n">
        <f aca="false">FilterOPk!K$33</f>
        <v>0</v>
      </c>
      <c r="N2627" s="50" t="n">
        <f aca="false">FilterOPk!L$33</f>
        <v>0</v>
      </c>
      <c r="O2627" s="50" t="n">
        <f aca="false">FilterOPk!M$33</f>
        <v>0</v>
      </c>
      <c r="P2627" s="50" t="n">
        <f aca="false">FilterOPk!N$33</f>
        <v>0</v>
      </c>
      <c r="Q2627" s="51" t="n">
        <f aca="false">FilterOPk!O$33</f>
        <v>0</v>
      </c>
    </row>
    <row r="2628" customFormat="false" ht="12.75" hidden="false" customHeight="false" outlineLevel="0" collapsed="false">
      <c r="B2628" s="85" t="str">
        <f aca="false">FilterOPk!A$34</f>
        <v>Fletcher Sturm</v>
      </c>
      <c r="C2628" s="13" t="n">
        <f aca="false">C2627+1</f>
        <v>2627</v>
      </c>
      <c r="D2628" s="50" t="n">
        <f aca="false">FilterOPk!B$34</f>
        <v>0</v>
      </c>
      <c r="E2628" s="50" t="n">
        <f aca="false">FilterOPk!C$34</f>
        <v>0</v>
      </c>
      <c r="F2628" s="50" t="n">
        <f aca="false">FilterOPk!D$34</f>
        <v>0</v>
      </c>
      <c r="G2628" s="50" t="n">
        <f aca="false">FilterOPk!E$34</f>
        <v>0</v>
      </c>
      <c r="H2628" s="50" t="n">
        <f aca="false">FilterOPk!F$34</f>
        <v>0</v>
      </c>
      <c r="I2628" s="50" t="n">
        <f aca="false">FilterOPk!G$34</f>
        <v>0</v>
      </c>
      <c r="J2628" s="50" t="n">
        <f aca="false">FilterOPk!H$34</f>
        <v>0</v>
      </c>
      <c r="K2628" s="50" t="n">
        <f aca="false">FilterOPk!I$34</f>
        <v>0</v>
      </c>
      <c r="L2628" s="50" t="n">
        <f aca="false">FilterOPk!J$34</f>
        <v>0</v>
      </c>
      <c r="M2628" s="50" t="n">
        <f aca="false">FilterOPk!K$34</f>
        <v>0</v>
      </c>
      <c r="N2628" s="50" t="n">
        <f aca="false">FilterOPk!L$34</f>
        <v>0</v>
      </c>
      <c r="O2628" s="50" t="n">
        <f aca="false">FilterOPk!M$34</f>
        <v>0</v>
      </c>
      <c r="P2628" s="50" t="n">
        <f aca="false">FilterOPk!N$34</f>
        <v>0</v>
      </c>
      <c r="Q2628" s="51" t="n">
        <f aca="false">FilterOPk!O$34</f>
        <v>0</v>
      </c>
    </row>
    <row r="2629" customFormat="false" ht="12.75" hidden="false" customHeight="false" outlineLevel="0" collapsed="false">
      <c r="B2629" s="85" t="str">
        <f aca="false">FilterOPk!A$35</f>
        <v>Doug Gilbert-Smith</v>
      </c>
      <c r="C2629" s="13" t="n">
        <f aca="false">C2628+1</f>
        <v>2628</v>
      </c>
      <c r="D2629" s="50" t="n">
        <f aca="false">FilterOPk!B$35</f>
        <v>0</v>
      </c>
      <c r="E2629" s="50" t="n">
        <f aca="false">FilterOPk!C$35</f>
        <v>0</v>
      </c>
      <c r="F2629" s="50" t="n">
        <f aca="false">FilterOPk!D$35</f>
        <v>0</v>
      </c>
      <c r="G2629" s="50" t="n">
        <f aca="false">FilterOPk!E$35</f>
        <v>0</v>
      </c>
      <c r="H2629" s="50" t="n">
        <f aca="false">FilterOPk!F$35</f>
        <v>0</v>
      </c>
      <c r="I2629" s="50" t="n">
        <f aca="false">FilterOPk!G$35</f>
        <v>0</v>
      </c>
      <c r="J2629" s="50" t="n">
        <f aca="false">FilterOPk!H$35</f>
        <v>0</v>
      </c>
      <c r="K2629" s="50" t="n">
        <f aca="false">FilterOPk!I$35</f>
        <v>0</v>
      </c>
      <c r="L2629" s="50" t="n">
        <f aca="false">FilterOPk!J$35</f>
        <v>0</v>
      </c>
      <c r="M2629" s="50" t="n">
        <f aca="false">FilterOPk!K$35</f>
        <v>0</v>
      </c>
      <c r="N2629" s="50" t="n">
        <f aca="false">FilterOPk!L$35</f>
        <v>0</v>
      </c>
      <c r="O2629" s="50" t="n">
        <f aca="false">FilterOPk!M$35</f>
        <v>0</v>
      </c>
      <c r="P2629" s="50" t="n">
        <f aca="false">FilterOPk!N$35</f>
        <v>0</v>
      </c>
      <c r="Q2629" s="51" t="n">
        <f aca="false">FilterOPk!O$35</f>
        <v>0</v>
      </c>
    </row>
    <row r="2630" customFormat="false" ht="12.75" hidden="false" customHeight="false" outlineLevel="0" collapsed="false">
      <c r="B2630" s="85" t="str">
        <f aca="false">FilterOPk!A$36</f>
        <v>Rogers Herndon</v>
      </c>
      <c r="C2630" s="13" t="n">
        <f aca="false">C2629+1</f>
        <v>2629</v>
      </c>
      <c r="D2630" s="50" t="n">
        <f aca="false">FilterOPk!B$36</f>
        <v>0</v>
      </c>
      <c r="E2630" s="50" t="n">
        <f aca="false">FilterOPk!C$36</f>
        <v>0</v>
      </c>
      <c r="F2630" s="50" t="n">
        <f aca="false">FilterOPk!D$36</f>
        <v>0</v>
      </c>
      <c r="G2630" s="50" t="n">
        <f aca="false">FilterOPk!E$36</f>
        <v>0</v>
      </c>
      <c r="H2630" s="50" t="n">
        <f aca="false">FilterOPk!F$36</f>
        <v>0</v>
      </c>
      <c r="I2630" s="50" t="n">
        <f aca="false">FilterOPk!G$36</f>
        <v>0</v>
      </c>
      <c r="J2630" s="50" t="n">
        <f aca="false">FilterOPk!H$36</f>
        <v>0</v>
      </c>
      <c r="K2630" s="50" t="n">
        <f aca="false">FilterOPk!I$36</f>
        <v>0</v>
      </c>
      <c r="L2630" s="50" t="n">
        <f aca="false">FilterOPk!J$36</f>
        <v>0</v>
      </c>
      <c r="M2630" s="50" t="n">
        <f aca="false">FilterOPk!K$36</f>
        <v>0</v>
      </c>
      <c r="N2630" s="50" t="n">
        <f aca="false">FilterOPk!L$36</f>
        <v>0</v>
      </c>
      <c r="O2630" s="50" t="n">
        <f aca="false">FilterOPk!M$36</f>
        <v>0</v>
      </c>
      <c r="P2630" s="50" t="n">
        <f aca="false">FilterOPk!N$36</f>
        <v>0</v>
      </c>
      <c r="Q2630" s="51" t="n">
        <f aca="false">FilterOPk!O$36</f>
        <v>0</v>
      </c>
    </row>
    <row r="2631" customFormat="false" ht="12.75" hidden="false" customHeight="false" outlineLevel="0" collapsed="false">
      <c r="B2631" s="85" t="str">
        <f aca="false">FilterOPk!A$37</f>
        <v>Dana Davis</v>
      </c>
      <c r="C2631" s="13" t="n">
        <f aca="false">C2630+1</f>
        <v>2630</v>
      </c>
      <c r="D2631" s="50" t="n">
        <f aca="false">FilterOPk!B$37</f>
        <v>0</v>
      </c>
      <c r="E2631" s="50" t="n">
        <f aca="false">FilterOPk!C$37</f>
        <v>0</v>
      </c>
      <c r="F2631" s="50" t="n">
        <f aca="false">FilterOPk!D$37</f>
        <v>0</v>
      </c>
      <c r="G2631" s="50" t="n">
        <f aca="false">FilterOPk!E$37</f>
        <v>0</v>
      </c>
      <c r="H2631" s="50" t="n">
        <f aca="false">FilterOPk!F$37</f>
        <v>0</v>
      </c>
      <c r="I2631" s="50" t="n">
        <f aca="false">FilterOPk!G$37</f>
        <v>0</v>
      </c>
      <c r="J2631" s="50" t="n">
        <f aca="false">FilterOPk!H$37</f>
        <v>0</v>
      </c>
      <c r="K2631" s="50" t="n">
        <f aca="false">FilterOPk!I$37</f>
        <v>0</v>
      </c>
      <c r="L2631" s="50" t="n">
        <f aca="false">FilterOPk!J$37</f>
        <v>0</v>
      </c>
      <c r="M2631" s="50" t="n">
        <f aca="false">FilterOPk!K$37</f>
        <v>0</v>
      </c>
      <c r="N2631" s="50" t="n">
        <f aca="false">FilterOPk!L$37</f>
        <v>0</v>
      </c>
      <c r="O2631" s="50" t="n">
        <f aca="false">FilterOPk!M$37</f>
        <v>0</v>
      </c>
      <c r="P2631" s="50" t="n">
        <f aca="false">FilterOPk!N$37</f>
        <v>0</v>
      </c>
      <c r="Q2631" s="51" t="n">
        <f aca="false">FilterOPk!O$37</f>
        <v>0</v>
      </c>
    </row>
    <row r="2632" customFormat="false" ht="12.75" hidden="false" customHeight="false" outlineLevel="0" collapsed="false">
      <c r="B2632" s="85" t="str">
        <f aca="false">FilterOPk!A$38</f>
        <v>Tom May</v>
      </c>
      <c r="C2632" s="13" t="n">
        <f aca="false">C2631+1</f>
        <v>2631</v>
      </c>
      <c r="D2632" s="50" t="n">
        <f aca="false">FilterOPk!B$38</f>
        <v>0</v>
      </c>
      <c r="E2632" s="50" t="n">
        <f aca="false">FilterOPk!C$38</f>
        <v>0</v>
      </c>
      <c r="F2632" s="50" t="n">
        <f aca="false">FilterOPk!D$38</f>
        <v>0</v>
      </c>
      <c r="G2632" s="50" t="n">
        <f aca="false">FilterOPk!E$38</f>
        <v>0</v>
      </c>
      <c r="H2632" s="50" t="n">
        <f aca="false">FilterOPk!F$38</f>
        <v>0</v>
      </c>
      <c r="I2632" s="50" t="n">
        <f aca="false">FilterOPk!G$38</f>
        <v>0</v>
      </c>
      <c r="J2632" s="50" t="n">
        <f aca="false">FilterOPk!H$38</f>
        <v>0</v>
      </c>
      <c r="K2632" s="50" t="n">
        <f aca="false">FilterOPk!I$38</f>
        <v>0</v>
      </c>
      <c r="L2632" s="50" t="n">
        <f aca="false">FilterOPk!J$38</f>
        <v>0</v>
      </c>
      <c r="M2632" s="50" t="n">
        <f aca="false">FilterOPk!K$38</f>
        <v>0</v>
      </c>
      <c r="N2632" s="50" t="n">
        <f aca="false">FilterOPk!L$38</f>
        <v>0</v>
      </c>
      <c r="O2632" s="50" t="n">
        <f aca="false">FilterOPk!M$38</f>
        <v>0</v>
      </c>
      <c r="P2632" s="50" t="n">
        <f aca="false">FilterOPk!N$38</f>
        <v>0</v>
      </c>
      <c r="Q2632" s="51" t="n">
        <f aca="false">FilterOPk!O$38</f>
        <v>0</v>
      </c>
    </row>
    <row r="2633" customFormat="false" ht="12.75" hidden="false" customHeight="false" outlineLevel="0" collapsed="false">
      <c r="B2633" s="85" t="str">
        <f aca="false">FilterOPk!A$39</f>
        <v>Clint Dean</v>
      </c>
      <c r="C2633" s="13" t="n">
        <f aca="false">C2632+1</f>
        <v>2632</v>
      </c>
      <c r="D2633" s="50" t="n">
        <f aca="false">FilterOPk!B$39</f>
        <v>0</v>
      </c>
      <c r="E2633" s="50" t="n">
        <f aca="false">FilterOPk!C$39</f>
        <v>0</v>
      </c>
      <c r="F2633" s="50" t="n">
        <f aca="false">FilterOPk!D$39</f>
        <v>0</v>
      </c>
      <c r="G2633" s="50" t="n">
        <f aca="false">FilterOPk!E$39</f>
        <v>0</v>
      </c>
      <c r="H2633" s="50" t="n">
        <f aca="false">FilterOPk!F$39</f>
        <v>0</v>
      </c>
      <c r="I2633" s="50" t="n">
        <f aca="false">FilterOPk!G$39</f>
        <v>0</v>
      </c>
      <c r="J2633" s="50" t="n">
        <f aca="false">FilterOPk!H$39</f>
        <v>0</v>
      </c>
      <c r="K2633" s="50" t="n">
        <f aca="false">FilterOPk!I$39</f>
        <v>0</v>
      </c>
      <c r="L2633" s="50" t="n">
        <f aca="false">FilterOPk!J$39</f>
        <v>0</v>
      </c>
      <c r="M2633" s="50" t="n">
        <f aca="false">FilterOPk!K$39</f>
        <v>0</v>
      </c>
      <c r="N2633" s="50" t="n">
        <f aca="false">FilterOPk!L$39</f>
        <v>0</v>
      </c>
      <c r="O2633" s="50" t="n">
        <f aca="false">FilterOPk!M$39</f>
        <v>0</v>
      </c>
      <c r="P2633" s="50" t="n">
        <f aca="false">FilterOPk!N$39</f>
        <v>0</v>
      </c>
      <c r="Q2633" s="51" t="n">
        <f aca="false">FilterOPk!O$39</f>
        <v>0</v>
      </c>
    </row>
    <row r="2634" customFormat="false" ht="12.75" hidden="false" customHeight="false" outlineLevel="0" collapsed="false">
      <c r="B2634" s="85" t="str">
        <f aca="false">FilterOPk!A$40</f>
        <v>Rob Benson</v>
      </c>
      <c r="C2634" s="13" t="n">
        <f aca="false">C2633+1</f>
        <v>2633</v>
      </c>
      <c r="D2634" s="50" t="n">
        <f aca="false">FilterOPk!B$40</f>
        <v>0</v>
      </c>
      <c r="E2634" s="50" t="n">
        <f aca="false">FilterOPk!C$40</f>
        <v>0</v>
      </c>
      <c r="F2634" s="50" t="n">
        <f aca="false">FilterOPk!D$40</f>
        <v>0</v>
      </c>
      <c r="G2634" s="50" t="n">
        <f aca="false">FilterOPk!E$40</f>
        <v>0</v>
      </c>
      <c r="H2634" s="50" t="n">
        <f aca="false">FilterOPk!F$40</f>
        <v>0</v>
      </c>
      <c r="I2634" s="50" t="n">
        <f aca="false">FilterOPk!G$40</f>
        <v>0</v>
      </c>
      <c r="J2634" s="50" t="n">
        <f aca="false">FilterOPk!H$40</f>
        <v>0</v>
      </c>
      <c r="K2634" s="50" t="n">
        <f aca="false">FilterOPk!I$40</f>
        <v>0</v>
      </c>
      <c r="L2634" s="50" t="n">
        <f aca="false">FilterOPk!J$40</f>
        <v>0</v>
      </c>
      <c r="M2634" s="50" t="n">
        <f aca="false">FilterOPk!K$40</f>
        <v>0</v>
      </c>
      <c r="N2634" s="50" t="n">
        <f aca="false">FilterOPk!L$40</f>
        <v>0</v>
      </c>
      <c r="O2634" s="50" t="n">
        <f aca="false">FilterOPk!M$40</f>
        <v>0</v>
      </c>
      <c r="P2634" s="50" t="n">
        <f aca="false">FilterOPk!N$40</f>
        <v>0</v>
      </c>
      <c r="Q2634" s="51" t="n">
        <f aca="false">FilterOPk!O$40</f>
        <v>0</v>
      </c>
    </row>
    <row r="2635" customFormat="false" ht="12.75" hidden="false" customHeight="false" outlineLevel="0" collapsed="false">
      <c r="B2635" s="85" t="str">
        <f aca="false">FilterOPk!A$41</f>
        <v>Matt Lorenz</v>
      </c>
      <c r="C2635" s="13" t="n">
        <f aca="false">C2634+1</f>
        <v>2634</v>
      </c>
      <c r="D2635" s="50" t="n">
        <f aca="false">FilterOPk!B$41</f>
        <v>0</v>
      </c>
      <c r="E2635" s="50" t="n">
        <f aca="false">FilterOPk!C$41</f>
        <v>0</v>
      </c>
      <c r="F2635" s="50" t="n">
        <f aca="false">FilterOPk!D$41</f>
        <v>0</v>
      </c>
      <c r="G2635" s="50" t="n">
        <f aca="false">FilterOPk!E$41</f>
        <v>0</v>
      </c>
      <c r="H2635" s="50" t="n">
        <f aca="false">FilterOPk!F$41</f>
        <v>0</v>
      </c>
      <c r="I2635" s="50" t="n">
        <f aca="false">FilterOPk!G$41</f>
        <v>0</v>
      </c>
      <c r="J2635" s="50" t="n">
        <f aca="false">FilterOPk!H$41</f>
        <v>0</v>
      </c>
      <c r="K2635" s="50" t="n">
        <f aca="false">FilterOPk!I$41</f>
        <v>0</v>
      </c>
      <c r="L2635" s="50" t="n">
        <f aca="false">FilterOPk!J$41</f>
        <v>0</v>
      </c>
      <c r="M2635" s="50" t="n">
        <f aca="false">FilterOPk!K$41</f>
        <v>0</v>
      </c>
      <c r="N2635" s="50" t="n">
        <f aca="false">FilterOPk!L$41</f>
        <v>0</v>
      </c>
      <c r="O2635" s="50" t="n">
        <f aca="false">FilterOPk!M$41</f>
        <v>0</v>
      </c>
      <c r="P2635" s="50" t="n">
        <f aca="false">FilterOPk!N$41</f>
        <v>0</v>
      </c>
      <c r="Q2635" s="51" t="n">
        <f aca="false">FilterOPk!O$41</f>
        <v>0</v>
      </c>
    </row>
    <row r="2636" customFormat="false" ht="12.75" hidden="false" customHeight="false" outlineLevel="0" collapsed="false">
      <c r="B2636" s="85" t="str">
        <f aca="false">FilterOPk!A$42</f>
        <v>John Forney</v>
      </c>
      <c r="C2636" s="13" t="n">
        <f aca="false">C2635+1</f>
        <v>2635</v>
      </c>
      <c r="D2636" s="50" t="n">
        <f aca="false">FilterOPk!B$42</f>
        <v>0</v>
      </c>
      <c r="E2636" s="50" t="n">
        <f aca="false">FilterOPk!C$42</f>
        <v>0</v>
      </c>
      <c r="F2636" s="50" t="n">
        <f aca="false">FilterOPk!D$42</f>
        <v>0</v>
      </c>
      <c r="G2636" s="50" t="n">
        <f aca="false">FilterOPk!E$42</f>
        <v>0</v>
      </c>
      <c r="H2636" s="50" t="n">
        <f aca="false">FilterOPk!F$42</f>
        <v>0</v>
      </c>
      <c r="I2636" s="50" t="n">
        <f aca="false">FilterOPk!G$42</f>
        <v>0</v>
      </c>
      <c r="J2636" s="50" t="n">
        <f aca="false">FilterOPk!H$42</f>
        <v>0</v>
      </c>
      <c r="K2636" s="50" t="n">
        <f aca="false">FilterOPk!I$42</f>
        <v>0</v>
      </c>
      <c r="L2636" s="50" t="n">
        <f aca="false">FilterOPk!J$42</f>
        <v>0</v>
      </c>
      <c r="M2636" s="50" t="n">
        <f aca="false">FilterOPk!K$42</f>
        <v>0</v>
      </c>
      <c r="N2636" s="50" t="n">
        <f aca="false">FilterOPk!L$42</f>
        <v>0</v>
      </c>
      <c r="O2636" s="50" t="n">
        <f aca="false">FilterOPk!M$42</f>
        <v>0</v>
      </c>
      <c r="P2636" s="50" t="n">
        <f aca="false">FilterOPk!N$42</f>
        <v>0</v>
      </c>
      <c r="Q2636" s="51" t="n">
        <f aca="false">FilterOPk!O$42</f>
        <v>0</v>
      </c>
    </row>
    <row r="2637" customFormat="false" ht="12.75" hidden="false" customHeight="false" outlineLevel="0" collapsed="false">
      <c r="B2637" s="85" t="str">
        <f aca="false">FilterOPk!A$43</f>
        <v>Mike Carson</v>
      </c>
      <c r="C2637" s="13" t="n">
        <f aca="false">C2636+1</f>
        <v>2636</v>
      </c>
      <c r="D2637" s="50" t="n">
        <f aca="false">FilterOPk!B$43</f>
        <v>0</v>
      </c>
      <c r="E2637" s="50" t="n">
        <f aca="false">FilterOPk!C$43</f>
        <v>0</v>
      </c>
      <c r="F2637" s="50" t="n">
        <f aca="false">FilterOPk!D$43</f>
        <v>0</v>
      </c>
      <c r="G2637" s="50" t="n">
        <f aca="false">FilterOPk!E$43</f>
        <v>0</v>
      </c>
      <c r="H2637" s="50" t="n">
        <f aca="false">FilterOPk!F$43</f>
        <v>0</v>
      </c>
      <c r="I2637" s="50" t="n">
        <f aca="false">FilterOPk!G$43</f>
        <v>0</v>
      </c>
      <c r="J2637" s="50" t="n">
        <f aca="false">FilterOPk!H$43</f>
        <v>0</v>
      </c>
      <c r="K2637" s="50" t="n">
        <f aca="false">FilterOPk!I$43</f>
        <v>0</v>
      </c>
      <c r="L2637" s="50" t="n">
        <f aca="false">FilterOPk!J$43</f>
        <v>0</v>
      </c>
      <c r="M2637" s="50" t="n">
        <f aca="false">FilterOPk!K$43</f>
        <v>0</v>
      </c>
      <c r="N2637" s="50" t="n">
        <f aca="false">FilterOPk!L$43</f>
        <v>0</v>
      </c>
      <c r="O2637" s="50" t="n">
        <f aca="false">FilterOPk!M$43</f>
        <v>0</v>
      </c>
      <c r="P2637" s="50" t="n">
        <f aca="false">FilterOPk!N$43</f>
        <v>0</v>
      </c>
      <c r="Q2637" s="51" t="n">
        <f aca="false">FilterOPk!O$43</f>
        <v>0</v>
      </c>
    </row>
    <row r="2638" customFormat="false" ht="12.75" hidden="false" customHeight="false" outlineLevel="0" collapsed="false">
      <c r="B2638" s="85" t="str">
        <f aca="false">FilterOPk!A$44</f>
        <v>Chris Dorland</v>
      </c>
      <c r="C2638" s="13" t="n">
        <f aca="false">C2637+1</f>
        <v>2637</v>
      </c>
      <c r="D2638" s="50" t="n">
        <f aca="false">FilterOPk!B$44</f>
        <v>0</v>
      </c>
      <c r="E2638" s="50" t="n">
        <f aca="false">FilterOPk!C$44</f>
        <v>0</v>
      </c>
      <c r="F2638" s="50" t="n">
        <f aca="false">FilterOPk!D$44</f>
        <v>0</v>
      </c>
      <c r="G2638" s="50" t="n">
        <f aca="false">FilterOPk!E$44</f>
        <v>0</v>
      </c>
      <c r="H2638" s="50" t="n">
        <f aca="false">FilterOPk!F$44</f>
        <v>0</v>
      </c>
      <c r="I2638" s="50" t="n">
        <f aca="false">FilterOPk!G$44</f>
        <v>0</v>
      </c>
      <c r="J2638" s="50" t="n">
        <f aca="false">FilterOPk!H$44</f>
        <v>0</v>
      </c>
      <c r="K2638" s="50" t="n">
        <f aca="false">FilterOPk!I$44</f>
        <v>0</v>
      </c>
      <c r="L2638" s="50" t="n">
        <f aca="false">FilterOPk!J$44</f>
        <v>0</v>
      </c>
      <c r="M2638" s="50" t="n">
        <f aca="false">FilterOPk!K$44</f>
        <v>0</v>
      </c>
      <c r="N2638" s="50" t="n">
        <f aca="false">FilterOPk!L$44</f>
        <v>0</v>
      </c>
      <c r="O2638" s="50" t="n">
        <f aca="false">FilterOPk!M$44</f>
        <v>0</v>
      </c>
      <c r="P2638" s="50" t="n">
        <f aca="false">FilterOPk!N$44</f>
        <v>0</v>
      </c>
      <c r="Q2638" s="51" t="n">
        <f aca="false">FilterOPk!O$44</f>
        <v>0</v>
      </c>
    </row>
    <row r="2639" customFormat="false" ht="12.75" hidden="false" customHeight="false" outlineLevel="0" collapsed="false">
      <c r="B2639" s="85" t="str">
        <f aca="false">FilterOPk!A$45</f>
        <v>Jeff King</v>
      </c>
      <c r="C2639" s="13" t="n">
        <f aca="false">C2638+1</f>
        <v>2638</v>
      </c>
      <c r="D2639" s="50" t="n">
        <f aca="false">FilterOPk!B$45</f>
        <v>0</v>
      </c>
      <c r="E2639" s="50" t="n">
        <f aca="false">FilterOPk!C$45</f>
        <v>0</v>
      </c>
      <c r="F2639" s="50" t="n">
        <f aca="false">FilterOPk!D$45</f>
        <v>0</v>
      </c>
      <c r="G2639" s="50" t="n">
        <f aca="false">FilterOPk!E$45</f>
        <v>0</v>
      </c>
      <c r="H2639" s="50" t="n">
        <f aca="false">FilterOPk!F$45</f>
        <v>0</v>
      </c>
      <c r="I2639" s="50" t="n">
        <f aca="false">FilterOPk!G$45</f>
        <v>0</v>
      </c>
      <c r="J2639" s="50" t="n">
        <f aca="false">FilterOPk!H$45</f>
        <v>0</v>
      </c>
      <c r="K2639" s="50" t="n">
        <f aca="false">FilterOPk!I$45</f>
        <v>0</v>
      </c>
      <c r="L2639" s="50" t="n">
        <f aca="false">FilterOPk!J$45</f>
        <v>0</v>
      </c>
      <c r="M2639" s="50" t="n">
        <f aca="false">FilterOPk!K$45</f>
        <v>0</v>
      </c>
      <c r="N2639" s="50" t="n">
        <f aca="false">FilterOPk!L$45</f>
        <v>0</v>
      </c>
      <c r="O2639" s="50" t="n">
        <f aca="false">FilterOPk!M$45</f>
        <v>0</v>
      </c>
      <c r="P2639" s="50" t="n">
        <f aca="false">FilterOPk!N$45</f>
        <v>0</v>
      </c>
      <c r="Q2639" s="51" t="n">
        <f aca="false">FilterOPk!O$45</f>
        <v>0</v>
      </c>
    </row>
    <row r="2640" customFormat="false" ht="12.75" hidden="false" customHeight="false" outlineLevel="0" collapsed="false">
      <c r="B2640" s="85" t="n">
        <f aca="false">FilterOPk!A$46</f>
        <v>0</v>
      </c>
      <c r="C2640" s="13" t="n">
        <f aca="false">C2639+1</f>
        <v>2639</v>
      </c>
      <c r="D2640" s="50" t="n">
        <f aca="false">FilterOPk!B$46</f>
        <v>0</v>
      </c>
      <c r="E2640" s="50" t="n">
        <f aca="false">FilterOPk!C$46</f>
        <v>0</v>
      </c>
      <c r="F2640" s="50" t="n">
        <f aca="false">FilterOPk!D$46</f>
        <v>0</v>
      </c>
      <c r="G2640" s="50" t="n">
        <f aca="false">FilterOPk!E$46</f>
        <v>0</v>
      </c>
      <c r="H2640" s="50" t="n">
        <f aca="false">FilterOPk!F$46</f>
        <v>0</v>
      </c>
      <c r="I2640" s="50" t="n">
        <f aca="false">FilterOPk!G$46</f>
        <v>0</v>
      </c>
      <c r="J2640" s="50" t="n">
        <f aca="false">FilterOPk!H$46</f>
        <v>0</v>
      </c>
      <c r="K2640" s="50" t="n">
        <f aca="false">FilterOPk!I$46</f>
        <v>0</v>
      </c>
      <c r="L2640" s="50" t="n">
        <f aca="false">FilterOPk!J$46</f>
        <v>0</v>
      </c>
      <c r="M2640" s="50" t="n">
        <f aca="false">FilterOPk!K$46</f>
        <v>0</v>
      </c>
      <c r="N2640" s="50" t="n">
        <f aca="false">FilterOPk!L$46</f>
        <v>0</v>
      </c>
      <c r="O2640" s="50" t="n">
        <f aca="false">FilterOPk!M$46</f>
        <v>0</v>
      </c>
      <c r="P2640" s="50" t="n">
        <f aca="false">FilterOPk!N$46</f>
        <v>0</v>
      </c>
      <c r="Q2640" s="51" t="n">
        <f aca="false">FilterOPk!O$46</f>
        <v>0</v>
      </c>
    </row>
    <row r="2641" customFormat="false" ht="12.75" hidden="false" customHeight="false" outlineLevel="0" collapsed="false">
      <c r="B2641" s="87" t="n">
        <f aca="false">FilterOPk!A$47</f>
        <v>0</v>
      </c>
      <c r="C2641" s="64" t="n">
        <f aca="false">C2640+1</f>
        <v>2640</v>
      </c>
      <c r="D2641" s="54" t="n">
        <f aca="false">FilterOPk!B$47</f>
        <v>0</v>
      </c>
      <c r="E2641" s="54" t="n">
        <f aca="false">FilterOPk!C$47</f>
        <v>0</v>
      </c>
      <c r="F2641" s="54" t="n">
        <f aca="false">FilterOPk!D$47</f>
        <v>0</v>
      </c>
      <c r="G2641" s="54" t="n">
        <f aca="false">FilterOPk!E$47</f>
        <v>0</v>
      </c>
      <c r="H2641" s="54" t="n">
        <f aca="false">FilterOPk!F$47</f>
        <v>0</v>
      </c>
      <c r="I2641" s="54" t="n">
        <f aca="false">FilterOPk!G$47</f>
        <v>0</v>
      </c>
      <c r="J2641" s="54" t="n">
        <f aca="false">FilterOPk!H$47</f>
        <v>0</v>
      </c>
      <c r="K2641" s="54" t="n">
        <f aca="false">FilterOPk!I$47</f>
        <v>0</v>
      </c>
      <c r="L2641" s="54" t="n">
        <f aca="false">FilterOPk!J$47</f>
        <v>0</v>
      </c>
      <c r="M2641" s="54" t="n">
        <f aca="false">FilterOPk!K$47</f>
        <v>0</v>
      </c>
      <c r="N2641" s="54" t="n">
        <f aca="false">FilterOPk!L$47</f>
        <v>0</v>
      </c>
      <c r="O2641" s="54" t="n">
        <f aca="false">FilterOPk!M$47</f>
        <v>0</v>
      </c>
      <c r="P2641" s="54" t="n">
        <f aca="false">FilterOPk!N$47</f>
        <v>0</v>
      </c>
      <c r="Q2641" s="55" t="n">
        <f aca="false">FilterOPk!O$47</f>
        <v>0</v>
      </c>
    </row>
    <row r="2642" customFormat="false" ht="12.75" hidden="false" customHeight="false" outlineLevel="0" collapsed="false">
      <c r="A2642" s="0" t="n">
        <f aca="false">A2602+1</f>
        <v>67</v>
      </c>
      <c r="B2642" s="57" t="n">
        <f aca="false">FilterOPk!D$1</f>
        <v>36907</v>
      </c>
      <c r="C2642" s="58" t="n">
        <f aca="false">C2641+1</f>
        <v>2641</v>
      </c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83"/>
    </row>
    <row r="2643" customFormat="false" ht="12.75" hidden="false" customHeight="false" outlineLevel="0" collapsed="false">
      <c r="B2643" s="61"/>
      <c r="C2643" s="13" t="n">
        <f aca="false">C2642+1</f>
        <v>2642</v>
      </c>
      <c r="D2643" s="13"/>
      <c r="E2643" s="21" t="s">
        <v>5</v>
      </c>
      <c r="F2643" s="21" t="s">
        <v>6</v>
      </c>
      <c r="G2643" s="21" t="s">
        <v>7</v>
      </c>
      <c r="H2643" s="21" t="s">
        <v>8</v>
      </c>
      <c r="I2643" s="21" t="s">
        <v>9</v>
      </c>
      <c r="J2643" s="21" t="s">
        <v>10</v>
      </c>
      <c r="K2643" s="21" t="s">
        <v>11</v>
      </c>
      <c r="L2643" s="21" t="s">
        <v>12</v>
      </c>
      <c r="M2643" s="21" t="s">
        <v>13</v>
      </c>
      <c r="N2643" s="21" t="s">
        <v>14</v>
      </c>
      <c r="O2643" s="21" t="n">
        <v>2002</v>
      </c>
      <c r="P2643" s="21" t="s">
        <v>15</v>
      </c>
      <c r="Q2643" s="84" t="s">
        <v>16</v>
      </c>
    </row>
    <row r="2644" customFormat="false" ht="12.75" hidden="false" customHeight="false" outlineLevel="0" collapsed="false">
      <c r="B2644" s="85" t="str">
        <f aca="false">FilterOPk!A$9</f>
        <v>Power positions</v>
      </c>
      <c r="C2644" s="13" t="n">
        <f aca="false">C2643+1</f>
        <v>2643</v>
      </c>
      <c r="D2644" s="13" t="s">
        <v>4</v>
      </c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86"/>
    </row>
    <row r="2645" customFormat="false" ht="12.75" hidden="false" customHeight="false" outlineLevel="0" collapsed="false">
      <c r="B2645" s="85" t="str">
        <f aca="false">FilterOPk!A$10</f>
        <v>East Position</v>
      </c>
      <c r="C2645" s="13" t="n">
        <f aca="false">C2644+1</f>
        <v>2644</v>
      </c>
      <c r="D2645" s="50" t="n">
        <f aca="false">FilterOPk!B$10</f>
        <v>34784396.7946123</v>
      </c>
      <c r="E2645" s="50" t="n">
        <f aca="false">FilterOPk!C$10</f>
        <v>139428.68</v>
      </c>
      <c r="F2645" s="50" t="n">
        <f aca="false">FilterOPk!D$10</f>
        <v>244540.42</v>
      </c>
      <c r="G2645" s="50" t="n">
        <f aca="false">FilterOPk!E$10</f>
        <v>352018.99</v>
      </c>
      <c r="H2645" s="50" t="n">
        <f aca="false">FilterOPk!F$10</f>
        <v>454047.41</v>
      </c>
      <c r="I2645" s="50" t="n">
        <f aca="false">FilterOPk!G$10</f>
        <v>460700.87</v>
      </c>
      <c r="J2645" s="50" t="n">
        <f aca="false">FilterOPk!H$10</f>
        <v>371715.26</v>
      </c>
      <c r="K2645" s="50" t="n">
        <f aca="false">FilterOPk!I$10</f>
        <v>743238.67</v>
      </c>
      <c r="L2645" s="50" t="n">
        <f aca="false">FilterOPk!J$10</f>
        <v>433572.73</v>
      </c>
      <c r="M2645" s="50" t="n">
        <f aca="false">FilterOPk!K$10</f>
        <v>1264075.99</v>
      </c>
      <c r="N2645" s="50" t="n">
        <f aca="false">FilterOPk!L$10</f>
        <v>4463339.02</v>
      </c>
      <c r="O2645" s="50" t="n">
        <f aca="false">FilterOPk!M$10</f>
        <v>-232298.41</v>
      </c>
      <c r="P2645" s="50" t="n">
        <f aca="false">FilterOPk!N$10</f>
        <v>1174384.84</v>
      </c>
      <c r="Q2645" s="51" t="n">
        <f aca="false">FilterOPk!O$10</f>
        <v>5405425.45</v>
      </c>
    </row>
    <row r="2646" customFormat="false" ht="12.75" hidden="false" customHeight="false" outlineLevel="0" collapsed="false">
      <c r="B2646" s="85" t="str">
        <f aca="false">FilterOPk!A$11</f>
        <v>East Power Mgmt</v>
      </c>
      <c r="C2646" s="13" t="n">
        <f aca="false">C2645+1</f>
        <v>2645</v>
      </c>
      <c r="D2646" s="50" t="n">
        <f aca="false">FilterOPk!B$11</f>
        <v>7547347.04451418</v>
      </c>
      <c r="E2646" s="50" t="n">
        <f aca="false">FilterOPk!C$11</f>
        <v>0</v>
      </c>
      <c r="F2646" s="50" t="n">
        <f aca="false">FilterOPk!D$11</f>
        <v>0</v>
      </c>
      <c r="G2646" s="50" t="n">
        <f aca="false">FilterOPk!E$11</f>
        <v>0</v>
      </c>
      <c r="H2646" s="50" t="n">
        <f aca="false">FilterOPk!F$11</f>
        <v>0</v>
      </c>
      <c r="I2646" s="50" t="n">
        <f aca="false">FilterOPk!G$11</f>
        <v>0</v>
      </c>
      <c r="J2646" s="50" t="n">
        <f aca="false">FilterOPk!H$11</f>
        <v>0</v>
      </c>
      <c r="K2646" s="50" t="n">
        <f aca="false">FilterOPk!I$11</f>
        <v>0</v>
      </c>
      <c r="L2646" s="50" t="n">
        <f aca="false">FilterOPk!J$11</f>
        <v>0</v>
      </c>
      <c r="M2646" s="50" t="n">
        <f aca="false">FilterOPk!K$11</f>
        <v>0</v>
      </c>
      <c r="N2646" s="50" t="n">
        <f aca="false">FilterOPk!L$11</f>
        <v>0</v>
      </c>
      <c r="O2646" s="50" t="n">
        <f aca="false">FilterOPk!M$11</f>
        <v>0</v>
      </c>
      <c r="P2646" s="50" t="n">
        <f aca="false">FilterOPk!N$11</f>
        <v>0</v>
      </c>
      <c r="Q2646" s="51" t="n">
        <f aca="false">FilterOPk!O$11</f>
        <v>0</v>
      </c>
    </row>
    <row r="2647" customFormat="false" ht="12.75" hidden="false" customHeight="false" outlineLevel="0" collapsed="false">
      <c r="B2647" s="85" t="str">
        <f aca="false">FilterOPk!A$12</f>
        <v>Long Term Options</v>
      </c>
      <c r="C2647" s="13" t="n">
        <f aca="false">C2646+1</f>
        <v>2646</v>
      </c>
      <c r="D2647" s="50" t="n">
        <f aca="false">FilterOPk!B$12</f>
        <v>0</v>
      </c>
      <c r="E2647" s="50" t="n">
        <f aca="false">FilterOPk!C$12</f>
        <v>0</v>
      </c>
      <c r="F2647" s="50" t="n">
        <f aca="false">FilterOPk!D$12</f>
        <v>0</v>
      </c>
      <c r="G2647" s="50" t="n">
        <f aca="false">FilterOPk!E$12</f>
        <v>0</v>
      </c>
      <c r="H2647" s="50" t="n">
        <f aca="false">FilterOPk!F$12</f>
        <v>0</v>
      </c>
      <c r="I2647" s="50" t="n">
        <f aca="false">FilterOPk!G$12</f>
        <v>0</v>
      </c>
      <c r="J2647" s="50" t="n">
        <f aca="false">FilterOPk!H$12</f>
        <v>0</v>
      </c>
      <c r="K2647" s="50" t="n">
        <f aca="false">FilterOPk!I$12</f>
        <v>0</v>
      </c>
      <c r="L2647" s="50" t="n">
        <f aca="false">FilterOPk!J$12</f>
        <v>0</v>
      </c>
      <c r="M2647" s="50" t="n">
        <f aca="false">FilterOPk!K$12</f>
        <v>0</v>
      </c>
      <c r="N2647" s="50" t="n">
        <f aca="false">FilterOPk!L$12</f>
        <v>0</v>
      </c>
      <c r="O2647" s="50" t="n">
        <f aca="false">FilterOPk!M$12</f>
        <v>0</v>
      </c>
      <c r="P2647" s="50" t="n">
        <f aca="false">FilterOPk!N$12</f>
        <v>0</v>
      </c>
      <c r="Q2647" s="51" t="n">
        <f aca="false">FilterOPk!O$12</f>
        <v>0</v>
      </c>
    </row>
    <row r="2648" customFormat="false" ht="12.75" hidden="false" customHeight="false" outlineLevel="0" collapsed="false">
      <c r="B2648" s="85" t="str">
        <f aca="false">FilterOPk!A$13</f>
        <v>LT-MIDWEST</v>
      </c>
      <c r="C2648" s="13" t="n">
        <f aca="false">C2647+1</f>
        <v>2647</v>
      </c>
      <c r="D2648" s="50" t="n">
        <f aca="false">FilterOPk!B$13</f>
        <v>7151089.47366245</v>
      </c>
      <c r="E2648" s="50" t="n">
        <f aca="false">FilterOPk!C$13</f>
        <v>36317.39</v>
      </c>
      <c r="F2648" s="50" t="n">
        <f aca="false">FilterOPk!D$13</f>
        <v>95142.77</v>
      </c>
      <c r="G2648" s="50" t="n">
        <f aca="false">FilterOPk!E$13</f>
        <v>106523.31</v>
      </c>
      <c r="H2648" s="50" t="n">
        <f aca="false">FilterOPk!F$13</f>
        <v>103615.07</v>
      </c>
      <c r="I2648" s="50" t="n">
        <f aca="false">FilterOPk!G$13</f>
        <v>106049.09</v>
      </c>
      <c r="J2648" s="50" t="n">
        <f aca="false">FilterOPk!H$13</f>
        <v>78310</v>
      </c>
      <c r="K2648" s="50" t="n">
        <f aca="false">FilterOPk!I$13</f>
        <v>160210.16</v>
      </c>
      <c r="L2648" s="50" t="n">
        <f aca="false">FilterOPk!J$13</f>
        <v>108136.49</v>
      </c>
      <c r="M2648" s="50" t="n">
        <f aca="false">FilterOPk!K$13</f>
        <v>312653.19</v>
      </c>
      <c r="N2648" s="50" t="n">
        <f aca="false">FilterOPk!L$13</f>
        <v>1106957.47</v>
      </c>
      <c r="O2648" s="50" t="n">
        <f aca="false">FilterOPk!M$13</f>
        <v>-124610.37</v>
      </c>
      <c r="P2648" s="50" t="n">
        <f aca="false">FilterOPk!N$13</f>
        <v>893459.31</v>
      </c>
      <c r="Q2648" s="51" t="n">
        <f aca="false">FilterOPk!O$13</f>
        <v>1875806.41</v>
      </c>
    </row>
    <row r="2649" customFormat="false" ht="12.75" hidden="false" customHeight="false" outlineLevel="0" collapsed="false">
      <c r="B2649" s="85" t="str">
        <f aca="false">FilterOPk!A$14</f>
        <v>ST-ECAR</v>
      </c>
      <c r="C2649" s="13" t="n">
        <f aca="false">C2648+1</f>
        <v>2648</v>
      </c>
      <c r="D2649" s="50" t="n">
        <f aca="false">FilterOPk!B$14</f>
        <v>238101.441960815</v>
      </c>
      <c r="E2649" s="50" t="n">
        <f aca="false">FilterOPk!C$14</f>
        <v>0</v>
      </c>
      <c r="F2649" s="50" t="n">
        <f aca="false">FilterOPk!D$14</f>
        <v>0</v>
      </c>
      <c r="G2649" s="50" t="n">
        <f aca="false">FilterOPk!E$14</f>
        <v>0</v>
      </c>
      <c r="H2649" s="50" t="n">
        <f aca="false">FilterOPk!F$14</f>
        <v>0</v>
      </c>
      <c r="I2649" s="50" t="n">
        <f aca="false">FilterOPk!G$14</f>
        <v>0</v>
      </c>
      <c r="J2649" s="50" t="n">
        <f aca="false">FilterOPk!H$14</f>
        <v>0</v>
      </c>
      <c r="K2649" s="50" t="n">
        <f aca="false">FilterOPk!I$14</f>
        <v>0</v>
      </c>
      <c r="L2649" s="50" t="n">
        <f aca="false">FilterOPk!J$14</f>
        <v>0</v>
      </c>
      <c r="M2649" s="50" t="n">
        <f aca="false">FilterOPk!K$14</f>
        <v>0</v>
      </c>
      <c r="N2649" s="50" t="n">
        <f aca="false">FilterOPk!L$14</f>
        <v>0</v>
      </c>
      <c r="O2649" s="50" t="n">
        <f aca="false">FilterOPk!M$14</f>
        <v>0</v>
      </c>
      <c r="P2649" s="50" t="n">
        <f aca="false">FilterOPk!N$14</f>
        <v>0</v>
      </c>
      <c r="Q2649" s="51" t="n">
        <f aca="false">FilterOPk!O$14</f>
        <v>0</v>
      </c>
    </row>
    <row r="2650" customFormat="false" ht="12.75" hidden="false" customHeight="false" outlineLevel="0" collapsed="false">
      <c r="B2650" s="85" t="str">
        <f aca="false">FilterOPk!A$15</f>
        <v>ST- MAPP</v>
      </c>
      <c r="C2650" s="13" t="n">
        <f aca="false">C2649+1</f>
        <v>2649</v>
      </c>
      <c r="D2650" s="50" t="n">
        <f aca="false">FilterOPk!B$15</f>
        <v>254636.614020626</v>
      </c>
      <c r="E2650" s="50" t="n">
        <f aca="false">FilterOPk!C$15</f>
        <v>-1590.85</v>
      </c>
      <c r="F2650" s="50" t="n">
        <f aca="false">FilterOPk!D$15</f>
        <v>-3167.72</v>
      </c>
      <c r="G2650" s="50" t="n">
        <f aca="false">FilterOPk!E$15</f>
        <v>-3546.79</v>
      </c>
      <c r="H2650" s="50" t="n">
        <f aca="false">FilterOPk!F$15</f>
        <v>-3530.89</v>
      </c>
      <c r="I2650" s="50" t="n">
        <f aca="false">FilterOPk!G$15</f>
        <v>0</v>
      </c>
      <c r="J2650" s="50" t="n">
        <f aca="false">FilterOPk!H$15</f>
        <v>0</v>
      </c>
      <c r="K2650" s="50" t="n">
        <f aca="false">FilterOPk!I$15</f>
        <v>0</v>
      </c>
      <c r="L2650" s="50" t="n">
        <f aca="false">FilterOPk!J$15</f>
        <v>0</v>
      </c>
      <c r="M2650" s="50" t="n">
        <f aca="false">FilterOPk!K$15</f>
        <v>0</v>
      </c>
      <c r="N2650" s="50" t="n">
        <f aca="false">FilterOPk!L$15</f>
        <v>-11836.25</v>
      </c>
      <c r="O2650" s="50" t="n">
        <f aca="false">FilterOPk!M$15</f>
        <v>0</v>
      </c>
      <c r="P2650" s="50" t="n">
        <f aca="false">FilterOPk!N$15</f>
        <v>0</v>
      </c>
      <c r="Q2650" s="51" t="n">
        <f aca="false">FilterOPk!O$15</f>
        <v>-11836.25</v>
      </c>
    </row>
    <row r="2651" customFormat="false" ht="12.75" hidden="false" customHeight="false" outlineLevel="0" collapsed="false">
      <c r="B2651" s="85" t="str">
        <f aca="false">FilterOPk!A$16</f>
        <v>ST- MAIN</v>
      </c>
      <c r="C2651" s="13" t="n">
        <f aca="false">C2650+1</f>
        <v>2650</v>
      </c>
      <c r="D2651" s="50" t="n">
        <f aca="false">FilterOPk!B$16</f>
        <v>694293.253349893</v>
      </c>
      <c r="E2651" s="50" t="n">
        <f aca="false">FilterOPk!C$16</f>
        <v>0</v>
      </c>
      <c r="F2651" s="50" t="n">
        <f aca="false">FilterOPk!D$16</f>
        <v>0</v>
      </c>
      <c r="G2651" s="50" t="n">
        <f aca="false">FilterOPk!E$16</f>
        <v>0</v>
      </c>
      <c r="H2651" s="50" t="n">
        <f aca="false">FilterOPk!F$16</f>
        <v>0</v>
      </c>
      <c r="I2651" s="50" t="n">
        <f aca="false">FilterOPk!G$16</f>
        <v>0</v>
      </c>
      <c r="J2651" s="50" t="n">
        <f aca="false">FilterOPk!H$16</f>
        <v>0</v>
      </c>
      <c r="K2651" s="50" t="n">
        <f aca="false">FilterOPk!I$16</f>
        <v>0</v>
      </c>
      <c r="L2651" s="50" t="n">
        <f aca="false">FilterOPk!J$16</f>
        <v>0</v>
      </c>
      <c r="M2651" s="50" t="n">
        <f aca="false">FilterOPk!K$16</f>
        <v>0</v>
      </c>
      <c r="N2651" s="50" t="n">
        <f aca="false">FilterOPk!L$16</f>
        <v>0</v>
      </c>
      <c r="O2651" s="50" t="n">
        <f aca="false">FilterOPk!M$16</f>
        <v>0</v>
      </c>
      <c r="P2651" s="50" t="n">
        <f aca="false">FilterOPk!N$16</f>
        <v>0</v>
      </c>
      <c r="Q2651" s="51" t="n">
        <f aca="false">FilterOPk!O$16</f>
        <v>0</v>
      </c>
    </row>
    <row r="2652" customFormat="false" ht="12.75" hidden="false" customHeight="false" outlineLevel="0" collapsed="false">
      <c r="B2652" s="85" t="str">
        <f aca="false">FilterOPk!A$17</f>
        <v>MW-ANALYST</v>
      </c>
      <c r="C2652" s="13" t="n">
        <f aca="false">C2651+1</f>
        <v>2651</v>
      </c>
      <c r="D2652" s="50" t="n">
        <f aca="false">FilterOPk!B$17</f>
        <v>0</v>
      </c>
      <c r="E2652" s="50" t="n">
        <f aca="false">FilterOPk!C$17</f>
        <v>0</v>
      </c>
      <c r="F2652" s="50" t="n">
        <f aca="false">FilterOPk!D$17</f>
        <v>0</v>
      </c>
      <c r="G2652" s="50" t="n">
        <f aca="false">FilterOPk!E$17</f>
        <v>0</v>
      </c>
      <c r="H2652" s="50" t="n">
        <f aca="false">FilterOPk!F$17</f>
        <v>0</v>
      </c>
      <c r="I2652" s="50" t="n">
        <f aca="false">FilterOPk!G$17</f>
        <v>0</v>
      </c>
      <c r="J2652" s="50" t="n">
        <f aca="false">FilterOPk!H$17</f>
        <v>0</v>
      </c>
      <c r="K2652" s="50" t="n">
        <f aca="false">FilterOPk!I$17</f>
        <v>0</v>
      </c>
      <c r="L2652" s="50" t="n">
        <f aca="false">FilterOPk!J$17</f>
        <v>0</v>
      </c>
      <c r="M2652" s="50" t="n">
        <f aca="false">FilterOPk!K$17</f>
        <v>0</v>
      </c>
      <c r="N2652" s="50" t="n">
        <f aca="false">FilterOPk!L$17</f>
        <v>0</v>
      </c>
      <c r="O2652" s="50" t="n">
        <f aca="false">FilterOPk!M$17</f>
        <v>0</v>
      </c>
      <c r="P2652" s="50" t="n">
        <f aca="false">FilterOPk!N$17</f>
        <v>0</v>
      </c>
      <c r="Q2652" s="51" t="n">
        <f aca="false">FilterOPk!O$17</f>
        <v>0</v>
      </c>
    </row>
    <row r="2653" customFormat="false" ht="12.75" hidden="false" customHeight="false" outlineLevel="0" collapsed="false">
      <c r="B2653" s="85" t="str">
        <f aca="false">FilterOPk!A$18</f>
        <v>LT-NE</v>
      </c>
      <c r="C2653" s="13" t="n">
        <f aca="false">C2652+1</f>
        <v>2652</v>
      </c>
      <c r="D2653" s="50" t="n">
        <f aca="false">FilterOPk!B$18</f>
        <v>6187311.37539291</v>
      </c>
      <c r="E2653" s="50" t="n">
        <f aca="false">FilterOPk!C$18</f>
        <v>38662.79</v>
      </c>
      <c r="F2653" s="50" t="n">
        <f aca="false">FilterOPk!D$18</f>
        <v>89522.8</v>
      </c>
      <c r="G2653" s="50" t="n">
        <f aca="false">FilterOPk!E$18</f>
        <v>158536.19</v>
      </c>
      <c r="H2653" s="50" t="n">
        <f aca="false">FilterOPk!F$18</f>
        <v>261849.24</v>
      </c>
      <c r="I2653" s="50" t="n">
        <f aca="false">FilterOPk!G$18</f>
        <v>291708.83</v>
      </c>
      <c r="J2653" s="50" t="n">
        <f aca="false">FilterOPk!H$18</f>
        <v>228360.42</v>
      </c>
      <c r="K2653" s="50" t="n">
        <f aca="false">FilterOPk!I$18</f>
        <v>445432.42</v>
      </c>
      <c r="L2653" s="50" t="n">
        <f aca="false">FilterOPk!J$18</f>
        <v>266345.8</v>
      </c>
      <c r="M2653" s="50" t="n">
        <f aca="false">FilterOPk!K$18</f>
        <v>801315.09</v>
      </c>
      <c r="N2653" s="50" t="n">
        <f aca="false">FilterOPk!L$18</f>
        <v>2581733.58</v>
      </c>
      <c r="O2653" s="50" t="n">
        <f aca="false">FilterOPk!M$18</f>
        <v>-636932.37</v>
      </c>
      <c r="P2653" s="50" t="n">
        <f aca="false">FilterOPk!N$18</f>
        <v>-2303942.42</v>
      </c>
      <c r="Q2653" s="51" t="n">
        <f aca="false">FilterOPk!O$18</f>
        <v>-359141.210000001</v>
      </c>
    </row>
    <row r="2654" customFormat="false" ht="12.75" hidden="false" customHeight="false" outlineLevel="0" collapsed="false">
      <c r="B2654" s="85" t="str">
        <f aca="false">FilterOPk!A$19</f>
        <v>LT-PJM</v>
      </c>
      <c r="C2654" s="13" t="n">
        <f aca="false">C2653+1</f>
        <v>2653</v>
      </c>
      <c r="D2654" s="50" t="n">
        <f aca="false">FilterOPk!B$19</f>
        <v>1818236.42109565</v>
      </c>
      <c r="E2654" s="50" t="n">
        <f aca="false">FilterOPk!C$19</f>
        <v>0</v>
      </c>
      <c r="F2654" s="50" t="n">
        <f aca="false">FilterOPk!D$19</f>
        <v>19402.28</v>
      </c>
      <c r="G2654" s="50" t="n">
        <f aca="false">FilterOPk!E$19</f>
        <v>57930.92</v>
      </c>
      <c r="H2654" s="50" t="n">
        <f aca="false">FilterOPk!F$19</f>
        <v>59436.7</v>
      </c>
      <c r="I2654" s="50" t="n">
        <f aca="false">FilterOPk!G$19</f>
        <v>19136.52</v>
      </c>
      <c r="J2654" s="50" t="n">
        <f aca="false">FilterOPk!H$19</f>
        <v>18664.41</v>
      </c>
      <c r="K2654" s="50" t="n">
        <f aca="false">FilterOPk!I$19</f>
        <v>33608.82</v>
      </c>
      <c r="L2654" s="50" t="n">
        <f aca="false">FilterOPk!J$19</f>
        <v>20867.53</v>
      </c>
      <c r="M2654" s="50" t="n">
        <f aca="false">FilterOPk!K$19</f>
        <v>56340.86</v>
      </c>
      <c r="N2654" s="50" t="n">
        <f aca="false">FilterOPk!L$19</f>
        <v>285388.04</v>
      </c>
      <c r="O2654" s="50" t="n">
        <f aca="false">FilterOPk!M$19</f>
        <v>-1975.43</v>
      </c>
      <c r="P2654" s="50" t="n">
        <f aca="false">FilterOPk!N$19</f>
        <v>-179963.06</v>
      </c>
      <c r="Q2654" s="51" t="n">
        <f aca="false">FilterOPk!O$19</f>
        <v>103449.55</v>
      </c>
    </row>
    <row r="2655" customFormat="false" ht="12.75" hidden="false" customHeight="false" outlineLevel="0" collapsed="false">
      <c r="B2655" s="85" t="str">
        <f aca="false">FilterOPk!A$20</f>
        <v>LT- NY</v>
      </c>
      <c r="C2655" s="13" t="n">
        <f aca="false">C2654+1</f>
        <v>2654</v>
      </c>
      <c r="D2655" s="50" t="n">
        <f aca="false">FilterOPk!B$20</f>
        <v>0</v>
      </c>
      <c r="E2655" s="50" t="n">
        <f aca="false">FilterOPk!C$20</f>
        <v>-9128.22</v>
      </c>
      <c r="F2655" s="50" t="n">
        <f aca="false">FilterOPk!D$20</f>
        <v>-69725.26</v>
      </c>
      <c r="G2655" s="50" t="n">
        <f aca="false">FilterOPk!E$20</f>
        <v>0</v>
      </c>
      <c r="H2655" s="50" t="n">
        <f aca="false">FilterOPk!F$20</f>
        <v>0</v>
      </c>
      <c r="I2655" s="50" t="n">
        <f aca="false">FilterOPk!G$20</f>
        <v>0</v>
      </c>
      <c r="J2655" s="50" t="n">
        <f aca="false">FilterOPk!H$20</f>
        <v>0</v>
      </c>
      <c r="K2655" s="50" t="n">
        <f aca="false">FilterOPk!I$20</f>
        <v>0</v>
      </c>
      <c r="L2655" s="50" t="n">
        <f aca="false">FilterOPk!J$20</f>
        <v>0</v>
      </c>
      <c r="M2655" s="50" t="n">
        <f aca="false">FilterOPk!K$20</f>
        <v>0</v>
      </c>
      <c r="N2655" s="50" t="n">
        <f aca="false">FilterOPk!L$20</f>
        <v>-78853.48</v>
      </c>
      <c r="O2655" s="50" t="n">
        <f aca="false">FilterOPk!M$20</f>
        <v>0</v>
      </c>
      <c r="P2655" s="50" t="n">
        <f aca="false">FilterOPk!N$20</f>
        <v>12056.92</v>
      </c>
      <c r="Q2655" s="51" t="n">
        <f aca="false">FilterOPk!O$20</f>
        <v>-66796.56</v>
      </c>
    </row>
    <row r="2656" customFormat="false" ht="12.75" hidden="false" customHeight="false" outlineLevel="0" collapsed="false">
      <c r="B2656" s="85" t="str">
        <f aca="false">FilterOPk!A$21</f>
        <v>ST- PJM</v>
      </c>
      <c r="C2656" s="13" t="n">
        <f aca="false">C2655+1</f>
        <v>2655</v>
      </c>
      <c r="D2656" s="50" t="n">
        <f aca="false">FilterOPk!B$21</f>
        <v>1243093.71447674</v>
      </c>
      <c r="E2656" s="50" t="n">
        <f aca="false">FilterOPk!C$21</f>
        <v>13503.06</v>
      </c>
      <c r="F2656" s="50" t="n">
        <f aca="false">FilterOPk!D$21</f>
        <v>0</v>
      </c>
      <c r="G2656" s="50" t="n">
        <f aca="false">FilterOPk!E$21</f>
        <v>0</v>
      </c>
      <c r="H2656" s="50" t="n">
        <f aca="false">FilterOPk!F$21</f>
        <v>0</v>
      </c>
      <c r="I2656" s="50" t="n">
        <f aca="false">FilterOPk!G$21</f>
        <v>0</v>
      </c>
      <c r="J2656" s="50" t="n">
        <f aca="false">FilterOPk!H$21</f>
        <v>0</v>
      </c>
      <c r="K2656" s="50" t="n">
        <f aca="false">FilterOPk!I$21</f>
        <v>0</v>
      </c>
      <c r="L2656" s="50" t="n">
        <f aca="false">FilterOPk!J$21</f>
        <v>0</v>
      </c>
      <c r="M2656" s="50" t="n">
        <f aca="false">FilterOPk!K$21</f>
        <v>0</v>
      </c>
      <c r="N2656" s="50" t="n">
        <f aca="false">FilterOPk!L$21</f>
        <v>13503.06</v>
      </c>
      <c r="O2656" s="50" t="n">
        <f aca="false">FilterOPk!M$21</f>
        <v>0</v>
      </c>
      <c r="P2656" s="50" t="n">
        <f aca="false">FilterOPk!N$21</f>
        <v>0</v>
      </c>
      <c r="Q2656" s="51" t="n">
        <f aca="false">FilterOPk!O$21</f>
        <v>13503.06</v>
      </c>
    </row>
    <row r="2657" customFormat="false" ht="12.75" hidden="false" customHeight="false" outlineLevel="0" collapsed="false">
      <c r="B2657" s="85" t="str">
        <f aca="false">FilterOPk!A$22</f>
        <v>ST- NENG</v>
      </c>
      <c r="C2657" s="13" t="n">
        <f aca="false">C2656+1</f>
        <v>2656</v>
      </c>
      <c r="D2657" s="50" t="n">
        <f aca="false">FilterOPk!B$22</f>
        <v>539719.375927685</v>
      </c>
      <c r="E2657" s="50" t="n">
        <f aca="false">FilterOPk!C$22</f>
        <v>17499.36</v>
      </c>
      <c r="F2657" s="50" t="n">
        <f aca="false">FilterOPk!D$22</f>
        <v>34844.91</v>
      </c>
      <c r="G2657" s="50" t="n">
        <f aca="false">FilterOPk!E$22</f>
        <v>0</v>
      </c>
      <c r="H2657" s="50" t="n">
        <f aca="false">FilterOPk!F$22</f>
        <v>0</v>
      </c>
      <c r="I2657" s="50" t="n">
        <f aca="false">FilterOPk!G$22</f>
        <v>0</v>
      </c>
      <c r="J2657" s="50" t="n">
        <f aca="false">FilterOPk!H$22</f>
        <v>0</v>
      </c>
      <c r="K2657" s="50" t="n">
        <f aca="false">FilterOPk!I$22</f>
        <v>0</v>
      </c>
      <c r="L2657" s="50" t="n">
        <f aca="false">FilterOPk!J$22</f>
        <v>0</v>
      </c>
      <c r="M2657" s="50" t="n">
        <f aca="false">FilterOPk!K$22</f>
        <v>0</v>
      </c>
      <c r="N2657" s="50" t="n">
        <f aca="false">FilterOPk!L$22</f>
        <v>52344.27</v>
      </c>
      <c r="O2657" s="50" t="n">
        <f aca="false">FilterOPk!M$22</f>
        <v>0</v>
      </c>
      <c r="P2657" s="50" t="n">
        <f aca="false">FilterOPk!N$22</f>
        <v>0</v>
      </c>
      <c r="Q2657" s="51" t="n">
        <f aca="false">FilterOPk!O$22</f>
        <v>52344.27</v>
      </c>
    </row>
    <row r="2658" customFormat="false" ht="12.75" hidden="false" customHeight="false" outlineLevel="0" collapsed="false">
      <c r="B2658" s="85" t="str">
        <f aca="false">FilterOPk!A$23</f>
        <v>ST- NY</v>
      </c>
      <c r="C2658" s="13" t="n">
        <f aca="false">C2657+1</f>
        <v>2657</v>
      </c>
      <c r="D2658" s="50" t="n">
        <f aca="false">FilterOPk!B$23</f>
        <v>251437.188425373</v>
      </c>
      <c r="E2658" s="50" t="n">
        <f aca="false">FilterOPk!C$23</f>
        <v>22663</v>
      </c>
      <c r="F2658" s="50" t="n">
        <f aca="false">FilterOPk!D$23</f>
        <v>52267.36</v>
      </c>
      <c r="G2658" s="50" t="n">
        <f aca="false">FilterOPk!E$23</f>
        <v>0</v>
      </c>
      <c r="H2658" s="50" t="n">
        <f aca="false">FilterOPk!F$23</f>
        <v>0</v>
      </c>
      <c r="I2658" s="50" t="n">
        <f aca="false">FilterOPk!G$23</f>
        <v>0</v>
      </c>
      <c r="J2658" s="50" t="n">
        <f aca="false">FilterOPk!H$23</f>
        <v>0</v>
      </c>
      <c r="K2658" s="50" t="n">
        <f aca="false">FilterOPk!I$23</f>
        <v>0</v>
      </c>
      <c r="L2658" s="50" t="n">
        <f aca="false">FilterOPk!J$23</f>
        <v>0</v>
      </c>
      <c r="M2658" s="50" t="n">
        <f aca="false">FilterOPk!K$23</f>
        <v>0</v>
      </c>
      <c r="N2658" s="50" t="n">
        <f aca="false">FilterOPk!L$23</f>
        <v>74930.36</v>
      </c>
      <c r="O2658" s="50" t="n">
        <f aca="false">FilterOPk!M$23</f>
        <v>0</v>
      </c>
      <c r="P2658" s="50" t="n">
        <f aca="false">FilterOPk!N$23</f>
        <v>0</v>
      </c>
      <c r="Q2658" s="51" t="n">
        <f aca="false">FilterOPk!O$23</f>
        <v>74930.36</v>
      </c>
    </row>
    <row r="2659" customFormat="false" ht="12.75" hidden="false" customHeight="false" outlineLevel="0" collapsed="false">
      <c r="B2659" s="85" t="str">
        <f aca="false">FilterOPk!A$24</f>
        <v>NE- PHYS</v>
      </c>
      <c r="C2659" s="13" t="n">
        <f aca="false">C2658+1</f>
        <v>2658</v>
      </c>
      <c r="D2659" s="50" t="n">
        <f aca="false">FilterOPk!B$24</f>
        <v>0</v>
      </c>
      <c r="E2659" s="50" t="n">
        <f aca="false">FilterOPk!C$24</f>
        <v>0</v>
      </c>
      <c r="F2659" s="50" t="n">
        <f aca="false">FilterOPk!D$24</f>
        <v>0</v>
      </c>
      <c r="G2659" s="50" t="n">
        <f aca="false">FilterOPk!E$24</f>
        <v>0</v>
      </c>
      <c r="H2659" s="50" t="n">
        <f aca="false">FilterOPk!F$24</f>
        <v>0</v>
      </c>
      <c r="I2659" s="50" t="n">
        <f aca="false">FilterOPk!G$24</f>
        <v>0</v>
      </c>
      <c r="J2659" s="50" t="n">
        <f aca="false">FilterOPk!H$24</f>
        <v>0</v>
      </c>
      <c r="K2659" s="50" t="n">
        <f aca="false">FilterOPk!I$24</f>
        <v>0</v>
      </c>
      <c r="L2659" s="50" t="n">
        <f aca="false">FilterOPk!J$24</f>
        <v>0</v>
      </c>
      <c r="M2659" s="50" t="n">
        <f aca="false">FilterOPk!K$24</f>
        <v>0</v>
      </c>
      <c r="N2659" s="50" t="n">
        <f aca="false">FilterOPk!L$24</f>
        <v>0</v>
      </c>
      <c r="O2659" s="50" t="n">
        <f aca="false">FilterOPk!M$24</f>
        <v>0</v>
      </c>
      <c r="P2659" s="50" t="n">
        <f aca="false">FilterOPk!N$24</f>
        <v>0</v>
      </c>
      <c r="Q2659" s="51" t="n">
        <f aca="false">FilterOPk!O$24</f>
        <v>0</v>
      </c>
    </row>
    <row r="2660" customFormat="false" ht="12.75" hidden="false" customHeight="false" outlineLevel="0" collapsed="false">
      <c r="B2660" s="85" t="str">
        <f aca="false">FilterOPk!A$25</f>
        <v>LT-Southeast</v>
      </c>
      <c r="C2660" s="13" t="n">
        <f aca="false">C2659+1</f>
        <v>2659</v>
      </c>
      <c r="D2660" s="50" t="n">
        <f aca="false">FilterOPk!B$25</f>
        <v>11411200.8859117</v>
      </c>
      <c r="E2660" s="50" t="n">
        <f aca="false">FilterOPk!C$25</f>
        <v>15825.82</v>
      </c>
      <c r="F2660" s="50" t="n">
        <f aca="false">FilterOPk!D$25</f>
        <v>13250</v>
      </c>
      <c r="G2660" s="50" t="n">
        <f aca="false">FilterOPk!E$25</f>
        <v>24924.1</v>
      </c>
      <c r="H2660" s="50" t="n">
        <f aca="false">FilterOPk!F$25</f>
        <v>24690.47</v>
      </c>
      <c r="I2660" s="50" t="n">
        <f aca="false">FilterOPk!G$25</f>
        <v>26774</v>
      </c>
      <c r="J2660" s="50" t="n">
        <f aca="false">FilterOPk!H$25</f>
        <v>26715</v>
      </c>
      <c r="K2660" s="50" t="n">
        <f aca="false">FilterOPk!I$25</f>
        <v>57358.83</v>
      </c>
      <c r="L2660" s="50" t="n">
        <f aca="false">FilterOPk!J$25</f>
        <v>26146</v>
      </c>
      <c r="M2660" s="50" t="n">
        <f aca="false">FilterOPk!K$25</f>
        <v>75355.31</v>
      </c>
      <c r="N2660" s="50" t="n">
        <f aca="false">FilterOPk!L$25</f>
        <v>291039.53</v>
      </c>
      <c r="O2660" s="50" t="n">
        <f aca="false">FilterOPk!M$25</f>
        <v>-122359</v>
      </c>
      <c r="P2660" s="50" t="n">
        <f aca="false">FilterOPk!N$25</f>
        <v>514428.17</v>
      </c>
      <c r="Q2660" s="51" t="n">
        <f aca="false">FilterOPk!O$25</f>
        <v>683108.7</v>
      </c>
    </row>
    <row r="2661" customFormat="false" ht="12.75" hidden="false" customHeight="false" outlineLevel="0" collapsed="false">
      <c r="B2661" s="85" t="str">
        <f aca="false">FilterOPk!A$26</f>
        <v>ST-SPP</v>
      </c>
      <c r="C2661" s="13" t="n">
        <f aca="false">C2660+1</f>
        <v>2660</v>
      </c>
      <c r="D2661" s="50" t="n">
        <f aca="false">FilterOPk!B$26</f>
        <v>52202.8773549933</v>
      </c>
      <c r="E2661" s="50" t="n">
        <f aca="false">FilterOPk!C$26</f>
        <v>0</v>
      </c>
      <c r="F2661" s="50" t="n">
        <f aca="false">FilterOPk!D$26</f>
        <v>0</v>
      </c>
      <c r="G2661" s="50" t="n">
        <f aca="false">FilterOPk!E$26</f>
        <v>0</v>
      </c>
      <c r="H2661" s="50" t="n">
        <f aca="false">FilterOPk!F$26</f>
        <v>0</v>
      </c>
      <c r="I2661" s="50" t="n">
        <f aca="false">FilterOPk!G$26</f>
        <v>0</v>
      </c>
      <c r="J2661" s="50" t="n">
        <f aca="false">FilterOPk!H$26</f>
        <v>0</v>
      </c>
      <c r="K2661" s="50" t="n">
        <f aca="false">FilterOPk!I$26</f>
        <v>0</v>
      </c>
      <c r="L2661" s="50" t="n">
        <f aca="false">FilterOPk!J$26</f>
        <v>0</v>
      </c>
      <c r="M2661" s="50" t="n">
        <f aca="false">FilterOPk!K$26</f>
        <v>0</v>
      </c>
      <c r="N2661" s="50" t="n">
        <f aca="false">FilterOPk!L$26</f>
        <v>0</v>
      </c>
      <c r="O2661" s="50" t="n">
        <f aca="false">FilterOPk!M$26</f>
        <v>0</v>
      </c>
      <c r="P2661" s="50" t="n">
        <f aca="false">FilterOPk!N$26</f>
        <v>0</v>
      </c>
      <c r="Q2661" s="51" t="n">
        <f aca="false">FilterOPk!O$26</f>
        <v>0</v>
      </c>
    </row>
    <row r="2662" customFormat="false" ht="12.75" hidden="false" customHeight="false" outlineLevel="0" collapsed="false">
      <c r="B2662" s="85" t="str">
        <f aca="false">FilterOPk!A$27</f>
        <v>ST-SERC</v>
      </c>
      <c r="C2662" s="13" t="n">
        <f aca="false">C2661+1</f>
        <v>2661</v>
      </c>
      <c r="D2662" s="50" t="n">
        <f aca="false">FilterOPk!B$27</f>
        <v>686881.973218232</v>
      </c>
      <c r="E2662" s="50" t="n">
        <f aca="false">FilterOPk!C$27</f>
        <v>0</v>
      </c>
      <c r="F2662" s="50" t="n">
        <f aca="false">FilterOPk!D$27</f>
        <v>0</v>
      </c>
      <c r="G2662" s="50" t="n">
        <f aca="false">FilterOPk!E$27</f>
        <v>0</v>
      </c>
      <c r="H2662" s="50" t="n">
        <f aca="false">FilterOPk!F$27</f>
        <v>0</v>
      </c>
      <c r="I2662" s="50" t="n">
        <f aca="false">FilterOPk!G$27</f>
        <v>0</v>
      </c>
      <c r="J2662" s="50" t="n">
        <f aca="false">FilterOPk!H$27</f>
        <v>0</v>
      </c>
      <c r="K2662" s="50" t="n">
        <f aca="false">FilterOPk!I$27</f>
        <v>0</v>
      </c>
      <c r="L2662" s="50" t="n">
        <f aca="false">FilterOPk!J$27</f>
        <v>0</v>
      </c>
      <c r="M2662" s="50" t="n">
        <f aca="false">FilterOPk!K$27</f>
        <v>0</v>
      </c>
      <c r="N2662" s="50" t="n">
        <f aca="false">FilterOPk!L$27</f>
        <v>0</v>
      </c>
      <c r="O2662" s="50" t="n">
        <f aca="false">FilterOPk!M$27</f>
        <v>0</v>
      </c>
      <c r="P2662" s="50" t="n">
        <f aca="false">FilterOPk!N$27</f>
        <v>0</v>
      </c>
      <c r="Q2662" s="51" t="n">
        <f aca="false">FilterOPk!O$27</f>
        <v>0</v>
      </c>
    </row>
    <row r="2663" customFormat="false" ht="12.75" hidden="false" customHeight="false" outlineLevel="0" collapsed="false">
      <c r="B2663" s="85" t="str">
        <f aca="false">FilterOPk!A$28</f>
        <v>LT- Texas</v>
      </c>
      <c r="C2663" s="13" t="n">
        <f aca="false">C2662+1</f>
        <v>2662</v>
      </c>
      <c r="D2663" s="50" t="n">
        <f aca="false">FilterOPk!B$28</f>
        <v>3826684.70313045</v>
      </c>
      <c r="E2663" s="50" t="n">
        <f aca="false">FilterOPk!C$28</f>
        <v>0</v>
      </c>
      <c r="F2663" s="50" t="n">
        <f aca="false">FilterOPk!D$28</f>
        <v>13003.28</v>
      </c>
      <c r="G2663" s="50" t="n">
        <f aca="false">FilterOPk!E$28</f>
        <v>7651.26</v>
      </c>
      <c r="H2663" s="50" t="n">
        <f aca="false">FilterOPk!F$28</f>
        <v>7986.82</v>
      </c>
      <c r="I2663" s="50" t="n">
        <f aca="false">FilterOPk!G$28</f>
        <v>17032.43</v>
      </c>
      <c r="J2663" s="50" t="n">
        <f aca="false">FilterOPk!H$28</f>
        <v>19665.43</v>
      </c>
      <c r="K2663" s="50" t="n">
        <f aca="false">FilterOPk!I$28</f>
        <v>46628.44</v>
      </c>
      <c r="L2663" s="50" t="n">
        <f aca="false">FilterOPk!J$28</f>
        <v>12076.91</v>
      </c>
      <c r="M2663" s="50" t="n">
        <f aca="false">FilterOPk!K$28</f>
        <v>18411.54</v>
      </c>
      <c r="N2663" s="50" t="n">
        <f aca="false">FilterOPk!L$28</f>
        <v>142456.11</v>
      </c>
      <c r="O2663" s="50" t="n">
        <f aca="false">FilterOPk!M$28</f>
        <v>653578.76</v>
      </c>
      <c r="P2663" s="50" t="n">
        <f aca="false">FilterOPk!N$28</f>
        <v>2238345.92</v>
      </c>
      <c r="Q2663" s="51" t="n">
        <f aca="false">FilterOPk!O$28</f>
        <v>3034380.79</v>
      </c>
    </row>
    <row r="2664" customFormat="false" ht="12.75" hidden="false" customHeight="false" outlineLevel="0" collapsed="false">
      <c r="B2664" s="85" t="str">
        <f aca="false">FilterOPk!A$29</f>
        <v>St- Texas</v>
      </c>
      <c r="C2664" s="13" t="n">
        <f aca="false">C2663+1</f>
        <v>2663</v>
      </c>
      <c r="D2664" s="50" t="n">
        <f aca="false">FilterOPk!B$29</f>
        <v>445563.239343252</v>
      </c>
      <c r="E2664" s="50" t="n">
        <f aca="false">FilterOPk!C$29</f>
        <v>5676.33</v>
      </c>
      <c r="F2664" s="50" t="n">
        <f aca="false">FilterOPk!D$29</f>
        <v>0</v>
      </c>
      <c r="G2664" s="50" t="n">
        <f aca="false">FilterOPk!E$29</f>
        <v>0</v>
      </c>
      <c r="H2664" s="50" t="n">
        <f aca="false">FilterOPk!F$29</f>
        <v>0</v>
      </c>
      <c r="I2664" s="50" t="n">
        <f aca="false">FilterOPk!G$29</f>
        <v>0</v>
      </c>
      <c r="J2664" s="50" t="n">
        <f aca="false">FilterOPk!H$29</f>
        <v>0</v>
      </c>
      <c r="K2664" s="50" t="n">
        <f aca="false">FilterOPk!I$29</f>
        <v>0</v>
      </c>
      <c r="L2664" s="50" t="n">
        <f aca="false">FilterOPk!J$29</f>
        <v>0</v>
      </c>
      <c r="M2664" s="50" t="n">
        <f aca="false">FilterOPk!K$29</f>
        <v>0</v>
      </c>
      <c r="N2664" s="50" t="n">
        <f aca="false">FilterOPk!L$29</f>
        <v>5676.33</v>
      </c>
      <c r="O2664" s="50" t="n">
        <f aca="false">FilterOPk!M$29</f>
        <v>0</v>
      </c>
      <c r="P2664" s="50" t="n">
        <f aca="false">FilterOPk!N$29</f>
        <v>0</v>
      </c>
      <c r="Q2664" s="51" t="n">
        <f aca="false">FilterOPk!O$29</f>
        <v>5676.33</v>
      </c>
    </row>
    <row r="2665" customFormat="false" ht="12.75" hidden="false" customHeight="false" outlineLevel="0" collapsed="false">
      <c r="B2665" s="85"/>
      <c r="C2665" s="13" t="n">
        <f aca="false">C2664+1</f>
        <v>2664</v>
      </c>
      <c r="D2665" s="50"/>
      <c r="E2665" s="50"/>
      <c r="F2665" s="50"/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1"/>
    </row>
    <row r="2666" customFormat="false" ht="12.75" hidden="false" customHeight="false" outlineLevel="0" collapsed="false">
      <c r="B2666" s="85" t="str">
        <f aca="false">FilterOPk!A$32</f>
        <v>Gas positions</v>
      </c>
      <c r="C2666" s="13" t="n">
        <f aca="false">C2665+1</f>
        <v>2665</v>
      </c>
      <c r="D2666" s="50" t="s">
        <v>4</v>
      </c>
      <c r="E2666" s="50"/>
      <c r="F2666" s="50"/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1"/>
    </row>
    <row r="2667" customFormat="false" ht="12.75" hidden="false" customHeight="false" outlineLevel="0" collapsed="false">
      <c r="B2667" s="85" t="str">
        <f aca="false">FilterOPk!A$33</f>
        <v>Kevin Presto</v>
      </c>
      <c r="C2667" s="13" t="n">
        <f aca="false">C2666+1</f>
        <v>2666</v>
      </c>
      <c r="D2667" s="50" t="n">
        <f aca="false">FilterOPk!B$33</f>
        <v>0</v>
      </c>
      <c r="E2667" s="50" t="n">
        <f aca="false">FilterOPk!C$33</f>
        <v>0</v>
      </c>
      <c r="F2667" s="50" t="n">
        <f aca="false">FilterOPk!D$33</f>
        <v>0</v>
      </c>
      <c r="G2667" s="50" t="n">
        <f aca="false">FilterOPk!E$33</f>
        <v>0</v>
      </c>
      <c r="H2667" s="50" t="n">
        <f aca="false">FilterOPk!F$33</f>
        <v>0</v>
      </c>
      <c r="I2667" s="50" t="n">
        <f aca="false">FilterOPk!G$33</f>
        <v>0</v>
      </c>
      <c r="J2667" s="50" t="n">
        <f aca="false">FilterOPk!H$33</f>
        <v>0</v>
      </c>
      <c r="K2667" s="50" t="n">
        <f aca="false">FilterOPk!I$33</f>
        <v>0</v>
      </c>
      <c r="L2667" s="50" t="n">
        <f aca="false">FilterOPk!J$33</f>
        <v>0</v>
      </c>
      <c r="M2667" s="50" t="n">
        <f aca="false">FilterOPk!K$33</f>
        <v>0</v>
      </c>
      <c r="N2667" s="50" t="n">
        <f aca="false">FilterOPk!L$33</f>
        <v>0</v>
      </c>
      <c r="O2667" s="50" t="n">
        <f aca="false">FilterOPk!M$33</f>
        <v>0</v>
      </c>
      <c r="P2667" s="50" t="n">
        <f aca="false">FilterOPk!N$33</f>
        <v>0</v>
      </c>
      <c r="Q2667" s="51" t="n">
        <f aca="false">FilterOPk!O$33</f>
        <v>0</v>
      </c>
    </row>
    <row r="2668" customFormat="false" ht="12.75" hidden="false" customHeight="false" outlineLevel="0" collapsed="false">
      <c r="B2668" s="85" t="str">
        <f aca="false">FilterOPk!A$34</f>
        <v>Fletcher Sturm</v>
      </c>
      <c r="C2668" s="13" t="n">
        <f aca="false">C2667+1</f>
        <v>2667</v>
      </c>
      <c r="D2668" s="50" t="n">
        <f aca="false">FilterOPk!B$34</f>
        <v>0</v>
      </c>
      <c r="E2668" s="50" t="n">
        <f aca="false">FilterOPk!C$34</f>
        <v>0</v>
      </c>
      <c r="F2668" s="50" t="n">
        <f aca="false">FilterOPk!D$34</f>
        <v>0</v>
      </c>
      <c r="G2668" s="50" t="n">
        <f aca="false">FilterOPk!E$34</f>
        <v>0</v>
      </c>
      <c r="H2668" s="50" t="n">
        <f aca="false">FilterOPk!F$34</f>
        <v>0</v>
      </c>
      <c r="I2668" s="50" t="n">
        <f aca="false">FilterOPk!G$34</f>
        <v>0</v>
      </c>
      <c r="J2668" s="50" t="n">
        <f aca="false">FilterOPk!H$34</f>
        <v>0</v>
      </c>
      <c r="K2668" s="50" t="n">
        <f aca="false">FilterOPk!I$34</f>
        <v>0</v>
      </c>
      <c r="L2668" s="50" t="n">
        <f aca="false">FilterOPk!J$34</f>
        <v>0</v>
      </c>
      <c r="M2668" s="50" t="n">
        <f aca="false">FilterOPk!K$34</f>
        <v>0</v>
      </c>
      <c r="N2668" s="50" t="n">
        <f aca="false">FilterOPk!L$34</f>
        <v>0</v>
      </c>
      <c r="O2668" s="50" t="n">
        <f aca="false">FilterOPk!M$34</f>
        <v>0</v>
      </c>
      <c r="P2668" s="50" t="n">
        <f aca="false">FilterOPk!N$34</f>
        <v>0</v>
      </c>
      <c r="Q2668" s="51" t="n">
        <f aca="false">FilterOPk!O$34</f>
        <v>0</v>
      </c>
    </row>
    <row r="2669" customFormat="false" ht="12.75" hidden="false" customHeight="false" outlineLevel="0" collapsed="false">
      <c r="B2669" s="85" t="str">
        <f aca="false">FilterOPk!A$35</f>
        <v>Doug Gilbert-Smith</v>
      </c>
      <c r="C2669" s="13" t="n">
        <f aca="false">C2668+1</f>
        <v>2668</v>
      </c>
      <c r="D2669" s="50" t="n">
        <f aca="false">FilterOPk!B$35</f>
        <v>0</v>
      </c>
      <c r="E2669" s="50" t="n">
        <f aca="false">FilterOPk!C$35</f>
        <v>0</v>
      </c>
      <c r="F2669" s="50" t="n">
        <f aca="false">FilterOPk!D$35</f>
        <v>0</v>
      </c>
      <c r="G2669" s="50" t="n">
        <f aca="false">FilterOPk!E$35</f>
        <v>0</v>
      </c>
      <c r="H2669" s="50" t="n">
        <f aca="false">FilterOPk!F$35</f>
        <v>0</v>
      </c>
      <c r="I2669" s="50" t="n">
        <f aca="false">FilterOPk!G$35</f>
        <v>0</v>
      </c>
      <c r="J2669" s="50" t="n">
        <f aca="false">FilterOPk!H$35</f>
        <v>0</v>
      </c>
      <c r="K2669" s="50" t="n">
        <f aca="false">FilterOPk!I$35</f>
        <v>0</v>
      </c>
      <c r="L2669" s="50" t="n">
        <f aca="false">FilterOPk!J$35</f>
        <v>0</v>
      </c>
      <c r="M2669" s="50" t="n">
        <f aca="false">FilterOPk!K$35</f>
        <v>0</v>
      </c>
      <c r="N2669" s="50" t="n">
        <f aca="false">FilterOPk!L$35</f>
        <v>0</v>
      </c>
      <c r="O2669" s="50" t="n">
        <f aca="false">FilterOPk!M$35</f>
        <v>0</v>
      </c>
      <c r="P2669" s="50" t="n">
        <f aca="false">FilterOPk!N$35</f>
        <v>0</v>
      </c>
      <c r="Q2669" s="51" t="n">
        <f aca="false">FilterOPk!O$35</f>
        <v>0</v>
      </c>
    </row>
    <row r="2670" customFormat="false" ht="12.75" hidden="false" customHeight="false" outlineLevel="0" collapsed="false">
      <c r="B2670" s="85" t="str">
        <f aca="false">FilterOPk!A$36</f>
        <v>Rogers Herndon</v>
      </c>
      <c r="C2670" s="13" t="n">
        <f aca="false">C2669+1</f>
        <v>2669</v>
      </c>
      <c r="D2670" s="50" t="n">
        <f aca="false">FilterOPk!B$36</f>
        <v>0</v>
      </c>
      <c r="E2670" s="50" t="n">
        <f aca="false">FilterOPk!C$36</f>
        <v>0</v>
      </c>
      <c r="F2670" s="50" t="n">
        <f aca="false">FilterOPk!D$36</f>
        <v>0</v>
      </c>
      <c r="G2670" s="50" t="n">
        <f aca="false">FilterOPk!E$36</f>
        <v>0</v>
      </c>
      <c r="H2670" s="50" t="n">
        <f aca="false">FilterOPk!F$36</f>
        <v>0</v>
      </c>
      <c r="I2670" s="50" t="n">
        <f aca="false">FilterOPk!G$36</f>
        <v>0</v>
      </c>
      <c r="J2670" s="50" t="n">
        <f aca="false">FilterOPk!H$36</f>
        <v>0</v>
      </c>
      <c r="K2670" s="50" t="n">
        <f aca="false">FilterOPk!I$36</f>
        <v>0</v>
      </c>
      <c r="L2670" s="50" t="n">
        <f aca="false">FilterOPk!J$36</f>
        <v>0</v>
      </c>
      <c r="M2670" s="50" t="n">
        <f aca="false">FilterOPk!K$36</f>
        <v>0</v>
      </c>
      <c r="N2670" s="50" t="n">
        <f aca="false">FilterOPk!L$36</f>
        <v>0</v>
      </c>
      <c r="O2670" s="50" t="n">
        <f aca="false">FilterOPk!M$36</f>
        <v>0</v>
      </c>
      <c r="P2670" s="50" t="n">
        <f aca="false">FilterOPk!N$36</f>
        <v>0</v>
      </c>
      <c r="Q2670" s="51" t="n">
        <f aca="false">FilterOPk!O$36</f>
        <v>0</v>
      </c>
    </row>
    <row r="2671" customFormat="false" ht="12.75" hidden="false" customHeight="false" outlineLevel="0" collapsed="false">
      <c r="B2671" s="85" t="str">
        <f aca="false">FilterOPk!A$37</f>
        <v>Dana Davis</v>
      </c>
      <c r="C2671" s="13" t="n">
        <f aca="false">C2670+1</f>
        <v>2670</v>
      </c>
      <c r="D2671" s="50" t="n">
        <f aca="false">FilterOPk!B$37</f>
        <v>0</v>
      </c>
      <c r="E2671" s="50" t="n">
        <f aca="false">FilterOPk!C$37</f>
        <v>0</v>
      </c>
      <c r="F2671" s="50" t="n">
        <f aca="false">FilterOPk!D$37</f>
        <v>0</v>
      </c>
      <c r="G2671" s="50" t="n">
        <f aca="false">FilterOPk!E$37</f>
        <v>0</v>
      </c>
      <c r="H2671" s="50" t="n">
        <f aca="false">FilterOPk!F$37</f>
        <v>0</v>
      </c>
      <c r="I2671" s="50" t="n">
        <f aca="false">FilterOPk!G$37</f>
        <v>0</v>
      </c>
      <c r="J2671" s="50" t="n">
        <f aca="false">FilterOPk!H$37</f>
        <v>0</v>
      </c>
      <c r="K2671" s="50" t="n">
        <f aca="false">FilterOPk!I$37</f>
        <v>0</v>
      </c>
      <c r="L2671" s="50" t="n">
        <f aca="false">FilterOPk!J$37</f>
        <v>0</v>
      </c>
      <c r="M2671" s="50" t="n">
        <f aca="false">FilterOPk!K$37</f>
        <v>0</v>
      </c>
      <c r="N2671" s="50" t="n">
        <f aca="false">FilterOPk!L$37</f>
        <v>0</v>
      </c>
      <c r="O2671" s="50" t="n">
        <f aca="false">FilterOPk!M$37</f>
        <v>0</v>
      </c>
      <c r="P2671" s="50" t="n">
        <f aca="false">FilterOPk!N$37</f>
        <v>0</v>
      </c>
      <c r="Q2671" s="51" t="n">
        <f aca="false">FilterOPk!O$37</f>
        <v>0</v>
      </c>
    </row>
    <row r="2672" customFormat="false" ht="12.75" hidden="false" customHeight="false" outlineLevel="0" collapsed="false">
      <c r="B2672" s="85" t="str">
        <f aca="false">FilterOPk!A$38</f>
        <v>Tom May</v>
      </c>
      <c r="C2672" s="13" t="n">
        <f aca="false">C2671+1</f>
        <v>2671</v>
      </c>
      <c r="D2672" s="50" t="n">
        <f aca="false">FilterOPk!B$38</f>
        <v>0</v>
      </c>
      <c r="E2672" s="50" t="n">
        <f aca="false">FilterOPk!C$38</f>
        <v>0</v>
      </c>
      <c r="F2672" s="50" t="n">
        <f aca="false">FilterOPk!D$38</f>
        <v>0</v>
      </c>
      <c r="G2672" s="50" t="n">
        <f aca="false">FilterOPk!E$38</f>
        <v>0</v>
      </c>
      <c r="H2672" s="50" t="n">
        <f aca="false">FilterOPk!F$38</f>
        <v>0</v>
      </c>
      <c r="I2672" s="50" t="n">
        <f aca="false">FilterOPk!G$38</f>
        <v>0</v>
      </c>
      <c r="J2672" s="50" t="n">
        <f aca="false">FilterOPk!H$38</f>
        <v>0</v>
      </c>
      <c r="K2672" s="50" t="n">
        <f aca="false">FilterOPk!I$38</f>
        <v>0</v>
      </c>
      <c r="L2672" s="50" t="n">
        <f aca="false">FilterOPk!J$38</f>
        <v>0</v>
      </c>
      <c r="M2672" s="50" t="n">
        <f aca="false">FilterOPk!K$38</f>
        <v>0</v>
      </c>
      <c r="N2672" s="50" t="n">
        <f aca="false">FilterOPk!L$38</f>
        <v>0</v>
      </c>
      <c r="O2672" s="50" t="n">
        <f aca="false">FilterOPk!M$38</f>
        <v>0</v>
      </c>
      <c r="P2672" s="50" t="n">
        <f aca="false">FilterOPk!N$38</f>
        <v>0</v>
      </c>
      <c r="Q2672" s="51" t="n">
        <f aca="false">FilterOPk!O$38</f>
        <v>0</v>
      </c>
    </row>
    <row r="2673" customFormat="false" ht="12.75" hidden="false" customHeight="false" outlineLevel="0" collapsed="false">
      <c r="B2673" s="85" t="str">
        <f aca="false">FilterOPk!A$39</f>
        <v>Clint Dean</v>
      </c>
      <c r="C2673" s="13" t="n">
        <f aca="false">C2672+1</f>
        <v>2672</v>
      </c>
      <c r="D2673" s="50" t="n">
        <f aca="false">FilterOPk!B$39</f>
        <v>0</v>
      </c>
      <c r="E2673" s="50" t="n">
        <f aca="false">FilterOPk!C$39</f>
        <v>0</v>
      </c>
      <c r="F2673" s="50" t="n">
        <f aca="false">FilterOPk!D$39</f>
        <v>0</v>
      </c>
      <c r="G2673" s="50" t="n">
        <f aca="false">FilterOPk!E$39</f>
        <v>0</v>
      </c>
      <c r="H2673" s="50" t="n">
        <f aca="false">FilterOPk!F$39</f>
        <v>0</v>
      </c>
      <c r="I2673" s="50" t="n">
        <f aca="false">FilterOPk!G$39</f>
        <v>0</v>
      </c>
      <c r="J2673" s="50" t="n">
        <f aca="false">FilterOPk!H$39</f>
        <v>0</v>
      </c>
      <c r="K2673" s="50" t="n">
        <f aca="false">FilterOPk!I$39</f>
        <v>0</v>
      </c>
      <c r="L2673" s="50" t="n">
        <f aca="false">FilterOPk!J$39</f>
        <v>0</v>
      </c>
      <c r="M2673" s="50" t="n">
        <f aca="false">FilterOPk!K$39</f>
        <v>0</v>
      </c>
      <c r="N2673" s="50" t="n">
        <f aca="false">FilterOPk!L$39</f>
        <v>0</v>
      </c>
      <c r="O2673" s="50" t="n">
        <f aca="false">FilterOPk!M$39</f>
        <v>0</v>
      </c>
      <c r="P2673" s="50" t="n">
        <f aca="false">FilterOPk!N$39</f>
        <v>0</v>
      </c>
      <c r="Q2673" s="51" t="n">
        <f aca="false">FilterOPk!O$39</f>
        <v>0</v>
      </c>
    </row>
    <row r="2674" customFormat="false" ht="12.75" hidden="false" customHeight="false" outlineLevel="0" collapsed="false">
      <c r="B2674" s="85" t="str">
        <f aca="false">FilterOPk!A$40</f>
        <v>Rob Benson</v>
      </c>
      <c r="C2674" s="13" t="n">
        <f aca="false">C2673+1</f>
        <v>2673</v>
      </c>
      <c r="D2674" s="50" t="n">
        <f aca="false">FilterOPk!B$40</f>
        <v>0</v>
      </c>
      <c r="E2674" s="50" t="n">
        <f aca="false">FilterOPk!C$40</f>
        <v>0</v>
      </c>
      <c r="F2674" s="50" t="n">
        <f aca="false">FilterOPk!D$40</f>
        <v>0</v>
      </c>
      <c r="G2674" s="50" t="n">
        <f aca="false">FilterOPk!E$40</f>
        <v>0</v>
      </c>
      <c r="H2674" s="50" t="n">
        <f aca="false">FilterOPk!F$40</f>
        <v>0</v>
      </c>
      <c r="I2674" s="50" t="n">
        <f aca="false">FilterOPk!G$40</f>
        <v>0</v>
      </c>
      <c r="J2674" s="50" t="n">
        <f aca="false">FilterOPk!H$40</f>
        <v>0</v>
      </c>
      <c r="K2674" s="50" t="n">
        <f aca="false">FilterOPk!I$40</f>
        <v>0</v>
      </c>
      <c r="L2674" s="50" t="n">
        <f aca="false">FilterOPk!J$40</f>
        <v>0</v>
      </c>
      <c r="M2674" s="50" t="n">
        <f aca="false">FilterOPk!K$40</f>
        <v>0</v>
      </c>
      <c r="N2674" s="50" t="n">
        <f aca="false">FilterOPk!L$40</f>
        <v>0</v>
      </c>
      <c r="O2674" s="50" t="n">
        <f aca="false">FilterOPk!M$40</f>
        <v>0</v>
      </c>
      <c r="P2674" s="50" t="n">
        <f aca="false">FilterOPk!N$40</f>
        <v>0</v>
      </c>
      <c r="Q2674" s="51" t="n">
        <f aca="false">FilterOPk!O$40</f>
        <v>0</v>
      </c>
    </row>
    <row r="2675" customFormat="false" ht="12.75" hidden="false" customHeight="false" outlineLevel="0" collapsed="false">
      <c r="B2675" s="85" t="str">
        <f aca="false">FilterOPk!A$41</f>
        <v>Matt Lorenz</v>
      </c>
      <c r="C2675" s="13" t="n">
        <f aca="false">C2674+1</f>
        <v>2674</v>
      </c>
      <c r="D2675" s="50" t="n">
        <f aca="false">FilterOPk!B$41</f>
        <v>0</v>
      </c>
      <c r="E2675" s="50" t="n">
        <f aca="false">FilterOPk!C$41</f>
        <v>0</v>
      </c>
      <c r="F2675" s="50" t="n">
        <f aca="false">FilterOPk!D$41</f>
        <v>0</v>
      </c>
      <c r="G2675" s="50" t="n">
        <f aca="false">FilterOPk!E$41</f>
        <v>0</v>
      </c>
      <c r="H2675" s="50" t="n">
        <f aca="false">FilterOPk!F$41</f>
        <v>0</v>
      </c>
      <c r="I2675" s="50" t="n">
        <f aca="false">FilterOPk!G$41</f>
        <v>0</v>
      </c>
      <c r="J2675" s="50" t="n">
        <f aca="false">FilterOPk!H$41</f>
        <v>0</v>
      </c>
      <c r="K2675" s="50" t="n">
        <f aca="false">FilterOPk!I$41</f>
        <v>0</v>
      </c>
      <c r="L2675" s="50" t="n">
        <f aca="false">FilterOPk!J$41</f>
        <v>0</v>
      </c>
      <c r="M2675" s="50" t="n">
        <f aca="false">FilterOPk!K$41</f>
        <v>0</v>
      </c>
      <c r="N2675" s="50" t="n">
        <f aca="false">FilterOPk!L$41</f>
        <v>0</v>
      </c>
      <c r="O2675" s="50" t="n">
        <f aca="false">FilterOPk!M$41</f>
        <v>0</v>
      </c>
      <c r="P2675" s="50" t="n">
        <f aca="false">FilterOPk!N$41</f>
        <v>0</v>
      </c>
      <c r="Q2675" s="51" t="n">
        <f aca="false">FilterOPk!O$41</f>
        <v>0</v>
      </c>
    </row>
    <row r="2676" customFormat="false" ht="12.75" hidden="false" customHeight="false" outlineLevel="0" collapsed="false">
      <c r="B2676" s="85" t="str">
        <f aca="false">FilterOPk!A$42</f>
        <v>John Forney</v>
      </c>
      <c r="C2676" s="13" t="n">
        <f aca="false">C2675+1</f>
        <v>2675</v>
      </c>
      <c r="D2676" s="50" t="n">
        <f aca="false">FilterOPk!B$42</f>
        <v>0</v>
      </c>
      <c r="E2676" s="50" t="n">
        <f aca="false">FilterOPk!C$42</f>
        <v>0</v>
      </c>
      <c r="F2676" s="50" t="n">
        <f aca="false">FilterOPk!D$42</f>
        <v>0</v>
      </c>
      <c r="G2676" s="50" t="n">
        <f aca="false">FilterOPk!E$42</f>
        <v>0</v>
      </c>
      <c r="H2676" s="50" t="n">
        <f aca="false">FilterOPk!F$42</f>
        <v>0</v>
      </c>
      <c r="I2676" s="50" t="n">
        <f aca="false">FilterOPk!G$42</f>
        <v>0</v>
      </c>
      <c r="J2676" s="50" t="n">
        <f aca="false">FilterOPk!H$42</f>
        <v>0</v>
      </c>
      <c r="K2676" s="50" t="n">
        <f aca="false">FilterOPk!I$42</f>
        <v>0</v>
      </c>
      <c r="L2676" s="50" t="n">
        <f aca="false">FilterOPk!J$42</f>
        <v>0</v>
      </c>
      <c r="M2676" s="50" t="n">
        <f aca="false">FilterOPk!K$42</f>
        <v>0</v>
      </c>
      <c r="N2676" s="50" t="n">
        <f aca="false">FilterOPk!L$42</f>
        <v>0</v>
      </c>
      <c r="O2676" s="50" t="n">
        <f aca="false">FilterOPk!M$42</f>
        <v>0</v>
      </c>
      <c r="P2676" s="50" t="n">
        <f aca="false">FilterOPk!N$42</f>
        <v>0</v>
      </c>
      <c r="Q2676" s="51" t="n">
        <f aca="false">FilterOPk!O$42</f>
        <v>0</v>
      </c>
    </row>
    <row r="2677" customFormat="false" ht="12.75" hidden="false" customHeight="false" outlineLevel="0" collapsed="false">
      <c r="B2677" s="85" t="str">
        <f aca="false">FilterOPk!A$43</f>
        <v>Mike Carson</v>
      </c>
      <c r="C2677" s="13" t="n">
        <f aca="false">C2676+1</f>
        <v>2676</v>
      </c>
      <c r="D2677" s="50" t="n">
        <f aca="false">FilterOPk!B$43</f>
        <v>0</v>
      </c>
      <c r="E2677" s="50" t="n">
        <f aca="false">FilterOPk!C$43</f>
        <v>0</v>
      </c>
      <c r="F2677" s="50" t="n">
        <f aca="false">FilterOPk!D$43</f>
        <v>0</v>
      </c>
      <c r="G2677" s="50" t="n">
        <f aca="false">FilterOPk!E$43</f>
        <v>0</v>
      </c>
      <c r="H2677" s="50" t="n">
        <f aca="false">FilterOPk!F$43</f>
        <v>0</v>
      </c>
      <c r="I2677" s="50" t="n">
        <f aca="false">FilterOPk!G$43</f>
        <v>0</v>
      </c>
      <c r="J2677" s="50" t="n">
        <f aca="false">FilterOPk!H$43</f>
        <v>0</v>
      </c>
      <c r="K2677" s="50" t="n">
        <f aca="false">FilterOPk!I$43</f>
        <v>0</v>
      </c>
      <c r="L2677" s="50" t="n">
        <f aca="false">FilterOPk!J$43</f>
        <v>0</v>
      </c>
      <c r="M2677" s="50" t="n">
        <f aca="false">FilterOPk!K$43</f>
        <v>0</v>
      </c>
      <c r="N2677" s="50" t="n">
        <f aca="false">FilterOPk!L$43</f>
        <v>0</v>
      </c>
      <c r="O2677" s="50" t="n">
        <f aca="false">FilterOPk!M$43</f>
        <v>0</v>
      </c>
      <c r="P2677" s="50" t="n">
        <f aca="false">FilterOPk!N$43</f>
        <v>0</v>
      </c>
      <c r="Q2677" s="51" t="n">
        <f aca="false">FilterOPk!O$43</f>
        <v>0</v>
      </c>
    </row>
    <row r="2678" customFormat="false" ht="12.75" hidden="false" customHeight="false" outlineLevel="0" collapsed="false">
      <c r="B2678" s="85" t="str">
        <f aca="false">FilterOPk!A$44</f>
        <v>Chris Dorland</v>
      </c>
      <c r="C2678" s="13" t="n">
        <f aca="false">C2677+1</f>
        <v>2677</v>
      </c>
      <c r="D2678" s="50" t="n">
        <f aca="false">FilterOPk!B$44</f>
        <v>0</v>
      </c>
      <c r="E2678" s="50" t="n">
        <f aca="false">FilterOPk!C$44</f>
        <v>0</v>
      </c>
      <c r="F2678" s="50" t="n">
        <f aca="false">FilterOPk!D$44</f>
        <v>0</v>
      </c>
      <c r="G2678" s="50" t="n">
        <f aca="false">FilterOPk!E$44</f>
        <v>0</v>
      </c>
      <c r="H2678" s="50" t="n">
        <f aca="false">FilterOPk!F$44</f>
        <v>0</v>
      </c>
      <c r="I2678" s="50" t="n">
        <f aca="false">FilterOPk!G$44</f>
        <v>0</v>
      </c>
      <c r="J2678" s="50" t="n">
        <f aca="false">FilterOPk!H$44</f>
        <v>0</v>
      </c>
      <c r="K2678" s="50" t="n">
        <f aca="false">FilterOPk!I$44</f>
        <v>0</v>
      </c>
      <c r="L2678" s="50" t="n">
        <f aca="false">FilterOPk!J$44</f>
        <v>0</v>
      </c>
      <c r="M2678" s="50" t="n">
        <f aca="false">FilterOPk!K$44</f>
        <v>0</v>
      </c>
      <c r="N2678" s="50" t="n">
        <f aca="false">FilterOPk!L$44</f>
        <v>0</v>
      </c>
      <c r="O2678" s="50" t="n">
        <f aca="false">FilterOPk!M$44</f>
        <v>0</v>
      </c>
      <c r="P2678" s="50" t="n">
        <f aca="false">FilterOPk!N$44</f>
        <v>0</v>
      </c>
      <c r="Q2678" s="51" t="n">
        <f aca="false">FilterOPk!O$44</f>
        <v>0</v>
      </c>
    </row>
    <row r="2679" customFormat="false" ht="12.75" hidden="false" customHeight="false" outlineLevel="0" collapsed="false">
      <c r="B2679" s="85" t="str">
        <f aca="false">FilterOPk!A$45</f>
        <v>Jeff King</v>
      </c>
      <c r="C2679" s="13" t="n">
        <f aca="false">C2678+1</f>
        <v>2678</v>
      </c>
      <c r="D2679" s="50" t="n">
        <f aca="false">FilterOPk!B$45</f>
        <v>0</v>
      </c>
      <c r="E2679" s="50" t="n">
        <f aca="false">FilterOPk!C$45</f>
        <v>0</v>
      </c>
      <c r="F2679" s="50" t="n">
        <f aca="false">FilterOPk!D$45</f>
        <v>0</v>
      </c>
      <c r="G2679" s="50" t="n">
        <f aca="false">FilterOPk!E$45</f>
        <v>0</v>
      </c>
      <c r="H2679" s="50" t="n">
        <f aca="false">FilterOPk!F$45</f>
        <v>0</v>
      </c>
      <c r="I2679" s="50" t="n">
        <f aca="false">FilterOPk!G$45</f>
        <v>0</v>
      </c>
      <c r="J2679" s="50" t="n">
        <f aca="false">FilterOPk!H$45</f>
        <v>0</v>
      </c>
      <c r="K2679" s="50" t="n">
        <f aca="false">FilterOPk!I$45</f>
        <v>0</v>
      </c>
      <c r="L2679" s="50" t="n">
        <f aca="false">FilterOPk!J$45</f>
        <v>0</v>
      </c>
      <c r="M2679" s="50" t="n">
        <f aca="false">FilterOPk!K$45</f>
        <v>0</v>
      </c>
      <c r="N2679" s="50" t="n">
        <f aca="false">FilterOPk!L$45</f>
        <v>0</v>
      </c>
      <c r="O2679" s="50" t="n">
        <f aca="false">FilterOPk!M$45</f>
        <v>0</v>
      </c>
      <c r="P2679" s="50" t="n">
        <f aca="false">FilterOPk!N$45</f>
        <v>0</v>
      </c>
      <c r="Q2679" s="51" t="n">
        <f aca="false">FilterOPk!O$45</f>
        <v>0</v>
      </c>
    </row>
    <row r="2680" customFormat="false" ht="12.75" hidden="false" customHeight="false" outlineLevel="0" collapsed="false">
      <c r="B2680" s="85" t="n">
        <f aca="false">FilterOPk!A$46</f>
        <v>0</v>
      </c>
      <c r="C2680" s="13" t="n">
        <f aca="false">C2679+1</f>
        <v>2679</v>
      </c>
      <c r="D2680" s="50" t="n">
        <f aca="false">FilterOPk!B$46</f>
        <v>0</v>
      </c>
      <c r="E2680" s="50" t="n">
        <f aca="false">FilterOPk!C$46</f>
        <v>0</v>
      </c>
      <c r="F2680" s="50" t="n">
        <f aca="false">FilterOPk!D$46</f>
        <v>0</v>
      </c>
      <c r="G2680" s="50" t="n">
        <f aca="false">FilterOPk!E$46</f>
        <v>0</v>
      </c>
      <c r="H2680" s="50" t="n">
        <f aca="false">FilterOPk!F$46</f>
        <v>0</v>
      </c>
      <c r="I2680" s="50" t="n">
        <f aca="false">FilterOPk!G$46</f>
        <v>0</v>
      </c>
      <c r="J2680" s="50" t="n">
        <f aca="false">FilterOPk!H$46</f>
        <v>0</v>
      </c>
      <c r="K2680" s="50" t="n">
        <f aca="false">FilterOPk!I$46</f>
        <v>0</v>
      </c>
      <c r="L2680" s="50" t="n">
        <f aca="false">FilterOPk!J$46</f>
        <v>0</v>
      </c>
      <c r="M2680" s="50" t="n">
        <f aca="false">FilterOPk!K$46</f>
        <v>0</v>
      </c>
      <c r="N2680" s="50" t="n">
        <f aca="false">FilterOPk!L$46</f>
        <v>0</v>
      </c>
      <c r="O2680" s="50" t="n">
        <f aca="false">FilterOPk!M$46</f>
        <v>0</v>
      </c>
      <c r="P2680" s="50" t="n">
        <f aca="false">FilterOPk!N$46</f>
        <v>0</v>
      </c>
      <c r="Q2680" s="51" t="n">
        <f aca="false">FilterOPk!O$46</f>
        <v>0</v>
      </c>
    </row>
    <row r="2681" customFormat="false" ht="12.75" hidden="false" customHeight="false" outlineLevel="0" collapsed="false">
      <c r="B2681" s="87" t="n">
        <f aca="false">FilterOPk!A$47</f>
        <v>0</v>
      </c>
      <c r="C2681" s="64" t="n">
        <f aca="false">C2680+1</f>
        <v>2680</v>
      </c>
      <c r="D2681" s="54" t="n">
        <f aca="false">FilterOPk!B$47</f>
        <v>0</v>
      </c>
      <c r="E2681" s="54" t="n">
        <f aca="false">FilterOPk!C$47</f>
        <v>0</v>
      </c>
      <c r="F2681" s="54" t="n">
        <f aca="false">FilterOPk!D$47</f>
        <v>0</v>
      </c>
      <c r="G2681" s="54" t="n">
        <f aca="false">FilterOPk!E$47</f>
        <v>0</v>
      </c>
      <c r="H2681" s="54" t="n">
        <f aca="false">FilterOPk!F$47</f>
        <v>0</v>
      </c>
      <c r="I2681" s="54" t="n">
        <f aca="false">FilterOPk!G$47</f>
        <v>0</v>
      </c>
      <c r="J2681" s="54" t="n">
        <f aca="false">FilterOPk!H$47</f>
        <v>0</v>
      </c>
      <c r="K2681" s="54" t="n">
        <f aca="false">FilterOPk!I$47</f>
        <v>0</v>
      </c>
      <c r="L2681" s="54" t="n">
        <f aca="false">FilterOPk!J$47</f>
        <v>0</v>
      </c>
      <c r="M2681" s="54" t="n">
        <f aca="false">FilterOPk!K$47</f>
        <v>0</v>
      </c>
      <c r="N2681" s="54" t="n">
        <f aca="false">FilterOPk!L$47</f>
        <v>0</v>
      </c>
      <c r="O2681" s="54" t="n">
        <f aca="false">FilterOPk!M$47</f>
        <v>0</v>
      </c>
      <c r="P2681" s="54" t="n">
        <f aca="false">FilterOPk!N$47</f>
        <v>0</v>
      </c>
      <c r="Q2681" s="55" t="n">
        <f aca="false">FilterOPk!O$47</f>
        <v>0</v>
      </c>
    </row>
    <row r="2682" customFormat="false" ht="12.75" hidden="false" customHeight="false" outlineLevel="0" collapsed="false">
      <c r="A2682" s="0" t="n">
        <f aca="false">A2642+1</f>
        <v>68</v>
      </c>
      <c r="B2682" s="57" t="n">
        <f aca="false">FilterOPk!D$1</f>
        <v>36907</v>
      </c>
      <c r="C2682" s="58" t="n">
        <f aca="false">C2681+1</f>
        <v>2681</v>
      </c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83"/>
    </row>
    <row r="2683" customFormat="false" ht="12.75" hidden="false" customHeight="false" outlineLevel="0" collapsed="false">
      <c r="B2683" s="61"/>
      <c r="C2683" s="13" t="n">
        <f aca="false">C2682+1</f>
        <v>2682</v>
      </c>
      <c r="D2683" s="13"/>
      <c r="E2683" s="21" t="s">
        <v>5</v>
      </c>
      <c r="F2683" s="21" t="s">
        <v>6</v>
      </c>
      <c r="G2683" s="21" t="s">
        <v>7</v>
      </c>
      <c r="H2683" s="21" t="s">
        <v>8</v>
      </c>
      <c r="I2683" s="21" t="s">
        <v>9</v>
      </c>
      <c r="J2683" s="21" t="s">
        <v>10</v>
      </c>
      <c r="K2683" s="21" t="s">
        <v>11</v>
      </c>
      <c r="L2683" s="21" t="s">
        <v>12</v>
      </c>
      <c r="M2683" s="21" t="s">
        <v>13</v>
      </c>
      <c r="N2683" s="21" t="s">
        <v>14</v>
      </c>
      <c r="O2683" s="21" t="n">
        <v>2002</v>
      </c>
      <c r="P2683" s="21" t="s">
        <v>15</v>
      </c>
      <c r="Q2683" s="84" t="s">
        <v>16</v>
      </c>
    </row>
    <row r="2684" customFormat="false" ht="12.75" hidden="false" customHeight="false" outlineLevel="0" collapsed="false">
      <c r="B2684" s="85" t="str">
        <f aca="false">FilterOPk!A$9</f>
        <v>Power positions</v>
      </c>
      <c r="C2684" s="13" t="n">
        <f aca="false">C2683+1</f>
        <v>2683</v>
      </c>
      <c r="D2684" s="13" t="s">
        <v>4</v>
      </c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86"/>
    </row>
    <row r="2685" customFormat="false" ht="12.75" hidden="false" customHeight="false" outlineLevel="0" collapsed="false">
      <c r="B2685" s="85" t="str">
        <f aca="false">FilterOPk!A$10</f>
        <v>East Position</v>
      </c>
      <c r="C2685" s="13" t="n">
        <f aca="false">C2684+1</f>
        <v>2684</v>
      </c>
      <c r="D2685" s="50" t="n">
        <f aca="false">FilterOPk!B$10</f>
        <v>34784396.7946123</v>
      </c>
      <c r="E2685" s="50" t="n">
        <f aca="false">FilterOPk!C$10</f>
        <v>139428.68</v>
      </c>
      <c r="F2685" s="50" t="n">
        <f aca="false">FilterOPk!D$10</f>
        <v>244540.42</v>
      </c>
      <c r="G2685" s="50" t="n">
        <f aca="false">FilterOPk!E$10</f>
        <v>352018.99</v>
      </c>
      <c r="H2685" s="50" t="n">
        <f aca="false">FilterOPk!F$10</f>
        <v>454047.41</v>
      </c>
      <c r="I2685" s="50" t="n">
        <f aca="false">FilterOPk!G$10</f>
        <v>460700.87</v>
      </c>
      <c r="J2685" s="50" t="n">
        <f aca="false">FilterOPk!H$10</f>
        <v>371715.26</v>
      </c>
      <c r="K2685" s="50" t="n">
        <f aca="false">FilterOPk!I$10</f>
        <v>743238.67</v>
      </c>
      <c r="L2685" s="50" t="n">
        <f aca="false">FilterOPk!J$10</f>
        <v>433572.73</v>
      </c>
      <c r="M2685" s="50" t="n">
        <f aca="false">FilterOPk!K$10</f>
        <v>1264075.99</v>
      </c>
      <c r="N2685" s="50" t="n">
        <f aca="false">FilterOPk!L$10</f>
        <v>4463339.02</v>
      </c>
      <c r="O2685" s="50" t="n">
        <f aca="false">FilterOPk!M$10</f>
        <v>-232298.41</v>
      </c>
      <c r="P2685" s="50" t="n">
        <f aca="false">FilterOPk!N$10</f>
        <v>1174384.84</v>
      </c>
      <c r="Q2685" s="51" t="n">
        <f aca="false">FilterOPk!O$10</f>
        <v>5405425.45</v>
      </c>
    </row>
    <row r="2686" customFormat="false" ht="12.75" hidden="false" customHeight="false" outlineLevel="0" collapsed="false">
      <c r="B2686" s="85" t="str">
        <f aca="false">FilterOPk!A$11</f>
        <v>East Power Mgmt</v>
      </c>
      <c r="C2686" s="13" t="n">
        <f aca="false">C2685+1</f>
        <v>2685</v>
      </c>
      <c r="D2686" s="50" t="n">
        <f aca="false">FilterOPk!B$11</f>
        <v>7547347.04451418</v>
      </c>
      <c r="E2686" s="50" t="n">
        <f aca="false">FilterOPk!C$11</f>
        <v>0</v>
      </c>
      <c r="F2686" s="50" t="n">
        <f aca="false">FilterOPk!D$11</f>
        <v>0</v>
      </c>
      <c r="G2686" s="50" t="n">
        <f aca="false">FilterOPk!E$11</f>
        <v>0</v>
      </c>
      <c r="H2686" s="50" t="n">
        <f aca="false">FilterOPk!F$11</f>
        <v>0</v>
      </c>
      <c r="I2686" s="50" t="n">
        <f aca="false">FilterOPk!G$11</f>
        <v>0</v>
      </c>
      <c r="J2686" s="50" t="n">
        <f aca="false">FilterOPk!H$11</f>
        <v>0</v>
      </c>
      <c r="K2686" s="50" t="n">
        <f aca="false">FilterOPk!I$11</f>
        <v>0</v>
      </c>
      <c r="L2686" s="50" t="n">
        <f aca="false">FilterOPk!J$11</f>
        <v>0</v>
      </c>
      <c r="M2686" s="50" t="n">
        <f aca="false">FilterOPk!K$11</f>
        <v>0</v>
      </c>
      <c r="N2686" s="50" t="n">
        <f aca="false">FilterOPk!L$11</f>
        <v>0</v>
      </c>
      <c r="O2686" s="50" t="n">
        <f aca="false">FilterOPk!M$11</f>
        <v>0</v>
      </c>
      <c r="P2686" s="50" t="n">
        <f aca="false">FilterOPk!N$11</f>
        <v>0</v>
      </c>
      <c r="Q2686" s="51" t="n">
        <f aca="false">FilterOPk!O$11</f>
        <v>0</v>
      </c>
    </row>
    <row r="2687" customFormat="false" ht="12.75" hidden="false" customHeight="false" outlineLevel="0" collapsed="false">
      <c r="B2687" s="85" t="str">
        <f aca="false">FilterOPk!A$12</f>
        <v>Long Term Options</v>
      </c>
      <c r="C2687" s="13" t="n">
        <f aca="false">C2686+1</f>
        <v>2686</v>
      </c>
      <c r="D2687" s="50" t="n">
        <f aca="false">FilterOPk!B$12</f>
        <v>0</v>
      </c>
      <c r="E2687" s="50" t="n">
        <f aca="false">FilterOPk!C$12</f>
        <v>0</v>
      </c>
      <c r="F2687" s="50" t="n">
        <f aca="false">FilterOPk!D$12</f>
        <v>0</v>
      </c>
      <c r="G2687" s="50" t="n">
        <f aca="false">FilterOPk!E$12</f>
        <v>0</v>
      </c>
      <c r="H2687" s="50" t="n">
        <f aca="false">FilterOPk!F$12</f>
        <v>0</v>
      </c>
      <c r="I2687" s="50" t="n">
        <f aca="false">FilterOPk!G$12</f>
        <v>0</v>
      </c>
      <c r="J2687" s="50" t="n">
        <f aca="false">FilterOPk!H$12</f>
        <v>0</v>
      </c>
      <c r="K2687" s="50" t="n">
        <f aca="false">FilterOPk!I$12</f>
        <v>0</v>
      </c>
      <c r="L2687" s="50" t="n">
        <f aca="false">FilterOPk!J$12</f>
        <v>0</v>
      </c>
      <c r="M2687" s="50" t="n">
        <f aca="false">FilterOPk!K$12</f>
        <v>0</v>
      </c>
      <c r="N2687" s="50" t="n">
        <f aca="false">FilterOPk!L$12</f>
        <v>0</v>
      </c>
      <c r="O2687" s="50" t="n">
        <f aca="false">FilterOPk!M$12</f>
        <v>0</v>
      </c>
      <c r="P2687" s="50" t="n">
        <f aca="false">FilterOPk!N$12</f>
        <v>0</v>
      </c>
      <c r="Q2687" s="51" t="n">
        <f aca="false">FilterOPk!O$12</f>
        <v>0</v>
      </c>
    </row>
    <row r="2688" customFormat="false" ht="12.75" hidden="false" customHeight="false" outlineLevel="0" collapsed="false">
      <c r="B2688" s="85" t="str">
        <f aca="false">FilterOPk!A$13</f>
        <v>LT-MIDWEST</v>
      </c>
      <c r="C2688" s="13" t="n">
        <f aca="false">C2687+1</f>
        <v>2687</v>
      </c>
      <c r="D2688" s="50" t="n">
        <f aca="false">FilterOPk!B$13</f>
        <v>7151089.47366245</v>
      </c>
      <c r="E2688" s="50" t="n">
        <f aca="false">FilterOPk!C$13</f>
        <v>36317.39</v>
      </c>
      <c r="F2688" s="50" t="n">
        <f aca="false">FilterOPk!D$13</f>
        <v>95142.77</v>
      </c>
      <c r="G2688" s="50" t="n">
        <f aca="false">FilterOPk!E$13</f>
        <v>106523.31</v>
      </c>
      <c r="H2688" s="50" t="n">
        <f aca="false">FilterOPk!F$13</f>
        <v>103615.07</v>
      </c>
      <c r="I2688" s="50" t="n">
        <f aca="false">FilterOPk!G$13</f>
        <v>106049.09</v>
      </c>
      <c r="J2688" s="50" t="n">
        <f aca="false">FilterOPk!H$13</f>
        <v>78310</v>
      </c>
      <c r="K2688" s="50" t="n">
        <f aca="false">FilterOPk!I$13</f>
        <v>160210.16</v>
      </c>
      <c r="L2688" s="50" t="n">
        <f aca="false">FilterOPk!J$13</f>
        <v>108136.49</v>
      </c>
      <c r="M2688" s="50" t="n">
        <f aca="false">FilterOPk!K$13</f>
        <v>312653.19</v>
      </c>
      <c r="N2688" s="50" t="n">
        <f aca="false">FilterOPk!L$13</f>
        <v>1106957.47</v>
      </c>
      <c r="O2688" s="50" t="n">
        <f aca="false">FilterOPk!M$13</f>
        <v>-124610.37</v>
      </c>
      <c r="P2688" s="50" t="n">
        <f aca="false">FilterOPk!N$13</f>
        <v>893459.31</v>
      </c>
      <c r="Q2688" s="51" t="n">
        <f aca="false">FilterOPk!O$13</f>
        <v>1875806.41</v>
      </c>
    </row>
    <row r="2689" customFormat="false" ht="12.75" hidden="false" customHeight="false" outlineLevel="0" collapsed="false">
      <c r="B2689" s="85" t="str">
        <f aca="false">FilterOPk!A$14</f>
        <v>ST-ECAR</v>
      </c>
      <c r="C2689" s="13" t="n">
        <f aca="false">C2688+1</f>
        <v>2688</v>
      </c>
      <c r="D2689" s="50" t="n">
        <f aca="false">FilterOPk!B$14</f>
        <v>238101.441960815</v>
      </c>
      <c r="E2689" s="50" t="n">
        <f aca="false">FilterOPk!C$14</f>
        <v>0</v>
      </c>
      <c r="F2689" s="50" t="n">
        <f aca="false">FilterOPk!D$14</f>
        <v>0</v>
      </c>
      <c r="G2689" s="50" t="n">
        <f aca="false">FilterOPk!E$14</f>
        <v>0</v>
      </c>
      <c r="H2689" s="50" t="n">
        <f aca="false">FilterOPk!F$14</f>
        <v>0</v>
      </c>
      <c r="I2689" s="50" t="n">
        <f aca="false">FilterOPk!G$14</f>
        <v>0</v>
      </c>
      <c r="J2689" s="50" t="n">
        <f aca="false">FilterOPk!H$14</f>
        <v>0</v>
      </c>
      <c r="K2689" s="50" t="n">
        <f aca="false">FilterOPk!I$14</f>
        <v>0</v>
      </c>
      <c r="L2689" s="50" t="n">
        <f aca="false">FilterOPk!J$14</f>
        <v>0</v>
      </c>
      <c r="M2689" s="50" t="n">
        <f aca="false">FilterOPk!K$14</f>
        <v>0</v>
      </c>
      <c r="N2689" s="50" t="n">
        <f aca="false">FilterOPk!L$14</f>
        <v>0</v>
      </c>
      <c r="O2689" s="50" t="n">
        <f aca="false">FilterOPk!M$14</f>
        <v>0</v>
      </c>
      <c r="P2689" s="50" t="n">
        <f aca="false">FilterOPk!N$14</f>
        <v>0</v>
      </c>
      <c r="Q2689" s="51" t="n">
        <f aca="false">FilterOPk!O$14</f>
        <v>0</v>
      </c>
    </row>
    <row r="2690" customFormat="false" ht="12.75" hidden="false" customHeight="false" outlineLevel="0" collapsed="false">
      <c r="B2690" s="85" t="str">
        <f aca="false">FilterOPk!A$15</f>
        <v>ST- MAPP</v>
      </c>
      <c r="C2690" s="13" t="n">
        <f aca="false">C2689+1</f>
        <v>2689</v>
      </c>
      <c r="D2690" s="50" t="n">
        <f aca="false">FilterOPk!B$15</f>
        <v>254636.614020626</v>
      </c>
      <c r="E2690" s="50" t="n">
        <f aca="false">FilterOPk!C$15</f>
        <v>-1590.85</v>
      </c>
      <c r="F2690" s="50" t="n">
        <f aca="false">FilterOPk!D$15</f>
        <v>-3167.72</v>
      </c>
      <c r="G2690" s="50" t="n">
        <f aca="false">FilterOPk!E$15</f>
        <v>-3546.79</v>
      </c>
      <c r="H2690" s="50" t="n">
        <f aca="false">FilterOPk!F$15</f>
        <v>-3530.89</v>
      </c>
      <c r="I2690" s="50" t="n">
        <f aca="false">FilterOPk!G$15</f>
        <v>0</v>
      </c>
      <c r="J2690" s="50" t="n">
        <f aca="false">FilterOPk!H$15</f>
        <v>0</v>
      </c>
      <c r="K2690" s="50" t="n">
        <f aca="false">FilterOPk!I$15</f>
        <v>0</v>
      </c>
      <c r="L2690" s="50" t="n">
        <f aca="false">FilterOPk!J$15</f>
        <v>0</v>
      </c>
      <c r="M2690" s="50" t="n">
        <f aca="false">FilterOPk!K$15</f>
        <v>0</v>
      </c>
      <c r="N2690" s="50" t="n">
        <f aca="false">FilterOPk!L$15</f>
        <v>-11836.25</v>
      </c>
      <c r="O2690" s="50" t="n">
        <f aca="false">FilterOPk!M$15</f>
        <v>0</v>
      </c>
      <c r="P2690" s="50" t="n">
        <f aca="false">FilterOPk!N$15</f>
        <v>0</v>
      </c>
      <c r="Q2690" s="51" t="n">
        <f aca="false">FilterOPk!O$15</f>
        <v>-11836.25</v>
      </c>
    </row>
    <row r="2691" customFormat="false" ht="12.75" hidden="false" customHeight="false" outlineLevel="0" collapsed="false">
      <c r="B2691" s="85" t="str">
        <f aca="false">FilterOPk!A$16</f>
        <v>ST- MAIN</v>
      </c>
      <c r="C2691" s="13" t="n">
        <f aca="false">C2690+1</f>
        <v>2690</v>
      </c>
      <c r="D2691" s="50" t="n">
        <f aca="false">FilterOPk!B$16</f>
        <v>694293.253349893</v>
      </c>
      <c r="E2691" s="50" t="n">
        <f aca="false">FilterOPk!C$16</f>
        <v>0</v>
      </c>
      <c r="F2691" s="50" t="n">
        <f aca="false">FilterOPk!D$16</f>
        <v>0</v>
      </c>
      <c r="G2691" s="50" t="n">
        <f aca="false">FilterOPk!E$16</f>
        <v>0</v>
      </c>
      <c r="H2691" s="50" t="n">
        <f aca="false">FilterOPk!F$16</f>
        <v>0</v>
      </c>
      <c r="I2691" s="50" t="n">
        <f aca="false">FilterOPk!G$16</f>
        <v>0</v>
      </c>
      <c r="J2691" s="50" t="n">
        <f aca="false">FilterOPk!H$16</f>
        <v>0</v>
      </c>
      <c r="K2691" s="50" t="n">
        <f aca="false">FilterOPk!I$16</f>
        <v>0</v>
      </c>
      <c r="L2691" s="50" t="n">
        <f aca="false">FilterOPk!J$16</f>
        <v>0</v>
      </c>
      <c r="M2691" s="50" t="n">
        <f aca="false">FilterOPk!K$16</f>
        <v>0</v>
      </c>
      <c r="N2691" s="50" t="n">
        <f aca="false">FilterOPk!L$16</f>
        <v>0</v>
      </c>
      <c r="O2691" s="50" t="n">
        <f aca="false">FilterOPk!M$16</f>
        <v>0</v>
      </c>
      <c r="P2691" s="50" t="n">
        <f aca="false">FilterOPk!N$16</f>
        <v>0</v>
      </c>
      <c r="Q2691" s="51" t="n">
        <f aca="false">FilterOPk!O$16</f>
        <v>0</v>
      </c>
    </row>
    <row r="2692" customFormat="false" ht="12.75" hidden="false" customHeight="false" outlineLevel="0" collapsed="false">
      <c r="B2692" s="85" t="str">
        <f aca="false">FilterOPk!A$17</f>
        <v>MW-ANALYST</v>
      </c>
      <c r="C2692" s="13" t="n">
        <f aca="false">C2691+1</f>
        <v>2691</v>
      </c>
      <c r="D2692" s="50" t="n">
        <f aca="false">FilterOPk!B$17</f>
        <v>0</v>
      </c>
      <c r="E2692" s="50" t="n">
        <f aca="false">FilterOPk!C$17</f>
        <v>0</v>
      </c>
      <c r="F2692" s="50" t="n">
        <f aca="false">FilterOPk!D$17</f>
        <v>0</v>
      </c>
      <c r="G2692" s="50" t="n">
        <f aca="false">FilterOPk!E$17</f>
        <v>0</v>
      </c>
      <c r="H2692" s="50" t="n">
        <f aca="false">FilterOPk!F$17</f>
        <v>0</v>
      </c>
      <c r="I2692" s="50" t="n">
        <f aca="false">FilterOPk!G$17</f>
        <v>0</v>
      </c>
      <c r="J2692" s="50" t="n">
        <f aca="false">FilterOPk!H$17</f>
        <v>0</v>
      </c>
      <c r="K2692" s="50" t="n">
        <f aca="false">FilterOPk!I$17</f>
        <v>0</v>
      </c>
      <c r="L2692" s="50" t="n">
        <f aca="false">FilterOPk!J$17</f>
        <v>0</v>
      </c>
      <c r="M2692" s="50" t="n">
        <f aca="false">FilterOPk!K$17</f>
        <v>0</v>
      </c>
      <c r="N2692" s="50" t="n">
        <f aca="false">FilterOPk!L$17</f>
        <v>0</v>
      </c>
      <c r="O2692" s="50" t="n">
        <f aca="false">FilterOPk!M$17</f>
        <v>0</v>
      </c>
      <c r="P2692" s="50" t="n">
        <f aca="false">FilterOPk!N$17</f>
        <v>0</v>
      </c>
      <c r="Q2692" s="51" t="n">
        <f aca="false">FilterOPk!O$17</f>
        <v>0</v>
      </c>
    </row>
    <row r="2693" customFormat="false" ht="12.75" hidden="false" customHeight="false" outlineLevel="0" collapsed="false">
      <c r="B2693" s="85" t="str">
        <f aca="false">FilterOPk!A$18</f>
        <v>LT-NE</v>
      </c>
      <c r="C2693" s="13" t="n">
        <f aca="false">C2692+1</f>
        <v>2692</v>
      </c>
      <c r="D2693" s="50" t="n">
        <f aca="false">FilterOPk!B$18</f>
        <v>6187311.37539291</v>
      </c>
      <c r="E2693" s="50" t="n">
        <f aca="false">FilterOPk!C$18</f>
        <v>38662.79</v>
      </c>
      <c r="F2693" s="50" t="n">
        <f aca="false">FilterOPk!D$18</f>
        <v>89522.8</v>
      </c>
      <c r="G2693" s="50" t="n">
        <f aca="false">FilterOPk!E$18</f>
        <v>158536.19</v>
      </c>
      <c r="H2693" s="50" t="n">
        <f aca="false">FilterOPk!F$18</f>
        <v>261849.24</v>
      </c>
      <c r="I2693" s="50" t="n">
        <f aca="false">FilterOPk!G$18</f>
        <v>291708.83</v>
      </c>
      <c r="J2693" s="50" t="n">
        <f aca="false">FilterOPk!H$18</f>
        <v>228360.42</v>
      </c>
      <c r="K2693" s="50" t="n">
        <f aca="false">FilterOPk!I$18</f>
        <v>445432.42</v>
      </c>
      <c r="L2693" s="50" t="n">
        <f aca="false">FilterOPk!J$18</f>
        <v>266345.8</v>
      </c>
      <c r="M2693" s="50" t="n">
        <f aca="false">FilterOPk!K$18</f>
        <v>801315.09</v>
      </c>
      <c r="N2693" s="50" t="n">
        <f aca="false">FilterOPk!L$18</f>
        <v>2581733.58</v>
      </c>
      <c r="O2693" s="50" t="n">
        <f aca="false">FilterOPk!M$18</f>
        <v>-636932.37</v>
      </c>
      <c r="P2693" s="50" t="n">
        <f aca="false">FilterOPk!N$18</f>
        <v>-2303942.42</v>
      </c>
      <c r="Q2693" s="51" t="n">
        <f aca="false">FilterOPk!O$18</f>
        <v>-359141.210000001</v>
      </c>
    </row>
    <row r="2694" customFormat="false" ht="12.75" hidden="false" customHeight="false" outlineLevel="0" collapsed="false">
      <c r="B2694" s="85" t="str">
        <f aca="false">FilterOPk!A$19</f>
        <v>LT-PJM</v>
      </c>
      <c r="C2694" s="13" t="n">
        <f aca="false">C2693+1</f>
        <v>2693</v>
      </c>
      <c r="D2694" s="50" t="n">
        <f aca="false">FilterOPk!B$19</f>
        <v>1818236.42109565</v>
      </c>
      <c r="E2694" s="50" t="n">
        <f aca="false">FilterOPk!C$19</f>
        <v>0</v>
      </c>
      <c r="F2694" s="50" t="n">
        <f aca="false">FilterOPk!D$19</f>
        <v>19402.28</v>
      </c>
      <c r="G2694" s="50" t="n">
        <f aca="false">FilterOPk!E$19</f>
        <v>57930.92</v>
      </c>
      <c r="H2694" s="50" t="n">
        <f aca="false">FilterOPk!F$19</f>
        <v>59436.7</v>
      </c>
      <c r="I2694" s="50" t="n">
        <f aca="false">FilterOPk!G$19</f>
        <v>19136.52</v>
      </c>
      <c r="J2694" s="50" t="n">
        <f aca="false">FilterOPk!H$19</f>
        <v>18664.41</v>
      </c>
      <c r="K2694" s="50" t="n">
        <f aca="false">FilterOPk!I$19</f>
        <v>33608.82</v>
      </c>
      <c r="L2694" s="50" t="n">
        <f aca="false">FilterOPk!J$19</f>
        <v>20867.53</v>
      </c>
      <c r="M2694" s="50" t="n">
        <f aca="false">FilterOPk!K$19</f>
        <v>56340.86</v>
      </c>
      <c r="N2694" s="50" t="n">
        <f aca="false">FilterOPk!L$19</f>
        <v>285388.04</v>
      </c>
      <c r="O2694" s="50" t="n">
        <f aca="false">FilterOPk!M$19</f>
        <v>-1975.43</v>
      </c>
      <c r="P2694" s="50" t="n">
        <f aca="false">FilterOPk!N$19</f>
        <v>-179963.06</v>
      </c>
      <c r="Q2694" s="51" t="n">
        <f aca="false">FilterOPk!O$19</f>
        <v>103449.55</v>
      </c>
    </row>
    <row r="2695" customFormat="false" ht="12.75" hidden="false" customHeight="false" outlineLevel="0" collapsed="false">
      <c r="B2695" s="85" t="str">
        <f aca="false">FilterOPk!A$20</f>
        <v>LT- NY</v>
      </c>
      <c r="C2695" s="13" t="n">
        <f aca="false">C2694+1</f>
        <v>2694</v>
      </c>
      <c r="D2695" s="50" t="n">
        <f aca="false">FilterOPk!B$20</f>
        <v>0</v>
      </c>
      <c r="E2695" s="50" t="n">
        <f aca="false">FilterOPk!C$20</f>
        <v>-9128.22</v>
      </c>
      <c r="F2695" s="50" t="n">
        <f aca="false">FilterOPk!D$20</f>
        <v>-69725.26</v>
      </c>
      <c r="G2695" s="50" t="n">
        <f aca="false">FilterOPk!E$20</f>
        <v>0</v>
      </c>
      <c r="H2695" s="50" t="n">
        <f aca="false">FilterOPk!F$20</f>
        <v>0</v>
      </c>
      <c r="I2695" s="50" t="n">
        <f aca="false">FilterOPk!G$20</f>
        <v>0</v>
      </c>
      <c r="J2695" s="50" t="n">
        <f aca="false">FilterOPk!H$20</f>
        <v>0</v>
      </c>
      <c r="K2695" s="50" t="n">
        <f aca="false">FilterOPk!I$20</f>
        <v>0</v>
      </c>
      <c r="L2695" s="50" t="n">
        <f aca="false">FilterOPk!J$20</f>
        <v>0</v>
      </c>
      <c r="M2695" s="50" t="n">
        <f aca="false">FilterOPk!K$20</f>
        <v>0</v>
      </c>
      <c r="N2695" s="50" t="n">
        <f aca="false">FilterOPk!L$20</f>
        <v>-78853.48</v>
      </c>
      <c r="O2695" s="50" t="n">
        <f aca="false">FilterOPk!M$20</f>
        <v>0</v>
      </c>
      <c r="P2695" s="50" t="n">
        <f aca="false">FilterOPk!N$20</f>
        <v>12056.92</v>
      </c>
      <c r="Q2695" s="51" t="n">
        <f aca="false">FilterOPk!O$20</f>
        <v>-66796.56</v>
      </c>
    </row>
    <row r="2696" customFormat="false" ht="12.75" hidden="false" customHeight="false" outlineLevel="0" collapsed="false">
      <c r="B2696" s="85" t="str">
        <f aca="false">FilterOPk!A$21</f>
        <v>ST- PJM</v>
      </c>
      <c r="C2696" s="13" t="n">
        <f aca="false">C2695+1</f>
        <v>2695</v>
      </c>
      <c r="D2696" s="50" t="n">
        <f aca="false">FilterOPk!B$21</f>
        <v>1243093.71447674</v>
      </c>
      <c r="E2696" s="50" t="n">
        <f aca="false">FilterOPk!C$21</f>
        <v>13503.06</v>
      </c>
      <c r="F2696" s="50" t="n">
        <f aca="false">FilterOPk!D$21</f>
        <v>0</v>
      </c>
      <c r="G2696" s="50" t="n">
        <f aca="false">FilterOPk!E$21</f>
        <v>0</v>
      </c>
      <c r="H2696" s="50" t="n">
        <f aca="false">FilterOPk!F$21</f>
        <v>0</v>
      </c>
      <c r="I2696" s="50" t="n">
        <f aca="false">FilterOPk!G$21</f>
        <v>0</v>
      </c>
      <c r="J2696" s="50" t="n">
        <f aca="false">FilterOPk!H$21</f>
        <v>0</v>
      </c>
      <c r="K2696" s="50" t="n">
        <f aca="false">FilterOPk!I$21</f>
        <v>0</v>
      </c>
      <c r="L2696" s="50" t="n">
        <f aca="false">FilterOPk!J$21</f>
        <v>0</v>
      </c>
      <c r="M2696" s="50" t="n">
        <f aca="false">FilterOPk!K$21</f>
        <v>0</v>
      </c>
      <c r="N2696" s="50" t="n">
        <f aca="false">FilterOPk!L$21</f>
        <v>13503.06</v>
      </c>
      <c r="O2696" s="50" t="n">
        <f aca="false">FilterOPk!M$21</f>
        <v>0</v>
      </c>
      <c r="P2696" s="50" t="n">
        <f aca="false">FilterOPk!N$21</f>
        <v>0</v>
      </c>
      <c r="Q2696" s="51" t="n">
        <f aca="false">FilterOPk!O$21</f>
        <v>13503.06</v>
      </c>
    </row>
    <row r="2697" customFormat="false" ht="12.75" hidden="false" customHeight="false" outlineLevel="0" collapsed="false">
      <c r="B2697" s="85" t="str">
        <f aca="false">FilterOPk!A$22</f>
        <v>ST- NENG</v>
      </c>
      <c r="C2697" s="13" t="n">
        <f aca="false">C2696+1</f>
        <v>2696</v>
      </c>
      <c r="D2697" s="50" t="n">
        <f aca="false">FilterOPk!B$22</f>
        <v>539719.375927685</v>
      </c>
      <c r="E2697" s="50" t="n">
        <f aca="false">FilterOPk!C$22</f>
        <v>17499.36</v>
      </c>
      <c r="F2697" s="50" t="n">
        <f aca="false">FilterOPk!D$22</f>
        <v>34844.91</v>
      </c>
      <c r="G2697" s="50" t="n">
        <f aca="false">FilterOPk!E$22</f>
        <v>0</v>
      </c>
      <c r="H2697" s="50" t="n">
        <f aca="false">FilterOPk!F$22</f>
        <v>0</v>
      </c>
      <c r="I2697" s="50" t="n">
        <f aca="false">FilterOPk!G$22</f>
        <v>0</v>
      </c>
      <c r="J2697" s="50" t="n">
        <f aca="false">FilterOPk!H$22</f>
        <v>0</v>
      </c>
      <c r="K2697" s="50" t="n">
        <f aca="false">FilterOPk!I$22</f>
        <v>0</v>
      </c>
      <c r="L2697" s="50" t="n">
        <f aca="false">FilterOPk!J$22</f>
        <v>0</v>
      </c>
      <c r="M2697" s="50" t="n">
        <f aca="false">FilterOPk!K$22</f>
        <v>0</v>
      </c>
      <c r="N2697" s="50" t="n">
        <f aca="false">FilterOPk!L$22</f>
        <v>52344.27</v>
      </c>
      <c r="O2697" s="50" t="n">
        <f aca="false">FilterOPk!M$22</f>
        <v>0</v>
      </c>
      <c r="P2697" s="50" t="n">
        <f aca="false">FilterOPk!N$22</f>
        <v>0</v>
      </c>
      <c r="Q2697" s="51" t="n">
        <f aca="false">FilterOPk!O$22</f>
        <v>52344.27</v>
      </c>
    </row>
    <row r="2698" customFormat="false" ht="12.75" hidden="false" customHeight="false" outlineLevel="0" collapsed="false">
      <c r="B2698" s="85" t="str">
        <f aca="false">FilterOPk!A$23</f>
        <v>ST- NY</v>
      </c>
      <c r="C2698" s="13" t="n">
        <f aca="false">C2697+1</f>
        <v>2697</v>
      </c>
      <c r="D2698" s="50" t="n">
        <f aca="false">FilterOPk!B$23</f>
        <v>251437.188425373</v>
      </c>
      <c r="E2698" s="50" t="n">
        <f aca="false">FilterOPk!C$23</f>
        <v>22663</v>
      </c>
      <c r="F2698" s="50" t="n">
        <f aca="false">FilterOPk!D$23</f>
        <v>52267.36</v>
      </c>
      <c r="G2698" s="50" t="n">
        <f aca="false">FilterOPk!E$23</f>
        <v>0</v>
      </c>
      <c r="H2698" s="50" t="n">
        <f aca="false">FilterOPk!F$23</f>
        <v>0</v>
      </c>
      <c r="I2698" s="50" t="n">
        <f aca="false">FilterOPk!G$23</f>
        <v>0</v>
      </c>
      <c r="J2698" s="50" t="n">
        <f aca="false">FilterOPk!H$23</f>
        <v>0</v>
      </c>
      <c r="K2698" s="50" t="n">
        <f aca="false">FilterOPk!I$23</f>
        <v>0</v>
      </c>
      <c r="L2698" s="50" t="n">
        <f aca="false">FilterOPk!J$23</f>
        <v>0</v>
      </c>
      <c r="M2698" s="50" t="n">
        <f aca="false">FilterOPk!K$23</f>
        <v>0</v>
      </c>
      <c r="N2698" s="50" t="n">
        <f aca="false">FilterOPk!L$23</f>
        <v>74930.36</v>
      </c>
      <c r="O2698" s="50" t="n">
        <f aca="false">FilterOPk!M$23</f>
        <v>0</v>
      </c>
      <c r="P2698" s="50" t="n">
        <f aca="false">FilterOPk!N$23</f>
        <v>0</v>
      </c>
      <c r="Q2698" s="51" t="n">
        <f aca="false">FilterOPk!O$23</f>
        <v>74930.36</v>
      </c>
    </row>
    <row r="2699" customFormat="false" ht="12.75" hidden="false" customHeight="false" outlineLevel="0" collapsed="false">
      <c r="B2699" s="85" t="str">
        <f aca="false">FilterOPk!A$24</f>
        <v>NE- PHYS</v>
      </c>
      <c r="C2699" s="13" t="n">
        <f aca="false">C2698+1</f>
        <v>2698</v>
      </c>
      <c r="D2699" s="50" t="n">
        <f aca="false">FilterOPk!B$24</f>
        <v>0</v>
      </c>
      <c r="E2699" s="50" t="n">
        <f aca="false">FilterOPk!C$24</f>
        <v>0</v>
      </c>
      <c r="F2699" s="50" t="n">
        <f aca="false">FilterOPk!D$24</f>
        <v>0</v>
      </c>
      <c r="G2699" s="50" t="n">
        <f aca="false">FilterOPk!E$24</f>
        <v>0</v>
      </c>
      <c r="H2699" s="50" t="n">
        <f aca="false">FilterOPk!F$24</f>
        <v>0</v>
      </c>
      <c r="I2699" s="50" t="n">
        <f aca="false">FilterOPk!G$24</f>
        <v>0</v>
      </c>
      <c r="J2699" s="50" t="n">
        <f aca="false">FilterOPk!H$24</f>
        <v>0</v>
      </c>
      <c r="K2699" s="50" t="n">
        <f aca="false">FilterOPk!I$24</f>
        <v>0</v>
      </c>
      <c r="L2699" s="50" t="n">
        <f aca="false">FilterOPk!J$24</f>
        <v>0</v>
      </c>
      <c r="M2699" s="50" t="n">
        <f aca="false">FilterOPk!K$24</f>
        <v>0</v>
      </c>
      <c r="N2699" s="50" t="n">
        <f aca="false">FilterOPk!L$24</f>
        <v>0</v>
      </c>
      <c r="O2699" s="50" t="n">
        <f aca="false">FilterOPk!M$24</f>
        <v>0</v>
      </c>
      <c r="P2699" s="50" t="n">
        <f aca="false">FilterOPk!N$24</f>
        <v>0</v>
      </c>
      <c r="Q2699" s="51" t="n">
        <f aca="false">FilterOPk!O$24</f>
        <v>0</v>
      </c>
    </row>
    <row r="2700" customFormat="false" ht="12.75" hidden="false" customHeight="false" outlineLevel="0" collapsed="false">
      <c r="B2700" s="85" t="str">
        <f aca="false">FilterOPk!A$25</f>
        <v>LT-Southeast</v>
      </c>
      <c r="C2700" s="13" t="n">
        <f aca="false">C2699+1</f>
        <v>2699</v>
      </c>
      <c r="D2700" s="50" t="n">
        <f aca="false">FilterOPk!B$25</f>
        <v>11411200.8859117</v>
      </c>
      <c r="E2700" s="50" t="n">
        <f aca="false">FilterOPk!C$25</f>
        <v>15825.82</v>
      </c>
      <c r="F2700" s="50" t="n">
        <f aca="false">FilterOPk!D$25</f>
        <v>13250</v>
      </c>
      <c r="G2700" s="50" t="n">
        <f aca="false">FilterOPk!E$25</f>
        <v>24924.1</v>
      </c>
      <c r="H2700" s="50" t="n">
        <f aca="false">FilterOPk!F$25</f>
        <v>24690.47</v>
      </c>
      <c r="I2700" s="50" t="n">
        <f aca="false">FilterOPk!G$25</f>
        <v>26774</v>
      </c>
      <c r="J2700" s="50" t="n">
        <f aca="false">FilterOPk!H$25</f>
        <v>26715</v>
      </c>
      <c r="K2700" s="50" t="n">
        <f aca="false">FilterOPk!I$25</f>
        <v>57358.83</v>
      </c>
      <c r="L2700" s="50" t="n">
        <f aca="false">FilterOPk!J$25</f>
        <v>26146</v>
      </c>
      <c r="M2700" s="50" t="n">
        <f aca="false">FilterOPk!K$25</f>
        <v>75355.31</v>
      </c>
      <c r="N2700" s="50" t="n">
        <f aca="false">FilterOPk!L$25</f>
        <v>291039.53</v>
      </c>
      <c r="O2700" s="50" t="n">
        <f aca="false">FilterOPk!M$25</f>
        <v>-122359</v>
      </c>
      <c r="P2700" s="50" t="n">
        <f aca="false">FilterOPk!N$25</f>
        <v>514428.17</v>
      </c>
      <c r="Q2700" s="51" t="n">
        <f aca="false">FilterOPk!O$25</f>
        <v>683108.7</v>
      </c>
    </row>
    <row r="2701" customFormat="false" ht="12.75" hidden="false" customHeight="false" outlineLevel="0" collapsed="false">
      <c r="B2701" s="85" t="str">
        <f aca="false">FilterOPk!A$26</f>
        <v>ST-SPP</v>
      </c>
      <c r="C2701" s="13" t="n">
        <f aca="false">C2700+1</f>
        <v>2700</v>
      </c>
      <c r="D2701" s="50" t="n">
        <f aca="false">FilterOPk!B$26</f>
        <v>52202.8773549933</v>
      </c>
      <c r="E2701" s="50" t="n">
        <f aca="false">FilterOPk!C$26</f>
        <v>0</v>
      </c>
      <c r="F2701" s="50" t="n">
        <f aca="false">FilterOPk!D$26</f>
        <v>0</v>
      </c>
      <c r="G2701" s="50" t="n">
        <f aca="false">FilterOPk!E$26</f>
        <v>0</v>
      </c>
      <c r="H2701" s="50" t="n">
        <f aca="false">FilterOPk!F$26</f>
        <v>0</v>
      </c>
      <c r="I2701" s="50" t="n">
        <f aca="false">FilterOPk!G$26</f>
        <v>0</v>
      </c>
      <c r="J2701" s="50" t="n">
        <f aca="false">FilterOPk!H$26</f>
        <v>0</v>
      </c>
      <c r="K2701" s="50" t="n">
        <f aca="false">FilterOPk!I$26</f>
        <v>0</v>
      </c>
      <c r="L2701" s="50" t="n">
        <f aca="false">FilterOPk!J$26</f>
        <v>0</v>
      </c>
      <c r="M2701" s="50" t="n">
        <f aca="false">FilterOPk!K$26</f>
        <v>0</v>
      </c>
      <c r="N2701" s="50" t="n">
        <f aca="false">FilterOPk!L$26</f>
        <v>0</v>
      </c>
      <c r="O2701" s="50" t="n">
        <f aca="false">FilterOPk!M$26</f>
        <v>0</v>
      </c>
      <c r="P2701" s="50" t="n">
        <f aca="false">FilterOPk!N$26</f>
        <v>0</v>
      </c>
      <c r="Q2701" s="51" t="n">
        <f aca="false">FilterOPk!O$26</f>
        <v>0</v>
      </c>
    </row>
    <row r="2702" customFormat="false" ht="12.75" hidden="false" customHeight="false" outlineLevel="0" collapsed="false">
      <c r="B2702" s="85" t="str">
        <f aca="false">FilterOPk!A$27</f>
        <v>ST-SERC</v>
      </c>
      <c r="C2702" s="13" t="n">
        <f aca="false">C2701+1</f>
        <v>2701</v>
      </c>
      <c r="D2702" s="50" t="n">
        <f aca="false">FilterOPk!B$27</f>
        <v>686881.973218232</v>
      </c>
      <c r="E2702" s="50" t="n">
        <f aca="false">FilterOPk!C$27</f>
        <v>0</v>
      </c>
      <c r="F2702" s="50" t="n">
        <f aca="false">FilterOPk!D$27</f>
        <v>0</v>
      </c>
      <c r="G2702" s="50" t="n">
        <f aca="false">FilterOPk!E$27</f>
        <v>0</v>
      </c>
      <c r="H2702" s="50" t="n">
        <f aca="false">FilterOPk!F$27</f>
        <v>0</v>
      </c>
      <c r="I2702" s="50" t="n">
        <f aca="false">FilterOPk!G$27</f>
        <v>0</v>
      </c>
      <c r="J2702" s="50" t="n">
        <f aca="false">FilterOPk!H$27</f>
        <v>0</v>
      </c>
      <c r="K2702" s="50" t="n">
        <f aca="false">FilterOPk!I$27</f>
        <v>0</v>
      </c>
      <c r="L2702" s="50" t="n">
        <f aca="false">FilterOPk!J$27</f>
        <v>0</v>
      </c>
      <c r="M2702" s="50" t="n">
        <f aca="false">FilterOPk!K$27</f>
        <v>0</v>
      </c>
      <c r="N2702" s="50" t="n">
        <f aca="false">FilterOPk!L$27</f>
        <v>0</v>
      </c>
      <c r="O2702" s="50" t="n">
        <f aca="false">FilterOPk!M$27</f>
        <v>0</v>
      </c>
      <c r="P2702" s="50" t="n">
        <f aca="false">FilterOPk!N$27</f>
        <v>0</v>
      </c>
      <c r="Q2702" s="51" t="n">
        <f aca="false">FilterOPk!O$27</f>
        <v>0</v>
      </c>
    </row>
    <row r="2703" customFormat="false" ht="12.75" hidden="false" customHeight="false" outlineLevel="0" collapsed="false">
      <c r="B2703" s="85" t="str">
        <f aca="false">FilterOPk!A$28</f>
        <v>LT- Texas</v>
      </c>
      <c r="C2703" s="13" t="n">
        <f aca="false">C2702+1</f>
        <v>2702</v>
      </c>
      <c r="D2703" s="50" t="n">
        <f aca="false">FilterOPk!B$28</f>
        <v>3826684.70313045</v>
      </c>
      <c r="E2703" s="50" t="n">
        <f aca="false">FilterOPk!C$28</f>
        <v>0</v>
      </c>
      <c r="F2703" s="50" t="n">
        <f aca="false">FilterOPk!D$28</f>
        <v>13003.28</v>
      </c>
      <c r="G2703" s="50" t="n">
        <f aca="false">FilterOPk!E$28</f>
        <v>7651.26</v>
      </c>
      <c r="H2703" s="50" t="n">
        <f aca="false">FilterOPk!F$28</f>
        <v>7986.82</v>
      </c>
      <c r="I2703" s="50" t="n">
        <f aca="false">FilterOPk!G$28</f>
        <v>17032.43</v>
      </c>
      <c r="J2703" s="50" t="n">
        <f aca="false">FilterOPk!H$28</f>
        <v>19665.43</v>
      </c>
      <c r="K2703" s="50" t="n">
        <f aca="false">FilterOPk!I$28</f>
        <v>46628.44</v>
      </c>
      <c r="L2703" s="50" t="n">
        <f aca="false">FilterOPk!J$28</f>
        <v>12076.91</v>
      </c>
      <c r="M2703" s="50" t="n">
        <f aca="false">FilterOPk!K$28</f>
        <v>18411.54</v>
      </c>
      <c r="N2703" s="50" t="n">
        <f aca="false">FilterOPk!L$28</f>
        <v>142456.11</v>
      </c>
      <c r="O2703" s="50" t="n">
        <f aca="false">FilterOPk!M$28</f>
        <v>653578.76</v>
      </c>
      <c r="P2703" s="50" t="n">
        <f aca="false">FilterOPk!N$28</f>
        <v>2238345.92</v>
      </c>
      <c r="Q2703" s="51" t="n">
        <f aca="false">FilterOPk!O$28</f>
        <v>3034380.79</v>
      </c>
    </row>
    <row r="2704" customFormat="false" ht="12.75" hidden="false" customHeight="false" outlineLevel="0" collapsed="false">
      <c r="B2704" s="85" t="str">
        <f aca="false">FilterOPk!A$29</f>
        <v>St- Texas</v>
      </c>
      <c r="C2704" s="13" t="n">
        <f aca="false">C2703+1</f>
        <v>2703</v>
      </c>
      <c r="D2704" s="50" t="n">
        <f aca="false">FilterOPk!B$29</f>
        <v>445563.239343252</v>
      </c>
      <c r="E2704" s="50" t="n">
        <f aca="false">FilterOPk!C$29</f>
        <v>5676.33</v>
      </c>
      <c r="F2704" s="50" t="n">
        <f aca="false">FilterOPk!D$29</f>
        <v>0</v>
      </c>
      <c r="G2704" s="50" t="n">
        <f aca="false">FilterOPk!E$29</f>
        <v>0</v>
      </c>
      <c r="H2704" s="50" t="n">
        <f aca="false">FilterOPk!F$29</f>
        <v>0</v>
      </c>
      <c r="I2704" s="50" t="n">
        <f aca="false">FilterOPk!G$29</f>
        <v>0</v>
      </c>
      <c r="J2704" s="50" t="n">
        <f aca="false">FilterOPk!H$29</f>
        <v>0</v>
      </c>
      <c r="K2704" s="50" t="n">
        <f aca="false">FilterOPk!I$29</f>
        <v>0</v>
      </c>
      <c r="L2704" s="50" t="n">
        <f aca="false">FilterOPk!J$29</f>
        <v>0</v>
      </c>
      <c r="M2704" s="50" t="n">
        <f aca="false">FilterOPk!K$29</f>
        <v>0</v>
      </c>
      <c r="N2704" s="50" t="n">
        <f aca="false">FilterOPk!L$29</f>
        <v>5676.33</v>
      </c>
      <c r="O2704" s="50" t="n">
        <f aca="false">FilterOPk!M$29</f>
        <v>0</v>
      </c>
      <c r="P2704" s="50" t="n">
        <f aca="false">FilterOPk!N$29</f>
        <v>0</v>
      </c>
      <c r="Q2704" s="51" t="n">
        <f aca="false">FilterOPk!O$29</f>
        <v>5676.33</v>
      </c>
    </row>
    <row r="2705" customFormat="false" ht="12.75" hidden="false" customHeight="false" outlineLevel="0" collapsed="false">
      <c r="B2705" s="85"/>
      <c r="C2705" s="13" t="n">
        <f aca="false">C2704+1</f>
        <v>2704</v>
      </c>
      <c r="D2705" s="50"/>
      <c r="E2705" s="50"/>
      <c r="F2705" s="50"/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1"/>
    </row>
    <row r="2706" customFormat="false" ht="12.75" hidden="false" customHeight="false" outlineLevel="0" collapsed="false">
      <c r="B2706" s="85" t="str">
        <f aca="false">FilterOPk!A$32</f>
        <v>Gas positions</v>
      </c>
      <c r="C2706" s="13" t="n">
        <f aca="false">C2705+1</f>
        <v>2705</v>
      </c>
      <c r="D2706" s="50" t="s">
        <v>4</v>
      </c>
      <c r="E2706" s="50"/>
      <c r="F2706" s="50"/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1"/>
    </row>
    <row r="2707" customFormat="false" ht="12.75" hidden="false" customHeight="false" outlineLevel="0" collapsed="false">
      <c r="B2707" s="85" t="str">
        <f aca="false">FilterOPk!A$33</f>
        <v>Kevin Presto</v>
      </c>
      <c r="C2707" s="13" t="n">
        <f aca="false">C2706+1</f>
        <v>2706</v>
      </c>
      <c r="D2707" s="50" t="n">
        <f aca="false">FilterOPk!B$33</f>
        <v>0</v>
      </c>
      <c r="E2707" s="50" t="n">
        <f aca="false">FilterOPk!C$33</f>
        <v>0</v>
      </c>
      <c r="F2707" s="50" t="n">
        <f aca="false">FilterOPk!D$33</f>
        <v>0</v>
      </c>
      <c r="G2707" s="50" t="n">
        <f aca="false">FilterOPk!E$33</f>
        <v>0</v>
      </c>
      <c r="H2707" s="50" t="n">
        <f aca="false">FilterOPk!F$33</f>
        <v>0</v>
      </c>
      <c r="I2707" s="50" t="n">
        <f aca="false">FilterOPk!G$33</f>
        <v>0</v>
      </c>
      <c r="J2707" s="50" t="n">
        <f aca="false">FilterOPk!H$33</f>
        <v>0</v>
      </c>
      <c r="K2707" s="50" t="n">
        <f aca="false">FilterOPk!I$33</f>
        <v>0</v>
      </c>
      <c r="L2707" s="50" t="n">
        <f aca="false">FilterOPk!J$33</f>
        <v>0</v>
      </c>
      <c r="M2707" s="50" t="n">
        <f aca="false">FilterOPk!K$33</f>
        <v>0</v>
      </c>
      <c r="N2707" s="50" t="n">
        <f aca="false">FilterOPk!L$33</f>
        <v>0</v>
      </c>
      <c r="O2707" s="50" t="n">
        <f aca="false">FilterOPk!M$33</f>
        <v>0</v>
      </c>
      <c r="P2707" s="50" t="n">
        <f aca="false">FilterOPk!N$33</f>
        <v>0</v>
      </c>
      <c r="Q2707" s="51" t="n">
        <f aca="false">FilterOPk!O$33</f>
        <v>0</v>
      </c>
    </row>
    <row r="2708" customFormat="false" ht="12.75" hidden="false" customHeight="false" outlineLevel="0" collapsed="false">
      <c r="B2708" s="85" t="str">
        <f aca="false">FilterOPk!A$34</f>
        <v>Fletcher Sturm</v>
      </c>
      <c r="C2708" s="13" t="n">
        <f aca="false">C2707+1</f>
        <v>2707</v>
      </c>
      <c r="D2708" s="50" t="n">
        <f aca="false">FilterOPk!B$34</f>
        <v>0</v>
      </c>
      <c r="E2708" s="50" t="n">
        <f aca="false">FilterOPk!C$34</f>
        <v>0</v>
      </c>
      <c r="F2708" s="50" t="n">
        <f aca="false">FilterOPk!D$34</f>
        <v>0</v>
      </c>
      <c r="G2708" s="50" t="n">
        <f aca="false">FilterOPk!E$34</f>
        <v>0</v>
      </c>
      <c r="H2708" s="50" t="n">
        <f aca="false">FilterOPk!F$34</f>
        <v>0</v>
      </c>
      <c r="I2708" s="50" t="n">
        <f aca="false">FilterOPk!G$34</f>
        <v>0</v>
      </c>
      <c r="J2708" s="50" t="n">
        <f aca="false">FilterOPk!H$34</f>
        <v>0</v>
      </c>
      <c r="K2708" s="50" t="n">
        <f aca="false">FilterOPk!I$34</f>
        <v>0</v>
      </c>
      <c r="L2708" s="50" t="n">
        <f aca="false">FilterOPk!J$34</f>
        <v>0</v>
      </c>
      <c r="M2708" s="50" t="n">
        <f aca="false">FilterOPk!K$34</f>
        <v>0</v>
      </c>
      <c r="N2708" s="50" t="n">
        <f aca="false">FilterOPk!L$34</f>
        <v>0</v>
      </c>
      <c r="O2708" s="50" t="n">
        <f aca="false">FilterOPk!M$34</f>
        <v>0</v>
      </c>
      <c r="P2708" s="50" t="n">
        <f aca="false">FilterOPk!N$34</f>
        <v>0</v>
      </c>
      <c r="Q2708" s="51" t="n">
        <f aca="false">FilterOPk!O$34</f>
        <v>0</v>
      </c>
    </row>
    <row r="2709" customFormat="false" ht="12.75" hidden="false" customHeight="false" outlineLevel="0" collapsed="false">
      <c r="B2709" s="85" t="str">
        <f aca="false">FilterOPk!A$35</f>
        <v>Doug Gilbert-Smith</v>
      </c>
      <c r="C2709" s="13" t="n">
        <f aca="false">C2708+1</f>
        <v>2708</v>
      </c>
      <c r="D2709" s="50" t="n">
        <f aca="false">FilterOPk!B$35</f>
        <v>0</v>
      </c>
      <c r="E2709" s="50" t="n">
        <f aca="false">FilterOPk!C$35</f>
        <v>0</v>
      </c>
      <c r="F2709" s="50" t="n">
        <f aca="false">FilterOPk!D$35</f>
        <v>0</v>
      </c>
      <c r="G2709" s="50" t="n">
        <f aca="false">FilterOPk!E$35</f>
        <v>0</v>
      </c>
      <c r="H2709" s="50" t="n">
        <f aca="false">FilterOPk!F$35</f>
        <v>0</v>
      </c>
      <c r="I2709" s="50" t="n">
        <f aca="false">FilterOPk!G$35</f>
        <v>0</v>
      </c>
      <c r="J2709" s="50" t="n">
        <f aca="false">FilterOPk!H$35</f>
        <v>0</v>
      </c>
      <c r="K2709" s="50" t="n">
        <f aca="false">FilterOPk!I$35</f>
        <v>0</v>
      </c>
      <c r="L2709" s="50" t="n">
        <f aca="false">FilterOPk!J$35</f>
        <v>0</v>
      </c>
      <c r="M2709" s="50" t="n">
        <f aca="false">FilterOPk!K$35</f>
        <v>0</v>
      </c>
      <c r="N2709" s="50" t="n">
        <f aca="false">FilterOPk!L$35</f>
        <v>0</v>
      </c>
      <c r="O2709" s="50" t="n">
        <f aca="false">FilterOPk!M$35</f>
        <v>0</v>
      </c>
      <c r="P2709" s="50" t="n">
        <f aca="false">FilterOPk!N$35</f>
        <v>0</v>
      </c>
      <c r="Q2709" s="51" t="n">
        <f aca="false">FilterOPk!O$35</f>
        <v>0</v>
      </c>
    </row>
    <row r="2710" customFormat="false" ht="12.75" hidden="false" customHeight="false" outlineLevel="0" collapsed="false">
      <c r="B2710" s="85" t="str">
        <f aca="false">FilterOPk!A$36</f>
        <v>Rogers Herndon</v>
      </c>
      <c r="C2710" s="13" t="n">
        <f aca="false">C2709+1</f>
        <v>2709</v>
      </c>
      <c r="D2710" s="50" t="n">
        <f aca="false">FilterOPk!B$36</f>
        <v>0</v>
      </c>
      <c r="E2710" s="50" t="n">
        <f aca="false">FilterOPk!C$36</f>
        <v>0</v>
      </c>
      <c r="F2710" s="50" t="n">
        <f aca="false">FilterOPk!D$36</f>
        <v>0</v>
      </c>
      <c r="G2710" s="50" t="n">
        <f aca="false">FilterOPk!E$36</f>
        <v>0</v>
      </c>
      <c r="H2710" s="50" t="n">
        <f aca="false">FilterOPk!F$36</f>
        <v>0</v>
      </c>
      <c r="I2710" s="50" t="n">
        <f aca="false">FilterOPk!G$36</f>
        <v>0</v>
      </c>
      <c r="J2710" s="50" t="n">
        <f aca="false">FilterOPk!H$36</f>
        <v>0</v>
      </c>
      <c r="K2710" s="50" t="n">
        <f aca="false">FilterOPk!I$36</f>
        <v>0</v>
      </c>
      <c r="L2710" s="50" t="n">
        <f aca="false">FilterOPk!J$36</f>
        <v>0</v>
      </c>
      <c r="M2710" s="50" t="n">
        <f aca="false">FilterOPk!K$36</f>
        <v>0</v>
      </c>
      <c r="N2710" s="50" t="n">
        <f aca="false">FilterOPk!L$36</f>
        <v>0</v>
      </c>
      <c r="O2710" s="50" t="n">
        <f aca="false">FilterOPk!M$36</f>
        <v>0</v>
      </c>
      <c r="P2710" s="50" t="n">
        <f aca="false">FilterOPk!N$36</f>
        <v>0</v>
      </c>
      <c r="Q2710" s="51" t="n">
        <f aca="false">FilterOPk!O$36</f>
        <v>0</v>
      </c>
    </row>
    <row r="2711" customFormat="false" ht="12.75" hidden="false" customHeight="false" outlineLevel="0" collapsed="false">
      <c r="B2711" s="85" t="str">
        <f aca="false">FilterOPk!A$37</f>
        <v>Dana Davis</v>
      </c>
      <c r="C2711" s="13" t="n">
        <f aca="false">C2710+1</f>
        <v>2710</v>
      </c>
      <c r="D2711" s="50" t="n">
        <f aca="false">FilterOPk!B$37</f>
        <v>0</v>
      </c>
      <c r="E2711" s="50" t="n">
        <f aca="false">FilterOPk!C$37</f>
        <v>0</v>
      </c>
      <c r="F2711" s="50" t="n">
        <f aca="false">FilterOPk!D$37</f>
        <v>0</v>
      </c>
      <c r="G2711" s="50" t="n">
        <f aca="false">FilterOPk!E$37</f>
        <v>0</v>
      </c>
      <c r="H2711" s="50" t="n">
        <f aca="false">FilterOPk!F$37</f>
        <v>0</v>
      </c>
      <c r="I2711" s="50" t="n">
        <f aca="false">FilterOPk!G$37</f>
        <v>0</v>
      </c>
      <c r="J2711" s="50" t="n">
        <f aca="false">FilterOPk!H$37</f>
        <v>0</v>
      </c>
      <c r="K2711" s="50" t="n">
        <f aca="false">FilterOPk!I$37</f>
        <v>0</v>
      </c>
      <c r="L2711" s="50" t="n">
        <f aca="false">FilterOPk!J$37</f>
        <v>0</v>
      </c>
      <c r="M2711" s="50" t="n">
        <f aca="false">FilterOPk!K$37</f>
        <v>0</v>
      </c>
      <c r="N2711" s="50" t="n">
        <f aca="false">FilterOPk!L$37</f>
        <v>0</v>
      </c>
      <c r="O2711" s="50" t="n">
        <f aca="false">FilterOPk!M$37</f>
        <v>0</v>
      </c>
      <c r="P2711" s="50" t="n">
        <f aca="false">FilterOPk!N$37</f>
        <v>0</v>
      </c>
      <c r="Q2711" s="51" t="n">
        <f aca="false">FilterOPk!O$37</f>
        <v>0</v>
      </c>
    </row>
    <row r="2712" customFormat="false" ht="12.75" hidden="false" customHeight="false" outlineLevel="0" collapsed="false">
      <c r="B2712" s="85" t="str">
        <f aca="false">FilterOPk!A$38</f>
        <v>Tom May</v>
      </c>
      <c r="C2712" s="13" t="n">
        <f aca="false">C2711+1</f>
        <v>2711</v>
      </c>
      <c r="D2712" s="50" t="n">
        <f aca="false">FilterOPk!B$38</f>
        <v>0</v>
      </c>
      <c r="E2712" s="50" t="n">
        <f aca="false">FilterOPk!C$38</f>
        <v>0</v>
      </c>
      <c r="F2712" s="50" t="n">
        <f aca="false">FilterOPk!D$38</f>
        <v>0</v>
      </c>
      <c r="G2712" s="50" t="n">
        <f aca="false">FilterOPk!E$38</f>
        <v>0</v>
      </c>
      <c r="H2712" s="50" t="n">
        <f aca="false">FilterOPk!F$38</f>
        <v>0</v>
      </c>
      <c r="I2712" s="50" t="n">
        <f aca="false">FilterOPk!G$38</f>
        <v>0</v>
      </c>
      <c r="J2712" s="50" t="n">
        <f aca="false">FilterOPk!H$38</f>
        <v>0</v>
      </c>
      <c r="K2712" s="50" t="n">
        <f aca="false">FilterOPk!I$38</f>
        <v>0</v>
      </c>
      <c r="L2712" s="50" t="n">
        <f aca="false">FilterOPk!J$38</f>
        <v>0</v>
      </c>
      <c r="M2712" s="50" t="n">
        <f aca="false">FilterOPk!K$38</f>
        <v>0</v>
      </c>
      <c r="N2712" s="50" t="n">
        <f aca="false">FilterOPk!L$38</f>
        <v>0</v>
      </c>
      <c r="O2712" s="50" t="n">
        <f aca="false">FilterOPk!M$38</f>
        <v>0</v>
      </c>
      <c r="P2712" s="50" t="n">
        <f aca="false">FilterOPk!N$38</f>
        <v>0</v>
      </c>
      <c r="Q2712" s="51" t="n">
        <f aca="false">FilterOPk!O$38</f>
        <v>0</v>
      </c>
    </row>
    <row r="2713" customFormat="false" ht="12.75" hidden="false" customHeight="false" outlineLevel="0" collapsed="false">
      <c r="B2713" s="85" t="str">
        <f aca="false">FilterOPk!A$39</f>
        <v>Clint Dean</v>
      </c>
      <c r="C2713" s="13" t="n">
        <f aca="false">C2712+1</f>
        <v>2712</v>
      </c>
      <c r="D2713" s="50" t="n">
        <f aca="false">FilterOPk!B$39</f>
        <v>0</v>
      </c>
      <c r="E2713" s="50" t="n">
        <f aca="false">FilterOPk!C$39</f>
        <v>0</v>
      </c>
      <c r="F2713" s="50" t="n">
        <f aca="false">FilterOPk!D$39</f>
        <v>0</v>
      </c>
      <c r="G2713" s="50" t="n">
        <f aca="false">FilterOPk!E$39</f>
        <v>0</v>
      </c>
      <c r="H2713" s="50" t="n">
        <f aca="false">FilterOPk!F$39</f>
        <v>0</v>
      </c>
      <c r="I2713" s="50" t="n">
        <f aca="false">FilterOPk!G$39</f>
        <v>0</v>
      </c>
      <c r="J2713" s="50" t="n">
        <f aca="false">FilterOPk!H$39</f>
        <v>0</v>
      </c>
      <c r="K2713" s="50" t="n">
        <f aca="false">FilterOPk!I$39</f>
        <v>0</v>
      </c>
      <c r="L2713" s="50" t="n">
        <f aca="false">FilterOPk!J$39</f>
        <v>0</v>
      </c>
      <c r="M2713" s="50" t="n">
        <f aca="false">FilterOPk!K$39</f>
        <v>0</v>
      </c>
      <c r="N2713" s="50" t="n">
        <f aca="false">FilterOPk!L$39</f>
        <v>0</v>
      </c>
      <c r="O2713" s="50" t="n">
        <f aca="false">FilterOPk!M$39</f>
        <v>0</v>
      </c>
      <c r="P2713" s="50" t="n">
        <f aca="false">FilterOPk!N$39</f>
        <v>0</v>
      </c>
      <c r="Q2713" s="51" t="n">
        <f aca="false">FilterOPk!O$39</f>
        <v>0</v>
      </c>
    </row>
    <row r="2714" customFormat="false" ht="12.75" hidden="false" customHeight="false" outlineLevel="0" collapsed="false">
      <c r="B2714" s="85" t="str">
        <f aca="false">FilterOPk!A$40</f>
        <v>Rob Benson</v>
      </c>
      <c r="C2714" s="13" t="n">
        <f aca="false">C2713+1</f>
        <v>2713</v>
      </c>
      <c r="D2714" s="50" t="n">
        <f aca="false">FilterOPk!B$40</f>
        <v>0</v>
      </c>
      <c r="E2714" s="50" t="n">
        <f aca="false">FilterOPk!C$40</f>
        <v>0</v>
      </c>
      <c r="F2714" s="50" t="n">
        <f aca="false">FilterOPk!D$40</f>
        <v>0</v>
      </c>
      <c r="G2714" s="50" t="n">
        <f aca="false">FilterOPk!E$40</f>
        <v>0</v>
      </c>
      <c r="H2714" s="50" t="n">
        <f aca="false">FilterOPk!F$40</f>
        <v>0</v>
      </c>
      <c r="I2714" s="50" t="n">
        <f aca="false">FilterOPk!G$40</f>
        <v>0</v>
      </c>
      <c r="J2714" s="50" t="n">
        <f aca="false">FilterOPk!H$40</f>
        <v>0</v>
      </c>
      <c r="K2714" s="50" t="n">
        <f aca="false">FilterOPk!I$40</f>
        <v>0</v>
      </c>
      <c r="L2714" s="50" t="n">
        <f aca="false">FilterOPk!J$40</f>
        <v>0</v>
      </c>
      <c r="M2714" s="50" t="n">
        <f aca="false">FilterOPk!K$40</f>
        <v>0</v>
      </c>
      <c r="N2714" s="50" t="n">
        <f aca="false">FilterOPk!L$40</f>
        <v>0</v>
      </c>
      <c r="O2714" s="50" t="n">
        <f aca="false">FilterOPk!M$40</f>
        <v>0</v>
      </c>
      <c r="P2714" s="50" t="n">
        <f aca="false">FilterOPk!N$40</f>
        <v>0</v>
      </c>
      <c r="Q2714" s="51" t="n">
        <f aca="false">FilterOPk!O$40</f>
        <v>0</v>
      </c>
    </row>
    <row r="2715" customFormat="false" ht="12.75" hidden="false" customHeight="false" outlineLevel="0" collapsed="false">
      <c r="B2715" s="85" t="str">
        <f aca="false">FilterOPk!A$41</f>
        <v>Matt Lorenz</v>
      </c>
      <c r="C2715" s="13" t="n">
        <f aca="false">C2714+1</f>
        <v>2714</v>
      </c>
      <c r="D2715" s="50" t="n">
        <f aca="false">FilterOPk!B$41</f>
        <v>0</v>
      </c>
      <c r="E2715" s="50" t="n">
        <f aca="false">FilterOPk!C$41</f>
        <v>0</v>
      </c>
      <c r="F2715" s="50" t="n">
        <f aca="false">FilterOPk!D$41</f>
        <v>0</v>
      </c>
      <c r="G2715" s="50" t="n">
        <f aca="false">FilterOPk!E$41</f>
        <v>0</v>
      </c>
      <c r="H2715" s="50" t="n">
        <f aca="false">FilterOPk!F$41</f>
        <v>0</v>
      </c>
      <c r="I2715" s="50" t="n">
        <f aca="false">FilterOPk!G$41</f>
        <v>0</v>
      </c>
      <c r="J2715" s="50" t="n">
        <f aca="false">FilterOPk!H$41</f>
        <v>0</v>
      </c>
      <c r="K2715" s="50" t="n">
        <f aca="false">FilterOPk!I$41</f>
        <v>0</v>
      </c>
      <c r="L2715" s="50" t="n">
        <f aca="false">FilterOPk!J$41</f>
        <v>0</v>
      </c>
      <c r="M2715" s="50" t="n">
        <f aca="false">FilterOPk!K$41</f>
        <v>0</v>
      </c>
      <c r="N2715" s="50" t="n">
        <f aca="false">FilterOPk!L$41</f>
        <v>0</v>
      </c>
      <c r="O2715" s="50" t="n">
        <f aca="false">FilterOPk!M$41</f>
        <v>0</v>
      </c>
      <c r="P2715" s="50" t="n">
        <f aca="false">FilterOPk!N$41</f>
        <v>0</v>
      </c>
      <c r="Q2715" s="51" t="n">
        <f aca="false">FilterOPk!O$41</f>
        <v>0</v>
      </c>
    </row>
    <row r="2716" customFormat="false" ht="12.75" hidden="false" customHeight="false" outlineLevel="0" collapsed="false">
      <c r="B2716" s="85" t="str">
        <f aca="false">FilterOPk!A$42</f>
        <v>John Forney</v>
      </c>
      <c r="C2716" s="13" t="n">
        <f aca="false">C2715+1</f>
        <v>2715</v>
      </c>
      <c r="D2716" s="50" t="n">
        <f aca="false">FilterOPk!B$42</f>
        <v>0</v>
      </c>
      <c r="E2716" s="50" t="n">
        <f aca="false">FilterOPk!C$42</f>
        <v>0</v>
      </c>
      <c r="F2716" s="50" t="n">
        <f aca="false">FilterOPk!D$42</f>
        <v>0</v>
      </c>
      <c r="G2716" s="50" t="n">
        <f aca="false">FilterOPk!E$42</f>
        <v>0</v>
      </c>
      <c r="H2716" s="50" t="n">
        <f aca="false">FilterOPk!F$42</f>
        <v>0</v>
      </c>
      <c r="I2716" s="50" t="n">
        <f aca="false">FilterOPk!G$42</f>
        <v>0</v>
      </c>
      <c r="J2716" s="50" t="n">
        <f aca="false">FilterOPk!H$42</f>
        <v>0</v>
      </c>
      <c r="K2716" s="50" t="n">
        <f aca="false">FilterOPk!I$42</f>
        <v>0</v>
      </c>
      <c r="L2716" s="50" t="n">
        <f aca="false">FilterOPk!J$42</f>
        <v>0</v>
      </c>
      <c r="M2716" s="50" t="n">
        <f aca="false">FilterOPk!K$42</f>
        <v>0</v>
      </c>
      <c r="N2716" s="50" t="n">
        <f aca="false">FilterOPk!L$42</f>
        <v>0</v>
      </c>
      <c r="O2716" s="50" t="n">
        <f aca="false">FilterOPk!M$42</f>
        <v>0</v>
      </c>
      <c r="P2716" s="50" t="n">
        <f aca="false">FilterOPk!N$42</f>
        <v>0</v>
      </c>
      <c r="Q2716" s="51" t="n">
        <f aca="false">FilterOPk!O$42</f>
        <v>0</v>
      </c>
    </row>
    <row r="2717" customFormat="false" ht="12.75" hidden="false" customHeight="false" outlineLevel="0" collapsed="false">
      <c r="B2717" s="85" t="str">
        <f aca="false">FilterOPk!A$43</f>
        <v>Mike Carson</v>
      </c>
      <c r="C2717" s="13" t="n">
        <f aca="false">C2716+1</f>
        <v>2716</v>
      </c>
      <c r="D2717" s="50" t="n">
        <f aca="false">FilterOPk!B$43</f>
        <v>0</v>
      </c>
      <c r="E2717" s="50" t="n">
        <f aca="false">FilterOPk!C$43</f>
        <v>0</v>
      </c>
      <c r="F2717" s="50" t="n">
        <f aca="false">FilterOPk!D$43</f>
        <v>0</v>
      </c>
      <c r="G2717" s="50" t="n">
        <f aca="false">FilterOPk!E$43</f>
        <v>0</v>
      </c>
      <c r="H2717" s="50" t="n">
        <f aca="false">FilterOPk!F$43</f>
        <v>0</v>
      </c>
      <c r="I2717" s="50" t="n">
        <f aca="false">FilterOPk!G$43</f>
        <v>0</v>
      </c>
      <c r="J2717" s="50" t="n">
        <f aca="false">FilterOPk!H$43</f>
        <v>0</v>
      </c>
      <c r="K2717" s="50" t="n">
        <f aca="false">FilterOPk!I$43</f>
        <v>0</v>
      </c>
      <c r="L2717" s="50" t="n">
        <f aca="false">FilterOPk!J$43</f>
        <v>0</v>
      </c>
      <c r="M2717" s="50" t="n">
        <f aca="false">FilterOPk!K$43</f>
        <v>0</v>
      </c>
      <c r="N2717" s="50" t="n">
        <f aca="false">FilterOPk!L$43</f>
        <v>0</v>
      </c>
      <c r="O2717" s="50" t="n">
        <f aca="false">FilterOPk!M$43</f>
        <v>0</v>
      </c>
      <c r="P2717" s="50" t="n">
        <f aca="false">FilterOPk!N$43</f>
        <v>0</v>
      </c>
      <c r="Q2717" s="51" t="n">
        <f aca="false">FilterOPk!O$43</f>
        <v>0</v>
      </c>
    </row>
    <row r="2718" customFormat="false" ht="12.75" hidden="false" customHeight="false" outlineLevel="0" collapsed="false">
      <c r="B2718" s="85" t="str">
        <f aca="false">FilterOPk!A$44</f>
        <v>Chris Dorland</v>
      </c>
      <c r="C2718" s="13" t="n">
        <f aca="false">C2717+1</f>
        <v>2717</v>
      </c>
      <c r="D2718" s="50" t="n">
        <f aca="false">FilterOPk!B$44</f>
        <v>0</v>
      </c>
      <c r="E2718" s="50" t="n">
        <f aca="false">FilterOPk!C$44</f>
        <v>0</v>
      </c>
      <c r="F2718" s="50" t="n">
        <f aca="false">FilterOPk!D$44</f>
        <v>0</v>
      </c>
      <c r="G2718" s="50" t="n">
        <f aca="false">FilterOPk!E$44</f>
        <v>0</v>
      </c>
      <c r="H2718" s="50" t="n">
        <f aca="false">FilterOPk!F$44</f>
        <v>0</v>
      </c>
      <c r="I2718" s="50" t="n">
        <f aca="false">FilterOPk!G$44</f>
        <v>0</v>
      </c>
      <c r="J2718" s="50" t="n">
        <f aca="false">FilterOPk!H$44</f>
        <v>0</v>
      </c>
      <c r="K2718" s="50" t="n">
        <f aca="false">FilterOPk!I$44</f>
        <v>0</v>
      </c>
      <c r="L2718" s="50" t="n">
        <f aca="false">FilterOPk!J$44</f>
        <v>0</v>
      </c>
      <c r="M2718" s="50" t="n">
        <f aca="false">FilterOPk!K$44</f>
        <v>0</v>
      </c>
      <c r="N2718" s="50" t="n">
        <f aca="false">FilterOPk!L$44</f>
        <v>0</v>
      </c>
      <c r="O2718" s="50" t="n">
        <f aca="false">FilterOPk!M$44</f>
        <v>0</v>
      </c>
      <c r="P2718" s="50" t="n">
        <f aca="false">FilterOPk!N$44</f>
        <v>0</v>
      </c>
      <c r="Q2718" s="51" t="n">
        <f aca="false">FilterOPk!O$44</f>
        <v>0</v>
      </c>
    </row>
    <row r="2719" customFormat="false" ht="12.75" hidden="false" customHeight="false" outlineLevel="0" collapsed="false">
      <c r="B2719" s="85" t="str">
        <f aca="false">FilterOPk!A$45</f>
        <v>Jeff King</v>
      </c>
      <c r="C2719" s="13" t="n">
        <f aca="false">C2718+1</f>
        <v>2718</v>
      </c>
      <c r="D2719" s="50" t="n">
        <f aca="false">FilterOPk!B$45</f>
        <v>0</v>
      </c>
      <c r="E2719" s="50" t="n">
        <f aca="false">FilterOPk!C$45</f>
        <v>0</v>
      </c>
      <c r="F2719" s="50" t="n">
        <f aca="false">FilterOPk!D$45</f>
        <v>0</v>
      </c>
      <c r="G2719" s="50" t="n">
        <f aca="false">FilterOPk!E$45</f>
        <v>0</v>
      </c>
      <c r="H2719" s="50" t="n">
        <f aca="false">FilterOPk!F$45</f>
        <v>0</v>
      </c>
      <c r="I2719" s="50" t="n">
        <f aca="false">FilterOPk!G$45</f>
        <v>0</v>
      </c>
      <c r="J2719" s="50" t="n">
        <f aca="false">FilterOPk!H$45</f>
        <v>0</v>
      </c>
      <c r="K2719" s="50" t="n">
        <f aca="false">FilterOPk!I$45</f>
        <v>0</v>
      </c>
      <c r="L2719" s="50" t="n">
        <f aca="false">FilterOPk!J$45</f>
        <v>0</v>
      </c>
      <c r="M2719" s="50" t="n">
        <f aca="false">FilterOPk!K$45</f>
        <v>0</v>
      </c>
      <c r="N2719" s="50" t="n">
        <f aca="false">FilterOPk!L$45</f>
        <v>0</v>
      </c>
      <c r="O2719" s="50" t="n">
        <f aca="false">FilterOPk!M$45</f>
        <v>0</v>
      </c>
      <c r="P2719" s="50" t="n">
        <f aca="false">FilterOPk!N$45</f>
        <v>0</v>
      </c>
      <c r="Q2719" s="51" t="n">
        <f aca="false">FilterOPk!O$45</f>
        <v>0</v>
      </c>
    </row>
    <row r="2720" customFormat="false" ht="12.75" hidden="false" customHeight="false" outlineLevel="0" collapsed="false">
      <c r="B2720" s="85" t="n">
        <f aca="false">FilterOPk!A$46</f>
        <v>0</v>
      </c>
      <c r="C2720" s="13" t="n">
        <f aca="false">C2719+1</f>
        <v>2719</v>
      </c>
      <c r="D2720" s="50" t="n">
        <f aca="false">FilterOPk!B$46</f>
        <v>0</v>
      </c>
      <c r="E2720" s="50" t="n">
        <f aca="false">FilterOPk!C$46</f>
        <v>0</v>
      </c>
      <c r="F2720" s="50" t="n">
        <f aca="false">FilterOPk!D$46</f>
        <v>0</v>
      </c>
      <c r="G2720" s="50" t="n">
        <f aca="false">FilterOPk!E$46</f>
        <v>0</v>
      </c>
      <c r="H2720" s="50" t="n">
        <f aca="false">FilterOPk!F$46</f>
        <v>0</v>
      </c>
      <c r="I2720" s="50" t="n">
        <f aca="false">FilterOPk!G$46</f>
        <v>0</v>
      </c>
      <c r="J2720" s="50" t="n">
        <f aca="false">FilterOPk!H$46</f>
        <v>0</v>
      </c>
      <c r="K2720" s="50" t="n">
        <f aca="false">FilterOPk!I$46</f>
        <v>0</v>
      </c>
      <c r="L2720" s="50" t="n">
        <f aca="false">FilterOPk!J$46</f>
        <v>0</v>
      </c>
      <c r="M2720" s="50" t="n">
        <f aca="false">FilterOPk!K$46</f>
        <v>0</v>
      </c>
      <c r="N2720" s="50" t="n">
        <f aca="false">FilterOPk!L$46</f>
        <v>0</v>
      </c>
      <c r="O2720" s="50" t="n">
        <f aca="false">FilterOPk!M$46</f>
        <v>0</v>
      </c>
      <c r="P2720" s="50" t="n">
        <f aca="false">FilterOPk!N$46</f>
        <v>0</v>
      </c>
      <c r="Q2720" s="51" t="n">
        <f aca="false">FilterOPk!O$46</f>
        <v>0</v>
      </c>
    </row>
    <row r="2721" customFormat="false" ht="12.75" hidden="false" customHeight="false" outlineLevel="0" collapsed="false">
      <c r="B2721" s="87" t="n">
        <f aca="false">FilterOPk!A$47</f>
        <v>0</v>
      </c>
      <c r="C2721" s="64" t="n">
        <f aca="false">C2720+1</f>
        <v>2720</v>
      </c>
      <c r="D2721" s="54" t="n">
        <f aca="false">FilterOPk!B$47</f>
        <v>0</v>
      </c>
      <c r="E2721" s="54" t="n">
        <f aca="false">FilterOPk!C$47</f>
        <v>0</v>
      </c>
      <c r="F2721" s="54" t="n">
        <f aca="false">FilterOPk!D$47</f>
        <v>0</v>
      </c>
      <c r="G2721" s="54" t="n">
        <f aca="false">FilterOPk!E$47</f>
        <v>0</v>
      </c>
      <c r="H2721" s="54" t="n">
        <f aca="false">FilterOPk!F$47</f>
        <v>0</v>
      </c>
      <c r="I2721" s="54" t="n">
        <f aca="false">FilterOPk!G$47</f>
        <v>0</v>
      </c>
      <c r="J2721" s="54" t="n">
        <f aca="false">FilterOPk!H$47</f>
        <v>0</v>
      </c>
      <c r="K2721" s="54" t="n">
        <f aca="false">FilterOPk!I$47</f>
        <v>0</v>
      </c>
      <c r="L2721" s="54" t="n">
        <f aca="false">FilterOPk!J$47</f>
        <v>0</v>
      </c>
      <c r="M2721" s="54" t="n">
        <f aca="false">FilterOPk!K$47</f>
        <v>0</v>
      </c>
      <c r="N2721" s="54" t="n">
        <f aca="false">FilterOPk!L$47</f>
        <v>0</v>
      </c>
      <c r="O2721" s="54" t="n">
        <f aca="false">FilterOPk!M$47</f>
        <v>0</v>
      </c>
      <c r="P2721" s="54" t="n">
        <f aca="false">FilterOPk!N$47</f>
        <v>0</v>
      </c>
      <c r="Q2721" s="55" t="n">
        <f aca="false">FilterOPk!O$47</f>
        <v>0</v>
      </c>
    </row>
    <row r="2722" customFormat="false" ht="12.75" hidden="false" customHeight="false" outlineLevel="0" collapsed="false">
      <c r="A2722" s="0" t="n">
        <f aca="false">A2682+1</f>
        <v>69</v>
      </c>
      <c r="B2722" s="57" t="n">
        <f aca="false">FilterOPk!D$1</f>
        <v>36907</v>
      </c>
      <c r="C2722" s="58" t="n">
        <f aca="false">C2721+1</f>
        <v>2721</v>
      </c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83"/>
    </row>
    <row r="2723" customFormat="false" ht="12.75" hidden="false" customHeight="false" outlineLevel="0" collapsed="false">
      <c r="B2723" s="61"/>
      <c r="C2723" s="13" t="n">
        <f aca="false">C2722+1</f>
        <v>2722</v>
      </c>
      <c r="D2723" s="13"/>
      <c r="E2723" s="21" t="s">
        <v>5</v>
      </c>
      <c r="F2723" s="21" t="s">
        <v>6</v>
      </c>
      <c r="G2723" s="21" t="s">
        <v>7</v>
      </c>
      <c r="H2723" s="21" t="s">
        <v>8</v>
      </c>
      <c r="I2723" s="21" t="s">
        <v>9</v>
      </c>
      <c r="J2723" s="21" t="s">
        <v>10</v>
      </c>
      <c r="K2723" s="21" t="s">
        <v>11</v>
      </c>
      <c r="L2723" s="21" t="s">
        <v>12</v>
      </c>
      <c r="M2723" s="21" t="s">
        <v>13</v>
      </c>
      <c r="N2723" s="21" t="s">
        <v>14</v>
      </c>
      <c r="O2723" s="21" t="n">
        <v>2002</v>
      </c>
      <c r="P2723" s="21" t="s">
        <v>15</v>
      </c>
      <c r="Q2723" s="84" t="s">
        <v>16</v>
      </c>
    </row>
    <row r="2724" customFormat="false" ht="12.75" hidden="false" customHeight="false" outlineLevel="0" collapsed="false">
      <c r="B2724" s="85" t="str">
        <f aca="false">FilterOPk!A$9</f>
        <v>Power positions</v>
      </c>
      <c r="C2724" s="13" t="n">
        <f aca="false">C2723+1</f>
        <v>2723</v>
      </c>
      <c r="D2724" s="13" t="s">
        <v>4</v>
      </c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86"/>
    </row>
    <row r="2725" customFormat="false" ht="12.75" hidden="false" customHeight="false" outlineLevel="0" collapsed="false">
      <c r="B2725" s="85" t="str">
        <f aca="false">FilterOPk!A$10</f>
        <v>East Position</v>
      </c>
      <c r="C2725" s="13" t="n">
        <f aca="false">C2724+1</f>
        <v>2724</v>
      </c>
      <c r="D2725" s="50" t="n">
        <f aca="false">FilterOPk!B$10</f>
        <v>34784396.7946123</v>
      </c>
      <c r="E2725" s="50" t="n">
        <f aca="false">FilterOPk!C$10</f>
        <v>139428.68</v>
      </c>
      <c r="F2725" s="50" t="n">
        <f aca="false">FilterOPk!D$10</f>
        <v>244540.42</v>
      </c>
      <c r="G2725" s="50" t="n">
        <f aca="false">FilterOPk!E$10</f>
        <v>352018.99</v>
      </c>
      <c r="H2725" s="50" t="n">
        <f aca="false">FilterOPk!F$10</f>
        <v>454047.41</v>
      </c>
      <c r="I2725" s="50" t="n">
        <f aca="false">FilterOPk!G$10</f>
        <v>460700.87</v>
      </c>
      <c r="J2725" s="50" t="n">
        <f aca="false">FilterOPk!H$10</f>
        <v>371715.26</v>
      </c>
      <c r="K2725" s="50" t="n">
        <f aca="false">FilterOPk!I$10</f>
        <v>743238.67</v>
      </c>
      <c r="L2725" s="50" t="n">
        <f aca="false">FilterOPk!J$10</f>
        <v>433572.73</v>
      </c>
      <c r="M2725" s="50" t="n">
        <f aca="false">FilterOPk!K$10</f>
        <v>1264075.99</v>
      </c>
      <c r="N2725" s="50" t="n">
        <f aca="false">FilterOPk!L$10</f>
        <v>4463339.02</v>
      </c>
      <c r="O2725" s="50" t="n">
        <f aca="false">FilterOPk!M$10</f>
        <v>-232298.41</v>
      </c>
      <c r="P2725" s="50" t="n">
        <f aca="false">FilterOPk!N$10</f>
        <v>1174384.84</v>
      </c>
      <c r="Q2725" s="51" t="n">
        <f aca="false">FilterOPk!O$10</f>
        <v>5405425.45</v>
      </c>
    </row>
    <row r="2726" customFormat="false" ht="12.75" hidden="false" customHeight="false" outlineLevel="0" collapsed="false">
      <c r="B2726" s="85" t="str">
        <f aca="false">FilterOPk!A$11</f>
        <v>East Power Mgmt</v>
      </c>
      <c r="C2726" s="13" t="n">
        <f aca="false">C2725+1</f>
        <v>2725</v>
      </c>
      <c r="D2726" s="50" t="n">
        <f aca="false">FilterOPk!B$11</f>
        <v>7547347.04451418</v>
      </c>
      <c r="E2726" s="50" t="n">
        <f aca="false">FilterOPk!C$11</f>
        <v>0</v>
      </c>
      <c r="F2726" s="50" t="n">
        <f aca="false">FilterOPk!D$11</f>
        <v>0</v>
      </c>
      <c r="G2726" s="50" t="n">
        <f aca="false">FilterOPk!E$11</f>
        <v>0</v>
      </c>
      <c r="H2726" s="50" t="n">
        <f aca="false">FilterOPk!F$11</f>
        <v>0</v>
      </c>
      <c r="I2726" s="50" t="n">
        <f aca="false">FilterOPk!G$11</f>
        <v>0</v>
      </c>
      <c r="J2726" s="50" t="n">
        <f aca="false">FilterOPk!H$11</f>
        <v>0</v>
      </c>
      <c r="K2726" s="50" t="n">
        <f aca="false">FilterOPk!I$11</f>
        <v>0</v>
      </c>
      <c r="L2726" s="50" t="n">
        <f aca="false">FilterOPk!J$11</f>
        <v>0</v>
      </c>
      <c r="M2726" s="50" t="n">
        <f aca="false">FilterOPk!K$11</f>
        <v>0</v>
      </c>
      <c r="N2726" s="50" t="n">
        <f aca="false">FilterOPk!L$11</f>
        <v>0</v>
      </c>
      <c r="O2726" s="50" t="n">
        <f aca="false">FilterOPk!M$11</f>
        <v>0</v>
      </c>
      <c r="P2726" s="50" t="n">
        <f aca="false">FilterOPk!N$11</f>
        <v>0</v>
      </c>
      <c r="Q2726" s="51" t="n">
        <f aca="false">FilterOPk!O$11</f>
        <v>0</v>
      </c>
    </row>
    <row r="2727" customFormat="false" ht="12.75" hidden="false" customHeight="false" outlineLevel="0" collapsed="false">
      <c r="B2727" s="85" t="str">
        <f aca="false">FilterOPk!A$12</f>
        <v>Long Term Options</v>
      </c>
      <c r="C2727" s="13" t="n">
        <f aca="false">C2726+1</f>
        <v>2726</v>
      </c>
      <c r="D2727" s="50" t="n">
        <f aca="false">FilterOPk!B$12</f>
        <v>0</v>
      </c>
      <c r="E2727" s="50" t="n">
        <f aca="false">FilterOPk!C$12</f>
        <v>0</v>
      </c>
      <c r="F2727" s="50" t="n">
        <f aca="false">FilterOPk!D$12</f>
        <v>0</v>
      </c>
      <c r="G2727" s="50" t="n">
        <f aca="false">FilterOPk!E$12</f>
        <v>0</v>
      </c>
      <c r="H2727" s="50" t="n">
        <f aca="false">FilterOPk!F$12</f>
        <v>0</v>
      </c>
      <c r="I2727" s="50" t="n">
        <f aca="false">FilterOPk!G$12</f>
        <v>0</v>
      </c>
      <c r="J2727" s="50" t="n">
        <f aca="false">FilterOPk!H$12</f>
        <v>0</v>
      </c>
      <c r="K2727" s="50" t="n">
        <f aca="false">FilterOPk!I$12</f>
        <v>0</v>
      </c>
      <c r="L2727" s="50" t="n">
        <f aca="false">FilterOPk!J$12</f>
        <v>0</v>
      </c>
      <c r="M2727" s="50" t="n">
        <f aca="false">FilterOPk!K$12</f>
        <v>0</v>
      </c>
      <c r="N2727" s="50" t="n">
        <f aca="false">FilterOPk!L$12</f>
        <v>0</v>
      </c>
      <c r="O2727" s="50" t="n">
        <f aca="false">FilterOPk!M$12</f>
        <v>0</v>
      </c>
      <c r="P2727" s="50" t="n">
        <f aca="false">FilterOPk!N$12</f>
        <v>0</v>
      </c>
      <c r="Q2727" s="51" t="n">
        <f aca="false">FilterOPk!O$12</f>
        <v>0</v>
      </c>
    </row>
    <row r="2728" customFormat="false" ht="12.75" hidden="false" customHeight="false" outlineLevel="0" collapsed="false">
      <c r="B2728" s="85" t="str">
        <f aca="false">FilterOPk!A$13</f>
        <v>LT-MIDWEST</v>
      </c>
      <c r="C2728" s="13" t="n">
        <f aca="false">C2727+1</f>
        <v>2727</v>
      </c>
      <c r="D2728" s="50" t="n">
        <f aca="false">FilterOPk!B$13</f>
        <v>7151089.47366245</v>
      </c>
      <c r="E2728" s="50" t="n">
        <f aca="false">FilterOPk!C$13</f>
        <v>36317.39</v>
      </c>
      <c r="F2728" s="50" t="n">
        <f aca="false">FilterOPk!D$13</f>
        <v>95142.77</v>
      </c>
      <c r="G2728" s="50" t="n">
        <f aca="false">FilterOPk!E$13</f>
        <v>106523.31</v>
      </c>
      <c r="H2728" s="50" t="n">
        <f aca="false">FilterOPk!F$13</f>
        <v>103615.07</v>
      </c>
      <c r="I2728" s="50" t="n">
        <f aca="false">FilterOPk!G$13</f>
        <v>106049.09</v>
      </c>
      <c r="J2728" s="50" t="n">
        <f aca="false">FilterOPk!H$13</f>
        <v>78310</v>
      </c>
      <c r="K2728" s="50" t="n">
        <f aca="false">FilterOPk!I$13</f>
        <v>160210.16</v>
      </c>
      <c r="L2728" s="50" t="n">
        <f aca="false">FilterOPk!J$13</f>
        <v>108136.49</v>
      </c>
      <c r="M2728" s="50" t="n">
        <f aca="false">FilterOPk!K$13</f>
        <v>312653.19</v>
      </c>
      <c r="N2728" s="50" t="n">
        <f aca="false">FilterOPk!L$13</f>
        <v>1106957.47</v>
      </c>
      <c r="O2728" s="50" t="n">
        <f aca="false">FilterOPk!M$13</f>
        <v>-124610.37</v>
      </c>
      <c r="P2728" s="50" t="n">
        <f aca="false">FilterOPk!N$13</f>
        <v>893459.31</v>
      </c>
      <c r="Q2728" s="51" t="n">
        <f aca="false">FilterOPk!O$13</f>
        <v>1875806.41</v>
      </c>
    </row>
    <row r="2729" customFormat="false" ht="12.75" hidden="false" customHeight="false" outlineLevel="0" collapsed="false">
      <c r="B2729" s="85" t="str">
        <f aca="false">FilterOPk!A$14</f>
        <v>ST-ECAR</v>
      </c>
      <c r="C2729" s="13" t="n">
        <f aca="false">C2728+1</f>
        <v>2728</v>
      </c>
      <c r="D2729" s="50" t="n">
        <f aca="false">FilterOPk!B$14</f>
        <v>238101.441960815</v>
      </c>
      <c r="E2729" s="50" t="n">
        <f aca="false">FilterOPk!C$14</f>
        <v>0</v>
      </c>
      <c r="F2729" s="50" t="n">
        <f aca="false">FilterOPk!D$14</f>
        <v>0</v>
      </c>
      <c r="G2729" s="50" t="n">
        <f aca="false">FilterOPk!E$14</f>
        <v>0</v>
      </c>
      <c r="H2729" s="50" t="n">
        <f aca="false">FilterOPk!F$14</f>
        <v>0</v>
      </c>
      <c r="I2729" s="50" t="n">
        <f aca="false">FilterOPk!G$14</f>
        <v>0</v>
      </c>
      <c r="J2729" s="50" t="n">
        <f aca="false">FilterOPk!H$14</f>
        <v>0</v>
      </c>
      <c r="K2729" s="50" t="n">
        <f aca="false">FilterOPk!I$14</f>
        <v>0</v>
      </c>
      <c r="L2729" s="50" t="n">
        <f aca="false">FilterOPk!J$14</f>
        <v>0</v>
      </c>
      <c r="M2729" s="50" t="n">
        <f aca="false">FilterOPk!K$14</f>
        <v>0</v>
      </c>
      <c r="N2729" s="50" t="n">
        <f aca="false">FilterOPk!L$14</f>
        <v>0</v>
      </c>
      <c r="O2729" s="50" t="n">
        <f aca="false">FilterOPk!M$14</f>
        <v>0</v>
      </c>
      <c r="P2729" s="50" t="n">
        <f aca="false">FilterOPk!N$14</f>
        <v>0</v>
      </c>
      <c r="Q2729" s="51" t="n">
        <f aca="false">FilterOPk!O$14</f>
        <v>0</v>
      </c>
    </row>
    <row r="2730" customFormat="false" ht="12.75" hidden="false" customHeight="false" outlineLevel="0" collapsed="false">
      <c r="B2730" s="85" t="str">
        <f aca="false">FilterOPk!A$15</f>
        <v>ST- MAPP</v>
      </c>
      <c r="C2730" s="13" t="n">
        <f aca="false">C2729+1</f>
        <v>2729</v>
      </c>
      <c r="D2730" s="50" t="n">
        <f aca="false">FilterOPk!B$15</f>
        <v>254636.614020626</v>
      </c>
      <c r="E2730" s="50" t="n">
        <f aca="false">FilterOPk!C$15</f>
        <v>-1590.85</v>
      </c>
      <c r="F2730" s="50" t="n">
        <f aca="false">FilterOPk!D$15</f>
        <v>-3167.72</v>
      </c>
      <c r="G2730" s="50" t="n">
        <f aca="false">FilterOPk!E$15</f>
        <v>-3546.79</v>
      </c>
      <c r="H2730" s="50" t="n">
        <f aca="false">FilterOPk!F$15</f>
        <v>-3530.89</v>
      </c>
      <c r="I2730" s="50" t="n">
        <f aca="false">FilterOPk!G$15</f>
        <v>0</v>
      </c>
      <c r="J2730" s="50" t="n">
        <f aca="false">FilterOPk!H$15</f>
        <v>0</v>
      </c>
      <c r="K2730" s="50" t="n">
        <f aca="false">FilterOPk!I$15</f>
        <v>0</v>
      </c>
      <c r="L2730" s="50" t="n">
        <f aca="false">FilterOPk!J$15</f>
        <v>0</v>
      </c>
      <c r="M2730" s="50" t="n">
        <f aca="false">FilterOPk!K$15</f>
        <v>0</v>
      </c>
      <c r="N2730" s="50" t="n">
        <f aca="false">FilterOPk!L$15</f>
        <v>-11836.25</v>
      </c>
      <c r="O2730" s="50" t="n">
        <f aca="false">FilterOPk!M$15</f>
        <v>0</v>
      </c>
      <c r="P2730" s="50" t="n">
        <f aca="false">FilterOPk!N$15</f>
        <v>0</v>
      </c>
      <c r="Q2730" s="51" t="n">
        <f aca="false">FilterOPk!O$15</f>
        <v>-11836.25</v>
      </c>
    </row>
    <row r="2731" customFormat="false" ht="12.75" hidden="false" customHeight="false" outlineLevel="0" collapsed="false">
      <c r="B2731" s="85" t="str">
        <f aca="false">FilterOPk!A$16</f>
        <v>ST- MAIN</v>
      </c>
      <c r="C2731" s="13" t="n">
        <f aca="false">C2730+1</f>
        <v>2730</v>
      </c>
      <c r="D2731" s="50" t="n">
        <f aca="false">FilterOPk!B$16</f>
        <v>694293.253349893</v>
      </c>
      <c r="E2731" s="50" t="n">
        <f aca="false">FilterOPk!C$16</f>
        <v>0</v>
      </c>
      <c r="F2731" s="50" t="n">
        <f aca="false">FilterOPk!D$16</f>
        <v>0</v>
      </c>
      <c r="G2731" s="50" t="n">
        <f aca="false">FilterOPk!E$16</f>
        <v>0</v>
      </c>
      <c r="H2731" s="50" t="n">
        <f aca="false">FilterOPk!F$16</f>
        <v>0</v>
      </c>
      <c r="I2731" s="50" t="n">
        <f aca="false">FilterOPk!G$16</f>
        <v>0</v>
      </c>
      <c r="J2731" s="50" t="n">
        <f aca="false">FilterOPk!H$16</f>
        <v>0</v>
      </c>
      <c r="K2731" s="50" t="n">
        <f aca="false">FilterOPk!I$16</f>
        <v>0</v>
      </c>
      <c r="L2731" s="50" t="n">
        <f aca="false">FilterOPk!J$16</f>
        <v>0</v>
      </c>
      <c r="M2731" s="50" t="n">
        <f aca="false">FilterOPk!K$16</f>
        <v>0</v>
      </c>
      <c r="N2731" s="50" t="n">
        <f aca="false">FilterOPk!L$16</f>
        <v>0</v>
      </c>
      <c r="O2731" s="50" t="n">
        <f aca="false">FilterOPk!M$16</f>
        <v>0</v>
      </c>
      <c r="P2731" s="50" t="n">
        <f aca="false">FilterOPk!N$16</f>
        <v>0</v>
      </c>
      <c r="Q2731" s="51" t="n">
        <f aca="false">FilterOPk!O$16</f>
        <v>0</v>
      </c>
    </row>
    <row r="2732" customFormat="false" ht="12.75" hidden="false" customHeight="false" outlineLevel="0" collapsed="false">
      <c r="B2732" s="85" t="str">
        <f aca="false">FilterOPk!A$17</f>
        <v>MW-ANALYST</v>
      </c>
      <c r="C2732" s="13" t="n">
        <f aca="false">C2731+1</f>
        <v>2731</v>
      </c>
      <c r="D2732" s="50" t="n">
        <f aca="false">FilterOPk!B$17</f>
        <v>0</v>
      </c>
      <c r="E2732" s="50" t="n">
        <f aca="false">FilterOPk!C$17</f>
        <v>0</v>
      </c>
      <c r="F2732" s="50" t="n">
        <f aca="false">FilterOPk!D$17</f>
        <v>0</v>
      </c>
      <c r="G2732" s="50" t="n">
        <f aca="false">FilterOPk!E$17</f>
        <v>0</v>
      </c>
      <c r="H2732" s="50" t="n">
        <f aca="false">FilterOPk!F$17</f>
        <v>0</v>
      </c>
      <c r="I2732" s="50" t="n">
        <f aca="false">FilterOPk!G$17</f>
        <v>0</v>
      </c>
      <c r="J2732" s="50" t="n">
        <f aca="false">FilterOPk!H$17</f>
        <v>0</v>
      </c>
      <c r="K2732" s="50" t="n">
        <f aca="false">FilterOPk!I$17</f>
        <v>0</v>
      </c>
      <c r="L2732" s="50" t="n">
        <f aca="false">FilterOPk!J$17</f>
        <v>0</v>
      </c>
      <c r="M2732" s="50" t="n">
        <f aca="false">FilterOPk!K$17</f>
        <v>0</v>
      </c>
      <c r="N2732" s="50" t="n">
        <f aca="false">FilterOPk!L$17</f>
        <v>0</v>
      </c>
      <c r="O2732" s="50" t="n">
        <f aca="false">FilterOPk!M$17</f>
        <v>0</v>
      </c>
      <c r="P2732" s="50" t="n">
        <f aca="false">FilterOPk!N$17</f>
        <v>0</v>
      </c>
      <c r="Q2732" s="51" t="n">
        <f aca="false">FilterOPk!O$17</f>
        <v>0</v>
      </c>
    </row>
    <row r="2733" customFormat="false" ht="12.75" hidden="false" customHeight="false" outlineLevel="0" collapsed="false">
      <c r="B2733" s="85" t="str">
        <f aca="false">FilterOPk!A$18</f>
        <v>LT-NE</v>
      </c>
      <c r="C2733" s="13" t="n">
        <f aca="false">C2732+1</f>
        <v>2732</v>
      </c>
      <c r="D2733" s="50" t="n">
        <f aca="false">FilterOPk!B$18</f>
        <v>6187311.37539291</v>
      </c>
      <c r="E2733" s="50" t="n">
        <f aca="false">FilterOPk!C$18</f>
        <v>38662.79</v>
      </c>
      <c r="F2733" s="50" t="n">
        <f aca="false">FilterOPk!D$18</f>
        <v>89522.8</v>
      </c>
      <c r="G2733" s="50" t="n">
        <f aca="false">FilterOPk!E$18</f>
        <v>158536.19</v>
      </c>
      <c r="H2733" s="50" t="n">
        <f aca="false">FilterOPk!F$18</f>
        <v>261849.24</v>
      </c>
      <c r="I2733" s="50" t="n">
        <f aca="false">FilterOPk!G$18</f>
        <v>291708.83</v>
      </c>
      <c r="J2733" s="50" t="n">
        <f aca="false">FilterOPk!H$18</f>
        <v>228360.42</v>
      </c>
      <c r="K2733" s="50" t="n">
        <f aca="false">FilterOPk!I$18</f>
        <v>445432.42</v>
      </c>
      <c r="L2733" s="50" t="n">
        <f aca="false">FilterOPk!J$18</f>
        <v>266345.8</v>
      </c>
      <c r="M2733" s="50" t="n">
        <f aca="false">FilterOPk!K$18</f>
        <v>801315.09</v>
      </c>
      <c r="N2733" s="50" t="n">
        <f aca="false">FilterOPk!L$18</f>
        <v>2581733.58</v>
      </c>
      <c r="O2733" s="50" t="n">
        <f aca="false">FilterOPk!M$18</f>
        <v>-636932.37</v>
      </c>
      <c r="P2733" s="50" t="n">
        <f aca="false">FilterOPk!N$18</f>
        <v>-2303942.42</v>
      </c>
      <c r="Q2733" s="51" t="n">
        <f aca="false">FilterOPk!O$18</f>
        <v>-359141.210000001</v>
      </c>
    </row>
    <row r="2734" customFormat="false" ht="12.75" hidden="false" customHeight="false" outlineLevel="0" collapsed="false">
      <c r="B2734" s="85" t="str">
        <f aca="false">FilterOPk!A$19</f>
        <v>LT-PJM</v>
      </c>
      <c r="C2734" s="13" t="n">
        <f aca="false">C2733+1</f>
        <v>2733</v>
      </c>
      <c r="D2734" s="50" t="n">
        <f aca="false">FilterOPk!B$19</f>
        <v>1818236.42109565</v>
      </c>
      <c r="E2734" s="50" t="n">
        <f aca="false">FilterOPk!C$19</f>
        <v>0</v>
      </c>
      <c r="F2734" s="50" t="n">
        <f aca="false">FilterOPk!D$19</f>
        <v>19402.28</v>
      </c>
      <c r="G2734" s="50" t="n">
        <f aca="false">FilterOPk!E$19</f>
        <v>57930.92</v>
      </c>
      <c r="H2734" s="50" t="n">
        <f aca="false">FilterOPk!F$19</f>
        <v>59436.7</v>
      </c>
      <c r="I2734" s="50" t="n">
        <f aca="false">FilterOPk!G$19</f>
        <v>19136.52</v>
      </c>
      <c r="J2734" s="50" t="n">
        <f aca="false">FilterOPk!H$19</f>
        <v>18664.41</v>
      </c>
      <c r="K2734" s="50" t="n">
        <f aca="false">FilterOPk!I$19</f>
        <v>33608.82</v>
      </c>
      <c r="L2734" s="50" t="n">
        <f aca="false">FilterOPk!J$19</f>
        <v>20867.53</v>
      </c>
      <c r="M2734" s="50" t="n">
        <f aca="false">FilterOPk!K$19</f>
        <v>56340.86</v>
      </c>
      <c r="N2734" s="50" t="n">
        <f aca="false">FilterOPk!L$19</f>
        <v>285388.04</v>
      </c>
      <c r="O2734" s="50" t="n">
        <f aca="false">FilterOPk!M$19</f>
        <v>-1975.43</v>
      </c>
      <c r="P2734" s="50" t="n">
        <f aca="false">FilterOPk!N$19</f>
        <v>-179963.06</v>
      </c>
      <c r="Q2734" s="51" t="n">
        <f aca="false">FilterOPk!O$19</f>
        <v>103449.55</v>
      </c>
    </row>
    <row r="2735" customFormat="false" ht="12.75" hidden="false" customHeight="false" outlineLevel="0" collapsed="false">
      <c r="B2735" s="85" t="str">
        <f aca="false">FilterOPk!A$20</f>
        <v>LT- NY</v>
      </c>
      <c r="C2735" s="13" t="n">
        <f aca="false">C2734+1</f>
        <v>2734</v>
      </c>
      <c r="D2735" s="50" t="n">
        <f aca="false">FilterOPk!B$20</f>
        <v>0</v>
      </c>
      <c r="E2735" s="50" t="n">
        <f aca="false">FilterOPk!C$20</f>
        <v>-9128.22</v>
      </c>
      <c r="F2735" s="50" t="n">
        <f aca="false">FilterOPk!D$20</f>
        <v>-69725.26</v>
      </c>
      <c r="G2735" s="50" t="n">
        <f aca="false">FilterOPk!E$20</f>
        <v>0</v>
      </c>
      <c r="H2735" s="50" t="n">
        <f aca="false">FilterOPk!F$20</f>
        <v>0</v>
      </c>
      <c r="I2735" s="50" t="n">
        <f aca="false">FilterOPk!G$20</f>
        <v>0</v>
      </c>
      <c r="J2735" s="50" t="n">
        <f aca="false">FilterOPk!H$20</f>
        <v>0</v>
      </c>
      <c r="K2735" s="50" t="n">
        <f aca="false">FilterOPk!I$20</f>
        <v>0</v>
      </c>
      <c r="L2735" s="50" t="n">
        <f aca="false">FilterOPk!J$20</f>
        <v>0</v>
      </c>
      <c r="M2735" s="50" t="n">
        <f aca="false">FilterOPk!K$20</f>
        <v>0</v>
      </c>
      <c r="N2735" s="50" t="n">
        <f aca="false">FilterOPk!L$20</f>
        <v>-78853.48</v>
      </c>
      <c r="O2735" s="50" t="n">
        <f aca="false">FilterOPk!M$20</f>
        <v>0</v>
      </c>
      <c r="P2735" s="50" t="n">
        <f aca="false">FilterOPk!N$20</f>
        <v>12056.92</v>
      </c>
      <c r="Q2735" s="51" t="n">
        <f aca="false">FilterOPk!O$20</f>
        <v>-66796.56</v>
      </c>
    </row>
    <row r="2736" customFormat="false" ht="12.75" hidden="false" customHeight="false" outlineLevel="0" collapsed="false">
      <c r="B2736" s="85" t="str">
        <f aca="false">FilterOPk!A$21</f>
        <v>ST- PJM</v>
      </c>
      <c r="C2736" s="13" t="n">
        <f aca="false">C2735+1</f>
        <v>2735</v>
      </c>
      <c r="D2736" s="50" t="n">
        <f aca="false">FilterOPk!B$21</f>
        <v>1243093.71447674</v>
      </c>
      <c r="E2736" s="50" t="n">
        <f aca="false">FilterOPk!C$21</f>
        <v>13503.06</v>
      </c>
      <c r="F2736" s="50" t="n">
        <f aca="false">FilterOPk!D$21</f>
        <v>0</v>
      </c>
      <c r="G2736" s="50" t="n">
        <f aca="false">FilterOPk!E$21</f>
        <v>0</v>
      </c>
      <c r="H2736" s="50" t="n">
        <f aca="false">FilterOPk!F$21</f>
        <v>0</v>
      </c>
      <c r="I2736" s="50" t="n">
        <f aca="false">FilterOPk!G$21</f>
        <v>0</v>
      </c>
      <c r="J2736" s="50" t="n">
        <f aca="false">FilterOPk!H$21</f>
        <v>0</v>
      </c>
      <c r="K2736" s="50" t="n">
        <f aca="false">FilterOPk!I$21</f>
        <v>0</v>
      </c>
      <c r="L2736" s="50" t="n">
        <f aca="false">FilterOPk!J$21</f>
        <v>0</v>
      </c>
      <c r="M2736" s="50" t="n">
        <f aca="false">FilterOPk!K$21</f>
        <v>0</v>
      </c>
      <c r="N2736" s="50" t="n">
        <f aca="false">FilterOPk!L$21</f>
        <v>13503.06</v>
      </c>
      <c r="O2736" s="50" t="n">
        <f aca="false">FilterOPk!M$21</f>
        <v>0</v>
      </c>
      <c r="P2736" s="50" t="n">
        <f aca="false">FilterOPk!N$21</f>
        <v>0</v>
      </c>
      <c r="Q2736" s="51" t="n">
        <f aca="false">FilterOPk!O$21</f>
        <v>13503.06</v>
      </c>
    </row>
    <row r="2737" customFormat="false" ht="12.75" hidden="false" customHeight="false" outlineLevel="0" collapsed="false">
      <c r="B2737" s="85" t="str">
        <f aca="false">FilterOPk!A$22</f>
        <v>ST- NENG</v>
      </c>
      <c r="C2737" s="13" t="n">
        <f aca="false">C2736+1</f>
        <v>2736</v>
      </c>
      <c r="D2737" s="50" t="n">
        <f aca="false">FilterOPk!B$22</f>
        <v>539719.375927685</v>
      </c>
      <c r="E2737" s="50" t="n">
        <f aca="false">FilterOPk!C$22</f>
        <v>17499.36</v>
      </c>
      <c r="F2737" s="50" t="n">
        <f aca="false">FilterOPk!D$22</f>
        <v>34844.91</v>
      </c>
      <c r="G2737" s="50" t="n">
        <f aca="false">FilterOPk!E$22</f>
        <v>0</v>
      </c>
      <c r="H2737" s="50" t="n">
        <f aca="false">FilterOPk!F$22</f>
        <v>0</v>
      </c>
      <c r="I2737" s="50" t="n">
        <f aca="false">FilterOPk!G$22</f>
        <v>0</v>
      </c>
      <c r="J2737" s="50" t="n">
        <f aca="false">FilterOPk!H$22</f>
        <v>0</v>
      </c>
      <c r="K2737" s="50" t="n">
        <f aca="false">FilterOPk!I$22</f>
        <v>0</v>
      </c>
      <c r="L2737" s="50" t="n">
        <f aca="false">FilterOPk!J$22</f>
        <v>0</v>
      </c>
      <c r="M2737" s="50" t="n">
        <f aca="false">FilterOPk!K$22</f>
        <v>0</v>
      </c>
      <c r="N2737" s="50" t="n">
        <f aca="false">FilterOPk!L$22</f>
        <v>52344.27</v>
      </c>
      <c r="O2737" s="50" t="n">
        <f aca="false">FilterOPk!M$22</f>
        <v>0</v>
      </c>
      <c r="P2737" s="50" t="n">
        <f aca="false">FilterOPk!N$22</f>
        <v>0</v>
      </c>
      <c r="Q2737" s="51" t="n">
        <f aca="false">FilterOPk!O$22</f>
        <v>52344.27</v>
      </c>
    </row>
    <row r="2738" customFormat="false" ht="12.75" hidden="false" customHeight="false" outlineLevel="0" collapsed="false">
      <c r="B2738" s="85" t="str">
        <f aca="false">FilterOPk!A$23</f>
        <v>ST- NY</v>
      </c>
      <c r="C2738" s="13" t="n">
        <f aca="false">C2737+1</f>
        <v>2737</v>
      </c>
      <c r="D2738" s="50" t="n">
        <f aca="false">FilterOPk!B$23</f>
        <v>251437.188425373</v>
      </c>
      <c r="E2738" s="50" t="n">
        <f aca="false">FilterOPk!C$23</f>
        <v>22663</v>
      </c>
      <c r="F2738" s="50" t="n">
        <f aca="false">FilterOPk!D$23</f>
        <v>52267.36</v>
      </c>
      <c r="G2738" s="50" t="n">
        <f aca="false">FilterOPk!E$23</f>
        <v>0</v>
      </c>
      <c r="H2738" s="50" t="n">
        <f aca="false">FilterOPk!F$23</f>
        <v>0</v>
      </c>
      <c r="I2738" s="50" t="n">
        <f aca="false">FilterOPk!G$23</f>
        <v>0</v>
      </c>
      <c r="J2738" s="50" t="n">
        <f aca="false">FilterOPk!H$23</f>
        <v>0</v>
      </c>
      <c r="K2738" s="50" t="n">
        <f aca="false">FilterOPk!I$23</f>
        <v>0</v>
      </c>
      <c r="L2738" s="50" t="n">
        <f aca="false">FilterOPk!J$23</f>
        <v>0</v>
      </c>
      <c r="M2738" s="50" t="n">
        <f aca="false">FilterOPk!K$23</f>
        <v>0</v>
      </c>
      <c r="N2738" s="50" t="n">
        <f aca="false">FilterOPk!L$23</f>
        <v>74930.36</v>
      </c>
      <c r="O2738" s="50" t="n">
        <f aca="false">FilterOPk!M$23</f>
        <v>0</v>
      </c>
      <c r="P2738" s="50" t="n">
        <f aca="false">FilterOPk!N$23</f>
        <v>0</v>
      </c>
      <c r="Q2738" s="51" t="n">
        <f aca="false">FilterOPk!O$23</f>
        <v>74930.36</v>
      </c>
    </row>
    <row r="2739" customFormat="false" ht="12.75" hidden="false" customHeight="false" outlineLevel="0" collapsed="false">
      <c r="B2739" s="85" t="str">
        <f aca="false">FilterOPk!A$24</f>
        <v>NE- PHYS</v>
      </c>
      <c r="C2739" s="13" t="n">
        <f aca="false">C2738+1</f>
        <v>2738</v>
      </c>
      <c r="D2739" s="50" t="n">
        <f aca="false">FilterOPk!B$24</f>
        <v>0</v>
      </c>
      <c r="E2739" s="50" t="n">
        <f aca="false">FilterOPk!C$24</f>
        <v>0</v>
      </c>
      <c r="F2739" s="50" t="n">
        <f aca="false">FilterOPk!D$24</f>
        <v>0</v>
      </c>
      <c r="G2739" s="50" t="n">
        <f aca="false">FilterOPk!E$24</f>
        <v>0</v>
      </c>
      <c r="H2739" s="50" t="n">
        <f aca="false">FilterOPk!F$24</f>
        <v>0</v>
      </c>
      <c r="I2739" s="50" t="n">
        <f aca="false">FilterOPk!G$24</f>
        <v>0</v>
      </c>
      <c r="J2739" s="50" t="n">
        <f aca="false">FilterOPk!H$24</f>
        <v>0</v>
      </c>
      <c r="K2739" s="50" t="n">
        <f aca="false">FilterOPk!I$24</f>
        <v>0</v>
      </c>
      <c r="L2739" s="50" t="n">
        <f aca="false">FilterOPk!J$24</f>
        <v>0</v>
      </c>
      <c r="M2739" s="50" t="n">
        <f aca="false">FilterOPk!K$24</f>
        <v>0</v>
      </c>
      <c r="N2739" s="50" t="n">
        <f aca="false">FilterOPk!L$24</f>
        <v>0</v>
      </c>
      <c r="O2739" s="50" t="n">
        <f aca="false">FilterOPk!M$24</f>
        <v>0</v>
      </c>
      <c r="P2739" s="50" t="n">
        <f aca="false">FilterOPk!N$24</f>
        <v>0</v>
      </c>
      <c r="Q2739" s="51" t="n">
        <f aca="false">FilterOPk!O$24</f>
        <v>0</v>
      </c>
    </row>
    <row r="2740" customFormat="false" ht="12.75" hidden="false" customHeight="false" outlineLevel="0" collapsed="false">
      <c r="B2740" s="85" t="str">
        <f aca="false">FilterOPk!A$25</f>
        <v>LT-Southeast</v>
      </c>
      <c r="C2740" s="13" t="n">
        <f aca="false">C2739+1</f>
        <v>2739</v>
      </c>
      <c r="D2740" s="50" t="n">
        <f aca="false">FilterOPk!B$25</f>
        <v>11411200.8859117</v>
      </c>
      <c r="E2740" s="50" t="n">
        <f aca="false">FilterOPk!C$25</f>
        <v>15825.82</v>
      </c>
      <c r="F2740" s="50" t="n">
        <f aca="false">FilterOPk!D$25</f>
        <v>13250</v>
      </c>
      <c r="G2740" s="50" t="n">
        <f aca="false">FilterOPk!E$25</f>
        <v>24924.1</v>
      </c>
      <c r="H2740" s="50" t="n">
        <f aca="false">FilterOPk!F$25</f>
        <v>24690.47</v>
      </c>
      <c r="I2740" s="50" t="n">
        <f aca="false">FilterOPk!G$25</f>
        <v>26774</v>
      </c>
      <c r="J2740" s="50" t="n">
        <f aca="false">FilterOPk!H$25</f>
        <v>26715</v>
      </c>
      <c r="K2740" s="50" t="n">
        <f aca="false">FilterOPk!I$25</f>
        <v>57358.83</v>
      </c>
      <c r="L2740" s="50" t="n">
        <f aca="false">FilterOPk!J$25</f>
        <v>26146</v>
      </c>
      <c r="M2740" s="50" t="n">
        <f aca="false">FilterOPk!K$25</f>
        <v>75355.31</v>
      </c>
      <c r="N2740" s="50" t="n">
        <f aca="false">FilterOPk!L$25</f>
        <v>291039.53</v>
      </c>
      <c r="O2740" s="50" t="n">
        <f aca="false">FilterOPk!M$25</f>
        <v>-122359</v>
      </c>
      <c r="P2740" s="50" t="n">
        <f aca="false">FilterOPk!N$25</f>
        <v>514428.17</v>
      </c>
      <c r="Q2740" s="51" t="n">
        <f aca="false">FilterOPk!O$25</f>
        <v>683108.7</v>
      </c>
    </row>
    <row r="2741" customFormat="false" ht="12.75" hidden="false" customHeight="false" outlineLevel="0" collapsed="false">
      <c r="B2741" s="85" t="str">
        <f aca="false">FilterOPk!A$26</f>
        <v>ST-SPP</v>
      </c>
      <c r="C2741" s="13" t="n">
        <f aca="false">C2740+1</f>
        <v>2740</v>
      </c>
      <c r="D2741" s="50" t="n">
        <f aca="false">FilterOPk!B$26</f>
        <v>52202.8773549933</v>
      </c>
      <c r="E2741" s="50" t="n">
        <f aca="false">FilterOPk!C$26</f>
        <v>0</v>
      </c>
      <c r="F2741" s="50" t="n">
        <f aca="false">FilterOPk!D$26</f>
        <v>0</v>
      </c>
      <c r="G2741" s="50" t="n">
        <f aca="false">FilterOPk!E$26</f>
        <v>0</v>
      </c>
      <c r="H2741" s="50" t="n">
        <f aca="false">FilterOPk!F$26</f>
        <v>0</v>
      </c>
      <c r="I2741" s="50" t="n">
        <f aca="false">FilterOPk!G$26</f>
        <v>0</v>
      </c>
      <c r="J2741" s="50" t="n">
        <f aca="false">FilterOPk!H$26</f>
        <v>0</v>
      </c>
      <c r="K2741" s="50" t="n">
        <f aca="false">FilterOPk!I$26</f>
        <v>0</v>
      </c>
      <c r="L2741" s="50" t="n">
        <f aca="false">FilterOPk!J$26</f>
        <v>0</v>
      </c>
      <c r="M2741" s="50" t="n">
        <f aca="false">FilterOPk!K$26</f>
        <v>0</v>
      </c>
      <c r="N2741" s="50" t="n">
        <f aca="false">FilterOPk!L$26</f>
        <v>0</v>
      </c>
      <c r="O2741" s="50" t="n">
        <f aca="false">FilterOPk!M$26</f>
        <v>0</v>
      </c>
      <c r="P2741" s="50" t="n">
        <f aca="false">FilterOPk!N$26</f>
        <v>0</v>
      </c>
      <c r="Q2741" s="51" t="n">
        <f aca="false">FilterOPk!O$26</f>
        <v>0</v>
      </c>
    </row>
    <row r="2742" customFormat="false" ht="12.75" hidden="false" customHeight="false" outlineLevel="0" collapsed="false">
      <c r="B2742" s="85" t="str">
        <f aca="false">FilterOPk!A$27</f>
        <v>ST-SERC</v>
      </c>
      <c r="C2742" s="13" t="n">
        <f aca="false">C2741+1</f>
        <v>2741</v>
      </c>
      <c r="D2742" s="50" t="n">
        <f aca="false">FilterOPk!B$27</f>
        <v>686881.973218232</v>
      </c>
      <c r="E2742" s="50" t="n">
        <f aca="false">FilterOPk!C$27</f>
        <v>0</v>
      </c>
      <c r="F2742" s="50" t="n">
        <f aca="false">FilterOPk!D$27</f>
        <v>0</v>
      </c>
      <c r="G2742" s="50" t="n">
        <f aca="false">FilterOPk!E$27</f>
        <v>0</v>
      </c>
      <c r="H2742" s="50" t="n">
        <f aca="false">FilterOPk!F$27</f>
        <v>0</v>
      </c>
      <c r="I2742" s="50" t="n">
        <f aca="false">FilterOPk!G$27</f>
        <v>0</v>
      </c>
      <c r="J2742" s="50" t="n">
        <f aca="false">FilterOPk!H$27</f>
        <v>0</v>
      </c>
      <c r="K2742" s="50" t="n">
        <f aca="false">FilterOPk!I$27</f>
        <v>0</v>
      </c>
      <c r="L2742" s="50" t="n">
        <f aca="false">FilterOPk!J$27</f>
        <v>0</v>
      </c>
      <c r="M2742" s="50" t="n">
        <f aca="false">FilterOPk!K$27</f>
        <v>0</v>
      </c>
      <c r="N2742" s="50" t="n">
        <f aca="false">FilterOPk!L$27</f>
        <v>0</v>
      </c>
      <c r="O2742" s="50" t="n">
        <f aca="false">FilterOPk!M$27</f>
        <v>0</v>
      </c>
      <c r="P2742" s="50" t="n">
        <f aca="false">FilterOPk!N$27</f>
        <v>0</v>
      </c>
      <c r="Q2742" s="51" t="n">
        <f aca="false">FilterOPk!O$27</f>
        <v>0</v>
      </c>
    </row>
    <row r="2743" customFormat="false" ht="12.75" hidden="false" customHeight="false" outlineLevel="0" collapsed="false">
      <c r="B2743" s="85" t="str">
        <f aca="false">FilterOPk!A$28</f>
        <v>LT- Texas</v>
      </c>
      <c r="C2743" s="13" t="n">
        <f aca="false">C2742+1</f>
        <v>2742</v>
      </c>
      <c r="D2743" s="50" t="n">
        <f aca="false">FilterOPk!B$28</f>
        <v>3826684.70313045</v>
      </c>
      <c r="E2743" s="50" t="n">
        <f aca="false">FilterOPk!C$28</f>
        <v>0</v>
      </c>
      <c r="F2743" s="50" t="n">
        <f aca="false">FilterOPk!D$28</f>
        <v>13003.28</v>
      </c>
      <c r="G2743" s="50" t="n">
        <f aca="false">FilterOPk!E$28</f>
        <v>7651.26</v>
      </c>
      <c r="H2743" s="50" t="n">
        <f aca="false">FilterOPk!F$28</f>
        <v>7986.82</v>
      </c>
      <c r="I2743" s="50" t="n">
        <f aca="false">FilterOPk!G$28</f>
        <v>17032.43</v>
      </c>
      <c r="J2743" s="50" t="n">
        <f aca="false">FilterOPk!H$28</f>
        <v>19665.43</v>
      </c>
      <c r="K2743" s="50" t="n">
        <f aca="false">FilterOPk!I$28</f>
        <v>46628.44</v>
      </c>
      <c r="L2743" s="50" t="n">
        <f aca="false">FilterOPk!J$28</f>
        <v>12076.91</v>
      </c>
      <c r="M2743" s="50" t="n">
        <f aca="false">FilterOPk!K$28</f>
        <v>18411.54</v>
      </c>
      <c r="N2743" s="50" t="n">
        <f aca="false">FilterOPk!L$28</f>
        <v>142456.11</v>
      </c>
      <c r="O2743" s="50" t="n">
        <f aca="false">FilterOPk!M$28</f>
        <v>653578.76</v>
      </c>
      <c r="P2743" s="50" t="n">
        <f aca="false">FilterOPk!N$28</f>
        <v>2238345.92</v>
      </c>
      <c r="Q2743" s="51" t="n">
        <f aca="false">FilterOPk!O$28</f>
        <v>3034380.79</v>
      </c>
    </row>
    <row r="2744" customFormat="false" ht="12.75" hidden="false" customHeight="false" outlineLevel="0" collapsed="false">
      <c r="B2744" s="85" t="str">
        <f aca="false">FilterOPk!A$29</f>
        <v>St- Texas</v>
      </c>
      <c r="C2744" s="13" t="n">
        <f aca="false">C2743+1</f>
        <v>2743</v>
      </c>
      <c r="D2744" s="50" t="n">
        <f aca="false">FilterOPk!B$29</f>
        <v>445563.239343252</v>
      </c>
      <c r="E2744" s="50" t="n">
        <f aca="false">FilterOPk!C$29</f>
        <v>5676.33</v>
      </c>
      <c r="F2744" s="50" t="n">
        <f aca="false">FilterOPk!D$29</f>
        <v>0</v>
      </c>
      <c r="G2744" s="50" t="n">
        <f aca="false">FilterOPk!E$29</f>
        <v>0</v>
      </c>
      <c r="H2744" s="50" t="n">
        <f aca="false">FilterOPk!F$29</f>
        <v>0</v>
      </c>
      <c r="I2744" s="50" t="n">
        <f aca="false">FilterOPk!G$29</f>
        <v>0</v>
      </c>
      <c r="J2744" s="50" t="n">
        <f aca="false">FilterOPk!H$29</f>
        <v>0</v>
      </c>
      <c r="K2744" s="50" t="n">
        <f aca="false">FilterOPk!I$29</f>
        <v>0</v>
      </c>
      <c r="L2744" s="50" t="n">
        <f aca="false">FilterOPk!J$29</f>
        <v>0</v>
      </c>
      <c r="M2744" s="50" t="n">
        <f aca="false">FilterOPk!K$29</f>
        <v>0</v>
      </c>
      <c r="N2744" s="50" t="n">
        <f aca="false">FilterOPk!L$29</f>
        <v>5676.33</v>
      </c>
      <c r="O2744" s="50" t="n">
        <f aca="false">FilterOPk!M$29</f>
        <v>0</v>
      </c>
      <c r="P2744" s="50" t="n">
        <f aca="false">FilterOPk!N$29</f>
        <v>0</v>
      </c>
      <c r="Q2744" s="51" t="n">
        <f aca="false">FilterOPk!O$29</f>
        <v>5676.33</v>
      </c>
    </row>
    <row r="2745" customFormat="false" ht="12.75" hidden="false" customHeight="false" outlineLevel="0" collapsed="false">
      <c r="B2745" s="85"/>
      <c r="C2745" s="13" t="n">
        <f aca="false">C2744+1</f>
        <v>2744</v>
      </c>
      <c r="D2745" s="50"/>
      <c r="E2745" s="50"/>
      <c r="F2745" s="50"/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1"/>
    </row>
    <row r="2746" customFormat="false" ht="12.75" hidden="false" customHeight="false" outlineLevel="0" collapsed="false">
      <c r="B2746" s="85" t="str">
        <f aca="false">FilterOPk!A$32</f>
        <v>Gas positions</v>
      </c>
      <c r="C2746" s="13" t="n">
        <f aca="false">C2745+1</f>
        <v>2745</v>
      </c>
      <c r="D2746" s="50" t="s">
        <v>4</v>
      </c>
      <c r="E2746" s="50"/>
      <c r="F2746" s="50"/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1"/>
    </row>
    <row r="2747" customFormat="false" ht="12.75" hidden="false" customHeight="false" outlineLevel="0" collapsed="false">
      <c r="B2747" s="85" t="str">
        <f aca="false">FilterOPk!A$33</f>
        <v>Kevin Presto</v>
      </c>
      <c r="C2747" s="13" t="n">
        <f aca="false">C2746+1</f>
        <v>2746</v>
      </c>
      <c r="D2747" s="50" t="n">
        <f aca="false">FilterOPk!B$33</f>
        <v>0</v>
      </c>
      <c r="E2747" s="50" t="n">
        <f aca="false">FilterOPk!C$33</f>
        <v>0</v>
      </c>
      <c r="F2747" s="50" t="n">
        <f aca="false">FilterOPk!D$33</f>
        <v>0</v>
      </c>
      <c r="G2747" s="50" t="n">
        <f aca="false">FilterOPk!E$33</f>
        <v>0</v>
      </c>
      <c r="H2747" s="50" t="n">
        <f aca="false">FilterOPk!F$33</f>
        <v>0</v>
      </c>
      <c r="I2747" s="50" t="n">
        <f aca="false">FilterOPk!G$33</f>
        <v>0</v>
      </c>
      <c r="J2747" s="50" t="n">
        <f aca="false">FilterOPk!H$33</f>
        <v>0</v>
      </c>
      <c r="K2747" s="50" t="n">
        <f aca="false">FilterOPk!I$33</f>
        <v>0</v>
      </c>
      <c r="L2747" s="50" t="n">
        <f aca="false">FilterOPk!J$33</f>
        <v>0</v>
      </c>
      <c r="M2747" s="50" t="n">
        <f aca="false">FilterOPk!K$33</f>
        <v>0</v>
      </c>
      <c r="N2747" s="50" t="n">
        <f aca="false">FilterOPk!L$33</f>
        <v>0</v>
      </c>
      <c r="O2747" s="50" t="n">
        <f aca="false">FilterOPk!M$33</f>
        <v>0</v>
      </c>
      <c r="P2747" s="50" t="n">
        <f aca="false">FilterOPk!N$33</f>
        <v>0</v>
      </c>
      <c r="Q2747" s="51" t="n">
        <f aca="false">FilterOPk!O$33</f>
        <v>0</v>
      </c>
    </row>
    <row r="2748" customFormat="false" ht="12.75" hidden="false" customHeight="false" outlineLevel="0" collapsed="false">
      <c r="B2748" s="85" t="str">
        <f aca="false">FilterOPk!A$34</f>
        <v>Fletcher Sturm</v>
      </c>
      <c r="C2748" s="13" t="n">
        <f aca="false">C2747+1</f>
        <v>2747</v>
      </c>
      <c r="D2748" s="50" t="n">
        <f aca="false">FilterOPk!B$34</f>
        <v>0</v>
      </c>
      <c r="E2748" s="50" t="n">
        <f aca="false">FilterOPk!C$34</f>
        <v>0</v>
      </c>
      <c r="F2748" s="50" t="n">
        <f aca="false">FilterOPk!D$34</f>
        <v>0</v>
      </c>
      <c r="G2748" s="50" t="n">
        <f aca="false">FilterOPk!E$34</f>
        <v>0</v>
      </c>
      <c r="H2748" s="50" t="n">
        <f aca="false">FilterOPk!F$34</f>
        <v>0</v>
      </c>
      <c r="I2748" s="50" t="n">
        <f aca="false">FilterOPk!G$34</f>
        <v>0</v>
      </c>
      <c r="J2748" s="50" t="n">
        <f aca="false">FilterOPk!H$34</f>
        <v>0</v>
      </c>
      <c r="K2748" s="50" t="n">
        <f aca="false">FilterOPk!I$34</f>
        <v>0</v>
      </c>
      <c r="L2748" s="50" t="n">
        <f aca="false">FilterOPk!J$34</f>
        <v>0</v>
      </c>
      <c r="M2748" s="50" t="n">
        <f aca="false">FilterOPk!K$34</f>
        <v>0</v>
      </c>
      <c r="N2748" s="50" t="n">
        <f aca="false">FilterOPk!L$34</f>
        <v>0</v>
      </c>
      <c r="O2748" s="50" t="n">
        <f aca="false">FilterOPk!M$34</f>
        <v>0</v>
      </c>
      <c r="P2748" s="50" t="n">
        <f aca="false">FilterOPk!N$34</f>
        <v>0</v>
      </c>
      <c r="Q2748" s="51" t="n">
        <f aca="false">FilterOPk!O$34</f>
        <v>0</v>
      </c>
    </row>
    <row r="2749" customFormat="false" ht="12.75" hidden="false" customHeight="false" outlineLevel="0" collapsed="false">
      <c r="B2749" s="85" t="str">
        <f aca="false">FilterOPk!A$35</f>
        <v>Doug Gilbert-Smith</v>
      </c>
      <c r="C2749" s="13" t="n">
        <f aca="false">C2748+1</f>
        <v>2748</v>
      </c>
      <c r="D2749" s="50" t="n">
        <f aca="false">FilterOPk!B$35</f>
        <v>0</v>
      </c>
      <c r="E2749" s="50" t="n">
        <f aca="false">FilterOPk!C$35</f>
        <v>0</v>
      </c>
      <c r="F2749" s="50" t="n">
        <f aca="false">FilterOPk!D$35</f>
        <v>0</v>
      </c>
      <c r="G2749" s="50" t="n">
        <f aca="false">FilterOPk!E$35</f>
        <v>0</v>
      </c>
      <c r="H2749" s="50" t="n">
        <f aca="false">FilterOPk!F$35</f>
        <v>0</v>
      </c>
      <c r="I2749" s="50" t="n">
        <f aca="false">FilterOPk!G$35</f>
        <v>0</v>
      </c>
      <c r="J2749" s="50" t="n">
        <f aca="false">FilterOPk!H$35</f>
        <v>0</v>
      </c>
      <c r="K2749" s="50" t="n">
        <f aca="false">FilterOPk!I$35</f>
        <v>0</v>
      </c>
      <c r="L2749" s="50" t="n">
        <f aca="false">FilterOPk!J$35</f>
        <v>0</v>
      </c>
      <c r="M2749" s="50" t="n">
        <f aca="false">FilterOPk!K$35</f>
        <v>0</v>
      </c>
      <c r="N2749" s="50" t="n">
        <f aca="false">FilterOPk!L$35</f>
        <v>0</v>
      </c>
      <c r="O2749" s="50" t="n">
        <f aca="false">FilterOPk!M$35</f>
        <v>0</v>
      </c>
      <c r="P2749" s="50" t="n">
        <f aca="false">FilterOPk!N$35</f>
        <v>0</v>
      </c>
      <c r="Q2749" s="51" t="n">
        <f aca="false">FilterOPk!O$35</f>
        <v>0</v>
      </c>
    </row>
    <row r="2750" customFormat="false" ht="12.75" hidden="false" customHeight="false" outlineLevel="0" collapsed="false">
      <c r="B2750" s="85" t="str">
        <f aca="false">FilterOPk!A$36</f>
        <v>Rogers Herndon</v>
      </c>
      <c r="C2750" s="13" t="n">
        <f aca="false">C2749+1</f>
        <v>2749</v>
      </c>
      <c r="D2750" s="50" t="n">
        <f aca="false">FilterOPk!B$36</f>
        <v>0</v>
      </c>
      <c r="E2750" s="50" t="n">
        <f aca="false">FilterOPk!C$36</f>
        <v>0</v>
      </c>
      <c r="F2750" s="50" t="n">
        <f aca="false">FilterOPk!D$36</f>
        <v>0</v>
      </c>
      <c r="G2750" s="50" t="n">
        <f aca="false">FilterOPk!E$36</f>
        <v>0</v>
      </c>
      <c r="H2750" s="50" t="n">
        <f aca="false">FilterOPk!F$36</f>
        <v>0</v>
      </c>
      <c r="I2750" s="50" t="n">
        <f aca="false">FilterOPk!G$36</f>
        <v>0</v>
      </c>
      <c r="J2750" s="50" t="n">
        <f aca="false">FilterOPk!H$36</f>
        <v>0</v>
      </c>
      <c r="K2750" s="50" t="n">
        <f aca="false">FilterOPk!I$36</f>
        <v>0</v>
      </c>
      <c r="L2750" s="50" t="n">
        <f aca="false">FilterOPk!J$36</f>
        <v>0</v>
      </c>
      <c r="M2750" s="50" t="n">
        <f aca="false">FilterOPk!K$36</f>
        <v>0</v>
      </c>
      <c r="N2750" s="50" t="n">
        <f aca="false">FilterOPk!L$36</f>
        <v>0</v>
      </c>
      <c r="O2750" s="50" t="n">
        <f aca="false">FilterOPk!M$36</f>
        <v>0</v>
      </c>
      <c r="P2750" s="50" t="n">
        <f aca="false">FilterOPk!N$36</f>
        <v>0</v>
      </c>
      <c r="Q2750" s="51" t="n">
        <f aca="false">FilterOPk!O$36</f>
        <v>0</v>
      </c>
    </row>
    <row r="2751" customFormat="false" ht="12.75" hidden="false" customHeight="false" outlineLevel="0" collapsed="false">
      <c r="B2751" s="85" t="str">
        <f aca="false">FilterOPk!A$37</f>
        <v>Dana Davis</v>
      </c>
      <c r="C2751" s="13" t="n">
        <f aca="false">C2750+1</f>
        <v>2750</v>
      </c>
      <c r="D2751" s="50" t="n">
        <f aca="false">FilterOPk!B$37</f>
        <v>0</v>
      </c>
      <c r="E2751" s="50" t="n">
        <f aca="false">FilterOPk!C$37</f>
        <v>0</v>
      </c>
      <c r="F2751" s="50" t="n">
        <f aca="false">FilterOPk!D$37</f>
        <v>0</v>
      </c>
      <c r="G2751" s="50" t="n">
        <f aca="false">FilterOPk!E$37</f>
        <v>0</v>
      </c>
      <c r="H2751" s="50" t="n">
        <f aca="false">FilterOPk!F$37</f>
        <v>0</v>
      </c>
      <c r="I2751" s="50" t="n">
        <f aca="false">FilterOPk!G$37</f>
        <v>0</v>
      </c>
      <c r="J2751" s="50" t="n">
        <f aca="false">FilterOPk!H$37</f>
        <v>0</v>
      </c>
      <c r="K2751" s="50" t="n">
        <f aca="false">FilterOPk!I$37</f>
        <v>0</v>
      </c>
      <c r="L2751" s="50" t="n">
        <f aca="false">FilterOPk!J$37</f>
        <v>0</v>
      </c>
      <c r="M2751" s="50" t="n">
        <f aca="false">FilterOPk!K$37</f>
        <v>0</v>
      </c>
      <c r="N2751" s="50" t="n">
        <f aca="false">FilterOPk!L$37</f>
        <v>0</v>
      </c>
      <c r="O2751" s="50" t="n">
        <f aca="false">FilterOPk!M$37</f>
        <v>0</v>
      </c>
      <c r="P2751" s="50" t="n">
        <f aca="false">FilterOPk!N$37</f>
        <v>0</v>
      </c>
      <c r="Q2751" s="51" t="n">
        <f aca="false">FilterOPk!O$37</f>
        <v>0</v>
      </c>
    </row>
    <row r="2752" customFormat="false" ht="12.75" hidden="false" customHeight="false" outlineLevel="0" collapsed="false">
      <c r="B2752" s="85" t="str">
        <f aca="false">FilterOPk!A$38</f>
        <v>Tom May</v>
      </c>
      <c r="C2752" s="13" t="n">
        <f aca="false">C2751+1</f>
        <v>2751</v>
      </c>
      <c r="D2752" s="50" t="n">
        <f aca="false">FilterOPk!B$38</f>
        <v>0</v>
      </c>
      <c r="E2752" s="50" t="n">
        <f aca="false">FilterOPk!C$38</f>
        <v>0</v>
      </c>
      <c r="F2752" s="50" t="n">
        <f aca="false">FilterOPk!D$38</f>
        <v>0</v>
      </c>
      <c r="G2752" s="50" t="n">
        <f aca="false">FilterOPk!E$38</f>
        <v>0</v>
      </c>
      <c r="H2752" s="50" t="n">
        <f aca="false">FilterOPk!F$38</f>
        <v>0</v>
      </c>
      <c r="I2752" s="50" t="n">
        <f aca="false">FilterOPk!G$38</f>
        <v>0</v>
      </c>
      <c r="J2752" s="50" t="n">
        <f aca="false">FilterOPk!H$38</f>
        <v>0</v>
      </c>
      <c r="K2752" s="50" t="n">
        <f aca="false">FilterOPk!I$38</f>
        <v>0</v>
      </c>
      <c r="L2752" s="50" t="n">
        <f aca="false">FilterOPk!J$38</f>
        <v>0</v>
      </c>
      <c r="M2752" s="50" t="n">
        <f aca="false">FilterOPk!K$38</f>
        <v>0</v>
      </c>
      <c r="N2752" s="50" t="n">
        <f aca="false">FilterOPk!L$38</f>
        <v>0</v>
      </c>
      <c r="O2752" s="50" t="n">
        <f aca="false">FilterOPk!M$38</f>
        <v>0</v>
      </c>
      <c r="P2752" s="50" t="n">
        <f aca="false">FilterOPk!N$38</f>
        <v>0</v>
      </c>
      <c r="Q2752" s="51" t="n">
        <f aca="false">FilterOPk!O$38</f>
        <v>0</v>
      </c>
    </row>
    <row r="2753" customFormat="false" ht="12.75" hidden="false" customHeight="false" outlineLevel="0" collapsed="false">
      <c r="B2753" s="85" t="str">
        <f aca="false">FilterOPk!A$39</f>
        <v>Clint Dean</v>
      </c>
      <c r="C2753" s="13" t="n">
        <f aca="false">C2752+1</f>
        <v>2752</v>
      </c>
      <c r="D2753" s="50" t="n">
        <f aca="false">FilterOPk!B$39</f>
        <v>0</v>
      </c>
      <c r="E2753" s="50" t="n">
        <f aca="false">FilterOPk!C$39</f>
        <v>0</v>
      </c>
      <c r="F2753" s="50" t="n">
        <f aca="false">FilterOPk!D$39</f>
        <v>0</v>
      </c>
      <c r="G2753" s="50" t="n">
        <f aca="false">FilterOPk!E$39</f>
        <v>0</v>
      </c>
      <c r="H2753" s="50" t="n">
        <f aca="false">FilterOPk!F$39</f>
        <v>0</v>
      </c>
      <c r="I2753" s="50" t="n">
        <f aca="false">FilterOPk!G$39</f>
        <v>0</v>
      </c>
      <c r="J2753" s="50" t="n">
        <f aca="false">FilterOPk!H$39</f>
        <v>0</v>
      </c>
      <c r="K2753" s="50" t="n">
        <f aca="false">FilterOPk!I$39</f>
        <v>0</v>
      </c>
      <c r="L2753" s="50" t="n">
        <f aca="false">FilterOPk!J$39</f>
        <v>0</v>
      </c>
      <c r="M2753" s="50" t="n">
        <f aca="false">FilterOPk!K$39</f>
        <v>0</v>
      </c>
      <c r="N2753" s="50" t="n">
        <f aca="false">FilterOPk!L$39</f>
        <v>0</v>
      </c>
      <c r="O2753" s="50" t="n">
        <f aca="false">FilterOPk!M$39</f>
        <v>0</v>
      </c>
      <c r="P2753" s="50" t="n">
        <f aca="false">FilterOPk!N$39</f>
        <v>0</v>
      </c>
      <c r="Q2753" s="51" t="n">
        <f aca="false">FilterOPk!O$39</f>
        <v>0</v>
      </c>
    </row>
    <row r="2754" customFormat="false" ht="12.75" hidden="false" customHeight="false" outlineLevel="0" collapsed="false">
      <c r="B2754" s="85" t="str">
        <f aca="false">FilterOPk!A$40</f>
        <v>Rob Benson</v>
      </c>
      <c r="C2754" s="13" t="n">
        <f aca="false">C2753+1</f>
        <v>2753</v>
      </c>
      <c r="D2754" s="50" t="n">
        <f aca="false">FilterOPk!B$40</f>
        <v>0</v>
      </c>
      <c r="E2754" s="50" t="n">
        <f aca="false">FilterOPk!C$40</f>
        <v>0</v>
      </c>
      <c r="F2754" s="50" t="n">
        <f aca="false">FilterOPk!D$40</f>
        <v>0</v>
      </c>
      <c r="G2754" s="50" t="n">
        <f aca="false">FilterOPk!E$40</f>
        <v>0</v>
      </c>
      <c r="H2754" s="50" t="n">
        <f aca="false">FilterOPk!F$40</f>
        <v>0</v>
      </c>
      <c r="I2754" s="50" t="n">
        <f aca="false">FilterOPk!G$40</f>
        <v>0</v>
      </c>
      <c r="J2754" s="50" t="n">
        <f aca="false">FilterOPk!H$40</f>
        <v>0</v>
      </c>
      <c r="K2754" s="50" t="n">
        <f aca="false">FilterOPk!I$40</f>
        <v>0</v>
      </c>
      <c r="L2754" s="50" t="n">
        <f aca="false">FilterOPk!J$40</f>
        <v>0</v>
      </c>
      <c r="M2754" s="50" t="n">
        <f aca="false">FilterOPk!K$40</f>
        <v>0</v>
      </c>
      <c r="N2754" s="50" t="n">
        <f aca="false">FilterOPk!L$40</f>
        <v>0</v>
      </c>
      <c r="O2754" s="50" t="n">
        <f aca="false">FilterOPk!M$40</f>
        <v>0</v>
      </c>
      <c r="P2754" s="50" t="n">
        <f aca="false">FilterOPk!N$40</f>
        <v>0</v>
      </c>
      <c r="Q2754" s="51" t="n">
        <f aca="false">FilterOPk!O$40</f>
        <v>0</v>
      </c>
    </row>
    <row r="2755" customFormat="false" ht="12.75" hidden="false" customHeight="false" outlineLevel="0" collapsed="false">
      <c r="B2755" s="85" t="str">
        <f aca="false">FilterOPk!A$41</f>
        <v>Matt Lorenz</v>
      </c>
      <c r="C2755" s="13" t="n">
        <f aca="false">C2754+1</f>
        <v>2754</v>
      </c>
      <c r="D2755" s="50" t="n">
        <f aca="false">FilterOPk!B$41</f>
        <v>0</v>
      </c>
      <c r="E2755" s="50" t="n">
        <f aca="false">FilterOPk!C$41</f>
        <v>0</v>
      </c>
      <c r="F2755" s="50" t="n">
        <f aca="false">FilterOPk!D$41</f>
        <v>0</v>
      </c>
      <c r="G2755" s="50" t="n">
        <f aca="false">FilterOPk!E$41</f>
        <v>0</v>
      </c>
      <c r="H2755" s="50" t="n">
        <f aca="false">FilterOPk!F$41</f>
        <v>0</v>
      </c>
      <c r="I2755" s="50" t="n">
        <f aca="false">FilterOPk!G$41</f>
        <v>0</v>
      </c>
      <c r="J2755" s="50" t="n">
        <f aca="false">FilterOPk!H$41</f>
        <v>0</v>
      </c>
      <c r="K2755" s="50" t="n">
        <f aca="false">FilterOPk!I$41</f>
        <v>0</v>
      </c>
      <c r="L2755" s="50" t="n">
        <f aca="false">FilterOPk!J$41</f>
        <v>0</v>
      </c>
      <c r="M2755" s="50" t="n">
        <f aca="false">FilterOPk!K$41</f>
        <v>0</v>
      </c>
      <c r="N2755" s="50" t="n">
        <f aca="false">FilterOPk!L$41</f>
        <v>0</v>
      </c>
      <c r="O2755" s="50" t="n">
        <f aca="false">FilterOPk!M$41</f>
        <v>0</v>
      </c>
      <c r="P2755" s="50" t="n">
        <f aca="false">FilterOPk!N$41</f>
        <v>0</v>
      </c>
      <c r="Q2755" s="51" t="n">
        <f aca="false">FilterOPk!O$41</f>
        <v>0</v>
      </c>
    </row>
    <row r="2756" customFormat="false" ht="12.75" hidden="false" customHeight="false" outlineLevel="0" collapsed="false">
      <c r="B2756" s="85" t="str">
        <f aca="false">FilterOPk!A$42</f>
        <v>John Forney</v>
      </c>
      <c r="C2756" s="13" t="n">
        <f aca="false">C2755+1</f>
        <v>2755</v>
      </c>
      <c r="D2756" s="50" t="n">
        <f aca="false">FilterOPk!B$42</f>
        <v>0</v>
      </c>
      <c r="E2756" s="50" t="n">
        <f aca="false">FilterOPk!C$42</f>
        <v>0</v>
      </c>
      <c r="F2756" s="50" t="n">
        <f aca="false">FilterOPk!D$42</f>
        <v>0</v>
      </c>
      <c r="G2756" s="50" t="n">
        <f aca="false">FilterOPk!E$42</f>
        <v>0</v>
      </c>
      <c r="H2756" s="50" t="n">
        <f aca="false">FilterOPk!F$42</f>
        <v>0</v>
      </c>
      <c r="I2756" s="50" t="n">
        <f aca="false">FilterOPk!G$42</f>
        <v>0</v>
      </c>
      <c r="J2756" s="50" t="n">
        <f aca="false">FilterOPk!H$42</f>
        <v>0</v>
      </c>
      <c r="K2756" s="50" t="n">
        <f aca="false">FilterOPk!I$42</f>
        <v>0</v>
      </c>
      <c r="L2756" s="50" t="n">
        <f aca="false">FilterOPk!J$42</f>
        <v>0</v>
      </c>
      <c r="M2756" s="50" t="n">
        <f aca="false">FilterOPk!K$42</f>
        <v>0</v>
      </c>
      <c r="N2756" s="50" t="n">
        <f aca="false">FilterOPk!L$42</f>
        <v>0</v>
      </c>
      <c r="O2756" s="50" t="n">
        <f aca="false">FilterOPk!M$42</f>
        <v>0</v>
      </c>
      <c r="P2756" s="50" t="n">
        <f aca="false">FilterOPk!N$42</f>
        <v>0</v>
      </c>
      <c r="Q2756" s="51" t="n">
        <f aca="false">FilterOPk!O$42</f>
        <v>0</v>
      </c>
    </row>
    <row r="2757" customFormat="false" ht="12.75" hidden="false" customHeight="false" outlineLevel="0" collapsed="false">
      <c r="B2757" s="85" t="str">
        <f aca="false">FilterOPk!A$43</f>
        <v>Mike Carson</v>
      </c>
      <c r="C2757" s="13" t="n">
        <f aca="false">C2756+1</f>
        <v>2756</v>
      </c>
      <c r="D2757" s="50" t="n">
        <f aca="false">FilterOPk!B$43</f>
        <v>0</v>
      </c>
      <c r="E2757" s="50" t="n">
        <f aca="false">FilterOPk!C$43</f>
        <v>0</v>
      </c>
      <c r="F2757" s="50" t="n">
        <f aca="false">FilterOPk!D$43</f>
        <v>0</v>
      </c>
      <c r="G2757" s="50" t="n">
        <f aca="false">FilterOPk!E$43</f>
        <v>0</v>
      </c>
      <c r="H2757" s="50" t="n">
        <f aca="false">FilterOPk!F$43</f>
        <v>0</v>
      </c>
      <c r="I2757" s="50" t="n">
        <f aca="false">FilterOPk!G$43</f>
        <v>0</v>
      </c>
      <c r="J2757" s="50" t="n">
        <f aca="false">FilterOPk!H$43</f>
        <v>0</v>
      </c>
      <c r="K2757" s="50" t="n">
        <f aca="false">FilterOPk!I$43</f>
        <v>0</v>
      </c>
      <c r="L2757" s="50" t="n">
        <f aca="false">FilterOPk!J$43</f>
        <v>0</v>
      </c>
      <c r="M2757" s="50" t="n">
        <f aca="false">FilterOPk!K$43</f>
        <v>0</v>
      </c>
      <c r="N2757" s="50" t="n">
        <f aca="false">FilterOPk!L$43</f>
        <v>0</v>
      </c>
      <c r="O2757" s="50" t="n">
        <f aca="false">FilterOPk!M$43</f>
        <v>0</v>
      </c>
      <c r="P2757" s="50" t="n">
        <f aca="false">FilterOPk!N$43</f>
        <v>0</v>
      </c>
      <c r="Q2757" s="51" t="n">
        <f aca="false">FilterOPk!O$43</f>
        <v>0</v>
      </c>
    </row>
    <row r="2758" customFormat="false" ht="12.75" hidden="false" customHeight="false" outlineLevel="0" collapsed="false">
      <c r="B2758" s="85" t="str">
        <f aca="false">FilterOPk!A$44</f>
        <v>Chris Dorland</v>
      </c>
      <c r="C2758" s="13" t="n">
        <f aca="false">C2757+1</f>
        <v>2757</v>
      </c>
      <c r="D2758" s="50" t="n">
        <f aca="false">FilterOPk!B$44</f>
        <v>0</v>
      </c>
      <c r="E2758" s="50" t="n">
        <f aca="false">FilterOPk!C$44</f>
        <v>0</v>
      </c>
      <c r="F2758" s="50" t="n">
        <f aca="false">FilterOPk!D$44</f>
        <v>0</v>
      </c>
      <c r="G2758" s="50" t="n">
        <f aca="false">FilterOPk!E$44</f>
        <v>0</v>
      </c>
      <c r="H2758" s="50" t="n">
        <f aca="false">FilterOPk!F$44</f>
        <v>0</v>
      </c>
      <c r="I2758" s="50" t="n">
        <f aca="false">FilterOPk!G$44</f>
        <v>0</v>
      </c>
      <c r="J2758" s="50" t="n">
        <f aca="false">FilterOPk!H$44</f>
        <v>0</v>
      </c>
      <c r="K2758" s="50" t="n">
        <f aca="false">FilterOPk!I$44</f>
        <v>0</v>
      </c>
      <c r="L2758" s="50" t="n">
        <f aca="false">FilterOPk!J$44</f>
        <v>0</v>
      </c>
      <c r="M2758" s="50" t="n">
        <f aca="false">FilterOPk!K$44</f>
        <v>0</v>
      </c>
      <c r="N2758" s="50" t="n">
        <f aca="false">FilterOPk!L$44</f>
        <v>0</v>
      </c>
      <c r="O2758" s="50" t="n">
        <f aca="false">FilterOPk!M$44</f>
        <v>0</v>
      </c>
      <c r="P2758" s="50" t="n">
        <f aca="false">FilterOPk!N$44</f>
        <v>0</v>
      </c>
      <c r="Q2758" s="51" t="n">
        <f aca="false">FilterOPk!O$44</f>
        <v>0</v>
      </c>
    </row>
    <row r="2759" customFormat="false" ht="12.75" hidden="false" customHeight="false" outlineLevel="0" collapsed="false">
      <c r="B2759" s="85" t="str">
        <f aca="false">FilterOPk!A$45</f>
        <v>Jeff King</v>
      </c>
      <c r="C2759" s="13" t="n">
        <f aca="false">C2758+1</f>
        <v>2758</v>
      </c>
      <c r="D2759" s="50" t="n">
        <f aca="false">FilterOPk!B$45</f>
        <v>0</v>
      </c>
      <c r="E2759" s="50" t="n">
        <f aca="false">FilterOPk!C$45</f>
        <v>0</v>
      </c>
      <c r="F2759" s="50" t="n">
        <f aca="false">FilterOPk!D$45</f>
        <v>0</v>
      </c>
      <c r="G2759" s="50" t="n">
        <f aca="false">FilterOPk!E$45</f>
        <v>0</v>
      </c>
      <c r="H2759" s="50" t="n">
        <f aca="false">FilterOPk!F$45</f>
        <v>0</v>
      </c>
      <c r="I2759" s="50" t="n">
        <f aca="false">FilterOPk!G$45</f>
        <v>0</v>
      </c>
      <c r="J2759" s="50" t="n">
        <f aca="false">FilterOPk!H$45</f>
        <v>0</v>
      </c>
      <c r="K2759" s="50" t="n">
        <f aca="false">FilterOPk!I$45</f>
        <v>0</v>
      </c>
      <c r="L2759" s="50" t="n">
        <f aca="false">FilterOPk!J$45</f>
        <v>0</v>
      </c>
      <c r="M2759" s="50" t="n">
        <f aca="false">FilterOPk!K$45</f>
        <v>0</v>
      </c>
      <c r="N2759" s="50" t="n">
        <f aca="false">FilterOPk!L$45</f>
        <v>0</v>
      </c>
      <c r="O2759" s="50" t="n">
        <f aca="false">FilterOPk!M$45</f>
        <v>0</v>
      </c>
      <c r="P2759" s="50" t="n">
        <f aca="false">FilterOPk!N$45</f>
        <v>0</v>
      </c>
      <c r="Q2759" s="51" t="n">
        <f aca="false">FilterOPk!O$45</f>
        <v>0</v>
      </c>
    </row>
    <row r="2760" customFormat="false" ht="12.75" hidden="false" customHeight="false" outlineLevel="0" collapsed="false">
      <c r="B2760" s="85" t="n">
        <f aca="false">FilterOPk!A$46</f>
        <v>0</v>
      </c>
      <c r="C2760" s="13" t="n">
        <f aca="false">C2759+1</f>
        <v>2759</v>
      </c>
      <c r="D2760" s="50" t="n">
        <f aca="false">FilterOPk!B$46</f>
        <v>0</v>
      </c>
      <c r="E2760" s="50" t="n">
        <f aca="false">FilterOPk!C$46</f>
        <v>0</v>
      </c>
      <c r="F2760" s="50" t="n">
        <f aca="false">FilterOPk!D$46</f>
        <v>0</v>
      </c>
      <c r="G2760" s="50" t="n">
        <f aca="false">FilterOPk!E$46</f>
        <v>0</v>
      </c>
      <c r="H2760" s="50" t="n">
        <f aca="false">FilterOPk!F$46</f>
        <v>0</v>
      </c>
      <c r="I2760" s="50" t="n">
        <f aca="false">FilterOPk!G$46</f>
        <v>0</v>
      </c>
      <c r="J2760" s="50" t="n">
        <f aca="false">FilterOPk!H$46</f>
        <v>0</v>
      </c>
      <c r="K2760" s="50" t="n">
        <f aca="false">FilterOPk!I$46</f>
        <v>0</v>
      </c>
      <c r="L2760" s="50" t="n">
        <f aca="false">FilterOPk!J$46</f>
        <v>0</v>
      </c>
      <c r="M2760" s="50" t="n">
        <f aca="false">FilterOPk!K$46</f>
        <v>0</v>
      </c>
      <c r="N2760" s="50" t="n">
        <f aca="false">FilterOPk!L$46</f>
        <v>0</v>
      </c>
      <c r="O2760" s="50" t="n">
        <f aca="false">FilterOPk!M$46</f>
        <v>0</v>
      </c>
      <c r="P2760" s="50" t="n">
        <f aca="false">FilterOPk!N$46</f>
        <v>0</v>
      </c>
      <c r="Q2760" s="51" t="n">
        <f aca="false">FilterOPk!O$46</f>
        <v>0</v>
      </c>
    </row>
    <row r="2761" customFormat="false" ht="12.75" hidden="false" customHeight="false" outlineLevel="0" collapsed="false">
      <c r="B2761" s="87" t="n">
        <f aca="false">FilterOPk!A$47</f>
        <v>0</v>
      </c>
      <c r="C2761" s="64" t="n">
        <f aca="false">C2760+1</f>
        <v>2760</v>
      </c>
      <c r="D2761" s="54" t="n">
        <f aca="false">FilterOPk!B$47</f>
        <v>0</v>
      </c>
      <c r="E2761" s="54" t="n">
        <f aca="false">FilterOPk!C$47</f>
        <v>0</v>
      </c>
      <c r="F2761" s="54" t="n">
        <f aca="false">FilterOPk!D$47</f>
        <v>0</v>
      </c>
      <c r="G2761" s="54" t="n">
        <f aca="false">FilterOPk!E$47</f>
        <v>0</v>
      </c>
      <c r="H2761" s="54" t="n">
        <f aca="false">FilterOPk!F$47</f>
        <v>0</v>
      </c>
      <c r="I2761" s="54" t="n">
        <f aca="false">FilterOPk!G$47</f>
        <v>0</v>
      </c>
      <c r="J2761" s="54" t="n">
        <f aca="false">FilterOPk!H$47</f>
        <v>0</v>
      </c>
      <c r="K2761" s="54" t="n">
        <f aca="false">FilterOPk!I$47</f>
        <v>0</v>
      </c>
      <c r="L2761" s="54" t="n">
        <f aca="false">FilterOPk!J$47</f>
        <v>0</v>
      </c>
      <c r="M2761" s="54" t="n">
        <f aca="false">FilterOPk!K$47</f>
        <v>0</v>
      </c>
      <c r="N2761" s="54" t="n">
        <f aca="false">FilterOPk!L$47</f>
        <v>0</v>
      </c>
      <c r="O2761" s="54" t="n">
        <f aca="false">FilterOPk!M$47</f>
        <v>0</v>
      </c>
      <c r="P2761" s="54" t="n">
        <f aca="false">FilterOPk!N$47</f>
        <v>0</v>
      </c>
      <c r="Q2761" s="55" t="n">
        <f aca="false">FilterOPk!O$47</f>
        <v>0</v>
      </c>
    </row>
    <row r="2762" customFormat="false" ht="12.75" hidden="false" customHeight="false" outlineLevel="0" collapsed="false">
      <c r="A2762" s="0" t="n">
        <f aca="false">A2722+1</f>
        <v>70</v>
      </c>
      <c r="B2762" s="57" t="n">
        <f aca="false">FilterOPk!D$1</f>
        <v>36907</v>
      </c>
      <c r="C2762" s="58" t="n">
        <f aca="false">C2761+1</f>
        <v>2761</v>
      </c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83"/>
    </row>
    <row r="2763" customFormat="false" ht="12.75" hidden="false" customHeight="false" outlineLevel="0" collapsed="false">
      <c r="B2763" s="61"/>
      <c r="C2763" s="13" t="n">
        <f aca="false">C2762+1</f>
        <v>2762</v>
      </c>
      <c r="D2763" s="13"/>
      <c r="E2763" s="21" t="s">
        <v>5</v>
      </c>
      <c r="F2763" s="21" t="s">
        <v>6</v>
      </c>
      <c r="G2763" s="21" t="s">
        <v>7</v>
      </c>
      <c r="H2763" s="21" t="s">
        <v>8</v>
      </c>
      <c r="I2763" s="21" t="s">
        <v>9</v>
      </c>
      <c r="J2763" s="21" t="s">
        <v>10</v>
      </c>
      <c r="K2763" s="21" t="s">
        <v>11</v>
      </c>
      <c r="L2763" s="21" t="s">
        <v>12</v>
      </c>
      <c r="M2763" s="21" t="s">
        <v>13</v>
      </c>
      <c r="N2763" s="21" t="s">
        <v>14</v>
      </c>
      <c r="O2763" s="21" t="n">
        <v>2002</v>
      </c>
      <c r="P2763" s="21" t="s">
        <v>15</v>
      </c>
      <c r="Q2763" s="84" t="s">
        <v>16</v>
      </c>
    </row>
    <row r="2764" customFormat="false" ht="12.75" hidden="false" customHeight="false" outlineLevel="0" collapsed="false">
      <c r="B2764" s="85" t="str">
        <f aca="false">FilterOPk!A$9</f>
        <v>Power positions</v>
      </c>
      <c r="C2764" s="13" t="n">
        <f aca="false">C2763+1</f>
        <v>2763</v>
      </c>
      <c r="D2764" s="13" t="s">
        <v>4</v>
      </c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3"/>
      <c r="Q2764" s="86"/>
    </row>
    <row r="2765" customFormat="false" ht="12.75" hidden="false" customHeight="false" outlineLevel="0" collapsed="false">
      <c r="B2765" s="85" t="str">
        <f aca="false">FilterOPk!A$10</f>
        <v>East Position</v>
      </c>
      <c r="C2765" s="13" t="n">
        <f aca="false">C2764+1</f>
        <v>2764</v>
      </c>
      <c r="D2765" s="50" t="n">
        <f aca="false">FilterOPk!B$10</f>
        <v>34784396.7946123</v>
      </c>
      <c r="E2765" s="50" t="n">
        <f aca="false">FilterOPk!C$10</f>
        <v>139428.68</v>
      </c>
      <c r="F2765" s="50" t="n">
        <f aca="false">FilterOPk!D$10</f>
        <v>244540.42</v>
      </c>
      <c r="G2765" s="50" t="n">
        <f aca="false">FilterOPk!E$10</f>
        <v>352018.99</v>
      </c>
      <c r="H2765" s="50" t="n">
        <f aca="false">FilterOPk!F$10</f>
        <v>454047.41</v>
      </c>
      <c r="I2765" s="50" t="n">
        <f aca="false">FilterOPk!G$10</f>
        <v>460700.87</v>
      </c>
      <c r="J2765" s="50" t="n">
        <f aca="false">FilterOPk!H$10</f>
        <v>371715.26</v>
      </c>
      <c r="K2765" s="50" t="n">
        <f aca="false">FilterOPk!I$10</f>
        <v>743238.67</v>
      </c>
      <c r="L2765" s="50" t="n">
        <f aca="false">FilterOPk!J$10</f>
        <v>433572.73</v>
      </c>
      <c r="M2765" s="50" t="n">
        <f aca="false">FilterOPk!K$10</f>
        <v>1264075.99</v>
      </c>
      <c r="N2765" s="50" t="n">
        <f aca="false">FilterOPk!L$10</f>
        <v>4463339.02</v>
      </c>
      <c r="O2765" s="50" t="n">
        <f aca="false">FilterOPk!M$10</f>
        <v>-232298.41</v>
      </c>
      <c r="P2765" s="50" t="n">
        <f aca="false">FilterOPk!N$10</f>
        <v>1174384.84</v>
      </c>
      <c r="Q2765" s="51" t="n">
        <f aca="false">FilterOPk!O$10</f>
        <v>5405425.45</v>
      </c>
    </row>
    <row r="2766" customFormat="false" ht="12.75" hidden="false" customHeight="false" outlineLevel="0" collapsed="false">
      <c r="B2766" s="85" t="str">
        <f aca="false">FilterOPk!A$11</f>
        <v>East Power Mgmt</v>
      </c>
      <c r="C2766" s="13" t="n">
        <f aca="false">C2765+1</f>
        <v>2765</v>
      </c>
      <c r="D2766" s="50" t="n">
        <f aca="false">FilterOPk!B$11</f>
        <v>7547347.04451418</v>
      </c>
      <c r="E2766" s="50" t="n">
        <f aca="false">FilterOPk!C$11</f>
        <v>0</v>
      </c>
      <c r="F2766" s="50" t="n">
        <f aca="false">FilterOPk!D$11</f>
        <v>0</v>
      </c>
      <c r="G2766" s="50" t="n">
        <f aca="false">FilterOPk!E$11</f>
        <v>0</v>
      </c>
      <c r="H2766" s="50" t="n">
        <f aca="false">FilterOPk!F$11</f>
        <v>0</v>
      </c>
      <c r="I2766" s="50" t="n">
        <f aca="false">FilterOPk!G$11</f>
        <v>0</v>
      </c>
      <c r="J2766" s="50" t="n">
        <f aca="false">FilterOPk!H$11</f>
        <v>0</v>
      </c>
      <c r="K2766" s="50" t="n">
        <f aca="false">FilterOPk!I$11</f>
        <v>0</v>
      </c>
      <c r="L2766" s="50" t="n">
        <f aca="false">FilterOPk!J$11</f>
        <v>0</v>
      </c>
      <c r="M2766" s="50" t="n">
        <f aca="false">FilterOPk!K$11</f>
        <v>0</v>
      </c>
      <c r="N2766" s="50" t="n">
        <f aca="false">FilterOPk!L$11</f>
        <v>0</v>
      </c>
      <c r="O2766" s="50" t="n">
        <f aca="false">FilterOPk!M$11</f>
        <v>0</v>
      </c>
      <c r="P2766" s="50" t="n">
        <f aca="false">FilterOPk!N$11</f>
        <v>0</v>
      </c>
      <c r="Q2766" s="51" t="n">
        <f aca="false">FilterOPk!O$11</f>
        <v>0</v>
      </c>
    </row>
    <row r="2767" customFormat="false" ht="12.75" hidden="false" customHeight="false" outlineLevel="0" collapsed="false">
      <c r="B2767" s="85" t="str">
        <f aca="false">FilterOPk!A$12</f>
        <v>Long Term Options</v>
      </c>
      <c r="C2767" s="13" t="n">
        <f aca="false">C2766+1</f>
        <v>2766</v>
      </c>
      <c r="D2767" s="50" t="n">
        <f aca="false">FilterOPk!B$12</f>
        <v>0</v>
      </c>
      <c r="E2767" s="50" t="n">
        <f aca="false">FilterOPk!C$12</f>
        <v>0</v>
      </c>
      <c r="F2767" s="50" t="n">
        <f aca="false">FilterOPk!D$12</f>
        <v>0</v>
      </c>
      <c r="G2767" s="50" t="n">
        <f aca="false">FilterOPk!E$12</f>
        <v>0</v>
      </c>
      <c r="H2767" s="50" t="n">
        <f aca="false">FilterOPk!F$12</f>
        <v>0</v>
      </c>
      <c r="I2767" s="50" t="n">
        <f aca="false">FilterOPk!G$12</f>
        <v>0</v>
      </c>
      <c r="J2767" s="50" t="n">
        <f aca="false">FilterOPk!H$12</f>
        <v>0</v>
      </c>
      <c r="K2767" s="50" t="n">
        <f aca="false">FilterOPk!I$12</f>
        <v>0</v>
      </c>
      <c r="L2767" s="50" t="n">
        <f aca="false">FilterOPk!J$12</f>
        <v>0</v>
      </c>
      <c r="M2767" s="50" t="n">
        <f aca="false">FilterOPk!K$12</f>
        <v>0</v>
      </c>
      <c r="N2767" s="50" t="n">
        <f aca="false">FilterOPk!L$12</f>
        <v>0</v>
      </c>
      <c r="O2767" s="50" t="n">
        <f aca="false">FilterOPk!M$12</f>
        <v>0</v>
      </c>
      <c r="P2767" s="50" t="n">
        <f aca="false">FilterOPk!N$12</f>
        <v>0</v>
      </c>
      <c r="Q2767" s="51" t="n">
        <f aca="false">FilterOPk!O$12</f>
        <v>0</v>
      </c>
    </row>
    <row r="2768" customFormat="false" ht="12.75" hidden="false" customHeight="false" outlineLevel="0" collapsed="false">
      <c r="B2768" s="85" t="str">
        <f aca="false">FilterOPk!A$13</f>
        <v>LT-MIDWEST</v>
      </c>
      <c r="C2768" s="13" t="n">
        <f aca="false">C2767+1</f>
        <v>2767</v>
      </c>
      <c r="D2768" s="50" t="n">
        <f aca="false">FilterOPk!B$13</f>
        <v>7151089.47366245</v>
      </c>
      <c r="E2768" s="50" t="n">
        <f aca="false">FilterOPk!C$13</f>
        <v>36317.39</v>
      </c>
      <c r="F2768" s="50" t="n">
        <f aca="false">FilterOPk!D$13</f>
        <v>95142.77</v>
      </c>
      <c r="G2768" s="50" t="n">
        <f aca="false">FilterOPk!E$13</f>
        <v>106523.31</v>
      </c>
      <c r="H2768" s="50" t="n">
        <f aca="false">FilterOPk!F$13</f>
        <v>103615.07</v>
      </c>
      <c r="I2768" s="50" t="n">
        <f aca="false">FilterOPk!G$13</f>
        <v>106049.09</v>
      </c>
      <c r="J2768" s="50" t="n">
        <f aca="false">FilterOPk!H$13</f>
        <v>78310</v>
      </c>
      <c r="K2768" s="50" t="n">
        <f aca="false">FilterOPk!I$13</f>
        <v>160210.16</v>
      </c>
      <c r="L2768" s="50" t="n">
        <f aca="false">FilterOPk!J$13</f>
        <v>108136.49</v>
      </c>
      <c r="M2768" s="50" t="n">
        <f aca="false">FilterOPk!K$13</f>
        <v>312653.19</v>
      </c>
      <c r="N2768" s="50" t="n">
        <f aca="false">FilterOPk!L$13</f>
        <v>1106957.47</v>
      </c>
      <c r="O2768" s="50" t="n">
        <f aca="false">FilterOPk!M$13</f>
        <v>-124610.37</v>
      </c>
      <c r="P2768" s="50" t="n">
        <f aca="false">FilterOPk!N$13</f>
        <v>893459.31</v>
      </c>
      <c r="Q2768" s="51" t="n">
        <f aca="false">FilterOPk!O$13</f>
        <v>1875806.41</v>
      </c>
    </row>
    <row r="2769" customFormat="false" ht="12.75" hidden="false" customHeight="false" outlineLevel="0" collapsed="false">
      <c r="B2769" s="85" t="str">
        <f aca="false">FilterOPk!A$14</f>
        <v>ST-ECAR</v>
      </c>
      <c r="C2769" s="13" t="n">
        <f aca="false">C2768+1</f>
        <v>2768</v>
      </c>
      <c r="D2769" s="50" t="n">
        <f aca="false">FilterOPk!B$14</f>
        <v>238101.441960815</v>
      </c>
      <c r="E2769" s="50" t="n">
        <f aca="false">FilterOPk!C$14</f>
        <v>0</v>
      </c>
      <c r="F2769" s="50" t="n">
        <f aca="false">FilterOPk!D$14</f>
        <v>0</v>
      </c>
      <c r="G2769" s="50" t="n">
        <f aca="false">FilterOPk!E$14</f>
        <v>0</v>
      </c>
      <c r="H2769" s="50" t="n">
        <f aca="false">FilterOPk!F$14</f>
        <v>0</v>
      </c>
      <c r="I2769" s="50" t="n">
        <f aca="false">FilterOPk!G$14</f>
        <v>0</v>
      </c>
      <c r="J2769" s="50" t="n">
        <f aca="false">FilterOPk!H$14</f>
        <v>0</v>
      </c>
      <c r="K2769" s="50" t="n">
        <f aca="false">FilterOPk!I$14</f>
        <v>0</v>
      </c>
      <c r="L2769" s="50" t="n">
        <f aca="false">FilterOPk!J$14</f>
        <v>0</v>
      </c>
      <c r="M2769" s="50" t="n">
        <f aca="false">FilterOPk!K$14</f>
        <v>0</v>
      </c>
      <c r="N2769" s="50" t="n">
        <f aca="false">FilterOPk!L$14</f>
        <v>0</v>
      </c>
      <c r="O2769" s="50" t="n">
        <f aca="false">FilterOPk!M$14</f>
        <v>0</v>
      </c>
      <c r="P2769" s="50" t="n">
        <f aca="false">FilterOPk!N$14</f>
        <v>0</v>
      </c>
      <c r="Q2769" s="51" t="n">
        <f aca="false">FilterOPk!O$14</f>
        <v>0</v>
      </c>
    </row>
    <row r="2770" customFormat="false" ht="12.75" hidden="false" customHeight="false" outlineLevel="0" collapsed="false">
      <c r="B2770" s="85" t="str">
        <f aca="false">FilterOPk!A$15</f>
        <v>ST- MAPP</v>
      </c>
      <c r="C2770" s="13" t="n">
        <f aca="false">C2769+1</f>
        <v>2769</v>
      </c>
      <c r="D2770" s="50" t="n">
        <f aca="false">FilterOPk!B$15</f>
        <v>254636.614020626</v>
      </c>
      <c r="E2770" s="50" t="n">
        <f aca="false">FilterOPk!C$15</f>
        <v>-1590.85</v>
      </c>
      <c r="F2770" s="50" t="n">
        <f aca="false">FilterOPk!D$15</f>
        <v>-3167.72</v>
      </c>
      <c r="G2770" s="50" t="n">
        <f aca="false">FilterOPk!E$15</f>
        <v>-3546.79</v>
      </c>
      <c r="H2770" s="50" t="n">
        <f aca="false">FilterOPk!F$15</f>
        <v>-3530.89</v>
      </c>
      <c r="I2770" s="50" t="n">
        <f aca="false">FilterOPk!G$15</f>
        <v>0</v>
      </c>
      <c r="J2770" s="50" t="n">
        <f aca="false">FilterOPk!H$15</f>
        <v>0</v>
      </c>
      <c r="K2770" s="50" t="n">
        <f aca="false">FilterOPk!I$15</f>
        <v>0</v>
      </c>
      <c r="L2770" s="50" t="n">
        <f aca="false">FilterOPk!J$15</f>
        <v>0</v>
      </c>
      <c r="M2770" s="50" t="n">
        <f aca="false">FilterOPk!K$15</f>
        <v>0</v>
      </c>
      <c r="N2770" s="50" t="n">
        <f aca="false">FilterOPk!L$15</f>
        <v>-11836.25</v>
      </c>
      <c r="O2770" s="50" t="n">
        <f aca="false">FilterOPk!M$15</f>
        <v>0</v>
      </c>
      <c r="P2770" s="50" t="n">
        <f aca="false">FilterOPk!N$15</f>
        <v>0</v>
      </c>
      <c r="Q2770" s="51" t="n">
        <f aca="false">FilterOPk!O$15</f>
        <v>-11836.25</v>
      </c>
    </row>
    <row r="2771" customFormat="false" ht="12.75" hidden="false" customHeight="false" outlineLevel="0" collapsed="false">
      <c r="B2771" s="85" t="str">
        <f aca="false">FilterOPk!A$16</f>
        <v>ST- MAIN</v>
      </c>
      <c r="C2771" s="13" t="n">
        <f aca="false">C2770+1</f>
        <v>2770</v>
      </c>
      <c r="D2771" s="50" t="n">
        <f aca="false">FilterOPk!B$16</f>
        <v>694293.253349893</v>
      </c>
      <c r="E2771" s="50" t="n">
        <f aca="false">FilterOPk!C$16</f>
        <v>0</v>
      </c>
      <c r="F2771" s="50" t="n">
        <f aca="false">FilterOPk!D$16</f>
        <v>0</v>
      </c>
      <c r="G2771" s="50" t="n">
        <f aca="false">FilterOPk!E$16</f>
        <v>0</v>
      </c>
      <c r="H2771" s="50" t="n">
        <f aca="false">FilterOPk!F$16</f>
        <v>0</v>
      </c>
      <c r="I2771" s="50" t="n">
        <f aca="false">FilterOPk!G$16</f>
        <v>0</v>
      </c>
      <c r="J2771" s="50" t="n">
        <f aca="false">FilterOPk!H$16</f>
        <v>0</v>
      </c>
      <c r="K2771" s="50" t="n">
        <f aca="false">FilterOPk!I$16</f>
        <v>0</v>
      </c>
      <c r="L2771" s="50" t="n">
        <f aca="false">FilterOPk!J$16</f>
        <v>0</v>
      </c>
      <c r="M2771" s="50" t="n">
        <f aca="false">FilterOPk!K$16</f>
        <v>0</v>
      </c>
      <c r="N2771" s="50" t="n">
        <f aca="false">FilterOPk!L$16</f>
        <v>0</v>
      </c>
      <c r="O2771" s="50" t="n">
        <f aca="false">FilterOPk!M$16</f>
        <v>0</v>
      </c>
      <c r="P2771" s="50" t="n">
        <f aca="false">FilterOPk!N$16</f>
        <v>0</v>
      </c>
      <c r="Q2771" s="51" t="n">
        <f aca="false">FilterOPk!O$16</f>
        <v>0</v>
      </c>
    </row>
    <row r="2772" customFormat="false" ht="12.75" hidden="false" customHeight="false" outlineLevel="0" collapsed="false">
      <c r="B2772" s="85" t="str">
        <f aca="false">FilterOPk!A$17</f>
        <v>MW-ANALYST</v>
      </c>
      <c r="C2772" s="13" t="n">
        <f aca="false">C2771+1</f>
        <v>2771</v>
      </c>
      <c r="D2772" s="50" t="n">
        <f aca="false">FilterOPk!B$17</f>
        <v>0</v>
      </c>
      <c r="E2772" s="50" t="n">
        <f aca="false">FilterOPk!C$17</f>
        <v>0</v>
      </c>
      <c r="F2772" s="50" t="n">
        <f aca="false">FilterOPk!D$17</f>
        <v>0</v>
      </c>
      <c r="G2772" s="50" t="n">
        <f aca="false">FilterOPk!E$17</f>
        <v>0</v>
      </c>
      <c r="H2772" s="50" t="n">
        <f aca="false">FilterOPk!F$17</f>
        <v>0</v>
      </c>
      <c r="I2772" s="50" t="n">
        <f aca="false">FilterOPk!G$17</f>
        <v>0</v>
      </c>
      <c r="J2772" s="50" t="n">
        <f aca="false">FilterOPk!H$17</f>
        <v>0</v>
      </c>
      <c r="K2772" s="50" t="n">
        <f aca="false">FilterOPk!I$17</f>
        <v>0</v>
      </c>
      <c r="L2772" s="50" t="n">
        <f aca="false">FilterOPk!J$17</f>
        <v>0</v>
      </c>
      <c r="M2772" s="50" t="n">
        <f aca="false">FilterOPk!K$17</f>
        <v>0</v>
      </c>
      <c r="N2772" s="50" t="n">
        <f aca="false">FilterOPk!L$17</f>
        <v>0</v>
      </c>
      <c r="O2772" s="50" t="n">
        <f aca="false">FilterOPk!M$17</f>
        <v>0</v>
      </c>
      <c r="P2772" s="50" t="n">
        <f aca="false">FilterOPk!N$17</f>
        <v>0</v>
      </c>
      <c r="Q2772" s="51" t="n">
        <f aca="false">FilterOPk!O$17</f>
        <v>0</v>
      </c>
    </row>
    <row r="2773" customFormat="false" ht="12.75" hidden="false" customHeight="false" outlineLevel="0" collapsed="false">
      <c r="B2773" s="85" t="str">
        <f aca="false">FilterOPk!A$18</f>
        <v>LT-NE</v>
      </c>
      <c r="C2773" s="13" t="n">
        <f aca="false">C2772+1</f>
        <v>2772</v>
      </c>
      <c r="D2773" s="50" t="n">
        <f aca="false">FilterOPk!B$18</f>
        <v>6187311.37539291</v>
      </c>
      <c r="E2773" s="50" t="n">
        <f aca="false">FilterOPk!C$18</f>
        <v>38662.79</v>
      </c>
      <c r="F2773" s="50" t="n">
        <f aca="false">FilterOPk!D$18</f>
        <v>89522.8</v>
      </c>
      <c r="G2773" s="50" t="n">
        <f aca="false">FilterOPk!E$18</f>
        <v>158536.19</v>
      </c>
      <c r="H2773" s="50" t="n">
        <f aca="false">FilterOPk!F$18</f>
        <v>261849.24</v>
      </c>
      <c r="I2773" s="50" t="n">
        <f aca="false">FilterOPk!G$18</f>
        <v>291708.83</v>
      </c>
      <c r="J2773" s="50" t="n">
        <f aca="false">FilterOPk!H$18</f>
        <v>228360.42</v>
      </c>
      <c r="K2773" s="50" t="n">
        <f aca="false">FilterOPk!I$18</f>
        <v>445432.42</v>
      </c>
      <c r="L2773" s="50" t="n">
        <f aca="false">FilterOPk!J$18</f>
        <v>266345.8</v>
      </c>
      <c r="M2773" s="50" t="n">
        <f aca="false">FilterOPk!K$18</f>
        <v>801315.09</v>
      </c>
      <c r="N2773" s="50" t="n">
        <f aca="false">FilterOPk!L$18</f>
        <v>2581733.58</v>
      </c>
      <c r="O2773" s="50" t="n">
        <f aca="false">FilterOPk!M$18</f>
        <v>-636932.37</v>
      </c>
      <c r="P2773" s="50" t="n">
        <f aca="false">FilterOPk!N$18</f>
        <v>-2303942.42</v>
      </c>
      <c r="Q2773" s="51" t="n">
        <f aca="false">FilterOPk!O$18</f>
        <v>-359141.210000001</v>
      </c>
    </row>
    <row r="2774" customFormat="false" ht="12.75" hidden="false" customHeight="false" outlineLevel="0" collapsed="false">
      <c r="B2774" s="85" t="str">
        <f aca="false">FilterOPk!A$19</f>
        <v>LT-PJM</v>
      </c>
      <c r="C2774" s="13" t="n">
        <f aca="false">C2773+1</f>
        <v>2773</v>
      </c>
      <c r="D2774" s="50" t="n">
        <f aca="false">FilterOPk!B$19</f>
        <v>1818236.42109565</v>
      </c>
      <c r="E2774" s="50" t="n">
        <f aca="false">FilterOPk!C$19</f>
        <v>0</v>
      </c>
      <c r="F2774" s="50" t="n">
        <f aca="false">FilterOPk!D$19</f>
        <v>19402.28</v>
      </c>
      <c r="G2774" s="50" t="n">
        <f aca="false">FilterOPk!E$19</f>
        <v>57930.92</v>
      </c>
      <c r="H2774" s="50" t="n">
        <f aca="false">FilterOPk!F$19</f>
        <v>59436.7</v>
      </c>
      <c r="I2774" s="50" t="n">
        <f aca="false">FilterOPk!G$19</f>
        <v>19136.52</v>
      </c>
      <c r="J2774" s="50" t="n">
        <f aca="false">FilterOPk!H$19</f>
        <v>18664.41</v>
      </c>
      <c r="K2774" s="50" t="n">
        <f aca="false">FilterOPk!I$19</f>
        <v>33608.82</v>
      </c>
      <c r="L2774" s="50" t="n">
        <f aca="false">FilterOPk!J$19</f>
        <v>20867.53</v>
      </c>
      <c r="M2774" s="50" t="n">
        <f aca="false">FilterOPk!K$19</f>
        <v>56340.86</v>
      </c>
      <c r="N2774" s="50" t="n">
        <f aca="false">FilterOPk!L$19</f>
        <v>285388.04</v>
      </c>
      <c r="O2774" s="50" t="n">
        <f aca="false">FilterOPk!M$19</f>
        <v>-1975.43</v>
      </c>
      <c r="P2774" s="50" t="n">
        <f aca="false">FilterOPk!N$19</f>
        <v>-179963.06</v>
      </c>
      <c r="Q2774" s="51" t="n">
        <f aca="false">FilterOPk!O$19</f>
        <v>103449.55</v>
      </c>
    </row>
    <row r="2775" customFormat="false" ht="12.75" hidden="false" customHeight="false" outlineLevel="0" collapsed="false">
      <c r="B2775" s="85" t="str">
        <f aca="false">FilterOPk!A$20</f>
        <v>LT- NY</v>
      </c>
      <c r="C2775" s="13" t="n">
        <f aca="false">C2774+1</f>
        <v>2774</v>
      </c>
      <c r="D2775" s="50" t="n">
        <f aca="false">FilterOPk!B$20</f>
        <v>0</v>
      </c>
      <c r="E2775" s="50" t="n">
        <f aca="false">FilterOPk!C$20</f>
        <v>-9128.22</v>
      </c>
      <c r="F2775" s="50" t="n">
        <f aca="false">FilterOPk!D$20</f>
        <v>-69725.26</v>
      </c>
      <c r="G2775" s="50" t="n">
        <f aca="false">FilterOPk!E$20</f>
        <v>0</v>
      </c>
      <c r="H2775" s="50" t="n">
        <f aca="false">FilterOPk!F$20</f>
        <v>0</v>
      </c>
      <c r="I2775" s="50" t="n">
        <f aca="false">FilterOPk!G$20</f>
        <v>0</v>
      </c>
      <c r="J2775" s="50" t="n">
        <f aca="false">FilterOPk!H$20</f>
        <v>0</v>
      </c>
      <c r="K2775" s="50" t="n">
        <f aca="false">FilterOPk!I$20</f>
        <v>0</v>
      </c>
      <c r="L2775" s="50" t="n">
        <f aca="false">FilterOPk!J$20</f>
        <v>0</v>
      </c>
      <c r="M2775" s="50" t="n">
        <f aca="false">FilterOPk!K$20</f>
        <v>0</v>
      </c>
      <c r="N2775" s="50" t="n">
        <f aca="false">FilterOPk!L$20</f>
        <v>-78853.48</v>
      </c>
      <c r="O2775" s="50" t="n">
        <f aca="false">FilterOPk!M$20</f>
        <v>0</v>
      </c>
      <c r="P2775" s="50" t="n">
        <f aca="false">FilterOPk!N$20</f>
        <v>12056.92</v>
      </c>
      <c r="Q2775" s="51" t="n">
        <f aca="false">FilterOPk!O$20</f>
        <v>-66796.56</v>
      </c>
    </row>
    <row r="2776" customFormat="false" ht="12.75" hidden="false" customHeight="false" outlineLevel="0" collapsed="false">
      <c r="B2776" s="85" t="str">
        <f aca="false">FilterOPk!A$21</f>
        <v>ST- PJM</v>
      </c>
      <c r="C2776" s="13" t="n">
        <f aca="false">C2775+1</f>
        <v>2775</v>
      </c>
      <c r="D2776" s="50" t="n">
        <f aca="false">FilterOPk!B$21</f>
        <v>1243093.71447674</v>
      </c>
      <c r="E2776" s="50" t="n">
        <f aca="false">FilterOPk!C$21</f>
        <v>13503.06</v>
      </c>
      <c r="F2776" s="50" t="n">
        <f aca="false">FilterOPk!D$21</f>
        <v>0</v>
      </c>
      <c r="G2776" s="50" t="n">
        <f aca="false">FilterOPk!E$21</f>
        <v>0</v>
      </c>
      <c r="H2776" s="50" t="n">
        <f aca="false">FilterOPk!F$21</f>
        <v>0</v>
      </c>
      <c r="I2776" s="50" t="n">
        <f aca="false">FilterOPk!G$21</f>
        <v>0</v>
      </c>
      <c r="J2776" s="50" t="n">
        <f aca="false">FilterOPk!H$21</f>
        <v>0</v>
      </c>
      <c r="K2776" s="50" t="n">
        <f aca="false">FilterOPk!I$21</f>
        <v>0</v>
      </c>
      <c r="L2776" s="50" t="n">
        <f aca="false">FilterOPk!J$21</f>
        <v>0</v>
      </c>
      <c r="M2776" s="50" t="n">
        <f aca="false">FilterOPk!K$21</f>
        <v>0</v>
      </c>
      <c r="N2776" s="50" t="n">
        <f aca="false">FilterOPk!L$21</f>
        <v>13503.06</v>
      </c>
      <c r="O2776" s="50" t="n">
        <f aca="false">FilterOPk!M$21</f>
        <v>0</v>
      </c>
      <c r="P2776" s="50" t="n">
        <f aca="false">FilterOPk!N$21</f>
        <v>0</v>
      </c>
      <c r="Q2776" s="51" t="n">
        <f aca="false">FilterOPk!O$21</f>
        <v>13503.06</v>
      </c>
    </row>
    <row r="2777" customFormat="false" ht="12.75" hidden="false" customHeight="false" outlineLevel="0" collapsed="false">
      <c r="B2777" s="85" t="str">
        <f aca="false">FilterOPk!A$22</f>
        <v>ST- NENG</v>
      </c>
      <c r="C2777" s="13" t="n">
        <f aca="false">C2776+1</f>
        <v>2776</v>
      </c>
      <c r="D2777" s="50" t="n">
        <f aca="false">FilterOPk!B$22</f>
        <v>539719.375927685</v>
      </c>
      <c r="E2777" s="50" t="n">
        <f aca="false">FilterOPk!C$22</f>
        <v>17499.36</v>
      </c>
      <c r="F2777" s="50" t="n">
        <f aca="false">FilterOPk!D$22</f>
        <v>34844.91</v>
      </c>
      <c r="G2777" s="50" t="n">
        <f aca="false">FilterOPk!E$22</f>
        <v>0</v>
      </c>
      <c r="H2777" s="50" t="n">
        <f aca="false">FilterOPk!F$22</f>
        <v>0</v>
      </c>
      <c r="I2777" s="50" t="n">
        <f aca="false">FilterOPk!G$22</f>
        <v>0</v>
      </c>
      <c r="J2777" s="50" t="n">
        <f aca="false">FilterOPk!H$22</f>
        <v>0</v>
      </c>
      <c r="K2777" s="50" t="n">
        <f aca="false">FilterOPk!I$22</f>
        <v>0</v>
      </c>
      <c r="L2777" s="50" t="n">
        <f aca="false">FilterOPk!J$22</f>
        <v>0</v>
      </c>
      <c r="M2777" s="50" t="n">
        <f aca="false">FilterOPk!K$22</f>
        <v>0</v>
      </c>
      <c r="N2777" s="50" t="n">
        <f aca="false">FilterOPk!L$22</f>
        <v>52344.27</v>
      </c>
      <c r="O2777" s="50" t="n">
        <f aca="false">FilterOPk!M$22</f>
        <v>0</v>
      </c>
      <c r="P2777" s="50" t="n">
        <f aca="false">FilterOPk!N$22</f>
        <v>0</v>
      </c>
      <c r="Q2777" s="51" t="n">
        <f aca="false">FilterOPk!O$22</f>
        <v>52344.27</v>
      </c>
    </row>
    <row r="2778" customFormat="false" ht="12.75" hidden="false" customHeight="false" outlineLevel="0" collapsed="false">
      <c r="B2778" s="85" t="str">
        <f aca="false">FilterOPk!A$23</f>
        <v>ST- NY</v>
      </c>
      <c r="C2778" s="13" t="n">
        <f aca="false">C2777+1</f>
        <v>2777</v>
      </c>
      <c r="D2778" s="50" t="n">
        <f aca="false">FilterOPk!B$23</f>
        <v>251437.188425373</v>
      </c>
      <c r="E2778" s="50" t="n">
        <f aca="false">FilterOPk!C$23</f>
        <v>22663</v>
      </c>
      <c r="F2778" s="50" t="n">
        <f aca="false">FilterOPk!D$23</f>
        <v>52267.36</v>
      </c>
      <c r="G2778" s="50" t="n">
        <f aca="false">FilterOPk!E$23</f>
        <v>0</v>
      </c>
      <c r="H2778" s="50" t="n">
        <f aca="false">FilterOPk!F$23</f>
        <v>0</v>
      </c>
      <c r="I2778" s="50" t="n">
        <f aca="false">FilterOPk!G$23</f>
        <v>0</v>
      </c>
      <c r="J2778" s="50" t="n">
        <f aca="false">FilterOPk!H$23</f>
        <v>0</v>
      </c>
      <c r="K2778" s="50" t="n">
        <f aca="false">FilterOPk!I$23</f>
        <v>0</v>
      </c>
      <c r="L2778" s="50" t="n">
        <f aca="false">FilterOPk!J$23</f>
        <v>0</v>
      </c>
      <c r="M2778" s="50" t="n">
        <f aca="false">FilterOPk!K$23</f>
        <v>0</v>
      </c>
      <c r="N2778" s="50" t="n">
        <f aca="false">FilterOPk!L$23</f>
        <v>74930.36</v>
      </c>
      <c r="O2778" s="50" t="n">
        <f aca="false">FilterOPk!M$23</f>
        <v>0</v>
      </c>
      <c r="P2778" s="50" t="n">
        <f aca="false">FilterOPk!N$23</f>
        <v>0</v>
      </c>
      <c r="Q2778" s="51" t="n">
        <f aca="false">FilterOPk!O$23</f>
        <v>74930.36</v>
      </c>
    </row>
    <row r="2779" customFormat="false" ht="12.75" hidden="false" customHeight="false" outlineLevel="0" collapsed="false">
      <c r="B2779" s="85" t="str">
        <f aca="false">FilterOPk!A$24</f>
        <v>NE- PHYS</v>
      </c>
      <c r="C2779" s="13" t="n">
        <f aca="false">C2778+1</f>
        <v>2778</v>
      </c>
      <c r="D2779" s="50" t="n">
        <f aca="false">FilterOPk!B$24</f>
        <v>0</v>
      </c>
      <c r="E2779" s="50" t="n">
        <f aca="false">FilterOPk!C$24</f>
        <v>0</v>
      </c>
      <c r="F2779" s="50" t="n">
        <f aca="false">FilterOPk!D$24</f>
        <v>0</v>
      </c>
      <c r="G2779" s="50" t="n">
        <f aca="false">FilterOPk!E$24</f>
        <v>0</v>
      </c>
      <c r="H2779" s="50" t="n">
        <f aca="false">FilterOPk!F$24</f>
        <v>0</v>
      </c>
      <c r="I2779" s="50" t="n">
        <f aca="false">FilterOPk!G$24</f>
        <v>0</v>
      </c>
      <c r="J2779" s="50" t="n">
        <f aca="false">FilterOPk!H$24</f>
        <v>0</v>
      </c>
      <c r="K2779" s="50" t="n">
        <f aca="false">FilterOPk!I$24</f>
        <v>0</v>
      </c>
      <c r="L2779" s="50" t="n">
        <f aca="false">FilterOPk!J$24</f>
        <v>0</v>
      </c>
      <c r="M2779" s="50" t="n">
        <f aca="false">FilterOPk!K$24</f>
        <v>0</v>
      </c>
      <c r="N2779" s="50" t="n">
        <f aca="false">FilterOPk!L$24</f>
        <v>0</v>
      </c>
      <c r="O2779" s="50" t="n">
        <f aca="false">FilterOPk!M$24</f>
        <v>0</v>
      </c>
      <c r="P2779" s="50" t="n">
        <f aca="false">FilterOPk!N$24</f>
        <v>0</v>
      </c>
      <c r="Q2779" s="51" t="n">
        <f aca="false">FilterOPk!O$24</f>
        <v>0</v>
      </c>
    </row>
    <row r="2780" customFormat="false" ht="12.75" hidden="false" customHeight="false" outlineLevel="0" collapsed="false">
      <c r="B2780" s="85" t="str">
        <f aca="false">FilterOPk!A$25</f>
        <v>LT-Southeast</v>
      </c>
      <c r="C2780" s="13" t="n">
        <f aca="false">C2779+1</f>
        <v>2779</v>
      </c>
      <c r="D2780" s="50" t="n">
        <f aca="false">FilterOPk!B$25</f>
        <v>11411200.8859117</v>
      </c>
      <c r="E2780" s="50" t="n">
        <f aca="false">FilterOPk!C$25</f>
        <v>15825.82</v>
      </c>
      <c r="F2780" s="50" t="n">
        <f aca="false">FilterOPk!D$25</f>
        <v>13250</v>
      </c>
      <c r="G2780" s="50" t="n">
        <f aca="false">FilterOPk!E$25</f>
        <v>24924.1</v>
      </c>
      <c r="H2780" s="50" t="n">
        <f aca="false">FilterOPk!F$25</f>
        <v>24690.47</v>
      </c>
      <c r="I2780" s="50" t="n">
        <f aca="false">FilterOPk!G$25</f>
        <v>26774</v>
      </c>
      <c r="J2780" s="50" t="n">
        <f aca="false">FilterOPk!H$25</f>
        <v>26715</v>
      </c>
      <c r="K2780" s="50" t="n">
        <f aca="false">FilterOPk!I$25</f>
        <v>57358.83</v>
      </c>
      <c r="L2780" s="50" t="n">
        <f aca="false">FilterOPk!J$25</f>
        <v>26146</v>
      </c>
      <c r="M2780" s="50" t="n">
        <f aca="false">FilterOPk!K$25</f>
        <v>75355.31</v>
      </c>
      <c r="N2780" s="50" t="n">
        <f aca="false">FilterOPk!L$25</f>
        <v>291039.53</v>
      </c>
      <c r="O2780" s="50" t="n">
        <f aca="false">FilterOPk!M$25</f>
        <v>-122359</v>
      </c>
      <c r="P2780" s="50" t="n">
        <f aca="false">FilterOPk!N$25</f>
        <v>514428.17</v>
      </c>
      <c r="Q2780" s="51" t="n">
        <f aca="false">FilterOPk!O$25</f>
        <v>683108.7</v>
      </c>
    </row>
    <row r="2781" customFormat="false" ht="12.75" hidden="false" customHeight="false" outlineLevel="0" collapsed="false">
      <c r="B2781" s="85" t="str">
        <f aca="false">FilterOPk!A$26</f>
        <v>ST-SPP</v>
      </c>
      <c r="C2781" s="13" t="n">
        <f aca="false">C2780+1</f>
        <v>2780</v>
      </c>
      <c r="D2781" s="50" t="n">
        <f aca="false">FilterOPk!B$26</f>
        <v>52202.8773549933</v>
      </c>
      <c r="E2781" s="50" t="n">
        <f aca="false">FilterOPk!C$26</f>
        <v>0</v>
      </c>
      <c r="F2781" s="50" t="n">
        <f aca="false">FilterOPk!D$26</f>
        <v>0</v>
      </c>
      <c r="G2781" s="50" t="n">
        <f aca="false">FilterOPk!E$26</f>
        <v>0</v>
      </c>
      <c r="H2781" s="50" t="n">
        <f aca="false">FilterOPk!F$26</f>
        <v>0</v>
      </c>
      <c r="I2781" s="50" t="n">
        <f aca="false">FilterOPk!G$26</f>
        <v>0</v>
      </c>
      <c r="J2781" s="50" t="n">
        <f aca="false">FilterOPk!H$26</f>
        <v>0</v>
      </c>
      <c r="K2781" s="50" t="n">
        <f aca="false">FilterOPk!I$26</f>
        <v>0</v>
      </c>
      <c r="L2781" s="50" t="n">
        <f aca="false">FilterOPk!J$26</f>
        <v>0</v>
      </c>
      <c r="M2781" s="50" t="n">
        <f aca="false">FilterOPk!K$26</f>
        <v>0</v>
      </c>
      <c r="N2781" s="50" t="n">
        <f aca="false">FilterOPk!L$26</f>
        <v>0</v>
      </c>
      <c r="O2781" s="50" t="n">
        <f aca="false">FilterOPk!M$26</f>
        <v>0</v>
      </c>
      <c r="P2781" s="50" t="n">
        <f aca="false">FilterOPk!N$26</f>
        <v>0</v>
      </c>
      <c r="Q2781" s="51" t="n">
        <f aca="false">FilterOPk!O$26</f>
        <v>0</v>
      </c>
    </row>
    <row r="2782" customFormat="false" ht="12.75" hidden="false" customHeight="false" outlineLevel="0" collapsed="false">
      <c r="B2782" s="85" t="str">
        <f aca="false">FilterOPk!A$27</f>
        <v>ST-SERC</v>
      </c>
      <c r="C2782" s="13" t="n">
        <f aca="false">C2781+1</f>
        <v>2781</v>
      </c>
      <c r="D2782" s="50" t="n">
        <f aca="false">FilterOPk!B$27</f>
        <v>686881.973218232</v>
      </c>
      <c r="E2782" s="50" t="n">
        <f aca="false">FilterOPk!C$27</f>
        <v>0</v>
      </c>
      <c r="F2782" s="50" t="n">
        <f aca="false">FilterOPk!D$27</f>
        <v>0</v>
      </c>
      <c r="G2782" s="50" t="n">
        <f aca="false">FilterOPk!E$27</f>
        <v>0</v>
      </c>
      <c r="H2782" s="50" t="n">
        <f aca="false">FilterOPk!F$27</f>
        <v>0</v>
      </c>
      <c r="I2782" s="50" t="n">
        <f aca="false">FilterOPk!G$27</f>
        <v>0</v>
      </c>
      <c r="J2782" s="50" t="n">
        <f aca="false">FilterOPk!H$27</f>
        <v>0</v>
      </c>
      <c r="K2782" s="50" t="n">
        <f aca="false">FilterOPk!I$27</f>
        <v>0</v>
      </c>
      <c r="L2782" s="50" t="n">
        <f aca="false">FilterOPk!J$27</f>
        <v>0</v>
      </c>
      <c r="M2782" s="50" t="n">
        <f aca="false">FilterOPk!K$27</f>
        <v>0</v>
      </c>
      <c r="N2782" s="50" t="n">
        <f aca="false">FilterOPk!L$27</f>
        <v>0</v>
      </c>
      <c r="O2782" s="50" t="n">
        <f aca="false">FilterOPk!M$27</f>
        <v>0</v>
      </c>
      <c r="P2782" s="50" t="n">
        <f aca="false">FilterOPk!N$27</f>
        <v>0</v>
      </c>
      <c r="Q2782" s="51" t="n">
        <f aca="false">FilterOPk!O$27</f>
        <v>0</v>
      </c>
    </row>
    <row r="2783" customFormat="false" ht="12.75" hidden="false" customHeight="false" outlineLevel="0" collapsed="false">
      <c r="B2783" s="85" t="str">
        <f aca="false">FilterOPk!A$28</f>
        <v>LT- Texas</v>
      </c>
      <c r="C2783" s="13" t="n">
        <f aca="false">C2782+1</f>
        <v>2782</v>
      </c>
      <c r="D2783" s="50" t="n">
        <f aca="false">FilterOPk!B$28</f>
        <v>3826684.70313045</v>
      </c>
      <c r="E2783" s="50" t="n">
        <f aca="false">FilterOPk!C$28</f>
        <v>0</v>
      </c>
      <c r="F2783" s="50" t="n">
        <f aca="false">FilterOPk!D$28</f>
        <v>13003.28</v>
      </c>
      <c r="G2783" s="50" t="n">
        <f aca="false">FilterOPk!E$28</f>
        <v>7651.26</v>
      </c>
      <c r="H2783" s="50" t="n">
        <f aca="false">FilterOPk!F$28</f>
        <v>7986.82</v>
      </c>
      <c r="I2783" s="50" t="n">
        <f aca="false">FilterOPk!G$28</f>
        <v>17032.43</v>
      </c>
      <c r="J2783" s="50" t="n">
        <f aca="false">FilterOPk!H$28</f>
        <v>19665.43</v>
      </c>
      <c r="K2783" s="50" t="n">
        <f aca="false">FilterOPk!I$28</f>
        <v>46628.44</v>
      </c>
      <c r="L2783" s="50" t="n">
        <f aca="false">FilterOPk!J$28</f>
        <v>12076.91</v>
      </c>
      <c r="M2783" s="50" t="n">
        <f aca="false">FilterOPk!K$28</f>
        <v>18411.54</v>
      </c>
      <c r="N2783" s="50" t="n">
        <f aca="false">FilterOPk!L$28</f>
        <v>142456.11</v>
      </c>
      <c r="O2783" s="50" t="n">
        <f aca="false">FilterOPk!M$28</f>
        <v>653578.76</v>
      </c>
      <c r="P2783" s="50" t="n">
        <f aca="false">FilterOPk!N$28</f>
        <v>2238345.92</v>
      </c>
      <c r="Q2783" s="51" t="n">
        <f aca="false">FilterOPk!O$28</f>
        <v>3034380.79</v>
      </c>
    </row>
    <row r="2784" customFormat="false" ht="12.75" hidden="false" customHeight="false" outlineLevel="0" collapsed="false">
      <c r="B2784" s="85" t="str">
        <f aca="false">FilterOPk!A$29</f>
        <v>St- Texas</v>
      </c>
      <c r="C2784" s="13" t="n">
        <f aca="false">C2783+1</f>
        <v>2783</v>
      </c>
      <c r="D2784" s="50" t="n">
        <f aca="false">FilterOPk!B$29</f>
        <v>445563.239343252</v>
      </c>
      <c r="E2784" s="50" t="n">
        <f aca="false">FilterOPk!C$29</f>
        <v>5676.33</v>
      </c>
      <c r="F2784" s="50" t="n">
        <f aca="false">FilterOPk!D$29</f>
        <v>0</v>
      </c>
      <c r="G2784" s="50" t="n">
        <f aca="false">FilterOPk!E$29</f>
        <v>0</v>
      </c>
      <c r="H2784" s="50" t="n">
        <f aca="false">FilterOPk!F$29</f>
        <v>0</v>
      </c>
      <c r="I2784" s="50" t="n">
        <f aca="false">FilterOPk!G$29</f>
        <v>0</v>
      </c>
      <c r="J2784" s="50" t="n">
        <f aca="false">FilterOPk!H$29</f>
        <v>0</v>
      </c>
      <c r="K2784" s="50" t="n">
        <f aca="false">FilterOPk!I$29</f>
        <v>0</v>
      </c>
      <c r="L2784" s="50" t="n">
        <f aca="false">FilterOPk!J$29</f>
        <v>0</v>
      </c>
      <c r="M2784" s="50" t="n">
        <f aca="false">FilterOPk!K$29</f>
        <v>0</v>
      </c>
      <c r="N2784" s="50" t="n">
        <f aca="false">FilterOPk!L$29</f>
        <v>5676.33</v>
      </c>
      <c r="O2784" s="50" t="n">
        <f aca="false">FilterOPk!M$29</f>
        <v>0</v>
      </c>
      <c r="P2784" s="50" t="n">
        <f aca="false">FilterOPk!N$29</f>
        <v>0</v>
      </c>
      <c r="Q2784" s="51" t="n">
        <f aca="false">FilterOPk!O$29</f>
        <v>5676.33</v>
      </c>
    </row>
    <row r="2785" customFormat="false" ht="12.75" hidden="false" customHeight="false" outlineLevel="0" collapsed="false">
      <c r="B2785" s="85"/>
      <c r="C2785" s="13" t="n">
        <f aca="false">C2784+1</f>
        <v>2784</v>
      </c>
      <c r="D2785" s="50"/>
      <c r="E2785" s="50"/>
      <c r="F2785" s="50"/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1"/>
    </row>
    <row r="2786" customFormat="false" ht="12.75" hidden="false" customHeight="false" outlineLevel="0" collapsed="false">
      <c r="B2786" s="85" t="str">
        <f aca="false">FilterOPk!A$32</f>
        <v>Gas positions</v>
      </c>
      <c r="C2786" s="13" t="n">
        <f aca="false">C2785+1</f>
        <v>2785</v>
      </c>
      <c r="D2786" s="50" t="s">
        <v>4</v>
      </c>
      <c r="E2786" s="50"/>
      <c r="F2786" s="50"/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1"/>
    </row>
    <row r="2787" customFormat="false" ht="12.75" hidden="false" customHeight="false" outlineLevel="0" collapsed="false">
      <c r="B2787" s="85" t="str">
        <f aca="false">FilterOPk!A$33</f>
        <v>Kevin Presto</v>
      </c>
      <c r="C2787" s="13" t="n">
        <f aca="false">C2786+1</f>
        <v>2786</v>
      </c>
      <c r="D2787" s="50" t="n">
        <f aca="false">FilterOPk!B$33</f>
        <v>0</v>
      </c>
      <c r="E2787" s="50" t="n">
        <f aca="false">FilterOPk!C$33</f>
        <v>0</v>
      </c>
      <c r="F2787" s="50" t="n">
        <f aca="false">FilterOPk!D$33</f>
        <v>0</v>
      </c>
      <c r="G2787" s="50" t="n">
        <f aca="false">FilterOPk!E$33</f>
        <v>0</v>
      </c>
      <c r="H2787" s="50" t="n">
        <f aca="false">FilterOPk!F$33</f>
        <v>0</v>
      </c>
      <c r="I2787" s="50" t="n">
        <f aca="false">FilterOPk!G$33</f>
        <v>0</v>
      </c>
      <c r="J2787" s="50" t="n">
        <f aca="false">FilterOPk!H$33</f>
        <v>0</v>
      </c>
      <c r="K2787" s="50" t="n">
        <f aca="false">FilterOPk!I$33</f>
        <v>0</v>
      </c>
      <c r="L2787" s="50" t="n">
        <f aca="false">FilterOPk!J$33</f>
        <v>0</v>
      </c>
      <c r="M2787" s="50" t="n">
        <f aca="false">FilterOPk!K$33</f>
        <v>0</v>
      </c>
      <c r="N2787" s="50" t="n">
        <f aca="false">FilterOPk!L$33</f>
        <v>0</v>
      </c>
      <c r="O2787" s="50" t="n">
        <f aca="false">FilterOPk!M$33</f>
        <v>0</v>
      </c>
      <c r="P2787" s="50" t="n">
        <f aca="false">FilterOPk!N$33</f>
        <v>0</v>
      </c>
      <c r="Q2787" s="51" t="n">
        <f aca="false">FilterOPk!O$33</f>
        <v>0</v>
      </c>
    </row>
    <row r="2788" customFormat="false" ht="12.75" hidden="false" customHeight="false" outlineLevel="0" collapsed="false">
      <c r="B2788" s="85" t="str">
        <f aca="false">FilterOPk!A$34</f>
        <v>Fletcher Sturm</v>
      </c>
      <c r="C2788" s="13" t="n">
        <f aca="false">C2787+1</f>
        <v>2787</v>
      </c>
      <c r="D2788" s="50" t="n">
        <f aca="false">FilterOPk!B$34</f>
        <v>0</v>
      </c>
      <c r="E2788" s="50" t="n">
        <f aca="false">FilterOPk!C$34</f>
        <v>0</v>
      </c>
      <c r="F2788" s="50" t="n">
        <f aca="false">FilterOPk!D$34</f>
        <v>0</v>
      </c>
      <c r="G2788" s="50" t="n">
        <f aca="false">FilterOPk!E$34</f>
        <v>0</v>
      </c>
      <c r="H2788" s="50" t="n">
        <f aca="false">FilterOPk!F$34</f>
        <v>0</v>
      </c>
      <c r="I2788" s="50" t="n">
        <f aca="false">FilterOPk!G$34</f>
        <v>0</v>
      </c>
      <c r="J2788" s="50" t="n">
        <f aca="false">FilterOPk!H$34</f>
        <v>0</v>
      </c>
      <c r="K2788" s="50" t="n">
        <f aca="false">FilterOPk!I$34</f>
        <v>0</v>
      </c>
      <c r="L2788" s="50" t="n">
        <f aca="false">FilterOPk!J$34</f>
        <v>0</v>
      </c>
      <c r="M2788" s="50" t="n">
        <f aca="false">FilterOPk!K$34</f>
        <v>0</v>
      </c>
      <c r="N2788" s="50" t="n">
        <f aca="false">FilterOPk!L$34</f>
        <v>0</v>
      </c>
      <c r="O2788" s="50" t="n">
        <f aca="false">FilterOPk!M$34</f>
        <v>0</v>
      </c>
      <c r="P2788" s="50" t="n">
        <f aca="false">FilterOPk!N$34</f>
        <v>0</v>
      </c>
      <c r="Q2788" s="51" t="n">
        <f aca="false">FilterOPk!O$34</f>
        <v>0</v>
      </c>
    </row>
    <row r="2789" customFormat="false" ht="12.75" hidden="false" customHeight="false" outlineLevel="0" collapsed="false">
      <c r="B2789" s="85" t="str">
        <f aca="false">FilterOPk!A$35</f>
        <v>Doug Gilbert-Smith</v>
      </c>
      <c r="C2789" s="13" t="n">
        <f aca="false">C2788+1</f>
        <v>2788</v>
      </c>
      <c r="D2789" s="50" t="n">
        <f aca="false">FilterOPk!B$35</f>
        <v>0</v>
      </c>
      <c r="E2789" s="50" t="n">
        <f aca="false">FilterOPk!C$35</f>
        <v>0</v>
      </c>
      <c r="F2789" s="50" t="n">
        <f aca="false">FilterOPk!D$35</f>
        <v>0</v>
      </c>
      <c r="G2789" s="50" t="n">
        <f aca="false">FilterOPk!E$35</f>
        <v>0</v>
      </c>
      <c r="H2789" s="50" t="n">
        <f aca="false">FilterOPk!F$35</f>
        <v>0</v>
      </c>
      <c r="I2789" s="50" t="n">
        <f aca="false">FilterOPk!G$35</f>
        <v>0</v>
      </c>
      <c r="J2789" s="50" t="n">
        <f aca="false">FilterOPk!H$35</f>
        <v>0</v>
      </c>
      <c r="K2789" s="50" t="n">
        <f aca="false">FilterOPk!I$35</f>
        <v>0</v>
      </c>
      <c r="L2789" s="50" t="n">
        <f aca="false">FilterOPk!J$35</f>
        <v>0</v>
      </c>
      <c r="M2789" s="50" t="n">
        <f aca="false">FilterOPk!K$35</f>
        <v>0</v>
      </c>
      <c r="N2789" s="50" t="n">
        <f aca="false">FilterOPk!L$35</f>
        <v>0</v>
      </c>
      <c r="O2789" s="50" t="n">
        <f aca="false">FilterOPk!M$35</f>
        <v>0</v>
      </c>
      <c r="P2789" s="50" t="n">
        <f aca="false">FilterOPk!N$35</f>
        <v>0</v>
      </c>
      <c r="Q2789" s="51" t="n">
        <f aca="false">FilterOPk!O$35</f>
        <v>0</v>
      </c>
    </row>
    <row r="2790" customFormat="false" ht="12.75" hidden="false" customHeight="false" outlineLevel="0" collapsed="false">
      <c r="B2790" s="85" t="str">
        <f aca="false">FilterOPk!A$36</f>
        <v>Rogers Herndon</v>
      </c>
      <c r="C2790" s="13" t="n">
        <f aca="false">C2789+1</f>
        <v>2789</v>
      </c>
      <c r="D2790" s="50" t="n">
        <f aca="false">FilterOPk!B$36</f>
        <v>0</v>
      </c>
      <c r="E2790" s="50" t="n">
        <f aca="false">FilterOPk!C$36</f>
        <v>0</v>
      </c>
      <c r="F2790" s="50" t="n">
        <f aca="false">FilterOPk!D$36</f>
        <v>0</v>
      </c>
      <c r="G2790" s="50" t="n">
        <f aca="false">FilterOPk!E$36</f>
        <v>0</v>
      </c>
      <c r="H2790" s="50" t="n">
        <f aca="false">FilterOPk!F$36</f>
        <v>0</v>
      </c>
      <c r="I2790" s="50" t="n">
        <f aca="false">FilterOPk!G$36</f>
        <v>0</v>
      </c>
      <c r="J2790" s="50" t="n">
        <f aca="false">FilterOPk!H$36</f>
        <v>0</v>
      </c>
      <c r="K2790" s="50" t="n">
        <f aca="false">FilterOPk!I$36</f>
        <v>0</v>
      </c>
      <c r="L2790" s="50" t="n">
        <f aca="false">FilterOPk!J$36</f>
        <v>0</v>
      </c>
      <c r="M2790" s="50" t="n">
        <f aca="false">FilterOPk!K$36</f>
        <v>0</v>
      </c>
      <c r="N2790" s="50" t="n">
        <f aca="false">FilterOPk!L$36</f>
        <v>0</v>
      </c>
      <c r="O2790" s="50" t="n">
        <f aca="false">FilterOPk!M$36</f>
        <v>0</v>
      </c>
      <c r="P2790" s="50" t="n">
        <f aca="false">FilterOPk!N$36</f>
        <v>0</v>
      </c>
      <c r="Q2790" s="51" t="n">
        <f aca="false">FilterOPk!O$36</f>
        <v>0</v>
      </c>
    </row>
    <row r="2791" customFormat="false" ht="12.75" hidden="false" customHeight="false" outlineLevel="0" collapsed="false">
      <c r="B2791" s="85" t="str">
        <f aca="false">FilterOPk!A$37</f>
        <v>Dana Davis</v>
      </c>
      <c r="C2791" s="13" t="n">
        <f aca="false">C2790+1</f>
        <v>2790</v>
      </c>
      <c r="D2791" s="50" t="n">
        <f aca="false">FilterOPk!B$37</f>
        <v>0</v>
      </c>
      <c r="E2791" s="50" t="n">
        <f aca="false">FilterOPk!C$37</f>
        <v>0</v>
      </c>
      <c r="F2791" s="50" t="n">
        <f aca="false">FilterOPk!D$37</f>
        <v>0</v>
      </c>
      <c r="G2791" s="50" t="n">
        <f aca="false">FilterOPk!E$37</f>
        <v>0</v>
      </c>
      <c r="H2791" s="50" t="n">
        <f aca="false">FilterOPk!F$37</f>
        <v>0</v>
      </c>
      <c r="I2791" s="50" t="n">
        <f aca="false">FilterOPk!G$37</f>
        <v>0</v>
      </c>
      <c r="J2791" s="50" t="n">
        <f aca="false">FilterOPk!H$37</f>
        <v>0</v>
      </c>
      <c r="K2791" s="50" t="n">
        <f aca="false">FilterOPk!I$37</f>
        <v>0</v>
      </c>
      <c r="L2791" s="50" t="n">
        <f aca="false">FilterOPk!J$37</f>
        <v>0</v>
      </c>
      <c r="M2791" s="50" t="n">
        <f aca="false">FilterOPk!K$37</f>
        <v>0</v>
      </c>
      <c r="N2791" s="50" t="n">
        <f aca="false">FilterOPk!L$37</f>
        <v>0</v>
      </c>
      <c r="O2791" s="50" t="n">
        <f aca="false">FilterOPk!M$37</f>
        <v>0</v>
      </c>
      <c r="P2791" s="50" t="n">
        <f aca="false">FilterOPk!N$37</f>
        <v>0</v>
      </c>
      <c r="Q2791" s="51" t="n">
        <f aca="false">FilterOPk!O$37</f>
        <v>0</v>
      </c>
    </row>
    <row r="2792" customFormat="false" ht="12.75" hidden="false" customHeight="false" outlineLevel="0" collapsed="false">
      <c r="B2792" s="85" t="str">
        <f aca="false">FilterOPk!A$38</f>
        <v>Tom May</v>
      </c>
      <c r="C2792" s="13" t="n">
        <f aca="false">C2791+1</f>
        <v>2791</v>
      </c>
      <c r="D2792" s="50" t="n">
        <f aca="false">FilterOPk!B$38</f>
        <v>0</v>
      </c>
      <c r="E2792" s="50" t="n">
        <f aca="false">FilterOPk!C$38</f>
        <v>0</v>
      </c>
      <c r="F2792" s="50" t="n">
        <f aca="false">FilterOPk!D$38</f>
        <v>0</v>
      </c>
      <c r="G2792" s="50" t="n">
        <f aca="false">FilterOPk!E$38</f>
        <v>0</v>
      </c>
      <c r="H2792" s="50" t="n">
        <f aca="false">FilterOPk!F$38</f>
        <v>0</v>
      </c>
      <c r="I2792" s="50" t="n">
        <f aca="false">FilterOPk!G$38</f>
        <v>0</v>
      </c>
      <c r="J2792" s="50" t="n">
        <f aca="false">FilterOPk!H$38</f>
        <v>0</v>
      </c>
      <c r="K2792" s="50" t="n">
        <f aca="false">FilterOPk!I$38</f>
        <v>0</v>
      </c>
      <c r="L2792" s="50" t="n">
        <f aca="false">FilterOPk!J$38</f>
        <v>0</v>
      </c>
      <c r="M2792" s="50" t="n">
        <f aca="false">FilterOPk!K$38</f>
        <v>0</v>
      </c>
      <c r="N2792" s="50" t="n">
        <f aca="false">FilterOPk!L$38</f>
        <v>0</v>
      </c>
      <c r="O2792" s="50" t="n">
        <f aca="false">FilterOPk!M$38</f>
        <v>0</v>
      </c>
      <c r="P2792" s="50" t="n">
        <f aca="false">FilterOPk!N$38</f>
        <v>0</v>
      </c>
      <c r="Q2792" s="51" t="n">
        <f aca="false">FilterOPk!O$38</f>
        <v>0</v>
      </c>
    </row>
    <row r="2793" customFormat="false" ht="12.75" hidden="false" customHeight="false" outlineLevel="0" collapsed="false">
      <c r="B2793" s="85" t="str">
        <f aca="false">FilterOPk!A$39</f>
        <v>Clint Dean</v>
      </c>
      <c r="C2793" s="13" t="n">
        <f aca="false">C2792+1</f>
        <v>2792</v>
      </c>
      <c r="D2793" s="50" t="n">
        <f aca="false">FilterOPk!B$39</f>
        <v>0</v>
      </c>
      <c r="E2793" s="50" t="n">
        <f aca="false">FilterOPk!C$39</f>
        <v>0</v>
      </c>
      <c r="F2793" s="50" t="n">
        <f aca="false">FilterOPk!D$39</f>
        <v>0</v>
      </c>
      <c r="G2793" s="50" t="n">
        <f aca="false">FilterOPk!E$39</f>
        <v>0</v>
      </c>
      <c r="H2793" s="50" t="n">
        <f aca="false">FilterOPk!F$39</f>
        <v>0</v>
      </c>
      <c r="I2793" s="50" t="n">
        <f aca="false">FilterOPk!G$39</f>
        <v>0</v>
      </c>
      <c r="J2793" s="50" t="n">
        <f aca="false">FilterOPk!H$39</f>
        <v>0</v>
      </c>
      <c r="K2793" s="50" t="n">
        <f aca="false">FilterOPk!I$39</f>
        <v>0</v>
      </c>
      <c r="L2793" s="50" t="n">
        <f aca="false">FilterOPk!J$39</f>
        <v>0</v>
      </c>
      <c r="M2793" s="50" t="n">
        <f aca="false">FilterOPk!K$39</f>
        <v>0</v>
      </c>
      <c r="N2793" s="50" t="n">
        <f aca="false">FilterOPk!L$39</f>
        <v>0</v>
      </c>
      <c r="O2793" s="50" t="n">
        <f aca="false">FilterOPk!M$39</f>
        <v>0</v>
      </c>
      <c r="P2793" s="50" t="n">
        <f aca="false">FilterOPk!N$39</f>
        <v>0</v>
      </c>
      <c r="Q2793" s="51" t="n">
        <f aca="false">FilterOPk!O$39</f>
        <v>0</v>
      </c>
    </row>
    <row r="2794" customFormat="false" ht="12.75" hidden="false" customHeight="false" outlineLevel="0" collapsed="false">
      <c r="B2794" s="85" t="str">
        <f aca="false">FilterOPk!A$40</f>
        <v>Rob Benson</v>
      </c>
      <c r="C2794" s="13" t="n">
        <f aca="false">C2793+1</f>
        <v>2793</v>
      </c>
      <c r="D2794" s="50" t="n">
        <f aca="false">FilterOPk!B$40</f>
        <v>0</v>
      </c>
      <c r="E2794" s="50" t="n">
        <f aca="false">FilterOPk!C$40</f>
        <v>0</v>
      </c>
      <c r="F2794" s="50" t="n">
        <f aca="false">FilterOPk!D$40</f>
        <v>0</v>
      </c>
      <c r="G2794" s="50" t="n">
        <f aca="false">FilterOPk!E$40</f>
        <v>0</v>
      </c>
      <c r="H2794" s="50" t="n">
        <f aca="false">FilterOPk!F$40</f>
        <v>0</v>
      </c>
      <c r="I2794" s="50" t="n">
        <f aca="false">FilterOPk!G$40</f>
        <v>0</v>
      </c>
      <c r="J2794" s="50" t="n">
        <f aca="false">FilterOPk!H$40</f>
        <v>0</v>
      </c>
      <c r="K2794" s="50" t="n">
        <f aca="false">FilterOPk!I$40</f>
        <v>0</v>
      </c>
      <c r="L2794" s="50" t="n">
        <f aca="false">FilterOPk!J$40</f>
        <v>0</v>
      </c>
      <c r="M2794" s="50" t="n">
        <f aca="false">FilterOPk!K$40</f>
        <v>0</v>
      </c>
      <c r="N2794" s="50" t="n">
        <f aca="false">FilterOPk!L$40</f>
        <v>0</v>
      </c>
      <c r="O2794" s="50" t="n">
        <f aca="false">FilterOPk!M$40</f>
        <v>0</v>
      </c>
      <c r="P2794" s="50" t="n">
        <f aca="false">FilterOPk!N$40</f>
        <v>0</v>
      </c>
      <c r="Q2794" s="51" t="n">
        <f aca="false">FilterOPk!O$40</f>
        <v>0</v>
      </c>
    </row>
    <row r="2795" customFormat="false" ht="12.75" hidden="false" customHeight="false" outlineLevel="0" collapsed="false">
      <c r="B2795" s="85" t="str">
        <f aca="false">FilterOPk!A$41</f>
        <v>Matt Lorenz</v>
      </c>
      <c r="C2795" s="13" t="n">
        <f aca="false">C2794+1</f>
        <v>2794</v>
      </c>
      <c r="D2795" s="50" t="n">
        <f aca="false">FilterOPk!B$41</f>
        <v>0</v>
      </c>
      <c r="E2795" s="50" t="n">
        <f aca="false">FilterOPk!C$41</f>
        <v>0</v>
      </c>
      <c r="F2795" s="50" t="n">
        <f aca="false">FilterOPk!D$41</f>
        <v>0</v>
      </c>
      <c r="G2795" s="50" t="n">
        <f aca="false">FilterOPk!E$41</f>
        <v>0</v>
      </c>
      <c r="H2795" s="50" t="n">
        <f aca="false">FilterOPk!F$41</f>
        <v>0</v>
      </c>
      <c r="I2795" s="50" t="n">
        <f aca="false">FilterOPk!G$41</f>
        <v>0</v>
      </c>
      <c r="J2795" s="50" t="n">
        <f aca="false">FilterOPk!H$41</f>
        <v>0</v>
      </c>
      <c r="K2795" s="50" t="n">
        <f aca="false">FilterOPk!I$41</f>
        <v>0</v>
      </c>
      <c r="L2795" s="50" t="n">
        <f aca="false">FilterOPk!J$41</f>
        <v>0</v>
      </c>
      <c r="M2795" s="50" t="n">
        <f aca="false">FilterOPk!K$41</f>
        <v>0</v>
      </c>
      <c r="N2795" s="50" t="n">
        <f aca="false">FilterOPk!L$41</f>
        <v>0</v>
      </c>
      <c r="O2795" s="50" t="n">
        <f aca="false">FilterOPk!M$41</f>
        <v>0</v>
      </c>
      <c r="P2795" s="50" t="n">
        <f aca="false">FilterOPk!N$41</f>
        <v>0</v>
      </c>
      <c r="Q2795" s="51" t="n">
        <f aca="false">FilterOPk!O$41</f>
        <v>0</v>
      </c>
    </row>
    <row r="2796" customFormat="false" ht="12.75" hidden="false" customHeight="false" outlineLevel="0" collapsed="false">
      <c r="B2796" s="85" t="str">
        <f aca="false">FilterOPk!A$42</f>
        <v>John Forney</v>
      </c>
      <c r="C2796" s="13" t="n">
        <f aca="false">C2795+1</f>
        <v>2795</v>
      </c>
      <c r="D2796" s="50" t="n">
        <f aca="false">FilterOPk!B$42</f>
        <v>0</v>
      </c>
      <c r="E2796" s="50" t="n">
        <f aca="false">FilterOPk!C$42</f>
        <v>0</v>
      </c>
      <c r="F2796" s="50" t="n">
        <f aca="false">FilterOPk!D$42</f>
        <v>0</v>
      </c>
      <c r="G2796" s="50" t="n">
        <f aca="false">FilterOPk!E$42</f>
        <v>0</v>
      </c>
      <c r="H2796" s="50" t="n">
        <f aca="false">FilterOPk!F$42</f>
        <v>0</v>
      </c>
      <c r="I2796" s="50" t="n">
        <f aca="false">FilterOPk!G$42</f>
        <v>0</v>
      </c>
      <c r="J2796" s="50" t="n">
        <f aca="false">FilterOPk!H$42</f>
        <v>0</v>
      </c>
      <c r="K2796" s="50" t="n">
        <f aca="false">FilterOPk!I$42</f>
        <v>0</v>
      </c>
      <c r="L2796" s="50" t="n">
        <f aca="false">FilterOPk!J$42</f>
        <v>0</v>
      </c>
      <c r="M2796" s="50" t="n">
        <f aca="false">FilterOPk!K$42</f>
        <v>0</v>
      </c>
      <c r="N2796" s="50" t="n">
        <f aca="false">FilterOPk!L$42</f>
        <v>0</v>
      </c>
      <c r="O2796" s="50" t="n">
        <f aca="false">FilterOPk!M$42</f>
        <v>0</v>
      </c>
      <c r="P2796" s="50" t="n">
        <f aca="false">FilterOPk!N$42</f>
        <v>0</v>
      </c>
      <c r="Q2796" s="51" t="n">
        <f aca="false">FilterOPk!O$42</f>
        <v>0</v>
      </c>
    </row>
    <row r="2797" customFormat="false" ht="12.75" hidden="false" customHeight="false" outlineLevel="0" collapsed="false">
      <c r="B2797" s="85" t="str">
        <f aca="false">FilterOPk!A$43</f>
        <v>Mike Carson</v>
      </c>
      <c r="C2797" s="13" t="n">
        <f aca="false">C2796+1</f>
        <v>2796</v>
      </c>
      <c r="D2797" s="50" t="n">
        <f aca="false">FilterOPk!B$43</f>
        <v>0</v>
      </c>
      <c r="E2797" s="50" t="n">
        <f aca="false">FilterOPk!C$43</f>
        <v>0</v>
      </c>
      <c r="F2797" s="50" t="n">
        <f aca="false">FilterOPk!D$43</f>
        <v>0</v>
      </c>
      <c r="G2797" s="50" t="n">
        <f aca="false">FilterOPk!E$43</f>
        <v>0</v>
      </c>
      <c r="H2797" s="50" t="n">
        <f aca="false">FilterOPk!F$43</f>
        <v>0</v>
      </c>
      <c r="I2797" s="50" t="n">
        <f aca="false">FilterOPk!G$43</f>
        <v>0</v>
      </c>
      <c r="J2797" s="50" t="n">
        <f aca="false">FilterOPk!H$43</f>
        <v>0</v>
      </c>
      <c r="K2797" s="50" t="n">
        <f aca="false">FilterOPk!I$43</f>
        <v>0</v>
      </c>
      <c r="L2797" s="50" t="n">
        <f aca="false">FilterOPk!J$43</f>
        <v>0</v>
      </c>
      <c r="M2797" s="50" t="n">
        <f aca="false">FilterOPk!K$43</f>
        <v>0</v>
      </c>
      <c r="N2797" s="50" t="n">
        <f aca="false">FilterOPk!L$43</f>
        <v>0</v>
      </c>
      <c r="O2797" s="50" t="n">
        <f aca="false">FilterOPk!M$43</f>
        <v>0</v>
      </c>
      <c r="P2797" s="50" t="n">
        <f aca="false">FilterOPk!N$43</f>
        <v>0</v>
      </c>
      <c r="Q2797" s="51" t="n">
        <f aca="false">FilterOPk!O$43</f>
        <v>0</v>
      </c>
    </row>
    <row r="2798" customFormat="false" ht="12.75" hidden="false" customHeight="false" outlineLevel="0" collapsed="false">
      <c r="B2798" s="85" t="str">
        <f aca="false">FilterOPk!A$44</f>
        <v>Chris Dorland</v>
      </c>
      <c r="C2798" s="13" t="n">
        <f aca="false">C2797+1</f>
        <v>2797</v>
      </c>
      <c r="D2798" s="50" t="n">
        <f aca="false">FilterOPk!B$44</f>
        <v>0</v>
      </c>
      <c r="E2798" s="50" t="n">
        <f aca="false">FilterOPk!C$44</f>
        <v>0</v>
      </c>
      <c r="F2798" s="50" t="n">
        <f aca="false">FilterOPk!D$44</f>
        <v>0</v>
      </c>
      <c r="G2798" s="50" t="n">
        <f aca="false">FilterOPk!E$44</f>
        <v>0</v>
      </c>
      <c r="H2798" s="50" t="n">
        <f aca="false">FilterOPk!F$44</f>
        <v>0</v>
      </c>
      <c r="I2798" s="50" t="n">
        <f aca="false">FilterOPk!G$44</f>
        <v>0</v>
      </c>
      <c r="J2798" s="50" t="n">
        <f aca="false">FilterOPk!H$44</f>
        <v>0</v>
      </c>
      <c r="K2798" s="50" t="n">
        <f aca="false">FilterOPk!I$44</f>
        <v>0</v>
      </c>
      <c r="L2798" s="50" t="n">
        <f aca="false">FilterOPk!J$44</f>
        <v>0</v>
      </c>
      <c r="M2798" s="50" t="n">
        <f aca="false">FilterOPk!K$44</f>
        <v>0</v>
      </c>
      <c r="N2798" s="50" t="n">
        <f aca="false">FilterOPk!L$44</f>
        <v>0</v>
      </c>
      <c r="O2798" s="50" t="n">
        <f aca="false">FilterOPk!M$44</f>
        <v>0</v>
      </c>
      <c r="P2798" s="50" t="n">
        <f aca="false">FilterOPk!N$44</f>
        <v>0</v>
      </c>
      <c r="Q2798" s="51" t="n">
        <f aca="false">FilterOPk!O$44</f>
        <v>0</v>
      </c>
    </row>
    <row r="2799" customFormat="false" ht="12.75" hidden="false" customHeight="false" outlineLevel="0" collapsed="false">
      <c r="B2799" s="85" t="str">
        <f aca="false">FilterOPk!A$45</f>
        <v>Jeff King</v>
      </c>
      <c r="C2799" s="13" t="n">
        <f aca="false">C2798+1</f>
        <v>2798</v>
      </c>
      <c r="D2799" s="50" t="n">
        <f aca="false">FilterOPk!B$45</f>
        <v>0</v>
      </c>
      <c r="E2799" s="50" t="n">
        <f aca="false">FilterOPk!C$45</f>
        <v>0</v>
      </c>
      <c r="F2799" s="50" t="n">
        <f aca="false">FilterOPk!D$45</f>
        <v>0</v>
      </c>
      <c r="G2799" s="50" t="n">
        <f aca="false">FilterOPk!E$45</f>
        <v>0</v>
      </c>
      <c r="H2799" s="50" t="n">
        <f aca="false">FilterOPk!F$45</f>
        <v>0</v>
      </c>
      <c r="I2799" s="50" t="n">
        <f aca="false">FilterOPk!G$45</f>
        <v>0</v>
      </c>
      <c r="J2799" s="50" t="n">
        <f aca="false">FilterOPk!H$45</f>
        <v>0</v>
      </c>
      <c r="K2799" s="50" t="n">
        <f aca="false">FilterOPk!I$45</f>
        <v>0</v>
      </c>
      <c r="L2799" s="50" t="n">
        <f aca="false">FilterOPk!J$45</f>
        <v>0</v>
      </c>
      <c r="M2799" s="50" t="n">
        <f aca="false">FilterOPk!K$45</f>
        <v>0</v>
      </c>
      <c r="N2799" s="50" t="n">
        <f aca="false">FilterOPk!L$45</f>
        <v>0</v>
      </c>
      <c r="O2799" s="50" t="n">
        <f aca="false">FilterOPk!M$45</f>
        <v>0</v>
      </c>
      <c r="P2799" s="50" t="n">
        <f aca="false">FilterOPk!N$45</f>
        <v>0</v>
      </c>
      <c r="Q2799" s="51" t="n">
        <f aca="false">FilterOPk!O$45</f>
        <v>0</v>
      </c>
    </row>
    <row r="2800" customFormat="false" ht="12.75" hidden="false" customHeight="false" outlineLevel="0" collapsed="false">
      <c r="B2800" s="85" t="n">
        <f aca="false">FilterOPk!A$46</f>
        <v>0</v>
      </c>
      <c r="C2800" s="13" t="n">
        <f aca="false">C2799+1</f>
        <v>2799</v>
      </c>
      <c r="D2800" s="50" t="n">
        <f aca="false">FilterOPk!B$46</f>
        <v>0</v>
      </c>
      <c r="E2800" s="50" t="n">
        <f aca="false">FilterOPk!C$46</f>
        <v>0</v>
      </c>
      <c r="F2800" s="50" t="n">
        <f aca="false">FilterOPk!D$46</f>
        <v>0</v>
      </c>
      <c r="G2800" s="50" t="n">
        <f aca="false">FilterOPk!E$46</f>
        <v>0</v>
      </c>
      <c r="H2800" s="50" t="n">
        <f aca="false">FilterOPk!F$46</f>
        <v>0</v>
      </c>
      <c r="I2800" s="50" t="n">
        <f aca="false">FilterOPk!G$46</f>
        <v>0</v>
      </c>
      <c r="J2800" s="50" t="n">
        <f aca="false">FilterOPk!H$46</f>
        <v>0</v>
      </c>
      <c r="K2800" s="50" t="n">
        <f aca="false">FilterOPk!I$46</f>
        <v>0</v>
      </c>
      <c r="L2800" s="50" t="n">
        <f aca="false">FilterOPk!J$46</f>
        <v>0</v>
      </c>
      <c r="M2800" s="50" t="n">
        <f aca="false">FilterOPk!K$46</f>
        <v>0</v>
      </c>
      <c r="N2800" s="50" t="n">
        <f aca="false">FilterOPk!L$46</f>
        <v>0</v>
      </c>
      <c r="O2800" s="50" t="n">
        <f aca="false">FilterOPk!M$46</f>
        <v>0</v>
      </c>
      <c r="P2800" s="50" t="n">
        <f aca="false">FilterOPk!N$46</f>
        <v>0</v>
      </c>
      <c r="Q2800" s="51" t="n">
        <f aca="false">FilterOPk!O$46</f>
        <v>0</v>
      </c>
    </row>
    <row r="2801" customFormat="false" ht="12.75" hidden="false" customHeight="false" outlineLevel="0" collapsed="false">
      <c r="B2801" s="87" t="n">
        <f aca="false">FilterOPk!A$47</f>
        <v>0</v>
      </c>
      <c r="C2801" s="64" t="n">
        <f aca="false">C2800+1</f>
        <v>2800</v>
      </c>
      <c r="D2801" s="54" t="n">
        <f aca="false">FilterOPk!B$47</f>
        <v>0</v>
      </c>
      <c r="E2801" s="54" t="n">
        <f aca="false">FilterOPk!C$47</f>
        <v>0</v>
      </c>
      <c r="F2801" s="54" t="n">
        <f aca="false">FilterOPk!D$47</f>
        <v>0</v>
      </c>
      <c r="G2801" s="54" t="n">
        <f aca="false">FilterOPk!E$47</f>
        <v>0</v>
      </c>
      <c r="H2801" s="54" t="n">
        <f aca="false">FilterOPk!F$47</f>
        <v>0</v>
      </c>
      <c r="I2801" s="54" t="n">
        <f aca="false">FilterOPk!G$47</f>
        <v>0</v>
      </c>
      <c r="J2801" s="54" t="n">
        <f aca="false">FilterOPk!H$47</f>
        <v>0</v>
      </c>
      <c r="K2801" s="54" t="n">
        <f aca="false">FilterOPk!I$47</f>
        <v>0</v>
      </c>
      <c r="L2801" s="54" t="n">
        <f aca="false">FilterOPk!J$47</f>
        <v>0</v>
      </c>
      <c r="M2801" s="54" t="n">
        <f aca="false">FilterOPk!K$47</f>
        <v>0</v>
      </c>
      <c r="N2801" s="54" t="n">
        <f aca="false">FilterOPk!L$47</f>
        <v>0</v>
      </c>
      <c r="O2801" s="54" t="n">
        <f aca="false">FilterOPk!M$47</f>
        <v>0</v>
      </c>
      <c r="P2801" s="54" t="n">
        <f aca="false">FilterOPk!N$47</f>
        <v>0</v>
      </c>
      <c r="Q2801" s="55" t="n">
        <f aca="false">FilterOPk!O$47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911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1" sqref="F887 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3" width="9.14"/>
    <col collapsed="false" customWidth="false" hidden="false" outlineLevel="0" max="2" min="2" style="104" width="9.14"/>
    <col collapsed="false" customWidth="false" hidden="false" outlineLevel="0" max="3" min="3" style="13" width="9.14"/>
    <col collapsed="false" customWidth="true" hidden="false" outlineLevel="0" max="4" min="4" style="104" width="19.7"/>
    <col collapsed="false" customWidth="false" hidden="false" outlineLevel="0" max="257" min="5" style="13" width="9.14"/>
  </cols>
  <sheetData>
    <row r="1" customFormat="false" ht="25.5" hidden="false" customHeight="false" outlineLevel="0" collapsed="false">
      <c r="A1" s="105" t="s">
        <v>23805</v>
      </c>
      <c r="B1" s="106"/>
      <c r="C1" s="107" t="s">
        <v>23807</v>
      </c>
      <c r="D1" s="108"/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n">
        <v>2002</v>
      </c>
      <c r="P1" s="13" t="s">
        <v>15</v>
      </c>
      <c r="Q1" s="107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105"/>
      <c r="DD1" s="105"/>
      <c r="DE1" s="105"/>
      <c r="DF1" s="105"/>
      <c r="DG1" s="105"/>
      <c r="DH1" s="105"/>
      <c r="DI1" s="105"/>
      <c r="DJ1" s="105"/>
      <c r="DK1" s="105"/>
      <c r="DL1" s="105"/>
      <c r="DM1" s="105"/>
      <c r="DN1" s="105"/>
      <c r="DO1" s="105"/>
      <c r="DP1" s="105"/>
      <c r="DQ1" s="105"/>
      <c r="DR1" s="105"/>
      <c r="DS1" s="105"/>
      <c r="DT1" s="105"/>
      <c r="DU1" s="105"/>
      <c r="DV1" s="105"/>
      <c r="DW1" s="105"/>
      <c r="DX1" s="105"/>
      <c r="DY1" s="105"/>
      <c r="DZ1" s="105"/>
      <c r="EA1" s="105"/>
      <c r="EB1" s="105"/>
      <c r="EC1" s="105"/>
      <c r="ED1" s="105"/>
      <c r="EE1" s="105"/>
      <c r="EF1" s="105"/>
      <c r="EG1" s="105"/>
      <c r="EH1" s="105"/>
      <c r="EI1" s="105"/>
      <c r="EJ1" s="105"/>
      <c r="EK1" s="105"/>
      <c r="EL1" s="105"/>
      <c r="EM1" s="105"/>
      <c r="EN1" s="105"/>
      <c r="EO1" s="105"/>
      <c r="EP1" s="105"/>
      <c r="EQ1" s="105"/>
      <c r="ER1" s="105"/>
      <c r="ES1" s="105"/>
      <c r="ET1" s="105"/>
      <c r="EU1" s="105"/>
      <c r="EV1" s="105"/>
      <c r="EW1" s="105"/>
      <c r="EX1" s="105"/>
      <c r="EY1" s="105"/>
      <c r="EZ1" s="105"/>
      <c r="FA1" s="105"/>
      <c r="FB1" s="105"/>
      <c r="FC1" s="105"/>
      <c r="FD1" s="105"/>
      <c r="FE1" s="105"/>
      <c r="FF1" s="105"/>
      <c r="FG1" s="105"/>
      <c r="FH1" s="105"/>
      <c r="FI1" s="105"/>
      <c r="FJ1" s="105"/>
      <c r="FK1" s="105"/>
      <c r="FL1" s="105"/>
      <c r="FM1" s="105"/>
      <c r="FN1" s="105"/>
      <c r="FO1" s="105"/>
      <c r="FP1" s="105"/>
      <c r="FQ1" s="105"/>
      <c r="FR1" s="105"/>
      <c r="FS1" s="105"/>
      <c r="FT1" s="105"/>
      <c r="FU1" s="105"/>
      <c r="FV1" s="105"/>
      <c r="FW1" s="105"/>
      <c r="FX1" s="105"/>
      <c r="FY1" s="105"/>
      <c r="FZ1" s="105"/>
      <c r="GA1" s="105"/>
      <c r="GB1" s="105"/>
      <c r="GC1" s="105"/>
      <c r="GD1" s="105"/>
      <c r="GE1" s="105"/>
      <c r="GF1" s="105"/>
      <c r="GG1" s="105"/>
      <c r="GH1" s="105"/>
      <c r="GI1" s="105"/>
      <c r="GJ1" s="105"/>
      <c r="GK1" s="105"/>
      <c r="GL1" s="105"/>
      <c r="GM1" s="105"/>
      <c r="GN1" s="105"/>
      <c r="GO1" s="105"/>
      <c r="GP1" s="105"/>
      <c r="GQ1" s="105"/>
      <c r="GR1" s="105"/>
      <c r="GS1" s="105"/>
      <c r="GT1" s="105"/>
      <c r="GU1" s="105"/>
      <c r="GV1" s="105"/>
      <c r="GW1" s="105"/>
      <c r="GX1" s="105"/>
      <c r="GY1" s="105"/>
      <c r="GZ1" s="105"/>
      <c r="HA1" s="105"/>
      <c r="HB1" s="105"/>
      <c r="HC1" s="105"/>
      <c r="HD1" s="105"/>
      <c r="HE1" s="105"/>
      <c r="HF1" s="105"/>
      <c r="HG1" s="105"/>
      <c r="HH1" s="105"/>
      <c r="HI1" s="105"/>
      <c r="HJ1" s="105"/>
      <c r="HK1" s="105"/>
      <c r="HL1" s="105"/>
      <c r="HM1" s="105"/>
      <c r="HN1" s="105"/>
      <c r="HO1" s="105"/>
      <c r="HP1" s="105"/>
      <c r="HQ1" s="105"/>
      <c r="HR1" s="105"/>
      <c r="HS1" s="105"/>
      <c r="HT1" s="105"/>
      <c r="HU1" s="105"/>
      <c r="HV1" s="105"/>
      <c r="HW1" s="105"/>
      <c r="HX1" s="105"/>
      <c r="HY1" s="105"/>
      <c r="HZ1" s="105"/>
      <c r="IA1" s="105"/>
      <c r="IB1" s="105"/>
      <c r="IC1" s="105"/>
      <c r="ID1" s="105"/>
      <c r="IE1" s="105"/>
      <c r="IF1" s="105"/>
      <c r="IG1" s="105"/>
      <c r="IH1" s="105"/>
      <c r="II1" s="105"/>
      <c r="IJ1" s="105"/>
      <c r="IK1" s="105"/>
      <c r="IL1" s="105"/>
      <c r="IM1" s="105"/>
      <c r="IN1" s="105"/>
      <c r="IO1" s="105"/>
      <c r="IP1" s="105"/>
      <c r="IQ1" s="105"/>
      <c r="IR1" s="105"/>
      <c r="IS1" s="105"/>
      <c r="IT1" s="105"/>
      <c r="IU1" s="105"/>
      <c r="IV1" s="105"/>
      <c r="IW1" s="105"/>
    </row>
    <row r="2" customFormat="false" ht="12.75" hidden="false" customHeight="false" outlineLevel="0" collapsed="false">
      <c r="A2" s="13" t="n">
        <v>1</v>
      </c>
      <c r="B2" s="104" t="n">
        <v>36901</v>
      </c>
      <c r="C2" s="13" t="n">
        <v>1</v>
      </c>
      <c r="D2" s="109" t="s">
        <v>23791</v>
      </c>
      <c r="E2" s="110" t="n">
        <v>63.93</v>
      </c>
      <c r="F2" s="59" t="n">
        <v>74</v>
      </c>
      <c r="G2" s="59" t="n">
        <v>64</v>
      </c>
      <c r="H2" s="59" t="n">
        <v>59.5</v>
      </c>
      <c r="I2" s="59" t="n">
        <v>63</v>
      </c>
      <c r="J2" s="59" t="n">
        <v>81</v>
      </c>
      <c r="K2" s="59" t="n">
        <v>111.5</v>
      </c>
      <c r="L2" s="59" t="n">
        <v>60.5</v>
      </c>
      <c r="M2" s="59" t="n">
        <v>57</v>
      </c>
      <c r="N2" s="59" t="n">
        <v>71.6608333333333</v>
      </c>
      <c r="O2" s="59" t="n">
        <v>62.75</v>
      </c>
      <c r="P2" s="60" t="n">
        <v>56.523717948718</v>
      </c>
      <c r="Q2" s="24"/>
      <c r="R2" s="24"/>
    </row>
    <row r="3" customFormat="false" ht="12.75" hidden="false" customHeight="false" outlineLevel="0" collapsed="false">
      <c r="C3" s="13" t="n">
        <v>2</v>
      </c>
      <c r="D3" s="109" t="s">
        <v>23792</v>
      </c>
      <c r="E3" s="111" t="n">
        <v>55</v>
      </c>
      <c r="F3" s="24" t="n">
        <v>60.5</v>
      </c>
      <c r="G3" s="24" t="n">
        <v>53</v>
      </c>
      <c r="H3" s="24" t="n">
        <v>49.5</v>
      </c>
      <c r="I3" s="24" t="n">
        <v>50.5</v>
      </c>
      <c r="J3" s="24" t="n">
        <v>79</v>
      </c>
      <c r="K3" s="24" t="n">
        <v>129</v>
      </c>
      <c r="L3" s="24" t="n">
        <v>42.75</v>
      </c>
      <c r="M3" s="24" t="n">
        <v>40.75</v>
      </c>
      <c r="N3" s="24" t="n">
        <v>64.2083333333333</v>
      </c>
      <c r="O3" s="24" t="n">
        <v>51.1458333333333</v>
      </c>
      <c r="P3" s="62" t="n">
        <v>44.7994871794872</v>
      </c>
      <c r="Q3" s="24"/>
      <c r="R3" s="24"/>
    </row>
    <row r="4" customFormat="false" ht="12.75" hidden="false" customHeight="false" outlineLevel="0" collapsed="false">
      <c r="C4" s="13" t="n">
        <v>3</v>
      </c>
      <c r="D4" s="109" t="s">
        <v>23793</v>
      </c>
      <c r="E4" s="111" t="n">
        <v>81</v>
      </c>
      <c r="F4" s="24" t="n">
        <v>86.5</v>
      </c>
      <c r="G4" s="24" t="n">
        <v>77.5</v>
      </c>
      <c r="H4" s="24" t="n">
        <v>67</v>
      </c>
      <c r="I4" s="24" t="n">
        <v>68</v>
      </c>
      <c r="J4" s="24" t="n">
        <v>79</v>
      </c>
      <c r="K4" s="24" t="n">
        <v>107</v>
      </c>
      <c r="L4" s="24" t="n">
        <v>60</v>
      </c>
      <c r="M4" s="24" t="n">
        <v>57.5</v>
      </c>
      <c r="N4" s="24" t="n">
        <v>75.4583333333333</v>
      </c>
      <c r="O4" s="24" t="n">
        <v>64.4791666666667</v>
      </c>
      <c r="P4" s="62" t="n">
        <v>53.4650641025641</v>
      </c>
      <c r="Q4" s="24"/>
      <c r="R4" s="24"/>
    </row>
    <row r="5" customFormat="false" ht="12.75" hidden="false" customHeight="false" outlineLevel="0" collapsed="false">
      <c r="C5" s="13" t="n">
        <v>4</v>
      </c>
      <c r="D5" s="109" t="s">
        <v>23794</v>
      </c>
      <c r="E5" s="111" t="n">
        <v>52.88</v>
      </c>
      <c r="F5" s="24" t="n">
        <v>57</v>
      </c>
      <c r="G5" s="24" t="n">
        <v>52</v>
      </c>
      <c r="H5" s="24" t="n">
        <v>47.5</v>
      </c>
      <c r="I5" s="24" t="n">
        <v>50.5</v>
      </c>
      <c r="J5" s="24" t="n">
        <v>61</v>
      </c>
      <c r="K5" s="24" t="n">
        <v>77</v>
      </c>
      <c r="L5" s="24" t="n">
        <v>46.5</v>
      </c>
      <c r="M5" s="24" t="n">
        <v>43.5</v>
      </c>
      <c r="N5" s="24" t="n">
        <v>54.3233333333333</v>
      </c>
      <c r="O5" s="24" t="n">
        <v>45.75</v>
      </c>
      <c r="P5" s="62" t="n">
        <v>42.074358974359</v>
      </c>
      <c r="Q5" s="24"/>
      <c r="R5" s="24"/>
    </row>
    <row r="6" customFormat="false" ht="12.75" hidden="false" customHeight="false" outlineLevel="0" collapsed="false">
      <c r="C6" s="13" t="n">
        <v>5</v>
      </c>
      <c r="D6" s="109" t="s">
        <v>23795</v>
      </c>
      <c r="E6" s="111" t="n">
        <v>49.5</v>
      </c>
      <c r="F6" s="24" t="n">
        <v>60.5</v>
      </c>
      <c r="G6" s="24" t="n">
        <v>53</v>
      </c>
      <c r="H6" s="24" t="n">
        <v>49.5</v>
      </c>
      <c r="I6" s="24" t="n">
        <v>51</v>
      </c>
      <c r="J6" s="24" t="n">
        <v>81</v>
      </c>
      <c r="K6" s="24" t="n">
        <v>130.5</v>
      </c>
      <c r="L6" s="24" t="n">
        <v>43</v>
      </c>
      <c r="M6" s="24" t="n">
        <v>40.75</v>
      </c>
      <c r="N6" s="24" t="n">
        <v>64.2291666666667</v>
      </c>
      <c r="O6" s="24" t="n">
        <v>51.625</v>
      </c>
      <c r="P6" s="62" t="n">
        <v>45.0536538461538</v>
      </c>
      <c r="Q6" s="24"/>
      <c r="R6" s="24"/>
    </row>
    <row r="7" customFormat="false" ht="12.75" hidden="false" customHeight="false" outlineLevel="0" collapsed="false">
      <c r="C7" s="13" t="n">
        <v>6</v>
      </c>
      <c r="D7" s="109" t="s">
        <v>23796</v>
      </c>
      <c r="E7" s="111" t="n">
        <v>67.52</v>
      </c>
      <c r="F7" s="24" t="n">
        <v>76.5</v>
      </c>
      <c r="G7" s="24" t="n">
        <v>69</v>
      </c>
      <c r="H7" s="24" t="n">
        <v>63</v>
      </c>
      <c r="I7" s="24" t="n">
        <v>69.5</v>
      </c>
      <c r="J7" s="24" t="n">
        <v>89</v>
      </c>
      <c r="K7" s="24" t="n">
        <v>134.5</v>
      </c>
      <c r="L7" s="24" t="n">
        <v>64</v>
      </c>
      <c r="M7" s="24" t="n">
        <v>62.5</v>
      </c>
      <c r="N7" s="24" t="n">
        <v>79.585</v>
      </c>
      <c r="O7" s="24" t="n">
        <v>71.125</v>
      </c>
      <c r="P7" s="62" t="n">
        <v>63.6713525641026</v>
      </c>
      <c r="Q7" s="24"/>
      <c r="R7" s="24"/>
    </row>
    <row r="8" customFormat="false" ht="12.75" hidden="false" customHeight="false" outlineLevel="0" collapsed="false">
      <c r="C8" s="13" t="n">
        <v>7</v>
      </c>
      <c r="D8" s="109" t="s">
        <v>23797</v>
      </c>
      <c r="E8" s="111" t="n">
        <v>55</v>
      </c>
      <c r="F8" s="24" t="n">
        <v>67</v>
      </c>
      <c r="G8" s="24" t="n">
        <v>56.25</v>
      </c>
      <c r="H8" s="24" t="n">
        <v>50.5099983215332</v>
      </c>
      <c r="I8" s="24" t="n">
        <v>56.5</v>
      </c>
      <c r="J8" s="24" t="n">
        <v>86</v>
      </c>
      <c r="K8" s="24" t="n">
        <v>149</v>
      </c>
      <c r="L8" s="24" t="n">
        <v>46.5</v>
      </c>
      <c r="M8" s="24" t="n">
        <v>45.5</v>
      </c>
      <c r="N8" s="24" t="n">
        <v>71.0216665267944</v>
      </c>
      <c r="O8" s="24" t="n">
        <v>52.3337500890096</v>
      </c>
      <c r="P8" s="62" t="n">
        <v>46.1932833011334</v>
      </c>
      <c r="Q8" s="24"/>
      <c r="R8" s="24"/>
    </row>
    <row r="9" customFormat="false" ht="12.75" hidden="false" customHeight="false" outlineLevel="0" collapsed="false">
      <c r="C9" s="13" t="n">
        <v>8</v>
      </c>
      <c r="D9" s="109" t="s">
        <v>23798</v>
      </c>
      <c r="E9" s="111" t="n">
        <v>49</v>
      </c>
      <c r="F9" s="24" t="n">
        <v>62.75</v>
      </c>
      <c r="G9" s="24" t="n">
        <v>54.2499961853027</v>
      </c>
      <c r="H9" s="24" t="n">
        <v>48.75</v>
      </c>
      <c r="I9" s="24" t="n">
        <v>55.25</v>
      </c>
      <c r="J9" s="24" t="n">
        <v>84.9999923706055</v>
      </c>
      <c r="K9" s="24" t="n">
        <v>148.5</v>
      </c>
      <c r="L9" s="24" t="n">
        <v>47.0000038146973</v>
      </c>
      <c r="M9" s="24" t="n">
        <v>43.25</v>
      </c>
      <c r="N9" s="24" t="n">
        <v>69.0624993642171</v>
      </c>
      <c r="O9" s="24" t="n">
        <v>53.7492799758911</v>
      </c>
      <c r="P9" s="62" t="n">
        <v>45.5309431858552</v>
      </c>
      <c r="Q9" s="24"/>
      <c r="R9" s="24"/>
    </row>
    <row r="10" customFormat="false" ht="12.75" hidden="false" customHeight="false" outlineLevel="0" collapsed="false">
      <c r="C10" s="13" t="n">
        <v>9</v>
      </c>
      <c r="D10" s="109" t="s">
        <v>23799</v>
      </c>
      <c r="E10" s="111" t="n">
        <v>50.0038299560547</v>
      </c>
      <c r="F10" s="24" t="n">
        <v>63.8738403320313</v>
      </c>
      <c r="G10" s="24" t="n">
        <v>46.9469146728516</v>
      </c>
      <c r="H10" s="24" t="n">
        <v>41.2469177246094</v>
      </c>
      <c r="I10" s="24" t="n">
        <v>48.5999984741211</v>
      </c>
      <c r="J10" s="24" t="n">
        <v>77.7499923706055</v>
      </c>
      <c r="K10" s="24" t="n">
        <v>126</v>
      </c>
      <c r="L10" s="24" t="n">
        <v>37.2499961853027</v>
      </c>
      <c r="M10" s="24" t="n">
        <v>39.5164044698079</v>
      </c>
      <c r="N10" s="24" t="n">
        <v>61.3517252604167</v>
      </c>
      <c r="O10" s="24" t="n">
        <v>47.216404914856</v>
      </c>
      <c r="P10" s="62" t="n">
        <v>45.2830715179443</v>
      </c>
      <c r="Q10" s="24"/>
      <c r="R10" s="24"/>
    </row>
    <row r="11" customFormat="false" ht="12.75" hidden="false" customHeight="false" outlineLevel="0" collapsed="false">
      <c r="C11" s="13" t="n">
        <v>10</v>
      </c>
      <c r="D11" s="109" t="s">
        <v>23800</v>
      </c>
      <c r="E11" s="111" t="n">
        <v>53.1488342285156</v>
      </c>
      <c r="F11" s="24" t="n">
        <v>67.2738418579102</v>
      </c>
      <c r="G11" s="24" t="n">
        <v>49.6969146728516</v>
      </c>
      <c r="H11" s="24" t="n">
        <v>43.9969177246094</v>
      </c>
      <c r="I11" s="24" t="n">
        <v>58.0999984741211</v>
      </c>
      <c r="J11" s="24" t="n">
        <v>94.25</v>
      </c>
      <c r="K11" s="24" t="n">
        <v>143</v>
      </c>
      <c r="L11" s="24" t="n">
        <v>44.2499961853027</v>
      </c>
      <c r="M11" s="24" t="n">
        <v>42.3330726623535</v>
      </c>
      <c r="N11" s="24" t="n">
        <v>68.6429767608643</v>
      </c>
      <c r="O11" s="24" t="n">
        <v>51.2759876251221</v>
      </c>
      <c r="P11" s="62" t="n">
        <v>49.3426542282105</v>
      </c>
      <c r="Q11" s="24"/>
      <c r="R11" s="24"/>
    </row>
    <row r="12" customFormat="false" ht="12.75" hidden="false" customHeight="false" outlineLevel="0" collapsed="false">
      <c r="C12" s="13" t="n">
        <v>11</v>
      </c>
      <c r="D12" s="112" t="s">
        <v>23801</v>
      </c>
      <c r="E12" s="111" t="n">
        <v>46.25</v>
      </c>
      <c r="F12" s="24" t="n">
        <v>60.75</v>
      </c>
      <c r="G12" s="24" t="n">
        <v>52.75</v>
      </c>
      <c r="H12" s="24" t="n">
        <v>47.75</v>
      </c>
      <c r="I12" s="24" t="n">
        <v>51.25</v>
      </c>
      <c r="J12" s="24" t="n">
        <v>81.9999923706055</v>
      </c>
      <c r="K12" s="24" t="n">
        <v>141</v>
      </c>
      <c r="L12" s="24" t="n">
        <v>44.4999961853027</v>
      </c>
      <c r="M12" s="24" t="n">
        <v>43.1499977111816</v>
      </c>
      <c r="N12" s="24" t="n">
        <v>66.3916651407878</v>
      </c>
      <c r="O12" s="24" t="n">
        <v>51.5741125742594</v>
      </c>
      <c r="P12" s="62" t="n">
        <v>43.51731469081</v>
      </c>
      <c r="Q12" s="24"/>
      <c r="R12" s="24"/>
    </row>
    <row r="13" customFormat="false" ht="12.75" hidden="false" customHeight="false" outlineLevel="0" collapsed="false">
      <c r="C13" s="13" t="n">
        <v>12</v>
      </c>
      <c r="D13" s="109" t="s">
        <v>23802</v>
      </c>
      <c r="E13" s="111" t="n">
        <v>70</v>
      </c>
      <c r="F13" s="24" t="n">
        <v>71</v>
      </c>
      <c r="G13" s="24" t="n">
        <v>67.25</v>
      </c>
      <c r="H13" s="24" t="n">
        <v>57.7499961853027</v>
      </c>
      <c r="I13" s="24" t="n">
        <v>63.25</v>
      </c>
      <c r="J13" s="24" t="n">
        <v>89.5</v>
      </c>
      <c r="K13" s="24" t="n">
        <v>154</v>
      </c>
      <c r="L13" s="24" t="n">
        <v>54.75</v>
      </c>
      <c r="M13" s="24" t="n">
        <v>48.25</v>
      </c>
      <c r="N13" s="24" t="n">
        <v>77.1874996821086</v>
      </c>
      <c r="O13" s="24" t="n">
        <v>56.1875</v>
      </c>
      <c r="P13" s="62" t="n">
        <v>47.5502704669268</v>
      </c>
      <c r="Q13" s="24"/>
      <c r="R13" s="24"/>
    </row>
    <row r="14" customFormat="false" ht="12.75" hidden="false" customHeight="false" outlineLevel="0" collapsed="false">
      <c r="C14" s="13" t="n">
        <v>13</v>
      </c>
      <c r="D14" s="104" t="s">
        <v>23803</v>
      </c>
      <c r="E14" s="113" t="n">
        <v>75.9999923706055</v>
      </c>
      <c r="F14" s="65" t="n">
        <v>74.7499923706055</v>
      </c>
      <c r="G14" s="65" t="n">
        <v>70.75</v>
      </c>
      <c r="H14" s="65" t="n">
        <v>60.2499885559082</v>
      </c>
      <c r="I14" s="65" t="n">
        <v>68</v>
      </c>
      <c r="J14" s="65" t="n">
        <v>71.25</v>
      </c>
      <c r="K14" s="65" t="n">
        <v>86.25</v>
      </c>
      <c r="L14" s="65" t="n">
        <v>59.7500038146973</v>
      </c>
      <c r="M14" s="65" t="n">
        <v>52.1333312988281</v>
      </c>
      <c r="N14" s="65" t="n">
        <v>67.4708309173584</v>
      </c>
      <c r="O14" s="65" t="n">
        <v>49.3716669082642</v>
      </c>
      <c r="P14" s="66" t="n">
        <v>44.8380130621103</v>
      </c>
    </row>
    <row r="15" customFormat="false" ht="12.75" hidden="false" customHeight="false" outlineLevel="0" collapsed="false">
      <c r="A15" s="13" t="n">
        <f aca="false">A2+1</f>
        <v>2</v>
      </c>
      <c r="B15" s="104" t="n">
        <v>36902</v>
      </c>
      <c r="C15" s="13" t="n">
        <v>14</v>
      </c>
      <c r="D15" s="109" t="s">
        <v>23791</v>
      </c>
      <c r="E15" s="110" t="n">
        <v>63.93</v>
      </c>
      <c r="F15" s="59" t="n">
        <v>72</v>
      </c>
      <c r="G15" s="59" t="n">
        <v>64</v>
      </c>
      <c r="H15" s="59" t="n">
        <v>59.5</v>
      </c>
      <c r="I15" s="59" t="n">
        <v>63</v>
      </c>
      <c r="J15" s="59" t="n">
        <v>80</v>
      </c>
      <c r="K15" s="59" t="n">
        <v>111.5</v>
      </c>
      <c r="L15" s="59" t="n">
        <v>60</v>
      </c>
      <c r="M15" s="59" t="n">
        <v>56.5</v>
      </c>
      <c r="N15" s="59" t="n">
        <v>71.2441666666667</v>
      </c>
      <c r="O15" s="59" t="n">
        <v>62.25</v>
      </c>
      <c r="P15" s="60" t="n">
        <v>56.1903846153846</v>
      </c>
      <c r="Q15" s="24"/>
      <c r="R15" s="24"/>
    </row>
    <row r="16" customFormat="false" ht="12.75" hidden="false" customHeight="false" outlineLevel="0" collapsed="false">
      <c r="C16" s="13" t="n">
        <v>15</v>
      </c>
      <c r="D16" s="109" t="s">
        <v>23792</v>
      </c>
      <c r="E16" s="111" t="n">
        <v>52</v>
      </c>
      <c r="F16" s="24" t="n">
        <v>58</v>
      </c>
      <c r="G16" s="24" t="n">
        <v>52</v>
      </c>
      <c r="H16" s="24" t="n">
        <v>48.5</v>
      </c>
      <c r="I16" s="24" t="n">
        <v>49</v>
      </c>
      <c r="J16" s="24" t="n">
        <v>78.5</v>
      </c>
      <c r="K16" s="24" t="n">
        <v>127.75</v>
      </c>
      <c r="L16" s="24" t="n">
        <v>42.75</v>
      </c>
      <c r="M16" s="24" t="n">
        <v>40.75</v>
      </c>
      <c r="N16" s="24" t="n">
        <v>63.2083333333333</v>
      </c>
      <c r="O16" s="24" t="n">
        <v>50.8958333333333</v>
      </c>
      <c r="P16" s="62" t="n">
        <v>44.5494871794872</v>
      </c>
      <c r="Q16" s="24"/>
      <c r="R16" s="24"/>
    </row>
    <row r="17" customFormat="false" ht="12.75" hidden="false" customHeight="false" outlineLevel="0" collapsed="false">
      <c r="C17" s="13" t="n">
        <v>16</v>
      </c>
      <c r="D17" s="109" t="s">
        <v>23793</v>
      </c>
      <c r="E17" s="111" t="n">
        <v>75</v>
      </c>
      <c r="F17" s="24" t="n">
        <v>85</v>
      </c>
      <c r="G17" s="24" t="n">
        <v>77</v>
      </c>
      <c r="H17" s="24" t="n">
        <v>66.5</v>
      </c>
      <c r="I17" s="24" t="n">
        <v>67.5</v>
      </c>
      <c r="J17" s="24" t="n">
        <v>78.5</v>
      </c>
      <c r="K17" s="24" t="n">
        <v>106</v>
      </c>
      <c r="L17" s="24" t="n">
        <v>60</v>
      </c>
      <c r="M17" s="24" t="n">
        <v>57.25</v>
      </c>
      <c r="N17" s="24" t="n">
        <v>74.4375</v>
      </c>
      <c r="O17" s="24" t="n">
        <v>63.9166666666667</v>
      </c>
      <c r="P17" s="62" t="n">
        <v>52.9025641025641</v>
      </c>
      <c r="Q17" s="24"/>
      <c r="R17" s="24"/>
    </row>
    <row r="18" customFormat="false" ht="12.75" hidden="false" customHeight="false" outlineLevel="0" collapsed="false">
      <c r="C18" s="13" t="n">
        <v>17</v>
      </c>
      <c r="D18" s="109" t="s">
        <v>23794</v>
      </c>
      <c r="E18" s="111" t="n">
        <v>50.77</v>
      </c>
      <c r="F18" s="24" t="n">
        <v>55.5</v>
      </c>
      <c r="G18" s="24" t="n">
        <v>50</v>
      </c>
      <c r="H18" s="24" t="n">
        <v>47</v>
      </c>
      <c r="I18" s="24" t="n">
        <v>48.5</v>
      </c>
      <c r="J18" s="24" t="n">
        <v>60.5</v>
      </c>
      <c r="K18" s="24" t="n">
        <v>75</v>
      </c>
      <c r="L18" s="24" t="n">
        <v>45</v>
      </c>
      <c r="M18" s="24" t="n">
        <v>43.5</v>
      </c>
      <c r="N18" s="24" t="n">
        <v>53.1475</v>
      </c>
      <c r="O18" s="24" t="n">
        <v>45.75</v>
      </c>
      <c r="P18" s="62" t="n">
        <v>41.824358974359</v>
      </c>
      <c r="Q18" s="24"/>
      <c r="R18" s="24"/>
    </row>
    <row r="19" customFormat="false" ht="12.75" hidden="false" customHeight="false" outlineLevel="0" collapsed="false">
      <c r="C19" s="13" t="n">
        <v>18</v>
      </c>
      <c r="D19" s="109" t="s">
        <v>23795</v>
      </c>
      <c r="E19" s="111" t="n">
        <v>46.5</v>
      </c>
      <c r="F19" s="24" t="n">
        <v>58</v>
      </c>
      <c r="G19" s="24" t="n">
        <v>52</v>
      </c>
      <c r="H19" s="24" t="n">
        <v>48.5</v>
      </c>
      <c r="I19" s="24" t="n">
        <v>49.5</v>
      </c>
      <c r="J19" s="24" t="n">
        <v>80.5</v>
      </c>
      <c r="K19" s="24" t="n">
        <v>129.25</v>
      </c>
      <c r="L19" s="24" t="n">
        <v>43</v>
      </c>
      <c r="M19" s="24" t="n">
        <v>40.75</v>
      </c>
      <c r="N19" s="24" t="n">
        <v>63.2291666666667</v>
      </c>
      <c r="O19" s="24" t="n">
        <v>51.375</v>
      </c>
      <c r="P19" s="62" t="n">
        <v>44.8036538461538</v>
      </c>
      <c r="Q19" s="24"/>
      <c r="R19" s="24"/>
    </row>
    <row r="20" customFormat="false" ht="12.75" hidden="false" customHeight="false" outlineLevel="0" collapsed="false">
      <c r="C20" s="13" t="n">
        <v>19</v>
      </c>
      <c r="D20" s="109" t="s">
        <v>23796</v>
      </c>
      <c r="E20" s="111" t="n">
        <v>69.16</v>
      </c>
      <c r="F20" s="24" t="n">
        <v>76</v>
      </c>
      <c r="G20" s="24" t="n">
        <v>71</v>
      </c>
      <c r="H20" s="24" t="n">
        <v>63</v>
      </c>
      <c r="I20" s="24" t="n">
        <v>69.5</v>
      </c>
      <c r="J20" s="24" t="n">
        <v>89</v>
      </c>
      <c r="K20" s="24" t="n">
        <v>135.5</v>
      </c>
      <c r="L20" s="24" t="n">
        <v>67</v>
      </c>
      <c r="M20" s="24" t="n">
        <v>62.5</v>
      </c>
      <c r="N20" s="24" t="n">
        <v>80.2633333333333</v>
      </c>
      <c r="O20" s="24" t="n">
        <v>71.125</v>
      </c>
      <c r="P20" s="62" t="n">
        <v>63.6713525641026</v>
      </c>
      <c r="Q20" s="24"/>
      <c r="R20" s="24"/>
    </row>
    <row r="21" customFormat="false" ht="12.75" hidden="false" customHeight="false" outlineLevel="0" collapsed="false">
      <c r="C21" s="13" t="n">
        <v>20</v>
      </c>
      <c r="D21" s="109" t="s">
        <v>23797</v>
      </c>
      <c r="E21" s="111" t="n">
        <v>52</v>
      </c>
      <c r="F21" s="24" t="n">
        <v>63.5</v>
      </c>
      <c r="G21" s="24" t="n">
        <v>55.25</v>
      </c>
      <c r="H21" s="24" t="n">
        <v>49.5099983215332</v>
      </c>
      <c r="I21" s="24" t="n">
        <v>56</v>
      </c>
      <c r="J21" s="24" t="n">
        <v>86</v>
      </c>
      <c r="K21" s="24" t="n">
        <v>148.5</v>
      </c>
      <c r="L21" s="24" t="n">
        <v>46</v>
      </c>
      <c r="M21" s="24" t="n">
        <v>45.25</v>
      </c>
      <c r="N21" s="24" t="n">
        <v>70.0841665267944</v>
      </c>
      <c r="O21" s="24" t="n">
        <v>52.2295834223429</v>
      </c>
      <c r="P21" s="62" t="n">
        <v>45.5811038139539</v>
      </c>
      <c r="Q21" s="24"/>
      <c r="R21" s="24"/>
    </row>
    <row r="22" customFormat="false" ht="12.75" hidden="false" customHeight="false" outlineLevel="0" collapsed="false">
      <c r="C22" s="13" t="n">
        <v>21</v>
      </c>
      <c r="D22" s="109" t="s">
        <v>23798</v>
      </c>
      <c r="E22" s="111" t="n">
        <v>47.5</v>
      </c>
      <c r="F22" s="24" t="n">
        <v>59</v>
      </c>
      <c r="G22" s="24" t="n">
        <v>52.7499961853027</v>
      </c>
      <c r="H22" s="24" t="n">
        <v>48.25</v>
      </c>
      <c r="I22" s="24" t="n">
        <v>54.5</v>
      </c>
      <c r="J22" s="24" t="n">
        <v>84.9999923706055</v>
      </c>
      <c r="K22" s="24" t="n">
        <v>148</v>
      </c>
      <c r="L22" s="24" t="n">
        <v>47.0000038146973</v>
      </c>
      <c r="M22" s="24" t="n">
        <v>43</v>
      </c>
      <c r="N22" s="24" t="n">
        <v>68.2499993642171</v>
      </c>
      <c r="O22" s="24" t="n">
        <v>52.9784466425578</v>
      </c>
      <c r="P22" s="62" t="n">
        <v>44.9347893397013</v>
      </c>
      <c r="Q22" s="24"/>
      <c r="R22" s="24"/>
    </row>
    <row r="23" customFormat="false" ht="12.75" hidden="false" customHeight="false" outlineLevel="0" collapsed="false">
      <c r="C23" s="13" t="n">
        <v>22</v>
      </c>
      <c r="D23" s="109" t="s">
        <v>23799</v>
      </c>
      <c r="E23" s="111" t="n">
        <v>47.0038299560547</v>
      </c>
      <c r="F23" s="24" t="n">
        <v>63.8738403320313</v>
      </c>
      <c r="G23" s="24" t="n">
        <v>45.4469146728516</v>
      </c>
      <c r="H23" s="24" t="n">
        <v>40.7469177246094</v>
      </c>
      <c r="I23" s="24" t="n">
        <v>48.5999984741211</v>
      </c>
      <c r="J23" s="24" t="n">
        <v>77.7499923706055</v>
      </c>
      <c r="K23" s="24" t="n">
        <v>126</v>
      </c>
      <c r="L23" s="24" t="n">
        <v>37.2499961853027</v>
      </c>
      <c r="M23" s="24" t="n">
        <v>39.5164044698079</v>
      </c>
      <c r="N23" s="24" t="n">
        <v>60.93505859375</v>
      </c>
      <c r="O23" s="24" t="n">
        <v>47.216404914856</v>
      </c>
      <c r="P23" s="62" t="n">
        <v>45.2830715179443</v>
      </c>
      <c r="Q23" s="24"/>
      <c r="R23" s="24"/>
    </row>
    <row r="24" customFormat="false" ht="12.75" hidden="false" customHeight="false" outlineLevel="0" collapsed="false">
      <c r="C24" s="13" t="n">
        <v>23</v>
      </c>
      <c r="D24" s="109" t="s">
        <v>23800</v>
      </c>
      <c r="E24" s="111" t="n">
        <v>50.1488342285156</v>
      </c>
      <c r="F24" s="24" t="n">
        <v>67.2738418579102</v>
      </c>
      <c r="G24" s="24" t="n">
        <v>48.1969146728516</v>
      </c>
      <c r="H24" s="24" t="n">
        <v>43.4969177246094</v>
      </c>
      <c r="I24" s="24" t="n">
        <v>58.0999984741211</v>
      </c>
      <c r="J24" s="24" t="n">
        <v>94.25</v>
      </c>
      <c r="K24" s="24" t="n">
        <v>143</v>
      </c>
      <c r="L24" s="24" t="n">
        <v>44.2499961853027</v>
      </c>
      <c r="M24" s="24" t="n">
        <v>42.3330726623535</v>
      </c>
      <c r="N24" s="24" t="n">
        <v>68.2263100941976</v>
      </c>
      <c r="O24" s="24" t="n">
        <v>51.2759876251221</v>
      </c>
      <c r="P24" s="62" t="n">
        <v>49.3426542282105</v>
      </c>
      <c r="Q24" s="24"/>
      <c r="R24" s="24"/>
    </row>
    <row r="25" customFormat="false" ht="12.75" hidden="false" customHeight="false" outlineLevel="0" collapsed="false">
      <c r="C25" s="13" t="n">
        <v>24</v>
      </c>
      <c r="D25" s="112" t="s">
        <v>23801</v>
      </c>
      <c r="E25" s="111" t="n">
        <v>40</v>
      </c>
      <c r="F25" s="24" t="n">
        <v>57</v>
      </c>
      <c r="G25" s="24" t="n">
        <v>51.25</v>
      </c>
      <c r="H25" s="24" t="n">
        <v>47.25</v>
      </c>
      <c r="I25" s="24" t="n">
        <v>50.5</v>
      </c>
      <c r="J25" s="24" t="n">
        <v>81.9999923706055</v>
      </c>
      <c r="K25" s="24" t="n">
        <v>140.5</v>
      </c>
      <c r="L25" s="24" t="n">
        <v>44.4999961853027</v>
      </c>
      <c r="M25" s="24" t="n">
        <v>42.8999977111816</v>
      </c>
      <c r="N25" s="24" t="n">
        <v>65.1833318074544</v>
      </c>
      <c r="O25" s="24" t="n">
        <v>50.8032792409261</v>
      </c>
      <c r="P25" s="62" t="n">
        <v>43.5157121267074</v>
      </c>
      <c r="Q25" s="24"/>
      <c r="R25" s="24"/>
    </row>
    <row r="26" customFormat="false" ht="12.75" hidden="false" customHeight="false" outlineLevel="0" collapsed="false">
      <c r="C26" s="13" t="n">
        <v>25</v>
      </c>
      <c r="D26" s="109" t="s">
        <v>23802</v>
      </c>
      <c r="E26" s="111" t="n">
        <v>68</v>
      </c>
      <c r="F26" s="24" t="n">
        <v>68.5</v>
      </c>
      <c r="G26" s="24" t="n">
        <v>65.75</v>
      </c>
      <c r="H26" s="24" t="n">
        <v>56.2499961853027</v>
      </c>
      <c r="I26" s="24" t="n">
        <v>63.25</v>
      </c>
      <c r="J26" s="24" t="n">
        <v>89.25</v>
      </c>
      <c r="K26" s="24" t="n">
        <v>154.5</v>
      </c>
      <c r="L26" s="24" t="n">
        <v>54.5</v>
      </c>
      <c r="M26" s="24" t="n">
        <v>48</v>
      </c>
      <c r="N26" s="24" t="n">
        <v>76.5416663487752</v>
      </c>
      <c r="O26" s="24" t="n">
        <v>56.3125</v>
      </c>
      <c r="P26" s="62" t="n">
        <v>46.9733473900037</v>
      </c>
      <c r="Q26" s="24"/>
      <c r="R26" s="24"/>
    </row>
    <row r="27" customFormat="false" ht="12.75" hidden="false" customHeight="false" outlineLevel="0" collapsed="false">
      <c r="C27" s="13" t="n">
        <v>26</v>
      </c>
      <c r="D27" s="104" t="s">
        <v>23803</v>
      </c>
      <c r="E27" s="113" t="n">
        <v>71.4999923706055</v>
      </c>
      <c r="F27" s="65" t="n">
        <v>72.9999923706055</v>
      </c>
      <c r="G27" s="65" t="n">
        <v>69.25</v>
      </c>
      <c r="H27" s="65" t="n">
        <v>58.9999885559082</v>
      </c>
      <c r="I27" s="65" t="n">
        <v>67.5</v>
      </c>
      <c r="J27" s="65" t="n">
        <v>71</v>
      </c>
      <c r="K27" s="65" t="n">
        <v>85.75</v>
      </c>
      <c r="L27" s="65" t="n">
        <v>59.5000038146973</v>
      </c>
      <c r="M27" s="65" t="n">
        <v>52.6333312988281</v>
      </c>
      <c r="N27" s="65" t="n">
        <v>66.6791642506917</v>
      </c>
      <c r="O27" s="65" t="n">
        <v>50.1216669082642</v>
      </c>
      <c r="P27" s="66" t="n">
        <v>46.2130130621103</v>
      </c>
    </row>
    <row r="28" customFormat="false" ht="12.75" hidden="false" customHeight="false" outlineLevel="0" collapsed="false">
      <c r="A28" s="13" t="n">
        <f aca="false">A15+1</f>
        <v>3</v>
      </c>
      <c r="B28" s="104" t="n">
        <v>36903</v>
      </c>
      <c r="C28" s="13" t="n">
        <v>27</v>
      </c>
      <c r="D28" s="109" t="s">
        <v>23791</v>
      </c>
      <c r="E28" s="110" t="n">
        <v>57.47</v>
      </c>
      <c r="F28" s="59" t="n">
        <v>71</v>
      </c>
      <c r="G28" s="59" t="n">
        <v>64</v>
      </c>
      <c r="H28" s="59" t="n">
        <v>59.5</v>
      </c>
      <c r="I28" s="59" t="n">
        <v>63</v>
      </c>
      <c r="J28" s="59" t="n">
        <v>80</v>
      </c>
      <c r="K28" s="59" t="n">
        <v>111.5</v>
      </c>
      <c r="L28" s="59" t="n">
        <v>60</v>
      </c>
      <c r="M28" s="59" t="n">
        <v>56.5</v>
      </c>
      <c r="N28" s="59" t="n">
        <v>70.6225</v>
      </c>
      <c r="O28" s="59" t="n">
        <v>62.25</v>
      </c>
      <c r="P28" s="60" t="n">
        <v>56.1903846153846</v>
      </c>
      <c r="Q28" s="24"/>
      <c r="R28" s="24"/>
    </row>
    <row r="29" customFormat="false" ht="12.75" hidden="false" customHeight="false" outlineLevel="0" collapsed="false">
      <c r="C29" s="13" t="n">
        <v>28</v>
      </c>
      <c r="D29" s="109" t="s">
        <v>23792</v>
      </c>
      <c r="E29" s="111" t="n">
        <v>44</v>
      </c>
      <c r="F29" s="24" t="n">
        <v>56.5</v>
      </c>
      <c r="G29" s="24" t="n">
        <v>52</v>
      </c>
      <c r="H29" s="24" t="n">
        <v>49</v>
      </c>
      <c r="I29" s="24" t="n">
        <v>50</v>
      </c>
      <c r="J29" s="24" t="n">
        <v>79</v>
      </c>
      <c r="K29" s="24" t="n">
        <v>128.5</v>
      </c>
      <c r="L29" s="24" t="n">
        <v>43.25</v>
      </c>
      <c r="M29" s="24" t="n">
        <v>41.5</v>
      </c>
      <c r="N29" s="24" t="n">
        <v>62.9375</v>
      </c>
      <c r="O29" s="24" t="n">
        <v>51.4375</v>
      </c>
      <c r="P29" s="62" t="n">
        <v>45.0494871794872</v>
      </c>
      <c r="Q29" s="24"/>
      <c r="R29" s="24"/>
    </row>
    <row r="30" customFormat="false" ht="12.75" hidden="false" customHeight="false" outlineLevel="0" collapsed="false">
      <c r="C30" s="13" t="n">
        <v>29</v>
      </c>
      <c r="D30" s="109" t="s">
        <v>23793</v>
      </c>
      <c r="E30" s="111" t="n">
        <v>67</v>
      </c>
      <c r="F30" s="24" t="n">
        <v>84</v>
      </c>
      <c r="G30" s="24" t="n">
        <v>76.75</v>
      </c>
      <c r="H30" s="24" t="n">
        <v>66.25</v>
      </c>
      <c r="I30" s="24" t="n">
        <v>67.5</v>
      </c>
      <c r="J30" s="24" t="n">
        <v>78.5</v>
      </c>
      <c r="K30" s="24" t="n">
        <v>106</v>
      </c>
      <c r="L30" s="24" t="n">
        <v>60</v>
      </c>
      <c r="M30" s="24" t="n">
        <v>57.75</v>
      </c>
      <c r="N30" s="24" t="n">
        <v>73.7708333333333</v>
      </c>
      <c r="O30" s="24" t="n">
        <v>63.7916666666667</v>
      </c>
      <c r="P30" s="62" t="n">
        <v>52.7775641025641</v>
      </c>
      <c r="Q30" s="24"/>
      <c r="R30" s="24"/>
    </row>
    <row r="31" customFormat="false" ht="12.75" hidden="false" customHeight="false" outlineLevel="0" collapsed="false">
      <c r="C31" s="13" t="n">
        <v>30</v>
      </c>
      <c r="D31" s="109" t="s">
        <v>23794</v>
      </c>
      <c r="E31" s="111" t="n">
        <v>41.18</v>
      </c>
      <c r="F31" s="24" t="n">
        <v>55.5</v>
      </c>
      <c r="G31" s="24" t="n">
        <v>50</v>
      </c>
      <c r="H31" s="24" t="n">
        <v>47</v>
      </c>
      <c r="I31" s="24" t="n">
        <v>48.5</v>
      </c>
      <c r="J31" s="24" t="n">
        <v>60.5</v>
      </c>
      <c r="K31" s="24" t="n">
        <v>75</v>
      </c>
      <c r="L31" s="24" t="n">
        <v>45</v>
      </c>
      <c r="M31" s="24" t="n">
        <v>43.5</v>
      </c>
      <c r="N31" s="24" t="n">
        <v>52.3483333333333</v>
      </c>
      <c r="O31" s="24" t="n">
        <v>45.75</v>
      </c>
      <c r="P31" s="62" t="n">
        <v>41.824358974359</v>
      </c>
      <c r="Q31" s="24"/>
      <c r="R31" s="24"/>
    </row>
    <row r="32" customFormat="false" ht="12.75" hidden="false" customHeight="false" outlineLevel="0" collapsed="false">
      <c r="C32" s="13" t="n">
        <v>31</v>
      </c>
      <c r="D32" s="109" t="s">
        <v>23795</v>
      </c>
      <c r="E32" s="111" t="n">
        <v>44</v>
      </c>
      <c r="F32" s="24" t="n">
        <v>56.5</v>
      </c>
      <c r="G32" s="24" t="n">
        <v>52</v>
      </c>
      <c r="H32" s="24" t="n">
        <v>49</v>
      </c>
      <c r="I32" s="24" t="n">
        <v>50.5</v>
      </c>
      <c r="J32" s="24" t="n">
        <v>81</v>
      </c>
      <c r="K32" s="24" t="n">
        <v>130</v>
      </c>
      <c r="L32" s="24" t="n">
        <v>43.5</v>
      </c>
      <c r="M32" s="24" t="n">
        <v>41.5</v>
      </c>
      <c r="N32" s="24" t="n">
        <v>63.4166666666667</v>
      </c>
      <c r="O32" s="24" t="n">
        <v>51.9166666666667</v>
      </c>
      <c r="P32" s="62" t="n">
        <v>45.3036538461538</v>
      </c>
      <c r="Q32" s="24"/>
      <c r="R32" s="24"/>
    </row>
    <row r="33" customFormat="false" ht="12.75" hidden="false" customHeight="false" outlineLevel="0" collapsed="false">
      <c r="C33" s="13" t="n">
        <v>32</v>
      </c>
      <c r="D33" s="109" t="s">
        <v>23796</v>
      </c>
      <c r="E33" s="111" t="n">
        <v>58.72</v>
      </c>
      <c r="F33" s="24" t="n">
        <v>76</v>
      </c>
      <c r="G33" s="24" t="n">
        <v>71</v>
      </c>
      <c r="H33" s="24" t="n">
        <v>63</v>
      </c>
      <c r="I33" s="24" t="n">
        <v>69.5</v>
      </c>
      <c r="J33" s="24" t="n">
        <v>89</v>
      </c>
      <c r="K33" s="24" t="n">
        <v>135.5</v>
      </c>
      <c r="L33" s="24" t="n">
        <v>67</v>
      </c>
      <c r="M33" s="24" t="n">
        <v>62.5</v>
      </c>
      <c r="N33" s="24" t="n">
        <v>79.3933333333333</v>
      </c>
      <c r="O33" s="24" t="n">
        <v>71.125</v>
      </c>
      <c r="P33" s="62" t="n">
        <v>63.6713525641026</v>
      </c>
      <c r="Q33" s="24"/>
      <c r="R33" s="24"/>
    </row>
    <row r="34" customFormat="false" ht="12.75" hidden="false" customHeight="false" outlineLevel="0" collapsed="false">
      <c r="C34" s="13" t="n">
        <v>33</v>
      </c>
      <c r="D34" s="109" t="s">
        <v>23797</v>
      </c>
      <c r="E34" s="111" t="n">
        <v>20</v>
      </c>
      <c r="F34" s="24" t="n">
        <v>60</v>
      </c>
      <c r="G34" s="24" t="n">
        <v>54.25</v>
      </c>
      <c r="H34" s="24" t="n">
        <v>48.5099983215332</v>
      </c>
      <c r="I34" s="24" t="n">
        <v>56</v>
      </c>
      <c r="J34" s="24" t="n">
        <v>86.25</v>
      </c>
      <c r="K34" s="24" t="n">
        <v>149</v>
      </c>
      <c r="L34" s="24" t="n">
        <v>47</v>
      </c>
      <c r="M34" s="24" t="n">
        <v>45.25</v>
      </c>
      <c r="N34" s="24" t="n">
        <v>67.1466665267944</v>
      </c>
      <c r="O34" s="24" t="n">
        <v>52.8545834223429</v>
      </c>
      <c r="P34" s="62" t="n">
        <v>45.8887961216462</v>
      </c>
      <c r="Q34" s="24"/>
      <c r="R34" s="24"/>
    </row>
    <row r="35" customFormat="false" ht="12.75" hidden="false" customHeight="false" outlineLevel="0" collapsed="false">
      <c r="C35" s="13" t="n">
        <v>34</v>
      </c>
      <c r="D35" s="109" t="s">
        <v>23798</v>
      </c>
      <c r="E35" s="111" t="n">
        <v>29.9999980926514</v>
      </c>
      <c r="F35" s="24" t="n">
        <v>57</v>
      </c>
      <c r="G35" s="24" t="n">
        <v>52.4999961853027</v>
      </c>
      <c r="H35" s="24" t="n">
        <v>48.25</v>
      </c>
      <c r="I35" s="24" t="n">
        <v>54</v>
      </c>
      <c r="J35" s="24" t="n">
        <v>85.4999923706055</v>
      </c>
      <c r="K35" s="24" t="n">
        <v>149.5</v>
      </c>
      <c r="L35" s="24" t="n">
        <v>47.0000038146973</v>
      </c>
      <c r="M35" s="24" t="n">
        <v>43.25</v>
      </c>
      <c r="N35" s="24" t="n">
        <v>66.9166658719381</v>
      </c>
      <c r="O35" s="24" t="n">
        <v>53.9784466425578</v>
      </c>
      <c r="P35" s="62" t="n">
        <v>45.226456006368</v>
      </c>
      <c r="Q35" s="24"/>
      <c r="R35" s="24"/>
    </row>
    <row r="36" customFormat="false" ht="12.75" hidden="false" customHeight="false" outlineLevel="0" collapsed="false">
      <c r="C36" s="13" t="n">
        <v>35</v>
      </c>
      <c r="D36" s="109" t="s">
        <v>23799</v>
      </c>
      <c r="E36" s="111" t="n">
        <v>40.003833770752</v>
      </c>
      <c r="F36" s="24" t="n">
        <v>63.8738403320313</v>
      </c>
      <c r="G36" s="24" t="n">
        <v>45.1969146728516</v>
      </c>
      <c r="H36" s="24" t="n">
        <v>40.7469177246094</v>
      </c>
      <c r="I36" s="24" t="n">
        <v>48.5999984741211</v>
      </c>
      <c r="J36" s="24" t="n">
        <v>77.7499923706055</v>
      </c>
      <c r="K36" s="24" t="n">
        <v>126</v>
      </c>
      <c r="L36" s="24" t="n">
        <v>37.2499961853027</v>
      </c>
      <c r="M36" s="24" t="n">
        <v>39.5164044698079</v>
      </c>
      <c r="N36" s="24" t="n">
        <v>60.3308922449748</v>
      </c>
      <c r="O36" s="24" t="n">
        <v>47.216404914856</v>
      </c>
      <c r="P36" s="62" t="n">
        <v>45.2830715179443</v>
      </c>
      <c r="Q36" s="24"/>
      <c r="R36" s="24"/>
    </row>
    <row r="37" customFormat="false" ht="12.75" hidden="false" customHeight="false" outlineLevel="0" collapsed="false">
      <c r="C37" s="13" t="n">
        <v>36</v>
      </c>
      <c r="D37" s="109" t="s">
        <v>23800</v>
      </c>
      <c r="E37" s="111" t="n">
        <v>43.3988380432129</v>
      </c>
      <c r="F37" s="24" t="n">
        <v>67.2738418579102</v>
      </c>
      <c r="G37" s="24" t="n">
        <v>47.9469146728516</v>
      </c>
      <c r="H37" s="24" t="n">
        <v>43.4969177246094</v>
      </c>
      <c r="I37" s="24" t="n">
        <v>58.0999984741211</v>
      </c>
      <c r="J37" s="24" t="n">
        <v>94.25</v>
      </c>
      <c r="K37" s="24" t="n">
        <v>143</v>
      </c>
      <c r="L37" s="24" t="n">
        <v>44.2499961853027</v>
      </c>
      <c r="M37" s="24" t="n">
        <v>42.3330726623535</v>
      </c>
      <c r="N37" s="24" t="n">
        <v>67.6429770787557</v>
      </c>
      <c r="O37" s="24" t="n">
        <v>51.2759876251221</v>
      </c>
      <c r="P37" s="62" t="n">
        <v>49.3426542282105</v>
      </c>
      <c r="Q37" s="24"/>
      <c r="R37" s="24"/>
    </row>
    <row r="38" customFormat="false" ht="12.75" hidden="false" customHeight="false" outlineLevel="0" collapsed="false">
      <c r="C38" s="13" t="n">
        <v>37</v>
      </c>
      <c r="D38" s="112" t="s">
        <v>23801</v>
      </c>
      <c r="E38" s="111" t="n">
        <v>20.4000015258789</v>
      </c>
      <c r="F38" s="24" t="n">
        <v>55</v>
      </c>
      <c r="G38" s="24" t="n">
        <v>51</v>
      </c>
      <c r="H38" s="24" t="n">
        <v>47.25</v>
      </c>
      <c r="I38" s="24" t="n">
        <v>50</v>
      </c>
      <c r="J38" s="24" t="n">
        <v>82.4999923706055</v>
      </c>
      <c r="K38" s="24" t="n">
        <v>142</v>
      </c>
      <c r="L38" s="24" t="n">
        <v>44.4999961853027</v>
      </c>
      <c r="M38" s="24" t="n">
        <v>43.1499977111816</v>
      </c>
      <c r="N38" s="24" t="n">
        <v>63.6749986012777</v>
      </c>
      <c r="O38" s="24" t="n">
        <v>51.8032792409261</v>
      </c>
      <c r="P38" s="62" t="n">
        <v>44.2641095626049</v>
      </c>
      <c r="Q38" s="24"/>
      <c r="R38" s="24"/>
    </row>
    <row r="39" customFormat="false" ht="12.75" hidden="false" customHeight="false" outlineLevel="0" collapsed="false">
      <c r="C39" s="13" t="n">
        <v>38</v>
      </c>
      <c r="D39" s="109" t="s">
        <v>23802</v>
      </c>
      <c r="E39" s="111" t="n">
        <v>20</v>
      </c>
      <c r="F39" s="24" t="n">
        <v>67</v>
      </c>
      <c r="G39" s="24" t="n">
        <v>62.75</v>
      </c>
      <c r="H39" s="24" t="n">
        <v>54.2499961853027</v>
      </c>
      <c r="I39" s="24" t="n">
        <v>63.25</v>
      </c>
      <c r="J39" s="24" t="n">
        <v>90.25</v>
      </c>
      <c r="K39" s="24" t="n">
        <v>156</v>
      </c>
      <c r="L39" s="24" t="n">
        <v>54.25</v>
      </c>
      <c r="M39" s="24" t="n">
        <v>48.25</v>
      </c>
      <c r="N39" s="24" t="n">
        <v>72.3749996821086</v>
      </c>
      <c r="O39" s="24" t="n">
        <v>56.9583333333333</v>
      </c>
      <c r="P39" s="62" t="n">
        <v>47.2521935438499</v>
      </c>
      <c r="Q39" s="24"/>
      <c r="R39" s="24"/>
    </row>
    <row r="40" customFormat="false" ht="12.75" hidden="false" customHeight="false" outlineLevel="0" collapsed="false">
      <c r="C40" s="13" t="n">
        <v>39</v>
      </c>
      <c r="D40" s="104" t="s">
        <v>23803</v>
      </c>
      <c r="E40" s="113" t="n">
        <v>60.9999923706055</v>
      </c>
      <c r="F40" s="65" t="n">
        <v>72.9999923706055</v>
      </c>
      <c r="G40" s="65" t="n">
        <v>66</v>
      </c>
      <c r="H40" s="65" t="n">
        <v>57.9999885559082</v>
      </c>
      <c r="I40" s="65" t="n">
        <v>67</v>
      </c>
      <c r="J40" s="65" t="n">
        <v>70.75</v>
      </c>
      <c r="K40" s="65" t="n">
        <v>85.25</v>
      </c>
      <c r="L40" s="65" t="n">
        <v>60.0000038146973</v>
      </c>
      <c r="M40" s="65" t="n">
        <v>53.4666646321615</v>
      </c>
      <c r="N40" s="65" t="n">
        <v>65.5541642506917</v>
      </c>
      <c r="O40" s="65" t="n">
        <v>51.4133335749308</v>
      </c>
      <c r="P40" s="66" t="n">
        <v>47.504679728777</v>
      </c>
    </row>
    <row r="41" customFormat="false" ht="12.75" hidden="false" customHeight="false" outlineLevel="0" collapsed="false">
      <c r="A41" s="13" t="n">
        <f aca="false">A28+1</f>
        <v>4</v>
      </c>
      <c r="B41" s="104" t="n">
        <v>36907</v>
      </c>
      <c r="C41" s="13" t="n">
        <v>40</v>
      </c>
      <c r="D41" s="109" t="s">
        <v>23791</v>
      </c>
      <c r="E41" s="110" t="n">
        <v>62.92</v>
      </c>
      <c r="F41" s="59" t="n">
        <v>69</v>
      </c>
      <c r="G41" s="59" t="n">
        <v>58</v>
      </c>
      <c r="H41" s="59" t="n">
        <v>59.5</v>
      </c>
      <c r="I41" s="59" t="n">
        <v>63</v>
      </c>
      <c r="J41" s="59" t="n">
        <v>79.5</v>
      </c>
      <c r="K41" s="59" t="n">
        <v>111.5</v>
      </c>
      <c r="L41" s="59" t="n">
        <v>60</v>
      </c>
      <c r="M41" s="59" t="n">
        <v>56.5</v>
      </c>
      <c r="N41" s="59" t="n">
        <v>70.3683333333333</v>
      </c>
      <c r="O41" s="59" t="n">
        <v>62.4166666666667</v>
      </c>
      <c r="P41" s="60" t="n">
        <v>56.3570512820513</v>
      </c>
      <c r="Q41" s="24"/>
      <c r="R41" s="24"/>
    </row>
    <row r="42" customFormat="false" ht="12.75" hidden="false" customHeight="false" outlineLevel="0" collapsed="false">
      <c r="C42" s="13" t="n">
        <v>41</v>
      </c>
      <c r="D42" s="109" t="s">
        <v>23792</v>
      </c>
      <c r="E42" s="111" t="n">
        <v>42</v>
      </c>
      <c r="F42" s="24" t="n">
        <v>53.5</v>
      </c>
      <c r="G42" s="24" t="n">
        <v>51</v>
      </c>
      <c r="H42" s="24" t="n">
        <v>48.75</v>
      </c>
      <c r="I42" s="24" t="n">
        <v>49.75</v>
      </c>
      <c r="J42" s="24" t="n">
        <v>79</v>
      </c>
      <c r="K42" s="24" t="n">
        <v>128</v>
      </c>
      <c r="L42" s="24" t="n">
        <v>43.5</v>
      </c>
      <c r="M42" s="24" t="n">
        <v>42</v>
      </c>
      <c r="N42" s="24" t="n">
        <v>62.4583333333333</v>
      </c>
      <c r="O42" s="24" t="n">
        <v>51.4375</v>
      </c>
      <c r="P42" s="62" t="n">
        <v>45.0494871794872</v>
      </c>
      <c r="Q42" s="24"/>
      <c r="R42" s="24"/>
    </row>
    <row r="43" customFormat="false" ht="12.75" hidden="false" customHeight="false" outlineLevel="0" collapsed="false">
      <c r="C43" s="13" t="n">
        <v>42</v>
      </c>
      <c r="D43" s="109" t="s">
        <v>23793</v>
      </c>
      <c r="E43" s="111" t="n">
        <v>78</v>
      </c>
      <c r="F43" s="24" t="n">
        <v>82.5</v>
      </c>
      <c r="G43" s="24" t="n">
        <v>75</v>
      </c>
      <c r="H43" s="24" t="n">
        <v>65.25</v>
      </c>
      <c r="I43" s="24" t="n">
        <v>66</v>
      </c>
      <c r="J43" s="24" t="n">
        <v>78.5</v>
      </c>
      <c r="K43" s="24" t="n">
        <v>106</v>
      </c>
      <c r="L43" s="24" t="n">
        <v>60</v>
      </c>
      <c r="M43" s="24" t="n">
        <v>58</v>
      </c>
      <c r="N43" s="24" t="n">
        <v>74.2708333333333</v>
      </c>
      <c r="O43" s="24" t="n">
        <v>63.9166666666667</v>
      </c>
      <c r="P43" s="62" t="n">
        <v>52.9025641025641</v>
      </c>
      <c r="Q43" s="24"/>
      <c r="R43" s="24"/>
    </row>
    <row r="44" customFormat="false" ht="12.75" hidden="false" customHeight="false" outlineLevel="0" collapsed="false">
      <c r="C44" s="13" t="n">
        <v>43</v>
      </c>
      <c r="D44" s="109" t="s">
        <v>23794</v>
      </c>
      <c r="E44" s="111" t="n">
        <v>49.5</v>
      </c>
      <c r="F44" s="24" t="n">
        <v>53</v>
      </c>
      <c r="G44" s="24" t="n">
        <v>49</v>
      </c>
      <c r="H44" s="24" t="n">
        <v>47</v>
      </c>
      <c r="I44" s="24" t="n">
        <v>48.5</v>
      </c>
      <c r="J44" s="24" t="n">
        <v>60</v>
      </c>
      <c r="K44" s="24" t="n">
        <v>75</v>
      </c>
      <c r="L44" s="24" t="n">
        <v>45</v>
      </c>
      <c r="M44" s="24" t="n">
        <v>43.5</v>
      </c>
      <c r="N44" s="24" t="n">
        <v>52.7083333333333</v>
      </c>
      <c r="O44" s="24" t="n">
        <v>45.75</v>
      </c>
      <c r="P44" s="62" t="n">
        <v>41.824358974359</v>
      </c>
      <c r="Q44" s="24"/>
      <c r="R44" s="24"/>
    </row>
    <row r="45" customFormat="false" ht="12.75" hidden="false" customHeight="false" outlineLevel="0" collapsed="false">
      <c r="C45" s="13" t="n">
        <v>44</v>
      </c>
      <c r="D45" s="109" t="s">
        <v>23795</v>
      </c>
      <c r="E45" s="111" t="n">
        <v>42</v>
      </c>
      <c r="F45" s="24" t="n">
        <v>53.5</v>
      </c>
      <c r="G45" s="24" t="n">
        <v>51</v>
      </c>
      <c r="H45" s="24" t="n">
        <v>48.75</v>
      </c>
      <c r="I45" s="24" t="n">
        <v>50.25</v>
      </c>
      <c r="J45" s="24" t="n">
        <v>81</v>
      </c>
      <c r="K45" s="24" t="n">
        <v>129.5</v>
      </c>
      <c r="L45" s="24" t="n">
        <v>43.75</v>
      </c>
      <c r="M45" s="24" t="n">
        <v>42</v>
      </c>
      <c r="N45" s="24" t="n">
        <v>62.9375</v>
      </c>
      <c r="O45" s="24" t="n">
        <v>51.9166666666667</v>
      </c>
      <c r="P45" s="62" t="n">
        <v>45.3036538461538</v>
      </c>
      <c r="Q45" s="24"/>
      <c r="R45" s="24"/>
    </row>
    <row r="46" customFormat="false" ht="12.75" hidden="false" customHeight="false" outlineLevel="0" collapsed="false">
      <c r="C46" s="13" t="n">
        <v>45</v>
      </c>
      <c r="D46" s="109" t="s">
        <v>23796</v>
      </c>
      <c r="E46" s="111" t="n">
        <v>64.31</v>
      </c>
      <c r="F46" s="24" t="n">
        <v>73.5</v>
      </c>
      <c r="G46" s="24" t="n">
        <v>70</v>
      </c>
      <c r="H46" s="24" t="n">
        <v>63</v>
      </c>
      <c r="I46" s="24" t="n">
        <v>69.5</v>
      </c>
      <c r="J46" s="24" t="n">
        <v>89</v>
      </c>
      <c r="K46" s="24" t="n">
        <v>135.5</v>
      </c>
      <c r="L46" s="24" t="n">
        <v>67</v>
      </c>
      <c r="M46" s="24" t="n">
        <v>62.5</v>
      </c>
      <c r="N46" s="24" t="n">
        <v>79.5675</v>
      </c>
      <c r="O46" s="24" t="n">
        <v>71.125</v>
      </c>
      <c r="P46" s="62" t="n">
        <v>63.6713525641026</v>
      </c>
      <c r="Q46" s="24"/>
      <c r="R46" s="24"/>
    </row>
    <row r="47" customFormat="false" ht="12.75" hidden="false" customHeight="false" outlineLevel="0" collapsed="false">
      <c r="C47" s="13" t="n">
        <v>46</v>
      </c>
      <c r="D47" s="109" t="s">
        <v>23797</v>
      </c>
      <c r="E47" s="111" t="n">
        <v>36</v>
      </c>
      <c r="F47" s="24" t="n">
        <v>56</v>
      </c>
      <c r="G47" s="24" t="n">
        <v>52.25</v>
      </c>
      <c r="H47" s="24" t="n">
        <v>46.5099983215332</v>
      </c>
      <c r="I47" s="24" t="n">
        <v>55</v>
      </c>
      <c r="J47" s="24" t="n">
        <v>86.25</v>
      </c>
      <c r="K47" s="24" t="n">
        <v>148.5</v>
      </c>
      <c r="L47" s="24" t="n">
        <v>47</v>
      </c>
      <c r="M47" s="24" t="n">
        <v>45.25</v>
      </c>
      <c r="N47" s="24" t="n">
        <v>67.6466665267944</v>
      </c>
      <c r="O47" s="24" t="n">
        <v>53.0420834223429</v>
      </c>
      <c r="P47" s="62" t="n">
        <v>46.1291807370308</v>
      </c>
      <c r="Q47" s="24"/>
      <c r="R47" s="24"/>
    </row>
    <row r="48" customFormat="false" ht="12.75" hidden="false" customHeight="false" outlineLevel="0" collapsed="false">
      <c r="C48" s="13" t="n">
        <v>47</v>
      </c>
      <c r="D48" s="109" t="s">
        <v>23798</v>
      </c>
      <c r="E48" s="111" t="n">
        <v>40</v>
      </c>
      <c r="F48" s="24" t="n">
        <v>53</v>
      </c>
      <c r="G48" s="24" t="n">
        <v>50.4999961853027</v>
      </c>
      <c r="H48" s="24" t="n">
        <v>47.75</v>
      </c>
      <c r="I48" s="24" t="n">
        <v>52.5</v>
      </c>
      <c r="J48" s="24" t="n">
        <v>84.4999923706055</v>
      </c>
      <c r="K48" s="24" t="n">
        <v>146.5</v>
      </c>
      <c r="L48" s="24" t="n">
        <v>46.5000038146973</v>
      </c>
      <c r="M48" s="24" t="n">
        <v>43</v>
      </c>
      <c r="N48" s="24" t="n">
        <v>66.3958326975505</v>
      </c>
      <c r="O48" s="24" t="n">
        <v>53.7284466425578</v>
      </c>
      <c r="P48" s="62" t="n">
        <v>45.476456006368</v>
      </c>
      <c r="Q48" s="24"/>
      <c r="R48" s="24"/>
    </row>
    <row r="49" customFormat="false" ht="12.75" hidden="false" customHeight="false" outlineLevel="0" collapsed="false">
      <c r="C49" s="13" t="n">
        <v>48</v>
      </c>
      <c r="D49" s="109" t="s">
        <v>23799</v>
      </c>
      <c r="E49" s="111" t="n">
        <v>48.5038299560547</v>
      </c>
      <c r="F49" s="24" t="n">
        <v>63.8738403320313</v>
      </c>
      <c r="G49" s="24" t="n">
        <v>45.1969146728516</v>
      </c>
      <c r="H49" s="24" t="n">
        <v>40.7469177246094</v>
      </c>
      <c r="I49" s="24" t="n">
        <v>48.5999984741211</v>
      </c>
      <c r="J49" s="24" t="n">
        <v>77.7499923706055</v>
      </c>
      <c r="K49" s="24" t="n">
        <v>126</v>
      </c>
      <c r="L49" s="24" t="n">
        <v>37.2499961853027</v>
      </c>
      <c r="M49" s="24" t="n">
        <v>39.5164044698079</v>
      </c>
      <c r="N49" s="24" t="n">
        <v>61.0392252604167</v>
      </c>
      <c r="O49" s="24" t="n">
        <v>47.216404914856</v>
      </c>
      <c r="P49" s="62" t="n">
        <v>45.2830715179443</v>
      </c>
      <c r="Q49" s="24"/>
      <c r="R49" s="24"/>
    </row>
    <row r="50" customFormat="false" ht="12.75" hidden="false" customHeight="false" outlineLevel="0" collapsed="false">
      <c r="C50" s="13" t="n">
        <v>49</v>
      </c>
      <c r="D50" s="109" t="s">
        <v>23800</v>
      </c>
      <c r="E50" s="111" t="n">
        <v>50.8988342285156</v>
      </c>
      <c r="F50" s="24" t="n">
        <v>67.2738418579102</v>
      </c>
      <c r="G50" s="24" t="n">
        <v>47.9469146728516</v>
      </c>
      <c r="H50" s="24" t="n">
        <v>43.4969177246094</v>
      </c>
      <c r="I50" s="24" t="n">
        <v>58.0999984741211</v>
      </c>
      <c r="J50" s="24" t="n">
        <v>94.25</v>
      </c>
      <c r="K50" s="24" t="n">
        <v>143</v>
      </c>
      <c r="L50" s="24" t="n">
        <v>44.2499961853027</v>
      </c>
      <c r="M50" s="24" t="n">
        <v>42.3330726623535</v>
      </c>
      <c r="N50" s="24" t="n">
        <v>68.2679767608643</v>
      </c>
      <c r="O50" s="24" t="n">
        <v>51.2759876251221</v>
      </c>
      <c r="P50" s="62" t="n">
        <v>49.3426542282105</v>
      </c>
      <c r="Q50" s="24"/>
      <c r="R50" s="24"/>
    </row>
    <row r="51" customFormat="false" ht="12.75" hidden="false" customHeight="false" outlineLevel="0" collapsed="false">
      <c r="C51" s="13" t="n">
        <v>50</v>
      </c>
      <c r="D51" s="112" t="s">
        <v>23801</v>
      </c>
      <c r="E51" s="111" t="n">
        <v>35.25</v>
      </c>
      <c r="F51" s="24" t="n">
        <v>51</v>
      </c>
      <c r="G51" s="24" t="n">
        <v>49</v>
      </c>
      <c r="H51" s="24" t="n">
        <v>46.75</v>
      </c>
      <c r="I51" s="24" t="n">
        <v>48.5</v>
      </c>
      <c r="J51" s="24" t="n">
        <v>81.4999923706055</v>
      </c>
      <c r="K51" s="24" t="n">
        <v>139</v>
      </c>
      <c r="L51" s="24" t="n">
        <v>43.9999961853027</v>
      </c>
      <c r="M51" s="24" t="n">
        <v>42.773331044515</v>
      </c>
      <c r="N51" s="24" t="n">
        <v>63.5266651407878</v>
      </c>
      <c r="O51" s="24" t="n">
        <v>51.8682792409261</v>
      </c>
      <c r="P51" s="62" t="n">
        <v>44.5109044343997</v>
      </c>
      <c r="Q51" s="24"/>
      <c r="R51" s="24"/>
    </row>
    <row r="52" customFormat="false" ht="12.75" hidden="false" customHeight="false" outlineLevel="0" collapsed="false">
      <c r="C52" s="13" t="n">
        <v>51</v>
      </c>
      <c r="D52" s="109" t="s">
        <v>23802</v>
      </c>
      <c r="E52" s="111" t="n">
        <v>48</v>
      </c>
      <c r="F52" s="24" t="n">
        <v>63</v>
      </c>
      <c r="G52" s="24" t="n">
        <v>58.25</v>
      </c>
      <c r="H52" s="24" t="n">
        <v>52.9999961853027</v>
      </c>
      <c r="I52" s="24" t="n">
        <v>62.25</v>
      </c>
      <c r="J52" s="24" t="n">
        <v>90.25</v>
      </c>
      <c r="K52" s="24" t="n">
        <v>154.5</v>
      </c>
      <c r="L52" s="24" t="n">
        <v>54.25</v>
      </c>
      <c r="M52" s="24" t="n">
        <v>48.25</v>
      </c>
      <c r="N52" s="24" t="n">
        <v>73.5624996821086</v>
      </c>
      <c r="O52" s="24" t="n">
        <v>57.4166666666667</v>
      </c>
      <c r="P52" s="62" t="n">
        <v>47.5342448259011</v>
      </c>
      <c r="Q52" s="24"/>
      <c r="R52" s="24"/>
    </row>
    <row r="53" customFormat="false" ht="12.75" hidden="false" customHeight="false" outlineLevel="0" collapsed="false">
      <c r="C53" s="13" t="n">
        <v>52</v>
      </c>
      <c r="D53" s="104" t="s">
        <v>23803</v>
      </c>
      <c r="E53" s="113" t="n">
        <v>63.4999923706055</v>
      </c>
      <c r="F53" s="65" t="n">
        <v>67.4999923706055</v>
      </c>
      <c r="G53" s="65" t="n">
        <v>67</v>
      </c>
      <c r="H53" s="65" t="n">
        <v>56.9999885559082</v>
      </c>
      <c r="I53" s="65" t="n">
        <v>68.5</v>
      </c>
      <c r="J53" s="65" t="n">
        <v>72</v>
      </c>
      <c r="K53" s="65" t="n">
        <v>86</v>
      </c>
      <c r="L53" s="65" t="n">
        <v>60.5000038146973</v>
      </c>
      <c r="M53" s="65" t="n">
        <v>53.1333312988281</v>
      </c>
      <c r="N53" s="65" t="n">
        <v>65.6166642506917</v>
      </c>
      <c r="O53" s="65" t="n">
        <v>51.4008335749308</v>
      </c>
      <c r="P53" s="66" t="n">
        <v>47.492179728777</v>
      </c>
    </row>
    <row r="54" customFormat="false" ht="12.75" hidden="false" customHeight="false" outlineLevel="0" collapsed="false">
      <c r="A54" s="13" t="n">
        <f aca="false">A41+1</f>
        <v>5</v>
      </c>
      <c r="B54" s="104" t="n">
        <v>36908</v>
      </c>
      <c r="C54" s="13" t="n">
        <v>53</v>
      </c>
      <c r="D54" s="109" t="s">
        <v>23791</v>
      </c>
      <c r="E54" s="110" t="n">
        <v>60.6</v>
      </c>
      <c r="F54" s="59" t="n">
        <v>64.5</v>
      </c>
      <c r="G54" s="59" t="n">
        <v>58</v>
      </c>
      <c r="H54" s="59" t="n">
        <v>59.5</v>
      </c>
      <c r="I54" s="59" t="n">
        <v>63</v>
      </c>
      <c r="J54" s="59" t="n">
        <v>79.5</v>
      </c>
      <c r="K54" s="59" t="n">
        <v>108.5</v>
      </c>
      <c r="L54" s="59" t="n">
        <v>60</v>
      </c>
      <c r="M54" s="59" t="n">
        <v>55</v>
      </c>
      <c r="N54" s="59" t="n">
        <v>68.925</v>
      </c>
      <c r="O54" s="59" t="n">
        <v>62.0833333333333</v>
      </c>
      <c r="P54" s="60" t="n">
        <v>56.023717948718</v>
      </c>
      <c r="Q54" s="24"/>
      <c r="R54" s="24"/>
    </row>
    <row r="55" customFormat="false" ht="12.75" hidden="false" customHeight="false" outlineLevel="0" collapsed="false">
      <c r="C55" s="13" t="n">
        <v>54</v>
      </c>
      <c r="D55" s="109" t="s">
        <v>23792</v>
      </c>
      <c r="E55" s="111" t="n">
        <v>37.85</v>
      </c>
      <c r="F55" s="24" t="n">
        <v>48.5</v>
      </c>
      <c r="G55" s="24" t="n">
        <v>47.5</v>
      </c>
      <c r="H55" s="24" t="n">
        <v>46</v>
      </c>
      <c r="I55" s="24" t="n">
        <v>47.5</v>
      </c>
      <c r="J55" s="24" t="n">
        <v>76</v>
      </c>
      <c r="K55" s="24" t="n">
        <v>125.5</v>
      </c>
      <c r="L55" s="24" t="n">
        <v>41.75</v>
      </c>
      <c r="M55" s="24" t="n">
        <v>40.5</v>
      </c>
      <c r="N55" s="24" t="n">
        <v>59.8</v>
      </c>
      <c r="O55" s="24" t="n">
        <v>49.3958333333333</v>
      </c>
      <c r="P55" s="62" t="n">
        <v>43.2578205128205</v>
      </c>
      <c r="Q55" s="24"/>
      <c r="R55" s="24"/>
    </row>
    <row r="56" customFormat="false" ht="12.75" hidden="false" customHeight="false" outlineLevel="0" collapsed="false">
      <c r="C56" s="13" t="n">
        <v>55</v>
      </c>
      <c r="D56" s="109" t="s">
        <v>23793</v>
      </c>
      <c r="E56" s="111" t="n">
        <v>76.5</v>
      </c>
      <c r="F56" s="24" t="n">
        <v>78.5</v>
      </c>
      <c r="G56" s="24" t="n">
        <v>70.5</v>
      </c>
      <c r="H56" s="24" t="n">
        <v>62</v>
      </c>
      <c r="I56" s="24" t="n">
        <v>63</v>
      </c>
      <c r="J56" s="24" t="n">
        <v>77.5</v>
      </c>
      <c r="K56" s="24" t="n">
        <v>104</v>
      </c>
      <c r="L56" s="24" t="n">
        <v>59</v>
      </c>
      <c r="M56" s="24" t="n">
        <v>57</v>
      </c>
      <c r="N56" s="24" t="n">
        <v>72.1666666666667</v>
      </c>
      <c r="O56" s="24" t="n">
        <v>62.4145833333333</v>
      </c>
      <c r="P56" s="62" t="n">
        <v>51.4838141025641</v>
      </c>
      <c r="Q56" s="24"/>
      <c r="R56" s="24"/>
    </row>
    <row r="57" customFormat="false" ht="12.75" hidden="false" customHeight="false" outlineLevel="0" collapsed="false">
      <c r="C57" s="13" t="n">
        <v>56</v>
      </c>
      <c r="D57" s="109" t="s">
        <v>23794</v>
      </c>
      <c r="E57" s="111" t="n">
        <v>49.81</v>
      </c>
      <c r="F57" s="24" t="n">
        <v>49</v>
      </c>
      <c r="G57" s="24" t="n">
        <v>46</v>
      </c>
      <c r="H57" s="24" t="n">
        <v>46</v>
      </c>
      <c r="I57" s="24" t="n">
        <v>48.5</v>
      </c>
      <c r="J57" s="24" t="n">
        <v>57</v>
      </c>
      <c r="K57" s="24" t="n">
        <v>73</v>
      </c>
      <c r="L57" s="24" t="n">
        <v>41.5</v>
      </c>
      <c r="M57" s="24" t="n">
        <v>42.25</v>
      </c>
      <c r="N57" s="24" t="n">
        <v>50.88</v>
      </c>
      <c r="O57" s="24" t="n">
        <v>45.5</v>
      </c>
      <c r="P57" s="62" t="n">
        <v>41.824358974359</v>
      </c>
      <c r="Q57" s="24"/>
      <c r="R57" s="24"/>
    </row>
    <row r="58" customFormat="false" ht="12.75" hidden="false" customHeight="false" outlineLevel="0" collapsed="false">
      <c r="C58" s="13" t="n">
        <v>57</v>
      </c>
      <c r="D58" s="109" t="s">
        <v>23795</v>
      </c>
      <c r="E58" s="111" t="n">
        <v>37.85</v>
      </c>
      <c r="F58" s="24" t="n">
        <v>48.5</v>
      </c>
      <c r="G58" s="24" t="n">
        <v>47.5</v>
      </c>
      <c r="H58" s="24" t="n">
        <v>46</v>
      </c>
      <c r="I58" s="24" t="n">
        <v>48</v>
      </c>
      <c r="J58" s="24" t="n">
        <v>78</v>
      </c>
      <c r="K58" s="24" t="n">
        <v>127</v>
      </c>
      <c r="L58" s="24" t="n">
        <v>42</v>
      </c>
      <c r="M58" s="24" t="n">
        <v>40.5</v>
      </c>
      <c r="N58" s="24" t="n">
        <v>60.2791666666667</v>
      </c>
      <c r="O58" s="24" t="n">
        <v>49.875</v>
      </c>
      <c r="P58" s="62" t="n">
        <v>43.5119871794872</v>
      </c>
      <c r="Q58" s="24"/>
      <c r="R58" s="24"/>
    </row>
    <row r="59" customFormat="false" ht="12.75" hidden="false" customHeight="false" outlineLevel="0" collapsed="false">
      <c r="C59" s="13" t="n">
        <v>58</v>
      </c>
      <c r="D59" s="109" t="s">
        <v>23796</v>
      </c>
      <c r="E59" s="111" t="n">
        <v>62.72</v>
      </c>
      <c r="F59" s="24" t="n">
        <v>68.5</v>
      </c>
      <c r="G59" s="24" t="n">
        <v>67</v>
      </c>
      <c r="H59" s="24" t="n">
        <v>63</v>
      </c>
      <c r="I59" s="24" t="n">
        <v>67.5</v>
      </c>
      <c r="J59" s="24" t="n">
        <v>89</v>
      </c>
      <c r="K59" s="24" t="n">
        <v>133.5</v>
      </c>
      <c r="L59" s="24" t="n">
        <v>67</v>
      </c>
      <c r="M59" s="24" t="n">
        <v>62.5</v>
      </c>
      <c r="N59" s="24" t="n">
        <v>78.2683333333333</v>
      </c>
      <c r="O59" s="24" t="n">
        <v>70.0416666666667</v>
      </c>
      <c r="P59" s="62" t="n">
        <v>63.0046858974359</v>
      </c>
      <c r="Q59" s="24"/>
      <c r="R59" s="24"/>
    </row>
    <row r="60" customFormat="false" ht="12.75" hidden="false" customHeight="false" outlineLevel="0" collapsed="false">
      <c r="C60" s="13" t="n">
        <v>59</v>
      </c>
      <c r="D60" s="109" t="s">
        <v>23797</v>
      </c>
      <c r="E60" s="111" t="n">
        <v>39</v>
      </c>
      <c r="F60" s="24" t="n">
        <v>50</v>
      </c>
      <c r="G60" s="24" t="n">
        <v>48.25</v>
      </c>
      <c r="H60" s="24" t="n">
        <v>43.5099983215332</v>
      </c>
      <c r="I60" s="24" t="n">
        <v>53</v>
      </c>
      <c r="J60" s="24" t="n">
        <v>85.25</v>
      </c>
      <c r="K60" s="24" t="n">
        <v>147</v>
      </c>
      <c r="L60" s="24" t="n">
        <v>46</v>
      </c>
      <c r="M60" s="24" t="n">
        <v>44.75</v>
      </c>
      <c r="N60" s="24" t="n">
        <v>66.1049998601278</v>
      </c>
      <c r="O60" s="24" t="n">
        <v>52.0004167556763</v>
      </c>
      <c r="P60" s="62" t="n">
        <v>45.7573858652359</v>
      </c>
      <c r="Q60" s="24"/>
      <c r="R60" s="24"/>
    </row>
    <row r="61" customFormat="false" ht="12.75" hidden="false" customHeight="false" outlineLevel="0" collapsed="false">
      <c r="C61" s="13" t="n">
        <v>60</v>
      </c>
      <c r="D61" s="109" t="s">
        <v>23798</v>
      </c>
      <c r="E61" s="111" t="n">
        <v>40.75</v>
      </c>
      <c r="F61" s="24" t="n">
        <v>49</v>
      </c>
      <c r="G61" s="24" t="n">
        <v>46.4999961853027</v>
      </c>
      <c r="H61" s="24" t="n">
        <v>45.5</v>
      </c>
      <c r="I61" s="24" t="n">
        <v>50</v>
      </c>
      <c r="J61" s="24" t="n">
        <v>80.4999923706055</v>
      </c>
      <c r="K61" s="24" t="n">
        <v>143.5</v>
      </c>
      <c r="L61" s="24" t="n">
        <v>45.0000038146973</v>
      </c>
      <c r="M61" s="24" t="n">
        <v>41.5</v>
      </c>
      <c r="N61" s="24" t="n">
        <v>64.0624993642171</v>
      </c>
      <c r="O61" s="24" t="n">
        <v>51.9784466425578</v>
      </c>
      <c r="P61" s="62" t="n">
        <v>45.226456006368</v>
      </c>
      <c r="Q61" s="24"/>
      <c r="R61" s="24"/>
    </row>
    <row r="62" customFormat="false" ht="12.75" hidden="false" customHeight="false" outlineLevel="0" collapsed="false">
      <c r="C62" s="13" t="n">
        <v>61</v>
      </c>
      <c r="D62" s="109" t="s">
        <v>23799</v>
      </c>
      <c r="E62" s="111" t="n">
        <v>48.5038299560547</v>
      </c>
      <c r="F62" s="24" t="n">
        <v>63.8738403320313</v>
      </c>
      <c r="G62" s="24" t="n">
        <v>39.1969146728516</v>
      </c>
      <c r="H62" s="24" t="n">
        <v>37.9969177246094</v>
      </c>
      <c r="I62" s="24" t="n">
        <v>48.5999984741211</v>
      </c>
      <c r="J62" s="24" t="n">
        <v>77.7499923706055</v>
      </c>
      <c r="K62" s="24" t="n">
        <v>126</v>
      </c>
      <c r="L62" s="24" t="n">
        <v>37.2499961853027</v>
      </c>
      <c r="M62" s="24" t="n">
        <v>39.5164044698079</v>
      </c>
      <c r="N62" s="24" t="n">
        <v>60.31005859375</v>
      </c>
      <c r="O62" s="24" t="n">
        <v>47.216404914856</v>
      </c>
      <c r="P62" s="62" t="n">
        <v>45.2830715179443</v>
      </c>
      <c r="Q62" s="24"/>
      <c r="R62" s="24"/>
    </row>
    <row r="63" customFormat="false" ht="12.75" hidden="false" customHeight="false" outlineLevel="0" collapsed="false">
      <c r="C63" s="13" t="n">
        <v>62</v>
      </c>
      <c r="D63" s="109" t="s">
        <v>23800</v>
      </c>
      <c r="E63" s="111" t="n">
        <v>50.8988342285156</v>
      </c>
      <c r="F63" s="24" t="n">
        <v>67.2738418579102</v>
      </c>
      <c r="G63" s="24" t="n">
        <v>41.9469146728516</v>
      </c>
      <c r="H63" s="24" t="n">
        <v>40.7469177246094</v>
      </c>
      <c r="I63" s="24" t="n">
        <v>58.0999984741211</v>
      </c>
      <c r="J63" s="24" t="n">
        <v>94.25</v>
      </c>
      <c r="K63" s="24" t="n">
        <v>143</v>
      </c>
      <c r="L63" s="24" t="n">
        <v>44.2499961853027</v>
      </c>
      <c r="M63" s="24" t="n">
        <v>42.3330726623535</v>
      </c>
      <c r="N63" s="24" t="n">
        <v>67.5388100941976</v>
      </c>
      <c r="O63" s="24" t="n">
        <v>51.2759876251221</v>
      </c>
      <c r="P63" s="62" t="n">
        <v>49.3426542282105</v>
      </c>
      <c r="Q63" s="24"/>
      <c r="R63" s="24"/>
    </row>
    <row r="64" customFormat="false" ht="12.75" hidden="false" customHeight="false" outlineLevel="0" collapsed="false">
      <c r="C64" s="13" t="n">
        <v>63</v>
      </c>
      <c r="D64" s="112" t="s">
        <v>23801</v>
      </c>
      <c r="E64" s="111" t="n">
        <v>39</v>
      </c>
      <c r="F64" s="24" t="n">
        <v>46.25</v>
      </c>
      <c r="G64" s="24" t="n">
        <v>45</v>
      </c>
      <c r="H64" s="24" t="n">
        <v>44</v>
      </c>
      <c r="I64" s="24" t="n">
        <v>46</v>
      </c>
      <c r="J64" s="24" t="n">
        <v>77.4999923706055</v>
      </c>
      <c r="K64" s="24" t="n">
        <v>137</v>
      </c>
      <c r="L64" s="24" t="n">
        <v>42.4999961853027</v>
      </c>
      <c r="M64" s="24" t="n">
        <v>41.2733319600423</v>
      </c>
      <c r="N64" s="24" t="n">
        <v>61.5058320363363</v>
      </c>
      <c r="O64" s="24" t="n">
        <v>50.1182791392008</v>
      </c>
      <c r="P64" s="62" t="n">
        <v>44.2689172549126</v>
      </c>
      <c r="Q64" s="24"/>
      <c r="R64" s="24"/>
    </row>
    <row r="65" customFormat="false" ht="12.75" hidden="false" customHeight="false" outlineLevel="0" collapsed="false">
      <c r="C65" s="13" t="n">
        <v>64</v>
      </c>
      <c r="D65" s="109" t="s">
        <v>23802</v>
      </c>
      <c r="E65" s="111" t="n">
        <v>53</v>
      </c>
      <c r="F65" s="24" t="n">
        <v>55.5</v>
      </c>
      <c r="G65" s="24" t="n">
        <v>55</v>
      </c>
      <c r="H65" s="24" t="n">
        <v>50.9999961853027</v>
      </c>
      <c r="I65" s="24" t="n">
        <v>60.75</v>
      </c>
      <c r="J65" s="24" t="n">
        <v>86</v>
      </c>
      <c r="K65" s="24" t="n">
        <v>151.5</v>
      </c>
      <c r="L65" s="24" t="n">
        <v>52.25</v>
      </c>
      <c r="M65" s="24" t="n">
        <v>47.75</v>
      </c>
      <c r="N65" s="24" t="n">
        <v>71.6458330154419</v>
      </c>
      <c r="O65" s="24" t="n">
        <v>56.2916666666667</v>
      </c>
      <c r="P65" s="62" t="n">
        <v>47.1496294412858</v>
      </c>
      <c r="Q65" s="24"/>
      <c r="R65" s="24"/>
    </row>
    <row r="66" customFormat="false" ht="12.75" hidden="false" customHeight="false" outlineLevel="0" collapsed="false">
      <c r="C66" s="13" t="n">
        <v>65</v>
      </c>
      <c r="D66" s="104" t="s">
        <v>23803</v>
      </c>
      <c r="E66" s="113" t="n">
        <v>66.4999923706055</v>
      </c>
      <c r="F66" s="65" t="n">
        <v>58.4999923706055</v>
      </c>
      <c r="G66" s="65" t="n">
        <v>59</v>
      </c>
      <c r="H66" s="65" t="n">
        <v>52.4999885559082</v>
      </c>
      <c r="I66" s="65" t="n">
        <v>65.5</v>
      </c>
      <c r="J66" s="65" t="n">
        <v>68.5</v>
      </c>
      <c r="K66" s="65" t="n">
        <v>82.5</v>
      </c>
      <c r="L66" s="65" t="n">
        <v>57.0000038146973</v>
      </c>
      <c r="M66" s="65" t="n">
        <v>50.1333312988281</v>
      </c>
      <c r="N66" s="65" t="n">
        <v>61.9083309173584</v>
      </c>
      <c r="O66" s="65" t="n">
        <v>48.3175001144409</v>
      </c>
      <c r="P66" s="66" t="n">
        <v>43.4918590887999</v>
      </c>
    </row>
    <row r="67" customFormat="false" ht="12.75" hidden="false" customHeight="false" outlineLevel="0" collapsed="false">
      <c r="A67" s="13" t="n">
        <f aca="false">A54+1</f>
        <v>6</v>
      </c>
      <c r="B67" s="104" t="n">
        <v>36909</v>
      </c>
      <c r="C67" s="13" t="n">
        <v>66</v>
      </c>
      <c r="D67" s="109" t="s">
        <v>23791</v>
      </c>
      <c r="E67" s="110" t="n">
        <v>53.87</v>
      </c>
      <c r="F67" s="59" t="n">
        <v>63.5</v>
      </c>
      <c r="G67" s="59" t="n">
        <v>58</v>
      </c>
      <c r="H67" s="59" t="n">
        <v>59.5</v>
      </c>
      <c r="I67" s="59" t="n">
        <v>63</v>
      </c>
      <c r="J67" s="59" t="n">
        <v>79.5</v>
      </c>
      <c r="K67" s="59" t="n">
        <v>109.5</v>
      </c>
      <c r="L67" s="59" t="n">
        <v>60</v>
      </c>
      <c r="M67" s="59" t="n">
        <v>54.75</v>
      </c>
      <c r="N67" s="59" t="n">
        <v>68.385</v>
      </c>
      <c r="O67" s="59" t="n">
        <v>61.8125</v>
      </c>
      <c r="P67" s="60" t="n">
        <v>55.7528846153846</v>
      </c>
    </row>
    <row r="68" customFormat="false" ht="12.75" hidden="false" customHeight="false" outlineLevel="0" collapsed="false">
      <c r="C68" s="13" t="n">
        <v>67</v>
      </c>
      <c r="D68" s="109" t="s">
        <v>23792</v>
      </c>
      <c r="E68" s="111" t="n">
        <v>39.25</v>
      </c>
      <c r="F68" s="24" t="n">
        <v>49.25</v>
      </c>
      <c r="G68" s="24" t="n">
        <v>48</v>
      </c>
      <c r="H68" s="24" t="n">
        <v>47</v>
      </c>
      <c r="I68" s="24" t="n">
        <v>47.75</v>
      </c>
      <c r="J68" s="24" t="n">
        <v>76.5</v>
      </c>
      <c r="K68" s="24" t="n">
        <v>123.5</v>
      </c>
      <c r="L68" s="24" t="n">
        <v>43.25</v>
      </c>
      <c r="M68" s="24" t="n">
        <v>41</v>
      </c>
      <c r="N68" s="24" t="n">
        <v>60.0833333333333</v>
      </c>
      <c r="O68" s="24" t="n">
        <v>49.375</v>
      </c>
      <c r="P68" s="62" t="n">
        <v>43.1953205128205</v>
      </c>
    </row>
    <row r="69" customFormat="false" ht="12.75" hidden="false" customHeight="false" outlineLevel="0" collapsed="false">
      <c r="C69" s="13" t="n">
        <v>68</v>
      </c>
      <c r="D69" s="109" t="s">
        <v>23793</v>
      </c>
      <c r="E69" s="111" t="n">
        <v>74</v>
      </c>
      <c r="F69" s="24" t="n">
        <v>78.5</v>
      </c>
      <c r="G69" s="24" t="n">
        <v>70.5</v>
      </c>
      <c r="H69" s="24" t="n">
        <v>62</v>
      </c>
      <c r="I69" s="24" t="n">
        <v>62.75</v>
      </c>
      <c r="J69" s="24" t="n">
        <v>75.5</v>
      </c>
      <c r="K69" s="24" t="n">
        <v>102</v>
      </c>
      <c r="L69" s="24" t="n">
        <v>59</v>
      </c>
      <c r="M69" s="24" t="n">
        <v>57.25</v>
      </c>
      <c r="N69" s="24" t="n">
        <v>71.5</v>
      </c>
      <c r="O69" s="24" t="n">
        <v>61.9583333333333</v>
      </c>
      <c r="P69" s="62" t="n">
        <v>51.0275641025641</v>
      </c>
    </row>
    <row r="70" customFormat="false" ht="12.75" hidden="false" customHeight="false" outlineLevel="0" collapsed="false">
      <c r="C70" s="13" t="n">
        <v>69</v>
      </c>
      <c r="D70" s="109" t="s">
        <v>23794</v>
      </c>
      <c r="E70" s="111" t="n">
        <v>45.14</v>
      </c>
      <c r="F70" s="24" t="n">
        <v>51</v>
      </c>
      <c r="G70" s="24" t="n">
        <v>46.75</v>
      </c>
      <c r="H70" s="24" t="n">
        <v>44</v>
      </c>
      <c r="I70" s="24" t="n">
        <v>46</v>
      </c>
      <c r="J70" s="24" t="n">
        <v>57</v>
      </c>
      <c r="K70" s="24" t="n">
        <v>73.5</v>
      </c>
      <c r="L70" s="24" t="n">
        <v>43</v>
      </c>
      <c r="M70" s="24" t="n">
        <v>42</v>
      </c>
      <c r="N70" s="24" t="n">
        <v>50.4908333333333</v>
      </c>
      <c r="O70" s="24" t="n">
        <v>45.5</v>
      </c>
      <c r="P70" s="62" t="n">
        <v>41.824358974359</v>
      </c>
    </row>
    <row r="71" customFormat="false" ht="12.75" hidden="false" customHeight="false" outlineLevel="0" collapsed="false">
      <c r="C71" s="13" t="n">
        <v>70</v>
      </c>
      <c r="D71" s="109" t="s">
        <v>23795</v>
      </c>
      <c r="E71" s="111" t="n">
        <v>39.25</v>
      </c>
      <c r="F71" s="24" t="n">
        <v>49.25</v>
      </c>
      <c r="G71" s="24" t="n">
        <v>48</v>
      </c>
      <c r="H71" s="24" t="n">
        <v>47</v>
      </c>
      <c r="I71" s="24" t="n">
        <v>48.25</v>
      </c>
      <c r="J71" s="24" t="n">
        <v>78.5</v>
      </c>
      <c r="K71" s="24" t="n">
        <v>125</v>
      </c>
      <c r="L71" s="24" t="n">
        <v>43.5</v>
      </c>
      <c r="M71" s="24" t="n">
        <v>41</v>
      </c>
      <c r="N71" s="24" t="n">
        <v>60.5625</v>
      </c>
      <c r="O71" s="24" t="n">
        <v>49.8541666666667</v>
      </c>
      <c r="P71" s="62" t="n">
        <v>43.4494871794872</v>
      </c>
    </row>
    <row r="72" customFormat="false" ht="12.75" hidden="false" customHeight="false" outlineLevel="0" collapsed="false">
      <c r="C72" s="13" t="n">
        <v>71</v>
      </c>
      <c r="D72" s="109" t="s">
        <v>23796</v>
      </c>
      <c r="E72" s="111" t="n">
        <v>59.82</v>
      </c>
      <c r="F72" s="24" t="n">
        <v>68</v>
      </c>
      <c r="G72" s="24" t="n">
        <v>64</v>
      </c>
      <c r="H72" s="24" t="n">
        <v>63</v>
      </c>
      <c r="I72" s="24" t="n">
        <v>67.5</v>
      </c>
      <c r="J72" s="24" t="n">
        <v>89</v>
      </c>
      <c r="K72" s="24" t="n">
        <v>132.5</v>
      </c>
      <c r="L72" s="24" t="n">
        <v>67</v>
      </c>
      <c r="M72" s="24" t="n">
        <v>62</v>
      </c>
      <c r="N72" s="24" t="n">
        <v>77.4433333333333</v>
      </c>
      <c r="O72" s="24" t="n">
        <v>69.2916666666667</v>
      </c>
      <c r="P72" s="62" t="n">
        <v>62.4213525641026</v>
      </c>
    </row>
    <row r="73" customFormat="false" ht="12.75" hidden="false" customHeight="false" outlineLevel="0" collapsed="false">
      <c r="C73" s="13" t="n">
        <v>72</v>
      </c>
      <c r="D73" s="109" t="s">
        <v>23797</v>
      </c>
      <c r="E73" s="111" t="n">
        <v>42</v>
      </c>
      <c r="F73" s="24" t="n">
        <v>51.5</v>
      </c>
      <c r="G73" s="24" t="n">
        <v>50.75</v>
      </c>
      <c r="H73" s="24" t="n">
        <v>47.5099983215332</v>
      </c>
      <c r="I73" s="24" t="n">
        <v>53</v>
      </c>
      <c r="J73" s="24" t="n">
        <v>86.25</v>
      </c>
      <c r="K73" s="24" t="n">
        <v>147.5</v>
      </c>
      <c r="L73" s="24" t="n">
        <v>46</v>
      </c>
      <c r="M73" s="24" t="n">
        <v>45</v>
      </c>
      <c r="N73" s="24" t="n">
        <v>67.2508331934611</v>
      </c>
      <c r="O73" s="24" t="n">
        <v>52.1879167556763</v>
      </c>
      <c r="P73" s="62" t="n">
        <v>45.9977704806206</v>
      </c>
    </row>
    <row r="74" customFormat="false" ht="12.75" hidden="false" customHeight="false" outlineLevel="0" collapsed="false">
      <c r="C74" s="13" t="n">
        <v>73</v>
      </c>
      <c r="D74" s="109" t="s">
        <v>23798</v>
      </c>
      <c r="E74" s="111" t="n">
        <v>44</v>
      </c>
      <c r="F74" s="24" t="n">
        <v>49.5</v>
      </c>
      <c r="G74" s="24" t="n">
        <v>47.7499961853027</v>
      </c>
      <c r="H74" s="24" t="n">
        <v>46</v>
      </c>
      <c r="I74" s="24" t="n">
        <v>51.5</v>
      </c>
      <c r="J74" s="24" t="n">
        <v>83.4999923706055</v>
      </c>
      <c r="K74" s="24" t="n">
        <v>144.5</v>
      </c>
      <c r="L74" s="24" t="n">
        <v>46.2500038146973</v>
      </c>
      <c r="M74" s="24" t="n">
        <v>42.25</v>
      </c>
      <c r="N74" s="24" t="n">
        <v>65.3541660308838</v>
      </c>
      <c r="O74" s="24" t="n">
        <v>52.7492799758911</v>
      </c>
      <c r="P74" s="62" t="n">
        <v>45.476456006368</v>
      </c>
    </row>
    <row r="75" customFormat="false" ht="12.75" hidden="false" customHeight="false" outlineLevel="0" collapsed="false">
      <c r="C75" s="13" t="n">
        <v>74</v>
      </c>
      <c r="D75" s="109" t="s">
        <v>23799</v>
      </c>
      <c r="E75" s="111" t="n">
        <v>40.5038299560547</v>
      </c>
      <c r="F75" s="24" t="n">
        <v>53.8738403320313</v>
      </c>
      <c r="G75" s="24" t="n">
        <v>40.4469146728516</v>
      </c>
      <c r="H75" s="24" t="n">
        <v>38.4969177246094</v>
      </c>
      <c r="I75" s="24" t="n">
        <v>50.0999984741211</v>
      </c>
      <c r="J75" s="24" t="n">
        <v>80.7499923706055</v>
      </c>
      <c r="K75" s="24" t="n">
        <v>127</v>
      </c>
      <c r="L75" s="24" t="n">
        <v>38.4999961853027</v>
      </c>
      <c r="M75" s="24" t="n">
        <v>39.7664044698079</v>
      </c>
      <c r="N75" s="24" t="n">
        <v>59.6642252604167</v>
      </c>
      <c r="O75" s="24" t="n">
        <v>47.216404914856</v>
      </c>
      <c r="P75" s="62" t="n">
        <v>45.2830715179443</v>
      </c>
    </row>
    <row r="76" customFormat="false" ht="12.75" hidden="false" customHeight="false" outlineLevel="0" collapsed="false">
      <c r="C76" s="13" t="n">
        <v>75</v>
      </c>
      <c r="D76" s="109" t="s">
        <v>23800</v>
      </c>
      <c r="E76" s="111" t="n">
        <v>42.8988342285156</v>
      </c>
      <c r="F76" s="24" t="n">
        <v>57.2738418579102</v>
      </c>
      <c r="G76" s="24" t="n">
        <v>48.1969146728516</v>
      </c>
      <c r="H76" s="24" t="n">
        <v>41.2469177246094</v>
      </c>
      <c r="I76" s="24" t="n">
        <v>59.5999984741211</v>
      </c>
      <c r="J76" s="24" t="n">
        <v>97.25</v>
      </c>
      <c r="K76" s="24" t="n">
        <v>144</v>
      </c>
      <c r="L76" s="24" t="n">
        <v>45.4999961853027</v>
      </c>
      <c r="M76" s="24" t="n">
        <v>42.5830726623535</v>
      </c>
      <c r="N76" s="24" t="n">
        <v>67.3096434275309</v>
      </c>
      <c r="O76" s="24" t="n">
        <v>51.2759876251221</v>
      </c>
      <c r="P76" s="62" t="n">
        <v>49.3426542282105</v>
      </c>
    </row>
    <row r="77" customFormat="false" ht="12.75" hidden="false" customHeight="false" outlineLevel="0" collapsed="false">
      <c r="C77" s="13" t="n">
        <v>76</v>
      </c>
      <c r="D77" s="112" t="s">
        <v>23801</v>
      </c>
      <c r="E77" s="111" t="n">
        <v>42</v>
      </c>
      <c r="F77" s="24" t="n">
        <v>47.5</v>
      </c>
      <c r="G77" s="24" t="n">
        <v>46.25</v>
      </c>
      <c r="H77" s="24" t="n">
        <v>44.5</v>
      </c>
      <c r="I77" s="24" t="n">
        <v>47.5</v>
      </c>
      <c r="J77" s="24" t="n">
        <v>80.4999923706055</v>
      </c>
      <c r="K77" s="24" t="n">
        <v>137.5</v>
      </c>
      <c r="L77" s="24" t="n">
        <v>43.7499961853027</v>
      </c>
      <c r="M77" s="24" t="n">
        <v>42.0233319600423</v>
      </c>
      <c r="N77" s="24" t="n">
        <v>62.7558320363363</v>
      </c>
      <c r="O77" s="24" t="n">
        <v>50.8891124725342</v>
      </c>
      <c r="P77" s="62" t="n">
        <v>44.5269300754254</v>
      </c>
    </row>
    <row r="78" customFormat="false" ht="12.75" hidden="false" customHeight="false" outlineLevel="0" collapsed="false">
      <c r="C78" s="13" t="n">
        <v>77</v>
      </c>
      <c r="D78" s="109" t="s">
        <v>23802</v>
      </c>
      <c r="E78" s="111" t="n">
        <v>50</v>
      </c>
      <c r="F78" s="24" t="n">
        <v>56.5</v>
      </c>
      <c r="G78" s="24" t="n">
        <v>54.5</v>
      </c>
      <c r="H78" s="24" t="n">
        <v>51.7499961853027</v>
      </c>
      <c r="I78" s="24" t="n">
        <v>60.75</v>
      </c>
      <c r="J78" s="24" t="n">
        <v>89</v>
      </c>
      <c r="K78" s="24" t="n">
        <v>152.5</v>
      </c>
      <c r="L78" s="24" t="n">
        <v>52.75</v>
      </c>
      <c r="M78" s="24" t="n">
        <v>47.75</v>
      </c>
      <c r="N78" s="24" t="n">
        <v>71.9583330154419</v>
      </c>
      <c r="O78" s="24" t="n">
        <v>56.0833333333333</v>
      </c>
      <c r="P78" s="62" t="n">
        <v>47.3291166207729</v>
      </c>
    </row>
    <row r="79" customFormat="false" ht="12.75" hidden="false" customHeight="false" outlineLevel="0" collapsed="false">
      <c r="C79" s="13" t="n">
        <v>78</v>
      </c>
      <c r="D79" s="104" t="s">
        <v>23803</v>
      </c>
      <c r="E79" s="113" t="n">
        <v>65.4999923706055</v>
      </c>
      <c r="F79" s="65" t="n">
        <v>59.9999923706055</v>
      </c>
      <c r="G79" s="65" t="n">
        <v>60.25</v>
      </c>
      <c r="H79" s="65" t="n">
        <v>54.2499885559082</v>
      </c>
      <c r="I79" s="65" t="n">
        <v>66</v>
      </c>
      <c r="J79" s="65" t="n">
        <v>68.25</v>
      </c>
      <c r="K79" s="65" t="n">
        <v>83</v>
      </c>
      <c r="L79" s="65" t="n">
        <v>57.2500038146973</v>
      </c>
      <c r="M79" s="65" t="n">
        <v>50.3833312988281</v>
      </c>
      <c r="N79" s="65" t="n">
        <v>62.3874975840251</v>
      </c>
      <c r="O79" s="65" t="n">
        <v>48.8800001144409</v>
      </c>
      <c r="P79" s="66" t="n">
        <v>44.0543590887999</v>
      </c>
    </row>
    <row r="80" customFormat="false" ht="12.75" hidden="false" customHeight="false" outlineLevel="0" collapsed="false">
      <c r="A80" s="13" t="n">
        <f aca="false">A67+1</f>
        <v>7</v>
      </c>
      <c r="B80" s="104" t="n">
        <v>36910</v>
      </c>
      <c r="C80" s="13" t="n">
        <v>79</v>
      </c>
      <c r="D80" s="109" t="s">
        <v>23791</v>
      </c>
      <c r="E80" s="110" t="n">
        <v>48.76</v>
      </c>
      <c r="F80" s="59" t="n">
        <v>64</v>
      </c>
      <c r="G80" s="59" t="n">
        <v>59.625</v>
      </c>
      <c r="H80" s="59" t="n">
        <v>59.5</v>
      </c>
      <c r="I80" s="59" t="n">
        <v>63</v>
      </c>
      <c r="J80" s="59" t="n">
        <v>79.5</v>
      </c>
      <c r="K80" s="59" t="n">
        <v>110</v>
      </c>
      <c r="L80" s="59" t="n">
        <v>60</v>
      </c>
      <c r="M80" s="59" t="n">
        <v>54.75</v>
      </c>
      <c r="N80" s="59" t="n">
        <v>68.2195833333333</v>
      </c>
      <c r="O80" s="59" t="n">
        <v>61.0625</v>
      </c>
      <c r="P80" s="60" t="n">
        <v>55.0028846153846</v>
      </c>
    </row>
    <row r="81" customFormat="false" ht="12.75" hidden="false" customHeight="false" outlineLevel="0" collapsed="false">
      <c r="C81" s="13" t="n">
        <v>80</v>
      </c>
      <c r="D81" s="109" t="s">
        <v>23792</v>
      </c>
      <c r="E81" s="111" t="n">
        <v>35</v>
      </c>
      <c r="F81" s="24" t="n">
        <v>51.25</v>
      </c>
      <c r="G81" s="24" t="n">
        <v>49.25</v>
      </c>
      <c r="H81" s="24" t="n">
        <v>47</v>
      </c>
      <c r="I81" s="24" t="n">
        <v>48.5</v>
      </c>
      <c r="J81" s="24" t="n">
        <v>77</v>
      </c>
      <c r="K81" s="24" t="n">
        <v>123.5</v>
      </c>
      <c r="L81" s="24" t="n">
        <v>43.25</v>
      </c>
      <c r="M81" s="24" t="n">
        <v>41</v>
      </c>
      <c r="N81" s="24" t="n">
        <v>60.1041666666667</v>
      </c>
      <c r="O81" s="24" t="n">
        <v>49.3333333333333</v>
      </c>
      <c r="P81" s="62" t="n">
        <v>43.5703205128205</v>
      </c>
    </row>
    <row r="82" customFormat="false" ht="12.75" hidden="false" customHeight="false" outlineLevel="0" collapsed="false">
      <c r="C82" s="13" t="n">
        <v>81</v>
      </c>
      <c r="D82" s="109" t="s">
        <v>23793</v>
      </c>
      <c r="E82" s="111" t="n">
        <v>69</v>
      </c>
      <c r="F82" s="24" t="n">
        <v>79</v>
      </c>
      <c r="G82" s="24" t="n">
        <v>70.5</v>
      </c>
      <c r="H82" s="24" t="n">
        <v>62</v>
      </c>
      <c r="I82" s="24" t="n">
        <v>62.75</v>
      </c>
      <c r="J82" s="24" t="n">
        <v>75.5</v>
      </c>
      <c r="K82" s="24" t="n">
        <v>102</v>
      </c>
      <c r="L82" s="24" t="n">
        <v>59</v>
      </c>
      <c r="M82" s="24" t="n">
        <v>57.25</v>
      </c>
      <c r="N82" s="24" t="n">
        <v>71.125</v>
      </c>
      <c r="O82" s="24" t="n">
        <v>61.9583333333333</v>
      </c>
      <c r="P82" s="62" t="n">
        <v>51.0275641025641</v>
      </c>
    </row>
    <row r="83" customFormat="false" ht="12.75" hidden="false" customHeight="false" outlineLevel="0" collapsed="false">
      <c r="C83" s="13" t="n">
        <v>82</v>
      </c>
      <c r="D83" s="109" t="s">
        <v>23794</v>
      </c>
      <c r="E83" s="111" t="n">
        <v>37.77</v>
      </c>
      <c r="F83" s="24" t="n">
        <v>50.5</v>
      </c>
      <c r="G83" s="24" t="n">
        <v>48</v>
      </c>
      <c r="H83" s="24" t="n">
        <v>44</v>
      </c>
      <c r="I83" s="24" t="n">
        <v>46</v>
      </c>
      <c r="J83" s="24" t="n">
        <v>56</v>
      </c>
      <c r="K83" s="24" t="n">
        <v>75</v>
      </c>
      <c r="L83" s="24" t="n">
        <v>43</v>
      </c>
      <c r="M83" s="24" t="n">
        <v>41.5</v>
      </c>
      <c r="N83" s="24" t="n">
        <v>49.9808333333333</v>
      </c>
      <c r="O83" s="24" t="n">
        <v>45.5</v>
      </c>
      <c r="P83" s="62" t="n">
        <v>41.824358974359</v>
      </c>
    </row>
    <row r="84" customFormat="false" ht="12.75" hidden="false" customHeight="false" outlineLevel="0" collapsed="false">
      <c r="C84" s="13" t="n">
        <v>83</v>
      </c>
      <c r="D84" s="109" t="s">
        <v>23795</v>
      </c>
      <c r="E84" s="111" t="n">
        <v>35</v>
      </c>
      <c r="F84" s="24" t="n">
        <v>51.25</v>
      </c>
      <c r="G84" s="24" t="n">
        <v>49.25</v>
      </c>
      <c r="H84" s="24" t="n">
        <v>47</v>
      </c>
      <c r="I84" s="24" t="n">
        <v>49</v>
      </c>
      <c r="J84" s="24" t="n">
        <v>79</v>
      </c>
      <c r="K84" s="24" t="n">
        <v>125</v>
      </c>
      <c r="L84" s="24" t="n">
        <v>43.5</v>
      </c>
      <c r="M84" s="24" t="n">
        <v>41</v>
      </c>
      <c r="N84" s="24" t="n">
        <v>60.5833333333333</v>
      </c>
      <c r="O84" s="24" t="n">
        <v>49.8125</v>
      </c>
      <c r="P84" s="62" t="n">
        <v>43.8244871794872</v>
      </c>
    </row>
    <row r="85" customFormat="false" ht="12.75" hidden="false" customHeight="false" outlineLevel="0" collapsed="false">
      <c r="C85" s="13" t="n">
        <v>84</v>
      </c>
      <c r="D85" s="109" t="s">
        <v>23796</v>
      </c>
      <c r="E85" s="111" t="n">
        <v>50.59</v>
      </c>
      <c r="F85" s="24" t="n">
        <v>67.5</v>
      </c>
      <c r="G85" s="24" t="n">
        <v>64.5</v>
      </c>
      <c r="H85" s="24" t="n">
        <v>63</v>
      </c>
      <c r="I85" s="24" t="n">
        <v>69</v>
      </c>
      <c r="J85" s="24" t="n">
        <v>88.875</v>
      </c>
      <c r="K85" s="24" t="n">
        <v>135</v>
      </c>
      <c r="L85" s="24" t="n">
        <v>69</v>
      </c>
      <c r="M85" s="24" t="n">
        <v>62</v>
      </c>
      <c r="N85" s="24" t="n">
        <v>77.3720833333333</v>
      </c>
      <c r="O85" s="24" t="n">
        <v>69.2916666666667</v>
      </c>
      <c r="P85" s="62" t="n">
        <v>62.4213525641026</v>
      </c>
    </row>
    <row r="86" customFormat="false" ht="12.75" hidden="false" customHeight="false" outlineLevel="0" collapsed="false">
      <c r="C86" s="13" t="n">
        <v>85</v>
      </c>
      <c r="D86" s="109" t="s">
        <v>23797</v>
      </c>
      <c r="E86" s="111" t="n">
        <v>20</v>
      </c>
      <c r="F86" s="24" t="n">
        <v>53.25</v>
      </c>
      <c r="G86" s="24" t="n">
        <v>50.25</v>
      </c>
      <c r="H86" s="24" t="n">
        <v>47.0099983215332</v>
      </c>
      <c r="I86" s="24" t="n">
        <v>53</v>
      </c>
      <c r="J86" s="24" t="n">
        <v>86.25</v>
      </c>
      <c r="K86" s="24" t="n">
        <v>147.75</v>
      </c>
      <c r="L86" s="24" t="n">
        <v>46</v>
      </c>
      <c r="M86" s="24" t="n">
        <v>44.75</v>
      </c>
      <c r="N86" s="24" t="n">
        <v>65.4591665267944</v>
      </c>
      <c r="O86" s="24" t="n">
        <v>52.1670834223429</v>
      </c>
      <c r="P86" s="62" t="n">
        <v>45.9945653524154</v>
      </c>
    </row>
    <row r="87" customFormat="false" ht="12.75" hidden="false" customHeight="false" outlineLevel="0" collapsed="false">
      <c r="C87" s="13" t="n">
        <v>86</v>
      </c>
      <c r="D87" s="109" t="s">
        <v>23798</v>
      </c>
      <c r="E87" s="111" t="n">
        <v>29.9999980926514</v>
      </c>
      <c r="F87" s="24" t="n">
        <v>51.75</v>
      </c>
      <c r="G87" s="24" t="n">
        <v>49.4999961853027</v>
      </c>
      <c r="H87" s="24" t="n">
        <v>46.75</v>
      </c>
      <c r="I87" s="24" t="n">
        <v>51.75</v>
      </c>
      <c r="J87" s="24" t="n">
        <v>83.4999923706055</v>
      </c>
      <c r="K87" s="24" t="n">
        <v>144</v>
      </c>
      <c r="L87" s="24" t="n">
        <v>46.5000038146973</v>
      </c>
      <c r="M87" s="24" t="n">
        <v>42</v>
      </c>
      <c r="N87" s="24" t="n">
        <v>64.4791658719381</v>
      </c>
      <c r="O87" s="24" t="n">
        <v>52.2492799758911</v>
      </c>
      <c r="P87" s="62" t="n">
        <v>45.4572252371372</v>
      </c>
    </row>
    <row r="88" customFormat="false" ht="12.75" hidden="false" customHeight="false" outlineLevel="0" collapsed="false">
      <c r="C88" s="13" t="n">
        <v>87</v>
      </c>
      <c r="D88" s="109" t="s">
        <v>23799</v>
      </c>
      <c r="E88" s="111" t="n">
        <v>33.5038330078125</v>
      </c>
      <c r="F88" s="24" t="n">
        <v>54.8738403320313</v>
      </c>
      <c r="G88" s="24" t="n">
        <v>42.1969146728516</v>
      </c>
      <c r="H88" s="24" t="n">
        <v>39.2469177246094</v>
      </c>
      <c r="I88" s="24" t="n">
        <v>50.3499984741211</v>
      </c>
      <c r="J88" s="24" t="n">
        <v>80.7499923706055</v>
      </c>
      <c r="K88" s="24" t="n">
        <v>126.5</v>
      </c>
      <c r="L88" s="24" t="n">
        <v>38.7499961853027</v>
      </c>
      <c r="M88" s="24" t="n">
        <v>39.5164044698079</v>
      </c>
      <c r="N88" s="24" t="n">
        <v>59.2683921813965</v>
      </c>
      <c r="O88" s="24" t="n">
        <v>47.216404914856</v>
      </c>
      <c r="P88" s="62" t="n">
        <v>45.2830715179443</v>
      </c>
    </row>
    <row r="89" customFormat="false" ht="12.75" hidden="false" customHeight="false" outlineLevel="0" collapsed="false">
      <c r="C89" s="13" t="n">
        <v>88</v>
      </c>
      <c r="D89" s="109" t="s">
        <v>23800</v>
      </c>
      <c r="E89" s="111" t="n">
        <v>34.9488372802734</v>
      </c>
      <c r="F89" s="24" t="n">
        <v>58.2738418579102</v>
      </c>
      <c r="G89" s="24" t="n">
        <v>49.9469146728516</v>
      </c>
      <c r="H89" s="24" t="n">
        <v>41.9969177246094</v>
      </c>
      <c r="I89" s="24" t="n">
        <v>59.8499984741211</v>
      </c>
      <c r="J89" s="24" t="n">
        <v>97.25</v>
      </c>
      <c r="K89" s="24" t="n">
        <v>143.5</v>
      </c>
      <c r="L89" s="24" t="n">
        <v>45.7499961853027</v>
      </c>
      <c r="M89" s="24" t="n">
        <v>42.3330726623535</v>
      </c>
      <c r="N89" s="24" t="n">
        <v>66.8346436818441</v>
      </c>
      <c r="O89" s="24" t="n">
        <v>51.2759876251221</v>
      </c>
      <c r="P89" s="62" t="n">
        <v>49.3426542282105</v>
      </c>
    </row>
    <row r="90" customFormat="false" ht="12.75" hidden="false" customHeight="false" outlineLevel="0" collapsed="false">
      <c r="C90" s="13" t="n">
        <v>89</v>
      </c>
      <c r="D90" s="112" t="s">
        <v>23801</v>
      </c>
      <c r="E90" s="111" t="n">
        <v>27</v>
      </c>
      <c r="F90" s="24" t="n">
        <v>49.75</v>
      </c>
      <c r="G90" s="24" t="n">
        <v>48</v>
      </c>
      <c r="H90" s="24" t="n">
        <v>45.25</v>
      </c>
      <c r="I90" s="24" t="n">
        <v>47.75</v>
      </c>
      <c r="J90" s="24" t="n">
        <v>80.4999923706055</v>
      </c>
      <c r="K90" s="24" t="n">
        <v>137</v>
      </c>
      <c r="L90" s="24" t="n">
        <v>43.9999961853027</v>
      </c>
      <c r="M90" s="24" t="n">
        <v>41.7733319600423</v>
      </c>
      <c r="N90" s="24" t="n">
        <v>61.7974987030029</v>
      </c>
      <c r="O90" s="24" t="n">
        <v>50.3891124725342</v>
      </c>
      <c r="P90" s="62" t="n">
        <v>44.2913531523484</v>
      </c>
    </row>
    <row r="91" customFormat="false" ht="12.75" hidden="false" customHeight="false" outlineLevel="0" collapsed="false">
      <c r="C91" s="13" t="n">
        <v>90</v>
      </c>
      <c r="D91" s="109" t="s">
        <v>23802</v>
      </c>
      <c r="E91" s="111" t="n">
        <v>35</v>
      </c>
      <c r="F91" s="24" t="n">
        <v>59</v>
      </c>
      <c r="G91" s="24" t="n">
        <v>54.75</v>
      </c>
      <c r="H91" s="24" t="n">
        <v>51.7499961853027</v>
      </c>
      <c r="I91" s="24" t="n">
        <v>60.25</v>
      </c>
      <c r="J91" s="24" t="n">
        <v>88.5</v>
      </c>
      <c r="K91" s="24" t="n">
        <v>152.5</v>
      </c>
      <c r="L91" s="24" t="n">
        <v>52.75</v>
      </c>
      <c r="M91" s="24" t="n">
        <v>47.75</v>
      </c>
      <c r="N91" s="24" t="n">
        <v>70.8541663487752</v>
      </c>
      <c r="O91" s="24" t="n">
        <v>56.125</v>
      </c>
      <c r="P91" s="62" t="n">
        <v>47.3355268771832</v>
      </c>
    </row>
    <row r="92" customFormat="false" ht="12.75" hidden="false" customHeight="false" outlineLevel="0" collapsed="false">
      <c r="C92" s="13" t="n">
        <v>91</v>
      </c>
      <c r="D92" s="104" t="s">
        <v>23803</v>
      </c>
      <c r="E92" s="113" t="n">
        <v>57.9999923706055</v>
      </c>
      <c r="F92" s="65" t="n">
        <v>61.2499923706055</v>
      </c>
      <c r="G92" s="65" t="n">
        <v>61</v>
      </c>
      <c r="H92" s="65" t="n">
        <v>55.7499885559082</v>
      </c>
      <c r="I92" s="65" t="n">
        <v>66.5</v>
      </c>
      <c r="J92" s="65" t="n">
        <v>68.5</v>
      </c>
      <c r="K92" s="65" t="n">
        <v>83.5</v>
      </c>
      <c r="L92" s="65" t="n">
        <v>57.5000038146973</v>
      </c>
      <c r="M92" s="65" t="n">
        <v>50.6333312988281</v>
      </c>
      <c r="N92" s="65" t="n">
        <v>62.2833309173584</v>
      </c>
      <c r="O92" s="65" t="n">
        <v>48.7133334477743</v>
      </c>
      <c r="P92" s="66" t="n">
        <v>43.8806411400819</v>
      </c>
    </row>
    <row r="93" customFormat="false" ht="12.75" hidden="false" customHeight="false" outlineLevel="0" collapsed="false">
      <c r="A93" s="13" t="n">
        <f aca="false">A80+1</f>
        <v>8</v>
      </c>
      <c r="B93" s="104" t="n">
        <v>36913</v>
      </c>
      <c r="C93" s="13" t="n">
        <v>92</v>
      </c>
      <c r="D93" s="109" t="s">
        <v>23791</v>
      </c>
      <c r="E93" s="110" t="n">
        <v>58.56</v>
      </c>
      <c r="F93" s="59" t="n">
        <v>60.5</v>
      </c>
      <c r="G93" s="59" t="n">
        <v>57.875</v>
      </c>
      <c r="H93" s="59" t="n">
        <v>55.375</v>
      </c>
      <c r="I93" s="59" t="n">
        <v>63</v>
      </c>
      <c r="J93" s="59" t="n">
        <v>75.5</v>
      </c>
      <c r="K93" s="59" t="n">
        <v>108</v>
      </c>
      <c r="L93" s="59" t="n">
        <v>57</v>
      </c>
      <c r="M93" s="59" t="n">
        <v>55</v>
      </c>
      <c r="N93" s="59" t="n">
        <v>67.4008333333333</v>
      </c>
      <c r="O93" s="59" t="n">
        <v>60.8541666666667</v>
      </c>
      <c r="P93" s="60" t="n">
        <v>54.7945512820513</v>
      </c>
    </row>
    <row r="94" customFormat="false" ht="12.75" hidden="false" customHeight="false" outlineLevel="0" collapsed="false">
      <c r="C94" s="13" t="n">
        <v>93</v>
      </c>
      <c r="D94" s="109" t="s">
        <v>23792</v>
      </c>
      <c r="E94" s="111" t="n">
        <v>50.15</v>
      </c>
      <c r="F94" s="24" t="n">
        <v>45.38</v>
      </c>
      <c r="G94" s="24" t="n">
        <v>47.5</v>
      </c>
      <c r="H94" s="24" t="n">
        <v>46</v>
      </c>
      <c r="I94" s="24" t="n">
        <v>47.5</v>
      </c>
      <c r="J94" s="24" t="n">
        <v>76</v>
      </c>
      <c r="K94" s="24" t="n">
        <v>120.5</v>
      </c>
      <c r="L94" s="24" t="n">
        <v>42.75</v>
      </c>
      <c r="M94" s="24" t="n">
        <v>40.5</v>
      </c>
      <c r="N94" s="24" t="n">
        <v>59.815</v>
      </c>
      <c r="O94" s="24" t="n">
        <v>49.1666666666667</v>
      </c>
      <c r="P94" s="62" t="n">
        <v>43.4453205128205</v>
      </c>
    </row>
    <row r="95" customFormat="false" ht="12.75" hidden="false" customHeight="false" outlineLevel="0" collapsed="false">
      <c r="C95" s="13" t="n">
        <v>94</v>
      </c>
      <c r="D95" s="109" t="s">
        <v>23793</v>
      </c>
      <c r="E95" s="111" t="n">
        <v>74.25</v>
      </c>
      <c r="F95" s="24" t="n">
        <v>76</v>
      </c>
      <c r="G95" s="24" t="n">
        <v>69</v>
      </c>
      <c r="H95" s="24" t="n">
        <v>61.5</v>
      </c>
      <c r="I95" s="24" t="n">
        <v>62.5</v>
      </c>
      <c r="J95" s="24" t="n">
        <v>75</v>
      </c>
      <c r="K95" s="24" t="n">
        <v>100.5</v>
      </c>
      <c r="L95" s="24" t="n">
        <v>59</v>
      </c>
      <c r="M95" s="24" t="n">
        <v>57</v>
      </c>
      <c r="N95" s="24" t="n">
        <v>70.7708333333333</v>
      </c>
      <c r="O95" s="24" t="n">
        <v>61.6666666666667</v>
      </c>
      <c r="P95" s="62" t="n">
        <v>50.7358974358974</v>
      </c>
    </row>
    <row r="96" customFormat="false" ht="12.75" hidden="false" customHeight="false" outlineLevel="0" collapsed="false">
      <c r="C96" s="13" t="n">
        <v>95</v>
      </c>
      <c r="D96" s="109" t="s">
        <v>23794</v>
      </c>
      <c r="E96" s="111" t="n">
        <v>49.08</v>
      </c>
      <c r="F96" s="24" t="n">
        <v>49.5</v>
      </c>
      <c r="G96" s="24" t="n">
        <v>48</v>
      </c>
      <c r="H96" s="24" t="n">
        <v>44</v>
      </c>
      <c r="I96" s="24" t="n">
        <v>46</v>
      </c>
      <c r="J96" s="24" t="n">
        <v>56</v>
      </c>
      <c r="K96" s="24" t="n">
        <v>74</v>
      </c>
      <c r="L96" s="24" t="n">
        <v>42</v>
      </c>
      <c r="M96" s="24" t="n">
        <v>41.5</v>
      </c>
      <c r="N96" s="24" t="n">
        <v>50.59</v>
      </c>
      <c r="O96" s="24" t="n">
        <v>45.5</v>
      </c>
      <c r="P96" s="62" t="n">
        <v>41.824358974359</v>
      </c>
    </row>
    <row r="97" customFormat="false" ht="12.75" hidden="false" customHeight="false" outlineLevel="0" collapsed="false">
      <c r="C97" s="13" t="n">
        <v>96</v>
      </c>
      <c r="D97" s="109" t="s">
        <v>23795</v>
      </c>
      <c r="E97" s="111" t="n">
        <v>50.15</v>
      </c>
      <c r="F97" s="24" t="n">
        <v>45.38</v>
      </c>
      <c r="G97" s="24" t="n">
        <v>47.5</v>
      </c>
      <c r="H97" s="24" t="n">
        <v>46</v>
      </c>
      <c r="I97" s="24" t="n">
        <v>48</v>
      </c>
      <c r="J97" s="24" t="n">
        <v>78</v>
      </c>
      <c r="K97" s="24" t="n">
        <v>122</v>
      </c>
      <c r="L97" s="24" t="n">
        <v>43</v>
      </c>
      <c r="M97" s="24" t="n">
        <v>40.5</v>
      </c>
      <c r="N97" s="24" t="n">
        <v>60.2941666666667</v>
      </c>
      <c r="O97" s="24" t="n">
        <v>49.6458333333333</v>
      </c>
      <c r="P97" s="62" t="n">
        <v>43.6994871794872</v>
      </c>
    </row>
    <row r="98" customFormat="false" ht="12.75" hidden="false" customHeight="false" outlineLevel="0" collapsed="false">
      <c r="C98" s="13" t="n">
        <v>97</v>
      </c>
      <c r="D98" s="109" t="s">
        <v>23796</v>
      </c>
      <c r="E98" s="111" t="n">
        <v>61.71</v>
      </c>
      <c r="F98" s="24" t="n">
        <v>64</v>
      </c>
      <c r="G98" s="24" t="n">
        <v>63.5</v>
      </c>
      <c r="H98" s="24" t="n">
        <v>63</v>
      </c>
      <c r="I98" s="24" t="n">
        <v>69</v>
      </c>
      <c r="J98" s="24" t="n">
        <v>87.5</v>
      </c>
      <c r="K98" s="24" t="n">
        <v>130.5</v>
      </c>
      <c r="L98" s="24" t="n">
        <v>67.5</v>
      </c>
      <c r="M98" s="24" t="n">
        <v>62</v>
      </c>
      <c r="N98" s="24" t="n">
        <v>76.9341666666667</v>
      </c>
      <c r="O98" s="24" t="n">
        <v>69.2083333333333</v>
      </c>
      <c r="P98" s="62" t="n">
        <v>62.3380192307692</v>
      </c>
    </row>
    <row r="99" customFormat="false" ht="12.75" hidden="false" customHeight="false" outlineLevel="0" collapsed="false">
      <c r="C99" s="13" t="n">
        <v>98</v>
      </c>
      <c r="D99" s="109" t="s">
        <v>23797</v>
      </c>
      <c r="E99" s="111" t="n">
        <v>46.5</v>
      </c>
      <c r="F99" s="24" t="n">
        <v>52</v>
      </c>
      <c r="G99" s="24" t="n">
        <v>51.25</v>
      </c>
      <c r="H99" s="24" t="n">
        <v>47.0099983215332</v>
      </c>
      <c r="I99" s="24" t="n">
        <v>53</v>
      </c>
      <c r="J99" s="24" t="n">
        <v>85.25</v>
      </c>
      <c r="K99" s="24" t="n">
        <v>146.75</v>
      </c>
      <c r="L99" s="24" t="n">
        <v>46</v>
      </c>
      <c r="M99" s="24" t="n">
        <v>44.75</v>
      </c>
      <c r="N99" s="24" t="n">
        <v>67.3966665267944</v>
      </c>
      <c r="O99" s="24" t="n">
        <v>52.0004167556763</v>
      </c>
      <c r="P99" s="62" t="n">
        <v>45.9689243267744</v>
      </c>
    </row>
    <row r="100" customFormat="false" ht="12.75" hidden="false" customHeight="false" outlineLevel="0" collapsed="false">
      <c r="C100" s="13" t="n">
        <v>99</v>
      </c>
      <c r="D100" s="109" t="s">
        <v>23798</v>
      </c>
      <c r="E100" s="111" t="n">
        <v>49.75</v>
      </c>
      <c r="F100" s="24" t="n">
        <v>50.5</v>
      </c>
      <c r="G100" s="24" t="n">
        <v>47.7499961853027</v>
      </c>
      <c r="H100" s="24" t="n">
        <v>44.75</v>
      </c>
      <c r="I100" s="24" t="n">
        <v>50.75</v>
      </c>
      <c r="J100" s="24" t="n">
        <v>81.9999923706055</v>
      </c>
      <c r="K100" s="24" t="n">
        <v>141</v>
      </c>
      <c r="L100" s="24" t="n">
        <v>46.0000038146973</v>
      </c>
      <c r="M100" s="24" t="n">
        <v>41.5</v>
      </c>
      <c r="N100" s="24" t="n">
        <v>64.8333326975505</v>
      </c>
      <c r="O100" s="24" t="n">
        <v>51.6867799758911</v>
      </c>
      <c r="P100" s="62" t="n">
        <v>45.2072252371372</v>
      </c>
    </row>
    <row r="101" customFormat="false" ht="12.75" hidden="false" customHeight="false" outlineLevel="0" collapsed="false">
      <c r="C101" s="13" t="n">
        <v>100</v>
      </c>
      <c r="D101" s="109" t="s">
        <v>23799</v>
      </c>
      <c r="E101" s="111" t="n">
        <v>43.5038375854492</v>
      </c>
      <c r="F101" s="24" t="n">
        <v>50.8738403320313</v>
      </c>
      <c r="G101" s="24" t="n">
        <v>40.4469146728516</v>
      </c>
      <c r="H101" s="24" t="n">
        <v>37.2469177246094</v>
      </c>
      <c r="I101" s="24" t="n">
        <v>49.3499984741211</v>
      </c>
      <c r="J101" s="24" t="n">
        <v>79.2499923706055</v>
      </c>
      <c r="K101" s="24" t="n">
        <v>123.5</v>
      </c>
      <c r="L101" s="24" t="n">
        <v>38.2499961853027</v>
      </c>
      <c r="M101" s="24" t="n">
        <v>39.0164044698079</v>
      </c>
      <c r="N101" s="24" t="n">
        <v>58.5808925628662</v>
      </c>
      <c r="O101" s="24" t="n">
        <v>47.216404914856</v>
      </c>
      <c r="P101" s="62" t="n">
        <v>45.2830715179443</v>
      </c>
    </row>
    <row r="102" customFormat="false" ht="12.75" hidden="false" customHeight="false" outlineLevel="0" collapsed="false">
      <c r="C102" s="13" t="n">
        <v>101</v>
      </c>
      <c r="D102" s="109" t="s">
        <v>23800</v>
      </c>
      <c r="E102" s="111" t="n">
        <v>46.8988418579102</v>
      </c>
      <c r="F102" s="24" t="n">
        <v>54.2738418579102</v>
      </c>
      <c r="G102" s="24" t="n">
        <v>48.1969146728516</v>
      </c>
      <c r="H102" s="24" t="n">
        <v>39.9969177246094</v>
      </c>
      <c r="I102" s="24" t="n">
        <v>58.8499984741211</v>
      </c>
      <c r="J102" s="24" t="n">
        <v>95.75</v>
      </c>
      <c r="K102" s="24" t="n">
        <v>140.5</v>
      </c>
      <c r="L102" s="24" t="n">
        <v>45.2499961853027</v>
      </c>
      <c r="M102" s="24" t="n">
        <v>41.8330726623535</v>
      </c>
      <c r="N102" s="24" t="n">
        <v>66.3096440633138</v>
      </c>
      <c r="O102" s="24" t="n">
        <v>51.2759876251221</v>
      </c>
      <c r="P102" s="62" t="n">
        <v>49.3426542282105</v>
      </c>
    </row>
    <row r="103" customFormat="false" ht="12.75" hidden="false" customHeight="false" outlineLevel="0" collapsed="false">
      <c r="C103" s="13" t="n">
        <v>102</v>
      </c>
      <c r="D103" s="112" t="s">
        <v>23801</v>
      </c>
      <c r="E103" s="111" t="n">
        <v>47</v>
      </c>
      <c r="F103" s="24" t="n">
        <v>48.5</v>
      </c>
      <c r="G103" s="24" t="n">
        <v>46.25</v>
      </c>
      <c r="H103" s="24" t="n">
        <v>43.25</v>
      </c>
      <c r="I103" s="24" t="n">
        <v>46.75</v>
      </c>
      <c r="J103" s="24" t="n">
        <v>78.9999923706055</v>
      </c>
      <c r="K103" s="24" t="n">
        <v>134</v>
      </c>
      <c r="L103" s="24" t="n">
        <v>43.4999961853027</v>
      </c>
      <c r="M103" s="24" t="n">
        <v>41.2733319600423</v>
      </c>
      <c r="N103" s="24" t="n">
        <v>62.1724987030029</v>
      </c>
      <c r="O103" s="24" t="n">
        <v>49.8266124725342</v>
      </c>
      <c r="P103" s="62" t="n">
        <v>44.042955716451</v>
      </c>
    </row>
    <row r="104" customFormat="false" ht="12.75" hidden="false" customHeight="false" outlineLevel="0" collapsed="false">
      <c r="C104" s="13" t="n">
        <v>103</v>
      </c>
      <c r="D104" s="109" t="s">
        <v>23802</v>
      </c>
      <c r="E104" s="111" t="n">
        <v>63.5</v>
      </c>
      <c r="F104" s="24" t="n">
        <v>57</v>
      </c>
      <c r="G104" s="24" t="n">
        <v>54.5</v>
      </c>
      <c r="H104" s="24" t="n">
        <v>51.4999961853027</v>
      </c>
      <c r="I104" s="24" t="n">
        <v>58.75</v>
      </c>
      <c r="J104" s="24" t="n">
        <v>88</v>
      </c>
      <c r="K104" s="24" t="n">
        <v>150.5</v>
      </c>
      <c r="L104" s="24" t="n">
        <v>52.5</v>
      </c>
      <c r="M104" s="24" t="n">
        <v>47.75</v>
      </c>
      <c r="N104" s="24" t="n">
        <v>72.4999996821086</v>
      </c>
      <c r="O104" s="24" t="n">
        <v>55.8333333333333</v>
      </c>
      <c r="P104" s="62" t="n">
        <v>47.2906550823114</v>
      </c>
    </row>
    <row r="105" customFormat="false" ht="12.75" hidden="false" customHeight="false" outlineLevel="0" collapsed="false">
      <c r="C105" s="13" t="n">
        <v>104</v>
      </c>
      <c r="D105" s="104" t="s">
        <v>23803</v>
      </c>
      <c r="E105" s="113" t="n">
        <v>68.4999923706055</v>
      </c>
      <c r="F105" s="65" t="n">
        <v>62.7499923706055</v>
      </c>
      <c r="G105" s="65" t="n">
        <v>61.5</v>
      </c>
      <c r="H105" s="65" t="n">
        <v>56.2499885559082</v>
      </c>
      <c r="I105" s="65" t="n">
        <v>66</v>
      </c>
      <c r="J105" s="65" t="n">
        <v>68.5</v>
      </c>
      <c r="K105" s="65" t="n">
        <v>83.5</v>
      </c>
      <c r="L105" s="65" t="n">
        <v>57.7500038146973</v>
      </c>
      <c r="M105" s="65" t="n">
        <v>50.9666646321615</v>
      </c>
      <c r="N105" s="65" t="n">
        <v>63.4291642506917</v>
      </c>
      <c r="O105" s="65" t="n">
        <v>48.6925001144409</v>
      </c>
      <c r="P105" s="66" t="n">
        <v>43.8598078067486</v>
      </c>
    </row>
    <row r="106" customFormat="false" ht="12.75" hidden="false" customHeight="false" outlineLevel="0" collapsed="false">
      <c r="A106" s="13" t="n">
        <f aca="false">A93+1</f>
        <v>9</v>
      </c>
      <c r="B106" s="104" t="n">
        <v>36914</v>
      </c>
      <c r="C106" s="13" t="n">
        <v>105</v>
      </c>
      <c r="D106" s="109" t="s">
        <v>23791</v>
      </c>
      <c r="E106" s="110" t="n">
        <v>57.78</v>
      </c>
      <c r="F106" s="59" t="n">
        <v>59.5</v>
      </c>
      <c r="G106" s="59" t="n">
        <v>57</v>
      </c>
      <c r="H106" s="59" t="n">
        <v>54</v>
      </c>
      <c r="I106" s="59" t="n">
        <v>56</v>
      </c>
      <c r="J106" s="59" t="n">
        <v>73</v>
      </c>
      <c r="K106" s="59" t="n">
        <v>106.5</v>
      </c>
      <c r="L106" s="59" t="n">
        <v>57</v>
      </c>
      <c r="M106" s="59" t="n">
        <v>54.5</v>
      </c>
      <c r="N106" s="59" t="n">
        <v>65.8983333333333</v>
      </c>
      <c r="O106" s="59" t="n">
        <v>59.875</v>
      </c>
      <c r="P106" s="60" t="n">
        <v>53.773717948718</v>
      </c>
    </row>
    <row r="107" customFormat="false" ht="12.75" hidden="false" customHeight="false" outlineLevel="0" collapsed="false">
      <c r="C107" s="13" t="n">
        <v>106</v>
      </c>
      <c r="D107" s="109" t="s">
        <v>23792</v>
      </c>
      <c r="E107" s="111" t="n">
        <v>50</v>
      </c>
      <c r="F107" s="24" t="n">
        <v>45.7500010681152</v>
      </c>
      <c r="G107" s="24" t="n">
        <v>46.25</v>
      </c>
      <c r="H107" s="24" t="n">
        <v>45</v>
      </c>
      <c r="I107" s="24" t="n">
        <v>45.75</v>
      </c>
      <c r="J107" s="24" t="n">
        <v>74.25</v>
      </c>
      <c r="K107" s="24" t="n">
        <v>119</v>
      </c>
      <c r="L107" s="24" t="n">
        <v>41.25</v>
      </c>
      <c r="M107" s="24" t="n">
        <v>39.75</v>
      </c>
      <c r="N107" s="24" t="n">
        <v>58.7916667556763</v>
      </c>
      <c r="O107" s="24" t="n">
        <v>48.1041666666667</v>
      </c>
      <c r="P107" s="62" t="n">
        <v>42.3828205128205</v>
      </c>
    </row>
    <row r="108" customFormat="false" ht="12.75" hidden="false" customHeight="false" outlineLevel="0" collapsed="false">
      <c r="C108" s="13" t="n">
        <v>107</v>
      </c>
      <c r="D108" s="109" t="s">
        <v>23793</v>
      </c>
      <c r="E108" s="111" t="n">
        <v>70</v>
      </c>
      <c r="F108" s="24" t="n">
        <v>71</v>
      </c>
      <c r="G108" s="24" t="n">
        <v>65.75</v>
      </c>
      <c r="H108" s="24" t="n">
        <v>59.75</v>
      </c>
      <c r="I108" s="24" t="n">
        <v>60.75</v>
      </c>
      <c r="J108" s="24" t="n">
        <v>74</v>
      </c>
      <c r="K108" s="24" t="n">
        <v>99</v>
      </c>
      <c r="L108" s="24" t="n">
        <v>58</v>
      </c>
      <c r="M108" s="24" t="n">
        <v>56.5</v>
      </c>
      <c r="N108" s="24" t="n">
        <v>68.8958333333333</v>
      </c>
      <c r="O108" s="24" t="n">
        <v>60.875</v>
      </c>
      <c r="P108" s="62" t="n">
        <v>49.9442307692308</v>
      </c>
    </row>
    <row r="109" customFormat="false" ht="12.75" hidden="false" customHeight="false" outlineLevel="0" collapsed="false">
      <c r="C109" s="13" t="n">
        <v>108</v>
      </c>
      <c r="D109" s="109" t="s">
        <v>23794</v>
      </c>
      <c r="E109" s="111" t="n">
        <v>48.22</v>
      </c>
      <c r="F109" s="24" t="n">
        <v>48.5</v>
      </c>
      <c r="G109" s="24" t="n">
        <v>46.5</v>
      </c>
      <c r="H109" s="24" t="n">
        <v>43</v>
      </c>
      <c r="I109" s="24" t="n">
        <v>45</v>
      </c>
      <c r="J109" s="24" t="n">
        <v>55</v>
      </c>
      <c r="K109" s="24" t="n">
        <v>73.75</v>
      </c>
      <c r="L109" s="24" t="n">
        <v>42</v>
      </c>
      <c r="M109" s="24" t="n">
        <v>41.5</v>
      </c>
      <c r="N109" s="24" t="n">
        <v>50.0183333333333</v>
      </c>
      <c r="O109" s="24" t="n">
        <v>45.5</v>
      </c>
      <c r="P109" s="62" t="n">
        <v>41.824358974359</v>
      </c>
    </row>
    <row r="110" customFormat="false" ht="12.75" hidden="false" customHeight="false" outlineLevel="0" collapsed="false">
      <c r="C110" s="13" t="n">
        <v>109</v>
      </c>
      <c r="D110" s="109" t="s">
        <v>23795</v>
      </c>
      <c r="E110" s="111" t="n">
        <v>50</v>
      </c>
      <c r="F110" s="24" t="n">
        <v>45.7500010681152</v>
      </c>
      <c r="G110" s="24" t="n">
        <v>46.25</v>
      </c>
      <c r="H110" s="24" t="n">
        <v>45</v>
      </c>
      <c r="I110" s="24" t="n">
        <v>46.25</v>
      </c>
      <c r="J110" s="24" t="n">
        <v>76.25</v>
      </c>
      <c r="K110" s="24" t="n">
        <v>120.5</v>
      </c>
      <c r="L110" s="24" t="n">
        <v>41.5</v>
      </c>
      <c r="M110" s="24" t="n">
        <v>39.75</v>
      </c>
      <c r="N110" s="24" t="n">
        <v>59.2708334223429</v>
      </c>
      <c r="O110" s="24" t="n">
        <v>48.5833333333333</v>
      </c>
      <c r="P110" s="62" t="n">
        <v>42.8823717948718</v>
      </c>
    </row>
    <row r="111" customFormat="false" ht="12.75" hidden="false" customHeight="false" outlineLevel="0" collapsed="false">
      <c r="C111" s="13" t="n">
        <v>110</v>
      </c>
      <c r="D111" s="109" t="s">
        <v>23796</v>
      </c>
      <c r="E111" s="111" t="n">
        <v>61.4</v>
      </c>
      <c r="F111" s="24" t="n">
        <v>62.75</v>
      </c>
      <c r="G111" s="24" t="n">
        <v>63.5</v>
      </c>
      <c r="H111" s="24" t="n">
        <v>60.5</v>
      </c>
      <c r="I111" s="24" t="n">
        <v>64.5</v>
      </c>
      <c r="J111" s="24" t="n">
        <v>86</v>
      </c>
      <c r="K111" s="24" t="n">
        <v>127.5</v>
      </c>
      <c r="L111" s="24" t="n">
        <v>67</v>
      </c>
      <c r="M111" s="24" t="n">
        <v>61.5</v>
      </c>
      <c r="N111" s="24" t="n">
        <v>75.4291666666667</v>
      </c>
      <c r="O111" s="24" t="n">
        <v>69.2083333333333</v>
      </c>
      <c r="P111" s="62" t="n">
        <v>62.3380192307692</v>
      </c>
    </row>
    <row r="112" customFormat="false" ht="12.75" hidden="false" customHeight="false" outlineLevel="0" collapsed="false">
      <c r="C112" s="13" t="n">
        <v>111</v>
      </c>
      <c r="D112" s="109" t="s">
        <v>23797</v>
      </c>
      <c r="E112" s="111" t="n">
        <v>46.5</v>
      </c>
      <c r="F112" s="24" t="n">
        <v>48.25</v>
      </c>
      <c r="G112" s="24" t="n">
        <v>48.25</v>
      </c>
      <c r="H112" s="24" t="n">
        <v>44.0099983215332</v>
      </c>
      <c r="I112" s="24" t="n">
        <v>50</v>
      </c>
      <c r="J112" s="24" t="n">
        <v>82.25</v>
      </c>
      <c r="K112" s="24" t="n">
        <v>144.75</v>
      </c>
      <c r="L112" s="24" t="n">
        <v>45</v>
      </c>
      <c r="M112" s="24" t="n">
        <v>44.25</v>
      </c>
      <c r="N112" s="24" t="n">
        <v>65.5424998601278</v>
      </c>
      <c r="O112" s="24" t="n">
        <v>51.1254167556763</v>
      </c>
      <c r="P112" s="62" t="n">
        <v>45.4112320190821</v>
      </c>
    </row>
    <row r="113" customFormat="false" ht="12.75" hidden="false" customHeight="false" outlineLevel="0" collapsed="false">
      <c r="C113" s="13" t="n">
        <v>112</v>
      </c>
      <c r="D113" s="109" t="s">
        <v>23798</v>
      </c>
      <c r="E113" s="111" t="n">
        <v>47.5</v>
      </c>
      <c r="F113" s="24" t="n">
        <v>47</v>
      </c>
      <c r="G113" s="24" t="n">
        <v>46.2499961853027</v>
      </c>
      <c r="H113" s="24" t="n">
        <v>44.25</v>
      </c>
      <c r="I113" s="24" t="n">
        <v>49.25</v>
      </c>
      <c r="J113" s="24" t="n">
        <v>79.9999923706055</v>
      </c>
      <c r="K113" s="24" t="n">
        <v>139</v>
      </c>
      <c r="L113" s="24" t="n">
        <v>44.7500038146973</v>
      </c>
      <c r="M113" s="24" t="n">
        <v>40.75</v>
      </c>
      <c r="N113" s="24" t="n">
        <v>63.2708326975505</v>
      </c>
      <c r="O113" s="24" t="n">
        <v>51.0201133092245</v>
      </c>
      <c r="P113" s="62" t="n">
        <v>44.9572252371372</v>
      </c>
    </row>
    <row r="114" customFormat="false" ht="12.75" hidden="false" customHeight="false" outlineLevel="0" collapsed="false">
      <c r="C114" s="13" t="n">
        <v>113</v>
      </c>
      <c r="D114" s="109" t="s">
        <v>23799</v>
      </c>
      <c r="E114" s="111" t="n">
        <v>44.5038375854492</v>
      </c>
      <c r="F114" s="24" t="n">
        <v>48.5038403320313</v>
      </c>
      <c r="G114" s="24" t="n">
        <v>38.9469146728516</v>
      </c>
      <c r="H114" s="24" t="n">
        <v>36.7469177246094</v>
      </c>
      <c r="I114" s="24" t="n">
        <v>47.8499984741211</v>
      </c>
      <c r="J114" s="24" t="n">
        <v>77.2499923706055</v>
      </c>
      <c r="K114" s="24" t="n">
        <v>121.5</v>
      </c>
      <c r="L114" s="24" t="n">
        <v>36.9999961853027</v>
      </c>
      <c r="M114" s="24" t="n">
        <v>38.2664044698079</v>
      </c>
      <c r="N114" s="24" t="n">
        <v>57.3833925628662</v>
      </c>
      <c r="O114" s="24" t="n">
        <v>47.216404914856</v>
      </c>
      <c r="P114" s="62" t="n">
        <v>45.2830715179443</v>
      </c>
    </row>
    <row r="115" customFormat="false" ht="12.75" hidden="false" customHeight="false" outlineLevel="0" collapsed="false">
      <c r="C115" s="13" t="n">
        <v>114</v>
      </c>
      <c r="D115" s="109" t="s">
        <v>23800</v>
      </c>
      <c r="E115" s="111" t="n">
        <v>47.8988418579102</v>
      </c>
      <c r="F115" s="24" t="n">
        <v>51.9038418579102</v>
      </c>
      <c r="G115" s="24" t="n">
        <v>46.6969146728516</v>
      </c>
      <c r="H115" s="24" t="n">
        <v>39.4969177246094</v>
      </c>
      <c r="I115" s="24" t="n">
        <v>57.3499984741211</v>
      </c>
      <c r="J115" s="24" t="n">
        <v>93.75</v>
      </c>
      <c r="K115" s="24" t="n">
        <v>138.5</v>
      </c>
      <c r="L115" s="24" t="n">
        <v>43.9999961853027</v>
      </c>
      <c r="M115" s="24" t="n">
        <v>41.0830726623535</v>
      </c>
      <c r="N115" s="24" t="n">
        <v>65.1121440633138</v>
      </c>
      <c r="O115" s="24" t="n">
        <v>51.2759876251221</v>
      </c>
      <c r="P115" s="62" t="n">
        <v>49.3426542282105</v>
      </c>
    </row>
    <row r="116" customFormat="false" ht="12.75" hidden="false" customHeight="false" outlineLevel="0" collapsed="false">
      <c r="C116" s="13" t="n">
        <v>115</v>
      </c>
      <c r="D116" s="112" t="s">
        <v>23801</v>
      </c>
      <c r="E116" s="111" t="n">
        <v>45.5</v>
      </c>
      <c r="F116" s="24" t="n">
        <v>45</v>
      </c>
      <c r="G116" s="24" t="n">
        <v>44.75</v>
      </c>
      <c r="H116" s="24" t="n">
        <v>42.75</v>
      </c>
      <c r="I116" s="24" t="n">
        <v>45.25</v>
      </c>
      <c r="J116" s="24" t="n">
        <v>76.9999923706055</v>
      </c>
      <c r="K116" s="24" t="n">
        <v>132</v>
      </c>
      <c r="L116" s="24" t="n">
        <v>42.2499961853027</v>
      </c>
      <c r="M116" s="24" t="n">
        <v>40.5233319600423</v>
      </c>
      <c r="N116" s="24" t="n">
        <v>60.6724987030029</v>
      </c>
      <c r="O116" s="24" t="n">
        <v>49.1599458058675</v>
      </c>
      <c r="P116" s="62" t="n">
        <v>43.7897505882459</v>
      </c>
    </row>
    <row r="117" customFormat="false" ht="12.75" hidden="false" customHeight="false" outlineLevel="0" collapsed="false">
      <c r="C117" s="13" t="n">
        <v>116</v>
      </c>
      <c r="D117" s="109" t="s">
        <v>23802</v>
      </c>
      <c r="E117" s="111" t="n">
        <v>59</v>
      </c>
      <c r="F117" s="24" t="n">
        <v>53.5</v>
      </c>
      <c r="G117" s="24" t="n">
        <v>51</v>
      </c>
      <c r="H117" s="24" t="n">
        <v>48.9999961853027</v>
      </c>
      <c r="I117" s="24" t="n">
        <v>55.5</v>
      </c>
      <c r="J117" s="24" t="n">
        <v>84.5</v>
      </c>
      <c r="K117" s="24" t="n">
        <v>147</v>
      </c>
      <c r="L117" s="24" t="n">
        <v>50</v>
      </c>
      <c r="M117" s="24" t="n">
        <v>45.75</v>
      </c>
      <c r="N117" s="24" t="n">
        <v>69.4791663487752</v>
      </c>
      <c r="O117" s="24" t="n">
        <v>54.125</v>
      </c>
      <c r="P117" s="62" t="n">
        <v>46.604757646414</v>
      </c>
    </row>
    <row r="118" customFormat="false" ht="12.75" hidden="false" customHeight="false" outlineLevel="0" collapsed="false">
      <c r="C118" s="13" t="n">
        <v>117</v>
      </c>
      <c r="D118" s="104" t="s">
        <v>23803</v>
      </c>
      <c r="E118" s="113" t="n">
        <v>68.4999923706055</v>
      </c>
      <c r="F118" s="65" t="n">
        <v>62.7499923706055</v>
      </c>
      <c r="G118" s="65" t="n">
        <v>59.75</v>
      </c>
      <c r="H118" s="65" t="n">
        <v>55.7499885559082</v>
      </c>
      <c r="I118" s="65" t="n">
        <v>62.5</v>
      </c>
      <c r="J118" s="65" t="n">
        <v>66</v>
      </c>
      <c r="K118" s="65" t="n">
        <v>83</v>
      </c>
      <c r="L118" s="65" t="n">
        <v>57.5000038146973</v>
      </c>
      <c r="M118" s="65" t="n">
        <v>50.5499979654948</v>
      </c>
      <c r="N118" s="65" t="n">
        <v>62.5333309173584</v>
      </c>
      <c r="O118" s="65" t="n">
        <v>48.4216667811076</v>
      </c>
      <c r="P118" s="66" t="n">
        <v>43.5889744734153</v>
      </c>
    </row>
    <row r="119" customFormat="false" ht="12.75" hidden="false" customHeight="false" outlineLevel="0" collapsed="false">
      <c r="A119" s="13" t="n">
        <f aca="false">A106+1</f>
        <v>10</v>
      </c>
      <c r="B119" s="104" t="n">
        <v>36915</v>
      </c>
      <c r="C119" s="13" t="n">
        <v>118</v>
      </c>
      <c r="D119" s="109" t="s">
        <v>23791</v>
      </c>
      <c r="E119" s="110" t="n">
        <v>60.11</v>
      </c>
      <c r="F119" s="59" t="n">
        <v>59</v>
      </c>
      <c r="G119" s="59" t="n">
        <v>56</v>
      </c>
      <c r="H119" s="59" t="n">
        <v>54.5</v>
      </c>
      <c r="I119" s="59" t="n">
        <v>57.5</v>
      </c>
      <c r="J119" s="59" t="n">
        <v>76</v>
      </c>
      <c r="K119" s="59" t="n">
        <v>108</v>
      </c>
      <c r="L119" s="59" t="n">
        <v>57</v>
      </c>
      <c r="M119" s="59" t="n">
        <v>54.5</v>
      </c>
      <c r="N119" s="59" t="n">
        <v>66.6341666666667</v>
      </c>
      <c r="O119" s="59" t="n">
        <v>59.875</v>
      </c>
      <c r="P119" s="60" t="n">
        <v>53.773717948718</v>
      </c>
    </row>
    <row r="120" customFormat="false" ht="12.75" hidden="false" customHeight="false" outlineLevel="0" collapsed="false">
      <c r="C120" s="13" t="n">
        <v>119</v>
      </c>
      <c r="D120" s="109" t="s">
        <v>23792</v>
      </c>
      <c r="E120" s="111" t="n">
        <v>51.25</v>
      </c>
      <c r="F120" s="24" t="n">
        <v>45.25</v>
      </c>
      <c r="G120" s="24" t="n">
        <v>46.75</v>
      </c>
      <c r="H120" s="24" t="n">
        <v>45.75</v>
      </c>
      <c r="I120" s="24" t="n">
        <v>46.25</v>
      </c>
      <c r="J120" s="24" t="n">
        <v>74.75</v>
      </c>
      <c r="K120" s="24" t="n">
        <v>120</v>
      </c>
      <c r="L120" s="24" t="n">
        <v>41.75</v>
      </c>
      <c r="M120" s="24" t="n">
        <v>39.75</v>
      </c>
      <c r="N120" s="24" t="n">
        <v>59.25</v>
      </c>
      <c r="O120" s="24" t="n">
        <v>48.5208333333333</v>
      </c>
      <c r="P120" s="62" t="n">
        <v>42.7578205128205</v>
      </c>
    </row>
    <row r="121" customFormat="false" ht="12.75" hidden="false" customHeight="false" outlineLevel="0" collapsed="false">
      <c r="C121" s="13" t="n">
        <v>120</v>
      </c>
      <c r="D121" s="109" t="s">
        <v>23793</v>
      </c>
      <c r="E121" s="111" t="n">
        <v>69.5</v>
      </c>
      <c r="F121" s="24" t="n">
        <v>64.75</v>
      </c>
      <c r="G121" s="24" t="n">
        <v>64.5</v>
      </c>
      <c r="H121" s="24" t="n">
        <v>59.75</v>
      </c>
      <c r="I121" s="24" t="n">
        <v>60.5</v>
      </c>
      <c r="J121" s="24" t="n">
        <v>74</v>
      </c>
      <c r="K121" s="24" t="n">
        <v>99</v>
      </c>
      <c r="L121" s="24" t="n">
        <v>58</v>
      </c>
      <c r="M121" s="24" t="n">
        <v>56.5</v>
      </c>
      <c r="N121" s="24" t="n">
        <v>68.2083333333333</v>
      </c>
      <c r="O121" s="24" t="n">
        <v>60.8333333333333</v>
      </c>
      <c r="P121" s="62" t="n">
        <v>49.9025641025641</v>
      </c>
    </row>
    <row r="122" customFormat="false" ht="12.75" hidden="false" customHeight="false" outlineLevel="0" collapsed="false">
      <c r="C122" s="13" t="n">
        <v>121</v>
      </c>
      <c r="D122" s="109" t="s">
        <v>23794</v>
      </c>
      <c r="E122" s="111" t="n">
        <v>50.24</v>
      </c>
      <c r="F122" s="24" t="n">
        <v>48</v>
      </c>
      <c r="G122" s="24" t="n">
        <v>46</v>
      </c>
      <c r="H122" s="24" t="n">
        <v>43</v>
      </c>
      <c r="I122" s="24" t="n">
        <v>45</v>
      </c>
      <c r="J122" s="24" t="n">
        <v>55</v>
      </c>
      <c r="K122" s="24" t="n">
        <v>74.5</v>
      </c>
      <c r="L122" s="24" t="n">
        <v>42</v>
      </c>
      <c r="M122" s="24" t="n">
        <v>41.25</v>
      </c>
      <c r="N122" s="24" t="n">
        <v>50.1658333333333</v>
      </c>
      <c r="O122" s="24" t="n">
        <v>45.5</v>
      </c>
      <c r="P122" s="62" t="n">
        <v>41.824358974359</v>
      </c>
    </row>
    <row r="123" customFormat="false" ht="12.75" hidden="false" customHeight="false" outlineLevel="0" collapsed="false">
      <c r="C123" s="13" t="n">
        <v>122</v>
      </c>
      <c r="D123" s="109" t="s">
        <v>23795</v>
      </c>
      <c r="E123" s="111" t="n">
        <v>51.25</v>
      </c>
      <c r="F123" s="24" t="n">
        <v>45.25</v>
      </c>
      <c r="G123" s="24" t="n">
        <v>46.75</v>
      </c>
      <c r="H123" s="24" t="n">
        <v>45.75</v>
      </c>
      <c r="I123" s="24" t="n">
        <v>46.75</v>
      </c>
      <c r="J123" s="24" t="n">
        <v>76.75</v>
      </c>
      <c r="K123" s="24" t="n">
        <v>121.5</v>
      </c>
      <c r="L123" s="24" t="n">
        <v>42</v>
      </c>
      <c r="M123" s="24" t="n">
        <v>39.75</v>
      </c>
      <c r="N123" s="24" t="n">
        <v>59.7291666666667</v>
      </c>
      <c r="O123" s="24" t="n">
        <v>49</v>
      </c>
      <c r="P123" s="62" t="n">
        <v>43.2573717948718</v>
      </c>
    </row>
    <row r="124" customFormat="false" ht="12.75" hidden="false" customHeight="false" outlineLevel="0" collapsed="false">
      <c r="C124" s="13" t="n">
        <v>123</v>
      </c>
      <c r="D124" s="109" t="s">
        <v>23796</v>
      </c>
      <c r="E124" s="111" t="n">
        <v>63.59</v>
      </c>
      <c r="F124" s="24" t="n">
        <v>62</v>
      </c>
      <c r="G124" s="24" t="n">
        <v>63.5</v>
      </c>
      <c r="H124" s="24" t="n">
        <v>60.5</v>
      </c>
      <c r="I124" s="24" t="n">
        <v>65.5</v>
      </c>
      <c r="J124" s="24" t="n">
        <v>87</v>
      </c>
      <c r="K124" s="24" t="n">
        <v>131</v>
      </c>
      <c r="L124" s="24" t="n">
        <v>66.5</v>
      </c>
      <c r="M124" s="24" t="n">
        <v>61.5</v>
      </c>
      <c r="N124" s="24" t="n">
        <v>76.2575</v>
      </c>
      <c r="O124" s="24" t="n">
        <v>69.2083333333333</v>
      </c>
      <c r="P124" s="62" t="n">
        <v>62.3380192307692</v>
      </c>
    </row>
    <row r="125" customFormat="false" ht="12.75" hidden="false" customHeight="false" outlineLevel="0" collapsed="false">
      <c r="C125" s="13" t="n">
        <v>124</v>
      </c>
      <c r="D125" s="109" t="s">
        <v>23797</v>
      </c>
      <c r="E125" s="111" t="n">
        <v>50.5</v>
      </c>
      <c r="F125" s="24" t="n">
        <v>49.25</v>
      </c>
      <c r="G125" s="24" t="n">
        <v>48.25</v>
      </c>
      <c r="H125" s="24" t="n">
        <v>44.0099983215332</v>
      </c>
      <c r="I125" s="24" t="n">
        <v>50</v>
      </c>
      <c r="J125" s="24" t="n">
        <v>82.25</v>
      </c>
      <c r="K125" s="24" t="n">
        <v>144.25</v>
      </c>
      <c r="L125" s="24" t="n">
        <v>45</v>
      </c>
      <c r="M125" s="24" t="n">
        <v>44</v>
      </c>
      <c r="N125" s="24" t="n">
        <v>65.8133331934611</v>
      </c>
      <c r="O125" s="24" t="n">
        <v>51.4587500890096</v>
      </c>
      <c r="P125" s="62" t="n">
        <v>45.4625140703641</v>
      </c>
    </row>
    <row r="126" customFormat="false" ht="12.75" hidden="false" customHeight="false" outlineLevel="0" collapsed="false">
      <c r="C126" s="13" t="n">
        <v>125</v>
      </c>
      <c r="D126" s="109" t="s">
        <v>23798</v>
      </c>
      <c r="E126" s="111" t="n">
        <v>52</v>
      </c>
      <c r="F126" s="24" t="n">
        <v>44</v>
      </c>
      <c r="G126" s="24" t="n">
        <v>46.7499961853027</v>
      </c>
      <c r="H126" s="24" t="n">
        <v>45</v>
      </c>
      <c r="I126" s="24" t="n">
        <v>48.75</v>
      </c>
      <c r="J126" s="24" t="n">
        <v>80.4999923706055</v>
      </c>
      <c r="K126" s="24" t="n">
        <v>140</v>
      </c>
      <c r="L126" s="24" t="n">
        <v>44.5000038146973</v>
      </c>
      <c r="M126" s="24" t="n">
        <v>40.75</v>
      </c>
      <c r="N126" s="24" t="n">
        <v>63.6458326975505</v>
      </c>
      <c r="O126" s="24" t="n">
        <v>51.0201133092245</v>
      </c>
      <c r="P126" s="62" t="n">
        <v>44.976456006368</v>
      </c>
    </row>
    <row r="127" customFormat="false" ht="12.75" hidden="false" customHeight="false" outlineLevel="0" collapsed="false">
      <c r="C127" s="13" t="n">
        <v>126</v>
      </c>
      <c r="D127" s="109" t="s">
        <v>23799</v>
      </c>
      <c r="E127" s="111" t="n">
        <v>47.0038375854492</v>
      </c>
      <c r="F127" s="24" t="n">
        <v>47.0038414001465</v>
      </c>
      <c r="G127" s="24" t="n">
        <v>39.4469146728516</v>
      </c>
      <c r="H127" s="24" t="n">
        <v>37.4969177246094</v>
      </c>
      <c r="I127" s="24" t="n">
        <v>47.3499984741211</v>
      </c>
      <c r="J127" s="24" t="n">
        <v>77.7499923706055</v>
      </c>
      <c r="K127" s="24" t="n">
        <v>122.5</v>
      </c>
      <c r="L127" s="24" t="n">
        <v>36.7499961853027</v>
      </c>
      <c r="M127" s="24" t="n">
        <v>38.2664044698079</v>
      </c>
      <c r="N127" s="24" t="n">
        <v>57.7167259852091</v>
      </c>
      <c r="O127" s="24" t="n">
        <v>47.216404914856</v>
      </c>
      <c r="P127" s="62" t="n">
        <v>45.2830715179443</v>
      </c>
    </row>
    <row r="128" customFormat="false" ht="12.75" hidden="false" customHeight="false" outlineLevel="0" collapsed="false">
      <c r="C128" s="13" t="n">
        <v>127</v>
      </c>
      <c r="D128" s="109" t="s">
        <v>23800</v>
      </c>
      <c r="E128" s="111" t="n">
        <v>50.3988418579102</v>
      </c>
      <c r="F128" s="24" t="n">
        <v>50.4038429260254</v>
      </c>
      <c r="G128" s="24" t="n">
        <v>47.1969146728516</v>
      </c>
      <c r="H128" s="24" t="n">
        <v>40.2469177246094</v>
      </c>
      <c r="I128" s="24" t="n">
        <v>56.8499984741211</v>
      </c>
      <c r="J128" s="24" t="n">
        <v>94.25</v>
      </c>
      <c r="K128" s="24" t="n">
        <v>139.5</v>
      </c>
      <c r="L128" s="24" t="n">
        <v>43.7499961853027</v>
      </c>
      <c r="M128" s="24" t="n">
        <v>41.0830726623535</v>
      </c>
      <c r="N128" s="24" t="n">
        <v>65.4454774856567</v>
      </c>
      <c r="O128" s="24" t="n">
        <v>51.2759876251221</v>
      </c>
      <c r="P128" s="62" t="n">
        <v>49.3426542282105</v>
      </c>
    </row>
    <row r="129" customFormat="false" ht="12.75" hidden="false" customHeight="false" outlineLevel="0" collapsed="false">
      <c r="C129" s="13" t="n">
        <v>128</v>
      </c>
      <c r="D129" s="112" t="s">
        <v>23801</v>
      </c>
      <c r="E129" s="111" t="n">
        <v>48.75</v>
      </c>
      <c r="F129" s="24" t="n">
        <v>42</v>
      </c>
      <c r="G129" s="24" t="n">
        <v>45.25</v>
      </c>
      <c r="H129" s="24" t="n">
        <v>43.5</v>
      </c>
      <c r="I129" s="24" t="n">
        <v>44.75</v>
      </c>
      <c r="J129" s="24" t="n">
        <v>77.4999923706055</v>
      </c>
      <c r="K129" s="24" t="n">
        <v>133</v>
      </c>
      <c r="L129" s="24" t="n">
        <v>41.9999961853027</v>
      </c>
      <c r="M129" s="24" t="n">
        <v>40.5233319600423</v>
      </c>
      <c r="N129" s="24" t="n">
        <v>60.9433320363363</v>
      </c>
      <c r="O129" s="24" t="n">
        <v>49.1599458058675</v>
      </c>
      <c r="P129" s="62" t="n">
        <v>43.5413531523484</v>
      </c>
    </row>
    <row r="130" customFormat="false" ht="12.75" hidden="false" customHeight="false" outlineLevel="0" collapsed="false">
      <c r="C130" s="13" t="n">
        <v>129</v>
      </c>
      <c r="D130" s="109" t="s">
        <v>23802</v>
      </c>
      <c r="E130" s="111" t="n">
        <v>50</v>
      </c>
      <c r="F130" s="24" t="n">
        <v>53.5</v>
      </c>
      <c r="G130" s="24" t="n">
        <v>51</v>
      </c>
      <c r="H130" s="24" t="n">
        <v>48.9999961853027</v>
      </c>
      <c r="I130" s="24" t="n">
        <v>55.5</v>
      </c>
      <c r="J130" s="24" t="n">
        <v>84.5</v>
      </c>
      <c r="K130" s="24" t="n">
        <v>147</v>
      </c>
      <c r="L130" s="24" t="n">
        <v>50</v>
      </c>
      <c r="M130" s="24" t="n">
        <v>45.75</v>
      </c>
      <c r="N130" s="24" t="n">
        <v>68.7291663487752</v>
      </c>
      <c r="O130" s="24" t="n">
        <v>54.25</v>
      </c>
      <c r="P130" s="62" t="n">
        <v>46.6239884156447</v>
      </c>
    </row>
    <row r="131" customFormat="false" ht="12.75" hidden="false" customHeight="false" outlineLevel="0" collapsed="false">
      <c r="C131" s="13" t="n">
        <v>130</v>
      </c>
      <c r="D131" s="104" t="s">
        <v>23803</v>
      </c>
      <c r="E131" s="113" t="n">
        <v>66.9999923706055</v>
      </c>
      <c r="F131" s="65" t="n">
        <v>62.7499923706055</v>
      </c>
      <c r="G131" s="65" t="n">
        <v>59.75</v>
      </c>
      <c r="H131" s="65" t="n">
        <v>55.7499885559082</v>
      </c>
      <c r="I131" s="65" t="n">
        <v>62.5</v>
      </c>
      <c r="J131" s="65" t="n">
        <v>65.5</v>
      </c>
      <c r="K131" s="65" t="n">
        <v>83</v>
      </c>
      <c r="L131" s="65" t="n">
        <v>57.5000038146973</v>
      </c>
      <c r="M131" s="65" t="n">
        <v>50.2999979654948</v>
      </c>
      <c r="N131" s="65" t="n">
        <v>62.3041642506917</v>
      </c>
      <c r="O131" s="65" t="n">
        <v>48.2341667811076</v>
      </c>
      <c r="P131" s="66" t="n">
        <v>44.0681411400819</v>
      </c>
    </row>
    <row r="132" customFormat="false" ht="12.75" hidden="false" customHeight="false" outlineLevel="0" collapsed="false">
      <c r="A132" s="13" t="n">
        <f aca="false">A119+1</f>
        <v>11</v>
      </c>
      <c r="B132" s="104" t="n">
        <v>36916</v>
      </c>
      <c r="C132" s="13" t="n">
        <v>131</v>
      </c>
      <c r="D132" s="109" t="s">
        <v>23791</v>
      </c>
      <c r="E132" s="110" t="n">
        <v>55.84</v>
      </c>
      <c r="F132" s="59" t="n">
        <v>59</v>
      </c>
      <c r="G132" s="59" t="n">
        <v>58</v>
      </c>
      <c r="H132" s="59" t="n">
        <v>55</v>
      </c>
      <c r="I132" s="59" t="n">
        <v>57.5</v>
      </c>
      <c r="J132" s="59" t="n">
        <v>76.5</v>
      </c>
      <c r="K132" s="59" t="n">
        <v>110.5</v>
      </c>
      <c r="L132" s="59" t="n">
        <v>57</v>
      </c>
      <c r="M132" s="59" t="n">
        <v>55</v>
      </c>
      <c r="N132" s="59" t="n">
        <v>67.07</v>
      </c>
      <c r="O132" s="59" t="n">
        <v>59.875</v>
      </c>
      <c r="P132" s="60" t="n">
        <v>53.773717948718</v>
      </c>
    </row>
    <row r="133" customFormat="false" ht="12.75" hidden="false" customHeight="false" outlineLevel="0" collapsed="false">
      <c r="C133" s="13" t="n">
        <v>132</v>
      </c>
      <c r="D133" s="109" t="s">
        <v>23792</v>
      </c>
      <c r="E133" s="111" t="n">
        <v>47</v>
      </c>
      <c r="F133" s="24" t="n">
        <v>51.25</v>
      </c>
      <c r="G133" s="24" t="n">
        <v>48.5</v>
      </c>
      <c r="H133" s="24" t="n">
        <v>46.5</v>
      </c>
      <c r="I133" s="24" t="n">
        <v>47.25</v>
      </c>
      <c r="J133" s="24" t="n">
        <v>76.25</v>
      </c>
      <c r="K133" s="24" t="n">
        <v>121.5</v>
      </c>
      <c r="L133" s="24" t="n">
        <v>43.25</v>
      </c>
      <c r="M133" s="24" t="n">
        <v>40.75</v>
      </c>
      <c r="N133" s="24" t="n">
        <v>60.4375</v>
      </c>
      <c r="O133" s="24" t="n">
        <v>49.625</v>
      </c>
      <c r="P133" s="62" t="n">
        <v>43.7369871794872</v>
      </c>
    </row>
    <row r="134" customFormat="false" ht="12.75" hidden="false" customHeight="false" outlineLevel="0" collapsed="false">
      <c r="C134" s="13" t="n">
        <v>133</v>
      </c>
      <c r="D134" s="109" t="s">
        <v>23793</v>
      </c>
      <c r="E134" s="111" t="n">
        <v>66</v>
      </c>
      <c r="F134" s="24" t="n">
        <v>64.75</v>
      </c>
      <c r="G134" s="24" t="n">
        <v>64.25</v>
      </c>
      <c r="H134" s="24" t="n">
        <v>60.5</v>
      </c>
      <c r="I134" s="24" t="n">
        <v>61</v>
      </c>
      <c r="J134" s="24" t="n">
        <v>74.75</v>
      </c>
      <c r="K134" s="24" t="n">
        <v>99</v>
      </c>
      <c r="L134" s="24" t="n">
        <v>57.5</v>
      </c>
      <c r="M134" s="24" t="n">
        <v>56.75</v>
      </c>
      <c r="N134" s="24" t="n">
        <v>68.0833333333333</v>
      </c>
      <c r="O134" s="24" t="n">
        <v>60.8333333333333</v>
      </c>
      <c r="P134" s="62" t="n">
        <v>49.9025641025641</v>
      </c>
    </row>
    <row r="135" customFormat="false" ht="12.75" hidden="false" customHeight="false" outlineLevel="0" collapsed="false">
      <c r="C135" s="13" t="n">
        <v>134</v>
      </c>
      <c r="D135" s="109" t="s">
        <v>23794</v>
      </c>
      <c r="E135" s="111" t="n">
        <v>46.69</v>
      </c>
      <c r="F135" s="24" t="n">
        <v>47.5</v>
      </c>
      <c r="G135" s="24" t="n">
        <v>46.5</v>
      </c>
      <c r="H135" s="24" t="n">
        <v>44.25</v>
      </c>
      <c r="I135" s="24" t="n">
        <v>45</v>
      </c>
      <c r="J135" s="24" t="n">
        <v>55</v>
      </c>
      <c r="K135" s="24" t="n">
        <v>74.5</v>
      </c>
      <c r="L135" s="24" t="n">
        <v>42</v>
      </c>
      <c r="M135" s="24" t="n">
        <v>41.25</v>
      </c>
      <c r="N135" s="24" t="n">
        <v>49.9741666666667</v>
      </c>
      <c r="O135" s="24" t="n">
        <v>45.5</v>
      </c>
      <c r="P135" s="62" t="n">
        <v>41.824358974359</v>
      </c>
    </row>
    <row r="136" customFormat="false" ht="12.75" hidden="false" customHeight="false" outlineLevel="0" collapsed="false">
      <c r="C136" s="13" t="n">
        <v>135</v>
      </c>
      <c r="D136" s="109" t="s">
        <v>23795</v>
      </c>
      <c r="E136" s="111" t="n">
        <v>47</v>
      </c>
      <c r="F136" s="24" t="n">
        <v>51.25</v>
      </c>
      <c r="G136" s="24" t="n">
        <v>48.5</v>
      </c>
      <c r="H136" s="24" t="n">
        <v>46.5</v>
      </c>
      <c r="I136" s="24" t="n">
        <v>47.75</v>
      </c>
      <c r="J136" s="24" t="n">
        <v>78.25</v>
      </c>
      <c r="K136" s="24" t="n">
        <v>123</v>
      </c>
      <c r="L136" s="24" t="n">
        <v>43.5</v>
      </c>
      <c r="M136" s="24" t="n">
        <v>40.75</v>
      </c>
      <c r="N136" s="24" t="n">
        <v>60.9166666666667</v>
      </c>
      <c r="O136" s="24" t="n">
        <v>50.1041666666667</v>
      </c>
      <c r="P136" s="62" t="n">
        <v>42.811858974359</v>
      </c>
    </row>
    <row r="137" customFormat="false" ht="12.75" hidden="false" customHeight="false" outlineLevel="0" collapsed="false">
      <c r="C137" s="13" t="n">
        <v>136</v>
      </c>
      <c r="D137" s="109" t="s">
        <v>23796</v>
      </c>
      <c r="E137" s="111" t="n">
        <v>60.09</v>
      </c>
      <c r="F137" s="24" t="n">
        <v>62.75</v>
      </c>
      <c r="G137" s="24" t="n">
        <v>63.5</v>
      </c>
      <c r="H137" s="24" t="n">
        <v>60.5</v>
      </c>
      <c r="I137" s="24" t="n">
        <v>65.5</v>
      </c>
      <c r="J137" s="24" t="n">
        <v>88</v>
      </c>
      <c r="K137" s="24" t="n">
        <v>133</v>
      </c>
      <c r="L137" s="24" t="n">
        <v>65.5</v>
      </c>
      <c r="M137" s="24" t="n">
        <v>62.5</v>
      </c>
      <c r="N137" s="24" t="n">
        <v>76.6116666666667</v>
      </c>
      <c r="O137" s="24" t="n">
        <v>69.2083333333333</v>
      </c>
      <c r="P137" s="62" t="n">
        <v>62.3380192307692</v>
      </c>
    </row>
    <row r="138" customFormat="false" ht="12.75" hidden="false" customHeight="false" outlineLevel="0" collapsed="false">
      <c r="C138" s="13" t="n">
        <v>137</v>
      </c>
      <c r="D138" s="109" t="s">
        <v>23797</v>
      </c>
      <c r="E138" s="111" t="n">
        <v>50</v>
      </c>
      <c r="F138" s="24" t="n">
        <v>51.75</v>
      </c>
      <c r="G138" s="24" t="n">
        <v>49.25</v>
      </c>
      <c r="H138" s="24" t="n">
        <v>45.0099983215332</v>
      </c>
      <c r="I138" s="24" t="n">
        <v>50</v>
      </c>
      <c r="J138" s="24" t="n">
        <v>83.25</v>
      </c>
      <c r="K138" s="24" t="n">
        <v>144.25</v>
      </c>
      <c r="L138" s="24" t="n">
        <v>45</v>
      </c>
      <c r="M138" s="24" t="n">
        <v>44</v>
      </c>
      <c r="N138" s="24" t="n">
        <v>66.2299998601278</v>
      </c>
      <c r="O138" s="24" t="n">
        <v>51.6879167556763</v>
      </c>
      <c r="P138" s="62" t="n">
        <v>45.709308942159</v>
      </c>
    </row>
    <row r="139" customFormat="false" ht="12.75" hidden="false" customHeight="false" outlineLevel="0" collapsed="false">
      <c r="C139" s="13" t="n">
        <v>138</v>
      </c>
      <c r="D139" s="109" t="s">
        <v>23798</v>
      </c>
      <c r="E139" s="111" t="n">
        <v>51.25</v>
      </c>
      <c r="F139" s="24" t="n">
        <v>50.5</v>
      </c>
      <c r="G139" s="24" t="n">
        <v>48.4999961853027</v>
      </c>
      <c r="H139" s="24" t="n">
        <v>46.25</v>
      </c>
      <c r="I139" s="24" t="n">
        <v>50.5</v>
      </c>
      <c r="J139" s="24" t="n">
        <v>82.4999923706055</v>
      </c>
      <c r="K139" s="24" t="n">
        <v>142.5</v>
      </c>
      <c r="L139" s="24" t="n">
        <v>46.0000038146973</v>
      </c>
      <c r="M139" s="24" t="n">
        <v>41.5</v>
      </c>
      <c r="N139" s="24" t="n">
        <v>65.4166660308838</v>
      </c>
      <c r="O139" s="24" t="n">
        <v>52.0201133092245</v>
      </c>
      <c r="P139" s="62" t="n">
        <v>45.226456006368</v>
      </c>
    </row>
    <row r="140" customFormat="false" ht="12.75" hidden="false" customHeight="false" outlineLevel="0" collapsed="false">
      <c r="C140" s="13" t="n">
        <v>139</v>
      </c>
      <c r="D140" s="109" t="s">
        <v>23799</v>
      </c>
      <c r="E140" s="111" t="n">
        <v>48.0038375854492</v>
      </c>
      <c r="F140" s="24" t="n">
        <v>49.0038414001465</v>
      </c>
      <c r="G140" s="24" t="n">
        <v>39.4469146728516</v>
      </c>
      <c r="H140" s="24" t="n">
        <v>37.4969177246094</v>
      </c>
      <c r="I140" s="24" t="n">
        <v>47.3499984741211</v>
      </c>
      <c r="J140" s="24" t="n">
        <v>77.7499923706055</v>
      </c>
      <c r="K140" s="24" t="n">
        <v>122.5</v>
      </c>
      <c r="L140" s="24" t="n">
        <v>36.7499961853027</v>
      </c>
      <c r="M140" s="24" t="n">
        <v>38.2664044698079</v>
      </c>
      <c r="N140" s="24" t="n">
        <v>57.9667259852091</v>
      </c>
      <c r="O140" s="24" t="n">
        <v>47.216404914856</v>
      </c>
      <c r="P140" s="62" t="n">
        <v>45.2830715179443</v>
      </c>
    </row>
    <row r="141" customFormat="false" ht="12.75" hidden="false" customHeight="false" outlineLevel="0" collapsed="false">
      <c r="C141" s="13" t="n">
        <v>140</v>
      </c>
      <c r="D141" s="109" t="s">
        <v>23800</v>
      </c>
      <c r="E141" s="111" t="n">
        <v>51.3988418579102</v>
      </c>
      <c r="F141" s="24" t="n">
        <v>52.4038429260254</v>
      </c>
      <c r="G141" s="24" t="n">
        <v>47.1969146728516</v>
      </c>
      <c r="H141" s="24" t="n">
        <v>40.2469177246094</v>
      </c>
      <c r="I141" s="24" t="n">
        <v>56.8499984741211</v>
      </c>
      <c r="J141" s="24" t="n">
        <v>94.25</v>
      </c>
      <c r="K141" s="24" t="n">
        <v>139.5</v>
      </c>
      <c r="L141" s="24" t="n">
        <v>43.7499961853027</v>
      </c>
      <c r="M141" s="24" t="n">
        <v>41.0830726623535</v>
      </c>
      <c r="N141" s="24" t="n">
        <v>65.6954774856567</v>
      </c>
      <c r="O141" s="24" t="n">
        <v>51.2759876251221</v>
      </c>
      <c r="P141" s="62" t="n">
        <v>49.3426542282105</v>
      </c>
    </row>
    <row r="142" customFormat="false" ht="12.75" hidden="false" customHeight="false" outlineLevel="0" collapsed="false">
      <c r="C142" s="13" t="n">
        <v>141</v>
      </c>
      <c r="D142" s="112" t="s">
        <v>23801</v>
      </c>
      <c r="E142" s="111" t="n">
        <v>48.75</v>
      </c>
      <c r="F142" s="24" t="n">
        <v>48.5</v>
      </c>
      <c r="G142" s="24" t="n">
        <v>47</v>
      </c>
      <c r="H142" s="24" t="n">
        <v>44.75</v>
      </c>
      <c r="I142" s="24" t="n">
        <v>46.5</v>
      </c>
      <c r="J142" s="24" t="n">
        <v>79.4999923706055</v>
      </c>
      <c r="K142" s="24" t="n">
        <v>135.5</v>
      </c>
      <c r="L142" s="24" t="n">
        <v>43.4999961853027</v>
      </c>
      <c r="M142" s="24" t="n">
        <v>41.2733319600423</v>
      </c>
      <c r="N142" s="24" t="n">
        <v>62.7766653696696</v>
      </c>
      <c r="O142" s="24" t="n">
        <v>50.1599458058675</v>
      </c>
      <c r="P142" s="62" t="n">
        <v>43.7961608446561</v>
      </c>
    </row>
    <row r="143" customFormat="false" ht="12.75" hidden="false" customHeight="false" outlineLevel="0" collapsed="false">
      <c r="C143" s="13" t="n">
        <v>142</v>
      </c>
      <c r="D143" s="109" t="s">
        <v>23802</v>
      </c>
      <c r="E143" s="111" t="n">
        <v>53</v>
      </c>
      <c r="F143" s="24" t="n">
        <v>55</v>
      </c>
      <c r="G143" s="24" t="n">
        <v>53</v>
      </c>
      <c r="H143" s="24" t="n">
        <v>49.9999961853027</v>
      </c>
      <c r="I143" s="24" t="n">
        <v>56.25</v>
      </c>
      <c r="J143" s="24" t="n">
        <v>87</v>
      </c>
      <c r="K143" s="24" t="n">
        <v>148.75</v>
      </c>
      <c r="L143" s="24" t="n">
        <v>51</v>
      </c>
      <c r="M143" s="24" t="n">
        <v>46.5</v>
      </c>
      <c r="N143" s="24" t="n">
        <v>70.1874996821086</v>
      </c>
      <c r="O143" s="24" t="n">
        <v>54.6458333333333</v>
      </c>
      <c r="P143" s="62" t="n">
        <v>46.8964243130806</v>
      </c>
    </row>
    <row r="144" customFormat="false" ht="12.75" hidden="false" customHeight="false" outlineLevel="0" collapsed="false">
      <c r="C144" s="13" t="n">
        <v>143</v>
      </c>
      <c r="D144" s="104" t="s">
        <v>23803</v>
      </c>
      <c r="E144" s="113" t="n">
        <v>64.4999923706055</v>
      </c>
      <c r="F144" s="65" t="n">
        <v>62.7499923706055</v>
      </c>
      <c r="G144" s="65" t="n">
        <v>60.75</v>
      </c>
      <c r="H144" s="65" t="n">
        <v>55.9999885559082</v>
      </c>
      <c r="I144" s="65" t="n">
        <v>63</v>
      </c>
      <c r="J144" s="65" t="n">
        <v>66</v>
      </c>
      <c r="K144" s="65" t="n">
        <v>83.25</v>
      </c>
      <c r="L144" s="65" t="n">
        <v>58.2500038146973</v>
      </c>
      <c r="M144" s="65" t="n">
        <v>50.9666646321615</v>
      </c>
      <c r="N144" s="65" t="n">
        <v>62.5541642506917</v>
      </c>
      <c r="O144" s="65" t="n">
        <v>49.6716667811076</v>
      </c>
      <c r="P144" s="66" t="n">
        <v>46.6210257554666</v>
      </c>
    </row>
    <row r="145" customFormat="false" ht="12.75" hidden="false" customHeight="false" outlineLevel="0" collapsed="false">
      <c r="A145" s="13" t="n">
        <f aca="false">A132+1</f>
        <v>12</v>
      </c>
      <c r="B145" s="104" t="n">
        <v>36917</v>
      </c>
      <c r="C145" s="13" t="n">
        <v>144</v>
      </c>
      <c r="D145" s="109" t="s">
        <v>23791</v>
      </c>
      <c r="E145" s="110" t="n">
        <v>49.75</v>
      </c>
      <c r="F145" s="59" t="n">
        <v>59.25</v>
      </c>
      <c r="G145" s="59" t="n">
        <v>56</v>
      </c>
      <c r="H145" s="59" t="n">
        <v>55</v>
      </c>
      <c r="I145" s="59" t="n">
        <v>56.5</v>
      </c>
      <c r="J145" s="59" t="n">
        <v>76.5</v>
      </c>
      <c r="K145" s="59" t="n">
        <v>110.5</v>
      </c>
      <c r="L145" s="59" t="n">
        <v>56</v>
      </c>
      <c r="M145" s="59" t="n">
        <v>55.25</v>
      </c>
      <c r="N145" s="59" t="n">
        <v>66.3125</v>
      </c>
      <c r="O145" s="59" t="n">
        <v>59.625</v>
      </c>
      <c r="P145" s="60" t="n">
        <v>53.4820512820513</v>
      </c>
    </row>
    <row r="146" customFormat="false" ht="12.75" hidden="false" customHeight="false" outlineLevel="0" collapsed="false">
      <c r="C146" s="13" t="n">
        <v>145</v>
      </c>
      <c r="D146" s="109" t="s">
        <v>23792</v>
      </c>
      <c r="E146" s="111" t="n">
        <v>36.5</v>
      </c>
      <c r="F146" s="24" t="n">
        <v>50.5</v>
      </c>
      <c r="G146" s="24" t="n">
        <v>48.5</v>
      </c>
      <c r="H146" s="24" t="n">
        <v>46.5</v>
      </c>
      <c r="I146" s="24" t="n">
        <v>47.5</v>
      </c>
      <c r="J146" s="24" t="n">
        <v>76.5</v>
      </c>
      <c r="K146" s="24" t="n">
        <v>122.25</v>
      </c>
      <c r="L146" s="24" t="n">
        <v>43.75</v>
      </c>
      <c r="M146" s="24" t="n">
        <v>41</v>
      </c>
      <c r="N146" s="24" t="n">
        <v>59.7708333333333</v>
      </c>
      <c r="O146" s="24" t="n">
        <v>49.9583333333333</v>
      </c>
      <c r="P146" s="62" t="n">
        <v>44.0286538461538</v>
      </c>
    </row>
    <row r="147" customFormat="false" ht="12.75" hidden="false" customHeight="false" outlineLevel="0" collapsed="false">
      <c r="C147" s="13" t="n">
        <v>146</v>
      </c>
      <c r="D147" s="109" t="s">
        <v>23793</v>
      </c>
      <c r="E147" s="111" t="n">
        <v>65</v>
      </c>
      <c r="F147" s="24" t="n">
        <v>62.5</v>
      </c>
      <c r="G147" s="24" t="n">
        <v>64</v>
      </c>
      <c r="H147" s="24" t="n">
        <v>59.75</v>
      </c>
      <c r="I147" s="24" t="n">
        <v>60.5</v>
      </c>
      <c r="J147" s="24" t="n">
        <v>74.75</v>
      </c>
      <c r="K147" s="24" t="n">
        <v>99</v>
      </c>
      <c r="L147" s="24" t="n">
        <v>57.5</v>
      </c>
      <c r="M147" s="24" t="n">
        <v>56.75</v>
      </c>
      <c r="N147" s="24" t="n">
        <v>67.6875</v>
      </c>
      <c r="O147" s="24" t="n">
        <v>59.8208333333333</v>
      </c>
      <c r="P147" s="62" t="n">
        <v>48.9733974358974</v>
      </c>
    </row>
    <row r="148" customFormat="false" ht="12.75" hidden="false" customHeight="false" outlineLevel="0" collapsed="false">
      <c r="C148" s="13" t="n">
        <v>147</v>
      </c>
      <c r="D148" s="109" t="s">
        <v>23794</v>
      </c>
      <c r="E148" s="111" t="n">
        <v>37.52</v>
      </c>
      <c r="F148" s="24" t="n">
        <v>48</v>
      </c>
      <c r="G148" s="24" t="n">
        <v>45.5</v>
      </c>
      <c r="H148" s="24" t="n">
        <v>44.5</v>
      </c>
      <c r="I148" s="24" t="n">
        <v>45</v>
      </c>
      <c r="J148" s="24" t="n">
        <v>55</v>
      </c>
      <c r="K148" s="24" t="n">
        <v>74.5</v>
      </c>
      <c r="L148" s="24" t="n">
        <v>42</v>
      </c>
      <c r="M148" s="24" t="n">
        <v>41.25</v>
      </c>
      <c r="N148" s="24" t="n">
        <v>49.1891666666667</v>
      </c>
      <c r="O148" s="24" t="n">
        <v>45.5</v>
      </c>
      <c r="P148" s="62" t="n">
        <v>41.824358974359</v>
      </c>
    </row>
    <row r="149" customFormat="false" ht="12.75" hidden="false" customHeight="false" outlineLevel="0" collapsed="false">
      <c r="C149" s="13" t="n">
        <v>148</v>
      </c>
      <c r="D149" s="109" t="s">
        <v>23795</v>
      </c>
      <c r="E149" s="111" t="n">
        <v>36.5</v>
      </c>
      <c r="F149" s="24" t="n">
        <v>50.5</v>
      </c>
      <c r="G149" s="24" t="n">
        <v>48.5</v>
      </c>
      <c r="H149" s="24" t="n">
        <v>46.5</v>
      </c>
      <c r="I149" s="24" t="n">
        <v>48</v>
      </c>
      <c r="J149" s="24" t="n">
        <v>78.5</v>
      </c>
      <c r="K149" s="24" t="n">
        <v>123.75</v>
      </c>
      <c r="L149" s="24" t="n">
        <v>44</v>
      </c>
      <c r="M149" s="24" t="n">
        <v>41</v>
      </c>
      <c r="N149" s="24" t="n">
        <v>60.25</v>
      </c>
      <c r="O149" s="24" t="n">
        <v>50.4375</v>
      </c>
      <c r="P149" s="62" t="n">
        <v>42.5842948717949</v>
      </c>
    </row>
    <row r="150" customFormat="false" ht="12.75" hidden="false" customHeight="false" outlineLevel="0" collapsed="false">
      <c r="C150" s="13" t="n">
        <v>149</v>
      </c>
      <c r="D150" s="109" t="s">
        <v>23796</v>
      </c>
      <c r="E150" s="111" t="n">
        <v>50.89</v>
      </c>
      <c r="F150" s="24" t="n">
        <v>63</v>
      </c>
      <c r="G150" s="24" t="n">
        <v>59.75</v>
      </c>
      <c r="H150" s="24" t="n">
        <v>59</v>
      </c>
      <c r="I150" s="24" t="n">
        <v>62.5</v>
      </c>
      <c r="J150" s="24" t="n">
        <v>88.5</v>
      </c>
      <c r="K150" s="24" t="n">
        <v>134</v>
      </c>
      <c r="L150" s="24" t="n">
        <v>65.5</v>
      </c>
      <c r="M150" s="24" t="n">
        <v>60.75</v>
      </c>
      <c r="N150" s="24" t="n">
        <v>74.9491666666667</v>
      </c>
      <c r="O150" s="24" t="n">
        <v>69.2083333333333</v>
      </c>
      <c r="P150" s="62" t="n">
        <v>62.3380192307692</v>
      </c>
    </row>
    <row r="151" customFormat="false" ht="12.75" hidden="false" customHeight="false" outlineLevel="0" collapsed="false">
      <c r="C151" s="13" t="n">
        <v>150</v>
      </c>
      <c r="D151" s="109" t="s">
        <v>23797</v>
      </c>
      <c r="E151" s="111" t="n">
        <v>20</v>
      </c>
      <c r="F151" s="24" t="n">
        <v>50.5</v>
      </c>
      <c r="G151" s="24" t="n">
        <v>51.25</v>
      </c>
      <c r="H151" s="24" t="n">
        <v>49.5099983215332</v>
      </c>
      <c r="I151" s="24" t="n">
        <v>50</v>
      </c>
      <c r="J151" s="24" t="n">
        <v>83.25</v>
      </c>
      <c r="K151" s="24" t="n">
        <v>144.25</v>
      </c>
      <c r="L151" s="24" t="n">
        <v>45</v>
      </c>
      <c r="M151" s="24" t="n">
        <v>44</v>
      </c>
      <c r="N151" s="24" t="n">
        <v>64.1674998601278</v>
      </c>
      <c r="O151" s="24" t="n">
        <v>51.6879167556763</v>
      </c>
      <c r="P151" s="62" t="n">
        <v>45.7798217626718</v>
      </c>
    </row>
    <row r="152" customFormat="false" ht="12.75" hidden="false" customHeight="false" outlineLevel="0" collapsed="false">
      <c r="C152" s="13" t="n">
        <v>151</v>
      </c>
      <c r="D152" s="109" t="s">
        <v>23798</v>
      </c>
      <c r="E152" s="111" t="n">
        <v>30</v>
      </c>
      <c r="F152" s="24" t="n">
        <v>49.75</v>
      </c>
      <c r="G152" s="24" t="n">
        <v>48.4999961853027</v>
      </c>
      <c r="H152" s="24" t="n">
        <v>46.5</v>
      </c>
      <c r="I152" s="24" t="n">
        <v>50.5</v>
      </c>
      <c r="J152" s="24" t="n">
        <v>81.9999923706055</v>
      </c>
      <c r="K152" s="24" t="n">
        <v>142.5</v>
      </c>
      <c r="L152" s="24" t="n">
        <v>46.2500038146973</v>
      </c>
      <c r="M152" s="24" t="n">
        <v>41.75</v>
      </c>
      <c r="N152" s="24" t="n">
        <v>63.6458326975505</v>
      </c>
      <c r="O152" s="24" t="n">
        <v>51.7701133092245</v>
      </c>
      <c r="P152" s="62" t="n">
        <v>45.226456006368</v>
      </c>
    </row>
    <row r="153" customFormat="false" ht="12.75" hidden="false" customHeight="false" outlineLevel="0" collapsed="false">
      <c r="C153" s="13" t="n">
        <v>152</v>
      </c>
      <c r="D153" s="109" t="s">
        <v>23799</v>
      </c>
      <c r="E153" s="111" t="n">
        <v>30.7038345336914</v>
      </c>
      <c r="F153" s="24" t="n">
        <v>46.0038414001465</v>
      </c>
      <c r="G153" s="24" t="n">
        <v>39.4469146728516</v>
      </c>
      <c r="H153" s="24" t="n">
        <v>37.7469177246094</v>
      </c>
      <c r="I153" s="24" t="n">
        <v>47.3499984741211</v>
      </c>
      <c r="J153" s="24" t="n">
        <v>77.2499923706055</v>
      </c>
      <c r="K153" s="24" t="n">
        <v>122.5</v>
      </c>
      <c r="L153" s="24" t="n">
        <v>36.9999961853027</v>
      </c>
      <c r="M153" s="24" t="n">
        <v>38.5164044698079</v>
      </c>
      <c r="N153" s="24" t="n">
        <v>56.3375590642293</v>
      </c>
      <c r="O153" s="24" t="n">
        <v>47.216404914856</v>
      </c>
      <c r="P153" s="62" t="n">
        <v>45.2830715179443</v>
      </c>
    </row>
    <row r="154" customFormat="false" ht="12.75" hidden="false" customHeight="false" outlineLevel="0" collapsed="false">
      <c r="C154" s="13" t="n">
        <v>153</v>
      </c>
      <c r="D154" s="109" t="s">
        <v>23800</v>
      </c>
      <c r="E154" s="111" t="n">
        <v>40.0988388061523</v>
      </c>
      <c r="F154" s="24" t="n">
        <v>49.4038429260254</v>
      </c>
      <c r="G154" s="24" t="n">
        <v>47.1969146728516</v>
      </c>
      <c r="H154" s="24" t="n">
        <v>40.4969177246094</v>
      </c>
      <c r="I154" s="24" t="n">
        <v>56.8499984741211</v>
      </c>
      <c r="J154" s="24" t="n">
        <v>93.75</v>
      </c>
      <c r="K154" s="24" t="n">
        <v>139.5</v>
      </c>
      <c r="L154" s="24" t="n">
        <v>43.9999961853027</v>
      </c>
      <c r="M154" s="24" t="n">
        <v>41.3330726623535</v>
      </c>
      <c r="N154" s="24" t="n">
        <v>64.5663105646769</v>
      </c>
      <c r="O154" s="24" t="n">
        <v>51.2759876251221</v>
      </c>
      <c r="P154" s="62" t="n">
        <v>49.3426542282105</v>
      </c>
    </row>
    <row r="155" customFormat="false" ht="12.75" hidden="false" customHeight="false" outlineLevel="0" collapsed="false">
      <c r="C155" s="13" t="n">
        <v>154</v>
      </c>
      <c r="D155" s="112" t="s">
        <v>23801</v>
      </c>
      <c r="E155" s="111" t="n">
        <v>27.1500015258789</v>
      </c>
      <c r="F155" s="24" t="n">
        <v>47.75</v>
      </c>
      <c r="G155" s="24" t="n">
        <v>47</v>
      </c>
      <c r="H155" s="24" t="n">
        <v>45</v>
      </c>
      <c r="I155" s="24" t="n">
        <v>46.5</v>
      </c>
      <c r="J155" s="24" t="n">
        <v>78.9999923706055</v>
      </c>
      <c r="K155" s="24" t="n">
        <v>135.5</v>
      </c>
      <c r="L155" s="24" t="n">
        <v>43.7499961853027</v>
      </c>
      <c r="M155" s="24" t="n">
        <v>41.5233319600423</v>
      </c>
      <c r="N155" s="24" t="n">
        <v>60.9766654968262</v>
      </c>
      <c r="O155" s="24" t="n">
        <v>49.9099458058675</v>
      </c>
      <c r="P155" s="62" t="n">
        <v>43.7945582805536</v>
      </c>
    </row>
    <row r="156" customFormat="false" ht="12.75" hidden="false" customHeight="false" outlineLevel="0" collapsed="false">
      <c r="C156" s="13" t="n">
        <v>155</v>
      </c>
      <c r="D156" s="109" t="s">
        <v>23802</v>
      </c>
      <c r="E156" s="111" t="n">
        <v>35</v>
      </c>
      <c r="F156" s="24" t="n">
        <v>54</v>
      </c>
      <c r="G156" s="24" t="n">
        <v>53</v>
      </c>
      <c r="H156" s="24" t="n">
        <v>50.4999961853027</v>
      </c>
      <c r="I156" s="24" t="n">
        <v>56</v>
      </c>
      <c r="J156" s="24" t="n">
        <v>86</v>
      </c>
      <c r="K156" s="24" t="n">
        <v>148</v>
      </c>
      <c r="L156" s="24" t="n">
        <v>51.5</v>
      </c>
      <c r="M156" s="24" t="n">
        <v>46.75</v>
      </c>
      <c r="N156" s="24" t="n">
        <v>68.5208330154419</v>
      </c>
      <c r="O156" s="24" t="n">
        <v>54.7083333333333</v>
      </c>
      <c r="P156" s="62" t="n">
        <v>46.906039697696</v>
      </c>
    </row>
    <row r="157" customFormat="false" ht="12.75" hidden="false" customHeight="false" outlineLevel="0" collapsed="false">
      <c r="C157" s="13" t="n">
        <v>156</v>
      </c>
      <c r="D157" s="104" t="s">
        <v>23803</v>
      </c>
      <c r="E157" s="113" t="n">
        <v>49.9999923706055</v>
      </c>
      <c r="F157" s="65" t="n">
        <v>62.7499923706055</v>
      </c>
      <c r="G157" s="65" t="n">
        <v>61</v>
      </c>
      <c r="H157" s="65" t="n">
        <v>55.9999885559082</v>
      </c>
      <c r="I157" s="65" t="n">
        <v>63</v>
      </c>
      <c r="J157" s="65" t="n">
        <v>66</v>
      </c>
      <c r="K157" s="65" t="n">
        <v>83.25</v>
      </c>
      <c r="L157" s="65" t="n">
        <v>58.2500038146973</v>
      </c>
      <c r="M157" s="65" t="n">
        <v>51.2166646321615</v>
      </c>
      <c r="N157" s="65" t="n">
        <v>61.4291642506917</v>
      </c>
      <c r="O157" s="65" t="n">
        <v>49.9216667811076</v>
      </c>
      <c r="P157" s="66" t="n">
        <v>46.8710257554666</v>
      </c>
    </row>
    <row r="158" customFormat="false" ht="12.75" hidden="false" customHeight="false" outlineLevel="0" collapsed="false">
      <c r="A158" s="13" t="n">
        <f aca="false">A145+1</f>
        <v>13</v>
      </c>
      <c r="B158" s="104" t="n">
        <v>36920</v>
      </c>
      <c r="C158" s="13" t="n">
        <v>157</v>
      </c>
      <c r="D158" s="109" t="s">
        <v>23791</v>
      </c>
      <c r="E158" s="110" t="n">
        <v>53.9</v>
      </c>
      <c r="F158" s="59" t="n">
        <v>54</v>
      </c>
      <c r="G158" s="59" t="n">
        <v>54</v>
      </c>
      <c r="H158" s="59" t="n">
        <v>53</v>
      </c>
      <c r="I158" s="59" t="n">
        <v>55.5</v>
      </c>
      <c r="J158" s="59" t="n">
        <v>75</v>
      </c>
      <c r="K158" s="59" t="n">
        <v>110</v>
      </c>
      <c r="L158" s="59" t="n">
        <v>55.5</v>
      </c>
      <c r="M158" s="59" t="n">
        <v>54.25</v>
      </c>
      <c r="N158" s="59" t="n">
        <v>65.3041666666667</v>
      </c>
      <c r="O158" s="59" t="n">
        <v>59.2916666666667</v>
      </c>
      <c r="P158" s="60" t="n">
        <v>53.148717948718</v>
      </c>
    </row>
    <row r="159" customFormat="false" ht="12.75" hidden="false" customHeight="false" outlineLevel="0" collapsed="false">
      <c r="C159" s="13" t="n">
        <v>158</v>
      </c>
      <c r="D159" s="109" t="s">
        <v>23792</v>
      </c>
      <c r="E159" s="111" t="n">
        <v>35.7499969482422</v>
      </c>
      <c r="F159" s="24" t="n">
        <v>40</v>
      </c>
      <c r="G159" s="24" t="n">
        <v>43.75</v>
      </c>
      <c r="H159" s="24" t="n">
        <v>42.75</v>
      </c>
      <c r="I159" s="24" t="n">
        <v>46</v>
      </c>
      <c r="J159" s="24" t="n">
        <v>76</v>
      </c>
      <c r="K159" s="24" t="n">
        <v>118.5</v>
      </c>
      <c r="L159" s="24" t="n">
        <v>41</v>
      </c>
      <c r="M159" s="24" t="n">
        <v>39.6666666666667</v>
      </c>
      <c r="N159" s="24" t="n">
        <v>56.7708330790202</v>
      </c>
      <c r="O159" s="24" t="n">
        <v>48.5625</v>
      </c>
      <c r="P159" s="62" t="n">
        <v>42.8619871794872</v>
      </c>
    </row>
    <row r="160" customFormat="false" ht="12.75" hidden="false" customHeight="false" outlineLevel="0" collapsed="false">
      <c r="C160" s="13" t="n">
        <v>159</v>
      </c>
      <c r="D160" s="109" t="s">
        <v>23793</v>
      </c>
      <c r="E160" s="111" t="n">
        <v>62</v>
      </c>
      <c r="F160" s="24" t="n">
        <v>60.5</v>
      </c>
      <c r="G160" s="24" t="n">
        <v>64</v>
      </c>
      <c r="H160" s="24" t="n">
        <v>58</v>
      </c>
      <c r="I160" s="24" t="n">
        <v>58</v>
      </c>
      <c r="J160" s="24" t="n">
        <v>73</v>
      </c>
      <c r="K160" s="24" t="n">
        <v>97</v>
      </c>
      <c r="L160" s="24" t="n">
        <v>56</v>
      </c>
      <c r="M160" s="24" t="n">
        <v>56.25</v>
      </c>
      <c r="N160" s="24" t="n">
        <v>66.1875</v>
      </c>
      <c r="O160" s="24" t="n">
        <v>58.9791666666667</v>
      </c>
      <c r="P160" s="62" t="n">
        <v>48.1317307692308</v>
      </c>
    </row>
    <row r="161" customFormat="false" ht="12.75" hidden="false" customHeight="false" outlineLevel="0" collapsed="false">
      <c r="C161" s="13" t="n">
        <v>160</v>
      </c>
      <c r="D161" s="109" t="s">
        <v>23794</v>
      </c>
      <c r="E161" s="111" t="n">
        <v>44.6</v>
      </c>
      <c r="F161" s="24" t="n">
        <v>43</v>
      </c>
      <c r="G161" s="24" t="n">
        <v>43.75</v>
      </c>
      <c r="H161" s="24" t="n">
        <v>42.25</v>
      </c>
      <c r="I161" s="24" t="n">
        <v>44.5</v>
      </c>
      <c r="J161" s="24" t="n">
        <v>55</v>
      </c>
      <c r="K161" s="24" t="n">
        <v>74</v>
      </c>
      <c r="L161" s="24" t="n">
        <v>42</v>
      </c>
      <c r="M161" s="24" t="n">
        <v>41.75</v>
      </c>
      <c r="N161" s="24" t="n">
        <v>49.0291666666667</v>
      </c>
      <c r="O161" s="24" t="n">
        <v>45.9375</v>
      </c>
      <c r="P161" s="62" t="n">
        <v>42.0660256410256</v>
      </c>
    </row>
    <row r="162" customFormat="false" ht="12.75" hidden="false" customHeight="false" outlineLevel="0" collapsed="false">
      <c r="C162" s="13" t="n">
        <v>161</v>
      </c>
      <c r="D162" s="109" t="s">
        <v>23795</v>
      </c>
      <c r="E162" s="111" t="n">
        <v>35.7499969482422</v>
      </c>
      <c r="F162" s="24" t="n">
        <v>40</v>
      </c>
      <c r="G162" s="24" t="n">
        <v>43.75</v>
      </c>
      <c r="H162" s="24" t="n">
        <v>42.75</v>
      </c>
      <c r="I162" s="24" t="n">
        <v>46</v>
      </c>
      <c r="J162" s="24" t="n">
        <v>76.5</v>
      </c>
      <c r="K162" s="24" t="n">
        <v>120.5</v>
      </c>
      <c r="L162" s="24" t="n">
        <v>42</v>
      </c>
      <c r="M162" s="24" t="n">
        <v>39.75</v>
      </c>
      <c r="N162" s="24" t="n">
        <v>57.2499997456868</v>
      </c>
      <c r="O162" s="24" t="n">
        <v>49.0416666666667</v>
      </c>
      <c r="P162" s="62" t="n">
        <v>41.9983974358974</v>
      </c>
    </row>
    <row r="163" customFormat="false" ht="12.75" hidden="false" customHeight="false" outlineLevel="0" collapsed="false">
      <c r="C163" s="13" t="n">
        <v>162</v>
      </c>
      <c r="D163" s="109" t="s">
        <v>23796</v>
      </c>
      <c r="E163" s="111" t="n">
        <v>56.4</v>
      </c>
      <c r="F163" s="24" t="n">
        <v>56.5</v>
      </c>
      <c r="G163" s="24" t="n">
        <v>57.5</v>
      </c>
      <c r="H163" s="24" t="n">
        <v>57</v>
      </c>
      <c r="I163" s="24" t="n">
        <v>62.5</v>
      </c>
      <c r="J163" s="24" t="n">
        <v>88.5</v>
      </c>
      <c r="K163" s="24" t="n">
        <v>130</v>
      </c>
      <c r="L163" s="24" t="n">
        <v>65.5</v>
      </c>
      <c r="M163" s="24" t="n">
        <v>60</v>
      </c>
      <c r="N163" s="24" t="n">
        <v>73.6583333333333</v>
      </c>
      <c r="O163" s="24" t="n">
        <v>69.2083333333333</v>
      </c>
      <c r="P163" s="62" t="n">
        <v>62.6296858974359</v>
      </c>
    </row>
    <row r="164" customFormat="false" ht="12.75" hidden="false" customHeight="false" outlineLevel="0" collapsed="false">
      <c r="C164" s="13" t="n">
        <v>163</v>
      </c>
      <c r="D164" s="109" t="s">
        <v>23797</v>
      </c>
      <c r="E164" s="111" t="n">
        <v>27</v>
      </c>
      <c r="F164" s="24" t="n">
        <v>34.5</v>
      </c>
      <c r="G164" s="24" t="n">
        <v>47</v>
      </c>
      <c r="H164" s="24" t="n">
        <v>45.5099983215332</v>
      </c>
      <c r="I164" s="24" t="n">
        <v>49</v>
      </c>
      <c r="J164" s="24" t="n">
        <v>83</v>
      </c>
      <c r="K164" s="24" t="n">
        <v>142.25</v>
      </c>
      <c r="L164" s="24" t="n">
        <v>45</v>
      </c>
      <c r="M164" s="24" t="n">
        <v>43</v>
      </c>
      <c r="N164" s="24" t="n">
        <v>62.0424998601278</v>
      </c>
      <c r="O164" s="24" t="n">
        <v>51.4795834223429</v>
      </c>
      <c r="P164" s="62" t="n">
        <v>45.7427520996485</v>
      </c>
    </row>
    <row r="165" customFormat="false" ht="12.75" hidden="false" customHeight="false" outlineLevel="0" collapsed="false">
      <c r="C165" s="13" t="n">
        <v>164</v>
      </c>
      <c r="D165" s="109" t="s">
        <v>23798</v>
      </c>
      <c r="E165" s="111" t="n">
        <v>27</v>
      </c>
      <c r="F165" s="24" t="n">
        <v>34.5</v>
      </c>
      <c r="G165" s="24" t="n">
        <v>43.7499961853027</v>
      </c>
      <c r="H165" s="24" t="n">
        <v>42.75</v>
      </c>
      <c r="I165" s="24" t="n">
        <v>48.25</v>
      </c>
      <c r="J165" s="24" t="n">
        <v>78.4999923706055</v>
      </c>
      <c r="K165" s="24" t="n">
        <v>136.5</v>
      </c>
      <c r="L165" s="24" t="n">
        <v>44.5000038146973</v>
      </c>
      <c r="M165" s="24" t="n">
        <v>40.5</v>
      </c>
      <c r="N165" s="24" t="n">
        <v>59.4791660308838</v>
      </c>
      <c r="O165" s="24" t="n">
        <v>50.2701133092245</v>
      </c>
      <c r="P165" s="62" t="n">
        <v>45.1495329294449</v>
      </c>
    </row>
    <row r="166" customFormat="false" ht="12.75" hidden="false" customHeight="false" outlineLevel="0" collapsed="false">
      <c r="C166" s="13" t="n">
        <v>165</v>
      </c>
      <c r="D166" s="109" t="s">
        <v>23799</v>
      </c>
      <c r="E166" s="111" t="n">
        <v>28.0038375854492</v>
      </c>
      <c r="F166" s="24" t="n">
        <v>34.0038414001465</v>
      </c>
      <c r="G166" s="24" t="n">
        <v>37.4469146728516</v>
      </c>
      <c r="H166" s="24" t="n">
        <v>33.9969177246094</v>
      </c>
      <c r="I166" s="24" t="n">
        <v>45.0999984741211</v>
      </c>
      <c r="J166" s="24" t="n">
        <v>73.7499923706055</v>
      </c>
      <c r="K166" s="24" t="n">
        <v>116.5</v>
      </c>
      <c r="L166" s="24" t="n">
        <v>35.2499961853027</v>
      </c>
      <c r="M166" s="24" t="n">
        <v>37.2664044698079</v>
      </c>
      <c r="N166" s="24" t="n">
        <v>52.6958926518758</v>
      </c>
      <c r="O166" s="24" t="n">
        <v>47.216404914856</v>
      </c>
      <c r="P166" s="62" t="n">
        <v>45.2830715179443</v>
      </c>
    </row>
    <row r="167" customFormat="false" ht="12.75" hidden="false" customHeight="false" outlineLevel="0" collapsed="false">
      <c r="C167" s="13" t="n">
        <v>166</v>
      </c>
      <c r="D167" s="109" t="s">
        <v>23800</v>
      </c>
      <c r="E167" s="111" t="n">
        <v>32.4038391113281</v>
      </c>
      <c r="F167" s="24" t="n">
        <v>37.4038429260254</v>
      </c>
      <c r="G167" s="24" t="n">
        <v>45.1969146728516</v>
      </c>
      <c r="H167" s="24" t="n">
        <v>36.7469177246094</v>
      </c>
      <c r="I167" s="24" t="n">
        <v>54.5999984741211</v>
      </c>
      <c r="J167" s="24" t="n">
        <v>90.25</v>
      </c>
      <c r="K167" s="24" t="n">
        <v>133.5</v>
      </c>
      <c r="L167" s="24" t="n">
        <v>42.2499961853027</v>
      </c>
      <c r="M167" s="24" t="n">
        <v>40.0830726623535</v>
      </c>
      <c r="N167" s="24" t="n">
        <v>60.5083939234416</v>
      </c>
      <c r="O167" s="24" t="n">
        <v>51.2759876251221</v>
      </c>
      <c r="P167" s="62" t="n">
        <v>49.3426542282105</v>
      </c>
    </row>
    <row r="168" customFormat="false" ht="12.75" hidden="false" customHeight="false" outlineLevel="0" collapsed="false">
      <c r="C168" s="13" t="n">
        <v>167</v>
      </c>
      <c r="D168" s="112" t="s">
        <v>23801</v>
      </c>
      <c r="E168" s="111" t="n">
        <v>26</v>
      </c>
      <c r="F168" s="24" t="n">
        <v>32.5</v>
      </c>
      <c r="G168" s="24" t="n">
        <v>42.25</v>
      </c>
      <c r="H168" s="24" t="n">
        <v>41.25</v>
      </c>
      <c r="I168" s="24" t="n">
        <v>44.25</v>
      </c>
      <c r="J168" s="24" t="n">
        <v>75.4999923706055</v>
      </c>
      <c r="K168" s="24" t="n">
        <v>129.5</v>
      </c>
      <c r="L168" s="24" t="n">
        <v>41.9999961853027</v>
      </c>
      <c r="M168" s="24" t="n">
        <v>40.2733319600423</v>
      </c>
      <c r="N168" s="24" t="n">
        <v>56.9641653696696</v>
      </c>
      <c r="O168" s="24" t="n">
        <v>48.4099458058675</v>
      </c>
      <c r="P168" s="62" t="n">
        <v>43.1118659728613</v>
      </c>
    </row>
    <row r="169" customFormat="false" ht="12.75" hidden="false" customHeight="false" outlineLevel="0" collapsed="false">
      <c r="C169" s="13" t="n">
        <v>168</v>
      </c>
      <c r="D169" s="109" t="s">
        <v>23802</v>
      </c>
      <c r="E169" s="111" t="n">
        <v>34</v>
      </c>
      <c r="F169" s="24" t="n">
        <v>38</v>
      </c>
      <c r="G169" s="24" t="n">
        <v>53</v>
      </c>
      <c r="H169" s="24" t="n">
        <v>47.4999961853027</v>
      </c>
      <c r="I169" s="24" t="n">
        <v>54</v>
      </c>
      <c r="J169" s="24" t="n">
        <v>85.25</v>
      </c>
      <c r="K169" s="24" t="n">
        <v>144</v>
      </c>
      <c r="L169" s="24" t="n">
        <v>50.5</v>
      </c>
      <c r="M169" s="24" t="n">
        <v>46.25</v>
      </c>
      <c r="N169" s="24" t="n">
        <v>65.7499996821086</v>
      </c>
      <c r="O169" s="24" t="n">
        <v>54.2916666666667</v>
      </c>
      <c r="P169" s="62" t="n">
        <v>46.8122072317662</v>
      </c>
    </row>
    <row r="170" customFormat="false" ht="12.75" hidden="false" customHeight="false" outlineLevel="0" collapsed="false">
      <c r="C170" s="13" t="n">
        <v>169</v>
      </c>
      <c r="D170" s="104" t="s">
        <v>23803</v>
      </c>
      <c r="E170" s="113" t="n">
        <v>54.9999923706055</v>
      </c>
      <c r="F170" s="65" t="n">
        <v>55.7499923706055</v>
      </c>
      <c r="G170" s="65" t="n">
        <v>55.75</v>
      </c>
      <c r="H170" s="65" t="n">
        <v>52.4999885559082</v>
      </c>
      <c r="I170" s="65" t="n">
        <v>60.5</v>
      </c>
      <c r="J170" s="65" t="n">
        <v>63.25</v>
      </c>
      <c r="K170" s="65" t="n">
        <v>81.5</v>
      </c>
      <c r="L170" s="65" t="n">
        <v>57.5000038146973</v>
      </c>
      <c r="M170" s="65" t="n">
        <v>50.9666646321615</v>
      </c>
      <c r="N170" s="65" t="n">
        <v>59.6791642506917</v>
      </c>
      <c r="O170" s="65" t="n">
        <v>49.0258334477743</v>
      </c>
      <c r="P170" s="66" t="n">
        <v>46.057564217005</v>
      </c>
    </row>
    <row r="171" customFormat="false" ht="12.75" hidden="false" customHeight="false" outlineLevel="0" collapsed="false">
      <c r="A171" s="13" t="n">
        <f aca="false">A158+1</f>
        <v>14</v>
      </c>
      <c r="B171" s="104" t="n">
        <v>36921</v>
      </c>
      <c r="C171" s="13" t="n">
        <v>170</v>
      </c>
      <c r="D171" s="109" t="s">
        <v>23791</v>
      </c>
      <c r="E171" s="110" t="n">
        <v>48.94</v>
      </c>
      <c r="F171" s="59" t="n">
        <v>54</v>
      </c>
      <c r="G171" s="59" t="n">
        <v>53</v>
      </c>
      <c r="H171" s="59" t="n">
        <v>53.5</v>
      </c>
      <c r="I171" s="59" t="n">
        <v>55</v>
      </c>
      <c r="J171" s="59" t="n">
        <v>77</v>
      </c>
      <c r="K171" s="59" t="n">
        <v>110</v>
      </c>
      <c r="L171" s="59" t="n">
        <v>54.5</v>
      </c>
      <c r="M171" s="59" t="n">
        <v>53.875</v>
      </c>
      <c r="N171" s="59" t="n">
        <v>64.7970833333333</v>
      </c>
      <c r="O171" s="59" t="n">
        <v>59.2916666666667</v>
      </c>
      <c r="P171" s="60" t="n">
        <v>53.148717948718</v>
      </c>
    </row>
    <row r="172" customFormat="false" ht="12.75" hidden="false" customHeight="false" outlineLevel="0" collapsed="false">
      <c r="C172" s="13" t="n">
        <v>171</v>
      </c>
      <c r="D172" s="109" t="s">
        <v>23792</v>
      </c>
      <c r="E172" s="111" t="n">
        <v>34.9999961853027</v>
      </c>
      <c r="F172" s="24" t="n">
        <v>39.5</v>
      </c>
      <c r="G172" s="24" t="n">
        <v>43.75</v>
      </c>
      <c r="H172" s="24" t="n">
        <v>43</v>
      </c>
      <c r="I172" s="24" t="n">
        <v>46</v>
      </c>
      <c r="J172" s="24" t="n">
        <v>76.75</v>
      </c>
      <c r="K172" s="24" t="n">
        <v>119</v>
      </c>
      <c r="L172" s="24" t="n">
        <v>41.25</v>
      </c>
      <c r="M172" s="24" t="n">
        <v>39.9166666666667</v>
      </c>
      <c r="N172" s="24" t="n">
        <v>56.9166663487752</v>
      </c>
      <c r="O172" s="24" t="n">
        <v>48.5625</v>
      </c>
      <c r="P172" s="62" t="n">
        <v>42.8619871794872</v>
      </c>
    </row>
    <row r="173" customFormat="false" ht="12.75" hidden="false" customHeight="false" outlineLevel="0" collapsed="false">
      <c r="C173" s="13" t="n">
        <v>172</v>
      </c>
      <c r="D173" s="109" t="s">
        <v>23793</v>
      </c>
      <c r="E173" s="111" t="n">
        <v>60</v>
      </c>
      <c r="F173" s="24" t="n">
        <v>56.75</v>
      </c>
      <c r="G173" s="24" t="n">
        <v>61.75</v>
      </c>
      <c r="H173" s="24" t="n">
        <v>58</v>
      </c>
      <c r="I173" s="24" t="n">
        <v>58.75</v>
      </c>
      <c r="J173" s="24" t="n">
        <v>73</v>
      </c>
      <c r="K173" s="24" t="n">
        <v>97</v>
      </c>
      <c r="L173" s="24" t="n">
        <v>56.5</v>
      </c>
      <c r="M173" s="24" t="n">
        <v>56.25</v>
      </c>
      <c r="N173" s="24" t="n">
        <v>65.625</v>
      </c>
      <c r="O173" s="24" t="n">
        <v>58.9791666666667</v>
      </c>
      <c r="P173" s="62" t="n">
        <v>48.1317307692308</v>
      </c>
    </row>
    <row r="174" customFormat="false" ht="12.75" hidden="false" customHeight="false" outlineLevel="0" collapsed="false">
      <c r="C174" s="13" t="n">
        <v>173</v>
      </c>
      <c r="D174" s="109" t="s">
        <v>23794</v>
      </c>
      <c r="E174" s="111" t="n">
        <v>40.15</v>
      </c>
      <c r="F174" s="24" t="n">
        <v>41</v>
      </c>
      <c r="G174" s="24" t="n">
        <v>42.5</v>
      </c>
      <c r="H174" s="24" t="n">
        <v>41.75</v>
      </c>
      <c r="I174" s="24" t="n">
        <v>44.5</v>
      </c>
      <c r="J174" s="24" t="n">
        <v>55</v>
      </c>
      <c r="K174" s="24" t="n">
        <v>74</v>
      </c>
      <c r="L174" s="24" t="n">
        <v>43</v>
      </c>
      <c r="M174" s="24" t="n">
        <v>41.5</v>
      </c>
      <c r="N174" s="24" t="n">
        <v>48.3666666666667</v>
      </c>
      <c r="O174" s="24" t="n">
        <v>45.9166666666667</v>
      </c>
      <c r="P174" s="62" t="n">
        <v>42.0660256410256</v>
      </c>
    </row>
    <row r="175" customFormat="false" ht="12.75" hidden="false" customHeight="false" outlineLevel="0" collapsed="false">
      <c r="C175" s="13" t="n">
        <v>174</v>
      </c>
      <c r="D175" s="109" t="s">
        <v>23795</v>
      </c>
      <c r="E175" s="111" t="n">
        <v>34.9999961853027</v>
      </c>
      <c r="F175" s="24" t="n">
        <v>39.5</v>
      </c>
      <c r="G175" s="24" t="n">
        <v>43.75</v>
      </c>
      <c r="H175" s="24" t="n">
        <v>43</v>
      </c>
      <c r="I175" s="24" t="n">
        <v>46</v>
      </c>
      <c r="J175" s="24" t="n">
        <v>77.25</v>
      </c>
      <c r="K175" s="24" t="n">
        <v>121</v>
      </c>
      <c r="L175" s="24" t="n">
        <v>42.25</v>
      </c>
      <c r="M175" s="24" t="n">
        <v>40</v>
      </c>
      <c r="N175" s="24" t="n">
        <v>57.3958330154419</v>
      </c>
      <c r="O175" s="24" t="n">
        <v>49.0416666666667</v>
      </c>
      <c r="P175" s="62" t="n">
        <v>41.9022435897436</v>
      </c>
    </row>
    <row r="176" customFormat="false" ht="12.75" hidden="false" customHeight="false" outlineLevel="0" collapsed="false">
      <c r="C176" s="13" t="n">
        <v>175</v>
      </c>
      <c r="D176" s="109" t="s">
        <v>23796</v>
      </c>
      <c r="E176" s="111" t="n">
        <v>53.09</v>
      </c>
      <c r="F176" s="24" t="n">
        <v>56.5</v>
      </c>
      <c r="G176" s="24" t="n">
        <v>57</v>
      </c>
      <c r="H176" s="24" t="n">
        <v>56.5</v>
      </c>
      <c r="I176" s="24" t="n">
        <v>60.5</v>
      </c>
      <c r="J176" s="24" t="n">
        <v>88</v>
      </c>
      <c r="K176" s="24" t="n">
        <v>130</v>
      </c>
      <c r="L176" s="24" t="n">
        <v>63.5</v>
      </c>
      <c r="M176" s="24" t="n">
        <v>59.25</v>
      </c>
      <c r="N176" s="24" t="n">
        <v>72.7366666666667</v>
      </c>
      <c r="O176" s="24" t="n">
        <v>69.2083333333333</v>
      </c>
      <c r="P176" s="62" t="n">
        <v>62.6296858974359</v>
      </c>
    </row>
    <row r="177" customFormat="false" ht="12.75" hidden="false" customHeight="false" outlineLevel="0" collapsed="false">
      <c r="C177" s="13" t="n">
        <v>176</v>
      </c>
      <c r="D177" s="109" t="s">
        <v>23797</v>
      </c>
      <c r="E177" s="111" t="n">
        <v>27</v>
      </c>
      <c r="F177" s="24" t="n">
        <v>36</v>
      </c>
      <c r="G177" s="24" t="n">
        <v>48.5</v>
      </c>
      <c r="H177" s="24" t="n">
        <v>45.9999983215332</v>
      </c>
      <c r="I177" s="24" t="n">
        <v>49</v>
      </c>
      <c r="J177" s="24" t="n">
        <v>83</v>
      </c>
      <c r="K177" s="24" t="n">
        <v>142</v>
      </c>
      <c r="L177" s="24" t="n">
        <v>45</v>
      </c>
      <c r="M177" s="24" t="n">
        <v>43</v>
      </c>
      <c r="N177" s="24" t="n">
        <v>62.2916665267944</v>
      </c>
      <c r="O177" s="24" t="n">
        <v>51.5837500890096</v>
      </c>
      <c r="P177" s="62" t="n">
        <v>45.7587777406741</v>
      </c>
    </row>
    <row r="178" customFormat="false" ht="12.75" hidden="false" customHeight="false" outlineLevel="0" collapsed="false">
      <c r="C178" s="13" t="n">
        <v>177</v>
      </c>
      <c r="D178" s="109" t="s">
        <v>23798</v>
      </c>
      <c r="E178" s="111" t="n">
        <v>28</v>
      </c>
      <c r="F178" s="24" t="n">
        <v>36</v>
      </c>
      <c r="G178" s="24" t="n">
        <v>43.2499961853027</v>
      </c>
      <c r="H178" s="24" t="n">
        <v>42</v>
      </c>
      <c r="I178" s="24" t="n">
        <v>47.75</v>
      </c>
      <c r="J178" s="24" t="n">
        <v>79.9999923706055</v>
      </c>
      <c r="K178" s="24" t="n">
        <v>138</v>
      </c>
      <c r="L178" s="24" t="n">
        <v>44.7500038146973</v>
      </c>
      <c r="M178" s="24" t="n">
        <v>40.5</v>
      </c>
      <c r="N178" s="24" t="n">
        <v>59.9374993642171</v>
      </c>
      <c r="O178" s="24" t="n">
        <v>50.2701133092245</v>
      </c>
      <c r="P178" s="62" t="n">
        <v>45.1495329294449</v>
      </c>
    </row>
    <row r="179" customFormat="false" ht="12.75" hidden="false" customHeight="false" outlineLevel="0" collapsed="false">
      <c r="C179" s="13" t="n">
        <v>178</v>
      </c>
      <c r="D179" s="109" t="s">
        <v>23799</v>
      </c>
      <c r="E179" s="111" t="n">
        <v>27.0038375854492</v>
      </c>
      <c r="F179" s="24" t="n">
        <v>32.0038414001465</v>
      </c>
      <c r="G179" s="24" t="n">
        <v>37.4469146728516</v>
      </c>
      <c r="H179" s="24" t="n">
        <v>33.2469177246094</v>
      </c>
      <c r="I179" s="24" t="n">
        <v>44.5999984741211</v>
      </c>
      <c r="J179" s="24" t="n">
        <v>75.2499923706055</v>
      </c>
      <c r="K179" s="24" t="n">
        <v>118</v>
      </c>
      <c r="L179" s="24" t="n">
        <v>35.4999961853027</v>
      </c>
      <c r="M179" s="24" t="n">
        <v>37.2664044698079</v>
      </c>
      <c r="N179" s="24" t="n">
        <v>52.7375593185425</v>
      </c>
      <c r="O179" s="24" t="n">
        <v>47.216404914856</v>
      </c>
      <c r="P179" s="62" t="n">
        <v>45.2830715179443</v>
      </c>
    </row>
    <row r="180" customFormat="false" ht="12.75" hidden="false" customHeight="false" outlineLevel="0" collapsed="false">
      <c r="C180" s="13" t="n">
        <v>179</v>
      </c>
      <c r="D180" s="109" t="s">
        <v>23800</v>
      </c>
      <c r="E180" s="111" t="n">
        <v>31.3988418579102</v>
      </c>
      <c r="F180" s="24" t="n">
        <v>35.4038429260254</v>
      </c>
      <c r="G180" s="24" t="n">
        <v>45.1969146728516</v>
      </c>
      <c r="H180" s="24" t="n">
        <v>35.9969177246094</v>
      </c>
      <c r="I180" s="24" t="n">
        <v>54.0999984741211</v>
      </c>
      <c r="J180" s="24" t="n">
        <v>91.75</v>
      </c>
      <c r="K180" s="24" t="n">
        <v>135</v>
      </c>
      <c r="L180" s="24" t="n">
        <v>42.4999961853027</v>
      </c>
      <c r="M180" s="24" t="n">
        <v>40.0830726623535</v>
      </c>
      <c r="N180" s="24" t="n">
        <v>60.5496441523234</v>
      </c>
      <c r="O180" s="24" t="n">
        <v>51.2759876251221</v>
      </c>
      <c r="P180" s="62" t="n">
        <v>49.3426542282105</v>
      </c>
    </row>
    <row r="181" customFormat="false" ht="12.75" hidden="false" customHeight="false" outlineLevel="0" collapsed="false">
      <c r="C181" s="13" t="n">
        <v>180</v>
      </c>
      <c r="D181" s="112" t="s">
        <v>23801</v>
      </c>
      <c r="E181" s="111" t="n">
        <v>26.25</v>
      </c>
      <c r="F181" s="24" t="n">
        <v>34</v>
      </c>
      <c r="G181" s="24" t="n">
        <v>41.75</v>
      </c>
      <c r="H181" s="24" t="n">
        <v>40.5</v>
      </c>
      <c r="I181" s="24" t="n">
        <v>43.75</v>
      </c>
      <c r="J181" s="24" t="n">
        <v>76.9999923706055</v>
      </c>
      <c r="K181" s="24" t="n">
        <v>131</v>
      </c>
      <c r="L181" s="24" t="n">
        <v>42.2499961853027</v>
      </c>
      <c r="M181" s="24" t="n">
        <v>40.2733319600423</v>
      </c>
      <c r="N181" s="24" t="n">
        <v>57.3599987030029</v>
      </c>
      <c r="O181" s="24" t="n">
        <v>48.4099458058675</v>
      </c>
      <c r="P181" s="62" t="n">
        <v>43.1118659728613</v>
      </c>
    </row>
    <row r="182" customFormat="false" ht="12.75" hidden="false" customHeight="false" outlineLevel="0" collapsed="false">
      <c r="C182" s="13" t="n">
        <v>181</v>
      </c>
      <c r="D182" s="109" t="s">
        <v>23802</v>
      </c>
      <c r="E182" s="111" t="n">
        <v>33</v>
      </c>
      <c r="F182" s="24" t="n">
        <v>42</v>
      </c>
      <c r="G182" s="24" t="n">
        <v>50.25</v>
      </c>
      <c r="H182" s="24" t="n">
        <v>48.4999961853027</v>
      </c>
      <c r="I182" s="24" t="n">
        <v>54.5</v>
      </c>
      <c r="J182" s="24" t="n">
        <v>84.75</v>
      </c>
      <c r="K182" s="24" t="n">
        <v>144.5</v>
      </c>
      <c r="L182" s="24" t="n">
        <v>50.5</v>
      </c>
      <c r="M182" s="24" t="n">
        <v>46.5</v>
      </c>
      <c r="N182" s="24" t="n">
        <v>65.9999996821086</v>
      </c>
      <c r="O182" s="24" t="n">
        <v>54.125</v>
      </c>
      <c r="P182" s="62" t="n">
        <v>46.7865662061251</v>
      </c>
    </row>
    <row r="183" customFormat="false" ht="12.75" hidden="false" customHeight="false" outlineLevel="0" collapsed="false">
      <c r="C183" s="13" t="n">
        <v>182</v>
      </c>
      <c r="D183" s="104" t="s">
        <v>23803</v>
      </c>
      <c r="E183" s="113" t="n">
        <v>49.9999923706055</v>
      </c>
      <c r="F183" s="65" t="n">
        <v>54.7499923706055</v>
      </c>
      <c r="G183" s="65" t="n">
        <v>54.5</v>
      </c>
      <c r="H183" s="65" t="n">
        <v>52.9999885559082</v>
      </c>
      <c r="I183" s="65" t="n">
        <v>62</v>
      </c>
      <c r="J183" s="65" t="n">
        <v>65</v>
      </c>
      <c r="K183" s="65" t="n">
        <v>83.25</v>
      </c>
      <c r="L183" s="65" t="n">
        <v>57.7500038146973</v>
      </c>
      <c r="M183" s="65" t="n">
        <v>51.3166646321615</v>
      </c>
      <c r="N183" s="65" t="n">
        <v>59.7874975840251</v>
      </c>
      <c r="O183" s="65" t="n">
        <v>49.4466667811076</v>
      </c>
      <c r="P183" s="66" t="n">
        <v>46.957564217005</v>
      </c>
    </row>
    <row r="184" customFormat="false" ht="12.75" hidden="false" customHeight="false" outlineLevel="0" collapsed="false">
      <c r="A184" s="13" t="n">
        <f aca="false">A171+1</f>
        <v>15</v>
      </c>
      <c r="B184" s="104" t="n">
        <v>36922</v>
      </c>
      <c r="C184" s="13" t="n">
        <v>183</v>
      </c>
      <c r="D184" s="109" t="s">
        <v>23791</v>
      </c>
      <c r="E184" s="110" t="n">
        <v>49.68</v>
      </c>
      <c r="F184" s="59" t="n">
        <v>49.68</v>
      </c>
      <c r="G184" s="59" t="n">
        <v>52.25</v>
      </c>
      <c r="H184" s="59" t="n">
        <v>51.5</v>
      </c>
      <c r="I184" s="59" t="n">
        <v>56</v>
      </c>
      <c r="J184" s="59" t="n">
        <v>77</v>
      </c>
      <c r="K184" s="59" t="n">
        <v>110.25</v>
      </c>
      <c r="L184" s="59" t="n">
        <v>56</v>
      </c>
      <c r="M184" s="59" t="n">
        <v>53.75</v>
      </c>
      <c r="N184" s="59" t="n">
        <v>64.4883333333333</v>
      </c>
      <c r="O184" s="59" t="n">
        <v>59.2916666666667</v>
      </c>
      <c r="P184" s="60" t="n">
        <v>53.148717948718</v>
      </c>
    </row>
    <row r="185" customFormat="false" ht="12.75" hidden="false" customHeight="false" outlineLevel="0" collapsed="false">
      <c r="C185" s="13" t="n">
        <v>184</v>
      </c>
      <c r="D185" s="109" t="s">
        <v>23792</v>
      </c>
      <c r="E185" s="111" t="n">
        <v>34.65</v>
      </c>
      <c r="F185" s="24" t="n">
        <v>34.65</v>
      </c>
      <c r="G185" s="24" t="n">
        <v>43.25</v>
      </c>
      <c r="H185" s="24" t="n">
        <v>42</v>
      </c>
      <c r="I185" s="24" t="n">
        <v>46</v>
      </c>
      <c r="J185" s="24" t="n">
        <v>76.5</v>
      </c>
      <c r="K185" s="24" t="n">
        <v>118.5</v>
      </c>
      <c r="L185" s="24" t="n">
        <v>41.25</v>
      </c>
      <c r="M185" s="24" t="n">
        <v>39.6666666666667</v>
      </c>
      <c r="N185" s="24" t="n">
        <v>56.1916666666667</v>
      </c>
      <c r="O185" s="24" t="n">
        <v>48.5625</v>
      </c>
      <c r="P185" s="62" t="n">
        <v>42.9036538461538</v>
      </c>
    </row>
    <row r="186" customFormat="false" ht="12.75" hidden="false" customHeight="false" outlineLevel="0" collapsed="false">
      <c r="C186" s="13" t="n">
        <v>185</v>
      </c>
      <c r="D186" s="109" t="s">
        <v>23793</v>
      </c>
      <c r="E186" s="111" t="n">
        <v>56.75</v>
      </c>
      <c r="F186" s="24" t="n">
        <v>56.75</v>
      </c>
      <c r="G186" s="24" t="n">
        <v>57</v>
      </c>
      <c r="H186" s="24" t="n">
        <v>56.75</v>
      </c>
      <c r="I186" s="24" t="n">
        <v>57.5</v>
      </c>
      <c r="J186" s="24" t="n">
        <v>73</v>
      </c>
      <c r="K186" s="24" t="n">
        <v>97</v>
      </c>
      <c r="L186" s="24" t="n">
        <v>56.5</v>
      </c>
      <c r="M186" s="24" t="n">
        <v>56.25</v>
      </c>
      <c r="N186" s="24" t="n">
        <v>64.75</v>
      </c>
      <c r="O186" s="24" t="n">
        <v>58.7708333333333</v>
      </c>
      <c r="P186" s="62" t="n">
        <v>47.9233974358974</v>
      </c>
    </row>
    <row r="187" customFormat="false" ht="12.75" hidden="false" customHeight="false" outlineLevel="0" collapsed="false">
      <c r="C187" s="13" t="n">
        <v>186</v>
      </c>
      <c r="D187" s="109" t="s">
        <v>23794</v>
      </c>
      <c r="E187" s="111" t="n">
        <v>39.49</v>
      </c>
      <c r="F187" s="24" t="n">
        <v>39.49</v>
      </c>
      <c r="G187" s="24" t="n">
        <v>42.125</v>
      </c>
      <c r="H187" s="24" t="n">
        <v>41.5</v>
      </c>
      <c r="I187" s="24" t="n">
        <v>46</v>
      </c>
      <c r="J187" s="24" t="n">
        <v>58</v>
      </c>
      <c r="K187" s="24" t="n">
        <v>74.5</v>
      </c>
      <c r="L187" s="24" t="n">
        <v>43</v>
      </c>
      <c r="M187" s="24" t="n">
        <v>41</v>
      </c>
      <c r="N187" s="24" t="n">
        <v>48.4670833333333</v>
      </c>
      <c r="O187" s="24" t="n">
        <v>45.625</v>
      </c>
      <c r="P187" s="62" t="n">
        <v>42.0660256410256</v>
      </c>
    </row>
    <row r="188" customFormat="false" ht="12.75" hidden="false" customHeight="false" outlineLevel="0" collapsed="false">
      <c r="C188" s="13" t="n">
        <v>187</v>
      </c>
      <c r="D188" s="109" t="s">
        <v>23795</v>
      </c>
      <c r="E188" s="111" t="n">
        <v>34.65</v>
      </c>
      <c r="F188" s="24" t="n">
        <v>34.65</v>
      </c>
      <c r="G188" s="24" t="n">
        <v>43.25</v>
      </c>
      <c r="H188" s="24" t="n">
        <v>42</v>
      </c>
      <c r="I188" s="24" t="n">
        <v>46</v>
      </c>
      <c r="J188" s="24" t="n">
        <v>77</v>
      </c>
      <c r="K188" s="24" t="n">
        <v>120.5</v>
      </c>
      <c r="L188" s="24" t="n">
        <v>42.25</v>
      </c>
      <c r="M188" s="24" t="n">
        <v>39.75</v>
      </c>
      <c r="N188" s="24" t="n">
        <v>56.6708333333333</v>
      </c>
      <c r="O188" s="24" t="n">
        <v>49.0416666666667</v>
      </c>
      <c r="P188" s="62" t="n">
        <v>41.9439102564103</v>
      </c>
    </row>
    <row r="189" customFormat="false" ht="12.75" hidden="false" customHeight="false" outlineLevel="0" collapsed="false">
      <c r="C189" s="13" t="n">
        <v>188</v>
      </c>
      <c r="D189" s="109" t="s">
        <v>23796</v>
      </c>
      <c r="E189" s="111" t="n">
        <v>53.09</v>
      </c>
      <c r="F189" s="24" t="n">
        <v>53.09</v>
      </c>
      <c r="G189" s="24" t="n">
        <v>55.5</v>
      </c>
      <c r="H189" s="24" t="n">
        <v>55</v>
      </c>
      <c r="I189" s="24" t="n">
        <v>61</v>
      </c>
      <c r="J189" s="24" t="n">
        <v>88</v>
      </c>
      <c r="K189" s="24" t="n">
        <v>129.75</v>
      </c>
      <c r="L189" s="24" t="n">
        <v>63</v>
      </c>
      <c r="M189" s="24" t="n">
        <v>59</v>
      </c>
      <c r="N189" s="24" t="n">
        <v>72.0983333333333</v>
      </c>
      <c r="O189" s="24" t="n">
        <v>69.2083333333333</v>
      </c>
      <c r="P189" s="62" t="n">
        <v>62.6296858974359</v>
      </c>
    </row>
    <row r="190" customFormat="false" ht="12.75" hidden="false" customHeight="false" outlineLevel="0" collapsed="false">
      <c r="C190" s="13" t="n">
        <v>189</v>
      </c>
      <c r="D190" s="109" t="s">
        <v>23797</v>
      </c>
      <c r="E190" s="111" t="n">
        <v>31</v>
      </c>
      <c r="F190" s="24" t="n">
        <v>31</v>
      </c>
      <c r="G190" s="24" t="n">
        <v>48</v>
      </c>
      <c r="H190" s="24" t="n">
        <v>45.25</v>
      </c>
      <c r="I190" s="24" t="n">
        <v>49</v>
      </c>
      <c r="J190" s="24" t="n">
        <v>83</v>
      </c>
      <c r="K190" s="24" t="n">
        <v>141.75</v>
      </c>
      <c r="L190" s="24" t="n">
        <v>45</v>
      </c>
      <c r="M190" s="24" t="n">
        <v>43</v>
      </c>
      <c r="N190" s="24" t="n">
        <v>62.0625</v>
      </c>
      <c r="O190" s="24" t="n">
        <v>51.5004167556763</v>
      </c>
      <c r="P190" s="62" t="n">
        <v>45.7459572278536</v>
      </c>
    </row>
    <row r="191" customFormat="false" ht="12.75" hidden="false" customHeight="false" outlineLevel="0" collapsed="false">
      <c r="C191" s="13" t="n">
        <v>190</v>
      </c>
      <c r="D191" s="109" t="s">
        <v>23798</v>
      </c>
      <c r="E191" s="111" t="n">
        <v>31.25</v>
      </c>
      <c r="F191" s="24" t="n">
        <v>31.25</v>
      </c>
      <c r="G191" s="24" t="n">
        <v>42.7499961853027</v>
      </c>
      <c r="H191" s="24" t="n">
        <v>41.75</v>
      </c>
      <c r="I191" s="24" t="n">
        <v>47.75</v>
      </c>
      <c r="J191" s="24" t="n">
        <v>79.9999923706055</v>
      </c>
      <c r="K191" s="24" t="n">
        <v>137.5</v>
      </c>
      <c r="L191" s="24" t="n">
        <v>44.7500038146973</v>
      </c>
      <c r="M191" s="24" t="n">
        <v>40.5</v>
      </c>
      <c r="N191" s="24" t="n">
        <v>59.6666660308838</v>
      </c>
      <c r="O191" s="24" t="n">
        <v>50.2701133092245</v>
      </c>
      <c r="P191" s="62" t="n">
        <v>45.1495329294449</v>
      </c>
    </row>
    <row r="192" customFormat="false" ht="12.75" hidden="false" customHeight="false" outlineLevel="0" collapsed="false">
      <c r="C192" s="13" t="n">
        <v>191</v>
      </c>
      <c r="D192" s="109" t="s">
        <v>23799</v>
      </c>
      <c r="E192" s="111" t="n">
        <v>32.0038414001465</v>
      </c>
      <c r="F192" s="24" t="n">
        <v>32.0038414001465</v>
      </c>
      <c r="G192" s="24" t="n">
        <v>37.4469146728516</v>
      </c>
      <c r="H192" s="24" t="n">
        <v>32.9969177246094</v>
      </c>
      <c r="I192" s="24" t="n">
        <v>44.5999984741211</v>
      </c>
      <c r="J192" s="24" t="n">
        <v>75.2499923706055</v>
      </c>
      <c r="K192" s="24" t="n">
        <v>117.5</v>
      </c>
      <c r="L192" s="24" t="n">
        <v>35.4999961853027</v>
      </c>
      <c r="M192" s="24" t="n">
        <v>37.2664044698079</v>
      </c>
      <c r="N192" s="24" t="n">
        <v>53.0500596364339</v>
      </c>
      <c r="O192" s="24" t="n">
        <v>47.216404914856</v>
      </c>
      <c r="P192" s="62" t="n">
        <v>45.2830715179443</v>
      </c>
    </row>
    <row r="193" customFormat="false" ht="12.75" hidden="false" customHeight="false" outlineLevel="0" collapsed="false">
      <c r="C193" s="13" t="n">
        <v>192</v>
      </c>
      <c r="D193" s="109" t="s">
        <v>23800</v>
      </c>
      <c r="E193" s="111" t="n">
        <v>35.4038429260254</v>
      </c>
      <c r="F193" s="24" t="n">
        <v>35.4038429260254</v>
      </c>
      <c r="G193" s="24" t="n">
        <v>45.1969146728516</v>
      </c>
      <c r="H193" s="24" t="n">
        <v>35.7469177246094</v>
      </c>
      <c r="I193" s="24" t="n">
        <v>54.0999984741211</v>
      </c>
      <c r="J193" s="24" t="n">
        <v>91.75</v>
      </c>
      <c r="K193" s="24" t="n">
        <v>134.5</v>
      </c>
      <c r="L193" s="24" t="n">
        <v>42.4999961853027</v>
      </c>
      <c r="M193" s="24" t="n">
        <v>40.0830726623535</v>
      </c>
      <c r="N193" s="24" t="n">
        <v>60.7792275746663</v>
      </c>
      <c r="O193" s="24" t="n">
        <v>51.2759876251221</v>
      </c>
      <c r="P193" s="62" t="n">
        <v>49.3426542282105</v>
      </c>
    </row>
    <row r="194" customFormat="false" ht="12.75" hidden="false" customHeight="false" outlineLevel="0" collapsed="false">
      <c r="C194" s="13" t="n">
        <v>193</v>
      </c>
      <c r="D194" s="112" t="s">
        <v>23801</v>
      </c>
      <c r="E194" s="111" t="n">
        <v>29.75</v>
      </c>
      <c r="F194" s="24" t="n">
        <v>29.75</v>
      </c>
      <c r="G194" s="24" t="n">
        <v>41.25</v>
      </c>
      <c r="H194" s="24" t="n">
        <v>40.25</v>
      </c>
      <c r="I194" s="24" t="n">
        <v>43.75</v>
      </c>
      <c r="J194" s="24" t="n">
        <v>76.9999923706055</v>
      </c>
      <c r="K194" s="24" t="n">
        <v>130.5</v>
      </c>
      <c r="L194" s="24" t="n">
        <v>42.2499961853027</v>
      </c>
      <c r="M194" s="24" t="n">
        <v>40.2733319600423</v>
      </c>
      <c r="N194" s="24" t="n">
        <v>57.1516653696696</v>
      </c>
      <c r="O194" s="24" t="n">
        <v>48.4099458058675</v>
      </c>
      <c r="P194" s="62" t="n">
        <v>43.4580198190151</v>
      </c>
    </row>
    <row r="195" customFormat="false" ht="12.75" hidden="false" customHeight="false" outlineLevel="0" collapsed="false">
      <c r="C195" s="13" t="n">
        <v>194</v>
      </c>
      <c r="D195" s="109" t="s">
        <v>23802</v>
      </c>
      <c r="E195" s="111" t="n">
        <v>39</v>
      </c>
      <c r="F195" s="24" t="n">
        <v>39</v>
      </c>
      <c r="G195" s="24" t="n">
        <v>50.25</v>
      </c>
      <c r="H195" s="24" t="n">
        <v>48.4999961853027</v>
      </c>
      <c r="I195" s="24" t="n">
        <v>55.5</v>
      </c>
      <c r="J195" s="24" t="n">
        <v>85.25</v>
      </c>
      <c r="K195" s="24" t="n">
        <v>143.75</v>
      </c>
      <c r="L195" s="24" t="n">
        <v>51</v>
      </c>
      <c r="M195" s="24" t="n">
        <v>46.5</v>
      </c>
      <c r="N195" s="24" t="n">
        <v>66.2916663487752</v>
      </c>
      <c r="O195" s="24" t="n">
        <v>54.2083333333333</v>
      </c>
      <c r="P195" s="62" t="n">
        <v>46.7705405650995</v>
      </c>
    </row>
    <row r="196" customFormat="false" ht="12.75" hidden="false" customHeight="false" outlineLevel="0" collapsed="false">
      <c r="C196" s="13" t="n">
        <v>195</v>
      </c>
      <c r="D196" s="104" t="s">
        <v>23803</v>
      </c>
      <c r="E196" s="113" t="n">
        <v>52.4999923706055</v>
      </c>
      <c r="F196" s="65" t="n">
        <v>52.4999923706055</v>
      </c>
      <c r="G196" s="65" t="n">
        <v>52</v>
      </c>
      <c r="H196" s="65" t="n">
        <v>50.9999885559082</v>
      </c>
      <c r="I196" s="65" t="n">
        <v>61</v>
      </c>
      <c r="J196" s="65" t="n">
        <v>64.5</v>
      </c>
      <c r="K196" s="65" t="n">
        <v>83.25</v>
      </c>
      <c r="L196" s="65" t="n">
        <v>57.7500038146973</v>
      </c>
      <c r="M196" s="65" t="n">
        <v>50.0666631062826</v>
      </c>
      <c r="N196" s="65" t="n">
        <v>58.9958305358887</v>
      </c>
      <c r="O196" s="65" t="n">
        <v>49.0591676712036</v>
      </c>
      <c r="P196" s="66" t="n">
        <v>46.5700651071011</v>
      </c>
    </row>
    <row r="197" customFormat="false" ht="12.75" hidden="false" customHeight="false" outlineLevel="0" collapsed="false">
      <c r="A197" s="13" t="n">
        <f aca="false">A184+1</f>
        <v>16</v>
      </c>
      <c r="B197" s="104" t="n">
        <v>36923</v>
      </c>
      <c r="C197" s="13" t="n">
        <v>196</v>
      </c>
      <c r="D197" s="109" t="s">
        <v>23791</v>
      </c>
      <c r="E197" s="110"/>
      <c r="F197" s="59" t="n">
        <v>50.63</v>
      </c>
      <c r="G197" s="59" t="n">
        <v>52.75</v>
      </c>
      <c r="H197" s="59" t="n">
        <v>52.5</v>
      </c>
      <c r="I197" s="59" t="n">
        <v>59</v>
      </c>
      <c r="J197" s="59" t="n">
        <v>77</v>
      </c>
      <c r="K197" s="59" t="n">
        <v>111</v>
      </c>
      <c r="L197" s="59" t="n">
        <v>56</v>
      </c>
      <c r="M197" s="59" t="n">
        <v>53.75</v>
      </c>
      <c r="N197" s="59" t="n">
        <v>66.4663636363636</v>
      </c>
      <c r="O197" s="59" t="n">
        <v>59.2916666666667</v>
      </c>
      <c r="P197" s="60" t="n">
        <v>53.148717948718</v>
      </c>
    </row>
    <row r="198" customFormat="false" ht="12.75" hidden="false" customHeight="false" outlineLevel="0" collapsed="false">
      <c r="C198" s="13" t="n">
        <v>197</v>
      </c>
      <c r="D198" s="109" t="s">
        <v>23792</v>
      </c>
      <c r="E198" s="111"/>
      <c r="F198" s="24" t="n">
        <v>37.4999992370606</v>
      </c>
      <c r="G198" s="24" t="n">
        <v>44.5</v>
      </c>
      <c r="H198" s="24" t="n">
        <v>43.75</v>
      </c>
      <c r="I198" s="24" t="n">
        <v>47.5</v>
      </c>
      <c r="J198" s="24" t="n">
        <v>78.25</v>
      </c>
      <c r="K198" s="24" t="n">
        <v>122</v>
      </c>
      <c r="L198" s="24" t="n">
        <v>43</v>
      </c>
      <c r="M198" s="24" t="n">
        <v>40.6666666666667</v>
      </c>
      <c r="N198" s="24" t="n">
        <v>60.0454544760964</v>
      </c>
      <c r="O198" s="24" t="n">
        <v>49.6041666666667</v>
      </c>
      <c r="P198" s="62" t="n">
        <v>43.7369871794872</v>
      </c>
    </row>
    <row r="199" customFormat="false" ht="12.75" hidden="false" customHeight="false" outlineLevel="0" collapsed="false">
      <c r="C199" s="13" t="n">
        <v>198</v>
      </c>
      <c r="D199" s="109" t="s">
        <v>23793</v>
      </c>
      <c r="E199" s="111"/>
      <c r="F199" s="24" t="n">
        <v>53</v>
      </c>
      <c r="G199" s="24" t="n">
        <v>58</v>
      </c>
      <c r="H199" s="24" t="n">
        <v>57</v>
      </c>
      <c r="I199" s="24" t="n">
        <v>58.25</v>
      </c>
      <c r="J199" s="24" t="n">
        <v>73</v>
      </c>
      <c r="K199" s="24" t="n">
        <v>97</v>
      </c>
      <c r="L199" s="24" t="n">
        <v>56.5</v>
      </c>
      <c r="M199" s="24" t="n">
        <v>55.25</v>
      </c>
      <c r="N199" s="24" t="n">
        <v>65.0454545454546</v>
      </c>
      <c r="O199" s="24" t="n">
        <v>58.4583333333333</v>
      </c>
      <c r="P199" s="62" t="n">
        <v>47.6108974358974</v>
      </c>
    </row>
    <row r="200" customFormat="false" ht="12.75" hidden="false" customHeight="false" outlineLevel="0" collapsed="false">
      <c r="C200" s="13" t="n">
        <v>199</v>
      </c>
      <c r="D200" s="109" t="s">
        <v>23794</v>
      </c>
      <c r="E200" s="111"/>
      <c r="F200" s="24" t="n">
        <v>38.7</v>
      </c>
      <c r="G200" s="24" t="n">
        <v>42.75</v>
      </c>
      <c r="H200" s="24" t="n">
        <v>42</v>
      </c>
      <c r="I200" s="24" t="n">
        <v>47.125</v>
      </c>
      <c r="J200" s="24" t="n">
        <v>57</v>
      </c>
      <c r="K200" s="24" t="n">
        <v>74.5</v>
      </c>
      <c r="L200" s="24" t="n">
        <v>43</v>
      </c>
      <c r="M200" s="24" t="n">
        <v>41.25</v>
      </c>
      <c r="N200" s="24" t="n">
        <v>49.3931818181818</v>
      </c>
      <c r="O200" s="24" t="n">
        <v>45.9791666666667</v>
      </c>
      <c r="P200" s="62" t="n">
        <v>42.0660256410256</v>
      </c>
    </row>
    <row r="201" customFormat="false" ht="12.75" hidden="false" customHeight="false" outlineLevel="0" collapsed="false">
      <c r="C201" s="13" t="n">
        <v>200</v>
      </c>
      <c r="D201" s="109" t="s">
        <v>23795</v>
      </c>
      <c r="E201" s="111"/>
      <c r="F201" s="24" t="n">
        <v>37.4999992370606</v>
      </c>
      <c r="G201" s="24" t="n">
        <v>44.5</v>
      </c>
      <c r="H201" s="24" t="n">
        <v>43.75</v>
      </c>
      <c r="I201" s="24" t="n">
        <v>47.5</v>
      </c>
      <c r="J201" s="24" t="n">
        <v>78.75</v>
      </c>
      <c r="K201" s="24" t="n">
        <v>124</v>
      </c>
      <c r="L201" s="24" t="n">
        <v>44</v>
      </c>
      <c r="M201" s="24" t="n">
        <v>40.75</v>
      </c>
      <c r="N201" s="24" t="n">
        <v>60.5681817488237</v>
      </c>
      <c r="O201" s="24" t="n">
        <v>50.0833333333333</v>
      </c>
      <c r="P201" s="62" t="n">
        <v>42.2548076923077</v>
      </c>
    </row>
    <row r="202" customFormat="false" ht="12.75" hidden="false" customHeight="false" outlineLevel="0" collapsed="false">
      <c r="C202" s="13" t="n">
        <v>201</v>
      </c>
      <c r="D202" s="109" t="s">
        <v>23796</v>
      </c>
      <c r="E202" s="111"/>
      <c r="F202" s="24" t="n">
        <v>53.9</v>
      </c>
      <c r="G202" s="24" t="n">
        <v>56.5</v>
      </c>
      <c r="H202" s="24" t="n">
        <v>55.25</v>
      </c>
      <c r="I202" s="24" t="n">
        <v>62</v>
      </c>
      <c r="J202" s="24" t="n">
        <v>88</v>
      </c>
      <c r="K202" s="24" t="n">
        <v>132</v>
      </c>
      <c r="L202" s="24" t="n">
        <v>63</v>
      </c>
      <c r="M202" s="24" t="n">
        <v>58.875</v>
      </c>
      <c r="N202" s="24" t="n">
        <v>74.4795454545455</v>
      </c>
      <c r="O202" s="24" t="n">
        <v>69.2083333333333</v>
      </c>
      <c r="P202" s="62" t="n">
        <v>62.6296858974359</v>
      </c>
    </row>
    <row r="203" customFormat="false" ht="12.75" hidden="false" customHeight="false" outlineLevel="0" collapsed="false">
      <c r="C203" s="13" t="n">
        <v>202</v>
      </c>
      <c r="D203" s="109" t="s">
        <v>23797</v>
      </c>
      <c r="E203" s="111"/>
      <c r="F203" s="24" t="n">
        <v>46.5</v>
      </c>
      <c r="G203" s="24" t="n">
        <v>49.5</v>
      </c>
      <c r="H203" s="24" t="n">
        <v>46.25</v>
      </c>
      <c r="I203" s="24" t="n">
        <v>51</v>
      </c>
      <c r="J203" s="24" t="n">
        <v>84</v>
      </c>
      <c r="K203" s="24" t="n">
        <v>143.75</v>
      </c>
      <c r="L203" s="24" t="n">
        <v>47</v>
      </c>
      <c r="M203" s="24" t="n">
        <v>44</v>
      </c>
      <c r="N203" s="24" t="n">
        <v>67.6136363636364</v>
      </c>
      <c r="O203" s="24" t="n">
        <v>51.7087500890096</v>
      </c>
      <c r="P203" s="62" t="n">
        <v>45.78121363811</v>
      </c>
    </row>
    <row r="204" customFormat="false" ht="12.75" hidden="false" customHeight="false" outlineLevel="0" collapsed="false">
      <c r="C204" s="13" t="n">
        <v>203</v>
      </c>
      <c r="D204" s="109" t="s">
        <v>23798</v>
      </c>
      <c r="E204" s="111"/>
      <c r="F204" s="24" t="n">
        <v>43</v>
      </c>
      <c r="G204" s="24" t="n">
        <v>46.4999961853027</v>
      </c>
      <c r="H204" s="24" t="n">
        <v>44.5</v>
      </c>
      <c r="I204" s="24" t="n">
        <v>49.75</v>
      </c>
      <c r="J204" s="24" t="n">
        <v>81.9999923706055</v>
      </c>
      <c r="K204" s="24" t="n">
        <v>140.5</v>
      </c>
      <c r="L204" s="24" t="n">
        <v>46.2500038146973</v>
      </c>
      <c r="M204" s="24" t="n">
        <v>41.75</v>
      </c>
      <c r="N204" s="24" t="n">
        <v>65.2954538518732</v>
      </c>
      <c r="O204" s="24" t="n">
        <v>51.2701133092245</v>
      </c>
      <c r="P204" s="62" t="n">
        <v>45.1495329294449</v>
      </c>
    </row>
    <row r="205" customFormat="false" ht="12.75" hidden="false" customHeight="false" outlineLevel="0" collapsed="false">
      <c r="C205" s="13" t="n">
        <v>204</v>
      </c>
      <c r="D205" s="109" t="s">
        <v>23799</v>
      </c>
      <c r="E205" s="111"/>
      <c r="F205" s="24" t="n">
        <v>46.0038414001465</v>
      </c>
      <c r="G205" s="24" t="n">
        <v>37.4469146728516</v>
      </c>
      <c r="H205" s="24" t="n">
        <v>35.7469177246094</v>
      </c>
      <c r="I205" s="24" t="n">
        <v>46.5999984741211</v>
      </c>
      <c r="J205" s="24" t="n">
        <v>77.2499923706055</v>
      </c>
      <c r="K205" s="24" t="n">
        <v>120.5</v>
      </c>
      <c r="L205" s="24" t="n">
        <v>36.9999961853027</v>
      </c>
      <c r="M205" s="24" t="n">
        <v>38.5164044698079</v>
      </c>
      <c r="N205" s="24" t="n">
        <v>57.8724431124601</v>
      </c>
      <c r="O205" s="24" t="n">
        <v>47.216404914856</v>
      </c>
      <c r="P205" s="62" t="n">
        <v>45.2830715179443</v>
      </c>
    </row>
    <row r="206" customFormat="false" ht="12.75" hidden="false" customHeight="false" outlineLevel="0" collapsed="false">
      <c r="C206" s="13" t="n">
        <v>205</v>
      </c>
      <c r="D206" s="109" t="s">
        <v>23800</v>
      </c>
      <c r="E206" s="111"/>
      <c r="F206" s="24" t="n">
        <v>49.4038429260254</v>
      </c>
      <c r="G206" s="24" t="n">
        <v>45.1969146728516</v>
      </c>
      <c r="H206" s="24" t="n">
        <v>38.4969177246094</v>
      </c>
      <c r="I206" s="24" t="n">
        <v>56.0999984741211</v>
      </c>
      <c r="J206" s="24" t="n">
        <v>93.75</v>
      </c>
      <c r="K206" s="24" t="n">
        <v>137.5</v>
      </c>
      <c r="L206" s="24" t="n">
        <v>43.9999961853027</v>
      </c>
      <c r="M206" s="24" t="n">
        <v>41.3330726623535</v>
      </c>
      <c r="N206" s="24" t="n">
        <v>65.9951716336337</v>
      </c>
      <c r="O206" s="24" t="n">
        <v>51.2759876251221</v>
      </c>
      <c r="P206" s="62" t="n">
        <v>49.3426542282105</v>
      </c>
    </row>
    <row r="207" customFormat="false" ht="12.75" hidden="false" customHeight="false" outlineLevel="0" collapsed="false">
      <c r="C207" s="13" t="n">
        <v>206</v>
      </c>
      <c r="D207" s="112" t="s">
        <v>23801</v>
      </c>
      <c r="E207" s="111"/>
      <c r="F207" s="24" t="n">
        <v>42.2</v>
      </c>
      <c r="G207" s="24" t="n">
        <v>45</v>
      </c>
      <c r="H207" s="24" t="n">
        <v>43</v>
      </c>
      <c r="I207" s="24" t="n">
        <v>45.75</v>
      </c>
      <c r="J207" s="24" t="n">
        <v>78.9999923706055</v>
      </c>
      <c r="K207" s="24" t="n">
        <v>133.5</v>
      </c>
      <c r="L207" s="24" t="n">
        <v>43.7499961853027</v>
      </c>
      <c r="M207" s="24" t="n">
        <v>41.5233319600423</v>
      </c>
      <c r="N207" s="24" t="n">
        <v>62.7518167669123</v>
      </c>
      <c r="O207" s="24" t="n">
        <v>49.4099458058675</v>
      </c>
      <c r="P207" s="62" t="n">
        <v>43.4708403318356</v>
      </c>
    </row>
    <row r="208" customFormat="false" ht="12.75" hidden="false" customHeight="false" outlineLevel="0" collapsed="false">
      <c r="C208" s="13" t="n">
        <v>207</v>
      </c>
      <c r="D208" s="109" t="s">
        <v>23802</v>
      </c>
      <c r="E208" s="111"/>
      <c r="F208" s="24" t="n">
        <v>55</v>
      </c>
      <c r="G208" s="24" t="n">
        <v>50.25</v>
      </c>
      <c r="H208" s="24" t="n">
        <v>51.9999961853027</v>
      </c>
      <c r="I208" s="24" t="n">
        <v>56.5</v>
      </c>
      <c r="J208" s="24" t="n">
        <v>87.75</v>
      </c>
      <c r="K208" s="24" t="n">
        <v>147.5</v>
      </c>
      <c r="L208" s="24" t="n">
        <v>53</v>
      </c>
      <c r="M208" s="24" t="n">
        <v>48</v>
      </c>
      <c r="N208" s="24" t="n">
        <v>72.136363289573</v>
      </c>
      <c r="O208" s="24" t="n">
        <v>54.625</v>
      </c>
      <c r="P208" s="62" t="n">
        <v>46.820220052279</v>
      </c>
    </row>
    <row r="209" customFormat="false" ht="12.75" hidden="false" customHeight="false" outlineLevel="0" collapsed="false">
      <c r="C209" s="13" t="n">
        <v>208</v>
      </c>
      <c r="D209" s="104" t="s">
        <v>23803</v>
      </c>
      <c r="E209" s="113"/>
      <c r="F209" s="65" t="n">
        <v>52.4999923706055</v>
      </c>
      <c r="G209" s="65" t="n">
        <v>55.5</v>
      </c>
      <c r="H209" s="65" t="n">
        <v>55.2499885559082</v>
      </c>
      <c r="I209" s="65" t="n">
        <v>61.75</v>
      </c>
      <c r="J209" s="65" t="n">
        <v>65</v>
      </c>
      <c r="K209" s="65" t="n">
        <v>83.5</v>
      </c>
      <c r="L209" s="65" t="n">
        <v>58.0000038146973</v>
      </c>
      <c r="M209" s="65" t="n">
        <v>50.7166631062825</v>
      </c>
      <c r="N209" s="65" t="n">
        <v>60.6499976418235</v>
      </c>
      <c r="O209" s="65" t="n">
        <v>49.5175008773804</v>
      </c>
      <c r="P209" s="66" t="n">
        <v>47.3617316466111</v>
      </c>
    </row>
    <row r="210" customFormat="false" ht="12.75" hidden="false" customHeight="false" outlineLevel="0" collapsed="false">
      <c r="A210" s="13" t="n">
        <f aca="false">A197+1</f>
        <v>17</v>
      </c>
      <c r="B210" s="104" t="n">
        <v>36924</v>
      </c>
      <c r="C210" s="13" t="n">
        <v>209</v>
      </c>
      <c r="D210" s="109" t="s">
        <v>23791</v>
      </c>
      <c r="E210" s="110"/>
      <c r="F210" s="59" t="n">
        <v>47.69</v>
      </c>
      <c r="G210" s="59" t="n">
        <v>55</v>
      </c>
      <c r="H210" s="59" t="n">
        <v>54.5</v>
      </c>
      <c r="I210" s="59" t="n">
        <v>59</v>
      </c>
      <c r="J210" s="59" t="n">
        <v>78</v>
      </c>
      <c r="K210" s="59" t="n">
        <v>113</v>
      </c>
      <c r="L210" s="59" t="n">
        <v>56</v>
      </c>
      <c r="M210" s="59" t="n">
        <v>53.75</v>
      </c>
      <c r="N210" s="59" t="n">
        <v>67.04</v>
      </c>
      <c r="O210" s="59" t="n">
        <v>59.2916666666667</v>
      </c>
      <c r="P210" s="60" t="n">
        <v>53.148717948718</v>
      </c>
    </row>
    <row r="211" customFormat="false" ht="12.75" hidden="false" customHeight="false" outlineLevel="0" collapsed="false">
      <c r="C211" s="13" t="n">
        <v>210</v>
      </c>
      <c r="D211" s="109" t="s">
        <v>23792</v>
      </c>
      <c r="E211" s="111"/>
      <c r="F211" s="24" t="n">
        <v>33.75</v>
      </c>
      <c r="G211" s="24" t="n">
        <v>49.75</v>
      </c>
      <c r="H211" s="24" t="n">
        <v>46.5</v>
      </c>
      <c r="I211" s="24" t="n">
        <v>49.5</v>
      </c>
      <c r="J211" s="24" t="n">
        <v>79</v>
      </c>
      <c r="K211" s="24" t="n">
        <v>123</v>
      </c>
      <c r="L211" s="24" t="n">
        <v>45</v>
      </c>
      <c r="M211" s="24" t="n">
        <v>41.1666666666667</v>
      </c>
      <c r="N211" s="24" t="n">
        <v>61.1818181818182</v>
      </c>
      <c r="O211" s="24" t="n">
        <v>50.1458333333333</v>
      </c>
      <c r="P211" s="62" t="n">
        <v>44.1536538461538</v>
      </c>
    </row>
    <row r="212" customFormat="false" ht="12.75" hidden="false" customHeight="false" outlineLevel="0" collapsed="false">
      <c r="C212" s="13" t="n">
        <v>211</v>
      </c>
      <c r="D212" s="109" t="s">
        <v>23793</v>
      </c>
      <c r="E212" s="111"/>
      <c r="F212" s="24" t="n">
        <v>56</v>
      </c>
      <c r="G212" s="24" t="n">
        <v>59.75</v>
      </c>
      <c r="H212" s="24" t="n">
        <v>58</v>
      </c>
      <c r="I212" s="24" t="n">
        <v>59</v>
      </c>
      <c r="J212" s="24" t="n">
        <v>75.5</v>
      </c>
      <c r="K212" s="24" t="n">
        <v>101.5</v>
      </c>
      <c r="L212" s="24" t="n">
        <v>57.5</v>
      </c>
      <c r="M212" s="24" t="n">
        <v>55.75</v>
      </c>
      <c r="N212" s="24" t="n">
        <v>66.9090909090909</v>
      </c>
      <c r="O212" s="24" t="n">
        <v>59.0416666666667</v>
      </c>
      <c r="P212" s="62" t="n">
        <v>48.1942307692308</v>
      </c>
    </row>
    <row r="213" customFormat="false" ht="12.75" hidden="false" customHeight="false" outlineLevel="0" collapsed="false">
      <c r="C213" s="13" t="n">
        <v>212</v>
      </c>
      <c r="D213" s="109" t="s">
        <v>23794</v>
      </c>
      <c r="E213" s="111"/>
      <c r="F213" s="24" t="n">
        <v>34.23</v>
      </c>
      <c r="G213" s="24" t="n">
        <v>43.75</v>
      </c>
      <c r="H213" s="24" t="n">
        <v>43.5</v>
      </c>
      <c r="I213" s="24" t="n">
        <v>46.875</v>
      </c>
      <c r="J213" s="24" t="n">
        <v>57</v>
      </c>
      <c r="K213" s="24" t="n">
        <v>75</v>
      </c>
      <c r="L213" s="24" t="n">
        <v>44</v>
      </c>
      <c r="M213" s="24" t="n">
        <v>41.25</v>
      </c>
      <c r="N213" s="24" t="n">
        <v>49.3731818181818</v>
      </c>
      <c r="O213" s="24" t="n">
        <v>45.9791666666667</v>
      </c>
      <c r="P213" s="62" t="n">
        <v>42.0660256410256</v>
      </c>
    </row>
    <row r="214" customFormat="false" ht="12.75" hidden="false" customHeight="false" outlineLevel="0" collapsed="false">
      <c r="C214" s="13" t="n">
        <v>213</v>
      </c>
      <c r="D214" s="109" t="s">
        <v>23795</v>
      </c>
      <c r="E214" s="111"/>
      <c r="F214" s="24" t="n">
        <v>33.75</v>
      </c>
      <c r="G214" s="24" t="n">
        <v>49.75</v>
      </c>
      <c r="H214" s="24" t="n">
        <v>46.5</v>
      </c>
      <c r="I214" s="24" t="n">
        <v>49.5</v>
      </c>
      <c r="J214" s="24" t="n">
        <v>79.5</v>
      </c>
      <c r="K214" s="24" t="n">
        <v>125</v>
      </c>
      <c r="L214" s="24" t="n">
        <v>46</v>
      </c>
      <c r="M214" s="24" t="n">
        <v>41.25</v>
      </c>
      <c r="N214" s="24" t="n">
        <v>61.7045454545455</v>
      </c>
      <c r="O214" s="24" t="n">
        <v>50.625</v>
      </c>
      <c r="P214" s="62" t="n">
        <v>41.6554487179487</v>
      </c>
    </row>
    <row r="215" customFormat="false" ht="12.75" hidden="false" customHeight="false" outlineLevel="0" collapsed="false">
      <c r="C215" s="13" t="n">
        <v>214</v>
      </c>
      <c r="D215" s="109" t="s">
        <v>23796</v>
      </c>
      <c r="E215" s="111"/>
      <c r="F215" s="24" t="n">
        <v>48.67</v>
      </c>
      <c r="G215" s="24" t="n">
        <v>58</v>
      </c>
      <c r="H215" s="24" t="n">
        <v>57.5</v>
      </c>
      <c r="I215" s="24" t="n">
        <v>64.5</v>
      </c>
      <c r="J215" s="24" t="n">
        <v>88.5</v>
      </c>
      <c r="K215" s="24" t="n">
        <v>134</v>
      </c>
      <c r="L215" s="24" t="n">
        <v>63</v>
      </c>
      <c r="M215" s="24" t="n">
        <v>58.75</v>
      </c>
      <c r="N215" s="24" t="n">
        <v>74.9472727272727</v>
      </c>
      <c r="O215" s="24" t="n">
        <v>69.2083333333333</v>
      </c>
      <c r="P215" s="62" t="n">
        <v>62.6296858974359</v>
      </c>
    </row>
    <row r="216" customFormat="false" ht="12.75" hidden="false" customHeight="false" outlineLevel="0" collapsed="false">
      <c r="C216" s="13" t="n">
        <v>215</v>
      </c>
      <c r="D216" s="109" t="s">
        <v>23797</v>
      </c>
      <c r="E216" s="111"/>
      <c r="F216" s="24" t="n">
        <v>20</v>
      </c>
      <c r="G216" s="24" t="n">
        <v>54.5</v>
      </c>
      <c r="H216" s="24" t="n">
        <v>49.25</v>
      </c>
      <c r="I216" s="24" t="n">
        <v>54</v>
      </c>
      <c r="J216" s="24" t="n">
        <v>86</v>
      </c>
      <c r="K216" s="24" t="n">
        <v>145.25</v>
      </c>
      <c r="L216" s="24" t="n">
        <v>48</v>
      </c>
      <c r="M216" s="24" t="n">
        <v>44.5</v>
      </c>
      <c r="N216" s="24" t="n">
        <v>66.8863636363636</v>
      </c>
      <c r="O216" s="24" t="n">
        <v>52.0212500890096</v>
      </c>
      <c r="P216" s="62" t="n">
        <v>45.8340982534947</v>
      </c>
    </row>
    <row r="217" customFormat="false" ht="12.75" hidden="false" customHeight="false" outlineLevel="0" collapsed="false">
      <c r="C217" s="13" t="n">
        <v>216</v>
      </c>
      <c r="D217" s="109" t="s">
        <v>23798</v>
      </c>
      <c r="E217" s="111"/>
      <c r="F217" s="24" t="n">
        <v>28</v>
      </c>
      <c r="G217" s="24" t="n">
        <v>50.7499961853027</v>
      </c>
      <c r="H217" s="24" t="n">
        <v>46.75</v>
      </c>
      <c r="I217" s="24" t="n">
        <v>51.75</v>
      </c>
      <c r="J217" s="24" t="n">
        <v>82.9999923706055</v>
      </c>
      <c r="K217" s="24" t="n">
        <v>142.5</v>
      </c>
      <c r="L217" s="24" t="n">
        <v>47.0000038146973</v>
      </c>
      <c r="M217" s="24" t="n">
        <v>42.25</v>
      </c>
      <c r="N217" s="24" t="n">
        <v>65.3636356700551</v>
      </c>
      <c r="O217" s="24" t="n">
        <v>52.0201133092245</v>
      </c>
      <c r="P217" s="62" t="n">
        <v>45.1879944679065</v>
      </c>
    </row>
    <row r="218" customFormat="false" ht="12.75" hidden="false" customHeight="false" outlineLevel="0" collapsed="false">
      <c r="C218" s="13" t="n">
        <v>217</v>
      </c>
      <c r="D218" s="109" t="s">
        <v>23799</v>
      </c>
      <c r="E218" s="111"/>
      <c r="F218" s="24" t="n">
        <v>46.0038414001465</v>
      </c>
      <c r="G218" s="24" t="n">
        <v>47.4469146728516</v>
      </c>
      <c r="H218" s="24" t="n">
        <v>37.9969177246094</v>
      </c>
      <c r="I218" s="24" t="n">
        <v>46.5999984741211</v>
      </c>
      <c r="J218" s="24" t="n">
        <v>77.2499923706055</v>
      </c>
      <c r="K218" s="24" t="n">
        <v>120.5</v>
      </c>
      <c r="L218" s="24" t="n">
        <v>36.9999961853027</v>
      </c>
      <c r="M218" s="24" t="n">
        <v>38.5164044698079</v>
      </c>
      <c r="N218" s="24" t="n">
        <v>58.9860794760964</v>
      </c>
      <c r="O218" s="24" t="n">
        <v>47.216404914856</v>
      </c>
      <c r="P218" s="62" t="n">
        <v>45.2830715179443</v>
      </c>
    </row>
    <row r="219" customFormat="false" ht="12.75" hidden="false" customHeight="false" outlineLevel="0" collapsed="false">
      <c r="C219" s="13" t="n">
        <v>218</v>
      </c>
      <c r="D219" s="109" t="s">
        <v>23800</v>
      </c>
      <c r="E219" s="111"/>
      <c r="F219" s="24" t="n">
        <v>49.4038429260254</v>
      </c>
      <c r="G219" s="24" t="n">
        <v>45.1969146728516</v>
      </c>
      <c r="H219" s="24" t="n">
        <v>40.7469177246094</v>
      </c>
      <c r="I219" s="24" t="n">
        <v>56.0999984741211</v>
      </c>
      <c r="J219" s="24" t="n">
        <v>93.75</v>
      </c>
      <c r="K219" s="24" t="n">
        <v>137.5</v>
      </c>
      <c r="L219" s="24" t="n">
        <v>43.9999961853027</v>
      </c>
      <c r="M219" s="24" t="n">
        <v>41.3330726623535</v>
      </c>
      <c r="N219" s="24" t="n">
        <v>66.1997170881792</v>
      </c>
      <c r="O219" s="24" t="n">
        <v>51.2759876251221</v>
      </c>
      <c r="P219" s="62" t="n">
        <v>49.3426542282105</v>
      </c>
    </row>
    <row r="220" customFormat="false" ht="12.75" hidden="false" customHeight="false" outlineLevel="0" collapsed="false">
      <c r="C220" s="13" t="n">
        <v>219</v>
      </c>
      <c r="D220" s="112" t="s">
        <v>23801</v>
      </c>
      <c r="E220" s="111"/>
      <c r="F220" s="24" t="n">
        <v>26</v>
      </c>
      <c r="G220" s="24" t="n">
        <v>49.25</v>
      </c>
      <c r="H220" s="24" t="n">
        <v>45.25</v>
      </c>
      <c r="I220" s="24" t="n">
        <v>47.75</v>
      </c>
      <c r="J220" s="24" t="n">
        <v>79.9999923706055</v>
      </c>
      <c r="K220" s="24" t="n">
        <v>135.5</v>
      </c>
      <c r="L220" s="24" t="n">
        <v>44.4999961853027</v>
      </c>
      <c r="M220" s="24" t="n">
        <v>42.0233319600423</v>
      </c>
      <c r="N220" s="24" t="n">
        <v>62.7109076760032</v>
      </c>
      <c r="O220" s="24" t="n">
        <v>50.1599458058675</v>
      </c>
      <c r="P220" s="62" t="n">
        <v>43.8971223831177</v>
      </c>
    </row>
    <row r="221" customFormat="false" ht="12.75" hidden="false" customHeight="false" outlineLevel="0" collapsed="false">
      <c r="C221" s="13" t="n">
        <v>220</v>
      </c>
      <c r="D221" s="109" t="s">
        <v>23802</v>
      </c>
      <c r="E221" s="111"/>
      <c r="F221" s="24" t="n">
        <v>30</v>
      </c>
      <c r="G221" s="24" t="n">
        <v>58.25</v>
      </c>
      <c r="H221" s="24" t="n">
        <v>55.9999961853027</v>
      </c>
      <c r="I221" s="24" t="n">
        <v>59</v>
      </c>
      <c r="J221" s="24" t="n">
        <v>89.25</v>
      </c>
      <c r="K221" s="24" t="n">
        <v>148.5</v>
      </c>
      <c r="L221" s="24" t="n">
        <v>55</v>
      </c>
      <c r="M221" s="24" t="n">
        <v>49.75</v>
      </c>
      <c r="N221" s="24" t="n">
        <v>72.1590905623003</v>
      </c>
      <c r="O221" s="24" t="n">
        <v>55.5416666666667</v>
      </c>
      <c r="P221" s="62" t="n">
        <v>46.9740662061251</v>
      </c>
    </row>
    <row r="222" customFormat="false" ht="12.75" hidden="false" customHeight="false" outlineLevel="0" collapsed="false">
      <c r="C222" s="13" t="n">
        <v>221</v>
      </c>
      <c r="D222" s="104" t="s">
        <v>23803</v>
      </c>
      <c r="E222" s="113"/>
      <c r="F222" s="65" t="n">
        <v>49.9999923706055</v>
      </c>
      <c r="G222" s="65" t="n">
        <v>59</v>
      </c>
      <c r="H222" s="65" t="n">
        <v>58.4999885559082</v>
      </c>
      <c r="I222" s="65" t="n">
        <v>62.25</v>
      </c>
      <c r="J222" s="65" t="n">
        <v>65.25</v>
      </c>
      <c r="K222" s="65" t="n">
        <v>83.25</v>
      </c>
      <c r="L222" s="65" t="n">
        <v>58.2500038146973</v>
      </c>
      <c r="M222" s="65" t="n">
        <v>51.2166620890299</v>
      </c>
      <c r="N222" s="65" t="n">
        <v>61.2181791825728</v>
      </c>
      <c r="O222" s="65" t="n">
        <v>49.8508342107137</v>
      </c>
      <c r="P222" s="66" t="n">
        <v>47.6950649799445</v>
      </c>
    </row>
    <row r="223" customFormat="false" ht="12.75" hidden="false" customHeight="false" outlineLevel="0" collapsed="false">
      <c r="A223" s="13" t="n">
        <f aca="false">A210+1</f>
        <v>18</v>
      </c>
      <c r="B223" s="104" t="n">
        <v>36927</v>
      </c>
      <c r="C223" s="13" t="n">
        <v>222</v>
      </c>
      <c r="D223" s="109" t="s">
        <v>23791</v>
      </c>
      <c r="E223" s="110"/>
      <c r="F223" s="59" t="n">
        <v>51.58</v>
      </c>
      <c r="G223" s="59" t="n">
        <v>53</v>
      </c>
      <c r="H223" s="59" t="n">
        <v>52.25</v>
      </c>
      <c r="I223" s="59" t="n">
        <v>57.75</v>
      </c>
      <c r="J223" s="59" t="n">
        <v>79</v>
      </c>
      <c r="K223" s="59" t="n">
        <v>112</v>
      </c>
      <c r="L223" s="59" t="n">
        <v>54.5</v>
      </c>
      <c r="M223" s="59" t="n">
        <v>53.75</v>
      </c>
      <c r="N223" s="59" t="n">
        <v>66.6663636363636</v>
      </c>
      <c r="O223" s="59" t="n">
        <v>59.2916666666667</v>
      </c>
      <c r="P223" s="60" t="n">
        <v>53.148717948718</v>
      </c>
    </row>
    <row r="224" customFormat="false" ht="12.75" hidden="false" customHeight="false" outlineLevel="0" collapsed="false">
      <c r="C224" s="13" t="n">
        <v>223</v>
      </c>
      <c r="D224" s="109" t="s">
        <v>23792</v>
      </c>
      <c r="E224" s="111"/>
      <c r="F224" s="24" t="n">
        <v>37.6</v>
      </c>
      <c r="G224" s="24" t="n">
        <v>44.5</v>
      </c>
      <c r="H224" s="24" t="n">
        <v>46.5</v>
      </c>
      <c r="I224" s="24" t="n">
        <v>49.5</v>
      </c>
      <c r="J224" s="24" t="n">
        <v>79</v>
      </c>
      <c r="K224" s="24" t="n">
        <v>123</v>
      </c>
      <c r="L224" s="24" t="n">
        <v>45</v>
      </c>
      <c r="M224" s="24" t="n">
        <v>41.1666666666667</v>
      </c>
      <c r="N224" s="24" t="n">
        <v>61.0545454545455</v>
      </c>
      <c r="O224" s="24" t="n">
        <v>50.1458333333333</v>
      </c>
      <c r="P224" s="62" t="n">
        <v>44.1536538461538</v>
      </c>
    </row>
    <row r="225" customFormat="false" ht="12.75" hidden="false" customHeight="false" outlineLevel="0" collapsed="false">
      <c r="C225" s="13" t="n">
        <v>224</v>
      </c>
      <c r="D225" s="109" t="s">
        <v>23793</v>
      </c>
      <c r="E225" s="111"/>
      <c r="F225" s="24" t="n">
        <v>58.5</v>
      </c>
      <c r="G225" s="24" t="n">
        <v>56.375</v>
      </c>
      <c r="H225" s="24" t="n">
        <v>55.75</v>
      </c>
      <c r="I225" s="24" t="n">
        <v>56.25</v>
      </c>
      <c r="J225" s="24" t="n">
        <v>74.5</v>
      </c>
      <c r="K225" s="24" t="n">
        <v>99.5</v>
      </c>
      <c r="L225" s="24" t="n">
        <v>56</v>
      </c>
      <c r="M225" s="24" t="n">
        <v>55</v>
      </c>
      <c r="N225" s="24" t="n">
        <v>65.5795454545455</v>
      </c>
      <c r="O225" s="24" t="n">
        <v>59.0416666666667</v>
      </c>
      <c r="P225" s="62" t="n">
        <v>48.1942307692308</v>
      </c>
    </row>
    <row r="226" customFormat="false" ht="12.75" hidden="false" customHeight="false" outlineLevel="0" collapsed="false">
      <c r="C226" s="13" t="n">
        <v>225</v>
      </c>
      <c r="D226" s="109" t="s">
        <v>23794</v>
      </c>
      <c r="E226" s="111"/>
      <c r="F226" s="24" t="n">
        <v>39.61</v>
      </c>
      <c r="G226" s="24" t="n">
        <v>41.75</v>
      </c>
      <c r="H226" s="24" t="n">
        <v>40.75</v>
      </c>
      <c r="I226" s="24" t="n">
        <v>46</v>
      </c>
      <c r="J226" s="24" t="n">
        <v>56</v>
      </c>
      <c r="K226" s="24" t="n">
        <v>75</v>
      </c>
      <c r="L226" s="24" t="n">
        <v>44</v>
      </c>
      <c r="M226" s="24" t="n">
        <v>40.75</v>
      </c>
      <c r="N226" s="24" t="n">
        <v>49.1236363636364</v>
      </c>
      <c r="O226" s="24" t="n">
        <v>45.9375</v>
      </c>
      <c r="P226" s="62" t="n">
        <v>42.0660256410256</v>
      </c>
    </row>
    <row r="227" customFormat="false" ht="12.75" hidden="false" customHeight="false" outlineLevel="0" collapsed="false">
      <c r="C227" s="13" t="n">
        <v>226</v>
      </c>
      <c r="D227" s="109" t="s">
        <v>23795</v>
      </c>
      <c r="E227" s="111"/>
      <c r="F227" s="24" t="n">
        <v>37.6</v>
      </c>
      <c r="G227" s="24" t="n">
        <v>44.5</v>
      </c>
      <c r="H227" s="24" t="n">
        <v>43.25</v>
      </c>
      <c r="I227" s="24" t="n">
        <v>46.75</v>
      </c>
      <c r="J227" s="24" t="n">
        <v>77.25</v>
      </c>
      <c r="K227" s="24" t="n">
        <v>123</v>
      </c>
      <c r="L227" s="24" t="n">
        <v>43.25</v>
      </c>
      <c r="M227" s="24" t="n">
        <v>40.25</v>
      </c>
      <c r="N227" s="24" t="n">
        <v>59.9409090909091</v>
      </c>
      <c r="O227" s="24" t="n">
        <v>49.6041666666667</v>
      </c>
      <c r="P227" s="62" t="n">
        <v>41.6907051282051</v>
      </c>
    </row>
    <row r="228" customFormat="false" ht="12.75" hidden="false" customHeight="false" outlineLevel="0" collapsed="false">
      <c r="C228" s="13" t="n">
        <v>227</v>
      </c>
      <c r="D228" s="109" t="s">
        <v>23796</v>
      </c>
      <c r="E228" s="111"/>
      <c r="F228" s="24" t="n">
        <v>54.45</v>
      </c>
      <c r="G228" s="24" t="n">
        <v>56</v>
      </c>
      <c r="H228" s="24" t="n">
        <v>55</v>
      </c>
      <c r="I228" s="24" t="n">
        <v>64</v>
      </c>
      <c r="J228" s="24" t="n">
        <v>88.25</v>
      </c>
      <c r="K228" s="24" t="n">
        <v>132</v>
      </c>
      <c r="L228" s="24" t="n">
        <v>64</v>
      </c>
      <c r="M228" s="24" t="n">
        <v>58.25</v>
      </c>
      <c r="N228" s="24" t="n">
        <v>74.5863636363636</v>
      </c>
      <c r="O228" s="24" t="n">
        <v>69.2083333333333</v>
      </c>
      <c r="P228" s="62" t="n">
        <v>62.6296858974359</v>
      </c>
    </row>
    <row r="229" customFormat="false" ht="12.75" hidden="false" customHeight="false" outlineLevel="0" collapsed="false">
      <c r="C229" s="13" t="n">
        <v>228</v>
      </c>
      <c r="D229" s="109" t="s">
        <v>23797</v>
      </c>
      <c r="E229" s="111"/>
      <c r="F229" s="24" t="n">
        <v>34</v>
      </c>
      <c r="G229" s="24" t="n">
        <v>48</v>
      </c>
      <c r="H229" s="24" t="n">
        <v>47.25</v>
      </c>
      <c r="I229" s="24" t="n">
        <v>53</v>
      </c>
      <c r="J229" s="24" t="n">
        <v>84</v>
      </c>
      <c r="K229" s="24" t="n">
        <v>144.25</v>
      </c>
      <c r="L229" s="24" t="n">
        <v>47</v>
      </c>
      <c r="M229" s="24" t="n">
        <v>44</v>
      </c>
      <c r="N229" s="24" t="n">
        <v>66.7045454545455</v>
      </c>
      <c r="O229" s="24" t="n">
        <v>51.3129167556763</v>
      </c>
      <c r="P229" s="62" t="n">
        <v>45.542431586828</v>
      </c>
    </row>
    <row r="230" customFormat="false" ht="12.75" hidden="false" customHeight="false" outlineLevel="0" collapsed="false">
      <c r="C230" s="13" t="n">
        <v>229</v>
      </c>
      <c r="D230" s="109" t="s">
        <v>23798</v>
      </c>
      <c r="E230" s="111"/>
      <c r="F230" s="24" t="n">
        <v>34.25</v>
      </c>
      <c r="G230" s="24" t="n">
        <v>44.4999961853027</v>
      </c>
      <c r="H230" s="24" t="n">
        <v>43.25</v>
      </c>
      <c r="I230" s="24" t="n">
        <v>49.25</v>
      </c>
      <c r="J230" s="24" t="n">
        <v>80.4999923706055</v>
      </c>
      <c r="K230" s="24" t="n">
        <v>138.5</v>
      </c>
      <c r="L230" s="24" t="n">
        <v>46.0000038146973</v>
      </c>
      <c r="M230" s="24" t="n">
        <v>41.5</v>
      </c>
      <c r="N230" s="24" t="n">
        <v>63.5681811246005</v>
      </c>
      <c r="O230" s="24" t="n">
        <v>51.2701133092245</v>
      </c>
      <c r="P230" s="62" t="n">
        <v>44.976456006368</v>
      </c>
    </row>
    <row r="231" customFormat="false" ht="12.75" hidden="false" customHeight="false" outlineLevel="0" collapsed="false">
      <c r="C231" s="13" t="n">
        <v>230</v>
      </c>
      <c r="D231" s="109" t="s">
        <v>23799</v>
      </c>
      <c r="E231" s="111"/>
      <c r="F231" s="24" t="n">
        <v>39.0038452148438</v>
      </c>
      <c r="G231" s="24" t="n">
        <v>47.4469146728516</v>
      </c>
      <c r="H231" s="24" t="n">
        <v>37.9969177246094</v>
      </c>
      <c r="I231" s="24" t="n">
        <v>46.5999984741211</v>
      </c>
      <c r="J231" s="24" t="n">
        <v>77.2499923706055</v>
      </c>
      <c r="K231" s="24" t="n">
        <v>120.5</v>
      </c>
      <c r="L231" s="24" t="n">
        <v>36.9999961853027</v>
      </c>
      <c r="M231" s="24" t="n">
        <v>38.5164044698079</v>
      </c>
      <c r="N231" s="24" t="n">
        <v>58.3497161865234</v>
      </c>
      <c r="O231" s="24" t="n">
        <v>47.216404914856</v>
      </c>
      <c r="P231" s="62" t="n">
        <v>45.2830715179443</v>
      </c>
    </row>
    <row r="232" customFormat="false" ht="12.75" hidden="false" customHeight="false" outlineLevel="0" collapsed="false">
      <c r="C232" s="13" t="n">
        <v>231</v>
      </c>
      <c r="D232" s="109" t="s">
        <v>23800</v>
      </c>
      <c r="E232" s="111"/>
      <c r="F232" s="24" t="n">
        <v>44.9038391113281</v>
      </c>
      <c r="G232" s="24" t="n">
        <v>45.1969146728516</v>
      </c>
      <c r="H232" s="24" t="n">
        <v>40.7469177246094</v>
      </c>
      <c r="I232" s="24" t="n">
        <v>56.0999984741211</v>
      </c>
      <c r="J232" s="24" t="n">
        <v>93.75</v>
      </c>
      <c r="K232" s="24" t="n">
        <v>137.5</v>
      </c>
      <c r="L232" s="24" t="n">
        <v>43.9999961853027</v>
      </c>
      <c r="M232" s="24" t="n">
        <v>41.3330726623535</v>
      </c>
      <c r="N232" s="24" t="n">
        <v>65.7906258322976</v>
      </c>
      <c r="O232" s="24" t="n">
        <v>51.2759876251221</v>
      </c>
      <c r="P232" s="62" t="n">
        <v>49.3426542282105</v>
      </c>
    </row>
    <row r="233" customFormat="false" ht="12.75" hidden="false" customHeight="false" outlineLevel="0" collapsed="false">
      <c r="C233" s="13" t="n">
        <v>232</v>
      </c>
      <c r="D233" s="112" t="s">
        <v>23801</v>
      </c>
      <c r="E233" s="111"/>
      <c r="F233" s="24" t="n">
        <v>33.9</v>
      </c>
      <c r="G233" s="24" t="n">
        <v>43</v>
      </c>
      <c r="H233" s="24" t="n">
        <v>41.75</v>
      </c>
      <c r="I233" s="24" t="n">
        <v>45.25</v>
      </c>
      <c r="J233" s="24" t="n">
        <v>77.4999923706055</v>
      </c>
      <c r="K233" s="24" t="n">
        <v>131.5</v>
      </c>
      <c r="L233" s="24" t="n">
        <v>43.4999961853027</v>
      </c>
      <c r="M233" s="24" t="n">
        <v>41.2733319600423</v>
      </c>
      <c r="N233" s="24" t="n">
        <v>61.0654531305487</v>
      </c>
      <c r="O233" s="24" t="n">
        <v>49.4099458058675</v>
      </c>
      <c r="P233" s="62" t="n">
        <v>43.679173665169</v>
      </c>
    </row>
    <row r="234" customFormat="false" ht="12.75" hidden="false" customHeight="false" outlineLevel="0" collapsed="false">
      <c r="C234" s="13" t="n">
        <v>233</v>
      </c>
      <c r="D234" s="109" t="s">
        <v>23802</v>
      </c>
      <c r="E234" s="111"/>
      <c r="F234" s="24" t="n">
        <v>48</v>
      </c>
      <c r="G234" s="24" t="n">
        <v>52.25</v>
      </c>
      <c r="H234" s="24" t="n">
        <v>52.9999961853027</v>
      </c>
      <c r="I234" s="24" t="n">
        <v>56.5</v>
      </c>
      <c r="J234" s="24" t="n">
        <v>86.75</v>
      </c>
      <c r="K234" s="24" t="n">
        <v>146</v>
      </c>
      <c r="L234" s="24" t="n">
        <v>53</v>
      </c>
      <c r="M234" s="24" t="n">
        <v>48.25</v>
      </c>
      <c r="N234" s="24" t="n">
        <v>71.4772723804821</v>
      </c>
      <c r="O234" s="24" t="n">
        <v>54.7916666666667</v>
      </c>
      <c r="P234" s="62" t="n">
        <v>46.6727841548431</v>
      </c>
    </row>
    <row r="235" customFormat="false" ht="12.75" hidden="false" customHeight="false" outlineLevel="0" collapsed="false">
      <c r="C235" s="13" t="n">
        <v>234</v>
      </c>
      <c r="D235" s="104" t="s">
        <v>23803</v>
      </c>
      <c r="E235" s="113"/>
      <c r="F235" s="65" t="n">
        <v>53.4999923706055</v>
      </c>
      <c r="G235" s="65" t="n">
        <v>54</v>
      </c>
      <c r="H235" s="65" t="n">
        <v>53.9999885559082</v>
      </c>
      <c r="I235" s="65" t="n">
        <v>60.25</v>
      </c>
      <c r="J235" s="65" t="n">
        <v>64</v>
      </c>
      <c r="K235" s="65" t="n">
        <v>82.5</v>
      </c>
      <c r="L235" s="65" t="n">
        <v>57.0000038146973</v>
      </c>
      <c r="M235" s="65" t="n">
        <v>50.2166620890299</v>
      </c>
      <c r="N235" s="65" t="n">
        <v>59.8545428189364</v>
      </c>
      <c r="O235" s="65" t="n">
        <v>49.371667544047</v>
      </c>
      <c r="P235" s="66" t="n">
        <v>47.6950649799445</v>
      </c>
    </row>
    <row r="236" customFormat="false" ht="12.75" hidden="false" customHeight="false" outlineLevel="0" collapsed="false">
      <c r="A236" s="13" t="n">
        <f aca="false">A223+1</f>
        <v>19</v>
      </c>
      <c r="B236" s="104" t="n">
        <v>36928</v>
      </c>
      <c r="C236" s="13" t="n">
        <v>235</v>
      </c>
      <c r="D236" s="109" t="s">
        <v>23791</v>
      </c>
      <c r="E236" s="110"/>
      <c r="F236" s="59" t="n">
        <v>51.7</v>
      </c>
      <c r="G236" s="59" t="n">
        <v>54.5</v>
      </c>
      <c r="H236" s="59" t="n">
        <v>52.25</v>
      </c>
      <c r="I236" s="59" t="n">
        <v>57.5</v>
      </c>
      <c r="J236" s="59" t="n">
        <v>80</v>
      </c>
      <c r="K236" s="59" t="n">
        <v>112</v>
      </c>
      <c r="L236" s="59" t="n">
        <v>55</v>
      </c>
      <c r="M236" s="59" t="n">
        <v>53</v>
      </c>
      <c r="N236" s="59" t="n">
        <v>66.7227272727273</v>
      </c>
      <c r="O236" s="59" t="n">
        <v>59.2916666666667</v>
      </c>
      <c r="P236" s="60" t="n">
        <v>53.1871794871795</v>
      </c>
    </row>
    <row r="237" customFormat="false" ht="12.75" hidden="false" customHeight="false" outlineLevel="0" collapsed="false">
      <c r="C237" s="13" t="n">
        <v>236</v>
      </c>
      <c r="D237" s="109" t="s">
        <v>23792</v>
      </c>
      <c r="E237" s="111"/>
      <c r="F237" s="24" t="n">
        <v>34.25</v>
      </c>
      <c r="G237" s="24" t="n">
        <v>44</v>
      </c>
      <c r="H237" s="24" t="n">
        <v>43.25</v>
      </c>
      <c r="I237" s="24" t="n">
        <v>47.25</v>
      </c>
      <c r="J237" s="24" t="n">
        <v>77</v>
      </c>
      <c r="K237" s="24" t="n">
        <v>122.5</v>
      </c>
      <c r="L237" s="24" t="n">
        <v>42.5</v>
      </c>
      <c r="M237" s="24" t="n">
        <v>40.1666666666667</v>
      </c>
      <c r="N237" s="24" t="n">
        <v>59.4318181818182</v>
      </c>
      <c r="O237" s="24" t="n">
        <v>49.9375</v>
      </c>
      <c r="P237" s="62" t="n">
        <v>43.9453205128205</v>
      </c>
    </row>
    <row r="238" customFormat="false" ht="12.75" hidden="false" customHeight="false" outlineLevel="0" collapsed="false">
      <c r="C238" s="13" t="n">
        <v>237</v>
      </c>
      <c r="D238" s="109" t="s">
        <v>23793</v>
      </c>
      <c r="E238" s="111"/>
      <c r="F238" s="24" t="n">
        <v>51.5</v>
      </c>
      <c r="G238" s="24" t="n">
        <v>56.25</v>
      </c>
      <c r="H238" s="24" t="n">
        <v>55.5</v>
      </c>
      <c r="I238" s="24" t="n">
        <v>56.5</v>
      </c>
      <c r="J238" s="24" t="n">
        <v>74.5</v>
      </c>
      <c r="K238" s="24" t="n">
        <v>102</v>
      </c>
      <c r="L238" s="24" t="n">
        <v>55.5</v>
      </c>
      <c r="M238" s="24" t="n">
        <v>54.75</v>
      </c>
      <c r="N238" s="24" t="n">
        <v>65.2727272727273</v>
      </c>
      <c r="O238" s="24" t="n">
        <v>59.375</v>
      </c>
      <c r="P238" s="62" t="n">
        <v>48.5275641025641</v>
      </c>
    </row>
    <row r="239" customFormat="false" ht="12.75" hidden="false" customHeight="false" outlineLevel="0" collapsed="false">
      <c r="C239" s="13" t="n">
        <v>238</v>
      </c>
      <c r="D239" s="109" t="s">
        <v>23794</v>
      </c>
      <c r="E239" s="111"/>
      <c r="F239" s="24" t="n">
        <v>40.71</v>
      </c>
      <c r="G239" s="24" t="n">
        <v>43</v>
      </c>
      <c r="H239" s="24" t="n">
        <v>41</v>
      </c>
      <c r="I239" s="24" t="n">
        <v>46</v>
      </c>
      <c r="J239" s="24" t="n">
        <v>57</v>
      </c>
      <c r="K239" s="24" t="n">
        <v>74.5</v>
      </c>
      <c r="L239" s="24" t="n">
        <v>44</v>
      </c>
      <c r="M239" s="24" t="n">
        <v>40.75</v>
      </c>
      <c r="N239" s="24" t="n">
        <v>49.36</v>
      </c>
      <c r="O239" s="24" t="n">
        <v>45.9375</v>
      </c>
      <c r="P239" s="62" t="n">
        <v>42.0660256410256</v>
      </c>
    </row>
    <row r="240" customFormat="false" ht="12.75" hidden="false" customHeight="false" outlineLevel="0" collapsed="false">
      <c r="C240" s="13" t="n">
        <v>239</v>
      </c>
      <c r="D240" s="109" t="s">
        <v>23795</v>
      </c>
      <c r="E240" s="111"/>
      <c r="F240" s="24" t="n">
        <v>34.25</v>
      </c>
      <c r="G240" s="24" t="n">
        <v>44</v>
      </c>
      <c r="H240" s="24" t="n">
        <v>43.25</v>
      </c>
      <c r="I240" s="24" t="n">
        <v>47.25</v>
      </c>
      <c r="J240" s="24" t="n">
        <v>77.5</v>
      </c>
      <c r="K240" s="24" t="n">
        <v>124.5</v>
      </c>
      <c r="L240" s="24" t="n">
        <v>43.5</v>
      </c>
      <c r="M240" s="24" t="n">
        <v>40.25</v>
      </c>
      <c r="N240" s="24" t="n">
        <v>59.9545454545455</v>
      </c>
      <c r="O240" s="24" t="n">
        <v>50.4166666666667</v>
      </c>
      <c r="P240" s="62" t="n">
        <v>42.0641025641026</v>
      </c>
    </row>
    <row r="241" customFormat="false" ht="12.75" hidden="false" customHeight="false" outlineLevel="0" collapsed="false">
      <c r="C241" s="13" t="n">
        <v>240</v>
      </c>
      <c r="D241" s="109" t="s">
        <v>23796</v>
      </c>
      <c r="E241" s="111"/>
      <c r="F241" s="24" t="n">
        <v>56.84</v>
      </c>
      <c r="G241" s="24" t="n">
        <v>57.5</v>
      </c>
      <c r="H241" s="24" t="n">
        <v>55</v>
      </c>
      <c r="I241" s="24" t="n">
        <v>64</v>
      </c>
      <c r="J241" s="24" t="n">
        <v>88.5</v>
      </c>
      <c r="K241" s="24" t="n">
        <v>132.25</v>
      </c>
      <c r="L241" s="24" t="n">
        <v>64.5</v>
      </c>
      <c r="M241" s="24" t="n">
        <v>58.25</v>
      </c>
      <c r="N241" s="24" t="n">
        <v>75.0536363636364</v>
      </c>
      <c r="O241" s="24" t="n">
        <v>69.2083333333333</v>
      </c>
      <c r="P241" s="62" t="n">
        <v>62.6296858974359</v>
      </c>
    </row>
    <row r="242" customFormat="false" ht="12.75" hidden="false" customHeight="false" outlineLevel="0" collapsed="false">
      <c r="C242" s="13" t="n">
        <v>241</v>
      </c>
      <c r="D242" s="109" t="s">
        <v>23797</v>
      </c>
      <c r="E242" s="111"/>
      <c r="F242" s="24" t="n">
        <v>32.5</v>
      </c>
      <c r="G242" s="24" t="n">
        <v>47.5</v>
      </c>
      <c r="H242" s="24" t="n">
        <v>47.25</v>
      </c>
      <c r="I242" s="24" t="n">
        <v>53.25</v>
      </c>
      <c r="J242" s="24" t="n">
        <v>84</v>
      </c>
      <c r="K242" s="24" t="n">
        <v>144.25</v>
      </c>
      <c r="L242" s="24" t="n">
        <v>47</v>
      </c>
      <c r="M242" s="24" t="n">
        <v>43.5</v>
      </c>
      <c r="N242" s="24" t="n">
        <v>66.4090909090909</v>
      </c>
      <c r="O242" s="24" t="n">
        <v>51.4795834223429</v>
      </c>
      <c r="P242" s="62" t="n">
        <v>45.5744828688793</v>
      </c>
    </row>
    <row r="243" customFormat="false" ht="12.75" hidden="false" customHeight="false" outlineLevel="0" collapsed="false">
      <c r="C243" s="13" t="n">
        <v>242</v>
      </c>
      <c r="D243" s="109" t="s">
        <v>23798</v>
      </c>
      <c r="E243" s="111"/>
      <c r="F243" s="24" t="n">
        <v>30.5</v>
      </c>
      <c r="G243" s="24" t="n">
        <v>44.4999961853027</v>
      </c>
      <c r="H243" s="24" t="n">
        <v>43.25</v>
      </c>
      <c r="I243" s="24" t="n">
        <v>49.25</v>
      </c>
      <c r="J243" s="24" t="n">
        <v>81.4999923706055</v>
      </c>
      <c r="K243" s="24" t="n">
        <v>140</v>
      </c>
      <c r="L243" s="24" t="n">
        <v>46.0000038146973</v>
      </c>
      <c r="M243" s="24" t="n">
        <v>42.25</v>
      </c>
      <c r="N243" s="24" t="n">
        <v>63.7954538518732</v>
      </c>
      <c r="O243" s="24" t="n">
        <v>51.7701133092245</v>
      </c>
      <c r="P243" s="62" t="n">
        <v>44.976456006368</v>
      </c>
    </row>
    <row r="244" customFormat="false" ht="12.75" hidden="false" customHeight="false" outlineLevel="0" collapsed="false">
      <c r="C244" s="13" t="n">
        <v>243</v>
      </c>
      <c r="D244" s="109" t="s">
        <v>23799</v>
      </c>
      <c r="E244" s="111"/>
      <c r="F244" s="24" t="n">
        <v>37.5038452148438</v>
      </c>
      <c r="G244" s="24" t="n">
        <v>48.4469146728516</v>
      </c>
      <c r="H244" s="24" t="n">
        <v>37.9969177246094</v>
      </c>
      <c r="I244" s="24" t="n">
        <v>46.5999984741211</v>
      </c>
      <c r="J244" s="24" t="n">
        <v>78.2499923706055</v>
      </c>
      <c r="K244" s="24" t="n">
        <v>122</v>
      </c>
      <c r="L244" s="24" t="n">
        <v>36.9999961853027</v>
      </c>
      <c r="M244" s="24" t="n">
        <v>39.2664044698079</v>
      </c>
      <c r="N244" s="24" t="n">
        <v>58.8724434592507</v>
      </c>
      <c r="O244" s="24" t="n">
        <v>47.216404914856</v>
      </c>
      <c r="P244" s="62" t="n">
        <v>45.2830715179443</v>
      </c>
    </row>
    <row r="245" customFormat="false" ht="12.75" hidden="false" customHeight="false" outlineLevel="0" collapsed="false">
      <c r="C245" s="13" t="n">
        <v>244</v>
      </c>
      <c r="D245" s="109" t="s">
        <v>23800</v>
      </c>
      <c r="E245" s="111"/>
      <c r="F245" s="24" t="n">
        <v>43.4038391113281</v>
      </c>
      <c r="G245" s="24" t="n">
        <v>46.1969146728516</v>
      </c>
      <c r="H245" s="24" t="n">
        <v>40.7469177246094</v>
      </c>
      <c r="I245" s="24" t="n">
        <v>56.0999984741211</v>
      </c>
      <c r="J245" s="24" t="n">
        <v>94.75</v>
      </c>
      <c r="K245" s="24" t="n">
        <v>139</v>
      </c>
      <c r="L245" s="24" t="n">
        <v>43.9999961853027</v>
      </c>
      <c r="M245" s="24" t="n">
        <v>42.0830726623535</v>
      </c>
      <c r="N245" s="24" t="n">
        <v>66.3133531050249</v>
      </c>
      <c r="O245" s="24" t="n">
        <v>51.2759876251221</v>
      </c>
      <c r="P245" s="62" t="n">
        <v>49.3426542282105</v>
      </c>
    </row>
    <row r="246" customFormat="false" ht="12.75" hidden="false" customHeight="false" outlineLevel="0" collapsed="false">
      <c r="C246" s="13" t="n">
        <v>245</v>
      </c>
      <c r="D246" s="112" t="s">
        <v>23801</v>
      </c>
      <c r="E246" s="111"/>
      <c r="F246" s="24" t="n">
        <v>29.75</v>
      </c>
      <c r="G246" s="24" t="n">
        <v>43</v>
      </c>
      <c r="H246" s="24" t="n">
        <v>41.75</v>
      </c>
      <c r="I246" s="24" t="n">
        <v>45.25</v>
      </c>
      <c r="J246" s="24" t="n">
        <v>78.4999923706055</v>
      </c>
      <c r="K246" s="24" t="n">
        <v>133</v>
      </c>
      <c r="L246" s="24" t="n">
        <v>43.4999961853027</v>
      </c>
      <c r="M246" s="24" t="n">
        <v>42.0233319600423</v>
      </c>
      <c r="N246" s="24" t="n">
        <v>61.2563622214577</v>
      </c>
      <c r="O246" s="24" t="n">
        <v>49.9099458058675</v>
      </c>
      <c r="P246" s="62" t="n">
        <v>43.6951993061946</v>
      </c>
    </row>
    <row r="247" customFormat="false" ht="12.75" hidden="false" customHeight="false" outlineLevel="0" collapsed="false">
      <c r="C247" s="13" t="n">
        <v>246</v>
      </c>
      <c r="D247" s="109" t="s">
        <v>23802</v>
      </c>
      <c r="E247" s="111"/>
      <c r="F247" s="24" t="n">
        <v>44.54</v>
      </c>
      <c r="G247" s="24" t="n">
        <v>52</v>
      </c>
      <c r="H247" s="24" t="n">
        <v>50.7499961853027</v>
      </c>
      <c r="I247" s="24" t="n">
        <v>56.5</v>
      </c>
      <c r="J247" s="24" t="n">
        <v>88.25</v>
      </c>
      <c r="K247" s="24" t="n">
        <v>146.5</v>
      </c>
      <c r="L247" s="24" t="n">
        <v>53.75</v>
      </c>
      <c r="M247" s="24" t="n">
        <v>48.25</v>
      </c>
      <c r="N247" s="24" t="n">
        <v>71.2309087441184</v>
      </c>
      <c r="O247" s="24" t="n">
        <v>55.25</v>
      </c>
      <c r="P247" s="62" t="n">
        <v>46.746502103561</v>
      </c>
    </row>
    <row r="248" customFormat="false" ht="12.75" hidden="false" customHeight="false" outlineLevel="0" collapsed="false">
      <c r="C248" s="13" t="n">
        <v>247</v>
      </c>
      <c r="D248" s="104" t="s">
        <v>23803</v>
      </c>
      <c r="E248" s="113"/>
      <c r="F248" s="65" t="n">
        <v>51.9999923706055</v>
      </c>
      <c r="G248" s="65" t="n">
        <v>53.5</v>
      </c>
      <c r="H248" s="65" t="n">
        <v>53.4999885559082</v>
      </c>
      <c r="I248" s="65" t="n">
        <v>60</v>
      </c>
      <c r="J248" s="65" t="n">
        <v>63.25</v>
      </c>
      <c r="K248" s="65" t="n">
        <v>79.5</v>
      </c>
      <c r="L248" s="65" t="n">
        <v>56.2500038146973</v>
      </c>
      <c r="M248" s="65" t="n">
        <v>49.8833287556966</v>
      </c>
      <c r="N248" s="65" t="n">
        <v>58.8318155462092</v>
      </c>
      <c r="O248" s="65" t="n">
        <v>49.5800008773804</v>
      </c>
      <c r="P248" s="66" t="n">
        <v>48.0075649799445</v>
      </c>
    </row>
    <row r="249" customFormat="false" ht="12.75" hidden="false" customHeight="false" outlineLevel="0" collapsed="false">
      <c r="A249" s="13" t="n">
        <f aca="false">A236+1</f>
        <v>20</v>
      </c>
      <c r="B249" s="104" t="n">
        <v>36929</v>
      </c>
      <c r="C249" s="13" t="n">
        <v>248</v>
      </c>
      <c r="D249" s="109" t="s">
        <v>23791</v>
      </c>
      <c r="E249" s="110"/>
      <c r="F249" s="59" t="n">
        <v>51.7</v>
      </c>
      <c r="G249" s="59" t="n">
        <v>54</v>
      </c>
      <c r="H249" s="59" t="n">
        <v>52.75</v>
      </c>
      <c r="I249" s="59" t="n">
        <v>59</v>
      </c>
      <c r="J249" s="59" t="n">
        <v>80</v>
      </c>
      <c r="K249" s="59" t="n">
        <v>114.875</v>
      </c>
      <c r="L249" s="59" t="n">
        <v>56.5</v>
      </c>
      <c r="M249" s="59" t="n">
        <v>53.75</v>
      </c>
      <c r="N249" s="59" t="n">
        <v>67.7227272727273</v>
      </c>
      <c r="O249" s="59" t="n">
        <v>59.2916666666667</v>
      </c>
      <c r="P249" s="60" t="n">
        <v>53.1871794871795</v>
      </c>
    </row>
    <row r="250" customFormat="false" ht="12.75" hidden="false" customHeight="false" outlineLevel="0" collapsed="false">
      <c r="C250" s="13" t="n">
        <v>249</v>
      </c>
      <c r="D250" s="109" t="s">
        <v>23792</v>
      </c>
      <c r="E250" s="111"/>
      <c r="F250" s="24" t="n">
        <v>32.25</v>
      </c>
      <c r="G250" s="24" t="n">
        <v>46.5</v>
      </c>
      <c r="H250" s="24" t="n">
        <v>45</v>
      </c>
      <c r="I250" s="24" t="n">
        <v>49</v>
      </c>
      <c r="J250" s="24" t="n">
        <v>78.5</v>
      </c>
      <c r="K250" s="24" t="n">
        <v>123.75</v>
      </c>
      <c r="L250" s="24" t="n">
        <v>44.75</v>
      </c>
      <c r="M250" s="24" t="n">
        <v>41.4166666666667</v>
      </c>
      <c r="N250" s="24" t="n">
        <v>60.7045454545455</v>
      </c>
      <c r="O250" s="24" t="n">
        <v>50.6875</v>
      </c>
      <c r="P250" s="62" t="n">
        <v>44.7786538461538</v>
      </c>
    </row>
    <row r="251" customFormat="false" ht="12.75" hidden="false" customHeight="false" outlineLevel="0" collapsed="false">
      <c r="C251" s="13" t="n">
        <v>250</v>
      </c>
      <c r="D251" s="109" t="s">
        <v>23793</v>
      </c>
      <c r="E251" s="111"/>
      <c r="F251" s="24" t="n">
        <v>51.25</v>
      </c>
      <c r="G251" s="24" t="n">
        <v>57.25</v>
      </c>
      <c r="H251" s="24" t="n">
        <v>56.5</v>
      </c>
      <c r="I251" s="24" t="n">
        <v>58</v>
      </c>
      <c r="J251" s="24" t="n">
        <v>76.5</v>
      </c>
      <c r="K251" s="24" t="n">
        <v>102</v>
      </c>
      <c r="L251" s="24" t="n">
        <v>56.25</v>
      </c>
      <c r="M251" s="24" t="n">
        <v>55.25</v>
      </c>
      <c r="N251" s="24" t="n">
        <v>65.9545454545455</v>
      </c>
      <c r="O251" s="24" t="n">
        <v>59.375</v>
      </c>
      <c r="P251" s="62" t="n">
        <v>48.5275641025641</v>
      </c>
    </row>
    <row r="252" customFormat="false" ht="12.75" hidden="false" customHeight="false" outlineLevel="0" collapsed="false">
      <c r="C252" s="13" t="n">
        <v>251</v>
      </c>
      <c r="D252" s="109" t="s">
        <v>23794</v>
      </c>
      <c r="E252" s="111"/>
      <c r="F252" s="24" t="n">
        <v>36.57</v>
      </c>
      <c r="G252" s="24" t="n">
        <v>43.5</v>
      </c>
      <c r="H252" s="24" t="n">
        <v>42.25</v>
      </c>
      <c r="I252" s="24" t="n">
        <v>46</v>
      </c>
      <c r="J252" s="24" t="n">
        <v>57.875</v>
      </c>
      <c r="K252" s="24" t="n">
        <v>75.25</v>
      </c>
      <c r="L252" s="24" t="n">
        <v>44</v>
      </c>
      <c r="M252" s="24" t="n">
        <v>41</v>
      </c>
      <c r="N252" s="24" t="n">
        <v>49.4268181818182</v>
      </c>
      <c r="O252" s="24" t="n">
        <v>45.9583333333333</v>
      </c>
      <c r="P252" s="62" t="n">
        <v>42.0660256410256</v>
      </c>
    </row>
    <row r="253" customFormat="false" ht="12.75" hidden="false" customHeight="false" outlineLevel="0" collapsed="false">
      <c r="C253" s="13" t="n">
        <v>252</v>
      </c>
      <c r="D253" s="109" t="s">
        <v>23795</v>
      </c>
      <c r="E253" s="111"/>
      <c r="F253" s="24" t="n">
        <v>32.25</v>
      </c>
      <c r="G253" s="24" t="n">
        <v>46.5</v>
      </c>
      <c r="H253" s="24" t="n">
        <v>45</v>
      </c>
      <c r="I253" s="24" t="n">
        <v>49</v>
      </c>
      <c r="J253" s="24" t="n">
        <v>79</v>
      </c>
      <c r="K253" s="24" t="n">
        <v>125.75</v>
      </c>
      <c r="L253" s="24" t="n">
        <v>45.75</v>
      </c>
      <c r="M253" s="24" t="n">
        <v>41.5</v>
      </c>
      <c r="N253" s="24" t="n">
        <v>61.2272727272727</v>
      </c>
      <c r="O253" s="24" t="n">
        <v>51.1666666666667</v>
      </c>
      <c r="P253" s="62" t="n">
        <v>43.0448717948718</v>
      </c>
    </row>
    <row r="254" customFormat="false" ht="12.75" hidden="false" customHeight="false" outlineLevel="0" collapsed="false">
      <c r="C254" s="13" t="n">
        <v>253</v>
      </c>
      <c r="D254" s="109" t="s">
        <v>23796</v>
      </c>
      <c r="E254" s="111"/>
      <c r="F254" s="24" t="n">
        <v>52.31</v>
      </c>
      <c r="G254" s="24" t="n">
        <v>58</v>
      </c>
      <c r="H254" s="24" t="n">
        <v>56.5</v>
      </c>
      <c r="I254" s="24" t="n">
        <v>64</v>
      </c>
      <c r="J254" s="24" t="n">
        <v>88.5</v>
      </c>
      <c r="K254" s="24" t="n">
        <v>135</v>
      </c>
      <c r="L254" s="24" t="n">
        <v>63</v>
      </c>
      <c r="M254" s="24" t="n">
        <v>57.875</v>
      </c>
      <c r="N254" s="24" t="n">
        <v>75.085</v>
      </c>
      <c r="O254" s="24" t="n">
        <v>69.2083333333333</v>
      </c>
      <c r="P254" s="62" t="n">
        <v>62.6296858974359</v>
      </c>
    </row>
    <row r="255" customFormat="false" ht="12.75" hidden="false" customHeight="false" outlineLevel="0" collapsed="false">
      <c r="C255" s="13" t="n">
        <v>254</v>
      </c>
      <c r="D255" s="109" t="s">
        <v>23797</v>
      </c>
      <c r="E255" s="111"/>
      <c r="F255" s="24" t="n">
        <v>31</v>
      </c>
      <c r="G255" s="24" t="n">
        <v>52.25</v>
      </c>
      <c r="H255" s="24" t="n">
        <v>49.5</v>
      </c>
      <c r="I255" s="24" t="n">
        <v>54.5</v>
      </c>
      <c r="J255" s="24" t="n">
        <v>86</v>
      </c>
      <c r="K255" s="24" t="n">
        <v>145.25</v>
      </c>
      <c r="L255" s="24" t="n">
        <v>48.5</v>
      </c>
      <c r="M255" s="24" t="n">
        <v>45</v>
      </c>
      <c r="N255" s="24" t="n">
        <v>67.9318181818182</v>
      </c>
      <c r="O255" s="24" t="n">
        <v>51.9795834223429</v>
      </c>
      <c r="P255" s="62" t="n">
        <v>45.8998033816998</v>
      </c>
    </row>
    <row r="256" customFormat="false" ht="12.75" hidden="false" customHeight="false" outlineLevel="0" collapsed="false">
      <c r="C256" s="13" t="n">
        <v>255</v>
      </c>
      <c r="D256" s="109" t="s">
        <v>23798</v>
      </c>
      <c r="E256" s="111"/>
      <c r="F256" s="24" t="n">
        <v>30</v>
      </c>
      <c r="G256" s="24" t="n">
        <v>48.7499961853027</v>
      </c>
      <c r="H256" s="24" t="n">
        <v>46.25</v>
      </c>
      <c r="I256" s="24" t="n">
        <v>51.25</v>
      </c>
      <c r="J256" s="24" t="n">
        <v>83.4999923706055</v>
      </c>
      <c r="K256" s="24" t="n">
        <v>143</v>
      </c>
      <c r="L256" s="24" t="n">
        <v>47.5000038146973</v>
      </c>
      <c r="M256" s="24" t="n">
        <v>43</v>
      </c>
      <c r="N256" s="24" t="n">
        <v>65.6590902155096</v>
      </c>
      <c r="O256" s="24" t="n">
        <v>52.7701133092245</v>
      </c>
      <c r="P256" s="62" t="n">
        <v>45.3803021602142</v>
      </c>
    </row>
    <row r="257" customFormat="false" ht="12.75" hidden="false" customHeight="false" outlineLevel="0" collapsed="false">
      <c r="C257" s="13" t="n">
        <v>256</v>
      </c>
      <c r="D257" s="109" t="s">
        <v>23799</v>
      </c>
      <c r="E257" s="111"/>
      <c r="F257" s="24" t="n">
        <v>38.0038452148438</v>
      </c>
      <c r="G257" s="24" t="n">
        <v>52.6969146728516</v>
      </c>
      <c r="H257" s="24" t="n">
        <v>37.9969177246094</v>
      </c>
      <c r="I257" s="24" t="n">
        <v>46.5999984741211</v>
      </c>
      <c r="J257" s="24" t="n">
        <v>78.2499923706055</v>
      </c>
      <c r="K257" s="24" t="n">
        <v>122</v>
      </c>
      <c r="L257" s="24" t="n">
        <v>36.9999961853027</v>
      </c>
      <c r="M257" s="24" t="n">
        <v>39.2664044698079</v>
      </c>
      <c r="N257" s="24" t="n">
        <v>59.3042616410689</v>
      </c>
      <c r="O257" s="24" t="n">
        <v>47.216404914856</v>
      </c>
      <c r="P257" s="62" t="n">
        <v>45.2830715179443</v>
      </c>
    </row>
    <row r="258" customFormat="false" ht="12.75" hidden="false" customHeight="false" outlineLevel="0" collapsed="false">
      <c r="C258" s="13" t="n">
        <v>257</v>
      </c>
      <c r="D258" s="109" t="s">
        <v>23800</v>
      </c>
      <c r="E258" s="111"/>
      <c r="F258" s="24" t="n">
        <v>43.6538391113281</v>
      </c>
      <c r="G258" s="24" t="n">
        <v>50.4469146728516</v>
      </c>
      <c r="H258" s="24" t="n">
        <v>40.7469177246094</v>
      </c>
      <c r="I258" s="24" t="n">
        <v>56.0999984741211</v>
      </c>
      <c r="J258" s="24" t="n">
        <v>94.75</v>
      </c>
      <c r="K258" s="24" t="n">
        <v>139</v>
      </c>
      <c r="L258" s="24" t="n">
        <v>43.9999961853027</v>
      </c>
      <c r="M258" s="24" t="n">
        <v>42.0830726623535</v>
      </c>
      <c r="N258" s="24" t="n">
        <v>66.7224440141158</v>
      </c>
      <c r="O258" s="24" t="n">
        <v>51.2759876251221</v>
      </c>
      <c r="P258" s="62" t="n">
        <v>49.3426542282105</v>
      </c>
    </row>
    <row r="259" customFormat="false" ht="12.75" hidden="false" customHeight="false" outlineLevel="0" collapsed="false">
      <c r="C259" s="13" t="n">
        <v>258</v>
      </c>
      <c r="D259" s="112" t="s">
        <v>23801</v>
      </c>
      <c r="E259" s="111"/>
      <c r="F259" s="24" t="n">
        <v>30.25</v>
      </c>
      <c r="G259" s="24" t="n">
        <v>47.25</v>
      </c>
      <c r="H259" s="24" t="n">
        <v>44.75</v>
      </c>
      <c r="I259" s="24" t="n">
        <v>47.25</v>
      </c>
      <c r="J259" s="24" t="n">
        <v>80.4999923706055</v>
      </c>
      <c r="K259" s="24" t="n">
        <v>136</v>
      </c>
      <c r="L259" s="24" t="n">
        <v>44.9999961853027</v>
      </c>
      <c r="M259" s="24" t="n">
        <v>42.7733319600423</v>
      </c>
      <c r="N259" s="24" t="n">
        <v>63.2109076760032</v>
      </c>
      <c r="O259" s="24" t="n">
        <v>50.9099458058675</v>
      </c>
      <c r="P259" s="62" t="n">
        <v>44.8650711010664</v>
      </c>
    </row>
    <row r="260" customFormat="false" ht="12.75" hidden="false" customHeight="false" outlineLevel="0" collapsed="false">
      <c r="C260" s="13" t="n">
        <v>259</v>
      </c>
      <c r="D260" s="109" t="s">
        <v>23802</v>
      </c>
      <c r="E260" s="111"/>
      <c r="F260" s="24" t="n">
        <v>42.5</v>
      </c>
      <c r="G260" s="24" t="n">
        <v>57</v>
      </c>
      <c r="H260" s="24" t="n">
        <v>53.7499961853027</v>
      </c>
      <c r="I260" s="24" t="n">
        <v>57.75</v>
      </c>
      <c r="J260" s="24" t="n">
        <v>89</v>
      </c>
      <c r="K260" s="24" t="n">
        <v>149</v>
      </c>
      <c r="L260" s="24" t="n">
        <v>55.25</v>
      </c>
      <c r="M260" s="24" t="n">
        <v>49.5</v>
      </c>
      <c r="N260" s="24" t="n">
        <v>72.886363289573</v>
      </c>
      <c r="O260" s="24" t="n">
        <v>56.1041666666667</v>
      </c>
      <c r="P260" s="62" t="n">
        <v>47.1295149240738</v>
      </c>
    </row>
    <row r="261" customFormat="false" ht="12.75" hidden="false" customHeight="false" outlineLevel="0" collapsed="false">
      <c r="C261" s="13" t="n">
        <v>260</v>
      </c>
      <c r="D261" s="104" t="s">
        <v>23803</v>
      </c>
      <c r="E261" s="113"/>
      <c r="F261" s="65" t="n">
        <v>46.9999923706055</v>
      </c>
      <c r="G261" s="65" t="n">
        <v>55.5</v>
      </c>
      <c r="H261" s="65" t="n">
        <v>55.4999885559082</v>
      </c>
      <c r="I261" s="65" t="n">
        <v>62</v>
      </c>
      <c r="J261" s="65" t="n">
        <v>65</v>
      </c>
      <c r="K261" s="65" t="n">
        <v>80.75</v>
      </c>
      <c r="L261" s="65" t="n">
        <v>58.0000038146973</v>
      </c>
      <c r="M261" s="65" t="n">
        <v>50.8833287556966</v>
      </c>
      <c r="N261" s="65" t="n">
        <v>59.7409064553001</v>
      </c>
      <c r="O261" s="65" t="n">
        <v>50.6383342107137</v>
      </c>
      <c r="P261" s="66" t="n">
        <v>50.0386547235342</v>
      </c>
    </row>
    <row r="262" customFormat="false" ht="12.75" hidden="false" customHeight="false" outlineLevel="0" collapsed="false">
      <c r="A262" s="13" t="n">
        <f aca="false">A249+1</f>
        <v>21</v>
      </c>
      <c r="B262" s="104" t="n">
        <v>36931</v>
      </c>
      <c r="C262" s="13" t="n">
        <v>261</v>
      </c>
      <c r="D262" s="109" t="s">
        <v>23791</v>
      </c>
      <c r="E262" s="110"/>
      <c r="F262" s="59" t="n">
        <v>49.98</v>
      </c>
      <c r="G262" s="59" t="n">
        <v>54</v>
      </c>
      <c r="H262" s="59" t="n">
        <v>52.75</v>
      </c>
      <c r="I262" s="59" t="n">
        <v>58.75</v>
      </c>
      <c r="J262" s="59" t="n">
        <v>78.5</v>
      </c>
      <c r="K262" s="59" t="n">
        <v>115</v>
      </c>
      <c r="L262" s="59" t="n">
        <v>57.5</v>
      </c>
      <c r="M262" s="59" t="n">
        <v>53.75</v>
      </c>
      <c r="N262" s="59" t="n">
        <v>67.5209090909091</v>
      </c>
      <c r="O262" s="59" t="n">
        <v>59.9375</v>
      </c>
      <c r="P262" s="60" t="n">
        <v>53.8330128205128</v>
      </c>
    </row>
    <row r="263" customFormat="false" ht="12.75" hidden="false" customHeight="false" outlineLevel="0" collapsed="false">
      <c r="C263" s="13" t="n">
        <v>262</v>
      </c>
      <c r="D263" s="109" t="s">
        <v>23792</v>
      </c>
      <c r="E263" s="111"/>
      <c r="F263" s="24" t="n">
        <v>28</v>
      </c>
      <c r="G263" s="24" t="n">
        <v>46.75</v>
      </c>
      <c r="H263" s="24" t="n">
        <v>45</v>
      </c>
      <c r="I263" s="24" t="n">
        <v>48.75</v>
      </c>
      <c r="J263" s="24" t="n">
        <v>78</v>
      </c>
      <c r="K263" s="24" t="n">
        <v>123.75</v>
      </c>
      <c r="L263" s="24" t="n">
        <v>44.5</v>
      </c>
      <c r="M263" s="24" t="n">
        <v>41.6666666666667</v>
      </c>
      <c r="N263" s="24" t="n">
        <v>60.3181818181818</v>
      </c>
      <c r="O263" s="24" t="n">
        <v>50.6875</v>
      </c>
      <c r="P263" s="62" t="n">
        <v>44.7786538461538</v>
      </c>
    </row>
    <row r="264" customFormat="false" ht="12.75" hidden="false" customHeight="false" outlineLevel="0" collapsed="false">
      <c r="C264" s="13" t="n">
        <v>263</v>
      </c>
      <c r="D264" s="109" t="s">
        <v>23793</v>
      </c>
      <c r="E264" s="111"/>
      <c r="F264" s="24" t="n">
        <v>51</v>
      </c>
      <c r="G264" s="24" t="n">
        <v>58</v>
      </c>
      <c r="H264" s="24" t="n">
        <v>56.5</v>
      </c>
      <c r="I264" s="24" t="n">
        <v>58.5</v>
      </c>
      <c r="J264" s="24" t="n">
        <v>78.5</v>
      </c>
      <c r="K264" s="24" t="n">
        <v>103</v>
      </c>
      <c r="L264" s="24" t="n">
        <v>57</v>
      </c>
      <c r="M264" s="24" t="n">
        <v>55.5</v>
      </c>
      <c r="N264" s="24" t="n">
        <v>66.5454545454546</v>
      </c>
      <c r="O264" s="24" t="n">
        <v>59.6458333333333</v>
      </c>
      <c r="P264" s="62" t="n">
        <v>48.7983974358974</v>
      </c>
    </row>
    <row r="265" customFormat="false" ht="12.75" hidden="false" customHeight="false" outlineLevel="0" collapsed="false">
      <c r="C265" s="13" t="n">
        <v>264</v>
      </c>
      <c r="D265" s="109" t="s">
        <v>23794</v>
      </c>
      <c r="E265" s="111"/>
      <c r="F265" s="24" t="n">
        <v>41.08</v>
      </c>
      <c r="G265" s="24" t="n">
        <v>43</v>
      </c>
      <c r="H265" s="24" t="n">
        <v>41.5</v>
      </c>
      <c r="I265" s="24" t="n">
        <v>46.75</v>
      </c>
      <c r="J265" s="24" t="n">
        <v>57.75</v>
      </c>
      <c r="K265" s="24" t="n">
        <v>74.875</v>
      </c>
      <c r="L265" s="24" t="n">
        <v>45.25</v>
      </c>
      <c r="M265" s="24" t="n">
        <v>41</v>
      </c>
      <c r="N265" s="24" t="n">
        <v>49.8254545454545</v>
      </c>
      <c r="O265" s="24" t="n">
        <v>45.5833333333333</v>
      </c>
      <c r="P265" s="62" t="n">
        <v>41.824358974359</v>
      </c>
    </row>
    <row r="266" customFormat="false" ht="12.75" hidden="false" customHeight="false" outlineLevel="0" collapsed="false">
      <c r="C266" s="13" t="n">
        <v>265</v>
      </c>
      <c r="D266" s="109" t="s">
        <v>23795</v>
      </c>
      <c r="E266" s="111"/>
      <c r="F266" s="24" t="n">
        <v>28</v>
      </c>
      <c r="G266" s="24" t="n">
        <v>46.75</v>
      </c>
      <c r="H266" s="24" t="n">
        <v>45</v>
      </c>
      <c r="I266" s="24" t="n">
        <v>48.75</v>
      </c>
      <c r="J266" s="24" t="n">
        <v>78.5</v>
      </c>
      <c r="K266" s="24" t="n">
        <v>125.75</v>
      </c>
      <c r="L266" s="24" t="n">
        <v>45.5</v>
      </c>
      <c r="M266" s="24" t="n">
        <v>41.75</v>
      </c>
      <c r="N266" s="24" t="n">
        <v>60.8409090909091</v>
      </c>
      <c r="O266" s="24" t="n">
        <v>51.1666666666667</v>
      </c>
      <c r="P266" s="62" t="n">
        <v>42.6634615384615</v>
      </c>
    </row>
    <row r="267" customFormat="false" ht="12.75" hidden="false" customHeight="false" outlineLevel="0" collapsed="false">
      <c r="C267" s="13" t="n">
        <v>266</v>
      </c>
      <c r="D267" s="109" t="s">
        <v>23796</v>
      </c>
      <c r="E267" s="111"/>
      <c r="F267" s="24" t="n">
        <v>52.99</v>
      </c>
      <c r="G267" s="24" t="n">
        <v>58</v>
      </c>
      <c r="H267" s="24" t="n">
        <v>57</v>
      </c>
      <c r="I267" s="24" t="n">
        <v>64</v>
      </c>
      <c r="J267" s="24" t="n">
        <v>88.25</v>
      </c>
      <c r="K267" s="24" t="n">
        <v>134.25</v>
      </c>
      <c r="L267" s="24" t="n">
        <v>63</v>
      </c>
      <c r="M267" s="24" t="n">
        <v>57.875</v>
      </c>
      <c r="N267" s="24" t="n">
        <v>75.0331818181818</v>
      </c>
      <c r="O267" s="24" t="n">
        <v>69.2083333333333</v>
      </c>
      <c r="P267" s="62" t="n">
        <v>62.6296858974359</v>
      </c>
    </row>
    <row r="268" customFormat="false" ht="12.75" hidden="false" customHeight="false" outlineLevel="0" collapsed="false">
      <c r="C268" s="13" t="n">
        <v>267</v>
      </c>
      <c r="D268" s="109" t="s">
        <v>23797</v>
      </c>
      <c r="E268" s="111"/>
      <c r="F268" s="24" t="n">
        <v>20</v>
      </c>
      <c r="G268" s="24" t="n">
        <v>51.75</v>
      </c>
      <c r="H268" s="24" t="n">
        <v>49</v>
      </c>
      <c r="I268" s="24" t="n">
        <v>54.5</v>
      </c>
      <c r="J268" s="24" t="n">
        <v>86</v>
      </c>
      <c r="K268" s="24" t="n">
        <v>145.25</v>
      </c>
      <c r="L268" s="24" t="n">
        <v>48.5</v>
      </c>
      <c r="M268" s="24" t="n">
        <v>45</v>
      </c>
      <c r="N268" s="24" t="n">
        <v>66.8409090909091</v>
      </c>
      <c r="O268" s="24" t="n">
        <v>52.0212500890096</v>
      </c>
      <c r="P268" s="62" t="n">
        <v>45.90621363811</v>
      </c>
    </row>
    <row r="269" customFormat="false" ht="12.75" hidden="false" customHeight="false" outlineLevel="0" collapsed="false">
      <c r="C269" s="13" t="n">
        <v>268</v>
      </c>
      <c r="D269" s="109" t="s">
        <v>23798</v>
      </c>
      <c r="E269" s="111"/>
      <c r="F269" s="24" t="n">
        <v>25</v>
      </c>
      <c r="G269" s="24" t="n">
        <v>48.7499961853027</v>
      </c>
      <c r="H269" s="24" t="n">
        <v>46.75</v>
      </c>
      <c r="I269" s="24" t="n">
        <v>50.75</v>
      </c>
      <c r="J269" s="24" t="n">
        <v>82.9999923706055</v>
      </c>
      <c r="K269" s="24" t="n">
        <v>141.5</v>
      </c>
      <c r="L269" s="24" t="n">
        <v>46.7500038146973</v>
      </c>
      <c r="M269" s="24" t="n">
        <v>43.5</v>
      </c>
      <c r="N269" s="24" t="n">
        <v>64.9545447609641</v>
      </c>
      <c r="O269" s="24" t="n">
        <v>52.5201133092245</v>
      </c>
      <c r="P269" s="62" t="n">
        <v>45.3803021602142</v>
      </c>
    </row>
    <row r="270" customFormat="false" ht="12.75" hidden="false" customHeight="false" outlineLevel="0" collapsed="false">
      <c r="C270" s="13" t="n">
        <v>269</v>
      </c>
      <c r="D270" s="109" t="s">
        <v>23799</v>
      </c>
      <c r="E270" s="111"/>
      <c r="F270" s="24" t="n">
        <v>34.0038452148438</v>
      </c>
      <c r="G270" s="24" t="n">
        <v>52.6969146728516</v>
      </c>
      <c r="H270" s="24" t="n">
        <v>37.9969177246094</v>
      </c>
      <c r="I270" s="24" t="n">
        <v>45.0999984741211</v>
      </c>
      <c r="J270" s="24" t="n">
        <v>77.2499923706055</v>
      </c>
      <c r="K270" s="24" t="n">
        <v>120</v>
      </c>
      <c r="L270" s="24" t="n">
        <v>35.9999961853027</v>
      </c>
      <c r="M270" s="24" t="n">
        <v>38.7664044698079</v>
      </c>
      <c r="N270" s="24" t="n">
        <v>58.1224434592507</v>
      </c>
      <c r="O270" s="24" t="n">
        <v>47.216404914856</v>
      </c>
      <c r="P270" s="62" t="n">
        <v>45.2830715179443</v>
      </c>
    </row>
    <row r="271" customFormat="false" ht="12.75" hidden="false" customHeight="false" outlineLevel="0" collapsed="false">
      <c r="C271" s="13" t="n">
        <v>270</v>
      </c>
      <c r="D271" s="109" t="s">
        <v>23800</v>
      </c>
      <c r="E271" s="111"/>
      <c r="F271" s="24" t="n">
        <v>40.4038391113281</v>
      </c>
      <c r="G271" s="24" t="n">
        <v>50.4469146728516</v>
      </c>
      <c r="H271" s="24" t="n">
        <v>40.7469177246094</v>
      </c>
      <c r="I271" s="24" t="n">
        <v>54.5999984741211</v>
      </c>
      <c r="J271" s="24" t="n">
        <v>93.75</v>
      </c>
      <c r="K271" s="24" t="n">
        <v>137</v>
      </c>
      <c r="L271" s="24" t="n">
        <v>42.9999961853027</v>
      </c>
      <c r="M271" s="24" t="n">
        <v>41.5830726623535</v>
      </c>
      <c r="N271" s="24" t="n">
        <v>65.6088076504794</v>
      </c>
      <c r="O271" s="24" t="n">
        <v>51.2759876251221</v>
      </c>
      <c r="P271" s="62" t="n">
        <v>49.3426542282105</v>
      </c>
    </row>
    <row r="272" customFormat="false" ht="12.75" hidden="false" customHeight="false" outlineLevel="0" collapsed="false">
      <c r="C272" s="13" t="n">
        <v>271</v>
      </c>
      <c r="D272" s="112" t="s">
        <v>23801</v>
      </c>
      <c r="E272" s="111"/>
      <c r="F272" s="24" t="n">
        <v>20.5</v>
      </c>
      <c r="G272" s="24" t="n">
        <v>47.25</v>
      </c>
      <c r="H272" s="24" t="n">
        <v>45.25</v>
      </c>
      <c r="I272" s="24" t="n">
        <v>47.75</v>
      </c>
      <c r="J272" s="24" t="n">
        <v>79.9999923706055</v>
      </c>
      <c r="K272" s="24" t="n">
        <v>135</v>
      </c>
      <c r="L272" s="24" t="n">
        <v>44.7499961853027</v>
      </c>
      <c r="M272" s="24" t="n">
        <v>42.5233319600423</v>
      </c>
      <c r="N272" s="24" t="n">
        <v>62.0972713123668</v>
      </c>
      <c r="O272" s="24" t="n">
        <v>50.3682791392008</v>
      </c>
      <c r="P272" s="62" t="n">
        <v>44.8618659728613</v>
      </c>
    </row>
    <row r="273" customFormat="false" ht="12.75" hidden="false" customHeight="false" outlineLevel="0" collapsed="false">
      <c r="C273" s="13" t="n">
        <v>272</v>
      </c>
      <c r="D273" s="109" t="s">
        <v>23802</v>
      </c>
      <c r="E273" s="111"/>
      <c r="F273" s="24" t="n">
        <v>30</v>
      </c>
      <c r="G273" s="24" t="n">
        <v>55.75</v>
      </c>
      <c r="H273" s="24" t="n">
        <v>53.4999961853027</v>
      </c>
      <c r="I273" s="24" t="n">
        <v>57.75</v>
      </c>
      <c r="J273" s="24" t="n">
        <v>88.5</v>
      </c>
      <c r="K273" s="24" t="n">
        <v>149</v>
      </c>
      <c r="L273" s="24" t="n">
        <v>55</v>
      </c>
      <c r="M273" s="24" t="n">
        <v>49.75</v>
      </c>
      <c r="N273" s="24" t="n">
        <v>71.6136360168457</v>
      </c>
      <c r="O273" s="24" t="n">
        <v>56.6458333333333</v>
      </c>
      <c r="P273" s="62" t="n">
        <v>47.2128482574072</v>
      </c>
    </row>
    <row r="274" customFormat="false" ht="12.75" hidden="false" customHeight="false" outlineLevel="0" collapsed="false">
      <c r="C274" s="13" t="n">
        <v>273</v>
      </c>
      <c r="D274" s="104" t="s">
        <v>23803</v>
      </c>
      <c r="E274" s="113"/>
      <c r="F274" s="65" t="n">
        <v>39.9999923706055</v>
      </c>
      <c r="G274" s="65" t="n">
        <v>54</v>
      </c>
      <c r="H274" s="65" t="n">
        <v>54.2499885559082</v>
      </c>
      <c r="I274" s="65" t="n">
        <v>61.25</v>
      </c>
      <c r="J274" s="65" t="n">
        <v>65</v>
      </c>
      <c r="K274" s="65" t="n">
        <v>80.5</v>
      </c>
      <c r="L274" s="65" t="n">
        <v>58.2500038146973</v>
      </c>
      <c r="M274" s="65" t="n">
        <v>50.8833287556966</v>
      </c>
      <c r="N274" s="65" t="n">
        <v>58.7636337280273</v>
      </c>
      <c r="O274" s="65" t="n">
        <v>49.9883324305216</v>
      </c>
      <c r="P274" s="66" t="n">
        <v>49.3886529433422</v>
      </c>
    </row>
    <row r="275" customFormat="false" ht="12.75" hidden="false" customHeight="false" outlineLevel="0" collapsed="false">
      <c r="A275" s="13" t="n">
        <f aca="false">A262+1</f>
        <v>22</v>
      </c>
      <c r="B275" s="104" t="n">
        <v>36934</v>
      </c>
      <c r="C275" s="13" t="n">
        <v>274</v>
      </c>
      <c r="D275" s="109" t="s">
        <v>23791</v>
      </c>
      <c r="E275" s="110"/>
      <c r="F275" s="59" t="n">
        <v>49.98</v>
      </c>
      <c r="G275" s="59" t="n">
        <v>54</v>
      </c>
      <c r="H275" s="59" t="n">
        <v>52.25</v>
      </c>
      <c r="I275" s="59" t="n">
        <v>58</v>
      </c>
      <c r="J275" s="59" t="n">
        <v>78.625</v>
      </c>
      <c r="K275" s="59" t="n">
        <v>114.75</v>
      </c>
      <c r="L275" s="59" t="n">
        <v>57.5</v>
      </c>
      <c r="M275" s="59" t="n">
        <v>53.75</v>
      </c>
      <c r="N275" s="59" t="n">
        <v>67.3731818181818</v>
      </c>
      <c r="O275" s="59" t="n">
        <v>59.9375</v>
      </c>
      <c r="P275" s="60" t="n">
        <v>53.8330128205128</v>
      </c>
    </row>
    <row r="276" customFormat="false" ht="12.75" hidden="false" customHeight="false" outlineLevel="0" collapsed="false">
      <c r="C276" s="13" t="n">
        <v>275</v>
      </c>
      <c r="D276" s="109" t="s">
        <v>23792</v>
      </c>
      <c r="E276" s="111"/>
      <c r="F276" s="24" t="n">
        <v>38.87</v>
      </c>
      <c r="G276" s="24" t="n">
        <v>45</v>
      </c>
      <c r="H276" s="24" t="n">
        <v>44</v>
      </c>
      <c r="I276" s="24" t="n">
        <v>47.75</v>
      </c>
      <c r="J276" s="24" t="n">
        <v>77</v>
      </c>
      <c r="K276" s="24" t="n">
        <v>123</v>
      </c>
      <c r="L276" s="24" t="n">
        <v>44.5</v>
      </c>
      <c r="M276" s="24" t="n">
        <v>41.4166666666667</v>
      </c>
      <c r="N276" s="24" t="n">
        <v>60.67</v>
      </c>
      <c r="O276" s="24" t="n">
        <v>50.0833333333333</v>
      </c>
      <c r="P276" s="62" t="n">
        <v>44.1328205128205</v>
      </c>
    </row>
    <row r="277" customFormat="false" ht="12.75" hidden="false" customHeight="false" outlineLevel="0" collapsed="false">
      <c r="C277" s="13" t="n">
        <v>276</v>
      </c>
      <c r="D277" s="109" t="s">
        <v>23793</v>
      </c>
      <c r="E277" s="111"/>
      <c r="F277" s="24" t="n">
        <v>54</v>
      </c>
      <c r="G277" s="24" t="n">
        <v>56</v>
      </c>
      <c r="H277" s="24" t="n">
        <v>55</v>
      </c>
      <c r="I277" s="24" t="n">
        <v>57.5</v>
      </c>
      <c r="J277" s="24" t="n">
        <v>76.5</v>
      </c>
      <c r="K277" s="24" t="n">
        <v>101.5</v>
      </c>
      <c r="L277" s="24" t="n">
        <v>56</v>
      </c>
      <c r="M277" s="24" t="n">
        <v>55</v>
      </c>
      <c r="N277" s="24" t="n">
        <v>65.7272727272727</v>
      </c>
      <c r="O277" s="24" t="n">
        <v>58.9375</v>
      </c>
      <c r="P277" s="62" t="n">
        <v>48.1733974358974</v>
      </c>
    </row>
    <row r="278" customFormat="false" ht="12.75" hidden="false" customHeight="false" outlineLevel="0" collapsed="false">
      <c r="C278" s="13" t="n">
        <v>277</v>
      </c>
      <c r="D278" s="109" t="s">
        <v>23794</v>
      </c>
      <c r="E278" s="111"/>
      <c r="F278" s="24" t="n">
        <v>39.81</v>
      </c>
      <c r="G278" s="24" t="n">
        <v>42.875</v>
      </c>
      <c r="H278" s="24" t="n">
        <v>41</v>
      </c>
      <c r="I278" s="24" t="n">
        <v>46.75</v>
      </c>
      <c r="J278" s="24" t="n">
        <v>57.75</v>
      </c>
      <c r="K278" s="24" t="n">
        <v>74.875</v>
      </c>
      <c r="L278" s="24" t="n">
        <v>45.25</v>
      </c>
      <c r="M278" s="24" t="n">
        <v>41</v>
      </c>
      <c r="N278" s="24" t="n">
        <v>49.6531818181818</v>
      </c>
      <c r="O278" s="24" t="n">
        <v>45.5833333333333</v>
      </c>
      <c r="P278" s="62" t="n">
        <v>41.824358974359</v>
      </c>
    </row>
    <row r="279" customFormat="false" ht="12.75" hidden="false" customHeight="false" outlineLevel="0" collapsed="false">
      <c r="C279" s="13" t="n">
        <v>278</v>
      </c>
      <c r="D279" s="109" t="s">
        <v>23795</v>
      </c>
      <c r="E279" s="111"/>
      <c r="F279" s="24" t="n">
        <v>38.87</v>
      </c>
      <c r="G279" s="24" t="n">
        <v>45</v>
      </c>
      <c r="H279" s="24" t="n">
        <v>44</v>
      </c>
      <c r="I279" s="24" t="n">
        <v>47.75</v>
      </c>
      <c r="J279" s="24" t="n">
        <v>77.5</v>
      </c>
      <c r="K279" s="24" t="n">
        <v>125</v>
      </c>
      <c r="L279" s="24" t="n">
        <v>45.5</v>
      </c>
      <c r="M279" s="24" t="n">
        <v>41.5</v>
      </c>
      <c r="N279" s="24" t="n">
        <v>61.1927272727273</v>
      </c>
      <c r="O279" s="24" t="n">
        <v>50.5625</v>
      </c>
      <c r="P279" s="62" t="n">
        <v>42.0176282051282</v>
      </c>
    </row>
    <row r="280" customFormat="false" ht="12.75" hidden="false" customHeight="false" outlineLevel="0" collapsed="false">
      <c r="C280" s="13" t="n">
        <v>279</v>
      </c>
      <c r="D280" s="109" t="s">
        <v>23796</v>
      </c>
      <c r="E280" s="111"/>
      <c r="F280" s="24" t="n">
        <v>52.99</v>
      </c>
      <c r="G280" s="24" t="n">
        <v>57.75</v>
      </c>
      <c r="H280" s="24" t="n">
        <v>56.75</v>
      </c>
      <c r="I280" s="24" t="n">
        <v>64</v>
      </c>
      <c r="J280" s="24" t="n">
        <v>88.25</v>
      </c>
      <c r="K280" s="24" t="n">
        <v>134.5</v>
      </c>
      <c r="L280" s="24" t="n">
        <v>63</v>
      </c>
      <c r="M280" s="24" t="n">
        <v>57.875</v>
      </c>
      <c r="N280" s="24" t="n">
        <v>75.0331818181818</v>
      </c>
      <c r="O280" s="24" t="n">
        <v>69.2083333333333</v>
      </c>
      <c r="P280" s="62" t="n">
        <v>62.6296858974359</v>
      </c>
    </row>
    <row r="281" customFormat="false" ht="12.75" hidden="false" customHeight="false" outlineLevel="0" collapsed="false">
      <c r="C281" s="13" t="n">
        <v>280</v>
      </c>
      <c r="D281" s="109" t="s">
        <v>23797</v>
      </c>
      <c r="E281" s="111"/>
      <c r="F281" s="24" t="n">
        <v>31.75</v>
      </c>
      <c r="G281" s="24" t="n">
        <v>47.25</v>
      </c>
      <c r="H281" s="24" t="n">
        <v>47.25</v>
      </c>
      <c r="I281" s="24" t="n">
        <v>54</v>
      </c>
      <c r="J281" s="24" t="n">
        <v>85</v>
      </c>
      <c r="K281" s="24" t="n">
        <v>144.75</v>
      </c>
      <c r="L281" s="24" t="n">
        <v>48</v>
      </c>
      <c r="M281" s="24" t="n">
        <v>44.75</v>
      </c>
      <c r="N281" s="24" t="n">
        <v>67</v>
      </c>
      <c r="O281" s="24" t="n">
        <v>51.7712500890096</v>
      </c>
      <c r="P281" s="62" t="n">
        <v>45.6898674842639</v>
      </c>
    </row>
    <row r="282" customFormat="false" ht="12.75" hidden="false" customHeight="false" outlineLevel="0" collapsed="false">
      <c r="C282" s="13" t="n">
        <v>281</v>
      </c>
      <c r="D282" s="109" t="s">
        <v>23798</v>
      </c>
      <c r="E282" s="111"/>
      <c r="F282" s="24" t="n">
        <v>29.5</v>
      </c>
      <c r="G282" s="24" t="n">
        <v>45.4999961853027</v>
      </c>
      <c r="H282" s="24" t="n">
        <v>45.25</v>
      </c>
      <c r="I282" s="24" t="n">
        <v>49</v>
      </c>
      <c r="J282" s="24" t="n">
        <v>81.9999923706055</v>
      </c>
      <c r="K282" s="24" t="n">
        <v>140.5</v>
      </c>
      <c r="L282" s="24" t="n">
        <v>46.0000038146973</v>
      </c>
      <c r="M282" s="24" t="n">
        <v>43</v>
      </c>
      <c r="N282" s="24" t="n">
        <v>64.2954538518732</v>
      </c>
      <c r="O282" s="24" t="n">
        <v>52.0201133092245</v>
      </c>
      <c r="P282" s="62" t="n">
        <v>45.1687636986757</v>
      </c>
    </row>
    <row r="283" customFormat="false" ht="12.75" hidden="false" customHeight="false" outlineLevel="0" collapsed="false">
      <c r="C283" s="13" t="n">
        <v>282</v>
      </c>
      <c r="D283" s="109" t="s">
        <v>23799</v>
      </c>
      <c r="E283" s="111"/>
      <c r="F283" s="24" t="n">
        <v>37.0038452148438</v>
      </c>
      <c r="G283" s="24" t="n">
        <v>52.6969146728516</v>
      </c>
      <c r="H283" s="24" t="n">
        <v>36.4969177246094</v>
      </c>
      <c r="I283" s="24" t="n">
        <v>43.3499984741211</v>
      </c>
      <c r="J283" s="24" t="n">
        <v>76.2499923706055</v>
      </c>
      <c r="K283" s="24" t="n">
        <v>119</v>
      </c>
      <c r="L283" s="24" t="n">
        <v>35.2499961853027</v>
      </c>
      <c r="M283" s="24" t="n">
        <v>38.2664044698079</v>
      </c>
      <c r="N283" s="24" t="n">
        <v>57.6224434592507</v>
      </c>
      <c r="O283" s="24" t="n">
        <v>47.216404914856</v>
      </c>
      <c r="P283" s="62" t="n">
        <v>45.2830715179443</v>
      </c>
    </row>
    <row r="284" customFormat="false" ht="12.75" hidden="false" customHeight="false" outlineLevel="0" collapsed="false">
      <c r="C284" s="13" t="n">
        <v>283</v>
      </c>
      <c r="D284" s="109" t="s">
        <v>23800</v>
      </c>
      <c r="E284" s="111"/>
      <c r="F284" s="24" t="n">
        <v>37.9038391113281</v>
      </c>
      <c r="G284" s="24" t="n">
        <v>50.4469146728516</v>
      </c>
      <c r="H284" s="24" t="n">
        <v>39.2469177246094</v>
      </c>
      <c r="I284" s="24" t="n">
        <v>52.8499984741211</v>
      </c>
      <c r="J284" s="24" t="n">
        <v>92.75</v>
      </c>
      <c r="K284" s="24" t="n">
        <v>136</v>
      </c>
      <c r="L284" s="24" t="n">
        <v>42.2499961853027</v>
      </c>
      <c r="M284" s="24" t="n">
        <v>41.0830726623535</v>
      </c>
      <c r="N284" s="24" t="n">
        <v>64.6088076504794</v>
      </c>
      <c r="O284" s="24" t="n">
        <v>51.2759876251221</v>
      </c>
      <c r="P284" s="62" t="n">
        <v>49.3426542282105</v>
      </c>
    </row>
    <row r="285" customFormat="false" ht="12.75" hidden="false" customHeight="false" outlineLevel="0" collapsed="false">
      <c r="C285" s="13" t="n">
        <v>284</v>
      </c>
      <c r="D285" s="112" t="s">
        <v>23801</v>
      </c>
      <c r="E285" s="111"/>
      <c r="F285" s="24" t="n">
        <v>31.75</v>
      </c>
      <c r="G285" s="24" t="n">
        <v>44</v>
      </c>
      <c r="H285" s="24" t="n">
        <v>43.75</v>
      </c>
      <c r="I285" s="24" t="n">
        <v>46</v>
      </c>
      <c r="J285" s="24" t="n">
        <v>78.9999923706055</v>
      </c>
      <c r="K285" s="24" t="n">
        <v>134</v>
      </c>
      <c r="L285" s="24" t="n">
        <v>43.9999961853027</v>
      </c>
      <c r="M285" s="24" t="n">
        <v>42.0233319600423</v>
      </c>
      <c r="N285" s="24" t="n">
        <v>62.0518167669123</v>
      </c>
      <c r="O285" s="24" t="n">
        <v>49.8682791392008</v>
      </c>
      <c r="P285" s="62" t="n">
        <v>44.6471223831177</v>
      </c>
    </row>
    <row r="286" customFormat="false" ht="12.75" hidden="false" customHeight="false" outlineLevel="0" collapsed="false">
      <c r="C286" s="13" t="n">
        <v>285</v>
      </c>
      <c r="D286" s="109" t="s">
        <v>23802</v>
      </c>
      <c r="E286" s="111"/>
      <c r="F286" s="24" t="n">
        <v>39</v>
      </c>
      <c r="G286" s="24" t="n">
        <v>52</v>
      </c>
      <c r="H286" s="24" t="n">
        <v>50.4999961853027</v>
      </c>
      <c r="I286" s="24" t="n">
        <v>56.5</v>
      </c>
      <c r="J286" s="24" t="n">
        <v>87.5</v>
      </c>
      <c r="K286" s="24" t="n">
        <v>147.75</v>
      </c>
      <c r="L286" s="24" t="n">
        <v>54</v>
      </c>
      <c r="M286" s="24" t="n">
        <v>49</v>
      </c>
      <c r="N286" s="24" t="n">
        <v>71.0909087441184</v>
      </c>
      <c r="O286" s="24" t="n">
        <v>56.25</v>
      </c>
      <c r="P286" s="62" t="n">
        <v>46.9740662061251</v>
      </c>
    </row>
    <row r="287" customFormat="false" ht="12.75" hidden="false" customHeight="false" outlineLevel="0" collapsed="false">
      <c r="C287" s="13" t="n">
        <v>286</v>
      </c>
      <c r="D287" s="104" t="s">
        <v>23803</v>
      </c>
      <c r="E287" s="113"/>
      <c r="F287" s="65" t="n">
        <v>43.4999923706055</v>
      </c>
      <c r="G287" s="65" t="n">
        <v>52.25</v>
      </c>
      <c r="H287" s="65" t="n">
        <v>52.9999885559082</v>
      </c>
      <c r="I287" s="65" t="n">
        <v>60.25</v>
      </c>
      <c r="J287" s="65" t="n">
        <v>64.5</v>
      </c>
      <c r="K287" s="65" t="n">
        <v>79.75</v>
      </c>
      <c r="L287" s="65" t="n">
        <v>57.7500038146973</v>
      </c>
      <c r="M287" s="65" t="n">
        <v>50.6333287556966</v>
      </c>
      <c r="N287" s="65" t="n">
        <v>58.4227246371183</v>
      </c>
      <c r="O287" s="65" t="n">
        <v>49.634165763855</v>
      </c>
      <c r="P287" s="66" t="n">
        <v>49.2844862766755</v>
      </c>
    </row>
    <row r="288" customFormat="false" ht="12.75" hidden="false" customHeight="false" outlineLevel="0" collapsed="false">
      <c r="A288" s="13" t="n">
        <f aca="false">A275+1</f>
        <v>23</v>
      </c>
      <c r="B288" s="104" t="n">
        <v>36935</v>
      </c>
      <c r="C288" s="13" t="n">
        <v>287</v>
      </c>
      <c r="D288" s="109" t="s">
        <v>23791</v>
      </c>
      <c r="E288" s="110"/>
      <c r="F288" s="59" t="n">
        <v>46.52</v>
      </c>
      <c r="G288" s="59" t="n">
        <v>53.5</v>
      </c>
      <c r="H288" s="59" t="n">
        <v>51</v>
      </c>
      <c r="I288" s="59" t="n">
        <v>57.25</v>
      </c>
      <c r="J288" s="59" t="n">
        <v>78.375</v>
      </c>
      <c r="K288" s="59" t="n">
        <v>114</v>
      </c>
      <c r="L288" s="59" t="n">
        <v>56.25</v>
      </c>
      <c r="M288" s="59" t="n">
        <v>54</v>
      </c>
      <c r="N288" s="59" t="n">
        <v>66.6268181818182</v>
      </c>
      <c r="O288" s="59" t="n">
        <v>60.2083333333333</v>
      </c>
      <c r="P288" s="60" t="n">
        <v>53.8955128205128</v>
      </c>
    </row>
    <row r="289" customFormat="false" ht="12.75" hidden="false" customHeight="false" outlineLevel="0" collapsed="false">
      <c r="C289" s="13" t="n">
        <v>288</v>
      </c>
      <c r="D289" s="109" t="s">
        <v>23792</v>
      </c>
      <c r="E289" s="111"/>
      <c r="F289" s="24" t="n">
        <v>31</v>
      </c>
      <c r="G289" s="24" t="n">
        <v>46</v>
      </c>
      <c r="H289" s="24" t="n">
        <v>44.25</v>
      </c>
      <c r="I289" s="24" t="n">
        <v>48</v>
      </c>
      <c r="J289" s="24" t="n">
        <v>77.5</v>
      </c>
      <c r="K289" s="24" t="n">
        <v>123.25</v>
      </c>
      <c r="L289" s="24" t="n">
        <v>44.5</v>
      </c>
      <c r="M289" s="24" t="n">
        <v>41.6666666666667</v>
      </c>
      <c r="N289" s="24" t="n">
        <v>60.25</v>
      </c>
      <c r="O289" s="24" t="n">
        <v>50.25</v>
      </c>
      <c r="P289" s="62" t="n">
        <v>44.2578205128205</v>
      </c>
    </row>
    <row r="290" customFormat="false" ht="12.75" hidden="false" customHeight="false" outlineLevel="0" collapsed="false">
      <c r="C290" s="13" t="n">
        <v>289</v>
      </c>
      <c r="D290" s="109" t="s">
        <v>23793</v>
      </c>
      <c r="E290" s="111"/>
      <c r="F290" s="24" t="n">
        <v>50</v>
      </c>
      <c r="G290" s="24" t="n">
        <v>55</v>
      </c>
      <c r="H290" s="24" t="n">
        <v>54</v>
      </c>
      <c r="I290" s="24" t="n">
        <v>56.25</v>
      </c>
      <c r="J290" s="24" t="n">
        <v>76.5</v>
      </c>
      <c r="K290" s="24" t="n">
        <v>101.5</v>
      </c>
      <c r="L290" s="24" t="n">
        <v>55.5</v>
      </c>
      <c r="M290" s="24" t="n">
        <v>54.75</v>
      </c>
      <c r="N290" s="24" t="n">
        <v>64.9545454545455</v>
      </c>
      <c r="O290" s="24" t="n">
        <v>58.9375</v>
      </c>
      <c r="P290" s="62" t="n">
        <v>48.1733974358974</v>
      </c>
    </row>
    <row r="291" customFormat="false" ht="12.75" hidden="false" customHeight="false" outlineLevel="0" collapsed="false">
      <c r="C291" s="13" t="n">
        <v>290</v>
      </c>
      <c r="D291" s="109" t="s">
        <v>23794</v>
      </c>
      <c r="E291" s="111"/>
      <c r="F291" s="24" t="n">
        <v>36.77</v>
      </c>
      <c r="G291" s="24" t="n">
        <v>42.5</v>
      </c>
      <c r="H291" s="24" t="n">
        <v>40.5</v>
      </c>
      <c r="I291" s="24" t="n">
        <v>45</v>
      </c>
      <c r="J291" s="24" t="n">
        <v>57.25</v>
      </c>
      <c r="K291" s="24" t="n">
        <v>74.75</v>
      </c>
      <c r="L291" s="24" t="n">
        <v>42.75</v>
      </c>
      <c r="M291" s="24" t="n">
        <v>41.25</v>
      </c>
      <c r="N291" s="24" t="n">
        <v>48.9109090909091</v>
      </c>
      <c r="O291" s="24" t="n">
        <v>45.5833333333333</v>
      </c>
      <c r="P291" s="62" t="n">
        <v>41.824358974359</v>
      </c>
    </row>
    <row r="292" customFormat="false" ht="12.75" hidden="false" customHeight="false" outlineLevel="0" collapsed="false">
      <c r="C292" s="13" t="n">
        <v>291</v>
      </c>
      <c r="D292" s="109" t="s">
        <v>23795</v>
      </c>
      <c r="E292" s="111"/>
      <c r="F292" s="24" t="n">
        <v>31</v>
      </c>
      <c r="G292" s="24" t="n">
        <v>46</v>
      </c>
      <c r="H292" s="24" t="n">
        <v>44.25</v>
      </c>
      <c r="I292" s="24" t="n">
        <v>48</v>
      </c>
      <c r="J292" s="24" t="n">
        <v>78</v>
      </c>
      <c r="K292" s="24" t="n">
        <v>125.25</v>
      </c>
      <c r="L292" s="24" t="n">
        <v>45.5</v>
      </c>
      <c r="M292" s="24" t="n">
        <v>41.75</v>
      </c>
      <c r="N292" s="24" t="n">
        <v>60.7727272727273</v>
      </c>
      <c r="O292" s="24" t="n">
        <v>50.7291666666667</v>
      </c>
      <c r="P292" s="62" t="n">
        <v>42.0657051282051</v>
      </c>
    </row>
    <row r="293" customFormat="false" ht="12.75" hidden="false" customHeight="false" outlineLevel="0" collapsed="false">
      <c r="C293" s="13" t="n">
        <v>292</v>
      </c>
      <c r="D293" s="109" t="s">
        <v>23796</v>
      </c>
      <c r="E293" s="111"/>
      <c r="F293" s="24" t="n">
        <v>53.47</v>
      </c>
      <c r="G293" s="24" t="n">
        <v>57</v>
      </c>
      <c r="H293" s="24" t="n">
        <v>55.25</v>
      </c>
      <c r="I293" s="24" t="n">
        <v>63.75</v>
      </c>
      <c r="J293" s="24" t="n">
        <v>88.25</v>
      </c>
      <c r="K293" s="24" t="n">
        <v>134</v>
      </c>
      <c r="L293" s="24" t="n">
        <v>60.5</v>
      </c>
      <c r="M293" s="24" t="n">
        <v>58.5</v>
      </c>
      <c r="N293" s="24" t="n">
        <v>74.7018181818182</v>
      </c>
      <c r="O293" s="24" t="n">
        <v>69.5833333333333</v>
      </c>
      <c r="P293" s="62" t="n">
        <v>61.6138525641026</v>
      </c>
    </row>
    <row r="294" customFormat="false" ht="12.75" hidden="false" customHeight="false" outlineLevel="0" collapsed="false">
      <c r="C294" s="13" t="n">
        <v>293</v>
      </c>
      <c r="D294" s="109" t="s">
        <v>23797</v>
      </c>
      <c r="E294" s="111"/>
      <c r="F294" s="24" t="n">
        <v>23.5</v>
      </c>
      <c r="G294" s="24" t="n">
        <v>48.5</v>
      </c>
      <c r="H294" s="24" t="n">
        <v>48.5</v>
      </c>
      <c r="I294" s="24" t="n">
        <v>54.5</v>
      </c>
      <c r="J294" s="24" t="n">
        <v>85.5</v>
      </c>
      <c r="K294" s="24" t="n">
        <v>145</v>
      </c>
      <c r="L294" s="24" t="n">
        <v>48</v>
      </c>
      <c r="M294" s="24" t="n">
        <v>44.75</v>
      </c>
      <c r="N294" s="24" t="n">
        <v>66.6136363636364</v>
      </c>
      <c r="O294" s="24" t="n">
        <v>51.8962500890096</v>
      </c>
      <c r="P294" s="62" t="n">
        <v>45.7107008175972</v>
      </c>
    </row>
    <row r="295" customFormat="false" ht="12.75" hidden="false" customHeight="false" outlineLevel="0" collapsed="false">
      <c r="C295" s="13" t="n">
        <v>294</v>
      </c>
      <c r="D295" s="109" t="s">
        <v>23798</v>
      </c>
      <c r="E295" s="111"/>
      <c r="F295" s="24" t="n">
        <v>25</v>
      </c>
      <c r="G295" s="24" t="n">
        <v>46.7499961853027</v>
      </c>
      <c r="H295" s="24" t="n">
        <v>46</v>
      </c>
      <c r="I295" s="24" t="n">
        <v>50.5</v>
      </c>
      <c r="J295" s="24" t="n">
        <v>83.4999923706055</v>
      </c>
      <c r="K295" s="24" t="n">
        <v>141.5</v>
      </c>
      <c r="L295" s="24" t="n">
        <v>46.2500038146973</v>
      </c>
      <c r="M295" s="24" t="n">
        <v>43.5</v>
      </c>
      <c r="N295" s="24" t="n">
        <v>64.6818174882369</v>
      </c>
      <c r="O295" s="24" t="n">
        <v>52.2701133092245</v>
      </c>
      <c r="P295" s="62" t="n">
        <v>45.1687636986757</v>
      </c>
    </row>
    <row r="296" customFormat="false" ht="12.75" hidden="false" customHeight="false" outlineLevel="0" collapsed="false">
      <c r="C296" s="13" t="n">
        <v>295</v>
      </c>
      <c r="D296" s="109" t="s">
        <v>23799</v>
      </c>
      <c r="E296" s="111"/>
      <c r="F296" s="24" t="n">
        <v>31.5038452148438</v>
      </c>
      <c r="G296" s="24" t="n">
        <v>46.6969146728516</v>
      </c>
      <c r="H296" s="24" t="n">
        <v>36.4969177246094</v>
      </c>
      <c r="I296" s="24" t="n">
        <v>43.3499984741211</v>
      </c>
      <c r="J296" s="24" t="n">
        <v>76.2499923706055</v>
      </c>
      <c r="K296" s="24" t="n">
        <v>119</v>
      </c>
      <c r="L296" s="24" t="n">
        <v>35.2499961853027</v>
      </c>
      <c r="M296" s="24" t="n">
        <v>38.2664044698079</v>
      </c>
      <c r="N296" s="24" t="n">
        <v>56.5769889137962</v>
      </c>
      <c r="O296" s="24" t="n">
        <v>47.216404914856</v>
      </c>
      <c r="P296" s="62" t="n">
        <v>45.2830715179443</v>
      </c>
    </row>
    <row r="297" customFormat="false" ht="12.75" hidden="false" customHeight="false" outlineLevel="0" collapsed="false">
      <c r="C297" s="13" t="n">
        <v>296</v>
      </c>
      <c r="D297" s="109" t="s">
        <v>23800</v>
      </c>
      <c r="E297" s="111"/>
      <c r="F297" s="24" t="n">
        <v>32.4038391113281</v>
      </c>
      <c r="G297" s="24" t="n">
        <v>44.4469146728516</v>
      </c>
      <c r="H297" s="24" t="n">
        <v>39.2469177246094</v>
      </c>
      <c r="I297" s="24" t="n">
        <v>52.8499984741211</v>
      </c>
      <c r="J297" s="24" t="n">
        <v>92.75</v>
      </c>
      <c r="K297" s="24" t="n">
        <v>136</v>
      </c>
      <c r="L297" s="24" t="n">
        <v>42.2499961853027</v>
      </c>
      <c r="M297" s="24" t="n">
        <v>41.0830726623535</v>
      </c>
      <c r="N297" s="24" t="n">
        <v>63.5633531050249</v>
      </c>
      <c r="O297" s="24" t="n">
        <v>51.2759876251221</v>
      </c>
      <c r="P297" s="62" t="n">
        <v>49.3426542282105</v>
      </c>
    </row>
    <row r="298" customFormat="false" ht="12.75" hidden="false" customHeight="false" outlineLevel="0" collapsed="false">
      <c r="C298" s="13" t="n">
        <v>297</v>
      </c>
      <c r="D298" s="112" t="s">
        <v>23801</v>
      </c>
      <c r="E298" s="111"/>
      <c r="F298" s="24" t="n">
        <v>25.25</v>
      </c>
      <c r="G298" s="24" t="n">
        <v>45.75</v>
      </c>
      <c r="H298" s="24" t="n">
        <v>44.5</v>
      </c>
      <c r="I298" s="24" t="n">
        <v>48</v>
      </c>
      <c r="J298" s="24" t="n">
        <v>80.4999923706055</v>
      </c>
      <c r="K298" s="24" t="n">
        <v>135</v>
      </c>
      <c r="L298" s="24" t="n">
        <v>44.2499961853027</v>
      </c>
      <c r="M298" s="24" t="n">
        <v>42.5233319600423</v>
      </c>
      <c r="N298" s="24" t="n">
        <v>62.3472713123668</v>
      </c>
      <c r="O298" s="24" t="n">
        <v>50.2849458058675</v>
      </c>
      <c r="P298" s="62" t="n">
        <v>44.6503275113228</v>
      </c>
    </row>
    <row r="299" customFormat="false" ht="12.75" hidden="false" customHeight="false" outlineLevel="0" collapsed="false">
      <c r="C299" s="13" t="n">
        <v>298</v>
      </c>
      <c r="D299" s="109" t="s">
        <v>23802</v>
      </c>
      <c r="E299" s="111"/>
      <c r="F299" s="24" t="n">
        <v>33.5</v>
      </c>
      <c r="G299" s="24" t="n">
        <v>52</v>
      </c>
      <c r="H299" s="24" t="n">
        <v>51.9999961853027</v>
      </c>
      <c r="I299" s="24" t="n">
        <v>58</v>
      </c>
      <c r="J299" s="24" t="n">
        <v>89</v>
      </c>
      <c r="K299" s="24" t="n">
        <v>150.5</v>
      </c>
      <c r="L299" s="24" t="n">
        <v>54.5</v>
      </c>
      <c r="M299" s="24" t="n">
        <v>49</v>
      </c>
      <c r="N299" s="24" t="n">
        <v>71.5454541986639</v>
      </c>
      <c r="O299" s="24" t="n">
        <v>56.4166666666667</v>
      </c>
      <c r="P299" s="62" t="n">
        <v>46.9997072317661</v>
      </c>
    </row>
    <row r="300" customFormat="false" ht="12.75" hidden="false" customHeight="false" outlineLevel="0" collapsed="false">
      <c r="C300" s="13" t="n">
        <v>299</v>
      </c>
      <c r="D300" s="104" t="s">
        <v>23803</v>
      </c>
      <c r="E300" s="113"/>
      <c r="F300" s="65" t="n">
        <v>43.9999923706055</v>
      </c>
      <c r="G300" s="65" t="n">
        <v>51</v>
      </c>
      <c r="H300" s="65" t="n">
        <v>52.9999885559082</v>
      </c>
      <c r="I300" s="65" t="n">
        <v>61</v>
      </c>
      <c r="J300" s="65" t="n">
        <v>64.25</v>
      </c>
      <c r="K300" s="65" t="n">
        <v>79.75</v>
      </c>
      <c r="L300" s="65" t="n">
        <v>58.2500038146973</v>
      </c>
      <c r="M300" s="65" t="n">
        <v>50.3333287556966</v>
      </c>
      <c r="N300" s="65" t="n">
        <v>58.3636337280274</v>
      </c>
      <c r="O300" s="65" t="n">
        <v>49.6258324305217</v>
      </c>
      <c r="P300" s="66" t="n">
        <v>49.4242298664191</v>
      </c>
    </row>
    <row r="301" customFormat="false" ht="12.75" hidden="false" customHeight="false" outlineLevel="0" collapsed="false">
      <c r="A301" s="13" t="n">
        <f aca="false">A288+1</f>
        <v>24</v>
      </c>
      <c r="B301" s="104" t="n">
        <v>36936</v>
      </c>
      <c r="C301" s="13" t="n">
        <v>300</v>
      </c>
      <c r="D301" s="109" t="s">
        <v>23791</v>
      </c>
      <c r="E301" s="110"/>
      <c r="F301" s="59" t="n">
        <v>43.41</v>
      </c>
      <c r="G301" s="59" t="n">
        <v>51.625</v>
      </c>
      <c r="H301" s="59" t="n">
        <v>51</v>
      </c>
      <c r="I301" s="59" t="n">
        <v>57.25</v>
      </c>
      <c r="J301" s="59" t="n">
        <v>78.375</v>
      </c>
      <c r="K301" s="59" t="n">
        <v>114.25</v>
      </c>
      <c r="L301" s="59" t="n">
        <v>56</v>
      </c>
      <c r="M301" s="59" t="n">
        <v>54</v>
      </c>
      <c r="N301" s="59" t="n">
        <v>66.1963636363636</v>
      </c>
      <c r="O301" s="59" t="n">
        <v>60.2083333333333</v>
      </c>
      <c r="P301" s="60" t="n">
        <v>53.8955128205128</v>
      </c>
    </row>
    <row r="302" customFormat="false" ht="12.75" hidden="false" customHeight="false" outlineLevel="0" collapsed="false">
      <c r="C302" s="13" t="n">
        <v>301</v>
      </c>
      <c r="D302" s="109" t="s">
        <v>23792</v>
      </c>
      <c r="E302" s="111"/>
      <c r="F302" s="24" t="n">
        <v>29</v>
      </c>
      <c r="G302" s="24" t="n">
        <v>44</v>
      </c>
      <c r="H302" s="24" t="n">
        <v>43.5</v>
      </c>
      <c r="I302" s="24" t="n">
        <v>48.5</v>
      </c>
      <c r="J302" s="24" t="n">
        <v>77.5</v>
      </c>
      <c r="K302" s="24" t="n">
        <v>123.25</v>
      </c>
      <c r="L302" s="24" t="n">
        <v>44.5</v>
      </c>
      <c r="M302" s="24" t="n">
        <v>41.4166666666667</v>
      </c>
      <c r="N302" s="24" t="n">
        <v>59.7954545454546</v>
      </c>
      <c r="O302" s="24" t="n">
        <v>50.25</v>
      </c>
      <c r="P302" s="62" t="n">
        <v>44.2578205128205</v>
      </c>
    </row>
    <row r="303" customFormat="false" ht="12.75" hidden="false" customHeight="false" outlineLevel="0" collapsed="false">
      <c r="C303" s="13" t="n">
        <v>302</v>
      </c>
      <c r="D303" s="109" t="s">
        <v>23793</v>
      </c>
      <c r="E303" s="111"/>
      <c r="F303" s="24" t="n">
        <v>47.25</v>
      </c>
      <c r="G303" s="24" t="n">
        <v>53.5</v>
      </c>
      <c r="H303" s="24" t="n">
        <v>53.5</v>
      </c>
      <c r="I303" s="24" t="n">
        <v>56</v>
      </c>
      <c r="J303" s="24" t="n">
        <v>76.5</v>
      </c>
      <c r="K303" s="24" t="n">
        <v>100.75</v>
      </c>
      <c r="L303" s="24" t="n">
        <v>55.25</v>
      </c>
      <c r="M303" s="24" t="n">
        <v>54.5</v>
      </c>
      <c r="N303" s="24" t="n">
        <v>64.2727272727273</v>
      </c>
      <c r="O303" s="24" t="n">
        <v>58.9375</v>
      </c>
      <c r="P303" s="62" t="n">
        <v>48.1733974358974</v>
      </c>
    </row>
    <row r="304" customFormat="false" ht="12.75" hidden="false" customHeight="false" outlineLevel="0" collapsed="false">
      <c r="C304" s="13" t="n">
        <v>303</v>
      </c>
      <c r="D304" s="109" t="s">
        <v>23794</v>
      </c>
      <c r="E304" s="111"/>
      <c r="F304" s="24" t="n">
        <v>35.32</v>
      </c>
      <c r="G304" s="24" t="n">
        <v>41.5</v>
      </c>
      <c r="H304" s="24" t="n">
        <v>40.5</v>
      </c>
      <c r="I304" s="24" t="n">
        <v>44.5</v>
      </c>
      <c r="J304" s="24" t="n">
        <v>57</v>
      </c>
      <c r="K304" s="24" t="n">
        <v>75</v>
      </c>
      <c r="L304" s="24" t="n">
        <v>42</v>
      </c>
      <c r="M304" s="24" t="n">
        <v>41.25</v>
      </c>
      <c r="N304" s="24" t="n">
        <v>48.5972727272727</v>
      </c>
      <c r="O304" s="24" t="n">
        <v>45.5833333333333</v>
      </c>
      <c r="P304" s="62" t="n">
        <v>41.824358974359</v>
      </c>
    </row>
    <row r="305" customFormat="false" ht="12.75" hidden="false" customHeight="false" outlineLevel="0" collapsed="false">
      <c r="C305" s="13" t="n">
        <v>304</v>
      </c>
      <c r="D305" s="109" t="s">
        <v>23795</v>
      </c>
      <c r="E305" s="111"/>
      <c r="F305" s="24" t="n">
        <v>29</v>
      </c>
      <c r="G305" s="24" t="n">
        <v>44</v>
      </c>
      <c r="H305" s="24" t="n">
        <v>43.5</v>
      </c>
      <c r="I305" s="24" t="n">
        <v>48.5</v>
      </c>
      <c r="J305" s="24" t="n">
        <v>78</v>
      </c>
      <c r="K305" s="24" t="n">
        <v>125.25</v>
      </c>
      <c r="L305" s="24" t="n">
        <v>45.5</v>
      </c>
      <c r="M305" s="24" t="n">
        <v>41.5</v>
      </c>
      <c r="N305" s="24" t="n">
        <v>60.3181818181818</v>
      </c>
      <c r="O305" s="24" t="n">
        <v>50.7291666666667</v>
      </c>
      <c r="P305" s="62" t="n">
        <v>42.0657051282051</v>
      </c>
    </row>
    <row r="306" customFormat="false" ht="12.75" hidden="false" customHeight="false" outlineLevel="0" collapsed="false">
      <c r="C306" s="13" t="n">
        <v>305</v>
      </c>
      <c r="D306" s="109" t="s">
        <v>23796</v>
      </c>
      <c r="E306" s="111"/>
      <c r="F306" s="24" t="n">
        <v>55.8</v>
      </c>
      <c r="G306" s="24" t="n">
        <v>57</v>
      </c>
      <c r="H306" s="24" t="n">
        <v>55</v>
      </c>
      <c r="I306" s="24" t="n">
        <v>63.75</v>
      </c>
      <c r="J306" s="24" t="n">
        <v>88.25</v>
      </c>
      <c r="K306" s="24" t="n">
        <v>134.25</v>
      </c>
      <c r="L306" s="24" t="n">
        <v>60.75</v>
      </c>
      <c r="M306" s="24" t="n">
        <v>58.5</v>
      </c>
      <c r="N306" s="24" t="n">
        <v>74.9590909090909</v>
      </c>
      <c r="O306" s="24" t="n">
        <v>69.5833333333333</v>
      </c>
      <c r="P306" s="62" t="n">
        <v>62.6974358974359</v>
      </c>
    </row>
    <row r="307" customFormat="false" ht="12.75" hidden="false" customHeight="false" outlineLevel="0" collapsed="false">
      <c r="C307" s="13" t="n">
        <v>306</v>
      </c>
      <c r="D307" s="109" t="s">
        <v>23797</v>
      </c>
      <c r="E307" s="111"/>
      <c r="F307" s="24" t="n">
        <v>23.5</v>
      </c>
      <c r="G307" s="24" t="n">
        <v>47</v>
      </c>
      <c r="H307" s="24" t="n">
        <v>47.5</v>
      </c>
      <c r="I307" s="24" t="n">
        <v>54.5</v>
      </c>
      <c r="J307" s="24" t="n">
        <v>86.75</v>
      </c>
      <c r="K307" s="24" t="n">
        <v>145.25</v>
      </c>
      <c r="L307" s="24" t="n">
        <v>48</v>
      </c>
      <c r="M307" s="24" t="n">
        <v>44.75</v>
      </c>
      <c r="N307" s="24" t="n">
        <v>66.5454545454546</v>
      </c>
      <c r="O307" s="24" t="n">
        <v>51.8962500890096</v>
      </c>
      <c r="P307" s="62" t="n">
        <v>45.7107008175972</v>
      </c>
    </row>
    <row r="308" customFormat="false" ht="12.75" hidden="false" customHeight="false" outlineLevel="0" collapsed="false">
      <c r="C308" s="13" t="n">
        <v>307</v>
      </c>
      <c r="D308" s="109" t="s">
        <v>23798</v>
      </c>
      <c r="E308" s="111"/>
      <c r="F308" s="24" t="n">
        <v>25.5</v>
      </c>
      <c r="G308" s="24" t="n">
        <v>44.9999961853027</v>
      </c>
      <c r="H308" s="24" t="n">
        <v>44.75</v>
      </c>
      <c r="I308" s="24" t="n">
        <v>50.75</v>
      </c>
      <c r="J308" s="24" t="n">
        <v>82.9999923706055</v>
      </c>
      <c r="K308" s="24" t="n">
        <v>141.5</v>
      </c>
      <c r="L308" s="24" t="n">
        <v>46.0000038146973</v>
      </c>
      <c r="M308" s="24" t="n">
        <v>43.25</v>
      </c>
      <c r="N308" s="24" t="n">
        <v>64.3409083973278</v>
      </c>
      <c r="O308" s="24" t="n">
        <v>52.2701133092245</v>
      </c>
      <c r="P308" s="62" t="n">
        <v>45.1687636986757</v>
      </c>
    </row>
    <row r="309" customFormat="false" ht="12.75" hidden="false" customHeight="false" outlineLevel="0" collapsed="false">
      <c r="C309" s="13" t="n">
        <v>308</v>
      </c>
      <c r="D309" s="109" t="s">
        <v>23799</v>
      </c>
      <c r="E309" s="111"/>
      <c r="F309" s="24" t="n">
        <v>30.0038452148438</v>
      </c>
      <c r="G309" s="24" t="n">
        <v>46.9969146728516</v>
      </c>
      <c r="H309" s="24" t="n">
        <v>38.9969177246094</v>
      </c>
      <c r="I309" s="24" t="n">
        <v>45.2499984741211</v>
      </c>
      <c r="J309" s="24" t="n">
        <v>76.4999923706055</v>
      </c>
      <c r="K309" s="24" t="n">
        <v>125</v>
      </c>
      <c r="L309" s="24" t="n">
        <v>37.9999961853027</v>
      </c>
      <c r="M309" s="24" t="n">
        <v>37.0230711364746</v>
      </c>
      <c r="N309" s="24" t="n">
        <v>57.8924434592507</v>
      </c>
      <c r="O309" s="24" t="n">
        <v>47.216404914856</v>
      </c>
      <c r="P309" s="62" t="n">
        <v>45.2830715179443</v>
      </c>
    </row>
    <row r="310" customFormat="false" ht="12.75" hidden="false" customHeight="false" outlineLevel="0" collapsed="false">
      <c r="C310" s="13" t="n">
        <v>309</v>
      </c>
      <c r="D310" s="109" t="s">
        <v>23800</v>
      </c>
      <c r="E310" s="111"/>
      <c r="F310" s="24" t="n">
        <v>30.9038391113281</v>
      </c>
      <c r="G310" s="24" t="n">
        <v>44.7469146728516</v>
      </c>
      <c r="H310" s="24" t="n">
        <v>41.7469177246094</v>
      </c>
      <c r="I310" s="24" t="n">
        <v>54.7499984741211</v>
      </c>
      <c r="J310" s="24" t="n">
        <v>93</v>
      </c>
      <c r="K310" s="24" t="n">
        <v>142</v>
      </c>
      <c r="L310" s="24" t="n">
        <v>44.9999961853027</v>
      </c>
      <c r="M310" s="24" t="n">
        <v>39.8397393290202</v>
      </c>
      <c r="N310" s="24" t="n">
        <v>64.8788076504794</v>
      </c>
      <c r="O310" s="24" t="n">
        <v>51.2759876251221</v>
      </c>
      <c r="P310" s="62" t="n">
        <v>49.3426542282105</v>
      </c>
    </row>
    <row r="311" customFormat="false" ht="12.75" hidden="false" customHeight="false" outlineLevel="0" collapsed="false">
      <c r="C311" s="13" t="n">
        <v>310</v>
      </c>
      <c r="D311" s="112" t="s">
        <v>23801</v>
      </c>
      <c r="E311" s="111"/>
      <c r="F311" s="24" t="n">
        <v>26.5</v>
      </c>
      <c r="G311" s="24" t="n">
        <v>44.5</v>
      </c>
      <c r="H311" s="24" t="n">
        <v>44.25</v>
      </c>
      <c r="I311" s="24" t="n">
        <v>48.25</v>
      </c>
      <c r="J311" s="24" t="n">
        <v>79.9999923706055</v>
      </c>
      <c r="K311" s="24" t="n">
        <v>135</v>
      </c>
      <c r="L311" s="24" t="n">
        <v>43.9999961853027</v>
      </c>
      <c r="M311" s="24" t="n">
        <v>42.0233319600423</v>
      </c>
      <c r="N311" s="24" t="n">
        <v>62.1427258578214</v>
      </c>
      <c r="O311" s="24" t="n">
        <v>50.2849458058675</v>
      </c>
      <c r="P311" s="62" t="n">
        <v>44.6503275113228</v>
      </c>
    </row>
    <row r="312" customFormat="false" ht="12.75" hidden="false" customHeight="false" outlineLevel="0" collapsed="false">
      <c r="C312" s="13" t="n">
        <v>311</v>
      </c>
      <c r="D312" s="109" t="s">
        <v>23802</v>
      </c>
      <c r="E312" s="111"/>
      <c r="F312" s="24" t="n">
        <v>35.71</v>
      </c>
      <c r="G312" s="24" t="n">
        <v>51.25</v>
      </c>
      <c r="H312" s="24" t="n">
        <v>50.4999961853027</v>
      </c>
      <c r="I312" s="24" t="n">
        <v>58</v>
      </c>
      <c r="J312" s="24" t="n">
        <v>89</v>
      </c>
      <c r="K312" s="24" t="n">
        <v>149.5</v>
      </c>
      <c r="L312" s="24" t="n">
        <v>54</v>
      </c>
      <c r="M312" s="24" t="n">
        <v>48.75</v>
      </c>
      <c r="N312" s="24" t="n">
        <v>71.246363289573</v>
      </c>
      <c r="O312" s="24" t="n">
        <v>56.6666666666667</v>
      </c>
      <c r="P312" s="62" t="n">
        <v>47.0349636420226</v>
      </c>
    </row>
    <row r="313" customFormat="false" ht="12.75" hidden="false" customHeight="false" outlineLevel="0" collapsed="false">
      <c r="C313" s="13" t="n">
        <v>312</v>
      </c>
      <c r="D313" s="104" t="s">
        <v>23803</v>
      </c>
      <c r="E313" s="113"/>
      <c r="F313" s="65" t="n">
        <v>43.9999923706055</v>
      </c>
      <c r="G313" s="65" t="n">
        <v>48.25</v>
      </c>
      <c r="H313" s="65" t="n">
        <v>50.7499885559082</v>
      </c>
      <c r="I313" s="65" t="n">
        <v>59.5</v>
      </c>
      <c r="J313" s="65" t="n">
        <v>63.75</v>
      </c>
      <c r="K313" s="65" t="n">
        <v>79.5</v>
      </c>
      <c r="L313" s="65" t="n">
        <v>57.5000038146973</v>
      </c>
      <c r="M313" s="65" t="n">
        <v>49.5833295186361</v>
      </c>
      <c r="N313" s="65" t="n">
        <v>57.4090884815563</v>
      </c>
      <c r="O313" s="65" t="n">
        <v>49.0216658910116</v>
      </c>
      <c r="P313" s="66" t="n">
        <v>48.445063326909</v>
      </c>
    </row>
    <row r="314" customFormat="false" ht="12.75" hidden="false" customHeight="false" outlineLevel="0" collapsed="false">
      <c r="A314" s="13" t="n">
        <f aca="false">A301+1</f>
        <v>25</v>
      </c>
      <c r="B314" s="104" t="n">
        <v>36937</v>
      </c>
      <c r="C314" s="13" t="n">
        <v>313</v>
      </c>
      <c r="D314" s="109" t="s">
        <v>23791</v>
      </c>
      <c r="E314" s="110"/>
      <c r="F314" s="59" t="n">
        <v>40.04</v>
      </c>
      <c r="G314" s="59" t="n">
        <v>50.5</v>
      </c>
      <c r="H314" s="59" t="n">
        <v>50.25</v>
      </c>
      <c r="I314" s="59" t="n">
        <v>57</v>
      </c>
      <c r="J314" s="59" t="n">
        <v>78</v>
      </c>
      <c r="K314" s="59" t="n">
        <v>113.5</v>
      </c>
      <c r="L314" s="59" t="n">
        <v>56</v>
      </c>
      <c r="M314" s="59" t="n">
        <v>53</v>
      </c>
      <c r="N314" s="59" t="n">
        <v>65.2536363636364</v>
      </c>
      <c r="O314" s="59" t="n">
        <v>59.1666666666667</v>
      </c>
      <c r="P314" s="60" t="n">
        <v>52.8121794871795</v>
      </c>
    </row>
    <row r="315" customFormat="false" ht="12.75" hidden="false" customHeight="false" outlineLevel="0" collapsed="false">
      <c r="C315" s="13" t="n">
        <v>314</v>
      </c>
      <c r="D315" s="109" t="s">
        <v>23792</v>
      </c>
      <c r="E315" s="111"/>
      <c r="F315" s="24" t="n">
        <v>28.7699996185303</v>
      </c>
      <c r="G315" s="24" t="n">
        <v>43.25</v>
      </c>
      <c r="H315" s="24" t="n">
        <v>43.25</v>
      </c>
      <c r="I315" s="24" t="n">
        <v>48.5</v>
      </c>
      <c r="J315" s="24" t="n">
        <v>78</v>
      </c>
      <c r="K315" s="24" t="n">
        <v>123.5</v>
      </c>
      <c r="L315" s="24" t="n">
        <v>45</v>
      </c>
      <c r="M315" s="24" t="n">
        <v>41.9166666666667</v>
      </c>
      <c r="N315" s="24" t="n">
        <v>59.9563636016846</v>
      </c>
      <c r="O315" s="24" t="n">
        <v>50.25</v>
      </c>
      <c r="P315" s="62" t="n">
        <v>44.2578205128205</v>
      </c>
    </row>
    <row r="316" customFormat="false" ht="12.75" hidden="false" customHeight="false" outlineLevel="0" collapsed="false">
      <c r="C316" s="13" t="n">
        <v>315</v>
      </c>
      <c r="D316" s="109" t="s">
        <v>23793</v>
      </c>
      <c r="E316" s="111"/>
      <c r="F316" s="24" t="n">
        <v>47.5</v>
      </c>
      <c r="G316" s="24" t="n">
        <v>53.25</v>
      </c>
      <c r="H316" s="24" t="n">
        <v>53.25</v>
      </c>
      <c r="I316" s="24" t="n">
        <v>56</v>
      </c>
      <c r="J316" s="24" t="n">
        <v>76.5</v>
      </c>
      <c r="K316" s="24" t="n">
        <v>100.75</v>
      </c>
      <c r="L316" s="24" t="n">
        <v>55.25</v>
      </c>
      <c r="M316" s="24" t="n">
        <v>54.5</v>
      </c>
      <c r="N316" s="24" t="n">
        <v>64.25</v>
      </c>
      <c r="O316" s="24" t="n">
        <v>58.9375</v>
      </c>
      <c r="P316" s="62" t="n">
        <v>48.1733974358974</v>
      </c>
    </row>
    <row r="317" customFormat="false" ht="12.75" hidden="false" customHeight="false" outlineLevel="0" collapsed="false">
      <c r="C317" s="13" t="n">
        <v>316</v>
      </c>
      <c r="D317" s="109" t="s">
        <v>23794</v>
      </c>
      <c r="E317" s="111"/>
      <c r="F317" s="24" t="n">
        <v>33.5</v>
      </c>
      <c r="G317" s="24" t="n">
        <v>40.5</v>
      </c>
      <c r="H317" s="24" t="n">
        <v>39.75</v>
      </c>
      <c r="I317" s="24" t="n">
        <v>43.5</v>
      </c>
      <c r="J317" s="24" t="n">
        <v>57</v>
      </c>
      <c r="K317" s="24" t="n">
        <v>75</v>
      </c>
      <c r="L317" s="24" t="n">
        <v>42</v>
      </c>
      <c r="M317" s="24" t="n">
        <v>41.25</v>
      </c>
      <c r="N317" s="24" t="n">
        <v>48.1818181818182</v>
      </c>
      <c r="O317" s="24" t="n">
        <v>45.25</v>
      </c>
      <c r="P317" s="62" t="n">
        <v>41.824358974359</v>
      </c>
    </row>
    <row r="318" customFormat="false" ht="12.75" hidden="false" customHeight="false" outlineLevel="0" collapsed="false">
      <c r="C318" s="13" t="n">
        <v>317</v>
      </c>
      <c r="D318" s="109" t="s">
        <v>23795</v>
      </c>
      <c r="E318" s="111"/>
      <c r="F318" s="24" t="n">
        <v>28.87</v>
      </c>
      <c r="G318" s="24" t="n">
        <v>43.25</v>
      </c>
      <c r="H318" s="24" t="n">
        <v>43.25</v>
      </c>
      <c r="I318" s="24" t="n">
        <v>48.5</v>
      </c>
      <c r="J318" s="24" t="n">
        <v>78.5</v>
      </c>
      <c r="K318" s="24" t="n">
        <v>125.5</v>
      </c>
      <c r="L318" s="24" t="n">
        <v>46</v>
      </c>
      <c r="M318" s="24" t="n">
        <v>42</v>
      </c>
      <c r="N318" s="24" t="n">
        <v>60.4881818181818</v>
      </c>
      <c r="O318" s="24" t="n">
        <v>50.7291666666667</v>
      </c>
      <c r="P318" s="62" t="n">
        <v>42.0657051282051</v>
      </c>
    </row>
    <row r="319" customFormat="false" ht="12.75" hidden="false" customHeight="false" outlineLevel="0" collapsed="false">
      <c r="C319" s="13" t="n">
        <v>318</v>
      </c>
      <c r="D319" s="109" t="s">
        <v>23796</v>
      </c>
      <c r="E319" s="111"/>
      <c r="F319" s="24" t="n">
        <v>51.72</v>
      </c>
      <c r="G319" s="24" t="n">
        <v>57.5</v>
      </c>
      <c r="H319" s="24" t="n">
        <v>55</v>
      </c>
      <c r="I319" s="24" t="n">
        <v>63.75</v>
      </c>
      <c r="J319" s="24" t="n">
        <v>88.25</v>
      </c>
      <c r="K319" s="24" t="n">
        <v>134.5</v>
      </c>
      <c r="L319" s="24" t="n">
        <v>60.75</v>
      </c>
      <c r="M319" s="24" t="n">
        <v>57.75</v>
      </c>
      <c r="N319" s="24" t="n">
        <v>74.4745454545455</v>
      </c>
      <c r="O319" s="24" t="n">
        <v>69.0416666666667</v>
      </c>
      <c r="P319" s="62" t="n">
        <v>62.5307692307692</v>
      </c>
    </row>
    <row r="320" customFormat="false" ht="12.75" hidden="false" customHeight="false" outlineLevel="0" collapsed="false">
      <c r="C320" s="13" t="n">
        <v>319</v>
      </c>
      <c r="D320" s="109" t="s">
        <v>23797</v>
      </c>
      <c r="E320" s="111"/>
      <c r="F320" s="24" t="n">
        <v>25</v>
      </c>
      <c r="G320" s="24" t="n">
        <v>45.5</v>
      </c>
      <c r="H320" s="24" t="n">
        <v>46.5</v>
      </c>
      <c r="I320" s="24" t="n">
        <v>55</v>
      </c>
      <c r="J320" s="24" t="n">
        <v>86.25</v>
      </c>
      <c r="K320" s="24" t="n">
        <v>145.25</v>
      </c>
      <c r="L320" s="24" t="n">
        <v>48</v>
      </c>
      <c r="M320" s="24" t="n">
        <v>45</v>
      </c>
      <c r="N320" s="24" t="n">
        <v>66.5227272727273</v>
      </c>
      <c r="O320" s="24" t="n">
        <v>51.8962500890096</v>
      </c>
      <c r="P320" s="62" t="n">
        <v>45.9206367150331</v>
      </c>
    </row>
    <row r="321" customFormat="false" ht="12.75" hidden="false" customHeight="false" outlineLevel="0" collapsed="false">
      <c r="C321" s="13" t="n">
        <v>320</v>
      </c>
      <c r="D321" s="109" t="s">
        <v>23798</v>
      </c>
      <c r="E321" s="111"/>
      <c r="F321" s="24" t="n">
        <v>28.5</v>
      </c>
      <c r="G321" s="24" t="n">
        <v>43.2499961853027</v>
      </c>
      <c r="H321" s="24" t="n">
        <v>43.75</v>
      </c>
      <c r="I321" s="24" t="n">
        <v>51</v>
      </c>
      <c r="J321" s="24" t="n">
        <v>82.4999923706055</v>
      </c>
      <c r="K321" s="24" t="n">
        <v>140</v>
      </c>
      <c r="L321" s="24" t="n">
        <v>46.2500038146973</v>
      </c>
      <c r="M321" s="24" t="n">
        <v>43</v>
      </c>
      <c r="N321" s="24" t="n">
        <v>64.022726579146</v>
      </c>
      <c r="O321" s="24" t="n">
        <v>51.7701133092245</v>
      </c>
      <c r="P321" s="62" t="n">
        <v>45.4187636986757</v>
      </c>
    </row>
    <row r="322" customFormat="false" ht="12.75" hidden="false" customHeight="false" outlineLevel="0" collapsed="false">
      <c r="C322" s="13" t="n">
        <v>321</v>
      </c>
      <c r="D322" s="109" t="s">
        <v>23799</v>
      </c>
      <c r="E322" s="111"/>
      <c r="F322" s="24" t="n">
        <v>32.0038452148438</v>
      </c>
      <c r="G322" s="24" t="n">
        <v>45.9969139099121</v>
      </c>
      <c r="H322" s="24" t="n">
        <v>37.9969177246094</v>
      </c>
      <c r="I322" s="24" t="n">
        <v>44.75</v>
      </c>
      <c r="J322" s="24" t="n">
        <v>75.9999923706055</v>
      </c>
      <c r="K322" s="24" t="n">
        <v>123.5</v>
      </c>
      <c r="L322" s="24" t="n">
        <v>38.2499961853027</v>
      </c>
      <c r="M322" s="24" t="n">
        <v>36.7730712890625</v>
      </c>
      <c r="N322" s="24" t="n">
        <v>57.4833526611328</v>
      </c>
      <c r="O322" s="24" t="n">
        <v>47.216404914856</v>
      </c>
      <c r="P322" s="62" t="n">
        <v>45.329706133329</v>
      </c>
    </row>
    <row r="323" customFormat="false" ht="12.75" hidden="false" customHeight="false" outlineLevel="0" collapsed="false">
      <c r="C323" s="13" t="n">
        <v>322</v>
      </c>
      <c r="D323" s="109" t="s">
        <v>23800</v>
      </c>
      <c r="E323" s="111"/>
      <c r="F323" s="24" t="n">
        <v>30.9038391113281</v>
      </c>
      <c r="G323" s="24" t="n">
        <v>46.9969139099121</v>
      </c>
      <c r="H323" s="24" t="n">
        <v>40.7469177246094</v>
      </c>
      <c r="I323" s="24" t="n">
        <v>54.25</v>
      </c>
      <c r="J323" s="24" t="n">
        <v>92.5</v>
      </c>
      <c r="K323" s="24" t="n">
        <v>140.5</v>
      </c>
      <c r="L323" s="24" t="n">
        <v>45.2499961853027</v>
      </c>
      <c r="M323" s="24" t="n">
        <v>39.5897394816081</v>
      </c>
      <c r="N323" s="24" t="n">
        <v>64.5833532159979</v>
      </c>
      <c r="O323" s="24" t="n">
        <v>51.2759876251221</v>
      </c>
      <c r="P323" s="62" t="n">
        <v>49.3892888435951</v>
      </c>
    </row>
    <row r="324" customFormat="false" ht="12.75" hidden="false" customHeight="false" outlineLevel="0" collapsed="false">
      <c r="C324" s="13" t="n">
        <v>323</v>
      </c>
      <c r="D324" s="112" t="s">
        <v>23801</v>
      </c>
      <c r="E324" s="111"/>
      <c r="F324" s="24" t="n">
        <v>28.86</v>
      </c>
      <c r="G324" s="24" t="n">
        <v>43</v>
      </c>
      <c r="H324" s="24" t="n">
        <v>43.25</v>
      </c>
      <c r="I324" s="24" t="n">
        <v>47.75</v>
      </c>
      <c r="J324" s="24" t="n">
        <v>79.4999923706055</v>
      </c>
      <c r="K324" s="24" t="n">
        <v>133.5</v>
      </c>
      <c r="L324" s="24" t="n">
        <v>44.2499961853027</v>
      </c>
      <c r="M324" s="24" t="n">
        <v>41.7733319600423</v>
      </c>
      <c r="N324" s="24" t="n">
        <v>61.7209076760032</v>
      </c>
      <c r="O324" s="24" t="n">
        <v>49.7849458058675</v>
      </c>
      <c r="P324" s="62" t="n">
        <v>44.8907121267074</v>
      </c>
    </row>
    <row r="325" customFormat="false" ht="12.75" hidden="false" customHeight="false" outlineLevel="0" collapsed="false">
      <c r="C325" s="13" t="n">
        <v>324</v>
      </c>
      <c r="D325" s="109" t="s">
        <v>23802</v>
      </c>
      <c r="E325" s="111"/>
      <c r="F325" s="24" t="n">
        <v>35.25</v>
      </c>
      <c r="G325" s="24" t="n">
        <v>50</v>
      </c>
      <c r="H325" s="24" t="n">
        <v>49.9999961853027</v>
      </c>
      <c r="I325" s="24" t="n">
        <v>58.5</v>
      </c>
      <c r="J325" s="24" t="n">
        <v>89.25</v>
      </c>
      <c r="K325" s="24" t="n">
        <v>148.5</v>
      </c>
      <c r="L325" s="24" t="n">
        <v>54.5</v>
      </c>
      <c r="M325" s="24" t="n">
        <v>48.75</v>
      </c>
      <c r="N325" s="24" t="n">
        <v>70.9772723804821</v>
      </c>
      <c r="O325" s="24" t="n">
        <v>56.5833333333333</v>
      </c>
      <c r="P325" s="62" t="n">
        <v>47.232079026638</v>
      </c>
    </row>
    <row r="326" customFormat="false" ht="12.75" hidden="false" customHeight="false" outlineLevel="0" collapsed="false">
      <c r="C326" s="13" t="n">
        <v>325</v>
      </c>
      <c r="D326" s="104" t="s">
        <v>23803</v>
      </c>
      <c r="E326" s="113"/>
      <c r="F326" s="65" t="n">
        <v>45.9999923706055</v>
      </c>
      <c r="G326" s="65" t="n">
        <v>48</v>
      </c>
      <c r="H326" s="65" t="n">
        <v>50.7499885559082</v>
      </c>
      <c r="I326" s="65" t="n">
        <v>59.5</v>
      </c>
      <c r="J326" s="65" t="n">
        <v>64.5</v>
      </c>
      <c r="K326" s="65" t="n">
        <v>82</v>
      </c>
      <c r="L326" s="65" t="n">
        <v>57.7500038146973</v>
      </c>
      <c r="M326" s="65" t="n">
        <v>49.3333295186361</v>
      </c>
      <c r="N326" s="65" t="n">
        <v>58.0454521179199</v>
      </c>
      <c r="O326" s="65" t="n">
        <v>48.2716658910116</v>
      </c>
      <c r="P326" s="66" t="n">
        <v>47.695063326909</v>
      </c>
    </row>
    <row r="327" customFormat="false" ht="12.75" hidden="false" customHeight="false" outlineLevel="0" collapsed="false">
      <c r="A327" s="13" t="n">
        <f aca="false">A314+1</f>
        <v>26</v>
      </c>
      <c r="B327" s="104" t="n">
        <v>36938</v>
      </c>
      <c r="C327" s="13" t="n">
        <v>326</v>
      </c>
      <c r="D327" s="109" t="s">
        <v>23791</v>
      </c>
      <c r="E327" s="110"/>
      <c r="F327" s="59" t="n">
        <v>41.8</v>
      </c>
      <c r="G327" s="59" t="n">
        <v>50</v>
      </c>
      <c r="H327" s="59" t="n">
        <v>48.5</v>
      </c>
      <c r="I327" s="59" t="n">
        <v>56.125</v>
      </c>
      <c r="J327" s="59" t="n">
        <v>78.25</v>
      </c>
      <c r="K327" s="59" t="n">
        <v>113.5</v>
      </c>
      <c r="L327" s="59" t="n">
        <v>55.5</v>
      </c>
      <c r="M327" s="59" t="n">
        <v>53.25</v>
      </c>
      <c r="N327" s="59" t="n">
        <v>65.175</v>
      </c>
      <c r="O327" s="59" t="n">
        <v>58.9166666666667</v>
      </c>
      <c r="P327" s="60" t="n">
        <v>52.3538461538462</v>
      </c>
    </row>
    <row r="328" customFormat="false" ht="12.75" hidden="false" customHeight="false" outlineLevel="0" collapsed="false">
      <c r="C328" s="13" t="n">
        <v>327</v>
      </c>
      <c r="D328" s="109" t="s">
        <v>23792</v>
      </c>
      <c r="E328" s="111"/>
      <c r="F328" s="24" t="n">
        <v>27</v>
      </c>
      <c r="G328" s="24" t="n">
        <v>44.25</v>
      </c>
      <c r="H328" s="24" t="n">
        <v>44</v>
      </c>
      <c r="I328" s="24" t="n">
        <v>48.5</v>
      </c>
      <c r="J328" s="24" t="n">
        <v>78</v>
      </c>
      <c r="K328" s="24" t="n">
        <v>123.5</v>
      </c>
      <c r="L328" s="24" t="n">
        <v>45</v>
      </c>
      <c r="M328" s="24" t="n">
        <v>41.9166666666667</v>
      </c>
      <c r="N328" s="24" t="n">
        <v>59.9545454545455</v>
      </c>
      <c r="O328" s="24" t="n">
        <v>50.25</v>
      </c>
      <c r="P328" s="62" t="n">
        <v>44.2578205128205</v>
      </c>
    </row>
    <row r="329" customFormat="false" ht="12.75" hidden="false" customHeight="false" outlineLevel="0" collapsed="false">
      <c r="C329" s="13" t="n">
        <v>328</v>
      </c>
      <c r="D329" s="109" t="s">
        <v>23793</v>
      </c>
      <c r="E329" s="111"/>
      <c r="F329" s="24" t="n">
        <v>51</v>
      </c>
      <c r="G329" s="24" t="n">
        <v>53.25</v>
      </c>
      <c r="H329" s="24" t="n">
        <v>53.75</v>
      </c>
      <c r="I329" s="24" t="n">
        <v>57</v>
      </c>
      <c r="J329" s="24" t="n">
        <v>77.5</v>
      </c>
      <c r="K329" s="24" t="n">
        <v>102</v>
      </c>
      <c r="L329" s="24" t="n">
        <v>56</v>
      </c>
      <c r="M329" s="24" t="n">
        <v>54.75</v>
      </c>
      <c r="N329" s="24" t="n">
        <v>65.1590909090909</v>
      </c>
      <c r="O329" s="24" t="n">
        <v>58.9375</v>
      </c>
      <c r="P329" s="62" t="n">
        <v>48.1733974358974</v>
      </c>
    </row>
    <row r="330" customFormat="false" ht="12.75" hidden="false" customHeight="false" outlineLevel="0" collapsed="false">
      <c r="C330" s="13" t="n">
        <v>329</v>
      </c>
      <c r="D330" s="109" t="s">
        <v>23794</v>
      </c>
      <c r="E330" s="111"/>
      <c r="F330" s="24" t="n">
        <v>31.8</v>
      </c>
      <c r="G330" s="24" t="n">
        <v>40</v>
      </c>
      <c r="H330" s="24" t="n">
        <v>38.75</v>
      </c>
      <c r="I330" s="24" t="n">
        <v>42.75</v>
      </c>
      <c r="J330" s="24" t="n">
        <v>56.25</v>
      </c>
      <c r="K330" s="24" t="n">
        <v>74.875</v>
      </c>
      <c r="L330" s="24" t="n">
        <v>41</v>
      </c>
      <c r="M330" s="24" t="n">
        <v>41</v>
      </c>
      <c r="N330" s="24" t="n">
        <v>47.5727272727273</v>
      </c>
      <c r="O330" s="24" t="n">
        <v>44.875</v>
      </c>
      <c r="P330" s="62" t="n">
        <v>41.449358974359</v>
      </c>
    </row>
    <row r="331" customFormat="false" ht="12.75" hidden="false" customHeight="false" outlineLevel="0" collapsed="false">
      <c r="C331" s="13" t="n">
        <v>330</v>
      </c>
      <c r="D331" s="109" t="s">
        <v>23795</v>
      </c>
      <c r="E331" s="111"/>
      <c r="F331" s="24" t="n">
        <v>27</v>
      </c>
      <c r="G331" s="24" t="n">
        <v>44.25</v>
      </c>
      <c r="H331" s="24" t="n">
        <v>44</v>
      </c>
      <c r="I331" s="24" t="n">
        <v>48.5</v>
      </c>
      <c r="J331" s="24" t="n">
        <v>78.5</v>
      </c>
      <c r="K331" s="24" t="n">
        <v>125.5</v>
      </c>
      <c r="L331" s="24" t="n">
        <v>46</v>
      </c>
      <c r="M331" s="24" t="n">
        <v>42</v>
      </c>
      <c r="N331" s="24" t="n">
        <v>60.4772727272727</v>
      </c>
      <c r="O331" s="24" t="n">
        <v>50.7291666666667</v>
      </c>
      <c r="P331" s="62" t="n">
        <v>42.0657051282051</v>
      </c>
    </row>
    <row r="332" customFormat="false" ht="12.75" hidden="false" customHeight="false" outlineLevel="0" collapsed="false">
      <c r="C332" s="13" t="n">
        <v>331</v>
      </c>
      <c r="D332" s="109" t="s">
        <v>23796</v>
      </c>
      <c r="E332" s="111"/>
      <c r="F332" s="24" t="n">
        <v>51.72</v>
      </c>
      <c r="G332" s="24" t="n">
        <v>58</v>
      </c>
      <c r="H332" s="24" t="n">
        <v>54</v>
      </c>
      <c r="I332" s="24" t="n">
        <v>64</v>
      </c>
      <c r="J332" s="24" t="n">
        <v>88.25</v>
      </c>
      <c r="K332" s="24" t="n">
        <v>135</v>
      </c>
      <c r="L332" s="24" t="n">
        <v>60.75</v>
      </c>
      <c r="M332" s="24" t="n">
        <v>58</v>
      </c>
      <c r="N332" s="24" t="n">
        <v>74.6109090909091</v>
      </c>
      <c r="O332" s="24" t="n">
        <v>68.7083333333333</v>
      </c>
      <c r="P332" s="62" t="n">
        <v>62.2807692307692</v>
      </c>
    </row>
    <row r="333" customFormat="false" ht="12.75" hidden="false" customHeight="false" outlineLevel="0" collapsed="false">
      <c r="C333" s="13" t="n">
        <v>332</v>
      </c>
      <c r="D333" s="109" t="s">
        <v>23797</v>
      </c>
      <c r="E333" s="111"/>
      <c r="F333" s="24" t="n">
        <v>20</v>
      </c>
      <c r="G333" s="24" t="n">
        <v>44</v>
      </c>
      <c r="H333" s="24" t="n">
        <v>45</v>
      </c>
      <c r="I333" s="24" t="n">
        <v>54.5</v>
      </c>
      <c r="J333" s="24" t="n">
        <v>85.75</v>
      </c>
      <c r="K333" s="24" t="n">
        <v>144.25</v>
      </c>
      <c r="L333" s="24" t="n">
        <v>47.5</v>
      </c>
      <c r="M333" s="24" t="n">
        <v>44.5</v>
      </c>
      <c r="N333" s="24" t="n">
        <v>65.3409090909091</v>
      </c>
      <c r="O333" s="24" t="n">
        <v>51.5212500890096</v>
      </c>
      <c r="P333" s="62" t="n">
        <v>45.0873033816998</v>
      </c>
    </row>
    <row r="334" customFormat="false" ht="12.75" hidden="false" customHeight="false" outlineLevel="0" collapsed="false">
      <c r="C334" s="13" t="n">
        <v>333</v>
      </c>
      <c r="D334" s="109" t="s">
        <v>23798</v>
      </c>
      <c r="E334" s="111"/>
      <c r="F334" s="24" t="n">
        <v>31</v>
      </c>
      <c r="G334" s="24" t="n">
        <v>43.9999961853027</v>
      </c>
      <c r="H334" s="24" t="n">
        <v>44.5</v>
      </c>
      <c r="I334" s="24" t="n">
        <v>51.5</v>
      </c>
      <c r="J334" s="24" t="n">
        <v>83.2499923706055</v>
      </c>
      <c r="K334" s="24" t="n">
        <v>140</v>
      </c>
      <c r="L334" s="24" t="n">
        <v>46.5000038146973</v>
      </c>
      <c r="M334" s="24" t="n">
        <v>43.25</v>
      </c>
      <c r="N334" s="24" t="n">
        <v>64.5909083973278</v>
      </c>
      <c r="O334" s="24" t="n">
        <v>51.9576133092245</v>
      </c>
      <c r="P334" s="62" t="n">
        <v>44.7841483140603</v>
      </c>
    </row>
    <row r="335" customFormat="false" ht="12.75" hidden="false" customHeight="false" outlineLevel="0" collapsed="false">
      <c r="C335" s="13" t="n">
        <v>334</v>
      </c>
      <c r="D335" s="109" t="s">
        <v>23799</v>
      </c>
      <c r="E335" s="111"/>
      <c r="F335" s="24" t="n">
        <v>34.0038452148438</v>
      </c>
      <c r="G335" s="24" t="n">
        <v>46.9969139099121</v>
      </c>
      <c r="H335" s="24" t="n">
        <v>38.9969177246094</v>
      </c>
      <c r="I335" s="24" t="n">
        <v>45.25</v>
      </c>
      <c r="J335" s="24" t="n">
        <v>75.9999923706055</v>
      </c>
      <c r="K335" s="24" t="n">
        <v>123.5</v>
      </c>
      <c r="L335" s="24" t="n">
        <v>38.4999961853027</v>
      </c>
      <c r="M335" s="24" t="n">
        <v>37.0230712890625</v>
      </c>
      <c r="N335" s="24" t="n">
        <v>57.9833526611328</v>
      </c>
      <c r="O335" s="24" t="n">
        <v>47.216404914856</v>
      </c>
      <c r="P335" s="62" t="n">
        <v>45.329706133329</v>
      </c>
    </row>
    <row r="336" customFormat="false" ht="12.75" hidden="false" customHeight="false" outlineLevel="0" collapsed="false">
      <c r="C336" s="13" t="n">
        <v>335</v>
      </c>
      <c r="D336" s="109" t="s">
        <v>23800</v>
      </c>
      <c r="E336" s="111"/>
      <c r="F336" s="24" t="n">
        <v>38.4038391113281</v>
      </c>
      <c r="G336" s="24" t="n">
        <v>47.9969139099121</v>
      </c>
      <c r="H336" s="24" t="n">
        <v>41.7469177246094</v>
      </c>
      <c r="I336" s="24" t="n">
        <v>54.75</v>
      </c>
      <c r="J336" s="24" t="n">
        <v>92.5</v>
      </c>
      <c r="K336" s="24" t="n">
        <v>140.5</v>
      </c>
      <c r="L336" s="24" t="n">
        <v>45.4999961853027</v>
      </c>
      <c r="M336" s="24" t="n">
        <v>39.8397394816081</v>
      </c>
      <c r="N336" s="24" t="n">
        <v>65.5833532159979</v>
      </c>
      <c r="O336" s="24" t="n">
        <v>51.2759876251221</v>
      </c>
      <c r="P336" s="62" t="n">
        <v>49.3892888435951</v>
      </c>
    </row>
    <row r="337" customFormat="false" ht="12.75" hidden="false" customHeight="false" outlineLevel="0" collapsed="false">
      <c r="C337" s="13" t="n">
        <v>336</v>
      </c>
      <c r="D337" s="112" t="s">
        <v>23801</v>
      </c>
      <c r="E337" s="111"/>
      <c r="F337" s="24" t="n">
        <v>31.25</v>
      </c>
      <c r="G337" s="24" t="n">
        <v>43.75</v>
      </c>
      <c r="H337" s="24" t="n">
        <v>44.25</v>
      </c>
      <c r="I337" s="24" t="n">
        <v>48.25</v>
      </c>
      <c r="J337" s="24" t="n">
        <v>79.4999923706055</v>
      </c>
      <c r="K337" s="24" t="n">
        <v>133.5</v>
      </c>
      <c r="L337" s="24" t="n">
        <v>44.4999961853027</v>
      </c>
      <c r="M337" s="24" t="n">
        <v>42.0233319600423</v>
      </c>
      <c r="N337" s="24" t="n">
        <v>62.2336349487305</v>
      </c>
      <c r="O337" s="24" t="n">
        <v>49.9307791392008</v>
      </c>
      <c r="P337" s="62" t="n">
        <v>43.429173665169</v>
      </c>
    </row>
    <row r="338" customFormat="false" ht="12.75" hidden="false" customHeight="false" outlineLevel="0" collapsed="false">
      <c r="C338" s="13" t="n">
        <v>337</v>
      </c>
      <c r="D338" s="109" t="s">
        <v>23802</v>
      </c>
      <c r="E338" s="111"/>
      <c r="F338" s="24" t="n">
        <v>30</v>
      </c>
      <c r="G338" s="24" t="n">
        <v>49.25</v>
      </c>
      <c r="H338" s="24" t="n">
        <v>49.9999961853027</v>
      </c>
      <c r="I338" s="24" t="n">
        <v>58.5</v>
      </c>
      <c r="J338" s="24" t="n">
        <v>89.25</v>
      </c>
      <c r="K338" s="24" t="n">
        <v>146.5</v>
      </c>
      <c r="L338" s="24" t="n">
        <v>54</v>
      </c>
      <c r="M338" s="24" t="n">
        <v>48.5</v>
      </c>
      <c r="N338" s="24" t="n">
        <v>69.9545451077548</v>
      </c>
      <c r="O338" s="24" t="n">
        <v>56.2708333333333</v>
      </c>
      <c r="P338" s="62" t="n">
        <v>46.40836107792</v>
      </c>
    </row>
    <row r="339" customFormat="false" ht="12.75" hidden="false" customHeight="false" outlineLevel="0" collapsed="false">
      <c r="C339" s="13" t="n">
        <v>338</v>
      </c>
      <c r="D339" s="104" t="s">
        <v>23803</v>
      </c>
      <c r="E339" s="113"/>
      <c r="F339" s="65" t="n">
        <v>39.9999923706055</v>
      </c>
      <c r="G339" s="65" t="n">
        <v>48</v>
      </c>
      <c r="H339" s="65" t="n">
        <v>50.7499885559082</v>
      </c>
      <c r="I339" s="65" t="n">
        <v>59.5</v>
      </c>
      <c r="J339" s="65" t="n">
        <v>64.75</v>
      </c>
      <c r="K339" s="65" t="n">
        <v>83.25</v>
      </c>
      <c r="L339" s="65" t="n">
        <v>57.7500038146973</v>
      </c>
      <c r="M339" s="65" t="n">
        <v>49.6833295186361</v>
      </c>
      <c r="N339" s="65" t="n">
        <v>57.8454521179199</v>
      </c>
      <c r="O339" s="65" t="n">
        <v>49.1466658910116</v>
      </c>
      <c r="P339" s="66" t="n">
        <v>48.570063326909</v>
      </c>
    </row>
    <row r="340" customFormat="false" ht="12.75" hidden="false" customHeight="false" outlineLevel="0" collapsed="false">
      <c r="A340" s="13" t="n">
        <f aca="false">A327+1</f>
        <v>27</v>
      </c>
      <c r="B340" s="104" t="n">
        <v>36942</v>
      </c>
      <c r="C340" s="13" t="n">
        <v>339</v>
      </c>
      <c r="D340" s="109" t="s">
        <v>23791</v>
      </c>
      <c r="E340" s="110"/>
      <c r="F340" s="59" t="n">
        <v>46.56</v>
      </c>
      <c r="G340" s="59" t="n">
        <v>49.25</v>
      </c>
      <c r="H340" s="59" t="n">
        <v>48.5</v>
      </c>
      <c r="I340" s="59" t="n">
        <v>56.25</v>
      </c>
      <c r="J340" s="59" t="n">
        <v>77.5</v>
      </c>
      <c r="K340" s="59" t="n">
        <v>114.5</v>
      </c>
      <c r="L340" s="59" t="n">
        <v>55.25</v>
      </c>
      <c r="M340" s="59" t="n">
        <v>53</v>
      </c>
      <c r="N340" s="59" t="n">
        <v>65.5736363636364</v>
      </c>
      <c r="O340" s="59" t="n">
        <v>58.9166666666667</v>
      </c>
      <c r="P340" s="60" t="n">
        <v>52.3538461538462</v>
      </c>
    </row>
    <row r="341" customFormat="false" ht="12.75" hidden="false" customHeight="false" outlineLevel="0" collapsed="false">
      <c r="C341" s="13" t="n">
        <v>340</v>
      </c>
      <c r="D341" s="109" t="s">
        <v>23792</v>
      </c>
      <c r="E341" s="111"/>
      <c r="F341" s="24" t="n">
        <v>38.7499961853027</v>
      </c>
      <c r="G341" s="24" t="n">
        <v>42.5</v>
      </c>
      <c r="H341" s="24" t="n">
        <v>42.75</v>
      </c>
      <c r="I341" s="24" t="n">
        <v>47.75</v>
      </c>
      <c r="J341" s="24" t="n">
        <v>77.25</v>
      </c>
      <c r="K341" s="24" t="n">
        <v>122</v>
      </c>
      <c r="L341" s="24" t="n">
        <v>44</v>
      </c>
      <c r="M341" s="24" t="n">
        <v>41.5</v>
      </c>
      <c r="N341" s="24" t="n">
        <v>60.136363289573</v>
      </c>
      <c r="O341" s="24" t="n">
        <v>49.9166666666667</v>
      </c>
      <c r="P341" s="62" t="n">
        <v>44.0494871794872</v>
      </c>
    </row>
    <row r="342" customFormat="false" ht="12.75" hidden="false" customHeight="false" outlineLevel="0" collapsed="false">
      <c r="C342" s="13" t="n">
        <v>341</v>
      </c>
      <c r="D342" s="109" t="s">
        <v>23793</v>
      </c>
      <c r="E342" s="111"/>
      <c r="F342" s="24" t="n">
        <v>52.25</v>
      </c>
      <c r="G342" s="24" t="n">
        <v>51.75</v>
      </c>
      <c r="H342" s="24" t="n">
        <v>53.75</v>
      </c>
      <c r="I342" s="24" t="n">
        <v>57</v>
      </c>
      <c r="J342" s="24" t="n">
        <v>77.5</v>
      </c>
      <c r="K342" s="24" t="n">
        <v>102</v>
      </c>
      <c r="L342" s="24" t="n">
        <v>56</v>
      </c>
      <c r="M342" s="24" t="n">
        <v>54.75</v>
      </c>
      <c r="N342" s="24" t="n">
        <v>65.1363636363636</v>
      </c>
      <c r="O342" s="24" t="n">
        <v>58.9375</v>
      </c>
      <c r="P342" s="62" t="n">
        <v>48.1733974358974</v>
      </c>
    </row>
    <row r="343" customFormat="false" ht="12.75" hidden="false" customHeight="false" outlineLevel="0" collapsed="false">
      <c r="C343" s="13" t="n">
        <v>342</v>
      </c>
      <c r="D343" s="109" t="s">
        <v>23794</v>
      </c>
      <c r="E343" s="111"/>
      <c r="F343" s="24" t="n">
        <v>37.6</v>
      </c>
      <c r="G343" s="24" t="n">
        <v>39.25</v>
      </c>
      <c r="H343" s="24" t="n">
        <v>37.5</v>
      </c>
      <c r="I343" s="24" t="n">
        <v>41.375</v>
      </c>
      <c r="J343" s="24" t="n">
        <v>55.75</v>
      </c>
      <c r="K343" s="24" t="n">
        <v>74.5</v>
      </c>
      <c r="L343" s="24" t="n">
        <v>40.75</v>
      </c>
      <c r="M343" s="24" t="n">
        <v>41</v>
      </c>
      <c r="N343" s="24" t="n">
        <v>47.6568181818182</v>
      </c>
      <c r="O343" s="24" t="n">
        <v>44.875</v>
      </c>
      <c r="P343" s="62" t="n">
        <v>41.449358974359</v>
      </c>
    </row>
    <row r="344" customFormat="false" ht="12.75" hidden="false" customHeight="false" outlineLevel="0" collapsed="false">
      <c r="C344" s="13" t="n">
        <v>343</v>
      </c>
      <c r="D344" s="109" t="s">
        <v>23795</v>
      </c>
      <c r="E344" s="111"/>
      <c r="F344" s="24" t="n">
        <v>38.7499961853027</v>
      </c>
      <c r="G344" s="24" t="n">
        <v>42.5</v>
      </c>
      <c r="H344" s="24" t="n">
        <v>42.75</v>
      </c>
      <c r="I344" s="24" t="n">
        <v>47.75</v>
      </c>
      <c r="J344" s="24" t="n">
        <v>77.75</v>
      </c>
      <c r="K344" s="24" t="n">
        <v>124</v>
      </c>
      <c r="L344" s="24" t="n">
        <v>45</v>
      </c>
      <c r="M344" s="24" t="n">
        <v>41.5833333333333</v>
      </c>
      <c r="N344" s="24" t="n">
        <v>60.6590905623003</v>
      </c>
      <c r="O344" s="24" t="n">
        <v>50.3958333333333</v>
      </c>
      <c r="P344" s="62" t="n">
        <v>41.9375</v>
      </c>
    </row>
    <row r="345" customFormat="false" ht="12.75" hidden="false" customHeight="false" outlineLevel="0" collapsed="false">
      <c r="C345" s="13" t="n">
        <v>344</v>
      </c>
      <c r="D345" s="109" t="s">
        <v>23796</v>
      </c>
      <c r="E345" s="111"/>
      <c r="F345" s="24" t="n">
        <v>56.02</v>
      </c>
      <c r="G345" s="24" t="n">
        <v>55.5</v>
      </c>
      <c r="H345" s="24" t="n">
        <v>53.5</v>
      </c>
      <c r="I345" s="24" t="n">
        <v>62.625</v>
      </c>
      <c r="J345" s="24" t="n">
        <v>88</v>
      </c>
      <c r="K345" s="24" t="n">
        <v>135</v>
      </c>
      <c r="L345" s="24" t="n">
        <v>60.5</v>
      </c>
      <c r="M345" s="24" t="n">
        <v>57.75</v>
      </c>
      <c r="N345" s="24" t="n">
        <v>74.4904545454545</v>
      </c>
      <c r="O345" s="24" t="n">
        <v>68.7083333333333</v>
      </c>
      <c r="P345" s="62" t="n">
        <v>62.2807692307692</v>
      </c>
    </row>
    <row r="346" customFormat="false" ht="12.75" hidden="false" customHeight="false" outlineLevel="0" collapsed="false">
      <c r="C346" s="13" t="n">
        <v>345</v>
      </c>
      <c r="D346" s="109" t="s">
        <v>23797</v>
      </c>
      <c r="E346" s="111"/>
      <c r="F346" s="24" t="n">
        <v>36</v>
      </c>
      <c r="G346" s="24" t="n">
        <v>45.5</v>
      </c>
      <c r="H346" s="24" t="n">
        <v>45</v>
      </c>
      <c r="I346" s="24" t="n">
        <v>54.5</v>
      </c>
      <c r="J346" s="24" t="n">
        <v>85.75</v>
      </c>
      <c r="K346" s="24" t="n">
        <v>144.25</v>
      </c>
      <c r="L346" s="24" t="n">
        <v>47.5</v>
      </c>
      <c r="M346" s="24" t="n">
        <v>44.5</v>
      </c>
      <c r="N346" s="24" t="n">
        <v>66.9318181818182</v>
      </c>
      <c r="O346" s="24" t="n">
        <v>51.5212500890096</v>
      </c>
      <c r="P346" s="62" t="n">
        <v>45.0873033816998</v>
      </c>
    </row>
    <row r="347" customFormat="false" ht="12.75" hidden="false" customHeight="false" outlineLevel="0" collapsed="false">
      <c r="C347" s="13" t="n">
        <v>346</v>
      </c>
      <c r="D347" s="109" t="s">
        <v>23798</v>
      </c>
      <c r="E347" s="111"/>
      <c r="F347" s="24" t="n">
        <v>43</v>
      </c>
      <c r="G347" s="24" t="n">
        <v>41.9999961853027</v>
      </c>
      <c r="H347" s="24" t="n">
        <v>42.75</v>
      </c>
      <c r="I347" s="24" t="n">
        <v>50.25</v>
      </c>
      <c r="J347" s="24" t="n">
        <v>82.4999923706055</v>
      </c>
      <c r="K347" s="24" t="n">
        <v>138.5</v>
      </c>
      <c r="L347" s="24" t="n">
        <v>45.5000038146973</v>
      </c>
      <c r="M347" s="24" t="n">
        <v>42.75</v>
      </c>
      <c r="N347" s="24" t="n">
        <v>64.6590902155096</v>
      </c>
      <c r="O347" s="24" t="n">
        <v>51.2701133092245</v>
      </c>
      <c r="P347" s="62" t="n">
        <v>44.4956867755988</v>
      </c>
    </row>
    <row r="348" customFormat="false" ht="12.75" hidden="false" customHeight="false" outlineLevel="0" collapsed="false">
      <c r="C348" s="13" t="n">
        <v>347</v>
      </c>
      <c r="D348" s="109" t="s">
        <v>23799</v>
      </c>
      <c r="E348" s="111"/>
      <c r="F348" s="24" t="n">
        <v>53.0038452148438</v>
      </c>
      <c r="G348" s="24" t="n">
        <v>46.9969139099121</v>
      </c>
      <c r="H348" s="24" t="n">
        <v>38.9969177246094</v>
      </c>
      <c r="I348" s="24" t="n">
        <v>45.25</v>
      </c>
      <c r="J348" s="24" t="n">
        <v>75.9999923706055</v>
      </c>
      <c r="K348" s="24" t="n">
        <v>123.5</v>
      </c>
      <c r="L348" s="24" t="n">
        <v>38.4999961853027</v>
      </c>
      <c r="M348" s="24" t="n">
        <v>37.0230712890625</v>
      </c>
      <c r="N348" s="24" t="n">
        <v>59.7106253884055</v>
      </c>
      <c r="O348" s="24" t="n">
        <v>47.216404914856</v>
      </c>
      <c r="P348" s="62" t="n">
        <v>45.329706133329</v>
      </c>
    </row>
    <row r="349" customFormat="false" ht="12.75" hidden="false" customHeight="false" outlineLevel="0" collapsed="false">
      <c r="C349" s="13" t="n">
        <v>348</v>
      </c>
      <c r="D349" s="109" t="s">
        <v>23800</v>
      </c>
      <c r="E349" s="111"/>
      <c r="F349" s="24" t="n">
        <v>45.9038391113281</v>
      </c>
      <c r="G349" s="24" t="n">
        <v>45.9969139099121</v>
      </c>
      <c r="H349" s="24" t="n">
        <v>41.7469177246094</v>
      </c>
      <c r="I349" s="24" t="n">
        <v>54.75</v>
      </c>
      <c r="J349" s="24" t="n">
        <v>92.5</v>
      </c>
      <c r="K349" s="24" t="n">
        <v>140.5</v>
      </c>
      <c r="L349" s="24" t="n">
        <v>45.4999961853027</v>
      </c>
      <c r="M349" s="24" t="n">
        <v>39.8397394816081</v>
      </c>
      <c r="N349" s="24" t="n">
        <v>66.0833532159979</v>
      </c>
      <c r="O349" s="24" t="n">
        <v>51.2759876251221</v>
      </c>
      <c r="P349" s="62" t="n">
        <v>49.3892888435951</v>
      </c>
    </row>
    <row r="350" customFormat="false" ht="12.75" hidden="false" customHeight="false" outlineLevel="0" collapsed="false">
      <c r="C350" s="13" t="n">
        <v>349</v>
      </c>
      <c r="D350" s="112" t="s">
        <v>23801</v>
      </c>
      <c r="E350" s="111"/>
      <c r="F350" s="24" t="n">
        <v>45.35</v>
      </c>
      <c r="G350" s="24" t="n">
        <v>41.75</v>
      </c>
      <c r="H350" s="24" t="n">
        <v>42.5</v>
      </c>
      <c r="I350" s="24" t="n">
        <v>47</v>
      </c>
      <c r="J350" s="24" t="n">
        <v>78.2499923706055</v>
      </c>
      <c r="K350" s="24" t="n">
        <v>132</v>
      </c>
      <c r="L350" s="24" t="n">
        <v>43.4999961853027</v>
      </c>
      <c r="M350" s="24" t="n">
        <v>41.5233319600423</v>
      </c>
      <c r="N350" s="24" t="n">
        <v>62.4472713123668</v>
      </c>
      <c r="O350" s="24" t="n">
        <v>49.2432791392008</v>
      </c>
      <c r="P350" s="62" t="n">
        <v>42.7176352036305</v>
      </c>
    </row>
    <row r="351" customFormat="false" ht="12.75" hidden="false" customHeight="false" outlineLevel="0" collapsed="false">
      <c r="C351" s="13" t="n">
        <v>350</v>
      </c>
      <c r="D351" s="109" t="s">
        <v>23802</v>
      </c>
      <c r="E351" s="111"/>
      <c r="F351" s="24" t="n">
        <v>43</v>
      </c>
      <c r="G351" s="24" t="n">
        <v>50</v>
      </c>
      <c r="H351" s="24" t="n">
        <v>49.9999961853027</v>
      </c>
      <c r="I351" s="24" t="n">
        <v>58.5</v>
      </c>
      <c r="J351" s="24" t="n">
        <v>89.25</v>
      </c>
      <c r="K351" s="24" t="n">
        <v>146.5</v>
      </c>
      <c r="L351" s="24" t="n">
        <v>54</v>
      </c>
      <c r="M351" s="24" t="n">
        <v>48.5</v>
      </c>
      <c r="N351" s="24" t="n">
        <v>71.2045451077548</v>
      </c>
      <c r="O351" s="24" t="n">
        <v>56.2708333333333</v>
      </c>
      <c r="P351" s="62" t="n">
        <v>46.40836107792</v>
      </c>
    </row>
    <row r="352" customFormat="false" ht="12.75" hidden="false" customHeight="false" outlineLevel="0" collapsed="false">
      <c r="C352" s="13" t="n">
        <v>351</v>
      </c>
      <c r="D352" s="104" t="s">
        <v>23803</v>
      </c>
      <c r="E352" s="113"/>
      <c r="F352" s="65" t="n">
        <v>46.4999923706055</v>
      </c>
      <c r="G352" s="65" t="n">
        <v>47.25</v>
      </c>
      <c r="H352" s="65" t="n">
        <v>49.4999885559082</v>
      </c>
      <c r="I352" s="65" t="n">
        <v>58.75</v>
      </c>
      <c r="J352" s="65" t="n">
        <v>64.5</v>
      </c>
      <c r="K352" s="65" t="n">
        <v>84.25</v>
      </c>
      <c r="L352" s="65" t="n">
        <v>57.0000038146973</v>
      </c>
      <c r="M352" s="65" t="n">
        <v>49.6833279927572</v>
      </c>
      <c r="N352" s="65" t="n">
        <v>58.2772698835893</v>
      </c>
      <c r="O352" s="65" t="n">
        <v>48.3633325576782</v>
      </c>
      <c r="P352" s="66" t="n">
        <v>48.3428197371654</v>
      </c>
    </row>
    <row r="353" customFormat="false" ht="12.75" hidden="false" customHeight="false" outlineLevel="0" collapsed="false">
      <c r="A353" s="13" t="n">
        <f aca="false">A340+1</f>
        <v>28</v>
      </c>
      <c r="B353" s="104" t="n">
        <v>36943</v>
      </c>
      <c r="C353" s="13" t="n">
        <v>352</v>
      </c>
      <c r="D353" s="109" t="s">
        <v>23791</v>
      </c>
      <c r="E353" s="110"/>
      <c r="F353" s="59" t="n">
        <v>48.91</v>
      </c>
      <c r="G353" s="59" t="n">
        <v>46.5</v>
      </c>
      <c r="H353" s="59" t="n">
        <v>46.5</v>
      </c>
      <c r="I353" s="59" t="n">
        <v>56</v>
      </c>
      <c r="J353" s="59" t="n">
        <v>76</v>
      </c>
      <c r="K353" s="59" t="n">
        <v>113</v>
      </c>
      <c r="L353" s="59" t="n">
        <v>53.75</v>
      </c>
      <c r="M353" s="59" t="n">
        <v>52</v>
      </c>
      <c r="N353" s="59" t="n">
        <v>64.5145454545455</v>
      </c>
      <c r="O353" s="59" t="n">
        <v>58.3333333333333</v>
      </c>
      <c r="P353" s="60" t="n">
        <v>51.7705128205128</v>
      </c>
    </row>
    <row r="354" customFormat="false" ht="12.75" hidden="false" customHeight="false" outlineLevel="0" collapsed="false">
      <c r="C354" s="13" t="n">
        <v>353</v>
      </c>
      <c r="D354" s="109" t="s">
        <v>23792</v>
      </c>
      <c r="E354" s="111"/>
      <c r="F354" s="24" t="n">
        <v>44.7499961853027</v>
      </c>
      <c r="G354" s="24" t="n">
        <v>41.25</v>
      </c>
      <c r="H354" s="24" t="n">
        <v>42</v>
      </c>
      <c r="I354" s="24" t="n">
        <v>47</v>
      </c>
      <c r="J354" s="24" t="n">
        <v>76.5</v>
      </c>
      <c r="K354" s="24" t="n">
        <v>121.25</v>
      </c>
      <c r="L354" s="24" t="n">
        <v>43.5</v>
      </c>
      <c r="M354" s="24" t="n">
        <v>41.1666666666667</v>
      </c>
      <c r="N354" s="24" t="n">
        <v>60.0909087441184</v>
      </c>
      <c r="O354" s="24" t="n">
        <v>49.4375</v>
      </c>
      <c r="P354" s="62" t="n">
        <v>43.5286538461538</v>
      </c>
    </row>
    <row r="355" customFormat="false" ht="12.75" hidden="false" customHeight="false" outlineLevel="0" collapsed="false">
      <c r="C355" s="13" t="n">
        <v>354</v>
      </c>
      <c r="D355" s="109" t="s">
        <v>23793</v>
      </c>
      <c r="E355" s="111"/>
      <c r="F355" s="24" t="n">
        <v>51</v>
      </c>
      <c r="G355" s="24" t="n">
        <v>50.75</v>
      </c>
      <c r="H355" s="24" t="n">
        <v>51.5</v>
      </c>
      <c r="I355" s="24" t="n">
        <v>55.25</v>
      </c>
      <c r="J355" s="24" t="n">
        <v>76</v>
      </c>
      <c r="K355" s="24" t="n">
        <v>100.5</v>
      </c>
      <c r="L355" s="24" t="n">
        <v>54.5</v>
      </c>
      <c r="M355" s="24" t="n">
        <v>53.75</v>
      </c>
      <c r="N355" s="24" t="n">
        <v>63.75</v>
      </c>
      <c r="O355" s="24" t="n">
        <v>58.1875</v>
      </c>
      <c r="P355" s="62" t="n">
        <v>47.5067307692308</v>
      </c>
    </row>
    <row r="356" customFormat="false" ht="12.75" hidden="false" customHeight="false" outlineLevel="0" collapsed="false">
      <c r="C356" s="13" t="n">
        <v>355</v>
      </c>
      <c r="D356" s="109" t="s">
        <v>23794</v>
      </c>
      <c r="E356" s="111"/>
      <c r="F356" s="24" t="n">
        <v>39.25</v>
      </c>
      <c r="G356" s="24" t="n">
        <v>37.5</v>
      </c>
      <c r="H356" s="24" t="n">
        <v>37.25</v>
      </c>
      <c r="I356" s="24" t="n">
        <v>41.5</v>
      </c>
      <c r="J356" s="24" t="n">
        <v>55</v>
      </c>
      <c r="K356" s="24" t="n">
        <v>74.25</v>
      </c>
      <c r="L356" s="24" t="n">
        <v>40</v>
      </c>
      <c r="M356" s="24" t="n">
        <v>40.5</v>
      </c>
      <c r="N356" s="24" t="n">
        <v>47.3181818181818</v>
      </c>
      <c r="O356" s="24" t="n">
        <v>44.875</v>
      </c>
      <c r="P356" s="62" t="n">
        <v>41.449358974359</v>
      </c>
    </row>
    <row r="357" customFormat="false" ht="12.75" hidden="false" customHeight="false" outlineLevel="0" collapsed="false">
      <c r="C357" s="13" t="n">
        <v>356</v>
      </c>
      <c r="D357" s="109" t="s">
        <v>23795</v>
      </c>
      <c r="E357" s="111"/>
      <c r="F357" s="24" t="n">
        <v>44.7499961853027</v>
      </c>
      <c r="G357" s="24" t="n">
        <v>41.25</v>
      </c>
      <c r="H357" s="24" t="n">
        <v>42</v>
      </c>
      <c r="I357" s="24" t="n">
        <v>47</v>
      </c>
      <c r="J357" s="24" t="n">
        <v>77</v>
      </c>
      <c r="K357" s="24" t="n">
        <v>123.25</v>
      </c>
      <c r="L357" s="24" t="n">
        <v>44.5</v>
      </c>
      <c r="M357" s="24" t="n">
        <v>41.25</v>
      </c>
      <c r="N357" s="24" t="n">
        <v>60.6136360168457</v>
      </c>
      <c r="O357" s="24" t="n">
        <v>49.9166666666667</v>
      </c>
      <c r="P357" s="62" t="n">
        <v>41.8173076923077</v>
      </c>
    </row>
    <row r="358" customFormat="false" ht="12.75" hidden="false" customHeight="false" outlineLevel="0" collapsed="false">
      <c r="C358" s="13" t="n">
        <v>357</v>
      </c>
      <c r="D358" s="109" t="s">
        <v>23796</v>
      </c>
      <c r="E358" s="111"/>
      <c r="F358" s="24" t="n">
        <v>56.84</v>
      </c>
      <c r="G358" s="24" t="n">
        <v>52.5</v>
      </c>
      <c r="H358" s="24" t="n">
        <v>51.75</v>
      </c>
      <c r="I358" s="24" t="n">
        <v>62</v>
      </c>
      <c r="J358" s="24" t="n">
        <v>86.5</v>
      </c>
      <c r="K358" s="24" t="n">
        <v>133</v>
      </c>
      <c r="L358" s="24" t="n">
        <v>59</v>
      </c>
      <c r="M358" s="24" t="n">
        <v>57</v>
      </c>
      <c r="N358" s="24" t="n">
        <v>73.2354545454545</v>
      </c>
      <c r="O358" s="24" t="n">
        <v>68.0833333333333</v>
      </c>
      <c r="P358" s="62" t="n">
        <v>61.6816025641026</v>
      </c>
    </row>
    <row r="359" customFormat="false" ht="12.75" hidden="false" customHeight="false" outlineLevel="0" collapsed="false">
      <c r="C359" s="13" t="n">
        <v>358</v>
      </c>
      <c r="D359" s="109" t="s">
        <v>23797</v>
      </c>
      <c r="E359" s="111"/>
      <c r="F359" s="24" t="n">
        <v>40</v>
      </c>
      <c r="G359" s="24" t="n">
        <v>42.75</v>
      </c>
      <c r="H359" s="24" t="n">
        <v>44</v>
      </c>
      <c r="I359" s="24" t="n">
        <v>54.5</v>
      </c>
      <c r="J359" s="24" t="n">
        <v>85.5</v>
      </c>
      <c r="K359" s="24" t="n">
        <v>142.25</v>
      </c>
      <c r="L359" s="24" t="n">
        <v>47.25</v>
      </c>
      <c r="M359" s="24" t="n">
        <v>44.5</v>
      </c>
      <c r="N359" s="24" t="n">
        <v>66.5454545454546</v>
      </c>
      <c r="O359" s="24" t="n">
        <v>51.2712500890096</v>
      </c>
      <c r="P359" s="62" t="n">
        <v>44.6289700483665</v>
      </c>
    </row>
    <row r="360" customFormat="false" ht="12.75" hidden="false" customHeight="false" outlineLevel="0" collapsed="false">
      <c r="C360" s="13" t="n">
        <v>359</v>
      </c>
      <c r="D360" s="109" t="s">
        <v>23798</v>
      </c>
      <c r="E360" s="111"/>
      <c r="F360" s="24" t="n">
        <v>39.5</v>
      </c>
      <c r="G360" s="24" t="n">
        <v>40.4999961853027</v>
      </c>
      <c r="H360" s="24" t="n">
        <v>41.5</v>
      </c>
      <c r="I360" s="24" t="n">
        <v>49.25</v>
      </c>
      <c r="J360" s="24" t="n">
        <v>81.2499923706055</v>
      </c>
      <c r="K360" s="24" t="n">
        <v>136</v>
      </c>
      <c r="L360" s="24" t="n">
        <v>44.7500038146973</v>
      </c>
      <c r="M360" s="24" t="n">
        <v>42.25</v>
      </c>
      <c r="N360" s="24" t="n">
        <v>63.2272720336914</v>
      </c>
      <c r="O360" s="24" t="n">
        <v>50.7701133092245</v>
      </c>
      <c r="P360" s="62" t="n">
        <v>43.9956867755988</v>
      </c>
    </row>
    <row r="361" customFormat="false" ht="12.75" hidden="false" customHeight="false" outlineLevel="0" collapsed="false">
      <c r="C361" s="13" t="n">
        <v>360</v>
      </c>
      <c r="D361" s="109" t="s">
        <v>23799</v>
      </c>
      <c r="E361" s="111"/>
      <c r="F361" s="24" t="n">
        <v>47.0038452148438</v>
      </c>
      <c r="G361" s="24" t="n">
        <v>44.9969139099121</v>
      </c>
      <c r="H361" s="24" t="n">
        <v>38.9969177246094</v>
      </c>
      <c r="I361" s="24" t="n">
        <v>45.25</v>
      </c>
      <c r="J361" s="24" t="n">
        <v>75.9999923706055</v>
      </c>
      <c r="K361" s="24" t="n">
        <v>123.5</v>
      </c>
      <c r="L361" s="24" t="n">
        <v>38.4999961853027</v>
      </c>
      <c r="M361" s="24" t="n">
        <v>37.0230712890625</v>
      </c>
      <c r="N361" s="24" t="n">
        <v>58.9833526611328</v>
      </c>
      <c r="O361" s="24" t="n">
        <v>47.216404914856</v>
      </c>
      <c r="P361" s="62" t="n">
        <v>45.329706133329</v>
      </c>
    </row>
    <row r="362" customFormat="false" ht="12.75" hidden="false" customHeight="false" outlineLevel="0" collapsed="false">
      <c r="C362" s="13" t="n">
        <v>361</v>
      </c>
      <c r="D362" s="109" t="s">
        <v>23800</v>
      </c>
      <c r="E362" s="111"/>
      <c r="F362" s="24" t="n">
        <v>45.9038391113281</v>
      </c>
      <c r="G362" s="24" t="n">
        <v>45.9969139099121</v>
      </c>
      <c r="H362" s="24" t="n">
        <v>41.7469177246094</v>
      </c>
      <c r="I362" s="24" t="n">
        <v>54.75</v>
      </c>
      <c r="J362" s="24" t="n">
        <v>92.5</v>
      </c>
      <c r="K362" s="24" t="n">
        <v>140.5</v>
      </c>
      <c r="L362" s="24" t="n">
        <v>45.4999961853027</v>
      </c>
      <c r="M362" s="24" t="n">
        <v>39.8397394816081</v>
      </c>
      <c r="N362" s="24" t="n">
        <v>66.0833532159979</v>
      </c>
      <c r="O362" s="24" t="n">
        <v>51.2759876251221</v>
      </c>
      <c r="P362" s="62" t="n">
        <v>49.3892888435951</v>
      </c>
    </row>
    <row r="363" customFormat="false" ht="12.75" hidden="false" customHeight="false" outlineLevel="0" collapsed="false">
      <c r="C363" s="13" t="n">
        <v>362</v>
      </c>
      <c r="D363" s="112" t="s">
        <v>23801</v>
      </c>
      <c r="E363" s="111"/>
      <c r="F363" s="24" t="n">
        <v>41.4</v>
      </c>
      <c r="G363" s="24" t="n">
        <v>40</v>
      </c>
      <c r="H363" s="24" t="n">
        <v>41</v>
      </c>
      <c r="I363" s="24" t="n">
        <v>46</v>
      </c>
      <c r="J363" s="24" t="n">
        <v>76.4999923706055</v>
      </c>
      <c r="K363" s="24" t="n">
        <v>129</v>
      </c>
      <c r="L363" s="24" t="n">
        <v>42.4999961853027</v>
      </c>
      <c r="M363" s="24" t="n">
        <v>40.2733319600423</v>
      </c>
      <c r="N363" s="24" t="n">
        <v>60.5654531305487</v>
      </c>
      <c r="O363" s="24" t="n">
        <v>48.4932791392008</v>
      </c>
      <c r="P363" s="62" t="n">
        <v>42.006096742092</v>
      </c>
    </row>
    <row r="364" customFormat="false" ht="12.75" hidden="false" customHeight="false" outlineLevel="0" collapsed="false">
      <c r="C364" s="13" t="n">
        <v>363</v>
      </c>
      <c r="D364" s="109" t="s">
        <v>23802</v>
      </c>
      <c r="E364" s="111"/>
      <c r="F364" s="24" t="n">
        <v>43.57</v>
      </c>
      <c r="G364" s="24" t="n">
        <v>48</v>
      </c>
      <c r="H364" s="24" t="n">
        <v>48.4999961853027</v>
      </c>
      <c r="I364" s="24" t="n">
        <v>57.75</v>
      </c>
      <c r="J364" s="24" t="n">
        <v>88.25</v>
      </c>
      <c r="K364" s="24" t="n">
        <v>143.5</v>
      </c>
      <c r="L364" s="24" t="n">
        <v>53.25</v>
      </c>
      <c r="M364" s="24" t="n">
        <v>47.75</v>
      </c>
      <c r="N364" s="24" t="n">
        <v>69.9609087441184</v>
      </c>
      <c r="O364" s="24" t="n">
        <v>55.4583333333333</v>
      </c>
      <c r="P364" s="62" t="n">
        <v>45.8586815907405</v>
      </c>
    </row>
    <row r="365" customFormat="false" ht="12.75" hidden="false" customHeight="false" outlineLevel="0" collapsed="false">
      <c r="C365" s="13" t="n">
        <v>364</v>
      </c>
      <c r="D365" s="104" t="s">
        <v>23803</v>
      </c>
      <c r="E365" s="113"/>
      <c r="F365" s="65" t="n">
        <v>44.9999923706055</v>
      </c>
      <c r="G365" s="65" t="n">
        <v>46.25</v>
      </c>
      <c r="H365" s="65" t="n">
        <v>49.2499885559082</v>
      </c>
      <c r="I365" s="65" t="n">
        <v>57.5</v>
      </c>
      <c r="J365" s="65" t="n">
        <v>64</v>
      </c>
      <c r="K365" s="65" t="n">
        <v>83.75</v>
      </c>
      <c r="L365" s="65" t="n">
        <v>56.5000038146973</v>
      </c>
      <c r="M365" s="65" t="n">
        <v>49.1833279927572</v>
      </c>
      <c r="N365" s="65" t="n">
        <v>57.5954517017711</v>
      </c>
      <c r="O365" s="65" t="n">
        <v>47.5799990971883</v>
      </c>
      <c r="P365" s="66" t="n">
        <v>48.2101273023165</v>
      </c>
    </row>
    <row r="366" customFormat="false" ht="12.75" hidden="false" customHeight="false" outlineLevel="0" collapsed="false">
      <c r="A366" s="13" t="n">
        <f aca="false">A353+1</f>
        <v>29</v>
      </c>
      <c r="B366" s="104" t="n">
        <v>36944</v>
      </c>
      <c r="C366" s="13" t="n">
        <v>365</v>
      </c>
      <c r="D366" s="109" t="s">
        <v>23791</v>
      </c>
      <c r="E366" s="110"/>
      <c r="F366" s="59" t="n">
        <v>46.36</v>
      </c>
      <c r="G366" s="59" t="n">
        <v>46.75</v>
      </c>
      <c r="H366" s="59" t="n">
        <v>47</v>
      </c>
      <c r="I366" s="59" t="n">
        <v>56</v>
      </c>
      <c r="J366" s="59" t="n">
        <v>76</v>
      </c>
      <c r="K366" s="59" t="n">
        <v>113</v>
      </c>
      <c r="L366" s="59" t="n">
        <v>53.75</v>
      </c>
      <c r="M366" s="59" t="n">
        <v>52</v>
      </c>
      <c r="N366" s="59" t="n">
        <v>64.3509090909091</v>
      </c>
      <c r="O366" s="59" t="n">
        <v>58.3541666666667</v>
      </c>
      <c r="P366" s="60" t="n">
        <v>51.7913461538462</v>
      </c>
    </row>
    <row r="367" customFormat="false" ht="12.75" hidden="false" customHeight="false" outlineLevel="0" collapsed="false">
      <c r="C367" s="13" t="n">
        <v>366</v>
      </c>
      <c r="D367" s="109" t="s">
        <v>23792</v>
      </c>
      <c r="E367" s="111"/>
      <c r="F367" s="24" t="n">
        <v>38.2499961853027</v>
      </c>
      <c r="G367" s="24" t="n">
        <v>42</v>
      </c>
      <c r="H367" s="24" t="n">
        <v>42.5</v>
      </c>
      <c r="I367" s="24" t="n">
        <v>47.75</v>
      </c>
      <c r="J367" s="24" t="n">
        <v>77</v>
      </c>
      <c r="K367" s="24" t="n">
        <v>121.5</v>
      </c>
      <c r="L367" s="24" t="n">
        <v>44</v>
      </c>
      <c r="M367" s="24" t="n">
        <v>41.4166666666667</v>
      </c>
      <c r="N367" s="24" t="n">
        <v>59.886363289573</v>
      </c>
      <c r="O367" s="24" t="n">
        <v>49.7916666666667</v>
      </c>
      <c r="P367" s="62" t="n">
        <v>43.8411538461538</v>
      </c>
    </row>
    <row r="368" customFormat="false" ht="12.75" hidden="false" customHeight="false" outlineLevel="0" collapsed="false">
      <c r="C368" s="13" t="n">
        <v>367</v>
      </c>
      <c r="D368" s="109" t="s">
        <v>23793</v>
      </c>
      <c r="E368" s="111"/>
      <c r="F368" s="24" t="n">
        <v>51</v>
      </c>
      <c r="G368" s="24" t="n">
        <v>48.25</v>
      </c>
      <c r="H368" s="24" t="n">
        <v>51.5</v>
      </c>
      <c r="I368" s="24" t="n">
        <v>55.25</v>
      </c>
      <c r="J368" s="24" t="n">
        <v>76.25</v>
      </c>
      <c r="K368" s="24" t="n">
        <v>101</v>
      </c>
      <c r="L368" s="24" t="n">
        <v>54.5</v>
      </c>
      <c r="M368" s="24" t="n">
        <v>54</v>
      </c>
      <c r="N368" s="24" t="n">
        <v>63.7045454545455</v>
      </c>
      <c r="O368" s="24" t="n">
        <v>58.1875</v>
      </c>
      <c r="P368" s="62" t="n">
        <v>47.5067307692308</v>
      </c>
    </row>
    <row r="369" customFormat="false" ht="12.75" hidden="false" customHeight="false" outlineLevel="0" collapsed="false">
      <c r="C369" s="13" t="n">
        <v>368</v>
      </c>
      <c r="D369" s="109" t="s">
        <v>23794</v>
      </c>
      <c r="E369" s="111"/>
      <c r="F369" s="24" t="n">
        <v>38.02</v>
      </c>
      <c r="G369" s="24" t="n">
        <v>38.75</v>
      </c>
      <c r="H369" s="24" t="n">
        <v>38</v>
      </c>
      <c r="I369" s="24" t="n">
        <v>42</v>
      </c>
      <c r="J369" s="24" t="n">
        <v>55</v>
      </c>
      <c r="K369" s="24" t="n">
        <v>74.25</v>
      </c>
      <c r="L369" s="24" t="n">
        <v>40.25</v>
      </c>
      <c r="M369" s="24" t="n">
        <v>40.25</v>
      </c>
      <c r="N369" s="24" t="n">
        <v>47.3881818181818</v>
      </c>
      <c r="O369" s="24" t="n">
        <v>44.875</v>
      </c>
      <c r="P369" s="62" t="n">
        <v>41.449358974359</v>
      </c>
    </row>
    <row r="370" customFormat="false" ht="12.75" hidden="false" customHeight="false" outlineLevel="0" collapsed="false">
      <c r="C370" s="13" t="n">
        <v>369</v>
      </c>
      <c r="D370" s="109" t="s">
        <v>23795</v>
      </c>
      <c r="E370" s="111"/>
      <c r="F370" s="24" t="n">
        <v>38.2499961853027</v>
      </c>
      <c r="G370" s="24" t="n">
        <v>42</v>
      </c>
      <c r="H370" s="24" t="n">
        <v>42.5</v>
      </c>
      <c r="I370" s="24" t="n">
        <v>47.75</v>
      </c>
      <c r="J370" s="24" t="n">
        <v>77.5</v>
      </c>
      <c r="K370" s="24" t="n">
        <v>123.5</v>
      </c>
      <c r="L370" s="24" t="n">
        <v>45</v>
      </c>
      <c r="M370" s="24" t="n">
        <v>41.5</v>
      </c>
      <c r="N370" s="24" t="n">
        <v>60.4090905623003</v>
      </c>
      <c r="O370" s="24" t="n">
        <v>50.2708333333333</v>
      </c>
      <c r="P370" s="62" t="n">
        <v>42.1567307692308</v>
      </c>
    </row>
    <row r="371" customFormat="false" ht="12.75" hidden="false" customHeight="false" outlineLevel="0" collapsed="false">
      <c r="C371" s="13" t="n">
        <v>370</v>
      </c>
      <c r="D371" s="109" t="s">
        <v>23796</v>
      </c>
      <c r="E371" s="111"/>
      <c r="F371" s="24" t="n">
        <v>56.84</v>
      </c>
      <c r="G371" s="24" t="n">
        <v>54.75</v>
      </c>
      <c r="H371" s="24" t="n">
        <v>54</v>
      </c>
      <c r="I371" s="24" t="n">
        <v>63.25</v>
      </c>
      <c r="J371" s="24" t="n">
        <v>86.5</v>
      </c>
      <c r="K371" s="24" t="n">
        <v>133</v>
      </c>
      <c r="L371" s="24" t="n">
        <v>59</v>
      </c>
      <c r="M371" s="24" t="n">
        <v>57.25</v>
      </c>
      <c r="N371" s="24" t="n">
        <v>73.8263636363636</v>
      </c>
      <c r="O371" s="24" t="n">
        <v>68.0833333333333</v>
      </c>
      <c r="P371" s="62" t="n">
        <v>61.6816025641026</v>
      </c>
    </row>
    <row r="372" customFormat="false" ht="12.75" hidden="false" customHeight="false" outlineLevel="0" collapsed="false">
      <c r="C372" s="13" t="n">
        <v>371</v>
      </c>
      <c r="D372" s="109" t="s">
        <v>23797</v>
      </c>
      <c r="E372" s="111"/>
      <c r="F372" s="24" t="n">
        <v>34.25</v>
      </c>
      <c r="G372" s="24" t="n">
        <v>43</v>
      </c>
      <c r="H372" s="24" t="n">
        <v>44.75</v>
      </c>
      <c r="I372" s="24" t="n">
        <v>54.5</v>
      </c>
      <c r="J372" s="24" t="n">
        <v>85.5</v>
      </c>
      <c r="K372" s="24" t="n">
        <v>142.25</v>
      </c>
      <c r="L372" s="24" t="n">
        <v>47.25</v>
      </c>
      <c r="M372" s="24" t="n">
        <v>44.5</v>
      </c>
      <c r="N372" s="24" t="n">
        <v>66.1136363636364</v>
      </c>
      <c r="O372" s="24" t="n">
        <v>51.2712500890096</v>
      </c>
      <c r="P372" s="62" t="n">
        <v>45.0440341509306</v>
      </c>
    </row>
    <row r="373" customFormat="false" ht="12.75" hidden="false" customHeight="false" outlineLevel="0" collapsed="false">
      <c r="C373" s="13" t="n">
        <v>372</v>
      </c>
      <c r="D373" s="109" t="s">
        <v>23798</v>
      </c>
      <c r="E373" s="111"/>
      <c r="F373" s="24" t="n">
        <v>36.75</v>
      </c>
      <c r="G373" s="24" t="n">
        <v>40.9999961853027</v>
      </c>
      <c r="H373" s="24" t="n">
        <v>42.25</v>
      </c>
      <c r="I373" s="24" t="n">
        <v>50.5</v>
      </c>
      <c r="J373" s="24" t="n">
        <v>81.9999923706055</v>
      </c>
      <c r="K373" s="24" t="n">
        <v>137</v>
      </c>
      <c r="L373" s="24" t="n">
        <v>45.2500038146973</v>
      </c>
      <c r="M373" s="24" t="n">
        <v>42.75</v>
      </c>
      <c r="N373" s="24" t="n">
        <v>63.6363629427823</v>
      </c>
      <c r="O373" s="24" t="n">
        <v>51.5201133092245</v>
      </c>
      <c r="P373" s="62" t="n">
        <v>44.3995329294449</v>
      </c>
    </row>
    <row r="374" customFormat="false" ht="12.75" hidden="false" customHeight="false" outlineLevel="0" collapsed="false">
      <c r="C374" s="13" t="n">
        <v>373</v>
      </c>
      <c r="D374" s="109" t="s">
        <v>23799</v>
      </c>
      <c r="E374" s="111"/>
      <c r="F374" s="24" t="n">
        <v>44.0038452148438</v>
      </c>
      <c r="G374" s="24" t="n">
        <v>42.9969139099121</v>
      </c>
      <c r="H374" s="24" t="n">
        <v>38.9969177246094</v>
      </c>
      <c r="I374" s="24" t="n">
        <v>45.25</v>
      </c>
      <c r="J374" s="24" t="n">
        <v>75.9999923706055</v>
      </c>
      <c r="K374" s="24" t="n">
        <v>123.5</v>
      </c>
      <c r="L374" s="24" t="n">
        <v>38.4999961853027</v>
      </c>
      <c r="M374" s="24" t="n">
        <v>37.0230712890625</v>
      </c>
      <c r="N374" s="24" t="n">
        <v>58.5288072065874</v>
      </c>
      <c r="O374" s="24" t="n">
        <v>47.216404914856</v>
      </c>
      <c r="P374" s="62" t="n">
        <v>45.4559080564059</v>
      </c>
    </row>
    <row r="375" customFormat="false" ht="12.75" hidden="false" customHeight="false" outlineLevel="0" collapsed="false">
      <c r="C375" s="13" t="n">
        <v>374</v>
      </c>
      <c r="D375" s="109" t="s">
        <v>23800</v>
      </c>
      <c r="E375" s="111"/>
      <c r="F375" s="24" t="n">
        <v>48.0038391113281</v>
      </c>
      <c r="G375" s="24" t="n">
        <v>44.9969139099121</v>
      </c>
      <c r="H375" s="24" t="n">
        <v>41.7469177246094</v>
      </c>
      <c r="I375" s="24" t="n">
        <v>54.75</v>
      </c>
      <c r="J375" s="24" t="n">
        <v>92.5</v>
      </c>
      <c r="K375" s="24" t="n">
        <v>140.5</v>
      </c>
      <c r="L375" s="24" t="n">
        <v>45.4999961853027</v>
      </c>
      <c r="M375" s="24" t="n">
        <v>39.8397394816081</v>
      </c>
      <c r="N375" s="24" t="n">
        <v>66.1833532159979</v>
      </c>
      <c r="O375" s="24" t="n">
        <v>51.2759876251221</v>
      </c>
      <c r="P375" s="62" t="n">
        <v>49.515490766672</v>
      </c>
    </row>
    <row r="376" customFormat="false" ht="12.75" hidden="false" customHeight="false" outlineLevel="0" collapsed="false">
      <c r="C376" s="13" t="n">
        <v>375</v>
      </c>
      <c r="D376" s="112" t="s">
        <v>23801</v>
      </c>
      <c r="E376" s="111"/>
      <c r="F376" s="24" t="n">
        <v>37.8</v>
      </c>
      <c r="G376" s="24" t="n">
        <v>40.5</v>
      </c>
      <c r="H376" s="24" t="n">
        <v>41.75</v>
      </c>
      <c r="I376" s="24" t="n">
        <v>47.25</v>
      </c>
      <c r="J376" s="24" t="n">
        <v>77.2499923706055</v>
      </c>
      <c r="K376" s="24" t="n">
        <v>130</v>
      </c>
      <c r="L376" s="24" t="n">
        <v>42.9999961853027</v>
      </c>
      <c r="M376" s="24" t="n">
        <v>40.7733319600423</v>
      </c>
      <c r="N376" s="24" t="n">
        <v>60.8972713123668</v>
      </c>
      <c r="O376" s="24" t="n">
        <v>49.2432791392008</v>
      </c>
      <c r="P376" s="62" t="n">
        <v>42.6407121267074</v>
      </c>
    </row>
    <row r="377" customFormat="false" ht="12.75" hidden="false" customHeight="false" outlineLevel="0" collapsed="false">
      <c r="C377" s="13" t="n">
        <v>376</v>
      </c>
      <c r="D377" s="109" t="s">
        <v>23802</v>
      </c>
      <c r="E377" s="111"/>
      <c r="F377" s="24" t="n">
        <v>45.55</v>
      </c>
      <c r="G377" s="24" t="n">
        <v>48.5</v>
      </c>
      <c r="H377" s="24" t="n">
        <v>49.4999961853027</v>
      </c>
      <c r="I377" s="24" t="n">
        <v>58.5</v>
      </c>
      <c r="J377" s="24" t="n">
        <v>88.75</v>
      </c>
      <c r="K377" s="24" t="n">
        <v>143.75</v>
      </c>
      <c r="L377" s="24" t="n">
        <v>54</v>
      </c>
      <c r="M377" s="24" t="n">
        <v>47.75</v>
      </c>
      <c r="N377" s="24" t="n">
        <v>70.5045451077548</v>
      </c>
      <c r="O377" s="24" t="n">
        <v>55.3125</v>
      </c>
      <c r="P377" s="62" t="n">
        <v>46.2529123599713</v>
      </c>
    </row>
    <row r="378" customFormat="false" ht="12.75" hidden="false" customHeight="false" outlineLevel="0" collapsed="false">
      <c r="C378" s="13" t="n">
        <v>377</v>
      </c>
      <c r="D378" s="104" t="s">
        <v>23803</v>
      </c>
      <c r="E378" s="113"/>
      <c r="F378" s="65" t="n">
        <v>43.9999923706055</v>
      </c>
      <c r="G378" s="65" t="n">
        <v>46.5</v>
      </c>
      <c r="H378" s="65" t="n">
        <v>49.2499885559082</v>
      </c>
      <c r="I378" s="65" t="n">
        <v>57.5</v>
      </c>
      <c r="J378" s="65" t="n">
        <v>64</v>
      </c>
      <c r="K378" s="65" t="n">
        <v>83.75</v>
      </c>
      <c r="L378" s="65" t="n">
        <v>56.5000038146973</v>
      </c>
      <c r="M378" s="65" t="n">
        <v>49.1833279927572</v>
      </c>
      <c r="N378" s="65" t="n">
        <v>57.5272698835893</v>
      </c>
      <c r="O378" s="65" t="n">
        <v>47.5799996058146</v>
      </c>
      <c r="P378" s="66" t="n">
        <v>48.2101278109428</v>
      </c>
    </row>
    <row r="379" customFormat="false" ht="12.75" hidden="false" customHeight="false" outlineLevel="0" collapsed="false">
      <c r="A379" s="13" t="n">
        <f aca="false">A366+1</f>
        <v>30</v>
      </c>
      <c r="B379" s="104" t="n">
        <v>36945</v>
      </c>
      <c r="C379" s="13" t="n">
        <v>378</v>
      </c>
      <c r="D379" s="109" t="s">
        <v>23791</v>
      </c>
      <c r="E379" s="110"/>
      <c r="F379" s="59" t="n">
        <v>43.16</v>
      </c>
      <c r="G379" s="59" t="n">
        <v>47.75</v>
      </c>
      <c r="H379" s="59" t="n">
        <v>47.75</v>
      </c>
      <c r="I379" s="59" t="n">
        <v>56</v>
      </c>
      <c r="J379" s="59" t="n">
        <v>76</v>
      </c>
      <c r="K379" s="59" t="n">
        <v>114.5</v>
      </c>
      <c r="L379" s="59" t="n">
        <v>54.25</v>
      </c>
      <c r="M379" s="59" t="n">
        <v>52.75</v>
      </c>
      <c r="N379" s="59" t="n">
        <v>64.7418181818182</v>
      </c>
      <c r="O379" s="59" t="n">
        <v>58.4791666666667</v>
      </c>
      <c r="P379" s="60" t="n">
        <v>51.8746794871795</v>
      </c>
    </row>
    <row r="380" customFormat="false" ht="12.75" hidden="false" customHeight="false" outlineLevel="0" collapsed="false">
      <c r="C380" s="13" t="n">
        <v>379</v>
      </c>
      <c r="D380" s="109" t="s">
        <v>23792</v>
      </c>
      <c r="E380" s="111"/>
      <c r="F380" s="24" t="n">
        <v>27</v>
      </c>
      <c r="G380" s="24" t="n">
        <v>43</v>
      </c>
      <c r="H380" s="24" t="n">
        <v>43.5</v>
      </c>
      <c r="I380" s="24" t="n">
        <v>48.75</v>
      </c>
      <c r="J380" s="24" t="n">
        <v>77.75</v>
      </c>
      <c r="K380" s="24" t="n">
        <v>121.5</v>
      </c>
      <c r="L380" s="24" t="n">
        <v>44.25</v>
      </c>
      <c r="M380" s="24" t="n">
        <v>41.6666666666667</v>
      </c>
      <c r="N380" s="24" t="n">
        <v>59.2954545454546</v>
      </c>
      <c r="O380" s="24" t="n">
        <v>50.125</v>
      </c>
      <c r="P380" s="62" t="n">
        <v>44.1328205128205</v>
      </c>
    </row>
    <row r="381" customFormat="false" ht="12.75" hidden="false" customHeight="false" outlineLevel="0" collapsed="false">
      <c r="C381" s="13" t="n">
        <v>380</v>
      </c>
      <c r="D381" s="109" t="s">
        <v>23793</v>
      </c>
      <c r="E381" s="111"/>
      <c r="F381" s="24" t="n">
        <v>46.5</v>
      </c>
      <c r="G381" s="24" t="n">
        <v>48.25</v>
      </c>
      <c r="H381" s="24" t="n">
        <v>51.75</v>
      </c>
      <c r="I381" s="24" t="n">
        <v>55.75</v>
      </c>
      <c r="J381" s="24" t="n">
        <v>76.75</v>
      </c>
      <c r="K381" s="24" t="n">
        <v>101</v>
      </c>
      <c r="L381" s="24" t="n">
        <v>54.75</v>
      </c>
      <c r="M381" s="24" t="n">
        <v>54</v>
      </c>
      <c r="N381" s="24" t="n">
        <v>63.4318181818182</v>
      </c>
      <c r="O381" s="24" t="n">
        <v>58.59375</v>
      </c>
      <c r="P381" s="62" t="n">
        <v>47.7463141025641</v>
      </c>
    </row>
    <row r="382" customFormat="false" ht="12.75" hidden="false" customHeight="false" outlineLevel="0" collapsed="false">
      <c r="C382" s="13" t="n">
        <v>381</v>
      </c>
      <c r="D382" s="109" t="s">
        <v>23794</v>
      </c>
      <c r="E382" s="111"/>
      <c r="F382" s="24" t="n">
        <v>31.34</v>
      </c>
      <c r="G382" s="24" t="n">
        <v>40</v>
      </c>
      <c r="H382" s="24" t="n">
        <v>39.375</v>
      </c>
      <c r="I382" s="24" t="n">
        <v>42.25</v>
      </c>
      <c r="J382" s="24" t="n">
        <v>55.25</v>
      </c>
      <c r="K382" s="24" t="n">
        <v>75</v>
      </c>
      <c r="L382" s="24" t="n">
        <v>41.25</v>
      </c>
      <c r="M382" s="24" t="n">
        <v>40.5</v>
      </c>
      <c r="N382" s="24" t="n">
        <v>47.3604545454546</v>
      </c>
      <c r="O382" s="24" t="n">
        <v>45.0416666666667</v>
      </c>
      <c r="P382" s="62" t="n">
        <v>41.574358974359</v>
      </c>
    </row>
    <row r="383" customFormat="false" ht="12.75" hidden="false" customHeight="false" outlineLevel="0" collapsed="false">
      <c r="C383" s="13" t="n">
        <v>382</v>
      </c>
      <c r="D383" s="109" t="s">
        <v>23795</v>
      </c>
      <c r="E383" s="111"/>
      <c r="F383" s="24" t="n">
        <v>27</v>
      </c>
      <c r="G383" s="24" t="n">
        <v>43</v>
      </c>
      <c r="H383" s="24" t="n">
        <v>43.5</v>
      </c>
      <c r="I383" s="24" t="n">
        <v>48.75</v>
      </c>
      <c r="J383" s="24" t="n">
        <v>78.25</v>
      </c>
      <c r="K383" s="24" t="n">
        <v>123.5</v>
      </c>
      <c r="L383" s="24" t="n">
        <v>45.25</v>
      </c>
      <c r="M383" s="24" t="n">
        <v>41.75</v>
      </c>
      <c r="N383" s="24" t="n">
        <v>59.8181818181818</v>
      </c>
      <c r="O383" s="24" t="n">
        <v>50.6041666666667</v>
      </c>
      <c r="P383" s="62" t="n">
        <v>42.0253205128205</v>
      </c>
    </row>
    <row r="384" customFormat="false" ht="12.75" hidden="false" customHeight="false" outlineLevel="0" collapsed="false">
      <c r="C384" s="13" t="n">
        <v>383</v>
      </c>
      <c r="D384" s="109" t="s">
        <v>23796</v>
      </c>
      <c r="E384" s="111"/>
      <c r="F384" s="24" t="n">
        <v>48.23</v>
      </c>
      <c r="G384" s="24" t="n">
        <v>54.5</v>
      </c>
      <c r="H384" s="24" t="n">
        <v>54.25</v>
      </c>
      <c r="I384" s="24" t="n">
        <v>63.5</v>
      </c>
      <c r="J384" s="24" t="n">
        <v>86.5</v>
      </c>
      <c r="K384" s="24" t="n">
        <v>134.25</v>
      </c>
      <c r="L384" s="24" t="n">
        <v>59</v>
      </c>
      <c r="M384" s="24" t="n">
        <v>57.5</v>
      </c>
      <c r="N384" s="24" t="n">
        <v>73.3618181818182</v>
      </c>
      <c r="O384" s="24" t="n">
        <v>68.0833333333333</v>
      </c>
      <c r="P384" s="62" t="n">
        <v>61.6816025641026</v>
      </c>
    </row>
    <row r="385" customFormat="false" ht="12.75" hidden="false" customHeight="false" outlineLevel="0" collapsed="false">
      <c r="C385" s="13" t="n">
        <v>384</v>
      </c>
      <c r="D385" s="109" t="s">
        <v>23797</v>
      </c>
      <c r="E385" s="111"/>
      <c r="F385" s="24" t="n">
        <v>20</v>
      </c>
      <c r="G385" s="24" t="n">
        <v>44.25</v>
      </c>
      <c r="H385" s="24" t="n">
        <v>45.75</v>
      </c>
      <c r="I385" s="24" t="n">
        <v>54.5</v>
      </c>
      <c r="J385" s="24" t="n">
        <v>85.5</v>
      </c>
      <c r="K385" s="24" t="n">
        <v>142.25</v>
      </c>
      <c r="L385" s="24" t="n">
        <v>47.25</v>
      </c>
      <c r="M385" s="24" t="n">
        <v>44.5</v>
      </c>
      <c r="N385" s="24" t="n">
        <v>65.0227272727273</v>
      </c>
      <c r="O385" s="24" t="n">
        <v>51.2712500890096</v>
      </c>
      <c r="P385" s="62" t="n">
        <v>45.2539700483665</v>
      </c>
    </row>
    <row r="386" customFormat="false" ht="12.75" hidden="false" customHeight="false" outlineLevel="0" collapsed="false">
      <c r="C386" s="13" t="n">
        <v>385</v>
      </c>
      <c r="D386" s="109" t="s">
        <v>23798</v>
      </c>
      <c r="E386" s="111"/>
      <c r="F386" s="24" t="n">
        <v>25</v>
      </c>
      <c r="G386" s="24" t="n">
        <v>42.4999961853027</v>
      </c>
      <c r="H386" s="24" t="n">
        <v>43.5</v>
      </c>
      <c r="I386" s="24" t="n">
        <v>51.25</v>
      </c>
      <c r="J386" s="24" t="n">
        <v>82.7499923706055</v>
      </c>
      <c r="K386" s="24" t="n">
        <v>137.5</v>
      </c>
      <c r="L386" s="24" t="n">
        <v>46.0000038146973</v>
      </c>
      <c r="M386" s="24" t="n">
        <v>43.25</v>
      </c>
      <c r="N386" s="24" t="n">
        <v>63.2499993064187</v>
      </c>
      <c r="O386" s="24" t="n">
        <v>52.0201133092245</v>
      </c>
      <c r="P386" s="62" t="n">
        <v>44.6495329294449</v>
      </c>
    </row>
    <row r="387" customFormat="false" ht="12.75" hidden="false" customHeight="false" outlineLevel="0" collapsed="false">
      <c r="C387" s="13" t="n">
        <v>386</v>
      </c>
      <c r="D387" s="109" t="s">
        <v>23799</v>
      </c>
      <c r="E387" s="111"/>
      <c r="F387" s="24" t="n">
        <v>38.0038452148438</v>
      </c>
      <c r="G387" s="24" t="n">
        <v>46.9969139099121</v>
      </c>
      <c r="H387" s="24" t="n">
        <v>38.9969177246094</v>
      </c>
      <c r="I387" s="24" t="n">
        <v>45.25</v>
      </c>
      <c r="J387" s="24" t="n">
        <v>75.9999923706055</v>
      </c>
      <c r="K387" s="24" t="n">
        <v>123.5</v>
      </c>
      <c r="L387" s="24" t="n">
        <v>38.4999961853027</v>
      </c>
      <c r="M387" s="24" t="n">
        <v>37.0230712890625</v>
      </c>
      <c r="N387" s="24" t="n">
        <v>58.3469890247692</v>
      </c>
      <c r="O387" s="24" t="n">
        <v>47.216404914856</v>
      </c>
      <c r="P387" s="62" t="n">
        <v>45.4559080564059</v>
      </c>
    </row>
    <row r="388" customFormat="false" ht="12.75" hidden="false" customHeight="false" outlineLevel="0" collapsed="false">
      <c r="C388" s="13" t="n">
        <v>387</v>
      </c>
      <c r="D388" s="109" t="s">
        <v>23800</v>
      </c>
      <c r="E388" s="111"/>
      <c r="F388" s="24" t="n">
        <v>39.0038394927979</v>
      </c>
      <c r="G388" s="24" t="n">
        <v>47.9969139099121</v>
      </c>
      <c r="H388" s="24" t="n">
        <v>41.7469177246094</v>
      </c>
      <c r="I388" s="24" t="n">
        <v>54.75</v>
      </c>
      <c r="J388" s="24" t="n">
        <v>92.5</v>
      </c>
      <c r="K388" s="24" t="n">
        <v>140.5</v>
      </c>
      <c r="L388" s="24" t="n">
        <v>45.4999961853027</v>
      </c>
      <c r="M388" s="24" t="n">
        <v>39.8397394816081</v>
      </c>
      <c r="N388" s="24" t="n">
        <v>65.6378987052224</v>
      </c>
      <c r="O388" s="24" t="n">
        <v>51.2759876251221</v>
      </c>
      <c r="P388" s="62" t="n">
        <v>49.515490766672</v>
      </c>
    </row>
    <row r="389" customFormat="false" ht="12.75" hidden="false" customHeight="false" outlineLevel="0" collapsed="false">
      <c r="C389" s="13" t="n">
        <v>388</v>
      </c>
      <c r="D389" s="112" t="s">
        <v>23801</v>
      </c>
      <c r="E389" s="111"/>
      <c r="F389" s="24" t="n">
        <v>23</v>
      </c>
      <c r="G389" s="24" t="n">
        <v>42.25</v>
      </c>
      <c r="H389" s="24" t="n">
        <v>43</v>
      </c>
      <c r="I389" s="24" t="n">
        <v>48</v>
      </c>
      <c r="J389" s="24" t="n">
        <v>77.9999923706055</v>
      </c>
      <c r="K389" s="24" t="n">
        <v>130.5</v>
      </c>
      <c r="L389" s="24" t="n">
        <v>43.7499961853027</v>
      </c>
      <c r="M389" s="24" t="n">
        <v>41.2733319600423</v>
      </c>
      <c r="N389" s="24" t="n">
        <v>60.2563622214577</v>
      </c>
      <c r="O389" s="24" t="n">
        <v>49.7432791392008</v>
      </c>
      <c r="P389" s="62" t="n">
        <v>43.3137890497844</v>
      </c>
    </row>
    <row r="390" customFormat="false" ht="12.75" hidden="false" customHeight="false" outlineLevel="0" collapsed="false">
      <c r="C390" s="13" t="n">
        <v>389</v>
      </c>
      <c r="D390" s="109" t="s">
        <v>23802</v>
      </c>
      <c r="E390" s="111"/>
      <c r="F390" s="24" t="n">
        <v>36</v>
      </c>
      <c r="G390" s="24" t="n">
        <v>48.5</v>
      </c>
      <c r="H390" s="24" t="n">
        <v>51.1499961853027</v>
      </c>
      <c r="I390" s="24" t="n">
        <v>59.25</v>
      </c>
      <c r="J390" s="24" t="n">
        <v>90</v>
      </c>
      <c r="K390" s="24" t="n">
        <v>143.75</v>
      </c>
      <c r="L390" s="24" t="n">
        <v>54.25</v>
      </c>
      <c r="M390" s="24" t="n">
        <v>48.25</v>
      </c>
      <c r="N390" s="24" t="n">
        <v>70.1272723804821</v>
      </c>
      <c r="O390" s="24" t="n">
        <v>55.4791666666667</v>
      </c>
      <c r="P390" s="62" t="n">
        <v>46.4900918471508</v>
      </c>
    </row>
    <row r="391" customFormat="false" ht="12.75" hidden="false" customHeight="false" outlineLevel="0" collapsed="false">
      <c r="C391" s="13" t="n">
        <v>390</v>
      </c>
      <c r="D391" s="104" t="s">
        <v>23803</v>
      </c>
      <c r="E391" s="113"/>
      <c r="F391" s="65" t="n">
        <v>39.9999923706055</v>
      </c>
      <c r="G391" s="65" t="n">
        <v>47</v>
      </c>
      <c r="H391" s="65" t="n">
        <v>50.4999885559082</v>
      </c>
      <c r="I391" s="65" t="n">
        <v>58.5</v>
      </c>
      <c r="J391" s="65" t="n">
        <v>65</v>
      </c>
      <c r="K391" s="65" t="n">
        <v>84</v>
      </c>
      <c r="L391" s="65" t="n">
        <v>56.7500038146973</v>
      </c>
      <c r="M391" s="65" t="n">
        <v>49.4333279927572</v>
      </c>
      <c r="N391" s="65" t="n">
        <v>57.6409062472257</v>
      </c>
      <c r="O391" s="65" t="n">
        <v>47.663332939148</v>
      </c>
      <c r="P391" s="66" t="n">
        <v>48.5796790929941</v>
      </c>
    </row>
    <row r="392" customFormat="false" ht="12.75" hidden="false" customHeight="false" outlineLevel="0" collapsed="false">
      <c r="A392" s="13" t="n">
        <f aca="false">A379+1</f>
        <v>31</v>
      </c>
      <c r="B392" s="104" t="n">
        <v>36948</v>
      </c>
      <c r="C392" s="13" t="n">
        <v>391</v>
      </c>
      <c r="D392" s="109" t="s">
        <v>23791</v>
      </c>
      <c r="E392" s="110"/>
      <c r="F392" s="59" t="n">
        <v>53.55</v>
      </c>
      <c r="G392" s="59" t="n">
        <v>54.5</v>
      </c>
      <c r="H392" s="59" t="n">
        <v>49.75</v>
      </c>
      <c r="I392" s="59" t="n">
        <v>56</v>
      </c>
      <c r="J392" s="59" t="n">
        <v>76.75</v>
      </c>
      <c r="K392" s="59" t="n">
        <v>113</v>
      </c>
      <c r="L392" s="59" t="n">
        <v>54.25</v>
      </c>
      <c r="M392" s="59" t="n">
        <v>53</v>
      </c>
      <c r="N392" s="59" t="n">
        <v>66.3454545454545</v>
      </c>
      <c r="O392" s="59" t="n">
        <v>58.4791666666667</v>
      </c>
      <c r="P392" s="60" t="n">
        <v>51.8746794871795</v>
      </c>
    </row>
    <row r="393" customFormat="false" ht="12.75" hidden="false" customHeight="false" outlineLevel="0" collapsed="false">
      <c r="C393" s="13" t="n">
        <v>392</v>
      </c>
      <c r="D393" s="109" t="s">
        <v>23792</v>
      </c>
      <c r="E393" s="111"/>
      <c r="F393" s="24" t="n">
        <v>43.4999961853027</v>
      </c>
      <c r="G393" s="24" t="n">
        <v>45.5</v>
      </c>
      <c r="H393" s="24" t="n">
        <v>44.75</v>
      </c>
      <c r="I393" s="24" t="n">
        <v>50</v>
      </c>
      <c r="J393" s="24" t="n">
        <v>78.25</v>
      </c>
      <c r="K393" s="24" t="n">
        <v>122.5</v>
      </c>
      <c r="L393" s="24" t="n">
        <v>45</v>
      </c>
      <c r="M393" s="24" t="n">
        <v>41.9166666666667</v>
      </c>
      <c r="N393" s="24" t="n">
        <v>61.6136360168457</v>
      </c>
      <c r="O393" s="24" t="n">
        <v>50.6458333333333</v>
      </c>
      <c r="P393" s="62" t="n">
        <v>44.5703205128205</v>
      </c>
    </row>
    <row r="394" customFormat="false" ht="12.75" hidden="false" customHeight="false" outlineLevel="0" collapsed="false">
      <c r="C394" s="13" t="n">
        <v>393</v>
      </c>
      <c r="D394" s="109" t="s">
        <v>23793</v>
      </c>
      <c r="E394" s="111"/>
      <c r="F394" s="24" t="n">
        <v>48.25</v>
      </c>
      <c r="G394" s="24" t="n">
        <v>51</v>
      </c>
      <c r="H394" s="24" t="n">
        <v>51.5</v>
      </c>
      <c r="I394" s="24" t="n">
        <v>55.5</v>
      </c>
      <c r="J394" s="24" t="n">
        <v>76.75</v>
      </c>
      <c r="K394" s="24" t="n">
        <v>101.5</v>
      </c>
      <c r="L394" s="24" t="n">
        <v>54.5</v>
      </c>
      <c r="M394" s="24" t="n">
        <v>54</v>
      </c>
      <c r="N394" s="24" t="n">
        <v>63.8636363636364</v>
      </c>
      <c r="O394" s="24" t="n">
        <v>58.59375</v>
      </c>
      <c r="P394" s="62" t="n">
        <v>47.7463141025641</v>
      </c>
    </row>
    <row r="395" customFormat="false" ht="12.75" hidden="false" customHeight="false" outlineLevel="0" collapsed="false">
      <c r="C395" s="13" t="n">
        <v>394</v>
      </c>
      <c r="D395" s="109" t="s">
        <v>23794</v>
      </c>
      <c r="E395" s="111"/>
      <c r="F395" s="24" t="n">
        <v>42.75</v>
      </c>
      <c r="G395" s="24" t="n">
        <v>44.5</v>
      </c>
      <c r="H395" s="24" t="n">
        <v>40.125</v>
      </c>
      <c r="I395" s="24" t="n">
        <v>43</v>
      </c>
      <c r="J395" s="24" t="n">
        <v>55.75</v>
      </c>
      <c r="K395" s="24" t="n">
        <v>73.875</v>
      </c>
      <c r="L395" s="24" t="n">
        <v>42</v>
      </c>
      <c r="M395" s="24" t="n">
        <v>40.5</v>
      </c>
      <c r="N395" s="24" t="n">
        <v>48.8522727272727</v>
      </c>
      <c r="O395" s="24" t="n">
        <v>45.0416666666667</v>
      </c>
      <c r="P395" s="62" t="n">
        <v>41.574358974359</v>
      </c>
    </row>
    <row r="396" customFormat="false" ht="12.75" hidden="false" customHeight="false" outlineLevel="0" collapsed="false">
      <c r="C396" s="13" t="n">
        <v>395</v>
      </c>
      <c r="D396" s="109" t="s">
        <v>23795</v>
      </c>
      <c r="E396" s="111"/>
      <c r="F396" s="24" t="n">
        <v>43.4999961853027</v>
      </c>
      <c r="G396" s="24" t="n">
        <v>45.5</v>
      </c>
      <c r="H396" s="24" t="n">
        <v>44.75</v>
      </c>
      <c r="I396" s="24" t="n">
        <v>50</v>
      </c>
      <c r="J396" s="24" t="n">
        <v>78.75</v>
      </c>
      <c r="K396" s="24" t="n">
        <v>124.5</v>
      </c>
      <c r="L396" s="24" t="n">
        <v>46</v>
      </c>
      <c r="M396" s="24" t="n">
        <v>42</v>
      </c>
      <c r="N396" s="24" t="n">
        <v>62.136363289573</v>
      </c>
      <c r="O396" s="24" t="n">
        <v>51.125</v>
      </c>
      <c r="P396" s="62" t="n">
        <v>42.6983974358974</v>
      </c>
    </row>
    <row r="397" customFormat="false" ht="12.75" hidden="false" customHeight="false" outlineLevel="0" collapsed="false">
      <c r="C397" s="13" t="n">
        <v>396</v>
      </c>
      <c r="D397" s="109" t="s">
        <v>23796</v>
      </c>
      <c r="E397" s="111"/>
      <c r="F397" s="24" t="n">
        <v>48.23</v>
      </c>
      <c r="G397" s="24" t="n">
        <v>56.5</v>
      </c>
      <c r="H397" s="24" t="n">
        <v>55</v>
      </c>
      <c r="I397" s="24" t="n">
        <v>63.5</v>
      </c>
      <c r="J397" s="24" t="n">
        <v>86.75</v>
      </c>
      <c r="K397" s="24" t="n">
        <v>133</v>
      </c>
      <c r="L397" s="24" t="n">
        <v>59</v>
      </c>
      <c r="M397" s="24" t="n">
        <v>57.875</v>
      </c>
      <c r="N397" s="24" t="n">
        <v>73.5095454545455</v>
      </c>
      <c r="O397" s="24" t="n">
        <v>68.0833333333333</v>
      </c>
      <c r="P397" s="62" t="n">
        <v>61.6816025641026</v>
      </c>
    </row>
    <row r="398" customFormat="false" ht="12.75" hidden="false" customHeight="false" outlineLevel="0" collapsed="false">
      <c r="C398" s="13" t="n">
        <v>397</v>
      </c>
      <c r="D398" s="109" t="s">
        <v>23797</v>
      </c>
      <c r="E398" s="111"/>
      <c r="F398" s="24" t="n">
        <v>38.75</v>
      </c>
      <c r="G398" s="24" t="n">
        <v>45.5</v>
      </c>
      <c r="H398" s="24" t="n">
        <v>46.75</v>
      </c>
      <c r="I398" s="24" t="n">
        <v>54.75</v>
      </c>
      <c r="J398" s="24" t="n">
        <v>86</v>
      </c>
      <c r="K398" s="24" t="n">
        <v>142.5</v>
      </c>
      <c r="L398" s="24" t="n">
        <v>47.5</v>
      </c>
      <c r="M398" s="24" t="n">
        <v>44.75</v>
      </c>
      <c r="N398" s="24" t="n">
        <v>67.1363636363636</v>
      </c>
      <c r="O398" s="24" t="n">
        <v>51.7712500890096</v>
      </c>
      <c r="P398" s="62" t="n">
        <v>45.3340982534947</v>
      </c>
    </row>
    <row r="399" customFormat="false" ht="12.75" hidden="false" customHeight="false" outlineLevel="0" collapsed="false">
      <c r="C399" s="13" t="n">
        <v>398</v>
      </c>
      <c r="D399" s="109" t="s">
        <v>23798</v>
      </c>
      <c r="E399" s="111"/>
      <c r="F399" s="24" t="n">
        <v>41.7499961853027</v>
      </c>
      <c r="G399" s="24" t="n">
        <v>45.9999961853027</v>
      </c>
      <c r="H399" s="24" t="n">
        <v>44.5</v>
      </c>
      <c r="I399" s="24" t="n">
        <v>52.5</v>
      </c>
      <c r="J399" s="24" t="n">
        <v>83.2499923706055</v>
      </c>
      <c r="K399" s="24" t="n">
        <v>137.5</v>
      </c>
      <c r="L399" s="24" t="n">
        <v>46.5000038146973</v>
      </c>
      <c r="M399" s="24" t="n">
        <v>43.75</v>
      </c>
      <c r="N399" s="24" t="n">
        <v>65.5227262323553</v>
      </c>
      <c r="O399" s="24" t="n">
        <v>52.2909466425578</v>
      </c>
      <c r="P399" s="62" t="n">
        <v>44.6495329294449</v>
      </c>
    </row>
    <row r="400" customFormat="false" ht="12.75" hidden="false" customHeight="false" outlineLevel="0" collapsed="false">
      <c r="C400" s="13" t="n">
        <v>399</v>
      </c>
      <c r="D400" s="109" t="s">
        <v>23799</v>
      </c>
      <c r="E400" s="111"/>
      <c r="F400" s="24" t="n">
        <v>46.9969139099121</v>
      </c>
      <c r="G400" s="24" t="n">
        <v>47.9969139099121</v>
      </c>
      <c r="H400" s="24" t="n">
        <v>39.9969177246094</v>
      </c>
      <c r="I400" s="24" t="n">
        <v>46.5</v>
      </c>
      <c r="J400" s="24" t="n">
        <v>76.4999923706055</v>
      </c>
      <c r="K400" s="24" t="n">
        <v>123.5</v>
      </c>
      <c r="L400" s="24" t="n">
        <v>38.9999961853027</v>
      </c>
      <c r="M400" s="24" t="n">
        <v>38.5230712890625</v>
      </c>
      <c r="N400" s="24" t="n">
        <v>59.9599952697754</v>
      </c>
      <c r="O400" s="24" t="n">
        <v>50.5497382481893</v>
      </c>
      <c r="P400" s="62" t="n">
        <v>47.3725747230725</v>
      </c>
    </row>
    <row r="401" customFormat="false" ht="12.75" hidden="false" customHeight="false" outlineLevel="0" collapsed="false">
      <c r="C401" s="13" t="n">
        <v>400</v>
      </c>
      <c r="D401" s="109" t="s">
        <v>23800</v>
      </c>
      <c r="E401" s="111"/>
      <c r="F401" s="24" t="n">
        <v>46.9969139099121</v>
      </c>
      <c r="G401" s="24" t="n">
        <v>47.9969139099121</v>
      </c>
      <c r="H401" s="24" t="n">
        <v>42.7469177246094</v>
      </c>
      <c r="I401" s="24" t="n">
        <v>56</v>
      </c>
      <c r="J401" s="24" t="n">
        <v>93</v>
      </c>
      <c r="K401" s="24" t="n">
        <v>140.5</v>
      </c>
      <c r="L401" s="24" t="n">
        <v>45.9999961853027</v>
      </c>
      <c r="M401" s="24" t="n">
        <v>41.3397394816081</v>
      </c>
      <c r="N401" s="24" t="n">
        <v>67.0690872885964</v>
      </c>
      <c r="O401" s="24" t="n">
        <v>54.6093209584554</v>
      </c>
      <c r="P401" s="62" t="n">
        <v>51.4321574333387</v>
      </c>
    </row>
    <row r="402" customFormat="false" ht="12.75" hidden="false" customHeight="false" outlineLevel="0" collapsed="false">
      <c r="C402" s="13" t="n">
        <v>401</v>
      </c>
      <c r="D402" s="112" t="s">
        <v>23801</v>
      </c>
      <c r="E402" s="111"/>
      <c r="F402" s="24" t="n">
        <v>42.35</v>
      </c>
      <c r="G402" s="24" t="n">
        <v>45.25</v>
      </c>
      <c r="H402" s="24" t="n">
        <v>44</v>
      </c>
      <c r="I402" s="24" t="n">
        <v>49.25</v>
      </c>
      <c r="J402" s="24" t="n">
        <v>78.4999923706055</v>
      </c>
      <c r="K402" s="24" t="n">
        <v>130.5</v>
      </c>
      <c r="L402" s="24" t="n">
        <v>44.2499961853027</v>
      </c>
      <c r="M402" s="24" t="n">
        <v>42.7733319600423</v>
      </c>
      <c r="N402" s="24" t="n">
        <v>62.9927258578214</v>
      </c>
      <c r="O402" s="24" t="n">
        <v>50.0141124725342</v>
      </c>
      <c r="P402" s="62" t="n">
        <v>42.8907121267074</v>
      </c>
    </row>
    <row r="403" customFormat="false" ht="12.75" hidden="false" customHeight="false" outlineLevel="0" collapsed="false">
      <c r="C403" s="13" t="n">
        <v>402</v>
      </c>
      <c r="D403" s="109" t="s">
        <v>23802</v>
      </c>
      <c r="E403" s="111"/>
      <c r="F403" s="24" t="n">
        <v>44.8100038146973</v>
      </c>
      <c r="G403" s="24" t="n">
        <v>48.5</v>
      </c>
      <c r="H403" s="24" t="n">
        <v>51.6499977111816</v>
      </c>
      <c r="I403" s="24" t="n">
        <v>59.75</v>
      </c>
      <c r="J403" s="24" t="n">
        <v>89.75</v>
      </c>
      <c r="K403" s="24" t="n">
        <v>144.5</v>
      </c>
      <c r="L403" s="24" t="n">
        <v>54.5</v>
      </c>
      <c r="M403" s="24" t="n">
        <v>48.5</v>
      </c>
      <c r="N403" s="24" t="n">
        <v>71.2236365023526</v>
      </c>
      <c r="O403" s="24" t="n">
        <v>55.7708333333333</v>
      </c>
      <c r="P403" s="62" t="n">
        <v>46.5349636420226</v>
      </c>
    </row>
    <row r="404" customFormat="false" ht="12.75" hidden="false" customHeight="false" outlineLevel="0" collapsed="false">
      <c r="C404" s="13" t="n">
        <v>403</v>
      </c>
      <c r="D404" s="104" t="s">
        <v>23803</v>
      </c>
      <c r="E404" s="113"/>
      <c r="F404" s="65" t="n">
        <v>45</v>
      </c>
      <c r="G404" s="65" t="n">
        <v>47</v>
      </c>
      <c r="H404" s="65" t="n">
        <v>50.4999885559082</v>
      </c>
      <c r="I404" s="65" t="n">
        <v>59</v>
      </c>
      <c r="J404" s="65" t="n">
        <v>65.25</v>
      </c>
      <c r="K404" s="65" t="n">
        <v>84.5</v>
      </c>
      <c r="L404" s="65" t="n">
        <v>57.2500038146973</v>
      </c>
      <c r="M404" s="65" t="n">
        <v>49.1833279927572</v>
      </c>
      <c r="N404" s="65" t="n">
        <v>58.2318160317161</v>
      </c>
      <c r="O404" s="65" t="n">
        <v>47.7741662724813</v>
      </c>
      <c r="P404" s="66" t="n">
        <v>49.3315380673531</v>
      </c>
    </row>
    <row r="405" customFormat="false" ht="12.75" hidden="false" customHeight="false" outlineLevel="0" collapsed="false">
      <c r="A405" s="13" t="n">
        <f aca="false">A392+1</f>
        <v>32</v>
      </c>
      <c r="B405" s="104" t="n">
        <v>36949</v>
      </c>
      <c r="C405" s="13" t="n">
        <v>404</v>
      </c>
      <c r="D405" s="109" t="s">
        <v>23791</v>
      </c>
      <c r="E405" s="110"/>
      <c r="F405" s="59" t="n">
        <v>53.55</v>
      </c>
      <c r="G405" s="59" t="n">
        <v>58.5</v>
      </c>
      <c r="H405" s="59" t="n">
        <v>52.25</v>
      </c>
      <c r="I405" s="59" t="n">
        <v>56.5</v>
      </c>
      <c r="J405" s="59" t="n">
        <v>77</v>
      </c>
      <c r="K405" s="59" t="n">
        <v>112</v>
      </c>
      <c r="L405" s="59" t="n">
        <v>54.25</v>
      </c>
      <c r="M405" s="59" t="n">
        <v>52.5</v>
      </c>
      <c r="N405" s="59" t="n">
        <v>66.6863636363636</v>
      </c>
      <c r="O405" s="59" t="n">
        <v>58.7708333333333</v>
      </c>
      <c r="P405" s="60" t="n">
        <v>52.1663461538462</v>
      </c>
    </row>
    <row r="406" customFormat="false" ht="12.75" hidden="false" customHeight="false" outlineLevel="0" collapsed="false">
      <c r="C406" s="13" t="n">
        <v>405</v>
      </c>
      <c r="D406" s="109" t="s">
        <v>23792</v>
      </c>
      <c r="E406" s="111"/>
      <c r="F406" s="24" t="n">
        <v>47.8799961853027</v>
      </c>
      <c r="G406" s="24" t="n">
        <v>46.5</v>
      </c>
      <c r="H406" s="24" t="n">
        <v>46.25</v>
      </c>
      <c r="I406" s="24" t="n">
        <v>51</v>
      </c>
      <c r="J406" s="24" t="n">
        <v>79</v>
      </c>
      <c r="K406" s="24" t="n">
        <v>122.5</v>
      </c>
      <c r="L406" s="24" t="n">
        <v>46</v>
      </c>
      <c r="M406" s="24" t="n">
        <v>43.1666666666667</v>
      </c>
      <c r="N406" s="24" t="n">
        <v>62.8299996532093</v>
      </c>
      <c r="O406" s="24" t="n">
        <v>51.25</v>
      </c>
      <c r="P406" s="62" t="n">
        <v>45.1744871794872</v>
      </c>
    </row>
    <row r="407" customFormat="false" ht="12.75" hidden="false" customHeight="false" outlineLevel="0" collapsed="false">
      <c r="C407" s="13" t="n">
        <v>406</v>
      </c>
      <c r="D407" s="109" t="s">
        <v>23793</v>
      </c>
      <c r="E407" s="111"/>
      <c r="F407" s="24" t="n">
        <v>49</v>
      </c>
      <c r="G407" s="24" t="n">
        <v>53</v>
      </c>
      <c r="H407" s="24" t="n">
        <v>52</v>
      </c>
      <c r="I407" s="24" t="n">
        <v>56</v>
      </c>
      <c r="J407" s="24" t="n">
        <v>76.75</v>
      </c>
      <c r="K407" s="24" t="n">
        <v>101.5</v>
      </c>
      <c r="L407" s="24" t="n">
        <v>54.5</v>
      </c>
      <c r="M407" s="24" t="n">
        <v>54</v>
      </c>
      <c r="N407" s="24" t="n">
        <v>64.2045454545455</v>
      </c>
      <c r="O407" s="24" t="n">
        <v>58.59375</v>
      </c>
      <c r="P407" s="62" t="n">
        <v>47.7463141025641</v>
      </c>
    </row>
    <row r="408" customFormat="false" ht="12.75" hidden="false" customHeight="false" outlineLevel="0" collapsed="false">
      <c r="C408" s="13" t="n">
        <v>407</v>
      </c>
      <c r="D408" s="109" t="s">
        <v>23794</v>
      </c>
      <c r="E408" s="111"/>
      <c r="F408" s="24" t="n">
        <v>42.75</v>
      </c>
      <c r="G408" s="24" t="n">
        <v>47</v>
      </c>
      <c r="H408" s="24" t="n">
        <v>41.875</v>
      </c>
      <c r="I408" s="24" t="n">
        <v>43.5</v>
      </c>
      <c r="J408" s="24" t="n">
        <v>56</v>
      </c>
      <c r="K408" s="24" t="n">
        <v>73.125</v>
      </c>
      <c r="L408" s="24" t="n">
        <v>42</v>
      </c>
      <c r="M408" s="24" t="n">
        <v>40.5</v>
      </c>
      <c r="N408" s="24" t="n">
        <v>49.1704545454546</v>
      </c>
      <c r="O408" s="24" t="n">
        <v>45.0416666666667</v>
      </c>
      <c r="P408" s="62" t="n">
        <v>41.574358974359</v>
      </c>
    </row>
    <row r="409" customFormat="false" ht="12.75" hidden="false" customHeight="false" outlineLevel="0" collapsed="false">
      <c r="C409" s="13" t="n">
        <v>408</v>
      </c>
      <c r="D409" s="109" t="s">
        <v>23795</v>
      </c>
      <c r="E409" s="111"/>
      <c r="F409" s="24" t="n">
        <v>47.8799961853027</v>
      </c>
      <c r="G409" s="24" t="n">
        <v>46.5</v>
      </c>
      <c r="H409" s="24" t="n">
        <v>46.25</v>
      </c>
      <c r="I409" s="24" t="n">
        <v>51</v>
      </c>
      <c r="J409" s="24" t="n">
        <v>79.5</v>
      </c>
      <c r="K409" s="24" t="n">
        <v>124.5</v>
      </c>
      <c r="L409" s="24" t="n">
        <v>47</v>
      </c>
      <c r="M409" s="24" t="n">
        <v>43.25</v>
      </c>
      <c r="N409" s="24" t="n">
        <v>63.3527269259366</v>
      </c>
      <c r="O409" s="24" t="n">
        <v>51.7291666666667</v>
      </c>
      <c r="P409" s="62" t="n">
        <v>42.8589743589744</v>
      </c>
    </row>
    <row r="410" customFormat="false" ht="12.75" hidden="false" customHeight="false" outlineLevel="0" collapsed="false">
      <c r="C410" s="13" t="n">
        <v>409</v>
      </c>
      <c r="D410" s="109" t="s">
        <v>23796</v>
      </c>
      <c r="E410" s="111"/>
      <c r="F410" s="24" t="n">
        <v>63.68</v>
      </c>
      <c r="G410" s="24" t="n">
        <v>61</v>
      </c>
      <c r="H410" s="24" t="n">
        <v>55.5</v>
      </c>
      <c r="I410" s="24" t="n">
        <v>63.75</v>
      </c>
      <c r="J410" s="24" t="n">
        <v>87.125</v>
      </c>
      <c r="K410" s="24" t="n">
        <v>132.5</v>
      </c>
      <c r="L410" s="24" t="n">
        <v>59</v>
      </c>
      <c r="M410" s="24" t="n">
        <v>57.625</v>
      </c>
      <c r="N410" s="24" t="n">
        <v>75.2663636363636</v>
      </c>
      <c r="O410" s="24" t="n">
        <v>68.375</v>
      </c>
      <c r="P410" s="62" t="n">
        <v>61.9732692307692</v>
      </c>
    </row>
    <row r="411" customFormat="false" ht="12.75" hidden="false" customHeight="false" outlineLevel="0" collapsed="false">
      <c r="C411" s="13" t="n">
        <v>410</v>
      </c>
      <c r="D411" s="109" t="s">
        <v>23797</v>
      </c>
      <c r="E411" s="111"/>
      <c r="F411" s="24" t="n">
        <v>44.5</v>
      </c>
      <c r="G411" s="24" t="n">
        <v>43.5</v>
      </c>
      <c r="H411" s="24" t="n">
        <v>47</v>
      </c>
      <c r="I411" s="24" t="n">
        <v>55.25</v>
      </c>
      <c r="J411" s="24" t="n">
        <v>86.5</v>
      </c>
      <c r="K411" s="24" t="n">
        <v>142.75</v>
      </c>
      <c r="L411" s="24" t="n">
        <v>47.5</v>
      </c>
      <c r="M411" s="24" t="n">
        <v>45</v>
      </c>
      <c r="N411" s="24" t="n">
        <v>67.7045454545455</v>
      </c>
      <c r="O411" s="24" t="n">
        <v>52.6045834223429</v>
      </c>
      <c r="P411" s="62" t="n">
        <v>45.8837777406742</v>
      </c>
    </row>
    <row r="412" customFormat="false" ht="12.75" hidden="false" customHeight="false" outlineLevel="0" collapsed="false">
      <c r="C412" s="13" t="n">
        <v>411</v>
      </c>
      <c r="D412" s="109" t="s">
        <v>23798</v>
      </c>
      <c r="E412" s="111"/>
      <c r="F412" s="24" t="n">
        <v>46.25</v>
      </c>
      <c r="G412" s="24" t="n">
        <v>43.4999961853027</v>
      </c>
      <c r="H412" s="24" t="n">
        <v>45.5</v>
      </c>
      <c r="I412" s="24" t="n">
        <v>53.5</v>
      </c>
      <c r="J412" s="24" t="n">
        <v>83.9999923706055</v>
      </c>
      <c r="K412" s="24" t="n">
        <v>139</v>
      </c>
      <c r="L412" s="24" t="n">
        <v>47.2500038146973</v>
      </c>
      <c r="M412" s="24" t="n">
        <v>44.5</v>
      </c>
      <c r="N412" s="24" t="n">
        <v>66.4999993064187</v>
      </c>
      <c r="O412" s="24" t="n">
        <v>53.2701133092245</v>
      </c>
      <c r="P412" s="62" t="n">
        <v>45.1687636986757</v>
      </c>
    </row>
    <row r="413" customFormat="false" ht="12.75" hidden="false" customHeight="false" outlineLevel="0" collapsed="false">
      <c r="C413" s="13" t="n">
        <v>412</v>
      </c>
      <c r="D413" s="109" t="s">
        <v>23799</v>
      </c>
      <c r="E413" s="111"/>
      <c r="F413" s="24" t="n">
        <v>48.0038452148438</v>
      </c>
      <c r="G413" s="24" t="n">
        <v>46.9969139099121</v>
      </c>
      <c r="H413" s="24" t="n">
        <v>40.9969177246094</v>
      </c>
      <c r="I413" s="24" t="n">
        <v>47.5</v>
      </c>
      <c r="J413" s="24" t="n">
        <v>77.2499923706055</v>
      </c>
      <c r="K413" s="24" t="n">
        <v>125</v>
      </c>
      <c r="L413" s="24" t="n">
        <v>39.7499961853027</v>
      </c>
      <c r="M413" s="24" t="n">
        <v>39.2730712890625</v>
      </c>
      <c r="N413" s="24" t="n">
        <v>60.7560799338601</v>
      </c>
      <c r="O413" s="24" t="n">
        <v>51.528904914856</v>
      </c>
      <c r="P413" s="62" t="n">
        <v>48.0514208769187</v>
      </c>
    </row>
    <row r="414" customFormat="false" ht="12.75" hidden="false" customHeight="false" outlineLevel="0" collapsed="false">
      <c r="C414" s="13" t="n">
        <v>413</v>
      </c>
      <c r="D414" s="109" t="s">
        <v>23800</v>
      </c>
      <c r="E414" s="111"/>
      <c r="F414" s="24" t="n">
        <v>45.0038375854492</v>
      </c>
      <c r="G414" s="24" t="n">
        <v>46.9969139099121</v>
      </c>
      <c r="H414" s="24" t="n">
        <v>42.8969177246094</v>
      </c>
      <c r="I414" s="24" t="n">
        <v>56.75</v>
      </c>
      <c r="J414" s="24" t="n">
        <v>93.75</v>
      </c>
      <c r="K414" s="24" t="n">
        <v>141.25</v>
      </c>
      <c r="L414" s="24" t="n">
        <v>45.7499961853027</v>
      </c>
      <c r="M414" s="24" t="n">
        <v>41.5897394816081</v>
      </c>
      <c r="N414" s="24" t="n">
        <v>67.1288076227362</v>
      </c>
      <c r="O414" s="24" t="n">
        <v>55.2134879430135</v>
      </c>
      <c r="P414" s="62" t="n">
        <v>52.003631792313</v>
      </c>
    </row>
    <row r="415" customFormat="false" ht="12.75" hidden="false" customHeight="false" outlineLevel="0" collapsed="false">
      <c r="C415" s="13" t="n">
        <v>414</v>
      </c>
      <c r="D415" s="112" t="s">
        <v>23801</v>
      </c>
      <c r="E415" s="111"/>
      <c r="F415" s="24" t="n">
        <v>45.75</v>
      </c>
      <c r="G415" s="24" t="n">
        <v>42.5</v>
      </c>
      <c r="H415" s="24" t="n">
        <v>45</v>
      </c>
      <c r="I415" s="24" t="n">
        <v>50.25</v>
      </c>
      <c r="J415" s="24" t="n">
        <v>79.2499923706055</v>
      </c>
      <c r="K415" s="24" t="n">
        <v>132</v>
      </c>
      <c r="L415" s="24" t="n">
        <v>44.9999961853027</v>
      </c>
      <c r="M415" s="24" t="n">
        <v>43.5233319600423</v>
      </c>
      <c r="N415" s="24" t="n">
        <v>63.8472713123668</v>
      </c>
      <c r="O415" s="24" t="n">
        <v>50.9932791392008</v>
      </c>
      <c r="P415" s="62" t="n">
        <v>43.5637890497844</v>
      </c>
    </row>
    <row r="416" customFormat="false" ht="12.75" hidden="false" customHeight="false" outlineLevel="0" collapsed="false">
      <c r="C416" s="13" t="n">
        <v>415</v>
      </c>
      <c r="D416" s="109" t="s">
        <v>23802</v>
      </c>
      <c r="E416" s="111"/>
      <c r="F416" s="24" t="n">
        <v>47.5000038146973</v>
      </c>
      <c r="G416" s="24" t="n">
        <v>47</v>
      </c>
      <c r="H416" s="24" t="n">
        <v>51.7999977111816</v>
      </c>
      <c r="I416" s="24" t="n">
        <v>60.5</v>
      </c>
      <c r="J416" s="24" t="n">
        <v>90.5</v>
      </c>
      <c r="K416" s="24" t="n">
        <v>145.25</v>
      </c>
      <c r="L416" s="24" t="n">
        <v>54.25</v>
      </c>
      <c r="M416" s="24" t="n">
        <v>48.75</v>
      </c>
      <c r="N416" s="24" t="n">
        <v>71.6636365023526</v>
      </c>
      <c r="O416" s="24" t="n">
        <v>56.375</v>
      </c>
      <c r="P416" s="62" t="n">
        <v>47.0509892830482</v>
      </c>
    </row>
    <row r="417" customFormat="false" ht="12.75" hidden="false" customHeight="false" outlineLevel="0" collapsed="false">
      <c r="C417" s="13" t="n">
        <v>416</v>
      </c>
      <c r="D417" s="104" t="s">
        <v>23803</v>
      </c>
      <c r="E417" s="113"/>
      <c r="F417" s="65" t="n">
        <v>44.9999923706055</v>
      </c>
      <c r="G417" s="65" t="n">
        <v>49</v>
      </c>
      <c r="H417" s="65" t="n">
        <v>51.9999885559082</v>
      </c>
      <c r="I417" s="65" t="n">
        <v>59.75</v>
      </c>
      <c r="J417" s="65" t="n">
        <v>66</v>
      </c>
      <c r="K417" s="65" t="n">
        <v>84.75</v>
      </c>
      <c r="L417" s="65" t="n">
        <v>57.0000038146973</v>
      </c>
      <c r="M417" s="65" t="n">
        <v>49.4333279927572</v>
      </c>
      <c r="N417" s="65" t="n">
        <v>58.7772698835893</v>
      </c>
      <c r="O417" s="65" t="n">
        <v>48.2783340454102</v>
      </c>
      <c r="P417" s="66" t="n">
        <v>49.7026930197691</v>
      </c>
    </row>
    <row r="418" customFormat="false" ht="12.75" hidden="false" customHeight="false" outlineLevel="0" collapsed="false">
      <c r="A418" s="13" t="n">
        <f aca="false">A405+1</f>
        <v>33</v>
      </c>
      <c r="B418" s="104" t="n">
        <v>36950</v>
      </c>
      <c r="C418" s="13" t="n">
        <v>417</v>
      </c>
      <c r="D418" s="109" t="s">
        <v>23791</v>
      </c>
      <c r="E418" s="110"/>
      <c r="F418" s="59" t="n">
        <v>53.21</v>
      </c>
      <c r="G418" s="59" t="n">
        <v>53.21</v>
      </c>
      <c r="H418" s="59" t="n">
        <v>51.75</v>
      </c>
      <c r="I418" s="59" t="n">
        <v>56.25</v>
      </c>
      <c r="J418" s="59" t="n">
        <v>76.5</v>
      </c>
      <c r="K418" s="59" t="n">
        <v>111.25</v>
      </c>
      <c r="L418" s="59" t="n">
        <v>54.75</v>
      </c>
      <c r="M418" s="59" t="n">
        <v>52.5</v>
      </c>
      <c r="N418" s="59" t="n">
        <v>65.97</v>
      </c>
      <c r="O418" s="59" t="n">
        <v>58.7708333333333</v>
      </c>
      <c r="P418" s="60" t="n">
        <v>52.4705128205128</v>
      </c>
    </row>
    <row r="419" customFormat="false" ht="12.75" hidden="false" customHeight="false" outlineLevel="0" collapsed="false">
      <c r="C419" s="13" t="n">
        <v>418</v>
      </c>
      <c r="D419" s="109" t="s">
        <v>23792</v>
      </c>
      <c r="E419" s="111"/>
      <c r="F419" s="24" t="n">
        <v>46.05</v>
      </c>
      <c r="G419" s="24" t="n">
        <v>46.05</v>
      </c>
      <c r="H419" s="24" t="n">
        <v>45.5</v>
      </c>
      <c r="I419" s="24" t="n">
        <v>50.75</v>
      </c>
      <c r="J419" s="24" t="n">
        <v>78.75</v>
      </c>
      <c r="K419" s="24" t="n">
        <v>123.25</v>
      </c>
      <c r="L419" s="24" t="n">
        <v>45</v>
      </c>
      <c r="M419" s="24" t="n">
        <v>42.5833333333333</v>
      </c>
      <c r="N419" s="24" t="n">
        <v>62.3954545454546</v>
      </c>
      <c r="O419" s="24" t="n">
        <v>50.9791666666667</v>
      </c>
      <c r="P419" s="62" t="n">
        <v>44.9869871794872</v>
      </c>
    </row>
    <row r="420" customFormat="false" ht="12.75" hidden="false" customHeight="false" outlineLevel="0" collapsed="false">
      <c r="C420" s="13" t="n">
        <v>419</v>
      </c>
      <c r="D420" s="109" t="s">
        <v>23793</v>
      </c>
      <c r="E420" s="111"/>
      <c r="F420" s="24" t="n">
        <v>53</v>
      </c>
      <c r="G420" s="24" t="n">
        <v>53</v>
      </c>
      <c r="H420" s="24" t="n">
        <v>52.5</v>
      </c>
      <c r="I420" s="24" t="n">
        <v>56.75</v>
      </c>
      <c r="J420" s="24" t="n">
        <v>77</v>
      </c>
      <c r="K420" s="24" t="n">
        <v>102</v>
      </c>
      <c r="L420" s="24" t="n">
        <v>55.25</v>
      </c>
      <c r="M420" s="24" t="n">
        <v>54.25</v>
      </c>
      <c r="N420" s="24" t="n">
        <v>64.9318181818182</v>
      </c>
      <c r="O420" s="24" t="n">
        <v>58.7916666666667</v>
      </c>
      <c r="P420" s="62" t="n">
        <v>47.9025641025641</v>
      </c>
    </row>
    <row r="421" customFormat="false" ht="12.75" hidden="false" customHeight="false" outlineLevel="0" collapsed="false">
      <c r="C421" s="13" t="n">
        <v>420</v>
      </c>
      <c r="D421" s="109" t="s">
        <v>23794</v>
      </c>
      <c r="E421" s="111"/>
      <c r="F421" s="24" t="n">
        <v>46.33</v>
      </c>
      <c r="G421" s="24" t="n">
        <v>46.33</v>
      </c>
      <c r="H421" s="24" t="n">
        <v>42.25</v>
      </c>
      <c r="I421" s="24" t="n">
        <v>42.875</v>
      </c>
      <c r="J421" s="24" t="n">
        <v>55.5</v>
      </c>
      <c r="K421" s="24" t="n">
        <v>72.25</v>
      </c>
      <c r="L421" s="24" t="n">
        <v>41.25</v>
      </c>
      <c r="M421" s="24" t="n">
        <v>41</v>
      </c>
      <c r="N421" s="24" t="n">
        <v>49.2759090909091</v>
      </c>
      <c r="O421" s="24" t="n">
        <v>45.0416666666667</v>
      </c>
      <c r="P421" s="62" t="n">
        <v>41.574358974359</v>
      </c>
    </row>
    <row r="422" customFormat="false" ht="12.75" hidden="false" customHeight="false" outlineLevel="0" collapsed="false">
      <c r="C422" s="13" t="n">
        <v>421</v>
      </c>
      <c r="D422" s="109" t="s">
        <v>23795</v>
      </c>
      <c r="E422" s="111"/>
      <c r="F422" s="24" t="n">
        <v>46.05</v>
      </c>
      <c r="G422" s="24" t="n">
        <v>46.05</v>
      </c>
      <c r="H422" s="24" t="n">
        <v>45.5</v>
      </c>
      <c r="I422" s="24" t="n">
        <v>50.75</v>
      </c>
      <c r="J422" s="24" t="n">
        <v>78.75</v>
      </c>
      <c r="K422" s="24" t="n">
        <v>124.5</v>
      </c>
      <c r="L422" s="24" t="n">
        <v>47</v>
      </c>
      <c r="M422" s="24" t="n">
        <v>43</v>
      </c>
      <c r="N422" s="24" t="n">
        <v>62.9181818181818</v>
      </c>
      <c r="O422" s="24" t="n">
        <v>51.4583333333333</v>
      </c>
      <c r="P422" s="62" t="n">
        <v>42.713141025641</v>
      </c>
    </row>
    <row r="423" customFormat="false" ht="12.75" hidden="false" customHeight="false" outlineLevel="0" collapsed="false">
      <c r="C423" s="13" t="n">
        <v>422</v>
      </c>
      <c r="D423" s="109" t="s">
        <v>23796</v>
      </c>
      <c r="E423" s="111"/>
      <c r="F423" s="24" t="n">
        <v>54.8</v>
      </c>
      <c r="G423" s="24" t="n">
        <v>54.8</v>
      </c>
      <c r="H423" s="24" t="n">
        <v>53.75</v>
      </c>
      <c r="I423" s="24" t="n">
        <v>63</v>
      </c>
      <c r="J423" s="24" t="n">
        <v>86.875</v>
      </c>
      <c r="K423" s="24" t="n">
        <v>131.5</v>
      </c>
      <c r="L423" s="24" t="n">
        <v>60.375</v>
      </c>
      <c r="M423" s="24" t="n">
        <v>57.625</v>
      </c>
      <c r="N423" s="24" t="n">
        <v>73.5886363636364</v>
      </c>
      <c r="O423" s="24" t="n">
        <v>68.375</v>
      </c>
      <c r="P423" s="62" t="n">
        <v>62.2774358974359</v>
      </c>
    </row>
    <row r="424" customFormat="false" ht="12.75" hidden="false" customHeight="false" outlineLevel="0" collapsed="false">
      <c r="C424" s="13" t="n">
        <v>423</v>
      </c>
      <c r="D424" s="109" t="s">
        <v>23797</v>
      </c>
      <c r="E424" s="111"/>
      <c r="F424" s="24" t="n">
        <v>41</v>
      </c>
      <c r="G424" s="24" t="n">
        <v>41</v>
      </c>
      <c r="H424" s="24" t="n">
        <v>46.5</v>
      </c>
      <c r="I424" s="24" t="n">
        <v>55</v>
      </c>
      <c r="J424" s="24" t="n">
        <v>86</v>
      </c>
      <c r="K424" s="24" t="n">
        <v>141.5</v>
      </c>
      <c r="L424" s="24" t="n">
        <v>47.5</v>
      </c>
      <c r="M424" s="24" t="n">
        <v>45</v>
      </c>
      <c r="N424" s="24" t="n">
        <v>66.8181818181818</v>
      </c>
      <c r="O424" s="24" t="n">
        <v>52.4379167556763</v>
      </c>
      <c r="P424" s="62" t="n">
        <v>45.8757649201613</v>
      </c>
    </row>
    <row r="425" customFormat="false" ht="12.75" hidden="false" customHeight="false" outlineLevel="0" collapsed="false">
      <c r="C425" s="13" t="n">
        <v>424</v>
      </c>
      <c r="D425" s="109" t="s">
        <v>23798</v>
      </c>
      <c r="E425" s="111"/>
      <c r="F425" s="24" t="n">
        <v>42.7499961853027</v>
      </c>
      <c r="G425" s="24" t="n">
        <v>42.7499961853027</v>
      </c>
      <c r="H425" s="24" t="n">
        <v>44.5</v>
      </c>
      <c r="I425" s="24" t="n">
        <v>52.75</v>
      </c>
      <c r="J425" s="24" t="n">
        <v>83.4999923706055</v>
      </c>
      <c r="K425" s="24" t="n">
        <v>137.5</v>
      </c>
      <c r="L425" s="24" t="n">
        <v>47.2500038146973</v>
      </c>
      <c r="M425" s="24" t="n">
        <v>44.5</v>
      </c>
      <c r="N425" s="24" t="n">
        <v>65.6363625959917</v>
      </c>
      <c r="O425" s="24" t="n">
        <v>52.7701133092245</v>
      </c>
      <c r="P425" s="62" t="n">
        <v>45.2072252371372</v>
      </c>
    </row>
    <row r="426" customFormat="false" ht="12.75" hidden="false" customHeight="false" outlineLevel="0" collapsed="false">
      <c r="C426" s="13" t="n">
        <v>425</v>
      </c>
      <c r="D426" s="109" t="s">
        <v>23799</v>
      </c>
      <c r="E426" s="111"/>
      <c r="F426" s="24" t="n">
        <v>46.9969139099121</v>
      </c>
      <c r="G426" s="24" t="n">
        <v>46.9969139099121</v>
      </c>
      <c r="H426" s="24" t="n">
        <v>39.9969177246094</v>
      </c>
      <c r="I426" s="24" t="n">
        <v>46.75</v>
      </c>
      <c r="J426" s="24" t="n">
        <v>76.7499923706055</v>
      </c>
      <c r="K426" s="24" t="n">
        <v>123.5</v>
      </c>
      <c r="L426" s="24" t="n">
        <v>39.7499961853027</v>
      </c>
      <c r="M426" s="24" t="n">
        <v>39.2730712890625</v>
      </c>
      <c r="N426" s="24" t="n">
        <v>60.1872679970481</v>
      </c>
      <c r="O426" s="24" t="n">
        <v>51.528904914856</v>
      </c>
      <c r="P426" s="62" t="n">
        <v>48.0817093384572</v>
      </c>
    </row>
    <row r="427" customFormat="false" ht="12.75" hidden="false" customHeight="false" outlineLevel="0" collapsed="false">
      <c r="C427" s="13" t="n">
        <v>426</v>
      </c>
      <c r="D427" s="109" t="s">
        <v>23800</v>
      </c>
      <c r="E427" s="111"/>
      <c r="F427" s="24" t="n">
        <v>46.9969139099121</v>
      </c>
      <c r="G427" s="24" t="n">
        <v>46.9969139099121</v>
      </c>
      <c r="H427" s="24" t="n">
        <v>47</v>
      </c>
      <c r="I427" s="24" t="n">
        <v>55.25</v>
      </c>
      <c r="J427" s="24" t="n">
        <v>85.9999923706055</v>
      </c>
      <c r="K427" s="24" t="n">
        <v>140</v>
      </c>
      <c r="L427" s="24" t="n">
        <v>49.7500038146973</v>
      </c>
      <c r="M427" s="24" t="n">
        <v>47</v>
      </c>
      <c r="N427" s="24" t="n">
        <v>68.4539840004661</v>
      </c>
      <c r="O427" s="24" t="n">
        <v>55.2701133092245</v>
      </c>
      <c r="P427" s="62" t="n">
        <v>48.2782989550859</v>
      </c>
    </row>
    <row r="428" customFormat="false" ht="12.75" hidden="false" customHeight="false" outlineLevel="0" collapsed="false">
      <c r="C428" s="13" t="n">
        <v>427</v>
      </c>
      <c r="D428" s="112" t="s">
        <v>23801</v>
      </c>
      <c r="E428" s="111"/>
      <c r="F428" s="24" t="n">
        <v>41.5</v>
      </c>
      <c r="G428" s="24" t="n">
        <v>41.5</v>
      </c>
      <c r="H428" s="24" t="n">
        <v>44</v>
      </c>
      <c r="I428" s="24" t="n">
        <v>49</v>
      </c>
      <c r="J428" s="24" t="n">
        <v>78.7499923706055</v>
      </c>
      <c r="K428" s="24" t="n">
        <v>130.5</v>
      </c>
      <c r="L428" s="24" t="n">
        <v>44.9999961853027</v>
      </c>
      <c r="M428" s="24" t="n">
        <v>43.5233319600423</v>
      </c>
      <c r="N428" s="24" t="n">
        <v>62.8472713123668</v>
      </c>
      <c r="O428" s="24" t="n">
        <v>50.4932791392008</v>
      </c>
      <c r="P428" s="62" t="n">
        <v>43.6599428959382</v>
      </c>
    </row>
    <row r="429" customFormat="false" ht="12.75" hidden="false" customHeight="false" outlineLevel="0" collapsed="false">
      <c r="C429" s="13" t="n">
        <v>428</v>
      </c>
      <c r="D429" s="109" t="s">
        <v>23802</v>
      </c>
      <c r="E429" s="111"/>
      <c r="F429" s="24" t="n">
        <v>44.98</v>
      </c>
      <c r="G429" s="24" t="n">
        <v>44.98</v>
      </c>
      <c r="H429" s="24" t="n">
        <v>50.4999992370606</v>
      </c>
      <c r="I429" s="24" t="n">
        <v>60.25</v>
      </c>
      <c r="J429" s="24" t="n">
        <v>90</v>
      </c>
      <c r="K429" s="24" t="n">
        <v>143.5</v>
      </c>
      <c r="L429" s="24" t="n">
        <v>54</v>
      </c>
      <c r="M429" s="24" t="n">
        <v>48.75</v>
      </c>
      <c r="N429" s="24" t="n">
        <v>70.7236362942782</v>
      </c>
      <c r="O429" s="24" t="n">
        <v>56.2291666666667</v>
      </c>
      <c r="P429" s="62" t="n">
        <v>47.0846431292021</v>
      </c>
    </row>
    <row r="430" customFormat="false" ht="12.75" hidden="false" customHeight="false" outlineLevel="0" collapsed="false">
      <c r="C430" s="13" t="n">
        <v>429</v>
      </c>
      <c r="D430" s="104" t="s">
        <v>23803</v>
      </c>
      <c r="E430" s="113"/>
      <c r="F430" s="65" t="n">
        <v>51</v>
      </c>
      <c r="G430" s="65" t="n">
        <v>51</v>
      </c>
      <c r="H430" s="65" t="n">
        <v>52.9999885559082</v>
      </c>
      <c r="I430" s="65" t="n">
        <v>60.5</v>
      </c>
      <c r="J430" s="65" t="n">
        <v>66</v>
      </c>
      <c r="K430" s="65" t="n">
        <v>84.75</v>
      </c>
      <c r="L430" s="65" t="n">
        <v>56.7500038146973</v>
      </c>
      <c r="M430" s="65" t="n">
        <v>49.6833279927572</v>
      </c>
      <c r="N430" s="65" t="n">
        <v>59.7090887589888</v>
      </c>
      <c r="O430" s="65" t="n">
        <v>48.6950003306071</v>
      </c>
      <c r="P430" s="66" t="n">
        <v>50.1193593049661</v>
      </c>
    </row>
    <row r="431" customFormat="false" ht="12.75" hidden="false" customHeight="false" outlineLevel="0" collapsed="false">
      <c r="A431" s="13" t="n">
        <f aca="false">A418+1</f>
        <v>34</v>
      </c>
      <c r="B431" s="104" t="n">
        <v>36951</v>
      </c>
      <c r="C431" s="13" t="n">
        <v>430</v>
      </c>
      <c r="D431" s="109" t="s">
        <v>23791</v>
      </c>
      <c r="E431" s="110"/>
      <c r="F431" s="59"/>
      <c r="G431" s="59" t="n">
        <v>50.47</v>
      </c>
      <c r="H431" s="59" t="n">
        <v>44</v>
      </c>
      <c r="I431" s="59" t="n">
        <v>56.5</v>
      </c>
      <c r="J431" s="59" t="n">
        <v>76</v>
      </c>
      <c r="K431" s="59" t="n">
        <v>109</v>
      </c>
      <c r="L431" s="59" t="n">
        <v>53</v>
      </c>
      <c r="M431" s="59" t="n">
        <v>52</v>
      </c>
      <c r="N431" s="59" t="n">
        <v>65.397</v>
      </c>
      <c r="O431" s="59" t="n">
        <v>58.7708333333333</v>
      </c>
      <c r="P431" s="60" t="n">
        <v>52.4705128205128</v>
      </c>
    </row>
    <row r="432" customFormat="false" ht="12.75" hidden="false" customHeight="false" outlineLevel="0" collapsed="false">
      <c r="C432" s="13" t="n">
        <v>431</v>
      </c>
      <c r="D432" s="109" t="s">
        <v>23792</v>
      </c>
      <c r="E432" s="111"/>
      <c r="F432" s="24"/>
      <c r="G432" s="24" t="n">
        <v>37.4999989318848</v>
      </c>
      <c r="H432" s="24" t="n">
        <v>31.5</v>
      </c>
      <c r="I432" s="24" t="n">
        <v>50</v>
      </c>
      <c r="J432" s="24" t="n">
        <v>77.25</v>
      </c>
      <c r="K432" s="24" t="n">
        <v>120</v>
      </c>
      <c r="L432" s="24" t="n">
        <v>44.75</v>
      </c>
      <c r="M432" s="24" t="n">
        <v>42.3333333333333</v>
      </c>
      <c r="N432" s="24" t="n">
        <v>60.7999998931885</v>
      </c>
      <c r="O432" s="24" t="n">
        <v>50.6458333333333</v>
      </c>
      <c r="P432" s="62" t="n">
        <v>44.8443588110117</v>
      </c>
    </row>
    <row r="433" customFormat="false" ht="12.75" hidden="false" customHeight="false" outlineLevel="0" collapsed="false">
      <c r="C433" s="13" t="n">
        <v>432</v>
      </c>
      <c r="D433" s="109" t="s">
        <v>23793</v>
      </c>
      <c r="E433" s="111"/>
      <c r="F433" s="24"/>
      <c r="G433" s="24" t="n">
        <v>51.25</v>
      </c>
      <c r="H433" s="24" t="n">
        <v>50.5</v>
      </c>
      <c r="I433" s="24" t="n">
        <v>55.25</v>
      </c>
      <c r="J433" s="24" t="n">
        <v>75.25</v>
      </c>
      <c r="K433" s="24" t="n">
        <v>99</v>
      </c>
      <c r="L433" s="24" t="n">
        <v>54</v>
      </c>
      <c r="M433" s="24" t="n">
        <v>53.25</v>
      </c>
      <c r="N433" s="24" t="n">
        <v>64.4</v>
      </c>
      <c r="O433" s="24" t="n">
        <v>58.4583333333333</v>
      </c>
      <c r="P433" s="62" t="n">
        <v>47.9025641025641</v>
      </c>
    </row>
    <row r="434" customFormat="false" ht="12.75" hidden="false" customHeight="false" outlineLevel="0" collapsed="false">
      <c r="C434" s="13" t="n">
        <v>433</v>
      </c>
      <c r="D434" s="109" t="s">
        <v>23794</v>
      </c>
      <c r="E434" s="111"/>
      <c r="F434" s="24"/>
      <c r="G434" s="24" t="n">
        <v>42.03</v>
      </c>
      <c r="H434" s="24" t="n">
        <v>33</v>
      </c>
      <c r="I434" s="24" t="n">
        <v>42.75</v>
      </c>
      <c r="J434" s="24" t="n">
        <v>54</v>
      </c>
      <c r="K434" s="24" t="n">
        <v>70.5</v>
      </c>
      <c r="L434" s="24" t="n">
        <v>40</v>
      </c>
      <c r="M434" s="24" t="n">
        <v>40.25</v>
      </c>
      <c r="N434" s="24" t="n">
        <v>47.353</v>
      </c>
      <c r="O434" s="24" t="n">
        <v>45.0416666666667</v>
      </c>
      <c r="P434" s="62" t="n">
        <v>41.574358974359</v>
      </c>
    </row>
    <row r="435" customFormat="false" ht="12.75" hidden="false" customHeight="false" outlineLevel="0" collapsed="false">
      <c r="C435" s="13" t="n">
        <v>434</v>
      </c>
      <c r="D435" s="109" t="s">
        <v>23795</v>
      </c>
      <c r="E435" s="111"/>
      <c r="F435" s="24"/>
      <c r="G435" s="24" t="n">
        <v>37.4999989318848</v>
      </c>
      <c r="H435" s="24" t="n">
        <v>31.5</v>
      </c>
      <c r="I435" s="24" t="n">
        <v>50</v>
      </c>
      <c r="J435" s="24" t="n">
        <v>77.25</v>
      </c>
      <c r="K435" s="24" t="n">
        <v>121.25</v>
      </c>
      <c r="L435" s="24" t="n">
        <v>46.75</v>
      </c>
      <c r="M435" s="24" t="n">
        <v>42.75</v>
      </c>
      <c r="N435" s="24" t="n">
        <v>61.3749998931885</v>
      </c>
      <c r="O435" s="24" t="n">
        <v>51.125</v>
      </c>
      <c r="P435" s="62" t="n">
        <v>42.5705128205128</v>
      </c>
    </row>
    <row r="436" customFormat="false" ht="12.75" hidden="false" customHeight="false" outlineLevel="0" collapsed="false">
      <c r="C436" s="13" t="n">
        <v>435</v>
      </c>
      <c r="D436" s="109" t="s">
        <v>23796</v>
      </c>
      <c r="E436" s="111"/>
      <c r="F436" s="24"/>
      <c r="G436" s="24" t="n">
        <v>54.8</v>
      </c>
      <c r="H436" s="24" t="n">
        <v>47</v>
      </c>
      <c r="I436" s="24" t="n">
        <v>62.25</v>
      </c>
      <c r="J436" s="24" t="n">
        <v>86</v>
      </c>
      <c r="K436" s="24" t="n">
        <v>128.875</v>
      </c>
      <c r="L436" s="24" t="n">
        <v>58.5</v>
      </c>
      <c r="M436" s="24" t="n">
        <v>55.25</v>
      </c>
      <c r="N436" s="24" t="n">
        <v>73.205</v>
      </c>
      <c r="O436" s="24" t="n">
        <v>68.375</v>
      </c>
      <c r="P436" s="62" t="n">
        <v>62.2616025641026</v>
      </c>
    </row>
    <row r="437" customFormat="false" ht="12.75" hidden="false" customHeight="false" outlineLevel="0" collapsed="false">
      <c r="C437" s="13" t="n">
        <v>436</v>
      </c>
      <c r="D437" s="109" t="s">
        <v>23797</v>
      </c>
      <c r="E437" s="111"/>
      <c r="F437" s="24"/>
      <c r="G437" s="24" t="n">
        <v>35.5</v>
      </c>
      <c r="H437" s="24" t="n">
        <v>20</v>
      </c>
      <c r="I437" s="24" t="n">
        <v>54.5</v>
      </c>
      <c r="J437" s="24" t="n">
        <v>84.75</v>
      </c>
      <c r="K437" s="24" t="n">
        <v>139.5</v>
      </c>
      <c r="L437" s="24" t="n">
        <v>47.25</v>
      </c>
      <c r="M437" s="24" t="n">
        <v>44.75</v>
      </c>
      <c r="N437" s="24" t="n">
        <v>65.525</v>
      </c>
      <c r="O437" s="24" t="n">
        <v>52.1879167556763</v>
      </c>
      <c r="P437" s="62" t="n">
        <v>45.8373033816998</v>
      </c>
    </row>
    <row r="438" customFormat="false" ht="12.75" hidden="false" customHeight="false" outlineLevel="0" collapsed="false">
      <c r="C438" s="13" t="n">
        <v>437</v>
      </c>
      <c r="D438" s="109" t="s">
        <v>23798</v>
      </c>
      <c r="E438" s="111"/>
      <c r="F438" s="24"/>
      <c r="G438" s="24" t="n">
        <v>37.4999961853027</v>
      </c>
      <c r="H438" s="24" t="n">
        <v>43.25</v>
      </c>
      <c r="I438" s="24" t="n">
        <v>51.25</v>
      </c>
      <c r="J438" s="24" t="n">
        <v>81.2499923706055</v>
      </c>
      <c r="K438" s="24" t="n">
        <v>135</v>
      </c>
      <c r="L438" s="24" t="n">
        <v>46.7500038146973</v>
      </c>
      <c r="M438" s="24" t="n">
        <v>44</v>
      </c>
      <c r="N438" s="24" t="n">
        <v>66.1999992370606</v>
      </c>
      <c r="O438" s="24" t="n">
        <v>52.3951133092245</v>
      </c>
      <c r="P438" s="62" t="n">
        <v>45.1687636986757</v>
      </c>
    </row>
    <row r="439" customFormat="false" ht="12.75" hidden="false" customHeight="false" outlineLevel="0" collapsed="false">
      <c r="C439" s="13" t="n">
        <v>438</v>
      </c>
      <c r="D439" s="109" t="s">
        <v>23799</v>
      </c>
      <c r="E439" s="111"/>
      <c r="F439" s="24"/>
      <c r="G439" s="24" t="n">
        <v>38.9969139099121</v>
      </c>
      <c r="H439" s="24" t="n">
        <v>39.9969177246094</v>
      </c>
      <c r="I439" s="24" t="n">
        <v>45.25</v>
      </c>
      <c r="J439" s="24" t="n">
        <v>74.4999923706055</v>
      </c>
      <c r="K439" s="24" t="n">
        <v>121</v>
      </c>
      <c r="L439" s="24" t="n">
        <v>39.2499961853027</v>
      </c>
      <c r="M439" s="24" t="n">
        <v>38.7730712890625</v>
      </c>
      <c r="N439" s="24" t="n">
        <v>59.6313034057617</v>
      </c>
      <c r="O439" s="24" t="n">
        <v>51.528904914856</v>
      </c>
      <c r="P439" s="62" t="n">
        <v>47.7656836974315</v>
      </c>
    </row>
    <row r="440" customFormat="false" ht="12.75" hidden="false" customHeight="false" outlineLevel="0" collapsed="false">
      <c r="C440" s="13" t="n">
        <v>439</v>
      </c>
      <c r="D440" s="109" t="s">
        <v>23800</v>
      </c>
      <c r="E440" s="111"/>
      <c r="F440" s="24"/>
      <c r="G440" s="24" t="n">
        <v>38.9969139099121</v>
      </c>
      <c r="H440" s="24" t="n">
        <v>47</v>
      </c>
      <c r="I440" s="24" t="n">
        <v>53.75</v>
      </c>
      <c r="J440" s="24" t="n">
        <v>83.7499923706055</v>
      </c>
      <c r="K440" s="24" t="n">
        <v>137.5</v>
      </c>
      <c r="L440" s="24" t="n">
        <v>49.2500038146973</v>
      </c>
      <c r="M440" s="24" t="n">
        <v>46.5</v>
      </c>
      <c r="N440" s="24" t="n">
        <v>68.7246910095215</v>
      </c>
      <c r="O440" s="24" t="n">
        <v>54.8951133092245</v>
      </c>
      <c r="P440" s="62" t="n">
        <v>47.6687636986757</v>
      </c>
    </row>
    <row r="441" customFormat="false" ht="12.75" hidden="false" customHeight="false" outlineLevel="0" collapsed="false">
      <c r="C441" s="13" t="n">
        <v>440</v>
      </c>
      <c r="D441" s="112" t="s">
        <v>23801</v>
      </c>
      <c r="E441" s="111"/>
      <c r="F441" s="24"/>
      <c r="G441" s="24" t="n">
        <v>36.5</v>
      </c>
      <c r="H441" s="24" t="n">
        <v>22</v>
      </c>
      <c r="I441" s="24" t="n">
        <v>47.5</v>
      </c>
      <c r="J441" s="24" t="n">
        <v>76.4999923706055</v>
      </c>
      <c r="K441" s="24" t="n">
        <v>128</v>
      </c>
      <c r="L441" s="24" t="n">
        <v>44.4999961853027</v>
      </c>
      <c r="M441" s="24" t="n">
        <v>43.0233319600423</v>
      </c>
      <c r="N441" s="24" t="n">
        <v>61.2069984436035</v>
      </c>
      <c r="O441" s="24" t="n">
        <v>49.9307791392008</v>
      </c>
      <c r="P441" s="62" t="n">
        <v>43.3522505882459</v>
      </c>
    </row>
    <row r="442" customFormat="false" ht="12.75" hidden="false" customHeight="false" outlineLevel="0" collapsed="false">
      <c r="C442" s="13" t="n">
        <v>441</v>
      </c>
      <c r="D442" s="109" t="s">
        <v>23802</v>
      </c>
      <c r="E442" s="111"/>
      <c r="F442" s="24"/>
      <c r="G442" s="24" t="n">
        <v>41.67</v>
      </c>
      <c r="H442" s="24" t="n">
        <v>30</v>
      </c>
      <c r="I442" s="24" t="n">
        <v>59</v>
      </c>
      <c r="J442" s="24" t="n">
        <v>88.5</v>
      </c>
      <c r="K442" s="24" t="n">
        <v>140.5</v>
      </c>
      <c r="L442" s="24" t="n">
        <v>53.75</v>
      </c>
      <c r="M442" s="24" t="n">
        <v>48.5</v>
      </c>
      <c r="N442" s="24" t="n">
        <v>69.942</v>
      </c>
      <c r="O442" s="24" t="n">
        <v>55.75</v>
      </c>
      <c r="P442" s="62" t="n">
        <v>47.007720052279</v>
      </c>
    </row>
    <row r="443" customFormat="false" ht="12.75" hidden="false" customHeight="false" outlineLevel="0" collapsed="false">
      <c r="C443" s="13" t="n">
        <v>442</v>
      </c>
      <c r="D443" s="104" t="s">
        <v>23803</v>
      </c>
      <c r="E443" s="113"/>
      <c r="F443" s="65"/>
      <c r="G443" s="65" t="n">
        <v>51</v>
      </c>
      <c r="H443" s="65" t="n">
        <v>52.9999885559082</v>
      </c>
      <c r="I443" s="65" t="n">
        <v>59.75</v>
      </c>
      <c r="J443" s="65" t="n">
        <v>65.5</v>
      </c>
      <c r="K443" s="65" t="n">
        <v>84</v>
      </c>
      <c r="L443" s="65" t="n">
        <v>56.7500038146973</v>
      </c>
      <c r="M443" s="65" t="n">
        <v>49.6833279927572</v>
      </c>
      <c r="N443" s="65" t="n">
        <v>60.3049976348877</v>
      </c>
      <c r="O443" s="65" t="n">
        <v>48.5908336639404</v>
      </c>
      <c r="P443" s="66" t="n">
        <v>47.7254490485558</v>
      </c>
    </row>
    <row r="444" customFormat="false" ht="12.75" hidden="false" customHeight="false" outlineLevel="0" collapsed="false">
      <c r="A444" s="13" t="n">
        <f aca="false">A431+1</f>
        <v>35</v>
      </c>
      <c r="B444" s="104" t="n">
        <v>36952</v>
      </c>
      <c r="C444" s="13" t="n">
        <v>443</v>
      </c>
      <c r="D444" s="109" t="s">
        <v>23791</v>
      </c>
      <c r="E444" s="110"/>
      <c r="F444" s="59"/>
      <c r="G444" s="59" t="n">
        <v>49.99</v>
      </c>
      <c r="H444" s="59" t="n">
        <v>44</v>
      </c>
      <c r="I444" s="59" t="n">
        <v>57</v>
      </c>
      <c r="J444" s="59" t="n">
        <v>76.75</v>
      </c>
      <c r="K444" s="59" t="n">
        <v>109</v>
      </c>
      <c r="L444" s="59" t="n">
        <v>54.5</v>
      </c>
      <c r="M444" s="59" t="n">
        <v>51.75</v>
      </c>
      <c r="N444" s="59" t="n">
        <v>65.549</v>
      </c>
      <c r="O444" s="59" t="n">
        <v>58.7708333333333</v>
      </c>
      <c r="P444" s="60" t="n">
        <v>52.4705128205128</v>
      </c>
    </row>
    <row r="445" customFormat="false" ht="12.75" hidden="false" customHeight="false" outlineLevel="0" collapsed="false">
      <c r="C445" s="13" t="n">
        <v>444</v>
      </c>
      <c r="D445" s="109" t="s">
        <v>23792</v>
      </c>
      <c r="E445" s="111"/>
      <c r="F445" s="24"/>
      <c r="G445" s="24" t="n">
        <v>31.5</v>
      </c>
      <c r="H445" s="24" t="n">
        <v>31.5</v>
      </c>
      <c r="I445" s="24" t="n">
        <v>51.5</v>
      </c>
      <c r="J445" s="24" t="n">
        <v>77.75</v>
      </c>
      <c r="K445" s="24" t="n">
        <v>120.75</v>
      </c>
      <c r="L445" s="24" t="n">
        <v>45</v>
      </c>
      <c r="M445" s="24" t="n">
        <v>42.5833333333333</v>
      </c>
      <c r="N445" s="24" t="n">
        <v>60.65</v>
      </c>
      <c r="O445" s="24" t="n">
        <v>51.1666666666667</v>
      </c>
      <c r="P445" s="62" t="n">
        <v>45.3203203494732</v>
      </c>
    </row>
    <row r="446" customFormat="false" ht="12.75" hidden="false" customHeight="false" outlineLevel="0" collapsed="false">
      <c r="C446" s="13" t="n">
        <v>445</v>
      </c>
      <c r="D446" s="109" t="s">
        <v>23793</v>
      </c>
      <c r="E446" s="111"/>
      <c r="F446" s="24"/>
      <c r="G446" s="24" t="n">
        <v>48</v>
      </c>
      <c r="H446" s="24" t="n">
        <v>50</v>
      </c>
      <c r="I446" s="24" t="n">
        <v>56.5</v>
      </c>
      <c r="J446" s="24" t="n">
        <v>75.5</v>
      </c>
      <c r="K446" s="24" t="n">
        <v>100</v>
      </c>
      <c r="L446" s="24" t="n">
        <v>54.25</v>
      </c>
      <c r="M446" s="24" t="n">
        <v>53.75</v>
      </c>
      <c r="N446" s="24" t="n">
        <v>64.55</v>
      </c>
      <c r="O446" s="24" t="n">
        <v>58.5416666666667</v>
      </c>
      <c r="P446" s="62" t="n">
        <v>47.9025641025641</v>
      </c>
    </row>
    <row r="447" customFormat="false" ht="12.75" hidden="false" customHeight="false" outlineLevel="0" collapsed="false">
      <c r="C447" s="13" t="n">
        <v>446</v>
      </c>
      <c r="D447" s="109" t="s">
        <v>23794</v>
      </c>
      <c r="E447" s="111"/>
      <c r="F447" s="24"/>
      <c r="G447" s="24" t="n">
        <v>41</v>
      </c>
      <c r="H447" s="24" t="n">
        <v>33</v>
      </c>
      <c r="I447" s="24" t="n">
        <v>43.5</v>
      </c>
      <c r="J447" s="24" t="n">
        <v>54</v>
      </c>
      <c r="K447" s="24" t="n">
        <v>72.5</v>
      </c>
      <c r="L447" s="24" t="n">
        <v>41.5</v>
      </c>
      <c r="M447" s="24" t="n">
        <v>40.875</v>
      </c>
      <c r="N447" s="24" t="n">
        <v>48.0625</v>
      </c>
      <c r="O447" s="24" t="n">
        <v>45.0416666666667</v>
      </c>
      <c r="P447" s="62" t="n">
        <v>41.574358974359</v>
      </c>
    </row>
    <row r="448" customFormat="false" ht="12.75" hidden="false" customHeight="false" outlineLevel="0" collapsed="false">
      <c r="C448" s="13" t="n">
        <v>447</v>
      </c>
      <c r="D448" s="109" t="s">
        <v>23795</v>
      </c>
      <c r="E448" s="111"/>
      <c r="F448" s="24"/>
      <c r="G448" s="24" t="n">
        <v>31.5</v>
      </c>
      <c r="H448" s="24" t="n">
        <v>31.5</v>
      </c>
      <c r="I448" s="24" t="n">
        <v>51.5</v>
      </c>
      <c r="J448" s="24" t="n">
        <v>77.75</v>
      </c>
      <c r="K448" s="24" t="n">
        <v>122</v>
      </c>
      <c r="L448" s="24" t="n">
        <v>47</v>
      </c>
      <c r="M448" s="24" t="n">
        <v>43</v>
      </c>
      <c r="N448" s="24" t="n">
        <v>61.225</v>
      </c>
      <c r="O448" s="24" t="n">
        <v>51.6458333333333</v>
      </c>
      <c r="P448" s="62" t="n">
        <v>43.0464743589744</v>
      </c>
    </row>
    <row r="449" customFormat="false" ht="12.75" hidden="false" customHeight="false" outlineLevel="0" collapsed="false">
      <c r="C449" s="13" t="n">
        <v>448</v>
      </c>
      <c r="D449" s="109" t="s">
        <v>23796</v>
      </c>
      <c r="E449" s="111"/>
      <c r="F449" s="24"/>
      <c r="G449" s="24" t="n">
        <v>50.97</v>
      </c>
      <c r="H449" s="24" t="n">
        <v>47</v>
      </c>
      <c r="I449" s="24" t="n">
        <v>64.75</v>
      </c>
      <c r="J449" s="24" t="n">
        <v>86</v>
      </c>
      <c r="K449" s="24" t="n">
        <v>128</v>
      </c>
      <c r="L449" s="24" t="n">
        <v>60</v>
      </c>
      <c r="M449" s="24" t="n">
        <v>56</v>
      </c>
      <c r="N449" s="24" t="n">
        <v>73.272</v>
      </c>
      <c r="O449" s="24" t="n">
        <v>68.375</v>
      </c>
      <c r="P449" s="62" t="n">
        <v>62.2616025641026</v>
      </c>
    </row>
    <row r="450" customFormat="false" ht="12.75" hidden="false" customHeight="false" outlineLevel="0" collapsed="false">
      <c r="C450" s="13" t="n">
        <v>449</v>
      </c>
      <c r="D450" s="109" t="s">
        <v>23797</v>
      </c>
      <c r="E450" s="111"/>
      <c r="F450" s="24"/>
      <c r="G450" s="24" t="n">
        <v>20</v>
      </c>
      <c r="H450" s="24" t="n">
        <v>20</v>
      </c>
      <c r="I450" s="24" t="n">
        <v>55.5</v>
      </c>
      <c r="J450" s="24" t="n">
        <v>85</v>
      </c>
      <c r="K450" s="24" t="n">
        <v>135.5</v>
      </c>
      <c r="L450" s="24" t="n">
        <v>47.25</v>
      </c>
      <c r="M450" s="24" t="n">
        <v>45</v>
      </c>
      <c r="N450" s="24" t="n">
        <v>63.375</v>
      </c>
      <c r="O450" s="24" t="n">
        <v>52.1879167556763</v>
      </c>
      <c r="P450" s="62" t="n">
        <v>45.8373033816998</v>
      </c>
    </row>
    <row r="451" customFormat="false" ht="12.75" hidden="false" customHeight="false" outlineLevel="0" collapsed="false">
      <c r="C451" s="13" t="n">
        <v>450</v>
      </c>
      <c r="D451" s="109" t="s">
        <v>23798</v>
      </c>
      <c r="E451" s="111"/>
      <c r="F451" s="24"/>
      <c r="G451" s="24" t="n">
        <v>24.9999961853027</v>
      </c>
      <c r="H451" s="24" t="n">
        <v>25</v>
      </c>
      <c r="I451" s="24" t="n">
        <v>52.5</v>
      </c>
      <c r="J451" s="24" t="n">
        <v>81.9999923706055</v>
      </c>
      <c r="K451" s="24" t="n">
        <v>132.5</v>
      </c>
      <c r="L451" s="24" t="n">
        <v>46.5000038146973</v>
      </c>
      <c r="M451" s="24" t="n">
        <v>44.25</v>
      </c>
      <c r="N451" s="24" t="n">
        <v>62.8749992370606</v>
      </c>
      <c r="O451" s="24" t="n">
        <v>52.3951133092245</v>
      </c>
      <c r="P451" s="62" t="n">
        <v>45.1687636986757</v>
      </c>
    </row>
    <row r="452" customFormat="false" ht="12.75" hidden="false" customHeight="false" outlineLevel="0" collapsed="false">
      <c r="C452" s="13" t="n">
        <v>451</v>
      </c>
      <c r="D452" s="109" t="s">
        <v>23799</v>
      </c>
      <c r="E452" s="111"/>
      <c r="F452" s="24"/>
      <c r="G452" s="24" t="n">
        <v>29.9969139099121</v>
      </c>
      <c r="H452" s="24" t="n">
        <v>29.9969177246094</v>
      </c>
      <c r="I452" s="24" t="n">
        <v>46.5</v>
      </c>
      <c r="J452" s="24" t="n">
        <v>75.2499923706055</v>
      </c>
      <c r="K452" s="24" t="n">
        <v>118.5</v>
      </c>
      <c r="L452" s="24" t="n">
        <v>38.9999961853027</v>
      </c>
      <c r="M452" s="24" t="n">
        <v>39.0230712890625</v>
      </c>
      <c r="N452" s="24" t="n">
        <v>57.4813034057617</v>
      </c>
      <c r="O452" s="24" t="n">
        <v>51.528904914856</v>
      </c>
      <c r="P452" s="62" t="n">
        <v>47.7656836974315</v>
      </c>
    </row>
    <row r="453" customFormat="false" ht="12.75" hidden="false" customHeight="false" outlineLevel="0" collapsed="false">
      <c r="C453" s="13" t="n">
        <v>452</v>
      </c>
      <c r="D453" s="109" t="s">
        <v>23800</v>
      </c>
      <c r="E453" s="111"/>
      <c r="F453" s="24"/>
      <c r="G453" s="24" t="n">
        <v>34.9969139099121</v>
      </c>
      <c r="H453" s="24" t="n">
        <v>37</v>
      </c>
      <c r="I453" s="24" t="n">
        <v>55</v>
      </c>
      <c r="J453" s="24" t="n">
        <v>84.4999923706055</v>
      </c>
      <c r="K453" s="24" t="n">
        <v>135</v>
      </c>
      <c r="L453" s="24" t="n">
        <v>49.0000038146973</v>
      </c>
      <c r="M453" s="24" t="n">
        <v>46.75</v>
      </c>
      <c r="N453" s="24" t="n">
        <v>67.0746910095215</v>
      </c>
      <c r="O453" s="24" t="n">
        <v>54.8951133092245</v>
      </c>
      <c r="P453" s="62" t="n">
        <v>48.0167604935475</v>
      </c>
    </row>
    <row r="454" customFormat="false" ht="12.75" hidden="false" customHeight="false" outlineLevel="0" collapsed="false">
      <c r="C454" s="13" t="n">
        <v>453</v>
      </c>
      <c r="D454" s="112" t="s">
        <v>23801</v>
      </c>
      <c r="E454" s="111"/>
      <c r="F454" s="24"/>
      <c r="G454" s="24" t="n">
        <v>18.75</v>
      </c>
      <c r="H454" s="24" t="n">
        <v>22</v>
      </c>
      <c r="I454" s="24" t="n">
        <v>48.25</v>
      </c>
      <c r="J454" s="24" t="n">
        <v>77.2499923706055</v>
      </c>
      <c r="K454" s="24" t="n">
        <v>126.5</v>
      </c>
      <c r="L454" s="24" t="n">
        <v>44.2499961853027</v>
      </c>
      <c r="M454" s="24" t="n">
        <v>43.2733319600423</v>
      </c>
      <c r="N454" s="24" t="n">
        <v>59.3319984436035</v>
      </c>
      <c r="O454" s="24" t="n">
        <v>49.9307791392008</v>
      </c>
      <c r="P454" s="62" t="n">
        <v>43.3522505882459</v>
      </c>
    </row>
    <row r="455" customFormat="false" ht="12.75" hidden="false" customHeight="false" outlineLevel="0" collapsed="false">
      <c r="C455" s="13" t="n">
        <v>454</v>
      </c>
      <c r="D455" s="109" t="s">
        <v>23802</v>
      </c>
      <c r="E455" s="111"/>
      <c r="F455" s="24"/>
      <c r="G455" s="24" t="n">
        <v>30</v>
      </c>
      <c r="H455" s="24" t="n">
        <v>30</v>
      </c>
      <c r="I455" s="24" t="n">
        <v>59</v>
      </c>
      <c r="J455" s="24" t="n">
        <v>89.25</v>
      </c>
      <c r="K455" s="24" t="n">
        <v>137.5</v>
      </c>
      <c r="L455" s="24" t="n">
        <v>53.75</v>
      </c>
      <c r="M455" s="24" t="n">
        <v>48.5</v>
      </c>
      <c r="N455" s="24" t="n">
        <v>68.25</v>
      </c>
      <c r="O455" s="24" t="n">
        <v>55.5416666666667</v>
      </c>
      <c r="P455" s="62" t="n">
        <v>46.9724636420226</v>
      </c>
    </row>
    <row r="456" customFormat="false" ht="12.75" hidden="false" customHeight="false" outlineLevel="0" collapsed="false">
      <c r="C456" s="13" t="n">
        <v>455</v>
      </c>
      <c r="D456" s="104" t="s">
        <v>23803</v>
      </c>
      <c r="E456" s="113"/>
      <c r="F456" s="65"/>
      <c r="G456" s="65" t="n">
        <v>47.5</v>
      </c>
      <c r="H456" s="65" t="n">
        <v>42.9999885559082</v>
      </c>
      <c r="I456" s="65" t="n">
        <v>60.25</v>
      </c>
      <c r="J456" s="65" t="n">
        <v>65.75</v>
      </c>
      <c r="K456" s="65" t="n">
        <v>83.75</v>
      </c>
      <c r="L456" s="65" t="n">
        <v>56.5000038146973</v>
      </c>
      <c r="M456" s="65" t="n">
        <v>49.6833279927572</v>
      </c>
      <c r="N456" s="65" t="n">
        <v>58.9549976348877</v>
      </c>
      <c r="O456" s="65" t="n">
        <v>48.7783336639404</v>
      </c>
      <c r="P456" s="66" t="n">
        <v>48.5651926382994</v>
      </c>
    </row>
    <row r="457" customFormat="false" ht="12.75" hidden="false" customHeight="false" outlineLevel="0" collapsed="false">
      <c r="A457" s="13" t="n">
        <f aca="false">A444+1</f>
        <v>36</v>
      </c>
      <c r="B457" s="104" t="n">
        <v>36955</v>
      </c>
      <c r="C457" s="13" t="n">
        <v>456</v>
      </c>
      <c r="D457" s="109" t="s">
        <v>23791</v>
      </c>
      <c r="E457" s="110"/>
      <c r="F457" s="59"/>
      <c r="G457" s="59" t="n">
        <v>57.43</v>
      </c>
      <c r="H457" s="59" t="n">
        <v>44</v>
      </c>
      <c r="I457" s="59" t="n">
        <v>58</v>
      </c>
      <c r="J457" s="59" t="n">
        <v>76.5</v>
      </c>
      <c r="K457" s="59" t="n">
        <v>109</v>
      </c>
      <c r="L457" s="59" t="n">
        <v>54.5</v>
      </c>
      <c r="M457" s="59" t="n">
        <v>52.75</v>
      </c>
      <c r="N457" s="59" t="n">
        <v>66.668</v>
      </c>
      <c r="O457" s="59" t="n">
        <v>58.7708333333333</v>
      </c>
      <c r="P457" s="60" t="n">
        <v>52.4705128205128</v>
      </c>
    </row>
    <row r="458" customFormat="false" ht="12.75" hidden="false" customHeight="false" outlineLevel="0" collapsed="false">
      <c r="C458" s="13" t="n">
        <v>457</v>
      </c>
      <c r="D458" s="109" t="s">
        <v>23792</v>
      </c>
      <c r="E458" s="111"/>
      <c r="F458" s="24"/>
      <c r="G458" s="24" t="n">
        <v>50.5</v>
      </c>
      <c r="H458" s="24" t="n">
        <v>31.5</v>
      </c>
      <c r="I458" s="24" t="n">
        <v>52</v>
      </c>
      <c r="J458" s="24" t="n">
        <v>77.75</v>
      </c>
      <c r="K458" s="24" t="n">
        <v>120.25</v>
      </c>
      <c r="L458" s="24" t="n">
        <v>45</v>
      </c>
      <c r="M458" s="24" t="n">
        <v>43.0833333333333</v>
      </c>
      <c r="N458" s="24" t="n">
        <v>62.65</v>
      </c>
      <c r="O458" s="24" t="n">
        <v>50.9479166666667</v>
      </c>
      <c r="P458" s="62" t="n">
        <v>45.2658331577595</v>
      </c>
    </row>
    <row r="459" customFormat="false" ht="12.75" hidden="false" customHeight="false" outlineLevel="0" collapsed="false">
      <c r="C459" s="13" t="n">
        <v>458</v>
      </c>
      <c r="D459" s="109" t="s">
        <v>23793</v>
      </c>
      <c r="E459" s="111"/>
      <c r="F459" s="24"/>
      <c r="G459" s="24" t="n">
        <v>52</v>
      </c>
      <c r="H459" s="24" t="n">
        <v>48</v>
      </c>
      <c r="I459" s="24" t="n">
        <v>57.5</v>
      </c>
      <c r="J459" s="24" t="n">
        <v>76.5</v>
      </c>
      <c r="K459" s="24" t="n">
        <v>100.5</v>
      </c>
      <c r="L459" s="24" t="n">
        <v>54.75</v>
      </c>
      <c r="M459" s="24" t="n">
        <v>54.25</v>
      </c>
      <c r="N459" s="24" t="n">
        <v>65.25</v>
      </c>
      <c r="O459" s="24" t="n">
        <v>58.5416666666667</v>
      </c>
      <c r="P459" s="62" t="n">
        <v>47.9025641025641</v>
      </c>
    </row>
    <row r="460" customFormat="false" ht="12.75" hidden="false" customHeight="false" outlineLevel="0" collapsed="false">
      <c r="C460" s="13" t="n">
        <v>459</v>
      </c>
      <c r="D460" s="109" t="s">
        <v>23794</v>
      </c>
      <c r="E460" s="111"/>
      <c r="F460" s="24"/>
      <c r="G460" s="24" t="n">
        <v>40.33</v>
      </c>
      <c r="H460" s="24" t="n">
        <v>33</v>
      </c>
      <c r="I460" s="24" t="n">
        <v>44</v>
      </c>
      <c r="J460" s="24" t="n">
        <v>55</v>
      </c>
      <c r="K460" s="24" t="n">
        <v>72.5</v>
      </c>
      <c r="L460" s="24" t="n">
        <v>41.5</v>
      </c>
      <c r="M460" s="24" t="n">
        <v>41.5</v>
      </c>
      <c r="N460" s="24" t="n">
        <v>48.333</v>
      </c>
      <c r="O460" s="24" t="n">
        <v>45.0416666666667</v>
      </c>
      <c r="P460" s="62" t="n">
        <v>41.574358974359</v>
      </c>
    </row>
    <row r="461" customFormat="false" ht="12.75" hidden="false" customHeight="false" outlineLevel="0" collapsed="false">
      <c r="C461" s="13" t="n">
        <v>460</v>
      </c>
      <c r="D461" s="109" t="s">
        <v>23795</v>
      </c>
      <c r="E461" s="111"/>
      <c r="F461" s="24"/>
      <c r="G461" s="24" t="n">
        <v>50.5</v>
      </c>
      <c r="H461" s="24" t="n">
        <v>31.5</v>
      </c>
      <c r="I461" s="24" t="n">
        <v>52</v>
      </c>
      <c r="J461" s="24" t="n">
        <v>77.75</v>
      </c>
      <c r="K461" s="24" t="n">
        <v>121.5</v>
      </c>
      <c r="L461" s="24" t="n">
        <v>47</v>
      </c>
      <c r="M461" s="24" t="n">
        <v>43.5</v>
      </c>
      <c r="N461" s="24" t="n">
        <v>63.225</v>
      </c>
      <c r="O461" s="24" t="n">
        <v>51.4270833333333</v>
      </c>
      <c r="P461" s="62" t="n">
        <v>42.9919871794872</v>
      </c>
    </row>
    <row r="462" customFormat="false" ht="12.75" hidden="false" customHeight="false" outlineLevel="0" collapsed="false">
      <c r="C462" s="13" t="n">
        <v>461</v>
      </c>
      <c r="D462" s="109" t="s">
        <v>23796</v>
      </c>
      <c r="E462" s="111"/>
      <c r="F462" s="24"/>
      <c r="G462" s="24" t="n">
        <v>57.72</v>
      </c>
      <c r="H462" s="24" t="n">
        <v>47</v>
      </c>
      <c r="I462" s="24" t="n">
        <v>65.75</v>
      </c>
      <c r="J462" s="24" t="n">
        <v>85.25</v>
      </c>
      <c r="K462" s="24" t="n">
        <v>127.75</v>
      </c>
      <c r="L462" s="24" t="n">
        <v>60</v>
      </c>
      <c r="M462" s="24" t="n">
        <v>57</v>
      </c>
      <c r="N462" s="24" t="n">
        <v>74.222</v>
      </c>
      <c r="O462" s="24" t="n">
        <v>68.375</v>
      </c>
      <c r="P462" s="62" t="n">
        <v>62.2616025641026</v>
      </c>
    </row>
    <row r="463" customFormat="false" ht="12.75" hidden="false" customHeight="false" outlineLevel="0" collapsed="false">
      <c r="C463" s="13" t="n">
        <v>462</v>
      </c>
      <c r="D463" s="109" t="s">
        <v>23797</v>
      </c>
      <c r="E463" s="111"/>
      <c r="F463" s="24"/>
      <c r="G463" s="24" t="n">
        <v>49.75</v>
      </c>
      <c r="H463" s="24" t="n">
        <v>20</v>
      </c>
      <c r="I463" s="24" t="n">
        <v>55</v>
      </c>
      <c r="J463" s="24" t="n">
        <v>84.25</v>
      </c>
      <c r="K463" s="24" t="n">
        <v>134.5</v>
      </c>
      <c r="L463" s="24" t="n">
        <v>47.25</v>
      </c>
      <c r="M463" s="24" t="n">
        <v>45</v>
      </c>
      <c r="N463" s="24" t="n">
        <v>66.025</v>
      </c>
      <c r="O463" s="24" t="n">
        <v>51.9379167556763</v>
      </c>
      <c r="P463" s="62" t="n">
        <v>45.7988418432382</v>
      </c>
    </row>
    <row r="464" customFormat="false" ht="12.75" hidden="false" customHeight="false" outlineLevel="0" collapsed="false">
      <c r="C464" s="13" t="n">
        <v>463</v>
      </c>
      <c r="D464" s="109" t="s">
        <v>23798</v>
      </c>
      <c r="E464" s="111"/>
      <c r="F464" s="24"/>
      <c r="G464" s="24" t="n">
        <v>49.7499961853027</v>
      </c>
      <c r="H464" s="24" t="n">
        <v>25</v>
      </c>
      <c r="I464" s="24" t="n">
        <v>52.5</v>
      </c>
      <c r="J464" s="24" t="n">
        <v>81.4999923706055</v>
      </c>
      <c r="K464" s="24" t="n">
        <v>131.5</v>
      </c>
      <c r="L464" s="24" t="n">
        <v>47.0000038146973</v>
      </c>
      <c r="M464" s="24" t="n">
        <v>45</v>
      </c>
      <c r="N464" s="24" t="n">
        <v>65.3749992370606</v>
      </c>
      <c r="O464" s="24" t="n">
        <v>52.5409466425578</v>
      </c>
      <c r="P464" s="62" t="n">
        <v>45.1687636986757</v>
      </c>
    </row>
    <row r="465" customFormat="false" ht="12.75" hidden="false" customHeight="false" outlineLevel="0" collapsed="false">
      <c r="C465" s="13" t="n">
        <v>464</v>
      </c>
      <c r="D465" s="109" t="s">
        <v>23799</v>
      </c>
      <c r="E465" s="111"/>
      <c r="F465" s="24"/>
      <c r="G465" s="24" t="n">
        <v>49.9969139099121</v>
      </c>
      <c r="H465" s="24" t="n">
        <v>29.9969177246094</v>
      </c>
      <c r="I465" s="24" t="n">
        <v>46.5</v>
      </c>
      <c r="J465" s="24" t="n">
        <v>74.7499923706055</v>
      </c>
      <c r="K465" s="24" t="n">
        <v>117.5</v>
      </c>
      <c r="L465" s="24" t="n">
        <v>39.4999961853027</v>
      </c>
      <c r="M465" s="24" t="n">
        <v>39.7730712890625</v>
      </c>
      <c r="N465" s="24" t="n">
        <v>59.5063034057617</v>
      </c>
      <c r="O465" s="24" t="n">
        <v>51.6747382481893</v>
      </c>
      <c r="P465" s="62" t="n">
        <v>47.4176067743546</v>
      </c>
    </row>
    <row r="466" customFormat="false" ht="12.75" hidden="false" customHeight="false" outlineLevel="0" collapsed="false">
      <c r="C466" s="13" t="n">
        <v>465</v>
      </c>
      <c r="D466" s="109" t="s">
        <v>23800</v>
      </c>
      <c r="E466" s="111"/>
      <c r="F466" s="24"/>
      <c r="G466" s="24" t="n">
        <v>51.4969139099121</v>
      </c>
      <c r="H466" s="24" t="n">
        <v>37</v>
      </c>
      <c r="I466" s="24" t="n">
        <v>55</v>
      </c>
      <c r="J466" s="24" t="n">
        <v>83.9999923706055</v>
      </c>
      <c r="K466" s="24" t="n">
        <v>134</v>
      </c>
      <c r="L466" s="24" t="n">
        <v>49.5000038146973</v>
      </c>
      <c r="M466" s="24" t="n">
        <v>47.5</v>
      </c>
      <c r="N466" s="24" t="n">
        <v>68.7496910095215</v>
      </c>
      <c r="O466" s="24" t="n">
        <v>55.0409466425578</v>
      </c>
      <c r="P466" s="62" t="n">
        <v>47.479581006368</v>
      </c>
    </row>
    <row r="467" customFormat="false" ht="12.75" hidden="false" customHeight="false" outlineLevel="0" collapsed="false">
      <c r="C467" s="13" t="n">
        <v>466</v>
      </c>
      <c r="D467" s="112" t="s">
        <v>23801</v>
      </c>
      <c r="E467" s="111"/>
      <c r="F467" s="24"/>
      <c r="G467" s="24" t="n">
        <v>47.6</v>
      </c>
      <c r="H467" s="24" t="n">
        <v>22</v>
      </c>
      <c r="I467" s="24" t="n">
        <v>48.25</v>
      </c>
      <c r="J467" s="24" t="n">
        <v>76.7499923706055</v>
      </c>
      <c r="K467" s="24" t="n">
        <v>125.5</v>
      </c>
      <c r="L467" s="24" t="n">
        <v>44.7499961853027</v>
      </c>
      <c r="M467" s="24" t="n">
        <v>44.0233319600423</v>
      </c>
      <c r="N467" s="24" t="n">
        <v>62.2419984436035</v>
      </c>
      <c r="O467" s="24" t="n">
        <v>50.3474458058675</v>
      </c>
      <c r="P467" s="62" t="n">
        <v>43.7176352036305</v>
      </c>
    </row>
    <row r="468" customFormat="false" ht="12.75" hidden="false" customHeight="false" outlineLevel="0" collapsed="false">
      <c r="C468" s="13" t="n">
        <v>467</v>
      </c>
      <c r="D468" s="109" t="s">
        <v>23802</v>
      </c>
      <c r="E468" s="111"/>
      <c r="F468" s="24"/>
      <c r="G468" s="24" t="n">
        <v>55.2499961853027</v>
      </c>
      <c r="H468" s="24" t="n">
        <v>30</v>
      </c>
      <c r="I468" s="24" t="n">
        <v>59.5</v>
      </c>
      <c r="J468" s="24" t="n">
        <v>88.25</v>
      </c>
      <c r="K468" s="24" t="n">
        <v>137.5</v>
      </c>
      <c r="L468" s="24" t="n">
        <v>53.75</v>
      </c>
      <c r="M468" s="24" t="n">
        <v>49.25</v>
      </c>
      <c r="N468" s="24" t="n">
        <v>70.9499996185303</v>
      </c>
      <c r="O468" s="24" t="n">
        <v>55.2916666666667</v>
      </c>
      <c r="P468" s="62" t="n">
        <v>46.9307969753559</v>
      </c>
    </row>
    <row r="469" customFormat="false" ht="12.75" hidden="false" customHeight="false" outlineLevel="0" collapsed="false">
      <c r="C469" s="13" t="n">
        <v>468</v>
      </c>
      <c r="D469" s="104" t="s">
        <v>23803</v>
      </c>
      <c r="E469" s="113"/>
      <c r="F469" s="65"/>
      <c r="G469" s="65" t="n">
        <v>50</v>
      </c>
      <c r="H469" s="65" t="n">
        <v>41.9999885559082</v>
      </c>
      <c r="I469" s="65" t="n">
        <v>60</v>
      </c>
      <c r="J469" s="65" t="n">
        <v>65.75</v>
      </c>
      <c r="K469" s="65" t="n">
        <v>82.5</v>
      </c>
      <c r="L469" s="65" t="n">
        <v>56.5000038146973</v>
      </c>
      <c r="M469" s="65" t="n">
        <v>49.9333279927572</v>
      </c>
      <c r="N469" s="65" t="n">
        <v>58.9049976348877</v>
      </c>
      <c r="O469" s="65" t="n">
        <v>48.9950003306071</v>
      </c>
      <c r="P469" s="66" t="n">
        <v>49.1433977665045</v>
      </c>
    </row>
    <row r="470" customFormat="false" ht="12.75" hidden="false" customHeight="false" outlineLevel="0" collapsed="false">
      <c r="A470" s="13" t="n">
        <f aca="false">A457+1</f>
        <v>37</v>
      </c>
      <c r="B470" s="104" t="n">
        <v>36956</v>
      </c>
      <c r="C470" s="13" t="n">
        <v>469</v>
      </c>
      <c r="D470" s="109" t="s">
        <v>23791</v>
      </c>
      <c r="E470" s="110"/>
      <c r="F470" s="59"/>
      <c r="G470" s="59" t="n">
        <v>46.74</v>
      </c>
      <c r="H470" s="59" t="n">
        <v>44</v>
      </c>
      <c r="I470" s="59" t="n">
        <v>57.75</v>
      </c>
      <c r="J470" s="59" t="n">
        <v>76.25</v>
      </c>
      <c r="K470" s="59" t="n">
        <v>108.5</v>
      </c>
      <c r="L470" s="59" t="n">
        <v>55</v>
      </c>
      <c r="M470" s="59" t="n">
        <v>52.375</v>
      </c>
      <c r="N470" s="59" t="n">
        <v>65.3865</v>
      </c>
      <c r="O470" s="59" t="n">
        <v>59.2291666666667</v>
      </c>
      <c r="P470" s="60" t="n">
        <v>52.9288461538462</v>
      </c>
    </row>
    <row r="471" customFormat="false" ht="12.75" hidden="false" customHeight="false" outlineLevel="0" collapsed="false">
      <c r="C471" s="13" t="n">
        <v>470</v>
      </c>
      <c r="D471" s="109" t="s">
        <v>23792</v>
      </c>
      <c r="E471" s="111"/>
      <c r="F471" s="24"/>
      <c r="G471" s="24" t="n">
        <v>53.85</v>
      </c>
      <c r="H471" s="24" t="n">
        <v>31.5</v>
      </c>
      <c r="I471" s="24" t="n">
        <v>53</v>
      </c>
      <c r="J471" s="24" t="n">
        <v>77.75</v>
      </c>
      <c r="K471" s="24" t="n">
        <v>119.75</v>
      </c>
      <c r="L471" s="24" t="n">
        <v>45.25</v>
      </c>
      <c r="M471" s="24" t="n">
        <v>43.3333333333333</v>
      </c>
      <c r="N471" s="24" t="n">
        <v>63.085</v>
      </c>
      <c r="O471" s="24" t="n">
        <v>51.3541666666667</v>
      </c>
      <c r="P471" s="62" t="n">
        <v>45.2690382859646</v>
      </c>
    </row>
    <row r="472" customFormat="false" ht="12.75" hidden="false" customHeight="false" outlineLevel="0" collapsed="false">
      <c r="C472" s="13" t="n">
        <v>471</v>
      </c>
      <c r="D472" s="109" t="s">
        <v>23793</v>
      </c>
      <c r="E472" s="111"/>
      <c r="F472" s="24"/>
      <c r="G472" s="24" t="n">
        <v>54</v>
      </c>
      <c r="H472" s="24" t="n">
        <v>48</v>
      </c>
      <c r="I472" s="24" t="n">
        <v>56.75</v>
      </c>
      <c r="J472" s="24" t="n">
        <v>76.5</v>
      </c>
      <c r="K472" s="24" t="n">
        <v>100.5</v>
      </c>
      <c r="L472" s="24" t="n">
        <v>54.75</v>
      </c>
      <c r="M472" s="24" t="n">
        <v>54.25</v>
      </c>
      <c r="N472" s="24" t="n">
        <v>65.375</v>
      </c>
      <c r="O472" s="24" t="n">
        <v>58.5416666666667</v>
      </c>
      <c r="P472" s="62" t="n">
        <v>47.9025641025641</v>
      </c>
    </row>
    <row r="473" customFormat="false" ht="12.75" hidden="false" customHeight="false" outlineLevel="0" collapsed="false">
      <c r="C473" s="13" t="n">
        <v>472</v>
      </c>
      <c r="D473" s="109" t="s">
        <v>23794</v>
      </c>
      <c r="E473" s="111"/>
      <c r="F473" s="24"/>
      <c r="G473" s="24" t="n">
        <v>39.87</v>
      </c>
      <c r="H473" s="24" t="n">
        <v>33</v>
      </c>
      <c r="I473" s="24" t="n">
        <v>43.875</v>
      </c>
      <c r="J473" s="24" t="n">
        <v>55</v>
      </c>
      <c r="K473" s="24" t="n">
        <v>72.5</v>
      </c>
      <c r="L473" s="24" t="n">
        <v>42</v>
      </c>
      <c r="M473" s="24" t="n">
        <v>41.25</v>
      </c>
      <c r="N473" s="24" t="n">
        <v>48.2495</v>
      </c>
      <c r="O473" s="24" t="n">
        <v>45.0416666666667</v>
      </c>
      <c r="P473" s="62" t="n">
        <v>41.574358974359</v>
      </c>
    </row>
    <row r="474" customFormat="false" ht="12.75" hidden="false" customHeight="false" outlineLevel="0" collapsed="false">
      <c r="C474" s="13" t="n">
        <v>473</v>
      </c>
      <c r="D474" s="109" t="s">
        <v>23795</v>
      </c>
      <c r="E474" s="111"/>
      <c r="F474" s="24"/>
      <c r="G474" s="24" t="n">
        <v>53.85</v>
      </c>
      <c r="H474" s="24" t="n">
        <v>31.5</v>
      </c>
      <c r="I474" s="24" t="n">
        <v>53</v>
      </c>
      <c r="J474" s="24" t="n">
        <v>77.75</v>
      </c>
      <c r="K474" s="24" t="n">
        <v>121</v>
      </c>
      <c r="L474" s="24" t="n">
        <v>47.25</v>
      </c>
      <c r="M474" s="24" t="n">
        <v>43.75</v>
      </c>
      <c r="N474" s="24" t="n">
        <v>63.66</v>
      </c>
      <c r="O474" s="24" t="n">
        <v>51.8333333333333</v>
      </c>
      <c r="P474" s="62" t="n">
        <v>42.9951923076923</v>
      </c>
    </row>
    <row r="475" customFormat="false" ht="12.75" hidden="false" customHeight="false" outlineLevel="0" collapsed="false">
      <c r="C475" s="13" t="n">
        <v>474</v>
      </c>
      <c r="D475" s="109" t="s">
        <v>23796</v>
      </c>
      <c r="E475" s="111"/>
      <c r="F475" s="24"/>
      <c r="G475" s="24" t="n">
        <v>47.53</v>
      </c>
      <c r="H475" s="24" t="n">
        <v>47</v>
      </c>
      <c r="I475" s="24" t="n">
        <v>63.5</v>
      </c>
      <c r="J475" s="24" t="n">
        <v>86</v>
      </c>
      <c r="K475" s="24" t="n">
        <v>126.5</v>
      </c>
      <c r="L475" s="24" t="n">
        <v>60</v>
      </c>
      <c r="M475" s="24" t="n">
        <v>56.5</v>
      </c>
      <c r="N475" s="24" t="n">
        <v>72.653</v>
      </c>
      <c r="O475" s="24" t="n">
        <v>68.8333333333333</v>
      </c>
      <c r="P475" s="62" t="n">
        <v>62.7199358974359</v>
      </c>
    </row>
    <row r="476" customFormat="false" ht="12.75" hidden="false" customHeight="false" outlineLevel="0" collapsed="false">
      <c r="C476" s="13" t="n">
        <v>475</v>
      </c>
      <c r="D476" s="109" t="s">
        <v>23797</v>
      </c>
      <c r="E476" s="111"/>
      <c r="F476" s="24"/>
      <c r="G476" s="24" t="n">
        <v>52.5</v>
      </c>
      <c r="H476" s="24" t="n">
        <v>20</v>
      </c>
      <c r="I476" s="24" t="n">
        <v>56</v>
      </c>
      <c r="J476" s="24" t="n">
        <v>84.5</v>
      </c>
      <c r="K476" s="24" t="n">
        <v>135</v>
      </c>
      <c r="L476" s="24" t="n">
        <v>47.25</v>
      </c>
      <c r="M476" s="24" t="n">
        <v>45</v>
      </c>
      <c r="N476" s="24" t="n">
        <v>66.525</v>
      </c>
      <c r="O476" s="24" t="n">
        <v>51.7712500890096</v>
      </c>
      <c r="P476" s="62" t="n">
        <v>46.193072612469</v>
      </c>
    </row>
    <row r="477" customFormat="false" ht="12.75" hidden="false" customHeight="false" outlineLevel="0" collapsed="false">
      <c r="C477" s="13" t="n">
        <v>476</v>
      </c>
      <c r="D477" s="109" t="s">
        <v>23798</v>
      </c>
      <c r="E477" s="111"/>
      <c r="F477" s="24"/>
      <c r="G477" s="24" t="n">
        <v>56.7499961853027</v>
      </c>
      <c r="H477" s="24" t="n">
        <v>25</v>
      </c>
      <c r="I477" s="24" t="n">
        <v>53.25</v>
      </c>
      <c r="J477" s="24" t="n">
        <v>81.7499923706055</v>
      </c>
      <c r="K477" s="24" t="n">
        <v>132</v>
      </c>
      <c r="L477" s="24" t="n">
        <v>47.0000038146973</v>
      </c>
      <c r="M477" s="24" t="n">
        <v>45.25</v>
      </c>
      <c r="N477" s="24" t="n">
        <v>66.3499992370605</v>
      </c>
      <c r="O477" s="24" t="n">
        <v>52.6034466425578</v>
      </c>
      <c r="P477" s="62" t="n">
        <v>45.6687636986757</v>
      </c>
    </row>
    <row r="478" customFormat="false" ht="12.75" hidden="false" customHeight="false" outlineLevel="0" collapsed="false">
      <c r="C478" s="13" t="n">
        <v>477</v>
      </c>
      <c r="D478" s="109" t="s">
        <v>23799</v>
      </c>
      <c r="E478" s="111"/>
      <c r="F478" s="24"/>
      <c r="G478" s="24" t="n">
        <v>57.9969139099121</v>
      </c>
      <c r="H478" s="24" t="n">
        <v>29.9969177246094</v>
      </c>
      <c r="I478" s="24" t="n">
        <v>47.25</v>
      </c>
      <c r="J478" s="24" t="n">
        <v>74.9999923706055</v>
      </c>
      <c r="K478" s="24" t="n">
        <v>118</v>
      </c>
      <c r="L478" s="24" t="n">
        <v>39.4999961853027</v>
      </c>
      <c r="M478" s="24" t="n">
        <v>40.0230712890625</v>
      </c>
      <c r="N478" s="24" t="n">
        <v>60.5813034057617</v>
      </c>
      <c r="O478" s="24" t="n">
        <v>51.7372382481893</v>
      </c>
      <c r="P478" s="62" t="n">
        <v>47.9176067743546</v>
      </c>
    </row>
    <row r="479" customFormat="false" ht="12.75" hidden="false" customHeight="false" outlineLevel="0" collapsed="false">
      <c r="C479" s="13" t="n">
        <v>478</v>
      </c>
      <c r="D479" s="109" t="s">
        <v>23800</v>
      </c>
      <c r="E479" s="111"/>
      <c r="F479" s="24"/>
      <c r="G479" s="24" t="n">
        <v>59.4969139099121</v>
      </c>
      <c r="H479" s="24" t="n">
        <v>30</v>
      </c>
      <c r="I479" s="24" t="n">
        <v>55.75</v>
      </c>
      <c r="J479" s="24" t="n">
        <v>84.2499923706055</v>
      </c>
      <c r="K479" s="24" t="n">
        <v>134.5</v>
      </c>
      <c r="L479" s="24" t="n">
        <v>49.5000038146973</v>
      </c>
      <c r="M479" s="24" t="n">
        <v>47.75</v>
      </c>
      <c r="N479" s="24" t="n">
        <v>69.1246910095215</v>
      </c>
      <c r="O479" s="24" t="n">
        <v>55.1034466425578</v>
      </c>
      <c r="P479" s="62" t="n">
        <v>48.1686835704706</v>
      </c>
    </row>
    <row r="480" customFormat="false" ht="12.75" hidden="false" customHeight="false" outlineLevel="0" collapsed="false">
      <c r="C480" s="13" t="n">
        <v>479</v>
      </c>
      <c r="D480" s="112" t="s">
        <v>23801</v>
      </c>
      <c r="E480" s="111"/>
      <c r="F480" s="24"/>
      <c r="G480" s="24" t="n">
        <v>54.25</v>
      </c>
      <c r="H480" s="24" t="n">
        <v>22</v>
      </c>
      <c r="I480" s="24" t="n">
        <v>49</v>
      </c>
      <c r="J480" s="24" t="n">
        <v>76.9999923706055</v>
      </c>
      <c r="K480" s="24" t="n">
        <v>126</v>
      </c>
      <c r="L480" s="24" t="n">
        <v>44.7499961853027</v>
      </c>
      <c r="M480" s="24" t="n">
        <v>44.2733319600423</v>
      </c>
      <c r="N480" s="24" t="n">
        <v>63.1819984436035</v>
      </c>
      <c r="O480" s="24" t="n">
        <v>50.4099458058675</v>
      </c>
      <c r="P480" s="62" t="n">
        <v>44.2176352036305</v>
      </c>
    </row>
    <row r="481" customFormat="false" ht="12.75" hidden="false" customHeight="false" outlineLevel="0" collapsed="false">
      <c r="C481" s="13" t="n">
        <v>480</v>
      </c>
      <c r="D481" s="109" t="s">
        <v>23802</v>
      </c>
      <c r="E481" s="111"/>
      <c r="F481" s="24"/>
      <c r="G481" s="24" t="n">
        <v>57.0399961853027</v>
      </c>
      <c r="H481" s="24" t="n">
        <v>30</v>
      </c>
      <c r="I481" s="24" t="n">
        <v>59.75</v>
      </c>
      <c r="J481" s="24" t="n">
        <v>88.5</v>
      </c>
      <c r="K481" s="24" t="n">
        <v>137.5</v>
      </c>
      <c r="L481" s="24" t="n">
        <v>53.75</v>
      </c>
      <c r="M481" s="24" t="n">
        <v>49.25</v>
      </c>
      <c r="N481" s="24" t="n">
        <v>71.1789996185303</v>
      </c>
      <c r="O481" s="24" t="n">
        <v>55.1666666666667</v>
      </c>
      <c r="P481" s="62" t="n">
        <v>47.3346431292021</v>
      </c>
    </row>
    <row r="482" customFormat="false" ht="12.75" hidden="false" customHeight="false" outlineLevel="0" collapsed="false">
      <c r="C482" s="13" t="n">
        <v>481</v>
      </c>
      <c r="D482" s="104" t="s">
        <v>23803</v>
      </c>
      <c r="E482" s="113"/>
      <c r="F482" s="65"/>
      <c r="G482" s="65" t="n">
        <v>51</v>
      </c>
      <c r="H482" s="65" t="n">
        <v>41.9999885559082</v>
      </c>
      <c r="I482" s="65" t="n">
        <v>60.25</v>
      </c>
      <c r="J482" s="65" t="n">
        <v>65.75</v>
      </c>
      <c r="K482" s="65" t="n">
        <v>82.75</v>
      </c>
      <c r="L482" s="65" t="n">
        <v>56.2500038146973</v>
      </c>
      <c r="M482" s="65" t="n">
        <v>49.9333279927572</v>
      </c>
      <c r="N482" s="65" t="n">
        <v>59.0549976348877</v>
      </c>
      <c r="O482" s="65" t="n">
        <v>49.0783335367839</v>
      </c>
      <c r="P482" s="66" t="n">
        <v>49.1017309726813</v>
      </c>
    </row>
    <row r="483" customFormat="false" ht="12.75" hidden="false" customHeight="false" outlineLevel="0" collapsed="false">
      <c r="A483" s="13" t="n">
        <f aca="false">A470+1</f>
        <v>38</v>
      </c>
      <c r="B483" s="104" t="n">
        <v>36957</v>
      </c>
      <c r="C483" s="13" t="n">
        <v>482</v>
      </c>
      <c r="D483" s="109" t="s">
        <v>23791</v>
      </c>
      <c r="E483" s="110"/>
      <c r="F483" s="59"/>
      <c r="G483" s="59" t="n">
        <v>57.23</v>
      </c>
      <c r="H483" s="59" t="n">
        <v>44</v>
      </c>
      <c r="I483" s="59" t="n">
        <v>57.5</v>
      </c>
      <c r="J483" s="59" t="n">
        <v>76.25</v>
      </c>
      <c r="K483" s="59" t="n">
        <v>108.5</v>
      </c>
      <c r="L483" s="59" t="n">
        <v>55</v>
      </c>
      <c r="M483" s="59" t="n">
        <v>52.625</v>
      </c>
      <c r="N483" s="59" t="n">
        <v>66.4855</v>
      </c>
      <c r="O483" s="59" t="n">
        <v>59.2291666666667</v>
      </c>
      <c r="P483" s="60" t="n">
        <v>52.9288461538462</v>
      </c>
    </row>
    <row r="484" customFormat="false" ht="12.75" hidden="false" customHeight="false" outlineLevel="0" collapsed="false">
      <c r="C484" s="13" t="n">
        <v>483</v>
      </c>
      <c r="D484" s="109" t="s">
        <v>23792</v>
      </c>
      <c r="E484" s="111"/>
      <c r="F484" s="24"/>
      <c r="G484" s="24" t="n">
        <v>45.22</v>
      </c>
      <c r="H484" s="24" t="n">
        <v>31.5</v>
      </c>
      <c r="I484" s="24" t="n">
        <v>52.75</v>
      </c>
      <c r="J484" s="24" t="n">
        <v>77.75</v>
      </c>
      <c r="K484" s="24" t="n">
        <v>119.75</v>
      </c>
      <c r="L484" s="24" t="n">
        <v>45.25</v>
      </c>
      <c r="M484" s="24" t="n">
        <v>43.3333333333333</v>
      </c>
      <c r="N484" s="24" t="n">
        <v>62.197</v>
      </c>
      <c r="O484" s="24" t="n">
        <v>51.3541666666667</v>
      </c>
      <c r="P484" s="62" t="n">
        <v>45.2722434141697</v>
      </c>
    </row>
    <row r="485" customFormat="false" ht="12.75" hidden="false" customHeight="false" outlineLevel="0" collapsed="false">
      <c r="C485" s="13" t="n">
        <v>484</v>
      </c>
      <c r="D485" s="109" t="s">
        <v>23793</v>
      </c>
      <c r="E485" s="111"/>
      <c r="F485" s="24"/>
      <c r="G485" s="24" t="n">
        <v>54</v>
      </c>
      <c r="H485" s="24" t="n">
        <v>48</v>
      </c>
      <c r="I485" s="24" t="n">
        <v>56.75</v>
      </c>
      <c r="J485" s="24" t="n">
        <v>77</v>
      </c>
      <c r="K485" s="24" t="n">
        <v>101.5</v>
      </c>
      <c r="L485" s="24" t="n">
        <v>55.25</v>
      </c>
      <c r="M485" s="24" t="n">
        <v>54.5</v>
      </c>
      <c r="N485" s="24" t="n">
        <v>65.75</v>
      </c>
      <c r="O485" s="24" t="n">
        <v>59.375</v>
      </c>
      <c r="P485" s="62" t="n">
        <v>48.4442307692308</v>
      </c>
    </row>
    <row r="486" customFormat="false" ht="12.75" hidden="false" customHeight="false" outlineLevel="0" collapsed="false">
      <c r="C486" s="13" t="n">
        <v>485</v>
      </c>
      <c r="D486" s="109" t="s">
        <v>23794</v>
      </c>
      <c r="E486" s="111"/>
      <c r="F486" s="24"/>
      <c r="G486" s="24" t="n">
        <v>49.18</v>
      </c>
      <c r="H486" s="24" t="n">
        <v>33</v>
      </c>
      <c r="I486" s="24" t="n">
        <v>43.125</v>
      </c>
      <c r="J486" s="24" t="n">
        <v>55</v>
      </c>
      <c r="K486" s="24" t="n">
        <v>72.5</v>
      </c>
      <c r="L486" s="24" t="n">
        <v>42</v>
      </c>
      <c r="M486" s="24" t="n">
        <v>41.5</v>
      </c>
      <c r="N486" s="24" t="n">
        <v>49.1805</v>
      </c>
      <c r="O486" s="24" t="n">
        <v>45.0416666666667</v>
      </c>
      <c r="P486" s="62" t="n">
        <v>41.574358974359</v>
      </c>
    </row>
    <row r="487" customFormat="false" ht="12.75" hidden="false" customHeight="false" outlineLevel="0" collapsed="false">
      <c r="C487" s="13" t="n">
        <v>486</v>
      </c>
      <c r="D487" s="109" t="s">
        <v>23795</v>
      </c>
      <c r="E487" s="111"/>
      <c r="F487" s="24"/>
      <c r="G487" s="24" t="n">
        <v>45.22</v>
      </c>
      <c r="H487" s="24" t="n">
        <v>31.5</v>
      </c>
      <c r="I487" s="24" t="n">
        <v>52.75</v>
      </c>
      <c r="J487" s="24" t="n">
        <v>77.75</v>
      </c>
      <c r="K487" s="24" t="n">
        <v>121</v>
      </c>
      <c r="L487" s="24" t="n">
        <v>47.25</v>
      </c>
      <c r="M487" s="24" t="n">
        <v>43.75</v>
      </c>
      <c r="N487" s="24" t="n">
        <v>62.772</v>
      </c>
      <c r="O487" s="24" t="n">
        <v>51.8333333333333</v>
      </c>
      <c r="P487" s="62" t="n">
        <v>42.9983974358974</v>
      </c>
    </row>
    <row r="488" customFormat="false" ht="12.75" hidden="false" customHeight="false" outlineLevel="0" collapsed="false">
      <c r="C488" s="13" t="n">
        <v>487</v>
      </c>
      <c r="D488" s="109" t="s">
        <v>23796</v>
      </c>
      <c r="E488" s="111"/>
      <c r="F488" s="24"/>
      <c r="G488" s="24" t="n">
        <v>47.53</v>
      </c>
      <c r="H488" s="24" t="n">
        <v>47</v>
      </c>
      <c r="I488" s="24" t="n">
        <v>64</v>
      </c>
      <c r="J488" s="24" t="n">
        <v>86.25</v>
      </c>
      <c r="K488" s="24" t="n">
        <v>126.5</v>
      </c>
      <c r="L488" s="24" t="n">
        <v>60</v>
      </c>
      <c r="M488" s="24" t="n">
        <v>56.5</v>
      </c>
      <c r="N488" s="24" t="n">
        <v>72.728</v>
      </c>
      <c r="O488" s="24" t="n">
        <v>68.8333333333333</v>
      </c>
      <c r="P488" s="62" t="n">
        <v>62.7199358974359</v>
      </c>
    </row>
    <row r="489" customFormat="false" ht="12.75" hidden="false" customHeight="false" outlineLevel="0" collapsed="false">
      <c r="C489" s="13" t="n">
        <v>488</v>
      </c>
      <c r="D489" s="109" t="s">
        <v>23797</v>
      </c>
      <c r="E489" s="111"/>
      <c r="F489" s="24"/>
      <c r="G489" s="24" t="n">
        <v>42.75</v>
      </c>
      <c r="H489" s="24" t="n">
        <v>20</v>
      </c>
      <c r="I489" s="24" t="n">
        <v>56.25</v>
      </c>
      <c r="J489" s="24" t="n">
        <v>84.5</v>
      </c>
      <c r="K489" s="24" t="n">
        <v>136</v>
      </c>
      <c r="L489" s="24" t="n">
        <v>47.5</v>
      </c>
      <c r="M489" s="24" t="n">
        <v>45</v>
      </c>
      <c r="N489" s="24" t="n">
        <v>65.8</v>
      </c>
      <c r="O489" s="24" t="n">
        <v>52.7087500890096</v>
      </c>
      <c r="P489" s="62" t="n">
        <v>46.4414700483665</v>
      </c>
    </row>
    <row r="490" customFormat="false" ht="12.75" hidden="false" customHeight="false" outlineLevel="0" collapsed="false">
      <c r="C490" s="13" t="n">
        <v>489</v>
      </c>
      <c r="D490" s="109" t="s">
        <v>23798</v>
      </c>
      <c r="E490" s="111"/>
      <c r="F490" s="24"/>
      <c r="G490" s="24" t="n">
        <v>45.4999961853027</v>
      </c>
      <c r="H490" s="24" t="n">
        <v>25</v>
      </c>
      <c r="I490" s="24" t="n">
        <v>53</v>
      </c>
      <c r="J490" s="24" t="n">
        <v>82.2499923706055</v>
      </c>
      <c r="K490" s="24" t="n">
        <v>134.375</v>
      </c>
      <c r="L490" s="24" t="n">
        <v>47.2500038146973</v>
      </c>
      <c r="M490" s="24" t="n">
        <v>45</v>
      </c>
      <c r="N490" s="24" t="n">
        <v>65.6749992370606</v>
      </c>
      <c r="O490" s="24" t="n">
        <v>52.8534466425578</v>
      </c>
      <c r="P490" s="62" t="n">
        <v>45.9187636986757</v>
      </c>
    </row>
    <row r="491" customFormat="false" ht="12.75" hidden="false" customHeight="false" outlineLevel="0" collapsed="false">
      <c r="C491" s="13" t="n">
        <v>490</v>
      </c>
      <c r="D491" s="109" t="s">
        <v>23799</v>
      </c>
      <c r="E491" s="111"/>
      <c r="F491" s="24"/>
      <c r="G491" s="24" t="n">
        <v>46.9969139099121</v>
      </c>
      <c r="H491" s="24" t="n">
        <v>29.9969177246094</v>
      </c>
      <c r="I491" s="24" t="n">
        <v>47</v>
      </c>
      <c r="J491" s="24" t="n">
        <v>75.4999923706055</v>
      </c>
      <c r="K491" s="24" t="n">
        <v>120.375</v>
      </c>
      <c r="L491" s="24" t="n">
        <v>39.7499961853027</v>
      </c>
      <c r="M491" s="24" t="n">
        <v>39.7730712890625</v>
      </c>
      <c r="N491" s="24" t="n">
        <v>59.9313034057617</v>
      </c>
      <c r="O491" s="24" t="n">
        <v>51.9872382481893</v>
      </c>
      <c r="P491" s="62" t="n">
        <v>48.1676067743546</v>
      </c>
    </row>
    <row r="492" customFormat="false" ht="12.75" hidden="false" customHeight="false" outlineLevel="0" collapsed="false">
      <c r="C492" s="13" t="n">
        <v>491</v>
      </c>
      <c r="D492" s="109" t="s">
        <v>23800</v>
      </c>
      <c r="E492" s="111"/>
      <c r="F492" s="24"/>
      <c r="G492" s="24" t="n">
        <v>46.4969139099121</v>
      </c>
      <c r="H492" s="24" t="n">
        <v>30</v>
      </c>
      <c r="I492" s="24" t="n">
        <v>55.5</v>
      </c>
      <c r="J492" s="24" t="n">
        <v>84.7499923706055</v>
      </c>
      <c r="K492" s="24" t="n">
        <v>136.875</v>
      </c>
      <c r="L492" s="24" t="n">
        <v>49.7500038146973</v>
      </c>
      <c r="M492" s="24" t="n">
        <v>47.5</v>
      </c>
      <c r="N492" s="24" t="n">
        <v>68.2746910095215</v>
      </c>
      <c r="O492" s="24" t="n">
        <v>55.3534466425578</v>
      </c>
      <c r="P492" s="62" t="n">
        <v>48.4186835704706</v>
      </c>
    </row>
    <row r="493" customFormat="false" ht="12.75" hidden="false" customHeight="false" outlineLevel="0" collapsed="false">
      <c r="C493" s="13" t="n">
        <v>492</v>
      </c>
      <c r="D493" s="112" t="s">
        <v>23801</v>
      </c>
      <c r="E493" s="111"/>
      <c r="F493" s="24"/>
      <c r="G493" s="24" t="n">
        <v>43</v>
      </c>
      <c r="H493" s="24" t="n">
        <v>22</v>
      </c>
      <c r="I493" s="24" t="n">
        <v>48.75</v>
      </c>
      <c r="J493" s="24" t="n">
        <v>77.4999923706055</v>
      </c>
      <c r="K493" s="24" t="n">
        <v>126.375</v>
      </c>
      <c r="L493" s="24" t="n">
        <v>44.9999961853027</v>
      </c>
      <c r="M493" s="24" t="n">
        <v>44.0233319600423</v>
      </c>
      <c r="N493" s="24" t="n">
        <v>62.1069984436035</v>
      </c>
      <c r="O493" s="24" t="n">
        <v>50.6599458058675</v>
      </c>
      <c r="P493" s="62" t="n">
        <v>44.4676352036305</v>
      </c>
    </row>
    <row r="494" customFormat="false" ht="12.75" hidden="false" customHeight="false" outlineLevel="0" collapsed="false">
      <c r="C494" s="13" t="n">
        <v>493</v>
      </c>
      <c r="D494" s="109" t="s">
        <v>23802</v>
      </c>
      <c r="E494" s="111"/>
      <c r="F494" s="24"/>
      <c r="G494" s="24" t="n">
        <v>46.1299961853027</v>
      </c>
      <c r="H494" s="24" t="n">
        <v>30</v>
      </c>
      <c r="I494" s="24" t="n">
        <v>59.75</v>
      </c>
      <c r="J494" s="24" t="n">
        <v>88.25</v>
      </c>
      <c r="K494" s="24" t="n">
        <v>138</v>
      </c>
      <c r="L494" s="24" t="n">
        <v>53.75</v>
      </c>
      <c r="M494" s="24" t="n">
        <v>49</v>
      </c>
      <c r="N494" s="24" t="n">
        <v>70.0879996185303</v>
      </c>
      <c r="O494" s="24" t="n">
        <v>55.375</v>
      </c>
      <c r="P494" s="62" t="n">
        <v>47.6311174881764</v>
      </c>
    </row>
    <row r="495" customFormat="false" ht="12.75" hidden="false" customHeight="false" outlineLevel="0" collapsed="false">
      <c r="C495" s="13" t="n">
        <v>494</v>
      </c>
      <c r="D495" s="104" t="s">
        <v>23803</v>
      </c>
      <c r="E495" s="113"/>
      <c r="F495" s="65"/>
      <c r="G495" s="65" t="n">
        <v>49</v>
      </c>
      <c r="H495" s="65" t="n">
        <v>39.2499885559082</v>
      </c>
      <c r="I495" s="65" t="n">
        <v>60</v>
      </c>
      <c r="J495" s="65" t="n">
        <v>66.25</v>
      </c>
      <c r="K495" s="65" t="n">
        <v>82.5</v>
      </c>
      <c r="L495" s="65" t="n">
        <v>55.5000038146973</v>
      </c>
      <c r="M495" s="65" t="n">
        <v>49.4333279927572</v>
      </c>
      <c r="N495" s="65" t="n">
        <v>58.3299976348877</v>
      </c>
      <c r="O495" s="65" t="n">
        <v>49.5783322652181</v>
      </c>
      <c r="P495" s="66" t="n">
        <v>49.6017297011155</v>
      </c>
    </row>
    <row r="496" customFormat="false" ht="12.75" hidden="false" customHeight="false" outlineLevel="0" collapsed="false">
      <c r="A496" s="13" t="n">
        <f aca="false">A483+1</f>
        <v>39</v>
      </c>
      <c r="B496" s="104" t="n">
        <v>36958</v>
      </c>
      <c r="C496" s="13" t="n">
        <v>495</v>
      </c>
      <c r="D496" s="109" t="s">
        <v>23791</v>
      </c>
      <c r="E496" s="110"/>
      <c r="F496" s="59"/>
      <c r="G496" s="59" t="n">
        <v>48.31</v>
      </c>
      <c r="H496" s="59" t="n">
        <v>44</v>
      </c>
      <c r="I496" s="59" t="n">
        <v>58</v>
      </c>
      <c r="J496" s="59" t="n">
        <v>76.75</v>
      </c>
      <c r="K496" s="59" t="n">
        <v>108.5</v>
      </c>
      <c r="L496" s="59" t="n">
        <v>55.5</v>
      </c>
      <c r="M496" s="59" t="n">
        <v>52.625</v>
      </c>
      <c r="N496" s="59" t="n">
        <v>65.7435</v>
      </c>
      <c r="O496" s="59" t="n">
        <v>59.2291666666667</v>
      </c>
      <c r="P496" s="60" t="n">
        <v>52.9288461538462</v>
      </c>
    </row>
    <row r="497" customFormat="false" ht="12.75" hidden="false" customHeight="false" outlineLevel="0" collapsed="false">
      <c r="C497" s="13" t="n">
        <v>496</v>
      </c>
      <c r="D497" s="109" t="s">
        <v>23792</v>
      </c>
      <c r="E497" s="111"/>
      <c r="F497" s="24"/>
      <c r="G497" s="24" t="n">
        <v>42.6</v>
      </c>
      <c r="H497" s="24" t="n">
        <v>31.5</v>
      </c>
      <c r="I497" s="24" t="n">
        <v>52.25</v>
      </c>
      <c r="J497" s="24" t="n">
        <v>78</v>
      </c>
      <c r="K497" s="24" t="n">
        <v>120.25</v>
      </c>
      <c r="L497" s="24" t="n">
        <v>45.5</v>
      </c>
      <c r="M497" s="24" t="n">
        <v>43.5833333333333</v>
      </c>
      <c r="N497" s="24" t="n">
        <v>62.11</v>
      </c>
      <c r="O497" s="24" t="n">
        <v>51.7708333333333</v>
      </c>
      <c r="P497" s="62" t="n">
        <v>45.4292947084476</v>
      </c>
    </row>
    <row r="498" customFormat="false" ht="12.75" hidden="false" customHeight="false" outlineLevel="0" collapsed="false">
      <c r="C498" s="13" t="n">
        <v>497</v>
      </c>
      <c r="D498" s="109" t="s">
        <v>23793</v>
      </c>
      <c r="E498" s="111"/>
      <c r="F498" s="24"/>
      <c r="G498" s="24" t="n">
        <v>55</v>
      </c>
      <c r="H498" s="24" t="n">
        <v>48</v>
      </c>
      <c r="I498" s="24" t="n">
        <v>57.5</v>
      </c>
      <c r="J498" s="24" t="n">
        <v>77</v>
      </c>
      <c r="K498" s="24" t="n">
        <v>101.5</v>
      </c>
      <c r="L498" s="24" t="n">
        <v>55.25</v>
      </c>
      <c r="M498" s="24" t="n">
        <v>54.5</v>
      </c>
      <c r="N498" s="24" t="n">
        <v>65.925</v>
      </c>
      <c r="O498" s="24" t="n">
        <v>59.4583333333333</v>
      </c>
      <c r="P498" s="62" t="n">
        <v>48.4442307692308</v>
      </c>
    </row>
    <row r="499" customFormat="false" ht="12.75" hidden="false" customHeight="false" outlineLevel="0" collapsed="false">
      <c r="C499" s="13" t="n">
        <v>498</v>
      </c>
      <c r="D499" s="109" t="s">
        <v>23794</v>
      </c>
      <c r="E499" s="111"/>
      <c r="F499" s="24"/>
      <c r="G499" s="24" t="n">
        <v>38.01</v>
      </c>
      <c r="H499" s="24" t="n">
        <v>33</v>
      </c>
      <c r="I499" s="24" t="n">
        <v>44</v>
      </c>
      <c r="J499" s="24" t="n">
        <v>54.5</v>
      </c>
      <c r="K499" s="24" t="n">
        <v>72.5</v>
      </c>
      <c r="L499" s="24" t="n">
        <v>42.5</v>
      </c>
      <c r="M499" s="24" t="n">
        <v>42</v>
      </c>
      <c r="N499" s="24" t="n">
        <v>48.301</v>
      </c>
      <c r="O499" s="24" t="n">
        <v>45.0416666666667</v>
      </c>
      <c r="P499" s="62" t="n">
        <v>41.574358974359</v>
      </c>
    </row>
    <row r="500" customFormat="false" ht="12.75" hidden="false" customHeight="false" outlineLevel="0" collapsed="false">
      <c r="C500" s="13" t="n">
        <v>499</v>
      </c>
      <c r="D500" s="109" t="s">
        <v>23795</v>
      </c>
      <c r="E500" s="111"/>
      <c r="F500" s="24"/>
      <c r="G500" s="24" t="n">
        <v>42.6</v>
      </c>
      <c r="H500" s="24" t="n">
        <v>31.5</v>
      </c>
      <c r="I500" s="24" t="n">
        <v>52.25</v>
      </c>
      <c r="J500" s="24" t="n">
        <v>78</v>
      </c>
      <c r="K500" s="24" t="n">
        <v>121.5</v>
      </c>
      <c r="L500" s="24" t="n">
        <v>47.5</v>
      </c>
      <c r="M500" s="24" t="n">
        <v>44</v>
      </c>
      <c r="N500" s="24" t="n">
        <v>62.685</v>
      </c>
      <c r="O500" s="24" t="n">
        <v>52.25</v>
      </c>
      <c r="P500" s="62" t="n">
        <v>43.1554487179487</v>
      </c>
    </row>
    <row r="501" customFormat="false" ht="12.75" hidden="false" customHeight="false" outlineLevel="0" collapsed="false">
      <c r="C501" s="13" t="n">
        <v>500</v>
      </c>
      <c r="D501" s="109" t="s">
        <v>23796</v>
      </c>
      <c r="E501" s="111"/>
      <c r="F501" s="24"/>
      <c r="G501" s="24" t="n">
        <v>62.94</v>
      </c>
      <c r="H501" s="24" t="n">
        <v>47</v>
      </c>
      <c r="I501" s="24" t="n">
        <v>63.75</v>
      </c>
      <c r="J501" s="24" t="n">
        <v>86.25</v>
      </c>
      <c r="K501" s="24" t="n">
        <v>127</v>
      </c>
      <c r="L501" s="24" t="n">
        <v>60.75</v>
      </c>
      <c r="M501" s="24" t="n">
        <v>56.75</v>
      </c>
      <c r="N501" s="24" t="n">
        <v>74.494</v>
      </c>
      <c r="O501" s="24" t="n">
        <v>68.8333333333333</v>
      </c>
      <c r="P501" s="62" t="n">
        <v>62.7199358974359</v>
      </c>
    </row>
    <row r="502" customFormat="false" ht="12.75" hidden="false" customHeight="false" outlineLevel="0" collapsed="false">
      <c r="C502" s="13" t="n">
        <v>501</v>
      </c>
      <c r="D502" s="109" t="s">
        <v>23797</v>
      </c>
      <c r="E502" s="111"/>
      <c r="F502" s="24"/>
      <c r="G502" s="24" t="n">
        <v>40.5</v>
      </c>
      <c r="H502" s="24" t="n">
        <v>20</v>
      </c>
      <c r="I502" s="24" t="n">
        <v>55.75</v>
      </c>
      <c r="J502" s="24" t="n">
        <v>84.25</v>
      </c>
      <c r="K502" s="24" t="n">
        <v>135.5</v>
      </c>
      <c r="L502" s="24" t="n">
        <v>48</v>
      </c>
      <c r="M502" s="24" t="n">
        <v>45.5</v>
      </c>
      <c r="N502" s="24" t="n">
        <v>65.6</v>
      </c>
      <c r="O502" s="24" t="n">
        <v>53.0212500890096</v>
      </c>
      <c r="P502" s="62" t="n">
        <v>46.5520469714434</v>
      </c>
    </row>
    <row r="503" customFormat="false" ht="12.75" hidden="false" customHeight="false" outlineLevel="0" collapsed="false">
      <c r="C503" s="13" t="n">
        <v>502</v>
      </c>
      <c r="D503" s="109" t="s">
        <v>23798</v>
      </c>
      <c r="E503" s="111"/>
      <c r="F503" s="24"/>
      <c r="G503" s="24" t="n">
        <v>43.9999961853027</v>
      </c>
      <c r="H503" s="24" t="n">
        <v>25</v>
      </c>
      <c r="I503" s="24" t="n">
        <v>52.25</v>
      </c>
      <c r="J503" s="24" t="n">
        <v>81.4999923706055</v>
      </c>
      <c r="K503" s="24" t="n">
        <v>132.5</v>
      </c>
      <c r="L503" s="24" t="n">
        <v>47.0000038146973</v>
      </c>
      <c r="M503" s="24" t="n">
        <v>44.75</v>
      </c>
      <c r="N503" s="24" t="n">
        <v>64.8999992370605</v>
      </c>
      <c r="O503" s="24" t="n">
        <v>52.7909466425578</v>
      </c>
      <c r="P503" s="62" t="n">
        <v>46.0533790832911</v>
      </c>
    </row>
    <row r="504" customFormat="false" ht="12.75" hidden="false" customHeight="false" outlineLevel="0" collapsed="false">
      <c r="C504" s="13" t="n">
        <v>503</v>
      </c>
      <c r="D504" s="109" t="s">
        <v>23799</v>
      </c>
      <c r="E504" s="111"/>
      <c r="F504" s="24"/>
      <c r="G504" s="24" t="n">
        <v>46.9969139099121</v>
      </c>
      <c r="H504" s="24" t="n">
        <v>29.9969177246094</v>
      </c>
      <c r="I504" s="24" t="n">
        <v>46.25</v>
      </c>
      <c r="J504" s="24" t="n">
        <v>74.7499923706055</v>
      </c>
      <c r="K504" s="24" t="n">
        <v>118.5</v>
      </c>
      <c r="L504" s="24" t="n">
        <v>39.4999961853027</v>
      </c>
      <c r="M504" s="24" t="n">
        <v>39.5230712890625</v>
      </c>
      <c r="N504" s="24" t="n">
        <v>59.3063034057617</v>
      </c>
      <c r="O504" s="24" t="n">
        <v>51.9247382481893</v>
      </c>
      <c r="P504" s="62" t="n">
        <v>48.4426067743546</v>
      </c>
    </row>
    <row r="505" customFormat="false" ht="12.75" hidden="false" customHeight="false" outlineLevel="0" collapsed="false">
      <c r="C505" s="13" t="n">
        <v>504</v>
      </c>
      <c r="D505" s="109" t="s">
        <v>23800</v>
      </c>
      <c r="E505" s="111"/>
      <c r="F505" s="24"/>
      <c r="G505" s="24" t="n">
        <v>48.4969139099121</v>
      </c>
      <c r="H505" s="24" t="n">
        <v>30</v>
      </c>
      <c r="I505" s="24" t="n">
        <v>54.75</v>
      </c>
      <c r="J505" s="24" t="n">
        <v>83.9999923706055</v>
      </c>
      <c r="K505" s="24" t="n">
        <v>135</v>
      </c>
      <c r="L505" s="24" t="n">
        <v>49.5000038146973</v>
      </c>
      <c r="M505" s="24" t="n">
        <v>44.75</v>
      </c>
      <c r="N505" s="24" t="n">
        <v>67.0996910095215</v>
      </c>
      <c r="O505" s="24" t="n">
        <v>53.8326133092245</v>
      </c>
      <c r="P505" s="62" t="n">
        <v>46.9843887426914</v>
      </c>
    </row>
    <row r="506" customFormat="false" ht="12.75" hidden="false" customHeight="false" outlineLevel="0" collapsed="false">
      <c r="C506" s="13" t="n">
        <v>505</v>
      </c>
      <c r="D506" s="112" t="s">
        <v>23801</v>
      </c>
      <c r="E506" s="111"/>
      <c r="F506" s="24"/>
      <c r="G506" s="24" t="n">
        <v>42</v>
      </c>
      <c r="H506" s="24" t="n">
        <v>22</v>
      </c>
      <c r="I506" s="24" t="n">
        <v>48</v>
      </c>
      <c r="J506" s="24" t="n">
        <v>76.7499923706055</v>
      </c>
      <c r="K506" s="24" t="n">
        <v>126</v>
      </c>
      <c r="L506" s="24" t="n">
        <v>44.7499961853027</v>
      </c>
      <c r="M506" s="24" t="n">
        <v>43.7733319600423</v>
      </c>
      <c r="N506" s="24" t="n">
        <v>61.6819984436035</v>
      </c>
      <c r="O506" s="24" t="n">
        <v>50.7641124725342</v>
      </c>
      <c r="P506" s="62" t="n">
        <v>44.7368659728613</v>
      </c>
    </row>
    <row r="507" customFormat="false" ht="12.75" hidden="false" customHeight="false" outlineLevel="0" collapsed="false">
      <c r="C507" s="13" t="n">
        <v>506</v>
      </c>
      <c r="D507" s="109" t="s">
        <v>23802</v>
      </c>
      <c r="E507" s="111"/>
      <c r="F507" s="24"/>
      <c r="G507" s="24" t="n">
        <v>45.2899961853027</v>
      </c>
      <c r="H507" s="24" t="n">
        <v>30</v>
      </c>
      <c r="I507" s="24" t="n">
        <v>59.25</v>
      </c>
      <c r="J507" s="24" t="n">
        <v>87.75</v>
      </c>
      <c r="K507" s="24" t="n">
        <v>138</v>
      </c>
      <c r="L507" s="24" t="n">
        <v>53.75</v>
      </c>
      <c r="M507" s="24" t="n">
        <v>49</v>
      </c>
      <c r="N507" s="24" t="n">
        <v>69.9039996185303</v>
      </c>
      <c r="O507" s="24" t="n">
        <v>55.5416666666667</v>
      </c>
      <c r="P507" s="62" t="n">
        <v>47.7561174881764</v>
      </c>
    </row>
    <row r="508" customFormat="false" ht="12.75" hidden="false" customHeight="false" outlineLevel="0" collapsed="false">
      <c r="C508" s="13" t="n">
        <v>507</v>
      </c>
      <c r="D508" s="104" t="s">
        <v>23803</v>
      </c>
      <c r="E508" s="113"/>
      <c r="F508" s="65"/>
      <c r="G508" s="65" t="n">
        <v>48</v>
      </c>
      <c r="H508" s="65" t="n">
        <v>40.2499885559082</v>
      </c>
      <c r="I508" s="65" t="n">
        <v>60.25</v>
      </c>
      <c r="J508" s="65" t="n">
        <v>66.5</v>
      </c>
      <c r="K508" s="65" t="n">
        <v>85.5</v>
      </c>
      <c r="L508" s="65" t="n">
        <v>56.2500038146973</v>
      </c>
      <c r="M508" s="65" t="n">
        <v>49.4333279927572</v>
      </c>
      <c r="N508" s="65" t="n">
        <v>59.0549976348877</v>
      </c>
      <c r="O508" s="65" t="n">
        <v>49.5783322652181</v>
      </c>
      <c r="P508" s="66" t="n">
        <v>49.6017297011155</v>
      </c>
    </row>
    <row r="509" customFormat="false" ht="12.75" hidden="false" customHeight="false" outlineLevel="0" collapsed="false">
      <c r="A509" s="13" t="n">
        <f aca="false">A496+1</f>
        <v>40</v>
      </c>
      <c r="B509" s="104" t="n">
        <v>36959</v>
      </c>
      <c r="C509" s="13" t="n">
        <v>508</v>
      </c>
      <c r="D509" s="109" t="s">
        <v>23791</v>
      </c>
      <c r="E509" s="110"/>
      <c r="F509" s="59"/>
      <c r="G509" s="59" t="n">
        <v>43.75</v>
      </c>
      <c r="H509" s="59" t="n">
        <v>44</v>
      </c>
      <c r="I509" s="59" t="n">
        <v>58.125</v>
      </c>
      <c r="J509" s="59" t="n">
        <v>76.75</v>
      </c>
      <c r="K509" s="59" t="n">
        <v>108</v>
      </c>
      <c r="L509" s="59" t="n">
        <v>55.5</v>
      </c>
      <c r="M509" s="59" t="n">
        <v>52.75</v>
      </c>
      <c r="N509" s="59" t="n">
        <v>65.2375</v>
      </c>
      <c r="O509" s="59" t="n">
        <v>59.2291666666667</v>
      </c>
      <c r="P509" s="60" t="n">
        <v>52.9288461538462</v>
      </c>
    </row>
    <row r="510" customFormat="false" ht="12.75" hidden="false" customHeight="false" outlineLevel="0" collapsed="false">
      <c r="C510" s="13" t="n">
        <v>509</v>
      </c>
      <c r="D510" s="109" t="s">
        <v>23792</v>
      </c>
      <c r="E510" s="111"/>
      <c r="F510" s="24"/>
      <c r="G510" s="24" t="n">
        <v>31.5</v>
      </c>
      <c r="H510" s="24" t="n">
        <v>31.5</v>
      </c>
      <c r="I510" s="24" t="n">
        <v>52</v>
      </c>
      <c r="J510" s="24" t="n">
        <v>78</v>
      </c>
      <c r="K510" s="24" t="n">
        <v>120.25</v>
      </c>
      <c r="L510" s="24" t="n">
        <v>45.25</v>
      </c>
      <c r="M510" s="24" t="n">
        <v>43.3333333333333</v>
      </c>
      <c r="N510" s="24" t="n">
        <v>60.875</v>
      </c>
      <c r="O510" s="24" t="n">
        <v>51.4583333333333</v>
      </c>
      <c r="P510" s="62" t="n">
        <v>45.4244869916867</v>
      </c>
    </row>
    <row r="511" customFormat="false" ht="12.75" hidden="false" customHeight="false" outlineLevel="0" collapsed="false">
      <c r="C511" s="13" t="n">
        <v>510</v>
      </c>
      <c r="D511" s="109" t="s">
        <v>23793</v>
      </c>
      <c r="E511" s="111"/>
      <c r="F511" s="24"/>
      <c r="G511" s="24" t="n">
        <v>50.5</v>
      </c>
      <c r="H511" s="24" t="n">
        <v>48</v>
      </c>
      <c r="I511" s="24" t="n">
        <v>58.25</v>
      </c>
      <c r="J511" s="24" t="n">
        <v>78.25</v>
      </c>
      <c r="K511" s="24" t="n">
        <v>102.5</v>
      </c>
      <c r="L511" s="24" t="n">
        <v>56</v>
      </c>
      <c r="M511" s="24" t="n">
        <v>55.25</v>
      </c>
      <c r="N511" s="24" t="n">
        <v>66.175</v>
      </c>
      <c r="O511" s="24" t="n">
        <v>59.7916666666667</v>
      </c>
      <c r="P511" s="62" t="n">
        <v>49.3314102564103</v>
      </c>
    </row>
    <row r="512" customFormat="false" ht="12.75" hidden="false" customHeight="false" outlineLevel="0" collapsed="false">
      <c r="C512" s="13" t="n">
        <v>511</v>
      </c>
      <c r="D512" s="109" t="s">
        <v>23794</v>
      </c>
      <c r="E512" s="111"/>
      <c r="F512" s="24"/>
      <c r="G512" s="24" t="n">
        <v>30.73</v>
      </c>
      <c r="H512" s="24" t="n">
        <v>33</v>
      </c>
      <c r="I512" s="24" t="n">
        <v>43.625</v>
      </c>
      <c r="J512" s="24" t="n">
        <v>54.5</v>
      </c>
      <c r="K512" s="24" t="n">
        <v>72</v>
      </c>
      <c r="L512" s="24" t="n">
        <v>42.5</v>
      </c>
      <c r="M512" s="24" t="n">
        <v>41.5</v>
      </c>
      <c r="N512" s="24" t="n">
        <v>47.2855</v>
      </c>
      <c r="O512" s="24" t="n">
        <v>45.0416666666667</v>
      </c>
      <c r="P512" s="62" t="n">
        <v>41.574358974359</v>
      </c>
    </row>
    <row r="513" customFormat="false" ht="12.75" hidden="false" customHeight="false" outlineLevel="0" collapsed="false">
      <c r="C513" s="13" t="n">
        <v>512</v>
      </c>
      <c r="D513" s="109" t="s">
        <v>23795</v>
      </c>
      <c r="E513" s="111"/>
      <c r="F513" s="24"/>
      <c r="G513" s="24" t="n">
        <v>31.5</v>
      </c>
      <c r="H513" s="24" t="n">
        <v>31.5</v>
      </c>
      <c r="I513" s="24" t="n">
        <v>52</v>
      </c>
      <c r="J513" s="24" t="n">
        <v>78</v>
      </c>
      <c r="K513" s="24" t="n">
        <v>121.5</v>
      </c>
      <c r="L513" s="24" t="n">
        <v>47.25</v>
      </c>
      <c r="M513" s="24" t="n">
        <v>43.75</v>
      </c>
      <c r="N513" s="24" t="n">
        <v>61.45</v>
      </c>
      <c r="O513" s="24" t="n">
        <v>51.9375</v>
      </c>
      <c r="P513" s="62" t="n">
        <v>43.150641025641</v>
      </c>
    </row>
    <row r="514" customFormat="false" ht="12.75" hidden="false" customHeight="false" outlineLevel="0" collapsed="false">
      <c r="C514" s="13" t="n">
        <v>513</v>
      </c>
      <c r="D514" s="109" t="s">
        <v>23796</v>
      </c>
      <c r="E514" s="111"/>
      <c r="F514" s="24"/>
      <c r="G514" s="24" t="n">
        <v>46.98</v>
      </c>
      <c r="H514" s="24" t="n">
        <v>47</v>
      </c>
      <c r="I514" s="24" t="n">
        <v>63.75</v>
      </c>
      <c r="J514" s="24" t="n">
        <v>85.625</v>
      </c>
      <c r="K514" s="24" t="n">
        <v>126.75</v>
      </c>
      <c r="L514" s="24" t="n">
        <v>60.75</v>
      </c>
      <c r="M514" s="24" t="n">
        <v>56.5</v>
      </c>
      <c r="N514" s="24" t="n">
        <v>72.7105</v>
      </c>
      <c r="O514" s="24" t="n">
        <v>68.1666666666667</v>
      </c>
      <c r="P514" s="62" t="n">
        <v>62.3032692307692</v>
      </c>
    </row>
    <row r="515" customFormat="false" ht="12.75" hidden="false" customHeight="false" outlineLevel="0" collapsed="false">
      <c r="C515" s="13" t="n">
        <v>514</v>
      </c>
      <c r="D515" s="109" t="s">
        <v>23797</v>
      </c>
      <c r="E515" s="111"/>
      <c r="F515" s="24"/>
      <c r="G515" s="24" t="n">
        <v>20</v>
      </c>
      <c r="H515" s="24" t="n">
        <v>20</v>
      </c>
      <c r="I515" s="24" t="n">
        <v>53.75</v>
      </c>
      <c r="J515" s="24" t="n">
        <v>82.75</v>
      </c>
      <c r="K515" s="24" t="n">
        <v>133</v>
      </c>
      <c r="L515" s="24" t="n">
        <v>47</v>
      </c>
      <c r="M515" s="24" t="n">
        <v>44.25</v>
      </c>
      <c r="N515" s="24" t="n">
        <v>62.225</v>
      </c>
      <c r="O515" s="24" t="n">
        <v>52.3754167556763</v>
      </c>
      <c r="P515" s="62" t="n">
        <v>46.2491623560588</v>
      </c>
    </row>
    <row r="516" customFormat="false" ht="12.75" hidden="false" customHeight="false" outlineLevel="0" collapsed="false">
      <c r="C516" s="13" t="n">
        <v>515</v>
      </c>
      <c r="D516" s="109" t="s">
        <v>23798</v>
      </c>
      <c r="E516" s="111"/>
      <c r="F516" s="24"/>
      <c r="G516" s="24" t="n">
        <v>24.9999961853027</v>
      </c>
      <c r="H516" s="24" t="n">
        <v>25</v>
      </c>
      <c r="I516" s="24" t="n">
        <v>51.5</v>
      </c>
      <c r="J516" s="24" t="n">
        <v>80.4999923706055</v>
      </c>
      <c r="K516" s="24" t="n">
        <v>130.5</v>
      </c>
      <c r="L516" s="24" t="n">
        <v>46.2500038146973</v>
      </c>
      <c r="M516" s="24" t="n">
        <v>44</v>
      </c>
      <c r="N516" s="24" t="n">
        <v>62.1249992370606</v>
      </c>
      <c r="O516" s="24" t="n">
        <v>51.7909466425578</v>
      </c>
      <c r="P516" s="62" t="n">
        <v>45.7841483140603</v>
      </c>
    </row>
    <row r="517" customFormat="false" ht="12.75" hidden="false" customHeight="false" outlineLevel="0" collapsed="false">
      <c r="C517" s="13" t="n">
        <v>516</v>
      </c>
      <c r="D517" s="109" t="s">
        <v>23799</v>
      </c>
      <c r="E517" s="111"/>
      <c r="F517" s="24"/>
      <c r="G517" s="24" t="n">
        <v>33.9969139099121</v>
      </c>
      <c r="H517" s="24" t="n">
        <v>29.9969177246094</v>
      </c>
      <c r="I517" s="24" t="n">
        <v>45.5</v>
      </c>
      <c r="J517" s="24" t="n">
        <v>73.7499923706055</v>
      </c>
      <c r="K517" s="24" t="n">
        <v>116.5</v>
      </c>
      <c r="L517" s="24" t="n">
        <v>38.7499961853027</v>
      </c>
      <c r="M517" s="24" t="n">
        <v>38.7730712890625</v>
      </c>
      <c r="N517" s="24" t="n">
        <v>57.1313034057617</v>
      </c>
      <c r="O517" s="24" t="n">
        <v>50.9247382481893</v>
      </c>
      <c r="P517" s="62" t="n">
        <v>48.0329913897392</v>
      </c>
    </row>
    <row r="518" customFormat="false" ht="12.75" hidden="false" customHeight="false" outlineLevel="0" collapsed="false">
      <c r="C518" s="13" t="n">
        <v>517</v>
      </c>
      <c r="D518" s="109" t="s">
        <v>23800</v>
      </c>
      <c r="E518" s="111"/>
      <c r="F518" s="24"/>
      <c r="G518" s="24" t="n">
        <v>34.9969139099121</v>
      </c>
      <c r="H518" s="24" t="n">
        <v>30</v>
      </c>
      <c r="I518" s="24" t="n">
        <v>54</v>
      </c>
      <c r="J518" s="24" t="n">
        <v>82.9999923706055</v>
      </c>
      <c r="K518" s="24" t="n">
        <v>133</v>
      </c>
      <c r="L518" s="24" t="n">
        <v>48.7500038146973</v>
      </c>
      <c r="M518" s="24" t="n">
        <v>44</v>
      </c>
      <c r="N518" s="24" t="n">
        <v>64.8746910095215</v>
      </c>
      <c r="O518" s="24" t="n">
        <v>52.8326133092245</v>
      </c>
      <c r="P518" s="62" t="n">
        <v>46.7151579734607</v>
      </c>
    </row>
    <row r="519" customFormat="false" ht="12.75" hidden="false" customHeight="false" outlineLevel="0" collapsed="false">
      <c r="C519" s="13" t="n">
        <v>518</v>
      </c>
      <c r="D519" s="112" t="s">
        <v>23801</v>
      </c>
      <c r="E519" s="111"/>
      <c r="F519" s="24"/>
      <c r="G519" s="24" t="n">
        <v>23</v>
      </c>
      <c r="H519" s="24" t="n">
        <v>22</v>
      </c>
      <c r="I519" s="24" t="n">
        <v>47.5</v>
      </c>
      <c r="J519" s="24" t="n">
        <v>75.7499923706055</v>
      </c>
      <c r="K519" s="24" t="n">
        <v>124</v>
      </c>
      <c r="L519" s="24" t="n">
        <v>43.9999961853027</v>
      </c>
      <c r="M519" s="24" t="n">
        <v>43.0233319600423</v>
      </c>
      <c r="N519" s="24" t="n">
        <v>58.9319984436035</v>
      </c>
      <c r="O519" s="24" t="n">
        <v>49.7641124725342</v>
      </c>
      <c r="P519" s="62" t="n">
        <v>44.3330198190151</v>
      </c>
    </row>
    <row r="520" customFormat="false" ht="12.75" hidden="false" customHeight="false" outlineLevel="0" collapsed="false">
      <c r="C520" s="13" t="n">
        <v>519</v>
      </c>
      <c r="D520" s="109" t="s">
        <v>23802</v>
      </c>
      <c r="E520" s="111"/>
      <c r="F520" s="24"/>
      <c r="G520" s="24" t="n">
        <v>32</v>
      </c>
      <c r="H520" s="24" t="n">
        <v>30</v>
      </c>
      <c r="I520" s="24" t="n">
        <v>57.75</v>
      </c>
      <c r="J520" s="24" t="n">
        <v>86.5</v>
      </c>
      <c r="K520" s="24" t="n">
        <v>136</v>
      </c>
      <c r="L520" s="24" t="n">
        <v>52.75</v>
      </c>
      <c r="M520" s="24" t="n">
        <v>48.25</v>
      </c>
      <c r="N520" s="24" t="n">
        <v>67.575</v>
      </c>
      <c r="O520" s="24" t="n">
        <v>54.8958333333333</v>
      </c>
      <c r="P520" s="62" t="n">
        <v>47.4532328727918</v>
      </c>
    </row>
    <row r="521" customFormat="false" ht="12.75" hidden="false" customHeight="false" outlineLevel="0" collapsed="false">
      <c r="C521" s="13" t="n">
        <v>520</v>
      </c>
      <c r="D521" s="104" t="s">
        <v>23803</v>
      </c>
      <c r="E521" s="113"/>
      <c r="F521" s="65"/>
      <c r="G521" s="65" t="n">
        <v>43</v>
      </c>
      <c r="H521" s="65" t="n">
        <v>40.2499885559082</v>
      </c>
      <c r="I521" s="65" t="n">
        <v>58.5</v>
      </c>
      <c r="J521" s="65" t="n">
        <v>66.25</v>
      </c>
      <c r="K521" s="65" t="n">
        <v>88.5</v>
      </c>
      <c r="L521" s="65" t="n">
        <v>56.0000038146973</v>
      </c>
      <c r="M521" s="65" t="n">
        <v>49.4333279927572</v>
      </c>
      <c r="N521" s="65" t="n">
        <v>58.9299976348877</v>
      </c>
      <c r="O521" s="65" t="n">
        <v>49.0783322652181</v>
      </c>
      <c r="P521" s="66" t="n">
        <v>49.1433963677822</v>
      </c>
    </row>
    <row r="522" customFormat="false" ht="12.75" hidden="false" customHeight="false" outlineLevel="0" collapsed="false">
      <c r="A522" s="13" t="n">
        <f aca="false">A509+1</f>
        <v>41</v>
      </c>
      <c r="B522" s="104" t="n">
        <v>36962</v>
      </c>
      <c r="C522" s="13" t="n">
        <v>521</v>
      </c>
      <c r="D522" s="109" t="s">
        <v>23791</v>
      </c>
      <c r="E522" s="110"/>
      <c r="F522" s="59"/>
      <c r="G522" s="59" t="n">
        <v>62.06</v>
      </c>
      <c r="H522" s="59" t="n">
        <v>44</v>
      </c>
      <c r="I522" s="59" t="n">
        <v>57.25</v>
      </c>
      <c r="J522" s="59" t="n">
        <v>76.5</v>
      </c>
      <c r="K522" s="59" t="n">
        <v>108.5</v>
      </c>
      <c r="L522" s="59" t="n">
        <v>55.5</v>
      </c>
      <c r="M522" s="59" t="n">
        <v>52.75</v>
      </c>
      <c r="N522" s="59" t="n">
        <v>67.056</v>
      </c>
      <c r="O522" s="59" t="n">
        <v>59.2291666666667</v>
      </c>
      <c r="P522" s="60" t="n">
        <v>52.9288461538462</v>
      </c>
    </row>
    <row r="523" customFormat="false" ht="12.75" hidden="false" customHeight="false" outlineLevel="0" collapsed="false">
      <c r="C523" s="13" t="n">
        <v>522</v>
      </c>
      <c r="D523" s="109" t="s">
        <v>23792</v>
      </c>
      <c r="E523" s="111"/>
      <c r="F523" s="24"/>
      <c r="G523" s="24" t="n">
        <v>42</v>
      </c>
      <c r="H523" s="24" t="n">
        <v>31.5</v>
      </c>
      <c r="I523" s="24" t="n">
        <v>52</v>
      </c>
      <c r="J523" s="24" t="n">
        <v>78</v>
      </c>
      <c r="K523" s="24" t="n">
        <v>117.75</v>
      </c>
      <c r="L523" s="24" t="n">
        <v>44.75</v>
      </c>
      <c r="M523" s="24" t="n">
        <v>43.3333333333333</v>
      </c>
      <c r="N523" s="24" t="n">
        <v>61.375</v>
      </c>
      <c r="O523" s="24" t="n">
        <v>51.2291666666667</v>
      </c>
      <c r="P523" s="62" t="n">
        <v>45.4244869916867</v>
      </c>
    </row>
    <row r="524" customFormat="false" ht="12.75" hidden="false" customHeight="false" outlineLevel="0" collapsed="false">
      <c r="C524" s="13" t="n">
        <v>523</v>
      </c>
      <c r="D524" s="109" t="s">
        <v>23793</v>
      </c>
      <c r="E524" s="111"/>
      <c r="F524" s="24"/>
      <c r="G524" s="24" t="n">
        <v>52</v>
      </c>
      <c r="H524" s="24" t="n">
        <v>48</v>
      </c>
      <c r="I524" s="24" t="n">
        <v>58.75</v>
      </c>
      <c r="J524" s="24" t="n">
        <v>78.5</v>
      </c>
      <c r="K524" s="24" t="n">
        <v>103</v>
      </c>
      <c r="L524" s="24" t="n">
        <v>56.25</v>
      </c>
      <c r="M524" s="24" t="n">
        <v>55</v>
      </c>
      <c r="N524" s="24" t="n">
        <v>66.45</v>
      </c>
      <c r="O524" s="24" t="n">
        <v>59.7916666666667</v>
      </c>
      <c r="P524" s="62" t="n">
        <v>49.3314102564103</v>
      </c>
    </row>
    <row r="525" customFormat="false" ht="12.75" hidden="false" customHeight="false" outlineLevel="0" collapsed="false">
      <c r="C525" s="13" t="n">
        <v>524</v>
      </c>
      <c r="D525" s="109" t="s">
        <v>23794</v>
      </c>
      <c r="E525" s="111"/>
      <c r="F525" s="24"/>
      <c r="G525" s="24" t="n">
        <v>43.09</v>
      </c>
      <c r="H525" s="24" t="n">
        <v>33</v>
      </c>
      <c r="I525" s="24" t="n">
        <v>44</v>
      </c>
      <c r="J525" s="24" t="n">
        <v>55</v>
      </c>
      <c r="K525" s="24" t="n">
        <v>72</v>
      </c>
      <c r="L525" s="24" t="n">
        <v>42.5</v>
      </c>
      <c r="M525" s="24" t="n">
        <v>42</v>
      </c>
      <c r="N525" s="24" t="n">
        <v>48.759</v>
      </c>
      <c r="O525" s="24" t="n">
        <v>45.0416666666667</v>
      </c>
      <c r="P525" s="62" t="n">
        <v>41.574358974359</v>
      </c>
    </row>
    <row r="526" customFormat="false" ht="12.75" hidden="false" customHeight="false" outlineLevel="0" collapsed="false">
      <c r="C526" s="13" t="n">
        <v>525</v>
      </c>
      <c r="D526" s="109" t="s">
        <v>23795</v>
      </c>
      <c r="E526" s="111"/>
      <c r="F526" s="24"/>
      <c r="G526" s="24" t="n">
        <v>42</v>
      </c>
      <c r="H526" s="24" t="n">
        <v>31.5</v>
      </c>
      <c r="I526" s="24" t="n">
        <v>52</v>
      </c>
      <c r="J526" s="24" t="n">
        <v>78</v>
      </c>
      <c r="K526" s="24" t="n">
        <v>119</v>
      </c>
      <c r="L526" s="24" t="n">
        <v>46.75</v>
      </c>
      <c r="M526" s="24" t="n">
        <v>43.75</v>
      </c>
      <c r="N526" s="24" t="n">
        <v>61.95</v>
      </c>
      <c r="O526" s="24" t="n">
        <v>51.7083333333333</v>
      </c>
      <c r="P526" s="62" t="n">
        <v>43.150641025641</v>
      </c>
    </row>
    <row r="527" customFormat="false" ht="12.75" hidden="false" customHeight="false" outlineLevel="0" collapsed="false">
      <c r="C527" s="13" t="n">
        <v>526</v>
      </c>
      <c r="D527" s="109" t="s">
        <v>23796</v>
      </c>
      <c r="E527" s="111"/>
      <c r="F527" s="24"/>
      <c r="G527" s="24" t="n">
        <v>66.11</v>
      </c>
      <c r="H527" s="24" t="n">
        <v>47</v>
      </c>
      <c r="I527" s="24" t="n">
        <v>64.5</v>
      </c>
      <c r="J527" s="24" t="n">
        <v>86</v>
      </c>
      <c r="K527" s="24" t="n">
        <v>126.5</v>
      </c>
      <c r="L527" s="24" t="n">
        <v>60.75</v>
      </c>
      <c r="M527" s="24" t="n">
        <v>57</v>
      </c>
      <c r="N527" s="24" t="n">
        <v>74.836</v>
      </c>
      <c r="O527" s="24" t="n">
        <v>68.1666666666667</v>
      </c>
      <c r="P527" s="62" t="n">
        <v>62.3032692307692</v>
      </c>
    </row>
    <row r="528" customFormat="false" ht="12.75" hidden="false" customHeight="false" outlineLevel="0" collapsed="false">
      <c r="C528" s="13" t="n">
        <v>527</v>
      </c>
      <c r="D528" s="109" t="s">
        <v>23797</v>
      </c>
      <c r="E528" s="111"/>
      <c r="F528" s="24"/>
      <c r="G528" s="24" t="n">
        <v>30</v>
      </c>
      <c r="H528" s="24" t="n">
        <v>20</v>
      </c>
      <c r="I528" s="24" t="n">
        <v>53.5</v>
      </c>
      <c r="J528" s="24" t="n">
        <v>82.25</v>
      </c>
      <c r="K528" s="24" t="n">
        <v>132.25</v>
      </c>
      <c r="L528" s="24" t="n">
        <v>47</v>
      </c>
      <c r="M528" s="24" t="n">
        <v>44</v>
      </c>
      <c r="N528" s="24" t="n">
        <v>62.925</v>
      </c>
      <c r="O528" s="24" t="n">
        <v>52.1670834223429</v>
      </c>
      <c r="P528" s="62" t="n">
        <v>46.0440341509306</v>
      </c>
    </row>
    <row r="529" customFormat="false" ht="12.75" hidden="false" customHeight="false" outlineLevel="0" collapsed="false">
      <c r="C529" s="13" t="n">
        <v>528</v>
      </c>
      <c r="D529" s="109" t="s">
        <v>23798</v>
      </c>
      <c r="E529" s="111"/>
      <c r="F529" s="24"/>
      <c r="G529" s="24" t="n">
        <v>30.9999961853027</v>
      </c>
      <c r="H529" s="24" t="n">
        <v>25</v>
      </c>
      <c r="I529" s="24" t="n">
        <v>51.25</v>
      </c>
      <c r="J529" s="24" t="n">
        <v>79.9999923706055</v>
      </c>
      <c r="K529" s="24" t="n">
        <v>129</v>
      </c>
      <c r="L529" s="24" t="n">
        <v>46.0000038146973</v>
      </c>
      <c r="M529" s="24" t="n">
        <v>43.75</v>
      </c>
      <c r="N529" s="24" t="n">
        <v>62.2499992370606</v>
      </c>
      <c r="O529" s="24" t="n">
        <v>51.5409466425578</v>
      </c>
      <c r="P529" s="62" t="n">
        <v>45.5726098525218</v>
      </c>
    </row>
    <row r="530" customFormat="false" ht="12.75" hidden="false" customHeight="false" outlineLevel="0" collapsed="false">
      <c r="C530" s="13" t="n">
        <v>529</v>
      </c>
      <c r="D530" s="109" t="s">
        <v>23799</v>
      </c>
      <c r="E530" s="111"/>
      <c r="F530" s="24"/>
      <c r="G530" s="24" t="n">
        <v>34.9969139099121</v>
      </c>
      <c r="H530" s="24" t="n">
        <v>29.9969177246094</v>
      </c>
      <c r="I530" s="24" t="n">
        <v>45.25</v>
      </c>
      <c r="J530" s="24" t="n">
        <v>73.2499923706055</v>
      </c>
      <c r="K530" s="24" t="n">
        <v>115</v>
      </c>
      <c r="L530" s="24" t="n">
        <v>38.4999961853027</v>
      </c>
      <c r="M530" s="24" t="n">
        <v>38.5230712890625</v>
      </c>
      <c r="N530" s="24" t="n">
        <v>56.7563034057617</v>
      </c>
      <c r="O530" s="24" t="n">
        <v>50.6747382481893</v>
      </c>
      <c r="P530" s="62" t="n">
        <v>47.7993375435854</v>
      </c>
    </row>
    <row r="531" customFormat="false" ht="12.75" hidden="false" customHeight="false" outlineLevel="0" collapsed="false">
      <c r="C531" s="13" t="n">
        <v>530</v>
      </c>
      <c r="D531" s="109" t="s">
        <v>23800</v>
      </c>
      <c r="E531" s="111"/>
      <c r="F531" s="24"/>
      <c r="G531" s="24" t="n">
        <v>34.9969139099121</v>
      </c>
      <c r="H531" s="24" t="n">
        <v>30</v>
      </c>
      <c r="I531" s="24" t="n">
        <v>53.75</v>
      </c>
      <c r="J531" s="24" t="n">
        <v>82.4999923706055</v>
      </c>
      <c r="K531" s="24" t="n">
        <v>131.5</v>
      </c>
      <c r="L531" s="24" t="n">
        <v>48.5000038146973</v>
      </c>
      <c r="M531" s="24" t="n">
        <v>43.75</v>
      </c>
      <c r="N531" s="24" t="n">
        <v>64.3996910095215</v>
      </c>
      <c r="O531" s="24" t="n">
        <v>52.5826133092245</v>
      </c>
      <c r="P531" s="62" t="n">
        <v>46.5036195119222</v>
      </c>
    </row>
    <row r="532" customFormat="false" ht="12.75" hidden="false" customHeight="false" outlineLevel="0" collapsed="false">
      <c r="C532" s="13" t="n">
        <v>531</v>
      </c>
      <c r="D532" s="112" t="s">
        <v>23801</v>
      </c>
      <c r="E532" s="111"/>
      <c r="F532" s="24"/>
      <c r="G532" s="24" t="n">
        <v>31.25</v>
      </c>
      <c r="H532" s="24" t="n">
        <v>22</v>
      </c>
      <c r="I532" s="24" t="n">
        <v>47.25</v>
      </c>
      <c r="J532" s="24" t="n">
        <v>75.2499923706055</v>
      </c>
      <c r="K532" s="24" t="n">
        <v>122.5</v>
      </c>
      <c r="L532" s="24" t="n">
        <v>43.7499961853027</v>
      </c>
      <c r="M532" s="24" t="n">
        <v>42.7733319600423</v>
      </c>
      <c r="N532" s="24" t="n">
        <v>59.2819984436035</v>
      </c>
      <c r="O532" s="24" t="n">
        <v>49.5766124725342</v>
      </c>
      <c r="P532" s="62" t="n">
        <v>44.0830198190151</v>
      </c>
    </row>
    <row r="533" customFormat="false" ht="12.75" hidden="false" customHeight="false" outlineLevel="0" collapsed="false">
      <c r="C533" s="13" t="n">
        <v>532</v>
      </c>
      <c r="D533" s="109" t="s">
        <v>23802</v>
      </c>
      <c r="E533" s="111"/>
      <c r="F533" s="24"/>
      <c r="G533" s="24" t="n">
        <v>38.8199961853027</v>
      </c>
      <c r="H533" s="24" t="n">
        <v>30</v>
      </c>
      <c r="I533" s="24" t="n">
        <v>57.5</v>
      </c>
      <c r="J533" s="24" t="n">
        <v>85.75</v>
      </c>
      <c r="K533" s="24" t="n">
        <v>134.5</v>
      </c>
      <c r="L533" s="24" t="n">
        <v>52.5</v>
      </c>
      <c r="M533" s="24" t="n">
        <v>48</v>
      </c>
      <c r="N533" s="24" t="n">
        <v>67.7569996185303</v>
      </c>
      <c r="O533" s="24" t="n">
        <v>54.5208333333333</v>
      </c>
      <c r="P533" s="62" t="n">
        <v>47.2224636420226</v>
      </c>
    </row>
    <row r="534" customFormat="false" ht="12.75" hidden="false" customHeight="false" outlineLevel="0" collapsed="false">
      <c r="C534" s="13" t="n">
        <v>533</v>
      </c>
      <c r="D534" s="104" t="s">
        <v>23803</v>
      </c>
      <c r="E534" s="113"/>
      <c r="F534" s="65"/>
      <c r="G534" s="65" t="n">
        <v>42.9970016479492</v>
      </c>
      <c r="H534" s="65" t="n">
        <v>40.7499885559082</v>
      </c>
      <c r="I534" s="65" t="n">
        <v>60.5</v>
      </c>
      <c r="J534" s="65" t="n">
        <v>66.25</v>
      </c>
      <c r="K534" s="65" t="n">
        <v>89.5</v>
      </c>
      <c r="L534" s="65" t="n">
        <v>55.5000038146973</v>
      </c>
      <c r="M534" s="65" t="n">
        <v>48.6833279927572</v>
      </c>
      <c r="N534" s="65" t="n">
        <v>59.1046977996826</v>
      </c>
      <c r="O534" s="65" t="n">
        <v>48.8283322652181</v>
      </c>
      <c r="P534" s="66" t="n">
        <v>48.9142297011155</v>
      </c>
    </row>
    <row r="535" customFormat="false" ht="12.75" hidden="false" customHeight="false" outlineLevel="0" collapsed="false">
      <c r="A535" s="13" t="n">
        <f aca="false">A522+1</f>
        <v>42</v>
      </c>
      <c r="B535" s="104" t="n">
        <v>36963</v>
      </c>
      <c r="C535" s="13" t="n">
        <v>534</v>
      </c>
      <c r="D535" s="109" t="s">
        <v>23791</v>
      </c>
      <c r="E535" s="110"/>
      <c r="F535" s="59"/>
      <c r="G535" s="59" t="n">
        <v>60.42</v>
      </c>
      <c r="H535" s="59" t="n">
        <v>44</v>
      </c>
      <c r="I535" s="59" t="n">
        <v>58.25</v>
      </c>
      <c r="J535" s="59" t="n">
        <v>76</v>
      </c>
      <c r="K535" s="59" t="n">
        <v>108</v>
      </c>
      <c r="L535" s="59" t="n">
        <v>55.25</v>
      </c>
      <c r="M535" s="59" t="n">
        <v>52.25</v>
      </c>
      <c r="N535" s="59" t="n">
        <v>66.667</v>
      </c>
      <c r="O535" s="59" t="n">
        <v>59.0625</v>
      </c>
      <c r="P535" s="60" t="n">
        <v>52.7621794871795</v>
      </c>
    </row>
    <row r="536" customFormat="false" ht="12.75" hidden="false" customHeight="false" outlineLevel="0" collapsed="false">
      <c r="C536" s="13" t="n">
        <v>535</v>
      </c>
      <c r="D536" s="109" t="s">
        <v>23792</v>
      </c>
      <c r="E536" s="111"/>
      <c r="F536" s="24"/>
      <c r="G536" s="24" t="n">
        <v>38</v>
      </c>
      <c r="H536" s="24" t="n">
        <v>31.5</v>
      </c>
      <c r="I536" s="24" t="n">
        <v>52</v>
      </c>
      <c r="J536" s="24" t="n">
        <v>78</v>
      </c>
      <c r="K536" s="24" t="n">
        <v>117.75</v>
      </c>
      <c r="L536" s="24" t="n">
        <v>44.75</v>
      </c>
      <c r="M536" s="24" t="n">
        <v>43.3333333333333</v>
      </c>
      <c r="N536" s="24" t="n">
        <v>60.975</v>
      </c>
      <c r="O536" s="24" t="n">
        <v>51.2291666666667</v>
      </c>
      <c r="P536" s="62" t="n">
        <v>45.4004485301482</v>
      </c>
    </row>
    <row r="537" customFormat="false" ht="12.75" hidden="false" customHeight="false" outlineLevel="0" collapsed="false">
      <c r="C537" s="13" t="n">
        <v>536</v>
      </c>
      <c r="D537" s="109" t="s">
        <v>23793</v>
      </c>
      <c r="E537" s="111"/>
      <c r="F537" s="24"/>
      <c r="G537" s="24" t="n">
        <v>51.75</v>
      </c>
      <c r="H537" s="24" t="n">
        <v>48</v>
      </c>
      <c r="I537" s="24" t="n">
        <v>58.75</v>
      </c>
      <c r="J537" s="24" t="n">
        <v>78</v>
      </c>
      <c r="K537" s="24" t="n">
        <v>102.5</v>
      </c>
      <c r="L537" s="24" t="n">
        <v>56.25</v>
      </c>
      <c r="M537" s="24" t="n">
        <v>54.75</v>
      </c>
      <c r="N537" s="24" t="n">
        <v>66.2</v>
      </c>
      <c r="O537" s="24" t="n">
        <v>59.7916666666667</v>
      </c>
      <c r="P537" s="62" t="n">
        <v>49.3314102564103</v>
      </c>
    </row>
    <row r="538" customFormat="false" ht="12.75" hidden="false" customHeight="false" outlineLevel="0" collapsed="false">
      <c r="C538" s="13" t="n">
        <v>537</v>
      </c>
      <c r="D538" s="109" t="s">
        <v>23794</v>
      </c>
      <c r="E538" s="111"/>
      <c r="F538" s="24"/>
      <c r="G538" s="24" t="n">
        <v>40.47</v>
      </c>
      <c r="H538" s="24" t="n">
        <v>33</v>
      </c>
      <c r="I538" s="24" t="n">
        <v>43</v>
      </c>
      <c r="J538" s="24" t="n">
        <v>54.25</v>
      </c>
      <c r="K538" s="24" t="n">
        <v>70</v>
      </c>
      <c r="L538" s="24" t="n">
        <v>41.5</v>
      </c>
      <c r="M538" s="24" t="n">
        <v>41.125</v>
      </c>
      <c r="N538" s="24" t="n">
        <v>47.5595</v>
      </c>
      <c r="O538" s="24" t="n">
        <v>45.0416666666667</v>
      </c>
      <c r="P538" s="62" t="n">
        <v>41.574358974359</v>
      </c>
    </row>
    <row r="539" customFormat="false" ht="12.75" hidden="false" customHeight="false" outlineLevel="0" collapsed="false">
      <c r="C539" s="13" t="n">
        <v>538</v>
      </c>
      <c r="D539" s="109" t="s">
        <v>23795</v>
      </c>
      <c r="E539" s="111"/>
      <c r="F539" s="24"/>
      <c r="G539" s="24" t="n">
        <v>38</v>
      </c>
      <c r="H539" s="24" t="n">
        <v>31.5</v>
      </c>
      <c r="I539" s="24" t="n">
        <v>49.5</v>
      </c>
      <c r="J539" s="24" t="n">
        <v>76</v>
      </c>
      <c r="K539" s="24" t="n">
        <v>116.25</v>
      </c>
      <c r="L539" s="24" t="n">
        <v>45.75</v>
      </c>
      <c r="M539" s="24" t="n">
        <v>43</v>
      </c>
      <c r="N539" s="24" t="n">
        <v>60.225</v>
      </c>
      <c r="O539" s="24" t="n">
        <v>51.0416666666667</v>
      </c>
      <c r="P539" s="62" t="n">
        <v>43.125</v>
      </c>
    </row>
    <row r="540" customFormat="false" ht="12.75" hidden="false" customHeight="false" outlineLevel="0" collapsed="false">
      <c r="C540" s="13" t="n">
        <v>539</v>
      </c>
      <c r="D540" s="109" t="s">
        <v>23796</v>
      </c>
      <c r="E540" s="111"/>
      <c r="F540" s="24"/>
      <c r="G540" s="24" t="n">
        <v>63.81</v>
      </c>
      <c r="H540" s="24" t="n">
        <v>47</v>
      </c>
      <c r="I540" s="24" t="n">
        <v>64.25</v>
      </c>
      <c r="J540" s="24" t="n">
        <v>85.5</v>
      </c>
      <c r="K540" s="24" t="n">
        <v>125</v>
      </c>
      <c r="L540" s="24" t="n">
        <v>60</v>
      </c>
      <c r="M540" s="24" t="n">
        <v>57.125</v>
      </c>
      <c r="N540" s="24" t="n">
        <v>74.1935</v>
      </c>
      <c r="O540" s="24" t="n">
        <v>67.8333333333333</v>
      </c>
      <c r="P540" s="62" t="n">
        <v>61.9699358974359</v>
      </c>
    </row>
    <row r="541" customFormat="false" ht="12.75" hidden="false" customHeight="false" outlineLevel="0" collapsed="false">
      <c r="C541" s="13" t="n">
        <v>540</v>
      </c>
      <c r="D541" s="109" t="s">
        <v>23797</v>
      </c>
      <c r="E541" s="111"/>
      <c r="F541" s="24"/>
      <c r="G541" s="24" t="n">
        <v>29.5</v>
      </c>
      <c r="H541" s="24" t="n">
        <v>20</v>
      </c>
      <c r="I541" s="24" t="n">
        <v>52.5</v>
      </c>
      <c r="J541" s="24" t="n">
        <v>81.25</v>
      </c>
      <c r="K541" s="24" t="n">
        <v>130</v>
      </c>
      <c r="L541" s="24" t="n">
        <v>46.5</v>
      </c>
      <c r="M541" s="24" t="n">
        <v>43.75</v>
      </c>
      <c r="N541" s="24" t="n">
        <v>62.1</v>
      </c>
      <c r="O541" s="24" t="n">
        <v>51.6462500890096</v>
      </c>
      <c r="P541" s="62" t="n">
        <v>45.766790561187</v>
      </c>
    </row>
    <row r="542" customFormat="false" ht="12.75" hidden="false" customHeight="false" outlineLevel="0" collapsed="false">
      <c r="C542" s="13" t="n">
        <v>541</v>
      </c>
      <c r="D542" s="109" t="s">
        <v>23798</v>
      </c>
      <c r="E542" s="111"/>
      <c r="F542" s="24"/>
      <c r="G542" s="24" t="n">
        <v>29.7499961853027</v>
      </c>
      <c r="H542" s="24" t="n">
        <v>25</v>
      </c>
      <c r="I542" s="24" t="n">
        <v>48.5</v>
      </c>
      <c r="J542" s="24" t="n">
        <v>77.2499923706055</v>
      </c>
      <c r="K542" s="24" t="n">
        <v>126</v>
      </c>
      <c r="L542" s="24" t="n">
        <v>45.0000038146973</v>
      </c>
      <c r="M542" s="24" t="n">
        <v>43.25</v>
      </c>
      <c r="N542" s="24" t="n">
        <v>60.7249992370605</v>
      </c>
      <c r="O542" s="24" t="n">
        <v>50.5617799758911</v>
      </c>
      <c r="P542" s="62" t="n">
        <v>45.3033790832911</v>
      </c>
    </row>
    <row r="543" customFormat="false" ht="12.75" hidden="false" customHeight="false" outlineLevel="0" collapsed="false">
      <c r="C543" s="13" t="n">
        <v>542</v>
      </c>
      <c r="D543" s="109" t="s">
        <v>23799</v>
      </c>
      <c r="E543" s="111"/>
      <c r="F543" s="24"/>
      <c r="G543" s="24" t="n">
        <v>36.9969139099121</v>
      </c>
      <c r="H543" s="24" t="n">
        <v>29.9969177246094</v>
      </c>
      <c r="I543" s="24" t="n">
        <v>42.5</v>
      </c>
      <c r="J543" s="24" t="n">
        <v>70.4999923706055</v>
      </c>
      <c r="K543" s="24" t="n">
        <v>112</v>
      </c>
      <c r="L543" s="24" t="n">
        <v>37.4999961853027</v>
      </c>
      <c r="M543" s="24" t="n">
        <v>38.0230712890625</v>
      </c>
      <c r="N543" s="24" t="n">
        <v>55.5563034057617</v>
      </c>
      <c r="O543" s="24" t="n">
        <v>49.6955715815226</v>
      </c>
      <c r="P543" s="62" t="n">
        <v>47.38972215897</v>
      </c>
    </row>
    <row r="544" customFormat="false" ht="12.75" hidden="false" customHeight="false" outlineLevel="0" collapsed="false">
      <c r="C544" s="13" t="n">
        <v>543</v>
      </c>
      <c r="D544" s="109" t="s">
        <v>23800</v>
      </c>
      <c r="E544" s="111"/>
      <c r="F544" s="24"/>
      <c r="G544" s="24" t="n">
        <v>36.9969139099121</v>
      </c>
      <c r="H544" s="24" t="n">
        <v>30</v>
      </c>
      <c r="I544" s="24" t="n">
        <v>51</v>
      </c>
      <c r="J544" s="24" t="n">
        <v>79.7499923706055</v>
      </c>
      <c r="K544" s="24" t="n">
        <v>128.5</v>
      </c>
      <c r="L544" s="24" t="n">
        <v>47.5000038146973</v>
      </c>
      <c r="M544" s="24" t="n">
        <v>43.25</v>
      </c>
      <c r="N544" s="24" t="n">
        <v>63.1996910095215</v>
      </c>
      <c r="O544" s="24" t="n">
        <v>51.6034466425578</v>
      </c>
      <c r="P544" s="62" t="n">
        <v>46.2343887426914</v>
      </c>
    </row>
    <row r="545" customFormat="false" ht="12.75" hidden="false" customHeight="false" outlineLevel="0" collapsed="false">
      <c r="C545" s="13" t="n">
        <v>544</v>
      </c>
      <c r="D545" s="112" t="s">
        <v>23801</v>
      </c>
      <c r="E545" s="111"/>
      <c r="F545" s="24"/>
      <c r="G545" s="24" t="n">
        <v>31.25</v>
      </c>
      <c r="H545" s="24" t="n">
        <v>22</v>
      </c>
      <c r="I545" s="24" t="n">
        <v>44.75</v>
      </c>
      <c r="J545" s="24" t="n">
        <v>72.2499923706055</v>
      </c>
      <c r="K545" s="24" t="n">
        <v>120</v>
      </c>
      <c r="L545" s="24" t="n">
        <v>42.7499961853027</v>
      </c>
      <c r="M545" s="24" t="n">
        <v>42.2733319600423</v>
      </c>
      <c r="N545" s="24" t="n">
        <v>57.9819984436035</v>
      </c>
      <c r="O545" s="24" t="n">
        <v>48.5974458058675</v>
      </c>
      <c r="P545" s="62" t="n">
        <v>43.679173665169</v>
      </c>
    </row>
    <row r="546" customFormat="false" ht="12.75" hidden="false" customHeight="false" outlineLevel="0" collapsed="false">
      <c r="C546" s="13" t="n">
        <v>545</v>
      </c>
      <c r="D546" s="109" t="s">
        <v>23802</v>
      </c>
      <c r="E546" s="111"/>
      <c r="F546" s="24"/>
      <c r="G546" s="24" t="n">
        <v>39.2899961853027</v>
      </c>
      <c r="H546" s="24" t="n">
        <v>30</v>
      </c>
      <c r="I546" s="24" t="n">
        <v>56</v>
      </c>
      <c r="J546" s="24" t="n">
        <v>84.75</v>
      </c>
      <c r="K546" s="24" t="n">
        <v>133</v>
      </c>
      <c r="L546" s="24" t="n">
        <v>51.5</v>
      </c>
      <c r="M546" s="24" t="n">
        <v>47.75</v>
      </c>
      <c r="N546" s="24" t="n">
        <v>67.0789996185303</v>
      </c>
      <c r="O546" s="24" t="n">
        <v>53.9583333333333</v>
      </c>
      <c r="P546" s="62" t="n">
        <v>46.9323995394584</v>
      </c>
    </row>
    <row r="547" customFormat="false" ht="12.75" hidden="false" customHeight="false" outlineLevel="0" collapsed="false">
      <c r="C547" s="13" t="n">
        <v>546</v>
      </c>
      <c r="D547" s="104" t="s">
        <v>23803</v>
      </c>
      <c r="E547" s="113"/>
      <c r="F547" s="65"/>
      <c r="G547" s="65" t="n">
        <v>42.4970016479492</v>
      </c>
      <c r="H547" s="65" t="n">
        <v>38.7499885559082</v>
      </c>
      <c r="I547" s="65" t="n">
        <v>59</v>
      </c>
      <c r="J547" s="65" t="n">
        <v>66</v>
      </c>
      <c r="K547" s="65" t="n">
        <v>89.5</v>
      </c>
      <c r="L547" s="65" t="n">
        <v>55.5000038146973</v>
      </c>
      <c r="M547" s="65" t="n">
        <v>47.4333279927572</v>
      </c>
      <c r="N547" s="65" t="n">
        <v>58.3046977996826</v>
      </c>
      <c r="O547" s="65" t="n">
        <v>48.7783322652181</v>
      </c>
      <c r="P547" s="66" t="n">
        <v>48.7905117523976</v>
      </c>
    </row>
    <row r="548" customFormat="false" ht="12.75" hidden="false" customHeight="false" outlineLevel="0" collapsed="false">
      <c r="A548" s="13" t="n">
        <f aca="false">A535+1</f>
        <v>43</v>
      </c>
      <c r="B548" s="104" t="n">
        <v>36964</v>
      </c>
      <c r="C548" s="13" t="n">
        <v>547</v>
      </c>
      <c r="D548" s="109" t="s">
        <v>23791</v>
      </c>
      <c r="E548" s="110"/>
      <c r="F548" s="59"/>
      <c r="G548" s="59" t="n">
        <v>59.01</v>
      </c>
      <c r="H548" s="59" t="n">
        <v>44</v>
      </c>
      <c r="I548" s="59" t="n">
        <v>58.5</v>
      </c>
      <c r="J548" s="59" t="n">
        <v>76</v>
      </c>
      <c r="K548" s="59" t="n">
        <v>104</v>
      </c>
      <c r="L548" s="59" t="n">
        <v>55.25</v>
      </c>
      <c r="M548" s="59" t="n">
        <v>52</v>
      </c>
      <c r="N548" s="59" t="n">
        <v>65.676</v>
      </c>
      <c r="O548" s="59" t="n">
        <v>58.7291666666667</v>
      </c>
      <c r="P548" s="60" t="n">
        <v>52.5538461538462</v>
      </c>
    </row>
    <row r="549" customFormat="false" ht="12.75" hidden="false" customHeight="false" outlineLevel="0" collapsed="false">
      <c r="C549" s="13" t="n">
        <v>548</v>
      </c>
      <c r="D549" s="109" t="s">
        <v>23792</v>
      </c>
      <c r="E549" s="111"/>
      <c r="F549" s="24"/>
      <c r="G549" s="24" t="n">
        <v>36.9</v>
      </c>
      <c r="H549" s="24" t="n">
        <v>31.5</v>
      </c>
      <c r="I549" s="24" t="n">
        <v>47.5</v>
      </c>
      <c r="J549" s="24" t="n">
        <v>74</v>
      </c>
      <c r="K549" s="24" t="n">
        <v>110.75</v>
      </c>
      <c r="L549" s="24" t="n">
        <v>43</v>
      </c>
      <c r="M549" s="24" t="n">
        <v>41.5833333333333</v>
      </c>
      <c r="N549" s="24" t="n">
        <v>57.915</v>
      </c>
      <c r="O549" s="24" t="n">
        <v>50.0416666666667</v>
      </c>
      <c r="P549" s="62" t="n">
        <v>45.5318587865585</v>
      </c>
    </row>
    <row r="550" customFormat="false" ht="12.75" hidden="false" customHeight="false" outlineLevel="0" collapsed="false">
      <c r="C550" s="13" t="n">
        <v>549</v>
      </c>
      <c r="D550" s="109" t="s">
        <v>23793</v>
      </c>
      <c r="E550" s="111"/>
      <c r="F550" s="24"/>
      <c r="G550" s="24" t="n">
        <v>57.25</v>
      </c>
      <c r="H550" s="24" t="n">
        <v>48</v>
      </c>
      <c r="I550" s="24" t="n">
        <v>58.5</v>
      </c>
      <c r="J550" s="24" t="n">
        <v>75.5</v>
      </c>
      <c r="K550" s="24" t="n">
        <v>99.25</v>
      </c>
      <c r="L550" s="24" t="n">
        <v>55.75</v>
      </c>
      <c r="M550" s="24" t="n">
        <v>54.5</v>
      </c>
      <c r="N550" s="24" t="n">
        <v>65.7</v>
      </c>
      <c r="O550" s="24" t="n">
        <v>59</v>
      </c>
      <c r="P550" s="62" t="n">
        <v>48.6647435897436</v>
      </c>
    </row>
    <row r="551" customFormat="false" ht="12.75" hidden="false" customHeight="false" outlineLevel="0" collapsed="false">
      <c r="C551" s="13" t="n">
        <v>550</v>
      </c>
      <c r="D551" s="109" t="s">
        <v>23794</v>
      </c>
      <c r="E551" s="111"/>
      <c r="F551" s="24"/>
      <c r="G551" s="24" t="n">
        <v>37.28</v>
      </c>
      <c r="H551" s="24" t="n">
        <v>33</v>
      </c>
      <c r="I551" s="24" t="n">
        <v>43</v>
      </c>
      <c r="J551" s="24" t="n">
        <v>52.5</v>
      </c>
      <c r="K551" s="24" t="n">
        <v>68</v>
      </c>
      <c r="L551" s="24" t="n">
        <v>41.5</v>
      </c>
      <c r="M551" s="24" t="n">
        <v>41.125</v>
      </c>
      <c r="N551" s="24" t="n">
        <v>46.6655</v>
      </c>
      <c r="O551" s="24" t="n">
        <v>45.0416666666667</v>
      </c>
      <c r="P551" s="62" t="n">
        <v>41.574358974359</v>
      </c>
    </row>
    <row r="552" customFormat="false" ht="12.75" hidden="false" customHeight="false" outlineLevel="0" collapsed="false">
      <c r="C552" s="13" t="n">
        <v>551</v>
      </c>
      <c r="D552" s="109" t="s">
        <v>23795</v>
      </c>
      <c r="E552" s="111"/>
      <c r="F552" s="24"/>
      <c r="G552" s="24" t="n">
        <v>36.9</v>
      </c>
      <c r="H552" s="24" t="n">
        <v>31.5</v>
      </c>
      <c r="I552" s="24" t="n">
        <v>47.5</v>
      </c>
      <c r="J552" s="24" t="n">
        <v>74</v>
      </c>
      <c r="K552" s="24" t="n">
        <v>112</v>
      </c>
      <c r="L552" s="24" t="n">
        <v>45</v>
      </c>
      <c r="M552" s="24" t="n">
        <v>42</v>
      </c>
      <c r="N552" s="24" t="n">
        <v>58.49</v>
      </c>
      <c r="O552" s="24" t="n">
        <v>50.5208333333333</v>
      </c>
      <c r="P552" s="62" t="n">
        <v>43.2580128205128</v>
      </c>
    </row>
    <row r="553" customFormat="false" ht="12.75" hidden="false" customHeight="false" outlineLevel="0" collapsed="false">
      <c r="C553" s="13" t="n">
        <v>552</v>
      </c>
      <c r="D553" s="109" t="s">
        <v>23796</v>
      </c>
      <c r="E553" s="111"/>
      <c r="F553" s="24"/>
      <c r="G553" s="24" t="n">
        <v>64.03</v>
      </c>
      <c r="H553" s="24" t="n">
        <v>47</v>
      </c>
      <c r="I553" s="24" t="n">
        <v>64.25</v>
      </c>
      <c r="J553" s="24" t="n">
        <v>82.5</v>
      </c>
      <c r="K553" s="24" t="n">
        <v>119</v>
      </c>
      <c r="L553" s="24" t="n">
        <v>60</v>
      </c>
      <c r="M553" s="24" t="n">
        <v>57.125</v>
      </c>
      <c r="N553" s="24" t="n">
        <v>72.7155</v>
      </c>
      <c r="O553" s="24" t="n">
        <v>67.8333333333333</v>
      </c>
      <c r="P553" s="62" t="n">
        <v>61.9699358974359</v>
      </c>
    </row>
    <row r="554" customFormat="false" ht="12.75" hidden="false" customHeight="false" outlineLevel="0" collapsed="false">
      <c r="C554" s="13" t="n">
        <v>553</v>
      </c>
      <c r="D554" s="109" t="s">
        <v>23797</v>
      </c>
      <c r="E554" s="111"/>
      <c r="F554" s="24"/>
      <c r="G554" s="24" t="n">
        <v>26.75</v>
      </c>
      <c r="H554" s="24" t="n">
        <v>20</v>
      </c>
      <c r="I554" s="24" t="n">
        <v>50.5</v>
      </c>
      <c r="J554" s="24" t="n">
        <v>79.75</v>
      </c>
      <c r="K554" s="24" t="n">
        <v>125</v>
      </c>
      <c r="L554" s="24" t="n">
        <v>45.5</v>
      </c>
      <c r="M554" s="24" t="n">
        <v>43.25</v>
      </c>
      <c r="N554" s="24" t="n">
        <v>60.225</v>
      </c>
      <c r="O554" s="24" t="n">
        <v>50.7295834223429</v>
      </c>
      <c r="P554" s="62" t="n">
        <v>45.6385854329818</v>
      </c>
    </row>
    <row r="555" customFormat="false" ht="12.75" hidden="false" customHeight="false" outlineLevel="0" collapsed="false">
      <c r="C555" s="13" t="n">
        <v>554</v>
      </c>
      <c r="D555" s="109" t="s">
        <v>23798</v>
      </c>
      <c r="E555" s="111"/>
      <c r="F555" s="24"/>
      <c r="G555" s="24" t="n">
        <v>27.7499961853027</v>
      </c>
      <c r="H555" s="24" t="n">
        <v>25</v>
      </c>
      <c r="I555" s="24" t="n">
        <v>46.5</v>
      </c>
      <c r="J555" s="24" t="n">
        <v>74.4999923706055</v>
      </c>
      <c r="K555" s="24" t="n">
        <v>120.5</v>
      </c>
      <c r="L555" s="24" t="n">
        <v>44.5000038146973</v>
      </c>
      <c r="M555" s="24" t="n">
        <v>42.5</v>
      </c>
      <c r="N555" s="24" t="n">
        <v>58.6749992370606</v>
      </c>
      <c r="O555" s="24" t="n">
        <v>49.5409466425578</v>
      </c>
      <c r="P555" s="62" t="n">
        <v>45.226456006368</v>
      </c>
    </row>
    <row r="556" customFormat="false" ht="12.75" hidden="false" customHeight="false" outlineLevel="0" collapsed="false">
      <c r="C556" s="13" t="n">
        <v>555</v>
      </c>
      <c r="D556" s="109" t="s">
        <v>23799</v>
      </c>
      <c r="E556" s="111"/>
      <c r="F556" s="24"/>
      <c r="G556" s="24" t="n">
        <v>33.9969139099121</v>
      </c>
      <c r="H556" s="24" t="n">
        <v>29.9969177246094</v>
      </c>
      <c r="I556" s="24" t="n">
        <v>40.5</v>
      </c>
      <c r="J556" s="24" t="n">
        <v>67.7499923706055</v>
      </c>
      <c r="K556" s="24" t="n">
        <v>106.5</v>
      </c>
      <c r="L556" s="24" t="n">
        <v>36.9999961853027</v>
      </c>
      <c r="M556" s="24" t="n">
        <v>37.2730712890625</v>
      </c>
      <c r="N556" s="24" t="n">
        <v>53.4063034057617</v>
      </c>
      <c r="O556" s="24" t="n">
        <v>48.6747382481893</v>
      </c>
      <c r="P556" s="62" t="n">
        <v>46.7512606205084</v>
      </c>
    </row>
    <row r="557" customFormat="false" ht="12.75" hidden="false" customHeight="false" outlineLevel="0" collapsed="false">
      <c r="C557" s="13" t="n">
        <v>556</v>
      </c>
      <c r="D557" s="109" t="s">
        <v>23800</v>
      </c>
      <c r="E557" s="111"/>
      <c r="F557" s="24"/>
      <c r="G557" s="24" t="n">
        <v>33.9969139099121</v>
      </c>
      <c r="H557" s="24" t="n">
        <v>30</v>
      </c>
      <c r="I557" s="24" t="n">
        <v>49</v>
      </c>
      <c r="J557" s="24" t="n">
        <v>76.9999923706055</v>
      </c>
      <c r="K557" s="24" t="n">
        <v>123</v>
      </c>
      <c r="L557" s="24" t="n">
        <v>47.0000038146973</v>
      </c>
      <c r="M557" s="24" t="n">
        <v>42.5</v>
      </c>
      <c r="N557" s="24" t="n">
        <v>61.0496910095215</v>
      </c>
      <c r="O557" s="24" t="n">
        <v>50.5826133092245</v>
      </c>
      <c r="P557" s="62" t="n">
        <v>46.1574656657684</v>
      </c>
    </row>
    <row r="558" customFormat="false" ht="12.75" hidden="false" customHeight="false" outlineLevel="0" collapsed="false">
      <c r="C558" s="13" t="n">
        <v>557</v>
      </c>
      <c r="D558" s="112" t="s">
        <v>23801</v>
      </c>
      <c r="E558" s="111"/>
      <c r="F558" s="24"/>
      <c r="G558" s="24" t="n">
        <v>29.6</v>
      </c>
      <c r="H558" s="24" t="n">
        <v>22</v>
      </c>
      <c r="I558" s="24" t="n">
        <v>42.75</v>
      </c>
      <c r="J558" s="24" t="n">
        <v>69.9999923706055</v>
      </c>
      <c r="K558" s="24" t="n">
        <v>114.5</v>
      </c>
      <c r="L558" s="24" t="n">
        <v>42.2499961853027</v>
      </c>
      <c r="M558" s="24" t="n">
        <v>41.5233319600423</v>
      </c>
      <c r="N558" s="24" t="n">
        <v>56.0169984436035</v>
      </c>
      <c r="O558" s="24" t="n">
        <v>47.5766124725342</v>
      </c>
      <c r="P558" s="62" t="n">
        <v>43.0637890497843</v>
      </c>
    </row>
    <row r="559" customFormat="false" ht="12.75" hidden="false" customHeight="false" outlineLevel="0" collapsed="false">
      <c r="C559" s="13" t="n">
        <v>558</v>
      </c>
      <c r="D559" s="109" t="s">
        <v>23802</v>
      </c>
      <c r="E559" s="111"/>
      <c r="F559" s="24"/>
      <c r="G559" s="24" t="n">
        <v>35.5199961853027</v>
      </c>
      <c r="H559" s="24" t="n">
        <v>32</v>
      </c>
      <c r="I559" s="24" t="n">
        <v>54.5</v>
      </c>
      <c r="J559" s="24" t="n">
        <v>82.75</v>
      </c>
      <c r="K559" s="24" t="n">
        <v>127</v>
      </c>
      <c r="L559" s="24" t="n">
        <v>50.5</v>
      </c>
      <c r="M559" s="24" t="n">
        <v>47.25</v>
      </c>
      <c r="N559" s="24" t="n">
        <v>65.1019996185303</v>
      </c>
      <c r="O559" s="24" t="n">
        <v>52.6666666666667</v>
      </c>
      <c r="P559" s="62" t="n">
        <v>46.7272713343302</v>
      </c>
    </row>
    <row r="560" customFormat="false" ht="12.75" hidden="false" customHeight="false" outlineLevel="0" collapsed="false">
      <c r="C560" s="13" t="n">
        <v>559</v>
      </c>
      <c r="D560" s="104" t="s">
        <v>23803</v>
      </c>
      <c r="E560" s="113"/>
      <c r="F560" s="65"/>
      <c r="G560" s="65" t="n">
        <v>38.9970016479492</v>
      </c>
      <c r="H560" s="65" t="n">
        <v>34.7499885559082</v>
      </c>
      <c r="I560" s="65" t="n">
        <v>58</v>
      </c>
      <c r="J560" s="65" t="n">
        <v>65.5</v>
      </c>
      <c r="K560" s="65" t="n">
        <v>90</v>
      </c>
      <c r="L560" s="65" t="n">
        <v>55.5000038146973</v>
      </c>
      <c r="M560" s="65" t="n">
        <v>46.4333279927572</v>
      </c>
      <c r="N560" s="65" t="n">
        <v>57.2046977996826</v>
      </c>
      <c r="O560" s="65" t="n">
        <v>48.3408327102661</v>
      </c>
      <c r="P560" s="66" t="n">
        <v>47.6895506589841</v>
      </c>
    </row>
    <row r="561" customFormat="false" ht="12.75" hidden="false" customHeight="false" outlineLevel="0" collapsed="false">
      <c r="A561" s="13" t="n">
        <f aca="false">A548+1</f>
        <v>44</v>
      </c>
      <c r="B561" s="104" t="n">
        <v>36965</v>
      </c>
      <c r="C561" s="13" t="n">
        <v>560</v>
      </c>
      <c r="D561" s="109" t="s">
        <v>23791</v>
      </c>
      <c r="E561" s="110"/>
      <c r="F561" s="59"/>
      <c r="G561" s="59" t="n">
        <v>59.22</v>
      </c>
      <c r="H561" s="59" t="n">
        <v>44</v>
      </c>
      <c r="I561" s="59" t="n">
        <v>58.5</v>
      </c>
      <c r="J561" s="59" t="n">
        <v>76</v>
      </c>
      <c r="K561" s="59" t="n">
        <v>105.5</v>
      </c>
      <c r="L561" s="59" t="n">
        <v>55.25</v>
      </c>
      <c r="M561" s="59" t="n">
        <v>52</v>
      </c>
      <c r="N561" s="59" t="n">
        <v>65.997</v>
      </c>
      <c r="O561" s="59" t="n">
        <v>58.7291666666667</v>
      </c>
      <c r="P561" s="60" t="n">
        <v>52.5538461538462</v>
      </c>
    </row>
    <row r="562" customFormat="false" ht="12.75" hidden="false" customHeight="false" outlineLevel="0" collapsed="false">
      <c r="C562" s="13" t="n">
        <v>561</v>
      </c>
      <c r="D562" s="109" t="s">
        <v>23792</v>
      </c>
      <c r="E562" s="111"/>
      <c r="F562" s="24"/>
      <c r="G562" s="24" t="n">
        <v>34.3</v>
      </c>
      <c r="H562" s="24" t="n">
        <v>31.5</v>
      </c>
      <c r="I562" s="24" t="n">
        <v>48</v>
      </c>
      <c r="J562" s="24" t="n">
        <v>73</v>
      </c>
      <c r="K562" s="24" t="n">
        <v>108.75</v>
      </c>
      <c r="L562" s="24" t="n">
        <v>43.5</v>
      </c>
      <c r="M562" s="24" t="n">
        <v>41.8333333333333</v>
      </c>
      <c r="N562" s="24" t="n">
        <v>57.33</v>
      </c>
      <c r="O562" s="24" t="n">
        <v>49.8541666666667</v>
      </c>
      <c r="P562" s="62" t="n">
        <v>45.5494870039133</v>
      </c>
    </row>
    <row r="563" customFormat="false" ht="12.75" hidden="false" customHeight="false" outlineLevel="0" collapsed="false">
      <c r="C563" s="13" t="n">
        <v>562</v>
      </c>
      <c r="D563" s="109" t="s">
        <v>23793</v>
      </c>
      <c r="E563" s="111"/>
      <c r="F563" s="24"/>
      <c r="G563" s="24" t="n">
        <v>55.5</v>
      </c>
      <c r="H563" s="24" t="n">
        <v>48</v>
      </c>
      <c r="I563" s="24" t="n">
        <v>58</v>
      </c>
      <c r="J563" s="24" t="n">
        <v>76</v>
      </c>
      <c r="K563" s="24" t="n">
        <v>99</v>
      </c>
      <c r="L563" s="24" t="n">
        <v>55.75</v>
      </c>
      <c r="M563" s="24" t="n">
        <v>54.5</v>
      </c>
      <c r="N563" s="24" t="n">
        <v>65.475</v>
      </c>
      <c r="O563" s="24" t="n">
        <v>58.875</v>
      </c>
      <c r="P563" s="62" t="n">
        <v>48.5814102564103</v>
      </c>
    </row>
    <row r="564" customFormat="false" ht="12.75" hidden="false" customHeight="false" outlineLevel="0" collapsed="false">
      <c r="C564" s="13" t="n">
        <v>563</v>
      </c>
      <c r="D564" s="109" t="s">
        <v>23794</v>
      </c>
      <c r="E564" s="111"/>
      <c r="F564" s="24"/>
      <c r="G564" s="24" t="n">
        <v>36.21</v>
      </c>
      <c r="H564" s="24" t="n">
        <v>33</v>
      </c>
      <c r="I564" s="24" t="n">
        <v>42.75</v>
      </c>
      <c r="J564" s="24" t="n">
        <v>53.5</v>
      </c>
      <c r="K564" s="24" t="n">
        <v>67.5</v>
      </c>
      <c r="L564" s="24" t="n">
        <v>41</v>
      </c>
      <c r="M564" s="24" t="n">
        <v>41</v>
      </c>
      <c r="N564" s="24" t="n">
        <v>46.446</v>
      </c>
      <c r="O564" s="24" t="n">
        <v>45.0416666666667</v>
      </c>
      <c r="P564" s="62" t="n">
        <v>41.574358974359</v>
      </c>
    </row>
    <row r="565" customFormat="false" ht="12.75" hidden="false" customHeight="false" outlineLevel="0" collapsed="false">
      <c r="C565" s="13" t="n">
        <v>564</v>
      </c>
      <c r="D565" s="109" t="s">
        <v>23795</v>
      </c>
      <c r="E565" s="111"/>
      <c r="F565" s="24"/>
      <c r="G565" s="24" t="n">
        <v>34.3</v>
      </c>
      <c r="H565" s="24" t="n">
        <v>31.5</v>
      </c>
      <c r="I565" s="24" t="n">
        <v>48</v>
      </c>
      <c r="J565" s="24" t="n">
        <v>73</v>
      </c>
      <c r="K565" s="24" t="n">
        <v>110</v>
      </c>
      <c r="L565" s="24" t="n">
        <v>45.5</v>
      </c>
      <c r="M565" s="24" t="n">
        <v>42.25</v>
      </c>
      <c r="N565" s="24" t="n">
        <v>57.905</v>
      </c>
      <c r="O565" s="24" t="n">
        <v>50.3333333333333</v>
      </c>
      <c r="P565" s="62" t="n">
        <v>43.275641025641</v>
      </c>
    </row>
    <row r="566" customFormat="false" ht="12.75" hidden="false" customHeight="false" outlineLevel="0" collapsed="false">
      <c r="C566" s="13" t="n">
        <v>565</v>
      </c>
      <c r="D566" s="109" t="s">
        <v>23796</v>
      </c>
      <c r="E566" s="111"/>
      <c r="F566" s="24"/>
      <c r="G566" s="24" t="n">
        <v>60.51</v>
      </c>
      <c r="H566" s="24" t="n">
        <v>47</v>
      </c>
      <c r="I566" s="24" t="n">
        <v>64.25</v>
      </c>
      <c r="J566" s="24" t="n">
        <v>84.125</v>
      </c>
      <c r="K566" s="24" t="n">
        <v>119.5</v>
      </c>
      <c r="L566" s="24" t="n">
        <v>60</v>
      </c>
      <c r="M566" s="24" t="n">
        <v>56.75</v>
      </c>
      <c r="N566" s="24" t="n">
        <v>72.5135</v>
      </c>
      <c r="O566" s="24" t="n">
        <v>67.8333333333333</v>
      </c>
      <c r="P566" s="62" t="n">
        <v>61.9699358974359</v>
      </c>
    </row>
    <row r="567" customFormat="false" ht="12.75" hidden="false" customHeight="false" outlineLevel="0" collapsed="false">
      <c r="C567" s="13" t="n">
        <v>566</v>
      </c>
      <c r="D567" s="109" t="s">
        <v>23797</v>
      </c>
      <c r="E567" s="111"/>
      <c r="F567" s="24"/>
      <c r="G567" s="24" t="n">
        <v>27</v>
      </c>
      <c r="H567" s="24" t="n">
        <v>20</v>
      </c>
      <c r="I567" s="24" t="n">
        <v>50.5</v>
      </c>
      <c r="J567" s="24" t="n">
        <v>79.75</v>
      </c>
      <c r="K567" s="24" t="n">
        <v>122.25</v>
      </c>
      <c r="L567" s="24" t="n">
        <v>45.75</v>
      </c>
      <c r="M567" s="24" t="n">
        <v>43.5</v>
      </c>
      <c r="N567" s="24" t="n">
        <v>59.8</v>
      </c>
      <c r="O567" s="24" t="n">
        <v>50.9170834223429</v>
      </c>
      <c r="P567" s="62" t="n">
        <v>45.4639059458024</v>
      </c>
    </row>
    <row r="568" customFormat="false" ht="12.75" hidden="false" customHeight="false" outlineLevel="0" collapsed="false">
      <c r="C568" s="13" t="n">
        <v>567</v>
      </c>
      <c r="D568" s="109" t="s">
        <v>23798</v>
      </c>
      <c r="E568" s="111"/>
      <c r="F568" s="24"/>
      <c r="G568" s="24" t="n">
        <v>27.4999961853027</v>
      </c>
      <c r="H568" s="24" t="n">
        <v>25</v>
      </c>
      <c r="I568" s="24" t="n">
        <v>47</v>
      </c>
      <c r="J568" s="24" t="n">
        <v>73.9999923706055</v>
      </c>
      <c r="K568" s="24" t="n">
        <v>118</v>
      </c>
      <c r="L568" s="24" t="n">
        <v>44.5000038146973</v>
      </c>
      <c r="M568" s="24" t="n">
        <v>42.25</v>
      </c>
      <c r="N568" s="24" t="n">
        <v>58.0749992370605</v>
      </c>
      <c r="O568" s="24" t="n">
        <v>49.5826133092245</v>
      </c>
      <c r="P568" s="62" t="n">
        <v>44.9972893397013</v>
      </c>
    </row>
    <row r="569" customFormat="false" ht="12.75" hidden="false" customHeight="false" outlineLevel="0" collapsed="false">
      <c r="C569" s="13" t="n">
        <v>568</v>
      </c>
      <c r="D569" s="109" t="s">
        <v>23799</v>
      </c>
      <c r="E569" s="111"/>
      <c r="F569" s="24"/>
      <c r="G569" s="24" t="n">
        <v>33.9969139099121</v>
      </c>
      <c r="H569" s="24" t="n">
        <v>29.9969177246094</v>
      </c>
      <c r="I569" s="24" t="n">
        <v>41</v>
      </c>
      <c r="J569" s="24" t="n">
        <v>67.2499923706055</v>
      </c>
      <c r="K569" s="24" t="n">
        <v>104</v>
      </c>
      <c r="L569" s="24" t="n">
        <v>36.9999961853027</v>
      </c>
      <c r="M569" s="24" t="n">
        <v>37.0230712890625</v>
      </c>
      <c r="N569" s="24" t="n">
        <v>52.8313034057617</v>
      </c>
      <c r="O569" s="24" t="n">
        <v>48.716404914856</v>
      </c>
      <c r="P569" s="62" t="n">
        <v>46.5220939538418</v>
      </c>
    </row>
    <row r="570" customFormat="false" ht="12.75" hidden="false" customHeight="false" outlineLevel="0" collapsed="false">
      <c r="C570" s="13" t="n">
        <v>569</v>
      </c>
      <c r="D570" s="109" t="s">
        <v>23800</v>
      </c>
      <c r="E570" s="111"/>
      <c r="F570" s="24"/>
      <c r="G570" s="24" t="n">
        <v>33.9969139099121</v>
      </c>
      <c r="H570" s="24" t="n">
        <v>30</v>
      </c>
      <c r="I570" s="24" t="n">
        <v>49.5</v>
      </c>
      <c r="J570" s="24" t="n">
        <v>76.4999923706055</v>
      </c>
      <c r="K570" s="24" t="n">
        <v>120.5</v>
      </c>
      <c r="L570" s="24" t="n">
        <v>47.0000038146973</v>
      </c>
      <c r="M570" s="24" t="n">
        <v>42.25</v>
      </c>
      <c r="N570" s="24" t="n">
        <v>60.4746910095215</v>
      </c>
      <c r="O570" s="24" t="n">
        <v>50.6242799758911</v>
      </c>
      <c r="P570" s="62" t="n">
        <v>45.9282989991017</v>
      </c>
    </row>
    <row r="571" customFormat="false" ht="12.75" hidden="false" customHeight="false" outlineLevel="0" collapsed="false">
      <c r="C571" s="13" t="n">
        <v>570</v>
      </c>
      <c r="D571" s="112" t="s">
        <v>23801</v>
      </c>
      <c r="E571" s="111"/>
      <c r="F571" s="24"/>
      <c r="G571" s="24" t="n">
        <v>29.75</v>
      </c>
      <c r="H571" s="24" t="n">
        <v>22</v>
      </c>
      <c r="I571" s="24" t="n">
        <v>44</v>
      </c>
      <c r="J571" s="24" t="n">
        <v>70.9999923706055</v>
      </c>
      <c r="K571" s="24" t="n">
        <v>113</v>
      </c>
      <c r="L571" s="24" t="n">
        <v>42.2499961853027</v>
      </c>
      <c r="M571" s="24" t="n">
        <v>41.2733319600423</v>
      </c>
      <c r="N571" s="24" t="n">
        <v>55.8819984436035</v>
      </c>
      <c r="O571" s="24" t="n">
        <v>47.9099458058675</v>
      </c>
      <c r="P571" s="62" t="n">
        <v>42.8346223831177</v>
      </c>
    </row>
    <row r="572" customFormat="false" ht="12.75" hidden="false" customHeight="false" outlineLevel="0" collapsed="false">
      <c r="C572" s="13" t="n">
        <v>571</v>
      </c>
      <c r="D572" s="109" t="s">
        <v>23802</v>
      </c>
      <c r="E572" s="111"/>
      <c r="F572" s="24"/>
      <c r="G572" s="24" t="n">
        <v>34.4799961853027</v>
      </c>
      <c r="H572" s="24" t="n">
        <v>32</v>
      </c>
      <c r="I572" s="24" t="n">
        <v>55</v>
      </c>
      <c r="J572" s="24" t="n">
        <v>82.5</v>
      </c>
      <c r="K572" s="24" t="n">
        <v>124</v>
      </c>
      <c r="L572" s="24" t="n">
        <v>50.75</v>
      </c>
      <c r="M572" s="24" t="n">
        <v>47.25</v>
      </c>
      <c r="N572" s="24" t="n">
        <v>64.4479996185303</v>
      </c>
      <c r="O572" s="24" t="n">
        <v>52.6866666666667</v>
      </c>
      <c r="P572" s="62" t="n">
        <v>46.5412456933046</v>
      </c>
    </row>
    <row r="573" customFormat="false" ht="12.75" hidden="false" customHeight="false" outlineLevel="0" collapsed="false">
      <c r="C573" s="13" t="n">
        <v>572</v>
      </c>
      <c r="D573" s="104" t="s">
        <v>23803</v>
      </c>
      <c r="E573" s="113"/>
      <c r="F573" s="65"/>
      <c r="G573" s="65" t="n">
        <v>39.4970016479492</v>
      </c>
      <c r="H573" s="65" t="n">
        <v>34.7499885559082</v>
      </c>
      <c r="I573" s="65" t="n">
        <v>58.5</v>
      </c>
      <c r="J573" s="65" t="n">
        <v>65.75</v>
      </c>
      <c r="K573" s="65" t="n">
        <v>89.75</v>
      </c>
      <c r="L573" s="65" t="n">
        <v>55.2500038146973</v>
      </c>
      <c r="M573" s="65" t="n">
        <v>46.4333279927572</v>
      </c>
      <c r="N573" s="65" t="n">
        <v>57.2546977996826</v>
      </c>
      <c r="O573" s="65" t="n">
        <v>47.8658327102661</v>
      </c>
      <c r="P573" s="66" t="n">
        <v>47.2020506589841</v>
      </c>
    </row>
    <row r="574" customFormat="false" ht="12.75" hidden="false" customHeight="false" outlineLevel="0" collapsed="false">
      <c r="A574" s="13" t="n">
        <f aca="false">A561+1</f>
        <v>45</v>
      </c>
      <c r="B574" s="104" t="n">
        <v>36966</v>
      </c>
      <c r="C574" s="13" t="n">
        <v>573</v>
      </c>
      <c r="D574" s="109" t="s">
        <v>23791</v>
      </c>
      <c r="E574" s="110"/>
      <c r="F574" s="59"/>
      <c r="G574" s="59" t="n">
        <v>35.48</v>
      </c>
      <c r="H574" s="59" t="n">
        <v>44</v>
      </c>
      <c r="I574" s="59" t="n">
        <v>58.25</v>
      </c>
      <c r="J574" s="59" t="n">
        <v>76</v>
      </c>
      <c r="K574" s="59" t="n">
        <v>106.5</v>
      </c>
      <c r="L574" s="59" t="n">
        <v>55.25</v>
      </c>
      <c r="M574" s="59" t="n">
        <v>52</v>
      </c>
      <c r="N574" s="59" t="n">
        <v>63.798</v>
      </c>
      <c r="O574" s="59" t="n">
        <v>58.8958333333333</v>
      </c>
      <c r="P574" s="60" t="n">
        <v>52.7205128205128</v>
      </c>
    </row>
    <row r="575" customFormat="false" ht="12.75" hidden="false" customHeight="false" outlineLevel="0" collapsed="false">
      <c r="C575" s="13" t="n">
        <v>574</v>
      </c>
      <c r="D575" s="109" t="s">
        <v>23792</v>
      </c>
      <c r="E575" s="111"/>
      <c r="F575" s="24"/>
      <c r="G575" s="24" t="n">
        <v>31</v>
      </c>
      <c r="H575" s="24" t="n">
        <v>31.5</v>
      </c>
      <c r="I575" s="24" t="n">
        <v>49.5</v>
      </c>
      <c r="J575" s="24" t="n">
        <v>75</v>
      </c>
      <c r="K575" s="24" t="n">
        <v>110.75</v>
      </c>
      <c r="L575" s="24" t="n">
        <v>44.5</v>
      </c>
      <c r="M575" s="24" t="n">
        <v>42.5833333333333</v>
      </c>
      <c r="N575" s="24" t="n">
        <v>58.075</v>
      </c>
      <c r="O575" s="24" t="n">
        <v>50.9791666666667</v>
      </c>
      <c r="P575" s="62" t="n">
        <v>45.7033331577595</v>
      </c>
    </row>
    <row r="576" customFormat="false" ht="12.75" hidden="false" customHeight="false" outlineLevel="0" collapsed="false">
      <c r="C576" s="13" t="n">
        <v>575</v>
      </c>
      <c r="D576" s="109" t="s">
        <v>23793</v>
      </c>
      <c r="E576" s="111"/>
      <c r="F576" s="24"/>
      <c r="G576" s="24" t="n">
        <v>48</v>
      </c>
      <c r="H576" s="24" t="n">
        <v>48</v>
      </c>
      <c r="I576" s="24" t="n">
        <v>58.25</v>
      </c>
      <c r="J576" s="24" t="n">
        <v>76</v>
      </c>
      <c r="K576" s="24" t="n">
        <v>100</v>
      </c>
      <c r="L576" s="24" t="n">
        <v>55.75</v>
      </c>
      <c r="M576" s="24" t="n">
        <v>54.75</v>
      </c>
      <c r="N576" s="24" t="n">
        <v>65.025</v>
      </c>
      <c r="O576" s="24" t="n">
        <v>59.0416666666667</v>
      </c>
      <c r="P576" s="62" t="n">
        <v>48.5814102564103</v>
      </c>
    </row>
    <row r="577" customFormat="false" ht="12.75" hidden="false" customHeight="false" outlineLevel="0" collapsed="false">
      <c r="C577" s="13" t="n">
        <v>576</v>
      </c>
      <c r="D577" s="109" t="s">
        <v>23794</v>
      </c>
      <c r="E577" s="111"/>
      <c r="F577" s="24"/>
      <c r="G577" s="24" t="n">
        <v>31.22</v>
      </c>
      <c r="H577" s="24" t="n">
        <v>33</v>
      </c>
      <c r="I577" s="24" t="n">
        <v>42.5</v>
      </c>
      <c r="J577" s="24" t="n">
        <v>53.5</v>
      </c>
      <c r="K577" s="24" t="n">
        <v>67.5</v>
      </c>
      <c r="L577" s="24" t="n">
        <v>41</v>
      </c>
      <c r="M577" s="24" t="n">
        <v>40.5</v>
      </c>
      <c r="N577" s="24" t="n">
        <v>45.772</v>
      </c>
      <c r="O577" s="24" t="n">
        <v>44.6666666666667</v>
      </c>
      <c r="P577" s="62" t="n">
        <v>41.199358974359</v>
      </c>
    </row>
    <row r="578" customFormat="false" ht="12.75" hidden="false" customHeight="false" outlineLevel="0" collapsed="false">
      <c r="C578" s="13" t="n">
        <v>577</v>
      </c>
      <c r="D578" s="109" t="s">
        <v>23795</v>
      </c>
      <c r="E578" s="111"/>
      <c r="F578" s="24"/>
      <c r="G578" s="24" t="n">
        <v>31</v>
      </c>
      <c r="H578" s="24" t="n">
        <v>31.5</v>
      </c>
      <c r="I578" s="24" t="n">
        <v>49.5</v>
      </c>
      <c r="J578" s="24" t="n">
        <v>75</v>
      </c>
      <c r="K578" s="24" t="n">
        <v>112</v>
      </c>
      <c r="L578" s="24" t="n">
        <v>46.5</v>
      </c>
      <c r="M578" s="24" t="n">
        <v>43</v>
      </c>
      <c r="N578" s="24" t="n">
        <v>58.65</v>
      </c>
      <c r="O578" s="24" t="n">
        <v>51.4583333333333</v>
      </c>
      <c r="P578" s="62" t="n">
        <v>43.4294871794872</v>
      </c>
    </row>
    <row r="579" customFormat="false" ht="12.75" hidden="false" customHeight="false" outlineLevel="0" collapsed="false">
      <c r="C579" s="13" t="n">
        <v>578</v>
      </c>
      <c r="D579" s="109" t="s">
        <v>23796</v>
      </c>
      <c r="E579" s="111"/>
      <c r="F579" s="24"/>
      <c r="G579" s="24" t="n">
        <v>62.39</v>
      </c>
      <c r="H579" s="24" t="n">
        <v>47</v>
      </c>
      <c r="I579" s="24" t="n">
        <v>64.25</v>
      </c>
      <c r="J579" s="24" t="n">
        <v>84.125</v>
      </c>
      <c r="K579" s="24" t="n">
        <v>121.5</v>
      </c>
      <c r="L579" s="24" t="n">
        <v>60</v>
      </c>
      <c r="M579" s="24" t="n">
        <v>56.75</v>
      </c>
      <c r="N579" s="24" t="n">
        <v>73.1015</v>
      </c>
      <c r="O579" s="24" t="n">
        <v>67.8333333333333</v>
      </c>
      <c r="P579" s="62" t="n">
        <v>61.9699358974359</v>
      </c>
    </row>
    <row r="580" customFormat="false" ht="12.75" hidden="false" customHeight="false" outlineLevel="0" collapsed="false">
      <c r="C580" s="13" t="n">
        <v>579</v>
      </c>
      <c r="D580" s="109" t="s">
        <v>23797</v>
      </c>
      <c r="E580" s="111"/>
      <c r="F580" s="24"/>
      <c r="G580" s="24" t="n">
        <v>20</v>
      </c>
      <c r="H580" s="24" t="n">
        <v>20</v>
      </c>
      <c r="I580" s="24" t="n">
        <v>52</v>
      </c>
      <c r="J580" s="24" t="n">
        <v>80.5</v>
      </c>
      <c r="K580" s="24" t="n">
        <v>124.25</v>
      </c>
      <c r="L580" s="24" t="n">
        <v>47</v>
      </c>
      <c r="M580" s="24" t="n">
        <v>44</v>
      </c>
      <c r="N580" s="24" t="n">
        <v>60</v>
      </c>
      <c r="O580" s="24" t="n">
        <v>51.4170834223429</v>
      </c>
      <c r="P580" s="62" t="n">
        <v>45.9847392791357</v>
      </c>
    </row>
    <row r="581" customFormat="false" ht="12.75" hidden="false" customHeight="false" outlineLevel="0" collapsed="false">
      <c r="C581" s="13" t="n">
        <v>580</v>
      </c>
      <c r="D581" s="109" t="s">
        <v>23798</v>
      </c>
      <c r="E581" s="111"/>
      <c r="F581" s="24"/>
      <c r="G581" s="24" t="n">
        <v>24.9999961853027</v>
      </c>
      <c r="H581" s="24" t="n">
        <v>25</v>
      </c>
      <c r="I581" s="24" t="n">
        <v>49</v>
      </c>
      <c r="J581" s="24" t="n">
        <v>76.4999923706055</v>
      </c>
      <c r="K581" s="24" t="n">
        <v>120.5</v>
      </c>
      <c r="L581" s="24" t="n">
        <v>45.2500038146973</v>
      </c>
      <c r="M581" s="24" t="n">
        <v>43</v>
      </c>
      <c r="N581" s="24" t="n">
        <v>59.0749992370605</v>
      </c>
      <c r="O581" s="24" t="n">
        <v>50.4367799758911</v>
      </c>
      <c r="P581" s="62" t="n">
        <v>45.5533790832911</v>
      </c>
    </row>
    <row r="582" customFormat="false" ht="12.75" hidden="false" customHeight="false" outlineLevel="0" collapsed="false">
      <c r="C582" s="13" t="n">
        <v>581</v>
      </c>
      <c r="D582" s="109" t="s">
        <v>23799</v>
      </c>
      <c r="E582" s="111"/>
      <c r="F582" s="24"/>
      <c r="G582" s="24" t="n">
        <v>29.9969139099121</v>
      </c>
      <c r="H582" s="24" t="n">
        <v>29.9969177246094</v>
      </c>
      <c r="I582" s="24" t="n">
        <v>46</v>
      </c>
      <c r="J582" s="24" t="n">
        <v>69.7499923706055</v>
      </c>
      <c r="K582" s="24" t="n">
        <v>106.5</v>
      </c>
      <c r="L582" s="24" t="n">
        <v>37.7499961853027</v>
      </c>
      <c r="M582" s="24" t="n">
        <v>37.7730712890625</v>
      </c>
      <c r="N582" s="24" t="n">
        <v>53.9813034057617</v>
      </c>
      <c r="O582" s="24" t="n">
        <v>49.5705715815226</v>
      </c>
      <c r="P582" s="62" t="n">
        <v>47.0781836974315</v>
      </c>
    </row>
    <row r="583" customFormat="false" ht="12.75" hidden="false" customHeight="false" outlineLevel="0" collapsed="false">
      <c r="C583" s="13" t="n">
        <v>582</v>
      </c>
      <c r="D583" s="109" t="s">
        <v>23800</v>
      </c>
      <c r="E583" s="111"/>
      <c r="F583" s="24"/>
      <c r="G583" s="24" t="n">
        <v>30.9969139099121</v>
      </c>
      <c r="H583" s="24" t="n">
        <v>30</v>
      </c>
      <c r="I583" s="24" t="n">
        <v>51.5</v>
      </c>
      <c r="J583" s="24" t="n">
        <v>78.9999923706055</v>
      </c>
      <c r="K583" s="24" t="n">
        <v>123</v>
      </c>
      <c r="L583" s="24" t="n">
        <v>47.7500038146973</v>
      </c>
      <c r="M583" s="24" t="n">
        <v>43</v>
      </c>
      <c r="N583" s="24" t="n">
        <v>61.4246910095215</v>
      </c>
      <c r="O583" s="24" t="n">
        <v>51.4784466425578</v>
      </c>
      <c r="P583" s="62" t="n">
        <v>46.4843887426914</v>
      </c>
    </row>
    <row r="584" customFormat="false" ht="12.75" hidden="false" customHeight="false" outlineLevel="0" collapsed="false">
      <c r="C584" s="13" t="n">
        <v>583</v>
      </c>
      <c r="D584" s="112" t="s">
        <v>23801</v>
      </c>
      <c r="E584" s="111"/>
      <c r="F584" s="24"/>
      <c r="G584" s="24" t="n">
        <v>20.75</v>
      </c>
      <c r="H584" s="24" t="n">
        <v>22</v>
      </c>
      <c r="I584" s="24" t="n">
        <v>46</v>
      </c>
      <c r="J584" s="24" t="n">
        <v>73.4999923706055</v>
      </c>
      <c r="K584" s="24" t="n">
        <v>115</v>
      </c>
      <c r="L584" s="24" t="n">
        <v>42.9999961853027</v>
      </c>
      <c r="M584" s="24" t="n">
        <v>42.0233319600423</v>
      </c>
      <c r="N584" s="24" t="n">
        <v>56.1319984436035</v>
      </c>
      <c r="O584" s="24" t="n">
        <v>48.7641124725342</v>
      </c>
      <c r="P584" s="62" t="n">
        <v>43.3907121267074</v>
      </c>
    </row>
    <row r="585" customFormat="false" ht="12.75" hidden="false" customHeight="false" outlineLevel="0" collapsed="false">
      <c r="C585" s="13" t="n">
        <v>584</v>
      </c>
      <c r="D585" s="109" t="s">
        <v>23802</v>
      </c>
      <c r="E585" s="111"/>
      <c r="F585" s="24"/>
      <c r="G585" s="24" t="n">
        <v>31.23</v>
      </c>
      <c r="H585" s="24" t="n">
        <v>32</v>
      </c>
      <c r="I585" s="24" t="n">
        <v>56.5</v>
      </c>
      <c r="J585" s="24" t="n">
        <v>83.5</v>
      </c>
      <c r="K585" s="24" t="n">
        <v>127</v>
      </c>
      <c r="L585" s="24" t="n">
        <v>51</v>
      </c>
      <c r="M585" s="24" t="n">
        <v>47.75</v>
      </c>
      <c r="N585" s="24" t="n">
        <v>65.148</v>
      </c>
      <c r="O585" s="24" t="n">
        <v>53.4158334732056</v>
      </c>
      <c r="P585" s="62" t="n">
        <v>47.1037457148234</v>
      </c>
    </row>
    <row r="586" customFormat="false" ht="12.75" hidden="false" customHeight="false" outlineLevel="0" collapsed="false">
      <c r="C586" s="13" t="n">
        <v>585</v>
      </c>
      <c r="D586" s="104" t="s">
        <v>23803</v>
      </c>
      <c r="E586" s="113"/>
      <c r="F586" s="65"/>
      <c r="G586" s="65" t="n">
        <v>36.25</v>
      </c>
      <c r="H586" s="65" t="n">
        <v>34.7499885559082</v>
      </c>
      <c r="I586" s="65" t="n">
        <v>59</v>
      </c>
      <c r="J586" s="65" t="n">
        <v>68.25</v>
      </c>
      <c r="K586" s="65" t="n">
        <v>90.75</v>
      </c>
      <c r="L586" s="65" t="n">
        <v>55.2500038146973</v>
      </c>
      <c r="M586" s="65" t="n">
        <v>47.1833279927572</v>
      </c>
      <c r="N586" s="65" t="n">
        <v>57.6549976348877</v>
      </c>
      <c r="O586" s="65" t="n">
        <v>47.8658323287964</v>
      </c>
      <c r="P586" s="66" t="n">
        <v>47.2020501503578</v>
      </c>
    </row>
    <row r="587" customFormat="false" ht="12.75" hidden="false" customHeight="false" outlineLevel="0" collapsed="false">
      <c r="A587" s="13" t="n">
        <f aca="false">A574+1</f>
        <v>46</v>
      </c>
      <c r="B587" s="104" t="n">
        <v>36969</v>
      </c>
      <c r="C587" s="13" t="n">
        <v>586</v>
      </c>
      <c r="D587" s="109" t="s">
        <v>23791</v>
      </c>
      <c r="E587" s="110"/>
      <c r="F587" s="59"/>
      <c r="G587" s="59" t="n">
        <v>58.1</v>
      </c>
      <c r="H587" s="59" t="n">
        <v>44</v>
      </c>
      <c r="I587" s="59" t="n">
        <v>59</v>
      </c>
      <c r="J587" s="59" t="n">
        <v>76.75</v>
      </c>
      <c r="K587" s="59" t="n">
        <v>109.5</v>
      </c>
      <c r="L587" s="59" t="n">
        <v>56.25</v>
      </c>
      <c r="M587" s="59" t="n">
        <v>52.5</v>
      </c>
      <c r="N587" s="59" t="n">
        <v>67.06</v>
      </c>
      <c r="O587" s="59" t="n">
        <v>59.1875</v>
      </c>
      <c r="P587" s="60" t="n">
        <v>53.0121794871795</v>
      </c>
    </row>
    <row r="588" customFormat="false" ht="12.75" hidden="false" customHeight="false" outlineLevel="0" collapsed="false">
      <c r="C588" s="13" t="n">
        <v>587</v>
      </c>
      <c r="D588" s="109" t="s">
        <v>23792</v>
      </c>
      <c r="E588" s="111"/>
      <c r="F588" s="24"/>
      <c r="G588" s="24" t="n">
        <v>47.4999961853027</v>
      </c>
      <c r="H588" s="24" t="n">
        <v>31.5</v>
      </c>
      <c r="I588" s="24" t="n">
        <v>50.25</v>
      </c>
      <c r="J588" s="24" t="n">
        <v>75</v>
      </c>
      <c r="K588" s="24" t="n">
        <v>111.25</v>
      </c>
      <c r="L588" s="24" t="n">
        <v>45</v>
      </c>
      <c r="M588" s="24" t="n">
        <v>42.5833333333333</v>
      </c>
      <c r="N588" s="24" t="n">
        <v>59.9499996185303</v>
      </c>
      <c r="O588" s="24" t="n">
        <v>51.0625</v>
      </c>
      <c r="P588" s="62" t="n">
        <v>45.6985254654518</v>
      </c>
    </row>
    <row r="589" customFormat="false" ht="12.75" hidden="false" customHeight="false" outlineLevel="0" collapsed="false">
      <c r="C589" s="13" t="n">
        <v>588</v>
      </c>
      <c r="D589" s="109" t="s">
        <v>23793</v>
      </c>
      <c r="E589" s="111"/>
      <c r="F589" s="24"/>
      <c r="G589" s="24" t="n">
        <v>51.5</v>
      </c>
      <c r="H589" s="24" t="n">
        <v>48</v>
      </c>
      <c r="I589" s="24" t="n">
        <v>58.5</v>
      </c>
      <c r="J589" s="24" t="n">
        <v>76.5</v>
      </c>
      <c r="K589" s="24" t="n">
        <v>100</v>
      </c>
      <c r="L589" s="24" t="n">
        <v>56.25</v>
      </c>
      <c r="M589" s="24" t="n">
        <v>55</v>
      </c>
      <c r="N589" s="24" t="n">
        <v>65.575</v>
      </c>
      <c r="O589" s="24" t="n">
        <v>59.0416666666667</v>
      </c>
      <c r="P589" s="62" t="n">
        <v>48.5814102564103</v>
      </c>
    </row>
    <row r="590" customFormat="false" ht="12.75" hidden="false" customHeight="false" outlineLevel="0" collapsed="false">
      <c r="C590" s="13" t="n">
        <v>589</v>
      </c>
      <c r="D590" s="109" t="s">
        <v>23794</v>
      </c>
      <c r="E590" s="111"/>
      <c r="F590" s="24"/>
      <c r="G590" s="24" t="n">
        <v>47.74</v>
      </c>
      <c r="H590" s="24" t="n">
        <v>33</v>
      </c>
      <c r="I590" s="24" t="n">
        <v>43</v>
      </c>
      <c r="J590" s="24" t="n">
        <v>54.5</v>
      </c>
      <c r="K590" s="24" t="n">
        <v>68.5</v>
      </c>
      <c r="L590" s="24" t="n">
        <v>42</v>
      </c>
      <c r="M590" s="24" t="n">
        <v>41</v>
      </c>
      <c r="N590" s="24" t="n">
        <v>48.024</v>
      </c>
      <c r="O590" s="24" t="n">
        <v>44.6666666666667</v>
      </c>
      <c r="P590" s="62" t="n">
        <v>41.199358974359</v>
      </c>
    </row>
    <row r="591" customFormat="false" ht="12.75" hidden="false" customHeight="false" outlineLevel="0" collapsed="false">
      <c r="C591" s="13" t="n">
        <v>590</v>
      </c>
      <c r="D591" s="109" t="s">
        <v>23795</v>
      </c>
      <c r="E591" s="111"/>
      <c r="F591" s="24"/>
      <c r="G591" s="24" t="n">
        <v>47.4999961853027</v>
      </c>
      <c r="H591" s="24" t="n">
        <v>31.5</v>
      </c>
      <c r="I591" s="24" t="n">
        <v>50.25</v>
      </c>
      <c r="J591" s="24" t="n">
        <v>75</v>
      </c>
      <c r="K591" s="24" t="n">
        <v>112.5</v>
      </c>
      <c r="L591" s="24" t="n">
        <v>47</v>
      </c>
      <c r="M591" s="24" t="n">
        <v>43</v>
      </c>
      <c r="N591" s="24" t="n">
        <v>60.5249996185303</v>
      </c>
      <c r="O591" s="24" t="n">
        <v>51.5416666666667</v>
      </c>
      <c r="P591" s="62" t="n">
        <v>43.4246794871795</v>
      </c>
    </row>
    <row r="592" customFormat="false" ht="12.75" hidden="false" customHeight="false" outlineLevel="0" collapsed="false">
      <c r="C592" s="13" t="n">
        <v>591</v>
      </c>
      <c r="D592" s="109" t="s">
        <v>23796</v>
      </c>
      <c r="E592" s="111"/>
      <c r="F592" s="24"/>
      <c r="G592" s="24" t="n">
        <v>61.42</v>
      </c>
      <c r="H592" s="24" t="n">
        <v>47</v>
      </c>
      <c r="I592" s="24" t="n">
        <v>64.75</v>
      </c>
      <c r="J592" s="24" t="n">
        <v>86</v>
      </c>
      <c r="K592" s="24" t="n">
        <v>124</v>
      </c>
      <c r="L592" s="24" t="n">
        <v>61</v>
      </c>
      <c r="M592" s="24" t="n">
        <v>57.25</v>
      </c>
      <c r="N592" s="24" t="n">
        <v>73.992</v>
      </c>
      <c r="O592" s="24" t="n">
        <v>67.7916666666667</v>
      </c>
      <c r="P592" s="62" t="n">
        <v>61.9282692307692</v>
      </c>
    </row>
    <row r="593" customFormat="false" ht="12.75" hidden="false" customHeight="false" outlineLevel="0" collapsed="false">
      <c r="C593" s="13" t="n">
        <v>592</v>
      </c>
      <c r="D593" s="109" t="s">
        <v>23797</v>
      </c>
      <c r="E593" s="111"/>
      <c r="F593" s="24"/>
      <c r="G593" s="24" t="n">
        <v>41.5</v>
      </c>
      <c r="H593" s="24" t="n">
        <v>20</v>
      </c>
      <c r="I593" s="24" t="n">
        <v>52.75</v>
      </c>
      <c r="J593" s="24" t="n">
        <v>81.25</v>
      </c>
      <c r="K593" s="24" t="n">
        <v>123.25</v>
      </c>
      <c r="L593" s="24" t="n">
        <v>47</v>
      </c>
      <c r="M593" s="24" t="n">
        <v>44</v>
      </c>
      <c r="N593" s="24" t="n">
        <v>62.1</v>
      </c>
      <c r="O593" s="24" t="n">
        <v>51.4170834223429</v>
      </c>
      <c r="P593" s="62" t="n">
        <v>46.1738418432382</v>
      </c>
    </row>
    <row r="594" customFormat="false" ht="12.75" hidden="false" customHeight="false" outlineLevel="0" collapsed="false">
      <c r="C594" s="13" t="n">
        <v>593</v>
      </c>
      <c r="D594" s="109" t="s">
        <v>23798</v>
      </c>
      <c r="E594" s="111"/>
      <c r="F594" s="24"/>
      <c r="G594" s="24" t="n">
        <v>41.9999961853027</v>
      </c>
      <c r="H594" s="24" t="n">
        <v>25</v>
      </c>
      <c r="I594" s="24" t="n">
        <v>50.25</v>
      </c>
      <c r="J594" s="24" t="n">
        <v>76.4999923706055</v>
      </c>
      <c r="K594" s="24" t="n">
        <v>121</v>
      </c>
      <c r="L594" s="24" t="n">
        <v>45.2500038146973</v>
      </c>
      <c r="M594" s="24" t="n">
        <v>43</v>
      </c>
      <c r="N594" s="24" t="n">
        <v>60.9999992370606</v>
      </c>
      <c r="O594" s="24" t="n">
        <v>50.6034466425578</v>
      </c>
      <c r="P594" s="62" t="n">
        <v>45.7825457499578</v>
      </c>
    </row>
    <row r="595" customFormat="false" ht="12.75" hidden="false" customHeight="false" outlineLevel="0" collapsed="false">
      <c r="C595" s="13" t="n">
        <v>594</v>
      </c>
      <c r="D595" s="109" t="s">
        <v>23799</v>
      </c>
      <c r="E595" s="111"/>
      <c r="F595" s="24"/>
      <c r="G595" s="24" t="n">
        <v>42.7469139099121</v>
      </c>
      <c r="H595" s="24" t="n">
        <v>29.9969177246094</v>
      </c>
      <c r="I595" s="24" t="n">
        <v>47.25</v>
      </c>
      <c r="J595" s="24" t="n">
        <v>69.7499923706055</v>
      </c>
      <c r="K595" s="24" t="n">
        <v>107</v>
      </c>
      <c r="L595" s="24" t="n">
        <v>37.7499961853027</v>
      </c>
      <c r="M595" s="24" t="n">
        <v>37.7730712890625</v>
      </c>
      <c r="N595" s="24" t="n">
        <v>55.4813034057617</v>
      </c>
      <c r="O595" s="24" t="n">
        <v>49.7372382481893</v>
      </c>
      <c r="P595" s="62" t="n">
        <v>47.3073503640982</v>
      </c>
    </row>
    <row r="596" customFormat="false" ht="12.75" hidden="false" customHeight="false" outlineLevel="0" collapsed="false">
      <c r="C596" s="13" t="n">
        <v>595</v>
      </c>
      <c r="D596" s="109" t="s">
        <v>23800</v>
      </c>
      <c r="E596" s="111"/>
      <c r="F596" s="24"/>
      <c r="G596" s="24" t="n">
        <v>42.2469139099121</v>
      </c>
      <c r="H596" s="24" t="n">
        <v>30</v>
      </c>
      <c r="I596" s="24" t="n">
        <v>52.75</v>
      </c>
      <c r="J596" s="24" t="n">
        <v>78.9999923706055</v>
      </c>
      <c r="K596" s="24" t="n">
        <v>123.5</v>
      </c>
      <c r="L596" s="24" t="n">
        <v>47.7500038146973</v>
      </c>
      <c r="M596" s="24" t="n">
        <v>43</v>
      </c>
      <c r="N596" s="24" t="n">
        <v>62.7746910095215</v>
      </c>
      <c r="O596" s="24" t="n">
        <v>51.6451133092245</v>
      </c>
      <c r="P596" s="62" t="n">
        <v>46.7135554093581</v>
      </c>
    </row>
    <row r="597" customFormat="false" ht="12.75" hidden="false" customHeight="false" outlineLevel="0" collapsed="false">
      <c r="C597" s="13" t="n">
        <v>596</v>
      </c>
      <c r="D597" s="112" t="s">
        <v>23801</v>
      </c>
      <c r="E597" s="111"/>
      <c r="F597" s="24"/>
      <c r="G597" s="24" t="n">
        <v>39.75</v>
      </c>
      <c r="H597" s="24" t="n">
        <v>22</v>
      </c>
      <c r="I597" s="24" t="n">
        <v>47.25</v>
      </c>
      <c r="J597" s="24" t="n">
        <v>73.4999923706055</v>
      </c>
      <c r="K597" s="24" t="n">
        <v>115.5</v>
      </c>
      <c r="L597" s="24" t="n">
        <v>42.9999961853027</v>
      </c>
      <c r="M597" s="24" t="n">
        <v>42.0233319600423</v>
      </c>
      <c r="N597" s="24" t="n">
        <v>58.2569984436035</v>
      </c>
      <c r="O597" s="24" t="n">
        <v>48.9307791392008</v>
      </c>
      <c r="P597" s="62" t="n">
        <v>43.6198787933741</v>
      </c>
    </row>
    <row r="598" customFormat="false" ht="12.75" hidden="false" customHeight="false" outlineLevel="0" collapsed="false">
      <c r="C598" s="13" t="n">
        <v>597</v>
      </c>
      <c r="D598" s="109" t="s">
        <v>23802</v>
      </c>
      <c r="E598" s="111"/>
      <c r="F598" s="24"/>
      <c r="G598" s="24" t="n">
        <v>43.749995880127</v>
      </c>
      <c r="H598" s="24" t="n">
        <v>32</v>
      </c>
      <c r="I598" s="24" t="n">
        <v>57</v>
      </c>
      <c r="J598" s="24" t="n">
        <v>84</v>
      </c>
      <c r="K598" s="24" t="n">
        <v>126.75</v>
      </c>
      <c r="L598" s="24" t="n">
        <v>51.5</v>
      </c>
      <c r="M598" s="24" t="n">
        <v>48</v>
      </c>
      <c r="N598" s="24" t="n">
        <v>66.5749995880127</v>
      </c>
      <c r="O598" s="24" t="n">
        <v>53.3116668065389</v>
      </c>
      <c r="P598" s="62" t="n">
        <v>47.2736175096952</v>
      </c>
    </row>
    <row r="599" customFormat="false" ht="12.75" hidden="false" customHeight="false" outlineLevel="0" collapsed="false">
      <c r="C599" s="13" t="n">
        <v>598</v>
      </c>
      <c r="D599" s="104" t="s">
        <v>23803</v>
      </c>
      <c r="E599" s="113"/>
      <c r="F599" s="65"/>
      <c r="G599" s="65" t="n">
        <v>43.25</v>
      </c>
      <c r="H599" s="65" t="n">
        <v>34.7499885559082</v>
      </c>
      <c r="I599" s="65" t="n">
        <v>59.5</v>
      </c>
      <c r="J599" s="65" t="n">
        <v>69</v>
      </c>
      <c r="K599" s="65" t="n">
        <v>91.5</v>
      </c>
      <c r="L599" s="65" t="n">
        <v>55.2500038146973</v>
      </c>
      <c r="M599" s="65" t="n">
        <v>47.1833279927572</v>
      </c>
      <c r="N599" s="65" t="n">
        <v>58.6299976348877</v>
      </c>
      <c r="O599" s="65" t="n">
        <v>47.9033323287964</v>
      </c>
      <c r="P599" s="66" t="n">
        <v>47.2187168170244</v>
      </c>
    </row>
    <row r="600" customFormat="false" ht="12.75" hidden="false" customHeight="false" outlineLevel="0" collapsed="false">
      <c r="A600" s="13" t="n">
        <f aca="false">A587+1</f>
        <v>47</v>
      </c>
      <c r="B600" s="104" t="n">
        <v>36970</v>
      </c>
      <c r="C600" s="13" t="n">
        <v>599</v>
      </c>
      <c r="D600" s="109" t="s">
        <v>23791</v>
      </c>
      <c r="E600" s="110"/>
      <c r="F600" s="59"/>
      <c r="G600" s="59" t="n">
        <v>60.65</v>
      </c>
      <c r="H600" s="59" t="n">
        <v>44</v>
      </c>
      <c r="I600" s="59" t="n">
        <v>59</v>
      </c>
      <c r="J600" s="59" t="n">
        <v>76.25</v>
      </c>
      <c r="K600" s="59" t="n">
        <v>109.5</v>
      </c>
      <c r="L600" s="59" t="n">
        <v>56.5</v>
      </c>
      <c r="M600" s="59" t="n">
        <v>52.625</v>
      </c>
      <c r="N600" s="59" t="n">
        <v>67.3275</v>
      </c>
      <c r="O600" s="59" t="n">
        <v>59.1875</v>
      </c>
      <c r="P600" s="60" t="n">
        <v>53.0121794871795</v>
      </c>
    </row>
    <row r="601" customFormat="false" ht="12.75" hidden="false" customHeight="false" outlineLevel="0" collapsed="false">
      <c r="C601" s="13" t="n">
        <v>600</v>
      </c>
      <c r="D601" s="109" t="s">
        <v>23792</v>
      </c>
      <c r="E601" s="111"/>
      <c r="F601" s="24"/>
      <c r="G601" s="24" t="n">
        <v>47.2499961853027</v>
      </c>
      <c r="H601" s="24" t="n">
        <v>31.5</v>
      </c>
      <c r="I601" s="24" t="n">
        <v>50</v>
      </c>
      <c r="J601" s="24" t="n">
        <v>75</v>
      </c>
      <c r="K601" s="24" t="n">
        <v>110.25</v>
      </c>
      <c r="L601" s="24" t="n">
        <v>44.5</v>
      </c>
      <c r="M601" s="24" t="n">
        <v>42.5833333333333</v>
      </c>
      <c r="N601" s="24" t="n">
        <v>59.6499996185303</v>
      </c>
      <c r="O601" s="24" t="n">
        <v>51.0625</v>
      </c>
      <c r="P601" s="62" t="n">
        <v>45.6985254654518</v>
      </c>
    </row>
    <row r="602" customFormat="false" ht="12.75" hidden="false" customHeight="false" outlineLevel="0" collapsed="false">
      <c r="C602" s="13" t="n">
        <v>601</v>
      </c>
      <c r="D602" s="109" t="s">
        <v>23793</v>
      </c>
      <c r="E602" s="111"/>
      <c r="F602" s="24"/>
      <c r="G602" s="24" t="n">
        <v>52</v>
      </c>
      <c r="H602" s="24" t="n">
        <v>48</v>
      </c>
      <c r="I602" s="24" t="n">
        <v>59.25</v>
      </c>
      <c r="J602" s="24" t="n">
        <v>75.5</v>
      </c>
      <c r="K602" s="24" t="n">
        <v>100</v>
      </c>
      <c r="L602" s="24" t="n">
        <v>56</v>
      </c>
      <c r="M602" s="24" t="n">
        <v>54.75</v>
      </c>
      <c r="N602" s="24" t="n">
        <v>65.5</v>
      </c>
      <c r="O602" s="24" t="n">
        <v>59.0416666666667</v>
      </c>
      <c r="P602" s="62" t="n">
        <v>48.5814102564103</v>
      </c>
    </row>
    <row r="603" customFormat="false" ht="12.75" hidden="false" customHeight="false" outlineLevel="0" collapsed="false">
      <c r="C603" s="13" t="n">
        <v>602</v>
      </c>
      <c r="D603" s="109" t="s">
        <v>23794</v>
      </c>
      <c r="E603" s="111"/>
      <c r="F603" s="24"/>
      <c r="G603" s="24" t="n">
        <v>48.56</v>
      </c>
      <c r="H603" s="24" t="n">
        <v>33</v>
      </c>
      <c r="I603" s="24" t="n">
        <v>44</v>
      </c>
      <c r="J603" s="24" t="n">
        <v>54.25</v>
      </c>
      <c r="K603" s="24" t="n">
        <v>69.5</v>
      </c>
      <c r="L603" s="24" t="n">
        <v>42</v>
      </c>
      <c r="M603" s="24" t="n">
        <v>42</v>
      </c>
      <c r="N603" s="24" t="n">
        <v>48.681</v>
      </c>
      <c r="O603" s="24" t="n">
        <v>44.6666666666667</v>
      </c>
      <c r="P603" s="62" t="n">
        <v>41.199358974359</v>
      </c>
    </row>
    <row r="604" customFormat="false" ht="12.75" hidden="false" customHeight="false" outlineLevel="0" collapsed="false">
      <c r="C604" s="13" t="n">
        <v>603</v>
      </c>
      <c r="D604" s="109" t="s">
        <v>23795</v>
      </c>
      <c r="E604" s="111"/>
      <c r="F604" s="24"/>
      <c r="G604" s="24" t="n">
        <v>47.2499961853027</v>
      </c>
      <c r="H604" s="24" t="n">
        <v>31.5</v>
      </c>
      <c r="I604" s="24" t="n">
        <v>50</v>
      </c>
      <c r="J604" s="24" t="n">
        <v>75</v>
      </c>
      <c r="K604" s="24" t="n">
        <v>111.5</v>
      </c>
      <c r="L604" s="24" t="n">
        <v>46.5</v>
      </c>
      <c r="M604" s="24" t="n">
        <v>43</v>
      </c>
      <c r="N604" s="24" t="n">
        <v>60.2249996185303</v>
      </c>
      <c r="O604" s="24" t="n">
        <v>51.5416666666667</v>
      </c>
      <c r="P604" s="62" t="n">
        <v>43.4246794871795</v>
      </c>
    </row>
    <row r="605" customFormat="false" ht="12.75" hidden="false" customHeight="false" outlineLevel="0" collapsed="false">
      <c r="C605" s="13" t="n">
        <v>604</v>
      </c>
      <c r="D605" s="109" t="s">
        <v>23796</v>
      </c>
      <c r="E605" s="111"/>
      <c r="F605" s="24"/>
      <c r="G605" s="24" t="n">
        <v>62.51</v>
      </c>
      <c r="H605" s="24" t="n">
        <v>47</v>
      </c>
      <c r="I605" s="24" t="n">
        <v>65.5</v>
      </c>
      <c r="J605" s="24" t="n">
        <v>85.75</v>
      </c>
      <c r="K605" s="24" t="n">
        <v>124.5</v>
      </c>
      <c r="L605" s="24" t="n">
        <v>61</v>
      </c>
      <c r="M605" s="24" t="n">
        <v>58</v>
      </c>
      <c r="N605" s="24" t="n">
        <v>74.476</v>
      </c>
      <c r="O605" s="24" t="n">
        <v>67.7916666666667</v>
      </c>
      <c r="P605" s="62" t="n">
        <v>61.9282692307692</v>
      </c>
    </row>
    <row r="606" customFormat="false" ht="12.75" hidden="false" customHeight="false" outlineLevel="0" collapsed="false">
      <c r="C606" s="13" t="n">
        <v>605</v>
      </c>
      <c r="D606" s="109" t="s">
        <v>23797</v>
      </c>
      <c r="E606" s="111"/>
      <c r="F606" s="24"/>
      <c r="G606" s="24" t="n">
        <v>38.25</v>
      </c>
      <c r="H606" s="24" t="n">
        <v>20</v>
      </c>
      <c r="I606" s="24" t="n">
        <v>52.5</v>
      </c>
      <c r="J606" s="24" t="n">
        <v>80.5</v>
      </c>
      <c r="K606" s="24" t="n">
        <v>122</v>
      </c>
      <c r="L606" s="24" t="n">
        <v>47</v>
      </c>
      <c r="M606" s="24" t="n">
        <v>43.5</v>
      </c>
      <c r="N606" s="24" t="n">
        <v>61.275</v>
      </c>
      <c r="O606" s="24" t="n">
        <v>51.1670834223429</v>
      </c>
      <c r="P606" s="62" t="n">
        <v>45.7491623560588</v>
      </c>
    </row>
    <row r="607" customFormat="false" ht="12.75" hidden="false" customHeight="false" outlineLevel="0" collapsed="false">
      <c r="C607" s="13" t="n">
        <v>606</v>
      </c>
      <c r="D607" s="109" t="s">
        <v>23798</v>
      </c>
      <c r="E607" s="111"/>
      <c r="F607" s="24"/>
      <c r="G607" s="24" t="n">
        <v>38.9999961853027</v>
      </c>
      <c r="H607" s="24" t="n">
        <v>25</v>
      </c>
      <c r="I607" s="24" t="n">
        <v>49.5</v>
      </c>
      <c r="J607" s="24" t="n">
        <v>75.9999923706055</v>
      </c>
      <c r="K607" s="24" t="n">
        <v>117.5</v>
      </c>
      <c r="L607" s="24" t="n">
        <v>45.0000038146973</v>
      </c>
      <c r="M607" s="24" t="n">
        <v>42.75</v>
      </c>
      <c r="N607" s="24" t="n">
        <v>59.7749992370606</v>
      </c>
      <c r="O607" s="24" t="n">
        <v>49.8326133092245</v>
      </c>
      <c r="P607" s="62" t="n">
        <v>45.3242124166244</v>
      </c>
    </row>
    <row r="608" customFormat="false" ht="12.75" hidden="false" customHeight="false" outlineLevel="0" collapsed="false">
      <c r="C608" s="13" t="n">
        <v>607</v>
      </c>
      <c r="D608" s="109" t="s">
        <v>23799</v>
      </c>
      <c r="E608" s="111"/>
      <c r="F608" s="24"/>
      <c r="G608" s="24" t="n">
        <v>44.9969139099121</v>
      </c>
      <c r="H608" s="24" t="n">
        <v>24.9969177246094</v>
      </c>
      <c r="I608" s="24" t="n">
        <v>46.5</v>
      </c>
      <c r="J608" s="24" t="n">
        <v>69.2499923706055</v>
      </c>
      <c r="K608" s="24" t="n">
        <v>103.5</v>
      </c>
      <c r="L608" s="24" t="n">
        <v>37.4999961853027</v>
      </c>
      <c r="M608" s="24" t="n">
        <v>37.5230712890625</v>
      </c>
      <c r="N608" s="24" t="n">
        <v>54.2813034057617</v>
      </c>
      <c r="O608" s="24" t="n">
        <v>48.966404914856</v>
      </c>
      <c r="P608" s="62" t="n">
        <v>46.8490170307648</v>
      </c>
    </row>
    <row r="609" customFormat="false" ht="12.75" hidden="false" customHeight="false" outlineLevel="0" collapsed="false">
      <c r="C609" s="13" t="n">
        <v>608</v>
      </c>
      <c r="D609" s="109" t="s">
        <v>23800</v>
      </c>
      <c r="E609" s="111"/>
      <c r="F609" s="24"/>
      <c r="G609" s="24" t="n">
        <v>44.4969139099121</v>
      </c>
      <c r="H609" s="24" t="n">
        <v>25</v>
      </c>
      <c r="I609" s="24" t="n">
        <v>52</v>
      </c>
      <c r="J609" s="24" t="n">
        <v>78.4999923706055</v>
      </c>
      <c r="K609" s="24" t="n">
        <v>120</v>
      </c>
      <c r="L609" s="24" t="n">
        <v>47.5000038146973</v>
      </c>
      <c r="M609" s="24" t="n">
        <v>42.75</v>
      </c>
      <c r="N609" s="24" t="n">
        <v>61.5746910095215</v>
      </c>
      <c r="O609" s="24" t="n">
        <v>50.8742799758911</v>
      </c>
      <c r="P609" s="62" t="n">
        <v>46.2552220760248</v>
      </c>
    </row>
    <row r="610" customFormat="false" ht="12.75" hidden="false" customHeight="false" outlineLevel="0" collapsed="false">
      <c r="C610" s="13" t="n">
        <v>609</v>
      </c>
      <c r="D610" s="112" t="s">
        <v>23801</v>
      </c>
      <c r="E610" s="111"/>
      <c r="F610" s="24"/>
      <c r="G610" s="24" t="n">
        <v>38.5</v>
      </c>
      <c r="H610" s="24" t="n">
        <v>22</v>
      </c>
      <c r="I610" s="24" t="n">
        <v>46.5</v>
      </c>
      <c r="J610" s="24" t="n">
        <v>72.4999923706055</v>
      </c>
      <c r="K610" s="24" t="n">
        <v>111.5</v>
      </c>
      <c r="L610" s="24" t="n">
        <v>42.7499961853027</v>
      </c>
      <c r="M610" s="24" t="n">
        <v>41.7733319600423</v>
      </c>
      <c r="N610" s="24" t="n">
        <v>57.0569984436035</v>
      </c>
      <c r="O610" s="24" t="n">
        <v>48.1599458058675</v>
      </c>
      <c r="P610" s="62" t="n">
        <v>43.1631480241433</v>
      </c>
    </row>
    <row r="611" customFormat="false" ht="12.75" hidden="false" customHeight="false" outlineLevel="0" collapsed="false">
      <c r="C611" s="13" t="n">
        <v>610</v>
      </c>
      <c r="D611" s="109" t="s">
        <v>23802</v>
      </c>
      <c r="E611" s="111"/>
      <c r="F611" s="24"/>
      <c r="G611" s="24" t="n">
        <v>44.1299961853027</v>
      </c>
      <c r="H611" s="24" t="n">
        <v>32</v>
      </c>
      <c r="I611" s="24" t="n">
        <v>56.75</v>
      </c>
      <c r="J611" s="24" t="n">
        <v>83.5</v>
      </c>
      <c r="K611" s="24" t="n">
        <v>124.25</v>
      </c>
      <c r="L611" s="24" t="n">
        <v>51.5</v>
      </c>
      <c r="M611" s="24" t="n">
        <v>47.75</v>
      </c>
      <c r="N611" s="24" t="n">
        <v>65.9629996185303</v>
      </c>
      <c r="O611" s="24" t="n">
        <v>53.1241668065389</v>
      </c>
      <c r="P611" s="62" t="n">
        <v>46.8585534071311</v>
      </c>
    </row>
    <row r="612" customFormat="false" ht="12.75" hidden="false" customHeight="false" outlineLevel="0" collapsed="false">
      <c r="C612" s="13" t="n">
        <v>611</v>
      </c>
      <c r="D612" s="104" t="s">
        <v>23803</v>
      </c>
      <c r="E612" s="113"/>
      <c r="F612" s="65"/>
      <c r="G612" s="65" t="n">
        <v>43</v>
      </c>
      <c r="H612" s="65" t="n">
        <v>36.7499885559082</v>
      </c>
      <c r="I612" s="65" t="n">
        <v>61.25</v>
      </c>
      <c r="J612" s="65" t="n">
        <v>69.75</v>
      </c>
      <c r="K612" s="65" t="n">
        <v>92.25</v>
      </c>
      <c r="L612" s="65" t="n">
        <v>56.2500038146973</v>
      </c>
      <c r="M612" s="65" t="n">
        <v>47.7833279927572</v>
      </c>
      <c r="N612" s="65" t="n">
        <v>59.4849976348877</v>
      </c>
      <c r="O612" s="65" t="n">
        <v>48.1908320744832</v>
      </c>
      <c r="P612" s="66" t="n">
        <v>47.4145498960446</v>
      </c>
    </row>
    <row r="613" customFormat="false" ht="12.75" hidden="false" customHeight="false" outlineLevel="0" collapsed="false">
      <c r="A613" s="13" t="n">
        <f aca="false">A600+1</f>
        <v>48</v>
      </c>
      <c r="B613" s="104" t="n">
        <v>36971</v>
      </c>
      <c r="C613" s="13" t="n">
        <v>612</v>
      </c>
      <c r="D613" s="109" t="s">
        <v>23791</v>
      </c>
      <c r="E613" s="110"/>
      <c r="F613" s="59"/>
      <c r="G613" s="59" t="n">
        <v>57.32</v>
      </c>
      <c r="H613" s="59" t="n">
        <v>44</v>
      </c>
      <c r="I613" s="59" t="n">
        <v>58.5</v>
      </c>
      <c r="J613" s="59" t="n">
        <v>75</v>
      </c>
      <c r="K613" s="59" t="n">
        <v>108.5</v>
      </c>
      <c r="L613" s="59" t="n">
        <v>56</v>
      </c>
      <c r="M613" s="59" t="n">
        <v>52.375</v>
      </c>
      <c r="N613" s="59" t="n">
        <v>66.4945</v>
      </c>
      <c r="O613" s="59" t="n">
        <v>59.1875</v>
      </c>
      <c r="P613" s="60" t="n">
        <v>53.0121794871795</v>
      </c>
    </row>
    <row r="614" customFormat="false" ht="12.75" hidden="false" customHeight="false" outlineLevel="0" collapsed="false">
      <c r="C614" s="13" t="n">
        <v>613</v>
      </c>
      <c r="D614" s="109" t="s">
        <v>23792</v>
      </c>
      <c r="E614" s="111"/>
      <c r="F614" s="24"/>
      <c r="G614" s="24" t="n">
        <v>41.9999961853027</v>
      </c>
      <c r="H614" s="24" t="n">
        <v>32</v>
      </c>
      <c r="I614" s="24" t="n">
        <v>47.75</v>
      </c>
      <c r="J614" s="24" t="n">
        <v>73</v>
      </c>
      <c r="K614" s="24" t="n">
        <v>108.75</v>
      </c>
      <c r="L614" s="24" t="n">
        <v>43</v>
      </c>
      <c r="M614" s="24" t="n">
        <v>41.0833333333333</v>
      </c>
      <c r="N614" s="24" t="n">
        <v>57.8499996185303</v>
      </c>
      <c r="O614" s="24" t="n">
        <v>49.125</v>
      </c>
      <c r="P614" s="62" t="n">
        <v>45.5959613628877</v>
      </c>
    </row>
    <row r="615" customFormat="false" ht="12.75" hidden="false" customHeight="false" outlineLevel="0" collapsed="false">
      <c r="C615" s="13" t="n">
        <v>614</v>
      </c>
      <c r="D615" s="109" t="s">
        <v>23793</v>
      </c>
      <c r="E615" s="111"/>
      <c r="F615" s="24"/>
      <c r="G615" s="24" t="n">
        <v>55.75</v>
      </c>
      <c r="H615" s="24" t="n">
        <v>48</v>
      </c>
      <c r="I615" s="24" t="n">
        <v>58.25</v>
      </c>
      <c r="J615" s="24" t="n">
        <v>74.75</v>
      </c>
      <c r="K615" s="24" t="n">
        <v>98.5</v>
      </c>
      <c r="L615" s="24" t="n">
        <v>55.75</v>
      </c>
      <c r="M615" s="24" t="n">
        <v>54.75</v>
      </c>
      <c r="N615" s="24" t="n">
        <v>65.375</v>
      </c>
      <c r="O615" s="24" t="n">
        <v>57.7916666666667</v>
      </c>
      <c r="P615" s="62" t="n">
        <v>48.0522435897436</v>
      </c>
    </row>
    <row r="616" customFormat="false" ht="12.75" hidden="false" customHeight="false" outlineLevel="0" collapsed="false">
      <c r="C616" s="13" t="n">
        <v>615</v>
      </c>
      <c r="D616" s="109" t="s">
        <v>23794</v>
      </c>
      <c r="E616" s="111"/>
      <c r="F616" s="24"/>
      <c r="G616" s="24" t="n">
        <v>43.81</v>
      </c>
      <c r="H616" s="24" t="n">
        <v>33</v>
      </c>
      <c r="I616" s="24" t="n">
        <v>43.5</v>
      </c>
      <c r="J616" s="24" t="n">
        <v>54</v>
      </c>
      <c r="K616" s="24" t="n">
        <v>68</v>
      </c>
      <c r="L616" s="24" t="n">
        <v>41.25</v>
      </c>
      <c r="M616" s="24" t="n">
        <v>41.25</v>
      </c>
      <c r="N616" s="24" t="n">
        <v>47.531</v>
      </c>
      <c r="O616" s="24" t="n">
        <v>44.6666666666667</v>
      </c>
      <c r="P616" s="62" t="n">
        <v>41.199358974359</v>
      </c>
    </row>
    <row r="617" customFormat="false" ht="12.75" hidden="false" customHeight="false" outlineLevel="0" collapsed="false">
      <c r="C617" s="13" t="n">
        <v>616</v>
      </c>
      <c r="D617" s="109" t="s">
        <v>23795</v>
      </c>
      <c r="E617" s="111"/>
      <c r="F617" s="24"/>
      <c r="G617" s="24" t="n">
        <v>41.9999961853027</v>
      </c>
      <c r="H617" s="24" t="n">
        <v>32</v>
      </c>
      <c r="I617" s="24" t="n">
        <v>47.75</v>
      </c>
      <c r="J617" s="24" t="n">
        <v>73</v>
      </c>
      <c r="K617" s="24" t="n">
        <v>110</v>
      </c>
      <c r="L617" s="24" t="n">
        <v>45</v>
      </c>
      <c r="M617" s="24" t="n">
        <v>41.5</v>
      </c>
      <c r="N617" s="24" t="n">
        <v>58.4249996185303</v>
      </c>
      <c r="O617" s="24" t="n">
        <v>49.6041666666667</v>
      </c>
      <c r="P617" s="62" t="n">
        <v>43.3221153846154</v>
      </c>
    </row>
    <row r="618" customFormat="false" ht="12.75" hidden="false" customHeight="false" outlineLevel="0" collapsed="false">
      <c r="C618" s="13" t="n">
        <v>617</v>
      </c>
      <c r="D618" s="109" t="s">
        <v>23796</v>
      </c>
      <c r="E618" s="111"/>
      <c r="F618" s="24"/>
      <c r="G618" s="24" t="n">
        <v>62.51</v>
      </c>
      <c r="H618" s="24" t="n">
        <v>47</v>
      </c>
      <c r="I618" s="24" t="n">
        <v>65</v>
      </c>
      <c r="J618" s="24" t="n">
        <v>85.5</v>
      </c>
      <c r="K618" s="24" t="n">
        <v>122.5</v>
      </c>
      <c r="L618" s="24" t="n">
        <v>61.25</v>
      </c>
      <c r="M618" s="24" t="n">
        <v>56.75</v>
      </c>
      <c r="N618" s="24" t="n">
        <v>73.651</v>
      </c>
      <c r="O618" s="24" t="n">
        <v>67.7916666666667</v>
      </c>
      <c r="P618" s="62" t="n">
        <v>61.9282692307692</v>
      </c>
    </row>
    <row r="619" customFormat="false" ht="12.75" hidden="false" customHeight="false" outlineLevel="0" collapsed="false">
      <c r="C619" s="13" t="n">
        <v>618</v>
      </c>
      <c r="D619" s="109" t="s">
        <v>23797</v>
      </c>
      <c r="E619" s="111"/>
      <c r="F619" s="24"/>
      <c r="G619" s="24" t="n">
        <v>39.5</v>
      </c>
      <c r="H619" s="24" t="n">
        <v>20</v>
      </c>
      <c r="I619" s="24" t="n">
        <v>50.75</v>
      </c>
      <c r="J619" s="24" t="n">
        <v>78.5</v>
      </c>
      <c r="K619" s="24" t="n">
        <v>119</v>
      </c>
      <c r="L619" s="24" t="n">
        <v>46</v>
      </c>
      <c r="M619" s="24" t="n">
        <v>42</v>
      </c>
      <c r="N619" s="24" t="n">
        <v>59.875</v>
      </c>
      <c r="O619" s="24" t="n">
        <v>50.1670834223429</v>
      </c>
      <c r="P619" s="62" t="n">
        <v>44.7635854329818</v>
      </c>
    </row>
    <row r="620" customFormat="false" ht="12.75" hidden="false" customHeight="false" outlineLevel="0" collapsed="false">
      <c r="C620" s="13" t="n">
        <v>619</v>
      </c>
      <c r="D620" s="109" t="s">
        <v>23798</v>
      </c>
      <c r="E620" s="111"/>
      <c r="F620" s="24"/>
      <c r="G620" s="24" t="n">
        <v>39.4999961853027</v>
      </c>
      <c r="H620" s="24" t="n">
        <v>25</v>
      </c>
      <c r="I620" s="24" t="n">
        <v>47</v>
      </c>
      <c r="J620" s="24" t="n">
        <v>72.9999923706055</v>
      </c>
      <c r="K620" s="24" t="n">
        <v>115</v>
      </c>
      <c r="L620" s="24" t="n">
        <v>43.5000038146973</v>
      </c>
      <c r="M620" s="24" t="n">
        <v>41.5</v>
      </c>
      <c r="N620" s="24" t="n">
        <v>58.2499992370606</v>
      </c>
      <c r="O620" s="24" t="n">
        <v>48.6659466425578</v>
      </c>
      <c r="P620" s="62" t="n">
        <v>44.3242124166244</v>
      </c>
    </row>
    <row r="621" customFormat="false" ht="12.75" hidden="false" customHeight="false" outlineLevel="0" collapsed="false">
      <c r="C621" s="13" t="n">
        <v>620</v>
      </c>
      <c r="D621" s="109" t="s">
        <v>23799</v>
      </c>
      <c r="E621" s="111"/>
      <c r="F621" s="24"/>
      <c r="G621" s="24" t="n">
        <v>44.9969139099121</v>
      </c>
      <c r="H621" s="24" t="n">
        <v>24.9969177246094</v>
      </c>
      <c r="I621" s="24" t="n">
        <v>44</v>
      </c>
      <c r="J621" s="24" t="n">
        <v>66.2499923706055</v>
      </c>
      <c r="K621" s="24" t="n">
        <v>101</v>
      </c>
      <c r="L621" s="24" t="n">
        <v>35.9999961853027</v>
      </c>
      <c r="M621" s="24" t="n">
        <v>36.2730712890625</v>
      </c>
      <c r="N621" s="24" t="n">
        <v>52.7063034057617</v>
      </c>
      <c r="O621" s="24" t="n">
        <v>47.7997382481893</v>
      </c>
      <c r="P621" s="62" t="n">
        <v>45.8490170307648</v>
      </c>
    </row>
    <row r="622" customFormat="false" ht="12.75" hidden="false" customHeight="false" outlineLevel="0" collapsed="false">
      <c r="C622" s="13" t="n">
        <v>621</v>
      </c>
      <c r="D622" s="109" t="s">
        <v>23800</v>
      </c>
      <c r="E622" s="111"/>
      <c r="F622" s="24"/>
      <c r="G622" s="24" t="n">
        <v>44.4969139099121</v>
      </c>
      <c r="H622" s="24" t="n">
        <v>25</v>
      </c>
      <c r="I622" s="24" t="n">
        <v>49.5</v>
      </c>
      <c r="J622" s="24" t="n">
        <v>75.4999923706055</v>
      </c>
      <c r="K622" s="24" t="n">
        <v>117.5</v>
      </c>
      <c r="L622" s="24" t="n">
        <v>46.0000038146973</v>
      </c>
      <c r="M622" s="24" t="n">
        <v>41.5</v>
      </c>
      <c r="N622" s="24" t="n">
        <v>59.9996910095215</v>
      </c>
      <c r="O622" s="24" t="n">
        <v>49.7076133092245</v>
      </c>
      <c r="P622" s="62" t="n">
        <v>45.2552220760248</v>
      </c>
    </row>
    <row r="623" customFormat="false" ht="12.75" hidden="false" customHeight="false" outlineLevel="0" collapsed="false">
      <c r="C623" s="13" t="n">
        <v>622</v>
      </c>
      <c r="D623" s="112" t="s">
        <v>23801</v>
      </c>
      <c r="E623" s="111"/>
      <c r="F623" s="24"/>
      <c r="G623" s="24" t="n">
        <v>38.5</v>
      </c>
      <c r="H623" s="24" t="n">
        <v>22</v>
      </c>
      <c r="I623" s="24" t="n">
        <v>44</v>
      </c>
      <c r="J623" s="24" t="n">
        <v>69.4999923706055</v>
      </c>
      <c r="K623" s="24" t="n">
        <v>110</v>
      </c>
      <c r="L623" s="24" t="n">
        <v>41.2499961853027</v>
      </c>
      <c r="M623" s="24" t="n">
        <v>40.5233319600423</v>
      </c>
      <c r="N623" s="24" t="n">
        <v>55.6819984436035</v>
      </c>
      <c r="O623" s="24" t="n">
        <v>46.9932791392008</v>
      </c>
      <c r="P623" s="62" t="n">
        <v>42.1631480241433</v>
      </c>
    </row>
    <row r="624" customFormat="false" ht="12.75" hidden="false" customHeight="false" outlineLevel="0" collapsed="false">
      <c r="C624" s="13" t="n">
        <v>623</v>
      </c>
      <c r="D624" s="109" t="s">
        <v>23802</v>
      </c>
      <c r="E624" s="111"/>
      <c r="F624" s="24"/>
      <c r="G624" s="24" t="n">
        <v>44.3799961853027</v>
      </c>
      <c r="H624" s="24" t="n">
        <v>32</v>
      </c>
      <c r="I624" s="24" t="n">
        <v>55</v>
      </c>
      <c r="J624" s="24" t="n">
        <v>81.75</v>
      </c>
      <c r="K624" s="24" t="n">
        <v>120.5</v>
      </c>
      <c r="L624" s="24" t="n">
        <v>50.25</v>
      </c>
      <c r="M624" s="24" t="n">
        <v>46</v>
      </c>
      <c r="N624" s="24" t="n">
        <v>64.2379996185303</v>
      </c>
      <c r="O624" s="24" t="n">
        <v>51.4991668065389</v>
      </c>
      <c r="P624" s="62" t="n">
        <v>45.8681687917465</v>
      </c>
    </row>
    <row r="625" customFormat="false" ht="12.75" hidden="false" customHeight="false" outlineLevel="0" collapsed="false">
      <c r="C625" s="13" t="n">
        <v>624</v>
      </c>
      <c r="D625" s="104" t="s">
        <v>23803</v>
      </c>
      <c r="E625" s="113"/>
      <c r="F625" s="65"/>
      <c r="G625" s="65" t="n">
        <v>44.25</v>
      </c>
      <c r="H625" s="65" t="n">
        <v>38.2499885559082</v>
      </c>
      <c r="I625" s="65" t="n">
        <v>62</v>
      </c>
      <c r="J625" s="65" t="n">
        <v>70.5</v>
      </c>
      <c r="K625" s="65" t="n">
        <v>93.75</v>
      </c>
      <c r="L625" s="65" t="n">
        <v>56.7500038146973</v>
      </c>
      <c r="M625" s="65" t="n">
        <v>48.2833264668783</v>
      </c>
      <c r="N625" s="65" t="n">
        <v>60.409997177124</v>
      </c>
      <c r="O625" s="65" t="n">
        <v>48.5241651535034</v>
      </c>
      <c r="P625" s="66" t="n">
        <v>47.7687164355547</v>
      </c>
    </row>
    <row r="626" customFormat="false" ht="12.75" hidden="false" customHeight="false" outlineLevel="0" collapsed="false">
      <c r="A626" s="13" t="n">
        <f aca="false">A613+1</f>
        <v>49</v>
      </c>
      <c r="B626" s="104" t="n">
        <v>36972</v>
      </c>
      <c r="C626" s="13" t="n">
        <v>625</v>
      </c>
      <c r="D626" s="109" t="s">
        <v>23791</v>
      </c>
      <c r="E626" s="110"/>
      <c r="F626" s="59"/>
      <c r="G626" s="59" t="n">
        <v>51.8</v>
      </c>
      <c r="H626" s="59" t="n">
        <v>44</v>
      </c>
      <c r="I626" s="59" t="n">
        <v>57.75</v>
      </c>
      <c r="J626" s="59" t="n">
        <v>74.875</v>
      </c>
      <c r="K626" s="59" t="n">
        <v>107.25</v>
      </c>
      <c r="L626" s="59" t="n">
        <v>56</v>
      </c>
      <c r="M626" s="59" t="n">
        <v>52.5</v>
      </c>
      <c r="N626" s="59" t="n">
        <v>65.6425</v>
      </c>
      <c r="O626" s="59" t="n">
        <v>58.9375</v>
      </c>
      <c r="P626" s="60" t="n">
        <v>52.6788461538462</v>
      </c>
    </row>
    <row r="627" customFormat="false" ht="12.75" hidden="false" customHeight="false" outlineLevel="0" collapsed="false">
      <c r="C627" s="13" t="n">
        <v>626</v>
      </c>
      <c r="D627" s="109" t="s">
        <v>23792</v>
      </c>
      <c r="E627" s="111"/>
      <c r="F627" s="24"/>
      <c r="G627" s="24" t="n">
        <v>43.4899951171875</v>
      </c>
      <c r="H627" s="24" t="n">
        <v>32</v>
      </c>
      <c r="I627" s="24" t="n">
        <v>49.25</v>
      </c>
      <c r="J627" s="24" t="n">
        <v>74.25</v>
      </c>
      <c r="K627" s="24" t="n">
        <v>109.75</v>
      </c>
      <c r="L627" s="24" t="n">
        <v>43.75</v>
      </c>
      <c r="M627" s="24" t="n">
        <v>41.5833333333333</v>
      </c>
      <c r="N627" s="24" t="n">
        <v>58.6989995117188</v>
      </c>
      <c r="O627" s="24" t="n">
        <v>49.6041666666667</v>
      </c>
      <c r="P627" s="62" t="n">
        <v>45.6344229013492</v>
      </c>
    </row>
    <row r="628" customFormat="false" ht="12.75" hidden="false" customHeight="false" outlineLevel="0" collapsed="false">
      <c r="C628" s="13" t="n">
        <v>627</v>
      </c>
      <c r="D628" s="109" t="s">
        <v>23793</v>
      </c>
      <c r="E628" s="111"/>
      <c r="F628" s="24"/>
      <c r="G628" s="24" t="n">
        <v>52.25</v>
      </c>
      <c r="H628" s="24" t="n">
        <v>46</v>
      </c>
      <c r="I628" s="24" t="n">
        <v>58.5</v>
      </c>
      <c r="J628" s="24" t="n">
        <v>75</v>
      </c>
      <c r="K628" s="24" t="n">
        <v>99.5</v>
      </c>
      <c r="L628" s="24" t="n">
        <v>56</v>
      </c>
      <c r="M628" s="24" t="n">
        <v>54.75</v>
      </c>
      <c r="N628" s="24" t="n">
        <v>65.1</v>
      </c>
      <c r="O628" s="24" t="n">
        <v>58.3541666666667</v>
      </c>
      <c r="P628" s="62" t="n">
        <v>48.4064102564103</v>
      </c>
    </row>
    <row r="629" customFormat="false" ht="12.75" hidden="false" customHeight="false" outlineLevel="0" collapsed="false">
      <c r="C629" s="13" t="n">
        <v>628</v>
      </c>
      <c r="D629" s="109" t="s">
        <v>23794</v>
      </c>
      <c r="E629" s="111"/>
      <c r="F629" s="24"/>
      <c r="G629" s="24" t="n">
        <v>40.7</v>
      </c>
      <c r="H629" s="24" t="n">
        <v>33</v>
      </c>
      <c r="I629" s="24" t="n">
        <v>43.5</v>
      </c>
      <c r="J629" s="24" t="n">
        <v>54.25</v>
      </c>
      <c r="K629" s="24" t="n">
        <v>68.5</v>
      </c>
      <c r="L629" s="24" t="n">
        <v>41.25</v>
      </c>
      <c r="M629" s="24" t="n">
        <v>41.25</v>
      </c>
      <c r="N629" s="24" t="n">
        <v>47.345</v>
      </c>
      <c r="O629" s="24" t="n">
        <v>44.6666666666667</v>
      </c>
      <c r="P629" s="62" t="n">
        <v>41.199358974359</v>
      </c>
    </row>
    <row r="630" customFormat="false" ht="12.75" hidden="false" customHeight="false" outlineLevel="0" collapsed="false">
      <c r="C630" s="13" t="n">
        <v>629</v>
      </c>
      <c r="D630" s="109" t="s">
        <v>23795</v>
      </c>
      <c r="E630" s="111"/>
      <c r="F630" s="24"/>
      <c r="G630" s="24" t="n">
        <v>43.4899951171875</v>
      </c>
      <c r="H630" s="24" t="n">
        <v>32</v>
      </c>
      <c r="I630" s="24" t="n">
        <v>49.25</v>
      </c>
      <c r="J630" s="24" t="n">
        <v>74.25</v>
      </c>
      <c r="K630" s="24" t="n">
        <v>111</v>
      </c>
      <c r="L630" s="24" t="n">
        <v>45.75</v>
      </c>
      <c r="M630" s="24" t="n">
        <v>42</v>
      </c>
      <c r="N630" s="24" t="n">
        <v>59.2739995117188</v>
      </c>
      <c r="O630" s="24" t="n">
        <v>50.0833333333333</v>
      </c>
      <c r="P630" s="62" t="n">
        <v>43.3605769230769</v>
      </c>
    </row>
    <row r="631" customFormat="false" ht="12.75" hidden="false" customHeight="false" outlineLevel="0" collapsed="false">
      <c r="C631" s="13" t="n">
        <v>630</v>
      </c>
      <c r="D631" s="109" t="s">
        <v>23796</v>
      </c>
      <c r="E631" s="111"/>
      <c r="F631" s="24"/>
      <c r="G631" s="24" t="n">
        <v>54.65</v>
      </c>
      <c r="H631" s="24" t="n">
        <v>47</v>
      </c>
      <c r="I631" s="24" t="n">
        <v>64</v>
      </c>
      <c r="J631" s="24" t="n">
        <v>85.75</v>
      </c>
      <c r="K631" s="24" t="n">
        <v>123.25</v>
      </c>
      <c r="L631" s="24" t="n">
        <v>62</v>
      </c>
      <c r="M631" s="24" t="n">
        <v>57.125</v>
      </c>
      <c r="N631" s="24" t="n">
        <v>73.1275</v>
      </c>
      <c r="O631" s="24" t="n">
        <v>67.7916666666667</v>
      </c>
      <c r="P631" s="62" t="n">
        <v>61.9282692307692</v>
      </c>
    </row>
    <row r="632" customFormat="false" ht="12.75" hidden="false" customHeight="false" outlineLevel="0" collapsed="false">
      <c r="C632" s="13" t="n">
        <v>631</v>
      </c>
      <c r="D632" s="109" t="s">
        <v>23797</v>
      </c>
      <c r="E632" s="111"/>
      <c r="F632" s="24"/>
      <c r="G632" s="24" t="n">
        <v>41</v>
      </c>
      <c r="H632" s="24" t="n">
        <v>20</v>
      </c>
      <c r="I632" s="24" t="n">
        <v>51</v>
      </c>
      <c r="J632" s="24" t="n">
        <v>79</v>
      </c>
      <c r="K632" s="24" t="n">
        <v>121</v>
      </c>
      <c r="L632" s="24" t="n">
        <v>46.25</v>
      </c>
      <c r="M632" s="24" t="n">
        <v>42.25</v>
      </c>
      <c r="N632" s="24" t="n">
        <v>60.6</v>
      </c>
      <c r="O632" s="24" t="n">
        <v>50.4170834223429</v>
      </c>
      <c r="P632" s="62" t="n">
        <v>44.8036495355459</v>
      </c>
    </row>
    <row r="633" customFormat="false" ht="12.75" hidden="false" customHeight="false" outlineLevel="0" collapsed="false">
      <c r="C633" s="13" t="n">
        <v>632</v>
      </c>
      <c r="D633" s="109" t="s">
        <v>23798</v>
      </c>
      <c r="E633" s="111"/>
      <c r="F633" s="24"/>
      <c r="G633" s="24" t="n">
        <v>43.9999961853027</v>
      </c>
      <c r="H633" s="24" t="n">
        <v>26</v>
      </c>
      <c r="I633" s="24" t="n">
        <v>48.75</v>
      </c>
      <c r="J633" s="24" t="n">
        <v>74.4999923706055</v>
      </c>
      <c r="K633" s="24" t="n">
        <v>117.5</v>
      </c>
      <c r="L633" s="24" t="n">
        <v>43.2500038146973</v>
      </c>
      <c r="M633" s="24" t="n">
        <v>42</v>
      </c>
      <c r="N633" s="24" t="n">
        <v>59.7499992370606</v>
      </c>
      <c r="O633" s="24" t="n">
        <v>49.3326133092245</v>
      </c>
      <c r="P633" s="62" t="n">
        <v>45.0742124166244</v>
      </c>
    </row>
    <row r="634" customFormat="false" ht="12.75" hidden="false" customHeight="false" outlineLevel="0" collapsed="false">
      <c r="C634" s="13" t="n">
        <v>633</v>
      </c>
      <c r="D634" s="109" t="s">
        <v>23799</v>
      </c>
      <c r="E634" s="111"/>
      <c r="F634" s="24"/>
      <c r="G634" s="24" t="n">
        <v>44.9969139099121</v>
      </c>
      <c r="H634" s="24" t="n">
        <v>29.9969177246094</v>
      </c>
      <c r="I634" s="24" t="n">
        <v>45.75</v>
      </c>
      <c r="J634" s="24" t="n">
        <v>67.7499923706055</v>
      </c>
      <c r="K634" s="24" t="n">
        <v>103.5</v>
      </c>
      <c r="L634" s="24" t="n">
        <v>35.7499961853027</v>
      </c>
      <c r="M634" s="24" t="n">
        <v>36.7730712890625</v>
      </c>
      <c r="N634" s="24" t="n">
        <v>54.1563034057617</v>
      </c>
      <c r="O634" s="24" t="n">
        <v>48.466404914856</v>
      </c>
      <c r="P634" s="62" t="n">
        <v>46.5990170307648</v>
      </c>
    </row>
    <row r="635" customFormat="false" ht="12.75" hidden="false" customHeight="false" outlineLevel="0" collapsed="false">
      <c r="C635" s="13" t="n">
        <v>634</v>
      </c>
      <c r="D635" s="109" t="s">
        <v>23800</v>
      </c>
      <c r="E635" s="111"/>
      <c r="F635" s="24"/>
      <c r="G635" s="24" t="n">
        <v>44.4969139099121</v>
      </c>
      <c r="H635" s="24" t="n">
        <v>30</v>
      </c>
      <c r="I635" s="24" t="n">
        <v>51.25</v>
      </c>
      <c r="J635" s="24" t="n">
        <v>76.9999923706055</v>
      </c>
      <c r="K635" s="24" t="n">
        <v>120</v>
      </c>
      <c r="L635" s="24" t="n">
        <v>45.7500038146973</v>
      </c>
      <c r="M635" s="24" t="n">
        <v>42</v>
      </c>
      <c r="N635" s="24" t="n">
        <v>61.4496910095215</v>
      </c>
      <c r="O635" s="24" t="n">
        <v>50.3742799758911</v>
      </c>
      <c r="P635" s="62" t="n">
        <v>46.0052220760248</v>
      </c>
    </row>
    <row r="636" customFormat="false" ht="12.75" hidden="false" customHeight="false" outlineLevel="0" collapsed="false">
      <c r="C636" s="13" t="n">
        <v>635</v>
      </c>
      <c r="D636" s="112" t="s">
        <v>23801</v>
      </c>
      <c r="E636" s="111"/>
      <c r="F636" s="24"/>
      <c r="G636" s="24" t="n">
        <v>41.65</v>
      </c>
      <c r="H636" s="24" t="n">
        <v>25</v>
      </c>
      <c r="I636" s="24" t="n">
        <v>45.75</v>
      </c>
      <c r="J636" s="24" t="n">
        <v>70.9999923706055</v>
      </c>
      <c r="K636" s="24" t="n">
        <v>112.5</v>
      </c>
      <c r="L636" s="24" t="n">
        <v>40.9999961853027</v>
      </c>
      <c r="M636" s="24" t="n">
        <v>41.0233319600423</v>
      </c>
      <c r="N636" s="24" t="n">
        <v>57.2469984436035</v>
      </c>
      <c r="O636" s="24" t="n">
        <v>48.1599458058675</v>
      </c>
      <c r="P636" s="62" t="n">
        <v>42.9131480241433</v>
      </c>
    </row>
    <row r="637" customFormat="false" ht="12.75" hidden="false" customHeight="false" outlineLevel="0" collapsed="false">
      <c r="C637" s="13" t="n">
        <v>636</v>
      </c>
      <c r="D637" s="109" t="s">
        <v>23802</v>
      </c>
      <c r="E637" s="111"/>
      <c r="F637" s="24"/>
      <c r="G637" s="24" t="n">
        <v>44.1899961853027</v>
      </c>
      <c r="H637" s="24" t="n">
        <v>32</v>
      </c>
      <c r="I637" s="24" t="n">
        <v>55.25</v>
      </c>
      <c r="J637" s="24" t="n">
        <v>82</v>
      </c>
      <c r="K637" s="24" t="n">
        <v>122.5</v>
      </c>
      <c r="L637" s="24" t="n">
        <v>50</v>
      </c>
      <c r="M637" s="24" t="n">
        <v>46</v>
      </c>
      <c r="N637" s="24" t="n">
        <v>64.6439996185303</v>
      </c>
      <c r="O637" s="24" t="n">
        <v>51.9158334732056</v>
      </c>
      <c r="P637" s="62" t="n">
        <v>45.9306687917465</v>
      </c>
    </row>
    <row r="638" customFormat="false" ht="12.75" hidden="false" customHeight="false" outlineLevel="0" collapsed="false">
      <c r="C638" s="13" t="n">
        <v>637</v>
      </c>
      <c r="D638" s="104" t="s">
        <v>23803</v>
      </c>
      <c r="E638" s="113"/>
      <c r="F638" s="65"/>
      <c r="G638" s="65" t="n">
        <v>41</v>
      </c>
      <c r="H638" s="65" t="n">
        <v>37.4999885559082</v>
      </c>
      <c r="I638" s="65" t="n">
        <v>60.25</v>
      </c>
      <c r="J638" s="65" t="n">
        <v>68.75</v>
      </c>
      <c r="K638" s="65" t="n">
        <v>91</v>
      </c>
      <c r="L638" s="65" t="n">
        <v>55.5000038146973</v>
      </c>
      <c r="M638" s="65" t="n">
        <v>47.0333264668783</v>
      </c>
      <c r="N638" s="65" t="n">
        <v>58.609997177124</v>
      </c>
      <c r="O638" s="65" t="n">
        <v>47.1783318201701</v>
      </c>
      <c r="P638" s="66" t="n">
        <v>46.8523702817086</v>
      </c>
    </row>
    <row r="639" customFormat="false" ht="12.75" hidden="false" customHeight="false" outlineLevel="0" collapsed="false">
      <c r="A639" s="13" t="n">
        <f aca="false">A626+1</f>
        <v>50</v>
      </c>
      <c r="B639" s="104" t="n">
        <v>36973</v>
      </c>
      <c r="C639" s="13" t="n">
        <v>638</v>
      </c>
      <c r="D639" s="109" t="s">
        <v>23791</v>
      </c>
      <c r="E639" s="110"/>
      <c r="F639" s="59"/>
      <c r="G639" s="59" t="n">
        <v>45.26</v>
      </c>
      <c r="H639" s="59" t="n">
        <v>44</v>
      </c>
      <c r="I639" s="59" t="n">
        <v>59.5</v>
      </c>
      <c r="J639" s="59" t="n">
        <v>75</v>
      </c>
      <c r="K639" s="59" t="n">
        <v>108.5</v>
      </c>
      <c r="L639" s="59" t="n">
        <v>56</v>
      </c>
      <c r="M639" s="59" t="n">
        <v>53</v>
      </c>
      <c r="N639" s="59" t="n">
        <v>65.576</v>
      </c>
      <c r="O639" s="59" t="n">
        <v>59.3541666666667</v>
      </c>
      <c r="P639" s="60" t="n">
        <v>52.8455128205128</v>
      </c>
    </row>
    <row r="640" customFormat="false" ht="12.75" hidden="false" customHeight="false" outlineLevel="0" collapsed="false">
      <c r="C640" s="13" t="n">
        <v>639</v>
      </c>
      <c r="D640" s="109" t="s">
        <v>23792</v>
      </c>
      <c r="E640" s="111"/>
      <c r="F640" s="24"/>
      <c r="G640" s="24" t="n">
        <v>36</v>
      </c>
      <c r="H640" s="24" t="n">
        <v>32.5</v>
      </c>
      <c r="I640" s="24" t="n">
        <v>49.75</v>
      </c>
      <c r="J640" s="24" t="n">
        <v>74.5</v>
      </c>
      <c r="K640" s="24" t="n">
        <v>111.75</v>
      </c>
      <c r="L640" s="24" t="n">
        <v>44.25</v>
      </c>
      <c r="M640" s="24" t="n">
        <v>41.8333333333333</v>
      </c>
      <c r="N640" s="24" t="n">
        <v>58.6</v>
      </c>
      <c r="O640" s="24" t="n">
        <v>50.1666666666667</v>
      </c>
      <c r="P640" s="62" t="n">
        <v>45.6344229013492</v>
      </c>
    </row>
    <row r="641" customFormat="false" ht="12.75" hidden="false" customHeight="false" outlineLevel="0" collapsed="false">
      <c r="C641" s="13" t="n">
        <v>640</v>
      </c>
      <c r="D641" s="109" t="s">
        <v>23793</v>
      </c>
      <c r="E641" s="111"/>
      <c r="F641" s="24"/>
      <c r="G641" s="24" t="n">
        <v>46</v>
      </c>
      <c r="H641" s="24" t="n">
        <v>46</v>
      </c>
      <c r="I641" s="24" t="n">
        <v>59</v>
      </c>
      <c r="J641" s="24" t="n">
        <v>75.5</v>
      </c>
      <c r="K641" s="24" t="n">
        <v>99.5</v>
      </c>
      <c r="L641" s="24" t="n">
        <v>56.25</v>
      </c>
      <c r="M641" s="24" t="n">
        <v>55</v>
      </c>
      <c r="N641" s="24" t="n">
        <v>64.675</v>
      </c>
      <c r="O641" s="24" t="n">
        <v>58.3541666666667</v>
      </c>
      <c r="P641" s="62" t="n">
        <v>48.4064102564103</v>
      </c>
    </row>
    <row r="642" customFormat="false" ht="12.75" hidden="false" customHeight="false" outlineLevel="0" collapsed="false">
      <c r="C642" s="13" t="n">
        <v>641</v>
      </c>
      <c r="D642" s="109" t="s">
        <v>23794</v>
      </c>
      <c r="E642" s="111"/>
      <c r="F642" s="24"/>
      <c r="G642" s="24" t="n">
        <v>34.57</v>
      </c>
      <c r="H642" s="24" t="n">
        <v>33</v>
      </c>
      <c r="I642" s="24" t="n">
        <v>44.625</v>
      </c>
      <c r="J642" s="24" t="n">
        <v>54.25</v>
      </c>
      <c r="K642" s="24" t="n">
        <v>69</v>
      </c>
      <c r="L642" s="24" t="n">
        <v>41.25</v>
      </c>
      <c r="M642" s="24" t="n">
        <v>41.25</v>
      </c>
      <c r="N642" s="24" t="n">
        <v>46.9445</v>
      </c>
      <c r="O642" s="24" t="n">
        <v>44.6666666666667</v>
      </c>
      <c r="P642" s="62" t="n">
        <v>41.199358974359</v>
      </c>
    </row>
    <row r="643" customFormat="false" ht="12.75" hidden="false" customHeight="false" outlineLevel="0" collapsed="false">
      <c r="C643" s="13" t="n">
        <v>642</v>
      </c>
      <c r="D643" s="109" t="s">
        <v>23795</v>
      </c>
      <c r="E643" s="111"/>
      <c r="F643" s="24"/>
      <c r="G643" s="24" t="n">
        <v>36</v>
      </c>
      <c r="H643" s="24" t="n">
        <v>32.5</v>
      </c>
      <c r="I643" s="24" t="n">
        <v>49.75</v>
      </c>
      <c r="J643" s="24" t="n">
        <v>74.5</v>
      </c>
      <c r="K643" s="24" t="n">
        <v>113</v>
      </c>
      <c r="L643" s="24" t="n">
        <v>46.25</v>
      </c>
      <c r="M643" s="24" t="n">
        <v>42.25</v>
      </c>
      <c r="N643" s="24" t="n">
        <v>59.175</v>
      </c>
      <c r="O643" s="24" t="n">
        <v>50.6458333333333</v>
      </c>
      <c r="P643" s="62" t="n">
        <v>43.3605769230769</v>
      </c>
    </row>
    <row r="644" customFormat="false" ht="12.75" hidden="false" customHeight="false" outlineLevel="0" collapsed="false">
      <c r="C644" s="13" t="n">
        <v>643</v>
      </c>
      <c r="D644" s="109" t="s">
        <v>23796</v>
      </c>
      <c r="E644" s="111"/>
      <c r="F644" s="24"/>
      <c r="G644" s="24" t="n">
        <v>55.1</v>
      </c>
      <c r="H644" s="24" t="n">
        <v>47</v>
      </c>
      <c r="I644" s="24" t="n">
        <v>65.875</v>
      </c>
      <c r="J644" s="24" t="n">
        <v>85.75</v>
      </c>
      <c r="K644" s="24" t="n">
        <v>124.5</v>
      </c>
      <c r="L644" s="24" t="n">
        <v>62</v>
      </c>
      <c r="M644" s="24" t="n">
        <v>57.75</v>
      </c>
      <c r="N644" s="24" t="n">
        <v>73.7975</v>
      </c>
      <c r="O644" s="24" t="n">
        <v>67.7916666666667</v>
      </c>
      <c r="P644" s="62" t="n">
        <v>61.9282692307692</v>
      </c>
    </row>
    <row r="645" customFormat="false" ht="12.75" hidden="false" customHeight="false" outlineLevel="0" collapsed="false">
      <c r="C645" s="13" t="n">
        <v>644</v>
      </c>
      <c r="D645" s="109" t="s">
        <v>23797</v>
      </c>
      <c r="E645" s="111"/>
      <c r="F645" s="24"/>
      <c r="G645" s="24" t="n">
        <v>20</v>
      </c>
      <c r="H645" s="24" t="n">
        <v>20</v>
      </c>
      <c r="I645" s="24" t="n">
        <v>51.75</v>
      </c>
      <c r="J645" s="24" t="n">
        <v>80</v>
      </c>
      <c r="K645" s="24" t="n">
        <v>123</v>
      </c>
      <c r="L645" s="24" t="n">
        <v>47</v>
      </c>
      <c r="M645" s="24" t="n">
        <v>42.25</v>
      </c>
      <c r="N645" s="24" t="n">
        <v>59.15</v>
      </c>
      <c r="O645" s="24" t="n">
        <v>50.7920834223429</v>
      </c>
      <c r="P645" s="62" t="n">
        <v>45.2107008175972</v>
      </c>
    </row>
    <row r="646" customFormat="false" ht="12.75" hidden="false" customHeight="false" outlineLevel="0" collapsed="false">
      <c r="C646" s="13" t="n">
        <v>645</v>
      </c>
      <c r="D646" s="109" t="s">
        <v>23798</v>
      </c>
      <c r="E646" s="111"/>
      <c r="F646" s="24"/>
      <c r="G646" s="24" t="n">
        <v>25.9999961853027</v>
      </c>
      <c r="H646" s="24" t="n">
        <v>26</v>
      </c>
      <c r="I646" s="24" t="n">
        <v>50.25</v>
      </c>
      <c r="J646" s="24" t="n">
        <v>76.9999923706055</v>
      </c>
      <c r="K646" s="24" t="n">
        <v>121</v>
      </c>
      <c r="L646" s="24" t="n">
        <v>44.7500038146973</v>
      </c>
      <c r="M646" s="24" t="n">
        <v>43</v>
      </c>
      <c r="N646" s="24" t="n">
        <v>59.4999992370606</v>
      </c>
      <c r="O646" s="24" t="n">
        <v>50.3534466425578</v>
      </c>
      <c r="P646" s="62" t="n">
        <v>45.2192444679065</v>
      </c>
    </row>
    <row r="647" customFormat="false" ht="12.75" hidden="false" customHeight="false" outlineLevel="0" collapsed="false">
      <c r="C647" s="13" t="n">
        <v>646</v>
      </c>
      <c r="D647" s="109" t="s">
        <v>23799</v>
      </c>
      <c r="E647" s="111"/>
      <c r="F647" s="24"/>
      <c r="G647" s="24" t="n">
        <v>40.9969139099121</v>
      </c>
      <c r="H647" s="24" t="n">
        <v>32.9969177246094</v>
      </c>
      <c r="I647" s="24" t="n">
        <v>46.25</v>
      </c>
      <c r="J647" s="24" t="n">
        <v>68.2499923706055</v>
      </c>
      <c r="K647" s="24" t="n">
        <v>105</v>
      </c>
      <c r="L647" s="24" t="n">
        <v>36.9999961853027</v>
      </c>
      <c r="M647" s="24" t="n">
        <v>37.2730712890625</v>
      </c>
      <c r="N647" s="24" t="n">
        <v>54.7313034057617</v>
      </c>
      <c r="O647" s="24" t="n">
        <v>48.9247382481893</v>
      </c>
      <c r="P647" s="62" t="n">
        <v>46.5975747230725</v>
      </c>
    </row>
    <row r="648" customFormat="false" ht="12.75" hidden="false" customHeight="false" outlineLevel="0" collapsed="false">
      <c r="C648" s="13" t="n">
        <v>647</v>
      </c>
      <c r="D648" s="109" t="s">
        <v>23800</v>
      </c>
      <c r="E648" s="111"/>
      <c r="F648" s="24"/>
      <c r="G648" s="24" t="n">
        <v>27.9969139099121</v>
      </c>
      <c r="H648" s="24" t="n">
        <v>30</v>
      </c>
      <c r="I648" s="24" t="n">
        <v>52.75</v>
      </c>
      <c r="J648" s="24" t="n">
        <v>79.4999923706055</v>
      </c>
      <c r="K648" s="24" t="n">
        <v>123.5</v>
      </c>
      <c r="L648" s="24" t="n">
        <v>47.2500038146973</v>
      </c>
      <c r="M648" s="24" t="n">
        <v>43</v>
      </c>
      <c r="N648" s="24" t="n">
        <v>61.3496910095215</v>
      </c>
      <c r="O648" s="24" t="n">
        <v>51.3951133092245</v>
      </c>
      <c r="P648" s="62" t="n">
        <v>46.1502541273068</v>
      </c>
    </row>
    <row r="649" customFormat="false" ht="12.75" hidden="false" customHeight="false" outlineLevel="0" collapsed="false">
      <c r="C649" s="13" t="n">
        <v>648</v>
      </c>
      <c r="D649" s="112" t="s">
        <v>23801</v>
      </c>
      <c r="E649" s="111"/>
      <c r="F649" s="24"/>
      <c r="G649" s="24" t="n">
        <v>26</v>
      </c>
      <c r="H649" s="24" t="n">
        <v>25</v>
      </c>
      <c r="I649" s="24" t="n">
        <v>47.25</v>
      </c>
      <c r="J649" s="24" t="n">
        <v>73.4999923706055</v>
      </c>
      <c r="K649" s="24" t="n">
        <v>116</v>
      </c>
      <c r="L649" s="24" t="n">
        <v>42.4999961853027</v>
      </c>
      <c r="M649" s="24" t="n">
        <v>42.0233319600423</v>
      </c>
      <c r="N649" s="24" t="n">
        <v>57.2319984436035</v>
      </c>
      <c r="O649" s="24" t="n">
        <v>49.1807791392008</v>
      </c>
      <c r="P649" s="62" t="n">
        <v>43.3851031523484</v>
      </c>
    </row>
    <row r="650" customFormat="false" ht="12.75" hidden="false" customHeight="false" outlineLevel="0" collapsed="false">
      <c r="C650" s="13" t="n">
        <v>649</v>
      </c>
      <c r="D650" s="109" t="s">
        <v>23802</v>
      </c>
      <c r="E650" s="111"/>
      <c r="F650" s="24"/>
      <c r="G650" s="24" t="n">
        <v>37.3299996948242</v>
      </c>
      <c r="H650" s="24" t="n">
        <v>32</v>
      </c>
      <c r="I650" s="24" t="n">
        <v>56.25</v>
      </c>
      <c r="J650" s="24" t="n">
        <v>82.75</v>
      </c>
      <c r="K650" s="24" t="n">
        <v>124.25</v>
      </c>
      <c r="L650" s="24" t="n">
        <v>50.25</v>
      </c>
      <c r="M650" s="24" t="n">
        <v>46</v>
      </c>
      <c r="N650" s="24" t="n">
        <v>64.5079999694824</v>
      </c>
      <c r="O650" s="24" t="n">
        <v>52.2700001398722</v>
      </c>
      <c r="P650" s="62" t="n">
        <v>46.3409252020029</v>
      </c>
    </row>
    <row r="651" customFormat="false" ht="12.75" hidden="false" customHeight="false" outlineLevel="0" collapsed="false">
      <c r="C651" s="13" t="n">
        <v>650</v>
      </c>
      <c r="D651" s="104" t="s">
        <v>23803</v>
      </c>
      <c r="E651" s="113"/>
      <c r="F651" s="65"/>
      <c r="G651" s="65" t="n">
        <v>38</v>
      </c>
      <c r="H651" s="65" t="n">
        <v>37.9999885559082</v>
      </c>
      <c r="I651" s="65" t="n">
        <v>60.25</v>
      </c>
      <c r="J651" s="65" t="n">
        <v>68.75</v>
      </c>
      <c r="K651" s="65" t="n">
        <v>91.5</v>
      </c>
      <c r="L651" s="65" t="n">
        <v>56.0000038146973</v>
      </c>
      <c r="M651" s="65" t="n">
        <v>46.8833264668783</v>
      </c>
      <c r="N651" s="65" t="n">
        <v>58.464997177124</v>
      </c>
      <c r="O651" s="65" t="n">
        <v>47.1074977238973</v>
      </c>
      <c r="P651" s="66" t="n">
        <v>45.0376259290255</v>
      </c>
    </row>
    <row r="652" customFormat="false" ht="12.75" hidden="false" customHeight="false" outlineLevel="0" collapsed="false">
      <c r="A652" s="13" t="n">
        <f aca="false">A639+1</f>
        <v>51</v>
      </c>
      <c r="B652" s="104" t="n">
        <v>36976</v>
      </c>
      <c r="C652" s="13" t="n">
        <v>651</v>
      </c>
      <c r="D652" s="109" t="s">
        <v>23791</v>
      </c>
      <c r="E652" s="110"/>
      <c r="F652" s="59"/>
      <c r="G652" s="59" t="n">
        <v>69.14</v>
      </c>
      <c r="H652" s="59" t="n">
        <v>44</v>
      </c>
      <c r="I652" s="59" t="n">
        <v>59.75</v>
      </c>
      <c r="J652" s="59" t="n">
        <v>75.75</v>
      </c>
      <c r="K652" s="59" t="n">
        <v>109.25</v>
      </c>
      <c r="L652" s="59" t="n">
        <v>57.5</v>
      </c>
      <c r="M652" s="59" t="n">
        <v>53.25</v>
      </c>
      <c r="N652" s="59" t="n">
        <v>68.439</v>
      </c>
      <c r="O652" s="59" t="n">
        <v>59.3541666666667</v>
      </c>
      <c r="P652" s="60" t="n">
        <v>52.8455128205128</v>
      </c>
    </row>
    <row r="653" customFormat="false" ht="12.75" hidden="false" customHeight="false" outlineLevel="0" collapsed="false">
      <c r="C653" s="13" t="n">
        <v>652</v>
      </c>
      <c r="D653" s="109" t="s">
        <v>23792</v>
      </c>
      <c r="E653" s="111"/>
      <c r="F653" s="24"/>
      <c r="G653" s="24" t="n">
        <v>53.7499961853027</v>
      </c>
      <c r="H653" s="24" t="n">
        <v>32.5</v>
      </c>
      <c r="I653" s="24" t="n">
        <v>48.5</v>
      </c>
      <c r="J653" s="24" t="n">
        <v>74</v>
      </c>
      <c r="K653" s="24" t="n">
        <v>111.75</v>
      </c>
      <c r="L653" s="24" t="n">
        <v>43.75</v>
      </c>
      <c r="M653" s="24" t="n">
        <v>41.3333333333333</v>
      </c>
      <c r="N653" s="24" t="n">
        <v>59.9999996185303</v>
      </c>
      <c r="O653" s="24" t="n">
        <v>49.6458333333333</v>
      </c>
      <c r="P653" s="62" t="n">
        <v>45.6344229013492</v>
      </c>
    </row>
    <row r="654" customFormat="false" ht="12.75" hidden="false" customHeight="false" outlineLevel="0" collapsed="false">
      <c r="C654" s="13" t="n">
        <v>653</v>
      </c>
      <c r="D654" s="109" t="s">
        <v>23793</v>
      </c>
      <c r="E654" s="111"/>
      <c r="F654" s="24"/>
      <c r="G654" s="24" t="n">
        <v>52</v>
      </c>
      <c r="H654" s="24" t="n">
        <v>46</v>
      </c>
      <c r="I654" s="24" t="n">
        <v>58.5</v>
      </c>
      <c r="J654" s="24" t="n">
        <v>75.5</v>
      </c>
      <c r="K654" s="24" t="n">
        <v>100</v>
      </c>
      <c r="L654" s="24" t="n">
        <v>56.5</v>
      </c>
      <c r="M654" s="24" t="n">
        <v>55.25</v>
      </c>
      <c r="N654" s="24" t="n">
        <v>65.425</v>
      </c>
      <c r="O654" s="24" t="n">
        <v>58.3541666666667</v>
      </c>
      <c r="P654" s="62" t="n">
        <v>48.4064102564103</v>
      </c>
    </row>
    <row r="655" customFormat="false" ht="12.75" hidden="false" customHeight="false" outlineLevel="0" collapsed="false">
      <c r="C655" s="13" t="n">
        <v>654</v>
      </c>
      <c r="D655" s="109" t="s">
        <v>23794</v>
      </c>
      <c r="E655" s="111"/>
      <c r="F655" s="24"/>
      <c r="G655" s="24" t="n">
        <v>56.1</v>
      </c>
      <c r="H655" s="24" t="n">
        <v>33</v>
      </c>
      <c r="I655" s="24" t="n">
        <v>44.75</v>
      </c>
      <c r="J655" s="24" t="n">
        <v>55</v>
      </c>
      <c r="K655" s="24" t="n">
        <v>69.5</v>
      </c>
      <c r="L655" s="24" t="n">
        <v>42.75</v>
      </c>
      <c r="M655" s="24" t="n">
        <v>41.25</v>
      </c>
      <c r="N655" s="24" t="n">
        <v>49.435</v>
      </c>
      <c r="O655" s="24" t="n">
        <v>44.6666666666667</v>
      </c>
      <c r="P655" s="62" t="n">
        <v>41.199358974359</v>
      </c>
    </row>
    <row r="656" customFormat="false" ht="12.75" hidden="false" customHeight="false" outlineLevel="0" collapsed="false">
      <c r="C656" s="13" t="n">
        <v>655</v>
      </c>
      <c r="D656" s="109" t="s">
        <v>23795</v>
      </c>
      <c r="E656" s="111"/>
      <c r="F656" s="24"/>
      <c r="G656" s="24" t="n">
        <v>53.7499961853027</v>
      </c>
      <c r="H656" s="24" t="n">
        <v>32.5</v>
      </c>
      <c r="I656" s="24" t="n">
        <v>48.5</v>
      </c>
      <c r="J656" s="24" t="n">
        <v>74</v>
      </c>
      <c r="K656" s="24" t="n">
        <v>113</v>
      </c>
      <c r="L656" s="24" t="n">
        <v>45.75</v>
      </c>
      <c r="M656" s="24" t="n">
        <v>41.75</v>
      </c>
      <c r="N656" s="24" t="n">
        <v>60.5749996185303</v>
      </c>
      <c r="O656" s="24" t="n">
        <v>50.125</v>
      </c>
      <c r="P656" s="62" t="n">
        <v>43.3605769230769</v>
      </c>
    </row>
    <row r="657" customFormat="false" ht="12.75" hidden="false" customHeight="false" outlineLevel="0" collapsed="false">
      <c r="C657" s="13" t="n">
        <v>656</v>
      </c>
      <c r="D657" s="109" t="s">
        <v>23796</v>
      </c>
      <c r="E657" s="111"/>
      <c r="F657" s="24"/>
      <c r="G657" s="24" t="n">
        <v>72.04</v>
      </c>
      <c r="H657" s="24" t="n">
        <v>47</v>
      </c>
      <c r="I657" s="24" t="n">
        <v>66.25</v>
      </c>
      <c r="J657" s="24" t="n">
        <v>87</v>
      </c>
      <c r="K657" s="24" t="n">
        <v>125.5</v>
      </c>
      <c r="L657" s="24" t="n">
        <v>63.5</v>
      </c>
      <c r="M657" s="24" t="n">
        <v>57.75</v>
      </c>
      <c r="N657" s="24" t="n">
        <v>76.004</v>
      </c>
      <c r="O657" s="24" t="n">
        <v>67.7916666666667</v>
      </c>
      <c r="P657" s="62" t="n">
        <v>61.9282692307692</v>
      </c>
    </row>
    <row r="658" customFormat="false" ht="12.75" hidden="false" customHeight="false" outlineLevel="0" collapsed="false">
      <c r="C658" s="13" t="n">
        <v>657</v>
      </c>
      <c r="D658" s="109" t="s">
        <v>23797</v>
      </c>
      <c r="E658" s="111"/>
      <c r="F658" s="24"/>
      <c r="G658" s="24" t="n">
        <v>51</v>
      </c>
      <c r="H658" s="24" t="n">
        <v>20</v>
      </c>
      <c r="I658" s="24" t="n">
        <v>51.5</v>
      </c>
      <c r="J658" s="24" t="n">
        <v>79.75</v>
      </c>
      <c r="K658" s="24" t="n">
        <v>121</v>
      </c>
      <c r="L658" s="24" t="n">
        <v>46.5</v>
      </c>
      <c r="M658" s="24" t="n">
        <v>42.5</v>
      </c>
      <c r="N658" s="24" t="n">
        <v>61.825</v>
      </c>
      <c r="O658" s="24" t="n">
        <v>50.5420834223429</v>
      </c>
      <c r="P658" s="62" t="n">
        <v>44.792431586828</v>
      </c>
    </row>
    <row r="659" customFormat="false" ht="12.75" hidden="false" customHeight="false" outlineLevel="0" collapsed="false">
      <c r="C659" s="13" t="n">
        <v>658</v>
      </c>
      <c r="D659" s="109" t="s">
        <v>23798</v>
      </c>
      <c r="E659" s="111"/>
      <c r="F659" s="24"/>
      <c r="G659" s="24" t="n">
        <v>53.4999961853027</v>
      </c>
      <c r="H659" s="24" t="n">
        <v>28</v>
      </c>
      <c r="I659" s="24" t="n">
        <v>48.25</v>
      </c>
      <c r="J659" s="24" t="n">
        <v>74.4999923706055</v>
      </c>
      <c r="K659" s="24" t="n">
        <v>118</v>
      </c>
      <c r="L659" s="24" t="n">
        <v>43.7500038146973</v>
      </c>
      <c r="M659" s="24" t="n">
        <v>41.75</v>
      </c>
      <c r="N659" s="24" t="n">
        <v>60.9249992370606</v>
      </c>
      <c r="O659" s="24" t="n">
        <v>49.0617799758911</v>
      </c>
      <c r="P659" s="62" t="n">
        <v>44.3418406217526</v>
      </c>
    </row>
    <row r="660" customFormat="false" ht="12.75" hidden="false" customHeight="false" outlineLevel="0" collapsed="false">
      <c r="C660" s="13" t="n">
        <v>659</v>
      </c>
      <c r="D660" s="109" t="s">
        <v>23799</v>
      </c>
      <c r="E660" s="111"/>
      <c r="F660" s="24"/>
      <c r="G660" s="24" t="n">
        <v>55.9969139099121</v>
      </c>
      <c r="H660" s="24" t="n">
        <v>32.9969177246094</v>
      </c>
      <c r="I660" s="24" t="n">
        <v>45.25</v>
      </c>
      <c r="J660" s="24" t="n">
        <v>67.7499923706055</v>
      </c>
      <c r="K660" s="24" t="n">
        <v>104</v>
      </c>
      <c r="L660" s="24" t="n">
        <v>36.2499961853027</v>
      </c>
      <c r="M660" s="24" t="n">
        <v>36.5230712890625</v>
      </c>
      <c r="N660" s="24" t="n">
        <v>55.5813034057617</v>
      </c>
      <c r="O660" s="24" t="n">
        <v>48.1955715815226</v>
      </c>
      <c r="P660" s="62" t="n">
        <v>46.1392413897392</v>
      </c>
    </row>
    <row r="661" customFormat="false" ht="12.75" hidden="false" customHeight="false" outlineLevel="0" collapsed="false">
      <c r="C661" s="13" t="n">
        <v>660</v>
      </c>
      <c r="D661" s="109" t="s">
        <v>23800</v>
      </c>
      <c r="E661" s="111"/>
      <c r="F661" s="24"/>
      <c r="G661" s="24" t="n">
        <v>58.9969139099121</v>
      </c>
      <c r="H661" s="24" t="n">
        <v>33</v>
      </c>
      <c r="I661" s="24" t="n">
        <v>50.75</v>
      </c>
      <c r="J661" s="24" t="n">
        <v>76.9999923706055</v>
      </c>
      <c r="K661" s="24" t="n">
        <v>120.5</v>
      </c>
      <c r="L661" s="24" t="n">
        <v>46.2500038146973</v>
      </c>
      <c r="M661" s="24" t="n">
        <v>41.75</v>
      </c>
      <c r="N661" s="24" t="n">
        <v>63.2246910095215</v>
      </c>
      <c r="O661" s="24" t="n">
        <v>50.1034466425578</v>
      </c>
      <c r="P661" s="62" t="n">
        <v>45.272850281153</v>
      </c>
    </row>
    <row r="662" customFormat="false" ht="12.75" hidden="false" customHeight="false" outlineLevel="0" collapsed="false">
      <c r="C662" s="13" t="n">
        <v>661</v>
      </c>
      <c r="D662" s="112" t="s">
        <v>23801</v>
      </c>
      <c r="E662" s="111"/>
      <c r="F662" s="24"/>
      <c r="G662" s="24" t="n">
        <v>50.5</v>
      </c>
      <c r="H662" s="24" t="n">
        <v>25</v>
      </c>
      <c r="I662" s="24" t="n">
        <v>45.25</v>
      </c>
      <c r="J662" s="24" t="n">
        <v>70.9999923706055</v>
      </c>
      <c r="K662" s="24" t="n">
        <v>113.5</v>
      </c>
      <c r="L662" s="24" t="n">
        <v>41.4999961853027</v>
      </c>
      <c r="M662" s="24" t="n">
        <v>40.7733319600423</v>
      </c>
      <c r="N662" s="24" t="n">
        <v>58.2569984436035</v>
      </c>
      <c r="O662" s="24" t="n">
        <v>47.6391124725342</v>
      </c>
      <c r="P662" s="62" t="n">
        <v>42.5076993061946</v>
      </c>
    </row>
    <row r="663" customFormat="false" ht="12.75" hidden="false" customHeight="false" outlineLevel="0" collapsed="false">
      <c r="C663" s="13" t="n">
        <v>662</v>
      </c>
      <c r="D663" s="109" t="s">
        <v>23802</v>
      </c>
      <c r="E663" s="111"/>
      <c r="F663" s="24"/>
      <c r="G663" s="24" t="n">
        <v>51.35</v>
      </c>
      <c r="H663" s="24" t="n">
        <v>33</v>
      </c>
      <c r="I663" s="24" t="n">
        <v>55.75</v>
      </c>
      <c r="J663" s="24" t="n">
        <v>82</v>
      </c>
      <c r="K663" s="24" t="n">
        <v>122.5</v>
      </c>
      <c r="L663" s="24" t="n">
        <v>49.5</v>
      </c>
      <c r="M663" s="24" t="n">
        <v>45.75</v>
      </c>
      <c r="N663" s="24" t="n">
        <v>65.385</v>
      </c>
      <c r="O663" s="24" t="n">
        <v>52.0200001398722</v>
      </c>
      <c r="P663" s="62" t="n">
        <v>45.9098354584132</v>
      </c>
    </row>
    <row r="664" customFormat="false" ht="12.75" hidden="false" customHeight="false" outlineLevel="0" collapsed="false">
      <c r="C664" s="13" t="n">
        <v>663</v>
      </c>
      <c r="D664" s="104" t="s">
        <v>23803</v>
      </c>
      <c r="E664" s="113"/>
      <c r="F664" s="65"/>
      <c r="G664" s="65" t="n">
        <v>45</v>
      </c>
      <c r="H664" s="65" t="n">
        <v>37.9999885559082</v>
      </c>
      <c r="I664" s="65" t="n">
        <v>60.25</v>
      </c>
      <c r="J664" s="65" t="n">
        <v>68.75</v>
      </c>
      <c r="K664" s="65" t="n">
        <v>91.5</v>
      </c>
      <c r="L664" s="65" t="n">
        <v>55.7500038146973</v>
      </c>
      <c r="M664" s="65" t="n">
        <v>47.2333249409994</v>
      </c>
      <c r="N664" s="65" t="n">
        <v>59.2449967193604</v>
      </c>
      <c r="O664" s="65" t="n">
        <v>47.3366641998291</v>
      </c>
      <c r="P664" s="66" t="n">
        <v>45.17063868596</v>
      </c>
    </row>
    <row r="665" customFormat="false" ht="12.75" hidden="false" customHeight="false" outlineLevel="0" collapsed="false">
      <c r="A665" s="13" t="n">
        <f aca="false">A652+1</f>
        <v>52</v>
      </c>
      <c r="B665" s="104" t="n">
        <v>36977</v>
      </c>
      <c r="C665" s="13" t="n">
        <v>664</v>
      </c>
      <c r="D665" s="109" t="s">
        <v>23791</v>
      </c>
      <c r="E665" s="110"/>
      <c r="F665" s="59"/>
      <c r="G665" s="59" t="n">
        <v>62.31</v>
      </c>
      <c r="H665" s="59" t="n">
        <v>44</v>
      </c>
      <c r="I665" s="59" t="n">
        <v>61.25</v>
      </c>
      <c r="J665" s="59" t="n">
        <v>77.5</v>
      </c>
      <c r="K665" s="59" t="n">
        <v>114</v>
      </c>
      <c r="L665" s="59" t="n">
        <v>58.25</v>
      </c>
      <c r="M665" s="59" t="n">
        <v>55</v>
      </c>
      <c r="N665" s="59" t="n">
        <v>69.631</v>
      </c>
      <c r="O665" s="59" t="n">
        <v>59.9375</v>
      </c>
      <c r="P665" s="60" t="n">
        <v>53.0955128205128</v>
      </c>
    </row>
    <row r="666" customFormat="false" ht="12.75" hidden="false" customHeight="false" outlineLevel="0" collapsed="false">
      <c r="C666" s="13" t="n">
        <v>665</v>
      </c>
      <c r="D666" s="109" t="s">
        <v>23792</v>
      </c>
      <c r="E666" s="111"/>
      <c r="F666" s="24"/>
      <c r="G666" s="24" t="n">
        <v>48.3499961853027</v>
      </c>
      <c r="H666" s="24" t="n">
        <v>32.5</v>
      </c>
      <c r="I666" s="24" t="n">
        <v>49.5</v>
      </c>
      <c r="J666" s="24" t="n">
        <v>75.5</v>
      </c>
      <c r="K666" s="24" t="n">
        <v>114.75</v>
      </c>
      <c r="L666" s="24" t="n">
        <v>44.5</v>
      </c>
      <c r="M666" s="24" t="n">
        <v>42.0833333333333</v>
      </c>
      <c r="N666" s="24" t="n">
        <v>60.6099996185303</v>
      </c>
      <c r="O666" s="24" t="n">
        <v>50.8125</v>
      </c>
      <c r="P666" s="62" t="n">
        <v>45.6985254654518</v>
      </c>
    </row>
    <row r="667" customFormat="false" ht="12.75" hidden="false" customHeight="false" outlineLevel="0" collapsed="false">
      <c r="C667" s="13" t="n">
        <v>666</v>
      </c>
      <c r="D667" s="109" t="s">
        <v>23793</v>
      </c>
      <c r="E667" s="111"/>
      <c r="F667" s="24"/>
      <c r="G667" s="24" t="n">
        <v>52.625</v>
      </c>
      <c r="H667" s="24" t="n">
        <v>46</v>
      </c>
      <c r="I667" s="24" t="n">
        <v>59</v>
      </c>
      <c r="J667" s="24" t="n">
        <v>76</v>
      </c>
      <c r="K667" s="24" t="n">
        <v>101</v>
      </c>
      <c r="L667" s="24" t="n">
        <v>57.5</v>
      </c>
      <c r="M667" s="24" t="n">
        <v>56.5</v>
      </c>
      <c r="N667" s="24" t="n">
        <v>66.2625</v>
      </c>
      <c r="O667" s="24" t="n">
        <v>58.7708333333333</v>
      </c>
      <c r="P667" s="62" t="n">
        <v>48.6980769230769</v>
      </c>
    </row>
    <row r="668" customFormat="false" ht="12.75" hidden="false" customHeight="false" outlineLevel="0" collapsed="false">
      <c r="C668" s="13" t="n">
        <v>667</v>
      </c>
      <c r="D668" s="109" t="s">
        <v>23794</v>
      </c>
      <c r="E668" s="111"/>
      <c r="F668" s="24"/>
      <c r="G668" s="24" t="n">
        <v>49.18</v>
      </c>
      <c r="H668" s="24" t="n">
        <v>33</v>
      </c>
      <c r="I668" s="24" t="n">
        <v>46.5</v>
      </c>
      <c r="J668" s="24" t="n">
        <v>56.75</v>
      </c>
      <c r="K668" s="24" t="n">
        <v>71.5</v>
      </c>
      <c r="L668" s="24" t="n">
        <v>43.75</v>
      </c>
      <c r="M668" s="24" t="n">
        <v>42.5</v>
      </c>
      <c r="N668" s="24" t="n">
        <v>49.968</v>
      </c>
      <c r="O668" s="24" t="n">
        <v>45</v>
      </c>
      <c r="P668" s="62" t="n">
        <v>41.199358974359</v>
      </c>
    </row>
    <row r="669" customFormat="false" ht="12.75" hidden="false" customHeight="false" outlineLevel="0" collapsed="false">
      <c r="C669" s="13" t="n">
        <v>668</v>
      </c>
      <c r="D669" s="109" t="s">
        <v>23795</v>
      </c>
      <c r="E669" s="111"/>
      <c r="F669" s="24"/>
      <c r="G669" s="24" t="n">
        <v>48.3499961853027</v>
      </c>
      <c r="H669" s="24" t="n">
        <v>32.5</v>
      </c>
      <c r="I669" s="24" t="n">
        <v>49.5</v>
      </c>
      <c r="J669" s="24" t="n">
        <v>75.5</v>
      </c>
      <c r="K669" s="24" t="n">
        <v>116</v>
      </c>
      <c r="L669" s="24" t="n">
        <v>46.5</v>
      </c>
      <c r="M669" s="24" t="n">
        <v>42.5</v>
      </c>
      <c r="N669" s="24" t="n">
        <v>61.1849996185303</v>
      </c>
      <c r="O669" s="24" t="n">
        <v>51.2916666666667</v>
      </c>
      <c r="P669" s="62" t="n">
        <v>43.4246794871795</v>
      </c>
    </row>
    <row r="670" customFormat="false" ht="12.75" hidden="false" customHeight="false" outlineLevel="0" collapsed="false">
      <c r="C670" s="13" t="n">
        <v>669</v>
      </c>
      <c r="D670" s="109" t="s">
        <v>23796</v>
      </c>
      <c r="E670" s="111"/>
      <c r="F670" s="24"/>
      <c r="G670" s="24" t="n">
        <v>63.4</v>
      </c>
      <c r="H670" s="24" t="n">
        <v>47</v>
      </c>
      <c r="I670" s="24" t="n">
        <v>68</v>
      </c>
      <c r="J670" s="24" t="n">
        <v>88</v>
      </c>
      <c r="K670" s="24" t="n">
        <v>129</v>
      </c>
      <c r="L670" s="24" t="n">
        <v>64.25</v>
      </c>
      <c r="M670" s="24" t="n">
        <v>60</v>
      </c>
      <c r="N670" s="24" t="n">
        <v>76.865</v>
      </c>
      <c r="O670" s="24" t="n">
        <v>68.375</v>
      </c>
      <c r="P670" s="62" t="n">
        <v>62.1782692307692</v>
      </c>
    </row>
    <row r="671" customFormat="false" ht="12.75" hidden="false" customHeight="false" outlineLevel="0" collapsed="false">
      <c r="C671" s="13" t="n">
        <v>670</v>
      </c>
      <c r="D671" s="109" t="s">
        <v>23797</v>
      </c>
      <c r="E671" s="111"/>
      <c r="F671" s="24"/>
      <c r="G671" s="24" t="n">
        <v>46.25</v>
      </c>
      <c r="H671" s="24" t="n">
        <v>20</v>
      </c>
      <c r="I671" s="24" t="n">
        <v>53</v>
      </c>
      <c r="J671" s="24" t="n">
        <v>81.25</v>
      </c>
      <c r="K671" s="24" t="n">
        <v>123.5</v>
      </c>
      <c r="L671" s="24" t="n">
        <v>47.25</v>
      </c>
      <c r="M671" s="24" t="n">
        <v>43</v>
      </c>
      <c r="N671" s="24" t="n">
        <v>62.375</v>
      </c>
      <c r="O671" s="24" t="n">
        <v>51.1254167556763</v>
      </c>
      <c r="P671" s="62" t="n">
        <v>45.34371363811</v>
      </c>
    </row>
    <row r="672" customFormat="false" ht="12.75" hidden="false" customHeight="false" outlineLevel="0" collapsed="false">
      <c r="C672" s="13" t="n">
        <v>671</v>
      </c>
      <c r="D672" s="109" t="s">
        <v>23798</v>
      </c>
      <c r="E672" s="111"/>
      <c r="F672" s="24"/>
      <c r="G672" s="24" t="n">
        <v>47.9999961853027</v>
      </c>
      <c r="H672" s="24" t="n">
        <v>28</v>
      </c>
      <c r="I672" s="24" t="n">
        <v>49.25</v>
      </c>
      <c r="J672" s="24" t="n">
        <v>76.9999923706055</v>
      </c>
      <c r="K672" s="24" t="n">
        <v>122</v>
      </c>
      <c r="L672" s="24" t="n">
        <v>45.0000038146973</v>
      </c>
      <c r="M672" s="24" t="n">
        <v>42.75</v>
      </c>
      <c r="N672" s="24" t="n">
        <v>61.9499992370605</v>
      </c>
      <c r="O672" s="24" t="n">
        <v>50.3117799758911</v>
      </c>
      <c r="P672" s="62" t="n">
        <v>44.8835072884193</v>
      </c>
    </row>
    <row r="673" customFormat="false" ht="12.75" hidden="false" customHeight="false" outlineLevel="0" collapsed="false">
      <c r="C673" s="13" t="n">
        <v>672</v>
      </c>
      <c r="D673" s="109" t="s">
        <v>23799</v>
      </c>
      <c r="E673" s="111"/>
      <c r="F673" s="24"/>
      <c r="G673" s="24" t="n">
        <v>47.9969139099121</v>
      </c>
      <c r="H673" s="24" t="n">
        <v>32.9969177246094</v>
      </c>
      <c r="I673" s="24" t="n">
        <v>46.25</v>
      </c>
      <c r="J673" s="24" t="n">
        <v>68.9999923706055</v>
      </c>
      <c r="K673" s="24" t="n">
        <v>106</v>
      </c>
      <c r="L673" s="24" t="n">
        <v>43.4999961853027</v>
      </c>
      <c r="M673" s="24" t="n">
        <v>40.5230712890625</v>
      </c>
      <c r="N673" s="24" t="n">
        <v>57.3313034057617</v>
      </c>
      <c r="O673" s="24" t="n">
        <v>49.4455715815226</v>
      </c>
      <c r="P673" s="62" t="n">
        <v>46.6809080564059</v>
      </c>
    </row>
    <row r="674" customFormat="false" ht="12.75" hidden="false" customHeight="false" outlineLevel="0" collapsed="false">
      <c r="C674" s="13" t="n">
        <v>673</v>
      </c>
      <c r="D674" s="109" t="s">
        <v>23800</v>
      </c>
      <c r="E674" s="111"/>
      <c r="F674" s="24"/>
      <c r="G674" s="24" t="n">
        <v>49.9969139099121</v>
      </c>
      <c r="H674" s="24" t="n">
        <v>33</v>
      </c>
      <c r="I674" s="24" t="n">
        <v>51.75</v>
      </c>
      <c r="J674" s="24" t="n">
        <v>78.2499923706055</v>
      </c>
      <c r="K674" s="24" t="n">
        <v>122.5</v>
      </c>
      <c r="L674" s="24" t="n">
        <v>53.5000038146973</v>
      </c>
      <c r="M674" s="24" t="n">
        <v>45.75</v>
      </c>
      <c r="N674" s="24" t="n">
        <v>64.8746910095215</v>
      </c>
      <c r="O674" s="24" t="n">
        <v>51.3534466425578</v>
      </c>
      <c r="P674" s="62" t="n">
        <v>45.8145169478196</v>
      </c>
    </row>
    <row r="675" customFormat="false" ht="12.75" hidden="false" customHeight="false" outlineLevel="0" collapsed="false">
      <c r="C675" s="13" t="n">
        <v>674</v>
      </c>
      <c r="D675" s="112" t="s">
        <v>23801</v>
      </c>
      <c r="E675" s="111"/>
      <c r="F675" s="24"/>
      <c r="G675" s="24" t="n">
        <v>45.5</v>
      </c>
      <c r="H675" s="24" t="n">
        <v>30</v>
      </c>
      <c r="I675" s="24" t="n">
        <v>46.25</v>
      </c>
      <c r="J675" s="24" t="n">
        <v>73.4999923706055</v>
      </c>
      <c r="K675" s="24" t="n">
        <v>116.5</v>
      </c>
      <c r="L675" s="24" t="n">
        <v>42.7499961853027</v>
      </c>
      <c r="M675" s="24" t="n">
        <v>41.7733319600423</v>
      </c>
      <c r="N675" s="24" t="n">
        <v>59.6319984436035</v>
      </c>
      <c r="O675" s="24" t="n">
        <v>48.8891124725342</v>
      </c>
      <c r="P675" s="62" t="n">
        <v>43.0493659728613</v>
      </c>
    </row>
    <row r="676" customFormat="false" ht="12.75" hidden="false" customHeight="false" outlineLevel="0" collapsed="false">
      <c r="C676" s="13" t="n">
        <v>675</v>
      </c>
      <c r="D676" s="109" t="s">
        <v>23802</v>
      </c>
      <c r="E676" s="111"/>
      <c r="F676" s="24"/>
      <c r="G676" s="24" t="n">
        <v>48.0800003051758</v>
      </c>
      <c r="H676" s="24" t="n">
        <v>33</v>
      </c>
      <c r="I676" s="24" t="n">
        <v>56.5</v>
      </c>
      <c r="J676" s="24" t="n">
        <v>83.5</v>
      </c>
      <c r="K676" s="24" t="n">
        <v>126</v>
      </c>
      <c r="L676" s="24" t="n">
        <v>50.25</v>
      </c>
      <c r="M676" s="24" t="n">
        <v>46.75</v>
      </c>
      <c r="N676" s="24" t="n">
        <v>66.3580000305176</v>
      </c>
      <c r="O676" s="24" t="n">
        <v>52.6450001398722</v>
      </c>
      <c r="P676" s="62" t="n">
        <v>46.4675277661055</v>
      </c>
    </row>
    <row r="677" customFormat="false" ht="12.75" hidden="false" customHeight="false" outlineLevel="0" collapsed="false">
      <c r="C677" s="13" t="n">
        <v>676</v>
      </c>
      <c r="D677" s="104" t="s">
        <v>23803</v>
      </c>
      <c r="E677" s="113"/>
      <c r="F677" s="65"/>
      <c r="G677" s="65" t="n">
        <v>45</v>
      </c>
      <c r="H677" s="65" t="n">
        <v>39.4999885559082</v>
      </c>
      <c r="I677" s="65" t="n">
        <v>61.5</v>
      </c>
      <c r="J677" s="65" t="n">
        <v>70.25</v>
      </c>
      <c r="K677" s="65" t="n">
        <v>93.5</v>
      </c>
      <c r="L677" s="65" t="n">
        <v>56.7500038146973</v>
      </c>
      <c r="M677" s="65" t="n">
        <v>47.9833234151204</v>
      </c>
      <c r="N677" s="65" t="n">
        <v>60.3949962615967</v>
      </c>
      <c r="O677" s="65" t="n">
        <v>47.8783308664958</v>
      </c>
      <c r="P677" s="66" t="n">
        <v>45.7123053526267</v>
      </c>
    </row>
    <row r="678" customFormat="false" ht="12.75" hidden="false" customHeight="false" outlineLevel="0" collapsed="false">
      <c r="A678" s="13" t="n">
        <f aca="false">A665+1</f>
        <v>53</v>
      </c>
      <c r="B678" s="104" t="n">
        <v>36978</v>
      </c>
      <c r="C678" s="13" t="n">
        <v>677</v>
      </c>
      <c r="D678" s="109" t="s">
        <v>23791</v>
      </c>
      <c r="E678" s="110"/>
      <c r="F678" s="59"/>
      <c r="G678" s="59" t="n">
        <v>56.84</v>
      </c>
      <c r="H678" s="59" t="n">
        <v>46</v>
      </c>
      <c r="I678" s="59" t="n">
        <v>60.25</v>
      </c>
      <c r="J678" s="59" t="n">
        <v>77.25</v>
      </c>
      <c r="K678" s="59" t="n">
        <v>111.75</v>
      </c>
      <c r="L678" s="59" t="n">
        <v>58.125</v>
      </c>
      <c r="M678" s="59" t="n">
        <v>54.25</v>
      </c>
      <c r="N678" s="59" t="n">
        <v>68.4715</v>
      </c>
      <c r="O678" s="59" t="n">
        <v>59.9375</v>
      </c>
      <c r="P678" s="60" t="n">
        <v>53.0955128205128</v>
      </c>
    </row>
    <row r="679" customFormat="false" ht="12.75" hidden="false" customHeight="false" outlineLevel="0" collapsed="false">
      <c r="C679" s="13" t="n">
        <v>678</v>
      </c>
      <c r="D679" s="109" t="s">
        <v>23792</v>
      </c>
      <c r="E679" s="111"/>
      <c r="F679" s="24"/>
      <c r="G679" s="24" t="n">
        <v>44.0499961853027</v>
      </c>
      <c r="H679" s="24" t="n">
        <v>32.5</v>
      </c>
      <c r="I679" s="24" t="n">
        <v>48.25</v>
      </c>
      <c r="J679" s="24" t="n">
        <v>74</v>
      </c>
      <c r="K679" s="24" t="n">
        <v>112.75</v>
      </c>
      <c r="L679" s="24" t="n">
        <v>44</v>
      </c>
      <c r="M679" s="24" t="n">
        <v>41.5833333333333</v>
      </c>
      <c r="N679" s="24" t="n">
        <v>59.3049996185303</v>
      </c>
      <c r="O679" s="24" t="n">
        <v>50.4583333333333</v>
      </c>
      <c r="P679" s="62" t="n">
        <v>45.6985254654518</v>
      </c>
    </row>
    <row r="680" customFormat="false" ht="12.75" hidden="false" customHeight="false" outlineLevel="0" collapsed="false">
      <c r="C680" s="13" t="n">
        <v>679</v>
      </c>
      <c r="D680" s="109" t="s">
        <v>23793</v>
      </c>
      <c r="E680" s="111"/>
      <c r="F680" s="24"/>
      <c r="G680" s="24" t="n">
        <v>51.75</v>
      </c>
      <c r="H680" s="24" t="n">
        <v>46</v>
      </c>
      <c r="I680" s="24" t="n">
        <v>58.5</v>
      </c>
      <c r="J680" s="24" t="n">
        <v>76</v>
      </c>
      <c r="K680" s="24" t="n">
        <v>100.5</v>
      </c>
      <c r="L680" s="24" t="n">
        <v>57.25</v>
      </c>
      <c r="M680" s="24" t="n">
        <v>56.25</v>
      </c>
      <c r="N680" s="24" t="n">
        <v>65.925</v>
      </c>
      <c r="O680" s="24" t="n">
        <v>58.7708333333333</v>
      </c>
      <c r="P680" s="62" t="n">
        <v>48.6980769230769</v>
      </c>
    </row>
    <row r="681" customFormat="false" ht="12.75" hidden="false" customHeight="false" outlineLevel="0" collapsed="false">
      <c r="C681" s="13" t="n">
        <v>680</v>
      </c>
      <c r="D681" s="109" t="s">
        <v>23794</v>
      </c>
      <c r="E681" s="111"/>
      <c r="F681" s="24"/>
      <c r="G681" s="24" t="n">
        <v>46.07</v>
      </c>
      <c r="H681" s="24" t="n">
        <v>36.5</v>
      </c>
      <c r="I681" s="24" t="n">
        <v>45.125</v>
      </c>
      <c r="J681" s="24" t="n">
        <v>56</v>
      </c>
      <c r="K681" s="24" t="n">
        <v>71</v>
      </c>
      <c r="L681" s="24" t="n">
        <v>43.25</v>
      </c>
      <c r="M681" s="24" t="n">
        <v>42</v>
      </c>
      <c r="N681" s="24" t="n">
        <v>49.4945</v>
      </c>
      <c r="O681" s="24" t="n">
        <v>45</v>
      </c>
      <c r="P681" s="62" t="n">
        <v>41.199358974359</v>
      </c>
    </row>
    <row r="682" customFormat="false" ht="12.75" hidden="false" customHeight="false" outlineLevel="0" collapsed="false">
      <c r="C682" s="13" t="n">
        <v>681</v>
      </c>
      <c r="D682" s="109" t="s">
        <v>23795</v>
      </c>
      <c r="E682" s="111"/>
      <c r="F682" s="24"/>
      <c r="G682" s="24" t="n">
        <v>44.0499961853027</v>
      </c>
      <c r="H682" s="24" t="n">
        <v>32.5</v>
      </c>
      <c r="I682" s="24" t="n">
        <v>48.25</v>
      </c>
      <c r="J682" s="24" t="n">
        <v>74</v>
      </c>
      <c r="K682" s="24" t="n">
        <v>114</v>
      </c>
      <c r="L682" s="24" t="n">
        <v>46</v>
      </c>
      <c r="M682" s="24" t="n">
        <v>42</v>
      </c>
      <c r="N682" s="24" t="n">
        <v>59.8799996185303</v>
      </c>
      <c r="O682" s="24" t="n">
        <v>50.9375</v>
      </c>
      <c r="P682" s="62" t="n">
        <v>43.4246794871795</v>
      </c>
    </row>
    <row r="683" customFormat="false" ht="12.75" hidden="false" customHeight="false" outlineLevel="0" collapsed="false">
      <c r="C683" s="13" t="n">
        <v>682</v>
      </c>
      <c r="D683" s="109" t="s">
        <v>23796</v>
      </c>
      <c r="E683" s="111"/>
      <c r="F683" s="24"/>
      <c r="G683" s="24" t="n">
        <v>57.79</v>
      </c>
      <c r="H683" s="24" t="n">
        <v>48</v>
      </c>
      <c r="I683" s="24" t="n">
        <v>66.75</v>
      </c>
      <c r="J683" s="24" t="n">
        <v>86.75</v>
      </c>
      <c r="K683" s="24" t="n">
        <v>127</v>
      </c>
      <c r="L683" s="24" t="n">
        <v>64</v>
      </c>
      <c r="M683" s="24" t="n">
        <v>59.25</v>
      </c>
      <c r="N683" s="24" t="n">
        <v>75.504</v>
      </c>
      <c r="O683" s="24" t="n">
        <v>68.375</v>
      </c>
      <c r="P683" s="62" t="n">
        <v>62.1782692307692</v>
      </c>
    </row>
    <row r="684" customFormat="false" ht="12.75" hidden="false" customHeight="false" outlineLevel="0" collapsed="false">
      <c r="C684" s="13" t="n">
        <v>683</v>
      </c>
      <c r="D684" s="109" t="s">
        <v>23797</v>
      </c>
      <c r="E684" s="111"/>
      <c r="F684" s="24"/>
      <c r="G684" s="24" t="n">
        <v>39</v>
      </c>
      <c r="H684" s="24" t="n">
        <v>20</v>
      </c>
      <c r="I684" s="24" t="n">
        <v>52.5</v>
      </c>
      <c r="J684" s="24" t="n">
        <v>80.25</v>
      </c>
      <c r="K684" s="24" t="n">
        <v>120.5</v>
      </c>
      <c r="L684" s="24" t="n">
        <v>46.75</v>
      </c>
      <c r="M684" s="24" t="n">
        <v>42.5</v>
      </c>
      <c r="N684" s="24" t="n">
        <v>60.7</v>
      </c>
      <c r="O684" s="24" t="n">
        <v>50.9170834223429</v>
      </c>
      <c r="P684" s="62" t="n">
        <v>44.8533290227254</v>
      </c>
    </row>
    <row r="685" customFormat="false" ht="12.75" hidden="false" customHeight="false" outlineLevel="0" collapsed="false">
      <c r="C685" s="13" t="n">
        <v>684</v>
      </c>
      <c r="D685" s="109" t="s">
        <v>23798</v>
      </c>
      <c r="E685" s="111"/>
      <c r="F685" s="24"/>
      <c r="G685" s="24" t="n">
        <v>38.7499961853027</v>
      </c>
      <c r="H685" s="24" t="n">
        <v>28</v>
      </c>
      <c r="I685" s="24" t="n">
        <v>47.5</v>
      </c>
      <c r="J685" s="24" t="n">
        <v>74.9999923706055</v>
      </c>
      <c r="K685" s="24" t="n">
        <v>118.5</v>
      </c>
      <c r="L685" s="24" t="n">
        <v>43.7500038146973</v>
      </c>
      <c r="M685" s="24" t="n">
        <v>41.75</v>
      </c>
      <c r="N685" s="24" t="n">
        <v>59.5249992370606</v>
      </c>
      <c r="O685" s="24" t="n">
        <v>49.8117799758911</v>
      </c>
      <c r="P685" s="62" t="n">
        <v>44.3418406217526</v>
      </c>
    </row>
    <row r="686" customFormat="false" ht="12.75" hidden="false" customHeight="false" outlineLevel="0" collapsed="false">
      <c r="C686" s="13" t="n">
        <v>685</v>
      </c>
      <c r="D686" s="109" t="s">
        <v>23799</v>
      </c>
      <c r="E686" s="111"/>
      <c r="F686" s="24"/>
      <c r="G686" s="24" t="n">
        <v>45.9969139099121</v>
      </c>
      <c r="H686" s="24" t="n">
        <v>32.9969177246094</v>
      </c>
      <c r="I686" s="24" t="n">
        <v>44.5</v>
      </c>
      <c r="J686" s="24" t="n">
        <v>66.9999923706055</v>
      </c>
      <c r="K686" s="24" t="n">
        <v>102.5</v>
      </c>
      <c r="L686" s="24" t="n">
        <v>42.2499961853027</v>
      </c>
      <c r="M686" s="24" t="n">
        <v>39.5230712890625</v>
      </c>
      <c r="N686" s="24" t="n">
        <v>55.6313034057617</v>
      </c>
      <c r="O686" s="24" t="n">
        <v>48.9455715815226</v>
      </c>
      <c r="P686" s="62" t="n">
        <v>46.1392413897392</v>
      </c>
    </row>
    <row r="687" customFormat="false" ht="12.75" hidden="false" customHeight="false" outlineLevel="0" collapsed="false">
      <c r="C687" s="13" t="n">
        <v>686</v>
      </c>
      <c r="D687" s="109" t="s">
        <v>23800</v>
      </c>
      <c r="E687" s="111"/>
      <c r="F687" s="24"/>
      <c r="G687" s="24" t="n">
        <v>48.9969139099121</v>
      </c>
      <c r="H687" s="24" t="n">
        <v>33</v>
      </c>
      <c r="I687" s="24" t="n">
        <v>50</v>
      </c>
      <c r="J687" s="24" t="n">
        <v>76.2499923706055</v>
      </c>
      <c r="K687" s="24" t="n">
        <v>119</v>
      </c>
      <c r="L687" s="24" t="n">
        <v>52.2500038146973</v>
      </c>
      <c r="M687" s="24" t="n">
        <v>44.75</v>
      </c>
      <c r="N687" s="24" t="n">
        <v>63.2746910095215</v>
      </c>
      <c r="O687" s="24" t="n">
        <v>50.8534466425578</v>
      </c>
      <c r="P687" s="62" t="n">
        <v>45.272850281153</v>
      </c>
    </row>
    <row r="688" customFormat="false" ht="12.75" hidden="false" customHeight="false" outlineLevel="0" collapsed="false">
      <c r="C688" s="13" t="n">
        <v>687</v>
      </c>
      <c r="D688" s="112" t="s">
        <v>23801</v>
      </c>
      <c r="E688" s="111"/>
      <c r="F688" s="24"/>
      <c r="G688" s="24" t="n">
        <v>36.5</v>
      </c>
      <c r="H688" s="24" t="n">
        <v>30</v>
      </c>
      <c r="I688" s="24" t="n">
        <v>44.5</v>
      </c>
      <c r="J688" s="24" t="n">
        <v>71.4999923706055</v>
      </c>
      <c r="K688" s="24" t="n">
        <v>113.5</v>
      </c>
      <c r="L688" s="24" t="n">
        <v>41.4999961853027</v>
      </c>
      <c r="M688" s="24" t="n">
        <v>40.7733319600423</v>
      </c>
      <c r="N688" s="24" t="n">
        <v>57.3319984436035</v>
      </c>
      <c r="O688" s="24" t="n">
        <v>48.3891124725342</v>
      </c>
      <c r="P688" s="62" t="n">
        <v>42.5076993061946</v>
      </c>
    </row>
    <row r="689" customFormat="false" ht="12.75" hidden="false" customHeight="false" outlineLevel="0" collapsed="false">
      <c r="C689" s="13" t="n">
        <v>688</v>
      </c>
      <c r="D689" s="109" t="s">
        <v>23802</v>
      </c>
      <c r="E689" s="111"/>
      <c r="F689" s="24"/>
      <c r="G689" s="24" t="n">
        <v>48.2800016784668</v>
      </c>
      <c r="H689" s="24" t="n">
        <v>33</v>
      </c>
      <c r="I689" s="24" t="n">
        <v>55.75</v>
      </c>
      <c r="J689" s="24" t="n">
        <v>82.75</v>
      </c>
      <c r="K689" s="24" t="n">
        <v>123</v>
      </c>
      <c r="L689" s="24" t="n">
        <v>50</v>
      </c>
      <c r="M689" s="24" t="n">
        <v>46.25</v>
      </c>
      <c r="N689" s="24" t="n">
        <v>65.4530001678467</v>
      </c>
      <c r="O689" s="24" t="n">
        <v>52.4158334732056</v>
      </c>
      <c r="P689" s="62" t="n">
        <v>45.9739380225157</v>
      </c>
    </row>
    <row r="690" customFormat="false" ht="12.75" hidden="false" customHeight="false" outlineLevel="0" collapsed="false">
      <c r="C690" s="13" t="n">
        <v>689</v>
      </c>
      <c r="D690" s="104" t="s">
        <v>23803</v>
      </c>
      <c r="E690" s="113"/>
      <c r="F690" s="65"/>
      <c r="G690" s="65" t="n">
        <v>45</v>
      </c>
      <c r="H690" s="65" t="n">
        <v>39.4999885559082</v>
      </c>
      <c r="I690" s="65" t="n">
        <v>60.5</v>
      </c>
      <c r="J690" s="65" t="n">
        <v>70</v>
      </c>
      <c r="K690" s="65" t="n">
        <v>93.5</v>
      </c>
      <c r="L690" s="65" t="n">
        <v>56.5000038146973</v>
      </c>
      <c r="M690" s="65" t="n">
        <v>47.4833234151204</v>
      </c>
      <c r="N690" s="65" t="n">
        <v>60.0949962615967</v>
      </c>
      <c r="O690" s="65" t="n">
        <v>47.7283308664958</v>
      </c>
      <c r="P690" s="66" t="n">
        <v>45.419356634678</v>
      </c>
    </row>
    <row r="691" customFormat="false" ht="12.75" hidden="false" customHeight="false" outlineLevel="0" collapsed="false">
      <c r="A691" s="13" t="n">
        <f aca="false">A678+1</f>
        <v>54</v>
      </c>
      <c r="B691" s="104" t="n">
        <v>36979</v>
      </c>
      <c r="C691" s="13" t="n">
        <v>690</v>
      </c>
      <c r="D691" s="109" t="s">
        <v>23791</v>
      </c>
      <c r="E691" s="110"/>
      <c r="F691" s="59"/>
      <c r="G691" s="59" t="n">
        <v>50.91</v>
      </c>
      <c r="H691" s="59" t="n">
        <v>53.5</v>
      </c>
      <c r="I691" s="59" t="n">
        <v>60.25</v>
      </c>
      <c r="J691" s="59" t="n">
        <v>75.75</v>
      </c>
      <c r="K691" s="59" t="n">
        <v>111.75</v>
      </c>
      <c r="L691" s="59" t="n">
        <v>57.5</v>
      </c>
      <c r="M691" s="59" t="n">
        <v>54</v>
      </c>
      <c r="N691" s="59" t="n">
        <v>68.341</v>
      </c>
      <c r="O691" s="59" t="n">
        <v>59.9375</v>
      </c>
      <c r="P691" s="60" t="n">
        <v>53.0955128205128</v>
      </c>
    </row>
    <row r="692" customFormat="false" ht="12.75" hidden="false" customHeight="false" outlineLevel="0" collapsed="false">
      <c r="C692" s="13" t="n">
        <v>691</v>
      </c>
      <c r="D692" s="109" t="s">
        <v>23792</v>
      </c>
      <c r="E692" s="111"/>
      <c r="F692" s="24"/>
      <c r="G692" s="24" t="n">
        <v>41.7499961853027</v>
      </c>
      <c r="H692" s="24" t="n">
        <v>43</v>
      </c>
      <c r="I692" s="24" t="n">
        <v>47.75</v>
      </c>
      <c r="J692" s="24" t="n">
        <v>73.5</v>
      </c>
      <c r="K692" s="24" t="n">
        <v>112.25</v>
      </c>
      <c r="L692" s="24" t="n">
        <v>43.75</v>
      </c>
      <c r="M692" s="24" t="n">
        <v>41.3333333333333</v>
      </c>
      <c r="N692" s="24" t="n">
        <v>59.8249996185303</v>
      </c>
      <c r="O692" s="24" t="n">
        <v>50.0833333333333</v>
      </c>
      <c r="P692" s="62" t="n">
        <v>45.5639100808364</v>
      </c>
    </row>
    <row r="693" customFormat="false" ht="12.75" hidden="false" customHeight="false" outlineLevel="0" collapsed="false">
      <c r="C693" s="13" t="n">
        <v>692</v>
      </c>
      <c r="D693" s="109" t="s">
        <v>23793</v>
      </c>
      <c r="E693" s="111"/>
      <c r="F693" s="24"/>
      <c r="G693" s="24" t="n">
        <v>52.5</v>
      </c>
      <c r="H693" s="24" t="n">
        <v>53</v>
      </c>
      <c r="I693" s="24" t="n">
        <v>58.5</v>
      </c>
      <c r="J693" s="24" t="n">
        <v>76</v>
      </c>
      <c r="K693" s="24" t="n">
        <v>100.5</v>
      </c>
      <c r="L693" s="24" t="n">
        <v>57</v>
      </c>
      <c r="M693" s="24" t="n">
        <v>55.75</v>
      </c>
      <c r="N693" s="24" t="n">
        <v>66.525</v>
      </c>
      <c r="O693" s="24" t="n">
        <v>58.2708333333333</v>
      </c>
      <c r="P693" s="62" t="n">
        <v>48.0730769230769</v>
      </c>
    </row>
    <row r="694" customFormat="false" ht="12.75" hidden="false" customHeight="false" outlineLevel="0" collapsed="false">
      <c r="C694" s="13" t="n">
        <v>693</v>
      </c>
      <c r="D694" s="109" t="s">
        <v>23794</v>
      </c>
      <c r="E694" s="111"/>
      <c r="F694" s="24"/>
      <c r="G694" s="24" t="n">
        <v>42.51</v>
      </c>
      <c r="H694" s="24" t="n">
        <v>42</v>
      </c>
      <c r="I694" s="24" t="n">
        <v>44.5</v>
      </c>
      <c r="J694" s="24" t="n">
        <v>55.5</v>
      </c>
      <c r="K694" s="24" t="n">
        <v>70.75</v>
      </c>
      <c r="L694" s="24" t="n">
        <v>43.25</v>
      </c>
      <c r="M694" s="24" t="n">
        <v>41.75</v>
      </c>
      <c r="N694" s="24" t="n">
        <v>49.451</v>
      </c>
      <c r="O694" s="24" t="n">
        <v>45</v>
      </c>
      <c r="P694" s="62" t="n">
        <v>41.199358974359</v>
      </c>
    </row>
    <row r="695" customFormat="false" ht="12.75" hidden="false" customHeight="false" outlineLevel="0" collapsed="false">
      <c r="C695" s="13" t="n">
        <v>694</v>
      </c>
      <c r="D695" s="109" t="s">
        <v>23795</v>
      </c>
      <c r="E695" s="111"/>
      <c r="F695" s="24"/>
      <c r="G695" s="24" t="n">
        <v>41.7499961853027</v>
      </c>
      <c r="H695" s="24" t="n">
        <v>43</v>
      </c>
      <c r="I695" s="24" t="n">
        <v>47.75</v>
      </c>
      <c r="J695" s="24" t="n">
        <v>73.5</v>
      </c>
      <c r="K695" s="24" t="n">
        <v>113.5</v>
      </c>
      <c r="L695" s="24" t="n">
        <v>45.75</v>
      </c>
      <c r="M695" s="24" t="n">
        <v>41.75</v>
      </c>
      <c r="N695" s="24" t="n">
        <v>60.3999996185303</v>
      </c>
      <c r="O695" s="24" t="n">
        <v>50.5625</v>
      </c>
      <c r="P695" s="62" t="n">
        <v>43.2900641025641</v>
      </c>
    </row>
    <row r="696" customFormat="false" ht="12.75" hidden="false" customHeight="false" outlineLevel="0" collapsed="false">
      <c r="C696" s="13" t="n">
        <v>695</v>
      </c>
      <c r="D696" s="109" t="s">
        <v>23796</v>
      </c>
      <c r="E696" s="111"/>
      <c r="F696" s="24"/>
      <c r="G696" s="24" t="n">
        <v>57.79</v>
      </c>
      <c r="H696" s="24" t="n">
        <v>57.25</v>
      </c>
      <c r="I696" s="24" t="n">
        <v>67</v>
      </c>
      <c r="J696" s="24" t="n">
        <v>85.75</v>
      </c>
      <c r="K696" s="24" t="n">
        <v>126.75</v>
      </c>
      <c r="L696" s="24" t="n">
        <v>63.5</v>
      </c>
      <c r="M696" s="24" t="n">
        <v>59</v>
      </c>
      <c r="N696" s="24" t="n">
        <v>76.179</v>
      </c>
      <c r="O696" s="24" t="n">
        <v>68.375</v>
      </c>
      <c r="P696" s="62" t="n">
        <v>62.1782692307692</v>
      </c>
    </row>
    <row r="697" customFormat="false" ht="12.75" hidden="false" customHeight="false" outlineLevel="0" collapsed="false">
      <c r="C697" s="13" t="n">
        <v>696</v>
      </c>
      <c r="D697" s="109" t="s">
        <v>23797</v>
      </c>
      <c r="E697" s="111"/>
      <c r="F697" s="24"/>
      <c r="G697" s="24" t="n">
        <v>33.7519989013672</v>
      </c>
      <c r="H697" s="24" t="n">
        <v>40.0499992370606</v>
      </c>
      <c r="I697" s="24" t="n">
        <v>52</v>
      </c>
      <c r="J697" s="24" t="n">
        <v>80</v>
      </c>
      <c r="K697" s="24" t="n">
        <v>119.5</v>
      </c>
      <c r="L697" s="24" t="n">
        <v>46.25</v>
      </c>
      <c r="M697" s="24" t="n">
        <v>42.25</v>
      </c>
      <c r="N697" s="24" t="n">
        <v>61.7801998138428</v>
      </c>
      <c r="O697" s="24" t="n">
        <v>50.7087500890096</v>
      </c>
      <c r="P697" s="62" t="n">
        <v>44.6097392791357</v>
      </c>
    </row>
    <row r="698" customFormat="false" ht="12.75" hidden="false" customHeight="false" outlineLevel="0" collapsed="false">
      <c r="C698" s="13" t="n">
        <v>697</v>
      </c>
      <c r="D698" s="109" t="s">
        <v>23798</v>
      </c>
      <c r="E698" s="111"/>
      <c r="F698" s="24"/>
      <c r="G698" s="24" t="n">
        <v>34.7499961853027</v>
      </c>
      <c r="H698" s="24" t="n">
        <v>40.5</v>
      </c>
      <c r="I698" s="24" t="n">
        <v>47.25</v>
      </c>
      <c r="J698" s="24" t="n">
        <v>74.4999923706055</v>
      </c>
      <c r="K698" s="24" t="n">
        <v>118</v>
      </c>
      <c r="L698" s="24" t="n">
        <v>43.5000038146973</v>
      </c>
      <c r="M698" s="24" t="n">
        <v>41.75</v>
      </c>
      <c r="N698" s="24" t="n">
        <v>60.1749992370606</v>
      </c>
      <c r="O698" s="24" t="n">
        <v>49.3117799758911</v>
      </c>
      <c r="P698" s="62" t="n">
        <v>44.0918406217526</v>
      </c>
    </row>
    <row r="699" customFormat="false" ht="12.75" hidden="false" customHeight="false" outlineLevel="0" collapsed="false">
      <c r="C699" s="13" t="n">
        <v>698</v>
      </c>
      <c r="D699" s="109" t="s">
        <v>23799</v>
      </c>
      <c r="E699" s="111"/>
      <c r="F699" s="24"/>
      <c r="G699" s="24" t="n">
        <v>45.9969139099121</v>
      </c>
      <c r="H699" s="24" t="n">
        <v>38.7469177246094</v>
      </c>
      <c r="I699" s="24" t="n">
        <v>44.25</v>
      </c>
      <c r="J699" s="24" t="n">
        <v>66.4999923706055</v>
      </c>
      <c r="K699" s="24" t="n">
        <v>102</v>
      </c>
      <c r="L699" s="24" t="n">
        <v>41.9999961853027</v>
      </c>
      <c r="M699" s="24" t="n">
        <v>39.5230712890625</v>
      </c>
      <c r="N699" s="24" t="n">
        <v>56.0063034057617</v>
      </c>
      <c r="O699" s="24" t="n">
        <v>48.4455715815226</v>
      </c>
      <c r="P699" s="62" t="n">
        <v>45.8892413897392</v>
      </c>
    </row>
    <row r="700" customFormat="false" ht="12.75" hidden="false" customHeight="false" outlineLevel="0" collapsed="false">
      <c r="C700" s="13" t="n">
        <v>699</v>
      </c>
      <c r="D700" s="109" t="s">
        <v>23800</v>
      </c>
      <c r="E700" s="111"/>
      <c r="F700" s="24"/>
      <c r="G700" s="24" t="n">
        <v>48.1969146728516</v>
      </c>
      <c r="H700" s="24" t="n">
        <v>40.5</v>
      </c>
      <c r="I700" s="24" t="n">
        <v>49.75</v>
      </c>
      <c r="J700" s="24" t="n">
        <v>75.7499923706055</v>
      </c>
      <c r="K700" s="24" t="n">
        <v>118.5</v>
      </c>
      <c r="L700" s="24" t="n">
        <v>52.0000038146973</v>
      </c>
      <c r="M700" s="24" t="n">
        <v>44.75</v>
      </c>
      <c r="N700" s="24" t="n">
        <v>63.7446910858154</v>
      </c>
      <c r="O700" s="24" t="n">
        <v>50.3534466425578</v>
      </c>
      <c r="P700" s="62" t="n">
        <v>45.022850281153</v>
      </c>
    </row>
    <row r="701" customFormat="false" ht="12.75" hidden="false" customHeight="false" outlineLevel="0" collapsed="false">
      <c r="C701" s="13" t="n">
        <v>700</v>
      </c>
      <c r="D701" s="112" t="s">
        <v>23801</v>
      </c>
      <c r="E701" s="111"/>
      <c r="F701" s="24"/>
      <c r="G701" s="24" t="n">
        <v>33.2</v>
      </c>
      <c r="H701" s="24" t="n">
        <v>39.5</v>
      </c>
      <c r="I701" s="24" t="n">
        <v>44.25</v>
      </c>
      <c r="J701" s="24" t="n">
        <v>70.9999923706055</v>
      </c>
      <c r="K701" s="24" t="n">
        <v>113.5</v>
      </c>
      <c r="L701" s="24" t="n">
        <v>41.2499961853027</v>
      </c>
      <c r="M701" s="24" t="n">
        <v>40.7733319600423</v>
      </c>
      <c r="N701" s="24" t="n">
        <v>57.8519984436035</v>
      </c>
      <c r="O701" s="24" t="n">
        <v>47.8891124725342</v>
      </c>
      <c r="P701" s="62" t="n">
        <v>42.2576993061946</v>
      </c>
    </row>
    <row r="702" customFormat="false" ht="12.75" hidden="false" customHeight="false" outlineLevel="0" collapsed="false">
      <c r="C702" s="13" t="n">
        <v>701</v>
      </c>
      <c r="D702" s="109" t="s">
        <v>23802</v>
      </c>
      <c r="E702" s="111"/>
      <c r="F702" s="24"/>
      <c r="G702" s="24" t="n">
        <v>43.3600038146973</v>
      </c>
      <c r="H702" s="24" t="n">
        <v>46.75</v>
      </c>
      <c r="I702" s="24" t="n">
        <v>55.25</v>
      </c>
      <c r="J702" s="24" t="n">
        <v>82.5</v>
      </c>
      <c r="K702" s="24" t="n">
        <v>122.25</v>
      </c>
      <c r="L702" s="24" t="n">
        <v>49.75</v>
      </c>
      <c r="M702" s="24" t="n">
        <v>46</v>
      </c>
      <c r="N702" s="24" t="n">
        <v>66.0110003814697</v>
      </c>
      <c r="O702" s="24" t="n">
        <v>52.0616668065389</v>
      </c>
      <c r="P702" s="62" t="n">
        <v>45.7111175096952</v>
      </c>
    </row>
    <row r="703" customFormat="false" ht="12.75" hidden="false" customHeight="false" outlineLevel="0" collapsed="false">
      <c r="C703" s="13" t="n">
        <v>702</v>
      </c>
      <c r="D703" s="104" t="s">
        <v>23803</v>
      </c>
      <c r="E703" s="113"/>
      <c r="F703" s="65"/>
      <c r="G703" s="65" t="n">
        <v>45.25</v>
      </c>
      <c r="H703" s="65" t="n">
        <v>47.4999885559082</v>
      </c>
      <c r="I703" s="65" t="n">
        <v>59.5</v>
      </c>
      <c r="J703" s="65" t="n">
        <v>69.25</v>
      </c>
      <c r="K703" s="65" t="n">
        <v>93.5</v>
      </c>
      <c r="L703" s="65" t="n">
        <v>56.0000038146973</v>
      </c>
      <c r="M703" s="65" t="n">
        <v>46.4833234151204</v>
      </c>
      <c r="N703" s="65" t="n">
        <v>60.3949962615967</v>
      </c>
      <c r="O703" s="65" t="n">
        <v>47.5241639455159</v>
      </c>
      <c r="P703" s="66" t="n">
        <v>45.2151898408547</v>
      </c>
    </row>
    <row r="704" customFormat="false" ht="12.75" hidden="false" customHeight="false" outlineLevel="0" collapsed="false">
      <c r="A704" s="13" t="n">
        <f aca="false">A691+1</f>
        <v>55</v>
      </c>
      <c r="B704" s="104" t="n">
        <v>36980</v>
      </c>
      <c r="C704" s="13" t="n">
        <v>703</v>
      </c>
      <c r="D704" s="109" t="s">
        <v>23791</v>
      </c>
      <c r="E704" s="110"/>
      <c r="F704" s="59"/>
      <c r="G704" s="59" t="n">
        <v>50.91</v>
      </c>
      <c r="H704" s="59" t="n">
        <v>46</v>
      </c>
      <c r="I704" s="59" t="n">
        <v>60.25</v>
      </c>
      <c r="J704" s="59" t="n">
        <v>76.75</v>
      </c>
      <c r="K704" s="59" t="n">
        <v>112</v>
      </c>
      <c r="L704" s="59" t="n">
        <v>59</v>
      </c>
      <c r="M704" s="59" t="n">
        <v>54.5</v>
      </c>
      <c r="N704" s="59" t="n">
        <v>68.041</v>
      </c>
      <c r="O704" s="59" t="n">
        <v>59.9375</v>
      </c>
      <c r="P704" s="60" t="n">
        <v>53.0955128205128</v>
      </c>
    </row>
    <row r="705" customFormat="false" ht="12.75" hidden="false" customHeight="false" outlineLevel="0" collapsed="false">
      <c r="C705" s="13" t="n">
        <v>704</v>
      </c>
      <c r="D705" s="109" t="s">
        <v>23792</v>
      </c>
      <c r="E705" s="111"/>
      <c r="F705" s="24"/>
      <c r="G705" s="24" t="n">
        <v>34.0000017547607</v>
      </c>
      <c r="H705" s="24" t="n">
        <v>33</v>
      </c>
      <c r="I705" s="24" t="n">
        <v>48.25</v>
      </c>
      <c r="J705" s="24" t="n">
        <v>74</v>
      </c>
      <c r="K705" s="24" t="n">
        <v>113.75</v>
      </c>
      <c r="L705" s="24" t="n">
        <v>44</v>
      </c>
      <c r="M705" s="24" t="n">
        <v>40.9166666666667</v>
      </c>
      <c r="N705" s="24" t="n">
        <v>58.3500001754761</v>
      </c>
      <c r="O705" s="24" t="n">
        <v>50.25</v>
      </c>
      <c r="P705" s="62" t="n">
        <v>45.5446793116056</v>
      </c>
    </row>
    <row r="706" customFormat="false" ht="12.75" hidden="false" customHeight="false" outlineLevel="0" collapsed="false">
      <c r="C706" s="13" t="n">
        <v>705</v>
      </c>
      <c r="D706" s="109" t="s">
        <v>23793</v>
      </c>
      <c r="E706" s="111"/>
      <c r="F706" s="24"/>
      <c r="G706" s="24" t="n">
        <v>48</v>
      </c>
      <c r="H706" s="24" t="n">
        <v>51</v>
      </c>
      <c r="I706" s="24" t="n">
        <v>58.5</v>
      </c>
      <c r="J706" s="24" t="n">
        <v>76</v>
      </c>
      <c r="K706" s="24" t="n">
        <v>100.5</v>
      </c>
      <c r="L706" s="24" t="n">
        <v>57</v>
      </c>
      <c r="M706" s="24" t="n">
        <v>55.75</v>
      </c>
      <c r="N706" s="24" t="n">
        <v>65.875</v>
      </c>
      <c r="O706" s="24" t="n">
        <v>58.2708333333333</v>
      </c>
      <c r="P706" s="62" t="n">
        <v>49.2141025641026</v>
      </c>
    </row>
    <row r="707" customFormat="false" ht="12.75" hidden="false" customHeight="false" outlineLevel="0" collapsed="false">
      <c r="C707" s="13" t="n">
        <v>706</v>
      </c>
      <c r="D707" s="109" t="s">
        <v>23794</v>
      </c>
      <c r="E707" s="111"/>
      <c r="F707" s="24"/>
      <c r="G707" s="24" t="n">
        <v>37.5</v>
      </c>
      <c r="H707" s="24" t="n">
        <v>35.5</v>
      </c>
      <c r="I707" s="24" t="n">
        <v>45</v>
      </c>
      <c r="J707" s="24" t="n">
        <v>56.25</v>
      </c>
      <c r="K707" s="24" t="n">
        <v>71</v>
      </c>
      <c r="L707" s="24" t="n">
        <v>44.5</v>
      </c>
      <c r="M707" s="24" t="n">
        <v>42.25</v>
      </c>
      <c r="N707" s="24" t="n">
        <v>48.75</v>
      </c>
      <c r="O707" s="24" t="n">
        <v>45</v>
      </c>
      <c r="P707" s="62" t="n">
        <v>41.199358974359</v>
      </c>
    </row>
    <row r="708" customFormat="false" ht="12.75" hidden="false" customHeight="false" outlineLevel="0" collapsed="false">
      <c r="C708" s="13" t="n">
        <v>707</v>
      </c>
      <c r="D708" s="109" t="s">
        <v>23795</v>
      </c>
      <c r="E708" s="111"/>
      <c r="F708" s="24"/>
      <c r="G708" s="24" t="n">
        <v>34.0000017547607</v>
      </c>
      <c r="H708" s="24" t="n">
        <v>33</v>
      </c>
      <c r="I708" s="24" t="n">
        <v>48.25</v>
      </c>
      <c r="J708" s="24" t="n">
        <v>74</v>
      </c>
      <c r="K708" s="24" t="n">
        <v>114</v>
      </c>
      <c r="L708" s="24" t="n">
        <v>46</v>
      </c>
      <c r="M708" s="24" t="n">
        <v>42</v>
      </c>
      <c r="N708" s="24" t="n">
        <v>58.9250001754761</v>
      </c>
      <c r="O708" s="24" t="n">
        <v>50.7291666666667</v>
      </c>
      <c r="P708" s="62" t="n">
        <v>43.2708333333333</v>
      </c>
    </row>
    <row r="709" customFormat="false" ht="12.75" hidden="false" customHeight="false" outlineLevel="0" collapsed="false">
      <c r="C709" s="13" t="n">
        <v>708</v>
      </c>
      <c r="D709" s="109" t="s">
        <v>23796</v>
      </c>
      <c r="E709" s="111"/>
      <c r="F709" s="24"/>
      <c r="G709" s="24" t="n">
        <v>96.93</v>
      </c>
      <c r="H709" s="24" t="n">
        <v>55</v>
      </c>
      <c r="I709" s="24" t="n">
        <v>67.25</v>
      </c>
      <c r="J709" s="24" t="n">
        <v>86.5</v>
      </c>
      <c r="K709" s="24" t="n">
        <v>127.75</v>
      </c>
      <c r="L709" s="24" t="n">
        <v>64.75</v>
      </c>
      <c r="M709" s="24" t="n">
        <v>59.5</v>
      </c>
      <c r="N709" s="24" t="n">
        <v>80.443</v>
      </c>
      <c r="O709" s="24" t="n">
        <v>68.375</v>
      </c>
      <c r="P709" s="62" t="n">
        <v>62.2366025641026</v>
      </c>
    </row>
    <row r="710" customFormat="false" ht="12.75" hidden="false" customHeight="false" outlineLevel="0" collapsed="false">
      <c r="C710" s="13" t="n">
        <v>709</v>
      </c>
      <c r="D710" s="109" t="s">
        <v>23797</v>
      </c>
      <c r="E710" s="111"/>
      <c r="F710" s="24"/>
      <c r="G710" s="24" t="n">
        <v>20</v>
      </c>
      <c r="H710" s="24" t="n">
        <v>20</v>
      </c>
      <c r="I710" s="24" t="n">
        <v>52</v>
      </c>
      <c r="J710" s="24" t="n">
        <v>80</v>
      </c>
      <c r="K710" s="24" t="n">
        <v>120</v>
      </c>
      <c r="L710" s="24" t="n">
        <v>46.25</v>
      </c>
      <c r="M710" s="24" t="n">
        <v>42.25</v>
      </c>
      <c r="N710" s="24" t="n">
        <v>58.5</v>
      </c>
      <c r="O710" s="24" t="n">
        <v>50.9587500890096</v>
      </c>
      <c r="P710" s="62" t="n">
        <v>44.3020469714434</v>
      </c>
    </row>
    <row r="711" customFormat="false" ht="12.75" hidden="false" customHeight="false" outlineLevel="0" collapsed="false">
      <c r="C711" s="13" t="n">
        <v>710</v>
      </c>
      <c r="D711" s="109" t="s">
        <v>23798</v>
      </c>
      <c r="E711" s="111"/>
      <c r="F711" s="24"/>
      <c r="G711" s="24" t="n">
        <v>27.9999961853027</v>
      </c>
      <c r="H711" s="24" t="n">
        <v>28</v>
      </c>
      <c r="I711" s="24" t="n">
        <v>46.75</v>
      </c>
      <c r="J711" s="24" t="n">
        <v>73.9999923706055</v>
      </c>
      <c r="K711" s="24" t="n">
        <v>117.25</v>
      </c>
      <c r="L711" s="24" t="n">
        <v>43.2500038146973</v>
      </c>
      <c r="M711" s="24" t="n">
        <v>41.5</v>
      </c>
      <c r="N711" s="24" t="n">
        <v>57.8999992370606</v>
      </c>
      <c r="O711" s="24" t="n">
        <v>48.5617799758911</v>
      </c>
      <c r="P711" s="62" t="n">
        <v>43.6687636986757</v>
      </c>
    </row>
    <row r="712" customFormat="false" ht="12.75" hidden="false" customHeight="false" outlineLevel="0" collapsed="false">
      <c r="C712" s="13" t="n">
        <v>711</v>
      </c>
      <c r="D712" s="109" t="s">
        <v>23799</v>
      </c>
      <c r="E712" s="111"/>
      <c r="F712" s="24"/>
      <c r="G712" s="24" t="n">
        <v>39.9969139099121</v>
      </c>
      <c r="H712" s="24" t="n">
        <v>37.9969177246094</v>
      </c>
      <c r="I712" s="24" t="n">
        <v>43.75</v>
      </c>
      <c r="J712" s="24" t="n">
        <v>65.9999923706055</v>
      </c>
      <c r="K712" s="24" t="n">
        <v>101.25</v>
      </c>
      <c r="L712" s="24" t="n">
        <v>41.7499961853027</v>
      </c>
      <c r="M712" s="24" t="n">
        <v>39.2730712890625</v>
      </c>
      <c r="N712" s="24" t="n">
        <v>54.9813034057617</v>
      </c>
      <c r="O712" s="24" t="n">
        <v>47.6955715815226</v>
      </c>
      <c r="P712" s="62" t="n">
        <v>45.4661644666623</v>
      </c>
    </row>
    <row r="713" customFormat="false" ht="12.75" hidden="false" customHeight="false" outlineLevel="0" collapsed="false">
      <c r="C713" s="13" t="n">
        <v>712</v>
      </c>
      <c r="D713" s="109" t="s">
        <v>23800</v>
      </c>
      <c r="E713" s="111"/>
      <c r="F713" s="24"/>
      <c r="G713" s="24" t="n">
        <v>40.9969139099121</v>
      </c>
      <c r="H713" s="24" t="n">
        <v>38</v>
      </c>
      <c r="I713" s="24" t="n">
        <v>49.25</v>
      </c>
      <c r="J713" s="24" t="n">
        <v>75.2499923706055</v>
      </c>
      <c r="K713" s="24" t="n">
        <v>117.75</v>
      </c>
      <c r="L713" s="24" t="n">
        <v>51.7500038146973</v>
      </c>
      <c r="M713" s="24" t="n">
        <v>44.5</v>
      </c>
      <c r="N713" s="24" t="n">
        <v>62.4246910095215</v>
      </c>
      <c r="O713" s="24" t="n">
        <v>49.6034466425578</v>
      </c>
      <c r="P713" s="62" t="n">
        <v>44.599773358076</v>
      </c>
    </row>
    <row r="714" customFormat="false" ht="12.75" hidden="false" customHeight="false" outlineLevel="0" collapsed="false">
      <c r="C714" s="13" t="n">
        <v>713</v>
      </c>
      <c r="D714" s="112" t="s">
        <v>23801</v>
      </c>
      <c r="E714" s="111"/>
      <c r="F714" s="24"/>
      <c r="G714" s="24" t="n">
        <v>35</v>
      </c>
      <c r="H714" s="24" t="n">
        <v>30</v>
      </c>
      <c r="I714" s="24" t="n">
        <v>43.75</v>
      </c>
      <c r="J714" s="24" t="n">
        <v>70.4999923706055</v>
      </c>
      <c r="K714" s="24" t="n">
        <v>112.75</v>
      </c>
      <c r="L714" s="24" t="n">
        <v>40.9999961853027</v>
      </c>
      <c r="M714" s="24" t="n">
        <v>40.5233319600423</v>
      </c>
      <c r="N714" s="24" t="n">
        <v>56.7319984436035</v>
      </c>
      <c r="O714" s="24" t="n">
        <v>47.1391124725342</v>
      </c>
      <c r="P714" s="62" t="n">
        <v>41.8342377677331</v>
      </c>
    </row>
    <row r="715" customFormat="false" ht="12.75" hidden="false" customHeight="false" outlineLevel="0" collapsed="false">
      <c r="C715" s="13" t="n">
        <v>714</v>
      </c>
      <c r="D715" s="109" t="s">
        <v>23802</v>
      </c>
      <c r="E715" s="111"/>
      <c r="F715" s="24"/>
      <c r="G715" s="24" t="n">
        <v>38.5</v>
      </c>
      <c r="H715" s="24" t="n">
        <v>38.5</v>
      </c>
      <c r="I715" s="24" t="n">
        <v>55.75</v>
      </c>
      <c r="J715" s="24" t="n">
        <v>82.5</v>
      </c>
      <c r="K715" s="24" t="n">
        <v>122.75</v>
      </c>
      <c r="L715" s="24" t="n">
        <v>49.75</v>
      </c>
      <c r="M715" s="24" t="n">
        <v>45.75</v>
      </c>
      <c r="N715" s="24" t="n">
        <v>64.775</v>
      </c>
      <c r="O715" s="24" t="n">
        <v>52.0200001398722</v>
      </c>
      <c r="P715" s="62" t="n">
        <v>45.361758525555</v>
      </c>
    </row>
    <row r="716" customFormat="false" ht="12.75" hidden="false" customHeight="false" outlineLevel="0" collapsed="false">
      <c r="C716" s="13" t="n">
        <v>715</v>
      </c>
      <c r="D716" s="104" t="s">
        <v>23803</v>
      </c>
      <c r="E716" s="113"/>
      <c r="F716" s="65"/>
      <c r="G716" s="65" t="n">
        <v>44</v>
      </c>
      <c r="H716" s="65" t="n">
        <v>43.9999885559082</v>
      </c>
      <c r="I716" s="65" t="n">
        <v>58.75</v>
      </c>
      <c r="J716" s="65" t="n">
        <v>69</v>
      </c>
      <c r="K716" s="65" t="n">
        <v>93</v>
      </c>
      <c r="L716" s="65" t="n">
        <v>55.5000038146973</v>
      </c>
      <c r="M716" s="65" t="n">
        <v>46.4833234151204</v>
      </c>
      <c r="N716" s="65" t="n">
        <v>59.6699962615967</v>
      </c>
      <c r="O716" s="65" t="n">
        <v>47.0866638819377</v>
      </c>
      <c r="P716" s="66" t="n">
        <v>44.4235231106098</v>
      </c>
    </row>
    <row r="717" customFormat="false" ht="12.75" hidden="false" customHeight="false" outlineLevel="0" collapsed="false">
      <c r="A717" s="13" t="n">
        <f aca="false">A704+1</f>
        <v>56</v>
      </c>
      <c r="B717" s="104" t="n">
        <v>36981</v>
      </c>
      <c r="C717" s="13" t="n">
        <v>716</v>
      </c>
      <c r="D717" s="109" t="s">
        <v>23791</v>
      </c>
      <c r="E717" s="110"/>
      <c r="F717" s="59"/>
      <c r="G717" s="59" t="n">
        <v>46</v>
      </c>
      <c r="H717" s="59" t="n">
        <v>46</v>
      </c>
      <c r="I717" s="59" t="n">
        <v>60.25</v>
      </c>
      <c r="J717" s="59" t="n">
        <v>76.75</v>
      </c>
      <c r="K717" s="59" t="n">
        <v>112</v>
      </c>
      <c r="L717" s="59" t="n">
        <v>59</v>
      </c>
      <c r="M717" s="59" t="n">
        <v>54.5</v>
      </c>
      <c r="N717" s="59" t="n">
        <v>67.55</v>
      </c>
      <c r="O717" s="59" t="n">
        <v>59.9375</v>
      </c>
      <c r="P717" s="60" t="n">
        <v>53.0955128205128</v>
      </c>
    </row>
    <row r="718" customFormat="false" ht="12.75" hidden="false" customHeight="false" outlineLevel="0" collapsed="false">
      <c r="C718" s="13" t="n">
        <v>717</v>
      </c>
      <c r="D718" s="109" t="s">
        <v>23792</v>
      </c>
      <c r="E718" s="111"/>
      <c r="F718" s="24"/>
      <c r="G718" s="24" t="n">
        <v>33</v>
      </c>
      <c r="H718" s="24" t="n">
        <v>33</v>
      </c>
      <c r="I718" s="24" t="n">
        <v>48.25</v>
      </c>
      <c r="J718" s="24" t="n">
        <v>74</v>
      </c>
      <c r="K718" s="24" t="n">
        <v>113.75</v>
      </c>
      <c r="L718" s="24" t="n">
        <v>44</v>
      </c>
      <c r="M718" s="24" t="n">
        <v>40.9166666666667</v>
      </c>
      <c r="N718" s="24" t="n">
        <v>58.25</v>
      </c>
      <c r="O718" s="24" t="n">
        <v>50.25</v>
      </c>
      <c r="P718" s="62" t="n">
        <v>45.5446793116056</v>
      </c>
    </row>
    <row r="719" customFormat="false" ht="12.75" hidden="false" customHeight="false" outlineLevel="0" collapsed="false">
      <c r="C719" s="13" t="n">
        <v>718</v>
      </c>
      <c r="D719" s="109" t="s">
        <v>23793</v>
      </c>
      <c r="E719" s="111"/>
      <c r="F719" s="24"/>
      <c r="G719" s="24" t="n">
        <v>51</v>
      </c>
      <c r="H719" s="24" t="n">
        <v>51</v>
      </c>
      <c r="I719" s="24" t="n">
        <v>58.5</v>
      </c>
      <c r="J719" s="24" t="n">
        <v>76</v>
      </c>
      <c r="K719" s="24" t="n">
        <v>100.5</v>
      </c>
      <c r="L719" s="24" t="n">
        <v>57</v>
      </c>
      <c r="M719" s="24" t="n">
        <v>55.75</v>
      </c>
      <c r="N719" s="24" t="n">
        <v>66.175</v>
      </c>
      <c r="O719" s="24" t="n">
        <v>58.2708333333333</v>
      </c>
      <c r="P719" s="62" t="n">
        <v>49.2141025641026</v>
      </c>
    </row>
    <row r="720" customFormat="false" ht="12.75" hidden="false" customHeight="false" outlineLevel="0" collapsed="false">
      <c r="C720" s="13" t="n">
        <v>719</v>
      </c>
      <c r="D720" s="109" t="s">
        <v>23794</v>
      </c>
      <c r="E720" s="111"/>
      <c r="F720" s="24"/>
      <c r="G720" s="24" t="n">
        <v>35.5</v>
      </c>
      <c r="H720" s="24" t="n">
        <v>35.5</v>
      </c>
      <c r="I720" s="24" t="n">
        <v>45</v>
      </c>
      <c r="J720" s="24" t="n">
        <v>56.25</v>
      </c>
      <c r="K720" s="24" t="n">
        <v>71</v>
      </c>
      <c r="L720" s="24" t="n">
        <v>44.5</v>
      </c>
      <c r="M720" s="24" t="n">
        <v>42.25</v>
      </c>
      <c r="N720" s="24" t="n">
        <v>48.55</v>
      </c>
      <c r="O720" s="24" t="n">
        <v>45</v>
      </c>
      <c r="P720" s="62" t="n">
        <v>41.199358974359</v>
      </c>
    </row>
    <row r="721" customFormat="false" ht="12.75" hidden="false" customHeight="false" outlineLevel="0" collapsed="false">
      <c r="C721" s="13" t="n">
        <v>720</v>
      </c>
      <c r="D721" s="109" t="s">
        <v>23795</v>
      </c>
      <c r="E721" s="111"/>
      <c r="F721" s="24"/>
      <c r="G721" s="24" t="n">
        <v>33</v>
      </c>
      <c r="H721" s="24" t="n">
        <v>33</v>
      </c>
      <c r="I721" s="24" t="n">
        <v>48.25</v>
      </c>
      <c r="J721" s="24" t="n">
        <v>74</v>
      </c>
      <c r="K721" s="24" t="n">
        <v>114</v>
      </c>
      <c r="L721" s="24" t="n">
        <v>46</v>
      </c>
      <c r="M721" s="24" t="n">
        <v>42</v>
      </c>
      <c r="N721" s="24" t="n">
        <v>58.825</v>
      </c>
      <c r="O721" s="24" t="n">
        <v>50.7291666666667</v>
      </c>
      <c r="P721" s="62" t="n">
        <v>43.2708333333333</v>
      </c>
    </row>
    <row r="722" customFormat="false" ht="12.75" hidden="false" customHeight="false" outlineLevel="0" collapsed="false">
      <c r="C722" s="13" t="n">
        <v>721</v>
      </c>
      <c r="D722" s="109" t="s">
        <v>23796</v>
      </c>
      <c r="E722" s="111"/>
      <c r="F722" s="24"/>
      <c r="G722" s="24" t="n">
        <v>55</v>
      </c>
      <c r="H722" s="24" t="n">
        <v>55</v>
      </c>
      <c r="I722" s="24" t="n">
        <v>67.25</v>
      </c>
      <c r="J722" s="24" t="n">
        <v>86.5</v>
      </c>
      <c r="K722" s="24" t="n">
        <v>127.75</v>
      </c>
      <c r="L722" s="24" t="n">
        <v>64.75</v>
      </c>
      <c r="M722" s="24" t="n">
        <v>59.5</v>
      </c>
      <c r="N722" s="24" t="n">
        <v>76.25</v>
      </c>
      <c r="O722" s="24" t="n">
        <v>68.375</v>
      </c>
      <c r="P722" s="62" t="n">
        <v>62.2366025641026</v>
      </c>
    </row>
    <row r="723" customFormat="false" ht="12.75" hidden="false" customHeight="false" outlineLevel="0" collapsed="false">
      <c r="C723" s="13" t="n">
        <v>722</v>
      </c>
      <c r="D723" s="109" t="s">
        <v>23797</v>
      </c>
      <c r="E723" s="111"/>
      <c r="F723" s="24"/>
      <c r="G723" s="24" t="n">
        <v>20</v>
      </c>
      <c r="H723" s="24" t="n">
        <v>20</v>
      </c>
      <c r="I723" s="24" t="n">
        <v>52</v>
      </c>
      <c r="J723" s="24" t="n">
        <v>80</v>
      </c>
      <c r="K723" s="24" t="n">
        <v>120</v>
      </c>
      <c r="L723" s="24" t="n">
        <v>46.25</v>
      </c>
      <c r="M723" s="24" t="n">
        <v>42.25</v>
      </c>
      <c r="N723" s="24" t="n">
        <v>58.5</v>
      </c>
      <c r="O723" s="24" t="n">
        <v>50.9587500890096</v>
      </c>
      <c r="P723" s="62" t="n">
        <v>44.3020469714434</v>
      </c>
    </row>
    <row r="724" customFormat="false" ht="12.75" hidden="false" customHeight="false" outlineLevel="0" collapsed="false">
      <c r="C724" s="13" t="n">
        <v>723</v>
      </c>
      <c r="D724" s="109" t="s">
        <v>23798</v>
      </c>
      <c r="E724" s="111"/>
      <c r="F724" s="24"/>
      <c r="G724" s="24" t="n">
        <v>28</v>
      </c>
      <c r="H724" s="24" t="n">
        <v>28</v>
      </c>
      <c r="I724" s="24" t="n">
        <v>46.75</v>
      </c>
      <c r="J724" s="24" t="n">
        <v>73.9999923706055</v>
      </c>
      <c r="K724" s="24" t="n">
        <v>117.25</v>
      </c>
      <c r="L724" s="24" t="n">
        <v>43.2500038146973</v>
      </c>
      <c r="M724" s="24" t="n">
        <v>41.5</v>
      </c>
      <c r="N724" s="24" t="n">
        <v>57.8999996185303</v>
      </c>
      <c r="O724" s="24" t="n">
        <v>48.5617799758911</v>
      </c>
      <c r="P724" s="62" t="n">
        <v>43.6687636986757</v>
      </c>
    </row>
    <row r="725" customFormat="false" ht="12.75" hidden="false" customHeight="false" outlineLevel="0" collapsed="false">
      <c r="C725" s="13" t="n">
        <v>724</v>
      </c>
      <c r="D725" s="109" t="s">
        <v>23799</v>
      </c>
      <c r="E725" s="111"/>
      <c r="F725" s="24"/>
      <c r="G725" s="24" t="n">
        <v>37.9969177246094</v>
      </c>
      <c r="H725" s="24" t="n">
        <v>37.9969177246094</v>
      </c>
      <c r="I725" s="24" t="n">
        <v>43.75</v>
      </c>
      <c r="J725" s="24" t="n">
        <v>65.9999923706055</v>
      </c>
      <c r="K725" s="24" t="n">
        <v>101.25</v>
      </c>
      <c r="L725" s="24" t="n">
        <v>41.7499961853027</v>
      </c>
      <c r="M725" s="24" t="n">
        <v>39.2730712890625</v>
      </c>
      <c r="N725" s="24" t="n">
        <v>54.7813037872314</v>
      </c>
      <c r="O725" s="24" t="n">
        <v>47.6955715815226</v>
      </c>
      <c r="P725" s="62" t="n">
        <v>45.4661644666623</v>
      </c>
    </row>
    <row r="726" customFormat="false" ht="12.75" hidden="false" customHeight="false" outlineLevel="0" collapsed="false">
      <c r="C726" s="13" t="n">
        <v>725</v>
      </c>
      <c r="D726" s="109" t="s">
        <v>23800</v>
      </c>
      <c r="E726" s="111"/>
      <c r="F726" s="24"/>
      <c r="G726" s="24" t="n">
        <v>38</v>
      </c>
      <c r="H726" s="24" t="n">
        <v>38</v>
      </c>
      <c r="I726" s="24" t="n">
        <v>49.25</v>
      </c>
      <c r="J726" s="24" t="n">
        <v>75.2499923706055</v>
      </c>
      <c r="K726" s="24" t="n">
        <v>117.75</v>
      </c>
      <c r="L726" s="24" t="n">
        <v>51.7500038146973</v>
      </c>
      <c r="M726" s="24" t="n">
        <v>44.5</v>
      </c>
      <c r="N726" s="24" t="n">
        <v>62.1249996185303</v>
      </c>
      <c r="O726" s="24" t="n">
        <v>49.6034466425578</v>
      </c>
      <c r="P726" s="62" t="n">
        <v>44.599773358076</v>
      </c>
    </row>
    <row r="727" customFormat="false" ht="12.75" hidden="false" customHeight="false" outlineLevel="0" collapsed="false">
      <c r="C727" s="13" t="n">
        <v>726</v>
      </c>
      <c r="D727" s="112" t="s">
        <v>23801</v>
      </c>
      <c r="E727" s="111"/>
      <c r="F727" s="24"/>
      <c r="G727" s="24" t="n">
        <v>30</v>
      </c>
      <c r="H727" s="24" t="n">
        <v>30</v>
      </c>
      <c r="I727" s="24" t="n">
        <v>43.75</v>
      </c>
      <c r="J727" s="24" t="n">
        <v>70.4999923706055</v>
      </c>
      <c r="K727" s="24" t="n">
        <v>112.75</v>
      </c>
      <c r="L727" s="24" t="n">
        <v>40.9999961853027</v>
      </c>
      <c r="M727" s="24" t="n">
        <v>40.5233319600423</v>
      </c>
      <c r="N727" s="24" t="n">
        <v>56.2319984436035</v>
      </c>
      <c r="O727" s="24" t="n">
        <v>47.1391124725342</v>
      </c>
      <c r="P727" s="62" t="n">
        <v>41.8342377677331</v>
      </c>
    </row>
    <row r="728" customFormat="false" ht="12.75" hidden="false" customHeight="false" outlineLevel="0" collapsed="false">
      <c r="C728" s="13" t="n">
        <v>727</v>
      </c>
      <c r="D728" s="109" t="s">
        <v>23802</v>
      </c>
      <c r="E728" s="111"/>
      <c r="F728" s="24"/>
      <c r="G728" s="24" t="n">
        <v>38.5</v>
      </c>
      <c r="H728" s="24" t="n">
        <v>38.5</v>
      </c>
      <c r="I728" s="24" t="n">
        <v>55.75</v>
      </c>
      <c r="J728" s="24" t="n">
        <v>82.5</v>
      </c>
      <c r="K728" s="24" t="n">
        <v>122.75</v>
      </c>
      <c r="L728" s="24" t="n">
        <v>49.75</v>
      </c>
      <c r="M728" s="24" t="n">
        <v>45.75</v>
      </c>
      <c r="N728" s="24" t="n">
        <v>64.775</v>
      </c>
      <c r="O728" s="24" t="n">
        <v>52.0200001398722</v>
      </c>
      <c r="P728" s="62" t="n">
        <v>45.361758525555</v>
      </c>
    </row>
    <row r="729" customFormat="false" ht="12.75" hidden="false" customHeight="false" outlineLevel="0" collapsed="false">
      <c r="C729" s="13" t="n">
        <v>728</v>
      </c>
      <c r="D729" s="104" t="s">
        <v>23803</v>
      </c>
      <c r="E729" s="113"/>
      <c r="F729" s="65"/>
      <c r="G729" s="65" t="n">
        <v>43.9999885559082</v>
      </c>
      <c r="H729" s="65" t="n">
        <v>43.9999885559082</v>
      </c>
      <c r="I729" s="65" t="n">
        <v>58.75</v>
      </c>
      <c r="J729" s="65" t="n">
        <v>69</v>
      </c>
      <c r="K729" s="65" t="n">
        <v>93</v>
      </c>
      <c r="L729" s="65" t="n">
        <v>55.5000038146973</v>
      </c>
      <c r="M729" s="65" t="n">
        <v>46.4833234151204</v>
      </c>
      <c r="N729" s="65" t="n">
        <v>59.6699951171875</v>
      </c>
      <c r="O729" s="65" t="n">
        <v>47.0866638819377</v>
      </c>
      <c r="P729" s="66" t="n">
        <v>44.4235231106098</v>
      </c>
    </row>
    <row r="730" customFormat="false" ht="12.75" hidden="false" customHeight="false" outlineLevel="0" collapsed="false">
      <c r="A730" s="13" t="n">
        <f aca="false">A717+1</f>
        <v>57</v>
      </c>
      <c r="B730" s="104" t="n">
        <f aca="false">FilterPrice!$A$1</f>
        <v>36981</v>
      </c>
      <c r="C730" s="13" t="n">
        <f aca="false">C729+1</f>
        <v>729</v>
      </c>
      <c r="D730" s="109" t="s">
        <v>23791</v>
      </c>
      <c r="E730" s="110" t="str">
        <f aca="false">FilterPrice!AG$4</f>
        <v/>
      </c>
      <c r="F730" s="59" t="str">
        <f aca="false">FilterPrice!AG$5</f>
        <v/>
      </c>
      <c r="G730" s="59" t="n">
        <f aca="false">FilterPrice!AG$6</f>
        <v>46</v>
      </c>
      <c r="H730" s="59" t="n">
        <f aca="false">FilterPrice!AG$7</f>
        <v>46</v>
      </c>
      <c r="I730" s="59" t="n">
        <f aca="false">FilterPrice!AG$8</f>
        <v>60.25</v>
      </c>
      <c r="J730" s="59" t="n">
        <f aca="false">FilterPrice!AG$9</f>
        <v>76.75</v>
      </c>
      <c r="K730" s="59" t="n">
        <f aca="false">AVERAGE(FilterPrice!AG$10:AG$11)</f>
        <v>112</v>
      </c>
      <c r="L730" s="59" t="n">
        <f aca="false">FilterPrice!AG$12</f>
        <v>59</v>
      </c>
      <c r="M730" s="59" t="n">
        <f aca="false">AVERAGE(FilterPrice!AG$13:AG$15)</f>
        <v>54.5</v>
      </c>
      <c r="N730" s="59" t="n">
        <f aca="false">AVERAGE(FilterPrice!AG$4:AG$15)</f>
        <v>67.55</v>
      </c>
      <c r="O730" s="59" t="n">
        <f aca="false">AVERAGE(FilterPrice!AG$16:AG$27)</f>
        <v>59.9375</v>
      </c>
      <c r="P730" s="60" t="n">
        <f aca="false">AVERAGE(FilterPrice!AG$28:AG$40)</f>
        <v>53.0955128205128</v>
      </c>
    </row>
    <row r="731" customFormat="false" ht="12.75" hidden="false" customHeight="false" outlineLevel="0" collapsed="false">
      <c r="C731" s="13" t="n">
        <f aca="false">C730+1</f>
        <v>730</v>
      </c>
      <c r="D731" s="109" t="s">
        <v>23792</v>
      </c>
      <c r="E731" s="111" t="str">
        <f aca="false">FilterPrice!AH$4</f>
        <v/>
      </c>
      <c r="F731" s="24" t="str">
        <f aca="false">FilterPrice!AH$5</f>
        <v/>
      </c>
      <c r="G731" s="24" t="n">
        <f aca="false">FilterPrice!AH$6</f>
        <v>33</v>
      </c>
      <c r="H731" s="24" t="n">
        <f aca="false">FilterPrice!AH$7</f>
        <v>33</v>
      </c>
      <c r="I731" s="24" t="n">
        <f aca="false">FilterPrice!AH$8</f>
        <v>48.25</v>
      </c>
      <c r="J731" s="24" t="n">
        <f aca="false">FilterPrice!AH$9</f>
        <v>74</v>
      </c>
      <c r="K731" s="24" t="n">
        <f aca="false">AVERAGE(FilterPrice!AH$10:AH$11)</f>
        <v>113.75</v>
      </c>
      <c r="L731" s="24" t="n">
        <f aca="false">FilterPrice!AH$12</f>
        <v>44</v>
      </c>
      <c r="M731" s="24" t="n">
        <f aca="false">AVERAGE(FilterPrice!AH$13:AH$15)</f>
        <v>40.9166666666667</v>
      </c>
      <c r="N731" s="24" t="n">
        <f aca="false">AVERAGE(FilterPrice!AH$4:AH$15)</f>
        <v>58.25</v>
      </c>
      <c r="O731" s="24" t="n">
        <f aca="false">AVERAGE(FilterPrice!AH$16:AH$27)</f>
        <v>50.25</v>
      </c>
      <c r="P731" s="62" t="n">
        <f aca="false">AVERAGE(FilterPrice!AH$28:AH$40)</f>
        <v>45.5446793116056</v>
      </c>
    </row>
    <row r="732" customFormat="false" ht="12.75" hidden="false" customHeight="false" outlineLevel="0" collapsed="false">
      <c r="C732" s="13" t="n">
        <f aca="false">C731+1</f>
        <v>731</v>
      </c>
      <c r="D732" s="109" t="s">
        <v>23793</v>
      </c>
      <c r="E732" s="111" t="str">
        <f aca="false">FilterPrice!AI$4</f>
        <v/>
      </c>
      <c r="F732" s="24" t="str">
        <f aca="false">FilterPrice!AI$5</f>
        <v/>
      </c>
      <c r="G732" s="24" t="n">
        <f aca="false">FilterPrice!AI$6</f>
        <v>51</v>
      </c>
      <c r="H732" s="24" t="n">
        <f aca="false">FilterPrice!AI$7</f>
        <v>51</v>
      </c>
      <c r="I732" s="24" t="n">
        <f aca="false">FilterPrice!AI$8</f>
        <v>58.5</v>
      </c>
      <c r="J732" s="24" t="n">
        <f aca="false">FilterPrice!AI$9</f>
        <v>76</v>
      </c>
      <c r="K732" s="24" t="n">
        <f aca="false">AVERAGE(FilterPrice!AI$10:AI$11)</f>
        <v>100.5</v>
      </c>
      <c r="L732" s="24" t="n">
        <f aca="false">FilterPrice!AI$12</f>
        <v>57</v>
      </c>
      <c r="M732" s="24" t="n">
        <f aca="false">AVERAGE(FilterPrice!AI$13:AI$15)</f>
        <v>55.75</v>
      </c>
      <c r="N732" s="24" t="n">
        <f aca="false">AVERAGE(FilterPrice!AI$4:AI$15)</f>
        <v>66.175</v>
      </c>
      <c r="O732" s="24" t="n">
        <f aca="false">AVERAGE(FilterPrice!AI$16:AI$27)</f>
        <v>58.2708333333333</v>
      </c>
      <c r="P732" s="62" t="n">
        <f aca="false">AVERAGE(FilterPrice!AI$28:AI$40)</f>
        <v>49.2141025641026</v>
      </c>
    </row>
    <row r="733" customFormat="false" ht="12.75" hidden="false" customHeight="false" outlineLevel="0" collapsed="false">
      <c r="C733" s="13" t="n">
        <f aca="false">C732+1</f>
        <v>732</v>
      </c>
      <c r="D733" s="109" t="s">
        <v>23794</v>
      </c>
      <c r="E733" s="111" t="str">
        <f aca="false">FilterPrice!AJ$4</f>
        <v/>
      </c>
      <c r="F733" s="24" t="str">
        <f aca="false">FilterPrice!AJ$5</f>
        <v/>
      </c>
      <c r="G733" s="24" t="n">
        <f aca="false">FilterPrice!AJ$6</f>
        <v>35.5</v>
      </c>
      <c r="H733" s="24" t="n">
        <f aca="false">FilterPrice!AJ$7</f>
        <v>35.5</v>
      </c>
      <c r="I733" s="24" t="n">
        <f aca="false">FilterPrice!AJ$8</f>
        <v>45</v>
      </c>
      <c r="J733" s="24" t="n">
        <f aca="false">FilterPrice!AJ$9</f>
        <v>56.25</v>
      </c>
      <c r="K733" s="24" t="n">
        <f aca="false">AVERAGE(FilterPrice!AJ$10:AJ$11)</f>
        <v>71</v>
      </c>
      <c r="L733" s="24" t="n">
        <f aca="false">FilterPrice!AJ$12</f>
        <v>44.5</v>
      </c>
      <c r="M733" s="24" t="n">
        <f aca="false">AVERAGE(FilterPrice!AJ$13:AJ$15)</f>
        <v>42.25</v>
      </c>
      <c r="N733" s="24" t="n">
        <f aca="false">AVERAGE(FilterPrice!AJ$4:AJ$15)</f>
        <v>48.55</v>
      </c>
      <c r="O733" s="24" t="n">
        <f aca="false">AVERAGE(FilterPrice!AJ$16:AJ$27)</f>
        <v>45</v>
      </c>
      <c r="P733" s="62" t="n">
        <f aca="false">AVERAGE(FilterPrice!AJ$28:AJ$40)</f>
        <v>41.199358974359</v>
      </c>
    </row>
    <row r="734" customFormat="false" ht="12.75" hidden="false" customHeight="false" outlineLevel="0" collapsed="false">
      <c r="C734" s="13" t="n">
        <f aca="false">C733+1</f>
        <v>733</v>
      </c>
      <c r="D734" s="109" t="s">
        <v>23795</v>
      </c>
      <c r="E734" s="111" t="str">
        <f aca="false">FilterPrice!AK$4</f>
        <v/>
      </c>
      <c r="F734" s="24" t="str">
        <f aca="false">FilterPrice!AK$5</f>
        <v/>
      </c>
      <c r="G734" s="24" t="n">
        <f aca="false">FilterPrice!AK$6</f>
        <v>33</v>
      </c>
      <c r="H734" s="24" t="n">
        <f aca="false">FilterPrice!AK$7</f>
        <v>33</v>
      </c>
      <c r="I734" s="24" t="n">
        <f aca="false">FilterPrice!AK$8</f>
        <v>48.25</v>
      </c>
      <c r="J734" s="24" t="n">
        <f aca="false">FilterPrice!AK$9</f>
        <v>74</v>
      </c>
      <c r="K734" s="24" t="n">
        <f aca="false">AVERAGE(FilterPrice!AK$10:AK$11)</f>
        <v>114</v>
      </c>
      <c r="L734" s="24" t="n">
        <f aca="false">FilterPrice!AK$12</f>
        <v>46</v>
      </c>
      <c r="M734" s="24" t="n">
        <f aca="false">AVERAGE(FilterPrice!AK$13:AK$15)</f>
        <v>42</v>
      </c>
      <c r="N734" s="24" t="n">
        <f aca="false">AVERAGE(FilterPrice!AK$4:AK$15)</f>
        <v>58.825</v>
      </c>
      <c r="O734" s="24" t="n">
        <f aca="false">AVERAGE(FilterPrice!AK$16:AK$27)</f>
        <v>50.7291666666667</v>
      </c>
      <c r="P734" s="62" t="n">
        <f aca="false">AVERAGE(FilterPrice!AK$28:AK$40)</f>
        <v>43.2708333333333</v>
      </c>
    </row>
    <row r="735" customFormat="false" ht="12.75" hidden="false" customHeight="false" outlineLevel="0" collapsed="false">
      <c r="C735" s="13" t="n">
        <f aca="false">C734+1</f>
        <v>734</v>
      </c>
      <c r="D735" s="109" t="s">
        <v>23796</v>
      </c>
      <c r="E735" s="111" t="str">
        <f aca="false">FilterPrice!AL$4</f>
        <v/>
      </c>
      <c r="F735" s="24" t="str">
        <f aca="false">FilterPrice!AL$5</f>
        <v/>
      </c>
      <c r="G735" s="24" t="n">
        <f aca="false">FilterPrice!AL$6</f>
        <v>55</v>
      </c>
      <c r="H735" s="24" t="n">
        <f aca="false">FilterPrice!AL$7</f>
        <v>55</v>
      </c>
      <c r="I735" s="24" t="n">
        <f aca="false">FilterPrice!AL$8</f>
        <v>67.25</v>
      </c>
      <c r="J735" s="24" t="n">
        <f aca="false">FilterPrice!AL$9</f>
        <v>86.5</v>
      </c>
      <c r="K735" s="24" t="n">
        <f aca="false">AVERAGE(FilterPrice!AL$10:AL$11)</f>
        <v>127.75</v>
      </c>
      <c r="L735" s="24" t="n">
        <f aca="false">FilterPrice!AL$12</f>
        <v>64.75</v>
      </c>
      <c r="M735" s="24" t="n">
        <f aca="false">AVERAGE(FilterPrice!AL$13:AL$15)</f>
        <v>59.5</v>
      </c>
      <c r="N735" s="24" t="n">
        <f aca="false">AVERAGE(FilterPrice!AL$4:AL$15)</f>
        <v>76.25</v>
      </c>
      <c r="O735" s="24" t="n">
        <f aca="false">AVERAGE(FilterPrice!AL$16:AL$27)</f>
        <v>68.375</v>
      </c>
      <c r="P735" s="62" t="n">
        <f aca="false">AVERAGE(FilterPrice!AL$28:AL$40)</f>
        <v>62.2366025641026</v>
      </c>
    </row>
    <row r="736" customFormat="false" ht="12.75" hidden="false" customHeight="false" outlineLevel="0" collapsed="false">
      <c r="C736" s="13" t="n">
        <f aca="false">C735+1</f>
        <v>735</v>
      </c>
      <c r="D736" s="109" t="s">
        <v>23797</v>
      </c>
      <c r="E736" s="111" t="str">
        <f aca="false">FilterPrice!AM$4</f>
        <v/>
      </c>
      <c r="F736" s="24" t="str">
        <f aca="false">FilterPrice!AM$5</f>
        <v/>
      </c>
      <c r="G736" s="24" t="n">
        <f aca="false">FilterPrice!AM$6</f>
        <v>20</v>
      </c>
      <c r="H736" s="24" t="n">
        <f aca="false">FilterPrice!AM$7</f>
        <v>20</v>
      </c>
      <c r="I736" s="24" t="n">
        <f aca="false">FilterPrice!AM$8</f>
        <v>52</v>
      </c>
      <c r="J736" s="24" t="n">
        <f aca="false">FilterPrice!AM$9</f>
        <v>80</v>
      </c>
      <c r="K736" s="24" t="n">
        <f aca="false">AVERAGE(FilterPrice!AM$10:AM$11)</f>
        <v>120</v>
      </c>
      <c r="L736" s="24" t="n">
        <f aca="false">FilterPrice!AM$12</f>
        <v>46.25</v>
      </c>
      <c r="M736" s="24" t="n">
        <f aca="false">AVERAGE(FilterPrice!AM$13:AM$15)</f>
        <v>42.25</v>
      </c>
      <c r="N736" s="24" t="n">
        <f aca="false">AVERAGE(FilterPrice!AM$4:AM$15)</f>
        <v>58.5</v>
      </c>
      <c r="O736" s="24" t="n">
        <f aca="false">AVERAGE(FilterPrice!AM$16:AM$27)</f>
        <v>50.9587500890096</v>
      </c>
      <c r="P736" s="62" t="n">
        <f aca="false">AVERAGE(FilterPrice!AM$28:AM$40)</f>
        <v>44.3020469714434</v>
      </c>
    </row>
    <row r="737" customFormat="false" ht="12.75" hidden="false" customHeight="false" outlineLevel="0" collapsed="false">
      <c r="C737" s="13" t="n">
        <f aca="false">C736+1</f>
        <v>736</v>
      </c>
      <c r="D737" s="109" t="s">
        <v>23798</v>
      </c>
      <c r="E737" s="111" t="str">
        <f aca="false">FilterPrice!AN$4</f>
        <v/>
      </c>
      <c r="F737" s="24" t="str">
        <f aca="false">FilterPrice!AN$5</f>
        <v/>
      </c>
      <c r="G737" s="24" t="n">
        <f aca="false">FilterPrice!AN$6</f>
        <v>28</v>
      </c>
      <c r="H737" s="24" t="n">
        <f aca="false">FilterPrice!AN$7</f>
        <v>28</v>
      </c>
      <c r="I737" s="24" t="n">
        <f aca="false">FilterPrice!AN$8</f>
        <v>46.75</v>
      </c>
      <c r="J737" s="24" t="n">
        <f aca="false">FilterPrice!AN$9</f>
        <v>73.9999923706055</v>
      </c>
      <c r="K737" s="24" t="n">
        <f aca="false">AVERAGE(FilterPrice!AN$10:AN$11)</f>
        <v>117.25</v>
      </c>
      <c r="L737" s="24" t="n">
        <f aca="false">FilterPrice!AN$12</f>
        <v>43.2500038146973</v>
      </c>
      <c r="M737" s="24" t="n">
        <f aca="false">AVERAGE(FilterPrice!AN$13:AN$15)</f>
        <v>41.5</v>
      </c>
      <c r="N737" s="24" t="n">
        <f aca="false">AVERAGE(FilterPrice!AN$4:AN$15)</f>
        <v>57.8999996185303</v>
      </c>
      <c r="O737" s="24" t="n">
        <f aca="false">AVERAGE(FilterPrice!AN$16:AN$27)</f>
        <v>48.5617799758911</v>
      </c>
      <c r="P737" s="62" t="n">
        <f aca="false">AVERAGE(FilterPrice!AN$28:AN$40)</f>
        <v>43.6687636986757</v>
      </c>
    </row>
    <row r="738" customFormat="false" ht="12.75" hidden="false" customHeight="false" outlineLevel="0" collapsed="false">
      <c r="C738" s="13" t="n">
        <f aca="false">C737+1</f>
        <v>737</v>
      </c>
      <c r="D738" s="109" t="s">
        <v>23799</v>
      </c>
      <c r="E738" s="111" t="str">
        <f aca="false">FilterPrice!AO$4</f>
        <v/>
      </c>
      <c r="F738" s="24" t="str">
        <f aca="false">FilterPrice!AO$5</f>
        <v/>
      </c>
      <c r="G738" s="24" t="n">
        <f aca="false">FilterPrice!AO$6</f>
        <v>37.9969177246094</v>
      </c>
      <c r="H738" s="24" t="n">
        <f aca="false">FilterPrice!AO$7</f>
        <v>37.9969177246094</v>
      </c>
      <c r="I738" s="24" t="n">
        <f aca="false">FilterPrice!AO$8</f>
        <v>43.75</v>
      </c>
      <c r="J738" s="24" t="n">
        <f aca="false">FilterPrice!AO$9</f>
        <v>65.9999923706055</v>
      </c>
      <c r="K738" s="24" t="n">
        <f aca="false">AVERAGE(FilterPrice!AO$10:AO$11)</f>
        <v>101.25</v>
      </c>
      <c r="L738" s="24" t="n">
        <f aca="false">FilterPrice!AO$12</f>
        <v>41.7499961853027</v>
      </c>
      <c r="M738" s="24" t="n">
        <f aca="false">AVERAGE(FilterPrice!AO$13:AO$15)</f>
        <v>39.2730712890625</v>
      </c>
      <c r="N738" s="24" t="n">
        <f aca="false">AVERAGE(FilterPrice!AO$4:AO$15)</f>
        <v>54.7813037872314</v>
      </c>
      <c r="O738" s="24" t="n">
        <f aca="false">AVERAGE(FilterPrice!AO$16:AO$27)</f>
        <v>47.6955715815226</v>
      </c>
      <c r="P738" s="62" t="n">
        <f aca="false">AVERAGE(FilterPrice!AO$28:AO$40)</f>
        <v>45.4661644666623</v>
      </c>
    </row>
    <row r="739" customFormat="false" ht="12.75" hidden="false" customHeight="false" outlineLevel="0" collapsed="false">
      <c r="C739" s="13" t="n">
        <f aca="false">C738+1</f>
        <v>738</v>
      </c>
      <c r="D739" s="109" t="s">
        <v>23800</v>
      </c>
      <c r="E739" s="111" t="str">
        <f aca="false">FilterPrice!AP$4</f>
        <v/>
      </c>
      <c r="F739" s="24" t="str">
        <f aca="false">FilterPrice!AP$5</f>
        <v/>
      </c>
      <c r="G739" s="24" t="n">
        <f aca="false">FilterPrice!AP$6</f>
        <v>38</v>
      </c>
      <c r="H739" s="24" t="n">
        <f aca="false">FilterPrice!AP$7</f>
        <v>38</v>
      </c>
      <c r="I739" s="24" t="n">
        <f aca="false">FilterPrice!AP$8</f>
        <v>49.25</v>
      </c>
      <c r="J739" s="24" t="n">
        <f aca="false">FilterPrice!AP$9</f>
        <v>75.2499923706055</v>
      </c>
      <c r="K739" s="24" t="n">
        <f aca="false">AVERAGE(FilterPrice!AP$10:AP$11)</f>
        <v>117.75</v>
      </c>
      <c r="L739" s="24" t="n">
        <f aca="false">FilterPrice!AP$12</f>
        <v>51.7500038146973</v>
      </c>
      <c r="M739" s="24" t="n">
        <f aca="false">AVERAGE(FilterPrice!AP$13:AP$15)</f>
        <v>44.5</v>
      </c>
      <c r="N739" s="24" t="n">
        <f aca="false">AVERAGE(FilterPrice!AP$4:AP$15)</f>
        <v>62.1249996185303</v>
      </c>
      <c r="O739" s="24" t="n">
        <f aca="false">AVERAGE(FilterPrice!AP$16:AP$27)</f>
        <v>49.6034466425578</v>
      </c>
      <c r="P739" s="62" t="n">
        <f aca="false">AVERAGE(FilterPrice!AP$28:AP$40)</f>
        <v>44.5997733580761</v>
      </c>
    </row>
    <row r="740" customFormat="false" ht="12.75" hidden="false" customHeight="false" outlineLevel="0" collapsed="false">
      <c r="C740" s="13" t="n">
        <f aca="false">C739+1</f>
        <v>739</v>
      </c>
      <c r="D740" s="112" t="s">
        <v>23801</v>
      </c>
      <c r="E740" s="111" t="str">
        <f aca="false">FilterPrice!AQ$4</f>
        <v/>
      </c>
      <c r="F740" s="24" t="str">
        <f aca="false">FilterPrice!AQ$5</f>
        <v/>
      </c>
      <c r="G740" s="24" t="n">
        <f aca="false">FilterPrice!AQ$6</f>
        <v>30</v>
      </c>
      <c r="H740" s="24" t="n">
        <f aca="false">FilterPrice!AQ$7</f>
        <v>30</v>
      </c>
      <c r="I740" s="24" t="n">
        <f aca="false">FilterPrice!AQ$8</f>
        <v>43.75</v>
      </c>
      <c r="J740" s="24" t="n">
        <f aca="false">FilterPrice!AQ$9</f>
        <v>70.4999923706055</v>
      </c>
      <c r="K740" s="24" t="n">
        <f aca="false">AVERAGE(FilterPrice!AQ$10:AQ$11)</f>
        <v>112.75</v>
      </c>
      <c r="L740" s="24" t="n">
        <f aca="false">FilterPrice!AQ$12</f>
        <v>40.9999961853027</v>
      </c>
      <c r="M740" s="24" t="n">
        <f aca="false">AVERAGE(FilterPrice!AQ$13:AQ$15)</f>
        <v>40.5233319600423</v>
      </c>
      <c r="N740" s="24" t="n">
        <f aca="false">AVERAGE(FilterPrice!AQ$4:AQ$15)</f>
        <v>56.2319984436035</v>
      </c>
      <c r="O740" s="24" t="n">
        <f aca="false">AVERAGE(FilterPrice!AQ$16:AQ$27)</f>
        <v>47.1391124725342</v>
      </c>
      <c r="P740" s="62" t="n">
        <f aca="false">AVERAGE(FilterPrice!AQ$28:AQ$40)</f>
        <v>41.8342377677331</v>
      </c>
    </row>
    <row r="741" customFormat="false" ht="12.75" hidden="false" customHeight="false" outlineLevel="0" collapsed="false">
      <c r="C741" s="13" t="n">
        <f aca="false">C740+1</f>
        <v>740</v>
      </c>
      <c r="D741" s="109" t="s">
        <v>23802</v>
      </c>
      <c r="E741" s="111" t="str">
        <f aca="false">FilterPrice!AR$4</f>
        <v/>
      </c>
      <c r="F741" s="24" t="str">
        <f aca="false">FilterPrice!AR$5</f>
        <v/>
      </c>
      <c r="G741" s="24" t="n">
        <f aca="false">FilterPrice!AR$6</f>
        <v>38.5</v>
      </c>
      <c r="H741" s="24" t="n">
        <f aca="false">FilterPrice!AR$7</f>
        <v>38.5</v>
      </c>
      <c r="I741" s="24" t="n">
        <f aca="false">FilterPrice!AR$8</f>
        <v>55.75</v>
      </c>
      <c r="J741" s="24" t="n">
        <f aca="false">FilterPrice!AR$9</f>
        <v>82.5</v>
      </c>
      <c r="K741" s="24" t="n">
        <f aca="false">AVERAGE(FilterPrice!AR$10:AR$11)</f>
        <v>122.75</v>
      </c>
      <c r="L741" s="24" t="n">
        <f aca="false">FilterPrice!AR$12</f>
        <v>49.75</v>
      </c>
      <c r="M741" s="24" t="n">
        <f aca="false">AVERAGE(FilterPrice!AR$13:AR$15)</f>
        <v>45.75</v>
      </c>
      <c r="N741" s="24" t="n">
        <f aca="false">AVERAGE(FilterPrice!AR$4:AR$15)</f>
        <v>64.775</v>
      </c>
      <c r="O741" s="24" t="n">
        <f aca="false">AVERAGE(FilterPrice!AR$16:AR$27)</f>
        <v>52.0200001398722</v>
      </c>
      <c r="P741" s="62" t="n">
        <f aca="false">AVERAGE(FilterPrice!AR$28:AR$40)</f>
        <v>45.361758525555</v>
      </c>
    </row>
    <row r="742" customFormat="false" ht="12.75" hidden="false" customHeight="false" outlineLevel="0" collapsed="false">
      <c r="C742" s="13" t="n">
        <f aca="false">C741+1</f>
        <v>741</v>
      </c>
      <c r="D742" s="104" t="s">
        <v>23803</v>
      </c>
      <c r="E742" s="113" t="str">
        <f aca="false">FilterPrice!AS$4</f>
        <v/>
      </c>
      <c r="F742" s="65" t="str">
        <f aca="false">FilterPrice!AS$5</f>
        <v/>
      </c>
      <c r="G742" s="65" t="n">
        <f aca="false">FilterPrice!AS$6</f>
        <v>43.9999885559082</v>
      </c>
      <c r="H742" s="65" t="n">
        <f aca="false">FilterPrice!AS$7</f>
        <v>43.9999885559082</v>
      </c>
      <c r="I742" s="65" t="n">
        <f aca="false">FilterPrice!AS$8</f>
        <v>58.75</v>
      </c>
      <c r="J742" s="65" t="n">
        <f aca="false">FilterPrice!AS$9</f>
        <v>69</v>
      </c>
      <c r="K742" s="65" t="n">
        <f aca="false">AVERAGE(FilterPrice!AS$10:AS$11)</f>
        <v>93</v>
      </c>
      <c r="L742" s="65" t="n">
        <f aca="false">FilterPrice!AS$12</f>
        <v>55.5000038146973</v>
      </c>
      <c r="M742" s="65" t="n">
        <f aca="false">AVERAGE(FilterPrice!AS$13:AS$15)</f>
        <v>46.4833234151204</v>
      </c>
      <c r="N742" s="65" t="n">
        <f aca="false">AVERAGE(FilterPrice!AS$4:AS$15)</f>
        <v>59.6699951171875</v>
      </c>
      <c r="O742" s="65" t="n">
        <f aca="false">AVERAGE(FilterPrice!AS$16:AS$27)</f>
        <v>47.0866638819377</v>
      </c>
      <c r="P742" s="66" t="n">
        <f aca="false">AVERAGE(FilterPrice!AS$28:AS$40)</f>
        <v>44.4235231106098</v>
      </c>
    </row>
    <row r="743" customFormat="false" ht="12.75" hidden="false" customHeight="false" outlineLevel="0" collapsed="false">
      <c r="A743" s="13" t="n">
        <f aca="false">A730+1</f>
        <v>58</v>
      </c>
      <c r="B743" s="104" t="n">
        <f aca="false">FilterPrice!$A$1</f>
        <v>36981</v>
      </c>
      <c r="C743" s="13" t="n">
        <f aca="false">C742+1</f>
        <v>742</v>
      </c>
      <c r="D743" s="109" t="s">
        <v>23791</v>
      </c>
      <c r="E743" s="110" t="str">
        <f aca="false">FilterPrice!AG$4</f>
        <v/>
      </c>
      <c r="F743" s="59" t="str">
        <f aca="false">FilterPrice!AG$5</f>
        <v/>
      </c>
      <c r="G743" s="59" t="n">
        <f aca="false">FilterPrice!AG$6</f>
        <v>46</v>
      </c>
      <c r="H743" s="59" t="n">
        <f aca="false">FilterPrice!AG$7</f>
        <v>46</v>
      </c>
      <c r="I743" s="59" t="n">
        <f aca="false">FilterPrice!AG$8</f>
        <v>60.25</v>
      </c>
      <c r="J743" s="59" t="n">
        <f aca="false">FilterPrice!AG$9</f>
        <v>76.75</v>
      </c>
      <c r="K743" s="59" t="n">
        <f aca="false">AVERAGE(FilterPrice!AG$10:AG$11)</f>
        <v>112</v>
      </c>
      <c r="L743" s="59" t="n">
        <f aca="false">FilterPrice!AG$12</f>
        <v>59</v>
      </c>
      <c r="M743" s="59" t="n">
        <f aca="false">AVERAGE(FilterPrice!AG$13:AG$15)</f>
        <v>54.5</v>
      </c>
      <c r="N743" s="59" t="n">
        <f aca="false">AVERAGE(FilterPrice!AG$4:AG$15)</f>
        <v>67.55</v>
      </c>
      <c r="O743" s="59" t="n">
        <f aca="false">AVERAGE(FilterPrice!AG$16:AG$27)</f>
        <v>59.9375</v>
      </c>
      <c r="P743" s="60" t="n">
        <f aca="false">AVERAGE(FilterPrice!AG$28:AG$40)</f>
        <v>53.0955128205128</v>
      </c>
    </row>
    <row r="744" customFormat="false" ht="12.75" hidden="false" customHeight="false" outlineLevel="0" collapsed="false">
      <c r="C744" s="13" t="n">
        <f aca="false">C743+1</f>
        <v>743</v>
      </c>
      <c r="D744" s="109" t="s">
        <v>23792</v>
      </c>
      <c r="E744" s="111" t="str">
        <f aca="false">FilterPrice!AH$4</f>
        <v/>
      </c>
      <c r="F744" s="24" t="str">
        <f aca="false">FilterPrice!AH$5</f>
        <v/>
      </c>
      <c r="G744" s="24" t="n">
        <f aca="false">FilterPrice!AH$6</f>
        <v>33</v>
      </c>
      <c r="H744" s="24" t="n">
        <f aca="false">FilterPrice!AH$7</f>
        <v>33</v>
      </c>
      <c r="I744" s="24" t="n">
        <f aca="false">FilterPrice!AH$8</f>
        <v>48.25</v>
      </c>
      <c r="J744" s="24" t="n">
        <f aca="false">FilterPrice!AH$9</f>
        <v>74</v>
      </c>
      <c r="K744" s="24" t="n">
        <f aca="false">AVERAGE(FilterPrice!AH$10:AH$11)</f>
        <v>113.75</v>
      </c>
      <c r="L744" s="24" t="n">
        <f aca="false">FilterPrice!AH$12</f>
        <v>44</v>
      </c>
      <c r="M744" s="24" t="n">
        <f aca="false">AVERAGE(FilterPrice!AH$13:AH$15)</f>
        <v>40.9166666666667</v>
      </c>
      <c r="N744" s="24" t="n">
        <f aca="false">AVERAGE(FilterPrice!AH$4:AH$15)</f>
        <v>58.25</v>
      </c>
      <c r="O744" s="24" t="n">
        <f aca="false">AVERAGE(FilterPrice!AH$16:AH$27)</f>
        <v>50.25</v>
      </c>
      <c r="P744" s="62" t="n">
        <f aca="false">AVERAGE(FilterPrice!AH$28:AH$40)</f>
        <v>45.5446793116056</v>
      </c>
    </row>
    <row r="745" customFormat="false" ht="12.75" hidden="false" customHeight="false" outlineLevel="0" collapsed="false">
      <c r="C745" s="13" t="n">
        <f aca="false">C744+1</f>
        <v>744</v>
      </c>
      <c r="D745" s="109" t="s">
        <v>23793</v>
      </c>
      <c r="E745" s="111" t="str">
        <f aca="false">FilterPrice!AI$4</f>
        <v/>
      </c>
      <c r="F745" s="24" t="str">
        <f aca="false">FilterPrice!AI$5</f>
        <v/>
      </c>
      <c r="G745" s="24" t="n">
        <f aca="false">FilterPrice!AI$6</f>
        <v>51</v>
      </c>
      <c r="H745" s="24" t="n">
        <f aca="false">FilterPrice!AI$7</f>
        <v>51</v>
      </c>
      <c r="I745" s="24" t="n">
        <f aca="false">FilterPrice!AI$8</f>
        <v>58.5</v>
      </c>
      <c r="J745" s="24" t="n">
        <f aca="false">FilterPrice!AI$9</f>
        <v>76</v>
      </c>
      <c r="K745" s="24" t="n">
        <f aca="false">AVERAGE(FilterPrice!AI$10:AI$11)</f>
        <v>100.5</v>
      </c>
      <c r="L745" s="24" t="n">
        <f aca="false">FilterPrice!AI$12</f>
        <v>57</v>
      </c>
      <c r="M745" s="24" t="n">
        <f aca="false">AVERAGE(FilterPrice!AI$13:AI$15)</f>
        <v>55.75</v>
      </c>
      <c r="N745" s="24" t="n">
        <f aca="false">AVERAGE(FilterPrice!AI$4:AI$15)</f>
        <v>66.175</v>
      </c>
      <c r="O745" s="24" t="n">
        <f aca="false">AVERAGE(FilterPrice!AI$16:AI$27)</f>
        <v>58.2708333333333</v>
      </c>
      <c r="P745" s="62" t="n">
        <f aca="false">AVERAGE(FilterPrice!AI$28:AI$40)</f>
        <v>49.2141025641026</v>
      </c>
    </row>
    <row r="746" customFormat="false" ht="12.75" hidden="false" customHeight="false" outlineLevel="0" collapsed="false">
      <c r="C746" s="13" t="n">
        <f aca="false">C745+1</f>
        <v>745</v>
      </c>
      <c r="D746" s="109" t="s">
        <v>23794</v>
      </c>
      <c r="E746" s="111" t="str">
        <f aca="false">FilterPrice!AJ$4</f>
        <v/>
      </c>
      <c r="F746" s="24" t="str">
        <f aca="false">FilterPrice!AJ$5</f>
        <v/>
      </c>
      <c r="G746" s="24" t="n">
        <f aca="false">FilterPrice!AJ$6</f>
        <v>35.5</v>
      </c>
      <c r="H746" s="24" t="n">
        <f aca="false">FilterPrice!AJ$7</f>
        <v>35.5</v>
      </c>
      <c r="I746" s="24" t="n">
        <f aca="false">FilterPrice!AJ$8</f>
        <v>45</v>
      </c>
      <c r="J746" s="24" t="n">
        <f aca="false">FilterPrice!AJ$9</f>
        <v>56.25</v>
      </c>
      <c r="K746" s="24" t="n">
        <f aca="false">AVERAGE(FilterPrice!AJ$10:AJ$11)</f>
        <v>71</v>
      </c>
      <c r="L746" s="24" t="n">
        <f aca="false">FilterPrice!AJ$12</f>
        <v>44.5</v>
      </c>
      <c r="M746" s="24" t="n">
        <f aca="false">AVERAGE(FilterPrice!AJ$13:AJ$15)</f>
        <v>42.25</v>
      </c>
      <c r="N746" s="24" t="n">
        <f aca="false">AVERAGE(FilterPrice!AJ$4:AJ$15)</f>
        <v>48.55</v>
      </c>
      <c r="O746" s="24" t="n">
        <f aca="false">AVERAGE(FilterPrice!AJ$16:AJ$27)</f>
        <v>45</v>
      </c>
      <c r="P746" s="62" t="n">
        <f aca="false">AVERAGE(FilterPrice!AJ$28:AJ$40)</f>
        <v>41.199358974359</v>
      </c>
    </row>
    <row r="747" customFormat="false" ht="12.75" hidden="false" customHeight="false" outlineLevel="0" collapsed="false">
      <c r="C747" s="13" t="n">
        <f aca="false">C746+1</f>
        <v>746</v>
      </c>
      <c r="D747" s="109" t="s">
        <v>23795</v>
      </c>
      <c r="E747" s="111" t="str">
        <f aca="false">FilterPrice!AK$4</f>
        <v/>
      </c>
      <c r="F747" s="24" t="str">
        <f aca="false">FilterPrice!AK$5</f>
        <v/>
      </c>
      <c r="G747" s="24" t="n">
        <f aca="false">FilterPrice!AK$6</f>
        <v>33</v>
      </c>
      <c r="H747" s="24" t="n">
        <f aca="false">FilterPrice!AK$7</f>
        <v>33</v>
      </c>
      <c r="I747" s="24" t="n">
        <f aca="false">FilterPrice!AK$8</f>
        <v>48.25</v>
      </c>
      <c r="J747" s="24" t="n">
        <f aca="false">FilterPrice!AK$9</f>
        <v>74</v>
      </c>
      <c r="K747" s="24" t="n">
        <f aca="false">AVERAGE(FilterPrice!AK$10:AK$11)</f>
        <v>114</v>
      </c>
      <c r="L747" s="24" t="n">
        <f aca="false">FilterPrice!AK$12</f>
        <v>46</v>
      </c>
      <c r="M747" s="24" t="n">
        <f aca="false">AVERAGE(FilterPrice!AK$13:AK$15)</f>
        <v>42</v>
      </c>
      <c r="N747" s="24" t="n">
        <f aca="false">AVERAGE(FilterPrice!AK$4:AK$15)</f>
        <v>58.825</v>
      </c>
      <c r="O747" s="24" t="n">
        <f aca="false">AVERAGE(FilterPrice!AK$16:AK$27)</f>
        <v>50.7291666666667</v>
      </c>
      <c r="P747" s="62" t="n">
        <f aca="false">AVERAGE(FilterPrice!AK$28:AK$40)</f>
        <v>43.2708333333333</v>
      </c>
    </row>
    <row r="748" customFormat="false" ht="12.75" hidden="false" customHeight="false" outlineLevel="0" collapsed="false">
      <c r="C748" s="13" t="n">
        <f aca="false">C747+1</f>
        <v>747</v>
      </c>
      <c r="D748" s="109" t="s">
        <v>23796</v>
      </c>
      <c r="E748" s="111" t="str">
        <f aca="false">FilterPrice!AL$4</f>
        <v/>
      </c>
      <c r="F748" s="24" t="str">
        <f aca="false">FilterPrice!AL$5</f>
        <v/>
      </c>
      <c r="G748" s="24" t="n">
        <f aca="false">FilterPrice!AL$6</f>
        <v>55</v>
      </c>
      <c r="H748" s="24" t="n">
        <f aca="false">FilterPrice!AL$7</f>
        <v>55</v>
      </c>
      <c r="I748" s="24" t="n">
        <f aca="false">FilterPrice!AL$8</f>
        <v>67.25</v>
      </c>
      <c r="J748" s="24" t="n">
        <f aca="false">FilterPrice!AL$9</f>
        <v>86.5</v>
      </c>
      <c r="K748" s="24" t="n">
        <f aca="false">AVERAGE(FilterPrice!AL$10:AL$11)</f>
        <v>127.75</v>
      </c>
      <c r="L748" s="24" t="n">
        <f aca="false">FilterPrice!AL$12</f>
        <v>64.75</v>
      </c>
      <c r="M748" s="24" t="n">
        <f aca="false">AVERAGE(FilterPrice!AL$13:AL$15)</f>
        <v>59.5</v>
      </c>
      <c r="N748" s="24" t="n">
        <f aca="false">AVERAGE(FilterPrice!AL$4:AL$15)</f>
        <v>76.25</v>
      </c>
      <c r="O748" s="24" t="n">
        <f aca="false">AVERAGE(FilterPrice!AL$16:AL$27)</f>
        <v>68.375</v>
      </c>
      <c r="P748" s="62" t="n">
        <f aca="false">AVERAGE(FilterPrice!AL$28:AL$40)</f>
        <v>62.2366025641026</v>
      </c>
    </row>
    <row r="749" customFormat="false" ht="12.75" hidden="false" customHeight="false" outlineLevel="0" collapsed="false">
      <c r="C749" s="13" t="n">
        <f aca="false">C748+1</f>
        <v>748</v>
      </c>
      <c r="D749" s="109" t="s">
        <v>23797</v>
      </c>
      <c r="E749" s="111" t="str">
        <f aca="false">FilterPrice!AM$4</f>
        <v/>
      </c>
      <c r="F749" s="24" t="str">
        <f aca="false">FilterPrice!AM$5</f>
        <v/>
      </c>
      <c r="G749" s="24" t="n">
        <f aca="false">FilterPrice!AM$6</f>
        <v>20</v>
      </c>
      <c r="H749" s="24" t="n">
        <f aca="false">FilterPrice!AM$7</f>
        <v>20</v>
      </c>
      <c r="I749" s="24" t="n">
        <f aca="false">FilterPrice!AM$8</f>
        <v>52</v>
      </c>
      <c r="J749" s="24" t="n">
        <f aca="false">FilterPrice!AM$9</f>
        <v>80</v>
      </c>
      <c r="K749" s="24" t="n">
        <f aca="false">AVERAGE(FilterPrice!AM$10:AM$11)</f>
        <v>120</v>
      </c>
      <c r="L749" s="24" t="n">
        <f aca="false">FilterPrice!AM$12</f>
        <v>46.25</v>
      </c>
      <c r="M749" s="24" t="n">
        <f aca="false">AVERAGE(FilterPrice!AM$13:AM$15)</f>
        <v>42.25</v>
      </c>
      <c r="N749" s="24" t="n">
        <f aca="false">AVERAGE(FilterPrice!AM$4:AM$15)</f>
        <v>58.5</v>
      </c>
      <c r="O749" s="24" t="n">
        <f aca="false">AVERAGE(FilterPrice!AM$16:AM$27)</f>
        <v>50.9587500890096</v>
      </c>
      <c r="P749" s="62" t="n">
        <f aca="false">AVERAGE(FilterPrice!AM$28:AM$40)</f>
        <v>44.3020469714434</v>
      </c>
    </row>
    <row r="750" customFormat="false" ht="12.75" hidden="false" customHeight="false" outlineLevel="0" collapsed="false">
      <c r="C750" s="13" t="n">
        <f aca="false">C749+1</f>
        <v>749</v>
      </c>
      <c r="D750" s="109" t="s">
        <v>23798</v>
      </c>
      <c r="E750" s="111" t="str">
        <f aca="false">FilterPrice!AN$4</f>
        <v/>
      </c>
      <c r="F750" s="24" t="str">
        <f aca="false">FilterPrice!AN$5</f>
        <v/>
      </c>
      <c r="G750" s="24" t="n">
        <f aca="false">FilterPrice!AN$6</f>
        <v>28</v>
      </c>
      <c r="H750" s="24" t="n">
        <f aca="false">FilterPrice!AN$7</f>
        <v>28</v>
      </c>
      <c r="I750" s="24" t="n">
        <f aca="false">FilterPrice!AN$8</f>
        <v>46.75</v>
      </c>
      <c r="J750" s="24" t="n">
        <f aca="false">FilterPrice!AN$9</f>
        <v>73.9999923706055</v>
      </c>
      <c r="K750" s="24" t="n">
        <f aca="false">AVERAGE(FilterPrice!AN$10:AN$11)</f>
        <v>117.25</v>
      </c>
      <c r="L750" s="24" t="n">
        <f aca="false">FilterPrice!AN$12</f>
        <v>43.2500038146973</v>
      </c>
      <c r="M750" s="24" t="n">
        <f aca="false">AVERAGE(FilterPrice!AN$13:AN$15)</f>
        <v>41.5</v>
      </c>
      <c r="N750" s="24" t="n">
        <f aca="false">AVERAGE(FilterPrice!AN$4:AN$15)</f>
        <v>57.8999996185303</v>
      </c>
      <c r="O750" s="24" t="n">
        <f aca="false">AVERAGE(FilterPrice!AN$16:AN$27)</f>
        <v>48.5617799758911</v>
      </c>
      <c r="P750" s="62" t="n">
        <f aca="false">AVERAGE(FilterPrice!AN$28:AN$40)</f>
        <v>43.6687636986757</v>
      </c>
    </row>
    <row r="751" customFormat="false" ht="12.75" hidden="false" customHeight="false" outlineLevel="0" collapsed="false">
      <c r="C751" s="13" t="n">
        <f aca="false">C750+1</f>
        <v>750</v>
      </c>
      <c r="D751" s="109" t="s">
        <v>23799</v>
      </c>
      <c r="E751" s="111" t="str">
        <f aca="false">FilterPrice!AO$4</f>
        <v/>
      </c>
      <c r="F751" s="24" t="str">
        <f aca="false">FilterPrice!AO$5</f>
        <v/>
      </c>
      <c r="G751" s="24" t="n">
        <f aca="false">FilterPrice!AO$6</f>
        <v>37.9969177246094</v>
      </c>
      <c r="H751" s="24" t="n">
        <f aca="false">FilterPrice!AO$7</f>
        <v>37.9969177246094</v>
      </c>
      <c r="I751" s="24" t="n">
        <f aca="false">FilterPrice!AO$8</f>
        <v>43.75</v>
      </c>
      <c r="J751" s="24" t="n">
        <f aca="false">FilterPrice!AO$9</f>
        <v>65.9999923706055</v>
      </c>
      <c r="K751" s="24" t="n">
        <f aca="false">AVERAGE(FilterPrice!AO$10:AO$11)</f>
        <v>101.25</v>
      </c>
      <c r="L751" s="24" t="n">
        <f aca="false">FilterPrice!AO$12</f>
        <v>41.7499961853027</v>
      </c>
      <c r="M751" s="24" t="n">
        <f aca="false">AVERAGE(FilterPrice!AO$13:AO$15)</f>
        <v>39.2730712890625</v>
      </c>
      <c r="N751" s="24" t="n">
        <f aca="false">AVERAGE(FilterPrice!AO$4:AO$15)</f>
        <v>54.7813037872314</v>
      </c>
      <c r="O751" s="24" t="n">
        <f aca="false">AVERAGE(FilterPrice!AO$16:AO$27)</f>
        <v>47.6955715815226</v>
      </c>
      <c r="P751" s="62" t="n">
        <f aca="false">AVERAGE(FilterPrice!AO$28:AO$40)</f>
        <v>45.4661644666623</v>
      </c>
    </row>
    <row r="752" customFormat="false" ht="12.75" hidden="false" customHeight="false" outlineLevel="0" collapsed="false">
      <c r="C752" s="13" t="n">
        <f aca="false">C751+1</f>
        <v>751</v>
      </c>
      <c r="D752" s="109" t="s">
        <v>23800</v>
      </c>
      <c r="E752" s="111" t="str">
        <f aca="false">FilterPrice!AP$4</f>
        <v/>
      </c>
      <c r="F752" s="24" t="str">
        <f aca="false">FilterPrice!AP$5</f>
        <v/>
      </c>
      <c r="G752" s="24" t="n">
        <f aca="false">FilterPrice!AP$6</f>
        <v>38</v>
      </c>
      <c r="H752" s="24" t="n">
        <f aca="false">FilterPrice!AP$7</f>
        <v>38</v>
      </c>
      <c r="I752" s="24" t="n">
        <f aca="false">FilterPrice!AP$8</f>
        <v>49.25</v>
      </c>
      <c r="J752" s="24" t="n">
        <f aca="false">FilterPrice!AP$9</f>
        <v>75.2499923706055</v>
      </c>
      <c r="K752" s="24" t="n">
        <f aca="false">AVERAGE(FilterPrice!AP$10:AP$11)</f>
        <v>117.75</v>
      </c>
      <c r="L752" s="24" t="n">
        <f aca="false">FilterPrice!AP$12</f>
        <v>51.7500038146973</v>
      </c>
      <c r="M752" s="24" t="n">
        <f aca="false">AVERAGE(FilterPrice!AP$13:AP$15)</f>
        <v>44.5</v>
      </c>
      <c r="N752" s="24" t="n">
        <f aca="false">AVERAGE(FilterPrice!AP$4:AP$15)</f>
        <v>62.1249996185303</v>
      </c>
      <c r="O752" s="24" t="n">
        <f aca="false">AVERAGE(FilterPrice!AP$16:AP$27)</f>
        <v>49.6034466425578</v>
      </c>
      <c r="P752" s="62" t="n">
        <f aca="false">AVERAGE(FilterPrice!AP$28:AP$40)</f>
        <v>44.5997733580761</v>
      </c>
    </row>
    <row r="753" customFormat="false" ht="12.75" hidden="false" customHeight="false" outlineLevel="0" collapsed="false">
      <c r="C753" s="13" t="n">
        <f aca="false">C752+1</f>
        <v>752</v>
      </c>
      <c r="D753" s="112" t="s">
        <v>23801</v>
      </c>
      <c r="E753" s="111" t="str">
        <f aca="false">FilterPrice!AQ$4</f>
        <v/>
      </c>
      <c r="F753" s="24" t="str">
        <f aca="false">FilterPrice!AQ$5</f>
        <v/>
      </c>
      <c r="G753" s="24" t="n">
        <f aca="false">FilterPrice!AQ$6</f>
        <v>30</v>
      </c>
      <c r="H753" s="24" t="n">
        <f aca="false">FilterPrice!AQ$7</f>
        <v>30</v>
      </c>
      <c r="I753" s="24" t="n">
        <f aca="false">FilterPrice!AQ$8</f>
        <v>43.75</v>
      </c>
      <c r="J753" s="24" t="n">
        <f aca="false">FilterPrice!AQ$9</f>
        <v>70.4999923706055</v>
      </c>
      <c r="K753" s="24" t="n">
        <f aca="false">AVERAGE(FilterPrice!AQ$10:AQ$11)</f>
        <v>112.75</v>
      </c>
      <c r="L753" s="24" t="n">
        <f aca="false">FilterPrice!AQ$12</f>
        <v>40.9999961853027</v>
      </c>
      <c r="M753" s="24" t="n">
        <f aca="false">AVERAGE(FilterPrice!AQ$13:AQ$15)</f>
        <v>40.5233319600423</v>
      </c>
      <c r="N753" s="24" t="n">
        <f aca="false">AVERAGE(FilterPrice!AQ$4:AQ$15)</f>
        <v>56.2319984436035</v>
      </c>
      <c r="O753" s="24" t="n">
        <f aca="false">AVERAGE(FilterPrice!AQ$16:AQ$27)</f>
        <v>47.1391124725342</v>
      </c>
      <c r="P753" s="62" t="n">
        <f aca="false">AVERAGE(FilterPrice!AQ$28:AQ$40)</f>
        <v>41.8342377677331</v>
      </c>
    </row>
    <row r="754" customFormat="false" ht="12.75" hidden="false" customHeight="false" outlineLevel="0" collapsed="false">
      <c r="C754" s="13" t="n">
        <f aca="false">C753+1</f>
        <v>753</v>
      </c>
      <c r="D754" s="109" t="s">
        <v>23802</v>
      </c>
      <c r="E754" s="111" t="str">
        <f aca="false">FilterPrice!AR$4</f>
        <v/>
      </c>
      <c r="F754" s="24" t="str">
        <f aca="false">FilterPrice!AR$5</f>
        <v/>
      </c>
      <c r="G754" s="24" t="n">
        <f aca="false">FilterPrice!AR$6</f>
        <v>38.5</v>
      </c>
      <c r="H754" s="24" t="n">
        <f aca="false">FilterPrice!AR$7</f>
        <v>38.5</v>
      </c>
      <c r="I754" s="24" t="n">
        <f aca="false">FilterPrice!AR$8</f>
        <v>55.75</v>
      </c>
      <c r="J754" s="24" t="n">
        <f aca="false">FilterPrice!AR$9</f>
        <v>82.5</v>
      </c>
      <c r="K754" s="24" t="n">
        <f aca="false">AVERAGE(FilterPrice!AR$10:AR$11)</f>
        <v>122.75</v>
      </c>
      <c r="L754" s="24" t="n">
        <f aca="false">FilterPrice!AR$12</f>
        <v>49.75</v>
      </c>
      <c r="M754" s="24" t="n">
        <f aca="false">AVERAGE(FilterPrice!AR$13:AR$15)</f>
        <v>45.75</v>
      </c>
      <c r="N754" s="24" t="n">
        <f aca="false">AVERAGE(FilterPrice!AR$4:AR$15)</f>
        <v>64.775</v>
      </c>
      <c r="O754" s="24" t="n">
        <f aca="false">AVERAGE(FilterPrice!AR$16:AR$27)</f>
        <v>52.0200001398722</v>
      </c>
      <c r="P754" s="62" t="n">
        <f aca="false">AVERAGE(FilterPrice!AR$28:AR$40)</f>
        <v>45.361758525555</v>
      </c>
    </row>
    <row r="755" customFormat="false" ht="12.75" hidden="false" customHeight="false" outlineLevel="0" collapsed="false">
      <c r="C755" s="13" t="n">
        <f aca="false">C754+1</f>
        <v>754</v>
      </c>
      <c r="D755" s="104" t="s">
        <v>23803</v>
      </c>
      <c r="E755" s="113" t="str">
        <f aca="false">FilterPrice!AS$4</f>
        <v/>
      </c>
      <c r="F755" s="65" t="str">
        <f aca="false">FilterPrice!AS$5</f>
        <v/>
      </c>
      <c r="G755" s="65" t="n">
        <f aca="false">FilterPrice!AS$6</f>
        <v>43.9999885559082</v>
      </c>
      <c r="H755" s="65" t="n">
        <f aca="false">FilterPrice!AS$7</f>
        <v>43.9999885559082</v>
      </c>
      <c r="I755" s="65" t="n">
        <f aca="false">FilterPrice!AS$8</f>
        <v>58.75</v>
      </c>
      <c r="J755" s="65" t="n">
        <f aca="false">FilterPrice!AS$9</f>
        <v>69</v>
      </c>
      <c r="K755" s="65" t="n">
        <f aca="false">AVERAGE(FilterPrice!AS$10:AS$11)</f>
        <v>93</v>
      </c>
      <c r="L755" s="65" t="n">
        <f aca="false">FilterPrice!AS$12</f>
        <v>55.5000038146973</v>
      </c>
      <c r="M755" s="65" t="n">
        <f aca="false">AVERAGE(FilterPrice!AS$13:AS$15)</f>
        <v>46.4833234151204</v>
      </c>
      <c r="N755" s="65" t="n">
        <f aca="false">AVERAGE(FilterPrice!AS$4:AS$15)</f>
        <v>59.6699951171875</v>
      </c>
      <c r="O755" s="65" t="n">
        <f aca="false">AVERAGE(FilterPrice!AS$16:AS$27)</f>
        <v>47.0866638819377</v>
      </c>
      <c r="P755" s="66" t="n">
        <f aca="false">AVERAGE(FilterPrice!AS$28:AS$40)</f>
        <v>44.4235231106098</v>
      </c>
    </row>
    <row r="756" customFormat="false" ht="12.75" hidden="false" customHeight="false" outlineLevel="0" collapsed="false">
      <c r="A756" s="13" t="n">
        <f aca="false">A743+1</f>
        <v>59</v>
      </c>
      <c r="B756" s="104" t="n">
        <f aca="false">FilterPrice!$A$1</f>
        <v>36981</v>
      </c>
      <c r="C756" s="13" t="n">
        <f aca="false">C755+1</f>
        <v>755</v>
      </c>
      <c r="D756" s="109" t="s">
        <v>23791</v>
      </c>
      <c r="E756" s="110" t="str">
        <f aca="false">FilterPrice!AG$4</f>
        <v/>
      </c>
      <c r="F756" s="59" t="str">
        <f aca="false">FilterPrice!AG$5</f>
        <v/>
      </c>
      <c r="G756" s="59" t="n">
        <f aca="false">FilterPrice!AG$6</f>
        <v>46</v>
      </c>
      <c r="H756" s="59" t="n">
        <f aca="false">FilterPrice!AG$7</f>
        <v>46</v>
      </c>
      <c r="I756" s="59" t="n">
        <f aca="false">FilterPrice!AG$8</f>
        <v>60.25</v>
      </c>
      <c r="J756" s="59" t="n">
        <f aca="false">FilterPrice!AG$9</f>
        <v>76.75</v>
      </c>
      <c r="K756" s="59" t="n">
        <f aca="false">AVERAGE(FilterPrice!AG$10:AG$11)</f>
        <v>112</v>
      </c>
      <c r="L756" s="59" t="n">
        <f aca="false">FilterPrice!AG$12</f>
        <v>59</v>
      </c>
      <c r="M756" s="59" t="n">
        <f aca="false">AVERAGE(FilterPrice!AG$13:AG$15)</f>
        <v>54.5</v>
      </c>
      <c r="N756" s="59" t="n">
        <f aca="false">AVERAGE(FilterPrice!AG$4:AG$15)</f>
        <v>67.55</v>
      </c>
      <c r="O756" s="59" t="n">
        <f aca="false">AVERAGE(FilterPrice!AG$16:AG$27)</f>
        <v>59.9375</v>
      </c>
      <c r="P756" s="60" t="n">
        <f aca="false">AVERAGE(FilterPrice!AG$28:AG$40)</f>
        <v>53.0955128205128</v>
      </c>
    </row>
    <row r="757" customFormat="false" ht="12.75" hidden="false" customHeight="false" outlineLevel="0" collapsed="false">
      <c r="C757" s="13" t="n">
        <f aca="false">C756+1</f>
        <v>756</v>
      </c>
      <c r="D757" s="109" t="s">
        <v>23792</v>
      </c>
      <c r="E757" s="111" t="str">
        <f aca="false">FilterPrice!AH$4</f>
        <v/>
      </c>
      <c r="F757" s="24" t="str">
        <f aca="false">FilterPrice!AH$5</f>
        <v/>
      </c>
      <c r="G757" s="24" t="n">
        <f aca="false">FilterPrice!AH$6</f>
        <v>33</v>
      </c>
      <c r="H757" s="24" t="n">
        <f aca="false">FilterPrice!AH$7</f>
        <v>33</v>
      </c>
      <c r="I757" s="24" t="n">
        <f aca="false">FilterPrice!AH$8</f>
        <v>48.25</v>
      </c>
      <c r="J757" s="24" t="n">
        <f aca="false">FilterPrice!AH$9</f>
        <v>74</v>
      </c>
      <c r="K757" s="24" t="n">
        <f aca="false">AVERAGE(FilterPrice!AH$10:AH$11)</f>
        <v>113.75</v>
      </c>
      <c r="L757" s="24" t="n">
        <f aca="false">FilterPrice!AH$12</f>
        <v>44</v>
      </c>
      <c r="M757" s="24" t="n">
        <f aca="false">AVERAGE(FilterPrice!AH$13:AH$15)</f>
        <v>40.9166666666667</v>
      </c>
      <c r="N757" s="24" t="n">
        <f aca="false">AVERAGE(FilterPrice!AH$4:AH$15)</f>
        <v>58.25</v>
      </c>
      <c r="O757" s="24" t="n">
        <f aca="false">AVERAGE(FilterPrice!AH$16:AH$27)</f>
        <v>50.25</v>
      </c>
      <c r="P757" s="62" t="n">
        <f aca="false">AVERAGE(FilterPrice!AH$28:AH$40)</f>
        <v>45.5446793116056</v>
      </c>
    </row>
    <row r="758" customFormat="false" ht="12.75" hidden="false" customHeight="false" outlineLevel="0" collapsed="false">
      <c r="C758" s="13" t="n">
        <f aca="false">C757+1</f>
        <v>757</v>
      </c>
      <c r="D758" s="109" t="s">
        <v>23793</v>
      </c>
      <c r="E758" s="111" t="str">
        <f aca="false">FilterPrice!AI$4</f>
        <v/>
      </c>
      <c r="F758" s="24" t="str">
        <f aca="false">FilterPrice!AI$5</f>
        <v/>
      </c>
      <c r="G758" s="24" t="n">
        <f aca="false">FilterPrice!AI$6</f>
        <v>51</v>
      </c>
      <c r="H758" s="24" t="n">
        <f aca="false">FilterPrice!AI$7</f>
        <v>51</v>
      </c>
      <c r="I758" s="24" t="n">
        <f aca="false">FilterPrice!AI$8</f>
        <v>58.5</v>
      </c>
      <c r="J758" s="24" t="n">
        <f aca="false">FilterPrice!AI$9</f>
        <v>76</v>
      </c>
      <c r="K758" s="24" t="n">
        <f aca="false">AVERAGE(FilterPrice!AI$10:AI$11)</f>
        <v>100.5</v>
      </c>
      <c r="L758" s="24" t="n">
        <f aca="false">FilterPrice!AI$12</f>
        <v>57</v>
      </c>
      <c r="M758" s="24" t="n">
        <f aca="false">AVERAGE(FilterPrice!AI$13:AI$15)</f>
        <v>55.75</v>
      </c>
      <c r="N758" s="24" t="n">
        <f aca="false">AVERAGE(FilterPrice!AI$4:AI$15)</f>
        <v>66.175</v>
      </c>
      <c r="O758" s="24" t="n">
        <f aca="false">AVERAGE(FilterPrice!AI$16:AI$27)</f>
        <v>58.2708333333333</v>
      </c>
      <c r="P758" s="62" t="n">
        <f aca="false">AVERAGE(FilterPrice!AI$28:AI$40)</f>
        <v>49.2141025641026</v>
      </c>
    </row>
    <row r="759" customFormat="false" ht="12.75" hidden="false" customHeight="false" outlineLevel="0" collapsed="false">
      <c r="C759" s="13" t="n">
        <f aca="false">C758+1</f>
        <v>758</v>
      </c>
      <c r="D759" s="109" t="s">
        <v>23794</v>
      </c>
      <c r="E759" s="111" t="str">
        <f aca="false">FilterPrice!AJ$4</f>
        <v/>
      </c>
      <c r="F759" s="24" t="str">
        <f aca="false">FilterPrice!AJ$5</f>
        <v/>
      </c>
      <c r="G759" s="24" t="n">
        <f aca="false">FilterPrice!AJ$6</f>
        <v>35.5</v>
      </c>
      <c r="H759" s="24" t="n">
        <f aca="false">FilterPrice!AJ$7</f>
        <v>35.5</v>
      </c>
      <c r="I759" s="24" t="n">
        <f aca="false">FilterPrice!AJ$8</f>
        <v>45</v>
      </c>
      <c r="J759" s="24" t="n">
        <f aca="false">FilterPrice!AJ$9</f>
        <v>56.25</v>
      </c>
      <c r="K759" s="24" t="n">
        <f aca="false">AVERAGE(FilterPrice!AJ$10:AJ$11)</f>
        <v>71</v>
      </c>
      <c r="L759" s="24" t="n">
        <f aca="false">FilterPrice!AJ$12</f>
        <v>44.5</v>
      </c>
      <c r="M759" s="24" t="n">
        <f aca="false">AVERAGE(FilterPrice!AJ$13:AJ$15)</f>
        <v>42.25</v>
      </c>
      <c r="N759" s="24" t="n">
        <f aca="false">AVERAGE(FilterPrice!AJ$4:AJ$15)</f>
        <v>48.55</v>
      </c>
      <c r="O759" s="24" t="n">
        <f aca="false">AVERAGE(FilterPrice!AJ$16:AJ$27)</f>
        <v>45</v>
      </c>
      <c r="P759" s="62" t="n">
        <f aca="false">AVERAGE(FilterPrice!AJ$28:AJ$40)</f>
        <v>41.199358974359</v>
      </c>
    </row>
    <row r="760" customFormat="false" ht="12.75" hidden="false" customHeight="false" outlineLevel="0" collapsed="false">
      <c r="C760" s="13" t="n">
        <f aca="false">C759+1</f>
        <v>759</v>
      </c>
      <c r="D760" s="109" t="s">
        <v>23795</v>
      </c>
      <c r="E760" s="111" t="str">
        <f aca="false">FilterPrice!AK$4</f>
        <v/>
      </c>
      <c r="F760" s="24" t="str">
        <f aca="false">FilterPrice!AK$5</f>
        <v/>
      </c>
      <c r="G760" s="24" t="n">
        <f aca="false">FilterPrice!AK$6</f>
        <v>33</v>
      </c>
      <c r="H760" s="24" t="n">
        <f aca="false">FilterPrice!AK$7</f>
        <v>33</v>
      </c>
      <c r="I760" s="24" t="n">
        <f aca="false">FilterPrice!AK$8</f>
        <v>48.25</v>
      </c>
      <c r="J760" s="24" t="n">
        <f aca="false">FilterPrice!AK$9</f>
        <v>74</v>
      </c>
      <c r="K760" s="24" t="n">
        <f aca="false">AVERAGE(FilterPrice!AK$10:AK$11)</f>
        <v>114</v>
      </c>
      <c r="L760" s="24" t="n">
        <f aca="false">FilterPrice!AK$12</f>
        <v>46</v>
      </c>
      <c r="M760" s="24" t="n">
        <f aca="false">AVERAGE(FilterPrice!AK$13:AK$15)</f>
        <v>42</v>
      </c>
      <c r="N760" s="24" t="n">
        <f aca="false">AVERAGE(FilterPrice!AK$4:AK$15)</f>
        <v>58.825</v>
      </c>
      <c r="O760" s="24" t="n">
        <f aca="false">AVERAGE(FilterPrice!AK$16:AK$27)</f>
        <v>50.7291666666667</v>
      </c>
      <c r="P760" s="62" t="n">
        <f aca="false">AVERAGE(FilterPrice!AK$28:AK$40)</f>
        <v>43.2708333333333</v>
      </c>
    </row>
    <row r="761" customFormat="false" ht="12.75" hidden="false" customHeight="false" outlineLevel="0" collapsed="false">
      <c r="C761" s="13" t="n">
        <f aca="false">C760+1</f>
        <v>760</v>
      </c>
      <c r="D761" s="109" t="s">
        <v>23796</v>
      </c>
      <c r="E761" s="111" t="str">
        <f aca="false">FilterPrice!AL$4</f>
        <v/>
      </c>
      <c r="F761" s="24" t="str">
        <f aca="false">FilterPrice!AL$5</f>
        <v/>
      </c>
      <c r="G761" s="24" t="n">
        <f aca="false">FilterPrice!AL$6</f>
        <v>55</v>
      </c>
      <c r="H761" s="24" t="n">
        <f aca="false">FilterPrice!AL$7</f>
        <v>55</v>
      </c>
      <c r="I761" s="24" t="n">
        <f aca="false">FilterPrice!AL$8</f>
        <v>67.25</v>
      </c>
      <c r="J761" s="24" t="n">
        <f aca="false">FilterPrice!AL$9</f>
        <v>86.5</v>
      </c>
      <c r="K761" s="24" t="n">
        <f aca="false">AVERAGE(FilterPrice!AL$10:AL$11)</f>
        <v>127.75</v>
      </c>
      <c r="L761" s="24" t="n">
        <f aca="false">FilterPrice!AL$12</f>
        <v>64.75</v>
      </c>
      <c r="M761" s="24" t="n">
        <f aca="false">AVERAGE(FilterPrice!AL$13:AL$15)</f>
        <v>59.5</v>
      </c>
      <c r="N761" s="24" t="n">
        <f aca="false">AVERAGE(FilterPrice!AL$4:AL$15)</f>
        <v>76.25</v>
      </c>
      <c r="O761" s="24" t="n">
        <f aca="false">AVERAGE(FilterPrice!AL$16:AL$27)</f>
        <v>68.375</v>
      </c>
      <c r="P761" s="62" t="n">
        <f aca="false">AVERAGE(FilterPrice!AL$28:AL$40)</f>
        <v>62.2366025641026</v>
      </c>
    </row>
    <row r="762" customFormat="false" ht="12.75" hidden="false" customHeight="false" outlineLevel="0" collapsed="false">
      <c r="C762" s="13" t="n">
        <f aca="false">C761+1</f>
        <v>761</v>
      </c>
      <c r="D762" s="109" t="s">
        <v>23797</v>
      </c>
      <c r="E762" s="111" t="str">
        <f aca="false">FilterPrice!AM$4</f>
        <v/>
      </c>
      <c r="F762" s="24" t="str">
        <f aca="false">FilterPrice!AM$5</f>
        <v/>
      </c>
      <c r="G762" s="24" t="n">
        <f aca="false">FilterPrice!AM$6</f>
        <v>20</v>
      </c>
      <c r="H762" s="24" t="n">
        <f aca="false">FilterPrice!AM$7</f>
        <v>20</v>
      </c>
      <c r="I762" s="24" t="n">
        <f aca="false">FilterPrice!AM$8</f>
        <v>52</v>
      </c>
      <c r="J762" s="24" t="n">
        <f aca="false">FilterPrice!AM$9</f>
        <v>80</v>
      </c>
      <c r="K762" s="24" t="n">
        <f aca="false">AVERAGE(FilterPrice!AM$10:AM$11)</f>
        <v>120</v>
      </c>
      <c r="L762" s="24" t="n">
        <f aca="false">FilterPrice!AM$12</f>
        <v>46.25</v>
      </c>
      <c r="M762" s="24" t="n">
        <f aca="false">AVERAGE(FilterPrice!AM$13:AM$15)</f>
        <v>42.25</v>
      </c>
      <c r="N762" s="24" t="n">
        <f aca="false">AVERAGE(FilterPrice!AM$4:AM$15)</f>
        <v>58.5</v>
      </c>
      <c r="O762" s="24" t="n">
        <f aca="false">AVERAGE(FilterPrice!AM$16:AM$27)</f>
        <v>50.9587500890096</v>
      </c>
      <c r="P762" s="62" t="n">
        <f aca="false">AVERAGE(FilterPrice!AM$28:AM$40)</f>
        <v>44.3020469714434</v>
      </c>
    </row>
    <row r="763" customFormat="false" ht="12.75" hidden="false" customHeight="false" outlineLevel="0" collapsed="false">
      <c r="C763" s="13" t="n">
        <f aca="false">C762+1</f>
        <v>762</v>
      </c>
      <c r="D763" s="109" t="s">
        <v>23798</v>
      </c>
      <c r="E763" s="111" t="str">
        <f aca="false">FilterPrice!AN$4</f>
        <v/>
      </c>
      <c r="F763" s="24" t="str">
        <f aca="false">FilterPrice!AN$5</f>
        <v/>
      </c>
      <c r="G763" s="24" t="n">
        <f aca="false">FilterPrice!AN$6</f>
        <v>28</v>
      </c>
      <c r="H763" s="24" t="n">
        <f aca="false">FilterPrice!AN$7</f>
        <v>28</v>
      </c>
      <c r="I763" s="24" t="n">
        <f aca="false">FilterPrice!AN$8</f>
        <v>46.75</v>
      </c>
      <c r="J763" s="24" t="n">
        <f aca="false">FilterPrice!AN$9</f>
        <v>73.9999923706055</v>
      </c>
      <c r="K763" s="24" t="n">
        <f aca="false">AVERAGE(FilterPrice!AN$10:AN$11)</f>
        <v>117.25</v>
      </c>
      <c r="L763" s="24" t="n">
        <f aca="false">FilterPrice!AN$12</f>
        <v>43.2500038146973</v>
      </c>
      <c r="M763" s="24" t="n">
        <f aca="false">AVERAGE(FilterPrice!AN$13:AN$15)</f>
        <v>41.5</v>
      </c>
      <c r="N763" s="24" t="n">
        <f aca="false">AVERAGE(FilterPrice!AN$4:AN$15)</f>
        <v>57.8999996185303</v>
      </c>
      <c r="O763" s="24" t="n">
        <f aca="false">AVERAGE(FilterPrice!AN$16:AN$27)</f>
        <v>48.5617799758911</v>
      </c>
      <c r="P763" s="62" t="n">
        <f aca="false">AVERAGE(FilterPrice!AN$28:AN$40)</f>
        <v>43.6687636986757</v>
      </c>
    </row>
    <row r="764" customFormat="false" ht="12.75" hidden="false" customHeight="false" outlineLevel="0" collapsed="false">
      <c r="C764" s="13" t="n">
        <f aca="false">C763+1</f>
        <v>763</v>
      </c>
      <c r="D764" s="109" t="s">
        <v>23799</v>
      </c>
      <c r="E764" s="111" t="str">
        <f aca="false">FilterPrice!AO$4</f>
        <v/>
      </c>
      <c r="F764" s="24" t="str">
        <f aca="false">FilterPrice!AO$5</f>
        <v/>
      </c>
      <c r="G764" s="24" t="n">
        <f aca="false">FilterPrice!AO$6</f>
        <v>37.9969177246094</v>
      </c>
      <c r="H764" s="24" t="n">
        <f aca="false">FilterPrice!AO$7</f>
        <v>37.9969177246094</v>
      </c>
      <c r="I764" s="24" t="n">
        <f aca="false">FilterPrice!AO$8</f>
        <v>43.75</v>
      </c>
      <c r="J764" s="24" t="n">
        <f aca="false">FilterPrice!AO$9</f>
        <v>65.9999923706055</v>
      </c>
      <c r="K764" s="24" t="n">
        <f aca="false">AVERAGE(FilterPrice!AO$10:AO$11)</f>
        <v>101.25</v>
      </c>
      <c r="L764" s="24" t="n">
        <f aca="false">FilterPrice!AO$12</f>
        <v>41.7499961853027</v>
      </c>
      <c r="M764" s="24" t="n">
        <f aca="false">AVERAGE(FilterPrice!AO$13:AO$15)</f>
        <v>39.2730712890625</v>
      </c>
      <c r="N764" s="24" t="n">
        <f aca="false">AVERAGE(FilterPrice!AO$4:AO$15)</f>
        <v>54.7813037872314</v>
      </c>
      <c r="O764" s="24" t="n">
        <f aca="false">AVERAGE(FilterPrice!AO$16:AO$27)</f>
        <v>47.6955715815226</v>
      </c>
      <c r="P764" s="62" t="n">
        <f aca="false">AVERAGE(FilterPrice!AO$28:AO$40)</f>
        <v>45.4661644666623</v>
      </c>
    </row>
    <row r="765" customFormat="false" ht="12.75" hidden="false" customHeight="false" outlineLevel="0" collapsed="false">
      <c r="C765" s="13" t="n">
        <f aca="false">C764+1</f>
        <v>764</v>
      </c>
      <c r="D765" s="109" t="s">
        <v>23800</v>
      </c>
      <c r="E765" s="111" t="str">
        <f aca="false">FilterPrice!AP$4</f>
        <v/>
      </c>
      <c r="F765" s="24" t="str">
        <f aca="false">FilterPrice!AP$5</f>
        <v/>
      </c>
      <c r="G765" s="24" t="n">
        <f aca="false">FilterPrice!AP$6</f>
        <v>38</v>
      </c>
      <c r="H765" s="24" t="n">
        <f aca="false">FilterPrice!AP$7</f>
        <v>38</v>
      </c>
      <c r="I765" s="24" t="n">
        <f aca="false">FilterPrice!AP$8</f>
        <v>49.25</v>
      </c>
      <c r="J765" s="24" t="n">
        <f aca="false">FilterPrice!AP$9</f>
        <v>75.2499923706055</v>
      </c>
      <c r="K765" s="24" t="n">
        <f aca="false">AVERAGE(FilterPrice!AP$10:AP$11)</f>
        <v>117.75</v>
      </c>
      <c r="L765" s="24" t="n">
        <f aca="false">FilterPrice!AP$12</f>
        <v>51.7500038146973</v>
      </c>
      <c r="M765" s="24" t="n">
        <f aca="false">AVERAGE(FilterPrice!AP$13:AP$15)</f>
        <v>44.5</v>
      </c>
      <c r="N765" s="24" t="n">
        <f aca="false">AVERAGE(FilterPrice!AP$4:AP$15)</f>
        <v>62.1249996185303</v>
      </c>
      <c r="O765" s="24" t="n">
        <f aca="false">AVERAGE(FilterPrice!AP$16:AP$27)</f>
        <v>49.6034466425578</v>
      </c>
      <c r="P765" s="62" t="n">
        <f aca="false">AVERAGE(FilterPrice!AP$28:AP$40)</f>
        <v>44.5997733580761</v>
      </c>
    </row>
    <row r="766" customFormat="false" ht="12.75" hidden="false" customHeight="false" outlineLevel="0" collapsed="false">
      <c r="C766" s="13" t="n">
        <f aca="false">C765+1</f>
        <v>765</v>
      </c>
      <c r="D766" s="112" t="s">
        <v>23801</v>
      </c>
      <c r="E766" s="111" t="str">
        <f aca="false">FilterPrice!AQ$4</f>
        <v/>
      </c>
      <c r="F766" s="24" t="str">
        <f aca="false">FilterPrice!AQ$5</f>
        <v/>
      </c>
      <c r="G766" s="24" t="n">
        <f aca="false">FilterPrice!AQ$6</f>
        <v>30</v>
      </c>
      <c r="H766" s="24" t="n">
        <f aca="false">FilterPrice!AQ$7</f>
        <v>30</v>
      </c>
      <c r="I766" s="24" t="n">
        <f aca="false">FilterPrice!AQ$8</f>
        <v>43.75</v>
      </c>
      <c r="J766" s="24" t="n">
        <f aca="false">FilterPrice!AQ$9</f>
        <v>70.4999923706055</v>
      </c>
      <c r="K766" s="24" t="n">
        <f aca="false">AVERAGE(FilterPrice!AQ$10:AQ$11)</f>
        <v>112.75</v>
      </c>
      <c r="L766" s="24" t="n">
        <f aca="false">FilterPrice!AQ$12</f>
        <v>40.9999961853027</v>
      </c>
      <c r="M766" s="24" t="n">
        <f aca="false">AVERAGE(FilterPrice!AQ$13:AQ$15)</f>
        <v>40.5233319600423</v>
      </c>
      <c r="N766" s="24" t="n">
        <f aca="false">AVERAGE(FilterPrice!AQ$4:AQ$15)</f>
        <v>56.2319984436035</v>
      </c>
      <c r="O766" s="24" t="n">
        <f aca="false">AVERAGE(FilterPrice!AQ$16:AQ$27)</f>
        <v>47.1391124725342</v>
      </c>
      <c r="P766" s="62" t="n">
        <f aca="false">AVERAGE(FilterPrice!AQ$28:AQ$40)</f>
        <v>41.8342377677331</v>
      </c>
    </row>
    <row r="767" customFormat="false" ht="12.75" hidden="false" customHeight="false" outlineLevel="0" collapsed="false">
      <c r="C767" s="13" t="n">
        <f aca="false">C766+1</f>
        <v>766</v>
      </c>
      <c r="D767" s="109" t="s">
        <v>23802</v>
      </c>
      <c r="E767" s="111" t="str">
        <f aca="false">FilterPrice!AR$4</f>
        <v/>
      </c>
      <c r="F767" s="24" t="str">
        <f aca="false">FilterPrice!AR$5</f>
        <v/>
      </c>
      <c r="G767" s="24" t="n">
        <f aca="false">FilterPrice!AR$6</f>
        <v>38.5</v>
      </c>
      <c r="H767" s="24" t="n">
        <f aca="false">FilterPrice!AR$7</f>
        <v>38.5</v>
      </c>
      <c r="I767" s="24" t="n">
        <f aca="false">FilterPrice!AR$8</f>
        <v>55.75</v>
      </c>
      <c r="J767" s="24" t="n">
        <f aca="false">FilterPrice!AR$9</f>
        <v>82.5</v>
      </c>
      <c r="K767" s="24" t="n">
        <f aca="false">AVERAGE(FilterPrice!AR$10:AR$11)</f>
        <v>122.75</v>
      </c>
      <c r="L767" s="24" t="n">
        <f aca="false">FilterPrice!AR$12</f>
        <v>49.75</v>
      </c>
      <c r="M767" s="24" t="n">
        <f aca="false">AVERAGE(FilterPrice!AR$13:AR$15)</f>
        <v>45.75</v>
      </c>
      <c r="N767" s="24" t="n">
        <f aca="false">AVERAGE(FilterPrice!AR$4:AR$15)</f>
        <v>64.775</v>
      </c>
      <c r="O767" s="24" t="n">
        <f aca="false">AVERAGE(FilterPrice!AR$16:AR$27)</f>
        <v>52.0200001398722</v>
      </c>
      <c r="P767" s="62" t="n">
        <f aca="false">AVERAGE(FilterPrice!AR$28:AR$40)</f>
        <v>45.361758525555</v>
      </c>
    </row>
    <row r="768" customFormat="false" ht="12.75" hidden="false" customHeight="false" outlineLevel="0" collapsed="false">
      <c r="C768" s="13" t="n">
        <f aca="false">C767+1</f>
        <v>767</v>
      </c>
      <c r="D768" s="104" t="s">
        <v>23803</v>
      </c>
      <c r="E768" s="113" t="str">
        <f aca="false">FilterPrice!AS$4</f>
        <v/>
      </c>
      <c r="F768" s="65" t="str">
        <f aca="false">FilterPrice!AS$5</f>
        <v/>
      </c>
      <c r="G768" s="65" t="n">
        <f aca="false">FilterPrice!AS$6</f>
        <v>43.9999885559082</v>
      </c>
      <c r="H768" s="65" t="n">
        <f aca="false">FilterPrice!AS$7</f>
        <v>43.9999885559082</v>
      </c>
      <c r="I768" s="65" t="n">
        <f aca="false">FilterPrice!AS$8</f>
        <v>58.75</v>
      </c>
      <c r="J768" s="65" t="n">
        <f aca="false">FilterPrice!AS$9</f>
        <v>69</v>
      </c>
      <c r="K768" s="65" t="n">
        <f aca="false">AVERAGE(FilterPrice!AS$10:AS$11)</f>
        <v>93</v>
      </c>
      <c r="L768" s="65" t="n">
        <f aca="false">FilterPrice!AS$12</f>
        <v>55.5000038146973</v>
      </c>
      <c r="M768" s="65" t="n">
        <f aca="false">AVERAGE(FilterPrice!AS$13:AS$15)</f>
        <v>46.4833234151204</v>
      </c>
      <c r="N768" s="65" t="n">
        <f aca="false">AVERAGE(FilterPrice!AS$4:AS$15)</f>
        <v>59.6699951171875</v>
      </c>
      <c r="O768" s="65" t="n">
        <f aca="false">AVERAGE(FilterPrice!AS$16:AS$27)</f>
        <v>47.0866638819377</v>
      </c>
      <c r="P768" s="66" t="n">
        <f aca="false">AVERAGE(FilterPrice!AS$28:AS$40)</f>
        <v>44.4235231106098</v>
      </c>
    </row>
    <row r="769" customFormat="false" ht="12.75" hidden="false" customHeight="false" outlineLevel="0" collapsed="false">
      <c r="A769" s="13" t="n">
        <f aca="false">A756+1</f>
        <v>60</v>
      </c>
      <c r="B769" s="104" t="n">
        <f aca="false">FilterPrice!$A$1</f>
        <v>36981</v>
      </c>
      <c r="C769" s="13" t="n">
        <f aca="false">C768+1</f>
        <v>768</v>
      </c>
      <c r="D769" s="109" t="s">
        <v>23791</v>
      </c>
      <c r="E769" s="110" t="str">
        <f aca="false">FilterPrice!AG$4</f>
        <v/>
      </c>
      <c r="F769" s="59" t="str">
        <f aca="false">FilterPrice!AG$5</f>
        <v/>
      </c>
      <c r="G769" s="59" t="n">
        <f aca="false">FilterPrice!AG$6</f>
        <v>46</v>
      </c>
      <c r="H769" s="59" t="n">
        <f aca="false">FilterPrice!AG$7</f>
        <v>46</v>
      </c>
      <c r="I769" s="59" t="n">
        <f aca="false">FilterPrice!AG$8</f>
        <v>60.25</v>
      </c>
      <c r="J769" s="59" t="n">
        <f aca="false">FilterPrice!AG$9</f>
        <v>76.75</v>
      </c>
      <c r="K769" s="59" t="n">
        <f aca="false">AVERAGE(FilterPrice!AG$10:AG$11)</f>
        <v>112</v>
      </c>
      <c r="L769" s="59" t="n">
        <f aca="false">FilterPrice!AG$12</f>
        <v>59</v>
      </c>
      <c r="M769" s="59" t="n">
        <f aca="false">AVERAGE(FilterPrice!AG$13:AG$15)</f>
        <v>54.5</v>
      </c>
      <c r="N769" s="59" t="n">
        <f aca="false">AVERAGE(FilterPrice!AG$4:AG$15)</f>
        <v>67.55</v>
      </c>
      <c r="O769" s="59" t="n">
        <f aca="false">AVERAGE(FilterPrice!AG$16:AG$27)</f>
        <v>59.9375</v>
      </c>
      <c r="P769" s="60" t="n">
        <f aca="false">AVERAGE(FilterPrice!AG$28:AG$40)</f>
        <v>53.0955128205128</v>
      </c>
    </row>
    <row r="770" customFormat="false" ht="12.75" hidden="false" customHeight="false" outlineLevel="0" collapsed="false">
      <c r="C770" s="13" t="n">
        <f aca="false">C769+1</f>
        <v>769</v>
      </c>
      <c r="D770" s="109" t="s">
        <v>23792</v>
      </c>
      <c r="E770" s="111" t="str">
        <f aca="false">FilterPrice!AH$4</f>
        <v/>
      </c>
      <c r="F770" s="24" t="str">
        <f aca="false">FilterPrice!AH$5</f>
        <v/>
      </c>
      <c r="G770" s="24" t="n">
        <f aca="false">FilterPrice!AH$6</f>
        <v>33</v>
      </c>
      <c r="H770" s="24" t="n">
        <f aca="false">FilterPrice!AH$7</f>
        <v>33</v>
      </c>
      <c r="I770" s="24" t="n">
        <f aca="false">FilterPrice!AH$8</f>
        <v>48.25</v>
      </c>
      <c r="J770" s="24" t="n">
        <f aca="false">FilterPrice!AH$9</f>
        <v>74</v>
      </c>
      <c r="K770" s="24" t="n">
        <f aca="false">AVERAGE(FilterPrice!AH$10:AH$11)</f>
        <v>113.75</v>
      </c>
      <c r="L770" s="24" t="n">
        <f aca="false">FilterPrice!AH$12</f>
        <v>44</v>
      </c>
      <c r="M770" s="24" t="n">
        <f aca="false">AVERAGE(FilterPrice!AH$13:AH$15)</f>
        <v>40.9166666666667</v>
      </c>
      <c r="N770" s="24" t="n">
        <f aca="false">AVERAGE(FilterPrice!AH$4:AH$15)</f>
        <v>58.25</v>
      </c>
      <c r="O770" s="24" t="n">
        <f aca="false">AVERAGE(FilterPrice!AH$16:AH$27)</f>
        <v>50.25</v>
      </c>
      <c r="P770" s="62" t="n">
        <f aca="false">AVERAGE(FilterPrice!AH$28:AH$40)</f>
        <v>45.5446793116056</v>
      </c>
    </row>
    <row r="771" customFormat="false" ht="12.75" hidden="false" customHeight="false" outlineLevel="0" collapsed="false">
      <c r="C771" s="13" t="n">
        <f aca="false">C770+1</f>
        <v>770</v>
      </c>
      <c r="D771" s="109" t="s">
        <v>23793</v>
      </c>
      <c r="E771" s="111" t="str">
        <f aca="false">FilterPrice!AI$4</f>
        <v/>
      </c>
      <c r="F771" s="24" t="str">
        <f aca="false">FilterPrice!AI$5</f>
        <v/>
      </c>
      <c r="G771" s="24" t="n">
        <f aca="false">FilterPrice!AI$6</f>
        <v>51</v>
      </c>
      <c r="H771" s="24" t="n">
        <f aca="false">FilterPrice!AI$7</f>
        <v>51</v>
      </c>
      <c r="I771" s="24" t="n">
        <f aca="false">FilterPrice!AI$8</f>
        <v>58.5</v>
      </c>
      <c r="J771" s="24" t="n">
        <f aca="false">FilterPrice!AI$9</f>
        <v>76</v>
      </c>
      <c r="K771" s="24" t="n">
        <f aca="false">AVERAGE(FilterPrice!AI$10:AI$11)</f>
        <v>100.5</v>
      </c>
      <c r="L771" s="24" t="n">
        <f aca="false">FilterPrice!AI$12</f>
        <v>57</v>
      </c>
      <c r="M771" s="24" t="n">
        <f aca="false">AVERAGE(FilterPrice!AI$13:AI$15)</f>
        <v>55.75</v>
      </c>
      <c r="N771" s="24" t="n">
        <f aca="false">AVERAGE(FilterPrice!AI$4:AI$15)</f>
        <v>66.175</v>
      </c>
      <c r="O771" s="24" t="n">
        <f aca="false">AVERAGE(FilterPrice!AI$16:AI$27)</f>
        <v>58.2708333333333</v>
      </c>
      <c r="P771" s="62" t="n">
        <f aca="false">AVERAGE(FilterPrice!AI$28:AI$40)</f>
        <v>49.2141025641026</v>
      </c>
    </row>
    <row r="772" customFormat="false" ht="12.75" hidden="false" customHeight="false" outlineLevel="0" collapsed="false">
      <c r="C772" s="13" t="n">
        <f aca="false">C771+1</f>
        <v>771</v>
      </c>
      <c r="D772" s="109" t="s">
        <v>23794</v>
      </c>
      <c r="E772" s="111" t="str">
        <f aca="false">FilterPrice!AJ$4</f>
        <v/>
      </c>
      <c r="F772" s="24" t="str">
        <f aca="false">FilterPrice!AJ$5</f>
        <v/>
      </c>
      <c r="G772" s="24" t="n">
        <f aca="false">FilterPrice!AJ$6</f>
        <v>35.5</v>
      </c>
      <c r="H772" s="24" t="n">
        <f aca="false">FilterPrice!AJ$7</f>
        <v>35.5</v>
      </c>
      <c r="I772" s="24" t="n">
        <f aca="false">FilterPrice!AJ$8</f>
        <v>45</v>
      </c>
      <c r="J772" s="24" t="n">
        <f aca="false">FilterPrice!AJ$9</f>
        <v>56.25</v>
      </c>
      <c r="K772" s="24" t="n">
        <f aca="false">AVERAGE(FilterPrice!AJ$10:AJ$11)</f>
        <v>71</v>
      </c>
      <c r="L772" s="24" t="n">
        <f aca="false">FilterPrice!AJ$12</f>
        <v>44.5</v>
      </c>
      <c r="M772" s="24" t="n">
        <f aca="false">AVERAGE(FilterPrice!AJ$13:AJ$15)</f>
        <v>42.25</v>
      </c>
      <c r="N772" s="24" t="n">
        <f aca="false">AVERAGE(FilterPrice!AJ$4:AJ$15)</f>
        <v>48.55</v>
      </c>
      <c r="O772" s="24" t="n">
        <f aca="false">AVERAGE(FilterPrice!AJ$16:AJ$27)</f>
        <v>45</v>
      </c>
      <c r="P772" s="62" t="n">
        <f aca="false">AVERAGE(FilterPrice!AJ$28:AJ$40)</f>
        <v>41.199358974359</v>
      </c>
    </row>
    <row r="773" customFormat="false" ht="12.75" hidden="false" customHeight="false" outlineLevel="0" collapsed="false">
      <c r="C773" s="13" t="n">
        <f aca="false">C772+1</f>
        <v>772</v>
      </c>
      <c r="D773" s="109" t="s">
        <v>23795</v>
      </c>
      <c r="E773" s="111" t="str">
        <f aca="false">FilterPrice!AK$4</f>
        <v/>
      </c>
      <c r="F773" s="24" t="str">
        <f aca="false">FilterPrice!AK$5</f>
        <v/>
      </c>
      <c r="G773" s="24" t="n">
        <f aca="false">FilterPrice!AK$6</f>
        <v>33</v>
      </c>
      <c r="H773" s="24" t="n">
        <f aca="false">FilterPrice!AK$7</f>
        <v>33</v>
      </c>
      <c r="I773" s="24" t="n">
        <f aca="false">FilterPrice!AK$8</f>
        <v>48.25</v>
      </c>
      <c r="J773" s="24" t="n">
        <f aca="false">FilterPrice!AK$9</f>
        <v>74</v>
      </c>
      <c r="K773" s="24" t="n">
        <f aca="false">AVERAGE(FilterPrice!AK$10:AK$11)</f>
        <v>114</v>
      </c>
      <c r="L773" s="24" t="n">
        <f aca="false">FilterPrice!AK$12</f>
        <v>46</v>
      </c>
      <c r="M773" s="24" t="n">
        <f aca="false">AVERAGE(FilterPrice!AK$13:AK$15)</f>
        <v>42</v>
      </c>
      <c r="N773" s="24" t="n">
        <f aca="false">AVERAGE(FilterPrice!AK$4:AK$15)</f>
        <v>58.825</v>
      </c>
      <c r="O773" s="24" t="n">
        <f aca="false">AVERAGE(FilterPrice!AK$16:AK$27)</f>
        <v>50.7291666666667</v>
      </c>
      <c r="P773" s="62" t="n">
        <f aca="false">AVERAGE(FilterPrice!AK$28:AK$40)</f>
        <v>43.2708333333333</v>
      </c>
    </row>
    <row r="774" customFormat="false" ht="12.75" hidden="false" customHeight="false" outlineLevel="0" collapsed="false">
      <c r="C774" s="13" t="n">
        <f aca="false">C773+1</f>
        <v>773</v>
      </c>
      <c r="D774" s="109" t="s">
        <v>23796</v>
      </c>
      <c r="E774" s="111" t="str">
        <f aca="false">FilterPrice!AL$4</f>
        <v/>
      </c>
      <c r="F774" s="24" t="str">
        <f aca="false">FilterPrice!AL$5</f>
        <v/>
      </c>
      <c r="G774" s="24" t="n">
        <f aca="false">FilterPrice!AL$6</f>
        <v>55</v>
      </c>
      <c r="H774" s="24" t="n">
        <f aca="false">FilterPrice!AL$7</f>
        <v>55</v>
      </c>
      <c r="I774" s="24" t="n">
        <f aca="false">FilterPrice!AL$8</f>
        <v>67.25</v>
      </c>
      <c r="J774" s="24" t="n">
        <f aca="false">FilterPrice!AL$9</f>
        <v>86.5</v>
      </c>
      <c r="K774" s="24" t="n">
        <f aca="false">AVERAGE(FilterPrice!AL$10:AL$11)</f>
        <v>127.75</v>
      </c>
      <c r="L774" s="24" t="n">
        <f aca="false">FilterPrice!AL$12</f>
        <v>64.75</v>
      </c>
      <c r="M774" s="24" t="n">
        <f aca="false">AVERAGE(FilterPrice!AL$13:AL$15)</f>
        <v>59.5</v>
      </c>
      <c r="N774" s="24" t="n">
        <f aca="false">AVERAGE(FilterPrice!AL$4:AL$15)</f>
        <v>76.25</v>
      </c>
      <c r="O774" s="24" t="n">
        <f aca="false">AVERAGE(FilterPrice!AL$16:AL$27)</f>
        <v>68.375</v>
      </c>
      <c r="P774" s="62" t="n">
        <f aca="false">AVERAGE(FilterPrice!AL$28:AL$40)</f>
        <v>62.2366025641026</v>
      </c>
    </row>
    <row r="775" customFormat="false" ht="12.75" hidden="false" customHeight="false" outlineLevel="0" collapsed="false">
      <c r="C775" s="13" t="n">
        <f aca="false">C774+1</f>
        <v>774</v>
      </c>
      <c r="D775" s="109" t="s">
        <v>23797</v>
      </c>
      <c r="E775" s="111" t="str">
        <f aca="false">FilterPrice!AM$4</f>
        <v/>
      </c>
      <c r="F775" s="24" t="str">
        <f aca="false">FilterPrice!AM$5</f>
        <v/>
      </c>
      <c r="G775" s="24" t="n">
        <f aca="false">FilterPrice!AM$6</f>
        <v>20</v>
      </c>
      <c r="H775" s="24" t="n">
        <f aca="false">FilterPrice!AM$7</f>
        <v>20</v>
      </c>
      <c r="I775" s="24" t="n">
        <f aca="false">FilterPrice!AM$8</f>
        <v>52</v>
      </c>
      <c r="J775" s="24" t="n">
        <f aca="false">FilterPrice!AM$9</f>
        <v>80</v>
      </c>
      <c r="K775" s="24" t="n">
        <f aca="false">AVERAGE(FilterPrice!AM$10:AM$11)</f>
        <v>120</v>
      </c>
      <c r="L775" s="24" t="n">
        <f aca="false">FilterPrice!AM$12</f>
        <v>46.25</v>
      </c>
      <c r="M775" s="24" t="n">
        <f aca="false">AVERAGE(FilterPrice!AM$13:AM$15)</f>
        <v>42.25</v>
      </c>
      <c r="N775" s="24" t="n">
        <f aca="false">AVERAGE(FilterPrice!AM$4:AM$15)</f>
        <v>58.5</v>
      </c>
      <c r="O775" s="24" t="n">
        <f aca="false">AVERAGE(FilterPrice!AM$16:AM$27)</f>
        <v>50.9587500890096</v>
      </c>
      <c r="P775" s="62" t="n">
        <f aca="false">AVERAGE(FilterPrice!AM$28:AM$40)</f>
        <v>44.3020469714434</v>
      </c>
    </row>
    <row r="776" customFormat="false" ht="12.75" hidden="false" customHeight="false" outlineLevel="0" collapsed="false">
      <c r="C776" s="13" t="n">
        <f aca="false">C775+1</f>
        <v>775</v>
      </c>
      <c r="D776" s="109" t="s">
        <v>23798</v>
      </c>
      <c r="E776" s="111" t="str">
        <f aca="false">FilterPrice!AN$4</f>
        <v/>
      </c>
      <c r="F776" s="24" t="str">
        <f aca="false">FilterPrice!AN$5</f>
        <v/>
      </c>
      <c r="G776" s="24" t="n">
        <f aca="false">FilterPrice!AN$6</f>
        <v>28</v>
      </c>
      <c r="H776" s="24" t="n">
        <f aca="false">FilterPrice!AN$7</f>
        <v>28</v>
      </c>
      <c r="I776" s="24" t="n">
        <f aca="false">FilterPrice!AN$8</f>
        <v>46.75</v>
      </c>
      <c r="J776" s="24" t="n">
        <f aca="false">FilterPrice!AN$9</f>
        <v>73.9999923706055</v>
      </c>
      <c r="K776" s="24" t="n">
        <f aca="false">AVERAGE(FilterPrice!AN$10:AN$11)</f>
        <v>117.25</v>
      </c>
      <c r="L776" s="24" t="n">
        <f aca="false">FilterPrice!AN$12</f>
        <v>43.2500038146973</v>
      </c>
      <c r="M776" s="24" t="n">
        <f aca="false">AVERAGE(FilterPrice!AN$13:AN$15)</f>
        <v>41.5</v>
      </c>
      <c r="N776" s="24" t="n">
        <f aca="false">AVERAGE(FilterPrice!AN$4:AN$15)</f>
        <v>57.8999996185303</v>
      </c>
      <c r="O776" s="24" t="n">
        <f aca="false">AVERAGE(FilterPrice!AN$16:AN$27)</f>
        <v>48.5617799758911</v>
      </c>
      <c r="P776" s="62" t="n">
        <f aca="false">AVERAGE(FilterPrice!AN$28:AN$40)</f>
        <v>43.6687636986757</v>
      </c>
    </row>
    <row r="777" customFormat="false" ht="12.75" hidden="false" customHeight="false" outlineLevel="0" collapsed="false">
      <c r="C777" s="13" t="n">
        <f aca="false">C776+1</f>
        <v>776</v>
      </c>
      <c r="D777" s="109" t="s">
        <v>23799</v>
      </c>
      <c r="E777" s="111" t="str">
        <f aca="false">FilterPrice!AO$4</f>
        <v/>
      </c>
      <c r="F777" s="24" t="str">
        <f aca="false">FilterPrice!AO$5</f>
        <v/>
      </c>
      <c r="G777" s="24" t="n">
        <f aca="false">FilterPrice!AO$6</f>
        <v>37.9969177246094</v>
      </c>
      <c r="H777" s="24" t="n">
        <f aca="false">FilterPrice!AO$7</f>
        <v>37.9969177246094</v>
      </c>
      <c r="I777" s="24" t="n">
        <f aca="false">FilterPrice!AO$8</f>
        <v>43.75</v>
      </c>
      <c r="J777" s="24" t="n">
        <f aca="false">FilterPrice!AO$9</f>
        <v>65.9999923706055</v>
      </c>
      <c r="K777" s="24" t="n">
        <f aca="false">AVERAGE(FilterPrice!AO$10:AO$11)</f>
        <v>101.25</v>
      </c>
      <c r="L777" s="24" t="n">
        <f aca="false">FilterPrice!AO$12</f>
        <v>41.7499961853027</v>
      </c>
      <c r="M777" s="24" t="n">
        <f aca="false">AVERAGE(FilterPrice!AO$13:AO$15)</f>
        <v>39.2730712890625</v>
      </c>
      <c r="N777" s="24" t="n">
        <f aca="false">AVERAGE(FilterPrice!AO$4:AO$15)</f>
        <v>54.7813037872314</v>
      </c>
      <c r="O777" s="24" t="n">
        <f aca="false">AVERAGE(FilterPrice!AO$16:AO$27)</f>
        <v>47.6955715815226</v>
      </c>
      <c r="P777" s="62" t="n">
        <f aca="false">AVERAGE(FilterPrice!AO$28:AO$40)</f>
        <v>45.4661644666623</v>
      </c>
    </row>
    <row r="778" customFormat="false" ht="12.75" hidden="false" customHeight="false" outlineLevel="0" collapsed="false">
      <c r="C778" s="13" t="n">
        <f aca="false">C777+1</f>
        <v>777</v>
      </c>
      <c r="D778" s="109" t="s">
        <v>23800</v>
      </c>
      <c r="E778" s="111" t="str">
        <f aca="false">FilterPrice!AP$4</f>
        <v/>
      </c>
      <c r="F778" s="24" t="str">
        <f aca="false">FilterPrice!AP$5</f>
        <v/>
      </c>
      <c r="G778" s="24" t="n">
        <f aca="false">FilterPrice!AP$6</f>
        <v>38</v>
      </c>
      <c r="H778" s="24" t="n">
        <f aca="false">FilterPrice!AP$7</f>
        <v>38</v>
      </c>
      <c r="I778" s="24" t="n">
        <f aca="false">FilterPrice!AP$8</f>
        <v>49.25</v>
      </c>
      <c r="J778" s="24" t="n">
        <f aca="false">FilterPrice!AP$9</f>
        <v>75.2499923706055</v>
      </c>
      <c r="K778" s="24" t="n">
        <f aca="false">AVERAGE(FilterPrice!AP$10:AP$11)</f>
        <v>117.75</v>
      </c>
      <c r="L778" s="24" t="n">
        <f aca="false">FilterPrice!AP$12</f>
        <v>51.7500038146973</v>
      </c>
      <c r="M778" s="24" t="n">
        <f aca="false">AVERAGE(FilterPrice!AP$13:AP$15)</f>
        <v>44.5</v>
      </c>
      <c r="N778" s="24" t="n">
        <f aca="false">AVERAGE(FilterPrice!AP$4:AP$15)</f>
        <v>62.1249996185303</v>
      </c>
      <c r="O778" s="24" t="n">
        <f aca="false">AVERAGE(FilterPrice!AP$16:AP$27)</f>
        <v>49.6034466425578</v>
      </c>
      <c r="P778" s="62" t="n">
        <f aca="false">AVERAGE(FilterPrice!AP$28:AP$40)</f>
        <v>44.5997733580761</v>
      </c>
    </row>
    <row r="779" customFormat="false" ht="12.75" hidden="false" customHeight="false" outlineLevel="0" collapsed="false">
      <c r="C779" s="13" t="n">
        <f aca="false">C778+1</f>
        <v>778</v>
      </c>
      <c r="D779" s="112" t="s">
        <v>23801</v>
      </c>
      <c r="E779" s="111" t="str">
        <f aca="false">FilterPrice!AQ$4</f>
        <v/>
      </c>
      <c r="F779" s="24" t="str">
        <f aca="false">FilterPrice!AQ$5</f>
        <v/>
      </c>
      <c r="G779" s="24" t="n">
        <f aca="false">FilterPrice!AQ$6</f>
        <v>30</v>
      </c>
      <c r="H779" s="24" t="n">
        <f aca="false">FilterPrice!AQ$7</f>
        <v>30</v>
      </c>
      <c r="I779" s="24" t="n">
        <f aca="false">FilterPrice!AQ$8</f>
        <v>43.75</v>
      </c>
      <c r="J779" s="24" t="n">
        <f aca="false">FilterPrice!AQ$9</f>
        <v>70.4999923706055</v>
      </c>
      <c r="K779" s="24" t="n">
        <f aca="false">AVERAGE(FilterPrice!AQ$10:AQ$11)</f>
        <v>112.75</v>
      </c>
      <c r="L779" s="24" t="n">
        <f aca="false">FilterPrice!AQ$12</f>
        <v>40.9999961853027</v>
      </c>
      <c r="M779" s="24" t="n">
        <f aca="false">AVERAGE(FilterPrice!AQ$13:AQ$15)</f>
        <v>40.5233319600423</v>
      </c>
      <c r="N779" s="24" t="n">
        <f aca="false">AVERAGE(FilterPrice!AQ$4:AQ$15)</f>
        <v>56.2319984436035</v>
      </c>
      <c r="O779" s="24" t="n">
        <f aca="false">AVERAGE(FilterPrice!AQ$16:AQ$27)</f>
        <v>47.1391124725342</v>
      </c>
      <c r="P779" s="62" t="n">
        <f aca="false">AVERAGE(FilterPrice!AQ$28:AQ$40)</f>
        <v>41.8342377677331</v>
      </c>
    </row>
    <row r="780" customFormat="false" ht="12.75" hidden="false" customHeight="false" outlineLevel="0" collapsed="false">
      <c r="C780" s="13" t="n">
        <f aca="false">C779+1</f>
        <v>779</v>
      </c>
      <c r="D780" s="109" t="s">
        <v>23802</v>
      </c>
      <c r="E780" s="111" t="str">
        <f aca="false">FilterPrice!AR$4</f>
        <v/>
      </c>
      <c r="F780" s="24" t="str">
        <f aca="false">FilterPrice!AR$5</f>
        <v/>
      </c>
      <c r="G780" s="24" t="n">
        <f aca="false">FilterPrice!AR$6</f>
        <v>38.5</v>
      </c>
      <c r="H780" s="24" t="n">
        <f aca="false">FilterPrice!AR$7</f>
        <v>38.5</v>
      </c>
      <c r="I780" s="24" t="n">
        <f aca="false">FilterPrice!AR$8</f>
        <v>55.75</v>
      </c>
      <c r="J780" s="24" t="n">
        <f aca="false">FilterPrice!AR$9</f>
        <v>82.5</v>
      </c>
      <c r="K780" s="24" t="n">
        <f aca="false">AVERAGE(FilterPrice!AR$10:AR$11)</f>
        <v>122.75</v>
      </c>
      <c r="L780" s="24" t="n">
        <f aca="false">FilterPrice!AR$12</f>
        <v>49.75</v>
      </c>
      <c r="M780" s="24" t="n">
        <f aca="false">AVERAGE(FilterPrice!AR$13:AR$15)</f>
        <v>45.75</v>
      </c>
      <c r="N780" s="24" t="n">
        <f aca="false">AVERAGE(FilterPrice!AR$4:AR$15)</f>
        <v>64.775</v>
      </c>
      <c r="O780" s="24" t="n">
        <f aca="false">AVERAGE(FilterPrice!AR$16:AR$27)</f>
        <v>52.0200001398722</v>
      </c>
      <c r="P780" s="62" t="n">
        <f aca="false">AVERAGE(FilterPrice!AR$28:AR$40)</f>
        <v>45.361758525555</v>
      </c>
    </row>
    <row r="781" customFormat="false" ht="12.75" hidden="false" customHeight="false" outlineLevel="0" collapsed="false">
      <c r="C781" s="13" t="n">
        <f aca="false">C780+1</f>
        <v>780</v>
      </c>
      <c r="D781" s="104" t="s">
        <v>23803</v>
      </c>
      <c r="E781" s="113" t="str">
        <f aca="false">FilterPrice!AS$4</f>
        <v/>
      </c>
      <c r="F781" s="65" t="str">
        <f aca="false">FilterPrice!AS$5</f>
        <v/>
      </c>
      <c r="G781" s="65" t="n">
        <f aca="false">FilterPrice!AS$6</f>
        <v>43.9999885559082</v>
      </c>
      <c r="H781" s="65" t="n">
        <f aca="false">FilterPrice!AS$7</f>
        <v>43.9999885559082</v>
      </c>
      <c r="I781" s="65" t="n">
        <f aca="false">FilterPrice!AS$8</f>
        <v>58.75</v>
      </c>
      <c r="J781" s="65" t="n">
        <f aca="false">FilterPrice!AS$9</f>
        <v>69</v>
      </c>
      <c r="K781" s="65" t="n">
        <f aca="false">AVERAGE(FilterPrice!AS$10:AS$11)</f>
        <v>93</v>
      </c>
      <c r="L781" s="65" t="n">
        <f aca="false">FilterPrice!AS$12</f>
        <v>55.5000038146973</v>
      </c>
      <c r="M781" s="65" t="n">
        <f aca="false">AVERAGE(FilterPrice!AS$13:AS$15)</f>
        <v>46.4833234151204</v>
      </c>
      <c r="N781" s="65" t="n">
        <f aca="false">AVERAGE(FilterPrice!AS$4:AS$15)</f>
        <v>59.6699951171875</v>
      </c>
      <c r="O781" s="65" t="n">
        <f aca="false">AVERAGE(FilterPrice!AS$16:AS$27)</f>
        <v>47.0866638819377</v>
      </c>
      <c r="P781" s="66" t="n">
        <f aca="false">AVERAGE(FilterPrice!AS$28:AS$40)</f>
        <v>44.4235231106098</v>
      </c>
    </row>
    <row r="782" customFormat="false" ht="12.75" hidden="false" customHeight="false" outlineLevel="0" collapsed="false">
      <c r="A782" s="13" t="n">
        <f aca="false">A769+1</f>
        <v>61</v>
      </c>
      <c r="B782" s="104" t="n">
        <f aca="false">FilterPrice!$A$1</f>
        <v>36981</v>
      </c>
      <c r="C782" s="13" t="n">
        <f aca="false">C781+1</f>
        <v>781</v>
      </c>
      <c r="D782" s="109" t="s">
        <v>23791</v>
      </c>
      <c r="E782" s="110" t="str">
        <f aca="false">FilterPrice!AG$4</f>
        <v/>
      </c>
      <c r="F782" s="59" t="str">
        <f aca="false">FilterPrice!AG$5</f>
        <v/>
      </c>
      <c r="G782" s="59" t="n">
        <f aca="false">FilterPrice!AG$6</f>
        <v>46</v>
      </c>
      <c r="H782" s="59" t="n">
        <f aca="false">FilterPrice!AG$7</f>
        <v>46</v>
      </c>
      <c r="I782" s="59" t="n">
        <f aca="false">FilterPrice!AG$8</f>
        <v>60.25</v>
      </c>
      <c r="J782" s="59" t="n">
        <f aca="false">FilterPrice!AG$9</f>
        <v>76.75</v>
      </c>
      <c r="K782" s="59" t="n">
        <f aca="false">AVERAGE(FilterPrice!AG$10:AG$11)</f>
        <v>112</v>
      </c>
      <c r="L782" s="59" t="n">
        <f aca="false">FilterPrice!AG$12</f>
        <v>59</v>
      </c>
      <c r="M782" s="59" t="n">
        <f aca="false">AVERAGE(FilterPrice!AG$13:AG$15)</f>
        <v>54.5</v>
      </c>
      <c r="N782" s="59" t="n">
        <f aca="false">AVERAGE(FilterPrice!AG$4:AG$15)</f>
        <v>67.55</v>
      </c>
      <c r="O782" s="59" t="n">
        <f aca="false">AVERAGE(FilterPrice!AG$16:AG$27)</f>
        <v>59.9375</v>
      </c>
      <c r="P782" s="60" t="n">
        <f aca="false">AVERAGE(FilterPrice!AG$28:AG$40)</f>
        <v>53.0955128205128</v>
      </c>
    </row>
    <row r="783" customFormat="false" ht="12.75" hidden="false" customHeight="false" outlineLevel="0" collapsed="false">
      <c r="C783" s="13" t="n">
        <f aca="false">C782+1</f>
        <v>782</v>
      </c>
      <c r="D783" s="109" t="s">
        <v>23792</v>
      </c>
      <c r="E783" s="111" t="str">
        <f aca="false">FilterPrice!AH$4</f>
        <v/>
      </c>
      <c r="F783" s="24" t="str">
        <f aca="false">FilterPrice!AH$5</f>
        <v/>
      </c>
      <c r="G783" s="24" t="n">
        <f aca="false">FilterPrice!AH$6</f>
        <v>33</v>
      </c>
      <c r="H783" s="24" t="n">
        <f aca="false">FilterPrice!AH$7</f>
        <v>33</v>
      </c>
      <c r="I783" s="24" t="n">
        <f aca="false">FilterPrice!AH$8</f>
        <v>48.25</v>
      </c>
      <c r="J783" s="24" t="n">
        <f aca="false">FilterPrice!AH$9</f>
        <v>74</v>
      </c>
      <c r="K783" s="24" t="n">
        <f aca="false">AVERAGE(FilterPrice!AH$10:AH$11)</f>
        <v>113.75</v>
      </c>
      <c r="L783" s="24" t="n">
        <f aca="false">FilterPrice!AH$12</f>
        <v>44</v>
      </c>
      <c r="M783" s="24" t="n">
        <f aca="false">AVERAGE(FilterPrice!AH$13:AH$15)</f>
        <v>40.9166666666667</v>
      </c>
      <c r="N783" s="24" t="n">
        <f aca="false">AVERAGE(FilterPrice!AH$4:AH$15)</f>
        <v>58.25</v>
      </c>
      <c r="O783" s="24" t="n">
        <f aca="false">AVERAGE(FilterPrice!AH$16:AH$27)</f>
        <v>50.25</v>
      </c>
      <c r="P783" s="62" t="n">
        <f aca="false">AVERAGE(FilterPrice!AH$28:AH$40)</f>
        <v>45.5446793116056</v>
      </c>
    </row>
    <row r="784" customFormat="false" ht="12.75" hidden="false" customHeight="false" outlineLevel="0" collapsed="false">
      <c r="C784" s="13" t="n">
        <f aca="false">C783+1</f>
        <v>783</v>
      </c>
      <c r="D784" s="109" t="s">
        <v>23793</v>
      </c>
      <c r="E784" s="111" t="str">
        <f aca="false">FilterPrice!AI$4</f>
        <v/>
      </c>
      <c r="F784" s="24" t="str">
        <f aca="false">FilterPrice!AI$5</f>
        <v/>
      </c>
      <c r="G784" s="24" t="n">
        <f aca="false">FilterPrice!AI$6</f>
        <v>51</v>
      </c>
      <c r="H784" s="24" t="n">
        <f aca="false">FilterPrice!AI$7</f>
        <v>51</v>
      </c>
      <c r="I784" s="24" t="n">
        <f aca="false">FilterPrice!AI$8</f>
        <v>58.5</v>
      </c>
      <c r="J784" s="24" t="n">
        <f aca="false">FilterPrice!AI$9</f>
        <v>76</v>
      </c>
      <c r="K784" s="24" t="n">
        <f aca="false">AVERAGE(FilterPrice!AI$10:AI$11)</f>
        <v>100.5</v>
      </c>
      <c r="L784" s="24" t="n">
        <f aca="false">FilterPrice!AI$12</f>
        <v>57</v>
      </c>
      <c r="M784" s="24" t="n">
        <f aca="false">AVERAGE(FilterPrice!AI$13:AI$15)</f>
        <v>55.75</v>
      </c>
      <c r="N784" s="24" t="n">
        <f aca="false">AVERAGE(FilterPrice!AI$4:AI$15)</f>
        <v>66.175</v>
      </c>
      <c r="O784" s="24" t="n">
        <f aca="false">AVERAGE(FilterPrice!AI$16:AI$27)</f>
        <v>58.2708333333333</v>
      </c>
      <c r="P784" s="62" t="n">
        <f aca="false">AVERAGE(FilterPrice!AI$28:AI$40)</f>
        <v>49.2141025641026</v>
      </c>
    </row>
    <row r="785" customFormat="false" ht="12.75" hidden="false" customHeight="false" outlineLevel="0" collapsed="false">
      <c r="C785" s="13" t="n">
        <f aca="false">C784+1</f>
        <v>784</v>
      </c>
      <c r="D785" s="109" t="s">
        <v>23794</v>
      </c>
      <c r="E785" s="111" t="str">
        <f aca="false">FilterPrice!AJ$4</f>
        <v/>
      </c>
      <c r="F785" s="24" t="str">
        <f aca="false">FilterPrice!AJ$5</f>
        <v/>
      </c>
      <c r="G785" s="24" t="n">
        <f aca="false">FilterPrice!AJ$6</f>
        <v>35.5</v>
      </c>
      <c r="H785" s="24" t="n">
        <f aca="false">FilterPrice!AJ$7</f>
        <v>35.5</v>
      </c>
      <c r="I785" s="24" t="n">
        <f aca="false">FilterPrice!AJ$8</f>
        <v>45</v>
      </c>
      <c r="J785" s="24" t="n">
        <f aca="false">FilterPrice!AJ$9</f>
        <v>56.25</v>
      </c>
      <c r="K785" s="24" t="n">
        <f aca="false">AVERAGE(FilterPrice!AJ$10:AJ$11)</f>
        <v>71</v>
      </c>
      <c r="L785" s="24" t="n">
        <f aca="false">FilterPrice!AJ$12</f>
        <v>44.5</v>
      </c>
      <c r="M785" s="24" t="n">
        <f aca="false">AVERAGE(FilterPrice!AJ$13:AJ$15)</f>
        <v>42.25</v>
      </c>
      <c r="N785" s="24" t="n">
        <f aca="false">AVERAGE(FilterPrice!AJ$4:AJ$15)</f>
        <v>48.55</v>
      </c>
      <c r="O785" s="24" t="n">
        <f aca="false">AVERAGE(FilterPrice!AJ$16:AJ$27)</f>
        <v>45</v>
      </c>
      <c r="P785" s="62" t="n">
        <f aca="false">AVERAGE(FilterPrice!AJ$28:AJ$40)</f>
        <v>41.199358974359</v>
      </c>
    </row>
    <row r="786" customFormat="false" ht="12.75" hidden="false" customHeight="false" outlineLevel="0" collapsed="false">
      <c r="C786" s="13" t="n">
        <f aca="false">C785+1</f>
        <v>785</v>
      </c>
      <c r="D786" s="109" t="s">
        <v>23795</v>
      </c>
      <c r="E786" s="111" t="str">
        <f aca="false">FilterPrice!AK$4</f>
        <v/>
      </c>
      <c r="F786" s="24" t="str">
        <f aca="false">FilterPrice!AK$5</f>
        <v/>
      </c>
      <c r="G786" s="24" t="n">
        <f aca="false">FilterPrice!AK$6</f>
        <v>33</v>
      </c>
      <c r="H786" s="24" t="n">
        <f aca="false">FilterPrice!AK$7</f>
        <v>33</v>
      </c>
      <c r="I786" s="24" t="n">
        <f aca="false">FilterPrice!AK$8</f>
        <v>48.25</v>
      </c>
      <c r="J786" s="24" t="n">
        <f aca="false">FilterPrice!AK$9</f>
        <v>74</v>
      </c>
      <c r="K786" s="24" t="n">
        <f aca="false">AVERAGE(FilterPrice!AK$10:AK$11)</f>
        <v>114</v>
      </c>
      <c r="L786" s="24" t="n">
        <f aca="false">FilterPrice!AK$12</f>
        <v>46</v>
      </c>
      <c r="M786" s="24" t="n">
        <f aca="false">AVERAGE(FilterPrice!AK$13:AK$15)</f>
        <v>42</v>
      </c>
      <c r="N786" s="24" t="n">
        <f aca="false">AVERAGE(FilterPrice!AK$4:AK$15)</f>
        <v>58.825</v>
      </c>
      <c r="O786" s="24" t="n">
        <f aca="false">AVERAGE(FilterPrice!AK$16:AK$27)</f>
        <v>50.7291666666667</v>
      </c>
      <c r="P786" s="62" t="n">
        <f aca="false">AVERAGE(FilterPrice!AK$28:AK$40)</f>
        <v>43.2708333333333</v>
      </c>
    </row>
    <row r="787" customFormat="false" ht="12.75" hidden="false" customHeight="false" outlineLevel="0" collapsed="false">
      <c r="C787" s="13" t="n">
        <f aca="false">C786+1</f>
        <v>786</v>
      </c>
      <c r="D787" s="109" t="s">
        <v>23796</v>
      </c>
      <c r="E787" s="111" t="str">
        <f aca="false">FilterPrice!AL$4</f>
        <v/>
      </c>
      <c r="F787" s="24" t="str">
        <f aca="false">FilterPrice!AL$5</f>
        <v/>
      </c>
      <c r="G787" s="24" t="n">
        <f aca="false">FilterPrice!AL$6</f>
        <v>55</v>
      </c>
      <c r="H787" s="24" t="n">
        <f aca="false">FilterPrice!AL$7</f>
        <v>55</v>
      </c>
      <c r="I787" s="24" t="n">
        <f aca="false">FilterPrice!AL$8</f>
        <v>67.25</v>
      </c>
      <c r="J787" s="24" t="n">
        <f aca="false">FilterPrice!AL$9</f>
        <v>86.5</v>
      </c>
      <c r="K787" s="24" t="n">
        <f aca="false">AVERAGE(FilterPrice!AL$10:AL$11)</f>
        <v>127.75</v>
      </c>
      <c r="L787" s="24" t="n">
        <f aca="false">FilterPrice!AL$12</f>
        <v>64.75</v>
      </c>
      <c r="M787" s="24" t="n">
        <f aca="false">AVERAGE(FilterPrice!AL$13:AL$15)</f>
        <v>59.5</v>
      </c>
      <c r="N787" s="24" t="n">
        <f aca="false">AVERAGE(FilterPrice!AL$4:AL$15)</f>
        <v>76.25</v>
      </c>
      <c r="O787" s="24" t="n">
        <f aca="false">AVERAGE(FilterPrice!AL$16:AL$27)</f>
        <v>68.375</v>
      </c>
      <c r="P787" s="62" t="n">
        <f aca="false">AVERAGE(FilterPrice!AL$28:AL$40)</f>
        <v>62.2366025641026</v>
      </c>
    </row>
    <row r="788" customFormat="false" ht="12.75" hidden="false" customHeight="false" outlineLevel="0" collapsed="false">
      <c r="C788" s="13" t="n">
        <f aca="false">C787+1</f>
        <v>787</v>
      </c>
      <c r="D788" s="109" t="s">
        <v>23797</v>
      </c>
      <c r="E788" s="111" t="str">
        <f aca="false">FilterPrice!AM$4</f>
        <v/>
      </c>
      <c r="F788" s="24" t="str">
        <f aca="false">FilterPrice!AM$5</f>
        <v/>
      </c>
      <c r="G788" s="24" t="n">
        <f aca="false">FilterPrice!AM$6</f>
        <v>20</v>
      </c>
      <c r="H788" s="24" t="n">
        <f aca="false">FilterPrice!AM$7</f>
        <v>20</v>
      </c>
      <c r="I788" s="24" t="n">
        <f aca="false">FilterPrice!AM$8</f>
        <v>52</v>
      </c>
      <c r="J788" s="24" t="n">
        <f aca="false">FilterPrice!AM$9</f>
        <v>80</v>
      </c>
      <c r="K788" s="24" t="n">
        <f aca="false">AVERAGE(FilterPrice!AM$10:AM$11)</f>
        <v>120</v>
      </c>
      <c r="L788" s="24" t="n">
        <f aca="false">FilterPrice!AM$12</f>
        <v>46.25</v>
      </c>
      <c r="M788" s="24" t="n">
        <f aca="false">AVERAGE(FilterPrice!AM$13:AM$15)</f>
        <v>42.25</v>
      </c>
      <c r="N788" s="24" t="n">
        <f aca="false">AVERAGE(FilterPrice!AM$4:AM$15)</f>
        <v>58.5</v>
      </c>
      <c r="O788" s="24" t="n">
        <f aca="false">AVERAGE(FilterPrice!AM$16:AM$27)</f>
        <v>50.9587500890096</v>
      </c>
      <c r="P788" s="62" t="n">
        <f aca="false">AVERAGE(FilterPrice!AM$28:AM$40)</f>
        <v>44.3020469714434</v>
      </c>
    </row>
    <row r="789" customFormat="false" ht="12.75" hidden="false" customHeight="false" outlineLevel="0" collapsed="false">
      <c r="C789" s="13" t="n">
        <f aca="false">C788+1</f>
        <v>788</v>
      </c>
      <c r="D789" s="109" t="s">
        <v>23798</v>
      </c>
      <c r="E789" s="111" t="str">
        <f aca="false">FilterPrice!AN$4</f>
        <v/>
      </c>
      <c r="F789" s="24" t="str">
        <f aca="false">FilterPrice!AN$5</f>
        <v/>
      </c>
      <c r="G789" s="24" t="n">
        <f aca="false">FilterPrice!AN$6</f>
        <v>28</v>
      </c>
      <c r="H789" s="24" t="n">
        <f aca="false">FilterPrice!AN$7</f>
        <v>28</v>
      </c>
      <c r="I789" s="24" t="n">
        <f aca="false">FilterPrice!AN$8</f>
        <v>46.75</v>
      </c>
      <c r="J789" s="24" t="n">
        <f aca="false">FilterPrice!AN$9</f>
        <v>73.9999923706055</v>
      </c>
      <c r="K789" s="24" t="n">
        <f aca="false">AVERAGE(FilterPrice!AN$10:AN$11)</f>
        <v>117.25</v>
      </c>
      <c r="L789" s="24" t="n">
        <f aca="false">FilterPrice!AN$12</f>
        <v>43.2500038146973</v>
      </c>
      <c r="M789" s="24" t="n">
        <f aca="false">AVERAGE(FilterPrice!AN$13:AN$15)</f>
        <v>41.5</v>
      </c>
      <c r="N789" s="24" t="n">
        <f aca="false">AVERAGE(FilterPrice!AN$4:AN$15)</f>
        <v>57.8999996185303</v>
      </c>
      <c r="O789" s="24" t="n">
        <f aca="false">AVERAGE(FilterPrice!AN$16:AN$27)</f>
        <v>48.5617799758911</v>
      </c>
      <c r="P789" s="62" t="n">
        <f aca="false">AVERAGE(FilterPrice!AN$28:AN$40)</f>
        <v>43.6687636986757</v>
      </c>
    </row>
    <row r="790" customFormat="false" ht="12.75" hidden="false" customHeight="false" outlineLevel="0" collapsed="false">
      <c r="C790" s="13" t="n">
        <f aca="false">C789+1</f>
        <v>789</v>
      </c>
      <c r="D790" s="109" t="s">
        <v>23799</v>
      </c>
      <c r="E790" s="111" t="str">
        <f aca="false">FilterPrice!AO$4</f>
        <v/>
      </c>
      <c r="F790" s="24" t="str">
        <f aca="false">FilterPrice!AO$5</f>
        <v/>
      </c>
      <c r="G790" s="24" t="n">
        <f aca="false">FilterPrice!AO$6</f>
        <v>37.9969177246094</v>
      </c>
      <c r="H790" s="24" t="n">
        <f aca="false">FilterPrice!AO$7</f>
        <v>37.9969177246094</v>
      </c>
      <c r="I790" s="24" t="n">
        <f aca="false">FilterPrice!AO$8</f>
        <v>43.75</v>
      </c>
      <c r="J790" s="24" t="n">
        <f aca="false">FilterPrice!AO$9</f>
        <v>65.9999923706055</v>
      </c>
      <c r="K790" s="24" t="n">
        <f aca="false">AVERAGE(FilterPrice!AO$10:AO$11)</f>
        <v>101.25</v>
      </c>
      <c r="L790" s="24" t="n">
        <f aca="false">FilterPrice!AO$12</f>
        <v>41.7499961853027</v>
      </c>
      <c r="M790" s="24" t="n">
        <f aca="false">AVERAGE(FilterPrice!AO$13:AO$15)</f>
        <v>39.2730712890625</v>
      </c>
      <c r="N790" s="24" t="n">
        <f aca="false">AVERAGE(FilterPrice!AO$4:AO$15)</f>
        <v>54.7813037872314</v>
      </c>
      <c r="O790" s="24" t="n">
        <f aca="false">AVERAGE(FilterPrice!AO$16:AO$27)</f>
        <v>47.6955715815226</v>
      </c>
      <c r="P790" s="62" t="n">
        <f aca="false">AVERAGE(FilterPrice!AO$28:AO$40)</f>
        <v>45.4661644666623</v>
      </c>
    </row>
    <row r="791" customFormat="false" ht="12.75" hidden="false" customHeight="false" outlineLevel="0" collapsed="false">
      <c r="C791" s="13" t="n">
        <f aca="false">C790+1</f>
        <v>790</v>
      </c>
      <c r="D791" s="109" t="s">
        <v>23800</v>
      </c>
      <c r="E791" s="111" t="str">
        <f aca="false">FilterPrice!AP$4</f>
        <v/>
      </c>
      <c r="F791" s="24" t="str">
        <f aca="false">FilterPrice!AP$5</f>
        <v/>
      </c>
      <c r="G791" s="24" t="n">
        <f aca="false">FilterPrice!AP$6</f>
        <v>38</v>
      </c>
      <c r="H791" s="24" t="n">
        <f aca="false">FilterPrice!AP$7</f>
        <v>38</v>
      </c>
      <c r="I791" s="24" t="n">
        <f aca="false">FilterPrice!AP$8</f>
        <v>49.25</v>
      </c>
      <c r="J791" s="24" t="n">
        <f aca="false">FilterPrice!AP$9</f>
        <v>75.2499923706055</v>
      </c>
      <c r="K791" s="24" t="n">
        <f aca="false">AVERAGE(FilterPrice!AP$10:AP$11)</f>
        <v>117.75</v>
      </c>
      <c r="L791" s="24" t="n">
        <f aca="false">FilterPrice!AP$12</f>
        <v>51.7500038146973</v>
      </c>
      <c r="M791" s="24" t="n">
        <f aca="false">AVERAGE(FilterPrice!AP$13:AP$15)</f>
        <v>44.5</v>
      </c>
      <c r="N791" s="24" t="n">
        <f aca="false">AVERAGE(FilterPrice!AP$4:AP$15)</f>
        <v>62.1249996185303</v>
      </c>
      <c r="O791" s="24" t="n">
        <f aca="false">AVERAGE(FilterPrice!AP$16:AP$27)</f>
        <v>49.6034466425578</v>
      </c>
      <c r="P791" s="62" t="n">
        <f aca="false">AVERAGE(FilterPrice!AP$28:AP$40)</f>
        <v>44.5997733580761</v>
      </c>
    </row>
    <row r="792" customFormat="false" ht="12.75" hidden="false" customHeight="false" outlineLevel="0" collapsed="false">
      <c r="C792" s="13" t="n">
        <f aca="false">C791+1</f>
        <v>791</v>
      </c>
      <c r="D792" s="112" t="s">
        <v>23801</v>
      </c>
      <c r="E792" s="111" t="str">
        <f aca="false">FilterPrice!AQ$4</f>
        <v/>
      </c>
      <c r="F792" s="24" t="str">
        <f aca="false">FilterPrice!AQ$5</f>
        <v/>
      </c>
      <c r="G792" s="24" t="n">
        <f aca="false">FilterPrice!AQ$6</f>
        <v>30</v>
      </c>
      <c r="H792" s="24" t="n">
        <f aca="false">FilterPrice!AQ$7</f>
        <v>30</v>
      </c>
      <c r="I792" s="24" t="n">
        <f aca="false">FilterPrice!AQ$8</f>
        <v>43.75</v>
      </c>
      <c r="J792" s="24" t="n">
        <f aca="false">FilterPrice!AQ$9</f>
        <v>70.4999923706055</v>
      </c>
      <c r="K792" s="24" t="n">
        <f aca="false">AVERAGE(FilterPrice!AQ$10:AQ$11)</f>
        <v>112.75</v>
      </c>
      <c r="L792" s="24" t="n">
        <f aca="false">FilterPrice!AQ$12</f>
        <v>40.9999961853027</v>
      </c>
      <c r="M792" s="24" t="n">
        <f aca="false">AVERAGE(FilterPrice!AQ$13:AQ$15)</f>
        <v>40.5233319600423</v>
      </c>
      <c r="N792" s="24" t="n">
        <f aca="false">AVERAGE(FilterPrice!AQ$4:AQ$15)</f>
        <v>56.2319984436035</v>
      </c>
      <c r="O792" s="24" t="n">
        <f aca="false">AVERAGE(FilterPrice!AQ$16:AQ$27)</f>
        <v>47.1391124725342</v>
      </c>
      <c r="P792" s="62" t="n">
        <f aca="false">AVERAGE(FilterPrice!AQ$28:AQ$40)</f>
        <v>41.8342377677331</v>
      </c>
    </row>
    <row r="793" customFormat="false" ht="12.75" hidden="false" customHeight="false" outlineLevel="0" collapsed="false">
      <c r="C793" s="13" t="n">
        <f aca="false">C792+1</f>
        <v>792</v>
      </c>
      <c r="D793" s="109" t="s">
        <v>23802</v>
      </c>
      <c r="E793" s="111" t="str">
        <f aca="false">FilterPrice!AR$4</f>
        <v/>
      </c>
      <c r="F793" s="24" t="str">
        <f aca="false">FilterPrice!AR$5</f>
        <v/>
      </c>
      <c r="G793" s="24" t="n">
        <f aca="false">FilterPrice!AR$6</f>
        <v>38.5</v>
      </c>
      <c r="H793" s="24" t="n">
        <f aca="false">FilterPrice!AR$7</f>
        <v>38.5</v>
      </c>
      <c r="I793" s="24" t="n">
        <f aca="false">FilterPrice!AR$8</f>
        <v>55.75</v>
      </c>
      <c r="J793" s="24" t="n">
        <f aca="false">FilterPrice!AR$9</f>
        <v>82.5</v>
      </c>
      <c r="K793" s="24" t="n">
        <f aca="false">AVERAGE(FilterPrice!AR$10:AR$11)</f>
        <v>122.75</v>
      </c>
      <c r="L793" s="24" t="n">
        <f aca="false">FilterPrice!AR$12</f>
        <v>49.75</v>
      </c>
      <c r="M793" s="24" t="n">
        <f aca="false">AVERAGE(FilterPrice!AR$13:AR$15)</f>
        <v>45.75</v>
      </c>
      <c r="N793" s="24" t="n">
        <f aca="false">AVERAGE(FilterPrice!AR$4:AR$15)</f>
        <v>64.775</v>
      </c>
      <c r="O793" s="24" t="n">
        <f aca="false">AVERAGE(FilterPrice!AR$16:AR$27)</f>
        <v>52.0200001398722</v>
      </c>
      <c r="P793" s="62" t="n">
        <f aca="false">AVERAGE(FilterPrice!AR$28:AR$40)</f>
        <v>45.361758525555</v>
      </c>
    </row>
    <row r="794" customFormat="false" ht="12.75" hidden="false" customHeight="false" outlineLevel="0" collapsed="false">
      <c r="C794" s="13" t="n">
        <f aca="false">C793+1</f>
        <v>793</v>
      </c>
      <c r="D794" s="104" t="s">
        <v>23803</v>
      </c>
      <c r="E794" s="113" t="str">
        <f aca="false">FilterPrice!AS$4</f>
        <v/>
      </c>
      <c r="F794" s="65" t="str">
        <f aca="false">FilterPrice!AS$5</f>
        <v/>
      </c>
      <c r="G794" s="65" t="n">
        <f aca="false">FilterPrice!AS$6</f>
        <v>43.9999885559082</v>
      </c>
      <c r="H794" s="65" t="n">
        <f aca="false">FilterPrice!AS$7</f>
        <v>43.9999885559082</v>
      </c>
      <c r="I794" s="65" t="n">
        <f aca="false">FilterPrice!AS$8</f>
        <v>58.75</v>
      </c>
      <c r="J794" s="65" t="n">
        <f aca="false">FilterPrice!AS$9</f>
        <v>69</v>
      </c>
      <c r="K794" s="65" t="n">
        <f aca="false">AVERAGE(FilterPrice!AS$10:AS$11)</f>
        <v>93</v>
      </c>
      <c r="L794" s="65" t="n">
        <f aca="false">FilterPrice!AS$12</f>
        <v>55.5000038146973</v>
      </c>
      <c r="M794" s="65" t="n">
        <f aca="false">AVERAGE(FilterPrice!AS$13:AS$15)</f>
        <v>46.4833234151204</v>
      </c>
      <c r="N794" s="65" t="n">
        <f aca="false">AVERAGE(FilterPrice!AS$4:AS$15)</f>
        <v>59.6699951171875</v>
      </c>
      <c r="O794" s="65" t="n">
        <f aca="false">AVERAGE(FilterPrice!AS$16:AS$27)</f>
        <v>47.0866638819377</v>
      </c>
      <c r="P794" s="66" t="n">
        <f aca="false">AVERAGE(FilterPrice!AS$28:AS$40)</f>
        <v>44.4235231106098</v>
      </c>
    </row>
    <row r="795" customFormat="false" ht="12.75" hidden="false" customHeight="false" outlineLevel="0" collapsed="false">
      <c r="A795" s="13" t="n">
        <f aca="false">A782+1</f>
        <v>62</v>
      </c>
      <c r="B795" s="104" t="n">
        <f aca="false">FilterPrice!$A$1</f>
        <v>36981</v>
      </c>
      <c r="C795" s="13" t="n">
        <f aca="false">C794+1</f>
        <v>794</v>
      </c>
      <c r="D795" s="109" t="s">
        <v>23791</v>
      </c>
      <c r="E795" s="110" t="str">
        <f aca="false">FilterPrice!AG$4</f>
        <v/>
      </c>
      <c r="F795" s="59" t="str">
        <f aca="false">FilterPrice!AG$5</f>
        <v/>
      </c>
      <c r="G795" s="59" t="n">
        <f aca="false">FilterPrice!AG$6</f>
        <v>46</v>
      </c>
      <c r="H795" s="59" t="n">
        <f aca="false">FilterPrice!AG$7</f>
        <v>46</v>
      </c>
      <c r="I795" s="59" t="n">
        <f aca="false">FilterPrice!AG$8</f>
        <v>60.25</v>
      </c>
      <c r="J795" s="59" t="n">
        <f aca="false">FilterPrice!AG$9</f>
        <v>76.75</v>
      </c>
      <c r="K795" s="59" t="n">
        <f aca="false">AVERAGE(FilterPrice!AG$10:AG$11)</f>
        <v>112</v>
      </c>
      <c r="L795" s="59" t="n">
        <f aca="false">FilterPrice!AG$12</f>
        <v>59</v>
      </c>
      <c r="M795" s="59" t="n">
        <f aca="false">AVERAGE(FilterPrice!AG$13:AG$15)</f>
        <v>54.5</v>
      </c>
      <c r="N795" s="59" t="n">
        <f aca="false">AVERAGE(FilterPrice!AG$4:AG$15)</f>
        <v>67.55</v>
      </c>
      <c r="O795" s="59" t="n">
        <f aca="false">AVERAGE(FilterPrice!AG$16:AG$27)</f>
        <v>59.9375</v>
      </c>
      <c r="P795" s="60" t="n">
        <f aca="false">AVERAGE(FilterPrice!AG$28:AG$40)</f>
        <v>53.0955128205128</v>
      </c>
    </row>
    <row r="796" customFormat="false" ht="12.75" hidden="false" customHeight="false" outlineLevel="0" collapsed="false">
      <c r="C796" s="13" t="n">
        <f aca="false">C795+1</f>
        <v>795</v>
      </c>
      <c r="D796" s="109" t="s">
        <v>23792</v>
      </c>
      <c r="E796" s="111" t="str">
        <f aca="false">FilterPrice!AH$4</f>
        <v/>
      </c>
      <c r="F796" s="24" t="str">
        <f aca="false">FilterPrice!AH$5</f>
        <v/>
      </c>
      <c r="G796" s="24" t="n">
        <f aca="false">FilterPrice!AH$6</f>
        <v>33</v>
      </c>
      <c r="H796" s="24" t="n">
        <f aca="false">FilterPrice!AH$7</f>
        <v>33</v>
      </c>
      <c r="I796" s="24" t="n">
        <f aca="false">FilterPrice!AH$8</f>
        <v>48.25</v>
      </c>
      <c r="J796" s="24" t="n">
        <f aca="false">FilterPrice!AH$9</f>
        <v>74</v>
      </c>
      <c r="K796" s="24" t="n">
        <f aca="false">AVERAGE(FilterPrice!AH$10:AH$11)</f>
        <v>113.75</v>
      </c>
      <c r="L796" s="24" t="n">
        <f aca="false">FilterPrice!AH$12</f>
        <v>44</v>
      </c>
      <c r="M796" s="24" t="n">
        <f aca="false">AVERAGE(FilterPrice!AH$13:AH$15)</f>
        <v>40.9166666666667</v>
      </c>
      <c r="N796" s="24" t="n">
        <f aca="false">AVERAGE(FilterPrice!AH$4:AH$15)</f>
        <v>58.25</v>
      </c>
      <c r="O796" s="24" t="n">
        <f aca="false">AVERAGE(FilterPrice!AH$16:AH$27)</f>
        <v>50.25</v>
      </c>
      <c r="P796" s="62" t="n">
        <f aca="false">AVERAGE(FilterPrice!AH$28:AH$40)</f>
        <v>45.5446793116056</v>
      </c>
    </row>
    <row r="797" customFormat="false" ht="12.75" hidden="false" customHeight="false" outlineLevel="0" collapsed="false">
      <c r="C797" s="13" t="n">
        <f aca="false">C796+1</f>
        <v>796</v>
      </c>
      <c r="D797" s="109" t="s">
        <v>23793</v>
      </c>
      <c r="E797" s="111" t="str">
        <f aca="false">FilterPrice!AI$4</f>
        <v/>
      </c>
      <c r="F797" s="24" t="str">
        <f aca="false">FilterPrice!AI$5</f>
        <v/>
      </c>
      <c r="G797" s="24" t="n">
        <f aca="false">FilterPrice!AI$6</f>
        <v>51</v>
      </c>
      <c r="H797" s="24" t="n">
        <f aca="false">FilterPrice!AI$7</f>
        <v>51</v>
      </c>
      <c r="I797" s="24" t="n">
        <f aca="false">FilterPrice!AI$8</f>
        <v>58.5</v>
      </c>
      <c r="J797" s="24" t="n">
        <f aca="false">FilterPrice!AI$9</f>
        <v>76</v>
      </c>
      <c r="K797" s="24" t="n">
        <f aca="false">AVERAGE(FilterPrice!AI$10:AI$11)</f>
        <v>100.5</v>
      </c>
      <c r="L797" s="24" t="n">
        <f aca="false">FilterPrice!AI$12</f>
        <v>57</v>
      </c>
      <c r="M797" s="24" t="n">
        <f aca="false">AVERAGE(FilterPrice!AI$13:AI$15)</f>
        <v>55.75</v>
      </c>
      <c r="N797" s="24" t="n">
        <f aca="false">AVERAGE(FilterPrice!AI$4:AI$15)</f>
        <v>66.175</v>
      </c>
      <c r="O797" s="24" t="n">
        <f aca="false">AVERAGE(FilterPrice!AI$16:AI$27)</f>
        <v>58.2708333333333</v>
      </c>
      <c r="P797" s="62" t="n">
        <f aca="false">AVERAGE(FilterPrice!AI$28:AI$40)</f>
        <v>49.2141025641026</v>
      </c>
    </row>
    <row r="798" customFormat="false" ht="12.75" hidden="false" customHeight="false" outlineLevel="0" collapsed="false">
      <c r="C798" s="13" t="n">
        <f aca="false">C797+1</f>
        <v>797</v>
      </c>
      <c r="D798" s="109" t="s">
        <v>23794</v>
      </c>
      <c r="E798" s="111" t="str">
        <f aca="false">FilterPrice!AJ$4</f>
        <v/>
      </c>
      <c r="F798" s="24" t="str">
        <f aca="false">FilterPrice!AJ$5</f>
        <v/>
      </c>
      <c r="G798" s="24" t="n">
        <f aca="false">FilterPrice!AJ$6</f>
        <v>35.5</v>
      </c>
      <c r="H798" s="24" t="n">
        <f aca="false">FilterPrice!AJ$7</f>
        <v>35.5</v>
      </c>
      <c r="I798" s="24" t="n">
        <f aca="false">FilterPrice!AJ$8</f>
        <v>45</v>
      </c>
      <c r="J798" s="24" t="n">
        <f aca="false">FilterPrice!AJ$9</f>
        <v>56.25</v>
      </c>
      <c r="K798" s="24" t="n">
        <f aca="false">AVERAGE(FilterPrice!AJ$10:AJ$11)</f>
        <v>71</v>
      </c>
      <c r="L798" s="24" t="n">
        <f aca="false">FilterPrice!AJ$12</f>
        <v>44.5</v>
      </c>
      <c r="M798" s="24" t="n">
        <f aca="false">AVERAGE(FilterPrice!AJ$13:AJ$15)</f>
        <v>42.25</v>
      </c>
      <c r="N798" s="24" t="n">
        <f aca="false">AVERAGE(FilterPrice!AJ$4:AJ$15)</f>
        <v>48.55</v>
      </c>
      <c r="O798" s="24" t="n">
        <f aca="false">AVERAGE(FilterPrice!AJ$16:AJ$27)</f>
        <v>45</v>
      </c>
      <c r="P798" s="62" t="n">
        <f aca="false">AVERAGE(FilterPrice!AJ$28:AJ$40)</f>
        <v>41.199358974359</v>
      </c>
    </row>
    <row r="799" customFormat="false" ht="12.75" hidden="false" customHeight="false" outlineLevel="0" collapsed="false">
      <c r="C799" s="13" t="n">
        <f aca="false">C798+1</f>
        <v>798</v>
      </c>
      <c r="D799" s="109" t="s">
        <v>23795</v>
      </c>
      <c r="E799" s="111" t="str">
        <f aca="false">FilterPrice!AK$4</f>
        <v/>
      </c>
      <c r="F799" s="24" t="str">
        <f aca="false">FilterPrice!AK$5</f>
        <v/>
      </c>
      <c r="G799" s="24" t="n">
        <f aca="false">FilterPrice!AK$6</f>
        <v>33</v>
      </c>
      <c r="H799" s="24" t="n">
        <f aca="false">FilterPrice!AK$7</f>
        <v>33</v>
      </c>
      <c r="I799" s="24" t="n">
        <f aca="false">FilterPrice!AK$8</f>
        <v>48.25</v>
      </c>
      <c r="J799" s="24" t="n">
        <f aca="false">FilterPrice!AK$9</f>
        <v>74</v>
      </c>
      <c r="K799" s="24" t="n">
        <f aca="false">AVERAGE(FilterPrice!AK$10:AK$11)</f>
        <v>114</v>
      </c>
      <c r="L799" s="24" t="n">
        <f aca="false">FilterPrice!AK$12</f>
        <v>46</v>
      </c>
      <c r="M799" s="24" t="n">
        <f aca="false">AVERAGE(FilterPrice!AK$13:AK$15)</f>
        <v>42</v>
      </c>
      <c r="N799" s="24" t="n">
        <f aca="false">AVERAGE(FilterPrice!AK$4:AK$15)</f>
        <v>58.825</v>
      </c>
      <c r="O799" s="24" t="n">
        <f aca="false">AVERAGE(FilterPrice!AK$16:AK$27)</f>
        <v>50.7291666666667</v>
      </c>
      <c r="P799" s="62" t="n">
        <f aca="false">AVERAGE(FilterPrice!AK$28:AK$40)</f>
        <v>43.2708333333333</v>
      </c>
    </row>
    <row r="800" customFormat="false" ht="12.75" hidden="false" customHeight="false" outlineLevel="0" collapsed="false">
      <c r="C800" s="13" t="n">
        <f aca="false">C799+1</f>
        <v>799</v>
      </c>
      <c r="D800" s="109" t="s">
        <v>23796</v>
      </c>
      <c r="E800" s="111" t="str">
        <f aca="false">FilterPrice!AL$4</f>
        <v/>
      </c>
      <c r="F800" s="24" t="str">
        <f aca="false">FilterPrice!AL$5</f>
        <v/>
      </c>
      <c r="G800" s="24" t="n">
        <f aca="false">FilterPrice!AL$6</f>
        <v>55</v>
      </c>
      <c r="H800" s="24" t="n">
        <f aca="false">FilterPrice!AL$7</f>
        <v>55</v>
      </c>
      <c r="I800" s="24" t="n">
        <f aca="false">FilterPrice!AL$8</f>
        <v>67.25</v>
      </c>
      <c r="J800" s="24" t="n">
        <f aca="false">FilterPrice!AL$9</f>
        <v>86.5</v>
      </c>
      <c r="K800" s="24" t="n">
        <f aca="false">AVERAGE(FilterPrice!AL$10:AL$11)</f>
        <v>127.75</v>
      </c>
      <c r="L800" s="24" t="n">
        <f aca="false">FilterPrice!AL$12</f>
        <v>64.75</v>
      </c>
      <c r="M800" s="24" t="n">
        <f aca="false">AVERAGE(FilterPrice!AL$13:AL$15)</f>
        <v>59.5</v>
      </c>
      <c r="N800" s="24" t="n">
        <f aca="false">AVERAGE(FilterPrice!AL$4:AL$15)</f>
        <v>76.25</v>
      </c>
      <c r="O800" s="24" t="n">
        <f aca="false">AVERAGE(FilterPrice!AL$16:AL$27)</f>
        <v>68.375</v>
      </c>
      <c r="P800" s="62" t="n">
        <f aca="false">AVERAGE(FilterPrice!AL$28:AL$40)</f>
        <v>62.2366025641026</v>
      </c>
    </row>
    <row r="801" customFormat="false" ht="12.75" hidden="false" customHeight="false" outlineLevel="0" collapsed="false">
      <c r="C801" s="13" t="n">
        <f aca="false">C800+1</f>
        <v>800</v>
      </c>
      <c r="D801" s="109" t="s">
        <v>23797</v>
      </c>
      <c r="E801" s="111" t="str">
        <f aca="false">FilterPrice!AM$4</f>
        <v/>
      </c>
      <c r="F801" s="24" t="str">
        <f aca="false">FilterPrice!AM$5</f>
        <v/>
      </c>
      <c r="G801" s="24" t="n">
        <f aca="false">FilterPrice!AM$6</f>
        <v>20</v>
      </c>
      <c r="H801" s="24" t="n">
        <f aca="false">FilterPrice!AM$7</f>
        <v>20</v>
      </c>
      <c r="I801" s="24" t="n">
        <f aca="false">FilterPrice!AM$8</f>
        <v>52</v>
      </c>
      <c r="J801" s="24" t="n">
        <f aca="false">FilterPrice!AM$9</f>
        <v>80</v>
      </c>
      <c r="K801" s="24" t="n">
        <f aca="false">AVERAGE(FilterPrice!AM$10:AM$11)</f>
        <v>120</v>
      </c>
      <c r="L801" s="24" t="n">
        <f aca="false">FilterPrice!AM$12</f>
        <v>46.25</v>
      </c>
      <c r="M801" s="24" t="n">
        <f aca="false">AVERAGE(FilterPrice!AM$13:AM$15)</f>
        <v>42.25</v>
      </c>
      <c r="N801" s="24" t="n">
        <f aca="false">AVERAGE(FilterPrice!AM$4:AM$15)</f>
        <v>58.5</v>
      </c>
      <c r="O801" s="24" t="n">
        <f aca="false">AVERAGE(FilterPrice!AM$16:AM$27)</f>
        <v>50.9587500890096</v>
      </c>
      <c r="P801" s="62" t="n">
        <f aca="false">AVERAGE(FilterPrice!AM$28:AM$40)</f>
        <v>44.3020469714434</v>
      </c>
    </row>
    <row r="802" customFormat="false" ht="12.75" hidden="false" customHeight="false" outlineLevel="0" collapsed="false">
      <c r="C802" s="13" t="n">
        <f aca="false">C801+1</f>
        <v>801</v>
      </c>
      <c r="D802" s="109" t="s">
        <v>23798</v>
      </c>
      <c r="E802" s="111" t="str">
        <f aca="false">FilterPrice!AN$4</f>
        <v/>
      </c>
      <c r="F802" s="24" t="str">
        <f aca="false">FilterPrice!AN$5</f>
        <v/>
      </c>
      <c r="G802" s="24" t="n">
        <f aca="false">FilterPrice!AN$6</f>
        <v>28</v>
      </c>
      <c r="H802" s="24" t="n">
        <f aca="false">FilterPrice!AN$7</f>
        <v>28</v>
      </c>
      <c r="I802" s="24" t="n">
        <f aca="false">FilterPrice!AN$8</f>
        <v>46.75</v>
      </c>
      <c r="J802" s="24" t="n">
        <f aca="false">FilterPrice!AN$9</f>
        <v>73.9999923706055</v>
      </c>
      <c r="K802" s="24" t="n">
        <f aca="false">AVERAGE(FilterPrice!AN$10:AN$11)</f>
        <v>117.25</v>
      </c>
      <c r="L802" s="24" t="n">
        <f aca="false">FilterPrice!AN$12</f>
        <v>43.2500038146973</v>
      </c>
      <c r="M802" s="24" t="n">
        <f aca="false">AVERAGE(FilterPrice!AN$13:AN$15)</f>
        <v>41.5</v>
      </c>
      <c r="N802" s="24" t="n">
        <f aca="false">AVERAGE(FilterPrice!AN$4:AN$15)</f>
        <v>57.8999996185303</v>
      </c>
      <c r="O802" s="24" t="n">
        <f aca="false">AVERAGE(FilterPrice!AN$16:AN$27)</f>
        <v>48.5617799758911</v>
      </c>
      <c r="P802" s="62" t="n">
        <f aca="false">AVERAGE(FilterPrice!AN$28:AN$40)</f>
        <v>43.6687636986757</v>
      </c>
    </row>
    <row r="803" customFormat="false" ht="12.75" hidden="false" customHeight="false" outlineLevel="0" collapsed="false">
      <c r="C803" s="13" t="n">
        <f aca="false">C802+1</f>
        <v>802</v>
      </c>
      <c r="D803" s="109" t="s">
        <v>23799</v>
      </c>
      <c r="E803" s="111" t="str">
        <f aca="false">FilterPrice!AO$4</f>
        <v/>
      </c>
      <c r="F803" s="24" t="str">
        <f aca="false">FilterPrice!AO$5</f>
        <v/>
      </c>
      <c r="G803" s="24" t="n">
        <f aca="false">FilterPrice!AO$6</f>
        <v>37.9969177246094</v>
      </c>
      <c r="H803" s="24" t="n">
        <f aca="false">FilterPrice!AO$7</f>
        <v>37.9969177246094</v>
      </c>
      <c r="I803" s="24" t="n">
        <f aca="false">FilterPrice!AO$8</f>
        <v>43.75</v>
      </c>
      <c r="J803" s="24" t="n">
        <f aca="false">FilterPrice!AO$9</f>
        <v>65.9999923706055</v>
      </c>
      <c r="K803" s="24" t="n">
        <f aca="false">AVERAGE(FilterPrice!AO$10:AO$11)</f>
        <v>101.25</v>
      </c>
      <c r="L803" s="24" t="n">
        <f aca="false">FilterPrice!AO$12</f>
        <v>41.7499961853027</v>
      </c>
      <c r="M803" s="24" t="n">
        <f aca="false">AVERAGE(FilterPrice!AO$13:AO$15)</f>
        <v>39.2730712890625</v>
      </c>
      <c r="N803" s="24" t="n">
        <f aca="false">AVERAGE(FilterPrice!AO$4:AO$15)</f>
        <v>54.7813037872314</v>
      </c>
      <c r="O803" s="24" t="n">
        <f aca="false">AVERAGE(FilterPrice!AO$16:AO$27)</f>
        <v>47.6955715815226</v>
      </c>
      <c r="P803" s="62" t="n">
        <f aca="false">AVERAGE(FilterPrice!AO$28:AO$40)</f>
        <v>45.4661644666623</v>
      </c>
    </row>
    <row r="804" customFormat="false" ht="12.75" hidden="false" customHeight="false" outlineLevel="0" collapsed="false">
      <c r="C804" s="13" t="n">
        <f aca="false">C803+1</f>
        <v>803</v>
      </c>
      <c r="D804" s="109" t="s">
        <v>23800</v>
      </c>
      <c r="E804" s="111" t="str">
        <f aca="false">FilterPrice!AP$4</f>
        <v/>
      </c>
      <c r="F804" s="24" t="str">
        <f aca="false">FilterPrice!AP$5</f>
        <v/>
      </c>
      <c r="G804" s="24" t="n">
        <f aca="false">FilterPrice!AP$6</f>
        <v>38</v>
      </c>
      <c r="H804" s="24" t="n">
        <f aca="false">FilterPrice!AP$7</f>
        <v>38</v>
      </c>
      <c r="I804" s="24" t="n">
        <f aca="false">FilterPrice!AP$8</f>
        <v>49.25</v>
      </c>
      <c r="J804" s="24" t="n">
        <f aca="false">FilterPrice!AP$9</f>
        <v>75.2499923706055</v>
      </c>
      <c r="K804" s="24" t="n">
        <f aca="false">AVERAGE(FilterPrice!AP$10:AP$11)</f>
        <v>117.75</v>
      </c>
      <c r="L804" s="24" t="n">
        <f aca="false">FilterPrice!AP$12</f>
        <v>51.7500038146973</v>
      </c>
      <c r="M804" s="24" t="n">
        <f aca="false">AVERAGE(FilterPrice!AP$13:AP$15)</f>
        <v>44.5</v>
      </c>
      <c r="N804" s="24" t="n">
        <f aca="false">AVERAGE(FilterPrice!AP$4:AP$15)</f>
        <v>62.1249996185303</v>
      </c>
      <c r="O804" s="24" t="n">
        <f aca="false">AVERAGE(FilterPrice!AP$16:AP$27)</f>
        <v>49.6034466425578</v>
      </c>
      <c r="P804" s="62" t="n">
        <f aca="false">AVERAGE(FilterPrice!AP$28:AP$40)</f>
        <v>44.5997733580761</v>
      </c>
    </row>
    <row r="805" customFormat="false" ht="12.75" hidden="false" customHeight="false" outlineLevel="0" collapsed="false">
      <c r="C805" s="13" t="n">
        <f aca="false">C804+1</f>
        <v>804</v>
      </c>
      <c r="D805" s="112" t="s">
        <v>23801</v>
      </c>
      <c r="E805" s="111" t="str">
        <f aca="false">FilterPrice!AQ$4</f>
        <v/>
      </c>
      <c r="F805" s="24" t="str">
        <f aca="false">FilterPrice!AQ$5</f>
        <v/>
      </c>
      <c r="G805" s="24" t="n">
        <f aca="false">FilterPrice!AQ$6</f>
        <v>30</v>
      </c>
      <c r="H805" s="24" t="n">
        <f aca="false">FilterPrice!AQ$7</f>
        <v>30</v>
      </c>
      <c r="I805" s="24" t="n">
        <f aca="false">FilterPrice!AQ$8</f>
        <v>43.75</v>
      </c>
      <c r="J805" s="24" t="n">
        <f aca="false">FilterPrice!AQ$9</f>
        <v>70.4999923706055</v>
      </c>
      <c r="K805" s="24" t="n">
        <f aca="false">AVERAGE(FilterPrice!AQ$10:AQ$11)</f>
        <v>112.75</v>
      </c>
      <c r="L805" s="24" t="n">
        <f aca="false">FilterPrice!AQ$12</f>
        <v>40.9999961853027</v>
      </c>
      <c r="M805" s="24" t="n">
        <f aca="false">AVERAGE(FilterPrice!AQ$13:AQ$15)</f>
        <v>40.5233319600423</v>
      </c>
      <c r="N805" s="24" t="n">
        <f aca="false">AVERAGE(FilterPrice!AQ$4:AQ$15)</f>
        <v>56.2319984436035</v>
      </c>
      <c r="O805" s="24" t="n">
        <f aca="false">AVERAGE(FilterPrice!AQ$16:AQ$27)</f>
        <v>47.1391124725342</v>
      </c>
      <c r="P805" s="62" t="n">
        <f aca="false">AVERAGE(FilterPrice!AQ$28:AQ$40)</f>
        <v>41.8342377677331</v>
      </c>
    </row>
    <row r="806" customFormat="false" ht="12.75" hidden="false" customHeight="false" outlineLevel="0" collapsed="false">
      <c r="C806" s="13" t="n">
        <f aca="false">C805+1</f>
        <v>805</v>
      </c>
      <c r="D806" s="109" t="s">
        <v>23802</v>
      </c>
      <c r="E806" s="111" t="str">
        <f aca="false">FilterPrice!AR$4</f>
        <v/>
      </c>
      <c r="F806" s="24" t="str">
        <f aca="false">FilterPrice!AR$5</f>
        <v/>
      </c>
      <c r="G806" s="24" t="n">
        <f aca="false">FilterPrice!AR$6</f>
        <v>38.5</v>
      </c>
      <c r="H806" s="24" t="n">
        <f aca="false">FilterPrice!AR$7</f>
        <v>38.5</v>
      </c>
      <c r="I806" s="24" t="n">
        <f aca="false">FilterPrice!AR$8</f>
        <v>55.75</v>
      </c>
      <c r="J806" s="24" t="n">
        <f aca="false">FilterPrice!AR$9</f>
        <v>82.5</v>
      </c>
      <c r="K806" s="24" t="n">
        <f aca="false">AVERAGE(FilterPrice!AR$10:AR$11)</f>
        <v>122.75</v>
      </c>
      <c r="L806" s="24" t="n">
        <f aca="false">FilterPrice!AR$12</f>
        <v>49.75</v>
      </c>
      <c r="M806" s="24" t="n">
        <f aca="false">AVERAGE(FilterPrice!AR$13:AR$15)</f>
        <v>45.75</v>
      </c>
      <c r="N806" s="24" t="n">
        <f aca="false">AVERAGE(FilterPrice!AR$4:AR$15)</f>
        <v>64.775</v>
      </c>
      <c r="O806" s="24" t="n">
        <f aca="false">AVERAGE(FilterPrice!AR$16:AR$27)</f>
        <v>52.0200001398722</v>
      </c>
      <c r="P806" s="62" t="n">
        <f aca="false">AVERAGE(FilterPrice!AR$28:AR$40)</f>
        <v>45.361758525555</v>
      </c>
    </row>
    <row r="807" customFormat="false" ht="12.75" hidden="false" customHeight="false" outlineLevel="0" collapsed="false">
      <c r="C807" s="13" t="n">
        <f aca="false">C806+1</f>
        <v>806</v>
      </c>
      <c r="D807" s="104" t="s">
        <v>23803</v>
      </c>
      <c r="E807" s="113" t="str">
        <f aca="false">FilterPrice!AS$4</f>
        <v/>
      </c>
      <c r="F807" s="65" t="str">
        <f aca="false">FilterPrice!AS$5</f>
        <v/>
      </c>
      <c r="G807" s="65" t="n">
        <f aca="false">FilterPrice!AS$6</f>
        <v>43.9999885559082</v>
      </c>
      <c r="H807" s="65" t="n">
        <f aca="false">FilterPrice!AS$7</f>
        <v>43.9999885559082</v>
      </c>
      <c r="I807" s="65" t="n">
        <f aca="false">FilterPrice!AS$8</f>
        <v>58.75</v>
      </c>
      <c r="J807" s="65" t="n">
        <f aca="false">FilterPrice!AS$9</f>
        <v>69</v>
      </c>
      <c r="K807" s="65" t="n">
        <f aca="false">AVERAGE(FilterPrice!AS$10:AS$11)</f>
        <v>93</v>
      </c>
      <c r="L807" s="65" t="n">
        <f aca="false">FilterPrice!AS$12</f>
        <v>55.5000038146973</v>
      </c>
      <c r="M807" s="65" t="n">
        <f aca="false">AVERAGE(FilterPrice!AS$13:AS$15)</f>
        <v>46.4833234151204</v>
      </c>
      <c r="N807" s="65" t="n">
        <f aca="false">AVERAGE(FilterPrice!AS$4:AS$15)</f>
        <v>59.6699951171875</v>
      </c>
      <c r="O807" s="65" t="n">
        <f aca="false">AVERAGE(FilterPrice!AS$16:AS$27)</f>
        <v>47.0866638819377</v>
      </c>
      <c r="P807" s="66" t="n">
        <f aca="false">AVERAGE(FilterPrice!AS$28:AS$40)</f>
        <v>44.4235231106098</v>
      </c>
    </row>
    <row r="808" customFormat="false" ht="12.75" hidden="false" customHeight="false" outlineLevel="0" collapsed="false">
      <c r="A808" s="13" t="n">
        <f aca="false">A795+1</f>
        <v>63</v>
      </c>
      <c r="B808" s="104" t="n">
        <f aca="false">FilterPrice!$A$1</f>
        <v>36981</v>
      </c>
      <c r="C808" s="13" t="n">
        <f aca="false">C807+1</f>
        <v>807</v>
      </c>
      <c r="D808" s="109" t="s">
        <v>23791</v>
      </c>
      <c r="E808" s="110" t="str">
        <f aca="false">FilterPrice!AG$4</f>
        <v/>
      </c>
      <c r="F808" s="59" t="str">
        <f aca="false">FilterPrice!AG$5</f>
        <v/>
      </c>
      <c r="G808" s="59" t="n">
        <f aca="false">FilterPrice!AG$6</f>
        <v>46</v>
      </c>
      <c r="H808" s="59" t="n">
        <f aca="false">FilterPrice!AG$7</f>
        <v>46</v>
      </c>
      <c r="I808" s="59" t="n">
        <f aca="false">FilterPrice!AG$8</f>
        <v>60.25</v>
      </c>
      <c r="J808" s="59" t="n">
        <f aca="false">FilterPrice!AG$9</f>
        <v>76.75</v>
      </c>
      <c r="K808" s="59" t="n">
        <f aca="false">AVERAGE(FilterPrice!AG$10:AG$11)</f>
        <v>112</v>
      </c>
      <c r="L808" s="59" t="n">
        <f aca="false">FilterPrice!AG$12</f>
        <v>59</v>
      </c>
      <c r="M808" s="59" t="n">
        <f aca="false">AVERAGE(FilterPrice!AG$13:AG$15)</f>
        <v>54.5</v>
      </c>
      <c r="N808" s="59" t="n">
        <f aca="false">AVERAGE(FilterPrice!AG$4:AG$15)</f>
        <v>67.55</v>
      </c>
      <c r="O808" s="59" t="n">
        <f aca="false">AVERAGE(FilterPrice!AG$16:AG$27)</f>
        <v>59.9375</v>
      </c>
      <c r="P808" s="60" t="n">
        <f aca="false">AVERAGE(FilterPrice!AG$28:AG$40)</f>
        <v>53.0955128205128</v>
      </c>
    </row>
    <row r="809" customFormat="false" ht="12.75" hidden="false" customHeight="false" outlineLevel="0" collapsed="false">
      <c r="C809" s="13" t="n">
        <f aca="false">C808+1</f>
        <v>808</v>
      </c>
      <c r="D809" s="109" t="s">
        <v>23792</v>
      </c>
      <c r="E809" s="111" t="str">
        <f aca="false">FilterPrice!AH$4</f>
        <v/>
      </c>
      <c r="F809" s="24" t="str">
        <f aca="false">FilterPrice!AH$5</f>
        <v/>
      </c>
      <c r="G809" s="24" t="n">
        <f aca="false">FilterPrice!AH$6</f>
        <v>33</v>
      </c>
      <c r="H809" s="24" t="n">
        <f aca="false">FilterPrice!AH$7</f>
        <v>33</v>
      </c>
      <c r="I809" s="24" t="n">
        <f aca="false">FilterPrice!AH$8</f>
        <v>48.25</v>
      </c>
      <c r="J809" s="24" t="n">
        <f aca="false">FilterPrice!AH$9</f>
        <v>74</v>
      </c>
      <c r="K809" s="24" t="n">
        <f aca="false">AVERAGE(FilterPrice!AH$10:AH$11)</f>
        <v>113.75</v>
      </c>
      <c r="L809" s="24" t="n">
        <f aca="false">FilterPrice!AH$12</f>
        <v>44</v>
      </c>
      <c r="M809" s="24" t="n">
        <f aca="false">AVERAGE(FilterPrice!AH$13:AH$15)</f>
        <v>40.9166666666667</v>
      </c>
      <c r="N809" s="24" t="n">
        <f aca="false">AVERAGE(FilterPrice!AH$4:AH$15)</f>
        <v>58.25</v>
      </c>
      <c r="O809" s="24" t="n">
        <f aca="false">AVERAGE(FilterPrice!AH$16:AH$27)</f>
        <v>50.25</v>
      </c>
      <c r="P809" s="62" t="n">
        <f aca="false">AVERAGE(FilterPrice!AH$28:AH$40)</f>
        <v>45.5446793116056</v>
      </c>
    </row>
    <row r="810" customFormat="false" ht="12.75" hidden="false" customHeight="false" outlineLevel="0" collapsed="false">
      <c r="C810" s="13" t="n">
        <f aca="false">C809+1</f>
        <v>809</v>
      </c>
      <c r="D810" s="109" t="s">
        <v>23793</v>
      </c>
      <c r="E810" s="111" t="str">
        <f aca="false">FilterPrice!AI$4</f>
        <v/>
      </c>
      <c r="F810" s="24" t="str">
        <f aca="false">FilterPrice!AI$5</f>
        <v/>
      </c>
      <c r="G810" s="24" t="n">
        <f aca="false">FilterPrice!AI$6</f>
        <v>51</v>
      </c>
      <c r="H810" s="24" t="n">
        <f aca="false">FilterPrice!AI$7</f>
        <v>51</v>
      </c>
      <c r="I810" s="24" t="n">
        <f aca="false">FilterPrice!AI$8</f>
        <v>58.5</v>
      </c>
      <c r="J810" s="24" t="n">
        <f aca="false">FilterPrice!AI$9</f>
        <v>76</v>
      </c>
      <c r="K810" s="24" t="n">
        <f aca="false">AVERAGE(FilterPrice!AI$10:AI$11)</f>
        <v>100.5</v>
      </c>
      <c r="L810" s="24" t="n">
        <f aca="false">FilterPrice!AI$12</f>
        <v>57</v>
      </c>
      <c r="M810" s="24" t="n">
        <f aca="false">AVERAGE(FilterPrice!AI$13:AI$15)</f>
        <v>55.75</v>
      </c>
      <c r="N810" s="24" t="n">
        <f aca="false">AVERAGE(FilterPrice!AI$4:AI$15)</f>
        <v>66.175</v>
      </c>
      <c r="O810" s="24" t="n">
        <f aca="false">AVERAGE(FilterPrice!AI$16:AI$27)</f>
        <v>58.2708333333333</v>
      </c>
      <c r="P810" s="62" t="n">
        <f aca="false">AVERAGE(FilterPrice!AI$28:AI$40)</f>
        <v>49.2141025641026</v>
      </c>
    </row>
    <row r="811" customFormat="false" ht="12.75" hidden="false" customHeight="false" outlineLevel="0" collapsed="false">
      <c r="C811" s="13" t="n">
        <f aca="false">C810+1</f>
        <v>810</v>
      </c>
      <c r="D811" s="109" t="s">
        <v>23794</v>
      </c>
      <c r="E811" s="111" t="str">
        <f aca="false">FilterPrice!AJ$4</f>
        <v/>
      </c>
      <c r="F811" s="24" t="str">
        <f aca="false">FilterPrice!AJ$5</f>
        <v/>
      </c>
      <c r="G811" s="24" t="n">
        <f aca="false">FilterPrice!AJ$6</f>
        <v>35.5</v>
      </c>
      <c r="H811" s="24" t="n">
        <f aca="false">FilterPrice!AJ$7</f>
        <v>35.5</v>
      </c>
      <c r="I811" s="24" t="n">
        <f aca="false">FilterPrice!AJ$8</f>
        <v>45</v>
      </c>
      <c r="J811" s="24" t="n">
        <f aca="false">FilterPrice!AJ$9</f>
        <v>56.25</v>
      </c>
      <c r="K811" s="24" t="n">
        <f aca="false">AVERAGE(FilterPrice!AJ$10:AJ$11)</f>
        <v>71</v>
      </c>
      <c r="L811" s="24" t="n">
        <f aca="false">FilterPrice!AJ$12</f>
        <v>44.5</v>
      </c>
      <c r="M811" s="24" t="n">
        <f aca="false">AVERAGE(FilterPrice!AJ$13:AJ$15)</f>
        <v>42.25</v>
      </c>
      <c r="N811" s="24" t="n">
        <f aca="false">AVERAGE(FilterPrice!AJ$4:AJ$15)</f>
        <v>48.55</v>
      </c>
      <c r="O811" s="24" t="n">
        <f aca="false">AVERAGE(FilterPrice!AJ$16:AJ$27)</f>
        <v>45</v>
      </c>
      <c r="P811" s="62" t="n">
        <f aca="false">AVERAGE(FilterPrice!AJ$28:AJ$40)</f>
        <v>41.199358974359</v>
      </c>
    </row>
    <row r="812" customFormat="false" ht="12.75" hidden="false" customHeight="false" outlineLevel="0" collapsed="false">
      <c r="C812" s="13" t="n">
        <f aca="false">C811+1</f>
        <v>811</v>
      </c>
      <c r="D812" s="109" t="s">
        <v>23795</v>
      </c>
      <c r="E812" s="111" t="str">
        <f aca="false">FilterPrice!AK$4</f>
        <v/>
      </c>
      <c r="F812" s="24" t="str">
        <f aca="false">FilterPrice!AK$5</f>
        <v/>
      </c>
      <c r="G812" s="24" t="n">
        <f aca="false">FilterPrice!AK$6</f>
        <v>33</v>
      </c>
      <c r="H812" s="24" t="n">
        <f aca="false">FilterPrice!AK$7</f>
        <v>33</v>
      </c>
      <c r="I812" s="24" t="n">
        <f aca="false">FilterPrice!AK$8</f>
        <v>48.25</v>
      </c>
      <c r="J812" s="24" t="n">
        <f aca="false">FilterPrice!AK$9</f>
        <v>74</v>
      </c>
      <c r="K812" s="24" t="n">
        <f aca="false">AVERAGE(FilterPrice!AK$10:AK$11)</f>
        <v>114</v>
      </c>
      <c r="L812" s="24" t="n">
        <f aca="false">FilterPrice!AK$12</f>
        <v>46</v>
      </c>
      <c r="M812" s="24" t="n">
        <f aca="false">AVERAGE(FilterPrice!AK$13:AK$15)</f>
        <v>42</v>
      </c>
      <c r="N812" s="24" t="n">
        <f aca="false">AVERAGE(FilterPrice!AK$4:AK$15)</f>
        <v>58.825</v>
      </c>
      <c r="O812" s="24" t="n">
        <f aca="false">AVERAGE(FilterPrice!AK$16:AK$27)</f>
        <v>50.7291666666667</v>
      </c>
      <c r="P812" s="62" t="n">
        <f aca="false">AVERAGE(FilterPrice!AK$28:AK$40)</f>
        <v>43.2708333333333</v>
      </c>
    </row>
    <row r="813" customFormat="false" ht="12.75" hidden="false" customHeight="false" outlineLevel="0" collapsed="false">
      <c r="C813" s="13" t="n">
        <f aca="false">C812+1</f>
        <v>812</v>
      </c>
      <c r="D813" s="109" t="s">
        <v>23796</v>
      </c>
      <c r="E813" s="111" t="str">
        <f aca="false">FilterPrice!AL$4</f>
        <v/>
      </c>
      <c r="F813" s="24" t="str">
        <f aca="false">FilterPrice!AL$5</f>
        <v/>
      </c>
      <c r="G813" s="24" t="n">
        <f aca="false">FilterPrice!AL$6</f>
        <v>55</v>
      </c>
      <c r="H813" s="24" t="n">
        <f aca="false">FilterPrice!AL$7</f>
        <v>55</v>
      </c>
      <c r="I813" s="24" t="n">
        <f aca="false">FilterPrice!AL$8</f>
        <v>67.25</v>
      </c>
      <c r="J813" s="24" t="n">
        <f aca="false">FilterPrice!AL$9</f>
        <v>86.5</v>
      </c>
      <c r="K813" s="24" t="n">
        <f aca="false">AVERAGE(FilterPrice!AL$10:AL$11)</f>
        <v>127.75</v>
      </c>
      <c r="L813" s="24" t="n">
        <f aca="false">FilterPrice!AL$12</f>
        <v>64.75</v>
      </c>
      <c r="M813" s="24" t="n">
        <f aca="false">AVERAGE(FilterPrice!AL$13:AL$15)</f>
        <v>59.5</v>
      </c>
      <c r="N813" s="24" t="n">
        <f aca="false">AVERAGE(FilterPrice!AL$4:AL$15)</f>
        <v>76.25</v>
      </c>
      <c r="O813" s="24" t="n">
        <f aca="false">AVERAGE(FilterPrice!AL$16:AL$27)</f>
        <v>68.375</v>
      </c>
      <c r="P813" s="62" t="n">
        <f aca="false">AVERAGE(FilterPrice!AL$28:AL$40)</f>
        <v>62.2366025641026</v>
      </c>
    </row>
    <row r="814" customFormat="false" ht="12.75" hidden="false" customHeight="false" outlineLevel="0" collapsed="false">
      <c r="C814" s="13" t="n">
        <f aca="false">C813+1</f>
        <v>813</v>
      </c>
      <c r="D814" s="109" t="s">
        <v>23797</v>
      </c>
      <c r="E814" s="111" t="str">
        <f aca="false">FilterPrice!AM$4</f>
        <v/>
      </c>
      <c r="F814" s="24" t="str">
        <f aca="false">FilterPrice!AM$5</f>
        <v/>
      </c>
      <c r="G814" s="24" t="n">
        <f aca="false">FilterPrice!AM$6</f>
        <v>20</v>
      </c>
      <c r="H814" s="24" t="n">
        <f aca="false">FilterPrice!AM$7</f>
        <v>20</v>
      </c>
      <c r="I814" s="24" t="n">
        <f aca="false">FilterPrice!AM$8</f>
        <v>52</v>
      </c>
      <c r="J814" s="24" t="n">
        <f aca="false">FilterPrice!AM$9</f>
        <v>80</v>
      </c>
      <c r="K814" s="24" t="n">
        <f aca="false">AVERAGE(FilterPrice!AM$10:AM$11)</f>
        <v>120</v>
      </c>
      <c r="L814" s="24" t="n">
        <f aca="false">FilterPrice!AM$12</f>
        <v>46.25</v>
      </c>
      <c r="M814" s="24" t="n">
        <f aca="false">AVERAGE(FilterPrice!AM$13:AM$15)</f>
        <v>42.25</v>
      </c>
      <c r="N814" s="24" t="n">
        <f aca="false">AVERAGE(FilterPrice!AM$4:AM$15)</f>
        <v>58.5</v>
      </c>
      <c r="O814" s="24" t="n">
        <f aca="false">AVERAGE(FilterPrice!AM$16:AM$27)</f>
        <v>50.9587500890096</v>
      </c>
      <c r="P814" s="62" t="n">
        <f aca="false">AVERAGE(FilterPrice!AM$28:AM$40)</f>
        <v>44.3020469714434</v>
      </c>
    </row>
    <row r="815" customFormat="false" ht="12.75" hidden="false" customHeight="false" outlineLevel="0" collapsed="false">
      <c r="C815" s="13" t="n">
        <f aca="false">C814+1</f>
        <v>814</v>
      </c>
      <c r="D815" s="109" t="s">
        <v>23798</v>
      </c>
      <c r="E815" s="111" t="str">
        <f aca="false">FilterPrice!AN$4</f>
        <v/>
      </c>
      <c r="F815" s="24" t="str">
        <f aca="false">FilterPrice!AN$5</f>
        <v/>
      </c>
      <c r="G815" s="24" t="n">
        <f aca="false">FilterPrice!AN$6</f>
        <v>28</v>
      </c>
      <c r="H815" s="24" t="n">
        <f aca="false">FilterPrice!AN$7</f>
        <v>28</v>
      </c>
      <c r="I815" s="24" t="n">
        <f aca="false">FilterPrice!AN$8</f>
        <v>46.75</v>
      </c>
      <c r="J815" s="24" t="n">
        <f aca="false">FilterPrice!AN$9</f>
        <v>73.9999923706055</v>
      </c>
      <c r="K815" s="24" t="n">
        <f aca="false">AVERAGE(FilterPrice!AN$10:AN$11)</f>
        <v>117.25</v>
      </c>
      <c r="L815" s="24" t="n">
        <f aca="false">FilterPrice!AN$12</f>
        <v>43.2500038146973</v>
      </c>
      <c r="M815" s="24" t="n">
        <f aca="false">AVERAGE(FilterPrice!AN$13:AN$15)</f>
        <v>41.5</v>
      </c>
      <c r="N815" s="24" t="n">
        <f aca="false">AVERAGE(FilterPrice!AN$4:AN$15)</f>
        <v>57.8999996185303</v>
      </c>
      <c r="O815" s="24" t="n">
        <f aca="false">AVERAGE(FilterPrice!AN$16:AN$27)</f>
        <v>48.5617799758911</v>
      </c>
      <c r="P815" s="62" t="n">
        <f aca="false">AVERAGE(FilterPrice!AN$28:AN$40)</f>
        <v>43.6687636986757</v>
      </c>
    </row>
    <row r="816" customFormat="false" ht="12.75" hidden="false" customHeight="false" outlineLevel="0" collapsed="false">
      <c r="C816" s="13" t="n">
        <f aca="false">C815+1</f>
        <v>815</v>
      </c>
      <c r="D816" s="109" t="s">
        <v>23799</v>
      </c>
      <c r="E816" s="111" t="str">
        <f aca="false">FilterPrice!AO$4</f>
        <v/>
      </c>
      <c r="F816" s="24" t="str">
        <f aca="false">FilterPrice!AO$5</f>
        <v/>
      </c>
      <c r="G816" s="24" t="n">
        <f aca="false">FilterPrice!AO$6</f>
        <v>37.9969177246094</v>
      </c>
      <c r="H816" s="24" t="n">
        <f aca="false">FilterPrice!AO$7</f>
        <v>37.9969177246094</v>
      </c>
      <c r="I816" s="24" t="n">
        <f aca="false">FilterPrice!AO$8</f>
        <v>43.75</v>
      </c>
      <c r="J816" s="24" t="n">
        <f aca="false">FilterPrice!AO$9</f>
        <v>65.9999923706055</v>
      </c>
      <c r="K816" s="24" t="n">
        <f aca="false">AVERAGE(FilterPrice!AO$10:AO$11)</f>
        <v>101.25</v>
      </c>
      <c r="L816" s="24" t="n">
        <f aca="false">FilterPrice!AO$12</f>
        <v>41.7499961853027</v>
      </c>
      <c r="M816" s="24" t="n">
        <f aca="false">AVERAGE(FilterPrice!AO$13:AO$15)</f>
        <v>39.2730712890625</v>
      </c>
      <c r="N816" s="24" t="n">
        <f aca="false">AVERAGE(FilterPrice!AO$4:AO$15)</f>
        <v>54.7813037872314</v>
      </c>
      <c r="O816" s="24" t="n">
        <f aca="false">AVERAGE(FilterPrice!AO$16:AO$27)</f>
        <v>47.6955715815226</v>
      </c>
      <c r="P816" s="62" t="n">
        <f aca="false">AVERAGE(FilterPrice!AO$28:AO$40)</f>
        <v>45.4661644666623</v>
      </c>
    </row>
    <row r="817" customFormat="false" ht="12.75" hidden="false" customHeight="false" outlineLevel="0" collapsed="false">
      <c r="C817" s="13" t="n">
        <f aca="false">C816+1</f>
        <v>816</v>
      </c>
      <c r="D817" s="109" t="s">
        <v>23800</v>
      </c>
      <c r="E817" s="111" t="str">
        <f aca="false">FilterPrice!AP$4</f>
        <v/>
      </c>
      <c r="F817" s="24" t="str">
        <f aca="false">FilterPrice!AP$5</f>
        <v/>
      </c>
      <c r="G817" s="24" t="n">
        <f aca="false">FilterPrice!AP$6</f>
        <v>38</v>
      </c>
      <c r="H817" s="24" t="n">
        <f aca="false">FilterPrice!AP$7</f>
        <v>38</v>
      </c>
      <c r="I817" s="24" t="n">
        <f aca="false">FilterPrice!AP$8</f>
        <v>49.25</v>
      </c>
      <c r="J817" s="24" t="n">
        <f aca="false">FilterPrice!AP$9</f>
        <v>75.2499923706055</v>
      </c>
      <c r="K817" s="24" t="n">
        <f aca="false">AVERAGE(FilterPrice!AP$10:AP$11)</f>
        <v>117.75</v>
      </c>
      <c r="L817" s="24" t="n">
        <f aca="false">FilterPrice!AP$12</f>
        <v>51.7500038146973</v>
      </c>
      <c r="M817" s="24" t="n">
        <f aca="false">AVERAGE(FilterPrice!AP$13:AP$15)</f>
        <v>44.5</v>
      </c>
      <c r="N817" s="24" t="n">
        <f aca="false">AVERAGE(FilterPrice!AP$4:AP$15)</f>
        <v>62.1249996185303</v>
      </c>
      <c r="O817" s="24" t="n">
        <f aca="false">AVERAGE(FilterPrice!AP$16:AP$27)</f>
        <v>49.6034466425578</v>
      </c>
      <c r="P817" s="62" t="n">
        <f aca="false">AVERAGE(FilterPrice!AP$28:AP$40)</f>
        <v>44.5997733580761</v>
      </c>
    </row>
    <row r="818" customFormat="false" ht="12.75" hidden="false" customHeight="false" outlineLevel="0" collapsed="false">
      <c r="C818" s="13" t="n">
        <f aca="false">C817+1</f>
        <v>817</v>
      </c>
      <c r="D818" s="112" t="s">
        <v>23801</v>
      </c>
      <c r="E818" s="111" t="str">
        <f aca="false">FilterPrice!AQ$4</f>
        <v/>
      </c>
      <c r="F818" s="24" t="str">
        <f aca="false">FilterPrice!AQ$5</f>
        <v/>
      </c>
      <c r="G818" s="24" t="n">
        <f aca="false">FilterPrice!AQ$6</f>
        <v>30</v>
      </c>
      <c r="H818" s="24" t="n">
        <f aca="false">FilterPrice!AQ$7</f>
        <v>30</v>
      </c>
      <c r="I818" s="24" t="n">
        <f aca="false">FilterPrice!AQ$8</f>
        <v>43.75</v>
      </c>
      <c r="J818" s="24" t="n">
        <f aca="false">FilterPrice!AQ$9</f>
        <v>70.4999923706055</v>
      </c>
      <c r="K818" s="24" t="n">
        <f aca="false">AVERAGE(FilterPrice!AQ$10:AQ$11)</f>
        <v>112.75</v>
      </c>
      <c r="L818" s="24" t="n">
        <f aca="false">FilterPrice!AQ$12</f>
        <v>40.9999961853027</v>
      </c>
      <c r="M818" s="24" t="n">
        <f aca="false">AVERAGE(FilterPrice!AQ$13:AQ$15)</f>
        <v>40.5233319600423</v>
      </c>
      <c r="N818" s="24" t="n">
        <f aca="false">AVERAGE(FilterPrice!AQ$4:AQ$15)</f>
        <v>56.2319984436035</v>
      </c>
      <c r="O818" s="24" t="n">
        <f aca="false">AVERAGE(FilterPrice!AQ$16:AQ$27)</f>
        <v>47.1391124725342</v>
      </c>
      <c r="P818" s="62" t="n">
        <f aca="false">AVERAGE(FilterPrice!AQ$28:AQ$40)</f>
        <v>41.8342377677331</v>
      </c>
    </row>
    <row r="819" customFormat="false" ht="12.75" hidden="false" customHeight="false" outlineLevel="0" collapsed="false">
      <c r="C819" s="13" t="n">
        <f aca="false">C818+1</f>
        <v>818</v>
      </c>
      <c r="D819" s="109" t="s">
        <v>23802</v>
      </c>
      <c r="E819" s="111" t="str">
        <f aca="false">FilterPrice!AR$4</f>
        <v/>
      </c>
      <c r="F819" s="24" t="str">
        <f aca="false">FilterPrice!AR$5</f>
        <v/>
      </c>
      <c r="G819" s="24" t="n">
        <f aca="false">FilterPrice!AR$6</f>
        <v>38.5</v>
      </c>
      <c r="H819" s="24" t="n">
        <f aca="false">FilterPrice!AR$7</f>
        <v>38.5</v>
      </c>
      <c r="I819" s="24" t="n">
        <f aca="false">FilterPrice!AR$8</f>
        <v>55.75</v>
      </c>
      <c r="J819" s="24" t="n">
        <f aca="false">FilterPrice!AR$9</f>
        <v>82.5</v>
      </c>
      <c r="K819" s="24" t="n">
        <f aca="false">AVERAGE(FilterPrice!AR$10:AR$11)</f>
        <v>122.75</v>
      </c>
      <c r="L819" s="24" t="n">
        <f aca="false">FilterPrice!AR$12</f>
        <v>49.75</v>
      </c>
      <c r="M819" s="24" t="n">
        <f aca="false">AVERAGE(FilterPrice!AR$13:AR$15)</f>
        <v>45.75</v>
      </c>
      <c r="N819" s="24" t="n">
        <f aca="false">AVERAGE(FilterPrice!AR$4:AR$15)</f>
        <v>64.775</v>
      </c>
      <c r="O819" s="24" t="n">
        <f aca="false">AVERAGE(FilterPrice!AR$16:AR$27)</f>
        <v>52.0200001398722</v>
      </c>
      <c r="P819" s="62" t="n">
        <f aca="false">AVERAGE(FilterPrice!AR$28:AR$40)</f>
        <v>45.361758525555</v>
      </c>
    </row>
    <row r="820" customFormat="false" ht="12.75" hidden="false" customHeight="false" outlineLevel="0" collapsed="false">
      <c r="C820" s="13" t="n">
        <f aca="false">C819+1</f>
        <v>819</v>
      </c>
      <c r="D820" s="104" t="s">
        <v>23803</v>
      </c>
      <c r="E820" s="113" t="str">
        <f aca="false">FilterPrice!AS$4</f>
        <v/>
      </c>
      <c r="F820" s="65" t="str">
        <f aca="false">FilterPrice!AS$5</f>
        <v/>
      </c>
      <c r="G820" s="65" t="n">
        <f aca="false">FilterPrice!AS$6</f>
        <v>43.9999885559082</v>
      </c>
      <c r="H820" s="65" t="n">
        <f aca="false">FilterPrice!AS$7</f>
        <v>43.9999885559082</v>
      </c>
      <c r="I820" s="65" t="n">
        <f aca="false">FilterPrice!AS$8</f>
        <v>58.75</v>
      </c>
      <c r="J820" s="65" t="n">
        <f aca="false">FilterPrice!AS$9</f>
        <v>69</v>
      </c>
      <c r="K820" s="65" t="n">
        <f aca="false">AVERAGE(FilterPrice!AS$10:AS$11)</f>
        <v>93</v>
      </c>
      <c r="L820" s="65" t="n">
        <f aca="false">FilterPrice!AS$12</f>
        <v>55.5000038146973</v>
      </c>
      <c r="M820" s="65" t="n">
        <f aca="false">AVERAGE(FilterPrice!AS$13:AS$15)</f>
        <v>46.4833234151204</v>
      </c>
      <c r="N820" s="65" t="n">
        <f aca="false">AVERAGE(FilterPrice!AS$4:AS$15)</f>
        <v>59.6699951171875</v>
      </c>
      <c r="O820" s="65" t="n">
        <f aca="false">AVERAGE(FilterPrice!AS$16:AS$27)</f>
        <v>47.0866638819377</v>
      </c>
      <c r="P820" s="66" t="n">
        <f aca="false">AVERAGE(FilterPrice!AS$28:AS$40)</f>
        <v>44.4235231106098</v>
      </c>
    </row>
    <row r="821" customFormat="false" ht="12.75" hidden="false" customHeight="false" outlineLevel="0" collapsed="false">
      <c r="A821" s="13" t="n">
        <f aca="false">A808+1</f>
        <v>64</v>
      </c>
      <c r="B821" s="104" t="n">
        <f aca="false">FilterPrice!$A$1</f>
        <v>36981</v>
      </c>
      <c r="C821" s="13" t="n">
        <f aca="false">C820+1</f>
        <v>820</v>
      </c>
      <c r="D821" s="109" t="s">
        <v>23791</v>
      </c>
      <c r="E821" s="110" t="str">
        <f aca="false">FilterPrice!AG$4</f>
        <v/>
      </c>
      <c r="F821" s="59" t="str">
        <f aca="false">FilterPrice!AG$5</f>
        <v/>
      </c>
      <c r="G821" s="59" t="n">
        <f aca="false">FilterPrice!AG$6</f>
        <v>46</v>
      </c>
      <c r="H821" s="59" t="n">
        <f aca="false">FilterPrice!AG$7</f>
        <v>46</v>
      </c>
      <c r="I821" s="59" t="n">
        <f aca="false">FilterPrice!AG$8</f>
        <v>60.25</v>
      </c>
      <c r="J821" s="59" t="n">
        <f aca="false">FilterPrice!AG$9</f>
        <v>76.75</v>
      </c>
      <c r="K821" s="59" t="n">
        <f aca="false">AVERAGE(FilterPrice!AG$10:AG$11)</f>
        <v>112</v>
      </c>
      <c r="L821" s="59" t="n">
        <f aca="false">FilterPrice!AG$12</f>
        <v>59</v>
      </c>
      <c r="M821" s="59" t="n">
        <f aca="false">AVERAGE(FilterPrice!AG$13:AG$15)</f>
        <v>54.5</v>
      </c>
      <c r="N821" s="59" t="n">
        <f aca="false">AVERAGE(FilterPrice!AG$4:AG$15)</f>
        <v>67.55</v>
      </c>
      <c r="O821" s="59" t="n">
        <f aca="false">AVERAGE(FilterPrice!AG$16:AG$27)</f>
        <v>59.9375</v>
      </c>
      <c r="P821" s="60" t="n">
        <f aca="false">AVERAGE(FilterPrice!AG$28:AG$40)</f>
        <v>53.0955128205128</v>
      </c>
    </row>
    <row r="822" customFormat="false" ht="12.75" hidden="false" customHeight="false" outlineLevel="0" collapsed="false">
      <c r="C822" s="13" t="n">
        <f aca="false">C821+1</f>
        <v>821</v>
      </c>
      <c r="D822" s="109" t="s">
        <v>23792</v>
      </c>
      <c r="E822" s="111" t="str">
        <f aca="false">FilterPrice!AH$4</f>
        <v/>
      </c>
      <c r="F822" s="24" t="str">
        <f aca="false">FilterPrice!AH$5</f>
        <v/>
      </c>
      <c r="G822" s="24" t="n">
        <f aca="false">FilterPrice!AH$6</f>
        <v>33</v>
      </c>
      <c r="H822" s="24" t="n">
        <f aca="false">FilterPrice!AH$7</f>
        <v>33</v>
      </c>
      <c r="I822" s="24" t="n">
        <f aca="false">FilterPrice!AH$8</f>
        <v>48.25</v>
      </c>
      <c r="J822" s="24" t="n">
        <f aca="false">FilterPrice!AH$9</f>
        <v>74</v>
      </c>
      <c r="K822" s="24" t="n">
        <f aca="false">AVERAGE(FilterPrice!AH$10:AH$11)</f>
        <v>113.75</v>
      </c>
      <c r="L822" s="24" t="n">
        <f aca="false">FilterPrice!AH$12</f>
        <v>44</v>
      </c>
      <c r="M822" s="24" t="n">
        <f aca="false">AVERAGE(FilterPrice!AH$13:AH$15)</f>
        <v>40.9166666666667</v>
      </c>
      <c r="N822" s="24" t="n">
        <f aca="false">AVERAGE(FilterPrice!AH$4:AH$15)</f>
        <v>58.25</v>
      </c>
      <c r="O822" s="24" t="n">
        <f aca="false">AVERAGE(FilterPrice!AH$16:AH$27)</f>
        <v>50.25</v>
      </c>
      <c r="P822" s="62" t="n">
        <f aca="false">AVERAGE(FilterPrice!AH$28:AH$40)</f>
        <v>45.5446793116056</v>
      </c>
    </row>
    <row r="823" customFormat="false" ht="12.75" hidden="false" customHeight="false" outlineLevel="0" collapsed="false">
      <c r="C823" s="13" t="n">
        <f aca="false">C822+1</f>
        <v>822</v>
      </c>
      <c r="D823" s="109" t="s">
        <v>23793</v>
      </c>
      <c r="E823" s="111" t="str">
        <f aca="false">FilterPrice!AI$4</f>
        <v/>
      </c>
      <c r="F823" s="24" t="str">
        <f aca="false">FilterPrice!AI$5</f>
        <v/>
      </c>
      <c r="G823" s="24" t="n">
        <f aca="false">FilterPrice!AI$6</f>
        <v>51</v>
      </c>
      <c r="H823" s="24" t="n">
        <f aca="false">FilterPrice!AI$7</f>
        <v>51</v>
      </c>
      <c r="I823" s="24" t="n">
        <f aca="false">FilterPrice!AI$8</f>
        <v>58.5</v>
      </c>
      <c r="J823" s="24" t="n">
        <f aca="false">FilterPrice!AI$9</f>
        <v>76</v>
      </c>
      <c r="K823" s="24" t="n">
        <f aca="false">AVERAGE(FilterPrice!AI$10:AI$11)</f>
        <v>100.5</v>
      </c>
      <c r="L823" s="24" t="n">
        <f aca="false">FilterPrice!AI$12</f>
        <v>57</v>
      </c>
      <c r="M823" s="24" t="n">
        <f aca="false">AVERAGE(FilterPrice!AI$13:AI$15)</f>
        <v>55.75</v>
      </c>
      <c r="N823" s="24" t="n">
        <f aca="false">AVERAGE(FilterPrice!AI$4:AI$15)</f>
        <v>66.175</v>
      </c>
      <c r="O823" s="24" t="n">
        <f aca="false">AVERAGE(FilterPrice!AI$16:AI$27)</f>
        <v>58.2708333333333</v>
      </c>
      <c r="P823" s="62" t="n">
        <f aca="false">AVERAGE(FilterPrice!AI$28:AI$40)</f>
        <v>49.2141025641026</v>
      </c>
    </row>
    <row r="824" customFormat="false" ht="12.75" hidden="false" customHeight="false" outlineLevel="0" collapsed="false">
      <c r="C824" s="13" t="n">
        <f aca="false">C823+1</f>
        <v>823</v>
      </c>
      <c r="D824" s="109" t="s">
        <v>23794</v>
      </c>
      <c r="E824" s="111" t="str">
        <f aca="false">FilterPrice!AJ$4</f>
        <v/>
      </c>
      <c r="F824" s="24" t="str">
        <f aca="false">FilterPrice!AJ$5</f>
        <v/>
      </c>
      <c r="G824" s="24" t="n">
        <f aca="false">FilterPrice!AJ$6</f>
        <v>35.5</v>
      </c>
      <c r="H824" s="24" t="n">
        <f aca="false">FilterPrice!AJ$7</f>
        <v>35.5</v>
      </c>
      <c r="I824" s="24" t="n">
        <f aca="false">FilterPrice!AJ$8</f>
        <v>45</v>
      </c>
      <c r="J824" s="24" t="n">
        <f aca="false">FilterPrice!AJ$9</f>
        <v>56.25</v>
      </c>
      <c r="K824" s="24" t="n">
        <f aca="false">AVERAGE(FilterPrice!AJ$10:AJ$11)</f>
        <v>71</v>
      </c>
      <c r="L824" s="24" t="n">
        <f aca="false">FilterPrice!AJ$12</f>
        <v>44.5</v>
      </c>
      <c r="M824" s="24" t="n">
        <f aca="false">AVERAGE(FilterPrice!AJ$13:AJ$15)</f>
        <v>42.25</v>
      </c>
      <c r="N824" s="24" t="n">
        <f aca="false">AVERAGE(FilterPrice!AJ$4:AJ$15)</f>
        <v>48.55</v>
      </c>
      <c r="O824" s="24" t="n">
        <f aca="false">AVERAGE(FilterPrice!AJ$16:AJ$27)</f>
        <v>45</v>
      </c>
      <c r="P824" s="62" t="n">
        <f aca="false">AVERAGE(FilterPrice!AJ$28:AJ$40)</f>
        <v>41.199358974359</v>
      </c>
    </row>
    <row r="825" customFormat="false" ht="12.75" hidden="false" customHeight="false" outlineLevel="0" collapsed="false">
      <c r="C825" s="13" t="n">
        <f aca="false">C824+1</f>
        <v>824</v>
      </c>
      <c r="D825" s="109" t="s">
        <v>23795</v>
      </c>
      <c r="E825" s="111" t="str">
        <f aca="false">FilterPrice!AK$4</f>
        <v/>
      </c>
      <c r="F825" s="24" t="str">
        <f aca="false">FilterPrice!AK$5</f>
        <v/>
      </c>
      <c r="G825" s="24" t="n">
        <f aca="false">FilterPrice!AK$6</f>
        <v>33</v>
      </c>
      <c r="H825" s="24" t="n">
        <f aca="false">FilterPrice!AK$7</f>
        <v>33</v>
      </c>
      <c r="I825" s="24" t="n">
        <f aca="false">FilterPrice!AK$8</f>
        <v>48.25</v>
      </c>
      <c r="J825" s="24" t="n">
        <f aca="false">FilterPrice!AK$9</f>
        <v>74</v>
      </c>
      <c r="K825" s="24" t="n">
        <f aca="false">AVERAGE(FilterPrice!AK$10:AK$11)</f>
        <v>114</v>
      </c>
      <c r="L825" s="24" t="n">
        <f aca="false">FilterPrice!AK$12</f>
        <v>46</v>
      </c>
      <c r="M825" s="24" t="n">
        <f aca="false">AVERAGE(FilterPrice!AK$13:AK$15)</f>
        <v>42</v>
      </c>
      <c r="N825" s="24" t="n">
        <f aca="false">AVERAGE(FilterPrice!AK$4:AK$15)</f>
        <v>58.825</v>
      </c>
      <c r="O825" s="24" t="n">
        <f aca="false">AVERAGE(FilterPrice!AK$16:AK$27)</f>
        <v>50.7291666666667</v>
      </c>
      <c r="P825" s="62" t="n">
        <f aca="false">AVERAGE(FilterPrice!AK$28:AK$40)</f>
        <v>43.2708333333333</v>
      </c>
    </row>
    <row r="826" customFormat="false" ht="12.75" hidden="false" customHeight="false" outlineLevel="0" collapsed="false">
      <c r="C826" s="13" t="n">
        <f aca="false">C825+1</f>
        <v>825</v>
      </c>
      <c r="D826" s="109" t="s">
        <v>23796</v>
      </c>
      <c r="E826" s="111" t="str">
        <f aca="false">FilterPrice!AL$4</f>
        <v/>
      </c>
      <c r="F826" s="24" t="str">
        <f aca="false">FilterPrice!AL$5</f>
        <v/>
      </c>
      <c r="G826" s="24" t="n">
        <f aca="false">FilterPrice!AL$6</f>
        <v>55</v>
      </c>
      <c r="H826" s="24" t="n">
        <f aca="false">FilterPrice!AL$7</f>
        <v>55</v>
      </c>
      <c r="I826" s="24" t="n">
        <f aca="false">FilterPrice!AL$8</f>
        <v>67.25</v>
      </c>
      <c r="J826" s="24" t="n">
        <f aca="false">FilterPrice!AL$9</f>
        <v>86.5</v>
      </c>
      <c r="K826" s="24" t="n">
        <f aca="false">AVERAGE(FilterPrice!AL$10:AL$11)</f>
        <v>127.75</v>
      </c>
      <c r="L826" s="24" t="n">
        <f aca="false">FilterPrice!AL$12</f>
        <v>64.75</v>
      </c>
      <c r="M826" s="24" t="n">
        <f aca="false">AVERAGE(FilterPrice!AL$13:AL$15)</f>
        <v>59.5</v>
      </c>
      <c r="N826" s="24" t="n">
        <f aca="false">AVERAGE(FilterPrice!AL$4:AL$15)</f>
        <v>76.25</v>
      </c>
      <c r="O826" s="24" t="n">
        <f aca="false">AVERAGE(FilterPrice!AL$16:AL$27)</f>
        <v>68.375</v>
      </c>
      <c r="P826" s="62" t="n">
        <f aca="false">AVERAGE(FilterPrice!AL$28:AL$40)</f>
        <v>62.2366025641026</v>
      </c>
    </row>
    <row r="827" customFormat="false" ht="12.75" hidden="false" customHeight="false" outlineLevel="0" collapsed="false">
      <c r="C827" s="13" t="n">
        <f aca="false">C826+1</f>
        <v>826</v>
      </c>
      <c r="D827" s="109" t="s">
        <v>23797</v>
      </c>
      <c r="E827" s="111" t="str">
        <f aca="false">FilterPrice!AM$4</f>
        <v/>
      </c>
      <c r="F827" s="24" t="str">
        <f aca="false">FilterPrice!AM$5</f>
        <v/>
      </c>
      <c r="G827" s="24" t="n">
        <f aca="false">FilterPrice!AM$6</f>
        <v>20</v>
      </c>
      <c r="H827" s="24" t="n">
        <f aca="false">FilterPrice!AM$7</f>
        <v>20</v>
      </c>
      <c r="I827" s="24" t="n">
        <f aca="false">FilterPrice!AM$8</f>
        <v>52</v>
      </c>
      <c r="J827" s="24" t="n">
        <f aca="false">FilterPrice!AM$9</f>
        <v>80</v>
      </c>
      <c r="K827" s="24" t="n">
        <f aca="false">AVERAGE(FilterPrice!AM$10:AM$11)</f>
        <v>120</v>
      </c>
      <c r="L827" s="24" t="n">
        <f aca="false">FilterPrice!AM$12</f>
        <v>46.25</v>
      </c>
      <c r="M827" s="24" t="n">
        <f aca="false">AVERAGE(FilterPrice!AM$13:AM$15)</f>
        <v>42.25</v>
      </c>
      <c r="N827" s="24" t="n">
        <f aca="false">AVERAGE(FilterPrice!AM$4:AM$15)</f>
        <v>58.5</v>
      </c>
      <c r="O827" s="24" t="n">
        <f aca="false">AVERAGE(FilterPrice!AM$16:AM$27)</f>
        <v>50.9587500890096</v>
      </c>
      <c r="P827" s="62" t="n">
        <f aca="false">AVERAGE(FilterPrice!AM$28:AM$40)</f>
        <v>44.3020469714434</v>
      </c>
    </row>
    <row r="828" customFormat="false" ht="12.75" hidden="false" customHeight="false" outlineLevel="0" collapsed="false">
      <c r="C828" s="13" t="n">
        <f aca="false">C827+1</f>
        <v>827</v>
      </c>
      <c r="D828" s="109" t="s">
        <v>23798</v>
      </c>
      <c r="E828" s="111" t="str">
        <f aca="false">FilterPrice!AN$4</f>
        <v/>
      </c>
      <c r="F828" s="24" t="str">
        <f aca="false">FilterPrice!AN$5</f>
        <v/>
      </c>
      <c r="G828" s="24" t="n">
        <f aca="false">FilterPrice!AN$6</f>
        <v>28</v>
      </c>
      <c r="H828" s="24" t="n">
        <f aca="false">FilterPrice!AN$7</f>
        <v>28</v>
      </c>
      <c r="I828" s="24" t="n">
        <f aca="false">FilterPrice!AN$8</f>
        <v>46.75</v>
      </c>
      <c r="J828" s="24" t="n">
        <f aca="false">FilterPrice!AN$9</f>
        <v>73.9999923706055</v>
      </c>
      <c r="K828" s="24" t="n">
        <f aca="false">AVERAGE(FilterPrice!AN$10:AN$11)</f>
        <v>117.25</v>
      </c>
      <c r="L828" s="24" t="n">
        <f aca="false">FilterPrice!AN$12</f>
        <v>43.2500038146973</v>
      </c>
      <c r="M828" s="24" t="n">
        <f aca="false">AVERAGE(FilterPrice!AN$13:AN$15)</f>
        <v>41.5</v>
      </c>
      <c r="N828" s="24" t="n">
        <f aca="false">AVERAGE(FilterPrice!AN$4:AN$15)</f>
        <v>57.8999996185303</v>
      </c>
      <c r="O828" s="24" t="n">
        <f aca="false">AVERAGE(FilterPrice!AN$16:AN$27)</f>
        <v>48.5617799758911</v>
      </c>
      <c r="P828" s="62" t="n">
        <f aca="false">AVERAGE(FilterPrice!AN$28:AN$40)</f>
        <v>43.6687636986757</v>
      </c>
    </row>
    <row r="829" customFormat="false" ht="12.75" hidden="false" customHeight="false" outlineLevel="0" collapsed="false">
      <c r="C829" s="13" t="n">
        <f aca="false">C828+1</f>
        <v>828</v>
      </c>
      <c r="D829" s="109" t="s">
        <v>23799</v>
      </c>
      <c r="E829" s="111" t="str">
        <f aca="false">FilterPrice!AO$4</f>
        <v/>
      </c>
      <c r="F829" s="24" t="str">
        <f aca="false">FilterPrice!AO$5</f>
        <v/>
      </c>
      <c r="G829" s="24" t="n">
        <f aca="false">FilterPrice!AO$6</f>
        <v>37.9969177246094</v>
      </c>
      <c r="H829" s="24" t="n">
        <f aca="false">FilterPrice!AO$7</f>
        <v>37.9969177246094</v>
      </c>
      <c r="I829" s="24" t="n">
        <f aca="false">FilterPrice!AO$8</f>
        <v>43.75</v>
      </c>
      <c r="J829" s="24" t="n">
        <f aca="false">FilterPrice!AO$9</f>
        <v>65.9999923706055</v>
      </c>
      <c r="K829" s="24" t="n">
        <f aca="false">AVERAGE(FilterPrice!AO$10:AO$11)</f>
        <v>101.25</v>
      </c>
      <c r="L829" s="24" t="n">
        <f aca="false">FilterPrice!AO$12</f>
        <v>41.7499961853027</v>
      </c>
      <c r="M829" s="24" t="n">
        <f aca="false">AVERAGE(FilterPrice!AO$13:AO$15)</f>
        <v>39.2730712890625</v>
      </c>
      <c r="N829" s="24" t="n">
        <f aca="false">AVERAGE(FilterPrice!AO$4:AO$15)</f>
        <v>54.7813037872314</v>
      </c>
      <c r="O829" s="24" t="n">
        <f aca="false">AVERAGE(FilterPrice!AO$16:AO$27)</f>
        <v>47.6955715815226</v>
      </c>
      <c r="P829" s="62" t="n">
        <f aca="false">AVERAGE(FilterPrice!AO$28:AO$40)</f>
        <v>45.4661644666623</v>
      </c>
    </row>
    <row r="830" customFormat="false" ht="12.75" hidden="false" customHeight="false" outlineLevel="0" collapsed="false">
      <c r="C830" s="13" t="n">
        <f aca="false">C829+1</f>
        <v>829</v>
      </c>
      <c r="D830" s="109" t="s">
        <v>23800</v>
      </c>
      <c r="E830" s="111" t="str">
        <f aca="false">FilterPrice!AP$4</f>
        <v/>
      </c>
      <c r="F830" s="24" t="str">
        <f aca="false">FilterPrice!AP$5</f>
        <v/>
      </c>
      <c r="G830" s="24" t="n">
        <f aca="false">FilterPrice!AP$6</f>
        <v>38</v>
      </c>
      <c r="H830" s="24" t="n">
        <f aca="false">FilterPrice!AP$7</f>
        <v>38</v>
      </c>
      <c r="I830" s="24" t="n">
        <f aca="false">FilterPrice!AP$8</f>
        <v>49.25</v>
      </c>
      <c r="J830" s="24" t="n">
        <f aca="false">FilterPrice!AP$9</f>
        <v>75.2499923706055</v>
      </c>
      <c r="K830" s="24" t="n">
        <f aca="false">AVERAGE(FilterPrice!AP$10:AP$11)</f>
        <v>117.75</v>
      </c>
      <c r="L830" s="24" t="n">
        <f aca="false">FilterPrice!AP$12</f>
        <v>51.7500038146973</v>
      </c>
      <c r="M830" s="24" t="n">
        <f aca="false">AVERAGE(FilterPrice!AP$13:AP$15)</f>
        <v>44.5</v>
      </c>
      <c r="N830" s="24" t="n">
        <f aca="false">AVERAGE(FilterPrice!AP$4:AP$15)</f>
        <v>62.1249996185303</v>
      </c>
      <c r="O830" s="24" t="n">
        <f aca="false">AVERAGE(FilterPrice!AP$16:AP$27)</f>
        <v>49.6034466425578</v>
      </c>
      <c r="P830" s="62" t="n">
        <f aca="false">AVERAGE(FilterPrice!AP$28:AP$40)</f>
        <v>44.5997733580761</v>
      </c>
    </row>
    <row r="831" customFormat="false" ht="12.75" hidden="false" customHeight="false" outlineLevel="0" collapsed="false">
      <c r="C831" s="13" t="n">
        <f aca="false">C830+1</f>
        <v>830</v>
      </c>
      <c r="D831" s="112" t="s">
        <v>23801</v>
      </c>
      <c r="E831" s="111" t="str">
        <f aca="false">FilterPrice!AQ$4</f>
        <v/>
      </c>
      <c r="F831" s="24" t="str">
        <f aca="false">FilterPrice!AQ$5</f>
        <v/>
      </c>
      <c r="G831" s="24" t="n">
        <f aca="false">FilterPrice!AQ$6</f>
        <v>30</v>
      </c>
      <c r="H831" s="24" t="n">
        <f aca="false">FilterPrice!AQ$7</f>
        <v>30</v>
      </c>
      <c r="I831" s="24" t="n">
        <f aca="false">FilterPrice!AQ$8</f>
        <v>43.75</v>
      </c>
      <c r="J831" s="24" t="n">
        <f aca="false">FilterPrice!AQ$9</f>
        <v>70.4999923706055</v>
      </c>
      <c r="K831" s="24" t="n">
        <f aca="false">AVERAGE(FilterPrice!AQ$10:AQ$11)</f>
        <v>112.75</v>
      </c>
      <c r="L831" s="24" t="n">
        <f aca="false">FilterPrice!AQ$12</f>
        <v>40.9999961853027</v>
      </c>
      <c r="M831" s="24" t="n">
        <f aca="false">AVERAGE(FilterPrice!AQ$13:AQ$15)</f>
        <v>40.5233319600423</v>
      </c>
      <c r="N831" s="24" t="n">
        <f aca="false">AVERAGE(FilterPrice!AQ$4:AQ$15)</f>
        <v>56.2319984436035</v>
      </c>
      <c r="O831" s="24" t="n">
        <f aca="false">AVERAGE(FilterPrice!AQ$16:AQ$27)</f>
        <v>47.1391124725342</v>
      </c>
      <c r="P831" s="62" t="n">
        <f aca="false">AVERAGE(FilterPrice!AQ$28:AQ$40)</f>
        <v>41.8342377677331</v>
      </c>
    </row>
    <row r="832" customFormat="false" ht="12.75" hidden="false" customHeight="false" outlineLevel="0" collapsed="false">
      <c r="C832" s="13" t="n">
        <f aca="false">C831+1</f>
        <v>831</v>
      </c>
      <c r="D832" s="109" t="s">
        <v>23802</v>
      </c>
      <c r="E832" s="111" t="str">
        <f aca="false">FilterPrice!AR$4</f>
        <v/>
      </c>
      <c r="F832" s="24" t="str">
        <f aca="false">FilterPrice!AR$5</f>
        <v/>
      </c>
      <c r="G832" s="24" t="n">
        <f aca="false">FilterPrice!AR$6</f>
        <v>38.5</v>
      </c>
      <c r="H832" s="24" t="n">
        <f aca="false">FilterPrice!AR$7</f>
        <v>38.5</v>
      </c>
      <c r="I832" s="24" t="n">
        <f aca="false">FilterPrice!AR$8</f>
        <v>55.75</v>
      </c>
      <c r="J832" s="24" t="n">
        <f aca="false">FilterPrice!AR$9</f>
        <v>82.5</v>
      </c>
      <c r="K832" s="24" t="n">
        <f aca="false">AVERAGE(FilterPrice!AR$10:AR$11)</f>
        <v>122.75</v>
      </c>
      <c r="L832" s="24" t="n">
        <f aca="false">FilterPrice!AR$12</f>
        <v>49.75</v>
      </c>
      <c r="M832" s="24" t="n">
        <f aca="false">AVERAGE(FilterPrice!AR$13:AR$15)</f>
        <v>45.75</v>
      </c>
      <c r="N832" s="24" t="n">
        <f aca="false">AVERAGE(FilterPrice!AR$4:AR$15)</f>
        <v>64.775</v>
      </c>
      <c r="O832" s="24" t="n">
        <f aca="false">AVERAGE(FilterPrice!AR$16:AR$27)</f>
        <v>52.0200001398722</v>
      </c>
      <c r="P832" s="62" t="n">
        <f aca="false">AVERAGE(FilterPrice!AR$28:AR$40)</f>
        <v>45.361758525555</v>
      </c>
    </row>
    <row r="833" customFormat="false" ht="12.75" hidden="false" customHeight="false" outlineLevel="0" collapsed="false">
      <c r="C833" s="13" t="n">
        <f aca="false">C832+1</f>
        <v>832</v>
      </c>
      <c r="D833" s="104" t="s">
        <v>23803</v>
      </c>
      <c r="E833" s="113" t="str">
        <f aca="false">FilterPrice!AS$4</f>
        <v/>
      </c>
      <c r="F833" s="65" t="str">
        <f aca="false">FilterPrice!AS$5</f>
        <v/>
      </c>
      <c r="G833" s="65" t="n">
        <f aca="false">FilterPrice!AS$6</f>
        <v>43.9999885559082</v>
      </c>
      <c r="H833" s="65" t="n">
        <f aca="false">FilterPrice!AS$7</f>
        <v>43.9999885559082</v>
      </c>
      <c r="I833" s="65" t="n">
        <f aca="false">FilterPrice!AS$8</f>
        <v>58.75</v>
      </c>
      <c r="J833" s="65" t="n">
        <f aca="false">FilterPrice!AS$9</f>
        <v>69</v>
      </c>
      <c r="K833" s="65" t="n">
        <f aca="false">AVERAGE(FilterPrice!AS$10:AS$11)</f>
        <v>93</v>
      </c>
      <c r="L833" s="65" t="n">
        <f aca="false">FilterPrice!AS$12</f>
        <v>55.5000038146973</v>
      </c>
      <c r="M833" s="65" t="n">
        <f aca="false">AVERAGE(FilterPrice!AS$13:AS$15)</f>
        <v>46.4833234151204</v>
      </c>
      <c r="N833" s="65" t="n">
        <f aca="false">AVERAGE(FilterPrice!AS$4:AS$15)</f>
        <v>59.6699951171875</v>
      </c>
      <c r="O833" s="65" t="n">
        <f aca="false">AVERAGE(FilterPrice!AS$16:AS$27)</f>
        <v>47.0866638819377</v>
      </c>
      <c r="P833" s="66" t="n">
        <f aca="false">AVERAGE(FilterPrice!AS$28:AS$40)</f>
        <v>44.4235231106098</v>
      </c>
    </row>
    <row r="834" customFormat="false" ht="12.75" hidden="false" customHeight="false" outlineLevel="0" collapsed="false">
      <c r="A834" s="13" t="n">
        <f aca="false">A821+1</f>
        <v>65</v>
      </c>
      <c r="B834" s="104" t="n">
        <f aca="false">FilterPrice!$A$1</f>
        <v>36981</v>
      </c>
      <c r="C834" s="13" t="n">
        <f aca="false">C833+1</f>
        <v>833</v>
      </c>
      <c r="D834" s="109" t="s">
        <v>23791</v>
      </c>
      <c r="E834" s="110" t="str">
        <f aca="false">FilterPrice!AG$4</f>
        <v/>
      </c>
      <c r="F834" s="59" t="str">
        <f aca="false">FilterPrice!AG$5</f>
        <v/>
      </c>
      <c r="G834" s="59" t="n">
        <f aca="false">FilterPrice!AG$6</f>
        <v>46</v>
      </c>
      <c r="H834" s="59" t="n">
        <f aca="false">FilterPrice!AG$7</f>
        <v>46</v>
      </c>
      <c r="I834" s="59" t="n">
        <f aca="false">FilterPrice!AG$8</f>
        <v>60.25</v>
      </c>
      <c r="J834" s="59" t="n">
        <f aca="false">FilterPrice!AG$9</f>
        <v>76.75</v>
      </c>
      <c r="K834" s="59" t="n">
        <f aca="false">AVERAGE(FilterPrice!AG$10:AG$11)</f>
        <v>112</v>
      </c>
      <c r="L834" s="59" t="n">
        <f aca="false">FilterPrice!AG$12</f>
        <v>59</v>
      </c>
      <c r="M834" s="59" t="n">
        <f aca="false">AVERAGE(FilterPrice!AG$13:AG$15)</f>
        <v>54.5</v>
      </c>
      <c r="N834" s="59" t="n">
        <f aca="false">AVERAGE(FilterPrice!AG$4:AG$15)</f>
        <v>67.55</v>
      </c>
      <c r="O834" s="59" t="n">
        <f aca="false">AVERAGE(FilterPrice!AG$16:AG$27)</f>
        <v>59.9375</v>
      </c>
      <c r="P834" s="60" t="n">
        <f aca="false">AVERAGE(FilterPrice!AG$28:AG$40)</f>
        <v>53.0955128205128</v>
      </c>
    </row>
    <row r="835" customFormat="false" ht="12.75" hidden="false" customHeight="false" outlineLevel="0" collapsed="false">
      <c r="C835" s="13" t="n">
        <f aca="false">C834+1</f>
        <v>834</v>
      </c>
      <c r="D835" s="109" t="s">
        <v>23792</v>
      </c>
      <c r="E835" s="111" t="str">
        <f aca="false">FilterPrice!AH$4</f>
        <v/>
      </c>
      <c r="F835" s="24" t="str">
        <f aca="false">FilterPrice!AH$5</f>
        <v/>
      </c>
      <c r="G835" s="24" t="n">
        <f aca="false">FilterPrice!AH$6</f>
        <v>33</v>
      </c>
      <c r="H835" s="24" t="n">
        <f aca="false">FilterPrice!AH$7</f>
        <v>33</v>
      </c>
      <c r="I835" s="24" t="n">
        <f aca="false">FilterPrice!AH$8</f>
        <v>48.25</v>
      </c>
      <c r="J835" s="24" t="n">
        <f aca="false">FilterPrice!AH$9</f>
        <v>74</v>
      </c>
      <c r="K835" s="24" t="n">
        <f aca="false">AVERAGE(FilterPrice!AH$10:AH$11)</f>
        <v>113.75</v>
      </c>
      <c r="L835" s="24" t="n">
        <f aca="false">FilterPrice!AH$12</f>
        <v>44</v>
      </c>
      <c r="M835" s="24" t="n">
        <f aca="false">AVERAGE(FilterPrice!AH$13:AH$15)</f>
        <v>40.9166666666667</v>
      </c>
      <c r="N835" s="24" t="n">
        <f aca="false">AVERAGE(FilterPrice!AH$4:AH$15)</f>
        <v>58.25</v>
      </c>
      <c r="O835" s="24" t="n">
        <f aca="false">AVERAGE(FilterPrice!AH$16:AH$27)</f>
        <v>50.25</v>
      </c>
      <c r="P835" s="62" t="n">
        <f aca="false">AVERAGE(FilterPrice!AH$28:AH$40)</f>
        <v>45.5446793116056</v>
      </c>
    </row>
    <row r="836" customFormat="false" ht="12.75" hidden="false" customHeight="false" outlineLevel="0" collapsed="false">
      <c r="C836" s="13" t="n">
        <f aca="false">C835+1</f>
        <v>835</v>
      </c>
      <c r="D836" s="109" t="s">
        <v>23793</v>
      </c>
      <c r="E836" s="111" t="str">
        <f aca="false">FilterPrice!AI$4</f>
        <v/>
      </c>
      <c r="F836" s="24" t="str">
        <f aca="false">FilterPrice!AI$5</f>
        <v/>
      </c>
      <c r="G836" s="24" t="n">
        <f aca="false">FilterPrice!AI$6</f>
        <v>51</v>
      </c>
      <c r="H836" s="24" t="n">
        <f aca="false">FilterPrice!AI$7</f>
        <v>51</v>
      </c>
      <c r="I836" s="24" t="n">
        <f aca="false">FilterPrice!AI$8</f>
        <v>58.5</v>
      </c>
      <c r="J836" s="24" t="n">
        <f aca="false">FilterPrice!AI$9</f>
        <v>76</v>
      </c>
      <c r="K836" s="24" t="n">
        <f aca="false">AVERAGE(FilterPrice!AI$10:AI$11)</f>
        <v>100.5</v>
      </c>
      <c r="L836" s="24" t="n">
        <f aca="false">FilterPrice!AI$12</f>
        <v>57</v>
      </c>
      <c r="M836" s="24" t="n">
        <f aca="false">AVERAGE(FilterPrice!AI$13:AI$15)</f>
        <v>55.75</v>
      </c>
      <c r="N836" s="24" t="n">
        <f aca="false">AVERAGE(FilterPrice!AI$4:AI$15)</f>
        <v>66.175</v>
      </c>
      <c r="O836" s="24" t="n">
        <f aca="false">AVERAGE(FilterPrice!AI$16:AI$27)</f>
        <v>58.2708333333333</v>
      </c>
      <c r="P836" s="62" t="n">
        <f aca="false">AVERAGE(FilterPrice!AI$28:AI$40)</f>
        <v>49.2141025641026</v>
      </c>
    </row>
    <row r="837" customFormat="false" ht="12.75" hidden="false" customHeight="false" outlineLevel="0" collapsed="false">
      <c r="C837" s="13" t="n">
        <f aca="false">C836+1</f>
        <v>836</v>
      </c>
      <c r="D837" s="109" t="s">
        <v>23794</v>
      </c>
      <c r="E837" s="111" t="str">
        <f aca="false">FilterPrice!AJ$4</f>
        <v/>
      </c>
      <c r="F837" s="24" t="str">
        <f aca="false">FilterPrice!AJ$5</f>
        <v/>
      </c>
      <c r="G837" s="24" t="n">
        <f aca="false">FilterPrice!AJ$6</f>
        <v>35.5</v>
      </c>
      <c r="H837" s="24" t="n">
        <f aca="false">FilterPrice!AJ$7</f>
        <v>35.5</v>
      </c>
      <c r="I837" s="24" t="n">
        <f aca="false">FilterPrice!AJ$8</f>
        <v>45</v>
      </c>
      <c r="J837" s="24" t="n">
        <f aca="false">FilterPrice!AJ$9</f>
        <v>56.25</v>
      </c>
      <c r="K837" s="24" t="n">
        <f aca="false">AVERAGE(FilterPrice!AJ$10:AJ$11)</f>
        <v>71</v>
      </c>
      <c r="L837" s="24" t="n">
        <f aca="false">FilterPrice!AJ$12</f>
        <v>44.5</v>
      </c>
      <c r="M837" s="24" t="n">
        <f aca="false">AVERAGE(FilterPrice!AJ$13:AJ$15)</f>
        <v>42.25</v>
      </c>
      <c r="N837" s="24" t="n">
        <f aca="false">AVERAGE(FilterPrice!AJ$4:AJ$15)</f>
        <v>48.55</v>
      </c>
      <c r="O837" s="24" t="n">
        <f aca="false">AVERAGE(FilterPrice!AJ$16:AJ$27)</f>
        <v>45</v>
      </c>
      <c r="P837" s="62" t="n">
        <f aca="false">AVERAGE(FilterPrice!AJ$28:AJ$40)</f>
        <v>41.199358974359</v>
      </c>
    </row>
    <row r="838" customFormat="false" ht="12.75" hidden="false" customHeight="false" outlineLevel="0" collapsed="false">
      <c r="C838" s="13" t="n">
        <f aca="false">C837+1</f>
        <v>837</v>
      </c>
      <c r="D838" s="109" t="s">
        <v>23795</v>
      </c>
      <c r="E838" s="111" t="str">
        <f aca="false">FilterPrice!AK$4</f>
        <v/>
      </c>
      <c r="F838" s="24" t="str">
        <f aca="false">FilterPrice!AK$5</f>
        <v/>
      </c>
      <c r="G838" s="24" t="n">
        <f aca="false">FilterPrice!AK$6</f>
        <v>33</v>
      </c>
      <c r="H838" s="24" t="n">
        <f aca="false">FilterPrice!AK$7</f>
        <v>33</v>
      </c>
      <c r="I838" s="24" t="n">
        <f aca="false">FilterPrice!AK$8</f>
        <v>48.25</v>
      </c>
      <c r="J838" s="24" t="n">
        <f aca="false">FilterPrice!AK$9</f>
        <v>74</v>
      </c>
      <c r="K838" s="24" t="n">
        <f aca="false">AVERAGE(FilterPrice!AK$10:AK$11)</f>
        <v>114</v>
      </c>
      <c r="L838" s="24" t="n">
        <f aca="false">FilterPrice!AK$12</f>
        <v>46</v>
      </c>
      <c r="M838" s="24" t="n">
        <f aca="false">AVERAGE(FilterPrice!AK$13:AK$15)</f>
        <v>42</v>
      </c>
      <c r="N838" s="24" t="n">
        <f aca="false">AVERAGE(FilterPrice!AK$4:AK$15)</f>
        <v>58.825</v>
      </c>
      <c r="O838" s="24" t="n">
        <f aca="false">AVERAGE(FilterPrice!AK$16:AK$27)</f>
        <v>50.7291666666667</v>
      </c>
      <c r="P838" s="62" t="n">
        <f aca="false">AVERAGE(FilterPrice!AK$28:AK$40)</f>
        <v>43.2708333333333</v>
      </c>
    </row>
    <row r="839" customFormat="false" ht="12.75" hidden="false" customHeight="false" outlineLevel="0" collapsed="false">
      <c r="C839" s="13" t="n">
        <f aca="false">C838+1</f>
        <v>838</v>
      </c>
      <c r="D839" s="109" t="s">
        <v>23796</v>
      </c>
      <c r="E839" s="111" t="str">
        <f aca="false">FilterPrice!AL$4</f>
        <v/>
      </c>
      <c r="F839" s="24" t="str">
        <f aca="false">FilterPrice!AL$5</f>
        <v/>
      </c>
      <c r="G839" s="24" t="n">
        <f aca="false">FilterPrice!AL$6</f>
        <v>55</v>
      </c>
      <c r="H839" s="24" t="n">
        <f aca="false">FilterPrice!AL$7</f>
        <v>55</v>
      </c>
      <c r="I839" s="24" t="n">
        <f aca="false">FilterPrice!AL$8</f>
        <v>67.25</v>
      </c>
      <c r="J839" s="24" t="n">
        <f aca="false">FilterPrice!AL$9</f>
        <v>86.5</v>
      </c>
      <c r="K839" s="24" t="n">
        <f aca="false">AVERAGE(FilterPrice!AL$10:AL$11)</f>
        <v>127.75</v>
      </c>
      <c r="L839" s="24" t="n">
        <f aca="false">FilterPrice!AL$12</f>
        <v>64.75</v>
      </c>
      <c r="M839" s="24" t="n">
        <f aca="false">AVERAGE(FilterPrice!AL$13:AL$15)</f>
        <v>59.5</v>
      </c>
      <c r="N839" s="24" t="n">
        <f aca="false">AVERAGE(FilterPrice!AL$4:AL$15)</f>
        <v>76.25</v>
      </c>
      <c r="O839" s="24" t="n">
        <f aca="false">AVERAGE(FilterPrice!AL$16:AL$27)</f>
        <v>68.375</v>
      </c>
      <c r="P839" s="62" t="n">
        <f aca="false">AVERAGE(FilterPrice!AL$28:AL$40)</f>
        <v>62.2366025641026</v>
      </c>
    </row>
    <row r="840" customFormat="false" ht="12.75" hidden="false" customHeight="false" outlineLevel="0" collapsed="false">
      <c r="C840" s="13" t="n">
        <f aca="false">C839+1</f>
        <v>839</v>
      </c>
      <c r="D840" s="109" t="s">
        <v>23797</v>
      </c>
      <c r="E840" s="111" t="str">
        <f aca="false">FilterPrice!AM$4</f>
        <v/>
      </c>
      <c r="F840" s="24" t="str">
        <f aca="false">FilterPrice!AM$5</f>
        <v/>
      </c>
      <c r="G840" s="24" t="n">
        <f aca="false">FilterPrice!AM$6</f>
        <v>20</v>
      </c>
      <c r="H840" s="24" t="n">
        <f aca="false">FilterPrice!AM$7</f>
        <v>20</v>
      </c>
      <c r="I840" s="24" t="n">
        <f aca="false">FilterPrice!AM$8</f>
        <v>52</v>
      </c>
      <c r="J840" s="24" t="n">
        <f aca="false">FilterPrice!AM$9</f>
        <v>80</v>
      </c>
      <c r="K840" s="24" t="n">
        <f aca="false">AVERAGE(FilterPrice!AM$10:AM$11)</f>
        <v>120</v>
      </c>
      <c r="L840" s="24" t="n">
        <f aca="false">FilterPrice!AM$12</f>
        <v>46.25</v>
      </c>
      <c r="M840" s="24" t="n">
        <f aca="false">AVERAGE(FilterPrice!AM$13:AM$15)</f>
        <v>42.25</v>
      </c>
      <c r="N840" s="24" t="n">
        <f aca="false">AVERAGE(FilterPrice!AM$4:AM$15)</f>
        <v>58.5</v>
      </c>
      <c r="O840" s="24" t="n">
        <f aca="false">AVERAGE(FilterPrice!AM$16:AM$27)</f>
        <v>50.9587500890096</v>
      </c>
      <c r="P840" s="62" t="n">
        <f aca="false">AVERAGE(FilterPrice!AM$28:AM$40)</f>
        <v>44.3020469714434</v>
      </c>
    </row>
    <row r="841" customFormat="false" ht="12.75" hidden="false" customHeight="false" outlineLevel="0" collapsed="false">
      <c r="C841" s="13" t="n">
        <f aca="false">C840+1</f>
        <v>840</v>
      </c>
      <c r="D841" s="109" t="s">
        <v>23798</v>
      </c>
      <c r="E841" s="111" t="str">
        <f aca="false">FilterPrice!AN$4</f>
        <v/>
      </c>
      <c r="F841" s="24" t="str">
        <f aca="false">FilterPrice!AN$5</f>
        <v/>
      </c>
      <c r="G841" s="24" t="n">
        <f aca="false">FilterPrice!AN$6</f>
        <v>28</v>
      </c>
      <c r="H841" s="24" t="n">
        <f aca="false">FilterPrice!AN$7</f>
        <v>28</v>
      </c>
      <c r="I841" s="24" t="n">
        <f aca="false">FilterPrice!AN$8</f>
        <v>46.75</v>
      </c>
      <c r="J841" s="24" t="n">
        <f aca="false">FilterPrice!AN$9</f>
        <v>73.9999923706055</v>
      </c>
      <c r="K841" s="24" t="n">
        <f aca="false">AVERAGE(FilterPrice!AN$10:AN$11)</f>
        <v>117.25</v>
      </c>
      <c r="L841" s="24" t="n">
        <f aca="false">FilterPrice!AN$12</f>
        <v>43.2500038146973</v>
      </c>
      <c r="M841" s="24" t="n">
        <f aca="false">AVERAGE(FilterPrice!AN$13:AN$15)</f>
        <v>41.5</v>
      </c>
      <c r="N841" s="24" t="n">
        <f aca="false">AVERAGE(FilterPrice!AN$4:AN$15)</f>
        <v>57.8999996185303</v>
      </c>
      <c r="O841" s="24" t="n">
        <f aca="false">AVERAGE(FilterPrice!AN$16:AN$27)</f>
        <v>48.5617799758911</v>
      </c>
      <c r="P841" s="62" t="n">
        <f aca="false">AVERAGE(FilterPrice!AN$28:AN$40)</f>
        <v>43.6687636986757</v>
      </c>
    </row>
    <row r="842" customFormat="false" ht="12.75" hidden="false" customHeight="false" outlineLevel="0" collapsed="false">
      <c r="C842" s="13" t="n">
        <f aca="false">C841+1</f>
        <v>841</v>
      </c>
      <c r="D842" s="109" t="s">
        <v>23799</v>
      </c>
      <c r="E842" s="111" t="str">
        <f aca="false">FilterPrice!AO$4</f>
        <v/>
      </c>
      <c r="F842" s="24" t="str">
        <f aca="false">FilterPrice!AO$5</f>
        <v/>
      </c>
      <c r="G842" s="24" t="n">
        <f aca="false">FilterPrice!AO$6</f>
        <v>37.9969177246094</v>
      </c>
      <c r="H842" s="24" t="n">
        <f aca="false">FilterPrice!AO$7</f>
        <v>37.9969177246094</v>
      </c>
      <c r="I842" s="24" t="n">
        <f aca="false">FilterPrice!AO$8</f>
        <v>43.75</v>
      </c>
      <c r="J842" s="24" t="n">
        <f aca="false">FilterPrice!AO$9</f>
        <v>65.9999923706055</v>
      </c>
      <c r="K842" s="24" t="n">
        <f aca="false">AVERAGE(FilterPrice!AO$10:AO$11)</f>
        <v>101.25</v>
      </c>
      <c r="L842" s="24" t="n">
        <f aca="false">FilterPrice!AO$12</f>
        <v>41.7499961853027</v>
      </c>
      <c r="M842" s="24" t="n">
        <f aca="false">AVERAGE(FilterPrice!AO$13:AO$15)</f>
        <v>39.2730712890625</v>
      </c>
      <c r="N842" s="24" t="n">
        <f aca="false">AVERAGE(FilterPrice!AO$4:AO$15)</f>
        <v>54.7813037872314</v>
      </c>
      <c r="O842" s="24" t="n">
        <f aca="false">AVERAGE(FilterPrice!AO$16:AO$27)</f>
        <v>47.6955715815226</v>
      </c>
      <c r="P842" s="62" t="n">
        <f aca="false">AVERAGE(FilterPrice!AO$28:AO$40)</f>
        <v>45.4661644666623</v>
      </c>
    </row>
    <row r="843" customFormat="false" ht="12.75" hidden="false" customHeight="false" outlineLevel="0" collapsed="false">
      <c r="C843" s="13" t="n">
        <f aca="false">C842+1</f>
        <v>842</v>
      </c>
      <c r="D843" s="109" t="s">
        <v>23800</v>
      </c>
      <c r="E843" s="111" t="str">
        <f aca="false">FilterPrice!AP$4</f>
        <v/>
      </c>
      <c r="F843" s="24" t="str">
        <f aca="false">FilterPrice!AP$5</f>
        <v/>
      </c>
      <c r="G843" s="24" t="n">
        <f aca="false">FilterPrice!AP$6</f>
        <v>38</v>
      </c>
      <c r="H843" s="24" t="n">
        <f aca="false">FilterPrice!AP$7</f>
        <v>38</v>
      </c>
      <c r="I843" s="24" t="n">
        <f aca="false">FilterPrice!AP$8</f>
        <v>49.25</v>
      </c>
      <c r="J843" s="24" t="n">
        <f aca="false">FilterPrice!AP$9</f>
        <v>75.2499923706055</v>
      </c>
      <c r="K843" s="24" t="n">
        <f aca="false">AVERAGE(FilterPrice!AP$10:AP$11)</f>
        <v>117.75</v>
      </c>
      <c r="L843" s="24" t="n">
        <f aca="false">FilterPrice!AP$12</f>
        <v>51.7500038146973</v>
      </c>
      <c r="M843" s="24" t="n">
        <f aca="false">AVERAGE(FilterPrice!AP$13:AP$15)</f>
        <v>44.5</v>
      </c>
      <c r="N843" s="24" t="n">
        <f aca="false">AVERAGE(FilterPrice!AP$4:AP$15)</f>
        <v>62.1249996185303</v>
      </c>
      <c r="O843" s="24" t="n">
        <f aca="false">AVERAGE(FilterPrice!AP$16:AP$27)</f>
        <v>49.6034466425578</v>
      </c>
      <c r="P843" s="62" t="n">
        <f aca="false">AVERAGE(FilterPrice!AP$28:AP$40)</f>
        <v>44.5997733580761</v>
      </c>
    </row>
    <row r="844" customFormat="false" ht="12.75" hidden="false" customHeight="false" outlineLevel="0" collapsed="false">
      <c r="C844" s="13" t="n">
        <f aca="false">C843+1</f>
        <v>843</v>
      </c>
      <c r="D844" s="112" t="s">
        <v>23801</v>
      </c>
      <c r="E844" s="111" t="str">
        <f aca="false">FilterPrice!AQ$4</f>
        <v/>
      </c>
      <c r="F844" s="24" t="str">
        <f aca="false">FilterPrice!AQ$5</f>
        <v/>
      </c>
      <c r="G844" s="24" t="n">
        <f aca="false">FilterPrice!AQ$6</f>
        <v>30</v>
      </c>
      <c r="H844" s="24" t="n">
        <f aca="false">FilterPrice!AQ$7</f>
        <v>30</v>
      </c>
      <c r="I844" s="24" t="n">
        <f aca="false">FilterPrice!AQ$8</f>
        <v>43.75</v>
      </c>
      <c r="J844" s="24" t="n">
        <f aca="false">FilterPrice!AQ$9</f>
        <v>70.4999923706055</v>
      </c>
      <c r="K844" s="24" t="n">
        <f aca="false">AVERAGE(FilterPrice!AQ$10:AQ$11)</f>
        <v>112.75</v>
      </c>
      <c r="L844" s="24" t="n">
        <f aca="false">FilterPrice!AQ$12</f>
        <v>40.9999961853027</v>
      </c>
      <c r="M844" s="24" t="n">
        <f aca="false">AVERAGE(FilterPrice!AQ$13:AQ$15)</f>
        <v>40.5233319600423</v>
      </c>
      <c r="N844" s="24" t="n">
        <f aca="false">AVERAGE(FilterPrice!AQ$4:AQ$15)</f>
        <v>56.2319984436035</v>
      </c>
      <c r="O844" s="24" t="n">
        <f aca="false">AVERAGE(FilterPrice!AQ$16:AQ$27)</f>
        <v>47.1391124725342</v>
      </c>
      <c r="P844" s="62" t="n">
        <f aca="false">AVERAGE(FilterPrice!AQ$28:AQ$40)</f>
        <v>41.8342377677331</v>
      </c>
    </row>
    <row r="845" customFormat="false" ht="12.75" hidden="false" customHeight="false" outlineLevel="0" collapsed="false">
      <c r="C845" s="13" t="n">
        <f aca="false">C844+1</f>
        <v>844</v>
      </c>
      <c r="D845" s="109" t="s">
        <v>23802</v>
      </c>
      <c r="E845" s="111" t="str">
        <f aca="false">FilterPrice!AR$4</f>
        <v/>
      </c>
      <c r="F845" s="24" t="str">
        <f aca="false">FilterPrice!AR$5</f>
        <v/>
      </c>
      <c r="G845" s="24" t="n">
        <f aca="false">FilterPrice!AR$6</f>
        <v>38.5</v>
      </c>
      <c r="H845" s="24" t="n">
        <f aca="false">FilterPrice!AR$7</f>
        <v>38.5</v>
      </c>
      <c r="I845" s="24" t="n">
        <f aca="false">FilterPrice!AR$8</f>
        <v>55.75</v>
      </c>
      <c r="J845" s="24" t="n">
        <f aca="false">FilterPrice!AR$9</f>
        <v>82.5</v>
      </c>
      <c r="K845" s="24" t="n">
        <f aca="false">AVERAGE(FilterPrice!AR$10:AR$11)</f>
        <v>122.75</v>
      </c>
      <c r="L845" s="24" t="n">
        <f aca="false">FilterPrice!AR$12</f>
        <v>49.75</v>
      </c>
      <c r="M845" s="24" t="n">
        <f aca="false">AVERAGE(FilterPrice!AR$13:AR$15)</f>
        <v>45.75</v>
      </c>
      <c r="N845" s="24" t="n">
        <f aca="false">AVERAGE(FilterPrice!AR$4:AR$15)</f>
        <v>64.775</v>
      </c>
      <c r="O845" s="24" t="n">
        <f aca="false">AVERAGE(FilterPrice!AR$16:AR$27)</f>
        <v>52.0200001398722</v>
      </c>
      <c r="P845" s="62" t="n">
        <f aca="false">AVERAGE(FilterPrice!AR$28:AR$40)</f>
        <v>45.361758525555</v>
      </c>
    </row>
    <row r="846" customFormat="false" ht="12.75" hidden="false" customHeight="false" outlineLevel="0" collapsed="false">
      <c r="C846" s="13" t="n">
        <f aca="false">C845+1</f>
        <v>845</v>
      </c>
      <c r="D846" s="104" t="s">
        <v>23803</v>
      </c>
      <c r="E846" s="113" t="str">
        <f aca="false">FilterPrice!AS$4</f>
        <v/>
      </c>
      <c r="F846" s="65" t="str">
        <f aca="false">FilterPrice!AS$5</f>
        <v/>
      </c>
      <c r="G846" s="65" t="n">
        <f aca="false">FilterPrice!AS$6</f>
        <v>43.9999885559082</v>
      </c>
      <c r="H846" s="65" t="n">
        <f aca="false">FilterPrice!AS$7</f>
        <v>43.9999885559082</v>
      </c>
      <c r="I846" s="65" t="n">
        <f aca="false">FilterPrice!AS$8</f>
        <v>58.75</v>
      </c>
      <c r="J846" s="65" t="n">
        <f aca="false">FilterPrice!AS$9</f>
        <v>69</v>
      </c>
      <c r="K846" s="65" t="n">
        <f aca="false">AVERAGE(FilterPrice!AS$10:AS$11)</f>
        <v>93</v>
      </c>
      <c r="L846" s="65" t="n">
        <f aca="false">FilterPrice!AS$12</f>
        <v>55.5000038146973</v>
      </c>
      <c r="M846" s="65" t="n">
        <f aca="false">AVERAGE(FilterPrice!AS$13:AS$15)</f>
        <v>46.4833234151204</v>
      </c>
      <c r="N846" s="65" t="n">
        <f aca="false">AVERAGE(FilterPrice!AS$4:AS$15)</f>
        <v>59.6699951171875</v>
      </c>
      <c r="O846" s="65" t="n">
        <f aca="false">AVERAGE(FilterPrice!AS$16:AS$27)</f>
        <v>47.0866638819377</v>
      </c>
      <c r="P846" s="66" t="n">
        <f aca="false">AVERAGE(FilterPrice!AS$28:AS$40)</f>
        <v>44.4235231106098</v>
      </c>
    </row>
    <row r="847" customFormat="false" ht="12.75" hidden="false" customHeight="false" outlineLevel="0" collapsed="false">
      <c r="A847" s="13" t="n">
        <f aca="false">A834+1</f>
        <v>66</v>
      </c>
      <c r="B847" s="104" t="n">
        <f aca="false">FilterPrice!$A$1</f>
        <v>36981</v>
      </c>
      <c r="C847" s="13" t="n">
        <f aca="false">C846+1</f>
        <v>846</v>
      </c>
      <c r="D847" s="109" t="s">
        <v>23791</v>
      </c>
      <c r="E847" s="110" t="str">
        <f aca="false">FilterPrice!AG$4</f>
        <v/>
      </c>
      <c r="F847" s="59" t="str">
        <f aca="false">FilterPrice!AG$5</f>
        <v/>
      </c>
      <c r="G847" s="59" t="n">
        <f aca="false">FilterPrice!AG$6</f>
        <v>46</v>
      </c>
      <c r="H847" s="59" t="n">
        <f aca="false">FilterPrice!AG$7</f>
        <v>46</v>
      </c>
      <c r="I847" s="59" t="n">
        <f aca="false">FilterPrice!AG$8</f>
        <v>60.25</v>
      </c>
      <c r="J847" s="59" t="n">
        <f aca="false">FilterPrice!AG$9</f>
        <v>76.75</v>
      </c>
      <c r="K847" s="59" t="n">
        <f aca="false">AVERAGE(FilterPrice!AG$10:AG$11)</f>
        <v>112</v>
      </c>
      <c r="L847" s="59" t="n">
        <f aca="false">FilterPrice!AG$12</f>
        <v>59</v>
      </c>
      <c r="M847" s="59" t="n">
        <f aca="false">AVERAGE(FilterPrice!AG$13:AG$15)</f>
        <v>54.5</v>
      </c>
      <c r="N847" s="59" t="n">
        <f aca="false">AVERAGE(FilterPrice!AG$4:AG$15)</f>
        <v>67.55</v>
      </c>
      <c r="O847" s="59" t="n">
        <f aca="false">AVERAGE(FilterPrice!AG$16:AG$27)</f>
        <v>59.9375</v>
      </c>
      <c r="P847" s="60" t="n">
        <f aca="false">AVERAGE(FilterPrice!AG$28:AG$40)</f>
        <v>53.0955128205128</v>
      </c>
    </row>
    <row r="848" customFormat="false" ht="12.75" hidden="false" customHeight="false" outlineLevel="0" collapsed="false">
      <c r="C848" s="13" t="n">
        <f aca="false">C847+1</f>
        <v>847</v>
      </c>
      <c r="D848" s="109" t="s">
        <v>23792</v>
      </c>
      <c r="E848" s="111" t="str">
        <f aca="false">FilterPrice!AH$4</f>
        <v/>
      </c>
      <c r="F848" s="24" t="str">
        <f aca="false">FilterPrice!AH$5</f>
        <v/>
      </c>
      <c r="G848" s="24" t="n">
        <f aca="false">FilterPrice!AH$6</f>
        <v>33</v>
      </c>
      <c r="H848" s="24" t="n">
        <f aca="false">FilterPrice!AH$7</f>
        <v>33</v>
      </c>
      <c r="I848" s="24" t="n">
        <f aca="false">FilterPrice!AH$8</f>
        <v>48.25</v>
      </c>
      <c r="J848" s="24" t="n">
        <f aca="false">FilterPrice!AH$9</f>
        <v>74</v>
      </c>
      <c r="K848" s="24" t="n">
        <f aca="false">AVERAGE(FilterPrice!AH$10:AH$11)</f>
        <v>113.75</v>
      </c>
      <c r="L848" s="24" t="n">
        <f aca="false">FilterPrice!AH$12</f>
        <v>44</v>
      </c>
      <c r="M848" s="24" t="n">
        <f aca="false">AVERAGE(FilterPrice!AH$13:AH$15)</f>
        <v>40.9166666666667</v>
      </c>
      <c r="N848" s="24" t="n">
        <f aca="false">AVERAGE(FilterPrice!AH$4:AH$15)</f>
        <v>58.25</v>
      </c>
      <c r="O848" s="24" t="n">
        <f aca="false">AVERAGE(FilterPrice!AH$16:AH$27)</f>
        <v>50.25</v>
      </c>
      <c r="P848" s="62" t="n">
        <f aca="false">AVERAGE(FilterPrice!AH$28:AH$40)</f>
        <v>45.5446793116056</v>
      </c>
    </row>
    <row r="849" customFormat="false" ht="12.75" hidden="false" customHeight="false" outlineLevel="0" collapsed="false">
      <c r="C849" s="13" t="n">
        <f aca="false">C848+1</f>
        <v>848</v>
      </c>
      <c r="D849" s="109" t="s">
        <v>23793</v>
      </c>
      <c r="E849" s="111" t="str">
        <f aca="false">FilterPrice!AI$4</f>
        <v/>
      </c>
      <c r="F849" s="24" t="str">
        <f aca="false">FilterPrice!AI$5</f>
        <v/>
      </c>
      <c r="G849" s="24" t="n">
        <f aca="false">FilterPrice!AI$6</f>
        <v>51</v>
      </c>
      <c r="H849" s="24" t="n">
        <f aca="false">FilterPrice!AI$7</f>
        <v>51</v>
      </c>
      <c r="I849" s="24" t="n">
        <f aca="false">FilterPrice!AI$8</f>
        <v>58.5</v>
      </c>
      <c r="J849" s="24" t="n">
        <f aca="false">FilterPrice!AI$9</f>
        <v>76</v>
      </c>
      <c r="K849" s="24" t="n">
        <f aca="false">AVERAGE(FilterPrice!AI$10:AI$11)</f>
        <v>100.5</v>
      </c>
      <c r="L849" s="24" t="n">
        <f aca="false">FilterPrice!AI$12</f>
        <v>57</v>
      </c>
      <c r="M849" s="24" t="n">
        <f aca="false">AVERAGE(FilterPrice!AI$13:AI$15)</f>
        <v>55.75</v>
      </c>
      <c r="N849" s="24" t="n">
        <f aca="false">AVERAGE(FilterPrice!AI$4:AI$15)</f>
        <v>66.175</v>
      </c>
      <c r="O849" s="24" t="n">
        <f aca="false">AVERAGE(FilterPrice!AI$16:AI$27)</f>
        <v>58.2708333333333</v>
      </c>
      <c r="P849" s="62" t="n">
        <f aca="false">AVERAGE(FilterPrice!AI$28:AI$40)</f>
        <v>49.2141025641026</v>
      </c>
    </row>
    <row r="850" customFormat="false" ht="12.75" hidden="false" customHeight="false" outlineLevel="0" collapsed="false">
      <c r="C850" s="13" t="n">
        <f aca="false">C849+1</f>
        <v>849</v>
      </c>
      <c r="D850" s="109" t="s">
        <v>23794</v>
      </c>
      <c r="E850" s="111" t="str">
        <f aca="false">FilterPrice!AJ$4</f>
        <v/>
      </c>
      <c r="F850" s="24" t="str">
        <f aca="false">FilterPrice!AJ$5</f>
        <v/>
      </c>
      <c r="G850" s="24" t="n">
        <f aca="false">FilterPrice!AJ$6</f>
        <v>35.5</v>
      </c>
      <c r="H850" s="24" t="n">
        <f aca="false">FilterPrice!AJ$7</f>
        <v>35.5</v>
      </c>
      <c r="I850" s="24" t="n">
        <f aca="false">FilterPrice!AJ$8</f>
        <v>45</v>
      </c>
      <c r="J850" s="24" t="n">
        <f aca="false">FilterPrice!AJ$9</f>
        <v>56.25</v>
      </c>
      <c r="K850" s="24" t="n">
        <f aca="false">AVERAGE(FilterPrice!AJ$10:AJ$11)</f>
        <v>71</v>
      </c>
      <c r="L850" s="24" t="n">
        <f aca="false">FilterPrice!AJ$12</f>
        <v>44.5</v>
      </c>
      <c r="M850" s="24" t="n">
        <f aca="false">AVERAGE(FilterPrice!AJ$13:AJ$15)</f>
        <v>42.25</v>
      </c>
      <c r="N850" s="24" t="n">
        <f aca="false">AVERAGE(FilterPrice!AJ$4:AJ$15)</f>
        <v>48.55</v>
      </c>
      <c r="O850" s="24" t="n">
        <f aca="false">AVERAGE(FilterPrice!AJ$16:AJ$27)</f>
        <v>45</v>
      </c>
      <c r="P850" s="62" t="n">
        <f aca="false">AVERAGE(FilterPrice!AJ$28:AJ$40)</f>
        <v>41.199358974359</v>
      </c>
    </row>
    <row r="851" customFormat="false" ht="12.75" hidden="false" customHeight="false" outlineLevel="0" collapsed="false">
      <c r="C851" s="13" t="n">
        <f aca="false">C850+1</f>
        <v>850</v>
      </c>
      <c r="D851" s="109" t="s">
        <v>23795</v>
      </c>
      <c r="E851" s="111" t="str">
        <f aca="false">FilterPrice!AK$4</f>
        <v/>
      </c>
      <c r="F851" s="24" t="str">
        <f aca="false">FilterPrice!AK$5</f>
        <v/>
      </c>
      <c r="G851" s="24" t="n">
        <f aca="false">FilterPrice!AK$6</f>
        <v>33</v>
      </c>
      <c r="H851" s="24" t="n">
        <f aca="false">FilterPrice!AK$7</f>
        <v>33</v>
      </c>
      <c r="I851" s="24" t="n">
        <f aca="false">FilterPrice!AK$8</f>
        <v>48.25</v>
      </c>
      <c r="J851" s="24" t="n">
        <f aca="false">FilterPrice!AK$9</f>
        <v>74</v>
      </c>
      <c r="K851" s="24" t="n">
        <f aca="false">AVERAGE(FilterPrice!AK$10:AK$11)</f>
        <v>114</v>
      </c>
      <c r="L851" s="24" t="n">
        <f aca="false">FilterPrice!AK$12</f>
        <v>46</v>
      </c>
      <c r="M851" s="24" t="n">
        <f aca="false">AVERAGE(FilterPrice!AK$13:AK$15)</f>
        <v>42</v>
      </c>
      <c r="N851" s="24" t="n">
        <f aca="false">AVERAGE(FilterPrice!AK$4:AK$15)</f>
        <v>58.825</v>
      </c>
      <c r="O851" s="24" t="n">
        <f aca="false">AVERAGE(FilterPrice!AK$16:AK$27)</f>
        <v>50.7291666666667</v>
      </c>
      <c r="P851" s="62" t="n">
        <f aca="false">AVERAGE(FilterPrice!AK$28:AK$40)</f>
        <v>43.2708333333333</v>
      </c>
    </row>
    <row r="852" customFormat="false" ht="12.75" hidden="false" customHeight="false" outlineLevel="0" collapsed="false">
      <c r="C852" s="13" t="n">
        <f aca="false">C851+1</f>
        <v>851</v>
      </c>
      <c r="D852" s="109" t="s">
        <v>23796</v>
      </c>
      <c r="E852" s="111" t="str">
        <f aca="false">FilterPrice!AL$4</f>
        <v/>
      </c>
      <c r="F852" s="24" t="str">
        <f aca="false">FilterPrice!AL$5</f>
        <v/>
      </c>
      <c r="G852" s="24" t="n">
        <f aca="false">FilterPrice!AL$6</f>
        <v>55</v>
      </c>
      <c r="H852" s="24" t="n">
        <f aca="false">FilterPrice!AL$7</f>
        <v>55</v>
      </c>
      <c r="I852" s="24" t="n">
        <f aca="false">FilterPrice!AL$8</f>
        <v>67.25</v>
      </c>
      <c r="J852" s="24" t="n">
        <f aca="false">FilterPrice!AL$9</f>
        <v>86.5</v>
      </c>
      <c r="K852" s="24" t="n">
        <f aca="false">AVERAGE(FilterPrice!AL$10:AL$11)</f>
        <v>127.75</v>
      </c>
      <c r="L852" s="24" t="n">
        <f aca="false">FilterPrice!AL$12</f>
        <v>64.75</v>
      </c>
      <c r="M852" s="24" t="n">
        <f aca="false">AVERAGE(FilterPrice!AL$13:AL$15)</f>
        <v>59.5</v>
      </c>
      <c r="N852" s="24" t="n">
        <f aca="false">AVERAGE(FilterPrice!AL$4:AL$15)</f>
        <v>76.25</v>
      </c>
      <c r="O852" s="24" t="n">
        <f aca="false">AVERAGE(FilterPrice!AL$16:AL$27)</f>
        <v>68.375</v>
      </c>
      <c r="P852" s="62" t="n">
        <f aca="false">AVERAGE(FilterPrice!AL$28:AL$40)</f>
        <v>62.2366025641026</v>
      </c>
    </row>
    <row r="853" customFormat="false" ht="12.75" hidden="false" customHeight="false" outlineLevel="0" collapsed="false">
      <c r="C853" s="13" t="n">
        <f aca="false">C852+1</f>
        <v>852</v>
      </c>
      <c r="D853" s="109" t="s">
        <v>23797</v>
      </c>
      <c r="E853" s="111" t="str">
        <f aca="false">FilterPrice!AM$4</f>
        <v/>
      </c>
      <c r="F853" s="24" t="str">
        <f aca="false">FilterPrice!AM$5</f>
        <v/>
      </c>
      <c r="G853" s="24" t="n">
        <f aca="false">FilterPrice!AM$6</f>
        <v>20</v>
      </c>
      <c r="H853" s="24" t="n">
        <f aca="false">FilterPrice!AM$7</f>
        <v>20</v>
      </c>
      <c r="I853" s="24" t="n">
        <f aca="false">FilterPrice!AM$8</f>
        <v>52</v>
      </c>
      <c r="J853" s="24" t="n">
        <f aca="false">FilterPrice!AM$9</f>
        <v>80</v>
      </c>
      <c r="K853" s="24" t="n">
        <f aca="false">AVERAGE(FilterPrice!AM$10:AM$11)</f>
        <v>120</v>
      </c>
      <c r="L853" s="24" t="n">
        <f aca="false">FilterPrice!AM$12</f>
        <v>46.25</v>
      </c>
      <c r="M853" s="24" t="n">
        <f aca="false">AVERAGE(FilterPrice!AM$13:AM$15)</f>
        <v>42.25</v>
      </c>
      <c r="N853" s="24" t="n">
        <f aca="false">AVERAGE(FilterPrice!AM$4:AM$15)</f>
        <v>58.5</v>
      </c>
      <c r="O853" s="24" t="n">
        <f aca="false">AVERAGE(FilterPrice!AM$16:AM$27)</f>
        <v>50.9587500890096</v>
      </c>
      <c r="P853" s="62" t="n">
        <f aca="false">AVERAGE(FilterPrice!AM$28:AM$40)</f>
        <v>44.3020469714434</v>
      </c>
    </row>
    <row r="854" customFormat="false" ht="12.75" hidden="false" customHeight="false" outlineLevel="0" collapsed="false">
      <c r="C854" s="13" t="n">
        <f aca="false">C853+1</f>
        <v>853</v>
      </c>
      <c r="D854" s="109" t="s">
        <v>23798</v>
      </c>
      <c r="E854" s="111" t="str">
        <f aca="false">FilterPrice!AN$4</f>
        <v/>
      </c>
      <c r="F854" s="24" t="str">
        <f aca="false">FilterPrice!AN$5</f>
        <v/>
      </c>
      <c r="G854" s="24" t="n">
        <f aca="false">FilterPrice!AN$6</f>
        <v>28</v>
      </c>
      <c r="H854" s="24" t="n">
        <f aca="false">FilterPrice!AN$7</f>
        <v>28</v>
      </c>
      <c r="I854" s="24" t="n">
        <f aca="false">FilterPrice!AN$8</f>
        <v>46.75</v>
      </c>
      <c r="J854" s="24" t="n">
        <f aca="false">FilterPrice!AN$9</f>
        <v>73.9999923706055</v>
      </c>
      <c r="K854" s="24" t="n">
        <f aca="false">AVERAGE(FilterPrice!AN$10:AN$11)</f>
        <v>117.25</v>
      </c>
      <c r="L854" s="24" t="n">
        <f aca="false">FilterPrice!AN$12</f>
        <v>43.2500038146973</v>
      </c>
      <c r="M854" s="24" t="n">
        <f aca="false">AVERAGE(FilterPrice!AN$13:AN$15)</f>
        <v>41.5</v>
      </c>
      <c r="N854" s="24" t="n">
        <f aca="false">AVERAGE(FilterPrice!AN$4:AN$15)</f>
        <v>57.8999996185303</v>
      </c>
      <c r="O854" s="24" t="n">
        <f aca="false">AVERAGE(FilterPrice!AN$16:AN$27)</f>
        <v>48.5617799758911</v>
      </c>
      <c r="P854" s="62" t="n">
        <f aca="false">AVERAGE(FilterPrice!AN$28:AN$40)</f>
        <v>43.6687636986757</v>
      </c>
    </row>
    <row r="855" customFormat="false" ht="12.75" hidden="false" customHeight="false" outlineLevel="0" collapsed="false">
      <c r="C855" s="13" t="n">
        <f aca="false">C854+1</f>
        <v>854</v>
      </c>
      <c r="D855" s="109" t="s">
        <v>23799</v>
      </c>
      <c r="E855" s="111" t="str">
        <f aca="false">FilterPrice!AO$4</f>
        <v/>
      </c>
      <c r="F855" s="24" t="str">
        <f aca="false">FilterPrice!AO$5</f>
        <v/>
      </c>
      <c r="G855" s="24" t="n">
        <f aca="false">FilterPrice!AO$6</f>
        <v>37.9969177246094</v>
      </c>
      <c r="H855" s="24" t="n">
        <f aca="false">FilterPrice!AO$7</f>
        <v>37.9969177246094</v>
      </c>
      <c r="I855" s="24" t="n">
        <f aca="false">FilterPrice!AO$8</f>
        <v>43.75</v>
      </c>
      <c r="J855" s="24" t="n">
        <f aca="false">FilterPrice!AO$9</f>
        <v>65.9999923706055</v>
      </c>
      <c r="K855" s="24" t="n">
        <f aca="false">AVERAGE(FilterPrice!AO$10:AO$11)</f>
        <v>101.25</v>
      </c>
      <c r="L855" s="24" t="n">
        <f aca="false">FilterPrice!AO$12</f>
        <v>41.7499961853027</v>
      </c>
      <c r="M855" s="24" t="n">
        <f aca="false">AVERAGE(FilterPrice!AO$13:AO$15)</f>
        <v>39.2730712890625</v>
      </c>
      <c r="N855" s="24" t="n">
        <f aca="false">AVERAGE(FilterPrice!AO$4:AO$15)</f>
        <v>54.7813037872314</v>
      </c>
      <c r="O855" s="24" t="n">
        <f aca="false">AVERAGE(FilterPrice!AO$16:AO$27)</f>
        <v>47.6955715815226</v>
      </c>
      <c r="P855" s="62" t="n">
        <f aca="false">AVERAGE(FilterPrice!AO$28:AO$40)</f>
        <v>45.4661644666623</v>
      </c>
    </row>
    <row r="856" customFormat="false" ht="12.75" hidden="false" customHeight="false" outlineLevel="0" collapsed="false">
      <c r="C856" s="13" t="n">
        <f aca="false">C855+1</f>
        <v>855</v>
      </c>
      <c r="D856" s="109" t="s">
        <v>23800</v>
      </c>
      <c r="E856" s="111" t="str">
        <f aca="false">FilterPrice!AP$4</f>
        <v/>
      </c>
      <c r="F856" s="24" t="str">
        <f aca="false">FilterPrice!AP$5</f>
        <v/>
      </c>
      <c r="G856" s="24" t="n">
        <f aca="false">FilterPrice!AP$6</f>
        <v>38</v>
      </c>
      <c r="H856" s="24" t="n">
        <f aca="false">FilterPrice!AP$7</f>
        <v>38</v>
      </c>
      <c r="I856" s="24" t="n">
        <f aca="false">FilterPrice!AP$8</f>
        <v>49.25</v>
      </c>
      <c r="J856" s="24" t="n">
        <f aca="false">FilterPrice!AP$9</f>
        <v>75.2499923706055</v>
      </c>
      <c r="K856" s="24" t="n">
        <f aca="false">AVERAGE(FilterPrice!AP$10:AP$11)</f>
        <v>117.75</v>
      </c>
      <c r="L856" s="24" t="n">
        <f aca="false">FilterPrice!AP$12</f>
        <v>51.7500038146973</v>
      </c>
      <c r="M856" s="24" t="n">
        <f aca="false">AVERAGE(FilterPrice!AP$13:AP$15)</f>
        <v>44.5</v>
      </c>
      <c r="N856" s="24" t="n">
        <f aca="false">AVERAGE(FilterPrice!AP$4:AP$15)</f>
        <v>62.1249996185303</v>
      </c>
      <c r="O856" s="24" t="n">
        <f aca="false">AVERAGE(FilterPrice!AP$16:AP$27)</f>
        <v>49.6034466425578</v>
      </c>
      <c r="P856" s="62" t="n">
        <f aca="false">AVERAGE(FilterPrice!AP$28:AP$40)</f>
        <v>44.5997733580761</v>
      </c>
    </row>
    <row r="857" customFormat="false" ht="12.75" hidden="false" customHeight="false" outlineLevel="0" collapsed="false">
      <c r="C857" s="13" t="n">
        <f aca="false">C856+1</f>
        <v>856</v>
      </c>
      <c r="D857" s="112" t="s">
        <v>23801</v>
      </c>
      <c r="E857" s="111" t="str">
        <f aca="false">FilterPrice!AQ$4</f>
        <v/>
      </c>
      <c r="F857" s="24" t="str">
        <f aca="false">FilterPrice!AQ$5</f>
        <v/>
      </c>
      <c r="G857" s="24" t="n">
        <f aca="false">FilterPrice!AQ$6</f>
        <v>30</v>
      </c>
      <c r="H857" s="24" t="n">
        <f aca="false">FilterPrice!AQ$7</f>
        <v>30</v>
      </c>
      <c r="I857" s="24" t="n">
        <f aca="false">FilterPrice!AQ$8</f>
        <v>43.75</v>
      </c>
      <c r="J857" s="24" t="n">
        <f aca="false">FilterPrice!AQ$9</f>
        <v>70.4999923706055</v>
      </c>
      <c r="K857" s="24" t="n">
        <f aca="false">AVERAGE(FilterPrice!AQ$10:AQ$11)</f>
        <v>112.75</v>
      </c>
      <c r="L857" s="24" t="n">
        <f aca="false">FilterPrice!AQ$12</f>
        <v>40.9999961853027</v>
      </c>
      <c r="M857" s="24" t="n">
        <f aca="false">AVERAGE(FilterPrice!AQ$13:AQ$15)</f>
        <v>40.5233319600423</v>
      </c>
      <c r="N857" s="24" t="n">
        <f aca="false">AVERAGE(FilterPrice!AQ$4:AQ$15)</f>
        <v>56.2319984436035</v>
      </c>
      <c r="O857" s="24" t="n">
        <f aca="false">AVERAGE(FilterPrice!AQ$16:AQ$27)</f>
        <v>47.1391124725342</v>
      </c>
      <c r="P857" s="62" t="n">
        <f aca="false">AVERAGE(FilterPrice!AQ$28:AQ$40)</f>
        <v>41.8342377677331</v>
      </c>
    </row>
    <row r="858" customFormat="false" ht="12.75" hidden="false" customHeight="false" outlineLevel="0" collapsed="false">
      <c r="C858" s="13" t="n">
        <f aca="false">C857+1</f>
        <v>857</v>
      </c>
      <c r="D858" s="109" t="s">
        <v>23802</v>
      </c>
      <c r="E858" s="111" t="str">
        <f aca="false">FilterPrice!AR$4</f>
        <v/>
      </c>
      <c r="F858" s="24" t="str">
        <f aca="false">FilterPrice!AR$5</f>
        <v/>
      </c>
      <c r="G858" s="24" t="n">
        <f aca="false">FilterPrice!AR$6</f>
        <v>38.5</v>
      </c>
      <c r="H858" s="24" t="n">
        <f aca="false">FilterPrice!AR$7</f>
        <v>38.5</v>
      </c>
      <c r="I858" s="24" t="n">
        <f aca="false">FilterPrice!AR$8</f>
        <v>55.75</v>
      </c>
      <c r="J858" s="24" t="n">
        <f aca="false">FilterPrice!AR$9</f>
        <v>82.5</v>
      </c>
      <c r="K858" s="24" t="n">
        <f aca="false">AVERAGE(FilterPrice!AR$10:AR$11)</f>
        <v>122.75</v>
      </c>
      <c r="L858" s="24" t="n">
        <f aca="false">FilterPrice!AR$12</f>
        <v>49.75</v>
      </c>
      <c r="M858" s="24" t="n">
        <f aca="false">AVERAGE(FilterPrice!AR$13:AR$15)</f>
        <v>45.75</v>
      </c>
      <c r="N858" s="24" t="n">
        <f aca="false">AVERAGE(FilterPrice!AR$4:AR$15)</f>
        <v>64.775</v>
      </c>
      <c r="O858" s="24" t="n">
        <f aca="false">AVERAGE(FilterPrice!AR$16:AR$27)</f>
        <v>52.0200001398722</v>
      </c>
      <c r="P858" s="62" t="n">
        <f aca="false">AVERAGE(FilterPrice!AR$28:AR$40)</f>
        <v>45.361758525555</v>
      </c>
    </row>
    <row r="859" customFormat="false" ht="12.75" hidden="false" customHeight="false" outlineLevel="0" collapsed="false">
      <c r="C859" s="13" t="n">
        <f aca="false">C858+1</f>
        <v>858</v>
      </c>
      <c r="D859" s="104" t="s">
        <v>23803</v>
      </c>
      <c r="E859" s="113" t="str">
        <f aca="false">FilterPrice!AS$4</f>
        <v/>
      </c>
      <c r="F859" s="65" t="str">
        <f aca="false">FilterPrice!AS$5</f>
        <v/>
      </c>
      <c r="G859" s="65" t="n">
        <f aca="false">FilterPrice!AS$6</f>
        <v>43.9999885559082</v>
      </c>
      <c r="H859" s="65" t="n">
        <f aca="false">FilterPrice!AS$7</f>
        <v>43.9999885559082</v>
      </c>
      <c r="I859" s="65" t="n">
        <f aca="false">FilterPrice!AS$8</f>
        <v>58.75</v>
      </c>
      <c r="J859" s="65" t="n">
        <f aca="false">FilterPrice!AS$9</f>
        <v>69</v>
      </c>
      <c r="K859" s="65" t="n">
        <f aca="false">AVERAGE(FilterPrice!AS$10:AS$11)</f>
        <v>93</v>
      </c>
      <c r="L859" s="65" t="n">
        <f aca="false">FilterPrice!AS$12</f>
        <v>55.5000038146973</v>
      </c>
      <c r="M859" s="65" t="n">
        <f aca="false">AVERAGE(FilterPrice!AS$13:AS$15)</f>
        <v>46.4833234151204</v>
      </c>
      <c r="N859" s="65" t="n">
        <f aca="false">AVERAGE(FilterPrice!AS$4:AS$15)</f>
        <v>59.6699951171875</v>
      </c>
      <c r="O859" s="65" t="n">
        <f aca="false">AVERAGE(FilterPrice!AS$16:AS$27)</f>
        <v>47.0866638819377</v>
      </c>
      <c r="P859" s="66" t="n">
        <f aca="false">AVERAGE(FilterPrice!AS$28:AS$40)</f>
        <v>44.4235231106098</v>
      </c>
    </row>
    <row r="860" customFormat="false" ht="12.75" hidden="false" customHeight="false" outlineLevel="0" collapsed="false">
      <c r="A860" s="13" t="n">
        <f aca="false">A847+1</f>
        <v>67</v>
      </c>
      <c r="B860" s="104" t="n">
        <f aca="false">FilterPrice!$A$1</f>
        <v>36981</v>
      </c>
      <c r="C860" s="13" t="n">
        <f aca="false">C859+1</f>
        <v>859</v>
      </c>
      <c r="D860" s="109" t="s">
        <v>23791</v>
      </c>
      <c r="E860" s="110" t="str">
        <f aca="false">FilterPrice!AG$4</f>
        <v/>
      </c>
      <c r="F860" s="59" t="str">
        <f aca="false">FilterPrice!AG$5</f>
        <v/>
      </c>
      <c r="G860" s="59" t="n">
        <f aca="false">FilterPrice!AG$6</f>
        <v>46</v>
      </c>
      <c r="H860" s="59" t="n">
        <f aca="false">FilterPrice!AG$7</f>
        <v>46</v>
      </c>
      <c r="I860" s="59" t="n">
        <f aca="false">FilterPrice!AG$8</f>
        <v>60.25</v>
      </c>
      <c r="J860" s="59" t="n">
        <f aca="false">FilterPrice!AG$9</f>
        <v>76.75</v>
      </c>
      <c r="K860" s="59" t="n">
        <f aca="false">AVERAGE(FilterPrice!AG$10:AG$11)</f>
        <v>112</v>
      </c>
      <c r="L860" s="59" t="n">
        <f aca="false">FilterPrice!AG$12</f>
        <v>59</v>
      </c>
      <c r="M860" s="59" t="n">
        <f aca="false">AVERAGE(FilterPrice!AG$13:AG$15)</f>
        <v>54.5</v>
      </c>
      <c r="N860" s="59" t="n">
        <f aca="false">AVERAGE(FilterPrice!AG$4:AG$15)</f>
        <v>67.55</v>
      </c>
      <c r="O860" s="59" t="n">
        <f aca="false">AVERAGE(FilterPrice!AG$16:AG$27)</f>
        <v>59.9375</v>
      </c>
      <c r="P860" s="60" t="n">
        <f aca="false">AVERAGE(FilterPrice!AG$28:AG$40)</f>
        <v>53.0955128205128</v>
      </c>
    </row>
    <row r="861" customFormat="false" ht="12.75" hidden="false" customHeight="false" outlineLevel="0" collapsed="false">
      <c r="C861" s="13" t="n">
        <f aca="false">C860+1</f>
        <v>860</v>
      </c>
      <c r="D861" s="109" t="s">
        <v>23792</v>
      </c>
      <c r="E861" s="111" t="str">
        <f aca="false">FilterPrice!AH$4</f>
        <v/>
      </c>
      <c r="F861" s="24" t="str">
        <f aca="false">FilterPrice!AH$5</f>
        <v/>
      </c>
      <c r="G861" s="24" t="n">
        <f aca="false">FilterPrice!AH$6</f>
        <v>33</v>
      </c>
      <c r="H861" s="24" t="n">
        <f aca="false">FilterPrice!AH$7</f>
        <v>33</v>
      </c>
      <c r="I861" s="24" t="n">
        <f aca="false">FilterPrice!AH$8</f>
        <v>48.25</v>
      </c>
      <c r="J861" s="24" t="n">
        <f aca="false">FilterPrice!AH$9</f>
        <v>74</v>
      </c>
      <c r="K861" s="24" t="n">
        <f aca="false">AVERAGE(FilterPrice!AH$10:AH$11)</f>
        <v>113.75</v>
      </c>
      <c r="L861" s="24" t="n">
        <f aca="false">FilterPrice!AH$12</f>
        <v>44</v>
      </c>
      <c r="M861" s="24" t="n">
        <f aca="false">AVERAGE(FilterPrice!AH$13:AH$15)</f>
        <v>40.9166666666667</v>
      </c>
      <c r="N861" s="24" t="n">
        <f aca="false">AVERAGE(FilterPrice!AH$4:AH$15)</f>
        <v>58.25</v>
      </c>
      <c r="O861" s="24" t="n">
        <f aca="false">AVERAGE(FilterPrice!AH$16:AH$27)</f>
        <v>50.25</v>
      </c>
      <c r="P861" s="62" t="n">
        <f aca="false">AVERAGE(FilterPrice!AH$28:AH$40)</f>
        <v>45.5446793116056</v>
      </c>
    </row>
    <row r="862" customFormat="false" ht="12.75" hidden="false" customHeight="false" outlineLevel="0" collapsed="false">
      <c r="C862" s="13" t="n">
        <f aca="false">C861+1</f>
        <v>861</v>
      </c>
      <c r="D862" s="109" t="s">
        <v>23793</v>
      </c>
      <c r="E862" s="111" t="str">
        <f aca="false">FilterPrice!AI$4</f>
        <v/>
      </c>
      <c r="F862" s="24" t="str">
        <f aca="false">FilterPrice!AI$5</f>
        <v/>
      </c>
      <c r="G862" s="24" t="n">
        <f aca="false">FilterPrice!AI$6</f>
        <v>51</v>
      </c>
      <c r="H862" s="24" t="n">
        <f aca="false">FilterPrice!AI$7</f>
        <v>51</v>
      </c>
      <c r="I862" s="24" t="n">
        <f aca="false">FilterPrice!AI$8</f>
        <v>58.5</v>
      </c>
      <c r="J862" s="24" t="n">
        <f aca="false">FilterPrice!AI$9</f>
        <v>76</v>
      </c>
      <c r="K862" s="24" t="n">
        <f aca="false">AVERAGE(FilterPrice!AI$10:AI$11)</f>
        <v>100.5</v>
      </c>
      <c r="L862" s="24" t="n">
        <f aca="false">FilterPrice!AI$12</f>
        <v>57</v>
      </c>
      <c r="M862" s="24" t="n">
        <f aca="false">AVERAGE(FilterPrice!AI$13:AI$15)</f>
        <v>55.75</v>
      </c>
      <c r="N862" s="24" t="n">
        <f aca="false">AVERAGE(FilterPrice!AI$4:AI$15)</f>
        <v>66.175</v>
      </c>
      <c r="O862" s="24" t="n">
        <f aca="false">AVERAGE(FilterPrice!AI$16:AI$27)</f>
        <v>58.2708333333333</v>
      </c>
      <c r="P862" s="62" t="n">
        <f aca="false">AVERAGE(FilterPrice!AI$28:AI$40)</f>
        <v>49.2141025641026</v>
      </c>
    </row>
    <row r="863" customFormat="false" ht="12.75" hidden="false" customHeight="false" outlineLevel="0" collapsed="false">
      <c r="C863" s="13" t="n">
        <f aca="false">C862+1</f>
        <v>862</v>
      </c>
      <c r="D863" s="109" t="s">
        <v>23794</v>
      </c>
      <c r="E863" s="111" t="str">
        <f aca="false">FilterPrice!AJ$4</f>
        <v/>
      </c>
      <c r="F863" s="24" t="str">
        <f aca="false">FilterPrice!AJ$5</f>
        <v/>
      </c>
      <c r="G863" s="24" t="n">
        <f aca="false">FilterPrice!AJ$6</f>
        <v>35.5</v>
      </c>
      <c r="H863" s="24" t="n">
        <f aca="false">FilterPrice!AJ$7</f>
        <v>35.5</v>
      </c>
      <c r="I863" s="24" t="n">
        <f aca="false">FilterPrice!AJ$8</f>
        <v>45</v>
      </c>
      <c r="J863" s="24" t="n">
        <f aca="false">FilterPrice!AJ$9</f>
        <v>56.25</v>
      </c>
      <c r="K863" s="24" t="n">
        <f aca="false">AVERAGE(FilterPrice!AJ$10:AJ$11)</f>
        <v>71</v>
      </c>
      <c r="L863" s="24" t="n">
        <f aca="false">FilterPrice!AJ$12</f>
        <v>44.5</v>
      </c>
      <c r="M863" s="24" t="n">
        <f aca="false">AVERAGE(FilterPrice!AJ$13:AJ$15)</f>
        <v>42.25</v>
      </c>
      <c r="N863" s="24" t="n">
        <f aca="false">AVERAGE(FilterPrice!AJ$4:AJ$15)</f>
        <v>48.55</v>
      </c>
      <c r="O863" s="24" t="n">
        <f aca="false">AVERAGE(FilterPrice!AJ$16:AJ$27)</f>
        <v>45</v>
      </c>
      <c r="P863" s="62" t="n">
        <f aca="false">AVERAGE(FilterPrice!AJ$28:AJ$40)</f>
        <v>41.199358974359</v>
      </c>
    </row>
    <row r="864" customFormat="false" ht="12.75" hidden="false" customHeight="false" outlineLevel="0" collapsed="false">
      <c r="C864" s="13" t="n">
        <f aca="false">C863+1</f>
        <v>863</v>
      </c>
      <c r="D864" s="109" t="s">
        <v>23795</v>
      </c>
      <c r="E864" s="111" t="str">
        <f aca="false">FilterPrice!AK$4</f>
        <v/>
      </c>
      <c r="F864" s="24" t="str">
        <f aca="false">FilterPrice!AK$5</f>
        <v/>
      </c>
      <c r="G864" s="24" t="n">
        <f aca="false">FilterPrice!AK$6</f>
        <v>33</v>
      </c>
      <c r="H864" s="24" t="n">
        <f aca="false">FilterPrice!AK$7</f>
        <v>33</v>
      </c>
      <c r="I864" s="24" t="n">
        <f aca="false">FilterPrice!AK$8</f>
        <v>48.25</v>
      </c>
      <c r="J864" s="24" t="n">
        <f aca="false">FilterPrice!AK$9</f>
        <v>74</v>
      </c>
      <c r="K864" s="24" t="n">
        <f aca="false">AVERAGE(FilterPrice!AK$10:AK$11)</f>
        <v>114</v>
      </c>
      <c r="L864" s="24" t="n">
        <f aca="false">FilterPrice!AK$12</f>
        <v>46</v>
      </c>
      <c r="M864" s="24" t="n">
        <f aca="false">AVERAGE(FilterPrice!AK$13:AK$15)</f>
        <v>42</v>
      </c>
      <c r="N864" s="24" t="n">
        <f aca="false">AVERAGE(FilterPrice!AK$4:AK$15)</f>
        <v>58.825</v>
      </c>
      <c r="O864" s="24" t="n">
        <f aca="false">AVERAGE(FilterPrice!AK$16:AK$27)</f>
        <v>50.7291666666667</v>
      </c>
      <c r="P864" s="62" t="n">
        <f aca="false">AVERAGE(FilterPrice!AK$28:AK$40)</f>
        <v>43.2708333333333</v>
      </c>
    </row>
    <row r="865" customFormat="false" ht="12.75" hidden="false" customHeight="false" outlineLevel="0" collapsed="false">
      <c r="C865" s="13" t="n">
        <f aca="false">C864+1</f>
        <v>864</v>
      </c>
      <c r="D865" s="109" t="s">
        <v>23796</v>
      </c>
      <c r="E865" s="111" t="str">
        <f aca="false">FilterPrice!AL$4</f>
        <v/>
      </c>
      <c r="F865" s="24" t="str">
        <f aca="false">FilterPrice!AL$5</f>
        <v/>
      </c>
      <c r="G865" s="24" t="n">
        <f aca="false">FilterPrice!AL$6</f>
        <v>55</v>
      </c>
      <c r="H865" s="24" t="n">
        <f aca="false">FilterPrice!AL$7</f>
        <v>55</v>
      </c>
      <c r="I865" s="24" t="n">
        <f aca="false">FilterPrice!AL$8</f>
        <v>67.25</v>
      </c>
      <c r="J865" s="24" t="n">
        <f aca="false">FilterPrice!AL$9</f>
        <v>86.5</v>
      </c>
      <c r="K865" s="24" t="n">
        <f aca="false">AVERAGE(FilterPrice!AL$10:AL$11)</f>
        <v>127.75</v>
      </c>
      <c r="L865" s="24" t="n">
        <f aca="false">FilterPrice!AL$12</f>
        <v>64.75</v>
      </c>
      <c r="M865" s="24" t="n">
        <f aca="false">AVERAGE(FilterPrice!AL$13:AL$15)</f>
        <v>59.5</v>
      </c>
      <c r="N865" s="24" t="n">
        <f aca="false">AVERAGE(FilterPrice!AL$4:AL$15)</f>
        <v>76.25</v>
      </c>
      <c r="O865" s="24" t="n">
        <f aca="false">AVERAGE(FilterPrice!AL$16:AL$27)</f>
        <v>68.375</v>
      </c>
      <c r="P865" s="62" t="n">
        <f aca="false">AVERAGE(FilterPrice!AL$28:AL$40)</f>
        <v>62.2366025641026</v>
      </c>
    </row>
    <row r="866" customFormat="false" ht="12.75" hidden="false" customHeight="false" outlineLevel="0" collapsed="false">
      <c r="C866" s="13" t="n">
        <f aca="false">C865+1</f>
        <v>865</v>
      </c>
      <c r="D866" s="109" t="s">
        <v>23797</v>
      </c>
      <c r="E866" s="111" t="str">
        <f aca="false">FilterPrice!AM$4</f>
        <v/>
      </c>
      <c r="F866" s="24" t="str">
        <f aca="false">FilterPrice!AM$5</f>
        <v/>
      </c>
      <c r="G866" s="24" t="n">
        <f aca="false">FilterPrice!AM$6</f>
        <v>20</v>
      </c>
      <c r="H866" s="24" t="n">
        <f aca="false">FilterPrice!AM$7</f>
        <v>20</v>
      </c>
      <c r="I866" s="24" t="n">
        <f aca="false">FilterPrice!AM$8</f>
        <v>52</v>
      </c>
      <c r="J866" s="24" t="n">
        <f aca="false">FilterPrice!AM$9</f>
        <v>80</v>
      </c>
      <c r="K866" s="24" t="n">
        <f aca="false">AVERAGE(FilterPrice!AM$10:AM$11)</f>
        <v>120</v>
      </c>
      <c r="L866" s="24" t="n">
        <f aca="false">FilterPrice!AM$12</f>
        <v>46.25</v>
      </c>
      <c r="M866" s="24" t="n">
        <f aca="false">AVERAGE(FilterPrice!AM$13:AM$15)</f>
        <v>42.25</v>
      </c>
      <c r="N866" s="24" t="n">
        <f aca="false">AVERAGE(FilterPrice!AM$4:AM$15)</f>
        <v>58.5</v>
      </c>
      <c r="O866" s="24" t="n">
        <f aca="false">AVERAGE(FilterPrice!AM$16:AM$27)</f>
        <v>50.9587500890096</v>
      </c>
      <c r="P866" s="62" t="n">
        <f aca="false">AVERAGE(FilterPrice!AM$28:AM$40)</f>
        <v>44.3020469714434</v>
      </c>
    </row>
    <row r="867" customFormat="false" ht="12.75" hidden="false" customHeight="false" outlineLevel="0" collapsed="false">
      <c r="C867" s="13" t="n">
        <f aca="false">C866+1</f>
        <v>866</v>
      </c>
      <c r="D867" s="109" t="s">
        <v>23798</v>
      </c>
      <c r="E867" s="111" t="str">
        <f aca="false">FilterPrice!AN$4</f>
        <v/>
      </c>
      <c r="F867" s="24" t="str">
        <f aca="false">FilterPrice!AN$5</f>
        <v/>
      </c>
      <c r="G867" s="24" t="n">
        <f aca="false">FilterPrice!AN$6</f>
        <v>28</v>
      </c>
      <c r="H867" s="24" t="n">
        <f aca="false">FilterPrice!AN$7</f>
        <v>28</v>
      </c>
      <c r="I867" s="24" t="n">
        <f aca="false">FilterPrice!AN$8</f>
        <v>46.75</v>
      </c>
      <c r="J867" s="24" t="n">
        <f aca="false">FilterPrice!AN$9</f>
        <v>73.9999923706055</v>
      </c>
      <c r="K867" s="24" t="n">
        <f aca="false">AVERAGE(FilterPrice!AN$10:AN$11)</f>
        <v>117.25</v>
      </c>
      <c r="L867" s="24" t="n">
        <f aca="false">FilterPrice!AN$12</f>
        <v>43.2500038146973</v>
      </c>
      <c r="M867" s="24" t="n">
        <f aca="false">AVERAGE(FilterPrice!AN$13:AN$15)</f>
        <v>41.5</v>
      </c>
      <c r="N867" s="24" t="n">
        <f aca="false">AVERAGE(FilterPrice!AN$4:AN$15)</f>
        <v>57.8999996185303</v>
      </c>
      <c r="O867" s="24" t="n">
        <f aca="false">AVERAGE(FilterPrice!AN$16:AN$27)</f>
        <v>48.5617799758911</v>
      </c>
      <c r="P867" s="62" t="n">
        <f aca="false">AVERAGE(FilterPrice!AN$28:AN$40)</f>
        <v>43.6687636986757</v>
      </c>
    </row>
    <row r="868" customFormat="false" ht="12.75" hidden="false" customHeight="false" outlineLevel="0" collapsed="false">
      <c r="C868" s="13" t="n">
        <f aca="false">C867+1</f>
        <v>867</v>
      </c>
      <c r="D868" s="109" t="s">
        <v>23799</v>
      </c>
      <c r="E868" s="111" t="str">
        <f aca="false">FilterPrice!AO$4</f>
        <v/>
      </c>
      <c r="F868" s="24" t="str">
        <f aca="false">FilterPrice!AO$5</f>
        <v/>
      </c>
      <c r="G868" s="24" t="n">
        <f aca="false">FilterPrice!AO$6</f>
        <v>37.9969177246094</v>
      </c>
      <c r="H868" s="24" t="n">
        <f aca="false">FilterPrice!AO$7</f>
        <v>37.9969177246094</v>
      </c>
      <c r="I868" s="24" t="n">
        <f aca="false">FilterPrice!AO$8</f>
        <v>43.75</v>
      </c>
      <c r="J868" s="24" t="n">
        <f aca="false">FilterPrice!AO$9</f>
        <v>65.9999923706055</v>
      </c>
      <c r="K868" s="24" t="n">
        <f aca="false">AVERAGE(FilterPrice!AO$10:AO$11)</f>
        <v>101.25</v>
      </c>
      <c r="L868" s="24" t="n">
        <f aca="false">FilterPrice!AO$12</f>
        <v>41.7499961853027</v>
      </c>
      <c r="M868" s="24" t="n">
        <f aca="false">AVERAGE(FilterPrice!AO$13:AO$15)</f>
        <v>39.2730712890625</v>
      </c>
      <c r="N868" s="24" t="n">
        <f aca="false">AVERAGE(FilterPrice!AO$4:AO$15)</f>
        <v>54.7813037872314</v>
      </c>
      <c r="O868" s="24" t="n">
        <f aca="false">AVERAGE(FilterPrice!AO$16:AO$27)</f>
        <v>47.6955715815226</v>
      </c>
      <c r="P868" s="62" t="n">
        <f aca="false">AVERAGE(FilterPrice!AO$28:AO$40)</f>
        <v>45.4661644666623</v>
      </c>
    </row>
    <row r="869" customFormat="false" ht="12.75" hidden="false" customHeight="false" outlineLevel="0" collapsed="false">
      <c r="C869" s="13" t="n">
        <f aca="false">C868+1</f>
        <v>868</v>
      </c>
      <c r="D869" s="109" t="s">
        <v>23800</v>
      </c>
      <c r="E869" s="111" t="str">
        <f aca="false">FilterPrice!AP$4</f>
        <v/>
      </c>
      <c r="F869" s="24" t="str">
        <f aca="false">FilterPrice!AP$5</f>
        <v/>
      </c>
      <c r="G869" s="24" t="n">
        <f aca="false">FilterPrice!AP$6</f>
        <v>38</v>
      </c>
      <c r="H869" s="24" t="n">
        <f aca="false">FilterPrice!AP$7</f>
        <v>38</v>
      </c>
      <c r="I869" s="24" t="n">
        <f aca="false">FilterPrice!AP$8</f>
        <v>49.25</v>
      </c>
      <c r="J869" s="24" t="n">
        <f aca="false">FilterPrice!AP$9</f>
        <v>75.2499923706055</v>
      </c>
      <c r="K869" s="24" t="n">
        <f aca="false">AVERAGE(FilterPrice!AP$10:AP$11)</f>
        <v>117.75</v>
      </c>
      <c r="L869" s="24" t="n">
        <f aca="false">FilterPrice!AP$12</f>
        <v>51.7500038146973</v>
      </c>
      <c r="M869" s="24" t="n">
        <f aca="false">AVERAGE(FilterPrice!AP$13:AP$15)</f>
        <v>44.5</v>
      </c>
      <c r="N869" s="24" t="n">
        <f aca="false">AVERAGE(FilterPrice!AP$4:AP$15)</f>
        <v>62.1249996185303</v>
      </c>
      <c r="O869" s="24" t="n">
        <f aca="false">AVERAGE(FilterPrice!AP$16:AP$27)</f>
        <v>49.6034466425578</v>
      </c>
      <c r="P869" s="62" t="n">
        <f aca="false">AVERAGE(FilterPrice!AP$28:AP$40)</f>
        <v>44.5997733580761</v>
      </c>
    </row>
    <row r="870" customFormat="false" ht="12.75" hidden="false" customHeight="false" outlineLevel="0" collapsed="false">
      <c r="C870" s="13" t="n">
        <f aca="false">C869+1</f>
        <v>869</v>
      </c>
      <c r="D870" s="112" t="s">
        <v>23801</v>
      </c>
      <c r="E870" s="111" t="str">
        <f aca="false">FilterPrice!AQ$4</f>
        <v/>
      </c>
      <c r="F870" s="24" t="str">
        <f aca="false">FilterPrice!AQ$5</f>
        <v/>
      </c>
      <c r="G870" s="24" t="n">
        <f aca="false">FilterPrice!AQ$6</f>
        <v>30</v>
      </c>
      <c r="H870" s="24" t="n">
        <f aca="false">FilterPrice!AQ$7</f>
        <v>30</v>
      </c>
      <c r="I870" s="24" t="n">
        <f aca="false">FilterPrice!AQ$8</f>
        <v>43.75</v>
      </c>
      <c r="J870" s="24" t="n">
        <f aca="false">FilterPrice!AQ$9</f>
        <v>70.4999923706055</v>
      </c>
      <c r="K870" s="24" t="n">
        <f aca="false">AVERAGE(FilterPrice!AQ$10:AQ$11)</f>
        <v>112.75</v>
      </c>
      <c r="L870" s="24" t="n">
        <f aca="false">FilterPrice!AQ$12</f>
        <v>40.9999961853027</v>
      </c>
      <c r="M870" s="24" t="n">
        <f aca="false">AVERAGE(FilterPrice!AQ$13:AQ$15)</f>
        <v>40.5233319600423</v>
      </c>
      <c r="N870" s="24" t="n">
        <f aca="false">AVERAGE(FilterPrice!AQ$4:AQ$15)</f>
        <v>56.2319984436035</v>
      </c>
      <c r="O870" s="24" t="n">
        <f aca="false">AVERAGE(FilterPrice!AQ$16:AQ$27)</f>
        <v>47.1391124725342</v>
      </c>
      <c r="P870" s="62" t="n">
        <f aca="false">AVERAGE(FilterPrice!AQ$28:AQ$40)</f>
        <v>41.8342377677331</v>
      </c>
    </row>
    <row r="871" customFormat="false" ht="12.75" hidden="false" customHeight="false" outlineLevel="0" collapsed="false">
      <c r="C871" s="13" t="n">
        <f aca="false">C870+1</f>
        <v>870</v>
      </c>
      <c r="D871" s="109" t="s">
        <v>23802</v>
      </c>
      <c r="E871" s="111" t="str">
        <f aca="false">FilterPrice!AR$4</f>
        <v/>
      </c>
      <c r="F871" s="24" t="str">
        <f aca="false">FilterPrice!AR$5</f>
        <v/>
      </c>
      <c r="G871" s="24" t="n">
        <f aca="false">FilterPrice!AR$6</f>
        <v>38.5</v>
      </c>
      <c r="H871" s="24" t="n">
        <f aca="false">FilterPrice!AR$7</f>
        <v>38.5</v>
      </c>
      <c r="I871" s="24" t="n">
        <f aca="false">FilterPrice!AR$8</f>
        <v>55.75</v>
      </c>
      <c r="J871" s="24" t="n">
        <f aca="false">FilterPrice!AR$9</f>
        <v>82.5</v>
      </c>
      <c r="K871" s="24" t="n">
        <f aca="false">AVERAGE(FilterPrice!AR$10:AR$11)</f>
        <v>122.75</v>
      </c>
      <c r="L871" s="24" t="n">
        <f aca="false">FilterPrice!AR$12</f>
        <v>49.75</v>
      </c>
      <c r="M871" s="24" t="n">
        <f aca="false">AVERAGE(FilterPrice!AR$13:AR$15)</f>
        <v>45.75</v>
      </c>
      <c r="N871" s="24" t="n">
        <f aca="false">AVERAGE(FilterPrice!AR$4:AR$15)</f>
        <v>64.775</v>
      </c>
      <c r="O871" s="24" t="n">
        <f aca="false">AVERAGE(FilterPrice!AR$16:AR$27)</f>
        <v>52.0200001398722</v>
      </c>
      <c r="P871" s="62" t="n">
        <f aca="false">AVERAGE(FilterPrice!AR$28:AR$40)</f>
        <v>45.361758525555</v>
      </c>
    </row>
    <row r="872" customFormat="false" ht="12.75" hidden="false" customHeight="false" outlineLevel="0" collapsed="false">
      <c r="C872" s="13" t="n">
        <f aca="false">C871+1</f>
        <v>871</v>
      </c>
      <c r="D872" s="104" t="s">
        <v>23803</v>
      </c>
      <c r="E872" s="113" t="str">
        <f aca="false">FilterPrice!AS$4</f>
        <v/>
      </c>
      <c r="F872" s="65" t="str">
        <f aca="false">FilterPrice!AS$5</f>
        <v/>
      </c>
      <c r="G872" s="65" t="n">
        <f aca="false">FilterPrice!AS$6</f>
        <v>43.9999885559082</v>
      </c>
      <c r="H872" s="65" t="n">
        <f aca="false">FilterPrice!AS$7</f>
        <v>43.9999885559082</v>
      </c>
      <c r="I872" s="65" t="n">
        <f aca="false">FilterPrice!AS$8</f>
        <v>58.75</v>
      </c>
      <c r="J872" s="65" t="n">
        <f aca="false">FilterPrice!AS$9</f>
        <v>69</v>
      </c>
      <c r="K872" s="65" t="n">
        <f aca="false">AVERAGE(FilterPrice!AS$10:AS$11)</f>
        <v>93</v>
      </c>
      <c r="L872" s="65" t="n">
        <f aca="false">FilterPrice!AS$12</f>
        <v>55.5000038146973</v>
      </c>
      <c r="M872" s="65" t="n">
        <f aca="false">AVERAGE(FilterPrice!AS$13:AS$15)</f>
        <v>46.4833234151204</v>
      </c>
      <c r="N872" s="65" t="n">
        <f aca="false">AVERAGE(FilterPrice!AS$4:AS$15)</f>
        <v>59.6699951171875</v>
      </c>
      <c r="O872" s="65" t="n">
        <f aca="false">AVERAGE(FilterPrice!AS$16:AS$27)</f>
        <v>47.0866638819377</v>
      </c>
      <c r="P872" s="66" t="n">
        <f aca="false">AVERAGE(FilterPrice!AS$28:AS$40)</f>
        <v>44.4235231106098</v>
      </c>
    </row>
    <row r="873" customFormat="false" ht="12.75" hidden="false" customHeight="false" outlineLevel="0" collapsed="false">
      <c r="A873" s="13" t="n">
        <f aca="false">A860+1</f>
        <v>68</v>
      </c>
      <c r="B873" s="104" t="n">
        <f aca="false">FilterPrice!$A$1</f>
        <v>36981</v>
      </c>
      <c r="C873" s="13" t="n">
        <f aca="false">C872+1</f>
        <v>872</v>
      </c>
      <c r="D873" s="109" t="s">
        <v>23791</v>
      </c>
      <c r="E873" s="110" t="str">
        <f aca="false">FilterPrice!AG$4</f>
        <v/>
      </c>
      <c r="F873" s="59" t="str">
        <f aca="false">FilterPrice!AG$5</f>
        <v/>
      </c>
      <c r="G873" s="59" t="n">
        <f aca="false">FilterPrice!AG$6</f>
        <v>46</v>
      </c>
      <c r="H873" s="59" t="n">
        <f aca="false">FilterPrice!AG$7</f>
        <v>46</v>
      </c>
      <c r="I873" s="59" t="n">
        <f aca="false">FilterPrice!AG$8</f>
        <v>60.25</v>
      </c>
      <c r="J873" s="59" t="n">
        <f aca="false">FilterPrice!AG$9</f>
        <v>76.75</v>
      </c>
      <c r="K873" s="59" t="n">
        <f aca="false">AVERAGE(FilterPrice!AG$10:AG$11)</f>
        <v>112</v>
      </c>
      <c r="L873" s="59" t="n">
        <f aca="false">FilterPrice!AG$12</f>
        <v>59</v>
      </c>
      <c r="M873" s="59" t="n">
        <f aca="false">AVERAGE(FilterPrice!AG$13:AG$15)</f>
        <v>54.5</v>
      </c>
      <c r="N873" s="59" t="n">
        <f aca="false">AVERAGE(FilterPrice!AG$4:AG$15)</f>
        <v>67.55</v>
      </c>
      <c r="O873" s="59" t="n">
        <f aca="false">AVERAGE(FilterPrice!AG$16:AG$27)</f>
        <v>59.9375</v>
      </c>
      <c r="P873" s="60" t="n">
        <f aca="false">AVERAGE(FilterPrice!AG$28:AG$40)</f>
        <v>53.0955128205128</v>
      </c>
    </row>
    <row r="874" customFormat="false" ht="12.75" hidden="false" customHeight="false" outlineLevel="0" collapsed="false">
      <c r="C874" s="13" t="n">
        <f aca="false">C873+1</f>
        <v>873</v>
      </c>
      <c r="D874" s="109" t="s">
        <v>23792</v>
      </c>
      <c r="E874" s="111" t="str">
        <f aca="false">FilterPrice!AH$4</f>
        <v/>
      </c>
      <c r="F874" s="24" t="str">
        <f aca="false">FilterPrice!AH$5</f>
        <v/>
      </c>
      <c r="G874" s="24" t="n">
        <f aca="false">FilterPrice!AH$6</f>
        <v>33</v>
      </c>
      <c r="H874" s="24" t="n">
        <f aca="false">FilterPrice!AH$7</f>
        <v>33</v>
      </c>
      <c r="I874" s="24" t="n">
        <f aca="false">FilterPrice!AH$8</f>
        <v>48.25</v>
      </c>
      <c r="J874" s="24" t="n">
        <f aca="false">FilterPrice!AH$9</f>
        <v>74</v>
      </c>
      <c r="K874" s="24" t="n">
        <f aca="false">AVERAGE(FilterPrice!AH$10:AH$11)</f>
        <v>113.75</v>
      </c>
      <c r="L874" s="24" t="n">
        <f aca="false">FilterPrice!AH$12</f>
        <v>44</v>
      </c>
      <c r="M874" s="24" t="n">
        <f aca="false">AVERAGE(FilterPrice!AH$13:AH$15)</f>
        <v>40.9166666666667</v>
      </c>
      <c r="N874" s="24" t="n">
        <f aca="false">AVERAGE(FilterPrice!AH$4:AH$15)</f>
        <v>58.25</v>
      </c>
      <c r="O874" s="24" t="n">
        <f aca="false">AVERAGE(FilterPrice!AH$16:AH$27)</f>
        <v>50.25</v>
      </c>
      <c r="P874" s="62" t="n">
        <f aca="false">AVERAGE(FilterPrice!AH$28:AH$40)</f>
        <v>45.5446793116056</v>
      </c>
    </row>
    <row r="875" customFormat="false" ht="12.75" hidden="false" customHeight="false" outlineLevel="0" collapsed="false">
      <c r="C875" s="13" t="n">
        <f aca="false">C874+1</f>
        <v>874</v>
      </c>
      <c r="D875" s="109" t="s">
        <v>23793</v>
      </c>
      <c r="E875" s="111" t="str">
        <f aca="false">FilterPrice!AI$4</f>
        <v/>
      </c>
      <c r="F875" s="24" t="str">
        <f aca="false">FilterPrice!AI$5</f>
        <v/>
      </c>
      <c r="G875" s="24" t="n">
        <f aca="false">FilterPrice!AI$6</f>
        <v>51</v>
      </c>
      <c r="H875" s="24" t="n">
        <f aca="false">FilterPrice!AI$7</f>
        <v>51</v>
      </c>
      <c r="I875" s="24" t="n">
        <f aca="false">FilterPrice!AI$8</f>
        <v>58.5</v>
      </c>
      <c r="J875" s="24" t="n">
        <f aca="false">FilterPrice!AI$9</f>
        <v>76</v>
      </c>
      <c r="K875" s="24" t="n">
        <f aca="false">AVERAGE(FilterPrice!AI$10:AI$11)</f>
        <v>100.5</v>
      </c>
      <c r="L875" s="24" t="n">
        <f aca="false">FilterPrice!AI$12</f>
        <v>57</v>
      </c>
      <c r="M875" s="24" t="n">
        <f aca="false">AVERAGE(FilterPrice!AI$13:AI$15)</f>
        <v>55.75</v>
      </c>
      <c r="N875" s="24" t="n">
        <f aca="false">AVERAGE(FilterPrice!AI$4:AI$15)</f>
        <v>66.175</v>
      </c>
      <c r="O875" s="24" t="n">
        <f aca="false">AVERAGE(FilterPrice!AI$16:AI$27)</f>
        <v>58.2708333333333</v>
      </c>
      <c r="P875" s="62" t="n">
        <f aca="false">AVERAGE(FilterPrice!AI$28:AI$40)</f>
        <v>49.2141025641026</v>
      </c>
    </row>
    <row r="876" customFormat="false" ht="12.75" hidden="false" customHeight="false" outlineLevel="0" collapsed="false">
      <c r="C876" s="13" t="n">
        <f aca="false">C875+1</f>
        <v>875</v>
      </c>
      <c r="D876" s="109" t="s">
        <v>23794</v>
      </c>
      <c r="E876" s="111" t="str">
        <f aca="false">FilterPrice!AJ$4</f>
        <v/>
      </c>
      <c r="F876" s="24" t="str">
        <f aca="false">FilterPrice!AJ$5</f>
        <v/>
      </c>
      <c r="G876" s="24" t="n">
        <f aca="false">FilterPrice!AJ$6</f>
        <v>35.5</v>
      </c>
      <c r="H876" s="24" t="n">
        <f aca="false">FilterPrice!AJ$7</f>
        <v>35.5</v>
      </c>
      <c r="I876" s="24" t="n">
        <f aca="false">FilterPrice!AJ$8</f>
        <v>45</v>
      </c>
      <c r="J876" s="24" t="n">
        <f aca="false">FilterPrice!AJ$9</f>
        <v>56.25</v>
      </c>
      <c r="K876" s="24" t="n">
        <f aca="false">AVERAGE(FilterPrice!AJ$10:AJ$11)</f>
        <v>71</v>
      </c>
      <c r="L876" s="24" t="n">
        <f aca="false">FilterPrice!AJ$12</f>
        <v>44.5</v>
      </c>
      <c r="M876" s="24" t="n">
        <f aca="false">AVERAGE(FilterPrice!AJ$13:AJ$15)</f>
        <v>42.25</v>
      </c>
      <c r="N876" s="24" t="n">
        <f aca="false">AVERAGE(FilterPrice!AJ$4:AJ$15)</f>
        <v>48.55</v>
      </c>
      <c r="O876" s="24" t="n">
        <f aca="false">AVERAGE(FilterPrice!AJ$16:AJ$27)</f>
        <v>45</v>
      </c>
      <c r="P876" s="62" t="n">
        <f aca="false">AVERAGE(FilterPrice!AJ$28:AJ$40)</f>
        <v>41.199358974359</v>
      </c>
    </row>
    <row r="877" customFormat="false" ht="12.75" hidden="false" customHeight="false" outlineLevel="0" collapsed="false">
      <c r="C877" s="13" t="n">
        <f aca="false">C876+1</f>
        <v>876</v>
      </c>
      <c r="D877" s="109" t="s">
        <v>23795</v>
      </c>
      <c r="E877" s="111" t="str">
        <f aca="false">FilterPrice!AK$4</f>
        <v/>
      </c>
      <c r="F877" s="24" t="str">
        <f aca="false">FilterPrice!AK$5</f>
        <v/>
      </c>
      <c r="G877" s="24" t="n">
        <f aca="false">FilterPrice!AK$6</f>
        <v>33</v>
      </c>
      <c r="H877" s="24" t="n">
        <f aca="false">FilterPrice!AK$7</f>
        <v>33</v>
      </c>
      <c r="I877" s="24" t="n">
        <f aca="false">FilterPrice!AK$8</f>
        <v>48.25</v>
      </c>
      <c r="J877" s="24" t="n">
        <f aca="false">FilterPrice!AK$9</f>
        <v>74</v>
      </c>
      <c r="K877" s="24" t="n">
        <f aca="false">AVERAGE(FilterPrice!AK$10:AK$11)</f>
        <v>114</v>
      </c>
      <c r="L877" s="24" t="n">
        <f aca="false">FilterPrice!AK$12</f>
        <v>46</v>
      </c>
      <c r="M877" s="24" t="n">
        <f aca="false">AVERAGE(FilterPrice!AK$13:AK$15)</f>
        <v>42</v>
      </c>
      <c r="N877" s="24" t="n">
        <f aca="false">AVERAGE(FilterPrice!AK$4:AK$15)</f>
        <v>58.825</v>
      </c>
      <c r="O877" s="24" t="n">
        <f aca="false">AVERAGE(FilterPrice!AK$16:AK$27)</f>
        <v>50.7291666666667</v>
      </c>
      <c r="P877" s="62" t="n">
        <f aca="false">AVERAGE(FilterPrice!AK$28:AK$40)</f>
        <v>43.2708333333333</v>
      </c>
    </row>
    <row r="878" customFormat="false" ht="12.75" hidden="false" customHeight="false" outlineLevel="0" collapsed="false">
      <c r="C878" s="13" t="n">
        <f aca="false">C877+1</f>
        <v>877</v>
      </c>
      <c r="D878" s="109" t="s">
        <v>23796</v>
      </c>
      <c r="E878" s="111" t="str">
        <f aca="false">FilterPrice!AL$4</f>
        <v/>
      </c>
      <c r="F878" s="24" t="str">
        <f aca="false">FilterPrice!AL$5</f>
        <v/>
      </c>
      <c r="G878" s="24" t="n">
        <f aca="false">FilterPrice!AL$6</f>
        <v>55</v>
      </c>
      <c r="H878" s="24" t="n">
        <f aca="false">FilterPrice!AL$7</f>
        <v>55</v>
      </c>
      <c r="I878" s="24" t="n">
        <f aca="false">FilterPrice!AL$8</f>
        <v>67.25</v>
      </c>
      <c r="J878" s="24" t="n">
        <f aca="false">FilterPrice!AL$9</f>
        <v>86.5</v>
      </c>
      <c r="K878" s="24" t="n">
        <f aca="false">AVERAGE(FilterPrice!AL$10:AL$11)</f>
        <v>127.75</v>
      </c>
      <c r="L878" s="24" t="n">
        <f aca="false">FilterPrice!AL$12</f>
        <v>64.75</v>
      </c>
      <c r="M878" s="24" t="n">
        <f aca="false">AVERAGE(FilterPrice!AL$13:AL$15)</f>
        <v>59.5</v>
      </c>
      <c r="N878" s="24" t="n">
        <f aca="false">AVERAGE(FilterPrice!AL$4:AL$15)</f>
        <v>76.25</v>
      </c>
      <c r="O878" s="24" t="n">
        <f aca="false">AVERAGE(FilterPrice!AL$16:AL$27)</f>
        <v>68.375</v>
      </c>
      <c r="P878" s="62" t="n">
        <f aca="false">AVERAGE(FilterPrice!AL$28:AL$40)</f>
        <v>62.2366025641026</v>
      </c>
    </row>
    <row r="879" customFormat="false" ht="12.75" hidden="false" customHeight="false" outlineLevel="0" collapsed="false">
      <c r="C879" s="13" t="n">
        <f aca="false">C878+1</f>
        <v>878</v>
      </c>
      <c r="D879" s="109" t="s">
        <v>23797</v>
      </c>
      <c r="E879" s="111" t="str">
        <f aca="false">FilterPrice!AM$4</f>
        <v/>
      </c>
      <c r="F879" s="24" t="str">
        <f aca="false">FilterPrice!AM$5</f>
        <v/>
      </c>
      <c r="G879" s="24" t="n">
        <f aca="false">FilterPrice!AM$6</f>
        <v>20</v>
      </c>
      <c r="H879" s="24" t="n">
        <f aca="false">FilterPrice!AM$7</f>
        <v>20</v>
      </c>
      <c r="I879" s="24" t="n">
        <f aca="false">FilterPrice!AM$8</f>
        <v>52</v>
      </c>
      <c r="J879" s="24" t="n">
        <f aca="false">FilterPrice!AM$9</f>
        <v>80</v>
      </c>
      <c r="K879" s="24" t="n">
        <f aca="false">AVERAGE(FilterPrice!AM$10:AM$11)</f>
        <v>120</v>
      </c>
      <c r="L879" s="24" t="n">
        <f aca="false">FilterPrice!AM$12</f>
        <v>46.25</v>
      </c>
      <c r="M879" s="24" t="n">
        <f aca="false">AVERAGE(FilterPrice!AM$13:AM$15)</f>
        <v>42.25</v>
      </c>
      <c r="N879" s="24" t="n">
        <f aca="false">AVERAGE(FilterPrice!AM$4:AM$15)</f>
        <v>58.5</v>
      </c>
      <c r="O879" s="24" t="n">
        <f aca="false">AVERAGE(FilterPrice!AM$16:AM$27)</f>
        <v>50.9587500890096</v>
      </c>
      <c r="P879" s="62" t="n">
        <f aca="false">AVERAGE(FilterPrice!AM$28:AM$40)</f>
        <v>44.3020469714434</v>
      </c>
    </row>
    <row r="880" customFormat="false" ht="12.75" hidden="false" customHeight="false" outlineLevel="0" collapsed="false">
      <c r="C880" s="13" t="n">
        <f aca="false">C879+1</f>
        <v>879</v>
      </c>
      <c r="D880" s="109" t="s">
        <v>23798</v>
      </c>
      <c r="E880" s="111" t="str">
        <f aca="false">FilterPrice!AN$4</f>
        <v/>
      </c>
      <c r="F880" s="24" t="str">
        <f aca="false">FilterPrice!AN$5</f>
        <v/>
      </c>
      <c r="G880" s="24" t="n">
        <f aca="false">FilterPrice!AN$6</f>
        <v>28</v>
      </c>
      <c r="H880" s="24" t="n">
        <f aca="false">FilterPrice!AN$7</f>
        <v>28</v>
      </c>
      <c r="I880" s="24" t="n">
        <f aca="false">FilterPrice!AN$8</f>
        <v>46.75</v>
      </c>
      <c r="J880" s="24" t="n">
        <f aca="false">FilterPrice!AN$9</f>
        <v>73.9999923706055</v>
      </c>
      <c r="K880" s="24" t="n">
        <f aca="false">AVERAGE(FilterPrice!AN$10:AN$11)</f>
        <v>117.25</v>
      </c>
      <c r="L880" s="24" t="n">
        <f aca="false">FilterPrice!AN$12</f>
        <v>43.2500038146973</v>
      </c>
      <c r="M880" s="24" t="n">
        <f aca="false">AVERAGE(FilterPrice!AN$13:AN$15)</f>
        <v>41.5</v>
      </c>
      <c r="N880" s="24" t="n">
        <f aca="false">AVERAGE(FilterPrice!AN$4:AN$15)</f>
        <v>57.8999996185303</v>
      </c>
      <c r="O880" s="24" t="n">
        <f aca="false">AVERAGE(FilterPrice!AN$16:AN$27)</f>
        <v>48.5617799758911</v>
      </c>
      <c r="P880" s="62" t="n">
        <f aca="false">AVERAGE(FilterPrice!AN$28:AN$40)</f>
        <v>43.6687636986757</v>
      </c>
    </row>
    <row r="881" customFormat="false" ht="12.75" hidden="false" customHeight="false" outlineLevel="0" collapsed="false">
      <c r="C881" s="13" t="n">
        <f aca="false">C880+1</f>
        <v>880</v>
      </c>
      <c r="D881" s="109" t="s">
        <v>23799</v>
      </c>
      <c r="E881" s="111" t="str">
        <f aca="false">FilterPrice!AO$4</f>
        <v/>
      </c>
      <c r="F881" s="24" t="str">
        <f aca="false">FilterPrice!AO$5</f>
        <v/>
      </c>
      <c r="G881" s="24" t="n">
        <f aca="false">FilterPrice!AO$6</f>
        <v>37.9969177246094</v>
      </c>
      <c r="H881" s="24" t="n">
        <f aca="false">FilterPrice!AO$7</f>
        <v>37.9969177246094</v>
      </c>
      <c r="I881" s="24" t="n">
        <f aca="false">FilterPrice!AO$8</f>
        <v>43.75</v>
      </c>
      <c r="J881" s="24" t="n">
        <f aca="false">FilterPrice!AO$9</f>
        <v>65.9999923706055</v>
      </c>
      <c r="K881" s="24" t="n">
        <f aca="false">AVERAGE(FilterPrice!AO$10:AO$11)</f>
        <v>101.25</v>
      </c>
      <c r="L881" s="24" t="n">
        <f aca="false">FilterPrice!AO$12</f>
        <v>41.7499961853027</v>
      </c>
      <c r="M881" s="24" t="n">
        <f aca="false">AVERAGE(FilterPrice!AO$13:AO$15)</f>
        <v>39.2730712890625</v>
      </c>
      <c r="N881" s="24" t="n">
        <f aca="false">AVERAGE(FilterPrice!AO$4:AO$15)</f>
        <v>54.7813037872314</v>
      </c>
      <c r="O881" s="24" t="n">
        <f aca="false">AVERAGE(FilterPrice!AO$16:AO$27)</f>
        <v>47.6955715815226</v>
      </c>
      <c r="P881" s="62" t="n">
        <f aca="false">AVERAGE(FilterPrice!AO$28:AO$40)</f>
        <v>45.4661644666623</v>
      </c>
    </row>
    <row r="882" customFormat="false" ht="12.75" hidden="false" customHeight="false" outlineLevel="0" collapsed="false">
      <c r="C882" s="13" t="n">
        <f aca="false">C881+1</f>
        <v>881</v>
      </c>
      <c r="D882" s="109" t="s">
        <v>23800</v>
      </c>
      <c r="E882" s="111" t="str">
        <f aca="false">FilterPrice!AP$4</f>
        <v/>
      </c>
      <c r="F882" s="24" t="str">
        <f aca="false">FilterPrice!AP$5</f>
        <v/>
      </c>
      <c r="G882" s="24" t="n">
        <f aca="false">FilterPrice!AP$6</f>
        <v>38</v>
      </c>
      <c r="H882" s="24" t="n">
        <f aca="false">FilterPrice!AP$7</f>
        <v>38</v>
      </c>
      <c r="I882" s="24" t="n">
        <f aca="false">FilterPrice!AP$8</f>
        <v>49.25</v>
      </c>
      <c r="J882" s="24" t="n">
        <f aca="false">FilterPrice!AP$9</f>
        <v>75.2499923706055</v>
      </c>
      <c r="K882" s="24" t="n">
        <f aca="false">AVERAGE(FilterPrice!AP$10:AP$11)</f>
        <v>117.75</v>
      </c>
      <c r="L882" s="24" t="n">
        <f aca="false">FilterPrice!AP$12</f>
        <v>51.7500038146973</v>
      </c>
      <c r="M882" s="24" t="n">
        <f aca="false">AVERAGE(FilterPrice!AP$13:AP$15)</f>
        <v>44.5</v>
      </c>
      <c r="N882" s="24" t="n">
        <f aca="false">AVERAGE(FilterPrice!AP$4:AP$15)</f>
        <v>62.1249996185303</v>
      </c>
      <c r="O882" s="24" t="n">
        <f aca="false">AVERAGE(FilterPrice!AP$16:AP$27)</f>
        <v>49.6034466425578</v>
      </c>
      <c r="P882" s="62" t="n">
        <f aca="false">AVERAGE(FilterPrice!AP$28:AP$40)</f>
        <v>44.5997733580761</v>
      </c>
    </row>
    <row r="883" customFormat="false" ht="12.75" hidden="false" customHeight="false" outlineLevel="0" collapsed="false">
      <c r="C883" s="13" t="n">
        <f aca="false">C882+1</f>
        <v>882</v>
      </c>
      <c r="D883" s="112" t="s">
        <v>23801</v>
      </c>
      <c r="E883" s="111" t="str">
        <f aca="false">FilterPrice!AQ$4</f>
        <v/>
      </c>
      <c r="F883" s="24" t="str">
        <f aca="false">FilterPrice!AQ$5</f>
        <v/>
      </c>
      <c r="G883" s="24" t="n">
        <f aca="false">FilterPrice!AQ$6</f>
        <v>30</v>
      </c>
      <c r="H883" s="24" t="n">
        <f aca="false">FilterPrice!AQ$7</f>
        <v>30</v>
      </c>
      <c r="I883" s="24" t="n">
        <f aca="false">FilterPrice!AQ$8</f>
        <v>43.75</v>
      </c>
      <c r="J883" s="24" t="n">
        <f aca="false">FilterPrice!AQ$9</f>
        <v>70.4999923706055</v>
      </c>
      <c r="K883" s="24" t="n">
        <f aca="false">AVERAGE(FilterPrice!AQ$10:AQ$11)</f>
        <v>112.75</v>
      </c>
      <c r="L883" s="24" t="n">
        <f aca="false">FilterPrice!AQ$12</f>
        <v>40.9999961853027</v>
      </c>
      <c r="M883" s="24" t="n">
        <f aca="false">AVERAGE(FilterPrice!AQ$13:AQ$15)</f>
        <v>40.5233319600423</v>
      </c>
      <c r="N883" s="24" t="n">
        <f aca="false">AVERAGE(FilterPrice!AQ$4:AQ$15)</f>
        <v>56.2319984436035</v>
      </c>
      <c r="O883" s="24" t="n">
        <f aca="false">AVERAGE(FilterPrice!AQ$16:AQ$27)</f>
        <v>47.1391124725342</v>
      </c>
      <c r="P883" s="62" t="n">
        <f aca="false">AVERAGE(FilterPrice!AQ$28:AQ$40)</f>
        <v>41.8342377677331</v>
      </c>
    </row>
    <row r="884" customFormat="false" ht="12.75" hidden="false" customHeight="false" outlineLevel="0" collapsed="false">
      <c r="C884" s="13" t="n">
        <f aca="false">C883+1</f>
        <v>883</v>
      </c>
      <c r="D884" s="109" t="s">
        <v>23802</v>
      </c>
      <c r="E884" s="111" t="str">
        <f aca="false">FilterPrice!AR$4</f>
        <v/>
      </c>
      <c r="F884" s="24" t="str">
        <f aca="false">FilterPrice!AR$5</f>
        <v/>
      </c>
      <c r="G884" s="24" t="n">
        <f aca="false">FilterPrice!AR$6</f>
        <v>38.5</v>
      </c>
      <c r="H884" s="24" t="n">
        <f aca="false">FilterPrice!AR$7</f>
        <v>38.5</v>
      </c>
      <c r="I884" s="24" t="n">
        <f aca="false">FilterPrice!AR$8</f>
        <v>55.75</v>
      </c>
      <c r="J884" s="24" t="n">
        <f aca="false">FilterPrice!AR$9</f>
        <v>82.5</v>
      </c>
      <c r="K884" s="24" t="n">
        <f aca="false">AVERAGE(FilterPrice!AR$10:AR$11)</f>
        <v>122.75</v>
      </c>
      <c r="L884" s="24" t="n">
        <f aca="false">FilterPrice!AR$12</f>
        <v>49.75</v>
      </c>
      <c r="M884" s="24" t="n">
        <f aca="false">AVERAGE(FilterPrice!AR$13:AR$15)</f>
        <v>45.75</v>
      </c>
      <c r="N884" s="24" t="n">
        <f aca="false">AVERAGE(FilterPrice!AR$4:AR$15)</f>
        <v>64.775</v>
      </c>
      <c r="O884" s="24" t="n">
        <f aca="false">AVERAGE(FilterPrice!AR$16:AR$27)</f>
        <v>52.0200001398722</v>
      </c>
      <c r="P884" s="62" t="n">
        <f aca="false">AVERAGE(FilterPrice!AR$28:AR$40)</f>
        <v>45.361758525555</v>
      </c>
    </row>
    <row r="885" customFormat="false" ht="12.75" hidden="false" customHeight="false" outlineLevel="0" collapsed="false">
      <c r="C885" s="13" t="n">
        <f aca="false">C884+1</f>
        <v>884</v>
      </c>
      <c r="D885" s="104" t="s">
        <v>23803</v>
      </c>
      <c r="E885" s="113" t="str">
        <f aca="false">FilterPrice!AS$4</f>
        <v/>
      </c>
      <c r="F885" s="65" t="str">
        <f aca="false">FilterPrice!AS$5</f>
        <v/>
      </c>
      <c r="G885" s="65" t="n">
        <f aca="false">FilterPrice!AS$6</f>
        <v>43.9999885559082</v>
      </c>
      <c r="H885" s="65" t="n">
        <f aca="false">FilterPrice!AS$7</f>
        <v>43.9999885559082</v>
      </c>
      <c r="I885" s="65" t="n">
        <f aca="false">FilterPrice!AS$8</f>
        <v>58.75</v>
      </c>
      <c r="J885" s="65" t="n">
        <f aca="false">FilterPrice!AS$9</f>
        <v>69</v>
      </c>
      <c r="K885" s="65" t="n">
        <f aca="false">AVERAGE(FilterPrice!AS$10:AS$11)</f>
        <v>93</v>
      </c>
      <c r="L885" s="65" t="n">
        <f aca="false">FilterPrice!AS$12</f>
        <v>55.5000038146973</v>
      </c>
      <c r="M885" s="65" t="n">
        <f aca="false">AVERAGE(FilterPrice!AS$13:AS$15)</f>
        <v>46.4833234151204</v>
      </c>
      <c r="N885" s="65" t="n">
        <f aca="false">AVERAGE(FilterPrice!AS$4:AS$15)</f>
        <v>59.6699951171875</v>
      </c>
      <c r="O885" s="65" t="n">
        <f aca="false">AVERAGE(FilterPrice!AS$16:AS$27)</f>
        <v>47.0866638819377</v>
      </c>
      <c r="P885" s="66" t="n">
        <f aca="false">AVERAGE(FilterPrice!AS$28:AS$40)</f>
        <v>44.4235231106098</v>
      </c>
    </row>
    <row r="886" customFormat="false" ht="12.75" hidden="false" customHeight="false" outlineLevel="0" collapsed="false">
      <c r="A886" s="13" t="n">
        <f aca="false">A873+1</f>
        <v>69</v>
      </c>
      <c r="B886" s="104" t="n">
        <f aca="false">FilterPrice!$A$1</f>
        <v>36981</v>
      </c>
      <c r="C886" s="13" t="n">
        <f aca="false">C885+1</f>
        <v>885</v>
      </c>
      <c r="D886" s="109" t="s">
        <v>23791</v>
      </c>
      <c r="E886" s="110" t="str">
        <f aca="false">FilterPrice!AG$4</f>
        <v/>
      </c>
      <c r="F886" s="59" t="str">
        <f aca="false">FilterPrice!AG$5</f>
        <v/>
      </c>
      <c r="G886" s="59" t="n">
        <f aca="false">FilterPrice!AG$6</f>
        <v>46</v>
      </c>
      <c r="H886" s="59" t="n">
        <f aca="false">FilterPrice!AG$7</f>
        <v>46</v>
      </c>
      <c r="I886" s="59" t="n">
        <f aca="false">FilterPrice!AG$8</f>
        <v>60.25</v>
      </c>
      <c r="J886" s="59" t="n">
        <f aca="false">FilterPrice!AG$9</f>
        <v>76.75</v>
      </c>
      <c r="K886" s="59" t="n">
        <f aca="false">AVERAGE(FilterPrice!AG$10:AG$11)</f>
        <v>112</v>
      </c>
      <c r="L886" s="59" t="n">
        <f aca="false">FilterPrice!AG$12</f>
        <v>59</v>
      </c>
      <c r="M886" s="59" t="n">
        <f aca="false">AVERAGE(FilterPrice!AG$13:AG$15)</f>
        <v>54.5</v>
      </c>
      <c r="N886" s="59" t="n">
        <f aca="false">AVERAGE(FilterPrice!AG$4:AG$15)</f>
        <v>67.55</v>
      </c>
      <c r="O886" s="59" t="n">
        <f aca="false">AVERAGE(FilterPrice!AG$16:AG$27)</f>
        <v>59.9375</v>
      </c>
      <c r="P886" s="60" t="n">
        <f aca="false">AVERAGE(FilterPrice!AG$28:AG$40)</f>
        <v>53.0955128205128</v>
      </c>
    </row>
    <row r="887" customFormat="false" ht="12.75" hidden="false" customHeight="false" outlineLevel="0" collapsed="false">
      <c r="C887" s="13" t="n">
        <f aca="false">C886+1</f>
        <v>886</v>
      </c>
      <c r="D887" s="109" t="s">
        <v>23792</v>
      </c>
      <c r="E887" s="111" t="str">
        <f aca="false">FilterPrice!AH$4</f>
        <v/>
      </c>
      <c r="F887" s="24" t="str">
        <f aca="false">FilterPrice!AH$5</f>
        <v/>
      </c>
      <c r="G887" s="24" t="n">
        <f aca="false">FilterPrice!AH$6</f>
        <v>33</v>
      </c>
      <c r="H887" s="24" t="n">
        <f aca="false">FilterPrice!AH$7</f>
        <v>33</v>
      </c>
      <c r="I887" s="24" t="n">
        <f aca="false">FilterPrice!AH$8</f>
        <v>48.25</v>
      </c>
      <c r="J887" s="24" t="n">
        <f aca="false">FilterPrice!AH$9</f>
        <v>74</v>
      </c>
      <c r="K887" s="24" t="n">
        <f aca="false">AVERAGE(FilterPrice!AH$10:AH$11)</f>
        <v>113.75</v>
      </c>
      <c r="L887" s="24" t="n">
        <f aca="false">FilterPrice!AH$12</f>
        <v>44</v>
      </c>
      <c r="M887" s="24" t="n">
        <f aca="false">AVERAGE(FilterPrice!AH$13:AH$15)</f>
        <v>40.9166666666667</v>
      </c>
      <c r="N887" s="24" t="n">
        <f aca="false">AVERAGE(FilterPrice!AH$4:AH$15)</f>
        <v>58.25</v>
      </c>
      <c r="O887" s="24" t="n">
        <f aca="false">AVERAGE(FilterPrice!AH$16:AH$27)</f>
        <v>50.25</v>
      </c>
      <c r="P887" s="62" t="n">
        <f aca="false">AVERAGE(FilterPrice!AH$28:AH$40)</f>
        <v>45.5446793116056</v>
      </c>
    </row>
    <row r="888" customFormat="false" ht="12.75" hidden="false" customHeight="false" outlineLevel="0" collapsed="false">
      <c r="C888" s="13" t="n">
        <f aca="false">C887+1</f>
        <v>887</v>
      </c>
      <c r="D888" s="109" t="s">
        <v>23793</v>
      </c>
      <c r="E888" s="111" t="str">
        <f aca="false">FilterPrice!AI$4</f>
        <v/>
      </c>
      <c r="F888" s="24" t="str">
        <f aca="false">FilterPrice!AI$5</f>
        <v/>
      </c>
      <c r="G888" s="24" t="n">
        <f aca="false">FilterPrice!AI$6</f>
        <v>51</v>
      </c>
      <c r="H888" s="24" t="n">
        <f aca="false">FilterPrice!AI$7</f>
        <v>51</v>
      </c>
      <c r="I888" s="24" t="n">
        <f aca="false">FilterPrice!AI$8</f>
        <v>58.5</v>
      </c>
      <c r="J888" s="24" t="n">
        <f aca="false">FilterPrice!AI$9</f>
        <v>76</v>
      </c>
      <c r="K888" s="24" t="n">
        <f aca="false">AVERAGE(FilterPrice!AI$10:AI$11)</f>
        <v>100.5</v>
      </c>
      <c r="L888" s="24" t="n">
        <f aca="false">FilterPrice!AI$12</f>
        <v>57</v>
      </c>
      <c r="M888" s="24" t="n">
        <f aca="false">AVERAGE(FilterPrice!AI$13:AI$15)</f>
        <v>55.75</v>
      </c>
      <c r="N888" s="24" t="n">
        <f aca="false">AVERAGE(FilterPrice!AI$4:AI$15)</f>
        <v>66.175</v>
      </c>
      <c r="O888" s="24" t="n">
        <f aca="false">AVERAGE(FilterPrice!AI$16:AI$27)</f>
        <v>58.2708333333333</v>
      </c>
      <c r="P888" s="62" t="n">
        <f aca="false">AVERAGE(FilterPrice!AI$28:AI$40)</f>
        <v>49.2141025641026</v>
      </c>
    </row>
    <row r="889" customFormat="false" ht="12.75" hidden="false" customHeight="false" outlineLevel="0" collapsed="false">
      <c r="C889" s="13" t="n">
        <f aca="false">C888+1</f>
        <v>888</v>
      </c>
      <c r="D889" s="109" t="s">
        <v>23794</v>
      </c>
      <c r="E889" s="111" t="str">
        <f aca="false">FilterPrice!AJ$4</f>
        <v/>
      </c>
      <c r="F889" s="24" t="str">
        <f aca="false">FilterPrice!AJ$5</f>
        <v/>
      </c>
      <c r="G889" s="24" t="n">
        <f aca="false">FilterPrice!AJ$6</f>
        <v>35.5</v>
      </c>
      <c r="H889" s="24" t="n">
        <f aca="false">FilterPrice!AJ$7</f>
        <v>35.5</v>
      </c>
      <c r="I889" s="24" t="n">
        <f aca="false">FilterPrice!AJ$8</f>
        <v>45</v>
      </c>
      <c r="J889" s="24" t="n">
        <f aca="false">FilterPrice!AJ$9</f>
        <v>56.25</v>
      </c>
      <c r="K889" s="24" t="n">
        <f aca="false">AVERAGE(FilterPrice!AJ$10:AJ$11)</f>
        <v>71</v>
      </c>
      <c r="L889" s="24" t="n">
        <f aca="false">FilterPrice!AJ$12</f>
        <v>44.5</v>
      </c>
      <c r="M889" s="24" t="n">
        <f aca="false">AVERAGE(FilterPrice!AJ$13:AJ$15)</f>
        <v>42.25</v>
      </c>
      <c r="N889" s="24" t="n">
        <f aca="false">AVERAGE(FilterPrice!AJ$4:AJ$15)</f>
        <v>48.55</v>
      </c>
      <c r="O889" s="24" t="n">
        <f aca="false">AVERAGE(FilterPrice!AJ$16:AJ$27)</f>
        <v>45</v>
      </c>
      <c r="P889" s="62" t="n">
        <f aca="false">AVERAGE(FilterPrice!AJ$28:AJ$40)</f>
        <v>41.199358974359</v>
      </c>
    </row>
    <row r="890" customFormat="false" ht="12.75" hidden="false" customHeight="false" outlineLevel="0" collapsed="false">
      <c r="C890" s="13" t="n">
        <f aca="false">C889+1</f>
        <v>889</v>
      </c>
      <c r="D890" s="109" t="s">
        <v>23795</v>
      </c>
      <c r="E890" s="111" t="str">
        <f aca="false">FilterPrice!AK$4</f>
        <v/>
      </c>
      <c r="F890" s="24" t="str">
        <f aca="false">FilterPrice!AK$5</f>
        <v/>
      </c>
      <c r="G890" s="24" t="n">
        <f aca="false">FilterPrice!AK$6</f>
        <v>33</v>
      </c>
      <c r="H890" s="24" t="n">
        <f aca="false">FilterPrice!AK$7</f>
        <v>33</v>
      </c>
      <c r="I890" s="24" t="n">
        <f aca="false">FilterPrice!AK$8</f>
        <v>48.25</v>
      </c>
      <c r="J890" s="24" t="n">
        <f aca="false">FilterPrice!AK$9</f>
        <v>74</v>
      </c>
      <c r="K890" s="24" t="n">
        <f aca="false">AVERAGE(FilterPrice!AK$10:AK$11)</f>
        <v>114</v>
      </c>
      <c r="L890" s="24" t="n">
        <f aca="false">FilterPrice!AK$12</f>
        <v>46</v>
      </c>
      <c r="M890" s="24" t="n">
        <f aca="false">AVERAGE(FilterPrice!AK$13:AK$15)</f>
        <v>42</v>
      </c>
      <c r="N890" s="24" t="n">
        <f aca="false">AVERAGE(FilterPrice!AK$4:AK$15)</f>
        <v>58.825</v>
      </c>
      <c r="O890" s="24" t="n">
        <f aca="false">AVERAGE(FilterPrice!AK$16:AK$27)</f>
        <v>50.7291666666667</v>
      </c>
      <c r="P890" s="62" t="n">
        <f aca="false">AVERAGE(FilterPrice!AK$28:AK$40)</f>
        <v>43.2708333333333</v>
      </c>
    </row>
    <row r="891" customFormat="false" ht="12.75" hidden="false" customHeight="false" outlineLevel="0" collapsed="false">
      <c r="C891" s="13" t="n">
        <f aca="false">C890+1</f>
        <v>890</v>
      </c>
      <c r="D891" s="109" t="s">
        <v>23796</v>
      </c>
      <c r="E891" s="111" t="str">
        <f aca="false">FilterPrice!AL$4</f>
        <v/>
      </c>
      <c r="F891" s="24" t="str">
        <f aca="false">FilterPrice!AL$5</f>
        <v/>
      </c>
      <c r="G891" s="24" t="n">
        <f aca="false">FilterPrice!AL$6</f>
        <v>55</v>
      </c>
      <c r="H891" s="24" t="n">
        <f aca="false">FilterPrice!AL$7</f>
        <v>55</v>
      </c>
      <c r="I891" s="24" t="n">
        <f aca="false">FilterPrice!AL$8</f>
        <v>67.25</v>
      </c>
      <c r="J891" s="24" t="n">
        <f aca="false">FilterPrice!AL$9</f>
        <v>86.5</v>
      </c>
      <c r="K891" s="24" t="n">
        <f aca="false">AVERAGE(FilterPrice!AL$10:AL$11)</f>
        <v>127.75</v>
      </c>
      <c r="L891" s="24" t="n">
        <f aca="false">FilterPrice!AL$12</f>
        <v>64.75</v>
      </c>
      <c r="M891" s="24" t="n">
        <f aca="false">AVERAGE(FilterPrice!AL$13:AL$15)</f>
        <v>59.5</v>
      </c>
      <c r="N891" s="24" t="n">
        <f aca="false">AVERAGE(FilterPrice!AL$4:AL$15)</f>
        <v>76.25</v>
      </c>
      <c r="O891" s="24" t="n">
        <f aca="false">AVERAGE(FilterPrice!AL$16:AL$27)</f>
        <v>68.375</v>
      </c>
      <c r="P891" s="62" t="n">
        <f aca="false">AVERAGE(FilterPrice!AL$28:AL$40)</f>
        <v>62.2366025641026</v>
      </c>
    </row>
    <row r="892" customFormat="false" ht="12.75" hidden="false" customHeight="false" outlineLevel="0" collapsed="false">
      <c r="C892" s="13" t="n">
        <f aca="false">C891+1</f>
        <v>891</v>
      </c>
      <c r="D892" s="109" t="s">
        <v>23797</v>
      </c>
      <c r="E892" s="111" t="str">
        <f aca="false">FilterPrice!AM$4</f>
        <v/>
      </c>
      <c r="F892" s="24" t="str">
        <f aca="false">FilterPrice!AM$5</f>
        <v/>
      </c>
      <c r="G892" s="24" t="n">
        <f aca="false">FilterPrice!AM$6</f>
        <v>20</v>
      </c>
      <c r="H892" s="24" t="n">
        <f aca="false">FilterPrice!AM$7</f>
        <v>20</v>
      </c>
      <c r="I892" s="24" t="n">
        <f aca="false">FilterPrice!AM$8</f>
        <v>52</v>
      </c>
      <c r="J892" s="24" t="n">
        <f aca="false">FilterPrice!AM$9</f>
        <v>80</v>
      </c>
      <c r="K892" s="24" t="n">
        <f aca="false">AVERAGE(FilterPrice!AM$10:AM$11)</f>
        <v>120</v>
      </c>
      <c r="L892" s="24" t="n">
        <f aca="false">FilterPrice!AM$12</f>
        <v>46.25</v>
      </c>
      <c r="M892" s="24" t="n">
        <f aca="false">AVERAGE(FilterPrice!AM$13:AM$15)</f>
        <v>42.25</v>
      </c>
      <c r="N892" s="24" t="n">
        <f aca="false">AVERAGE(FilterPrice!AM$4:AM$15)</f>
        <v>58.5</v>
      </c>
      <c r="O892" s="24" t="n">
        <f aca="false">AVERAGE(FilterPrice!AM$16:AM$27)</f>
        <v>50.9587500890096</v>
      </c>
      <c r="P892" s="62" t="n">
        <f aca="false">AVERAGE(FilterPrice!AM$28:AM$40)</f>
        <v>44.3020469714434</v>
      </c>
    </row>
    <row r="893" customFormat="false" ht="12.75" hidden="false" customHeight="false" outlineLevel="0" collapsed="false">
      <c r="C893" s="13" t="n">
        <f aca="false">C892+1</f>
        <v>892</v>
      </c>
      <c r="D893" s="109" t="s">
        <v>23798</v>
      </c>
      <c r="E893" s="111" t="str">
        <f aca="false">FilterPrice!AN$4</f>
        <v/>
      </c>
      <c r="F893" s="24" t="str">
        <f aca="false">FilterPrice!AN$5</f>
        <v/>
      </c>
      <c r="G893" s="24" t="n">
        <f aca="false">FilterPrice!AN$6</f>
        <v>28</v>
      </c>
      <c r="H893" s="24" t="n">
        <f aca="false">FilterPrice!AN$7</f>
        <v>28</v>
      </c>
      <c r="I893" s="24" t="n">
        <f aca="false">FilterPrice!AN$8</f>
        <v>46.75</v>
      </c>
      <c r="J893" s="24" t="n">
        <f aca="false">FilterPrice!AN$9</f>
        <v>73.9999923706055</v>
      </c>
      <c r="K893" s="24" t="n">
        <f aca="false">AVERAGE(FilterPrice!AN$10:AN$11)</f>
        <v>117.25</v>
      </c>
      <c r="L893" s="24" t="n">
        <f aca="false">FilterPrice!AN$12</f>
        <v>43.2500038146973</v>
      </c>
      <c r="M893" s="24" t="n">
        <f aca="false">AVERAGE(FilterPrice!AN$13:AN$15)</f>
        <v>41.5</v>
      </c>
      <c r="N893" s="24" t="n">
        <f aca="false">AVERAGE(FilterPrice!AN$4:AN$15)</f>
        <v>57.8999996185303</v>
      </c>
      <c r="O893" s="24" t="n">
        <f aca="false">AVERAGE(FilterPrice!AN$16:AN$27)</f>
        <v>48.5617799758911</v>
      </c>
      <c r="P893" s="62" t="n">
        <f aca="false">AVERAGE(FilterPrice!AN$28:AN$40)</f>
        <v>43.6687636986757</v>
      </c>
    </row>
    <row r="894" customFormat="false" ht="12.75" hidden="false" customHeight="false" outlineLevel="0" collapsed="false">
      <c r="C894" s="13" t="n">
        <f aca="false">C893+1</f>
        <v>893</v>
      </c>
      <c r="D894" s="109" t="s">
        <v>23799</v>
      </c>
      <c r="E894" s="111" t="str">
        <f aca="false">FilterPrice!AO$4</f>
        <v/>
      </c>
      <c r="F894" s="24" t="str">
        <f aca="false">FilterPrice!AO$5</f>
        <v/>
      </c>
      <c r="G894" s="24" t="n">
        <f aca="false">FilterPrice!AO$6</f>
        <v>37.9969177246094</v>
      </c>
      <c r="H894" s="24" t="n">
        <f aca="false">FilterPrice!AO$7</f>
        <v>37.9969177246094</v>
      </c>
      <c r="I894" s="24" t="n">
        <f aca="false">FilterPrice!AO$8</f>
        <v>43.75</v>
      </c>
      <c r="J894" s="24" t="n">
        <f aca="false">FilterPrice!AO$9</f>
        <v>65.9999923706055</v>
      </c>
      <c r="K894" s="24" t="n">
        <f aca="false">AVERAGE(FilterPrice!AO$10:AO$11)</f>
        <v>101.25</v>
      </c>
      <c r="L894" s="24" t="n">
        <f aca="false">FilterPrice!AO$12</f>
        <v>41.7499961853027</v>
      </c>
      <c r="M894" s="24" t="n">
        <f aca="false">AVERAGE(FilterPrice!AO$13:AO$15)</f>
        <v>39.2730712890625</v>
      </c>
      <c r="N894" s="24" t="n">
        <f aca="false">AVERAGE(FilterPrice!AO$4:AO$15)</f>
        <v>54.7813037872314</v>
      </c>
      <c r="O894" s="24" t="n">
        <f aca="false">AVERAGE(FilterPrice!AO$16:AO$27)</f>
        <v>47.6955715815226</v>
      </c>
      <c r="P894" s="62" t="n">
        <f aca="false">AVERAGE(FilterPrice!AO$28:AO$40)</f>
        <v>45.4661644666623</v>
      </c>
    </row>
    <row r="895" customFormat="false" ht="12.75" hidden="false" customHeight="false" outlineLevel="0" collapsed="false">
      <c r="C895" s="13" t="n">
        <f aca="false">C894+1</f>
        <v>894</v>
      </c>
      <c r="D895" s="109" t="s">
        <v>23800</v>
      </c>
      <c r="E895" s="111" t="str">
        <f aca="false">FilterPrice!AP$4</f>
        <v/>
      </c>
      <c r="F895" s="24" t="str">
        <f aca="false">FilterPrice!AP$5</f>
        <v/>
      </c>
      <c r="G895" s="24" t="n">
        <f aca="false">FilterPrice!AP$6</f>
        <v>38</v>
      </c>
      <c r="H895" s="24" t="n">
        <f aca="false">FilterPrice!AP$7</f>
        <v>38</v>
      </c>
      <c r="I895" s="24" t="n">
        <f aca="false">FilterPrice!AP$8</f>
        <v>49.25</v>
      </c>
      <c r="J895" s="24" t="n">
        <f aca="false">FilterPrice!AP$9</f>
        <v>75.2499923706055</v>
      </c>
      <c r="K895" s="24" t="n">
        <f aca="false">AVERAGE(FilterPrice!AP$10:AP$11)</f>
        <v>117.75</v>
      </c>
      <c r="L895" s="24" t="n">
        <f aca="false">FilterPrice!AP$12</f>
        <v>51.7500038146973</v>
      </c>
      <c r="M895" s="24" t="n">
        <f aca="false">AVERAGE(FilterPrice!AP$13:AP$15)</f>
        <v>44.5</v>
      </c>
      <c r="N895" s="24" t="n">
        <f aca="false">AVERAGE(FilterPrice!AP$4:AP$15)</f>
        <v>62.1249996185303</v>
      </c>
      <c r="O895" s="24" t="n">
        <f aca="false">AVERAGE(FilterPrice!AP$16:AP$27)</f>
        <v>49.6034466425578</v>
      </c>
      <c r="P895" s="62" t="n">
        <f aca="false">AVERAGE(FilterPrice!AP$28:AP$40)</f>
        <v>44.5997733580761</v>
      </c>
    </row>
    <row r="896" customFormat="false" ht="12.75" hidden="false" customHeight="false" outlineLevel="0" collapsed="false">
      <c r="C896" s="13" t="n">
        <f aca="false">C895+1</f>
        <v>895</v>
      </c>
      <c r="D896" s="112" t="s">
        <v>23801</v>
      </c>
      <c r="E896" s="111" t="str">
        <f aca="false">FilterPrice!AQ$4</f>
        <v/>
      </c>
      <c r="F896" s="24" t="str">
        <f aca="false">FilterPrice!AQ$5</f>
        <v/>
      </c>
      <c r="G896" s="24" t="n">
        <f aca="false">FilterPrice!AQ$6</f>
        <v>30</v>
      </c>
      <c r="H896" s="24" t="n">
        <f aca="false">FilterPrice!AQ$7</f>
        <v>30</v>
      </c>
      <c r="I896" s="24" t="n">
        <f aca="false">FilterPrice!AQ$8</f>
        <v>43.75</v>
      </c>
      <c r="J896" s="24" t="n">
        <f aca="false">FilterPrice!AQ$9</f>
        <v>70.4999923706055</v>
      </c>
      <c r="K896" s="24" t="n">
        <f aca="false">AVERAGE(FilterPrice!AQ$10:AQ$11)</f>
        <v>112.75</v>
      </c>
      <c r="L896" s="24" t="n">
        <f aca="false">FilterPrice!AQ$12</f>
        <v>40.9999961853027</v>
      </c>
      <c r="M896" s="24" t="n">
        <f aca="false">AVERAGE(FilterPrice!AQ$13:AQ$15)</f>
        <v>40.5233319600423</v>
      </c>
      <c r="N896" s="24" t="n">
        <f aca="false">AVERAGE(FilterPrice!AQ$4:AQ$15)</f>
        <v>56.2319984436035</v>
      </c>
      <c r="O896" s="24" t="n">
        <f aca="false">AVERAGE(FilterPrice!AQ$16:AQ$27)</f>
        <v>47.1391124725342</v>
      </c>
      <c r="P896" s="62" t="n">
        <f aca="false">AVERAGE(FilterPrice!AQ$28:AQ$40)</f>
        <v>41.8342377677331</v>
      </c>
    </row>
    <row r="897" customFormat="false" ht="12.75" hidden="false" customHeight="false" outlineLevel="0" collapsed="false">
      <c r="C897" s="13" t="n">
        <f aca="false">C896+1</f>
        <v>896</v>
      </c>
      <c r="D897" s="109" t="s">
        <v>23802</v>
      </c>
      <c r="E897" s="111" t="str">
        <f aca="false">FilterPrice!AR$4</f>
        <v/>
      </c>
      <c r="F897" s="24" t="str">
        <f aca="false">FilterPrice!AR$5</f>
        <v/>
      </c>
      <c r="G897" s="24" t="n">
        <f aca="false">FilterPrice!AR$6</f>
        <v>38.5</v>
      </c>
      <c r="H897" s="24" t="n">
        <f aca="false">FilterPrice!AR$7</f>
        <v>38.5</v>
      </c>
      <c r="I897" s="24" t="n">
        <f aca="false">FilterPrice!AR$8</f>
        <v>55.75</v>
      </c>
      <c r="J897" s="24" t="n">
        <f aca="false">FilterPrice!AR$9</f>
        <v>82.5</v>
      </c>
      <c r="K897" s="24" t="n">
        <f aca="false">AVERAGE(FilterPrice!AR$10:AR$11)</f>
        <v>122.75</v>
      </c>
      <c r="L897" s="24" t="n">
        <f aca="false">FilterPrice!AR$12</f>
        <v>49.75</v>
      </c>
      <c r="M897" s="24" t="n">
        <f aca="false">AVERAGE(FilterPrice!AR$13:AR$15)</f>
        <v>45.75</v>
      </c>
      <c r="N897" s="24" t="n">
        <f aca="false">AVERAGE(FilterPrice!AR$4:AR$15)</f>
        <v>64.775</v>
      </c>
      <c r="O897" s="24" t="n">
        <f aca="false">AVERAGE(FilterPrice!AR$16:AR$27)</f>
        <v>52.0200001398722</v>
      </c>
      <c r="P897" s="62" t="n">
        <f aca="false">AVERAGE(FilterPrice!AR$28:AR$40)</f>
        <v>45.361758525555</v>
      </c>
    </row>
    <row r="898" customFormat="false" ht="12.75" hidden="false" customHeight="false" outlineLevel="0" collapsed="false">
      <c r="C898" s="13" t="n">
        <f aca="false">C897+1</f>
        <v>897</v>
      </c>
      <c r="D898" s="104" t="s">
        <v>23803</v>
      </c>
      <c r="E898" s="113" t="str">
        <f aca="false">FilterPrice!AS$4</f>
        <v/>
      </c>
      <c r="F898" s="65" t="str">
        <f aca="false">FilterPrice!AS$5</f>
        <v/>
      </c>
      <c r="G898" s="65" t="n">
        <f aca="false">FilterPrice!AS$6</f>
        <v>43.9999885559082</v>
      </c>
      <c r="H898" s="65" t="n">
        <f aca="false">FilterPrice!AS$7</f>
        <v>43.9999885559082</v>
      </c>
      <c r="I898" s="65" t="n">
        <f aca="false">FilterPrice!AS$8</f>
        <v>58.75</v>
      </c>
      <c r="J898" s="65" t="n">
        <f aca="false">FilterPrice!AS$9</f>
        <v>69</v>
      </c>
      <c r="K898" s="65" t="n">
        <f aca="false">AVERAGE(FilterPrice!AS$10:AS$11)</f>
        <v>93</v>
      </c>
      <c r="L898" s="65" t="n">
        <f aca="false">FilterPrice!AS$12</f>
        <v>55.5000038146973</v>
      </c>
      <c r="M898" s="65" t="n">
        <f aca="false">AVERAGE(FilterPrice!AS$13:AS$15)</f>
        <v>46.4833234151204</v>
      </c>
      <c r="N898" s="65" t="n">
        <f aca="false">AVERAGE(FilterPrice!AS$4:AS$15)</f>
        <v>59.6699951171875</v>
      </c>
      <c r="O898" s="65" t="n">
        <f aca="false">AVERAGE(FilterPrice!AS$16:AS$27)</f>
        <v>47.0866638819377</v>
      </c>
      <c r="P898" s="66" t="n">
        <f aca="false">AVERAGE(FilterPrice!AS$28:AS$40)</f>
        <v>44.4235231106098</v>
      </c>
    </row>
    <row r="899" customFormat="false" ht="12.75" hidden="false" customHeight="false" outlineLevel="0" collapsed="false">
      <c r="A899" s="13" t="n">
        <f aca="false">A886+1</f>
        <v>70</v>
      </c>
      <c r="B899" s="104" t="n">
        <f aca="false">FilterPrice!$A$1</f>
        <v>36981</v>
      </c>
      <c r="C899" s="13" t="n">
        <f aca="false">C898+1</f>
        <v>898</v>
      </c>
      <c r="D899" s="109" t="s">
        <v>23791</v>
      </c>
      <c r="E899" s="110" t="str">
        <f aca="false">FilterPrice!AG$4</f>
        <v/>
      </c>
      <c r="F899" s="59" t="str">
        <f aca="false">FilterPrice!AG$5</f>
        <v/>
      </c>
      <c r="G899" s="59" t="n">
        <f aca="false">FilterPrice!AG$6</f>
        <v>46</v>
      </c>
      <c r="H899" s="59" t="n">
        <f aca="false">FilterPrice!AG$7</f>
        <v>46</v>
      </c>
      <c r="I899" s="59" t="n">
        <f aca="false">FilterPrice!AG$8</f>
        <v>60.25</v>
      </c>
      <c r="J899" s="59" t="n">
        <f aca="false">FilterPrice!AG$9</f>
        <v>76.75</v>
      </c>
      <c r="K899" s="59" t="n">
        <f aca="false">AVERAGE(FilterPrice!AG$10:AG$11)</f>
        <v>112</v>
      </c>
      <c r="L899" s="59" t="n">
        <f aca="false">FilterPrice!AG$12</f>
        <v>59</v>
      </c>
      <c r="M899" s="59" t="n">
        <f aca="false">AVERAGE(FilterPrice!AG$13:AG$15)</f>
        <v>54.5</v>
      </c>
      <c r="N899" s="59" t="n">
        <f aca="false">AVERAGE(FilterPrice!AG$4:AG$15)</f>
        <v>67.55</v>
      </c>
      <c r="O899" s="59" t="n">
        <f aca="false">AVERAGE(FilterPrice!AG$16:AG$27)</f>
        <v>59.9375</v>
      </c>
      <c r="P899" s="60" t="n">
        <f aca="false">AVERAGE(FilterPrice!AG$28:AG$40)</f>
        <v>53.0955128205128</v>
      </c>
    </row>
    <row r="900" customFormat="false" ht="12.75" hidden="false" customHeight="false" outlineLevel="0" collapsed="false">
      <c r="C900" s="13" t="n">
        <f aca="false">C899+1</f>
        <v>899</v>
      </c>
      <c r="D900" s="109" t="s">
        <v>23792</v>
      </c>
      <c r="E900" s="111" t="str">
        <f aca="false">FilterPrice!AH$4</f>
        <v/>
      </c>
      <c r="F900" s="24" t="str">
        <f aca="false">FilterPrice!AH$5</f>
        <v/>
      </c>
      <c r="G900" s="24" t="n">
        <f aca="false">FilterPrice!AH$6</f>
        <v>33</v>
      </c>
      <c r="H900" s="24" t="n">
        <f aca="false">FilterPrice!AH$7</f>
        <v>33</v>
      </c>
      <c r="I900" s="24" t="n">
        <f aca="false">FilterPrice!AH$8</f>
        <v>48.25</v>
      </c>
      <c r="J900" s="24" t="n">
        <f aca="false">FilterPrice!AH$9</f>
        <v>74</v>
      </c>
      <c r="K900" s="24" t="n">
        <f aca="false">AVERAGE(FilterPrice!AH$10:AH$11)</f>
        <v>113.75</v>
      </c>
      <c r="L900" s="24" t="n">
        <f aca="false">FilterPrice!AH$12</f>
        <v>44</v>
      </c>
      <c r="M900" s="24" t="n">
        <f aca="false">AVERAGE(FilterPrice!AH$13:AH$15)</f>
        <v>40.9166666666667</v>
      </c>
      <c r="N900" s="24" t="n">
        <f aca="false">AVERAGE(FilterPrice!AH$4:AH$15)</f>
        <v>58.25</v>
      </c>
      <c r="O900" s="24" t="n">
        <f aca="false">AVERAGE(FilterPrice!AH$16:AH$27)</f>
        <v>50.25</v>
      </c>
      <c r="P900" s="62" t="n">
        <f aca="false">AVERAGE(FilterPrice!AH$28:AH$40)</f>
        <v>45.5446793116056</v>
      </c>
    </row>
    <row r="901" customFormat="false" ht="12.75" hidden="false" customHeight="false" outlineLevel="0" collapsed="false">
      <c r="C901" s="13" t="n">
        <f aca="false">C900+1</f>
        <v>900</v>
      </c>
      <c r="D901" s="109" t="s">
        <v>23793</v>
      </c>
      <c r="E901" s="111" t="str">
        <f aca="false">FilterPrice!AI$4</f>
        <v/>
      </c>
      <c r="F901" s="24" t="str">
        <f aca="false">FilterPrice!AI$5</f>
        <v/>
      </c>
      <c r="G901" s="24" t="n">
        <f aca="false">FilterPrice!AI$6</f>
        <v>51</v>
      </c>
      <c r="H901" s="24" t="n">
        <f aca="false">FilterPrice!AI$7</f>
        <v>51</v>
      </c>
      <c r="I901" s="24" t="n">
        <f aca="false">FilterPrice!AI$8</f>
        <v>58.5</v>
      </c>
      <c r="J901" s="24" t="n">
        <f aca="false">FilterPrice!AI$9</f>
        <v>76</v>
      </c>
      <c r="K901" s="24" t="n">
        <f aca="false">AVERAGE(FilterPrice!AI$10:AI$11)</f>
        <v>100.5</v>
      </c>
      <c r="L901" s="24" t="n">
        <f aca="false">FilterPrice!AI$12</f>
        <v>57</v>
      </c>
      <c r="M901" s="24" t="n">
        <f aca="false">AVERAGE(FilterPrice!AI$13:AI$15)</f>
        <v>55.75</v>
      </c>
      <c r="N901" s="24" t="n">
        <f aca="false">AVERAGE(FilterPrice!AI$4:AI$15)</f>
        <v>66.175</v>
      </c>
      <c r="O901" s="24" t="n">
        <f aca="false">AVERAGE(FilterPrice!AI$16:AI$27)</f>
        <v>58.2708333333333</v>
      </c>
      <c r="P901" s="62" t="n">
        <f aca="false">AVERAGE(FilterPrice!AI$28:AI$40)</f>
        <v>49.2141025641026</v>
      </c>
    </row>
    <row r="902" customFormat="false" ht="12.75" hidden="false" customHeight="false" outlineLevel="0" collapsed="false">
      <c r="C902" s="13" t="n">
        <f aca="false">C901+1</f>
        <v>901</v>
      </c>
      <c r="D902" s="109" t="s">
        <v>23794</v>
      </c>
      <c r="E902" s="111" t="str">
        <f aca="false">FilterPrice!AJ$4</f>
        <v/>
      </c>
      <c r="F902" s="24" t="str">
        <f aca="false">FilterPrice!AJ$5</f>
        <v/>
      </c>
      <c r="G902" s="24" t="n">
        <f aca="false">FilterPrice!AJ$6</f>
        <v>35.5</v>
      </c>
      <c r="H902" s="24" t="n">
        <f aca="false">FilterPrice!AJ$7</f>
        <v>35.5</v>
      </c>
      <c r="I902" s="24" t="n">
        <f aca="false">FilterPrice!AJ$8</f>
        <v>45</v>
      </c>
      <c r="J902" s="24" t="n">
        <f aca="false">FilterPrice!AJ$9</f>
        <v>56.25</v>
      </c>
      <c r="K902" s="24" t="n">
        <f aca="false">AVERAGE(FilterPrice!AJ$10:AJ$11)</f>
        <v>71</v>
      </c>
      <c r="L902" s="24" t="n">
        <f aca="false">FilterPrice!AJ$12</f>
        <v>44.5</v>
      </c>
      <c r="M902" s="24" t="n">
        <f aca="false">AVERAGE(FilterPrice!AJ$13:AJ$15)</f>
        <v>42.25</v>
      </c>
      <c r="N902" s="24" t="n">
        <f aca="false">AVERAGE(FilterPrice!AJ$4:AJ$15)</f>
        <v>48.55</v>
      </c>
      <c r="O902" s="24" t="n">
        <f aca="false">AVERAGE(FilterPrice!AJ$16:AJ$27)</f>
        <v>45</v>
      </c>
      <c r="P902" s="62" t="n">
        <f aca="false">AVERAGE(FilterPrice!AJ$28:AJ$40)</f>
        <v>41.199358974359</v>
      </c>
    </row>
    <row r="903" customFormat="false" ht="12.75" hidden="false" customHeight="false" outlineLevel="0" collapsed="false">
      <c r="C903" s="13" t="n">
        <f aca="false">C902+1</f>
        <v>902</v>
      </c>
      <c r="D903" s="109" t="s">
        <v>23795</v>
      </c>
      <c r="E903" s="111" t="str">
        <f aca="false">FilterPrice!AK$4</f>
        <v/>
      </c>
      <c r="F903" s="24" t="str">
        <f aca="false">FilterPrice!AK$5</f>
        <v/>
      </c>
      <c r="G903" s="24" t="n">
        <f aca="false">FilterPrice!AK$6</f>
        <v>33</v>
      </c>
      <c r="H903" s="24" t="n">
        <f aca="false">FilterPrice!AK$7</f>
        <v>33</v>
      </c>
      <c r="I903" s="24" t="n">
        <f aca="false">FilterPrice!AK$8</f>
        <v>48.25</v>
      </c>
      <c r="J903" s="24" t="n">
        <f aca="false">FilterPrice!AK$9</f>
        <v>74</v>
      </c>
      <c r="K903" s="24" t="n">
        <f aca="false">AVERAGE(FilterPrice!AK$10:AK$11)</f>
        <v>114</v>
      </c>
      <c r="L903" s="24" t="n">
        <f aca="false">FilterPrice!AK$12</f>
        <v>46</v>
      </c>
      <c r="M903" s="24" t="n">
        <f aca="false">AVERAGE(FilterPrice!AK$13:AK$15)</f>
        <v>42</v>
      </c>
      <c r="N903" s="24" t="n">
        <f aca="false">AVERAGE(FilterPrice!AK$4:AK$15)</f>
        <v>58.825</v>
      </c>
      <c r="O903" s="24" t="n">
        <f aca="false">AVERAGE(FilterPrice!AK$16:AK$27)</f>
        <v>50.7291666666667</v>
      </c>
      <c r="P903" s="62" t="n">
        <f aca="false">AVERAGE(FilterPrice!AK$28:AK$40)</f>
        <v>43.2708333333333</v>
      </c>
    </row>
    <row r="904" customFormat="false" ht="12.75" hidden="false" customHeight="false" outlineLevel="0" collapsed="false">
      <c r="C904" s="13" t="n">
        <f aca="false">C903+1</f>
        <v>903</v>
      </c>
      <c r="D904" s="109" t="s">
        <v>23796</v>
      </c>
      <c r="E904" s="111" t="str">
        <f aca="false">FilterPrice!AL$4</f>
        <v/>
      </c>
      <c r="F904" s="24" t="str">
        <f aca="false">FilterPrice!AL$5</f>
        <v/>
      </c>
      <c r="G904" s="24" t="n">
        <f aca="false">FilterPrice!AL$6</f>
        <v>55</v>
      </c>
      <c r="H904" s="24" t="n">
        <f aca="false">FilterPrice!AL$7</f>
        <v>55</v>
      </c>
      <c r="I904" s="24" t="n">
        <f aca="false">FilterPrice!AL$8</f>
        <v>67.25</v>
      </c>
      <c r="J904" s="24" t="n">
        <f aca="false">FilterPrice!AL$9</f>
        <v>86.5</v>
      </c>
      <c r="K904" s="24" t="n">
        <f aca="false">AVERAGE(FilterPrice!AL$10:AL$11)</f>
        <v>127.75</v>
      </c>
      <c r="L904" s="24" t="n">
        <f aca="false">FilterPrice!AL$12</f>
        <v>64.75</v>
      </c>
      <c r="M904" s="24" t="n">
        <f aca="false">AVERAGE(FilterPrice!AL$13:AL$15)</f>
        <v>59.5</v>
      </c>
      <c r="N904" s="24" t="n">
        <f aca="false">AVERAGE(FilterPrice!AL$4:AL$15)</f>
        <v>76.25</v>
      </c>
      <c r="O904" s="24" t="n">
        <f aca="false">AVERAGE(FilterPrice!AL$16:AL$27)</f>
        <v>68.375</v>
      </c>
      <c r="P904" s="62" t="n">
        <f aca="false">AVERAGE(FilterPrice!AL$28:AL$40)</f>
        <v>62.2366025641026</v>
      </c>
    </row>
    <row r="905" customFormat="false" ht="12.75" hidden="false" customHeight="false" outlineLevel="0" collapsed="false">
      <c r="C905" s="13" t="n">
        <f aca="false">C904+1</f>
        <v>904</v>
      </c>
      <c r="D905" s="109" t="s">
        <v>23797</v>
      </c>
      <c r="E905" s="111" t="str">
        <f aca="false">FilterPrice!AM$4</f>
        <v/>
      </c>
      <c r="F905" s="24" t="str">
        <f aca="false">FilterPrice!AM$5</f>
        <v/>
      </c>
      <c r="G905" s="24" t="n">
        <f aca="false">FilterPrice!AM$6</f>
        <v>20</v>
      </c>
      <c r="H905" s="24" t="n">
        <f aca="false">FilterPrice!AM$7</f>
        <v>20</v>
      </c>
      <c r="I905" s="24" t="n">
        <f aca="false">FilterPrice!AM$8</f>
        <v>52</v>
      </c>
      <c r="J905" s="24" t="n">
        <f aca="false">FilterPrice!AM$9</f>
        <v>80</v>
      </c>
      <c r="K905" s="24" t="n">
        <f aca="false">AVERAGE(FilterPrice!AM$10:AM$11)</f>
        <v>120</v>
      </c>
      <c r="L905" s="24" t="n">
        <f aca="false">FilterPrice!AM$12</f>
        <v>46.25</v>
      </c>
      <c r="M905" s="24" t="n">
        <f aca="false">AVERAGE(FilterPrice!AM$13:AM$15)</f>
        <v>42.25</v>
      </c>
      <c r="N905" s="24" t="n">
        <f aca="false">AVERAGE(FilterPrice!AM$4:AM$15)</f>
        <v>58.5</v>
      </c>
      <c r="O905" s="24" t="n">
        <f aca="false">AVERAGE(FilterPrice!AM$16:AM$27)</f>
        <v>50.9587500890096</v>
      </c>
      <c r="P905" s="62" t="n">
        <f aca="false">AVERAGE(FilterPrice!AM$28:AM$40)</f>
        <v>44.3020469714434</v>
      </c>
    </row>
    <row r="906" customFormat="false" ht="12.75" hidden="false" customHeight="false" outlineLevel="0" collapsed="false">
      <c r="C906" s="13" t="n">
        <f aca="false">C905+1</f>
        <v>905</v>
      </c>
      <c r="D906" s="109" t="s">
        <v>23798</v>
      </c>
      <c r="E906" s="111" t="str">
        <f aca="false">FilterPrice!AN$4</f>
        <v/>
      </c>
      <c r="F906" s="24" t="str">
        <f aca="false">FilterPrice!AN$5</f>
        <v/>
      </c>
      <c r="G906" s="24" t="n">
        <f aca="false">FilterPrice!AN$6</f>
        <v>28</v>
      </c>
      <c r="H906" s="24" t="n">
        <f aca="false">FilterPrice!AN$7</f>
        <v>28</v>
      </c>
      <c r="I906" s="24" t="n">
        <f aca="false">FilterPrice!AN$8</f>
        <v>46.75</v>
      </c>
      <c r="J906" s="24" t="n">
        <f aca="false">FilterPrice!AN$9</f>
        <v>73.9999923706055</v>
      </c>
      <c r="K906" s="24" t="n">
        <f aca="false">AVERAGE(FilterPrice!AN$10:AN$11)</f>
        <v>117.25</v>
      </c>
      <c r="L906" s="24" t="n">
        <f aca="false">FilterPrice!AN$12</f>
        <v>43.2500038146973</v>
      </c>
      <c r="M906" s="24" t="n">
        <f aca="false">AVERAGE(FilterPrice!AN$13:AN$15)</f>
        <v>41.5</v>
      </c>
      <c r="N906" s="24" t="n">
        <f aca="false">AVERAGE(FilterPrice!AN$4:AN$15)</f>
        <v>57.8999996185303</v>
      </c>
      <c r="O906" s="24" t="n">
        <f aca="false">AVERAGE(FilterPrice!AN$16:AN$27)</f>
        <v>48.5617799758911</v>
      </c>
      <c r="P906" s="62" t="n">
        <f aca="false">AVERAGE(FilterPrice!AN$28:AN$40)</f>
        <v>43.6687636986757</v>
      </c>
    </row>
    <row r="907" customFormat="false" ht="12.75" hidden="false" customHeight="false" outlineLevel="0" collapsed="false">
      <c r="C907" s="13" t="n">
        <f aca="false">C906+1</f>
        <v>906</v>
      </c>
      <c r="D907" s="109" t="s">
        <v>23799</v>
      </c>
      <c r="E907" s="111" t="str">
        <f aca="false">FilterPrice!AO$4</f>
        <v/>
      </c>
      <c r="F907" s="24" t="str">
        <f aca="false">FilterPrice!AO$5</f>
        <v/>
      </c>
      <c r="G907" s="24" t="n">
        <f aca="false">FilterPrice!AO$6</f>
        <v>37.9969177246094</v>
      </c>
      <c r="H907" s="24" t="n">
        <f aca="false">FilterPrice!AO$7</f>
        <v>37.9969177246094</v>
      </c>
      <c r="I907" s="24" t="n">
        <f aca="false">FilterPrice!AO$8</f>
        <v>43.75</v>
      </c>
      <c r="J907" s="24" t="n">
        <f aca="false">FilterPrice!AO$9</f>
        <v>65.9999923706055</v>
      </c>
      <c r="K907" s="24" t="n">
        <f aca="false">AVERAGE(FilterPrice!AO$10:AO$11)</f>
        <v>101.25</v>
      </c>
      <c r="L907" s="24" t="n">
        <f aca="false">FilterPrice!AO$12</f>
        <v>41.7499961853027</v>
      </c>
      <c r="M907" s="24" t="n">
        <f aca="false">AVERAGE(FilterPrice!AO$13:AO$15)</f>
        <v>39.2730712890625</v>
      </c>
      <c r="N907" s="24" t="n">
        <f aca="false">AVERAGE(FilterPrice!AO$4:AO$15)</f>
        <v>54.7813037872314</v>
      </c>
      <c r="O907" s="24" t="n">
        <f aca="false">AVERAGE(FilterPrice!AO$16:AO$27)</f>
        <v>47.6955715815226</v>
      </c>
      <c r="P907" s="62" t="n">
        <f aca="false">AVERAGE(FilterPrice!AO$28:AO$40)</f>
        <v>45.4661644666623</v>
      </c>
    </row>
    <row r="908" customFormat="false" ht="12.75" hidden="false" customHeight="false" outlineLevel="0" collapsed="false">
      <c r="C908" s="13" t="n">
        <f aca="false">C907+1</f>
        <v>907</v>
      </c>
      <c r="D908" s="109" t="s">
        <v>23800</v>
      </c>
      <c r="E908" s="111" t="str">
        <f aca="false">FilterPrice!AP$4</f>
        <v/>
      </c>
      <c r="F908" s="24" t="str">
        <f aca="false">FilterPrice!AP$5</f>
        <v/>
      </c>
      <c r="G908" s="24" t="n">
        <f aca="false">FilterPrice!AP$6</f>
        <v>38</v>
      </c>
      <c r="H908" s="24" t="n">
        <f aca="false">FilterPrice!AP$7</f>
        <v>38</v>
      </c>
      <c r="I908" s="24" t="n">
        <f aca="false">FilterPrice!AP$8</f>
        <v>49.25</v>
      </c>
      <c r="J908" s="24" t="n">
        <f aca="false">FilterPrice!AP$9</f>
        <v>75.2499923706055</v>
      </c>
      <c r="K908" s="24" t="n">
        <f aca="false">AVERAGE(FilterPrice!AP$10:AP$11)</f>
        <v>117.75</v>
      </c>
      <c r="L908" s="24" t="n">
        <f aca="false">FilterPrice!AP$12</f>
        <v>51.7500038146973</v>
      </c>
      <c r="M908" s="24" t="n">
        <f aca="false">AVERAGE(FilterPrice!AP$13:AP$15)</f>
        <v>44.5</v>
      </c>
      <c r="N908" s="24" t="n">
        <f aca="false">AVERAGE(FilterPrice!AP$4:AP$15)</f>
        <v>62.1249996185303</v>
      </c>
      <c r="O908" s="24" t="n">
        <f aca="false">AVERAGE(FilterPrice!AP$16:AP$27)</f>
        <v>49.6034466425578</v>
      </c>
      <c r="P908" s="62" t="n">
        <f aca="false">AVERAGE(FilterPrice!AP$28:AP$40)</f>
        <v>44.5997733580761</v>
      </c>
    </row>
    <row r="909" customFormat="false" ht="12.75" hidden="false" customHeight="false" outlineLevel="0" collapsed="false">
      <c r="C909" s="13" t="n">
        <f aca="false">C908+1</f>
        <v>908</v>
      </c>
      <c r="D909" s="112" t="s">
        <v>23801</v>
      </c>
      <c r="E909" s="111" t="str">
        <f aca="false">FilterPrice!AQ$4</f>
        <v/>
      </c>
      <c r="F909" s="24" t="str">
        <f aca="false">FilterPrice!AQ$5</f>
        <v/>
      </c>
      <c r="G909" s="24" t="n">
        <f aca="false">FilterPrice!AQ$6</f>
        <v>30</v>
      </c>
      <c r="H909" s="24" t="n">
        <f aca="false">FilterPrice!AQ$7</f>
        <v>30</v>
      </c>
      <c r="I909" s="24" t="n">
        <f aca="false">FilterPrice!AQ$8</f>
        <v>43.75</v>
      </c>
      <c r="J909" s="24" t="n">
        <f aca="false">FilterPrice!AQ$9</f>
        <v>70.4999923706055</v>
      </c>
      <c r="K909" s="24" t="n">
        <f aca="false">AVERAGE(FilterPrice!AQ$10:AQ$11)</f>
        <v>112.75</v>
      </c>
      <c r="L909" s="24" t="n">
        <f aca="false">FilterPrice!AQ$12</f>
        <v>40.9999961853027</v>
      </c>
      <c r="M909" s="24" t="n">
        <f aca="false">AVERAGE(FilterPrice!AQ$13:AQ$15)</f>
        <v>40.5233319600423</v>
      </c>
      <c r="N909" s="24" t="n">
        <f aca="false">AVERAGE(FilterPrice!AQ$4:AQ$15)</f>
        <v>56.2319984436035</v>
      </c>
      <c r="O909" s="24" t="n">
        <f aca="false">AVERAGE(FilterPrice!AQ$16:AQ$27)</f>
        <v>47.1391124725342</v>
      </c>
      <c r="P909" s="62" t="n">
        <f aca="false">AVERAGE(FilterPrice!AQ$28:AQ$40)</f>
        <v>41.8342377677331</v>
      </c>
    </row>
    <row r="910" customFormat="false" ht="12.75" hidden="false" customHeight="false" outlineLevel="0" collapsed="false">
      <c r="C910" s="13" t="n">
        <f aca="false">C909+1</f>
        <v>909</v>
      </c>
      <c r="D910" s="109" t="s">
        <v>23802</v>
      </c>
      <c r="E910" s="111" t="str">
        <f aca="false">FilterPrice!AR$4</f>
        <v/>
      </c>
      <c r="F910" s="24" t="str">
        <f aca="false">FilterPrice!AR$5</f>
        <v/>
      </c>
      <c r="G910" s="24" t="n">
        <f aca="false">FilterPrice!AR$6</f>
        <v>38.5</v>
      </c>
      <c r="H910" s="24" t="n">
        <f aca="false">FilterPrice!AR$7</f>
        <v>38.5</v>
      </c>
      <c r="I910" s="24" t="n">
        <f aca="false">FilterPrice!AR$8</f>
        <v>55.75</v>
      </c>
      <c r="J910" s="24" t="n">
        <f aca="false">FilterPrice!AR$9</f>
        <v>82.5</v>
      </c>
      <c r="K910" s="24" t="n">
        <f aca="false">AVERAGE(FilterPrice!AR$10:AR$11)</f>
        <v>122.75</v>
      </c>
      <c r="L910" s="24" t="n">
        <f aca="false">FilterPrice!AR$12</f>
        <v>49.75</v>
      </c>
      <c r="M910" s="24" t="n">
        <f aca="false">AVERAGE(FilterPrice!AR$13:AR$15)</f>
        <v>45.75</v>
      </c>
      <c r="N910" s="24" t="n">
        <f aca="false">AVERAGE(FilterPrice!AR$4:AR$15)</f>
        <v>64.775</v>
      </c>
      <c r="O910" s="24" t="n">
        <f aca="false">AVERAGE(FilterPrice!AR$16:AR$27)</f>
        <v>52.0200001398722</v>
      </c>
      <c r="P910" s="62" t="n">
        <f aca="false">AVERAGE(FilterPrice!AR$28:AR$40)</f>
        <v>45.361758525555</v>
      </c>
    </row>
    <row r="911" customFormat="false" ht="12.75" hidden="false" customHeight="false" outlineLevel="0" collapsed="false">
      <c r="C911" s="13" t="n">
        <f aca="false">C910+1</f>
        <v>910</v>
      </c>
      <c r="D911" s="104" t="s">
        <v>23803</v>
      </c>
      <c r="E911" s="113" t="str">
        <f aca="false">FilterPrice!AS$4</f>
        <v/>
      </c>
      <c r="F911" s="65" t="str">
        <f aca="false">FilterPrice!AS$5</f>
        <v/>
      </c>
      <c r="G911" s="65" t="n">
        <f aca="false">FilterPrice!AS$6</f>
        <v>43.9999885559082</v>
      </c>
      <c r="H911" s="65" t="n">
        <f aca="false">FilterPrice!AS$7</f>
        <v>43.9999885559082</v>
      </c>
      <c r="I911" s="65" t="n">
        <f aca="false">FilterPrice!AS$8</f>
        <v>58.75</v>
      </c>
      <c r="J911" s="65" t="n">
        <f aca="false">FilterPrice!AS$9</f>
        <v>69</v>
      </c>
      <c r="K911" s="65" t="n">
        <f aca="false">AVERAGE(FilterPrice!AS$10:AS$11)</f>
        <v>93</v>
      </c>
      <c r="L911" s="65" t="n">
        <f aca="false">FilterPrice!AS$12</f>
        <v>55.5000038146973</v>
      </c>
      <c r="M911" s="65" t="n">
        <f aca="false">AVERAGE(FilterPrice!AS$13:AS$15)</f>
        <v>46.4833234151204</v>
      </c>
      <c r="N911" s="65" t="n">
        <f aca="false">AVERAGE(FilterPrice!AS$4:AS$15)</f>
        <v>59.6699951171875</v>
      </c>
      <c r="O911" s="65" t="n">
        <f aca="false">AVERAGE(FilterPrice!AS$16:AS$27)</f>
        <v>47.0866638819377</v>
      </c>
      <c r="P911" s="66" t="n">
        <f aca="false">AVERAGE(FilterPrice!AS$28:AS$40)</f>
        <v>44.4235231106098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false" showZeros="true" rightToLeft="false" tabSelected="false" showOutlineSymbols="true" defaultGridColor="true" view="normal" topLeftCell="A1" colorId="64" zoomScale="99" zoomScaleNormal="99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801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1" sqref="M6 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41"/>
    <col collapsed="false" customWidth="true" hidden="false" outlineLevel="0" max="2" min="2" style="0" width="19.28"/>
    <col collapsed="false" customWidth="true" hidden="false" outlineLevel="0" max="3" min="3" style="0" width="10.56"/>
    <col collapsed="false" customWidth="true" hidden="false" outlineLevel="0" max="4" min="4" style="0" width="12.56"/>
    <col collapsed="false" customWidth="true" hidden="false" outlineLevel="0" max="5" min="5" style="0" width="10.56"/>
    <col collapsed="false" customWidth="true" hidden="false" outlineLevel="0" max="6" min="6" style="0" width="11.56"/>
    <col collapsed="false" customWidth="true" hidden="false" outlineLevel="0" max="9" min="7" style="0" width="10.99"/>
    <col collapsed="false" customWidth="true" hidden="false" outlineLevel="0" max="10" min="10" style="0" width="10.56"/>
    <col collapsed="false" customWidth="true" hidden="false" outlineLevel="0" max="13" min="11" style="0" width="10.99"/>
    <col collapsed="false" customWidth="true" hidden="false" outlineLevel="0" max="14" min="14" style="0" width="11.99"/>
    <col collapsed="false" customWidth="true" hidden="false" outlineLevel="0" max="15" min="15" style="0" width="10.99"/>
    <col collapsed="false" customWidth="true" hidden="false" outlineLevel="0" max="16" min="16" style="0" width="11.56"/>
    <col collapsed="false" customWidth="true" hidden="false" outlineLevel="0" max="17" min="17" style="0" width="11.99"/>
  </cols>
  <sheetData>
    <row r="1" customFormat="false" ht="12.75" hidden="false" customHeight="false" outlineLevel="0" collapsed="false">
      <c r="A1" s="0" t="s">
        <v>23805</v>
      </c>
      <c r="C1" s="0" t="s">
        <v>23807</v>
      </c>
    </row>
    <row r="2" customFormat="false" ht="12.75" hidden="false" customHeight="false" outlineLevel="0" collapsed="false">
      <c r="A2" s="0" t="n">
        <v>1</v>
      </c>
      <c r="B2" s="57" t="n">
        <f aca="false">FilterPk!D$1</f>
        <v>36907</v>
      </c>
      <c r="C2" s="58" t="n">
        <v>1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83"/>
    </row>
    <row r="3" customFormat="false" ht="12.75" hidden="false" customHeight="false" outlineLevel="0" collapsed="false">
      <c r="B3" s="61"/>
      <c r="C3" s="13" t="n">
        <f aca="false">C2+1</f>
        <v>2</v>
      </c>
      <c r="D3" s="13"/>
      <c r="E3" s="21" t="s">
        <v>5</v>
      </c>
      <c r="F3" s="21" t="s">
        <v>6</v>
      </c>
      <c r="G3" s="21" t="s">
        <v>7</v>
      </c>
      <c r="H3" s="21" t="s">
        <v>8</v>
      </c>
      <c r="I3" s="21" t="s">
        <v>9</v>
      </c>
      <c r="J3" s="21" t="s">
        <v>10</v>
      </c>
      <c r="K3" s="21" t="s">
        <v>11</v>
      </c>
      <c r="L3" s="21" t="s">
        <v>12</v>
      </c>
      <c r="M3" s="21" t="s">
        <v>13</v>
      </c>
      <c r="N3" s="21" t="s">
        <v>14</v>
      </c>
      <c r="O3" s="21" t="n">
        <v>2002</v>
      </c>
      <c r="P3" s="21" t="s">
        <v>15</v>
      </c>
      <c r="Q3" s="84" t="s">
        <v>16</v>
      </c>
    </row>
    <row r="4" customFormat="false" ht="12.75" hidden="false" customHeight="false" outlineLevel="0" collapsed="false">
      <c r="B4" s="85" t="str">
        <f aca="false">FilterPk!A$9</f>
        <v>Power positions</v>
      </c>
      <c r="C4" s="13" t="n">
        <f aca="false">C3+1</f>
        <v>3</v>
      </c>
      <c r="D4" s="13" t="s">
        <v>4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86"/>
    </row>
    <row r="5" customFormat="false" ht="12.75" hidden="false" customHeight="false" outlineLevel="0" collapsed="false">
      <c r="B5" s="85" t="str">
        <f aca="false">FilterPk!A$10</f>
        <v>East Position</v>
      </c>
      <c r="C5" s="13" t="n">
        <f aca="false">C4+1</f>
        <v>4</v>
      </c>
      <c r="D5" s="50" t="n">
        <f aca="false">FilterPk!B$10</f>
        <v>34784396.7946123</v>
      </c>
      <c r="E5" s="50" t="n">
        <f aca="false">FilterPk!C$10</f>
        <v>75045.54</v>
      </c>
      <c r="F5" s="50" t="n">
        <f aca="false">FilterPk!D$10</f>
        <v>84629.15</v>
      </c>
      <c r="G5" s="50" t="n">
        <f aca="false">FilterPk!E$10</f>
        <v>1358824.72</v>
      </c>
      <c r="H5" s="50" t="n">
        <f aca="false">FilterPk!F$10</f>
        <v>1120662.53</v>
      </c>
      <c r="I5" s="50" t="n">
        <f aca="false">FilterPk!G$10</f>
        <v>422841.14</v>
      </c>
      <c r="J5" s="50" t="n">
        <f aca="false">FilterPk!H$10</f>
        <v>788810.55</v>
      </c>
      <c r="K5" s="50" t="n">
        <f aca="false">FilterPk!I$10</f>
        <v>1076253.71</v>
      </c>
      <c r="L5" s="50" t="n">
        <f aca="false">FilterPk!J$10</f>
        <v>363159.42</v>
      </c>
      <c r="M5" s="50" t="n">
        <f aca="false">FilterPk!K$10</f>
        <v>5764043.19</v>
      </c>
      <c r="N5" s="50" t="n">
        <f aca="false">FilterPk!L$10</f>
        <v>11054269.95</v>
      </c>
      <c r="O5" s="50" t="n">
        <f aca="false">FilterPk!M$10</f>
        <v>3650317.45</v>
      </c>
      <c r="P5" s="50" t="n">
        <f aca="false">FilterPk!N$10</f>
        <v>-1642778.44</v>
      </c>
      <c r="Q5" s="51" t="n">
        <f aca="false">FilterPk!O$10</f>
        <v>13061808.96</v>
      </c>
    </row>
    <row r="6" customFormat="false" ht="12.75" hidden="false" customHeight="false" outlineLevel="0" collapsed="false">
      <c r="B6" s="85" t="str">
        <f aca="false">FilterPk!A$11</f>
        <v>East Power Mgmt</v>
      </c>
      <c r="C6" s="13" t="n">
        <f aca="false">C5+1</f>
        <v>5</v>
      </c>
      <c r="D6" s="50" t="n">
        <f aca="false">FilterPk!B$11</f>
        <v>7547347.04451418</v>
      </c>
      <c r="E6" s="50" t="n">
        <f aca="false">FilterPk!C$11</f>
        <v>43646.27</v>
      </c>
      <c r="F6" s="50" t="n">
        <f aca="false">FilterPk!D$11</f>
        <v>-98133.28</v>
      </c>
      <c r="G6" s="50" t="n">
        <f aca="false">FilterPk!E$11</f>
        <v>107993.78</v>
      </c>
      <c r="H6" s="50" t="n">
        <f aca="false">FilterPk!F$11</f>
        <v>155786.29</v>
      </c>
      <c r="I6" s="50" t="n">
        <f aca="false">FilterPk!G$11</f>
        <v>89357.34</v>
      </c>
      <c r="J6" s="50" t="n">
        <f aca="false">FilterPk!H$11</f>
        <v>247101.13</v>
      </c>
      <c r="K6" s="50" t="n">
        <f aca="false">FilterPk!I$11</f>
        <v>307386.28</v>
      </c>
      <c r="L6" s="50" t="n">
        <f aca="false">FilterPk!J$11</f>
        <v>108209.05</v>
      </c>
      <c r="M6" s="50" t="n">
        <f aca="false">FilterPk!K$11</f>
        <v>1338376.99</v>
      </c>
      <c r="N6" s="50" t="n">
        <f aca="false">FilterPk!L$11</f>
        <v>2299723.85</v>
      </c>
      <c r="O6" s="50" t="n">
        <f aca="false">FilterPk!M$11</f>
        <v>606348.53</v>
      </c>
      <c r="P6" s="50" t="n">
        <f aca="false">FilterPk!N$11</f>
        <v>61912.21</v>
      </c>
      <c r="Q6" s="51" t="n">
        <f aca="false">FilterPk!O$11</f>
        <v>2967984.59</v>
      </c>
    </row>
    <row r="7" customFormat="false" ht="12.75" hidden="false" customHeight="false" outlineLevel="0" collapsed="false">
      <c r="B7" s="85" t="str">
        <f aca="false">FilterPk!A$12</f>
        <v>Long Term Options</v>
      </c>
      <c r="C7" s="13" t="n">
        <f aca="false">C6+1</f>
        <v>6</v>
      </c>
      <c r="D7" s="50" t="n">
        <f aca="false">FilterPk!B$12</f>
        <v>0</v>
      </c>
      <c r="E7" s="50" t="n">
        <f aca="false">FilterPk!C$12</f>
        <v>0</v>
      </c>
      <c r="F7" s="50" t="n">
        <f aca="false">FilterPk!D$12</f>
        <v>0</v>
      </c>
      <c r="G7" s="50" t="n">
        <f aca="false">FilterPk!E$12</f>
        <v>0</v>
      </c>
      <c r="H7" s="50" t="n">
        <f aca="false">FilterPk!F$12</f>
        <v>0</v>
      </c>
      <c r="I7" s="50" t="n">
        <f aca="false">FilterPk!G$12</f>
        <v>0</v>
      </c>
      <c r="J7" s="50" t="n">
        <f aca="false">FilterPk!H$12</f>
        <v>0</v>
      </c>
      <c r="K7" s="50" t="n">
        <f aca="false">FilterPk!I$12</f>
        <v>0</v>
      </c>
      <c r="L7" s="50" t="n">
        <f aca="false">FilterPk!J$12</f>
        <v>0</v>
      </c>
      <c r="M7" s="50" t="n">
        <f aca="false">FilterPk!K$12</f>
        <v>0</v>
      </c>
      <c r="N7" s="50" t="n">
        <f aca="false">FilterPk!L$12</f>
        <v>0</v>
      </c>
      <c r="O7" s="50" t="n">
        <f aca="false">FilterPk!M$12</f>
        <v>0</v>
      </c>
      <c r="P7" s="50" t="n">
        <f aca="false">FilterPk!N$12</f>
        <v>0</v>
      </c>
      <c r="Q7" s="51" t="n">
        <f aca="false">FilterPk!O$12</f>
        <v>0</v>
      </c>
    </row>
    <row r="8" customFormat="false" ht="12.75" hidden="false" customHeight="false" outlineLevel="0" collapsed="false">
      <c r="B8" s="85" t="str">
        <f aca="false">FilterPk!A$13</f>
        <v>LT-MIDWEST</v>
      </c>
      <c r="C8" s="13" t="n">
        <f aca="false">C7+1</f>
        <v>7</v>
      </c>
      <c r="D8" s="50" t="n">
        <f aca="false">FilterPk!B$13</f>
        <v>7151089.47366245</v>
      </c>
      <c r="E8" s="50" t="n">
        <f aca="false">FilterPk!C$13</f>
        <v>48283.08</v>
      </c>
      <c r="F8" s="50" t="n">
        <f aca="false">FilterPk!D$13</f>
        <v>-141448.54</v>
      </c>
      <c r="G8" s="50" t="n">
        <f aca="false">FilterPk!E$13</f>
        <v>574622.66</v>
      </c>
      <c r="H8" s="50" t="n">
        <f aca="false">FilterPk!F$13</f>
        <v>298097.27</v>
      </c>
      <c r="I8" s="50" t="n">
        <f aca="false">FilterPk!G$13</f>
        <v>249481.43</v>
      </c>
      <c r="J8" s="50" t="n">
        <f aca="false">FilterPk!H$13</f>
        <v>119379.88</v>
      </c>
      <c r="K8" s="50" t="n">
        <f aca="false">FilterPk!I$13</f>
        <v>25994.27</v>
      </c>
      <c r="L8" s="50" t="n">
        <f aca="false">FilterPk!J$13</f>
        <v>156242.15</v>
      </c>
      <c r="M8" s="50" t="n">
        <f aca="false">FilterPk!K$13</f>
        <v>1762908.33</v>
      </c>
      <c r="N8" s="50" t="n">
        <f aca="false">FilterPk!L$13</f>
        <v>3093560.53</v>
      </c>
      <c r="O8" s="50" t="n">
        <f aca="false">FilterPk!M$13</f>
        <v>565730</v>
      </c>
      <c r="P8" s="50" t="n">
        <f aca="false">FilterPk!N$13</f>
        <v>-439379.19</v>
      </c>
      <c r="Q8" s="51" t="n">
        <f aca="false">FilterPk!O$13</f>
        <v>3219911.34</v>
      </c>
    </row>
    <row r="9" customFormat="false" ht="12.75" hidden="false" customHeight="false" outlineLevel="0" collapsed="false">
      <c r="B9" s="85" t="str">
        <f aca="false">FilterPk!A$14</f>
        <v>ST-ECAR</v>
      </c>
      <c r="C9" s="13" t="n">
        <f aca="false">C8+1</f>
        <v>8</v>
      </c>
      <c r="D9" s="50" t="n">
        <f aca="false">FilterPk!B$14</f>
        <v>238101.441960815</v>
      </c>
      <c r="E9" s="50" t="n">
        <f aca="false">FilterPk!C$14</f>
        <v>13522.23</v>
      </c>
      <c r="F9" s="50" t="n">
        <f aca="false">FilterPk!D$14</f>
        <v>15838.59</v>
      </c>
      <c r="G9" s="50" t="n">
        <f aca="false">FilterPk!E$14</f>
        <v>0</v>
      </c>
      <c r="H9" s="50" t="n">
        <f aca="false">FilterPk!F$14</f>
        <v>0</v>
      </c>
      <c r="I9" s="50" t="n">
        <f aca="false">FilterPk!G$14</f>
        <v>0</v>
      </c>
      <c r="J9" s="50" t="n">
        <f aca="false">FilterPk!H$14</f>
        <v>0</v>
      </c>
      <c r="K9" s="50" t="n">
        <f aca="false">FilterPk!I$14</f>
        <v>0</v>
      </c>
      <c r="L9" s="50" t="n">
        <f aca="false">FilterPk!J$14</f>
        <v>0</v>
      </c>
      <c r="M9" s="50" t="n">
        <f aca="false">FilterPk!K$14</f>
        <v>0</v>
      </c>
      <c r="N9" s="50" t="n">
        <f aca="false">FilterPk!L$14</f>
        <v>29360.82</v>
      </c>
      <c r="O9" s="50" t="n">
        <f aca="false">FilterPk!M$14</f>
        <v>0</v>
      </c>
      <c r="P9" s="50" t="n">
        <f aca="false">FilterPk!N$14</f>
        <v>0</v>
      </c>
      <c r="Q9" s="51" t="n">
        <f aca="false">FilterPk!O$14</f>
        <v>29360.82</v>
      </c>
    </row>
    <row r="10" customFormat="false" ht="12.75" hidden="false" customHeight="false" outlineLevel="0" collapsed="false">
      <c r="B10" s="85" t="str">
        <f aca="false">FilterPk!A$15</f>
        <v>ST- MAPP</v>
      </c>
      <c r="C10" s="13" t="n">
        <f aca="false">C9+1</f>
        <v>9</v>
      </c>
      <c r="D10" s="50" t="n">
        <f aca="false">FilterPk!B$15</f>
        <v>254636.614020626</v>
      </c>
      <c r="E10" s="50" t="n">
        <f aca="false">FilterPk!C$15</f>
        <v>795.43</v>
      </c>
      <c r="F10" s="50" t="n">
        <f aca="false">FilterPk!D$15</f>
        <v>39596.48</v>
      </c>
      <c r="G10" s="50" t="n">
        <f aca="false">FilterPk!E$15</f>
        <v>26009.8</v>
      </c>
      <c r="H10" s="50" t="n">
        <f aca="false">FilterPk!F$15</f>
        <v>8238.75</v>
      </c>
      <c r="I10" s="50" t="n">
        <f aca="false">FilterPk!G$15</f>
        <v>0</v>
      </c>
      <c r="J10" s="50" t="n">
        <f aca="false">FilterPk!H$15</f>
        <v>0</v>
      </c>
      <c r="K10" s="50" t="n">
        <f aca="false">FilterPk!I$15</f>
        <v>0</v>
      </c>
      <c r="L10" s="50" t="n">
        <f aca="false">FilterPk!J$15</f>
        <v>0</v>
      </c>
      <c r="M10" s="50" t="n">
        <f aca="false">FilterPk!K$15</f>
        <v>0</v>
      </c>
      <c r="N10" s="50" t="n">
        <f aca="false">FilterPk!L$15</f>
        <v>74640.46</v>
      </c>
      <c r="O10" s="50" t="n">
        <f aca="false">FilterPk!M$15</f>
        <v>0</v>
      </c>
      <c r="P10" s="50" t="n">
        <f aca="false">FilterPk!N$15</f>
        <v>0</v>
      </c>
      <c r="Q10" s="51" t="n">
        <f aca="false">FilterPk!O$15</f>
        <v>74640.46</v>
      </c>
    </row>
    <row r="11" customFormat="false" ht="12.75" hidden="false" customHeight="false" outlineLevel="0" collapsed="false">
      <c r="B11" s="85" t="str">
        <f aca="false">FilterPk!A$16</f>
        <v>ST- MAIN</v>
      </c>
      <c r="C11" s="13" t="n">
        <f aca="false">C10+1</f>
        <v>10</v>
      </c>
      <c r="D11" s="50" t="n">
        <f aca="false">FilterPk!B$16</f>
        <v>694293.253349893</v>
      </c>
      <c r="E11" s="50" t="n">
        <f aca="false">FilterPk!C$16</f>
        <v>-2349.61</v>
      </c>
      <c r="F11" s="50" t="n">
        <f aca="false">FilterPk!D$16</f>
        <v>15903</v>
      </c>
      <c r="G11" s="50" t="n">
        <f aca="false">FilterPk!E$16</f>
        <v>69359.47</v>
      </c>
      <c r="H11" s="50" t="n">
        <f aca="false">FilterPk!F$16</f>
        <v>0</v>
      </c>
      <c r="I11" s="50" t="n">
        <f aca="false">FilterPk!G$16</f>
        <v>0</v>
      </c>
      <c r="J11" s="50" t="n">
        <f aca="false">FilterPk!H$16</f>
        <v>0</v>
      </c>
      <c r="K11" s="50" t="n">
        <f aca="false">FilterPk!I$16</f>
        <v>0</v>
      </c>
      <c r="L11" s="50" t="n">
        <f aca="false">FilterPk!J$16</f>
        <v>0</v>
      </c>
      <c r="M11" s="50" t="n">
        <f aca="false">FilterPk!K$16</f>
        <v>0</v>
      </c>
      <c r="N11" s="50" t="n">
        <f aca="false">FilterPk!L$16</f>
        <v>82912.86</v>
      </c>
      <c r="O11" s="50" t="n">
        <f aca="false">FilterPk!M$16</f>
        <v>0</v>
      </c>
      <c r="P11" s="50" t="n">
        <f aca="false">FilterPk!N$16</f>
        <v>0</v>
      </c>
      <c r="Q11" s="51" t="n">
        <f aca="false">FilterPk!O$16</f>
        <v>82912.86</v>
      </c>
    </row>
    <row r="12" customFormat="false" ht="12.75" hidden="false" customHeight="false" outlineLevel="0" collapsed="false">
      <c r="B12" s="85" t="str">
        <f aca="false">FilterPk!A$17</f>
        <v>MW-ANALYST</v>
      </c>
      <c r="C12" s="13" t="n">
        <f aca="false">C11+1</f>
        <v>11</v>
      </c>
      <c r="D12" s="50" t="n">
        <f aca="false">FilterPk!B$17</f>
        <v>0</v>
      </c>
      <c r="E12" s="50" t="n">
        <f aca="false">FilterPk!C$17</f>
        <v>6363.4</v>
      </c>
      <c r="F12" s="50" t="n">
        <f aca="false">FilterPk!D$17</f>
        <v>15838.59</v>
      </c>
      <c r="G12" s="50" t="n">
        <f aca="false">FilterPk!E$17</f>
        <v>0</v>
      </c>
      <c r="H12" s="50" t="n">
        <f aca="false">FilterPk!F$17</f>
        <v>0</v>
      </c>
      <c r="I12" s="50" t="n">
        <f aca="false">FilterPk!G$17</f>
        <v>0</v>
      </c>
      <c r="J12" s="50" t="n">
        <f aca="false">FilterPk!H$17</f>
        <v>0</v>
      </c>
      <c r="K12" s="50" t="n">
        <f aca="false">FilterPk!I$17</f>
        <v>0</v>
      </c>
      <c r="L12" s="50" t="n">
        <f aca="false">FilterPk!J$17</f>
        <v>0</v>
      </c>
      <c r="M12" s="50" t="n">
        <f aca="false">FilterPk!K$17</f>
        <v>0</v>
      </c>
      <c r="N12" s="50" t="n">
        <f aca="false">FilterPk!L$17</f>
        <v>22201.99</v>
      </c>
      <c r="O12" s="50" t="n">
        <f aca="false">FilterPk!M$17</f>
        <v>0</v>
      </c>
      <c r="P12" s="50" t="n">
        <f aca="false">FilterPk!N$17</f>
        <v>0</v>
      </c>
      <c r="Q12" s="51" t="n">
        <f aca="false">FilterPk!O$17</f>
        <v>22201.99</v>
      </c>
    </row>
    <row r="13" customFormat="false" ht="12.75" hidden="false" customHeight="false" outlineLevel="0" collapsed="false">
      <c r="B13" s="85" t="str">
        <f aca="false">FilterPk!A$18</f>
        <v>LT-NE</v>
      </c>
      <c r="C13" s="13" t="n">
        <f aca="false">C12+1</f>
        <v>12</v>
      </c>
      <c r="D13" s="50" t="n">
        <f aca="false">FilterPk!B$18</f>
        <v>6187311.37539291</v>
      </c>
      <c r="E13" s="50" t="n">
        <f aca="false">FilterPk!C$18</f>
        <v>-37254.47</v>
      </c>
      <c r="F13" s="50" t="n">
        <f aca="false">FilterPk!D$18</f>
        <v>2562.91</v>
      </c>
      <c r="G13" s="50" t="n">
        <f aca="false">FilterPk!E$18</f>
        <v>-23211.32</v>
      </c>
      <c r="H13" s="50" t="n">
        <f aca="false">FilterPk!F$18</f>
        <v>263627.18</v>
      </c>
      <c r="I13" s="50" t="n">
        <f aca="false">FilterPk!G$18</f>
        <v>-59813.36</v>
      </c>
      <c r="J13" s="50" t="n">
        <f aca="false">FilterPk!H$18</f>
        <v>155752.04</v>
      </c>
      <c r="K13" s="50" t="n">
        <f aca="false">FilterPk!I$18</f>
        <v>121018.38</v>
      </c>
      <c r="L13" s="50" t="n">
        <f aca="false">FilterPk!J$18</f>
        <v>-53378.32</v>
      </c>
      <c r="M13" s="50" t="n">
        <f aca="false">FilterPk!K$18</f>
        <v>995570.8</v>
      </c>
      <c r="N13" s="50" t="n">
        <f aca="false">FilterPk!L$18</f>
        <v>1364873.84</v>
      </c>
      <c r="O13" s="50" t="n">
        <f aca="false">FilterPk!M$18</f>
        <v>1053007.86</v>
      </c>
      <c r="P13" s="50" t="n">
        <f aca="false">FilterPk!N$18</f>
        <v>-2593897.5</v>
      </c>
      <c r="Q13" s="51" t="n">
        <f aca="false">FilterPk!O$18</f>
        <v>-176015.800000001</v>
      </c>
    </row>
    <row r="14" customFormat="false" ht="12.75" hidden="false" customHeight="false" outlineLevel="0" collapsed="false">
      <c r="B14" s="85" t="str">
        <f aca="false">FilterPk!A$19</f>
        <v>LT-PJM</v>
      </c>
      <c r="C14" s="13" t="n">
        <f aca="false">C13+1</f>
        <v>13</v>
      </c>
      <c r="D14" s="50" t="n">
        <f aca="false">FilterPk!B$19</f>
        <v>1818236.42109565</v>
      </c>
      <c r="E14" s="50" t="n">
        <f aca="false">FilterPk!C$19</f>
        <v>25453.61</v>
      </c>
      <c r="F14" s="50" t="n">
        <f aca="false">FilterPk!D$19</f>
        <v>45536</v>
      </c>
      <c r="G14" s="50" t="n">
        <f aca="false">FilterPk!E$19</f>
        <v>312117.59</v>
      </c>
      <c r="H14" s="50" t="n">
        <f aca="false">FilterPk!F$19</f>
        <v>211118</v>
      </c>
      <c r="I14" s="50" t="n">
        <f aca="false">FilterPk!G$19</f>
        <v>0</v>
      </c>
      <c r="J14" s="50" t="n">
        <f aca="false">FilterPk!H$19</f>
        <v>24536.25</v>
      </c>
      <c r="K14" s="50" t="n">
        <f aca="false">FilterPk!I$19</f>
        <v>-12662.37</v>
      </c>
      <c r="L14" s="50" t="n">
        <f aca="false">FilterPk!J$19</f>
        <v>-30078</v>
      </c>
      <c r="M14" s="50" t="n">
        <f aca="false">FilterPk!K$19</f>
        <v>243523.27</v>
      </c>
      <c r="N14" s="50" t="n">
        <f aca="false">FilterPk!L$19</f>
        <v>819544.35</v>
      </c>
      <c r="O14" s="50" t="n">
        <f aca="false">FilterPk!M$19</f>
        <v>125485.18</v>
      </c>
      <c r="P14" s="50" t="n">
        <f aca="false">FilterPk!N$19</f>
        <v>177105.54</v>
      </c>
      <c r="Q14" s="51" t="n">
        <f aca="false">FilterPk!O$19</f>
        <v>1122135.07</v>
      </c>
    </row>
    <row r="15" customFormat="false" ht="12.75" hidden="false" customHeight="false" outlineLevel="0" collapsed="false">
      <c r="B15" s="85" t="str">
        <f aca="false">FilterPk!A$20</f>
        <v>LT- NY</v>
      </c>
      <c r="C15" s="13" t="n">
        <f aca="false">C14+1</f>
        <v>14</v>
      </c>
      <c r="D15" s="50" t="n">
        <f aca="false">FilterPk!B$20</f>
        <v>0</v>
      </c>
      <c r="E15" s="50" t="n">
        <f aca="false">FilterPk!C$20</f>
        <v>-15908.51</v>
      </c>
      <c r="F15" s="50" t="n">
        <f aca="false">FilterPk!D$20</f>
        <v>63126.67</v>
      </c>
      <c r="G15" s="50" t="n">
        <f aca="false">FilterPk!E$20</f>
        <v>-17376.91</v>
      </c>
      <c r="H15" s="50" t="n">
        <f aca="false">FilterPk!F$20</f>
        <v>0</v>
      </c>
      <c r="I15" s="50" t="n">
        <f aca="false">FilterPk!G$20</f>
        <v>0</v>
      </c>
      <c r="J15" s="50" t="n">
        <f aca="false">FilterPk!H$20</f>
        <v>0</v>
      </c>
      <c r="K15" s="50" t="n">
        <f aca="false">FilterPk!I$20</f>
        <v>0</v>
      </c>
      <c r="L15" s="50" t="n">
        <f aca="false">FilterPk!J$20</f>
        <v>0</v>
      </c>
      <c r="M15" s="50" t="n">
        <f aca="false">FilterPk!K$20</f>
        <v>146381.01</v>
      </c>
      <c r="N15" s="50" t="n">
        <f aca="false">FilterPk!L$20</f>
        <v>176222.26</v>
      </c>
      <c r="O15" s="50" t="n">
        <f aca="false">FilterPk!M$20</f>
        <v>281909.77</v>
      </c>
      <c r="P15" s="50" t="n">
        <f aca="false">FilterPk!N$20</f>
        <v>-177475.64</v>
      </c>
      <c r="Q15" s="51" t="n">
        <f aca="false">FilterPk!O$20</f>
        <v>280656.39</v>
      </c>
    </row>
    <row r="16" customFormat="false" ht="12.75" hidden="false" customHeight="false" outlineLevel="0" collapsed="false">
      <c r="B16" s="85" t="str">
        <f aca="false">FilterPk!A$21</f>
        <v>ST- PJM</v>
      </c>
      <c r="C16" s="13" t="n">
        <f aca="false">C15+1</f>
        <v>15</v>
      </c>
      <c r="D16" s="50" t="n">
        <f aca="false">FilterPk!B$21</f>
        <v>1243093.71447674</v>
      </c>
      <c r="E16" s="50" t="n">
        <f aca="false">FilterPk!C$21</f>
        <v>-91155.75</v>
      </c>
      <c r="F16" s="50" t="n">
        <f aca="false">FilterPk!D$21</f>
        <v>-47515.78</v>
      </c>
      <c r="G16" s="50" t="n">
        <f aca="false">FilterPk!E$21</f>
        <v>0</v>
      </c>
      <c r="H16" s="50" t="n">
        <f aca="false">FilterPk!F$21</f>
        <v>0</v>
      </c>
      <c r="I16" s="50" t="n">
        <f aca="false">FilterPk!G$21</f>
        <v>0</v>
      </c>
      <c r="J16" s="50" t="n">
        <f aca="false">FilterPk!H$21</f>
        <v>0</v>
      </c>
      <c r="K16" s="50" t="n">
        <f aca="false">FilterPk!I$21</f>
        <v>0</v>
      </c>
      <c r="L16" s="50" t="n">
        <f aca="false">FilterPk!J$21</f>
        <v>0</v>
      </c>
      <c r="M16" s="50" t="n">
        <f aca="false">FilterPk!K$21</f>
        <v>0</v>
      </c>
      <c r="N16" s="50" t="n">
        <f aca="false">FilterPk!L$21</f>
        <v>-138671.53</v>
      </c>
      <c r="O16" s="50" t="n">
        <f aca="false">FilterPk!M$21</f>
        <v>0</v>
      </c>
      <c r="P16" s="50" t="n">
        <f aca="false">FilterPk!N$21</f>
        <v>0</v>
      </c>
      <c r="Q16" s="51" t="n">
        <f aca="false">FilterPk!O$21</f>
        <v>-138671.53</v>
      </c>
    </row>
    <row r="17" customFormat="false" ht="12.75" hidden="false" customHeight="false" outlineLevel="0" collapsed="false">
      <c r="B17" s="85" t="str">
        <f aca="false">FilterPk!A$22</f>
        <v>ST- NENG</v>
      </c>
      <c r="C17" s="13" t="n">
        <f aca="false">C16+1</f>
        <v>16</v>
      </c>
      <c r="D17" s="50" t="n">
        <f aca="false">FilterPk!B$22</f>
        <v>539719.375927685</v>
      </c>
      <c r="E17" s="50" t="n">
        <f aca="false">FilterPk!C$22</f>
        <v>13161.19</v>
      </c>
      <c r="F17" s="50" t="n">
        <f aca="false">FilterPk!D$22</f>
        <v>63418.82</v>
      </c>
      <c r="G17" s="50" t="n">
        <f aca="false">FilterPk!E$22</f>
        <v>0</v>
      </c>
      <c r="H17" s="50" t="n">
        <f aca="false">FilterPk!F$22</f>
        <v>0</v>
      </c>
      <c r="I17" s="50" t="n">
        <f aca="false">FilterPk!G$22</f>
        <v>0</v>
      </c>
      <c r="J17" s="50" t="n">
        <f aca="false">FilterPk!H$22</f>
        <v>0</v>
      </c>
      <c r="K17" s="50" t="n">
        <f aca="false">FilterPk!I$22</f>
        <v>0</v>
      </c>
      <c r="L17" s="50" t="n">
        <f aca="false">FilterPk!J$22</f>
        <v>0</v>
      </c>
      <c r="M17" s="50" t="n">
        <f aca="false">FilterPk!K$22</f>
        <v>0</v>
      </c>
      <c r="N17" s="50" t="n">
        <f aca="false">FilterPk!L$22</f>
        <v>76580.01</v>
      </c>
      <c r="O17" s="50" t="n">
        <f aca="false">FilterPk!M$22</f>
        <v>0</v>
      </c>
      <c r="P17" s="50" t="n">
        <f aca="false">FilterPk!N$22</f>
        <v>0</v>
      </c>
      <c r="Q17" s="51" t="n">
        <f aca="false">FilterPk!O$22</f>
        <v>76580.01</v>
      </c>
    </row>
    <row r="18" customFormat="false" ht="12.75" hidden="false" customHeight="false" outlineLevel="0" collapsed="false">
      <c r="B18" s="85" t="str">
        <f aca="false">FilterPk!A$23</f>
        <v>ST- NY</v>
      </c>
      <c r="C18" s="13" t="n">
        <f aca="false">C17+1</f>
        <v>17</v>
      </c>
      <c r="D18" s="50" t="n">
        <f aca="false">FilterPk!B$23</f>
        <v>251437.188425373</v>
      </c>
      <c r="E18" s="50" t="n">
        <f aca="false">FilterPk!C$23</f>
        <v>10362.2</v>
      </c>
      <c r="F18" s="50" t="n">
        <f aca="false">FilterPk!D$23</f>
        <v>-15838.59</v>
      </c>
      <c r="G18" s="50" t="n">
        <f aca="false">FilterPk!E$23</f>
        <v>17339.87</v>
      </c>
      <c r="H18" s="50" t="n">
        <f aca="false">FilterPk!F$23</f>
        <v>0</v>
      </c>
      <c r="I18" s="50" t="n">
        <f aca="false">FilterPk!G$23</f>
        <v>0</v>
      </c>
      <c r="J18" s="50" t="n">
        <f aca="false">FilterPk!H$23</f>
        <v>0</v>
      </c>
      <c r="K18" s="50" t="n">
        <f aca="false">FilterPk!I$23</f>
        <v>0</v>
      </c>
      <c r="L18" s="50" t="n">
        <f aca="false">FilterPk!J$23</f>
        <v>0</v>
      </c>
      <c r="M18" s="50" t="n">
        <f aca="false">FilterPk!K$23</f>
        <v>0</v>
      </c>
      <c r="N18" s="50" t="n">
        <f aca="false">FilterPk!L$23</f>
        <v>11863.48</v>
      </c>
      <c r="O18" s="50" t="n">
        <f aca="false">FilterPk!M$23</f>
        <v>0</v>
      </c>
      <c r="P18" s="50" t="n">
        <f aca="false">FilterPk!N$23</f>
        <v>0</v>
      </c>
      <c r="Q18" s="51" t="n">
        <f aca="false">FilterPk!O$23</f>
        <v>11863.48</v>
      </c>
    </row>
    <row r="19" customFormat="false" ht="12.75" hidden="false" customHeight="false" outlineLevel="0" collapsed="false">
      <c r="B19" s="85" t="str">
        <f aca="false">FilterPk!A$24</f>
        <v>NE- PHYS</v>
      </c>
      <c r="C19" s="13" t="n">
        <f aca="false">C18+1</f>
        <v>18</v>
      </c>
      <c r="D19" s="50" t="n">
        <f aca="false">FilterPk!B$24</f>
        <v>0</v>
      </c>
      <c r="E19" s="50" t="n">
        <f aca="false">FilterPk!C$24</f>
        <v>0</v>
      </c>
      <c r="F19" s="50" t="n">
        <f aca="false">FilterPk!D$24</f>
        <v>0</v>
      </c>
      <c r="G19" s="50" t="n">
        <f aca="false">FilterPk!E$24</f>
        <v>0</v>
      </c>
      <c r="H19" s="50" t="n">
        <f aca="false">FilterPk!F$24</f>
        <v>0</v>
      </c>
      <c r="I19" s="50" t="n">
        <f aca="false">FilterPk!G$24</f>
        <v>0</v>
      </c>
      <c r="J19" s="50" t="n">
        <f aca="false">FilterPk!H$24</f>
        <v>0</v>
      </c>
      <c r="K19" s="50" t="n">
        <f aca="false">FilterPk!I$24</f>
        <v>0</v>
      </c>
      <c r="L19" s="50" t="n">
        <f aca="false">FilterPk!J$24</f>
        <v>0</v>
      </c>
      <c r="M19" s="50" t="n">
        <f aca="false">FilterPk!K$24</f>
        <v>0</v>
      </c>
      <c r="N19" s="50" t="n">
        <f aca="false">FilterPk!L$24</f>
        <v>0</v>
      </c>
      <c r="O19" s="50" t="n">
        <f aca="false">FilterPk!M$24</f>
        <v>0</v>
      </c>
      <c r="P19" s="50" t="n">
        <f aca="false">FilterPk!N$24</f>
        <v>0</v>
      </c>
      <c r="Q19" s="51" t="n">
        <f aca="false">FilterPk!O$24</f>
        <v>0</v>
      </c>
    </row>
    <row r="20" customFormat="false" ht="12.75" hidden="false" customHeight="false" outlineLevel="0" collapsed="false">
      <c r="B20" s="85" t="str">
        <f aca="false">FilterPk!A$25</f>
        <v>LT-Southeast</v>
      </c>
      <c r="C20" s="13" t="n">
        <f aca="false">C19+1</f>
        <v>19</v>
      </c>
      <c r="D20" s="50" t="n">
        <f aca="false">FilterPk!B$25</f>
        <v>11411200.8859117</v>
      </c>
      <c r="E20" s="50" t="n">
        <f aca="false">FilterPk!C$25</f>
        <v>45860.27</v>
      </c>
      <c r="F20" s="50" t="n">
        <f aca="false">FilterPk!D$25</f>
        <v>54109.47</v>
      </c>
      <c r="G20" s="50" t="n">
        <f aca="false">FilterPk!E$25</f>
        <v>124540.18</v>
      </c>
      <c r="H20" s="50" t="n">
        <f aca="false">FilterPk!F$25</f>
        <v>77068.78</v>
      </c>
      <c r="I20" s="50" t="n">
        <f aca="false">FilterPk!G$25</f>
        <v>75414.58</v>
      </c>
      <c r="J20" s="50" t="n">
        <f aca="false">FilterPk!H$25</f>
        <v>134077.64</v>
      </c>
      <c r="K20" s="50" t="n">
        <f aca="false">FilterPk!I$25</f>
        <v>429786.05</v>
      </c>
      <c r="L20" s="50" t="n">
        <f aca="false">FilterPk!J$25</f>
        <v>118391.18</v>
      </c>
      <c r="M20" s="50" t="n">
        <f aca="false">FilterPk!K$25</f>
        <v>1083243.13</v>
      </c>
      <c r="N20" s="50" t="n">
        <f aca="false">FilterPk!L$25</f>
        <v>2142491.28</v>
      </c>
      <c r="O20" s="50" t="n">
        <f aca="false">FilterPk!M$25</f>
        <v>344226</v>
      </c>
      <c r="P20" s="50" t="n">
        <f aca="false">FilterPk!N$25</f>
        <v>1221747.4</v>
      </c>
      <c r="Q20" s="51" t="n">
        <f aca="false">FilterPk!O$25</f>
        <v>3708464.68</v>
      </c>
    </row>
    <row r="21" customFormat="false" ht="12.75" hidden="false" customHeight="false" outlineLevel="0" collapsed="false">
      <c r="B21" s="85" t="str">
        <f aca="false">FilterPk!A$26</f>
        <v>ST-SPP</v>
      </c>
      <c r="C21" s="13" t="n">
        <f aca="false">C20+1</f>
        <v>20</v>
      </c>
      <c r="D21" s="50" t="n">
        <f aca="false">FilterPk!B$26</f>
        <v>52202.8773549933</v>
      </c>
      <c r="E21" s="50" t="n">
        <f aca="false">FilterPk!C$26</f>
        <v>3181.7</v>
      </c>
      <c r="F21" s="50" t="n">
        <f aca="false">FilterPk!D$26</f>
        <v>0</v>
      </c>
      <c r="G21" s="50" t="n">
        <f aca="false">FilterPk!E$26</f>
        <v>0</v>
      </c>
      <c r="H21" s="50" t="n">
        <f aca="false">FilterPk!F$26</f>
        <v>0</v>
      </c>
      <c r="I21" s="50" t="n">
        <f aca="false">FilterPk!G$26</f>
        <v>0</v>
      </c>
      <c r="J21" s="50" t="n">
        <f aca="false">FilterPk!H$26</f>
        <v>0</v>
      </c>
      <c r="K21" s="50" t="n">
        <f aca="false">FilterPk!I$26</f>
        <v>0</v>
      </c>
      <c r="L21" s="50" t="n">
        <f aca="false">FilterPk!J$26</f>
        <v>0</v>
      </c>
      <c r="M21" s="50" t="n">
        <f aca="false">FilterPk!K$26</f>
        <v>0</v>
      </c>
      <c r="N21" s="50" t="n">
        <f aca="false">FilterPk!L$26</f>
        <v>3181.7</v>
      </c>
      <c r="O21" s="50" t="n">
        <f aca="false">FilterPk!M$26</f>
        <v>0</v>
      </c>
      <c r="P21" s="50" t="n">
        <f aca="false">FilterPk!N$26</f>
        <v>0</v>
      </c>
      <c r="Q21" s="51" t="n">
        <f aca="false">FilterPk!O$26</f>
        <v>3181.7</v>
      </c>
    </row>
    <row r="22" customFormat="false" ht="12.75" hidden="false" customHeight="false" outlineLevel="0" collapsed="false">
      <c r="B22" s="85" t="str">
        <f aca="false">FilterPk!A$27</f>
        <v>ST-SERC</v>
      </c>
      <c r="C22" s="13" t="n">
        <f aca="false">C21+1</f>
        <v>21</v>
      </c>
      <c r="D22" s="50" t="n">
        <f aca="false">FilterPk!B$27</f>
        <v>686881.973218232</v>
      </c>
      <c r="E22" s="50" t="n">
        <f aca="false">FilterPk!C$27</f>
        <v>-12726.81</v>
      </c>
      <c r="F22" s="50" t="n">
        <f aca="false">FilterPk!D$27</f>
        <v>-31677.19</v>
      </c>
      <c r="G22" s="50" t="n">
        <f aca="false">FilterPk!E$27</f>
        <v>138718.93</v>
      </c>
      <c r="H22" s="50" t="n">
        <f aca="false">FilterPk!F$27</f>
        <v>0</v>
      </c>
      <c r="I22" s="50" t="n">
        <f aca="false">FilterPk!G$27</f>
        <v>0</v>
      </c>
      <c r="J22" s="50" t="n">
        <f aca="false">FilterPk!H$27</f>
        <v>0</v>
      </c>
      <c r="K22" s="50" t="n">
        <f aca="false">FilterPk!I$27</f>
        <v>0</v>
      </c>
      <c r="L22" s="50" t="n">
        <f aca="false">FilterPk!J$27</f>
        <v>0</v>
      </c>
      <c r="M22" s="50" t="n">
        <f aca="false">FilterPk!K$27</f>
        <v>0</v>
      </c>
      <c r="N22" s="50" t="n">
        <f aca="false">FilterPk!L$27</f>
        <v>94314.93</v>
      </c>
      <c r="O22" s="50" t="n">
        <f aca="false">FilterPk!M$27</f>
        <v>0</v>
      </c>
      <c r="P22" s="50" t="n">
        <f aca="false">FilterPk!N$27</f>
        <v>0</v>
      </c>
      <c r="Q22" s="51" t="n">
        <f aca="false">FilterPk!O$27</f>
        <v>94314.93</v>
      </c>
    </row>
    <row r="23" customFormat="false" ht="12.75" hidden="false" customHeight="false" outlineLevel="0" collapsed="false">
      <c r="B23" s="85" t="str">
        <f aca="false">FilterPk!A$28</f>
        <v>LT- Texas</v>
      </c>
      <c r="C23" s="13" t="n">
        <f aca="false">C22+1</f>
        <v>22</v>
      </c>
      <c r="D23" s="50" t="n">
        <f aca="false">FilterPk!B$28</f>
        <v>3826684.70313045</v>
      </c>
      <c r="E23" s="50" t="n">
        <f aca="false">FilterPk!C$28</f>
        <v>-6382.69</v>
      </c>
      <c r="F23" s="50" t="n">
        <f aca="false">FilterPk!D$28</f>
        <v>71634.81</v>
      </c>
      <c r="G23" s="50" t="n">
        <f aca="false">FilterPk!E$28</f>
        <v>28710.67</v>
      </c>
      <c r="H23" s="50" t="n">
        <f aca="false">FilterPk!F$28</f>
        <v>106726.26</v>
      </c>
      <c r="I23" s="50" t="n">
        <f aca="false">FilterPk!G$28</f>
        <v>68401.15</v>
      </c>
      <c r="J23" s="50" t="n">
        <f aca="false">FilterPk!H$28</f>
        <v>107963.61</v>
      </c>
      <c r="K23" s="50" t="n">
        <f aca="false">FilterPk!I$28</f>
        <v>204731.1</v>
      </c>
      <c r="L23" s="50" t="n">
        <f aca="false">FilterPk!J$28</f>
        <v>63773.36</v>
      </c>
      <c r="M23" s="50" t="n">
        <f aca="false">FilterPk!K$28</f>
        <v>194039.66</v>
      </c>
      <c r="N23" s="50" t="n">
        <f aca="false">FilterPk!L$28</f>
        <v>839597.93</v>
      </c>
      <c r="O23" s="50" t="n">
        <f aca="false">FilterPk!M$28</f>
        <v>673610.11</v>
      </c>
      <c r="P23" s="50" t="n">
        <f aca="false">FilterPk!N$28</f>
        <v>107208.74</v>
      </c>
      <c r="Q23" s="51" t="n">
        <f aca="false">FilterPk!O$28</f>
        <v>1620416.78</v>
      </c>
    </row>
    <row r="24" customFormat="false" ht="12.75" hidden="false" customHeight="false" outlineLevel="0" collapsed="false">
      <c r="B24" s="85" t="str">
        <f aca="false">FilterPk!A$29</f>
        <v>St- Texas</v>
      </c>
      <c r="C24" s="13" t="n">
        <f aca="false">C23+1</f>
        <v>23</v>
      </c>
      <c r="D24" s="50" t="n">
        <f aca="false">FilterPk!B$29</f>
        <v>445563.239343252</v>
      </c>
      <c r="E24" s="50" t="n">
        <f aca="false">FilterPk!C$29</f>
        <v>30194</v>
      </c>
      <c r="F24" s="50" t="n">
        <f aca="false">FilterPk!D$29</f>
        <v>31677.19</v>
      </c>
      <c r="G24" s="50" t="n">
        <f aca="false">FilterPk!E$29</f>
        <v>0</v>
      </c>
      <c r="H24" s="50" t="n">
        <f aca="false">FilterPk!F$29</f>
        <v>0</v>
      </c>
      <c r="I24" s="50" t="n">
        <f aca="false">FilterPk!G$29</f>
        <v>0</v>
      </c>
      <c r="J24" s="50" t="n">
        <f aca="false">FilterPk!H$29</f>
        <v>0</v>
      </c>
      <c r="K24" s="50" t="n">
        <f aca="false">FilterPk!I$29</f>
        <v>0</v>
      </c>
      <c r="L24" s="50" t="n">
        <f aca="false">FilterPk!J$29</f>
        <v>0</v>
      </c>
      <c r="M24" s="50" t="n">
        <f aca="false">FilterPk!K$29</f>
        <v>0</v>
      </c>
      <c r="N24" s="50" t="n">
        <f aca="false">FilterPk!L$29</f>
        <v>61871.19</v>
      </c>
      <c r="O24" s="50" t="n">
        <f aca="false">FilterPk!M$29</f>
        <v>0</v>
      </c>
      <c r="P24" s="50" t="n">
        <f aca="false">FilterPk!N$29</f>
        <v>0</v>
      </c>
      <c r="Q24" s="51" t="n">
        <f aca="false">FilterPk!O$29</f>
        <v>61871.19</v>
      </c>
    </row>
    <row r="25" customFormat="false" ht="12.75" hidden="false" customHeight="false" outlineLevel="0" collapsed="false">
      <c r="B25" s="85"/>
      <c r="C25" s="13" t="n">
        <f aca="false">C24+1</f>
        <v>24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</row>
    <row r="26" customFormat="false" ht="12.75" hidden="false" customHeight="false" outlineLevel="0" collapsed="false">
      <c r="B26" s="85" t="str">
        <f aca="false">FilterPk!A$32</f>
        <v>Gas positions</v>
      </c>
      <c r="C26" s="13" t="n">
        <f aca="false">C25+1</f>
        <v>25</v>
      </c>
      <c r="D26" s="50" t="s">
        <v>4</v>
      </c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1"/>
    </row>
    <row r="27" customFormat="false" ht="12.75" hidden="false" customHeight="false" outlineLevel="0" collapsed="false">
      <c r="B27" s="85" t="str">
        <f aca="false">FilterPk!A$33</f>
        <v>Kevin Presto</v>
      </c>
      <c r="C27" s="13" t="n">
        <f aca="false">C26+1</f>
        <v>26</v>
      </c>
      <c r="D27" s="50" t="n">
        <f aca="false">FilterPk!B$33</f>
        <v>0</v>
      </c>
      <c r="E27" s="50" t="n">
        <f aca="false">FilterPk!C$33</f>
        <v>0</v>
      </c>
      <c r="F27" s="50" t="n">
        <f aca="false">FilterPk!D$33</f>
        <v>0</v>
      </c>
      <c r="G27" s="50" t="n">
        <f aca="false">FilterPk!E$33</f>
        <v>0</v>
      </c>
      <c r="H27" s="50" t="n">
        <f aca="false">FilterPk!F$33</f>
        <v>148.212616</v>
      </c>
      <c r="I27" s="50" t="n">
        <f aca="false">FilterPk!G$33</f>
        <v>152.45636</v>
      </c>
      <c r="J27" s="50" t="n">
        <f aca="false">FilterPk!H$33</f>
        <v>146.860915</v>
      </c>
      <c r="K27" s="50" t="n">
        <f aca="false">FilterPk!I$33</f>
        <v>301.509361</v>
      </c>
      <c r="L27" s="50" t="n">
        <f aca="false">FilterPk!J$33</f>
        <v>144.921279</v>
      </c>
      <c r="M27" s="50" t="n">
        <f aca="false">FilterPk!K$33</f>
        <v>149.116289</v>
      </c>
      <c r="N27" s="50" t="n">
        <f aca="false">FilterPk!L$33</f>
        <v>1043.07682</v>
      </c>
      <c r="O27" s="50" t="n">
        <f aca="false">FilterPk!M$33</f>
        <v>0</v>
      </c>
      <c r="P27" s="50" t="n">
        <f aca="false">FilterPk!N$33</f>
        <v>0</v>
      </c>
      <c r="Q27" s="51" t="n">
        <f aca="false">FilterPk!O$33</f>
        <v>1043.07682</v>
      </c>
    </row>
    <row r="28" customFormat="false" ht="12.75" hidden="false" customHeight="false" outlineLevel="0" collapsed="false">
      <c r="B28" s="85" t="str">
        <f aca="false">FilterPk!A$34</f>
        <v>Fletcher Sturm</v>
      </c>
      <c r="C28" s="13" t="n">
        <f aca="false">C27+1</f>
        <v>27</v>
      </c>
      <c r="D28" s="50" t="n">
        <f aca="false">FilterPk!B$34</f>
        <v>0</v>
      </c>
      <c r="E28" s="50" t="n">
        <f aca="false">FilterPk!C$34</f>
        <v>0</v>
      </c>
      <c r="F28" s="50" t="n">
        <f aca="false">FilterPk!D$34</f>
        <v>10.382539</v>
      </c>
      <c r="G28" s="50" t="n">
        <f aca="false">FilterPk!E$34</f>
        <v>-372.732218</v>
      </c>
      <c r="H28" s="50" t="n">
        <f aca="false">FilterPk!F$34</f>
        <v>-18.430041</v>
      </c>
      <c r="I28" s="50" t="n">
        <f aca="false">FilterPk!G$34</f>
        <v>-7.519049</v>
      </c>
      <c r="J28" s="50" t="n">
        <f aca="false">FilterPk!H$34</f>
        <v>7.209206</v>
      </c>
      <c r="K28" s="50" t="n">
        <f aca="false">FilterPk!I$34</f>
        <v>16.283645</v>
      </c>
      <c r="L28" s="50" t="n">
        <f aca="false">FilterPk!J$34</f>
        <v>-0.622678</v>
      </c>
      <c r="M28" s="50" t="n">
        <f aca="false">FilterPk!K$34</f>
        <v>48.787102</v>
      </c>
      <c r="N28" s="50" t="n">
        <f aca="false">FilterPk!L$34</f>
        <v>-316.641494</v>
      </c>
      <c r="O28" s="50" t="n">
        <f aca="false">FilterPk!M$34</f>
        <v>137.057149</v>
      </c>
      <c r="P28" s="50" t="n">
        <f aca="false">FilterPk!N$34</f>
        <v>0</v>
      </c>
      <c r="Q28" s="51" t="n">
        <f aca="false">FilterPk!O$34</f>
        <v>-179.584345</v>
      </c>
    </row>
    <row r="29" customFormat="false" ht="12.75" hidden="false" customHeight="false" outlineLevel="0" collapsed="false">
      <c r="B29" s="85" t="str">
        <f aca="false">FilterPk!A$35</f>
        <v>Doug Gilbert-Smith</v>
      </c>
      <c r="C29" s="13" t="n">
        <f aca="false">C28+1</f>
        <v>28</v>
      </c>
      <c r="D29" s="50" t="n">
        <f aca="false">FilterPk!B$35</f>
        <v>0</v>
      </c>
      <c r="E29" s="50" t="n">
        <f aca="false">FilterPk!C$35</f>
        <v>0</v>
      </c>
      <c r="F29" s="50" t="n">
        <f aca="false">FilterPk!D$35</f>
        <v>-34.907</v>
      </c>
      <c r="G29" s="50" t="n">
        <f aca="false">FilterPk!E$35</f>
        <v>38.473605</v>
      </c>
      <c r="H29" s="50" t="n">
        <f aca="false">FilterPk!F$35</f>
        <v>-29.642523</v>
      </c>
      <c r="I29" s="50" t="n">
        <f aca="false">FilterPk!G$35</f>
        <v>30.491272</v>
      </c>
      <c r="J29" s="50" t="n">
        <f aca="false">FilterPk!H$35</f>
        <v>0</v>
      </c>
      <c r="K29" s="50" t="n">
        <f aca="false">FilterPk!I$35</f>
        <v>90.452808</v>
      </c>
      <c r="L29" s="50" t="n">
        <f aca="false">FilterPk!J$35</f>
        <v>0</v>
      </c>
      <c r="M29" s="50" t="n">
        <f aca="false">FilterPk!K$35</f>
        <v>14.574853</v>
      </c>
      <c r="N29" s="50" t="n">
        <f aca="false">FilterPk!L$35</f>
        <v>109.443015</v>
      </c>
      <c r="O29" s="50" t="n">
        <f aca="false">FilterPk!M$35</f>
        <v>94.93307</v>
      </c>
      <c r="P29" s="50" t="n">
        <f aca="false">FilterPk!N$35</f>
        <v>-157.516125</v>
      </c>
      <c r="Q29" s="51" t="n">
        <f aca="false">FilterPk!O$35</f>
        <v>46.85996</v>
      </c>
    </row>
    <row r="30" customFormat="false" ht="12.75" hidden="false" customHeight="false" outlineLevel="0" collapsed="false">
      <c r="B30" s="85" t="str">
        <f aca="false">FilterPk!A$36</f>
        <v>Rogers Herndon</v>
      </c>
      <c r="C30" s="13" t="n">
        <f aca="false">C29+1</f>
        <v>29</v>
      </c>
      <c r="D30" s="50" t="n">
        <f aca="false">FilterPk!B$36</f>
        <v>0</v>
      </c>
      <c r="E30" s="50" t="n">
        <f aca="false">FilterPk!C$36</f>
        <v>0</v>
      </c>
      <c r="F30" s="50" t="n">
        <f aca="false">FilterPk!D$36</f>
        <v>-16.269581</v>
      </c>
      <c r="G30" s="50" t="n">
        <f aca="false">FilterPk!E$36</f>
        <v>-36.150495</v>
      </c>
      <c r="H30" s="50" t="n">
        <f aca="false">FilterPk!F$36</f>
        <v>-105.080472</v>
      </c>
      <c r="I30" s="50" t="n">
        <f aca="false">FilterPk!G$36</f>
        <v>-21.496839</v>
      </c>
      <c r="J30" s="50" t="n">
        <f aca="false">FilterPk!H$36</f>
        <v>76.011979</v>
      </c>
      <c r="K30" s="50" t="n">
        <f aca="false">FilterPk!I$36</f>
        <v>315.376651</v>
      </c>
      <c r="L30" s="50" t="n">
        <f aca="false">FilterPk!J$36</f>
        <v>0.622678</v>
      </c>
      <c r="M30" s="50" t="n">
        <f aca="false">FilterPk!K$36</f>
        <v>131.855286</v>
      </c>
      <c r="N30" s="50" t="n">
        <f aca="false">FilterPk!L$36</f>
        <v>344.869207</v>
      </c>
      <c r="O30" s="50" t="n">
        <f aca="false">FilterPk!M$36</f>
        <v>500.495437</v>
      </c>
      <c r="P30" s="50" t="n">
        <f aca="false">FilterPk!N$36</f>
        <v>0</v>
      </c>
      <c r="Q30" s="51" t="n">
        <f aca="false">FilterPk!O$36</f>
        <v>845.364644</v>
      </c>
    </row>
    <row r="31" customFormat="false" ht="12.75" hidden="false" customHeight="false" outlineLevel="0" collapsed="false">
      <c r="B31" s="85" t="str">
        <f aca="false">FilterPk!A$37</f>
        <v>Dana Davis</v>
      </c>
      <c r="C31" s="13" t="n">
        <f aca="false">C30+1</f>
        <v>30</v>
      </c>
      <c r="D31" s="50" t="n">
        <f aca="false">FilterPk!B$37</f>
        <v>0</v>
      </c>
      <c r="E31" s="50" t="n">
        <f aca="false">FilterPk!C$37</f>
        <v>0</v>
      </c>
      <c r="F31" s="50" t="n">
        <f aca="false">FilterPk!D$37</f>
        <v>4.986714</v>
      </c>
      <c r="G31" s="50" t="n">
        <f aca="false">FilterPk!E$37</f>
        <v>-10.425106</v>
      </c>
      <c r="H31" s="50" t="n">
        <f aca="false">FilterPk!F$37</f>
        <v>34.582944</v>
      </c>
      <c r="I31" s="50" t="n">
        <f aca="false">FilterPk!G$37</f>
        <v>31.966656</v>
      </c>
      <c r="J31" s="50" t="n">
        <f aca="false">FilterPk!H$37</f>
        <v>34.267547</v>
      </c>
      <c r="K31" s="50" t="n">
        <f aca="false">FilterPk!I$37</f>
        <v>70.027981</v>
      </c>
      <c r="L31" s="50" t="n">
        <f aca="false">FilterPk!J$37</f>
        <v>33.814965</v>
      </c>
      <c r="M31" s="50" t="n">
        <f aca="false">FilterPk!K$37</f>
        <v>44.191074</v>
      </c>
      <c r="N31" s="50" t="n">
        <f aca="false">FilterPk!L$37</f>
        <v>243.412775</v>
      </c>
      <c r="O31" s="50" t="n">
        <f aca="false">FilterPk!M$37</f>
        <v>27.55263</v>
      </c>
      <c r="P31" s="50" t="n">
        <f aca="false">FilterPk!N$37</f>
        <v>0</v>
      </c>
      <c r="Q31" s="51" t="n">
        <f aca="false">FilterPk!O$37</f>
        <v>270.965405</v>
      </c>
    </row>
    <row r="32" customFormat="false" ht="12.75" hidden="false" customHeight="false" outlineLevel="0" collapsed="false">
      <c r="B32" s="85" t="str">
        <f aca="false">FilterPk!A$38</f>
        <v>Tom May</v>
      </c>
      <c r="C32" s="13" t="n">
        <f aca="false">C31+1</f>
        <v>31</v>
      </c>
      <c r="D32" s="50" t="n">
        <f aca="false">FilterPk!B$38</f>
        <v>0</v>
      </c>
      <c r="E32" s="50" t="n">
        <f aca="false">FilterPk!C$38</f>
        <v>0</v>
      </c>
      <c r="F32" s="50" t="n">
        <f aca="false">FilterPk!D$38</f>
        <v>0</v>
      </c>
      <c r="G32" s="50" t="n">
        <f aca="false">FilterPk!E$38</f>
        <v>0</v>
      </c>
      <c r="H32" s="50" t="n">
        <f aca="false">FilterPk!F$38</f>
        <v>0</v>
      </c>
      <c r="I32" s="50" t="n">
        <f aca="false">FilterPk!G$38</f>
        <v>0</v>
      </c>
      <c r="J32" s="50" t="n">
        <f aca="false">FilterPk!H$38</f>
        <v>0</v>
      </c>
      <c r="K32" s="50" t="n">
        <f aca="false">FilterPk!I$38</f>
        <v>0</v>
      </c>
      <c r="L32" s="50" t="n">
        <f aca="false">FilterPk!J$38</f>
        <v>0</v>
      </c>
      <c r="M32" s="50" t="n">
        <f aca="false">FilterPk!K$38</f>
        <v>0</v>
      </c>
      <c r="N32" s="50" t="n">
        <f aca="false">FilterPk!L$38</f>
        <v>0</v>
      </c>
      <c r="O32" s="50" t="n">
        <f aca="false">FilterPk!M$38</f>
        <v>0</v>
      </c>
      <c r="P32" s="50" t="n">
        <f aca="false">FilterPk!N$38</f>
        <v>0</v>
      </c>
      <c r="Q32" s="51" t="n">
        <f aca="false">FilterPk!O$38</f>
        <v>0</v>
      </c>
    </row>
    <row r="33" customFormat="false" ht="12.75" hidden="false" customHeight="false" outlineLevel="0" collapsed="false">
      <c r="B33" s="85" t="str">
        <f aca="false">FilterPk!A$39</f>
        <v>Clint Dean</v>
      </c>
      <c r="C33" s="13" t="n">
        <f aca="false">C32+1</f>
        <v>32</v>
      </c>
      <c r="D33" s="50" t="n">
        <f aca="false">FilterPk!B$39</f>
        <v>0</v>
      </c>
      <c r="E33" s="50" t="n">
        <f aca="false">FilterPk!C$39</f>
        <v>0</v>
      </c>
      <c r="F33" s="50" t="n">
        <f aca="false">FilterPk!D$39</f>
        <v>-27.9256</v>
      </c>
      <c r="G33" s="50" t="n">
        <f aca="false">FilterPk!E$39</f>
        <v>0</v>
      </c>
      <c r="H33" s="50" t="n">
        <f aca="false">FilterPk!F$39</f>
        <v>0</v>
      </c>
      <c r="I33" s="50" t="n">
        <f aca="false">FilterPk!G$39</f>
        <v>0</v>
      </c>
      <c r="J33" s="50" t="n">
        <f aca="false">FilterPk!H$39</f>
        <v>0</v>
      </c>
      <c r="K33" s="50" t="n">
        <f aca="false">FilterPk!I$39</f>
        <v>0</v>
      </c>
      <c r="L33" s="50" t="n">
        <f aca="false">FilterPk!J$39</f>
        <v>0</v>
      </c>
      <c r="M33" s="50" t="n">
        <f aca="false">FilterPk!K$39</f>
        <v>0</v>
      </c>
      <c r="N33" s="50" t="n">
        <f aca="false">FilterPk!L$39</f>
        <v>-27.9256</v>
      </c>
      <c r="O33" s="50" t="n">
        <f aca="false">FilterPk!M$39</f>
        <v>0</v>
      </c>
      <c r="P33" s="50" t="n">
        <f aca="false">FilterPk!N$39</f>
        <v>0</v>
      </c>
      <c r="Q33" s="51" t="n">
        <f aca="false">FilterPk!O$39</f>
        <v>-27.9256</v>
      </c>
    </row>
    <row r="34" customFormat="false" ht="12.75" hidden="false" customHeight="false" outlineLevel="0" collapsed="false">
      <c r="B34" s="85" t="str">
        <f aca="false">FilterPk!A$40</f>
        <v>Rob Benson</v>
      </c>
      <c r="C34" s="13" t="n">
        <f aca="false">C33+1</f>
        <v>33</v>
      </c>
      <c r="D34" s="50" t="n">
        <f aca="false">FilterPk!B$40</f>
        <v>0</v>
      </c>
      <c r="E34" s="50" t="n">
        <f aca="false">FilterPk!C$40</f>
        <v>0</v>
      </c>
      <c r="F34" s="50" t="n">
        <f aca="false">FilterPk!D$40</f>
        <v>0</v>
      </c>
      <c r="G34" s="50" t="n">
        <f aca="false">FilterPk!E$40</f>
        <v>-76.947211</v>
      </c>
      <c r="H34" s="50" t="n">
        <f aca="false">FilterPk!F$40</f>
        <v>0</v>
      </c>
      <c r="I34" s="50" t="n">
        <f aca="false">FilterPk!G$40</f>
        <v>0</v>
      </c>
      <c r="J34" s="50" t="n">
        <f aca="false">FilterPk!H$40</f>
        <v>0</v>
      </c>
      <c r="K34" s="50" t="n">
        <f aca="false">FilterPk!I$40</f>
        <v>0</v>
      </c>
      <c r="L34" s="50" t="n">
        <f aca="false">FilterPk!J$40</f>
        <v>0</v>
      </c>
      <c r="M34" s="50" t="n">
        <f aca="false">FilterPk!K$40</f>
        <v>0</v>
      </c>
      <c r="N34" s="50" t="n">
        <f aca="false">FilterPk!L$40</f>
        <v>-76.947211</v>
      </c>
      <c r="O34" s="50" t="n">
        <f aca="false">FilterPk!M$40</f>
        <v>0</v>
      </c>
      <c r="P34" s="50" t="n">
        <f aca="false">FilterPk!N$40</f>
        <v>0</v>
      </c>
      <c r="Q34" s="51" t="n">
        <f aca="false">FilterPk!O$40</f>
        <v>-76.947211</v>
      </c>
    </row>
    <row r="35" customFormat="false" ht="12.75" hidden="false" customHeight="false" outlineLevel="0" collapsed="false">
      <c r="B35" s="85" t="str">
        <f aca="false">FilterPk!A$41</f>
        <v>Matt Lorenz</v>
      </c>
      <c r="C35" s="13" t="n">
        <f aca="false">C34+1</f>
        <v>34</v>
      </c>
      <c r="D35" s="50" t="n">
        <f aca="false">FilterPk!B$41</f>
        <v>0</v>
      </c>
      <c r="E35" s="50" t="n">
        <f aca="false">FilterPk!C$41</f>
        <v>0</v>
      </c>
      <c r="F35" s="50" t="n">
        <f aca="false">FilterPk!D$41</f>
        <v>0</v>
      </c>
      <c r="G35" s="50" t="n">
        <f aca="false">FilterPk!E$41</f>
        <v>0</v>
      </c>
      <c r="H35" s="50" t="n">
        <f aca="false">FilterPk!F$41</f>
        <v>0</v>
      </c>
      <c r="I35" s="50" t="n">
        <f aca="false">FilterPk!G$41</f>
        <v>0</v>
      </c>
      <c r="J35" s="50" t="n">
        <f aca="false">FilterPk!H$41</f>
        <v>0</v>
      </c>
      <c r="K35" s="50" t="n">
        <f aca="false">FilterPk!I$41</f>
        <v>0</v>
      </c>
      <c r="L35" s="50" t="n">
        <f aca="false">FilterPk!J$41</f>
        <v>0</v>
      </c>
      <c r="M35" s="50" t="n">
        <f aca="false">FilterPk!K$41</f>
        <v>0</v>
      </c>
      <c r="N35" s="50" t="n">
        <f aca="false">FilterPk!L$41</f>
        <v>0</v>
      </c>
      <c r="O35" s="50" t="n">
        <f aca="false">FilterPk!M$41</f>
        <v>0</v>
      </c>
      <c r="P35" s="50" t="n">
        <f aca="false">FilterPk!N$41</f>
        <v>0</v>
      </c>
      <c r="Q35" s="51" t="n">
        <f aca="false">FilterPk!O$41</f>
        <v>0</v>
      </c>
    </row>
    <row r="36" customFormat="false" ht="12.75" hidden="false" customHeight="false" outlineLevel="0" collapsed="false">
      <c r="B36" s="85" t="str">
        <f aca="false">FilterPk!A$42</f>
        <v>John Forney</v>
      </c>
      <c r="C36" s="13" t="n">
        <f aca="false">C35+1</f>
        <v>35</v>
      </c>
      <c r="D36" s="50" t="n">
        <f aca="false">FilterPk!B$42</f>
        <v>0</v>
      </c>
      <c r="E36" s="50" t="n">
        <f aca="false">FilterPk!C$42</f>
        <v>0</v>
      </c>
      <c r="F36" s="50" t="n">
        <f aca="false">FilterPk!D$42</f>
        <v>0</v>
      </c>
      <c r="G36" s="50" t="n">
        <f aca="false">FilterPk!E$42</f>
        <v>0</v>
      </c>
      <c r="H36" s="50" t="n">
        <f aca="false">FilterPk!F$42</f>
        <v>0</v>
      </c>
      <c r="I36" s="50" t="n">
        <f aca="false">FilterPk!G$42</f>
        <v>0</v>
      </c>
      <c r="J36" s="50" t="n">
        <f aca="false">FilterPk!H$42</f>
        <v>0</v>
      </c>
      <c r="K36" s="50" t="n">
        <f aca="false">FilterPk!I$42</f>
        <v>0</v>
      </c>
      <c r="L36" s="50" t="n">
        <f aca="false">FilterPk!J$42</f>
        <v>0</v>
      </c>
      <c r="M36" s="50" t="n">
        <f aca="false">FilterPk!K$42</f>
        <v>0</v>
      </c>
      <c r="N36" s="50" t="n">
        <f aca="false">FilterPk!L$42</f>
        <v>0</v>
      </c>
      <c r="O36" s="50" t="n">
        <f aca="false">FilterPk!M$42</f>
        <v>0</v>
      </c>
      <c r="P36" s="50" t="n">
        <f aca="false">FilterPk!N$42</f>
        <v>0</v>
      </c>
      <c r="Q36" s="51" t="n">
        <f aca="false">FilterPk!O$42</f>
        <v>0</v>
      </c>
    </row>
    <row r="37" customFormat="false" ht="12.75" hidden="false" customHeight="false" outlineLevel="0" collapsed="false">
      <c r="B37" s="85" t="str">
        <f aca="false">FilterPk!A$43</f>
        <v>Mike Carson</v>
      </c>
      <c r="C37" s="13" t="n">
        <f aca="false">C36+1</f>
        <v>36</v>
      </c>
      <c r="D37" s="50" t="n">
        <f aca="false">FilterPk!B$43</f>
        <v>0</v>
      </c>
      <c r="E37" s="50" t="n">
        <f aca="false">FilterPk!C$43</f>
        <v>0</v>
      </c>
      <c r="F37" s="50" t="n">
        <f aca="false">FilterPk!D$43</f>
        <v>0</v>
      </c>
      <c r="G37" s="50" t="n">
        <f aca="false">FilterPk!E$43</f>
        <v>0</v>
      </c>
      <c r="H37" s="50" t="n">
        <f aca="false">FilterPk!F$43</f>
        <v>0</v>
      </c>
      <c r="I37" s="50" t="n">
        <f aca="false">FilterPk!G$43</f>
        <v>0</v>
      </c>
      <c r="J37" s="50" t="n">
        <f aca="false">FilterPk!H$43</f>
        <v>0</v>
      </c>
      <c r="K37" s="50" t="n">
        <f aca="false">FilterPk!I$43</f>
        <v>0</v>
      </c>
      <c r="L37" s="50" t="n">
        <f aca="false">FilterPk!J$43</f>
        <v>0</v>
      </c>
      <c r="M37" s="50" t="n">
        <f aca="false">FilterPk!K$43</f>
        <v>0</v>
      </c>
      <c r="N37" s="50" t="n">
        <f aca="false">FilterPk!L$43</f>
        <v>0</v>
      </c>
      <c r="O37" s="50" t="n">
        <f aca="false">FilterPk!M$43</f>
        <v>0</v>
      </c>
      <c r="P37" s="50" t="n">
        <f aca="false">FilterPk!N$43</f>
        <v>0</v>
      </c>
      <c r="Q37" s="51" t="n">
        <f aca="false">FilterPk!O$43</f>
        <v>0</v>
      </c>
    </row>
    <row r="38" customFormat="false" ht="12.75" hidden="false" customHeight="false" outlineLevel="0" collapsed="false">
      <c r="B38" s="85" t="str">
        <f aca="false">FilterPk!A$44</f>
        <v>Chris Dorland</v>
      </c>
      <c r="C38" s="13" t="n">
        <f aca="false">C37+1</f>
        <v>37</v>
      </c>
      <c r="D38" s="50" t="n">
        <f aca="false">FilterPk!B$44</f>
        <v>0</v>
      </c>
      <c r="E38" s="50" t="n">
        <f aca="false">FilterPk!C$44</f>
        <v>0</v>
      </c>
      <c r="F38" s="50" t="n">
        <f aca="false">FilterPk!D$44</f>
        <v>0</v>
      </c>
      <c r="G38" s="50" t="n">
        <f aca="false">FilterPk!E$44</f>
        <v>0</v>
      </c>
      <c r="H38" s="50" t="n">
        <f aca="false">FilterPk!F$44</f>
        <v>0</v>
      </c>
      <c r="I38" s="50" t="n">
        <f aca="false">FilterPk!G$44</f>
        <v>0</v>
      </c>
      <c r="J38" s="50" t="n">
        <f aca="false">FilterPk!H$44</f>
        <v>0</v>
      </c>
      <c r="K38" s="50" t="n">
        <f aca="false">FilterPk!I$44</f>
        <v>0</v>
      </c>
      <c r="L38" s="50" t="n">
        <f aca="false">FilterPk!J$44</f>
        <v>0</v>
      </c>
      <c r="M38" s="50" t="n">
        <f aca="false">FilterPk!K$44</f>
        <v>0</v>
      </c>
      <c r="N38" s="50" t="n">
        <f aca="false">FilterPk!L$44</f>
        <v>0</v>
      </c>
      <c r="O38" s="50" t="n">
        <f aca="false">FilterPk!M$44</f>
        <v>0</v>
      </c>
      <c r="P38" s="50" t="n">
        <f aca="false">FilterPk!N$44</f>
        <v>0</v>
      </c>
      <c r="Q38" s="51" t="n">
        <f aca="false">FilterPk!O$44</f>
        <v>0</v>
      </c>
    </row>
    <row r="39" customFormat="false" ht="12.75" hidden="false" customHeight="false" outlineLevel="0" collapsed="false">
      <c r="B39" s="85" t="str">
        <f aca="false">FilterPk!A$45</f>
        <v>Jeff King</v>
      </c>
      <c r="C39" s="13" t="n">
        <f aca="false">C38+1</f>
        <v>38</v>
      </c>
      <c r="D39" s="50" t="n">
        <f aca="false">FilterPk!B$45</f>
        <v>0</v>
      </c>
      <c r="E39" s="50" t="n">
        <f aca="false">FilterPk!C$45</f>
        <v>0</v>
      </c>
      <c r="F39" s="50" t="n">
        <f aca="false">FilterPk!D$45</f>
        <v>0</v>
      </c>
      <c r="G39" s="50" t="n">
        <f aca="false">FilterPk!E$45</f>
        <v>0</v>
      </c>
      <c r="H39" s="50" t="n">
        <f aca="false">FilterPk!F$45</f>
        <v>0</v>
      </c>
      <c r="I39" s="50" t="n">
        <f aca="false">FilterPk!G$45</f>
        <v>0</v>
      </c>
      <c r="J39" s="50" t="n">
        <f aca="false">FilterPk!H$45</f>
        <v>0</v>
      </c>
      <c r="K39" s="50" t="n">
        <f aca="false">FilterPk!I$45</f>
        <v>0</v>
      </c>
      <c r="L39" s="50" t="n">
        <f aca="false">FilterPk!J$45</f>
        <v>0</v>
      </c>
      <c r="M39" s="50" t="n">
        <f aca="false">FilterPk!K$45</f>
        <v>0</v>
      </c>
      <c r="N39" s="50" t="n">
        <f aca="false">FilterPk!L$45</f>
        <v>0</v>
      </c>
      <c r="O39" s="50" t="n">
        <f aca="false">FilterPk!M$45</f>
        <v>0</v>
      </c>
      <c r="P39" s="50" t="n">
        <f aca="false">FilterPk!N$45</f>
        <v>0</v>
      </c>
      <c r="Q39" s="51" t="n">
        <f aca="false">FilterPk!O$45</f>
        <v>0</v>
      </c>
    </row>
    <row r="40" customFormat="false" ht="12.75" hidden="false" customHeight="false" outlineLevel="0" collapsed="false">
      <c r="B40" s="85" t="n">
        <f aca="false">FilterPk!A$46</f>
        <v>0</v>
      </c>
      <c r="C40" s="13" t="n">
        <f aca="false">C39+1</f>
        <v>39</v>
      </c>
      <c r="D40" s="50" t="n">
        <f aca="false">FilterPk!B$46</f>
        <v>0</v>
      </c>
      <c r="E40" s="50" t="n">
        <f aca="false">FilterPk!C$46</f>
        <v>0</v>
      </c>
      <c r="F40" s="50" t="n">
        <f aca="false">FilterPk!D$46</f>
        <v>0</v>
      </c>
      <c r="G40" s="50" t="n">
        <f aca="false">FilterPk!E$46</f>
        <v>0</v>
      </c>
      <c r="H40" s="50" t="n">
        <f aca="false">FilterPk!F$46</f>
        <v>0</v>
      </c>
      <c r="I40" s="50" t="n">
        <f aca="false">FilterPk!G$46</f>
        <v>0</v>
      </c>
      <c r="J40" s="50" t="n">
        <f aca="false">FilterPk!H$46</f>
        <v>0</v>
      </c>
      <c r="K40" s="50" t="n">
        <f aca="false">FilterPk!I$46</f>
        <v>0</v>
      </c>
      <c r="L40" s="50" t="n">
        <f aca="false">FilterPk!J$46</f>
        <v>0</v>
      </c>
      <c r="M40" s="50" t="n">
        <f aca="false">FilterPk!K$46</f>
        <v>0</v>
      </c>
      <c r="N40" s="50" t="n">
        <f aca="false">FilterPk!L$46</f>
        <v>0</v>
      </c>
      <c r="O40" s="50" t="n">
        <f aca="false">FilterPk!M$46</f>
        <v>0</v>
      </c>
      <c r="P40" s="50" t="n">
        <f aca="false">FilterPk!N$46</f>
        <v>0</v>
      </c>
      <c r="Q40" s="51" t="n">
        <f aca="false">FilterPk!O$46</f>
        <v>0</v>
      </c>
    </row>
    <row r="41" customFormat="false" ht="12.75" hidden="false" customHeight="false" outlineLevel="0" collapsed="false">
      <c r="B41" s="87" t="n">
        <f aca="false">FilterPk!A$47</f>
        <v>0</v>
      </c>
      <c r="C41" s="64" t="n">
        <f aca="false">C40+1</f>
        <v>40</v>
      </c>
      <c r="D41" s="54" t="n">
        <f aca="false">FilterPk!B$47</f>
        <v>0</v>
      </c>
      <c r="E41" s="54" t="n">
        <f aca="false">FilterPk!C$47</f>
        <v>0</v>
      </c>
      <c r="F41" s="54" t="n">
        <f aca="false">FilterPk!D$47</f>
        <v>0</v>
      </c>
      <c r="G41" s="54" t="n">
        <f aca="false">FilterPk!E$47</f>
        <v>0</v>
      </c>
      <c r="H41" s="54" t="n">
        <f aca="false">FilterPk!F$47</f>
        <v>0</v>
      </c>
      <c r="I41" s="54" t="n">
        <f aca="false">FilterPk!G$47</f>
        <v>0</v>
      </c>
      <c r="J41" s="54" t="n">
        <f aca="false">FilterPk!H$47</f>
        <v>0</v>
      </c>
      <c r="K41" s="54" t="n">
        <f aca="false">FilterPk!I$47</f>
        <v>0</v>
      </c>
      <c r="L41" s="54" t="n">
        <f aca="false">FilterPk!J$47</f>
        <v>0</v>
      </c>
      <c r="M41" s="54" t="n">
        <f aca="false">FilterPk!K$47</f>
        <v>0</v>
      </c>
      <c r="N41" s="54" t="n">
        <f aca="false">FilterPk!L$47</f>
        <v>0</v>
      </c>
      <c r="O41" s="54" t="n">
        <f aca="false">FilterPk!M$47</f>
        <v>0</v>
      </c>
      <c r="P41" s="54" t="n">
        <f aca="false">FilterPk!N$47</f>
        <v>0</v>
      </c>
      <c r="Q41" s="55" t="n">
        <f aca="false">FilterPk!O$47</f>
        <v>0</v>
      </c>
    </row>
    <row r="42" customFormat="false" ht="12.75" hidden="false" customHeight="false" outlineLevel="0" collapsed="false">
      <c r="A42" s="0" t="n">
        <f aca="false">A2+1</f>
        <v>2</v>
      </c>
      <c r="B42" s="57" t="n">
        <f aca="false">FilterPk!D$1</f>
        <v>36907</v>
      </c>
      <c r="C42" s="58" t="n">
        <f aca="false">C41+1</f>
        <v>41</v>
      </c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83"/>
    </row>
    <row r="43" customFormat="false" ht="12.75" hidden="false" customHeight="false" outlineLevel="0" collapsed="false">
      <c r="B43" s="61"/>
      <c r="C43" s="13" t="n">
        <f aca="false">C42+1</f>
        <v>42</v>
      </c>
      <c r="D43" s="13"/>
      <c r="E43" s="21" t="s">
        <v>5</v>
      </c>
      <c r="F43" s="21" t="s">
        <v>6</v>
      </c>
      <c r="G43" s="21" t="s">
        <v>7</v>
      </c>
      <c r="H43" s="21" t="s">
        <v>8</v>
      </c>
      <c r="I43" s="21" t="s">
        <v>9</v>
      </c>
      <c r="J43" s="21" t="s">
        <v>10</v>
      </c>
      <c r="K43" s="21" t="s">
        <v>11</v>
      </c>
      <c r="L43" s="21" t="s">
        <v>12</v>
      </c>
      <c r="M43" s="21" t="s">
        <v>13</v>
      </c>
      <c r="N43" s="21" t="s">
        <v>14</v>
      </c>
      <c r="O43" s="21" t="n">
        <v>2002</v>
      </c>
      <c r="P43" s="21" t="s">
        <v>15</v>
      </c>
      <c r="Q43" s="84" t="s">
        <v>16</v>
      </c>
    </row>
    <row r="44" customFormat="false" ht="12.75" hidden="false" customHeight="false" outlineLevel="0" collapsed="false">
      <c r="B44" s="85" t="str">
        <f aca="false">FilterPk!A$9</f>
        <v>Power positions</v>
      </c>
      <c r="C44" s="13" t="n">
        <f aca="false">C43+1</f>
        <v>43</v>
      </c>
      <c r="D44" s="13" t="s">
        <v>4</v>
      </c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86"/>
    </row>
    <row r="45" customFormat="false" ht="12.75" hidden="false" customHeight="false" outlineLevel="0" collapsed="false">
      <c r="B45" s="85" t="str">
        <f aca="false">FilterPk!A$10</f>
        <v>East Position</v>
      </c>
      <c r="C45" s="13" t="n">
        <f aca="false">C44+1</f>
        <v>44</v>
      </c>
      <c r="D45" s="50" t="n">
        <f aca="false">FilterPk!B$10</f>
        <v>34784396.7946123</v>
      </c>
      <c r="E45" s="50" t="n">
        <f aca="false">FilterPk!C$10</f>
        <v>75045.54</v>
      </c>
      <c r="F45" s="50" t="n">
        <f aca="false">FilterPk!D$10</f>
        <v>84629.15</v>
      </c>
      <c r="G45" s="50" t="n">
        <f aca="false">FilterPk!E$10</f>
        <v>1358824.72</v>
      </c>
      <c r="H45" s="50" t="n">
        <f aca="false">FilterPk!F$10</f>
        <v>1120662.53</v>
      </c>
      <c r="I45" s="50" t="n">
        <f aca="false">FilterPk!G$10</f>
        <v>422841.14</v>
      </c>
      <c r="J45" s="50" t="n">
        <f aca="false">FilterPk!H$10</f>
        <v>788810.55</v>
      </c>
      <c r="K45" s="50" t="n">
        <f aca="false">FilterPk!I$10</f>
        <v>1076253.71</v>
      </c>
      <c r="L45" s="50" t="n">
        <f aca="false">FilterPk!J$10</f>
        <v>363159.42</v>
      </c>
      <c r="M45" s="50" t="n">
        <f aca="false">FilterPk!K$10</f>
        <v>5764043.19</v>
      </c>
      <c r="N45" s="50" t="n">
        <f aca="false">FilterPk!L$10</f>
        <v>11054269.95</v>
      </c>
      <c r="O45" s="50" t="n">
        <f aca="false">FilterPk!M$10</f>
        <v>3650317.45</v>
      </c>
      <c r="P45" s="50" t="n">
        <f aca="false">FilterPk!N$10</f>
        <v>-1642778.44</v>
      </c>
      <c r="Q45" s="51" t="n">
        <f aca="false">FilterPk!O$10</f>
        <v>13061808.96</v>
      </c>
    </row>
    <row r="46" customFormat="false" ht="12.75" hidden="false" customHeight="false" outlineLevel="0" collapsed="false">
      <c r="B46" s="85" t="str">
        <f aca="false">FilterPk!A$11</f>
        <v>East Power Mgmt</v>
      </c>
      <c r="C46" s="13" t="n">
        <f aca="false">C45+1</f>
        <v>45</v>
      </c>
      <c r="D46" s="50" t="n">
        <f aca="false">FilterPk!B$11</f>
        <v>7547347.04451418</v>
      </c>
      <c r="E46" s="50" t="n">
        <f aca="false">FilterPk!C$11</f>
        <v>43646.27</v>
      </c>
      <c r="F46" s="50" t="n">
        <f aca="false">FilterPk!D$11</f>
        <v>-98133.28</v>
      </c>
      <c r="G46" s="50" t="n">
        <f aca="false">FilterPk!E$11</f>
        <v>107993.78</v>
      </c>
      <c r="H46" s="50" t="n">
        <f aca="false">FilterPk!F$11</f>
        <v>155786.29</v>
      </c>
      <c r="I46" s="50" t="n">
        <f aca="false">FilterPk!G$11</f>
        <v>89357.34</v>
      </c>
      <c r="J46" s="50" t="n">
        <f aca="false">FilterPk!H$11</f>
        <v>247101.13</v>
      </c>
      <c r="K46" s="50" t="n">
        <f aca="false">FilterPk!I$11</f>
        <v>307386.28</v>
      </c>
      <c r="L46" s="50" t="n">
        <f aca="false">FilterPk!J$11</f>
        <v>108209.05</v>
      </c>
      <c r="M46" s="50" t="n">
        <f aca="false">FilterPk!K$11</f>
        <v>1338376.99</v>
      </c>
      <c r="N46" s="50" t="n">
        <f aca="false">FilterPk!L$11</f>
        <v>2299723.85</v>
      </c>
      <c r="O46" s="50" t="n">
        <f aca="false">FilterPk!M$11</f>
        <v>606348.53</v>
      </c>
      <c r="P46" s="50" t="n">
        <f aca="false">FilterPk!N$11</f>
        <v>61912.21</v>
      </c>
      <c r="Q46" s="51" t="n">
        <f aca="false">FilterPk!O$11</f>
        <v>2967984.59</v>
      </c>
    </row>
    <row r="47" customFormat="false" ht="12.75" hidden="false" customHeight="false" outlineLevel="0" collapsed="false">
      <c r="B47" s="85" t="str">
        <f aca="false">FilterPk!A$12</f>
        <v>Long Term Options</v>
      </c>
      <c r="C47" s="13" t="n">
        <f aca="false">C46+1</f>
        <v>46</v>
      </c>
      <c r="D47" s="50" t="n">
        <f aca="false">FilterPk!B$12</f>
        <v>0</v>
      </c>
      <c r="E47" s="50" t="n">
        <f aca="false">FilterPk!C$12</f>
        <v>0</v>
      </c>
      <c r="F47" s="50" t="n">
        <f aca="false">FilterPk!D$12</f>
        <v>0</v>
      </c>
      <c r="G47" s="50" t="n">
        <f aca="false">FilterPk!E$12</f>
        <v>0</v>
      </c>
      <c r="H47" s="50" t="n">
        <f aca="false">FilterPk!F$12</f>
        <v>0</v>
      </c>
      <c r="I47" s="50" t="n">
        <f aca="false">FilterPk!G$12</f>
        <v>0</v>
      </c>
      <c r="J47" s="50" t="n">
        <f aca="false">FilterPk!H$12</f>
        <v>0</v>
      </c>
      <c r="K47" s="50" t="n">
        <f aca="false">FilterPk!I$12</f>
        <v>0</v>
      </c>
      <c r="L47" s="50" t="n">
        <f aca="false">FilterPk!J$12</f>
        <v>0</v>
      </c>
      <c r="M47" s="50" t="n">
        <f aca="false">FilterPk!K$12</f>
        <v>0</v>
      </c>
      <c r="N47" s="50" t="n">
        <f aca="false">FilterPk!L$12</f>
        <v>0</v>
      </c>
      <c r="O47" s="50" t="n">
        <f aca="false">FilterPk!M$12</f>
        <v>0</v>
      </c>
      <c r="P47" s="50" t="n">
        <f aca="false">FilterPk!N$12</f>
        <v>0</v>
      </c>
      <c r="Q47" s="51" t="n">
        <f aca="false">FilterPk!O$12</f>
        <v>0</v>
      </c>
    </row>
    <row r="48" customFormat="false" ht="12.75" hidden="false" customHeight="false" outlineLevel="0" collapsed="false">
      <c r="B48" s="85" t="str">
        <f aca="false">FilterPk!A$13</f>
        <v>LT-MIDWEST</v>
      </c>
      <c r="C48" s="13" t="n">
        <f aca="false">C47+1</f>
        <v>47</v>
      </c>
      <c r="D48" s="50" t="n">
        <f aca="false">FilterPk!B$13</f>
        <v>7151089.47366245</v>
      </c>
      <c r="E48" s="50" t="n">
        <f aca="false">FilterPk!C$13</f>
        <v>48283.08</v>
      </c>
      <c r="F48" s="50" t="n">
        <f aca="false">FilterPk!D$13</f>
        <v>-141448.54</v>
      </c>
      <c r="G48" s="50" t="n">
        <f aca="false">FilterPk!E$13</f>
        <v>574622.66</v>
      </c>
      <c r="H48" s="50" t="n">
        <f aca="false">FilterPk!F$13</f>
        <v>298097.27</v>
      </c>
      <c r="I48" s="50" t="n">
        <f aca="false">FilterPk!G$13</f>
        <v>249481.43</v>
      </c>
      <c r="J48" s="50" t="n">
        <f aca="false">FilterPk!H$13</f>
        <v>119379.88</v>
      </c>
      <c r="K48" s="50" t="n">
        <f aca="false">FilterPk!I$13</f>
        <v>25994.27</v>
      </c>
      <c r="L48" s="50" t="n">
        <f aca="false">FilterPk!J$13</f>
        <v>156242.15</v>
      </c>
      <c r="M48" s="50" t="n">
        <f aca="false">FilterPk!K$13</f>
        <v>1762908.33</v>
      </c>
      <c r="N48" s="50" t="n">
        <f aca="false">FilterPk!L$13</f>
        <v>3093560.53</v>
      </c>
      <c r="O48" s="50" t="n">
        <f aca="false">FilterPk!M$13</f>
        <v>565730</v>
      </c>
      <c r="P48" s="50" t="n">
        <f aca="false">FilterPk!N$13</f>
        <v>-439379.19</v>
      </c>
      <c r="Q48" s="51" t="n">
        <f aca="false">FilterPk!O$13</f>
        <v>3219911.34</v>
      </c>
    </row>
    <row r="49" customFormat="false" ht="12.75" hidden="false" customHeight="false" outlineLevel="0" collapsed="false">
      <c r="B49" s="85" t="str">
        <f aca="false">FilterPk!A$14</f>
        <v>ST-ECAR</v>
      </c>
      <c r="C49" s="13" t="n">
        <f aca="false">C48+1</f>
        <v>48</v>
      </c>
      <c r="D49" s="50" t="n">
        <f aca="false">FilterPk!B$14</f>
        <v>238101.441960815</v>
      </c>
      <c r="E49" s="50" t="n">
        <f aca="false">FilterPk!C$14</f>
        <v>13522.23</v>
      </c>
      <c r="F49" s="50" t="n">
        <f aca="false">FilterPk!D$14</f>
        <v>15838.59</v>
      </c>
      <c r="G49" s="50" t="n">
        <f aca="false">FilterPk!E$14</f>
        <v>0</v>
      </c>
      <c r="H49" s="50" t="n">
        <f aca="false">FilterPk!F$14</f>
        <v>0</v>
      </c>
      <c r="I49" s="50" t="n">
        <f aca="false">FilterPk!G$14</f>
        <v>0</v>
      </c>
      <c r="J49" s="50" t="n">
        <f aca="false">FilterPk!H$14</f>
        <v>0</v>
      </c>
      <c r="K49" s="50" t="n">
        <f aca="false">FilterPk!I$14</f>
        <v>0</v>
      </c>
      <c r="L49" s="50" t="n">
        <f aca="false">FilterPk!J$14</f>
        <v>0</v>
      </c>
      <c r="M49" s="50" t="n">
        <f aca="false">FilterPk!K$14</f>
        <v>0</v>
      </c>
      <c r="N49" s="50" t="n">
        <f aca="false">FilterPk!L$14</f>
        <v>29360.82</v>
      </c>
      <c r="O49" s="50" t="n">
        <f aca="false">FilterPk!M$14</f>
        <v>0</v>
      </c>
      <c r="P49" s="50" t="n">
        <f aca="false">FilterPk!N$14</f>
        <v>0</v>
      </c>
      <c r="Q49" s="51" t="n">
        <f aca="false">FilterPk!O$14</f>
        <v>29360.82</v>
      </c>
    </row>
    <row r="50" customFormat="false" ht="12.75" hidden="false" customHeight="false" outlineLevel="0" collapsed="false">
      <c r="B50" s="85" t="str">
        <f aca="false">FilterPk!A$15</f>
        <v>ST- MAPP</v>
      </c>
      <c r="C50" s="13" t="n">
        <f aca="false">C49+1</f>
        <v>49</v>
      </c>
      <c r="D50" s="50" t="n">
        <f aca="false">FilterPk!B$15</f>
        <v>254636.614020626</v>
      </c>
      <c r="E50" s="50" t="n">
        <f aca="false">FilterPk!C$15</f>
        <v>795.43</v>
      </c>
      <c r="F50" s="50" t="n">
        <f aca="false">FilterPk!D$15</f>
        <v>39596.48</v>
      </c>
      <c r="G50" s="50" t="n">
        <f aca="false">FilterPk!E$15</f>
        <v>26009.8</v>
      </c>
      <c r="H50" s="50" t="n">
        <f aca="false">FilterPk!F$15</f>
        <v>8238.75</v>
      </c>
      <c r="I50" s="50" t="n">
        <f aca="false">FilterPk!G$15</f>
        <v>0</v>
      </c>
      <c r="J50" s="50" t="n">
        <f aca="false">FilterPk!H$15</f>
        <v>0</v>
      </c>
      <c r="K50" s="50" t="n">
        <f aca="false">FilterPk!I$15</f>
        <v>0</v>
      </c>
      <c r="L50" s="50" t="n">
        <f aca="false">FilterPk!J$15</f>
        <v>0</v>
      </c>
      <c r="M50" s="50" t="n">
        <f aca="false">FilterPk!K$15</f>
        <v>0</v>
      </c>
      <c r="N50" s="50" t="n">
        <f aca="false">FilterPk!L$15</f>
        <v>74640.46</v>
      </c>
      <c r="O50" s="50" t="n">
        <f aca="false">FilterPk!M$15</f>
        <v>0</v>
      </c>
      <c r="P50" s="50" t="n">
        <f aca="false">FilterPk!N$15</f>
        <v>0</v>
      </c>
      <c r="Q50" s="51" t="n">
        <f aca="false">FilterPk!O$15</f>
        <v>74640.46</v>
      </c>
    </row>
    <row r="51" customFormat="false" ht="12.75" hidden="false" customHeight="false" outlineLevel="0" collapsed="false">
      <c r="B51" s="85" t="str">
        <f aca="false">FilterPk!A$16</f>
        <v>ST- MAIN</v>
      </c>
      <c r="C51" s="13" t="n">
        <f aca="false">C50+1</f>
        <v>50</v>
      </c>
      <c r="D51" s="50" t="n">
        <f aca="false">FilterPk!B$16</f>
        <v>694293.253349893</v>
      </c>
      <c r="E51" s="50" t="n">
        <f aca="false">FilterPk!C$16</f>
        <v>-2349.61</v>
      </c>
      <c r="F51" s="50" t="n">
        <f aca="false">FilterPk!D$16</f>
        <v>15903</v>
      </c>
      <c r="G51" s="50" t="n">
        <f aca="false">FilterPk!E$16</f>
        <v>69359.47</v>
      </c>
      <c r="H51" s="50" t="n">
        <f aca="false">FilterPk!F$16</f>
        <v>0</v>
      </c>
      <c r="I51" s="50" t="n">
        <f aca="false">FilterPk!G$16</f>
        <v>0</v>
      </c>
      <c r="J51" s="50" t="n">
        <f aca="false">FilterPk!H$16</f>
        <v>0</v>
      </c>
      <c r="K51" s="50" t="n">
        <f aca="false">FilterPk!I$16</f>
        <v>0</v>
      </c>
      <c r="L51" s="50" t="n">
        <f aca="false">FilterPk!J$16</f>
        <v>0</v>
      </c>
      <c r="M51" s="50" t="n">
        <f aca="false">FilterPk!K$16</f>
        <v>0</v>
      </c>
      <c r="N51" s="50" t="n">
        <f aca="false">FilterPk!L$16</f>
        <v>82912.86</v>
      </c>
      <c r="O51" s="50" t="n">
        <f aca="false">FilterPk!M$16</f>
        <v>0</v>
      </c>
      <c r="P51" s="50" t="n">
        <f aca="false">FilterPk!N$16</f>
        <v>0</v>
      </c>
      <c r="Q51" s="51" t="n">
        <f aca="false">FilterPk!O$16</f>
        <v>82912.86</v>
      </c>
    </row>
    <row r="52" customFormat="false" ht="12.75" hidden="false" customHeight="false" outlineLevel="0" collapsed="false">
      <c r="B52" s="85" t="str">
        <f aca="false">FilterPk!A$17</f>
        <v>MW-ANALYST</v>
      </c>
      <c r="C52" s="13" t="n">
        <f aca="false">C51+1</f>
        <v>51</v>
      </c>
      <c r="D52" s="50" t="n">
        <f aca="false">FilterPk!B$17</f>
        <v>0</v>
      </c>
      <c r="E52" s="50" t="n">
        <f aca="false">FilterPk!C$17</f>
        <v>6363.4</v>
      </c>
      <c r="F52" s="50" t="n">
        <f aca="false">FilterPk!D$17</f>
        <v>15838.59</v>
      </c>
      <c r="G52" s="50" t="n">
        <f aca="false">FilterPk!E$17</f>
        <v>0</v>
      </c>
      <c r="H52" s="50" t="n">
        <f aca="false">FilterPk!F$17</f>
        <v>0</v>
      </c>
      <c r="I52" s="50" t="n">
        <f aca="false">FilterPk!G$17</f>
        <v>0</v>
      </c>
      <c r="J52" s="50" t="n">
        <f aca="false">FilterPk!H$17</f>
        <v>0</v>
      </c>
      <c r="K52" s="50" t="n">
        <f aca="false">FilterPk!I$17</f>
        <v>0</v>
      </c>
      <c r="L52" s="50" t="n">
        <f aca="false">FilterPk!J$17</f>
        <v>0</v>
      </c>
      <c r="M52" s="50" t="n">
        <f aca="false">FilterPk!K$17</f>
        <v>0</v>
      </c>
      <c r="N52" s="50" t="n">
        <f aca="false">FilterPk!L$17</f>
        <v>22201.99</v>
      </c>
      <c r="O52" s="50" t="n">
        <f aca="false">FilterPk!M$17</f>
        <v>0</v>
      </c>
      <c r="P52" s="50" t="n">
        <f aca="false">FilterPk!N$17</f>
        <v>0</v>
      </c>
      <c r="Q52" s="51" t="n">
        <f aca="false">FilterPk!O$17</f>
        <v>22201.99</v>
      </c>
    </row>
    <row r="53" customFormat="false" ht="12.75" hidden="false" customHeight="false" outlineLevel="0" collapsed="false">
      <c r="B53" s="85" t="str">
        <f aca="false">FilterPk!A$18</f>
        <v>LT-NE</v>
      </c>
      <c r="C53" s="13" t="n">
        <f aca="false">C52+1</f>
        <v>52</v>
      </c>
      <c r="D53" s="50" t="n">
        <f aca="false">FilterPk!B$18</f>
        <v>6187311.37539291</v>
      </c>
      <c r="E53" s="50" t="n">
        <f aca="false">FilterPk!C$18</f>
        <v>-37254.47</v>
      </c>
      <c r="F53" s="50" t="n">
        <f aca="false">FilterPk!D$18</f>
        <v>2562.91</v>
      </c>
      <c r="G53" s="50" t="n">
        <f aca="false">FilterPk!E$18</f>
        <v>-23211.32</v>
      </c>
      <c r="H53" s="50" t="n">
        <f aca="false">FilterPk!F$18</f>
        <v>263627.18</v>
      </c>
      <c r="I53" s="50" t="n">
        <f aca="false">FilterPk!G$18</f>
        <v>-59813.36</v>
      </c>
      <c r="J53" s="50" t="n">
        <f aca="false">FilterPk!H$18</f>
        <v>155752.04</v>
      </c>
      <c r="K53" s="50" t="n">
        <f aca="false">FilterPk!I$18</f>
        <v>121018.38</v>
      </c>
      <c r="L53" s="50" t="n">
        <f aca="false">FilterPk!J$18</f>
        <v>-53378.32</v>
      </c>
      <c r="M53" s="50" t="n">
        <f aca="false">FilterPk!K$18</f>
        <v>995570.8</v>
      </c>
      <c r="N53" s="50" t="n">
        <f aca="false">FilterPk!L$18</f>
        <v>1364873.84</v>
      </c>
      <c r="O53" s="50" t="n">
        <f aca="false">FilterPk!M$18</f>
        <v>1053007.86</v>
      </c>
      <c r="P53" s="50" t="n">
        <f aca="false">FilterPk!N$18</f>
        <v>-2593897.5</v>
      </c>
      <c r="Q53" s="51" t="n">
        <f aca="false">FilterPk!O$18</f>
        <v>-176015.800000001</v>
      </c>
    </row>
    <row r="54" customFormat="false" ht="12.75" hidden="false" customHeight="false" outlineLevel="0" collapsed="false">
      <c r="B54" s="85" t="str">
        <f aca="false">FilterPk!A$19</f>
        <v>LT-PJM</v>
      </c>
      <c r="C54" s="13" t="n">
        <f aca="false">C53+1</f>
        <v>53</v>
      </c>
      <c r="D54" s="50" t="n">
        <f aca="false">FilterPk!B$19</f>
        <v>1818236.42109565</v>
      </c>
      <c r="E54" s="50" t="n">
        <f aca="false">FilterPk!C$19</f>
        <v>25453.61</v>
      </c>
      <c r="F54" s="50" t="n">
        <f aca="false">FilterPk!D$19</f>
        <v>45536</v>
      </c>
      <c r="G54" s="50" t="n">
        <f aca="false">FilterPk!E$19</f>
        <v>312117.59</v>
      </c>
      <c r="H54" s="50" t="n">
        <f aca="false">FilterPk!F$19</f>
        <v>211118</v>
      </c>
      <c r="I54" s="50" t="n">
        <f aca="false">FilterPk!G$19</f>
        <v>0</v>
      </c>
      <c r="J54" s="50" t="n">
        <f aca="false">FilterPk!H$19</f>
        <v>24536.25</v>
      </c>
      <c r="K54" s="50" t="n">
        <f aca="false">FilterPk!I$19</f>
        <v>-12662.37</v>
      </c>
      <c r="L54" s="50" t="n">
        <f aca="false">FilterPk!J$19</f>
        <v>-30078</v>
      </c>
      <c r="M54" s="50" t="n">
        <f aca="false">FilterPk!K$19</f>
        <v>243523.27</v>
      </c>
      <c r="N54" s="50" t="n">
        <f aca="false">FilterPk!L$19</f>
        <v>819544.35</v>
      </c>
      <c r="O54" s="50" t="n">
        <f aca="false">FilterPk!M$19</f>
        <v>125485.18</v>
      </c>
      <c r="P54" s="50" t="n">
        <f aca="false">FilterPk!N$19</f>
        <v>177105.54</v>
      </c>
      <c r="Q54" s="51" t="n">
        <f aca="false">FilterPk!O$19</f>
        <v>1122135.07</v>
      </c>
    </row>
    <row r="55" customFormat="false" ht="12.75" hidden="false" customHeight="false" outlineLevel="0" collapsed="false">
      <c r="B55" s="85" t="str">
        <f aca="false">FilterPk!A$20</f>
        <v>LT- NY</v>
      </c>
      <c r="C55" s="13" t="n">
        <f aca="false">C54+1</f>
        <v>54</v>
      </c>
      <c r="D55" s="50" t="n">
        <f aca="false">FilterPk!B$20</f>
        <v>0</v>
      </c>
      <c r="E55" s="50" t="n">
        <f aca="false">FilterPk!C$20</f>
        <v>-15908.51</v>
      </c>
      <c r="F55" s="50" t="n">
        <f aca="false">FilterPk!D$20</f>
        <v>63126.67</v>
      </c>
      <c r="G55" s="50" t="n">
        <f aca="false">FilterPk!E$20</f>
        <v>-17376.91</v>
      </c>
      <c r="H55" s="50" t="n">
        <f aca="false">FilterPk!F$20</f>
        <v>0</v>
      </c>
      <c r="I55" s="50" t="n">
        <f aca="false">FilterPk!G$20</f>
        <v>0</v>
      </c>
      <c r="J55" s="50" t="n">
        <f aca="false">FilterPk!H$20</f>
        <v>0</v>
      </c>
      <c r="K55" s="50" t="n">
        <f aca="false">FilterPk!I$20</f>
        <v>0</v>
      </c>
      <c r="L55" s="50" t="n">
        <f aca="false">FilterPk!J$20</f>
        <v>0</v>
      </c>
      <c r="M55" s="50" t="n">
        <f aca="false">FilterPk!K$20</f>
        <v>146381.01</v>
      </c>
      <c r="N55" s="50" t="n">
        <f aca="false">FilterPk!L$20</f>
        <v>176222.26</v>
      </c>
      <c r="O55" s="50" t="n">
        <f aca="false">FilterPk!M$20</f>
        <v>281909.77</v>
      </c>
      <c r="P55" s="50" t="n">
        <f aca="false">FilterPk!N$20</f>
        <v>-177475.64</v>
      </c>
      <c r="Q55" s="51" t="n">
        <f aca="false">FilterPk!O$20</f>
        <v>280656.39</v>
      </c>
    </row>
    <row r="56" customFormat="false" ht="12.75" hidden="false" customHeight="false" outlineLevel="0" collapsed="false">
      <c r="B56" s="85" t="str">
        <f aca="false">FilterPk!A$21</f>
        <v>ST- PJM</v>
      </c>
      <c r="C56" s="13" t="n">
        <f aca="false">C55+1</f>
        <v>55</v>
      </c>
      <c r="D56" s="50" t="n">
        <f aca="false">FilterPk!B$21</f>
        <v>1243093.71447674</v>
      </c>
      <c r="E56" s="50" t="n">
        <f aca="false">FilterPk!C$21</f>
        <v>-91155.75</v>
      </c>
      <c r="F56" s="50" t="n">
        <f aca="false">FilterPk!D$21</f>
        <v>-47515.78</v>
      </c>
      <c r="G56" s="50" t="n">
        <f aca="false">FilterPk!E$21</f>
        <v>0</v>
      </c>
      <c r="H56" s="50" t="n">
        <f aca="false">FilterPk!F$21</f>
        <v>0</v>
      </c>
      <c r="I56" s="50" t="n">
        <f aca="false">FilterPk!G$21</f>
        <v>0</v>
      </c>
      <c r="J56" s="50" t="n">
        <f aca="false">FilterPk!H$21</f>
        <v>0</v>
      </c>
      <c r="K56" s="50" t="n">
        <f aca="false">FilterPk!I$21</f>
        <v>0</v>
      </c>
      <c r="L56" s="50" t="n">
        <f aca="false">FilterPk!J$21</f>
        <v>0</v>
      </c>
      <c r="M56" s="50" t="n">
        <f aca="false">FilterPk!K$21</f>
        <v>0</v>
      </c>
      <c r="N56" s="50" t="n">
        <f aca="false">FilterPk!L$21</f>
        <v>-138671.53</v>
      </c>
      <c r="O56" s="50" t="n">
        <f aca="false">FilterPk!M$21</f>
        <v>0</v>
      </c>
      <c r="P56" s="50" t="n">
        <f aca="false">FilterPk!N$21</f>
        <v>0</v>
      </c>
      <c r="Q56" s="51" t="n">
        <f aca="false">FilterPk!O$21</f>
        <v>-138671.53</v>
      </c>
    </row>
    <row r="57" customFormat="false" ht="12.75" hidden="false" customHeight="false" outlineLevel="0" collapsed="false">
      <c r="B57" s="85" t="str">
        <f aca="false">FilterPk!A$22</f>
        <v>ST- NENG</v>
      </c>
      <c r="C57" s="13" t="n">
        <f aca="false">C56+1</f>
        <v>56</v>
      </c>
      <c r="D57" s="50" t="n">
        <f aca="false">FilterPk!B$22</f>
        <v>539719.375927685</v>
      </c>
      <c r="E57" s="50" t="n">
        <f aca="false">FilterPk!C$22</f>
        <v>13161.19</v>
      </c>
      <c r="F57" s="50" t="n">
        <f aca="false">FilterPk!D$22</f>
        <v>63418.82</v>
      </c>
      <c r="G57" s="50" t="n">
        <f aca="false">FilterPk!E$22</f>
        <v>0</v>
      </c>
      <c r="H57" s="50" t="n">
        <f aca="false">FilterPk!F$22</f>
        <v>0</v>
      </c>
      <c r="I57" s="50" t="n">
        <f aca="false">FilterPk!G$22</f>
        <v>0</v>
      </c>
      <c r="J57" s="50" t="n">
        <f aca="false">FilterPk!H$22</f>
        <v>0</v>
      </c>
      <c r="K57" s="50" t="n">
        <f aca="false">FilterPk!I$22</f>
        <v>0</v>
      </c>
      <c r="L57" s="50" t="n">
        <f aca="false">FilterPk!J$22</f>
        <v>0</v>
      </c>
      <c r="M57" s="50" t="n">
        <f aca="false">FilterPk!K$22</f>
        <v>0</v>
      </c>
      <c r="N57" s="50" t="n">
        <f aca="false">FilterPk!L$22</f>
        <v>76580.01</v>
      </c>
      <c r="O57" s="50" t="n">
        <f aca="false">FilterPk!M$22</f>
        <v>0</v>
      </c>
      <c r="P57" s="50" t="n">
        <f aca="false">FilterPk!N$22</f>
        <v>0</v>
      </c>
      <c r="Q57" s="51" t="n">
        <f aca="false">FilterPk!O$22</f>
        <v>76580.01</v>
      </c>
    </row>
    <row r="58" customFormat="false" ht="12.75" hidden="false" customHeight="false" outlineLevel="0" collapsed="false">
      <c r="B58" s="85" t="str">
        <f aca="false">FilterPk!A$23</f>
        <v>ST- NY</v>
      </c>
      <c r="C58" s="13" t="n">
        <f aca="false">C57+1</f>
        <v>57</v>
      </c>
      <c r="D58" s="50" t="n">
        <f aca="false">FilterPk!B$23</f>
        <v>251437.188425373</v>
      </c>
      <c r="E58" s="50" t="n">
        <f aca="false">FilterPk!C$23</f>
        <v>10362.2</v>
      </c>
      <c r="F58" s="50" t="n">
        <f aca="false">FilterPk!D$23</f>
        <v>-15838.59</v>
      </c>
      <c r="G58" s="50" t="n">
        <f aca="false">FilterPk!E$23</f>
        <v>17339.87</v>
      </c>
      <c r="H58" s="50" t="n">
        <f aca="false">FilterPk!F$23</f>
        <v>0</v>
      </c>
      <c r="I58" s="50" t="n">
        <f aca="false">FilterPk!G$23</f>
        <v>0</v>
      </c>
      <c r="J58" s="50" t="n">
        <f aca="false">FilterPk!H$23</f>
        <v>0</v>
      </c>
      <c r="K58" s="50" t="n">
        <f aca="false">FilterPk!I$23</f>
        <v>0</v>
      </c>
      <c r="L58" s="50" t="n">
        <f aca="false">FilterPk!J$23</f>
        <v>0</v>
      </c>
      <c r="M58" s="50" t="n">
        <f aca="false">FilterPk!K$23</f>
        <v>0</v>
      </c>
      <c r="N58" s="50" t="n">
        <f aca="false">FilterPk!L$23</f>
        <v>11863.48</v>
      </c>
      <c r="O58" s="50" t="n">
        <f aca="false">FilterPk!M$23</f>
        <v>0</v>
      </c>
      <c r="P58" s="50" t="n">
        <f aca="false">FilterPk!N$23</f>
        <v>0</v>
      </c>
      <c r="Q58" s="51" t="n">
        <f aca="false">FilterPk!O$23</f>
        <v>11863.48</v>
      </c>
    </row>
    <row r="59" customFormat="false" ht="12.75" hidden="false" customHeight="false" outlineLevel="0" collapsed="false">
      <c r="B59" s="85" t="str">
        <f aca="false">FilterPk!A$24</f>
        <v>NE- PHYS</v>
      </c>
      <c r="C59" s="13" t="n">
        <f aca="false">C58+1</f>
        <v>58</v>
      </c>
      <c r="D59" s="50" t="n">
        <f aca="false">FilterPk!B$24</f>
        <v>0</v>
      </c>
      <c r="E59" s="50" t="n">
        <f aca="false">FilterPk!C$24</f>
        <v>0</v>
      </c>
      <c r="F59" s="50" t="n">
        <f aca="false">FilterPk!D$24</f>
        <v>0</v>
      </c>
      <c r="G59" s="50" t="n">
        <f aca="false">FilterPk!E$24</f>
        <v>0</v>
      </c>
      <c r="H59" s="50" t="n">
        <f aca="false">FilterPk!F$24</f>
        <v>0</v>
      </c>
      <c r="I59" s="50" t="n">
        <f aca="false">FilterPk!G$24</f>
        <v>0</v>
      </c>
      <c r="J59" s="50" t="n">
        <f aca="false">FilterPk!H$24</f>
        <v>0</v>
      </c>
      <c r="K59" s="50" t="n">
        <f aca="false">FilterPk!I$24</f>
        <v>0</v>
      </c>
      <c r="L59" s="50" t="n">
        <f aca="false">FilterPk!J$24</f>
        <v>0</v>
      </c>
      <c r="M59" s="50" t="n">
        <f aca="false">FilterPk!K$24</f>
        <v>0</v>
      </c>
      <c r="N59" s="50" t="n">
        <f aca="false">FilterPk!L$24</f>
        <v>0</v>
      </c>
      <c r="O59" s="50" t="n">
        <f aca="false">FilterPk!M$24</f>
        <v>0</v>
      </c>
      <c r="P59" s="50" t="n">
        <f aca="false">FilterPk!N$24</f>
        <v>0</v>
      </c>
      <c r="Q59" s="51" t="n">
        <f aca="false">FilterPk!O$24</f>
        <v>0</v>
      </c>
    </row>
    <row r="60" customFormat="false" ht="12.75" hidden="false" customHeight="false" outlineLevel="0" collapsed="false">
      <c r="B60" s="85" t="str">
        <f aca="false">FilterPk!A$25</f>
        <v>LT-Southeast</v>
      </c>
      <c r="C60" s="13" t="n">
        <f aca="false">C59+1</f>
        <v>59</v>
      </c>
      <c r="D60" s="50" t="n">
        <f aca="false">FilterPk!B$25</f>
        <v>11411200.8859117</v>
      </c>
      <c r="E60" s="50" t="n">
        <f aca="false">FilterPk!C$25</f>
        <v>45860.27</v>
      </c>
      <c r="F60" s="50" t="n">
        <f aca="false">FilterPk!D$25</f>
        <v>54109.47</v>
      </c>
      <c r="G60" s="50" t="n">
        <f aca="false">FilterPk!E$25</f>
        <v>124540.18</v>
      </c>
      <c r="H60" s="50" t="n">
        <f aca="false">FilterPk!F$25</f>
        <v>77068.78</v>
      </c>
      <c r="I60" s="50" t="n">
        <f aca="false">FilterPk!G$25</f>
        <v>75414.58</v>
      </c>
      <c r="J60" s="50" t="n">
        <f aca="false">FilterPk!H$25</f>
        <v>134077.64</v>
      </c>
      <c r="K60" s="50" t="n">
        <f aca="false">FilterPk!I$25</f>
        <v>429786.05</v>
      </c>
      <c r="L60" s="50" t="n">
        <f aca="false">FilterPk!J$25</f>
        <v>118391.18</v>
      </c>
      <c r="M60" s="50" t="n">
        <f aca="false">FilterPk!K$25</f>
        <v>1083243.13</v>
      </c>
      <c r="N60" s="50" t="n">
        <f aca="false">FilterPk!L$25</f>
        <v>2142491.28</v>
      </c>
      <c r="O60" s="50" t="n">
        <f aca="false">FilterPk!M$25</f>
        <v>344226</v>
      </c>
      <c r="P60" s="50" t="n">
        <f aca="false">FilterPk!N$25</f>
        <v>1221747.4</v>
      </c>
      <c r="Q60" s="51" t="n">
        <f aca="false">FilterPk!O$25</f>
        <v>3708464.68</v>
      </c>
    </row>
    <row r="61" customFormat="false" ht="12.75" hidden="false" customHeight="false" outlineLevel="0" collapsed="false">
      <c r="B61" s="85" t="str">
        <f aca="false">FilterPk!A$26</f>
        <v>ST-SPP</v>
      </c>
      <c r="C61" s="13" t="n">
        <f aca="false">C60+1</f>
        <v>60</v>
      </c>
      <c r="D61" s="50" t="n">
        <f aca="false">FilterPk!B$26</f>
        <v>52202.8773549933</v>
      </c>
      <c r="E61" s="50" t="n">
        <f aca="false">FilterPk!C$26</f>
        <v>3181.7</v>
      </c>
      <c r="F61" s="50" t="n">
        <f aca="false">FilterPk!D$26</f>
        <v>0</v>
      </c>
      <c r="G61" s="50" t="n">
        <f aca="false">FilterPk!E$26</f>
        <v>0</v>
      </c>
      <c r="H61" s="50" t="n">
        <f aca="false">FilterPk!F$26</f>
        <v>0</v>
      </c>
      <c r="I61" s="50" t="n">
        <f aca="false">FilterPk!G$26</f>
        <v>0</v>
      </c>
      <c r="J61" s="50" t="n">
        <f aca="false">FilterPk!H$26</f>
        <v>0</v>
      </c>
      <c r="K61" s="50" t="n">
        <f aca="false">FilterPk!I$26</f>
        <v>0</v>
      </c>
      <c r="L61" s="50" t="n">
        <f aca="false">FilterPk!J$26</f>
        <v>0</v>
      </c>
      <c r="M61" s="50" t="n">
        <f aca="false">FilterPk!K$26</f>
        <v>0</v>
      </c>
      <c r="N61" s="50" t="n">
        <f aca="false">FilterPk!L$26</f>
        <v>3181.7</v>
      </c>
      <c r="O61" s="50" t="n">
        <f aca="false">FilterPk!M$26</f>
        <v>0</v>
      </c>
      <c r="P61" s="50" t="n">
        <f aca="false">FilterPk!N$26</f>
        <v>0</v>
      </c>
      <c r="Q61" s="51" t="n">
        <f aca="false">FilterPk!O$26</f>
        <v>3181.7</v>
      </c>
    </row>
    <row r="62" customFormat="false" ht="12.75" hidden="false" customHeight="false" outlineLevel="0" collapsed="false">
      <c r="B62" s="85" t="str">
        <f aca="false">FilterPk!A$27</f>
        <v>ST-SERC</v>
      </c>
      <c r="C62" s="13" t="n">
        <f aca="false">C61+1</f>
        <v>61</v>
      </c>
      <c r="D62" s="50" t="n">
        <f aca="false">FilterPk!B$27</f>
        <v>686881.973218232</v>
      </c>
      <c r="E62" s="50" t="n">
        <f aca="false">FilterPk!C$27</f>
        <v>-12726.81</v>
      </c>
      <c r="F62" s="50" t="n">
        <f aca="false">FilterPk!D$27</f>
        <v>-31677.19</v>
      </c>
      <c r="G62" s="50" t="n">
        <f aca="false">FilterPk!E$27</f>
        <v>138718.93</v>
      </c>
      <c r="H62" s="50" t="n">
        <f aca="false">FilterPk!F$27</f>
        <v>0</v>
      </c>
      <c r="I62" s="50" t="n">
        <f aca="false">FilterPk!G$27</f>
        <v>0</v>
      </c>
      <c r="J62" s="50" t="n">
        <f aca="false">FilterPk!H$27</f>
        <v>0</v>
      </c>
      <c r="K62" s="50" t="n">
        <f aca="false">FilterPk!I$27</f>
        <v>0</v>
      </c>
      <c r="L62" s="50" t="n">
        <f aca="false">FilterPk!J$27</f>
        <v>0</v>
      </c>
      <c r="M62" s="50" t="n">
        <f aca="false">FilterPk!K$27</f>
        <v>0</v>
      </c>
      <c r="N62" s="50" t="n">
        <f aca="false">FilterPk!L$27</f>
        <v>94314.93</v>
      </c>
      <c r="O62" s="50" t="n">
        <f aca="false">FilterPk!M$27</f>
        <v>0</v>
      </c>
      <c r="P62" s="50" t="n">
        <f aca="false">FilterPk!N$27</f>
        <v>0</v>
      </c>
      <c r="Q62" s="51" t="n">
        <f aca="false">FilterPk!O$27</f>
        <v>94314.93</v>
      </c>
    </row>
    <row r="63" customFormat="false" ht="12.75" hidden="false" customHeight="false" outlineLevel="0" collapsed="false">
      <c r="B63" s="85" t="str">
        <f aca="false">FilterPk!A$28</f>
        <v>LT- Texas</v>
      </c>
      <c r="C63" s="13" t="n">
        <f aca="false">C62+1</f>
        <v>62</v>
      </c>
      <c r="D63" s="50" t="n">
        <f aca="false">FilterPk!B$28</f>
        <v>3826684.70313045</v>
      </c>
      <c r="E63" s="50" t="n">
        <f aca="false">FilterPk!C$28</f>
        <v>-6382.69</v>
      </c>
      <c r="F63" s="50" t="n">
        <f aca="false">FilterPk!D$28</f>
        <v>71634.81</v>
      </c>
      <c r="G63" s="50" t="n">
        <f aca="false">FilterPk!E$28</f>
        <v>28710.67</v>
      </c>
      <c r="H63" s="50" t="n">
        <f aca="false">FilterPk!F$28</f>
        <v>106726.26</v>
      </c>
      <c r="I63" s="50" t="n">
        <f aca="false">FilterPk!G$28</f>
        <v>68401.15</v>
      </c>
      <c r="J63" s="50" t="n">
        <f aca="false">FilterPk!H$28</f>
        <v>107963.61</v>
      </c>
      <c r="K63" s="50" t="n">
        <f aca="false">FilterPk!I$28</f>
        <v>204731.1</v>
      </c>
      <c r="L63" s="50" t="n">
        <f aca="false">FilterPk!J$28</f>
        <v>63773.36</v>
      </c>
      <c r="M63" s="50" t="n">
        <f aca="false">FilterPk!K$28</f>
        <v>194039.66</v>
      </c>
      <c r="N63" s="50" t="n">
        <f aca="false">FilterPk!L$28</f>
        <v>839597.93</v>
      </c>
      <c r="O63" s="50" t="n">
        <f aca="false">FilterPk!M$28</f>
        <v>673610.11</v>
      </c>
      <c r="P63" s="50" t="n">
        <f aca="false">FilterPk!N$28</f>
        <v>107208.74</v>
      </c>
      <c r="Q63" s="51" t="n">
        <f aca="false">FilterPk!O$28</f>
        <v>1620416.78</v>
      </c>
    </row>
    <row r="64" customFormat="false" ht="12.75" hidden="false" customHeight="false" outlineLevel="0" collapsed="false">
      <c r="B64" s="85" t="str">
        <f aca="false">FilterPk!A$29</f>
        <v>St- Texas</v>
      </c>
      <c r="C64" s="13" t="n">
        <f aca="false">C63+1</f>
        <v>63</v>
      </c>
      <c r="D64" s="50" t="n">
        <f aca="false">FilterPk!B$29</f>
        <v>445563.239343252</v>
      </c>
      <c r="E64" s="50" t="n">
        <f aca="false">FilterPk!C$29</f>
        <v>30194</v>
      </c>
      <c r="F64" s="50" t="n">
        <f aca="false">FilterPk!D$29</f>
        <v>31677.19</v>
      </c>
      <c r="G64" s="50" t="n">
        <f aca="false">FilterPk!E$29</f>
        <v>0</v>
      </c>
      <c r="H64" s="50" t="n">
        <f aca="false">FilterPk!F$29</f>
        <v>0</v>
      </c>
      <c r="I64" s="50" t="n">
        <f aca="false">FilterPk!G$29</f>
        <v>0</v>
      </c>
      <c r="J64" s="50" t="n">
        <f aca="false">FilterPk!H$29</f>
        <v>0</v>
      </c>
      <c r="K64" s="50" t="n">
        <f aca="false">FilterPk!I$29</f>
        <v>0</v>
      </c>
      <c r="L64" s="50" t="n">
        <f aca="false">FilterPk!J$29</f>
        <v>0</v>
      </c>
      <c r="M64" s="50" t="n">
        <f aca="false">FilterPk!K$29</f>
        <v>0</v>
      </c>
      <c r="N64" s="50" t="n">
        <f aca="false">FilterPk!L$29</f>
        <v>61871.19</v>
      </c>
      <c r="O64" s="50" t="n">
        <f aca="false">FilterPk!M$29</f>
        <v>0</v>
      </c>
      <c r="P64" s="50" t="n">
        <f aca="false">FilterPk!N$29</f>
        <v>0</v>
      </c>
      <c r="Q64" s="51" t="n">
        <f aca="false">FilterPk!O$29</f>
        <v>61871.19</v>
      </c>
    </row>
    <row r="65" customFormat="false" ht="12.75" hidden="false" customHeight="false" outlineLevel="0" collapsed="false">
      <c r="B65" s="85"/>
      <c r="C65" s="13" t="n">
        <f aca="false">C64+1</f>
        <v>64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1"/>
    </row>
    <row r="66" customFormat="false" ht="12.75" hidden="false" customHeight="false" outlineLevel="0" collapsed="false">
      <c r="B66" s="85" t="str">
        <f aca="false">FilterPk!A$32</f>
        <v>Gas positions</v>
      </c>
      <c r="C66" s="13" t="n">
        <f aca="false">C65+1</f>
        <v>65</v>
      </c>
      <c r="D66" s="50" t="s">
        <v>4</v>
      </c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1"/>
    </row>
    <row r="67" customFormat="false" ht="12.75" hidden="false" customHeight="false" outlineLevel="0" collapsed="false">
      <c r="B67" s="85" t="str">
        <f aca="false">FilterPk!A$33</f>
        <v>Kevin Presto</v>
      </c>
      <c r="C67" s="13" t="n">
        <f aca="false">C66+1</f>
        <v>66</v>
      </c>
      <c r="D67" s="50" t="n">
        <f aca="false">FilterPk!B$33</f>
        <v>0</v>
      </c>
      <c r="E67" s="50" t="n">
        <f aca="false">FilterPk!C$33</f>
        <v>0</v>
      </c>
      <c r="F67" s="50" t="n">
        <f aca="false">FilterPk!D$33</f>
        <v>0</v>
      </c>
      <c r="G67" s="50" t="n">
        <f aca="false">FilterPk!E$33</f>
        <v>0</v>
      </c>
      <c r="H67" s="50" t="n">
        <f aca="false">FilterPk!F$33</f>
        <v>148.212616</v>
      </c>
      <c r="I67" s="50" t="n">
        <f aca="false">FilterPk!G$33</f>
        <v>152.45636</v>
      </c>
      <c r="J67" s="50" t="n">
        <f aca="false">FilterPk!H$33</f>
        <v>146.860915</v>
      </c>
      <c r="K67" s="50" t="n">
        <f aca="false">FilterPk!I$33</f>
        <v>301.509361</v>
      </c>
      <c r="L67" s="50" t="n">
        <f aca="false">FilterPk!J$33</f>
        <v>144.921279</v>
      </c>
      <c r="M67" s="50" t="n">
        <f aca="false">FilterPk!K$33</f>
        <v>149.116289</v>
      </c>
      <c r="N67" s="50" t="n">
        <f aca="false">FilterPk!L$33</f>
        <v>1043.07682</v>
      </c>
      <c r="O67" s="50" t="n">
        <f aca="false">FilterPk!M$33</f>
        <v>0</v>
      </c>
      <c r="P67" s="50" t="n">
        <f aca="false">FilterPk!N$33</f>
        <v>0</v>
      </c>
      <c r="Q67" s="51" t="n">
        <f aca="false">FilterPk!O$33</f>
        <v>1043.07682</v>
      </c>
    </row>
    <row r="68" customFormat="false" ht="12.75" hidden="false" customHeight="false" outlineLevel="0" collapsed="false">
      <c r="B68" s="85" t="str">
        <f aca="false">FilterPk!A$34</f>
        <v>Fletcher Sturm</v>
      </c>
      <c r="C68" s="13" t="n">
        <f aca="false">C67+1</f>
        <v>67</v>
      </c>
      <c r="D68" s="50" t="n">
        <f aca="false">FilterPk!B$34</f>
        <v>0</v>
      </c>
      <c r="E68" s="50" t="n">
        <f aca="false">FilterPk!C$34</f>
        <v>0</v>
      </c>
      <c r="F68" s="50" t="n">
        <f aca="false">FilterPk!D$34</f>
        <v>10.382539</v>
      </c>
      <c r="G68" s="50" t="n">
        <f aca="false">FilterPk!E$34</f>
        <v>-372.732218</v>
      </c>
      <c r="H68" s="50" t="n">
        <f aca="false">FilterPk!F$34</f>
        <v>-18.430041</v>
      </c>
      <c r="I68" s="50" t="n">
        <f aca="false">FilterPk!G$34</f>
        <v>-7.519049</v>
      </c>
      <c r="J68" s="50" t="n">
        <f aca="false">FilterPk!H$34</f>
        <v>7.209206</v>
      </c>
      <c r="K68" s="50" t="n">
        <f aca="false">FilterPk!I$34</f>
        <v>16.283645</v>
      </c>
      <c r="L68" s="50" t="n">
        <f aca="false">FilterPk!J$34</f>
        <v>-0.622678</v>
      </c>
      <c r="M68" s="50" t="n">
        <f aca="false">FilterPk!K$34</f>
        <v>48.787102</v>
      </c>
      <c r="N68" s="50" t="n">
        <f aca="false">FilterPk!L$34</f>
        <v>-316.641494</v>
      </c>
      <c r="O68" s="50" t="n">
        <f aca="false">FilterPk!M$34</f>
        <v>137.057149</v>
      </c>
      <c r="P68" s="50" t="n">
        <f aca="false">FilterPk!N$34</f>
        <v>0</v>
      </c>
      <c r="Q68" s="51" t="n">
        <f aca="false">FilterPk!O$34</f>
        <v>-179.584345</v>
      </c>
    </row>
    <row r="69" customFormat="false" ht="12.75" hidden="false" customHeight="false" outlineLevel="0" collapsed="false">
      <c r="B69" s="85" t="str">
        <f aca="false">FilterPk!A$35</f>
        <v>Doug Gilbert-Smith</v>
      </c>
      <c r="C69" s="13" t="n">
        <f aca="false">C68+1</f>
        <v>68</v>
      </c>
      <c r="D69" s="50" t="n">
        <f aca="false">FilterPk!B$35</f>
        <v>0</v>
      </c>
      <c r="E69" s="50" t="n">
        <f aca="false">FilterPk!C$35</f>
        <v>0</v>
      </c>
      <c r="F69" s="50" t="n">
        <f aca="false">FilterPk!D$35</f>
        <v>-34.907</v>
      </c>
      <c r="G69" s="50" t="n">
        <f aca="false">FilterPk!E$35</f>
        <v>38.473605</v>
      </c>
      <c r="H69" s="50" t="n">
        <f aca="false">FilterPk!F$35</f>
        <v>-29.642523</v>
      </c>
      <c r="I69" s="50" t="n">
        <f aca="false">FilterPk!G$35</f>
        <v>30.491272</v>
      </c>
      <c r="J69" s="50" t="n">
        <f aca="false">FilterPk!H$35</f>
        <v>0</v>
      </c>
      <c r="K69" s="50" t="n">
        <f aca="false">FilterPk!I$35</f>
        <v>90.452808</v>
      </c>
      <c r="L69" s="50" t="n">
        <f aca="false">FilterPk!J$35</f>
        <v>0</v>
      </c>
      <c r="M69" s="50" t="n">
        <f aca="false">FilterPk!K$35</f>
        <v>14.574853</v>
      </c>
      <c r="N69" s="50" t="n">
        <f aca="false">FilterPk!L$35</f>
        <v>109.443015</v>
      </c>
      <c r="O69" s="50" t="n">
        <f aca="false">FilterPk!M$35</f>
        <v>94.93307</v>
      </c>
      <c r="P69" s="50" t="n">
        <f aca="false">FilterPk!N$35</f>
        <v>-157.516125</v>
      </c>
      <c r="Q69" s="51" t="n">
        <f aca="false">FilterPk!O$35</f>
        <v>46.85996</v>
      </c>
    </row>
    <row r="70" customFormat="false" ht="12.75" hidden="false" customHeight="false" outlineLevel="0" collapsed="false">
      <c r="B70" s="85" t="str">
        <f aca="false">FilterPk!A$36</f>
        <v>Rogers Herndon</v>
      </c>
      <c r="C70" s="13" t="n">
        <f aca="false">C69+1</f>
        <v>69</v>
      </c>
      <c r="D70" s="50" t="n">
        <f aca="false">FilterPk!B$36</f>
        <v>0</v>
      </c>
      <c r="E70" s="50" t="n">
        <f aca="false">FilterPk!C$36</f>
        <v>0</v>
      </c>
      <c r="F70" s="50" t="n">
        <f aca="false">FilterPk!D$36</f>
        <v>-16.269581</v>
      </c>
      <c r="G70" s="50" t="n">
        <f aca="false">FilterPk!E$36</f>
        <v>-36.150495</v>
      </c>
      <c r="H70" s="50" t="n">
        <f aca="false">FilterPk!F$36</f>
        <v>-105.080472</v>
      </c>
      <c r="I70" s="50" t="n">
        <f aca="false">FilterPk!G$36</f>
        <v>-21.496839</v>
      </c>
      <c r="J70" s="50" t="n">
        <f aca="false">FilterPk!H$36</f>
        <v>76.011979</v>
      </c>
      <c r="K70" s="50" t="n">
        <f aca="false">FilterPk!I$36</f>
        <v>315.376651</v>
      </c>
      <c r="L70" s="50" t="n">
        <f aca="false">FilterPk!J$36</f>
        <v>0.622678</v>
      </c>
      <c r="M70" s="50" t="n">
        <f aca="false">FilterPk!K$36</f>
        <v>131.855286</v>
      </c>
      <c r="N70" s="50" t="n">
        <f aca="false">FilterPk!L$36</f>
        <v>344.869207</v>
      </c>
      <c r="O70" s="50" t="n">
        <f aca="false">FilterPk!M$36</f>
        <v>500.495437</v>
      </c>
      <c r="P70" s="50" t="n">
        <f aca="false">FilterPk!N$36</f>
        <v>0</v>
      </c>
      <c r="Q70" s="51" t="n">
        <f aca="false">FilterPk!O$36</f>
        <v>845.364644</v>
      </c>
    </row>
    <row r="71" customFormat="false" ht="12.75" hidden="false" customHeight="false" outlineLevel="0" collapsed="false">
      <c r="B71" s="85" t="str">
        <f aca="false">FilterPk!A$37</f>
        <v>Dana Davis</v>
      </c>
      <c r="C71" s="13" t="n">
        <f aca="false">C70+1</f>
        <v>70</v>
      </c>
      <c r="D71" s="50" t="n">
        <f aca="false">FilterPk!B$37</f>
        <v>0</v>
      </c>
      <c r="E71" s="50" t="n">
        <f aca="false">FilterPk!C$37</f>
        <v>0</v>
      </c>
      <c r="F71" s="50" t="n">
        <f aca="false">FilterPk!D$37</f>
        <v>4.986714</v>
      </c>
      <c r="G71" s="50" t="n">
        <f aca="false">FilterPk!E$37</f>
        <v>-10.425106</v>
      </c>
      <c r="H71" s="50" t="n">
        <f aca="false">FilterPk!F$37</f>
        <v>34.582944</v>
      </c>
      <c r="I71" s="50" t="n">
        <f aca="false">FilterPk!G$37</f>
        <v>31.966656</v>
      </c>
      <c r="J71" s="50" t="n">
        <f aca="false">FilterPk!H$37</f>
        <v>34.267547</v>
      </c>
      <c r="K71" s="50" t="n">
        <f aca="false">FilterPk!I$37</f>
        <v>70.027981</v>
      </c>
      <c r="L71" s="50" t="n">
        <f aca="false">FilterPk!J$37</f>
        <v>33.814965</v>
      </c>
      <c r="M71" s="50" t="n">
        <f aca="false">FilterPk!K$37</f>
        <v>44.191074</v>
      </c>
      <c r="N71" s="50" t="n">
        <f aca="false">FilterPk!L$37</f>
        <v>243.412775</v>
      </c>
      <c r="O71" s="50" t="n">
        <f aca="false">FilterPk!M$37</f>
        <v>27.55263</v>
      </c>
      <c r="P71" s="50" t="n">
        <f aca="false">FilterPk!N$37</f>
        <v>0</v>
      </c>
      <c r="Q71" s="51" t="n">
        <f aca="false">FilterPk!O$37</f>
        <v>270.965405</v>
      </c>
    </row>
    <row r="72" customFormat="false" ht="12.75" hidden="false" customHeight="false" outlineLevel="0" collapsed="false">
      <c r="B72" s="85" t="str">
        <f aca="false">FilterPk!A$38</f>
        <v>Tom May</v>
      </c>
      <c r="C72" s="13" t="n">
        <f aca="false">C71+1</f>
        <v>71</v>
      </c>
      <c r="D72" s="50" t="n">
        <f aca="false">FilterPk!B$38</f>
        <v>0</v>
      </c>
      <c r="E72" s="50" t="n">
        <f aca="false">FilterPk!C$38</f>
        <v>0</v>
      </c>
      <c r="F72" s="50" t="n">
        <f aca="false">FilterPk!D$38</f>
        <v>0</v>
      </c>
      <c r="G72" s="50" t="n">
        <f aca="false">FilterPk!E$38</f>
        <v>0</v>
      </c>
      <c r="H72" s="50" t="n">
        <f aca="false">FilterPk!F$38</f>
        <v>0</v>
      </c>
      <c r="I72" s="50" t="n">
        <f aca="false">FilterPk!G$38</f>
        <v>0</v>
      </c>
      <c r="J72" s="50" t="n">
        <f aca="false">FilterPk!H$38</f>
        <v>0</v>
      </c>
      <c r="K72" s="50" t="n">
        <f aca="false">FilterPk!I$38</f>
        <v>0</v>
      </c>
      <c r="L72" s="50" t="n">
        <f aca="false">FilterPk!J$38</f>
        <v>0</v>
      </c>
      <c r="M72" s="50" t="n">
        <f aca="false">FilterPk!K$38</f>
        <v>0</v>
      </c>
      <c r="N72" s="50" t="n">
        <f aca="false">FilterPk!L$38</f>
        <v>0</v>
      </c>
      <c r="O72" s="50" t="n">
        <f aca="false">FilterPk!M$38</f>
        <v>0</v>
      </c>
      <c r="P72" s="50" t="n">
        <f aca="false">FilterPk!N$38</f>
        <v>0</v>
      </c>
      <c r="Q72" s="51" t="n">
        <f aca="false">FilterPk!O$38</f>
        <v>0</v>
      </c>
    </row>
    <row r="73" customFormat="false" ht="12.75" hidden="false" customHeight="false" outlineLevel="0" collapsed="false">
      <c r="B73" s="85" t="str">
        <f aca="false">FilterPk!A$39</f>
        <v>Clint Dean</v>
      </c>
      <c r="C73" s="13" t="n">
        <f aca="false">C72+1</f>
        <v>72</v>
      </c>
      <c r="D73" s="50" t="n">
        <f aca="false">FilterPk!B$39</f>
        <v>0</v>
      </c>
      <c r="E73" s="50" t="n">
        <f aca="false">FilterPk!C$39</f>
        <v>0</v>
      </c>
      <c r="F73" s="50" t="n">
        <f aca="false">FilterPk!D$39</f>
        <v>-27.9256</v>
      </c>
      <c r="G73" s="50" t="n">
        <f aca="false">FilterPk!E$39</f>
        <v>0</v>
      </c>
      <c r="H73" s="50" t="n">
        <f aca="false">FilterPk!F$39</f>
        <v>0</v>
      </c>
      <c r="I73" s="50" t="n">
        <f aca="false">FilterPk!G$39</f>
        <v>0</v>
      </c>
      <c r="J73" s="50" t="n">
        <f aca="false">FilterPk!H$39</f>
        <v>0</v>
      </c>
      <c r="K73" s="50" t="n">
        <f aca="false">FilterPk!I$39</f>
        <v>0</v>
      </c>
      <c r="L73" s="50" t="n">
        <f aca="false">FilterPk!J$39</f>
        <v>0</v>
      </c>
      <c r="M73" s="50" t="n">
        <f aca="false">FilterPk!K$39</f>
        <v>0</v>
      </c>
      <c r="N73" s="50" t="n">
        <f aca="false">FilterPk!L$39</f>
        <v>-27.9256</v>
      </c>
      <c r="O73" s="50" t="n">
        <f aca="false">FilterPk!M$39</f>
        <v>0</v>
      </c>
      <c r="P73" s="50" t="n">
        <f aca="false">FilterPk!N$39</f>
        <v>0</v>
      </c>
      <c r="Q73" s="51" t="n">
        <f aca="false">FilterPk!O$39</f>
        <v>-27.9256</v>
      </c>
    </row>
    <row r="74" customFormat="false" ht="12.75" hidden="false" customHeight="false" outlineLevel="0" collapsed="false">
      <c r="B74" s="85" t="str">
        <f aca="false">FilterPk!A$40</f>
        <v>Rob Benson</v>
      </c>
      <c r="C74" s="13" t="n">
        <f aca="false">C73+1</f>
        <v>73</v>
      </c>
      <c r="D74" s="50" t="n">
        <f aca="false">FilterPk!B$40</f>
        <v>0</v>
      </c>
      <c r="E74" s="50" t="n">
        <f aca="false">FilterPk!C$40</f>
        <v>0</v>
      </c>
      <c r="F74" s="50" t="n">
        <f aca="false">FilterPk!D$40</f>
        <v>0</v>
      </c>
      <c r="G74" s="50" t="n">
        <f aca="false">FilterPk!E$40</f>
        <v>-76.947211</v>
      </c>
      <c r="H74" s="50" t="n">
        <f aca="false">FilterPk!F$40</f>
        <v>0</v>
      </c>
      <c r="I74" s="50" t="n">
        <f aca="false">FilterPk!G$40</f>
        <v>0</v>
      </c>
      <c r="J74" s="50" t="n">
        <f aca="false">FilterPk!H$40</f>
        <v>0</v>
      </c>
      <c r="K74" s="50" t="n">
        <f aca="false">FilterPk!I$40</f>
        <v>0</v>
      </c>
      <c r="L74" s="50" t="n">
        <f aca="false">FilterPk!J$40</f>
        <v>0</v>
      </c>
      <c r="M74" s="50" t="n">
        <f aca="false">FilterPk!K$40</f>
        <v>0</v>
      </c>
      <c r="N74" s="50" t="n">
        <f aca="false">FilterPk!L$40</f>
        <v>-76.947211</v>
      </c>
      <c r="O74" s="50" t="n">
        <f aca="false">FilterPk!M$40</f>
        <v>0</v>
      </c>
      <c r="P74" s="50" t="n">
        <f aca="false">FilterPk!N$40</f>
        <v>0</v>
      </c>
      <c r="Q74" s="51" t="n">
        <f aca="false">FilterPk!O$40</f>
        <v>-76.947211</v>
      </c>
    </row>
    <row r="75" customFormat="false" ht="12.75" hidden="false" customHeight="false" outlineLevel="0" collapsed="false">
      <c r="B75" s="85" t="str">
        <f aca="false">FilterPk!A$41</f>
        <v>Matt Lorenz</v>
      </c>
      <c r="C75" s="13" t="n">
        <f aca="false">C74+1</f>
        <v>74</v>
      </c>
      <c r="D75" s="50" t="n">
        <f aca="false">FilterPk!B$41</f>
        <v>0</v>
      </c>
      <c r="E75" s="50" t="n">
        <f aca="false">FilterPk!C$41</f>
        <v>0</v>
      </c>
      <c r="F75" s="50" t="n">
        <f aca="false">FilterPk!D$41</f>
        <v>0</v>
      </c>
      <c r="G75" s="50" t="n">
        <f aca="false">FilterPk!E$41</f>
        <v>0</v>
      </c>
      <c r="H75" s="50" t="n">
        <f aca="false">FilterPk!F$41</f>
        <v>0</v>
      </c>
      <c r="I75" s="50" t="n">
        <f aca="false">FilterPk!G$41</f>
        <v>0</v>
      </c>
      <c r="J75" s="50" t="n">
        <f aca="false">FilterPk!H$41</f>
        <v>0</v>
      </c>
      <c r="K75" s="50" t="n">
        <f aca="false">FilterPk!I$41</f>
        <v>0</v>
      </c>
      <c r="L75" s="50" t="n">
        <f aca="false">FilterPk!J$41</f>
        <v>0</v>
      </c>
      <c r="M75" s="50" t="n">
        <f aca="false">FilterPk!K$41</f>
        <v>0</v>
      </c>
      <c r="N75" s="50" t="n">
        <f aca="false">FilterPk!L$41</f>
        <v>0</v>
      </c>
      <c r="O75" s="50" t="n">
        <f aca="false">FilterPk!M$41</f>
        <v>0</v>
      </c>
      <c r="P75" s="50" t="n">
        <f aca="false">FilterPk!N$41</f>
        <v>0</v>
      </c>
      <c r="Q75" s="51" t="n">
        <f aca="false">FilterPk!O$41</f>
        <v>0</v>
      </c>
    </row>
    <row r="76" customFormat="false" ht="12.75" hidden="false" customHeight="false" outlineLevel="0" collapsed="false">
      <c r="B76" s="85" t="str">
        <f aca="false">FilterPk!A$42</f>
        <v>John Forney</v>
      </c>
      <c r="C76" s="13" t="n">
        <f aca="false">C75+1</f>
        <v>75</v>
      </c>
      <c r="D76" s="50" t="n">
        <f aca="false">FilterPk!B$42</f>
        <v>0</v>
      </c>
      <c r="E76" s="50" t="n">
        <f aca="false">FilterPk!C$42</f>
        <v>0</v>
      </c>
      <c r="F76" s="50" t="n">
        <f aca="false">FilterPk!D$42</f>
        <v>0</v>
      </c>
      <c r="G76" s="50" t="n">
        <f aca="false">FilterPk!E$42</f>
        <v>0</v>
      </c>
      <c r="H76" s="50" t="n">
        <f aca="false">FilterPk!F$42</f>
        <v>0</v>
      </c>
      <c r="I76" s="50" t="n">
        <f aca="false">FilterPk!G$42</f>
        <v>0</v>
      </c>
      <c r="J76" s="50" t="n">
        <f aca="false">FilterPk!H$42</f>
        <v>0</v>
      </c>
      <c r="K76" s="50" t="n">
        <f aca="false">FilterPk!I$42</f>
        <v>0</v>
      </c>
      <c r="L76" s="50" t="n">
        <f aca="false">FilterPk!J$42</f>
        <v>0</v>
      </c>
      <c r="M76" s="50" t="n">
        <f aca="false">FilterPk!K$42</f>
        <v>0</v>
      </c>
      <c r="N76" s="50" t="n">
        <f aca="false">FilterPk!L$42</f>
        <v>0</v>
      </c>
      <c r="O76" s="50" t="n">
        <f aca="false">FilterPk!M$42</f>
        <v>0</v>
      </c>
      <c r="P76" s="50" t="n">
        <f aca="false">FilterPk!N$42</f>
        <v>0</v>
      </c>
      <c r="Q76" s="51" t="n">
        <f aca="false">FilterPk!O$42</f>
        <v>0</v>
      </c>
    </row>
    <row r="77" customFormat="false" ht="12.75" hidden="false" customHeight="false" outlineLevel="0" collapsed="false">
      <c r="B77" s="85" t="str">
        <f aca="false">FilterPk!A$43</f>
        <v>Mike Carson</v>
      </c>
      <c r="C77" s="13" t="n">
        <f aca="false">C76+1</f>
        <v>76</v>
      </c>
      <c r="D77" s="50" t="n">
        <f aca="false">FilterPk!B$43</f>
        <v>0</v>
      </c>
      <c r="E77" s="50" t="n">
        <f aca="false">FilterPk!C$43</f>
        <v>0</v>
      </c>
      <c r="F77" s="50" t="n">
        <f aca="false">FilterPk!D$43</f>
        <v>0</v>
      </c>
      <c r="G77" s="50" t="n">
        <f aca="false">FilterPk!E$43</f>
        <v>0</v>
      </c>
      <c r="H77" s="50" t="n">
        <f aca="false">FilterPk!F$43</f>
        <v>0</v>
      </c>
      <c r="I77" s="50" t="n">
        <f aca="false">FilterPk!G$43</f>
        <v>0</v>
      </c>
      <c r="J77" s="50" t="n">
        <f aca="false">FilterPk!H$43</f>
        <v>0</v>
      </c>
      <c r="K77" s="50" t="n">
        <f aca="false">FilterPk!I$43</f>
        <v>0</v>
      </c>
      <c r="L77" s="50" t="n">
        <f aca="false">FilterPk!J$43</f>
        <v>0</v>
      </c>
      <c r="M77" s="50" t="n">
        <f aca="false">FilterPk!K$43</f>
        <v>0</v>
      </c>
      <c r="N77" s="50" t="n">
        <f aca="false">FilterPk!L$43</f>
        <v>0</v>
      </c>
      <c r="O77" s="50" t="n">
        <f aca="false">FilterPk!M$43</f>
        <v>0</v>
      </c>
      <c r="P77" s="50" t="n">
        <f aca="false">FilterPk!N$43</f>
        <v>0</v>
      </c>
      <c r="Q77" s="51" t="n">
        <f aca="false">FilterPk!O$43</f>
        <v>0</v>
      </c>
    </row>
    <row r="78" customFormat="false" ht="12.75" hidden="false" customHeight="false" outlineLevel="0" collapsed="false">
      <c r="B78" s="85" t="str">
        <f aca="false">FilterPk!A$44</f>
        <v>Chris Dorland</v>
      </c>
      <c r="C78" s="13" t="n">
        <f aca="false">C77+1</f>
        <v>77</v>
      </c>
      <c r="D78" s="50" t="n">
        <f aca="false">FilterPk!B$44</f>
        <v>0</v>
      </c>
      <c r="E78" s="50" t="n">
        <f aca="false">FilterPk!C$44</f>
        <v>0</v>
      </c>
      <c r="F78" s="50" t="n">
        <f aca="false">FilterPk!D$44</f>
        <v>0</v>
      </c>
      <c r="G78" s="50" t="n">
        <f aca="false">FilterPk!E$44</f>
        <v>0</v>
      </c>
      <c r="H78" s="50" t="n">
        <f aca="false">FilterPk!F$44</f>
        <v>0</v>
      </c>
      <c r="I78" s="50" t="n">
        <f aca="false">FilterPk!G$44</f>
        <v>0</v>
      </c>
      <c r="J78" s="50" t="n">
        <f aca="false">FilterPk!H$44</f>
        <v>0</v>
      </c>
      <c r="K78" s="50" t="n">
        <f aca="false">FilterPk!I$44</f>
        <v>0</v>
      </c>
      <c r="L78" s="50" t="n">
        <f aca="false">FilterPk!J$44</f>
        <v>0</v>
      </c>
      <c r="M78" s="50" t="n">
        <f aca="false">FilterPk!K$44</f>
        <v>0</v>
      </c>
      <c r="N78" s="50" t="n">
        <f aca="false">FilterPk!L$44</f>
        <v>0</v>
      </c>
      <c r="O78" s="50" t="n">
        <f aca="false">FilterPk!M$44</f>
        <v>0</v>
      </c>
      <c r="P78" s="50" t="n">
        <f aca="false">FilterPk!N$44</f>
        <v>0</v>
      </c>
      <c r="Q78" s="51" t="n">
        <f aca="false">FilterPk!O$44</f>
        <v>0</v>
      </c>
    </row>
    <row r="79" customFormat="false" ht="12.75" hidden="false" customHeight="false" outlineLevel="0" collapsed="false">
      <c r="B79" s="85" t="str">
        <f aca="false">FilterPk!A$45</f>
        <v>Jeff King</v>
      </c>
      <c r="C79" s="13" t="n">
        <f aca="false">C78+1</f>
        <v>78</v>
      </c>
      <c r="D79" s="50" t="n">
        <f aca="false">FilterPk!B$45</f>
        <v>0</v>
      </c>
      <c r="E79" s="50" t="n">
        <f aca="false">FilterPk!C$45</f>
        <v>0</v>
      </c>
      <c r="F79" s="50" t="n">
        <f aca="false">FilterPk!D$45</f>
        <v>0</v>
      </c>
      <c r="G79" s="50" t="n">
        <f aca="false">FilterPk!E$45</f>
        <v>0</v>
      </c>
      <c r="H79" s="50" t="n">
        <f aca="false">FilterPk!F$45</f>
        <v>0</v>
      </c>
      <c r="I79" s="50" t="n">
        <f aca="false">FilterPk!G$45</f>
        <v>0</v>
      </c>
      <c r="J79" s="50" t="n">
        <f aca="false">FilterPk!H$45</f>
        <v>0</v>
      </c>
      <c r="K79" s="50" t="n">
        <f aca="false">FilterPk!I$45</f>
        <v>0</v>
      </c>
      <c r="L79" s="50" t="n">
        <f aca="false">FilterPk!J$45</f>
        <v>0</v>
      </c>
      <c r="M79" s="50" t="n">
        <f aca="false">FilterPk!K$45</f>
        <v>0</v>
      </c>
      <c r="N79" s="50" t="n">
        <f aca="false">FilterPk!L$45</f>
        <v>0</v>
      </c>
      <c r="O79" s="50" t="n">
        <f aca="false">FilterPk!M$45</f>
        <v>0</v>
      </c>
      <c r="P79" s="50" t="n">
        <f aca="false">FilterPk!N$45</f>
        <v>0</v>
      </c>
      <c r="Q79" s="51" t="n">
        <f aca="false">FilterPk!O$45</f>
        <v>0</v>
      </c>
    </row>
    <row r="80" customFormat="false" ht="12.75" hidden="false" customHeight="false" outlineLevel="0" collapsed="false">
      <c r="B80" s="85" t="n">
        <f aca="false">FilterPk!A$46</f>
        <v>0</v>
      </c>
      <c r="C80" s="13" t="n">
        <f aca="false">C79+1</f>
        <v>79</v>
      </c>
      <c r="D80" s="50" t="n">
        <f aca="false">FilterPk!B$46</f>
        <v>0</v>
      </c>
      <c r="E80" s="50" t="n">
        <f aca="false">FilterPk!C$46</f>
        <v>0</v>
      </c>
      <c r="F80" s="50" t="n">
        <f aca="false">FilterPk!D$46</f>
        <v>0</v>
      </c>
      <c r="G80" s="50" t="n">
        <f aca="false">FilterPk!E$46</f>
        <v>0</v>
      </c>
      <c r="H80" s="50" t="n">
        <f aca="false">FilterPk!F$46</f>
        <v>0</v>
      </c>
      <c r="I80" s="50" t="n">
        <f aca="false">FilterPk!G$46</f>
        <v>0</v>
      </c>
      <c r="J80" s="50" t="n">
        <f aca="false">FilterPk!H$46</f>
        <v>0</v>
      </c>
      <c r="K80" s="50" t="n">
        <f aca="false">FilterPk!I$46</f>
        <v>0</v>
      </c>
      <c r="L80" s="50" t="n">
        <f aca="false">FilterPk!J$46</f>
        <v>0</v>
      </c>
      <c r="M80" s="50" t="n">
        <f aca="false">FilterPk!K$46</f>
        <v>0</v>
      </c>
      <c r="N80" s="50" t="n">
        <f aca="false">FilterPk!L$46</f>
        <v>0</v>
      </c>
      <c r="O80" s="50" t="n">
        <f aca="false">FilterPk!M$46</f>
        <v>0</v>
      </c>
      <c r="P80" s="50" t="n">
        <f aca="false">FilterPk!N$46</f>
        <v>0</v>
      </c>
      <c r="Q80" s="51" t="n">
        <f aca="false">FilterPk!O$46</f>
        <v>0</v>
      </c>
    </row>
    <row r="81" customFormat="false" ht="12.75" hidden="false" customHeight="false" outlineLevel="0" collapsed="false">
      <c r="B81" s="87" t="n">
        <f aca="false">FilterPk!A$47</f>
        <v>0</v>
      </c>
      <c r="C81" s="64" t="n">
        <f aca="false">C80+1</f>
        <v>80</v>
      </c>
      <c r="D81" s="54" t="n">
        <f aca="false">FilterPk!B$47</f>
        <v>0</v>
      </c>
      <c r="E81" s="54" t="n">
        <f aca="false">FilterPk!C$47</f>
        <v>0</v>
      </c>
      <c r="F81" s="54" t="n">
        <f aca="false">FilterPk!D$47</f>
        <v>0</v>
      </c>
      <c r="G81" s="54" t="n">
        <f aca="false">FilterPk!E$47</f>
        <v>0</v>
      </c>
      <c r="H81" s="54" t="n">
        <f aca="false">FilterPk!F$47</f>
        <v>0</v>
      </c>
      <c r="I81" s="54" t="n">
        <f aca="false">FilterPk!G$47</f>
        <v>0</v>
      </c>
      <c r="J81" s="54" t="n">
        <f aca="false">FilterPk!H$47</f>
        <v>0</v>
      </c>
      <c r="K81" s="54" t="n">
        <f aca="false">FilterPk!I$47</f>
        <v>0</v>
      </c>
      <c r="L81" s="54" t="n">
        <f aca="false">FilterPk!J$47</f>
        <v>0</v>
      </c>
      <c r="M81" s="54" t="n">
        <f aca="false">FilterPk!K$47</f>
        <v>0</v>
      </c>
      <c r="N81" s="54" t="n">
        <f aca="false">FilterPk!L$47</f>
        <v>0</v>
      </c>
      <c r="O81" s="54" t="n">
        <f aca="false">FilterPk!M$47</f>
        <v>0</v>
      </c>
      <c r="P81" s="54" t="n">
        <f aca="false">FilterPk!N$47</f>
        <v>0</v>
      </c>
      <c r="Q81" s="55" t="n">
        <f aca="false">FilterPk!O$47</f>
        <v>0</v>
      </c>
    </row>
    <row r="82" customFormat="false" ht="12.75" hidden="false" customHeight="false" outlineLevel="0" collapsed="false">
      <c r="A82" s="0" t="n">
        <f aca="false">A42+1</f>
        <v>3</v>
      </c>
      <c r="B82" s="57" t="n">
        <f aca="false">FilterPk!D$1</f>
        <v>36907</v>
      </c>
      <c r="C82" s="58" t="n">
        <f aca="false">C81+1</f>
        <v>81</v>
      </c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83"/>
    </row>
    <row r="83" customFormat="false" ht="12.75" hidden="false" customHeight="false" outlineLevel="0" collapsed="false">
      <c r="B83" s="61"/>
      <c r="C83" s="13" t="n">
        <f aca="false">C82+1</f>
        <v>82</v>
      </c>
      <c r="D83" s="13"/>
      <c r="E83" s="21" t="s">
        <v>5</v>
      </c>
      <c r="F83" s="21" t="s">
        <v>6</v>
      </c>
      <c r="G83" s="21" t="s">
        <v>7</v>
      </c>
      <c r="H83" s="21" t="s">
        <v>8</v>
      </c>
      <c r="I83" s="21" t="s">
        <v>9</v>
      </c>
      <c r="J83" s="21" t="s">
        <v>10</v>
      </c>
      <c r="K83" s="21" t="s">
        <v>11</v>
      </c>
      <c r="L83" s="21" t="s">
        <v>12</v>
      </c>
      <c r="M83" s="21" t="s">
        <v>13</v>
      </c>
      <c r="N83" s="21" t="s">
        <v>14</v>
      </c>
      <c r="O83" s="21" t="n">
        <v>2002</v>
      </c>
      <c r="P83" s="21" t="s">
        <v>15</v>
      </c>
      <c r="Q83" s="84" t="s">
        <v>16</v>
      </c>
    </row>
    <row r="84" customFormat="false" ht="12.75" hidden="false" customHeight="false" outlineLevel="0" collapsed="false">
      <c r="B84" s="85" t="str">
        <f aca="false">FilterPk!A$9</f>
        <v>Power positions</v>
      </c>
      <c r="C84" s="13" t="n">
        <f aca="false">C83+1</f>
        <v>83</v>
      </c>
      <c r="D84" s="13" t="s">
        <v>4</v>
      </c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86"/>
    </row>
    <row r="85" customFormat="false" ht="12.75" hidden="false" customHeight="false" outlineLevel="0" collapsed="false">
      <c r="B85" s="85" t="str">
        <f aca="false">FilterPk!A$10</f>
        <v>East Position</v>
      </c>
      <c r="C85" s="13" t="n">
        <f aca="false">C84+1</f>
        <v>84</v>
      </c>
      <c r="D85" s="50" t="n">
        <f aca="false">FilterPk!B$10</f>
        <v>34784396.7946123</v>
      </c>
      <c r="E85" s="50" t="n">
        <f aca="false">FilterPk!C$10</f>
        <v>75045.54</v>
      </c>
      <c r="F85" s="50" t="n">
        <f aca="false">FilterPk!D$10</f>
        <v>84629.15</v>
      </c>
      <c r="G85" s="50" t="n">
        <f aca="false">FilterPk!E$10</f>
        <v>1358824.72</v>
      </c>
      <c r="H85" s="50" t="n">
        <f aca="false">FilterPk!F$10</f>
        <v>1120662.53</v>
      </c>
      <c r="I85" s="50" t="n">
        <f aca="false">FilterPk!G$10</f>
        <v>422841.14</v>
      </c>
      <c r="J85" s="50" t="n">
        <f aca="false">FilterPk!H$10</f>
        <v>788810.55</v>
      </c>
      <c r="K85" s="50" t="n">
        <f aca="false">FilterPk!I$10</f>
        <v>1076253.71</v>
      </c>
      <c r="L85" s="50" t="n">
        <f aca="false">FilterPk!J$10</f>
        <v>363159.42</v>
      </c>
      <c r="M85" s="50" t="n">
        <f aca="false">FilterPk!K$10</f>
        <v>5764043.19</v>
      </c>
      <c r="N85" s="50" t="n">
        <f aca="false">FilterPk!L$10</f>
        <v>11054269.95</v>
      </c>
      <c r="O85" s="50" t="n">
        <f aca="false">FilterPk!M$10</f>
        <v>3650317.45</v>
      </c>
      <c r="P85" s="50" t="n">
        <f aca="false">FilterPk!N$10</f>
        <v>-1642778.44</v>
      </c>
      <c r="Q85" s="51" t="n">
        <f aca="false">FilterPk!O$10</f>
        <v>13061808.96</v>
      </c>
    </row>
    <row r="86" customFormat="false" ht="12.75" hidden="false" customHeight="false" outlineLevel="0" collapsed="false">
      <c r="B86" s="85" t="str">
        <f aca="false">FilterPk!A$11</f>
        <v>East Power Mgmt</v>
      </c>
      <c r="C86" s="13" t="n">
        <f aca="false">C85+1</f>
        <v>85</v>
      </c>
      <c r="D86" s="50" t="n">
        <f aca="false">FilterPk!B$11</f>
        <v>7547347.04451418</v>
      </c>
      <c r="E86" s="50" t="n">
        <f aca="false">FilterPk!C$11</f>
        <v>43646.27</v>
      </c>
      <c r="F86" s="50" t="n">
        <f aca="false">FilterPk!D$11</f>
        <v>-98133.28</v>
      </c>
      <c r="G86" s="50" t="n">
        <f aca="false">FilterPk!E$11</f>
        <v>107993.78</v>
      </c>
      <c r="H86" s="50" t="n">
        <f aca="false">FilterPk!F$11</f>
        <v>155786.29</v>
      </c>
      <c r="I86" s="50" t="n">
        <f aca="false">FilterPk!G$11</f>
        <v>89357.34</v>
      </c>
      <c r="J86" s="50" t="n">
        <f aca="false">FilterPk!H$11</f>
        <v>247101.13</v>
      </c>
      <c r="K86" s="50" t="n">
        <f aca="false">FilterPk!I$11</f>
        <v>307386.28</v>
      </c>
      <c r="L86" s="50" t="n">
        <f aca="false">FilterPk!J$11</f>
        <v>108209.05</v>
      </c>
      <c r="M86" s="50" t="n">
        <f aca="false">FilterPk!K$11</f>
        <v>1338376.99</v>
      </c>
      <c r="N86" s="50" t="n">
        <f aca="false">FilterPk!L$11</f>
        <v>2299723.85</v>
      </c>
      <c r="O86" s="50" t="n">
        <f aca="false">FilterPk!M$11</f>
        <v>606348.53</v>
      </c>
      <c r="P86" s="50" t="n">
        <f aca="false">FilterPk!N$11</f>
        <v>61912.21</v>
      </c>
      <c r="Q86" s="51" t="n">
        <f aca="false">FilterPk!O$11</f>
        <v>2967984.59</v>
      </c>
    </row>
    <row r="87" customFormat="false" ht="12.75" hidden="false" customHeight="false" outlineLevel="0" collapsed="false">
      <c r="B87" s="85" t="str">
        <f aca="false">FilterPk!A$12</f>
        <v>Long Term Options</v>
      </c>
      <c r="C87" s="13" t="n">
        <f aca="false">C86+1</f>
        <v>86</v>
      </c>
      <c r="D87" s="50" t="n">
        <f aca="false">FilterPk!B$12</f>
        <v>0</v>
      </c>
      <c r="E87" s="50" t="n">
        <f aca="false">FilterPk!C$12</f>
        <v>0</v>
      </c>
      <c r="F87" s="50" t="n">
        <f aca="false">FilterPk!D$12</f>
        <v>0</v>
      </c>
      <c r="G87" s="50" t="n">
        <f aca="false">FilterPk!E$12</f>
        <v>0</v>
      </c>
      <c r="H87" s="50" t="n">
        <f aca="false">FilterPk!F$12</f>
        <v>0</v>
      </c>
      <c r="I87" s="50" t="n">
        <f aca="false">FilterPk!G$12</f>
        <v>0</v>
      </c>
      <c r="J87" s="50" t="n">
        <f aca="false">FilterPk!H$12</f>
        <v>0</v>
      </c>
      <c r="K87" s="50" t="n">
        <f aca="false">FilterPk!I$12</f>
        <v>0</v>
      </c>
      <c r="L87" s="50" t="n">
        <f aca="false">FilterPk!J$12</f>
        <v>0</v>
      </c>
      <c r="M87" s="50" t="n">
        <f aca="false">FilterPk!K$12</f>
        <v>0</v>
      </c>
      <c r="N87" s="50" t="n">
        <f aca="false">FilterPk!L$12</f>
        <v>0</v>
      </c>
      <c r="O87" s="50" t="n">
        <f aca="false">FilterPk!M$12</f>
        <v>0</v>
      </c>
      <c r="P87" s="50" t="n">
        <f aca="false">FilterPk!N$12</f>
        <v>0</v>
      </c>
      <c r="Q87" s="51" t="n">
        <f aca="false">FilterPk!O$12</f>
        <v>0</v>
      </c>
    </row>
    <row r="88" customFormat="false" ht="12.75" hidden="false" customHeight="false" outlineLevel="0" collapsed="false">
      <c r="B88" s="85" t="str">
        <f aca="false">FilterPk!A$13</f>
        <v>LT-MIDWEST</v>
      </c>
      <c r="C88" s="13" t="n">
        <f aca="false">C87+1</f>
        <v>87</v>
      </c>
      <c r="D88" s="50" t="n">
        <f aca="false">FilterPk!B$13</f>
        <v>7151089.47366245</v>
      </c>
      <c r="E88" s="50" t="n">
        <f aca="false">FilterPk!C$13</f>
        <v>48283.08</v>
      </c>
      <c r="F88" s="50" t="n">
        <f aca="false">FilterPk!D$13</f>
        <v>-141448.54</v>
      </c>
      <c r="G88" s="50" t="n">
        <f aca="false">FilterPk!E$13</f>
        <v>574622.66</v>
      </c>
      <c r="H88" s="50" t="n">
        <f aca="false">FilterPk!F$13</f>
        <v>298097.27</v>
      </c>
      <c r="I88" s="50" t="n">
        <f aca="false">FilterPk!G$13</f>
        <v>249481.43</v>
      </c>
      <c r="J88" s="50" t="n">
        <f aca="false">FilterPk!H$13</f>
        <v>119379.88</v>
      </c>
      <c r="K88" s="50" t="n">
        <f aca="false">FilterPk!I$13</f>
        <v>25994.27</v>
      </c>
      <c r="L88" s="50" t="n">
        <f aca="false">FilterPk!J$13</f>
        <v>156242.15</v>
      </c>
      <c r="M88" s="50" t="n">
        <f aca="false">FilterPk!K$13</f>
        <v>1762908.33</v>
      </c>
      <c r="N88" s="50" t="n">
        <f aca="false">FilterPk!L$13</f>
        <v>3093560.53</v>
      </c>
      <c r="O88" s="50" t="n">
        <f aca="false">FilterPk!M$13</f>
        <v>565730</v>
      </c>
      <c r="P88" s="50" t="n">
        <f aca="false">FilterPk!N$13</f>
        <v>-439379.19</v>
      </c>
      <c r="Q88" s="51" t="n">
        <f aca="false">FilterPk!O$13</f>
        <v>3219911.34</v>
      </c>
    </row>
    <row r="89" customFormat="false" ht="12.75" hidden="false" customHeight="false" outlineLevel="0" collapsed="false">
      <c r="B89" s="85" t="str">
        <f aca="false">FilterPk!A$14</f>
        <v>ST-ECAR</v>
      </c>
      <c r="C89" s="13" t="n">
        <f aca="false">C88+1</f>
        <v>88</v>
      </c>
      <c r="D89" s="50" t="n">
        <f aca="false">FilterPk!B$14</f>
        <v>238101.441960815</v>
      </c>
      <c r="E89" s="50" t="n">
        <f aca="false">FilterPk!C$14</f>
        <v>13522.23</v>
      </c>
      <c r="F89" s="50" t="n">
        <f aca="false">FilterPk!D$14</f>
        <v>15838.59</v>
      </c>
      <c r="G89" s="50" t="n">
        <f aca="false">FilterPk!E$14</f>
        <v>0</v>
      </c>
      <c r="H89" s="50" t="n">
        <f aca="false">FilterPk!F$14</f>
        <v>0</v>
      </c>
      <c r="I89" s="50" t="n">
        <f aca="false">FilterPk!G$14</f>
        <v>0</v>
      </c>
      <c r="J89" s="50" t="n">
        <f aca="false">FilterPk!H$14</f>
        <v>0</v>
      </c>
      <c r="K89" s="50" t="n">
        <f aca="false">FilterPk!I$14</f>
        <v>0</v>
      </c>
      <c r="L89" s="50" t="n">
        <f aca="false">FilterPk!J$14</f>
        <v>0</v>
      </c>
      <c r="M89" s="50" t="n">
        <f aca="false">FilterPk!K$14</f>
        <v>0</v>
      </c>
      <c r="N89" s="50" t="n">
        <f aca="false">FilterPk!L$14</f>
        <v>29360.82</v>
      </c>
      <c r="O89" s="50" t="n">
        <f aca="false">FilterPk!M$14</f>
        <v>0</v>
      </c>
      <c r="P89" s="50" t="n">
        <f aca="false">FilterPk!N$14</f>
        <v>0</v>
      </c>
      <c r="Q89" s="51" t="n">
        <f aca="false">FilterPk!O$14</f>
        <v>29360.82</v>
      </c>
    </row>
    <row r="90" customFormat="false" ht="12.75" hidden="false" customHeight="false" outlineLevel="0" collapsed="false">
      <c r="B90" s="85" t="str">
        <f aca="false">FilterPk!A$15</f>
        <v>ST- MAPP</v>
      </c>
      <c r="C90" s="13" t="n">
        <f aca="false">C89+1</f>
        <v>89</v>
      </c>
      <c r="D90" s="50" t="n">
        <f aca="false">FilterPk!B$15</f>
        <v>254636.614020626</v>
      </c>
      <c r="E90" s="50" t="n">
        <f aca="false">FilterPk!C$15</f>
        <v>795.43</v>
      </c>
      <c r="F90" s="50" t="n">
        <f aca="false">FilterPk!D$15</f>
        <v>39596.48</v>
      </c>
      <c r="G90" s="50" t="n">
        <f aca="false">FilterPk!E$15</f>
        <v>26009.8</v>
      </c>
      <c r="H90" s="50" t="n">
        <f aca="false">FilterPk!F$15</f>
        <v>8238.75</v>
      </c>
      <c r="I90" s="50" t="n">
        <f aca="false">FilterPk!G$15</f>
        <v>0</v>
      </c>
      <c r="J90" s="50" t="n">
        <f aca="false">FilterPk!H$15</f>
        <v>0</v>
      </c>
      <c r="K90" s="50" t="n">
        <f aca="false">FilterPk!I$15</f>
        <v>0</v>
      </c>
      <c r="L90" s="50" t="n">
        <f aca="false">FilterPk!J$15</f>
        <v>0</v>
      </c>
      <c r="M90" s="50" t="n">
        <f aca="false">FilterPk!K$15</f>
        <v>0</v>
      </c>
      <c r="N90" s="50" t="n">
        <f aca="false">FilterPk!L$15</f>
        <v>74640.46</v>
      </c>
      <c r="O90" s="50" t="n">
        <f aca="false">FilterPk!M$15</f>
        <v>0</v>
      </c>
      <c r="P90" s="50" t="n">
        <f aca="false">FilterPk!N$15</f>
        <v>0</v>
      </c>
      <c r="Q90" s="51" t="n">
        <f aca="false">FilterPk!O$15</f>
        <v>74640.46</v>
      </c>
    </row>
    <row r="91" customFormat="false" ht="12.75" hidden="false" customHeight="false" outlineLevel="0" collapsed="false">
      <c r="B91" s="85" t="str">
        <f aca="false">FilterPk!A$16</f>
        <v>ST- MAIN</v>
      </c>
      <c r="C91" s="13" t="n">
        <f aca="false">C90+1</f>
        <v>90</v>
      </c>
      <c r="D91" s="50" t="n">
        <f aca="false">FilterPk!B$16</f>
        <v>694293.253349893</v>
      </c>
      <c r="E91" s="50" t="n">
        <f aca="false">FilterPk!C$16</f>
        <v>-2349.61</v>
      </c>
      <c r="F91" s="50" t="n">
        <f aca="false">FilterPk!D$16</f>
        <v>15903</v>
      </c>
      <c r="G91" s="50" t="n">
        <f aca="false">FilterPk!E$16</f>
        <v>69359.47</v>
      </c>
      <c r="H91" s="50" t="n">
        <f aca="false">FilterPk!F$16</f>
        <v>0</v>
      </c>
      <c r="I91" s="50" t="n">
        <f aca="false">FilterPk!G$16</f>
        <v>0</v>
      </c>
      <c r="J91" s="50" t="n">
        <f aca="false">FilterPk!H$16</f>
        <v>0</v>
      </c>
      <c r="K91" s="50" t="n">
        <f aca="false">FilterPk!I$16</f>
        <v>0</v>
      </c>
      <c r="L91" s="50" t="n">
        <f aca="false">FilterPk!J$16</f>
        <v>0</v>
      </c>
      <c r="M91" s="50" t="n">
        <f aca="false">FilterPk!K$16</f>
        <v>0</v>
      </c>
      <c r="N91" s="50" t="n">
        <f aca="false">FilterPk!L$16</f>
        <v>82912.86</v>
      </c>
      <c r="O91" s="50" t="n">
        <f aca="false">FilterPk!M$16</f>
        <v>0</v>
      </c>
      <c r="P91" s="50" t="n">
        <f aca="false">FilterPk!N$16</f>
        <v>0</v>
      </c>
      <c r="Q91" s="51" t="n">
        <f aca="false">FilterPk!O$16</f>
        <v>82912.86</v>
      </c>
    </row>
    <row r="92" customFormat="false" ht="12.75" hidden="false" customHeight="false" outlineLevel="0" collapsed="false">
      <c r="B92" s="85" t="str">
        <f aca="false">FilterPk!A$17</f>
        <v>MW-ANALYST</v>
      </c>
      <c r="C92" s="13" t="n">
        <f aca="false">C91+1</f>
        <v>91</v>
      </c>
      <c r="D92" s="50" t="n">
        <f aca="false">FilterPk!B$17</f>
        <v>0</v>
      </c>
      <c r="E92" s="50" t="n">
        <f aca="false">FilterPk!C$17</f>
        <v>6363.4</v>
      </c>
      <c r="F92" s="50" t="n">
        <f aca="false">FilterPk!D$17</f>
        <v>15838.59</v>
      </c>
      <c r="G92" s="50" t="n">
        <f aca="false">FilterPk!E$17</f>
        <v>0</v>
      </c>
      <c r="H92" s="50" t="n">
        <f aca="false">FilterPk!F$17</f>
        <v>0</v>
      </c>
      <c r="I92" s="50" t="n">
        <f aca="false">FilterPk!G$17</f>
        <v>0</v>
      </c>
      <c r="J92" s="50" t="n">
        <f aca="false">FilterPk!H$17</f>
        <v>0</v>
      </c>
      <c r="K92" s="50" t="n">
        <f aca="false">FilterPk!I$17</f>
        <v>0</v>
      </c>
      <c r="L92" s="50" t="n">
        <f aca="false">FilterPk!J$17</f>
        <v>0</v>
      </c>
      <c r="M92" s="50" t="n">
        <f aca="false">FilterPk!K$17</f>
        <v>0</v>
      </c>
      <c r="N92" s="50" t="n">
        <f aca="false">FilterPk!L$17</f>
        <v>22201.99</v>
      </c>
      <c r="O92" s="50" t="n">
        <f aca="false">FilterPk!M$17</f>
        <v>0</v>
      </c>
      <c r="P92" s="50" t="n">
        <f aca="false">FilterPk!N$17</f>
        <v>0</v>
      </c>
      <c r="Q92" s="51" t="n">
        <f aca="false">FilterPk!O$17</f>
        <v>22201.99</v>
      </c>
    </row>
    <row r="93" customFormat="false" ht="12.75" hidden="false" customHeight="false" outlineLevel="0" collapsed="false">
      <c r="B93" s="85" t="str">
        <f aca="false">FilterPk!A$18</f>
        <v>LT-NE</v>
      </c>
      <c r="C93" s="13" t="n">
        <f aca="false">C92+1</f>
        <v>92</v>
      </c>
      <c r="D93" s="50" t="n">
        <f aca="false">FilterPk!B$18</f>
        <v>6187311.37539291</v>
      </c>
      <c r="E93" s="50" t="n">
        <f aca="false">FilterPk!C$18</f>
        <v>-37254.47</v>
      </c>
      <c r="F93" s="50" t="n">
        <f aca="false">FilterPk!D$18</f>
        <v>2562.91</v>
      </c>
      <c r="G93" s="50" t="n">
        <f aca="false">FilterPk!E$18</f>
        <v>-23211.32</v>
      </c>
      <c r="H93" s="50" t="n">
        <f aca="false">FilterPk!F$18</f>
        <v>263627.18</v>
      </c>
      <c r="I93" s="50" t="n">
        <f aca="false">FilterPk!G$18</f>
        <v>-59813.36</v>
      </c>
      <c r="J93" s="50" t="n">
        <f aca="false">FilterPk!H$18</f>
        <v>155752.04</v>
      </c>
      <c r="K93" s="50" t="n">
        <f aca="false">FilterPk!I$18</f>
        <v>121018.38</v>
      </c>
      <c r="L93" s="50" t="n">
        <f aca="false">FilterPk!J$18</f>
        <v>-53378.32</v>
      </c>
      <c r="M93" s="50" t="n">
        <f aca="false">FilterPk!K$18</f>
        <v>995570.8</v>
      </c>
      <c r="N93" s="50" t="n">
        <f aca="false">FilterPk!L$18</f>
        <v>1364873.84</v>
      </c>
      <c r="O93" s="50" t="n">
        <f aca="false">FilterPk!M$18</f>
        <v>1053007.86</v>
      </c>
      <c r="P93" s="50" t="n">
        <f aca="false">FilterPk!N$18</f>
        <v>-2593897.5</v>
      </c>
      <c r="Q93" s="51" t="n">
        <f aca="false">FilterPk!O$18</f>
        <v>-176015.800000001</v>
      </c>
    </row>
    <row r="94" customFormat="false" ht="12.75" hidden="false" customHeight="false" outlineLevel="0" collapsed="false">
      <c r="B94" s="85" t="str">
        <f aca="false">FilterPk!A$19</f>
        <v>LT-PJM</v>
      </c>
      <c r="C94" s="13" t="n">
        <f aca="false">C93+1</f>
        <v>93</v>
      </c>
      <c r="D94" s="50" t="n">
        <f aca="false">FilterPk!B$19</f>
        <v>1818236.42109565</v>
      </c>
      <c r="E94" s="50" t="n">
        <f aca="false">FilterPk!C$19</f>
        <v>25453.61</v>
      </c>
      <c r="F94" s="50" t="n">
        <f aca="false">FilterPk!D$19</f>
        <v>45536</v>
      </c>
      <c r="G94" s="50" t="n">
        <f aca="false">FilterPk!E$19</f>
        <v>312117.59</v>
      </c>
      <c r="H94" s="50" t="n">
        <f aca="false">FilterPk!F$19</f>
        <v>211118</v>
      </c>
      <c r="I94" s="50" t="n">
        <f aca="false">FilterPk!G$19</f>
        <v>0</v>
      </c>
      <c r="J94" s="50" t="n">
        <f aca="false">FilterPk!H$19</f>
        <v>24536.25</v>
      </c>
      <c r="K94" s="50" t="n">
        <f aca="false">FilterPk!I$19</f>
        <v>-12662.37</v>
      </c>
      <c r="L94" s="50" t="n">
        <f aca="false">FilterPk!J$19</f>
        <v>-30078</v>
      </c>
      <c r="M94" s="50" t="n">
        <f aca="false">FilterPk!K$19</f>
        <v>243523.27</v>
      </c>
      <c r="N94" s="50" t="n">
        <f aca="false">FilterPk!L$19</f>
        <v>819544.35</v>
      </c>
      <c r="O94" s="50" t="n">
        <f aca="false">FilterPk!M$19</f>
        <v>125485.18</v>
      </c>
      <c r="P94" s="50" t="n">
        <f aca="false">FilterPk!N$19</f>
        <v>177105.54</v>
      </c>
      <c r="Q94" s="51" t="n">
        <f aca="false">FilterPk!O$19</f>
        <v>1122135.07</v>
      </c>
    </row>
    <row r="95" customFormat="false" ht="12.75" hidden="false" customHeight="false" outlineLevel="0" collapsed="false">
      <c r="B95" s="85" t="str">
        <f aca="false">FilterPk!A$20</f>
        <v>LT- NY</v>
      </c>
      <c r="C95" s="13" t="n">
        <f aca="false">C94+1</f>
        <v>94</v>
      </c>
      <c r="D95" s="50" t="n">
        <f aca="false">FilterPk!B$20</f>
        <v>0</v>
      </c>
      <c r="E95" s="50" t="n">
        <f aca="false">FilterPk!C$20</f>
        <v>-15908.51</v>
      </c>
      <c r="F95" s="50" t="n">
        <f aca="false">FilterPk!D$20</f>
        <v>63126.67</v>
      </c>
      <c r="G95" s="50" t="n">
        <f aca="false">FilterPk!E$20</f>
        <v>-17376.91</v>
      </c>
      <c r="H95" s="50" t="n">
        <f aca="false">FilterPk!F$20</f>
        <v>0</v>
      </c>
      <c r="I95" s="50" t="n">
        <f aca="false">FilterPk!G$20</f>
        <v>0</v>
      </c>
      <c r="J95" s="50" t="n">
        <f aca="false">FilterPk!H$20</f>
        <v>0</v>
      </c>
      <c r="K95" s="50" t="n">
        <f aca="false">FilterPk!I$20</f>
        <v>0</v>
      </c>
      <c r="L95" s="50" t="n">
        <f aca="false">FilterPk!J$20</f>
        <v>0</v>
      </c>
      <c r="M95" s="50" t="n">
        <f aca="false">FilterPk!K$20</f>
        <v>146381.01</v>
      </c>
      <c r="N95" s="50" t="n">
        <f aca="false">FilterPk!L$20</f>
        <v>176222.26</v>
      </c>
      <c r="O95" s="50" t="n">
        <f aca="false">FilterPk!M$20</f>
        <v>281909.77</v>
      </c>
      <c r="P95" s="50" t="n">
        <f aca="false">FilterPk!N$20</f>
        <v>-177475.64</v>
      </c>
      <c r="Q95" s="51" t="n">
        <f aca="false">FilterPk!O$20</f>
        <v>280656.39</v>
      </c>
    </row>
    <row r="96" customFormat="false" ht="12.75" hidden="false" customHeight="false" outlineLevel="0" collapsed="false">
      <c r="B96" s="85" t="str">
        <f aca="false">FilterPk!A$21</f>
        <v>ST- PJM</v>
      </c>
      <c r="C96" s="13" t="n">
        <f aca="false">C95+1</f>
        <v>95</v>
      </c>
      <c r="D96" s="50" t="n">
        <f aca="false">FilterPk!B$21</f>
        <v>1243093.71447674</v>
      </c>
      <c r="E96" s="50" t="n">
        <f aca="false">FilterPk!C$21</f>
        <v>-91155.75</v>
      </c>
      <c r="F96" s="50" t="n">
        <f aca="false">FilterPk!D$21</f>
        <v>-47515.78</v>
      </c>
      <c r="G96" s="50" t="n">
        <f aca="false">FilterPk!E$21</f>
        <v>0</v>
      </c>
      <c r="H96" s="50" t="n">
        <f aca="false">FilterPk!F$21</f>
        <v>0</v>
      </c>
      <c r="I96" s="50" t="n">
        <f aca="false">FilterPk!G$21</f>
        <v>0</v>
      </c>
      <c r="J96" s="50" t="n">
        <f aca="false">FilterPk!H$21</f>
        <v>0</v>
      </c>
      <c r="K96" s="50" t="n">
        <f aca="false">FilterPk!I$21</f>
        <v>0</v>
      </c>
      <c r="L96" s="50" t="n">
        <f aca="false">FilterPk!J$21</f>
        <v>0</v>
      </c>
      <c r="M96" s="50" t="n">
        <f aca="false">FilterPk!K$21</f>
        <v>0</v>
      </c>
      <c r="N96" s="50" t="n">
        <f aca="false">FilterPk!L$21</f>
        <v>-138671.53</v>
      </c>
      <c r="O96" s="50" t="n">
        <f aca="false">FilterPk!M$21</f>
        <v>0</v>
      </c>
      <c r="P96" s="50" t="n">
        <f aca="false">FilterPk!N$21</f>
        <v>0</v>
      </c>
      <c r="Q96" s="51" t="n">
        <f aca="false">FilterPk!O$21</f>
        <v>-138671.53</v>
      </c>
    </row>
    <row r="97" customFormat="false" ht="12.75" hidden="false" customHeight="false" outlineLevel="0" collapsed="false">
      <c r="B97" s="85" t="str">
        <f aca="false">FilterPk!A$22</f>
        <v>ST- NENG</v>
      </c>
      <c r="C97" s="13" t="n">
        <f aca="false">C96+1</f>
        <v>96</v>
      </c>
      <c r="D97" s="50" t="n">
        <f aca="false">FilterPk!B$22</f>
        <v>539719.375927685</v>
      </c>
      <c r="E97" s="50" t="n">
        <f aca="false">FilterPk!C$22</f>
        <v>13161.19</v>
      </c>
      <c r="F97" s="50" t="n">
        <f aca="false">FilterPk!D$22</f>
        <v>63418.82</v>
      </c>
      <c r="G97" s="50" t="n">
        <f aca="false">FilterPk!E$22</f>
        <v>0</v>
      </c>
      <c r="H97" s="50" t="n">
        <f aca="false">FilterPk!F$22</f>
        <v>0</v>
      </c>
      <c r="I97" s="50" t="n">
        <f aca="false">FilterPk!G$22</f>
        <v>0</v>
      </c>
      <c r="J97" s="50" t="n">
        <f aca="false">FilterPk!H$22</f>
        <v>0</v>
      </c>
      <c r="K97" s="50" t="n">
        <f aca="false">FilterPk!I$22</f>
        <v>0</v>
      </c>
      <c r="L97" s="50" t="n">
        <f aca="false">FilterPk!J$22</f>
        <v>0</v>
      </c>
      <c r="M97" s="50" t="n">
        <f aca="false">FilterPk!K$22</f>
        <v>0</v>
      </c>
      <c r="N97" s="50" t="n">
        <f aca="false">FilterPk!L$22</f>
        <v>76580.01</v>
      </c>
      <c r="O97" s="50" t="n">
        <f aca="false">FilterPk!M$22</f>
        <v>0</v>
      </c>
      <c r="P97" s="50" t="n">
        <f aca="false">FilterPk!N$22</f>
        <v>0</v>
      </c>
      <c r="Q97" s="51" t="n">
        <f aca="false">FilterPk!O$22</f>
        <v>76580.01</v>
      </c>
    </row>
    <row r="98" customFormat="false" ht="12.75" hidden="false" customHeight="false" outlineLevel="0" collapsed="false">
      <c r="B98" s="85" t="str">
        <f aca="false">FilterPk!A$23</f>
        <v>ST- NY</v>
      </c>
      <c r="C98" s="13" t="n">
        <f aca="false">C97+1</f>
        <v>97</v>
      </c>
      <c r="D98" s="50" t="n">
        <f aca="false">FilterPk!B$23</f>
        <v>251437.188425373</v>
      </c>
      <c r="E98" s="50" t="n">
        <f aca="false">FilterPk!C$23</f>
        <v>10362.2</v>
      </c>
      <c r="F98" s="50" t="n">
        <f aca="false">FilterPk!D$23</f>
        <v>-15838.59</v>
      </c>
      <c r="G98" s="50" t="n">
        <f aca="false">FilterPk!E$23</f>
        <v>17339.87</v>
      </c>
      <c r="H98" s="50" t="n">
        <f aca="false">FilterPk!F$23</f>
        <v>0</v>
      </c>
      <c r="I98" s="50" t="n">
        <f aca="false">FilterPk!G$23</f>
        <v>0</v>
      </c>
      <c r="J98" s="50" t="n">
        <f aca="false">FilterPk!H$23</f>
        <v>0</v>
      </c>
      <c r="K98" s="50" t="n">
        <f aca="false">FilterPk!I$23</f>
        <v>0</v>
      </c>
      <c r="L98" s="50" t="n">
        <f aca="false">FilterPk!J$23</f>
        <v>0</v>
      </c>
      <c r="M98" s="50" t="n">
        <f aca="false">FilterPk!K$23</f>
        <v>0</v>
      </c>
      <c r="N98" s="50" t="n">
        <f aca="false">FilterPk!L$23</f>
        <v>11863.48</v>
      </c>
      <c r="O98" s="50" t="n">
        <f aca="false">FilterPk!M$23</f>
        <v>0</v>
      </c>
      <c r="P98" s="50" t="n">
        <f aca="false">FilterPk!N$23</f>
        <v>0</v>
      </c>
      <c r="Q98" s="51" t="n">
        <f aca="false">FilterPk!O$23</f>
        <v>11863.48</v>
      </c>
    </row>
    <row r="99" customFormat="false" ht="12.75" hidden="false" customHeight="false" outlineLevel="0" collapsed="false">
      <c r="B99" s="85" t="str">
        <f aca="false">FilterPk!A$24</f>
        <v>NE- PHYS</v>
      </c>
      <c r="C99" s="13" t="n">
        <f aca="false">C98+1</f>
        <v>98</v>
      </c>
      <c r="D99" s="50" t="n">
        <f aca="false">FilterPk!B$24</f>
        <v>0</v>
      </c>
      <c r="E99" s="50" t="n">
        <f aca="false">FilterPk!C$24</f>
        <v>0</v>
      </c>
      <c r="F99" s="50" t="n">
        <f aca="false">FilterPk!D$24</f>
        <v>0</v>
      </c>
      <c r="G99" s="50" t="n">
        <f aca="false">FilterPk!E$24</f>
        <v>0</v>
      </c>
      <c r="H99" s="50" t="n">
        <f aca="false">FilterPk!F$24</f>
        <v>0</v>
      </c>
      <c r="I99" s="50" t="n">
        <f aca="false">FilterPk!G$24</f>
        <v>0</v>
      </c>
      <c r="J99" s="50" t="n">
        <f aca="false">FilterPk!H$24</f>
        <v>0</v>
      </c>
      <c r="K99" s="50" t="n">
        <f aca="false">FilterPk!I$24</f>
        <v>0</v>
      </c>
      <c r="L99" s="50" t="n">
        <f aca="false">FilterPk!J$24</f>
        <v>0</v>
      </c>
      <c r="M99" s="50" t="n">
        <f aca="false">FilterPk!K$24</f>
        <v>0</v>
      </c>
      <c r="N99" s="50" t="n">
        <f aca="false">FilterPk!L$24</f>
        <v>0</v>
      </c>
      <c r="O99" s="50" t="n">
        <f aca="false">FilterPk!M$24</f>
        <v>0</v>
      </c>
      <c r="P99" s="50" t="n">
        <f aca="false">FilterPk!N$24</f>
        <v>0</v>
      </c>
      <c r="Q99" s="51" t="n">
        <f aca="false">FilterPk!O$24</f>
        <v>0</v>
      </c>
    </row>
    <row r="100" customFormat="false" ht="12.75" hidden="false" customHeight="false" outlineLevel="0" collapsed="false">
      <c r="B100" s="85" t="str">
        <f aca="false">FilterPk!A$25</f>
        <v>LT-Southeast</v>
      </c>
      <c r="C100" s="13" t="n">
        <f aca="false">C99+1</f>
        <v>99</v>
      </c>
      <c r="D100" s="50" t="n">
        <f aca="false">FilterPk!B$25</f>
        <v>11411200.8859117</v>
      </c>
      <c r="E100" s="50" t="n">
        <f aca="false">FilterPk!C$25</f>
        <v>45860.27</v>
      </c>
      <c r="F100" s="50" t="n">
        <f aca="false">FilterPk!D$25</f>
        <v>54109.47</v>
      </c>
      <c r="G100" s="50" t="n">
        <f aca="false">FilterPk!E$25</f>
        <v>124540.18</v>
      </c>
      <c r="H100" s="50" t="n">
        <f aca="false">FilterPk!F$25</f>
        <v>77068.78</v>
      </c>
      <c r="I100" s="50" t="n">
        <f aca="false">FilterPk!G$25</f>
        <v>75414.58</v>
      </c>
      <c r="J100" s="50" t="n">
        <f aca="false">FilterPk!H$25</f>
        <v>134077.64</v>
      </c>
      <c r="K100" s="50" t="n">
        <f aca="false">FilterPk!I$25</f>
        <v>429786.05</v>
      </c>
      <c r="L100" s="50" t="n">
        <f aca="false">FilterPk!J$25</f>
        <v>118391.18</v>
      </c>
      <c r="M100" s="50" t="n">
        <f aca="false">FilterPk!K$25</f>
        <v>1083243.13</v>
      </c>
      <c r="N100" s="50" t="n">
        <f aca="false">FilterPk!L$25</f>
        <v>2142491.28</v>
      </c>
      <c r="O100" s="50" t="n">
        <f aca="false">FilterPk!M$25</f>
        <v>344226</v>
      </c>
      <c r="P100" s="50" t="n">
        <f aca="false">FilterPk!N$25</f>
        <v>1221747.4</v>
      </c>
      <c r="Q100" s="51" t="n">
        <f aca="false">FilterPk!O$25</f>
        <v>3708464.68</v>
      </c>
    </row>
    <row r="101" customFormat="false" ht="12.75" hidden="false" customHeight="false" outlineLevel="0" collapsed="false">
      <c r="B101" s="85" t="str">
        <f aca="false">FilterPk!A$26</f>
        <v>ST-SPP</v>
      </c>
      <c r="C101" s="13" t="n">
        <f aca="false">C100+1</f>
        <v>100</v>
      </c>
      <c r="D101" s="50" t="n">
        <f aca="false">FilterPk!B$26</f>
        <v>52202.8773549933</v>
      </c>
      <c r="E101" s="50" t="n">
        <f aca="false">FilterPk!C$26</f>
        <v>3181.7</v>
      </c>
      <c r="F101" s="50" t="n">
        <f aca="false">FilterPk!D$26</f>
        <v>0</v>
      </c>
      <c r="G101" s="50" t="n">
        <f aca="false">FilterPk!E$26</f>
        <v>0</v>
      </c>
      <c r="H101" s="50" t="n">
        <f aca="false">FilterPk!F$26</f>
        <v>0</v>
      </c>
      <c r="I101" s="50" t="n">
        <f aca="false">FilterPk!G$26</f>
        <v>0</v>
      </c>
      <c r="J101" s="50" t="n">
        <f aca="false">FilterPk!H$26</f>
        <v>0</v>
      </c>
      <c r="K101" s="50" t="n">
        <f aca="false">FilterPk!I$26</f>
        <v>0</v>
      </c>
      <c r="L101" s="50" t="n">
        <f aca="false">FilterPk!J$26</f>
        <v>0</v>
      </c>
      <c r="M101" s="50" t="n">
        <f aca="false">FilterPk!K$26</f>
        <v>0</v>
      </c>
      <c r="N101" s="50" t="n">
        <f aca="false">FilterPk!L$26</f>
        <v>3181.7</v>
      </c>
      <c r="O101" s="50" t="n">
        <f aca="false">FilterPk!M$26</f>
        <v>0</v>
      </c>
      <c r="P101" s="50" t="n">
        <f aca="false">FilterPk!N$26</f>
        <v>0</v>
      </c>
      <c r="Q101" s="51" t="n">
        <f aca="false">FilterPk!O$26</f>
        <v>3181.7</v>
      </c>
    </row>
    <row r="102" customFormat="false" ht="12.75" hidden="false" customHeight="false" outlineLevel="0" collapsed="false">
      <c r="B102" s="85" t="str">
        <f aca="false">FilterPk!A$27</f>
        <v>ST-SERC</v>
      </c>
      <c r="C102" s="13" t="n">
        <f aca="false">C101+1</f>
        <v>101</v>
      </c>
      <c r="D102" s="50" t="n">
        <f aca="false">FilterPk!B$27</f>
        <v>686881.973218232</v>
      </c>
      <c r="E102" s="50" t="n">
        <f aca="false">FilterPk!C$27</f>
        <v>-12726.81</v>
      </c>
      <c r="F102" s="50" t="n">
        <f aca="false">FilterPk!D$27</f>
        <v>-31677.19</v>
      </c>
      <c r="G102" s="50" t="n">
        <f aca="false">FilterPk!E$27</f>
        <v>138718.93</v>
      </c>
      <c r="H102" s="50" t="n">
        <f aca="false">FilterPk!F$27</f>
        <v>0</v>
      </c>
      <c r="I102" s="50" t="n">
        <f aca="false">FilterPk!G$27</f>
        <v>0</v>
      </c>
      <c r="J102" s="50" t="n">
        <f aca="false">FilterPk!H$27</f>
        <v>0</v>
      </c>
      <c r="K102" s="50" t="n">
        <f aca="false">FilterPk!I$27</f>
        <v>0</v>
      </c>
      <c r="L102" s="50" t="n">
        <f aca="false">FilterPk!J$27</f>
        <v>0</v>
      </c>
      <c r="M102" s="50" t="n">
        <f aca="false">FilterPk!K$27</f>
        <v>0</v>
      </c>
      <c r="N102" s="50" t="n">
        <f aca="false">FilterPk!L$27</f>
        <v>94314.93</v>
      </c>
      <c r="O102" s="50" t="n">
        <f aca="false">FilterPk!M$27</f>
        <v>0</v>
      </c>
      <c r="P102" s="50" t="n">
        <f aca="false">FilterPk!N$27</f>
        <v>0</v>
      </c>
      <c r="Q102" s="51" t="n">
        <f aca="false">FilterPk!O$27</f>
        <v>94314.93</v>
      </c>
    </row>
    <row r="103" customFormat="false" ht="12.75" hidden="false" customHeight="false" outlineLevel="0" collapsed="false">
      <c r="B103" s="85" t="str">
        <f aca="false">FilterPk!A$28</f>
        <v>LT- Texas</v>
      </c>
      <c r="C103" s="13" t="n">
        <f aca="false">C102+1</f>
        <v>102</v>
      </c>
      <c r="D103" s="50" t="n">
        <f aca="false">FilterPk!B$28</f>
        <v>3826684.70313045</v>
      </c>
      <c r="E103" s="50" t="n">
        <f aca="false">FilterPk!C$28</f>
        <v>-6382.69</v>
      </c>
      <c r="F103" s="50" t="n">
        <f aca="false">FilterPk!D$28</f>
        <v>71634.81</v>
      </c>
      <c r="G103" s="50" t="n">
        <f aca="false">FilterPk!E$28</f>
        <v>28710.67</v>
      </c>
      <c r="H103" s="50" t="n">
        <f aca="false">FilterPk!F$28</f>
        <v>106726.26</v>
      </c>
      <c r="I103" s="50" t="n">
        <f aca="false">FilterPk!G$28</f>
        <v>68401.15</v>
      </c>
      <c r="J103" s="50" t="n">
        <f aca="false">FilterPk!H$28</f>
        <v>107963.61</v>
      </c>
      <c r="K103" s="50" t="n">
        <f aca="false">FilterPk!I$28</f>
        <v>204731.1</v>
      </c>
      <c r="L103" s="50" t="n">
        <f aca="false">FilterPk!J$28</f>
        <v>63773.36</v>
      </c>
      <c r="M103" s="50" t="n">
        <f aca="false">FilterPk!K$28</f>
        <v>194039.66</v>
      </c>
      <c r="N103" s="50" t="n">
        <f aca="false">FilterPk!L$28</f>
        <v>839597.93</v>
      </c>
      <c r="O103" s="50" t="n">
        <f aca="false">FilterPk!M$28</f>
        <v>673610.11</v>
      </c>
      <c r="P103" s="50" t="n">
        <f aca="false">FilterPk!N$28</f>
        <v>107208.74</v>
      </c>
      <c r="Q103" s="51" t="n">
        <f aca="false">FilterPk!O$28</f>
        <v>1620416.78</v>
      </c>
    </row>
    <row r="104" customFormat="false" ht="12.75" hidden="false" customHeight="false" outlineLevel="0" collapsed="false">
      <c r="B104" s="85" t="str">
        <f aca="false">FilterPk!A$29</f>
        <v>St- Texas</v>
      </c>
      <c r="C104" s="13" t="n">
        <f aca="false">C103+1</f>
        <v>103</v>
      </c>
      <c r="D104" s="50" t="n">
        <f aca="false">FilterPk!B$29</f>
        <v>445563.239343252</v>
      </c>
      <c r="E104" s="50" t="n">
        <f aca="false">FilterPk!C$29</f>
        <v>30194</v>
      </c>
      <c r="F104" s="50" t="n">
        <f aca="false">FilterPk!D$29</f>
        <v>31677.19</v>
      </c>
      <c r="G104" s="50" t="n">
        <f aca="false">FilterPk!E$29</f>
        <v>0</v>
      </c>
      <c r="H104" s="50" t="n">
        <f aca="false">FilterPk!F$29</f>
        <v>0</v>
      </c>
      <c r="I104" s="50" t="n">
        <f aca="false">FilterPk!G$29</f>
        <v>0</v>
      </c>
      <c r="J104" s="50" t="n">
        <f aca="false">FilterPk!H$29</f>
        <v>0</v>
      </c>
      <c r="K104" s="50" t="n">
        <f aca="false">FilterPk!I$29</f>
        <v>0</v>
      </c>
      <c r="L104" s="50" t="n">
        <f aca="false">FilterPk!J$29</f>
        <v>0</v>
      </c>
      <c r="M104" s="50" t="n">
        <f aca="false">FilterPk!K$29</f>
        <v>0</v>
      </c>
      <c r="N104" s="50" t="n">
        <f aca="false">FilterPk!L$29</f>
        <v>61871.19</v>
      </c>
      <c r="O104" s="50" t="n">
        <f aca="false">FilterPk!M$29</f>
        <v>0</v>
      </c>
      <c r="P104" s="50" t="n">
        <f aca="false">FilterPk!N$29</f>
        <v>0</v>
      </c>
      <c r="Q104" s="51" t="n">
        <f aca="false">FilterPk!O$29</f>
        <v>61871.19</v>
      </c>
    </row>
    <row r="105" customFormat="false" ht="12.75" hidden="false" customHeight="false" outlineLevel="0" collapsed="false">
      <c r="B105" s="85"/>
      <c r="C105" s="13" t="n">
        <f aca="false">C104+1</f>
        <v>104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1"/>
    </row>
    <row r="106" customFormat="false" ht="12.75" hidden="false" customHeight="false" outlineLevel="0" collapsed="false">
      <c r="B106" s="85" t="str">
        <f aca="false">FilterPk!A$32</f>
        <v>Gas positions</v>
      </c>
      <c r="C106" s="13" t="n">
        <f aca="false">C105+1</f>
        <v>105</v>
      </c>
      <c r="D106" s="50" t="s">
        <v>4</v>
      </c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1"/>
    </row>
    <row r="107" customFormat="false" ht="12.75" hidden="false" customHeight="false" outlineLevel="0" collapsed="false">
      <c r="B107" s="85" t="str">
        <f aca="false">FilterPk!A$33</f>
        <v>Kevin Presto</v>
      </c>
      <c r="C107" s="13" t="n">
        <f aca="false">C106+1</f>
        <v>106</v>
      </c>
      <c r="D107" s="50" t="n">
        <f aca="false">FilterPk!B$33</f>
        <v>0</v>
      </c>
      <c r="E107" s="50" t="n">
        <f aca="false">FilterPk!C$33</f>
        <v>0</v>
      </c>
      <c r="F107" s="50" t="n">
        <f aca="false">FilterPk!D$33</f>
        <v>0</v>
      </c>
      <c r="G107" s="50" t="n">
        <f aca="false">FilterPk!E$33</f>
        <v>0</v>
      </c>
      <c r="H107" s="50" t="n">
        <f aca="false">FilterPk!F$33</f>
        <v>148.212616</v>
      </c>
      <c r="I107" s="50" t="n">
        <f aca="false">FilterPk!G$33</f>
        <v>152.45636</v>
      </c>
      <c r="J107" s="50" t="n">
        <f aca="false">FilterPk!H$33</f>
        <v>146.860915</v>
      </c>
      <c r="K107" s="50" t="n">
        <f aca="false">FilterPk!I$33</f>
        <v>301.509361</v>
      </c>
      <c r="L107" s="50" t="n">
        <f aca="false">FilterPk!J$33</f>
        <v>144.921279</v>
      </c>
      <c r="M107" s="50" t="n">
        <f aca="false">FilterPk!K$33</f>
        <v>149.116289</v>
      </c>
      <c r="N107" s="50" t="n">
        <f aca="false">FilterPk!L$33</f>
        <v>1043.07682</v>
      </c>
      <c r="O107" s="50" t="n">
        <f aca="false">FilterPk!M$33</f>
        <v>0</v>
      </c>
      <c r="P107" s="50" t="n">
        <f aca="false">FilterPk!N$33</f>
        <v>0</v>
      </c>
      <c r="Q107" s="51" t="n">
        <f aca="false">FilterPk!O$33</f>
        <v>1043.07682</v>
      </c>
    </row>
    <row r="108" customFormat="false" ht="12.75" hidden="false" customHeight="false" outlineLevel="0" collapsed="false">
      <c r="B108" s="85" t="str">
        <f aca="false">FilterPk!A$34</f>
        <v>Fletcher Sturm</v>
      </c>
      <c r="C108" s="13" t="n">
        <f aca="false">C107+1</f>
        <v>107</v>
      </c>
      <c r="D108" s="50" t="n">
        <f aca="false">FilterPk!B$34</f>
        <v>0</v>
      </c>
      <c r="E108" s="50" t="n">
        <f aca="false">FilterPk!C$34</f>
        <v>0</v>
      </c>
      <c r="F108" s="50" t="n">
        <f aca="false">FilterPk!D$34</f>
        <v>10.382539</v>
      </c>
      <c r="G108" s="50" t="n">
        <f aca="false">FilterPk!E$34</f>
        <v>-372.732218</v>
      </c>
      <c r="H108" s="50" t="n">
        <f aca="false">FilterPk!F$34</f>
        <v>-18.430041</v>
      </c>
      <c r="I108" s="50" t="n">
        <f aca="false">FilterPk!G$34</f>
        <v>-7.519049</v>
      </c>
      <c r="J108" s="50" t="n">
        <f aca="false">FilterPk!H$34</f>
        <v>7.209206</v>
      </c>
      <c r="K108" s="50" t="n">
        <f aca="false">FilterPk!I$34</f>
        <v>16.283645</v>
      </c>
      <c r="L108" s="50" t="n">
        <f aca="false">FilterPk!J$34</f>
        <v>-0.622678</v>
      </c>
      <c r="M108" s="50" t="n">
        <f aca="false">FilterPk!K$34</f>
        <v>48.787102</v>
      </c>
      <c r="N108" s="50" t="n">
        <f aca="false">FilterPk!L$34</f>
        <v>-316.641494</v>
      </c>
      <c r="O108" s="50" t="n">
        <f aca="false">FilterPk!M$34</f>
        <v>137.057149</v>
      </c>
      <c r="P108" s="50" t="n">
        <f aca="false">FilterPk!N$34</f>
        <v>0</v>
      </c>
      <c r="Q108" s="51" t="n">
        <f aca="false">FilterPk!O$34</f>
        <v>-179.584345</v>
      </c>
    </row>
    <row r="109" customFormat="false" ht="12.75" hidden="false" customHeight="false" outlineLevel="0" collapsed="false">
      <c r="B109" s="85" t="str">
        <f aca="false">FilterPk!A$35</f>
        <v>Doug Gilbert-Smith</v>
      </c>
      <c r="C109" s="13" t="n">
        <f aca="false">C108+1</f>
        <v>108</v>
      </c>
      <c r="D109" s="50" t="n">
        <f aca="false">FilterPk!B$35</f>
        <v>0</v>
      </c>
      <c r="E109" s="50" t="n">
        <f aca="false">FilterPk!C$35</f>
        <v>0</v>
      </c>
      <c r="F109" s="50" t="n">
        <f aca="false">FilterPk!D$35</f>
        <v>-34.907</v>
      </c>
      <c r="G109" s="50" t="n">
        <f aca="false">FilterPk!E$35</f>
        <v>38.473605</v>
      </c>
      <c r="H109" s="50" t="n">
        <f aca="false">FilterPk!F$35</f>
        <v>-29.642523</v>
      </c>
      <c r="I109" s="50" t="n">
        <f aca="false">FilterPk!G$35</f>
        <v>30.491272</v>
      </c>
      <c r="J109" s="50" t="n">
        <f aca="false">FilterPk!H$35</f>
        <v>0</v>
      </c>
      <c r="K109" s="50" t="n">
        <f aca="false">FilterPk!I$35</f>
        <v>90.452808</v>
      </c>
      <c r="L109" s="50" t="n">
        <f aca="false">FilterPk!J$35</f>
        <v>0</v>
      </c>
      <c r="M109" s="50" t="n">
        <f aca="false">FilterPk!K$35</f>
        <v>14.574853</v>
      </c>
      <c r="N109" s="50" t="n">
        <f aca="false">FilterPk!L$35</f>
        <v>109.443015</v>
      </c>
      <c r="O109" s="50" t="n">
        <f aca="false">FilterPk!M$35</f>
        <v>94.93307</v>
      </c>
      <c r="P109" s="50" t="n">
        <f aca="false">FilterPk!N$35</f>
        <v>-157.516125</v>
      </c>
      <c r="Q109" s="51" t="n">
        <f aca="false">FilterPk!O$35</f>
        <v>46.85996</v>
      </c>
    </row>
    <row r="110" customFormat="false" ht="12.75" hidden="false" customHeight="false" outlineLevel="0" collapsed="false">
      <c r="B110" s="85" t="str">
        <f aca="false">FilterPk!A$36</f>
        <v>Rogers Herndon</v>
      </c>
      <c r="C110" s="13" t="n">
        <f aca="false">C109+1</f>
        <v>109</v>
      </c>
      <c r="D110" s="50" t="n">
        <f aca="false">FilterPk!B$36</f>
        <v>0</v>
      </c>
      <c r="E110" s="50" t="n">
        <f aca="false">FilterPk!C$36</f>
        <v>0</v>
      </c>
      <c r="F110" s="50" t="n">
        <f aca="false">FilterPk!D$36</f>
        <v>-16.269581</v>
      </c>
      <c r="G110" s="50" t="n">
        <f aca="false">FilterPk!E$36</f>
        <v>-36.150495</v>
      </c>
      <c r="H110" s="50" t="n">
        <f aca="false">FilterPk!F$36</f>
        <v>-105.080472</v>
      </c>
      <c r="I110" s="50" t="n">
        <f aca="false">FilterPk!G$36</f>
        <v>-21.496839</v>
      </c>
      <c r="J110" s="50" t="n">
        <f aca="false">FilterPk!H$36</f>
        <v>76.011979</v>
      </c>
      <c r="K110" s="50" t="n">
        <f aca="false">FilterPk!I$36</f>
        <v>315.376651</v>
      </c>
      <c r="L110" s="50" t="n">
        <f aca="false">FilterPk!J$36</f>
        <v>0.622678</v>
      </c>
      <c r="M110" s="50" t="n">
        <f aca="false">FilterPk!K$36</f>
        <v>131.855286</v>
      </c>
      <c r="N110" s="50" t="n">
        <f aca="false">FilterPk!L$36</f>
        <v>344.869207</v>
      </c>
      <c r="O110" s="50" t="n">
        <f aca="false">FilterPk!M$36</f>
        <v>500.495437</v>
      </c>
      <c r="P110" s="50" t="n">
        <f aca="false">FilterPk!N$36</f>
        <v>0</v>
      </c>
      <c r="Q110" s="51" t="n">
        <f aca="false">FilterPk!O$36</f>
        <v>845.364644</v>
      </c>
    </row>
    <row r="111" customFormat="false" ht="12.75" hidden="false" customHeight="false" outlineLevel="0" collapsed="false">
      <c r="B111" s="85" t="str">
        <f aca="false">FilterPk!A$37</f>
        <v>Dana Davis</v>
      </c>
      <c r="C111" s="13" t="n">
        <f aca="false">C110+1</f>
        <v>110</v>
      </c>
      <c r="D111" s="50" t="n">
        <f aca="false">FilterPk!B$37</f>
        <v>0</v>
      </c>
      <c r="E111" s="50" t="n">
        <f aca="false">FilterPk!C$37</f>
        <v>0</v>
      </c>
      <c r="F111" s="50" t="n">
        <f aca="false">FilterPk!D$37</f>
        <v>4.986714</v>
      </c>
      <c r="G111" s="50" t="n">
        <f aca="false">FilterPk!E$37</f>
        <v>-10.425106</v>
      </c>
      <c r="H111" s="50" t="n">
        <f aca="false">FilterPk!F$37</f>
        <v>34.582944</v>
      </c>
      <c r="I111" s="50" t="n">
        <f aca="false">FilterPk!G$37</f>
        <v>31.966656</v>
      </c>
      <c r="J111" s="50" t="n">
        <f aca="false">FilterPk!H$37</f>
        <v>34.267547</v>
      </c>
      <c r="K111" s="50" t="n">
        <f aca="false">FilterPk!I$37</f>
        <v>70.027981</v>
      </c>
      <c r="L111" s="50" t="n">
        <f aca="false">FilterPk!J$37</f>
        <v>33.814965</v>
      </c>
      <c r="M111" s="50" t="n">
        <f aca="false">FilterPk!K$37</f>
        <v>44.191074</v>
      </c>
      <c r="N111" s="50" t="n">
        <f aca="false">FilterPk!L$37</f>
        <v>243.412775</v>
      </c>
      <c r="O111" s="50" t="n">
        <f aca="false">FilterPk!M$37</f>
        <v>27.55263</v>
      </c>
      <c r="P111" s="50" t="n">
        <f aca="false">FilterPk!N$37</f>
        <v>0</v>
      </c>
      <c r="Q111" s="51" t="n">
        <f aca="false">FilterPk!O$37</f>
        <v>270.965405</v>
      </c>
    </row>
    <row r="112" customFormat="false" ht="12.75" hidden="false" customHeight="false" outlineLevel="0" collapsed="false">
      <c r="B112" s="85" t="str">
        <f aca="false">FilterPk!A$38</f>
        <v>Tom May</v>
      </c>
      <c r="C112" s="13" t="n">
        <f aca="false">C111+1</f>
        <v>111</v>
      </c>
      <c r="D112" s="50" t="n">
        <f aca="false">FilterPk!B$38</f>
        <v>0</v>
      </c>
      <c r="E112" s="50" t="n">
        <f aca="false">FilterPk!C$38</f>
        <v>0</v>
      </c>
      <c r="F112" s="50" t="n">
        <f aca="false">FilterPk!D$38</f>
        <v>0</v>
      </c>
      <c r="G112" s="50" t="n">
        <f aca="false">FilterPk!E$38</f>
        <v>0</v>
      </c>
      <c r="H112" s="50" t="n">
        <f aca="false">FilterPk!F$38</f>
        <v>0</v>
      </c>
      <c r="I112" s="50" t="n">
        <f aca="false">FilterPk!G$38</f>
        <v>0</v>
      </c>
      <c r="J112" s="50" t="n">
        <f aca="false">FilterPk!H$38</f>
        <v>0</v>
      </c>
      <c r="K112" s="50" t="n">
        <f aca="false">FilterPk!I$38</f>
        <v>0</v>
      </c>
      <c r="L112" s="50" t="n">
        <f aca="false">FilterPk!J$38</f>
        <v>0</v>
      </c>
      <c r="M112" s="50" t="n">
        <f aca="false">FilterPk!K$38</f>
        <v>0</v>
      </c>
      <c r="N112" s="50" t="n">
        <f aca="false">FilterPk!L$38</f>
        <v>0</v>
      </c>
      <c r="O112" s="50" t="n">
        <f aca="false">FilterPk!M$38</f>
        <v>0</v>
      </c>
      <c r="P112" s="50" t="n">
        <f aca="false">FilterPk!N$38</f>
        <v>0</v>
      </c>
      <c r="Q112" s="51" t="n">
        <f aca="false">FilterPk!O$38</f>
        <v>0</v>
      </c>
    </row>
    <row r="113" customFormat="false" ht="12.75" hidden="false" customHeight="false" outlineLevel="0" collapsed="false">
      <c r="B113" s="85" t="str">
        <f aca="false">FilterPk!A$39</f>
        <v>Clint Dean</v>
      </c>
      <c r="C113" s="13" t="n">
        <f aca="false">C112+1</f>
        <v>112</v>
      </c>
      <c r="D113" s="50" t="n">
        <f aca="false">FilterPk!B$39</f>
        <v>0</v>
      </c>
      <c r="E113" s="50" t="n">
        <f aca="false">FilterPk!C$39</f>
        <v>0</v>
      </c>
      <c r="F113" s="50" t="n">
        <f aca="false">FilterPk!D$39</f>
        <v>-27.9256</v>
      </c>
      <c r="G113" s="50" t="n">
        <f aca="false">FilterPk!E$39</f>
        <v>0</v>
      </c>
      <c r="H113" s="50" t="n">
        <f aca="false">FilterPk!F$39</f>
        <v>0</v>
      </c>
      <c r="I113" s="50" t="n">
        <f aca="false">FilterPk!G$39</f>
        <v>0</v>
      </c>
      <c r="J113" s="50" t="n">
        <f aca="false">FilterPk!H$39</f>
        <v>0</v>
      </c>
      <c r="K113" s="50" t="n">
        <f aca="false">FilterPk!I$39</f>
        <v>0</v>
      </c>
      <c r="L113" s="50" t="n">
        <f aca="false">FilterPk!J$39</f>
        <v>0</v>
      </c>
      <c r="M113" s="50" t="n">
        <f aca="false">FilterPk!K$39</f>
        <v>0</v>
      </c>
      <c r="N113" s="50" t="n">
        <f aca="false">FilterPk!L$39</f>
        <v>-27.9256</v>
      </c>
      <c r="O113" s="50" t="n">
        <f aca="false">FilterPk!M$39</f>
        <v>0</v>
      </c>
      <c r="P113" s="50" t="n">
        <f aca="false">FilterPk!N$39</f>
        <v>0</v>
      </c>
      <c r="Q113" s="51" t="n">
        <f aca="false">FilterPk!O$39</f>
        <v>-27.9256</v>
      </c>
    </row>
    <row r="114" customFormat="false" ht="12.75" hidden="false" customHeight="false" outlineLevel="0" collapsed="false">
      <c r="B114" s="85" t="str">
        <f aca="false">FilterPk!A$40</f>
        <v>Rob Benson</v>
      </c>
      <c r="C114" s="13" t="n">
        <f aca="false">C113+1</f>
        <v>113</v>
      </c>
      <c r="D114" s="50" t="n">
        <f aca="false">FilterPk!B$40</f>
        <v>0</v>
      </c>
      <c r="E114" s="50" t="n">
        <f aca="false">FilterPk!C$40</f>
        <v>0</v>
      </c>
      <c r="F114" s="50" t="n">
        <f aca="false">FilterPk!D$40</f>
        <v>0</v>
      </c>
      <c r="G114" s="50" t="n">
        <f aca="false">FilterPk!E$40</f>
        <v>-76.947211</v>
      </c>
      <c r="H114" s="50" t="n">
        <f aca="false">FilterPk!F$40</f>
        <v>0</v>
      </c>
      <c r="I114" s="50" t="n">
        <f aca="false">FilterPk!G$40</f>
        <v>0</v>
      </c>
      <c r="J114" s="50" t="n">
        <f aca="false">FilterPk!H$40</f>
        <v>0</v>
      </c>
      <c r="K114" s="50" t="n">
        <f aca="false">FilterPk!I$40</f>
        <v>0</v>
      </c>
      <c r="L114" s="50" t="n">
        <f aca="false">FilterPk!J$40</f>
        <v>0</v>
      </c>
      <c r="M114" s="50" t="n">
        <f aca="false">FilterPk!K$40</f>
        <v>0</v>
      </c>
      <c r="N114" s="50" t="n">
        <f aca="false">FilterPk!L$40</f>
        <v>-76.947211</v>
      </c>
      <c r="O114" s="50" t="n">
        <f aca="false">FilterPk!M$40</f>
        <v>0</v>
      </c>
      <c r="P114" s="50" t="n">
        <f aca="false">FilterPk!N$40</f>
        <v>0</v>
      </c>
      <c r="Q114" s="51" t="n">
        <f aca="false">FilterPk!O$40</f>
        <v>-76.947211</v>
      </c>
    </row>
    <row r="115" customFormat="false" ht="12.75" hidden="false" customHeight="false" outlineLevel="0" collapsed="false">
      <c r="B115" s="85" t="str">
        <f aca="false">FilterPk!A$41</f>
        <v>Matt Lorenz</v>
      </c>
      <c r="C115" s="13" t="n">
        <f aca="false">C114+1</f>
        <v>114</v>
      </c>
      <c r="D115" s="50" t="n">
        <f aca="false">FilterPk!B$41</f>
        <v>0</v>
      </c>
      <c r="E115" s="50" t="n">
        <f aca="false">FilterPk!C$41</f>
        <v>0</v>
      </c>
      <c r="F115" s="50" t="n">
        <f aca="false">FilterPk!D$41</f>
        <v>0</v>
      </c>
      <c r="G115" s="50" t="n">
        <f aca="false">FilterPk!E$41</f>
        <v>0</v>
      </c>
      <c r="H115" s="50" t="n">
        <f aca="false">FilterPk!F$41</f>
        <v>0</v>
      </c>
      <c r="I115" s="50" t="n">
        <f aca="false">FilterPk!G$41</f>
        <v>0</v>
      </c>
      <c r="J115" s="50" t="n">
        <f aca="false">FilterPk!H$41</f>
        <v>0</v>
      </c>
      <c r="K115" s="50" t="n">
        <f aca="false">FilterPk!I$41</f>
        <v>0</v>
      </c>
      <c r="L115" s="50" t="n">
        <f aca="false">FilterPk!J$41</f>
        <v>0</v>
      </c>
      <c r="M115" s="50" t="n">
        <f aca="false">FilterPk!K$41</f>
        <v>0</v>
      </c>
      <c r="N115" s="50" t="n">
        <f aca="false">FilterPk!L$41</f>
        <v>0</v>
      </c>
      <c r="O115" s="50" t="n">
        <f aca="false">FilterPk!M$41</f>
        <v>0</v>
      </c>
      <c r="P115" s="50" t="n">
        <f aca="false">FilterPk!N$41</f>
        <v>0</v>
      </c>
      <c r="Q115" s="51" t="n">
        <f aca="false">FilterPk!O$41</f>
        <v>0</v>
      </c>
    </row>
    <row r="116" customFormat="false" ht="12.75" hidden="false" customHeight="false" outlineLevel="0" collapsed="false">
      <c r="B116" s="85" t="str">
        <f aca="false">FilterPk!A$42</f>
        <v>John Forney</v>
      </c>
      <c r="C116" s="13" t="n">
        <f aca="false">C115+1</f>
        <v>115</v>
      </c>
      <c r="D116" s="50" t="n">
        <f aca="false">FilterPk!B$42</f>
        <v>0</v>
      </c>
      <c r="E116" s="50" t="n">
        <f aca="false">FilterPk!C$42</f>
        <v>0</v>
      </c>
      <c r="F116" s="50" t="n">
        <f aca="false">FilterPk!D$42</f>
        <v>0</v>
      </c>
      <c r="G116" s="50" t="n">
        <f aca="false">FilterPk!E$42</f>
        <v>0</v>
      </c>
      <c r="H116" s="50" t="n">
        <f aca="false">FilterPk!F$42</f>
        <v>0</v>
      </c>
      <c r="I116" s="50" t="n">
        <f aca="false">FilterPk!G$42</f>
        <v>0</v>
      </c>
      <c r="J116" s="50" t="n">
        <f aca="false">FilterPk!H$42</f>
        <v>0</v>
      </c>
      <c r="K116" s="50" t="n">
        <f aca="false">FilterPk!I$42</f>
        <v>0</v>
      </c>
      <c r="L116" s="50" t="n">
        <f aca="false">FilterPk!J$42</f>
        <v>0</v>
      </c>
      <c r="M116" s="50" t="n">
        <f aca="false">FilterPk!K$42</f>
        <v>0</v>
      </c>
      <c r="N116" s="50" t="n">
        <f aca="false">FilterPk!L$42</f>
        <v>0</v>
      </c>
      <c r="O116" s="50" t="n">
        <f aca="false">FilterPk!M$42</f>
        <v>0</v>
      </c>
      <c r="P116" s="50" t="n">
        <f aca="false">FilterPk!N$42</f>
        <v>0</v>
      </c>
      <c r="Q116" s="51" t="n">
        <f aca="false">FilterPk!O$42</f>
        <v>0</v>
      </c>
    </row>
    <row r="117" customFormat="false" ht="12.75" hidden="false" customHeight="false" outlineLevel="0" collapsed="false">
      <c r="B117" s="85" t="str">
        <f aca="false">FilterPk!A$43</f>
        <v>Mike Carson</v>
      </c>
      <c r="C117" s="13" t="n">
        <f aca="false">C116+1</f>
        <v>116</v>
      </c>
      <c r="D117" s="50" t="n">
        <f aca="false">FilterPk!B$43</f>
        <v>0</v>
      </c>
      <c r="E117" s="50" t="n">
        <f aca="false">FilterPk!C$43</f>
        <v>0</v>
      </c>
      <c r="F117" s="50" t="n">
        <f aca="false">FilterPk!D$43</f>
        <v>0</v>
      </c>
      <c r="G117" s="50" t="n">
        <f aca="false">FilterPk!E$43</f>
        <v>0</v>
      </c>
      <c r="H117" s="50" t="n">
        <f aca="false">FilterPk!F$43</f>
        <v>0</v>
      </c>
      <c r="I117" s="50" t="n">
        <f aca="false">FilterPk!G$43</f>
        <v>0</v>
      </c>
      <c r="J117" s="50" t="n">
        <f aca="false">FilterPk!H$43</f>
        <v>0</v>
      </c>
      <c r="K117" s="50" t="n">
        <f aca="false">FilterPk!I$43</f>
        <v>0</v>
      </c>
      <c r="L117" s="50" t="n">
        <f aca="false">FilterPk!J$43</f>
        <v>0</v>
      </c>
      <c r="M117" s="50" t="n">
        <f aca="false">FilterPk!K$43</f>
        <v>0</v>
      </c>
      <c r="N117" s="50" t="n">
        <f aca="false">FilterPk!L$43</f>
        <v>0</v>
      </c>
      <c r="O117" s="50" t="n">
        <f aca="false">FilterPk!M$43</f>
        <v>0</v>
      </c>
      <c r="P117" s="50" t="n">
        <f aca="false">FilterPk!N$43</f>
        <v>0</v>
      </c>
      <c r="Q117" s="51" t="n">
        <f aca="false">FilterPk!O$43</f>
        <v>0</v>
      </c>
    </row>
    <row r="118" customFormat="false" ht="12.75" hidden="false" customHeight="false" outlineLevel="0" collapsed="false">
      <c r="B118" s="85" t="str">
        <f aca="false">FilterPk!A$44</f>
        <v>Chris Dorland</v>
      </c>
      <c r="C118" s="13" t="n">
        <f aca="false">C117+1</f>
        <v>117</v>
      </c>
      <c r="D118" s="50" t="n">
        <f aca="false">FilterPk!B$44</f>
        <v>0</v>
      </c>
      <c r="E118" s="50" t="n">
        <f aca="false">FilterPk!C$44</f>
        <v>0</v>
      </c>
      <c r="F118" s="50" t="n">
        <f aca="false">FilterPk!D$44</f>
        <v>0</v>
      </c>
      <c r="G118" s="50" t="n">
        <f aca="false">FilterPk!E$44</f>
        <v>0</v>
      </c>
      <c r="H118" s="50" t="n">
        <f aca="false">FilterPk!F$44</f>
        <v>0</v>
      </c>
      <c r="I118" s="50" t="n">
        <f aca="false">FilterPk!G$44</f>
        <v>0</v>
      </c>
      <c r="J118" s="50" t="n">
        <f aca="false">FilterPk!H$44</f>
        <v>0</v>
      </c>
      <c r="K118" s="50" t="n">
        <f aca="false">FilterPk!I$44</f>
        <v>0</v>
      </c>
      <c r="L118" s="50" t="n">
        <f aca="false">FilterPk!J$44</f>
        <v>0</v>
      </c>
      <c r="M118" s="50" t="n">
        <f aca="false">FilterPk!K$44</f>
        <v>0</v>
      </c>
      <c r="N118" s="50" t="n">
        <f aca="false">FilterPk!L$44</f>
        <v>0</v>
      </c>
      <c r="O118" s="50" t="n">
        <f aca="false">FilterPk!M$44</f>
        <v>0</v>
      </c>
      <c r="P118" s="50" t="n">
        <f aca="false">FilterPk!N$44</f>
        <v>0</v>
      </c>
      <c r="Q118" s="51" t="n">
        <f aca="false">FilterPk!O$44</f>
        <v>0</v>
      </c>
    </row>
    <row r="119" customFormat="false" ht="12.75" hidden="false" customHeight="false" outlineLevel="0" collapsed="false">
      <c r="B119" s="85" t="str">
        <f aca="false">FilterPk!A$45</f>
        <v>Jeff King</v>
      </c>
      <c r="C119" s="13" t="n">
        <f aca="false">C118+1</f>
        <v>118</v>
      </c>
      <c r="D119" s="50" t="n">
        <f aca="false">FilterPk!B$45</f>
        <v>0</v>
      </c>
      <c r="E119" s="50" t="n">
        <f aca="false">FilterPk!C$45</f>
        <v>0</v>
      </c>
      <c r="F119" s="50" t="n">
        <f aca="false">FilterPk!D$45</f>
        <v>0</v>
      </c>
      <c r="G119" s="50" t="n">
        <f aca="false">FilterPk!E$45</f>
        <v>0</v>
      </c>
      <c r="H119" s="50" t="n">
        <f aca="false">FilterPk!F$45</f>
        <v>0</v>
      </c>
      <c r="I119" s="50" t="n">
        <f aca="false">FilterPk!G$45</f>
        <v>0</v>
      </c>
      <c r="J119" s="50" t="n">
        <f aca="false">FilterPk!H$45</f>
        <v>0</v>
      </c>
      <c r="K119" s="50" t="n">
        <f aca="false">FilterPk!I$45</f>
        <v>0</v>
      </c>
      <c r="L119" s="50" t="n">
        <f aca="false">FilterPk!J$45</f>
        <v>0</v>
      </c>
      <c r="M119" s="50" t="n">
        <f aca="false">FilterPk!K$45</f>
        <v>0</v>
      </c>
      <c r="N119" s="50" t="n">
        <f aca="false">FilterPk!L$45</f>
        <v>0</v>
      </c>
      <c r="O119" s="50" t="n">
        <f aca="false">FilterPk!M$45</f>
        <v>0</v>
      </c>
      <c r="P119" s="50" t="n">
        <f aca="false">FilterPk!N$45</f>
        <v>0</v>
      </c>
      <c r="Q119" s="51" t="n">
        <f aca="false">FilterPk!O$45</f>
        <v>0</v>
      </c>
    </row>
    <row r="120" customFormat="false" ht="12.75" hidden="false" customHeight="false" outlineLevel="0" collapsed="false">
      <c r="B120" s="85" t="n">
        <f aca="false">FilterPk!A$46</f>
        <v>0</v>
      </c>
      <c r="C120" s="13" t="n">
        <f aca="false">C119+1</f>
        <v>119</v>
      </c>
      <c r="D120" s="50" t="n">
        <f aca="false">FilterPk!B$46</f>
        <v>0</v>
      </c>
      <c r="E120" s="50" t="n">
        <f aca="false">FilterPk!C$46</f>
        <v>0</v>
      </c>
      <c r="F120" s="50" t="n">
        <f aca="false">FilterPk!D$46</f>
        <v>0</v>
      </c>
      <c r="G120" s="50" t="n">
        <f aca="false">FilterPk!E$46</f>
        <v>0</v>
      </c>
      <c r="H120" s="50" t="n">
        <f aca="false">FilterPk!F$46</f>
        <v>0</v>
      </c>
      <c r="I120" s="50" t="n">
        <f aca="false">FilterPk!G$46</f>
        <v>0</v>
      </c>
      <c r="J120" s="50" t="n">
        <f aca="false">FilterPk!H$46</f>
        <v>0</v>
      </c>
      <c r="K120" s="50" t="n">
        <f aca="false">FilterPk!I$46</f>
        <v>0</v>
      </c>
      <c r="L120" s="50" t="n">
        <f aca="false">FilterPk!J$46</f>
        <v>0</v>
      </c>
      <c r="M120" s="50" t="n">
        <f aca="false">FilterPk!K$46</f>
        <v>0</v>
      </c>
      <c r="N120" s="50" t="n">
        <f aca="false">FilterPk!L$46</f>
        <v>0</v>
      </c>
      <c r="O120" s="50" t="n">
        <f aca="false">FilterPk!M$46</f>
        <v>0</v>
      </c>
      <c r="P120" s="50" t="n">
        <f aca="false">FilterPk!N$46</f>
        <v>0</v>
      </c>
      <c r="Q120" s="51" t="n">
        <f aca="false">FilterPk!O$46</f>
        <v>0</v>
      </c>
    </row>
    <row r="121" customFormat="false" ht="12.75" hidden="false" customHeight="false" outlineLevel="0" collapsed="false">
      <c r="B121" s="87" t="n">
        <f aca="false">FilterPk!A$47</f>
        <v>0</v>
      </c>
      <c r="C121" s="64" t="n">
        <f aca="false">C120+1</f>
        <v>120</v>
      </c>
      <c r="D121" s="54" t="n">
        <f aca="false">FilterPk!B$47</f>
        <v>0</v>
      </c>
      <c r="E121" s="54" t="n">
        <f aca="false">FilterPk!C$47</f>
        <v>0</v>
      </c>
      <c r="F121" s="54" t="n">
        <f aca="false">FilterPk!D$47</f>
        <v>0</v>
      </c>
      <c r="G121" s="54" t="n">
        <f aca="false">FilterPk!E$47</f>
        <v>0</v>
      </c>
      <c r="H121" s="54" t="n">
        <f aca="false">FilterPk!F$47</f>
        <v>0</v>
      </c>
      <c r="I121" s="54" t="n">
        <f aca="false">FilterPk!G$47</f>
        <v>0</v>
      </c>
      <c r="J121" s="54" t="n">
        <f aca="false">FilterPk!H$47</f>
        <v>0</v>
      </c>
      <c r="K121" s="54" t="n">
        <f aca="false">FilterPk!I$47</f>
        <v>0</v>
      </c>
      <c r="L121" s="54" t="n">
        <f aca="false">FilterPk!J$47</f>
        <v>0</v>
      </c>
      <c r="M121" s="54" t="n">
        <f aca="false">FilterPk!K$47</f>
        <v>0</v>
      </c>
      <c r="N121" s="54" t="n">
        <f aca="false">FilterPk!L$47</f>
        <v>0</v>
      </c>
      <c r="O121" s="54" t="n">
        <f aca="false">FilterPk!M$47</f>
        <v>0</v>
      </c>
      <c r="P121" s="54" t="n">
        <f aca="false">FilterPk!N$47</f>
        <v>0</v>
      </c>
      <c r="Q121" s="55" t="n">
        <f aca="false">FilterPk!O$47</f>
        <v>0</v>
      </c>
    </row>
    <row r="122" customFormat="false" ht="12.75" hidden="false" customHeight="false" outlineLevel="0" collapsed="false">
      <c r="A122" s="0" t="n">
        <f aca="false">A82+1</f>
        <v>4</v>
      </c>
      <c r="B122" s="57" t="n">
        <f aca="false">FilterPk!D$1</f>
        <v>36907</v>
      </c>
      <c r="C122" s="58" t="n">
        <f aca="false">C121+1</f>
        <v>121</v>
      </c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83"/>
    </row>
    <row r="123" customFormat="false" ht="12.75" hidden="false" customHeight="false" outlineLevel="0" collapsed="false">
      <c r="B123" s="61"/>
      <c r="C123" s="13" t="n">
        <f aca="false">C122+1</f>
        <v>122</v>
      </c>
      <c r="D123" s="13"/>
      <c r="E123" s="21" t="s">
        <v>5</v>
      </c>
      <c r="F123" s="21" t="s">
        <v>6</v>
      </c>
      <c r="G123" s="21" t="s">
        <v>7</v>
      </c>
      <c r="H123" s="21" t="s">
        <v>8</v>
      </c>
      <c r="I123" s="21" t="s">
        <v>9</v>
      </c>
      <c r="J123" s="21" t="s">
        <v>10</v>
      </c>
      <c r="K123" s="21" t="s">
        <v>11</v>
      </c>
      <c r="L123" s="21" t="s">
        <v>12</v>
      </c>
      <c r="M123" s="21" t="s">
        <v>13</v>
      </c>
      <c r="N123" s="21" t="s">
        <v>14</v>
      </c>
      <c r="O123" s="21" t="n">
        <v>2002</v>
      </c>
      <c r="P123" s="21" t="s">
        <v>15</v>
      </c>
      <c r="Q123" s="84" t="s">
        <v>16</v>
      </c>
    </row>
    <row r="124" customFormat="false" ht="12.75" hidden="false" customHeight="false" outlineLevel="0" collapsed="false">
      <c r="B124" s="85" t="str">
        <f aca="false">FilterPk!A$9</f>
        <v>Power positions</v>
      </c>
      <c r="C124" s="13" t="n">
        <f aca="false">C123+1</f>
        <v>123</v>
      </c>
      <c r="D124" s="13" t="s">
        <v>4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86"/>
    </row>
    <row r="125" customFormat="false" ht="12.75" hidden="false" customHeight="false" outlineLevel="0" collapsed="false">
      <c r="B125" s="85" t="str">
        <f aca="false">FilterPk!A$10</f>
        <v>East Position</v>
      </c>
      <c r="C125" s="13" t="n">
        <f aca="false">C124+1</f>
        <v>124</v>
      </c>
      <c r="D125" s="50" t="n">
        <f aca="false">FilterPk!B$10</f>
        <v>34784396.7946123</v>
      </c>
      <c r="E125" s="50" t="n">
        <f aca="false">FilterPk!C$10</f>
        <v>75045.54</v>
      </c>
      <c r="F125" s="50" t="n">
        <f aca="false">FilterPk!D$10</f>
        <v>84629.15</v>
      </c>
      <c r="G125" s="50" t="n">
        <f aca="false">FilterPk!E$10</f>
        <v>1358824.72</v>
      </c>
      <c r="H125" s="50" t="n">
        <f aca="false">FilterPk!F$10</f>
        <v>1120662.53</v>
      </c>
      <c r="I125" s="50" t="n">
        <f aca="false">FilterPk!G$10</f>
        <v>422841.14</v>
      </c>
      <c r="J125" s="50" t="n">
        <f aca="false">FilterPk!H$10</f>
        <v>788810.55</v>
      </c>
      <c r="K125" s="50" t="n">
        <f aca="false">FilterPk!I$10</f>
        <v>1076253.71</v>
      </c>
      <c r="L125" s="50" t="n">
        <f aca="false">FilterPk!J$10</f>
        <v>363159.42</v>
      </c>
      <c r="M125" s="50" t="n">
        <f aca="false">FilterPk!K$10</f>
        <v>5764043.19</v>
      </c>
      <c r="N125" s="50" t="n">
        <f aca="false">FilterPk!L$10</f>
        <v>11054269.95</v>
      </c>
      <c r="O125" s="50" t="n">
        <f aca="false">FilterPk!M$10</f>
        <v>3650317.45</v>
      </c>
      <c r="P125" s="50" t="n">
        <f aca="false">FilterPk!N$10</f>
        <v>-1642778.44</v>
      </c>
      <c r="Q125" s="51" t="n">
        <f aca="false">FilterPk!O$10</f>
        <v>13061808.96</v>
      </c>
    </row>
    <row r="126" customFormat="false" ht="12.75" hidden="false" customHeight="false" outlineLevel="0" collapsed="false">
      <c r="B126" s="85" t="str">
        <f aca="false">FilterPk!A$11</f>
        <v>East Power Mgmt</v>
      </c>
      <c r="C126" s="13" t="n">
        <f aca="false">C125+1</f>
        <v>125</v>
      </c>
      <c r="D126" s="50" t="n">
        <f aca="false">FilterPk!B$11</f>
        <v>7547347.04451418</v>
      </c>
      <c r="E126" s="50" t="n">
        <f aca="false">FilterPk!C$11</f>
        <v>43646.27</v>
      </c>
      <c r="F126" s="50" t="n">
        <f aca="false">FilterPk!D$11</f>
        <v>-98133.28</v>
      </c>
      <c r="G126" s="50" t="n">
        <f aca="false">FilterPk!E$11</f>
        <v>107993.78</v>
      </c>
      <c r="H126" s="50" t="n">
        <f aca="false">FilterPk!F$11</f>
        <v>155786.29</v>
      </c>
      <c r="I126" s="50" t="n">
        <f aca="false">FilterPk!G$11</f>
        <v>89357.34</v>
      </c>
      <c r="J126" s="50" t="n">
        <f aca="false">FilterPk!H$11</f>
        <v>247101.13</v>
      </c>
      <c r="K126" s="50" t="n">
        <f aca="false">FilterPk!I$11</f>
        <v>307386.28</v>
      </c>
      <c r="L126" s="50" t="n">
        <f aca="false">FilterPk!J$11</f>
        <v>108209.05</v>
      </c>
      <c r="M126" s="50" t="n">
        <f aca="false">FilterPk!K$11</f>
        <v>1338376.99</v>
      </c>
      <c r="N126" s="50" t="n">
        <f aca="false">FilterPk!L$11</f>
        <v>2299723.85</v>
      </c>
      <c r="O126" s="50" t="n">
        <f aca="false">FilterPk!M$11</f>
        <v>606348.53</v>
      </c>
      <c r="P126" s="50" t="n">
        <f aca="false">FilterPk!N$11</f>
        <v>61912.21</v>
      </c>
      <c r="Q126" s="51" t="n">
        <f aca="false">FilterPk!O$11</f>
        <v>2967984.59</v>
      </c>
    </row>
    <row r="127" customFormat="false" ht="12.75" hidden="false" customHeight="false" outlineLevel="0" collapsed="false">
      <c r="B127" s="85" t="str">
        <f aca="false">FilterPk!A$12</f>
        <v>Long Term Options</v>
      </c>
      <c r="C127" s="13" t="n">
        <f aca="false">C126+1</f>
        <v>126</v>
      </c>
      <c r="D127" s="50" t="n">
        <f aca="false">FilterPk!B$12</f>
        <v>0</v>
      </c>
      <c r="E127" s="50" t="n">
        <f aca="false">FilterPk!C$12</f>
        <v>0</v>
      </c>
      <c r="F127" s="50" t="n">
        <f aca="false">FilterPk!D$12</f>
        <v>0</v>
      </c>
      <c r="G127" s="50" t="n">
        <f aca="false">FilterPk!E$12</f>
        <v>0</v>
      </c>
      <c r="H127" s="50" t="n">
        <f aca="false">FilterPk!F$12</f>
        <v>0</v>
      </c>
      <c r="I127" s="50" t="n">
        <f aca="false">FilterPk!G$12</f>
        <v>0</v>
      </c>
      <c r="J127" s="50" t="n">
        <f aca="false">FilterPk!H$12</f>
        <v>0</v>
      </c>
      <c r="K127" s="50" t="n">
        <f aca="false">FilterPk!I$12</f>
        <v>0</v>
      </c>
      <c r="L127" s="50" t="n">
        <f aca="false">FilterPk!J$12</f>
        <v>0</v>
      </c>
      <c r="M127" s="50" t="n">
        <f aca="false">FilterPk!K$12</f>
        <v>0</v>
      </c>
      <c r="N127" s="50" t="n">
        <f aca="false">FilterPk!L$12</f>
        <v>0</v>
      </c>
      <c r="O127" s="50" t="n">
        <f aca="false">FilterPk!M$12</f>
        <v>0</v>
      </c>
      <c r="P127" s="50" t="n">
        <f aca="false">FilterPk!N$12</f>
        <v>0</v>
      </c>
      <c r="Q127" s="51" t="n">
        <f aca="false">FilterPk!O$12</f>
        <v>0</v>
      </c>
    </row>
    <row r="128" customFormat="false" ht="12.75" hidden="false" customHeight="false" outlineLevel="0" collapsed="false">
      <c r="B128" s="85" t="str">
        <f aca="false">FilterPk!A$13</f>
        <v>LT-MIDWEST</v>
      </c>
      <c r="C128" s="13" t="n">
        <f aca="false">C127+1</f>
        <v>127</v>
      </c>
      <c r="D128" s="50" t="n">
        <f aca="false">FilterPk!B$13</f>
        <v>7151089.47366245</v>
      </c>
      <c r="E128" s="50" t="n">
        <f aca="false">FilterPk!C$13</f>
        <v>48283.08</v>
      </c>
      <c r="F128" s="50" t="n">
        <f aca="false">FilterPk!D$13</f>
        <v>-141448.54</v>
      </c>
      <c r="G128" s="50" t="n">
        <f aca="false">FilterPk!E$13</f>
        <v>574622.66</v>
      </c>
      <c r="H128" s="50" t="n">
        <f aca="false">FilterPk!F$13</f>
        <v>298097.27</v>
      </c>
      <c r="I128" s="50" t="n">
        <f aca="false">FilterPk!G$13</f>
        <v>249481.43</v>
      </c>
      <c r="J128" s="50" t="n">
        <f aca="false">FilterPk!H$13</f>
        <v>119379.88</v>
      </c>
      <c r="K128" s="50" t="n">
        <f aca="false">FilterPk!I$13</f>
        <v>25994.27</v>
      </c>
      <c r="L128" s="50" t="n">
        <f aca="false">FilterPk!J$13</f>
        <v>156242.15</v>
      </c>
      <c r="M128" s="50" t="n">
        <f aca="false">FilterPk!K$13</f>
        <v>1762908.33</v>
      </c>
      <c r="N128" s="50" t="n">
        <f aca="false">FilterPk!L$13</f>
        <v>3093560.53</v>
      </c>
      <c r="O128" s="50" t="n">
        <f aca="false">FilterPk!M$13</f>
        <v>565730</v>
      </c>
      <c r="P128" s="50" t="n">
        <f aca="false">FilterPk!N$13</f>
        <v>-439379.19</v>
      </c>
      <c r="Q128" s="51" t="n">
        <f aca="false">FilterPk!O$13</f>
        <v>3219911.34</v>
      </c>
    </row>
    <row r="129" customFormat="false" ht="12.75" hidden="false" customHeight="false" outlineLevel="0" collapsed="false">
      <c r="B129" s="85" t="str">
        <f aca="false">FilterPk!A$14</f>
        <v>ST-ECAR</v>
      </c>
      <c r="C129" s="13" t="n">
        <f aca="false">C128+1</f>
        <v>128</v>
      </c>
      <c r="D129" s="50" t="n">
        <f aca="false">FilterPk!B$14</f>
        <v>238101.441960815</v>
      </c>
      <c r="E129" s="50" t="n">
        <f aca="false">FilterPk!C$14</f>
        <v>13522.23</v>
      </c>
      <c r="F129" s="50" t="n">
        <f aca="false">FilterPk!D$14</f>
        <v>15838.59</v>
      </c>
      <c r="G129" s="50" t="n">
        <f aca="false">FilterPk!E$14</f>
        <v>0</v>
      </c>
      <c r="H129" s="50" t="n">
        <f aca="false">FilterPk!F$14</f>
        <v>0</v>
      </c>
      <c r="I129" s="50" t="n">
        <f aca="false">FilterPk!G$14</f>
        <v>0</v>
      </c>
      <c r="J129" s="50" t="n">
        <f aca="false">FilterPk!H$14</f>
        <v>0</v>
      </c>
      <c r="K129" s="50" t="n">
        <f aca="false">FilterPk!I$14</f>
        <v>0</v>
      </c>
      <c r="L129" s="50" t="n">
        <f aca="false">FilterPk!J$14</f>
        <v>0</v>
      </c>
      <c r="M129" s="50" t="n">
        <f aca="false">FilterPk!K$14</f>
        <v>0</v>
      </c>
      <c r="N129" s="50" t="n">
        <f aca="false">FilterPk!L$14</f>
        <v>29360.82</v>
      </c>
      <c r="O129" s="50" t="n">
        <f aca="false">FilterPk!M$14</f>
        <v>0</v>
      </c>
      <c r="P129" s="50" t="n">
        <f aca="false">FilterPk!N$14</f>
        <v>0</v>
      </c>
      <c r="Q129" s="51" t="n">
        <f aca="false">FilterPk!O$14</f>
        <v>29360.82</v>
      </c>
    </row>
    <row r="130" customFormat="false" ht="12.75" hidden="false" customHeight="false" outlineLevel="0" collapsed="false">
      <c r="B130" s="85" t="str">
        <f aca="false">FilterPk!A$15</f>
        <v>ST- MAPP</v>
      </c>
      <c r="C130" s="13" t="n">
        <f aca="false">C129+1</f>
        <v>129</v>
      </c>
      <c r="D130" s="50" t="n">
        <f aca="false">FilterPk!B$15</f>
        <v>254636.614020626</v>
      </c>
      <c r="E130" s="50" t="n">
        <f aca="false">FilterPk!C$15</f>
        <v>795.43</v>
      </c>
      <c r="F130" s="50" t="n">
        <f aca="false">FilterPk!D$15</f>
        <v>39596.48</v>
      </c>
      <c r="G130" s="50" t="n">
        <f aca="false">FilterPk!E$15</f>
        <v>26009.8</v>
      </c>
      <c r="H130" s="50" t="n">
        <f aca="false">FilterPk!F$15</f>
        <v>8238.75</v>
      </c>
      <c r="I130" s="50" t="n">
        <f aca="false">FilterPk!G$15</f>
        <v>0</v>
      </c>
      <c r="J130" s="50" t="n">
        <f aca="false">FilterPk!H$15</f>
        <v>0</v>
      </c>
      <c r="K130" s="50" t="n">
        <f aca="false">FilterPk!I$15</f>
        <v>0</v>
      </c>
      <c r="L130" s="50" t="n">
        <f aca="false">FilterPk!J$15</f>
        <v>0</v>
      </c>
      <c r="M130" s="50" t="n">
        <f aca="false">FilterPk!K$15</f>
        <v>0</v>
      </c>
      <c r="N130" s="50" t="n">
        <f aca="false">FilterPk!L$15</f>
        <v>74640.46</v>
      </c>
      <c r="O130" s="50" t="n">
        <f aca="false">FilterPk!M$15</f>
        <v>0</v>
      </c>
      <c r="P130" s="50" t="n">
        <f aca="false">FilterPk!N$15</f>
        <v>0</v>
      </c>
      <c r="Q130" s="51" t="n">
        <f aca="false">FilterPk!O$15</f>
        <v>74640.46</v>
      </c>
    </row>
    <row r="131" customFormat="false" ht="12.75" hidden="false" customHeight="false" outlineLevel="0" collapsed="false">
      <c r="B131" s="85" t="str">
        <f aca="false">FilterPk!A$16</f>
        <v>ST- MAIN</v>
      </c>
      <c r="C131" s="13" t="n">
        <f aca="false">C130+1</f>
        <v>130</v>
      </c>
      <c r="D131" s="50" t="n">
        <f aca="false">FilterPk!B$16</f>
        <v>694293.253349893</v>
      </c>
      <c r="E131" s="50" t="n">
        <f aca="false">FilterPk!C$16</f>
        <v>-2349.61</v>
      </c>
      <c r="F131" s="50" t="n">
        <f aca="false">FilterPk!D$16</f>
        <v>15903</v>
      </c>
      <c r="G131" s="50" t="n">
        <f aca="false">FilterPk!E$16</f>
        <v>69359.47</v>
      </c>
      <c r="H131" s="50" t="n">
        <f aca="false">FilterPk!F$16</f>
        <v>0</v>
      </c>
      <c r="I131" s="50" t="n">
        <f aca="false">FilterPk!G$16</f>
        <v>0</v>
      </c>
      <c r="J131" s="50" t="n">
        <f aca="false">FilterPk!H$16</f>
        <v>0</v>
      </c>
      <c r="K131" s="50" t="n">
        <f aca="false">FilterPk!I$16</f>
        <v>0</v>
      </c>
      <c r="L131" s="50" t="n">
        <f aca="false">FilterPk!J$16</f>
        <v>0</v>
      </c>
      <c r="M131" s="50" t="n">
        <f aca="false">FilterPk!K$16</f>
        <v>0</v>
      </c>
      <c r="N131" s="50" t="n">
        <f aca="false">FilterPk!L$16</f>
        <v>82912.86</v>
      </c>
      <c r="O131" s="50" t="n">
        <f aca="false">FilterPk!M$16</f>
        <v>0</v>
      </c>
      <c r="P131" s="50" t="n">
        <f aca="false">FilterPk!N$16</f>
        <v>0</v>
      </c>
      <c r="Q131" s="51" t="n">
        <f aca="false">FilterPk!O$16</f>
        <v>82912.86</v>
      </c>
    </row>
    <row r="132" customFormat="false" ht="12.75" hidden="false" customHeight="false" outlineLevel="0" collapsed="false">
      <c r="B132" s="85" t="str">
        <f aca="false">FilterPk!A$17</f>
        <v>MW-ANALYST</v>
      </c>
      <c r="C132" s="13" t="n">
        <f aca="false">C131+1</f>
        <v>131</v>
      </c>
      <c r="D132" s="50" t="n">
        <f aca="false">FilterPk!B$17</f>
        <v>0</v>
      </c>
      <c r="E132" s="50" t="n">
        <f aca="false">FilterPk!C$17</f>
        <v>6363.4</v>
      </c>
      <c r="F132" s="50" t="n">
        <f aca="false">FilterPk!D$17</f>
        <v>15838.59</v>
      </c>
      <c r="G132" s="50" t="n">
        <f aca="false">FilterPk!E$17</f>
        <v>0</v>
      </c>
      <c r="H132" s="50" t="n">
        <f aca="false">FilterPk!F$17</f>
        <v>0</v>
      </c>
      <c r="I132" s="50" t="n">
        <f aca="false">FilterPk!G$17</f>
        <v>0</v>
      </c>
      <c r="J132" s="50" t="n">
        <f aca="false">FilterPk!H$17</f>
        <v>0</v>
      </c>
      <c r="K132" s="50" t="n">
        <f aca="false">FilterPk!I$17</f>
        <v>0</v>
      </c>
      <c r="L132" s="50" t="n">
        <f aca="false">FilterPk!J$17</f>
        <v>0</v>
      </c>
      <c r="M132" s="50" t="n">
        <f aca="false">FilterPk!K$17</f>
        <v>0</v>
      </c>
      <c r="N132" s="50" t="n">
        <f aca="false">FilterPk!L$17</f>
        <v>22201.99</v>
      </c>
      <c r="O132" s="50" t="n">
        <f aca="false">FilterPk!M$17</f>
        <v>0</v>
      </c>
      <c r="P132" s="50" t="n">
        <f aca="false">FilterPk!N$17</f>
        <v>0</v>
      </c>
      <c r="Q132" s="51" t="n">
        <f aca="false">FilterPk!O$17</f>
        <v>22201.99</v>
      </c>
    </row>
    <row r="133" customFormat="false" ht="12.75" hidden="false" customHeight="false" outlineLevel="0" collapsed="false">
      <c r="B133" s="85" t="str">
        <f aca="false">FilterPk!A$18</f>
        <v>LT-NE</v>
      </c>
      <c r="C133" s="13" t="n">
        <f aca="false">C132+1</f>
        <v>132</v>
      </c>
      <c r="D133" s="50" t="n">
        <f aca="false">FilterPk!B$18</f>
        <v>6187311.37539291</v>
      </c>
      <c r="E133" s="50" t="n">
        <f aca="false">FilterPk!C$18</f>
        <v>-37254.47</v>
      </c>
      <c r="F133" s="50" t="n">
        <f aca="false">FilterPk!D$18</f>
        <v>2562.91</v>
      </c>
      <c r="G133" s="50" t="n">
        <f aca="false">FilterPk!E$18</f>
        <v>-23211.32</v>
      </c>
      <c r="H133" s="50" t="n">
        <f aca="false">FilterPk!F$18</f>
        <v>263627.18</v>
      </c>
      <c r="I133" s="50" t="n">
        <f aca="false">FilterPk!G$18</f>
        <v>-59813.36</v>
      </c>
      <c r="J133" s="50" t="n">
        <f aca="false">FilterPk!H$18</f>
        <v>155752.04</v>
      </c>
      <c r="K133" s="50" t="n">
        <f aca="false">FilterPk!I$18</f>
        <v>121018.38</v>
      </c>
      <c r="L133" s="50" t="n">
        <f aca="false">FilterPk!J$18</f>
        <v>-53378.32</v>
      </c>
      <c r="M133" s="50" t="n">
        <f aca="false">FilterPk!K$18</f>
        <v>995570.8</v>
      </c>
      <c r="N133" s="50" t="n">
        <f aca="false">FilterPk!L$18</f>
        <v>1364873.84</v>
      </c>
      <c r="O133" s="50" t="n">
        <f aca="false">FilterPk!M$18</f>
        <v>1053007.86</v>
      </c>
      <c r="P133" s="50" t="n">
        <f aca="false">FilterPk!N$18</f>
        <v>-2593897.5</v>
      </c>
      <c r="Q133" s="51" t="n">
        <f aca="false">FilterPk!O$18</f>
        <v>-176015.800000001</v>
      </c>
    </row>
    <row r="134" customFormat="false" ht="12.75" hidden="false" customHeight="false" outlineLevel="0" collapsed="false">
      <c r="B134" s="85" t="str">
        <f aca="false">FilterPk!A$19</f>
        <v>LT-PJM</v>
      </c>
      <c r="C134" s="13" t="n">
        <f aca="false">C133+1</f>
        <v>133</v>
      </c>
      <c r="D134" s="50" t="n">
        <f aca="false">FilterPk!B$19</f>
        <v>1818236.42109565</v>
      </c>
      <c r="E134" s="50" t="n">
        <f aca="false">FilterPk!C$19</f>
        <v>25453.61</v>
      </c>
      <c r="F134" s="50" t="n">
        <f aca="false">FilterPk!D$19</f>
        <v>45536</v>
      </c>
      <c r="G134" s="50" t="n">
        <f aca="false">FilterPk!E$19</f>
        <v>312117.59</v>
      </c>
      <c r="H134" s="50" t="n">
        <f aca="false">FilterPk!F$19</f>
        <v>211118</v>
      </c>
      <c r="I134" s="50" t="n">
        <f aca="false">FilterPk!G$19</f>
        <v>0</v>
      </c>
      <c r="J134" s="50" t="n">
        <f aca="false">FilterPk!H$19</f>
        <v>24536.25</v>
      </c>
      <c r="K134" s="50" t="n">
        <f aca="false">FilterPk!I$19</f>
        <v>-12662.37</v>
      </c>
      <c r="L134" s="50" t="n">
        <f aca="false">FilterPk!J$19</f>
        <v>-30078</v>
      </c>
      <c r="M134" s="50" t="n">
        <f aca="false">FilterPk!K$19</f>
        <v>243523.27</v>
      </c>
      <c r="N134" s="50" t="n">
        <f aca="false">FilterPk!L$19</f>
        <v>819544.35</v>
      </c>
      <c r="O134" s="50" t="n">
        <f aca="false">FilterPk!M$19</f>
        <v>125485.18</v>
      </c>
      <c r="P134" s="50" t="n">
        <f aca="false">FilterPk!N$19</f>
        <v>177105.54</v>
      </c>
      <c r="Q134" s="51" t="n">
        <f aca="false">FilterPk!O$19</f>
        <v>1122135.07</v>
      </c>
    </row>
    <row r="135" customFormat="false" ht="12.75" hidden="false" customHeight="false" outlineLevel="0" collapsed="false">
      <c r="B135" s="85" t="str">
        <f aca="false">FilterPk!A$20</f>
        <v>LT- NY</v>
      </c>
      <c r="C135" s="13" t="n">
        <f aca="false">C134+1</f>
        <v>134</v>
      </c>
      <c r="D135" s="50" t="n">
        <f aca="false">FilterPk!B$20</f>
        <v>0</v>
      </c>
      <c r="E135" s="50" t="n">
        <f aca="false">FilterPk!C$20</f>
        <v>-15908.51</v>
      </c>
      <c r="F135" s="50" t="n">
        <f aca="false">FilterPk!D$20</f>
        <v>63126.67</v>
      </c>
      <c r="G135" s="50" t="n">
        <f aca="false">FilterPk!E$20</f>
        <v>-17376.91</v>
      </c>
      <c r="H135" s="50" t="n">
        <f aca="false">FilterPk!F$20</f>
        <v>0</v>
      </c>
      <c r="I135" s="50" t="n">
        <f aca="false">FilterPk!G$20</f>
        <v>0</v>
      </c>
      <c r="J135" s="50" t="n">
        <f aca="false">FilterPk!H$20</f>
        <v>0</v>
      </c>
      <c r="K135" s="50" t="n">
        <f aca="false">FilterPk!I$20</f>
        <v>0</v>
      </c>
      <c r="L135" s="50" t="n">
        <f aca="false">FilterPk!J$20</f>
        <v>0</v>
      </c>
      <c r="M135" s="50" t="n">
        <f aca="false">FilterPk!K$20</f>
        <v>146381.01</v>
      </c>
      <c r="N135" s="50" t="n">
        <f aca="false">FilterPk!L$20</f>
        <v>176222.26</v>
      </c>
      <c r="O135" s="50" t="n">
        <f aca="false">FilterPk!M$20</f>
        <v>281909.77</v>
      </c>
      <c r="P135" s="50" t="n">
        <f aca="false">FilterPk!N$20</f>
        <v>-177475.64</v>
      </c>
      <c r="Q135" s="51" t="n">
        <f aca="false">FilterPk!O$20</f>
        <v>280656.39</v>
      </c>
    </row>
    <row r="136" customFormat="false" ht="12.75" hidden="false" customHeight="false" outlineLevel="0" collapsed="false">
      <c r="B136" s="85" t="str">
        <f aca="false">FilterPk!A$21</f>
        <v>ST- PJM</v>
      </c>
      <c r="C136" s="13" t="n">
        <f aca="false">C135+1</f>
        <v>135</v>
      </c>
      <c r="D136" s="50" t="n">
        <f aca="false">FilterPk!B$21</f>
        <v>1243093.71447674</v>
      </c>
      <c r="E136" s="50" t="n">
        <f aca="false">FilterPk!C$21</f>
        <v>-91155.75</v>
      </c>
      <c r="F136" s="50" t="n">
        <f aca="false">FilterPk!D$21</f>
        <v>-47515.78</v>
      </c>
      <c r="G136" s="50" t="n">
        <f aca="false">FilterPk!E$21</f>
        <v>0</v>
      </c>
      <c r="H136" s="50" t="n">
        <f aca="false">FilterPk!F$21</f>
        <v>0</v>
      </c>
      <c r="I136" s="50" t="n">
        <f aca="false">FilterPk!G$21</f>
        <v>0</v>
      </c>
      <c r="J136" s="50" t="n">
        <f aca="false">FilterPk!H$21</f>
        <v>0</v>
      </c>
      <c r="K136" s="50" t="n">
        <f aca="false">FilterPk!I$21</f>
        <v>0</v>
      </c>
      <c r="L136" s="50" t="n">
        <f aca="false">FilterPk!J$21</f>
        <v>0</v>
      </c>
      <c r="M136" s="50" t="n">
        <f aca="false">FilterPk!K$21</f>
        <v>0</v>
      </c>
      <c r="N136" s="50" t="n">
        <f aca="false">FilterPk!L$21</f>
        <v>-138671.53</v>
      </c>
      <c r="O136" s="50" t="n">
        <f aca="false">FilterPk!M$21</f>
        <v>0</v>
      </c>
      <c r="P136" s="50" t="n">
        <f aca="false">FilterPk!N$21</f>
        <v>0</v>
      </c>
      <c r="Q136" s="51" t="n">
        <f aca="false">FilterPk!O$21</f>
        <v>-138671.53</v>
      </c>
    </row>
    <row r="137" customFormat="false" ht="12.75" hidden="false" customHeight="false" outlineLevel="0" collapsed="false">
      <c r="B137" s="85" t="str">
        <f aca="false">FilterPk!A$22</f>
        <v>ST- NENG</v>
      </c>
      <c r="C137" s="13" t="n">
        <f aca="false">C136+1</f>
        <v>136</v>
      </c>
      <c r="D137" s="50" t="n">
        <f aca="false">FilterPk!B$22</f>
        <v>539719.375927685</v>
      </c>
      <c r="E137" s="50" t="n">
        <f aca="false">FilterPk!C$22</f>
        <v>13161.19</v>
      </c>
      <c r="F137" s="50" t="n">
        <f aca="false">FilterPk!D$22</f>
        <v>63418.82</v>
      </c>
      <c r="G137" s="50" t="n">
        <f aca="false">FilterPk!E$22</f>
        <v>0</v>
      </c>
      <c r="H137" s="50" t="n">
        <f aca="false">FilterPk!F$22</f>
        <v>0</v>
      </c>
      <c r="I137" s="50" t="n">
        <f aca="false">FilterPk!G$22</f>
        <v>0</v>
      </c>
      <c r="J137" s="50" t="n">
        <f aca="false">FilterPk!H$22</f>
        <v>0</v>
      </c>
      <c r="K137" s="50" t="n">
        <f aca="false">FilterPk!I$22</f>
        <v>0</v>
      </c>
      <c r="L137" s="50" t="n">
        <f aca="false">FilterPk!J$22</f>
        <v>0</v>
      </c>
      <c r="M137" s="50" t="n">
        <f aca="false">FilterPk!K$22</f>
        <v>0</v>
      </c>
      <c r="N137" s="50" t="n">
        <f aca="false">FilterPk!L$22</f>
        <v>76580.01</v>
      </c>
      <c r="O137" s="50" t="n">
        <f aca="false">FilterPk!M$22</f>
        <v>0</v>
      </c>
      <c r="P137" s="50" t="n">
        <f aca="false">FilterPk!N$22</f>
        <v>0</v>
      </c>
      <c r="Q137" s="51" t="n">
        <f aca="false">FilterPk!O$22</f>
        <v>76580.01</v>
      </c>
    </row>
    <row r="138" customFormat="false" ht="12.75" hidden="false" customHeight="false" outlineLevel="0" collapsed="false">
      <c r="B138" s="85" t="str">
        <f aca="false">FilterPk!A$23</f>
        <v>ST- NY</v>
      </c>
      <c r="C138" s="13" t="n">
        <f aca="false">C137+1</f>
        <v>137</v>
      </c>
      <c r="D138" s="50" t="n">
        <f aca="false">FilterPk!B$23</f>
        <v>251437.188425373</v>
      </c>
      <c r="E138" s="50" t="n">
        <f aca="false">FilterPk!C$23</f>
        <v>10362.2</v>
      </c>
      <c r="F138" s="50" t="n">
        <f aca="false">FilterPk!D$23</f>
        <v>-15838.59</v>
      </c>
      <c r="G138" s="50" t="n">
        <f aca="false">FilterPk!E$23</f>
        <v>17339.87</v>
      </c>
      <c r="H138" s="50" t="n">
        <f aca="false">FilterPk!F$23</f>
        <v>0</v>
      </c>
      <c r="I138" s="50" t="n">
        <f aca="false">FilterPk!G$23</f>
        <v>0</v>
      </c>
      <c r="J138" s="50" t="n">
        <f aca="false">FilterPk!H$23</f>
        <v>0</v>
      </c>
      <c r="K138" s="50" t="n">
        <f aca="false">FilterPk!I$23</f>
        <v>0</v>
      </c>
      <c r="L138" s="50" t="n">
        <f aca="false">FilterPk!J$23</f>
        <v>0</v>
      </c>
      <c r="M138" s="50" t="n">
        <f aca="false">FilterPk!K$23</f>
        <v>0</v>
      </c>
      <c r="N138" s="50" t="n">
        <f aca="false">FilterPk!L$23</f>
        <v>11863.48</v>
      </c>
      <c r="O138" s="50" t="n">
        <f aca="false">FilterPk!M$23</f>
        <v>0</v>
      </c>
      <c r="P138" s="50" t="n">
        <f aca="false">FilterPk!N$23</f>
        <v>0</v>
      </c>
      <c r="Q138" s="51" t="n">
        <f aca="false">FilterPk!O$23</f>
        <v>11863.48</v>
      </c>
    </row>
    <row r="139" customFormat="false" ht="12.75" hidden="false" customHeight="false" outlineLevel="0" collapsed="false">
      <c r="B139" s="85" t="str">
        <f aca="false">FilterPk!A$24</f>
        <v>NE- PHYS</v>
      </c>
      <c r="C139" s="13" t="n">
        <f aca="false">C138+1</f>
        <v>138</v>
      </c>
      <c r="D139" s="50" t="n">
        <f aca="false">FilterPk!B$24</f>
        <v>0</v>
      </c>
      <c r="E139" s="50" t="n">
        <f aca="false">FilterPk!C$24</f>
        <v>0</v>
      </c>
      <c r="F139" s="50" t="n">
        <f aca="false">FilterPk!D$24</f>
        <v>0</v>
      </c>
      <c r="G139" s="50" t="n">
        <f aca="false">FilterPk!E$24</f>
        <v>0</v>
      </c>
      <c r="H139" s="50" t="n">
        <f aca="false">FilterPk!F$24</f>
        <v>0</v>
      </c>
      <c r="I139" s="50" t="n">
        <f aca="false">FilterPk!G$24</f>
        <v>0</v>
      </c>
      <c r="J139" s="50" t="n">
        <f aca="false">FilterPk!H$24</f>
        <v>0</v>
      </c>
      <c r="K139" s="50" t="n">
        <f aca="false">FilterPk!I$24</f>
        <v>0</v>
      </c>
      <c r="L139" s="50" t="n">
        <f aca="false">FilterPk!J$24</f>
        <v>0</v>
      </c>
      <c r="M139" s="50" t="n">
        <f aca="false">FilterPk!K$24</f>
        <v>0</v>
      </c>
      <c r="N139" s="50" t="n">
        <f aca="false">FilterPk!L$24</f>
        <v>0</v>
      </c>
      <c r="O139" s="50" t="n">
        <f aca="false">FilterPk!M$24</f>
        <v>0</v>
      </c>
      <c r="P139" s="50" t="n">
        <f aca="false">FilterPk!N$24</f>
        <v>0</v>
      </c>
      <c r="Q139" s="51" t="n">
        <f aca="false">FilterPk!O$24</f>
        <v>0</v>
      </c>
    </row>
    <row r="140" customFormat="false" ht="12.75" hidden="false" customHeight="false" outlineLevel="0" collapsed="false">
      <c r="B140" s="85" t="str">
        <f aca="false">FilterPk!A$25</f>
        <v>LT-Southeast</v>
      </c>
      <c r="C140" s="13" t="n">
        <f aca="false">C139+1</f>
        <v>139</v>
      </c>
      <c r="D140" s="50" t="n">
        <f aca="false">FilterPk!B$25</f>
        <v>11411200.8859117</v>
      </c>
      <c r="E140" s="50" t="n">
        <f aca="false">FilterPk!C$25</f>
        <v>45860.27</v>
      </c>
      <c r="F140" s="50" t="n">
        <f aca="false">FilterPk!D$25</f>
        <v>54109.47</v>
      </c>
      <c r="G140" s="50" t="n">
        <f aca="false">FilterPk!E$25</f>
        <v>124540.18</v>
      </c>
      <c r="H140" s="50" t="n">
        <f aca="false">FilterPk!F$25</f>
        <v>77068.78</v>
      </c>
      <c r="I140" s="50" t="n">
        <f aca="false">FilterPk!G$25</f>
        <v>75414.58</v>
      </c>
      <c r="J140" s="50" t="n">
        <f aca="false">FilterPk!H$25</f>
        <v>134077.64</v>
      </c>
      <c r="K140" s="50" t="n">
        <f aca="false">FilterPk!I$25</f>
        <v>429786.05</v>
      </c>
      <c r="L140" s="50" t="n">
        <f aca="false">FilterPk!J$25</f>
        <v>118391.18</v>
      </c>
      <c r="M140" s="50" t="n">
        <f aca="false">FilterPk!K$25</f>
        <v>1083243.13</v>
      </c>
      <c r="N140" s="50" t="n">
        <f aca="false">FilterPk!L$25</f>
        <v>2142491.28</v>
      </c>
      <c r="O140" s="50" t="n">
        <f aca="false">FilterPk!M$25</f>
        <v>344226</v>
      </c>
      <c r="P140" s="50" t="n">
        <f aca="false">FilterPk!N$25</f>
        <v>1221747.4</v>
      </c>
      <c r="Q140" s="51" t="n">
        <f aca="false">FilterPk!O$25</f>
        <v>3708464.68</v>
      </c>
    </row>
    <row r="141" customFormat="false" ht="12.75" hidden="false" customHeight="false" outlineLevel="0" collapsed="false">
      <c r="B141" s="85" t="str">
        <f aca="false">FilterPk!A$26</f>
        <v>ST-SPP</v>
      </c>
      <c r="C141" s="13" t="n">
        <f aca="false">C140+1</f>
        <v>140</v>
      </c>
      <c r="D141" s="50" t="n">
        <f aca="false">FilterPk!B$26</f>
        <v>52202.8773549933</v>
      </c>
      <c r="E141" s="50" t="n">
        <f aca="false">FilterPk!C$26</f>
        <v>3181.7</v>
      </c>
      <c r="F141" s="50" t="n">
        <f aca="false">FilterPk!D$26</f>
        <v>0</v>
      </c>
      <c r="G141" s="50" t="n">
        <f aca="false">FilterPk!E$26</f>
        <v>0</v>
      </c>
      <c r="H141" s="50" t="n">
        <f aca="false">FilterPk!F$26</f>
        <v>0</v>
      </c>
      <c r="I141" s="50" t="n">
        <f aca="false">FilterPk!G$26</f>
        <v>0</v>
      </c>
      <c r="J141" s="50" t="n">
        <f aca="false">FilterPk!H$26</f>
        <v>0</v>
      </c>
      <c r="K141" s="50" t="n">
        <f aca="false">FilterPk!I$26</f>
        <v>0</v>
      </c>
      <c r="L141" s="50" t="n">
        <f aca="false">FilterPk!J$26</f>
        <v>0</v>
      </c>
      <c r="M141" s="50" t="n">
        <f aca="false">FilterPk!K$26</f>
        <v>0</v>
      </c>
      <c r="N141" s="50" t="n">
        <f aca="false">FilterPk!L$26</f>
        <v>3181.7</v>
      </c>
      <c r="O141" s="50" t="n">
        <f aca="false">FilterPk!M$26</f>
        <v>0</v>
      </c>
      <c r="P141" s="50" t="n">
        <f aca="false">FilterPk!N$26</f>
        <v>0</v>
      </c>
      <c r="Q141" s="51" t="n">
        <f aca="false">FilterPk!O$26</f>
        <v>3181.7</v>
      </c>
    </row>
    <row r="142" customFormat="false" ht="12.75" hidden="false" customHeight="false" outlineLevel="0" collapsed="false">
      <c r="B142" s="85" t="str">
        <f aca="false">FilterPk!A$27</f>
        <v>ST-SERC</v>
      </c>
      <c r="C142" s="13" t="n">
        <f aca="false">C141+1</f>
        <v>141</v>
      </c>
      <c r="D142" s="50" t="n">
        <f aca="false">FilterPk!B$27</f>
        <v>686881.973218232</v>
      </c>
      <c r="E142" s="50" t="n">
        <f aca="false">FilterPk!C$27</f>
        <v>-12726.81</v>
      </c>
      <c r="F142" s="50" t="n">
        <f aca="false">FilterPk!D$27</f>
        <v>-31677.19</v>
      </c>
      <c r="G142" s="50" t="n">
        <f aca="false">FilterPk!E$27</f>
        <v>138718.93</v>
      </c>
      <c r="H142" s="50" t="n">
        <f aca="false">FilterPk!F$27</f>
        <v>0</v>
      </c>
      <c r="I142" s="50" t="n">
        <f aca="false">FilterPk!G$27</f>
        <v>0</v>
      </c>
      <c r="J142" s="50" t="n">
        <f aca="false">FilterPk!H$27</f>
        <v>0</v>
      </c>
      <c r="K142" s="50" t="n">
        <f aca="false">FilterPk!I$27</f>
        <v>0</v>
      </c>
      <c r="L142" s="50" t="n">
        <f aca="false">FilterPk!J$27</f>
        <v>0</v>
      </c>
      <c r="M142" s="50" t="n">
        <f aca="false">FilterPk!K$27</f>
        <v>0</v>
      </c>
      <c r="N142" s="50" t="n">
        <f aca="false">FilterPk!L$27</f>
        <v>94314.93</v>
      </c>
      <c r="O142" s="50" t="n">
        <f aca="false">FilterPk!M$27</f>
        <v>0</v>
      </c>
      <c r="P142" s="50" t="n">
        <f aca="false">FilterPk!N$27</f>
        <v>0</v>
      </c>
      <c r="Q142" s="51" t="n">
        <f aca="false">FilterPk!O$27</f>
        <v>94314.93</v>
      </c>
    </row>
    <row r="143" customFormat="false" ht="12.75" hidden="false" customHeight="false" outlineLevel="0" collapsed="false">
      <c r="B143" s="85" t="str">
        <f aca="false">FilterPk!A$28</f>
        <v>LT- Texas</v>
      </c>
      <c r="C143" s="13" t="n">
        <f aca="false">C142+1</f>
        <v>142</v>
      </c>
      <c r="D143" s="50" t="n">
        <f aca="false">FilterPk!B$28</f>
        <v>3826684.70313045</v>
      </c>
      <c r="E143" s="50" t="n">
        <f aca="false">FilterPk!C$28</f>
        <v>-6382.69</v>
      </c>
      <c r="F143" s="50" t="n">
        <f aca="false">FilterPk!D$28</f>
        <v>71634.81</v>
      </c>
      <c r="G143" s="50" t="n">
        <f aca="false">FilterPk!E$28</f>
        <v>28710.67</v>
      </c>
      <c r="H143" s="50" t="n">
        <f aca="false">FilterPk!F$28</f>
        <v>106726.26</v>
      </c>
      <c r="I143" s="50" t="n">
        <f aca="false">FilterPk!G$28</f>
        <v>68401.15</v>
      </c>
      <c r="J143" s="50" t="n">
        <f aca="false">FilterPk!H$28</f>
        <v>107963.61</v>
      </c>
      <c r="K143" s="50" t="n">
        <f aca="false">FilterPk!I$28</f>
        <v>204731.1</v>
      </c>
      <c r="L143" s="50" t="n">
        <f aca="false">FilterPk!J$28</f>
        <v>63773.36</v>
      </c>
      <c r="M143" s="50" t="n">
        <f aca="false">FilterPk!K$28</f>
        <v>194039.66</v>
      </c>
      <c r="N143" s="50" t="n">
        <f aca="false">FilterPk!L$28</f>
        <v>839597.93</v>
      </c>
      <c r="O143" s="50" t="n">
        <f aca="false">FilterPk!M$28</f>
        <v>673610.11</v>
      </c>
      <c r="P143" s="50" t="n">
        <f aca="false">FilterPk!N$28</f>
        <v>107208.74</v>
      </c>
      <c r="Q143" s="51" t="n">
        <f aca="false">FilterPk!O$28</f>
        <v>1620416.78</v>
      </c>
    </row>
    <row r="144" customFormat="false" ht="12.75" hidden="false" customHeight="false" outlineLevel="0" collapsed="false">
      <c r="B144" s="85" t="str">
        <f aca="false">FilterPk!A$29</f>
        <v>St- Texas</v>
      </c>
      <c r="C144" s="13" t="n">
        <f aca="false">C143+1</f>
        <v>143</v>
      </c>
      <c r="D144" s="50" t="n">
        <f aca="false">FilterPk!B$29</f>
        <v>445563.239343252</v>
      </c>
      <c r="E144" s="50" t="n">
        <f aca="false">FilterPk!C$29</f>
        <v>30194</v>
      </c>
      <c r="F144" s="50" t="n">
        <f aca="false">FilterPk!D$29</f>
        <v>31677.19</v>
      </c>
      <c r="G144" s="50" t="n">
        <f aca="false">FilterPk!E$29</f>
        <v>0</v>
      </c>
      <c r="H144" s="50" t="n">
        <f aca="false">FilterPk!F$29</f>
        <v>0</v>
      </c>
      <c r="I144" s="50" t="n">
        <f aca="false">FilterPk!G$29</f>
        <v>0</v>
      </c>
      <c r="J144" s="50" t="n">
        <f aca="false">FilterPk!H$29</f>
        <v>0</v>
      </c>
      <c r="K144" s="50" t="n">
        <f aca="false">FilterPk!I$29</f>
        <v>0</v>
      </c>
      <c r="L144" s="50" t="n">
        <f aca="false">FilterPk!J$29</f>
        <v>0</v>
      </c>
      <c r="M144" s="50" t="n">
        <f aca="false">FilterPk!K$29</f>
        <v>0</v>
      </c>
      <c r="N144" s="50" t="n">
        <f aca="false">FilterPk!L$29</f>
        <v>61871.19</v>
      </c>
      <c r="O144" s="50" t="n">
        <f aca="false">FilterPk!M$29</f>
        <v>0</v>
      </c>
      <c r="P144" s="50" t="n">
        <f aca="false">FilterPk!N$29</f>
        <v>0</v>
      </c>
      <c r="Q144" s="51" t="n">
        <f aca="false">FilterPk!O$29</f>
        <v>61871.19</v>
      </c>
    </row>
    <row r="145" customFormat="false" ht="12.75" hidden="false" customHeight="false" outlineLevel="0" collapsed="false">
      <c r="B145" s="85"/>
      <c r="C145" s="13" t="n">
        <f aca="false">C144+1</f>
        <v>144</v>
      </c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1"/>
    </row>
    <row r="146" customFormat="false" ht="12.75" hidden="false" customHeight="false" outlineLevel="0" collapsed="false">
      <c r="B146" s="85" t="str">
        <f aca="false">FilterPk!A$32</f>
        <v>Gas positions</v>
      </c>
      <c r="C146" s="13" t="n">
        <f aca="false">C145+1</f>
        <v>145</v>
      </c>
      <c r="D146" s="50" t="s">
        <v>4</v>
      </c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1"/>
    </row>
    <row r="147" customFormat="false" ht="12.75" hidden="false" customHeight="false" outlineLevel="0" collapsed="false">
      <c r="B147" s="85" t="str">
        <f aca="false">FilterPk!A$33</f>
        <v>Kevin Presto</v>
      </c>
      <c r="C147" s="13" t="n">
        <f aca="false">C146+1</f>
        <v>146</v>
      </c>
      <c r="D147" s="50" t="n">
        <f aca="false">FilterPk!B$33</f>
        <v>0</v>
      </c>
      <c r="E147" s="50" t="n">
        <f aca="false">FilterPk!C$33</f>
        <v>0</v>
      </c>
      <c r="F147" s="50" t="n">
        <f aca="false">FilterPk!D$33</f>
        <v>0</v>
      </c>
      <c r="G147" s="50" t="n">
        <f aca="false">FilterPk!E$33</f>
        <v>0</v>
      </c>
      <c r="H147" s="50" t="n">
        <f aca="false">FilterPk!F$33</f>
        <v>148.212616</v>
      </c>
      <c r="I147" s="50" t="n">
        <f aca="false">FilterPk!G$33</f>
        <v>152.45636</v>
      </c>
      <c r="J147" s="50" t="n">
        <f aca="false">FilterPk!H$33</f>
        <v>146.860915</v>
      </c>
      <c r="K147" s="50" t="n">
        <f aca="false">FilterPk!I$33</f>
        <v>301.509361</v>
      </c>
      <c r="L147" s="50" t="n">
        <f aca="false">FilterPk!J$33</f>
        <v>144.921279</v>
      </c>
      <c r="M147" s="50" t="n">
        <f aca="false">FilterPk!K$33</f>
        <v>149.116289</v>
      </c>
      <c r="N147" s="50" t="n">
        <f aca="false">FilterPk!L$33</f>
        <v>1043.07682</v>
      </c>
      <c r="O147" s="50" t="n">
        <f aca="false">FilterPk!M$33</f>
        <v>0</v>
      </c>
      <c r="P147" s="50" t="n">
        <f aca="false">FilterPk!N$33</f>
        <v>0</v>
      </c>
      <c r="Q147" s="51" t="n">
        <f aca="false">FilterPk!O$33</f>
        <v>1043.07682</v>
      </c>
    </row>
    <row r="148" customFormat="false" ht="12.75" hidden="false" customHeight="false" outlineLevel="0" collapsed="false">
      <c r="B148" s="85" t="str">
        <f aca="false">FilterPk!A$34</f>
        <v>Fletcher Sturm</v>
      </c>
      <c r="C148" s="13" t="n">
        <f aca="false">C147+1</f>
        <v>147</v>
      </c>
      <c r="D148" s="50" t="n">
        <f aca="false">FilterPk!B$34</f>
        <v>0</v>
      </c>
      <c r="E148" s="50" t="n">
        <f aca="false">FilterPk!C$34</f>
        <v>0</v>
      </c>
      <c r="F148" s="50" t="n">
        <f aca="false">FilterPk!D$34</f>
        <v>10.382539</v>
      </c>
      <c r="G148" s="50" t="n">
        <f aca="false">FilterPk!E$34</f>
        <v>-372.732218</v>
      </c>
      <c r="H148" s="50" t="n">
        <f aca="false">FilterPk!F$34</f>
        <v>-18.430041</v>
      </c>
      <c r="I148" s="50" t="n">
        <f aca="false">FilterPk!G$34</f>
        <v>-7.519049</v>
      </c>
      <c r="J148" s="50" t="n">
        <f aca="false">FilterPk!H$34</f>
        <v>7.209206</v>
      </c>
      <c r="K148" s="50" t="n">
        <f aca="false">FilterPk!I$34</f>
        <v>16.283645</v>
      </c>
      <c r="L148" s="50" t="n">
        <f aca="false">FilterPk!J$34</f>
        <v>-0.622678</v>
      </c>
      <c r="M148" s="50" t="n">
        <f aca="false">FilterPk!K$34</f>
        <v>48.787102</v>
      </c>
      <c r="N148" s="50" t="n">
        <f aca="false">FilterPk!L$34</f>
        <v>-316.641494</v>
      </c>
      <c r="O148" s="50" t="n">
        <f aca="false">FilterPk!M$34</f>
        <v>137.057149</v>
      </c>
      <c r="P148" s="50" t="n">
        <f aca="false">FilterPk!N$34</f>
        <v>0</v>
      </c>
      <c r="Q148" s="51" t="n">
        <f aca="false">FilterPk!O$34</f>
        <v>-179.584345</v>
      </c>
    </row>
    <row r="149" customFormat="false" ht="12.75" hidden="false" customHeight="false" outlineLevel="0" collapsed="false">
      <c r="B149" s="85" t="str">
        <f aca="false">FilterPk!A$35</f>
        <v>Doug Gilbert-Smith</v>
      </c>
      <c r="C149" s="13" t="n">
        <f aca="false">C148+1</f>
        <v>148</v>
      </c>
      <c r="D149" s="50" t="n">
        <f aca="false">FilterPk!B$35</f>
        <v>0</v>
      </c>
      <c r="E149" s="50" t="n">
        <f aca="false">FilterPk!C$35</f>
        <v>0</v>
      </c>
      <c r="F149" s="50" t="n">
        <f aca="false">FilterPk!D$35</f>
        <v>-34.907</v>
      </c>
      <c r="G149" s="50" t="n">
        <f aca="false">FilterPk!E$35</f>
        <v>38.473605</v>
      </c>
      <c r="H149" s="50" t="n">
        <f aca="false">FilterPk!F$35</f>
        <v>-29.642523</v>
      </c>
      <c r="I149" s="50" t="n">
        <f aca="false">FilterPk!G$35</f>
        <v>30.491272</v>
      </c>
      <c r="J149" s="50" t="n">
        <f aca="false">FilterPk!H$35</f>
        <v>0</v>
      </c>
      <c r="K149" s="50" t="n">
        <f aca="false">FilterPk!I$35</f>
        <v>90.452808</v>
      </c>
      <c r="L149" s="50" t="n">
        <f aca="false">FilterPk!J$35</f>
        <v>0</v>
      </c>
      <c r="M149" s="50" t="n">
        <f aca="false">FilterPk!K$35</f>
        <v>14.574853</v>
      </c>
      <c r="N149" s="50" t="n">
        <f aca="false">FilterPk!L$35</f>
        <v>109.443015</v>
      </c>
      <c r="O149" s="50" t="n">
        <f aca="false">FilterPk!M$35</f>
        <v>94.93307</v>
      </c>
      <c r="P149" s="50" t="n">
        <f aca="false">FilterPk!N$35</f>
        <v>-157.516125</v>
      </c>
      <c r="Q149" s="51" t="n">
        <f aca="false">FilterPk!O$35</f>
        <v>46.85996</v>
      </c>
    </row>
    <row r="150" customFormat="false" ht="12.75" hidden="false" customHeight="false" outlineLevel="0" collapsed="false">
      <c r="B150" s="85" t="str">
        <f aca="false">FilterPk!A$36</f>
        <v>Rogers Herndon</v>
      </c>
      <c r="C150" s="13" t="n">
        <f aca="false">C149+1</f>
        <v>149</v>
      </c>
      <c r="D150" s="50" t="n">
        <f aca="false">FilterPk!B$36</f>
        <v>0</v>
      </c>
      <c r="E150" s="50" t="n">
        <f aca="false">FilterPk!C$36</f>
        <v>0</v>
      </c>
      <c r="F150" s="50" t="n">
        <f aca="false">FilterPk!D$36</f>
        <v>-16.269581</v>
      </c>
      <c r="G150" s="50" t="n">
        <f aca="false">FilterPk!E$36</f>
        <v>-36.150495</v>
      </c>
      <c r="H150" s="50" t="n">
        <f aca="false">FilterPk!F$36</f>
        <v>-105.080472</v>
      </c>
      <c r="I150" s="50" t="n">
        <f aca="false">FilterPk!G$36</f>
        <v>-21.496839</v>
      </c>
      <c r="J150" s="50" t="n">
        <f aca="false">FilterPk!H$36</f>
        <v>76.011979</v>
      </c>
      <c r="K150" s="50" t="n">
        <f aca="false">FilterPk!I$36</f>
        <v>315.376651</v>
      </c>
      <c r="L150" s="50" t="n">
        <f aca="false">FilterPk!J$36</f>
        <v>0.622678</v>
      </c>
      <c r="M150" s="50" t="n">
        <f aca="false">FilterPk!K$36</f>
        <v>131.855286</v>
      </c>
      <c r="N150" s="50" t="n">
        <f aca="false">FilterPk!L$36</f>
        <v>344.869207</v>
      </c>
      <c r="O150" s="50" t="n">
        <f aca="false">FilterPk!M$36</f>
        <v>500.495437</v>
      </c>
      <c r="P150" s="50" t="n">
        <f aca="false">FilterPk!N$36</f>
        <v>0</v>
      </c>
      <c r="Q150" s="51" t="n">
        <f aca="false">FilterPk!O$36</f>
        <v>845.364644</v>
      </c>
    </row>
    <row r="151" customFormat="false" ht="12.75" hidden="false" customHeight="false" outlineLevel="0" collapsed="false">
      <c r="B151" s="85" t="str">
        <f aca="false">FilterPk!A$37</f>
        <v>Dana Davis</v>
      </c>
      <c r="C151" s="13" t="n">
        <f aca="false">C150+1</f>
        <v>150</v>
      </c>
      <c r="D151" s="50" t="n">
        <f aca="false">FilterPk!B$37</f>
        <v>0</v>
      </c>
      <c r="E151" s="50" t="n">
        <f aca="false">FilterPk!C$37</f>
        <v>0</v>
      </c>
      <c r="F151" s="50" t="n">
        <f aca="false">FilterPk!D$37</f>
        <v>4.986714</v>
      </c>
      <c r="G151" s="50" t="n">
        <f aca="false">FilterPk!E$37</f>
        <v>-10.425106</v>
      </c>
      <c r="H151" s="50" t="n">
        <f aca="false">FilterPk!F$37</f>
        <v>34.582944</v>
      </c>
      <c r="I151" s="50" t="n">
        <f aca="false">FilterPk!G$37</f>
        <v>31.966656</v>
      </c>
      <c r="J151" s="50" t="n">
        <f aca="false">FilterPk!H$37</f>
        <v>34.267547</v>
      </c>
      <c r="K151" s="50" t="n">
        <f aca="false">FilterPk!I$37</f>
        <v>70.027981</v>
      </c>
      <c r="L151" s="50" t="n">
        <f aca="false">FilterPk!J$37</f>
        <v>33.814965</v>
      </c>
      <c r="M151" s="50" t="n">
        <f aca="false">FilterPk!K$37</f>
        <v>44.191074</v>
      </c>
      <c r="N151" s="50" t="n">
        <f aca="false">FilterPk!L$37</f>
        <v>243.412775</v>
      </c>
      <c r="O151" s="50" t="n">
        <f aca="false">FilterPk!M$37</f>
        <v>27.55263</v>
      </c>
      <c r="P151" s="50" t="n">
        <f aca="false">FilterPk!N$37</f>
        <v>0</v>
      </c>
      <c r="Q151" s="51" t="n">
        <f aca="false">FilterPk!O$37</f>
        <v>270.965405</v>
      </c>
    </row>
    <row r="152" customFormat="false" ht="12.75" hidden="false" customHeight="false" outlineLevel="0" collapsed="false">
      <c r="B152" s="85" t="str">
        <f aca="false">FilterPk!A$38</f>
        <v>Tom May</v>
      </c>
      <c r="C152" s="13" t="n">
        <f aca="false">C151+1</f>
        <v>151</v>
      </c>
      <c r="D152" s="50" t="n">
        <f aca="false">FilterPk!B$38</f>
        <v>0</v>
      </c>
      <c r="E152" s="50" t="n">
        <f aca="false">FilterPk!C$38</f>
        <v>0</v>
      </c>
      <c r="F152" s="50" t="n">
        <f aca="false">FilterPk!D$38</f>
        <v>0</v>
      </c>
      <c r="G152" s="50" t="n">
        <f aca="false">FilterPk!E$38</f>
        <v>0</v>
      </c>
      <c r="H152" s="50" t="n">
        <f aca="false">FilterPk!F$38</f>
        <v>0</v>
      </c>
      <c r="I152" s="50" t="n">
        <f aca="false">FilterPk!G$38</f>
        <v>0</v>
      </c>
      <c r="J152" s="50" t="n">
        <f aca="false">FilterPk!H$38</f>
        <v>0</v>
      </c>
      <c r="K152" s="50" t="n">
        <f aca="false">FilterPk!I$38</f>
        <v>0</v>
      </c>
      <c r="L152" s="50" t="n">
        <f aca="false">FilterPk!J$38</f>
        <v>0</v>
      </c>
      <c r="M152" s="50" t="n">
        <f aca="false">FilterPk!K$38</f>
        <v>0</v>
      </c>
      <c r="N152" s="50" t="n">
        <f aca="false">FilterPk!L$38</f>
        <v>0</v>
      </c>
      <c r="O152" s="50" t="n">
        <f aca="false">FilterPk!M$38</f>
        <v>0</v>
      </c>
      <c r="P152" s="50" t="n">
        <f aca="false">FilterPk!N$38</f>
        <v>0</v>
      </c>
      <c r="Q152" s="51" t="n">
        <f aca="false">FilterPk!O$38</f>
        <v>0</v>
      </c>
    </row>
    <row r="153" customFormat="false" ht="12.75" hidden="false" customHeight="false" outlineLevel="0" collapsed="false">
      <c r="B153" s="85" t="str">
        <f aca="false">FilterPk!A$39</f>
        <v>Clint Dean</v>
      </c>
      <c r="C153" s="13" t="n">
        <f aca="false">C152+1</f>
        <v>152</v>
      </c>
      <c r="D153" s="50" t="n">
        <f aca="false">FilterPk!B$39</f>
        <v>0</v>
      </c>
      <c r="E153" s="50" t="n">
        <f aca="false">FilterPk!C$39</f>
        <v>0</v>
      </c>
      <c r="F153" s="50" t="n">
        <f aca="false">FilterPk!D$39</f>
        <v>-27.9256</v>
      </c>
      <c r="G153" s="50" t="n">
        <f aca="false">FilterPk!E$39</f>
        <v>0</v>
      </c>
      <c r="H153" s="50" t="n">
        <f aca="false">FilterPk!F$39</f>
        <v>0</v>
      </c>
      <c r="I153" s="50" t="n">
        <f aca="false">FilterPk!G$39</f>
        <v>0</v>
      </c>
      <c r="J153" s="50" t="n">
        <f aca="false">FilterPk!H$39</f>
        <v>0</v>
      </c>
      <c r="K153" s="50" t="n">
        <f aca="false">FilterPk!I$39</f>
        <v>0</v>
      </c>
      <c r="L153" s="50" t="n">
        <f aca="false">FilterPk!J$39</f>
        <v>0</v>
      </c>
      <c r="M153" s="50" t="n">
        <f aca="false">FilterPk!K$39</f>
        <v>0</v>
      </c>
      <c r="N153" s="50" t="n">
        <f aca="false">FilterPk!L$39</f>
        <v>-27.9256</v>
      </c>
      <c r="O153" s="50" t="n">
        <f aca="false">FilterPk!M$39</f>
        <v>0</v>
      </c>
      <c r="P153" s="50" t="n">
        <f aca="false">FilterPk!N$39</f>
        <v>0</v>
      </c>
      <c r="Q153" s="51" t="n">
        <f aca="false">FilterPk!O$39</f>
        <v>-27.9256</v>
      </c>
    </row>
    <row r="154" customFormat="false" ht="12.75" hidden="false" customHeight="false" outlineLevel="0" collapsed="false">
      <c r="B154" s="85" t="str">
        <f aca="false">FilterPk!A$40</f>
        <v>Rob Benson</v>
      </c>
      <c r="C154" s="13" t="n">
        <f aca="false">C153+1</f>
        <v>153</v>
      </c>
      <c r="D154" s="50" t="n">
        <f aca="false">FilterPk!B$40</f>
        <v>0</v>
      </c>
      <c r="E154" s="50" t="n">
        <f aca="false">FilterPk!C$40</f>
        <v>0</v>
      </c>
      <c r="F154" s="50" t="n">
        <f aca="false">FilterPk!D$40</f>
        <v>0</v>
      </c>
      <c r="G154" s="50" t="n">
        <f aca="false">FilterPk!E$40</f>
        <v>-76.947211</v>
      </c>
      <c r="H154" s="50" t="n">
        <f aca="false">FilterPk!F$40</f>
        <v>0</v>
      </c>
      <c r="I154" s="50" t="n">
        <f aca="false">FilterPk!G$40</f>
        <v>0</v>
      </c>
      <c r="J154" s="50" t="n">
        <f aca="false">FilterPk!H$40</f>
        <v>0</v>
      </c>
      <c r="K154" s="50" t="n">
        <f aca="false">FilterPk!I$40</f>
        <v>0</v>
      </c>
      <c r="L154" s="50" t="n">
        <f aca="false">FilterPk!J$40</f>
        <v>0</v>
      </c>
      <c r="M154" s="50" t="n">
        <f aca="false">FilterPk!K$40</f>
        <v>0</v>
      </c>
      <c r="N154" s="50" t="n">
        <f aca="false">FilterPk!L$40</f>
        <v>-76.947211</v>
      </c>
      <c r="O154" s="50" t="n">
        <f aca="false">FilterPk!M$40</f>
        <v>0</v>
      </c>
      <c r="P154" s="50" t="n">
        <f aca="false">FilterPk!N$40</f>
        <v>0</v>
      </c>
      <c r="Q154" s="51" t="n">
        <f aca="false">FilterPk!O$40</f>
        <v>-76.947211</v>
      </c>
    </row>
    <row r="155" customFormat="false" ht="12.75" hidden="false" customHeight="false" outlineLevel="0" collapsed="false">
      <c r="B155" s="85" t="str">
        <f aca="false">FilterPk!A$41</f>
        <v>Matt Lorenz</v>
      </c>
      <c r="C155" s="13" t="n">
        <f aca="false">C154+1</f>
        <v>154</v>
      </c>
      <c r="D155" s="50" t="n">
        <f aca="false">FilterPk!B$41</f>
        <v>0</v>
      </c>
      <c r="E155" s="50" t="n">
        <f aca="false">FilterPk!C$41</f>
        <v>0</v>
      </c>
      <c r="F155" s="50" t="n">
        <f aca="false">FilterPk!D$41</f>
        <v>0</v>
      </c>
      <c r="G155" s="50" t="n">
        <f aca="false">FilterPk!E$41</f>
        <v>0</v>
      </c>
      <c r="H155" s="50" t="n">
        <f aca="false">FilterPk!F$41</f>
        <v>0</v>
      </c>
      <c r="I155" s="50" t="n">
        <f aca="false">FilterPk!G$41</f>
        <v>0</v>
      </c>
      <c r="J155" s="50" t="n">
        <f aca="false">FilterPk!H$41</f>
        <v>0</v>
      </c>
      <c r="K155" s="50" t="n">
        <f aca="false">FilterPk!I$41</f>
        <v>0</v>
      </c>
      <c r="L155" s="50" t="n">
        <f aca="false">FilterPk!J$41</f>
        <v>0</v>
      </c>
      <c r="M155" s="50" t="n">
        <f aca="false">FilterPk!K$41</f>
        <v>0</v>
      </c>
      <c r="N155" s="50" t="n">
        <f aca="false">FilterPk!L$41</f>
        <v>0</v>
      </c>
      <c r="O155" s="50" t="n">
        <f aca="false">FilterPk!M$41</f>
        <v>0</v>
      </c>
      <c r="P155" s="50" t="n">
        <f aca="false">FilterPk!N$41</f>
        <v>0</v>
      </c>
      <c r="Q155" s="51" t="n">
        <f aca="false">FilterPk!O$41</f>
        <v>0</v>
      </c>
    </row>
    <row r="156" customFormat="false" ht="12.75" hidden="false" customHeight="false" outlineLevel="0" collapsed="false">
      <c r="B156" s="85" t="str">
        <f aca="false">FilterPk!A$42</f>
        <v>John Forney</v>
      </c>
      <c r="C156" s="13" t="n">
        <f aca="false">C155+1</f>
        <v>155</v>
      </c>
      <c r="D156" s="50" t="n">
        <f aca="false">FilterPk!B$42</f>
        <v>0</v>
      </c>
      <c r="E156" s="50" t="n">
        <f aca="false">FilterPk!C$42</f>
        <v>0</v>
      </c>
      <c r="F156" s="50" t="n">
        <f aca="false">FilterPk!D$42</f>
        <v>0</v>
      </c>
      <c r="G156" s="50" t="n">
        <f aca="false">FilterPk!E$42</f>
        <v>0</v>
      </c>
      <c r="H156" s="50" t="n">
        <f aca="false">FilterPk!F$42</f>
        <v>0</v>
      </c>
      <c r="I156" s="50" t="n">
        <f aca="false">FilterPk!G$42</f>
        <v>0</v>
      </c>
      <c r="J156" s="50" t="n">
        <f aca="false">FilterPk!H$42</f>
        <v>0</v>
      </c>
      <c r="K156" s="50" t="n">
        <f aca="false">FilterPk!I$42</f>
        <v>0</v>
      </c>
      <c r="L156" s="50" t="n">
        <f aca="false">FilterPk!J$42</f>
        <v>0</v>
      </c>
      <c r="M156" s="50" t="n">
        <f aca="false">FilterPk!K$42</f>
        <v>0</v>
      </c>
      <c r="N156" s="50" t="n">
        <f aca="false">FilterPk!L$42</f>
        <v>0</v>
      </c>
      <c r="O156" s="50" t="n">
        <f aca="false">FilterPk!M$42</f>
        <v>0</v>
      </c>
      <c r="P156" s="50" t="n">
        <f aca="false">FilterPk!N$42</f>
        <v>0</v>
      </c>
      <c r="Q156" s="51" t="n">
        <f aca="false">FilterPk!O$42</f>
        <v>0</v>
      </c>
    </row>
    <row r="157" customFormat="false" ht="12.75" hidden="false" customHeight="false" outlineLevel="0" collapsed="false">
      <c r="B157" s="85" t="str">
        <f aca="false">FilterPk!A$43</f>
        <v>Mike Carson</v>
      </c>
      <c r="C157" s="13" t="n">
        <f aca="false">C156+1</f>
        <v>156</v>
      </c>
      <c r="D157" s="50" t="n">
        <f aca="false">FilterPk!B$43</f>
        <v>0</v>
      </c>
      <c r="E157" s="50" t="n">
        <f aca="false">FilterPk!C$43</f>
        <v>0</v>
      </c>
      <c r="F157" s="50" t="n">
        <f aca="false">FilterPk!D$43</f>
        <v>0</v>
      </c>
      <c r="G157" s="50" t="n">
        <f aca="false">FilterPk!E$43</f>
        <v>0</v>
      </c>
      <c r="H157" s="50" t="n">
        <f aca="false">FilterPk!F$43</f>
        <v>0</v>
      </c>
      <c r="I157" s="50" t="n">
        <f aca="false">FilterPk!G$43</f>
        <v>0</v>
      </c>
      <c r="J157" s="50" t="n">
        <f aca="false">FilterPk!H$43</f>
        <v>0</v>
      </c>
      <c r="K157" s="50" t="n">
        <f aca="false">FilterPk!I$43</f>
        <v>0</v>
      </c>
      <c r="L157" s="50" t="n">
        <f aca="false">FilterPk!J$43</f>
        <v>0</v>
      </c>
      <c r="M157" s="50" t="n">
        <f aca="false">FilterPk!K$43</f>
        <v>0</v>
      </c>
      <c r="N157" s="50" t="n">
        <f aca="false">FilterPk!L$43</f>
        <v>0</v>
      </c>
      <c r="O157" s="50" t="n">
        <f aca="false">FilterPk!M$43</f>
        <v>0</v>
      </c>
      <c r="P157" s="50" t="n">
        <f aca="false">FilterPk!N$43</f>
        <v>0</v>
      </c>
      <c r="Q157" s="51" t="n">
        <f aca="false">FilterPk!O$43</f>
        <v>0</v>
      </c>
    </row>
    <row r="158" customFormat="false" ht="12.75" hidden="false" customHeight="false" outlineLevel="0" collapsed="false">
      <c r="B158" s="85" t="str">
        <f aca="false">FilterPk!A$44</f>
        <v>Chris Dorland</v>
      </c>
      <c r="C158" s="13" t="n">
        <f aca="false">C157+1</f>
        <v>157</v>
      </c>
      <c r="D158" s="50" t="n">
        <f aca="false">FilterPk!B$44</f>
        <v>0</v>
      </c>
      <c r="E158" s="50" t="n">
        <f aca="false">FilterPk!C$44</f>
        <v>0</v>
      </c>
      <c r="F158" s="50" t="n">
        <f aca="false">FilterPk!D$44</f>
        <v>0</v>
      </c>
      <c r="G158" s="50" t="n">
        <f aca="false">FilterPk!E$44</f>
        <v>0</v>
      </c>
      <c r="H158" s="50" t="n">
        <f aca="false">FilterPk!F$44</f>
        <v>0</v>
      </c>
      <c r="I158" s="50" t="n">
        <f aca="false">FilterPk!G$44</f>
        <v>0</v>
      </c>
      <c r="J158" s="50" t="n">
        <f aca="false">FilterPk!H$44</f>
        <v>0</v>
      </c>
      <c r="K158" s="50" t="n">
        <f aca="false">FilterPk!I$44</f>
        <v>0</v>
      </c>
      <c r="L158" s="50" t="n">
        <f aca="false">FilterPk!J$44</f>
        <v>0</v>
      </c>
      <c r="M158" s="50" t="n">
        <f aca="false">FilterPk!K$44</f>
        <v>0</v>
      </c>
      <c r="N158" s="50" t="n">
        <f aca="false">FilterPk!L$44</f>
        <v>0</v>
      </c>
      <c r="O158" s="50" t="n">
        <f aca="false">FilterPk!M$44</f>
        <v>0</v>
      </c>
      <c r="P158" s="50" t="n">
        <f aca="false">FilterPk!N$44</f>
        <v>0</v>
      </c>
      <c r="Q158" s="51" t="n">
        <f aca="false">FilterPk!O$44</f>
        <v>0</v>
      </c>
    </row>
    <row r="159" customFormat="false" ht="12.75" hidden="false" customHeight="false" outlineLevel="0" collapsed="false">
      <c r="B159" s="85" t="str">
        <f aca="false">FilterPk!A$45</f>
        <v>Jeff King</v>
      </c>
      <c r="C159" s="13" t="n">
        <f aca="false">C158+1</f>
        <v>158</v>
      </c>
      <c r="D159" s="50" t="n">
        <f aca="false">FilterPk!B$45</f>
        <v>0</v>
      </c>
      <c r="E159" s="50" t="n">
        <f aca="false">FilterPk!C$45</f>
        <v>0</v>
      </c>
      <c r="F159" s="50" t="n">
        <f aca="false">FilterPk!D$45</f>
        <v>0</v>
      </c>
      <c r="G159" s="50" t="n">
        <f aca="false">FilterPk!E$45</f>
        <v>0</v>
      </c>
      <c r="H159" s="50" t="n">
        <f aca="false">FilterPk!F$45</f>
        <v>0</v>
      </c>
      <c r="I159" s="50" t="n">
        <f aca="false">FilterPk!G$45</f>
        <v>0</v>
      </c>
      <c r="J159" s="50" t="n">
        <f aca="false">FilterPk!H$45</f>
        <v>0</v>
      </c>
      <c r="K159" s="50" t="n">
        <f aca="false">FilterPk!I$45</f>
        <v>0</v>
      </c>
      <c r="L159" s="50" t="n">
        <f aca="false">FilterPk!J$45</f>
        <v>0</v>
      </c>
      <c r="M159" s="50" t="n">
        <f aca="false">FilterPk!K$45</f>
        <v>0</v>
      </c>
      <c r="N159" s="50" t="n">
        <f aca="false">FilterPk!L$45</f>
        <v>0</v>
      </c>
      <c r="O159" s="50" t="n">
        <f aca="false">FilterPk!M$45</f>
        <v>0</v>
      </c>
      <c r="P159" s="50" t="n">
        <f aca="false">FilterPk!N$45</f>
        <v>0</v>
      </c>
      <c r="Q159" s="51" t="n">
        <f aca="false">FilterPk!O$45</f>
        <v>0</v>
      </c>
    </row>
    <row r="160" customFormat="false" ht="12.75" hidden="false" customHeight="false" outlineLevel="0" collapsed="false">
      <c r="B160" s="85" t="n">
        <f aca="false">FilterPk!A$46</f>
        <v>0</v>
      </c>
      <c r="C160" s="13" t="n">
        <f aca="false">C159+1</f>
        <v>159</v>
      </c>
      <c r="D160" s="50" t="n">
        <f aca="false">FilterPk!B$46</f>
        <v>0</v>
      </c>
      <c r="E160" s="50" t="n">
        <f aca="false">FilterPk!C$46</f>
        <v>0</v>
      </c>
      <c r="F160" s="50" t="n">
        <f aca="false">FilterPk!D$46</f>
        <v>0</v>
      </c>
      <c r="G160" s="50" t="n">
        <f aca="false">FilterPk!E$46</f>
        <v>0</v>
      </c>
      <c r="H160" s="50" t="n">
        <f aca="false">FilterPk!F$46</f>
        <v>0</v>
      </c>
      <c r="I160" s="50" t="n">
        <f aca="false">FilterPk!G$46</f>
        <v>0</v>
      </c>
      <c r="J160" s="50" t="n">
        <f aca="false">FilterPk!H$46</f>
        <v>0</v>
      </c>
      <c r="K160" s="50" t="n">
        <f aca="false">FilterPk!I$46</f>
        <v>0</v>
      </c>
      <c r="L160" s="50" t="n">
        <f aca="false">FilterPk!J$46</f>
        <v>0</v>
      </c>
      <c r="M160" s="50" t="n">
        <f aca="false">FilterPk!K$46</f>
        <v>0</v>
      </c>
      <c r="N160" s="50" t="n">
        <f aca="false">FilterPk!L$46</f>
        <v>0</v>
      </c>
      <c r="O160" s="50" t="n">
        <f aca="false">FilterPk!M$46</f>
        <v>0</v>
      </c>
      <c r="P160" s="50" t="n">
        <f aca="false">FilterPk!N$46</f>
        <v>0</v>
      </c>
      <c r="Q160" s="51" t="n">
        <f aca="false">FilterPk!O$46</f>
        <v>0</v>
      </c>
    </row>
    <row r="161" customFormat="false" ht="12.75" hidden="false" customHeight="false" outlineLevel="0" collapsed="false">
      <c r="B161" s="87" t="n">
        <f aca="false">FilterPk!A$47</f>
        <v>0</v>
      </c>
      <c r="C161" s="64" t="n">
        <f aca="false">C160+1</f>
        <v>160</v>
      </c>
      <c r="D161" s="54" t="n">
        <f aca="false">FilterPk!B$47</f>
        <v>0</v>
      </c>
      <c r="E161" s="54" t="n">
        <f aca="false">FilterPk!C$47</f>
        <v>0</v>
      </c>
      <c r="F161" s="54" t="n">
        <f aca="false">FilterPk!D$47</f>
        <v>0</v>
      </c>
      <c r="G161" s="54" t="n">
        <f aca="false">FilterPk!E$47</f>
        <v>0</v>
      </c>
      <c r="H161" s="54" t="n">
        <f aca="false">FilterPk!F$47</f>
        <v>0</v>
      </c>
      <c r="I161" s="54" t="n">
        <f aca="false">FilterPk!G$47</f>
        <v>0</v>
      </c>
      <c r="J161" s="54" t="n">
        <f aca="false">FilterPk!H$47</f>
        <v>0</v>
      </c>
      <c r="K161" s="54" t="n">
        <f aca="false">FilterPk!I$47</f>
        <v>0</v>
      </c>
      <c r="L161" s="54" t="n">
        <f aca="false">FilterPk!J$47</f>
        <v>0</v>
      </c>
      <c r="M161" s="54" t="n">
        <f aca="false">FilterPk!K$47</f>
        <v>0</v>
      </c>
      <c r="N161" s="54" t="n">
        <f aca="false">FilterPk!L$47</f>
        <v>0</v>
      </c>
      <c r="O161" s="54" t="n">
        <f aca="false">FilterPk!M$47</f>
        <v>0</v>
      </c>
      <c r="P161" s="54" t="n">
        <f aca="false">FilterPk!N$47</f>
        <v>0</v>
      </c>
      <c r="Q161" s="55" t="n">
        <f aca="false">FilterPk!O$47</f>
        <v>0</v>
      </c>
    </row>
    <row r="162" customFormat="false" ht="12.75" hidden="false" customHeight="false" outlineLevel="0" collapsed="false">
      <c r="A162" s="0" t="n">
        <f aca="false">A122+1</f>
        <v>5</v>
      </c>
      <c r="B162" s="57" t="n">
        <f aca="false">FilterPk!D$1</f>
        <v>36907</v>
      </c>
      <c r="C162" s="58" t="n">
        <f aca="false">C161+1</f>
        <v>161</v>
      </c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83"/>
    </row>
    <row r="163" customFormat="false" ht="12.75" hidden="false" customHeight="false" outlineLevel="0" collapsed="false">
      <c r="B163" s="61"/>
      <c r="C163" s="13" t="n">
        <f aca="false">C162+1</f>
        <v>162</v>
      </c>
      <c r="D163" s="13"/>
      <c r="E163" s="21" t="s">
        <v>5</v>
      </c>
      <c r="F163" s="21" t="s">
        <v>6</v>
      </c>
      <c r="G163" s="21" t="s">
        <v>7</v>
      </c>
      <c r="H163" s="21" t="s">
        <v>8</v>
      </c>
      <c r="I163" s="21" t="s">
        <v>9</v>
      </c>
      <c r="J163" s="21" t="s">
        <v>10</v>
      </c>
      <c r="K163" s="21" t="s">
        <v>11</v>
      </c>
      <c r="L163" s="21" t="s">
        <v>12</v>
      </c>
      <c r="M163" s="21" t="s">
        <v>13</v>
      </c>
      <c r="N163" s="21" t="s">
        <v>14</v>
      </c>
      <c r="O163" s="21" t="n">
        <v>2002</v>
      </c>
      <c r="P163" s="21" t="s">
        <v>15</v>
      </c>
      <c r="Q163" s="84" t="s">
        <v>16</v>
      </c>
    </row>
    <row r="164" customFormat="false" ht="12.75" hidden="false" customHeight="false" outlineLevel="0" collapsed="false">
      <c r="B164" s="85" t="str">
        <f aca="false">FilterPk!A$9</f>
        <v>Power positions</v>
      </c>
      <c r="C164" s="13" t="n">
        <f aca="false">C163+1</f>
        <v>163</v>
      </c>
      <c r="D164" s="13" t="s">
        <v>4</v>
      </c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86"/>
    </row>
    <row r="165" customFormat="false" ht="12.75" hidden="false" customHeight="false" outlineLevel="0" collapsed="false">
      <c r="B165" s="85" t="str">
        <f aca="false">FilterPk!A$10</f>
        <v>East Position</v>
      </c>
      <c r="C165" s="13" t="n">
        <f aca="false">C164+1</f>
        <v>164</v>
      </c>
      <c r="D165" s="50" t="n">
        <f aca="false">FilterPk!B$10</f>
        <v>34784396.7946123</v>
      </c>
      <c r="E165" s="50" t="n">
        <f aca="false">FilterPk!C$10</f>
        <v>75045.54</v>
      </c>
      <c r="F165" s="50" t="n">
        <f aca="false">FilterPk!D$10</f>
        <v>84629.15</v>
      </c>
      <c r="G165" s="50" t="n">
        <f aca="false">FilterPk!E$10</f>
        <v>1358824.72</v>
      </c>
      <c r="H165" s="50" t="n">
        <f aca="false">FilterPk!F$10</f>
        <v>1120662.53</v>
      </c>
      <c r="I165" s="50" t="n">
        <f aca="false">FilterPk!G$10</f>
        <v>422841.14</v>
      </c>
      <c r="J165" s="50" t="n">
        <f aca="false">FilterPk!H$10</f>
        <v>788810.55</v>
      </c>
      <c r="K165" s="50" t="n">
        <f aca="false">FilterPk!I$10</f>
        <v>1076253.71</v>
      </c>
      <c r="L165" s="50" t="n">
        <f aca="false">FilterPk!J$10</f>
        <v>363159.42</v>
      </c>
      <c r="M165" s="50" t="n">
        <f aca="false">FilterPk!K$10</f>
        <v>5764043.19</v>
      </c>
      <c r="N165" s="50" t="n">
        <f aca="false">FilterPk!L$10</f>
        <v>11054269.95</v>
      </c>
      <c r="O165" s="50" t="n">
        <f aca="false">FilterPk!M$10</f>
        <v>3650317.45</v>
      </c>
      <c r="P165" s="50" t="n">
        <f aca="false">FilterPk!N$10</f>
        <v>-1642778.44</v>
      </c>
      <c r="Q165" s="51" t="n">
        <f aca="false">FilterPk!O$10</f>
        <v>13061808.96</v>
      </c>
    </row>
    <row r="166" customFormat="false" ht="12.75" hidden="false" customHeight="false" outlineLevel="0" collapsed="false">
      <c r="B166" s="85" t="str">
        <f aca="false">FilterPk!A$11</f>
        <v>East Power Mgmt</v>
      </c>
      <c r="C166" s="13" t="n">
        <f aca="false">C165+1</f>
        <v>165</v>
      </c>
      <c r="D166" s="50" t="n">
        <f aca="false">FilterPk!B$11</f>
        <v>7547347.04451418</v>
      </c>
      <c r="E166" s="50" t="n">
        <f aca="false">FilterPk!C$11</f>
        <v>43646.27</v>
      </c>
      <c r="F166" s="50" t="n">
        <f aca="false">FilterPk!D$11</f>
        <v>-98133.28</v>
      </c>
      <c r="G166" s="50" t="n">
        <f aca="false">FilterPk!E$11</f>
        <v>107993.78</v>
      </c>
      <c r="H166" s="50" t="n">
        <f aca="false">FilterPk!F$11</f>
        <v>155786.29</v>
      </c>
      <c r="I166" s="50" t="n">
        <f aca="false">FilterPk!G$11</f>
        <v>89357.34</v>
      </c>
      <c r="J166" s="50" t="n">
        <f aca="false">FilterPk!H$11</f>
        <v>247101.13</v>
      </c>
      <c r="K166" s="50" t="n">
        <f aca="false">FilterPk!I$11</f>
        <v>307386.28</v>
      </c>
      <c r="L166" s="50" t="n">
        <f aca="false">FilterPk!J$11</f>
        <v>108209.05</v>
      </c>
      <c r="M166" s="50" t="n">
        <f aca="false">FilterPk!K$11</f>
        <v>1338376.99</v>
      </c>
      <c r="N166" s="50" t="n">
        <f aca="false">FilterPk!L$11</f>
        <v>2299723.85</v>
      </c>
      <c r="O166" s="50" t="n">
        <f aca="false">FilterPk!M$11</f>
        <v>606348.53</v>
      </c>
      <c r="P166" s="50" t="n">
        <f aca="false">FilterPk!N$11</f>
        <v>61912.21</v>
      </c>
      <c r="Q166" s="51" t="n">
        <f aca="false">FilterPk!O$11</f>
        <v>2967984.59</v>
      </c>
    </row>
    <row r="167" customFormat="false" ht="12.75" hidden="false" customHeight="false" outlineLevel="0" collapsed="false">
      <c r="B167" s="85" t="str">
        <f aca="false">FilterPk!A$12</f>
        <v>Long Term Options</v>
      </c>
      <c r="C167" s="13" t="n">
        <f aca="false">C166+1</f>
        <v>166</v>
      </c>
      <c r="D167" s="50" t="n">
        <f aca="false">FilterPk!B$12</f>
        <v>0</v>
      </c>
      <c r="E167" s="50" t="n">
        <f aca="false">FilterPk!C$12</f>
        <v>0</v>
      </c>
      <c r="F167" s="50" t="n">
        <f aca="false">FilterPk!D$12</f>
        <v>0</v>
      </c>
      <c r="G167" s="50" t="n">
        <f aca="false">FilterPk!E$12</f>
        <v>0</v>
      </c>
      <c r="H167" s="50" t="n">
        <f aca="false">FilterPk!F$12</f>
        <v>0</v>
      </c>
      <c r="I167" s="50" t="n">
        <f aca="false">FilterPk!G$12</f>
        <v>0</v>
      </c>
      <c r="J167" s="50" t="n">
        <f aca="false">FilterPk!H$12</f>
        <v>0</v>
      </c>
      <c r="K167" s="50" t="n">
        <f aca="false">FilterPk!I$12</f>
        <v>0</v>
      </c>
      <c r="L167" s="50" t="n">
        <f aca="false">FilterPk!J$12</f>
        <v>0</v>
      </c>
      <c r="M167" s="50" t="n">
        <f aca="false">FilterPk!K$12</f>
        <v>0</v>
      </c>
      <c r="N167" s="50" t="n">
        <f aca="false">FilterPk!L$12</f>
        <v>0</v>
      </c>
      <c r="O167" s="50" t="n">
        <f aca="false">FilterPk!M$12</f>
        <v>0</v>
      </c>
      <c r="P167" s="50" t="n">
        <f aca="false">FilterPk!N$12</f>
        <v>0</v>
      </c>
      <c r="Q167" s="51" t="n">
        <f aca="false">FilterPk!O$12</f>
        <v>0</v>
      </c>
    </row>
    <row r="168" customFormat="false" ht="12.75" hidden="false" customHeight="false" outlineLevel="0" collapsed="false">
      <c r="B168" s="85" t="str">
        <f aca="false">FilterPk!A$13</f>
        <v>LT-MIDWEST</v>
      </c>
      <c r="C168" s="13" t="n">
        <f aca="false">C167+1</f>
        <v>167</v>
      </c>
      <c r="D168" s="50" t="n">
        <f aca="false">FilterPk!B$13</f>
        <v>7151089.47366245</v>
      </c>
      <c r="E168" s="50" t="n">
        <f aca="false">FilterPk!C$13</f>
        <v>48283.08</v>
      </c>
      <c r="F168" s="50" t="n">
        <f aca="false">FilterPk!D$13</f>
        <v>-141448.54</v>
      </c>
      <c r="G168" s="50" t="n">
        <f aca="false">FilterPk!E$13</f>
        <v>574622.66</v>
      </c>
      <c r="H168" s="50" t="n">
        <f aca="false">FilterPk!F$13</f>
        <v>298097.27</v>
      </c>
      <c r="I168" s="50" t="n">
        <f aca="false">FilterPk!G$13</f>
        <v>249481.43</v>
      </c>
      <c r="J168" s="50" t="n">
        <f aca="false">FilterPk!H$13</f>
        <v>119379.88</v>
      </c>
      <c r="K168" s="50" t="n">
        <f aca="false">FilterPk!I$13</f>
        <v>25994.27</v>
      </c>
      <c r="L168" s="50" t="n">
        <f aca="false">FilterPk!J$13</f>
        <v>156242.15</v>
      </c>
      <c r="M168" s="50" t="n">
        <f aca="false">FilterPk!K$13</f>
        <v>1762908.33</v>
      </c>
      <c r="N168" s="50" t="n">
        <f aca="false">FilterPk!L$13</f>
        <v>3093560.53</v>
      </c>
      <c r="O168" s="50" t="n">
        <f aca="false">FilterPk!M$13</f>
        <v>565730</v>
      </c>
      <c r="P168" s="50" t="n">
        <f aca="false">FilterPk!N$13</f>
        <v>-439379.19</v>
      </c>
      <c r="Q168" s="51" t="n">
        <f aca="false">FilterPk!O$13</f>
        <v>3219911.34</v>
      </c>
    </row>
    <row r="169" customFormat="false" ht="12.75" hidden="false" customHeight="false" outlineLevel="0" collapsed="false">
      <c r="B169" s="85" t="str">
        <f aca="false">FilterPk!A$14</f>
        <v>ST-ECAR</v>
      </c>
      <c r="C169" s="13" t="n">
        <f aca="false">C168+1</f>
        <v>168</v>
      </c>
      <c r="D169" s="50" t="n">
        <f aca="false">FilterPk!B$14</f>
        <v>238101.441960815</v>
      </c>
      <c r="E169" s="50" t="n">
        <f aca="false">FilterPk!C$14</f>
        <v>13522.23</v>
      </c>
      <c r="F169" s="50" t="n">
        <f aca="false">FilterPk!D$14</f>
        <v>15838.59</v>
      </c>
      <c r="G169" s="50" t="n">
        <f aca="false">FilterPk!E$14</f>
        <v>0</v>
      </c>
      <c r="H169" s="50" t="n">
        <f aca="false">FilterPk!F$14</f>
        <v>0</v>
      </c>
      <c r="I169" s="50" t="n">
        <f aca="false">FilterPk!G$14</f>
        <v>0</v>
      </c>
      <c r="J169" s="50" t="n">
        <f aca="false">FilterPk!H$14</f>
        <v>0</v>
      </c>
      <c r="K169" s="50" t="n">
        <f aca="false">FilterPk!I$14</f>
        <v>0</v>
      </c>
      <c r="L169" s="50" t="n">
        <f aca="false">FilterPk!J$14</f>
        <v>0</v>
      </c>
      <c r="M169" s="50" t="n">
        <f aca="false">FilterPk!K$14</f>
        <v>0</v>
      </c>
      <c r="N169" s="50" t="n">
        <f aca="false">FilterPk!L$14</f>
        <v>29360.82</v>
      </c>
      <c r="O169" s="50" t="n">
        <f aca="false">FilterPk!M$14</f>
        <v>0</v>
      </c>
      <c r="P169" s="50" t="n">
        <f aca="false">FilterPk!N$14</f>
        <v>0</v>
      </c>
      <c r="Q169" s="51" t="n">
        <f aca="false">FilterPk!O$14</f>
        <v>29360.82</v>
      </c>
    </row>
    <row r="170" customFormat="false" ht="12.75" hidden="false" customHeight="false" outlineLevel="0" collapsed="false">
      <c r="B170" s="85" t="str">
        <f aca="false">FilterPk!A$15</f>
        <v>ST- MAPP</v>
      </c>
      <c r="C170" s="13" t="n">
        <f aca="false">C169+1</f>
        <v>169</v>
      </c>
      <c r="D170" s="50" t="n">
        <f aca="false">FilterPk!B$15</f>
        <v>254636.614020626</v>
      </c>
      <c r="E170" s="50" t="n">
        <f aca="false">FilterPk!C$15</f>
        <v>795.43</v>
      </c>
      <c r="F170" s="50" t="n">
        <f aca="false">FilterPk!D$15</f>
        <v>39596.48</v>
      </c>
      <c r="G170" s="50" t="n">
        <f aca="false">FilterPk!E$15</f>
        <v>26009.8</v>
      </c>
      <c r="H170" s="50" t="n">
        <f aca="false">FilterPk!F$15</f>
        <v>8238.75</v>
      </c>
      <c r="I170" s="50" t="n">
        <f aca="false">FilterPk!G$15</f>
        <v>0</v>
      </c>
      <c r="J170" s="50" t="n">
        <f aca="false">FilterPk!H$15</f>
        <v>0</v>
      </c>
      <c r="K170" s="50" t="n">
        <f aca="false">FilterPk!I$15</f>
        <v>0</v>
      </c>
      <c r="L170" s="50" t="n">
        <f aca="false">FilterPk!J$15</f>
        <v>0</v>
      </c>
      <c r="M170" s="50" t="n">
        <f aca="false">FilterPk!K$15</f>
        <v>0</v>
      </c>
      <c r="N170" s="50" t="n">
        <f aca="false">FilterPk!L$15</f>
        <v>74640.46</v>
      </c>
      <c r="O170" s="50" t="n">
        <f aca="false">FilterPk!M$15</f>
        <v>0</v>
      </c>
      <c r="P170" s="50" t="n">
        <f aca="false">FilterPk!N$15</f>
        <v>0</v>
      </c>
      <c r="Q170" s="51" t="n">
        <f aca="false">FilterPk!O$15</f>
        <v>74640.46</v>
      </c>
    </row>
    <row r="171" customFormat="false" ht="12.75" hidden="false" customHeight="false" outlineLevel="0" collapsed="false">
      <c r="B171" s="85" t="str">
        <f aca="false">FilterPk!A$16</f>
        <v>ST- MAIN</v>
      </c>
      <c r="C171" s="13" t="n">
        <f aca="false">C170+1</f>
        <v>170</v>
      </c>
      <c r="D171" s="50" t="n">
        <f aca="false">FilterPk!B$16</f>
        <v>694293.253349893</v>
      </c>
      <c r="E171" s="50" t="n">
        <f aca="false">FilterPk!C$16</f>
        <v>-2349.61</v>
      </c>
      <c r="F171" s="50" t="n">
        <f aca="false">FilterPk!D$16</f>
        <v>15903</v>
      </c>
      <c r="G171" s="50" t="n">
        <f aca="false">FilterPk!E$16</f>
        <v>69359.47</v>
      </c>
      <c r="H171" s="50" t="n">
        <f aca="false">FilterPk!F$16</f>
        <v>0</v>
      </c>
      <c r="I171" s="50" t="n">
        <f aca="false">FilterPk!G$16</f>
        <v>0</v>
      </c>
      <c r="J171" s="50" t="n">
        <f aca="false">FilterPk!H$16</f>
        <v>0</v>
      </c>
      <c r="K171" s="50" t="n">
        <f aca="false">FilterPk!I$16</f>
        <v>0</v>
      </c>
      <c r="L171" s="50" t="n">
        <f aca="false">FilterPk!J$16</f>
        <v>0</v>
      </c>
      <c r="M171" s="50" t="n">
        <f aca="false">FilterPk!K$16</f>
        <v>0</v>
      </c>
      <c r="N171" s="50" t="n">
        <f aca="false">FilterPk!L$16</f>
        <v>82912.86</v>
      </c>
      <c r="O171" s="50" t="n">
        <f aca="false">FilterPk!M$16</f>
        <v>0</v>
      </c>
      <c r="P171" s="50" t="n">
        <f aca="false">FilterPk!N$16</f>
        <v>0</v>
      </c>
      <c r="Q171" s="51" t="n">
        <f aca="false">FilterPk!O$16</f>
        <v>82912.86</v>
      </c>
    </row>
    <row r="172" customFormat="false" ht="12.75" hidden="false" customHeight="false" outlineLevel="0" collapsed="false">
      <c r="B172" s="85" t="str">
        <f aca="false">FilterPk!A$17</f>
        <v>MW-ANALYST</v>
      </c>
      <c r="C172" s="13" t="n">
        <f aca="false">C171+1</f>
        <v>171</v>
      </c>
      <c r="D172" s="50" t="n">
        <f aca="false">FilterPk!B$17</f>
        <v>0</v>
      </c>
      <c r="E172" s="50" t="n">
        <f aca="false">FilterPk!C$17</f>
        <v>6363.4</v>
      </c>
      <c r="F172" s="50" t="n">
        <f aca="false">FilterPk!D$17</f>
        <v>15838.59</v>
      </c>
      <c r="G172" s="50" t="n">
        <f aca="false">FilterPk!E$17</f>
        <v>0</v>
      </c>
      <c r="H172" s="50" t="n">
        <f aca="false">FilterPk!F$17</f>
        <v>0</v>
      </c>
      <c r="I172" s="50" t="n">
        <f aca="false">FilterPk!G$17</f>
        <v>0</v>
      </c>
      <c r="J172" s="50" t="n">
        <f aca="false">FilterPk!H$17</f>
        <v>0</v>
      </c>
      <c r="K172" s="50" t="n">
        <f aca="false">FilterPk!I$17</f>
        <v>0</v>
      </c>
      <c r="L172" s="50" t="n">
        <f aca="false">FilterPk!J$17</f>
        <v>0</v>
      </c>
      <c r="M172" s="50" t="n">
        <f aca="false">FilterPk!K$17</f>
        <v>0</v>
      </c>
      <c r="N172" s="50" t="n">
        <f aca="false">FilterPk!L$17</f>
        <v>22201.99</v>
      </c>
      <c r="O172" s="50" t="n">
        <f aca="false">FilterPk!M$17</f>
        <v>0</v>
      </c>
      <c r="P172" s="50" t="n">
        <f aca="false">FilterPk!N$17</f>
        <v>0</v>
      </c>
      <c r="Q172" s="51" t="n">
        <f aca="false">FilterPk!O$17</f>
        <v>22201.99</v>
      </c>
    </row>
    <row r="173" customFormat="false" ht="12.75" hidden="false" customHeight="false" outlineLevel="0" collapsed="false">
      <c r="B173" s="85" t="str">
        <f aca="false">FilterPk!A$18</f>
        <v>LT-NE</v>
      </c>
      <c r="C173" s="13" t="n">
        <f aca="false">C172+1</f>
        <v>172</v>
      </c>
      <c r="D173" s="50" t="n">
        <f aca="false">FilterPk!B$18</f>
        <v>6187311.37539291</v>
      </c>
      <c r="E173" s="50" t="n">
        <f aca="false">FilterPk!C$18</f>
        <v>-37254.47</v>
      </c>
      <c r="F173" s="50" t="n">
        <f aca="false">FilterPk!D$18</f>
        <v>2562.91</v>
      </c>
      <c r="G173" s="50" t="n">
        <f aca="false">FilterPk!E$18</f>
        <v>-23211.32</v>
      </c>
      <c r="H173" s="50" t="n">
        <f aca="false">FilterPk!F$18</f>
        <v>263627.18</v>
      </c>
      <c r="I173" s="50" t="n">
        <f aca="false">FilterPk!G$18</f>
        <v>-59813.36</v>
      </c>
      <c r="J173" s="50" t="n">
        <f aca="false">FilterPk!H$18</f>
        <v>155752.04</v>
      </c>
      <c r="K173" s="50" t="n">
        <f aca="false">FilterPk!I$18</f>
        <v>121018.38</v>
      </c>
      <c r="L173" s="50" t="n">
        <f aca="false">FilterPk!J$18</f>
        <v>-53378.32</v>
      </c>
      <c r="M173" s="50" t="n">
        <f aca="false">FilterPk!K$18</f>
        <v>995570.8</v>
      </c>
      <c r="N173" s="50" t="n">
        <f aca="false">FilterPk!L$18</f>
        <v>1364873.84</v>
      </c>
      <c r="O173" s="50" t="n">
        <f aca="false">FilterPk!M$18</f>
        <v>1053007.86</v>
      </c>
      <c r="P173" s="50" t="n">
        <f aca="false">FilterPk!N$18</f>
        <v>-2593897.5</v>
      </c>
      <c r="Q173" s="51" t="n">
        <f aca="false">FilterPk!O$18</f>
        <v>-176015.800000001</v>
      </c>
    </row>
    <row r="174" customFormat="false" ht="12.75" hidden="false" customHeight="false" outlineLevel="0" collapsed="false">
      <c r="B174" s="85" t="str">
        <f aca="false">FilterPk!A$19</f>
        <v>LT-PJM</v>
      </c>
      <c r="C174" s="13" t="n">
        <f aca="false">C173+1</f>
        <v>173</v>
      </c>
      <c r="D174" s="50" t="n">
        <f aca="false">FilterPk!B$19</f>
        <v>1818236.42109565</v>
      </c>
      <c r="E174" s="50" t="n">
        <f aca="false">FilterPk!C$19</f>
        <v>25453.61</v>
      </c>
      <c r="F174" s="50" t="n">
        <f aca="false">FilterPk!D$19</f>
        <v>45536</v>
      </c>
      <c r="G174" s="50" t="n">
        <f aca="false">FilterPk!E$19</f>
        <v>312117.59</v>
      </c>
      <c r="H174" s="50" t="n">
        <f aca="false">FilterPk!F$19</f>
        <v>211118</v>
      </c>
      <c r="I174" s="50" t="n">
        <f aca="false">FilterPk!G$19</f>
        <v>0</v>
      </c>
      <c r="J174" s="50" t="n">
        <f aca="false">FilterPk!H$19</f>
        <v>24536.25</v>
      </c>
      <c r="K174" s="50" t="n">
        <f aca="false">FilterPk!I$19</f>
        <v>-12662.37</v>
      </c>
      <c r="L174" s="50" t="n">
        <f aca="false">FilterPk!J$19</f>
        <v>-30078</v>
      </c>
      <c r="M174" s="50" t="n">
        <f aca="false">FilterPk!K$19</f>
        <v>243523.27</v>
      </c>
      <c r="N174" s="50" t="n">
        <f aca="false">FilterPk!L$19</f>
        <v>819544.35</v>
      </c>
      <c r="O174" s="50" t="n">
        <f aca="false">FilterPk!M$19</f>
        <v>125485.18</v>
      </c>
      <c r="P174" s="50" t="n">
        <f aca="false">FilterPk!N$19</f>
        <v>177105.54</v>
      </c>
      <c r="Q174" s="51" t="n">
        <f aca="false">FilterPk!O$19</f>
        <v>1122135.07</v>
      </c>
    </row>
    <row r="175" customFormat="false" ht="12.75" hidden="false" customHeight="false" outlineLevel="0" collapsed="false">
      <c r="B175" s="85" t="str">
        <f aca="false">FilterPk!A$20</f>
        <v>LT- NY</v>
      </c>
      <c r="C175" s="13" t="n">
        <f aca="false">C174+1</f>
        <v>174</v>
      </c>
      <c r="D175" s="50" t="n">
        <f aca="false">FilterPk!B$20</f>
        <v>0</v>
      </c>
      <c r="E175" s="50" t="n">
        <f aca="false">FilterPk!C$20</f>
        <v>-15908.51</v>
      </c>
      <c r="F175" s="50" t="n">
        <f aca="false">FilterPk!D$20</f>
        <v>63126.67</v>
      </c>
      <c r="G175" s="50" t="n">
        <f aca="false">FilterPk!E$20</f>
        <v>-17376.91</v>
      </c>
      <c r="H175" s="50" t="n">
        <f aca="false">FilterPk!F$20</f>
        <v>0</v>
      </c>
      <c r="I175" s="50" t="n">
        <f aca="false">FilterPk!G$20</f>
        <v>0</v>
      </c>
      <c r="J175" s="50" t="n">
        <f aca="false">FilterPk!H$20</f>
        <v>0</v>
      </c>
      <c r="K175" s="50" t="n">
        <f aca="false">FilterPk!I$20</f>
        <v>0</v>
      </c>
      <c r="L175" s="50" t="n">
        <f aca="false">FilterPk!J$20</f>
        <v>0</v>
      </c>
      <c r="M175" s="50" t="n">
        <f aca="false">FilterPk!K$20</f>
        <v>146381.01</v>
      </c>
      <c r="N175" s="50" t="n">
        <f aca="false">FilterPk!L$20</f>
        <v>176222.26</v>
      </c>
      <c r="O175" s="50" t="n">
        <f aca="false">FilterPk!M$20</f>
        <v>281909.77</v>
      </c>
      <c r="P175" s="50" t="n">
        <f aca="false">FilterPk!N$20</f>
        <v>-177475.64</v>
      </c>
      <c r="Q175" s="51" t="n">
        <f aca="false">FilterPk!O$20</f>
        <v>280656.39</v>
      </c>
    </row>
    <row r="176" customFormat="false" ht="12.75" hidden="false" customHeight="false" outlineLevel="0" collapsed="false">
      <c r="B176" s="85" t="str">
        <f aca="false">FilterPk!A$21</f>
        <v>ST- PJM</v>
      </c>
      <c r="C176" s="13" t="n">
        <f aca="false">C175+1</f>
        <v>175</v>
      </c>
      <c r="D176" s="50" t="n">
        <f aca="false">FilterPk!B$21</f>
        <v>1243093.71447674</v>
      </c>
      <c r="E176" s="50" t="n">
        <f aca="false">FilterPk!C$21</f>
        <v>-91155.75</v>
      </c>
      <c r="F176" s="50" t="n">
        <f aca="false">FilterPk!D$21</f>
        <v>-47515.78</v>
      </c>
      <c r="G176" s="50" t="n">
        <f aca="false">FilterPk!E$21</f>
        <v>0</v>
      </c>
      <c r="H176" s="50" t="n">
        <f aca="false">FilterPk!F$21</f>
        <v>0</v>
      </c>
      <c r="I176" s="50" t="n">
        <f aca="false">FilterPk!G$21</f>
        <v>0</v>
      </c>
      <c r="J176" s="50" t="n">
        <f aca="false">FilterPk!H$21</f>
        <v>0</v>
      </c>
      <c r="K176" s="50" t="n">
        <f aca="false">FilterPk!I$21</f>
        <v>0</v>
      </c>
      <c r="L176" s="50" t="n">
        <f aca="false">FilterPk!J$21</f>
        <v>0</v>
      </c>
      <c r="M176" s="50" t="n">
        <f aca="false">FilterPk!K$21</f>
        <v>0</v>
      </c>
      <c r="N176" s="50" t="n">
        <f aca="false">FilterPk!L$21</f>
        <v>-138671.53</v>
      </c>
      <c r="O176" s="50" t="n">
        <f aca="false">FilterPk!M$21</f>
        <v>0</v>
      </c>
      <c r="P176" s="50" t="n">
        <f aca="false">FilterPk!N$21</f>
        <v>0</v>
      </c>
      <c r="Q176" s="51" t="n">
        <f aca="false">FilterPk!O$21</f>
        <v>-138671.53</v>
      </c>
    </row>
    <row r="177" customFormat="false" ht="12.75" hidden="false" customHeight="false" outlineLevel="0" collapsed="false">
      <c r="B177" s="85" t="str">
        <f aca="false">FilterPk!A$22</f>
        <v>ST- NENG</v>
      </c>
      <c r="C177" s="13" t="n">
        <f aca="false">C176+1</f>
        <v>176</v>
      </c>
      <c r="D177" s="50" t="n">
        <f aca="false">FilterPk!B$22</f>
        <v>539719.375927685</v>
      </c>
      <c r="E177" s="50" t="n">
        <f aca="false">FilterPk!C$22</f>
        <v>13161.19</v>
      </c>
      <c r="F177" s="50" t="n">
        <f aca="false">FilterPk!D$22</f>
        <v>63418.82</v>
      </c>
      <c r="G177" s="50" t="n">
        <f aca="false">FilterPk!E$22</f>
        <v>0</v>
      </c>
      <c r="H177" s="50" t="n">
        <f aca="false">FilterPk!F$22</f>
        <v>0</v>
      </c>
      <c r="I177" s="50" t="n">
        <f aca="false">FilterPk!G$22</f>
        <v>0</v>
      </c>
      <c r="J177" s="50" t="n">
        <f aca="false">FilterPk!H$22</f>
        <v>0</v>
      </c>
      <c r="K177" s="50" t="n">
        <f aca="false">FilterPk!I$22</f>
        <v>0</v>
      </c>
      <c r="L177" s="50" t="n">
        <f aca="false">FilterPk!J$22</f>
        <v>0</v>
      </c>
      <c r="M177" s="50" t="n">
        <f aca="false">FilterPk!K$22</f>
        <v>0</v>
      </c>
      <c r="N177" s="50" t="n">
        <f aca="false">FilterPk!L$22</f>
        <v>76580.01</v>
      </c>
      <c r="O177" s="50" t="n">
        <f aca="false">FilterPk!M$22</f>
        <v>0</v>
      </c>
      <c r="P177" s="50" t="n">
        <f aca="false">FilterPk!N$22</f>
        <v>0</v>
      </c>
      <c r="Q177" s="51" t="n">
        <f aca="false">FilterPk!O$22</f>
        <v>76580.01</v>
      </c>
    </row>
    <row r="178" customFormat="false" ht="12.75" hidden="false" customHeight="false" outlineLevel="0" collapsed="false">
      <c r="B178" s="85" t="str">
        <f aca="false">FilterPk!A$23</f>
        <v>ST- NY</v>
      </c>
      <c r="C178" s="13" t="n">
        <f aca="false">C177+1</f>
        <v>177</v>
      </c>
      <c r="D178" s="50" t="n">
        <f aca="false">FilterPk!B$23</f>
        <v>251437.188425373</v>
      </c>
      <c r="E178" s="50" t="n">
        <f aca="false">FilterPk!C$23</f>
        <v>10362.2</v>
      </c>
      <c r="F178" s="50" t="n">
        <f aca="false">FilterPk!D$23</f>
        <v>-15838.59</v>
      </c>
      <c r="G178" s="50" t="n">
        <f aca="false">FilterPk!E$23</f>
        <v>17339.87</v>
      </c>
      <c r="H178" s="50" t="n">
        <f aca="false">FilterPk!F$23</f>
        <v>0</v>
      </c>
      <c r="I178" s="50" t="n">
        <f aca="false">FilterPk!G$23</f>
        <v>0</v>
      </c>
      <c r="J178" s="50" t="n">
        <f aca="false">FilterPk!H$23</f>
        <v>0</v>
      </c>
      <c r="K178" s="50" t="n">
        <f aca="false">FilterPk!I$23</f>
        <v>0</v>
      </c>
      <c r="L178" s="50" t="n">
        <f aca="false">FilterPk!J$23</f>
        <v>0</v>
      </c>
      <c r="M178" s="50" t="n">
        <f aca="false">FilterPk!K$23</f>
        <v>0</v>
      </c>
      <c r="N178" s="50" t="n">
        <f aca="false">FilterPk!L$23</f>
        <v>11863.48</v>
      </c>
      <c r="O178" s="50" t="n">
        <f aca="false">FilterPk!M$23</f>
        <v>0</v>
      </c>
      <c r="P178" s="50" t="n">
        <f aca="false">FilterPk!N$23</f>
        <v>0</v>
      </c>
      <c r="Q178" s="51" t="n">
        <f aca="false">FilterPk!O$23</f>
        <v>11863.48</v>
      </c>
    </row>
    <row r="179" customFormat="false" ht="12.75" hidden="false" customHeight="false" outlineLevel="0" collapsed="false">
      <c r="B179" s="85" t="str">
        <f aca="false">FilterPk!A$24</f>
        <v>NE- PHYS</v>
      </c>
      <c r="C179" s="13" t="n">
        <f aca="false">C178+1</f>
        <v>178</v>
      </c>
      <c r="D179" s="50" t="n">
        <f aca="false">FilterPk!B$24</f>
        <v>0</v>
      </c>
      <c r="E179" s="50" t="n">
        <f aca="false">FilterPk!C$24</f>
        <v>0</v>
      </c>
      <c r="F179" s="50" t="n">
        <f aca="false">FilterPk!D$24</f>
        <v>0</v>
      </c>
      <c r="G179" s="50" t="n">
        <f aca="false">FilterPk!E$24</f>
        <v>0</v>
      </c>
      <c r="H179" s="50" t="n">
        <f aca="false">FilterPk!F$24</f>
        <v>0</v>
      </c>
      <c r="I179" s="50" t="n">
        <f aca="false">FilterPk!G$24</f>
        <v>0</v>
      </c>
      <c r="J179" s="50" t="n">
        <f aca="false">FilterPk!H$24</f>
        <v>0</v>
      </c>
      <c r="K179" s="50" t="n">
        <f aca="false">FilterPk!I$24</f>
        <v>0</v>
      </c>
      <c r="L179" s="50" t="n">
        <f aca="false">FilterPk!J$24</f>
        <v>0</v>
      </c>
      <c r="M179" s="50" t="n">
        <f aca="false">FilterPk!K$24</f>
        <v>0</v>
      </c>
      <c r="N179" s="50" t="n">
        <f aca="false">FilterPk!L$24</f>
        <v>0</v>
      </c>
      <c r="O179" s="50" t="n">
        <f aca="false">FilterPk!M$24</f>
        <v>0</v>
      </c>
      <c r="P179" s="50" t="n">
        <f aca="false">FilterPk!N$24</f>
        <v>0</v>
      </c>
      <c r="Q179" s="51" t="n">
        <f aca="false">FilterPk!O$24</f>
        <v>0</v>
      </c>
    </row>
    <row r="180" customFormat="false" ht="12.75" hidden="false" customHeight="false" outlineLevel="0" collapsed="false">
      <c r="B180" s="85" t="str">
        <f aca="false">FilterPk!A$25</f>
        <v>LT-Southeast</v>
      </c>
      <c r="C180" s="13" t="n">
        <f aca="false">C179+1</f>
        <v>179</v>
      </c>
      <c r="D180" s="50" t="n">
        <f aca="false">FilterPk!B$25</f>
        <v>11411200.8859117</v>
      </c>
      <c r="E180" s="50" t="n">
        <f aca="false">FilterPk!C$25</f>
        <v>45860.27</v>
      </c>
      <c r="F180" s="50" t="n">
        <f aca="false">FilterPk!D$25</f>
        <v>54109.47</v>
      </c>
      <c r="G180" s="50" t="n">
        <f aca="false">FilterPk!E$25</f>
        <v>124540.18</v>
      </c>
      <c r="H180" s="50" t="n">
        <f aca="false">FilterPk!F$25</f>
        <v>77068.78</v>
      </c>
      <c r="I180" s="50" t="n">
        <f aca="false">FilterPk!G$25</f>
        <v>75414.58</v>
      </c>
      <c r="J180" s="50" t="n">
        <f aca="false">FilterPk!H$25</f>
        <v>134077.64</v>
      </c>
      <c r="K180" s="50" t="n">
        <f aca="false">FilterPk!I$25</f>
        <v>429786.05</v>
      </c>
      <c r="L180" s="50" t="n">
        <f aca="false">FilterPk!J$25</f>
        <v>118391.18</v>
      </c>
      <c r="M180" s="50" t="n">
        <f aca="false">FilterPk!K$25</f>
        <v>1083243.13</v>
      </c>
      <c r="N180" s="50" t="n">
        <f aca="false">FilterPk!L$25</f>
        <v>2142491.28</v>
      </c>
      <c r="O180" s="50" t="n">
        <f aca="false">FilterPk!M$25</f>
        <v>344226</v>
      </c>
      <c r="P180" s="50" t="n">
        <f aca="false">FilterPk!N$25</f>
        <v>1221747.4</v>
      </c>
      <c r="Q180" s="51" t="n">
        <f aca="false">FilterPk!O$25</f>
        <v>3708464.68</v>
      </c>
    </row>
    <row r="181" customFormat="false" ht="12.75" hidden="false" customHeight="false" outlineLevel="0" collapsed="false">
      <c r="B181" s="85" t="str">
        <f aca="false">FilterPk!A$26</f>
        <v>ST-SPP</v>
      </c>
      <c r="C181" s="13" t="n">
        <f aca="false">C180+1</f>
        <v>180</v>
      </c>
      <c r="D181" s="50" t="n">
        <f aca="false">FilterPk!B$26</f>
        <v>52202.8773549933</v>
      </c>
      <c r="E181" s="50" t="n">
        <f aca="false">FilterPk!C$26</f>
        <v>3181.7</v>
      </c>
      <c r="F181" s="50" t="n">
        <f aca="false">FilterPk!D$26</f>
        <v>0</v>
      </c>
      <c r="G181" s="50" t="n">
        <f aca="false">FilterPk!E$26</f>
        <v>0</v>
      </c>
      <c r="H181" s="50" t="n">
        <f aca="false">FilterPk!F$26</f>
        <v>0</v>
      </c>
      <c r="I181" s="50" t="n">
        <f aca="false">FilterPk!G$26</f>
        <v>0</v>
      </c>
      <c r="J181" s="50" t="n">
        <f aca="false">FilterPk!H$26</f>
        <v>0</v>
      </c>
      <c r="K181" s="50" t="n">
        <f aca="false">FilterPk!I$26</f>
        <v>0</v>
      </c>
      <c r="L181" s="50" t="n">
        <f aca="false">FilterPk!J$26</f>
        <v>0</v>
      </c>
      <c r="M181" s="50" t="n">
        <f aca="false">FilterPk!K$26</f>
        <v>0</v>
      </c>
      <c r="N181" s="50" t="n">
        <f aca="false">FilterPk!L$26</f>
        <v>3181.7</v>
      </c>
      <c r="O181" s="50" t="n">
        <f aca="false">FilterPk!M$26</f>
        <v>0</v>
      </c>
      <c r="P181" s="50" t="n">
        <f aca="false">FilterPk!N$26</f>
        <v>0</v>
      </c>
      <c r="Q181" s="51" t="n">
        <f aca="false">FilterPk!O$26</f>
        <v>3181.7</v>
      </c>
    </row>
    <row r="182" customFormat="false" ht="12.75" hidden="false" customHeight="false" outlineLevel="0" collapsed="false">
      <c r="B182" s="85" t="str">
        <f aca="false">FilterPk!A$27</f>
        <v>ST-SERC</v>
      </c>
      <c r="C182" s="13" t="n">
        <f aca="false">C181+1</f>
        <v>181</v>
      </c>
      <c r="D182" s="50" t="n">
        <f aca="false">FilterPk!B$27</f>
        <v>686881.973218232</v>
      </c>
      <c r="E182" s="50" t="n">
        <f aca="false">FilterPk!C$27</f>
        <v>-12726.81</v>
      </c>
      <c r="F182" s="50" t="n">
        <f aca="false">FilterPk!D$27</f>
        <v>-31677.19</v>
      </c>
      <c r="G182" s="50" t="n">
        <f aca="false">FilterPk!E$27</f>
        <v>138718.93</v>
      </c>
      <c r="H182" s="50" t="n">
        <f aca="false">FilterPk!F$27</f>
        <v>0</v>
      </c>
      <c r="I182" s="50" t="n">
        <f aca="false">FilterPk!G$27</f>
        <v>0</v>
      </c>
      <c r="J182" s="50" t="n">
        <f aca="false">FilterPk!H$27</f>
        <v>0</v>
      </c>
      <c r="K182" s="50" t="n">
        <f aca="false">FilterPk!I$27</f>
        <v>0</v>
      </c>
      <c r="L182" s="50" t="n">
        <f aca="false">FilterPk!J$27</f>
        <v>0</v>
      </c>
      <c r="M182" s="50" t="n">
        <f aca="false">FilterPk!K$27</f>
        <v>0</v>
      </c>
      <c r="N182" s="50" t="n">
        <f aca="false">FilterPk!L$27</f>
        <v>94314.93</v>
      </c>
      <c r="O182" s="50" t="n">
        <f aca="false">FilterPk!M$27</f>
        <v>0</v>
      </c>
      <c r="P182" s="50" t="n">
        <f aca="false">FilterPk!N$27</f>
        <v>0</v>
      </c>
      <c r="Q182" s="51" t="n">
        <f aca="false">FilterPk!O$27</f>
        <v>94314.93</v>
      </c>
    </row>
    <row r="183" customFormat="false" ht="12.75" hidden="false" customHeight="false" outlineLevel="0" collapsed="false">
      <c r="B183" s="85" t="str">
        <f aca="false">FilterPk!A$28</f>
        <v>LT- Texas</v>
      </c>
      <c r="C183" s="13" t="n">
        <f aca="false">C182+1</f>
        <v>182</v>
      </c>
      <c r="D183" s="50" t="n">
        <f aca="false">FilterPk!B$28</f>
        <v>3826684.70313045</v>
      </c>
      <c r="E183" s="50" t="n">
        <f aca="false">FilterPk!C$28</f>
        <v>-6382.69</v>
      </c>
      <c r="F183" s="50" t="n">
        <f aca="false">FilterPk!D$28</f>
        <v>71634.81</v>
      </c>
      <c r="G183" s="50" t="n">
        <f aca="false">FilterPk!E$28</f>
        <v>28710.67</v>
      </c>
      <c r="H183" s="50" t="n">
        <f aca="false">FilterPk!F$28</f>
        <v>106726.26</v>
      </c>
      <c r="I183" s="50" t="n">
        <f aca="false">FilterPk!G$28</f>
        <v>68401.15</v>
      </c>
      <c r="J183" s="50" t="n">
        <f aca="false">FilterPk!H$28</f>
        <v>107963.61</v>
      </c>
      <c r="K183" s="50" t="n">
        <f aca="false">FilterPk!I$28</f>
        <v>204731.1</v>
      </c>
      <c r="L183" s="50" t="n">
        <f aca="false">FilterPk!J$28</f>
        <v>63773.36</v>
      </c>
      <c r="M183" s="50" t="n">
        <f aca="false">FilterPk!K$28</f>
        <v>194039.66</v>
      </c>
      <c r="N183" s="50" t="n">
        <f aca="false">FilterPk!L$28</f>
        <v>839597.93</v>
      </c>
      <c r="O183" s="50" t="n">
        <f aca="false">FilterPk!M$28</f>
        <v>673610.11</v>
      </c>
      <c r="P183" s="50" t="n">
        <f aca="false">FilterPk!N$28</f>
        <v>107208.74</v>
      </c>
      <c r="Q183" s="51" t="n">
        <f aca="false">FilterPk!O$28</f>
        <v>1620416.78</v>
      </c>
    </row>
    <row r="184" customFormat="false" ht="12.75" hidden="false" customHeight="false" outlineLevel="0" collapsed="false">
      <c r="B184" s="85" t="str">
        <f aca="false">FilterPk!A$29</f>
        <v>St- Texas</v>
      </c>
      <c r="C184" s="13" t="n">
        <f aca="false">C183+1</f>
        <v>183</v>
      </c>
      <c r="D184" s="50" t="n">
        <f aca="false">FilterPk!B$29</f>
        <v>445563.239343252</v>
      </c>
      <c r="E184" s="50" t="n">
        <f aca="false">FilterPk!C$29</f>
        <v>30194</v>
      </c>
      <c r="F184" s="50" t="n">
        <f aca="false">FilterPk!D$29</f>
        <v>31677.19</v>
      </c>
      <c r="G184" s="50" t="n">
        <f aca="false">FilterPk!E$29</f>
        <v>0</v>
      </c>
      <c r="H184" s="50" t="n">
        <f aca="false">FilterPk!F$29</f>
        <v>0</v>
      </c>
      <c r="I184" s="50" t="n">
        <f aca="false">FilterPk!G$29</f>
        <v>0</v>
      </c>
      <c r="J184" s="50" t="n">
        <f aca="false">FilterPk!H$29</f>
        <v>0</v>
      </c>
      <c r="K184" s="50" t="n">
        <f aca="false">FilterPk!I$29</f>
        <v>0</v>
      </c>
      <c r="L184" s="50" t="n">
        <f aca="false">FilterPk!J$29</f>
        <v>0</v>
      </c>
      <c r="M184" s="50" t="n">
        <f aca="false">FilterPk!K$29</f>
        <v>0</v>
      </c>
      <c r="N184" s="50" t="n">
        <f aca="false">FilterPk!L$29</f>
        <v>61871.19</v>
      </c>
      <c r="O184" s="50" t="n">
        <f aca="false">FilterPk!M$29</f>
        <v>0</v>
      </c>
      <c r="P184" s="50" t="n">
        <f aca="false">FilterPk!N$29</f>
        <v>0</v>
      </c>
      <c r="Q184" s="51" t="n">
        <f aca="false">FilterPk!O$29</f>
        <v>61871.19</v>
      </c>
    </row>
    <row r="185" customFormat="false" ht="12.75" hidden="false" customHeight="false" outlineLevel="0" collapsed="false">
      <c r="B185" s="85"/>
      <c r="C185" s="13" t="n">
        <f aca="false">C184+1</f>
        <v>184</v>
      </c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1"/>
    </row>
    <row r="186" customFormat="false" ht="12.75" hidden="false" customHeight="false" outlineLevel="0" collapsed="false">
      <c r="B186" s="85" t="str">
        <f aca="false">FilterPk!A$32</f>
        <v>Gas positions</v>
      </c>
      <c r="C186" s="13" t="n">
        <f aca="false">C185+1</f>
        <v>185</v>
      </c>
      <c r="D186" s="50" t="s">
        <v>4</v>
      </c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1"/>
    </row>
    <row r="187" customFormat="false" ht="12.75" hidden="false" customHeight="false" outlineLevel="0" collapsed="false">
      <c r="B187" s="85" t="str">
        <f aca="false">FilterPk!A$33</f>
        <v>Kevin Presto</v>
      </c>
      <c r="C187" s="13" t="n">
        <f aca="false">C186+1</f>
        <v>186</v>
      </c>
      <c r="D187" s="50" t="n">
        <f aca="false">FilterPk!B$33</f>
        <v>0</v>
      </c>
      <c r="E187" s="50" t="n">
        <f aca="false">FilterPk!C$33</f>
        <v>0</v>
      </c>
      <c r="F187" s="50" t="n">
        <f aca="false">FilterPk!D$33</f>
        <v>0</v>
      </c>
      <c r="G187" s="50" t="n">
        <f aca="false">FilterPk!E$33</f>
        <v>0</v>
      </c>
      <c r="H187" s="50" t="n">
        <f aca="false">FilterPk!F$33</f>
        <v>148.212616</v>
      </c>
      <c r="I187" s="50" t="n">
        <f aca="false">FilterPk!G$33</f>
        <v>152.45636</v>
      </c>
      <c r="J187" s="50" t="n">
        <f aca="false">FilterPk!H$33</f>
        <v>146.860915</v>
      </c>
      <c r="K187" s="50" t="n">
        <f aca="false">FilterPk!I$33</f>
        <v>301.509361</v>
      </c>
      <c r="L187" s="50" t="n">
        <f aca="false">FilterPk!J$33</f>
        <v>144.921279</v>
      </c>
      <c r="M187" s="50" t="n">
        <f aca="false">FilterPk!K$33</f>
        <v>149.116289</v>
      </c>
      <c r="N187" s="50" t="n">
        <f aca="false">FilterPk!L$33</f>
        <v>1043.07682</v>
      </c>
      <c r="O187" s="50" t="n">
        <f aca="false">FilterPk!M$33</f>
        <v>0</v>
      </c>
      <c r="P187" s="50" t="n">
        <f aca="false">FilterPk!N$33</f>
        <v>0</v>
      </c>
      <c r="Q187" s="51" t="n">
        <f aca="false">FilterPk!O$33</f>
        <v>1043.07682</v>
      </c>
    </row>
    <row r="188" customFormat="false" ht="12.75" hidden="false" customHeight="false" outlineLevel="0" collapsed="false">
      <c r="B188" s="85" t="str">
        <f aca="false">FilterPk!A$34</f>
        <v>Fletcher Sturm</v>
      </c>
      <c r="C188" s="13" t="n">
        <f aca="false">C187+1</f>
        <v>187</v>
      </c>
      <c r="D188" s="50" t="n">
        <f aca="false">FilterPk!B$34</f>
        <v>0</v>
      </c>
      <c r="E188" s="50" t="n">
        <f aca="false">FilterPk!C$34</f>
        <v>0</v>
      </c>
      <c r="F188" s="50" t="n">
        <f aca="false">FilterPk!D$34</f>
        <v>10.382539</v>
      </c>
      <c r="G188" s="50" t="n">
        <f aca="false">FilterPk!E$34</f>
        <v>-372.732218</v>
      </c>
      <c r="H188" s="50" t="n">
        <f aca="false">FilterPk!F$34</f>
        <v>-18.430041</v>
      </c>
      <c r="I188" s="50" t="n">
        <f aca="false">FilterPk!G$34</f>
        <v>-7.519049</v>
      </c>
      <c r="J188" s="50" t="n">
        <f aca="false">FilterPk!H$34</f>
        <v>7.209206</v>
      </c>
      <c r="K188" s="50" t="n">
        <f aca="false">FilterPk!I$34</f>
        <v>16.283645</v>
      </c>
      <c r="L188" s="50" t="n">
        <f aca="false">FilterPk!J$34</f>
        <v>-0.622678</v>
      </c>
      <c r="M188" s="50" t="n">
        <f aca="false">FilterPk!K$34</f>
        <v>48.787102</v>
      </c>
      <c r="N188" s="50" t="n">
        <f aca="false">FilterPk!L$34</f>
        <v>-316.641494</v>
      </c>
      <c r="O188" s="50" t="n">
        <f aca="false">FilterPk!M$34</f>
        <v>137.057149</v>
      </c>
      <c r="P188" s="50" t="n">
        <f aca="false">FilterPk!N$34</f>
        <v>0</v>
      </c>
      <c r="Q188" s="51" t="n">
        <f aca="false">FilterPk!O$34</f>
        <v>-179.584345</v>
      </c>
    </row>
    <row r="189" customFormat="false" ht="12.75" hidden="false" customHeight="false" outlineLevel="0" collapsed="false">
      <c r="B189" s="85" t="str">
        <f aca="false">FilterPk!A$35</f>
        <v>Doug Gilbert-Smith</v>
      </c>
      <c r="C189" s="13" t="n">
        <f aca="false">C188+1</f>
        <v>188</v>
      </c>
      <c r="D189" s="50" t="n">
        <f aca="false">FilterPk!B$35</f>
        <v>0</v>
      </c>
      <c r="E189" s="50" t="n">
        <f aca="false">FilterPk!C$35</f>
        <v>0</v>
      </c>
      <c r="F189" s="50" t="n">
        <f aca="false">FilterPk!D$35</f>
        <v>-34.907</v>
      </c>
      <c r="G189" s="50" t="n">
        <f aca="false">FilterPk!E$35</f>
        <v>38.473605</v>
      </c>
      <c r="H189" s="50" t="n">
        <f aca="false">FilterPk!F$35</f>
        <v>-29.642523</v>
      </c>
      <c r="I189" s="50" t="n">
        <f aca="false">FilterPk!G$35</f>
        <v>30.491272</v>
      </c>
      <c r="J189" s="50" t="n">
        <f aca="false">FilterPk!H$35</f>
        <v>0</v>
      </c>
      <c r="K189" s="50" t="n">
        <f aca="false">FilterPk!I$35</f>
        <v>90.452808</v>
      </c>
      <c r="L189" s="50" t="n">
        <f aca="false">FilterPk!J$35</f>
        <v>0</v>
      </c>
      <c r="M189" s="50" t="n">
        <f aca="false">FilterPk!K$35</f>
        <v>14.574853</v>
      </c>
      <c r="N189" s="50" t="n">
        <f aca="false">FilterPk!L$35</f>
        <v>109.443015</v>
      </c>
      <c r="O189" s="50" t="n">
        <f aca="false">FilterPk!M$35</f>
        <v>94.93307</v>
      </c>
      <c r="P189" s="50" t="n">
        <f aca="false">FilterPk!N$35</f>
        <v>-157.516125</v>
      </c>
      <c r="Q189" s="51" t="n">
        <f aca="false">FilterPk!O$35</f>
        <v>46.85996</v>
      </c>
    </row>
    <row r="190" customFormat="false" ht="12.75" hidden="false" customHeight="false" outlineLevel="0" collapsed="false">
      <c r="B190" s="85" t="str">
        <f aca="false">FilterPk!A$36</f>
        <v>Rogers Herndon</v>
      </c>
      <c r="C190" s="13" t="n">
        <f aca="false">C189+1</f>
        <v>189</v>
      </c>
      <c r="D190" s="50" t="n">
        <f aca="false">FilterPk!B$36</f>
        <v>0</v>
      </c>
      <c r="E190" s="50" t="n">
        <f aca="false">FilterPk!C$36</f>
        <v>0</v>
      </c>
      <c r="F190" s="50" t="n">
        <f aca="false">FilterPk!D$36</f>
        <v>-16.269581</v>
      </c>
      <c r="G190" s="50" t="n">
        <f aca="false">FilterPk!E$36</f>
        <v>-36.150495</v>
      </c>
      <c r="H190" s="50" t="n">
        <f aca="false">FilterPk!F$36</f>
        <v>-105.080472</v>
      </c>
      <c r="I190" s="50" t="n">
        <f aca="false">FilterPk!G$36</f>
        <v>-21.496839</v>
      </c>
      <c r="J190" s="50" t="n">
        <f aca="false">FilterPk!H$36</f>
        <v>76.011979</v>
      </c>
      <c r="K190" s="50" t="n">
        <f aca="false">FilterPk!I$36</f>
        <v>315.376651</v>
      </c>
      <c r="L190" s="50" t="n">
        <f aca="false">FilterPk!J$36</f>
        <v>0.622678</v>
      </c>
      <c r="M190" s="50" t="n">
        <f aca="false">FilterPk!K$36</f>
        <v>131.855286</v>
      </c>
      <c r="N190" s="50" t="n">
        <f aca="false">FilterPk!L$36</f>
        <v>344.869207</v>
      </c>
      <c r="O190" s="50" t="n">
        <f aca="false">FilterPk!M$36</f>
        <v>500.495437</v>
      </c>
      <c r="P190" s="50" t="n">
        <f aca="false">FilterPk!N$36</f>
        <v>0</v>
      </c>
      <c r="Q190" s="51" t="n">
        <f aca="false">FilterPk!O$36</f>
        <v>845.364644</v>
      </c>
    </row>
    <row r="191" customFormat="false" ht="12.75" hidden="false" customHeight="false" outlineLevel="0" collapsed="false">
      <c r="B191" s="85" t="str">
        <f aca="false">FilterPk!A$37</f>
        <v>Dana Davis</v>
      </c>
      <c r="C191" s="13" t="n">
        <f aca="false">C190+1</f>
        <v>190</v>
      </c>
      <c r="D191" s="50" t="n">
        <f aca="false">FilterPk!B$37</f>
        <v>0</v>
      </c>
      <c r="E191" s="50" t="n">
        <f aca="false">FilterPk!C$37</f>
        <v>0</v>
      </c>
      <c r="F191" s="50" t="n">
        <f aca="false">FilterPk!D$37</f>
        <v>4.986714</v>
      </c>
      <c r="G191" s="50" t="n">
        <f aca="false">FilterPk!E$37</f>
        <v>-10.425106</v>
      </c>
      <c r="H191" s="50" t="n">
        <f aca="false">FilterPk!F$37</f>
        <v>34.582944</v>
      </c>
      <c r="I191" s="50" t="n">
        <f aca="false">FilterPk!G$37</f>
        <v>31.966656</v>
      </c>
      <c r="J191" s="50" t="n">
        <f aca="false">FilterPk!H$37</f>
        <v>34.267547</v>
      </c>
      <c r="K191" s="50" t="n">
        <f aca="false">FilterPk!I$37</f>
        <v>70.027981</v>
      </c>
      <c r="L191" s="50" t="n">
        <f aca="false">FilterPk!J$37</f>
        <v>33.814965</v>
      </c>
      <c r="M191" s="50" t="n">
        <f aca="false">FilterPk!K$37</f>
        <v>44.191074</v>
      </c>
      <c r="N191" s="50" t="n">
        <f aca="false">FilterPk!L$37</f>
        <v>243.412775</v>
      </c>
      <c r="O191" s="50" t="n">
        <f aca="false">FilterPk!M$37</f>
        <v>27.55263</v>
      </c>
      <c r="P191" s="50" t="n">
        <f aca="false">FilterPk!N$37</f>
        <v>0</v>
      </c>
      <c r="Q191" s="51" t="n">
        <f aca="false">FilterPk!O$37</f>
        <v>270.965405</v>
      </c>
    </row>
    <row r="192" customFormat="false" ht="12.75" hidden="false" customHeight="false" outlineLevel="0" collapsed="false">
      <c r="B192" s="85" t="str">
        <f aca="false">FilterPk!A$38</f>
        <v>Tom May</v>
      </c>
      <c r="C192" s="13" t="n">
        <f aca="false">C191+1</f>
        <v>191</v>
      </c>
      <c r="D192" s="50" t="n">
        <f aca="false">FilterPk!B$38</f>
        <v>0</v>
      </c>
      <c r="E192" s="50" t="n">
        <f aca="false">FilterPk!C$38</f>
        <v>0</v>
      </c>
      <c r="F192" s="50" t="n">
        <f aca="false">FilterPk!D$38</f>
        <v>0</v>
      </c>
      <c r="G192" s="50" t="n">
        <f aca="false">FilterPk!E$38</f>
        <v>0</v>
      </c>
      <c r="H192" s="50" t="n">
        <f aca="false">FilterPk!F$38</f>
        <v>0</v>
      </c>
      <c r="I192" s="50" t="n">
        <f aca="false">FilterPk!G$38</f>
        <v>0</v>
      </c>
      <c r="J192" s="50" t="n">
        <f aca="false">FilterPk!H$38</f>
        <v>0</v>
      </c>
      <c r="K192" s="50" t="n">
        <f aca="false">FilterPk!I$38</f>
        <v>0</v>
      </c>
      <c r="L192" s="50" t="n">
        <f aca="false">FilterPk!J$38</f>
        <v>0</v>
      </c>
      <c r="M192" s="50" t="n">
        <f aca="false">FilterPk!K$38</f>
        <v>0</v>
      </c>
      <c r="N192" s="50" t="n">
        <f aca="false">FilterPk!L$38</f>
        <v>0</v>
      </c>
      <c r="O192" s="50" t="n">
        <f aca="false">FilterPk!M$38</f>
        <v>0</v>
      </c>
      <c r="P192" s="50" t="n">
        <f aca="false">FilterPk!N$38</f>
        <v>0</v>
      </c>
      <c r="Q192" s="51" t="n">
        <f aca="false">FilterPk!O$38</f>
        <v>0</v>
      </c>
    </row>
    <row r="193" customFormat="false" ht="12.75" hidden="false" customHeight="false" outlineLevel="0" collapsed="false">
      <c r="B193" s="85" t="str">
        <f aca="false">FilterPk!A$39</f>
        <v>Clint Dean</v>
      </c>
      <c r="C193" s="13" t="n">
        <f aca="false">C192+1</f>
        <v>192</v>
      </c>
      <c r="D193" s="50" t="n">
        <f aca="false">FilterPk!B$39</f>
        <v>0</v>
      </c>
      <c r="E193" s="50" t="n">
        <f aca="false">FilterPk!C$39</f>
        <v>0</v>
      </c>
      <c r="F193" s="50" t="n">
        <f aca="false">FilterPk!D$39</f>
        <v>-27.9256</v>
      </c>
      <c r="G193" s="50" t="n">
        <f aca="false">FilterPk!E$39</f>
        <v>0</v>
      </c>
      <c r="H193" s="50" t="n">
        <f aca="false">FilterPk!F$39</f>
        <v>0</v>
      </c>
      <c r="I193" s="50" t="n">
        <f aca="false">FilterPk!G$39</f>
        <v>0</v>
      </c>
      <c r="J193" s="50" t="n">
        <f aca="false">FilterPk!H$39</f>
        <v>0</v>
      </c>
      <c r="K193" s="50" t="n">
        <f aca="false">FilterPk!I$39</f>
        <v>0</v>
      </c>
      <c r="L193" s="50" t="n">
        <f aca="false">FilterPk!J$39</f>
        <v>0</v>
      </c>
      <c r="M193" s="50" t="n">
        <f aca="false">FilterPk!K$39</f>
        <v>0</v>
      </c>
      <c r="N193" s="50" t="n">
        <f aca="false">FilterPk!L$39</f>
        <v>-27.9256</v>
      </c>
      <c r="O193" s="50" t="n">
        <f aca="false">FilterPk!M$39</f>
        <v>0</v>
      </c>
      <c r="P193" s="50" t="n">
        <f aca="false">FilterPk!N$39</f>
        <v>0</v>
      </c>
      <c r="Q193" s="51" t="n">
        <f aca="false">FilterPk!O$39</f>
        <v>-27.9256</v>
      </c>
    </row>
    <row r="194" customFormat="false" ht="12.75" hidden="false" customHeight="false" outlineLevel="0" collapsed="false">
      <c r="B194" s="85" t="str">
        <f aca="false">FilterPk!A$40</f>
        <v>Rob Benson</v>
      </c>
      <c r="C194" s="13" t="n">
        <f aca="false">C193+1</f>
        <v>193</v>
      </c>
      <c r="D194" s="50" t="n">
        <f aca="false">FilterPk!B$40</f>
        <v>0</v>
      </c>
      <c r="E194" s="50" t="n">
        <f aca="false">FilterPk!C$40</f>
        <v>0</v>
      </c>
      <c r="F194" s="50" t="n">
        <f aca="false">FilterPk!D$40</f>
        <v>0</v>
      </c>
      <c r="G194" s="50" t="n">
        <f aca="false">FilterPk!E$40</f>
        <v>-76.947211</v>
      </c>
      <c r="H194" s="50" t="n">
        <f aca="false">FilterPk!F$40</f>
        <v>0</v>
      </c>
      <c r="I194" s="50" t="n">
        <f aca="false">FilterPk!G$40</f>
        <v>0</v>
      </c>
      <c r="J194" s="50" t="n">
        <f aca="false">FilterPk!H$40</f>
        <v>0</v>
      </c>
      <c r="K194" s="50" t="n">
        <f aca="false">FilterPk!I$40</f>
        <v>0</v>
      </c>
      <c r="L194" s="50" t="n">
        <f aca="false">FilterPk!J$40</f>
        <v>0</v>
      </c>
      <c r="M194" s="50" t="n">
        <f aca="false">FilterPk!K$40</f>
        <v>0</v>
      </c>
      <c r="N194" s="50" t="n">
        <f aca="false">FilterPk!L$40</f>
        <v>-76.947211</v>
      </c>
      <c r="O194" s="50" t="n">
        <f aca="false">FilterPk!M$40</f>
        <v>0</v>
      </c>
      <c r="P194" s="50" t="n">
        <f aca="false">FilterPk!N$40</f>
        <v>0</v>
      </c>
      <c r="Q194" s="51" t="n">
        <f aca="false">FilterPk!O$40</f>
        <v>-76.947211</v>
      </c>
    </row>
    <row r="195" customFormat="false" ht="12.75" hidden="false" customHeight="false" outlineLevel="0" collapsed="false">
      <c r="B195" s="85" t="str">
        <f aca="false">FilterPk!A$41</f>
        <v>Matt Lorenz</v>
      </c>
      <c r="C195" s="13" t="n">
        <f aca="false">C194+1</f>
        <v>194</v>
      </c>
      <c r="D195" s="50" t="n">
        <f aca="false">FilterPk!B$41</f>
        <v>0</v>
      </c>
      <c r="E195" s="50" t="n">
        <f aca="false">FilterPk!C$41</f>
        <v>0</v>
      </c>
      <c r="F195" s="50" t="n">
        <f aca="false">FilterPk!D$41</f>
        <v>0</v>
      </c>
      <c r="G195" s="50" t="n">
        <f aca="false">FilterPk!E$41</f>
        <v>0</v>
      </c>
      <c r="H195" s="50" t="n">
        <f aca="false">FilterPk!F$41</f>
        <v>0</v>
      </c>
      <c r="I195" s="50" t="n">
        <f aca="false">FilterPk!G$41</f>
        <v>0</v>
      </c>
      <c r="J195" s="50" t="n">
        <f aca="false">FilterPk!H$41</f>
        <v>0</v>
      </c>
      <c r="K195" s="50" t="n">
        <f aca="false">FilterPk!I$41</f>
        <v>0</v>
      </c>
      <c r="L195" s="50" t="n">
        <f aca="false">FilterPk!J$41</f>
        <v>0</v>
      </c>
      <c r="M195" s="50" t="n">
        <f aca="false">FilterPk!K$41</f>
        <v>0</v>
      </c>
      <c r="N195" s="50" t="n">
        <f aca="false">FilterPk!L$41</f>
        <v>0</v>
      </c>
      <c r="O195" s="50" t="n">
        <f aca="false">FilterPk!M$41</f>
        <v>0</v>
      </c>
      <c r="P195" s="50" t="n">
        <f aca="false">FilterPk!N$41</f>
        <v>0</v>
      </c>
      <c r="Q195" s="51" t="n">
        <f aca="false">FilterPk!O$41</f>
        <v>0</v>
      </c>
    </row>
    <row r="196" customFormat="false" ht="12.75" hidden="false" customHeight="false" outlineLevel="0" collapsed="false">
      <c r="B196" s="85" t="str">
        <f aca="false">FilterPk!A$42</f>
        <v>John Forney</v>
      </c>
      <c r="C196" s="13" t="n">
        <f aca="false">C195+1</f>
        <v>195</v>
      </c>
      <c r="D196" s="50" t="n">
        <f aca="false">FilterPk!B$42</f>
        <v>0</v>
      </c>
      <c r="E196" s="50" t="n">
        <f aca="false">FilterPk!C$42</f>
        <v>0</v>
      </c>
      <c r="F196" s="50" t="n">
        <f aca="false">FilterPk!D$42</f>
        <v>0</v>
      </c>
      <c r="G196" s="50" t="n">
        <f aca="false">FilterPk!E$42</f>
        <v>0</v>
      </c>
      <c r="H196" s="50" t="n">
        <f aca="false">FilterPk!F$42</f>
        <v>0</v>
      </c>
      <c r="I196" s="50" t="n">
        <f aca="false">FilterPk!G$42</f>
        <v>0</v>
      </c>
      <c r="J196" s="50" t="n">
        <f aca="false">FilterPk!H$42</f>
        <v>0</v>
      </c>
      <c r="K196" s="50" t="n">
        <f aca="false">FilterPk!I$42</f>
        <v>0</v>
      </c>
      <c r="L196" s="50" t="n">
        <f aca="false">FilterPk!J$42</f>
        <v>0</v>
      </c>
      <c r="M196" s="50" t="n">
        <f aca="false">FilterPk!K$42</f>
        <v>0</v>
      </c>
      <c r="N196" s="50" t="n">
        <f aca="false">FilterPk!L$42</f>
        <v>0</v>
      </c>
      <c r="O196" s="50" t="n">
        <f aca="false">FilterPk!M$42</f>
        <v>0</v>
      </c>
      <c r="P196" s="50" t="n">
        <f aca="false">FilterPk!N$42</f>
        <v>0</v>
      </c>
      <c r="Q196" s="51" t="n">
        <f aca="false">FilterPk!O$42</f>
        <v>0</v>
      </c>
    </row>
    <row r="197" customFormat="false" ht="12.75" hidden="false" customHeight="false" outlineLevel="0" collapsed="false">
      <c r="B197" s="85" t="str">
        <f aca="false">FilterPk!A$43</f>
        <v>Mike Carson</v>
      </c>
      <c r="C197" s="13" t="n">
        <f aca="false">C196+1</f>
        <v>196</v>
      </c>
      <c r="D197" s="50" t="n">
        <f aca="false">FilterPk!B$43</f>
        <v>0</v>
      </c>
      <c r="E197" s="50" t="n">
        <f aca="false">FilterPk!C$43</f>
        <v>0</v>
      </c>
      <c r="F197" s="50" t="n">
        <f aca="false">FilterPk!D$43</f>
        <v>0</v>
      </c>
      <c r="G197" s="50" t="n">
        <f aca="false">FilterPk!E$43</f>
        <v>0</v>
      </c>
      <c r="H197" s="50" t="n">
        <f aca="false">FilterPk!F$43</f>
        <v>0</v>
      </c>
      <c r="I197" s="50" t="n">
        <f aca="false">FilterPk!G$43</f>
        <v>0</v>
      </c>
      <c r="J197" s="50" t="n">
        <f aca="false">FilterPk!H$43</f>
        <v>0</v>
      </c>
      <c r="K197" s="50" t="n">
        <f aca="false">FilterPk!I$43</f>
        <v>0</v>
      </c>
      <c r="L197" s="50" t="n">
        <f aca="false">FilterPk!J$43</f>
        <v>0</v>
      </c>
      <c r="M197" s="50" t="n">
        <f aca="false">FilterPk!K$43</f>
        <v>0</v>
      </c>
      <c r="N197" s="50" t="n">
        <f aca="false">FilterPk!L$43</f>
        <v>0</v>
      </c>
      <c r="O197" s="50" t="n">
        <f aca="false">FilterPk!M$43</f>
        <v>0</v>
      </c>
      <c r="P197" s="50" t="n">
        <f aca="false">FilterPk!N$43</f>
        <v>0</v>
      </c>
      <c r="Q197" s="51" t="n">
        <f aca="false">FilterPk!O$43</f>
        <v>0</v>
      </c>
    </row>
    <row r="198" customFormat="false" ht="12.75" hidden="false" customHeight="false" outlineLevel="0" collapsed="false">
      <c r="B198" s="85" t="str">
        <f aca="false">FilterPk!A$44</f>
        <v>Chris Dorland</v>
      </c>
      <c r="C198" s="13" t="n">
        <f aca="false">C197+1</f>
        <v>197</v>
      </c>
      <c r="D198" s="50" t="n">
        <f aca="false">FilterPk!B$44</f>
        <v>0</v>
      </c>
      <c r="E198" s="50" t="n">
        <f aca="false">FilterPk!C$44</f>
        <v>0</v>
      </c>
      <c r="F198" s="50" t="n">
        <f aca="false">FilterPk!D$44</f>
        <v>0</v>
      </c>
      <c r="G198" s="50" t="n">
        <f aca="false">FilterPk!E$44</f>
        <v>0</v>
      </c>
      <c r="H198" s="50" t="n">
        <f aca="false">FilterPk!F$44</f>
        <v>0</v>
      </c>
      <c r="I198" s="50" t="n">
        <f aca="false">FilterPk!G$44</f>
        <v>0</v>
      </c>
      <c r="J198" s="50" t="n">
        <f aca="false">FilterPk!H$44</f>
        <v>0</v>
      </c>
      <c r="K198" s="50" t="n">
        <f aca="false">FilterPk!I$44</f>
        <v>0</v>
      </c>
      <c r="L198" s="50" t="n">
        <f aca="false">FilterPk!J$44</f>
        <v>0</v>
      </c>
      <c r="M198" s="50" t="n">
        <f aca="false">FilterPk!K$44</f>
        <v>0</v>
      </c>
      <c r="N198" s="50" t="n">
        <f aca="false">FilterPk!L$44</f>
        <v>0</v>
      </c>
      <c r="O198" s="50" t="n">
        <f aca="false">FilterPk!M$44</f>
        <v>0</v>
      </c>
      <c r="P198" s="50" t="n">
        <f aca="false">FilterPk!N$44</f>
        <v>0</v>
      </c>
      <c r="Q198" s="51" t="n">
        <f aca="false">FilterPk!O$44</f>
        <v>0</v>
      </c>
    </row>
    <row r="199" customFormat="false" ht="12.75" hidden="false" customHeight="false" outlineLevel="0" collapsed="false">
      <c r="B199" s="85" t="str">
        <f aca="false">FilterPk!A$45</f>
        <v>Jeff King</v>
      </c>
      <c r="C199" s="13" t="n">
        <f aca="false">C198+1</f>
        <v>198</v>
      </c>
      <c r="D199" s="50" t="n">
        <f aca="false">FilterPk!B$45</f>
        <v>0</v>
      </c>
      <c r="E199" s="50" t="n">
        <f aca="false">FilterPk!C$45</f>
        <v>0</v>
      </c>
      <c r="F199" s="50" t="n">
        <f aca="false">FilterPk!D$45</f>
        <v>0</v>
      </c>
      <c r="G199" s="50" t="n">
        <f aca="false">FilterPk!E$45</f>
        <v>0</v>
      </c>
      <c r="H199" s="50" t="n">
        <f aca="false">FilterPk!F$45</f>
        <v>0</v>
      </c>
      <c r="I199" s="50" t="n">
        <f aca="false">FilterPk!G$45</f>
        <v>0</v>
      </c>
      <c r="J199" s="50" t="n">
        <f aca="false">FilterPk!H$45</f>
        <v>0</v>
      </c>
      <c r="K199" s="50" t="n">
        <f aca="false">FilterPk!I$45</f>
        <v>0</v>
      </c>
      <c r="L199" s="50" t="n">
        <f aca="false">FilterPk!J$45</f>
        <v>0</v>
      </c>
      <c r="M199" s="50" t="n">
        <f aca="false">FilterPk!K$45</f>
        <v>0</v>
      </c>
      <c r="N199" s="50" t="n">
        <f aca="false">FilterPk!L$45</f>
        <v>0</v>
      </c>
      <c r="O199" s="50" t="n">
        <f aca="false">FilterPk!M$45</f>
        <v>0</v>
      </c>
      <c r="P199" s="50" t="n">
        <f aca="false">FilterPk!N$45</f>
        <v>0</v>
      </c>
      <c r="Q199" s="51" t="n">
        <f aca="false">FilterPk!O$45</f>
        <v>0</v>
      </c>
    </row>
    <row r="200" customFormat="false" ht="12.75" hidden="false" customHeight="false" outlineLevel="0" collapsed="false">
      <c r="B200" s="85" t="n">
        <f aca="false">FilterPk!A$46</f>
        <v>0</v>
      </c>
      <c r="C200" s="13" t="n">
        <f aca="false">C199+1</f>
        <v>199</v>
      </c>
      <c r="D200" s="50" t="n">
        <f aca="false">FilterPk!B$46</f>
        <v>0</v>
      </c>
      <c r="E200" s="50" t="n">
        <f aca="false">FilterPk!C$46</f>
        <v>0</v>
      </c>
      <c r="F200" s="50" t="n">
        <f aca="false">FilterPk!D$46</f>
        <v>0</v>
      </c>
      <c r="G200" s="50" t="n">
        <f aca="false">FilterPk!E$46</f>
        <v>0</v>
      </c>
      <c r="H200" s="50" t="n">
        <f aca="false">FilterPk!F$46</f>
        <v>0</v>
      </c>
      <c r="I200" s="50" t="n">
        <f aca="false">FilterPk!G$46</f>
        <v>0</v>
      </c>
      <c r="J200" s="50" t="n">
        <f aca="false">FilterPk!H$46</f>
        <v>0</v>
      </c>
      <c r="K200" s="50" t="n">
        <f aca="false">FilterPk!I$46</f>
        <v>0</v>
      </c>
      <c r="L200" s="50" t="n">
        <f aca="false">FilterPk!J$46</f>
        <v>0</v>
      </c>
      <c r="M200" s="50" t="n">
        <f aca="false">FilterPk!K$46</f>
        <v>0</v>
      </c>
      <c r="N200" s="50" t="n">
        <f aca="false">FilterPk!L$46</f>
        <v>0</v>
      </c>
      <c r="O200" s="50" t="n">
        <f aca="false">FilterPk!M$46</f>
        <v>0</v>
      </c>
      <c r="P200" s="50" t="n">
        <f aca="false">FilterPk!N$46</f>
        <v>0</v>
      </c>
      <c r="Q200" s="51" t="n">
        <f aca="false">FilterPk!O$46</f>
        <v>0</v>
      </c>
    </row>
    <row r="201" customFormat="false" ht="12.75" hidden="false" customHeight="false" outlineLevel="0" collapsed="false">
      <c r="B201" s="87" t="n">
        <f aca="false">FilterPk!A$47</f>
        <v>0</v>
      </c>
      <c r="C201" s="64" t="n">
        <f aca="false">C200+1</f>
        <v>200</v>
      </c>
      <c r="D201" s="54" t="n">
        <f aca="false">FilterPk!B$47</f>
        <v>0</v>
      </c>
      <c r="E201" s="54" t="n">
        <f aca="false">FilterPk!C$47</f>
        <v>0</v>
      </c>
      <c r="F201" s="54" t="n">
        <f aca="false">FilterPk!D$47</f>
        <v>0</v>
      </c>
      <c r="G201" s="54" t="n">
        <f aca="false">FilterPk!E$47</f>
        <v>0</v>
      </c>
      <c r="H201" s="54" t="n">
        <f aca="false">FilterPk!F$47</f>
        <v>0</v>
      </c>
      <c r="I201" s="54" t="n">
        <f aca="false">FilterPk!G$47</f>
        <v>0</v>
      </c>
      <c r="J201" s="54" t="n">
        <f aca="false">FilterPk!H$47</f>
        <v>0</v>
      </c>
      <c r="K201" s="54" t="n">
        <f aca="false">FilterPk!I$47</f>
        <v>0</v>
      </c>
      <c r="L201" s="54" t="n">
        <f aca="false">FilterPk!J$47</f>
        <v>0</v>
      </c>
      <c r="M201" s="54" t="n">
        <f aca="false">FilterPk!K$47</f>
        <v>0</v>
      </c>
      <c r="N201" s="54" t="n">
        <f aca="false">FilterPk!L$47</f>
        <v>0</v>
      </c>
      <c r="O201" s="54" t="n">
        <f aca="false">FilterPk!M$47</f>
        <v>0</v>
      </c>
      <c r="P201" s="54" t="n">
        <f aca="false">FilterPk!N$47</f>
        <v>0</v>
      </c>
      <c r="Q201" s="55" t="n">
        <f aca="false">FilterPk!O$47</f>
        <v>0</v>
      </c>
    </row>
    <row r="202" customFormat="false" ht="12.75" hidden="false" customHeight="false" outlineLevel="0" collapsed="false">
      <c r="A202" s="0" t="n">
        <f aca="false">A162+1</f>
        <v>6</v>
      </c>
      <c r="B202" s="57" t="n">
        <f aca="false">FilterPk!D$1</f>
        <v>36907</v>
      </c>
      <c r="C202" s="58" t="n">
        <f aca="false">C201+1</f>
        <v>201</v>
      </c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83"/>
    </row>
    <row r="203" customFormat="false" ht="12.75" hidden="false" customHeight="false" outlineLevel="0" collapsed="false">
      <c r="B203" s="61"/>
      <c r="C203" s="13" t="n">
        <f aca="false">C202+1</f>
        <v>202</v>
      </c>
      <c r="D203" s="13"/>
      <c r="E203" s="21" t="s">
        <v>5</v>
      </c>
      <c r="F203" s="21" t="s">
        <v>6</v>
      </c>
      <c r="G203" s="21" t="s">
        <v>7</v>
      </c>
      <c r="H203" s="21" t="s">
        <v>8</v>
      </c>
      <c r="I203" s="21" t="s">
        <v>9</v>
      </c>
      <c r="J203" s="21" t="s">
        <v>10</v>
      </c>
      <c r="K203" s="21" t="s">
        <v>11</v>
      </c>
      <c r="L203" s="21" t="s">
        <v>12</v>
      </c>
      <c r="M203" s="21" t="s">
        <v>13</v>
      </c>
      <c r="N203" s="21" t="s">
        <v>14</v>
      </c>
      <c r="O203" s="21" t="n">
        <v>2002</v>
      </c>
      <c r="P203" s="21" t="s">
        <v>15</v>
      </c>
      <c r="Q203" s="84" t="s">
        <v>16</v>
      </c>
    </row>
    <row r="204" customFormat="false" ht="12.75" hidden="false" customHeight="false" outlineLevel="0" collapsed="false">
      <c r="B204" s="85" t="str">
        <f aca="false">FilterPk!A$9</f>
        <v>Power positions</v>
      </c>
      <c r="C204" s="13" t="n">
        <f aca="false">C203+1</f>
        <v>203</v>
      </c>
      <c r="D204" s="13" t="s">
        <v>4</v>
      </c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86"/>
    </row>
    <row r="205" customFormat="false" ht="12.75" hidden="false" customHeight="false" outlineLevel="0" collapsed="false">
      <c r="B205" s="85" t="str">
        <f aca="false">FilterPk!A$10</f>
        <v>East Position</v>
      </c>
      <c r="C205" s="13" t="n">
        <f aca="false">C204+1</f>
        <v>204</v>
      </c>
      <c r="D205" s="50" t="n">
        <f aca="false">FilterPk!B$10</f>
        <v>34784396.7946123</v>
      </c>
      <c r="E205" s="50" t="n">
        <f aca="false">FilterPk!C$10</f>
        <v>75045.54</v>
      </c>
      <c r="F205" s="50" t="n">
        <f aca="false">FilterPk!D$10</f>
        <v>84629.15</v>
      </c>
      <c r="G205" s="50" t="n">
        <f aca="false">FilterPk!E$10</f>
        <v>1358824.72</v>
      </c>
      <c r="H205" s="50" t="n">
        <f aca="false">FilterPk!F$10</f>
        <v>1120662.53</v>
      </c>
      <c r="I205" s="50" t="n">
        <f aca="false">FilterPk!G$10</f>
        <v>422841.14</v>
      </c>
      <c r="J205" s="50" t="n">
        <f aca="false">FilterPk!H$10</f>
        <v>788810.55</v>
      </c>
      <c r="K205" s="50" t="n">
        <f aca="false">FilterPk!I$10</f>
        <v>1076253.71</v>
      </c>
      <c r="L205" s="50" t="n">
        <f aca="false">FilterPk!J$10</f>
        <v>363159.42</v>
      </c>
      <c r="M205" s="50" t="n">
        <f aca="false">FilterPk!K$10</f>
        <v>5764043.19</v>
      </c>
      <c r="N205" s="50" t="n">
        <f aca="false">FilterPk!L$10</f>
        <v>11054269.95</v>
      </c>
      <c r="O205" s="50" t="n">
        <f aca="false">FilterPk!M$10</f>
        <v>3650317.45</v>
      </c>
      <c r="P205" s="50" t="n">
        <f aca="false">FilterPk!N$10</f>
        <v>-1642778.44</v>
      </c>
      <c r="Q205" s="51" t="n">
        <f aca="false">FilterPk!O$10</f>
        <v>13061808.96</v>
      </c>
    </row>
    <row r="206" customFormat="false" ht="12.75" hidden="false" customHeight="false" outlineLevel="0" collapsed="false">
      <c r="B206" s="85" t="str">
        <f aca="false">FilterPk!A$11</f>
        <v>East Power Mgmt</v>
      </c>
      <c r="C206" s="13" t="n">
        <f aca="false">C205+1</f>
        <v>205</v>
      </c>
      <c r="D206" s="50" t="n">
        <f aca="false">FilterPk!B$11</f>
        <v>7547347.04451418</v>
      </c>
      <c r="E206" s="50" t="n">
        <f aca="false">FilterPk!C$11</f>
        <v>43646.27</v>
      </c>
      <c r="F206" s="50" t="n">
        <f aca="false">FilterPk!D$11</f>
        <v>-98133.28</v>
      </c>
      <c r="G206" s="50" t="n">
        <f aca="false">FilterPk!E$11</f>
        <v>107993.78</v>
      </c>
      <c r="H206" s="50" t="n">
        <f aca="false">FilterPk!F$11</f>
        <v>155786.29</v>
      </c>
      <c r="I206" s="50" t="n">
        <f aca="false">FilterPk!G$11</f>
        <v>89357.34</v>
      </c>
      <c r="J206" s="50" t="n">
        <f aca="false">FilterPk!H$11</f>
        <v>247101.13</v>
      </c>
      <c r="K206" s="50" t="n">
        <f aca="false">FilterPk!I$11</f>
        <v>307386.28</v>
      </c>
      <c r="L206" s="50" t="n">
        <f aca="false">FilterPk!J$11</f>
        <v>108209.05</v>
      </c>
      <c r="M206" s="50" t="n">
        <f aca="false">FilterPk!K$11</f>
        <v>1338376.99</v>
      </c>
      <c r="N206" s="50" t="n">
        <f aca="false">FilterPk!L$11</f>
        <v>2299723.85</v>
      </c>
      <c r="O206" s="50" t="n">
        <f aca="false">FilterPk!M$11</f>
        <v>606348.53</v>
      </c>
      <c r="P206" s="50" t="n">
        <f aca="false">FilterPk!N$11</f>
        <v>61912.21</v>
      </c>
      <c r="Q206" s="51" t="n">
        <f aca="false">FilterPk!O$11</f>
        <v>2967984.59</v>
      </c>
    </row>
    <row r="207" customFormat="false" ht="12.75" hidden="false" customHeight="false" outlineLevel="0" collapsed="false">
      <c r="B207" s="85" t="str">
        <f aca="false">FilterPk!A$12</f>
        <v>Long Term Options</v>
      </c>
      <c r="C207" s="13" t="n">
        <f aca="false">C206+1</f>
        <v>206</v>
      </c>
      <c r="D207" s="50" t="n">
        <f aca="false">FilterPk!B$12</f>
        <v>0</v>
      </c>
      <c r="E207" s="50" t="n">
        <f aca="false">FilterPk!C$12</f>
        <v>0</v>
      </c>
      <c r="F207" s="50" t="n">
        <f aca="false">FilterPk!D$12</f>
        <v>0</v>
      </c>
      <c r="G207" s="50" t="n">
        <f aca="false">FilterPk!E$12</f>
        <v>0</v>
      </c>
      <c r="H207" s="50" t="n">
        <f aca="false">FilterPk!F$12</f>
        <v>0</v>
      </c>
      <c r="I207" s="50" t="n">
        <f aca="false">FilterPk!G$12</f>
        <v>0</v>
      </c>
      <c r="J207" s="50" t="n">
        <f aca="false">FilterPk!H$12</f>
        <v>0</v>
      </c>
      <c r="K207" s="50" t="n">
        <f aca="false">FilterPk!I$12</f>
        <v>0</v>
      </c>
      <c r="L207" s="50" t="n">
        <f aca="false">FilterPk!J$12</f>
        <v>0</v>
      </c>
      <c r="M207" s="50" t="n">
        <f aca="false">FilterPk!K$12</f>
        <v>0</v>
      </c>
      <c r="N207" s="50" t="n">
        <f aca="false">FilterPk!L$12</f>
        <v>0</v>
      </c>
      <c r="O207" s="50" t="n">
        <f aca="false">FilterPk!M$12</f>
        <v>0</v>
      </c>
      <c r="P207" s="50" t="n">
        <f aca="false">FilterPk!N$12</f>
        <v>0</v>
      </c>
      <c r="Q207" s="51" t="n">
        <f aca="false">FilterPk!O$12</f>
        <v>0</v>
      </c>
    </row>
    <row r="208" customFormat="false" ht="12.75" hidden="false" customHeight="false" outlineLevel="0" collapsed="false">
      <c r="B208" s="85" t="str">
        <f aca="false">FilterPk!A$13</f>
        <v>LT-MIDWEST</v>
      </c>
      <c r="C208" s="13" t="n">
        <f aca="false">C207+1</f>
        <v>207</v>
      </c>
      <c r="D208" s="50" t="n">
        <f aca="false">FilterPk!B$13</f>
        <v>7151089.47366245</v>
      </c>
      <c r="E208" s="50" t="n">
        <f aca="false">FilterPk!C$13</f>
        <v>48283.08</v>
      </c>
      <c r="F208" s="50" t="n">
        <f aca="false">FilterPk!D$13</f>
        <v>-141448.54</v>
      </c>
      <c r="G208" s="50" t="n">
        <f aca="false">FilterPk!E$13</f>
        <v>574622.66</v>
      </c>
      <c r="H208" s="50" t="n">
        <f aca="false">FilterPk!F$13</f>
        <v>298097.27</v>
      </c>
      <c r="I208" s="50" t="n">
        <f aca="false">FilterPk!G$13</f>
        <v>249481.43</v>
      </c>
      <c r="J208" s="50" t="n">
        <f aca="false">FilterPk!H$13</f>
        <v>119379.88</v>
      </c>
      <c r="K208" s="50" t="n">
        <f aca="false">FilterPk!I$13</f>
        <v>25994.27</v>
      </c>
      <c r="L208" s="50" t="n">
        <f aca="false">FilterPk!J$13</f>
        <v>156242.15</v>
      </c>
      <c r="M208" s="50" t="n">
        <f aca="false">FilterPk!K$13</f>
        <v>1762908.33</v>
      </c>
      <c r="N208" s="50" t="n">
        <f aca="false">FilterPk!L$13</f>
        <v>3093560.53</v>
      </c>
      <c r="O208" s="50" t="n">
        <f aca="false">FilterPk!M$13</f>
        <v>565730</v>
      </c>
      <c r="P208" s="50" t="n">
        <f aca="false">FilterPk!N$13</f>
        <v>-439379.19</v>
      </c>
      <c r="Q208" s="51" t="n">
        <f aca="false">FilterPk!O$13</f>
        <v>3219911.34</v>
      </c>
    </row>
    <row r="209" customFormat="false" ht="12.75" hidden="false" customHeight="false" outlineLevel="0" collapsed="false">
      <c r="B209" s="85" t="str">
        <f aca="false">FilterPk!A$14</f>
        <v>ST-ECAR</v>
      </c>
      <c r="C209" s="13" t="n">
        <f aca="false">C208+1</f>
        <v>208</v>
      </c>
      <c r="D209" s="50" t="n">
        <f aca="false">FilterPk!B$14</f>
        <v>238101.441960815</v>
      </c>
      <c r="E209" s="50" t="n">
        <f aca="false">FilterPk!C$14</f>
        <v>13522.23</v>
      </c>
      <c r="F209" s="50" t="n">
        <f aca="false">FilterPk!D$14</f>
        <v>15838.59</v>
      </c>
      <c r="G209" s="50" t="n">
        <f aca="false">FilterPk!E$14</f>
        <v>0</v>
      </c>
      <c r="H209" s="50" t="n">
        <f aca="false">FilterPk!F$14</f>
        <v>0</v>
      </c>
      <c r="I209" s="50" t="n">
        <f aca="false">FilterPk!G$14</f>
        <v>0</v>
      </c>
      <c r="J209" s="50" t="n">
        <f aca="false">FilterPk!H$14</f>
        <v>0</v>
      </c>
      <c r="K209" s="50" t="n">
        <f aca="false">FilterPk!I$14</f>
        <v>0</v>
      </c>
      <c r="L209" s="50" t="n">
        <f aca="false">FilterPk!J$14</f>
        <v>0</v>
      </c>
      <c r="M209" s="50" t="n">
        <f aca="false">FilterPk!K$14</f>
        <v>0</v>
      </c>
      <c r="N209" s="50" t="n">
        <f aca="false">FilterPk!L$14</f>
        <v>29360.82</v>
      </c>
      <c r="O209" s="50" t="n">
        <f aca="false">FilterPk!M$14</f>
        <v>0</v>
      </c>
      <c r="P209" s="50" t="n">
        <f aca="false">FilterPk!N$14</f>
        <v>0</v>
      </c>
      <c r="Q209" s="51" t="n">
        <f aca="false">FilterPk!O$14</f>
        <v>29360.82</v>
      </c>
    </row>
    <row r="210" customFormat="false" ht="12.75" hidden="false" customHeight="false" outlineLevel="0" collapsed="false">
      <c r="B210" s="85" t="str">
        <f aca="false">FilterPk!A$15</f>
        <v>ST- MAPP</v>
      </c>
      <c r="C210" s="13" t="n">
        <f aca="false">C209+1</f>
        <v>209</v>
      </c>
      <c r="D210" s="50" t="n">
        <f aca="false">FilterPk!B$15</f>
        <v>254636.614020626</v>
      </c>
      <c r="E210" s="50" t="n">
        <f aca="false">FilterPk!C$15</f>
        <v>795.43</v>
      </c>
      <c r="F210" s="50" t="n">
        <f aca="false">FilterPk!D$15</f>
        <v>39596.48</v>
      </c>
      <c r="G210" s="50" t="n">
        <f aca="false">FilterPk!E$15</f>
        <v>26009.8</v>
      </c>
      <c r="H210" s="50" t="n">
        <f aca="false">FilterPk!F$15</f>
        <v>8238.75</v>
      </c>
      <c r="I210" s="50" t="n">
        <f aca="false">FilterPk!G$15</f>
        <v>0</v>
      </c>
      <c r="J210" s="50" t="n">
        <f aca="false">FilterPk!H$15</f>
        <v>0</v>
      </c>
      <c r="K210" s="50" t="n">
        <f aca="false">FilterPk!I$15</f>
        <v>0</v>
      </c>
      <c r="L210" s="50" t="n">
        <f aca="false">FilterPk!J$15</f>
        <v>0</v>
      </c>
      <c r="M210" s="50" t="n">
        <f aca="false">FilterPk!K$15</f>
        <v>0</v>
      </c>
      <c r="N210" s="50" t="n">
        <f aca="false">FilterPk!L$15</f>
        <v>74640.46</v>
      </c>
      <c r="O210" s="50" t="n">
        <f aca="false">FilterPk!M$15</f>
        <v>0</v>
      </c>
      <c r="P210" s="50" t="n">
        <f aca="false">FilterPk!N$15</f>
        <v>0</v>
      </c>
      <c r="Q210" s="51" t="n">
        <f aca="false">FilterPk!O$15</f>
        <v>74640.46</v>
      </c>
    </row>
    <row r="211" customFormat="false" ht="12.75" hidden="false" customHeight="false" outlineLevel="0" collapsed="false">
      <c r="B211" s="85" t="str">
        <f aca="false">FilterPk!A$16</f>
        <v>ST- MAIN</v>
      </c>
      <c r="C211" s="13" t="n">
        <f aca="false">C210+1</f>
        <v>210</v>
      </c>
      <c r="D211" s="50" t="n">
        <f aca="false">FilterPk!B$16</f>
        <v>694293.253349893</v>
      </c>
      <c r="E211" s="50" t="n">
        <f aca="false">FilterPk!C$16</f>
        <v>-2349.61</v>
      </c>
      <c r="F211" s="50" t="n">
        <f aca="false">FilterPk!D$16</f>
        <v>15903</v>
      </c>
      <c r="G211" s="50" t="n">
        <f aca="false">FilterPk!E$16</f>
        <v>69359.47</v>
      </c>
      <c r="H211" s="50" t="n">
        <f aca="false">FilterPk!F$16</f>
        <v>0</v>
      </c>
      <c r="I211" s="50" t="n">
        <f aca="false">FilterPk!G$16</f>
        <v>0</v>
      </c>
      <c r="J211" s="50" t="n">
        <f aca="false">FilterPk!H$16</f>
        <v>0</v>
      </c>
      <c r="K211" s="50" t="n">
        <f aca="false">FilterPk!I$16</f>
        <v>0</v>
      </c>
      <c r="L211" s="50" t="n">
        <f aca="false">FilterPk!J$16</f>
        <v>0</v>
      </c>
      <c r="M211" s="50" t="n">
        <f aca="false">FilterPk!K$16</f>
        <v>0</v>
      </c>
      <c r="N211" s="50" t="n">
        <f aca="false">FilterPk!L$16</f>
        <v>82912.86</v>
      </c>
      <c r="O211" s="50" t="n">
        <f aca="false">FilterPk!M$16</f>
        <v>0</v>
      </c>
      <c r="P211" s="50" t="n">
        <f aca="false">FilterPk!N$16</f>
        <v>0</v>
      </c>
      <c r="Q211" s="51" t="n">
        <f aca="false">FilterPk!O$16</f>
        <v>82912.86</v>
      </c>
    </row>
    <row r="212" customFormat="false" ht="12.75" hidden="false" customHeight="false" outlineLevel="0" collapsed="false">
      <c r="B212" s="85" t="str">
        <f aca="false">FilterPk!A$17</f>
        <v>MW-ANALYST</v>
      </c>
      <c r="C212" s="13" t="n">
        <f aca="false">C211+1</f>
        <v>211</v>
      </c>
      <c r="D212" s="50" t="n">
        <f aca="false">FilterPk!B$17</f>
        <v>0</v>
      </c>
      <c r="E212" s="50" t="n">
        <f aca="false">FilterPk!C$17</f>
        <v>6363.4</v>
      </c>
      <c r="F212" s="50" t="n">
        <f aca="false">FilterPk!D$17</f>
        <v>15838.59</v>
      </c>
      <c r="G212" s="50" t="n">
        <f aca="false">FilterPk!E$17</f>
        <v>0</v>
      </c>
      <c r="H212" s="50" t="n">
        <f aca="false">FilterPk!F$17</f>
        <v>0</v>
      </c>
      <c r="I212" s="50" t="n">
        <f aca="false">FilterPk!G$17</f>
        <v>0</v>
      </c>
      <c r="J212" s="50" t="n">
        <f aca="false">FilterPk!H$17</f>
        <v>0</v>
      </c>
      <c r="K212" s="50" t="n">
        <f aca="false">FilterPk!I$17</f>
        <v>0</v>
      </c>
      <c r="L212" s="50" t="n">
        <f aca="false">FilterPk!J$17</f>
        <v>0</v>
      </c>
      <c r="M212" s="50" t="n">
        <f aca="false">FilterPk!K$17</f>
        <v>0</v>
      </c>
      <c r="N212" s="50" t="n">
        <f aca="false">FilterPk!L$17</f>
        <v>22201.99</v>
      </c>
      <c r="O212" s="50" t="n">
        <f aca="false">FilterPk!M$17</f>
        <v>0</v>
      </c>
      <c r="P212" s="50" t="n">
        <f aca="false">FilterPk!N$17</f>
        <v>0</v>
      </c>
      <c r="Q212" s="51" t="n">
        <f aca="false">FilterPk!O$17</f>
        <v>22201.99</v>
      </c>
    </row>
    <row r="213" customFormat="false" ht="12.75" hidden="false" customHeight="false" outlineLevel="0" collapsed="false">
      <c r="B213" s="85" t="str">
        <f aca="false">FilterPk!A$18</f>
        <v>LT-NE</v>
      </c>
      <c r="C213" s="13" t="n">
        <f aca="false">C212+1</f>
        <v>212</v>
      </c>
      <c r="D213" s="50" t="n">
        <f aca="false">FilterPk!B$18</f>
        <v>6187311.37539291</v>
      </c>
      <c r="E213" s="50" t="n">
        <f aca="false">FilterPk!C$18</f>
        <v>-37254.47</v>
      </c>
      <c r="F213" s="50" t="n">
        <f aca="false">FilterPk!D$18</f>
        <v>2562.91</v>
      </c>
      <c r="G213" s="50" t="n">
        <f aca="false">FilterPk!E$18</f>
        <v>-23211.32</v>
      </c>
      <c r="H213" s="50" t="n">
        <f aca="false">FilterPk!F$18</f>
        <v>263627.18</v>
      </c>
      <c r="I213" s="50" t="n">
        <f aca="false">FilterPk!G$18</f>
        <v>-59813.36</v>
      </c>
      <c r="J213" s="50" t="n">
        <f aca="false">FilterPk!H$18</f>
        <v>155752.04</v>
      </c>
      <c r="K213" s="50" t="n">
        <f aca="false">FilterPk!I$18</f>
        <v>121018.38</v>
      </c>
      <c r="L213" s="50" t="n">
        <f aca="false">FilterPk!J$18</f>
        <v>-53378.32</v>
      </c>
      <c r="M213" s="50" t="n">
        <f aca="false">FilterPk!K$18</f>
        <v>995570.8</v>
      </c>
      <c r="N213" s="50" t="n">
        <f aca="false">FilterPk!L$18</f>
        <v>1364873.84</v>
      </c>
      <c r="O213" s="50" t="n">
        <f aca="false">FilterPk!M$18</f>
        <v>1053007.86</v>
      </c>
      <c r="P213" s="50" t="n">
        <f aca="false">FilterPk!N$18</f>
        <v>-2593897.5</v>
      </c>
      <c r="Q213" s="51" t="n">
        <f aca="false">FilterPk!O$18</f>
        <v>-176015.800000001</v>
      </c>
    </row>
    <row r="214" customFormat="false" ht="12.75" hidden="false" customHeight="false" outlineLevel="0" collapsed="false">
      <c r="B214" s="85" t="str">
        <f aca="false">FilterPk!A$19</f>
        <v>LT-PJM</v>
      </c>
      <c r="C214" s="13" t="n">
        <f aca="false">C213+1</f>
        <v>213</v>
      </c>
      <c r="D214" s="50" t="n">
        <f aca="false">FilterPk!B$19</f>
        <v>1818236.42109565</v>
      </c>
      <c r="E214" s="50" t="n">
        <f aca="false">FilterPk!C$19</f>
        <v>25453.61</v>
      </c>
      <c r="F214" s="50" t="n">
        <f aca="false">FilterPk!D$19</f>
        <v>45536</v>
      </c>
      <c r="G214" s="50" t="n">
        <f aca="false">FilterPk!E$19</f>
        <v>312117.59</v>
      </c>
      <c r="H214" s="50" t="n">
        <f aca="false">FilterPk!F$19</f>
        <v>211118</v>
      </c>
      <c r="I214" s="50" t="n">
        <f aca="false">FilterPk!G$19</f>
        <v>0</v>
      </c>
      <c r="J214" s="50" t="n">
        <f aca="false">FilterPk!H$19</f>
        <v>24536.25</v>
      </c>
      <c r="K214" s="50" t="n">
        <f aca="false">FilterPk!I$19</f>
        <v>-12662.37</v>
      </c>
      <c r="L214" s="50" t="n">
        <f aca="false">FilterPk!J$19</f>
        <v>-30078</v>
      </c>
      <c r="M214" s="50" t="n">
        <f aca="false">FilterPk!K$19</f>
        <v>243523.27</v>
      </c>
      <c r="N214" s="50" t="n">
        <f aca="false">FilterPk!L$19</f>
        <v>819544.35</v>
      </c>
      <c r="O214" s="50" t="n">
        <f aca="false">FilterPk!M$19</f>
        <v>125485.18</v>
      </c>
      <c r="P214" s="50" t="n">
        <f aca="false">FilterPk!N$19</f>
        <v>177105.54</v>
      </c>
      <c r="Q214" s="51" t="n">
        <f aca="false">FilterPk!O$19</f>
        <v>1122135.07</v>
      </c>
    </row>
    <row r="215" customFormat="false" ht="12.75" hidden="false" customHeight="false" outlineLevel="0" collapsed="false">
      <c r="B215" s="85" t="str">
        <f aca="false">FilterPk!A$20</f>
        <v>LT- NY</v>
      </c>
      <c r="C215" s="13" t="n">
        <f aca="false">C214+1</f>
        <v>214</v>
      </c>
      <c r="D215" s="50" t="n">
        <f aca="false">FilterPk!B$20</f>
        <v>0</v>
      </c>
      <c r="E215" s="50" t="n">
        <f aca="false">FilterPk!C$20</f>
        <v>-15908.51</v>
      </c>
      <c r="F215" s="50" t="n">
        <f aca="false">FilterPk!D$20</f>
        <v>63126.67</v>
      </c>
      <c r="G215" s="50" t="n">
        <f aca="false">FilterPk!E$20</f>
        <v>-17376.91</v>
      </c>
      <c r="H215" s="50" t="n">
        <f aca="false">FilterPk!F$20</f>
        <v>0</v>
      </c>
      <c r="I215" s="50" t="n">
        <f aca="false">FilterPk!G$20</f>
        <v>0</v>
      </c>
      <c r="J215" s="50" t="n">
        <f aca="false">FilterPk!H$20</f>
        <v>0</v>
      </c>
      <c r="K215" s="50" t="n">
        <f aca="false">FilterPk!I$20</f>
        <v>0</v>
      </c>
      <c r="L215" s="50" t="n">
        <f aca="false">FilterPk!J$20</f>
        <v>0</v>
      </c>
      <c r="M215" s="50" t="n">
        <f aca="false">FilterPk!K$20</f>
        <v>146381.01</v>
      </c>
      <c r="N215" s="50" t="n">
        <f aca="false">FilterPk!L$20</f>
        <v>176222.26</v>
      </c>
      <c r="O215" s="50" t="n">
        <f aca="false">FilterPk!M$20</f>
        <v>281909.77</v>
      </c>
      <c r="P215" s="50" t="n">
        <f aca="false">FilterPk!N$20</f>
        <v>-177475.64</v>
      </c>
      <c r="Q215" s="51" t="n">
        <f aca="false">FilterPk!O$20</f>
        <v>280656.39</v>
      </c>
    </row>
    <row r="216" customFormat="false" ht="12.75" hidden="false" customHeight="false" outlineLevel="0" collapsed="false">
      <c r="B216" s="85" t="str">
        <f aca="false">FilterPk!A$21</f>
        <v>ST- PJM</v>
      </c>
      <c r="C216" s="13" t="n">
        <f aca="false">C215+1</f>
        <v>215</v>
      </c>
      <c r="D216" s="50" t="n">
        <f aca="false">FilterPk!B$21</f>
        <v>1243093.71447674</v>
      </c>
      <c r="E216" s="50" t="n">
        <f aca="false">FilterPk!C$21</f>
        <v>-91155.75</v>
      </c>
      <c r="F216" s="50" t="n">
        <f aca="false">FilterPk!D$21</f>
        <v>-47515.78</v>
      </c>
      <c r="G216" s="50" t="n">
        <f aca="false">FilterPk!E$21</f>
        <v>0</v>
      </c>
      <c r="H216" s="50" t="n">
        <f aca="false">FilterPk!F$21</f>
        <v>0</v>
      </c>
      <c r="I216" s="50" t="n">
        <f aca="false">FilterPk!G$21</f>
        <v>0</v>
      </c>
      <c r="J216" s="50" t="n">
        <f aca="false">FilterPk!H$21</f>
        <v>0</v>
      </c>
      <c r="K216" s="50" t="n">
        <f aca="false">FilterPk!I$21</f>
        <v>0</v>
      </c>
      <c r="L216" s="50" t="n">
        <f aca="false">FilterPk!J$21</f>
        <v>0</v>
      </c>
      <c r="M216" s="50" t="n">
        <f aca="false">FilterPk!K$21</f>
        <v>0</v>
      </c>
      <c r="N216" s="50" t="n">
        <f aca="false">FilterPk!L$21</f>
        <v>-138671.53</v>
      </c>
      <c r="O216" s="50" t="n">
        <f aca="false">FilterPk!M$21</f>
        <v>0</v>
      </c>
      <c r="P216" s="50" t="n">
        <f aca="false">FilterPk!N$21</f>
        <v>0</v>
      </c>
      <c r="Q216" s="51" t="n">
        <f aca="false">FilterPk!O$21</f>
        <v>-138671.53</v>
      </c>
    </row>
    <row r="217" customFormat="false" ht="12.75" hidden="false" customHeight="false" outlineLevel="0" collapsed="false">
      <c r="B217" s="85" t="str">
        <f aca="false">FilterPk!A$22</f>
        <v>ST- NENG</v>
      </c>
      <c r="C217" s="13" t="n">
        <f aca="false">C216+1</f>
        <v>216</v>
      </c>
      <c r="D217" s="50" t="n">
        <f aca="false">FilterPk!B$22</f>
        <v>539719.375927685</v>
      </c>
      <c r="E217" s="50" t="n">
        <f aca="false">FilterPk!C$22</f>
        <v>13161.19</v>
      </c>
      <c r="F217" s="50" t="n">
        <f aca="false">FilterPk!D$22</f>
        <v>63418.82</v>
      </c>
      <c r="G217" s="50" t="n">
        <f aca="false">FilterPk!E$22</f>
        <v>0</v>
      </c>
      <c r="H217" s="50" t="n">
        <f aca="false">FilterPk!F$22</f>
        <v>0</v>
      </c>
      <c r="I217" s="50" t="n">
        <f aca="false">FilterPk!G$22</f>
        <v>0</v>
      </c>
      <c r="J217" s="50" t="n">
        <f aca="false">FilterPk!H$22</f>
        <v>0</v>
      </c>
      <c r="K217" s="50" t="n">
        <f aca="false">FilterPk!I$22</f>
        <v>0</v>
      </c>
      <c r="L217" s="50" t="n">
        <f aca="false">FilterPk!J$22</f>
        <v>0</v>
      </c>
      <c r="M217" s="50" t="n">
        <f aca="false">FilterPk!K$22</f>
        <v>0</v>
      </c>
      <c r="N217" s="50" t="n">
        <f aca="false">FilterPk!L$22</f>
        <v>76580.01</v>
      </c>
      <c r="O217" s="50" t="n">
        <f aca="false">FilterPk!M$22</f>
        <v>0</v>
      </c>
      <c r="P217" s="50" t="n">
        <f aca="false">FilterPk!N$22</f>
        <v>0</v>
      </c>
      <c r="Q217" s="51" t="n">
        <f aca="false">FilterPk!O$22</f>
        <v>76580.01</v>
      </c>
    </row>
    <row r="218" customFormat="false" ht="12.75" hidden="false" customHeight="false" outlineLevel="0" collapsed="false">
      <c r="B218" s="85" t="str">
        <f aca="false">FilterPk!A$23</f>
        <v>ST- NY</v>
      </c>
      <c r="C218" s="13" t="n">
        <f aca="false">C217+1</f>
        <v>217</v>
      </c>
      <c r="D218" s="50" t="n">
        <f aca="false">FilterPk!B$23</f>
        <v>251437.188425373</v>
      </c>
      <c r="E218" s="50" t="n">
        <f aca="false">FilterPk!C$23</f>
        <v>10362.2</v>
      </c>
      <c r="F218" s="50" t="n">
        <f aca="false">FilterPk!D$23</f>
        <v>-15838.59</v>
      </c>
      <c r="G218" s="50" t="n">
        <f aca="false">FilterPk!E$23</f>
        <v>17339.87</v>
      </c>
      <c r="H218" s="50" t="n">
        <f aca="false">FilterPk!F$23</f>
        <v>0</v>
      </c>
      <c r="I218" s="50" t="n">
        <f aca="false">FilterPk!G$23</f>
        <v>0</v>
      </c>
      <c r="J218" s="50" t="n">
        <f aca="false">FilterPk!H$23</f>
        <v>0</v>
      </c>
      <c r="K218" s="50" t="n">
        <f aca="false">FilterPk!I$23</f>
        <v>0</v>
      </c>
      <c r="L218" s="50" t="n">
        <f aca="false">FilterPk!J$23</f>
        <v>0</v>
      </c>
      <c r="M218" s="50" t="n">
        <f aca="false">FilterPk!K$23</f>
        <v>0</v>
      </c>
      <c r="N218" s="50" t="n">
        <f aca="false">FilterPk!L$23</f>
        <v>11863.48</v>
      </c>
      <c r="O218" s="50" t="n">
        <f aca="false">FilterPk!M$23</f>
        <v>0</v>
      </c>
      <c r="P218" s="50" t="n">
        <f aca="false">FilterPk!N$23</f>
        <v>0</v>
      </c>
      <c r="Q218" s="51" t="n">
        <f aca="false">FilterPk!O$23</f>
        <v>11863.48</v>
      </c>
    </row>
    <row r="219" customFormat="false" ht="12.75" hidden="false" customHeight="false" outlineLevel="0" collapsed="false">
      <c r="B219" s="85" t="str">
        <f aca="false">FilterPk!A$24</f>
        <v>NE- PHYS</v>
      </c>
      <c r="C219" s="13" t="n">
        <f aca="false">C218+1</f>
        <v>218</v>
      </c>
      <c r="D219" s="50" t="n">
        <f aca="false">FilterPk!B$24</f>
        <v>0</v>
      </c>
      <c r="E219" s="50" t="n">
        <f aca="false">FilterPk!C$24</f>
        <v>0</v>
      </c>
      <c r="F219" s="50" t="n">
        <f aca="false">FilterPk!D$24</f>
        <v>0</v>
      </c>
      <c r="G219" s="50" t="n">
        <f aca="false">FilterPk!E$24</f>
        <v>0</v>
      </c>
      <c r="H219" s="50" t="n">
        <f aca="false">FilterPk!F$24</f>
        <v>0</v>
      </c>
      <c r="I219" s="50" t="n">
        <f aca="false">FilterPk!G$24</f>
        <v>0</v>
      </c>
      <c r="J219" s="50" t="n">
        <f aca="false">FilterPk!H$24</f>
        <v>0</v>
      </c>
      <c r="K219" s="50" t="n">
        <f aca="false">FilterPk!I$24</f>
        <v>0</v>
      </c>
      <c r="L219" s="50" t="n">
        <f aca="false">FilterPk!J$24</f>
        <v>0</v>
      </c>
      <c r="M219" s="50" t="n">
        <f aca="false">FilterPk!K$24</f>
        <v>0</v>
      </c>
      <c r="N219" s="50" t="n">
        <f aca="false">FilterPk!L$24</f>
        <v>0</v>
      </c>
      <c r="O219" s="50" t="n">
        <f aca="false">FilterPk!M$24</f>
        <v>0</v>
      </c>
      <c r="P219" s="50" t="n">
        <f aca="false">FilterPk!N$24</f>
        <v>0</v>
      </c>
      <c r="Q219" s="51" t="n">
        <f aca="false">FilterPk!O$24</f>
        <v>0</v>
      </c>
    </row>
    <row r="220" customFormat="false" ht="12.75" hidden="false" customHeight="false" outlineLevel="0" collapsed="false">
      <c r="B220" s="85" t="str">
        <f aca="false">FilterPk!A$25</f>
        <v>LT-Southeast</v>
      </c>
      <c r="C220" s="13" t="n">
        <f aca="false">C219+1</f>
        <v>219</v>
      </c>
      <c r="D220" s="50" t="n">
        <f aca="false">FilterPk!B$25</f>
        <v>11411200.8859117</v>
      </c>
      <c r="E220" s="50" t="n">
        <f aca="false">FilterPk!C$25</f>
        <v>45860.27</v>
      </c>
      <c r="F220" s="50" t="n">
        <f aca="false">FilterPk!D$25</f>
        <v>54109.47</v>
      </c>
      <c r="G220" s="50" t="n">
        <f aca="false">FilterPk!E$25</f>
        <v>124540.18</v>
      </c>
      <c r="H220" s="50" t="n">
        <f aca="false">FilterPk!F$25</f>
        <v>77068.78</v>
      </c>
      <c r="I220" s="50" t="n">
        <f aca="false">FilterPk!G$25</f>
        <v>75414.58</v>
      </c>
      <c r="J220" s="50" t="n">
        <f aca="false">FilterPk!H$25</f>
        <v>134077.64</v>
      </c>
      <c r="K220" s="50" t="n">
        <f aca="false">FilterPk!I$25</f>
        <v>429786.05</v>
      </c>
      <c r="L220" s="50" t="n">
        <f aca="false">FilterPk!J$25</f>
        <v>118391.18</v>
      </c>
      <c r="M220" s="50" t="n">
        <f aca="false">FilterPk!K$25</f>
        <v>1083243.13</v>
      </c>
      <c r="N220" s="50" t="n">
        <f aca="false">FilterPk!L$25</f>
        <v>2142491.28</v>
      </c>
      <c r="O220" s="50" t="n">
        <f aca="false">FilterPk!M$25</f>
        <v>344226</v>
      </c>
      <c r="P220" s="50" t="n">
        <f aca="false">FilterPk!N$25</f>
        <v>1221747.4</v>
      </c>
      <c r="Q220" s="51" t="n">
        <f aca="false">FilterPk!O$25</f>
        <v>3708464.68</v>
      </c>
    </row>
    <row r="221" customFormat="false" ht="12.75" hidden="false" customHeight="false" outlineLevel="0" collapsed="false">
      <c r="B221" s="85" t="str">
        <f aca="false">FilterPk!A$26</f>
        <v>ST-SPP</v>
      </c>
      <c r="C221" s="13" t="n">
        <f aca="false">C220+1</f>
        <v>220</v>
      </c>
      <c r="D221" s="50" t="n">
        <f aca="false">FilterPk!B$26</f>
        <v>52202.8773549933</v>
      </c>
      <c r="E221" s="50" t="n">
        <f aca="false">FilterPk!C$26</f>
        <v>3181.7</v>
      </c>
      <c r="F221" s="50" t="n">
        <f aca="false">FilterPk!D$26</f>
        <v>0</v>
      </c>
      <c r="G221" s="50" t="n">
        <f aca="false">FilterPk!E$26</f>
        <v>0</v>
      </c>
      <c r="H221" s="50" t="n">
        <f aca="false">FilterPk!F$26</f>
        <v>0</v>
      </c>
      <c r="I221" s="50" t="n">
        <f aca="false">FilterPk!G$26</f>
        <v>0</v>
      </c>
      <c r="J221" s="50" t="n">
        <f aca="false">FilterPk!H$26</f>
        <v>0</v>
      </c>
      <c r="K221" s="50" t="n">
        <f aca="false">FilterPk!I$26</f>
        <v>0</v>
      </c>
      <c r="L221" s="50" t="n">
        <f aca="false">FilterPk!J$26</f>
        <v>0</v>
      </c>
      <c r="M221" s="50" t="n">
        <f aca="false">FilterPk!K$26</f>
        <v>0</v>
      </c>
      <c r="N221" s="50" t="n">
        <f aca="false">FilterPk!L$26</f>
        <v>3181.7</v>
      </c>
      <c r="O221" s="50" t="n">
        <f aca="false">FilterPk!M$26</f>
        <v>0</v>
      </c>
      <c r="P221" s="50" t="n">
        <f aca="false">FilterPk!N$26</f>
        <v>0</v>
      </c>
      <c r="Q221" s="51" t="n">
        <f aca="false">FilterPk!O$26</f>
        <v>3181.7</v>
      </c>
    </row>
    <row r="222" customFormat="false" ht="12.75" hidden="false" customHeight="false" outlineLevel="0" collapsed="false">
      <c r="B222" s="85" t="str">
        <f aca="false">FilterPk!A$27</f>
        <v>ST-SERC</v>
      </c>
      <c r="C222" s="13" t="n">
        <f aca="false">C221+1</f>
        <v>221</v>
      </c>
      <c r="D222" s="50" t="n">
        <f aca="false">FilterPk!B$27</f>
        <v>686881.973218232</v>
      </c>
      <c r="E222" s="50" t="n">
        <f aca="false">FilterPk!C$27</f>
        <v>-12726.81</v>
      </c>
      <c r="F222" s="50" t="n">
        <f aca="false">FilterPk!D$27</f>
        <v>-31677.19</v>
      </c>
      <c r="G222" s="50" t="n">
        <f aca="false">FilterPk!E$27</f>
        <v>138718.93</v>
      </c>
      <c r="H222" s="50" t="n">
        <f aca="false">FilterPk!F$27</f>
        <v>0</v>
      </c>
      <c r="I222" s="50" t="n">
        <f aca="false">FilterPk!G$27</f>
        <v>0</v>
      </c>
      <c r="J222" s="50" t="n">
        <f aca="false">FilterPk!H$27</f>
        <v>0</v>
      </c>
      <c r="K222" s="50" t="n">
        <f aca="false">FilterPk!I$27</f>
        <v>0</v>
      </c>
      <c r="L222" s="50" t="n">
        <f aca="false">FilterPk!J$27</f>
        <v>0</v>
      </c>
      <c r="M222" s="50" t="n">
        <f aca="false">FilterPk!K$27</f>
        <v>0</v>
      </c>
      <c r="N222" s="50" t="n">
        <f aca="false">FilterPk!L$27</f>
        <v>94314.93</v>
      </c>
      <c r="O222" s="50" t="n">
        <f aca="false">FilterPk!M$27</f>
        <v>0</v>
      </c>
      <c r="P222" s="50" t="n">
        <f aca="false">FilterPk!N$27</f>
        <v>0</v>
      </c>
      <c r="Q222" s="51" t="n">
        <f aca="false">FilterPk!O$27</f>
        <v>94314.93</v>
      </c>
    </row>
    <row r="223" customFormat="false" ht="12.75" hidden="false" customHeight="false" outlineLevel="0" collapsed="false">
      <c r="B223" s="85" t="str">
        <f aca="false">FilterPk!A$28</f>
        <v>LT- Texas</v>
      </c>
      <c r="C223" s="13" t="n">
        <f aca="false">C222+1</f>
        <v>222</v>
      </c>
      <c r="D223" s="50" t="n">
        <f aca="false">FilterPk!B$28</f>
        <v>3826684.70313045</v>
      </c>
      <c r="E223" s="50" t="n">
        <f aca="false">FilterPk!C$28</f>
        <v>-6382.69</v>
      </c>
      <c r="F223" s="50" t="n">
        <f aca="false">FilterPk!D$28</f>
        <v>71634.81</v>
      </c>
      <c r="G223" s="50" t="n">
        <f aca="false">FilterPk!E$28</f>
        <v>28710.67</v>
      </c>
      <c r="H223" s="50" t="n">
        <f aca="false">FilterPk!F$28</f>
        <v>106726.26</v>
      </c>
      <c r="I223" s="50" t="n">
        <f aca="false">FilterPk!G$28</f>
        <v>68401.15</v>
      </c>
      <c r="J223" s="50" t="n">
        <f aca="false">FilterPk!H$28</f>
        <v>107963.61</v>
      </c>
      <c r="K223" s="50" t="n">
        <f aca="false">FilterPk!I$28</f>
        <v>204731.1</v>
      </c>
      <c r="L223" s="50" t="n">
        <f aca="false">FilterPk!J$28</f>
        <v>63773.36</v>
      </c>
      <c r="M223" s="50" t="n">
        <f aca="false">FilterPk!K$28</f>
        <v>194039.66</v>
      </c>
      <c r="N223" s="50" t="n">
        <f aca="false">FilterPk!L$28</f>
        <v>839597.93</v>
      </c>
      <c r="O223" s="50" t="n">
        <f aca="false">FilterPk!M$28</f>
        <v>673610.11</v>
      </c>
      <c r="P223" s="50" t="n">
        <f aca="false">FilterPk!N$28</f>
        <v>107208.74</v>
      </c>
      <c r="Q223" s="51" t="n">
        <f aca="false">FilterPk!O$28</f>
        <v>1620416.78</v>
      </c>
    </row>
    <row r="224" customFormat="false" ht="12.75" hidden="false" customHeight="false" outlineLevel="0" collapsed="false">
      <c r="B224" s="85" t="str">
        <f aca="false">FilterPk!A$29</f>
        <v>St- Texas</v>
      </c>
      <c r="C224" s="13" t="n">
        <f aca="false">C223+1</f>
        <v>223</v>
      </c>
      <c r="D224" s="50" t="n">
        <f aca="false">FilterPk!B$29</f>
        <v>445563.239343252</v>
      </c>
      <c r="E224" s="50" t="n">
        <f aca="false">FilterPk!C$29</f>
        <v>30194</v>
      </c>
      <c r="F224" s="50" t="n">
        <f aca="false">FilterPk!D$29</f>
        <v>31677.19</v>
      </c>
      <c r="G224" s="50" t="n">
        <f aca="false">FilterPk!E$29</f>
        <v>0</v>
      </c>
      <c r="H224" s="50" t="n">
        <f aca="false">FilterPk!F$29</f>
        <v>0</v>
      </c>
      <c r="I224" s="50" t="n">
        <f aca="false">FilterPk!G$29</f>
        <v>0</v>
      </c>
      <c r="J224" s="50" t="n">
        <f aca="false">FilterPk!H$29</f>
        <v>0</v>
      </c>
      <c r="K224" s="50" t="n">
        <f aca="false">FilterPk!I$29</f>
        <v>0</v>
      </c>
      <c r="L224" s="50" t="n">
        <f aca="false">FilterPk!J$29</f>
        <v>0</v>
      </c>
      <c r="M224" s="50" t="n">
        <f aca="false">FilterPk!K$29</f>
        <v>0</v>
      </c>
      <c r="N224" s="50" t="n">
        <f aca="false">FilterPk!L$29</f>
        <v>61871.19</v>
      </c>
      <c r="O224" s="50" t="n">
        <f aca="false">FilterPk!M$29</f>
        <v>0</v>
      </c>
      <c r="P224" s="50" t="n">
        <f aca="false">FilterPk!N$29</f>
        <v>0</v>
      </c>
      <c r="Q224" s="51" t="n">
        <f aca="false">FilterPk!O$29</f>
        <v>61871.19</v>
      </c>
    </row>
    <row r="225" customFormat="false" ht="12.75" hidden="false" customHeight="false" outlineLevel="0" collapsed="false">
      <c r="B225" s="85"/>
      <c r="C225" s="13" t="n">
        <f aca="false">C224+1</f>
        <v>224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1"/>
    </row>
    <row r="226" customFormat="false" ht="12.75" hidden="false" customHeight="false" outlineLevel="0" collapsed="false">
      <c r="B226" s="85" t="str">
        <f aca="false">FilterPk!A$32</f>
        <v>Gas positions</v>
      </c>
      <c r="C226" s="13" t="n">
        <f aca="false">C225+1</f>
        <v>225</v>
      </c>
      <c r="D226" s="50" t="s">
        <v>4</v>
      </c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1"/>
    </row>
    <row r="227" customFormat="false" ht="12.75" hidden="false" customHeight="false" outlineLevel="0" collapsed="false">
      <c r="B227" s="85" t="str">
        <f aca="false">FilterPk!A$33</f>
        <v>Kevin Presto</v>
      </c>
      <c r="C227" s="13" t="n">
        <f aca="false">C226+1</f>
        <v>226</v>
      </c>
      <c r="D227" s="50" t="n">
        <f aca="false">FilterPk!B$33</f>
        <v>0</v>
      </c>
      <c r="E227" s="50" t="n">
        <f aca="false">FilterPk!C$33</f>
        <v>0</v>
      </c>
      <c r="F227" s="50" t="n">
        <f aca="false">FilterPk!D$33</f>
        <v>0</v>
      </c>
      <c r="G227" s="50" t="n">
        <f aca="false">FilterPk!E$33</f>
        <v>0</v>
      </c>
      <c r="H227" s="50" t="n">
        <f aca="false">FilterPk!F$33</f>
        <v>148.212616</v>
      </c>
      <c r="I227" s="50" t="n">
        <f aca="false">FilterPk!G$33</f>
        <v>152.45636</v>
      </c>
      <c r="J227" s="50" t="n">
        <f aca="false">FilterPk!H$33</f>
        <v>146.860915</v>
      </c>
      <c r="K227" s="50" t="n">
        <f aca="false">FilterPk!I$33</f>
        <v>301.509361</v>
      </c>
      <c r="L227" s="50" t="n">
        <f aca="false">FilterPk!J$33</f>
        <v>144.921279</v>
      </c>
      <c r="M227" s="50" t="n">
        <f aca="false">FilterPk!K$33</f>
        <v>149.116289</v>
      </c>
      <c r="N227" s="50" t="n">
        <f aca="false">FilterPk!L$33</f>
        <v>1043.07682</v>
      </c>
      <c r="O227" s="50" t="n">
        <f aca="false">FilterPk!M$33</f>
        <v>0</v>
      </c>
      <c r="P227" s="50" t="n">
        <f aca="false">FilterPk!N$33</f>
        <v>0</v>
      </c>
      <c r="Q227" s="51" t="n">
        <f aca="false">FilterPk!O$33</f>
        <v>1043.07682</v>
      </c>
    </row>
    <row r="228" customFormat="false" ht="12.75" hidden="false" customHeight="false" outlineLevel="0" collapsed="false">
      <c r="B228" s="85" t="str">
        <f aca="false">FilterPk!A$34</f>
        <v>Fletcher Sturm</v>
      </c>
      <c r="C228" s="13" t="n">
        <f aca="false">C227+1</f>
        <v>227</v>
      </c>
      <c r="D228" s="50" t="n">
        <f aca="false">FilterPk!B$34</f>
        <v>0</v>
      </c>
      <c r="E228" s="50" t="n">
        <f aca="false">FilterPk!C$34</f>
        <v>0</v>
      </c>
      <c r="F228" s="50" t="n">
        <f aca="false">FilterPk!D$34</f>
        <v>10.382539</v>
      </c>
      <c r="G228" s="50" t="n">
        <f aca="false">FilterPk!E$34</f>
        <v>-372.732218</v>
      </c>
      <c r="H228" s="50" t="n">
        <f aca="false">FilterPk!F$34</f>
        <v>-18.430041</v>
      </c>
      <c r="I228" s="50" t="n">
        <f aca="false">FilterPk!G$34</f>
        <v>-7.519049</v>
      </c>
      <c r="J228" s="50" t="n">
        <f aca="false">FilterPk!H$34</f>
        <v>7.209206</v>
      </c>
      <c r="K228" s="50" t="n">
        <f aca="false">FilterPk!I$34</f>
        <v>16.283645</v>
      </c>
      <c r="L228" s="50" t="n">
        <f aca="false">FilterPk!J$34</f>
        <v>-0.622678</v>
      </c>
      <c r="M228" s="50" t="n">
        <f aca="false">FilterPk!K$34</f>
        <v>48.787102</v>
      </c>
      <c r="N228" s="50" t="n">
        <f aca="false">FilterPk!L$34</f>
        <v>-316.641494</v>
      </c>
      <c r="O228" s="50" t="n">
        <f aca="false">FilterPk!M$34</f>
        <v>137.057149</v>
      </c>
      <c r="P228" s="50" t="n">
        <f aca="false">FilterPk!N$34</f>
        <v>0</v>
      </c>
      <c r="Q228" s="51" t="n">
        <f aca="false">FilterPk!O$34</f>
        <v>-179.584345</v>
      </c>
    </row>
    <row r="229" customFormat="false" ht="12.75" hidden="false" customHeight="false" outlineLevel="0" collapsed="false">
      <c r="B229" s="85" t="str">
        <f aca="false">FilterPk!A$35</f>
        <v>Doug Gilbert-Smith</v>
      </c>
      <c r="C229" s="13" t="n">
        <f aca="false">C228+1</f>
        <v>228</v>
      </c>
      <c r="D229" s="50" t="n">
        <f aca="false">FilterPk!B$35</f>
        <v>0</v>
      </c>
      <c r="E229" s="50" t="n">
        <f aca="false">FilterPk!C$35</f>
        <v>0</v>
      </c>
      <c r="F229" s="50" t="n">
        <f aca="false">FilterPk!D$35</f>
        <v>-34.907</v>
      </c>
      <c r="G229" s="50" t="n">
        <f aca="false">FilterPk!E$35</f>
        <v>38.473605</v>
      </c>
      <c r="H229" s="50" t="n">
        <f aca="false">FilterPk!F$35</f>
        <v>-29.642523</v>
      </c>
      <c r="I229" s="50" t="n">
        <f aca="false">FilterPk!G$35</f>
        <v>30.491272</v>
      </c>
      <c r="J229" s="50" t="n">
        <f aca="false">FilterPk!H$35</f>
        <v>0</v>
      </c>
      <c r="K229" s="50" t="n">
        <f aca="false">FilterPk!I$35</f>
        <v>90.452808</v>
      </c>
      <c r="L229" s="50" t="n">
        <f aca="false">FilterPk!J$35</f>
        <v>0</v>
      </c>
      <c r="M229" s="50" t="n">
        <f aca="false">FilterPk!K$35</f>
        <v>14.574853</v>
      </c>
      <c r="N229" s="50" t="n">
        <f aca="false">FilterPk!L$35</f>
        <v>109.443015</v>
      </c>
      <c r="O229" s="50" t="n">
        <f aca="false">FilterPk!M$35</f>
        <v>94.93307</v>
      </c>
      <c r="P229" s="50" t="n">
        <f aca="false">FilterPk!N$35</f>
        <v>-157.516125</v>
      </c>
      <c r="Q229" s="51" t="n">
        <f aca="false">FilterPk!O$35</f>
        <v>46.85996</v>
      </c>
    </row>
    <row r="230" customFormat="false" ht="12.75" hidden="false" customHeight="false" outlineLevel="0" collapsed="false">
      <c r="B230" s="85" t="str">
        <f aca="false">FilterPk!A$36</f>
        <v>Rogers Herndon</v>
      </c>
      <c r="C230" s="13" t="n">
        <f aca="false">C229+1</f>
        <v>229</v>
      </c>
      <c r="D230" s="50" t="n">
        <f aca="false">FilterPk!B$36</f>
        <v>0</v>
      </c>
      <c r="E230" s="50" t="n">
        <f aca="false">FilterPk!C$36</f>
        <v>0</v>
      </c>
      <c r="F230" s="50" t="n">
        <f aca="false">FilterPk!D$36</f>
        <v>-16.269581</v>
      </c>
      <c r="G230" s="50" t="n">
        <f aca="false">FilterPk!E$36</f>
        <v>-36.150495</v>
      </c>
      <c r="H230" s="50" t="n">
        <f aca="false">FilterPk!F$36</f>
        <v>-105.080472</v>
      </c>
      <c r="I230" s="50" t="n">
        <f aca="false">FilterPk!G$36</f>
        <v>-21.496839</v>
      </c>
      <c r="J230" s="50" t="n">
        <f aca="false">FilterPk!H$36</f>
        <v>76.011979</v>
      </c>
      <c r="K230" s="50" t="n">
        <f aca="false">FilterPk!I$36</f>
        <v>315.376651</v>
      </c>
      <c r="L230" s="50" t="n">
        <f aca="false">FilterPk!J$36</f>
        <v>0.622678</v>
      </c>
      <c r="M230" s="50" t="n">
        <f aca="false">FilterPk!K$36</f>
        <v>131.855286</v>
      </c>
      <c r="N230" s="50" t="n">
        <f aca="false">FilterPk!L$36</f>
        <v>344.869207</v>
      </c>
      <c r="O230" s="50" t="n">
        <f aca="false">FilterPk!M$36</f>
        <v>500.495437</v>
      </c>
      <c r="P230" s="50" t="n">
        <f aca="false">FilterPk!N$36</f>
        <v>0</v>
      </c>
      <c r="Q230" s="51" t="n">
        <f aca="false">FilterPk!O$36</f>
        <v>845.364644</v>
      </c>
    </row>
    <row r="231" customFormat="false" ht="12.75" hidden="false" customHeight="false" outlineLevel="0" collapsed="false">
      <c r="B231" s="85" t="str">
        <f aca="false">FilterPk!A$37</f>
        <v>Dana Davis</v>
      </c>
      <c r="C231" s="13" t="n">
        <f aca="false">C230+1</f>
        <v>230</v>
      </c>
      <c r="D231" s="50" t="n">
        <f aca="false">FilterPk!B$37</f>
        <v>0</v>
      </c>
      <c r="E231" s="50" t="n">
        <f aca="false">FilterPk!C$37</f>
        <v>0</v>
      </c>
      <c r="F231" s="50" t="n">
        <f aca="false">FilterPk!D$37</f>
        <v>4.986714</v>
      </c>
      <c r="G231" s="50" t="n">
        <f aca="false">FilterPk!E$37</f>
        <v>-10.425106</v>
      </c>
      <c r="H231" s="50" t="n">
        <f aca="false">FilterPk!F$37</f>
        <v>34.582944</v>
      </c>
      <c r="I231" s="50" t="n">
        <f aca="false">FilterPk!G$37</f>
        <v>31.966656</v>
      </c>
      <c r="J231" s="50" t="n">
        <f aca="false">FilterPk!H$37</f>
        <v>34.267547</v>
      </c>
      <c r="K231" s="50" t="n">
        <f aca="false">FilterPk!I$37</f>
        <v>70.027981</v>
      </c>
      <c r="L231" s="50" t="n">
        <f aca="false">FilterPk!J$37</f>
        <v>33.814965</v>
      </c>
      <c r="M231" s="50" t="n">
        <f aca="false">FilterPk!K$37</f>
        <v>44.191074</v>
      </c>
      <c r="N231" s="50" t="n">
        <f aca="false">FilterPk!L$37</f>
        <v>243.412775</v>
      </c>
      <c r="O231" s="50" t="n">
        <f aca="false">FilterPk!M$37</f>
        <v>27.55263</v>
      </c>
      <c r="P231" s="50" t="n">
        <f aca="false">FilterPk!N$37</f>
        <v>0</v>
      </c>
      <c r="Q231" s="51" t="n">
        <f aca="false">FilterPk!O$37</f>
        <v>270.965405</v>
      </c>
    </row>
    <row r="232" customFormat="false" ht="12.75" hidden="false" customHeight="false" outlineLevel="0" collapsed="false">
      <c r="B232" s="85" t="str">
        <f aca="false">FilterPk!A$38</f>
        <v>Tom May</v>
      </c>
      <c r="C232" s="13" t="n">
        <f aca="false">C231+1</f>
        <v>231</v>
      </c>
      <c r="D232" s="50" t="n">
        <f aca="false">FilterPk!B$38</f>
        <v>0</v>
      </c>
      <c r="E232" s="50" t="n">
        <f aca="false">FilterPk!C$38</f>
        <v>0</v>
      </c>
      <c r="F232" s="50" t="n">
        <f aca="false">FilterPk!D$38</f>
        <v>0</v>
      </c>
      <c r="G232" s="50" t="n">
        <f aca="false">FilterPk!E$38</f>
        <v>0</v>
      </c>
      <c r="H232" s="50" t="n">
        <f aca="false">FilterPk!F$38</f>
        <v>0</v>
      </c>
      <c r="I232" s="50" t="n">
        <f aca="false">FilterPk!G$38</f>
        <v>0</v>
      </c>
      <c r="J232" s="50" t="n">
        <f aca="false">FilterPk!H$38</f>
        <v>0</v>
      </c>
      <c r="K232" s="50" t="n">
        <f aca="false">FilterPk!I$38</f>
        <v>0</v>
      </c>
      <c r="L232" s="50" t="n">
        <f aca="false">FilterPk!J$38</f>
        <v>0</v>
      </c>
      <c r="M232" s="50" t="n">
        <f aca="false">FilterPk!K$38</f>
        <v>0</v>
      </c>
      <c r="N232" s="50" t="n">
        <f aca="false">FilterPk!L$38</f>
        <v>0</v>
      </c>
      <c r="O232" s="50" t="n">
        <f aca="false">FilterPk!M$38</f>
        <v>0</v>
      </c>
      <c r="P232" s="50" t="n">
        <f aca="false">FilterPk!N$38</f>
        <v>0</v>
      </c>
      <c r="Q232" s="51" t="n">
        <f aca="false">FilterPk!O$38</f>
        <v>0</v>
      </c>
    </row>
    <row r="233" customFormat="false" ht="12.75" hidden="false" customHeight="false" outlineLevel="0" collapsed="false">
      <c r="B233" s="85" t="str">
        <f aca="false">FilterPk!A$39</f>
        <v>Clint Dean</v>
      </c>
      <c r="C233" s="13" t="n">
        <f aca="false">C232+1</f>
        <v>232</v>
      </c>
      <c r="D233" s="50" t="n">
        <f aca="false">FilterPk!B$39</f>
        <v>0</v>
      </c>
      <c r="E233" s="50" t="n">
        <f aca="false">FilterPk!C$39</f>
        <v>0</v>
      </c>
      <c r="F233" s="50" t="n">
        <f aca="false">FilterPk!D$39</f>
        <v>-27.9256</v>
      </c>
      <c r="G233" s="50" t="n">
        <f aca="false">FilterPk!E$39</f>
        <v>0</v>
      </c>
      <c r="H233" s="50" t="n">
        <f aca="false">FilterPk!F$39</f>
        <v>0</v>
      </c>
      <c r="I233" s="50" t="n">
        <f aca="false">FilterPk!G$39</f>
        <v>0</v>
      </c>
      <c r="J233" s="50" t="n">
        <f aca="false">FilterPk!H$39</f>
        <v>0</v>
      </c>
      <c r="K233" s="50" t="n">
        <f aca="false">FilterPk!I$39</f>
        <v>0</v>
      </c>
      <c r="L233" s="50" t="n">
        <f aca="false">FilterPk!J$39</f>
        <v>0</v>
      </c>
      <c r="M233" s="50" t="n">
        <f aca="false">FilterPk!K$39</f>
        <v>0</v>
      </c>
      <c r="N233" s="50" t="n">
        <f aca="false">FilterPk!L$39</f>
        <v>-27.9256</v>
      </c>
      <c r="O233" s="50" t="n">
        <f aca="false">FilterPk!M$39</f>
        <v>0</v>
      </c>
      <c r="P233" s="50" t="n">
        <f aca="false">FilterPk!N$39</f>
        <v>0</v>
      </c>
      <c r="Q233" s="51" t="n">
        <f aca="false">FilterPk!O$39</f>
        <v>-27.9256</v>
      </c>
    </row>
    <row r="234" customFormat="false" ht="12.75" hidden="false" customHeight="false" outlineLevel="0" collapsed="false">
      <c r="B234" s="85" t="str">
        <f aca="false">FilterPk!A$40</f>
        <v>Rob Benson</v>
      </c>
      <c r="C234" s="13" t="n">
        <f aca="false">C233+1</f>
        <v>233</v>
      </c>
      <c r="D234" s="50" t="n">
        <f aca="false">FilterPk!B$40</f>
        <v>0</v>
      </c>
      <c r="E234" s="50" t="n">
        <f aca="false">FilterPk!C$40</f>
        <v>0</v>
      </c>
      <c r="F234" s="50" t="n">
        <f aca="false">FilterPk!D$40</f>
        <v>0</v>
      </c>
      <c r="G234" s="50" t="n">
        <f aca="false">FilterPk!E$40</f>
        <v>-76.947211</v>
      </c>
      <c r="H234" s="50" t="n">
        <f aca="false">FilterPk!F$40</f>
        <v>0</v>
      </c>
      <c r="I234" s="50" t="n">
        <f aca="false">FilterPk!G$40</f>
        <v>0</v>
      </c>
      <c r="J234" s="50" t="n">
        <f aca="false">FilterPk!H$40</f>
        <v>0</v>
      </c>
      <c r="K234" s="50" t="n">
        <f aca="false">FilterPk!I$40</f>
        <v>0</v>
      </c>
      <c r="L234" s="50" t="n">
        <f aca="false">FilterPk!J$40</f>
        <v>0</v>
      </c>
      <c r="M234" s="50" t="n">
        <f aca="false">FilterPk!K$40</f>
        <v>0</v>
      </c>
      <c r="N234" s="50" t="n">
        <f aca="false">FilterPk!L$40</f>
        <v>-76.947211</v>
      </c>
      <c r="O234" s="50" t="n">
        <f aca="false">FilterPk!M$40</f>
        <v>0</v>
      </c>
      <c r="P234" s="50" t="n">
        <f aca="false">FilterPk!N$40</f>
        <v>0</v>
      </c>
      <c r="Q234" s="51" t="n">
        <f aca="false">FilterPk!O$40</f>
        <v>-76.947211</v>
      </c>
    </row>
    <row r="235" customFormat="false" ht="12.75" hidden="false" customHeight="false" outlineLevel="0" collapsed="false">
      <c r="B235" s="85" t="str">
        <f aca="false">FilterPk!A$41</f>
        <v>Matt Lorenz</v>
      </c>
      <c r="C235" s="13" t="n">
        <f aca="false">C234+1</f>
        <v>234</v>
      </c>
      <c r="D235" s="50" t="n">
        <f aca="false">FilterPk!B$41</f>
        <v>0</v>
      </c>
      <c r="E235" s="50" t="n">
        <f aca="false">FilterPk!C$41</f>
        <v>0</v>
      </c>
      <c r="F235" s="50" t="n">
        <f aca="false">FilterPk!D$41</f>
        <v>0</v>
      </c>
      <c r="G235" s="50" t="n">
        <f aca="false">FilterPk!E$41</f>
        <v>0</v>
      </c>
      <c r="H235" s="50" t="n">
        <f aca="false">FilterPk!F$41</f>
        <v>0</v>
      </c>
      <c r="I235" s="50" t="n">
        <f aca="false">FilterPk!G$41</f>
        <v>0</v>
      </c>
      <c r="J235" s="50" t="n">
        <f aca="false">FilterPk!H$41</f>
        <v>0</v>
      </c>
      <c r="K235" s="50" t="n">
        <f aca="false">FilterPk!I$41</f>
        <v>0</v>
      </c>
      <c r="L235" s="50" t="n">
        <f aca="false">FilterPk!J$41</f>
        <v>0</v>
      </c>
      <c r="M235" s="50" t="n">
        <f aca="false">FilterPk!K$41</f>
        <v>0</v>
      </c>
      <c r="N235" s="50" t="n">
        <f aca="false">FilterPk!L$41</f>
        <v>0</v>
      </c>
      <c r="O235" s="50" t="n">
        <f aca="false">FilterPk!M$41</f>
        <v>0</v>
      </c>
      <c r="P235" s="50" t="n">
        <f aca="false">FilterPk!N$41</f>
        <v>0</v>
      </c>
      <c r="Q235" s="51" t="n">
        <f aca="false">FilterPk!O$41</f>
        <v>0</v>
      </c>
    </row>
    <row r="236" customFormat="false" ht="12.75" hidden="false" customHeight="false" outlineLevel="0" collapsed="false">
      <c r="B236" s="85" t="str">
        <f aca="false">FilterPk!A$42</f>
        <v>John Forney</v>
      </c>
      <c r="C236" s="13" t="n">
        <f aca="false">C235+1</f>
        <v>235</v>
      </c>
      <c r="D236" s="50" t="n">
        <f aca="false">FilterPk!B$42</f>
        <v>0</v>
      </c>
      <c r="E236" s="50" t="n">
        <f aca="false">FilterPk!C$42</f>
        <v>0</v>
      </c>
      <c r="F236" s="50" t="n">
        <f aca="false">FilterPk!D$42</f>
        <v>0</v>
      </c>
      <c r="G236" s="50" t="n">
        <f aca="false">FilterPk!E$42</f>
        <v>0</v>
      </c>
      <c r="H236" s="50" t="n">
        <f aca="false">FilterPk!F$42</f>
        <v>0</v>
      </c>
      <c r="I236" s="50" t="n">
        <f aca="false">FilterPk!G$42</f>
        <v>0</v>
      </c>
      <c r="J236" s="50" t="n">
        <f aca="false">FilterPk!H$42</f>
        <v>0</v>
      </c>
      <c r="K236" s="50" t="n">
        <f aca="false">FilterPk!I$42</f>
        <v>0</v>
      </c>
      <c r="L236" s="50" t="n">
        <f aca="false">FilterPk!J$42</f>
        <v>0</v>
      </c>
      <c r="M236" s="50" t="n">
        <f aca="false">FilterPk!K$42</f>
        <v>0</v>
      </c>
      <c r="N236" s="50" t="n">
        <f aca="false">FilterPk!L$42</f>
        <v>0</v>
      </c>
      <c r="O236" s="50" t="n">
        <f aca="false">FilterPk!M$42</f>
        <v>0</v>
      </c>
      <c r="P236" s="50" t="n">
        <f aca="false">FilterPk!N$42</f>
        <v>0</v>
      </c>
      <c r="Q236" s="51" t="n">
        <f aca="false">FilterPk!O$42</f>
        <v>0</v>
      </c>
    </row>
    <row r="237" customFormat="false" ht="12.75" hidden="false" customHeight="false" outlineLevel="0" collapsed="false">
      <c r="B237" s="85" t="str">
        <f aca="false">FilterPk!A$43</f>
        <v>Mike Carson</v>
      </c>
      <c r="C237" s="13" t="n">
        <f aca="false">C236+1</f>
        <v>236</v>
      </c>
      <c r="D237" s="50" t="n">
        <f aca="false">FilterPk!B$43</f>
        <v>0</v>
      </c>
      <c r="E237" s="50" t="n">
        <f aca="false">FilterPk!C$43</f>
        <v>0</v>
      </c>
      <c r="F237" s="50" t="n">
        <f aca="false">FilterPk!D$43</f>
        <v>0</v>
      </c>
      <c r="G237" s="50" t="n">
        <f aca="false">FilterPk!E$43</f>
        <v>0</v>
      </c>
      <c r="H237" s="50" t="n">
        <f aca="false">FilterPk!F$43</f>
        <v>0</v>
      </c>
      <c r="I237" s="50" t="n">
        <f aca="false">FilterPk!G$43</f>
        <v>0</v>
      </c>
      <c r="J237" s="50" t="n">
        <f aca="false">FilterPk!H$43</f>
        <v>0</v>
      </c>
      <c r="K237" s="50" t="n">
        <f aca="false">FilterPk!I$43</f>
        <v>0</v>
      </c>
      <c r="L237" s="50" t="n">
        <f aca="false">FilterPk!J$43</f>
        <v>0</v>
      </c>
      <c r="M237" s="50" t="n">
        <f aca="false">FilterPk!K$43</f>
        <v>0</v>
      </c>
      <c r="N237" s="50" t="n">
        <f aca="false">FilterPk!L$43</f>
        <v>0</v>
      </c>
      <c r="O237" s="50" t="n">
        <f aca="false">FilterPk!M$43</f>
        <v>0</v>
      </c>
      <c r="P237" s="50" t="n">
        <f aca="false">FilterPk!N$43</f>
        <v>0</v>
      </c>
      <c r="Q237" s="51" t="n">
        <f aca="false">FilterPk!O$43</f>
        <v>0</v>
      </c>
    </row>
    <row r="238" customFormat="false" ht="12.75" hidden="false" customHeight="false" outlineLevel="0" collapsed="false">
      <c r="B238" s="85" t="str">
        <f aca="false">FilterPk!A$44</f>
        <v>Chris Dorland</v>
      </c>
      <c r="C238" s="13" t="n">
        <f aca="false">C237+1</f>
        <v>237</v>
      </c>
      <c r="D238" s="50" t="n">
        <f aca="false">FilterPk!B$44</f>
        <v>0</v>
      </c>
      <c r="E238" s="50" t="n">
        <f aca="false">FilterPk!C$44</f>
        <v>0</v>
      </c>
      <c r="F238" s="50" t="n">
        <f aca="false">FilterPk!D$44</f>
        <v>0</v>
      </c>
      <c r="G238" s="50" t="n">
        <f aca="false">FilterPk!E$44</f>
        <v>0</v>
      </c>
      <c r="H238" s="50" t="n">
        <f aca="false">FilterPk!F$44</f>
        <v>0</v>
      </c>
      <c r="I238" s="50" t="n">
        <f aca="false">FilterPk!G$44</f>
        <v>0</v>
      </c>
      <c r="J238" s="50" t="n">
        <f aca="false">FilterPk!H$44</f>
        <v>0</v>
      </c>
      <c r="K238" s="50" t="n">
        <f aca="false">FilterPk!I$44</f>
        <v>0</v>
      </c>
      <c r="L238" s="50" t="n">
        <f aca="false">FilterPk!J$44</f>
        <v>0</v>
      </c>
      <c r="M238" s="50" t="n">
        <f aca="false">FilterPk!K$44</f>
        <v>0</v>
      </c>
      <c r="N238" s="50" t="n">
        <f aca="false">FilterPk!L$44</f>
        <v>0</v>
      </c>
      <c r="O238" s="50" t="n">
        <f aca="false">FilterPk!M$44</f>
        <v>0</v>
      </c>
      <c r="P238" s="50" t="n">
        <f aca="false">FilterPk!N$44</f>
        <v>0</v>
      </c>
      <c r="Q238" s="51" t="n">
        <f aca="false">FilterPk!O$44</f>
        <v>0</v>
      </c>
    </row>
    <row r="239" customFormat="false" ht="12.75" hidden="false" customHeight="false" outlineLevel="0" collapsed="false">
      <c r="B239" s="85" t="str">
        <f aca="false">FilterPk!A$45</f>
        <v>Jeff King</v>
      </c>
      <c r="C239" s="13" t="n">
        <f aca="false">C238+1</f>
        <v>238</v>
      </c>
      <c r="D239" s="50" t="n">
        <f aca="false">FilterPk!B$45</f>
        <v>0</v>
      </c>
      <c r="E239" s="50" t="n">
        <f aca="false">FilterPk!C$45</f>
        <v>0</v>
      </c>
      <c r="F239" s="50" t="n">
        <f aca="false">FilterPk!D$45</f>
        <v>0</v>
      </c>
      <c r="G239" s="50" t="n">
        <f aca="false">FilterPk!E$45</f>
        <v>0</v>
      </c>
      <c r="H239" s="50" t="n">
        <f aca="false">FilterPk!F$45</f>
        <v>0</v>
      </c>
      <c r="I239" s="50" t="n">
        <f aca="false">FilterPk!G$45</f>
        <v>0</v>
      </c>
      <c r="J239" s="50" t="n">
        <f aca="false">FilterPk!H$45</f>
        <v>0</v>
      </c>
      <c r="K239" s="50" t="n">
        <f aca="false">FilterPk!I$45</f>
        <v>0</v>
      </c>
      <c r="L239" s="50" t="n">
        <f aca="false">FilterPk!J$45</f>
        <v>0</v>
      </c>
      <c r="M239" s="50" t="n">
        <f aca="false">FilterPk!K$45</f>
        <v>0</v>
      </c>
      <c r="N239" s="50" t="n">
        <f aca="false">FilterPk!L$45</f>
        <v>0</v>
      </c>
      <c r="O239" s="50" t="n">
        <f aca="false">FilterPk!M$45</f>
        <v>0</v>
      </c>
      <c r="P239" s="50" t="n">
        <f aca="false">FilterPk!N$45</f>
        <v>0</v>
      </c>
      <c r="Q239" s="51" t="n">
        <f aca="false">FilterPk!O$45</f>
        <v>0</v>
      </c>
    </row>
    <row r="240" customFormat="false" ht="12.75" hidden="false" customHeight="false" outlineLevel="0" collapsed="false">
      <c r="B240" s="85" t="n">
        <f aca="false">FilterPk!A$46</f>
        <v>0</v>
      </c>
      <c r="C240" s="13" t="n">
        <f aca="false">C239+1</f>
        <v>239</v>
      </c>
      <c r="D240" s="50" t="n">
        <f aca="false">FilterPk!B$46</f>
        <v>0</v>
      </c>
      <c r="E240" s="50" t="n">
        <f aca="false">FilterPk!C$46</f>
        <v>0</v>
      </c>
      <c r="F240" s="50" t="n">
        <f aca="false">FilterPk!D$46</f>
        <v>0</v>
      </c>
      <c r="G240" s="50" t="n">
        <f aca="false">FilterPk!E$46</f>
        <v>0</v>
      </c>
      <c r="H240" s="50" t="n">
        <f aca="false">FilterPk!F$46</f>
        <v>0</v>
      </c>
      <c r="I240" s="50" t="n">
        <f aca="false">FilterPk!G$46</f>
        <v>0</v>
      </c>
      <c r="J240" s="50" t="n">
        <f aca="false">FilterPk!H$46</f>
        <v>0</v>
      </c>
      <c r="K240" s="50" t="n">
        <f aca="false">FilterPk!I$46</f>
        <v>0</v>
      </c>
      <c r="L240" s="50" t="n">
        <f aca="false">FilterPk!J$46</f>
        <v>0</v>
      </c>
      <c r="M240" s="50" t="n">
        <f aca="false">FilterPk!K$46</f>
        <v>0</v>
      </c>
      <c r="N240" s="50" t="n">
        <f aca="false">FilterPk!L$46</f>
        <v>0</v>
      </c>
      <c r="O240" s="50" t="n">
        <f aca="false">FilterPk!M$46</f>
        <v>0</v>
      </c>
      <c r="P240" s="50" t="n">
        <f aca="false">FilterPk!N$46</f>
        <v>0</v>
      </c>
      <c r="Q240" s="51" t="n">
        <f aca="false">FilterPk!O$46</f>
        <v>0</v>
      </c>
    </row>
    <row r="241" customFormat="false" ht="12.75" hidden="false" customHeight="false" outlineLevel="0" collapsed="false">
      <c r="B241" s="87" t="n">
        <f aca="false">FilterPk!A$47</f>
        <v>0</v>
      </c>
      <c r="C241" s="64" t="n">
        <f aca="false">C240+1</f>
        <v>240</v>
      </c>
      <c r="D241" s="54" t="n">
        <f aca="false">FilterPk!B$47</f>
        <v>0</v>
      </c>
      <c r="E241" s="54" t="n">
        <f aca="false">FilterPk!C$47</f>
        <v>0</v>
      </c>
      <c r="F241" s="54" t="n">
        <f aca="false">FilterPk!D$47</f>
        <v>0</v>
      </c>
      <c r="G241" s="54" t="n">
        <f aca="false">FilterPk!E$47</f>
        <v>0</v>
      </c>
      <c r="H241" s="54" t="n">
        <f aca="false">FilterPk!F$47</f>
        <v>0</v>
      </c>
      <c r="I241" s="54" t="n">
        <f aca="false">FilterPk!G$47</f>
        <v>0</v>
      </c>
      <c r="J241" s="54" t="n">
        <f aca="false">FilterPk!H$47</f>
        <v>0</v>
      </c>
      <c r="K241" s="54" t="n">
        <f aca="false">FilterPk!I$47</f>
        <v>0</v>
      </c>
      <c r="L241" s="54" t="n">
        <f aca="false">FilterPk!J$47</f>
        <v>0</v>
      </c>
      <c r="M241" s="54" t="n">
        <f aca="false">FilterPk!K$47</f>
        <v>0</v>
      </c>
      <c r="N241" s="54" t="n">
        <f aca="false">FilterPk!L$47</f>
        <v>0</v>
      </c>
      <c r="O241" s="54" t="n">
        <f aca="false">FilterPk!M$47</f>
        <v>0</v>
      </c>
      <c r="P241" s="54" t="n">
        <f aca="false">FilterPk!N$47</f>
        <v>0</v>
      </c>
      <c r="Q241" s="55" t="n">
        <f aca="false">FilterPk!O$47</f>
        <v>0</v>
      </c>
    </row>
    <row r="242" customFormat="false" ht="12.75" hidden="false" customHeight="false" outlineLevel="0" collapsed="false">
      <c r="A242" s="0" t="n">
        <f aca="false">A202+1</f>
        <v>7</v>
      </c>
      <c r="B242" s="57" t="n">
        <f aca="false">FilterPk!D$1</f>
        <v>36907</v>
      </c>
      <c r="C242" s="58" t="n">
        <f aca="false">C241+1</f>
        <v>241</v>
      </c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83"/>
    </row>
    <row r="243" customFormat="false" ht="12.75" hidden="false" customHeight="false" outlineLevel="0" collapsed="false">
      <c r="B243" s="61"/>
      <c r="C243" s="13" t="n">
        <f aca="false">C242+1</f>
        <v>242</v>
      </c>
      <c r="D243" s="13"/>
      <c r="E243" s="21" t="s">
        <v>5</v>
      </c>
      <c r="F243" s="21" t="s">
        <v>6</v>
      </c>
      <c r="G243" s="21" t="s">
        <v>7</v>
      </c>
      <c r="H243" s="21" t="s">
        <v>8</v>
      </c>
      <c r="I243" s="21" t="s">
        <v>9</v>
      </c>
      <c r="J243" s="21" t="s">
        <v>10</v>
      </c>
      <c r="K243" s="21" t="s">
        <v>11</v>
      </c>
      <c r="L243" s="21" t="s">
        <v>12</v>
      </c>
      <c r="M243" s="21" t="s">
        <v>13</v>
      </c>
      <c r="N243" s="21" t="s">
        <v>14</v>
      </c>
      <c r="O243" s="21" t="n">
        <v>2002</v>
      </c>
      <c r="P243" s="21" t="s">
        <v>15</v>
      </c>
      <c r="Q243" s="84" t="s">
        <v>16</v>
      </c>
    </row>
    <row r="244" customFormat="false" ht="12.75" hidden="false" customHeight="false" outlineLevel="0" collapsed="false">
      <c r="B244" s="85" t="str">
        <f aca="false">FilterPk!A$9</f>
        <v>Power positions</v>
      </c>
      <c r="C244" s="13" t="n">
        <f aca="false">C243+1</f>
        <v>243</v>
      </c>
      <c r="D244" s="13" t="s">
        <v>4</v>
      </c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86"/>
    </row>
    <row r="245" customFormat="false" ht="12.75" hidden="false" customHeight="false" outlineLevel="0" collapsed="false">
      <c r="B245" s="85" t="str">
        <f aca="false">FilterPk!A$10</f>
        <v>East Position</v>
      </c>
      <c r="C245" s="13" t="n">
        <f aca="false">C244+1</f>
        <v>244</v>
      </c>
      <c r="D245" s="50" t="n">
        <f aca="false">FilterPk!B$10</f>
        <v>34784396.7946123</v>
      </c>
      <c r="E245" s="50" t="n">
        <f aca="false">FilterPk!C$10</f>
        <v>75045.54</v>
      </c>
      <c r="F245" s="50" t="n">
        <f aca="false">FilterPk!D$10</f>
        <v>84629.15</v>
      </c>
      <c r="G245" s="50" t="n">
        <f aca="false">FilterPk!E$10</f>
        <v>1358824.72</v>
      </c>
      <c r="H245" s="50" t="n">
        <f aca="false">FilterPk!F$10</f>
        <v>1120662.53</v>
      </c>
      <c r="I245" s="50" t="n">
        <f aca="false">FilterPk!G$10</f>
        <v>422841.14</v>
      </c>
      <c r="J245" s="50" t="n">
        <f aca="false">FilterPk!H$10</f>
        <v>788810.55</v>
      </c>
      <c r="K245" s="50" t="n">
        <f aca="false">FilterPk!I$10</f>
        <v>1076253.71</v>
      </c>
      <c r="L245" s="50" t="n">
        <f aca="false">FilterPk!J$10</f>
        <v>363159.42</v>
      </c>
      <c r="M245" s="50" t="n">
        <f aca="false">FilterPk!K$10</f>
        <v>5764043.19</v>
      </c>
      <c r="N245" s="50" t="n">
        <f aca="false">FilterPk!L$10</f>
        <v>11054269.95</v>
      </c>
      <c r="O245" s="50" t="n">
        <f aca="false">FilterPk!M$10</f>
        <v>3650317.45</v>
      </c>
      <c r="P245" s="50" t="n">
        <f aca="false">FilterPk!N$10</f>
        <v>-1642778.44</v>
      </c>
      <c r="Q245" s="51" t="n">
        <f aca="false">FilterPk!O$10</f>
        <v>13061808.96</v>
      </c>
    </row>
    <row r="246" customFormat="false" ht="12.75" hidden="false" customHeight="false" outlineLevel="0" collapsed="false">
      <c r="B246" s="85" t="str">
        <f aca="false">FilterPk!A$11</f>
        <v>East Power Mgmt</v>
      </c>
      <c r="C246" s="13" t="n">
        <f aca="false">C245+1</f>
        <v>245</v>
      </c>
      <c r="D246" s="50" t="n">
        <f aca="false">FilterPk!B$11</f>
        <v>7547347.04451418</v>
      </c>
      <c r="E246" s="50" t="n">
        <f aca="false">FilterPk!C$11</f>
        <v>43646.27</v>
      </c>
      <c r="F246" s="50" t="n">
        <f aca="false">FilterPk!D$11</f>
        <v>-98133.28</v>
      </c>
      <c r="G246" s="50" t="n">
        <f aca="false">FilterPk!E$11</f>
        <v>107993.78</v>
      </c>
      <c r="H246" s="50" t="n">
        <f aca="false">FilterPk!F$11</f>
        <v>155786.29</v>
      </c>
      <c r="I246" s="50" t="n">
        <f aca="false">FilterPk!G$11</f>
        <v>89357.34</v>
      </c>
      <c r="J246" s="50" t="n">
        <f aca="false">FilterPk!H$11</f>
        <v>247101.13</v>
      </c>
      <c r="K246" s="50" t="n">
        <f aca="false">FilterPk!I$11</f>
        <v>307386.28</v>
      </c>
      <c r="L246" s="50" t="n">
        <f aca="false">FilterPk!J$11</f>
        <v>108209.05</v>
      </c>
      <c r="M246" s="50" t="n">
        <f aca="false">FilterPk!K$11</f>
        <v>1338376.99</v>
      </c>
      <c r="N246" s="50" t="n">
        <f aca="false">FilterPk!L$11</f>
        <v>2299723.85</v>
      </c>
      <c r="O246" s="50" t="n">
        <f aca="false">FilterPk!M$11</f>
        <v>606348.53</v>
      </c>
      <c r="P246" s="50" t="n">
        <f aca="false">FilterPk!N$11</f>
        <v>61912.21</v>
      </c>
      <c r="Q246" s="51" t="n">
        <f aca="false">FilterPk!O$11</f>
        <v>2967984.59</v>
      </c>
    </row>
    <row r="247" customFormat="false" ht="12.75" hidden="false" customHeight="false" outlineLevel="0" collapsed="false">
      <c r="B247" s="85" t="str">
        <f aca="false">FilterPk!A$12</f>
        <v>Long Term Options</v>
      </c>
      <c r="C247" s="13" t="n">
        <f aca="false">C246+1</f>
        <v>246</v>
      </c>
      <c r="D247" s="50" t="n">
        <f aca="false">FilterPk!B$12</f>
        <v>0</v>
      </c>
      <c r="E247" s="50" t="n">
        <f aca="false">FilterPk!C$12</f>
        <v>0</v>
      </c>
      <c r="F247" s="50" t="n">
        <f aca="false">FilterPk!D$12</f>
        <v>0</v>
      </c>
      <c r="G247" s="50" t="n">
        <f aca="false">FilterPk!E$12</f>
        <v>0</v>
      </c>
      <c r="H247" s="50" t="n">
        <f aca="false">FilterPk!F$12</f>
        <v>0</v>
      </c>
      <c r="I247" s="50" t="n">
        <f aca="false">FilterPk!G$12</f>
        <v>0</v>
      </c>
      <c r="J247" s="50" t="n">
        <f aca="false">FilterPk!H$12</f>
        <v>0</v>
      </c>
      <c r="K247" s="50" t="n">
        <f aca="false">FilterPk!I$12</f>
        <v>0</v>
      </c>
      <c r="L247" s="50" t="n">
        <f aca="false">FilterPk!J$12</f>
        <v>0</v>
      </c>
      <c r="M247" s="50" t="n">
        <f aca="false">FilterPk!K$12</f>
        <v>0</v>
      </c>
      <c r="N247" s="50" t="n">
        <f aca="false">FilterPk!L$12</f>
        <v>0</v>
      </c>
      <c r="O247" s="50" t="n">
        <f aca="false">FilterPk!M$12</f>
        <v>0</v>
      </c>
      <c r="P247" s="50" t="n">
        <f aca="false">FilterPk!N$12</f>
        <v>0</v>
      </c>
      <c r="Q247" s="51" t="n">
        <f aca="false">FilterPk!O$12</f>
        <v>0</v>
      </c>
    </row>
    <row r="248" customFormat="false" ht="12.75" hidden="false" customHeight="false" outlineLevel="0" collapsed="false">
      <c r="B248" s="85" t="str">
        <f aca="false">FilterPk!A$13</f>
        <v>LT-MIDWEST</v>
      </c>
      <c r="C248" s="13" t="n">
        <f aca="false">C247+1</f>
        <v>247</v>
      </c>
      <c r="D248" s="50" t="n">
        <f aca="false">FilterPk!B$13</f>
        <v>7151089.47366245</v>
      </c>
      <c r="E248" s="50" t="n">
        <f aca="false">FilterPk!C$13</f>
        <v>48283.08</v>
      </c>
      <c r="F248" s="50" t="n">
        <f aca="false">FilterPk!D$13</f>
        <v>-141448.54</v>
      </c>
      <c r="G248" s="50" t="n">
        <f aca="false">FilterPk!E$13</f>
        <v>574622.66</v>
      </c>
      <c r="H248" s="50" t="n">
        <f aca="false">FilterPk!F$13</f>
        <v>298097.27</v>
      </c>
      <c r="I248" s="50" t="n">
        <f aca="false">FilterPk!G$13</f>
        <v>249481.43</v>
      </c>
      <c r="J248" s="50" t="n">
        <f aca="false">FilterPk!H$13</f>
        <v>119379.88</v>
      </c>
      <c r="K248" s="50" t="n">
        <f aca="false">FilterPk!I$13</f>
        <v>25994.27</v>
      </c>
      <c r="L248" s="50" t="n">
        <f aca="false">FilterPk!J$13</f>
        <v>156242.15</v>
      </c>
      <c r="M248" s="50" t="n">
        <f aca="false">FilterPk!K$13</f>
        <v>1762908.33</v>
      </c>
      <c r="N248" s="50" t="n">
        <f aca="false">FilterPk!L$13</f>
        <v>3093560.53</v>
      </c>
      <c r="O248" s="50" t="n">
        <f aca="false">FilterPk!M$13</f>
        <v>565730</v>
      </c>
      <c r="P248" s="50" t="n">
        <f aca="false">FilterPk!N$13</f>
        <v>-439379.19</v>
      </c>
      <c r="Q248" s="51" t="n">
        <f aca="false">FilterPk!O$13</f>
        <v>3219911.34</v>
      </c>
    </row>
    <row r="249" customFormat="false" ht="12.75" hidden="false" customHeight="false" outlineLevel="0" collapsed="false">
      <c r="B249" s="85" t="str">
        <f aca="false">FilterPk!A$14</f>
        <v>ST-ECAR</v>
      </c>
      <c r="C249" s="13" t="n">
        <f aca="false">C248+1</f>
        <v>248</v>
      </c>
      <c r="D249" s="50" t="n">
        <f aca="false">FilterPk!B$14</f>
        <v>238101.441960815</v>
      </c>
      <c r="E249" s="50" t="n">
        <f aca="false">FilterPk!C$14</f>
        <v>13522.23</v>
      </c>
      <c r="F249" s="50" t="n">
        <f aca="false">FilterPk!D$14</f>
        <v>15838.59</v>
      </c>
      <c r="G249" s="50" t="n">
        <f aca="false">FilterPk!E$14</f>
        <v>0</v>
      </c>
      <c r="H249" s="50" t="n">
        <f aca="false">FilterPk!F$14</f>
        <v>0</v>
      </c>
      <c r="I249" s="50" t="n">
        <f aca="false">FilterPk!G$14</f>
        <v>0</v>
      </c>
      <c r="J249" s="50" t="n">
        <f aca="false">FilterPk!H$14</f>
        <v>0</v>
      </c>
      <c r="K249" s="50" t="n">
        <f aca="false">FilterPk!I$14</f>
        <v>0</v>
      </c>
      <c r="L249" s="50" t="n">
        <f aca="false">FilterPk!J$14</f>
        <v>0</v>
      </c>
      <c r="M249" s="50" t="n">
        <f aca="false">FilterPk!K$14</f>
        <v>0</v>
      </c>
      <c r="N249" s="50" t="n">
        <f aca="false">FilterPk!L$14</f>
        <v>29360.82</v>
      </c>
      <c r="O249" s="50" t="n">
        <f aca="false">FilterPk!M$14</f>
        <v>0</v>
      </c>
      <c r="P249" s="50" t="n">
        <f aca="false">FilterPk!N$14</f>
        <v>0</v>
      </c>
      <c r="Q249" s="51" t="n">
        <f aca="false">FilterPk!O$14</f>
        <v>29360.82</v>
      </c>
    </row>
    <row r="250" customFormat="false" ht="12.75" hidden="false" customHeight="false" outlineLevel="0" collapsed="false">
      <c r="B250" s="85" t="str">
        <f aca="false">FilterPk!A$15</f>
        <v>ST- MAPP</v>
      </c>
      <c r="C250" s="13" t="n">
        <f aca="false">C249+1</f>
        <v>249</v>
      </c>
      <c r="D250" s="50" t="n">
        <f aca="false">FilterPk!B$15</f>
        <v>254636.614020626</v>
      </c>
      <c r="E250" s="50" t="n">
        <f aca="false">FilterPk!C$15</f>
        <v>795.43</v>
      </c>
      <c r="F250" s="50" t="n">
        <f aca="false">FilterPk!D$15</f>
        <v>39596.48</v>
      </c>
      <c r="G250" s="50" t="n">
        <f aca="false">FilterPk!E$15</f>
        <v>26009.8</v>
      </c>
      <c r="H250" s="50" t="n">
        <f aca="false">FilterPk!F$15</f>
        <v>8238.75</v>
      </c>
      <c r="I250" s="50" t="n">
        <f aca="false">FilterPk!G$15</f>
        <v>0</v>
      </c>
      <c r="J250" s="50" t="n">
        <f aca="false">FilterPk!H$15</f>
        <v>0</v>
      </c>
      <c r="K250" s="50" t="n">
        <f aca="false">FilterPk!I$15</f>
        <v>0</v>
      </c>
      <c r="L250" s="50" t="n">
        <f aca="false">FilterPk!J$15</f>
        <v>0</v>
      </c>
      <c r="M250" s="50" t="n">
        <f aca="false">FilterPk!K$15</f>
        <v>0</v>
      </c>
      <c r="N250" s="50" t="n">
        <f aca="false">FilterPk!L$15</f>
        <v>74640.46</v>
      </c>
      <c r="O250" s="50" t="n">
        <f aca="false">FilterPk!M$15</f>
        <v>0</v>
      </c>
      <c r="P250" s="50" t="n">
        <f aca="false">FilterPk!N$15</f>
        <v>0</v>
      </c>
      <c r="Q250" s="51" t="n">
        <f aca="false">FilterPk!O$15</f>
        <v>74640.46</v>
      </c>
    </row>
    <row r="251" customFormat="false" ht="12.75" hidden="false" customHeight="false" outlineLevel="0" collapsed="false">
      <c r="B251" s="85" t="str">
        <f aca="false">FilterPk!A$16</f>
        <v>ST- MAIN</v>
      </c>
      <c r="C251" s="13" t="n">
        <f aca="false">C250+1</f>
        <v>250</v>
      </c>
      <c r="D251" s="50" t="n">
        <f aca="false">FilterPk!B$16</f>
        <v>694293.253349893</v>
      </c>
      <c r="E251" s="50" t="n">
        <f aca="false">FilterPk!C$16</f>
        <v>-2349.61</v>
      </c>
      <c r="F251" s="50" t="n">
        <f aca="false">FilterPk!D$16</f>
        <v>15903</v>
      </c>
      <c r="G251" s="50" t="n">
        <f aca="false">FilterPk!E$16</f>
        <v>69359.47</v>
      </c>
      <c r="H251" s="50" t="n">
        <f aca="false">FilterPk!F$16</f>
        <v>0</v>
      </c>
      <c r="I251" s="50" t="n">
        <f aca="false">FilterPk!G$16</f>
        <v>0</v>
      </c>
      <c r="J251" s="50" t="n">
        <f aca="false">FilterPk!H$16</f>
        <v>0</v>
      </c>
      <c r="K251" s="50" t="n">
        <f aca="false">FilterPk!I$16</f>
        <v>0</v>
      </c>
      <c r="L251" s="50" t="n">
        <f aca="false">FilterPk!J$16</f>
        <v>0</v>
      </c>
      <c r="M251" s="50" t="n">
        <f aca="false">FilterPk!K$16</f>
        <v>0</v>
      </c>
      <c r="N251" s="50" t="n">
        <f aca="false">FilterPk!L$16</f>
        <v>82912.86</v>
      </c>
      <c r="O251" s="50" t="n">
        <f aca="false">FilterPk!M$16</f>
        <v>0</v>
      </c>
      <c r="P251" s="50" t="n">
        <f aca="false">FilterPk!N$16</f>
        <v>0</v>
      </c>
      <c r="Q251" s="51" t="n">
        <f aca="false">FilterPk!O$16</f>
        <v>82912.86</v>
      </c>
    </row>
    <row r="252" customFormat="false" ht="12.75" hidden="false" customHeight="false" outlineLevel="0" collapsed="false">
      <c r="B252" s="85" t="str">
        <f aca="false">FilterPk!A$17</f>
        <v>MW-ANALYST</v>
      </c>
      <c r="C252" s="13" t="n">
        <f aca="false">C251+1</f>
        <v>251</v>
      </c>
      <c r="D252" s="50" t="n">
        <f aca="false">FilterPk!B$17</f>
        <v>0</v>
      </c>
      <c r="E252" s="50" t="n">
        <f aca="false">FilterPk!C$17</f>
        <v>6363.4</v>
      </c>
      <c r="F252" s="50" t="n">
        <f aca="false">FilterPk!D$17</f>
        <v>15838.59</v>
      </c>
      <c r="G252" s="50" t="n">
        <f aca="false">FilterPk!E$17</f>
        <v>0</v>
      </c>
      <c r="H252" s="50" t="n">
        <f aca="false">FilterPk!F$17</f>
        <v>0</v>
      </c>
      <c r="I252" s="50" t="n">
        <f aca="false">FilterPk!G$17</f>
        <v>0</v>
      </c>
      <c r="J252" s="50" t="n">
        <f aca="false">FilterPk!H$17</f>
        <v>0</v>
      </c>
      <c r="K252" s="50" t="n">
        <f aca="false">FilterPk!I$17</f>
        <v>0</v>
      </c>
      <c r="L252" s="50" t="n">
        <f aca="false">FilterPk!J$17</f>
        <v>0</v>
      </c>
      <c r="M252" s="50" t="n">
        <f aca="false">FilterPk!K$17</f>
        <v>0</v>
      </c>
      <c r="N252" s="50" t="n">
        <f aca="false">FilterPk!L$17</f>
        <v>22201.99</v>
      </c>
      <c r="O252" s="50" t="n">
        <f aca="false">FilterPk!M$17</f>
        <v>0</v>
      </c>
      <c r="P252" s="50" t="n">
        <f aca="false">FilterPk!N$17</f>
        <v>0</v>
      </c>
      <c r="Q252" s="51" t="n">
        <f aca="false">FilterPk!O$17</f>
        <v>22201.99</v>
      </c>
    </row>
    <row r="253" customFormat="false" ht="12.75" hidden="false" customHeight="false" outlineLevel="0" collapsed="false">
      <c r="B253" s="85" t="str">
        <f aca="false">FilterPk!A$18</f>
        <v>LT-NE</v>
      </c>
      <c r="C253" s="13" t="n">
        <f aca="false">C252+1</f>
        <v>252</v>
      </c>
      <c r="D253" s="50" t="n">
        <f aca="false">FilterPk!B$18</f>
        <v>6187311.37539291</v>
      </c>
      <c r="E253" s="50" t="n">
        <f aca="false">FilterPk!C$18</f>
        <v>-37254.47</v>
      </c>
      <c r="F253" s="50" t="n">
        <f aca="false">FilterPk!D$18</f>
        <v>2562.91</v>
      </c>
      <c r="G253" s="50" t="n">
        <f aca="false">FilterPk!E$18</f>
        <v>-23211.32</v>
      </c>
      <c r="H253" s="50" t="n">
        <f aca="false">FilterPk!F$18</f>
        <v>263627.18</v>
      </c>
      <c r="I253" s="50" t="n">
        <f aca="false">FilterPk!G$18</f>
        <v>-59813.36</v>
      </c>
      <c r="J253" s="50" t="n">
        <f aca="false">FilterPk!H$18</f>
        <v>155752.04</v>
      </c>
      <c r="K253" s="50" t="n">
        <f aca="false">FilterPk!I$18</f>
        <v>121018.38</v>
      </c>
      <c r="L253" s="50" t="n">
        <f aca="false">FilterPk!J$18</f>
        <v>-53378.32</v>
      </c>
      <c r="M253" s="50" t="n">
        <f aca="false">FilterPk!K$18</f>
        <v>995570.8</v>
      </c>
      <c r="N253" s="50" t="n">
        <f aca="false">FilterPk!L$18</f>
        <v>1364873.84</v>
      </c>
      <c r="O253" s="50" t="n">
        <f aca="false">FilterPk!M$18</f>
        <v>1053007.86</v>
      </c>
      <c r="P253" s="50" t="n">
        <f aca="false">FilterPk!N$18</f>
        <v>-2593897.5</v>
      </c>
      <c r="Q253" s="51" t="n">
        <f aca="false">FilterPk!O$18</f>
        <v>-176015.800000001</v>
      </c>
    </row>
    <row r="254" customFormat="false" ht="12.75" hidden="false" customHeight="false" outlineLevel="0" collapsed="false">
      <c r="B254" s="85" t="str">
        <f aca="false">FilterPk!A$19</f>
        <v>LT-PJM</v>
      </c>
      <c r="C254" s="13" t="n">
        <f aca="false">C253+1</f>
        <v>253</v>
      </c>
      <c r="D254" s="50" t="n">
        <f aca="false">FilterPk!B$19</f>
        <v>1818236.42109565</v>
      </c>
      <c r="E254" s="50" t="n">
        <f aca="false">FilterPk!C$19</f>
        <v>25453.61</v>
      </c>
      <c r="F254" s="50" t="n">
        <f aca="false">FilterPk!D$19</f>
        <v>45536</v>
      </c>
      <c r="G254" s="50" t="n">
        <f aca="false">FilterPk!E$19</f>
        <v>312117.59</v>
      </c>
      <c r="H254" s="50" t="n">
        <f aca="false">FilterPk!F$19</f>
        <v>211118</v>
      </c>
      <c r="I254" s="50" t="n">
        <f aca="false">FilterPk!G$19</f>
        <v>0</v>
      </c>
      <c r="J254" s="50" t="n">
        <f aca="false">FilterPk!H$19</f>
        <v>24536.25</v>
      </c>
      <c r="K254" s="50" t="n">
        <f aca="false">FilterPk!I$19</f>
        <v>-12662.37</v>
      </c>
      <c r="L254" s="50" t="n">
        <f aca="false">FilterPk!J$19</f>
        <v>-30078</v>
      </c>
      <c r="M254" s="50" t="n">
        <f aca="false">FilterPk!K$19</f>
        <v>243523.27</v>
      </c>
      <c r="N254" s="50" t="n">
        <f aca="false">FilterPk!L$19</f>
        <v>819544.35</v>
      </c>
      <c r="O254" s="50" t="n">
        <f aca="false">FilterPk!M$19</f>
        <v>125485.18</v>
      </c>
      <c r="P254" s="50" t="n">
        <f aca="false">FilterPk!N$19</f>
        <v>177105.54</v>
      </c>
      <c r="Q254" s="51" t="n">
        <f aca="false">FilterPk!O$19</f>
        <v>1122135.07</v>
      </c>
    </row>
    <row r="255" customFormat="false" ht="12.75" hidden="false" customHeight="false" outlineLevel="0" collapsed="false">
      <c r="B255" s="85" t="str">
        <f aca="false">FilterPk!A$20</f>
        <v>LT- NY</v>
      </c>
      <c r="C255" s="13" t="n">
        <f aca="false">C254+1</f>
        <v>254</v>
      </c>
      <c r="D255" s="50" t="n">
        <f aca="false">FilterPk!B$20</f>
        <v>0</v>
      </c>
      <c r="E255" s="50" t="n">
        <f aca="false">FilterPk!C$20</f>
        <v>-15908.51</v>
      </c>
      <c r="F255" s="50" t="n">
        <f aca="false">FilterPk!D$20</f>
        <v>63126.67</v>
      </c>
      <c r="G255" s="50" t="n">
        <f aca="false">FilterPk!E$20</f>
        <v>-17376.91</v>
      </c>
      <c r="H255" s="50" t="n">
        <f aca="false">FilterPk!F$20</f>
        <v>0</v>
      </c>
      <c r="I255" s="50" t="n">
        <f aca="false">FilterPk!G$20</f>
        <v>0</v>
      </c>
      <c r="J255" s="50" t="n">
        <f aca="false">FilterPk!H$20</f>
        <v>0</v>
      </c>
      <c r="K255" s="50" t="n">
        <f aca="false">FilterPk!I$20</f>
        <v>0</v>
      </c>
      <c r="L255" s="50" t="n">
        <f aca="false">FilterPk!J$20</f>
        <v>0</v>
      </c>
      <c r="M255" s="50" t="n">
        <f aca="false">FilterPk!K$20</f>
        <v>146381.01</v>
      </c>
      <c r="N255" s="50" t="n">
        <f aca="false">FilterPk!L$20</f>
        <v>176222.26</v>
      </c>
      <c r="O255" s="50" t="n">
        <f aca="false">FilterPk!M$20</f>
        <v>281909.77</v>
      </c>
      <c r="P255" s="50" t="n">
        <f aca="false">FilterPk!N$20</f>
        <v>-177475.64</v>
      </c>
      <c r="Q255" s="51" t="n">
        <f aca="false">FilterPk!O$20</f>
        <v>280656.39</v>
      </c>
    </row>
    <row r="256" customFormat="false" ht="12.75" hidden="false" customHeight="false" outlineLevel="0" collapsed="false">
      <c r="B256" s="85" t="str">
        <f aca="false">FilterPk!A$21</f>
        <v>ST- PJM</v>
      </c>
      <c r="C256" s="13" t="n">
        <f aca="false">C255+1</f>
        <v>255</v>
      </c>
      <c r="D256" s="50" t="n">
        <f aca="false">FilterPk!B$21</f>
        <v>1243093.71447674</v>
      </c>
      <c r="E256" s="50" t="n">
        <f aca="false">FilterPk!C$21</f>
        <v>-91155.75</v>
      </c>
      <c r="F256" s="50" t="n">
        <f aca="false">FilterPk!D$21</f>
        <v>-47515.78</v>
      </c>
      <c r="G256" s="50" t="n">
        <f aca="false">FilterPk!E$21</f>
        <v>0</v>
      </c>
      <c r="H256" s="50" t="n">
        <f aca="false">FilterPk!F$21</f>
        <v>0</v>
      </c>
      <c r="I256" s="50" t="n">
        <f aca="false">FilterPk!G$21</f>
        <v>0</v>
      </c>
      <c r="J256" s="50" t="n">
        <f aca="false">FilterPk!H$21</f>
        <v>0</v>
      </c>
      <c r="K256" s="50" t="n">
        <f aca="false">FilterPk!I$21</f>
        <v>0</v>
      </c>
      <c r="L256" s="50" t="n">
        <f aca="false">FilterPk!J$21</f>
        <v>0</v>
      </c>
      <c r="M256" s="50" t="n">
        <f aca="false">FilterPk!K$21</f>
        <v>0</v>
      </c>
      <c r="N256" s="50" t="n">
        <f aca="false">FilterPk!L$21</f>
        <v>-138671.53</v>
      </c>
      <c r="O256" s="50" t="n">
        <f aca="false">FilterPk!M$21</f>
        <v>0</v>
      </c>
      <c r="P256" s="50" t="n">
        <f aca="false">FilterPk!N$21</f>
        <v>0</v>
      </c>
      <c r="Q256" s="51" t="n">
        <f aca="false">FilterPk!O$21</f>
        <v>-138671.53</v>
      </c>
    </row>
    <row r="257" customFormat="false" ht="12.75" hidden="false" customHeight="false" outlineLevel="0" collapsed="false">
      <c r="B257" s="85" t="str">
        <f aca="false">FilterPk!A$22</f>
        <v>ST- NENG</v>
      </c>
      <c r="C257" s="13" t="n">
        <f aca="false">C256+1</f>
        <v>256</v>
      </c>
      <c r="D257" s="50" t="n">
        <f aca="false">FilterPk!B$22</f>
        <v>539719.375927685</v>
      </c>
      <c r="E257" s="50" t="n">
        <f aca="false">FilterPk!C$22</f>
        <v>13161.19</v>
      </c>
      <c r="F257" s="50" t="n">
        <f aca="false">FilterPk!D$22</f>
        <v>63418.82</v>
      </c>
      <c r="G257" s="50" t="n">
        <f aca="false">FilterPk!E$22</f>
        <v>0</v>
      </c>
      <c r="H257" s="50" t="n">
        <f aca="false">FilterPk!F$22</f>
        <v>0</v>
      </c>
      <c r="I257" s="50" t="n">
        <f aca="false">FilterPk!G$22</f>
        <v>0</v>
      </c>
      <c r="J257" s="50" t="n">
        <f aca="false">FilterPk!H$22</f>
        <v>0</v>
      </c>
      <c r="K257" s="50" t="n">
        <f aca="false">FilterPk!I$22</f>
        <v>0</v>
      </c>
      <c r="L257" s="50" t="n">
        <f aca="false">FilterPk!J$22</f>
        <v>0</v>
      </c>
      <c r="M257" s="50" t="n">
        <f aca="false">FilterPk!K$22</f>
        <v>0</v>
      </c>
      <c r="N257" s="50" t="n">
        <f aca="false">FilterPk!L$22</f>
        <v>76580.01</v>
      </c>
      <c r="O257" s="50" t="n">
        <f aca="false">FilterPk!M$22</f>
        <v>0</v>
      </c>
      <c r="P257" s="50" t="n">
        <f aca="false">FilterPk!N$22</f>
        <v>0</v>
      </c>
      <c r="Q257" s="51" t="n">
        <f aca="false">FilterPk!O$22</f>
        <v>76580.01</v>
      </c>
    </row>
    <row r="258" customFormat="false" ht="12.75" hidden="false" customHeight="false" outlineLevel="0" collapsed="false">
      <c r="B258" s="85" t="str">
        <f aca="false">FilterPk!A$23</f>
        <v>ST- NY</v>
      </c>
      <c r="C258" s="13" t="n">
        <f aca="false">C257+1</f>
        <v>257</v>
      </c>
      <c r="D258" s="50" t="n">
        <f aca="false">FilterPk!B$23</f>
        <v>251437.188425373</v>
      </c>
      <c r="E258" s="50" t="n">
        <f aca="false">FilterPk!C$23</f>
        <v>10362.2</v>
      </c>
      <c r="F258" s="50" t="n">
        <f aca="false">FilterPk!D$23</f>
        <v>-15838.59</v>
      </c>
      <c r="G258" s="50" t="n">
        <f aca="false">FilterPk!E$23</f>
        <v>17339.87</v>
      </c>
      <c r="H258" s="50" t="n">
        <f aca="false">FilterPk!F$23</f>
        <v>0</v>
      </c>
      <c r="I258" s="50" t="n">
        <f aca="false">FilterPk!G$23</f>
        <v>0</v>
      </c>
      <c r="J258" s="50" t="n">
        <f aca="false">FilterPk!H$23</f>
        <v>0</v>
      </c>
      <c r="K258" s="50" t="n">
        <f aca="false">FilterPk!I$23</f>
        <v>0</v>
      </c>
      <c r="L258" s="50" t="n">
        <f aca="false">FilterPk!J$23</f>
        <v>0</v>
      </c>
      <c r="M258" s="50" t="n">
        <f aca="false">FilterPk!K$23</f>
        <v>0</v>
      </c>
      <c r="N258" s="50" t="n">
        <f aca="false">FilterPk!L$23</f>
        <v>11863.48</v>
      </c>
      <c r="O258" s="50" t="n">
        <f aca="false">FilterPk!M$23</f>
        <v>0</v>
      </c>
      <c r="P258" s="50" t="n">
        <f aca="false">FilterPk!N$23</f>
        <v>0</v>
      </c>
      <c r="Q258" s="51" t="n">
        <f aca="false">FilterPk!O$23</f>
        <v>11863.48</v>
      </c>
    </row>
    <row r="259" customFormat="false" ht="12.75" hidden="false" customHeight="false" outlineLevel="0" collapsed="false">
      <c r="B259" s="85" t="str">
        <f aca="false">FilterPk!A$24</f>
        <v>NE- PHYS</v>
      </c>
      <c r="C259" s="13" t="n">
        <f aca="false">C258+1</f>
        <v>258</v>
      </c>
      <c r="D259" s="50" t="n">
        <f aca="false">FilterPk!B$24</f>
        <v>0</v>
      </c>
      <c r="E259" s="50" t="n">
        <f aca="false">FilterPk!C$24</f>
        <v>0</v>
      </c>
      <c r="F259" s="50" t="n">
        <f aca="false">FilterPk!D$24</f>
        <v>0</v>
      </c>
      <c r="G259" s="50" t="n">
        <f aca="false">FilterPk!E$24</f>
        <v>0</v>
      </c>
      <c r="H259" s="50" t="n">
        <f aca="false">FilterPk!F$24</f>
        <v>0</v>
      </c>
      <c r="I259" s="50" t="n">
        <f aca="false">FilterPk!G$24</f>
        <v>0</v>
      </c>
      <c r="J259" s="50" t="n">
        <f aca="false">FilterPk!H$24</f>
        <v>0</v>
      </c>
      <c r="K259" s="50" t="n">
        <f aca="false">FilterPk!I$24</f>
        <v>0</v>
      </c>
      <c r="L259" s="50" t="n">
        <f aca="false">FilterPk!J$24</f>
        <v>0</v>
      </c>
      <c r="M259" s="50" t="n">
        <f aca="false">FilterPk!K$24</f>
        <v>0</v>
      </c>
      <c r="N259" s="50" t="n">
        <f aca="false">FilterPk!L$24</f>
        <v>0</v>
      </c>
      <c r="O259" s="50" t="n">
        <f aca="false">FilterPk!M$24</f>
        <v>0</v>
      </c>
      <c r="P259" s="50" t="n">
        <f aca="false">FilterPk!N$24</f>
        <v>0</v>
      </c>
      <c r="Q259" s="51" t="n">
        <f aca="false">FilterPk!O$24</f>
        <v>0</v>
      </c>
    </row>
    <row r="260" customFormat="false" ht="12.75" hidden="false" customHeight="false" outlineLevel="0" collapsed="false">
      <c r="B260" s="85" t="str">
        <f aca="false">FilterPk!A$25</f>
        <v>LT-Southeast</v>
      </c>
      <c r="C260" s="13" t="n">
        <f aca="false">C259+1</f>
        <v>259</v>
      </c>
      <c r="D260" s="50" t="n">
        <f aca="false">FilterPk!B$25</f>
        <v>11411200.8859117</v>
      </c>
      <c r="E260" s="50" t="n">
        <f aca="false">FilterPk!C$25</f>
        <v>45860.27</v>
      </c>
      <c r="F260" s="50" t="n">
        <f aca="false">FilterPk!D$25</f>
        <v>54109.47</v>
      </c>
      <c r="G260" s="50" t="n">
        <f aca="false">FilterPk!E$25</f>
        <v>124540.18</v>
      </c>
      <c r="H260" s="50" t="n">
        <f aca="false">FilterPk!F$25</f>
        <v>77068.78</v>
      </c>
      <c r="I260" s="50" t="n">
        <f aca="false">FilterPk!G$25</f>
        <v>75414.58</v>
      </c>
      <c r="J260" s="50" t="n">
        <f aca="false">FilterPk!H$25</f>
        <v>134077.64</v>
      </c>
      <c r="K260" s="50" t="n">
        <f aca="false">FilterPk!I$25</f>
        <v>429786.05</v>
      </c>
      <c r="L260" s="50" t="n">
        <f aca="false">FilterPk!J$25</f>
        <v>118391.18</v>
      </c>
      <c r="M260" s="50" t="n">
        <f aca="false">FilterPk!K$25</f>
        <v>1083243.13</v>
      </c>
      <c r="N260" s="50" t="n">
        <f aca="false">FilterPk!L$25</f>
        <v>2142491.28</v>
      </c>
      <c r="O260" s="50" t="n">
        <f aca="false">FilterPk!M$25</f>
        <v>344226</v>
      </c>
      <c r="P260" s="50" t="n">
        <f aca="false">FilterPk!N$25</f>
        <v>1221747.4</v>
      </c>
      <c r="Q260" s="51" t="n">
        <f aca="false">FilterPk!O$25</f>
        <v>3708464.68</v>
      </c>
    </row>
    <row r="261" customFormat="false" ht="12.75" hidden="false" customHeight="false" outlineLevel="0" collapsed="false">
      <c r="B261" s="85" t="str">
        <f aca="false">FilterPk!A$26</f>
        <v>ST-SPP</v>
      </c>
      <c r="C261" s="13" t="n">
        <f aca="false">C260+1</f>
        <v>260</v>
      </c>
      <c r="D261" s="50" t="n">
        <f aca="false">FilterPk!B$26</f>
        <v>52202.8773549933</v>
      </c>
      <c r="E261" s="50" t="n">
        <f aca="false">FilterPk!C$26</f>
        <v>3181.7</v>
      </c>
      <c r="F261" s="50" t="n">
        <f aca="false">FilterPk!D$26</f>
        <v>0</v>
      </c>
      <c r="G261" s="50" t="n">
        <f aca="false">FilterPk!E$26</f>
        <v>0</v>
      </c>
      <c r="H261" s="50" t="n">
        <f aca="false">FilterPk!F$26</f>
        <v>0</v>
      </c>
      <c r="I261" s="50" t="n">
        <f aca="false">FilterPk!G$26</f>
        <v>0</v>
      </c>
      <c r="J261" s="50" t="n">
        <f aca="false">FilterPk!H$26</f>
        <v>0</v>
      </c>
      <c r="K261" s="50" t="n">
        <f aca="false">FilterPk!I$26</f>
        <v>0</v>
      </c>
      <c r="L261" s="50" t="n">
        <f aca="false">FilterPk!J$26</f>
        <v>0</v>
      </c>
      <c r="M261" s="50" t="n">
        <f aca="false">FilterPk!K$26</f>
        <v>0</v>
      </c>
      <c r="N261" s="50" t="n">
        <f aca="false">FilterPk!L$26</f>
        <v>3181.7</v>
      </c>
      <c r="O261" s="50" t="n">
        <f aca="false">FilterPk!M$26</f>
        <v>0</v>
      </c>
      <c r="P261" s="50" t="n">
        <f aca="false">FilterPk!N$26</f>
        <v>0</v>
      </c>
      <c r="Q261" s="51" t="n">
        <f aca="false">FilterPk!O$26</f>
        <v>3181.7</v>
      </c>
    </row>
    <row r="262" customFormat="false" ht="12.75" hidden="false" customHeight="false" outlineLevel="0" collapsed="false">
      <c r="B262" s="85" t="str">
        <f aca="false">FilterPk!A$27</f>
        <v>ST-SERC</v>
      </c>
      <c r="C262" s="13" t="n">
        <f aca="false">C261+1</f>
        <v>261</v>
      </c>
      <c r="D262" s="50" t="n">
        <f aca="false">FilterPk!B$27</f>
        <v>686881.973218232</v>
      </c>
      <c r="E262" s="50" t="n">
        <f aca="false">FilterPk!C$27</f>
        <v>-12726.81</v>
      </c>
      <c r="F262" s="50" t="n">
        <f aca="false">FilterPk!D$27</f>
        <v>-31677.19</v>
      </c>
      <c r="G262" s="50" t="n">
        <f aca="false">FilterPk!E$27</f>
        <v>138718.93</v>
      </c>
      <c r="H262" s="50" t="n">
        <f aca="false">FilterPk!F$27</f>
        <v>0</v>
      </c>
      <c r="I262" s="50" t="n">
        <f aca="false">FilterPk!G$27</f>
        <v>0</v>
      </c>
      <c r="J262" s="50" t="n">
        <f aca="false">FilterPk!H$27</f>
        <v>0</v>
      </c>
      <c r="K262" s="50" t="n">
        <f aca="false">FilterPk!I$27</f>
        <v>0</v>
      </c>
      <c r="L262" s="50" t="n">
        <f aca="false">FilterPk!J$27</f>
        <v>0</v>
      </c>
      <c r="M262" s="50" t="n">
        <f aca="false">FilterPk!K$27</f>
        <v>0</v>
      </c>
      <c r="N262" s="50" t="n">
        <f aca="false">FilterPk!L$27</f>
        <v>94314.93</v>
      </c>
      <c r="O262" s="50" t="n">
        <f aca="false">FilterPk!M$27</f>
        <v>0</v>
      </c>
      <c r="P262" s="50" t="n">
        <f aca="false">FilterPk!N$27</f>
        <v>0</v>
      </c>
      <c r="Q262" s="51" t="n">
        <f aca="false">FilterPk!O$27</f>
        <v>94314.93</v>
      </c>
    </row>
    <row r="263" customFormat="false" ht="12.75" hidden="false" customHeight="false" outlineLevel="0" collapsed="false">
      <c r="B263" s="85" t="str">
        <f aca="false">FilterPk!A$28</f>
        <v>LT- Texas</v>
      </c>
      <c r="C263" s="13" t="n">
        <f aca="false">C262+1</f>
        <v>262</v>
      </c>
      <c r="D263" s="50" t="n">
        <f aca="false">FilterPk!B$28</f>
        <v>3826684.70313045</v>
      </c>
      <c r="E263" s="50" t="n">
        <f aca="false">FilterPk!C$28</f>
        <v>-6382.69</v>
      </c>
      <c r="F263" s="50" t="n">
        <f aca="false">FilterPk!D$28</f>
        <v>71634.81</v>
      </c>
      <c r="G263" s="50" t="n">
        <f aca="false">FilterPk!E$28</f>
        <v>28710.67</v>
      </c>
      <c r="H263" s="50" t="n">
        <f aca="false">FilterPk!F$28</f>
        <v>106726.26</v>
      </c>
      <c r="I263" s="50" t="n">
        <f aca="false">FilterPk!G$28</f>
        <v>68401.15</v>
      </c>
      <c r="J263" s="50" t="n">
        <f aca="false">FilterPk!H$28</f>
        <v>107963.61</v>
      </c>
      <c r="K263" s="50" t="n">
        <f aca="false">FilterPk!I$28</f>
        <v>204731.1</v>
      </c>
      <c r="L263" s="50" t="n">
        <f aca="false">FilterPk!J$28</f>
        <v>63773.36</v>
      </c>
      <c r="M263" s="50" t="n">
        <f aca="false">FilterPk!K$28</f>
        <v>194039.66</v>
      </c>
      <c r="N263" s="50" t="n">
        <f aca="false">FilterPk!L$28</f>
        <v>839597.93</v>
      </c>
      <c r="O263" s="50" t="n">
        <f aca="false">FilterPk!M$28</f>
        <v>673610.11</v>
      </c>
      <c r="P263" s="50" t="n">
        <f aca="false">FilterPk!N$28</f>
        <v>107208.74</v>
      </c>
      <c r="Q263" s="51" t="n">
        <f aca="false">FilterPk!O$28</f>
        <v>1620416.78</v>
      </c>
    </row>
    <row r="264" customFormat="false" ht="12.75" hidden="false" customHeight="false" outlineLevel="0" collapsed="false">
      <c r="B264" s="85" t="str">
        <f aca="false">FilterPk!A$29</f>
        <v>St- Texas</v>
      </c>
      <c r="C264" s="13" t="n">
        <f aca="false">C263+1</f>
        <v>263</v>
      </c>
      <c r="D264" s="50" t="n">
        <f aca="false">FilterPk!B$29</f>
        <v>445563.239343252</v>
      </c>
      <c r="E264" s="50" t="n">
        <f aca="false">FilterPk!C$29</f>
        <v>30194</v>
      </c>
      <c r="F264" s="50" t="n">
        <f aca="false">FilterPk!D$29</f>
        <v>31677.19</v>
      </c>
      <c r="G264" s="50" t="n">
        <f aca="false">FilterPk!E$29</f>
        <v>0</v>
      </c>
      <c r="H264" s="50" t="n">
        <f aca="false">FilterPk!F$29</f>
        <v>0</v>
      </c>
      <c r="I264" s="50" t="n">
        <f aca="false">FilterPk!G$29</f>
        <v>0</v>
      </c>
      <c r="J264" s="50" t="n">
        <f aca="false">FilterPk!H$29</f>
        <v>0</v>
      </c>
      <c r="K264" s="50" t="n">
        <f aca="false">FilterPk!I$29</f>
        <v>0</v>
      </c>
      <c r="L264" s="50" t="n">
        <f aca="false">FilterPk!J$29</f>
        <v>0</v>
      </c>
      <c r="M264" s="50" t="n">
        <f aca="false">FilterPk!K$29</f>
        <v>0</v>
      </c>
      <c r="N264" s="50" t="n">
        <f aca="false">FilterPk!L$29</f>
        <v>61871.19</v>
      </c>
      <c r="O264" s="50" t="n">
        <f aca="false">FilterPk!M$29</f>
        <v>0</v>
      </c>
      <c r="P264" s="50" t="n">
        <f aca="false">FilterPk!N$29</f>
        <v>0</v>
      </c>
      <c r="Q264" s="51" t="n">
        <f aca="false">FilterPk!O$29</f>
        <v>61871.19</v>
      </c>
    </row>
    <row r="265" customFormat="false" ht="12.75" hidden="false" customHeight="false" outlineLevel="0" collapsed="false">
      <c r="B265" s="85"/>
      <c r="C265" s="13" t="n">
        <f aca="false">C264+1</f>
        <v>264</v>
      </c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1"/>
    </row>
    <row r="266" customFormat="false" ht="12.75" hidden="false" customHeight="false" outlineLevel="0" collapsed="false">
      <c r="B266" s="85" t="str">
        <f aca="false">FilterPk!A$32</f>
        <v>Gas positions</v>
      </c>
      <c r="C266" s="13" t="n">
        <f aca="false">C265+1</f>
        <v>265</v>
      </c>
      <c r="D266" s="50" t="s">
        <v>4</v>
      </c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1"/>
    </row>
    <row r="267" customFormat="false" ht="12.75" hidden="false" customHeight="false" outlineLevel="0" collapsed="false">
      <c r="B267" s="85" t="str">
        <f aca="false">FilterPk!A$33</f>
        <v>Kevin Presto</v>
      </c>
      <c r="C267" s="13" t="n">
        <f aca="false">C266+1</f>
        <v>266</v>
      </c>
      <c r="D267" s="50" t="n">
        <f aca="false">FilterPk!B$33</f>
        <v>0</v>
      </c>
      <c r="E267" s="50" t="n">
        <f aca="false">FilterPk!C$33</f>
        <v>0</v>
      </c>
      <c r="F267" s="50" t="n">
        <f aca="false">FilterPk!D$33</f>
        <v>0</v>
      </c>
      <c r="G267" s="50" t="n">
        <f aca="false">FilterPk!E$33</f>
        <v>0</v>
      </c>
      <c r="H267" s="50" t="n">
        <f aca="false">FilterPk!F$33</f>
        <v>148.212616</v>
      </c>
      <c r="I267" s="50" t="n">
        <f aca="false">FilterPk!G$33</f>
        <v>152.45636</v>
      </c>
      <c r="J267" s="50" t="n">
        <f aca="false">FilterPk!H$33</f>
        <v>146.860915</v>
      </c>
      <c r="K267" s="50" t="n">
        <f aca="false">FilterPk!I$33</f>
        <v>301.509361</v>
      </c>
      <c r="L267" s="50" t="n">
        <f aca="false">FilterPk!J$33</f>
        <v>144.921279</v>
      </c>
      <c r="M267" s="50" t="n">
        <f aca="false">FilterPk!K$33</f>
        <v>149.116289</v>
      </c>
      <c r="N267" s="50" t="n">
        <f aca="false">FilterPk!L$33</f>
        <v>1043.07682</v>
      </c>
      <c r="O267" s="50" t="n">
        <f aca="false">FilterPk!M$33</f>
        <v>0</v>
      </c>
      <c r="P267" s="50" t="n">
        <f aca="false">FilterPk!N$33</f>
        <v>0</v>
      </c>
      <c r="Q267" s="51" t="n">
        <f aca="false">FilterPk!O$33</f>
        <v>1043.07682</v>
      </c>
    </row>
    <row r="268" customFormat="false" ht="12.75" hidden="false" customHeight="false" outlineLevel="0" collapsed="false">
      <c r="B268" s="85" t="str">
        <f aca="false">FilterPk!A$34</f>
        <v>Fletcher Sturm</v>
      </c>
      <c r="C268" s="13" t="n">
        <f aca="false">C267+1</f>
        <v>267</v>
      </c>
      <c r="D268" s="50" t="n">
        <f aca="false">FilterPk!B$34</f>
        <v>0</v>
      </c>
      <c r="E268" s="50" t="n">
        <f aca="false">FilterPk!C$34</f>
        <v>0</v>
      </c>
      <c r="F268" s="50" t="n">
        <f aca="false">FilterPk!D$34</f>
        <v>10.382539</v>
      </c>
      <c r="G268" s="50" t="n">
        <f aca="false">FilterPk!E$34</f>
        <v>-372.732218</v>
      </c>
      <c r="H268" s="50" t="n">
        <f aca="false">FilterPk!F$34</f>
        <v>-18.430041</v>
      </c>
      <c r="I268" s="50" t="n">
        <f aca="false">FilterPk!G$34</f>
        <v>-7.519049</v>
      </c>
      <c r="J268" s="50" t="n">
        <f aca="false">FilterPk!H$34</f>
        <v>7.209206</v>
      </c>
      <c r="K268" s="50" t="n">
        <f aca="false">FilterPk!I$34</f>
        <v>16.283645</v>
      </c>
      <c r="L268" s="50" t="n">
        <f aca="false">FilterPk!J$34</f>
        <v>-0.622678</v>
      </c>
      <c r="M268" s="50" t="n">
        <f aca="false">FilterPk!K$34</f>
        <v>48.787102</v>
      </c>
      <c r="N268" s="50" t="n">
        <f aca="false">FilterPk!L$34</f>
        <v>-316.641494</v>
      </c>
      <c r="O268" s="50" t="n">
        <f aca="false">FilterPk!M$34</f>
        <v>137.057149</v>
      </c>
      <c r="P268" s="50" t="n">
        <f aca="false">FilterPk!N$34</f>
        <v>0</v>
      </c>
      <c r="Q268" s="51" t="n">
        <f aca="false">FilterPk!O$34</f>
        <v>-179.584345</v>
      </c>
    </row>
    <row r="269" customFormat="false" ht="12.75" hidden="false" customHeight="false" outlineLevel="0" collapsed="false">
      <c r="B269" s="85" t="str">
        <f aca="false">FilterPk!A$35</f>
        <v>Doug Gilbert-Smith</v>
      </c>
      <c r="C269" s="13" t="n">
        <f aca="false">C268+1</f>
        <v>268</v>
      </c>
      <c r="D269" s="50" t="n">
        <f aca="false">FilterPk!B$35</f>
        <v>0</v>
      </c>
      <c r="E269" s="50" t="n">
        <f aca="false">FilterPk!C$35</f>
        <v>0</v>
      </c>
      <c r="F269" s="50" t="n">
        <f aca="false">FilterPk!D$35</f>
        <v>-34.907</v>
      </c>
      <c r="G269" s="50" t="n">
        <f aca="false">FilterPk!E$35</f>
        <v>38.473605</v>
      </c>
      <c r="H269" s="50" t="n">
        <f aca="false">FilterPk!F$35</f>
        <v>-29.642523</v>
      </c>
      <c r="I269" s="50" t="n">
        <f aca="false">FilterPk!G$35</f>
        <v>30.491272</v>
      </c>
      <c r="J269" s="50" t="n">
        <f aca="false">FilterPk!H$35</f>
        <v>0</v>
      </c>
      <c r="K269" s="50" t="n">
        <f aca="false">FilterPk!I$35</f>
        <v>90.452808</v>
      </c>
      <c r="L269" s="50" t="n">
        <f aca="false">FilterPk!J$35</f>
        <v>0</v>
      </c>
      <c r="M269" s="50" t="n">
        <f aca="false">FilterPk!K$35</f>
        <v>14.574853</v>
      </c>
      <c r="N269" s="50" t="n">
        <f aca="false">FilterPk!L$35</f>
        <v>109.443015</v>
      </c>
      <c r="O269" s="50" t="n">
        <f aca="false">FilterPk!M$35</f>
        <v>94.93307</v>
      </c>
      <c r="P269" s="50" t="n">
        <f aca="false">FilterPk!N$35</f>
        <v>-157.516125</v>
      </c>
      <c r="Q269" s="51" t="n">
        <f aca="false">FilterPk!O$35</f>
        <v>46.85996</v>
      </c>
    </row>
    <row r="270" customFormat="false" ht="12.75" hidden="false" customHeight="false" outlineLevel="0" collapsed="false">
      <c r="B270" s="85" t="str">
        <f aca="false">FilterPk!A$36</f>
        <v>Rogers Herndon</v>
      </c>
      <c r="C270" s="13" t="n">
        <f aca="false">C269+1</f>
        <v>269</v>
      </c>
      <c r="D270" s="50" t="n">
        <f aca="false">FilterPk!B$36</f>
        <v>0</v>
      </c>
      <c r="E270" s="50" t="n">
        <f aca="false">FilterPk!C$36</f>
        <v>0</v>
      </c>
      <c r="F270" s="50" t="n">
        <f aca="false">FilterPk!D$36</f>
        <v>-16.269581</v>
      </c>
      <c r="G270" s="50" t="n">
        <f aca="false">FilterPk!E$36</f>
        <v>-36.150495</v>
      </c>
      <c r="H270" s="50" t="n">
        <f aca="false">FilterPk!F$36</f>
        <v>-105.080472</v>
      </c>
      <c r="I270" s="50" t="n">
        <f aca="false">FilterPk!G$36</f>
        <v>-21.496839</v>
      </c>
      <c r="J270" s="50" t="n">
        <f aca="false">FilterPk!H$36</f>
        <v>76.011979</v>
      </c>
      <c r="K270" s="50" t="n">
        <f aca="false">FilterPk!I$36</f>
        <v>315.376651</v>
      </c>
      <c r="L270" s="50" t="n">
        <f aca="false">FilterPk!J$36</f>
        <v>0.622678</v>
      </c>
      <c r="M270" s="50" t="n">
        <f aca="false">FilterPk!K$36</f>
        <v>131.855286</v>
      </c>
      <c r="N270" s="50" t="n">
        <f aca="false">FilterPk!L$36</f>
        <v>344.869207</v>
      </c>
      <c r="O270" s="50" t="n">
        <f aca="false">FilterPk!M$36</f>
        <v>500.495437</v>
      </c>
      <c r="P270" s="50" t="n">
        <f aca="false">FilterPk!N$36</f>
        <v>0</v>
      </c>
      <c r="Q270" s="51" t="n">
        <f aca="false">FilterPk!O$36</f>
        <v>845.364644</v>
      </c>
    </row>
    <row r="271" customFormat="false" ht="12.75" hidden="false" customHeight="false" outlineLevel="0" collapsed="false">
      <c r="B271" s="85" t="str">
        <f aca="false">FilterPk!A$37</f>
        <v>Dana Davis</v>
      </c>
      <c r="C271" s="13" t="n">
        <f aca="false">C270+1</f>
        <v>270</v>
      </c>
      <c r="D271" s="50" t="n">
        <f aca="false">FilterPk!B$37</f>
        <v>0</v>
      </c>
      <c r="E271" s="50" t="n">
        <f aca="false">FilterPk!C$37</f>
        <v>0</v>
      </c>
      <c r="F271" s="50" t="n">
        <f aca="false">FilterPk!D$37</f>
        <v>4.986714</v>
      </c>
      <c r="G271" s="50" t="n">
        <f aca="false">FilterPk!E$37</f>
        <v>-10.425106</v>
      </c>
      <c r="H271" s="50" t="n">
        <f aca="false">FilterPk!F$37</f>
        <v>34.582944</v>
      </c>
      <c r="I271" s="50" t="n">
        <f aca="false">FilterPk!G$37</f>
        <v>31.966656</v>
      </c>
      <c r="J271" s="50" t="n">
        <f aca="false">FilterPk!H$37</f>
        <v>34.267547</v>
      </c>
      <c r="K271" s="50" t="n">
        <f aca="false">FilterPk!I$37</f>
        <v>70.027981</v>
      </c>
      <c r="L271" s="50" t="n">
        <f aca="false">FilterPk!J$37</f>
        <v>33.814965</v>
      </c>
      <c r="M271" s="50" t="n">
        <f aca="false">FilterPk!K$37</f>
        <v>44.191074</v>
      </c>
      <c r="N271" s="50" t="n">
        <f aca="false">FilterPk!L$37</f>
        <v>243.412775</v>
      </c>
      <c r="O271" s="50" t="n">
        <f aca="false">FilterPk!M$37</f>
        <v>27.55263</v>
      </c>
      <c r="P271" s="50" t="n">
        <f aca="false">FilterPk!N$37</f>
        <v>0</v>
      </c>
      <c r="Q271" s="51" t="n">
        <f aca="false">FilterPk!O$37</f>
        <v>270.965405</v>
      </c>
    </row>
    <row r="272" customFormat="false" ht="12.75" hidden="false" customHeight="false" outlineLevel="0" collapsed="false">
      <c r="B272" s="85" t="str">
        <f aca="false">FilterPk!A$38</f>
        <v>Tom May</v>
      </c>
      <c r="C272" s="13" t="n">
        <f aca="false">C271+1</f>
        <v>271</v>
      </c>
      <c r="D272" s="50" t="n">
        <f aca="false">FilterPk!B$38</f>
        <v>0</v>
      </c>
      <c r="E272" s="50" t="n">
        <f aca="false">FilterPk!C$38</f>
        <v>0</v>
      </c>
      <c r="F272" s="50" t="n">
        <f aca="false">FilterPk!D$38</f>
        <v>0</v>
      </c>
      <c r="G272" s="50" t="n">
        <f aca="false">FilterPk!E$38</f>
        <v>0</v>
      </c>
      <c r="H272" s="50" t="n">
        <f aca="false">FilterPk!F$38</f>
        <v>0</v>
      </c>
      <c r="I272" s="50" t="n">
        <f aca="false">FilterPk!G$38</f>
        <v>0</v>
      </c>
      <c r="J272" s="50" t="n">
        <f aca="false">FilterPk!H$38</f>
        <v>0</v>
      </c>
      <c r="K272" s="50" t="n">
        <f aca="false">FilterPk!I$38</f>
        <v>0</v>
      </c>
      <c r="L272" s="50" t="n">
        <f aca="false">FilterPk!J$38</f>
        <v>0</v>
      </c>
      <c r="M272" s="50" t="n">
        <f aca="false">FilterPk!K$38</f>
        <v>0</v>
      </c>
      <c r="N272" s="50" t="n">
        <f aca="false">FilterPk!L$38</f>
        <v>0</v>
      </c>
      <c r="O272" s="50" t="n">
        <f aca="false">FilterPk!M$38</f>
        <v>0</v>
      </c>
      <c r="P272" s="50" t="n">
        <f aca="false">FilterPk!N$38</f>
        <v>0</v>
      </c>
      <c r="Q272" s="51" t="n">
        <f aca="false">FilterPk!O$38</f>
        <v>0</v>
      </c>
    </row>
    <row r="273" customFormat="false" ht="12.75" hidden="false" customHeight="false" outlineLevel="0" collapsed="false">
      <c r="B273" s="85" t="str">
        <f aca="false">FilterPk!A$39</f>
        <v>Clint Dean</v>
      </c>
      <c r="C273" s="13" t="n">
        <f aca="false">C272+1</f>
        <v>272</v>
      </c>
      <c r="D273" s="50" t="n">
        <f aca="false">FilterPk!B$39</f>
        <v>0</v>
      </c>
      <c r="E273" s="50" t="n">
        <f aca="false">FilterPk!C$39</f>
        <v>0</v>
      </c>
      <c r="F273" s="50" t="n">
        <f aca="false">FilterPk!D$39</f>
        <v>-27.9256</v>
      </c>
      <c r="G273" s="50" t="n">
        <f aca="false">FilterPk!E$39</f>
        <v>0</v>
      </c>
      <c r="H273" s="50" t="n">
        <f aca="false">FilterPk!F$39</f>
        <v>0</v>
      </c>
      <c r="I273" s="50" t="n">
        <f aca="false">FilterPk!G$39</f>
        <v>0</v>
      </c>
      <c r="J273" s="50" t="n">
        <f aca="false">FilterPk!H$39</f>
        <v>0</v>
      </c>
      <c r="K273" s="50" t="n">
        <f aca="false">FilterPk!I$39</f>
        <v>0</v>
      </c>
      <c r="L273" s="50" t="n">
        <f aca="false">FilterPk!J$39</f>
        <v>0</v>
      </c>
      <c r="M273" s="50" t="n">
        <f aca="false">FilterPk!K$39</f>
        <v>0</v>
      </c>
      <c r="N273" s="50" t="n">
        <f aca="false">FilterPk!L$39</f>
        <v>-27.9256</v>
      </c>
      <c r="O273" s="50" t="n">
        <f aca="false">FilterPk!M$39</f>
        <v>0</v>
      </c>
      <c r="P273" s="50" t="n">
        <f aca="false">FilterPk!N$39</f>
        <v>0</v>
      </c>
      <c r="Q273" s="51" t="n">
        <f aca="false">FilterPk!O$39</f>
        <v>-27.9256</v>
      </c>
    </row>
    <row r="274" customFormat="false" ht="12.75" hidden="false" customHeight="false" outlineLevel="0" collapsed="false">
      <c r="B274" s="85" t="str">
        <f aca="false">FilterPk!A$40</f>
        <v>Rob Benson</v>
      </c>
      <c r="C274" s="13" t="n">
        <f aca="false">C273+1</f>
        <v>273</v>
      </c>
      <c r="D274" s="50" t="n">
        <f aca="false">FilterPk!B$40</f>
        <v>0</v>
      </c>
      <c r="E274" s="50" t="n">
        <f aca="false">FilterPk!C$40</f>
        <v>0</v>
      </c>
      <c r="F274" s="50" t="n">
        <f aca="false">FilterPk!D$40</f>
        <v>0</v>
      </c>
      <c r="G274" s="50" t="n">
        <f aca="false">FilterPk!E$40</f>
        <v>-76.947211</v>
      </c>
      <c r="H274" s="50" t="n">
        <f aca="false">FilterPk!F$40</f>
        <v>0</v>
      </c>
      <c r="I274" s="50" t="n">
        <f aca="false">FilterPk!G$40</f>
        <v>0</v>
      </c>
      <c r="J274" s="50" t="n">
        <f aca="false">FilterPk!H$40</f>
        <v>0</v>
      </c>
      <c r="K274" s="50" t="n">
        <f aca="false">FilterPk!I$40</f>
        <v>0</v>
      </c>
      <c r="L274" s="50" t="n">
        <f aca="false">FilterPk!J$40</f>
        <v>0</v>
      </c>
      <c r="M274" s="50" t="n">
        <f aca="false">FilterPk!K$40</f>
        <v>0</v>
      </c>
      <c r="N274" s="50" t="n">
        <f aca="false">FilterPk!L$40</f>
        <v>-76.947211</v>
      </c>
      <c r="O274" s="50" t="n">
        <f aca="false">FilterPk!M$40</f>
        <v>0</v>
      </c>
      <c r="P274" s="50" t="n">
        <f aca="false">FilterPk!N$40</f>
        <v>0</v>
      </c>
      <c r="Q274" s="51" t="n">
        <f aca="false">FilterPk!O$40</f>
        <v>-76.947211</v>
      </c>
    </row>
    <row r="275" customFormat="false" ht="12.75" hidden="false" customHeight="false" outlineLevel="0" collapsed="false">
      <c r="B275" s="85" t="str">
        <f aca="false">FilterPk!A$41</f>
        <v>Matt Lorenz</v>
      </c>
      <c r="C275" s="13" t="n">
        <f aca="false">C274+1</f>
        <v>274</v>
      </c>
      <c r="D275" s="50" t="n">
        <f aca="false">FilterPk!B$41</f>
        <v>0</v>
      </c>
      <c r="E275" s="50" t="n">
        <f aca="false">FilterPk!C$41</f>
        <v>0</v>
      </c>
      <c r="F275" s="50" t="n">
        <f aca="false">FilterPk!D$41</f>
        <v>0</v>
      </c>
      <c r="G275" s="50" t="n">
        <f aca="false">FilterPk!E$41</f>
        <v>0</v>
      </c>
      <c r="H275" s="50" t="n">
        <f aca="false">FilterPk!F$41</f>
        <v>0</v>
      </c>
      <c r="I275" s="50" t="n">
        <f aca="false">FilterPk!G$41</f>
        <v>0</v>
      </c>
      <c r="J275" s="50" t="n">
        <f aca="false">FilterPk!H$41</f>
        <v>0</v>
      </c>
      <c r="K275" s="50" t="n">
        <f aca="false">FilterPk!I$41</f>
        <v>0</v>
      </c>
      <c r="L275" s="50" t="n">
        <f aca="false">FilterPk!J$41</f>
        <v>0</v>
      </c>
      <c r="M275" s="50" t="n">
        <f aca="false">FilterPk!K$41</f>
        <v>0</v>
      </c>
      <c r="N275" s="50" t="n">
        <f aca="false">FilterPk!L$41</f>
        <v>0</v>
      </c>
      <c r="O275" s="50" t="n">
        <f aca="false">FilterPk!M$41</f>
        <v>0</v>
      </c>
      <c r="P275" s="50" t="n">
        <f aca="false">FilterPk!N$41</f>
        <v>0</v>
      </c>
      <c r="Q275" s="51" t="n">
        <f aca="false">FilterPk!O$41</f>
        <v>0</v>
      </c>
    </row>
    <row r="276" customFormat="false" ht="12.75" hidden="false" customHeight="false" outlineLevel="0" collapsed="false">
      <c r="B276" s="85" t="str">
        <f aca="false">FilterPk!A$42</f>
        <v>John Forney</v>
      </c>
      <c r="C276" s="13" t="n">
        <f aca="false">C275+1</f>
        <v>275</v>
      </c>
      <c r="D276" s="50" t="n">
        <f aca="false">FilterPk!B$42</f>
        <v>0</v>
      </c>
      <c r="E276" s="50" t="n">
        <f aca="false">FilterPk!C$42</f>
        <v>0</v>
      </c>
      <c r="F276" s="50" t="n">
        <f aca="false">FilterPk!D$42</f>
        <v>0</v>
      </c>
      <c r="G276" s="50" t="n">
        <f aca="false">FilterPk!E$42</f>
        <v>0</v>
      </c>
      <c r="H276" s="50" t="n">
        <f aca="false">FilterPk!F$42</f>
        <v>0</v>
      </c>
      <c r="I276" s="50" t="n">
        <f aca="false">FilterPk!G$42</f>
        <v>0</v>
      </c>
      <c r="J276" s="50" t="n">
        <f aca="false">FilterPk!H$42</f>
        <v>0</v>
      </c>
      <c r="K276" s="50" t="n">
        <f aca="false">FilterPk!I$42</f>
        <v>0</v>
      </c>
      <c r="L276" s="50" t="n">
        <f aca="false">FilterPk!J$42</f>
        <v>0</v>
      </c>
      <c r="M276" s="50" t="n">
        <f aca="false">FilterPk!K$42</f>
        <v>0</v>
      </c>
      <c r="N276" s="50" t="n">
        <f aca="false">FilterPk!L$42</f>
        <v>0</v>
      </c>
      <c r="O276" s="50" t="n">
        <f aca="false">FilterPk!M$42</f>
        <v>0</v>
      </c>
      <c r="P276" s="50" t="n">
        <f aca="false">FilterPk!N$42</f>
        <v>0</v>
      </c>
      <c r="Q276" s="51" t="n">
        <f aca="false">FilterPk!O$42</f>
        <v>0</v>
      </c>
    </row>
    <row r="277" customFormat="false" ht="12.75" hidden="false" customHeight="false" outlineLevel="0" collapsed="false">
      <c r="B277" s="85" t="str">
        <f aca="false">FilterPk!A$43</f>
        <v>Mike Carson</v>
      </c>
      <c r="C277" s="13" t="n">
        <f aca="false">C276+1</f>
        <v>276</v>
      </c>
      <c r="D277" s="50" t="n">
        <f aca="false">FilterPk!B$43</f>
        <v>0</v>
      </c>
      <c r="E277" s="50" t="n">
        <f aca="false">FilterPk!C$43</f>
        <v>0</v>
      </c>
      <c r="F277" s="50" t="n">
        <f aca="false">FilterPk!D$43</f>
        <v>0</v>
      </c>
      <c r="G277" s="50" t="n">
        <f aca="false">FilterPk!E$43</f>
        <v>0</v>
      </c>
      <c r="H277" s="50" t="n">
        <f aca="false">FilterPk!F$43</f>
        <v>0</v>
      </c>
      <c r="I277" s="50" t="n">
        <f aca="false">FilterPk!G$43</f>
        <v>0</v>
      </c>
      <c r="J277" s="50" t="n">
        <f aca="false">FilterPk!H$43</f>
        <v>0</v>
      </c>
      <c r="K277" s="50" t="n">
        <f aca="false">FilterPk!I$43</f>
        <v>0</v>
      </c>
      <c r="L277" s="50" t="n">
        <f aca="false">FilterPk!J$43</f>
        <v>0</v>
      </c>
      <c r="M277" s="50" t="n">
        <f aca="false">FilterPk!K$43</f>
        <v>0</v>
      </c>
      <c r="N277" s="50" t="n">
        <f aca="false">FilterPk!L$43</f>
        <v>0</v>
      </c>
      <c r="O277" s="50" t="n">
        <f aca="false">FilterPk!M$43</f>
        <v>0</v>
      </c>
      <c r="P277" s="50" t="n">
        <f aca="false">FilterPk!N$43</f>
        <v>0</v>
      </c>
      <c r="Q277" s="51" t="n">
        <f aca="false">FilterPk!O$43</f>
        <v>0</v>
      </c>
    </row>
    <row r="278" customFormat="false" ht="12.75" hidden="false" customHeight="false" outlineLevel="0" collapsed="false">
      <c r="B278" s="85" t="str">
        <f aca="false">FilterPk!A$44</f>
        <v>Chris Dorland</v>
      </c>
      <c r="C278" s="13" t="n">
        <f aca="false">C277+1</f>
        <v>277</v>
      </c>
      <c r="D278" s="50" t="n">
        <f aca="false">FilterPk!B$44</f>
        <v>0</v>
      </c>
      <c r="E278" s="50" t="n">
        <f aca="false">FilterPk!C$44</f>
        <v>0</v>
      </c>
      <c r="F278" s="50" t="n">
        <f aca="false">FilterPk!D$44</f>
        <v>0</v>
      </c>
      <c r="G278" s="50" t="n">
        <f aca="false">FilterPk!E$44</f>
        <v>0</v>
      </c>
      <c r="H278" s="50" t="n">
        <f aca="false">FilterPk!F$44</f>
        <v>0</v>
      </c>
      <c r="I278" s="50" t="n">
        <f aca="false">FilterPk!G$44</f>
        <v>0</v>
      </c>
      <c r="J278" s="50" t="n">
        <f aca="false">FilterPk!H$44</f>
        <v>0</v>
      </c>
      <c r="K278" s="50" t="n">
        <f aca="false">FilterPk!I$44</f>
        <v>0</v>
      </c>
      <c r="L278" s="50" t="n">
        <f aca="false">FilterPk!J$44</f>
        <v>0</v>
      </c>
      <c r="M278" s="50" t="n">
        <f aca="false">FilterPk!K$44</f>
        <v>0</v>
      </c>
      <c r="N278" s="50" t="n">
        <f aca="false">FilterPk!L$44</f>
        <v>0</v>
      </c>
      <c r="O278" s="50" t="n">
        <f aca="false">FilterPk!M$44</f>
        <v>0</v>
      </c>
      <c r="P278" s="50" t="n">
        <f aca="false">FilterPk!N$44</f>
        <v>0</v>
      </c>
      <c r="Q278" s="51" t="n">
        <f aca="false">FilterPk!O$44</f>
        <v>0</v>
      </c>
    </row>
    <row r="279" customFormat="false" ht="12.75" hidden="false" customHeight="false" outlineLevel="0" collapsed="false">
      <c r="B279" s="85" t="str">
        <f aca="false">FilterPk!A$45</f>
        <v>Jeff King</v>
      </c>
      <c r="C279" s="13" t="n">
        <f aca="false">C278+1</f>
        <v>278</v>
      </c>
      <c r="D279" s="50" t="n">
        <f aca="false">FilterPk!B$45</f>
        <v>0</v>
      </c>
      <c r="E279" s="50" t="n">
        <f aca="false">FilterPk!C$45</f>
        <v>0</v>
      </c>
      <c r="F279" s="50" t="n">
        <f aca="false">FilterPk!D$45</f>
        <v>0</v>
      </c>
      <c r="G279" s="50" t="n">
        <f aca="false">FilterPk!E$45</f>
        <v>0</v>
      </c>
      <c r="H279" s="50" t="n">
        <f aca="false">FilterPk!F$45</f>
        <v>0</v>
      </c>
      <c r="I279" s="50" t="n">
        <f aca="false">FilterPk!G$45</f>
        <v>0</v>
      </c>
      <c r="J279" s="50" t="n">
        <f aca="false">FilterPk!H$45</f>
        <v>0</v>
      </c>
      <c r="K279" s="50" t="n">
        <f aca="false">FilterPk!I$45</f>
        <v>0</v>
      </c>
      <c r="L279" s="50" t="n">
        <f aca="false">FilterPk!J$45</f>
        <v>0</v>
      </c>
      <c r="M279" s="50" t="n">
        <f aca="false">FilterPk!K$45</f>
        <v>0</v>
      </c>
      <c r="N279" s="50" t="n">
        <f aca="false">FilterPk!L$45</f>
        <v>0</v>
      </c>
      <c r="O279" s="50" t="n">
        <f aca="false">FilterPk!M$45</f>
        <v>0</v>
      </c>
      <c r="P279" s="50" t="n">
        <f aca="false">FilterPk!N$45</f>
        <v>0</v>
      </c>
      <c r="Q279" s="51" t="n">
        <f aca="false">FilterPk!O$45</f>
        <v>0</v>
      </c>
    </row>
    <row r="280" customFormat="false" ht="12.75" hidden="false" customHeight="false" outlineLevel="0" collapsed="false">
      <c r="B280" s="85" t="n">
        <f aca="false">FilterPk!A$46</f>
        <v>0</v>
      </c>
      <c r="C280" s="13" t="n">
        <f aca="false">C279+1</f>
        <v>279</v>
      </c>
      <c r="D280" s="50" t="n">
        <f aca="false">FilterPk!B$46</f>
        <v>0</v>
      </c>
      <c r="E280" s="50" t="n">
        <f aca="false">FilterPk!C$46</f>
        <v>0</v>
      </c>
      <c r="F280" s="50" t="n">
        <f aca="false">FilterPk!D$46</f>
        <v>0</v>
      </c>
      <c r="G280" s="50" t="n">
        <f aca="false">FilterPk!E$46</f>
        <v>0</v>
      </c>
      <c r="H280" s="50" t="n">
        <f aca="false">FilterPk!F$46</f>
        <v>0</v>
      </c>
      <c r="I280" s="50" t="n">
        <f aca="false">FilterPk!G$46</f>
        <v>0</v>
      </c>
      <c r="J280" s="50" t="n">
        <f aca="false">FilterPk!H$46</f>
        <v>0</v>
      </c>
      <c r="K280" s="50" t="n">
        <f aca="false">FilterPk!I$46</f>
        <v>0</v>
      </c>
      <c r="L280" s="50" t="n">
        <f aca="false">FilterPk!J$46</f>
        <v>0</v>
      </c>
      <c r="M280" s="50" t="n">
        <f aca="false">FilterPk!K$46</f>
        <v>0</v>
      </c>
      <c r="N280" s="50" t="n">
        <f aca="false">FilterPk!L$46</f>
        <v>0</v>
      </c>
      <c r="O280" s="50" t="n">
        <f aca="false">FilterPk!M$46</f>
        <v>0</v>
      </c>
      <c r="P280" s="50" t="n">
        <f aca="false">FilterPk!N$46</f>
        <v>0</v>
      </c>
      <c r="Q280" s="51" t="n">
        <f aca="false">FilterPk!O$46</f>
        <v>0</v>
      </c>
    </row>
    <row r="281" customFormat="false" ht="12.75" hidden="false" customHeight="false" outlineLevel="0" collapsed="false">
      <c r="B281" s="87" t="n">
        <f aca="false">FilterPk!A$47</f>
        <v>0</v>
      </c>
      <c r="C281" s="64" t="n">
        <f aca="false">C280+1</f>
        <v>280</v>
      </c>
      <c r="D281" s="54" t="n">
        <f aca="false">FilterPk!B$47</f>
        <v>0</v>
      </c>
      <c r="E281" s="54" t="n">
        <f aca="false">FilterPk!C$47</f>
        <v>0</v>
      </c>
      <c r="F281" s="54" t="n">
        <f aca="false">FilterPk!D$47</f>
        <v>0</v>
      </c>
      <c r="G281" s="54" t="n">
        <f aca="false">FilterPk!E$47</f>
        <v>0</v>
      </c>
      <c r="H281" s="54" t="n">
        <f aca="false">FilterPk!F$47</f>
        <v>0</v>
      </c>
      <c r="I281" s="54" t="n">
        <f aca="false">FilterPk!G$47</f>
        <v>0</v>
      </c>
      <c r="J281" s="54" t="n">
        <f aca="false">FilterPk!H$47</f>
        <v>0</v>
      </c>
      <c r="K281" s="54" t="n">
        <f aca="false">FilterPk!I$47</f>
        <v>0</v>
      </c>
      <c r="L281" s="54" t="n">
        <f aca="false">FilterPk!J$47</f>
        <v>0</v>
      </c>
      <c r="M281" s="54" t="n">
        <f aca="false">FilterPk!K$47</f>
        <v>0</v>
      </c>
      <c r="N281" s="54" t="n">
        <f aca="false">FilterPk!L$47</f>
        <v>0</v>
      </c>
      <c r="O281" s="54" t="n">
        <f aca="false">FilterPk!M$47</f>
        <v>0</v>
      </c>
      <c r="P281" s="54" t="n">
        <f aca="false">FilterPk!N$47</f>
        <v>0</v>
      </c>
      <c r="Q281" s="55" t="n">
        <f aca="false">FilterPk!O$47</f>
        <v>0</v>
      </c>
    </row>
    <row r="282" customFormat="false" ht="12.75" hidden="false" customHeight="false" outlineLevel="0" collapsed="false">
      <c r="A282" s="0" t="n">
        <f aca="false">A242+1</f>
        <v>8</v>
      </c>
      <c r="B282" s="57" t="n">
        <f aca="false">FilterPk!D$1</f>
        <v>36907</v>
      </c>
      <c r="C282" s="58" t="n">
        <f aca="false">C281+1</f>
        <v>281</v>
      </c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83"/>
    </row>
    <row r="283" customFormat="false" ht="12.75" hidden="false" customHeight="false" outlineLevel="0" collapsed="false">
      <c r="B283" s="61"/>
      <c r="C283" s="13" t="n">
        <f aca="false">C282+1</f>
        <v>282</v>
      </c>
      <c r="D283" s="13"/>
      <c r="E283" s="21" t="s">
        <v>5</v>
      </c>
      <c r="F283" s="21" t="s">
        <v>6</v>
      </c>
      <c r="G283" s="21" t="s">
        <v>7</v>
      </c>
      <c r="H283" s="21" t="s">
        <v>8</v>
      </c>
      <c r="I283" s="21" t="s">
        <v>9</v>
      </c>
      <c r="J283" s="21" t="s">
        <v>10</v>
      </c>
      <c r="K283" s="21" t="s">
        <v>11</v>
      </c>
      <c r="L283" s="21" t="s">
        <v>12</v>
      </c>
      <c r="M283" s="21" t="s">
        <v>13</v>
      </c>
      <c r="N283" s="21" t="s">
        <v>14</v>
      </c>
      <c r="O283" s="21" t="n">
        <v>2002</v>
      </c>
      <c r="P283" s="21" t="s">
        <v>15</v>
      </c>
      <c r="Q283" s="84" t="s">
        <v>16</v>
      </c>
    </row>
    <row r="284" customFormat="false" ht="12.75" hidden="false" customHeight="false" outlineLevel="0" collapsed="false">
      <c r="B284" s="85" t="str">
        <f aca="false">FilterPk!A$9</f>
        <v>Power positions</v>
      </c>
      <c r="C284" s="13" t="n">
        <f aca="false">C283+1</f>
        <v>283</v>
      </c>
      <c r="D284" s="13" t="s">
        <v>4</v>
      </c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86"/>
    </row>
    <row r="285" customFormat="false" ht="12.75" hidden="false" customHeight="false" outlineLevel="0" collapsed="false">
      <c r="B285" s="85" t="str">
        <f aca="false">FilterPk!A$10</f>
        <v>East Position</v>
      </c>
      <c r="C285" s="13" t="n">
        <f aca="false">C284+1</f>
        <v>284</v>
      </c>
      <c r="D285" s="50" t="n">
        <f aca="false">FilterPk!B$10</f>
        <v>34784396.7946123</v>
      </c>
      <c r="E285" s="50" t="n">
        <f aca="false">FilterPk!C$10</f>
        <v>75045.54</v>
      </c>
      <c r="F285" s="50" t="n">
        <f aca="false">FilterPk!D$10</f>
        <v>84629.15</v>
      </c>
      <c r="G285" s="50" t="n">
        <f aca="false">FilterPk!E$10</f>
        <v>1358824.72</v>
      </c>
      <c r="H285" s="50" t="n">
        <f aca="false">FilterPk!F$10</f>
        <v>1120662.53</v>
      </c>
      <c r="I285" s="50" t="n">
        <f aca="false">FilterPk!G$10</f>
        <v>422841.14</v>
      </c>
      <c r="J285" s="50" t="n">
        <f aca="false">FilterPk!H$10</f>
        <v>788810.55</v>
      </c>
      <c r="K285" s="50" t="n">
        <f aca="false">FilterPk!I$10</f>
        <v>1076253.71</v>
      </c>
      <c r="L285" s="50" t="n">
        <f aca="false">FilterPk!J$10</f>
        <v>363159.42</v>
      </c>
      <c r="M285" s="50" t="n">
        <f aca="false">FilterPk!K$10</f>
        <v>5764043.19</v>
      </c>
      <c r="N285" s="50" t="n">
        <f aca="false">FilterPk!L$10</f>
        <v>11054269.95</v>
      </c>
      <c r="O285" s="50" t="n">
        <f aca="false">FilterPk!M$10</f>
        <v>3650317.45</v>
      </c>
      <c r="P285" s="50" t="n">
        <f aca="false">FilterPk!N$10</f>
        <v>-1642778.44</v>
      </c>
      <c r="Q285" s="51" t="n">
        <f aca="false">FilterPk!O$10</f>
        <v>13061808.96</v>
      </c>
    </row>
    <row r="286" customFormat="false" ht="12.75" hidden="false" customHeight="false" outlineLevel="0" collapsed="false">
      <c r="B286" s="85" t="str">
        <f aca="false">FilterPk!A$11</f>
        <v>East Power Mgmt</v>
      </c>
      <c r="C286" s="13" t="n">
        <f aca="false">C285+1</f>
        <v>285</v>
      </c>
      <c r="D286" s="50" t="n">
        <f aca="false">FilterPk!B$11</f>
        <v>7547347.04451418</v>
      </c>
      <c r="E286" s="50" t="n">
        <f aca="false">FilterPk!C$11</f>
        <v>43646.27</v>
      </c>
      <c r="F286" s="50" t="n">
        <f aca="false">FilterPk!D$11</f>
        <v>-98133.28</v>
      </c>
      <c r="G286" s="50" t="n">
        <f aca="false">FilterPk!E$11</f>
        <v>107993.78</v>
      </c>
      <c r="H286" s="50" t="n">
        <f aca="false">FilterPk!F$11</f>
        <v>155786.29</v>
      </c>
      <c r="I286" s="50" t="n">
        <f aca="false">FilterPk!G$11</f>
        <v>89357.34</v>
      </c>
      <c r="J286" s="50" t="n">
        <f aca="false">FilterPk!H$11</f>
        <v>247101.13</v>
      </c>
      <c r="K286" s="50" t="n">
        <f aca="false">FilterPk!I$11</f>
        <v>307386.28</v>
      </c>
      <c r="L286" s="50" t="n">
        <f aca="false">FilterPk!J$11</f>
        <v>108209.05</v>
      </c>
      <c r="M286" s="50" t="n">
        <f aca="false">FilterPk!K$11</f>
        <v>1338376.99</v>
      </c>
      <c r="N286" s="50" t="n">
        <f aca="false">FilterPk!L$11</f>
        <v>2299723.85</v>
      </c>
      <c r="O286" s="50" t="n">
        <f aca="false">FilterPk!M$11</f>
        <v>606348.53</v>
      </c>
      <c r="P286" s="50" t="n">
        <f aca="false">FilterPk!N$11</f>
        <v>61912.21</v>
      </c>
      <c r="Q286" s="51" t="n">
        <f aca="false">FilterPk!O$11</f>
        <v>2967984.59</v>
      </c>
    </row>
    <row r="287" customFormat="false" ht="12.75" hidden="false" customHeight="false" outlineLevel="0" collapsed="false">
      <c r="B287" s="85" t="str">
        <f aca="false">FilterPk!A$12</f>
        <v>Long Term Options</v>
      </c>
      <c r="C287" s="13" t="n">
        <f aca="false">C286+1</f>
        <v>286</v>
      </c>
      <c r="D287" s="50" t="n">
        <f aca="false">FilterPk!B$12</f>
        <v>0</v>
      </c>
      <c r="E287" s="50" t="n">
        <f aca="false">FilterPk!C$12</f>
        <v>0</v>
      </c>
      <c r="F287" s="50" t="n">
        <f aca="false">FilterPk!D$12</f>
        <v>0</v>
      </c>
      <c r="G287" s="50" t="n">
        <f aca="false">FilterPk!E$12</f>
        <v>0</v>
      </c>
      <c r="H287" s="50" t="n">
        <f aca="false">FilterPk!F$12</f>
        <v>0</v>
      </c>
      <c r="I287" s="50" t="n">
        <f aca="false">FilterPk!G$12</f>
        <v>0</v>
      </c>
      <c r="J287" s="50" t="n">
        <f aca="false">FilterPk!H$12</f>
        <v>0</v>
      </c>
      <c r="K287" s="50" t="n">
        <f aca="false">FilterPk!I$12</f>
        <v>0</v>
      </c>
      <c r="L287" s="50" t="n">
        <f aca="false">FilterPk!J$12</f>
        <v>0</v>
      </c>
      <c r="M287" s="50" t="n">
        <f aca="false">FilterPk!K$12</f>
        <v>0</v>
      </c>
      <c r="N287" s="50" t="n">
        <f aca="false">FilterPk!L$12</f>
        <v>0</v>
      </c>
      <c r="O287" s="50" t="n">
        <f aca="false">FilterPk!M$12</f>
        <v>0</v>
      </c>
      <c r="P287" s="50" t="n">
        <f aca="false">FilterPk!N$12</f>
        <v>0</v>
      </c>
      <c r="Q287" s="51" t="n">
        <f aca="false">FilterPk!O$12</f>
        <v>0</v>
      </c>
    </row>
    <row r="288" customFormat="false" ht="12.75" hidden="false" customHeight="false" outlineLevel="0" collapsed="false">
      <c r="B288" s="85" t="str">
        <f aca="false">FilterPk!A$13</f>
        <v>LT-MIDWEST</v>
      </c>
      <c r="C288" s="13" t="n">
        <f aca="false">C287+1</f>
        <v>287</v>
      </c>
      <c r="D288" s="50" t="n">
        <f aca="false">FilterPk!B$13</f>
        <v>7151089.47366245</v>
      </c>
      <c r="E288" s="50" t="n">
        <f aca="false">FilterPk!C$13</f>
        <v>48283.08</v>
      </c>
      <c r="F288" s="50" t="n">
        <f aca="false">FilterPk!D$13</f>
        <v>-141448.54</v>
      </c>
      <c r="G288" s="50" t="n">
        <f aca="false">FilterPk!E$13</f>
        <v>574622.66</v>
      </c>
      <c r="H288" s="50" t="n">
        <f aca="false">FilterPk!F$13</f>
        <v>298097.27</v>
      </c>
      <c r="I288" s="50" t="n">
        <f aca="false">FilterPk!G$13</f>
        <v>249481.43</v>
      </c>
      <c r="J288" s="50" t="n">
        <f aca="false">FilterPk!H$13</f>
        <v>119379.88</v>
      </c>
      <c r="K288" s="50" t="n">
        <f aca="false">FilterPk!I$13</f>
        <v>25994.27</v>
      </c>
      <c r="L288" s="50" t="n">
        <f aca="false">FilterPk!J$13</f>
        <v>156242.15</v>
      </c>
      <c r="M288" s="50" t="n">
        <f aca="false">FilterPk!K$13</f>
        <v>1762908.33</v>
      </c>
      <c r="N288" s="50" t="n">
        <f aca="false">FilterPk!L$13</f>
        <v>3093560.53</v>
      </c>
      <c r="O288" s="50" t="n">
        <f aca="false">FilterPk!M$13</f>
        <v>565730</v>
      </c>
      <c r="P288" s="50" t="n">
        <f aca="false">FilterPk!N$13</f>
        <v>-439379.19</v>
      </c>
      <c r="Q288" s="51" t="n">
        <f aca="false">FilterPk!O$13</f>
        <v>3219911.34</v>
      </c>
    </row>
    <row r="289" customFormat="false" ht="12.75" hidden="false" customHeight="false" outlineLevel="0" collapsed="false">
      <c r="B289" s="85" t="str">
        <f aca="false">FilterPk!A$14</f>
        <v>ST-ECAR</v>
      </c>
      <c r="C289" s="13" t="n">
        <f aca="false">C288+1</f>
        <v>288</v>
      </c>
      <c r="D289" s="50" t="n">
        <f aca="false">FilterPk!B$14</f>
        <v>238101.441960815</v>
      </c>
      <c r="E289" s="50" t="n">
        <f aca="false">FilterPk!C$14</f>
        <v>13522.23</v>
      </c>
      <c r="F289" s="50" t="n">
        <f aca="false">FilterPk!D$14</f>
        <v>15838.59</v>
      </c>
      <c r="G289" s="50" t="n">
        <f aca="false">FilterPk!E$14</f>
        <v>0</v>
      </c>
      <c r="H289" s="50" t="n">
        <f aca="false">FilterPk!F$14</f>
        <v>0</v>
      </c>
      <c r="I289" s="50" t="n">
        <f aca="false">FilterPk!G$14</f>
        <v>0</v>
      </c>
      <c r="J289" s="50" t="n">
        <f aca="false">FilterPk!H$14</f>
        <v>0</v>
      </c>
      <c r="K289" s="50" t="n">
        <f aca="false">FilterPk!I$14</f>
        <v>0</v>
      </c>
      <c r="L289" s="50" t="n">
        <f aca="false">FilterPk!J$14</f>
        <v>0</v>
      </c>
      <c r="M289" s="50" t="n">
        <f aca="false">FilterPk!K$14</f>
        <v>0</v>
      </c>
      <c r="N289" s="50" t="n">
        <f aca="false">FilterPk!L$14</f>
        <v>29360.82</v>
      </c>
      <c r="O289" s="50" t="n">
        <f aca="false">FilterPk!M$14</f>
        <v>0</v>
      </c>
      <c r="P289" s="50" t="n">
        <f aca="false">FilterPk!N$14</f>
        <v>0</v>
      </c>
      <c r="Q289" s="51" t="n">
        <f aca="false">FilterPk!O$14</f>
        <v>29360.82</v>
      </c>
    </row>
    <row r="290" customFormat="false" ht="12.75" hidden="false" customHeight="false" outlineLevel="0" collapsed="false">
      <c r="B290" s="85" t="str">
        <f aca="false">FilterPk!A$15</f>
        <v>ST- MAPP</v>
      </c>
      <c r="C290" s="13" t="n">
        <f aca="false">C289+1</f>
        <v>289</v>
      </c>
      <c r="D290" s="50" t="n">
        <f aca="false">FilterPk!B$15</f>
        <v>254636.614020626</v>
      </c>
      <c r="E290" s="50" t="n">
        <f aca="false">FilterPk!C$15</f>
        <v>795.43</v>
      </c>
      <c r="F290" s="50" t="n">
        <f aca="false">FilterPk!D$15</f>
        <v>39596.48</v>
      </c>
      <c r="G290" s="50" t="n">
        <f aca="false">FilterPk!E$15</f>
        <v>26009.8</v>
      </c>
      <c r="H290" s="50" t="n">
        <f aca="false">FilterPk!F$15</f>
        <v>8238.75</v>
      </c>
      <c r="I290" s="50" t="n">
        <f aca="false">FilterPk!G$15</f>
        <v>0</v>
      </c>
      <c r="J290" s="50" t="n">
        <f aca="false">FilterPk!H$15</f>
        <v>0</v>
      </c>
      <c r="K290" s="50" t="n">
        <f aca="false">FilterPk!I$15</f>
        <v>0</v>
      </c>
      <c r="L290" s="50" t="n">
        <f aca="false">FilterPk!J$15</f>
        <v>0</v>
      </c>
      <c r="M290" s="50" t="n">
        <f aca="false">FilterPk!K$15</f>
        <v>0</v>
      </c>
      <c r="N290" s="50" t="n">
        <f aca="false">FilterPk!L$15</f>
        <v>74640.46</v>
      </c>
      <c r="O290" s="50" t="n">
        <f aca="false">FilterPk!M$15</f>
        <v>0</v>
      </c>
      <c r="P290" s="50" t="n">
        <f aca="false">FilterPk!N$15</f>
        <v>0</v>
      </c>
      <c r="Q290" s="51" t="n">
        <f aca="false">FilterPk!O$15</f>
        <v>74640.46</v>
      </c>
    </row>
    <row r="291" customFormat="false" ht="12.75" hidden="false" customHeight="false" outlineLevel="0" collapsed="false">
      <c r="B291" s="85" t="str">
        <f aca="false">FilterPk!A$16</f>
        <v>ST- MAIN</v>
      </c>
      <c r="C291" s="13" t="n">
        <f aca="false">C290+1</f>
        <v>290</v>
      </c>
      <c r="D291" s="50" t="n">
        <f aca="false">FilterPk!B$16</f>
        <v>694293.253349893</v>
      </c>
      <c r="E291" s="50" t="n">
        <f aca="false">FilterPk!C$16</f>
        <v>-2349.61</v>
      </c>
      <c r="F291" s="50" t="n">
        <f aca="false">FilterPk!D$16</f>
        <v>15903</v>
      </c>
      <c r="G291" s="50" t="n">
        <f aca="false">FilterPk!E$16</f>
        <v>69359.47</v>
      </c>
      <c r="H291" s="50" t="n">
        <f aca="false">FilterPk!F$16</f>
        <v>0</v>
      </c>
      <c r="I291" s="50" t="n">
        <f aca="false">FilterPk!G$16</f>
        <v>0</v>
      </c>
      <c r="J291" s="50" t="n">
        <f aca="false">FilterPk!H$16</f>
        <v>0</v>
      </c>
      <c r="K291" s="50" t="n">
        <f aca="false">FilterPk!I$16</f>
        <v>0</v>
      </c>
      <c r="L291" s="50" t="n">
        <f aca="false">FilterPk!J$16</f>
        <v>0</v>
      </c>
      <c r="M291" s="50" t="n">
        <f aca="false">FilterPk!K$16</f>
        <v>0</v>
      </c>
      <c r="N291" s="50" t="n">
        <f aca="false">FilterPk!L$16</f>
        <v>82912.86</v>
      </c>
      <c r="O291" s="50" t="n">
        <f aca="false">FilterPk!M$16</f>
        <v>0</v>
      </c>
      <c r="P291" s="50" t="n">
        <f aca="false">FilterPk!N$16</f>
        <v>0</v>
      </c>
      <c r="Q291" s="51" t="n">
        <f aca="false">FilterPk!O$16</f>
        <v>82912.86</v>
      </c>
    </row>
    <row r="292" customFormat="false" ht="12.75" hidden="false" customHeight="false" outlineLevel="0" collapsed="false">
      <c r="B292" s="85" t="str">
        <f aca="false">FilterPk!A$17</f>
        <v>MW-ANALYST</v>
      </c>
      <c r="C292" s="13" t="n">
        <f aca="false">C291+1</f>
        <v>291</v>
      </c>
      <c r="D292" s="50" t="n">
        <f aca="false">FilterPk!B$17</f>
        <v>0</v>
      </c>
      <c r="E292" s="50" t="n">
        <f aca="false">FilterPk!C$17</f>
        <v>6363.4</v>
      </c>
      <c r="F292" s="50" t="n">
        <f aca="false">FilterPk!D$17</f>
        <v>15838.59</v>
      </c>
      <c r="G292" s="50" t="n">
        <f aca="false">FilterPk!E$17</f>
        <v>0</v>
      </c>
      <c r="H292" s="50" t="n">
        <f aca="false">FilterPk!F$17</f>
        <v>0</v>
      </c>
      <c r="I292" s="50" t="n">
        <f aca="false">FilterPk!G$17</f>
        <v>0</v>
      </c>
      <c r="J292" s="50" t="n">
        <f aca="false">FilterPk!H$17</f>
        <v>0</v>
      </c>
      <c r="K292" s="50" t="n">
        <f aca="false">FilterPk!I$17</f>
        <v>0</v>
      </c>
      <c r="L292" s="50" t="n">
        <f aca="false">FilterPk!J$17</f>
        <v>0</v>
      </c>
      <c r="M292" s="50" t="n">
        <f aca="false">FilterPk!K$17</f>
        <v>0</v>
      </c>
      <c r="N292" s="50" t="n">
        <f aca="false">FilterPk!L$17</f>
        <v>22201.99</v>
      </c>
      <c r="O292" s="50" t="n">
        <f aca="false">FilterPk!M$17</f>
        <v>0</v>
      </c>
      <c r="P292" s="50" t="n">
        <f aca="false">FilterPk!N$17</f>
        <v>0</v>
      </c>
      <c r="Q292" s="51" t="n">
        <f aca="false">FilterPk!O$17</f>
        <v>22201.99</v>
      </c>
    </row>
    <row r="293" customFormat="false" ht="12.75" hidden="false" customHeight="false" outlineLevel="0" collapsed="false">
      <c r="B293" s="85" t="str">
        <f aca="false">FilterPk!A$18</f>
        <v>LT-NE</v>
      </c>
      <c r="C293" s="13" t="n">
        <f aca="false">C292+1</f>
        <v>292</v>
      </c>
      <c r="D293" s="50" t="n">
        <f aca="false">FilterPk!B$18</f>
        <v>6187311.37539291</v>
      </c>
      <c r="E293" s="50" t="n">
        <f aca="false">FilterPk!C$18</f>
        <v>-37254.47</v>
      </c>
      <c r="F293" s="50" t="n">
        <f aca="false">FilterPk!D$18</f>
        <v>2562.91</v>
      </c>
      <c r="G293" s="50" t="n">
        <f aca="false">FilterPk!E$18</f>
        <v>-23211.32</v>
      </c>
      <c r="H293" s="50" t="n">
        <f aca="false">FilterPk!F$18</f>
        <v>263627.18</v>
      </c>
      <c r="I293" s="50" t="n">
        <f aca="false">FilterPk!G$18</f>
        <v>-59813.36</v>
      </c>
      <c r="J293" s="50" t="n">
        <f aca="false">FilterPk!H$18</f>
        <v>155752.04</v>
      </c>
      <c r="K293" s="50" t="n">
        <f aca="false">FilterPk!I$18</f>
        <v>121018.38</v>
      </c>
      <c r="L293" s="50" t="n">
        <f aca="false">FilterPk!J$18</f>
        <v>-53378.32</v>
      </c>
      <c r="M293" s="50" t="n">
        <f aca="false">FilterPk!K$18</f>
        <v>995570.8</v>
      </c>
      <c r="N293" s="50" t="n">
        <f aca="false">FilterPk!L$18</f>
        <v>1364873.84</v>
      </c>
      <c r="O293" s="50" t="n">
        <f aca="false">FilterPk!M$18</f>
        <v>1053007.86</v>
      </c>
      <c r="P293" s="50" t="n">
        <f aca="false">FilterPk!N$18</f>
        <v>-2593897.5</v>
      </c>
      <c r="Q293" s="51" t="n">
        <f aca="false">FilterPk!O$18</f>
        <v>-176015.800000001</v>
      </c>
    </row>
    <row r="294" customFormat="false" ht="12.75" hidden="false" customHeight="false" outlineLevel="0" collapsed="false">
      <c r="B294" s="85" t="str">
        <f aca="false">FilterPk!A$19</f>
        <v>LT-PJM</v>
      </c>
      <c r="C294" s="13" t="n">
        <f aca="false">C293+1</f>
        <v>293</v>
      </c>
      <c r="D294" s="50" t="n">
        <f aca="false">FilterPk!B$19</f>
        <v>1818236.42109565</v>
      </c>
      <c r="E294" s="50" t="n">
        <f aca="false">FilterPk!C$19</f>
        <v>25453.61</v>
      </c>
      <c r="F294" s="50" t="n">
        <f aca="false">FilterPk!D$19</f>
        <v>45536</v>
      </c>
      <c r="G294" s="50" t="n">
        <f aca="false">FilterPk!E$19</f>
        <v>312117.59</v>
      </c>
      <c r="H294" s="50" t="n">
        <f aca="false">FilterPk!F$19</f>
        <v>211118</v>
      </c>
      <c r="I294" s="50" t="n">
        <f aca="false">FilterPk!G$19</f>
        <v>0</v>
      </c>
      <c r="J294" s="50" t="n">
        <f aca="false">FilterPk!H$19</f>
        <v>24536.25</v>
      </c>
      <c r="K294" s="50" t="n">
        <f aca="false">FilterPk!I$19</f>
        <v>-12662.37</v>
      </c>
      <c r="L294" s="50" t="n">
        <f aca="false">FilterPk!J$19</f>
        <v>-30078</v>
      </c>
      <c r="M294" s="50" t="n">
        <f aca="false">FilterPk!K$19</f>
        <v>243523.27</v>
      </c>
      <c r="N294" s="50" t="n">
        <f aca="false">FilterPk!L$19</f>
        <v>819544.35</v>
      </c>
      <c r="O294" s="50" t="n">
        <f aca="false">FilterPk!M$19</f>
        <v>125485.18</v>
      </c>
      <c r="P294" s="50" t="n">
        <f aca="false">FilterPk!N$19</f>
        <v>177105.54</v>
      </c>
      <c r="Q294" s="51" t="n">
        <f aca="false">FilterPk!O$19</f>
        <v>1122135.07</v>
      </c>
    </row>
    <row r="295" customFormat="false" ht="12.75" hidden="false" customHeight="false" outlineLevel="0" collapsed="false">
      <c r="B295" s="85" t="str">
        <f aca="false">FilterPk!A$20</f>
        <v>LT- NY</v>
      </c>
      <c r="C295" s="13" t="n">
        <f aca="false">C294+1</f>
        <v>294</v>
      </c>
      <c r="D295" s="50" t="n">
        <f aca="false">FilterPk!B$20</f>
        <v>0</v>
      </c>
      <c r="E295" s="50" t="n">
        <f aca="false">FilterPk!C$20</f>
        <v>-15908.51</v>
      </c>
      <c r="F295" s="50" t="n">
        <f aca="false">FilterPk!D$20</f>
        <v>63126.67</v>
      </c>
      <c r="G295" s="50" t="n">
        <f aca="false">FilterPk!E$20</f>
        <v>-17376.91</v>
      </c>
      <c r="H295" s="50" t="n">
        <f aca="false">FilterPk!F$20</f>
        <v>0</v>
      </c>
      <c r="I295" s="50" t="n">
        <f aca="false">FilterPk!G$20</f>
        <v>0</v>
      </c>
      <c r="J295" s="50" t="n">
        <f aca="false">FilterPk!H$20</f>
        <v>0</v>
      </c>
      <c r="K295" s="50" t="n">
        <f aca="false">FilterPk!I$20</f>
        <v>0</v>
      </c>
      <c r="L295" s="50" t="n">
        <f aca="false">FilterPk!J$20</f>
        <v>0</v>
      </c>
      <c r="M295" s="50" t="n">
        <f aca="false">FilterPk!K$20</f>
        <v>146381.01</v>
      </c>
      <c r="N295" s="50" t="n">
        <f aca="false">FilterPk!L$20</f>
        <v>176222.26</v>
      </c>
      <c r="O295" s="50" t="n">
        <f aca="false">FilterPk!M$20</f>
        <v>281909.77</v>
      </c>
      <c r="P295" s="50" t="n">
        <f aca="false">FilterPk!N$20</f>
        <v>-177475.64</v>
      </c>
      <c r="Q295" s="51" t="n">
        <f aca="false">FilterPk!O$20</f>
        <v>280656.39</v>
      </c>
    </row>
    <row r="296" customFormat="false" ht="12.75" hidden="false" customHeight="false" outlineLevel="0" collapsed="false">
      <c r="B296" s="85" t="str">
        <f aca="false">FilterPk!A$21</f>
        <v>ST- PJM</v>
      </c>
      <c r="C296" s="13" t="n">
        <f aca="false">C295+1</f>
        <v>295</v>
      </c>
      <c r="D296" s="50" t="n">
        <f aca="false">FilterPk!B$21</f>
        <v>1243093.71447674</v>
      </c>
      <c r="E296" s="50" t="n">
        <f aca="false">FilterPk!C$21</f>
        <v>-91155.75</v>
      </c>
      <c r="F296" s="50" t="n">
        <f aca="false">FilterPk!D$21</f>
        <v>-47515.78</v>
      </c>
      <c r="G296" s="50" t="n">
        <f aca="false">FilterPk!E$21</f>
        <v>0</v>
      </c>
      <c r="H296" s="50" t="n">
        <f aca="false">FilterPk!F$21</f>
        <v>0</v>
      </c>
      <c r="I296" s="50" t="n">
        <f aca="false">FilterPk!G$21</f>
        <v>0</v>
      </c>
      <c r="J296" s="50" t="n">
        <f aca="false">FilterPk!H$21</f>
        <v>0</v>
      </c>
      <c r="K296" s="50" t="n">
        <f aca="false">FilterPk!I$21</f>
        <v>0</v>
      </c>
      <c r="L296" s="50" t="n">
        <f aca="false">FilterPk!J$21</f>
        <v>0</v>
      </c>
      <c r="M296" s="50" t="n">
        <f aca="false">FilterPk!K$21</f>
        <v>0</v>
      </c>
      <c r="N296" s="50" t="n">
        <f aca="false">FilterPk!L$21</f>
        <v>-138671.53</v>
      </c>
      <c r="O296" s="50" t="n">
        <f aca="false">FilterPk!M$21</f>
        <v>0</v>
      </c>
      <c r="P296" s="50" t="n">
        <f aca="false">FilterPk!N$21</f>
        <v>0</v>
      </c>
      <c r="Q296" s="51" t="n">
        <f aca="false">FilterPk!O$21</f>
        <v>-138671.53</v>
      </c>
    </row>
    <row r="297" customFormat="false" ht="12.75" hidden="false" customHeight="false" outlineLevel="0" collapsed="false">
      <c r="B297" s="85" t="str">
        <f aca="false">FilterPk!A$22</f>
        <v>ST- NENG</v>
      </c>
      <c r="C297" s="13" t="n">
        <f aca="false">C296+1</f>
        <v>296</v>
      </c>
      <c r="D297" s="50" t="n">
        <f aca="false">FilterPk!B$22</f>
        <v>539719.375927685</v>
      </c>
      <c r="E297" s="50" t="n">
        <f aca="false">FilterPk!C$22</f>
        <v>13161.19</v>
      </c>
      <c r="F297" s="50" t="n">
        <f aca="false">FilterPk!D$22</f>
        <v>63418.82</v>
      </c>
      <c r="G297" s="50" t="n">
        <f aca="false">FilterPk!E$22</f>
        <v>0</v>
      </c>
      <c r="H297" s="50" t="n">
        <f aca="false">FilterPk!F$22</f>
        <v>0</v>
      </c>
      <c r="I297" s="50" t="n">
        <f aca="false">FilterPk!G$22</f>
        <v>0</v>
      </c>
      <c r="J297" s="50" t="n">
        <f aca="false">FilterPk!H$22</f>
        <v>0</v>
      </c>
      <c r="K297" s="50" t="n">
        <f aca="false">FilterPk!I$22</f>
        <v>0</v>
      </c>
      <c r="L297" s="50" t="n">
        <f aca="false">FilterPk!J$22</f>
        <v>0</v>
      </c>
      <c r="M297" s="50" t="n">
        <f aca="false">FilterPk!K$22</f>
        <v>0</v>
      </c>
      <c r="N297" s="50" t="n">
        <f aca="false">FilterPk!L$22</f>
        <v>76580.01</v>
      </c>
      <c r="O297" s="50" t="n">
        <f aca="false">FilterPk!M$22</f>
        <v>0</v>
      </c>
      <c r="P297" s="50" t="n">
        <f aca="false">FilterPk!N$22</f>
        <v>0</v>
      </c>
      <c r="Q297" s="51" t="n">
        <f aca="false">FilterPk!O$22</f>
        <v>76580.01</v>
      </c>
    </row>
    <row r="298" customFormat="false" ht="12.75" hidden="false" customHeight="false" outlineLevel="0" collapsed="false">
      <c r="B298" s="85" t="str">
        <f aca="false">FilterPk!A$23</f>
        <v>ST- NY</v>
      </c>
      <c r="C298" s="13" t="n">
        <f aca="false">C297+1</f>
        <v>297</v>
      </c>
      <c r="D298" s="50" t="n">
        <f aca="false">FilterPk!B$23</f>
        <v>251437.188425373</v>
      </c>
      <c r="E298" s="50" t="n">
        <f aca="false">FilterPk!C$23</f>
        <v>10362.2</v>
      </c>
      <c r="F298" s="50" t="n">
        <f aca="false">FilterPk!D$23</f>
        <v>-15838.59</v>
      </c>
      <c r="G298" s="50" t="n">
        <f aca="false">FilterPk!E$23</f>
        <v>17339.87</v>
      </c>
      <c r="H298" s="50" t="n">
        <f aca="false">FilterPk!F$23</f>
        <v>0</v>
      </c>
      <c r="I298" s="50" t="n">
        <f aca="false">FilterPk!G$23</f>
        <v>0</v>
      </c>
      <c r="J298" s="50" t="n">
        <f aca="false">FilterPk!H$23</f>
        <v>0</v>
      </c>
      <c r="K298" s="50" t="n">
        <f aca="false">FilterPk!I$23</f>
        <v>0</v>
      </c>
      <c r="L298" s="50" t="n">
        <f aca="false">FilterPk!J$23</f>
        <v>0</v>
      </c>
      <c r="M298" s="50" t="n">
        <f aca="false">FilterPk!K$23</f>
        <v>0</v>
      </c>
      <c r="N298" s="50" t="n">
        <f aca="false">FilterPk!L$23</f>
        <v>11863.48</v>
      </c>
      <c r="O298" s="50" t="n">
        <f aca="false">FilterPk!M$23</f>
        <v>0</v>
      </c>
      <c r="P298" s="50" t="n">
        <f aca="false">FilterPk!N$23</f>
        <v>0</v>
      </c>
      <c r="Q298" s="51" t="n">
        <f aca="false">FilterPk!O$23</f>
        <v>11863.48</v>
      </c>
    </row>
    <row r="299" customFormat="false" ht="12.75" hidden="false" customHeight="false" outlineLevel="0" collapsed="false">
      <c r="B299" s="85" t="str">
        <f aca="false">FilterPk!A$24</f>
        <v>NE- PHYS</v>
      </c>
      <c r="C299" s="13" t="n">
        <f aca="false">C298+1</f>
        <v>298</v>
      </c>
      <c r="D299" s="50" t="n">
        <f aca="false">FilterPk!B$24</f>
        <v>0</v>
      </c>
      <c r="E299" s="50" t="n">
        <f aca="false">FilterPk!C$24</f>
        <v>0</v>
      </c>
      <c r="F299" s="50" t="n">
        <f aca="false">FilterPk!D$24</f>
        <v>0</v>
      </c>
      <c r="G299" s="50" t="n">
        <f aca="false">FilterPk!E$24</f>
        <v>0</v>
      </c>
      <c r="H299" s="50" t="n">
        <f aca="false">FilterPk!F$24</f>
        <v>0</v>
      </c>
      <c r="I299" s="50" t="n">
        <f aca="false">FilterPk!G$24</f>
        <v>0</v>
      </c>
      <c r="J299" s="50" t="n">
        <f aca="false">FilterPk!H$24</f>
        <v>0</v>
      </c>
      <c r="K299" s="50" t="n">
        <f aca="false">FilterPk!I$24</f>
        <v>0</v>
      </c>
      <c r="L299" s="50" t="n">
        <f aca="false">FilterPk!J$24</f>
        <v>0</v>
      </c>
      <c r="M299" s="50" t="n">
        <f aca="false">FilterPk!K$24</f>
        <v>0</v>
      </c>
      <c r="N299" s="50" t="n">
        <f aca="false">FilterPk!L$24</f>
        <v>0</v>
      </c>
      <c r="O299" s="50" t="n">
        <f aca="false">FilterPk!M$24</f>
        <v>0</v>
      </c>
      <c r="P299" s="50" t="n">
        <f aca="false">FilterPk!N$24</f>
        <v>0</v>
      </c>
      <c r="Q299" s="51" t="n">
        <f aca="false">FilterPk!O$24</f>
        <v>0</v>
      </c>
    </row>
    <row r="300" customFormat="false" ht="12.75" hidden="false" customHeight="false" outlineLevel="0" collapsed="false">
      <c r="B300" s="85" t="str">
        <f aca="false">FilterPk!A$25</f>
        <v>LT-Southeast</v>
      </c>
      <c r="C300" s="13" t="n">
        <f aca="false">C299+1</f>
        <v>299</v>
      </c>
      <c r="D300" s="50" t="n">
        <f aca="false">FilterPk!B$25</f>
        <v>11411200.8859117</v>
      </c>
      <c r="E300" s="50" t="n">
        <f aca="false">FilterPk!C$25</f>
        <v>45860.27</v>
      </c>
      <c r="F300" s="50" t="n">
        <f aca="false">FilterPk!D$25</f>
        <v>54109.47</v>
      </c>
      <c r="G300" s="50" t="n">
        <f aca="false">FilterPk!E$25</f>
        <v>124540.18</v>
      </c>
      <c r="H300" s="50" t="n">
        <f aca="false">FilterPk!F$25</f>
        <v>77068.78</v>
      </c>
      <c r="I300" s="50" t="n">
        <f aca="false">FilterPk!G$25</f>
        <v>75414.58</v>
      </c>
      <c r="J300" s="50" t="n">
        <f aca="false">FilterPk!H$25</f>
        <v>134077.64</v>
      </c>
      <c r="K300" s="50" t="n">
        <f aca="false">FilterPk!I$25</f>
        <v>429786.05</v>
      </c>
      <c r="L300" s="50" t="n">
        <f aca="false">FilterPk!J$25</f>
        <v>118391.18</v>
      </c>
      <c r="M300" s="50" t="n">
        <f aca="false">FilterPk!K$25</f>
        <v>1083243.13</v>
      </c>
      <c r="N300" s="50" t="n">
        <f aca="false">FilterPk!L$25</f>
        <v>2142491.28</v>
      </c>
      <c r="O300" s="50" t="n">
        <f aca="false">FilterPk!M$25</f>
        <v>344226</v>
      </c>
      <c r="P300" s="50" t="n">
        <f aca="false">FilterPk!N$25</f>
        <v>1221747.4</v>
      </c>
      <c r="Q300" s="51" t="n">
        <f aca="false">FilterPk!O$25</f>
        <v>3708464.68</v>
      </c>
    </row>
    <row r="301" customFormat="false" ht="12.75" hidden="false" customHeight="false" outlineLevel="0" collapsed="false">
      <c r="B301" s="85" t="str">
        <f aca="false">FilterPk!A$26</f>
        <v>ST-SPP</v>
      </c>
      <c r="C301" s="13" t="n">
        <f aca="false">C300+1</f>
        <v>300</v>
      </c>
      <c r="D301" s="50" t="n">
        <f aca="false">FilterPk!B$26</f>
        <v>52202.8773549933</v>
      </c>
      <c r="E301" s="50" t="n">
        <f aca="false">FilterPk!C$26</f>
        <v>3181.7</v>
      </c>
      <c r="F301" s="50" t="n">
        <f aca="false">FilterPk!D$26</f>
        <v>0</v>
      </c>
      <c r="G301" s="50" t="n">
        <f aca="false">FilterPk!E$26</f>
        <v>0</v>
      </c>
      <c r="H301" s="50" t="n">
        <f aca="false">FilterPk!F$26</f>
        <v>0</v>
      </c>
      <c r="I301" s="50" t="n">
        <f aca="false">FilterPk!G$26</f>
        <v>0</v>
      </c>
      <c r="J301" s="50" t="n">
        <f aca="false">FilterPk!H$26</f>
        <v>0</v>
      </c>
      <c r="K301" s="50" t="n">
        <f aca="false">FilterPk!I$26</f>
        <v>0</v>
      </c>
      <c r="L301" s="50" t="n">
        <f aca="false">FilterPk!J$26</f>
        <v>0</v>
      </c>
      <c r="M301" s="50" t="n">
        <f aca="false">FilterPk!K$26</f>
        <v>0</v>
      </c>
      <c r="N301" s="50" t="n">
        <f aca="false">FilterPk!L$26</f>
        <v>3181.7</v>
      </c>
      <c r="O301" s="50" t="n">
        <f aca="false">FilterPk!M$26</f>
        <v>0</v>
      </c>
      <c r="P301" s="50" t="n">
        <f aca="false">FilterPk!N$26</f>
        <v>0</v>
      </c>
      <c r="Q301" s="51" t="n">
        <f aca="false">FilterPk!O$26</f>
        <v>3181.7</v>
      </c>
    </row>
    <row r="302" customFormat="false" ht="12.75" hidden="false" customHeight="false" outlineLevel="0" collapsed="false">
      <c r="B302" s="85" t="str">
        <f aca="false">FilterPk!A$27</f>
        <v>ST-SERC</v>
      </c>
      <c r="C302" s="13" t="n">
        <f aca="false">C301+1</f>
        <v>301</v>
      </c>
      <c r="D302" s="50" t="n">
        <f aca="false">FilterPk!B$27</f>
        <v>686881.973218232</v>
      </c>
      <c r="E302" s="50" t="n">
        <f aca="false">FilterPk!C$27</f>
        <v>-12726.81</v>
      </c>
      <c r="F302" s="50" t="n">
        <f aca="false">FilterPk!D$27</f>
        <v>-31677.19</v>
      </c>
      <c r="G302" s="50" t="n">
        <f aca="false">FilterPk!E$27</f>
        <v>138718.93</v>
      </c>
      <c r="H302" s="50" t="n">
        <f aca="false">FilterPk!F$27</f>
        <v>0</v>
      </c>
      <c r="I302" s="50" t="n">
        <f aca="false">FilterPk!G$27</f>
        <v>0</v>
      </c>
      <c r="J302" s="50" t="n">
        <f aca="false">FilterPk!H$27</f>
        <v>0</v>
      </c>
      <c r="K302" s="50" t="n">
        <f aca="false">FilterPk!I$27</f>
        <v>0</v>
      </c>
      <c r="L302" s="50" t="n">
        <f aca="false">FilterPk!J$27</f>
        <v>0</v>
      </c>
      <c r="M302" s="50" t="n">
        <f aca="false">FilterPk!K$27</f>
        <v>0</v>
      </c>
      <c r="N302" s="50" t="n">
        <f aca="false">FilterPk!L$27</f>
        <v>94314.93</v>
      </c>
      <c r="O302" s="50" t="n">
        <f aca="false">FilterPk!M$27</f>
        <v>0</v>
      </c>
      <c r="P302" s="50" t="n">
        <f aca="false">FilterPk!N$27</f>
        <v>0</v>
      </c>
      <c r="Q302" s="51" t="n">
        <f aca="false">FilterPk!O$27</f>
        <v>94314.93</v>
      </c>
    </row>
    <row r="303" customFormat="false" ht="12.75" hidden="false" customHeight="false" outlineLevel="0" collapsed="false">
      <c r="B303" s="85" t="str">
        <f aca="false">FilterPk!A$28</f>
        <v>LT- Texas</v>
      </c>
      <c r="C303" s="13" t="n">
        <f aca="false">C302+1</f>
        <v>302</v>
      </c>
      <c r="D303" s="50" t="n">
        <f aca="false">FilterPk!B$28</f>
        <v>3826684.70313045</v>
      </c>
      <c r="E303" s="50" t="n">
        <f aca="false">FilterPk!C$28</f>
        <v>-6382.69</v>
      </c>
      <c r="F303" s="50" t="n">
        <f aca="false">FilterPk!D$28</f>
        <v>71634.81</v>
      </c>
      <c r="G303" s="50" t="n">
        <f aca="false">FilterPk!E$28</f>
        <v>28710.67</v>
      </c>
      <c r="H303" s="50" t="n">
        <f aca="false">FilterPk!F$28</f>
        <v>106726.26</v>
      </c>
      <c r="I303" s="50" t="n">
        <f aca="false">FilterPk!G$28</f>
        <v>68401.15</v>
      </c>
      <c r="J303" s="50" t="n">
        <f aca="false">FilterPk!H$28</f>
        <v>107963.61</v>
      </c>
      <c r="K303" s="50" t="n">
        <f aca="false">FilterPk!I$28</f>
        <v>204731.1</v>
      </c>
      <c r="L303" s="50" t="n">
        <f aca="false">FilterPk!J$28</f>
        <v>63773.36</v>
      </c>
      <c r="M303" s="50" t="n">
        <f aca="false">FilterPk!K$28</f>
        <v>194039.66</v>
      </c>
      <c r="N303" s="50" t="n">
        <f aca="false">FilterPk!L$28</f>
        <v>839597.93</v>
      </c>
      <c r="O303" s="50" t="n">
        <f aca="false">FilterPk!M$28</f>
        <v>673610.11</v>
      </c>
      <c r="P303" s="50" t="n">
        <f aca="false">FilterPk!N$28</f>
        <v>107208.74</v>
      </c>
      <c r="Q303" s="51" t="n">
        <f aca="false">FilterPk!O$28</f>
        <v>1620416.78</v>
      </c>
    </row>
    <row r="304" customFormat="false" ht="12.75" hidden="false" customHeight="false" outlineLevel="0" collapsed="false">
      <c r="B304" s="85" t="str">
        <f aca="false">FilterPk!A$29</f>
        <v>St- Texas</v>
      </c>
      <c r="C304" s="13" t="n">
        <f aca="false">C303+1</f>
        <v>303</v>
      </c>
      <c r="D304" s="50" t="n">
        <f aca="false">FilterPk!B$29</f>
        <v>445563.239343252</v>
      </c>
      <c r="E304" s="50" t="n">
        <f aca="false">FilterPk!C$29</f>
        <v>30194</v>
      </c>
      <c r="F304" s="50" t="n">
        <f aca="false">FilterPk!D$29</f>
        <v>31677.19</v>
      </c>
      <c r="G304" s="50" t="n">
        <f aca="false">FilterPk!E$29</f>
        <v>0</v>
      </c>
      <c r="H304" s="50" t="n">
        <f aca="false">FilterPk!F$29</f>
        <v>0</v>
      </c>
      <c r="I304" s="50" t="n">
        <f aca="false">FilterPk!G$29</f>
        <v>0</v>
      </c>
      <c r="J304" s="50" t="n">
        <f aca="false">FilterPk!H$29</f>
        <v>0</v>
      </c>
      <c r="K304" s="50" t="n">
        <f aca="false">FilterPk!I$29</f>
        <v>0</v>
      </c>
      <c r="L304" s="50" t="n">
        <f aca="false">FilterPk!J$29</f>
        <v>0</v>
      </c>
      <c r="M304" s="50" t="n">
        <f aca="false">FilterPk!K$29</f>
        <v>0</v>
      </c>
      <c r="N304" s="50" t="n">
        <f aca="false">FilterPk!L$29</f>
        <v>61871.19</v>
      </c>
      <c r="O304" s="50" t="n">
        <f aca="false">FilterPk!M$29</f>
        <v>0</v>
      </c>
      <c r="P304" s="50" t="n">
        <f aca="false">FilterPk!N$29</f>
        <v>0</v>
      </c>
      <c r="Q304" s="51" t="n">
        <f aca="false">FilterPk!O$29</f>
        <v>61871.19</v>
      </c>
    </row>
    <row r="305" customFormat="false" ht="12.75" hidden="false" customHeight="false" outlineLevel="0" collapsed="false">
      <c r="B305" s="85"/>
      <c r="C305" s="13" t="n">
        <f aca="false">C304+1</f>
        <v>304</v>
      </c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1"/>
    </row>
    <row r="306" customFormat="false" ht="12.75" hidden="false" customHeight="false" outlineLevel="0" collapsed="false">
      <c r="B306" s="85" t="str">
        <f aca="false">FilterPk!A$32</f>
        <v>Gas positions</v>
      </c>
      <c r="C306" s="13" t="n">
        <f aca="false">C305+1</f>
        <v>305</v>
      </c>
      <c r="D306" s="50" t="s">
        <v>4</v>
      </c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1"/>
    </row>
    <row r="307" customFormat="false" ht="12.75" hidden="false" customHeight="false" outlineLevel="0" collapsed="false">
      <c r="B307" s="85" t="str">
        <f aca="false">FilterPk!A$33</f>
        <v>Kevin Presto</v>
      </c>
      <c r="C307" s="13" t="n">
        <f aca="false">C306+1</f>
        <v>306</v>
      </c>
      <c r="D307" s="50" t="n">
        <f aca="false">FilterPk!B$33</f>
        <v>0</v>
      </c>
      <c r="E307" s="50" t="n">
        <f aca="false">FilterPk!C$33</f>
        <v>0</v>
      </c>
      <c r="F307" s="50" t="n">
        <f aca="false">FilterPk!D$33</f>
        <v>0</v>
      </c>
      <c r="G307" s="50" t="n">
        <f aca="false">FilterPk!E$33</f>
        <v>0</v>
      </c>
      <c r="H307" s="50" t="n">
        <f aca="false">FilterPk!F$33</f>
        <v>148.212616</v>
      </c>
      <c r="I307" s="50" t="n">
        <f aca="false">FilterPk!G$33</f>
        <v>152.45636</v>
      </c>
      <c r="J307" s="50" t="n">
        <f aca="false">FilterPk!H$33</f>
        <v>146.860915</v>
      </c>
      <c r="K307" s="50" t="n">
        <f aca="false">FilterPk!I$33</f>
        <v>301.509361</v>
      </c>
      <c r="L307" s="50" t="n">
        <f aca="false">FilterPk!J$33</f>
        <v>144.921279</v>
      </c>
      <c r="M307" s="50" t="n">
        <f aca="false">FilterPk!K$33</f>
        <v>149.116289</v>
      </c>
      <c r="N307" s="50" t="n">
        <f aca="false">FilterPk!L$33</f>
        <v>1043.07682</v>
      </c>
      <c r="O307" s="50" t="n">
        <f aca="false">FilterPk!M$33</f>
        <v>0</v>
      </c>
      <c r="P307" s="50" t="n">
        <f aca="false">FilterPk!N$33</f>
        <v>0</v>
      </c>
      <c r="Q307" s="51" t="n">
        <f aca="false">FilterPk!O$33</f>
        <v>1043.07682</v>
      </c>
    </row>
    <row r="308" customFormat="false" ht="12.75" hidden="false" customHeight="false" outlineLevel="0" collapsed="false">
      <c r="B308" s="85" t="str">
        <f aca="false">FilterPk!A$34</f>
        <v>Fletcher Sturm</v>
      </c>
      <c r="C308" s="13" t="n">
        <f aca="false">C307+1</f>
        <v>307</v>
      </c>
      <c r="D308" s="50" t="n">
        <f aca="false">FilterPk!B$34</f>
        <v>0</v>
      </c>
      <c r="E308" s="50" t="n">
        <f aca="false">FilterPk!C$34</f>
        <v>0</v>
      </c>
      <c r="F308" s="50" t="n">
        <f aca="false">FilterPk!D$34</f>
        <v>10.382539</v>
      </c>
      <c r="G308" s="50" t="n">
        <f aca="false">FilterPk!E$34</f>
        <v>-372.732218</v>
      </c>
      <c r="H308" s="50" t="n">
        <f aca="false">FilterPk!F$34</f>
        <v>-18.430041</v>
      </c>
      <c r="I308" s="50" t="n">
        <f aca="false">FilterPk!G$34</f>
        <v>-7.519049</v>
      </c>
      <c r="J308" s="50" t="n">
        <f aca="false">FilterPk!H$34</f>
        <v>7.209206</v>
      </c>
      <c r="K308" s="50" t="n">
        <f aca="false">FilterPk!I$34</f>
        <v>16.283645</v>
      </c>
      <c r="L308" s="50" t="n">
        <f aca="false">FilterPk!J$34</f>
        <v>-0.622678</v>
      </c>
      <c r="M308" s="50" t="n">
        <f aca="false">FilterPk!K$34</f>
        <v>48.787102</v>
      </c>
      <c r="N308" s="50" t="n">
        <f aca="false">FilterPk!L$34</f>
        <v>-316.641494</v>
      </c>
      <c r="O308" s="50" t="n">
        <f aca="false">FilterPk!M$34</f>
        <v>137.057149</v>
      </c>
      <c r="P308" s="50" t="n">
        <f aca="false">FilterPk!N$34</f>
        <v>0</v>
      </c>
      <c r="Q308" s="51" t="n">
        <f aca="false">FilterPk!O$34</f>
        <v>-179.584345</v>
      </c>
    </row>
    <row r="309" customFormat="false" ht="12.75" hidden="false" customHeight="false" outlineLevel="0" collapsed="false">
      <c r="B309" s="85" t="str">
        <f aca="false">FilterPk!A$35</f>
        <v>Doug Gilbert-Smith</v>
      </c>
      <c r="C309" s="13" t="n">
        <f aca="false">C308+1</f>
        <v>308</v>
      </c>
      <c r="D309" s="50" t="n">
        <f aca="false">FilterPk!B$35</f>
        <v>0</v>
      </c>
      <c r="E309" s="50" t="n">
        <f aca="false">FilterPk!C$35</f>
        <v>0</v>
      </c>
      <c r="F309" s="50" t="n">
        <f aca="false">FilterPk!D$35</f>
        <v>-34.907</v>
      </c>
      <c r="G309" s="50" t="n">
        <f aca="false">FilterPk!E$35</f>
        <v>38.473605</v>
      </c>
      <c r="H309" s="50" t="n">
        <f aca="false">FilterPk!F$35</f>
        <v>-29.642523</v>
      </c>
      <c r="I309" s="50" t="n">
        <f aca="false">FilterPk!G$35</f>
        <v>30.491272</v>
      </c>
      <c r="J309" s="50" t="n">
        <f aca="false">FilterPk!H$35</f>
        <v>0</v>
      </c>
      <c r="K309" s="50" t="n">
        <f aca="false">FilterPk!I$35</f>
        <v>90.452808</v>
      </c>
      <c r="L309" s="50" t="n">
        <f aca="false">FilterPk!J$35</f>
        <v>0</v>
      </c>
      <c r="M309" s="50" t="n">
        <f aca="false">FilterPk!K$35</f>
        <v>14.574853</v>
      </c>
      <c r="N309" s="50" t="n">
        <f aca="false">FilterPk!L$35</f>
        <v>109.443015</v>
      </c>
      <c r="O309" s="50" t="n">
        <f aca="false">FilterPk!M$35</f>
        <v>94.93307</v>
      </c>
      <c r="P309" s="50" t="n">
        <f aca="false">FilterPk!N$35</f>
        <v>-157.516125</v>
      </c>
      <c r="Q309" s="51" t="n">
        <f aca="false">FilterPk!O$35</f>
        <v>46.85996</v>
      </c>
    </row>
    <row r="310" customFormat="false" ht="12.75" hidden="false" customHeight="false" outlineLevel="0" collapsed="false">
      <c r="B310" s="85" t="str">
        <f aca="false">FilterPk!A$36</f>
        <v>Rogers Herndon</v>
      </c>
      <c r="C310" s="13" t="n">
        <f aca="false">C309+1</f>
        <v>309</v>
      </c>
      <c r="D310" s="50" t="n">
        <f aca="false">FilterPk!B$36</f>
        <v>0</v>
      </c>
      <c r="E310" s="50" t="n">
        <f aca="false">FilterPk!C$36</f>
        <v>0</v>
      </c>
      <c r="F310" s="50" t="n">
        <f aca="false">FilterPk!D$36</f>
        <v>-16.269581</v>
      </c>
      <c r="G310" s="50" t="n">
        <f aca="false">FilterPk!E$36</f>
        <v>-36.150495</v>
      </c>
      <c r="H310" s="50" t="n">
        <f aca="false">FilterPk!F$36</f>
        <v>-105.080472</v>
      </c>
      <c r="I310" s="50" t="n">
        <f aca="false">FilterPk!G$36</f>
        <v>-21.496839</v>
      </c>
      <c r="J310" s="50" t="n">
        <f aca="false">FilterPk!H$36</f>
        <v>76.011979</v>
      </c>
      <c r="K310" s="50" t="n">
        <f aca="false">FilterPk!I$36</f>
        <v>315.376651</v>
      </c>
      <c r="L310" s="50" t="n">
        <f aca="false">FilterPk!J$36</f>
        <v>0.622678</v>
      </c>
      <c r="M310" s="50" t="n">
        <f aca="false">FilterPk!K$36</f>
        <v>131.855286</v>
      </c>
      <c r="N310" s="50" t="n">
        <f aca="false">FilterPk!L$36</f>
        <v>344.869207</v>
      </c>
      <c r="O310" s="50" t="n">
        <f aca="false">FilterPk!M$36</f>
        <v>500.495437</v>
      </c>
      <c r="P310" s="50" t="n">
        <f aca="false">FilterPk!N$36</f>
        <v>0</v>
      </c>
      <c r="Q310" s="51" t="n">
        <f aca="false">FilterPk!O$36</f>
        <v>845.364644</v>
      </c>
    </row>
    <row r="311" customFormat="false" ht="12.75" hidden="false" customHeight="false" outlineLevel="0" collapsed="false">
      <c r="B311" s="85" t="str">
        <f aca="false">FilterPk!A$37</f>
        <v>Dana Davis</v>
      </c>
      <c r="C311" s="13" t="n">
        <f aca="false">C310+1</f>
        <v>310</v>
      </c>
      <c r="D311" s="50" t="n">
        <f aca="false">FilterPk!B$37</f>
        <v>0</v>
      </c>
      <c r="E311" s="50" t="n">
        <f aca="false">FilterPk!C$37</f>
        <v>0</v>
      </c>
      <c r="F311" s="50" t="n">
        <f aca="false">FilterPk!D$37</f>
        <v>4.986714</v>
      </c>
      <c r="G311" s="50" t="n">
        <f aca="false">FilterPk!E$37</f>
        <v>-10.425106</v>
      </c>
      <c r="H311" s="50" t="n">
        <f aca="false">FilterPk!F$37</f>
        <v>34.582944</v>
      </c>
      <c r="I311" s="50" t="n">
        <f aca="false">FilterPk!G$37</f>
        <v>31.966656</v>
      </c>
      <c r="J311" s="50" t="n">
        <f aca="false">FilterPk!H$37</f>
        <v>34.267547</v>
      </c>
      <c r="K311" s="50" t="n">
        <f aca="false">FilterPk!I$37</f>
        <v>70.027981</v>
      </c>
      <c r="L311" s="50" t="n">
        <f aca="false">FilterPk!J$37</f>
        <v>33.814965</v>
      </c>
      <c r="M311" s="50" t="n">
        <f aca="false">FilterPk!K$37</f>
        <v>44.191074</v>
      </c>
      <c r="N311" s="50" t="n">
        <f aca="false">FilterPk!L$37</f>
        <v>243.412775</v>
      </c>
      <c r="O311" s="50" t="n">
        <f aca="false">FilterPk!M$37</f>
        <v>27.55263</v>
      </c>
      <c r="P311" s="50" t="n">
        <f aca="false">FilterPk!N$37</f>
        <v>0</v>
      </c>
      <c r="Q311" s="51" t="n">
        <f aca="false">FilterPk!O$37</f>
        <v>270.965405</v>
      </c>
    </row>
    <row r="312" customFormat="false" ht="12.75" hidden="false" customHeight="false" outlineLevel="0" collapsed="false">
      <c r="B312" s="85" t="str">
        <f aca="false">FilterPk!A$38</f>
        <v>Tom May</v>
      </c>
      <c r="C312" s="13" t="n">
        <f aca="false">C311+1</f>
        <v>311</v>
      </c>
      <c r="D312" s="50" t="n">
        <f aca="false">FilterPk!B$38</f>
        <v>0</v>
      </c>
      <c r="E312" s="50" t="n">
        <f aca="false">FilterPk!C$38</f>
        <v>0</v>
      </c>
      <c r="F312" s="50" t="n">
        <f aca="false">FilterPk!D$38</f>
        <v>0</v>
      </c>
      <c r="G312" s="50" t="n">
        <f aca="false">FilterPk!E$38</f>
        <v>0</v>
      </c>
      <c r="H312" s="50" t="n">
        <f aca="false">FilterPk!F$38</f>
        <v>0</v>
      </c>
      <c r="I312" s="50" t="n">
        <f aca="false">FilterPk!G$38</f>
        <v>0</v>
      </c>
      <c r="J312" s="50" t="n">
        <f aca="false">FilterPk!H$38</f>
        <v>0</v>
      </c>
      <c r="K312" s="50" t="n">
        <f aca="false">FilterPk!I$38</f>
        <v>0</v>
      </c>
      <c r="L312" s="50" t="n">
        <f aca="false">FilterPk!J$38</f>
        <v>0</v>
      </c>
      <c r="M312" s="50" t="n">
        <f aca="false">FilterPk!K$38</f>
        <v>0</v>
      </c>
      <c r="N312" s="50" t="n">
        <f aca="false">FilterPk!L$38</f>
        <v>0</v>
      </c>
      <c r="O312" s="50" t="n">
        <f aca="false">FilterPk!M$38</f>
        <v>0</v>
      </c>
      <c r="P312" s="50" t="n">
        <f aca="false">FilterPk!N$38</f>
        <v>0</v>
      </c>
      <c r="Q312" s="51" t="n">
        <f aca="false">FilterPk!O$38</f>
        <v>0</v>
      </c>
    </row>
    <row r="313" customFormat="false" ht="12.75" hidden="false" customHeight="false" outlineLevel="0" collapsed="false">
      <c r="B313" s="85" t="str">
        <f aca="false">FilterPk!A$39</f>
        <v>Clint Dean</v>
      </c>
      <c r="C313" s="13" t="n">
        <f aca="false">C312+1</f>
        <v>312</v>
      </c>
      <c r="D313" s="50" t="n">
        <f aca="false">FilterPk!B$39</f>
        <v>0</v>
      </c>
      <c r="E313" s="50" t="n">
        <f aca="false">FilterPk!C$39</f>
        <v>0</v>
      </c>
      <c r="F313" s="50" t="n">
        <f aca="false">FilterPk!D$39</f>
        <v>-27.9256</v>
      </c>
      <c r="G313" s="50" t="n">
        <f aca="false">FilterPk!E$39</f>
        <v>0</v>
      </c>
      <c r="H313" s="50" t="n">
        <f aca="false">FilterPk!F$39</f>
        <v>0</v>
      </c>
      <c r="I313" s="50" t="n">
        <f aca="false">FilterPk!G$39</f>
        <v>0</v>
      </c>
      <c r="J313" s="50" t="n">
        <f aca="false">FilterPk!H$39</f>
        <v>0</v>
      </c>
      <c r="K313" s="50" t="n">
        <f aca="false">FilterPk!I$39</f>
        <v>0</v>
      </c>
      <c r="L313" s="50" t="n">
        <f aca="false">FilterPk!J$39</f>
        <v>0</v>
      </c>
      <c r="M313" s="50" t="n">
        <f aca="false">FilterPk!K$39</f>
        <v>0</v>
      </c>
      <c r="N313" s="50" t="n">
        <f aca="false">FilterPk!L$39</f>
        <v>-27.9256</v>
      </c>
      <c r="O313" s="50" t="n">
        <f aca="false">FilterPk!M$39</f>
        <v>0</v>
      </c>
      <c r="P313" s="50" t="n">
        <f aca="false">FilterPk!N$39</f>
        <v>0</v>
      </c>
      <c r="Q313" s="51" t="n">
        <f aca="false">FilterPk!O$39</f>
        <v>-27.9256</v>
      </c>
    </row>
    <row r="314" customFormat="false" ht="12.75" hidden="false" customHeight="false" outlineLevel="0" collapsed="false">
      <c r="B314" s="85" t="str">
        <f aca="false">FilterPk!A$40</f>
        <v>Rob Benson</v>
      </c>
      <c r="C314" s="13" t="n">
        <f aca="false">C313+1</f>
        <v>313</v>
      </c>
      <c r="D314" s="50" t="n">
        <f aca="false">FilterPk!B$40</f>
        <v>0</v>
      </c>
      <c r="E314" s="50" t="n">
        <f aca="false">FilterPk!C$40</f>
        <v>0</v>
      </c>
      <c r="F314" s="50" t="n">
        <f aca="false">FilterPk!D$40</f>
        <v>0</v>
      </c>
      <c r="G314" s="50" t="n">
        <f aca="false">FilterPk!E$40</f>
        <v>-76.947211</v>
      </c>
      <c r="H314" s="50" t="n">
        <f aca="false">FilterPk!F$40</f>
        <v>0</v>
      </c>
      <c r="I314" s="50" t="n">
        <f aca="false">FilterPk!G$40</f>
        <v>0</v>
      </c>
      <c r="J314" s="50" t="n">
        <f aca="false">FilterPk!H$40</f>
        <v>0</v>
      </c>
      <c r="K314" s="50" t="n">
        <f aca="false">FilterPk!I$40</f>
        <v>0</v>
      </c>
      <c r="L314" s="50" t="n">
        <f aca="false">FilterPk!J$40</f>
        <v>0</v>
      </c>
      <c r="M314" s="50" t="n">
        <f aca="false">FilterPk!K$40</f>
        <v>0</v>
      </c>
      <c r="N314" s="50" t="n">
        <f aca="false">FilterPk!L$40</f>
        <v>-76.947211</v>
      </c>
      <c r="O314" s="50" t="n">
        <f aca="false">FilterPk!M$40</f>
        <v>0</v>
      </c>
      <c r="P314" s="50" t="n">
        <f aca="false">FilterPk!N$40</f>
        <v>0</v>
      </c>
      <c r="Q314" s="51" t="n">
        <f aca="false">FilterPk!O$40</f>
        <v>-76.947211</v>
      </c>
    </row>
    <row r="315" customFormat="false" ht="12.75" hidden="false" customHeight="false" outlineLevel="0" collapsed="false">
      <c r="B315" s="85" t="str">
        <f aca="false">FilterPk!A$41</f>
        <v>Matt Lorenz</v>
      </c>
      <c r="C315" s="13" t="n">
        <f aca="false">C314+1</f>
        <v>314</v>
      </c>
      <c r="D315" s="50" t="n">
        <f aca="false">FilterPk!B$41</f>
        <v>0</v>
      </c>
      <c r="E315" s="50" t="n">
        <f aca="false">FilterPk!C$41</f>
        <v>0</v>
      </c>
      <c r="F315" s="50" t="n">
        <f aca="false">FilterPk!D$41</f>
        <v>0</v>
      </c>
      <c r="G315" s="50" t="n">
        <f aca="false">FilterPk!E$41</f>
        <v>0</v>
      </c>
      <c r="H315" s="50" t="n">
        <f aca="false">FilterPk!F$41</f>
        <v>0</v>
      </c>
      <c r="I315" s="50" t="n">
        <f aca="false">FilterPk!G$41</f>
        <v>0</v>
      </c>
      <c r="J315" s="50" t="n">
        <f aca="false">FilterPk!H$41</f>
        <v>0</v>
      </c>
      <c r="K315" s="50" t="n">
        <f aca="false">FilterPk!I$41</f>
        <v>0</v>
      </c>
      <c r="L315" s="50" t="n">
        <f aca="false">FilterPk!J$41</f>
        <v>0</v>
      </c>
      <c r="M315" s="50" t="n">
        <f aca="false">FilterPk!K$41</f>
        <v>0</v>
      </c>
      <c r="N315" s="50" t="n">
        <f aca="false">FilterPk!L$41</f>
        <v>0</v>
      </c>
      <c r="O315" s="50" t="n">
        <f aca="false">FilterPk!M$41</f>
        <v>0</v>
      </c>
      <c r="P315" s="50" t="n">
        <f aca="false">FilterPk!N$41</f>
        <v>0</v>
      </c>
      <c r="Q315" s="51" t="n">
        <f aca="false">FilterPk!O$41</f>
        <v>0</v>
      </c>
    </row>
    <row r="316" customFormat="false" ht="12.75" hidden="false" customHeight="false" outlineLevel="0" collapsed="false">
      <c r="B316" s="85" t="str">
        <f aca="false">FilterPk!A$42</f>
        <v>John Forney</v>
      </c>
      <c r="C316" s="13" t="n">
        <f aca="false">C315+1</f>
        <v>315</v>
      </c>
      <c r="D316" s="50" t="n">
        <f aca="false">FilterPk!B$42</f>
        <v>0</v>
      </c>
      <c r="E316" s="50" t="n">
        <f aca="false">FilterPk!C$42</f>
        <v>0</v>
      </c>
      <c r="F316" s="50" t="n">
        <f aca="false">FilterPk!D$42</f>
        <v>0</v>
      </c>
      <c r="G316" s="50" t="n">
        <f aca="false">FilterPk!E$42</f>
        <v>0</v>
      </c>
      <c r="H316" s="50" t="n">
        <f aca="false">FilterPk!F$42</f>
        <v>0</v>
      </c>
      <c r="I316" s="50" t="n">
        <f aca="false">FilterPk!G$42</f>
        <v>0</v>
      </c>
      <c r="J316" s="50" t="n">
        <f aca="false">FilterPk!H$42</f>
        <v>0</v>
      </c>
      <c r="K316" s="50" t="n">
        <f aca="false">FilterPk!I$42</f>
        <v>0</v>
      </c>
      <c r="L316" s="50" t="n">
        <f aca="false">FilterPk!J$42</f>
        <v>0</v>
      </c>
      <c r="M316" s="50" t="n">
        <f aca="false">FilterPk!K$42</f>
        <v>0</v>
      </c>
      <c r="N316" s="50" t="n">
        <f aca="false">FilterPk!L$42</f>
        <v>0</v>
      </c>
      <c r="O316" s="50" t="n">
        <f aca="false">FilterPk!M$42</f>
        <v>0</v>
      </c>
      <c r="P316" s="50" t="n">
        <f aca="false">FilterPk!N$42</f>
        <v>0</v>
      </c>
      <c r="Q316" s="51" t="n">
        <f aca="false">FilterPk!O$42</f>
        <v>0</v>
      </c>
    </row>
    <row r="317" customFormat="false" ht="12.75" hidden="false" customHeight="false" outlineLevel="0" collapsed="false">
      <c r="B317" s="85" t="str">
        <f aca="false">FilterPk!A$43</f>
        <v>Mike Carson</v>
      </c>
      <c r="C317" s="13" t="n">
        <f aca="false">C316+1</f>
        <v>316</v>
      </c>
      <c r="D317" s="50" t="n">
        <f aca="false">FilterPk!B$43</f>
        <v>0</v>
      </c>
      <c r="E317" s="50" t="n">
        <f aca="false">FilterPk!C$43</f>
        <v>0</v>
      </c>
      <c r="F317" s="50" t="n">
        <f aca="false">FilterPk!D$43</f>
        <v>0</v>
      </c>
      <c r="G317" s="50" t="n">
        <f aca="false">FilterPk!E$43</f>
        <v>0</v>
      </c>
      <c r="H317" s="50" t="n">
        <f aca="false">FilterPk!F$43</f>
        <v>0</v>
      </c>
      <c r="I317" s="50" t="n">
        <f aca="false">FilterPk!G$43</f>
        <v>0</v>
      </c>
      <c r="J317" s="50" t="n">
        <f aca="false">FilterPk!H$43</f>
        <v>0</v>
      </c>
      <c r="K317" s="50" t="n">
        <f aca="false">FilterPk!I$43</f>
        <v>0</v>
      </c>
      <c r="L317" s="50" t="n">
        <f aca="false">FilterPk!J$43</f>
        <v>0</v>
      </c>
      <c r="M317" s="50" t="n">
        <f aca="false">FilterPk!K$43</f>
        <v>0</v>
      </c>
      <c r="N317" s="50" t="n">
        <f aca="false">FilterPk!L$43</f>
        <v>0</v>
      </c>
      <c r="O317" s="50" t="n">
        <f aca="false">FilterPk!M$43</f>
        <v>0</v>
      </c>
      <c r="P317" s="50" t="n">
        <f aca="false">FilterPk!N$43</f>
        <v>0</v>
      </c>
      <c r="Q317" s="51" t="n">
        <f aca="false">FilterPk!O$43</f>
        <v>0</v>
      </c>
    </row>
    <row r="318" customFormat="false" ht="12.75" hidden="false" customHeight="false" outlineLevel="0" collapsed="false">
      <c r="B318" s="85" t="str">
        <f aca="false">FilterPk!A$44</f>
        <v>Chris Dorland</v>
      </c>
      <c r="C318" s="13" t="n">
        <f aca="false">C317+1</f>
        <v>317</v>
      </c>
      <c r="D318" s="50" t="n">
        <f aca="false">FilterPk!B$44</f>
        <v>0</v>
      </c>
      <c r="E318" s="50" t="n">
        <f aca="false">FilterPk!C$44</f>
        <v>0</v>
      </c>
      <c r="F318" s="50" t="n">
        <f aca="false">FilterPk!D$44</f>
        <v>0</v>
      </c>
      <c r="G318" s="50" t="n">
        <f aca="false">FilterPk!E$44</f>
        <v>0</v>
      </c>
      <c r="H318" s="50" t="n">
        <f aca="false">FilterPk!F$44</f>
        <v>0</v>
      </c>
      <c r="I318" s="50" t="n">
        <f aca="false">FilterPk!G$44</f>
        <v>0</v>
      </c>
      <c r="J318" s="50" t="n">
        <f aca="false">FilterPk!H$44</f>
        <v>0</v>
      </c>
      <c r="K318" s="50" t="n">
        <f aca="false">FilterPk!I$44</f>
        <v>0</v>
      </c>
      <c r="L318" s="50" t="n">
        <f aca="false">FilterPk!J$44</f>
        <v>0</v>
      </c>
      <c r="M318" s="50" t="n">
        <f aca="false">FilterPk!K$44</f>
        <v>0</v>
      </c>
      <c r="N318" s="50" t="n">
        <f aca="false">FilterPk!L$44</f>
        <v>0</v>
      </c>
      <c r="O318" s="50" t="n">
        <f aca="false">FilterPk!M$44</f>
        <v>0</v>
      </c>
      <c r="P318" s="50" t="n">
        <f aca="false">FilterPk!N$44</f>
        <v>0</v>
      </c>
      <c r="Q318" s="51" t="n">
        <f aca="false">FilterPk!O$44</f>
        <v>0</v>
      </c>
    </row>
    <row r="319" customFormat="false" ht="12.75" hidden="false" customHeight="false" outlineLevel="0" collapsed="false">
      <c r="B319" s="85" t="str">
        <f aca="false">FilterPk!A$45</f>
        <v>Jeff King</v>
      </c>
      <c r="C319" s="13" t="n">
        <f aca="false">C318+1</f>
        <v>318</v>
      </c>
      <c r="D319" s="50" t="n">
        <f aca="false">FilterPk!B$45</f>
        <v>0</v>
      </c>
      <c r="E319" s="50" t="n">
        <f aca="false">FilterPk!C$45</f>
        <v>0</v>
      </c>
      <c r="F319" s="50" t="n">
        <f aca="false">FilterPk!D$45</f>
        <v>0</v>
      </c>
      <c r="G319" s="50" t="n">
        <f aca="false">FilterPk!E$45</f>
        <v>0</v>
      </c>
      <c r="H319" s="50" t="n">
        <f aca="false">FilterPk!F$45</f>
        <v>0</v>
      </c>
      <c r="I319" s="50" t="n">
        <f aca="false">FilterPk!G$45</f>
        <v>0</v>
      </c>
      <c r="J319" s="50" t="n">
        <f aca="false">FilterPk!H$45</f>
        <v>0</v>
      </c>
      <c r="K319" s="50" t="n">
        <f aca="false">FilterPk!I$45</f>
        <v>0</v>
      </c>
      <c r="L319" s="50" t="n">
        <f aca="false">FilterPk!J$45</f>
        <v>0</v>
      </c>
      <c r="M319" s="50" t="n">
        <f aca="false">FilterPk!K$45</f>
        <v>0</v>
      </c>
      <c r="N319" s="50" t="n">
        <f aca="false">FilterPk!L$45</f>
        <v>0</v>
      </c>
      <c r="O319" s="50" t="n">
        <f aca="false">FilterPk!M$45</f>
        <v>0</v>
      </c>
      <c r="P319" s="50" t="n">
        <f aca="false">FilterPk!N$45</f>
        <v>0</v>
      </c>
      <c r="Q319" s="51" t="n">
        <f aca="false">FilterPk!O$45</f>
        <v>0</v>
      </c>
    </row>
    <row r="320" customFormat="false" ht="12.75" hidden="false" customHeight="false" outlineLevel="0" collapsed="false">
      <c r="B320" s="85" t="n">
        <f aca="false">FilterPk!A$46</f>
        <v>0</v>
      </c>
      <c r="C320" s="13" t="n">
        <f aca="false">C319+1</f>
        <v>319</v>
      </c>
      <c r="D320" s="50" t="n">
        <f aca="false">FilterPk!B$46</f>
        <v>0</v>
      </c>
      <c r="E320" s="50" t="n">
        <f aca="false">FilterPk!C$46</f>
        <v>0</v>
      </c>
      <c r="F320" s="50" t="n">
        <f aca="false">FilterPk!D$46</f>
        <v>0</v>
      </c>
      <c r="G320" s="50" t="n">
        <f aca="false">FilterPk!E$46</f>
        <v>0</v>
      </c>
      <c r="H320" s="50" t="n">
        <f aca="false">FilterPk!F$46</f>
        <v>0</v>
      </c>
      <c r="I320" s="50" t="n">
        <f aca="false">FilterPk!G$46</f>
        <v>0</v>
      </c>
      <c r="J320" s="50" t="n">
        <f aca="false">FilterPk!H$46</f>
        <v>0</v>
      </c>
      <c r="K320" s="50" t="n">
        <f aca="false">FilterPk!I$46</f>
        <v>0</v>
      </c>
      <c r="L320" s="50" t="n">
        <f aca="false">FilterPk!J$46</f>
        <v>0</v>
      </c>
      <c r="M320" s="50" t="n">
        <f aca="false">FilterPk!K$46</f>
        <v>0</v>
      </c>
      <c r="N320" s="50" t="n">
        <f aca="false">FilterPk!L$46</f>
        <v>0</v>
      </c>
      <c r="O320" s="50" t="n">
        <f aca="false">FilterPk!M$46</f>
        <v>0</v>
      </c>
      <c r="P320" s="50" t="n">
        <f aca="false">FilterPk!N$46</f>
        <v>0</v>
      </c>
      <c r="Q320" s="51" t="n">
        <f aca="false">FilterPk!O$46</f>
        <v>0</v>
      </c>
    </row>
    <row r="321" customFormat="false" ht="12.75" hidden="false" customHeight="false" outlineLevel="0" collapsed="false">
      <c r="B321" s="87" t="n">
        <f aca="false">FilterPk!A$47</f>
        <v>0</v>
      </c>
      <c r="C321" s="64" t="n">
        <f aca="false">C320+1</f>
        <v>320</v>
      </c>
      <c r="D321" s="54" t="n">
        <f aca="false">FilterPk!B$47</f>
        <v>0</v>
      </c>
      <c r="E321" s="54" t="n">
        <f aca="false">FilterPk!C$47</f>
        <v>0</v>
      </c>
      <c r="F321" s="54" t="n">
        <f aca="false">FilterPk!D$47</f>
        <v>0</v>
      </c>
      <c r="G321" s="54" t="n">
        <f aca="false">FilterPk!E$47</f>
        <v>0</v>
      </c>
      <c r="H321" s="54" t="n">
        <f aca="false">FilterPk!F$47</f>
        <v>0</v>
      </c>
      <c r="I321" s="54" t="n">
        <f aca="false">FilterPk!G$47</f>
        <v>0</v>
      </c>
      <c r="J321" s="54" t="n">
        <f aca="false">FilterPk!H$47</f>
        <v>0</v>
      </c>
      <c r="K321" s="54" t="n">
        <f aca="false">FilterPk!I$47</f>
        <v>0</v>
      </c>
      <c r="L321" s="54" t="n">
        <f aca="false">FilterPk!J$47</f>
        <v>0</v>
      </c>
      <c r="M321" s="54" t="n">
        <f aca="false">FilterPk!K$47</f>
        <v>0</v>
      </c>
      <c r="N321" s="54" t="n">
        <f aca="false">FilterPk!L$47</f>
        <v>0</v>
      </c>
      <c r="O321" s="54" t="n">
        <f aca="false">FilterPk!M$47</f>
        <v>0</v>
      </c>
      <c r="P321" s="54" t="n">
        <f aca="false">FilterPk!N$47</f>
        <v>0</v>
      </c>
      <c r="Q321" s="55" t="n">
        <f aca="false">FilterPk!O$47</f>
        <v>0</v>
      </c>
    </row>
    <row r="322" customFormat="false" ht="12.75" hidden="false" customHeight="false" outlineLevel="0" collapsed="false">
      <c r="A322" s="0" t="n">
        <f aca="false">A282+1</f>
        <v>9</v>
      </c>
      <c r="B322" s="57" t="n">
        <f aca="false">FilterPk!D$1</f>
        <v>36907</v>
      </c>
      <c r="C322" s="58" t="n">
        <f aca="false">C321+1</f>
        <v>321</v>
      </c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83"/>
    </row>
    <row r="323" customFormat="false" ht="12.75" hidden="false" customHeight="false" outlineLevel="0" collapsed="false">
      <c r="B323" s="61"/>
      <c r="C323" s="13" t="n">
        <f aca="false">C322+1</f>
        <v>322</v>
      </c>
      <c r="D323" s="13"/>
      <c r="E323" s="21" t="s">
        <v>5</v>
      </c>
      <c r="F323" s="21" t="s">
        <v>6</v>
      </c>
      <c r="G323" s="21" t="s">
        <v>7</v>
      </c>
      <c r="H323" s="21" t="s">
        <v>8</v>
      </c>
      <c r="I323" s="21" t="s">
        <v>9</v>
      </c>
      <c r="J323" s="21" t="s">
        <v>10</v>
      </c>
      <c r="K323" s="21" t="s">
        <v>11</v>
      </c>
      <c r="L323" s="21" t="s">
        <v>12</v>
      </c>
      <c r="M323" s="21" t="s">
        <v>13</v>
      </c>
      <c r="N323" s="21" t="s">
        <v>14</v>
      </c>
      <c r="O323" s="21" t="n">
        <v>2002</v>
      </c>
      <c r="P323" s="21" t="s">
        <v>15</v>
      </c>
      <c r="Q323" s="84" t="s">
        <v>16</v>
      </c>
    </row>
    <row r="324" customFormat="false" ht="12.75" hidden="false" customHeight="false" outlineLevel="0" collapsed="false">
      <c r="B324" s="85" t="str">
        <f aca="false">FilterPk!A$9</f>
        <v>Power positions</v>
      </c>
      <c r="C324" s="13" t="n">
        <f aca="false">C323+1</f>
        <v>323</v>
      </c>
      <c r="D324" s="13" t="s">
        <v>4</v>
      </c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86"/>
    </row>
    <row r="325" customFormat="false" ht="12.75" hidden="false" customHeight="false" outlineLevel="0" collapsed="false">
      <c r="B325" s="85" t="str">
        <f aca="false">FilterPk!A$10</f>
        <v>East Position</v>
      </c>
      <c r="C325" s="13" t="n">
        <f aca="false">C324+1</f>
        <v>324</v>
      </c>
      <c r="D325" s="50" t="n">
        <f aca="false">FilterPk!B$10</f>
        <v>34784396.7946123</v>
      </c>
      <c r="E325" s="50" t="n">
        <f aca="false">FilterPk!C$10</f>
        <v>75045.54</v>
      </c>
      <c r="F325" s="50" t="n">
        <f aca="false">FilterPk!D$10</f>
        <v>84629.15</v>
      </c>
      <c r="G325" s="50" t="n">
        <f aca="false">FilterPk!E$10</f>
        <v>1358824.72</v>
      </c>
      <c r="H325" s="50" t="n">
        <f aca="false">FilterPk!F$10</f>
        <v>1120662.53</v>
      </c>
      <c r="I325" s="50" t="n">
        <f aca="false">FilterPk!G$10</f>
        <v>422841.14</v>
      </c>
      <c r="J325" s="50" t="n">
        <f aca="false">FilterPk!H$10</f>
        <v>788810.55</v>
      </c>
      <c r="K325" s="50" t="n">
        <f aca="false">FilterPk!I$10</f>
        <v>1076253.71</v>
      </c>
      <c r="L325" s="50" t="n">
        <f aca="false">FilterPk!J$10</f>
        <v>363159.42</v>
      </c>
      <c r="M325" s="50" t="n">
        <f aca="false">FilterPk!K$10</f>
        <v>5764043.19</v>
      </c>
      <c r="N325" s="50" t="n">
        <f aca="false">FilterPk!L$10</f>
        <v>11054269.95</v>
      </c>
      <c r="O325" s="50" t="n">
        <f aca="false">FilterPk!M$10</f>
        <v>3650317.45</v>
      </c>
      <c r="P325" s="50" t="n">
        <f aca="false">FilterPk!N$10</f>
        <v>-1642778.44</v>
      </c>
      <c r="Q325" s="51" t="n">
        <f aca="false">FilterPk!O$10</f>
        <v>13061808.96</v>
      </c>
    </row>
    <row r="326" customFormat="false" ht="12.75" hidden="false" customHeight="false" outlineLevel="0" collapsed="false">
      <c r="B326" s="85" t="str">
        <f aca="false">FilterPk!A$11</f>
        <v>East Power Mgmt</v>
      </c>
      <c r="C326" s="13" t="n">
        <f aca="false">C325+1</f>
        <v>325</v>
      </c>
      <c r="D326" s="50" t="n">
        <f aca="false">FilterPk!B$11</f>
        <v>7547347.04451418</v>
      </c>
      <c r="E326" s="50" t="n">
        <f aca="false">FilterPk!C$11</f>
        <v>43646.27</v>
      </c>
      <c r="F326" s="50" t="n">
        <f aca="false">FilterPk!D$11</f>
        <v>-98133.28</v>
      </c>
      <c r="G326" s="50" t="n">
        <f aca="false">FilterPk!E$11</f>
        <v>107993.78</v>
      </c>
      <c r="H326" s="50" t="n">
        <f aca="false">FilterPk!F$11</f>
        <v>155786.29</v>
      </c>
      <c r="I326" s="50" t="n">
        <f aca="false">FilterPk!G$11</f>
        <v>89357.34</v>
      </c>
      <c r="J326" s="50" t="n">
        <f aca="false">FilterPk!H$11</f>
        <v>247101.13</v>
      </c>
      <c r="K326" s="50" t="n">
        <f aca="false">FilterPk!I$11</f>
        <v>307386.28</v>
      </c>
      <c r="L326" s="50" t="n">
        <f aca="false">FilterPk!J$11</f>
        <v>108209.05</v>
      </c>
      <c r="M326" s="50" t="n">
        <f aca="false">FilterPk!K$11</f>
        <v>1338376.99</v>
      </c>
      <c r="N326" s="50" t="n">
        <f aca="false">FilterPk!L$11</f>
        <v>2299723.85</v>
      </c>
      <c r="O326" s="50" t="n">
        <f aca="false">FilterPk!M$11</f>
        <v>606348.53</v>
      </c>
      <c r="P326" s="50" t="n">
        <f aca="false">FilterPk!N$11</f>
        <v>61912.21</v>
      </c>
      <c r="Q326" s="51" t="n">
        <f aca="false">FilterPk!O$11</f>
        <v>2967984.59</v>
      </c>
    </row>
    <row r="327" customFormat="false" ht="12.75" hidden="false" customHeight="false" outlineLevel="0" collapsed="false">
      <c r="B327" s="85" t="str">
        <f aca="false">FilterPk!A$12</f>
        <v>Long Term Options</v>
      </c>
      <c r="C327" s="13" t="n">
        <f aca="false">C326+1</f>
        <v>326</v>
      </c>
      <c r="D327" s="50" t="n">
        <f aca="false">FilterPk!B$12</f>
        <v>0</v>
      </c>
      <c r="E327" s="50" t="n">
        <f aca="false">FilterPk!C$12</f>
        <v>0</v>
      </c>
      <c r="F327" s="50" t="n">
        <f aca="false">FilterPk!D$12</f>
        <v>0</v>
      </c>
      <c r="G327" s="50" t="n">
        <f aca="false">FilterPk!E$12</f>
        <v>0</v>
      </c>
      <c r="H327" s="50" t="n">
        <f aca="false">FilterPk!F$12</f>
        <v>0</v>
      </c>
      <c r="I327" s="50" t="n">
        <f aca="false">FilterPk!G$12</f>
        <v>0</v>
      </c>
      <c r="J327" s="50" t="n">
        <f aca="false">FilterPk!H$12</f>
        <v>0</v>
      </c>
      <c r="K327" s="50" t="n">
        <f aca="false">FilterPk!I$12</f>
        <v>0</v>
      </c>
      <c r="L327" s="50" t="n">
        <f aca="false">FilterPk!J$12</f>
        <v>0</v>
      </c>
      <c r="M327" s="50" t="n">
        <f aca="false">FilterPk!K$12</f>
        <v>0</v>
      </c>
      <c r="N327" s="50" t="n">
        <f aca="false">FilterPk!L$12</f>
        <v>0</v>
      </c>
      <c r="O327" s="50" t="n">
        <f aca="false">FilterPk!M$12</f>
        <v>0</v>
      </c>
      <c r="P327" s="50" t="n">
        <f aca="false">FilterPk!N$12</f>
        <v>0</v>
      </c>
      <c r="Q327" s="51" t="n">
        <f aca="false">FilterPk!O$12</f>
        <v>0</v>
      </c>
    </row>
    <row r="328" customFormat="false" ht="12.75" hidden="false" customHeight="false" outlineLevel="0" collapsed="false">
      <c r="B328" s="85" t="str">
        <f aca="false">FilterPk!A$13</f>
        <v>LT-MIDWEST</v>
      </c>
      <c r="C328" s="13" t="n">
        <f aca="false">C327+1</f>
        <v>327</v>
      </c>
      <c r="D328" s="50" t="n">
        <f aca="false">FilterPk!B$13</f>
        <v>7151089.47366245</v>
      </c>
      <c r="E328" s="50" t="n">
        <f aca="false">FilterPk!C$13</f>
        <v>48283.08</v>
      </c>
      <c r="F328" s="50" t="n">
        <f aca="false">FilterPk!D$13</f>
        <v>-141448.54</v>
      </c>
      <c r="G328" s="50" t="n">
        <f aca="false">FilterPk!E$13</f>
        <v>574622.66</v>
      </c>
      <c r="H328" s="50" t="n">
        <f aca="false">FilterPk!F$13</f>
        <v>298097.27</v>
      </c>
      <c r="I328" s="50" t="n">
        <f aca="false">FilterPk!G$13</f>
        <v>249481.43</v>
      </c>
      <c r="J328" s="50" t="n">
        <f aca="false">FilterPk!H$13</f>
        <v>119379.88</v>
      </c>
      <c r="K328" s="50" t="n">
        <f aca="false">FilterPk!I$13</f>
        <v>25994.27</v>
      </c>
      <c r="L328" s="50" t="n">
        <f aca="false">FilterPk!J$13</f>
        <v>156242.15</v>
      </c>
      <c r="M328" s="50" t="n">
        <f aca="false">FilterPk!K$13</f>
        <v>1762908.33</v>
      </c>
      <c r="N328" s="50" t="n">
        <f aca="false">FilterPk!L$13</f>
        <v>3093560.53</v>
      </c>
      <c r="O328" s="50" t="n">
        <f aca="false">FilterPk!M$13</f>
        <v>565730</v>
      </c>
      <c r="P328" s="50" t="n">
        <f aca="false">FilterPk!N$13</f>
        <v>-439379.19</v>
      </c>
      <c r="Q328" s="51" t="n">
        <f aca="false">FilterPk!O$13</f>
        <v>3219911.34</v>
      </c>
    </row>
    <row r="329" customFormat="false" ht="12.75" hidden="false" customHeight="false" outlineLevel="0" collapsed="false">
      <c r="B329" s="85" t="str">
        <f aca="false">FilterPk!A$14</f>
        <v>ST-ECAR</v>
      </c>
      <c r="C329" s="13" t="n">
        <f aca="false">C328+1</f>
        <v>328</v>
      </c>
      <c r="D329" s="50" t="n">
        <f aca="false">FilterPk!B$14</f>
        <v>238101.441960815</v>
      </c>
      <c r="E329" s="50" t="n">
        <f aca="false">FilterPk!C$14</f>
        <v>13522.23</v>
      </c>
      <c r="F329" s="50" t="n">
        <f aca="false">FilterPk!D$14</f>
        <v>15838.59</v>
      </c>
      <c r="G329" s="50" t="n">
        <f aca="false">FilterPk!E$14</f>
        <v>0</v>
      </c>
      <c r="H329" s="50" t="n">
        <f aca="false">FilterPk!F$14</f>
        <v>0</v>
      </c>
      <c r="I329" s="50" t="n">
        <f aca="false">FilterPk!G$14</f>
        <v>0</v>
      </c>
      <c r="J329" s="50" t="n">
        <f aca="false">FilterPk!H$14</f>
        <v>0</v>
      </c>
      <c r="K329" s="50" t="n">
        <f aca="false">FilterPk!I$14</f>
        <v>0</v>
      </c>
      <c r="L329" s="50" t="n">
        <f aca="false">FilterPk!J$14</f>
        <v>0</v>
      </c>
      <c r="M329" s="50" t="n">
        <f aca="false">FilterPk!K$14</f>
        <v>0</v>
      </c>
      <c r="N329" s="50" t="n">
        <f aca="false">FilterPk!L$14</f>
        <v>29360.82</v>
      </c>
      <c r="O329" s="50" t="n">
        <f aca="false">FilterPk!M$14</f>
        <v>0</v>
      </c>
      <c r="P329" s="50" t="n">
        <f aca="false">FilterPk!N$14</f>
        <v>0</v>
      </c>
      <c r="Q329" s="51" t="n">
        <f aca="false">FilterPk!O$14</f>
        <v>29360.82</v>
      </c>
    </row>
    <row r="330" customFormat="false" ht="12.75" hidden="false" customHeight="false" outlineLevel="0" collapsed="false">
      <c r="B330" s="85" t="str">
        <f aca="false">FilterPk!A$15</f>
        <v>ST- MAPP</v>
      </c>
      <c r="C330" s="13" t="n">
        <f aca="false">C329+1</f>
        <v>329</v>
      </c>
      <c r="D330" s="50" t="n">
        <f aca="false">FilterPk!B$15</f>
        <v>254636.614020626</v>
      </c>
      <c r="E330" s="50" t="n">
        <f aca="false">FilterPk!C$15</f>
        <v>795.43</v>
      </c>
      <c r="F330" s="50" t="n">
        <f aca="false">FilterPk!D$15</f>
        <v>39596.48</v>
      </c>
      <c r="G330" s="50" t="n">
        <f aca="false">FilterPk!E$15</f>
        <v>26009.8</v>
      </c>
      <c r="H330" s="50" t="n">
        <f aca="false">FilterPk!F$15</f>
        <v>8238.75</v>
      </c>
      <c r="I330" s="50" t="n">
        <f aca="false">FilterPk!G$15</f>
        <v>0</v>
      </c>
      <c r="J330" s="50" t="n">
        <f aca="false">FilterPk!H$15</f>
        <v>0</v>
      </c>
      <c r="K330" s="50" t="n">
        <f aca="false">FilterPk!I$15</f>
        <v>0</v>
      </c>
      <c r="L330" s="50" t="n">
        <f aca="false">FilterPk!J$15</f>
        <v>0</v>
      </c>
      <c r="M330" s="50" t="n">
        <f aca="false">FilterPk!K$15</f>
        <v>0</v>
      </c>
      <c r="N330" s="50" t="n">
        <f aca="false">FilterPk!L$15</f>
        <v>74640.46</v>
      </c>
      <c r="O330" s="50" t="n">
        <f aca="false">FilterPk!M$15</f>
        <v>0</v>
      </c>
      <c r="P330" s="50" t="n">
        <f aca="false">FilterPk!N$15</f>
        <v>0</v>
      </c>
      <c r="Q330" s="51" t="n">
        <f aca="false">FilterPk!O$15</f>
        <v>74640.46</v>
      </c>
    </row>
    <row r="331" customFormat="false" ht="12.75" hidden="false" customHeight="false" outlineLevel="0" collapsed="false">
      <c r="B331" s="85" t="str">
        <f aca="false">FilterPk!A$16</f>
        <v>ST- MAIN</v>
      </c>
      <c r="C331" s="13" t="n">
        <f aca="false">C330+1</f>
        <v>330</v>
      </c>
      <c r="D331" s="50" t="n">
        <f aca="false">FilterPk!B$16</f>
        <v>694293.253349893</v>
      </c>
      <c r="E331" s="50" t="n">
        <f aca="false">FilterPk!C$16</f>
        <v>-2349.61</v>
      </c>
      <c r="F331" s="50" t="n">
        <f aca="false">FilterPk!D$16</f>
        <v>15903</v>
      </c>
      <c r="G331" s="50" t="n">
        <f aca="false">FilterPk!E$16</f>
        <v>69359.47</v>
      </c>
      <c r="H331" s="50" t="n">
        <f aca="false">FilterPk!F$16</f>
        <v>0</v>
      </c>
      <c r="I331" s="50" t="n">
        <f aca="false">FilterPk!G$16</f>
        <v>0</v>
      </c>
      <c r="J331" s="50" t="n">
        <f aca="false">FilterPk!H$16</f>
        <v>0</v>
      </c>
      <c r="K331" s="50" t="n">
        <f aca="false">FilterPk!I$16</f>
        <v>0</v>
      </c>
      <c r="L331" s="50" t="n">
        <f aca="false">FilterPk!J$16</f>
        <v>0</v>
      </c>
      <c r="M331" s="50" t="n">
        <f aca="false">FilterPk!K$16</f>
        <v>0</v>
      </c>
      <c r="N331" s="50" t="n">
        <f aca="false">FilterPk!L$16</f>
        <v>82912.86</v>
      </c>
      <c r="O331" s="50" t="n">
        <f aca="false">FilterPk!M$16</f>
        <v>0</v>
      </c>
      <c r="P331" s="50" t="n">
        <f aca="false">FilterPk!N$16</f>
        <v>0</v>
      </c>
      <c r="Q331" s="51" t="n">
        <f aca="false">FilterPk!O$16</f>
        <v>82912.86</v>
      </c>
    </row>
    <row r="332" customFormat="false" ht="12.75" hidden="false" customHeight="false" outlineLevel="0" collapsed="false">
      <c r="B332" s="85" t="str">
        <f aca="false">FilterPk!A$17</f>
        <v>MW-ANALYST</v>
      </c>
      <c r="C332" s="13" t="n">
        <f aca="false">C331+1</f>
        <v>331</v>
      </c>
      <c r="D332" s="50" t="n">
        <f aca="false">FilterPk!B$17</f>
        <v>0</v>
      </c>
      <c r="E332" s="50" t="n">
        <f aca="false">FilterPk!C$17</f>
        <v>6363.4</v>
      </c>
      <c r="F332" s="50" t="n">
        <f aca="false">FilterPk!D$17</f>
        <v>15838.59</v>
      </c>
      <c r="G332" s="50" t="n">
        <f aca="false">FilterPk!E$17</f>
        <v>0</v>
      </c>
      <c r="H332" s="50" t="n">
        <f aca="false">FilterPk!F$17</f>
        <v>0</v>
      </c>
      <c r="I332" s="50" t="n">
        <f aca="false">FilterPk!G$17</f>
        <v>0</v>
      </c>
      <c r="J332" s="50" t="n">
        <f aca="false">FilterPk!H$17</f>
        <v>0</v>
      </c>
      <c r="K332" s="50" t="n">
        <f aca="false">FilterPk!I$17</f>
        <v>0</v>
      </c>
      <c r="L332" s="50" t="n">
        <f aca="false">FilterPk!J$17</f>
        <v>0</v>
      </c>
      <c r="M332" s="50" t="n">
        <f aca="false">FilterPk!K$17</f>
        <v>0</v>
      </c>
      <c r="N332" s="50" t="n">
        <f aca="false">FilterPk!L$17</f>
        <v>22201.99</v>
      </c>
      <c r="O332" s="50" t="n">
        <f aca="false">FilterPk!M$17</f>
        <v>0</v>
      </c>
      <c r="P332" s="50" t="n">
        <f aca="false">FilterPk!N$17</f>
        <v>0</v>
      </c>
      <c r="Q332" s="51" t="n">
        <f aca="false">FilterPk!O$17</f>
        <v>22201.99</v>
      </c>
    </row>
    <row r="333" customFormat="false" ht="12.75" hidden="false" customHeight="false" outlineLevel="0" collapsed="false">
      <c r="B333" s="85" t="str">
        <f aca="false">FilterPk!A$18</f>
        <v>LT-NE</v>
      </c>
      <c r="C333" s="13" t="n">
        <f aca="false">C332+1</f>
        <v>332</v>
      </c>
      <c r="D333" s="50" t="n">
        <f aca="false">FilterPk!B$18</f>
        <v>6187311.37539291</v>
      </c>
      <c r="E333" s="50" t="n">
        <f aca="false">FilterPk!C$18</f>
        <v>-37254.47</v>
      </c>
      <c r="F333" s="50" t="n">
        <f aca="false">FilterPk!D$18</f>
        <v>2562.91</v>
      </c>
      <c r="G333" s="50" t="n">
        <f aca="false">FilterPk!E$18</f>
        <v>-23211.32</v>
      </c>
      <c r="H333" s="50" t="n">
        <f aca="false">FilterPk!F$18</f>
        <v>263627.18</v>
      </c>
      <c r="I333" s="50" t="n">
        <f aca="false">FilterPk!G$18</f>
        <v>-59813.36</v>
      </c>
      <c r="J333" s="50" t="n">
        <f aca="false">FilterPk!H$18</f>
        <v>155752.04</v>
      </c>
      <c r="K333" s="50" t="n">
        <f aca="false">FilterPk!I$18</f>
        <v>121018.38</v>
      </c>
      <c r="L333" s="50" t="n">
        <f aca="false">FilterPk!J$18</f>
        <v>-53378.32</v>
      </c>
      <c r="M333" s="50" t="n">
        <f aca="false">FilterPk!K$18</f>
        <v>995570.8</v>
      </c>
      <c r="N333" s="50" t="n">
        <f aca="false">FilterPk!L$18</f>
        <v>1364873.84</v>
      </c>
      <c r="O333" s="50" t="n">
        <f aca="false">FilterPk!M$18</f>
        <v>1053007.86</v>
      </c>
      <c r="P333" s="50" t="n">
        <f aca="false">FilterPk!N$18</f>
        <v>-2593897.5</v>
      </c>
      <c r="Q333" s="51" t="n">
        <f aca="false">FilterPk!O$18</f>
        <v>-176015.800000001</v>
      </c>
    </row>
    <row r="334" customFormat="false" ht="12.75" hidden="false" customHeight="false" outlineLevel="0" collapsed="false">
      <c r="B334" s="85" t="str">
        <f aca="false">FilterPk!A$19</f>
        <v>LT-PJM</v>
      </c>
      <c r="C334" s="13" t="n">
        <f aca="false">C333+1</f>
        <v>333</v>
      </c>
      <c r="D334" s="50" t="n">
        <f aca="false">FilterPk!B$19</f>
        <v>1818236.42109565</v>
      </c>
      <c r="E334" s="50" t="n">
        <f aca="false">FilterPk!C$19</f>
        <v>25453.61</v>
      </c>
      <c r="F334" s="50" t="n">
        <f aca="false">FilterPk!D$19</f>
        <v>45536</v>
      </c>
      <c r="G334" s="50" t="n">
        <f aca="false">FilterPk!E$19</f>
        <v>312117.59</v>
      </c>
      <c r="H334" s="50" t="n">
        <f aca="false">FilterPk!F$19</f>
        <v>211118</v>
      </c>
      <c r="I334" s="50" t="n">
        <f aca="false">FilterPk!G$19</f>
        <v>0</v>
      </c>
      <c r="J334" s="50" t="n">
        <f aca="false">FilterPk!H$19</f>
        <v>24536.25</v>
      </c>
      <c r="K334" s="50" t="n">
        <f aca="false">FilterPk!I$19</f>
        <v>-12662.37</v>
      </c>
      <c r="L334" s="50" t="n">
        <f aca="false">FilterPk!J$19</f>
        <v>-30078</v>
      </c>
      <c r="M334" s="50" t="n">
        <f aca="false">FilterPk!K$19</f>
        <v>243523.27</v>
      </c>
      <c r="N334" s="50" t="n">
        <f aca="false">FilterPk!L$19</f>
        <v>819544.35</v>
      </c>
      <c r="O334" s="50" t="n">
        <f aca="false">FilterPk!M$19</f>
        <v>125485.18</v>
      </c>
      <c r="P334" s="50" t="n">
        <f aca="false">FilterPk!N$19</f>
        <v>177105.54</v>
      </c>
      <c r="Q334" s="51" t="n">
        <f aca="false">FilterPk!O$19</f>
        <v>1122135.07</v>
      </c>
    </row>
    <row r="335" customFormat="false" ht="12.75" hidden="false" customHeight="false" outlineLevel="0" collapsed="false">
      <c r="B335" s="85" t="str">
        <f aca="false">FilterPk!A$20</f>
        <v>LT- NY</v>
      </c>
      <c r="C335" s="13" t="n">
        <f aca="false">C334+1</f>
        <v>334</v>
      </c>
      <c r="D335" s="50" t="n">
        <f aca="false">FilterPk!B$20</f>
        <v>0</v>
      </c>
      <c r="E335" s="50" t="n">
        <f aca="false">FilterPk!C$20</f>
        <v>-15908.51</v>
      </c>
      <c r="F335" s="50" t="n">
        <f aca="false">FilterPk!D$20</f>
        <v>63126.67</v>
      </c>
      <c r="G335" s="50" t="n">
        <f aca="false">FilterPk!E$20</f>
        <v>-17376.91</v>
      </c>
      <c r="H335" s="50" t="n">
        <f aca="false">FilterPk!F$20</f>
        <v>0</v>
      </c>
      <c r="I335" s="50" t="n">
        <f aca="false">FilterPk!G$20</f>
        <v>0</v>
      </c>
      <c r="J335" s="50" t="n">
        <f aca="false">FilterPk!H$20</f>
        <v>0</v>
      </c>
      <c r="K335" s="50" t="n">
        <f aca="false">FilterPk!I$20</f>
        <v>0</v>
      </c>
      <c r="L335" s="50" t="n">
        <f aca="false">FilterPk!J$20</f>
        <v>0</v>
      </c>
      <c r="M335" s="50" t="n">
        <f aca="false">FilterPk!K$20</f>
        <v>146381.01</v>
      </c>
      <c r="N335" s="50" t="n">
        <f aca="false">FilterPk!L$20</f>
        <v>176222.26</v>
      </c>
      <c r="O335" s="50" t="n">
        <f aca="false">FilterPk!M$20</f>
        <v>281909.77</v>
      </c>
      <c r="P335" s="50" t="n">
        <f aca="false">FilterPk!N$20</f>
        <v>-177475.64</v>
      </c>
      <c r="Q335" s="51" t="n">
        <f aca="false">FilterPk!O$20</f>
        <v>280656.39</v>
      </c>
    </row>
    <row r="336" customFormat="false" ht="12.75" hidden="false" customHeight="false" outlineLevel="0" collapsed="false">
      <c r="B336" s="85" t="str">
        <f aca="false">FilterPk!A$21</f>
        <v>ST- PJM</v>
      </c>
      <c r="C336" s="13" t="n">
        <f aca="false">C335+1</f>
        <v>335</v>
      </c>
      <c r="D336" s="50" t="n">
        <f aca="false">FilterPk!B$21</f>
        <v>1243093.71447674</v>
      </c>
      <c r="E336" s="50" t="n">
        <f aca="false">FilterPk!C$21</f>
        <v>-91155.75</v>
      </c>
      <c r="F336" s="50" t="n">
        <f aca="false">FilterPk!D$21</f>
        <v>-47515.78</v>
      </c>
      <c r="G336" s="50" t="n">
        <f aca="false">FilterPk!E$21</f>
        <v>0</v>
      </c>
      <c r="H336" s="50" t="n">
        <f aca="false">FilterPk!F$21</f>
        <v>0</v>
      </c>
      <c r="I336" s="50" t="n">
        <f aca="false">FilterPk!G$21</f>
        <v>0</v>
      </c>
      <c r="J336" s="50" t="n">
        <f aca="false">FilterPk!H$21</f>
        <v>0</v>
      </c>
      <c r="K336" s="50" t="n">
        <f aca="false">FilterPk!I$21</f>
        <v>0</v>
      </c>
      <c r="L336" s="50" t="n">
        <f aca="false">FilterPk!J$21</f>
        <v>0</v>
      </c>
      <c r="M336" s="50" t="n">
        <f aca="false">FilterPk!K$21</f>
        <v>0</v>
      </c>
      <c r="N336" s="50" t="n">
        <f aca="false">FilterPk!L$21</f>
        <v>-138671.53</v>
      </c>
      <c r="O336" s="50" t="n">
        <f aca="false">FilterPk!M$21</f>
        <v>0</v>
      </c>
      <c r="P336" s="50" t="n">
        <f aca="false">FilterPk!N$21</f>
        <v>0</v>
      </c>
      <c r="Q336" s="51" t="n">
        <f aca="false">FilterPk!O$21</f>
        <v>-138671.53</v>
      </c>
    </row>
    <row r="337" customFormat="false" ht="12.75" hidden="false" customHeight="false" outlineLevel="0" collapsed="false">
      <c r="B337" s="85" t="str">
        <f aca="false">FilterPk!A$22</f>
        <v>ST- NENG</v>
      </c>
      <c r="C337" s="13" t="n">
        <f aca="false">C336+1</f>
        <v>336</v>
      </c>
      <c r="D337" s="50" t="n">
        <f aca="false">FilterPk!B$22</f>
        <v>539719.375927685</v>
      </c>
      <c r="E337" s="50" t="n">
        <f aca="false">FilterPk!C$22</f>
        <v>13161.19</v>
      </c>
      <c r="F337" s="50" t="n">
        <f aca="false">FilterPk!D$22</f>
        <v>63418.82</v>
      </c>
      <c r="G337" s="50" t="n">
        <f aca="false">FilterPk!E$22</f>
        <v>0</v>
      </c>
      <c r="H337" s="50" t="n">
        <f aca="false">FilterPk!F$22</f>
        <v>0</v>
      </c>
      <c r="I337" s="50" t="n">
        <f aca="false">FilterPk!G$22</f>
        <v>0</v>
      </c>
      <c r="J337" s="50" t="n">
        <f aca="false">FilterPk!H$22</f>
        <v>0</v>
      </c>
      <c r="K337" s="50" t="n">
        <f aca="false">FilterPk!I$22</f>
        <v>0</v>
      </c>
      <c r="L337" s="50" t="n">
        <f aca="false">FilterPk!J$22</f>
        <v>0</v>
      </c>
      <c r="M337" s="50" t="n">
        <f aca="false">FilterPk!K$22</f>
        <v>0</v>
      </c>
      <c r="N337" s="50" t="n">
        <f aca="false">FilterPk!L$22</f>
        <v>76580.01</v>
      </c>
      <c r="O337" s="50" t="n">
        <f aca="false">FilterPk!M$22</f>
        <v>0</v>
      </c>
      <c r="P337" s="50" t="n">
        <f aca="false">FilterPk!N$22</f>
        <v>0</v>
      </c>
      <c r="Q337" s="51" t="n">
        <f aca="false">FilterPk!O$22</f>
        <v>76580.01</v>
      </c>
    </row>
    <row r="338" customFormat="false" ht="12.75" hidden="false" customHeight="false" outlineLevel="0" collapsed="false">
      <c r="B338" s="85" t="str">
        <f aca="false">FilterPk!A$23</f>
        <v>ST- NY</v>
      </c>
      <c r="C338" s="13" t="n">
        <f aca="false">C337+1</f>
        <v>337</v>
      </c>
      <c r="D338" s="50" t="n">
        <f aca="false">FilterPk!B$23</f>
        <v>251437.188425373</v>
      </c>
      <c r="E338" s="50" t="n">
        <f aca="false">FilterPk!C$23</f>
        <v>10362.2</v>
      </c>
      <c r="F338" s="50" t="n">
        <f aca="false">FilterPk!D$23</f>
        <v>-15838.59</v>
      </c>
      <c r="G338" s="50" t="n">
        <f aca="false">FilterPk!E$23</f>
        <v>17339.87</v>
      </c>
      <c r="H338" s="50" t="n">
        <f aca="false">FilterPk!F$23</f>
        <v>0</v>
      </c>
      <c r="I338" s="50" t="n">
        <f aca="false">FilterPk!G$23</f>
        <v>0</v>
      </c>
      <c r="J338" s="50" t="n">
        <f aca="false">FilterPk!H$23</f>
        <v>0</v>
      </c>
      <c r="K338" s="50" t="n">
        <f aca="false">FilterPk!I$23</f>
        <v>0</v>
      </c>
      <c r="L338" s="50" t="n">
        <f aca="false">FilterPk!J$23</f>
        <v>0</v>
      </c>
      <c r="M338" s="50" t="n">
        <f aca="false">FilterPk!K$23</f>
        <v>0</v>
      </c>
      <c r="N338" s="50" t="n">
        <f aca="false">FilterPk!L$23</f>
        <v>11863.48</v>
      </c>
      <c r="O338" s="50" t="n">
        <f aca="false">FilterPk!M$23</f>
        <v>0</v>
      </c>
      <c r="P338" s="50" t="n">
        <f aca="false">FilterPk!N$23</f>
        <v>0</v>
      </c>
      <c r="Q338" s="51" t="n">
        <f aca="false">FilterPk!O$23</f>
        <v>11863.48</v>
      </c>
    </row>
    <row r="339" customFormat="false" ht="12.75" hidden="false" customHeight="false" outlineLevel="0" collapsed="false">
      <c r="B339" s="85" t="str">
        <f aca="false">FilterPk!A$24</f>
        <v>NE- PHYS</v>
      </c>
      <c r="C339" s="13" t="n">
        <f aca="false">C338+1</f>
        <v>338</v>
      </c>
      <c r="D339" s="50" t="n">
        <f aca="false">FilterPk!B$24</f>
        <v>0</v>
      </c>
      <c r="E339" s="50" t="n">
        <f aca="false">FilterPk!C$24</f>
        <v>0</v>
      </c>
      <c r="F339" s="50" t="n">
        <f aca="false">FilterPk!D$24</f>
        <v>0</v>
      </c>
      <c r="G339" s="50" t="n">
        <f aca="false">FilterPk!E$24</f>
        <v>0</v>
      </c>
      <c r="H339" s="50" t="n">
        <f aca="false">FilterPk!F$24</f>
        <v>0</v>
      </c>
      <c r="I339" s="50" t="n">
        <f aca="false">FilterPk!G$24</f>
        <v>0</v>
      </c>
      <c r="J339" s="50" t="n">
        <f aca="false">FilterPk!H$24</f>
        <v>0</v>
      </c>
      <c r="K339" s="50" t="n">
        <f aca="false">FilterPk!I$24</f>
        <v>0</v>
      </c>
      <c r="L339" s="50" t="n">
        <f aca="false">FilterPk!J$24</f>
        <v>0</v>
      </c>
      <c r="M339" s="50" t="n">
        <f aca="false">FilterPk!K$24</f>
        <v>0</v>
      </c>
      <c r="N339" s="50" t="n">
        <f aca="false">FilterPk!L$24</f>
        <v>0</v>
      </c>
      <c r="O339" s="50" t="n">
        <f aca="false">FilterPk!M$24</f>
        <v>0</v>
      </c>
      <c r="P339" s="50" t="n">
        <f aca="false">FilterPk!N$24</f>
        <v>0</v>
      </c>
      <c r="Q339" s="51" t="n">
        <f aca="false">FilterPk!O$24</f>
        <v>0</v>
      </c>
    </row>
    <row r="340" customFormat="false" ht="12.75" hidden="false" customHeight="false" outlineLevel="0" collapsed="false">
      <c r="B340" s="85" t="str">
        <f aca="false">FilterPk!A$25</f>
        <v>LT-Southeast</v>
      </c>
      <c r="C340" s="13" t="n">
        <f aca="false">C339+1</f>
        <v>339</v>
      </c>
      <c r="D340" s="50" t="n">
        <f aca="false">FilterPk!B$25</f>
        <v>11411200.8859117</v>
      </c>
      <c r="E340" s="50" t="n">
        <f aca="false">FilterPk!C$25</f>
        <v>45860.27</v>
      </c>
      <c r="F340" s="50" t="n">
        <f aca="false">FilterPk!D$25</f>
        <v>54109.47</v>
      </c>
      <c r="G340" s="50" t="n">
        <f aca="false">FilterPk!E$25</f>
        <v>124540.18</v>
      </c>
      <c r="H340" s="50" t="n">
        <f aca="false">FilterPk!F$25</f>
        <v>77068.78</v>
      </c>
      <c r="I340" s="50" t="n">
        <f aca="false">FilterPk!G$25</f>
        <v>75414.58</v>
      </c>
      <c r="J340" s="50" t="n">
        <f aca="false">FilterPk!H$25</f>
        <v>134077.64</v>
      </c>
      <c r="K340" s="50" t="n">
        <f aca="false">FilterPk!I$25</f>
        <v>429786.05</v>
      </c>
      <c r="L340" s="50" t="n">
        <f aca="false">FilterPk!J$25</f>
        <v>118391.18</v>
      </c>
      <c r="M340" s="50" t="n">
        <f aca="false">FilterPk!K$25</f>
        <v>1083243.13</v>
      </c>
      <c r="N340" s="50" t="n">
        <f aca="false">FilterPk!L$25</f>
        <v>2142491.28</v>
      </c>
      <c r="O340" s="50" t="n">
        <f aca="false">FilterPk!M$25</f>
        <v>344226</v>
      </c>
      <c r="P340" s="50" t="n">
        <f aca="false">FilterPk!N$25</f>
        <v>1221747.4</v>
      </c>
      <c r="Q340" s="51" t="n">
        <f aca="false">FilterPk!O$25</f>
        <v>3708464.68</v>
      </c>
    </row>
    <row r="341" customFormat="false" ht="12.75" hidden="false" customHeight="false" outlineLevel="0" collapsed="false">
      <c r="B341" s="85" t="str">
        <f aca="false">FilterPk!A$26</f>
        <v>ST-SPP</v>
      </c>
      <c r="C341" s="13" t="n">
        <f aca="false">C340+1</f>
        <v>340</v>
      </c>
      <c r="D341" s="50" t="n">
        <f aca="false">FilterPk!B$26</f>
        <v>52202.8773549933</v>
      </c>
      <c r="E341" s="50" t="n">
        <f aca="false">FilterPk!C$26</f>
        <v>3181.7</v>
      </c>
      <c r="F341" s="50" t="n">
        <f aca="false">FilterPk!D$26</f>
        <v>0</v>
      </c>
      <c r="G341" s="50" t="n">
        <f aca="false">FilterPk!E$26</f>
        <v>0</v>
      </c>
      <c r="H341" s="50" t="n">
        <f aca="false">FilterPk!F$26</f>
        <v>0</v>
      </c>
      <c r="I341" s="50" t="n">
        <f aca="false">FilterPk!G$26</f>
        <v>0</v>
      </c>
      <c r="J341" s="50" t="n">
        <f aca="false">FilterPk!H$26</f>
        <v>0</v>
      </c>
      <c r="K341" s="50" t="n">
        <f aca="false">FilterPk!I$26</f>
        <v>0</v>
      </c>
      <c r="L341" s="50" t="n">
        <f aca="false">FilterPk!J$26</f>
        <v>0</v>
      </c>
      <c r="M341" s="50" t="n">
        <f aca="false">FilterPk!K$26</f>
        <v>0</v>
      </c>
      <c r="N341" s="50" t="n">
        <f aca="false">FilterPk!L$26</f>
        <v>3181.7</v>
      </c>
      <c r="O341" s="50" t="n">
        <f aca="false">FilterPk!M$26</f>
        <v>0</v>
      </c>
      <c r="P341" s="50" t="n">
        <f aca="false">FilterPk!N$26</f>
        <v>0</v>
      </c>
      <c r="Q341" s="51" t="n">
        <f aca="false">FilterPk!O$26</f>
        <v>3181.7</v>
      </c>
    </row>
    <row r="342" customFormat="false" ht="12.75" hidden="false" customHeight="false" outlineLevel="0" collapsed="false">
      <c r="B342" s="85" t="str">
        <f aca="false">FilterPk!A$27</f>
        <v>ST-SERC</v>
      </c>
      <c r="C342" s="13" t="n">
        <f aca="false">C341+1</f>
        <v>341</v>
      </c>
      <c r="D342" s="50" t="n">
        <f aca="false">FilterPk!B$27</f>
        <v>686881.973218232</v>
      </c>
      <c r="E342" s="50" t="n">
        <f aca="false">FilterPk!C$27</f>
        <v>-12726.81</v>
      </c>
      <c r="F342" s="50" t="n">
        <f aca="false">FilterPk!D$27</f>
        <v>-31677.19</v>
      </c>
      <c r="G342" s="50" t="n">
        <f aca="false">FilterPk!E$27</f>
        <v>138718.93</v>
      </c>
      <c r="H342" s="50" t="n">
        <f aca="false">FilterPk!F$27</f>
        <v>0</v>
      </c>
      <c r="I342" s="50" t="n">
        <f aca="false">FilterPk!G$27</f>
        <v>0</v>
      </c>
      <c r="J342" s="50" t="n">
        <f aca="false">FilterPk!H$27</f>
        <v>0</v>
      </c>
      <c r="K342" s="50" t="n">
        <f aca="false">FilterPk!I$27</f>
        <v>0</v>
      </c>
      <c r="L342" s="50" t="n">
        <f aca="false">FilterPk!J$27</f>
        <v>0</v>
      </c>
      <c r="M342" s="50" t="n">
        <f aca="false">FilterPk!K$27</f>
        <v>0</v>
      </c>
      <c r="N342" s="50" t="n">
        <f aca="false">FilterPk!L$27</f>
        <v>94314.93</v>
      </c>
      <c r="O342" s="50" t="n">
        <f aca="false">FilterPk!M$27</f>
        <v>0</v>
      </c>
      <c r="P342" s="50" t="n">
        <f aca="false">FilterPk!N$27</f>
        <v>0</v>
      </c>
      <c r="Q342" s="51" t="n">
        <f aca="false">FilterPk!O$27</f>
        <v>94314.93</v>
      </c>
    </row>
    <row r="343" customFormat="false" ht="12.75" hidden="false" customHeight="false" outlineLevel="0" collapsed="false">
      <c r="B343" s="85" t="str">
        <f aca="false">FilterPk!A$28</f>
        <v>LT- Texas</v>
      </c>
      <c r="C343" s="13" t="n">
        <f aca="false">C342+1</f>
        <v>342</v>
      </c>
      <c r="D343" s="50" t="n">
        <f aca="false">FilterPk!B$28</f>
        <v>3826684.70313045</v>
      </c>
      <c r="E343" s="50" t="n">
        <f aca="false">FilterPk!C$28</f>
        <v>-6382.69</v>
      </c>
      <c r="F343" s="50" t="n">
        <f aca="false">FilterPk!D$28</f>
        <v>71634.81</v>
      </c>
      <c r="G343" s="50" t="n">
        <f aca="false">FilterPk!E$28</f>
        <v>28710.67</v>
      </c>
      <c r="H343" s="50" t="n">
        <f aca="false">FilterPk!F$28</f>
        <v>106726.26</v>
      </c>
      <c r="I343" s="50" t="n">
        <f aca="false">FilterPk!G$28</f>
        <v>68401.15</v>
      </c>
      <c r="J343" s="50" t="n">
        <f aca="false">FilterPk!H$28</f>
        <v>107963.61</v>
      </c>
      <c r="K343" s="50" t="n">
        <f aca="false">FilterPk!I$28</f>
        <v>204731.1</v>
      </c>
      <c r="L343" s="50" t="n">
        <f aca="false">FilterPk!J$28</f>
        <v>63773.36</v>
      </c>
      <c r="M343" s="50" t="n">
        <f aca="false">FilterPk!K$28</f>
        <v>194039.66</v>
      </c>
      <c r="N343" s="50" t="n">
        <f aca="false">FilterPk!L$28</f>
        <v>839597.93</v>
      </c>
      <c r="O343" s="50" t="n">
        <f aca="false">FilterPk!M$28</f>
        <v>673610.11</v>
      </c>
      <c r="P343" s="50" t="n">
        <f aca="false">FilterPk!N$28</f>
        <v>107208.74</v>
      </c>
      <c r="Q343" s="51" t="n">
        <f aca="false">FilterPk!O$28</f>
        <v>1620416.78</v>
      </c>
    </row>
    <row r="344" customFormat="false" ht="12.75" hidden="false" customHeight="false" outlineLevel="0" collapsed="false">
      <c r="B344" s="85" t="str">
        <f aca="false">FilterPk!A$29</f>
        <v>St- Texas</v>
      </c>
      <c r="C344" s="13" t="n">
        <f aca="false">C343+1</f>
        <v>343</v>
      </c>
      <c r="D344" s="50" t="n">
        <f aca="false">FilterPk!B$29</f>
        <v>445563.239343252</v>
      </c>
      <c r="E344" s="50" t="n">
        <f aca="false">FilterPk!C$29</f>
        <v>30194</v>
      </c>
      <c r="F344" s="50" t="n">
        <f aca="false">FilterPk!D$29</f>
        <v>31677.19</v>
      </c>
      <c r="G344" s="50" t="n">
        <f aca="false">FilterPk!E$29</f>
        <v>0</v>
      </c>
      <c r="H344" s="50" t="n">
        <f aca="false">FilterPk!F$29</f>
        <v>0</v>
      </c>
      <c r="I344" s="50" t="n">
        <f aca="false">FilterPk!G$29</f>
        <v>0</v>
      </c>
      <c r="J344" s="50" t="n">
        <f aca="false">FilterPk!H$29</f>
        <v>0</v>
      </c>
      <c r="K344" s="50" t="n">
        <f aca="false">FilterPk!I$29</f>
        <v>0</v>
      </c>
      <c r="L344" s="50" t="n">
        <f aca="false">FilterPk!J$29</f>
        <v>0</v>
      </c>
      <c r="M344" s="50" t="n">
        <f aca="false">FilterPk!K$29</f>
        <v>0</v>
      </c>
      <c r="N344" s="50" t="n">
        <f aca="false">FilterPk!L$29</f>
        <v>61871.19</v>
      </c>
      <c r="O344" s="50" t="n">
        <f aca="false">FilterPk!M$29</f>
        <v>0</v>
      </c>
      <c r="P344" s="50" t="n">
        <f aca="false">FilterPk!N$29</f>
        <v>0</v>
      </c>
      <c r="Q344" s="51" t="n">
        <f aca="false">FilterPk!O$29</f>
        <v>61871.19</v>
      </c>
    </row>
    <row r="345" customFormat="false" ht="12.75" hidden="false" customHeight="false" outlineLevel="0" collapsed="false">
      <c r="B345" s="85"/>
      <c r="C345" s="13" t="n">
        <f aca="false">C344+1</f>
        <v>344</v>
      </c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1"/>
    </row>
    <row r="346" customFormat="false" ht="12.75" hidden="false" customHeight="false" outlineLevel="0" collapsed="false">
      <c r="B346" s="85" t="str">
        <f aca="false">FilterPk!A$32</f>
        <v>Gas positions</v>
      </c>
      <c r="C346" s="13" t="n">
        <f aca="false">C345+1</f>
        <v>345</v>
      </c>
      <c r="D346" s="50" t="s">
        <v>4</v>
      </c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1"/>
    </row>
    <row r="347" customFormat="false" ht="12.75" hidden="false" customHeight="false" outlineLevel="0" collapsed="false">
      <c r="B347" s="85" t="str">
        <f aca="false">FilterPk!A$33</f>
        <v>Kevin Presto</v>
      </c>
      <c r="C347" s="13" t="n">
        <f aca="false">C346+1</f>
        <v>346</v>
      </c>
      <c r="D347" s="50" t="n">
        <f aca="false">FilterPk!B$33</f>
        <v>0</v>
      </c>
      <c r="E347" s="50" t="n">
        <f aca="false">FilterPk!C$33</f>
        <v>0</v>
      </c>
      <c r="F347" s="50" t="n">
        <f aca="false">FilterPk!D$33</f>
        <v>0</v>
      </c>
      <c r="G347" s="50" t="n">
        <f aca="false">FilterPk!E$33</f>
        <v>0</v>
      </c>
      <c r="H347" s="50" t="n">
        <f aca="false">FilterPk!F$33</f>
        <v>148.212616</v>
      </c>
      <c r="I347" s="50" t="n">
        <f aca="false">FilterPk!G$33</f>
        <v>152.45636</v>
      </c>
      <c r="J347" s="50" t="n">
        <f aca="false">FilterPk!H$33</f>
        <v>146.860915</v>
      </c>
      <c r="K347" s="50" t="n">
        <f aca="false">FilterPk!I$33</f>
        <v>301.509361</v>
      </c>
      <c r="L347" s="50" t="n">
        <f aca="false">FilterPk!J$33</f>
        <v>144.921279</v>
      </c>
      <c r="M347" s="50" t="n">
        <f aca="false">FilterPk!K$33</f>
        <v>149.116289</v>
      </c>
      <c r="N347" s="50" t="n">
        <f aca="false">FilterPk!L$33</f>
        <v>1043.07682</v>
      </c>
      <c r="O347" s="50" t="n">
        <f aca="false">FilterPk!M$33</f>
        <v>0</v>
      </c>
      <c r="P347" s="50" t="n">
        <f aca="false">FilterPk!N$33</f>
        <v>0</v>
      </c>
      <c r="Q347" s="51" t="n">
        <f aca="false">FilterPk!O$33</f>
        <v>1043.07682</v>
      </c>
    </row>
    <row r="348" customFormat="false" ht="12.75" hidden="false" customHeight="false" outlineLevel="0" collapsed="false">
      <c r="B348" s="85" t="str">
        <f aca="false">FilterPk!A$34</f>
        <v>Fletcher Sturm</v>
      </c>
      <c r="C348" s="13" t="n">
        <f aca="false">C347+1</f>
        <v>347</v>
      </c>
      <c r="D348" s="50" t="n">
        <f aca="false">FilterPk!B$34</f>
        <v>0</v>
      </c>
      <c r="E348" s="50" t="n">
        <f aca="false">FilterPk!C$34</f>
        <v>0</v>
      </c>
      <c r="F348" s="50" t="n">
        <f aca="false">FilterPk!D$34</f>
        <v>10.382539</v>
      </c>
      <c r="G348" s="50" t="n">
        <f aca="false">FilterPk!E$34</f>
        <v>-372.732218</v>
      </c>
      <c r="H348" s="50" t="n">
        <f aca="false">FilterPk!F$34</f>
        <v>-18.430041</v>
      </c>
      <c r="I348" s="50" t="n">
        <f aca="false">FilterPk!G$34</f>
        <v>-7.519049</v>
      </c>
      <c r="J348" s="50" t="n">
        <f aca="false">FilterPk!H$34</f>
        <v>7.209206</v>
      </c>
      <c r="K348" s="50" t="n">
        <f aca="false">FilterPk!I$34</f>
        <v>16.283645</v>
      </c>
      <c r="L348" s="50" t="n">
        <f aca="false">FilterPk!J$34</f>
        <v>-0.622678</v>
      </c>
      <c r="M348" s="50" t="n">
        <f aca="false">FilterPk!K$34</f>
        <v>48.787102</v>
      </c>
      <c r="N348" s="50" t="n">
        <f aca="false">FilterPk!L$34</f>
        <v>-316.641494</v>
      </c>
      <c r="O348" s="50" t="n">
        <f aca="false">FilterPk!M$34</f>
        <v>137.057149</v>
      </c>
      <c r="P348" s="50" t="n">
        <f aca="false">FilterPk!N$34</f>
        <v>0</v>
      </c>
      <c r="Q348" s="51" t="n">
        <f aca="false">FilterPk!O$34</f>
        <v>-179.584345</v>
      </c>
    </row>
    <row r="349" customFormat="false" ht="12.75" hidden="false" customHeight="false" outlineLevel="0" collapsed="false">
      <c r="B349" s="85" t="str">
        <f aca="false">FilterPk!A$35</f>
        <v>Doug Gilbert-Smith</v>
      </c>
      <c r="C349" s="13" t="n">
        <f aca="false">C348+1</f>
        <v>348</v>
      </c>
      <c r="D349" s="50" t="n">
        <f aca="false">FilterPk!B$35</f>
        <v>0</v>
      </c>
      <c r="E349" s="50" t="n">
        <f aca="false">FilterPk!C$35</f>
        <v>0</v>
      </c>
      <c r="F349" s="50" t="n">
        <f aca="false">FilterPk!D$35</f>
        <v>-34.907</v>
      </c>
      <c r="G349" s="50" t="n">
        <f aca="false">FilterPk!E$35</f>
        <v>38.473605</v>
      </c>
      <c r="H349" s="50" t="n">
        <f aca="false">FilterPk!F$35</f>
        <v>-29.642523</v>
      </c>
      <c r="I349" s="50" t="n">
        <f aca="false">FilterPk!G$35</f>
        <v>30.491272</v>
      </c>
      <c r="J349" s="50" t="n">
        <f aca="false">FilterPk!H$35</f>
        <v>0</v>
      </c>
      <c r="K349" s="50" t="n">
        <f aca="false">FilterPk!I$35</f>
        <v>90.452808</v>
      </c>
      <c r="L349" s="50" t="n">
        <f aca="false">FilterPk!J$35</f>
        <v>0</v>
      </c>
      <c r="M349" s="50" t="n">
        <f aca="false">FilterPk!K$35</f>
        <v>14.574853</v>
      </c>
      <c r="N349" s="50" t="n">
        <f aca="false">FilterPk!L$35</f>
        <v>109.443015</v>
      </c>
      <c r="O349" s="50" t="n">
        <f aca="false">FilterPk!M$35</f>
        <v>94.93307</v>
      </c>
      <c r="P349" s="50" t="n">
        <f aca="false">FilterPk!N$35</f>
        <v>-157.516125</v>
      </c>
      <c r="Q349" s="51" t="n">
        <f aca="false">FilterPk!O$35</f>
        <v>46.85996</v>
      </c>
    </row>
    <row r="350" customFormat="false" ht="12.75" hidden="false" customHeight="false" outlineLevel="0" collapsed="false">
      <c r="B350" s="85" t="str">
        <f aca="false">FilterPk!A$36</f>
        <v>Rogers Herndon</v>
      </c>
      <c r="C350" s="13" t="n">
        <f aca="false">C349+1</f>
        <v>349</v>
      </c>
      <c r="D350" s="50" t="n">
        <f aca="false">FilterPk!B$36</f>
        <v>0</v>
      </c>
      <c r="E350" s="50" t="n">
        <f aca="false">FilterPk!C$36</f>
        <v>0</v>
      </c>
      <c r="F350" s="50" t="n">
        <f aca="false">FilterPk!D$36</f>
        <v>-16.269581</v>
      </c>
      <c r="G350" s="50" t="n">
        <f aca="false">FilterPk!E$36</f>
        <v>-36.150495</v>
      </c>
      <c r="H350" s="50" t="n">
        <f aca="false">FilterPk!F$36</f>
        <v>-105.080472</v>
      </c>
      <c r="I350" s="50" t="n">
        <f aca="false">FilterPk!G$36</f>
        <v>-21.496839</v>
      </c>
      <c r="J350" s="50" t="n">
        <f aca="false">FilterPk!H$36</f>
        <v>76.011979</v>
      </c>
      <c r="K350" s="50" t="n">
        <f aca="false">FilterPk!I$36</f>
        <v>315.376651</v>
      </c>
      <c r="L350" s="50" t="n">
        <f aca="false">FilterPk!J$36</f>
        <v>0.622678</v>
      </c>
      <c r="M350" s="50" t="n">
        <f aca="false">FilterPk!K$36</f>
        <v>131.855286</v>
      </c>
      <c r="N350" s="50" t="n">
        <f aca="false">FilterPk!L$36</f>
        <v>344.869207</v>
      </c>
      <c r="O350" s="50" t="n">
        <f aca="false">FilterPk!M$36</f>
        <v>500.495437</v>
      </c>
      <c r="P350" s="50" t="n">
        <f aca="false">FilterPk!N$36</f>
        <v>0</v>
      </c>
      <c r="Q350" s="51" t="n">
        <f aca="false">FilterPk!O$36</f>
        <v>845.364644</v>
      </c>
    </row>
    <row r="351" customFormat="false" ht="12.75" hidden="false" customHeight="false" outlineLevel="0" collapsed="false">
      <c r="B351" s="85" t="str">
        <f aca="false">FilterPk!A$37</f>
        <v>Dana Davis</v>
      </c>
      <c r="C351" s="13" t="n">
        <f aca="false">C350+1</f>
        <v>350</v>
      </c>
      <c r="D351" s="50" t="n">
        <f aca="false">FilterPk!B$37</f>
        <v>0</v>
      </c>
      <c r="E351" s="50" t="n">
        <f aca="false">FilterPk!C$37</f>
        <v>0</v>
      </c>
      <c r="F351" s="50" t="n">
        <f aca="false">FilterPk!D$37</f>
        <v>4.986714</v>
      </c>
      <c r="G351" s="50" t="n">
        <f aca="false">FilterPk!E$37</f>
        <v>-10.425106</v>
      </c>
      <c r="H351" s="50" t="n">
        <f aca="false">FilterPk!F$37</f>
        <v>34.582944</v>
      </c>
      <c r="I351" s="50" t="n">
        <f aca="false">FilterPk!G$37</f>
        <v>31.966656</v>
      </c>
      <c r="J351" s="50" t="n">
        <f aca="false">FilterPk!H$37</f>
        <v>34.267547</v>
      </c>
      <c r="K351" s="50" t="n">
        <f aca="false">FilterPk!I$37</f>
        <v>70.027981</v>
      </c>
      <c r="L351" s="50" t="n">
        <f aca="false">FilterPk!J$37</f>
        <v>33.814965</v>
      </c>
      <c r="M351" s="50" t="n">
        <f aca="false">FilterPk!K$37</f>
        <v>44.191074</v>
      </c>
      <c r="N351" s="50" t="n">
        <f aca="false">FilterPk!L$37</f>
        <v>243.412775</v>
      </c>
      <c r="O351" s="50" t="n">
        <f aca="false">FilterPk!M$37</f>
        <v>27.55263</v>
      </c>
      <c r="P351" s="50" t="n">
        <f aca="false">FilterPk!N$37</f>
        <v>0</v>
      </c>
      <c r="Q351" s="51" t="n">
        <f aca="false">FilterPk!O$37</f>
        <v>270.965405</v>
      </c>
    </row>
    <row r="352" customFormat="false" ht="12.75" hidden="false" customHeight="false" outlineLevel="0" collapsed="false">
      <c r="B352" s="85" t="str">
        <f aca="false">FilterPk!A$38</f>
        <v>Tom May</v>
      </c>
      <c r="C352" s="13" t="n">
        <f aca="false">C351+1</f>
        <v>351</v>
      </c>
      <c r="D352" s="50" t="n">
        <f aca="false">FilterPk!B$38</f>
        <v>0</v>
      </c>
      <c r="E352" s="50" t="n">
        <f aca="false">FilterPk!C$38</f>
        <v>0</v>
      </c>
      <c r="F352" s="50" t="n">
        <f aca="false">FilterPk!D$38</f>
        <v>0</v>
      </c>
      <c r="G352" s="50" t="n">
        <f aca="false">FilterPk!E$38</f>
        <v>0</v>
      </c>
      <c r="H352" s="50" t="n">
        <f aca="false">FilterPk!F$38</f>
        <v>0</v>
      </c>
      <c r="I352" s="50" t="n">
        <f aca="false">FilterPk!G$38</f>
        <v>0</v>
      </c>
      <c r="J352" s="50" t="n">
        <f aca="false">FilterPk!H$38</f>
        <v>0</v>
      </c>
      <c r="K352" s="50" t="n">
        <f aca="false">FilterPk!I$38</f>
        <v>0</v>
      </c>
      <c r="L352" s="50" t="n">
        <f aca="false">FilterPk!J$38</f>
        <v>0</v>
      </c>
      <c r="M352" s="50" t="n">
        <f aca="false">FilterPk!K$38</f>
        <v>0</v>
      </c>
      <c r="N352" s="50" t="n">
        <f aca="false">FilterPk!L$38</f>
        <v>0</v>
      </c>
      <c r="O352" s="50" t="n">
        <f aca="false">FilterPk!M$38</f>
        <v>0</v>
      </c>
      <c r="P352" s="50" t="n">
        <f aca="false">FilterPk!N$38</f>
        <v>0</v>
      </c>
      <c r="Q352" s="51" t="n">
        <f aca="false">FilterPk!O$38</f>
        <v>0</v>
      </c>
    </row>
    <row r="353" customFormat="false" ht="12.75" hidden="false" customHeight="false" outlineLevel="0" collapsed="false">
      <c r="B353" s="85" t="str">
        <f aca="false">FilterPk!A$39</f>
        <v>Clint Dean</v>
      </c>
      <c r="C353" s="13" t="n">
        <f aca="false">C352+1</f>
        <v>352</v>
      </c>
      <c r="D353" s="50" t="n">
        <f aca="false">FilterPk!B$39</f>
        <v>0</v>
      </c>
      <c r="E353" s="50" t="n">
        <f aca="false">FilterPk!C$39</f>
        <v>0</v>
      </c>
      <c r="F353" s="50" t="n">
        <f aca="false">FilterPk!D$39</f>
        <v>-27.9256</v>
      </c>
      <c r="G353" s="50" t="n">
        <f aca="false">FilterPk!E$39</f>
        <v>0</v>
      </c>
      <c r="H353" s="50" t="n">
        <f aca="false">FilterPk!F$39</f>
        <v>0</v>
      </c>
      <c r="I353" s="50" t="n">
        <f aca="false">FilterPk!G$39</f>
        <v>0</v>
      </c>
      <c r="J353" s="50" t="n">
        <f aca="false">FilterPk!H$39</f>
        <v>0</v>
      </c>
      <c r="K353" s="50" t="n">
        <f aca="false">FilterPk!I$39</f>
        <v>0</v>
      </c>
      <c r="L353" s="50" t="n">
        <f aca="false">FilterPk!J$39</f>
        <v>0</v>
      </c>
      <c r="M353" s="50" t="n">
        <f aca="false">FilterPk!K$39</f>
        <v>0</v>
      </c>
      <c r="N353" s="50" t="n">
        <f aca="false">FilterPk!L$39</f>
        <v>-27.9256</v>
      </c>
      <c r="O353" s="50" t="n">
        <f aca="false">FilterPk!M$39</f>
        <v>0</v>
      </c>
      <c r="P353" s="50" t="n">
        <f aca="false">FilterPk!N$39</f>
        <v>0</v>
      </c>
      <c r="Q353" s="51" t="n">
        <f aca="false">FilterPk!O$39</f>
        <v>-27.9256</v>
      </c>
    </row>
    <row r="354" customFormat="false" ht="12.75" hidden="false" customHeight="false" outlineLevel="0" collapsed="false">
      <c r="B354" s="85" t="str">
        <f aca="false">FilterPk!A$40</f>
        <v>Rob Benson</v>
      </c>
      <c r="C354" s="13" t="n">
        <f aca="false">C353+1</f>
        <v>353</v>
      </c>
      <c r="D354" s="50" t="n">
        <f aca="false">FilterPk!B$40</f>
        <v>0</v>
      </c>
      <c r="E354" s="50" t="n">
        <f aca="false">FilterPk!C$40</f>
        <v>0</v>
      </c>
      <c r="F354" s="50" t="n">
        <f aca="false">FilterPk!D$40</f>
        <v>0</v>
      </c>
      <c r="G354" s="50" t="n">
        <f aca="false">FilterPk!E$40</f>
        <v>-76.947211</v>
      </c>
      <c r="H354" s="50" t="n">
        <f aca="false">FilterPk!F$40</f>
        <v>0</v>
      </c>
      <c r="I354" s="50" t="n">
        <f aca="false">FilterPk!G$40</f>
        <v>0</v>
      </c>
      <c r="J354" s="50" t="n">
        <f aca="false">FilterPk!H$40</f>
        <v>0</v>
      </c>
      <c r="K354" s="50" t="n">
        <f aca="false">FilterPk!I$40</f>
        <v>0</v>
      </c>
      <c r="L354" s="50" t="n">
        <f aca="false">FilterPk!J$40</f>
        <v>0</v>
      </c>
      <c r="M354" s="50" t="n">
        <f aca="false">FilterPk!K$40</f>
        <v>0</v>
      </c>
      <c r="N354" s="50" t="n">
        <f aca="false">FilterPk!L$40</f>
        <v>-76.947211</v>
      </c>
      <c r="O354" s="50" t="n">
        <f aca="false">FilterPk!M$40</f>
        <v>0</v>
      </c>
      <c r="P354" s="50" t="n">
        <f aca="false">FilterPk!N$40</f>
        <v>0</v>
      </c>
      <c r="Q354" s="51" t="n">
        <f aca="false">FilterPk!O$40</f>
        <v>-76.947211</v>
      </c>
    </row>
    <row r="355" customFormat="false" ht="12.75" hidden="false" customHeight="false" outlineLevel="0" collapsed="false">
      <c r="B355" s="85" t="str">
        <f aca="false">FilterPk!A$41</f>
        <v>Matt Lorenz</v>
      </c>
      <c r="C355" s="13" t="n">
        <f aca="false">C354+1</f>
        <v>354</v>
      </c>
      <c r="D355" s="50" t="n">
        <f aca="false">FilterPk!B$41</f>
        <v>0</v>
      </c>
      <c r="E355" s="50" t="n">
        <f aca="false">FilterPk!C$41</f>
        <v>0</v>
      </c>
      <c r="F355" s="50" t="n">
        <f aca="false">FilterPk!D$41</f>
        <v>0</v>
      </c>
      <c r="G355" s="50" t="n">
        <f aca="false">FilterPk!E$41</f>
        <v>0</v>
      </c>
      <c r="H355" s="50" t="n">
        <f aca="false">FilterPk!F$41</f>
        <v>0</v>
      </c>
      <c r="I355" s="50" t="n">
        <f aca="false">FilterPk!G$41</f>
        <v>0</v>
      </c>
      <c r="J355" s="50" t="n">
        <f aca="false">FilterPk!H$41</f>
        <v>0</v>
      </c>
      <c r="K355" s="50" t="n">
        <f aca="false">FilterPk!I$41</f>
        <v>0</v>
      </c>
      <c r="L355" s="50" t="n">
        <f aca="false">FilterPk!J$41</f>
        <v>0</v>
      </c>
      <c r="M355" s="50" t="n">
        <f aca="false">FilterPk!K$41</f>
        <v>0</v>
      </c>
      <c r="N355" s="50" t="n">
        <f aca="false">FilterPk!L$41</f>
        <v>0</v>
      </c>
      <c r="O355" s="50" t="n">
        <f aca="false">FilterPk!M$41</f>
        <v>0</v>
      </c>
      <c r="P355" s="50" t="n">
        <f aca="false">FilterPk!N$41</f>
        <v>0</v>
      </c>
      <c r="Q355" s="51" t="n">
        <f aca="false">FilterPk!O$41</f>
        <v>0</v>
      </c>
    </row>
    <row r="356" customFormat="false" ht="12.75" hidden="false" customHeight="false" outlineLevel="0" collapsed="false">
      <c r="B356" s="85" t="str">
        <f aca="false">FilterPk!A$42</f>
        <v>John Forney</v>
      </c>
      <c r="C356" s="13" t="n">
        <f aca="false">C355+1</f>
        <v>355</v>
      </c>
      <c r="D356" s="50" t="n">
        <f aca="false">FilterPk!B$42</f>
        <v>0</v>
      </c>
      <c r="E356" s="50" t="n">
        <f aca="false">FilterPk!C$42</f>
        <v>0</v>
      </c>
      <c r="F356" s="50" t="n">
        <f aca="false">FilterPk!D$42</f>
        <v>0</v>
      </c>
      <c r="G356" s="50" t="n">
        <f aca="false">FilterPk!E$42</f>
        <v>0</v>
      </c>
      <c r="H356" s="50" t="n">
        <f aca="false">FilterPk!F$42</f>
        <v>0</v>
      </c>
      <c r="I356" s="50" t="n">
        <f aca="false">FilterPk!G$42</f>
        <v>0</v>
      </c>
      <c r="J356" s="50" t="n">
        <f aca="false">FilterPk!H$42</f>
        <v>0</v>
      </c>
      <c r="K356" s="50" t="n">
        <f aca="false">FilterPk!I$42</f>
        <v>0</v>
      </c>
      <c r="L356" s="50" t="n">
        <f aca="false">FilterPk!J$42</f>
        <v>0</v>
      </c>
      <c r="M356" s="50" t="n">
        <f aca="false">FilterPk!K$42</f>
        <v>0</v>
      </c>
      <c r="N356" s="50" t="n">
        <f aca="false">FilterPk!L$42</f>
        <v>0</v>
      </c>
      <c r="O356" s="50" t="n">
        <f aca="false">FilterPk!M$42</f>
        <v>0</v>
      </c>
      <c r="P356" s="50" t="n">
        <f aca="false">FilterPk!N$42</f>
        <v>0</v>
      </c>
      <c r="Q356" s="51" t="n">
        <f aca="false">FilterPk!O$42</f>
        <v>0</v>
      </c>
    </row>
    <row r="357" customFormat="false" ht="12.75" hidden="false" customHeight="false" outlineLevel="0" collapsed="false">
      <c r="B357" s="85" t="str">
        <f aca="false">FilterPk!A$43</f>
        <v>Mike Carson</v>
      </c>
      <c r="C357" s="13" t="n">
        <f aca="false">C356+1</f>
        <v>356</v>
      </c>
      <c r="D357" s="50" t="n">
        <f aca="false">FilterPk!B$43</f>
        <v>0</v>
      </c>
      <c r="E357" s="50" t="n">
        <f aca="false">FilterPk!C$43</f>
        <v>0</v>
      </c>
      <c r="F357" s="50" t="n">
        <f aca="false">FilterPk!D$43</f>
        <v>0</v>
      </c>
      <c r="G357" s="50" t="n">
        <f aca="false">FilterPk!E$43</f>
        <v>0</v>
      </c>
      <c r="H357" s="50" t="n">
        <f aca="false">FilterPk!F$43</f>
        <v>0</v>
      </c>
      <c r="I357" s="50" t="n">
        <f aca="false">FilterPk!G$43</f>
        <v>0</v>
      </c>
      <c r="J357" s="50" t="n">
        <f aca="false">FilterPk!H$43</f>
        <v>0</v>
      </c>
      <c r="K357" s="50" t="n">
        <f aca="false">FilterPk!I$43</f>
        <v>0</v>
      </c>
      <c r="L357" s="50" t="n">
        <f aca="false">FilterPk!J$43</f>
        <v>0</v>
      </c>
      <c r="M357" s="50" t="n">
        <f aca="false">FilterPk!K$43</f>
        <v>0</v>
      </c>
      <c r="N357" s="50" t="n">
        <f aca="false">FilterPk!L$43</f>
        <v>0</v>
      </c>
      <c r="O357" s="50" t="n">
        <f aca="false">FilterPk!M$43</f>
        <v>0</v>
      </c>
      <c r="P357" s="50" t="n">
        <f aca="false">FilterPk!N$43</f>
        <v>0</v>
      </c>
      <c r="Q357" s="51" t="n">
        <f aca="false">FilterPk!O$43</f>
        <v>0</v>
      </c>
    </row>
    <row r="358" customFormat="false" ht="12.75" hidden="false" customHeight="false" outlineLevel="0" collapsed="false">
      <c r="B358" s="85" t="str">
        <f aca="false">FilterPk!A$44</f>
        <v>Chris Dorland</v>
      </c>
      <c r="C358" s="13" t="n">
        <f aca="false">C357+1</f>
        <v>357</v>
      </c>
      <c r="D358" s="50" t="n">
        <f aca="false">FilterPk!B$44</f>
        <v>0</v>
      </c>
      <c r="E358" s="50" t="n">
        <f aca="false">FilterPk!C$44</f>
        <v>0</v>
      </c>
      <c r="F358" s="50" t="n">
        <f aca="false">FilterPk!D$44</f>
        <v>0</v>
      </c>
      <c r="G358" s="50" t="n">
        <f aca="false">FilterPk!E$44</f>
        <v>0</v>
      </c>
      <c r="H358" s="50" t="n">
        <f aca="false">FilterPk!F$44</f>
        <v>0</v>
      </c>
      <c r="I358" s="50" t="n">
        <f aca="false">FilterPk!G$44</f>
        <v>0</v>
      </c>
      <c r="J358" s="50" t="n">
        <f aca="false">FilterPk!H$44</f>
        <v>0</v>
      </c>
      <c r="K358" s="50" t="n">
        <f aca="false">FilterPk!I$44</f>
        <v>0</v>
      </c>
      <c r="L358" s="50" t="n">
        <f aca="false">FilterPk!J$44</f>
        <v>0</v>
      </c>
      <c r="M358" s="50" t="n">
        <f aca="false">FilterPk!K$44</f>
        <v>0</v>
      </c>
      <c r="N358" s="50" t="n">
        <f aca="false">FilterPk!L$44</f>
        <v>0</v>
      </c>
      <c r="O358" s="50" t="n">
        <f aca="false">FilterPk!M$44</f>
        <v>0</v>
      </c>
      <c r="P358" s="50" t="n">
        <f aca="false">FilterPk!N$44</f>
        <v>0</v>
      </c>
      <c r="Q358" s="51" t="n">
        <f aca="false">FilterPk!O$44</f>
        <v>0</v>
      </c>
    </row>
    <row r="359" customFormat="false" ht="12.75" hidden="false" customHeight="false" outlineLevel="0" collapsed="false">
      <c r="B359" s="85" t="str">
        <f aca="false">FilterPk!A$45</f>
        <v>Jeff King</v>
      </c>
      <c r="C359" s="13" t="n">
        <f aca="false">C358+1</f>
        <v>358</v>
      </c>
      <c r="D359" s="50" t="n">
        <f aca="false">FilterPk!B$45</f>
        <v>0</v>
      </c>
      <c r="E359" s="50" t="n">
        <f aca="false">FilterPk!C$45</f>
        <v>0</v>
      </c>
      <c r="F359" s="50" t="n">
        <f aca="false">FilterPk!D$45</f>
        <v>0</v>
      </c>
      <c r="G359" s="50" t="n">
        <f aca="false">FilterPk!E$45</f>
        <v>0</v>
      </c>
      <c r="H359" s="50" t="n">
        <f aca="false">FilterPk!F$45</f>
        <v>0</v>
      </c>
      <c r="I359" s="50" t="n">
        <f aca="false">FilterPk!G$45</f>
        <v>0</v>
      </c>
      <c r="J359" s="50" t="n">
        <f aca="false">FilterPk!H$45</f>
        <v>0</v>
      </c>
      <c r="K359" s="50" t="n">
        <f aca="false">FilterPk!I$45</f>
        <v>0</v>
      </c>
      <c r="L359" s="50" t="n">
        <f aca="false">FilterPk!J$45</f>
        <v>0</v>
      </c>
      <c r="M359" s="50" t="n">
        <f aca="false">FilterPk!K$45</f>
        <v>0</v>
      </c>
      <c r="N359" s="50" t="n">
        <f aca="false">FilterPk!L$45</f>
        <v>0</v>
      </c>
      <c r="O359" s="50" t="n">
        <f aca="false">FilterPk!M$45</f>
        <v>0</v>
      </c>
      <c r="P359" s="50" t="n">
        <f aca="false">FilterPk!N$45</f>
        <v>0</v>
      </c>
      <c r="Q359" s="51" t="n">
        <f aca="false">FilterPk!O$45</f>
        <v>0</v>
      </c>
    </row>
    <row r="360" customFormat="false" ht="12.75" hidden="false" customHeight="false" outlineLevel="0" collapsed="false">
      <c r="B360" s="85" t="n">
        <f aca="false">FilterPk!A$46</f>
        <v>0</v>
      </c>
      <c r="C360" s="13" t="n">
        <f aca="false">C359+1</f>
        <v>359</v>
      </c>
      <c r="D360" s="50" t="n">
        <f aca="false">FilterPk!B$46</f>
        <v>0</v>
      </c>
      <c r="E360" s="50" t="n">
        <f aca="false">FilterPk!C$46</f>
        <v>0</v>
      </c>
      <c r="F360" s="50" t="n">
        <f aca="false">FilterPk!D$46</f>
        <v>0</v>
      </c>
      <c r="G360" s="50" t="n">
        <f aca="false">FilterPk!E$46</f>
        <v>0</v>
      </c>
      <c r="H360" s="50" t="n">
        <f aca="false">FilterPk!F$46</f>
        <v>0</v>
      </c>
      <c r="I360" s="50" t="n">
        <f aca="false">FilterPk!G$46</f>
        <v>0</v>
      </c>
      <c r="J360" s="50" t="n">
        <f aca="false">FilterPk!H$46</f>
        <v>0</v>
      </c>
      <c r="K360" s="50" t="n">
        <f aca="false">FilterPk!I$46</f>
        <v>0</v>
      </c>
      <c r="L360" s="50" t="n">
        <f aca="false">FilterPk!J$46</f>
        <v>0</v>
      </c>
      <c r="M360" s="50" t="n">
        <f aca="false">FilterPk!K$46</f>
        <v>0</v>
      </c>
      <c r="N360" s="50" t="n">
        <f aca="false">FilterPk!L$46</f>
        <v>0</v>
      </c>
      <c r="O360" s="50" t="n">
        <f aca="false">FilterPk!M$46</f>
        <v>0</v>
      </c>
      <c r="P360" s="50" t="n">
        <f aca="false">FilterPk!N$46</f>
        <v>0</v>
      </c>
      <c r="Q360" s="51" t="n">
        <f aca="false">FilterPk!O$46</f>
        <v>0</v>
      </c>
    </row>
    <row r="361" customFormat="false" ht="12.75" hidden="false" customHeight="false" outlineLevel="0" collapsed="false">
      <c r="B361" s="87" t="n">
        <f aca="false">FilterPk!A$47</f>
        <v>0</v>
      </c>
      <c r="C361" s="64" t="n">
        <f aca="false">C360+1</f>
        <v>360</v>
      </c>
      <c r="D361" s="54" t="n">
        <f aca="false">FilterPk!B$47</f>
        <v>0</v>
      </c>
      <c r="E361" s="54" t="n">
        <f aca="false">FilterPk!C$47</f>
        <v>0</v>
      </c>
      <c r="F361" s="54" t="n">
        <f aca="false">FilterPk!D$47</f>
        <v>0</v>
      </c>
      <c r="G361" s="54" t="n">
        <f aca="false">FilterPk!E$47</f>
        <v>0</v>
      </c>
      <c r="H361" s="54" t="n">
        <f aca="false">FilterPk!F$47</f>
        <v>0</v>
      </c>
      <c r="I361" s="54" t="n">
        <f aca="false">FilterPk!G$47</f>
        <v>0</v>
      </c>
      <c r="J361" s="54" t="n">
        <f aca="false">FilterPk!H$47</f>
        <v>0</v>
      </c>
      <c r="K361" s="54" t="n">
        <f aca="false">FilterPk!I$47</f>
        <v>0</v>
      </c>
      <c r="L361" s="54" t="n">
        <f aca="false">FilterPk!J$47</f>
        <v>0</v>
      </c>
      <c r="M361" s="54" t="n">
        <f aca="false">FilterPk!K$47</f>
        <v>0</v>
      </c>
      <c r="N361" s="54" t="n">
        <f aca="false">FilterPk!L$47</f>
        <v>0</v>
      </c>
      <c r="O361" s="54" t="n">
        <f aca="false">FilterPk!M$47</f>
        <v>0</v>
      </c>
      <c r="P361" s="54" t="n">
        <f aca="false">FilterPk!N$47</f>
        <v>0</v>
      </c>
      <c r="Q361" s="55" t="n">
        <f aca="false">FilterPk!O$47</f>
        <v>0</v>
      </c>
    </row>
    <row r="362" customFormat="false" ht="12.75" hidden="false" customHeight="false" outlineLevel="0" collapsed="false">
      <c r="A362" s="0" t="n">
        <f aca="false">A322+1</f>
        <v>10</v>
      </c>
      <c r="B362" s="57" t="n">
        <f aca="false">FilterPk!D$1</f>
        <v>36907</v>
      </c>
      <c r="C362" s="58" t="n">
        <f aca="false">C361+1</f>
        <v>361</v>
      </c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83"/>
    </row>
    <row r="363" customFormat="false" ht="12.75" hidden="false" customHeight="false" outlineLevel="0" collapsed="false">
      <c r="B363" s="61"/>
      <c r="C363" s="13" t="n">
        <f aca="false">C362+1</f>
        <v>362</v>
      </c>
      <c r="D363" s="13"/>
      <c r="E363" s="21" t="s">
        <v>5</v>
      </c>
      <c r="F363" s="21" t="s">
        <v>6</v>
      </c>
      <c r="G363" s="21" t="s">
        <v>7</v>
      </c>
      <c r="H363" s="21" t="s">
        <v>8</v>
      </c>
      <c r="I363" s="21" t="s">
        <v>9</v>
      </c>
      <c r="J363" s="21" t="s">
        <v>10</v>
      </c>
      <c r="K363" s="21" t="s">
        <v>11</v>
      </c>
      <c r="L363" s="21" t="s">
        <v>12</v>
      </c>
      <c r="M363" s="21" t="s">
        <v>13</v>
      </c>
      <c r="N363" s="21" t="s">
        <v>14</v>
      </c>
      <c r="O363" s="21" t="n">
        <v>2002</v>
      </c>
      <c r="P363" s="21" t="s">
        <v>15</v>
      </c>
      <c r="Q363" s="84" t="s">
        <v>16</v>
      </c>
    </row>
    <row r="364" customFormat="false" ht="12.75" hidden="false" customHeight="false" outlineLevel="0" collapsed="false">
      <c r="B364" s="85" t="str">
        <f aca="false">FilterPk!A$9</f>
        <v>Power positions</v>
      </c>
      <c r="C364" s="13" t="n">
        <f aca="false">C363+1</f>
        <v>363</v>
      </c>
      <c r="D364" s="13" t="s">
        <v>4</v>
      </c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86"/>
    </row>
    <row r="365" customFormat="false" ht="12.75" hidden="false" customHeight="false" outlineLevel="0" collapsed="false">
      <c r="B365" s="85" t="str">
        <f aca="false">FilterPk!A$10</f>
        <v>East Position</v>
      </c>
      <c r="C365" s="13" t="n">
        <f aca="false">C364+1</f>
        <v>364</v>
      </c>
      <c r="D365" s="50" t="n">
        <f aca="false">FilterPk!B$10</f>
        <v>34784396.7946123</v>
      </c>
      <c r="E365" s="50" t="n">
        <f aca="false">FilterPk!C$10</f>
        <v>75045.54</v>
      </c>
      <c r="F365" s="50" t="n">
        <f aca="false">FilterPk!D$10</f>
        <v>84629.15</v>
      </c>
      <c r="G365" s="50" t="n">
        <f aca="false">FilterPk!E$10</f>
        <v>1358824.72</v>
      </c>
      <c r="H365" s="50" t="n">
        <f aca="false">FilterPk!F$10</f>
        <v>1120662.53</v>
      </c>
      <c r="I365" s="50" t="n">
        <f aca="false">FilterPk!G$10</f>
        <v>422841.14</v>
      </c>
      <c r="J365" s="50" t="n">
        <f aca="false">FilterPk!H$10</f>
        <v>788810.55</v>
      </c>
      <c r="K365" s="50" t="n">
        <f aca="false">FilterPk!I$10</f>
        <v>1076253.71</v>
      </c>
      <c r="L365" s="50" t="n">
        <f aca="false">FilterPk!J$10</f>
        <v>363159.42</v>
      </c>
      <c r="M365" s="50" t="n">
        <f aca="false">FilterPk!K$10</f>
        <v>5764043.19</v>
      </c>
      <c r="N365" s="50" t="n">
        <f aca="false">FilterPk!L$10</f>
        <v>11054269.95</v>
      </c>
      <c r="O365" s="50" t="n">
        <f aca="false">FilterPk!M$10</f>
        <v>3650317.45</v>
      </c>
      <c r="P365" s="50" t="n">
        <f aca="false">FilterPk!N$10</f>
        <v>-1642778.44</v>
      </c>
      <c r="Q365" s="51" t="n">
        <f aca="false">FilterPk!O$10</f>
        <v>13061808.96</v>
      </c>
    </row>
    <row r="366" customFormat="false" ht="12.75" hidden="false" customHeight="false" outlineLevel="0" collapsed="false">
      <c r="B366" s="85" t="str">
        <f aca="false">FilterPk!A$11</f>
        <v>East Power Mgmt</v>
      </c>
      <c r="C366" s="13" t="n">
        <f aca="false">C365+1</f>
        <v>365</v>
      </c>
      <c r="D366" s="50" t="n">
        <f aca="false">FilterPk!B$11</f>
        <v>7547347.04451418</v>
      </c>
      <c r="E366" s="50" t="n">
        <f aca="false">FilterPk!C$11</f>
        <v>43646.27</v>
      </c>
      <c r="F366" s="50" t="n">
        <f aca="false">FilterPk!D$11</f>
        <v>-98133.28</v>
      </c>
      <c r="G366" s="50" t="n">
        <f aca="false">FilterPk!E$11</f>
        <v>107993.78</v>
      </c>
      <c r="H366" s="50" t="n">
        <f aca="false">FilterPk!F$11</f>
        <v>155786.29</v>
      </c>
      <c r="I366" s="50" t="n">
        <f aca="false">FilterPk!G$11</f>
        <v>89357.34</v>
      </c>
      <c r="J366" s="50" t="n">
        <f aca="false">FilterPk!H$11</f>
        <v>247101.13</v>
      </c>
      <c r="K366" s="50" t="n">
        <f aca="false">FilterPk!I$11</f>
        <v>307386.28</v>
      </c>
      <c r="L366" s="50" t="n">
        <f aca="false">FilterPk!J$11</f>
        <v>108209.05</v>
      </c>
      <c r="M366" s="50" t="n">
        <f aca="false">FilterPk!K$11</f>
        <v>1338376.99</v>
      </c>
      <c r="N366" s="50" t="n">
        <f aca="false">FilterPk!L$11</f>
        <v>2299723.85</v>
      </c>
      <c r="O366" s="50" t="n">
        <f aca="false">FilterPk!M$11</f>
        <v>606348.53</v>
      </c>
      <c r="P366" s="50" t="n">
        <f aca="false">FilterPk!N$11</f>
        <v>61912.21</v>
      </c>
      <c r="Q366" s="51" t="n">
        <f aca="false">FilterPk!O$11</f>
        <v>2967984.59</v>
      </c>
    </row>
    <row r="367" customFormat="false" ht="12.75" hidden="false" customHeight="false" outlineLevel="0" collapsed="false">
      <c r="B367" s="85" t="str">
        <f aca="false">FilterPk!A$12</f>
        <v>Long Term Options</v>
      </c>
      <c r="C367" s="13" t="n">
        <f aca="false">C366+1</f>
        <v>366</v>
      </c>
      <c r="D367" s="50" t="n">
        <f aca="false">FilterPk!B$12</f>
        <v>0</v>
      </c>
      <c r="E367" s="50" t="n">
        <f aca="false">FilterPk!C$12</f>
        <v>0</v>
      </c>
      <c r="F367" s="50" t="n">
        <f aca="false">FilterPk!D$12</f>
        <v>0</v>
      </c>
      <c r="G367" s="50" t="n">
        <f aca="false">FilterPk!E$12</f>
        <v>0</v>
      </c>
      <c r="H367" s="50" t="n">
        <f aca="false">FilterPk!F$12</f>
        <v>0</v>
      </c>
      <c r="I367" s="50" t="n">
        <f aca="false">FilterPk!G$12</f>
        <v>0</v>
      </c>
      <c r="J367" s="50" t="n">
        <f aca="false">FilterPk!H$12</f>
        <v>0</v>
      </c>
      <c r="K367" s="50" t="n">
        <f aca="false">FilterPk!I$12</f>
        <v>0</v>
      </c>
      <c r="L367" s="50" t="n">
        <f aca="false">FilterPk!J$12</f>
        <v>0</v>
      </c>
      <c r="M367" s="50" t="n">
        <f aca="false">FilterPk!K$12</f>
        <v>0</v>
      </c>
      <c r="N367" s="50" t="n">
        <f aca="false">FilterPk!L$12</f>
        <v>0</v>
      </c>
      <c r="O367" s="50" t="n">
        <f aca="false">FilterPk!M$12</f>
        <v>0</v>
      </c>
      <c r="P367" s="50" t="n">
        <f aca="false">FilterPk!N$12</f>
        <v>0</v>
      </c>
      <c r="Q367" s="51" t="n">
        <f aca="false">FilterPk!O$12</f>
        <v>0</v>
      </c>
    </row>
    <row r="368" customFormat="false" ht="12.75" hidden="false" customHeight="false" outlineLevel="0" collapsed="false">
      <c r="B368" s="85" t="str">
        <f aca="false">FilterPk!A$13</f>
        <v>LT-MIDWEST</v>
      </c>
      <c r="C368" s="13" t="n">
        <f aca="false">C367+1</f>
        <v>367</v>
      </c>
      <c r="D368" s="50" t="n">
        <f aca="false">FilterPk!B$13</f>
        <v>7151089.47366245</v>
      </c>
      <c r="E368" s="50" t="n">
        <f aca="false">FilterPk!C$13</f>
        <v>48283.08</v>
      </c>
      <c r="F368" s="50" t="n">
        <f aca="false">FilterPk!D$13</f>
        <v>-141448.54</v>
      </c>
      <c r="G368" s="50" t="n">
        <f aca="false">FilterPk!E$13</f>
        <v>574622.66</v>
      </c>
      <c r="H368" s="50" t="n">
        <f aca="false">FilterPk!F$13</f>
        <v>298097.27</v>
      </c>
      <c r="I368" s="50" t="n">
        <f aca="false">FilterPk!G$13</f>
        <v>249481.43</v>
      </c>
      <c r="J368" s="50" t="n">
        <f aca="false">FilterPk!H$13</f>
        <v>119379.88</v>
      </c>
      <c r="K368" s="50" t="n">
        <f aca="false">FilterPk!I$13</f>
        <v>25994.27</v>
      </c>
      <c r="L368" s="50" t="n">
        <f aca="false">FilterPk!J$13</f>
        <v>156242.15</v>
      </c>
      <c r="M368" s="50" t="n">
        <f aca="false">FilterPk!K$13</f>
        <v>1762908.33</v>
      </c>
      <c r="N368" s="50" t="n">
        <f aca="false">FilterPk!L$13</f>
        <v>3093560.53</v>
      </c>
      <c r="O368" s="50" t="n">
        <f aca="false">FilterPk!M$13</f>
        <v>565730</v>
      </c>
      <c r="P368" s="50" t="n">
        <f aca="false">FilterPk!N$13</f>
        <v>-439379.19</v>
      </c>
      <c r="Q368" s="51" t="n">
        <f aca="false">FilterPk!O$13</f>
        <v>3219911.34</v>
      </c>
    </row>
    <row r="369" customFormat="false" ht="12.75" hidden="false" customHeight="false" outlineLevel="0" collapsed="false">
      <c r="B369" s="85" t="str">
        <f aca="false">FilterPk!A$14</f>
        <v>ST-ECAR</v>
      </c>
      <c r="C369" s="13" t="n">
        <f aca="false">C368+1</f>
        <v>368</v>
      </c>
      <c r="D369" s="50" t="n">
        <f aca="false">FilterPk!B$14</f>
        <v>238101.441960815</v>
      </c>
      <c r="E369" s="50" t="n">
        <f aca="false">FilterPk!C$14</f>
        <v>13522.23</v>
      </c>
      <c r="F369" s="50" t="n">
        <f aca="false">FilterPk!D$14</f>
        <v>15838.59</v>
      </c>
      <c r="G369" s="50" t="n">
        <f aca="false">FilterPk!E$14</f>
        <v>0</v>
      </c>
      <c r="H369" s="50" t="n">
        <f aca="false">FilterPk!F$14</f>
        <v>0</v>
      </c>
      <c r="I369" s="50" t="n">
        <f aca="false">FilterPk!G$14</f>
        <v>0</v>
      </c>
      <c r="J369" s="50" t="n">
        <f aca="false">FilterPk!H$14</f>
        <v>0</v>
      </c>
      <c r="K369" s="50" t="n">
        <f aca="false">FilterPk!I$14</f>
        <v>0</v>
      </c>
      <c r="L369" s="50" t="n">
        <f aca="false">FilterPk!J$14</f>
        <v>0</v>
      </c>
      <c r="M369" s="50" t="n">
        <f aca="false">FilterPk!K$14</f>
        <v>0</v>
      </c>
      <c r="N369" s="50" t="n">
        <f aca="false">FilterPk!L$14</f>
        <v>29360.82</v>
      </c>
      <c r="O369" s="50" t="n">
        <f aca="false">FilterPk!M$14</f>
        <v>0</v>
      </c>
      <c r="P369" s="50" t="n">
        <f aca="false">FilterPk!N$14</f>
        <v>0</v>
      </c>
      <c r="Q369" s="51" t="n">
        <f aca="false">FilterPk!O$14</f>
        <v>29360.82</v>
      </c>
    </row>
    <row r="370" customFormat="false" ht="12.75" hidden="false" customHeight="false" outlineLevel="0" collapsed="false">
      <c r="B370" s="85" t="str">
        <f aca="false">FilterPk!A$15</f>
        <v>ST- MAPP</v>
      </c>
      <c r="C370" s="13" t="n">
        <f aca="false">C369+1</f>
        <v>369</v>
      </c>
      <c r="D370" s="50" t="n">
        <f aca="false">FilterPk!B$15</f>
        <v>254636.614020626</v>
      </c>
      <c r="E370" s="50" t="n">
        <f aca="false">FilterPk!C$15</f>
        <v>795.43</v>
      </c>
      <c r="F370" s="50" t="n">
        <f aca="false">FilterPk!D$15</f>
        <v>39596.48</v>
      </c>
      <c r="G370" s="50" t="n">
        <f aca="false">FilterPk!E$15</f>
        <v>26009.8</v>
      </c>
      <c r="H370" s="50" t="n">
        <f aca="false">FilterPk!F$15</f>
        <v>8238.75</v>
      </c>
      <c r="I370" s="50" t="n">
        <f aca="false">FilterPk!G$15</f>
        <v>0</v>
      </c>
      <c r="J370" s="50" t="n">
        <f aca="false">FilterPk!H$15</f>
        <v>0</v>
      </c>
      <c r="K370" s="50" t="n">
        <f aca="false">FilterPk!I$15</f>
        <v>0</v>
      </c>
      <c r="L370" s="50" t="n">
        <f aca="false">FilterPk!J$15</f>
        <v>0</v>
      </c>
      <c r="M370" s="50" t="n">
        <f aca="false">FilterPk!K$15</f>
        <v>0</v>
      </c>
      <c r="N370" s="50" t="n">
        <f aca="false">FilterPk!L$15</f>
        <v>74640.46</v>
      </c>
      <c r="O370" s="50" t="n">
        <f aca="false">FilterPk!M$15</f>
        <v>0</v>
      </c>
      <c r="P370" s="50" t="n">
        <f aca="false">FilterPk!N$15</f>
        <v>0</v>
      </c>
      <c r="Q370" s="51" t="n">
        <f aca="false">FilterPk!O$15</f>
        <v>74640.46</v>
      </c>
    </row>
    <row r="371" customFormat="false" ht="12.75" hidden="false" customHeight="false" outlineLevel="0" collapsed="false">
      <c r="B371" s="85" t="str">
        <f aca="false">FilterPk!A$16</f>
        <v>ST- MAIN</v>
      </c>
      <c r="C371" s="13" t="n">
        <f aca="false">C370+1</f>
        <v>370</v>
      </c>
      <c r="D371" s="50" t="n">
        <f aca="false">FilterPk!B$16</f>
        <v>694293.253349893</v>
      </c>
      <c r="E371" s="50" t="n">
        <f aca="false">FilterPk!C$16</f>
        <v>-2349.61</v>
      </c>
      <c r="F371" s="50" t="n">
        <f aca="false">FilterPk!D$16</f>
        <v>15903</v>
      </c>
      <c r="G371" s="50" t="n">
        <f aca="false">FilterPk!E$16</f>
        <v>69359.47</v>
      </c>
      <c r="H371" s="50" t="n">
        <f aca="false">FilterPk!F$16</f>
        <v>0</v>
      </c>
      <c r="I371" s="50" t="n">
        <f aca="false">FilterPk!G$16</f>
        <v>0</v>
      </c>
      <c r="J371" s="50" t="n">
        <f aca="false">FilterPk!H$16</f>
        <v>0</v>
      </c>
      <c r="K371" s="50" t="n">
        <f aca="false">FilterPk!I$16</f>
        <v>0</v>
      </c>
      <c r="L371" s="50" t="n">
        <f aca="false">FilterPk!J$16</f>
        <v>0</v>
      </c>
      <c r="M371" s="50" t="n">
        <f aca="false">FilterPk!K$16</f>
        <v>0</v>
      </c>
      <c r="N371" s="50" t="n">
        <f aca="false">FilterPk!L$16</f>
        <v>82912.86</v>
      </c>
      <c r="O371" s="50" t="n">
        <f aca="false">FilterPk!M$16</f>
        <v>0</v>
      </c>
      <c r="P371" s="50" t="n">
        <f aca="false">FilterPk!N$16</f>
        <v>0</v>
      </c>
      <c r="Q371" s="51" t="n">
        <f aca="false">FilterPk!O$16</f>
        <v>82912.86</v>
      </c>
    </row>
    <row r="372" customFormat="false" ht="12.75" hidden="false" customHeight="false" outlineLevel="0" collapsed="false">
      <c r="B372" s="85" t="str">
        <f aca="false">FilterPk!A$17</f>
        <v>MW-ANALYST</v>
      </c>
      <c r="C372" s="13" t="n">
        <f aca="false">C371+1</f>
        <v>371</v>
      </c>
      <c r="D372" s="50" t="n">
        <f aca="false">FilterPk!B$17</f>
        <v>0</v>
      </c>
      <c r="E372" s="50" t="n">
        <f aca="false">FilterPk!C$17</f>
        <v>6363.4</v>
      </c>
      <c r="F372" s="50" t="n">
        <f aca="false">FilterPk!D$17</f>
        <v>15838.59</v>
      </c>
      <c r="G372" s="50" t="n">
        <f aca="false">FilterPk!E$17</f>
        <v>0</v>
      </c>
      <c r="H372" s="50" t="n">
        <f aca="false">FilterPk!F$17</f>
        <v>0</v>
      </c>
      <c r="I372" s="50" t="n">
        <f aca="false">FilterPk!G$17</f>
        <v>0</v>
      </c>
      <c r="J372" s="50" t="n">
        <f aca="false">FilterPk!H$17</f>
        <v>0</v>
      </c>
      <c r="K372" s="50" t="n">
        <f aca="false">FilterPk!I$17</f>
        <v>0</v>
      </c>
      <c r="L372" s="50" t="n">
        <f aca="false">FilterPk!J$17</f>
        <v>0</v>
      </c>
      <c r="M372" s="50" t="n">
        <f aca="false">FilterPk!K$17</f>
        <v>0</v>
      </c>
      <c r="N372" s="50" t="n">
        <f aca="false">FilterPk!L$17</f>
        <v>22201.99</v>
      </c>
      <c r="O372" s="50" t="n">
        <f aca="false">FilterPk!M$17</f>
        <v>0</v>
      </c>
      <c r="P372" s="50" t="n">
        <f aca="false">FilterPk!N$17</f>
        <v>0</v>
      </c>
      <c r="Q372" s="51" t="n">
        <f aca="false">FilterPk!O$17</f>
        <v>22201.99</v>
      </c>
    </row>
    <row r="373" customFormat="false" ht="12.75" hidden="false" customHeight="false" outlineLevel="0" collapsed="false">
      <c r="B373" s="85" t="str">
        <f aca="false">FilterPk!A$18</f>
        <v>LT-NE</v>
      </c>
      <c r="C373" s="13" t="n">
        <f aca="false">C372+1</f>
        <v>372</v>
      </c>
      <c r="D373" s="50" t="n">
        <f aca="false">FilterPk!B$18</f>
        <v>6187311.37539291</v>
      </c>
      <c r="E373" s="50" t="n">
        <f aca="false">FilterPk!C$18</f>
        <v>-37254.47</v>
      </c>
      <c r="F373" s="50" t="n">
        <f aca="false">FilterPk!D$18</f>
        <v>2562.91</v>
      </c>
      <c r="G373" s="50" t="n">
        <f aca="false">FilterPk!E$18</f>
        <v>-23211.32</v>
      </c>
      <c r="H373" s="50" t="n">
        <f aca="false">FilterPk!F$18</f>
        <v>263627.18</v>
      </c>
      <c r="I373" s="50" t="n">
        <f aca="false">FilterPk!G$18</f>
        <v>-59813.36</v>
      </c>
      <c r="J373" s="50" t="n">
        <f aca="false">FilterPk!H$18</f>
        <v>155752.04</v>
      </c>
      <c r="K373" s="50" t="n">
        <f aca="false">FilterPk!I$18</f>
        <v>121018.38</v>
      </c>
      <c r="L373" s="50" t="n">
        <f aca="false">FilterPk!J$18</f>
        <v>-53378.32</v>
      </c>
      <c r="M373" s="50" t="n">
        <f aca="false">FilterPk!K$18</f>
        <v>995570.8</v>
      </c>
      <c r="N373" s="50" t="n">
        <f aca="false">FilterPk!L$18</f>
        <v>1364873.84</v>
      </c>
      <c r="O373" s="50" t="n">
        <f aca="false">FilterPk!M$18</f>
        <v>1053007.86</v>
      </c>
      <c r="P373" s="50" t="n">
        <f aca="false">FilterPk!N$18</f>
        <v>-2593897.5</v>
      </c>
      <c r="Q373" s="51" t="n">
        <f aca="false">FilterPk!O$18</f>
        <v>-176015.800000001</v>
      </c>
    </row>
    <row r="374" customFormat="false" ht="12.75" hidden="false" customHeight="false" outlineLevel="0" collapsed="false">
      <c r="B374" s="85" t="str">
        <f aca="false">FilterPk!A$19</f>
        <v>LT-PJM</v>
      </c>
      <c r="C374" s="13" t="n">
        <f aca="false">C373+1</f>
        <v>373</v>
      </c>
      <c r="D374" s="50" t="n">
        <f aca="false">FilterPk!B$19</f>
        <v>1818236.42109565</v>
      </c>
      <c r="E374" s="50" t="n">
        <f aca="false">FilterPk!C$19</f>
        <v>25453.61</v>
      </c>
      <c r="F374" s="50" t="n">
        <f aca="false">FilterPk!D$19</f>
        <v>45536</v>
      </c>
      <c r="G374" s="50" t="n">
        <f aca="false">FilterPk!E$19</f>
        <v>312117.59</v>
      </c>
      <c r="H374" s="50" t="n">
        <f aca="false">FilterPk!F$19</f>
        <v>211118</v>
      </c>
      <c r="I374" s="50" t="n">
        <f aca="false">FilterPk!G$19</f>
        <v>0</v>
      </c>
      <c r="J374" s="50" t="n">
        <f aca="false">FilterPk!H$19</f>
        <v>24536.25</v>
      </c>
      <c r="K374" s="50" t="n">
        <f aca="false">FilterPk!I$19</f>
        <v>-12662.37</v>
      </c>
      <c r="L374" s="50" t="n">
        <f aca="false">FilterPk!J$19</f>
        <v>-30078</v>
      </c>
      <c r="M374" s="50" t="n">
        <f aca="false">FilterPk!K$19</f>
        <v>243523.27</v>
      </c>
      <c r="N374" s="50" t="n">
        <f aca="false">FilterPk!L$19</f>
        <v>819544.35</v>
      </c>
      <c r="O374" s="50" t="n">
        <f aca="false">FilterPk!M$19</f>
        <v>125485.18</v>
      </c>
      <c r="P374" s="50" t="n">
        <f aca="false">FilterPk!N$19</f>
        <v>177105.54</v>
      </c>
      <c r="Q374" s="51" t="n">
        <f aca="false">FilterPk!O$19</f>
        <v>1122135.07</v>
      </c>
    </row>
    <row r="375" customFormat="false" ht="12.75" hidden="false" customHeight="false" outlineLevel="0" collapsed="false">
      <c r="B375" s="85" t="str">
        <f aca="false">FilterPk!A$20</f>
        <v>LT- NY</v>
      </c>
      <c r="C375" s="13" t="n">
        <f aca="false">C374+1</f>
        <v>374</v>
      </c>
      <c r="D375" s="50" t="n">
        <f aca="false">FilterPk!B$20</f>
        <v>0</v>
      </c>
      <c r="E375" s="50" t="n">
        <f aca="false">FilterPk!C$20</f>
        <v>-15908.51</v>
      </c>
      <c r="F375" s="50" t="n">
        <f aca="false">FilterPk!D$20</f>
        <v>63126.67</v>
      </c>
      <c r="G375" s="50" t="n">
        <f aca="false">FilterPk!E$20</f>
        <v>-17376.91</v>
      </c>
      <c r="H375" s="50" t="n">
        <f aca="false">FilterPk!F$20</f>
        <v>0</v>
      </c>
      <c r="I375" s="50" t="n">
        <f aca="false">FilterPk!G$20</f>
        <v>0</v>
      </c>
      <c r="J375" s="50" t="n">
        <f aca="false">FilterPk!H$20</f>
        <v>0</v>
      </c>
      <c r="K375" s="50" t="n">
        <f aca="false">FilterPk!I$20</f>
        <v>0</v>
      </c>
      <c r="L375" s="50" t="n">
        <f aca="false">FilterPk!J$20</f>
        <v>0</v>
      </c>
      <c r="M375" s="50" t="n">
        <f aca="false">FilterPk!K$20</f>
        <v>146381.01</v>
      </c>
      <c r="N375" s="50" t="n">
        <f aca="false">FilterPk!L$20</f>
        <v>176222.26</v>
      </c>
      <c r="O375" s="50" t="n">
        <f aca="false">FilterPk!M$20</f>
        <v>281909.77</v>
      </c>
      <c r="P375" s="50" t="n">
        <f aca="false">FilterPk!N$20</f>
        <v>-177475.64</v>
      </c>
      <c r="Q375" s="51" t="n">
        <f aca="false">FilterPk!O$20</f>
        <v>280656.39</v>
      </c>
    </row>
    <row r="376" customFormat="false" ht="12.75" hidden="false" customHeight="false" outlineLevel="0" collapsed="false">
      <c r="B376" s="85" t="str">
        <f aca="false">FilterPk!A$21</f>
        <v>ST- PJM</v>
      </c>
      <c r="C376" s="13" t="n">
        <f aca="false">C375+1</f>
        <v>375</v>
      </c>
      <c r="D376" s="50" t="n">
        <f aca="false">FilterPk!B$21</f>
        <v>1243093.71447674</v>
      </c>
      <c r="E376" s="50" t="n">
        <f aca="false">FilterPk!C$21</f>
        <v>-91155.75</v>
      </c>
      <c r="F376" s="50" t="n">
        <f aca="false">FilterPk!D$21</f>
        <v>-47515.78</v>
      </c>
      <c r="G376" s="50" t="n">
        <f aca="false">FilterPk!E$21</f>
        <v>0</v>
      </c>
      <c r="H376" s="50" t="n">
        <f aca="false">FilterPk!F$21</f>
        <v>0</v>
      </c>
      <c r="I376" s="50" t="n">
        <f aca="false">FilterPk!G$21</f>
        <v>0</v>
      </c>
      <c r="J376" s="50" t="n">
        <f aca="false">FilterPk!H$21</f>
        <v>0</v>
      </c>
      <c r="K376" s="50" t="n">
        <f aca="false">FilterPk!I$21</f>
        <v>0</v>
      </c>
      <c r="L376" s="50" t="n">
        <f aca="false">FilterPk!J$21</f>
        <v>0</v>
      </c>
      <c r="M376" s="50" t="n">
        <f aca="false">FilterPk!K$21</f>
        <v>0</v>
      </c>
      <c r="N376" s="50" t="n">
        <f aca="false">FilterPk!L$21</f>
        <v>-138671.53</v>
      </c>
      <c r="O376" s="50" t="n">
        <f aca="false">FilterPk!M$21</f>
        <v>0</v>
      </c>
      <c r="P376" s="50" t="n">
        <f aca="false">FilterPk!N$21</f>
        <v>0</v>
      </c>
      <c r="Q376" s="51" t="n">
        <f aca="false">FilterPk!O$21</f>
        <v>-138671.53</v>
      </c>
    </row>
    <row r="377" customFormat="false" ht="12.75" hidden="false" customHeight="false" outlineLevel="0" collapsed="false">
      <c r="B377" s="85" t="str">
        <f aca="false">FilterPk!A$22</f>
        <v>ST- NENG</v>
      </c>
      <c r="C377" s="13" t="n">
        <f aca="false">C376+1</f>
        <v>376</v>
      </c>
      <c r="D377" s="50" t="n">
        <f aca="false">FilterPk!B$22</f>
        <v>539719.375927685</v>
      </c>
      <c r="E377" s="50" t="n">
        <f aca="false">FilterPk!C$22</f>
        <v>13161.19</v>
      </c>
      <c r="F377" s="50" t="n">
        <f aca="false">FilterPk!D$22</f>
        <v>63418.82</v>
      </c>
      <c r="G377" s="50" t="n">
        <f aca="false">FilterPk!E$22</f>
        <v>0</v>
      </c>
      <c r="H377" s="50" t="n">
        <f aca="false">FilterPk!F$22</f>
        <v>0</v>
      </c>
      <c r="I377" s="50" t="n">
        <f aca="false">FilterPk!G$22</f>
        <v>0</v>
      </c>
      <c r="J377" s="50" t="n">
        <f aca="false">FilterPk!H$22</f>
        <v>0</v>
      </c>
      <c r="K377" s="50" t="n">
        <f aca="false">FilterPk!I$22</f>
        <v>0</v>
      </c>
      <c r="L377" s="50" t="n">
        <f aca="false">FilterPk!J$22</f>
        <v>0</v>
      </c>
      <c r="M377" s="50" t="n">
        <f aca="false">FilterPk!K$22</f>
        <v>0</v>
      </c>
      <c r="N377" s="50" t="n">
        <f aca="false">FilterPk!L$22</f>
        <v>76580.01</v>
      </c>
      <c r="O377" s="50" t="n">
        <f aca="false">FilterPk!M$22</f>
        <v>0</v>
      </c>
      <c r="P377" s="50" t="n">
        <f aca="false">FilterPk!N$22</f>
        <v>0</v>
      </c>
      <c r="Q377" s="51" t="n">
        <f aca="false">FilterPk!O$22</f>
        <v>76580.01</v>
      </c>
    </row>
    <row r="378" customFormat="false" ht="12.75" hidden="false" customHeight="false" outlineLevel="0" collapsed="false">
      <c r="B378" s="85" t="str">
        <f aca="false">FilterPk!A$23</f>
        <v>ST- NY</v>
      </c>
      <c r="C378" s="13" t="n">
        <f aca="false">C377+1</f>
        <v>377</v>
      </c>
      <c r="D378" s="50" t="n">
        <f aca="false">FilterPk!B$23</f>
        <v>251437.188425373</v>
      </c>
      <c r="E378" s="50" t="n">
        <f aca="false">FilterPk!C$23</f>
        <v>10362.2</v>
      </c>
      <c r="F378" s="50" t="n">
        <f aca="false">FilterPk!D$23</f>
        <v>-15838.59</v>
      </c>
      <c r="G378" s="50" t="n">
        <f aca="false">FilterPk!E$23</f>
        <v>17339.87</v>
      </c>
      <c r="H378" s="50" t="n">
        <f aca="false">FilterPk!F$23</f>
        <v>0</v>
      </c>
      <c r="I378" s="50" t="n">
        <f aca="false">FilterPk!G$23</f>
        <v>0</v>
      </c>
      <c r="J378" s="50" t="n">
        <f aca="false">FilterPk!H$23</f>
        <v>0</v>
      </c>
      <c r="K378" s="50" t="n">
        <f aca="false">FilterPk!I$23</f>
        <v>0</v>
      </c>
      <c r="L378" s="50" t="n">
        <f aca="false">FilterPk!J$23</f>
        <v>0</v>
      </c>
      <c r="M378" s="50" t="n">
        <f aca="false">FilterPk!K$23</f>
        <v>0</v>
      </c>
      <c r="N378" s="50" t="n">
        <f aca="false">FilterPk!L$23</f>
        <v>11863.48</v>
      </c>
      <c r="O378" s="50" t="n">
        <f aca="false">FilterPk!M$23</f>
        <v>0</v>
      </c>
      <c r="P378" s="50" t="n">
        <f aca="false">FilterPk!N$23</f>
        <v>0</v>
      </c>
      <c r="Q378" s="51" t="n">
        <f aca="false">FilterPk!O$23</f>
        <v>11863.48</v>
      </c>
    </row>
    <row r="379" customFormat="false" ht="12.75" hidden="false" customHeight="false" outlineLevel="0" collapsed="false">
      <c r="B379" s="85" t="str">
        <f aca="false">FilterPk!A$24</f>
        <v>NE- PHYS</v>
      </c>
      <c r="C379" s="13" t="n">
        <f aca="false">C378+1</f>
        <v>378</v>
      </c>
      <c r="D379" s="50" t="n">
        <f aca="false">FilterPk!B$24</f>
        <v>0</v>
      </c>
      <c r="E379" s="50" t="n">
        <f aca="false">FilterPk!C$24</f>
        <v>0</v>
      </c>
      <c r="F379" s="50" t="n">
        <f aca="false">FilterPk!D$24</f>
        <v>0</v>
      </c>
      <c r="G379" s="50" t="n">
        <f aca="false">FilterPk!E$24</f>
        <v>0</v>
      </c>
      <c r="H379" s="50" t="n">
        <f aca="false">FilterPk!F$24</f>
        <v>0</v>
      </c>
      <c r="I379" s="50" t="n">
        <f aca="false">FilterPk!G$24</f>
        <v>0</v>
      </c>
      <c r="J379" s="50" t="n">
        <f aca="false">FilterPk!H$24</f>
        <v>0</v>
      </c>
      <c r="K379" s="50" t="n">
        <f aca="false">FilterPk!I$24</f>
        <v>0</v>
      </c>
      <c r="L379" s="50" t="n">
        <f aca="false">FilterPk!J$24</f>
        <v>0</v>
      </c>
      <c r="M379" s="50" t="n">
        <f aca="false">FilterPk!K$24</f>
        <v>0</v>
      </c>
      <c r="N379" s="50" t="n">
        <f aca="false">FilterPk!L$24</f>
        <v>0</v>
      </c>
      <c r="O379" s="50" t="n">
        <f aca="false">FilterPk!M$24</f>
        <v>0</v>
      </c>
      <c r="P379" s="50" t="n">
        <f aca="false">FilterPk!N$24</f>
        <v>0</v>
      </c>
      <c r="Q379" s="51" t="n">
        <f aca="false">FilterPk!O$24</f>
        <v>0</v>
      </c>
    </row>
    <row r="380" customFormat="false" ht="12.75" hidden="false" customHeight="false" outlineLevel="0" collapsed="false">
      <c r="B380" s="85" t="str">
        <f aca="false">FilterPk!A$25</f>
        <v>LT-Southeast</v>
      </c>
      <c r="C380" s="13" t="n">
        <f aca="false">C379+1</f>
        <v>379</v>
      </c>
      <c r="D380" s="50" t="n">
        <f aca="false">FilterPk!B$25</f>
        <v>11411200.8859117</v>
      </c>
      <c r="E380" s="50" t="n">
        <f aca="false">FilterPk!C$25</f>
        <v>45860.27</v>
      </c>
      <c r="F380" s="50" t="n">
        <f aca="false">FilterPk!D$25</f>
        <v>54109.47</v>
      </c>
      <c r="G380" s="50" t="n">
        <f aca="false">FilterPk!E$25</f>
        <v>124540.18</v>
      </c>
      <c r="H380" s="50" t="n">
        <f aca="false">FilterPk!F$25</f>
        <v>77068.78</v>
      </c>
      <c r="I380" s="50" t="n">
        <f aca="false">FilterPk!G$25</f>
        <v>75414.58</v>
      </c>
      <c r="J380" s="50" t="n">
        <f aca="false">FilterPk!H$25</f>
        <v>134077.64</v>
      </c>
      <c r="K380" s="50" t="n">
        <f aca="false">FilterPk!I$25</f>
        <v>429786.05</v>
      </c>
      <c r="L380" s="50" t="n">
        <f aca="false">FilterPk!J$25</f>
        <v>118391.18</v>
      </c>
      <c r="M380" s="50" t="n">
        <f aca="false">FilterPk!K$25</f>
        <v>1083243.13</v>
      </c>
      <c r="N380" s="50" t="n">
        <f aca="false">FilterPk!L$25</f>
        <v>2142491.28</v>
      </c>
      <c r="O380" s="50" t="n">
        <f aca="false">FilterPk!M$25</f>
        <v>344226</v>
      </c>
      <c r="P380" s="50" t="n">
        <f aca="false">FilterPk!N$25</f>
        <v>1221747.4</v>
      </c>
      <c r="Q380" s="51" t="n">
        <f aca="false">FilterPk!O$25</f>
        <v>3708464.68</v>
      </c>
    </row>
    <row r="381" customFormat="false" ht="12.75" hidden="false" customHeight="false" outlineLevel="0" collapsed="false">
      <c r="B381" s="85" t="str">
        <f aca="false">FilterPk!A$26</f>
        <v>ST-SPP</v>
      </c>
      <c r="C381" s="13" t="n">
        <f aca="false">C380+1</f>
        <v>380</v>
      </c>
      <c r="D381" s="50" t="n">
        <f aca="false">FilterPk!B$26</f>
        <v>52202.8773549933</v>
      </c>
      <c r="E381" s="50" t="n">
        <f aca="false">FilterPk!C$26</f>
        <v>3181.7</v>
      </c>
      <c r="F381" s="50" t="n">
        <f aca="false">FilterPk!D$26</f>
        <v>0</v>
      </c>
      <c r="G381" s="50" t="n">
        <f aca="false">FilterPk!E$26</f>
        <v>0</v>
      </c>
      <c r="H381" s="50" t="n">
        <f aca="false">FilterPk!F$26</f>
        <v>0</v>
      </c>
      <c r="I381" s="50" t="n">
        <f aca="false">FilterPk!G$26</f>
        <v>0</v>
      </c>
      <c r="J381" s="50" t="n">
        <f aca="false">FilterPk!H$26</f>
        <v>0</v>
      </c>
      <c r="K381" s="50" t="n">
        <f aca="false">FilterPk!I$26</f>
        <v>0</v>
      </c>
      <c r="L381" s="50" t="n">
        <f aca="false">FilterPk!J$26</f>
        <v>0</v>
      </c>
      <c r="M381" s="50" t="n">
        <f aca="false">FilterPk!K$26</f>
        <v>0</v>
      </c>
      <c r="N381" s="50" t="n">
        <f aca="false">FilterPk!L$26</f>
        <v>3181.7</v>
      </c>
      <c r="O381" s="50" t="n">
        <f aca="false">FilterPk!M$26</f>
        <v>0</v>
      </c>
      <c r="P381" s="50" t="n">
        <f aca="false">FilterPk!N$26</f>
        <v>0</v>
      </c>
      <c r="Q381" s="51" t="n">
        <f aca="false">FilterPk!O$26</f>
        <v>3181.7</v>
      </c>
    </row>
    <row r="382" customFormat="false" ht="12.75" hidden="false" customHeight="false" outlineLevel="0" collapsed="false">
      <c r="B382" s="85" t="str">
        <f aca="false">FilterPk!A$27</f>
        <v>ST-SERC</v>
      </c>
      <c r="C382" s="13" t="n">
        <f aca="false">C381+1</f>
        <v>381</v>
      </c>
      <c r="D382" s="50" t="n">
        <f aca="false">FilterPk!B$27</f>
        <v>686881.973218232</v>
      </c>
      <c r="E382" s="50" t="n">
        <f aca="false">FilterPk!C$27</f>
        <v>-12726.81</v>
      </c>
      <c r="F382" s="50" t="n">
        <f aca="false">FilterPk!D$27</f>
        <v>-31677.19</v>
      </c>
      <c r="G382" s="50" t="n">
        <f aca="false">FilterPk!E$27</f>
        <v>138718.93</v>
      </c>
      <c r="H382" s="50" t="n">
        <f aca="false">FilterPk!F$27</f>
        <v>0</v>
      </c>
      <c r="I382" s="50" t="n">
        <f aca="false">FilterPk!G$27</f>
        <v>0</v>
      </c>
      <c r="J382" s="50" t="n">
        <f aca="false">FilterPk!H$27</f>
        <v>0</v>
      </c>
      <c r="K382" s="50" t="n">
        <f aca="false">FilterPk!I$27</f>
        <v>0</v>
      </c>
      <c r="L382" s="50" t="n">
        <f aca="false">FilterPk!J$27</f>
        <v>0</v>
      </c>
      <c r="M382" s="50" t="n">
        <f aca="false">FilterPk!K$27</f>
        <v>0</v>
      </c>
      <c r="N382" s="50" t="n">
        <f aca="false">FilterPk!L$27</f>
        <v>94314.93</v>
      </c>
      <c r="O382" s="50" t="n">
        <f aca="false">FilterPk!M$27</f>
        <v>0</v>
      </c>
      <c r="P382" s="50" t="n">
        <f aca="false">FilterPk!N$27</f>
        <v>0</v>
      </c>
      <c r="Q382" s="51" t="n">
        <f aca="false">FilterPk!O$27</f>
        <v>94314.93</v>
      </c>
    </row>
    <row r="383" customFormat="false" ht="12.75" hidden="false" customHeight="false" outlineLevel="0" collapsed="false">
      <c r="B383" s="85" t="str">
        <f aca="false">FilterPk!A$28</f>
        <v>LT- Texas</v>
      </c>
      <c r="C383" s="13" t="n">
        <f aca="false">C382+1</f>
        <v>382</v>
      </c>
      <c r="D383" s="50" t="n">
        <f aca="false">FilterPk!B$28</f>
        <v>3826684.70313045</v>
      </c>
      <c r="E383" s="50" t="n">
        <f aca="false">FilterPk!C$28</f>
        <v>-6382.69</v>
      </c>
      <c r="F383" s="50" t="n">
        <f aca="false">FilterPk!D$28</f>
        <v>71634.81</v>
      </c>
      <c r="G383" s="50" t="n">
        <f aca="false">FilterPk!E$28</f>
        <v>28710.67</v>
      </c>
      <c r="H383" s="50" t="n">
        <f aca="false">FilterPk!F$28</f>
        <v>106726.26</v>
      </c>
      <c r="I383" s="50" t="n">
        <f aca="false">FilterPk!G$28</f>
        <v>68401.15</v>
      </c>
      <c r="J383" s="50" t="n">
        <f aca="false">FilterPk!H$28</f>
        <v>107963.61</v>
      </c>
      <c r="K383" s="50" t="n">
        <f aca="false">FilterPk!I$28</f>
        <v>204731.1</v>
      </c>
      <c r="L383" s="50" t="n">
        <f aca="false">FilterPk!J$28</f>
        <v>63773.36</v>
      </c>
      <c r="M383" s="50" t="n">
        <f aca="false">FilterPk!K$28</f>
        <v>194039.66</v>
      </c>
      <c r="N383" s="50" t="n">
        <f aca="false">FilterPk!L$28</f>
        <v>839597.93</v>
      </c>
      <c r="O383" s="50" t="n">
        <f aca="false">FilterPk!M$28</f>
        <v>673610.11</v>
      </c>
      <c r="P383" s="50" t="n">
        <f aca="false">FilterPk!N$28</f>
        <v>107208.74</v>
      </c>
      <c r="Q383" s="51" t="n">
        <f aca="false">FilterPk!O$28</f>
        <v>1620416.78</v>
      </c>
    </row>
    <row r="384" customFormat="false" ht="12.75" hidden="false" customHeight="false" outlineLevel="0" collapsed="false">
      <c r="B384" s="85" t="str">
        <f aca="false">FilterPk!A$29</f>
        <v>St- Texas</v>
      </c>
      <c r="C384" s="13" t="n">
        <f aca="false">C383+1</f>
        <v>383</v>
      </c>
      <c r="D384" s="50" t="n">
        <f aca="false">FilterPk!B$29</f>
        <v>445563.239343252</v>
      </c>
      <c r="E384" s="50" t="n">
        <f aca="false">FilterPk!C$29</f>
        <v>30194</v>
      </c>
      <c r="F384" s="50" t="n">
        <f aca="false">FilterPk!D$29</f>
        <v>31677.19</v>
      </c>
      <c r="G384" s="50" t="n">
        <f aca="false">FilterPk!E$29</f>
        <v>0</v>
      </c>
      <c r="H384" s="50" t="n">
        <f aca="false">FilterPk!F$29</f>
        <v>0</v>
      </c>
      <c r="I384" s="50" t="n">
        <f aca="false">FilterPk!G$29</f>
        <v>0</v>
      </c>
      <c r="J384" s="50" t="n">
        <f aca="false">FilterPk!H$29</f>
        <v>0</v>
      </c>
      <c r="K384" s="50" t="n">
        <f aca="false">FilterPk!I$29</f>
        <v>0</v>
      </c>
      <c r="L384" s="50" t="n">
        <f aca="false">FilterPk!J$29</f>
        <v>0</v>
      </c>
      <c r="M384" s="50" t="n">
        <f aca="false">FilterPk!K$29</f>
        <v>0</v>
      </c>
      <c r="N384" s="50" t="n">
        <f aca="false">FilterPk!L$29</f>
        <v>61871.19</v>
      </c>
      <c r="O384" s="50" t="n">
        <f aca="false">FilterPk!M$29</f>
        <v>0</v>
      </c>
      <c r="P384" s="50" t="n">
        <f aca="false">FilterPk!N$29</f>
        <v>0</v>
      </c>
      <c r="Q384" s="51" t="n">
        <f aca="false">FilterPk!O$29</f>
        <v>61871.19</v>
      </c>
    </row>
    <row r="385" customFormat="false" ht="12.75" hidden="false" customHeight="false" outlineLevel="0" collapsed="false">
      <c r="B385" s="85"/>
      <c r="C385" s="13" t="n">
        <f aca="false">C384+1</f>
        <v>384</v>
      </c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1"/>
    </row>
    <row r="386" customFormat="false" ht="12.75" hidden="false" customHeight="false" outlineLevel="0" collapsed="false">
      <c r="B386" s="85" t="str">
        <f aca="false">FilterPk!A$32</f>
        <v>Gas positions</v>
      </c>
      <c r="C386" s="13" t="n">
        <f aca="false">C385+1</f>
        <v>385</v>
      </c>
      <c r="D386" s="50" t="s">
        <v>4</v>
      </c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1"/>
    </row>
    <row r="387" customFormat="false" ht="12.75" hidden="false" customHeight="false" outlineLevel="0" collapsed="false">
      <c r="B387" s="85" t="str">
        <f aca="false">FilterPk!A$33</f>
        <v>Kevin Presto</v>
      </c>
      <c r="C387" s="13" t="n">
        <f aca="false">C386+1</f>
        <v>386</v>
      </c>
      <c r="D387" s="50" t="n">
        <f aca="false">FilterPk!B$33</f>
        <v>0</v>
      </c>
      <c r="E387" s="50" t="n">
        <f aca="false">FilterPk!C$33</f>
        <v>0</v>
      </c>
      <c r="F387" s="50" t="n">
        <f aca="false">FilterPk!D$33</f>
        <v>0</v>
      </c>
      <c r="G387" s="50" t="n">
        <f aca="false">FilterPk!E$33</f>
        <v>0</v>
      </c>
      <c r="H387" s="50" t="n">
        <f aca="false">FilterPk!F$33</f>
        <v>148.212616</v>
      </c>
      <c r="I387" s="50" t="n">
        <f aca="false">FilterPk!G$33</f>
        <v>152.45636</v>
      </c>
      <c r="J387" s="50" t="n">
        <f aca="false">FilterPk!H$33</f>
        <v>146.860915</v>
      </c>
      <c r="K387" s="50" t="n">
        <f aca="false">FilterPk!I$33</f>
        <v>301.509361</v>
      </c>
      <c r="L387" s="50" t="n">
        <f aca="false">FilterPk!J$33</f>
        <v>144.921279</v>
      </c>
      <c r="M387" s="50" t="n">
        <f aca="false">FilterPk!K$33</f>
        <v>149.116289</v>
      </c>
      <c r="N387" s="50" t="n">
        <f aca="false">FilterPk!L$33</f>
        <v>1043.07682</v>
      </c>
      <c r="O387" s="50" t="n">
        <f aca="false">FilterPk!M$33</f>
        <v>0</v>
      </c>
      <c r="P387" s="50" t="n">
        <f aca="false">FilterPk!N$33</f>
        <v>0</v>
      </c>
      <c r="Q387" s="51" t="n">
        <f aca="false">FilterPk!O$33</f>
        <v>1043.07682</v>
      </c>
    </row>
    <row r="388" customFormat="false" ht="12.75" hidden="false" customHeight="false" outlineLevel="0" collapsed="false">
      <c r="B388" s="85" t="str">
        <f aca="false">FilterPk!A$34</f>
        <v>Fletcher Sturm</v>
      </c>
      <c r="C388" s="13" t="n">
        <f aca="false">C387+1</f>
        <v>387</v>
      </c>
      <c r="D388" s="50" t="n">
        <f aca="false">FilterPk!B$34</f>
        <v>0</v>
      </c>
      <c r="E388" s="50" t="n">
        <f aca="false">FilterPk!C$34</f>
        <v>0</v>
      </c>
      <c r="F388" s="50" t="n">
        <f aca="false">FilterPk!D$34</f>
        <v>10.382539</v>
      </c>
      <c r="G388" s="50" t="n">
        <f aca="false">FilterPk!E$34</f>
        <v>-372.732218</v>
      </c>
      <c r="H388" s="50" t="n">
        <f aca="false">FilterPk!F$34</f>
        <v>-18.430041</v>
      </c>
      <c r="I388" s="50" t="n">
        <f aca="false">FilterPk!G$34</f>
        <v>-7.519049</v>
      </c>
      <c r="J388" s="50" t="n">
        <f aca="false">FilterPk!H$34</f>
        <v>7.209206</v>
      </c>
      <c r="K388" s="50" t="n">
        <f aca="false">FilterPk!I$34</f>
        <v>16.283645</v>
      </c>
      <c r="L388" s="50" t="n">
        <f aca="false">FilterPk!J$34</f>
        <v>-0.622678</v>
      </c>
      <c r="M388" s="50" t="n">
        <f aca="false">FilterPk!K$34</f>
        <v>48.787102</v>
      </c>
      <c r="N388" s="50" t="n">
        <f aca="false">FilterPk!L$34</f>
        <v>-316.641494</v>
      </c>
      <c r="O388" s="50" t="n">
        <f aca="false">FilterPk!M$34</f>
        <v>137.057149</v>
      </c>
      <c r="P388" s="50" t="n">
        <f aca="false">FilterPk!N$34</f>
        <v>0</v>
      </c>
      <c r="Q388" s="51" t="n">
        <f aca="false">FilterPk!O$34</f>
        <v>-179.584345</v>
      </c>
    </row>
    <row r="389" customFormat="false" ht="12.75" hidden="false" customHeight="false" outlineLevel="0" collapsed="false">
      <c r="B389" s="85" t="str">
        <f aca="false">FilterPk!A$35</f>
        <v>Doug Gilbert-Smith</v>
      </c>
      <c r="C389" s="13" t="n">
        <f aca="false">C388+1</f>
        <v>388</v>
      </c>
      <c r="D389" s="50" t="n">
        <f aca="false">FilterPk!B$35</f>
        <v>0</v>
      </c>
      <c r="E389" s="50" t="n">
        <f aca="false">FilterPk!C$35</f>
        <v>0</v>
      </c>
      <c r="F389" s="50" t="n">
        <f aca="false">FilterPk!D$35</f>
        <v>-34.907</v>
      </c>
      <c r="G389" s="50" t="n">
        <f aca="false">FilterPk!E$35</f>
        <v>38.473605</v>
      </c>
      <c r="H389" s="50" t="n">
        <f aca="false">FilterPk!F$35</f>
        <v>-29.642523</v>
      </c>
      <c r="I389" s="50" t="n">
        <f aca="false">FilterPk!G$35</f>
        <v>30.491272</v>
      </c>
      <c r="J389" s="50" t="n">
        <f aca="false">FilterPk!H$35</f>
        <v>0</v>
      </c>
      <c r="K389" s="50" t="n">
        <f aca="false">FilterPk!I$35</f>
        <v>90.452808</v>
      </c>
      <c r="L389" s="50" t="n">
        <f aca="false">FilterPk!J$35</f>
        <v>0</v>
      </c>
      <c r="M389" s="50" t="n">
        <f aca="false">FilterPk!K$35</f>
        <v>14.574853</v>
      </c>
      <c r="N389" s="50" t="n">
        <f aca="false">FilterPk!L$35</f>
        <v>109.443015</v>
      </c>
      <c r="O389" s="50" t="n">
        <f aca="false">FilterPk!M$35</f>
        <v>94.93307</v>
      </c>
      <c r="P389" s="50" t="n">
        <f aca="false">FilterPk!N$35</f>
        <v>-157.516125</v>
      </c>
      <c r="Q389" s="51" t="n">
        <f aca="false">FilterPk!O$35</f>
        <v>46.85996</v>
      </c>
    </row>
    <row r="390" customFormat="false" ht="12.75" hidden="false" customHeight="false" outlineLevel="0" collapsed="false">
      <c r="B390" s="85" t="str">
        <f aca="false">FilterPk!A$36</f>
        <v>Rogers Herndon</v>
      </c>
      <c r="C390" s="13" t="n">
        <f aca="false">C389+1</f>
        <v>389</v>
      </c>
      <c r="D390" s="50" t="n">
        <f aca="false">FilterPk!B$36</f>
        <v>0</v>
      </c>
      <c r="E390" s="50" t="n">
        <f aca="false">FilterPk!C$36</f>
        <v>0</v>
      </c>
      <c r="F390" s="50" t="n">
        <f aca="false">FilterPk!D$36</f>
        <v>-16.269581</v>
      </c>
      <c r="G390" s="50" t="n">
        <f aca="false">FilterPk!E$36</f>
        <v>-36.150495</v>
      </c>
      <c r="H390" s="50" t="n">
        <f aca="false">FilterPk!F$36</f>
        <v>-105.080472</v>
      </c>
      <c r="I390" s="50" t="n">
        <f aca="false">FilterPk!G$36</f>
        <v>-21.496839</v>
      </c>
      <c r="J390" s="50" t="n">
        <f aca="false">FilterPk!H$36</f>
        <v>76.011979</v>
      </c>
      <c r="K390" s="50" t="n">
        <f aca="false">FilterPk!I$36</f>
        <v>315.376651</v>
      </c>
      <c r="L390" s="50" t="n">
        <f aca="false">FilterPk!J$36</f>
        <v>0.622678</v>
      </c>
      <c r="M390" s="50" t="n">
        <f aca="false">FilterPk!K$36</f>
        <v>131.855286</v>
      </c>
      <c r="N390" s="50" t="n">
        <f aca="false">FilterPk!L$36</f>
        <v>344.869207</v>
      </c>
      <c r="O390" s="50" t="n">
        <f aca="false">FilterPk!M$36</f>
        <v>500.495437</v>
      </c>
      <c r="P390" s="50" t="n">
        <f aca="false">FilterPk!N$36</f>
        <v>0</v>
      </c>
      <c r="Q390" s="51" t="n">
        <f aca="false">FilterPk!O$36</f>
        <v>845.364644</v>
      </c>
    </row>
    <row r="391" customFormat="false" ht="12.75" hidden="false" customHeight="false" outlineLevel="0" collapsed="false">
      <c r="B391" s="85" t="str">
        <f aca="false">FilterPk!A$37</f>
        <v>Dana Davis</v>
      </c>
      <c r="C391" s="13" t="n">
        <f aca="false">C390+1</f>
        <v>390</v>
      </c>
      <c r="D391" s="50" t="n">
        <f aca="false">FilterPk!B$37</f>
        <v>0</v>
      </c>
      <c r="E391" s="50" t="n">
        <f aca="false">FilterPk!C$37</f>
        <v>0</v>
      </c>
      <c r="F391" s="50" t="n">
        <f aca="false">FilterPk!D$37</f>
        <v>4.986714</v>
      </c>
      <c r="G391" s="50" t="n">
        <f aca="false">FilterPk!E$37</f>
        <v>-10.425106</v>
      </c>
      <c r="H391" s="50" t="n">
        <f aca="false">FilterPk!F$37</f>
        <v>34.582944</v>
      </c>
      <c r="I391" s="50" t="n">
        <f aca="false">FilterPk!G$37</f>
        <v>31.966656</v>
      </c>
      <c r="J391" s="50" t="n">
        <f aca="false">FilterPk!H$37</f>
        <v>34.267547</v>
      </c>
      <c r="K391" s="50" t="n">
        <f aca="false">FilterPk!I$37</f>
        <v>70.027981</v>
      </c>
      <c r="L391" s="50" t="n">
        <f aca="false">FilterPk!J$37</f>
        <v>33.814965</v>
      </c>
      <c r="M391" s="50" t="n">
        <f aca="false">FilterPk!K$37</f>
        <v>44.191074</v>
      </c>
      <c r="N391" s="50" t="n">
        <f aca="false">FilterPk!L$37</f>
        <v>243.412775</v>
      </c>
      <c r="O391" s="50" t="n">
        <f aca="false">FilterPk!M$37</f>
        <v>27.55263</v>
      </c>
      <c r="P391" s="50" t="n">
        <f aca="false">FilterPk!N$37</f>
        <v>0</v>
      </c>
      <c r="Q391" s="51" t="n">
        <f aca="false">FilterPk!O$37</f>
        <v>270.965405</v>
      </c>
    </row>
    <row r="392" customFormat="false" ht="12.75" hidden="false" customHeight="false" outlineLevel="0" collapsed="false">
      <c r="B392" s="85" t="str">
        <f aca="false">FilterPk!A$38</f>
        <v>Tom May</v>
      </c>
      <c r="C392" s="13" t="n">
        <f aca="false">C391+1</f>
        <v>391</v>
      </c>
      <c r="D392" s="50" t="n">
        <f aca="false">FilterPk!B$38</f>
        <v>0</v>
      </c>
      <c r="E392" s="50" t="n">
        <f aca="false">FilterPk!C$38</f>
        <v>0</v>
      </c>
      <c r="F392" s="50" t="n">
        <f aca="false">FilterPk!D$38</f>
        <v>0</v>
      </c>
      <c r="G392" s="50" t="n">
        <f aca="false">FilterPk!E$38</f>
        <v>0</v>
      </c>
      <c r="H392" s="50" t="n">
        <f aca="false">FilterPk!F$38</f>
        <v>0</v>
      </c>
      <c r="I392" s="50" t="n">
        <f aca="false">FilterPk!G$38</f>
        <v>0</v>
      </c>
      <c r="J392" s="50" t="n">
        <f aca="false">FilterPk!H$38</f>
        <v>0</v>
      </c>
      <c r="K392" s="50" t="n">
        <f aca="false">FilterPk!I$38</f>
        <v>0</v>
      </c>
      <c r="L392" s="50" t="n">
        <f aca="false">FilterPk!J$38</f>
        <v>0</v>
      </c>
      <c r="M392" s="50" t="n">
        <f aca="false">FilterPk!K$38</f>
        <v>0</v>
      </c>
      <c r="N392" s="50" t="n">
        <f aca="false">FilterPk!L$38</f>
        <v>0</v>
      </c>
      <c r="O392" s="50" t="n">
        <f aca="false">FilterPk!M$38</f>
        <v>0</v>
      </c>
      <c r="P392" s="50" t="n">
        <f aca="false">FilterPk!N$38</f>
        <v>0</v>
      </c>
      <c r="Q392" s="51" t="n">
        <f aca="false">FilterPk!O$38</f>
        <v>0</v>
      </c>
    </row>
    <row r="393" customFormat="false" ht="12.75" hidden="false" customHeight="false" outlineLevel="0" collapsed="false">
      <c r="B393" s="85" t="str">
        <f aca="false">FilterPk!A$39</f>
        <v>Clint Dean</v>
      </c>
      <c r="C393" s="13" t="n">
        <f aca="false">C392+1</f>
        <v>392</v>
      </c>
      <c r="D393" s="50" t="n">
        <f aca="false">FilterPk!B$39</f>
        <v>0</v>
      </c>
      <c r="E393" s="50" t="n">
        <f aca="false">FilterPk!C$39</f>
        <v>0</v>
      </c>
      <c r="F393" s="50" t="n">
        <f aca="false">FilterPk!D$39</f>
        <v>-27.9256</v>
      </c>
      <c r="G393" s="50" t="n">
        <f aca="false">FilterPk!E$39</f>
        <v>0</v>
      </c>
      <c r="H393" s="50" t="n">
        <f aca="false">FilterPk!F$39</f>
        <v>0</v>
      </c>
      <c r="I393" s="50" t="n">
        <f aca="false">FilterPk!G$39</f>
        <v>0</v>
      </c>
      <c r="J393" s="50" t="n">
        <f aca="false">FilterPk!H$39</f>
        <v>0</v>
      </c>
      <c r="K393" s="50" t="n">
        <f aca="false">FilterPk!I$39</f>
        <v>0</v>
      </c>
      <c r="L393" s="50" t="n">
        <f aca="false">FilterPk!J$39</f>
        <v>0</v>
      </c>
      <c r="M393" s="50" t="n">
        <f aca="false">FilterPk!K$39</f>
        <v>0</v>
      </c>
      <c r="N393" s="50" t="n">
        <f aca="false">FilterPk!L$39</f>
        <v>-27.9256</v>
      </c>
      <c r="O393" s="50" t="n">
        <f aca="false">FilterPk!M$39</f>
        <v>0</v>
      </c>
      <c r="P393" s="50" t="n">
        <f aca="false">FilterPk!N$39</f>
        <v>0</v>
      </c>
      <c r="Q393" s="51" t="n">
        <f aca="false">FilterPk!O$39</f>
        <v>-27.9256</v>
      </c>
    </row>
    <row r="394" customFormat="false" ht="12.75" hidden="false" customHeight="false" outlineLevel="0" collapsed="false">
      <c r="B394" s="85" t="str">
        <f aca="false">FilterPk!A$40</f>
        <v>Rob Benson</v>
      </c>
      <c r="C394" s="13" t="n">
        <f aca="false">C393+1</f>
        <v>393</v>
      </c>
      <c r="D394" s="50" t="n">
        <f aca="false">FilterPk!B$40</f>
        <v>0</v>
      </c>
      <c r="E394" s="50" t="n">
        <f aca="false">FilterPk!C$40</f>
        <v>0</v>
      </c>
      <c r="F394" s="50" t="n">
        <f aca="false">FilterPk!D$40</f>
        <v>0</v>
      </c>
      <c r="G394" s="50" t="n">
        <f aca="false">FilterPk!E$40</f>
        <v>-76.947211</v>
      </c>
      <c r="H394" s="50" t="n">
        <f aca="false">FilterPk!F$40</f>
        <v>0</v>
      </c>
      <c r="I394" s="50" t="n">
        <f aca="false">FilterPk!G$40</f>
        <v>0</v>
      </c>
      <c r="J394" s="50" t="n">
        <f aca="false">FilterPk!H$40</f>
        <v>0</v>
      </c>
      <c r="K394" s="50" t="n">
        <f aca="false">FilterPk!I$40</f>
        <v>0</v>
      </c>
      <c r="L394" s="50" t="n">
        <f aca="false">FilterPk!J$40</f>
        <v>0</v>
      </c>
      <c r="M394" s="50" t="n">
        <f aca="false">FilterPk!K$40</f>
        <v>0</v>
      </c>
      <c r="N394" s="50" t="n">
        <f aca="false">FilterPk!L$40</f>
        <v>-76.947211</v>
      </c>
      <c r="O394" s="50" t="n">
        <f aca="false">FilterPk!M$40</f>
        <v>0</v>
      </c>
      <c r="P394" s="50" t="n">
        <f aca="false">FilterPk!N$40</f>
        <v>0</v>
      </c>
      <c r="Q394" s="51" t="n">
        <f aca="false">FilterPk!O$40</f>
        <v>-76.947211</v>
      </c>
    </row>
    <row r="395" customFormat="false" ht="12.75" hidden="false" customHeight="false" outlineLevel="0" collapsed="false">
      <c r="B395" s="85" t="str">
        <f aca="false">FilterPk!A$41</f>
        <v>Matt Lorenz</v>
      </c>
      <c r="C395" s="13" t="n">
        <f aca="false">C394+1</f>
        <v>394</v>
      </c>
      <c r="D395" s="50" t="n">
        <f aca="false">FilterPk!B$41</f>
        <v>0</v>
      </c>
      <c r="E395" s="50" t="n">
        <f aca="false">FilterPk!C$41</f>
        <v>0</v>
      </c>
      <c r="F395" s="50" t="n">
        <f aca="false">FilterPk!D$41</f>
        <v>0</v>
      </c>
      <c r="G395" s="50" t="n">
        <f aca="false">FilterPk!E$41</f>
        <v>0</v>
      </c>
      <c r="H395" s="50" t="n">
        <f aca="false">FilterPk!F$41</f>
        <v>0</v>
      </c>
      <c r="I395" s="50" t="n">
        <f aca="false">FilterPk!G$41</f>
        <v>0</v>
      </c>
      <c r="J395" s="50" t="n">
        <f aca="false">FilterPk!H$41</f>
        <v>0</v>
      </c>
      <c r="K395" s="50" t="n">
        <f aca="false">FilterPk!I$41</f>
        <v>0</v>
      </c>
      <c r="L395" s="50" t="n">
        <f aca="false">FilterPk!J$41</f>
        <v>0</v>
      </c>
      <c r="M395" s="50" t="n">
        <f aca="false">FilterPk!K$41</f>
        <v>0</v>
      </c>
      <c r="N395" s="50" t="n">
        <f aca="false">FilterPk!L$41</f>
        <v>0</v>
      </c>
      <c r="O395" s="50" t="n">
        <f aca="false">FilterPk!M$41</f>
        <v>0</v>
      </c>
      <c r="P395" s="50" t="n">
        <f aca="false">FilterPk!N$41</f>
        <v>0</v>
      </c>
      <c r="Q395" s="51" t="n">
        <f aca="false">FilterPk!O$41</f>
        <v>0</v>
      </c>
    </row>
    <row r="396" customFormat="false" ht="12.75" hidden="false" customHeight="false" outlineLevel="0" collapsed="false">
      <c r="B396" s="85" t="str">
        <f aca="false">FilterPk!A$42</f>
        <v>John Forney</v>
      </c>
      <c r="C396" s="13" t="n">
        <f aca="false">C395+1</f>
        <v>395</v>
      </c>
      <c r="D396" s="50" t="n">
        <f aca="false">FilterPk!B$42</f>
        <v>0</v>
      </c>
      <c r="E396" s="50" t="n">
        <f aca="false">FilterPk!C$42</f>
        <v>0</v>
      </c>
      <c r="F396" s="50" t="n">
        <f aca="false">FilterPk!D$42</f>
        <v>0</v>
      </c>
      <c r="G396" s="50" t="n">
        <f aca="false">FilterPk!E$42</f>
        <v>0</v>
      </c>
      <c r="H396" s="50" t="n">
        <f aca="false">FilterPk!F$42</f>
        <v>0</v>
      </c>
      <c r="I396" s="50" t="n">
        <f aca="false">FilterPk!G$42</f>
        <v>0</v>
      </c>
      <c r="J396" s="50" t="n">
        <f aca="false">FilterPk!H$42</f>
        <v>0</v>
      </c>
      <c r="K396" s="50" t="n">
        <f aca="false">FilterPk!I$42</f>
        <v>0</v>
      </c>
      <c r="L396" s="50" t="n">
        <f aca="false">FilterPk!J$42</f>
        <v>0</v>
      </c>
      <c r="M396" s="50" t="n">
        <f aca="false">FilterPk!K$42</f>
        <v>0</v>
      </c>
      <c r="N396" s="50" t="n">
        <f aca="false">FilterPk!L$42</f>
        <v>0</v>
      </c>
      <c r="O396" s="50" t="n">
        <f aca="false">FilterPk!M$42</f>
        <v>0</v>
      </c>
      <c r="P396" s="50" t="n">
        <f aca="false">FilterPk!N$42</f>
        <v>0</v>
      </c>
      <c r="Q396" s="51" t="n">
        <f aca="false">FilterPk!O$42</f>
        <v>0</v>
      </c>
    </row>
    <row r="397" customFormat="false" ht="12.75" hidden="false" customHeight="false" outlineLevel="0" collapsed="false">
      <c r="B397" s="85" t="str">
        <f aca="false">FilterPk!A$43</f>
        <v>Mike Carson</v>
      </c>
      <c r="C397" s="13" t="n">
        <f aca="false">C396+1</f>
        <v>396</v>
      </c>
      <c r="D397" s="50" t="n">
        <f aca="false">FilterPk!B$43</f>
        <v>0</v>
      </c>
      <c r="E397" s="50" t="n">
        <f aca="false">FilterPk!C$43</f>
        <v>0</v>
      </c>
      <c r="F397" s="50" t="n">
        <f aca="false">FilterPk!D$43</f>
        <v>0</v>
      </c>
      <c r="G397" s="50" t="n">
        <f aca="false">FilterPk!E$43</f>
        <v>0</v>
      </c>
      <c r="H397" s="50" t="n">
        <f aca="false">FilterPk!F$43</f>
        <v>0</v>
      </c>
      <c r="I397" s="50" t="n">
        <f aca="false">FilterPk!G$43</f>
        <v>0</v>
      </c>
      <c r="J397" s="50" t="n">
        <f aca="false">FilterPk!H$43</f>
        <v>0</v>
      </c>
      <c r="K397" s="50" t="n">
        <f aca="false">FilterPk!I$43</f>
        <v>0</v>
      </c>
      <c r="L397" s="50" t="n">
        <f aca="false">FilterPk!J$43</f>
        <v>0</v>
      </c>
      <c r="M397" s="50" t="n">
        <f aca="false">FilterPk!K$43</f>
        <v>0</v>
      </c>
      <c r="N397" s="50" t="n">
        <f aca="false">FilterPk!L$43</f>
        <v>0</v>
      </c>
      <c r="O397" s="50" t="n">
        <f aca="false">FilterPk!M$43</f>
        <v>0</v>
      </c>
      <c r="P397" s="50" t="n">
        <f aca="false">FilterPk!N$43</f>
        <v>0</v>
      </c>
      <c r="Q397" s="51" t="n">
        <f aca="false">FilterPk!O$43</f>
        <v>0</v>
      </c>
    </row>
    <row r="398" customFormat="false" ht="12.75" hidden="false" customHeight="false" outlineLevel="0" collapsed="false">
      <c r="B398" s="85" t="str">
        <f aca="false">FilterPk!A$44</f>
        <v>Chris Dorland</v>
      </c>
      <c r="C398" s="13" t="n">
        <f aca="false">C397+1</f>
        <v>397</v>
      </c>
      <c r="D398" s="50" t="n">
        <f aca="false">FilterPk!B$44</f>
        <v>0</v>
      </c>
      <c r="E398" s="50" t="n">
        <f aca="false">FilterPk!C$44</f>
        <v>0</v>
      </c>
      <c r="F398" s="50" t="n">
        <f aca="false">FilterPk!D$44</f>
        <v>0</v>
      </c>
      <c r="G398" s="50" t="n">
        <f aca="false">FilterPk!E$44</f>
        <v>0</v>
      </c>
      <c r="H398" s="50" t="n">
        <f aca="false">FilterPk!F$44</f>
        <v>0</v>
      </c>
      <c r="I398" s="50" t="n">
        <f aca="false">FilterPk!G$44</f>
        <v>0</v>
      </c>
      <c r="J398" s="50" t="n">
        <f aca="false">FilterPk!H$44</f>
        <v>0</v>
      </c>
      <c r="K398" s="50" t="n">
        <f aca="false">FilterPk!I$44</f>
        <v>0</v>
      </c>
      <c r="L398" s="50" t="n">
        <f aca="false">FilterPk!J$44</f>
        <v>0</v>
      </c>
      <c r="M398" s="50" t="n">
        <f aca="false">FilterPk!K$44</f>
        <v>0</v>
      </c>
      <c r="N398" s="50" t="n">
        <f aca="false">FilterPk!L$44</f>
        <v>0</v>
      </c>
      <c r="O398" s="50" t="n">
        <f aca="false">FilterPk!M$44</f>
        <v>0</v>
      </c>
      <c r="P398" s="50" t="n">
        <f aca="false">FilterPk!N$44</f>
        <v>0</v>
      </c>
      <c r="Q398" s="51" t="n">
        <f aca="false">FilterPk!O$44</f>
        <v>0</v>
      </c>
    </row>
    <row r="399" customFormat="false" ht="12.75" hidden="false" customHeight="false" outlineLevel="0" collapsed="false">
      <c r="B399" s="85" t="str">
        <f aca="false">FilterPk!A$45</f>
        <v>Jeff King</v>
      </c>
      <c r="C399" s="13" t="n">
        <f aca="false">C398+1</f>
        <v>398</v>
      </c>
      <c r="D399" s="50" t="n">
        <f aca="false">FilterPk!B$45</f>
        <v>0</v>
      </c>
      <c r="E399" s="50" t="n">
        <f aca="false">FilterPk!C$45</f>
        <v>0</v>
      </c>
      <c r="F399" s="50" t="n">
        <f aca="false">FilterPk!D$45</f>
        <v>0</v>
      </c>
      <c r="G399" s="50" t="n">
        <f aca="false">FilterPk!E$45</f>
        <v>0</v>
      </c>
      <c r="H399" s="50" t="n">
        <f aca="false">FilterPk!F$45</f>
        <v>0</v>
      </c>
      <c r="I399" s="50" t="n">
        <f aca="false">FilterPk!G$45</f>
        <v>0</v>
      </c>
      <c r="J399" s="50" t="n">
        <f aca="false">FilterPk!H$45</f>
        <v>0</v>
      </c>
      <c r="K399" s="50" t="n">
        <f aca="false">FilterPk!I$45</f>
        <v>0</v>
      </c>
      <c r="L399" s="50" t="n">
        <f aca="false">FilterPk!J$45</f>
        <v>0</v>
      </c>
      <c r="M399" s="50" t="n">
        <f aca="false">FilterPk!K$45</f>
        <v>0</v>
      </c>
      <c r="N399" s="50" t="n">
        <f aca="false">FilterPk!L$45</f>
        <v>0</v>
      </c>
      <c r="O399" s="50" t="n">
        <f aca="false">FilterPk!M$45</f>
        <v>0</v>
      </c>
      <c r="P399" s="50" t="n">
        <f aca="false">FilterPk!N$45</f>
        <v>0</v>
      </c>
      <c r="Q399" s="51" t="n">
        <f aca="false">FilterPk!O$45</f>
        <v>0</v>
      </c>
    </row>
    <row r="400" customFormat="false" ht="12.75" hidden="false" customHeight="false" outlineLevel="0" collapsed="false">
      <c r="B400" s="85" t="n">
        <f aca="false">FilterPk!A$46</f>
        <v>0</v>
      </c>
      <c r="C400" s="13" t="n">
        <f aca="false">C399+1</f>
        <v>399</v>
      </c>
      <c r="D400" s="50" t="n">
        <f aca="false">FilterPk!B$46</f>
        <v>0</v>
      </c>
      <c r="E400" s="50" t="n">
        <f aca="false">FilterPk!C$46</f>
        <v>0</v>
      </c>
      <c r="F400" s="50" t="n">
        <f aca="false">FilterPk!D$46</f>
        <v>0</v>
      </c>
      <c r="G400" s="50" t="n">
        <f aca="false">FilterPk!E$46</f>
        <v>0</v>
      </c>
      <c r="H400" s="50" t="n">
        <f aca="false">FilterPk!F$46</f>
        <v>0</v>
      </c>
      <c r="I400" s="50" t="n">
        <f aca="false">FilterPk!G$46</f>
        <v>0</v>
      </c>
      <c r="J400" s="50" t="n">
        <f aca="false">FilterPk!H$46</f>
        <v>0</v>
      </c>
      <c r="K400" s="50" t="n">
        <f aca="false">FilterPk!I$46</f>
        <v>0</v>
      </c>
      <c r="L400" s="50" t="n">
        <f aca="false">FilterPk!J$46</f>
        <v>0</v>
      </c>
      <c r="M400" s="50" t="n">
        <f aca="false">FilterPk!K$46</f>
        <v>0</v>
      </c>
      <c r="N400" s="50" t="n">
        <f aca="false">FilterPk!L$46</f>
        <v>0</v>
      </c>
      <c r="O400" s="50" t="n">
        <f aca="false">FilterPk!M$46</f>
        <v>0</v>
      </c>
      <c r="P400" s="50" t="n">
        <f aca="false">FilterPk!N$46</f>
        <v>0</v>
      </c>
      <c r="Q400" s="51" t="n">
        <f aca="false">FilterPk!O$46</f>
        <v>0</v>
      </c>
    </row>
    <row r="401" customFormat="false" ht="12.75" hidden="false" customHeight="false" outlineLevel="0" collapsed="false">
      <c r="B401" s="87" t="n">
        <f aca="false">FilterPk!A$47</f>
        <v>0</v>
      </c>
      <c r="C401" s="64" t="n">
        <f aca="false">C400+1</f>
        <v>400</v>
      </c>
      <c r="D401" s="54" t="n">
        <f aca="false">FilterPk!B$47</f>
        <v>0</v>
      </c>
      <c r="E401" s="54" t="n">
        <f aca="false">FilterPk!C$47</f>
        <v>0</v>
      </c>
      <c r="F401" s="54" t="n">
        <f aca="false">FilterPk!D$47</f>
        <v>0</v>
      </c>
      <c r="G401" s="54" t="n">
        <f aca="false">FilterPk!E$47</f>
        <v>0</v>
      </c>
      <c r="H401" s="54" t="n">
        <f aca="false">FilterPk!F$47</f>
        <v>0</v>
      </c>
      <c r="I401" s="54" t="n">
        <f aca="false">FilterPk!G$47</f>
        <v>0</v>
      </c>
      <c r="J401" s="54" t="n">
        <f aca="false">FilterPk!H$47</f>
        <v>0</v>
      </c>
      <c r="K401" s="54" t="n">
        <f aca="false">FilterPk!I$47</f>
        <v>0</v>
      </c>
      <c r="L401" s="54" t="n">
        <f aca="false">FilterPk!J$47</f>
        <v>0</v>
      </c>
      <c r="M401" s="54" t="n">
        <f aca="false">FilterPk!K$47</f>
        <v>0</v>
      </c>
      <c r="N401" s="54" t="n">
        <f aca="false">FilterPk!L$47</f>
        <v>0</v>
      </c>
      <c r="O401" s="54" t="n">
        <f aca="false">FilterPk!M$47</f>
        <v>0</v>
      </c>
      <c r="P401" s="54" t="n">
        <f aca="false">FilterPk!N$47</f>
        <v>0</v>
      </c>
      <c r="Q401" s="55" t="n">
        <f aca="false">FilterPk!O$47</f>
        <v>0</v>
      </c>
    </row>
    <row r="402" customFormat="false" ht="12.75" hidden="false" customHeight="false" outlineLevel="0" collapsed="false">
      <c r="A402" s="0" t="n">
        <f aca="false">A362+1</f>
        <v>11</v>
      </c>
      <c r="B402" s="57" t="n">
        <f aca="false">FilterPk!D$1</f>
        <v>36907</v>
      </c>
      <c r="C402" s="58" t="n">
        <f aca="false">C401+1</f>
        <v>401</v>
      </c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83"/>
    </row>
    <row r="403" customFormat="false" ht="12.75" hidden="false" customHeight="false" outlineLevel="0" collapsed="false">
      <c r="B403" s="61"/>
      <c r="C403" s="13" t="n">
        <f aca="false">C402+1</f>
        <v>402</v>
      </c>
      <c r="D403" s="13"/>
      <c r="E403" s="21" t="s">
        <v>5</v>
      </c>
      <c r="F403" s="21" t="s">
        <v>6</v>
      </c>
      <c r="G403" s="21" t="s">
        <v>7</v>
      </c>
      <c r="H403" s="21" t="s">
        <v>8</v>
      </c>
      <c r="I403" s="21" t="s">
        <v>9</v>
      </c>
      <c r="J403" s="21" t="s">
        <v>10</v>
      </c>
      <c r="K403" s="21" t="s">
        <v>11</v>
      </c>
      <c r="L403" s="21" t="s">
        <v>12</v>
      </c>
      <c r="M403" s="21" t="s">
        <v>13</v>
      </c>
      <c r="N403" s="21" t="s">
        <v>14</v>
      </c>
      <c r="O403" s="21" t="n">
        <v>2002</v>
      </c>
      <c r="P403" s="21" t="s">
        <v>15</v>
      </c>
      <c r="Q403" s="84" t="s">
        <v>16</v>
      </c>
    </row>
    <row r="404" customFormat="false" ht="12.75" hidden="false" customHeight="false" outlineLevel="0" collapsed="false">
      <c r="B404" s="85" t="str">
        <f aca="false">FilterPk!A$9</f>
        <v>Power positions</v>
      </c>
      <c r="C404" s="13" t="n">
        <f aca="false">C403+1</f>
        <v>403</v>
      </c>
      <c r="D404" s="13" t="s">
        <v>4</v>
      </c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86"/>
    </row>
    <row r="405" customFormat="false" ht="12.75" hidden="false" customHeight="false" outlineLevel="0" collapsed="false">
      <c r="B405" s="85" t="str">
        <f aca="false">FilterPk!A$10</f>
        <v>East Position</v>
      </c>
      <c r="C405" s="13" t="n">
        <f aca="false">C404+1</f>
        <v>404</v>
      </c>
      <c r="D405" s="50" t="n">
        <f aca="false">FilterPk!B$10</f>
        <v>34784396.7946123</v>
      </c>
      <c r="E405" s="50" t="n">
        <f aca="false">FilterPk!C$10</f>
        <v>75045.54</v>
      </c>
      <c r="F405" s="50" t="n">
        <f aca="false">FilterPk!D$10</f>
        <v>84629.15</v>
      </c>
      <c r="G405" s="50" t="n">
        <f aca="false">FilterPk!E$10</f>
        <v>1358824.72</v>
      </c>
      <c r="H405" s="50" t="n">
        <f aca="false">FilterPk!F$10</f>
        <v>1120662.53</v>
      </c>
      <c r="I405" s="50" t="n">
        <f aca="false">FilterPk!G$10</f>
        <v>422841.14</v>
      </c>
      <c r="J405" s="50" t="n">
        <f aca="false">FilterPk!H$10</f>
        <v>788810.55</v>
      </c>
      <c r="K405" s="50" t="n">
        <f aca="false">FilterPk!I$10</f>
        <v>1076253.71</v>
      </c>
      <c r="L405" s="50" t="n">
        <f aca="false">FilterPk!J$10</f>
        <v>363159.42</v>
      </c>
      <c r="M405" s="50" t="n">
        <f aca="false">FilterPk!K$10</f>
        <v>5764043.19</v>
      </c>
      <c r="N405" s="50" t="n">
        <f aca="false">FilterPk!L$10</f>
        <v>11054269.95</v>
      </c>
      <c r="O405" s="50" t="n">
        <f aca="false">FilterPk!M$10</f>
        <v>3650317.45</v>
      </c>
      <c r="P405" s="50" t="n">
        <f aca="false">FilterPk!N$10</f>
        <v>-1642778.44</v>
      </c>
      <c r="Q405" s="51" t="n">
        <f aca="false">FilterPk!O$10</f>
        <v>13061808.96</v>
      </c>
    </row>
    <row r="406" customFormat="false" ht="12.75" hidden="false" customHeight="false" outlineLevel="0" collapsed="false">
      <c r="B406" s="85" t="str">
        <f aca="false">FilterPk!A$11</f>
        <v>East Power Mgmt</v>
      </c>
      <c r="C406" s="13" t="n">
        <f aca="false">C405+1</f>
        <v>405</v>
      </c>
      <c r="D406" s="50" t="n">
        <f aca="false">FilterPk!B$11</f>
        <v>7547347.04451418</v>
      </c>
      <c r="E406" s="50" t="n">
        <f aca="false">FilterPk!C$11</f>
        <v>43646.27</v>
      </c>
      <c r="F406" s="50" t="n">
        <f aca="false">FilterPk!D$11</f>
        <v>-98133.28</v>
      </c>
      <c r="G406" s="50" t="n">
        <f aca="false">FilterPk!E$11</f>
        <v>107993.78</v>
      </c>
      <c r="H406" s="50" t="n">
        <f aca="false">FilterPk!F$11</f>
        <v>155786.29</v>
      </c>
      <c r="I406" s="50" t="n">
        <f aca="false">FilterPk!G$11</f>
        <v>89357.34</v>
      </c>
      <c r="J406" s="50" t="n">
        <f aca="false">FilterPk!H$11</f>
        <v>247101.13</v>
      </c>
      <c r="K406" s="50" t="n">
        <f aca="false">FilterPk!I$11</f>
        <v>307386.28</v>
      </c>
      <c r="L406" s="50" t="n">
        <f aca="false">FilterPk!J$11</f>
        <v>108209.05</v>
      </c>
      <c r="M406" s="50" t="n">
        <f aca="false">FilterPk!K$11</f>
        <v>1338376.99</v>
      </c>
      <c r="N406" s="50" t="n">
        <f aca="false">FilterPk!L$11</f>
        <v>2299723.85</v>
      </c>
      <c r="O406" s="50" t="n">
        <f aca="false">FilterPk!M$11</f>
        <v>606348.53</v>
      </c>
      <c r="P406" s="50" t="n">
        <f aca="false">FilterPk!N$11</f>
        <v>61912.21</v>
      </c>
      <c r="Q406" s="51" t="n">
        <f aca="false">FilterPk!O$11</f>
        <v>2967984.59</v>
      </c>
    </row>
    <row r="407" customFormat="false" ht="12.75" hidden="false" customHeight="false" outlineLevel="0" collapsed="false">
      <c r="B407" s="85" t="str">
        <f aca="false">FilterPk!A$12</f>
        <v>Long Term Options</v>
      </c>
      <c r="C407" s="13" t="n">
        <f aca="false">C406+1</f>
        <v>406</v>
      </c>
      <c r="D407" s="50" t="n">
        <f aca="false">FilterPk!B$12</f>
        <v>0</v>
      </c>
      <c r="E407" s="50" t="n">
        <f aca="false">FilterPk!C$12</f>
        <v>0</v>
      </c>
      <c r="F407" s="50" t="n">
        <f aca="false">FilterPk!D$12</f>
        <v>0</v>
      </c>
      <c r="G407" s="50" t="n">
        <f aca="false">FilterPk!E$12</f>
        <v>0</v>
      </c>
      <c r="H407" s="50" t="n">
        <f aca="false">FilterPk!F$12</f>
        <v>0</v>
      </c>
      <c r="I407" s="50" t="n">
        <f aca="false">FilterPk!G$12</f>
        <v>0</v>
      </c>
      <c r="J407" s="50" t="n">
        <f aca="false">FilterPk!H$12</f>
        <v>0</v>
      </c>
      <c r="K407" s="50" t="n">
        <f aca="false">FilterPk!I$12</f>
        <v>0</v>
      </c>
      <c r="L407" s="50" t="n">
        <f aca="false">FilterPk!J$12</f>
        <v>0</v>
      </c>
      <c r="M407" s="50" t="n">
        <f aca="false">FilterPk!K$12</f>
        <v>0</v>
      </c>
      <c r="N407" s="50" t="n">
        <f aca="false">FilterPk!L$12</f>
        <v>0</v>
      </c>
      <c r="O407" s="50" t="n">
        <f aca="false">FilterPk!M$12</f>
        <v>0</v>
      </c>
      <c r="P407" s="50" t="n">
        <f aca="false">FilterPk!N$12</f>
        <v>0</v>
      </c>
      <c r="Q407" s="51" t="n">
        <f aca="false">FilterPk!O$12</f>
        <v>0</v>
      </c>
    </row>
    <row r="408" customFormat="false" ht="12.75" hidden="false" customHeight="false" outlineLevel="0" collapsed="false">
      <c r="B408" s="85" t="str">
        <f aca="false">FilterPk!A$13</f>
        <v>LT-MIDWEST</v>
      </c>
      <c r="C408" s="13" t="n">
        <f aca="false">C407+1</f>
        <v>407</v>
      </c>
      <c r="D408" s="50" t="n">
        <f aca="false">FilterPk!B$13</f>
        <v>7151089.47366245</v>
      </c>
      <c r="E408" s="50" t="n">
        <f aca="false">FilterPk!C$13</f>
        <v>48283.08</v>
      </c>
      <c r="F408" s="50" t="n">
        <f aca="false">FilterPk!D$13</f>
        <v>-141448.54</v>
      </c>
      <c r="G408" s="50" t="n">
        <f aca="false">FilterPk!E$13</f>
        <v>574622.66</v>
      </c>
      <c r="H408" s="50" t="n">
        <f aca="false">FilterPk!F$13</f>
        <v>298097.27</v>
      </c>
      <c r="I408" s="50" t="n">
        <f aca="false">FilterPk!G$13</f>
        <v>249481.43</v>
      </c>
      <c r="J408" s="50" t="n">
        <f aca="false">FilterPk!H$13</f>
        <v>119379.88</v>
      </c>
      <c r="K408" s="50" t="n">
        <f aca="false">FilterPk!I$13</f>
        <v>25994.27</v>
      </c>
      <c r="L408" s="50" t="n">
        <f aca="false">FilterPk!J$13</f>
        <v>156242.15</v>
      </c>
      <c r="M408" s="50" t="n">
        <f aca="false">FilterPk!K$13</f>
        <v>1762908.33</v>
      </c>
      <c r="N408" s="50" t="n">
        <f aca="false">FilterPk!L$13</f>
        <v>3093560.53</v>
      </c>
      <c r="O408" s="50" t="n">
        <f aca="false">FilterPk!M$13</f>
        <v>565730</v>
      </c>
      <c r="P408" s="50" t="n">
        <f aca="false">FilterPk!N$13</f>
        <v>-439379.19</v>
      </c>
      <c r="Q408" s="51" t="n">
        <f aca="false">FilterPk!O$13</f>
        <v>3219911.34</v>
      </c>
    </row>
    <row r="409" customFormat="false" ht="12.75" hidden="false" customHeight="false" outlineLevel="0" collapsed="false">
      <c r="B409" s="85" t="str">
        <f aca="false">FilterPk!A$14</f>
        <v>ST-ECAR</v>
      </c>
      <c r="C409" s="13" t="n">
        <f aca="false">C408+1</f>
        <v>408</v>
      </c>
      <c r="D409" s="50" t="n">
        <f aca="false">FilterPk!B$14</f>
        <v>238101.441960815</v>
      </c>
      <c r="E409" s="50" t="n">
        <f aca="false">FilterPk!C$14</f>
        <v>13522.23</v>
      </c>
      <c r="F409" s="50" t="n">
        <f aca="false">FilterPk!D$14</f>
        <v>15838.59</v>
      </c>
      <c r="G409" s="50" t="n">
        <f aca="false">FilterPk!E$14</f>
        <v>0</v>
      </c>
      <c r="H409" s="50" t="n">
        <f aca="false">FilterPk!F$14</f>
        <v>0</v>
      </c>
      <c r="I409" s="50" t="n">
        <f aca="false">FilterPk!G$14</f>
        <v>0</v>
      </c>
      <c r="J409" s="50" t="n">
        <f aca="false">FilterPk!H$14</f>
        <v>0</v>
      </c>
      <c r="K409" s="50" t="n">
        <f aca="false">FilterPk!I$14</f>
        <v>0</v>
      </c>
      <c r="L409" s="50" t="n">
        <f aca="false">FilterPk!J$14</f>
        <v>0</v>
      </c>
      <c r="M409" s="50" t="n">
        <f aca="false">FilterPk!K$14</f>
        <v>0</v>
      </c>
      <c r="N409" s="50" t="n">
        <f aca="false">FilterPk!L$14</f>
        <v>29360.82</v>
      </c>
      <c r="O409" s="50" t="n">
        <f aca="false">FilterPk!M$14</f>
        <v>0</v>
      </c>
      <c r="P409" s="50" t="n">
        <f aca="false">FilterPk!N$14</f>
        <v>0</v>
      </c>
      <c r="Q409" s="51" t="n">
        <f aca="false">FilterPk!O$14</f>
        <v>29360.82</v>
      </c>
    </row>
    <row r="410" customFormat="false" ht="12.75" hidden="false" customHeight="false" outlineLevel="0" collapsed="false">
      <c r="B410" s="85" t="str">
        <f aca="false">FilterPk!A$15</f>
        <v>ST- MAPP</v>
      </c>
      <c r="C410" s="13" t="n">
        <f aca="false">C409+1</f>
        <v>409</v>
      </c>
      <c r="D410" s="50" t="n">
        <f aca="false">FilterPk!B$15</f>
        <v>254636.614020626</v>
      </c>
      <c r="E410" s="50" t="n">
        <f aca="false">FilterPk!C$15</f>
        <v>795.43</v>
      </c>
      <c r="F410" s="50" t="n">
        <f aca="false">FilterPk!D$15</f>
        <v>39596.48</v>
      </c>
      <c r="G410" s="50" t="n">
        <f aca="false">FilterPk!E$15</f>
        <v>26009.8</v>
      </c>
      <c r="H410" s="50" t="n">
        <f aca="false">FilterPk!F$15</f>
        <v>8238.75</v>
      </c>
      <c r="I410" s="50" t="n">
        <f aca="false">FilterPk!G$15</f>
        <v>0</v>
      </c>
      <c r="J410" s="50" t="n">
        <f aca="false">FilterPk!H$15</f>
        <v>0</v>
      </c>
      <c r="K410" s="50" t="n">
        <f aca="false">FilterPk!I$15</f>
        <v>0</v>
      </c>
      <c r="L410" s="50" t="n">
        <f aca="false">FilterPk!J$15</f>
        <v>0</v>
      </c>
      <c r="M410" s="50" t="n">
        <f aca="false">FilterPk!K$15</f>
        <v>0</v>
      </c>
      <c r="N410" s="50" t="n">
        <f aca="false">FilterPk!L$15</f>
        <v>74640.46</v>
      </c>
      <c r="O410" s="50" t="n">
        <f aca="false">FilterPk!M$15</f>
        <v>0</v>
      </c>
      <c r="P410" s="50" t="n">
        <f aca="false">FilterPk!N$15</f>
        <v>0</v>
      </c>
      <c r="Q410" s="51" t="n">
        <f aca="false">FilterPk!O$15</f>
        <v>74640.46</v>
      </c>
    </row>
    <row r="411" customFormat="false" ht="12.75" hidden="false" customHeight="false" outlineLevel="0" collapsed="false">
      <c r="B411" s="85" t="str">
        <f aca="false">FilterPk!A$16</f>
        <v>ST- MAIN</v>
      </c>
      <c r="C411" s="13" t="n">
        <f aca="false">C410+1</f>
        <v>410</v>
      </c>
      <c r="D411" s="50" t="n">
        <f aca="false">FilterPk!B$16</f>
        <v>694293.253349893</v>
      </c>
      <c r="E411" s="50" t="n">
        <f aca="false">FilterPk!C$16</f>
        <v>-2349.61</v>
      </c>
      <c r="F411" s="50" t="n">
        <f aca="false">FilterPk!D$16</f>
        <v>15903</v>
      </c>
      <c r="G411" s="50" t="n">
        <f aca="false">FilterPk!E$16</f>
        <v>69359.47</v>
      </c>
      <c r="H411" s="50" t="n">
        <f aca="false">FilterPk!F$16</f>
        <v>0</v>
      </c>
      <c r="I411" s="50" t="n">
        <f aca="false">FilterPk!G$16</f>
        <v>0</v>
      </c>
      <c r="J411" s="50" t="n">
        <f aca="false">FilterPk!H$16</f>
        <v>0</v>
      </c>
      <c r="K411" s="50" t="n">
        <f aca="false">FilterPk!I$16</f>
        <v>0</v>
      </c>
      <c r="L411" s="50" t="n">
        <f aca="false">FilterPk!J$16</f>
        <v>0</v>
      </c>
      <c r="M411" s="50" t="n">
        <f aca="false">FilterPk!K$16</f>
        <v>0</v>
      </c>
      <c r="N411" s="50" t="n">
        <f aca="false">FilterPk!L$16</f>
        <v>82912.86</v>
      </c>
      <c r="O411" s="50" t="n">
        <f aca="false">FilterPk!M$16</f>
        <v>0</v>
      </c>
      <c r="P411" s="50" t="n">
        <f aca="false">FilterPk!N$16</f>
        <v>0</v>
      </c>
      <c r="Q411" s="51" t="n">
        <f aca="false">FilterPk!O$16</f>
        <v>82912.86</v>
      </c>
    </row>
    <row r="412" customFormat="false" ht="12.75" hidden="false" customHeight="false" outlineLevel="0" collapsed="false">
      <c r="B412" s="85" t="str">
        <f aca="false">FilterPk!A$17</f>
        <v>MW-ANALYST</v>
      </c>
      <c r="C412" s="13" t="n">
        <f aca="false">C411+1</f>
        <v>411</v>
      </c>
      <c r="D412" s="50" t="n">
        <f aca="false">FilterPk!B$17</f>
        <v>0</v>
      </c>
      <c r="E412" s="50" t="n">
        <f aca="false">FilterPk!C$17</f>
        <v>6363.4</v>
      </c>
      <c r="F412" s="50" t="n">
        <f aca="false">FilterPk!D$17</f>
        <v>15838.59</v>
      </c>
      <c r="G412" s="50" t="n">
        <f aca="false">FilterPk!E$17</f>
        <v>0</v>
      </c>
      <c r="H412" s="50" t="n">
        <f aca="false">FilterPk!F$17</f>
        <v>0</v>
      </c>
      <c r="I412" s="50" t="n">
        <f aca="false">FilterPk!G$17</f>
        <v>0</v>
      </c>
      <c r="J412" s="50" t="n">
        <f aca="false">FilterPk!H$17</f>
        <v>0</v>
      </c>
      <c r="K412" s="50" t="n">
        <f aca="false">FilterPk!I$17</f>
        <v>0</v>
      </c>
      <c r="L412" s="50" t="n">
        <f aca="false">FilterPk!J$17</f>
        <v>0</v>
      </c>
      <c r="M412" s="50" t="n">
        <f aca="false">FilterPk!K$17</f>
        <v>0</v>
      </c>
      <c r="N412" s="50" t="n">
        <f aca="false">FilterPk!L$17</f>
        <v>22201.99</v>
      </c>
      <c r="O412" s="50" t="n">
        <f aca="false">FilterPk!M$17</f>
        <v>0</v>
      </c>
      <c r="P412" s="50" t="n">
        <f aca="false">FilterPk!N$17</f>
        <v>0</v>
      </c>
      <c r="Q412" s="51" t="n">
        <f aca="false">FilterPk!O$17</f>
        <v>22201.99</v>
      </c>
    </row>
    <row r="413" customFormat="false" ht="12.75" hidden="false" customHeight="false" outlineLevel="0" collapsed="false">
      <c r="B413" s="85" t="str">
        <f aca="false">FilterPk!A$18</f>
        <v>LT-NE</v>
      </c>
      <c r="C413" s="13" t="n">
        <f aca="false">C412+1</f>
        <v>412</v>
      </c>
      <c r="D413" s="50" t="n">
        <f aca="false">FilterPk!B$18</f>
        <v>6187311.37539291</v>
      </c>
      <c r="E413" s="50" t="n">
        <f aca="false">FilterPk!C$18</f>
        <v>-37254.47</v>
      </c>
      <c r="F413" s="50" t="n">
        <f aca="false">FilterPk!D$18</f>
        <v>2562.91</v>
      </c>
      <c r="G413" s="50" t="n">
        <f aca="false">FilterPk!E$18</f>
        <v>-23211.32</v>
      </c>
      <c r="H413" s="50" t="n">
        <f aca="false">FilterPk!F$18</f>
        <v>263627.18</v>
      </c>
      <c r="I413" s="50" t="n">
        <f aca="false">FilterPk!G$18</f>
        <v>-59813.36</v>
      </c>
      <c r="J413" s="50" t="n">
        <f aca="false">FilterPk!H$18</f>
        <v>155752.04</v>
      </c>
      <c r="K413" s="50" t="n">
        <f aca="false">FilterPk!I$18</f>
        <v>121018.38</v>
      </c>
      <c r="L413" s="50" t="n">
        <f aca="false">FilterPk!J$18</f>
        <v>-53378.32</v>
      </c>
      <c r="M413" s="50" t="n">
        <f aca="false">FilterPk!K$18</f>
        <v>995570.8</v>
      </c>
      <c r="N413" s="50" t="n">
        <f aca="false">FilterPk!L$18</f>
        <v>1364873.84</v>
      </c>
      <c r="O413" s="50" t="n">
        <f aca="false">FilterPk!M$18</f>
        <v>1053007.86</v>
      </c>
      <c r="P413" s="50" t="n">
        <f aca="false">FilterPk!N$18</f>
        <v>-2593897.5</v>
      </c>
      <c r="Q413" s="51" t="n">
        <f aca="false">FilterPk!O$18</f>
        <v>-176015.800000001</v>
      </c>
    </row>
    <row r="414" customFormat="false" ht="12.75" hidden="false" customHeight="false" outlineLevel="0" collapsed="false">
      <c r="B414" s="85" t="str">
        <f aca="false">FilterPk!A$19</f>
        <v>LT-PJM</v>
      </c>
      <c r="C414" s="13" t="n">
        <f aca="false">C413+1</f>
        <v>413</v>
      </c>
      <c r="D414" s="50" t="n">
        <f aca="false">FilterPk!B$19</f>
        <v>1818236.42109565</v>
      </c>
      <c r="E414" s="50" t="n">
        <f aca="false">FilterPk!C$19</f>
        <v>25453.61</v>
      </c>
      <c r="F414" s="50" t="n">
        <f aca="false">FilterPk!D$19</f>
        <v>45536</v>
      </c>
      <c r="G414" s="50" t="n">
        <f aca="false">FilterPk!E$19</f>
        <v>312117.59</v>
      </c>
      <c r="H414" s="50" t="n">
        <f aca="false">FilterPk!F$19</f>
        <v>211118</v>
      </c>
      <c r="I414" s="50" t="n">
        <f aca="false">FilterPk!G$19</f>
        <v>0</v>
      </c>
      <c r="J414" s="50" t="n">
        <f aca="false">FilterPk!H$19</f>
        <v>24536.25</v>
      </c>
      <c r="K414" s="50" t="n">
        <f aca="false">FilterPk!I$19</f>
        <v>-12662.37</v>
      </c>
      <c r="L414" s="50" t="n">
        <f aca="false">FilterPk!J$19</f>
        <v>-30078</v>
      </c>
      <c r="M414" s="50" t="n">
        <f aca="false">FilterPk!K$19</f>
        <v>243523.27</v>
      </c>
      <c r="N414" s="50" t="n">
        <f aca="false">FilterPk!L$19</f>
        <v>819544.35</v>
      </c>
      <c r="O414" s="50" t="n">
        <f aca="false">FilterPk!M$19</f>
        <v>125485.18</v>
      </c>
      <c r="P414" s="50" t="n">
        <f aca="false">FilterPk!N$19</f>
        <v>177105.54</v>
      </c>
      <c r="Q414" s="51" t="n">
        <f aca="false">FilterPk!O$19</f>
        <v>1122135.07</v>
      </c>
    </row>
    <row r="415" customFormat="false" ht="12.75" hidden="false" customHeight="false" outlineLevel="0" collapsed="false">
      <c r="B415" s="85" t="str">
        <f aca="false">FilterPk!A$20</f>
        <v>LT- NY</v>
      </c>
      <c r="C415" s="13" t="n">
        <f aca="false">C414+1</f>
        <v>414</v>
      </c>
      <c r="D415" s="50" t="n">
        <f aca="false">FilterPk!B$20</f>
        <v>0</v>
      </c>
      <c r="E415" s="50" t="n">
        <f aca="false">FilterPk!C$20</f>
        <v>-15908.51</v>
      </c>
      <c r="F415" s="50" t="n">
        <f aca="false">FilterPk!D$20</f>
        <v>63126.67</v>
      </c>
      <c r="G415" s="50" t="n">
        <f aca="false">FilterPk!E$20</f>
        <v>-17376.91</v>
      </c>
      <c r="H415" s="50" t="n">
        <f aca="false">FilterPk!F$20</f>
        <v>0</v>
      </c>
      <c r="I415" s="50" t="n">
        <f aca="false">FilterPk!G$20</f>
        <v>0</v>
      </c>
      <c r="J415" s="50" t="n">
        <f aca="false">FilterPk!H$20</f>
        <v>0</v>
      </c>
      <c r="K415" s="50" t="n">
        <f aca="false">FilterPk!I$20</f>
        <v>0</v>
      </c>
      <c r="L415" s="50" t="n">
        <f aca="false">FilterPk!J$20</f>
        <v>0</v>
      </c>
      <c r="M415" s="50" t="n">
        <f aca="false">FilterPk!K$20</f>
        <v>146381.01</v>
      </c>
      <c r="N415" s="50" t="n">
        <f aca="false">FilterPk!L$20</f>
        <v>176222.26</v>
      </c>
      <c r="O415" s="50" t="n">
        <f aca="false">FilterPk!M$20</f>
        <v>281909.77</v>
      </c>
      <c r="P415" s="50" t="n">
        <f aca="false">FilterPk!N$20</f>
        <v>-177475.64</v>
      </c>
      <c r="Q415" s="51" t="n">
        <f aca="false">FilterPk!O$20</f>
        <v>280656.39</v>
      </c>
    </row>
    <row r="416" customFormat="false" ht="12.75" hidden="false" customHeight="false" outlineLevel="0" collapsed="false">
      <c r="B416" s="85" t="str">
        <f aca="false">FilterPk!A$21</f>
        <v>ST- PJM</v>
      </c>
      <c r="C416" s="13" t="n">
        <f aca="false">C415+1</f>
        <v>415</v>
      </c>
      <c r="D416" s="50" t="n">
        <f aca="false">FilterPk!B$21</f>
        <v>1243093.71447674</v>
      </c>
      <c r="E416" s="50" t="n">
        <f aca="false">FilterPk!C$21</f>
        <v>-91155.75</v>
      </c>
      <c r="F416" s="50" t="n">
        <f aca="false">FilterPk!D$21</f>
        <v>-47515.78</v>
      </c>
      <c r="G416" s="50" t="n">
        <f aca="false">FilterPk!E$21</f>
        <v>0</v>
      </c>
      <c r="H416" s="50" t="n">
        <f aca="false">FilterPk!F$21</f>
        <v>0</v>
      </c>
      <c r="I416" s="50" t="n">
        <f aca="false">FilterPk!G$21</f>
        <v>0</v>
      </c>
      <c r="J416" s="50" t="n">
        <f aca="false">FilterPk!H$21</f>
        <v>0</v>
      </c>
      <c r="K416" s="50" t="n">
        <f aca="false">FilterPk!I$21</f>
        <v>0</v>
      </c>
      <c r="L416" s="50" t="n">
        <f aca="false">FilterPk!J$21</f>
        <v>0</v>
      </c>
      <c r="M416" s="50" t="n">
        <f aca="false">FilterPk!K$21</f>
        <v>0</v>
      </c>
      <c r="N416" s="50" t="n">
        <f aca="false">FilterPk!L$21</f>
        <v>-138671.53</v>
      </c>
      <c r="O416" s="50" t="n">
        <f aca="false">FilterPk!M$21</f>
        <v>0</v>
      </c>
      <c r="P416" s="50" t="n">
        <f aca="false">FilterPk!N$21</f>
        <v>0</v>
      </c>
      <c r="Q416" s="51" t="n">
        <f aca="false">FilterPk!O$21</f>
        <v>-138671.53</v>
      </c>
    </row>
    <row r="417" customFormat="false" ht="12.75" hidden="false" customHeight="false" outlineLevel="0" collapsed="false">
      <c r="B417" s="85" t="str">
        <f aca="false">FilterPk!A$22</f>
        <v>ST- NENG</v>
      </c>
      <c r="C417" s="13" t="n">
        <f aca="false">C416+1</f>
        <v>416</v>
      </c>
      <c r="D417" s="50" t="n">
        <f aca="false">FilterPk!B$22</f>
        <v>539719.375927685</v>
      </c>
      <c r="E417" s="50" t="n">
        <f aca="false">FilterPk!C$22</f>
        <v>13161.19</v>
      </c>
      <c r="F417" s="50" t="n">
        <f aca="false">FilterPk!D$22</f>
        <v>63418.82</v>
      </c>
      <c r="G417" s="50" t="n">
        <f aca="false">FilterPk!E$22</f>
        <v>0</v>
      </c>
      <c r="H417" s="50" t="n">
        <f aca="false">FilterPk!F$22</f>
        <v>0</v>
      </c>
      <c r="I417" s="50" t="n">
        <f aca="false">FilterPk!G$22</f>
        <v>0</v>
      </c>
      <c r="J417" s="50" t="n">
        <f aca="false">FilterPk!H$22</f>
        <v>0</v>
      </c>
      <c r="K417" s="50" t="n">
        <f aca="false">FilterPk!I$22</f>
        <v>0</v>
      </c>
      <c r="L417" s="50" t="n">
        <f aca="false">FilterPk!J$22</f>
        <v>0</v>
      </c>
      <c r="M417" s="50" t="n">
        <f aca="false">FilterPk!K$22</f>
        <v>0</v>
      </c>
      <c r="N417" s="50" t="n">
        <f aca="false">FilterPk!L$22</f>
        <v>76580.01</v>
      </c>
      <c r="O417" s="50" t="n">
        <f aca="false">FilterPk!M$22</f>
        <v>0</v>
      </c>
      <c r="P417" s="50" t="n">
        <f aca="false">FilterPk!N$22</f>
        <v>0</v>
      </c>
      <c r="Q417" s="51" t="n">
        <f aca="false">FilterPk!O$22</f>
        <v>76580.01</v>
      </c>
    </row>
    <row r="418" customFormat="false" ht="12.75" hidden="false" customHeight="false" outlineLevel="0" collapsed="false">
      <c r="B418" s="85" t="str">
        <f aca="false">FilterPk!A$23</f>
        <v>ST- NY</v>
      </c>
      <c r="C418" s="13" t="n">
        <f aca="false">C417+1</f>
        <v>417</v>
      </c>
      <c r="D418" s="50" t="n">
        <f aca="false">FilterPk!B$23</f>
        <v>251437.188425373</v>
      </c>
      <c r="E418" s="50" t="n">
        <f aca="false">FilterPk!C$23</f>
        <v>10362.2</v>
      </c>
      <c r="F418" s="50" t="n">
        <f aca="false">FilterPk!D$23</f>
        <v>-15838.59</v>
      </c>
      <c r="G418" s="50" t="n">
        <f aca="false">FilterPk!E$23</f>
        <v>17339.87</v>
      </c>
      <c r="H418" s="50" t="n">
        <f aca="false">FilterPk!F$23</f>
        <v>0</v>
      </c>
      <c r="I418" s="50" t="n">
        <f aca="false">FilterPk!G$23</f>
        <v>0</v>
      </c>
      <c r="J418" s="50" t="n">
        <f aca="false">FilterPk!H$23</f>
        <v>0</v>
      </c>
      <c r="K418" s="50" t="n">
        <f aca="false">FilterPk!I$23</f>
        <v>0</v>
      </c>
      <c r="L418" s="50" t="n">
        <f aca="false">FilterPk!J$23</f>
        <v>0</v>
      </c>
      <c r="M418" s="50" t="n">
        <f aca="false">FilterPk!K$23</f>
        <v>0</v>
      </c>
      <c r="N418" s="50" t="n">
        <f aca="false">FilterPk!L$23</f>
        <v>11863.48</v>
      </c>
      <c r="O418" s="50" t="n">
        <f aca="false">FilterPk!M$23</f>
        <v>0</v>
      </c>
      <c r="P418" s="50" t="n">
        <f aca="false">FilterPk!N$23</f>
        <v>0</v>
      </c>
      <c r="Q418" s="51" t="n">
        <f aca="false">FilterPk!O$23</f>
        <v>11863.48</v>
      </c>
    </row>
    <row r="419" customFormat="false" ht="12.75" hidden="false" customHeight="false" outlineLevel="0" collapsed="false">
      <c r="B419" s="85" t="str">
        <f aca="false">FilterPk!A$24</f>
        <v>NE- PHYS</v>
      </c>
      <c r="C419" s="13" t="n">
        <f aca="false">C418+1</f>
        <v>418</v>
      </c>
      <c r="D419" s="50" t="n">
        <f aca="false">FilterPk!B$24</f>
        <v>0</v>
      </c>
      <c r="E419" s="50" t="n">
        <f aca="false">FilterPk!C$24</f>
        <v>0</v>
      </c>
      <c r="F419" s="50" t="n">
        <f aca="false">FilterPk!D$24</f>
        <v>0</v>
      </c>
      <c r="G419" s="50" t="n">
        <f aca="false">FilterPk!E$24</f>
        <v>0</v>
      </c>
      <c r="H419" s="50" t="n">
        <f aca="false">FilterPk!F$24</f>
        <v>0</v>
      </c>
      <c r="I419" s="50" t="n">
        <f aca="false">FilterPk!G$24</f>
        <v>0</v>
      </c>
      <c r="J419" s="50" t="n">
        <f aca="false">FilterPk!H$24</f>
        <v>0</v>
      </c>
      <c r="K419" s="50" t="n">
        <f aca="false">FilterPk!I$24</f>
        <v>0</v>
      </c>
      <c r="L419" s="50" t="n">
        <f aca="false">FilterPk!J$24</f>
        <v>0</v>
      </c>
      <c r="M419" s="50" t="n">
        <f aca="false">FilterPk!K$24</f>
        <v>0</v>
      </c>
      <c r="N419" s="50" t="n">
        <f aca="false">FilterPk!L$24</f>
        <v>0</v>
      </c>
      <c r="O419" s="50" t="n">
        <f aca="false">FilterPk!M$24</f>
        <v>0</v>
      </c>
      <c r="P419" s="50" t="n">
        <f aca="false">FilterPk!N$24</f>
        <v>0</v>
      </c>
      <c r="Q419" s="51" t="n">
        <f aca="false">FilterPk!O$24</f>
        <v>0</v>
      </c>
    </row>
    <row r="420" customFormat="false" ht="12.75" hidden="false" customHeight="false" outlineLevel="0" collapsed="false">
      <c r="B420" s="85" t="str">
        <f aca="false">FilterPk!A$25</f>
        <v>LT-Southeast</v>
      </c>
      <c r="C420" s="13" t="n">
        <f aca="false">C419+1</f>
        <v>419</v>
      </c>
      <c r="D420" s="50" t="n">
        <f aca="false">FilterPk!B$25</f>
        <v>11411200.8859117</v>
      </c>
      <c r="E420" s="50" t="n">
        <f aca="false">FilterPk!C$25</f>
        <v>45860.27</v>
      </c>
      <c r="F420" s="50" t="n">
        <f aca="false">FilterPk!D$25</f>
        <v>54109.47</v>
      </c>
      <c r="G420" s="50" t="n">
        <f aca="false">FilterPk!E$25</f>
        <v>124540.18</v>
      </c>
      <c r="H420" s="50" t="n">
        <f aca="false">FilterPk!F$25</f>
        <v>77068.78</v>
      </c>
      <c r="I420" s="50" t="n">
        <f aca="false">FilterPk!G$25</f>
        <v>75414.58</v>
      </c>
      <c r="J420" s="50" t="n">
        <f aca="false">FilterPk!H$25</f>
        <v>134077.64</v>
      </c>
      <c r="K420" s="50" t="n">
        <f aca="false">FilterPk!I$25</f>
        <v>429786.05</v>
      </c>
      <c r="L420" s="50" t="n">
        <f aca="false">FilterPk!J$25</f>
        <v>118391.18</v>
      </c>
      <c r="M420" s="50" t="n">
        <f aca="false">FilterPk!K$25</f>
        <v>1083243.13</v>
      </c>
      <c r="N420" s="50" t="n">
        <f aca="false">FilterPk!L$25</f>
        <v>2142491.28</v>
      </c>
      <c r="O420" s="50" t="n">
        <f aca="false">FilterPk!M$25</f>
        <v>344226</v>
      </c>
      <c r="P420" s="50" t="n">
        <f aca="false">FilterPk!N$25</f>
        <v>1221747.4</v>
      </c>
      <c r="Q420" s="51" t="n">
        <f aca="false">FilterPk!O$25</f>
        <v>3708464.68</v>
      </c>
    </row>
    <row r="421" customFormat="false" ht="12.75" hidden="false" customHeight="false" outlineLevel="0" collapsed="false">
      <c r="B421" s="85" t="str">
        <f aca="false">FilterPk!A$26</f>
        <v>ST-SPP</v>
      </c>
      <c r="C421" s="13" t="n">
        <f aca="false">C420+1</f>
        <v>420</v>
      </c>
      <c r="D421" s="50" t="n">
        <f aca="false">FilterPk!B$26</f>
        <v>52202.8773549933</v>
      </c>
      <c r="E421" s="50" t="n">
        <f aca="false">FilterPk!C$26</f>
        <v>3181.7</v>
      </c>
      <c r="F421" s="50" t="n">
        <f aca="false">FilterPk!D$26</f>
        <v>0</v>
      </c>
      <c r="G421" s="50" t="n">
        <f aca="false">FilterPk!E$26</f>
        <v>0</v>
      </c>
      <c r="H421" s="50" t="n">
        <f aca="false">FilterPk!F$26</f>
        <v>0</v>
      </c>
      <c r="I421" s="50" t="n">
        <f aca="false">FilterPk!G$26</f>
        <v>0</v>
      </c>
      <c r="J421" s="50" t="n">
        <f aca="false">FilterPk!H$26</f>
        <v>0</v>
      </c>
      <c r="K421" s="50" t="n">
        <f aca="false">FilterPk!I$26</f>
        <v>0</v>
      </c>
      <c r="L421" s="50" t="n">
        <f aca="false">FilterPk!J$26</f>
        <v>0</v>
      </c>
      <c r="M421" s="50" t="n">
        <f aca="false">FilterPk!K$26</f>
        <v>0</v>
      </c>
      <c r="N421" s="50" t="n">
        <f aca="false">FilterPk!L$26</f>
        <v>3181.7</v>
      </c>
      <c r="O421" s="50" t="n">
        <f aca="false">FilterPk!M$26</f>
        <v>0</v>
      </c>
      <c r="P421" s="50" t="n">
        <f aca="false">FilterPk!N$26</f>
        <v>0</v>
      </c>
      <c r="Q421" s="51" t="n">
        <f aca="false">FilterPk!O$26</f>
        <v>3181.7</v>
      </c>
    </row>
    <row r="422" customFormat="false" ht="12.75" hidden="false" customHeight="false" outlineLevel="0" collapsed="false">
      <c r="B422" s="85" t="str">
        <f aca="false">FilterPk!A$27</f>
        <v>ST-SERC</v>
      </c>
      <c r="C422" s="13" t="n">
        <f aca="false">C421+1</f>
        <v>421</v>
      </c>
      <c r="D422" s="50" t="n">
        <f aca="false">FilterPk!B$27</f>
        <v>686881.973218232</v>
      </c>
      <c r="E422" s="50" t="n">
        <f aca="false">FilterPk!C$27</f>
        <v>-12726.81</v>
      </c>
      <c r="F422" s="50" t="n">
        <f aca="false">FilterPk!D$27</f>
        <v>-31677.19</v>
      </c>
      <c r="G422" s="50" t="n">
        <f aca="false">FilterPk!E$27</f>
        <v>138718.93</v>
      </c>
      <c r="H422" s="50" t="n">
        <f aca="false">FilterPk!F$27</f>
        <v>0</v>
      </c>
      <c r="I422" s="50" t="n">
        <f aca="false">FilterPk!G$27</f>
        <v>0</v>
      </c>
      <c r="J422" s="50" t="n">
        <f aca="false">FilterPk!H$27</f>
        <v>0</v>
      </c>
      <c r="K422" s="50" t="n">
        <f aca="false">FilterPk!I$27</f>
        <v>0</v>
      </c>
      <c r="L422" s="50" t="n">
        <f aca="false">FilterPk!J$27</f>
        <v>0</v>
      </c>
      <c r="M422" s="50" t="n">
        <f aca="false">FilterPk!K$27</f>
        <v>0</v>
      </c>
      <c r="N422" s="50" t="n">
        <f aca="false">FilterPk!L$27</f>
        <v>94314.93</v>
      </c>
      <c r="O422" s="50" t="n">
        <f aca="false">FilterPk!M$27</f>
        <v>0</v>
      </c>
      <c r="P422" s="50" t="n">
        <f aca="false">FilterPk!N$27</f>
        <v>0</v>
      </c>
      <c r="Q422" s="51" t="n">
        <f aca="false">FilterPk!O$27</f>
        <v>94314.93</v>
      </c>
    </row>
    <row r="423" customFormat="false" ht="12.75" hidden="false" customHeight="false" outlineLevel="0" collapsed="false">
      <c r="B423" s="85" t="str">
        <f aca="false">FilterPk!A$28</f>
        <v>LT- Texas</v>
      </c>
      <c r="C423" s="13" t="n">
        <f aca="false">C422+1</f>
        <v>422</v>
      </c>
      <c r="D423" s="50" t="n">
        <f aca="false">FilterPk!B$28</f>
        <v>3826684.70313045</v>
      </c>
      <c r="E423" s="50" t="n">
        <f aca="false">FilterPk!C$28</f>
        <v>-6382.69</v>
      </c>
      <c r="F423" s="50" t="n">
        <f aca="false">FilterPk!D$28</f>
        <v>71634.81</v>
      </c>
      <c r="G423" s="50" t="n">
        <f aca="false">FilterPk!E$28</f>
        <v>28710.67</v>
      </c>
      <c r="H423" s="50" t="n">
        <f aca="false">FilterPk!F$28</f>
        <v>106726.26</v>
      </c>
      <c r="I423" s="50" t="n">
        <f aca="false">FilterPk!G$28</f>
        <v>68401.15</v>
      </c>
      <c r="J423" s="50" t="n">
        <f aca="false">FilterPk!H$28</f>
        <v>107963.61</v>
      </c>
      <c r="K423" s="50" t="n">
        <f aca="false">FilterPk!I$28</f>
        <v>204731.1</v>
      </c>
      <c r="L423" s="50" t="n">
        <f aca="false">FilterPk!J$28</f>
        <v>63773.36</v>
      </c>
      <c r="M423" s="50" t="n">
        <f aca="false">FilterPk!K$28</f>
        <v>194039.66</v>
      </c>
      <c r="N423" s="50" t="n">
        <f aca="false">FilterPk!L$28</f>
        <v>839597.93</v>
      </c>
      <c r="O423" s="50" t="n">
        <f aca="false">FilterPk!M$28</f>
        <v>673610.11</v>
      </c>
      <c r="P423" s="50" t="n">
        <f aca="false">FilterPk!N$28</f>
        <v>107208.74</v>
      </c>
      <c r="Q423" s="51" t="n">
        <f aca="false">FilterPk!O$28</f>
        <v>1620416.78</v>
      </c>
    </row>
    <row r="424" customFormat="false" ht="12.75" hidden="false" customHeight="false" outlineLevel="0" collapsed="false">
      <c r="B424" s="85" t="str">
        <f aca="false">FilterPk!A$29</f>
        <v>St- Texas</v>
      </c>
      <c r="C424" s="13" t="n">
        <f aca="false">C423+1</f>
        <v>423</v>
      </c>
      <c r="D424" s="50" t="n">
        <f aca="false">FilterPk!B$29</f>
        <v>445563.239343252</v>
      </c>
      <c r="E424" s="50" t="n">
        <f aca="false">FilterPk!C$29</f>
        <v>30194</v>
      </c>
      <c r="F424" s="50" t="n">
        <f aca="false">FilterPk!D$29</f>
        <v>31677.19</v>
      </c>
      <c r="G424" s="50" t="n">
        <f aca="false">FilterPk!E$29</f>
        <v>0</v>
      </c>
      <c r="H424" s="50" t="n">
        <f aca="false">FilterPk!F$29</f>
        <v>0</v>
      </c>
      <c r="I424" s="50" t="n">
        <f aca="false">FilterPk!G$29</f>
        <v>0</v>
      </c>
      <c r="J424" s="50" t="n">
        <f aca="false">FilterPk!H$29</f>
        <v>0</v>
      </c>
      <c r="K424" s="50" t="n">
        <f aca="false">FilterPk!I$29</f>
        <v>0</v>
      </c>
      <c r="L424" s="50" t="n">
        <f aca="false">FilterPk!J$29</f>
        <v>0</v>
      </c>
      <c r="M424" s="50" t="n">
        <f aca="false">FilterPk!K$29</f>
        <v>0</v>
      </c>
      <c r="N424" s="50" t="n">
        <f aca="false">FilterPk!L$29</f>
        <v>61871.19</v>
      </c>
      <c r="O424" s="50" t="n">
        <f aca="false">FilterPk!M$29</f>
        <v>0</v>
      </c>
      <c r="P424" s="50" t="n">
        <f aca="false">FilterPk!N$29</f>
        <v>0</v>
      </c>
      <c r="Q424" s="51" t="n">
        <f aca="false">FilterPk!O$29</f>
        <v>61871.19</v>
      </c>
    </row>
    <row r="425" customFormat="false" ht="12.75" hidden="false" customHeight="false" outlineLevel="0" collapsed="false">
      <c r="B425" s="85"/>
      <c r="C425" s="13" t="n">
        <f aca="false">C424+1</f>
        <v>424</v>
      </c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1"/>
    </row>
    <row r="426" customFormat="false" ht="12.75" hidden="false" customHeight="false" outlineLevel="0" collapsed="false">
      <c r="B426" s="85" t="str">
        <f aca="false">FilterPk!A$32</f>
        <v>Gas positions</v>
      </c>
      <c r="C426" s="13" t="n">
        <f aca="false">C425+1</f>
        <v>425</v>
      </c>
      <c r="D426" s="50" t="s">
        <v>4</v>
      </c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1"/>
    </row>
    <row r="427" customFormat="false" ht="12.75" hidden="false" customHeight="false" outlineLevel="0" collapsed="false">
      <c r="B427" s="85" t="str">
        <f aca="false">FilterPk!A$33</f>
        <v>Kevin Presto</v>
      </c>
      <c r="C427" s="13" t="n">
        <f aca="false">C426+1</f>
        <v>426</v>
      </c>
      <c r="D427" s="50" t="n">
        <f aca="false">FilterPk!B$33</f>
        <v>0</v>
      </c>
      <c r="E427" s="50" t="n">
        <f aca="false">FilterPk!C$33</f>
        <v>0</v>
      </c>
      <c r="F427" s="50" t="n">
        <f aca="false">FilterPk!D$33</f>
        <v>0</v>
      </c>
      <c r="G427" s="50" t="n">
        <f aca="false">FilterPk!E$33</f>
        <v>0</v>
      </c>
      <c r="H427" s="50" t="n">
        <f aca="false">FilterPk!F$33</f>
        <v>148.212616</v>
      </c>
      <c r="I427" s="50" t="n">
        <f aca="false">FilterPk!G$33</f>
        <v>152.45636</v>
      </c>
      <c r="J427" s="50" t="n">
        <f aca="false">FilterPk!H$33</f>
        <v>146.860915</v>
      </c>
      <c r="K427" s="50" t="n">
        <f aca="false">FilterPk!I$33</f>
        <v>301.509361</v>
      </c>
      <c r="L427" s="50" t="n">
        <f aca="false">FilterPk!J$33</f>
        <v>144.921279</v>
      </c>
      <c r="M427" s="50" t="n">
        <f aca="false">FilterPk!K$33</f>
        <v>149.116289</v>
      </c>
      <c r="N427" s="50" t="n">
        <f aca="false">FilterPk!L$33</f>
        <v>1043.07682</v>
      </c>
      <c r="O427" s="50" t="n">
        <f aca="false">FilterPk!M$33</f>
        <v>0</v>
      </c>
      <c r="P427" s="50" t="n">
        <f aca="false">FilterPk!N$33</f>
        <v>0</v>
      </c>
      <c r="Q427" s="51" t="n">
        <f aca="false">FilterPk!O$33</f>
        <v>1043.07682</v>
      </c>
    </row>
    <row r="428" customFormat="false" ht="12.75" hidden="false" customHeight="false" outlineLevel="0" collapsed="false">
      <c r="B428" s="85" t="str">
        <f aca="false">FilterPk!A$34</f>
        <v>Fletcher Sturm</v>
      </c>
      <c r="C428" s="13" t="n">
        <f aca="false">C427+1</f>
        <v>427</v>
      </c>
      <c r="D428" s="50" t="n">
        <f aca="false">FilterPk!B$34</f>
        <v>0</v>
      </c>
      <c r="E428" s="50" t="n">
        <f aca="false">FilterPk!C$34</f>
        <v>0</v>
      </c>
      <c r="F428" s="50" t="n">
        <f aca="false">FilterPk!D$34</f>
        <v>10.382539</v>
      </c>
      <c r="G428" s="50" t="n">
        <f aca="false">FilterPk!E$34</f>
        <v>-372.732218</v>
      </c>
      <c r="H428" s="50" t="n">
        <f aca="false">FilterPk!F$34</f>
        <v>-18.430041</v>
      </c>
      <c r="I428" s="50" t="n">
        <f aca="false">FilterPk!G$34</f>
        <v>-7.519049</v>
      </c>
      <c r="J428" s="50" t="n">
        <f aca="false">FilterPk!H$34</f>
        <v>7.209206</v>
      </c>
      <c r="K428" s="50" t="n">
        <f aca="false">FilterPk!I$34</f>
        <v>16.283645</v>
      </c>
      <c r="L428" s="50" t="n">
        <f aca="false">FilterPk!J$34</f>
        <v>-0.622678</v>
      </c>
      <c r="M428" s="50" t="n">
        <f aca="false">FilterPk!K$34</f>
        <v>48.787102</v>
      </c>
      <c r="N428" s="50" t="n">
        <f aca="false">FilterPk!L$34</f>
        <v>-316.641494</v>
      </c>
      <c r="O428" s="50" t="n">
        <f aca="false">FilterPk!M$34</f>
        <v>137.057149</v>
      </c>
      <c r="P428" s="50" t="n">
        <f aca="false">FilterPk!N$34</f>
        <v>0</v>
      </c>
      <c r="Q428" s="51" t="n">
        <f aca="false">FilterPk!O$34</f>
        <v>-179.584345</v>
      </c>
    </row>
    <row r="429" customFormat="false" ht="12.75" hidden="false" customHeight="false" outlineLevel="0" collapsed="false">
      <c r="B429" s="85" t="str">
        <f aca="false">FilterPk!A$35</f>
        <v>Doug Gilbert-Smith</v>
      </c>
      <c r="C429" s="13" t="n">
        <f aca="false">C428+1</f>
        <v>428</v>
      </c>
      <c r="D429" s="50" t="n">
        <f aca="false">FilterPk!B$35</f>
        <v>0</v>
      </c>
      <c r="E429" s="50" t="n">
        <f aca="false">FilterPk!C$35</f>
        <v>0</v>
      </c>
      <c r="F429" s="50" t="n">
        <f aca="false">FilterPk!D$35</f>
        <v>-34.907</v>
      </c>
      <c r="G429" s="50" t="n">
        <f aca="false">FilterPk!E$35</f>
        <v>38.473605</v>
      </c>
      <c r="H429" s="50" t="n">
        <f aca="false">FilterPk!F$35</f>
        <v>-29.642523</v>
      </c>
      <c r="I429" s="50" t="n">
        <f aca="false">FilterPk!G$35</f>
        <v>30.491272</v>
      </c>
      <c r="J429" s="50" t="n">
        <f aca="false">FilterPk!H$35</f>
        <v>0</v>
      </c>
      <c r="K429" s="50" t="n">
        <f aca="false">FilterPk!I$35</f>
        <v>90.452808</v>
      </c>
      <c r="L429" s="50" t="n">
        <f aca="false">FilterPk!J$35</f>
        <v>0</v>
      </c>
      <c r="M429" s="50" t="n">
        <f aca="false">FilterPk!K$35</f>
        <v>14.574853</v>
      </c>
      <c r="N429" s="50" t="n">
        <f aca="false">FilterPk!L$35</f>
        <v>109.443015</v>
      </c>
      <c r="O429" s="50" t="n">
        <f aca="false">FilterPk!M$35</f>
        <v>94.93307</v>
      </c>
      <c r="P429" s="50" t="n">
        <f aca="false">FilterPk!N$35</f>
        <v>-157.516125</v>
      </c>
      <c r="Q429" s="51" t="n">
        <f aca="false">FilterPk!O$35</f>
        <v>46.85996</v>
      </c>
    </row>
    <row r="430" customFormat="false" ht="12.75" hidden="false" customHeight="false" outlineLevel="0" collapsed="false">
      <c r="B430" s="85" t="str">
        <f aca="false">FilterPk!A$36</f>
        <v>Rogers Herndon</v>
      </c>
      <c r="C430" s="13" t="n">
        <f aca="false">C429+1</f>
        <v>429</v>
      </c>
      <c r="D430" s="50" t="n">
        <f aca="false">FilterPk!B$36</f>
        <v>0</v>
      </c>
      <c r="E430" s="50" t="n">
        <f aca="false">FilterPk!C$36</f>
        <v>0</v>
      </c>
      <c r="F430" s="50" t="n">
        <f aca="false">FilterPk!D$36</f>
        <v>-16.269581</v>
      </c>
      <c r="G430" s="50" t="n">
        <f aca="false">FilterPk!E$36</f>
        <v>-36.150495</v>
      </c>
      <c r="H430" s="50" t="n">
        <f aca="false">FilterPk!F$36</f>
        <v>-105.080472</v>
      </c>
      <c r="I430" s="50" t="n">
        <f aca="false">FilterPk!G$36</f>
        <v>-21.496839</v>
      </c>
      <c r="J430" s="50" t="n">
        <f aca="false">FilterPk!H$36</f>
        <v>76.011979</v>
      </c>
      <c r="K430" s="50" t="n">
        <f aca="false">FilterPk!I$36</f>
        <v>315.376651</v>
      </c>
      <c r="L430" s="50" t="n">
        <f aca="false">FilterPk!J$36</f>
        <v>0.622678</v>
      </c>
      <c r="M430" s="50" t="n">
        <f aca="false">FilterPk!K$36</f>
        <v>131.855286</v>
      </c>
      <c r="N430" s="50" t="n">
        <f aca="false">FilterPk!L$36</f>
        <v>344.869207</v>
      </c>
      <c r="O430" s="50" t="n">
        <f aca="false">FilterPk!M$36</f>
        <v>500.495437</v>
      </c>
      <c r="P430" s="50" t="n">
        <f aca="false">FilterPk!N$36</f>
        <v>0</v>
      </c>
      <c r="Q430" s="51" t="n">
        <f aca="false">FilterPk!O$36</f>
        <v>845.364644</v>
      </c>
    </row>
    <row r="431" customFormat="false" ht="12.75" hidden="false" customHeight="false" outlineLevel="0" collapsed="false">
      <c r="B431" s="85" t="str">
        <f aca="false">FilterPk!A$37</f>
        <v>Dana Davis</v>
      </c>
      <c r="C431" s="13" t="n">
        <f aca="false">C430+1</f>
        <v>430</v>
      </c>
      <c r="D431" s="50" t="n">
        <f aca="false">FilterPk!B$37</f>
        <v>0</v>
      </c>
      <c r="E431" s="50" t="n">
        <f aca="false">FilterPk!C$37</f>
        <v>0</v>
      </c>
      <c r="F431" s="50" t="n">
        <f aca="false">FilterPk!D$37</f>
        <v>4.986714</v>
      </c>
      <c r="G431" s="50" t="n">
        <f aca="false">FilterPk!E$37</f>
        <v>-10.425106</v>
      </c>
      <c r="H431" s="50" t="n">
        <f aca="false">FilterPk!F$37</f>
        <v>34.582944</v>
      </c>
      <c r="I431" s="50" t="n">
        <f aca="false">FilterPk!G$37</f>
        <v>31.966656</v>
      </c>
      <c r="J431" s="50" t="n">
        <f aca="false">FilterPk!H$37</f>
        <v>34.267547</v>
      </c>
      <c r="K431" s="50" t="n">
        <f aca="false">FilterPk!I$37</f>
        <v>70.027981</v>
      </c>
      <c r="L431" s="50" t="n">
        <f aca="false">FilterPk!J$37</f>
        <v>33.814965</v>
      </c>
      <c r="M431" s="50" t="n">
        <f aca="false">FilterPk!K$37</f>
        <v>44.191074</v>
      </c>
      <c r="N431" s="50" t="n">
        <f aca="false">FilterPk!L$37</f>
        <v>243.412775</v>
      </c>
      <c r="O431" s="50" t="n">
        <f aca="false">FilterPk!M$37</f>
        <v>27.55263</v>
      </c>
      <c r="P431" s="50" t="n">
        <f aca="false">FilterPk!N$37</f>
        <v>0</v>
      </c>
      <c r="Q431" s="51" t="n">
        <f aca="false">FilterPk!O$37</f>
        <v>270.965405</v>
      </c>
    </row>
    <row r="432" customFormat="false" ht="12.75" hidden="false" customHeight="false" outlineLevel="0" collapsed="false">
      <c r="B432" s="85" t="str">
        <f aca="false">FilterPk!A$38</f>
        <v>Tom May</v>
      </c>
      <c r="C432" s="13" t="n">
        <f aca="false">C431+1</f>
        <v>431</v>
      </c>
      <c r="D432" s="50" t="n">
        <f aca="false">FilterPk!B$38</f>
        <v>0</v>
      </c>
      <c r="E432" s="50" t="n">
        <f aca="false">FilterPk!C$38</f>
        <v>0</v>
      </c>
      <c r="F432" s="50" t="n">
        <f aca="false">FilterPk!D$38</f>
        <v>0</v>
      </c>
      <c r="G432" s="50" t="n">
        <f aca="false">FilterPk!E$38</f>
        <v>0</v>
      </c>
      <c r="H432" s="50" t="n">
        <f aca="false">FilterPk!F$38</f>
        <v>0</v>
      </c>
      <c r="I432" s="50" t="n">
        <f aca="false">FilterPk!G$38</f>
        <v>0</v>
      </c>
      <c r="J432" s="50" t="n">
        <f aca="false">FilterPk!H$38</f>
        <v>0</v>
      </c>
      <c r="K432" s="50" t="n">
        <f aca="false">FilterPk!I$38</f>
        <v>0</v>
      </c>
      <c r="L432" s="50" t="n">
        <f aca="false">FilterPk!J$38</f>
        <v>0</v>
      </c>
      <c r="M432" s="50" t="n">
        <f aca="false">FilterPk!K$38</f>
        <v>0</v>
      </c>
      <c r="N432" s="50" t="n">
        <f aca="false">FilterPk!L$38</f>
        <v>0</v>
      </c>
      <c r="O432" s="50" t="n">
        <f aca="false">FilterPk!M$38</f>
        <v>0</v>
      </c>
      <c r="P432" s="50" t="n">
        <f aca="false">FilterPk!N$38</f>
        <v>0</v>
      </c>
      <c r="Q432" s="51" t="n">
        <f aca="false">FilterPk!O$38</f>
        <v>0</v>
      </c>
    </row>
    <row r="433" customFormat="false" ht="12.75" hidden="false" customHeight="false" outlineLevel="0" collapsed="false">
      <c r="B433" s="85" t="str">
        <f aca="false">FilterPk!A$39</f>
        <v>Clint Dean</v>
      </c>
      <c r="C433" s="13" t="n">
        <f aca="false">C432+1</f>
        <v>432</v>
      </c>
      <c r="D433" s="50" t="n">
        <f aca="false">FilterPk!B$39</f>
        <v>0</v>
      </c>
      <c r="E433" s="50" t="n">
        <f aca="false">FilterPk!C$39</f>
        <v>0</v>
      </c>
      <c r="F433" s="50" t="n">
        <f aca="false">FilterPk!D$39</f>
        <v>-27.9256</v>
      </c>
      <c r="G433" s="50" t="n">
        <f aca="false">FilterPk!E$39</f>
        <v>0</v>
      </c>
      <c r="H433" s="50" t="n">
        <f aca="false">FilterPk!F$39</f>
        <v>0</v>
      </c>
      <c r="I433" s="50" t="n">
        <f aca="false">FilterPk!G$39</f>
        <v>0</v>
      </c>
      <c r="J433" s="50" t="n">
        <f aca="false">FilterPk!H$39</f>
        <v>0</v>
      </c>
      <c r="K433" s="50" t="n">
        <f aca="false">FilterPk!I$39</f>
        <v>0</v>
      </c>
      <c r="L433" s="50" t="n">
        <f aca="false">FilterPk!J$39</f>
        <v>0</v>
      </c>
      <c r="M433" s="50" t="n">
        <f aca="false">FilterPk!K$39</f>
        <v>0</v>
      </c>
      <c r="N433" s="50" t="n">
        <f aca="false">FilterPk!L$39</f>
        <v>-27.9256</v>
      </c>
      <c r="O433" s="50" t="n">
        <f aca="false">FilterPk!M$39</f>
        <v>0</v>
      </c>
      <c r="P433" s="50" t="n">
        <f aca="false">FilterPk!N$39</f>
        <v>0</v>
      </c>
      <c r="Q433" s="51" t="n">
        <f aca="false">FilterPk!O$39</f>
        <v>-27.9256</v>
      </c>
    </row>
    <row r="434" customFormat="false" ht="12.75" hidden="false" customHeight="false" outlineLevel="0" collapsed="false">
      <c r="B434" s="85" t="str">
        <f aca="false">FilterPk!A$40</f>
        <v>Rob Benson</v>
      </c>
      <c r="C434" s="13" t="n">
        <f aca="false">C433+1</f>
        <v>433</v>
      </c>
      <c r="D434" s="50" t="n">
        <f aca="false">FilterPk!B$40</f>
        <v>0</v>
      </c>
      <c r="E434" s="50" t="n">
        <f aca="false">FilterPk!C$40</f>
        <v>0</v>
      </c>
      <c r="F434" s="50" t="n">
        <f aca="false">FilterPk!D$40</f>
        <v>0</v>
      </c>
      <c r="G434" s="50" t="n">
        <f aca="false">FilterPk!E$40</f>
        <v>-76.947211</v>
      </c>
      <c r="H434" s="50" t="n">
        <f aca="false">FilterPk!F$40</f>
        <v>0</v>
      </c>
      <c r="I434" s="50" t="n">
        <f aca="false">FilterPk!G$40</f>
        <v>0</v>
      </c>
      <c r="J434" s="50" t="n">
        <f aca="false">FilterPk!H$40</f>
        <v>0</v>
      </c>
      <c r="K434" s="50" t="n">
        <f aca="false">FilterPk!I$40</f>
        <v>0</v>
      </c>
      <c r="L434" s="50" t="n">
        <f aca="false">FilterPk!J$40</f>
        <v>0</v>
      </c>
      <c r="M434" s="50" t="n">
        <f aca="false">FilterPk!K$40</f>
        <v>0</v>
      </c>
      <c r="N434" s="50" t="n">
        <f aca="false">FilterPk!L$40</f>
        <v>-76.947211</v>
      </c>
      <c r="O434" s="50" t="n">
        <f aca="false">FilterPk!M$40</f>
        <v>0</v>
      </c>
      <c r="P434" s="50" t="n">
        <f aca="false">FilterPk!N$40</f>
        <v>0</v>
      </c>
      <c r="Q434" s="51" t="n">
        <f aca="false">FilterPk!O$40</f>
        <v>-76.947211</v>
      </c>
    </row>
    <row r="435" customFormat="false" ht="12.75" hidden="false" customHeight="false" outlineLevel="0" collapsed="false">
      <c r="B435" s="85" t="str">
        <f aca="false">FilterPk!A$41</f>
        <v>Matt Lorenz</v>
      </c>
      <c r="C435" s="13" t="n">
        <f aca="false">C434+1</f>
        <v>434</v>
      </c>
      <c r="D435" s="50" t="n">
        <f aca="false">FilterPk!B$41</f>
        <v>0</v>
      </c>
      <c r="E435" s="50" t="n">
        <f aca="false">FilterPk!C$41</f>
        <v>0</v>
      </c>
      <c r="F435" s="50" t="n">
        <f aca="false">FilterPk!D$41</f>
        <v>0</v>
      </c>
      <c r="G435" s="50" t="n">
        <f aca="false">FilterPk!E$41</f>
        <v>0</v>
      </c>
      <c r="H435" s="50" t="n">
        <f aca="false">FilterPk!F$41</f>
        <v>0</v>
      </c>
      <c r="I435" s="50" t="n">
        <f aca="false">FilterPk!G$41</f>
        <v>0</v>
      </c>
      <c r="J435" s="50" t="n">
        <f aca="false">FilterPk!H$41</f>
        <v>0</v>
      </c>
      <c r="K435" s="50" t="n">
        <f aca="false">FilterPk!I$41</f>
        <v>0</v>
      </c>
      <c r="L435" s="50" t="n">
        <f aca="false">FilterPk!J$41</f>
        <v>0</v>
      </c>
      <c r="M435" s="50" t="n">
        <f aca="false">FilterPk!K$41</f>
        <v>0</v>
      </c>
      <c r="N435" s="50" t="n">
        <f aca="false">FilterPk!L$41</f>
        <v>0</v>
      </c>
      <c r="O435" s="50" t="n">
        <f aca="false">FilterPk!M$41</f>
        <v>0</v>
      </c>
      <c r="P435" s="50" t="n">
        <f aca="false">FilterPk!N$41</f>
        <v>0</v>
      </c>
      <c r="Q435" s="51" t="n">
        <f aca="false">FilterPk!O$41</f>
        <v>0</v>
      </c>
    </row>
    <row r="436" customFormat="false" ht="12.75" hidden="false" customHeight="false" outlineLevel="0" collapsed="false">
      <c r="B436" s="85" t="str">
        <f aca="false">FilterPk!A$42</f>
        <v>John Forney</v>
      </c>
      <c r="C436" s="13" t="n">
        <f aca="false">C435+1</f>
        <v>435</v>
      </c>
      <c r="D436" s="50" t="n">
        <f aca="false">FilterPk!B$42</f>
        <v>0</v>
      </c>
      <c r="E436" s="50" t="n">
        <f aca="false">FilterPk!C$42</f>
        <v>0</v>
      </c>
      <c r="F436" s="50" t="n">
        <f aca="false">FilterPk!D$42</f>
        <v>0</v>
      </c>
      <c r="G436" s="50" t="n">
        <f aca="false">FilterPk!E$42</f>
        <v>0</v>
      </c>
      <c r="H436" s="50" t="n">
        <f aca="false">FilterPk!F$42</f>
        <v>0</v>
      </c>
      <c r="I436" s="50" t="n">
        <f aca="false">FilterPk!G$42</f>
        <v>0</v>
      </c>
      <c r="J436" s="50" t="n">
        <f aca="false">FilterPk!H$42</f>
        <v>0</v>
      </c>
      <c r="K436" s="50" t="n">
        <f aca="false">FilterPk!I$42</f>
        <v>0</v>
      </c>
      <c r="L436" s="50" t="n">
        <f aca="false">FilterPk!J$42</f>
        <v>0</v>
      </c>
      <c r="M436" s="50" t="n">
        <f aca="false">FilterPk!K$42</f>
        <v>0</v>
      </c>
      <c r="N436" s="50" t="n">
        <f aca="false">FilterPk!L$42</f>
        <v>0</v>
      </c>
      <c r="O436" s="50" t="n">
        <f aca="false">FilterPk!M$42</f>
        <v>0</v>
      </c>
      <c r="P436" s="50" t="n">
        <f aca="false">FilterPk!N$42</f>
        <v>0</v>
      </c>
      <c r="Q436" s="51" t="n">
        <f aca="false">FilterPk!O$42</f>
        <v>0</v>
      </c>
    </row>
    <row r="437" customFormat="false" ht="12.75" hidden="false" customHeight="false" outlineLevel="0" collapsed="false">
      <c r="B437" s="85" t="str">
        <f aca="false">FilterPk!A$43</f>
        <v>Mike Carson</v>
      </c>
      <c r="C437" s="13" t="n">
        <f aca="false">C436+1</f>
        <v>436</v>
      </c>
      <c r="D437" s="50" t="n">
        <f aca="false">FilterPk!B$43</f>
        <v>0</v>
      </c>
      <c r="E437" s="50" t="n">
        <f aca="false">FilterPk!C$43</f>
        <v>0</v>
      </c>
      <c r="F437" s="50" t="n">
        <f aca="false">FilterPk!D$43</f>
        <v>0</v>
      </c>
      <c r="G437" s="50" t="n">
        <f aca="false">FilterPk!E$43</f>
        <v>0</v>
      </c>
      <c r="H437" s="50" t="n">
        <f aca="false">FilterPk!F$43</f>
        <v>0</v>
      </c>
      <c r="I437" s="50" t="n">
        <f aca="false">FilterPk!G$43</f>
        <v>0</v>
      </c>
      <c r="J437" s="50" t="n">
        <f aca="false">FilterPk!H$43</f>
        <v>0</v>
      </c>
      <c r="K437" s="50" t="n">
        <f aca="false">FilterPk!I$43</f>
        <v>0</v>
      </c>
      <c r="L437" s="50" t="n">
        <f aca="false">FilterPk!J$43</f>
        <v>0</v>
      </c>
      <c r="M437" s="50" t="n">
        <f aca="false">FilterPk!K$43</f>
        <v>0</v>
      </c>
      <c r="N437" s="50" t="n">
        <f aca="false">FilterPk!L$43</f>
        <v>0</v>
      </c>
      <c r="O437" s="50" t="n">
        <f aca="false">FilterPk!M$43</f>
        <v>0</v>
      </c>
      <c r="P437" s="50" t="n">
        <f aca="false">FilterPk!N$43</f>
        <v>0</v>
      </c>
      <c r="Q437" s="51" t="n">
        <f aca="false">FilterPk!O$43</f>
        <v>0</v>
      </c>
    </row>
    <row r="438" customFormat="false" ht="12.75" hidden="false" customHeight="false" outlineLevel="0" collapsed="false">
      <c r="B438" s="85" t="str">
        <f aca="false">FilterPk!A$44</f>
        <v>Chris Dorland</v>
      </c>
      <c r="C438" s="13" t="n">
        <f aca="false">C437+1</f>
        <v>437</v>
      </c>
      <c r="D438" s="50" t="n">
        <f aca="false">FilterPk!B$44</f>
        <v>0</v>
      </c>
      <c r="E438" s="50" t="n">
        <f aca="false">FilterPk!C$44</f>
        <v>0</v>
      </c>
      <c r="F438" s="50" t="n">
        <f aca="false">FilterPk!D$44</f>
        <v>0</v>
      </c>
      <c r="G438" s="50" t="n">
        <f aca="false">FilterPk!E$44</f>
        <v>0</v>
      </c>
      <c r="H438" s="50" t="n">
        <f aca="false">FilterPk!F$44</f>
        <v>0</v>
      </c>
      <c r="I438" s="50" t="n">
        <f aca="false">FilterPk!G$44</f>
        <v>0</v>
      </c>
      <c r="J438" s="50" t="n">
        <f aca="false">FilterPk!H$44</f>
        <v>0</v>
      </c>
      <c r="K438" s="50" t="n">
        <f aca="false">FilterPk!I$44</f>
        <v>0</v>
      </c>
      <c r="L438" s="50" t="n">
        <f aca="false">FilterPk!J$44</f>
        <v>0</v>
      </c>
      <c r="M438" s="50" t="n">
        <f aca="false">FilterPk!K$44</f>
        <v>0</v>
      </c>
      <c r="N438" s="50" t="n">
        <f aca="false">FilterPk!L$44</f>
        <v>0</v>
      </c>
      <c r="O438" s="50" t="n">
        <f aca="false">FilterPk!M$44</f>
        <v>0</v>
      </c>
      <c r="P438" s="50" t="n">
        <f aca="false">FilterPk!N$44</f>
        <v>0</v>
      </c>
      <c r="Q438" s="51" t="n">
        <f aca="false">FilterPk!O$44</f>
        <v>0</v>
      </c>
    </row>
    <row r="439" customFormat="false" ht="12.75" hidden="false" customHeight="false" outlineLevel="0" collapsed="false">
      <c r="B439" s="85" t="str">
        <f aca="false">FilterPk!A$45</f>
        <v>Jeff King</v>
      </c>
      <c r="C439" s="13" t="n">
        <f aca="false">C438+1</f>
        <v>438</v>
      </c>
      <c r="D439" s="50" t="n">
        <f aca="false">FilterPk!B$45</f>
        <v>0</v>
      </c>
      <c r="E439" s="50" t="n">
        <f aca="false">FilterPk!C$45</f>
        <v>0</v>
      </c>
      <c r="F439" s="50" t="n">
        <f aca="false">FilterPk!D$45</f>
        <v>0</v>
      </c>
      <c r="G439" s="50" t="n">
        <f aca="false">FilterPk!E$45</f>
        <v>0</v>
      </c>
      <c r="H439" s="50" t="n">
        <f aca="false">FilterPk!F$45</f>
        <v>0</v>
      </c>
      <c r="I439" s="50" t="n">
        <f aca="false">FilterPk!G$45</f>
        <v>0</v>
      </c>
      <c r="J439" s="50" t="n">
        <f aca="false">FilterPk!H$45</f>
        <v>0</v>
      </c>
      <c r="K439" s="50" t="n">
        <f aca="false">FilterPk!I$45</f>
        <v>0</v>
      </c>
      <c r="L439" s="50" t="n">
        <f aca="false">FilterPk!J$45</f>
        <v>0</v>
      </c>
      <c r="M439" s="50" t="n">
        <f aca="false">FilterPk!K$45</f>
        <v>0</v>
      </c>
      <c r="N439" s="50" t="n">
        <f aca="false">FilterPk!L$45</f>
        <v>0</v>
      </c>
      <c r="O439" s="50" t="n">
        <f aca="false">FilterPk!M$45</f>
        <v>0</v>
      </c>
      <c r="P439" s="50" t="n">
        <f aca="false">FilterPk!N$45</f>
        <v>0</v>
      </c>
      <c r="Q439" s="51" t="n">
        <f aca="false">FilterPk!O$45</f>
        <v>0</v>
      </c>
    </row>
    <row r="440" customFormat="false" ht="12.75" hidden="false" customHeight="false" outlineLevel="0" collapsed="false">
      <c r="B440" s="85" t="n">
        <f aca="false">FilterPk!A$46</f>
        <v>0</v>
      </c>
      <c r="C440" s="13" t="n">
        <f aca="false">C439+1</f>
        <v>439</v>
      </c>
      <c r="D440" s="50" t="n">
        <f aca="false">FilterPk!B$46</f>
        <v>0</v>
      </c>
      <c r="E440" s="50" t="n">
        <f aca="false">FilterPk!C$46</f>
        <v>0</v>
      </c>
      <c r="F440" s="50" t="n">
        <f aca="false">FilterPk!D$46</f>
        <v>0</v>
      </c>
      <c r="G440" s="50" t="n">
        <f aca="false">FilterPk!E$46</f>
        <v>0</v>
      </c>
      <c r="H440" s="50" t="n">
        <f aca="false">FilterPk!F$46</f>
        <v>0</v>
      </c>
      <c r="I440" s="50" t="n">
        <f aca="false">FilterPk!G$46</f>
        <v>0</v>
      </c>
      <c r="J440" s="50" t="n">
        <f aca="false">FilterPk!H$46</f>
        <v>0</v>
      </c>
      <c r="K440" s="50" t="n">
        <f aca="false">FilterPk!I$46</f>
        <v>0</v>
      </c>
      <c r="L440" s="50" t="n">
        <f aca="false">FilterPk!J$46</f>
        <v>0</v>
      </c>
      <c r="M440" s="50" t="n">
        <f aca="false">FilterPk!K$46</f>
        <v>0</v>
      </c>
      <c r="N440" s="50" t="n">
        <f aca="false">FilterPk!L$46</f>
        <v>0</v>
      </c>
      <c r="O440" s="50" t="n">
        <f aca="false">FilterPk!M$46</f>
        <v>0</v>
      </c>
      <c r="P440" s="50" t="n">
        <f aca="false">FilterPk!N$46</f>
        <v>0</v>
      </c>
      <c r="Q440" s="51" t="n">
        <f aca="false">FilterPk!O$46</f>
        <v>0</v>
      </c>
    </row>
    <row r="441" customFormat="false" ht="12.75" hidden="false" customHeight="false" outlineLevel="0" collapsed="false">
      <c r="B441" s="87" t="n">
        <f aca="false">FilterPk!A$47</f>
        <v>0</v>
      </c>
      <c r="C441" s="64" t="n">
        <f aca="false">C440+1</f>
        <v>440</v>
      </c>
      <c r="D441" s="54" t="n">
        <f aca="false">FilterPk!B$47</f>
        <v>0</v>
      </c>
      <c r="E441" s="54" t="n">
        <f aca="false">FilterPk!C$47</f>
        <v>0</v>
      </c>
      <c r="F441" s="54" t="n">
        <f aca="false">FilterPk!D$47</f>
        <v>0</v>
      </c>
      <c r="G441" s="54" t="n">
        <f aca="false">FilterPk!E$47</f>
        <v>0</v>
      </c>
      <c r="H441" s="54" t="n">
        <f aca="false">FilterPk!F$47</f>
        <v>0</v>
      </c>
      <c r="I441" s="54" t="n">
        <f aca="false">FilterPk!G$47</f>
        <v>0</v>
      </c>
      <c r="J441" s="54" t="n">
        <f aca="false">FilterPk!H$47</f>
        <v>0</v>
      </c>
      <c r="K441" s="54" t="n">
        <f aca="false">FilterPk!I$47</f>
        <v>0</v>
      </c>
      <c r="L441" s="54" t="n">
        <f aca="false">FilterPk!J$47</f>
        <v>0</v>
      </c>
      <c r="M441" s="54" t="n">
        <f aca="false">FilterPk!K$47</f>
        <v>0</v>
      </c>
      <c r="N441" s="54" t="n">
        <f aca="false">FilterPk!L$47</f>
        <v>0</v>
      </c>
      <c r="O441" s="54" t="n">
        <f aca="false">FilterPk!M$47</f>
        <v>0</v>
      </c>
      <c r="P441" s="54" t="n">
        <f aca="false">FilterPk!N$47</f>
        <v>0</v>
      </c>
      <c r="Q441" s="55" t="n">
        <f aca="false">FilterPk!O$47</f>
        <v>0</v>
      </c>
    </row>
    <row r="442" customFormat="false" ht="12.75" hidden="false" customHeight="false" outlineLevel="0" collapsed="false">
      <c r="A442" s="0" t="n">
        <f aca="false">A402+1</f>
        <v>12</v>
      </c>
      <c r="B442" s="57" t="n">
        <f aca="false">FilterPk!D$1</f>
        <v>36907</v>
      </c>
      <c r="C442" s="58" t="n">
        <f aca="false">C441+1</f>
        <v>441</v>
      </c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83"/>
    </row>
    <row r="443" customFormat="false" ht="12.75" hidden="false" customHeight="false" outlineLevel="0" collapsed="false">
      <c r="B443" s="61"/>
      <c r="C443" s="13" t="n">
        <f aca="false">C442+1</f>
        <v>442</v>
      </c>
      <c r="D443" s="13"/>
      <c r="E443" s="21" t="s">
        <v>5</v>
      </c>
      <c r="F443" s="21" t="s">
        <v>6</v>
      </c>
      <c r="G443" s="21" t="s">
        <v>7</v>
      </c>
      <c r="H443" s="21" t="s">
        <v>8</v>
      </c>
      <c r="I443" s="21" t="s">
        <v>9</v>
      </c>
      <c r="J443" s="21" t="s">
        <v>10</v>
      </c>
      <c r="K443" s="21" t="s">
        <v>11</v>
      </c>
      <c r="L443" s="21" t="s">
        <v>12</v>
      </c>
      <c r="M443" s="21" t="s">
        <v>13</v>
      </c>
      <c r="N443" s="21" t="s">
        <v>14</v>
      </c>
      <c r="O443" s="21" t="n">
        <v>2002</v>
      </c>
      <c r="P443" s="21" t="s">
        <v>15</v>
      </c>
      <c r="Q443" s="84" t="s">
        <v>16</v>
      </c>
    </row>
    <row r="444" customFormat="false" ht="12.75" hidden="false" customHeight="false" outlineLevel="0" collapsed="false">
      <c r="B444" s="85" t="str">
        <f aca="false">FilterPk!A$9</f>
        <v>Power positions</v>
      </c>
      <c r="C444" s="13" t="n">
        <f aca="false">C443+1</f>
        <v>443</v>
      </c>
      <c r="D444" s="13" t="s">
        <v>4</v>
      </c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86"/>
    </row>
    <row r="445" customFormat="false" ht="12.75" hidden="false" customHeight="false" outlineLevel="0" collapsed="false">
      <c r="B445" s="85" t="str">
        <f aca="false">FilterPk!A$10</f>
        <v>East Position</v>
      </c>
      <c r="C445" s="13" t="n">
        <f aca="false">C444+1</f>
        <v>444</v>
      </c>
      <c r="D445" s="50" t="n">
        <f aca="false">FilterPk!B$10</f>
        <v>34784396.7946123</v>
      </c>
      <c r="E445" s="50" t="n">
        <f aca="false">FilterPk!C$10</f>
        <v>75045.54</v>
      </c>
      <c r="F445" s="50" t="n">
        <f aca="false">FilterPk!D$10</f>
        <v>84629.15</v>
      </c>
      <c r="G445" s="50" t="n">
        <f aca="false">FilterPk!E$10</f>
        <v>1358824.72</v>
      </c>
      <c r="H445" s="50" t="n">
        <f aca="false">FilterPk!F$10</f>
        <v>1120662.53</v>
      </c>
      <c r="I445" s="50" t="n">
        <f aca="false">FilterPk!G$10</f>
        <v>422841.14</v>
      </c>
      <c r="J445" s="50" t="n">
        <f aca="false">FilterPk!H$10</f>
        <v>788810.55</v>
      </c>
      <c r="K445" s="50" t="n">
        <f aca="false">FilterPk!I$10</f>
        <v>1076253.71</v>
      </c>
      <c r="L445" s="50" t="n">
        <f aca="false">FilterPk!J$10</f>
        <v>363159.42</v>
      </c>
      <c r="M445" s="50" t="n">
        <f aca="false">FilterPk!K$10</f>
        <v>5764043.19</v>
      </c>
      <c r="N445" s="50" t="n">
        <f aca="false">FilterPk!L$10</f>
        <v>11054269.95</v>
      </c>
      <c r="O445" s="50" t="n">
        <f aca="false">FilterPk!M$10</f>
        <v>3650317.45</v>
      </c>
      <c r="P445" s="50" t="n">
        <f aca="false">FilterPk!N$10</f>
        <v>-1642778.44</v>
      </c>
      <c r="Q445" s="51" t="n">
        <f aca="false">FilterPk!O$10</f>
        <v>13061808.96</v>
      </c>
    </row>
    <row r="446" customFormat="false" ht="12.75" hidden="false" customHeight="false" outlineLevel="0" collapsed="false">
      <c r="B446" s="85" t="str">
        <f aca="false">FilterPk!A$11</f>
        <v>East Power Mgmt</v>
      </c>
      <c r="C446" s="13" t="n">
        <f aca="false">C445+1</f>
        <v>445</v>
      </c>
      <c r="D446" s="50" t="n">
        <f aca="false">FilterPk!B$11</f>
        <v>7547347.04451418</v>
      </c>
      <c r="E446" s="50" t="n">
        <f aca="false">FilterPk!C$11</f>
        <v>43646.27</v>
      </c>
      <c r="F446" s="50" t="n">
        <f aca="false">FilterPk!D$11</f>
        <v>-98133.28</v>
      </c>
      <c r="G446" s="50" t="n">
        <f aca="false">FilterPk!E$11</f>
        <v>107993.78</v>
      </c>
      <c r="H446" s="50" t="n">
        <f aca="false">FilterPk!F$11</f>
        <v>155786.29</v>
      </c>
      <c r="I446" s="50" t="n">
        <f aca="false">FilterPk!G$11</f>
        <v>89357.34</v>
      </c>
      <c r="J446" s="50" t="n">
        <f aca="false">FilterPk!H$11</f>
        <v>247101.13</v>
      </c>
      <c r="K446" s="50" t="n">
        <f aca="false">FilterPk!I$11</f>
        <v>307386.28</v>
      </c>
      <c r="L446" s="50" t="n">
        <f aca="false">FilterPk!J$11</f>
        <v>108209.05</v>
      </c>
      <c r="M446" s="50" t="n">
        <f aca="false">FilterPk!K$11</f>
        <v>1338376.99</v>
      </c>
      <c r="N446" s="50" t="n">
        <f aca="false">FilterPk!L$11</f>
        <v>2299723.85</v>
      </c>
      <c r="O446" s="50" t="n">
        <f aca="false">FilterPk!M$11</f>
        <v>606348.53</v>
      </c>
      <c r="P446" s="50" t="n">
        <f aca="false">FilterPk!N$11</f>
        <v>61912.21</v>
      </c>
      <c r="Q446" s="51" t="n">
        <f aca="false">FilterPk!O$11</f>
        <v>2967984.59</v>
      </c>
    </row>
    <row r="447" customFormat="false" ht="12.75" hidden="false" customHeight="false" outlineLevel="0" collapsed="false">
      <c r="B447" s="85" t="str">
        <f aca="false">FilterPk!A$12</f>
        <v>Long Term Options</v>
      </c>
      <c r="C447" s="13" t="n">
        <f aca="false">C446+1</f>
        <v>446</v>
      </c>
      <c r="D447" s="50" t="n">
        <f aca="false">FilterPk!B$12</f>
        <v>0</v>
      </c>
      <c r="E447" s="50" t="n">
        <f aca="false">FilterPk!C$12</f>
        <v>0</v>
      </c>
      <c r="F447" s="50" t="n">
        <f aca="false">FilterPk!D$12</f>
        <v>0</v>
      </c>
      <c r="G447" s="50" t="n">
        <f aca="false">FilterPk!E$12</f>
        <v>0</v>
      </c>
      <c r="H447" s="50" t="n">
        <f aca="false">FilterPk!F$12</f>
        <v>0</v>
      </c>
      <c r="I447" s="50" t="n">
        <f aca="false">FilterPk!G$12</f>
        <v>0</v>
      </c>
      <c r="J447" s="50" t="n">
        <f aca="false">FilterPk!H$12</f>
        <v>0</v>
      </c>
      <c r="K447" s="50" t="n">
        <f aca="false">FilterPk!I$12</f>
        <v>0</v>
      </c>
      <c r="L447" s="50" t="n">
        <f aca="false">FilterPk!J$12</f>
        <v>0</v>
      </c>
      <c r="M447" s="50" t="n">
        <f aca="false">FilterPk!K$12</f>
        <v>0</v>
      </c>
      <c r="N447" s="50" t="n">
        <f aca="false">FilterPk!L$12</f>
        <v>0</v>
      </c>
      <c r="O447" s="50" t="n">
        <f aca="false">FilterPk!M$12</f>
        <v>0</v>
      </c>
      <c r="P447" s="50" t="n">
        <f aca="false">FilterPk!N$12</f>
        <v>0</v>
      </c>
      <c r="Q447" s="51" t="n">
        <f aca="false">FilterPk!O$12</f>
        <v>0</v>
      </c>
    </row>
    <row r="448" customFormat="false" ht="12.75" hidden="false" customHeight="false" outlineLevel="0" collapsed="false">
      <c r="B448" s="85" t="str">
        <f aca="false">FilterPk!A$13</f>
        <v>LT-MIDWEST</v>
      </c>
      <c r="C448" s="13" t="n">
        <f aca="false">C447+1</f>
        <v>447</v>
      </c>
      <c r="D448" s="50" t="n">
        <f aca="false">FilterPk!B$13</f>
        <v>7151089.47366245</v>
      </c>
      <c r="E448" s="50" t="n">
        <f aca="false">FilterPk!C$13</f>
        <v>48283.08</v>
      </c>
      <c r="F448" s="50" t="n">
        <f aca="false">FilterPk!D$13</f>
        <v>-141448.54</v>
      </c>
      <c r="G448" s="50" t="n">
        <f aca="false">FilterPk!E$13</f>
        <v>574622.66</v>
      </c>
      <c r="H448" s="50" t="n">
        <f aca="false">FilterPk!F$13</f>
        <v>298097.27</v>
      </c>
      <c r="I448" s="50" t="n">
        <f aca="false">FilterPk!G$13</f>
        <v>249481.43</v>
      </c>
      <c r="J448" s="50" t="n">
        <f aca="false">FilterPk!H$13</f>
        <v>119379.88</v>
      </c>
      <c r="K448" s="50" t="n">
        <f aca="false">FilterPk!I$13</f>
        <v>25994.27</v>
      </c>
      <c r="L448" s="50" t="n">
        <f aca="false">FilterPk!J$13</f>
        <v>156242.15</v>
      </c>
      <c r="M448" s="50" t="n">
        <f aca="false">FilterPk!K$13</f>
        <v>1762908.33</v>
      </c>
      <c r="N448" s="50" t="n">
        <f aca="false">FilterPk!L$13</f>
        <v>3093560.53</v>
      </c>
      <c r="O448" s="50" t="n">
        <f aca="false">FilterPk!M$13</f>
        <v>565730</v>
      </c>
      <c r="P448" s="50" t="n">
        <f aca="false">FilterPk!N$13</f>
        <v>-439379.19</v>
      </c>
      <c r="Q448" s="51" t="n">
        <f aca="false">FilterPk!O$13</f>
        <v>3219911.34</v>
      </c>
    </row>
    <row r="449" customFormat="false" ht="12.75" hidden="false" customHeight="false" outlineLevel="0" collapsed="false">
      <c r="B449" s="85" t="str">
        <f aca="false">FilterPk!A$14</f>
        <v>ST-ECAR</v>
      </c>
      <c r="C449" s="13" t="n">
        <f aca="false">C448+1</f>
        <v>448</v>
      </c>
      <c r="D449" s="50" t="n">
        <f aca="false">FilterPk!B$14</f>
        <v>238101.441960815</v>
      </c>
      <c r="E449" s="50" t="n">
        <f aca="false">FilterPk!C$14</f>
        <v>13522.23</v>
      </c>
      <c r="F449" s="50" t="n">
        <f aca="false">FilterPk!D$14</f>
        <v>15838.59</v>
      </c>
      <c r="G449" s="50" t="n">
        <f aca="false">FilterPk!E$14</f>
        <v>0</v>
      </c>
      <c r="H449" s="50" t="n">
        <f aca="false">FilterPk!F$14</f>
        <v>0</v>
      </c>
      <c r="I449" s="50" t="n">
        <f aca="false">FilterPk!G$14</f>
        <v>0</v>
      </c>
      <c r="J449" s="50" t="n">
        <f aca="false">FilterPk!H$14</f>
        <v>0</v>
      </c>
      <c r="K449" s="50" t="n">
        <f aca="false">FilterPk!I$14</f>
        <v>0</v>
      </c>
      <c r="L449" s="50" t="n">
        <f aca="false">FilterPk!J$14</f>
        <v>0</v>
      </c>
      <c r="M449" s="50" t="n">
        <f aca="false">FilterPk!K$14</f>
        <v>0</v>
      </c>
      <c r="N449" s="50" t="n">
        <f aca="false">FilterPk!L$14</f>
        <v>29360.82</v>
      </c>
      <c r="O449" s="50" t="n">
        <f aca="false">FilterPk!M$14</f>
        <v>0</v>
      </c>
      <c r="P449" s="50" t="n">
        <f aca="false">FilterPk!N$14</f>
        <v>0</v>
      </c>
      <c r="Q449" s="51" t="n">
        <f aca="false">FilterPk!O$14</f>
        <v>29360.82</v>
      </c>
    </row>
    <row r="450" customFormat="false" ht="12.75" hidden="false" customHeight="false" outlineLevel="0" collapsed="false">
      <c r="B450" s="85" t="str">
        <f aca="false">FilterPk!A$15</f>
        <v>ST- MAPP</v>
      </c>
      <c r="C450" s="13" t="n">
        <f aca="false">C449+1</f>
        <v>449</v>
      </c>
      <c r="D450" s="50" t="n">
        <f aca="false">FilterPk!B$15</f>
        <v>254636.614020626</v>
      </c>
      <c r="E450" s="50" t="n">
        <f aca="false">FilterPk!C$15</f>
        <v>795.43</v>
      </c>
      <c r="F450" s="50" t="n">
        <f aca="false">FilterPk!D$15</f>
        <v>39596.48</v>
      </c>
      <c r="G450" s="50" t="n">
        <f aca="false">FilterPk!E$15</f>
        <v>26009.8</v>
      </c>
      <c r="H450" s="50" t="n">
        <f aca="false">FilterPk!F$15</f>
        <v>8238.75</v>
      </c>
      <c r="I450" s="50" t="n">
        <f aca="false">FilterPk!G$15</f>
        <v>0</v>
      </c>
      <c r="J450" s="50" t="n">
        <f aca="false">FilterPk!H$15</f>
        <v>0</v>
      </c>
      <c r="K450" s="50" t="n">
        <f aca="false">FilterPk!I$15</f>
        <v>0</v>
      </c>
      <c r="L450" s="50" t="n">
        <f aca="false">FilterPk!J$15</f>
        <v>0</v>
      </c>
      <c r="M450" s="50" t="n">
        <f aca="false">FilterPk!K$15</f>
        <v>0</v>
      </c>
      <c r="N450" s="50" t="n">
        <f aca="false">FilterPk!L$15</f>
        <v>74640.46</v>
      </c>
      <c r="O450" s="50" t="n">
        <f aca="false">FilterPk!M$15</f>
        <v>0</v>
      </c>
      <c r="P450" s="50" t="n">
        <f aca="false">FilterPk!N$15</f>
        <v>0</v>
      </c>
      <c r="Q450" s="51" t="n">
        <f aca="false">FilterPk!O$15</f>
        <v>74640.46</v>
      </c>
    </row>
    <row r="451" customFormat="false" ht="12.75" hidden="false" customHeight="false" outlineLevel="0" collapsed="false">
      <c r="B451" s="85" t="str">
        <f aca="false">FilterPk!A$16</f>
        <v>ST- MAIN</v>
      </c>
      <c r="C451" s="13" t="n">
        <f aca="false">C450+1</f>
        <v>450</v>
      </c>
      <c r="D451" s="50" t="n">
        <f aca="false">FilterPk!B$16</f>
        <v>694293.253349893</v>
      </c>
      <c r="E451" s="50" t="n">
        <f aca="false">FilterPk!C$16</f>
        <v>-2349.61</v>
      </c>
      <c r="F451" s="50" t="n">
        <f aca="false">FilterPk!D$16</f>
        <v>15903</v>
      </c>
      <c r="G451" s="50" t="n">
        <f aca="false">FilterPk!E$16</f>
        <v>69359.47</v>
      </c>
      <c r="H451" s="50" t="n">
        <f aca="false">FilterPk!F$16</f>
        <v>0</v>
      </c>
      <c r="I451" s="50" t="n">
        <f aca="false">FilterPk!G$16</f>
        <v>0</v>
      </c>
      <c r="J451" s="50" t="n">
        <f aca="false">FilterPk!H$16</f>
        <v>0</v>
      </c>
      <c r="K451" s="50" t="n">
        <f aca="false">FilterPk!I$16</f>
        <v>0</v>
      </c>
      <c r="L451" s="50" t="n">
        <f aca="false">FilterPk!J$16</f>
        <v>0</v>
      </c>
      <c r="M451" s="50" t="n">
        <f aca="false">FilterPk!K$16</f>
        <v>0</v>
      </c>
      <c r="N451" s="50" t="n">
        <f aca="false">FilterPk!L$16</f>
        <v>82912.86</v>
      </c>
      <c r="O451" s="50" t="n">
        <f aca="false">FilterPk!M$16</f>
        <v>0</v>
      </c>
      <c r="P451" s="50" t="n">
        <f aca="false">FilterPk!N$16</f>
        <v>0</v>
      </c>
      <c r="Q451" s="51" t="n">
        <f aca="false">FilterPk!O$16</f>
        <v>82912.86</v>
      </c>
    </row>
    <row r="452" customFormat="false" ht="12.75" hidden="false" customHeight="false" outlineLevel="0" collapsed="false">
      <c r="B452" s="85" t="str">
        <f aca="false">FilterPk!A$17</f>
        <v>MW-ANALYST</v>
      </c>
      <c r="C452" s="13" t="n">
        <f aca="false">C451+1</f>
        <v>451</v>
      </c>
      <c r="D452" s="50" t="n">
        <f aca="false">FilterPk!B$17</f>
        <v>0</v>
      </c>
      <c r="E452" s="50" t="n">
        <f aca="false">FilterPk!C$17</f>
        <v>6363.4</v>
      </c>
      <c r="F452" s="50" t="n">
        <f aca="false">FilterPk!D$17</f>
        <v>15838.59</v>
      </c>
      <c r="G452" s="50" t="n">
        <f aca="false">FilterPk!E$17</f>
        <v>0</v>
      </c>
      <c r="H452" s="50" t="n">
        <f aca="false">FilterPk!F$17</f>
        <v>0</v>
      </c>
      <c r="I452" s="50" t="n">
        <f aca="false">FilterPk!G$17</f>
        <v>0</v>
      </c>
      <c r="J452" s="50" t="n">
        <f aca="false">FilterPk!H$17</f>
        <v>0</v>
      </c>
      <c r="K452" s="50" t="n">
        <f aca="false">FilterPk!I$17</f>
        <v>0</v>
      </c>
      <c r="L452" s="50" t="n">
        <f aca="false">FilterPk!J$17</f>
        <v>0</v>
      </c>
      <c r="M452" s="50" t="n">
        <f aca="false">FilterPk!K$17</f>
        <v>0</v>
      </c>
      <c r="N452" s="50" t="n">
        <f aca="false">FilterPk!L$17</f>
        <v>22201.99</v>
      </c>
      <c r="O452" s="50" t="n">
        <f aca="false">FilterPk!M$17</f>
        <v>0</v>
      </c>
      <c r="P452" s="50" t="n">
        <f aca="false">FilterPk!N$17</f>
        <v>0</v>
      </c>
      <c r="Q452" s="51" t="n">
        <f aca="false">FilterPk!O$17</f>
        <v>22201.99</v>
      </c>
    </row>
    <row r="453" customFormat="false" ht="12.75" hidden="false" customHeight="false" outlineLevel="0" collapsed="false">
      <c r="B453" s="85" t="str">
        <f aca="false">FilterPk!A$18</f>
        <v>LT-NE</v>
      </c>
      <c r="C453" s="13" t="n">
        <f aca="false">C452+1</f>
        <v>452</v>
      </c>
      <c r="D453" s="50" t="n">
        <f aca="false">FilterPk!B$18</f>
        <v>6187311.37539291</v>
      </c>
      <c r="E453" s="50" t="n">
        <f aca="false">FilterPk!C$18</f>
        <v>-37254.47</v>
      </c>
      <c r="F453" s="50" t="n">
        <f aca="false">FilterPk!D$18</f>
        <v>2562.91</v>
      </c>
      <c r="G453" s="50" t="n">
        <f aca="false">FilterPk!E$18</f>
        <v>-23211.32</v>
      </c>
      <c r="H453" s="50" t="n">
        <f aca="false">FilterPk!F$18</f>
        <v>263627.18</v>
      </c>
      <c r="I453" s="50" t="n">
        <f aca="false">FilterPk!G$18</f>
        <v>-59813.36</v>
      </c>
      <c r="J453" s="50" t="n">
        <f aca="false">FilterPk!H$18</f>
        <v>155752.04</v>
      </c>
      <c r="K453" s="50" t="n">
        <f aca="false">FilterPk!I$18</f>
        <v>121018.38</v>
      </c>
      <c r="L453" s="50" t="n">
        <f aca="false">FilterPk!J$18</f>
        <v>-53378.32</v>
      </c>
      <c r="M453" s="50" t="n">
        <f aca="false">FilterPk!K$18</f>
        <v>995570.8</v>
      </c>
      <c r="N453" s="50" t="n">
        <f aca="false">FilterPk!L$18</f>
        <v>1364873.84</v>
      </c>
      <c r="O453" s="50" t="n">
        <f aca="false">FilterPk!M$18</f>
        <v>1053007.86</v>
      </c>
      <c r="P453" s="50" t="n">
        <f aca="false">FilterPk!N$18</f>
        <v>-2593897.5</v>
      </c>
      <c r="Q453" s="51" t="n">
        <f aca="false">FilterPk!O$18</f>
        <v>-176015.800000001</v>
      </c>
    </row>
    <row r="454" customFormat="false" ht="12.75" hidden="false" customHeight="false" outlineLevel="0" collapsed="false">
      <c r="B454" s="85" t="str">
        <f aca="false">FilterPk!A$19</f>
        <v>LT-PJM</v>
      </c>
      <c r="C454" s="13" t="n">
        <f aca="false">C453+1</f>
        <v>453</v>
      </c>
      <c r="D454" s="50" t="n">
        <f aca="false">FilterPk!B$19</f>
        <v>1818236.42109565</v>
      </c>
      <c r="E454" s="50" t="n">
        <f aca="false">FilterPk!C$19</f>
        <v>25453.61</v>
      </c>
      <c r="F454" s="50" t="n">
        <f aca="false">FilterPk!D$19</f>
        <v>45536</v>
      </c>
      <c r="G454" s="50" t="n">
        <f aca="false">FilterPk!E$19</f>
        <v>312117.59</v>
      </c>
      <c r="H454" s="50" t="n">
        <f aca="false">FilterPk!F$19</f>
        <v>211118</v>
      </c>
      <c r="I454" s="50" t="n">
        <f aca="false">FilterPk!G$19</f>
        <v>0</v>
      </c>
      <c r="J454" s="50" t="n">
        <f aca="false">FilterPk!H$19</f>
        <v>24536.25</v>
      </c>
      <c r="K454" s="50" t="n">
        <f aca="false">FilterPk!I$19</f>
        <v>-12662.37</v>
      </c>
      <c r="L454" s="50" t="n">
        <f aca="false">FilterPk!J$19</f>
        <v>-30078</v>
      </c>
      <c r="M454" s="50" t="n">
        <f aca="false">FilterPk!K$19</f>
        <v>243523.27</v>
      </c>
      <c r="N454" s="50" t="n">
        <f aca="false">FilterPk!L$19</f>
        <v>819544.35</v>
      </c>
      <c r="O454" s="50" t="n">
        <f aca="false">FilterPk!M$19</f>
        <v>125485.18</v>
      </c>
      <c r="P454" s="50" t="n">
        <f aca="false">FilterPk!N$19</f>
        <v>177105.54</v>
      </c>
      <c r="Q454" s="51" t="n">
        <f aca="false">FilterPk!O$19</f>
        <v>1122135.07</v>
      </c>
    </row>
    <row r="455" customFormat="false" ht="12.75" hidden="false" customHeight="false" outlineLevel="0" collapsed="false">
      <c r="B455" s="85" t="str">
        <f aca="false">FilterPk!A$20</f>
        <v>LT- NY</v>
      </c>
      <c r="C455" s="13" t="n">
        <f aca="false">C454+1</f>
        <v>454</v>
      </c>
      <c r="D455" s="50" t="n">
        <f aca="false">FilterPk!B$20</f>
        <v>0</v>
      </c>
      <c r="E455" s="50" t="n">
        <f aca="false">FilterPk!C$20</f>
        <v>-15908.51</v>
      </c>
      <c r="F455" s="50" t="n">
        <f aca="false">FilterPk!D$20</f>
        <v>63126.67</v>
      </c>
      <c r="G455" s="50" t="n">
        <f aca="false">FilterPk!E$20</f>
        <v>-17376.91</v>
      </c>
      <c r="H455" s="50" t="n">
        <f aca="false">FilterPk!F$20</f>
        <v>0</v>
      </c>
      <c r="I455" s="50" t="n">
        <f aca="false">FilterPk!G$20</f>
        <v>0</v>
      </c>
      <c r="J455" s="50" t="n">
        <f aca="false">FilterPk!H$20</f>
        <v>0</v>
      </c>
      <c r="K455" s="50" t="n">
        <f aca="false">FilterPk!I$20</f>
        <v>0</v>
      </c>
      <c r="L455" s="50" t="n">
        <f aca="false">FilterPk!J$20</f>
        <v>0</v>
      </c>
      <c r="M455" s="50" t="n">
        <f aca="false">FilterPk!K$20</f>
        <v>146381.01</v>
      </c>
      <c r="N455" s="50" t="n">
        <f aca="false">FilterPk!L$20</f>
        <v>176222.26</v>
      </c>
      <c r="O455" s="50" t="n">
        <f aca="false">FilterPk!M$20</f>
        <v>281909.77</v>
      </c>
      <c r="P455" s="50" t="n">
        <f aca="false">FilterPk!N$20</f>
        <v>-177475.64</v>
      </c>
      <c r="Q455" s="51" t="n">
        <f aca="false">FilterPk!O$20</f>
        <v>280656.39</v>
      </c>
    </row>
    <row r="456" customFormat="false" ht="12.75" hidden="false" customHeight="false" outlineLevel="0" collapsed="false">
      <c r="B456" s="85" t="str">
        <f aca="false">FilterPk!A$21</f>
        <v>ST- PJM</v>
      </c>
      <c r="C456" s="13" t="n">
        <f aca="false">C455+1</f>
        <v>455</v>
      </c>
      <c r="D456" s="50" t="n">
        <f aca="false">FilterPk!B$21</f>
        <v>1243093.71447674</v>
      </c>
      <c r="E456" s="50" t="n">
        <f aca="false">FilterPk!C$21</f>
        <v>-91155.75</v>
      </c>
      <c r="F456" s="50" t="n">
        <f aca="false">FilterPk!D$21</f>
        <v>-47515.78</v>
      </c>
      <c r="G456" s="50" t="n">
        <f aca="false">FilterPk!E$21</f>
        <v>0</v>
      </c>
      <c r="H456" s="50" t="n">
        <f aca="false">FilterPk!F$21</f>
        <v>0</v>
      </c>
      <c r="I456" s="50" t="n">
        <f aca="false">FilterPk!G$21</f>
        <v>0</v>
      </c>
      <c r="J456" s="50" t="n">
        <f aca="false">FilterPk!H$21</f>
        <v>0</v>
      </c>
      <c r="K456" s="50" t="n">
        <f aca="false">FilterPk!I$21</f>
        <v>0</v>
      </c>
      <c r="L456" s="50" t="n">
        <f aca="false">FilterPk!J$21</f>
        <v>0</v>
      </c>
      <c r="M456" s="50" t="n">
        <f aca="false">FilterPk!K$21</f>
        <v>0</v>
      </c>
      <c r="N456" s="50" t="n">
        <f aca="false">FilterPk!L$21</f>
        <v>-138671.53</v>
      </c>
      <c r="O456" s="50" t="n">
        <f aca="false">FilterPk!M$21</f>
        <v>0</v>
      </c>
      <c r="P456" s="50" t="n">
        <f aca="false">FilterPk!N$21</f>
        <v>0</v>
      </c>
      <c r="Q456" s="51" t="n">
        <f aca="false">FilterPk!O$21</f>
        <v>-138671.53</v>
      </c>
    </row>
    <row r="457" customFormat="false" ht="12.75" hidden="false" customHeight="false" outlineLevel="0" collapsed="false">
      <c r="B457" s="85" t="str">
        <f aca="false">FilterPk!A$22</f>
        <v>ST- NENG</v>
      </c>
      <c r="C457" s="13" t="n">
        <f aca="false">C456+1</f>
        <v>456</v>
      </c>
      <c r="D457" s="50" t="n">
        <f aca="false">FilterPk!B$22</f>
        <v>539719.375927685</v>
      </c>
      <c r="E457" s="50" t="n">
        <f aca="false">FilterPk!C$22</f>
        <v>13161.19</v>
      </c>
      <c r="F457" s="50" t="n">
        <f aca="false">FilterPk!D$22</f>
        <v>63418.82</v>
      </c>
      <c r="G457" s="50" t="n">
        <f aca="false">FilterPk!E$22</f>
        <v>0</v>
      </c>
      <c r="H457" s="50" t="n">
        <f aca="false">FilterPk!F$22</f>
        <v>0</v>
      </c>
      <c r="I457" s="50" t="n">
        <f aca="false">FilterPk!G$22</f>
        <v>0</v>
      </c>
      <c r="J457" s="50" t="n">
        <f aca="false">FilterPk!H$22</f>
        <v>0</v>
      </c>
      <c r="K457" s="50" t="n">
        <f aca="false">FilterPk!I$22</f>
        <v>0</v>
      </c>
      <c r="L457" s="50" t="n">
        <f aca="false">FilterPk!J$22</f>
        <v>0</v>
      </c>
      <c r="M457" s="50" t="n">
        <f aca="false">FilterPk!K$22</f>
        <v>0</v>
      </c>
      <c r="N457" s="50" t="n">
        <f aca="false">FilterPk!L$22</f>
        <v>76580.01</v>
      </c>
      <c r="O457" s="50" t="n">
        <f aca="false">FilterPk!M$22</f>
        <v>0</v>
      </c>
      <c r="P457" s="50" t="n">
        <f aca="false">FilterPk!N$22</f>
        <v>0</v>
      </c>
      <c r="Q457" s="51" t="n">
        <f aca="false">FilterPk!O$22</f>
        <v>76580.01</v>
      </c>
    </row>
    <row r="458" customFormat="false" ht="12.75" hidden="false" customHeight="false" outlineLevel="0" collapsed="false">
      <c r="B458" s="85" t="str">
        <f aca="false">FilterPk!A$23</f>
        <v>ST- NY</v>
      </c>
      <c r="C458" s="13" t="n">
        <f aca="false">C457+1</f>
        <v>457</v>
      </c>
      <c r="D458" s="50" t="n">
        <f aca="false">FilterPk!B$23</f>
        <v>251437.188425373</v>
      </c>
      <c r="E458" s="50" t="n">
        <f aca="false">FilterPk!C$23</f>
        <v>10362.2</v>
      </c>
      <c r="F458" s="50" t="n">
        <f aca="false">FilterPk!D$23</f>
        <v>-15838.59</v>
      </c>
      <c r="G458" s="50" t="n">
        <f aca="false">FilterPk!E$23</f>
        <v>17339.87</v>
      </c>
      <c r="H458" s="50" t="n">
        <f aca="false">FilterPk!F$23</f>
        <v>0</v>
      </c>
      <c r="I458" s="50" t="n">
        <f aca="false">FilterPk!G$23</f>
        <v>0</v>
      </c>
      <c r="J458" s="50" t="n">
        <f aca="false">FilterPk!H$23</f>
        <v>0</v>
      </c>
      <c r="K458" s="50" t="n">
        <f aca="false">FilterPk!I$23</f>
        <v>0</v>
      </c>
      <c r="L458" s="50" t="n">
        <f aca="false">FilterPk!J$23</f>
        <v>0</v>
      </c>
      <c r="M458" s="50" t="n">
        <f aca="false">FilterPk!K$23</f>
        <v>0</v>
      </c>
      <c r="N458" s="50" t="n">
        <f aca="false">FilterPk!L$23</f>
        <v>11863.48</v>
      </c>
      <c r="O458" s="50" t="n">
        <f aca="false">FilterPk!M$23</f>
        <v>0</v>
      </c>
      <c r="P458" s="50" t="n">
        <f aca="false">FilterPk!N$23</f>
        <v>0</v>
      </c>
      <c r="Q458" s="51" t="n">
        <f aca="false">FilterPk!O$23</f>
        <v>11863.48</v>
      </c>
    </row>
    <row r="459" customFormat="false" ht="12.75" hidden="false" customHeight="false" outlineLevel="0" collapsed="false">
      <c r="B459" s="85" t="str">
        <f aca="false">FilterPk!A$24</f>
        <v>NE- PHYS</v>
      </c>
      <c r="C459" s="13" t="n">
        <f aca="false">C458+1</f>
        <v>458</v>
      </c>
      <c r="D459" s="50" t="n">
        <f aca="false">FilterPk!B$24</f>
        <v>0</v>
      </c>
      <c r="E459" s="50" t="n">
        <f aca="false">FilterPk!C$24</f>
        <v>0</v>
      </c>
      <c r="F459" s="50" t="n">
        <f aca="false">FilterPk!D$24</f>
        <v>0</v>
      </c>
      <c r="G459" s="50" t="n">
        <f aca="false">FilterPk!E$24</f>
        <v>0</v>
      </c>
      <c r="H459" s="50" t="n">
        <f aca="false">FilterPk!F$24</f>
        <v>0</v>
      </c>
      <c r="I459" s="50" t="n">
        <f aca="false">FilterPk!G$24</f>
        <v>0</v>
      </c>
      <c r="J459" s="50" t="n">
        <f aca="false">FilterPk!H$24</f>
        <v>0</v>
      </c>
      <c r="K459" s="50" t="n">
        <f aca="false">FilterPk!I$24</f>
        <v>0</v>
      </c>
      <c r="L459" s="50" t="n">
        <f aca="false">FilterPk!J$24</f>
        <v>0</v>
      </c>
      <c r="M459" s="50" t="n">
        <f aca="false">FilterPk!K$24</f>
        <v>0</v>
      </c>
      <c r="N459" s="50" t="n">
        <f aca="false">FilterPk!L$24</f>
        <v>0</v>
      </c>
      <c r="O459" s="50" t="n">
        <f aca="false">FilterPk!M$24</f>
        <v>0</v>
      </c>
      <c r="P459" s="50" t="n">
        <f aca="false">FilterPk!N$24</f>
        <v>0</v>
      </c>
      <c r="Q459" s="51" t="n">
        <f aca="false">FilterPk!O$24</f>
        <v>0</v>
      </c>
    </row>
    <row r="460" customFormat="false" ht="12.75" hidden="false" customHeight="false" outlineLevel="0" collapsed="false">
      <c r="B460" s="85" t="str">
        <f aca="false">FilterPk!A$25</f>
        <v>LT-Southeast</v>
      </c>
      <c r="C460" s="13" t="n">
        <f aca="false">C459+1</f>
        <v>459</v>
      </c>
      <c r="D460" s="50" t="n">
        <f aca="false">FilterPk!B$25</f>
        <v>11411200.8859117</v>
      </c>
      <c r="E460" s="50" t="n">
        <f aca="false">FilterPk!C$25</f>
        <v>45860.27</v>
      </c>
      <c r="F460" s="50" t="n">
        <f aca="false">FilterPk!D$25</f>
        <v>54109.47</v>
      </c>
      <c r="G460" s="50" t="n">
        <f aca="false">FilterPk!E$25</f>
        <v>124540.18</v>
      </c>
      <c r="H460" s="50" t="n">
        <f aca="false">FilterPk!F$25</f>
        <v>77068.78</v>
      </c>
      <c r="I460" s="50" t="n">
        <f aca="false">FilterPk!G$25</f>
        <v>75414.58</v>
      </c>
      <c r="J460" s="50" t="n">
        <f aca="false">FilterPk!H$25</f>
        <v>134077.64</v>
      </c>
      <c r="K460" s="50" t="n">
        <f aca="false">FilterPk!I$25</f>
        <v>429786.05</v>
      </c>
      <c r="L460" s="50" t="n">
        <f aca="false">FilterPk!J$25</f>
        <v>118391.18</v>
      </c>
      <c r="M460" s="50" t="n">
        <f aca="false">FilterPk!K$25</f>
        <v>1083243.13</v>
      </c>
      <c r="N460" s="50" t="n">
        <f aca="false">FilterPk!L$25</f>
        <v>2142491.28</v>
      </c>
      <c r="O460" s="50" t="n">
        <f aca="false">FilterPk!M$25</f>
        <v>344226</v>
      </c>
      <c r="P460" s="50" t="n">
        <f aca="false">FilterPk!N$25</f>
        <v>1221747.4</v>
      </c>
      <c r="Q460" s="51" t="n">
        <f aca="false">FilterPk!O$25</f>
        <v>3708464.68</v>
      </c>
    </row>
    <row r="461" customFormat="false" ht="12.75" hidden="false" customHeight="false" outlineLevel="0" collapsed="false">
      <c r="B461" s="85" t="str">
        <f aca="false">FilterPk!A$26</f>
        <v>ST-SPP</v>
      </c>
      <c r="C461" s="13" t="n">
        <f aca="false">C460+1</f>
        <v>460</v>
      </c>
      <c r="D461" s="50" t="n">
        <f aca="false">FilterPk!B$26</f>
        <v>52202.8773549933</v>
      </c>
      <c r="E461" s="50" t="n">
        <f aca="false">FilterPk!C$26</f>
        <v>3181.7</v>
      </c>
      <c r="F461" s="50" t="n">
        <f aca="false">FilterPk!D$26</f>
        <v>0</v>
      </c>
      <c r="G461" s="50" t="n">
        <f aca="false">FilterPk!E$26</f>
        <v>0</v>
      </c>
      <c r="H461" s="50" t="n">
        <f aca="false">FilterPk!F$26</f>
        <v>0</v>
      </c>
      <c r="I461" s="50" t="n">
        <f aca="false">FilterPk!G$26</f>
        <v>0</v>
      </c>
      <c r="J461" s="50" t="n">
        <f aca="false">FilterPk!H$26</f>
        <v>0</v>
      </c>
      <c r="K461" s="50" t="n">
        <f aca="false">FilterPk!I$26</f>
        <v>0</v>
      </c>
      <c r="L461" s="50" t="n">
        <f aca="false">FilterPk!J$26</f>
        <v>0</v>
      </c>
      <c r="M461" s="50" t="n">
        <f aca="false">FilterPk!K$26</f>
        <v>0</v>
      </c>
      <c r="N461" s="50" t="n">
        <f aca="false">FilterPk!L$26</f>
        <v>3181.7</v>
      </c>
      <c r="O461" s="50" t="n">
        <f aca="false">FilterPk!M$26</f>
        <v>0</v>
      </c>
      <c r="P461" s="50" t="n">
        <f aca="false">FilterPk!N$26</f>
        <v>0</v>
      </c>
      <c r="Q461" s="51" t="n">
        <f aca="false">FilterPk!O$26</f>
        <v>3181.7</v>
      </c>
    </row>
    <row r="462" customFormat="false" ht="12.75" hidden="false" customHeight="false" outlineLevel="0" collapsed="false">
      <c r="B462" s="85" t="str">
        <f aca="false">FilterPk!A$27</f>
        <v>ST-SERC</v>
      </c>
      <c r="C462" s="13" t="n">
        <f aca="false">C461+1</f>
        <v>461</v>
      </c>
      <c r="D462" s="50" t="n">
        <f aca="false">FilterPk!B$27</f>
        <v>686881.973218232</v>
      </c>
      <c r="E462" s="50" t="n">
        <f aca="false">FilterPk!C$27</f>
        <v>-12726.81</v>
      </c>
      <c r="F462" s="50" t="n">
        <f aca="false">FilterPk!D$27</f>
        <v>-31677.19</v>
      </c>
      <c r="G462" s="50" t="n">
        <f aca="false">FilterPk!E$27</f>
        <v>138718.93</v>
      </c>
      <c r="H462" s="50" t="n">
        <f aca="false">FilterPk!F$27</f>
        <v>0</v>
      </c>
      <c r="I462" s="50" t="n">
        <f aca="false">FilterPk!G$27</f>
        <v>0</v>
      </c>
      <c r="J462" s="50" t="n">
        <f aca="false">FilterPk!H$27</f>
        <v>0</v>
      </c>
      <c r="K462" s="50" t="n">
        <f aca="false">FilterPk!I$27</f>
        <v>0</v>
      </c>
      <c r="L462" s="50" t="n">
        <f aca="false">FilterPk!J$27</f>
        <v>0</v>
      </c>
      <c r="M462" s="50" t="n">
        <f aca="false">FilterPk!K$27</f>
        <v>0</v>
      </c>
      <c r="N462" s="50" t="n">
        <f aca="false">FilterPk!L$27</f>
        <v>94314.93</v>
      </c>
      <c r="O462" s="50" t="n">
        <f aca="false">FilterPk!M$27</f>
        <v>0</v>
      </c>
      <c r="P462" s="50" t="n">
        <f aca="false">FilterPk!N$27</f>
        <v>0</v>
      </c>
      <c r="Q462" s="51" t="n">
        <f aca="false">FilterPk!O$27</f>
        <v>94314.93</v>
      </c>
    </row>
    <row r="463" customFormat="false" ht="12.75" hidden="false" customHeight="false" outlineLevel="0" collapsed="false">
      <c r="B463" s="85" t="str">
        <f aca="false">FilterPk!A$28</f>
        <v>LT- Texas</v>
      </c>
      <c r="C463" s="13" t="n">
        <f aca="false">C462+1</f>
        <v>462</v>
      </c>
      <c r="D463" s="50" t="n">
        <f aca="false">FilterPk!B$28</f>
        <v>3826684.70313045</v>
      </c>
      <c r="E463" s="50" t="n">
        <f aca="false">FilterPk!C$28</f>
        <v>-6382.69</v>
      </c>
      <c r="F463" s="50" t="n">
        <f aca="false">FilterPk!D$28</f>
        <v>71634.81</v>
      </c>
      <c r="G463" s="50" t="n">
        <f aca="false">FilterPk!E$28</f>
        <v>28710.67</v>
      </c>
      <c r="H463" s="50" t="n">
        <f aca="false">FilterPk!F$28</f>
        <v>106726.26</v>
      </c>
      <c r="I463" s="50" t="n">
        <f aca="false">FilterPk!G$28</f>
        <v>68401.15</v>
      </c>
      <c r="J463" s="50" t="n">
        <f aca="false">FilterPk!H$28</f>
        <v>107963.61</v>
      </c>
      <c r="K463" s="50" t="n">
        <f aca="false">FilterPk!I$28</f>
        <v>204731.1</v>
      </c>
      <c r="L463" s="50" t="n">
        <f aca="false">FilterPk!J$28</f>
        <v>63773.36</v>
      </c>
      <c r="M463" s="50" t="n">
        <f aca="false">FilterPk!K$28</f>
        <v>194039.66</v>
      </c>
      <c r="N463" s="50" t="n">
        <f aca="false">FilterPk!L$28</f>
        <v>839597.93</v>
      </c>
      <c r="O463" s="50" t="n">
        <f aca="false">FilterPk!M$28</f>
        <v>673610.11</v>
      </c>
      <c r="P463" s="50" t="n">
        <f aca="false">FilterPk!N$28</f>
        <v>107208.74</v>
      </c>
      <c r="Q463" s="51" t="n">
        <f aca="false">FilterPk!O$28</f>
        <v>1620416.78</v>
      </c>
    </row>
    <row r="464" customFormat="false" ht="12.75" hidden="false" customHeight="false" outlineLevel="0" collapsed="false">
      <c r="B464" s="85" t="str">
        <f aca="false">FilterPk!A$29</f>
        <v>St- Texas</v>
      </c>
      <c r="C464" s="13" t="n">
        <f aca="false">C463+1</f>
        <v>463</v>
      </c>
      <c r="D464" s="50" t="n">
        <f aca="false">FilterPk!B$29</f>
        <v>445563.239343252</v>
      </c>
      <c r="E464" s="50" t="n">
        <f aca="false">FilterPk!C$29</f>
        <v>30194</v>
      </c>
      <c r="F464" s="50" t="n">
        <f aca="false">FilterPk!D$29</f>
        <v>31677.19</v>
      </c>
      <c r="G464" s="50" t="n">
        <f aca="false">FilterPk!E$29</f>
        <v>0</v>
      </c>
      <c r="H464" s="50" t="n">
        <f aca="false">FilterPk!F$29</f>
        <v>0</v>
      </c>
      <c r="I464" s="50" t="n">
        <f aca="false">FilterPk!G$29</f>
        <v>0</v>
      </c>
      <c r="J464" s="50" t="n">
        <f aca="false">FilterPk!H$29</f>
        <v>0</v>
      </c>
      <c r="K464" s="50" t="n">
        <f aca="false">FilterPk!I$29</f>
        <v>0</v>
      </c>
      <c r="L464" s="50" t="n">
        <f aca="false">FilterPk!J$29</f>
        <v>0</v>
      </c>
      <c r="M464" s="50" t="n">
        <f aca="false">FilterPk!K$29</f>
        <v>0</v>
      </c>
      <c r="N464" s="50" t="n">
        <f aca="false">FilterPk!L$29</f>
        <v>61871.19</v>
      </c>
      <c r="O464" s="50" t="n">
        <f aca="false">FilterPk!M$29</f>
        <v>0</v>
      </c>
      <c r="P464" s="50" t="n">
        <f aca="false">FilterPk!N$29</f>
        <v>0</v>
      </c>
      <c r="Q464" s="51" t="n">
        <f aca="false">FilterPk!O$29</f>
        <v>61871.19</v>
      </c>
    </row>
    <row r="465" customFormat="false" ht="12.75" hidden="false" customHeight="false" outlineLevel="0" collapsed="false">
      <c r="B465" s="85"/>
      <c r="C465" s="13" t="n">
        <f aca="false">C464+1</f>
        <v>464</v>
      </c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1"/>
    </row>
    <row r="466" customFormat="false" ht="12.75" hidden="false" customHeight="false" outlineLevel="0" collapsed="false">
      <c r="B466" s="85" t="str">
        <f aca="false">FilterPk!A$32</f>
        <v>Gas positions</v>
      </c>
      <c r="C466" s="13" t="n">
        <f aca="false">C465+1</f>
        <v>465</v>
      </c>
      <c r="D466" s="50" t="s">
        <v>4</v>
      </c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1"/>
    </row>
    <row r="467" customFormat="false" ht="12.75" hidden="false" customHeight="false" outlineLevel="0" collapsed="false">
      <c r="B467" s="85" t="str">
        <f aca="false">FilterPk!A$33</f>
        <v>Kevin Presto</v>
      </c>
      <c r="C467" s="13" t="n">
        <f aca="false">C466+1</f>
        <v>466</v>
      </c>
      <c r="D467" s="50" t="n">
        <f aca="false">FilterPk!B$33</f>
        <v>0</v>
      </c>
      <c r="E467" s="50" t="n">
        <f aca="false">FilterPk!C$33</f>
        <v>0</v>
      </c>
      <c r="F467" s="50" t="n">
        <f aca="false">FilterPk!D$33</f>
        <v>0</v>
      </c>
      <c r="G467" s="50" t="n">
        <f aca="false">FilterPk!E$33</f>
        <v>0</v>
      </c>
      <c r="H467" s="50" t="n">
        <f aca="false">FilterPk!F$33</f>
        <v>148.212616</v>
      </c>
      <c r="I467" s="50" t="n">
        <f aca="false">FilterPk!G$33</f>
        <v>152.45636</v>
      </c>
      <c r="J467" s="50" t="n">
        <f aca="false">FilterPk!H$33</f>
        <v>146.860915</v>
      </c>
      <c r="K467" s="50" t="n">
        <f aca="false">FilterPk!I$33</f>
        <v>301.509361</v>
      </c>
      <c r="L467" s="50" t="n">
        <f aca="false">FilterPk!J$33</f>
        <v>144.921279</v>
      </c>
      <c r="M467" s="50" t="n">
        <f aca="false">FilterPk!K$33</f>
        <v>149.116289</v>
      </c>
      <c r="N467" s="50" t="n">
        <f aca="false">FilterPk!L$33</f>
        <v>1043.07682</v>
      </c>
      <c r="O467" s="50" t="n">
        <f aca="false">FilterPk!M$33</f>
        <v>0</v>
      </c>
      <c r="P467" s="50" t="n">
        <f aca="false">FilterPk!N$33</f>
        <v>0</v>
      </c>
      <c r="Q467" s="51" t="n">
        <f aca="false">FilterPk!O$33</f>
        <v>1043.07682</v>
      </c>
    </row>
    <row r="468" customFormat="false" ht="12.75" hidden="false" customHeight="false" outlineLevel="0" collapsed="false">
      <c r="B468" s="85" t="str">
        <f aca="false">FilterPk!A$34</f>
        <v>Fletcher Sturm</v>
      </c>
      <c r="C468" s="13" t="n">
        <f aca="false">C467+1</f>
        <v>467</v>
      </c>
      <c r="D468" s="50" t="n">
        <f aca="false">FilterPk!B$34</f>
        <v>0</v>
      </c>
      <c r="E468" s="50" t="n">
        <f aca="false">FilterPk!C$34</f>
        <v>0</v>
      </c>
      <c r="F468" s="50" t="n">
        <f aca="false">FilterPk!D$34</f>
        <v>10.382539</v>
      </c>
      <c r="G468" s="50" t="n">
        <f aca="false">FilterPk!E$34</f>
        <v>-372.732218</v>
      </c>
      <c r="H468" s="50" t="n">
        <f aca="false">FilterPk!F$34</f>
        <v>-18.430041</v>
      </c>
      <c r="I468" s="50" t="n">
        <f aca="false">FilterPk!G$34</f>
        <v>-7.519049</v>
      </c>
      <c r="J468" s="50" t="n">
        <f aca="false">FilterPk!H$34</f>
        <v>7.209206</v>
      </c>
      <c r="K468" s="50" t="n">
        <f aca="false">FilterPk!I$34</f>
        <v>16.283645</v>
      </c>
      <c r="L468" s="50" t="n">
        <f aca="false">FilterPk!J$34</f>
        <v>-0.622678</v>
      </c>
      <c r="M468" s="50" t="n">
        <f aca="false">FilterPk!K$34</f>
        <v>48.787102</v>
      </c>
      <c r="N468" s="50" t="n">
        <f aca="false">FilterPk!L$34</f>
        <v>-316.641494</v>
      </c>
      <c r="O468" s="50" t="n">
        <f aca="false">FilterPk!M$34</f>
        <v>137.057149</v>
      </c>
      <c r="P468" s="50" t="n">
        <f aca="false">FilterPk!N$34</f>
        <v>0</v>
      </c>
      <c r="Q468" s="51" t="n">
        <f aca="false">FilterPk!O$34</f>
        <v>-179.584345</v>
      </c>
    </row>
    <row r="469" customFormat="false" ht="12.75" hidden="false" customHeight="false" outlineLevel="0" collapsed="false">
      <c r="B469" s="85" t="str">
        <f aca="false">FilterPk!A$35</f>
        <v>Doug Gilbert-Smith</v>
      </c>
      <c r="C469" s="13" t="n">
        <f aca="false">C468+1</f>
        <v>468</v>
      </c>
      <c r="D469" s="50" t="n">
        <f aca="false">FilterPk!B$35</f>
        <v>0</v>
      </c>
      <c r="E469" s="50" t="n">
        <f aca="false">FilterPk!C$35</f>
        <v>0</v>
      </c>
      <c r="F469" s="50" t="n">
        <f aca="false">FilterPk!D$35</f>
        <v>-34.907</v>
      </c>
      <c r="G469" s="50" t="n">
        <f aca="false">FilterPk!E$35</f>
        <v>38.473605</v>
      </c>
      <c r="H469" s="50" t="n">
        <f aca="false">FilterPk!F$35</f>
        <v>-29.642523</v>
      </c>
      <c r="I469" s="50" t="n">
        <f aca="false">FilterPk!G$35</f>
        <v>30.491272</v>
      </c>
      <c r="J469" s="50" t="n">
        <f aca="false">FilterPk!H$35</f>
        <v>0</v>
      </c>
      <c r="K469" s="50" t="n">
        <f aca="false">FilterPk!I$35</f>
        <v>90.452808</v>
      </c>
      <c r="L469" s="50" t="n">
        <f aca="false">FilterPk!J$35</f>
        <v>0</v>
      </c>
      <c r="M469" s="50" t="n">
        <f aca="false">FilterPk!K$35</f>
        <v>14.574853</v>
      </c>
      <c r="N469" s="50" t="n">
        <f aca="false">FilterPk!L$35</f>
        <v>109.443015</v>
      </c>
      <c r="O469" s="50" t="n">
        <f aca="false">FilterPk!M$35</f>
        <v>94.93307</v>
      </c>
      <c r="P469" s="50" t="n">
        <f aca="false">FilterPk!N$35</f>
        <v>-157.516125</v>
      </c>
      <c r="Q469" s="51" t="n">
        <f aca="false">FilterPk!O$35</f>
        <v>46.85996</v>
      </c>
    </row>
    <row r="470" customFormat="false" ht="12.75" hidden="false" customHeight="false" outlineLevel="0" collapsed="false">
      <c r="B470" s="85" t="str">
        <f aca="false">FilterPk!A$36</f>
        <v>Rogers Herndon</v>
      </c>
      <c r="C470" s="13" t="n">
        <f aca="false">C469+1</f>
        <v>469</v>
      </c>
      <c r="D470" s="50" t="n">
        <f aca="false">FilterPk!B$36</f>
        <v>0</v>
      </c>
      <c r="E470" s="50" t="n">
        <f aca="false">FilterPk!C$36</f>
        <v>0</v>
      </c>
      <c r="F470" s="50" t="n">
        <f aca="false">FilterPk!D$36</f>
        <v>-16.269581</v>
      </c>
      <c r="G470" s="50" t="n">
        <f aca="false">FilterPk!E$36</f>
        <v>-36.150495</v>
      </c>
      <c r="H470" s="50" t="n">
        <f aca="false">FilterPk!F$36</f>
        <v>-105.080472</v>
      </c>
      <c r="I470" s="50" t="n">
        <f aca="false">FilterPk!G$36</f>
        <v>-21.496839</v>
      </c>
      <c r="J470" s="50" t="n">
        <f aca="false">FilterPk!H$36</f>
        <v>76.011979</v>
      </c>
      <c r="K470" s="50" t="n">
        <f aca="false">FilterPk!I$36</f>
        <v>315.376651</v>
      </c>
      <c r="L470" s="50" t="n">
        <f aca="false">FilterPk!J$36</f>
        <v>0.622678</v>
      </c>
      <c r="M470" s="50" t="n">
        <f aca="false">FilterPk!K$36</f>
        <v>131.855286</v>
      </c>
      <c r="N470" s="50" t="n">
        <f aca="false">FilterPk!L$36</f>
        <v>344.869207</v>
      </c>
      <c r="O470" s="50" t="n">
        <f aca="false">FilterPk!M$36</f>
        <v>500.495437</v>
      </c>
      <c r="P470" s="50" t="n">
        <f aca="false">FilterPk!N$36</f>
        <v>0</v>
      </c>
      <c r="Q470" s="51" t="n">
        <f aca="false">FilterPk!O$36</f>
        <v>845.364644</v>
      </c>
    </row>
    <row r="471" customFormat="false" ht="12.75" hidden="false" customHeight="false" outlineLevel="0" collapsed="false">
      <c r="B471" s="85" t="str">
        <f aca="false">FilterPk!A$37</f>
        <v>Dana Davis</v>
      </c>
      <c r="C471" s="13" t="n">
        <f aca="false">C470+1</f>
        <v>470</v>
      </c>
      <c r="D471" s="50" t="n">
        <f aca="false">FilterPk!B$37</f>
        <v>0</v>
      </c>
      <c r="E471" s="50" t="n">
        <f aca="false">FilterPk!C$37</f>
        <v>0</v>
      </c>
      <c r="F471" s="50" t="n">
        <f aca="false">FilterPk!D$37</f>
        <v>4.986714</v>
      </c>
      <c r="G471" s="50" t="n">
        <f aca="false">FilterPk!E$37</f>
        <v>-10.425106</v>
      </c>
      <c r="H471" s="50" t="n">
        <f aca="false">FilterPk!F$37</f>
        <v>34.582944</v>
      </c>
      <c r="I471" s="50" t="n">
        <f aca="false">FilterPk!G$37</f>
        <v>31.966656</v>
      </c>
      <c r="J471" s="50" t="n">
        <f aca="false">FilterPk!H$37</f>
        <v>34.267547</v>
      </c>
      <c r="K471" s="50" t="n">
        <f aca="false">FilterPk!I$37</f>
        <v>70.027981</v>
      </c>
      <c r="L471" s="50" t="n">
        <f aca="false">FilterPk!J$37</f>
        <v>33.814965</v>
      </c>
      <c r="M471" s="50" t="n">
        <f aca="false">FilterPk!K$37</f>
        <v>44.191074</v>
      </c>
      <c r="N471" s="50" t="n">
        <f aca="false">FilterPk!L$37</f>
        <v>243.412775</v>
      </c>
      <c r="O471" s="50" t="n">
        <f aca="false">FilterPk!M$37</f>
        <v>27.55263</v>
      </c>
      <c r="P471" s="50" t="n">
        <f aca="false">FilterPk!N$37</f>
        <v>0</v>
      </c>
      <c r="Q471" s="51" t="n">
        <f aca="false">FilterPk!O$37</f>
        <v>270.965405</v>
      </c>
    </row>
    <row r="472" customFormat="false" ht="12.75" hidden="false" customHeight="false" outlineLevel="0" collapsed="false">
      <c r="B472" s="85" t="str">
        <f aca="false">FilterPk!A$38</f>
        <v>Tom May</v>
      </c>
      <c r="C472" s="13" t="n">
        <f aca="false">C471+1</f>
        <v>471</v>
      </c>
      <c r="D472" s="50" t="n">
        <f aca="false">FilterPk!B$38</f>
        <v>0</v>
      </c>
      <c r="E472" s="50" t="n">
        <f aca="false">FilterPk!C$38</f>
        <v>0</v>
      </c>
      <c r="F472" s="50" t="n">
        <f aca="false">FilterPk!D$38</f>
        <v>0</v>
      </c>
      <c r="G472" s="50" t="n">
        <f aca="false">FilterPk!E$38</f>
        <v>0</v>
      </c>
      <c r="H472" s="50" t="n">
        <f aca="false">FilterPk!F$38</f>
        <v>0</v>
      </c>
      <c r="I472" s="50" t="n">
        <f aca="false">FilterPk!G$38</f>
        <v>0</v>
      </c>
      <c r="J472" s="50" t="n">
        <f aca="false">FilterPk!H$38</f>
        <v>0</v>
      </c>
      <c r="K472" s="50" t="n">
        <f aca="false">FilterPk!I$38</f>
        <v>0</v>
      </c>
      <c r="L472" s="50" t="n">
        <f aca="false">FilterPk!J$38</f>
        <v>0</v>
      </c>
      <c r="M472" s="50" t="n">
        <f aca="false">FilterPk!K$38</f>
        <v>0</v>
      </c>
      <c r="N472" s="50" t="n">
        <f aca="false">FilterPk!L$38</f>
        <v>0</v>
      </c>
      <c r="O472" s="50" t="n">
        <f aca="false">FilterPk!M$38</f>
        <v>0</v>
      </c>
      <c r="P472" s="50" t="n">
        <f aca="false">FilterPk!N$38</f>
        <v>0</v>
      </c>
      <c r="Q472" s="51" t="n">
        <f aca="false">FilterPk!O$38</f>
        <v>0</v>
      </c>
    </row>
    <row r="473" customFormat="false" ht="12.75" hidden="false" customHeight="false" outlineLevel="0" collapsed="false">
      <c r="B473" s="85" t="str">
        <f aca="false">FilterPk!A$39</f>
        <v>Clint Dean</v>
      </c>
      <c r="C473" s="13" t="n">
        <f aca="false">C472+1</f>
        <v>472</v>
      </c>
      <c r="D473" s="50" t="n">
        <f aca="false">FilterPk!B$39</f>
        <v>0</v>
      </c>
      <c r="E473" s="50" t="n">
        <f aca="false">FilterPk!C$39</f>
        <v>0</v>
      </c>
      <c r="F473" s="50" t="n">
        <f aca="false">FilterPk!D$39</f>
        <v>-27.9256</v>
      </c>
      <c r="G473" s="50" t="n">
        <f aca="false">FilterPk!E$39</f>
        <v>0</v>
      </c>
      <c r="H473" s="50" t="n">
        <f aca="false">FilterPk!F$39</f>
        <v>0</v>
      </c>
      <c r="I473" s="50" t="n">
        <f aca="false">FilterPk!G$39</f>
        <v>0</v>
      </c>
      <c r="J473" s="50" t="n">
        <f aca="false">FilterPk!H$39</f>
        <v>0</v>
      </c>
      <c r="K473" s="50" t="n">
        <f aca="false">FilterPk!I$39</f>
        <v>0</v>
      </c>
      <c r="L473" s="50" t="n">
        <f aca="false">FilterPk!J$39</f>
        <v>0</v>
      </c>
      <c r="M473" s="50" t="n">
        <f aca="false">FilterPk!K$39</f>
        <v>0</v>
      </c>
      <c r="N473" s="50" t="n">
        <f aca="false">FilterPk!L$39</f>
        <v>-27.9256</v>
      </c>
      <c r="O473" s="50" t="n">
        <f aca="false">FilterPk!M$39</f>
        <v>0</v>
      </c>
      <c r="P473" s="50" t="n">
        <f aca="false">FilterPk!N$39</f>
        <v>0</v>
      </c>
      <c r="Q473" s="51" t="n">
        <f aca="false">FilterPk!O$39</f>
        <v>-27.9256</v>
      </c>
    </row>
    <row r="474" customFormat="false" ht="12.75" hidden="false" customHeight="false" outlineLevel="0" collapsed="false">
      <c r="B474" s="85" t="str">
        <f aca="false">FilterPk!A$40</f>
        <v>Rob Benson</v>
      </c>
      <c r="C474" s="13" t="n">
        <f aca="false">C473+1</f>
        <v>473</v>
      </c>
      <c r="D474" s="50" t="n">
        <f aca="false">FilterPk!B$40</f>
        <v>0</v>
      </c>
      <c r="E474" s="50" t="n">
        <f aca="false">FilterPk!C$40</f>
        <v>0</v>
      </c>
      <c r="F474" s="50" t="n">
        <f aca="false">FilterPk!D$40</f>
        <v>0</v>
      </c>
      <c r="G474" s="50" t="n">
        <f aca="false">FilterPk!E$40</f>
        <v>-76.947211</v>
      </c>
      <c r="H474" s="50" t="n">
        <f aca="false">FilterPk!F$40</f>
        <v>0</v>
      </c>
      <c r="I474" s="50" t="n">
        <f aca="false">FilterPk!G$40</f>
        <v>0</v>
      </c>
      <c r="J474" s="50" t="n">
        <f aca="false">FilterPk!H$40</f>
        <v>0</v>
      </c>
      <c r="K474" s="50" t="n">
        <f aca="false">FilterPk!I$40</f>
        <v>0</v>
      </c>
      <c r="L474" s="50" t="n">
        <f aca="false">FilterPk!J$40</f>
        <v>0</v>
      </c>
      <c r="M474" s="50" t="n">
        <f aca="false">FilterPk!K$40</f>
        <v>0</v>
      </c>
      <c r="N474" s="50" t="n">
        <f aca="false">FilterPk!L$40</f>
        <v>-76.947211</v>
      </c>
      <c r="O474" s="50" t="n">
        <f aca="false">FilterPk!M$40</f>
        <v>0</v>
      </c>
      <c r="P474" s="50" t="n">
        <f aca="false">FilterPk!N$40</f>
        <v>0</v>
      </c>
      <c r="Q474" s="51" t="n">
        <f aca="false">FilterPk!O$40</f>
        <v>-76.947211</v>
      </c>
    </row>
    <row r="475" customFormat="false" ht="12.75" hidden="false" customHeight="false" outlineLevel="0" collapsed="false">
      <c r="B475" s="85" t="str">
        <f aca="false">FilterPk!A$41</f>
        <v>Matt Lorenz</v>
      </c>
      <c r="C475" s="13" t="n">
        <f aca="false">C474+1</f>
        <v>474</v>
      </c>
      <c r="D475" s="50" t="n">
        <f aca="false">FilterPk!B$41</f>
        <v>0</v>
      </c>
      <c r="E475" s="50" t="n">
        <f aca="false">FilterPk!C$41</f>
        <v>0</v>
      </c>
      <c r="F475" s="50" t="n">
        <f aca="false">FilterPk!D$41</f>
        <v>0</v>
      </c>
      <c r="G475" s="50" t="n">
        <f aca="false">FilterPk!E$41</f>
        <v>0</v>
      </c>
      <c r="H475" s="50" t="n">
        <f aca="false">FilterPk!F$41</f>
        <v>0</v>
      </c>
      <c r="I475" s="50" t="n">
        <f aca="false">FilterPk!G$41</f>
        <v>0</v>
      </c>
      <c r="J475" s="50" t="n">
        <f aca="false">FilterPk!H$41</f>
        <v>0</v>
      </c>
      <c r="K475" s="50" t="n">
        <f aca="false">FilterPk!I$41</f>
        <v>0</v>
      </c>
      <c r="L475" s="50" t="n">
        <f aca="false">FilterPk!J$41</f>
        <v>0</v>
      </c>
      <c r="M475" s="50" t="n">
        <f aca="false">FilterPk!K$41</f>
        <v>0</v>
      </c>
      <c r="N475" s="50" t="n">
        <f aca="false">FilterPk!L$41</f>
        <v>0</v>
      </c>
      <c r="O475" s="50" t="n">
        <f aca="false">FilterPk!M$41</f>
        <v>0</v>
      </c>
      <c r="P475" s="50" t="n">
        <f aca="false">FilterPk!N$41</f>
        <v>0</v>
      </c>
      <c r="Q475" s="51" t="n">
        <f aca="false">FilterPk!O$41</f>
        <v>0</v>
      </c>
    </row>
    <row r="476" customFormat="false" ht="12.75" hidden="false" customHeight="false" outlineLevel="0" collapsed="false">
      <c r="B476" s="85" t="str">
        <f aca="false">FilterPk!A$42</f>
        <v>John Forney</v>
      </c>
      <c r="C476" s="13" t="n">
        <f aca="false">C475+1</f>
        <v>475</v>
      </c>
      <c r="D476" s="50" t="n">
        <f aca="false">FilterPk!B$42</f>
        <v>0</v>
      </c>
      <c r="E476" s="50" t="n">
        <f aca="false">FilterPk!C$42</f>
        <v>0</v>
      </c>
      <c r="F476" s="50" t="n">
        <f aca="false">FilterPk!D$42</f>
        <v>0</v>
      </c>
      <c r="G476" s="50" t="n">
        <f aca="false">FilterPk!E$42</f>
        <v>0</v>
      </c>
      <c r="H476" s="50" t="n">
        <f aca="false">FilterPk!F$42</f>
        <v>0</v>
      </c>
      <c r="I476" s="50" t="n">
        <f aca="false">FilterPk!G$42</f>
        <v>0</v>
      </c>
      <c r="J476" s="50" t="n">
        <f aca="false">FilterPk!H$42</f>
        <v>0</v>
      </c>
      <c r="K476" s="50" t="n">
        <f aca="false">FilterPk!I$42</f>
        <v>0</v>
      </c>
      <c r="L476" s="50" t="n">
        <f aca="false">FilterPk!J$42</f>
        <v>0</v>
      </c>
      <c r="M476" s="50" t="n">
        <f aca="false">FilterPk!K$42</f>
        <v>0</v>
      </c>
      <c r="N476" s="50" t="n">
        <f aca="false">FilterPk!L$42</f>
        <v>0</v>
      </c>
      <c r="O476" s="50" t="n">
        <f aca="false">FilterPk!M$42</f>
        <v>0</v>
      </c>
      <c r="P476" s="50" t="n">
        <f aca="false">FilterPk!N$42</f>
        <v>0</v>
      </c>
      <c r="Q476" s="51" t="n">
        <f aca="false">FilterPk!O$42</f>
        <v>0</v>
      </c>
    </row>
    <row r="477" customFormat="false" ht="12.75" hidden="false" customHeight="false" outlineLevel="0" collapsed="false">
      <c r="B477" s="85" t="str">
        <f aca="false">FilterPk!A$43</f>
        <v>Mike Carson</v>
      </c>
      <c r="C477" s="13" t="n">
        <f aca="false">C476+1</f>
        <v>476</v>
      </c>
      <c r="D477" s="50" t="n">
        <f aca="false">FilterPk!B$43</f>
        <v>0</v>
      </c>
      <c r="E477" s="50" t="n">
        <f aca="false">FilterPk!C$43</f>
        <v>0</v>
      </c>
      <c r="F477" s="50" t="n">
        <f aca="false">FilterPk!D$43</f>
        <v>0</v>
      </c>
      <c r="G477" s="50" t="n">
        <f aca="false">FilterPk!E$43</f>
        <v>0</v>
      </c>
      <c r="H477" s="50" t="n">
        <f aca="false">FilterPk!F$43</f>
        <v>0</v>
      </c>
      <c r="I477" s="50" t="n">
        <f aca="false">FilterPk!G$43</f>
        <v>0</v>
      </c>
      <c r="J477" s="50" t="n">
        <f aca="false">FilterPk!H$43</f>
        <v>0</v>
      </c>
      <c r="K477" s="50" t="n">
        <f aca="false">FilterPk!I$43</f>
        <v>0</v>
      </c>
      <c r="L477" s="50" t="n">
        <f aca="false">FilterPk!J$43</f>
        <v>0</v>
      </c>
      <c r="M477" s="50" t="n">
        <f aca="false">FilterPk!K$43</f>
        <v>0</v>
      </c>
      <c r="N477" s="50" t="n">
        <f aca="false">FilterPk!L$43</f>
        <v>0</v>
      </c>
      <c r="O477" s="50" t="n">
        <f aca="false">FilterPk!M$43</f>
        <v>0</v>
      </c>
      <c r="P477" s="50" t="n">
        <f aca="false">FilterPk!N$43</f>
        <v>0</v>
      </c>
      <c r="Q477" s="51" t="n">
        <f aca="false">FilterPk!O$43</f>
        <v>0</v>
      </c>
    </row>
    <row r="478" customFormat="false" ht="12.75" hidden="false" customHeight="false" outlineLevel="0" collapsed="false">
      <c r="B478" s="85" t="str">
        <f aca="false">FilterPk!A$44</f>
        <v>Chris Dorland</v>
      </c>
      <c r="C478" s="13" t="n">
        <f aca="false">C477+1</f>
        <v>477</v>
      </c>
      <c r="D478" s="50" t="n">
        <f aca="false">FilterPk!B$44</f>
        <v>0</v>
      </c>
      <c r="E478" s="50" t="n">
        <f aca="false">FilterPk!C$44</f>
        <v>0</v>
      </c>
      <c r="F478" s="50" t="n">
        <f aca="false">FilterPk!D$44</f>
        <v>0</v>
      </c>
      <c r="G478" s="50" t="n">
        <f aca="false">FilterPk!E$44</f>
        <v>0</v>
      </c>
      <c r="H478" s="50" t="n">
        <f aca="false">FilterPk!F$44</f>
        <v>0</v>
      </c>
      <c r="I478" s="50" t="n">
        <f aca="false">FilterPk!G$44</f>
        <v>0</v>
      </c>
      <c r="J478" s="50" t="n">
        <f aca="false">FilterPk!H$44</f>
        <v>0</v>
      </c>
      <c r="K478" s="50" t="n">
        <f aca="false">FilterPk!I$44</f>
        <v>0</v>
      </c>
      <c r="L478" s="50" t="n">
        <f aca="false">FilterPk!J$44</f>
        <v>0</v>
      </c>
      <c r="M478" s="50" t="n">
        <f aca="false">FilterPk!K$44</f>
        <v>0</v>
      </c>
      <c r="N478" s="50" t="n">
        <f aca="false">FilterPk!L$44</f>
        <v>0</v>
      </c>
      <c r="O478" s="50" t="n">
        <f aca="false">FilterPk!M$44</f>
        <v>0</v>
      </c>
      <c r="P478" s="50" t="n">
        <f aca="false">FilterPk!N$44</f>
        <v>0</v>
      </c>
      <c r="Q478" s="51" t="n">
        <f aca="false">FilterPk!O$44</f>
        <v>0</v>
      </c>
    </row>
    <row r="479" customFormat="false" ht="12.75" hidden="false" customHeight="false" outlineLevel="0" collapsed="false">
      <c r="B479" s="85" t="str">
        <f aca="false">FilterPk!A$45</f>
        <v>Jeff King</v>
      </c>
      <c r="C479" s="13" t="n">
        <f aca="false">C478+1</f>
        <v>478</v>
      </c>
      <c r="D479" s="50" t="n">
        <f aca="false">FilterPk!B$45</f>
        <v>0</v>
      </c>
      <c r="E479" s="50" t="n">
        <f aca="false">FilterPk!C$45</f>
        <v>0</v>
      </c>
      <c r="F479" s="50" t="n">
        <f aca="false">FilterPk!D$45</f>
        <v>0</v>
      </c>
      <c r="G479" s="50" t="n">
        <f aca="false">FilterPk!E$45</f>
        <v>0</v>
      </c>
      <c r="H479" s="50" t="n">
        <f aca="false">FilterPk!F$45</f>
        <v>0</v>
      </c>
      <c r="I479" s="50" t="n">
        <f aca="false">FilterPk!G$45</f>
        <v>0</v>
      </c>
      <c r="J479" s="50" t="n">
        <f aca="false">FilterPk!H$45</f>
        <v>0</v>
      </c>
      <c r="K479" s="50" t="n">
        <f aca="false">FilterPk!I$45</f>
        <v>0</v>
      </c>
      <c r="L479" s="50" t="n">
        <f aca="false">FilterPk!J$45</f>
        <v>0</v>
      </c>
      <c r="M479" s="50" t="n">
        <f aca="false">FilterPk!K$45</f>
        <v>0</v>
      </c>
      <c r="N479" s="50" t="n">
        <f aca="false">FilterPk!L$45</f>
        <v>0</v>
      </c>
      <c r="O479" s="50" t="n">
        <f aca="false">FilterPk!M$45</f>
        <v>0</v>
      </c>
      <c r="P479" s="50" t="n">
        <f aca="false">FilterPk!N$45</f>
        <v>0</v>
      </c>
      <c r="Q479" s="51" t="n">
        <f aca="false">FilterPk!O$45</f>
        <v>0</v>
      </c>
    </row>
    <row r="480" customFormat="false" ht="12.75" hidden="false" customHeight="false" outlineLevel="0" collapsed="false">
      <c r="B480" s="85" t="n">
        <f aca="false">FilterPk!A$46</f>
        <v>0</v>
      </c>
      <c r="C480" s="13" t="n">
        <f aca="false">C479+1</f>
        <v>479</v>
      </c>
      <c r="D480" s="50" t="n">
        <f aca="false">FilterPk!B$46</f>
        <v>0</v>
      </c>
      <c r="E480" s="50" t="n">
        <f aca="false">FilterPk!C$46</f>
        <v>0</v>
      </c>
      <c r="F480" s="50" t="n">
        <f aca="false">FilterPk!D$46</f>
        <v>0</v>
      </c>
      <c r="G480" s="50" t="n">
        <f aca="false">FilterPk!E$46</f>
        <v>0</v>
      </c>
      <c r="H480" s="50" t="n">
        <f aca="false">FilterPk!F$46</f>
        <v>0</v>
      </c>
      <c r="I480" s="50" t="n">
        <f aca="false">FilterPk!G$46</f>
        <v>0</v>
      </c>
      <c r="J480" s="50" t="n">
        <f aca="false">FilterPk!H$46</f>
        <v>0</v>
      </c>
      <c r="K480" s="50" t="n">
        <f aca="false">FilterPk!I$46</f>
        <v>0</v>
      </c>
      <c r="L480" s="50" t="n">
        <f aca="false">FilterPk!J$46</f>
        <v>0</v>
      </c>
      <c r="M480" s="50" t="n">
        <f aca="false">FilterPk!K$46</f>
        <v>0</v>
      </c>
      <c r="N480" s="50" t="n">
        <f aca="false">FilterPk!L$46</f>
        <v>0</v>
      </c>
      <c r="O480" s="50" t="n">
        <f aca="false">FilterPk!M$46</f>
        <v>0</v>
      </c>
      <c r="P480" s="50" t="n">
        <f aca="false">FilterPk!N$46</f>
        <v>0</v>
      </c>
      <c r="Q480" s="51" t="n">
        <f aca="false">FilterPk!O$46</f>
        <v>0</v>
      </c>
    </row>
    <row r="481" customFormat="false" ht="12.75" hidden="false" customHeight="false" outlineLevel="0" collapsed="false">
      <c r="B481" s="87" t="n">
        <f aca="false">FilterPk!A$47</f>
        <v>0</v>
      </c>
      <c r="C481" s="64" t="n">
        <f aca="false">C480+1</f>
        <v>480</v>
      </c>
      <c r="D481" s="54" t="n">
        <f aca="false">FilterPk!B$47</f>
        <v>0</v>
      </c>
      <c r="E481" s="54" t="n">
        <f aca="false">FilterPk!C$47</f>
        <v>0</v>
      </c>
      <c r="F481" s="54" t="n">
        <f aca="false">FilterPk!D$47</f>
        <v>0</v>
      </c>
      <c r="G481" s="54" t="n">
        <f aca="false">FilterPk!E$47</f>
        <v>0</v>
      </c>
      <c r="H481" s="54" t="n">
        <f aca="false">FilterPk!F$47</f>
        <v>0</v>
      </c>
      <c r="I481" s="54" t="n">
        <f aca="false">FilterPk!G$47</f>
        <v>0</v>
      </c>
      <c r="J481" s="54" t="n">
        <f aca="false">FilterPk!H$47</f>
        <v>0</v>
      </c>
      <c r="K481" s="54" t="n">
        <f aca="false">FilterPk!I$47</f>
        <v>0</v>
      </c>
      <c r="L481" s="54" t="n">
        <f aca="false">FilterPk!J$47</f>
        <v>0</v>
      </c>
      <c r="M481" s="54" t="n">
        <f aca="false">FilterPk!K$47</f>
        <v>0</v>
      </c>
      <c r="N481" s="54" t="n">
        <f aca="false">FilterPk!L$47</f>
        <v>0</v>
      </c>
      <c r="O481" s="54" t="n">
        <f aca="false">FilterPk!M$47</f>
        <v>0</v>
      </c>
      <c r="P481" s="54" t="n">
        <f aca="false">FilterPk!N$47</f>
        <v>0</v>
      </c>
      <c r="Q481" s="55" t="n">
        <f aca="false">FilterPk!O$47</f>
        <v>0</v>
      </c>
    </row>
    <row r="482" customFormat="false" ht="12.75" hidden="false" customHeight="false" outlineLevel="0" collapsed="false">
      <c r="A482" s="0" t="n">
        <f aca="false">A442+1</f>
        <v>13</v>
      </c>
      <c r="B482" s="57" t="n">
        <f aca="false">FilterPk!D$1</f>
        <v>36907</v>
      </c>
      <c r="C482" s="58" t="n">
        <f aca="false">C481+1</f>
        <v>481</v>
      </c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83"/>
    </row>
    <row r="483" customFormat="false" ht="12.75" hidden="false" customHeight="false" outlineLevel="0" collapsed="false">
      <c r="B483" s="61"/>
      <c r="C483" s="13" t="n">
        <f aca="false">C482+1</f>
        <v>482</v>
      </c>
      <c r="D483" s="13"/>
      <c r="E483" s="21" t="s">
        <v>5</v>
      </c>
      <c r="F483" s="21" t="s">
        <v>6</v>
      </c>
      <c r="G483" s="21" t="s">
        <v>7</v>
      </c>
      <c r="H483" s="21" t="s">
        <v>8</v>
      </c>
      <c r="I483" s="21" t="s">
        <v>9</v>
      </c>
      <c r="J483" s="21" t="s">
        <v>10</v>
      </c>
      <c r="K483" s="21" t="s">
        <v>11</v>
      </c>
      <c r="L483" s="21" t="s">
        <v>12</v>
      </c>
      <c r="M483" s="21" t="s">
        <v>13</v>
      </c>
      <c r="N483" s="21" t="s">
        <v>14</v>
      </c>
      <c r="O483" s="21" t="n">
        <v>2002</v>
      </c>
      <c r="P483" s="21" t="s">
        <v>15</v>
      </c>
      <c r="Q483" s="84" t="s">
        <v>16</v>
      </c>
    </row>
    <row r="484" customFormat="false" ht="12.75" hidden="false" customHeight="false" outlineLevel="0" collapsed="false">
      <c r="B484" s="85" t="str">
        <f aca="false">FilterPk!A$9</f>
        <v>Power positions</v>
      </c>
      <c r="C484" s="13" t="n">
        <f aca="false">C483+1</f>
        <v>483</v>
      </c>
      <c r="D484" s="13" t="s">
        <v>4</v>
      </c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86"/>
    </row>
    <row r="485" customFormat="false" ht="12.75" hidden="false" customHeight="false" outlineLevel="0" collapsed="false">
      <c r="B485" s="85" t="str">
        <f aca="false">FilterPk!A$10</f>
        <v>East Position</v>
      </c>
      <c r="C485" s="13" t="n">
        <f aca="false">C484+1</f>
        <v>484</v>
      </c>
      <c r="D485" s="50" t="n">
        <f aca="false">FilterPk!B$10</f>
        <v>34784396.7946123</v>
      </c>
      <c r="E485" s="50" t="n">
        <f aca="false">FilterPk!C$10</f>
        <v>75045.54</v>
      </c>
      <c r="F485" s="50" t="n">
        <f aca="false">FilterPk!D$10</f>
        <v>84629.15</v>
      </c>
      <c r="G485" s="50" t="n">
        <f aca="false">FilterPk!E$10</f>
        <v>1358824.72</v>
      </c>
      <c r="H485" s="50" t="n">
        <f aca="false">FilterPk!F$10</f>
        <v>1120662.53</v>
      </c>
      <c r="I485" s="50" t="n">
        <f aca="false">FilterPk!G$10</f>
        <v>422841.14</v>
      </c>
      <c r="J485" s="50" t="n">
        <f aca="false">FilterPk!H$10</f>
        <v>788810.55</v>
      </c>
      <c r="K485" s="50" t="n">
        <f aca="false">FilterPk!I$10</f>
        <v>1076253.71</v>
      </c>
      <c r="L485" s="50" t="n">
        <f aca="false">FilterPk!J$10</f>
        <v>363159.42</v>
      </c>
      <c r="M485" s="50" t="n">
        <f aca="false">FilterPk!K$10</f>
        <v>5764043.19</v>
      </c>
      <c r="N485" s="50" t="n">
        <f aca="false">FilterPk!L$10</f>
        <v>11054269.95</v>
      </c>
      <c r="O485" s="50" t="n">
        <f aca="false">FilterPk!M$10</f>
        <v>3650317.45</v>
      </c>
      <c r="P485" s="50" t="n">
        <f aca="false">FilterPk!N$10</f>
        <v>-1642778.44</v>
      </c>
      <c r="Q485" s="51" t="n">
        <f aca="false">FilterPk!O$10</f>
        <v>13061808.96</v>
      </c>
    </row>
    <row r="486" customFormat="false" ht="12.75" hidden="false" customHeight="false" outlineLevel="0" collapsed="false">
      <c r="B486" s="85" t="str">
        <f aca="false">FilterPk!A$11</f>
        <v>East Power Mgmt</v>
      </c>
      <c r="C486" s="13" t="n">
        <f aca="false">C485+1</f>
        <v>485</v>
      </c>
      <c r="D486" s="50" t="n">
        <f aca="false">FilterPk!B$11</f>
        <v>7547347.04451418</v>
      </c>
      <c r="E486" s="50" t="n">
        <f aca="false">FilterPk!C$11</f>
        <v>43646.27</v>
      </c>
      <c r="F486" s="50" t="n">
        <f aca="false">FilterPk!D$11</f>
        <v>-98133.28</v>
      </c>
      <c r="G486" s="50" t="n">
        <f aca="false">FilterPk!E$11</f>
        <v>107993.78</v>
      </c>
      <c r="H486" s="50" t="n">
        <f aca="false">FilterPk!F$11</f>
        <v>155786.29</v>
      </c>
      <c r="I486" s="50" t="n">
        <f aca="false">FilterPk!G$11</f>
        <v>89357.34</v>
      </c>
      <c r="J486" s="50" t="n">
        <f aca="false">FilterPk!H$11</f>
        <v>247101.13</v>
      </c>
      <c r="K486" s="50" t="n">
        <f aca="false">FilterPk!I$11</f>
        <v>307386.28</v>
      </c>
      <c r="L486" s="50" t="n">
        <f aca="false">FilterPk!J$11</f>
        <v>108209.05</v>
      </c>
      <c r="M486" s="50" t="n">
        <f aca="false">FilterPk!K$11</f>
        <v>1338376.99</v>
      </c>
      <c r="N486" s="50" t="n">
        <f aca="false">FilterPk!L$11</f>
        <v>2299723.85</v>
      </c>
      <c r="O486" s="50" t="n">
        <f aca="false">FilterPk!M$11</f>
        <v>606348.53</v>
      </c>
      <c r="P486" s="50" t="n">
        <f aca="false">FilterPk!N$11</f>
        <v>61912.21</v>
      </c>
      <c r="Q486" s="51" t="n">
        <f aca="false">FilterPk!O$11</f>
        <v>2967984.59</v>
      </c>
    </row>
    <row r="487" customFormat="false" ht="12.75" hidden="false" customHeight="false" outlineLevel="0" collapsed="false">
      <c r="B487" s="85" t="str">
        <f aca="false">FilterPk!A$12</f>
        <v>Long Term Options</v>
      </c>
      <c r="C487" s="13" t="n">
        <f aca="false">C486+1</f>
        <v>486</v>
      </c>
      <c r="D487" s="50" t="n">
        <f aca="false">FilterPk!B$12</f>
        <v>0</v>
      </c>
      <c r="E487" s="50" t="n">
        <f aca="false">FilterPk!C$12</f>
        <v>0</v>
      </c>
      <c r="F487" s="50" t="n">
        <f aca="false">FilterPk!D$12</f>
        <v>0</v>
      </c>
      <c r="G487" s="50" t="n">
        <f aca="false">FilterPk!E$12</f>
        <v>0</v>
      </c>
      <c r="H487" s="50" t="n">
        <f aca="false">FilterPk!F$12</f>
        <v>0</v>
      </c>
      <c r="I487" s="50" t="n">
        <f aca="false">FilterPk!G$12</f>
        <v>0</v>
      </c>
      <c r="J487" s="50" t="n">
        <f aca="false">FilterPk!H$12</f>
        <v>0</v>
      </c>
      <c r="K487" s="50" t="n">
        <f aca="false">FilterPk!I$12</f>
        <v>0</v>
      </c>
      <c r="L487" s="50" t="n">
        <f aca="false">FilterPk!J$12</f>
        <v>0</v>
      </c>
      <c r="M487" s="50" t="n">
        <f aca="false">FilterPk!K$12</f>
        <v>0</v>
      </c>
      <c r="N487" s="50" t="n">
        <f aca="false">FilterPk!L$12</f>
        <v>0</v>
      </c>
      <c r="O487" s="50" t="n">
        <f aca="false">FilterPk!M$12</f>
        <v>0</v>
      </c>
      <c r="P487" s="50" t="n">
        <f aca="false">FilterPk!N$12</f>
        <v>0</v>
      </c>
      <c r="Q487" s="51" t="n">
        <f aca="false">FilterPk!O$12</f>
        <v>0</v>
      </c>
    </row>
    <row r="488" customFormat="false" ht="12.75" hidden="false" customHeight="false" outlineLevel="0" collapsed="false">
      <c r="B488" s="85" t="str">
        <f aca="false">FilterPk!A$13</f>
        <v>LT-MIDWEST</v>
      </c>
      <c r="C488" s="13" t="n">
        <f aca="false">C487+1</f>
        <v>487</v>
      </c>
      <c r="D488" s="50" t="n">
        <f aca="false">FilterPk!B$13</f>
        <v>7151089.47366245</v>
      </c>
      <c r="E488" s="50" t="n">
        <f aca="false">FilterPk!C$13</f>
        <v>48283.08</v>
      </c>
      <c r="F488" s="50" t="n">
        <f aca="false">FilterPk!D$13</f>
        <v>-141448.54</v>
      </c>
      <c r="G488" s="50" t="n">
        <f aca="false">FilterPk!E$13</f>
        <v>574622.66</v>
      </c>
      <c r="H488" s="50" t="n">
        <f aca="false">FilterPk!F$13</f>
        <v>298097.27</v>
      </c>
      <c r="I488" s="50" t="n">
        <f aca="false">FilterPk!G$13</f>
        <v>249481.43</v>
      </c>
      <c r="J488" s="50" t="n">
        <f aca="false">FilterPk!H$13</f>
        <v>119379.88</v>
      </c>
      <c r="K488" s="50" t="n">
        <f aca="false">FilterPk!I$13</f>
        <v>25994.27</v>
      </c>
      <c r="L488" s="50" t="n">
        <f aca="false">FilterPk!J$13</f>
        <v>156242.15</v>
      </c>
      <c r="M488" s="50" t="n">
        <f aca="false">FilterPk!K$13</f>
        <v>1762908.33</v>
      </c>
      <c r="N488" s="50" t="n">
        <f aca="false">FilterPk!L$13</f>
        <v>3093560.53</v>
      </c>
      <c r="O488" s="50" t="n">
        <f aca="false">FilterPk!M$13</f>
        <v>565730</v>
      </c>
      <c r="P488" s="50" t="n">
        <f aca="false">FilterPk!N$13</f>
        <v>-439379.19</v>
      </c>
      <c r="Q488" s="51" t="n">
        <f aca="false">FilterPk!O$13</f>
        <v>3219911.34</v>
      </c>
    </row>
    <row r="489" customFormat="false" ht="12.75" hidden="false" customHeight="false" outlineLevel="0" collapsed="false">
      <c r="B489" s="85" t="str">
        <f aca="false">FilterPk!A$14</f>
        <v>ST-ECAR</v>
      </c>
      <c r="C489" s="13" t="n">
        <f aca="false">C488+1</f>
        <v>488</v>
      </c>
      <c r="D489" s="50" t="n">
        <f aca="false">FilterPk!B$14</f>
        <v>238101.441960815</v>
      </c>
      <c r="E489" s="50" t="n">
        <f aca="false">FilterPk!C$14</f>
        <v>13522.23</v>
      </c>
      <c r="F489" s="50" t="n">
        <f aca="false">FilterPk!D$14</f>
        <v>15838.59</v>
      </c>
      <c r="G489" s="50" t="n">
        <f aca="false">FilterPk!E$14</f>
        <v>0</v>
      </c>
      <c r="H489" s="50" t="n">
        <f aca="false">FilterPk!F$14</f>
        <v>0</v>
      </c>
      <c r="I489" s="50" t="n">
        <f aca="false">FilterPk!G$14</f>
        <v>0</v>
      </c>
      <c r="J489" s="50" t="n">
        <f aca="false">FilterPk!H$14</f>
        <v>0</v>
      </c>
      <c r="K489" s="50" t="n">
        <f aca="false">FilterPk!I$14</f>
        <v>0</v>
      </c>
      <c r="L489" s="50" t="n">
        <f aca="false">FilterPk!J$14</f>
        <v>0</v>
      </c>
      <c r="M489" s="50" t="n">
        <f aca="false">FilterPk!K$14</f>
        <v>0</v>
      </c>
      <c r="N489" s="50" t="n">
        <f aca="false">FilterPk!L$14</f>
        <v>29360.82</v>
      </c>
      <c r="O489" s="50" t="n">
        <f aca="false">FilterPk!M$14</f>
        <v>0</v>
      </c>
      <c r="P489" s="50" t="n">
        <f aca="false">FilterPk!N$14</f>
        <v>0</v>
      </c>
      <c r="Q489" s="51" t="n">
        <f aca="false">FilterPk!O$14</f>
        <v>29360.82</v>
      </c>
    </row>
    <row r="490" customFormat="false" ht="12.75" hidden="false" customHeight="false" outlineLevel="0" collapsed="false">
      <c r="B490" s="85" t="str">
        <f aca="false">FilterPk!A$15</f>
        <v>ST- MAPP</v>
      </c>
      <c r="C490" s="13" t="n">
        <f aca="false">C489+1</f>
        <v>489</v>
      </c>
      <c r="D490" s="50" t="n">
        <f aca="false">FilterPk!B$15</f>
        <v>254636.614020626</v>
      </c>
      <c r="E490" s="50" t="n">
        <f aca="false">FilterPk!C$15</f>
        <v>795.43</v>
      </c>
      <c r="F490" s="50" t="n">
        <f aca="false">FilterPk!D$15</f>
        <v>39596.48</v>
      </c>
      <c r="G490" s="50" t="n">
        <f aca="false">FilterPk!E$15</f>
        <v>26009.8</v>
      </c>
      <c r="H490" s="50" t="n">
        <f aca="false">FilterPk!F$15</f>
        <v>8238.75</v>
      </c>
      <c r="I490" s="50" t="n">
        <f aca="false">FilterPk!G$15</f>
        <v>0</v>
      </c>
      <c r="J490" s="50" t="n">
        <f aca="false">FilterPk!H$15</f>
        <v>0</v>
      </c>
      <c r="K490" s="50" t="n">
        <f aca="false">FilterPk!I$15</f>
        <v>0</v>
      </c>
      <c r="L490" s="50" t="n">
        <f aca="false">FilterPk!J$15</f>
        <v>0</v>
      </c>
      <c r="M490" s="50" t="n">
        <f aca="false">FilterPk!K$15</f>
        <v>0</v>
      </c>
      <c r="N490" s="50" t="n">
        <f aca="false">FilterPk!L$15</f>
        <v>74640.46</v>
      </c>
      <c r="O490" s="50" t="n">
        <f aca="false">FilterPk!M$15</f>
        <v>0</v>
      </c>
      <c r="P490" s="50" t="n">
        <f aca="false">FilterPk!N$15</f>
        <v>0</v>
      </c>
      <c r="Q490" s="51" t="n">
        <f aca="false">FilterPk!O$15</f>
        <v>74640.46</v>
      </c>
    </row>
    <row r="491" customFormat="false" ht="12.75" hidden="false" customHeight="false" outlineLevel="0" collapsed="false">
      <c r="B491" s="85" t="str">
        <f aca="false">FilterPk!A$16</f>
        <v>ST- MAIN</v>
      </c>
      <c r="C491" s="13" t="n">
        <f aca="false">C490+1</f>
        <v>490</v>
      </c>
      <c r="D491" s="50" t="n">
        <f aca="false">FilterPk!B$16</f>
        <v>694293.253349893</v>
      </c>
      <c r="E491" s="50" t="n">
        <f aca="false">FilterPk!C$16</f>
        <v>-2349.61</v>
      </c>
      <c r="F491" s="50" t="n">
        <f aca="false">FilterPk!D$16</f>
        <v>15903</v>
      </c>
      <c r="G491" s="50" t="n">
        <f aca="false">FilterPk!E$16</f>
        <v>69359.47</v>
      </c>
      <c r="H491" s="50" t="n">
        <f aca="false">FilterPk!F$16</f>
        <v>0</v>
      </c>
      <c r="I491" s="50" t="n">
        <f aca="false">FilterPk!G$16</f>
        <v>0</v>
      </c>
      <c r="J491" s="50" t="n">
        <f aca="false">FilterPk!H$16</f>
        <v>0</v>
      </c>
      <c r="K491" s="50" t="n">
        <f aca="false">FilterPk!I$16</f>
        <v>0</v>
      </c>
      <c r="L491" s="50" t="n">
        <f aca="false">FilterPk!J$16</f>
        <v>0</v>
      </c>
      <c r="M491" s="50" t="n">
        <f aca="false">FilterPk!K$16</f>
        <v>0</v>
      </c>
      <c r="N491" s="50" t="n">
        <f aca="false">FilterPk!L$16</f>
        <v>82912.86</v>
      </c>
      <c r="O491" s="50" t="n">
        <f aca="false">FilterPk!M$16</f>
        <v>0</v>
      </c>
      <c r="P491" s="50" t="n">
        <f aca="false">FilterPk!N$16</f>
        <v>0</v>
      </c>
      <c r="Q491" s="51" t="n">
        <f aca="false">FilterPk!O$16</f>
        <v>82912.86</v>
      </c>
    </row>
    <row r="492" customFormat="false" ht="12.75" hidden="false" customHeight="false" outlineLevel="0" collapsed="false">
      <c r="B492" s="85" t="str">
        <f aca="false">FilterPk!A$17</f>
        <v>MW-ANALYST</v>
      </c>
      <c r="C492" s="13" t="n">
        <f aca="false">C491+1</f>
        <v>491</v>
      </c>
      <c r="D492" s="50" t="n">
        <f aca="false">FilterPk!B$17</f>
        <v>0</v>
      </c>
      <c r="E492" s="50" t="n">
        <f aca="false">FilterPk!C$17</f>
        <v>6363.4</v>
      </c>
      <c r="F492" s="50" t="n">
        <f aca="false">FilterPk!D$17</f>
        <v>15838.59</v>
      </c>
      <c r="G492" s="50" t="n">
        <f aca="false">FilterPk!E$17</f>
        <v>0</v>
      </c>
      <c r="H492" s="50" t="n">
        <f aca="false">FilterPk!F$17</f>
        <v>0</v>
      </c>
      <c r="I492" s="50" t="n">
        <f aca="false">FilterPk!G$17</f>
        <v>0</v>
      </c>
      <c r="J492" s="50" t="n">
        <f aca="false">FilterPk!H$17</f>
        <v>0</v>
      </c>
      <c r="K492" s="50" t="n">
        <f aca="false">FilterPk!I$17</f>
        <v>0</v>
      </c>
      <c r="L492" s="50" t="n">
        <f aca="false">FilterPk!J$17</f>
        <v>0</v>
      </c>
      <c r="M492" s="50" t="n">
        <f aca="false">FilterPk!K$17</f>
        <v>0</v>
      </c>
      <c r="N492" s="50" t="n">
        <f aca="false">FilterPk!L$17</f>
        <v>22201.99</v>
      </c>
      <c r="O492" s="50" t="n">
        <f aca="false">FilterPk!M$17</f>
        <v>0</v>
      </c>
      <c r="P492" s="50" t="n">
        <f aca="false">FilterPk!N$17</f>
        <v>0</v>
      </c>
      <c r="Q492" s="51" t="n">
        <f aca="false">FilterPk!O$17</f>
        <v>22201.99</v>
      </c>
    </row>
    <row r="493" customFormat="false" ht="12.75" hidden="false" customHeight="false" outlineLevel="0" collapsed="false">
      <c r="B493" s="85" t="str">
        <f aca="false">FilterPk!A$18</f>
        <v>LT-NE</v>
      </c>
      <c r="C493" s="13" t="n">
        <f aca="false">C492+1</f>
        <v>492</v>
      </c>
      <c r="D493" s="50" t="n">
        <f aca="false">FilterPk!B$18</f>
        <v>6187311.37539291</v>
      </c>
      <c r="E493" s="50" t="n">
        <f aca="false">FilterPk!C$18</f>
        <v>-37254.47</v>
      </c>
      <c r="F493" s="50" t="n">
        <f aca="false">FilterPk!D$18</f>
        <v>2562.91</v>
      </c>
      <c r="G493" s="50" t="n">
        <f aca="false">FilterPk!E$18</f>
        <v>-23211.32</v>
      </c>
      <c r="H493" s="50" t="n">
        <f aca="false">FilterPk!F$18</f>
        <v>263627.18</v>
      </c>
      <c r="I493" s="50" t="n">
        <f aca="false">FilterPk!G$18</f>
        <v>-59813.36</v>
      </c>
      <c r="J493" s="50" t="n">
        <f aca="false">FilterPk!H$18</f>
        <v>155752.04</v>
      </c>
      <c r="K493" s="50" t="n">
        <f aca="false">FilterPk!I$18</f>
        <v>121018.38</v>
      </c>
      <c r="L493" s="50" t="n">
        <f aca="false">FilterPk!J$18</f>
        <v>-53378.32</v>
      </c>
      <c r="M493" s="50" t="n">
        <f aca="false">FilterPk!K$18</f>
        <v>995570.8</v>
      </c>
      <c r="N493" s="50" t="n">
        <f aca="false">FilterPk!L$18</f>
        <v>1364873.84</v>
      </c>
      <c r="O493" s="50" t="n">
        <f aca="false">FilterPk!M$18</f>
        <v>1053007.86</v>
      </c>
      <c r="P493" s="50" t="n">
        <f aca="false">FilterPk!N$18</f>
        <v>-2593897.5</v>
      </c>
      <c r="Q493" s="51" t="n">
        <f aca="false">FilterPk!O$18</f>
        <v>-176015.800000001</v>
      </c>
    </row>
    <row r="494" customFormat="false" ht="12.75" hidden="false" customHeight="false" outlineLevel="0" collapsed="false">
      <c r="B494" s="85" t="str">
        <f aca="false">FilterPk!A$19</f>
        <v>LT-PJM</v>
      </c>
      <c r="C494" s="13" t="n">
        <f aca="false">C493+1</f>
        <v>493</v>
      </c>
      <c r="D494" s="50" t="n">
        <f aca="false">FilterPk!B$19</f>
        <v>1818236.42109565</v>
      </c>
      <c r="E494" s="50" t="n">
        <f aca="false">FilterPk!C$19</f>
        <v>25453.61</v>
      </c>
      <c r="F494" s="50" t="n">
        <f aca="false">FilterPk!D$19</f>
        <v>45536</v>
      </c>
      <c r="G494" s="50" t="n">
        <f aca="false">FilterPk!E$19</f>
        <v>312117.59</v>
      </c>
      <c r="H494" s="50" t="n">
        <f aca="false">FilterPk!F$19</f>
        <v>211118</v>
      </c>
      <c r="I494" s="50" t="n">
        <f aca="false">FilterPk!G$19</f>
        <v>0</v>
      </c>
      <c r="J494" s="50" t="n">
        <f aca="false">FilterPk!H$19</f>
        <v>24536.25</v>
      </c>
      <c r="K494" s="50" t="n">
        <f aca="false">FilterPk!I$19</f>
        <v>-12662.37</v>
      </c>
      <c r="L494" s="50" t="n">
        <f aca="false">FilterPk!J$19</f>
        <v>-30078</v>
      </c>
      <c r="M494" s="50" t="n">
        <f aca="false">FilterPk!K$19</f>
        <v>243523.27</v>
      </c>
      <c r="N494" s="50" t="n">
        <f aca="false">FilterPk!L$19</f>
        <v>819544.35</v>
      </c>
      <c r="O494" s="50" t="n">
        <f aca="false">FilterPk!M$19</f>
        <v>125485.18</v>
      </c>
      <c r="P494" s="50" t="n">
        <f aca="false">FilterPk!N$19</f>
        <v>177105.54</v>
      </c>
      <c r="Q494" s="51" t="n">
        <f aca="false">FilterPk!O$19</f>
        <v>1122135.07</v>
      </c>
    </row>
    <row r="495" customFormat="false" ht="12.75" hidden="false" customHeight="false" outlineLevel="0" collapsed="false">
      <c r="B495" s="85" t="str">
        <f aca="false">FilterPk!A$20</f>
        <v>LT- NY</v>
      </c>
      <c r="C495" s="13" t="n">
        <f aca="false">C494+1</f>
        <v>494</v>
      </c>
      <c r="D495" s="50" t="n">
        <f aca="false">FilterPk!B$20</f>
        <v>0</v>
      </c>
      <c r="E495" s="50" t="n">
        <f aca="false">FilterPk!C$20</f>
        <v>-15908.51</v>
      </c>
      <c r="F495" s="50" t="n">
        <f aca="false">FilterPk!D$20</f>
        <v>63126.67</v>
      </c>
      <c r="G495" s="50" t="n">
        <f aca="false">FilterPk!E$20</f>
        <v>-17376.91</v>
      </c>
      <c r="H495" s="50" t="n">
        <f aca="false">FilterPk!F$20</f>
        <v>0</v>
      </c>
      <c r="I495" s="50" t="n">
        <f aca="false">FilterPk!G$20</f>
        <v>0</v>
      </c>
      <c r="J495" s="50" t="n">
        <f aca="false">FilterPk!H$20</f>
        <v>0</v>
      </c>
      <c r="K495" s="50" t="n">
        <f aca="false">FilterPk!I$20</f>
        <v>0</v>
      </c>
      <c r="L495" s="50" t="n">
        <f aca="false">FilterPk!J$20</f>
        <v>0</v>
      </c>
      <c r="M495" s="50" t="n">
        <f aca="false">FilterPk!K$20</f>
        <v>146381.01</v>
      </c>
      <c r="N495" s="50" t="n">
        <f aca="false">FilterPk!L$20</f>
        <v>176222.26</v>
      </c>
      <c r="O495" s="50" t="n">
        <f aca="false">FilterPk!M$20</f>
        <v>281909.77</v>
      </c>
      <c r="P495" s="50" t="n">
        <f aca="false">FilterPk!N$20</f>
        <v>-177475.64</v>
      </c>
      <c r="Q495" s="51" t="n">
        <f aca="false">FilterPk!O$20</f>
        <v>280656.39</v>
      </c>
    </row>
    <row r="496" customFormat="false" ht="12.75" hidden="false" customHeight="false" outlineLevel="0" collapsed="false">
      <c r="B496" s="85" t="str">
        <f aca="false">FilterPk!A$21</f>
        <v>ST- PJM</v>
      </c>
      <c r="C496" s="13" t="n">
        <f aca="false">C495+1</f>
        <v>495</v>
      </c>
      <c r="D496" s="50" t="n">
        <f aca="false">FilterPk!B$21</f>
        <v>1243093.71447674</v>
      </c>
      <c r="E496" s="50" t="n">
        <f aca="false">FilterPk!C$21</f>
        <v>-91155.75</v>
      </c>
      <c r="F496" s="50" t="n">
        <f aca="false">FilterPk!D$21</f>
        <v>-47515.78</v>
      </c>
      <c r="G496" s="50" t="n">
        <f aca="false">FilterPk!E$21</f>
        <v>0</v>
      </c>
      <c r="H496" s="50" t="n">
        <f aca="false">FilterPk!F$21</f>
        <v>0</v>
      </c>
      <c r="I496" s="50" t="n">
        <f aca="false">FilterPk!G$21</f>
        <v>0</v>
      </c>
      <c r="J496" s="50" t="n">
        <f aca="false">FilterPk!H$21</f>
        <v>0</v>
      </c>
      <c r="K496" s="50" t="n">
        <f aca="false">FilterPk!I$21</f>
        <v>0</v>
      </c>
      <c r="L496" s="50" t="n">
        <f aca="false">FilterPk!J$21</f>
        <v>0</v>
      </c>
      <c r="M496" s="50" t="n">
        <f aca="false">FilterPk!K$21</f>
        <v>0</v>
      </c>
      <c r="N496" s="50" t="n">
        <f aca="false">FilterPk!L$21</f>
        <v>-138671.53</v>
      </c>
      <c r="O496" s="50" t="n">
        <f aca="false">FilterPk!M$21</f>
        <v>0</v>
      </c>
      <c r="P496" s="50" t="n">
        <f aca="false">FilterPk!N$21</f>
        <v>0</v>
      </c>
      <c r="Q496" s="51" t="n">
        <f aca="false">FilterPk!O$21</f>
        <v>-138671.53</v>
      </c>
    </row>
    <row r="497" customFormat="false" ht="12.75" hidden="false" customHeight="false" outlineLevel="0" collapsed="false">
      <c r="B497" s="85" t="str">
        <f aca="false">FilterPk!A$22</f>
        <v>ST- NENG</v>
      </c>
      <c r="C497" s="13" t="n">
        <f aca="false">C496+1</f>
        <v>496</v>
      </c>
      <c r="D497" s="50" t="n">
        <f aca="false">FilterPk!B$22</f>
        <v>539719.375927685</v>
      </c>
      <c r="E497" s="50" t="n">
        <f aca="false">FilterPk!C$22</f>
        <v>13161.19</v>
      </c>
      <c r="F497" s="50" t="n">
        <f aca="false">FilterPk!D$22</f>
        <v>63418.82</v>
      </c>
      <c r="G497" s="50" t="n">
        <f aca="false">FilterPk!E$22</f>
        <v>0</v>
      </c>
      <c r="H497" s="50" t="n">
        <f aca="false">FilterPk!F$22</f>
        <v>0</v>
      </c>
      <c r="I497" s="50" t="n">
        <f aca="false">FilterPk!G$22</f>
        <v>0</v>
      </c>
      <c r="J497" s="50" t="n">
        <f aca="false">FilterPk!H$22</f>
        <v>0</v>
      </c>
      <c r="K497" s="50" t="n">
        <f aca="false">FilterPk!I$22</f>
        <v>0</v>
      </c>
      <c r="L497" s="50" t="n">
        <f aca="false">FilterPk!J$22</f>
        <v>0</v>
      </c>
      <c r="M497" s="50" t="n">
        <f aca="false">FilterPk!K$22</f>
        <v>0</v>
      </c>
      <c r="N497" s="50" t="n">
        <f aca="false">FilterPk!L$22</f>
        <v>76580.01</v>
      </c>
      <c r="O497" s="50" t="n">
        <f aca="false">FilterPk!M$22</f>
        <v>0</v>
      </c>
      <c r="P497" s="50" t="n">
        <f aca="false">FilterPk!N$22</f>
        <v>0</v>
      </c>
      <c r="Q497" s="51" t="n">
        <f aca="false">FilterPk!O$22</f>
        <v>76580.01</v>
      </c>
    </row>
    <row r="498" customFormat="false" ht="12.75" hidden="false" customHeight="false" outlineLevel="0" collapsed="false">
      <c r="B498" s="85" t="str">
        <f aca="false">FilterPk!A$23</f>
        <v>ST- NY</v>
      </c>
      <c r="C498" s="13" t="n">
        <f aca="false">C497+1</f>
        <v>497</v>
      </c>
      <c r="D498" s="50" t="n">
        <f aca="false">FilterPk!B$23</f>
        <v>251437.188425373</v>
      </c>
      <c r="E498" s="50" t="n">
        <f aca="false">FilterPk!C$23</f>
        <v>10362.2</v>
      </c>
      <c r="F498" s="50" t="n">
        <f aca="false">FilterPk!D$23</f>
        <v>-15838.59</v>
      </c>
      <c r="G498" s="50" t="n">
        <f aca="false">FilterPk!E$23</f>
        <v>17339.87</v>
      </c>
      <c r="H498" s="50" t="n">
        <f aca="false">FilterPk!F$23</f>
        <v>0</v>
      </c>
      <c r="I498" s="50" t="n">
        <f aca="false">FilterPk!G$23</f>
        <v>0</v>
      </c>
      <c r="J498" s="50" t="n">
        <f aca="false">FilterPk!H$23</f>
        <v>0</v>
      </c>
      <c r="K498" s="50" t="n">
        <f aca="false">FilterPk!I$23</f>
        <v>0</v>
      </c>
      <c r="L498" s="50" t="n">
        <f aca="false">FilterPk!J$23</f>
        <v>0</v>
      </c>
      <c r="M498" s="50" t="n">
        <f aca="false">FilterPk!K$23</f>
        <v>0</v>
      </c>
      <c r="N498" s="50" t="n">
        <f aca="false">FilterPk!L$23</f>
        <v>11863.48</v>
      </c>
      <c r="O498" s="50" t="n">
        <f aca="false">FilterPk!M$23</f>
        <v>0</v>
      </c>
      <c r="P498" s="50" t="n">
        <f aca="false">FilterPk!N$23</f>
        <v>0</v>
      </c>
      <c r="Q498" s="51" t="n">
        <f aca="false">FilterPk!O$23</f>
        <v>11863.48</v>
      </c>
    </row>
    <row r="499" customFormat="false" ht="12.75" hidden="false" customHeight="false" outlineLevel="0" collapsed="false">
      <c r="B499" s="85" t="str">
        <f aca="false">FilterPk!A$24</f>
        <v>NE- PHYS</v>
      </c>
      <c r="C499" s="13" t="n">
        <f aca="false">C498+1</f>
        <v>498</v>
      </c>
      <c r="D499" s="50" t="n">
        <f aca="false">FilterPk!B$24</f>
        <v>0</v>
      </c>
      <c r="E499" s="50" t="n">
        <f aca="false">FilterPk!C$24</f>
        <v>0</v>
      </c>
      <c r="F499" s="50" t="n">
        <f aca="false">FilterPk!D$24</f>
        <v>0</v>
      </c>
      <c r="G499" s="50" t="n">
        <f aca="false">FilterPk!E$24</f>
        <v>0</v>
      </c>
      <c r="H499" s="50" t="n">
        <f aca="false">FilterPk!F$24</f>
        <v>0</v>
      </c>
      <c r="I499" s="50" t="n">
        <f aca="false">FilterPk!G$24</f>
        <v>0</v>
      </c>
      <c r="J499" s="50" t="n">
        <f aca="false">FilterPk!H$24</f>
        <v>0</v>
      </c>
      <c r="K499" s="50" t="n">
        <f aca="false">FilterPk!I$24</f>
        <v>0</v>
      </c>
      <c r="L499" s="50" t="n">
        <f aca="false">FilterPk!J$24</f>
        <v>0</v>
      </c>
      <c r="M499" s="50" t="n">
        <f aca="false">FilterPk!K$24</f>
        <v>0</v>
      </c>
      <c r="N499" s="50" t="n">
        <f aca="false">FilterPk!L$24</f>
        <v>0</v>
      </c>
      <c r="O499" s="50" t="n">
        <f aca="false">FilterPk!M$24</f>
        <v>0</v>
      </c>
      <c r="P499" s="50" t="n">
        <f aca="false">FilterPk!N$24</f>
        <v>0</v>
      </c>
      <c r="Q499" s="51" t="n">
        <f aca="false">FilterPk!O$24</f>
        <v>0</v>
      </c>
    </row>
    <row r="500" customFormat="false" ht="12.75" hidden="false" customHeight="false" outlineLevel="0" collapsed="false">
      <c r="B500" s="85" t="str">
        <f aca="false">FilterPk!A$25</f>
        <v>LT-Southeast</v>
      </c>
      <c r="C500" s="13" t="n">
        <f aca="false">C499+1</f>
        <v>499</v>
      </c>
      <c r="D500" s="50" t="n">
        <f aca="false">FilterPk!B$25</f>
        <v>11411200.8859117</v>
      </c>
      <c r="E500" s="50" t="n">
        <f aca="false">FilterPk!C$25</f>
        <v>45860.27</v>
      </c>
      <c r="F500" s="50" t="n">
        <f aca="false">FilterPk!D$25</f>
        <v>54109.47</v>
      </c>
      <c r="G500" s="50" t="n">
        <f aca="false">FilterPk!E$25</f>
        <v>124540.18</v>
      </c>
      <c r="H500" s="50" t="n">
        <f aca="false">FilterPk!F$25</f>
        <v>77068.78</v>
      </c>
      <c r="I500" s="50" t="n">
        <f aca="false">FilterPk!G$25</f>
        <v>75414.58</v>
      </c>
      <c r="J500" s="50" t="n">
        <f aca="false">FilterPk!H$25</f>
        <v>134077.64</v>
      </c>
      <c r="K500" s="50" t="n">
        <f aca="false">FilterPk!I$25</f>
        <v>429786.05</v>
      </c>
      <c r="L500" s="50" t="n">
        <f aca="false">FilterPk!J$25</f>
        <v>118391.18</v>
      </c>
      <c r="M500" s="50" t="n">
        <f aca="false">FilterPk!K$25</f>
        <v>1083243.13</v>
      </c>
      <c r="N500" s="50" t="n">
        <f aca="false">FilterPk!L$25</f>
        <v>2142491.28</v>
      </c>
      <c r="O500" s="50" t="n">
        <f aca="false">FilterPk!M$25</f>
        <v>344226</v>
      </c>
      <c r="P500" s="50" t="n">
        <f aca="false">FilterPk!N$25</f>
        <v>1221747.4</v>
      </c>
      <c r="Q500" s="51" t="n">
        <f aca="false">FilterPk!O$25</f>
        <v>3708464.68</v>
      </c>
    </row>
    <row r="501" customFormat="false" ht="12.75" hidden="false" customHeight="false" outlineLevel="0" collapsed="false">
      <c r="B501" s="85" t="str">
        <f aca="false">FilterPk!A$26</f>
        <v>ST-SPP</v>
      </c>
      <c r="C501" s="13" t="n">
        <f aca="false">C500+1</f>
        <v>500</v>
      </c>
      <c r="D501" s="50" t="n">
        <f aca="false">FilterPk!B$26</f>
        <v>52202.8773549933</v>
      </c>
      <c r="E501" s="50" t="n">
        <f aca="false">FilterPk!C$26</f>
        <v>3181.7</v>
      </c>
      <c r="F501" s="50" t="n">
        <f aca="false">FilterPk!D$26</f>
        <v>0</v>
      </c>
      <c r="G501" s="50" t="n">
        <f aca="false">FilterPk!E$26</f>
        <v>0</v>
      </c>
      <c r="H501" s="50" t="n">
        <f aca="false">FilterPk!F$26</f>
        <v>0</v>
      </c>
      <c r="I501" s="50" t="n">
        <f aca="false">FilterPk!G$26</f>
        <v>0</v>
      </c>
      <c r="J501" s="50" t="n">
        <f aca="false">FilterPk!H$26</f>
        <v>0</v>
      </c>
      <c r="K501" s="50" t="n">
        <f aca="false">FilterPk!I$26</f>
        <v>0</v>
      </c>
      <c r="L501" s="50" t="n">
        <f aca="false">FilterPk!J$26</f>
        <v>0</v>
      </c>
      <c r="M501" s="50" t="n">
        <f aca="false">FilterPk!K$26</f>
        <v>0</v>
      </c>
      <c r="N501" s="50" t="n">
        <f aca="false">FilterPk!L$26</f>
        <v>3181.7</v>
      </c>
      <c r="O501" s="50" t="n">
        <f aca="false">FilterPk!M$26</f>
        <v>0</v>
      </c>
      <c r="P501" s="50" t="n">
        <f aca="false">FilterPk!N$26</f>
        <v>0</v>
      </c>
      <c r="Q501" s="51" t="n">
        <f aca="false">FilterPk!O$26</f>
        <v>3181.7</v>
      </c>
    </row>
    <row r="502" customFormat="false" ht="12.75" hidden="false" customHeight="false" outlineLevel="0" collapsed="false">
      <c r="B502" s="85" t="str">
        <f aca="false">FilterPk!A$27</f>
        <v>ST-SERC</v>
      </c>
      <c r="C502" s="13" t="n">
        <f aca="false">C501+1</f>
        <v>501</v>
      </c>
      <c r="D502" s="50" t="n">
        <f aca="false">FilterPk!B$27</f>
        <v>686881.973218232</v>
      </c>
      <c r="E502" s="50" t="n">
        <f aca="false">FilterPk!C$27</f>
        <v>-12726.81</v>
      </c>
      <c r="F502" s="50" t="n">
        <f aca="false">FilterPk!D$27</f>
        <v>-31677.19</v>
      </c>
      <c r="G502" s="50" t="n">
        <f aca="false">FilterPk!E$27</f>
        <v>138718.93</v>
      </c>
      <c r="H502" s="50" t="n">
        <f aca="false">FilterPk!F$27</f>
        <v>0</v>
      </c>
      <c r="I502" s="50" t="n">
        <f aca="false">FilterPk!G$27</f>
        <v>0</v>
      </c>
      <c r="J502" s="50" t="n">
        <f aca="false">FilterPk!H$27</f>
        <v>0</v>
      </c>
      <c r="K502" s="50" t="n">
        <f aca="false">FilterPk!I$27</f>
        <v>0</v>
      </c>
      <c r="L502" s="50" t="n">
        <f aca="false">FilterPk!J$27</f>
        <v>0</v>
      </c>
      <c r="M502" s="50" t="n">
        <f aca="false">FilterPk!K$27</f>
        <v>0</v>
      </c>
      <c r="N502" s="50" t="n">
        <f aca="false">FilterPk!L$27</f>
        <v>94314.93</v>
      </c>
      <c r="O502" s="50" t="n">
        <f aca="false">FilterPk!M$27</f>
        <v>0</v>
      </c>
      <c r="P502" s="50" t="n">
        <f aca="false">FilterPk!N$27</f>
        <v>0</v>
      </c>
      <c r="Q502" s="51" t="n">
        <f aca="false">FilterPk!O$27</f>
        <v>94314.93</v>
      </c>
    </row>
    <row r="503" customFormat="false" ht="12.75" hidden="false" customHeight="false" outlineLevel="0" collapsed="false">
      <c r="B503" s="85" t="str">
        <f aca="false">FilterPk!A$28</f>
        <v>LT- Texas</v>
      </c>
      <c r="C503" s="13" t="n">
        <f aca="false">C502+1</f>
        <v>502</v>
      </c>
      <c r="D503" s="50" t="n">
        <f aca="false">FilterPk!B$28</f>
        <v>3826684.70313045</v>
      </c>
      <c r="E503" s="50" t="n">
        <f aca="false">FilterPk!C$28</f>
        <v>-6382.69</v>
      </c>
      <c r="F503" s="50" t="n">
        <f aca="false">FilterPk!D$28</f>
        <v>71634.81</v>
      </c>
      <c r="G503" s="50" t="n">
        <f aca="false">FilterPk!E$28</f>
        <v>28710.67</v>
      </c>
      <c r="H503" s="50" t="n">
        <f aca="false">FilterPk!F$28</f>
        <v>106726.26</v>
      </c>
      <c r="I503" s="50" t="n">
        <f aca="false">FilterPk!G$28</f>
        <v>68401.15</v>
      </c>
      <c r="J503" s="50" t="n">
        <f aca="false">FilterPk!H$28</f>
        <v>107963.61</v>
      </c>
      <c r="K503" s="50" t="n">
        <f aca="false">FilterPk!I$28</f>
        <v>204731.1</v>
      </c>
      <c r="L503" s="50" t="n">
        <f aca="false">FilterPk!J$28</f>
        <v>63773.36</v>
      </c>
      <c r="M503" s="50" t="n">
        <f aca="false">FilterPk!K$28</f>
        <v>194039.66</v>
      </c>
      <c r="N503" s="50" t="n">
        <f aca="false">FilterPk!L$28</f>
        <v>839597.93</v>
      </c>
      <c r="O503" s="50" t="n">
        <f aca="false">FilterPk!M$28</f>
        <v>673610.11</v>
      </c>
      <c r="P503" s="50" t="n">
        <f aca="false">FilterPk!N$28</f>
        <v>107208.74</v>
      </c>
      <c r="Q503" s="51" t="n">
        <f aca="false">FilterPk!O$28</f>
        <v>1620416.78</v>
      </c>
    </row>
    <row r="504" customFormat="false" ht="12.75" hidden="false" customHeight="false" outlineLevel="0" collapsed="false">
      <c r="B504" s="85" t="str">
        <f aca="false">FilterPk!A$29</f>
        <v>St- Texas</v>
      </c>
      <c r="C504" s="13" t="n">
        <f aca="false">C503+1</f>
        <v>503</v>
      </c>
      <c r="D504" s="50" t="n">
        <f aca="false">FilterPk!B$29</f>
        <v>445563.239343252</v>
      </c>
      <c r="E504" s="50" t="n">
        <f aca="false">FilterPk!C$29</f>
        <v>30194</v>
      </c>
      <c r="F504" s="50" t="n">
        <f aca="false">FilterPk!D$29</f>
        <v>31677.19</v>
      </c>
      <c r="G504" s="50" t="n">
        <f aca="false">FilterPk!E$29</f>
        <v>0</v>
      </c>
      <c r="H504" s="50" t="n">
        <f aca="false">FilterPk!F$29</f>
        <v>0</v>
      </c>
      <c r="I504" s="50" t="n">
        <f aca="false">FilterPk!G$29</f>
        <v>0</v>
      </c>
      <c r="J504" s="50" t="n">
        <f aca="false">FilterPk!H$29</f>
        <v>0</v>
      </c>
      <c r="K504" s="50" t="n">
        <f aca="false">FilterPk!I$29</f>
        <v>0</v>
      </c>
      <c r="L504" s="50" t="n">
        <f aca="false">FilterPk!J$29</f>
        <v>0</v>
      </c>
      <c r="M504" s="50" t="n">
        <f aca="false">FilterPk!K$29</f>
        <v>0</v>
      </c>
      <c r="N504" s="50" t="n">
        <f aca="false">FilterPk!L$29</f>
        <v>61871.19</v>
      </c>
      <c r="O504" s="50" t="n">
        <f aca="false">FilterPk!M$29</f>
        <v>0</v>
      </c>
      <c r="P504" s="50" t="n">
        <f aca="false">FilterPk!N$29</f>
        <v>0</v>
      </c>
      <c r="Q504" s="51" t="n">
        <f aca="false">FilterPk!O$29</f>
        <v>61871.19</v>
      </c>
    </row>
    <row r="505" customFormat="false" ht="12.75" hidden="false" customHeight="false" outlineLevel="0" collapsed="false">
      <c r="B505" s="85"/>
      <c r="C505" s="13" t="n">
        <f aca="false">C504+1</f>
        <v>504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1"/>
    </row>
    <row r="506" customFormat="false" ht="12.75" hidden="false" customHeight="false" outlineLevel="0" collapsed="false">
      <c r="B506" s="85" t="str">
        <f aca="false">FilterPk!A$32</f>
        <v>Gas positions</v>
      </c>
      <c r="C506" s="13" t="n">
        <f aca="false">C505+1</f>
        <v>505</v>
      </c>
      <c r="D506" s="50" t="s">
        <v>4</v>
      </c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1"/>
    </row>
    <row r="507" customFormat="false" ht="12.75" hidden="false" customHeight="false" outlineLevel="0" collapsed="false">
      <c r="B507" s="85" t="str">
        <f aca="false">FilterPk!A$33</f>
        <v>Kevin Presto</v>
      </c>
      <c r="C507" s="13" t="n">
        <f aca="false">C506+1</f>
        <v>506</v>
      </c>
      <c r="D507" s="50" t="n">
        <f aca="false">FilterPk!B$33</f>
        <v>0</v>
      </c>
      <c r="E507" s="50" t="n">
        <f aca="false">FilterPk!C$33</f>
        <v>0</v>
      </c>
      <c r="F507" s="50" t="n">
        <f aca="false">FilterPk!D$33</f>
        <v>0</v>
      </c>
      <c r="G507" s="50" t="n">
        <f aca="false">FilterPk!E$33</f>
        <v>0</v>
      </c>
      <c r="H507" s="50" t="n">
        <f aca="false">FilterPk!F$33</f>
        <v>148.212616</v>
      </c>
      <c r="I507" s="50" t="n">
        <f aca="false">FilterPk!G$33</f>
        <v>152.45636</v>
      </c>
      <c r="J507" s="50" t="n">
        <f aca="false">FilterPk!H$33</f>
        <v>146.860915</v>
      </c>
      <c r="K507" s="50" t="n">
        <f aca="false">FilterPk!I$33</f>
        <v>301.509361</v>
      </c>
      <c r="L507" s="50" t="n">
        <f aca="false">FilterPk!J$33</f>
        <v>144.921279</v>
      </c>
      <c r="M507" s="50" t="n">
        <f aca="false">FilterPk!K$33</f>
        <v>149.116289</v>
      </c>
      <c r="N507" s="50" t="n">
        <f aca="false">FilterPk!L$33</f>
        <v>1043.07682</v>
      </c>
      <c r="O507" s="50" t="n">
        <f aca="false">FilterPk!M$33</f>
        <v>0</v>
      </c>
      <c r="P507" s="50" t="n">
        <f aca="false">FilterPk!N$33</f>
        <v>0</v>
      </c>
      <c r="Q507" s="51" t="n">
        <f aca="false">FilterPk!O$33</f>
        <v>1043.07682</v>
      </c>
    </row>
    <row r="508" customFormat="false" ht="12.75" hidden="false" customHeight="false" outlineLevel="0" collapsed="false">
      <c r="B508" s="85" t="str">
        <f aca="false">FilterPk!A$34</f>
        <v>Fletcher Sturm</v>
      </c>
      <c r="C508" s="13" t="n">
        <f aca="false">C507+1</f>
        <v>507</v>
      </c>
      <c r="D508" s="50" t="n">
        <f aca="false">FilterPk!B$34</f>
        <v>0</v>
      </c>
      <c r="E508" s="50" t="n">
        <f aca="false">FilterPk!C$34</f>
        <v>0</v>
      </c>
      <c r="F508" s="50" t="n">
        <f aca="false">FilterPk!D$34</f>
        <v>10.382539</v>
      </c>
      <c r="G508" s="50" t="n">
        <f aca="false">FilterPk!E$34</f>
        <v>-372.732218</v>
      </c>
      <c r="H508" s="50" t="n">
        <f aca="false">FilterPk!F$34</f>
        <v>-18.430041</v>
      </c>
      <c r="I508" s="50" t="n">
        <f aca="false">FilterPk!G$34</f>
        <v>-7.519049</v>
      </c>
      <c r="J508" s="50" t="n">
        <f aca="false">FilterPk!H$34</f>
        <v>7.209206</v>
      </c>
      <c r="K508" s="50" t="n">
        <f aca="false">FilterPk!I$34</f>
        <v>16.283645</v>
      </c>
      <c r="L508" s="50" t="n">
        <f aca="false">FilterPk!J$34</f>
        <v>-0.622678</v>
      </c>
      <c r="M508" s="50" t="n">
        <f aca="false">FilterPk!K$34</f>
        <v>48.787102</v>
      </c>
      <c r="N508" s="50" t="n">
        <f aca="false">FilterPk!L$34</f>
        <v>-316.641494</v>
      </c>
      <c r="O508" s="50" t="n">
        <f aca="false">FilterPk!M$34</f>
        <v>137.057149</v>
      </c>
      <c r="P508" s="50" t="n">
        <f aca="false">FilterPk!N$34</f>
        <v>0</v>
      </c>
      <c r="Q508" s="51" t="n">
        <f aca="false">FilterPk!O$34</f>
        <v>-179.584345</v>
      </c>
    </row>
    <row r="509" customFormat="false" ht="12.75" hidden="false" customHeight="false" outlineLevel="0" collapsed="false">
      <c r="B509" s="85" t="str">
        <f aca="false">FilterPk!A$35</f>
        <v>Doug Gilbert-Smith</v>
      </c>
      <c r="C509" s="13" t="n">
        <f aca="false">C508+1</f>
        <v>508</v>
      </c>
      <c r="D509" s="50" t="n">
        <f aca="false">FilterPk!B$35</f>
        <v>0</v>
      </c>
      <c r="E509" s="50" t="n">
        <f aca="false">FilterPk!C$35</f>
        <v>0</v>
      </c>
      <c r="F509" s="50" t="n">
        <f aca="false">FilterPk!D$35</f>
        <v>-34.907</v>
      </c>
      <c r="G509" s="50" t="n">
        <f aca="false">FilterPk!E$35</f>
        <v>38.473605</v>
      </c>
      <c r="H509" s="50" t="n">
        <f aca="false">FilterPk!F$35</f>
        <v>-29.642523</v>
      </c>
      <c r="I509" s="50" t="n">
        <f aca="false">FilterPk!G$35</f>
        <v>30.491272</v>
      </c>
      <c r="J509" s="50" t="n">
        <f aca="false">FilterPk!H$35</f>
        <v>0</v>
      </c>
      <c r="K509" s="50" t="n">
        <f aca="false">FilterPk!I$35</f>
        <v>90.452808</v>
      </c>
      <c r="L509" s="50" t="n">
        <f aca="false">FilterPk!J$35</f>
        <v>0</v>
      </c>
      <c r="M509" s="50" t="n">
        <f aca="false">FilterPk!K$35</f>
        <v>14.574853</v>
      </c>
      <c r="N509" s="50" t="n">
        <f aca="false">FilterPk!L$35</f>
        <v>109.443015</v>
      </c>
      <c r="O509" s="50" t="n">
        <f aca="false">FilterPk!M$35</f>
        <v>94.93307</v>
      </c>
      <c r="P509" s="50" t="n">
        <f aca="false">FilterPk!N$35</f>
        <v>-157.516125</v>
      </c>
      <c r="Q509" s="51" t="n">
        <f aca="false">FilterPk!O$35</f>
        <v>46.85996</v>
      </c>
    </row>
    <row r="510" customFormat="false" ht="12.75" hidden="false" customHeight="false" outlineLevel="0" collapsed="false">
      <c r="B510" s="85" t="str">
        <f aca="false">FilterPk!A$36</f>
        <v>Rogers Herndon</v>
      </c>
      <c r="C510" s="13" t="n">
        <f aca="false">C509+1</f>
        <v>509</v>
      </c>
      <c r="D510" s="50" t="n">
        <f aca="false">FilterPk!B$36</f>
        <v>0</v>
      </c>
      <c r="E510" s="50" t="n">
        <f aca="false">FilterPk!C$36</f>
        <v>0</v>
      </c>
      <c r="F510" s="50" t="n">
        <f aca="false">FilterPk!D$36</f>
        <v>-16.269581</v>
      </c>
      <c r="G510" s="50" t="n">
        <f aca="false">FilterPk!E$36</f>
        <v>-36.150495</v>
      </c>
      <c r="H510" s="50" t="n">
        <f aca="false">FilterPk!F$36</f>
        <v>-105.080472</v>
      </c>
      <c r="I510" s="50" t="n">
        <f aca="false">FilterPk!G$36</f>
        <v>-21.496839</v>
      </c>
      <c r="J510" s="50" t="n">
        <f aca="false">FilterPk!H$36</f>
        <v>76.011979</v>
      </c>
      <c r="K510" s="50" t="n">
        <f aca="false">FilterPk!I$36</f>
        <v>315.376651</v>
      </c>
      <c r="L510" s="50" t="n">
        <f aca="false">FilterPk!J$36</f>
        <v>0.622678</v>
      </c>
      <c r="M510" s="50" t="n">
        <f aca="false">FilterPk!K$36</f>
        <v>131.855286</v>
      </c>
      <c r="N510" s="50" t="n">
        <f aca="false">FilterPk!L$36</f>
        <v>344.869207</v>
      </c>
      <c r="O510" s="50" t="n">
        <f aca="false">FilterPk!M$36</f>
        <v>500.495437</v>
      </c>
      <c r="P510" s="50" t="n">
        <f aca="false">FilterPk!N$36</f>
        <v>0</v>
      </c>
      <c r="Q510" s="51" t="n">
        <f aca="false">FilterPk!O$36</f>
        <v>845.364644</v>
      </c>
    </row>
    <row r="511" customFormat="false" ht="12.75" hidden="false" customHeight="false" outlineLevel="0" collapsed="false">
      <c r="B511" s="85" t="str">
        <f aca="false">FilterPk!A$37</f>
        <v>Dana Davis</v>
      </c>
      <c r="C511" s="13" t="n">
        <f aca="false">C510+1</f>
        <v>510</v>
      </c>
      <c r="D511" s="50" t="n">
        <f aca="false">FilterPk!B$37</f>
        <v>0</v>
      </c>
      <c r="E511" s="50" t="n">
        <f aca="false">FilterPk!C$37</f>
        <v>0</v>
      </c>
      <c r="F511" s="50" t="n">
        <f aca="false">FilterPk!D$37</f>
        <v>4.986714</v>
      </c>
      <c r="G511" s="50" t="n">
        <f aca="false">FilterPk!E$37</f>
        <v>-10.425106</v>
      </c>
      <c r="H511" s="50" t="n">
        <f aca="false">FilterPk!F$37</f>
        <v>34.582944</v>
      </c>
      <c r="I511" s="50" t="n">
        <f aca="false">FilterPk!G$37</f>
        <v>31.966656</v>
      </c>
      <c r="J511" s="50" t="n">
        <f aca="false">FilterPk!H$37</f>
        <v>34.267547</v>
      </c>
      <c r="K511" s="50" t="n">
        <f aca="false">FilterPk!I$37</f>
        <v>70.027981</v>
      </c>
      <c r="L511" s="50" t="n">
        <f aca="false">FilterPk!J$37</f>
        <v>33.814965</v>
      </c>
      <c r="M511" s="50" t="n">
        <f aca="false">FilterPk!K$37</f>
        <v>44.191074</v>
      </c>
      <c r="N511" s="50" t="n">
        <f aca="false">FilterPk!L$37</f>
        <v>243.412775</v>
      </c>
      <c r="O511" s="50" t="n">
        <f aca="false">FilterPk!M$37</f>
        <v>27.55263</v>
      </c>
      <c r="P511" s="50" t="n">
        <f aca="false">FilterPk!N$37</f>
        <v>0</v>
      </c>
      <c r="Q511" s="51" t="n">
        <f aca="false">FilterPk!O$37</f>
        <v>270.965405</v>
      </c>
    </row>
    <row r="512" customFormat="false" ht="12.75" hidden="false" customHeight="false" outlineLevel="0" collapsed="false">
      <c r="B512" s="85" t="str">
        <f aca="false">FilterPk!A$38</f>
        <v>Tom May</v>
      </c>
      <c r="C512" s="13" t="n">
        <f aca="false">C511+1</f>
        <v>511</v>
      </c>
      <c r="D512" s="50" t="n">
        <f aca="false">FilterPk!B$38</f>
        <v>0</v>
      </c>
      <c r="E512" s="50" t="n">
        <f aca="false">FilterPk!C$38</f>
        <v>0</v>
      </c>
      <c r="F512" s="50" t="n">
        <f aca="false">FilterPk!D$38</f>
        <v>0</v>
      </c>
      <c r="G512" s="50" t="n">
        <f aca="false">FilterPk!E$38</f>
        <v>0</v>
      </c>
      <c r="H512" s="50" t="n">
        <f aca="false">FilterPk!F$38</f>
        <v>0</v>
      </c>
      <c r="I512" s="50" t="n">
        <f aca="false">FilterPk!G$38</f>
        <v>0</v>
      </c>
      <c r="J512" s="50" t="n">
        <f aca="false">FilterPk!H$38</f>
        <v>0</v>
      </c>
      <c r="K512" s="50" t="n">
        <f aca="false">FilterPk!I$38</f>
        <v>0</v>
      </c>
      <c r="L512" s="50" t="n">
        <f aca="false">FilterPk!J$38</f>
        <v>0</v>
      </c>
      <c r="M512" s="50" t="n">
        <f aca="false">FilterPk!K$38</f>
        <v>0</v>
      </c>
      <c r="N512" s="50" t="n">
        <f aca="false">FilterPk!L$38</f>
        <v>0</v>
      </c>
      <c r="O512" s="50" t="n">
        <f aca="false">FilterPk!M$38</f>
        <v>0</v>
      </c>
      <c r="P512" s="50" t="n">
        <f aca="false">FilterPk!N$38</f>
        <v>0</v>
      </c>
      <c r="Q512" s="51" t="n">
        <f aca="false">FilterPk!O$38</f>
        <v>0</v>
      </c>
    </row>
    <row r="513" customFormat="false" ht="12.75" hidden="false" customHeight="false" outlineLevel="0" collapsed="false">
      <c r="B513" s="85" t="str">
        <f aca="false">FilterPk!A$39</f>
        <v>Clint Dean</v>
      </c>
      <c r="C513" s="13" t="n">
        <f aca="false">C512+1</f>
        <v>512</v>
      </c>
      <c r="D513" s="50" t="n">
        <f aca="false">FilterPk!B$39</f>
        <v>0</v>
      </c>
      <c r="E513" s="50" t="n">
        <f aca="false">FilterPk!C$39</f>
        <v>0</v>
      </c>
      <c r="F513" s="50" t="n">
        <f aca="false">FilterPk!D$39</f>
        <v>-27.9256</v>
      </c>
      <c r="G513" s="50" t="n">
        <f aca="false">FilterPk!E$39</f>
        <v>0</v>
      </c>
      <c r="H513" s="50" t="n">
        <f aca="false">FilterPk!F$39</f>
        <v>0</v>
      </c>
      <c r="I513" s="50" t="n">
        <f aca="false">FilterPk!G$39</f>
        <v>0</v>
      </c>
      <c r="J513" s="50" t="n">
        <f aca="false">FilterPk!H$39</f>
        <v>0</v>
      </c>
      <c r="K513" s="50" t="n">
        <f aca="false">FilterPk!I$39</f>
        <v>0</v>
      </c>
      <c r="L513" s="50" t="n">
        <f aca="false">FilterPk!J$39</f>
        <v>0</v>
      </c>
      <c r="M513" s="50" t="n">
        <f aca="false">FilterPk!K$39</f>
        <v>0</v>
      </c>
      <c r="N513" s="50" t="n">
        <f aca="false">FilterPk!L$39</f>
        <v>-27.9256</v>
      </c>
      <c r="O513" s="50" t="n">
        <f aca="false">FilterPk!M$39</f>
        <v>0</v>
      </c>
      <c r="P513" s="50" t="n">
        <f aca="false">FilterPk!N$39</f>
        <v>0</v>
      </c>
      <c r="Q513" s="51" t="n">
        <f aca="false">FilterPk!O$39</f>
        <v>-27.9256</v>
      </c>
    </row>
    <row r="514" customFormat="false" ht="12.75" hidden="false" customHeight="false" outlineLevel="0" collapsed="false">
      <c r="B514" s="85" t="str">
        <f aca="false">FilterPk!A$40</f>
        <v>Rob Benson</v>
      </c>
      <c r="C514" s="13" t="n">
        <f aca="false">C513+1</f>
        <v>513</v>
      </c>
      <c r="D514" s="50" t="n">
        <f aca="false">FilterPk!B$40</f>
        <v>0</v>
      </c>
      <c r="E514" s="50" t="n">
        <f aca="false">FilterPk!C$40</f>
        <v>0</v>
      </c>
      <c r="F514" s="50" t="n">
        <f aca="false">FilterPk!D$40</f>
        <v>0</v>
      </c>
      <c r="G514" s="50" t="n">
        <f aca="false">FilterPk!E$40</f>
        <v>-76.947211</v>
      </c>
      <c r="H514" s="50" t="n">
        <f aca="false">FilterPk!F$40</f>
        <v>0</v>
      </c>
      <c r="I514" s="50" t="n">
        <f aca="false">FilterPk!G$40</f>
        <v>0</v>
      </c>
      <c r="J514" s="50" t="n">
        <f aca="false">FilterPk!H$40</f>
        <v>0</v>
      </c>
      <c r="K514" s="50" t="n">
        <f aca="false">FilterPk!I$40</f>
        <v>0</v>
      </c>
      <c r="L514" s="50" t="n">
        <f aca="false">FilterPk!J$40</f>
        <v>0</v>
      </c>
      <c r="M514" s="50" t="n">
        <f aca="false">FilterPk!K$40</f>
        <v>0</v>
      </c>
      <c r="N514" s="50" t="n">
        <f aca="false">FilterPk!L$40</f>
        <v>-76.947211</v>
      </c>
      <c r="O514" s="50" t="n">
        <f aca="false">FilterPk!M$40</f>
        <v>0</v>
      </c>
      <c r="P514" s="50" t="n">
        <f aca="false">FilterPk!N$40</f>
        <v>0</v>
      </c>
      <c r="Q514" s="51" t="n">
        <f aca="false">FilterPk!O$40</f>
        <v>-76.947211</v>
      </c>
    </row>
    <row r="515" customFormat="false" ht="12.75" hidden="false" customHeight="false" outlineLevel="0" collapsed="false">
      <c r="B515" s="85" t="str">
        <f aca="false">FilterPk!A$41</f>
        <v>Matt Lorenz</v>
      </c>
      <c r="C515" s="13" t="n">
        <f aca="false">C514+1</f>
        <v>514</v>
      </c>
      <c r="D515" s="50" t="n">
        <f aca="false">FilterPk!B$41</f>
        <v>0</v>
      </c>
      <c r="E515" s="50" t="n">
        <f aca="false">FilterPk!C$41</f>
        <v>0</v>
      </c>
      <c r="F515" s="50" t="n">
        <f aca="false">FilterPk!D$41</f>
        <v>0</v>
      </c>
      <c r="G515" s="50" t="n">
        <f aca="false">FilterPk!E$41</f>
        <v>0</v>
      </c>
      <c r="H515" s="50" t="n">
        <f aca="false">FilterPk!F$41</f>
        <v>0</v>
      </c>
      <c r="I515" s="50" t="n">
        <f aca="false">FilterPk!G$41</f>
        <v>0</v>
      </c>
      <c r="J515" s="50" t="n">
        <f aca="false">FilterPk!H$41</f>
        <v>0</v>
      </c>
      <c r="K515" s="50" t="n">
        <f aca="false">FilterPk!I$41</f>
        <v>0</v>
      </c>
      <c r="L515" s="50" t="n">
        <f aca="false">FilterPk!J$41</f>
        <v>0</v>
      </c>
      <c r="M515" s="50" t="n">
        <f aca="false">FilterPk!K$41</f>
        <v>0</v>
      </c>
      <c r="N515" s="50" t="n">
        <f aca="false">FilterPk!L$41</f>
        <v>0</v>
      </c>
      <c r="O515" s="50" t="n">
        <f aca="false">FilterPk!M$41</f>
        <v>0</v>
      </c>
      <c r="P515" s="50" t="n">
        <f aca="false">FilterPk!N$41</f>
        <v>0</v>
      </c>
      <c r="Q515" s="51" t="n">
        <f aca="false">FilterPk!O$41</f>
        <v>0</v>
      </c>
    </row>
    <row r="516" customFormat="false" ht="12.75" hidden="false" customHeight="false" outlineLevel="0" collapsed="false">
      <c r="B516" s="85" t="str">
        <f aca="false">FilterPk!A$42</f>
        <v>John Forney</v>
      </c>
      <c r="C516" s="13" t="n">
        <f aca="false">C515+1</f>
        <v>515</v>
      </c>
      <c r="D516" s="50" t="n">
        <f aca="false">FilterPk!B$42</f>
        <v>0</v>
      </c>
      <c r="E516" s="50" t="n">
        <f aca="false">FilterPk!C$42</f>
        <v>0</v>
      </c>
      <c r="F516" s="50" t="n">
        <f aca="false">FilterPk!D$42</f>
        <v>0</v>
      </c>
      <c r="G516" s="50" t="n">
        <f aca="false">FilterPk!E$42</f>
        <v>0</v>
      </c>
      <c r="H516" s="50" t="n">
        <f aca="false">FilterPk!F$42</f>
        <v>0</v>
      </c>
      <c r="I516" s="50" t="n">
        <f aca="false">FilterPk!G$42</f>
        <v>0</v>
      </c>
      <c r="J516" s="50" t="n">
        <f aca="false">FilterPk!H$42</f>
        <v>0</v>
      </c>
      <c r="K516" s="50" t="n">
        <f aca="false">FilterPk!I$42</f>
        <v>0</v>
      </c>
      <c r="L516" s="50" t="n">
        <f aca="false">FilterPk!J$42</f>
        <v>0</v>
      </c>
      <c r="M516" s="50" t="n">
        <f aca="false">FilterPk!K$42</f>
        <v>0</v>
      </c>
      <c r="N516" s="50" t="n">
        <f aca="false">FilterPk!L$42</f>
        <v>0</v>
      </c>
      <c r="O516" s="50" t="n">
        <f aca="false">FilterPk!M$42</f>
        <v>0</v>
      </c>
      <c r="P516" s="50" t="n">
        <f aca="false">FilterPk!N$42</f>
        <v>0</v>
      </c>
      <c r="Q516" s="51" t="n">
        <f aca="false">FilterPk!O$42</f>
        <v>0</v>
      </c>
    </row>
    <row r="517" customFormat="false" ht="12.75" hidden="false" customHeight="false" outlineLevel="0" collapsed="false">
      <c r="B517" s="85" t="str">
        <f aca="false">FilterPk!A$43</f>
        <v>Mike Carson</v>
      </c>
      <c r="C517" s="13" t="n">
        <f aca="false">C516+1</f>
        <v>516</v>
      </c>
      <c r="D517" s="50" t="n">
        <f aca="false">FilterPk!B$43</f>
        <v>0</v>
      </c>
      <c r="E517" s="50" t="n">
        <f aca="false">FilterPk!C$43</f>
        <v>0</v>
      </c>
      <c r="F517" s="50" t="n">
        <f aca="false">FilterPk!D$43</f>
        <v>0</v>
      </c>
      <c r="G517" s="50" t="n">
        <f aca="false">FilterPk!E$43</f>
        <v>0</v>
      </c>
      <c r="H517" s="50" t="n">
        <f aca="false">FilterPk!F$43</f>
        <v>0</v>
      </c>
      <c r="I517" s="50" t="n">
        <f aca="false">FilterPk!G$43</f>
        <v>0</v>
      </c>
      <c r="J517" s="50" t="n">
        <f aca="false">FilterPk!H$43</f>
        <v>0</v>
      </c>
      <c r="K517" s="50" t="n">
        <f aca="false">FilterPk!I$43</f>
        <v>0</v>
      </c>
      <c r="L517" s="50" t="n">
        <f aca="false">FilterPk!J$43</f>
        <v>0</v>
      </c>
      <c r="M517" s="50" t="n">
        <f aca="false">FilterPk!K$43</f>
        <v>0</v>
      </c>
      <c r="N517" s="50" t="n">
        <f aca="false">FilterPk!L$43</f>
        <v>0</v>
      </c>
      <c r="O517" s="50" t="n">
        <f aca="false">FilterPk!M$43</f>
        <v>0</v>
      </c>
      <c r="P517" s="50" t="n">
        <f aca="false">FilterPk!N$43</f>
        <v>0</v>
      </c>
      <c r="Q517" s="51" t="n">
        <f aca="false">FilterPk!O$43</f>
        <v>0</v>
      </c>
    </row>
    <row r="518" customFormat="false" ht="12.75" hidden="false" customHeight="false" outlineLevel="0" collapsed="false">
      <c r="B518" s="85" t="str">
        <f aca="false">FilterPk!A$44</f>
        <v>Chris Dorland</v>
      </c>
      <c r="C518" s="13" t="n">
        <f aca="false">C517+1</f>
        <v>517</v>
      </c>
      <c r="D518" s="50" t="n">
        <f aca="false">FilterPk!B$44</f>
        <v>0</v>
      </c>
      <c r="E518" s="50" t="n">
        <f aca="false">FilterPk!C$44</f>
        <v>0</v>
      </c>
      <c r="F518" s="50" t="n">
        <f aca="false">FilterPk!D$44</f>
        <v>0</v>
      </c>
      <c r="G518" s="50" t="n">
        <f aca="false">FilterPk!E$44</f>
        <v>0</v>
      </c>
      <c r="H518" s="50" t="n">
        <f aca="false">FilterPk!F$44</f>
        <v>0</v>
      </c>
      <c r="I518" s="50" t="n">
        <f aca="false">FilterPk!G$44</f>
        <v>0</v>
      </c>
      <c r="J518" s="50" t="n">
        <f aca="false">FilterPk!H$44</f>
        <v>0</v>
      </c>
      <c r="K518" s="50" t="n">
        <f aca="false">FilterPk!I$44</f>
        <v>0</v>
      </c>
      <c r="L518" s="50" t="n">
        <f aca="false">FilterPk!J$44</f>
        <v>0</v>
      </c>
      <c r="M518" s="50" t="n">
        <f aca="false">FilterPk!K$44</f>
        <v>0</v>
      </c>
      <c r="N518" s="50" t="n">
        <f aca="false">FilterPk!L$44</f>
        <v>0</v>
      </c>
      <c r="O518" s="50" t="n">
        <f aca="false">FilterPk!M$44</f>
        <v>0</v>
      </c>
      <c r="P518" s="50" t="n">
        <f aca="false">FilterPk!N$44</f>
        <v>0</v>
      </c>
      <c r="Q518" s="51" t="n">
        <f aca="false">FilterPk!O$44</f>
        <v>0</v>
      </c>
    </row>
    <row r="519" customFormat="false" ht="12.75" hidden="false" customHeight="false" outlineLevel="0" collapsed="false">
      <c r="B519" s="85" t="str">
        <f aca="false">FilterPk!A$45</f>
        <v>Jeff King</v>
      </c>
      <c r="C519" s="13" t="n">
        <f aca="false">C518+1</f>
        <v>518</v>
      </c>
      <c r="D519" s="50" t="n">
        <f aca="false">FilterPk!B$45</f>
        <v>0</v>
      </c>
      <c r="E519" s="50" t="n">
        <f aca="false">FilterPk!C$45</f>
        <v>0</v>
      </c>
      <c r="F519" s="50" t="n">
        <f aca="false">FilterPk!D$45</f>
        <v>0</v>
      </c>
      <c r="G519" s="50" t="n">
        <f aca="false">FilterPk!E$45</f>
        <v>0</v>
      </c>
      <c r="H519" s="50" t="n">
        <f aca="false">FilterPk!F$45</f>
        <v>0</v>
      </c>
      <c r="I519" s="50" t="n">
        <f aca="false">FilterPk!G$45</f>
        <v>0</v>
      </c>
      <c r="J519" s="50" t="n">
        <f aca="false">FilterPk!H$45</f>
        <v>0</v>
      </c>
      <c r="K519" s="50" t="n">
        <f aca="false">FilterPk!I$45</f>
        <v>0</v>
      </c>
      <c r="L519" s="50" t="n">
        <f aca="false">FilterPk!J$45</f>
        <v>0</v>
      </c>
      <c r="M519" s="50" t="n">
        <f aca="false">FilterPk!K$45</f>
        <v>0</v>
      </c>
      <c r="N519" s="50" t="n">
        <f aca="false">FilterPk!L$45</f>
        <v>0</v>
      </c>
      <c r="O519" s="50" t="n">
        <f aca="false">FilterPk!M$45</f>
        <v>0</v>
      </c>
      <c r="P519" s="50" t="n">
        <f aca="false">FilterPk!N$45</f>
        <v>0</v>
      </c>
      <c r="Q519" s="51" t="n">
        <f aca="false">FilterPk!O$45</f>
        <v>0</v>
      </c>
    </row>
    <row r="520" customFormat="false" ht="12.75" hidden="false" customHeight="false" outlineLevel="0" collapsed="false">
      <c r="B520" s="85" t="n">
        <f aca="false">FilterPk!A$46</f>
        <v>0</v>
      </c>
      <c r="C520" s="13" t="n">
        <f aca="false">C519+1</f>
        <v>519</v>
      </c>
      <c r="D520" s="50" t="n">
        <f aca="false">FilterPk!B$46</f>
        <v>0</v>
      </c>
      <c r="E520" s="50" t="n">
        <f aca="false">FilterPk!C$46</f>
        <v>0</v>
      </c>
      <c r="F520" s="50" t="n">
        <f aca="false">FilterPk!D$46</f>
        <v>0</v>
      </c>
      <c r="G520" s="50" t="n">
        <f aca="false">FilterPk!E$46</f>
        <v>0</v>
      </c>
      <c r="H520" s="50" t="n">
        <f aca="false">FilterPk!F$46</f>
        <v>0</v>
      </c>
      <c r="I520" s="50" t="n">
        <f aca="false">FilterPk!G$46</f>
        <v>0</v>
      </c>
      <c r="J520" s="50" t="n">
        <f aca="false">FilterPk!H$46</f>
        <v>0</v>
      </c>
      <c r="K520" s="50" t="n">
        <f aca="false">FilterPk!I$46</f>
        <v>0</v>
      </c>
      <c r="L520" s="50" t="n">
        <f aca="false">FilterPk!J$46</f>
        <v>0</v>
      </c>
      <c r="M520" s="50" t="n">
        <f aca="false">FilterPk!K$46</f>
        <v>0</v>
      </c>
      <c r="N520" s="50" t="n">
        <f aca="false">FilterPk!L$46</f>
        <v>0</v>
      </c>
      <c r="O520" s="50" t="n">
        <f aca="false">FilterPk!M$46</f>
        <v>0</v>
      </c>
      <c r="P520" s="50" t="n">
        <f aca="false">FilterPk!N$46</f>
        <v>0</v>
      </c>
      <c r="Q520" s="51" t="n">
        <f aca="false">FilterPk!O$46</f>
        <v>0</v>
      </c>
    </row>
    <row r="521" customFormat="false" ht="12.75" hidden="false" customHeight="false" outlineLevel="0" collapsed="false">
      <c r="B521" s="87" t="n">
        <f aca="false">FilterPk!A$47</f>
        <v>0</v>
      </c>
      <c r="C521" s="64" t="n">
        <f aca="false">C520+1</f>
        <v>520</v>
      </c>
      <c r="D521" s="54" t="n">
        <f aca="false">FilterPk!B$47</f>
        <v>0</v>
      </c>
      <c r="E521" s="54" t="n">
        <f aca="false">FilterPk!C$47</f>
        <v>0</v>
      </c>
      <c r="F521" s="54" t="n">
        <f aca="false">FilterPk!D$47</f>
        <v>0</v>
      </c>
      <c r="G521" s="54" t="n">
        <f aca="false">FilterPk!E$47</f>
        <v>0</v>
      </c>
      <c r="H521" s="54" t="n">
        <f aca="false">FilterPk!F$47</f>
        <v>0</v>
      </c>
      <c r="I521" s="54" t="n">
        <f aca="false">FilterPk!G$47</f>
        <v>0</v>
      </c>
      <c r="J521" s="54" t="n">
        <f aca="false">FilterPk!H$47</f>
        <v>0</v>
      </c>
      <c r="K521" s="54" t="n">
        <f aca="false">FilterPk!I$47</f>
        <v>0</v>
      </c>
      <c r="L521" s="54" t="n">
        <f aca="false">FilterPk!J$47</f>
        <v>0</v>
      </c>
      <c r="M521" s="54" t="n">
        <f aca="false">FilterPk!K$47</f>
        <v>0</v>
      </c>
      <c r="N521" s="54" t="n">
        <f aca="false">FilterPk!L$47</f>
        <v>0</v>
      </c>
      <c r="O521" s="54" t="n">
        <f aca="false">FilterPk!M$47</f>
        <v>0</v>
      </c>
      <c r="P521" s="54" t="n">
        <f aca="false">FilterPk!N$47</f>
        <v>0</v>
      </c>
      <c r="Q521" s="55" t="n">
        <f aca="false">FilterPk!O$47</f>
        <v>0</v>
      </c>
    </row>
    <row r="522" customFormat="false" ht="12.75" hidden="false" customHeight="false" outlineLevel="0" collapsed="false">
      <c r="A522" s="0" t="n">
        <f aca="false">A482+1</f>
        <v>14</v>
      </c>
      <c r="B522" s="57" t="n">
        <f aca="false">FilterPk!D$1</f>
        <v>36907</v>
      </c>
      <c r="C522" s="58" t="n">
        <f aca="false">C521+1</f>
        <v>521</v>
      </c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83"/>
    </row>
    <row r="523" customFormat="false" ht="12.75" hidden="false" customHeight="false" outlineLevel="0" collapsed="false">
      <c r="B523" s="61"/>
      <c r="C523" s="13" t="n">
        <f aca="false">C522+1</f>
        <v>522</v>
      </c>
      <c r="D523" s="13"/>
      <c r="E523" s="21" t="s">
        <v>5</v>
      </c>
      <c r="F523" s="21" t="s">
        <v>6</v>
      </c>
      <c r="G523" s="21" t="s">
        <v>7</v>
      </c>
      <c r="H523" s="21" t="s">
        <v>8</v>
      </c>
      <c r="I523" s="21" t="s">
        <v>9</v>
      </c>
      <c r="J523" s="21" t="s">
        <v>10</v>
      </c>
      <c r="K523" s="21" t="s">
        <v>11</v>
      </c>
      <c r="L523" s="21" t="s">
        <v>12</v>
      </c>
      <c r="M523" s="21" t="s">
        <v>13</v>
      </c>
      <c r="N523" s="21" t="s">
        <v>14</v>
      </c>
      <c r="O523" s="21" t="n">
        <v>2002</v>
      </c>
      <c r="P523" s="21" t="s">
        <v>15</v>
      </c>
      <c r="Q523" s="84" t="s">
        <v>16</v>
      </c>
    </row>
    <row r="524" customFormat="false" ht="12.75" hidden="false" customHeight="false" outlineLevel="0" collapsed="false">
      <c r="B524" s="85" t="str">
        <f aca="false">FilterPk!A$9</f>
        <v>Power positions</v>
      </c>
      <c r="C524" s="13" t="n">
        <f aca="false">C523+1</f>
        <v>523</v>
      </c>
      <c r="D524" s="13" t="s">
        <v>4</v>
      </c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86"/>
    </row>
    <row r="525" customFormat="false" ht="12.75" hidden="false" customHeight="false" outlineLevel="0" collapsed="false">
      <c r="B525" s="85" t="str">
        <f aca="false">FilterPk!A$10</f>
        <v>East Position</v>
      </c>
      <c r="C525" s="13" t="n">
        <f aca="false">C524+1</f>
        <v>524</v>
      </c>
      <c r="D525" s="50" t="n">
        <f aca="false">FilterPk!B$10</f>
        <v>34784396.7946123</v>
      </c>
      <c r="E525" s="50" t="n">
        <f aca="false">FilterPk!C$10</f>
        <v>75045.54</v>
      </c>
      <c r="F525" s="50" t="n">
        <f aca="false">FilterPk!D$10</f>
        <v>84629.15</v>
      </c>
      <c r="G525" s="50" t="n">
        <f aca="false">FilterPk!E$10</f>
        <v>1358824.72</v>
      </c>
      <c r="H525" s="50" t="n">
        <f aca="false">FilterPk!F$10</f>
        <v>1120662.53</v>
      </c>
      <c r="I525" s="50" t="n">
        <f aca="false">FilterPk!G$10</f>
        <v>422841.14</v>
      </c>
      <c r="J525" s="50" t="n">
        <f aca="false">FilterPk!H$10</f>
        <v>788810.55</v>
      </c>
      <c r="K525" s="50" t="n">
        <f aca="false">FilterPk!I$10</f>
        <v>1076253.71</v>
      </c>
      <c r="L525" s="50" t="n">
        <f aca="false">FilterPk!J$10</f>
        <v>363159.42</v>
      </c>
      <c r="M525" s="50" t="n">
        <f aca="false">FilterPk!K$10</f>
        <v>5764043.19</v>
      </c>
      <c r="N525" s="50" t="n">
        <f aca="false">FilterPk!L$10</f>
        <v>11054269.95</v>
      </c>
      <c r="O525" s="50" t="n">
        <f aca="false">FilterPk!M$10</f>
        <v>3650317.45</v>
      </c>
      <c r="P525" s="50" t="n">
        <f aca="false">FilterPk!N$10</f>
        <v>-1642778.44</v>
      </c>
      <c r="Q525" s="51" t="n">
        <f aca="false">FilterPk!O$10</f>
        <v>13061808.96</v>
      </c>
    </row>
    <row r="526" customFormat="false" ht="12.75" hidden="false" customHeight="false" outlineLevel="0" collapsed="false">
      <c r="B526" s="85" t="str">
        <f aca="false">FilterPk!A$11</f>
        <v>East Power Mgmt</v>
      </c>
      <c r="C526" s="13" t="n">
        <f aca="false">C525+1</f>
        <v>525</v>
      </c>
      <c r="D526" s="50" t="n">
        <f aca="false">FilterPk!B$11</f>
        <v>7547347.04451418</v>
      </c>
      <c r="E526" s="50" t="n">
        <f aca="false">FilterPk!C$11</f>
        <v>43646.27</v>
      </c>
      <c r="F526" s="50" t="n">
        <f aca="false">FilterPk!D$11</f>
        <v>-98133.28</v>
      </c>
      <c r="G526" s="50" t="n">
        <f aca="false">FilterPk!E$11</f>
        <v>107993.78</v>
      </c>
      <c r="H526" s="50" t="n">
        <f aca="false">FilterPk!F$11</f>
        <v>155786.29</v>
      </c>
      <c r="I526" s="50" t="n">
        <f aca="false">FilterPk!G$11</f>
        <v>89357.34</v>
      </c>
      <c r="J526" s="50" t="n">
        <f aca="false">FilterPk!H$11</f>
        <v>247101.13</v>
      </c>
      <c r="K526" s="50" t="n">
        <f aca="false">FilterPk!I$11</f>
        <v>307386.28</v>
      </c>
      <c r="L526" s="50" t="n">
        <f aca="false">FilterPk!J$11</f>
        <v>108209.05</v>
      </c>
      <c r="M526" s="50" t="n">
        <f aca="false">FilterPk!K$11</f>
        <v>1338376.99</v>
      </c>
      <c r="N526" s="50" t="n">
        <f aca="false">FilterPk!L$11</f>
        <v>2299723.85</v>
      </c>
      <c r="O526" s="50" t="n">
        <f aca="false">FilterPk!M$11</f>
        <v>606348.53</v>
      </c>
      <c r="P526" s="50" t="n">
        <f aca="false">FilterPk!N$11</f>
        <v>61912.21</v>
      </c>
      <c r="Q526" s="51" t="n">
        <f aca="false">FilterPk!O$11</f>
        <v>2967984.59</v>
      </c>
    </row>
    <row r="527" customFormat="false" ht="12.75" hidden="false" customHeight="false" outlineLevel="0" collapsed="false">
      <c r="B527" s="85" t="str">
        <f aca="false">FilterPk!A$12</f>
        <v>Long Term Options</v>
      </c>
      <c r="C527" s="13" t="n">
        <f aca="false">C526+1</f>
        <v>526</v>
      </c>
      <c r="D527" s="50" t="n">
        <f aca="false">FilterPk!B$12</f>
        <v>0</v>
      </c>
      <c r="E527" s="50" t="n">
        <f aca="false">FilterPk!C$12</f>
        <v>0</v>
      </c>
      <c r="F527" s="50" t="n">
        <f aca="false">FilterPk!D$12</f>
        <v>0</v>
      </c>
      <c r="G527" s="50" t="n">
        <f aca="false">FilterPk!E$12</f>
        <v>0</v>
      </c>
      <c r="H527" s="50" t="n">
        <f aca="false">FilterPk!F$12</f>
        <v>0</v>
      </c>
      <c r="I527" s="50" t="n">
        <f aca="false">FilterPk!G$12</f>
        <v>0</v>
      </c>
      <c r="J527" s="50" t="n">
        <f aca="false">FilterPk!H$12</f>
        <v>0</v>
      </c>
      <c r="K527" s="50" t="n">
        <f aca="false">FilterPk!I$12</f>
        <v>0</v>
      </c>
      <c r="L527" s="50" t="n">
        <f aca="false">FilterPk!J$12</f>
        <v>0</v>
      </c>
      <c r="M527" s="50" t="n">
        <f aca="false">FilterPk!K$12</f>
        <v>0</v>
      </c>
      <c r="N527" s="50" t="n">
        <f aca="false">FilterPk!L$12</f>
        <v>0</v>
      </c>
      <c r="O527" s="50" t="n">
        <f aca="false">FilterPk!M$12</f>
        <v>0</v>
      </c>
      <c r="P527" s="50" t="n">
        <f aca="false">FilterPk!N$12</f>
        <v>0</v>
      </c>
      <c r="Q527" s="51" t="n">
        <f aca="false">FilterPk!O$12</f>
        <v>0</v>
      </c>
    </row>
    <row r="528" customFormat="false" ht="12.75" hidden="false" customHeight="false" outlineLevel="0" collapsed="false">
      <c r="B528" s="85" t="str">
        <f aca="false">FilterPk!A$13</f>
        <v>LT-MIDWEST</v>
      </c>
      <c r="C528" s="13" t="n">
        <f aca="false">C527+1</f>
        <v>527</v>
      </c>
      <c r="D528" s="50" t="n">
        <f aca="false">FilterPk!B$13</f>
        <v>7151089.47366245</v>
      </c>
      <c r="E528" s="50" t="n">
        <f aca="false">FilterPk!C$13</f>
        <v>48283.08</v>
      </c>
      <c r="F528" s="50" t="n">
        <f aca="false">FilterPk!D$13</f>
        <v>-141448.54</v>
      </c>
      <c r="G528" s="50" t="n">
        <f aca="false">FilterPk!E$13</f>
        <v>574622.66</v>
      </c>
      <c r="H528" s="50" t="n">
        <f aca="false">FilterPk!F$13</f>
        <v>298097.27</v>
      </c>
      <c r="I528" s="50" t="n">
        <f aca="false">FilterPk!G$13</f>
        <v>249481.43</v>
      </c>
      <c r="J528" s="50" t="n">
        <f aca="false">FilterPk!H$13</f>
        <v>119379.88</v>
      </c>
      <c r="K528" s="50" t="n">
        <f aca="false">FilterPk!I$13</f>
        <v>25994.27</v>
      </c>
      <c r="L528" s="50" t="n">
        <f aca="false">FilterPk!J$13</f>
        <v>156242.15</v>
      </c>
      <c r="M528" s="50" t="n">
        <f aca="false">FilterPk!K$13</f>
        <v>1762908.33</v>
      </c>
      <c r="N528" s="50" t="n">
        <f aca="false">FilterPk!L$13</f>
        <v>3093560.53</v>
      </c>
      <c r="O528" s="50" t="n">
        <f aca="false">FilterPk!M$13</f>
        <v>565730</v>
      </c>
      <c r="P528" s="50" t="n">
        <f aca="false">FilterPk!N$13</f>
        <v>-439379.19</v>
      </c>
      <c r="Q528" s="51" t="n">
        <f aca="false">FilterPk!O$13</f>
        <v>3219911.34</v>
      </c>
    </row>
    <row r="529" customFormat="false" ht="12.75" hidden="false" customHeight="false" outlineLevel="0" collapsed="false">
      <c r="B529" s="85" t="str">
        <f aca="false">FilterPk!A$14</f>
        <v>ST-ECAR</v>
      </c>
      <c r="C529" s="13" t="n">
        <f aca="false">C528+1</f>
        <v>528</v>
      </c>
      <c r="D529" s="50" t="n">
        <f aca="false">FilterPk!B$14</f>
        <v>238101.441960815</v>
      </c>
      <c r="E529" s="50" t="n">
        <f aca="false">FilterPk!C$14</f>
        <v>13522.23</v>
      </c>
      <c r="F529" s="50" t="n">
        <f aca="false">FilterPk!D$14</f>
        <v>15838.59</v>
      </c>
      <c r="G529" s="50" t="n">
        <f aca="false">FilterPk!E$14</f>
        <v>0</v>
      </c>
      <c r="H529" s="50" t="n">
        <f aca="false">FilterPk!F$14</f>
        <v>0</v>
      </c>
      <c r="I529" s="50" t="n">
        <f aca="false">FilterPk!G$14</f>
        <v>0</v>
      </c>
      <c r="J529" s="50" t="n">
        <f aca="false">FilterPk!H$14</f>
        <v>0</v>
      </c>
      <c r="K529" s="50" t="n">
        <f aca="false">FilterPk!I$14</f>
        <v>0</v>
      </c>
      <c r="L529" s="50" t="n">
        <f aca="false">FilterPk!J$14</f>
        <v>0</v>
      </c>
      <c r="M529" s="50" t="n">
        <f aca="false">FilterPk!K$14</f>
        <v>0</v>
      </c>
      <c r="N529" s="50" t="n">
        <f aca="false">FilterPk!L$14</f>
        <v>29360.82</v>
      </c>
      <c r="O529" s="50" t="n">
        <f aca="false">FilterPk!M$14</f>
        <v>0</v>
      </c>
      <c r="P529" s="50" t="n">
        <f aca="false">FilterPk!N$14</f>
        <v>0</v>
      </c>
      <c r="Q529" s="51" t="n">
        <f aca="false">FilterPk!O$14</f>
        <v>29360.82</v>
      </c>
    </row>
    <row r="530" customFormat="false" ht="12.75" hidden="false" customHeight="false" outlineLevel="0" collapsed="false">
      <c r="B530" s="85" t="str">
        <f aca="false">FilterPk!A$15</f>
        <v>ST- MAPP</v>
      </c>
      <c r="C530" s="13" t="n">
        <f aca="false">C529+1</f>
        <v>529</v>
      </c>
      <c r="D530" s="50" t="n">
        <f aca="false">FilterPk!B$15</f>
        <v>254636.614020626</v>
      </c>
      <c r="E530" s="50" t="n">
        <f aca="false">FilterPk!C$15</f>
        <v>795.43</v>
      </c>
      <c r="F530" s="50" t="n">
        <f aca="false">FilterPk!D$15</f>
        <v>39596.48</v>
      </c>
      <c r="G530" s="50" t="n">
        <f aca="false">FilterPk!E$15</f>
        <v>26009.8</v>
      </c>
      <c r="H530" s="50" t="n">
        <f aca="false">FilterPk!F$15</f>
        <v>8238.75</v>
      </c>
      <c r="I530" s="50" t="n">
        <f aca="false">FilterPk!G$15</f>
        <v>0</v>
      </c>
      <c r="J530" s="50" t="n">
        <f aca="false">FilterPk!H$15</f>
        <v>0</v>
      </c>
      <c r="K530" s="50" t="n">
        <f aca="false">FilterPk!I$15</f>
        <v>0</v>
      </c>
      <c r="L530" s="50" t="n">
        <f aca="false">FilterPk!J$15</f>
        <v>0</v>
      </c>
      <c r="M530" s="50" t="n">
        <f aca="false">FilterPk!K$15</f>
        <v>0</v>
      </c>
      <c r="N530" s="50" t="n">
        <f aca="false">FilterPk!L$15</f>
        <v>74640.46</v>
      </c>
      <c r="O530" s="50" t="n">
        <f aca="false">FilterPk!M$15</f>
        <v>0</v>
      </c>
      <c r="P530" s="50" t="n">
        <f aca="false">FilterPk!N$15</f>
        <v>0</v>
      </c>
      <c r="Q530" s="51" t="n">
        <f aca="false">FilterPk!O$15</f>
        <v>74640.46</v>
      </c>
    </row>
    <row r="531" customFormat="false" ht="12.75" hidden="false" customHeight="false" outlineLevel="0" collapsed="false">
      <c r="B531" s="85" t="str">
        <f aca="false">FilterPk!A$16</f>
        <v>ST- MAIN</v>
      </c>
      <c r="C531" s="13" t="n">
        <f aca="false">C530+1</f>
        <v>530</v>
      </c>
      <c r="D531" s="50" t="n">
        <f aca="false">FilterPk!B$16</f>
        <v>694293.253349893</v>
      </c>
      <c r="E531" s="50" t="n">
        <f aca="false">FilterPk!C$16</f>
        <v>-2349.61</v>
      </c>
      <c r="F531" s="50" t="n">
        <f aca="false">FilterPk!D$16</f>
        <v>15903</v>
      </c>
      <c r="G531" s="50" t="n">
        <f aca="false">FilterPk!E$16</f>
        <v>69359.47</v>
      </c>
      <c r="H531" s="50" t="n">
        <f aca="false">FilterPk!F$16</f>
        <v>0</v>
      </c>
      <c r="I531" s="50" t="n">
        <f aca="false">FilterPk!G$16</f>
        <v>0</v>
      </c>
      <c r="J531" s="50" t="n">
        <f aca="false">FilterPk!H$16</f>
        <v>0</v>
      </c>
      <c r="K531" s="50" t="n">
        <f aca="false">FilterPk!I$16</f>
        <v>0</v>
      </c>
      <c r="L531" s="50" t="n">
        <f aca="false">FilterPk!J$16</f>
        <v>0</v>
      </c>
      <c r="M531" s="50" t="n">
        <f aca="false">FilterPk!K$16</f>
        <v>0</v>
      </c>
      <c r="N531" s="50" t="n">
        <f aca="false">FilterPk!L$16</f>
        <v>82912.86</v>
      </c>
      <c r="O531" s="50" t="n">
        <f aca="false">FilterPk!M$16</f>
        <v>0</v>
      </c>
      <c r="P531" s="50" t="n">
        <f aca="false">FilterPk!N$16</f>
        <v>0</v>
      </c>
      <c r="Q531" s="51" t="n">
        <f aca="false">FilterPk!O$16</f>
        <v>82912.86</v>
      </c>
    </row>
    <row r="532" customFormat="false" ht="12.75" hidden="false" customHeight="false" outlineLevel="0" collapsed="false">
      <c r="B532" s="85" t="str">
        <f aca="false">FilterPk!A$17</f>
        <v>MW-ANALYST</v>
      </c>
      <c r="C532" s="13" t="n">
        <f aca="false">C531+1</f>
        <v>531</v>
      </c>
      <c r="D532" s="50" t="n">
        <f aca="false">FilterPk!B$17</f>
        <v>0</v>
      </c>
      <c r="E532" s="50" t="n">
        <f aca="false">FilterPk!C$17</f>
        <v>6363.4</v>
      </c>
      <c r="F532" s="50" t="n">
        <f aca="false">FilterPk!D$17</f>
        <v>15838.59</v>
      </c>
      <c r="G532" s="50" t="n">
        <f aca="false">FilterPk!E$17</f>
        <v>0</v>
      </c>
      <c r="H532" s="50" t="n">
        <f aca="false">FilterPk!F$17</f>
        <v>0</v>
      </c>
      <c r="I532" s="50" t="n">
        <f aca="false">FilterPk!G$17</f>
        <v>0</v>
      </c>
      <c r="J532" s="50" t="n">
        <f aca="false">FilterPk!H$17</f>
        <v>0</v>
      </c>
      <c r="K532" s="50" t="n">
        <f aca="false">FilterPk!I$17</f>
        <v>0</v>
      </c>
      <c r="L532" s="50" t="n">
        <f aca="false">FilterPk!J$17</f>
        <v>0</v>
      </c>
      <c r="M532" s="50" t="n">
        <f aca="false">FilterPk!K$17</f>
        <v>0</v>
      </c>
      <c r="N532" s="50" t="n">
        <f aca="false">FilterPk!L$17</f>
        <v>22201.99</v>
      </c>
      <c r="O532" s="50" t="n">
        <f aca="false">FilterPk!M$17</f>
        <v>0</v>
      </c>
      <c r="P532" s="50" t="n">
        <f aca="false">FilterPk!N$17</f>
        <v>0</v>
      </c>
      <c r="Q532" s="51" t="n">
        <f aca="false">FilterPk!O$17</f>
        <v>22201.99</v>
      </c>
    </row>
    <row r="533" customFormat="false" ht="12.75" hidden="false" customHeight="false" outlineLevel="0" collapsed="false">
      <c r="B533" s="85" t="str">
        <f aca="false">FilterPk!A$18</f>
        <v>LT-NE</v>
      </c>
      <c r="C533" s="13" t="n">
        <f aca="false">C532+1</f>
        <v>532</v>
      </c>
      <c r="D533" s="50" t="n">
        <f aca="false">FilterPk!B$18</f>
        <v>6187311.37539291</v>
      </c>
      <c r="E533" s="50" t="n">
        <f aca="false">FilterPk!C$18</f>
        <v>-37254.47</v>
      </c>
      <c r="F533" s="50" t="n">
        <f aca="false">FilterPk!D$18</f>
        <v>2562.91</v>
      </c>
      <c r="G533" s="50" t="n">
        <f aca="false">FilterPk!E$18</f>
        <v>-23211.32</v>
      </c>
      <c r="H533" s="50" t="n">
        <f aca="false">FilterPk!F$18</f>
        <v>263627.18</v>
      </c>
      <c r="I533" s="50" t="n">
        <f aca="false">FilterPk!G$18</f>
        <v>-59813.36</v>
      </c>
      <c r="J533" s="50" t="n">
        <f aca="false">FilterPk!H$18</f>
        <v>155752.04</v>
      </c>
      <c r="K533" s="50" t="n">
        <f aca="false">FilterPk!I$18</f>
        <v>121018.38</v>
      </c>
      <c r="L533" s="50" t="n">
        <f aca="false">FilterPk!J$18</f>
        <v>-53378.32</v>
      </c>
      <c r="M533" s="50" t="n">
        <f aca="false">FilterPk!K$18</f>
        <v>995570.8</v>
      </c>
      <c r="N533" s="50" t="n">
        <f aca="false">FilterPk!L$18</f>
        <v>1364873.84</v>
      </c>
      <c r="O533" s="50" t="n">
        <f aca="false">FilterPk!M$18</f>
        <v>1053007.86</v>
      </c>
      <c r="P533" s="50" t="n">
        <f aca="false">FilterPk!N$18</f>
        <v>-2593897.5</v>
      </c>
      <c r="Q533" s="51" t="n">
        <f aca="false">FilterPk!O$18</f>
        <v>-176015.800000001</v>
      </c>
    </row>
    <row r="534" customFormat="false" ht="12.75" hidden="false" customHeight="false" outlineLevel="0" collapsed="false">
      <c r="B534" s="85" t="str">
        <f aca="false">FilterPk!A$19</f>
        <v>LT-PJM</v>
      </c>
      <c r="C534" s="13" t="n">
        <f aca="false">C533+1</f>
        <v>533</v>
      </c>
      <c r="D534" s="50" t="n">
        <f aca="false">FilterPk!B$19</f>
        <v>1818236.42109565</v>
      </c>
      <c r="E534" s="50" t="n">
        <f aca="false">FilterPk!C$19</f>
        <v>25453.61</v>
      </c>
      <c r="F534" s="50" t="n">
        <f aca="false">FilterPk!D$19</f>
        <v>45536</v>
      </c>
      <c r="G534" s="50" t="n">
        <f aca="false">FilterPk!E$19</f>
        <v>312117.59</v>
      </c>
      <c r="H534" s="50" t="n">
        <f aca="false">FilterPk!F$19</f>
        <v>211118</v>
      </c>
      <c r="I534" s="50" t="n">
        <f aca="false">FilterPk!G$19</f>
        <v>0</v>
      </c>
      <c r="J534" s="50" t="n">
        <f aca="false">FilterPk!H$19</f>
        <v>24536.25</v>
      </c>
      <c r="K534" s="50" t="n">
        <f aca="false">FilterPk!I$19</f>
        <v>-12662.37</v>
      </c>
      <c r="L534" s="50" t="n">
        <f aca="false">FilterPk!J$19</f>
        <v>-30078</v>
      </c>
      <c r="M534" s="50" t="n">
        <f aca="false">FilterPk!K$19</f>
        <v>243523.27</v>
      </c>
      <c r="N534" s="50" t="n">
        <f aca="false">FilterPk!L$19</f>
        <v>819544.35</v>
      </c>
      <c r="O534" s="50" t="n">
        <f aca="false">FilterPk!M$19</f>
        <v>125485.18</v>
      </c>
      <c r="P534" s="50" t="n">
        <f aca="false">FilterPk!N$19</f>
        <v>177105.54</v>
      </c>
      <c r="Q534" s="51" t="n">
        <f aca="false">FilterPk!O$19</f>
        <v>1122135.07</v>
      </c>
    </row>
    <row r="535" customFormat="false" ht="12.75" hidden="false" customHeight="false" outlineLevel="0" collapsed="false">
      <c r="B535" s="85" t="str">
        <f aca="false">FilterPk!A$20</f>
        <v>LT- NY</v>
      </c>
      <c r="C535" s="13" t="n">
        <f aca="false">C534+1</f>
        <v>534</v>
      </c>
      <c r="D535" s="50" t="n">
        <f aca="false">FilterPk!B$20</f>
        <v>0</v>
      </c>
      <c r="E535" s="50" t="n">
        <f aca="false">FilterPk!C$20</f>
        <v>-15908.51</v>
      </c>
      <c r="F535" s="50" t="n">
        <f aca="false">FilterPk!D$20</f>
        <v>63126.67</v>
      </c>
      <c r="G535" s="50" t="n">
        <f aca="false">FilterPk!E$20</f>
        <v>-17376.91</v>
      </c>
      <c r="H535" s="50" t="n">
        <f aca="false">FilterPk!F$20</f>
        <v>0</v>
      </c>
      <c r="I535" s="50" t="n">
        <f aca="false">FilterPk!G$20</f>
        <v>0</v>
      </c>
      <c r="J535" s="50" t="n">
        <f aca="false">FilterPk!H$20</f>
        <v>0</v>
      </c>
      <c r="K535" s="50" t="n">
        <f aca="false">FilterPk!I$20</f>
        <v>0</v>
      </c>
      <c r="L535" s="50" t="n">
        <f aca="false">FilterPk!J$20</f>
        <v>0</v>
      </c>
      <c r="M535" s="50" t="n">
        <f aca="false">FilterPk!K$20</f>
        <v>146381.01</v>
      </c>
      <c r="N535" s="50" t="n">
        <f aca="false">FilterPk!L$20</f>
        <v>176222.26</v>
      </c>
      <c r="O535" s="50" t="n">
        <f aca="false">FilterPk!M$20</f>
        <v>281909.77</v>
      </c>
      <c r="P535" s="50" t="n">
        <f aca="false">FilterPk!N$20</f>
        <v>-177475.64</v>
      </c>
      <c r="Q535" s="51" t="n">
        <f aca="false">FilterPk!O$20</f>
        <v>280656.39</v>
      </c>
    </row>
    <row r="536" customFormat="false" ht="12.75" hidden="false" customHeight="false" outlineLevel="0" collapsed="false">
      <c r="B536" s="85" t="str">
        <f aca="false">FilterPk!A$21</f>
        <v>ST- PJM</v>
      </c>
      <c r="C536" s="13" t="n">
        <f aca="false">C535+1</f>
        <v>535</v>
      </c>
      <c r="D536" s="50" t="n">
        <f aca="false">FilterPk!B$21</f>
        <v>1243093.71447674</v>
      </c>
      <c r="E536" s="50" t="n">
        <f aca="false">FilterPk!C$21</f>
        <v>-91155.75</v>
      </c>
      <c r="F536" s="50" t="n">
        <f aca="false">FilterPk!D$21</f>
        <v>-47515.78</v>
      </c>
      <c r="G536" s="50" t="n">
        <f aca="false">FilterPk!E$21</f>
        <v>0</v>
      </c>
      <c r="H536" s="50" t="n">
        <f aca="false">FilterPk!F$21</f>
        <v>0</v>
      </c>
      <c r="I536" s="50" t="n">
        <f aca="false">FilterPk!G$21</f>
        <v>0</v>
      </c>
      <c r="J536" s="50" t="n">
        <f aca="false">FilterPk!H$21</f>
        <v>0</v>
      </c>
      <c r="K536" s="50" t="n">
        <f aca="false">FilterPk!I$21</f>
        <v>0</v>
      </c>
      <c r="L536" s="50" t="n">
        <f aca="false">FilterPk!J$21</f>
        <v>0</v>
      </c>
      <c r="M536" s="50" t="n">
        <f aca="false">FilterPk!K$21</f>
        <v>0</v>
      </c>
      <c r="N536" s="50" t="n">
        <f aca="false">FilterPk!L$21</f>
        <v>-138671.53</v>
      </c>
      <c r="O536" s="50" t="n">
        <f aca="false">FilterPk!M$21</f>
        <v>0</v>
      </c>
      <c r="P536" s="50" t="n">
        <f aca="false">FilterPk!N$21</f>
        <v>0</v>
      </c>
      <c r="Q536" s="51" t="n">
        <f aca="false">FilterPk!O$21</f>
        <v>-138671.53</v>
      </c>
    </row>
    <row r="537" customFormat="false" ht="12.75" hidden="false" customHeight="false" outlineLevel="0" collapsed="false">
      <c r="B537" s="85" t="str">
        <f aca="false">FilterPk!A$22</f>
        <v>ST- NENG</v>
      </c>
      <c r="C537" s="13" t="n">
        <f aca="false">C536+1</f>
        <v>536</v>
      </c>
      <c r="D537" s="50" t="n">
        <f aca="false">FilterPk!B$22</f>
        <v>539719.375927685</v>
      </c>
      <c r="E537" s="50" t="n">
        <f aca="false">FilterPk!C$22</f>
        <v>13161.19</v>
      </c>
      <c r="F537" s="50" t="n">
        <f aca="false">FilterPk!D$22</f>
        <v>63418.82</v>
      </c>
      <c r="G537" s="50" t="n">
        <f aca="false">FilterPk!E$22</f>
        <v>0</v>
      </c>
      <c r="H537" s="50" t="n">
        <f aca="false">FilterPk!F$22</f>
        <v>0</v>
      </c>
      <c r="I537" s="50" t="n">
        <f aca="false">FilterPk!G$22</f>
        <v>0</v>
      </c>
      <c r="J537" s="50" t="n">
        <f aca="false">FilterPk!H$22</f>
        <v>0</v>
      </c>
      <c r="K537" s="50" t="n">
        <f aca="false">FilterPk!I$22</f>
        <v>0</v>
      </c>
      <c r="L537" s="50" t="n">
        <f aca="false">FilterPk!J$22</f>
        <v>0</v>
      </c>
      <c r="M537" s="50" t="n">
        <f aca="false">FilterPk!K$22</f>
        <v>0</v>
      </c>
      <c r="N537" s="50" t="n">
        <f aca="false">FilterPk!L$22</f>
        <v>76580.01</v>
      </c>
      <c r="O537" s="50" t="n">
        <f aca="false">FilterPk!M$22</f>
        <v>0</v>
      </c>
      <c r="P537" s="50" t="n">
        <f aca="false">FilterPk!N$22</f>
        <v>0</v>
      </c>
      <c r="Q537" s="51" t="n">
        <f aca="false">FilterPk!O$22</f>
        <v>76580.01</v>
      </c>
    </row>
    <row r="538" customFormat="false" ht="12.75" hidden="false" customHeight="false" outlineLevel="0" collapsed="false">
      <c r="B538" s="85" t="str">
        <f aca="false">FilterPk!A$23</f>
        <v>ST- NY</v>
      </c>
      <c r="C538" s="13" t="n">
        <f aca="false">C537+1</f>
        <v>537</v>
      </c>
      <c r="D538" s="50" t="n">
        <f aca="false">FilterPk!B$23</f>
        <v>251437.188425373</v>
      </c>
      <c r="E538" s="50" t="n">
        <f aca="false">FilterPk!C$23</f>
        <v>10362.2</v>
      </c>
      <c r="F538" s="50" t="n">
        <f aca="false">FilterPk!D$23</f>
        <v>-15838.59</v>
      </c>
      <c r="G538" s="50" t="n">
        <f aca="false">FilterPk!E$23</f>
        <v>17339.87</v>
      </c>
      <c r="H538" s="50" t="n">
        <f aca="false">FilterPk!F$23</f>
        <v>0</v>
      </c>
      <c r="I538" s="50" t="n">
        <f aca="false">FilterPk!G$23</f>
        <v>0</v>
      </c>
      <c r="J538" s="50" t="n">
        <f aca="false">FilterPk!H$23</f>
        <v>0</v>
      </c>
      <c r="K538" s="50" t="n">
        <f aca="false">FilterPk!I$23</f>
        <v>0</v>
      </c>
      <c r="L538" s="50" t="n">
        <f aca="false">FilterPk!J$23</f>
        <v>0</v>
      </c>
      <c r="M538" s="50" t="n">
        <f aca="false">FilterPk!K$23</f>
        <v>0</v>
      </c>
      <c r="N538" s="50" t="n">
        <f aca="false">FilterPk!L$23</f>
        <v>11863.48</v>
      </c>
      <c r="O538" s="50" t="n">
        <f aca="false">FilterPk!M$23</f>
        <v>0</v>
      </c>
      <c r="P538" s="50" t="n">
        <f aca="false">FilterPk!N$23</f>
        <v>0</v>
      </c>
      <c r="Q538" s="51" t="n">
        <f aca="false">FilterPk!O$23</f>
        <v>11863.48</v>
      </c>
    </row>
    <row r="539" customFormat="false" ht="12.75" hidden="false" customHeight="false" outlineLevel="0" collapsed="false">
      <c r="B539" s="85" t="str">
        <f aca="false">FilterPk!A$24</f>
        <v>NE- PHYS</v>
      </c>
      <c r="C539" s="13" t="n">
        <f aca="false">C538+1</f>
        <v>538</v>
      </c>
      <c r="D539" s="50" t="n">
        <f aca="false">FilterPk!B$24</f>
        <v>0</v>
      </c>
      <c r="E539" s="50" t="n">
        <f aca="false">FilterPk!C$24</f>
        <v>0</v>
      </c>
      <c r="F539" s="50" t="n">
        <f aca="false">FilterPk!D$24</f>
        <v>0</v>
      </c>
      <c r="G539" s="50" t="n">
        <f aca="false">FilterPk!E$24</f>
        <v>0</v>
      </c>
      <c r="H539" s="50" t="n">
        <f aca="false">FilterPk!F$24</f>
        <v>0</v>
      </c>
      <c r="I539" s="50" t="n">
        <f aca="false">FilterPk!G$24</f>
        <v>0</v>
      </c>
      <c r="J539" s="50" t="n">
        <f aca="false">FilterPk!H$24</f>
        <v>0</v>
      </c>
      <c r="K539" s="50" t="n">
        <f aca="false">FilterPk!I$24</f>
        <v>0</v>
      </c>
      <c r="L539" s="50" t="n">
        <f aca="false">FilterPk!J$24</f>
        <v>0</v>
      </c>
      <c r="M539" s="50" t="n">
        <f aca="false">FilterPk!K$24</f>
        <v>0</v>
      </c>
      <c r="N539" s="50" t="n">
        <f aca="false">FilterPk!L$24</f>
        <v>0</v>
      </c>
      <c r="O539" s="50" t="n">
        <f aca="false">FilterPk!M$24</f>
        <v>0</v>
      </c>
      <c r="P539" s="50" t="n">
        <f aca="false">FilterPk!N$24</f>
        <v>0</v>
      </c>
      <c r="Q539" s="51" t="n">
        <f aca="false">FilterPk!O$24</f>
        <v>0</v>
      </c>
    </row>
    <row r="540" customFormat="false" ht="12.75" hidden="false" customHeight="false" outlineLevel="0" collapsed="false">
      <c r="B540" s="85" t="str">
        <f aca="false">FilterPk!A$25</f>
        <v>LT-Southeast</v>
      </c>
      <c r="C540" s="13" t="n">
        <f aca="false">C539+1</f>
        <v>539</v>
      </c>
      <c r="D540" s="50" t="n">
        <f aca="false">FilterPk!B$25</f>
        <v>11411200.8859117</v>
      </c>
      <c r="E540" s="50" t="n">
        <f aca="false">FilterPk!C$25</f>
        <v>45860.27</v>
      </c>
      <c r="F540" s="50" t="n">
        <f aca="false">FilterPk!D$25</f>
        <v>54109.47</v>
      </c>
      <c r="G540" s="50" t="n">
        <f aca="false">FilterPk!E$25</f>
        <v>124540.18</v>
      </c>
      <c r="H540" s="50" t="n">
        <f aca="false">FilterPk!F$25</f>
        <v>77068.78</v>
      </c>
      <c r="I540" s="50" t="n">
        <f aca="false">FilterPk!G$25</f>
        <v>75414.58</v>
      </c>
      <c r="J540" s="50" t="n">
        <f aca="false">FilterPk!H$25</f>
        <v>134077.64</v>
      </c>
      <c r="K540" s="50" t="n">
        <f aca="false">FilterPk!I$25</f>
        <v>429786.05</v>
      </c>
      <c r="L540" s="50" t="n">
        <f aca="false">FilterPk!J$25</f>
        <v>118391.18</v>
      </c>
      <c r="M540" s="50" t="n">
        <f aca="false">FilterPk!K$25</f>
        <v>1083243.13</v>
      </c>
      <c r="N540" s="50" t="n">
        <f aca="false">FilterPk!L$25</f>
        <v>2142491.28</v>
      </c>
      <c r="O540" s="50" t="n">
        <f aca="false">FilterPk!M$25</f>
        <v>344226</v>
      </c>
      <c r="P540" s="50" t="n">
        <f aca="false">FilterPk!N$25</f>
        <v>1221747.4</v>
      </c>
      <c r="Q540" s="51" t="n">
        <f aca="false">FilterPk!O$25</f>
        <v>3708464.68</v>
      </c>
    </row>
    <row r="541" customFormat="false" ht="12.75" hidden="false" customHeight="false" outlineLevel="0" collapsed="false">
      <c r="B541" s="85" t="str">
        <f aca="false">FilterPk!A$26</f>
        <v>ST-SPP</v>
      </c>
      <c r="C541" s="13" t="n">
        <f aca="false">C540+1</f>
        <v>540</v>
      </c>
      <c r="D541" s="50" t="n">
        <f aca="false">FilterPk!B$26</f>
        <v>52202.8773549933</v>
      </c>
      <c r="E541" s="50" t="n">
        <f aca="false">FilterPk!C$26</f>
        <v>3181.7</v>
      </c>
      <c r="F541" s="50" t="n">
        <f aca="false">FilterPk!D$26</f>
        <v>0</v>
      </c>
      <c r="G541" s="50" t="n">
        <f aca="false">FilterPk!E$26</f>
        <v>0</v>
      </c>
      <c r="H541" s="50" t="n">
        <f aca="false">FilterPk!F$26</f>
        <v>0</v>
      </c>
      <c r="I541" s="50" t="n">
        <f aca="false">FilterPk!G$26</f>
        <v>0</v>
      </c>
      <c r="J541" s="50" t="n">
        <f aca="false">FilterPk!H$26</f>
        <v>0</v>
      </c>
      <c r="K541" s="50" t="n">
        <f aca="false">FilterPk!I$26</f>
        <v>0</v>
      </c>
      <c r="L541" s="50" t="n">
        <f aca="false">FilterPk!J$26</f>
        <v>0</v>
      </c>
      <c r="M541" s="50" t="n">
        <f aca="false">FilterPk!K$26</f>
        <v>0</v>
      </c>
      <c r="N541" s="50" t="n">
        <f aca="false">FilterPk!L$26</f>
        <v>3181.7</v>
      </c>
      <c r="O541" s="50" t="n">
        <f aca="false">FilterPk!M$26</f>
        <v>0</v>
      </c>
      <c r="P541" s="50" t="n">
        <f aca="false">FilterPk!N$26</f>
        <v>0</v>
      </c>
      <c r="Q541" s="51" t="n">
        <f aca="false">FilterPk!O$26</f>
        <v>3181.7</v>
      </c>
    </row>
    <row r="542" customFormat="false" ht="12.75" hidden="false" customHeight="false" outlineLevel="0" collapsed="false">
      <c r="B542" s="85" t="str">
        <f aca="false">FilterPk!A$27</f>
        <v>ST-SERC</v>
      </c>
      <c r="C542" s="13" t="n">
        <f aca="false">C541+1</f>
        <v>541</v>
      </c>
      <c r="D542" s="50" t="n">
        <f aca="false">FilterPk!B$27</f>
        <v>686881.973218232</v>
      </c>
      <c r="E542" s="50" t="n">
        <f aca="false">FilterPk!C$27</f>
        <v>-12726.81</v>
      </c>
      <c r="F542" s="50" t="n">
        <f aca="false">FilterPk!D$27</f>
        <v>-31677.19</v>
      </c>
      <c r="G542" s="50" t="n">
        <f aca="false">FilterPk!E$27</f>
        <v>138718.93</v>
      </c>
      <c r="H542" s="50" t="n">
        <f aca="false">FilterPk!F$27</f>
        <v>0</v>
      </c>
      <c r="I542" s="50" t="n">
        <f aca="false">FilterPk!G$27</f>
        <v>0</v>
      </c>
      <c r="J542" s="50" t="n">
        <f aca="false">FilterPk!H$27</f>
        <v>0</v>
      </c>
      <c r="K542" s="50" t="n">
        <f aca="false">FilterPk!I$27</f>
        <v>0</v>
      </c>
      <c r="L542" s="50" t="n">
        <f aca="false">FilterPk!J$27</f>
        <v>0</v>
      </c>
      <c r="M542" s="50" t="n">
        <f aca="false">FilterPk!K$27</f>
        <v>0</v>
      </c>
      <c r="N542" s="50" t="n">
        <f aca="false">FilterPk!L$27</f>
        <v>94314.93</v>
      </c>
      <c r="O542" s="50" t="n">
        <f aca="false">FilterPk!M$27</f>
        <v>0</v>
      </c>
      <c r="P542" s="50" t="n">
        <f aca="false">FilterPk!N$27</f>
        <v>0</v>
      </c>
      <c r="Q542" s="51" t="n">
        <f aca="false">FilterPk!O$27</f>
        <v>94314.93</v>
      </c>
    </row>
    <row r="543" customFormat="false" ht="12.75" hidden="false" customHeight="false" outlineLevel="0" collapsed="false">
      <c r="B543" s="85" t="str">
        <f aca="false">FilterPk!A$28</f>
        <v>LT- Texas</v>
      </c>
      <c r="C543" s="13" t="n">
        <f aca="false">C542+1</f>
        <v>542</v>
      </c>
      <c r="D543" s="50" t="n">
        <f aca="false">FilterPk!B$28</f>
        <v>3826684.70313045</v>
      </c>
      <c r="E543" s="50" t="n">
        <f aca="false">FilterPk!C$28</f>
        <v>-6382.69</v>
      </c>
      <c r="F543" s="50" t="n">
        <f aca="false">FilterPk!D$28</f>
        <v>71634.81</v>
      </c>
      <c r="G543" s="50" t="n">
        <f aca="false">FilterPk!E$28</f>
        <v>28710.67</v>
      </c>
      <c r="H543" s="50" t="n">
        <f aca="false">FilterPk!F$28</f>
        <v>106726.26</v>
      </c>
      <c r="I543" s="50" t="n">
        <f aca="false">FilterPk!G$28</f>
        <v>68401.15</v>
      </c>
      <c r="J543" s="50" t="n">
        <f aca="false">FilterPk!H$28</f>
        <v>107963.61</v>
      </c>
      <c r="K543" s="50" t="n">
        <f aca="false">FilterPk!I$28</f>
        <v>204731.1</v>
      </c>
      <c r="L543" s="50" t="n">
        <f aca="false">FilterPk!J$28</f>
        <v>63773.36</v>
      </c>
      <c r="M543" s="50" t="n">
        <f aca="false">FilterPk!K$28</f>
        <v>194039.66</v>
      </c>
      <c r="N543" s="50" t="n">
        <f aca="false">FilterPk!L$28</f>
        <v>839597.93</v>
      </c>
      <c r="O543" s="50" t="n">
        <f aca="false">FilterPk!M$28</f>
        <v>673610.11</v>
      </c>
      <c r="P543" s="50" t="n">
        <f aca="false">FilterPk!N$28</f>
        <v>107208.74</v>
      </c>
      <c r="Q543" s="51" t="n">
        <f aca="false">FilterPk!O$28</f>
        <v>1620416.78</v>
      </c>
    </row>
    <row r="544" customFormat="false" ht="12.75" hidden="false" customHeight="false" outlineLevel="0" collapsed="false">
      <c r="B544" s="85" t="str">
        <f aca="false">FilterPk!A$29</f>
        <v>St- Texas</v>
      </c>
      <c r="C544" s="13" t="n">
        <f aca="false">C543+1</f>
        <v>543</v>
      </c>
      <c r="D544" s="50" t="n">
        <f aca="false">FilterPk!B$29</f>
        <v>445563.239343252</v>
      </c>
      <c r="E544" s="50" t="n">
        <f aca="false">FilterPk!C$29</f>
        <v>30194</v>
      </c>
      <c r="F544" s="50" t="n">
        <f aca="false">FilterPk!D$29</f>
        <v>31677.19</v>
      </c>
      <c r="G544" s="50" t="n">
        <f aca="false">FilterPk!E$29</f>
        <v>0</v>
      </c>
      <c r="H544" s="50" t="n">
        <f aca="false">FilterPk!F$29</f>
        <v>0</v>
      </c>
      <c r="I544" s="50" t="n">
        <f aca="false">FilterPk!G$29</f>
        <v>0</v>
      </c>
      <c r="J544" s="50" t="n">
        <f aca="false">FilterPk!H$29</f>
        <v>0</v>
      </c>
      <c r="K544" s="50" t="n">
        <f aca="false">FilterPk!I$29</f>
        <v>0</v>
      </c>
      <c r="L544" s="50" t="n">
        <f aca="false">FilterPk!J$29</f>
        <v>0</v>
      </c>
      <c r="M544" s="50" t="n">
        <f aca="false">FilterPk!K$29</f>
        <v>0</v>
      </c>
      <c r="N544" s="50" t="n">
        <f aca="false">FilterPk!L$29</f>
        <v>61871.19</v>
      </c>
      <c r="O544" s="50" t="n">
        <f aca="false">FilterPk!M$29</f>
        <v>0</v>
      </c>
      <c r="P544" s="50" t="n">
        <f aca="false">FilterPk!N$29</f>
        <v>0</v>
      </c>
      <c r="Q544" s="51" t="n">
        <f aca="false">FilterPk!O$29</f>
        <v>61871.19</v>
      </c>
    </row>
    <row r="545" customFormat="false" ht="12.75" hidden="false" customHeight="false" outlineLevel="0" collapsed="false">
      <c r="B545" s="85"/>
      <c r="C545" s="13" t="n">
        <f aca="false">C544+1</f>
        <v>544</v>
      </c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1"/>
    </row>
    <row r="546" customFormat="false" ht="12.75" hidden="false" customHeight="false" outlineLevel="0" collapsed="false">
      <c r="B546" s="85" t="str">
        <f aca="false">FilterPk!A$32</f>
        <v>Gas positions</v>
      </c>
      <c r="C546" s="13" t="n">
        <f aca="false">C545+1</f>
        <v>545</v>
      </c>
      <c r="D546" s="50" t="s">
        <v>4</v>
      </c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1"/>
    </row>
    <row r="547" customFormat="false" ht="12.75" hidden="false" customHeight="false" outlineLevel="0" collapsed="false">
      <c r="B547" s="85" t="str">
        <f aca="false">FilterPk!A$33</f>
        <v>Kevin Presto</v>
      </c>
      <c r="C547" s="13" t="n">
        <f aca="false">C546+1</f>
        <v>546</v>
      </c>
      <c r="D547" s="50" t="n">
        <f aca="false">FilterPk!B$33</f>
        <v>0</v>
      </c>
      <c r="E547" s="50" t="n">
        <f aca="false">FilterPk!C$33</f>
        <v>0</v>
      </c>
      <c r="F547" s="50" t="n">
        <f aca="false">FilterPk!D$33</f>
        <v>0</v>
      </c>
      <c r="G547" s="50" t="n">
        <f aca="false">FilterPk!E$33</f>
        <v>0</v>
      </c>
      <c r="H547" s="50" t="n">
        <f aca="false">FilterPk!F$33</f>
        <v>148.212616</v>
      </c>
      <c r="I547" s="50" t="n">
        <f aca="false">FilterPk!G$33</f>
        <v>152.45636</v>
      </c>
      <c r="J547" s="50" t="n">
        <f aca="false">FilterPk!H$33</f>
        <v>146.860915</v>
      </c>
      <c r="K547" s="50" t="n">
        <f aca="false">FilterPk!I$33</f>
        <v>301.509361</v>
      </c>
      <c r="L547" s="50" t="n">
        <f aca="false">FilterPk!J$33</f>
        <v>144.921279</v>
      </c>
      <c r="M547" s="50" t="n">
        <f aca="false">FilterPk!K$33</f>
        <v>149.116289</v>
      </c>
      <c r="N547" s="50" t="n">
        <f aca="false">FilterPk!L$33</f>
        <v>1043.07682</v>
      </c>
      <c r="O547" s="50" t="n">
        <f aca="false">FilterPk!M$33</f>
        <v>0</v>
      </c>
      <c r="P547" s="50" t="n">
        <f aca="false">FilterPk!N$33</f>
        <v>0</v>
      </c>
      <c r="Q547" s="51" t="n">
        <f aca="false">FilterPk!O$33</f>
        <v>1043.07682</v>
      </c>
    </row>
    <row r="548" customFormat="false" ht="12.75" hidden="false" customHeight="false" outlineLevel="0" collapsed="false">
      <c r="B548" s="85" t="str">
        <f aca="false">FilterPk!A$34</f>
        <v>Fletcher Sturm</v>
      </c>
      <c r="C548" s="13" t="n">
        <f aca="false">C547+1</f>
        <v>547</v>
      </c>
      <c r="D548" s="50" t="n">
        <f aca="false">FilterPk!B$34</f>
        <v>0</v>
      </c>
      <c r="E548" s="50" t="n">
        <f aca="false">FilterPk!C$34</f>
        <v>0</v>
      </c>
      <c r="F548" s="50" t="n">
        <f aca="false">FilterPk!D$34</f>
        <v>10.382539</v>
      </c>
      <c r="G548" s="50" t="n">
        <f aca="false">FilterPk!E$34</f>
        <v>-372.732218</v>
      </c>
      <c r="H548" s="50" t="n">
        <f aca="false">FilterPk!F$34</f>
        <v>-18.430041</v>
      </c>
      <c r="I548" s="50" t="n">
        <f aca="false">FilterPk!G$34</f>
        <v>-7.519049</v>
      </c>
      <c r="J548" s="50" t="n">
        <f aca="false">FilterPk!H$34</f>
        <v>7.209206</v>
      </c>
      <c r="K548" s="50" t="n">
        <f aca="false">FilterPk!I$34</f>
        <v>16.283645</v>
      </c>
      <c r="L548" s="50" t="n">
        <f aca="false">FilterPk!J$34</f>
        <v>-0.622678</v>
      </c>
      <c r="M548" s="50" t="n">
        <f aca="false">FilterPk!K$34</f>
        <v>48.787102</v>
      </c>
      <c r="N548" s="50" t="n">
        <f aca="false">FilterPk!L$34</f>
        <v>-316.641494</v>
      </c>
      <c r="O548" s="50" t="n">
        <f aca="false">FilterPk!M$34</f>
        <v>137.057149</v>
      </c>
      <c r="P548" s="50" t="n">
        <f aca="false">FilterPk!N$34</f>
        <v>0</v>
      </c>
      <c r="Q548" s="51" t="n">
        <f aca="false">FilterPk!O$34</f>
        <v>-179.584345</v>
      </c>
    </row>
    <row r="549" customFormat="false" ht="12.75" hidden="false" customHeight="false" outlineLevel="0" collapsed="false">
      <c r="B549" s="85" t="str">
        <f aca="false">FilterPk!A$35</f>
        <v>Doug Gilbert-Smith</v>
      </c>
      <c r="C549" s="13" t="n">
        <f aca="false">C548+1</f>
        <v>548</v>
      </c>
      <c r="D549" s="50" t="n">
        <f aca="false">FilterPk!B$35</f>
        <v>0</v>
      </c>
      <c r="E549" s="50" t="n">
        <f aca="false">FilterPk!C$35</f>
        <v>0</v>
      </c>
      <c r="F549" s="50" t="n">
        <f aca="false">FilterPk!D$35</f>
        <v>-34.907</v>
      </c>
      <c r="G549" s="50" t="n">
        <f aca="false">FilterPk!E$35</f>
        <v>38.473605</v>
      </c>
      <c r="H549" s="50" t="n">
        <f aca="false">FilterPk!F$35</f>
        <v>-29.642523</v>
      </c>
      <c r="I549" s="50" t="n">
        <f aca="false">FilterPk!G$35</f>
        <v>30.491272</v>
      </c>
      <c r="J549" s="50" t="n">
        <f aca="false">FilterPk!H$35</f>
        <v>0</v>
      </c>
      <c r="K549" s="50" t="n">
        <f aca="false">FilterPk!I$35</f>
        <v>90.452808</v>
      </c>
      <c r="L549" s="50" t="n">
        <f aca="false">FilterPk!J$35</f>
        <v>0</v>
      </c>
      <c r="M549" s="50" t="n">
        <f aca="false">FilterPk!K$35</f>
        <v>14.574853</v>
      </c>
      <c r="N549" s="50" t="n">
        <f aca="false">FilterPk!L$35</f>
        <v>109.443015</v>
      </c>
      <c r="O549" s="50" t="n">
        <f aca="false">FilterPk!M$35</f>
        <v>94.93307</v>
      </c>
      <c r="P549" s="50" t="n">
        <f aca="false">FilterPk!N$35</f>
        <v>-157.516125</v>
      </c>
      <c r="Q549" s="51" t="n">
        <f aca="false">FilterPk!O$35</f>
        <v>46.85996</v>
      </c>
    </row>
    <row r="550" customFormat="false" ht="12.75" hidden="false" customHeight="false" outlineLevel="0" collapsed="false">
      <c r="B550" s="85" t="str">
        <f aca="false">FilterPk!A$36</f>
        <v>Rogers Herndon</v>
      </c>
      <c r="C550" s="13" t="n">
        <f aca="false">C549+1</f>
        <v>549</v>
      </c>
      <c r="D550" s="50" t="n">
        <f aca="false">FilterPk!B$36</f>
        <v>0</v>
      </c>
      <c r="E550" s="50" t="n">
        <f aca="false">FilterPk!C$36</f>
        <v>0</v>
      </c>
      <c r="F550" s="50" t="n">
        <f aca="false">FilterPk!D$36</f>
        <v>-16.269581</v>
      </c>
      <c r="G550" s="50" t="n">
        <f aca="false">FilterPk!E$36</f>
        <v>-36.150495</v>
      </c>
      <c r="H550" s="50" t="n">
        <f aca="false">FilterPk!F$36</f>
        <v>-105.080472</v>
      </c>
      <c r="I550" s="50" t="n">
        <f aca="false">FilterPk!G$36</f>
        <v>-21.496839</v>
      </c>
      <c r="J550" s="50" t="n">
        <f aca="false">FilterPk!H$36</f>
        <v>76.011979</v>
      </c>
      <c r="K550" s="50" t="n">
        <f aca="false">FilterPk!I$36</f>
        <v>315.376651</v>
      </c>
      <c r="L550" s="50" t="n">
        <f aca="false">FilterPk!J$36</f>
        <v>0.622678</v>
      </c>
      <c r="M550" s="50" t="n">
        <f aca="false">FilterPk!K$36</f>
        <v>131.855286</v>
      </c>
      <c r="N550" s="50" t="n">
        <f aca="false">FilterPk!L$36</f>
        <v>344.869207</v>
      </c>
      <c r="O550" s="50" t="n">
        <f aca="false">FilterPk!M$36</f>
        <v>500.495437</v>
      </c>
      <c r="P550" s="50" t="n">
        <f aca="false">FilterPk!N$36</f>
        <v>0</v>
      </c>
      <c r="Q550" s="51" t="n">
        <f aca="false">FilterPk!O$36</f>
        <v>845.364644</v>
      </c>
    </row>
    <row r="551" customFormat="false" ht="12.75" hidden="false" customHeight="false" outlineLevel="0" collapsed="false">
      <c r="B551" s="85" t="str">
        <f aca="false">FilterPk!A$37</f>
        <v>Dana Davis</v>
      </c>
      <c r="C551" s="13" t="n">
        <f aca="false">C550+1</f>
        <v>550</v>
      </c>
      <c r="D551" s="50" t="n">
        <f aca="false">FilterPk!B$37</f>
        <v>0</v>
      </c>
      <c r="E551" s="50" t="n">
        <f aca="false">FilterPk!C$37</f>
        <v>0</v>
      </c>
      <c r="F551" s="50" t="n">
        <f aca="false">FilterPk!D$37</f>
        <v>4.986714</v>
      </c>
      <c r="G551" s="50" t="n">
        <f aca="false">FilterPk!E$37</f>
        <v>-10.425106</v>
      </c>
      <c r="H551" s="50" t="n">
        <f aca="false">FilterPk!F$37</f>
        <v>34.582944</v>
      </c>
      <c r="I551" s="50" t="n">
        <f aca="false">FilterPk!G$37</f>
        <v>31.966656</v>
      </c>
      <c r="J551" s="50" t="n">
        <f aca="false">FilterPk!H$37</f>
        <v>34.267547</v>
      </c>
      <c r="K551" s="50" t="n">
        <f aca="false">FilterPk!I$37</f>
        <v>70.027981</v>
      </c>
      <c r="L551" s="50" t="n">
        <f aca="false">FilterPk!J$37</f>
        <v>33.814965</v>
      </c>
      <c r="M551" s="50" t="n">
        <f aca="false">FilterPk!K$37</f>
        <v>44.191074</v>
      </c>
      <c r="N551" s="50" t="n">
        <f aca="false">FilterPk!L$37</f>
        <v>243.412775</v>
      </c>
      <c r="O551" s="50" t="n">
        <f aca="false">FilterPk!M$37</f>
        <v>27.55263</v>
      </c>
      <c r="P551" s="50" t="n">
        <f aca="false">FilterPk!N$37</f>
        <v>0</v>
      </c>
      <c r="Q551" s="51" t="n">
        <f aca="false">FilterPk!O$37</f>
        <v>270.965405</v>
      </c>
    </row>
    <row r="552" customFormat="false" ht="12.75" hidden="false" customHeight="false" outlineLevel="0" collapsed="false">
      <c r="B552" s="85" t="str">
        <f aca="false">FilterPk!A$38</f>
        <v>Tom May</v>
      </c>
      <c r="C552" s="13" t="n">
        <f aca="false">C551+1</f>
        <v>551</v>
      </c>
      <c r="D552" s="50" t="n">
        <f aca="false">FilterPk!B$38</f>
        <v>0</v>
      </c>
      <c r="E552" s="50" t="n">
        <f aca="false">FilterPk!C$38</f>
        <v>0</v>
      </c>
      <c r="F552" s="50" t="n">
        <f aca="false">FilterPk!D$38</f>
        <v>0</v>
      </c>
      <c r="G552" s="50" t="n">
        <f aca="false">FilterPk!E$38</f>
        <v>0</v>
      </c>
      <c r="H552" s="50" t="n">
        <f aca="false">FilterPk!F$38</f>
        <v>0</v>
      </c>
      <c r="I552" s="50" t="n">
        <f aca="false">FilterPk!G$38</f>
        <v>0</v>
      </c>
      <c r="J552" s="50" t="n">
        <f aca="false">FilterPk!H$38</f>
        <v>0</v>
      </c>
      <c r="K552" s="50" t="n">
        <f aca="false">FilterPk!I$38</f>
        <v>0</v>
      </c>
      <c r="L552" s="50" t="n">
        <f aca="false">FilterPk!J$38</f>
        <v>0</v>
      </c>
      <c r="M552" s="50" t="n">
        <f aca="false">FilterPk!K$38</f>
        <v>0</v>
      </c>
      <c r="N552" s="50" t="n">
        <f aca="false">FilterPk!L$38</f>
        <v>0</v>
      </c>
      <c r="O552" s="50" t="n">
        <f aca="false">FilterPk!M$38</f>
        <v>0</v>
      </c>
      <c r="P552" s="50" t="n">
        <f aca="false">FilterPk!N$38</f>
        <v>0</v>
      </c>
      <c r="Q552" s="51" t="n">
        <f aca="false">FilterPk!O$38</f>
        <v>0</v>
      </c>
    </row>
    <row r="553" customFormat="false" ht="12.75" hidden="false" customHeight="false" outlineLevel="0" collapsed="false">
      <c r="B553" s="85" t="str">
        <f aca="false">FilterPk!A$39</f>
        <v>Clint Dean</v>
      </c>
      <c r="C553" s="13" t="n">
        <f aca="false">C552+1</f>
        <v>552</v>
      </c>
      <c r="D553" s="50" t="n">
        <f aca="false">FilterPk!B$39</f>
        <v>0</v>
      </c>
      <c r="E553" s="50" t="n">
        <f aca="false">FilterPk!C$39</f>
        <v>0</v>
      </c>
      <c r="F553" s="50" t="n">
        <f aca="false">FilterPk!D$39</f>
        <v>-27.9256</v>
      </c>
      <c r="G553" s="50" t="n">
        <f aca="false">FilterPk!E$39</f>
        <v>0</v>
      </c>
      <c r="H553" s="50" t="n">
        <f aca="false">FilterPk!F$39</f>
        <v>0</v>
      </c>
      <c r="I553" s="50" t="n">
        <f aca="false">FilterPk!G$39</f>
        <v>0</v>
      </c>
      <c r="J553" s="50" t="n">
        <f aca="false">FilterPk!H$39</f>
        <v>0</v>
      </c>
      <c r="K553" s="50" t="n">
        <f aca="false">FilterPk!I$39</f>
        <v>0</v>
      </c>
      <c r="L553" s="50" t="n">
        <f aca="false">FilterPk!J$39</f>
        <v>0</v>
      </c>
      <c r="M553" s="50" t="n">
        <f aca="false">FilterPk!K$39</f>
        <v>0</v>
      </c>
      <c r="N553" s="50" t="n">
        <f aca="false">FilterPk!L$39</f>
        <v>-27.9256</v>
      </c>
      <c r="O553" s="50" t="n">
        <f aca="false">FilterPk!M$39</f>
        <v>0</v>
      </c>
      <c r="P553" s="50" t="n">
        <f aca="false">FilterPk!N$39</f>
        <v>0</v>
      </c>
      <c r="Q553" s="51" t="n">
        <f aca="false">FilterPk!O$39</f>
        <v>-27.9256</v>
      </c>
    </row>
    <row r="554" customFormat="false" ht="12.75" hidden="false" customHeight="false" outlineLevel="0" collapsed="false">
      <c r="B554" s="85" t="str">
        <f aca="false">FilterPk!A$40</f>
        <v>Rob Benson</v>
      </c>
      <c r="C554" s="13" t="n">
        <f aca="false">C553+1</f>
        <v>553</v>
      </c>
      <c r="D554" s="50" t="n">
        <f aca="false">FilterPk!B$40</f>
        <v>0</v>
      </c>
      <c r="E554" s="50" t="n">
        <f aca="false">FilterPk!C$40</f>
        <v>0</v>
      </c>
      <c r="F554" s="50" t="n">
        <f aca="false">FilterPk!D$40</f>
        <v>0</v>
      </c>
      <c r="G554" s="50" t="n">
        <f aca="false">FilterPk!E$40</f>
        <v>-76.947211</v>
      </c>
      <c r="H554" s="50" t="n">
        <f aca="false">FilterPk!F$40</f>
        <v>0</v>
      </c>
      <c r="I554" s="50" t="n">
        <f aca="false">FilterPk!G$40</f>
        <v>0</v>
      </c>
      <c r="J554" s="50" t="n">
        <f aca="false">FilterPk!H$40</f>
        <v>0</v>
      </c>
      <c r="K554" s="50" t="n">
        <f aca="false">FilterPk!I$40</f>
        <v>0</v>
      </c>
      <c r="L554" s="50" t="n">
        <f aca="false">FilterPk!J$40</f>
        <v>0</v>
      </c>
      <c r="M554" s="50" t="n">
        <f aca="false">FilterPk!K$40</f>
        <v>0</v>
      </c>
      <c r="N554" s="50" t="n">
        <f aca="false">FilterPk!L$40</f>
        <v>-76.947211</v>
      </c>
      <c r="O554" s="50" t="n">
        <f aca="false">FilterPk!M$40</f>
        <v>0</v>
      </c>
      <c r="P554" s="50" t="n">
        <f aca="false">FilterPk!N$40</f>
        <v>0</v>
      </c>
      <c r="Q554" s="51" t="n">
        <f aca="false">FilterPk!O$40</f>
        <v>-76.947211</v>
      </c>
    </row>
    <row r="555" customFormat="false" ht="12.75" hidden="false" customHeight="false" outlineLevel="0" collapsed="false">
      <c r="B555" s="85" t="str">
        <f aca="false">FilterPk!A$41</f>
        <v>Matt Lorenz</v>
      </c>
      <c r="C555" s="13" t="n">
        <f aca="false">C554+1</f>
        <v>554</v>
      </c>
      <c r="D555" s="50" t="n">
        <f aca="false">FilterPk!B$41</f>
        <v>0</v>
      </c>
      <c r="E555" s="50" t="n">
        <f aca="false">FilterPk!C$41</f>
        <v>0</v>
      </c>
      <c r="F555" s="50" t="n">
        <f aca="false">FilterPk!D$41</f>
        <v>0</v>
      </c>
      <c r="G555" s="50" t="n">
        <f aca="false">FilterPk!E$41</f>
        <v>0</v>
      </c>
      <c r="H555" s="50" t="n">
        <f aca="false">FilterPk!F$41</f>
        <v>0</v>
      </c>
      <c r="I555" s="50" t="n">
        <f aca="false">FilterPk!G$41</f>
        <v>0</v>
      </c>
      <c r="J555" s="50" t="n">
        <f aca="false">FilterPk!H$41</f>
        <v>0</v>
      </c>
      <c r="K555" s="50" t="n">
        <f aca="false">FilterPk!I$41</f>
        <v>0</v>
      </c>
      <c r="L555" s="50" t="n">
        <f aca="false">FilterPk!J$41</f>
        <v>0</v>
      </c>
      <c r="M555" s="50" t="n">
        <f aca="false">FilterPk!K$41</f>
        <v>0</v>
      </c>
      <c r="N555" s="50" t="n">
        <f aca="false">FilterPk!L$41</f>
        <v>0</v>
      </c>
      <c r="O555" s="50" t="n">
        <f aca="false">FilterPk!M$41</f>
        <v>0</v>
      </c>
      <c r="P555" s="50" t="n">
        <f aca="false">FilterPk!N$41</f>
        <v>0</v>
      </c>
      <c r="Q555" s="51" t="n">
        <f aca="false">FilterPk!O$41</f>
        <v>0</v>
      </c>
    </row>
    <row r="556" customFormat="false" ht="12.75" hidden="false" customHeight="false" outlineLevel="0" collapsed="false">
      <c r="B556" s="85" t="str">
        <f aca="false">FilterPk!A$42</f>
        <v>John Forney</v>
      </c>
      <c r="C556" s="13" t="n">
        <f aca="false">C555+1</f>
        <v>555</v>
      </c>
      <c r="D556" s="50" t="n">
        <f aca="false">FilterPk!B$42</f>
        <v>0</v>
      </c>
      <c r="E556" s="50" t="n">
        <f aca="false">FilterPk!C$42</f>
        <v>0</v>
      </c>
      <c r="F556" s="50" t="n">
        <f aca="false">FilterPk!D$42</f>
        <v>0</v>
      </c>
      <c r="G556" s="50" t="n">
        <f aca="false">FilterPk!E$42</f>
        <v>0</v>
      </c>
      <c r="H556" s="50" t="n">
        <f aca="false">FilterPk!F$42</f>
        <v>0</v>
      </c>
      <c r="I556" s="50" t="n">
        <f aca="false">FilterPk!G$42</f>
        <v>0</v>
      </c>
      <c r="J556" s="50" t="n">
        <f aca="false">FilterPk!H$42</f>
        <v>0</v>
      </c>
      <c r="K556" s="50" t="n">
        <f aca="false">FilterPk!I$42</f>
        <v>0</v>
      </c>
      <c r="L556" s="50" t="n">
        <f aca="false">FilterPk!J$42</f>
        <v>0</v>
      </c>
      <c r="M556" s="50" t="n">
        <f aca="false">FilterPk!K$42</f>
        <v>0</v>
      </c>
      <c r="N556" s="50" t="n">
        <f aca="false">FilterPk!L$42</f>
        <v>0</v>
      </c>
      <c r="O556" s="50" t="n">
        <f aca="false">FilterPk!M$42</f>
        <v>0</v>
      </c>
      <c r="P556" s="50" t="n">
        <f aca="false">FilterPk!N$42</f>
        <v>0</v>
      </c>
      <c r="Q556" s="51" t="n">
        <f aca="false">FilterPk!O$42</f>
        <v>0</v>
      </c>
    </row>
    <row r="557" customFormat="false" ht="12.75" hidden="false" customHeight="false" outlineLevel="0" collapsed="false">
      <c r="B557" s="85" t="str">
        <f aca="false">FilterPk!A$43</f>
        <v>Mike Carson</v>
      </c>
      <c r="C557" s="13" t="n">
        <f aca="false">C556+1</f>
        <v>556</v>
      </c>
      <c r="D557" s="50" t="n">
        <f aca="false">FilterPk!B$43</f>
        <v>0</v>
      </c>
      <c r="E557" s="50" t="n">
        <f aca="false">FilterPk!C$43</f>
        <v>0</v>
      </c>
      <c r="F557" s="50" t="n">
        <f aca="false">FilterPk!D$43</f>
        <v>0</v>
      </c>
      <c r="G557" s="50" t="n">
        <f aca="false">FilterPk!E$43</f>
        <v>0</v>
      </c>
      <c r="H557" s="50" t="n">
        <f aca="false">FilterPk!F$43</f>
        <v>0</v>
      </c>
      <c r="I557" s="50" t="n">
        <f aca="false">FilterPk!G$43</f>
        <v>0</v>
      </c>
      <c r="J557" s="50" t="n">
        <f aca="false">FilterPk!H$43</f>
        <v>0</v>
      </c>
      <c r="K557" s="50" t="n">
        <f aca="false">FilterPk!I$43</f>
        <v>0</v>
      </c>
      <c r="L557" s="50" t="n">
        <f aca="false">FilterPk!J$43</f>
        <v>0</v>
      </c>
      <c r="M557" s="50" t="n">
        <f aca="false">FilterPk!K$43</f>
        <v>0</v>
      </c>
      <c r="N557" s="50" t="n">
        <f aca="false">FilterPk!L$43</f>
        <v>0</v>
      </c>
      <c r="O557" s="50" t="n">
        <f aca="false">FilterPk!M$43</f>
        <v>0</v>
      </c>
      <c r="P557" s="50" t="n">
        <f aca="false">FilterPk!N$43</f>
        <v>0</v>
      </c>
      <c r="Q557" s="51" t="n">
        <f aca="false">FilterPk!O$43</f>
        <v>0</v>
      </c>
    </row>
    <row r="558" customFormat="false" ht="12.75" hidden="false" customHeight="false" outlineLevel="0" collapsed="false">
      <c r="B558" s="85" t="str">
        <f aca="false">FilterPk!A$44</f>
        <v>Chris Dorland</v>
      </c>
      <c r="C558" s="13" t="n">
        <f aca="false">C557+1</f>
        <v>557</v>
      </c>
      <c r="D558" s="50" t="n">
        <f aca="false">FilterPk!B$44</f>
        <v>0</v>
      </c>
      <c r="E558" s="50" t="n">
        <f aca="false">FilterPk!C$44</f>
        <v>0</v>
      </c>
      <c r="F558" s="50" t="n">
        <f aca="false">FilterPk!D$44</f>
        <v>0</v>
      </c>
      <c r="G558" s="50" t="n">
        <f aca="false">FilterPk!E$44</f>
        <v>0</v>
      </c>
      <c r="H558" s="50" t="n">
        <f aca="false">FilterPk!F$44</f>
        <v>0</v>
      </c>
      <c r="I558" s="50" t="n">
        <f aca="false">FilterPk!G$44</f>
        <v>0</v>
      </c>
      <c r="J558" s="50" t="n">
        <f aca="false">FilterPk!H$44</f>
        <v>0</v>
      </c>
      <c r="K558" s="50" t="n">
        <f aca="false">FilterPk!I$44</f>
        <v>0</v>
      </c>
      <c r="L558" s="50" t="n">
        <f aca="false">FilterPk!J$44</f>
        <v>0</v>
      </c>
      <c r="M558" s="50" t="n">
        <f aca="false">FilterPk!K$44</f>
        <v>0</v>
      </c>
      <c r="N558" s="50" t="n">
        <f aca="false">FilterPk!L$44</f>
        <v>0</v>
      </c>
      <c r="O558" s="50" t="n">
        <f aca="false">FilterPk!M$44</f>
        <v>0</v>
      </c>
      <c r="P558" s="50" t="n">
        <f aca="false">FilterPk!N$44</f>
        <v>0</v>
      </c>
      <c r="Q558" s="51" t="n">
        <f aca="false">FilterPk!O$44</f>
        <v>0</v>
      </c>
    </row>
    <row r="559" customFormat="false" ht="12.75" hidden="false" customHeight="false" outlineLevel="0" collapsed="false">
      <c r="B559" s="85" t="str">
        <f aca="false">FilterPk!A$45</f>
        <v>Jeff King</v>
      </c>
      <c r="C559" s="13" t="n">
        <f aca="false">C558+1</f>
        <v>558</v>
      </c>
      <c r="D559" s="50" t="n">
        <f aca="false">FilterPk!B$45</f>
        <v>0</v>
      </c>
      <c r="E559" s="50" t="n">
        <f aca="false">FilterPk!C$45</f>
        <v>0</v>
      </c>
      <c r="F559" s="50" t="n">
        <f aca="false">FilterPk!D$45</f>
        <v>0</v>
      </c>
      <c r="G559" s="50" t="n">
        <f aca="false">FilterPk!E$45</f>
        <v>0</v>
      </c>
      <c r="H559" s="50" t="n">
        <f aca="false">FilterPk!F$45</f>
        <v>0</v>
      </c>
      <c r="I559" s="50" t="n">
        <f aca="false">FilterPk!G$45</f>
        <v>0</v>
      </c>
      <c r="J559" s="50" t="n">
        <f aca="false">FilterPk!H$45</f>
        <v>0</v>
      </c>
      <c r="K559" s="50" t="n">
        <f aca="false">FilterPk!I$45</f>
        <v>0</v>
      </c>
      <c r="L559" s="50" t="n">
        <f aca="false">FilterPk!J$45</f>
        <v>0</v>
      </c>
      <c r="M559" s="50" t="n">
        <f aca="false">FilterPk!K$45</f>
        <v>0</v>
      </c>
      <c r="N559" s="50" t="n">
        <f aca="false">FilterPk!L$45</f>
        <v>0</v>
      </c>
      <c r="O559" s="50" t="n">
        <f aca="false">FilterPk!M$45</f>
        <v>0</v>
      </c>
      <c r="P559" s="50" t="n">
        <f aca="false">FilterPk!N$45</f>
        <v>0</v>
      </c>
      <c r="Q559" s="51" t="n">
        <f aca="false">FilterPk!O$45</f>
        <v>0</v>
      </c>
    </row>
    <row r="560" customFormat="false" ht="12.75" hidden="false" customHeight="false" outlineLevel="0" collapsed="false">
      <c r="B560" s="85" t="n">
        <f aca="false">FilterPk!A$46</f>
        <v>0</v>
      </c>
      <c r="C560" s="13" t="n">
        <f aca="false">C559+1</f>
        <v>559</v>
      </c>
      <c r="D560" s="50" t="n">
        <f aca="false">FilterPk!B$46</f>
        <v>0</v>
      </c>
      <c r="E560" s="50" t="n">
        <f aca="false">FilterPk!C$46</f>
        <v>0</v>
      </c>
      <c r="F560" s="50" t="n">
        <f aca="false">FilterPk!D$46</f>
        <v>0</v>
      </c>
      <c r="G560" s="50" t="n">
        <f aca="false">FilterPk!E$46</f>
        <v>0</v>
      </c>
      <c r="H560" s="50" t="n">
        <f aca="false">FilterPk!F$46</f>
        <v>0</v>
      </c>
      <c r="I560" s="50" t="n">
        <f aca="false">FilterPk!G$46</f>
        <v>0</v>
      </c>
      <c r="J560" s="50" t="n">
        <f aca="false">FilterPk!H$46</f>
        <v>0</v>
      </c>
      <c r="K560" s="50" t="n">
        <f aca="false">FilterPk!I$46</f>
        <v>0</v>
      </c>
      <c r="L560" s="50" t="n">
        <f aca="false">FilterPk!J$46</f>
        <v>0</v>
      </c>
      <c r="M560" s="50" t="n">
        <f aca="false">FilterPk!K$46</f>
        <v>0</v>
      </c>
      <c r="N560" s="50" t="n">
        <f aca="false">FilterPk!L$46</f>
        <v>0</v>
      </c>
      <c r="O560" s="50" t="n">
        <f aca="false">FilterPk!M$46</f>
        <v>0</v>
      </c>
      <c r="P560" s="50" t="n">
        <f aca="false">FilterPk!N$46</f>
        <v>0</v>
      </c>
      <c r="Q560" s="51" t="n">
        <f aca="false">FilterPk!O$46</f>
        <v>0</v>
      </c>
    </row>
    <row r="561" customFormat="false" ht="12.75" hidden="false" customHeight="false" outlineLevel="0" collapsed="false">
      <c r="B561" s="87" t="n">
        <f aca="false">FilterPk!A$47</f>
        <v>0</v>
      </c>
      <c r="C561" s="64" t="n">
        <f aca="false">C560+1</f>
        <v>560</v>
      </c>
      <c r="D561" s="54" t="n">
        <f aca="false">FilterPk!B$47</f>
        <v>0</v>
      </c>
      <c r="E561" s="54" t="n">
        <f aca="false">FilterPk!C$47</f>
        <v>0</v>
      </c>
      <c r="F561" s="54" t="n">
        <f aca="false">FilterPk!D$47</f>
        <v>0</v>
      </c>
      <c r="G561" s="54" t="n">
        <f aca="false">FilterPk!E$47</f>
        <v>0</v>
      </c>
      <c r="H561" s="54" t="n">
        <f aca="false">FilterPk!F$47</f>
        <v>0</v>
      </c>
      <c r="I561" s="54" t="n">
        <f aca="false">FilterPk!G$47</f>
        <v>0</v>
      </c>
      <c r="J561" s="54" t="n">
        <f aca="false">FilterPk!H$47</f>
        <v>0</v>
      </c>
      <c r="K561" s="54" t="n">
        <f aca="false">FilterPk!I$47</f>
        <v>0</v>
      </c>
      <c r="L561" s="54" t="n">
        <f aca="false">FilterPk!J$47</f>
        <v>0</v>
      </c>
      <c r="M561" s="54" t="n">
        <f aca="false">FilterPk!K$47</f>
        <v>0</v>
      </c>
      <c r="N561" s="54" t="n">
        <f aca="false">FilterPk!L$47</f>
        <v>0</v>
      </c>
      <c r="O561" s="54" t="n">
        <f aca="false">FilterPk!M$47</f>
        <v>0</v>
      </c>
      <c r="P561" s="54" t="n">
        <f aca="false">FilterPk!N$47</f>
        <v>0</v>
      </c>
      <c r="Q561" s="55" t="n">
        <f aca="false">FilterPk!O$47</f>
        <v>0</v>
      </c>
    </row>
    <row r="562" customFormat="false" ht="12.75" hidden="false" customHeight="false" outlineLevel="0" collapsed="false">
      <c r="A562" s="0" t="n">
        <f aca="false">A522+1</f>
        <v>15</v>
      </c>
      <c r="B562" s="57" t="n">
        <f aca="false">FilterPk!D$1</f>
        <v>36907</v>
      </c>
      <c r="C562" s="58" t="n">
        <f aca="false">C561+1</f>
        <v>561</v>
      </c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83"/>
    </row>
    <row r="563" customFormat="false" ht="12.75" hidden="false" customHeight="false" outlineLevel="0" collapsed="false">
      <c r="B563" s="61"/>
      <c r="C563" s="13" t="n">
        <f aca="false">C562+1</f>
        <v>562</v>
      </c>
      <c r="D563" s="13"/>
      <c r="E563" s="21" t="s">
        <v>5</v>
      </c>
      <c r="F563" s="21" t="s">
        <v>6</v>
      </c>
      <c r="G563" s="21" t="s">
        <v>7</v>
      </c>
      <c r="H563" s="21" t="s">
        <v>8</v>
      </c>
      <c r="I563" s="21" t="s">
        <v>9</v>
      </c>
      <c r="J563" s="21" t="s">
        <v>10</v>
      </c>
      <c r="K563" s="21" t="s">
        <v>11</v>
      </c>
      <c r="L563" s="21" t="s">
        <v>12</v>
      </c>
      <c r="M563" s="21" t="s">
        <v>13</v>
      </c>
      <c r="N563" s="21" t="s">
        <v>14</v>
      </c>
      <c r="O563" s="21" t="n">
        <v>2002</v>
      </c>
      <c r="P563" s="21" t="s">
        <v>15</v>
      </c>
      <c r="Q563" s="84" t="s">
        <v>16</v>
      </c>
    </row>
    <row r="564" customFormat="false" ht="12.75" hidden="false" customHeight="false" outlineLevel="0" collapsed="false">
      <c r="B564" s="85" t="str">
        <f aca="false">FilterPk!A$9</f>
        <v>Power positions</v>
      </c>
      <c r="C564" s="13" t="n">
        <f aca="false">C563+1</f>
        <v>563</v>
      </c>
      <c r="D564" s="13" t="s">
        <v>4</v>
      </c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86"/>
    </row>
    <row r="565" customFormat="false" ht="12.75" hidden="false" customHeight="false" outlineLevel="0" collapsed="false">
      <c r="B565" s="85" t="str">
        <f aca="false">FilterPk!A$10</f>
        <v>East Position</v>
      </c>
      <c r="C565" s="13" t="n">
        <f aca="false">C564+1</f>
        <v>564</v>
      </c>
      <c r="D565" s="50" t="n">
        <f aca="false">FilterPk!B$10</f>
        <v>34784396.7946123</v>
      </c>
      <c r="E565" s="50" t="n">
        <f aca="false">FilterPk!C$10</f>
        <v>75045.54</v>
      </c>
      <c r="F565" s="50" t="n">
        <f aca="false">FilterPk!D$10</f>
        <v>84629.15</v>
      </c>
      <c r="G565" s="50" t="n">
        <f aca="false">FilterPk!E$10</f>
        <v>1358824.72</v>
      </c>
      <c r="H565" s="50" t="n">
        <f aca="false">FilterPk!F$10</f>
        <v>1120662.53</v>
      </c>
      <c r="I565" s="50" t="n">
        <f aca="false">FilterPk!G$10</f>
        <v>422841.14</v>
      </c>
      <c r="J565" s="50" t="n">
        <f aca="false">FilterPk!H$10</f>
        <v>788810.55</v>
      </c>
      <c r="K565" s="50" t="n">
        <f aca="false">FilterPk!I$10</f>
        <v>1076253.71</v>
      </c>
      <c r="L565" s="50" t="n">
        <f aca="false">FilterPk!J$10</f>
        <v>363159.42</v>
      </c>
      <c r="M565" s="50" t="n">
        <f aca="false">FilterPk!K$10</f>
        <v>5764043.19</v>
      </c>
      <c r="N565" s="50" t="n">
        <f aca="false">FilterPk!L$10</f>
        <v>11054269.95</v>
      </c>
      <c r="O565" s="50" t="n">
        <f aca="false">FilterPk!M$10</f>
        <v>3650317.45</v>
      </c>
      <c r="P565" s="50" t="n">
        <f aca="false">FilterPk!N$10</f>
        <v>-1642778.44</v>
      </c>
      <c r="Q565" s="51" t="n">
        <f aca="false">FilterPk!O$10</f>
        <v>13061808.96</v>
      </c>
    </row>
    <row r="566" customFormat="false" ht="12.75" hidden="false" customHeight="false" outlineLevel="0" collapsed="false">
      <c r="B566" s="85" t="str">
        <f aca="false">FilterPk!A$11</f>
        <v>East Power Mgmt</v>
      </c>
      <c r="C566" s="13" t="n">
        <f aca="false">C565+1</f>
        <v>565</v>
      </c>
      <c r="D566" s="50" t="n">
        <f aca="false">FilterPk!B$11</f>
        <v>7547347.04451418</v>
      </c>
      <c r="E566" s="50" t="n">
        <f aca="false">FilterPk!C$11</f>
        <v>43646.27</v>
      </c>
      <c r="F566" s="50" t="n">
        <f aca="false">FilterPk!D$11</f>
        <v>-98133.28</v>
      </c>
      <c r="G566" s="50" t="n">
        <f aca="false">FilterPk!E$11</f>
        <v>107993.78</v>
      </c>
      <c r="H566" s="50" t="n">
        <f aca="false">FilterPk!F$11</f>
        <v>155786.29</v>
      </c>
      <c r="I566" s="50" t="n">
        <f aca="false">FilterPk!G$11</f>
        <v>89357.34</v>
      </c>
      <c r="J566" s="50" t="n">
        <f aca="false">FilterPk!H$11</f>
        <v>247101.13</v>
      </c>
      <c r="K566" s="50" t="n">
        <f aca="false">FilterPk!I$11</f>
        <v>307386.28</v>
      </c>
      <c r="L566" s="50" t="n">
        <f aca="false">FilterPk!J$11</f>
        <v>108209.05</v>
      </c>
      <c r="M566" s="50" t="n">
        <f aca="false">FilterPk!K$11</f>
        <v>1338376.99</v>
      </c>
      <c r="N566" s="50" t="n">
        <f aca="false">FilterPk!L$11</f>
        <v>2299723.85</v>
      </c>
      <c r="O566" s="50" t="n">
        <f aca="false">FilterPk!M$11</f>
        <v>606348.53</v>
      </c>
      <c r="P566" s="50" t="n">
        <f aca="false">FilterPk!N$11</f>
        <v>61912.21</v>
      </c>
      <c r="Q566" s="51" t="n">
        <f aca="false">FilterPk!O$11</f>
        <v>2967984.59</v>
      </c>
    </row>
    <row r="567" customFormat="false" ht="12.75" hidden="false" customHeight="false" outlineLevel="0" collapsed="false">
      <c r="B567" s="85" t="str">
        <f aca="false">FilterPk!A$12</f>
        <v>Long Term Options</v>
      </c>
      <c r="C567" s="13" t="n">
        <f aca="false">C566+1</f>
        <v>566</v>
      </c>
      <c r="D567" s="50" t="n">
        <f aca="false">FilterPk!B$12</f>
        <v>0</v>
      </c>
      <c r="E567" s="50" t="n">
        <f aca="false">FilterPk!C$12</f>
        <v>0</v>
      </c>
      <c r="F567" s="50" t="n">
        <f aca="false">FilterPk!D$12</f>
        <v>0</v>
      </c>
      <c r="G567" s="50" t="n">
        <f aca="false">FilterPk!E$12</f>
        <v>0</v>
      </c>
      <c r="H567" s="50" t="n">
        <f aca="false">FilterPk!F$12</f>
        <v>0</v>
      </c>
      <c r="I567" s="50" t="n">
        <f aca="false">FilterPk!G$12</f>
        <v>0</v>
      </c>
      <c r="J567" s="50" t="n">
        <f aca="false">FilterPk!H$12</f>
        <v>0</v>
      </c>
      <c r="K567" s="50" t="n">
        <f aca="false">FilterPk!I$12</f>
        <v>0</v>
      </c>
      <c r="L567" s="50" t="n">
        <f aca="false">FilterPk!J$12</f>
        <v>0</v>
      </c>
      <c r="M567" s="50" t="n">
        <f aca="false">FilterPk!K$12</f>
        <v>0</v>
      </c>
      <c r="N567" s="50" t="n">
        <f aca="false">FilterPk!L$12</f>
        <v>0</v>
      </c>
      <c r="O567" s="50" t="n">
        <f aca="false">FilterPk!M$12</f>
        <v>0</v>
      </c>
      <c r="P567" s="50" t="n">
        <f aca="false">FilterPk!N$12</f>
        <v>0</v>
      </c>
      <c r="Q567" s="51" t="n">
        <f aca="false">FilterPk!O$12</f>
        <v>0</v>
      </c>
    </row>
    <row r="568" customFormat="false" ht="12.75" hidden="false" customHeight="false" outlineLevel="0" collapsed="false">
      <c r="B568" s="85" t="str">
        <f aca="false">FilterPk!A$13</f>
        <v>LT-MIDWEST</v>
      </c>
      <c r="C568" s="13" t="n">
        <f aca="false">C567+1</f>
        <v>567</v>
      </c>
      <c r="D568" s="50" t="n">
        <f aca="false">FilterPk!B$13</f>
        <v>7151089.47366245</v>
      </c>
      <c r="E568" s="50" t="n">
        <f aca="false">FilterPk!C$13</f>
        <v>48283.08</v>
      </c>
      <c r="F568" s="50" t="n">
        <f aca="false">FilterPk!D$13</f>
        <v>-141448.54</v>
      </c>
      <c r="G568" s="50" t="n">
        <f aca="false">FilterPk!E$13</f>
        <v>574622.66</v>
      </c>
      <c r="H568" s="50" t="n">
        <f aca="false">FilterPk!F$13</f>
        <v>298097.27</v>
      </c>
      <c r="I568" s="50" t="n">
        <f aca="false">FilterPk!G$13</f>
        <v>249481.43</v>
      </c>
      <c r="J568" s="50" t="n">
        <f aca="false">FilterPk!H$13</f>
        <v>119379.88</v>
      </c>
      <c r="K568" s="50" t="n">
        <f aca="false">FilterPk!I$13</f>
        <v>25994.27</v>
      </c>
      <c r="L568" s="50" t="n">
        <f aca="false">FilterPk!J$13</f>
        <v>156242.15</v>
      </c>
      <c r="M568" s="50" t="n">
        <f aca="false">FilterPk!K$13</f>
        <v>1762908.33</v>
      </c>
      <c r="N568" s="50" t="n">
        <f aca="false">FilterPk!L$13</f>
        <v>3093560.53</v>
      </c>
      <c r="O568" s="50" t="n">
        <f aca="false">FilterPk!M$13</f>
        <v>565730</v>
      </c>
      <c r="P568" s="50" t="n">
        <f aca="false">FilterPk!N$13</f>
        <v>-439379.19</v>
      </c>
      <c r="Q568" s="51" t="n">
        <f aca="false">FilterPk!O$13</f>
        <v>3219911.34</v>
      </c>
    </row>
    <row r="569" customFormat="false" ht="12.75" hidden="false" customHeight="false" outlineLevel="0" collapsed="false">
      <c r="B569" s="85" t="str">
        <f aca="false">FilterPk!A$14</f>
        <v>ST-ECAR</v>
      </c>
      <c r="C569" s="13" t="n">
        <f aca="false">C568+1</f>
        <v>568</v>
      </c>
      <c r="D569" s="50" t="n">
        <f aca="false">FilterPk!B$14</f>
        <v>238101.441960815</v>
      </c>
      <c r="E569" s="50" t="n">
        <f aca="false">FilterPk!C$14</f>
        <v>13522.23</v>
      </c>
      <c r="F569" s="50" t="n">
        <f aca="false">FilterPk!D$14</f>
        <v>15838.59</v>
      </c>
      <c r="G569" s="50" t="n">
        <f aca="false">FilterPk!E$14</f>
        <v>0</v>
      </c>
      <c r="H569" s="50" t="n">
        <f aca="false">FilterPk!F$14</f>
        <v>0</v>
      </c>
      <c r="I569" s="50" t="n">
        <f aca="false">FilterPk!G$14</f>
        <v>0</v>
      </c>
      <c r="J569" s="50" t="n">
        <f aca="false">FilterPk!H$14</f>
        <v>0</v>
      </c>
      <c r="K569" s="50" t="n">
        <f aca="false">FilterPk!I$14</f>
        <v>0</v>
      </c>
      <c r="L569" s="50" t="n">
        <f aca="false">FilterPk!J$14</f>
        <v>0</v>
      </c>
      <c r="M569" s="50" t="n">
        <f aca="false">FilterPk!K$14</f>
        <v>0</v>
      </c>
      <c r="N569" s="50" t="n">
        <f aca="false">FilterPk!L$14</f>
        <v>29360.82</v>
      </c>
      <c r="O569" s="50" t="n">
        <f aca="false">FilterPk!M$14</f>
        <v>0</v>
      </c>
      <c r="P569" s="50" t="n">
        <f aca="false">FilterPk!N$14</f>
        <v>0</v>
      </c>
      <c r="Q569" s="51" t="n">
        <f aca="false">FilterPk!O$14</f>
        <v>29360.82</v>
      </c>
    </row>
    <row r="570" customFormat="false" ht="12.75" hidden="false" customHeight="false" outlineLevel="0" collapsed="false">
      <c r="B570" s="85" t="str">
        <f aca="false">FilterPk!A$15</f>
        <v>ST- MAPP</v>
      </c>
      <c r="C570" s="13" t="n">
        <f aca="false">C569+1</f>
        <v>569</v>
      </c>
      <c r="D570" s="50" t="n">
        <f aca="false">FilterPk!B$15</f>
        <v>254636.614020626</v>
      </c>
      <c r="E570" s="50" t="n">
        <f aca="false">FilterPk!C$15</f>
        <v>795.43</v>
      </c>
      <c r="F570" s="50" t="n">
        <f aca="false">FilterPk!D$15</f>
        <v>39596.48</v>
      </c>
      <c r="G570" s="50" t="n">
        <f aca="false">FilterPk!E$15</f>
        <v>26009.8</v>
      </c>
      <c r="H570" s="50" t="n">
        <f aca="false">FilterPk!F$15</f>
        <v>8238.75</v>
      </c>
      <c r="I570" s="50" t="n">
        <f aca="false">FilterPk!G$15</f>
        <v>0</v>
      </c>
      <c r="J570" s="50" t="n">
        <f aca="false">FilterPk!H$15</f>
        <v>0</v>
      </c>
      <c r="K570" s="50" t="n">
        <f aca="false">FilterPk!I$15</f>
        <v>0</v>
      </c>
      <c r="L570" s="50" t="n">
        <f aca="false">FilterPk!J$15</f>
        <v>0</v>
      </c>
      <c r="M570" s="50" t="n">
        <f aca="false">FilterPk!K$15</f>
        <v>0</v>
      </c>
      <c r="N570" s="50" t="n">
        <f aca="false">FilterPk!L$15</f>
        <v>74640.46</v>
      </c>
      <c r="O570" s="50" t="n">
        <f aca="false">FilterPk!M$15</f>
        <v>0</v>
      </c>
      <c r="P570" s="50" t="n">
        <f aca="false">FilterPk!N$15</f>
        <v>0</v>
      </c>
      <c r="Q570" s="51" t="n">
        <f aca="false">FilterPk!O$15</f>
        <v>74640.46</v>
      </c>
    </row>
    <row r="571" customFormat="false" ht="12.75" hidden="false" customHeight="false" outlineLevel="0" collapsed="false">
      <c r="B571" s="85" t="str">
        <f aca="false">FilterPk!A$16</f>
        <v>ST- MAIN</v>
      </c>
      <c r="C571" s="13" t="n">
        <f aca="false">C570+1</f>
        <v>570</v>
      </c>
      <c r="D571" s="50" t="n">
        <f aca="false">FilterPk!B$16</f>
        <v>694293.253349893</v>
      </c>
      <c r="E571" s="50" t="n">
        <f aca="false">FilterPk!C$16</f>
        <v>-2349.61</v>
      </c>
      <c r="F571" s="50" t="n">
        <f aca="false">FilterPk!D$16</f>
        <v>15903</v>
      </c>
      <c r="G571" s="50" t="n">
        <f aca="false">FilterPk!E$16</f>
        <v>69359.47</v>
      </c>
      <c r="H571" s="50" t="n">
        <f aca="false">FilterPk!F$16</f>
        <v>0</v>
      </c>
      <c r="I571" s="50" t="n">
        <f aca="false">FilterPk!G$16</f>
        <v>0</v>
      </c>
      <c r="J571" s="50" t="n">
        <f aca="false">FilterPk!H$16</f>
        <v>0</v>
      </c>
      <c r="K571" s="50" t="n">
        <f aca="false">FilterPk!I$16</f>
        <v>0</v>
      </c>
      <c r="L571" s="50" t="n">
        <f aca="false">FilterPk!J$16</f>
        <v>0</v>
      </c>
      <c r="M571" s="50" t="n">
        <f aca="false">FilterPk!K$16</f>
        <v>0</v>
      </c>
      <c r="N571" s="50" t="n">
        <f aca="false">FilterPk!L$16</f>
        <v>82912.86</v>
      </c>
      <c r="O571" s="50" t="n">
        <f aca="false">FilterPk!M$16</f>
        <v>0</v>
      </c>
      <c r="P571" s="50" t="n">
        <f aca="false">FilterPk!N$16</f>
        <v>0</v>
      </c>
      <c r="Q571" s="51" t="n">
        <f aca="false">FilterPk!O$16</f>
        <v>82912.86</v>
      </c>
    </row>
    <row r="572" customFormat="false" ht="12.75" hidden="false" customHeight="false" outlineLevel="0" collapsed="false">
      <c r="B572" s="85" t="str">
        <f aca="false">FilterPk!A$17</f>
        <v>MW-ANALYST</v>
      </c>
      <c r="C572" s="13" t="n">
        <f aca="false">C571+1</f>
        <v>571</v>
      </c>
      <c r="D572" s="50" t="n">
        <f aca="false">FilterPk!B$17</f>
        <v>0</v>
      </c>
      <c r="E572" s="50" t="n">
        <f aca="false">FilterPk!C$17</f>
        <v>6363.4</v>
      </c>
      <c r="F572" s="50" t="n">
        <f aca="false">FilterPk!D$17</f>
        <v>15838.59</v>
      </c>
      <c r="G572" s="50" t="n">
        <f aca="false">FilterPk!E$17</f>
        <v>0</v>
      </c>
      <c r="H572" s="50" t="n">
        <f aca="false">FilterPk!F$17</f>
        <v>0</v>
      </c>
      <c r="I572" s="50" t="n">
        <f aca="false">FilterPk!G$17</f>
        <v>0</v>
      </c>
      <c r="J572" s="50" t="n">
        <f aca="false">FilterPk!H$17</f>
        <v>0</v>
      </c>
      <c r="K572" s="50" t="n">
        <f aca="false">FilterPk!I$17</f>
        <v>0</v>
      </c>
      <c r="L572" s="50" t="n">
        <f aca="false">FilterPk!J$17</f>
        <v>0</v>
      </c>
      <c r="M572" s="50" t="n">
        <f aca="false">FilterPk!K$17</f>
        <v>0</v>
      </c>
      <c r="N572" s="50" t="n">
        <f aca="false">FilterPk!L$17</f>
        <v>22201.99</v>
      </c>
      <c r="O572" s="50" t="n">
        <f aca="false">FilterPk!M$17</f>
        <v>0</v>
      </c>
      <c r="P572" s="50" t="n">
        <f aca="false">FilterPk!N$17</f>
        <v>0</v>
      </c>
      <c r="Q572" s="51" t="n">
        <f aca="false">FilterPk!O$17</f>
        <v>22201.99</v>
      </c>
    </row>
    <row r="573" customFormat="false" ht="12.75" hidden="false" customHeight="false" outlineLevel="0" collapsed="false">
      <c r="B573" s="85" t="str">
        <f aca="false">FilterPk!A$18</f>
        <v>LT-NE</v>
      </c>
      <c r="C573" s="13" t="n">
        <f aca="false">C572+1</f>
        <v>572</v>
      </c>
      <c r="D573" s="50" t="n">
        <f aca="false">FilterPk!B$18</f>
        <v>6187311.37539291</v>
      </c>
      <c r="E573" s="50" t="n">
        <f aca="false">FilterPk!C$18</f>
        <v>-37254.47</v>
      </c>
      <c r="F573" s="50" t="n">
        <f aca="false">FilterPk!D$18</f>
        <v>2562.91</v>
      </c>
      <c r="G573" s="50" t="n">
        <f aca="false">FilterPk!E$18</f>
        <v>-23211.32</v>
      </c>
      <c r="H573" s="50" t="n">
        <f aca="false">FilterPk!F$18</f>
        <v>263627.18</v>
      </c>
      <c r="I573" s="50" t="n">
        <f aca="false">FilterPk!G$18</f>
        <v>-59813.36</v>
      </c>
      <c r="J573" s="50" t="n">
        <f aca="false">FilterPk!H$18</f>
        <v>155752.04</v>
      </c>
      <c r="K573" s="50" t="n">
        <f aca="false">FilterPk!I$18</f>
        <v>121018.38</v>
      </c>
      <c r="L573" s="50" t="n">
        <f aca="false">FilterPk!J$18</f>
        <v>-53378.32</v>
      </c>
      <c r="M573" s="50" t="n">
        <f aca="false">FilterPk!K$18</f>
        <v>995570.8</v>
      </c>
      <c r="N573" s="50" t="n">
        <f aca="false">FilterPk!L$18</f>
        <v>1364873.84</v>
      </c>
      <c r="O573" s="50" t="n">
        <f aca="false">FilterPk!M$18</f>
        <v>1053007.86</v>
      </c>
      <c r="P573" s="50" t="n">
        <f aca="false">FilterPk!N$18</f>
        <v>-2593897.5</v>
      </c>
      <c r="Q573" s="51" t="n">
        <f aca="false">FilterPk!O$18</f>
        <v>-176015.800000001</v>
      </c>
    </row>
    <row r="574" customFormat="false" ht="12.75" hidden="false" customHeight="false" outlineLevel="0" collapsed="false">
      <c r="B574" s="85" t="str">
        <f aca="false">FilterPk!A$19</f>
        <v>LT-PJM</v>
      </c>
      <c r="C574" s="13" t="n">
        <f aca="false">C573+1</f>
        <v>573</v>
      </c>
      <c r="D574" s="50" t="n">
        <f aca="false">FilterPk!B$19</f>
        <v>1818236.42109565</v>
      </c>
      <c r="E574" s="50" t="n">
        <f aca="false">FilterPk!C$19</f>
        <v>25453.61</v>
      </c>
      <c r="F574" s="50" t="n">
        <f aca="false">FilterPk!D$19</f>
        <v>45536</v>
      </c>
      <c r="G574" s="50" t="n">
        <f aca="false">FilterPk!E$19</f>
        <v>312117.59</v>
      </c>
      <c r="H574" s="50" t="n">
        <f aca="false">FilterPk!F$19</f>
        <v>211118</v>
      </c>
      <c r="I574" s="50" t="n">
        <f aca="false">FilterPk!G$19</f>
        <v>0</v>
      </c>
      <c r="J574" s="50" t="n">
        <f aca="false">FilterPk!H$19</f>
        <v>24536.25</v>
      </c>
      <c r="K574" s="50" t="n">
        <f aca="false">FilterPk!I$19</f>
        <v>-12662.37</v>
      </c>
      <c r="L574" s="50" t="n">
        <f aca="false">FilterPk!J$19</f>
        <v>-30078</v>
      </c>
      <c r="M574" s="50" t="n">
        <f aca="false">FilterPk!K$19</f>
        <v>243523.27</v>
      </c>
      <c r="N574" s="50" t="n">
        <f aca="false">FilterPk!L$19</f>
        <v>819544.35</v>
      </c>
      <c r="O574" s="50" t="n">
        <f aca="false">FilterPk!M$19</f>
        <v>125485.18</v>
      </c>
      <c r="P574" s="50" t="n">
        <f aca="false">FilterPk!N$19</f>
        <v>177105.54</v>
      </c>
      <c r="Q574" s="51" t="n">
        <f aca="false">FilterPk!O$19</f>
        <v>1122135.07</v>
      </c>
    </row>
    <row r="575" customFormat="false" ht="12.75" hidden="false" customHeight="false" outlineLevel="0" collapsed="false">
      <c r="B575" s="85" t="str">
        <f aca="false">FilterPk!A$20</f>
        <v>LT- NY</v>
      </c>
      <c r="C575" s="13" t="n">
        <f aca="false">C574+1</f>
        <v>574</v>
      </c>
      <c r="D575" s="50" t="n">
        <f aca="false">FilterPk!B$20</f>
        <v>0</v>
      </c>
      <c r="E575" s="50" t="n">
        <f aca="false">FilterPk!C$20</f>
        <v>-15908.51</v>
      </c>
      <c r="F575" s="50" t="n">
        <f aca="false">FilterPk!D$20</f>
        <v>63126.67</v>
      </c>
      <c r="G575" s="50" t="n">
        <f aca="false">FilterPk!E$20</f>
        <v>-17376.91</v>
      </c>
      <c r="H575" s="50" t="n">
        <f aca="false">FilterPk!F$20</f>
        <v>0</v>
      </c>
      <c r="I575" s="50" t="n">
        <f aca="false">FilterPk!G$20</f>
        <v>0</v>
      </c>
      <c r="J575" s="50" t="n">
        <f aca="false">FilterPk!H$20</f>
        <v>0</v>
      </c>
      <c r="K575" s="50" t="n">
        <f aca="false">FilterPk!I$20</f>
        <v>0</v>
      </c>
      <c r="L575" s="50" t="n">
        <f aca="false">FilterPk!J$20</f>
        <v>0</v>
      </c>
      <c r="M575" s="50" t="n">
        <f aca="false">FilterPk!K$20</f>
        <v>146381.01</v>
      </c>
      <c r="N575" s="50" t="n">
        <f aca="false">FilterPk!L$20</f>
        <v>176222.26</v>
      </c>
      <c r="O575" s="50" t="n">
        <f aca="false">FilterPk!M$20</f>
        <v>281909.77</v>
      </c>
      <c r="P575" s="50" t="n">
        <f aca="false">FilterPk!N$20</f>
        <v>-177475.64</v>
      </c>
      <c r="Q575" s="51" t="n">
        <f aca="false">FilterPk!O$20</f>
        <v>280656.39</v>
      </c>
    </row>
    <row r="576" customFormat="false" ht="12.75" hidden="false" customHeight="false" outlineLevel="0" collapsed="false">
      <c r="B576" s="85" t="str">
        <f aca="false">FilterPk!A$21</f>
        <v>ST- PJM</v>
      </c>
      <c r="C576" s="13" t="n">
        <f aca="false">C575+1</f>
        <v>575</v>
      </c>
      <c r="D576" s="50" t="n">
        <f aca="false">FilterPk!B$21</f>
        <v>1243093.71447674</v>
      </c>
      <c r="E576" s="50" t="n">
        <f aca="false">FilterPk!C$21</f>
        <v>-91155.75</v>
      </c>
      <c r="F576" s="50" t="n">
        <f aca="false">FilterPk!D$21</f>
        <v>-47515.78</v>
      </c>
      <c r="G576" s="50" t="n">
        <f aca="false">FilterPk!E$21</f>
        <v>0</v>
      </c>
      <c r="H576" s="50" t="n">
        <f aca="false">FilterPk!F$21</f>
        <v>0</v>
      </c>
      <c r="I576" s="50" t="n">
        <f aca="false">FilterPk!G$21</f>
        <v>0</v>
      </c>
      <c r="J576" s="50" t="n">
        <f aca="false">FilterPk!H$21</f>
        <v>0</v>
      </c>
      <c r="K576" s="50" t="n">
        <f aca="false">FilterPk!I$21</f>
        <v>0</v>
      </c>
      <c r="L576" s="50" t="n">
        <f aca="false">FilterPk!J$21</f>
        <v>0</v>
      </c>
      <c r="M576" s="50" t="n">
        <f aca="false">FilterPk!K$21</f>
        <v>0</v>
      </c>
      <c r="N576" s="50" t="n">
        <f aca="false">FilterPk!L$21</f>
        <v>-138671.53</v>
      </c>
      <c r="O576" s="50" t="n">
        <f aca="false">FilterPk!M$21</f>
        <v>0</v>
      </c>
      <c r="P576" s="50" t="n">
        <f aca="false">FilterPk!N$21</f>
        <v>0</v>
      </c>
      <c r="Q576" s="51" t="n">
        <f aca="false">FilterPk!O$21</f>
        <v>-138671.53</v>
      </c>
    </row>
    <row r="577" customFormat="false" ht="12.75" hidden="false" customHeight="false" outlineLevel="0" collapsed="false">
      <c r="B577" s="85" t="str">
        <f aca="false">FilterPk!A$22</f>
        <v>ST- NENG</v>
      </c>
      <c r="C577" s="13" t="n">
        <f aca="false">C576+1</f>
        <v>576</v>
      </c>
      <c r="D577" s="50" t="n">
        <f aca="false">FilterPk!B$22</f>
        <v>539719.375927685</v>
      </c>
      <c r="E577" s="50" t="n">
        <f aca="false">FilterPk!C$22</f>
        <v>13161.19</v>
      </c>
      <c r="F577" s="50" t="n">
        <f aca="false">FilterPk!D$22</f>
        <v>63418.82</v>
      </c>
      <c r="G577" s="50" t="n">
        <f aca="false">FilterPk!E$22</f>
        <v>0</v>
      </c>
      <c r="H577" s="50" t="n">
        <f aca="false">FilterPk!F$22</f>
        <v>0</v>
      </c>
      <c r="I577" s="50" t="n">
        <f aca="false">FilterPk!G$22</f>
        <v>0</v>
      </c>
      <c r="J577" s="50" t="n">
        <f aca="false">FilterPk!H$22</f>
        <v>0</v>
      </c>
      <c r="K577" s="50" t="n">
        <f aca="false">FilterPk!I$22</f>
        <v>0</v>
      </c>
      <c r="L577" s="50" t="n">
        <f aca="false">FilterPk!J$22</f>
        <v>0</v>
      </c>
      <c r="M577" s="50" t="n">
        <f aca="false">FilterPk!K$22</f>
        <v>0</v>
      </c>
      <c r="N577" s="50" t="n">
        <f aca="false">FilterPk!L$22</f>
        <v>76580.01</v>
      </c>
      <c r="O577" s="50" t="n">
        <f aca="false">FilterPk!M$22</f>
        <v>0</v>
      </c>
      <c r="P577" s="50" t="n">
        <f aca="false">FilterPk!N$22</f>
        <v>0</v>
      </c>
      <c r="Q577" s="51" t="n">
        <f aca="false">FilterPk!O$22</f>
        <v>76580.01</v>
      </c>
    </row>
    <row r="578" customFormat="false" ht="12.75" hidden="false" customHeight="false" outlineLevel="0" collapsed="false">
      <c r="B578" s="85" t="str">
        <f aca="false">FilterPk!A$23</f>
        <v>ST- NY</v>
      </c>
      <c r="C578" s="13" t="n">
        <f aca="false">C577+1</f>
        <v>577</v>
      </c>
      <c r="D578" s="50" t="n">
        <f aca="false">FilterPk!B$23</f>
        <v>251437.188425373</v>
      </c>
      <c r="E578" s="50" t="n">
        <f aca="false">FilterPk!C$23</f>
        <v>10362.2</v>
      </c>
      <c r="F578" s="50" t="n">
        <f aca="false">FilterPk!D$23</f>
        <v>-15838.59</v>
      </c>
      <c r="G578" s="50" t="n">
        <f aca="false">FilterPk!E$23</f>
        <v>17339.87</v>
      </c>
      <c r="H578" s="50" t="n">
        <f aca="false">FilterPk!F$23</f>
        <v>0</v>
      </c>
      <c r="I578" s="50" t="n">
        <f aca="false">FilterPk!G$23</f>
        <v>0</v>
      </c>
      <c r="J578" s="50" t="n">
        <f aca="false">FilterPk!H$23</f>
        <v>0</v>
      </c>
      <c r="K578" s="50" t="n">
        <f aca="false">FilterPk!I$23</f>
        <v>0</v>
      </c>
      <c r="L578" s="50" t="n">
        <f aca="false">FilterPk!J$23</f>
        <v>0</v>
      </c>
      <c r="M578" s="50" t="n">
        <f aca="false">FilterPk!K$23</f>
        <v>0</v>
      </c>
      <c r="N578" s="50" t="n">
        <f aca="false">FilterPk!L$23</f>
        <v>11863.48</v>
      </c>
      <c r="O578" s="50" t="n">
        <f aca="false">FilterPk!M$23</f>
        <v>0</v>
      </c>
      <c r="P578" s="50" t="n">
        <f aca="false">FilterPk!N$23</f>
        <v>0</v>
      </c>
      <c r="Q578" s="51" t="n">
        <f aca="false">FilterPk!O$23</f>
        <v>11863.48</v>
      </c>
    </row>
    <row r="579" customFormat="false" ht="12.75" hidden="false" customHeight="false" outlineLevel="0" collapsed="false">
      <c r="B579" s="85" t="str">
        <f aca="false">FilterPk!A$24</f>
        <v>NE- PHYS</v>
      </c>
      <c r="C579" s="13" t="n">
        <f aca="false">C578+1</f>
        <v>578</v>
      </c>
      <c r="D579" s="50" t="n">
        <f aca="false">FilterPk!B$24</f>
        <v>0</v>
      </c>
      <c r="E579" s="50" t="n">
        <f aca="false">FilterPk!C$24</f>
        <v>0</v>
      </c>
      <c r="F579" s="50" t="n">
        <f aca="false">FilterPk!D$24</f>
        <v>0</v>
      </c>
      <c r="G579" s="50" t="n">
        <f aca="false">FilterPk!E$24</f>
        <v>0</v>
      </c>
      <c r="H579" s="50" t="n">
        <f aca="false">FilterPk!F$24</f>
        <v>0</v>
      </c>
      <c r="I579" s="50" t="n">
        <f aca="false">FilterPk!G$24</f>
        <v>0</v>
      </c>
      <c r="J579" s="50" t="n">
        <f aca="false">FilterPk!H$24</f>
        <v>0</v>
      </c>
      <c r="K579" s="50" t="n">
        <f aca="false">FilterPk!I$24</f>
        <v>0</v>
      </c>
      <c r="L579" s="50" t="n">
        <f aca="false">FilterPk!J$24</f>
        <v>0</v>
      </c>
      <c r="M579" s="50" t="n">
        <f aca="false">FilterPk!K$24</f>
        <v>0</v>
      </c>
      <c r="N579" s="50" t="n">
        <f aca="false">FilterPk!L$24</f>
        <v>0</v>
      </c>
      <c r="O579" s="50" t="n">
        <f aca="false">FilterPk!M$24</f>
        <v>0</v>
      </c>
      <c r="P579" s="50" t="n">
        <f aca="false">FilterPk!N$24</f>
        <v>0</v>
      </c>
      <c r="Q579" s="51" t="n">
        <f aca="false">FilterPk!O$24</f>
        <v>0</v>
      </c>
    </row>
    <row r="580" customFormat="false" ht="12.75" hidden="false" customHeight="false" outlineLevel="0" collapsed="false">
      <c r="B580" s="85" t="str">
        <f aca="false">FilterPk!A$25</f>
        <v>LT-Southeast</v>
      </c>
      <c r="C580" s="13" t="n">
        <f aca="false">C579+1</f>
        <v>579</v>
      </c>
      <c r="D580" s="50" t="n">
        <f aca="false">FilterPk!B$25</f>
        <v>11411200.8859117</v>
      </c>
      <c r="E580" s="50" t="n">
        <f aca="false">FilterPk!C$25</f>
        <v>45860.27</v>
      </c>
      <c r="F580" s="50" t="n">
        <f aca="false">FilterPk!D$25</f>
        <v>54109.47</v>
      </c>
      <c r="G580" s="50" t="n">
        <f aca="false">FilterPk!E$25</f>
        <v>124540.18</v>
      </c>
      <c r="H580" s="50" t="n">
        <f aca="false">FilterPk!F$25</f>
        <v>77068.78</v>
      </c>
      <c r="I580" s="50" t="n">
        <f aca="false">FilterPk!G$25</f>
        <v>75414.58</v>
      </c>
      <c r="J580" s="50" t="n">
        <f aca="false">FilterPk!H$25</f>
        <v>134077.64</v>
      </c>
      <c r="K580" s="50" t="n">
        <f aca="false">FilterPk!I$25</f>
        <v>429786.05</v>
      </c>
      <c r="L580" s="50" t="n">
        <f aca="false">FilterPk!J$25</f>
        <v>118391.18</v>
      </c>
      <c r="M580" s="50" t="n">
        <f aca="false">FilterPk!K$25</f>
        <v>1083243.13</v>
      </c>
      <c r="N580" s="50" t="n">
        <f aca="false">FilterPk!L$25</f>
        <v>2142491.28</v>
      </c>
      <c r="O580" s="50" t="n">
        <f aca="false">FilterPk!M$25</f>
        <v>344226</v>
      </c>
      <c r="P580" s="50" t="n">
        <f aca="false">FilterPk!N$25</f>
        <v>1221747.4</v>
      </c>
      <c r="Q580" s="51" t="n">
        <f aca="false">FilterPk!O$25</f>
        <v>3708464.68</v>
      </c>
    </row>
    <row r="581" customFormat="false" ht="12.75" hidden="false" customHeight="false" outlineLevel="0" collapsed="false">
      <c r="B581" s="85" t="str">
        <f aca="false">FilterPk!A$26</f>
        <v>ST-SPP</v>
      </c>
      <c r="C581" s="13" t="n">
        <f aca="false">C580+1</f>
        <v>580</v>
      </c>
      <c r="D581" s="50" t="n">
        <f aca="false">FilterPk!B$26</f>
        <v>52202.8773549933</v>
      </c>
      <c r="E581" s="50" t="n">
        <f aca="false">FilterPk!C$26</f>
        <v>3181.7</v>
      </c>
      <c r="F581" s="50" t="n">
        <f aca="false">FilterPk!D$26</f>
        <v>0</v>
      </c>
      <c r="G581" s="50" t="n">
        <f aca="false">FilterPk!E$26</f>
        <v>0</v>
      </c>
      <c r="H581" s="50" t="n">
        <f aca="false">FilterPk!F$26</f>
        <v>0</v>
      </c>
      <c r="I581" s="50" t="n">
        <f aca="false">FilterPk!G$26</f>
        <v>0</v>
      </c>
      <c r="J581" s="50" t="n">
        <f aca="false">FilterPk!H$26</f>
        <v>0</v>
      </c>
      <c r="K581" s="50" t="n">
        <f aca="false">FilterPk!I$26</f>
        <v>0</v>
      </c>
      <c r="L581" s="50" t="n">
        <f aca="false">FilterPk!J$26</f>
        <v>0</v>
      </c>
      <c r="M581" s="50" t="n">
        <f aca="false">FilterPk!K$26</f>
        <v>0</v>
      </c>
      <c r="N581" s="50" t="n">
        <f aca="false">FilterPk!L$26</f>
        <v>3181.7</v>
      </c>
      <c r="O581" s="50" t="n">
        <f aca="false">FilterPk!M$26</f>
        <v>0</v>
      </c>
      <c r="P581" s="50" t="n">
        <f aca="false">FilterPk!N$26</f>
        <v>0</v>
      </c>
      <c r="Q581" s="51" t="n">
        <f aca="false">FilterPk!O$26</f>
        <v>3181.7</v>
      </c>
    </row>
    <row r="582" customFormat="false" ht="12.75" hidden="false" customHeight="false" outlineLevel="0" collapsed="false">
      <c r="B582" s="85" t="str">
        <f aca="false">FilterPk!A$27</f>
        <v>ST-SERC</v>
      </c>
      <c r="C582" s="13" t="n">
        <f aca="false">C581+1</f>
        <v>581</v>
      </c>
      <c r="D582" s="50" t="n">
        <f aca="false">FilterPk!B$27</f>
        <v>686881.973218232</v>
      </c>
      <c r="E582" s="50" t="n">
        <f aca="false">FilterPk!C$27</f>
        <v>-12726.81</v>
      </c>
      <c r="F582" s="50" t="n">
        <f aca="false">FilterPk!D$27</f>
        <v>-31677.19</v>
      </c>
      <c r="G582" s="50" t="n">
        <f aca="false">FilterPk!E$27</f>
        <v>138718.93</v>
      </c>
      <c r="H582" s="50" t="n">
        <f aca="false">FilterPk!F$27</f>
        <v>0</v>
      </c>
      <c r="I582" s="50" t="n">
        <f aca="false">FilterPk!G$27</f>
        <v>0</v>
      </c>
      <c r="J582" s="50" t="n">
        <f aca="false">FilterPk!H$27</f>
        <v>0</v>
      </c>
      <c r="K582" s="50" t="n">
        <f aca="false">FilterPk!I$27</f>
        <v>0</v>
      </c>
      <c r="L582" s="50" t="n">
        <f aca="false">FilterPk!J$27</f>
        <v>0</v>
      </c>
      <c r="M582" s="50" t="n">
        <f aca="false">FilterPk!K$27</f>
        <v>0</v>
      </c>
      <c r="N582" s="50" t="n">
        <f aca="false">FilterPk!L$27</f>
        <v>94314.93</v>
      </c>
      <c r="O582" s="50" t="n">
        <f aca="false">FilterPk!M$27</f>
        <v>0</v>
      </c>
      <c r="P582" s="50" t="n">
        <f aca="false">FilterPk!N$27</f>
        <v>0</v>
      </c>
      <c r="Q582" s="51" t="n">
        <f aca="false">FilterPk!O$27</f>
        <v>94314.93</v>
      </c>
    </row>
    <row r="583" customFormat="false" ht="12.75" hidden="false" customHeight="false" outlineLevel="0" collapsed="false">
      <c r="B583" s="85" t="str">
        <f aca="false">FilterPk!A$28</f>
        <v>LT- Texas</v>
      </c>
      <c r="C583" s="13" t="n">
        <f aca="false">C582+1</f>
        <v>582</v>
      </c>
      <c r="D583" s="50" t="n">
        <f aca="false">FilterPk!B$28</f>
        <v>3826684.70313045</v>
      </c>
      <c r="E583" s="50" t="n">
        <f aca="false">FilterPk!C$28</f>
        <v>-6382.69</v>
      </c>
      <c r="F583" s="50" t="n">
        <f aca="false">FilterPk!D$28</f>
        <v>71634.81</v>
      </c>
      <c r="G583" s="50" t="n">
        <f aca="false">FilterPk!E$28</f>
        <v>28710.67</v>
      </c>
      <c r="H583" s="50" t="n">
        <f aca="false">FilterPk!F$28</f>
        <v>106726.26</v>
      </c>
      <c r="I583" s="50" t="n">
        <f aca="false">FilterPk!G$28</f>
        <v>68401.15</v>
      </c>
      <c r="J583" s="50" t="n">
        <f aca="false">FilterPk!H$28</f>
        <v>107963.61</v>
      </c>
      <c r="K583" s="50" t="n">
        <f aca="false">FilterPk!I$28</f>
        <v>204731.1</v>
      </c>
      <c r="L583" s="50" t="n">
        <f aca="false">FilterPk!J$28</f>
        <v>63773.36</v>
      </c>
      <c r="M583" s="50" t="n">
        <f aca="false">FilterPk!K$28</f>
        <v>194039.66</v>
      </c>
      <c r="N583" s="50" t="n">
        <f aca="false">FilterPk!L$28</f>
        <v>839597.93</v>
      </c>
      <c r="O583" s="50" t="n">
        <f aca="false">FilterPk!M$28</f>
        <v>673610.11</v>
      </c>
      <c r="P583" s="50" t="n">
        <f aca="false">FilterPk!N$28</f>
        <v>107208.74</v>
      </c>
      <c r="Q583" s="51" t="n">
        <f aca="false">FilterPk!O$28</f>
        <v>1620416.78</v>
      </c>
    </row>
    <row r="584" customFormat="false" ht="12.75" hidden="false" customHeight="false" outlineLevel="0" collapsed="false">
      <c r="B584" s="85" t="str">
        <f aca="false">FilterPk!A$29</f>
        <v>St- Texas</v>
      </c>
      <c r="C584" s="13" t="n">
        <f aca="false">C583+1</f>
        <v>583</v>
      </c>
      <c r="D584" s="50" t="n">
        <f aca="false">FilterPk!B$29</f>
        <v>445563.239343252</v>
      </c>
      <c r="E584" s="50" t="n">
        <f aca="false">FilterPk!C$29</f>
        <v>30194</v>
      </c>
      <c r="F584" s="50" t="n">
        <f aca="false">FilterPk!D$29</f>
        <v>31677.19</v>
      </c>
      <c r="G584" s="50" t="n">
        <f aca="false">FilterPk!E$29</f>
        <v>0</v>
      </c>
      <c r="H584" s="50" t="n">
        <f aca="false">FilterPk!F$29</f>
        <v>0</v>
      </c>
      <c r="I584" s="50" t="n">
        <f aca="false">FilterPk!G$29</f>
        <v>0</v>
      </c>
      <c r="J584" s="50" t="n">
        <f aca="false">FilterPk!H$29</f>
        <v>0</v>
      </c>
      <c r="K584" s="50" t="n">
        <f aca="false">FilterPk!I$29</f>
        <v>0</v>
      </c>
      <c r="L584" s="50" t="n">
        <f aca="false">FilterPk!J$29</f>
        <v>0</v>
      </c>
      <c r="M584" s="50" t="n">
        <f aca="false">FilterPk!K$29</f>
        <v>0</v>
      </c>
      <c r="N584" s="50" t="n">
        <f aca="false">FilterPk!L$29</f>
        <v>61871.19</v>
      </c>
      <c r="O584" s="50" t="n">
        <f aca="false">FilterPk!M$29</f>
        <v>0</v>
      </c>
      <c r="P584" s="50" t="n">
        <f aca="false">FilterPk!N$29</f>
        <v>0</v>
      </c>
      <c r="Q584" s="51" t="n">
        <f aca="false">FilterPk!O$29</f>
        <v>61871.19</v>
      </c>
    </row>
    <row r="585" customFormat="false" ht="12.75" hidden="false" customHeight="false" outlineLevel="0" collapsed="false">
      <c r="B585" s="85"/>
      <c r="C585" s="13" t="n">
        <f aca="false">C584+1</f>
        <v>584</v>
      </c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1"/>
    </row>
    <row r="586" customFormat="false" ht="12.75" hidden="false" customHeight="false" outlineLevel="0" collapsed="false">
      <c r="B586" s="85" t="str">
        <f aca="false">FilterPk!A$32</f>
        <v>Gas positions</v>
      </c>
      <c r="C586" s="13" t="n">
        <f aca="false">C585+1</f>
        <v>585</v>
      </c>
      <c r="D586" s="50" t="s">
        <v>4</v>
      </c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1"/>
    </row>
    <row r="587" customFormat="false" ht="12.75" hidden="false" customHeight="false" outlineLevel="0" collapsed="false">
      <c r="B587" s="85" t="str">
        <f aca="false">FilterPk!A$33</f>
        <v>Kevin Presto</v>
      </c>
      <c r="C587" s="13" t="n">
        <f aca="false">C586+1</f>
        <v>586</v>
      </c>
      <c r="D587" s="50" t="n">
        <f aca="false">FilterPk!B$33</f>
        <v>0</v>
      </c>
      <c r="E587" s="50" t="n">
        <f aca="false">FilterPk!C$33</f>
        <v>0</v>
      </c>
      <c r="F587" s="50" t="n">
        <f aca="false">FilterPk!D$33</f>
        <v>0</v>
      </c>
      <c r="G587" s="50" t="n">
        <f aca="false">FilterPk!E$33</f>
        <v>0</v>
      </c>
      <c r="H587" s="50" t="n">
        <f aca="false">FilterPk!F$33</f>
        <v>148.212616</v>
      </c>
      <c r="I587" s="50" t="n">
        <f aca="false">FilterPk!G$33</f>
        <v>152.45636</v>
      </c>
      <c r="J587" s="50" t="n">
        <f aca="false">FilterPk!H$33</f>
        <v>146.860915</v>
      </c>
      <c r="K587" s="50" t="n">
        <f aca="false">FilterPk!I$33</f>
        <v>301.509361</v>
      </c>
      <c r="L587" s="50" t="n">
        <f aca="false">FilterPk!J$33</f>
        <v>144.921279</v>
      </c>
      <c r="M587" s="50" t="n">
        <f aca="false">FilterPk!K$33</f>
        <v>149.116289</v>
      </c>
      <c r="N587" s="50" t="n">
        <f aca="false">FilterPk!L$33</f>
        <v>1043.07682</v>
      </c>
      <c r="O587" s="50" t="n">
        <f aca="false">FilterPk!M$33</f>
        <v>0</v>
      </c>
      <c r="P587" s="50" t="n">
        <f aca="false">FilterPk!N$33</f>
        <v>0</v>
      </c>
      <c r="Q587" s="51" t="n">
        <f aca="false">FilterPk!O$33</f>
        <v>1043.07682</v>
      </c>
    </row>
    <row r="588" customFormat="false" ht="12.75" hidden="false" customHeight="false" outlineLevel="0" collapsed="false">
      <c r="B588" s="85" t="str">
        <f aca="false">FilterPk!A$34</f>
        <v>Fletcher Sturm</v>
      </c>
      <c r="C588" s="13" t="n">
        <f aca="false">C587+1</f>
        <v>587</v>
      </c>
      <c r="D588" s="50" t="n">
        <f aca="false">FilterPk!B$34</f>
        <v>0</v>
      </c>
      <c r="E588" s="50" t="n">
        <f aca="false">FilterPk!C$34</f>
        <v>0</v>
      </c>
      <c r="F588" s="50" t="n">
        <f aca="false">FilterPk!D$34</f>
        <v>10.382539</v>
      </c>
      <c r="G588" s="50" t="n">
        <f aca="false">FilterPk!E$34</f>
        <v>-372.732218</v>
      </c>
      <c r="H588" s="50" t="n">
        <f aca="false">FilterPk!F$34</f>
        <v>-18.430041</v>
      </c>
      <c r="I588" s="50" t="n">
        <f aca="false">FilterPk!G$34</f>
        <v>-7.519049</v>
      </c>
      <c r="J588" s="50" t="n">
        <f aca="false">FilterPk!H$34</f>
        <v>7.209206</v>
      </c>
      <c r="K588" s="50" t="n">
        <f aca="false">FilterPk!I$34</f>
        <v>16.283645</v>
      </c>
      <c r="L588" s="50" t="n">
        <f aca="false">FilterPk!J$34</f>
        <v>-0.622678</v>
      </c>
      <c r="M588" s="50" t="n">
        <f aca="false">FilterPk!K$34</f>
        <v>48.787102</v>
      </c>
      <c r="N588" s="50" t="n">
        <f aca="false">FilterPk!L$34</f>
        <v>-316.641494</v>
      </c>
      <c r="O588" s="50" t="n">
        <f aca="false">FilterPk!M$34</f>
        <v>137.057149</v>
      </c>
      <c r="P588" s="50" t="n">
        <f aca="false">FilterPk!N$34</f>
        <v>0</v>
      </c>
      <c r="Q588" s="51" t="n">
        <f aca="false">FilterPk!O$34</f>
        <v>-179.584345</v>
      </c>
    </row>
    <row r="589" customFormat="false" ht="12.75" hidden="false" customHeight="false" outlineLevel="0" collapsed="false">
      <c r="B589" s="85" t="str">
        <f aca="false">FilterPk!A$35</f>
        <v>Doug Gilbert-Smith</v>
      </c>
      <c r="C589" s="13" t="n">
        <f aca="false">C588+1</f>
        <v>588</v>
      </c>
      <c r="D589" s="50" t="n">
        <f aca="false">FilterPk!B$35</f>
        <v>0</v>
      </c>
      <c r="E589" s="50" t="n">
        <f aca="false">FilterPk!C$35</f>
        <v>0</v>
      </c>
      <c r="F589" s="50" t="n">
        <f aca="false">FilterPk!D$35</f>
        <v>-34.907</v>
      </c>
      <c r="G589" s="50" t="n">
        <f aca="false">FilterPk!E$35</f>
        <v>38.473605</v>
      </c>
      <c r="H589" s="50" t="n">
        <f aca="false">FilterPk!F$35</f>
        <v>-29.642523</v>
      </c>
      <c r="I589" s="50" t="n">
        <f aca="false">FilterPk!G$35</f>
        <v>30.491272</v>
      </c>
      <c r="J589" s="50" t="n">
        <f aca="false">FilterPk!H$35</f>
        <v>0</v>
      </c>
      <c r="K589" s="50" t="n">
        <f aca="false">FilterPk!I$35</f>
        <v>90.452808</v>
      </c>
      <c r="L589" s="50" t="n">
        <f aca="false">FilterPk!J$35</f>
        <v>0</v>
      </c>
      <c r="M589" s="50" t="n">
        <f aca="false">FilterPk!K$35</f>
        <v>14.574853</v>
      </c>
      <c r="N589" s="50" t="n">
        <f aca="false">FilterPk!L$35</f>
        <v>109.443015</v>
      </c>
      <c r="O589" s="50" t="n">
        <f aca="false">FilterPk!M$35</f>
        <v>94.93307</v>
      </c>
      <c r="P589" s="50" t="n">
        <f aca="false">FilterPk!N$35</f>
        <v>-157.516125</v>
      </c>
      <c r="Q589" s="51" t="n">
        <f aca="false">FilterPk!O$35</f>
        <v>46.85996</v>
      </c>
    </row>
    <row r="590" customFormat="false" ht="12.75" hidden="false" customHeight="false" outlineLevel="0" collapsed="false">
      <c r="B590" s="85" t="str">
        <f aca="false">FilterPk!A$36</f>
        <v>Rogers Herndon</v>
      </c>
      <c r="C590" s="13" t="n">
        <f aca="false">C589+1</f>
        <v>589</v>
      </c>
      <c r="D590" s="50" t="n">
        <f aca="false">FilterPk!B$36</f>
        <v>0</v>
      </c>
      <c r="E590" s="50" t="n">
        <f aca="false">FilterPk!C$36</f>
        <v>0</v>
      </c>
      <c r="F590" s="50" t="n">
        <f aca="false">FilterPk!D$36</f>
        <v>-16.269581</v>
      </c>
      <c r="G590" s="50" t="n">
        <f aca="false">FilterPk!E$36</f>
        <v>-36.150495</v>
      </c>
      <c r="H590" s="50" t="n">
        <f aca="false">FilterPk!F$36</f>
        <v>-105.080472</v>
      </c>
      <c r="I590" s="50" t="n">
        <f aca="false">FilterPk!G$36</f>
        <v>-21.496839</v>
      </c>
      <c r="J590" s="50" t="n">
        <f aca="false">FilterPk!H$36</f>
        <v>76.011979</v>
      </c>
      <c r="K590" s="50" t="n">
        <f aca="false">FilterPk!I$36</f>
        <v>315.376651</v>
      </c>
      <c r="L590" s="50" t="n">
        <f aca="false">FilterPk!J$36</f>
        <v>0.622678</v>
      </c>
      <c r="M590" s="50" t="n">
        <f aca="false">FilterPk!K$36</f>
        <v>131.855286</v>
      </c>
      <c r="N590" s="50" t="n">
        <f aca="false">FilterPk!L$36</f>
        <v>344.869207</v>
      </c>
      <c r="O590" s="50" t="n">
        <f aca="false">FilterPk!M$36</f>
        <v>500.495437</v>
      </c>
      <c r="P590" s="50" t="n">
        <f aca="false">FilterPk!N$36</f>
        <v>0</v>
      </c>
      <c r="Q590" s="51" t="n">
        <f aca="false">FilterPk!O$36</f>
        <v>845.364644</v>
      </c>
    </row>
    <row r="591" customFormat="false" ht="12.75" hidden="false" customHeight="false" outlineLevel="0" collapsed="false">
      <c r="B591" s="85" t="str">
        <f aca="false">FilterPk!A$37</f>
        <v>Dana Davis</v>
      </c>
      <c r="C591" s="13" t="n">
        <f aca="false">C590+1</f>
        <v>590</v>
      </c>
      <c r="D591" s="50" t="n">
        <f aca="false">FilterPk!B$37</f>
        <v>0</v>
      </c>
      <c r="E591" s="50" t="n">
        <f aca="false">FilterPk!C$37</f>
        <v>0</v>
      </c>
      <c r="F591" s="50" t="n">
        <f aca="false">FilterPk!D$37</f>
        <v>4.986714</v>
      </c>
      <c r="G591" s="50" t="n">
        <f aca="false">FilterPk!E$37</f>
        <v>-10.425106</v>
      </c>
      <c r="H591" s="50" t="n">
        <f aca="false">FilterPk!F$37</f>
        <v>34.582944</v>
      </c>
      <c r="I591" s="50" t="n">
        <f aca="false">FilterPk!G$37</f>
        <v>31.966656</v>
      </c>
      <c r="J591" s="50" t="n">
        <f aca="false">FilterPk!H$37</f>
        <v>34.267547</v>
      </c>
      <c r="K591" s="50" t="n">
        <f aca="false">FilterPk!I$37</f>
        <v>70.027981</v>
      </c>
      <c r="L591" s="50" t="n">
        <f aca="false">FilterPk!J$37</f>
        <v>33.814965</v>
      </c>
      <c r="M591" s="50" t="n">
        <f aca="false">FilterPk!K$37</f>
        <v>44.191074</v>
      </c>
      <c r="N591" s="50" t="n">
        <f aca="false">FilterPk!L$37</f>
        <v>243.412775</v>
      </c>
      <c r="O591" s="50" t="n">
        <f aca="false">FilterPk!M$37</f>
        <v>27.55263</v>
      </c>
      <c r="P591" s="50" t="n">
        <f aca="false">FilterPk!N$37</f>
        <v>0</v>
      </c>
      <c r="Q591" s="51" t="n">
        <f aca="false">FilterPk!O$37</f>
        <v>270.965405</v>
      </c>
    </row>
    <row r="592" customFormat="false" ht="12.75" hidden="false" customHeight="false" outlineLevel="0" collapsed="false">
      <c r="B592" s="85" t="str">
        <f aca="false">FilterPk!A$38</f>
        <v>Tom May</v>
      </c>
      <c r="C592" s="13" t="n">
        <f aca="false">C591+1</f>
        <v>591</v>
      </c>
      <c r="D592" s="50" t="n">
        <f aca="false">FilterPk!B$38</f>
        <v>0</v>
      </c>
      <c r="E592" s="50" t="n">
        <f aca="false">FilterPk!C$38</f>
        <v>0</v>
      </c>
      <c r="F592" s="50" t="n">
        <f aca="false">FilterPk!D$38</f>
        <v>0</v>
      </c>
      <c r="G592" s="50" t="n">
        <f aca="false">FilterPk!E$38</f>
        <v>0</v>
      </c>
      <c r="H592" s="50" t="n">
        <f aca="false">FilterPk!F$38</f>
        <v>0</v>
      </c>
      <c r="I592" s="50" t="n">
        <f aca="false">FilterPk!G$38</f>
        <v>0</v>
      </c>
      <c r="J592" s="50" t="n">
        <f aca="false">FilterPk!H$38</f>
        <v>0</v>
      </c>
      <c r="K592" s="50" t="n">
        <f aca="false">FilterPk!I$38</f>
        <v>0</v>
      </c>
      <c r="L592" s="50" t="n">
        <f aca="false">FilterPk!J$38</f>
        <v>0</v>
      </c>
      <c r="M592" s="50" t="n">
        <f aca="false">FilterPk!K$38</f>
        <v>0</v>
      </c>
      <c r="N592" s="50" t="n">
        <f aca="false">FilterPk!L$38</f>
        <v>0</v>
      </c>
      <c r="O592" s="50" t="n">
        <f aca="false">FilterPk!M$38</f>
        <v>0</v>
      </c>
      <c r="P592" s="50" t="n">
        <f aca="false">FilterPk!N$38</f>
        <v>0</v>
      </c>
      <c r="Q592" s="51" t="n">
        <f aca="false">FilterPk!O$38</f>
        <v>0</v>
      </c>
    </row>
    <row r="593" customFormat="false" ht="12.75" hidden="false" customHeight="false" outlineLevel="0" collapsed="false">
      <c r="B593" s="85" t="str">
        <f aca="false">FilterPk!A$39</f>
        <v>Clint Dean</v>
      </c>
      <c r="C593" s="13" t="n">
        <f aca="false">C592+1</f>
        <v>592</v>
      </c>
      <c r="D593" s="50" t="n">
        <f aca="false">FilterPk!B$39</f>
        <v>0</v>
      </c>
      <c r="E593" s="50" t="n">
        <f aca="false">FilterPk!C$39</f>
        <v>0</v>
      </c>
      <c r="F593" s="50" t="n">
        <f aca="false">FilterPk!D$39</f>
        <v>-27.9256</v>
      </c>
      <c r="G593" s="50" t="n">
        <f aca="false">FilterPk!E$39</f>
        <v>0</v>
      </c>
      <c r="H593" s="50" t="n">
        <f aca="false">FilterPk!F$39</f>
        <v>0</v>
      </c>
      <c r="I593" s="50" t="n">
        <f aca="false">FilterPk!G$39</f>
        <v>0</v>
      </c>
      <c r="J593" s="50" t="n">
        <f aca="false">FilterPk!H$39</f>
        <v>0</v>
      </c>
      <c r="K593" s="50" t="n">
        <f aca="false">FilterPk!I$39</f>
        <v>0</v>
      </c>
      <c r="L593" s="50" t="n">
        <f aca="false">FilterPk!J$39</f>
        <v>0</v>
      </c>
      <c r="M593" s="50" t="n">
        <f aca="false">FilterPk!K$39</f>
        <v>0</v>
      </c>
      <c r="N593" s="50" t="n">
        <f aca="false">FilterPk!L$39</f>
        <v>-27.9256</v>
      </c>
      <c r="O593" s="50" t="n">
        <f aca="false">FilterPk!M$39</f>
        <v>0</v>
      </c>
      <c r="P593" s="50" t="n">
        <f aca="false">FilterPk!N$39</f>
        <v>0</v>
      </c>
      <c r="Q593" s="51" t="n">
        <f aca="false">FilterPk!O$39</f>
        <v>-27.9256</v>
      </c>
    </row>
    <row r="594" customFormat="false" ht="12.75" hidden="false" customHeight="false" outlineLevel="0" collapsed="false">
      <c r="B594" s="85" t="str">
        <f aca="false">FilterPk!A$40</f>
        <v>Rob Benson</v>
      </c>
      <c r="C594" s="13" t="n">
        <f aca="false">C593+1</f>
        <v>593</v>
      </c>
      <c r="D594" s="50" t="n">
        <f aca="false">FilterPk!B$40</f>
        <v>0</v>
      </c>
      <c r="E594" s="50" t="n">
        <f aca="false">FilterPk!C$40</f>
        <v>0</v>
      </c>
      <c r="F594" s="50" t="n">
        <f aca="false">FilterPk!D$40</f>
        <v>0</v>
      </c>
      <c r="G594" s="50" t="n">
        <f aca="false">FilterPk!E$40</f>
        <v>-76.947211</v>
      </c>
      <c r="H594" s="50" t="n">
        <f aca="false">FilterPk!F$40</f>
        <v>0</v>
      </c>
      <c r="I594" s="50" t="n">
        <f aca="false">FilterPk!G$40</f>
        <v>0</v>
      </c>
      <c r="J594" s="50" t="n">
        <f aca="false">FilterPk!H$40</f>
        <v>0</v>
      </c>
      <c r="K594" s="50" t="n">
        <f aca="false">FilterPk!I$40</f>
        <v>0</v>
      </c>
      <c r="L594" s="50" t="n">
        <f aca="false">FilterPk!J$40</f>
        <v>0</v>
      </c>
      <c r="M594" s="50" t="n">
        <f aca="false">FilterPk!K$40</f>
        <v>0</v>
      </c>
      <c r="N594" s="50" t="n">
        <f aca="false">FilterPk!L$40</f>
        <v>-76.947211</v>
      </c>
      <c r="O594" s="50" t="n">
        <f aca="false">FilterPk!M$40</f>
        <v>0</v>
      </c>
      <c r="P594" s="50" t="n">
        <f aca="false">FilterPk!N$40</f>
        <v>0</v>
      </c>
      <c r="Q594" s="51" t="n">
        <f aca="false">FilterPk!O$40</f>
        <v>-76.947211</v>
      </c>
    </row>
    <row r="595" customFormat="false" ht="12.75" hidden="false" customHeight="false" outlineLevel="0" collapsed="false">
      <c r="B595" s="85" t="str">
        <f aca="false">FilterPk!A$41</f>
        <v>Matt Lorenz</v>
      </c>
      <c r="C595" s="13" t="n">
        <f aca="false">C594+1</f>
        <v>594</v>
      </c>
      <c r="D595" s="50" t="n">
        <f aca="false">FilterPk!B$41</f>
        <v>0</v>
      </c>
      <c r="E595" s="50" t="n">
        <f aca="false">FilterPk!C$41</f>
        <v>0</v>
      </c>
      <c r="F595" s="50" t="n">
        <f aca="false">FilterPk!D$41</f>
        <v>0</v>
      </c>
      <c r="G595" s="50" t="n">
        <f aca="false">FilterPk!E$41</f>
        <v>0</v>
      </c>
      <c r="H595" s="50" t="n">
        <f aca="false">FilterPk!F$41</f>
        <v>0</v>
      </c>
      <c r="I595" s="50" t="n">
        <f aca="false">FilterPk!G$41</f>
        <v>0</v>
      </c>
      <c r="J595" s="50" t="n">
        <f aca="false">FilterPk!H$41</f>
        <v>0</v>
      </c>
      <c r="K595" s="50" t="n">
        <f aca="false">FilterPk!I$41</f>
        <v>0</v>
      </c>
      <c r="L595" s="50" t="n">
        <f aca="false">FilterPk!J$41</f>
        <v>0</v>
      </c>
      <c r="M595" s="50" t="n">
        <f aca="false">FilterPk!K$41</f>
        <v>0</v>
      </c>
      <c r="N595" s="50" t="n">
        <f aca="false">FilterPk!L$41</f>
        <v>0</v>
      </c>
      <c r="O595" s="50" t="n">
        <f aca="false">FilterPk!M$41</f>
        <v>0</v>
      </c>
      <c r="P595" s="50" t="n">
        <f aca="false">FilterPk!N$41</f>
        <v>0</v>
      </c>
      <c r="Q595" s="51" t="n">
        <f aca="false">FilterPk!O$41</f>
        <v>0</v>
      </c>
    </row>
    <row r="596" customFormat="false" ht="12.75" hidden="false" customHeight="false" outlineLevel="0" collapsed="false">
      <c r="B596" s="85" t="str">
        <f aca="false">FilterPk!A$42</f>
        <v>John Forney</v>
      </c>
      <c r="C596" s="13" t="n">
        <f aca="false">C595+1</f>
        <v>595</v>
      </c>
      <c r="D596" s="50" t="n">
        <f aca="false">FilterPk!B$42</f>
        <v>0</v>
      </c>
      <c r="E596" s="50" t="n">
        <f aca="false">FilterPk!C$42</f>
        <v>0</v>
      </c>
      <c r="F596" s="50" t="n">
        <f aca="false">FilterPk!D$42</f>
        <v>0</v>
      </c>
      <c r="G596" s="50" t="n">
        <f aca="false">FilterPk!E$42</f>
        <v>0</v>
      </c>
      <c r="H596" s="50" t="n">
        <f aca="false">FilterPk!F$42</f>
        <v>0</v>
      </c>
      <c r="I596" s="50" t="n">
        <f aca="false">FilterPk!G$42</f>
        <v>0</v>
      </c>
      <c r="J596" s="50" t="n">
        <f aca="false">FilterPk!H$42</f>
        <v>0</v>
      </c>
      <c r="K596" s="50" t="n">
        <f aca="false">FilterPk!I$42</f>
        <v>0</v>
      </c>
      <c r="L596" s="50" t="n">
        <f aca="false">FilterPk!J$42</f>
        <v>0</v>
      </c>
      <c r="M596" s="50" t="n">
        <f aca="false">FilterPk!K$42</f>
        <v>0</v>
      </c>
      <c r="N596" s="50" t="n">
        <f aca="false">FilterPk!L$42</f>
        <v>0</v>
      </c>
      <c r="O596" s="50" t="n">
        <f aca="false">FilterPk!M$42</f>
        <v>0</v>
      </c>
      <c r="P596" s="50" t="n">
        <f aca="false">FilterPk!N$42</f>
        <v>0</v>
      </c>
      <c r="Q596" s="51" t="n">
        <f aca="false">FilterPk!O$42</f>
        <v>0</v>
      </c>
    </row>
    <row r="597" customFormat="false" ht="12.75" hidden="false" customHeight="false" outlineLevel="0" collapsed="false">
      <c r="B597" s="85" t="str">
        <f aca="false">FilterPk!A$43</f>
        <v>Mike Carson</v>
      </c>
      <c r="C597" s="13" t="n">
        <f aca="false">C596+1</f>
        <v>596</v>
      </c>
      <c r="D597" s="50" t="n">
        <f aca="false">FilterPk!B$43</f>
        <v>0</v>
      </c>
      <c r="E597" s="50" t="n">
        <f aca="false">FilterPk!C$43</f>
        <v>0</v>
      </c>
      <c r="F597" s="50" t="n">
        <f aca="false">FilterPk!D$43</f>
        <v>0</v>
      </c>
      <c r="G597" s="50" t="n">
        <f aca="false">FilterPk!E$43</f>
        <v>0</v>
      </c>
      <c r="H597" s="50" t="n">
        <f aca="false">FilterPk!F$43</f>
        <v>0</v>
      </c>
      <c r="I597" s="50" t="n">
        <f aca="false">FilterPk!G$43</f>
        <v>0</v>
      </c>
      <c r="J597" s="50" t="n">
        <f aca="false">FilterPk!H$43</f>
        <v>0</v>
      </c>
      <c r="K597" s="50" t="n">
        <f aca="false">FilterPk!I$43</f>
        <v>0</v>
      </c>
      <c r="L597" s="50" t="n">
        <f aca="false">FilterPk!J$43</f>
        <v>0</v>
      </c>
      <c r="M597" s="50" t="n">
        <f aca="false">FilterPk!K$43</f>
        <v>0</v>
      </c>
      <c r="N597" s="50" t="n">
        <f aca="false">FilterPk!L$43</f>
        <v>0</v>
      </c>
      <c r="O597" s="50" t="n">
        <f aca="false">FilterPk!M$43</f>
        <v>0</v>
      </c>
      <c r="P597" s="50" t="n">
        <f aca="false">FilterPk!N$43</f>
        <v>0</v>
      </c>
      <c r="Q597" s="51" t="n">
        <f aca="false">FilterPk!O$43</f>
        <v>0</v>
      </c>
    </row>
    <row r="598" customFormat="false" ht="12.75" hidden="false" customHeight="false" outlineLevel="0" collapsed="false">
      <c r="B598" s="85" t="str">
        <f aca="false">FilterPk!A$44</f>
        <v>Chris Dorland</v>
      </c>
      <c r="C598" s="13" t="n">
        <f aca="false">C597+1</f>
        <v>597</v>
      </c>
      <c r="D598" s="50" t="n">
        <f aca="false">FilterPk!B$44</f>
        <v>0</v>
      </c>
      <c r="E598" s="50" t="n">
        <f aca="false">FilterPk!C$44</f>
        <v>0</v>
      </c>
      <c r="F598" s="50" t="n">
        <f aca="false">FilterPk!D$44</f>
        <v>0</v>
      </c>
      <c r="G598" s="50" t="n">
        <f aca="false">FilterPk!E$44</f>
        <v>0</v>
      </c>
      <c r="H598" s="50" t="n">
        <f aca="false">FilterPk!F$44</f>
        <v>0</v>
      </c>
      <c r="I598" s="50" t="n">
        <f aca="false">FilterPk!G$44</f>
        <v>0</v>
      </c>
      <c r="J598" s="50" t="n">
        <f aca="false">FilterPk!H$44</f>
        <v>0</v>
      </c>
      <c r="K598" s="50" t="n">
        <f aca="false">FilterPk!I$44</f>
        <v>0</v>
      </c>
      <c r="L598" s="50" t="n">
        <f aca="false">FilterPk!J$44</f>
        <v>0</v>
      </c>
      <c r="M598" s="50" t="n">
        <f aca="false">FilterPk!K$44</f>
        <v>0</v>
      </c>
      <c r="N598" s="50" t="n">
        <f aca="false">FilterPk!L$44</f>
        <v>0</v>
      </c>
      <c r="O598" s="50" t="n">
        <f aca="false">FilterPk!M$44</f>
        <v>0</v>
      </c>
      <c r="P598" s="50" t="n">
        <f aca="false">FilterPk!N$44</f>
        <v>0</v>
      </c>
      <c r="Q598" s="51" t="n">
        <f aca="false">FilterPk!O$44</f>
        <v>0</v>
      </c>
    </row>
    <row r="599" customFormat="false" ht="12.75" hidden="false" customHeight="false" outlineLevel="0" collapsed="false">
      <c r="B599" s="85" t="str">
        <f aca="false">FilterPk!A$45</f>
        <v>Jeff King</v>
      </c>
      <c r="C599" s="13" t="n">
        <f aca="false">C598+1</f>
        <v>598</v>
      </c>
      <c r="D599" s="50" t="n">
        <f aca="false">FilterPk!B$45</f>
        <v>0</v>
      </c>
      <c r="E599" s="50" t="n">
        <f aca="false">FilterPk!C$45</f>
        <v>0</v>
      </c>
      <c r="F599" s="50" t="n">
        <f aca="false">FilterPk!D$45</f>
        <v>0</v>
      </c>
      <c r="G599" s="50" t="n">
        <f aca="false">FilterPk!E$45</f>
        <v>0</v>
      </c>
      <c r="H599" s="50" t="n">
        <f aca="false">FilterPk!F$45</f>
        <v>0</v>
      </c>
      <c r="I599" s="50" t="n">
        <f aca="false">FilterPk!G$45</f>
        <v>0</v>
      </c>
      <c r="J599" s="50" t="n">
        <f aca="false">FilterPk!H$45</f>
        <v>0</v>
      </c>
      <c r="K599" s="50" t="n">
        <f aca="false">FilterPk!I$45</f>
        <v>0</v>
      </c>
      <c r="L599" s="50" t="n">
        <f aca="false">FilterPk!J$45</f>
        <v>0</v>
      </c>
      <c r="M599" s="50" t="n">
        <f aca="false">FilterPk!K$45</f>
        <v>0</v>
      </c>
      <c r="N599" s="50" t="n">
        <f aca="false">FilterPk!L$45</f>
        <v>0</v>
      </c>
      <c r="O599" s="50" t="n">
        <f aca="false">FilterPk!M$45</f>
        <v>0</v>
      </c>
      <c r="P599" s="50" t="n">
        <f aca="false">FilterPk!N$45</f>
        <v>0</v>
      </c>
      <c r="Q599" s="51" t="n">
        <f aca="false">FilterPk!O$45</f>
        <v>0</v>
      </c>
    </row>
    <row r="600" customFormat="false" ht="12.75" hidden="false" customHeight="false" outlineLevel="0" collapsed="false">
      <c r="B600" s="85" t="n">
        <f aca="false">FilterPk!A$46</f>
        <v>0</v>
      </c>
      <c r="C600" s="13" t="n">
        <f aca="false">C599+1</f>
        <v>599</v>
      </c>
      <c r="D600" s="50" t="n">
        <f aca="false">FilterPk!B$46</f>
        <v>0</v>
      </c>
      <c r="E600" s="50" t="n">
        <f aca="false">FilterPk!C$46</f>
        <v>0</v>
      </c>
      <c r="F600" s="50" t="n">
        <f aca="false">FilterPk!D$46</f>
        <v>0</v>
      </c>
      <c r="G600" s="50" t="n">
        <f aca="false">FilterPk!E$46</f>
        <v>0</v>
      </c>
      <c r="H600" s="50" t="n">
        <f aca="false">FilterPk!F$46</f>
        <v>0</v>
      </c>
      <c r="I600" s="50" t="n">
        <f aca="false">FilterPk!G$46</f>
        <v>0</v>
      </c>
      <c r="J600" s="50" t="n">
        <f aca="false">FilterPk!H$46</f>
        <v>0</v>
      </c>
      <c r="K600" s="50" t="n">
        <f aca="false">FilterPk!I$46</f>
        <v>0</v>
      </c>
      <c r="L600" s="50" t="n">
        <f aca="false">FilterPk!J$46</f>
        <v>0</v>
      </c>
      <c r="M600" s="50" t="n">
        <f aca="false">FilterPk!K$46</f>
        <v>0</v>
      </c>
      <c r="N600" s="50" t="n">
        <f aca="false">FilterPk!L$46</f>
        <v>0</v>
      </c>
      <c r="O600" s="50" t="n">
        <f aca="false">FilterPk!M$46</f>
        <v>0</v>
      </c>
      <c r="P600" s="50" t="n">
        <f aca="false">FilterPk!N$46</f>
        <v>0</v>
      </c>
      <c r="Q600" s="51" t="n">
        <f aca="false">FilterPk!O$46</f>
        <v>0</v>
      </c>
    </row>
    <row r="601" customFormat="false" ht="12.75" hidden="false" customHeight="false" outlineLevel="0" collapsed="false">
      <c r="B601" s="87" t="n">
        <f aca="false">FilterPk!A$47</f>
        <v>0</v>
      </c>
      <c r="C601" s="64" t="n">
        <f aca="false">C600+1</f>
        <v>600</v>
      </c>
      <c r="D601" s="54" t="n">
        <f aca="false">FilterPk!B$47</f>
        <v>0</v>
      </c>
      <c r="E601" s="54" t="n">
        <f aca="false">FilterPk!C$47</f>
        <v>0</v>
      </c>
      <c r="F601" s="54" t="n">
        <f aca="false">FilterPk!D$47</f>
        <v>0</v>
      </c>
      <c r="G601" s="54" t="n">
        <f aca="false">FilterPk!E$47</f>
        <v>0</v>
      </c>
      <c r="H601" s="54" t="n">
        <f aca="false">FilterPk!F$47</f>
        <v>0</v>
      </c>
      <c r="I601" s="54" t="n">
        <f aca="false">FilterPk!G$47</f>
        <v>0</v>
      </c>
      <c r="J601" s="54" t="n">
        <f aca="false">FilterPk!H$47</f>
        <v>0</v>
      </c>
      <c r="K601" s="54" t="n">
        <f aca="false">FilterPk!I$47</f>
        <v>0</v>
      </c>
      <c r="L601" s="54" t="n">
        <f aca="false">FilterPk!J$47</f>
        <v>0</v>
      </c>
      <c r="M601" s="54" t="n">
        <f aca="false">FilterPk!K$47</f>
        <v>0</v>
      </c>
      <c r="N601" s="54" t="n">
        <f aca="false">FilterPk!L$47</f>
        <v>0</v>
      </c>
      <c r="O601" s="54" t="n">
        <f aca="false">FilterPk!M$47</f>
        <v>0</v>
      </c>
      <c r="P601" s="54" t="n">
        <f aca="false">FilterPk!N$47</f>
        <v>0</v>
      </c>
      <c r="Q601" s="55" t="n">
        <f aca="false">FilterPk!O$47</f>
        <v>0</v>
      </c>
    </row>
    <row r="602" customFormat="false" ht="12.75" hidden="false" customHeight="false" outlineLevel="0" collapsed="false">
      <c r="A602" s="0" t="n">
        <f aca="false">A562+1</f>
        <v>16</v>
      </c>
      <c r="B602" s="57" t="n">
        <f aca="false">FilterPk!D$1</f>
        <v>36907</v>
      </c>
      <c r="C602" s="58" t="n">
        <f aca="false">C601+1</f>
        <v>601</v>
      </c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83"/>
    </row>
    <row r="603" customFormat="false" ht="12.75" hidden="false" customHeight="false" outlineLevel="0" collapsed="false">
      <c r="B603" s="61"/>
      <c r="C603" s="13" t="n">
        <f aca="false">C602+1</f>
        <v>602</v>
      </c>
      <c r="D603" s="13"/>
      <c r="E603" s="21" t="s">
        <v>5</v>
      </c>
      <c r="F603" s="21" t="s">
        <v>6</v>
      </c>
      <c r="G603" s="21" t="s">
        <v>7</v>
      </c>
      <c r="H603" s="21" t="s">
        <v>8</v>
      </c>
      <c r="I603" s="21" t="s">
        <v>9</v>
      </c>
      <c r="J603" s="21" t="s">
        <v>10</v>
      </c>
      <c r="K603" s="21" t="s">
        <v>11</v>
      </c>
      <c r="L603" s="21" t="s">
        <v>12</v>
      </c>
      <c r="M603" s="21" t="s">
        <v>13</v>
      </c>
      <c r="N603" s="21" t="s">
        <v>14</v>
      </c>
      <c r="O603" s="21" t="n">
        <v>2002</v>
      </c>
      <c r="P603" s="21" t="s">
        <v>15</v>
      </c>
      <c r="Q603" s="84" t="s">
        <v>16</v>
      </c>
    </row>
    <row r="604" customFormat="false" ht="12.75" hidden="false" customHeight="false" outlineLevel="0" collapsed="false">
      <c r="B604" s="85" t="str">
        <f aca="false">FilterPk!A$9</f>
        <v>Power positions</v>
      </c>
      <c r="C604" s="13" t="n">
        <f aca="false">C603+1</f>
        <v>603</v>
      </c>
      <c r="D604" s="13" t="s">
        <v>4</v>
      </c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86"/>
    </row>
    <row r="605" customFormat="false" ht="12.75" hidden="false" customHeight="false" outlineLevel="0" collapsed="false">
      <c r="B605" s="85" t="str">
        <f aca="false">FilterPk!A$10</f>
        <v>East Position</v>
      </c>
      <c r="C605" s="13" t="n">
        <f aca="false">C604+1</f>
        <v>604</v>
      </c>
      <c r="D605" s="50" t="n">
        <f aca="false">FilterPk!B$10</f>
        <v>34784396.7946123</v>
      </c>
      <c r="E605" s="50" t="n">
        <f aca="false">FilterPk!C$10</f>
        <v>75045.54</v>
      </c>
      <c r="F605" s="50" t="n">
        <f aca="false">FilterPk!D$10</f>
        <v>84629.15</v>
      </c>
      <c r="G605" s="50" t="n">
        <f aca="false">FilterPk!E$10</f>
        <v>1358824.72</v>
      </c>
      <c r="H605" s="50" t="n">
        <f aca="false">FilterPk!F$10</f>
        <v>1120662.53</v>
      </c>
      <c r="I605" s="50" t="n">
        <f aca="false">FilterPk!G$10</f>
        <v>422841.14</v>
      </c>
      <c r="J605" s="50" t="n">
        <f aca="false">FilterPk!H$10</f>
        <v>788810.55</v>
      </c>
      <c r="K605" s="50" t="n">
        <f aca="false">FilterPk!I$10</f>
        <v>1076253.71</v>
      </c>
      <c r="L605" s="50" t="n">
        <f aca="false">FilterPk!J$10</f>
        <v>363159.42</v>
      </c>
      <c r="M605" s="50" t="n">
        <f aca="false">FilterPk!K$10</f>
        <v>5764043.19</v>
      </c>
      <c r="N605" s="50" t="n">
        <f aca="false">FilterPk!L$10</f>
        <v>11054269.95</v>
      </c>
      <c r="O605" s="50" t="n">
        <f aca="false">FilterPk!M$10</f>
        <v>3650317.45</v>
      </c>
      <c r="P605" s="50" t="n">
        <f aca="false">FilterPk!N$10</f>
        <v>-1642778.44</v>
      </c>
      <c r="Q605" s="51" t="n">
        <f aca="false">FilterPk!O$10</f>
        <v>13061808.96</v>
      </c>
    </row>
    <row r="606" customFormat="false" ht="12.75" hidden="false" customHeight="false" outlineLevel="0" collapsed="false">
      <c r="B606" s="85" t="str">
        <f aca="false">FilterPk!A$11</f>
        <v>East Power Mgmt</v>
      </c>
      <c r="C606" s="13" t="n">
        <f aca="false">C605+1</f>
        <v>605</v>
      </c>
      <c r="D606" s="50" t="n">
        <f aca="false">FilterPk!B$11</f>
        <v>7547347.04451418</v>
      </c>
      <c r="E606" s="50" t="n">
        <f aca="false">FilterPk!C$11</f>
        <v>43646.27</v>
      </c>
      <c r="F606" s="50" t="n">
        <f aca="false">FilterPk!D$11</f>
        <v>-98133.28</v>
      </c>
      <c r="G606" s="50" t="n">
        <f aca="false">FilterPk!E$11</f>
        <v>107993.78</v>
      </c>
      <c r="H606" s="50" t="n">
        <f aca="false">FilterPk!F$11</f>
        <v>155786.29</v>
      </c>
      <c r="I606" s="50" t="n">
        <f aca="false">FilterPk!G$11</f>
        <v>89357.34</v>
      </c>
      <c r="J606" s="50" t="n">
        <f aca="false">FilterPk!H$11</f>
        <v>247101.13</v>
      </c>
      <c r="K606" s="50" t="n">
        <f aca="false">FilterPk!I$11</f>
        <v>307386.28</v>
      </c>
      <c r="L606" s="50" t="n">
        <f aca="false">FilterPk!J$11</f>
        <v>108209.05</v>
      </c>
      <c r="M606" s="50" t="n">
        <f aca="false">FilterPk!K$11</f>
        <v>1338376.99</v>
      </c>
      <c r="N606" s="50" t="n">
        <f aca="false">FilterPk!L$11</f>
        <v>2299723.85</v>
      </c>
      <c r="O606" s="50" t="n">
        <f aca="false">FilterPk!M$11</f>
        <v>606348.53</v>
      </c>
      <c r="P606" s="50" t="n">
        <f aca="false">FilterPk!N$11</f>
        <v>61912.21</v>
      </c>
      <c r="Q606" s="51" t="n">
        <f aca="false">FilterPk!O$11</f>
        <v>2967984.59</v>
      </c>
    </row>
    <row r="607" customFormat="false" ht="12.75" hidden="false" customHeight="false" outlineLevel="0" collapsed="false">
      <c r="B607" s="85" t="str">
        <f aca="false">FilterPk!A$12</f>
        <v>Long Term Options</v>
      </c>
      <c r="C607" s="13" t="n">
        <f aca="false">C606+1</f>
        <v>606</v>
      </c>
      <c r="D607" s="50" t="n">
        <f aca="false">FilterPk!B$12</f>
        <v>0</v>
      </c>
      <c r="E607" s="50" t="n">
        <f aca="false">FilterPk!C$12</f>
        <v>0</v>
      </c>
      <c r="F607" s="50" t="n">
        <f aca="false">FilterPk!D$12</f>
        <v>0</v>
      </c>
      <c r="G607" s="50" t="n">
        <f aca="false">FilterPk!E$12</f>
        <v>0</v>
      </c>
      <c r="H607" s="50" t="n">
        <f aca="false">FilterPk!F$12</f>
        <v>0</v>
      </c>
      <c r="I607" s="50" t="n">
        <f aca="false">FilterPk!G$12</f>
        <v>0</v>
      </c>
      <c r="J607" s="50" t="n">
        <f aca="false">FilterPk!H$12</f>
        <v>0</v>
      </c>
      <c r="K607" s="50" t="n">
        <f aca="false">FilterPk!I$12</f>
        <v>0</v>
      </c>
      <c r="L607" s="50" t="n">
        <f aca="false">FilterPk!J$12</f>
        <v>0</v>
      </c>
      <c r="M607" s="50" t="n">
        <f aca="false">FilterPk!K$12</f>
        <v>0</v>
      </c>
      <c r="N607" s="50" t="n">
        <f aca="false">FilterPk!L$12</f>
        <v>0</v>
      </c>
      <c r="O607" s="50" t="n">
        <f aca="false">FilterPk!M$12</f>
        <v>0</v>
      </c>
      <c r="P607" s="50" t="n">
        <f aca="false">FilterPk!N$12</f>
        <v>0</v>
      </c>
      <c r="Q607" s="51" t="n">
        <f aca="false">FilterPk!O$12</f>
        <v>0</v>
      </c>
    </row>
    <row r="608" customFormat="false" ht="12.75" hidden="false" customHeight="false" outlineLevel="0" collapsed="false">
      <c r="B608" s="85" t="str">
        <f aca="false">FilterPk!A$13</f>
        <v>LT-MIDWEST</v>
      </c>
      <c r="C608" s="13" t="n">
        <f aca="false">C607+1</f>
        <v>607</v>
      </c>
      <c r="D608" s="50" t="n">
        <f aca="false">FilterPk!B$13</f>
        <v>7151089.47366245</v>
      </c>
      <c r="E608" s="50" t="n">
        <f aca="false">FilterPk!C$13</f>
        <v>48283.08</v>
      </c>
      <c r="F608" s="50" t="n">
        <f aca="false">FilterPk!D$13</f>
        <v>-141448.54</v>
      </c>
      <c r="G608" s="50" t="n">
        <f aca="false">FilterPk!E$13</f>
        <v>574622.66</v>
      </c>
      <c r="H608" s="50" t="n">
        <f aca="false">FilterPk!F$13</f>
        <v>298097.27</v>
      </c>
      <c r="I608" s="50" t="n">
        <f aca="false">FilterPk!G$13</f>
        <v>249481.43</v>
      </c>
      <c r="J608" s="50" t="n">
        <f aca="false">FilterPk!H$13</f>
        <v>119379.88</v>
      </c>
      <c r="K608" s="50" t="n">
        <f aca="false">FilterPk!I$13</f>
        <v>25994.27</v>
      </c>
      <c r="L608" s="50" t="n">
        <f aca="false">FilterPk!J$13</f>
        <v>156242.15</v>
      </c>
      <c r="M608" s="50" t="n">
        <f aca="false">FilterPk!K$13</f>
        <v>1762908.33</v>
      </c>
      <c r="N608" s="50" t="n">
        <f aca="false">FilterPk!L$13</f>
        <v>3093560.53</v>
      </c>
      <c r="O608" s="50" t="n">
        <f aca="false">FilterPk!M$13</f>
        <v>565730</v>
      </c>
      <c r="P608" s="50" t="n">
        <f aca="false">FilterPk!N$13</f>
        <v>-439379.19</v>
      </c>
      <c r="Q608" s="51" t="n">
        <f aca="false">FilterPk!O$13</f>
        <v>3219911.34</v>
      </c>
    </row>
    <row r="609" customFormat="false" ht="12.75" hidden="false" customHeight="false" outlineLevel="0" collapsed="false">
      <c r="B609" s="85" t="str">
        <f aca="false">FilterPk!A$14</f>
        <v>ST-ECAR</v>
      </c>
      <c r="C609" s="13" t="n">
        <f aca="false">C608+1</f>
        <v>608</v>
      </c>
      <c r="D609" s="50" t="n">
        <f aca="false">FilterPk!B$14</f>
        <v>238101.441960815</v>
      </c>
      <c r="E609" s="50" t="n">
        <f aca="false">FilterPk!C$14</f>
        <v>13522.23</v>
      </c>
      <c r="F609" s="50" t="n">
        <f aca="false">FilterPk!D$14</f>
        <v>15838.59</v>
      </c>
      <c r="G609" s="50" t="n">
        <f aca="false">FilterPk!E$14</f>
        <v>0</v>
      </c>
      <c r="H609" s="50" t="n">
        <f aca="false">FilterPk!F$14</f>
        <v>0</v>
      </c>
      <c r="I609" s="50" t="n">
        <f aca="false">FilterPk!G$14</f>
        <v>0</v>
      </c>
      <c r="J609" s="50" t="n">
        <f aca="false">FilterPk!H$14</f>
        <v>0</v>
      </c>
      <c r="K609" s="50" t="n">
        <f aca="false">FilterPk!I$14</f>
        <v>0</v>
      </c>
      <c r="L609" s="50" t="n">
        <f aca="false">FilterPk!J$14</f>
        <v>0</v>
      </c>
      <c r="M609" s="50" t="n">
        <f aca="false">FilterPk!K$14</f>
        <v>0</v>
      </c>
      <c r="N609" s="50" t="n">
        <f aca="false">FilterPk!L$14</f>
        <v>29360.82</v>
      </c>
      <c r="O609" s="50" t="n">
        <f aca="false">FilterPk!M$14</f>
        <v>0</v>
      </c>
      <c r="P609" s="50" t="n">
        <f aca="false">FilterPk!N$14</f>
        <v>0</v>
      </c>
      <c r="Q609" s="51" t="n">
        <f aca="false">FilterPk!O$14</f>
        <v>29360.82</v>
      </c>
    </row>
    <row r="610" customFormat="false" ht="12.75" hidden="false" customHeight="false" outlineLevel="0" collapsed="false">
      <c r="B610" s="85" t="str">
        <f aca="false">FilterPk!A$15</f>
        <v>ST- MAPP</v>
      </c>
      <c r="C610" s="13" t="n">
        <f aca="false">C609+1</f>
        <v>609</v>
      </c>
      <c r="D610" s="50" t="n">
        <f aca="false">FilterPk!B$15</f>
        <v>254636.614020626</v>
      </c>
      <c r="E610" s="50" t="n">
        <f aca="false">FilterPk!C$15</f>
        <v>795.43</v>
      </c>
      <c r="F610" s="50" t="n">
        <f aca="false">FilterPk!D$15</f>
        <v>39596.48</v>
      </c>
      <c r="G610" s="50" t="n">
        <f aca="false">FilterPk!E$15</f>
        <v>26009.8</v>
      </c>
      <c r="H610" s="50" t="n">
        <f aca="false">FilterPk!F$15</f>
        <v>8238.75</v>
      </c>
      <c r="I610" s="50" t="n">
        <f aca="false">FilterPk!G$15</f>
        <v>0</v>
      </c>
      <c r="J610" s="50" t="n">
        <f aca="false">FilterPk!H$15</f>
        <v>0</v>
      </c>
      <c r="K610" s="50" t="n">
        <f aca="false">FilterPk!I$15</f>
        <v>0</v>
      </c>
      <c r="L610" s="50" t="n">
        <f aca="false">FilterPk!J$15</f>
        <v>0</v>
      </c>
      <c r="M610" s="50" t="n">
        <f aca="false">FilterPk!K$15</f>
        <v>0</v>
      </c>
      <c r="N610" s="50" t="n">
        <f aca="false">FilterPk!L$15</f>
        <v>74640.46</v>
      </c>
      <c r="O610" s="50" t="n">
        <f aca="false">FilterPk!M$15</f>
        <v>0</v>
      </c>
      <c r="P610" s="50" t="n">
        <f aca="false">FilterPk!N$15</f>
        <v>0</v>
      </c>
      <c r="Q610" s="51" t="n">
        <f aca="false">FilterPk!O$15</f>
        <v>74640.46</v>
      </c>
    </row>
    <row r="611" customFormat="false" ht="12.75" hidden="false" customHeight="false" outlineLevel="0" collapsed="false">
      <c r="B611" s="85" t="str">
        <f aca="false">FilterPk!A$16</f>
        <v>ST- MAIN</v>
      </c>
      <c r="C611" s="13" t="n">
        <f aca="false">C610+1</f>
        <v>610</v>
      </c>
      <c r="D611" s="50" t="n">
        <f aca="false">FilterPk!B$16</f>
        <v>694293.253349893</v>
      </c>
      <c r="E611" s="50" t="n">
        <f aca="false">FilterPk!C$16</f>
        <v>-2349.61</v>
      </c>
      <c r="F611" s="50" t="n">
        <f aca="false">FilterPk!D$16</f>
        <v>15903</v>
      </c>
      <c r="G611" s="50" t="n">
        <f aca="false">FilterPk!E$16</f>
        <v>69359.47</v>
      </c>
      <c r="H611" s="50" t="n">
        <f aca="false">FilterPk!F$16</f>
        <v>0</v>
      </c>
      <c r="I611" s="50" t="n">
        <f aca="false">FilterPk!G$16</f>
        <v>0</v>
      </c>
      <c r="J611" s="50" t="n">
        <f aca="false">FilterPk!H$16</f>
        <v>0</v>
      </c>
      <c r="K611" s="50" t="n">
        <f aca="false">FilterPk!I$16</f>
        <v>0</v>
      </c>
      <c r="L611" s="50" t="n">
        <f aca="false">FilterPk!J$16</f>
        <v>0</v>
      </c>
      <c r="M611" s="50" t="n">
        <f aca="false">FilterPk!K$16</f>
        <v>0</v>
      </c>
      <c r="N611" s="50" t="n">
        <f aca="false">FilterPk!L$16</f>
        <v>82912.86</v>
      </c>
      <c r="O611" s="50" t="n">
        <f aca="false">FilterPk!M$16</f>
        <v>0</v>
      </c>
      <c r="P611" s="50" t="n">
        <f aca="false">FilterPk!N$16</f>
        <v>0</v>
      </c>
      <c r="Q611" s="51" t="n">
        <f aca="false">FilterPk!O$16</f>
        <v>82912.86</v>
      </c>
    </row>
    <row r="612" customFormat="false" ht="12.75" hidden="false" customHeight="false" outlineLevel="0" collapsed="false">
      <c r="B612" s="85" t="str">
        <f aca="false">FilterPk!A$17</f>
        <v>MW-ANALYST</v>
      </c>
      <c r="C612" s="13" t="n">
        <f aca="false">C611+1</f>
        <v>611</v>
      </c>
      <c r="D612" s="50" t="n">
        <f aca="false">FilterPk!B$17</f>
        <v>0</v>
      </c>
      <c r="E612" s="50" t="n">
        <f aca="false">FilterPk!C$17</f>
        <v>6363.4</v>
      </c>
      <c r="F612" s="50" t="n">
        <f aca="false">FilterPk!D$17</f>
        <v>15838.59</v>
      </c>
      <c r="G612" s="50" t="n">
        <f aca="false">FilterPk!E$17</f>
        <v>0</v>
      </c>
      <c r="H612" s="50" t="n">
        <f aca="false">FilterPk!F$17</f>
        <v>0</v>
      </c>
      <c r="I612" s="50" t="n">
        <f aca="false">FilterPk!G$17</f>
        <v>0</v>
      </c>
      <c r="J612" s="50" t="n">
        <f aca="false">FilterPk!H$17</f>
        <v>0</v>
      </c>
      <c r="K612" s="50" t="n">
        <f aca="false">FilterPk!I$17</f>
        <v>0</v>
      </c>
      <c r="L612" s="50" t="n">
        <f aca="false">FilterPk!J$17</f>
        <v>0</v>
      </c>
      <c r="M612" s="50" t="n">
        <f aca="false">FilterPk!K$17</f>
        <v>0</v>
      </c>
      <c r="N612" s="50" t="n">
        <f aca="false">FilterPk!L$17</f>
        <v>22201.99</v>
      </c>
      <c r="O612" s="50" t="n">
        <f aca="false">FilterPk!M$17</f>
        <v>0</v>
      </c>
      <c r="P612" s="50" t="n">
        <f aca="false">FilterPk!N$17</f>
        <v>0</v>
      </c>
      <c r="Q612" s="51" t="n">
        <f aca="false">FilterPk!O$17</f>
        <v>22201.99</v>
      </c>
    </row>
    <row r="613" customFormat="false" ht="12.75" hidden="false" customHeight="false" outlineLevel="0" collapsed="false">
      <c r="B613" s="85" t="str">
        <f aca="false">FilterPk!A$18</f>
        <v>LT-NE</v>
      </c>
      <c r="C613" s="13" t="n">
        <f aca="false">C612+1</f>
        <v>612</v>
      </c>
      <c r="D613" s="50" t="n">
        <f aca="false">FilterPk!B$18</f>
        <v>6187311.37539291</v>
      </c>
      <c r="E613" s="50" t="n">
        <f aca="false">FilterPk!C$18</f>
        <v>-37254.47</v>
      </c>
      <c r="F613" s="50" t="n">
        <f aca="false">FilterPk!D$18</f>
        <v>2562.91</v>
      </c>
      <c r="G613" s="50" t="n">
        <f aca="false">FilterPk!E$18</f>
        <v>-23211.32</v>
      </c>
      <c r="H613" s="50" t="n">
        <f aca="false">FilterPk!F$18</f>
        <v>263627.18</v>
      </c>
      <c r="I613" s="50" t="n">
        <f aca="false">FilterPk!G$18</f>
        <v>-59813.36</v>
      </c>
      <c r="J613" s="50" t="n">
        <f aca="false">FilterPk!H$18</f>
        <v>155752.04</v>
      </c>
      <c r="K613" s="50" t="n">
        <f aca="false">FilterPk!I$18</f>
        <v>121018.38</v>
      </c>
      <c r="L613" s="50" t="n">
        <f aca="false">FilterPk!J$18</f>
        <v>-53378.32</v>
      </c>
      <c r="M613" s="50" t="n">
        <f aca="false">FilterPk!K$18</f>
        <v>995570.8</v>
      </c>
      <c r="N613" s="50" t="n">
        <f aca="false">FilterPk!L$18</f>
        <v>1364873.84</v>
      </c>
      <c r="O613" s="50" t="n">
        <f aca="false">FilterPk!M$18</f>
        <v>1053007.86</v>
      </c>
      <c r="P613" s="50" t="n">
        <f aca="false">FilterPk!N$18</f>
        <v>-2593897.5</v>
      </c>
      <c r="Q613" s="51" t="n">
        <f aca="false">FilterPk!O$18</f>
        <v>-176015.800000001</v>
      </c>
    </row>
    <row r="614" customFormat="false" ht="12.75" hidden="false" customHeight="false" outlineLevel="0" collapsed="false">
      <c r="B614" s="85" t="str">
        <f aca="false">FilterPk!A$19</f>
        <v>LT-PJM</v>
      </c>
      <c r="C614" s="13" t="n">
        <f aca="false">C613+1</f>
        <v>613</v>
      </c>
      <c r="D614" s="50" t="n">
        <f aca="false">FilterPk!B$19</f>
        <v>1818236.42109565</v>
      </c>
      <c r="E614" s="50" t="n">
        <f aca="false">FilterPk!C$19</f>
        <v>25453.61</v>
      </c>
      <c r="F614" s="50" t="n">
        <f aca="false">FilterPk!D$19</f>
        <v>45536</v>
      </c>
      <c r="G614" s="50" t="n">
        <f aca="false">FilterPk!E$19</f>
        <v>312117.59</v>
      </c>
      <c r="H614" s="50" t="n">
        <f aca="false">FilterPk!F$19</f>
        <v>211118</v>
      </c>
      <c r="I614" s="50" t="n">
        <f aca="false">FilterPk!G$19</f>
        <v>0</v>
      </c>
      <c r="J614" s="50" t="n">
        <f aca="false">FilterPk!H$19</f>
        <v>24536.25</v>
      </c>
      <c r="K614" s="50" t="n">
        <f aca="false">FilterPk!I$19</f>
        <v>-12662.37</v>
      </c>
      <c r="L614" s="50" t="n">
        <f aca="false">FilterPk!J$19</f>
        <v>-30078</v>
      </c>
      <c r="M614" s="50" t="n">
        <f aca="false">FilterPk!K$19</f>
        <v>243523.27</v>
      </c>
      <c r="N614" s="50" t="n">
        <f aca="false">FilterPk!L$19</f>
        <v>819544.35</v>
      </c>
      <c r="O614" s="50" t="n">
        <f aca="false">FilterPk!M$19</f>
        <v>125485.18</v>
      </c>
      <c r="P614" s="50" t="n">
        <f aca="false">FilterPk!N$19</f>
        <v>177105.54</v>
      </c>
      <c r="Q614" s="51" t="n">
        <f aca="false">FilterPk!O$19</f>
        <v>1122135.07</v>
      </c>
    </row>
    <row r="615" customFormat="false" ht="12.75" hidden="false" customHeight="false" outlineLevel="0" collapsed="false">
      <c r="B615" s="85" t="str">
        <f aca="false">FilterPk!A$20</f>
        <v>LT- NY</v>
      </c>
      <c r="C615" s="13" t="n">
        <f aca="false">C614+1</f>
        <v>614</v>
      </c>
      <c r="D615" s="50" t="n">
        <f aca="false">FilterPk!B$20</f>
        <v>0</v>
      </c>
      <c r="E615" s="50" t="n">
        <f aca="false">FilterPk!C$20</f>
        <v>-15908.51</v>
      </c>
      <c r="F615" s="50" t="n">
        <f aca="false">FilterPk!D$20</f>
        <v>63126.67</v>
      </c>
      <c r="G615" s="50" t="n">
        <f aca="false">FilterPk!E$20</f>
        <v>-17376.91</v>
      </c>
      <c r="H615" s="50" t="n">
        <f aca="false">FilterPk!F$20</f>
        <v>0</v>
      </c>
      <c r="I615" s="50" t="n">
        <f aca="false">FilterPk!G$20</f>
        <v>0</v>
      </c>
      <c r="J615" s="50" t="n">
        <f aca="false">FilterPk!H$20</f>
        <v>0</v>
      </c>
      <c r="K615" s="50" t="n">
        <f aca="false">FilterPk!I$20</f>
        <v>0</v>
      </c>
      <c r="L615" s="50" t="n">
        <f aca="false">FilterPk!J$20</f>
        <v>0</v>
      </c>
      <c r="M615" s="50" t="n">
        <f aca="false">FilterPk!K$20</f>
        <v>146381.01</v>
      </c>
      <c r="N615" s="50" t="n">
        <f aca="false">FilterPk!L$20</f>
        <v>176222.26</v>
      </c>
      <c r="O615" s="50" t="n">
        <f aca="false">FilterPk!M$20</f>
        <v>281909.77</v>
      </c>
      <c r="P615" s="50" t="n">
        <f aca="false">FilterPk!N$20</f>
        <v>-177475.64</v>
      </c>
      <c r="Q615" s="51" t="n">
        <f aca="false">FilterPk!O$20</f>
        <v>280656.39</v>
      </c>
    </row>
    <row r="616" customFormat="false" ht="12.75" hidden="false" customHeight="false" outlineLevel="0" collapsed="false">
      <c r="B616" s="85" t="str">
        <f aca="false">FilterPk!A$21</f>
        <v>ST- PJM</v>
      </c>
      <c r="C616" s="13" t="n">
        <f aca="false">C615+1</f>
        <v>615</v>
      </c>
      <c r="D616" s="50" t="n">
        <f aca="false">FilterPk!B$21</f>
        <v>1243093.71447674</v>
      </c>
      <c r="E616" s="50" t="n">
        <f aca="false">FilterPk!C$21</f>
        <v>-91155.75</v>
      </c>
      <c r="F616" s="50" t="n">
        <f aca="false">FilterPk!D$21</f>
        <v>-47515.78</v>
      </c>
      <c r="G616" s="50" t="n">
        <f aca="false">FilterPk!E$21</f>
        <v>0</v>
      </c>
      <c r="H616" s="50" t="n">
        <f aca="false">FilterPk!F$21</f>
        <v>0</v>
      </c>
      <c r="I616" s="50" t="n">
        <f aca="false">FilterPk!G$21</f>
        <v>0</v>
      </c>
      <c r="J616" s="50" t="n">
        <f aca="false">FilterPk!H$21</f>
        <v>0</v>
      </c>
      <c r="K616" s="50" t="n">
        <f aca="false">FilterPk!I$21</f>
        <v>0</v>
      </c>
      <c r="L616" s="50" t="n">
        <f aca="false">FilterPk!J$21</f>
        <v>0</v>
      </c>
      <c r="M616" s="50" t="n">
        <f aca="false">FilterPk!K$21</f>
        <v>0</v>
      </c>
      <c r="N616" s="50" t="n">
        <f aca="false">FilterPk!L$21</f>
        <v>-138671.53</v>
      </c>
      <c r="O616" s="50" t="n">
        <f aca="false">FilterPk!M$21</f>
        <v>0</v>
      </c>
      <c r="P616" s="50" t="n">
        <f aca="false">FilterPk!N$21</f>
        <v>0</v>
      </c>
      <c r="Q616" s="51" t="n">
        <f aca="false">FilterPk!O$21</f>
        <v>-138671.53</v>
      </c>
    </row>
    <row r="617" customFormat="false" ht="12.75" hidden="false" customHeight="false" outlineLevel="0" collapsed="false">
      <c r="B617" s="85" t="str">
        <f aca="false">FilterPk!A$22</f>
        <v>ST- NENG</v>
      </c>
      <c r="C617" s="13" t="n">
        <f aca="false">C616+1</f>
        <v>616</v>
      </c>
      <c r="D617" s="50" t="n">
        <f aca="false">FilterPk!B$22</f>
        <v>539719.375927685</v>
      </c>
      <c r="E617" s="50" t="n">
        <f aca="false">FilterPk!C$22</f>
        <v>13161.19</v>
      </c>
      <c r="F617" s="50" t="n">
        <f aca="false">FilterPk!D$22</f>
        <v>63418.82</v>
      </c>
      <c r="G617" s="50" t="n">
        <f aca="false">FilterPk!E$22</f>
        <v>0</v>
      </c>
      <c r="H617" s="50" t="n">
        <f aca="false">FilterPk!F$22</f>
        <v>0</v>
      </c>
      <c r="I617" s="50" t="n">
        <f aca="false">FilterPk!G$22</f>
        <v>0</v>
      </c>
      <c r="J617" s="50" t="n">
        <f aca="false">FilterPk!H$22</f>
        <v>0</v>
      </c>
      <c r="K617" s="50" t="n">
        <f aca="false">FilterPk!I$22</f>
        <v>0</v>
      </c>
      <c r="L617" s="50" t="n">
        <f aca="false">FilterPk!J$22</f>
        <v>0</v>
      </c>
      <c r="M617" s="50" t="n">
        <f aca="false">FilterPk!K$22</f>
        <v>0</v>
      </c>
      <c r="N617" s="50" t="n">
        <f aca="false">FilterPk!L$22</f>
        <v>76580.01</v>
      </c>
      <c r="O617" s="50" t="n">
        <f aca="false">FilterPk!M$22</f>
        <v>0</v>
      </c>
      <c r="P617" s="50" t="n">
        <f aca="false">FilterPk!N$22</f>
        <v>0</v>
      </c>
      <c r="Q617" s="51" t="n">
        <f aca="false">FilterPk!O$22</f>
        <v>76580.01</v>
      </c>
    </row>
    <row r="618" customFormat="false" ht="12.75" hidden="false" customHeight="false" outlineLevel="0" collapsed="false">
      <c r="B618" s="85" t="str">
        <f aca="false">FilterPk!A$23</f>
        <v>ST- NY</v>
      </c>
      <c r="C618" s="13" t="n">
        <f aca="false">C617+1</f>
        <v>617</v>
      </c>
      <c r="D618" s="50" t="n">
        <f aca="false">FilterPk!B$23</f>
        <v>251437.188425373</v>
      </c>
      <c r="E618" s="50" t="n">
        <f aca="false">FilterPk!C$23</f>
        <v>10362.2</v>
      </c>
      <c r="F618" s="50" t="n">
        <f aca="false">FilterPk!D$23</f>
        <v>-15838.59</v>
      </c>
      <c r="G618" s="50" t="n">
        <f aca="false">FilterPk!E$23</f>
        <v>17339.87</v>
      </c>
      <c r="H618" s="50" t="n">
        <f aca="false">FilterPk!F$23</f>
        <v>0</v>
      </c>
      <c r="I618" s="50" t="n">
        <f aca="false">FilterPk!G$23</f>
        <v>0</v>
      </c>
      <c r="J618" s="50" t="n">
        <f aca="false">FilterPk!H$23</f>
        <v>0</v>
      </c>
      <c r="K618" s="50" t="n">
        <f aca="false">FilterPk!I$23</f>
        <v>0</v>
      </c>
      <c r="L618" s="50" t="n">
        <f aca="false">FilterPk!J$23</f>
        <v>0</v>
      </c>
      <c r="M618" s="50" t="n">
        <f aca="false">FilterPk!K$23</f>
        <v>0</v>
      </c>
      <c r="N618" s="50" t="n">
        <f aca="false">FilterPk!L$23</f>
        <v>11863.48</v>
      </c>
      <c r="O618" s="50" t="n">
        <f aca="false">FilterPk!M$23</f>
        <v>0</v>
      </c>
      <c r="P618" s="50" t="n">
        <f aca="false">FilterPk!N$23</f>
        <v>0</v>
      </c>
      <c r="Q618" s="51" t="n">
        <f aca="false">FilterPk!O$23</f>
        <v>11863.48</v>
      </c>
    </row>
    <row r="619" customFormat="false" ht="12.75" hidden="false" customHeight="false" outlineLevel="0" collapsed="false">
      <c r="B619" s="85" t="str">
        <f aca="false">FilterPk!A$24</f>
        <v>NE- PHYS</v>
      </c>
      <c r="C619" s="13" t="n">
        <f aca="false">C618+1</f>
        <v>618</v>
      </c>
      <c r="D619" s="50" t="n">
        <f aca="false">FilterPk!B$24</f>
        <v>0</v>
      </c>
      <c r="E619" s="50" t="n">
        <f aca="false">FilterPk!C$24</f>
        <v>0</v>
      </c>
      <c r="F619" s="50" t="n">
        <f aca="false">FilterPk!D$24</f>
        <v>0</v>
      </c>
      <c r="G619" s="50" t="n">
        <f aca="false">FilterPk!E$24</f>
        <v>0</v>
      </c>
      <c r="H619" s="50" t="n">
        <f aca="false">FilterPk!F$24</f>
        <v>0</v>
      </c>
      <c r="I619" s="50" t="n">
        <f aca="false">FilterPk!G$24</f>
        <v>0</v>
      </c>
      <c r="J619" s="50" t="n">
        <f aca="false">FilterPk!H$24</f>
        <v>0</v>
      </c>
      <c r="K619" s="50" t="n">
        <f aca="false">FilterPk!I$24</f>
        <v>0</v>
      </c>
      <c r="L619" s="50" t="n">
        <f aca="false">FilterPk!J$24</f>
        <v>0</v>
      </c>
      <c r="M619" s="50" t="n">
        <f aca="false">FilterPk!K$24</f>
        <v>0</v>
      </c>
      <c r="N619" s="50" t="n">
        <f aca="false">FilterPk!L$24</f>
        <v>0</v>
      </c>
      <c r="O619" s="50" t="n">
        <f aca="false">FilterPk!M$24</f>
        <v>0</v>
      </c>
      <c r="P619" s="50" t="n">
        <f aca="false">FilterPk!N$24</f>
        <v>0</v>
      </c>
      <c r="Q619" s="51" t="n">
        <f aca="false">FilterPk!O$24</f>
        <v>0</v>
      </c>
    </row>
    <row r="620" customFormat="false" ht="12.75" hidden="false" customHeight="false" outlineLevel="0" collapsed="false">
      <c r="B620" s="85" t="str">
        <f aca="false">FilterPk!A$25</f>
        <v>LT-Southeast</v>
      </c>
      <c r="C620" s="13" t="n">
        <f aca="false">C619+1</f>
        <v>619</v>
      </c>
      <c r="D620" s="50" t="n">
        <f aca="false">FilterPk!B$25</f>
        <v>11411200.8859117</v>
      </c>
      <c r="E620" s="50" t="n">
        <f aca="false">FilterPk!C$25</f>
        <v>45860.27</v>
      </c>
      <c r="F620" s="50" t="n">
        <f aca="false">FilterPk!D$25</f>
        <v>54109.47</v>
      </c>
      <c r="G620" s="50" t="n">
        <f aca="false">FilterPk!E$25</f>
        <v>124540.18</v>
      </c>
      <c r="H620" s="50" t="n">
        <f aca="false">FilterPk!F$25</f>
        <v>77068.78</v>
      </c>
      <c r="I620" s="50" t="n">
        <f aca="false">FilterPk!G$25</f>
        <v>75414.58</v>
      </c>
      <c r="J620" s="50" t="n">
        <f aca="false">FilterPk!H$25</f>
        <v>134077.64</v>
      </c>
      <c r="K620" s="50" t="n">
        <f aca="false">FilterPk!I$25</f>
        <v>429786.05</v>
      </c>
      <c r="L620" s="50" t="n">
        <f aca="false">FilterPk!J$25</f>
        <v>118391.18</v>
      </c>
      <c r="M620" s="50" t="n">
        <f aca="false">FilterPk!K$25</f>
        <v>1083243.13</v>
      </c>
      <c r="N620" s="50" t="n">
        <f aca="false">FilterPk!L$25</f>
        <v>2142491.28</v>
      </c>
      <c r="O620" s="50" t="n">
        <f aca="false">FilterPk!M$25</f>
        <v>344226</v>
      </c>
      <c r="P620" s="50" t="n">
        <f aca="false">FilterPk!N$25</f>
        <v>1221747.4</v>
      </c>
      <c r="Q620" s="51" t="n">
        <f aca="false">FilterPk!O$25</f>
        <v>3708464.68</v>
      </c>
    </row>
    <row r="621" customFormat="false" ht="12.75" hidden="false" customHeight="false" outlineLevel="0" collapsed="false">
      <c r="B621" s="85" t="str">
        <f aca="false">FilterPk!A$26</f>
        <v>ST-SPP</v>
      </c>
      <c r="C621" s="13" t="n">
        <f aca="false">C620+1</f>
        <v>620</v>
      </c>
      <c r="D621" s="50" t="n">
        <f aca="false">FilterPk!B$26</f>
        <v>52202.8773549933</v>
      </c>
      <c r="E621" s="50" t="n">
        <f aca="false">FilterPk!C$26</f>
        <v>3181.7</v>
      </c>
      <c r="F621" s="50" t="n">
        <f aca="false">FilterPk!D$26</f>
        <v>0</v>
      </c>
      <c r="G621" s="50" t="n">
        <f aca="false">FilterPk!E$26</f>
        <v>0</v>
      </c>
      <c r="H621" s="50" t="n">
        <f aca="false">FilterPk!F$26</f>
        <v>0</v>
      </c>
      <c r="I621" s="50" t="n">
        <f aca="false">FilterPk!G$26</f>
        <v>0</v>
      </c>
      <c r="J621" s="50" t="n">
        <f aca="false">FilterPk!H$26</f>
        <v>0</v>
      </c>
      <c r="K621" s="50" t="n">
        <f aca="false">FilterPk!I$26</f>
        <v>0</v>
      </c>
      <c r="L621" s="50" t="n">
        <f aca="false">FilterPk!J$26</f>
        <v>0</v>
      </c>
      <c r="M621" s="50" t="n">
        <f aca="false">FilterPk!K$26</f>
        <v>0</v>
      </c>
      <c r="N621" s="50" t="n">
        <f aca="false">FilterPk!L$26</f>
        <v>3181.7</v>
      </c>
      <c r="O621" s="50" t="n">
        <f aca="false">FilterPk!M$26</f>
        <v>0</v>
      </c>
      <c r="P621" s="50" t="n">
        <f aca="false">FilterPk!N$26</f>
        <v>0</v>
      </c>
      <c r="Q621" s="51" t="n">
        <f aca="false">FilterPk!O$26</f>
        <v>3181.7</v>
      </c>
    </row>
    <row r="622" customFormat="false" ht="12.75" hidden="false" customHeight="false" outlineLevel="0" collapsed="false">
      <c r="B622" s="85" t="str">
        <f aca="false">FilterPk!A$27</f>
        <v>ST-SERC</v>
      </c>
      <c r="C622" s="13" t="n">
        <f aca="false">C621+1</f>
        <v>621</v>
      </c>
      <c r="D622" s="50" t="n">
        <f aca="false">FilterPk!B$27</f>
        <v>686881.973218232</v>
      </c>
      <c r="E622" s="50" t="n">
        <f aca="false">FilterPk!C$27</f>
        <v>-12726.81</v>
      </c>
      <c r="F622" s="50" t="n">
        <f aca="false">FilterPk!D$27</f>
        <v>-31677.19</v>
      </c>
      <c r="G622" s="50" t="n">
        <f aca="false">FilterPk!E$27</f>
        <v>138718.93</v>
      </c>
      <c r="H622" s="50" t="n">
        <f aca="false">FilterPk!F$27</f>
        <v>0</v>
      </c>
      <c r="I622" s="50" t="n">
        <f aca="false">FilterPk!G$27</f>
        <v>0</v>
      </c>
      <c r="J622" s="50" t="n">
        <f aca="false">FilterPk!H$27</f>
        <v>0</v>
      </c>
      <c r="K622" s="50" t="n">
        <f aca="false">FilterPk!I$27</f>
        <v>0</v>
      </c>
      <c r="L622" s="50" t="n">
        <f aca="false">FilterPk!J$27</f>
        <v>0</v>
      </c>
      <c r="M622" s="50" t="n">
        <f aca="false">FilterPk!K$27</f>
        <v>0</v>
      </c>
      <c r="N622" s="50" t="n">
        <f aca="false">FilterPk!L$27</f>
        <v>94314.93</v>
      </c>
      <c r="O622" s="50" t="n">
        <f aca="false">FilterPk!M$27</f>
        <v>0</v>
      </c>
      <c r="P622" s="50" t="n">
        <f aca="false">FilterPk!N$27</f>
        <v>0</v>
      </c>
      <c r="Q622" s="51" t="n">
        <f aca="false">FilterPk!O$27</f>
        <v>94314.93</v>
      </c>
    </row>
    <row r="623" customFormat="false" ht="12.75" hidden="false" customHeight="false" outlineLevel="0" collapsed="false">
      <c r="B623" s="85" t="str">
        <f aca="false">FilterPk!A$28</f>
        <v>LT- Texas</v>
      </c>
      <c r="C623" s="13" t="n">
        <f aca="false">C622+1</f>
        <v>622</v>
      </c>
      <c r="D623" s="50" t="n">
        <f aca="false">FilterPk!B$28</f>
        <v>3826684.70313045</v>
      </c>
      <c r="E623" s="50" t="n">
        <f aca="false">FilterPk!C$28</f>
        <v>-6382.69</v>
      </c>
      <c r="F623" s="50" t="n">
        <f aca="false">FilterPk!D$28</f>
        <v>71634.81</v>
      </c>
      <c r="G623" s="50" t="n">
        <f aca="false">FilterPk!E$28</f>
        <v>28710.67</v>
      </c>
      <c r="H623" s="50" t="n">
        <f aca="false">FilterPk!F$28</f>
        <v>106726.26</v>
      </c>
      <c r="I623" s="50" t="n">
        <f aca="false">FilterPk!G$28</f>
        <v>68401.15</v>
      </c>
      <c r="J623" s="50" t="n">
        <f aca="false">FilterPk!H$28</f>
        <v>107963.61</v>
      </c>
      <c r="K623" s="50" t="n">
        <f aca="false">FilterPk!I$28</f>
        <v>204731.1</v>
      </c>
      <c r="L623" s="50" t="n">
        <f aca="false">FilterPk!J$28</f>
        <v>63773.36</v>
      </c>
      <c r="M623" s="50" t="n">
        <f aca="false">FilterPk!K$28</f>
        <v>194039.66</v>
      </c>
      <c r="N623" s="50" t="n">
        <f aca="false">FilterPk!L$28</f>
        <v>839597.93</v>
      </c>
      <c r="O623" s="50" t="n">
        <f aca="false">FilterPk!M$28</f>
        <v>673610.11</v>
      </c>
      <c r="P623" s="50" t="n">
        <f aca="false">FilterPk!N$28</f>
        <v>107208.74</v>
      </c>
      <c r="Q623" s="51" t="n">
        <f aca="false">FilterPk!O$28</f>
        <v>1620416.78</v>
      </c>
    </row>
    <row r="624" customFormat="false" ht="12.75" hidden="false" customHeight="false" outlineLevel="0" collapsed="false">
      <c r="B624" s="85" t="str">
        <f aca="false">FilterPk!A$29</f>
        <v>St- Texas</v>
      </c>
      <c r="C624" s="13" t="n">
        <f aca="false">C623+1</f>
        <v>623</v>
      </c>
      <c r="D624" s="50" t="n">
        <f aca="false">FilterPk!B$29</f>
        <v>445563.239343252</v>
      </c>
      <c r="E624" s="50" t="n">
        <f aca="false">FilterPk!C$29</f>
        <v>30194</v>
      </c>
      <c r="F624" s="50" t="n">
        <f aca="false">FilterPk!D$29</f>
        <v>31677.19</v>
      </c>
      <c r="G624" s="50" t="n">
        <f aca="false">FilterPk!E$29</f>
        <v>0</v>
      </c>
      <c r="H624" s="50" t="n">
        <f aca="false">FilterPk!F$29</f>
        <v>0</v>
      </c>
      <c r="I624" s="50" t="n">
        <f aca="false">FilterPk!G$29</f>
        <v>0</v>
      </c>
      <c r="J624" s="50" t="n">
        <f aca="false">FilterPk!H$29</f>
        <v>0</v>
      </c>
      <c r="K624" s="50" t="n">
        <f aca="false">FilterPk!I$29</f>
        <v>0</v>
      </c>
      <c r="L624" s="50" t="n">
        <f aca="false">FilterPk!J$29</f>
        <v>0</v>
      </c>
      <c r="M624" s="50" t="n">
        <f aca="false">FilterPk!K$29</f>
        <v>0</v>
      </c>
      <c r="N624" s="50" t="n">
        <f aca="false">FilterPk!L$29</f>
        <v>61871.19</v>
      </c>
      <c r="O624" s="50" t="n">
        <f aca="false">FilterPk!M$29</f>
        <v>0</v>
      </c>
      <c r="P624" s="50" t="n">
        <f aca="false">FilterPk!N$29</f>
        <v>0</v>
      </c>
      <c r="Q624" s="51" t="n">
        <f aca="false">FilterPk!O$29</f>
        <v>61871.19</v>
      </c>
    </row>
    <row r="625" customFormat="false" ht="12.75" hidden="false" customHeight="false" outlineLevel="0" collapsed="false">
      <c r="B625" s="85"/>
      <c r="C625" s="13" t="n">
        <f aca="false">C624+1</f>
        <v>624</v>
      </c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1"/>
    </row>
    <row r="626" customFormat="false" ht="12.75" hidden="false" customHeight="false" outlineLevel="0" collapsed="false">
      <c r="B626" s="85" t="str">
        <f aca="false">FilterPk!A$32</f>
        <v>Gas positions</v>
      </c>
      <c r="C626" s="13" t="n">
        <f aca="false">C625+1</f>
        <v>625</v>
      </c>
      <c r="D626" s="50" t="s">
        <v>4</v>
      </c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1"/>
    </row>
    <row r="627" customFormat="false" ht="12.75" hidden="false" customHeight="false" outlineLevel="0" collapsed="false">
      <c r="B627" s="85" t="str">
        <f aca="false">FilterPk!A$33</f>
        <v>Kevin Presto</v>
      </c>
      <c r="C627" s="13" t="n">
        <f aca="false">C626+1</f>
        <v>626</v>
      </c>
      <c r="D627" s="50" t="n">
        <f aca="false">FilterPk!B$33</f>
        <v>0</v>
      </c>
      <c r="E627" s="50" t="n">
        <f aca="false">FilterPk!C$33</f>
        <v>0</v>
      </c>
      <c r="F627" s="50" t="n">
        <f aca="false">FilterPk!D$33</f>
        <v>0</v>
      </c>
      <c r="G627" s="50" t="n">
        <f aca="false">FilterPk!E$33</f>
        <v>0</v>
      </c>
      <c r="H627" s="50" t="n">
        <f aca="false">FilterPk!F$33</f>
        <v>148.212616</v>
      </c>
      <c r="I627" s="50" t="n">
        <f aca="false">FilterPk!G$33</f>
        <v>152.45636</v>
      </c>
      <c r="J627" s="50" t="n">
        <f aca="false">FilterPk!H$33</f>
        <v>146.860915</v>
      </c>
      <c r="K627" s="50" t="n">
        <f aca="false">FilterPk!I$33</f>
        <v>301.509361</v>
      </c>
      <c r="L627" s="50" t="n">
        <f aca="false">FilterPk!J$33</f>
        <v>144.921279</v>
      </c>
      <c r="M627" s="50" t="n">
        <f aca="false">FilterPk!K$33</f>
        <v>149.116289</v>
      </c>
      <c r="N627" s="50" t="n">
        <f aca="false">FilterPk!L$33</f>
        <v>1043.07682</v>
      </c>
      <c r="O627" s="50" t="n">
        <f aca="false">FilterPk!M$33</f>
        <v>0</v>
      </c>
      <c r="P627" s="50" t="n">
        <f aca="false">FilterPk!N$33</f>
        <v>0</v>
      </c>
      <c r="Q627" s="51" t="n">
        <f aca="false">FilterPk!O$33</f>
        <v>1043.07682</v>
      </c>
    </row>
    <row r="628" customFormat="false" ht="12.75" hidden="false" customHeight="false" outlineLevel="0" collapsed="false">
      <c r="B628" s="85" t="str">
        <f aca="false">FilterPk!A$34</f>
        <v>Fletcher Sturm</v>
      </c>
      <c r="C628" s="13" t="n">
        <f aca="false">C627+1</f>
        <v>627</v>
      </c>
      <c r="D628" s="50" t="n">
        <f aca="false">FilterPk!B$34</f>
        <v>0</v>
      </c>
      <c r="E628" s="50" t="n">
        <f aca="false">FilterPk!C$34</f>
        <v>0</v>
      </c>
      <c r="F628" s="50" t="n">
        <f aca="false">FilterPk!D$34</f>
        <v>10.382539</v>
      </c>
      <c r="G628" s="50" t="n">
        <f aca="false">FilterPk!E$34</f>
        <v>-372.732218</v>
      </c>
      <c r="H628" s="50" t="n">
        <f aca="false">FilterPk!F$34</f>
        <v>-18.430041</v>
      </c>
      <c r="I628" s="50" t="n">
        <f aca="false">FilterPk!G$34</f>
        <v>-7.519049</v>
      </c>
      <c r="J628" s="50" t="n">
        <f aca="false">FilterPk!H$34</f>
        <v>7.209206</v>
      </c>
      <c r="K628" s="50" t="n">
        <f aca="false">FilterPk!I$34</f>
        <v>16.283645</v>
      </c>
      <c r="L628" s="50" t="n">
        <f aca="false">FilterPk!J$34</f>
        <v>-0.622678</v>
      </c>
      <c r="M628" s="50" t="n">
        <f aca="false">FilterPk!K$34</f>
        <v>48.787102</v>
      </c>
      <c r="N628" s="50" t="n">
        <f aca="false">FilterPk!L$34</f>
        <v>-316.641494</v>
      </c>
      <c r="O628" s="50" t="n">
        <f aca="false">FilterPk!M$34</f>
        <v>137.057149</v>
      </c>
      <c r="P628" s="50" t="n">
        <f aca="false">FilterPk!N$34</f>
        <v>0</v>
      </c>
      <c r="Q628" s="51" t="n">
        <f aca="false">FilterPk!O$34</f>
        <v>-179.584345</v>
      </c>
    </row>
    <row r="629" customFormat="false" ht="12.75" hidden="false" customHeight="false" outlineLevel="0" collapsed="false">
      <c r="B629" s="85" t="str">
        <f aca="false">FilterPk!A$35</f>
        <v>Doug Gilbert-Smith</v>
      </c>
      <c r="C629" s="13" t="n">
        <f aca="false">C628+1</f>
        <v>628</v>
      </c>
      <c r="D629" s="50" t="n">
        <f aca="false">FilterPk!B$35</f>
        <v>0</v>
      </c>
      <c r="E629" s="50" t="n">
        <f aca="false">FilterPk!C$35</f>
        <v>0</v>
      </c>
      <c r="F629" s="50" t="n">
        <f aca="false">FilterPk!D$35</f>
        <v>-34.907</v>
      </c>
      <c r="G629" s="50" t="n">
        <f aca="false">FilterPk!E$35</f>
        <v>38.473605</v>
      </c>
      <c r="H629" s="50" t="n">
        <f aca="false">FilterPk!F$35</f>
        <v>-29.642523</v>
      </c>
      <c r="I629" s="50" t="n">
        <f aca="false">FilterPk!G$35</f>
        <v>30.491272</v>
      </c>
      <c r="J629" s="50" t="n">
        <f aca="false">FilterPk!H$35</f>
        <v>0</v>
      </c>
      <c r="K629" s="50" t="n">
        <f aca="false">FilterPk!I$35</f>
        <v>90.452808</v>
      </c>
      <c r="L629" s="50" t="n">
        <f aca="false">FilterPk!J$35</f>
        <v>0</v>
      </c>
      <c r="M629" s="50" t="n">
        <f aca="false">FilterPk!K$35</f>
        <v>14.574853</v>
      </c>
      <c r="N629" s="50" t="n">
        <f aca="false">FilterPk!L$35</f>
        <v>109.443015</v>
      </c>
      <c r="O629" s="50" t="n">
        <f aca="false">FilterPk!M$35</f>
        <v>94.93307</v>
      </c>
      <c r="P629" s="50" t="n">
        <f aca="false">FilterPk!N$35</f>
        <v>-157.516125</v>
      </c>
      <c r="Q629" s="51" t="n">
        <f aca="false">FilterPk!O$35</f>
        <v>46.85996</v>
      </c>
    </row>
    <row r="630" customFormat="false" ht="12.75" hidden="false" customHeight="false" outlineLevel="0" collapsed="false">
      <c r="B630" s="85" t="str">
        <f aca="false">FilterPk!A$36</f>
        <v>Rogers Herndon</v>
      </c>
      <c r="C630" s="13" t="n">
        <f aca="false">C629+1</f>
        <v>629</v>
      </c>
      <c r="D630" s="50" t="n">
        <f aca="false">FilterPk!B$36</f>
        <v>0</v>
      </c>
      <c r="E630" s="50" t="n">
        <f aca="false">FilterPk!C$36</f>
        <v>0</v>
      </c>
      <c r="F630" s="50" t="n">
        <f aca="false">FilterPk!D$36</f>
        <v>-16.269581</v>
      </c>
      <c r="G630" s="50" t="n">
        <f aca="false">FilterPk!E$36</f>
        <v>-36.150495</v>
      </c>
      <c r="H630" s="50" t="n">
        <f aca="false">FilterPk!F$36</f>
        <v>-105.080472</v>
      </c>
      <c r="I630" s="50" t="n">
        <f aca="false">FilterPk!G$36</f>
        <v>-21.496839</v>
      </c>
      <c r="J630" s="50" t="n">
        <f aca="false">FilterPk!H$36</f>
        <v>76.011979</v>
      </c>
      <c r="K630" s="50" t="n">
        <f aca="false">FilterPk!I$36</f>
        <v>315.376651</v>
      </c>
      <c r="L630" s="50" t="n">
        <f aca="false">FilterPk!J$36</f>
        <v>0.622678</v>
      </c>
      <c r="M630" s="50" t="n">
        <f aca="false">FilterPk!K$36</f>
        <v>131.855286</v>
      </c>
      <c r="N630" s="50" t="n">
        <f aca="false">FilterPk!L$36</f>
        <v>344.869207</v>
      </c>
      <c r="O630" s="50" t="n">
        <f aca="false">FilterPk!M$36</f>
        <v>500.495437</v>
      </c>
      <c r="P630" s="50" t="n">
        <f aca="false">FilterPk!N$36</f>
        <v>0</v>
      </c>
      <c r="Q630" s="51" t="n">
        <f aca="false">FilterPk!O$36</f>
        <v>845.364644</v>
      </c>
    </row>
    <row r="631" customFormat="false" ht="12.75" hidden="false" customHeight="false" outlineLevel="0" collapsed="false">
      <c r="B631" s="85" t="str">
        <f aca="false">FilterPk!A$37</f>
        <v>Dana Davis</v>
      </c>
      <c r="C631" s="13" t="n">
        <f aca="false">C630+1</f>
        <v>630</v>
      </c>
      <c r="D631" s="50" t="n">
        <f aca="false">FilterPk!B$37</f>
        <v>0</v>
      </c>
      <c r="E631" s="50" t="n">
        <f aca="false">FilterPk!C$37</f>
        <v>0</v>
      </c>
      <c r="F631" s="50" t="n">
        <f aca="false">FilterPk!D$37</f>
        <v>4.986714</v>
      </c>
      <c r="G631" s="50" t="n">
        <f aca="false">FilterPk!E$37</f>
        <v>-10.425106</v>
      </c>
      <c r="H631" s="50" t="n">
        <f aca="false">FilterPk!F$37</f>
        <v>34.582944</v>
      </c>
      <c r="I631" s="50" t="n">
        <f aca="false">FilterPk!G$37</f>
        <v>31.966656</v>
      </c>
      <c r="J631" s="50" t="n">
        <f aca="false">FilterPk!H$37</f>
        <v>34.267547</v>
      </c>
      <c r="K631" s="50" t="n">
        <f aca="false">FilterPk!I$37</f>
        <v>70.027981</v>
      </c>
      <c r="L631" s="50" t="n">
        <f aca="false">FilterPk!J$37</f>
        <v>33.814965</v>
      </c>
      <c r="M631" s="50" t="n">
        <f aca="false">FilterPk!K$37</f>
        <v>44.191074</v>
      </c>
      <c r="N631" s="50" t="n">
        <f aca="false">FilterPk!L$37</f>
        <v>243.412775</v>
      </c>
      <c r="O631" s="50" t="n">
        <f aca="false">FilterPk!M$37</f>
        <v>27.55263</v>
      </c>
      <c r="P631" s="50" t="n">
        <f aca="false">FilterPk!N$37</f>
        <v>0</v>
      </c>
      <c r="Q631" s="51" t="n">
        <f aca="false">FilterPk!O$37</f>
        <v>270.965405</v>
      </c>
    </row>
    <row r="632" customFormat="false" ht="12.75" hidden="false" customHeight="false" outlineLevel="0" collapsed="false">
      <c r="B632" s="85" t="str">
        <f aca="false">FilterPk!A$38</f>
        <v>Tom May</v>
      </c>
      <c r="C632" s="13" t="n">
        <f aca="false">C631+1</f>
        <v>631</v>
      </c>
      <c r="D632" s="50" t="n">
        <f aca="false">FilterPk!B$38</f>
        <v>0</v>
      </c>
      <c r="E632" s="50" t="n">
        <f aca="false">FilterPk!C$38</f>
        <v>0</v>
      </c>
      <c r="F632" s="50" t="n">
        <f aca="false">FilterPk!D$38</f>
        <v>0</v>
      </c>
      <c r="G632" s="50" t="n">
        <f aca="false">FilterPk!E$38</f>
        <v>0</v>
      </c>
      <c r="H632" s="50" t="n">
        <f aca="false">FilterPk!F$38</f>
        <v>0</v>
      </c>
      <c r="I632" s="50" t="n">
        <f aca="false">FilterPk!G$38</f>
        <v>0</v>
      </c>
      <c r="J632" s="50" t="n">
        <f aca="false">FilterPk!H$38</f>
        <v>0</v>
      </c>
      <c r="K632" s="50" t="n">
        <f aca="false">FilterPk!I$38</f>
        <v>0</v>
      </c>
      <c r="L632" s="50" t="n">
        <f aca="false">FilterPk!J$38</f>
        <v>0</v>
      </c>
      <c r="M632" s="50" t="n">
        <f aca="false">FilterPk!K$38</f>
        <v>0</v>
      </c>
      <c r="N632" s="50" t="n">
        <f aca="false">FilterPk!L$38</f>
        <v>0</v>
      </c>
      <c r="O632" s="50" t="n">
        <f aca="false">FilterPk!M$38</f>
        <v>0</v>
      </c>
      <c r="P632" s="50" t="n">
        <f aca="false">FilterPk!N$38</f>
        <v>0</v>
      </c>
      <c r="Q632" s="51" t="n">
        <f aca="false">FilterPk!O$38</f>
        <v>0</v>
      </c>
    </row>
    <row r="633" customFormat="false" ht="12.75" hidden="false" customHeight="false" outlineLevel="0" collapsed="false">
      <c r="B633" s="85" t="str">
        <f aca="false">FilterPk!A$39</f>
        <v>Clint Dean</v>
      </c>
      <c r="C633" s="13" t="n">
        <f aca="false">C632+1</f>
        <v>632</v>
      </c>
      <c r="D633" s="50" t="n">
        <f aca="false">FilterPk!B$39</f>
        <v>0</v>
      </c>
      <c r="E633" s="50" t="n">
        <f aca="false">FilterPk!C$39</f>
        <v>0</v>
      </c>
      <c r="F633" s="50" t="n">
        <f aca="false">FilterPk!D$39</f>
        <v>-27.9256</v>
      </c>
      <c r="G633" s="50" t="n">
        <f aca="false">FilterPk!E$39</f>
        <v>0</v>
      </c>
      <c r="H633" s="50" t="n">
        <f aca="false">FilterPk!F$39</f>
        <v>0</v>
      </c>
      <c r="I633" s="50" t="n">
        <f aca="false">FilterPk!G$39</f>
        <v>0</v>
      </c>
      <c r="J633" s="50" t="n">
        <f aca="false">FilterPk!H$39</f>
        <v>0</v>
      </c>
      <c r="K633" s="50" t="n">
        <f aca="false">FilterPk!I$39</f>
        <v>0</v>
      </c>
      <c r="L633" s="50" t="n">
        <f aca="false">FilterPk!J$39</f>
        <v>0</v>
      </c>
      <c r="M633" s="50" t="n">
        <f aca="false">FilterPk!K$39</f>
        <v>0</v>
      </c>
      <c r="N633" s="50" t="n">
        <f aca="false">FilterPk!L$39</f>
        <v>-27.9256</v>
      </c>
      <c r="O633" s="50" t="n">
        <f aca="false">FilterPk!M$39</f>
        <v>0</v>
      </c>
      <c r="P633" s="50" t="n">
        <f aca="false">FilterPk!N$39</f>
        <v>0</v>
      </c>
      <c r="Q633" s="51" t="n">
        <f aca="false">FilterPk!O$39</f>
        <v>-27.9256</v>
      </c>
    </row>
    <row r="634" customFormat="false" ht="12.75" hidden="false" customHeight="false" outlineLevel="0" collapsed="false">
      <c r="B634" s="85" t="str">
        <f aca="false">FilterPk!A$40</f>
        <v>Rob Benson</v>
      </c>
      <c r="C634" s="13" t="n">
        <f aca="false">C633+1</f>
        <v>633</v>
      </c>
      <c r="D634" s="50" t="n">
        <f aca="false">FilterPk!B$40</f>
        <v>0</v>
      </c>
      <c r="E634" s="50" t="n">
        <f aca="false">FilterPk!C$40</f>
        <v>0</v>
      </c>
      <c r="F634" s="50" t="n">
        <f aca="false">FilterPk!D$40</f>
        <v>0</v>
      </c>
      <c r="G634" s="50" t="n">
        <f aca="false">FilterPk!E$40</f>
        <v>-76.947211</v>
      </c>
      <c r="H634" s="50" t="n">
        <f aca="false">FilterPk!F$40</f>
        <v>0</v>
      </c>
      <c r="I634" s="50" t="n">
        <f aca="false">FilterPk!G$40</f>
        <v>0</v>
      </c>
      <c r="J634" s="50" t="n">
        <f aca="false">FilterPk!H$40</f>
        <v>0</v>
      </c>
      <c r="K634" s="50" t="n">
        <f aca="false">FilterPk!I$40</f>
        <v>0</v>
      </c>
      <c r="L634" s="50" t="n">
        <f aca="false">FilterPk!J$40</f>
        <v>0</v>
      </c>
      <c r="M634" s="50" t="n">
        <f aca="false">FilterPk!K$40</f>
        <v>0</v>
      </c>
      <c r="N634" s="50" t="n">
        <f aca="false">FilterPk!L$40</f>
        <v>-76.947211</v>
      </c>
      <c r="O634" s="50" t="n">
        <f aca="false">FilterPk!M$40</f>
        <v>0</v>
      </c>
      <c r="P634" s="50" t="n">
        <f aca="false">FilterPk!N$40</f>
        <v>0</v>
      </c>
      <c r="Q634" s="51" t="n">
        <f aca="false">FilterPk!O$40</f>
        <v>-76.947211</v>
      </c>
    </row>
    <row r="635" customFormat="false" ht="12.75" hidden="false" customHeight="false" outlineLevel="0" collapsed="false">
      <c r="B635" s="85" t="str">
        <f aca="false">FilterPk!A$41</f>
        <v>Matt Lorenz</v>
      </c>
      <c r="C635" s="13" t="n">
        <f aca="false">C634+1</f>
        <v>634</v>
      </c>
      <c r="D635" s="50" t="n">
        <f aca="false">FilterPk!B$41</f>
        <v>0</v>
      </c>
      <c r="E635" s="50" t="n">
        <f aca="false">FilterPk!C$41</f>
        <v>0</v>
      </c>
      <c r="F635" s="50" t="n">
        <f aca="false">FilterPk!D$41</f>
        <v>0</v>
      </c>
      <c r="G635" s="50" t="n">
        <f aca="false">FilterPk!E$41</f>
        <v>0</v>
      </c>
      <c r="H635" s="50" t="n">
        <f aca="false">FilterPk!F$41</f>
        <v>0</v>
      </c>
      <c r="I635" s="50" t="n">
        <f aca="false">FilterPk!G$41</f>
        <v>0</v>
      </c>
      <c r="J635" s="50" t="n">
        <f aca="false">FilterPk!H$41</f>
        <v>0</v>
      </c>
      <c r="K635" s="50" t="n">
        <f aca="false">FilterPk!I$41</f>
        <v>0</v>
      </c>
      <c r="L635" s="50" t="n">
        <f aca="false">FilterPk!J$41</f>
        <v>0</v>
      </c>
      <c r="M635" s="50" t="n">
        <f aca="false">FilterPk!K$41</f>
        <v>0</v>
      </c>
      <c r="N635" s="50" t="n">
        <f aca="false">FilterPk!L$41</f>
        <v>0</v>
      </c>
      <c r="O635" s="50" t="n">
        <f aca="false">FilterPk!M$41</f>
        <v>0</v>
      </c>
      <c r="P635" s="50" t="n">
        <f aca="false">FilterPk!N$41</f>
        <v>0</v>
      </c>
      <c r="Q635" s="51" t="n">
        <f aca="false">FilterPk!O$41</f>
        <v>0</v>
      </c>
    </row>
    <row r="636" customFormat="false" ht="12.75" hidden="false" customHeight="false" outlineLevel="0" collapsed="false">
      <c r="B636" s="85" t="str">
        <f aca="false">FilterPk!A$42</f>
        <v>John Forney</v>
      </c>
      <c r="C636" s="13" t="n">
        <f aca="false">C635+1</f>
        <v>635</v>
      </c>
      <c r="D636" s="50" t="n">
        <f aca="false">FilterPk!B$42</f>
        <v>0</v>
      </c>
      <c r="E636" s="50" t="n">
        <f aca="false">FilterPk!C$42</f>
        <v>0</v>
      </c>
      <c r="F636" s="50" t="n">
        <f aca="false">FilterPk!D$42</f>
        <v>0</v>
      </c>
      <c r="G636" s="50" t="n">
        <f aca="false">FilterPk!E$42</f>
        <v>0</v>
      </c>
      <c r="H636" s="50" t="n">
        <f aca="false">FilterPk!F$42</f>
        <v>0</v>
      </c>
      <c r="I636" s="50" t="n">
        <f aca="false">FilterPk!G$42</f>
        <v>0</v>
      </c>
      <c r="J636" s="50" t="n">
        <f aca="false">FilterPk!H$42</f>
        <v>0</v>
      </c>
      <c r="K636" s="50" t="n">
        <f aca="false">FilterPk!I$42</f>
        <v>0</v>
      </c>
      <c r="L636" s="50" t="n">
        <f aca="false">FilterPk!J$42</f>
        <v>0</v>
      </c>
      <c r="M636" s="50" t="n">
        <f aca="false">FilterPk!K$42</f>
        <v>0</v>
      </c>
      <c r="N636" s="50" t="n">
        <f aca="false">FilterPk!L$42</f>
        <v>0</v>
      </c>
      <c r="O636" s="50" t="n">
        <f aca="false">FilterPk!M$42</f>
        <v>0</v>
      </c>
      <c r="P636" s="50" t="n">
        <f aca="false">FilterPk!N$42</f>
        <v>0</v>
      </c>
      <c r="Q636" s="51" t="n">
        <f aca="false">FilterPk!O$42</f>
        <v>0</v>
      </c>
    </row>
    <row r="637" customFormat="false" ht="12.75" hidden="false" customHeight="false" outlineLevel="0" collapsed="false">
      <c r="B637" s="85" t="str">
        <f aca="false">FilterPk!A$43</f>
        <v>Mike Carson</v>
      </c>
      <c r="C637" s="13" t="n">
        <f aca="false">C636+1</f>
        <v>636</v>
      </c>
      <c r="D637" s="50" t="n">
        <f aca="false">FilterPk!B$43</f>
        <v>0</v>
      </c>
      <c r="E637" s="50" t="n">
        <f aca="false">FilterPk!C$43</f>
        <v>0</v>
      </c>
      <c r="F637" s="50" t="n">
        <f aca="false">FilterPk!D$43</f>
        <v>0</v>
      </c>
      <c r="G637" s="50" t="n">
        <f aca="false">FilterPk!E$43</f>
        <v>0</v>
      </c>
      <c r="H637" s="50" t="n">
        <f aca="false">FilterPk!F$43</f>
        <v>0</v>
      </c>
      <c r="I637" s="50" t="n">
        <f aca="false">FilterPk!G$43</f>
        <v>0</v>
      </c>
      <c r="J637" s="50" t="n">
        <f aca="false">FilterPk!H$43</f>
        <v>0</v>
      </c>
      <c r="K637" s="50" t="n">
        <f aca="false">FilterPk!I$43</f>
        <v>0</v>
      </c>
      <c r="L637" s="50" t="n">
        <f aca="false">FilterPk!J$43</f>
        <v>0</v>
      </c>
      <c r="M637" s="50" t="n">
        <f aca="false">FilterPk!K$43</f>
        <v>0</v>
      </c>
      <c r="N637" s="50" t="n">
        <f aca="false">FilterPk!L$43</f>
        <v>0</v>
      </c>
      <c r="O637" s="50" t="n">
        <f aca="false">FilterPk!M$43</f>
        <v>0</v>
      </c>
      <c r="P637" s="50" t="n">
        <f aca="false">FilterPk!N$43</f>
        <v>0</v>
      </c>
      <c r="Q637" s="51" t="n">
        <f aca="false">FilterPk!O$43</f>
        <v>0</v>
      </c>
    </row>
    <row r="638" customFormat="false" ht="12.75" hidden="false" customHeight="false" outlineLevel="0" collapsed="false">
      <c r="B638" s="85" t="str">
        <f aca="false">FilterPk!A$44</f>
        <v>Chris Dorland</v>
      </c>
      <c r="C638" s="13" t="n">
        <f aca="false">C637+1</f>
        <v>637</v>
      </c>
      <c r="D638" s="50" t="n">
        <f aca="false">FilterPk!B$44</f>
        <v>0</v>
      </c>
      <c r="E638" s="50" t="n">
        <f aca="false">FilterPk!C$44</f>
        <v>0</v>
      </c>
      <c r="F638" s="50" t="n">
        <f aca="false">FilterPk!D$44</f>
        <v>0</v>
      </c>
      <c r="G638" s="50" t="n">
        <f aca="false">FilterPk!E$44</f>
        <v>0</v>
      </c>
      <c r="H638" s="50" t="n">
        <f aca="false">FilterPk!F$44</f>
        <v>0</v>
      </c>
      <c r="I638" s="50" t="n">
        <f aca="false">FilterPk!G$44</f>
        <v>0</v>
      </c>
      <c r="J638" s="50" t="n">
        <f aca="false">FilterPk!H$44</f>
        <v>0</v>
      </c>
      <c r="K638" s="50" t="n">
        <f aca="false">FilterPk!I$44</f>
        <v>0</v>
      </c>
      <c r="L638" s="50" t="n">
        <f aca="false">FilterPk!J$44</f>
        <v>0</v>
      </c>
      <c r="M638" s="50" t="n">
        <f aca="false">FilterPk!K$44</f>
        <v>0</v>
      </c>
      <c r="N638" s="50" t="n">
        <f aca="false">FilterPk!L$44</f>
        <v>0</v>
      </c>
      <c r="O638" s="50" t="n">
        <f aca="false">FilterPk!M$44</f>
        <v>0</v>
      </c>
      <c r="P638" s="50" t="n">
        <f aca="false">FilterPk!N$44</f>
        <v>0</v>
      </c>
      <c r="Q638" s="51" t="n">
        <f aca="false">FilterPk!O$44</f>
        <v>0</v>
      </c>
    </row>
    <row r="639" customFormat="false" ht="12.75" hidden="false" customHeight="false" outlineLevel="0" collapsed="false">
      <c r="B639" s="85" t="str">
        <f aca="false">FilterPk!A$45</f>
        <v>Jeff King</v>
      </c>
      <c r="C639" s="13" t="n">
        <f aca="false">C638+1</f>
        <v>638</v>
      </c>
      <c r="D639" s="50" t="n">
        <f aca="false">FilterPk!B$45</f>
        <v>0</v>
      </c>
      <c r="E639" s="50" t="n">
        <f aca="false">FilterPk!C$45</f>
        <v>0</v>
      </c>
      <c r="F639" s="50" t="n">
        <f aca="false">FilterPk!D$45</f>
        <v>0</v>
      </c>
      <c r="G639" s="50" t="n">
        <f aca="false">FilterPk!E$45</f>
        <v>0</v>
      </c>
      <c r="H639" s="50" t="n">
        <f aca="false">FilterPk!F$45</f>
        <v>0</v>
      </c>
      <c r="I639" s="50" t="n">
        <f aca="false">FilterPk!G$45</f>
        <v>0</v>
      </c>
      <c r="J639" s="50" t="n">
        <f aca="false">FilterPk!H$45</f>
        <v>0</v>
      </c>
      <c r="K639" s="50" t="n">
        <f aca="false">FilterPk!I$45</f>
        <v>0</v>
      </c>
      <c r="L639" s="50" t="n">
        <f aca="false">FilterPk!J$45</f>
        <v>0</v>
      </c>
      <c r="M639" s="50" t="n">
        <f aca="false">FilterPk!K$45</f>
        <v>0</v>
      </c>
      <c r="N639" s="50" t="n">
        <f aca="false">FilterPk!L$45</f>
        <v>0</v>
      </c>
      <c r="O639" s="50" t="n">
        <f aca="false">FilterPk!M$45</f>
        <v>0</v>
      </c>
      <c r="P639" s="50" t="n">
        <f aca="false">FilterPk!N$45</f>
        <v>0</v>
      </c>
      <c r="Q639" s="51" t="n">
        <f aca="false">FilterPk!O$45</f>
        <v>0</v>
      </c>
    </row>
    <row r="640" customFormat="false" ht="12.75" hidden="false" customHeight="false" outlineLevel="0" collapsed="false">
      <c r="B640" s="85" t="n">
        <f aca="false">FilterPk!A$46</f>
        <v>0</v>
      </c>
      <c r="C640" s="13" t="n">
        <f aca="false">C639+1</f>
        <v>639</v>
      </c>
      <c r="D640" s="50" t="n">
        <f aca="false">FilterPk!B$46</f>
        <v>0</v>
      </c>
      <c r="E640" s="50" t="n">
        <f aca="false">FilterPk!C$46</f>
        <v>0</v>
      </c>
      <c r="F640" s="50" t="n">
        <f aca="false">FilterPk!D$46</f>
        <v>0</v>
      </c>
      <c r="G640" s="50" t="n">
        <f aca="false">FilterPk!E$46</f>
        <v>0</v>
      </c>
      <c r="H640" s="50" t="n">
        <f aca="false">FilterPk!F$46</f>
        <v>0</v>
      </c>
      <c r="I640" s="50" t="n">
        <f aca="false">FilterPk!G$46</f>
        <v>0</v>
      </c>
      <c r="J640" s="50" t="n">
        <f aca="false">FilterPk!H$46</f>
        <v>0</v>
      </c>
      <c r="K640" s="50" t="n">
        <f aca="false">FilterPk!I$46</f>
        <v>0</v>
      </c>
      <c r="L640" s="50" t="n">
        <f aca="false">FilterPk!J$46</f>
        <v>0</v>
      </c>
      <c r="M640" s="50" t="n">
        <f aca="false">FilterPk!K$46</f>
        <v>0</v>
      </c>
      <c r="N640" s="50" t="n">
        <f aca="false">FilterPk!L$46</f>
        <v>0</v>
      </c>
      <c r="O640" s="50" t="n">
        <f aca="false">FilterPk!M$46</f>
        <v>0</v>
      </c>
      <c r="P640" s="50" t="n">
        <f aca="false">FilterPk!N$46</f>
        <v>0</v>
      </c>
      <c r="Q640" s="51" t="n">
        <f aca="false">FilterPk!O$46</f>
        <v>0</v>
      </c>
    </row>
    <row r="641" customFormat="false" ht="12.75" hidden="false" customHeight="false" outlineLevel="0" collapsed="false">
      <c r="B641" s="87" t="n">
        <f aca="false">FilterPk!A$47</f>
        <v>0</v>
      </c>
      <c r="C641" s="64" t="n">
        <f aca="false">C640+1</f>
        <v>640</v>
      </c>
      <c r="D641" s="54" t="n">
        <f aca="false">FilterPk!B$47</f>
        <v>0</v>
      </c>
      <c r="E641" s="54" t="n">
        <f aca="false">FilterPk!C$47</f>
        <v>0</v>
      </c>
      <c r="F641" s="54" t="n">
        <f aca="false">FilterPk!D$47</f>
        <v>0</v>
      </c>
      <c r="G641" s="54" t="n">
        <f aca="false">FilterPk!E$47</f>
        <v>0</v>
      </c>
      <c r="H641" s="54" t="n">
        <f aca="false">FilterPk!F$47</f>
        <v>0</v>
      </c>
      <c r="I641" s="54" t="n">
        <f aca="false">FilterPk!G$47</f>
        <v>0</v>
      </c>
      <c r="J641" s="54" t="n">
        <f aca="false">FilterPk!H$47</f>
        <v>0</v>
      </c>
      <c r="K641" s="54" t="n">
        <f aca="false">FilterPk!I$47</f>
        <v>0</v>
      </c>
      <c r="L641" s="54" t="n">
        <f aca="false">FilterPk!J$47</f>
        <v>0</v>
      </c>
      <c r="M641" s="54" t="n">
        <f aca="false">FilterPk!K$47</f>
        <v>0</v>
      </c>
      <c r="N641" s="54" t="n">
        <f aca="false">FilterPk!L$47</f>
        <v>0</v>
      </c>
      <c r="O641" s="54" t="n">
        <f aca="false">FilterPk!M$47</f>
        <v>0</v>
      </c>
      <c r="P641" s="54" t="n">
        <f aca="false">FilterPk!N$47</f>
        <v>0</v>
      </c>
      <c r="Q641" s="55" t="n">
        <f aca="false">FilterPk!O$47</f>
        <v>0</v>
      </c>
    </row>
    <row r="642" customFormat="false" ht="12.75" hidden="false" customHeight="false" outlineLevel="0" collapsed="false">
      <c r="A642" s="0" t="n">
        <f aca="false">A602+1</f>
        <v>17</v>
      </c>
      <c r="B642" s="57" t="n">
        <f aca="false">FilterPk!D$1</f>
        <v>36907</v>
      </c>
      <c r="C642" s="58" t="n">
        <f aca="false">C641+1</f>
        <v>641</v>
      </c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83"/>
    </row>
    <row r="643" customFormat="false" ht="12.75" hidden="false" customHeight="false" outlineLevel="0" collapsed="false">
      <c r="B643" s="61"/>
      <c r="C643" s="13" t="n">
        <f aca="false">C642+1</f>
        <v>642</v>
      </c>
      <c r="D643" s="13"/>
      <c r="E643" s="21" t="s">
        <v>5</v>
      </c>
      <c r="F643" s="21" t="s">
        <v>6</v>
      </c>
      <c r="G643" s="21" t="s">
        <v>7</v>
      </c>
      <c r="H643" s="21" t="s">
        <v>8</v>
      </c>
      <c r="I643" s="21" t="s">
        <v>9</v>
      </c>
      <c r="J643" s="21" t="s">
        <v>10</v>
      </c>
      <c r="K643" s="21" t="s">
        <v>11</v>
      </c>
      <c r="L643" s="21" t="s">
        <v>12</v>
      </c>
      <c r="M643" s="21" t="s">
        <v>13</v>
      </c>
      <c r="N643" s="21" t="s">
        <v>14</v>
      </c>
      <c r="O643" s="21" t="n">
        <v>2002</v>
      </c>
      <c r="P643" s="21" t="s">
        <v>15</v>
      </c>
      <c r="Q643" s="84" t="s">
        <v>16</v>
      </c>
    </row>
    <row r="644" customFormat="false" ht="12.75" hidden="false" customHeight="false" outlineLevel="0" collapsed="false">
      <c r="B644" s="85" t="str">
        <f aca="false">FilterPk!A$9</f>
        <v>Power positions</v>
      </c>
      <c r="C644" s="13" t="n">
        <f aca="false">C643+1</f>
        <v>643</v>
      </c>
      <c r="D644" s="13" t="s">
        <v>4</v>
      </c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86"/>
    </row>
    <row r="645" customFormat="false" ht="12.75" hidden="false" customHeight="false" outlineLevel="0" collapsed="false">
      <c r="B645" s="85" t="str">
        <f aca="false">FilterPk!A$10</f>
        <v>East Position</v>
      </c>
      <c r="C645" s="13" t="n">
        <f aca="false">C644+1</f>
        <v>644</v>
      </c>
      <c r="D645" s="50" t="n">
        <f aca="false">FilterPk!B$10</f>
        <v>34784396.7946123</v>
      </c>
      <c r="E645" s="50" t="n">
        <f aca="false">FilterPk!C$10</f>
        <v>75045.54</v>
      </c>
      <c r="F645" s="50" t="n">
        <f aca="false">FilterPk!D$10</f>
        <v>84629.15</v>
      </c>
      <c r="G645" s="50" t="n">
        <f aca="false">FilterPk!E$10</f>
        <v>1358824.72</v>
      </c>
      <c r="H645" s="50" t="n">
        <f aca="false">FilterPk!F$10</f>
        <v>1120662.53</v>
      </c>
      <c r="I645" s="50" t="n">
        <f aca="false">FilterPk!G$10</f>
        <v>422841.14</v>
      </c>
      <c r="J645" s="50" t="n">
        <f aca="false">FilterPk!H$10</f>
        <v>788810.55</v>
      </c>
      <c r="K645" s="50" t="n">
        <f aca="false">FilterPk!I$10</f>
        <v>1076253.71</v>
      </c>
      <c r="L645" s="50" t="n">
        <f aca="false">FilterPk!J$10</f>
        <v>363159.42</v>
      </c>
      <c r="M645" s="50" t="n">
        <f aca="false">FilterPk!K$10</f>
        <v>5764043.19</v>
      </c>
      <c r="N645" s="50" t="n">
        <f aca="false">FilterPk!L$10</f>
        <v>11054269.95</v>
      </c>
      <c r="O645" s="50" t="n">
        <f aca="false">FilterPk!M$10</f>
        <v>3650317.45</v>
      </c>
      <c r="P645" s="50" t="n">
        <f aca="false">FilterPk!N$10</f>
        <v>-1642778.44</v>
      </c>
      <c r="Q645" s="51" t="n">
        <f aca="false">FilterPk!O$10</f>
        <v>13061808.96</v>
      </c>
    </row>
    <row r="646" customFormat="false" ht="12.75" hidden="false" customHeight="false" outlineLevel="0" collapsed="false">
      <c r="B646" s="85" t="str">
        <f aca="false">FilterPk!A$11</f>
        <v>East Power Mgmt</v>
      </c>
      <c r="C646" s="13" t="n">
        <f aca="false">C645+1</f>
        <v>645</v>
      </c>
      <c r="D646" s="50" t="n">
        <f aca="false">FilterPk!B$11</f>
        <v>7547347.04451418</v>
      </c>
      <c r="E646" s="50" t="n">
        <f aca="false">FilterPk!C$11</f>
        <v>43646.27</v>
      </c>
      <c r="F646" s="50" t="n">
        <f aca="false">FilterPk!D$11</f>
        <v>-98133.28</v>
      </c>
      <c r="G646" s="50" t="n">
        <f aca="false">FilterPk!E$11</f>
        <v>107993.78</v>
      </c>
      <c r="H646" s="50" t="n">
        <f aca="false">FilterPk!F$11</f>
        <v>155786.29</v>
      </c>
      <c r="I646" s="50" t="n">
        <f aca="false">FilterPk!G$11</f>
        <v>89357.34</v>
      </c>
      <c r="J646" s="50" t="n">
        <f aca="false">FilterPk!H$11</f>
        <v>247101.13</v>
      </c>
      <c r="K646" s="50" t="n">
        <f aca="false">FilterPk!I$11</f>
        <v>307386.28</v>
      </c>
      <c r="L646" s="50" t="n">
        <f aca="false">FilterPk!J$11</f>
        <v>108209.05</v>
      </c>
      <c r="M646" s="50" t="n">
        <f aca="false">FilterPk!K$11</f>
        <v>1338376.99</v>
      </c>
      <c r="N646" s="50" t="n">
        <f aca="false">FilterPk!L$11</f>
        <v>2299723.85</v>
      </c>
      <c r="O646" s="50" t="n">
        <f aca="false">FilterPk!M$11</f>
        <v>606348.53</v>
      </c>
      <c r="P646" s="50" t="n">
        <f aca="false">FilterPk!N$11</f>
        <v>61912.21</v>
      </c>
      <c r="Q646" s="51" t="n">
        <f aca="false">FilterPk!O$11</f>
        <v>2967984.59</v>
      </c>
    </row>
    <row r="647" customFormat="false" ht="12.75" hidden="false" customHeight="false" outlineLevel="0" collapsed="false">
      <c r="B647" s="85" t="str">
        <f aca="false">FilterPk!A$12</f>
        <v>Long Term Options</v>
      </c>
      <c r="C647" s="13" t="n">
        <f aca="false">C646+1</f>
        <v>646</v>
      </c>
      <c r="D647" s="50" t="n">
        <f aca="false">FilterPk!B$12</f>
        <v>0</v>
      </c>
      <c r="E647" s="50" t="n">
        <f aca="false">FilterPk!C$12</f>
        <v>0</v>
      </c>
      <c r="F647" s="50" t="n">
        <f aca="false">FilterPk!D$12</f>
        <v>0</v>
      </c>
      <c r="G647" s="50" t="n">
        <f aca="false">FilterPk!E$12</f>
        <v>0</v>
      </c>
      <c r="H647" s="50" t="n">
        <f aca="false">FilterPk!F$12</f>
        <v>0</v>
      </c>
      <c r="I647" s="50" t="n">
        <f aca="false">FilterPk!G$12</f>
        <v>0</v>
      </c>
      <c r="J647" s="50" t="n">
        <f aca="false">FilterPk!H$12</f>
        <v>0</v>
      </c>
      <c r="K647" s="50" t="n">
        <f aca="false">FilterPk!I$12</f>
        <v>0</v>
      </c>
      <c r="L647" s="50" t="n">
        <f aca="false">FilterPk!J$12</f>
        <v>0</v>
      </c>
      <c r="M647" s="50" t="n">
        <f aca="false">FilterPk!K$12</f>
        <v>0</v>
      </c>
      <c r="N647" s="50" t="n">
        <f aca="false">FilterPk!L$12</f>
        <v>0</v>
      </c>
      <c r="O647" s="50" t="n">
        <f aca="false">FilterPk!M$12</f>
        <v>0</v>
      </c>
      <c r="P647" s="50" t="n">
        <f aca="false">FilterPk!N$12</f>
        <v>0</v>
      </c>
      <c r="Q647" s="51" t="n">
        <f aca="false">FilterPk!O$12</f>
        <v>0</v>
      </c>
    </row>
    <row r="648" customFormat="false" ht="12.75" hidden="false" customHeight="false" outlineLevel="0" collapsed="false">
      <c r="B648" s="85" t="str">
        <f aca="false">FilterPk!A$13</f>
        <v>LT-MIDWEST</v>
      </c>
      <c r="C648" s="13" t="n">
        <f aca="false">C647+1</f>
        <v>647</v>
      </c>
      <c r="D648" s="50" t="n">
        <f aca="false">FilterPk!B$13</f>
        <v>7151089.47366245</v>
      </c>
      <c r="E648" s="50" t="n">
        <f aca="false">FilterPk!C$13</f>
        <v>48283.08</v>
      </c>
      <c r="F648" s="50" t="n">
        <f aca="false">FilterPk!D$13</f>
        <v>-141448.54</v>
      </c>
      <c r="G648" s="50" t="n">
        <f aca="false">FilterPk!E$13</f>
        <v>574622.66</v>
      </c>
      <c r="H648" s="50" t="n">
        <f aca="false">FilterPk!F$13</f>
        <v>298097.27</v>
      </c>
      <c r="I648" s="50" t="n">
        <f aca="false">FilterPk!G$13</f>
        <v>249481.43</v>
      </c>
      <c r="J648" s="50" t="n">
        <f aca="false">FilterPk!H$13</f>
        <v>119379.88</v>
      </c>
      <c r="K648" s="50" t="n">
        <f aca="false">FilterPk!I$13</f>
        <v>25994.27</v>
      </c>
      <c r="L648" s="50" t="n">
        <f aca="false">FilterPk!J$13</f>
        <v>156242.15</v>
      </c>
      <c r="M648" s="50" t="n">
        <f aca="false">FilterPk!K$13</f>
        <v>1762908.33</v>
      </c>
      <c r="N648" s="50" t="n">
        <f aca="false">FilterPk!L$13</f>
        <v>3093560.53</v>
      </c>
      <c r="O648" s="50" t="n">
        <f aca="false">FilterPk!M$13</f>
        <v>565730</v>
      </c>
      <c r="P648" s="50" t="n">
        <f aca="false">FilterPk!N$13</f>
        <v>-439379.19</v>
      </c>
      <c r="Q648" s="51" t="n">
        <f aca="false">FilterPk!O$13</f>
        <v>3219911.34</v>
      </c>
    </row>
    <row r="649" customFormat="false" ht="12.75" hidden="false" customHeight="false" outlineLevel="0" collapsed="false">
      <c r="B649" s="85" t="str">
        <f aca="false">FilterPk!A$14</f>
        <v>ST-ECAR</v>
      </c>
      <c r="C649" s="13" t="n">
        <f aca="false">C648+1</f>
        <v>648</v>
      </c>
      <c r="D649" s="50" t="n">
        <f aca="false">FilterPk!B$14</f>
        <v>238101.441960815</v>
      </c>
      <c r="E649" s="50" t="n">
        <f aca="false">FilterPk!C$14</f>
        <v>13522.23</v>
      </c>
      <c r="F649" s="50" t="n">
        <f aca="false">FilterPk!D$14</f>
        <v>15838.59</v>
      </c>
      <c r="G649" s="50" t="n">
        <f aca="false">FilterPk!E$14</f>
        <v>0</v>
      </c>
      <c r="H649" s="50" t="n">
        <f aca="false">FilterPk!F$14</f>
        <v>0</v>
      </c>
      <c r="I649" s="50" t="n">
        <f aca="false">FilterPk!G$14</f>
        <v>0</v>
      </c>
      <c r="J649" s="50" t="n">
        <f aca="false">FilterPk!H$14</f>
        <v>0</v>
      </c>
      <c r="K649" s="50" t="n">
        <f aca="false">FilterPk!I$14</f>
        <v>0</v>
      </c>
      <c r="L649" s="50" t="n">
        <f aca="false">FilterPk!J$14</f>
        <v>0</v>
      </c>
      <c r="M649" s="50" t="n">
        <f aca="false">FilterPk!K$14</f>
        <v>0</v>
      </c>
      <c r="N649" s="50" t="n">
        <f aca="false">FilterPk!L$14</f>
        <v>29360.82</v>
      </c>
      <c r="O649" s="50" t="n">
        <f aca="false">FilterPk!M$14</f>
        <v>0</v>
      </c>
      <c r="P649" s="50" t="n">
        <f aca="false">FilterPk!N$14</f>
        <v>0</v>
      </c>
      <c r="Q649" s="51" t="n">
        <f aca="false">FilterPk!O$14</f>
        <v>29360.82</v>
      </c>
    </row>
    <row r="650" customFormat="false" ht="12.75" hidden="false" customHeight="false" outlineLevel="0" collapsed="false">
      <c r="B650" s="85" t="str">
        <f aca="false">FilterPk!A$15</f>
        <v>ST- MAPP</v>
      </c>
      <c r="C650" s="13" t="n">
        <f aca="false">C649+1</f>
        <v>649</v>
      </c>
      <c r="D650" s="50" t="n">
        <f aca="false">FilterPk!B$15</f>
        <v>254636.614020626</v>
      </c>
      <c r="E650" s="50" t="n">
        <f aca="false">FilterPk!C$15</f>
        <v>795.43</v>
      </c>
      <c r="F650" s="50" t="n">
        <f aca="false">FilterPk!D$15</f>
        <v>39596.48</v>
      </c>
      <c r="G650" s="50" t="n">
        <f aca="false">FilterPk!E$15</f>
        <v>26009.8</v>
      </c>
      <c r="H650" s="50" t="n">
        <f aca="false">FilterPk!F$15</f>
        <v>8238.75</v>
      </c>
      <c r="I650" s="50" t="n">
        <f aca="false">FilterPk!G$15</f>
        <v>0</v>
      </c>
      <c r="J650" s="50" t="n">
        <f aca="false">FilterPk!H$15</f>
        <v>0</v>
      </c>
      <c r="K650" s="50" t="n">
        <f aca="false">FilterPk!I$15</f>
        <v>0</v>
      </c>
      <c r="L650" s="50" t="n">
        <f aca="false">FilterPk!J$15</f>
        <v>0</v>
      </c>
      <c r="M650" s="50" t="n">
        <f aca="false">FilterPk!K$15</f>
        <v>0</v>
      </c>
      <c r="N650" s="50" t="n">
        <f aca="false">FilterPk!L$15</f>
        <v>74640.46</v>
      </c>
      <c r="O650" s="50" t="n">
        <f aca="false">FilterPk!M$15</f>
        <v>0</v>
      </c>
      <c r="P650" s="50" t="n">
        <f aca="false">FilterPk!N$15</f>
        <v>0</v>
      </c>
      <c r="Q650" s="51" t="n">
        <f aca="false">FilterPk!O$15</f>
        <v>74640.46</v>
      </c>
    </row>
    <row r="651" customFormat="false" ht="12.75" hidden="false" customHeight="false" outlineLevel="0" collapsed="false">
      <c r="B651" s="85" t="str">
        <f aca="false">FilterPk!A$16</f>
        <v>ST- MAIN</v>
      </c>
      <c r="C651" s="13" t="n">
        <f aca="false">C650+1</f>
        <v>650</v>
      </c>
      <c r="D651" s="50" t="n">
        <f aca="false">FilterPk!B$16</f>
        <v>694293.253349893</v>
      </c>
      <c r="E651" s="50" t="n">
        <f aca="false">FilterPk!C$16</f>
        <v>-2349.61</v>
      </c>
      <c r="F651" s="50" t="n">
        <f aca="false">FilterPk!D$16</f>
        <v>15903</v>
      </c>
      <c r="G651" s="50" t="n">
        <f aca="false">FilterPk!E$16</f>
        <v>69359.47</v>
      </c>
      <c r="H651" s="50" t="n">
        <f aca="false">FilterPk!F$16</f>
        <v>0</v>
      </c>
      <c r="I651" s="50" t="n">
        <f aca="false">FilterPk!G$16</f>
        <v>0</v>
      </c>
      <c r="J651" s="50" t="n">
        <f aca="false">FilterPk!H$16</f>
        <v>0</v>
      </c>
      <c r="K651" s="50" t="n">
        <f aca="false">FilterPk!I$16</f>
        <v>0</v>
      </c>
      <c r="L651" s="50" t="n">
        <f aca="false">FilterPk!J$16</f>
        <v>0</v>
      </c>
      <c r="M651" s="50" t="n">
        <f aca="false">FilterPk!K$16</f>
        <v>0</v>
      </c>
      <c r="N651" s="50" t="n">
        <f aca="false">FilterPk!L$16</f>
        <v>82912.86</v>
      </c>
      <c r="O651" s="50" t="n">
        <f aca="false">FilterPk!M$16</f>
        <v>0</v>
      </c>
      <c r="P651" s="50" t="n">
        <f aca="false">FilterPk!N$16</f>
        <v>0</v>
      </c>
      <c r="Q651" s="51" t="n">
        <f aca="false">FilterPk!O$16</f>
        <v>82912.86</v>
      </c>
    </row>
    <row r="652" customFormat="false" ht="12.75" hidden="false" customHeight="false" outlineLevel="0" collapsed="false">
      <c r="B652" s="85" t="str">
        <f aca="false">FilterPk!A$17</f>
        <v>MW-ANALYST</v>
      </c>
      <c r="C652" s="13" t="n">
        <f aca="false">C651+1</f>
        <v>651</v>
      </c>
      <c r="D652" s="50" t="n">
        <f aca="false">FilterPk!B$17</f>
        <v>0</v>
      </c>
      <c r="E652" s="50" t="n">
        <f aca="false">FilterPk!C$17</f>
        <v>6363.4</v>
      </c>
      <c r="F652" s="50" t="n">
        <f aca="false">FilterPk!D$17</f>
        <v>15838.59</v>
      </c>
      <c r="G652" s="50" t="n">
        <f aca="false">FilterPk!E$17</f>
        <v>0</v>
      </c>
      <c r="H652" s="50" t="n">
        <f aca="false">FilterPk!F$17</f>
        <v>0</v>
      </c>
      <c r="I652" s="50" t="n">
        <f aca="false">FilterPk!G$17</f>
        <v>0</v>
      </c>
      <c r="J652" s="50" t="n">
        <f aca="false">FilterPk!H$17</f>
        <v>0</v>
      </c>
      <c r="K652" s="50" t="n">
        <f aca="false">FilterPk!I$17</f>
        <v>0</v>
      </c>
      <c r="L652" s="50" t="n">
        <f aca="false">FilterPk!J$17</f>
        <v>0</v>
      </c>
      <c r="M652" s="50" t="n">
        <f aca="false">FilterPk!K$17</f>
        <v>0</v>
      </c>
      <c r="N652" s="50" t="n">
        <f aca="false">FilterPk!L$17</f>
        <v>22201.99</v>
      </c>
      <c r="O652" s="50" t="n">
        <f aca="false">FilterPk!M$17</f>
        <v>0</v>
      </c>
      <c r="P652" s="50" t="n">
        <f aca="false">FilterPk!N$17</f>
        <v>0</v>
      </c>
      <c r="Q652" s="51" t="n">
        <f aca="false">FilterPk!O$17</f>
        <v>22201.99</v>
      </c>
    </row>
    <row r="653" customFormat="false" ht="12.75" hidden="false" customHeight="false" outlineLevel="0" collapsed="false">
      <c r="B653" s="85" t="str">
        <f aca="false">FilterPk!A$18</f>
        <v>LT-NE</v>
      </c>
      <c r="C653" s="13" t="n">
        <f aca="false">C652+1</f>
        <v>652</v>
      </c>
      <c r="D653" s="50" t="n">
        <f aca="false">FilterPk!B$18</f>
        <v>6187311.37539291</v>
      </c>
      <c r="E653" s="50" t="n">
        <f aca="false">FilterPk!C$18</f>
        <v>-37254.47</v>
      </c>
      <c r="F653" s="50" t="n">
        <f aca="false">FilterPk!D$18</f>
        <v>2562.91</v>
      </c>
      <c r="G653" s="50" t="n">
        <f aca="false">FilterPk!E$18</f>
        <v>-23211.32</v>
      </c>
      <c r="H653" s="50" t="n">
        <f aca="false">FilterPk!F$18</f>
        <v>263627.18</v>
      </c>
      <c r="I653" s="50" t="n">
        <f aca="false">FilterPk!G$18</f>
        <v>-59813.36</v>
      </c>
      <c r="J653" s="50" t="n">
        <f aca="false">FilterPk!H$18</f>
        <v>155752.04</v>
      </c>
      <c r="K653" s="50" t="n">
        <f aca="false">FilterPk!I$18</f>
        <v>121018.38</v>
      </c>
      <c r="L653" s="50" t="n">
        <f aca="false">FilterPk!J$18</f>
        <v>-53378.32</v>
      </c>
      <c r="M653" s="50" t="n">
        <f aca="false">FilterPk!K$18</f>
        <v>995570.8</v>
      </c>
      <c r="N653" s="50" t="n">
        <f aca="false">FilterPk!L$18</f>
        <v>1364873.84</v>
      </c>
      <c r="O653" s="50" t="n">
        <f aca="false">FilterPk!M$18</f>
        <v>1053007.86</v>
      </c>
      <c r="P653" s="50" t="n">
        <f aca="false">FilterPk!N$18</f>
        <v>-2593897.5</v>
      </c>
      <c r="Q653" s="51" t="n">
        <f aca="false">FilterPk!O$18</f>
        <v>-176015.800000001</v>
      </c>
    </row>
    <row r="654" customFormat="false" ht="12.75" hidden="false" customHeight="false" outlineLevel="0" collapsed="false">
      <c r="B654" s="85" t="str">
        <f aca="false">FilterPk!A$19</f>
        <v>LT-PJM</v>
      </c>
      <c r="C654" s="13" t="n">
        <f aca="false">C653+1</f>
        <v>653</v>
      </c>
      <c r="D654" s="50" t="n">
        <f aca="false">FilterPk!B$19</f>
        <v>1818236.42109565</v>
      </c>
      <c r="E654" s="50" t="n">
        <f aca="false">FilterPk!C$19</f>
        <v>25453.61</v>
      </c>
      <c r="F654" s="50" t="n">
        <f aca="false">FilterPk!D$19</f>
        <v>45536</v>
      </c>
      <c r="G654" s="50" t="n">
        <f aca="false">FilterPk!E$19</f>
        <v>312117.59</v>
      </c>
      <c r="H654" s="50" t="n">
        <f aca="false">FilterPk!F$19</f>
        <v>211118</v>
      </c>
      <c r="I654" s="50" t="n">
        <f aca="false">FilterPk!G$19</f>
        <v>0</v>
      </c>
      <c r="J654" s="50" t="n">
        <f aca="false">FilterPk!H$19</f>
        <v>24536.25</v>
      </c>
      <c r="K654" s="50" t="n">
        <f aca="false">FilterPk!I$19</f>
        <v>-12662.37</v>
      </c>
      <c r="L654" s="50" t="n">
        <f aca="false">FilterPk!J$19</f>
        <v>-30078</v>
      </c>
      <c r="M654" s="50" t="n">
        <f aca="false">FilterPk!K$19</f>
        <v>243523.27</v>
      </c>
      <c r="N654" s="50" t="n">
        <f aca="false">FilterPk!L$19</f>
        <v>819544.35</v>
      </c>
      <c r="O654" s="50" t="n">
        <f aca="false">FilterPk!M$19</f>
        <v>125485.18</v>
      </c>
      <c r="P654" s="50" t="n">
        <f aca="false">FilterPk!N$19</f>
        <v>177105.54</v>
      </c>
      <c r="Q654" s="51" t="n">
        <f aca="false">FilterPk!O$19</f>
        <v>1122135.07</v>
      </c>
    </row>
    <row r="655" customFormat="false" ht="12.75" hidden="false" customHeight="false" outlineLevel="0" collapsed="false">
      <c r="B655" s="85" t="str">
        <f aca="false">FilterPk!A$20</f>
        <v>LT- NY</v>
      </c>
      <c r="C655" s="13" t="n">
        <f aca="false">C654+1</f>
        <v>654</v>
      </c>
      <c r="D655" s="50" t="n">
        <f aca="false">FilterPk!B$20</f>
        <v>0</v>
      </c>
      <c r="E655" s="50" t="n">
        <f aca="false">FilterPk!C$20</f>
        <v>-15908.51</v>
      </c>
      <c r="F655" s="50" t="n">
        <f aca="false">FilterPk!D$20</f>
        <v>63126.67</v>
      </c>
      <c r="G655" s="50" t="n">
        <f aca="false">FilterPk!E$20</f>
        <v>-17376.91</v>
      </c>
      <c r="H655" s="50" t="n">
        <f aca="false">FilterPk!F$20</f>
        <v>0</v>
      </c>
      <c r="I655" s="50" t="n">
        <f aca="false">FilterPk!G$20</f>
        <v>0</v>
      </c>
      <c r="J655" s="50" t="n">
        <f aca="false">FilterPk!H$20</f>
        <v>0</v>
      </c>
      <c r="K655" s="50" t="n">
        <f aca="false">FilterPk!I$20</f>
        <v>0</v>
      </c>
      <c r="L655" s="50" t="n">
        <f aca="false">FilterPk!J$20</f>
        <v>0</v>
      </c>
      <c r="M655" s="50" t="n">
        <f aca="false">FilterPk!K$20</f>
        <v>146381.01</v>
      </c>
      <c r="N655" s="50" t="n">
        <f aca="false">FilterPk!L$20</f>
        <v>176222.26</v>
      </c>
      <c r="O655" s="50" t="n">
        <f aca="false">FilterPk!M$20</f>
        <v>281909.77</v>
      </c>
      <c r="P655" s="50" t="n">
        <f aca="false">FilterPk!N$20</f>
        <v>-177475.64</v>
      </c>
      <c r="Q655" s="51" t="n">
        <f aca="false">FilterPk!O$20</f>
        <v>280656.39</v>
      </c>
    </row>
    <row r="656" customFormat="false" ht="12.75" hidden="false" customHeight="false" outlineLevel="0" collapsed="false">
      <c r="B656" s="85" t="str">
        <f aca="false">FilterPk!A$21</f>
        <v>ST- PJM</v>
      </c>
      <c r="C656" s="13" t="n">
        <f aca="false">C655+1</f>
        <v>655</v>
      </c>
      <c r="D656" s="50" t="n">
        <f aca="false">FilterPk!B$21</f>
        <v>1243093.71447674</v>
      </c>
      <c r="E656" s="50" t="n">
        <f aca="false">FilterPk!C$21</f>
        <v>-91155.75</v>
      </c>
      <c r="F656" s="50" t="n">
        <f aca="false">FilterPk!D$21</f>
        <v>-47515.78</v>
      </c>
      <c r="G656" s="50" t="n">
        <f aca="false">FilterPk!E$21</f>
        <v>0</v>
      </c>
      <c r="H656" s="50" t="n">
        <f aca="false">FilterPk!F$21</f>
        <v>0</v>
      </c>
      <c r="I656" s="50" t="n">
        <f aca="false">FilterPk!G$21</f>
        <v>0</v>
      </c>
      <c r="J656" s="50" t="n">
        <f aca="false">FilterPk!H$21</f>
        <v>0</v>
      </c>
      <c r="K656" s="50" t="n">
        <f aca="false">FilterPk!I$21</f>
        <v>0</v>
      </c>
      <c r="L656" s="50" t="n">
        <f aca="false">FilterPk!J$21</f>
        <v>0</v>
      </c>
      <c r="M656" s="50" t="n">
        <f aca="false">FilterPk!K$21</f>
        <v>0</v>
      </c>
      <c r="N656" s="50" t="n">
        <f aca="false">FilterPk!L$21</f>
        <v>-138671.53</v>
      </c>
      <c r="O656" s="50" t="n">
        <f aca="false">FilterPk!M$21</f>
        <v>0</v>
      </c>
      <c r="P656" s="50" t="n">
        <f aca="false">FilterPk!N$21</f>
        <v>0</v>
      </c>
      <c r="Q656" s="51" t="n">
        <f aca="false">FilterPk!O$21</f>
        <v>-138671.53</v>
      </c>
    </row>
    <row r="657" customFormat="false" ht="12.75" hidden="false" customHeight="false" outlineLevel="0" collapsed="false">
      <c r="B657" s="85" t="str">
        <f aca="false">FilterPk!A$22</f>
        <v>ST- NENG</v>
      </c>
      <c r="C657" s="13" t="n">
        <f aca="false">C656+1</f>
        <v>656</v>
      </c>
      <c r="D657" s="50" t="n">
        <f aca="false">FilterPk!B$22</f>
        <v>539719.375927685</v>
      </c>
      <c r="E657" s="50" t="n">
        <f aca="false">FilterPk!C$22</f>
        <v>13161.19</v>
      </c>
      <c r="F657" s="50" t="n">
        <f aca="false">FilterPk!D$22</f>
        <v>63418.82</v>
      </c>
      <c r="G657" s="50" t="n">
        <f aca="false">FilterPk!E$22</f>
        <v>0</v>
      </c>
      <c r="H657" s="50" t="n">
        <f aca="false">FilterPk!F$22</f>
        <v>0</v>
      </c>
      <c r="I657" s="50" t="n">
        <f aca="false">FilterPk!G$22</f>
        <v>0</v>
      </c>
      <c r="J657" s="50" t="n">
        <f aca="false">FilterPk!H$22</f>
        <v>0</v>
      </c>
      <c r="K657" s="50" t="n">
        <f aca="false">FilterPk!I$22</f>
        <v>0</v>
      </c>
      <c r="L657" s="50" t="n">
        <f aca="false">FilterPk!J$22</f>
        <v>0</v>
      </c>
      <c r="M657" s="50" t="n">
        <f aca="false">FilterPk!K$22</f>
        <v>0</v>
      </c>
      <c r="N657" s="50" t="n">
        <f aca="false">FilterPk!L$22</f>
        <v>76580.01</v>
      </c>
      <c r="O657" s="50" t="n">
        <f aca="false">FilterPk!M$22</f>
        <v>0</v>
      </c>
      <c r="P657" s="50" t="n">
        <f aca="false">FilterPk!N$22</f>
        <v>0</v>
      </c>
      <c r="Q657" s="51" t="n">
        <f aca="false">FilterPk!O$22</f>
        <v>76580.01</v>
      </c>
    </row>
    <row r="658" customFormat="false" ht="12.75" hidden="false" customHeight="false" outlineLevel="0" collapsed="false">
      <c r="B658" s="85" t="str">
        <f aca="false">FilterPk!A$23</f>
        <v>ST- NY</v>
      </c>
      <c r="C658" s="13" t="n">
        <f aca="false">C657+1</f>
        <v>657</v>
      </c>
      <c r="D658" s="50" t="n">
        <f aca="false">FilterPk!B$23</f>
        <v>251437.188425373</v>
      </c>
      <c r="E658" s="50" t="n">
        <f aca="false">FilterPk!C$23</f>
        <v>10362.2</v>
      </c>
      <c r="F658" s="50" t="n">
        <f aca="false">FilterPk!D$23</f>
        <v>-15838.59</v>
      </c>
      <c r="G658" s="50" t="n">
        <f aca="false">FilterPk!E$23</f>
        <v>17339.87</v>
      </c>
      <c r="H658" s="50" t="n">
        <f aca="false">FilterPk!F$23</f>
        <v>0</v>
      </c>
      <c r="I658" s="50" t="n">
        <f aca="false">FilterPk!G$23</f>
        <v>0</v>
      </c>
      <c r="J658" s="50" t="n">
        <f aca="false">FilterPk!H$23</f>
        <v>0</v>
      </c>
      <c r="K658" s="50" t="n">
        <f aca="false">FilterPk!I$23</f>
        <v>0</v>
      </c>
      <c r="L658" s="50" t="n">
        <f aca="false">FilterPk!J$23</f>
        <v>0</v>
      </c>
      <c r="M658" s="50" t="n">
        <f aca="false">FilterPk!K$23</f>
        <v>0</v>
      </c>
      <c r="N658" s="50" t="n">
        <f aca="false">FilterPk!L$23</f>
        <v>11863.48</v>
      </c>
      <c r="O658" s="50" t="n">
        <f aca="false">FilterPk!M$23</f>
        <v>0</v>
      </c>
      <c r="P658" s="50" t="n">
        <f aca="false">FilterPk!N$23</f>
        <v>0</v>
      </c>
      <c r="Q658" s="51" t="n">
        <f aca="false">FilterPk!O$23</f>
        <v>11863.48</v>
      </c>
    </row>
    <row r="659" customFormat="false" ht="12.75" hidden="false" customHeight="false" outlineLevel="0" collapsed="false">
      <c r="B659" s="85" t="str">
        <f aca="false">FilterPk!A$24</f>
        <v>NE- PHYS</v>
      </c>
      <c r="C659" s="13" t="n">
        <f aca="false">C658+1</f>
        <v>658</v>
      </c>
      <c r="D659" s="50" t="n">
        <f aca="false">FilterPk!B$24</f>
        <v>0</v>
      </c>
      <c r="E659" s="50" t="n">
        <f aca="false">FilterPk!C$24</f>
        <v>0</v>
      </c>
      <c r="F659" s="50" t="n">
        <f aca="false">FilterPk!D$24</f>
        <v>0</v>
      </c>
      <c r="G659" s="50" t="n">
        <f aca="false">FilterPk!E$24</f>
        <v>0</v>
      </c>
      <c r="H659" s="50" t="n">
        <f aca="false">FilterPk!F$24</f>
        <v>0</v>
      </c>
      <c r="I659" s="50" t="n">
        <f aca="false">FilterPk!G$24</f>
        <v>0</v>
      </c>
      <c r="J659" s="50" t="n">
        <f aca="false">FilterPk!H$24</f>
        <v>0</v>
      </c>
      <c r="K659" s="50" t="n">
        <f aca="false">FilterPk!I$24</f>
        <v>0</v>
      </c>
      <c r="L659" s="50" t="n">
        <f aca="false">FilterPk!J$24</f>
        <v>0</v>
      </c>
      <c r="M659" s="50" t="n">
        <f aca="false">FilterPk!K$24</f>
        <v>0</v>
      </c>
      <c r="N659" s="50" t="n">
        <f aca="false">FilterPk!L$24</f>
        <v>0</v>
      </c>
      <c r="O659" s="50" t="n">
        <f aca="false">FilterPk!M$24</f>
        <v>0</v>
      </c>
      <c r="P659" s="50" t="n">
        <f aca="false">FilterPk!N$24</f>
        <v>0</v>
      </c>
      <c r="Q659" s="51" t="n">
        <f aca="false">FilterPk!O$24</f>
        <v>0</v>
      </c>
    </row>
    <row r="660" customFormat="false" ht="12.75" hidden="false" customHeight="false" outlineLevel="0" collapsed="false">
      <c r="B660" s="85" t="str">
        <f aca="false">FilterPk!A$25</f>
        <v>LT-Southeast</v>
      </c>
      <c r="C660" s="13" t="n">
        <f aca="false">C659+1</f>
        <v>659</v>
      </c>
      <c r="D660" s="50" t="n">
        <f aca="false">FilterPk!B$25</f>
        <v>11411200.8859117</v>
      </c>
      <c r="E660" s="50" t="n">
        <f aca="false">FilterPk!C$25</f>
        <v>45860.27</v>
      </c>
      <c r="F660" s="50" t="n">
        <f aca="false">FilterPk!D$25</f>
        <v>54109.47</v>
      </c>
      <c r="G660" s="50" t="n">
        <f aca="false">FilterPk!E$25</f>
        <v>124540.18</v>
      </c>
      <c r="H660" s="50" t="n">
        <f aca="false">FilterPk!F$25</f>
        <v>77068.78</v>
      </c>
      <c r="I660" s="50" t="n">
        <f aca="false">FilterPk!G$25</f>
        <v>75414.58</v>
      </c>
      <c r="J660" s="50" t="n">
        <f aca="false">FilterPk!H$25</f>
        <v>134077.64</v>
      </c>
      <c r="K660" s="50" t="n">
        <f aca="false">FilterPk!I$25</f>
        <v>429786.05</v>
      </c>
      <c r="L660" s="50" t="n">
        <f aca="false">FilterPk!J$25</f>
        <v>118391.18</v>
      </c>
      <c r="M660" s="50" t="n">
        <f aca="false">FilterPk!K$25</f>
        <v>1083243.13</v>
      </c>
      <c r="N660" s="50" t="n">
        <f aca="false">FilterPk!L$25</f>
        <v>2142491.28</v>
      </c>
      <c r="O660" s="50" t="n">
        <f aca="false">FilterPk!M$25</f>
        <v>344226</v>
      </c>
      <c r="P660" s="50" t="n">
        <f aca="false">FilterPk!N$25</f>
        <v>1221747.4</v>
      </c>
      <c r="Q660" s="51" t="n">
        <f aca="false">FilterPk!O$25</f>
        <v>3708464.68</v>
      </c>
    </row>
    <row r="661" customFormat="false" ht="12.75" hidden="false" customHeight="false" outlineLevel="0" collapsed="false">
      <c r="B661" s="85" t="str">
        <f aca="false">FilterPk!A$26</f>
        <v>ST-SPP</v>
      </c>
      <c r="C661" s="13" t="n">
        <f aca="false">C660+1</f>
        <v>660</v>
      </c>
      <c r="D661" s="50" t="n">
        <f aca="false">FilterPk!B$26</f>
        <v>52202.8773549933</v>
      </c>
      <c r="E661" s="50" t="n">
        <f aca="false">FilterPk!C$26</f>
        <v>3181.7</v>
      </c>
      <c r="F661" s="50" t="n">
        <f aca="false">FilterPk!D$26</f>
        <v>0</v>
      </c>
      <c r="G661" s="50" t="n">
        <f aca="false">FilterPk!E$26</f>
        <v>0</v>
      </c>
      <c r="H661" s="50" t="n">
        <f aca="false">FilterPk!F$26</f>
        <v>0</v>
      </c>
      <c r="I661" s="50" t="n">
        <f aca="false">FilterPk!G$26</f>
        <v>0</v>
      </c>
      <c r="J661" s="50" t="n">
        <f aca="false">FilterPk!H$26</f>
        <v>0</v>
      </c>
      <c r="K661" s="50" t="n">
        <f aca="false">FilterPk!I$26</f>
        <v>0</v>
      </c>
      <c r="L661" s="50" t="n">
        <f aca="false">FilterPk!J$26</f>
        <v>0</v>
      </c>
      <c r="M661" s="50" t="n">
        <f aca="false">FilterPk!K$26</f>
        <v>0</v>
      </c>
      <c r="N661" s="50" t="n">
        <f aca="false">FilterPk!L$26</f>
        <v>3181.7</v>
      </c>
      <c r="O661" s="50" t="n">
        <f aca="false">FilterPk!M$26</f>
        <v>0</v>
      </c>
      <c r="P661" s="50" t="n">
        <f aca="false">FilterPk!N$26</f>
        <v>0</v>
      </c>
      <c r="Q661" s="51" t="n">
        <f aca="false">FilterPk!O$26</f>
        <v>3181.7</v>
      </c>
    </row>
    <row r="662" customFormat="false" ht="12.75" hidden="false" customHeight="false" outlineLevel="0" collapsed="false">
      <c r="B662" s="85" t="str">
        <f aca="false">FilterPk!A$27</f>
        <v>ST-SERC</v>
      </c>
      <c r="C662" s="13" t="n">
        <f aca="false">C661+1</f>
        <v>661</v>
      </c>
      <c r="D662" s="50" t="n">
        <f aca="false">FilterPk!B$27</f>
        <v>686881.973218232</v>
      </c>
      <c r="E662" s="50" t="n">
        <f aca="false">FilterPk!C$27</f>
        <v>-12726.81</v>
      </c>
      <c r="F662" s="50" t="n">
        <f aca="false">FilterPk!D$27</f>
        <v>-31677.19</v>
      </c>
      <c r="G662" s="50" t="n">
        <f aca="false">FilterPk!E$27</f>
        <v>138718.93</v>
      </c>
      <c r="H662" s="50" t="n">
        <f aca="false">FilterPk!F$27</f>
        <v>0</v>
      </c>
      <c r="I662" s="50" t="n">
        <f aca="false">FilterPk!G$27</f>
        <v>0</v>
      </c>
      <c r="J662" s="50" t="n">
        <f aca="false">FilterPk!H$27</f>
        <v>0</v>
      </c>
      <c r="K662" s="50" t="n">
        <f aca="false">FilterPk!I$27</f>
        <v>0</v>
      </c>
      <c r="L662" s="50" t="n">
        <f aca="false">FilterPk!J$27</f>
        <v>0</v>
      </c>
      <c r="M662" s="50" t="n">
        <f aca="false">FilterPk!K$27</f>
        <v>0</v>
      </c>
      <c r="N662" s="50" t="n">
        <f aca="false">FilterPk!L$27</f>
        <v>94314.93</v>
      </c>
      <c r="O662" s="50" t="n">
        <f aca="false">FilterPk!M$27</f>
        <v>0</v>
      </c>
      <c r="P662" s="50" t="n">
        <f aca="false">FilterPk!N$27</f>
        <v>0</v>
      </c>
      <c r="Q662" s="51" t="n">
        <f aca="false">FilterPk!O$27</f>
        <v>94314.93</v>
      </c>
    </row>
    <row r="663" customFormat="false" ht="12.75" hidden="false" customHeight="false" outlineLevel="0" collapsed="false">
      <c r="B663" s="85" t="str">
        <f aca="false">FilterPk!A$28</f>
        <v>LT- Texas</v>
      </c>
      <c r="C663" s="13" t="n">
        <f aca="false">C662+1</f>
        <v>662</v>
      </c>
      <c r="D663" s="50" t="n">
        <f aca="false">FilterPk!B$28</f>
        <v>3826684.70313045</v>
      </c>
      <c r="E663" s="50" t="n">
        <f aca="false">FilterPk!C$28</f>
        <v>-6382.69</v>
      </c>
      <c r="F663" s="50" t="n">
        <f aca="false">FilterPk!D$28</f>
        <v>71634.81</v>
      </c>
      <c r="G663" s="50" t="n">
        <f aca="false">FilterPk!E$28</f>
        <v>28710.67</v>
      </c>
      <c r="H663" s="50" t="n">
        <f aca="false">FilterPk!F$28</f>
        <v>106726.26</v>
      </c>
      <c r="I663" s="50" t="n">
        <f aca="false">FilterPk!G$28</f>
        <v>68401.15</v>
      </c>
      <c r="J663" s="50" t="n">
        <f aca="false">FilterPk!H$28</f>
        <v>107963.61</v>
      </c>
      <c r="K663" s="50" t="n">
        <f aca="false">FilterPk!I$28</f>
        <v>204731.1</v>
      </c>
      <c r="L663" s="50" t="n">
        <f aca="false">FilterPk!J$28</f>
        <v>63773.36</v>
      </c>
      <c r="M663" s="50" t="n">
        <f aca="false">FilterPk!K$28</f>
        <v>194039.66</v>
      </c>
      <c r="N663" s="50" t="n">
        <f aca="false">FilterPk!L$28</f>
        <v>839597.93</v>
      </c>
      <c r="O663" s="50" t="n">
        <f aca="false">FilterPk!M$28</f>
        <v>673610.11</v>
      </c>
      <c r="P663" s="50" t="n">
        <f aca="false">FilterPk!N$28</f>
        <v>107208.74</v>
      </c>
      <c r="Q663" s="51" t="n">
        <f aca="false">FilterPk!O$28</f>
        <v>1620416.78</v>
      </c>
    </row>
    <row r="664" customFormat="false" ht="12.75" hidden="false" customHeight="false" outlineLevel="0" collapsed="false">
      <c r="B664" s="85" t="str">
        <f aca="false">FilterPk!A$29</f>
        <v>St- Texas</v>
      </c>
      <c r="C664" s="13" t="n">
        <f aca="false">C663+1</f>
        <v>663</v>
      </c>
      <c r="D664" s="50" t="n">
        <f aca="false">FilterPk!B$29</f>
        <v>445563.239343252</v>
      </c>
      <c r="E664" s="50" t="n">
        <f aca="false">FilterPk!C$29</f>
        <v>30194</v>
      </c>
      <c r="F664" s="50" t="n">
        <f aca="false">FilterPk!D$29</f>
        <v>31677.19</v>
      </c>
      <c r="G664" s="50" t="n">
        <f aca="false">FilterPk!E$29</f>
        <v>0</v>
      </c>
      <c r="H664" s="50" t="n">
        <f aca="false">FilterPk!F$29</f>
        <v>0</v>
      </c>
      <c r="I664" s="50" t="n">
        <f aca="false">FilterPk!G$29</f>
        <v>0</v>
      </c>
      <c r="J664" s="50" t="n">
        <f aca="false">FilterPk!H$29</f>
        <v>0</v>
      </c>
      <c r="K664" s="50" t="n">
        <f aca="false">FilterPk!I$29</f>
        <v>0</v>
      </c>
      <c r="L664" s="50" t="n">
        <f aca="false">FilterPk!J$29</f>
        <v>0</v>
      </c>
      <c r="M664" s="50" t="n">
        <f aca="false">FilterPk!K$29</f>
        <v>0</v>
      </c>
      <c r="N664" s="50" t="n">
        <f aca="false">FilterPk!L$29</f>
        <v>61871.19</v>
      </c>
      <c r="O664" s="50" t="n">
        <f aca="false">FilterPk!M$29</f>
        <v>0</v>
      </c>
      <c r="P664" s="50" t="n">
        <f aca="false">FilterPk!N$29</f>
        <v>0</v>
      </c>
      <c r="Q664" s="51" t="n">
        <f aca="false">FilterPk!O$29</f>
        <v>61871.19</v>
      </c>
    </row>
    <row r="665" customFormat="false" ht="12.75" hidden="false" customHeight="false" outlineLevel="0" collapsed="false">
      <c r="B665" s="85"/>
      <c r="C665" s="13" t="n">
        <f aca="false">C664+1</f>
        <v>664</v>
      </c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1"/>
    </row>
    <row r="666" customFormat="false" ht="12.75" hidden="false" customHeight="false" outlineLevel="0" collapsed="false">
      <c r="B666" s="85" t="str">
        <f aca="false">FilterPk!A$32</f>
        <v>Gas positions</v>
      </c>
      <c r="C666" s="13" t="n">
        <f aca="false">C665+1</f>
        <v>665</v>
      </c>
      <c r="D666" s="50" t="s">
        <v>4</v>
      </c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1"/>
    </row>
    <row r="667" customFormat="false" ht="12.75" hidden="false" customHeight="false" outlineLevel="0" collapsed="false">
      <c r="B667" s="85" t="str">
        <f aca="false">FilterPk!A$33</f>
        <v>Kevin Presto</v>
      </c>
      <c r="C667" s="13" t="n">
        <f aca="false">C666+1</f>
        <v>666</v>
      </c>
      <c r="D667" s="50" t="n">
        <f aca="false">FilterPk!B$33</f>
        <v>0</v>
      </c>
      <c r="E667" s="50" t="n">
        <f aca="false">FilterPk!C$33</f>
        <v>0</v>
      </c>
      <c r="F667" s="50" t="n">
        <f aca="false">FilterPk!D$33</f>
        <v>0</v>
      </c>
      <c r="G667" s="50" t="n">
        <f aca="false">FilterPk!E$33</f>
        <v>0</v>
      </c>
      <c r="H667" s="50" t="n">
        <f aca="false">FilterPk!F$33</f>
        <v>148.212616</v>
      </c>
      <c r="I667" s="50" t="n">
        <f aca="false">FilterPk!G$33</f>
        <v>152.45636</v>
      </c>
      <c r="J667" s="50" t="n">
        <f aca="false">FilterPk!H$33</f>
        <v>146.860915</v>
      </c>
      <c r="K667" s="50" t="n">
        <f aca="false">FilterPk!I$33</f>
        <v>301.509361</v>
      </c>
      <c r="L667" s="50" t="n">
        <f aca="false">FilterPk!J$33</f>
        <v>144.921279</v>
      </c>
      <c r="M667" s="50" t="n">
        <f aca="false">FilterPk!K$33</f>
        <v>149.116289</v>
      </c>
      <c r="N667" s="50" t="n">
        <f aca="false">FilterPk!L$33</f>
        <v>1043.07682</v>
      </c>
      <c r="O667" s="50" t="n">
        <f aca="false">FilterPk!M$33</f>
        <v>0</v>
      </c>
      <c r="P667" s="50" t="n">
        <f aca="false">FilterPk!N$33</f>
        <v>0</v>
      </c>
      <c r="Q667" s="51" t="n">
        <f aca="false">FilterPk!O$33</f>
        <v>1043.07682</v>
      </c>
    </row>
    <row r="668" customFormat="false" ht="12.75" hidden="false" customHeight="false" outlineLevel="0" collapsed="false">
      <c r="B668" s="85" t="str">
        <f aca="false">FilterPk!A$34</f>
        <v>Fletcher Sturm</v>
      </c>
      <c r="C668" s="13" t="n">
        <f aca="false">C667+1</f>
        <v>667</v>
      </c>
      <c r="D668" s="50" t="n">
        <f aca="false">FilterPk!B$34</f>
        <v>0</v>
      </c>
      <c r="E668" s="50" t="n">
        <f aca="false">FilterPk!C$34</f>
        <v>0</v>
      </c>
      <c r="F668" s="50" t="n">
        <f aca="false">FilterPk!D$34</f>
        <v>10.382539</v>
      </c>
      <c r="G668" s="50" t="n">
        <f aca="false">FilterPk!E$34</f>
        <v>-372.732218</v>
      </c>
      <c r="H668" s="50" t="n">
        <f aca="false">FilterPk!F$34</f>
        <v>-18.430041</v>
      </c>
      <c r="I668" s="50" t="n">
        <f aca="false">FilterPk!G$34</f>
        <v>-7.519049</v>
      </c>
      <c r="J668" s="50" t="n">
        <f aca="false">FilterPk!H$34</f>
        <v>7.209206</v>
      </c>
      <c r="K668" s="50" t="n">
        <f aca="false">FilterPk!I$34</f>
        <v>16.283645</v>
      </c>
      <c r="L668" s="50" t="n">
        <f aca="false">FilterPk!J$34</f>
        <v>-0.622678</v>
      </c>
      <c r="M668" s="50" t="n">
        <f aca="false">FilterPk!K$34</f>
        <v>48.787102</v>
      </c>
      <c r="N668" s="50" t="n">
        <f aca="false">FilterPk!L$34</f>
        <v>-316.641494</v>
      </c>
      <c r="O668" s="50" t="n">
        <f aca="false">FilterPk!M$34</f>
        <v>137.057149</v>
      </c>
      <c r="P668" s="50" t="n">
        <f aca="false">FilterPk!N$34</f>
        <v>0</v>
      </c>
      <c r="Q668" s="51" t="n">
        <f aca="false">FilterPk!O$34</f>
        <v>-179.584345</v>
      </c>
    </row>
    <row r="669" customFormat="false" ht="12.75" hidden="false" customHeight="false" outlineLevel="0" collapsed="false">
      <c r="B669" s="85" t="str">
        <f aca="false">FilterPk!A$35</f>
        <v>Doug Gilbert-Smith</v>
      </c>
      <c r="C669" s="13" t="n">
        <f aca="false">C668+1</f>
        <v>668</v>
      </c>
      <c r="D669" s="50" t="n">
        <f aca="false">FilterPk!B$35</f>
        <v>0</v>
      </c>
      <c r="E669" s="50" t="n">
        <f aca="false">FilterPk!C$35</f>
        <v>0</v>
      </c>
      <c r="F669" s="50" t="n">
        <f aca="false">FilterPk!D$35</f>
        <v>-34.907</v>
      </c>
      <c r="G669" s="50" t="n">
        <f aca="false">FilterPk!E$35</f>
        <v>38.473605</v>
      </c>
      <c r="H669" s="50" t="n">
        <f aca="false">FilterPk!F$35</f>
        <v>-29.642523</v>
      </c>
      <c r="I669" s="50" t="n">
        <f aca="false">FilterPk!G$35</f>
        <v>30.491272</v>
      </c>
      <c r="J669" s="50" t="n">
        <f aca="false">FilterPk!H$35</f>
        <v>0</v>
      </c>
      <c r="K669" s="50" t="n">
        <f aca="false">FilterPk!I$35</f>
        <v>90.452808</v>
      </c>
      <c r="L669" s="50" t="n">
        <f aca="false">FilterPk!J$35</f>
        <v>0</v>
      </c>
      <c r="M669" s="50" t="n">
        <f aca="false">FilterPk!K$35</f>
        <v>14.574853</v>
      </c>
      <c r="N669" s="50" t="n">
        <f aca="false">FilterPk!L$35</f>
        <v>109.443015</v>
      </c>
      <c r="O669" s="50" t="n">
        <f aca="false">FilterPk!M$35</f>
        <v>94.93307</v>
      </c>
      <c r="P669" s="50" t="n">
        <f aca="false">FilterPk!N$35</f>
        <v>-157.516125</v>
      </c>
      <c r="Q669" s="51" t="n">
        <f aca="false">FilterPk!O$35</f>
        <v>46.85996</v>
      </c>
    </row>
    <row r="670" customFormat="false" ht="12.75" hidden="false" customHeight="false" outlineLevel="0" collapsed="false">
      <c r="B670" s="85" t="str">
        <f aca="false">FilterPk!A$36</f>
        <v>Rogers Herndon</v>
      </c>
      <c r="C670" s="13" t="n">
        <f aca="false">C669+1</f>
        <v>669</v>
      </c>
      <c r="D670" s="50" t="n">
        <f aca="false">FilterPk!B$36</f>
        <v>0</v>
      </c>
      <c r="E670" s="50" t="n">
        <f aca="false">FilterPk!C$36</f>
        <v>0</v>
      </c>
      <c r="F670" s="50" t="n">
        <f aca="false">FilterPk!D$36</f>
        <v>-16.269581</v>
      </c>
      <c r="G670" s="50" t="n">
        <f aca="false">FilterPk!E$36</f>
        <v>-36.150495</v>
      </c>
      <c r="H670" s="50" t="n">
        <f aca="false">FilterPk!F$36</f>
        <v>-105.080472</v>
      </c>
      <c r="I670" s="50" t="n">
        <f aca="false">FilterPk!G$36</f>
        <v>-21.496839</v>
      </c>
      <c r="J670" s="50" t="n">
        <f aca="false">FilterPk!H$36</f>
        <v>76.011979</v>
      </c>
      <c r="K670" s="50" t="n">
        <f aca="false">FilterPk!I$36</f>
        <v>315.376651</v>
      </c>
      <c r="L670" s="50" t="n">
        <f aca="false">FilterPk!J$36</f>
        <v>0.622678</v>
      </c>
      <c r="M670" s="50" t="n">
        <f aca="false">FilterPk!K$36</f>
        <v>131.855286</v>
      </c>
      <c r="N670" s="50" t="n">
        <f aca="false">FilterPk!L$36</f>
        <v>344.869207</v>
      </c>
      <c r="O670" s="50" t="n">
        <f aca="false">FilterPk!M$36</f>
        <v>500.495437</v>
      </c>
      <c r="P670" s="50" t="n">
        <f aca="false">FilterPk!N$36</f>
        <v>0</v>
      </c>
      <c r="Q670" s="51" t="n">
        <f aca="false">FilterPk!O$36</f>
        <v>845.364644</v>
      </c>
    </row>
    <row r="671" customFormat="false" ht="12.75" hidden="false" customHeight="false" outlineLevel="0" collapsed="false">
      <c r="B671" s="85" t="str">
        <f aca="false">FilterPk!A$37</f>
        <v>Dana Davis</v>
      </c>
      <c r="C671" s="13" t="n">
        <f aca="false">C670+1</f>
        <v>670</v>
      </c>
      <c r="D671" s="50" t="n">
        <f aca="false">FilterPk!B$37</f>
        <v>0</v>
      </c>
      <c r="E671" s="50" t="n">
        <f aca="false">FilterPk!C$37</f>
        <v>0</v>
      </c>
      <c r="F671" s="50" t="n">
        <f aca="false">FilterPk!D$37</f>
        <v>4.986714</v>
      </c>
      <c r="G671" s="50" t="n">
        <f aca="false">FilterPk!E$37</f>
        <v>-10.425106</v>
      </c>
      <c r="H671" s="50" t="n">
        <f aca="false">FilterPk!F$37</f>
        <v>34.582944</v>
      </c>
      <c r="I671" s="50" t="n">
        <f aca="false">FilterPk!G$37</f>
        <v>31.966656</v>
      </c>
      <c r="J671" s="50" t="n">
        <f aca="false">FilterPk!H$37</f>
        <v>34.267547</v>
      </c>
      <c r="K671" s="50" t="n">
        <f aca="false">FilterPk!I$37</f>
        <v>70.027981</v>
      </c>
      <c r="L671" s="50" t="n">
        <f aca="false">FilterPk!J$37</f>
        <v>33.814965</v>
      </c>
      <c r="M671" s="50" t="n">
        <f aca="false">FilterPk!K$37</f>
        <v>44.191074</v>
      </c>
      <c r="N671" s="50" t="n">
        <f aca="false">FilterPk!L$37</f>
        <v>243.412775</v>
      </c>
      <c r="O671" s="50" t="n">
        <f aca="false">FilterPk!M$37</f>
        <v>27.55263</v>
      </c>
      <c r="P671" s="50" t="n">
        <f aca="false">FilterPk!N$37</f>
        <v>0</v>
      </c>
      <c r="Q671" s="51" t="n">
        <f aca="false">FilterPk!O$37</f>
        <v>270.965405</v>
      </c>
    </row>
    <row r="672" customFormat="false" ht="12.75" hidden="false" customHeight="false" outlineLevel="0" collapsed="false">
      <c r="B672" s="85" t="str">
        <f aca="false">FilterPk!A$38</f>
        <v>Tom May</v>
      </c>
      <c r="C672" s="13" t="n">
        <f aca="false">C671+1</f>
        <v>671</v>
      </c>
      <c r="D672" s="50" t="n">
        <f aca="false">FilterPk!B$38</f>
        <v>0</v>
      </c>
      <c r="E672" s="50" t="n">
        <f aca="false">FilterPk!C$38</f>
        <v>0</v>
      </c>
      <c r="F672" s="50" t="n">
        <f aca="false">FilterPk!D$38</f>
        <v>0</v>
      </c>
      <c r="G672" s="50" t="n">
        <f aca="false">FilterPk!E$38</f>
        <v>0</v>
      </c>
      <c r="H672" s="50" t="n">
        <f aca="false">FilterPk!F$38</f>
        <v>0</v>
      </c>
      <c r="I672" s="50" t="n">
        <f aca="false">FilterPk!G$38</f>
        <v>0</v>
      </c>
      <c r="J672" s="50" t="n">
        <f aca="false">FilterPk!H$38</f>
        <v>0</v>
      </c>
      <c r="K672" s="50" t="n">
        <f aca="false">FilterPk!I$38</f>
        <v>0</v>
      </c>
      <c r="L672" s="50" t="n">
        <f aca="false">FilterPk!J$38</f>
        <v>0</v>
      </c>
      <c r="M672" s="50" t="n">
        <f aca="false">FilterPk!K$38</f>
        <v>0</v>
      </c>
      <c r="N672" s="50" t="n">
        <f aca="false">FilterPk!L$38</f>
        <v>0</v>
      </c>
      <c r="O672" s="50" t="n">
        <f aca="false">FilterPk!M$38</f>
        <v>0</v>
      </c>
      <c r="P672" s="50" t="n">
        <f aca="false">FilterPk!N$38</f>
        <v>0</v>
      </c>
      <c r="Q672" s="51" t="n">
        <f aca="false">FilterPk!O$38</f>
        <v>0</v>
      </c>
    </row>
    <row r="673" customFormat="false" ht="12.75" hidden="false" customHeight="false" outlineLevel="0" collapsed="false">
      <c r="B673" s="85" t="str">
        <f aca="false">FilterPk!A$39</f>
        <v>Clint Dean</v>
      </c>
      <c r="C673" s="13" t="n">
        <f aca="false">C672+1</f>
        <v>672</v>
      </c>
      <c r="D673" s="50" t="n">
        <f aca="false">FilterPk!B$39</f>
        <v>0</v>
      </c>
      <c r="E673" s="50" t="n">
        <f aca="false">FilterPk!C$39</f>
        <v>0</v>
      </c>
      <c r="F673" s="50" t="n">
        <f aca="false">FilterPk!D$39</f>
        <v>-27.9256</v>
      </c>
      <c r="G673" s="50" t="n">
        <f aca="false">FilterPk!E$39</f>
        <v>0</v>
      </c>
      <c r="H673" s="50" t="n">
        <f aca="false">FilterPk!F$39</f>
        <v>0</v>
      </c>
      <c r="I673" s="50" t="n">
        <f aca="false">FilterPk!G$39</f>
        <v>0</v>
      </c>
      <c r="J673" s="50" t="n">
        <f aca="false">FilterPk!H$39</f>
        <v>0</v>
      </c>
      <c r="K673" s="50" t="n">
        <f aca="false">FilterPk!I$39</f>
        <v>0</v>
      </c>
      <c r="L673" s="50" t="n">
        <f aca="false">FilterPk!J$39</f>
        <v>0</v>
      </c>
      <c r="M673" s="50" t="n">
        <f aca="false">FilterPk!K$39</f>
        <v>0</v>
      </c>
      <c r="N673" s="50" t="n">
        <f aca="false">FilterPk!L$39</f>
        <v>-27.9256</v>
      </c>
      <c r="O673" s="50" t="n">
        <f aca="false">FilterPk!M$39</f>
        <v>0</v>
      </c>
      <c r="P673" s="50" t="n">
        <f aca="false">FilterPk!N$39</f>
        <v>0</v>
      </c>
      <c r="Q673" s="51" t="n">
        <f aca="false">FilterPk!O$39</f>
        <v>-27.9256</v>
      </c>
    </row>
    <row r="674" customFormat="false" ht="12.75" hidden="false" customHeight="false" outlineLevel="0" collapsed="false">
      <c r="B674" s="85" t="str">
        <f aca="false">FilterPk!A$40</f>
        <v>Rob Benson</v>
      </c>
      <c r="C674" s="13" t="n">
        <f aca="false">C673+1</f>
        <v>673</v>
      </c>
      <c r="D674" s="50" t="n">
        <f aca="false">FilterPk!B$40</f>
        <v>0</v>
      </c>
      <c r="E674" s="50" t="n">
        <f aca="false">FilterPk!C$40</f>
        <v>0</v>
      </c>
      <c r="F674" s="50" t="n">
        <f aca="false">FilterPk!D$40</f>
        <v>0</v>
      </c>
      <c r="G674" s="50" t="n">
        <f aca="false">FilterPk!E$40</f>
        <v>-76.947211</v>
      </c>
      <c r="H674" s="50" t="n">
        <f aca="false">FilterPk!F$40</f>
        <v>0</v>
      </c>
      <c r="I674" s="50" t="n">
        <f aca="false">FilterPk!G$40</f>
        <v>0</v>
      </c>
      <c r="J674" s="50" t="n">
        <f aca="false">FilterPk!H$40</f>
        <v>0</v>
      </c>
      <c r="K674" s="50" t="n">
        <f aca="false">FilterPk!I$40</f>
        <v>0</v>
      </c>
      <c r="L674" s="50" t="n">
        <f aca="false">FilterPk!J$40</f>
        <v>0</v>
      </c>
      <c r="M674" s="50" t="n">
        <f aca="false">FilterPk!K$40</f>
        <v>0</v>
      </c>
      <c r="N674" s="50" t="n">
        <f aca="false">FilterPk!L$40</f>
        <v>-76.947211</v>
      </c>
      <c r="O674" s="50" t="n">
        <f aca="false">FilterPk!M$40</f>
        <v>0</v>
      </c>
      <c r="P674" s="50" t="n">
        <f aca="false">FilterPk!N$40</f>
        <v>0</v>
      </c>
      <c r="Q674" s="51" t="n">
        <f aca="false">FilterPk!O$40</f>
        <v>-76.947211</v>
      </c>
    </row>
    <row r="675" customFormat="false" ht="12.75" hidden="false" customHeight="false" outlineLevel="0" collapsed="false">
      <c r="B675" s="85" t="str">
        <f aca="false">FilterPk!A$41</f>
        <v>Matt Lorenz</v>
      </c>
      <c r="C675" s="13" t="n">
        <f aca="false">C674+1</f>
        <v>674</v>
      </c>
      <c r="D675" s="50" t="n">
        <f aca="false">FilterPk!B$41</f>
        <v>0</v>
      </c>
      <c r="E675" s="50" t="n">
        <f aca="false">FilterPk!C$41</f>
        <v>0</v>
      </c>
      <c r="F675" s="50" t="n">
        <f aca="false">FilterPk!D$41</f>
        <v>0</v>
      </c>
      <c r="G675" s="50" t="n">
        <f aca="false">FilterPk!E$41</f>
        <v>0</v>
      </c>
      <c r="H675" s="50" t="n">
        <f aca="false">FilterPk!F$41</f>
        <v>0</v>
      </c>
      <c r="I675" s="50" t="n">
        <f aca="false">FilterPk!G$41</f>
        <v>0</v>
      </c>
      <c r="J675" s="50" t="n">
        <f aca="false">FilterPk!H$41</f>
        <v>0</v>
      </c>
      <c r="K675" s="50" t="n">
        <f aca="false">FilterPk!I$41</f>
        <v>0</v>
      </c>
      <c r="L675" s="50" t="n">
        <f aca="false">FilterPk!J$41</f>
        <v>0</v>
      </c>
      <c r="M675" s="50" t="n">
        <f aca="false">FilterPk!K$41</f>
        <v>0</v>
      </c>
      <c r="N675" s="50" t="n">
        <f aca="false">FilterPk!L$41</f>
        <v>0</v>
      </c>
      <c r="O675" s="50" t="n">
        <f aca="false">FilterPk!M$41</f>
        <v>0</v>
      </c>
      <c r="P675" s="50" t="n">
        <f aca="false">FilterPk!N$41</f>
        <v>0</v>
      </c>
      <c r="Q675" s="51" t="n">
        <f aca="false">FilterPk!O$41</f>
        <v>0</v>
      </c>
    </row>
    <row r="676" customFormat="false" ht="12.75" hidden="false" customHeight="false" outlineLevel="0" collapsed="false">
      <c r="B676" s="85" t="str">
        <f aca="false">FilterPk!A$42</f>
        <v>John Forney</v>
      </c>
      <c r="C676" s="13" t="n">
        <f aca="false">C675+1</f>
        <v>675</v>
      </c>
      <c r="D676" s="50" t="n">
        <f aca="false">FilterPk!B$42</f>
        <v>0</v>
      </c>
      <c r="E676" s="50" t="n">
        <f aca="false">FilterPk!C$42</f>
        <v>0</v>
      </c>
      <c r="F676" s="50" t="n">
        <f aca="false">FilterPk!D$42</f>
        <v>0</v>
      </c>
      <c r="G676" s="50" t="n">
        <f aca="false">FilterPk!E$42</f>
        <v>0</v>
      </c>
      <c r="H676" s="50" t="n">
        <f aca="false">FilterPk!F$42</f>
        <v>0</v>
      </c>
      <c r="I676" s="50" t="n">
        <f aca="false">FilterPk!G$42</f>
        <v>0</v>
      </c>
      <c r="J676" s="50" t="n">
        <f aca="false">FilterPk!H$42</f>
        <v>0</v>
      </c>
      <c r="K676" s="50" t="n">
        <f aca="false">FilterPk!I$42</f>
        <v>0</v>
      </c>
      <c r="L676" s="50" t="n">
        <f aca="false">FilterPk!J$42</f>
        <v>0</v>
      </c>
      <c r="M676" s="50" t="n">
        <f aca="false">FilterPk!K$42</f>
        <v>0</v>
      </c>
      <c r="N676" s="50" t="n">
        <f aca="false">FilterPk!L$42</f>
        <v>0</v>
      </c>
      <c r="O676" s="50" t="n">
        <f aca="false">FilterPk!M$42</f>
        <v>0</v>
      </c>
      <c r="P676" s="50" t="n">
        <f aca="false">FilterPk!N$42</f>
        <v>0</v>
      </c>
      <c r="Q676" s="51" t="n">
        <f aca="false">FilterPk!O$42</f>
        <v>0</v>
      </c>
    </row>
    <row r="677" customFormat="false" ht="12.75" hidden="false" customHeight="false" outlineLevel="0" collapsed="false">
      <c r="B677" s="85" t="str">
        <f aca="false">FilterPk!A$43</f>
        <v>Mike Carson</v>
      </c>
      <c r="C677" s="13" t="n">
        <f aca="false">C676+1</f>
        <v>676</v>
      </c>
      <c r="D677" s="50" t="n">
        <f aca="false">FilterPk!B$43</f>
        <v>0</v>
      </c>
      <c r="E677" s="50" t="n">
        <f aca="false">FilterPk!C$43</f>
        <v>0</v>
      </c>
      <c r="F677" s="50" t="n">
        <f aca="false">FilterPk!D$43</f>
        <v>0</v>
      </c>
      <c r="G677" s="50" t="n">
        <f aca="false">FilterPk!E$43</f>
        <v>0</v>
      </c>
      <c r="H677" s="50" t="n">
        <f aca="false">FilterPk!F$43</f>
        <v>0</v>
      </c>
      <c r="I677" s="50" t="n">
        <f aca="false">FilterPk!G$43</f>
        <v>0</v>
      </c>
      <c r="J677" s="50" t="n">
        <f aca="false">FilterPk!H$43</f>
        <v>0</v>
      </c>
      <c r="K677" s="50" t="n">
        <f aca="false">FilterPk!I$43</f>
        <v>0</v>
      </c>
      <c r="L677" s="50" t="n">
        <f aca="false">FilterPk!J$43</f>
        <v>0</v>
      </c>
      <c r="M677" s="50" t="n">
        <f aca="false">FilterPk!K$43</f>
        <v>0</v>
      </c>
      <c r="N677" s="50" t="n">
        <f aca="false">FilterPk!L$43</f>
        <v>0</v>
      </c>
      <c r="O677" s="50" t="n">
        <f aca="false">FilterPk!M$43</f>
        <v>0</v>
      </c>
      <c r="P677" s="50" t="n">
        <f aca="false">FilterPk!N$43</f>
        <v>0</v>
      </c>
      <c r="Q677" s="51" t="n">
        <f aca="false">FilterPk!O$43</f>
        <v>0</v>
      </c>
    </row>
    <row r="678" customFormat="false" ht="12.75" hidden="false" customHeight="false" outlineLevel="0" collapsed="false">
      <c r="B678" s="85" t="str">
        <f aca="false">FilterPk!A$44</f>
        <v>Chris Dorland</v>
      </c>
      <c r="C678" s="13" t="n">
        <f aca="false">C677+1</f>
        <v>677</v>
      </c>
      <c r="D678" s="50" t="n">
        <f aca="false">FilterPk!B$44</f>
        <v>0</v>
      </c>
      <c r="E678" s="50" t="n">
        <f aca="false">FilterPk!C$44</f>
        <v>0</v>
      </c>
      <c r="F678" s="50" t="n">
        <f aca="false">FilterPk!D$44</f>
        <v>0</v>
      </c>
      <c r="G678" s="50" t="n">
        <f aca="false">FilterPk!E$44</f>
        <v>0</v>
      </c>
      <c r="H678" s="50" t="n">
        <f aca="false">FilterPk!F$44</f>
        <v>0</v>
      </c>
      <c r="I678" s="50" t="n">
        <f aca="false">FilterPk!G$44</f>
        <v>0</v>
      </c>
      <c r="J678" s="50" t="n">
        <f aca="false">FilterPk!H$44</f>
        <v>0</v>
      </c>
      <c r="K678" s="50" t="n">
        <f aca="false">FilterPk!I$44</f>
        <v>0</v>
      </c>
      <c r="L678" s="50" t="n">
        <f aca="false">FilterPk!J$44</f>
        <v>0</v>
      </c>
      <c r="M678" s="50" t="n">
        <f aca="false">FilterPk!K$44</f>
        <v>0</v>
      </c>
      <c r="N678" s="50" t="n">
        <f aca="false">FilterPk!L$44</f>
        <v>0</v>
      </c>
      <c r="O678" s="50" t="n">
        <f aca="false">FilterPk!M$44</f>
        <v>0</v>
      </c>
      <c r="P678" s="50" t="n">
        <f aca="false">FilterPk!N$44</f>
        <v>0</v>
      </c>
      <c r="Q678" s="51" t="n">
        <f aca="false">FilterPk!O$44</f>
        <v>0</v>
      </c>
    </row>
    <row r="679" customFormat="false" ht="12.75" hidden="false" customHeight="false" outlineLevel="0" collapsed="false">
      <c r="B679" s="85" t="str">
        <f aca="false">FilterPk!A$45</f>
        <v>Jeff King</v>
      </c>
      <c r="C679" s="13" t="n">
        <f aca="false">C678+1</f>
        <v>678</v>
      </c>
      <c r="D679" s="50" t="n">
        <f aca="false">FilterPk!B$45</f>
        <v>0</v>
      </c>
      <c r="E679" s="50" t="n">
        <f aca="false">FilterPk!C$45</f>
        <v>0</v>
      </c>
      <c r="F679" s="50" t="n">
        <f aca="false">FilterPk!D$45</f>
        <v>0</v>
      </c>
      <c r="G679" s="50" t="n">
        <f aca="false">FilterPk!E$45</f>
        <v>0</v>
      </c>
      <c r="H679" s="50" t="n">
        <f aca="false">FilterPk!F$45</f>
        <v>0</v>
      </c>
      <c r="I679" s="50" t="n">
        <f aca="false">FilterPk!G$45</f>
        <v>0</v>
      </c>
      <c r="J679" s="50" t="n">
        <f aca="false">FilterPk!H$45</f>
        <v>0</v>
      </c>
      <c r="K679" s="50" t="n">
        <f aca="false">FilterPk!I$45</f>
        <v>0</v>
      </c>
      <c r="L679" s="50" t="n">
        <f aca="false">FilterPk!J$45</f>
        <v>0</v>
      </c>
      <c r="M679" s="50" t="n">
        <f aca="false">FilterPk!K$45</f>
        <v>0</v>
      </c>
      <c r="N679" s="50" t="n">
        <f aca="false">FilterPk!L$45</f>
        <v>0</v>
      </c>
      <c r="O679" s="50" t="n">
        <f aca="false">FilterPk!M$45</f>
        <v>0</v>
      </c>
      <c r="P679" s="50" t="n">
        <f aca="false">FilterPk!N$45</f>
        <v>0</v>
      </c>
      <c r="Q679" s="51" t="n">
        <f aca="false">FilterPk!O$45</f>
        <v>0</v>
      </c>
    </row>
    <row r="680" customFormat="false" ht="12.75" hidden="false" customHeight="false" outlineLevel="0" collapsed="false">
      <c r="B680" s="85" t="n">
        <f aca="false">FilterPk!A$46</f>
        <v>0</v>
      </c>
      <c r="C680" s="13" t="n">
        <f aca="false">C679+1</f>
        <v>679</v>
      </c>
      <c r="D680" s="50" t="n">
        <f aca="false">FilterPk!B$46</f>
        <v>0</v>
      </c>
      <c r="E680" s="50" t="n">
        <f aca="false">FilterPk!C$46</f>
        <v>0</v>
      </c>
      <c r="F680" s="50" t="n">
        <f aca="false">FilterPk!D$46</f>
        <v>0</v>
      </c>
      <c r="G680" s="50" t="n">
        <f aca="false">FilterPk!E$46</f>
        <v>0</v>
      </c>
      <c r="H680" s="50" t="n">
        <f aca="false">FilterPk!F$46</f>
        <v>0</v>
      </c>
      <c r="I680" s="50" t="n">
        <f aca="false">FilterPk!G$46</f>
        <v>0</v>
      </c>
      <c r="J680" s="50" t="n">
        <f aca="false">FilterPk!H$46</f>
        <v>0</v>
      </c>
      <c r="K680" s="50" t="n">
        <f aca="false">FilterPk!I$46</f>
        <v>0</v>
      </c>
      <c r="L680" s="50" t="n">
        <f aca="false">FilterPk!J$46</f>
        <v>0</v>
      </c>
      <c r="M680" s="50" t="n">
        <f aca="false">FilterPk!K$46</f>
        <v>0</v>
      </c>
      <c r="N680" s="50" t="n">
        <f aca="false">FilterPk!L$46</f>
        <v>0</v>
      </c>
      <c r="O680" s="50" t="n">
        <f aca="false">FilterPk!M$46</f>
        <v>0</v>
      </c>
      <c r="P680" s="50" t="n">
        <f aca="false">FilterPk!N$46</f>
        <v>0</v>
      </c>
      <c r="Q680" s="51" t="n">
        <f aca="false">FilterPk!O$46</f>
        <v>0</v>
      </c>
    </row>
    <row r="681" customFormat="false" ht="12.75" hidden="false" customHeight="false" outlineLevel="0" collapsed="false">
      <c r="B681" s="87" t="n">
        <f aca="false">FilterPk!A$47</f>
        <v>0</v>
      </c>
      <c r="C681" s="64" t="n">
        <f aca="false">C680+1</f>
        <v>680</v>
      </c>
      <c r="D681" s="54" t="n">
        <f aca="false">FilterPk!B$47</f>
        <v>0</v>
      </c>
      <c r="E681" s="54" t="n">
        <f aca="false">FilterPk!C$47</f>
        <v>0</v>
      </c>
      <c r="F681" s="54" t="n">
        <f aca="false">FilterPk!D$47</f>
        <v>0</v>
      </c>
      <c r="G681" s="54" t="n">
        <f aca="false">FilterPk!E$47</f>
        <v>0</v>
      </c>
      <c r="H681" s="54" t="n">
        <f aca="false">FilterPk!F$47</f>
        <v>0</v>
      </c>
      <c r="I681" s="54" t="n">
        <f aca="false">FilterPk!G$47</f>
        <v>0</v>
      </c>
      <c r="J681" s="54" t="n">
        <f aca="false">FilterPk!H$47</f>
        <v>0</v>
      </c>
      <c r="K681" s="54" t="n">
        <f aca="false">FilterPk!I$47</f>
        <v>0</v>
      </c>
      <c r="L681" s="54" t="n">
        <f aca="false">FilterPk!J$47</f>
        <v>0</v>
      </c>
      <c r="M681" s="54" t="n">
        <f aca="false">FilterPk!K$47</f>
        <v>0</v>
      </c>
      <c r="N681" s="54" t="n">
        <f aca="false">FilterPk!L$47</f>
        <v>0</v>
      </c>
      <c r="O681" s="54" t="n">
        <f aca="false">FilterPk!M$47</f>
        <v>0</v>
      </c>
      <c r="P681" s="54" t="n">
        <f aca="false">FilterPk!N$47</f>
        <v>0</v>
      </c>
      <c r="Q681" s="55" t="n">
        <f aca="false">FilterPk!O$47</f>
        <v>0</v>
      </c>
    </row>
    <row r="682" customFormat="false" ht="12.75" hidden="false" customHeight="false" outlineLevel="0" collapsed="false">
      <c r="A682" s="0" t="n">
        <f aca="false">A642+1</f>
        <v>18</v>
      </c>
      <c r="B682" s="57" t="n">
        <f aca="false">FilterPk!D$1</f>
        <v>36907</v>
      </c>
      <c r="C682" s="58" t="n">
        <f aca="false">C681+1</f>
        <v>681</v>
      </c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83"/>
    </row>
    <row r="683" customFormat="false" ht="12.75" hidden="false" customHeight="false" outlineLevel="0" collapsed="false">
      <c r="B683" s="61"/>
      <c r="C683" s="13" t="n">
        <f aca="false">C682+1</f>
        <v>682</v>
      </c>
      <c r="D683" s="13"/>
      <c r="E683" s="21" t="s">
        <v>5</v>
      </c>
      <c r="F683" s="21" t="s">
        <v>6</v>
      </c>
      <c r="G683" s="21" t="s">
        <v>7</v>
      </c>
      <c r="H683" s="21" t="s">
        <v>8</v>
      </c>
      <c r="I683" s="21" t="s">
        <v>9</v>
      </c>
      <c r="J683" s="21" t="s">
        <v>10</v>
      </c>
      <c r="K683" s="21" t="s">
        <v>11</v>
      </c>
      <c r="L683" s="21" t="s">
        <v>12</v>
      </c>
      <c r="M683" s="21" t="s">
        <v>13</v>
      </c>
      <c r="N683" s="21" t="s">
        <v>14</v>
      </c>
      <c r="O683" s="21" t="n">
        <v>2002</v>
      </c>
      <c r="P683" s="21" t="s">
        <v>15</v>
      </c>
      <c r="Q683" s="84" t="s">
        <v>16</v>
      </c>
    </row>
    <row r="684" customFormat="false" ht="12.75" hidden="false" customHeight="false" outlineLevel="0" collapsed="false">
      <c r="B684" s="85" t="str">
        <f aca="false">FilterPk!A$9</f>
        <v>Power positions</v>
      </c>
      <c r="C684" s="13" t="n">
        <f aca="false">C683+1</f>
        <v>683</v>
      </c>
      <c r="D684" s="13" t="s">
        <v>4</v>
      </c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86"/>
    </row>
    <row r="685" customFormat="false" ht="12.75" hidden="false" customHeight="false" outlineLevel="0" collapsed="false">
      <c r="B685" s="85" t="str">
        <f aca="false">FilterPk!A$10</f>
        <v>East Position</v>
      </c>
      <c r="C685" s="13" t="n">
        <f aca="false">C684+1</f>
        <v>684</v>
      </c>
      <c r="D685" s="50" t="n">
        <f aca="false">FilterPk!B$10</f>
        <v>34784396.7946123</v>
      </c>
      <c r="E685" s="50" t="n">
        <f aca="false">FilterPk!C$10</f>
        <v>75045.54</v>
      </c>
      <c r="F685" s="50" t="n">
        <f aca="false">FilterPk!D$10</f>
        <v>84629.15</v>
      </c>
      <c r="G685" s="50" t="n">
        <f aca="false">FilterPk!E$10</f>
        <v>1358824.72</v>
      </c>
      <c r="H685" s="50" t="n">
        <f aca="false">FilterPk!F$10</f>
        <v>1120662.53</v>
      </c>
      <c r="I685" s="50" t="n">
        <f aca="false">FilterPk!G$10</f>
        <v>422841.14</v>
      </c>
      <c r="J685" s="50" t="n">
        <f aca="false">FilterPk!H$10</f>
        <v>788810.55</v>
      </c>
      <c r="K685" s="50" t="n">
        <f aca="false">FilterPk!I$10</f>
        <v>1076253.71</v>
      </c>
      <c r="L685" s="50" t="n">
        <f aca="false">FilterPk!J$10</f>
        <v>363159.42</v>
      </c>
      <c r="M685" s="50" t="n">
        <f aca="false">FilterPk!K$10</f>
        <v>5764043.19</v>
      </c>
      <c r="N685" s="50" t="n">
        <f aca="false">FilterPk!L$10</f>
        <v>11054269.95</v>
      </c>
      <c r="O685" s="50" t="n">
        <f aca="false">FilterPk!M$10</f>
        <v>3650317.45</v>
      </c>
      <c r="P685" s="50" t="n">
        <f aca="false">FilterPk!N$10</f>
        <v>-1642778.44</v>
      </c>
      <c r="Q685" s="51" t="n">
        <f aca="false">FilterPk!O$10</f>
        <v>13061808.96</v>
      </c>
    </row>
    <row r="686" customFormat="false" ht="12.75" hidden="false" customHeight="false" outlineLevel="0" collapsed="false">
      <c r="B686" s="85" t="str">
        <f aca="false">FilterPk!A$11</f>
        <v>East Power Mgmt</v>
      </c>
      <c r="C686" s="13" t="n">
        <f aca="false">C685+1</f>
        <v>685</v>
      </c>
      <c r="D686" s="50" t="n">
        <f aca="false">FilterPk!B$11</f>
        <v>7547347.04451418</v>
      </c>
      <c r="E686" s="50" t="n">
        <f aca="false">FilterPk!C$11</f>
        <v>43646.27</v>
      </c>
      <c r="F686" s="50" t="n">
        <f aca="false">FilterPk!D$11</f>
        <v>-98133.28</v>
      </c>
      <c r="G686" s="50" t="n">
        <f aca="false">FilterPk!E$11</f>
        <v>107993.78</v>
      </c>
      <c r="H686" s="50" t="n">
        <f aca="false">FilterPk!F$11</f>
        <v>155786.29</v>
      </c>
      <c r="I686" s="50" t="n">
        <f aca="false">FilterPk!G$11</f>
        <v>89357.34</v>
      </c>
      <c r="J686" s="50" t="n">
        <f aca="false">FilterPk!H$11</f>
        <v>247101.13</v>
      </c>
      <c r="K686" s="50" t="n">
        <f aca="false">FilterPk!I$11</f>
        <v>307386.28</v>
      </c>
      <c r="L686" s="50" t="n">
        <f aca="false">FilterPk!J$11</f>
        <v>108209.05</v>
      </c>
      <c r="M686" s="50" t="n">
        <f aca="false">FilterPk!K$11</f>
        <v>1338376.99</v>
      </c>
      <c r="N686" s="50" t="n">
        <f aca="false">FilterPk!L$11</f>
        <v>2299723.85</v>
      </c>
      <c r="O686" s="50" t="n">
        <f aca="false">FilterPk!M$11</f>
        <v>606348.53</v>
      </c>
      <c r="P686" s="50" t="n">
        <f aca="false">FilterPk!N$11</f>
        <v>61912.21</v>
      </c>
      <c r="Q686" s="51" t="n">
        <f aca="false">FilterPk!O$11</f>
        <v>2967984.59</v>
      </c>
    </row>
    <row r="687" customFormat="false" ht="12.75" hidden="false" customHeight="false" outlineLevel="0" collapsed="false">
      <c r="B687" s="85" t="str">
        <f aca="false">FilterPk!A$12</f>
        <v>Long Term Options</v>
      </c>
      <c r="C687" s="13" t="n">
        <f aca="false">C686+1</f>
        <v>686</v>
      </c>
      <c r="D687" s="50" t="n">
        <f aca="false">FilterPk!B$12</f>
        <v>0</v>
      </c>
      <c r="E687" s="50" t="n">
        <f aca="false">FilterPk!C$12</f>
        <v>0</v>
      </c>
      <c r="F687" s="50" t="n">
        <f aca="false">FilterPk!D$12</f>
        <v>0</v>
      </c>
      <c r="G687" s="50" t="n">
        <f aca="false">FilterPk!E$12</f>
        <v>0</v>
      </c>
      <c r="H687" s="50" t="n">
        <f aca="false">FilterPk!F$12</f>
        <v>0</v>
      </c>
      <c r="I687" s="50" t="n">
        <f aca="false">FilterPk!G$12</f>
        <v>0</v>
      </c>
      <c r="J687" s="50" t="n">
        <f aca="false">FilterPk!H$12</f>
        <v>0</v>
      </c>
      <c r="K687" s="50" t="n">
        <f aca="false">FilterPk!I$12</f>
        <v>0</v>
      </c>
      <c r="L687" s="50" t="n">
        <f aca="false">FilterPk!J$12</f>
        <v>0</v>
      </c>
      <c r="M687" s="50" t="n">
        <f aca="false">FilterPk!K$12</f>
        <v>0</v>
      </c>
      <c r="N687" s="50" t="n">
        <f aca="false">FilterPk!L$12</f>
        <v>0</v>
      </c>
      <c r="O687" s="50" t="n">
        <f aca="false">FilterPk!M$12</f>
        <v>0</v>
      </c>
      <c r="P687" s="50" t="n">
        <f aca="false">FilterPk!N$12</f>
        <v>0</v>
      </c>
      <c r="Q687" s="51" t="n">
        <f aca="false">FilterPk!O$12</f>
        <v>0</v>
      </c>
    </row>
    <row r="688" customFormat="false" ht="12.75" hidden="false" customHeight="false" outlineLevel="0" collapsed="false">
      <c r="B688" s="85" t="str">
        <f aca="false">FilterPk!A$13</f>
        <v>LT-MIDWEST</v>
      </c>
      <c r="C688" s="13" t="n">
        <f aca="false">C687+1</f>
        <v>687</v>
      </c>
      <c r="D688" s="50" t="n">
        <f aca="false">FilterPk!B$13</f>
        <v>7151089.47366245</v>
      </c>
      <c r="E688" s="50" t="n">
        <f aca="false">FilterPk!C$13</f>
        <v>48283.08</v>
      </c>
      <c r="F688" s="50" t="n">
        <f aca="false">FilterPk!D$13</f>
        <v>-141448.54</v>
      </c>
      <c r="G688" s="50" t="n">
        <f aca="false">FilterPk!E$13</f>
        <v>574622.66</v>
      </c>
      <c r="H688" s="50" t="n">
        <f aca="false">FilterPk!F$13</f>
        <v>298097.27</v>
      </c>
      <c r="I688" s="50" t="n">
        <f aca="false">FilterPk!G$13</f>
        <v>249481.43</v>
      </c>
      <c r="J688" s="50" t="n">
        <f aca="false">FilterPk!H$13</f>
        <v>119379.88</v>
      </c>
      <c r="K688" s="50" t="n">
        <f aca="false">FilterPk!I$13</f>
        <v>25994.27</v>
      </c>
      <c r="L688" s="50" t="n">
        <f aca="false">FilterPk!J$13</f>
        <v>156242.15</v>
      </c>
      <c r="M688" s="50" t="n">
        <f aca="false">FilterPk!K$13</f>
        <v>1762908.33</v>
      </c>
      <c r="N688" s="50" t="n">
        <f aca="false">FilterPk!L$13</f>
        <v>3093560.53</v>
      </c>
      <c r="O688" s="50" t="n">
        <f aca="false">FilterPk!M$13</f>
        <v>565730</v>
      </c>
      <c r="P688" s="50" t="n">
        <f aca="false">FilterPk!N$13</f>
        <v>-439379.19</v>
      </c>
      <c r="Q688" s="51" t="n">
        <f aca="false">FilterPk!O$13</f>
        <v>3219911.34</v>
      </c>
    </row>
    <row r="689" customFormat="false" ht="12.75" hidden="false" customHeight="false" outlineLevel="0" collapsed="false">
      <c r="B689" s="85" t="str">
        <f aca="false">FilterPk!A$14</f>
        <v>ST-ECAR</v>
      </c>
      <c r="C689" s="13" t="n">
        <f aca="false">C688+1</f>
        <v>688</v>
      </c>
      <c r="D689" s="50" t="n">
        <f aca="false">FilterPk!B$14</f>
        <v>238101.441960815</v>
      </c>
      <c r="E689" s="50" t="n">
        <f aca="false">FilterPk!C$14</f>
        <v>13522.23</v>
      </c>
      <c r="F689" s="50" t="n">
        <f aca="false">FilterPk!D$14</f>
        <v>15838.59</v>
      </c>
      <c r="G689" s="50" t="n">
        <f aca="false">FilterPk!E$14</f>
        <v>0</v>
      </c>
      <c r="H689" s="50" t="n">
        <f aca="false">FilterPk!F$14</f>
        <v>0</v>
      </c>
      <c r="I689" s="50" t="n">
        <f aca="false">FilterPk!G$14</f>
        <v>0</v>
      </c>
      <c r="J689" s="50" t="n">
        <f aca="false">FilterPk!H$14</f>
        <v>0</v>
      </c>
      <c r="K689" s="50" t="n">
        <f aca="false">FilterPk!I$14</f>
        <v>0</v>
      </c>
      <c r="L689" s="50" t="n">
        <f aca="false">FilterPk!J$14</f>
        <v>0</v>
      </c>
      <c r="M689" s="50" t="n">
        <f aca="false">FilterPk!K$14</f>
        <v>0</v>
      </c>
      <c r="N689" s="50" t="n">
        <f aca="false">FilterPk!L$14</f>
        <v>29360.82</v>
      </c>
      <c r="O689" s="50" t="n">
        <f aca="false">FilterPk!M$14</f>
        <v>0</v>
      </c>
      <c r="P689" s="50" t="n">
        <f aca="false">FilterPk!N$14</f>
        <v>0</v>
      </c>
      <c r="Q689" s="51" t="n">
        <f aca="false">FilterPk!O$14</f>
        <v>29360.82</v>
      </c>
    </row>
    <row r="690" customFormat="false" ht="12.75" hidden="false" customHeight="false" outlineLevel="0" collapsed="false">
      <c r="B690" s="85" t="str">
        <f aca="false">FilterPk!A$15</f>
        <v>ST- MAPP</v>
      </c>
      <c r="C690" s="13" t="n">
        <f aca="false">C689+1</f>
        <v>689</v>
      </c>
      <c r="D690" s="50" t="n">
        <f aca="false">FilterPk!B$15</f>
        <v>254636.614020626</v>
      </c>
      <c r="E690" s="50" t="n">
        <f aca="false">FilterPk!C$15</f>
        <v>795.43</v>
      </c>
      <c r="F690" s="50" t="n">
        <f aca="false">FilterPk!D$15</f>
        <v>39596.48</v>
      </c>
      <c r="G690" s="50" t="n">
        <f aca="false">FilterPk!E$15</f>
        <v>26009.8</v>
      </c>
      <c r="H690" s="50" t="n">
        <f aca="false">FilterPk!F$15</f>
        <v>8238.75</v>
      </c>
      <c r="I690" s="50" t="n">
        <f aca="false">FilterPk!G$15</f>
        <v>0</v>
      </c>
      <c r="J690" s="50" t="n">
        <f aca="false">FilterPk!H$15</f>
        <v>0</v>
      </c>
      <c r="K690" s="50" t="n">
        <f aca="false">FilterPk!I$15</f>
        <v>0</v>
      </c>
      <c r="L690" s="50" t="n">
        <f aca="false">FilterPk!J$15</f>
        <v>0</v>
      </c>
      <c r="M690" s="50" t="n">
        <f aca="false">FilterPk!K$15</f>
        <v>0</v>
      </c>
      <c r="N690" s="50" t="n">
        <f aca="false">FilterPk!L$15</f>
        <v>74640.46</v>
      </c>
      <c r="O690" s="50" t="n">
        <f aca="false">FilterPk!M$15</f>
        <v>0</v>
      </c>
      <c r="P690" s="50" t="n">
        <f aca="false">FilterPk!N$15</f>
        <v>0</v>
      </c>
      <c r="Q690" s="51" t="n">
        <f aca="false">FilterPk!O$15</f>
        <v>74640.46</v>
      </c>
    </row>
    <row r="691" customFormat="false" ht="12.75" hidden="false" customHeight="false" outlineLevel="0" collapsed="false">
      <c r="B691" s="85" t="str">
        <f aca="false">FilterPk!A$16</f>
        <v>ST- MAIN</v>
      </c>
      <c r="C691" s="13" t="n">
        <f aca="false">C690+1</f>
        <v>690</v>
      </c>
      <c r="D691" s="50" t="n">
        <f aca="false">FilterPk!B$16</f>
        <v>694293.253349893</v>
      </c>
      <c r="E691" s="50" t="n">
        <f aca="false">FilterPk!C$16</f>
        <v>-2349.61</v>
      </c>
      <c r="F691" s="50" t="n">
        <f aca="false">FilterPk!D$16</f>
        <v>15903</v>
      </c>
      <c r="G691" s="50" t="n">
        <f aca="false">FilterPk!E$16</f>
        <v>69359.47</v>
      </c>
      <c r="H691" s="50" t="n">
        <f aca="false">FilterPk!F$16</f>
        <v>0</v>
      </c>
      <c r="I691" s="50" t="n">
        <f aca="false">FilterPk!G$16</f>
        <v>0</v>
      </c>
      <c r="J691" s="50" t="n">
        <f aca="false">FilterPk!H$16</f>
        <v>0</v>
      </c>
      <c r="K691" s="50" t="n">
        <f aca="false">FilterPk!I$16</f>
        <v>0</v>
      </c>
      <c r="L691" s="50" t="n">
        <f aca="false">FilterPk!J$16</f>
        <v>0</v>
      </c>
      <c r="M691" s="50" t="n">
        <f aca="false">FilterPk!K$16</f>
        <v>0</v>
      </c>
      <c r="N691" s="50" t="n">
        <f aca="false">FilterPk!L$16</f>
        <v>82912.86</v>
      </c>
      <c r="O691" s="50" t="n">
        <f aca="false">FilterPk!M$16</f>
        <v>0</v>
      </c>
      <c r="P691" s="50" t="n">
        <f aca="false">FilterPk!N$16</f>
        <v>0</v>
      </c>
      <c r="Q691" s="51" t="n">
        <f aca="false">FilterPk!O$16</f>
        <v>82912.86</v>
      </c>
    </row>
    <row r="692" customFormat="false" ht="12.75" hidden="false" customHeight="false" outlineLevel="0" collapsed="false">
      <c r="B692" s="85" t="str">
        <f aca="false">FilterPk!A$17</f>
        <v>MW-ANALYST</v>
      </c>
      <c r="C692" s="13" t="n">
        <f aca="false">C691+1</f>
        <v>691</v>
      </c>
      <c r="D692" s="50" t="n">
        <f aca="false">FilterPk!B$17</f>
        <v>0</v>
      </c>
      <c r="E692" s="50" t="n">
        <f aca="false">FilterPk!C$17</f>
        <v>6363.4</v>
      </c>
      <c r="F692" s="50" t="n">
        <f aca="false">FilterPk!D$17</f>
        <v>15838.59</v>
      </c>
      <c r="G692" s="50" t="n">
        <f aca="false">FilterPk!E$17</f>
        <v>0</v>
      </c>
      <c r="H692" s="50" t="n">
        <f aca="false">FilterPk!F$17</f>
        <v>0</v>
      </c>
      <c r="I692" s="50" t="n">
        <f aca="false">FilterPk!G$17</f>
        <v>0</v>
      </c>
      <c r="J692" s="50" t="n">
        <f aca="false">FilterPk!H$17</f>
        <v>0</v>
      </c>
      <c r="K692" s="50" t="n">
        <f aca="false">FilterPk!I$17</f>
        <v>0</v>
      </c>
      <c r="L692" s="50" t="n">
        <f aca="false">FilterPk!J$17</f>
        <v>0</v>
      </c>
      <c r="M692" s="50" t="n">
        <f aca="false">FilterPk!K$17</f>
        <v>0</v>
      </c>
      <c r="N692" s="50" t="n">
        <f aca="false">FilterPk!L$17</f>
        <v>22201.99</v>
      </c>
      <c r="O692" s="50" t="n">
        <f aca="false">FilterPk!M$17</f>
        <v>0</v>
      </c>
      <c r="P692" s="50" t="n">
        <f aca="false">FilterPk!N$17</f>
        <v>0</v>
      </c>
      <c r="Q692" s="51" t="n">
        <f aca="false">FilterPk!O$17</f>
        <v>22201.99</v>
      </c>
    </row>
    <row r="693" customFormat="false" ht="12.75" hidden="false" customHeight="false" outlineLevel="0" collapsed="false">
      <c r="B693" s="85" t="str">
        <f aca="false">FilterPk!A$18</f>
        <v>LT-NE</v>
      </c>
      <c r="C693" s="13" t="n">
        <f aca="false">C692+1</f>
        <v>692</v>
      </c>
      <c r="D693" s="50" t="n">
        <f aca="false">FilterPk!B$18</f>
        <v>6187311.37539291</v>
      </c>
      <c r="E693" s="50" t="n">
        <f aca="false">FilterPk!C$18</f>
        <v>-37254.47</v>
      </c>
      <c r="F693" s="50" t="n">
        <f aca="false">FilterPk!D$18</f>
        <v>2562.91</v>
      </c>
      <c r="G693" s="50" t="n">
        <f aca="false">FilterPk!E$18</f>
        <v>-23211.32</v>
      </c>
      <c r="H693" s="50" t="n">
        <f aca="false">FilterPk!F$18</f>
        <v>263627.18</v>
      </c>
      <c r="I693" s="50" t="n">
        <f aca="false">FilterPk!G$18</f>
        <v>-59813.36</v>
      </c>
      <c r="J693" s="50" t="n">
        <f aca="false">FilterPk!H$18</f>
        <v>155752.04</v>
      </c>
      <c r="K693" s="50" t="n">
        <f aca="false">FilterPk!I$18</f>
        <v>121018.38</v>
      </c>
      <c r="L693" s="50" t="n">
        <f aca="false">FilterPk!J$18</f>
        <v>-53378.32</v>
      </c>
      <c r="M693" s="50" t="n">
        <f aca="false">FilterPk!K$18</f>
        <v>995570.8</v>
      </c>
      <c r="N693" s="50" t="n">
        <f aca="false">FilterPk!L$18</f>
        <v>1364873.84</v>
      </c>
      <c r="O693" s="50" t="n">
        <f aca="false">FilterPk!M$18</f>
        <v>1053007.86</v>
      </c>
      <c r="P693" s="50" t="n">
        <f aca="false">FilterPk!N$18</f>
        <v>-2593897.5</v>
      </c>
      <c r="Q693" s="51" t="n">
        <f aca="false">FilterPk!O$18</f>
        <v>-176015.800000001</v>
      </c>
    </row>
    <row r="694" customFormat="false" ht="12.75" hidden="false" customHeight="false" outlineLevel="0" collapsed="false">
      <c r="B694" s="85" t="str">
        <f aca="false">FilterPk!A$19</f>
        <v>LT-PJM</v>
      </c>
      <c r="C694" s="13" t="n">
        <f aca="false">C693+1</f>
        <v>693</v>
      </c>
      <c r="D694" s="50" t="n">
        <f aca="false">FilterPk!B$19</f>
        <v>1818236.42109565</v>
      </c>
      <c r="E694" s="50" t="n">
        <f aca="false">FilterPk!C$19</f>
        <v>25453.61</v>
      </c>
      <c r="F694" s="50" t="n">
        <f aca="false">FilterPk!D$19</f>
        <v>45536</v>
      </c>
      <c r="G694" s="50" t="n">
        <f aca="false">FilterPk!E$19</f>
        <v>312117.59</v>
      </c>
      <c r="H694" s="50" t="n">
        <f aca="false">FilterPk!F$19</f>
        <v>211118</v>
      </c>
      <c r="I694" s="50" t="n">
        <f aca="false">FilterPk!G$19</f>
        <v>0</v>
      </c>
      <c r="J694" s="50" t="n">
        <f aca="false">FilterPk!H$19</f>
        <v>24536.25</v>
      </c>
      <c r="K694" s="50" t="n">
        <f aca="false">FilterPk!I$19</f>
        <v>-12662.37</v>
      </c>
      <c r="L694" s="50" t="n">
        <f aca="false">FilterPk!J$19</f>
        <v>-30078</v>
      </c>
      <c r="M694" s="50" t="n">
        <f aca="false">FilterPk!K$19</f>
        <v>243523.27</v>
      </c>
      <c r="N694" s="50" t="n">
        <f aca="false">FilterPk!L$19</f>
        <v>819544.35</v>
      </c>
      <c r="O694" s="50" t="n">
        <f aca="false">FilterPk!M$19</f>
        <v>125485.18</v>
      </c>
      <c r="P694" s="50" t="n">
        <f aca="false">FilterPk!N$19</f>
        <v>177105.54</v>
      </c>
      <c r="Q694" s="51" t="n">
        <f aca="false">FilterPk!O$19</f>
        <v>1122135.07</v>
      </c>
    </row>
    <row r="695" customFormat="false" ht="12.75" hidden="false" customHeight="false" outlineLevel="0" collapsed="false">
      <c r="B695" s="85" t="str">
        <f aca="false">FilterPk!A$20</f>
        <v>LT- NY</v>
      </c>
      <c r="C695" s="13" t="n">
        <f aca="false">C694+1</f>
        <v>694</v>
      </c>
      <c r="D695" s="50" t="n">
        <f aca="false">FilterPk!B$20</f>
        <v>0</v>
      </c>
      <c r="E695" s="50" t="n">
        <f aca="false">FilterPk!C$20</f>
        <v>-15908.51</v>
      </c>
      <c r="F695" s="50" t="n">
        <f aca="false">FilterPk!D$20</f>
        <v>63126.67</v>
      </c>
      <c r="G695" s="50" t="n">
        <f aca="false">FilterPk!E$20</f>
        <v>-17376.91</v>
      </c>
      <c r="H695" s="50" t="n">
        <f aca="false">FilterPk!F$20</f>
        <v>0</v>
      </c>
      <c r="I695" s="50" t="n">
        <f aca="false">FilterPk!G$20</f>
        <v>0</v>
      </c>
      <c r="J695" s="50" t="n">
        <f aca="false">FilterPk!H$20</f>
        <v>0</v>
      </c>
      <c r="K695" s="50" t="n">
        <f aca="false">FilterPk!I$20</f>
        <v>0</v>
      </c>
      <c r="L695" s="50" t="n">
        <f aca="false">FilterPk!J$20</f>
        <v>0</v>
      </c>
      <c r="M695" s="50" t="n">
        <f aca="false">FilterPk!K$20</f>
        <v>146381.01</v>
      </c>
      <c r="N695" s="50" t="n">
        <f aca="false">FilterPk!L$20</f>
        <v>176222.26</v>
      </c>
      <c r="O695" s="50" t="n">
        <f aca="false">FilterPk!M$20</f>
        <v>281909.77</v>
      </c>
      <c r="P695" s="50" t="n">
        <f aca="false">FilterPk!N$20</f>
        <v>-177475.64</v>
      </c>
      <c r="Q695" s="51" t="n">
        <f aca="false">FilterPk!O$20</f>
        <v>280656.39</v>
      </c>
    </row>
    <row r="696" customFormat="false" ht="12.75" hidden="false" customHeight="false" outlineLevel="0" collapsed="false">
      <c r="B696" s="85" t="str">
        <f aca="false">FilterPk!A$21</f>
        <v>ST- PJM</v>
      </c>
      <c r="C696" s="13" t="n">
        <f aca="false">C695+1</f>
        <v>695</v>
      </c>
      <c r="D696" s="50" t="n">
        <f aca="false">FilterPk!B$21</f>
        <v>1243093.71447674</v>
      </c>
      <c r="E696" s="50" t="n">
        <f aca="false">FilterPk!C$21</f>
        <v>-91155.75</v>
      </c>
      <c r="F696" s="50" t="n">
        <f aca="false">FilterPk!D$21</f>
        <v>-47515.78</v>
      </c>
      <c r="G696" s="50" t="n">
        <f aca="false">FilterPk!E$21</f>
        <v>0</v>
      </c>
      <c r="H696" s="50" t="n">
        <f aca="false">FilterPk!F$21</f>
        <v>0</v>
      </c>
      <c r="I696" s="50" t="n">
        <f aca="false">FilterPk!G$21</f>
        <v>0</v>
      </c>
      <c r="J696" s="50" t="n">
        <f aca="false">FilterPk!H$21</f>
        <v>0</v>
      </c>
      <c r="K696" s="50" t="n">
        <f aca="false">FilterPk!I$21</f>
        <v>0</v>
      </c>
      <c r="L696" s="50" t="n">
        <f aca="false">FilterPk!J$21</f>
        <v>0</v>
      </c>
      <c r="M696" s="50" t="n">
        <f aca="false">FilterPk!K$21</f>
        <v>0</v>
      </c>
      <c r="N696" s="50" t="n">
        <f aca="false">FilterPk!L$21</f>
        <v>-138671.53</v>
      </c>
      <c r="O696" s="50" t="n">
        <f aca="false">FilterPk!M$21</f>
        <v>0</v>
      </c>
      <c r="P696" s="50" t="n">
        <f aca="false">FilterPk!N$21</f>
        <v>0</v>
      </c>
      <c r="Q696" s="51" t="n">
        <f aca="false">FilterPk!O$21</f>
        <v>-138671.53</v>
      </c>
    </row>
    <row r="697" customFormat="false" ht="12.75" hidden="false" customHeight="false" outlineLevel="0" collapsed="false">
      <c r="B697" s="85" t="str">
        <f aca="false">FilterPk!A$22</f>
        <v>ST- NENG</v>
      </c>
      <c r="C697" s="13" t="n">
        <f aca="false">C696+1</f>
        <v>696</v>
      </c>
      <c r="D697" s="50" t="n">
        <f aca="false">FilterPk!B$22</f>
        <v>539719.375927685</v>
      </c>
      <c r="E697" s="50" t="n">
        <f aca="false">FilterPk!C$22</f>
        <v>13161.19</v>
      </c>
      <c r="F697" s="50" t="n">
        <f aca="false">FilterPk!D$22</f>
        <v>63418.82</v>
      </c>
      <c r="G697" s="50" t="n">
        <f aca="false">FilterPk!E$22</f>
        <v>0</v>
      </c>
      <c r="H697" s="50" t="n">
        <f aca="false">FilterPk!F$22</f>
        <v>0</v>
      </c>
      <c r="I697" s="50" t="n">
        <f aca="false">FilterPk!G$22</f>
        <v>0</v>
      </c>
      <c r="J697" s="50" t="n">
        <f aca="false">FilterPk!H$22</f>
        <v>0</v>
      </c>
      <c r="K697" s="50" t="n">
        <f aca="false">FilterPk!I$22</f>
        <v>0</v>
      </c>
      <c r="L697" s="50" t="n">
        <f aca="false">FilterPk!J$22</f>
        <v>0</v>
      </c>
      <c r="M697" s="50" t="n">
        <f aca="false">FilterPk!K$22</f>
        <v>0</v>
      </c>
      <c r="N697" s="50" t="n">
        <f aca="false">FilterPk!L$22</f>
        <v>76580.01</v>
      </c>
      <c r="O697" s="50" t="n">
        <f aca="false">FilterPk!M$22</f>
        <v>0</v>
      </c>
      <c r="P697" s="50" t="n">
        <f aca="false">FilterPk!N$22</f>
        <v>0</v>
      </c>
      <c r="Q697" s="51" t="n">
        <f aca="false">FilterPk!O$22</f>
        <v>76580.01</v>
      </c>
    </row>
    <row r="698" customFormat="false" ht="12.75" hidden="false" customHeight="false" outlineLevel="0" collapsed="false">
      <c r="B698" s="85" t="str">
        <f aca="false">FilterPk!A$23</f>
        <v>ST- NY</v>
      </c>
      <c r="C698" s="13" t="n">
        <f aca="false">C697+1</f>
        <v>697</v>
      </c>
      <c r="D698" s="50" t="n">
        <f aca="false">FilterPk!B$23</f>
        <v>251437.188425373</v>
      </c>
      <c r="E698" s="50" t="n">
        <f aca="false">FilterPk!C$23</f>
        <v>10362.2</v>
      </c>
      <c r="F698" s="50" t="n">
        <f aca="false">FilterPk!D$23</f>
        <v>-15838.59</v>
      </c>
      <c r="G698" s="50" t="n">
        <f aca="false">FilterPk!E$23</f>
        <v>17339.87</v>
      </c>
      <c r="H698" s="50" t="n">
        <f aca="false">FilterPk!F$23</f>
        <v>0</v>
      </c>
      <c r="I698" s="50" t="n">
        <f aca="false">FilterPk!G$23</f>
        <v>0</v>
      </c>
      <c r="J698" s="50" t="n">
        <f aca="false">FilterPk!H$23</f>
        <v>0</v>
      </c>
      <c r="K698" s="50" t="n">
        <f aca="false">FilterPk!I$23</f>
        <v>0</v>
      </c>
      <c r="L698" s="50" t="n">
        <f aca="false">FilterPk!J$23</f>
        <v>0</v>
      </c>
      <c r="M698" s="50" t="n">
        <f aca="false">FilterPk!K$23</f>
        <v>0</v>
      </c>
      <c r="N698" s="50" t="n">
        <f aca="false">FilterPk!L$23</f>
        <v>11863.48</v>
      </c>
      <c r="O698" s="50" t="n">
        <f aca="false">FilterPk!M$23</f>
        <v>0</v>
      </c>
      <c r="P698" s="50" t="n">
        <f aca="false">FilterPk!N$23</f>
        <v>0</v>
      </c>
      <c r="Q698" s="51" t="n">
        <f aca="false">FilterPk!O$23</f>
        <v>11863.48</v>
      </c>
    </row>
    <row r="699" customFormat="false" ht="12.75" hidden="false" customHeight="false" outlineLevel="0" collapsed="false">
      <c r="B699" s="85" t="str">
        <f aca="false">FilterPk!A$24</f>
        <v>NE- PHYS</v>
      </c>
      <c r="C699" s="13" t="n">
        <f aca="false">C698+1</f>
        <v>698</v>
      </c>
      <c r="D699" s="50" t="n">
        <f aca="false">FilterPk!B$24</f>
        <v>0</v>
      </c>
      <c r="E699" s="50" t="n">
        <f aca="false">FilterPk!C$24</f>
        <v>0</v>
      </c>
      <c r="F699" s="50" t="n">
        <f aca="false">FilterPk!D$24</f>
        <v>0</v>
      </c>
      <c r="G699" s="50" t="n">
        <f aca="false">FilterPk!E$24</f>
        <v>0</v>
      </c>
      <c r="H699" s="50" t="n">
        <f aca="false">FilterPk!F$24</f>
        <v>0</v>
      </c>
      <c r="I699" s="50" t="n">
        <f aca="false">FilterPk!G$24</f>
        <v>0</v>
      </c>
      <c r="J699" s="50" t="n">
        <f aca="false">FilterPk!H$24</f>
        <v>0</v>
      </c>
      <c r="K699" s="50" t="n">
        <f aca="false">FilterPk!I$24</f>
        <v>0</v>
      </c>
      <c r="L699" s="50" t="n">
        <f aca="false">FilterPk!J$24</f>
        <v>0</v>
      </c>
      <c r="M699" s="50" t="n">
        <f aca="false">FilterPk!K$24</f>
        <v>0</v>
      </c>
      <c r="N699" s="50" t="n">
        <f aca="false">FilterPk!L$24</f>
        <v>0</v>
      </c>
      <c r="O699" s="50" t="n">
        <f aca="false">FilterPk!M$24</f>
        <v>0</v>
      </c>
      <c r="P699" s="50" t="n">
        <f aca="false">FilterPk!N$24</f>
        <v>0</v>
      </c>
      <c r="Q699" s="51" t="n">
        <f aca="false">FilterPk!O$24</f>
        <v>0</v>
      </c>
    </row>
    <row r="700" customFormat="false" ht="12.75" hidden="false" customHeight="false" outlineLevel="0" collapsed="false">
      <c r="B700" s="85" t="str">
        <f aca="false">FilterPk!A$25</f>
        <v>LT-Southeast</v>
      </c>
      <c r="C700" s="13" t="n">
        <f aca="false">C699+1</f>
        <v>699</v>
      </c>
      <c r="D700" s="50" t="n">
        <f aca="false">FilterPk!B$25</f>
        <v>11411200.8859117</v>
      </c>
      <c r="E700" s="50" t="n">
        <f aca="false">FilterPk!C$25</f>
        <v>45860.27</v>
      </c>
      <c r="F700" s="50" t="n">
        <f aca="false">FilterPk!D$25</f>
        <v>54109.47</v>
      </c>
      <c r="G700" s="50" t="n">
        <f aca="false">FilterPk!E$25</f>
        <v>124540.18</v>
      </c>
      <c r="H700" s="50" t="n">
        <f aca="false">FilterPk!F$25</f>
        <v>77068.78</v>
      </c>
      <c r="I700" s="50" t="n">
        <f aca="false">FilterPk!G$25</f>
        <v>75414.58</v>
      </c>
      <c r="J700" s="50" t="n">
        <f aca="false">FilterPk!H$25</f>
        <v>134077.64</v>
      </c>
      <c r="K700" s="50" t="n">
        <f aca="false">FilterPk!I$25</f>
        <v>429786.05</v>
      </c>
      <c r="L700" s="50" t="n">
        <f aca="false">FilterPk!J$25</f>
        <v>118391.18</v>
      </c>
      <c r="M700" s="50" t="n">
        <f aca="false">FilterPk!K$25</f>
        <v>1083243.13</v>
      </c>
      <c r="N700" s="50" t="n">
        <f aca="false">FilterPk!L$25</f>
        <v>2142491.28</v>
      </c>
      <c r="O700" s="50" t="n">
        <f aca="false">FilterPk!M$25</f>
        <v>344226</v>
      </c>
      <c r="P700" s="50" t="n">
        <f aca="false">FilterPk!N$25</f>
        <v>1221747.4</v>
      </c>
      <c r="Q700" s="51" t="n">
        <f aca="false">FilterPk!O$25</f>
        <v>3708464.68</v>
      </c>
    </row>
    <row r="701" customFormat="false" ht="12.75" hidden="false" customHeight="false" outlineLevel="0" collapsed="false">
      <c r="B701" s="85" t="str">
        <f aca="false">FilterPk!A$26</f>
        <v>ST-SPP</v>
      </c>
      <c r="C701" s="13" t="n">
        <f aca="false">C700+1</f>
        <v>700</v>
      </c>
      <c r="D701" s="50" t="n">
        <f aca="false">FilterPk!B$26</f>
        <v>52202.8773549933</v>
      </c>
      <c r="E701" s="50" t="n">
        <f aca="false">FilterPk!C$26</f>
        <v>3181.7</v>
      </c>
      <c r="F701" s="50" t="n">
        <f aca="false">FilterPk!D$26</f>
        <v>0</v>
      </c>
      <c r="G701" s="50" t="n">
        <f aca="false">FilterPk!E$26</f>
        <v>0</v>
      </c>
      <c r="H701" s="50" t="n">
        <f aca="false">FilterPk!F$26</f>
        <v>0</v>
      </c>
      <c r="I701" s="50" t="n">
        <f aca="false">FilterPk!G$26</f>
        <v>0</v>
      </c>
      <c r="J701" s="50" t="n">
        <f aca="false">FilterPk!H$26</f>
        <v>0</v>
      </c>
      <c r="K701" s="50" t="n">
        <f aca="false">FilterPk!I$26</f>
        <v>0</v>
      </c>
      <c r="L701" s="50" t="n">
        <f aca="false">FilterPk!J$26</f>
        <v>0</v>
      </c>
      <c r="M701" s="50" t="n">
        <f aca="false">FilterPk!K$26</f>
        <v>0</v>
      </c>
      <c r="N701" s="50" t="n">
        <f aca="false">FilterPk!L$26</f>
        <v>3181.7</v>
      </c>
      <c r="O701" s="50" t="n">
        <f aca="false">FilterPk!M$26</f>
        <v>0</v>
      </c>
      <c r="P701" s="50" t="n">
        <f aca="false">FilterPk!N$26</f>
        <v>0</v>
      </c>
      <c r="Q701" s="51" t="n">
        <f aca="false">FilterPk!O$26</f>
        <v>3181.7</v>
      </c>
    </row>
    <row r="702" customFormat="false" ht="12.75" hidden="false" customHeight="false" outlineLevel="0" collapsed="false">
      <c r="B702" s="85" t="str">
        <f aca="false">FilterPk!A$27</f>
        <v>ST-SERC</v>
      </c>
      <c r="C702" s="13" t="n">
        <f aca="false">C701+1</f>
        <v>701</v>
      </c>
      <c r="D702" s="50" t="n">
        <f aca="false">FilterPk!B$27</f>
        <v>686881.973218232</v>
      </c>
      <c r="E702" s="50" t="n">
        <f aca="false">FilterPk!C$27</f>
        <v>-12726.81</v>
      </c>
      <c r="F702" s="50" t="n">
        <f aca="false">FilterPk!D$27</f>
        <v>-31677.19</v>
      </c>
      <c r="G702" s="50" t="n">
        <f aca="false">FilterPk!E$27</f>
        <v>138718.93</v>
      </c>
      <c r="H702" s="50" t="n">
        <f aca="false">FilterPk!F$27</f>
        <v>0</v>
      </c>
      <c r="I702" s="50" t="n">
        <f aca="false">FilterPk!G$27</f>
        <v>0</v>
      </c>
      <c r="J702" s="50" t="n">
        <f aca="false">FilterPk!H$27</f>
        <v>0</v>
      </c>
      <c r="K702" s="50" t="n">
        <f aca="false">FilterPk!I$27</f>
        <v>0</v>
      </c>
      <c r="L702" s="50" t="n">
        <f aca="false">FilterPk!J$27</f>
        <v>0</v>
      </c>
      <c r="M702" s="50" t="n">
        <f aca="false">FilterPk!K$27</f>
        <v>0</v>
      </c>
      <c r="N702" s="50" t="n">
        <f aca="false">FilterPk!L$27</f>
        <v>94314.93</v>
      </c>
      <c r="O702" s="50" t="n">
        <f aca="false">FilterPk!M$27</f>
        <v>0</v>
      </c>
      <c r="P702" s="50" t="n">
        <f aca="false">FilterPk!N$27</f>
        <v>0</v>
      </c>
      <c r="Q702" s="51" t="n">
        <f aca="false">FilterPk!O$27</f>
        <v>94314.93</v>
      </c>
    </row>
    <row r="703" customFormat="false" ht="12.75" hidden="false" customHeight="false" outlineLevel="0" collapsed="false">
      <c r="B703" s="85" t="str">
        <f aca="false">FilterPk!A$28</f>
        <v>LT- Texas</v>
      </c>
      <c r="C703" s="13" t="n">
        <f aca="false">C702+1</f>
        <v>702</v>
      </c>
      <c r="D703" s="50" t="n">
        <f aca="false">FilterPk!B$28</f>
        <v>3826684.70313045</v>
      </c>
      <c r="E703" s="50" t="n">
        <f aca="false">FilterPk!C$28</f>
        <v>-6382.69</v>
      </c>
      <c r="F703" s="50" t="n">
        <f aca="false">FilterPk!D$28</f>
        <v>71634.81</v>
      </c>
      <c r="G703" s="50" t="n">
        <f aca="false">FilterPk!E$28</f>
        <v>28710.67</v>
      </c>
      <c r="H703" s="50" t="n">
        <f aca="false">FilterPk!F$28</f>
        <v>106726.26</v>
      </c>
      <c r="I703" s="50" t="n">
        <f aca="false">FilterPk!G$28</f>
        <v>68401.15</v>
      </c>
      <c r="J703" s="50" t="n">
        <f aca="false">FilterPk!H$28</f>
        <v>107963.61</v>
      </c>
      <c r="K703" s="50" t="n">
        <f aca="false">FilterPk!I$28</f>
        <v>204731.1</v>
      </c>
      <c r="L703" s="50" t="n">
        <f aca="false">FilterPk!J$28</f>
        <v>63773.36</v>
      </c>
      <c r="M703" s="50" t="n">
        <f aca="false">FilterPk!K$28</f>
        <v>194039.66</v>
      </c>
      <c r="N703" s="50" t="n">
        <f aca="false">FilterPk!L$28</f>
        <v>839597.93</v>
      </c>
      <c r="O703" s="50" t="n">
        <f aca="false">FilterPk!M$28</f>
        <v>673610.11</v>
      </c>
      <c r="P703" s="50" t="n">
        <f aca="false">FilterPk!N$28</f>
        <v>107208.74</v>
      </c>
      <c r="Q703" s="51" t="n">
        <f aca="false">FilterPk!O$28</f>
        <v>1620416.78</v>
      </c>
    </row>
    <row r="704" customFormat="false" ht="12.75" hidden="false" customHeight="false" outlineLevel="0" collapsed="false">
      <c r="B704" s="85" t="str">
        <f aca="false">FilterPk!A$29</f>
        <v>St- Texas</v>
      </c>
      <c r="C704" s="13" t="n">
        <f aca="false">C703+1</f>
        <v>703</v>
      </c>
      <c r="D704" s="50" t="n">
        <f aca="false">FilterPk!B$29</f>
        <v>445563.239343252</v>
      </c>
      <c r="E704" s="50" t="n">
        <f aca="false">FilterPk!C$29</f>
        <v>30194</v>
      </c>
      <c r="F704" s="50" t="n">
        <f aca="false">FilterPk!D$29</f>
        <v>31677.19</v>
      </c>
      <c r="G704" s="50" t="n">
        <f aca="false">FilterPk!E$29</f>
        <v>0</v>
      </c>
      <c r="H704" s="50" t="n">
        <f aca="false">FilterPk!F$29</f>
        <v>0</v>
      </c>
      <c r="I704" s="50" t="n">
        <f aca="false">FilterPk!G$29</f>
        <v>0</v>
      </c>
      <c r="J704" s="50" t="n">
        <f aca="false">FilterPk!H$29</f>
        <v>0</v>
      </c>
      <c r="K704" s="50" t="n">
        <f aca="false">FilterPk!I$29</f>
        <v>0</v>
      </c>
      <c r="L704" s="50" t="n">
        <f aca="false">FilterPk!J$29</f>
        <v>0</v>
      </c>
      <c r="M704" s="50" t="n">
        <f aca="false">FilterPk!K$29</f>
        <v>0</v>
      </c>
      <c r="N704" s="50" t="n">
        <f aca="false">FilterPk!L$29</f>
        <v>61871.19</v>
      </c>
      <c r="O704" s="50" t="n">
        <f aca="false">FilterPk!M$29</f>
        <v>0</v>
      </c>
      <c r="P704" s="50" t="n">
        <f aca="false">FilterPk!N$29</f>
        <v>0</v>
      </c>
      <c r="Q704" s="51" t="n">
        <f aca="false">FilterPk!O$29</f>
        <v>61871.19</v>
      </c>
    </row>
    <row r="705" customFormat="false" ht="12.75" hidden="false" customHeight="false" outlineLevel="0" collapsed="false">
      <c r="B705" s="85"/>
      <c r="C705" s="13" t="n">
        <f aca="false">C704+1</f>
        <v>704</v>
      </c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1"/>
    </row>
    <row r="706" customFormat="false" ht="12.75" hidden="false" customHeight="false" outlineLevel="0" collapsed="false">
      <c r="B706" s="85" t="str">
        <f aca="false">FilterPk!A$32</f>
        <v>Gas positions</v>
      </c>
      <c r="C706" s="13" t="n">
        <f aca="false">C705+1</f>
        <v>705</v>
      </c>
      <c r="D706" s="50" t="s">
        <v>4</v>
      </c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1"/>
    </row>
    <row r="707" customFormat="false" ht="12.75" hidden="false" customHeight="false" outlineLevel="0" collapsed="false">
      <c r="B707" s="85" t="str">
        <f aca="false">FilterPk!A$33</f>
        <v>Kevin Presto</v>
      </c>
      <c r="C707" s="13" t="n">
        <f aca="false">C706+1</f>
        <v>706</v>
      </c>
      <c r="D707" s="50" t="n">
        <f aca="false">FilterPk!B$33</f>
        <v>0</v>
      </c>
      <c r="E707" s="50" t="n">
        <f aca="false">FilterPk!C$33</f>
        <v>0</v>
      </c>
      <c r="F707" s="50" t="n">
        <f aca="false">FilterPk!D$33</f>
        <v>0</v>
      </c>
      <c r="G707" s="50" t="n">
        <f aca="false">FilterPk!E$33</f>
        <v>0</v>
      </c>
      <c r="H707" s="50" t="n">
        <f aca="false">FilterPk!F$33</f>
        <v>148.212616</v>
      </c>
      <c r="I707" s="50" t="n">
        <f aca="false">FilterPk!G$33</f>
        <v>152.45636</v>
      </c>
      <c r="J707" s="50" t="n">
        <f aca="false">FilterPk!H$33</f>
        <v>146.860915</v>
      </c>
      <c r="K707" s="50" t="n">
        <f aca="false">FilterPk!I$33</f>
        <v>301.509361</v>
      </c>
      <c r="L707" s="50" t="n">
        <f aca="false">FilterPk!J$33</f>
        <v>144.921279</v>
      </c>
      <c r="M707" s="50" t="n">
        <f aca="false">FilterPk!K$33</f>
        <v>149.116289</v>
      </c>
      <c r="N707" s="50" t="n">
        <f aca="false">FilterPk!L$33</f>
        <v>1043.07682</v>
      </c>
      <c r="O707" s="50" t="n">
        <f aca="false">FilterPk!M$33</f>
        <v>0</v>
      </c>
      <c r="P707" s="50" t="n">
        <f aca="false">FilterPk!N$33</f>
        <v>0</v>
      </c>
      <c r="Q707" s="51" t="n">
        <f aca="false">FilterPk!O$33</f>
        <v>1043.07682</v>
      </c>
    </row>
    <row r="708" customFormat="false" ht="12.75" hidden="false" customHeight="false" outlineLevel="0" collapsed="false">
      <c r="B708" s="85" t="str">
        <f aca="false">FilterPk!A$34</f>
        <v>Fletcher Sturm</v>
      </c>
      <c r="C708" s="13" t="n">
        <f aca="false">C707+1</f>
        <v>707</v>
      </c>
      <c r="D708" s="50" t="n">
        <f aca="false">FilterPk!B$34</f>
        <v>0</v>
      </c>
      <c r="E708" s="50" t="n">
        <f aca="false">FilterPk!C$34</f>
        <v>0</v>
      </c>
      <c r="F708" s="50" t="n">
        <f aca="false">FilterPk!D$34</f>
        <v>10.382539</v>
      </c>
      <c r="G708" s="50" t="n">
        <f aca="false">FilterPk!E$34</f>
        <v>-372.732218</v>
      </c>
      <c r="H708" s="50" t="n">
        <f aca="false">FilterPk!F$34</f>
        <v>-18.430041</v>
      </c>
      <c r="I708" s="50" t="n">
        <f aca="false">FilterPk!G$34</f>
        <v>-7.519049</v>
      </c>
      <c r="J708" s="50" t="n">
        <f aca="false">FilterPk!H$34</f>
        <v>7.209206</v>
      </c>
      <c r="K708" s="50" t="n">
        <f aca="false">FilterPk!I$34</f>
        <v>16.283645</v>
      </c>
      <c r="L708" s="50" t="n">
        <f aca="false">FilterPk!J$34</f>
        <v>-0.622678</v>
      </c>
      <c r="M708" s="50" t="n">
        <f aca="false">FilterPk!K$34</f>
        <v>48.787102</v>
      </c>
      <c r="N708" s="50" t="n">
        <f aca="false">FilterPk!L$34</f>
        <v>-316.641494</v>
      </c>
      <c r="O708" s="50" t="n">
        <f aca="false">FilterPk!M$34</f>
        <v>137.057149</v>
      </c>
      <c r="P708" s="50" t="n">
        <f aca="false">FilterPk!N$34</f>
        <v>0</v>
      </c>
      <c r="Q708" s="51" t="n">
        <f aca="false">FilterPk!O$34</f>
        <v>-179.584345</v>
      </c>
    </row>
    <row r="709" customFormat="false" ht="12.75" hidden="false" customHeight="false" outlineLevel="0" collapsed="false">
      <c r="B709" s="85" t="str">
        <f aca="false">FilterPk!A$35</f>
        <v>Doug Gilbert-Smith</v>
      </c>
      <c r="C709" s="13" t="n">
        <f aca="false">C708+1</f>
        <v>708</v>
      </c>
      <c r="D709" s="50" t="n">
        <f aca="false">FilterPk!B$35</f>
        <v>0</v>
      </c>
      <c r="E709" s="50" t="n">
        <f aca="false">FilterPk!C$35</f>
        <v>0</v>
      </c>
      <c r="F709" s="50" t="n">
        <f aca="false">FilterPk!D$35</f>
        <v>-34.907</v>
      </c>
      <c r="G709" s="50" t="n">
        <f aca="false">FilterPk!E$35</f>
        <v>38.473605</v>
      </c>
      <c r="H709" s="50" t="n">
        <f aca="false">FilterPk!F$35</f>
        <v>-29.642523</v>
      </c>
      <c r="I709" s="50" t="n">
        <f aca="false">FilterPk!G$35</f>
        <v>30.491272</v>
      </c>
      <c r="J709" s="50" t="n">
        <f aca="false">FilterPk!H$35</f>
        <v>0</v>
      </c>
      <c r="K709" s="50" t="n">
        <f aca="false">FilterPk!I$35</f>
        <v>90.452808</v>
      </c>
      <c r="L709" s="50" t="n">
        <f aca="false">FilterPk!J$35</f>
        <v>0</v>
      </c>
      <c r="M709" s="50" t="n">
        <f aca="false">FilterPk!K$35</f>
        <v>14.574853</v>
      </c>
      <c r="N709" s="50" t="n">
        <f aca="false">FilterPk!L$35</f>
        <v>109.443015</v>
      </c>
      <c r="O709" s="50" t="n">
        <f aca="false">FilterPk!M$35</f>
        <v>94.93307</v>
      </c>
      <c r="P709" s="50" t="n">
        <f aca="false">FilterPk!N$35</f>
        <v>-157.516125</v>
      </c>
      <c r="Q709" s="51" t="n">
        <f aca="false">FilterPk!O$35</f>
        <v>46.85996</v>
      </c>
    </row>
    <row r="710" customFormat="false" ht="12.75" hidden="false" customHeight="false" outlineLevel="0" collapsed="false">
      <c r="B710" s="85" t="str">
        <f aca="false">FilterPk!A$36</f>
        <v>Rogers Herndon</v>
      </c>
      <c r="C710" s="13" t="n">
        <f aca="false">C709+1</f>
        <v>709</v>
      </c>
      <c r="D710" s="50" t="n">
        <f aca="false">FilterPk!B$36</f>
        <v>0</v>
      </c>
      <c r="E710" s="50" t="n">
        <f aca="false">FilterPk!C$36</f>
        <v>0</v>
      </c>
      <c r="F710" s="50" t="n">
        <f aca="false">FilterPk!D$36</f>
        <v>-16.269581</v>
      </c>
      <c r="G710" s="50" t="n">
        <f aca="false">FilterPk!E$36</f>
        <v>-36.150495</v>
      </c>
      <c r="H710" s="50" t="n">
        <f aca="false">FilterPk!F$36</f>
        <v>-105.080472</v>
      </c>
      <c r="I710" s="50" t="n">
        <f aca="false">FilterPk!G$36</f>
        <v>-21.496839</v>
      </c>
      <c r="J710" s="50" t="n">
        <f aca="false">FilterPk!H$36</f>
        <v>76.011979</v>
      </c>
      <c r="K710" s="50" t="n">
        <f aca="false">FilterPk!I$36</f>
        <v>315.376651</v>
      </c>
      <c r="L710" s="50" t="n">
        <f aca="false">FilterPk!J$36</f>
        <v>0.622678</v>
      </c>
      <c r="M710" s="50" t="n">
        <f aca="false">FilterPk!K$36</f>
        <v>131.855286</v>
      </c>
      <c r="N710" s="50" t="n">
        <f aca="false">FilterPk!L$36</f>
        <v>344.869207</v>
      </c>
      <c r="O710" s="50" t="n">
        <f aca="false">FilterPk!M$36</f>
        <v>500.495437</v>
      </c>
      <c r="P710" s="50" t="n">
        <f aca="false">FilterPk!N$36</f>
        <v>0</v>
      </c>
      <c r="Q710" s="51" t="n">
        <f aca="false">FilterPk!O$36</f>
        <v>845.364644</v>
      </c>
    </row>
    <row r="711" customFormat="false" ht="12.75" hidden="false" customHeight="false" outlineLevel="0" collapsed="false">
      <c r="B711" s="85" t="str">
        <f aca="false">FilterPk!A$37</f>
        <v>Dana Davis</v>
      </c>
      <c r="C711" s="13" t="n">
        <f aca="false">C710+1</f>
        <v>710</v>
      </c>
      <c r="D711" s="50" t="n">
        <f aca="false">FilterPk!B$37</f>
        <v>0</v>
      </c>
      <c r="E711" s="50" t="n">
        <f aca="false">FilterPk!C$37</f>
        <v>0</v>
      </c>
      <c r="F711" s="50" t="n">
        <f aca="false">FilterPk!D$37</f>
        <v>4.986714</v>
      </c>
      <c r="G711" s="50" t="n">
        <f aca="false">FilterPk!E$37</f>
        <v>-10.425106</v>
      </c>
      <c r="H711" s="50" t="n">
        <f aca="false">FilterPk!F$37</f>
        <v>34.582944</v>
      </c>
      <c r="I711" s="50" t="n">
        <f aca="false">FilterPk!G$37</f>
        <v>31.966656</v>
      </c>
      <c r="J711" s="50" t="n">
        <f aca="false">FilterPk!H$37</f>
        <v>34.267547</v>
      </c>
      <c r="K711" s="50" t="n">
        <f aca="false">FilterPk!I$37</f>
        <v>70.027981</v>
      </c>
      <c r="L711" s="50" t="n">
        <f aca="false">FilterPk!J$37</f>
        <v>33.814965</v>
      </c>
      <c r="M711" s="50" t="n">
        <f aca="false">FilterPk!K$37</f>
        <v>44.191074</v>
      </c>
      <c r="N711" s="50" t="n">
        <f aca="false">FilterPk!L$37</f>
        <v>243.412775</v>
      </c>
      <c r="O711" s="50" t="n">
        <f aca="false">FilterPk!M$37</f>
        <v>27.55263</v>
      </c>
      <c r="P711" s="50" t="n">
        <f aca="false">FilterPk!N$37</f>
        <v>0</v>
      </c>
      <c r="Q711" s="51" t="n">
        <f aca="false">FilterPk!O$37</f>
        <v>270.965405</v>
      </c>
    </row>
    <row r="712" customFormat="false" ht="12.75" hidden="false" customHeight="false" outlineLevel="0" collapsed="false">
      <c r="B712" s="85" t="str">
        <f aca="false">FilterPk!A$38</f>
        <v>Tom May</v>
      </c>
      <c r="C712" s="13" t="n">
        <f aca="false">C711+1</f>
        <v>711</v>
      </c>
      <c r="D712" s="50" t="n">
        <f aca="false">FilterPk!B$38</f>
        <v>0</v>
      </c>
      <c r="E712" s="50" t="n">
        <f aca="false">FilterPk!C$38</f>
        <v>0</v>
      </c>
      <c r="F712" s="50" t="n">
        <f aca="false">FilterPk!D$38</f>
        <v>0</v>
      </c>
      <c r="G712" s="50" t="n">
        <f aca="false">FilterPk!E$38</f>
        <v>0</v>
      </c>
      <c r="H712" s="50" t="n">
        <f aca="false">FilterPk!F$38</f>
        <v>0</v>
      </c>
      <c r="I712" s="50" t="n">
        <f aca="false">FilterPk!G$38</f>
        <v>0</v>
      </c>
      <c r="J712" s="50" t="n">
        <f aca="false">FilterPk!H$38</f>
        <v>0</v>
      </c>
      <c r="K712" s="50" t="n">
        <f aca="false">FilterPk!I$38</f>
        <v>0</v>
      </c>
      <c r="L712" s="50" t="n">
        <f aca="false">FilterPk!J$38</f>
        <v>0</v>
      </c>
      <c r="M712" s="50" t="n">
        <f aca="false">FilterPk!K$38</f>
        <v>0</v>
      </c>
      <c r="N712" s="50" t="n">
        <f aca="false">FilterPk!L$38</f>
        <v>0</v>
      </c>
      <c r="O712" s="50" t="n">
        <f aca="false">FilterPk!M$38</f>
        <v>0</v>
      </c>
      <c r="P712" s="50" t="n">
        <f aca="false">FilterPk!N$38</f>
        <v>0</v>
      </c>
      <c r="Q712" s="51" t="n">
        <f aca="false">FilterPk!O$38</f>
        <v>0</v>
      </c>
    </row>
    <row r="713" customFormat="false" ht="12.75" hidden="false" customHeight="false" outlineLevel="0" collapsed="false">
      <c r="B713" s="85" t="str">
        <f aca="false">FilterPk!A$39</f>
        <v>Clint Dean</v>
      </c>
      <c r="C713" s="13" t="n">
        <f aca="false">C712+1</f>
        <v>712</v>
      </c>
      <c r="D713" s="50" t="n">
        <f aca="false">FilterPk!B$39</f>
        <v>0</v>
      </c>
      <c r="E713" s="50" t="n">
        <f aca="false">FilterPk!C$39</f>
        <v>0</v>
      </c>
      <c r="F713" s="50" t="n">
        <f aca="false">FilterPk!D$39</f>
        <v>-27.9256</v>
      </c>
      <c r="G713" s="50" t="n">
        <f aca="false">FilterPk!E$39</f>
        <v>0</v>
      </c>
      <c r="H713" s="50" t="n">
        <f aca="false">FilterPk!F$39</f>
        <v>0</v>
      </c>
      <c r="I713" s="50" t="n">
        <f aca="false">FilterPk!G$39</f>
        <v>0</v>
      </c>
      <c r="J713" s="50" t="n">
        <f aca="false">FilterPk!H$39</f>
        <v>0</v>
      </c>
      <c r="K713" s="50" t="n">
        <f aca="false">FilterPk!I$39</f>
        <v>0</v>
      </c>
      <c r="L713" s="50" t="n">
        <f aca="false">FilterPk!J$39</f>
        <v>0</v>
      </c>
      <c r="M713" s="50" t="n">
        <f aca="false">FilterPk!K$39</f>
        <v>0</v>
      </c>
      <c r="N713" s="50" t="n">
        <f aca="false">FilterPk!L$39</f>
        <v>-27.9256</v>
      </c>
      <c r="O713" s="50" t="n">
        <f aca="false">FilterPk!M$39</f>
        <v>0</v>
      </c>
      <c r="P713" s="50" t="n">
        <f aca="false">FilterPk!N$39</f>
        <v>0</v>
      </c>
      <c r="Q713" s="51" t="n">
        <f aca="false">FilterPk!O$39</f>
        <v>-27.9256</v>
      </c>
    </row>
    <row r="714" customFormat="false" ht="12.75" hidden="false" customHeight="false" outlineLevel="0" collapsed="false">
      <c r="B714" s="85" t="str">
        <f aca="false">FilterPk!A$40</f>
        <v>Rob Benson</v>
      </c>
      <c r="C714" s="13" t="n">
        <f aca="false">C713+1</f>
        <v>713</v>
      </c>
      <c r="D714" s="50" t="n">
        <f aca="false">FilterPk!B$40</f>
        <v>0</v>
      </c>
      <c r="E714" s="50" t="n">
        <f aca="false">FilterPk!C$40</f>
        <v>0</v>
      </c>
      <c r="F714" s="50" t="n">
        <f aca="false">FilterPk!D$40</f>
        <v>0</v>
      </c>
      <c r="G714" s="50" t="n">
        <f aca="false">FilterPk!E$40</f>
        <v>-76.947211</v>
      </c>
      <c r="H714" s="50" t="n">
        <f aca="false">FilterPk!F$40</f>
        <v>0</v>
      </c>
      <c r="I714" s="50" t="n">
        <f aca="false">FilterPk!G$40</f>
        <v>0</v>
      </c>
      <c r="J714" s="50" t="n">
        <f aca="false">FilterPk!H$40</f>
        <v>0</v>
      </c>
      <c r="K714" s="50" t="n">
        <f aca="false">FilterPk!I$40</f>
        <v>0</v>
      </c>
      <c r="L714" s="50" t="n">
        <f aca="false">FilterPk!J$40</f>
        <v>0</v>
      </c>
      <c r="M714" s="50" t="n">
        <f aca="false">FilterPk!K$40</f>
        <v>0</v>
      </c>
      <c r="N714" s="50" t="n">
        <f aca="false">FilterPk!L$40</f>
        <v>-76.947211</v>
      </c>
      <c r="O714" s="50" t="n">
        <f aca="false">FilterPk!M$40</f>
        <v>0</v>
      </c>
      <c r="P714" s="50" t="n">
        <f aca="false">FilterPk!N$40</f>
        <v>0</v>
      </c>
      <c r="Q714" s="51" t="n">
        <f aca="false">FilterPk!O$40</f>
        <v>-76.947211</v>
      </c>
    </row>
    <row r="715" customFormat="false" ht="12.75" hidden="false" customHeight="false" outlineLevel="0" collapsed="false">
      <c r="B715" s="85" t="str">
        <f aca="false">FilterPk!A$41</f>
        <v>Matt Lorenz</v>
      </c>
      <c r="C715" s="13" t="n">
        <f aca="false">C714+1</f>
        <v>714</v>
      </c>
      <c r="D715" s="50" t="n">
        <f aca="false">FilterPk!B$41</f>
        <v>0</v>
      </c>
      <c r="E715" s="50" t="n">
        <f aca="false">FilterPk!C$41</f>
        <v>0</v>
      </c>
      <c r="F715" s="50" t="n">
        <f aca="false">FilterPk!D$41</f>
        <v>0</v>
      </c>
      <c r="G715" s="50" t="n">
        <f aca="false">FilterPk!E$41</f>
        <v>0</v>
      </c>
      <c r="H715" s="50" t="n">
        <f aca="false">FilterPk!F$41</f>
        <v>0</v>
      </c>
      <c r="I715" s="50" t="n">
        <f aca="false">FilterPk!G$41</f>
        <v>0</v>
      </c>
      <c r="J715" s="50" t="n">
        <f aca="false">FilterPk!H$41</f>
        <v>0</v>
      </c>
      <c r="K715" s="50" t="n">
        <f aca="false">FilterPk!I$41</f>
        <v>0</v>
      </c>
      <c r="L715" s="50" t="n">
        <f aca="false">FilterPk!J$41</f>
        <v>0</v>
      </c>
      <c r="M715" s="50" t="n">
        <f aca="false">FilterPk!K$41</f>
        <v>0</v>
      </c>
      <c r="N715" s="50" t="n">
        <f aca="false">FilterPk!L$41</f>
        <v>0</v>
      </c>
      <c r="O715" s="50" t="n">
        <f aca="false">FilterPk!M$41</f>
        <v>0</v>
      </c>
      <c r="P715" s="50" t="n">
        <f aca="false">FilterPk!N$41</f>
        <v>0</v>
      </c>
      <c r="Q715" s="51" t="n">
        <f aca="false">FilterPk!O$41</f>
        <v>0</v>
      </c>
    </row>
    <row r="716" customFormat="false" ht="12.75" hidden="false" customHeight="false" outlineLevel="0" collapsed="false">
      <c r="B716" s="85" t="str">
        <f aca="false">FilterPk!A$42</f>
        <v>John Forney</v>
      </c>
      <c r="C716" s="13" t="n">
        <f aca="false">C715+1</f>
        <v>715</v>
      </c>
      <c r="D716" s="50" t="n">
        <f aca="false">FilterPk!B$42</f>
        <v>0</v>
      </c>
      <c r="E716" s="50" t="n">
        <f aca="false">FilterPk!C$42</f>
        <v>0</v>
      </c>
      <c r="F716" s="50" t="n">
        <f aca="false">FilterPk!D$42</f>
        <v>0</v>
      </c>
      <c r="G716" s="50" t="n">
        <f aca="false">FilterPk!E$42</f>
        <v>0</v>
      </c>
      <c r="H716" s="50" t="n">
        <f aca="false">FilterPk!F$42</f>
        <v>0</v>
      </c>
      <c r="I716" s="50" t="n">
        <f aca="false">FilterPk!G$42</f>
        <v>0</v>
      </c>
      <c r="J716" s="50" t="n">
        <f aca="false">FilterPk!H$42</f>
        <v>0</v>
      </c>
      <c r="K716" s="50" t="n">
        <f aca="false">FilterPk!I$42</f>
        <v>0</v>
      </c>
      <c r="L716" s="50" t="n">
        <f aca="false">FilterPk!J$42</f>
        <v>0</v>
      </c>
      <c r="M716" s="50" t="n">
        <f aca="false">FilterPk!K$42</f>
        <v>0</v>
      </c>
      <c r="N716" s="50" t="n">
        <f aca="false">FilterPk!L$42</f>
        <v>0</v>
      </c>
      <c r="O716" s="50" t="n">
        <f aca="false">FilterPk!M$42</f>
        <v>0</v>
      </c>
      <c r="P716" s="50" t="n">
        <f aca="false">FilterPk!N$42</f>
        <v>0</v>
      </c>
      <c r="Q716" s="51" t="n">
        <f aca="false">FilterPk!O$42</f>
        <v>0</v>
      </c>
    </row>
    <row r="717" customFormat="false" ht="12.75" hidden="false" customHeight="false" outlineLevel="0" collapsed="false">
      <c r="B717" s="85" t="str">
        <f aca="false">FilterPk!A$43</f>
        <v>Mike Carson</v>
      </c>
      <c r="C717" s="13" t="n">
        <f aca="false">C716+1</f>
        <v>716</v>
      </c>
      <c r="D717" s="50" t="n">
        <f aca="false">FilterPk!B$43</f>
        <v>0</v>
      </c>
      <c r="E717" s="50" t="n">
        <f aca="false">FilterPk!C$43</f>
        <v>0</v>
      </c>
      <c r="F717" s="50" t="n">
        <f aca="false">FilterPk!D$43</f>
        <v>0</v>
      </c>
      <c r="G717" s="50" t="n">
        <f aca="false">FilterPk!E$43</f>
        <v>0</v>
      </c>
      <c r="H717" s="50" t="n">
        <f aca="false">FilterPk!F$43</f>
        <v>0</v>
      </c>
      <c r="I717" s="50" t="n">
        <f aca="false">FilterPk!G$43</f>
        <v>0</v>
      </c>
      <c r="J717" s="50" t="n">
        <f aca="false">FilterPk!H$43</f>
        <v>0</v>
      </c>
      <c r="K717" s="50" t="n">
        <f aca="false">FilterPk!I$43</f>
        <v>0</v>
      </c>
      <c r="L717" s="50" t="n">
        <f aca="false">FilterPk!J$43</f>
        <v>0</v>
      </c>
      <c r="M717" s="50" t="n">
        <f aca="false">FilterPk!K$43</f>
        <v>0</v>
      </c>
      <c r="N717" s="50" t="n">
        <f aca="false">FilterPk!L$43</f>
        <v>0</v>
      </c>
      <c r="O717" s="50" t="n">
        <f aca="false">FilterPk!M$43</f>
        <v>0</v>
      </c>
      <c r="P717" s="50" t="n">
        <f aca="false">FilterPk!N$43</f>
        <v>0</v>
      </c>
      <c r="Q717" s="51" t="n">
        <f aca="false">FilterPk!O$43</f>
        <v>0</v>
      </c>
    </row>
    <row r="718" customFormat="false" ht="12.75" hidden="false" customHeight="false" outlineLevel="0" collapsed="false">
      <c r="B718" s="85" t="str">
        <f aca="false">FilterPk!A$44</f>
        <v>Chris Dorland</v>
      </c>
      <c r="C718" s="13" t="n">
        <f aca="false">C717+1</f>
        <v>717</v>
      </c>
      <c r="D718" s="50" t="n">
        <f aca="false">FilterPk!B$44</f>
        <v>0</v>
      </c>
      <c r="E718" s="50" t="n">
        <f aca="false">FilterPk!C$44</f>
        <v>0</v>
      </c>
      <c r="F718" s="50" t="n">
        <f aca="false">FilterPk!D$44</f>
        <v>0</v>
      </c>
      <c r="G718" s="50" t="n">
        <f aca="false">FilterPk!E$44</f>
        <v>0</v>
      </c>
      <c r="H718" s="50" t="n">
        <f aca="false">FilterPk!F$44</f>
        <v>0</v>
      </c>
      <c r="I718" s="50" t="n">
        <f aca="false">FilterPk!G$44</f>
        <v>0</v>
      </c>
      <c r="J718" s="50" t="n">
        <f aca="false">FilterPk!H$44</f>
        <v>0</v>
      </c>
      <c r="K718" s="50" t="n">
        <f aca="false">FilterPk!I$44</f>
        <v>0</v>
      </c>
      <c r="L718" s="50" t="n">
        <f aca="false">FilterPk!J$44</f>
        <v>0</v>
      </c>
      <c r="M718" s="50" t="n">
        <f aca="false">FilterPk!K$44</f>
        <v>0</v>
      </c>
      <c r="N718" s="50" t="n">
        <f aca="false">FilterPk!L$44</f>
        <v>0</v>
      </c>
      <c r="O718" s="50" t="n">
        <f aca="false">FilterPk!M$44</f>
        <v>0</v>
      </c>
      <c r="P718" s="50" t="n">
        <f aca="false">FilterPk!N$44</f>
        <v>0</v>
      </c>
      <c r="Q718" s="51" t="n">
        <f aca="false">FilterPk!O$44</f>
        <v>0</v>
      </c>
    </row>
    <row r="719" customFormat="false" ht="12.75" hidden="false" customHeight="false" outlineLevel="0" collapsed="false">
      <c r="B719" s="85" t="str">
        <f aca="false">FilterPk!A$45</f>
        <v>Jeff King</v>
      </c>
      <c r="C719" s="13" t="n">
        <f aca="false">C718+1</f>
        <v>718</v>
      </c>
      <c r="D719" s="50" t="n">
        <f aca="false">FilterPk!B$45</f>
        <v>0</v>
      </c>
      <c r="E719" s="50" t="n">
        <f aca="false">FilterPk!C$45</f>
        <v>0</v>
      </c>
      <c r="F719" s="50" t="n">
        <f aca="false">FilterPk!D$45</f>
        <v>0</v>
      </c>
      <c r="G719" s="50" t="n">
        <f aca="false">FilterPk!E$45</f>
        <v>0</v>
      </c>
      <c r="H719" s="50" t="n">
        <f aca="false">FilterPk!F$45</f>
        <v>0</v>
      </c>
      <c r="I719" s="50" t="n">
        <f aca="false">FilterPk!G$45</f>
        <v>0</v>
      </c>
      <c r="J719" s="50" t="n">
        <f aca="false">FilterPk!H$45</f>
        <v>0</v>
      </c>
      <c r="K719" s="50" t="n">
        <f aca="false">FilterPk!I$45</f>
        <v>0</v>
      </c>
      <c r="L719" s="50" t="n">
        <f aca="false">FilterPk!J$45</f>
        <v>0</v>
      </c>
      <c r="M719" s="50" t="n">
        <f aca="false">FilterPk!K$45</f>
        <v>0</v>
      </c>
      <c r="N719" s="50" t="n">
        <f aca="false">FilterPk!L$45</f>
        <v>0</v>
      </c>
      <c r="O719" s="50" t="n">
        <f aca="false">FilterPk!M$45</f>
        <v>0</v>
      </c>
      <c r="P719" s="50" t="n">
        <f aca="false">FilterPk!N$45</f>
        <v>0</v>
      </c>
      <c r="Q719" s="51" t="n">
        <f aca="false">FilterPk!O$45</f>
        <v>0</v>
      </c>
    </row>
    <row r="720" customFormat="false" ht="12.75" hidden="false" customHeight="false" outlineLevel="0" collapsed="false">
      <c r="B720" s="85" t="n">
        <f aca="false">FilterPk!A$46</f>
        <v>0</v>
      </c>
      <c r="C720" s="13" t="n">
        <f aca="false">C719+1</f>
        <v>719</v>
      </c>
      <c r="D720" s="50" t="n">
        <f aca="false">FilterPk!B$46</f>
        <v>0</v>
      </c>
      <c r="E720" s="50" t="n">
        <f aca="false">FilterPk!C$46</f>
        <v>0</v>
      </c>
      <c r="F720" s="50" t="n">
        <f aca="false">FilterPk!D$46</f>
        <v>0</v>
      </c>
      <c r="G720" s="50" t="n">
        <f aca="false">FilterPk!E$46</f>
        <v>0</v>
      </c>
      <c r="H720" s="50" t="n">
        <f aca="false">FilterPk!F$46</f>
        <v>0</v>
      </c>
      <c r="I720" s="50" t="n">
        <f aca="false">FilterPk!G$46</f>
        <v>0</v>
      </c>
      <c r="J720" s="50" t="n">
        <f aca="false">FilterPk!H$46</f>
        <v>0</v>
      </c>
      <c r="K720" s="50" t="n">
        <f aca="false">FilterPk!I$46</f>
        <v>0</v>
      </c>
      <c r="L720" s="50" t="n">
        <f aca="false">FilterPk!J$46</f>
        <v>0</v>
      </c>
      <c r="M720" s="50" t="n">
        <f aca="false">FilterPk!K$46</f>
        <v>0</v>
      </c>
      <c r="N720" s="50" t="n">
        <f aca="false">FilterPk!L$46</f>
        <v>0</v>
      </c>
      <c r="O720" s="50" t="n">
        <f aca="false">FilterPk!M$46</f>
        <v>0</v>
      </c>
      <c r="P720" s="50" t="n">
        <f aca="false">FilterPk!N$46</f>
        <v>0</v>
      </c>
      <c r="Q720" s="51" t="n">
        <f aca="false">FilterPk!O$46</f>
        <v>0</v>
      </c>
    </row>
    <row r="721" customFormat="false" ht="12.75" hidden="false" customHeight="false" outlineLevel="0" collapsed="false">
      <c r="B721" s="87" t="n">
        <f aca="false">FilterPk!A$47</f>
        <v>0</v>
      </c>
      <c r="C721" s="64" t="n">
        <f aca="false">C720+1</f>
        <v>720</v>
      </c>
      <c r="D721" s="54" t="n">
        <f aca="false">FilterPk!B$47</f>
        <v>0</v>
      </c>
      <c r="E721" s="54" t="n">
        <f aca="false">FilterPk!C$47</f>
        <v>0</v>
      </c>
      <c r="F721" s="54" t="n">
        <f aca="false">FilterPk!D$47</f>
        <v>0</v>
      </c>
      <c r="G721" s="54" t="n">
        <f aca="false">FilterPk!E$47</f>
        <v>0</v>
      </c>
      <c r="H721" s="54" t="n">
        <f aca="false">FilterPk!F$47</f>
        <v>0</v>
      </c>
      <c r="I721" s="54" t="n">
        <f aca="false">FilterPk!G$47</f>
        <v>0</v>
      </c>
      <c r="J721" s="54" t="n">
        <f aca="false">FilterPk!H$47</f>
        <v>0</v>
      </c>
      <c r="K721" s="54" t="n">
        <f aca="false">FilterPk!I$47</f>
        <v>0</v>
      </c>
      <c r="L721" s="54" t="n">
        <f aca="false">FilterPk!J$47</f>
        <v>0</v>
      </c>
      <c r="M721" s="54" t="n">
        <f aca="false">FilterPk!K$47</f>
        <v>0</v>
      </c>
      <c r="N721" s="54" t="n">
        <f aca="false">FilterPk!L$47</f>
        <v>0</v>
      </c>
      <c r="O721" s="54" t="n">
        <f aca="false">FilterPk!M$47</f>
        <v>0</v>
      </c>
      <c r="P721" s="54" t="n">
        <f aca="false">FilterPk!N$47</f>
        <v>0</v>
      </c>
      <c r="Q721" s="55" t="n">
        <f aca="false">FilterPk!O$47</f>
        <v>0</v>
      </c>
    </row>
    <row r="722" customFormat="false" ht="12.75" hidden="false" customHeight="false" outlineLevel="0" collapsed="false">
      <c r="A722" s="0" t="n">
        <f aca="false">A682+1</f>
        <v>19</v>
      </c>
      <c r="B722" s="57" t="n">
        <f aca="false">FilterPk!D$1</f>
        <v>36907</v>
      </c>
      <c r="C722" s="58" t="n">
        <f aca="false">C721+1</f>
        <v>721</v>
      </c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83"/>
    </row>
    <row r="723" customFormat="false" ht="12.75" hidden="false" customHeight="false" outlineLevel="0" collapsed="false">
      <c r="B723" s="61"/>
      <c r="C723" s="13" t="n">
        <f aca="false">C722+1</f>
        <v>722</v>
      </c>
      <c r="D723" s="13"/>
      <c r="E723" s="21" t="s">
        <v>5</v>
      </c>
      <c r="F723" s="21" t="s">
        <v>6</v>
      </c>
      <c r="G723" s="21" t="s">
        <v>7</v>
      </c>
      <c r="H723" s="21" t="s">
        <v>8</v>
      </c>
      <c r="I723" s="21" t="s">
        <v>9</v>
      </c>
      <c r="J723" s="21" t="s">
        <v>10</v>
      </c>
      <c r="K723" s="21" t="s">
        <v>11</v>
      </c>
      <c r="L723" s="21" t="s">
        <v>12</v>
      </c>
      <c r="M723" s="21" t="s">
        <v>13</v>
      </c>
      <c r="N723" s="21" t="s">
        <v>14</v>
      </c>
      <c r="O723" s="21" t="n">
        <v>2002</v>
      </c>
      <c r="P723" s="21" t="s">
        <v>15</v>
      </c>
      <c r="Q723" s="84" t="s">
        <v>16</v>
      </c>
    </row>
    <row r="724" customFormat="false" ht="12.75" hidden="false" customHeight="false" outlineLevel="0" collapsed="false">
      <c r="B724" s="85" t="str">
        <f aca="false">FilterPk!A$9</f>
        <v>Power positions</v>
      </c>
      <c r="C724" s="13" t="n">
        <f aca="false">C723+1</f>
        <v>723</v>
      </c>
      <c r="D724" s="13" t="s">
        <v>4</v>
      </c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86"/>
    </row>
    <row r="725" customFormat="false" ht="12.75" hidden="false" customHeight="false" outlineLevel="0" collapsed="false">
      <c r="B725" s="85" t="str">
        <f aca="false">FilterPk!A$10</f>
        <v>East Position</v>
      </c>
      <c r="C725" s="13" t="n">
        <f aca="false">C724+1</f>
        <v>724</v>
      </c>
      <c r="D725" s="50" t="n">
        <f aca="false">FilterPk!B$10</f>
        <v>34784396.7946123</v>
      </c>
      <c r="E725" s="50" t="n">
        <f aca="false">FilterPk!C$10</f>
        <v>75045.54</v>
      </c>
      <c r="F725" s="50" t="n">
        <f aca="false">FilterPk!D$10</f>
        <v>84629.15</v>
      </c>
      <c r="G725" s="50" t="n">
        <f aca="false">FilterPk!E$10</f>
        <v>1358824.72</v>
      </c>
      <c r="H725" s="50" t="n">
        <f aca="false">FilterPk!F$10</f>
        <v>1120662.53</v>
      </c>
      <c r="I725" s="50" t="n">
        <f aca="false">FilterPk!G$10</f>
        <v>422841.14</v>
      </c>
      <c r="J725" s="50" t="n">
        <f aca="false">FilterPk!H$10</f>
        <v>788810.55</v>
      </c>
      <c r="K725" s="50" t="n">
        <f aca="false">FilterPk!I$10</f>
        <v>1076253.71</v>
      </c>
      <c r="L725" s="50" t="n">
        <f aca="false">FilterPk!J$10</f>
        <v>363159.42</v>
      </c>
      <c r="M725" s="50" t="n">
        <f aca="false">FilterPk!K$10</f>
        <v>5764043.19</v>
      </c>
      <c r="N725" s="50" t="n">
        <f aca="false">FilterPk!L$10</f>
        <v>11054269.95</v>
      </c>
      <c r="O725" s="50" t="n">
        <f aca="false">FilterPk!M$10</f>
        <v>3650317.45</v>
      </c>
      <c r="P725" s="50" t="n">
        <f aca="false">FilterPk!N$10</f>
        <v>-1642778.44</v>
      </c>
      <c r="Q725" s="51" t="n">
        <f aca="false">FilterPk!O$10</f>
        <v>13061808.96</v>
      </c>
    </row>
    <row r="726" customFormat="false" ht="12.75" hidden="false" customHeight="false" outlineLevel="0" collapsed="false">
      <c r="B726" s="85" t="str">
        <f aca="false">FilterPk!A$11</f>
        <v>East Power Mgmt</v>
      </c>
      <c r="C726" s="13" t="n">
        <f aca="false">C725+1</f>
        <v>725</v>
      </c>
      <c r="D726" s="50" t="n">
        <f aca="false">FilterPk!B$11</f>
        <v>7547347.04451418</v>
      </c>
      <c r="E726" s="50" t="n">
        <f aca="false">FilterPk!C$11</f>
        <v>43646.27</v>
      </c>
      <c r="F726" s="50" t="n">
        <f aca="false">FilterPk!D$11</f>
        <v>-98133.28</v>
      </c>
      <c r="G726" s="50" t="n">
        <f aca="false">FilterPk!E$11</f>
        <v>107993.78</v>
      </c>
      <c r="H726" s="50" t="n">
        <f aca="false">FilterPk!F$11</f>
        <v>155786.29</v>
      </c>
      <c r="I726" s="50" t="n">
        <f aca="false">FilterPk!G$11</f>
        <v>89357.34</v>
      </c>
      <c r="J726" s="50" t="n">
        <f aca="false">FilterPk!H$11</f>
        <v>247101.13</v>
      </c>
      <c r="K726" s="50" t="n">
        <f aca="false">FilterPk!I$11</f>
        <v>307386.28</v>
      </c>
      <c r="L726" s="50" t="n">
        <f aca="false">FilterPk!J$11</f>
        <v>108209.05</v>
      </c>
      <c r="M726" s="50" t="n">
        <f aca="false">FilterPk!K$11</f>
        <v>1338376.99</v>
      </c>
      <c r="N726" s="50" t="n">
        <f aca="false">FilterPk!L$11</f>
        <v>2299723.85</v>
      </c>
      <c r="O726" s="50" t="n">
        <f aca="false">FilterPk!M$11</f>
        <v>606348.53</v>
      </c>
      <c r="P726" s="50" t="n">
        <f aca="false">FilterPk!N$11</f>
        <v>61912.21</v>
      </c>
      <c r="Q726" s="51" t="n">
        <f aca="false">FilterPk!O$11</f>
        <v>2967984.59</v>
      </c>
    </row>
    <row r="727" customFormat="false" ht="12.75" hidden="false" customHeight="false" outlineLevel="0" collapsed="false">
      <c r="B727" s="85" t="str">
        <f aca="false">FilterPk!A$12</f>
        <v>Long Term Options</v>
      </c>
      <c r="C727" s="13" t="n">
        <f aca="false">C726+1</f>
        <v>726</v>
      </c>
      <c r="D727" s="50" t="n">
        <f aca="false">FilterPk!B$12</f>
        <v>0</v>
      </c>
      <c r="E727" s="50" t="n">
        <f aca="false">FilterPk!C$12</f>
        <v>0</v>
      </c>
      <c r="F727" s="50" t="n">
        <f aca="false">FilterPk!D$12</f>
        <v>0</v>
      </c>
      <c r="G727" s="50" t="n">
        <f aca="false">FilterPk!E$12</f>
        <v>0</v>
      </c>
      <c r="H727" s="50" t="n">
        <f aca="false">FilterPk!F$12</f>
        <v>0</v>
      </c>
      <c r="I727" s="50" t="n">
        <f aca="false">FilterPk!G$12</f>
        <v>0</v>
      </c>
      <c r="J727" s="50" t="n">
        <f aca="false">FilterPk!H$12</f>
        <v>0</v>
      </c>
      <c r="K727" s="50" t="n">
        <f aca="false">FilterPk!I$12</f>
        <v>0</v>
      </c>
      <c r="L727" s="50" t="n">
        <f aca="false">FilterPk!J$12</f>
        <v>0</v>
      </c>
      <c r="M727" s="50" t="n">
        <f aca="false">FilterPk!K$12</f>
        <v>0</v>
      </c>
      <c r="N727" s="50" t="n">
        <f aca="false">FilterPk!L$12</f>
        <v>0</v>
      </c>
      <c r="O727" s="50" t="n">
        <f aca="false">FilterPk!M$12</f>
        <v>0</v>
      </c>
      <c r="P727" s="50" t="n">
        <f aca="false">FilterPk!N$12</f>
        <v>0</v>
      </c>
      <c r="Q727" s="51" t="n">
        <f aca="false">FilterPk!O$12</f>
        <v>0</v>
      </c>
    </row>
    <row r="728" customFormat="false" ht="12.75" hidden="false" customHeight="false" outlineLevel="0" collapsed="false">
      <c r="B728" s="85" t="str">
        <f aca="false">FilterPk!A$13</f>
        <v>LT-MIDWEST</v>
      </c>
      <c r="C728" s="13" t="n">
        <f aca="false">C727+1</f>
        <v>727</v>
      </c>
      <c r="D728" s="50" t="n">
        <f aca="false">FilterPk!B$13</f>
        <v>7151089.47366245</v>
      </c>
      <c r="E728" s="50" t="n">
        <f aca="false">FilterPk!C$13</f>
        <v>48283.08</v>
      </c>
      <c r="F728" s="50" t="n">
        <f aca="false">FilterPk!D$13</f>
        <v>-141448.54</v>
      </c>
      <c r="G728" s="50" t="n">
        <f aca="false">FilterPk!E$13</f>
        <v>574622.66</v>
      </c>
      <c r="H728" s="50" t="n">
        <f aca="false">FilterPk!F$13</f>
        <v>298097.27</v>
      </c>
      <c r="I728" s="50" t="n">
        <f aca="false">FilterPk!G$13</f>
        <v>249481.43</v>
      </c>
      <c r="J728" s="50" t="n">
        <f aca="false">FilterPk!H$13</f>
        <v>119379.88</v>
      </c>
      <c r="K728" s="50" t="n">
        <f aca="false">FilterPk!I$13</f>
        <v>25994.27</v>
      </c>
      <c r="L728" s="50" t="n">
        <f aca="false">FilterPk!J$13</f>
        <v>156242.15</v>
      </c>
      <c r="M728" s="50" t="n">
        <f aca="false">FilterPk!K$13</f>
        <v>1762908.33</v>
      </c>
      <c r="N728" s="50" t="n">
        <f aca="false">FilterPk!L$13</f>
        <v>3093560.53</v>
      </c>
      <c r="O728" s="50" t="n">
        <f aca="false">FilterPk!M$13</f>
        <v>565730</v>
      </c>
      <c r="P728" s="50" t="n">
        <f aca="false">FilterPk!N$13</f>
        <v>-439379.19</v>
      </c>
      <c r="Q728" s="51" t="n">
        <f aca="false">FilterPk!O$13</f>
        <v>3219911.34</v>
      </c>
    </row>
    <row r="729" customFormat="false" ht="12.75" hidden="false" customHeight="false" outlineLevel="0" collapsed="false">
      <c r="B729" s="85" t="str">
        <f aca="false">FilterPk!A$14</f>
        <v>ST-ECAR</v>
      </c>
      <c r="C729" s="13" t="n">
        <f aca="false">C728+1</f>
        <v>728</v>
      </c>
      <c r="D729" s="50" t="n">
        <f aca="false">FilterPk!B$14</f>
        <v>238101.441960815</v>
      </c>
      <c r="E729" s="50" t="n">
        <f aca="false">FilterPk!C$14</f>
        <v>13522.23</v>
      </c>
      <c r="F729" s="50" t="n">
        <f aca="false">FilterPk!D$14</f>
        <v>15838.59</v>
      </c>
      <c r="G729" s="50" t="n">
        <f aca="false">FilterPk!E$14</f>
        <v>0</v>
      </c>
      <c r="H729" s="50" t="n">
        <f aca="false">FilterPk!F$14</f>
        <v>0</v>
      </c>
      <c r="I729" s="50" t="n">
        <f aca="false">FilterPk!G$14</f>
        <v>0</v>
      </c>
      <c r="J729" s="50" t="n">
        <f aca="false">FilterPk!H$14</f>
        <v>0</v>
      </c>
      <c r="K729" s="50" t="n">
        <f aca="false">FilterPk!I$14</f>
        <v>0</v>
      </c>
      <c r="L729" s="50" t="n">
        <f aca="false">FilterPk!J$14</f>
        <v>0</v>
      </c>
      <c r="M729" s="50" t="n">
        <f aca="false">FilterPk!K$14</f>
        <v>0</v>
      </c>
      <c r="N729" s="50" t="n">
        <f aca="false">FilterPk!L$14</f>
        <v>29360.82</v>
      </c>
      <c r="O729" s="50" t="n">
        <f aca="false">FilterPk!M$14</f>
        <v>0</v>
      </c>
      <c r="P729" s="50" t="n">
        <f aca="false">FilterPk!N$14</f>
        <v>0</v>
      </c>
      <c r="Q729" s="51" t="n">
        <f aca="false">FilterPk!O$14</f>
        <v>29360.82</v>
      </c>
    </row>
    <row r="730" customFormat="false" ht="12.75" hidden="false" customHeight="false" outlineLevel="0" collapsed="false">
      <c r="B730" s="85" t="str">
        <f aca="false">FilterPk!A$15</f>
        <v>ST- MAPP</v>
      </c>
      <c r="C730" s="13" t="n">
        <f aca="false">C729+1</f>
        <v>729</v>
      </c>
      <c r="D730" s="50" t="n">
        <f aca="false">FilterPk!B$15</f>
        <v>254636.614020626</v>
      </c>
      <c r="E730" s="50" t="n">
        <f aca="false">FilterPk!C$15</f>
        <v>795.43</v>
      </c>
      <c r="F730" s="50" t="n">
        <f aca="false">FilterPk!D$15</f>
        <v>39596.48</v>
      </c>
      <c r="G730" s="50" t="n">
        <f aca="false">FilterPk!E$15</f>
        <v>26009.8</v>
      </c>
      <c r="H730" s="50" t="n">
        <f aca="false">FilterPk!F$15</f>
        <v>8238.75</v>
      </c>
      <c r="I730" s="50" t="n">
        <f aca="false">FilterPk!G$15</f>
        <v>0</v>
      </c>
      <c r="J730" s="50" t="n">
        <f aca="false">FilterPk!H$15</f>
        <v>0</v>
      </c>
      <c r="K730" s="50" t="n">
        <f aca="false">FilterPk!I$15</f>
        <v>0</v>
      </c>
      <c r="L730" s="50" t="n">
        <f aca="false">FilterPk!J$15</f>
        <v>0</v>
      </c>
      <c r="M730" s="50" t="n">
        <f aca="false">FilterPk!K$15</f>
        <v>0</v>
      </c>
      <c r="N730" s="50" t="n">
        <f aca="false">FilterPk!L$15</f>
        <v>74640.46</v>
      </c>
      <c r="O730" s="50" t="n">
        <f aca="false">FilterPk!M$15</f>
        <v>0</v>
      </c>
      <c r="P730" s="50" t="n">
        <f aca="false">FilterPk!N$15</f>
        <v>0</v>
      </c>
      <c r="Q730" s="51" t="n">
        <f aca="false">FilterPk!O$15</f>
        <v>74640.46</v>
      </c>
    </row>
    <row r="731" customFormat="false" ht="12.75" hidden="false" customHeight="false" outlineLevel="0" collapsed="false">
      <c r="B731" s="85" t="str">
        <f aca="false">FilterPk!A$16</f>
        <v>ST- MAIN</v>
      </c>
      <c r="C731" s="13" t="n">
        <f aca="false">C730+1</f>
        <v>730</v>
      </c>
      <c r="D731" s="50" t="n">
        <f aca="false">FilterPk!B$16</f>
        <v>694293.253349893</v>
      </c>
      <c r="E731" s="50" t="n">
        <f aca="false">FilterPk!C$16</f>
        <v>-2349.61</v>
      </c>
      <c r="F731" s="50" t="n">
        <f aca="false">FilterPk!D$16</f>
        <v>15903</v>
      </c>
      <c r="G731" s="50" t="n">
        <f aca="false">FilterPk!E$16</f>
        <v>69359.47</v>
      </c>
      <c r="H731" s="50" t="n">
        <f aca="false">FilterPk!F$16</f>
        <v>0</v>
      </c>
      <c r="I731" s="50" t="n">
        <f aca="false">FilterPk!G$16</f>
        <v>0</v>
      </c>
      <c r="J731" s="50" t="n">
        <f aca="false">FilterPk!H$16</f>
        <v>0</v>
      </c>
      <c r="K731" s="50" t="n">
        <f aca="false">FilterPk!I$16</f>
        <v>0</v>
      </c>
      <c r="L731" s="50" t="n">
        <f aca="false">FilterPk!J$16</f>
        <v>0</v>
      </c>
      <c r="M731" s="50" t="n">
        <f aca="false">FilterPk!K$16</f>
        <v>0</v>
      </c>
      <c r="N731" s="50" t="n">
        <f aca="false">FilterPk!L$16</f>
        <v>82912.86</v>
      </c>
      <c r="O731" s="50" t="n">
        <f aca="false">FilterPk!M$16</f>
        <v>0</v>
      </c>
      <c r="P731" s="50" t="n">
        <f aca="false">FilterPk!N$16</f>
        <v>0</v>
      </c>
      <c r="Q731" s="51" t="n">
        <f aca="false">FilterPk!O$16</f>
        <v>82912.86</v>
      </c>
    </row>
    <row r="732" customFormat="false" ht="12.75" hidden="false" customHeight="false" outlineLevel="0" collapsed="false">
      <c r="B732" s="85" t="str">
        <f aca="false">FilterPk!A$17</f>
        <v>MW-ANALYST</v>
      </c>
      <c r="C732" s="13" t="n">
        <f aca="false">C731+1</f>
        <v>731</v>
      </c>
      <c r="D732" s="50" t="n">
        <f aca="false">FilterPk!B$17</f>
        <v>0</v>
      </c>
      <c r="E732" s="50" t="n">
        <f aca="false">FilterPk!C$17</f>
        <v>6363.4</v>
      </c>
      <c r="F732" s="50" t="n">
        <f aca="false">FilterPk!D$17</f>
        <v>15838.59</v>
      </c>
      <c r="G732" s="50" t="n">
        <f aca="false">FilterPk!E$17</f>
        <v>0</v>
      </c>
      <c r="H732" s="50" t="n">
        <f aca="false">FilterPk!F$17</f>
        <v>0</v>
      </c>
      <c r="I732" s="50" t="n">
        <f aca="false">FilterPk!G$17</f>
        <v>0</v>
      </c>
      <c r="J732" s="50" t="n">
        <f aca="false">FilterPk!H$17</f>
        <v>0</v>
      </c>
      <c r="K732" s="50" t="n">
        <f aca="false">FilterPk!I$17</f>
        <v>0</v>
      </c>
      <c r="L732" s="50" t="n">
        <f aca="false">FilterPk!J$17</f>
        <v>0</v>
      </c>
      <c r="M732" s="50" t="n">
        <f aca="false">FilterPk!K$17</f>
        <v>0</v>
      </c>
      <c r="N732" s="50" t="n">
        <f aca="false">FilterPk!L$17</f>
        <v>22201.99</v>
      </c>
      <c r="O732" s="50" t="n">
        <f aca="false">FilterPk!M$17</f>
        <v>0</v>
      </c>
      <c r="P732" s="50" t="n">
        <f aca="false">FilterPk!N$17</f>
        <v>0</v>
      </c>
      <c r="Q732" s="51" t="n">
        <f aca="false">FilterPk!O$17</f>
        <v>22201.99</v>
      </c>
    </row>
    <row r="733" customFormat="false" ht="12.75" hidden="false" customHeight="false" outlineLevel="0" collapsed="false">
      <c r="B733" s="85" t="str">
        <f aca="false">FilterPk!A$18</f>
        <v>LT-NE</v>
      </c>
      <c r="C733" s="13" t="n">
        <f aca="false">C732+1</f>
        <v>732</v>
      </c>
      <c r="D733" s="50" t="n">
        <f aca="false">FilterPk!B$18</f>
        <v>6187311.37539291</v>
      </c>
      <c r="E733" s="50" t="n">
        <f aca="false">FilterPk!C$18</f>
        <v>-37254.47</v>
      </c>
      <c r="F733" s="50" t="n">
        <f aca="false">FilterPk!D$18</f>
        <v>2562.91</v>
      </c>
      <c r="G733" s="50" t="n">
        <f aca="false">FilterPk!E$18</f>
        <v>-23211.32</v>
      </c>
      <c r="H733" s="50" t="n">
        <f aca="false">FilterPk!F$18</f>
        <v>263627.18</v>
      </c>
      <c r="I733" s="50" t="n">
        <f aca="false">FilterPk!G$18</f>
        <v>-59813.36</v>
      </c>
      <c r="J733" s="50" t="n">
        <f aca="false">FilterPk!H$18</f>
        <v>155752.04</v>
      </c>
      <c r="K733" s="50" t="n">
        <f aca="false">FilterPk!I$18</f>
        <v>121018.38</v>
      </c>
      <c r="L733" s="50" t="n">
        <f aca="false">FilterPk!J$18</f>
        <v>-53378.32</v>
      </c>
      <c r="M733" s="50" t="n">
        <f aca="false">FilterPk!K$18</f>
        <v>995570.8</v>
      </c>
      <c r="N733" s="50" t="n">
        <f aca="false">FilterPk!L$18</f>
        <v>1364873.84</v>
      </c>
      <c r="O733" s="50" t="n">
        <f aca="false">FilterPk!M$18</f>
        <v>1053007.86</v>
      </c>
      <c r="P733" s="50" t="n">
        <f aca="false">FilterPk!N$18</f>
        <v>-2593897.5</v>
      </c>
      <c r="Q733" s="51" t="n">
        <f aca="false">FilterPk!O$18</f>
        <v>-176015.800000001</v>
      </c>
    </row>
    <row r="734" customFormat="false" ht="12.75" hidden="false" customHeight="false" outlineLevel="0" collapsed="false">
      <c r="B734" s="85" t="str">
        <f aca="false">FilterPk!A$19</f>
        <v>LT-PJM</v>
      </c>
      <c r="C734" s="13" t="n">
        <f aca="false">C733+1</f>
        <v>733</v>
      </c>
      <c r="D734" s="50" t="n">
        <f aca="false">FilterPk!B$19</f>
        <v>1818236.42109565</v>
      </c>
      <c r="E734" s="50" t="n">
        <f aca="false">FilterPk!C$19</f>
        <v>25453.61</v>
      </c>
      <c r="F734" s="50" t="n">
        <f aca="false">FilterPk!D$19</f>
        <v>45536</v>
      </c>
      <c r="G734" s="50" t="n">
        <f aca="false">FilterPk!E$19</f>
        <v>312117.59</v>
      </c>
      <c r="H734" s="50" t="n">
        <f aca="false">FilterPk!F$19</f>
        <v>211118</v>
      </c>
      <c r="I734" s="50" t="n">
        <f aca="false">FilterPk!G$19</f>
        <v>0</v>
      </c>
      <c r="J734" s="50" t="n">
        <f aca="false">FilterPk!H$19</f>
        <v>24536.25</v>
      </c>
      <c r="K734" s="50" t="n">
        <f aca="false">FilterPk!I$19</f>
        <v>-12662.37</v>
      </c>
      <c r="L734" s="50" t="n">
        <f aca="false">FilterPk!J$19</f>
        <v>-30078</v>
      </c>
      <c r="M734" s="50" t="n">
        <f aca="false">FilterPk!K$19</f>
        <v>243523.27</v>
      </c>
      <c r="N734" s="50" t="n">
        <f aca="false">FilterPk!L$19</f>
        <v>819544.35</v>
      </c>
      <c r="O734" s="50" t="n">
        <f aca="false">FilterPk!M$19</f>
        <v>125485.18</v>
      </c>
      <c r="P734" s="50" t="n">
        <f aca="false">FilterPk!N$19</f>
        <v>177105.54</v>
      </c>
      <c r="Q734" s="51" t="n">
        <f aca="false">FilterPk!O$19</f>
        <v>1122135.07</v>
      </c>
    </row>
    <row r="735" customFormat="false" ht="12.75" hidden="false" customHeight="false" outlineLevel="0" collapsed="false">
      <c r="B735" s="85" t="str">
        <f aca="false">FilterPk!A$20</f>
        <v>LT- NY</v>
      </c>
      <c r="C735" s="13" t="n">
        <f aca="false">C734+1</f>
        <v>734</v>
      </c>
      <c r="D735" s="50" t="n">
        <f aca="false">FilterPk!B$20</f>
        <v>0</v>
      </c>
      <c r="E735" s="50" t="n">
        <f aca="false">FilterPk!C$20</f>
        <v>-15908.51</v>
      </c>
      <c r="F735" s="50" t="n">
        <f aca="false">FilterPk!D$20</f>
        <v>63126.67</v>
      </c>
      <c r="G735" s="50" t="n">
        <f aca="false">FilterPk!E$20</f>
        <v>-17376.91</v>
      </c>
      <c r="H735" s="50" t="n">
        <f aca="false">FilterPk!F$20</f>
        <v>0</v>
      </c>
      <c r="I735" s="50" t="n">
        <f aca="false">FilterPk!G$20</f>
        <v>0</v>
      </c>
      <c r="J735" s="50" t="n">
        <f aca="false">FilterPk!H$20</f>
        <v>0</v>
      </c>
      <c r="K735" s="50" t="n">
        <f aca="false">FilterPk!I$20</f>
        <v>0</v>
      </c>
      <c r="L735" s="50" t="n">
        <f aca="false">FilterPk!J$20</f>
        <v>0</v>
      </c>
      <c r="M735" s="50" t="n">
        <f aca="false">FilterPk!K$20</f>
        <v>146381.01</v>
      </c>
      <c r="N735" s="50" t="n">
        <f aca="false">FilterPk!L$20</f>
        <v>176222.26</v>
      </c>
      <c r="O735" s="50" t="n">
        <f aca="false">FilterPk!M$20</f>
        <v>281909.77</v>
      </c>
      <c r="P735" s="50" t="n">
        <f aca="false">FilterPk!N$20</f>
        <v>-177475.64</v>
      </c>
      <c r="Q735" s="51" t="n">
        <f aca="false">FilterPk!O$20</f>
        <v>280656.39</v>
      </c>
    </row>
    <row r="736" customFormat="false" ht="12.75" hidden="false" customHeight="false" outlineLevel="0" collapsed="false">
      <c r="B736" s="85" t="str">
        <f aca="false">FilterPk!A$21</f>
        <v>ST- PJM</v>
      </c>
      <c r="C736" s="13" t="n">
        <f aca="false">C735+1</f>
        <v>735</v>
      </c>
      <c r="D736" s="50" t="n">
        <f aca="false">FilterPk!B$21</f>
        <v>1243093.71447674</v>
      </c>
      <c r="E736" s="50" t="n">
        <f aca="false">FilterPk!C$21</f>
        <v>-91155.75</v>
      </c>
      <c r="F736" s="50" t="n">
        <f aca="false">FilterPk!D$21</f>
        <v>-47515.78</v>
      </c>
      <c r="G736" s="50" t="n">
        <f aca="false">FilterPk!E$21</f>
        <v>0</v>
      </c>
      <c r="H736" s="50" t="n">
        <f aca="false">FilterPk!F$21</f>
        <v>0</v>
      </c>
      <c r="I736" s="50" t="n">
        <f aca="false">FilterPk!G$21</f>
        <v>0</v>
      </c>
      <c r="J736" s="50" t="n">
        <f aca="false">FilterPk!H$21</f>
        <v>0</v>
      </c>
      <c r="K736" s="50" t="n">
        <f aca="false">FilterPk!I$21</f>
        <v>0</v>
      </c>
      <c r="L736" s="50" t="n">
        <f aca="false">FilterPk!J$21</f>
        <v>0</v>
      </c>
      <c r="M736" s="50" t="n">
        <f aca="false">FilterPk!K$21</f>
        <v>0</v>
      </c>
      <c r="N736" s="50" t="n">
        <f aca="false">FilterPk!L$21</f>
        <v>-138671.53</v>
      </c>
      <c r="O736" s="50" t="n">
        <f aca="false">FilterPk!M$21</f>
        <v>0</v>
      </c>
      <c r="P736" s="50" t="n">
        <f aca="false">FilterPk!N$21</f>
        <v>0</v>
      </c>
      <c r="Q736" s="51" t="n">
        <f aca="false">FilterPk!O$21</f>
        <v>-138671.53</v>
      </c>
    </row>
    <row r="737" customFormat="false" ht="12.75" hidden="false" customHeight="false" outlineLevel="0" collapsed="false">
      <c r="B737" s="85" t="str">
        <f aca="false">FilterPk!A$22</f>
        <v>ST- NENG</v>
      </c>
      <c r="C737" s="13" t="n">
        <f aca="false">C736+1</f>
        <v>736</v>
      </c>
      <c r="D737" s="50" t="n">
        <f aca="false">FilterPk!B$22</f>
        <v>539719.375927685</v>
      </c>
      <c r="E737" s="50" t="n">
        <f aca="false">FilterPk!C$22</f>
        <v>13161.19</v>
      </c>
      <c r="F737" s="50" t="n">
        <f aca="false">FilterPk!D$22</f>
        <v>63418.82</v>
      </c>
      <c r="G737" s="50" t="n">
        <f aca="false">FilterPk!E$22</f>
        <v>0</v>
      </c>
      <c r="H737" s="50" t="n">
        <f aca="false">FilterPk!F$22</f>
        <v>0</v>
      </c>
      <c r="I737" s="50" t="n">
        <f aca="false">FilterPk!G$22</f>
        <v>0</v>
      </c>
      <c r="J737" s="50" t="n">
        <f aca="false">FilterPk!H$22</f>
        <v>0</v>
      </c>
      <c r="K737" s="50" t="n">
        <f aca="false">FilterPk!I$22</f>
        <v>0</v>
      </c>
      <c r="L737" s="50" t="n">
        <f aca="false">FilterPk!J$22</f>
        <v>0</v>
      </c>
      <c r="M737" s="50" t="n">
        <f aca="false">FilterPk!K$22</f>
        <v>0</v>
      </c>
      <c r="N737" s="50" t="n">
        <f aca="false">FilterPk!L$22</f>
        <v>76580.01</v>
      </c>
      <c r="O737" s="50" t="n">
        <f aca="false">FilterPk!M$22</f>
        <v>0</v>
      </c>
      <c r="P737" s="50" t="n">
        <f aca="false">FilterPk!N$22</f>
        <v>0</v>
      </c>
      <c r="Q737" s="51" t="n">
        <f aca="false">FilterPk!O$22</f>
        <v>76580.01</v>
      </c>
    </row>
    <row r="738" customFormat="false" ht="12.75" hidden="false" customHeight="false" outlineLevel="0" collapsed="false">
      <c r="B738" s="85" t="str">
        <f aca="false">FilterPk!A$23</f>
        <v>ST- NY</v>
      </c>
      <c r="C738" s="13" t="n">
        <f aca="false">C737+1</f>
        <v>737</v>
      </c>
      <c r="D738" s="50" t="n">
        <f aca="false">FilterPk!B$23</f>
        <v>251437.188425373</v>
      </c>
      <c r="E738" s="50" t="n">
        <f aca="false">FilterPk!C$23</f>
        <v>10362.2</v>
      </c>
      <c r="F738" s="50" t="n">
        <f aca="false">FilterPk!D$23</f>
        <v>-15838.59</v>
      </c>
      <c r="G738" s="50" t="n">
        <f aca="false">FilterPk!E$23</f>
        <v>17339.87</v>
      </c>
      <c r="H738" s="50" t="n">
        <f aca="false">FilterPk!F$23</f>
        <v>0</v>
      </c>
      <c r="I738" s="50" t="n">
        <f aca="false">FilterPk!G$23</f>
        <v>0</v>
      </c>
      <c r="J738" s="50" t="n">
        <f aca="false">FilterPk!H$23</f>
        <v>0</v>
      </c>
      <c r="K738" s="50" t="n">
        <f aca="false">FilterPk!I$23</f>
        <v>0</v>
      </c>
      <c r="L738" s="50" t="n">
        <f aca="false">FilterPk!J$23</f>
        <v>0</v>
      </c>
      <c r="M738" s="50" t="n">
        <f aca="false">FilterPk!K$23</f>
        <v>0</v>
      </c>
      <c r="N738" s="50" t="n">
        <f aca="false">FilterPk!L$23</f>
        <v>11863.48</v>
      </c>
      <c r="O738" s="50" t="n">
        <f aca="false">FilterPk!M$23</f>
        <v>0</v>
      </c>
      <c r="P738" s="50" t="n">
        <f aca="false">FilterPk!N$23</f>
        <v>0</v>
      </c>
      <c r="Q738" s="51" t="n">
        <f aca="false">FilterPk!O$23</f>
        <v>11863.48</v>
      </c>
    </row>
    <row r="739" customFormat="false" ht="12.75" hidden="false" customHeight="false" outlineLevel="0" collapsed="false">
      <c r="B739" s="85" t="str">
        <f aca="false">FilterPk!A$24</f>
        <v>NE- PHYS</v>
      </c>
      <c r="C739" s="13" t="n">
        <f aca="false">C738+1</f>
        <v>738</v>
      </c>
      <c r="D739" s="50" t="n">
        <f aca="false">FilterPk!B$24</f>
        <v>0</v>
      </c>
      <c r="E739" s="50" t="n">
        <f aca="false">FilterPk!C$24</f>
        <v>0</v>
      </c>
      <c r="F739" s="50" t="n">
        <f aca="false">FilterPk!D$24</f>
        <v>0</v>
      </c>
      <c r="G739" s="50" t="n">
        <f aca="false">FilterPk!E$24</f>
        <v>0</v>
      </c>
      <c r="H739" s="50" t="n">
        <f aca="false">FilterPk!F$24</f>
        <v>0</v>
      </c>
      <c r="I739" s="50" t="n">
        <f aca="false">FilterPk!G$24</f>
        <v>0</v>
      </c>
      <c r="J739" s="50" t="n">
        <f aca="false">FilterPk!H$24</f>
        <v>0</v>
      </c>
      <c r="K739" s="50" t="n">
        <f aca="false">FilterPk!I$24</f>
        <v>0</v>
      </c>
      <c r="L739" s="50" t="n">
        <f aca="false">FilterPk!J$24</f>
        <v>0</v>
      </c>
      <c r="M739" s="50" t="n">
        <f aca="false">FilterPk!K$24</f>
        <v>0</v>
      </c>
      <c r="N739" s="50" t="n">
        <f aca="false">FilterPk!L$24</f>
        <v>0</v>
      </c>
      <c r="O739" s="50" t="n">
        <f aca="false">FilterPk!M$24</f>
        <v>0</v>
      </c>
      <c r="P739" s="50" t="n">
        <f aca="false">FilterPk!N$24</f>
        <v>0</v>
      </c>
      <c r="Q739" s="51" t="n">
        <f aca="false">FilterPk!O$24</f>
        <v>0</v>
      </c>
    </row>
    <row r="740" customFormat="false" ht="12.75" hidden="false" customHeight="false" outlineLevel="0" collapsed="false">
      <c r="B740" s="85" t="str">
        <f aca="false">FilterPk!A$25</f>
        <v>LT-Southeast</v>
      </c>
      <c r="C740" s="13" t="n">
        <f aca="false">C739+1</f>
        <v>739</v>
      </c>
      <c r="D740" s="50" t="n">
        <f aca="false">FilterPk!B$25</f>
        <v>11411200.8859117</v>
      </c>
      <c r="E740" s="50" t="n">
        <f aca="false">FilterPk!C$25</f>
        <v>45860.27</v>
      </c>
      <c r="F740" s="50" t="n">
        <f aca="false">FilterPk!D$25</f>
        <v>54109.47</v>
      </c>
      <c r="G740" s="50" t="n">
        <f aca="false">FilterPk!E$25</f>
        <v>124540.18</v>
      </c>
      <c r="H740" s="50" t="n">
        <f aca="false">FilterPk!F$25</f>
        <v>77068.78</v>
      </c>
      <c r="I740" s="50" t="n">
        <f aca="false">FilterPk!G$25</f>
        <v>75414.58</v>
      </c>
      <c r="J740" s="50" t="n">
        <f aca="false">FilterPk!H$25</f>
        <v>134077.64</v>
      </c>
      <c r="K740" s="50" t="n">
        <f aca="false">FilterPk!I$25</f>
        <v>429786.05</v>
      </c>
      <c r="L740" s="50" t="n">
        <f aca="false">FilterPk!J$25</f>
        <v>118391.18</v>
      </c>
      <c r="M740" s="50" t="n">
        <f aca="false">FilterPk!K$25</f>
        <v>1083243.13</v>
      </c>
      <c r="N740" s="50" t="n">
        <f aca="false">FilterPk!L$25</f>
        <v>2142491.28</v>
      </c>
      <c r="O740" s="50" t="n">
        <f aca="false">FilterPk!M$25</f>
        <v>344226</v>
      </c>
      <c r="P740" s="50" t="n">
        <f aca="false">FilterPk!N$25</f>
        <v>1221747.4</v>
      </c>
      <c r="Q740" s="51" t="n">
        <f aca="false">FilterPk!O$25</f>
        <v>3708464.68</v>
      </c>
    </row>
    <row r="741" customFormat="false" ht="12.75" hidden="false" customHeight="false" outlineLevel="0" collapsed="false">
      <c r="B741" s="85" t="str">
        <f aca="false">FilterPk!A$26</f>
        <v>ST-SPP</v>
      </c>
      <c r="C741" s="13" t="n">
        <f aca="false">C740+1</f>
        <v>740</v>
      </c>
      <c r="D741" s="50" t="n">
        <f aca="false">FilterPk!B$26</f>
        <v>52202.8773549933</v>
      </c>
      <c r="E741" s="50" t="n">
        <f aca="false">FilterPk!C$26</f>
        <v>3181.7</v>
      </c>
      <c r="F741" s="50" t="n">
        <f aca="false">FilterPk!D$26</f>
        <v>0</v>
      </c>
      <c r="G741" s="50" t="n">
        <f aca="false">FilterPk!E$26</f>
        <v>0</v>
      </c>
      <c r="H741" s="50" t="n">
        <f aca="false">FilterPk!F$26</f>
        <v>0</v>
      </c>
      <c r="I741" s="50" t="n">
        <f aca="false">FilterPk!G$26</f>
        <v>0</v>
      </c>
      <c r="J741" s="50" t="n">
        <f aca="false">FilterPk!H$26</f>
        <v>0</v>
      </c>
      <c r="K741" s="50" t="n">
        <f aca="false">FilterPk!I$26</f>
        <v>0</v>
      </c>
      <c r="L741" s="50" t="n">
        <f aca="false">FilterPk!J$26</f>
        <v>0</v>
      </c>
      <c r="M741" s="50" t="n">
        <f aca="false">FilterPk!K$26</f>
        <v>0</v>
      </c>
      <c r="N741" s="50" t="n">
        <f aca="false">FilterPk!L$26</f>
        <v>3181.7</v>
      </c>
      <c r="O741" s="50" t="n">
        <f aca="false">FilterPk!M$26</f>
        <v>0</v>
      </c>
      <c r="P741" s="50" t="n">
        <f aca="false">FilterPk!N$26</f>
        <v>0</v>
      </c>
      <c r="Q741" s="51" t="n">
        <f aca="false">FilterPk!O$26</f>
        <v>3181.7</v>
      </c>
    </row>
    <row r="742" customFormat="false" ht="12.75" hidden="false" customHeight="false" outlineLevel="0" collapsed="false">
      <c r="B742" s="85" t="str">
        <f aca="false">FilterPk!A$27</f>
        <v>ST-SERC</v>
      </c>
      <c r="C742" s="13" t="n">
        <f aca="false">C741+1</f>
        <v>741</v>
      </c>
      <c r="D742" s="50" t="n">
        <f aca="false">FilterPk!B$27</f>
        <v>686881.973218232</v>
      </c>
      <c r="E742" s="50" t="n">
        <f aca="false">FilterPk!C$27</f>
        <v>-12726.81</v>
      </c>
      <c r="F742" s="50" t="n">
        <f aca="false">FilterPk!D$27</f>
        <v>-31677.19</v>
      </c>
      <c r="G742" s="50" t="n">
        <f aca="false">FilterPk!E$27</f>
        <v>138718.93</v>
      </c>
      <c r="H742" s="50" t="n">
        <f aca="false">FilterPk!F$27</f>
        <v>0</v>
      </c>
      <c r="I742" s="50" t="n">
        <f aca="false">FilterPk!G$27</f>
        <v>0</v>
      </c>
      <c r="J742" s="50" t="n">
        <f aca="false">FilterPk!H$27</f>
        <v>0</v>
      </c>
      <c r="K742" s="50" t="n">
        <f aca="false">FilterPk!I$27</f>
        <v>0</v>
      </c>
      <c r="L742" s="50" t="n">
        <f aca="false">FilterPk!J$27</f>
        <v>0</v>
      </c>
      <c r="M742" s="50" t="n">
        <f aca="false">FilterPk!K$27</f>
        <v>0</v>
      </c>
      <c r="N742" s="50" t="n">
        <f aca="false">FilterPk!L$27</f>
        <v>94314.93</v>
      </c>
      <c r="O742" s="50" t="n">
        <f aca="false">FilterPk!M$27</f>
        <v>0</v>
      </c>
      <c r="P742" s="50" t="n">
        <f aca="false">FilterPk!N$27</f>
        <v>0</v>
      </c>
      <c r="Q742" s="51" t="n">
        <f aca="false">FilterPk!O$27</f>
        <v>94314.93</v>
      </c>
    </row>
    <row r="743" customFormat="false" ht="12.75" hidden="false" customHeight="false" outlineLevel="0" collapsed="false">
      <c r="B743" s="85" t="str">
        <f aca="false">FilterPk!A$28</f>
        <v>LT- Texas</v>
      </c>
      <c r="C743" s="13" t="n">
        <f aca="false">C742+1</f>
        <v>742</v>
      </c>
      <c r="D743" s="50" t="n">
        <f aca="false">FilterPk!B$28</f>
        <v>3826684.70313045</v>
      </c>
      <c r="E743" s="50" t="n">
        <f aca="false">FilterPk!C$28</f>
        <v>-6382.69</v>
      </c>
      <c r="F743" s="50" t="n">
        <f aca="false">FilterPk!D$28</f>
        <v>71634.81</v>
      </c>
      <c r="G743" s="50" t="n">
        <f aca="false">FilterPk!E$28</f>
        <v>28710.67</v>
      </c>
      <c r="H743" s="50" t="n">
        <f aca="false">FilterPk!F$28</f>
        <v>106726.26</v>
      </c>
      <c r="I743" s="50" t="n">
        <f aca="false">FilterPk!G$28</f>
        <v>68401.15</v>
      </c>
      <c r="J743" s="50" t="n">
        <f aca="false">FilterPk!H$28</f>
        <v>107963.61</v>
      </c>
      <c r="K743" s="50" t="n">
        <f aca="false">FilterPk!I$28</f>
        <v>204731.1</v>
      </c>
      <c r="L743" s="50" t="n">
        <f aca="false">FilterPk!J$28</f>
        <v>63773.36</v>
      </c>
      <c r="M743" s="50" t="n">
        <f aca="false">FilterPk!K$28</f>
        <v>194039.66</v>
      </c>
      <c r="N743" s="50" t="n">
        <f aca="false">FilterPk!L$28</f>
        <v>839597.93</v>
      </c>
      <c r="O743" s="50" t="n">
        <f aca="false">FilterPk!M$28</f>
        <v>673610.11</v>
      </c>
      <c r="P743" s="50" t="n">
        <f aca="false">FilterPk!N$28</f>
        <v>107208.74</v>
      </c>
      <c r="Q743" s="51" t="n">
        <f aca="false">FilterPk!O$28</f>
        <v>1620416.78</v>
      </c>
    </row>
    <row r="744" customFormat="false" ht="12.75" hidden="false" customHeight="false" outlineLevel="0" collapsed="false">
      <c r="B744" s="85" t="str">
        <f aca="false">FilterPk!A$29</f>
        <v>St- Texas</v>
      </c>
      <c r="C744" s="13" t="n">
        <f aca="false">C743+1</f>
        <v>743</v>
      </c>
      <c r="D744" s="50" t="n">
        <f aca="false">FilterPk!B$29</f>
        <v>445563.239343252</v>
      </c>
      <c r="E744" s="50" t="n">
        <f aca="false">FilterPk!C$29</f>
        <v>30194</v>
      </c>
      <c r="F744" s="50" t="n">
        <f aca="false">FilterPk!D$29</f>
        <v>31677.19</v>
      </c>
      <c r="G744" s="50" t="n">
        <f aca="false">FilterPk!E$29</f>
        <v>0</v>
      </c>
      <c r="H744" s="50" t="n">
        <f aca="false">FilterPk!F$29</f>
        <v>0</v>
      </c>
      <c r="I744" s="50" t="n">
        <f aca="false">FilterPk!G$29</f>
        <v>0</v>
      </c>
      <c r="J744" s="50" t="n">
        <f aca="false">FilterPk!H$29</f>
        <v>0</v>
      </c>
      <c r="K744" s="50" t="n">
        <f aca="false">FilterPk!I$29</f>
        <v>0</v>
      </c>
      <c r="L744" s="50" t="n">
        <f aca="false">FilterPk!J$29</f>
        <v>0</v>
      </c>
      <c r="M744" s="50" t="n">
        <f aca="false">FilterPk!K$29</f>
        <v>0</v>
      </c>
      <c r="N744" s="50" t="n">
        <f aca="false">FilterPk!L$29</f>
        <v>61871.19</v>
      </c>
      <c r="O744" s="50" t="n">
        <f aca="false">FilterPk!M$29</f>
        <v>0</v>
      </c>
      <c r="P744" s="50" t="n">
        <f aca="false">FilterPk!N$29</f>
        <v>0</v>
      </c>
      <c r="Q744" s="51" t="n">
        <f aca="false">FilterPk!O$29</f>
        <v>61871.19</v>
      </c>
    </row>
    <row r="745" customFormat="false" ht="12.75" hidden="false" customHeight="false" outlineLevel="0" collapsed="false">
      <c r="B745" s="85"/>
      <c r="C745" s="13" t="n">
        <f aca="false">C744+1</f>
        <v>744</v>
      </c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1"/>
    </row>
    <row r="746" customFormat="false" ht="12.75" hidden="false" customHeight="false" outlineLevel="0" collapsed="false">
      <c r="B746" s="85" t="str">
        <f aca="false">FilterPk!A$32</f>
        <v>Gas positions</v>
      </c>
      <c r="C746" s="13" t="n">
        <f aca="false">C745+1</f>
        <v>745</v>
      </c>
      <c r="D746" s="50" t="s">
        <v>4</v>
      </c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1"/>
    </row>
    <row r="747" customFormat="false" ht="12.75" hidden="false" customHeight="false" outlineLevel="0" collapsed="false">
      <c r="B747" s="85" t="str">
        <f aca="false">FilterPk!A$33</f>
        <v>Kevin Presto</v>
      </c>
      <c r="C747" s="13" t="n">
        <f aca="false">C746+1</f>
        <v>746</v>
      </c>
      <c r="D747" s="50" t="n">
        <f aca="false">FilterPk!B$33</f>
        <v>0</v>
      </c>
      <c r="E747" s="50" t="n">
        <f aca="false">FilterPk!C$33</f>
        <v>0</v>
      </c>
      <c r="F747" s="50" t="n">
        <f aca="false">FilterPk!D$33</f>
        <v>0</v>
      </c>
      <c r="G747" s="50" t="n">
        <f aca="false">FilterPk!E$33</f>
        <v>0</v>
      </c>
      <c r="H747" s="50" t="n">
        <f aca="false">FilterPk!F$33</f>
        <v>148.212616</v>
      </c>
      <c r="I747" s="50" t="n">
        <f aca="false">FilterPk!G$33</f>
        <v>152.45636</v>
      </c>
      <c r="J747" s="50" t="n">
        <f aca="false">FilterPk!H$33</f>
        <v>146.860915</v>
      </c>
      <c r="K747" s="50" t="n">
        <f aca="false">FilterPk!I$33</f>
        <v>301.509361</v>
      </c>
      <c r="L747" s="50" t="n">
        <f aca="false">FilterPk!J$33</f>
        <v>144.921279</v>
      </c>
      <c r="M747" s="50" t="n">
        <f aca="false">FilterPk!K$33</f>
        <v>149.116289</v>
      </c>
      <c r="N747" s="50" t="n">
        <f aca="false">FilterPk!L$33</f>
        <v>1043.07682</v>
      </c>
      <c r="O747" s="50" t="n">
        <f aca="false">FilterPk!M$33</f>
        <v>0</v>
      </c>
      <c r="P747" s="50" t="n">
        <f aca="false">FilterPk!N$33</f>
        <v>0</v>
      </c>
      <c r="Q747" s="51" t="n">
        <f aca="false">FilterPk!O$33</f>
        <v>1043.07682</v>
      </c>
    </row>
    <row r="748" customFormat="false" ht="12.75" hidden="false" customHeight="false" outlineLevel="0" collapsed="false">
      <c r="B748" s="85" t="str">
        <f aca="false">FilterPk!A$34</f>
        <v>Fletcher Sturm</v>
      </c>
      <c r="C748" s="13" t="n">
        <f aca="false">C747+1</f>
        <v>747</v>
      </c>
      <c r="D748" s="50" t="n">
        <f aca="false">FilterPk!B$34</f>
        <v>0</v>
      </c>
      <c r="E748" s="50" t="n">
        <f aca="false">FilterPk!C$34</f>
        <v>0</v>
      </c>
      <c r="F748" s="50" t="n">
        <f aca="false">FilterPk!D$34</f>
        <v>10.382539</v>
      </c>
      <c r="G748" s="50" t="n">
        <f aca="false">FilterPk!E$34</f>
        <v>-372.732218</v>
      </c>
      <c r="H748" s="50" t="n">
        <f aca="false">FilterPk!F$34</f>
        <v>-18.430041</v>
      </c>
      <c r="I748" s="50" t="n">
        <f aca="false">FilterPk!G$34</f>
        <v>-7.519049</v>
      </c>
      <c r="J748" s="50" t="n">
        <f aca="false">FilterPk!H$34</f>
        <v>7.209206</v>
      </c>
      <c r="K748" s="50" t="n">
        <f aca="false">FilterPk!I$34</f>
        <v>16.283645</v>
      </c>
      <c r="L748" s="50" t="n">
        <f aca="false">FilterPk!J$34</f>
        <v>-0.622678</v>
      </c>
      <c r="M748" s="50" t="n">
        <f aca="false">FilterPk!K$34</f>
        <v>48.787102</v>
      </c>
      <c r="N748" s="50" t="n">
        <f aca="false">FilterPk!L$34</f>
        <v>-316.641494</v>
      </c>
      <c r="O748" s="50" t="n">
        <f aca="false">FilterPk!M$34</f>
        <v>137.057149</v>
      </c>
      <c r="P748" s="50" t="n">
        <f aca="false">FilterPk!N$34</f>
        <v>0</v>
      </c>
      <c r="Q748" s="51" t="n">
        <f aca="false">FilterPk!O$34</f>
        <v>-179.584345</v>
      </c>
    </row>
    <row r="749" customFormat="false" ht="12.75" hidden="false" customHeight="false" outlineLevel="0" collapsed="false">
      <c r="B749" s="85" t="str">
        <f aca="false">FilterPk!A$35</f>
        <v>Doug Gilbert-Smith</v>
      </c>
      <c r="C749" s="13" t="n">
        <f aca="false">C748+1</f>
        <v>748</v>
      </c>
      <c r="D749" s="50" t="n">
        <f aca="false">FilterPk!B$35</f>
        <v>0</v>
      </c>
      <c r="E749" s="50" t="n">
        <f aca="false">FilterPk!C$35</f>
        <v>0</v>
      </c>
      <c r="F749" s="50" t="n">
        <f aca="false">FilterPk!D$35</f>
        <v>-34.907</v>
      </c>
      <c r="G749" s="50" t="n">
        <f aca="false">FilterPk!E$35</f>
        <v>38.473605</v>
      </c>
      <c r="H749" s="50" t="n">
        <f aca="false">FilterPk!F$35</f>
        <v>-29.642523</v>
      </c>
      <c r="I749" s="50" t="n">
        <f aca="false">FilterPk!G$35</f>
        <v>30.491272</v>
      </c>
      <c r="J749" s="50" t="n">
        <f aca="false">FilterPk!H$35</f>
        <v>0</v>
      </c>
      <c r="K749" s="50" t="n">
        <f aca="false">FilterPk!I$35</f>
        <v>90.452808</v>
      </c>
      <c r="L749" s="50" t="n">
        <f aca="false">FilterPk!J$35</f>
        <v>0</v>
      </c>
      <c r="M749" s="50" t="n">
        <f aca="false">FilterPk!K$35</f>
        <v>14.574853</v>
      </c>
      <c r="N749" s="50" t="n">
        <f aca="false">FilterPk!L$35</f>
        <v>109.443015</v>
      </c>
      <c r="O749" s="50" t="n">
        <f aca="false">FilterPk!M$35</f>
        <v>94.93307</v>
      </c>
      <c r="P749" s="50" t="n">
        <f aca="false">FilterPk!N$35</f>
        <v>-157.516125</v>
      </c>
      <c r="Q749" s="51" t="n">
        <f aca="false">FilterPk!O$35</f>
        <v>46.85996</v>
      </c>
    </row>
    <row r="750" customFormat="false" ht="12.75" hidden="false" customHeight="false" outlineLevel="0" collapsed="false">
      <c r="B750" s="85" t="str">
        <f aca="false">FilterPk!A$36</f>
        <v>Rogers Herndon</v>
      </c>
      <c r="C750" s="13" t="n">
        <f aca="false">C749+1</f>
        <v>749</v>
      </c>
      <c r="D750" s="50" t="n">
        <f aca="false">FilterPk!B$36</f>
        <v>0</v>
      </c>
      <c r="E750" s="50" t="n">
        <f aca="false">FilterPk!C$36</f>
        <v>0</v>
      </c>
      <c r="F750" s="50" t="n">
        <f aca="false">FilterPk!D$36</f>
        <v>-16.269581</v>
      </c>
      <c r="G750" s="50" t="n">
        <f aca="false">FilterPk!E$36</f>
        <v>-36.150495</v>
      </c>
      <c r="H750" s="50" t="n">
        <f aca="false">FilterPk!F$36</f>
        <v>-105.080472</v>
      </c>
      <c r="I750" s="50" t="n">
        <f aca="false">FilterPk!G$36</f>
        <v>-21.496839</v>
      </c>
      <c r="J750" s="50" t="n">
        <f aca="false">FilterPk!H$36</f>
        <v>76.011979</v>
      </c>
      <c r="K750" s="50" t="n">
        <f aca="false">FilterPk!I$36</f>
        <v>315.376651</v>
      </c>
      <c r="L750" s="50" t="n">
        <f aca="false">FilterPk!J$36</f>
        <v>0.622678</v>
      </c>
      <c r="M750" s="50" t="n">
        <f aca="false">FilterPk!K$36</f>
        <v>131.855286</v>
      </c>
      <c r="N750" s="50" t="n">
        <f aca="false">FilterPk!L$36</f>
        <v>344.869207</v>
      </c>
      <c r="O750" s="50" t="n">
        <f aca="false">FilterPk!M$36</f>
        <v>500.495437</v>
      </c>
      <c r="P750" s="50" t="n">
        <f aca="false">FilterPk!N$36</f>
        <v>0</v>
      </c>
      <c r="Q750" s="51" t="n">
        <f aca="false">FilterPk!O$36</f>
        <v>845.364644</v>
      </c>
    </row>
    <row r="751" customFormat="false" ht="12.75" hidden="false" customHeight="false" outlineLevel="0" collapsed="false">
      <c r="B751" s="85" t="str">
        <f aca="false">FilterPk!A$37</f>
        <v>Dana Davis</v>
      </c>
      <c r="C751" s="13" t="n">
        <f aca="false">C750+1</f>
        <v>750</v>
      </c>
      <c r="D751" s="50" t="n">
        <f aca="false">FilterPk!B$37</f>
        <v>0</v>
      </c>
      <c r="E751" s="50" t="n">
        <f aca="false">FilterPk!C$37</f>
        <v>0</v>
      </c>
      <c r="F751" s="50" t="n">
        <f aca="false">FilterPk!D$37</f>
        <v>4.986714</v>
      </c>
      <c r="G751" s="50" t="n">
        <f aca="false">FilterPk!E$37</f>
        <v>-10.425106</v>
      </c>
      <c r="H751" s="50" t="n">
        <f aca="false">FilterPk!F$37</f>
        <v>34.582944</v>
      </c>
      <c r="I751" s="50" t="n">
        <f aca="false">FilterPk!G$37</f>
        <v>31.966656</v>
      </c>
      <c r="J751" s="50" t="n">
        <f aca="false">FilterPk!H$37</f>
        <v>34.267547</v>
      </c>
      <c r="K751" s="50" t="n">
        <f aca="false">FilterPk!I$37</f>
        <v>70.027981</v>
      </c>
      <c r="L751" s="50" t="n">
        <f aca="false">FilterPk!J$37</f>
        <v>33.814965</v>
      </c>
      <c r="M751" s="50" t="n">
        <f aca="false">FilterPk!K$37</f>
        <v>44.191074</v>
      </c>
      <c r="N751" s="50" t="n">
        <f aca="false">FilterPk!L$37</f>
        <v>243.412775</v>
      </c>
      <c r="O751" s="50" t="n">
        <f aca="false">FilterPk!M$37</f>
        <v>27.55263</v>
      </c>
      <c r="P751" s="50" t="n">
        <f aca="false">FilterPk!N$37</f>
        <v>0</v>
      </c>
      <c r="Q751" s="51" t="n">
        <f aca="false">FilterPk!O$37</f>
        <v>270.965405</v>
      </c>
    </row>
    <row r="752" customFormat="false" ht="12.75" hidden="false" customHeight="false" outlineLevel="0" collapsed="false">
      <c r="B752" s="85" t="str">
        <f aca="false">FilterPk!A$38</f>
        <v>Tom May</v>
      </c>
      <c r="C752" s="13" t="n">
        <f aca="false">C751+1</f>
        <v>751</v>
      </c>
      <c r="D752" s="50" t="n">
        <f aca="false">FilterPk!B$38</f>
        <v>0</v>
      </c>
      <c r="E752" s="50" t="n">
        <f aca="false">FilterPk!C$38</f>
        <v>0</v>
      </c>
      <c r="F752" s="50" t="n">
        <f aca="false">FilterPk!D$38</f>
        <v>0</v>
      </c>
      <c r="G752" s="50" t="n">
        <f aca="false">FilterPk!E$38</f>
        <v>0</v>
      </c>
      <c r="H752" s="50" t="n">
        <f aca="false">FilterPk!F$38</f>
        <v>0</v>
      </c>
      <c r="I752" s="50" t="n">
        <f aca="false">FilterPk!G$38</f>
        <v>0</v>
      </c>
      <c r="J752" s="50" t="n">
        <f aca="false">FilterPk!H$38</f>
        <v>0</v>
      </c>
      <c r="K752" s="50" t="n">
        <f aca="false">FilterPk!I$38</f>
        <v>0</v>
      </c>
      <c r="L752" s="50" t="n">
        <f aca="false">FilterPk!J$38</f>
        <v>0</v>
      </c>
      <c r="M752" s="50" t="n">
        <f aca="false">FilterPk!K$38</f>
        <v>0</v>
      </c>
      <c r="N752" s="50" t="n">
        <f aca="false">FilterPk!L$38</f>
        <v>0</v>
      </c>
      <c r="O752" s="50" t="n">
        <f aca="false">FilterPk!M$38</f>
        <v>0</v>
      </c>
      <c r="P752" s="50" t="n">
        <f aca="false">FilterPk!N$38</f>
        <v>0</v>
      </c>
      <c r="Q752" s="51" t="n">
        <f aca="false">FilterPk!O$38</f>
        <v>0</v>
      </c>
    </row>
    <row r="753" customFormat="false" ht="12.75" hidden="false" customHeight="false" outlineLevel="0" collapsed="false">
      <c r="B753" s="85" t="str">
        <f aca="false">FilterPk!A$39</f>
        <v>Clint Dean</v>
      </c>
      <c r="C753" s="13" t="n">
        <f aca="false">C752+1</f>
        <v>752</v>
      </c>
      <c r="D753" s="50" t="n">
        <f aca="false">FilterPk!B$39</f>
        <v>0</v>
      </c>
      <c r="E753" s="50" t="n">
        <f aca="false">FilterPk!C$39</f>
        <v>0</v>
      </c>
      <c r="F753" s="50" t="n">
        <f aca="false">FilterPk!D$39</f>
        <v>-27.9256</v>
      </c>
      <c r="G753" s="50" t="n">
        <f aca="false">FilterPk!E$39</f>
        <v>0</v>
      </c>
      <c r="H753" s="50" t="n">
        <f aca="false">FilterPk!F$39</f>
        <v>0</v>
      </c>
      <c r="I753" s="50" t="n">
        <f aca="false">FilterPk!G$39</f>
        <v>0</v>
      </c>
      <c r="J753" s="50" t="n">
        <f aca="false">FilterPk!H$39</f>
        <v>0</v>
      </c>
      <c r="K753" s="50" t="n">
        <f aca="false">FilterPk!I$39</f>
        <v>0</v>
      </c>
      <c r="L753" s="50" t="n">
        <f aca="false">FilterPk!J$39</f>
        <v>0</v>
      </c>
      <c r="M753" s="50" t="n">
        <f aca="false">FilterPk!K$39</f>
        <v>0</v>
      </c>
      <c r="N753" s="50" t="n">
        <f aca="false">FilterPk!L$39</f>
        <v>-27.9256</v>
      </c>
      <c r="O753" s="50" t="n">
        <f aca="false">FilterPk!M$39</f>
        <v>0</v>
      </c>
      <c r="P753" s="50" t="n">
        <f aca="false">FilterPk!N$39</f>
        <v>0</v>
      </c>
      <c r="Q753" s="51" t="n">
        <f aca="false">FilterPk!O$39</f>
        <v>-27.9256</v>
      </c>
    </row>
    <row r="754" customFormat="false" ht="12.75" hidden="false" customHeight="false" outlineLevel="0" collapsed="false">
      <c r="B754" s="85" t="str">
        <f aca="false">FilterPk!A$40</f>
        <v>Rob Benson</v>
      </c>
      <c r="C754" s="13" t="n">
        <f aca="false">C753+1</f>
        <v>753</v>
      </c>
      <c r="D754" s="50" t="n">
        <f aca="false">FilterPk!B$40</f>
        <v>0</v>
      </c>
      <c r="E754" s="50" t="n">
        <f aca="false">FilterPk!C$40</f>
        <v>0</v>
      </c>
      <c r="F754" s="50" t="n">
        <f aca="false">FilterPk!D$40</f>
        <v>0</v>
      </c>
      <c r="G754" s="50" t="n">
        <f aca="false">FilterPk!E$40</f>
        <v>-76.947211</v>
      </c>
      <c r="H754" s="50" t="n">
        <f aca="false">FilterPk!F$40</f>
        <v>0</v>
      </c>
      <c r="I754" s="50" t="n">
        <f aca="false">FilterPk!G$40</f>
        <v>0</v>
      </c>
      <c r="J754" s="50" t="n">
        <f aca="false">FilterPk!H$40</f>
        <v>0</v>
      </c>
      <c r="K754" s="50" t="n">
        <f aca="false">FilterPk!I$40</f>
        <v>0</v>
      </c>
      <c r="L754" s="50" t="n">
        <f aca="false">FilterPk!J$40</f>
        <v>0</v>
      </c>
      <c r="M754" s="50" t="n">
        <f aca="false">FilterPk!K$40</f>
        <v>0</v>
      </c>
      <c r="N754" s="50" t="n">
        <f aca="false">FilterPk!L$40</f>
        <v>-76.947211</v>
      </c>
      <c r="O754" s="50" t="n">
        <f aca="false">FilterPk!M$40</f>
        <v>0</v>
      </c>
      <c r="P754" s="50" t="n">
        <f aca="false">FilterPk!N$40</f>
        <v>0</v>
      </c>
      <c r="Q754" s="51" t="n">
        <f aca="false">FilterPk!O$40</f>
        <v>-76.947211</v>
      </c>
    </row>
    <row r="755" customFormat="false" ht="12.75" hidden="false" customHeight="false" outlineLevel="0" collapsed="false">
      <c r="B755" s="85" t="str">
        <f aca="false">FilterPk!A$41</f>
        <v>Matt Lorenz</v>
      </c>
      <c r="C755" s="13" t="n">
        <f aca="false">C754+1</f>
        <v>754</v>
      </c>
      <c r="D755" s="50" t="n">
        <f aca="false">FilterPk!B$41</f>
        <v>0</v>
      </c>
      <c r="E755" s="50" t="n">
        <f aca="false">FilterPk!C$41</f>
        <v>0</v>
      </c>
      <c r="F755" s="50" t="n">
        <f aca="false">FilterPk!D$41</f>
        <v>0</v>
      </c>
      <c r="G755" s="50" t="n">
        <f aca="false">FilterPk!E$41</f>
        <v>0</v>
      </c>
      <c r="H755" s="50" t="n">
        <f aca="false">FilterPk!F$41</f>
        <v>0</v>
      </c>
      <c r="I755" s="50" t="n">
        <f aca="false">FilterPk!G$41</f>
        <v>0</v>
      </c>
      <c r="J755" s="50" t="n">
        <f aca="false">FilterPk!H$41</f>
        <v>0</v>
      </c>
      <c r="K755" s="50" t="n">
        <f aca="false">FilterPk!I$41</f>
        <v>0</v>
      </c>
      <c r="L755" s="50" t="n">
        <f aca="false">FilterPk!J$41</f>
        <v>0</v>
      </c>
      <c r="M755" s="50" t="n">
        <f aca="false">FilterPk!K$41</f>
        <v>0</v>
      </c>
      <c r="N755" s="50" t="n">
        <f aca="false">FilterPk!L$41</f>
        <v>0</v>
      </c>
      <c r="O755" s="50" t="n">
        <f aca="false">FilterPk!M$41</f>
        <v>0</v>
      </c>
      <c r="P755" s="50" t="n">
        <f aca="false">FilterPk!N$41</f>
        <v>0</v>
      </c>
      <c r="Q755" s="51" t="n">
        <f aca="false">FilterPk!O$41</f>
        <v>0</v>
      </c>
    </row>
    <row r="756" customFormat="false" ht="12.75" hidden="false" customHeight="false" outlineLevel="0" collapsed="false">
      <c r="B756" s="85" t="str">
        <f aca="false">FilterPk!A$42</f>
        <v>John Forney</v>
      </c>
      <c r="C756" s="13" t="n">
        <f aca="false">C755+1</f>
        <v>755</v>
      </c>
      <c r="D756" s="50" t="n">
        <f aca="false">FilterPk!B$42</f>
        <v>0</v>
      </c>
      <c r="E756" s="50" t="n">
        <f aca="false">FilterPk!C$42</f>
        <v>0</v>
      </c>
      <c r="F756" s="50" t="n">
        <f aca="false">FilterPk!D$42</f>
        <v>0</v>
      </c>
      <c r="G756" s="50" t="n">
        <f aca="false">FilterPk!E$42</f>
        <v>0</v>
      </c>
      <c r="H756" s="50" t="n">
        <f aca="false">FilterPk!F$42</f>
        <v>0</v>
      </c>
      <c r="I756" s="50" t="n">
        <f aca="false">FilterPk!G$42</f>
        <v>0</v>
      </c>
      <c r="J756" s="50" t="n">
        <f aca="false">FilterPk!H$42</f>
        <v>0</v>
      </c>
      <c r="K756" s="50" t="n">
        <f aca="false">FilterPk!I$42</f>
        <v>0</v>
      </c>
      <c r="L756" s="50" t="n">
        <f aca="false">FilterPk!J$42</f>
        <v>0</v>
      </c>
      <c r="M756" s="50" t="n">
        <f aca="false">FilterPk!K$42</f>
        <v>0</v>
      </c>
      <c r="N756" s="50" t="n">
        <f aca="false">FilterPk!L$42</f>
        <v>0</v>
      </c>
      <c r="O756" s="50" t="n">
        <f aca="false">FilterPk!M$42</f>
        <v>0</v>
      </c>
      <c r="P756" s="50" t="n">
        <f aca="false">FilterPk!N$42</f>
        <v>0</v>
      </c>
      <c r="Q756" s="51" t="n">
        <f aca="false">FilterPk!O$42</f>
        <v>0</v>
      </c>
    </row>
    <row r="757" customFormat="false" ht="12.75" hidden="false" customHeight="false" outlineLevel="0" collapsed="false">
      <c r="B757" s="85" t="str">
        <f aca="false">FilterPk!A$43</f>
        <v>Mike Carson</v>
      </c>
      <c r="C757" s="13" t="n">
        <f aca="false">C756+1</f>
        <v>756</v>
      </c>
      <c r="D757" s="50" t="n">
        <f aca="false">FilterPk!B$43</f>
        <v>0</v>
      </c>
      <c r="E757" s="50" t="n">
        <f aca="false">FilterPk!C$43</f>
        <v>0</v>
      </c>
      <c r="F757" s="50" t="n">
        <f aca="false">FilterPk!D$43</f>
        <v>0</v>
      </c>
      <c r="G757" s="50" t="n">
        <f aca="false">FilterPk!E$43</f>
        <v>0</v>
      </c>
      <c r="H757" s="50" t="n">
        <f aca="false">FilterPk!F$43</f>
        <v>0</v>
      </c>
      <c r="I757" s="50" t="n">
        <f aca="false">FilterPk!G$43</f>
        <v>0</v>
      </c>
      <c r="J757" s="50" t="n">
        <f aca="false">FilterPk!H$43</f>
        <v>0</v>
      </c>
      <c r="K757" s="50" t="n">
        <f aca="false">FilterPk!I$43</f>
        <v>0</v>
      </c>
      <c r="L757" s="50" t="n">
        <f aca="false">FilterPk!J$43</f>
        <v>0</v>
      </c>
      <c r="M757" s="50" t="n">
        <f aca="false">FilterPk!K$43</f>
        <v>0</v>
      </c>
      <c r="N757" s="50" t="n">
        <f aca="false">FilterPk!L$43</f>
        <v>0</v>
      </c>
      <c r="O757" s="50" t="n">
        <f aca="false">FilterPk!M$43</f>
        <v>0</v>
      </c>
      <c r="P757" s="50" t="n">
        <f aca="false">FilterPk!N$43</f>
        <v>0</v>
      </c>
      <c r="Q757" s="51" t="n">
        <f aca="false">FilterPk!O$43</f>
        <v>0</v>
      </c>
    </row>
    <row r="758" customFormat="false" ht="12.75" hidden="false" customHeight="false" outlineLevel="0" collapsed="false">
      <c r="B758" s="85" t="str">
        <f aca="false">FilterPk!A$44</f>
        <v>Chris Dorland</v>
      </c>
      <c r="C758" s="13" t="n">
        <f aca="false">C757+1</f>
        <v>757</v>
      </c>
      <c r="D758" s="50" t="n">
        <f aca="false">FilterPk!B$44</f>
        <v>0</v>
      </c>
      <c r="E758" s="50" t="n">
        <f aca="false">FilterPk!C$44</f>
        <v>0</v>
      </c>
      <c r="F758" s="50" t="n">
        <f aca="false">FilterPk!D$44</f>
        <v>0</v>
      </c>
      <c r="G758" s="50" t="n">
        <f aca="false">FilterPk!E$44</f>
        <v>0</v>
      </c>
      <c r="H758" s="50" t="n">
        <f aca="false">FilterPk!F$44</f>
        <v>0</v>
      </c>
      <c r="I758" s="50" t="n">
        <f aca="false">FilterPk!G$44</f>
        <v>0</v>
      </c>
      <c r="J758" s="50" t="n">
        <f aca="false">FilterPk!H$44</f>
        <v>0</v>
      </c>
      <c r="K758" s="50" t="n">
        <f aca="false">FilterPk!I$44</f>
        <v>0</v>
      </c>
      <c r="L758" s="50" t="n">
        <f aca="false">FilterPk!J$44</f>
        <v>0</v>
      </c>
      <c r="M758" s="50" t="n">
        <f aca="false">FilterPk!K$44</f>
        <v>0</v>
      </c>
      <c r="N758" s="50" t="n">
        <f aca="false">FilterPk!L$44</f>
        <v>0</v>
      </c>
      <c r="O758" s="50" t="n">
        <f aca="false">FilterPk!M$44</f>
        <v>0</v>
      </c>
      <c r="P758" s="50" t="n">
        <f aca="false">FilterPk!N$44</f>
        <v>0</v>
      </c>
      <c r="Q758" s="51" t="n">
        <f aca="false">FilterPk!O$44</f>
        <v>0</v>
      </c>
    </row>
    <row r="759" customFormat="false" ht="12.75" hidden="false" customHeight="false" outlineLevel="0" collapsed="false">
      <c r="B759" s="85" t="str">
        <f aca="false">FilterPk!A$45</f>
        <v>Jeff King</v>
      </c>
      <c r="C759" s="13" t="n">
        <f aca="false">C758+1</f>
        <v>758</v>
      </c>
      <c r="D759" s="50" t="n">
        <f aca="false">FilterPk!B$45</f>
        <v>0</v>
      </c>
      <c r="E759" s="50" t="n">
        <f aca="false">FilterPk!C$45</f>
        <v>0</v>
      </c>
      <c r="F759" s="50" t="n">
        <f aca="false">FilterPk!D$45</f>
        <v>0</v>
      </c>
      <c r="G759" s="50" t="n">
        <f aca="false">FilterPk!E$45</f>
        <v>0</v>
      </c>
      <c r="H759" s="50" t="n">
        <f aca="false">FilterPk!F$45</f>
        <v>0</v>
      </c>
      <c r="I759" s="50" t="n">
        <f aca="false">FilterPk!G$45</f>
        <v>0</v>
      </c>
      <c r="J759" s="50" t="n">
        <f aca="false">FilterPk!H$45</f>
        <v>0</v>
      </c>
      <c r="K759" s="50" t="n">
        <f aca="false">FilterPk!I$45</f>
        <v>0</v>
      </c>
      <c r="L759" s="50" t="n">
        <f aca="false">FilterPk!J$45</f>
        <v>0</v>
      </c>
      <c r="M759" s="50" t="n">
        <f aca="false">FilterPk!K$45</f>
        <v>0</v>
      </c>
      <c r="N759" s="50" t="n">
        <f aca="false">FilterPk!L$45</f>
        <v>0</v>
      </c>
      <c r="O759" s="50" t="n">
        <f aca="false">FilterPk!M$45</f>
        <v>0</v>
      </c>
      <c r="P759" s="50" t="n">
        <f aca="false">FilterPk!N$45</f>
        <v>0</v>
      </c>
      <c r="Q759" s="51" t="n">
        <f aca="false">FilterPk!O$45</f>
        <v>0</v>
      </c>
    </row>
    <row r="760" customFormat="false" ht="12.75" hidden="false" customHeight="false" outlineLevel="0" collapsed="false">
      <c r="B760" s="85" t="n">
        <f aca="false">FilterPk!A$46</f>
        <v>0</v>
      </c>
      <c r="C760" s="13" t="n">
        <f aca="false">C759+1</f>
        <v>759</v>
      </c>
      <c r="D760" s="50" t="n">
        <f aca="false">FilterPk!B$46</f>
        <v>0</v>
      </c>
      <c r="E760" s="50" t="n">
        <f aca="false">FilterPk!C$46</f>
        <v>0</v>
      </c>
      <c r="F760" s="50" t="n">
        <f aca="false">FilterPk!D$46</f>
        <v>0</v>
      </c>
      <c r="G760" s="50" t="n">
        <f aca="false">FilterPk!E$46</f>
        <v>0</v>
      </c>
      <c r="H760" s="50" t="n">
        <f aca="false">FilterPk!F$46</f>
        <v>0</v>
      </c>
      <c r="I760" s="50" t="n">
        <f aca="false">FilterPk!G$46</f>
        <v>0</v>
      </c>
      <c r="J760" s="50" t="n">
        <f aca="false">FilterPk!H$46</f>
        <v>0</v>
      </c>
      <c r="K760" s="50" t="n">
        <f aca="false">FilterPk!I$46</f>
        <v>0</v>
      </c>
      <c r="L760" s="50" t="n">
        <f aca="false">FilterPk!J$46</f>
        <v>0</v>
      </c>
      <c r="M760" s="50" t="n">
        <f aca="false">FilterPk!K$46</f>
        <v>0</v>
      </c>
      <c r="N760" s="50" t="n">
        <f aca="false">FilterPk!L$46</f>
        <v>0</v>
      </c>
      <c r="O760" s="50" t="n">
        <f aca="false">FilterPk!M$46</f>
        <v>0</v>
      </c>
      <c r="P760" s="50" t="n">
        <f aca="false">FilterPk!N$46</f>
        <v>0</v>
      </c>
      <c r="Q760" s="51" t="n">
        <f aca="false">FilterPk!O$46</f>
        <v>0</v>
      </c>
    </row>
    <row r="761" customFormat="false" ht="12.75" hidden="false" customHeight="false" outlineLevel="0" collapsed="false">
      <c r="B761" s="87" t="n">
        <f aca="false">FilterPk!A$47</f>
        <v>0</v>
      </c>
      <c r="C761" s="64" t="n">
        <f aca="false">C760+1</f>
        <v>760</v>
      </c>
      <c r="D761" s="54" t="n">
        <f aca="false">FilterPk!B$47</f>
        <v>0</v>
      </c>
      <c r="E761" s="54" t="n">
        <f aca="false">FilterPk!C$47</f>
        <v>0</v>
      </c>
      <c r="F761" s="54" t="n">
        <f aca="false">FilterPk!D$47</f>
        <v>0</v>
      </c>
      <c r="G761" s="54" t="n">
        <f aca="false">FilterPk!E$47</f>
        <v>0</v>
      </c>
      <c r="H761" s="54" t="n">
        <f aca="false">FilterPk!F$47</f>
        <v>0</v>
      </c>
      <c r="I761" s="54" t="n">
        <f aca="false">FilterPk!G$47</f>
        <v>0</v>
      </c>
      <c r="J761" s="54" t="n">
        <f aca="false">FilterPk!H$47</f>
        <v>0</v>
      </c>
      <c r="K761" s="54" t="n">
        <f aca="false">FilterPk!I$47</f>
        <v>0</v>
      </c>
      <c r="L761" s="54" t="n">
        <f aca="false">FilterPk!J$47</f>
        <v>0</v>
      </c>
      <c r="M761" s="54" t="n">
        <f aca="false">FilterPk!K$47</f>
        <v>0</v>
      </c>
      <c r="N761" s="54" t="n">
        <f aca="false">FilterPk!L$47</f>
        <v>0</v>
      </c>
      <c r="O761" s="54" t="n">
        <f aca="false">FilterPk!M$47</f>
        <v>0</v>
      </c>
      <c r="P761" s="54" t="n">
        <f aca="false">FilterPk!N$47</f>
        <v>0</v>
      </c>
      <c r="Q761" s="55" t="n">
        <f aca="false">FilterPk!O$47</f>
        <v>0</v>
      </c>
    </row>
    <row r="762" customFormat="false" ht="12.75" hidden="false" customHeight="false" outlineLevel="0" collapsed="false">
      <c r="A762" s="0" t="n">
        <f aca="false">A722+1</f>
        <v>20</v>
      </c>
      <c r="B762" s="57" t="n">
        <f aca="false">FilterPk!D$1</f>
        <v>36907</v>
      </c>
      <c r="C762" s="58" t="n">
        <f aca="false">C761+1</f>
        <v>761</v>
      </c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83"/>
    </row>
    <row r="763" customFormat="false" ht="12.75" hidden="false" customHeight="false" outlineLevel="0" collapsed="false">
      <c r="B763" s="61"/>
      <c r="C763" s="13" t="n">
        <f aca="false">C762+1</f>
        <v>762</v>
      </c>
      <c r="D763" s="13"/>
      <c r="E763" s="21" t="s">
        <v>5</v>
      </c>
      <c r="F763" s="21" t="s">
        <v>6</v>
      </c>
      <c r="G763" s="21" t="s">
        <v>7</v>
      </c>
      <c r="H763" s="21" t="s">
        <v>8</v>
      </c>
      <c r="I763" s="21" t="s">
        <v>9</v>
      </c>
      <c r="J763" s="21" t="s">
        <v>10</v>
      </c>
      <c r="K763" s="21" t="s">
        <v>11</v>
      </c>
      <c r="L763" s="21" t="s">
        <v>12</v>
      </c>
      <c r="M763" s="21" t="s">
        <v>13</v>
      </c>
      <c r="N763" s="21" t="s">
        <v>14</v>
      </c>
      <c r="O763" s="21" t="n">
        <v>2002</v>
      </c>
      <c r="P763" s="21" t="s">
        <v>15</v>
      </c>
      <c r="Q763" s="84" t="s">
        <v>16</v>
      </c>
    </row>
    <row r="764" customFormat="false" ht="12.75" hidden="false" customHeight="false" outlineLevel="0" collapsed="false">
      <c r="B764" s="85" t="str">
        <f aca="false">FilterPk!A$9</f>
        <v>Power positions</v>
      </c>
      <c r="C764" s="13" t="n">
        <f aca="false">C763+1</f>
        <v>763</v>
      </c>
      <c r="D764" s="13" t="s">
        <v>4</v>
      </c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86"/>
    </row>
    <row r="765" customFormat="false" ht="12.75" hidden="false" customHeight="false" outlineLevel="0" collapsed="false">
      <c r="B765" s="85" t="str">
        <f aca="false">FilterPk!A$10</f>
        <v>East Position</v>
      </c>
      <c r="C765" s="13" t="n">
        <f aca="false">C764+1</f>
        <v>764</v>
      </c>
      <c r="D765" s="50" t="n">
        <f aca="false">FilterPk!B$10</f>
        <v>34784396.7946123</v>
      </c>
      <c r="E765" s="50" t="n">
        <f aca="false">FilterPk!C$10</f>
        <v>75045.54</v>
      </c>
      <c r="F765" s="50" t="n">
        <f aca="false">FilterPk!D$10</f>
        <v>84629.15</v>
      </c>
      <c r="G765" s="50" t="n">
        <f aca="false">FilterPk!E$10</f>
        <v>1358824.72</v>
      </c>
      <c r="H765" s="50" t="n">
        <f aca="false">FilterPk!F$10</f>
        <v>1120662.53</v>
      </c>
      <c r="I765" s="50" t="n">
        <f aca="false">FilterPk!G$10</f>
        <v>422841.14</v>
      </c>
      <c r="J765" s="50" t="n">
        <f aca="false">FilterPk!H$10</f>
        <v>788810.55</v>
      </c>
      <c r="K765" s="50" t="n">
        <f aca="false">FilterPk!I$10</f>
        <v>1076253.71</v>
      </c>
      <c r="L765" s="50" t="n">
        <f aca="false">FilterPk!J$10</f>
        <v>363159.42</v>
      </c>
      <c r="M765" s="50" t="n">
        <f aca="false">FilterPk!K$10</f>
        <v>5764043.19</v>
      </c>
      <c r="N765" s="50" t="n">
        <f aca="false">FilterPk!L$10</f>
        <v>11054269.95</v>
      </c>
      <c r="O765" s="50" t="n">
        <f aca="false">FilterPk!M$10</f>
        <v>3650317.45</v>
      </c>
      <c r="P765" s="50" t="n">
        <f aca="false">FilterPk!N$10</f>
        <v>-1642778.44</v>
      </c>
      <c r="Q765" s="51" t="n">
        <f aca="false">FilterPk!O$10</f>
        <v>13061808.96</v>
      </c>
    </row>
    <row r="766" customFormat="false" ht="12.75" hidden="false" customHeight="false" outlineLevel="0" collapsed="false">
      <c r="B766" s="85" t="str">
        <f aca="false">FilterPk!A$11</f>
        <v>East Power Mgmt</v>
      </c>
      <c r="C766" s="13" t="n">
        <f aca="false">C765+1</f>
        <v>765</v>
      </c>
      <c r="D766" s="50" t="n">
        <f aca="false">FilterPk!B$11</f>
        <v>7547347.04451418</v>
      </c>
      <c r="E766" s="50" t="n">
        <f aca="false">FilterPk!C$11</f>
        <v>43646.27</v>
      </c>
      <c r="F766" s="50" t="n">
        <f aca="false">FilterPk!D$11</f>
        <v>-98133.28</v>
      </c>
      <c r="G766" s="50" t="n">
        <f aca="false">FilterPk!E$11</f>
        <v>107993.78</v>
      </c>
      <c r="H766" s="50" t="n">
        <f aca="false">FilterPk!F$11</f>
        <v>155786.29</v>
      </c>
      <c r="I766" s="50" t="n">
        <f aca="false">FilterPk!G$11</f>
        <v>89357.34</v>
      </c>
      <c r="J766" s="50" t="n">
        <f aca="false">FilterPk!H$11</f>
        <v>247101.13</v>
      </c>
      <c r="K766" s="50" t="n">
        <f aca="false">FilterPk!I$11</f>
        <v>307386.28</v>
      </c>
      <c r="L766" s="50" t="n">
        <f aca="false">FilterPk!J$11</f>
        <v>108209.05</v>
      </c>
      <c r="M766" s="50" t="n">
        <f aca="false">FilterPk!K$11</f>
        <v>1338376.99</v>
      </c>
      <c r="N766" s="50" t="n">
        <f aca="false">FilterPk!L$11</f>
        <v>2299723.85</v>
      </c>
      <c r="O766" s="50" t="n">
        <f aca="false">FilterPk!M$11</f>
        <v>606348.53</v>
      </c>
      <c r="P766" s="50" t="n">
        <f aca="false">FilterPk!N$11</f>
        <v>61912.21</v>
      </c>
      <c r="Q766" s="51" t="n">
        <f aca="false">FilterPk!O$11</f>
        <v>2967984.59</v>
      </c>
    </row>
    <row r="767" customFormat="false" ht="12.75" hidden="false" customHeight="false" outlineLevel="0" collapsed="false">
      <c r="B767" s="85" t="str">
        <f aca="false">FilterPk!A$12</f>
        <v>Long Term Options</v>
      </c>
      <c r="C767" s="13" t="n">
        <f aca="false">C766+1</f>
        <v>766</v>
      </c>
      <c r="D767" s="50" t="n">
        <f aca="false">FilterPk!B$12</f>
        <v>0</v>
      </c>
      <c r="E767" s="50" t="n">
        <f aca="false">FilterPk!C$12</f>
        <v>0</v>
      </c>
      <c r="F767" s="50" t="n">
        <f aca="false">FilterPk!D$12</f>
        <v>0</v>
      </c>
      <c r="G767" s="50" t="n">
        <f aca="false">FilterPk!E$12</f>
        <v>0</v>
      </c>
      <c r="H767" s="50" t="n">
        <f aca="false">FilterPk!F$12</f>
        <v>0</v>
      </c>
      <c r="I767" s="50" t="n">
        <f aca="false">FilterPk!G$12</f>
        <v>0</v>
      </c>
      <c r="J767" s="50" t="n">
        <f aca="false">FilterPk!H$12</f>
        <v>0</v>
      </c>
      <c r="K767" s="50" t="n">
        <f aca="false">FilterPk!I$12</f>
        <v>0</v>
      </c>
      <c r="L767" s="50" t="n">
        <f aca="false">FilterPk!J$12</f>
        <v>0</v>
      </c>
      <c r="M767" s="50" t="n">
        <f aca="false">FilterPk!K$12</f>
        <v>0</v>
      </c>
      <c r="N767" s="50" t="n">
        <f aca="false">FilterPk!L$12</f>
        <v>0</v>
      </c>
      <c r="O767" s="50" t="n">
        <f aca="false">FilterPk!M$12</f>
        <v>0</v>
      </c>
      <c r="P767" s="50" t="n">
        <f aca="false">FilterPk!N$12</f>
        <v>0</v>
      </c>
      <c r="Q767" s="51" t="n">
        <f aca="false">FilterPk!O$12</f>
        <v>0</v>
      </c>
    </row>
    <row r="768" customFormat="false" ht="12.75" hidden="false" customHeight="false" outlineLevel="0" collapsed="false">
      <c r="B768" s="85" t="str">
        <f aca="false">FilterPk!A$13</f>
        <v>LT-MIDWEST</v>
      </c>
      <c r="C768" s="13" t="n">
        <f aca="false">C767+1</f>
        <v>767</v>
      </c>
      <c r="D768" s="50" t="n">
        <f aca="false">FilterPk!B$13</f>
        <v>7151089.47366245</v>
      </c>
      <c r="E768" s="50" t="n">
        <f aca="false">FilterPk!C$13</f>
        <v>48283.08</v>
      </c>
      <c r="F768" s="50" t="n">
        <f aca="false">FilterPk!D$13</f>
        <v>-141448.54</v>
      </c>
      <c r="G768" s="50" t="n">
        <f aca="false">FilterPk!E$13</f>
        <v>574622.66</v>
      </c>
      <c r="H768" s="50" t="n">
        <f aca="false">FilterPk!F$13</f>
        <v>298097.27</v>
      </c>
      <c r="I768" s="50" t="n">
        <f aca="false">FilterPk!G$13</f>
        <v>249481.43</v>
      </c>
      <c r="J768" s="50" t="n">
        <f aca="false">FilterPk!H$13</f>
        <v>119379.88</v>
      </c>
      <c r="K768" s="50" t="n">
        <f aca="false">FilterPk!I$13</f>
        <v>25994.27</v>
      </c>
      <c r="L768" s="50" t="n">
        <f aca="false">FilterPk!J$13</f>
        <v>156242.15</v>
      </c>
      <c r="M768" s="50" t="n">
        <f aca="false">FilterPk!K$13</f>
        <v>1762908.33</v>
      </c>
      <c r="N768" s="50" t="n">
        <f aca="false">FilterPk!L$13</f>
        <v>3093560.53</v>
      </c>
      <c r="O768" s="50" t="n">
        <f aca="false">FilterPk!M$13</f>
        <v>565730</v>
      </c>
      <c r="P768" s="50" t="n">
        <f aca="false">FilterPk!N$13</f>
        <v>-439379.19</v>
      </c>
      <c r="Q768" s="51" t="n">
        <f aca="false">FilterPk!O$13</f>
        <v>3219911.34</v>
      </c>
    </row>
    <row r="769" customFormat="false" ht="12.75" hidden="false" customHeight="false" outlineLevel="0" collapsed="false">
      <c r="B769" s="85" t="str">
        <f aca="false">FilterPk!A$14</f>
        <v>ST-ECAR</v>
      </c>
      <c r="C769" s="13" t="n">
        <f aca="false">C768+1</f>
        <v>768</v>
      </c>
      <c r="D769" s="50" t="n">
        <f aca="false">FilterPk!B$14</f>
        <v>238101.441960815</v>
      </c>
      <c r="E769" s="50" t="n">
        <f aca="false">FilterPk!C$14</f>
        <v>13522.23</v>
      </c>
      <c r="F769" s="50" t="n">
        <f aca="false">FilterPk!D$14</f>
        <v>15838.59</v>
      </c>
      <c r="G769" s="50" t="n">
        <f aca="false">FilterPk!E$14</f>
        <v>0</v>
      </c>
      <c r="H769" s="50" t="n">
        <f aca="false">FilterPk!F$14</f>
        <v>0</v>
      </c>
      <c r="I769" s="50" t="n">
        <f aca="false">FilterPk!G$14</f>
        <v>0</v>
      </c>
      <c r="J769" s="50" t="n">
        <f aca="false">FilterPk!H$14</f>
        <v>0</v>
      </c>
      <c r="K769" s="50" t="n">
        <f aca="false">FilterPk!I$14</f>
        <v>0</v>
      </c>
      <c r="L769" s="50" t="n">
        <f aca="false">FilterPk!J$14</f>
        <v>0</v>
      </c>
      <c r="M769" s="50" t="n">
        <f aca="false">FilterPk!K$14</f>
        <v>0</v>
      </c>
      <c r="N769" s="50" t="n">
        <f aca="false">FilterPk!L$14</f>
        <v>29360.82</v>
      </c>
      <c r="O769" s="50" t="n">
        <f aca="false">FilterPk!M$14</f>
        <v>0</v>
      </c>
      <c r="P769" s="50" t="n">
        <f aca="false">FilterPk!N$14</f>
        <v>0</v>
      </c>
      <c r="Q769" s="51" t="n">
        <f aca="false">FilterPk!O$14</f>
        <v>29360.82</v>
      </c>
    </row>
    <row r="770" customFormat="false" ht="12.75" hidden="false" customHeight="false" outlineLevel="0" collapsed="false">
      <c r="B770" s="85" t="str">
        <f aca="false">FilterPk!A$15</f>
        <v>ST- MAPP</v>
      </c>
      <c r="C770" s="13" t="n">
        <f aca="false">C769+1</f>
        <v>769</v>
      </c>
      <c r="D770" s="50" t="n">
        <f aca="false">FilterPk!B$15</f>
        <v>254636.614020626</v>
      </c>
      <c r="E770" s="50" t="n">
        <f aca="false">FilterPk!C$15</f>
        <v>795.43</v>
      </c>
      <c r="F770" s="50" t="n">
        <f aca="false">FilterPk!D$15</f>
        <v>39596.48</v>
      </c>
      <c r="G770" s="50" t="n">
        <f aca="false">FilterPk!E$15</f>
        <v>26009.8</v>
      </c>
      <c r="H770" s="50" t="n">
        <f aca="false">FilterPk!F$15</f>
        <v>8238.75</v>
      </c>
      <c r="I770" s="50" t="n">
        <f aca="false">FilterPk!G$15</f>
        <v>0</v>
      </c>
      <c r="J770" s="50" t="n">
        <f aca="false">FilterPk!H$15</f>
        <v>0</v>
      </c>
      <c r="K770" s="50" t="n">
        <f aca="false">FilterPk!I$15</f>
        <v>0</v>
      </c>
      <c r="L770" s="50" t="n">
        <f aca="false">FilterPk!J$15</f>
        <v>0</v>
      </c>
      <c r="M770" s="50" t="n">
        <f aca="false">FilterPk!K$15</f>
        <v>0</v>
      </c>
      <c r="N770" s="50" t="n">
        <f aca="false">FilterPk!L$15</f>
        <v>74640.46</v>
      </c>
      <c r="O770" s="50" t="n">
        <f aca="false">FilterPk!M$15</f>
        <v>0</v>
      </c>
      <c r="P770" s="50" t="n">
        <f aca="false">FilterPk!N$15</f>
        <v>0</v>
      </c>
      <c r="Q770" s="51" t="n">
        <f aca="false">FilterPk!O$15</f>
        <v>74640.46</v>
      </c>
    </row>
    <row r="771" customFormat="false" ht="12.75" hidden="false" customHeight="false" outlineLevel="0" collapsed="false">
      <c r="B771" s="85" t="str">
        <f aca="false">FilterPk!A$16</f>
        <v>ST- MAIN</v>
      </c>
      <c r="C771" s="13" t="n">
        <f aca="false">C770+1</f>
        <v>770</v>
      </c>
      <c r="D771" s="50" t="n">
        <f aca="false">FilterPk!B$16</f>
        <v>694293.253349893</v>
      </c>
      <c r="E771" s="50" t="n">
        <f aca="false">FilterPk!C$16</f>
        <v>-2349.61</v>
      </c>
      <c r="F771" s="50" t="n">
        <f aca="false">FilterPk!D$16</f>
        <v>15903</v>
      </c>
      <c r="G771" s="50" t="n">
        <f aca="false">FilterPk!E$16</f>
        <v>69359.47</v>
      </c>
      <c r="H771" s="50" t="n">
        <f aca="false">FilterPk!F$16</f>
        <v>0</v>
      </c>
      <c r="I771" s="50" t="n">
        <f aca="false">FilterPk!G$16</f>
        <v>0</v>
      </c>
      <c r="J771" s="50" t="n">
        <f aca="false">FilterPk!H$16</f>
        <v>0</v>
      </c>
      <c r="K771" s="50" t="n">
        <f aca="false">FilterPk!I$16</f>
        <v>0</v>
      </c>
      <c r="L771" s="50" t="n">
        <f aca="false">FilterPk!J$16</f>
        <v>0</v>
      </c>
      <c r="M771" s="50" t="n">
        <f aca="false">FilterPk!K$16</f>
        <v>0</v>
      </c>
      <c r="N771" s="50" t="n">
        <f aca="false">FilterPk!L$16</f>
        <v>82912.86</v>
      </c>
      <c r="O771" s="50" t="n">
        <f aca="false">FilterPk!M$16</f>
        <v>0</v>
      </c>
      <c r="P771" s="50" t="n">
        <f aca="false">FilterPk!N$16</f>
        <v>0</v>
      </c>
      <c r="Q771" s="51" t="n">
        <f aca="false">FilterPk!O$16</f>
        <v>82912.86</v>
      </c>
    </row>
    <row r="772" customFormat="false" ht="12.75" hidden="false" customHeight="false" outlineLevel="0" collapsed="false">
      <c r="B772" s="85" t="str">
        <f aca="false">FilterPk!A$17</f>
        <v>MW-ANALYST</v>
      </c>
      <c r="C772" s="13" t="n">
        <f aca="false">C771+1</f>
        <v>771</v>
      </c>
      <c r="D772" s="50" t="n">
        <f aca="false">FilterPk!B$17</f>
        <v>0</v>
      </c>
      <c r="E772" s="50" t="n">
        <f aca="false">FilterPk!C$17</f>
        <v>6363.4</v>
      </c>
      <c r="F772" s="50" t="n">
        <f aca="false">FilterPk!D$17</f>
        <v>15838.59</v>
      </c>
      <c r="G772" s="50" t="n">
        <f aca="false">FilterPk!E$17</f>
        <v>0</v>
      </c>
      <c r="H772" s="50" t="n">
        <f aca="false">FilterPk!F$17</f>
        <v>0</v>
      </c>
      <c r="I772" s="50" t="n">
        <f aca="false">FilterPk!G$17</f>
        <v>0</v>
      </c>
      <c r="J772" s="50" t="n">
        <f aca="false">FilterPk!H$17</f>
        <v>0</v>
      </c>
      <c r="K772" s="50" t="n">
        <f aca="false">FilterPk!I$17</f>
        <v>0</v>
      </c>
      <c r="L772" s="50" t="n">
        <f aca="false">FilterPk!J$17</f>
        <v>0</v>
      </c>
      <c r="M772" s="50" t="n">
        <f aca="false">FilterPk!K$17</f>
        <v>0</v>
      </c>
      <c r="N772" s="50" t="n">
        <f aca="false">FilterPk!L$17</f>
        <v>22201.99</v>
      </c>
      <c r="O772" s="50" t="n">
        <f aca="false">FilterPk!M$17</f>
        <v>0</v>
      </c>
      <c r="P772" s="50" t="n">
        <f aca="false">FilterPk!N$17</f>
        <v>0</v>
      </c>
      <c r="Q772" s="51" t="n">
        <f aca="false">FilterPk!O$17</f>
        <v>22201.99</v>
      </c>
    </row>
    <row r="773" customFormat="false" ht="12.75" hidden="false" customHeight="false" outlineLevel="0" collapsed="false">
      <c r="B773" s="85" t="str">
        <f aca="false">FilterPk!A$18</f>
        <v>LT-NE</v>
      </c>
      <c r="C773" s="13" t="n">
        <f aca="false">C772+1</f>
        <v>772</v>
      </c>
      <c r="D773" s="50" t="n">
        <f aca="false">FilterPk!B$18</f>
        <v>6187311.37539291</v>
      </c>
      <c r="E773" s="50" t="n">
        <f aca="false">FilterPk!C$18</f>
        <v>-37254.47</v>
      </c>
      <c r="F773" s="50" t="n">
        <f aca="false">FilterPk!D$18</f>
        <v>2562.91</v>
      </c>
      <c r="G773" s="50" t="n">
        <f aca="false">FilterPk!E$18</f>
        <v>-23211.32</v>
      </c>
      <c r="H773" s="50" t="n">
        <f aca="false">FilterPk!F$18</f>
        <v>263627.18</v>
      </c>
      <c r="I773" s="50" t="n">
        <f aca="false">FilterPk!G$18</f>
        <v>-59813.36</v>
      </c>
      <c r="J773" s="50" t="n">
        <f aca="false">FilterPk!H$18</f>
        <v>155752.04</v>
      </c>
      <c r="K773" s="50" t="n">
        <f aca="false">FilterPk!I$18</f>
        <v>121018.38</v>
      </c>
      <c r="L773" s="50" t="n">
        <f aca="false">FilterPk!J$18</f>
        <v>-53378.32</v>
      </c>
      <c r="M773" s="50" t="n">
        <f aca="false">FilterPk!K$18</f>
        <v>995570.8</v>
      </c>
      <c r="N773" s="50" t="n">
        <f aca="false">FilterPk!L$18</f>
        <v>1364873.84</v>
      </c>
      <c r="O773" s="50" t="n">
        <f aca="false">FilterPk!M$18</f>
        <v>1053007.86</v>
      </c>
      <c r="P773" s="50" t="n">
        <f aca="false">FilterPk!N$18</f>
        <v>-2593897.5</v>
      </c>
      <c r="Q773" s="51" t="n">
        <f aca="false">FilterPk!O$18</f>
        <v>-176015.800000001</v>
      </c>
    </row>
    <row r="774" customFormat="false" ht="12.75" hidden="false" customHeight="false" outlineLevel="0" collapsed="false">
      <c r="B774" s="85" t="str">
        <f aca="false">FilterPk!A$19</f>
        <v>LT-PJM</v>
      </c>
      <c r="C774" s="13" t="n">
        <f aca="false">C773+1</f>
        <v>773</v>
      </c>
      <c r="D774" s="50" t="n">
        <f aca="false">FilterPk!B$19</f>
        <v>1818236.42109565</v>
      </c>
      <c r="E774" s="50" t="n">
        <f aca="false">FilterPk!C$19</f>
        <v>25453.61</v>
      </c>
      <c r="F774" s="50" t="n">
        <f aca="false">FilterPk!D$19</f>
        <v>45536</v>
      </c>
      <c r="G774" s="50" t="n">
        <f aca="false">FilterPk!E$19</f>
        <v>312117.59</v>
      </c>
      <c r="H774" s="50" t="n">
        <f aca="false">FilterPk!F$19</f>
        <v>211118</v>
      </c>
      <c r="I774" s="50" t="n">
        <f aca="false">FilterPk!G$19</f>
        <v>0</v>
      </c>
      <c r="J774" s="50" t="n">
        <f aca="false">FilterPk!H$19</f>
        <v>24536.25</v>
      </c>
      <c r="K774" s="50" t="n">
        <f aca="false">FilterPk!I$19</f>
        <v>-12662.37</v>
      </c>
      <c r="L774" s="50" t="n">
        <f aca="false">FilterPk!J$19</f>
        <v>-30078</v>
      </c>
      <c r="M774" s="50" t="n">
        <f aca="false">FilterPk!K$19</f>
        <v>243523.27</v>
      </c>
      <c r="N774" s="50" t="n">
        <f aca="false">FilterPk!L$19</f>
        <v>819544.35</v>
      </c>
      <c r="O774" s="50" t="n">
        <f aca="false">FilterPk!M$19</f>
        <v>125485.18</v>
      </c>
      <c r="P774" s="50" t="n">
        <f aca="false">FilterPk!N$19</f>
        <v>177105.54</v>
      </c>
      <c r="Q774" s="51" t="n">
        <f aca="false">FilterPk!O$19</f>
        <v>1122135.07</v>
      </c>
    </row>
    <row r="775" customFormat="false" ht="12.75" hidden="false" customHeight="false" outlineLevel="0" collapsed="false">
      <c r="B775" s="85" t="str">
        <f aca="false">FilterPk!A$20</f>
        <v>LT- NY</v>
      </c>
      <c r="C775" s="13" t="n">
        <f aca="false">C774+1</f>
        <v>774</v>
      </c>
      <c r="D775" s="50" t="n">
        <f aca="false">FilterPk!B$20</f>
        <v>0</v>
      </c>
      <c r="E775" s="50" t="n">
        <f aca="false">FilterPk!C$20</f>
        <v>-15908.51</v>
      </c>
      <c r="F775" s="50" t="n">
        <f aca="false">FilterPk!D$20</f>
        <v>63126.67</v>
      </c>
      <c r="G775" s="50" t="n">
        <f aca="false">FilterPk!E$20</f>
        <v>-17376.91</v>
      </c>
      <c r="H775" s="50" t="n">
        <f aca="false">FilterPk!F$20</f>
        <v>0</v>
      </c>
      <c r="I775" s="50" t="n">
        <f aca="false">FilterPk!G$20</f>
        <v>0</v>
      </c>
      <c r="J775" s="50" t="n">
        <f aca="false">FilterPk!H$20</f>
        <v>0</v>
      </c>
      <c r="K775" s="50" t="n">
        <f aca="false">FilterPk!I$20</f>
        <v>0</v>
      </c>
      <c r="L775" s="50" t="n">
        <f aca="false">FilterPk!J$20</f>
        <v>0</v>
      </c>
      <c r="M775" s="50" t="n">
        <f aca="false">FilterPk!K$20</f>
        <v>146381.01</v>
      </c>
      <c r="N775" s="50" t="n">
        <f aca="false">FilterPk!L$20</f>
        <v>176222.26</v>
      </c>
      <c r="O775" s="50" t="n">
        <f aca="false">FilterPk!M$20</f>
        <v>281909.77</v>
      </c>
      <c r="P775" s="50" t="n">
        <f aca="false">FilterPk!N$20</f>
        <v>-177475.64</v>
      </c>
      <c r="Q775" s="51" t="n">
        <f aca="false">FilterPk!O$20</f>
        <v>280656.39</v>
      </c>
    </row>
    <row r="776" customFormat="false" ht="12.75" hidden="false" customHeight="false" outlineLevel="0" collapsed="false">
      <c r="B776" s="85" t="str">
        <f aca="false">FilterPk!A$21</f>
        <v>ST- PJM</v>
      </c>
      <c r="C776" s="13" t="n">
        <f aca="false">C775+1</f>
        <v>775</v>
      </c>
      <c r="D776" s="50" t="n">
        <f aca="false">FilterPk!B$21</f>
        <v>1243093.71447674</v>
      </c>
      <c r="E776" s="50" t="n">
        <f aca="false">FilterPk!C$21</f>
        <v>-91155.75</v>
      </c>
      <c r="F776" s="50" t="n">
        <f aca="false">FilterPk!D$21</f>
        <v>-47515.78</v>
      </c>
      <c r="G776" s="50" t="n">
        <f aca="false">FilterPk!E$21</f>
        <v>0</v>
      </c>
      <c r="H776" s="50" t="n">
        <f aca="false">FilterPk!F$21</f>
        <v>0</v>
      </c>
      <c r="I776" s="50" t="n">
        <f aca="false">FilterPk!G$21</f>
        <v>0</v>
      </c>
      <c r="J776" s="50" t="n">
        <f aca="false">FilterPk!H$21</f>
        <v>0</v>
      </c>
      <c r="K776" s="50" t="n">
        <f aca="false">FilterPk!I$21</f>
        <v>0</v>
      </c>
      <c r="L776" s="50" t="n">
        <f aca="false">FilterPk!J$21</f>
        <v>0</v>
      </c>
      <c r="M776" s="50" t="n">
        <f aca="false">FilterPk!K$21</f>
        <v>0</v>
      </c>
      <c r="N776" s="50" t="n">
        <f aca="false">FilterPk!L$21</f>
        <v>-138671.53</v>
      </c>
      <c r="O776" s="50" t="n">
        <f aca="false">FilterPk!M$21</f>
        <v>0</v>
      </c>
      <c r="P776" s="50" t="n">
        <f aca="false">FilterPk!N$21</f>
        <v>0</v>
      </c>
      <c r="Q776" s="51" t="n">
        <f aca="false">FilterPk!O$21</f>
        <v>-138671.53</v>
      </c>
    </row>
    <row r="777" customFormat="false" ht="12.75" hidden="false" customHeight="false" outlineLevel="0" collapsed="false">
      <c r="B777" s="85" t="str">
        <f aca="false">FilterPk!A$22</f>
        <v>ST- NENG</v>
      </c>
      <c r="C777" s="13" t="n">
        <f aca="false">C776+1</f>
        <v>776</v>
      </c>
      <c r="D777" s="50" t="n">
        <f aca="false">FilterPk!B$22</f>
        <v>539719.375927685</v>
      </c>
      <c r="E777" s="50" t="n">
        <f aca="false">FilterPk!C$22</f>
        <v>13161.19</v>
      </c>
      <c r="F777" s="50" t="n">
        <f aca="false">FilterPk!D$22</f>
        <v>63418.82</v>
      </c>
      <c r="G777" s="50" t="n">
        <f aca="false">FilterPk!E$22</f>
        <v>0</v>
      </c>
      <c r="H777" s="50" t="n">
        <f aca="false">FilterPk!F$22</f>
        <v>0</v>
      </c>
      <c r="I777" s="50" t="n">
        <f aca="false">FilterPk!G$22</f>
        <v>0</v>
      </c>
      <c r="J777" s="50" t="n">
        <f aca="false">FilterPk!H$22</f>
        <v>0</v>
      </c>
      <c r="K777" s="50" t="n">
        <f aca="false">FilterPk!I$22</f>
        <v>0</v>
      </c>
      <c r="L777" s="50" t="n">
        <f aca="false">FilterPk!J$22</f>
        <v>0</v>
      </c>
      <c r="M777" s="50" t="n">
        <f aca="false">FilterPk!K$22</f>
        <v>0</v>
      </c>
      <c r="N777" s="50" t="n">
        <f aca="false">FilterPk!L$22</f>
        <v>76580.01</v>
      </c>
      <c r="O777" s="50" t="n">
        <f aca="false">FilterPk!M$22</f>
        <v>0</v>
      </c>
      <c r="P777" s="50" t="n">
        <f aca="false">FilterPk!N$22</f>
        <v>0</v>
      </c>
      <c r="Q777" s="51" t="n">
        <f aca="false">FilterPk!O$22</f>
        <v>76580.01</v>
      </c>
    </row>
    <row r="778" customFormat="false" ht="12.75" hidden="false" customHeight="false" outlineLevel="0" collapsed="false">
      <c r="B778" s="85" t="str">
        <f aca="false">FilterPk!A$23</f>
        <v>ST- NY</v>
      </c>
      <c r="C778" s="13" t="n">
        <f aca="false">C777+1</f>
        <v>777</v>
      </c>
      <c r="D778" s="50" t="n">
        <f aca="false">FilterPk!B$23</f>
        <v>251437.188425373</v>
      </c>
      <c r="E778" s="50" t="n">
        <f aca="false">FilterPk!C$23</f>
        <v>10362.2</v>
      </c>
      <c r="F778" s="50" t="n">
        <f aca="false">FilterPk!D$23</f>
        <v>-15838.59</v>
      </c>
      <c r="G778" s="50" t="n">
        <f aca="false">FilterPk!E$23</f>
        <v>17339.87</v>
      </c>
      <c r="H778" s="50" t="n">
        <f aca="false">FilterPk!F$23</f>
        <v>0</v>
      </c>
      <c r="I778" s="50" t="n">
        <f aca="false">FilterPk!G$23</f>
        <v>0</v>
      </c>
      <c r="J778" s="50" t="n">
        <f aca="false">FilterPk!H$23</f>
        <v>0</v>
      </c>
      <c r="K778" s="50" t="n">
        <f aca="false">FilterPk!I$23</f>
        <v>0</v>
      </c>
      <c r="L778" s="50" t="n">
        <f aca="false">FilterPk!J$23</f>
        <v>0</v>
      </c>
      <c r="M778" s="50" t="n">
        <f aca="false">FilterPk!K$23</f>
        <v>0</v>
      </c>
      <c r="N778" s="50" t="n">
        <f aca="false">FilterPk!L$23</f>
        <v>11863.48</v>
      </c>
      <c r="O778" s="50" t="n">
        <f aca="false">FilterPk!M$23</f>
        <v>0</v>
      </c>
      <c r="P778" s="50" t="n">
        <f aca="false">FilterPk!N$23</f>
        <v>0</v>
      </c>
      <c r="Q778" s="51" t="n">
        <f aca="false">FilterPk!O$23</f>
        <v>11863.48</v>
      </c>
    </row>
    <row r="779" customFormat="false" ht="12.75" hidden="false" customHeight="false" outlineLevel="0" collapsed="false">
      <c r="B779" s="85" t="str">
        <f aca="false">FilterPk!A$24</f>
        <v>NE- PHYS</v>
      </c>
      <c r="C779" s="13" t="n">
        <f aca="false">C778+1</f>
        <v>778</v>
      </c>
      <c r="D779" s="50" t="n">
        <f aca="false">FilterPk!B$24</f>
        <v>0</v>
      </c>
      <c r="E779" s="50" t="n">
        <f aca="false">FilterPk!C$24</f>
        <v>0</v>
      </c>
      <c r="F779" s="50" t="n">
        <f aca="false">FilterPk!D$24</f>
        <v>0</v>
      </c>
      <c r="G779" s="50" t="n">
        <f aca="false">FilterPk!E$24</f>
        <v>0</v>
      </c>
      <c r="H779" s="50" t="n">
        <f aca="false">FilterPk!F$24</f>
        <v>0</v>
      </c>
      <c r="I779" s="50" t="n">
        <f aca="false">FilterPk!G$24</f>
        <v>0</v>
      </c>
      <c r="J779" s="50" t="n">
        <f aca="false">FilterPk!H$24</f>
        <v>0</v>
      </c>
      <c r="K779" s="50" t="n">
        <f aca="false">FilterPk!I$24</f>
        <v>0</v>
      </c>
      <c r="L779" s="50" t="n">
        <f aca="false">FilterPk!J$24</f>
        <v>0</v>
      </c>
      <c r="M779" s="50" t="n">
        <f aca="false">FilterPk!K$24</f>
        <v>0</v>
      </c>
      <c r="N779" s="50" t="n">
        <f aca="false">FilterPk!L$24</f>
        <v>0</v>
      </c>
      <c r="O779" s="50" t="n">
        <f aca="false">FilterPk!M$24</f>
        <v>0</v>
      </c>
      <c r="P779" s="50" t="n">
        <f aca="false">FilterPk!N$24</f>
        <v>0</v>
      </c>
      <c r="Q779" s="51" t="n">
        <f aca="false">FilterPk!O$24</f>
        <v>0</v>
      </c>
    </row>
    <row r="780" customFormat="false" ht="12.75" hidden="false" customHeight="false" outlineLevel="0" collapsed="false">
      <c r="B780" s="85" t="str">
        <f aca="false">FilterPk!A$25</f>
        <v>LT-Southeast</v>
      </c>
      <c r="C780" s="13" t="n">
        <f aca="false">C779+1</f>
        <v>779</v>
      </c>
      <c r="D780" s="50" t="n">
        <f aca="false">FilterPk!B$25</f>
        <v>11411200.8859117</v>
      </c>
      <c r="E780" s="50" t="n">
        <f aca="false">FilterPk!C$25</f>
        <v>45860.27</v>
      </c>
      <c r="F780" s="50" t="n">
        <f aca="false">FilterPk!D$25</f>
        <v>54109.47</v>
      </c>
      <c r="G780" s="50" t="n">
        <f aca="false">FilterPk!E$25</f>
        <v>124540.18</v>
      </c>
      <c r="H780" s="50" t="n">
        <f aca="false">FilterPk!F$25</f>
        <v>77068.78</v>
      </c>
      <c r="I780" s="50" t="n">
        <f aca="false">FilterPk!G$25</f>
        <v>75414.58</v>
      </c>
      <c r="J780" s="50" t="n">
        <f aca="false">FilterPk!H$25</f>
        <v>134077.64</v>
      </c>
      <c r="K780" s="50" t="n">
        <f aca="false">FilterPk!I$25</f>
        <v>429786.05</v>
      </c>
      <c r="L780" s="50" t="n">
        <f aca="false">FilterPk!J$25</f>
        <v>118391.18</v>
      </c>
      <c r="M780" s="50" t="n">
        <f aca="false">FilterPk!K$25</f>
        <v>1083243.13</v>
      </c>
      <c r="N780" s="50" t="n">
        <f aca="false">FilterPk!L$25</f>
        <v>2142491.28</v>
      </c>
      <c r="O780" s="50" t="n">
        <f aca="false">FilterPk!M$25</f>
        <v>344226</v>
      </c>
      <c r="P780" s="50" t="n">
        <f aca="false">FilterPk!N$25</f>
        <v>1221747.4</v>
      </c>
      <c r="Q780" s="51" t="n">
        <f aca="false">FilterPk!O$25</f>
        <v>3708464.68</v>
      </c>
    </row>
    <row r="781" customFormat="false" ht="12.75" hidden="false" customHeight="false" outlineLevel="0" collapsed="false">
      <c r="B781" s="85" t="str">
        <f aca="false">FilterPk!A$26</f>
        <v>ST-SPP</v>
      </c>
      <c r="C781" s="13" t="n">
        <f aca="false">C780+1</f>
        <v>780</v>
      </c>
      <c r="D781" s="50" t="n">
        <f aca="false">FilterPk!B$26</f>
        <v>52202.8773549933</v>
      </c>
      <c r="E781" s="50" t="n">
        <f aca="false">FilterPk!C$26</f>
        <v>3181.7</v>
      </c>
      <c r="F781" s="50" t="n">
        <f aca="false">FilterPk!D$26</f>
        <v>0</v>
      </c>
      <c r="G781" s="50" t="n">
        <f aca="false">FilterPk!E$26</f>
        <v>0</v>
      </c>
      <c r="H781" s="50" t="n">
        <f aca="false">FilterPk!F$26</f>
        <v>0</v>
      </c>
      <c r="I781" s="50" t="n">
        <f aca="false">FilterPk!G$26</f>
        <v>0</v>
      </c>
      <c r="J781" s="50" t="n">
        <f aca="false">FilterPk!H$26</f>
        <v>0</v>
      </c>
      <c r="K781" s="50" t="n">
        <f aca="false">FilterPk!I$26</f>
        <v>0</v>
      </c>
      <c r="L781" s="50" t="n">
        <f aca="false">FilterPk!J$26</f>
        <v>0</v>
      </c>
      <c r="M781" s="50" t="n">
        <f aca="false">FilterPk!K$26</f>
        <v>0</v>
      </c>
      <c r="N781" s="50" t="n">
        <f aca="false">FilterPk!L$26</f>
        <v>3181.7</v>
      </c>
      <c r="O781" s="50" t="n">
        <f aca="false">FilterPk!M$26</f>
        <v>0</v>
      </c>
      <c r="P781" s="50" t="n">
        <f aca="false">FilterPk!N$26</f>
        <v>0</v>
      </c>
      <c r="Q781" s="51" t="n">
        <f aca="false">FilterPk!O$26</f>
        <v>3181.7</v>
      </c>
    </row>
    <row r="782" customFormat="false" ht="12.75" hidden="false" customHeight="false" outlineLevel="0" collapsed="false">
      <c r="B782" s="85" t="str">
        <f aca="false">FilterPk!A$27</f>
        <v>ST-SERC</v>
      </c>
      <c r="C782" s="13" t="n">
        <f aca="false">C781+1</f>
        <v>781</v>
      </c>
      <c r="D782" s="50" t="n">
        <f aca="false">FilterPk!B$27</f>
        <v>686881.973218232</v>
      </c>
      <c r="E782" s="50" t="n">
        <f aca="false">FilterPk!C$27</f>
        <v>-12726.81</v>
      </c>
      <c r="F782" s="50" t="n">
        <f aca="false">FilterPk!D$27</f>
        <v>-31677.19</v>
      </c>
      <c r="G782" s="50" t="n">
        <f aca="false">FilterPk!E$27</f>
        <v>138718.93</v>
      </c>
      <c r="H782" s="50" t="n">
        <f aca="false">FilterPk!F$27</f>
        <v>0</v>
      </c>
      <c r="I782" s="50" t="n">
        <f aca="false">FilterPk!G$27</f>
        <v>0</v>
      </c>
      <c r="J782" s="50" t="n">
        <f aca="false">FilterPk!H$27</f>
        <v>0</v>
      </c>
      <c r="K782" s="50" t="n">
        <f aca="false">FilterPk!I$27</f>
        <v>0</v>
      </c>
      <c r="L782" s="50" t="n">
        <f aca="false">FilterPk!J$27</f>
        <v>0</v>
      </c>
      <c r="M782" s="50" t="n">
        <f aca="false">FilterPk!K$27</f>
        <v>0</v>
      </c>
      <c r="N782" s="50" t="n">
        <f aca="false">FilterPk!L$27</f>
        <v>94314.93</v>
      </c>
      <c r="O782" s="50" t="n">
        <f aca="false">FilterPk!M$27</f>
        <v>0</v>
      </c>
      <c r="P782" s="50" t="n">
        <f aca="false">FilterPk!N$27</f>
        <v>0</v>
      </c>
      <c r="Q782" s="51" t="n">
        <f aca="false">FilterPk!O$27</f>
        <v>94314.93</v>
      </c>
    </row>
    <row r="783" customFormat="false" ht="12.75" hidden="false" customHeight="false" outlineLevel="0" collapsed="false">
      <c r="B783" s="85" t="str">
        <f aca="false">FilterPk!A$28</f>
        <v>LT- Texas</v>
      </c>
      <c r="C783" s="13" t="n">
        <f aca="false">C782+1</f>
        <v>782</v>
      </c>
      <c r="D783" s="50" t="n">
        <f aca="false">FilterPk!B$28</f>
        <v>3826684.70313045</v>
      </c>
      <c r="E783" s="50" t="n">
        <f aca="false">FilterPk!C$28</f>
        <v>-6382.69</v>
      </c>
      <c r="F783" s="50" t="n">
        <f aca="false">FilterPk!D$28</f>
        <v>71634.81</v>
      </c>
      <c r="G783" s="50" t="n">
        <f aca="false">FilterPk!E$28</f>
        <v>28710.67</v>
      </c>
      <c r="H783" s="50" t="n">
        <f aca="false">FilterPk!F$28</f>
        <v>106726.26</v>
      </c>
      <c r="I783" s="50" t="n">
        <f aca="false">FilterPk!G$28</f>
        <v>68401.15</v>
      </c>
      <c r="J783" s="50" t="n">
        <f aca="false">FilterPk!H$28</f>
        <v>107963.61</v>
      </c>
      <c r="K783" s="50" t="n">
        <f aca="false">FilterPk!I$28</f>
        <v>204731.1</v>
      </c>
      <c r="L783" s="50" t="n">
        <f aca="false">FilterPk!J$28</f>
        <v>63773.36</v>
      </c>
      <c r="M783" s="50" t="n">
        <f aca="false">FilterPk!K$28</f>
        <v>194039.66</v>
      </c>
      <c r="N783" s="50" t="n">
        <f aca="false">FilterPk!L$28</f>
        <v>839597.93</v>
      </c>
      <c r="O783" s="50" t="n">
        <f aca="false">FilterPk!M$28</f>
        <v>673610.11</v>
      </c>
      <c r="P783" s="50" t="n">
        <f aca="false">FilterPk!N$28</f>
        <v>107208.74</v>
      </c>
      <c r="Q783" s="51" t="n">
        <f aca="false">FilterPk!O$28</f>
        <v>1620416.78</v>
      </c>
    </row>
    <row r="784" customFormat="false" ht="12.75" hidden="false" customHeight="false" outlineLevel="0" collapsed="false">
      <c r="B784" s="85" t="str">
        <f aca="false">FilterPk!A$29</f>
        <v>St- Texas</v>
      </c>
      <c r="C784" s="13" t="n">
        <f aca="false">C783+1</f>
        <v>783</v>
      </c>
      <c r="D784" s="50" t="n">
        <f aca="false">FilterPk!B$29</f>
        <v>445563.239343252</v>
      </c>
      <c r="E784" s="50" t="n">
        <f aca="false">FilterPk!C$29</f>
        <v>30194</v>
      </c>
      <c r="F784" s="50" t="n">
        <f aca="false">FilterPk!D$29</f>
        <v>31677.19</v>
      </c>
      <c r="G784" s="50" t="n">
        <f aca="false">FilterPk!E$29</f>
        <v>0</v>
      </c>
      <c r="H784" s="50" t="n">
        <f aca="false">FilterPk!F$29</f>
        <v>0</v>
      </c>
      <c r="I784" s="50" t="n">
        <f aca="false">FilterPk!G$29</f>
        <v>0</v>
      </c>
      <c r="J784" s="50" t="n">
        <f aca="false">FilterPk!H$29</f>
        <v>0</v>
      </c>
      <c r="K784" s="50" t="n">
        <f aca="false">FilterPk!I$29</f>
        <v>0</v>
      </c>
      <c r="L784" s="50" t="n">
        <f aca="false">FilterPk!J$29</f>
        <v>0</v>
      </c>
      <c r="M784" s="50" t="n">
        <f aca="false">FilterPk!K$29</f>
        <v>0</v>
      </c>
      <c r="N784" s="50" t="n">
        <f aca="false">FilterPk!L$29</f>
        <v>61871.19</v>
      </c>
      <c r="O784" s="50" t="n">
        <f aca="false">FilterPk!M$29</f>
        <v>0</v>
      </c>
      <c r="P784" s="50" t="n">
        <f aca="false">FilterPk!N$29</f>
        <v>0</v>
      </c>
      <c r="Q784" s="51" t="n">
        <f aca="false">FilterPk!O$29</f>
        <v>61871.19</v>
      </c>
    </row>
    <row r="785" customFormat="false" ht="12.75" hidden="false" customHeight="false" outlineLevel="0" collapsed="false">
      <c r="B785" s="85"/>
      <c r="C785" s="13" t="n">
        <f aca="false">C784+1</f>
        <v>784</v>
      </c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1"/>
    </row>
    <row r="786" customFormat="false" ht="12.75" hidden="false" customHeight="false" outlineLevel="0" collapsed="false">
      <c r="B786" s="85" t="str">
        <f aca="false">FilterPk!A$32</f>
        <v>Gas positions</v>
      </c>
      <c r="C786" s="13" t="n">
        <f aca="false">C785+1</f>
        <v>785</v>
      </c>
      <c r="D786" s="50" t="s">
        <v>4</v>
      </c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1"/>
    </row>
    <row r="787" customFormat="false" ht="12.75" hidden="false" customHeight="false" outlineLevel="0" collapsed="false">
      <c r="B787" s="85" t="str">
        <f aca="false">FilterPk!A$33</f>
        <v>Kevin Presto</v>
      </c>
      <c r="C787" s="13" t="n">
        <f aca="false">C786+1</f>
        <v>786</v>
      </c>
      <c r="D787" s="50" t="n">
        <f aca="false">FilterPk!B$33</f>
        <v>0</v>
      </c>
      <c r="E787" s="50" t="n">
        <f aca="false">FilterPk!C$33</f>
        <v>0</v>
      </c>
      <c r="F787" s="50" t="n">
        <f aca="false">FilterPk!D$33</f>
        <v>0</v>
      </c>
      <c r="G787" s="50" t="n">
        <f aca="false">FilterPk!E$33</f>
        <v>0</v>
      </c>
      <c r="H787" s="50" t="n">
        <f aca="false">FilterPk!F$33</f>
        <v>148.212616</v>
      </c>
      <c r="I787" s="50" t="n">
        <f aca="false">FilterPk!G$33</f>
        <v>152.45636</v>
      </c>
      <c r="J787" s="50" t="n">
        <f aca="false">FilterPk!H$33</f>
        <v>146.860915</v>
      </c>
      <c r="K787" s="50" t="n">
        <f aca="false">FilterPk!I$33</f>
        <v>301.509361</v>
      </c>
      <c r="L787" s="50" t="n">
        <f aca="false">FilterPk!J$33</f>
        <v>144.921279</v>
      </c>
      <c r="M787" s="50" t="n">
        <f aca="false">FilterPk!K$33</f>
        <v>149.116289</v>
      </c>
      <c r="N787" s="50" t="n">
        <f aca="false">FilterPk!L$33</f>
        <v>1043.07682</v>
      </c>
      <c r="O787" s="50" t="n">
        <f aca="false">FilterPk!M$33</f>
        <v>0</v>
      </c>
      <c r="P787" s="50" t="n">
        <f aca="false">FilterPk!N$33</f>
        <v>0</v>
      </c>
      <c r="Q787" s="51" t="n">
        <f aca="false">FilterPk!O$33</f>
        <v>1043.07682</v>
      </c>
    </row>
    <row r="788" customFormat="false" ht="12.75" hidden="false" customHeight="false" outlineLevel="0" collapsed="false">
      <c r="B788" s="85" t="str">
        <f aca="false">FilterPk!A$34</f>
        <v>Fletcher Sturm</v>
      </c>
      <c r="C788" s="13" t="n">
        <f aca="false">C787+1</f>
        <v>787</v>
      </c>
      <c r="D788" s="50" t="n">
        <f aca="false">FilterPk!B$34</f>
        <v>0</v>
      </c>
      <c r="E788" s="50" t="n">
        <f aca="false">FilterPk!C$34</f>
        <v>0</v>
      </c>
      <c r="F788" s="50" t="n">
        <f aca="false">FilterPk!D$34</f>
        <v>10.382539</v>
      </c>
      <c r="G788" s="50" t="n">
        <f aca="false">FilterPk!E$34</f>
        <v>-372.732218</v>
      </c>
      <c r="H788" s="50" t="n">
        <f aca="false">FilterPk!F$34</f>
        <v>-18.430041</v>
      </c>
      <c r="I788" s="50" t="n">
        <f aca="false">FilterPk!G$34</f>
        <v>-7.519049</v>
      </c>
      <c r="J788" s="50" t="n">
        <f aca="false">FilterPk!H$34</f>
        <v>7.209206</v>
      </c>
      <c r="K788" s="50" t="n">
        <f aca="false">FilterPk!I$34</f>
        <v>16.283645</v>
      </c>
      <c r="L788" s="50" t="n">
        <f aca="false">FilterPk!J$34</f>
        <v>-0.622678</v>
      </c>
      <c r="M788" s="50" t="n">
        <f aca="false">FilterPk!K$34</f>
        <v>48.787102</v>
      </c>
      <c r="N788" s="50" t="n">
        <f aca="false">FilterPk!L$34</f>
        <v>-316.641494</v>
      </c>
      <c r="O788" s="50" t="n">
        <f aca="false">FilterPk!M$34</f>
        <v>137.057149</v>
      </c>
      <c r="P788" s="50" t="n">
        <f aca="false">FilterPk!N$34</f>
        <v>0</v>
      </c>
      <c r="Q788" s="51" t="n">
        <f aca="false">FilterPk!O$34</f>
        <v>-179.584345</v>
      </c>
    </row>
    <row r="789" customFormat="false" ht="12.75" hidden="false" customHeight="false" outlineLevel="0" collapsed="false">
      <c r="B789" s="85" t="str">
        <f aca="false">FilterPk!A$35</f>
        <v>Doug Gilbert-Smith</v>
      </c>
      <c r="C789" s="13" t="n">
        <f aca="false">C788+1</f>
        <v>788</v>
      </c>
      <c r="D789" s="50" t="n">
        <f aca="false">FilterPk!B$35</f>
        <v>0</v>
      </c>
      <c r="E789" s="50" t="n">
        <f aca="false">FilterPk!C$35</f>
        <v>0</v>
      </c>
      <c r="F789" s="50" t="n">
        <f aca="false">FilterPk!D$35</f>
        <v>-34.907</v>
      </c>
      <c r="G789" s="50" t="n">
        <f aca="false">FilterPk!E$35</f>
        <v>38.473605</v>
      </c>
      <c r="H789" s="50" t="n">
        <f aca="false">FilterPk!F$35</f>
        <v>-29.642523</v>
      </c>
      <c r="I789" s="50" t="n">
        <f aca="false">FilterPk!G$35</f>
        <v>30.491272</v>
      </c>
      <c r="J789" s="50" t="n">
        <f aca="false">FilterPk!H$35</f>
        <v>0</v>
      </c>
      <c r="K789" s="50" t="n">
        <f aca="false">FilterPk!I$35</f>
        <v>90.452808</v>
      </c>
      <c r="L789" s="50" t="n">
        <f aca="false">FilterPk!J$35</f>
        <v>0</v>
      </c>
      <c r="M789" s="50" t="n">
        <f aca="false">FilterPk!K$35</f>
        <v>14.574853</v>
      </c>
      <c r="N789" s="50" t="n">
        <f aca="false">FilterPk!L$35</f>
        <v>109.443015</v>
      </c>
      <c r="O789" s="50" t="n">
        <f aca="false">FilterPk!M$35</f>
        <v>94.93307</v>
      </c>
      <c r="P789" s="50" t="n">
        <f aca="false">FilterPk!N$35</f>
        <v>-157.516125</v>
      </c>
      <c r="Q789" s="51" t="n">
        <f aca="false">FilterPk!O$35</f>
        <v>46.85996</v>
      </c>
    </row>
    <row r="790" customFormat="false" ht="12.75" hidden="false" customHeight="false" outlineLevel="0" collapsed="false">
      <c r="B790" s="85" t="str">
        <f aca="false">FilterPk!A$36</f>
        <v>Rogers Herndon</v>
      </c>
      <c r="C790" s="13" t="n">
        <f aca="false">C789+1</f>
        <v>789</v>
      </c>
      <c r="D790" s="50" t="n">
        <f aca="false">FilterPk!B$36</f>
        <v>0</v>
      </c>
      <c r="E790" s="50" t="n">
        <f aca="false">FilterPk!C$36</f>
        <v>0</v>
      </c>
      <c r="F790" s="50" t="n">
        <f aca="false">FilterPk!D$36</f>
        <v>-16.269581</v>
      </c>
      <c r="G790" s="50" t="n">
        <f aca="false">FilterPk!E$36</f>
        <v>-36.150495</v>
      </c>
      <c r="H790" s="50" t="n">
        <f aca="false">FilterPk!F$36</f>
        <v>-105.080472</v>
      </c>
      <c r="I790" s="50" t="n">
        <f aca="false">FilterPk!G$36</f>
        <v>-21.496839</v>
      </c>
      <c r="J790" s="50" t="n">
        <f aca="false">FilterPk!H$36</f>
        <v>76.011979</v>
      </c>
      <c r="K790" s="50" t="n">
        <f aca="false">FilterPk!I$36</f>
        <v>315.376651</v>
      </c>
      <c r="L790" s="50" t="n">
        <f aca="false">FilterPk!J$36</f>
        <v>0.622678</v>
      </c>
      <c r="M790" s="50" t="n">
        <f aca="false">FilterPk!K$36</f>
        <v>131.855286</v>
      </c>
      <c r="N790" s="50" t="n">
        <f aca="false">FilterPk!L$36</f>
        <v>344.869207</v>
      </c>
      <c r="O790" s="50" t="n">
        <f aca="false">FilterPk!M$36</f>
        <v>500.495437</v>
      </c>
      <c r="P790" s="50" t="n">
        <f aca="false">FilterPk!N$36</f>
        <v>0</v>
      </c>
      <c r="Q790" s="51" t="n">
        <f aca="false">FilterPk!O$36</f>
        <v>845.364644</v>
      </c>
    </row>
    <row r="791" customFormat="false" ht="12.75" hidden="false" customHeight="false" outlineLevel="0" collapsed="false">
      <c r="B791" s="85" t="str">
        <f aca="false">FilterPk!A$37</f>
        <v>Dana Davis</v>
      </c>
      <c r="C791" s="13" t="n">
        <f aca="false">C790+1</f>
        <v>790</v>
      </c>
      <c r="D791" s="50" t="n">
        <f aca="false">FilterPk!B$37</f>
        <v>0</v>
      </c>
      <c r="E791" s="50" t="n">
        <f aca="false">FilterPk!C$37</f>
        <v>0</v>
      </c>
      <c r="F791" s="50" t="n">
        <f aca="false">FilterPk!D$37</f>
        <v>4.986714</v>
      </c>
      <c r="G791" s="50" t="n">
        <f aca="false">FilterPk!E$37</f>
        <v>-10.425106</v>
      </c>
      <c r="H791" s="50" t="n">
        <f aca="false">FilterPk!F$37</f>
        <v>34.582944</v>
      </c>
      <c r="I791" s="50" t="n">
        <f aca="false">FilterPk!G$37</f>
        <v>31.966656</v>
      </c>
      <c r="J791" s="50" t="n">
        <f aca="false">FilterPk!H$37</f>
        <v>34.267547</v>
      </c>
      <c r="K791" s="50" t="n">
        <f aca="false">FilterPk!I$37</f>
        <v>70.027981</v>
      </c>
      <c r="L791" s="50" t="n">
        <f aca="false">FilterPk!J$37</f>
        <v>33.814965</v>
      </c>
      <c r="M791" s="50" t="n">
        <f aca="false">FilterPk!K$37</f>
        <v>44.191074</v>
      </c>
      <c r="N791" s="50" t="n">
        <f aca="false">FilterPk!L$37</f>
        <v>243.412775</v>
      </c>
      <c r="O791" s="50" t="n">
        <f aca="false">FilterPk!M$37</f>
        <v>27.55263</v>
      </c>
      <c r="P791" s="50" t="n">
        <f aca="false">FilterPk!N$37</f>
        <v>0</v>
      </c>
      <c r="Q791" s="51" t="n">
        <f aca="false">FilterPk!O$37</f>
        <v>270.965405</v>
      </c>
    </row>
    <row r="792" customFormat="false" ht="12.75" hidden="false" customHeight="false" outlineLevel="0" collapsed="false">
      <c r="B792" s="85" t="str">
        <f aca="false">FilterPk!A$38</f>
        <v>Tom May</v>
      </c>
      <c r="C792" s="13" t="n">
        <f aca="false">C791+1</f>
        <v>791</v>
      </c>
      <c r="D792" s="50" t="n">
        <f aca="false">FilterPk!B$38</f>
        <v>0</v>
      </c>
      <c r="E792" s="50" t="n">
        <f aca="false">FilterPk!C$38</f>
        <v>0</v>
      </c>
      <c r="F792" s="50" t="n">
        <f aca="false">FilterPk!D$38</f>
        <v>0</v>
      </c>
      <c r="G792" s="50" t="n">
        <f aca="false">FilterPk!E$38</f>
        <v>0</v>
      </c>
      <c r="H792" s="50" t="n">
        <f aca="false">FilterPk!F$38</f>
        <v>0</v>
      </c>
      <c r="I792" s="50" t="n">
        <f aca="false">FilterPk!G$38</f>
        <v>0</v>
      </c>
      <c r="J792" s="50" t="n">
        <f aca="false">FilterPk!H$38</f>
        <v>0</v>
      </c>
      <c r="K792" s="50" t="n">
        <f aca="false">FilterPk!I$38</f>
        <v>0</v>
      </c>
      <c r="L792" s="50" t="n">
        <f aca="false">FilterPk!J$38</f>
        <v>0</v>
      </c>
      <c r="M792" s="50" t="n">
        <f aca="false">FilterPk!K$38</f>
        <v>0</v>
      </c>
      <c r="N792" s="50" t="n">
        <f aca="false">FilterPk!L$38</f>
        <v>0</v>
      </c>
      <c r="O792" s="50" t="n">
        <f aca="false">FilterPk!M$38</f>
        <v>0</v>
      </c>
      <c r="P792" s="50" t="n">
        <f aca="false">FilterPk!N$38</f>
        <v>0</v>
      </c>
      <c r="Q792" s="51" t="n">
        <f aca="false">FilterPk!O$38</f>
        <v>0</v>
      </c>
    </row>
    <row r="793" customFormat="false" ht="12.75" hidden="false" customHeight="false" outlineLevel="0" collapsed="false">
      <c r="B793" s="85" t="str">
        <f aca="false">FilterPk!A$39</f>
        <v>Clint Dean</v>
      </c>
      <c r="C793" s="13" t="n">
        <f aca="false">C792+1</f>
        <v>792</v>
      </c>
      <c r="D793" s="50" t="n">
        <f aca="false">FilterPk!B$39</f>
        <v>0</v>
      </c>
      <c r="E793" s="50" t="n">
        <f aca="false">FilterPk!C$39</f>
        <v>0</v>
      </c>
      <c r="F793" s="50" t="n">
        <f aca="false">FilterPk!D$39</f>
        <v>-27.9256</v>
      </c>
      <c r="G793" s="50" t="n">
        <f aca="false">FilterPk!E$39</f>
        <v>0</v>
      </c>
      <c r="H793" s="50" t="n">
        <f aca="false">FilterPk!F$39</f>
        <v>0</v>
      </c>
      <c r="I793" s="50" t="n">
        <f aca="false">FilterPk!G$39</f>
        <v>0</v>
      </c>
      <c r="J793" s="50" t="n">
        <f aca="false">FilterPk!H$39</f>
        <v>0</v>
      </c>
      <c r="K793" s="50" t="n">
        <f aca="false">FilterPk!I$39</f>
        <v>0</v>
      </c>
      <c r="L793" s="50" t="n">
        <f aca="false">FilterPk!J$39</f>
        <v>0</v>
      </c>
      <c r="M793" s="50" t="n">
        <f aca="false">FilterPk!K$39</f>
        <v>0</v>
      </c>
      <c r="N793" s="50" t="n">
        <f aca="false">FilterPk!L$39</f>
        <v>-27.9256</v>
      </c>
      <c r="O793" s="50" t="n">
        <f aca="false">FilterPk!M$39</f>
        <v>0</v>
      </c>
      <c r="P793" s="50" t="n">
        <f aca="false">FilterPk!N$39</f>
        <v>0</v>
      </c>
      <c r="Q793" s="51" t="n">
        <f aca="false">FilterPk!O$39</f>
        <v>-27.9256</v>
      </c>
    </row>
    <row r="794" customFormat="false" ht="12.75" hidden="false" customHeight="false" outlineLevel="0" collapsed="false">
      <c r="B794" s="85" t="str">
        <f aca="false">FilterPk!A$40</f>
        <v>Rob Benson</v>
      </c>
      <c r="C794" s="13" t="n">
        <f aca="false">C793+1</f>
        <v>793</v>
      </c>
      <c r="D794" s="50" t="n">
        <f aca="false">FilterPk!B$40</f>
        <v>0</v>
      </c>
      <c r="E794" s="50" t="n">
        <f aca="false">FilterPk!C$40</f>
        <v>0</v>
      </c>
      <c r="F794" s="50" t="n">
        <f aca="false">FilterPk!D$40</f>
        <v>0</v>
      </c>
      <c r="G794" s="50" t="n">
        <f aca="false">FilterPk!E$40</f>
        <v>-76.947211</v>
      </c>
      <c r="H794" s="50" t="n">
        <f aca="false">FilterPk!F$40</f>
        <v>0</v>
      </c>
      <c r="I794" s="50" t="n">
        <f aca="false">FilterPk!G$40</f>
        <v>0</v>
      </c>
      <c r="J794" s="50" t="n">
        <f aca="false">FilterPk!H$40</f>
        <v>0</v>
      </c>
      <c r="K794" s="50" t="n">
        <f aca="false">FilterPk!I$40</f>
        <v>0</v>
      </c>
      <c r="L794" s="50" t="n">
        <f aca="false">FilterPk!J$40</f>
        <v>0</v>
      </c>
      <c r="M794" s="50" t="n">
        <f aca="false">FilterPk!K$40</f>
        <v>0</v>
      </c>
      <c r="N794" s="50" t="n">
        <f aca="false">FilterPk!L$40</f>
        <v>-76.947211</v>
      </c>
      <c r="O794" s="50" t="n">
        <f aca="false">FilterPk!M$40</f>
        <v>0</v>
      </c>
      <c r="P794" s="50" t="n">
        <f aca="false">FilterPk!N$40</f>
        <v>0</v>
      </c>
      <c r="Q794" s="51" t="n">
        <f aca="false">FilterPk!O$40</f>
        <v>-76.947211</v>
      </c>
    </row>
    <row r="795" customFormat="false" ht="12.75" hidden="false" customHeight="false" outlineLevel="0" collapsed="false">
      <c r="B795" s="85" t="str">
        <f aca="false">FilterPk!A$41</f>
        <v>Matt Lorenz</v>
      </c>
      <c r="C795" s="13" t="n">
        <f aca="false">C794+1</f>
        <v>794</v>
      </c>
      <c r="D795" s="50" t="n">
        <f aca="false">FilterPk!B$41</f>
        <v>0</v>
      </c>
      <c r="E795" s="50" t="n">
        <f aca="false">FilterPk!C$41</f>
        <v>0</v>
      </c>
      <c r="F795" s="50" t="n">
        <f aca="false">FilterPk!D$41</f>
        <v>0</v>
      </c>
      <c r="G795" s="50" t="n">
        <f aca="false">FilterPk!E$41</f>
        <v>0</v>
      </c>
      <c r="H795" s="50" t="n">
        <f aca="false">FilterPk!F$41</f>
        <v>0</v>
      </c>
      <c r="I795" s="50" t="n">
        <f aca="false">FilterPk!G$41</f>
        <v>0</v>
      </c>
      <c r="J795" s="50" t="n">
        <f aca="false">FilterPk!H$41</f>
        <v>0</v>
      </c>
      <c r="K795" s="50" t="n">
        <f aca="false">FilterPk!I$41</f>
        <v>0</v>
      </c>
      <c r="L795" s="50" t="n">
        <f aca="false">FilterPk!J$41</f>
        <v>0</v>
      </c>
      <c r="M795" s="50" t="n">
        <f aca="false">FilterPk!K$41</f>
        <v>0</v>
      </c>
      <c r="N795" s="50" t="n">
        <f aca="false">FilterPk!L$41</f>
        <v>0</v>
      </c>
      <c r="O795" s="50" t="n">
        <f aca="false">FilterPk!M$41</f>
        <v>0</v>
      </c>
      <c r="P795" s="50" t="n">
        <f aca="false">FilterPk!N$41</f>
        <v>0</v>
      </c>
      <c r="Q795" s="51" t="n">
        <f aca="false">FilterPk!O$41</f>
        <v>0</v>
      </c>
    </row>
    <row r="796" customFormat="false" ht="12.75" hidden="false" customHeight="false" outlineLevel="0" collapsed="false">
      <c r="B796" s="85" t="str">
        <f aca="false">FilterPk!A$42</f>
        <v>John Forney</v>
      </c>
      <c r="C796" s="13" t="n">
        <f aca="false">C795+1</f>
        <v>795</v>
      </c>
      <c r="D796" s="50" t="n">
        <f aca="false">FilterPk!B$42</f>
        <v>0</v>
      </c>
      <c r="E796" s="50" t="n">
        <f aca="false">FilterPk!C$42</f>
        <v>0</v>
      </c>
      <c r="F796" s="50" t="n">
        <f aca="false">FilterPk!D$42</f>
        <v>0</v>
      </c>
      <c r="G796" s="50" t="n">
        <f aca="false">FilterPk!E$42</f>
        <v>0</v>
      </c>
      <c r="H796" s="50" t="n">
        <f aca="false">FilterPk!F$42</f>
        <v>0</v>
      </c>
      <c r="I796" s="50" t="n">
        <f aca="false">FilterPk!G$42</f>
        <v>0</v>
      </c>
      <c r="J796" s="50" t="n">
        <f aca="false">FilterPk!H$42</f>
        <v>0</v>
      </c>
      <c r="K796" s="50" t="n">
        <f aca="false">FilterPk!I$42</f>
        <v>0</v>
      </c>
      <c r="L796" s="50" t="n">
        <f aca="false">FilterPk!J$42</f>
        <v>0</v>
      </c>
      <c r="M796" s="50" t="n">
        <f aca="false">FilterPk!K$42</f>
        <v>0</v>
      </c>
      <c r="N796" s="50" t="n">
        <f aca="false">FilterPk!L$42</f>
        <v>0</v>
      </c>
      <c r="O796" s="50" t="n">
        <f aca="false">FilterPk!M$42</f>
        <v>0</v>
      </c>
      <c r="P796" s="50" t="n">
        <f aca="false">FilterPk!N$42</f>
        <v>0</v>
      </c>
      <c r="Q796" s="51" t="n">
        <f aca="false">FilterPk!O$42</f>
        <v>0</v>
      </c>
    </row>
    <row r="797" customFormat="false" ht="12.75" hidden="false" customHeight="false" outlineLevel="0" collapsed="false">
      <c r="B797" s="85" t="str">
        <f aca="false">FilterPk!A$43</f>
        <v>Mike Carson</v>
      </c>
      <c r="C797" s="13" t="n">
        <f aca="false">C796+1</f>
        <v>796</v>
      </c>
      <c r="D797" s="50" t="n">
        <f aca="false">FilterPk!B$43</f>
        <v>0</v>
      </c>
      <c r="E797" s="50" t="n">
        <f aca="false">FilterPk!C$43</f>
        <v>0</v>
      </c>
      <c r="F797" s="50" t="n">
        <f aca="false">FilterPk!D$43</f>
        <v>0</v>
      </c>
      <c r="G797" s="50" t="n">
        <f aca="false">FilterPk!E$43</f>
        <v>0</v>
      </c>
      <c r="H797" s="50" t="n">
        <f aca="false">FilterPk!F$43</f>
        <v>0</v>
      </c>
      <c r="I797" s="50" t="n">
        <f aca="false">FilterPk!G$43</f>
        <v>0</v>
      </c>
      <c r="J797" s="50" t="n">
        <f aca="false">FilterPk!H$43</f>
        <v>0</v>
      </c>
      <c r="K797" s="50" t="n">
        <f aca="false">FilterPk!I$43</f>
        <v>0</v>
      </c>
      <c r="L797" s="50" t="n">
        <f aca="false">FilterPk!J$43</f>
        <v>0</v>
      </c>
      <c r="M797" s="50" t="n">
        <f aca="false">FilterPk!K$43</f>
        <v>0</v>
      </c>
      <c r="N797" s="50" t="n">
        <f aca="false">FilterPk!L$43</f>
        <v>0</v>
      </c>
      <c r="O797" s="50" t="n">
        <f aca="false">FilterPk!M$43</f>
        <v>0</v>
      </c>
      <c r="P797" s="50" t="n">
        <f aca="false">FilterPk!N$43</f>
        <v>0</v>
      </c>
      <c r="Q797" s="51" t="n">
        <f aca="false">FilterPk!O$43</f>
        <v>0</v>
      </c>
    </row>
    <row r="798" customFormat="false" ht="12.75" hidden="false" customHeight="false" outlineLevel="0" collapsed="false">
      <c r="B798" s="85" t="str">
        <f aca="false">FilterPk!A$44</f>
        <v>Chris Dorland</v>
      </c>
      <c r="C798" s="13" t="n">
        <f aca="false">C797+1</f>
        <v>797</v>
      </c>
      <c r="D798" s="50" t="n">
        <f aca="false">FilterPk!B$44</f>
        <v>0</v>
      </c>
      <c r="E798" s="50" t="n">
        <f aca="false">FilterPk!C$44</f>
        <v>0</v>
      </c>
      <c r="F798" s="50" t="n">
        <f aca="false">FilterPk!D$44</f>
        <v>0</v>
      </c>
      <c r="G798" s="50" t="n">
        <f aca="false">FilterPk!E$44</f>
        <v>0</v>
      </c>
      <c r="H798" s="50" t="n">
        <f aca="false">FilterPk!F$44</f>
        <v>0</v>
      </c>
      <c r="I798" s="50" t="n">
        <f aca="false">FilterPk!G$44</f>
        <v>0</v>
      </c>
      <c r="J798" s="50" t="n">
        <f aca="false">FilterPk!H$44</f>
        <v>0</v>
      </c>
      <c r="K798" s="50" t="n">
        <f aca="false">FilterPk!I$44</f>
        <v>0</v>
      </c>
      <c r="L798" s="50" t="n">
        <f aca="false">FilterPk!J$44</f>
        <v>0</v>
      </c>
      <c r="M798" s="50" t="n">
        <f aca="false">FilterPk!K$44</f>
        <v>0</v>
      </c>
      <c r="N798" s="50" t="n">
        <f aca="false">FilterPk!L$44</f>
        <v>0</v>
      </c>
      <c r="O798" s="50" t="n">
        <f aca="false">FilterPk!M$44</f>
        <v>0</v>
      </c>
      <c r="P798" s="50" t="n">
        <f aca="false">FilterPk!N$44</f>
        <v>0</v>
      </c>
      <c r="Q798" s="51" t="n">
        <f aca="false">FilterPk!O$44</f>
        <v>0</v>
      </c>
    </row>
    <row r="799" customFormat="false" ht="12.75" hidden="false" customHeight="false" outlineLevel="0" collapsed="false">
      <c r="B799" s="85" t="str">
        <f aca="false">FilterPk!A$45</f>
        <v>Jeff King</v>
      </c>
      <c r="C799" s="13" t="n">
        <f aca="false">C798+1</f>
        <v>798</v>
      </c>
      <c r="D799" s="50" t="n">
        <f aca="false">FilterPk!B$45</f>
        <v>0</v>
      </c>
      <c r="E799" s="50" t="n">
        <f aca="false">FilterPk!C$45</f>
        <v>0</v>
      </c>
      <c r="F799" s="50" t="n">
        <f aca="false">FilterPk!D$45</f>
        <v>0</v>
      </c>
      <c r="G799" s="50" t="n">
        <f aca="false">FilterPk!E$45</f>
        <v>0</v>
      </c>
      <c r="H799" s="50" t="n">
        <f aca="false">FilterPk!F$45</f>
        <v>0</v>
      </c>
      <c r="I799" s="50" t="n">
        <f aca="false">FilterPk!G$45</f>
        <v>0</v>
      </c>
      <c r="J799" s="50" t="n">
        <f aca="false">FilterPk!H$45</f>
        <v>0</v>
      </c>
      <c r="K799" s="50" t="n">
        <f aca="false">FilterPk!I$45</f>
        <v>0</v>
      </c>
      <c r="L799" s="50" t="n">
        <f aca="false">FilterPk!J$45</f>
        <v>0</v>
      </c>
      <c r="M799" s="50" t="n">
        <f aca="false">FilterPk!K$45</f>
        <v>0</v>
      </c>
      <c r="N799" s="50" t="n">
        <f aca="false">FilterPk!L$45</f>
        <v>0</v>
      </c>
      <c r="O799" s="50" t="n">
        <f aca="false">FilterPk!M$45</f>
        <v>0</v>
      </c>
      <c r="P799" s="50" t="n">
        <f aca="false">FilterPk!N$45</f>
        <v>0</v>
      </c>
      <c r="Q799" s="51" t="n">
        <f aca="false">FilterPk!O$45</f>
        <v>0</v>
      </c>
    </row>
    <row r="800" customFormat="false" ht="12.75" hidden="false" customHeight="false" outlineLevel="0" collapsed="false">
      <c r="B800" s="85" t="n">
        <f aca="false">FilterPk!A$46</f>
        <v>0</v>
      </c>
      <c r="C800" s="13" t="n">
        <f aca="false">C799+1</f>
        <v>799</v>
      </c>
      <c r="D800" s="50" t="n">
        <f aca="false">FilterPk!B$46</f>
        <v>0</v>
      </c>
      <c r="E800" s="50" t="n">
        <f aca="false">FilterPk!C$46</f>
        <v>0</v>
      </c>
      <c r="F800" s="50" t="n">
        <f aca="false">FilterPk!D$46</f>
        <v>0</v>
      </c>
      <c r="G800" s="50" t="n">
        <f aca="false">FilterPk!E$46</f>
        <v>0</v>
      </c>
      <c r="H800" s="50" t="n">
        <f aca="false">FilterPk!F$46</f>
        <v>0</v>
      </c>
      <c r="I800" s="50" t="n">
        <f aca="false">FilterPk!G$46</f>
        <v>0</v>
      </c>
      <c r="J800" s="50" t="n">
        <f aca="false">FilterPk!H$46</f>
        <v>0</v>
      </c>
      <c r="K800" s="50" t="n">
        <f aca="false">FilterPk!I$46</f>
        <v>0</v>
      </c>
      <c r="L800" s="50" t="n">
        <f aca="false">FilterPk!J$46</f>
        <v>0</v>
      </c>
      <c r="M800" s="50" t="n">
        <f aca="false">FilterPk!K$46</f>
        <v>0</v>
      </c>
      <c r="N800" s="50" t="n">
        <f aca="false">FilterPk!L$46</f>
        <v>0</v>
      </c>
      <c r="O800" s="50" t="n">
        <f aca="false">FilterPk!M$46</f>
        <v>0</v>
      </c>
      <c r="P800" s="50" t="n">
        <f aca="false">FilterPk!N$46</f>
        <v>0</v>
      </c>
      <c r="Q800" s="51" t="n">
        <f aca="false">FilterPk!O$46</f>
        <v>0</v>
      </c>
    </row>
    <row r="801" customFormat="false" ht="12.75" hidden="false" customHeight="false" outlineLevel="0" collapsed="false">
      <c r="B801" s="87" t="n">
        <f aca="false">FilterPk!A$47</f>
        <v>0</v>
      </c>
      <c r="C801" s="64" t="n">
        <f aca="false">C800+1</f>
        <v>800</v>
      </c>
      <c r="D801" s="54" t="n">
        <f aca="false">FilterPk!B$47</f>
        <v>0</v>
      </c>
      <c r="E801" s="54" t="n">
        <f aca="false">FilterPk!C$47</f>
        <v>0</v>
      </c>
      <c r="F801" s="54" t="n">
        <f aca="false">FilterPk!D$47</f>
        <v>0</v>
      </c>
      <c r="G801" s="54" t="n">
        <f aca="false">FilterPk!E$47</f>
        <v>0</v>
      </c>
      <c r="H801" s="54" t="n">
        <f aca="false">FilterPk!F$47</f>
        <v>0</v>
      </c>
      <c r="I801" s="54" t="n">
        <f aca="false">FilterPk!G$47</f>
        <v>0</v>
      </c>
      <c r="J801" s="54" t="n">
        <f aca="false">FilterPk!H$47</f>
        <v>0</v>
      </c>
      <c r="K801" s="54" t="n">
        <f aca="false">FilterPk!I$47</f>
        <v>0</v>
      </c>
      <c r="L801" s="54" t="n">
        <f aca="false">FilterPk!J$47</f>
        <v>0</v>
      </c>
      <c r="M801" s="54" t="n">
        <f aca="false">FilterPk!K$47</f>
        <v>0</v>
      </c>
      <c r="N801" s="54" t="n">
        <f aca="false">FilterPk!L$47</f>
        <v>0</v>
      </c>
      <c r="O801" s="54" t="n">
        <f aca="false">FilterPk!M$47</f>
        <v>0</v>
      </c>
      <c r="P801" s="54" t="n">
        <f aca="false">FilterPk!N$47</f>
        <v>0</v>
      </c>
      <c r="Q801" s="55" t="n">
        <f aca="false">FilterPk!O$47</f>
        <v>0</v>
      </c>
    </row>
    <row r="802" customFormat="false" ht="12.75" hidden="false" customHeight="false" outlineLevel="0" collapsed="false">
      <c r="A802" s="0" t="n">
        <f aca="false">A762+1</f>
        <v>21</v>
      </c>
      <c r="B802" s="57" t="n">
        <f aca="false">FilterPk!D$1</f>
        <v>36907</v>
      </c>
      <c r="C802" s="58" t="n">
        <f aca="false">C801+1</f>
        <v>801</v>
      </c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83"/>
    </row>
    <row r="803" customFormat="false" ht="12.75" hidden="false" customHeight="false" outlineLevel="0" collapsed="false">
      <c r="B803" s="61"/>
      <c r="C803" s="13" t="n">
        <f aca="false">C802+1</f>
        <v>802</v>
      </c>
      <c r="D803" s="13"/>
      <c r="E803" s="21" t="s">
        <v>5</v>
      </c>
      <c r="F803" s="21" t="s">
        <v>6</v>
      </c>
      <c r="G803" s="21" t="s">
        <v>7</v>
      </c>
      <c r="H803" s="21" t="s">
        <v>8</v>
      </c>
      <c r="I803" s="21" t="s">
        <v>9</v>
      </c>
      <c r="J803" s="21" t="s">
        <v>10</v>
      </c>
      <c r="K803" s="21" t="s">
        <v>11</v>
      </c>
      <c r="L803" s="21" t="s">
        <v>12</v>
      </c>
      <c r="M803" s="21" t="s">
        <v>13</v>
      </c>
      <c r="N803" s="21" t="s">
        <v>14</v>
      </c>
      <c r="O803" s="21" t="n">
        <v>2002</v>
      </c>
      <c r="P803" s="21" t="s">
        <v>15</v>
      </c>
      <c r="Q803" s="84" t="s">
        <v>16</v>
      </c>
    </row>
    <row r="804" customFormat="false" ht="12.75" hidden="false" customHeight="false" outlineLevel="0" collapsed="false">
      <c r="B804" s="85" t="str">
        <f aca="false">FilterPk!A$9</f>
        <v>Power positions</v>
      </c>
      <c r="C804" s="13" t="n">
        <f aca="false">C803+1</f>
        <v>803</v>
      </c>
      <c r="D804" s="13" t="s">
        <v>4</v>
      </c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86"/>
    </row>
    <row r="805" customFormat="false" ht="12.75" hidden="false" customHeight="false" outlineLevel="0" collapsed="false">
      <c r="B805" s="85" t="str">
        <f aca="false">FilterPk!A$10</f>
        <v>East Position</v>
      </c>
      <c r="C805" s="13" t="n">
        <f aca="false">C804+1</f>
        <v>804</v>
      </c>
      <c r="D805" s="50" t="n">
        <f aca="false">FilterPk!B$10</f>
        <v>34784396.7946123</v>
      </c>
      <c r="E805" s="50" t="n">
        <f aca="false">FilterPk!C$10</f>
        <v>75045.54</v>
      </c>
      <c r="F805" s="50" t="n">
        <f aca="false">FilterPk!D$10</f>
        <v>84629.15</v>
      </c>
      <c r="G805" s="50" t="n">
        <f aca="false">FilterPk!E$10</f>
        <v>1358824.72</v>
      </c>
      <c r="H805" s="50" t="n">
        <f aca="false">FilterPk!F$10</f>
        <v>1120662.53</v>
      </c>
      <c r="I805" s="50" t="n">
        <f aca="false">FilterPk!G$10</f>
        <v>422841.14</v>
      </c>
      <c r="J805" s="50" t="n">
        <f aca="false">FilterPk!H$10</f>
        <v>788810.55</v>
      </c>
      <c r="K805" s="50" t="n">
        <f aca="false">FilterPk!I$10</f>
        <v>1076253.71</v>
      </c>
      <c r="L805" s="50" t="n">
        <f aca="false">FilterPk!J$10</f>
        <v>363159.42</v>
      </c>
      <c r="M805" s="50" t="n">
        <f aca="false">FilterPk!K$10</f>
        <v>5764043.19</v>
      </c>
      <c r="N805" s="50" t="n">
        <f aca="false">FilterPk!L$10</f>
        <v>11054269.95</v>
      </c>
      <c r="O805" s="50" t="n">
        <f aca="false">FilterPk!M$10</f>
        <v>3650317.45</v>
      </c>
      <c r="P805" s="50" t="n">
        <f aca="false">FilterPk!N$10</f>
        <v>-1642778.44</v>
      </c>
      <c r="Q805" s="51" t="n">
        <f aca="false">FilterPk!O$10</f>
        <v>13061808.96</v>
      </c>
    </row>
    <row r="806" customFormat="false" ht="12.75" hidden="false" customHeight="false" outlineLevel="0" collapsed="false">
      <c r="B806" s="85" t="str">
        <f aca="false">FilterPk!A$11</f>
        <v>East Power Mgmt</v>
      </c>
      <c r="C806" s="13" t="n">
        <f aca="false">C805+1</f>
        <v>805</v>
      </c>
      <c r="D806" s="50" t="n">
        <f aca="false">FilterPk!B$11</f>
        <v>7547347.04451418</v>
      </c>
      <c r="E806" s="50" t="n">
        <f aca="false">FilterPk!C$11</f>
        <v>43646.27</v>
      </c>
      <c r="F806" s="50" t="n">
        <f aca="false">FilterPk!D$11</f>
        <v>-98133.28</v>
      </c>
      <c r="G806" s="50" t="n">
        <f aca="false">FilterPk!E$11</f>
        <v>107993.78</v>
      </c>
      <c r="H806" s="50" t="n">
        <f aca="false">FilterPk!F$11</f>
        <v>155786.29</v>
      </c>
      <c r="I806" s="50" t="n">
        <f aca="false">FilterPk!G$11</f>
        <v>89357.34</v>
      </c>
      <c r="J806" s="50" t="n">
        <f aca="false">FilterPk!H$11</f>
        <v>247101.13</v>
      </c>
      <c r="K806" s="50" t="n">
        <f aca="false">FilterPk!I$11</f>
        <v>307386.28</v>
      </c>
      <c r="L806" s="50" t="n">
        <f aca="false">FilterPk!J$11</f>
        <v>108209.05</v>
      </c>
      <c r="M806" s="50" t="n">
        <f aca="false">FilterPk!K$11</f>
        <v>1338376.99</v>
      </c>
      <c r="N806" s="50" t="n">
        <f aca="false">FilterPk!L$11</f>
        <v>2299723.85</v>
      </c>
      <c r="O806" s="50" t="n">
        <f aca="false">FilterPk!M$11</f>
        <v>606348.53</v>
      </c>
      <c r="P806" s="50" t="n">
        <f aca="false">FilterPk!N$11</f>
        <v>61912.21</v>
      </c>
      <c r="Q806" s="51" t="n">
        <f aca="false">FilterPk!O$11</f>
        <v>2967984.59</v>
      </c>
    </row>
    <row r="807" customFormat="false" ht="12.75" hidden="false" customHeight="false" outlineLevel="0" collapsed="false">
      <c r="B807" s="85" t="str">
        <f aca="false">FilterPk!A$12</f>
        <v>Long Term Options</v>
      </c>
      <c r="C807" s="13" t="n">
        <f aca="false">C806+1</f>
        <v>806</v>
      </c>
      <c r="D807" s="50" t="n">
        <f aca="false">FilterPk!B$12</f>
        <v>0</v>
      </c>
      <c r="E807" s="50" t="n">
        <f aca="false">FilterPk!C$12</f>
        <v>0</v>
      </c>
      <c r="F807" s="50" t="n">
        <f aca="false">FilterPk!D$12</f>
        <v>0</v>
      </c>
      <c r="G807" s="50" t="n">
        <f aca="false">FilterPk!E$12</f>
        <v>0</v>
      </c>
      <c r="H807" s="50" t="n">
        <f aca="false">FilterPk!F$12</f>
        <v>0</v>
      </c>
      <c r="I807" s="50" t="n">
        <f aca="false">FilterPk!G$12</f>
        <v>0</v>
      </c>
      <c r="J807" s="50" t="n">
        <f aca="false">FilterPk!H$12</f>
        <v>0</v>
      </c>
      <c r="K807" s="50" t="n">
        <f aca="false">FilterPk!I$12</f>
        <v>0</v>
      </c>
      <c r="L807" s="50" t="n">
        <f aca="false">FilterPk!J$12</f>
        <v>0</v>
      </c>
      <c r="M807" s="50" t="n">
        <f aca="false">FilterPk!K$12</f>
        <v>0</v>
      </c>
      <c r="N807" s="50" t="n">
        <f aca="false">FilterPk!L$12</f>
        <v>0</v>
      </c>
      <c r="O807" s="50" t="n">
        <f aca="false">FilterPk!M$12</f>
        <v>0</v>
      </c>
      <c r="P807" s="50" t="n">
        <f aca="false">FilterPk!N$12</f>
        <v>0</v>
      </c>
      <c r="Q807" s="51" t="n">
        <f aca="false">FilterPk!O$12</f>
        <v>0</v>
      </c>
    </row>
    <row r="808" customFormat="false" ht="12.75" hidden="false" customHeight="false" outlineLevel="0" collapsed="false">
      <c r="B808" s="85" t="str">
        <f aca="false">FilterPk!A$13</f>
        <v>LT-MIDWEST</v>
      </c>
      <c r="C808" s="13" t="n">
        <f aca="false">C807+1</f>
        <v>807</v>
      </c>
      <c r="D808" s="50" t="n">
        <f aca="false">FilterPk!B$13</f>
        <v>7151089.47366245</v>
      </c>
      <c r="E808" s="50" t="n">
        <f aca="false">FilterPk!C$13</f>
        <v>48283.08</v>
      </c>
      <c r="F808" s="50" t="n">
        <f aca="false">FilterPk!D$13</f>
        <v>-141448.54</v>
      </c>
      <c r="G808" s="50" t="n">
        <f aca="false">FilterPk!E$13</f>
        <v>574622.66</v>
      </c>
      <c r="H808" s="50" t="n">
        <f aca="false">FilterPk!F$13</f>
        <v>298097.27</v>
      </c>
      <c r="I808" s="50" t="n">
        <f aca="false">FilterPk!G$13</f>
        <v>249481.43</v>
      </c>
      <c r="J808" s="50" t="n">
        <f aca="false">FilterPk!H$13</f>
        <v>119379.88</v>
      </c>
      <c r="K808" s="50" t="n">
        <f aca="false">FilterPk!I$13</f>
        <v>25994.27</v>
      </c>
      <c r="L808" s="50" t="n">
        <f aca="false">FilterPk!J$13</f>
        <v>156242.15</v>
      </c>
      <c r="M808" s="50" t="n">
        <f aca="false">FilterPk!K$13</f>
        <v>1762908.33</v>
      </c>
      <c r="N808" s="50" t="n">
        <f aca="false">FilterPk!L$13</f>
        <v>3093560.53</v>
      </c>
      <c r="O808" s="50" t="n">
        <f aca="false">FilterPk!M$13</f>
        <v>565730</v>
      </c>
      <c r="P808" s="50" t="n">
        <f aca="false">FilterPk!N$13</f>
        <v>-439379.19</v>
      </c>
      <c r="Q808" s="51" t="n">
        <f aca="false">FilterPk!O$13</f>
        <v>3219911.34</v>
      </c>
    </row>
    <row r="809" customFormat="false" ht="12.75" hidden="false" customHeight="false" outlineLevel="0" collapsed="false">
      <c r="B809" s="85" t="str">
        <f aca="false">FilterPk!A$14</f>
        <v>ST-ECAR</v>
      </c>
      <c r="C809" s="13" t="n">
        <f aca="false">C808+1</f>
        <v>808</v>
      </c>
      <c r="D809" s="50" t="n">
        <f aca="false">FilterPk!B$14</f>
        <v>238101.441960815</v>
      </c>
      <c r="E809" s="50" t="n">
        <f aca="false">FilterPk!C$14</f>
        <v>13522.23</v>
      </c>
      <c r="F809" s="50" t="n">
        <f aca="false">FilterPk!D$14</f>
        <v>15838.59</v>
      </c>
      <c r="G809" s="50" t="n">
        <f aca="false">FilterPk!E$14</f>
        <v>0</v>
      </c>
      <c r="H809" s="50" t="n">
        <f aca="false">FilterPk!F$14</f>
        <v>0</v>
      </c>
      <c r="I809" s="50" t="n">
        <f aca="false">FilterPk!G$14</f>
        <v>0</v>
      </c>
      <c r="J809" s="50" t="n">
        <f aca="false">FilterPk!H$14</f>
        <v>0</v>
      </c>
      <c r="K809" s="50" t="n">
        <f aca="false">FilterPk!I$14</f>
        <v>0</v>
      </c>
      <c r="L809" s="50" t="n">
        <f aca="false">FilterPk!J$14</f>
        <v>0</v>
      </c>
      <c r="M809" s="50" t="n">
        <f aca="false">FilterPk!K$14</f>
        <v>0</v>
      </c>
      <c r="N809" s="50" t="n">
        <f aca="false">FilterPk!L$14</f>
        <v>29360.82</v>
      </c>
      <c r="O809" s="50" t="n">
        <f aca="false">FilterPk!M$14</f>
        <v>0</v>
      </c>
      <c r="P809" s="50" t="n">
        <f aca="false">FilterPk!N$14</f>
        <v>0</v>
      </c>
      <c r="Q809" s="51" t="n">
        <f aca="false">FilterPk!O$14</f>
        <v>29360.82</v>
      </c>
    </row>
    <row r="810" customFormat="false" ht="12.75" hidden="false" customHeight="false" outlineLevel="0" collapsed="false">
      <c r="B810" s="85" t="str">
        <f aca="false">FilterPk!A$15</f>
        <v>ST- MAPP</v>
      </c>
      <c r="C810" s="13" t="n">
        <f aca="false">C809+1</f>
        <v>809</v>
      </c>
      <c r="D810" s="50" t="n">
        <f aca="false">FilterPk!B$15</f>
        <v>254636.614020626</v>
      </c>
      <c r="E810" s="50" t="n">
        <f aca="false">FilterPk!C$15</f>
        <v>795.43</v>
      </c>
      <c r="F810" s="50" t="n">
        <f aca="false">FilterPk!D$15</f>
        <v>39596.48</v>
      </c>
      <c r="G810" s="50" t="n">
        <f aca="false">FilterPk!E$15</f>
        <v>26009.8</v>
      </c>
      <c r="H810" s="50" t="n">
        <f aca="false">FilterPk!F$15</f>
        <v>8238.75</v>
      </c>
      <c r="I810" s="50" t="n">
        <f aca="false">FilterPk!G$15</f>
        <v>0</v>
      </c>
      <c r="J810" s="50" t="n">
        <f aca="false">FilterPk!H$15</f>
        <v>0</v>
      </c>
      <c r="K810" s="50" t="n">
        <f aca="false">FilterPk!I$15</f>
        <v>0</v>
      </c>
      <c r="L810" s="50" t="n">
        <f aca="false">FilterPk!J$15</f>
        <v>0</v>
      </c>
      <c r="M810" s="50" t="n">
        <f aca="false">FilterPk!K$15</f>
        <v>0</v>
      </c>
      <c r="N810" s="50" t="n">
        <f aca="false">FilterPk!L$15</f>
        <v>74640.46</v>
      </c>
      <c r="O810" s="50" t="n">
        <f aca="false">FilterPk!M$15</f>
        <v>0</v>
      </c>
      <c r="P810" s="50" t="n">
        <f aca="false">FilterPk!N$15</f>
        <v>0</v>
      </c>
      <c r="Q810" s="51" t="n">
        <f aca="false">FilterPk!O$15</f>
        <v>74640.46</v>
      </c>
    </row>
    <row r="811" customFormat="false" ht="12.75" hidden="false" customHeight="false" outlineLevel="0" collapsed="false">
      <c r="B811" s="85" t="str">
        <f aca="false">FilterPk!A$16</f>
        <v>ST- MAIN</v>
      </c>
      <c r="C811" s="13" t="n">
        <f aca="false">C810+1</f>
        <v>810</v>
      </c>
      <c r="D811" s="50" t="n">
        <f aca="false">FilterPk!B$16</f>
        <v>694293.253349893</v>
      </c>
      <c r="E811" s="50" t="n">
        <f aca="false">FilterPk!C$16</f>
        <v>-2349.61</v>
      </c>
      <c r="F811" s="50" t="n">
        <f aca="false">FilterPk!D$16</f>
        <v>15903</v>
      </c>
      <c r="G811" s="50" t="n">
        <f aca="false">FilterPk!E$16</f>
        <v>69359.47</v>
      </c>
      <c r="H811" s="50" t="n">
        <f aca="false">FilterPk!F$16</f>
        <v>0</v>
      </c>
      <c r="I811" s="50" t="n">
        <f aca="false">FilterPk!G$16</f>
        <v>0</v>
      </c>
      <c r="J811" s="50" t="n">
        <f aca="false">FilterPk!H$16</f>
        <v>0</v>
      </c>
      <c r="K811" s="50" t="n">
        <f aca="false">FilterPk!I$16</f>
        <v>0</v>
      </c>
      <c r="L811" s="50" t="n">
        <f aca="false">FilterPk!J$16</f>
        <v>0</v>
      </c>
      <c r="M811" s="50" t="n">
        <f aca="false">FilterPk!K$16</f>
        <v>0</v>
      </c>
      <c r="N811" s="50" t="n">
        <f aca="false">FilterPk!L$16</f>
        <v>82912.86</v>
      </c>
      <c r="O811" s="50" t="n">
        <f aca="false">FilterPk!M$16</f>
        <v>0</v>
      </c>
      <c r="P811" s="50" t="n">
        <f aca="false">FilterPk!N$16</f>
        <v>0</v>
      </c>
      <c r="Q811" s="51" t="n">
        <f aca="false">FilterPk!O$16</f>
        <v>82912.86</v>
      </c>
    </row>
    <row r="812" customFormat="false" ht="12.75" hidden="false" customHeight="false" outlineLevel="0" collapsed="false">
      <c r="B812" s="85" t="str">
        <f aca="false">FilterPk!A$17</f>
        <v>MW-ANALYST</v>
      </c>
      <c r="C812" s="13" t="n">
        <f aca="false">C811+1</f>
        <v>811</v>
      </c>
      <c r="D812" s="50" t="n">
        <f aca="false">FilterPk!B$17</f>
        <v>0</v>
      </c>
      <c r="E812" s="50" t="n">
        <f aca="false">FilterPk!C$17</f>
        <v>6363.4</v>
      </c>
      <c r="F812" s="50" t="n">
        <f aca="false">FilterPk!D$17</f>
        <v>15838.59</v>
      </c>
      <c r="G812" s="50" t="n">
        <f aca="false">FilterPk!E$17</f>
        <v>0</v>
      </c>
      <c r="H812" s="50" t="n">
        <f aca="false">FilterPk!F$17</f>
        <v>0</v>
      </c>
      <c r="I812" s="50" t="n">
        <f aca="false">FilterPk!G$17</f>
        <v>0</v>
      </c>
      <c r="J812" s="50" t="n">
        <f aca="false">FilterPk!H$17</f>
        <v>0</v>
      </c>
      <c r="K812" s="50" t="n">
        <f aca="false">FilterPk!I$17</f>
        <v>0</v>
      </c>
      <c r="L812" s="50" t="n">
        <f aca="false">FilterPk!J$17</f>
        <v>0</v>
      </c>
      <c r="M812" s="50" t="n">
        <f aca="false">FilterPk!K$17</f>
        <v>0</v>
      </c>
      <c r="N812" s="50" t="n">
        <f aca="false">FilterPk!L$17</f>
        <v>22201.99</v>
      </c>
      <c r="O812" s="50" t="n">
        <f aca="false">FilterPk!M$17</f>
        <v>0</v>
      </c>
      <c r="P812" s="50" t="n">
        <f aca="false">FilterPk!N$17</f>
        <v>0</v>
      </c>
      <c r="Q812" s="51" t="n">
        <f aca="false">FilterPk!O$17</f>
        <v>22201.99</v>
      </c>
    </row>
    <row r="813" customFormat="false" ht="12.75" hidden="false" customHeight="false" outlineLevel="0" collapsed="false">
      <c r="B813" s="85" t="str">
        <f aca="false">FilterPk!A$18</f>
        <v>LT-NE</v>
      </c>
      <c r="C813" s="13" t="n">
        <f aca="false">C812+1</f>
        <v>812</v>
      </c>
      <c r="D813" s="50" t="n">
        <f aca="false">FilterPk!B$18</f>
        <v>6187311.37539291</v>
      </c>
      <c r="E813" s="50" t="n">
        <f aca="false">FilterPk!C$18</f>
        <v>-37254.47</v>
      </c>
      <c r="F813" s="50" t="n">
        <f aca="false">FilterPk!D$18</f>
        <v>2562.91</v>
      </c>
      <c r="G813" s="50" t="n">
        <f aca="false">FilterPk!E$18</f>
        <v>-23211.32</v>
      </c>
      <c r="H813" s="50" t="n">
        <f aca="false">FilterPk!F$18</f>
        <v>263627.18</v>
      </c>
      <c r="I813" s="50" t="n">
        <f aca="false">FilterPk!G$18</f>
        <v>-59813.36</v>
      </c>
      <c r="J813" s="50" t="n">
        <f aca="false">FilterPk!H$18</f>
        <v>155752.04</v>
      </c>
      <c r="K813" s="50" t="n">
        <f aca="false">FilterPk!I$18</f>
        <v>121018.38</v>
      </c>
      <c r="L813" s="50" t="n">
        <f aca="false">FilterPk!J$18</f>
        <v>-53378.32</v>
      </c>
      <c r="M813" s="50" t="n">
        <f aca="false">FilterPk!K$18</f>
        <v>995570.8</v>
      </c>
      <c r="N813" s="50" t="n">
        <f aca="false">FilterPk!L$18</f>
        <v>1364873.84</v>
      </c>
      <c r="O813" s="50" t="n">
        <f aca="false">FilterPk!M$18</f>
        <v>1053007.86</v>
      </c>
      <c r="P813" s="50" t="n">
        <f aca="false">FilterPk!N$18</f>
        <v>-2593897.5</v>
      </c>
      <c r="Q813" s="51" t="n">
        <f aca="false">FilterPk!O$18</f>
        <v>-176015.800000001</v>
      </c>
    </row>
    <row r="814" customFormat="false" ht="12.75" hidden="false" customHeight="false" outlineLevel="0" collapsed="false">
      <c r="B814" s="85" t="str">
        <f aca="false">FilterPk!A$19</f>
        <v>LT-PJM</v>
      </c>
      <c r="C814" s="13" t="n">
        <f aca="false">C813+1</f>
        <v>813</v>
      </c>
      <c r="D814" s="50" t="n">
        <f aca="false">FilterPk!B$19</f>
        <v>1818236.42109565</v>
      </c>
      <c r="E814" s="50" t="n">
        <f aca="false">FilterPk!C$19</f>
        <v>25453.61</v>
      </c>
      <c r="F814" s="50" t="n">
        <f aca="false">FilterPk!D$19</f>
        <v>45536</v>
      </c>
      <c r="G814" s="50" t="n">
        <f aca="false">FilterPk!E$19</f>
        <v>312117.59</v>
      </c>
      <c r="H814" s="50" t="n">
        <f aca="false">FilterPk!F$19</f>
        <v>211118</v>
      </c>
      <c r="I814" s="50" t="n">
        <f aca="false">FilterPk!G$19</f>
        <v>0</v>
      </c>
      <c r="J814" s="50" t="n">
        <f aca="false">FilterPk!H$19</f>
        <v>24536.25</v>
      </c>
      <c r="K814" s="50" t="n">
        <f aca="false">FilterPk!I$19</f>
        <v>-12662.37</v>
      </c>
      <c r="L814" s="50" t="n">
        <f aca="false">FilterPk!J$19</f>
        <v>-30078</v>
      </c>
      <c r="M814" s="50" t="n">
        <f aca="false">FilterPk!K$19</f>
        <v>243523.27</v>
      </c>
      <c r="N814" s="50" t="n">
        <f aca="false">FilterPk!L$19</f>
        <v>819544.35</v>
      </c>
      <c r="O814" s="50" t="n">
        <f aca="false">FilterPk!M$19</f>
        <v>125485.18</v>
      </c>
      <c r="P814" s="50" t="n">
        <f aca="false">FilterPk!N$19</f>
        <v>177105.54</v>
      </c>
      <c r="Q814" s="51" t="n">
        <f aca="false">FilterPk!O$19</f>
        <v>1122135.07</v>
      </c>
    </row>
    <row r="815" customFormat="false" ht="12.75" hidden="false" customHeight="false" outlineLevel="0" collapsed="false">
      <c r="B815" s="85" t="str">
        <f aca="false">FilterPk!A$20</f>
        <v>LT- NY</v>
      </c>
      <c r="C815" s="13" t="n">
        <f aca="false">C814+1</f>
        <v>814</v>
      </c>
      <c r="D815" s="50" t="n">
        <f aca="false">FilterPk!B$20</f>
        <v>0</v>
      </c>
      <c r="E815" s="50" t="n">
        <f aca="false">FilterPk!C$20</f>
        <v>-15908.51</v>
      </c>
      <c r="F815" s="50" t="n">
        <f aca="false">FilterPk!D$20</f>
        <v>63126.67</v>
      </c>
      <c r="G815" s="50" t="n">
        <f aca="false">FilterPk!E$20</f>
        <v>-17376.91</v>
      </c>
      <c r="H815" s="50" t="n">
        <f aca="false">FilterPk!F$20</f>
        <v>0</v>
      </c>
      <c r="I815" s="50" t="n">
        <f aca="false">FilterPk!G$20</f>
        <v>0</v>
      </c>
      <c r="J815" s="50" t="n">
        <f aca="false">FilterPk!H$20</f>
        <v>0</v>
      </c>
      <c r="K815" s="50" t="n">
        <f aca="false">FilterPk!I$20</f>
        <v>0</v>
      </c>
      <c r="L815" s="50" t="n">
        <f aca="false">FilterPk!J$20</f>
        <v>0</v>
      </c>
      <c r="M815" s="50" t="n">
        <f aca="false">FilterPk!K$20</f>
        <v>146381.01</v>
      </c>
      <c r="N815" s="50" t="n">
        <f aca="false">FilterPk!L$20</f>
        <v>176222.26</v>
      </c>
      <c r="O815" s="50" t="n">
        <f aca="false">FilterPk!M$20</f>
        <v>281909.77</v>
      </c>
      <c r="P815" s="50" t="n">
        <f aca="false">FilterPk!N$20</f>
        <v>-177475.64</v>
      </c>
      <c r="Q815" s="51" t="n">
        <f aca="false">FilterPk!O$20</f>
        <v>280656.39</v>
      </c>
    </row>
    <row r="816" customFormat="false" ht="12.75" hidden="false" customHeight="false" outlineLevel="0" collapsed="false">
      <c r="B816" s="85" t="str">
        <f aca="false">FilterPk!A$21</f>
        <v>ST- PJM</v>
      </c>
      <c r="C816" s="13" t="n">
        <f aca="false">C815+1</f>
        <v>815</v>
      </c>
      <c r="D816" s="50" t="n">
        <f aca="false">FilterPk!B$21</f>
        <v>1243093.71447674</v>
      </c>
      <c r="E816" s="50" t="n">
        <f aca="false">FilterPk!C$21</f>
        <v>-91155.75</v>
      </c>
      <c r="F816" s="50" t="n">
        <f aca="false">FilterPk!D$21</f>
        <v>-47515.78</v>
      </c>
      <c r="G816" s="50" t="n">
        <f aca="false">FilterPk!E$21</f>
        <v>0</v>
      </c>
      <c r="H816" s="50" t="n">
        <f aca="false">FilterPk!F$21</f>
        <v>0</v>
      </c>
      <c r="I816" s="50" t="n">
        <f aca="false">FilterPk!G$21</f>
        <v>0</v>
      </c>
      <c r="J816" s="50" t="n">
        <f aca="false">FilterPk!H$21</f>
        <v>0</v>
      </c>
      <c r="K816" s="50" t="n">
        <f aca="false">FilterPk!I$21</f>
        <v>0</v>
      </c>
      <c r="L816" s="50" t="n">
        <f aca="false">FilterPk!J$21</f>
        <v>0</v>
      </c>
      <c r="M816" s="50" t="n">
        <f aca="false">FilterPk!K$21</f>
        <v>0</v>
      </c>
      <c r="N816" s="50" t="n">
        <f aca="false">FilterPk!L$21</f>
        <v>-138671.53</v>
      </c>
      <c r="O816" s="50" t="n">
        <f aca="false">FilterPk!M$21</f>
        <v>0</v>
      </c>
      <c r="P816" s="50" t="n">
        <f aca="false">FilterPk!N$21</f>
        <v>0</v>
      </c>
      <c r="Q816" s="51" t="n">
        <f aca="false">FilterPk!O$21</f>
        <v>-138671.53</v>
      </c>
    </row>
    <row r="817" customFormat="false" ht="12.75" hidden="false" customHeight="false" outlineLevel="0" collapsed="false">
      <c r="B817" s="85" t="str">
        <f aca="false">FilterPk!A$22</f>
        <v>ST- NENG</v>
      </c>
      <c r="C817" s="13" t="n">
        <f aca="false">C816+1</f>
        <v>816</v>
      </c>
      <c r="D817" s="50" t="n">
        <f aca="false">FilterPk!B$22</f>
        <v>539719.375927685</v>
      </c>
      <c r="E817" s="50" t="n">
        <f aca="false">FilterPk!C$22</f>
        <v>13161.19</v>
      </c>
      <c r="F817" s="50" t="n">
        <f aca="false">FilterPk!D$22</f>
        <v>63418.82</v>
      </c>
      <c r="G817" s="50" t="n">
        <f aca="false">FilterPk!E$22</f>
        <v>0</v>
      </c>
      <c r="H817" s="50" t="n">
        <f aca="false">FilterPk!F$22</f>
        <v>0</v>
      </c>
      <c r="I817" s="50" t="n">
        <f aca="false">FilterPk!G$22</f>
        <v>0</v>
      </c>
      <c r="J817" s="50" t="n">
        <f aca="false">FilterPk!H$22</f>
        <v>0</v>
      </c>
      <c r="K817" s="50" t="n">
        <f aca="false">FilterPk!I$22</f>
        <v>0</v>
      </c>
      <c r="L817" s="50" t="n">
        <f aca="false">FilterPk!J$22</f>
        <v>0</v>
      </c>
      <c r="M817" s="50" t="n">
        <f aca="false">FilterPk!K$22</f>
        <v>0</v>
      </c>
      <c r="N817" s="50" t="n">
        <f aca="false">FilterPk!L$22</f>
        <v>76580.01</v>
      </c>
      <c r="O817" s="50" t="n">
        <f aca="false">FilterPk!M$22</f>
        <v>0</v>
      </c>
      <c r="P817" s="50" t="n">
        <f aca="false">FilterPk!N$22</f>
        <v>0</v>
      </c>
      <c r="Q817" s="51" t="n">
        <f aca="false">FilterPk!O$22</f>
        <v>76580.01</v>
      </c>
    </row>
    <row r="818" customFormat="false" ht="12.75" hidden="false" customHeight="false" outlineLevel="0" collapsed="false">
      <c r="B818" s="85" t="str">
        <f aca="false">FilterPk!A$23</f>
        <v>ST- NY</v>
      </c>
      <c r="C818" s="13" t="n">
        <f aca="false">C817+1</f>
        <v>817</v>
      </c>
      <c r="D818" s="50" t="n">
        <f aca="false">FilterPk!B$23</f>
        <v>251437.188425373</v>
      </c>
      <c r="E818" s="50" t="n">
        <f aca="false">FilterPk!C$23</f>
        <v>10362.2</v>
      </c>
      <c r="F818" s="50" t="n">
        <f aca="false">FilterPk!D$23</f>
        <v>-15838.59</v>
      </c>
      <c r="G818" s="50" t="n">
        <f aca="false">FilterPk!E$23</f>
        <v>17339.87</v>
      </c>
      <c r="H818" s="50" t="n">
        <f aca="false">FilterPk!F$23</f>
        <v>0</v>
      </c>
      <c r="I818" s="50" t="n">
        <f aca="false">FilterPk!G$23</f>
        <v>0</v>
      </c>
      <c r="J818" s="50" t="n">
        <f aca="false">FilterPk!H$23</f>
        <v>0</v>
      </c>
      <c r="K818" s="50" t="n">
        <f aca="false">FilterPk!I$23</f>
        <v>0</v>
      </c>
      <c r="L818" s="50" t="n">
        <f aca="false">FilterPk!J$23</f>
        <v>0</v>
      </c>
      <c r="M818" s="50" t="n">
        <f aca="false">FilterPk!K$23</f>
        <v>0</v>
      </c>
      <c r="N818" s="50" t="n">
        <f aca="false">FilterPk!L$23</f>
        <v>11863.48</v>
      </c>
      <c r="O818" s="50" t="n">
        <f aca="false">FilterPk!M$23</f>
        <v>0</v>
      </c>
      <c r="P818" s="50" t="n">
        <f aca="false">FilterPk!N$23</f>
        <v>0</v>
      </c>
      <c r="Q818" s="51" t="n">
        <f aca="false">FilterPk!O$23</f>
        <v>11863.48</v>
      </c>
    </row>
    <row r="819" customFormat="false" ht="12.75" hidden="false" customHeight="false" outlineLevel="0" collapsed="false">
      <c r="B819" s="85" t="str">
        <f aca="false">FilterPk!A$24</f>
        <v>NE- PHYS</v>
      </c>
      <c r="C819" s="13" t="n">
        <f aca="false">C818+1</f>
        <v>818</v>
      </c>
      <c r="D819" s="50" t="n">
        <f aca="false">FilterPk!B$24</f>
        <v>0</v>
      </c>
      <c r="E819" s="50" t="n">
        <f aca="false">FilterPk!C$24</f>
        <v>0</v>
      </c>
      <c r="F819" s="50" t="n">
        <f aca="false">FilterPk!D$24</f>
        <v>0</v>
      </c>
      <c r="G819" s="50" t="n">
        <f aca="false">FilterPk!E$24</f>
        <v>0</v>
      </c>
      <c r="H819" s="50" t="n">
        <f aca="false">FilterPk!F$24</f>
        <v>0</v>
      </c>
      <c r="I819" s="50" t="n">
        <f aca="false">FilterPk!G$24</f>
        <v>0</v>
      </c>
      <c r="J819" s="50" t="n">
        <f aca="false">FilterPk!H$24</f>
        <v>0</v>
      </c>
      <c r="K819" s="50" t="n">
        <f aca="false">FilterPk!I$24</f>
        <v>0</v>
      </c>
      <c r="L819" s="50" t="n">
        <f aca="false">FilterPk!J$24</f>
        <v>0</v>
      </c>
      <c r="M819" s="50" t="n">
        <f aca="false">FilterPk!K$24</f>
        <v>0</v>
      </c>
      <c r="N819" s="50" t="n">
        <f aca="false">FilterPk!L$24</f>
        <v>0</v>
      </c>
      <c r="O819" s="50" t="n">
        <f aca="false">FilterPk!M$24</f>
        <v>0</v>
      </c>
      <c r="P819" s="50" t="n">
        <f aca="false">FilterPk!N$24</f>
        <v>0</v>
      </c>
      <c r="Q819" s="51" t="n">
        <f aca="false">FilterPk!O$24</f>
        <v>0</v>
      </c>
    </row>
    <row r="820" customFormat="false" ht="12.75" hidden="false" customHeight="false" outlineLevel="0" collapsed="false">
      <c r="B820" s="85" t="str">
        <f aca="false">FilterPk!A$25</f>
        <v>LT-Southeast</v>
      </c>
      <c r="C820" s="13" t="n">
        <f aca="false">C819+1</f>
        <v>819</v>
      </c>
      <c r="D820" s="50" t="n">
        <f aca="false">FilterPk!B$25</f>
        <v>11411200.8859117</v>
      </c>
      <c r="E820" s="50" t="n">
        <f aca="false">FilterPk!C$25</f>
        <v>45860.27</v>
      </c>
      <c r="F820" s="50" t="n">
        <f aca="false">FilterPk!D$25</f>
        <v>54109.47</v>
      </c>
      <c r="G820" s="50" t="n">
        <f aca="false">FilterPk!E$25</f>
        <v>124540.18</v>
      </c>
      <c r="H820" s="50" t="n">
        <f aca="false">FilterPk!F$25</f>
        <v>77068.78</v>
      </c>
      <c r="I820" s="50" t="n">
        <f aca="false">FilterPk!G$25</f>
        <v>75414.58</v>
      </c>
      <c r="J820" s="50" t="n">
        <f aca="false">FilterPk!H$25</f>
        <v>134077.64</v>
      </c>
      <c r="K820" s="50" t="n">
        <f aca="false">FilterPk!I$25</f>
        <v>429786.05</v>
      </c>
      <c r="L820" s="50" t="n">
        <f aca="false">FilterPk!J$25</f>
        <v>118391.18</v>
      </c>
      <c r="M820" s="50" t="n">
        <f aca="false">FilterPk!K$25</f>
        <v>1083243.13</v>
      </c>
      <c r="N820" s="50" t="n">
        <f aca="false">FilterPk!L$25</f>
        <v>2142491.28</v>
      </c>
      <c r="O820" s="50" t="n">
        <f aca="false">FilterPk!M$25</f>
        <v>344226</v>
      </c>
      <c r="P820" s="50" t="n">
        <f aca="false">FilterPk!N$25</f>
        <v>1221747.4</v>
      </c>
      <c r="Q820" s="51" t="n">
        <f aca="false">FilterPk!O$25</f>
        <v>3708464.68</v>
      </c>
    </row>
    <row r="821" customFormat="false" ht="12.75" hidden="false" customHeight="false" outlineLevel="0" collapsed="false">
      <c r="B821" s="85" t="str">
        <f aca="false">FilterPk!A$26</f>
        <v>ST-SPP</v>
      </c>
      <c r="C821" s="13" t="n">
        <f aca="false">C820+1</f>
        <v>820</v>
      </c>
      <c r="D821" s="50" t="n">
        <f aca="false">FilterPk!B$26</f>
        <v>52202.8773549933</v>
      </c>
      <c r="E821" s="50" t="n">
        <f aca="false">FilterPk!C$26</f>
        <v>3181.7</v>
      </c>
      <c r="F821" s="50" t="n">
        <f aca="false">FilterPk!D$26</f>
        <v>0</v>
      </c>
      <c r="G821" s="50" t="n">
        <f aca="false">FilterPk!E$26</f>
        <v>0</v>
      </c>
      <c r="H821" s="50" t="n">
        <f aca="false">FilterPk!F$26</f>
        <v>0</v>
      </c>
      <c r="I821" s="50" t="n">
        <f aca="false">FilterPk!G$26</f>
        <v>0</v>
      </c>
      <c r="J821" s="50" t="n">
        <f aca="false">FilterPk!H$26</f>
        <v>0</v>
      </c>
      <c r="K821" s="50" t="n">
        <f aca="false">FilterPk!I$26</f>
        <v>0</v>
      </c>
      <c r="L821" s="50" t="n">
        <f aca="false">FilterPk!J$26</f>
        <v>0</v>
      </c>
      <c r="M821" s="50" t="n">
        <f aca="false">FilterPk!K$26</f>
        <v>0</v>
      </c>
      <c r="N821" s="50" t="n">
        <f aca="false">FilterPk!L$26</f>
        <v>3181.7</v>
      </c>
      <c r="O821" s="50" t="n">
        <f aca="false">FilterPk!M$26</f>
        <v>0</v>
      </c>
      <c r="P821" s="50" t="n">
        <f aca="false">FilterPk!N$26</f>
        <v>0</v>
      </c>
      <c r="Q821" s="51" t="n">
        <f aca="false">FilterPk!O$26</f>
        <v>3181.7</v>
      </c>
    </row>
    <row r="822" customFormat="false" ht="12.75" hidden="false" customHeight="false" outlineLevel="0" collapsed="false">
      <c r="B822" s="85" t="str">
        <f aca="false">FilterPk!A$27</f>
        <v>ST-SERC</v>
      </c>
      <c r="C822" s="13" t="n">
        <f aca="false">C821+1</f>
        <v>821</v>
      </c>
      <c r="D822" s="50" t="n">
        <f aca="false">FilterPk!B$27</f>
        <v>686881.973218232</v>
      </c>
      <c r="E822" s="50" t="n">
        <f aca="false">FilterPk!C$27</f>
        <v>-12726.81</v>
      </c>
      <c r="F822" s="50" t="n">
        <f aca="false">FilterPk!D$27</f>
        <v>-31677.19</v>
      </c>
      <c r="G822" s="50" t="n">
        <f aca="false">FilterPk!E$27</f>
        <v>138718.93</v>
      </c>
      <c r="H822" s="50" t="n">
        <f aca="false">FilterPk!F$27</f>
        <v>0</v>
      </c>
      <c r="I822" s="50" t="n">
        <f aca="false">FilterPk!G$27</f>
        <v>0</v>
      </c>
      <c r="J822" s="50" t="n">
        <f aca="false">FilterPk!H$27</f>
        <v>0</v>
      </c>
      <c r="K822" s="50" t="n">
        <f aca="false">FilterPk!I$27</f>
        <v>0</v>
      </c>
      <c r="L822" s="50" t="n">
        <f aca="false">FilterPk!J$27</f>
        <v>0</v>
      </c>
      <c r="M822" s="50" t="n">
        <f aca="false">FilterPk!K$27</f>
        <v>0</v>
      </c>
      <c r="N822" s="50" t="n">
        <f aca="false">FilterPk!L$27</f>
        <v>94314.93</v>
      </c>
      <c r="O822" s="50" t="n">
        <f aca="false">FilterPk!M$27</f>
        <v>0</v>
      </c>
      <c r="P822" s="50" t="n">
        <f aca="false">FilterPk!N$27</f>
        <v>0</v>
      </c>
      <c r="Q822" s="51" t="n">
        <f aca="false">FilterPk!O$27</f>
        <v>94314.93</v>
      </c>
    </row>
    <row r="823" customFormat="false" ht="12.75" hidden="false" customHeight="false" outlineLevel="0" collapsed="false">
      <c r="B823" s="85" t="str">
        <f aca="false">FilterPk!A$28</f>
        <v>LT- Texas</v>
      </c>
      <c r="C823" s="13" t="n">
        <f aca="false">C822+1</f>
        <v>822</v>
      </c>
      <c r="D823" s="50" t="n">
        <f aca="false">FilterPk!B$28</f>
        <v>3826684.70313045</v>
      </c>
      <c r="E823" s="50" t="n">
        <f aca="false">FilterPk!C$28</f>
        <v>-6382.69</v>
      </c>
      <c r="F823" s="50" t="n">
        <f aca="false">FilterPk!D$28</f>
        <v>71634.81</v>
      </c>
      <c r="G823" s="50" t="n">
        <f aca="false">FilterPk!E$28</f>
        <v>28710.67</v>
      </c>
      <c r="H823" s="50" t="n">
        <f aca="false">FilterPk!F$28</f>
        <v>106726.26</v>
      </c>
      <c r="I823" s="50" t="n">
        <f aca="false">FilterPk!G$28</f>
        <v>68401.15</v>
      </c>
      <c r="J823" s="50" t="n">
        <f aca="false">FilterPk!H$28</f>
        <v>107963.61</v>
      </c>
      <c r="K823" s="50" t="n">
        <f aca="false">FilterPk!I$28</f>
        <v>204731.1</v>
      </c>
      <c r="L823" s="50" t="n">
        <f aca="false">FilterPk!J$28</f>
        <v>63773.36</v>
      </c>
      <c r="M823" s="50" t="n">
        <f aca="false">FilterPk!K$28</f>
        <v>194039.66</v>
      </c>
      <c r="N823" s="50" t="n">
        <f aca="false">FilterPk!L$28</f>
        <v>839597.93</v>
      </c>
      <c r="O823" s="50" t="n">
        <f aca="false">FilterPk!M$28</f>
        <v>673610.11</v>
      </c>
      <c r="P823" s="50" t="n">
        <f aca="false">FilterPk!N$28</f>
        <v>107208.74</v>
      </c>
      <c r="Q823" s="51" t="n">
        <f aca="false">FilterPk!O$28</f>
        <v>1620416.78</v>
      </c>
    </row>
    <row r="824" customFormat="false" ht="12.75" hidden="false" customHeight="false" outlineLevel="0" collapsed="false">
      <c r="B824" s="85" t="str">
        <f aca="false">FilterPk!A$29</f>
        <v>St- Texas</v>
      </c>
      <c r="C824" s="13" t="n">
        <f aca="false">C823+1</f>
        <v>823</v>
      </c>
      <c r="D824" s="50" t="n">
        <f aca="false">FilterPk!B$29</f>
        <v>445563.239343252</v>
      </c>
      <c r="E824" s="50" t="n">
        <f aca="false">FilterPk!C$29</f>
        <v>30194</v>
      </c>
      <c r="F824" s="50" t="n">
        <f aca="false">FilterPk!D$29</f>
        <v>31677.19</v>
      </c>
      <c r="G824" s="50" t="n">
        <f aca="false">FilterPk!E$29</f>
        <v>0</v>
      </c>
      <c r="H824" s="50" t="n">
        <f aca="false">FilterPk!F$29</f>
        <v>0</v>
      </c>
      <c r="I824" s="50" t="n">
        <f aca="false">FilterPk!G$29</f>
        <v>0</v>
      </c>
      <c r="J824" s="50" t="n">
        <f aca="false">FilterPk!H$29</f>
        <v>0</v>
      </c>
      <c r="K824" s="50" t="n">
        <f aca="false">FilterPk!I$29</f>
        <v>0</v>
      </c>
      <c r="L824" s="50" t="n">
        <f aca="false">FilterPk!J$29</f>
        <v>0</v>
      </c>
      <c r="M824" s="50" t="n">
        <f aca="false">FilterPk!K$29</f>
        <v>0</v>
      </c>
      <c r="N824" s="50" t="n">
        <f aca="false">FilterPk!L$29</f>
        <v>61871.19</v>
      </c>
      <c r="O824" s="50" t="n">
        <f aca="false">FilterPk!M$29</f>
        <v>0</v>
      </c>
      <c r="P824" s="50" t="n">
        <f aca="false">FilterPk!N$29</f>
        <v>0</v>
      </c>
      <c r="Q824" s="51" t="n">
        <f aca="false">FilterPk!O$29</f>
        <v>61871.19</v>
      </c>
    </row>
    <row r="825" customFormat="false" ht="12.75" hidden="false" customHeight="false" outlineLevel="0" collapsed="false">
      <c r="B825" s="85"/>
      <c r="C825" s="13" t="n">
        <f aca="false">C824+1</f>
        <v>824</v>
      </c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1"/>
    </row>
    <row r="826" customFormat="false" ht="12.75" hidden="false" customHeight="false" outlineLevel="0" collapsed="false">
      <c r="B826" s="85" t="str">
        <f aca="false">FilterPk!A$32</f>
        <v>Gas positions</v>
      </c>
      <c r="C826" s="13" t="n">
        <f aca="false">C825+1</f>
        <v>825</v>
      </c>
      <c r="D826" s="50" t="s">
        <v>4</v>
      </c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1"/>
    </row>
    <row r="827" customFormat="false" ht="12.75" hidden="false" customHeight="false" outlineLevel="0" collapsed="false">
      <c r="B827" s="85" t="str">
        <f aca="false">FilterPk!A$33</f>
        <v>Kevin Presto</v>
      </c>
      <c r="C827" s="13" t="n">
        <f aca="false">C826+1</f>
        <v>826</v>
      </c>
      <c r="D827" s="50" t="n">
        <f aca="false">FilterPk!B$33</f>
        <v>0</v>
      </c>
      <c r="E827" s="50" t="n">
        <f aca="false">FilterPk!C$33</f>
        <v>0</v>
      </c>
      <c r="F827" s="50" t="n">
        <f aca="false">FilterPk!D$33</f>
        <v>0</v>
      </c>
      <c r="G827" s="50" t="n">
        <f aca="false">FilterPk!E$33</f>
        <v>0</v>
      </c>
      <c r="H827" s="50" t="n">
        <f aca="false">FilterPk!F$33</f>
        <v>148.212616</v>
      </c>
      <c r="I827" s="50" t="n">
        <f aca="false">FilterPk!G$33</f>
        <v>152.45636</v>
      </c>
      <c r="J827" s="50" t="n">
        <f aca="false">FilterPk!H$33</f>
        <v>146.860915</v>
      </c>
      <c r="K827" s="50" t="n">
        <f aca="false">FilterPk!I$33</f>
        <v>301.509361</v>
      </c>
      <c r="L827" s="50" t="n">
        <f aca="false">FilterPk!J$33</f>
        <v>144.921279</v>
      </c>
      <c r="M827" s="50" t="n">
        <f aca="false">FilterPk!K$33</f>
        <v>149.116289</v>
      </c>
      <c r="N827" s="50" t="n">
        <f aca="false">FilterPk!L$33</f>
        <v>1043.07682</v>
      </c>
      <c r="O827" s="50" t="n">
        <f aca="false">FilterPk!M$33</f>
        <v>0</v>
      </c>
      <c r="P827" s="50" t="n">
        <f aca="false">FilterPk!N$33</f>
        <v>0</v>
      </c>
      <c r="Q827" s="51" t="n">
        <f aca="false">FilterPk!O$33</f>
        <v>1043.07682</v>
      </c>
    </row>
    <row r="828" customFormat="false" ht="12.75" hidden="false" customHeight="false" outlineLevel="0" collapsed="false">
      <c r="B828" s="85" t="str">
        <f aca="false">FilterPk!A$34</f>
        <v>Fletcher Sturm</v>
      </c>
      <c r="C828" s="13" t="n">
        <f aca="false">C827+1</f>
        <v>827</v>
      </c>
      <c r="D828" s="50" t="n">
        <f aca="false">FilterPk!B$34</f>
        <v>0</v>
      </c>
      <c r="E828" s="50" t="n">
        <f aca="false">FilterPk!C$34</f>
        <v>0</v>
      </c>
      <c r="F828" s="50" t="n">
        <f aca="false">FilterPk!D$34</f>
        <v>10.382539</v>
      </c>
      <c r="G828" s="50" t="n">
        <f aca="false">FilterPk!E$34</f>
        <v>-372.732218</v>
      </c>
      <c r="H828" s="50" t="n">
        <f aca="false">FilterPk!F$34</f>
        <v>-18.430041</v>
      </c>
      <c r="I828" s="50" t="n">
        <f aca="false">FilterPk!G$34</f>
        <v>-7.519049</v>
      </c>
      <c r="J828" s="50" t="n">
        <f aca="false">FilterPk!H$34</f>
        <v>7.209206</v>
      </c>
      <c r="K828" s="50" t="n">
        <f aca="false">FilterPk!I$34</f>
        <v>16.283645</v>
      </c>
      <c r="L828" s="50" t="n">
        <f aca="false">FilterPk!J$34</f>
        <v>-0.622678</v>
      </c>
      <c r="M828" s="50" t="n">
        <f aca="false">FilterPk!K$34</f>
        <v>48.787102</v>
      </c>
      <c r="N828" s="50" t="n">
        <f aca="false">FilterPk!L$34</f>
        <v>-316.641494</v>
      </c>
      <c r="O828" s="50" t="n">
        <f aca="false">FilterPk!M$34</f>
        <v>137.057149</v>
      </c>
      <c r="P828" s="50" t="n">
        <f aca="false">FilterPk!N$34</f>
        <v>0</v>
      </c>
      <c r="Q828" s="51" t="n">
        <f aca="false">FilterPk!O$34</f>
        <v>-179.584345</v>
      </c>
    </row>
    <row r="829" customFormat="false" ht="12.75" hidden="false" customHeight="false" outlineLevel="0" collapsed="false">
      <c r="B829" s="85" t="str">
        <f aca="false">FilterPk!A$35</f>
        <v>Doug Gilbert-Smith</v>
      </c>
      <c r="C829" s="13" t="n">
        <f aca="false">C828+1</f>
        <v>828</v>
      </c>
      <c r="D829" s="50" t="n">
        <f aca="false">FilterPk!B$35</f>
        <v>0</v>
      </c>
      <c r="E829" s="50" t="n">
        <f aca="false">FilterPk!C$35</f>
        <v>0</v>
      </c>
      <c r="F829" s="50" t="n">
        <f aca="false">FilterPk!D$35</f>
        <v>-34.907</v>
      </c>
      <c r="G829" s="50" t="n">
        <f aca="false">FilterPk!E$35</f>
        <v>38.473605</v>
      </c>
      <c r="H829" s="50" t="n">
        <f aca="false">FilterPk!F$35</f>
        <v>-29.642523</v>
      </c>
      <c r="I829" s="50" t="n">
        <f aca="false">FilterPk!G$35</f>
        <v>30.491272</v>
      </c>
      <c r="J829" s="50" t="n">
        <f aca="false">FilterPk!H$35</f>
        <v>0</v>
      </c>
      <c r="K829" s="50" t="n">
        <f aca="false">FilterPk!I$35</f>
        <v>90.452808</v>
      </c>
      <c r="L829" s="50" t="n">
        <f aca="false">FilterPk!J$35</f>
        <v>0</v>
      </c>
      <c r="M829" s="50" t="n">
        <f aca="false">FilterPk!K$35</f>
        <v>14.574853</v>
      </c>
      <c r="N829" s="50" t="n">
        <f aca="false">FilterPk!L$35</f>
        <v>109.443015</v>
      </c>
      <c r="O829" s="50" t="n">
        <f aca="false">FilterPk!M$35</f>
        <v>94.93307</v>
      </c>
      <c r="P829" s="50" t="n">
        <f aca="false">FilterPk!N$35</f>
        <v>-157.516125</v>
      </c>
      <c r="Q829" s="51" t="n">
        <f aca="false">FilterPk!O$35</f>
        <v>46.85996</v>
      </c>
    </row>
    <row r="830" customFormat="false" ht="12.75" hidden="false" customHeight="false" outlineLevel="0" collapsed="false">
      <c r="B830" s="85" t="str">
        <f aca="false">FilterPk!A$36</f>
        <v>Rogers Herndon</v>
      </c>
      <c r="C830" s="13" t="n">
        <f aca="false">C829+1</f>
        <v>829</v>
      </c>
      <c r="D830" s="50" t="n">
        <f aca="false">FilterPk!B$36</f>
        <v>0</v>
      </c>
      <c r="E830" s="50" t="n">
        <f aca="false">FilterPk!C$36</f>
        <v>0</v>
      </c>
      <c r="F830" s="50" t="n">
        <f aca="false">FilterPk!D$36</f>
        <v>-16.269581</v>
      </c>
      <c r="G830" s="50" t="n">
        <f aca="false">FilterPk!E$36</f>
        <v>-36.150495</v>
      </c>
      <c r="H830" s="50" t="n">
        <f aca="false">FilterPk!F$36</f>
        <v>-105.080472</v>
      </c>
      <c r="I830" s="50" t="n">
        <f aca="false">FilterPk!G$36</f>
        <v>-21.496839</v>
      </c>
      <c r="J830" s="50" t="n">
        <f aca="false">FilterPk!H$36</f>
        <v>76.011979</v>
      </c>
      <c r="K830" s="50" t="n">
        <f aca="false">FilterPk!I$36</f>
        <v>315.376651</v>
      </c>
      <c r="L830" s="50" t="n">
        <f aca="false">FilterPk!J$36</f>
        <v>0.622678</v>
      </c>
      <c r="M830" s="50" t="n">
        <f aca="false">FilterPk!K$36</f>
        <v>131.855286</v>
      </c>
      <c r="N830" s="50" t="n">
        <f aca="false">FilterPk!L$36</f>
        <v>344.869207</v>
      </c>
      <c r="O830" s="50" t="n">
        <f aca="false">FilterPk!M$36</f>
        <v>500.495437</v>
      </c>
      <c r="P830" s="50" t="n">
        <f aca="false">FilterPk!N$36</f>
        <v>0</v>
      </c>
      <c r="Q830" s="51" t="n">
        <f aca="false">FilterPk!O$36</f>
        <v>845.364644</v>
      </c>
    </row>
    <row r="831" customFormat="false" ht="12.75" hidden="false" customHeight="false" outlineLevel="0" collapsed="false">
      <c r="B831" s="85" t="str">
        <f aca="false">FilterPk!A$37</f>
        <v>Dana Davis</v>
      </c>
      <c r="C831" s="13" t="n">
        <f aca="false">C830+1</f>
        <v>830</v>
      </c>
      <c r="D831" s="50" t="n">
        <f aca="false">FilterPk!B$37</f>
        <v>0</v>
      </c>
      <c r="E831" s="50" t="n">
        <f aca="false">FilterPk!C$37</f>
        <v>0</v>
      </c>
      <c r="F831" s="50" t="n">
        <f aca="false">FilterPk!D$37</f>
        <v>4.986714</v>
      </c>
      <c r="G831" s="50" t="n">
        <f aca="false">FilterPk!E$37</f>
        <v>-10.425106</v>
      </c>
      <c r="H831" s="50" t="n">
        <f aca="false">FilterPk!F$37</f>
        <v>34.582944</v>
      </c>
      <c r="I831" s="50" t="n">
        <f aca="false">FilterPk!G$37</f>
        <v>31.966656</v>
      </c>
      <c r="J831" s="50" t="n">
        <f aca="false">FilterPk!H$37</f>
        <v>34.267547</v>
      </c>
      <c r="K831" s="50" t="n">
        <f aca="false">FilterPk!I$37</f>
        <v>70.027981</v>
      </c>
      <c r="L831" s="50" t="n">
        <f aca="false">FilterPk!J$37</f>
        <v>33.814965</v>
      </c>
      <c r="M831" s="50" t="n">
        <f aca="false">FilterPk!K$37</f>
        <v>44.191074</v>
      </c>
      <c r="N831" s="50" t="n">
        <f aca="false">FilterPk!L$37</f>
        <v>243.412775</v>
      </c>
      <c r="O831" s="50" t="n">
        <f aca="false">FilterPk!M$37</f>
        <v>27.55263</v>
      </c>
      <c r="P831" s="50" t="n">
        <f aca="false">FilterPk!N$37</f>
        <v>0</v>
      </c>
      <c r="Q831" s="51" t="n">
        <f aca="false">FilterPk!O$37</f>
        <v>270.965405</v>
      </c>
    </row>
    <row r="832" customFormat="false" ht="12.75" hidden="false" customHeight="false" outlineLevel="0" collapsed="false">
      <c r="B832" s="85" t="str">
        <f aca="false">FilterPk!A$38</f>
        <v>Tom May</v>
      </c>
      <c r="C832" s="13" t="n">
        <f aca="false">C831+1</f>
        <v>831</v>
      </c>
      <c r="D832" s="50" t="n">
        <f aca="false">FilterPk!B$38</f>
        <v>0</v>
      </c>
      <c r="E832" s="50" t="n">
        <f aca="false">FilterPk!C$38</f>
        <v>0</v>
      </c>
      <c r="F832" s="50" t="n">
        <f aca="false">FilterPk!D$38</f>
        <v>0</v>
      </c>
      <c r="G832" s="50" t="n">
        <f aca="false">FilterPk!E$38</f>
        <v>0</v>
      </c>
      <c r="H832" s="50" t="n">
        <f aca="false">FilterPk!F$38</f>
        <v>0</v>
      </c>
      <c r="I832" s="50" t="n">
        <f aca="false">FilterPk!G$38</f>
        <v>0</v>
      </c>
      <c r="J832" s="50" t="n">
        <f aca="false">FilterPk!H$38</f>
        <v>0</v>
      </c>
      <c r="K832" s="50" t="n">
        <f aca="false">FilterPk!I$38</f>
        <v>0</v>
      </c>
      <c r="L832" s="50" t="n">
        <f aca="false">FilterPk!J$38</f>
        <v>0</v>
      </c>
      <c r="M832" s="50" t="n">
        <f aca="false">FilterPk!K$38</f>
        <v>0</v>
      </c>
      <c r="N832" s="50" t="n">
        <f aca="false">FilterPk!L$38</f>
        <v>0</v>
      </c>
      <c r="O832" s="50" t="n">
        <f aca="false">FilterPk!M$38</f>
        <v>0</v>
      </c>
      <c r="P832" s="50" t="n">
        <f aca="false">FilterPk!N$38</f>
        <v>0</v>
      </c>
      <c r="Q832" s="51" t="n">
        <f aca="false">FilterPk!O$38</f>
        <v>0</v>
      </c>
    </row>
    <row r="833" customFormat="false" ht="12.75" hidden="false" customHeight="false" outlineLevel="0" collapsed="false">
      <c r="B833" s="85" t="str">
        <f aca="false">FilterPk!A$39</f>
        <v>Clint Dean</v>
      </c>
      <c r="C833" s="13" t="n">
        <f aca="false">C832+1</f>
        <v>832</v>
      </c>
      <c r="D833" s="50" t="n">
        <f aca="false">FilterPk!B$39</f>
        <v>0</v>
      </c>
      <c r="E833" s="50" t="n">
        <f aca="false">FilterPk!C$39</f>
        <v>0</v>
      </c>
      <c r="F833" s="50" t="n">
        <f aca="false">FilterPk!D$39</f>
        <v>-27.9256</v>
      </c>
      <c r="G833" s="50" t="n">
        <f aca="false">FilterPk!E$39</f>
        <v>0</v>
      </c>
      <c r="H833" s="50" t="n">
        <f aca="false">FilterPk!F$39</f>
        <v>0</v>
      </c>
      <c r="I833" s="50" t="n">
        <f aca="false">FilterPk!G$39</f>
        <v>0</v>
      </c>
      <c r="J833" s="50" t="n">
        <f aca="false">FilterPk!H$39</f>
        <v>0</v>
      </c>
      <c r="K833" s="50" t="n">
        <f aca="false">FilterPk!I$39</f>
        <v>0</v>
      </c>
      <c r="L833" s="50" t="n">
        <f aca="false">FilterPk!J$39</f>
        <v>0</v>
      </c>
      <c r="M833" s="50" t="n">
        <f aca="false">FilterPk!K$39</f>
        <v>0</v>
      </c>
      <c r="N833" s="50" t="n">
        <f aca="false">FilterPk!L$39</f>
        <v>-27.9256</v>
      </c>
      <c r="O833" s="50" t="n">
        <f aca="false">FilterPk!M$39</f>
        <v>0</v>
      </c>
      <c r="P833" s="50" t="n">
        <f aca="false">FilterPk!N$39</f>
        <v>0</v>
      </c>
      <c r="Q833" s="51" t="n">
        <f aca="false">FilterPk!O$39</f>
        <v>-27.9256</v>
      </c>
    </row>
    <row r="834" customFormat="false" ht="12.75" hidden="false" customHeight="false" outlineLevel="0" collapsed="false">
      <c r="B834" s="85" t="str">
        <f aca="false">FilterPk!A$40</f>
        <v>Rob Benson</v>
      </c>
      <c r="C834" s="13" t="n">
        <f aca="false">C833+1</f>
        <v>833</v>
      </c>
      <c r="D834" s="50" t="n">
        <f aca="false">FilterPk!B$40</f>
        <v>0</v>
      </c>
      <c r="E834" s="50" t="n">
        <f aca="false">FilterPk!C$40</f>
        <v>0</v>
      </c>
      <c r="F834" s="50" t="n">
        <f aca="false">FilterPk!D$40</f>
        <v>0</v>
      </c>
      <c r="G834" s="50" t="n">
        <f aca="false">FilterPk!E$40</f>
        <v>-76.947211</v>
      </c>
      <c r="H834" s="50" t="n">
        <f aca="false">FilterPk!F$40</f>
        <v>0</v>
      </c>
      <c r="I834" s="50" t="n">
        <f aca="false">FilterPk!G$40</f>
        <v>0</v>
      </c>
      <c r="J834" s="50" t="n">
        <f aca="false">FilterPk!H$40</f>
        <v>0</v>
      </c>
      <c r="K834" s="50" t="n">
        <f aca="false">FilterPk!I$40</f>
        <v>0</v>
      </c>
      <c r="L834" s="50" t="n">
        <f aca="false">FilterPk!J$40</f>
        <v>0</v>
      </c>
      <c r="M834" s="50" t="n">
        <f aca="false">FilterPk!K$40</f>
        <v>0</v>
      </c>
      <c r="N834" s="50" t="n">
        <f aca="false">FilterPk!L$40</f>
        <v>-76.947211</v>
      </c>
      <c r="O834" s="50" t="n">
        <f aca="false">FilterPk!M$40</f>
        <v>0</v>
      </c>
      <c r="P834" s="50" t="n">
        <f aca="false">FilterPk!N$40</f>
        <v>0</v>
      </c>
      <c r="Q834" s="51" t="n">
        <f aca="false">FilterPk!O$40</f>
        <v>-76.947211</v>
      </c>
    </row>
    <row r="835" customFormat="false" ht="12.75" hidden="false" customHeight="false" outlineLevel="0" collapsed="false">
      <c r="B835" s="85" t="str">
        <f aca="false">FilterPk!A$41</f>
        <v>Matt Lorenz</v>
      </c>
      <c r="C835" s="13" t="n">
        <f aca="false">C834+1</f>
        <v>834</v>
      </c>
      <c r="D835" s="50" t="n">
        <f aca="false">FilterPk!B$41</f>
        <v>0</v>
      </c>
      <c r="E835" s="50" t="n">
        <f aca="false">FilterPk!C$41</f>
        <v>0</v>
      </c>
      <c r="F835" s="50" t="n">
        <f aca="false">FilterPk!D$41</f>
        <v>0</v>
      </c>
      <c r="G835" s="50" t="n">
        <f aca="false">FilterPk!E$41</f>
        <v>0</v>
      </c>
      <c r="H835" s="50" t="n">
        <f aca="false">FilterPk!F$41</f>
        <v>0</v>
      </c>
      <c r="I835" s="50" t="n">
        <f aca="false">FilterPk!G$41</f>
        <v>0</v>
      </c>
      <c r="J835" s="50" t="n">
        <f aca="false">FilterPk!H$41</f>
        <v>0</v>
      </c>
      <c r="K835" s="50" t="n">
        <f aca="false">FilterPk!I$41</f>
        <v>0</v>
      </c>
      <c r="L835" s="50" t="n">
        <f aca="false">FilterPk!J$41</f>
        <v>0</v>
      </c>
      <c r="M835" s="50" t="n">
        <f aca="false">FilterPk!K$41</f>
        <v>0</v>
      </c>
      <c r="N835" s="50" t="n">
        <f aca="false">FilterPk!L$41</f>
        <v>0</v>
      </c>
      <c r="O835" s="50" t="n">
        <f aca="false">FilterPk!M$41</f>
        <v>0</v>
      </c>
      <c r="P835" s="50" t="n">
        <f aca="false">FilterPk!N$41</f>
        <v>0</v>
      </c>
      <c r="Q835" s="51" t="n">
        <f aca="false">FilterPk!O$41</f>
        <v>0</v>
      </c>
    </row>
    <row r="836" customFormat="false" ht="12.75" hidden="false" customHeight="false" outlineLevel="0" collapsed="false">
      <c r="B836" s="85" t="str">
        <f aca="false">FilterPk!A$42</f>
        <v>John Forney</v>
      </c>
      <c r="C836" s="13" t="n">
        <f aca="false">C835+1</f>
        <v>835</v>
      </c>
      <c r="D836" s="50" t="n">
        <f aca="false">FilterPk!B$42</f>
        <v>0</v>
      </c>
      <c r="E836" s="50" t="n">
        <f aca="false">FilterPk!C$42</f>
        <v>0</v>
      </c>
      <c r="F836" s="50" t="n">
        <f aca="false">FilterPk!D$42</f>
        <v>0</v>
      </c>
      <c r="G836" s="50" t="n">
        <f aca="false">FilterPk!E$42</f>
        <v>0</v>
      </c>
      <c r="H836" s="50" t="n">
        <f aca="false">FilterPk!F$42</f>
        <v>0</v>
      </c>
      <c r="I836" s="50" t="n">
        <f aca="false">FilterPk!G$42</f>
        <v>0</v>
      </c>
      <c r="J836" s="50" t="n">
        <f aca="false">FilterPk!H$42</f>
        <v>0</v>
      </c>
      <c r="K836" s="50" t="n">
        <f aca="false">FilterPk!I$42</f>
        <v>0</v>
      </c>
      <c r="L836" s="50" t="n">
        <f aca="false">FilterPk!J$42</f>
        <v>0</v>
      </c>
      <c r="M836" s="50" t="n">
        <f aca="false">FilterPk!K$42</f>
        <v>0</v>
      </c>
      <c r="N836" s="50" t="n">
        <f aca="false">FilterPk!L$42</f>
        <v>0</v>
      </c>
      <c r="O836" s="50" t="n">
        <f aca="false">FilterPk!M$42</f>
        <v>0</v>
      </c>
      <c r="P836" s="50" t="n">
        <f aca="false">FilterPk!N$42</f>
        <v>0</v>
      </c>
      <c r="Q836" s="51" t="n">
        <f aca="false">FilterPk!O$42</f>
        <v>0</v>
      </c>
    </row>
    <row r="837" customFormat="false" ht="12.75" hidden="false" customHeight="false" outlineLevel="0" collapsed="false">
      <c r="B837" s="85" t="str">
        <f aca="false">FilterPk!A$43</f>
        <v>Mike Carson</v>
      </c>
      <c r="C837" s="13" t="n">
        <f aca="false">C836+1</f>
        <v>836</v>
      </c>
      <c r="D837" s="50" t="n">
        <f aca="false">FilterPk!B$43</f>
        <v>0</v>
      </c>
      <c r="E837" s="50" t="n">
        <f aca="false">FilterPk!C$43</f>
        <v>0</v>
      </c>
      <c r="F837" s="50" t="n">
        <f aca="false">FilterPk!D$43</f>
        <v>0</v>
      </c>
      <c r="G837" s="50" t="n">
        <f aca="false">FilterPk!E$43</f>
        <v>0</v>
      </c>
      <c r="H837" s="50" t="n">
        <f aca="false">FilterPk!F$43</f>
        <v>0</v>
      </c>
      <c r="I837" s="50" t="n">
        <f aca="false">FilterPk!G$43</f>
        <v>0</v>
      </c>
      <c r="J837" s="50" t="n">
        <f aca="false">FilterPk!H$43</f>
        <v>0</v>
      </c>
      <c r="K837" s="50" t="n">
        <f aca="false">FilterPk!I$43</f>
        <v>0</v>
      </c>
      <c r="L837" s="50" t="n">
        <f aca="false">FilterPk!J$43</f>
        <v>0</v>
      </c>
      <c r="M837" s="50" t="n">
        <f aca="false">FilterPk!K$43</f>
        <v>0</v>
      </c>
      <c r="N837" s="50" t="n">
        <f aca="false">FilterPk!L$43</f>
        <v>0</v>
      </c>
      <c r="O837" s="50" t="n">
        <f aca="false">FilterPk!M$43</f>
        <v>0</v>
      </c>
      <c r="P837" s="50" t="n">
        <f aca="false">FilterPk!N$43</f>
        <v>0</v>
      </c>
      <c r="Q837" s="51" t="n">
        <f aca="false">FilterPk!O$43</f>
        <v>0</v>
      </c>
    </row>
    <row r="838" customFormat="false" ht="12.75" hidden="false" customHeight="false" outlineLevel="0" collapsed="false">
      <c r="B838" s="85" t="str">
        <f aca="false">FilterPk!A$44</f>
        <v>Chris Dorland</v>
      </c>
      <c r="C838" s="13" t="n">
        <f aca="false">C837+1</f>
        <v>837</v>
      </c>
      <c r="D838" s="50" t="n">
        <f aca="false">FilterPk!B$44</f>
        <v>0</v>
      </c>
      <c r="E838" s="50" t="n">
        <f aca="false">FilterPk!C$44</f>
        <v>0</v>
      </c>
      <c r="F838" s="50" t="n">
        <f aca="false">FilterPk!D$44</f>
        <v>0</v>
      </c>
      <c r="G838" s="50" t="n">
        <f aca="false">FilterPk!E$44</f>
        <v>0</v>
      </c>
      <c r="H838" s="50" t="n">
        <f aca="false">FilterPk!F$44</f>
        <v>0</v>
      </c>
      <c r="I838" s="50" t="n">
        <f aca="false">FilterPk!G$44</f>
        <v>0</v>
      </c>
      <c r="J838" s="50" t="n">
        <f aca="false">FilterPk!H$44</f>
        <v>0</v>
      </c>
      <c r="K838" s="50" t="n">
        <f aca="false">FilterPk!I$44</f>
        <v>0</v>
      </c>
      <c r="L838" s="50" t="n">
        <f aca="false">FilterPk!J$44</f>
        <v>0</v>
      </c>
      <c r="M838" s="50" t="n">
        <f aca="false">FilterPk!K$44</f>
        <v>0</v>
      </c>
      <c r="N838" s="50" t="n">
        <f aca="false">FilterPk!L$44</f>
        <v>0</v>
      </c>
      <c r="O838" s="50" t="n">
        <f aca="false">FilterPk!M$44</f>
        <v>0</v>
      </c>
      <c r="P838" s="50" t="n">
        <f aca="false">FilterPk!N$44</f>
        <v>0</v>
      </c>
      <c r="Q838" s="51" t="n">
        <f aca="false">FilterPk!O$44</f>
        <v>0</v>
      </c>
    </row>
    <row r="839" customFormat="false" ht="12.75" hidden="false" customHeight="false" outlineLevel="0" collapsed="false">
      <c r="B839" s="85" t="str">
        <f aca="false">FilterPk!A$45</f>
        <v>Jeff King</v>
      </c>
      <c r="C839" s="13" t="n">
        <f aca="false">C838+1</f>
        <v>838</v>
      </c>
      <c r="D839" s="50" t="n">
        <f aca="false">FilterPk!B$45</f>
        <v>0</v>
      </c>
      <c r="E839" s="50" t="n">
        <f aca="false">FilterPk!C$45</f>
        <v>0</v>
      </c>
      <c r="F839" s="50" t="n">
        <f aca="false">FilterPk!D$45</f>
        <v>0</v>
      </c>
      <c r="G839" s="50" t="n">
        <f aca="false">FilterPk!E$45</f>
        <v>0</v>
      </c>
      <c r="H839" s="50" t="n">
        <f aca="false">FilterPk!F$45</f>
        <v>0</v>
      </c>
      <c r="I839" s="50" t="n">
        <f aca="false">FilterPk!G$45</f>
        <v>0</v>
      </c>
      <c r="J839" s="50" t="n">
        <f aca="false">FilterPk!H$45</f>
        <v>0</v>
      </c>
      <c r="K839" s="50" t="n">
        <f aca="false">FilterPk!I$45</f>
        <v>0</v>
      </c>
      <c r="L839" s="50" t="n">
        <f aca="false">FilterPk!J$45</f>
        <v>0</v>
      </c>
      <c r="M839" s="50" t="n">
        <f aca="false">FilterPk!K$45</f>
        <v>0</v>
      </c>
      <c r="N839" s="50" t="n">
        <f aca="false">FilterPk!L$45</f>
        <v>0</v>
      </c>
      <c r="O839" s="50" t="n">
        <f aca="false">FilterPk!M$45</f>
        <v>0</v>
      </c>
      <c r="P839" s="50" t="n">
        <f aca="false">FilterPk!N$45</f>
        <v>0</v>
      </c>
      <c r="Q839" s="51" t="n">
        <f aca="false">FilterPk!O$45</f>
        <v>0</v>
      </c>
    </row>
    <row r="840" customFormat="false" ht="12.75" hidden="false" customHeight="false" outlineLevel="0" collapsed="false">
      <c r="B840" s="85" t="n">
        <f aca="false">FilterPk!A$46</f>
        <v>0</v>
      </c>
      <c r="C840" s="13" t="n">
        <f aca="false">C839+1</f>
        <v>839</v>
      </c>
      <c r="D840" s="50" t="n">
        <f aca="false">FilterPk!B$46</f>
        <v>0</v>
      </c>
      <c r="E840" s="50" t="n">
        <f aca="false">FilterPk!C$46</f>
        <v>0</v>
      </c>
      <c r="F840" s="50" t="n">
        <f aca="false">FilterPk!D$46</f>
        <v>0</v>
      </c>
      <c r="G840" s="50" t="n">
        <f aca="false">FilterPk!E$46</f>
        <v>0</v>
      </c>
      <c r="H840" s="50" t="n">
        <f aca="false">FilterPk!F$46</f>
        <v>0</v>
      </c>
      <c r="I840" s="50" t="n">
        <f aca="false">FilterPk!G$46</f>
        <v>0</v>
      </c>
      <c r="J840" s="50" t="n">
        <f aca="false">FilterPk!H$46</f>
        <v>0</v>
      </c>
      <c r="K840" s="50" t="n">
        <f aca="false">FilterPk!I$46</f>
        <v>0</v>
      </c>
      <c r="L840" s="50" t="n">
        <f aca="false">FilterPk!J$46</f>
        <v>0</v>
      </c>
      <c r="M840" s="50" t="n">
        <f aca="false">FilterPk!K$46</f>
        <v>0</v>
      </c>
      <c r="N840" s="50" t="n">
        <f aca="false">FilterPk!L$46</f>
        <v>0</v>
      </c>
      <c r="O840" s="50" t="n">
        <f aca="false">FilterPk!M$46</f>
        <v>0</v>
      </c>
      <c r="P840" s="50" t="n">
        <f aca="false">FilterPk!N$46</f>
        <v>0</v>
      </c>
      <c r="Q840" s="51" t="n">
        <f aca="false">FilterPk!O$46</f>
        <v>0</v>
      </c>
    </row>
    <row r="841" customFormat="false" ht="12.75" hidden="false" customHeight="false" outlineLevel="0" collapsed="false">
      <c r="B841" s="87" t="n">
        <f aca="false">FilterPk!A$47</f>
        <v>0</v>
      </c>
      <c r="C841" s="64" t="n">
        <f aca="false">C840+1</f>
        <v>840</v>
      </c>
      <c r="D841" s="54" t="n">
        <f aca="false">FilterPk!B$47</f>
        <v>0</v>
      </c>
      <c r="E841" s="54" t="n">
        <f aca="false">FilterPk!C$47</f>
        <v>0</v>
      </c>
      <c r="F841" s="54" t="n">
        <f aca="false">FilterPk!D$47</f>
        <v>0</v>
      </c>
      <c r="G841" s="54" t="n">
        <f aca="false">FilterPk!E$47</f>
        <v>0</v>
      </c>
      <c r="H841" s="54" t="n">
        <f aca="false">FilterPk!F$47</f>
        <v>0</v>
      </c>
      <c r="I841" s="54" t="n">
        <f aca="false">FilterPk!G$47</f>
        <v>0</v>
      </c>
      <c r="J841" s="54" t="n">
        <f aca="false">FilterPk!H$47</f>
        <v>0</v>
      </c>
      <c r="K841" s="54" t="n">
        <f aca="false">FilterPk!I$47</f>
        <v>0</v>
      </c>
      <c r="L841" s="54" t="n">
        <f aca="false">FilterPk!J$47</f>
        <v>0</v>
      </c>
      <c r="M841" s="54" t="n">
        <f aca="false">FilterPk!K$47</f>
        <v>0</v>
      </c>
      <c r="N841" s="54" t="n">
        <f aca="false">FilterPk!L$47</f>
        <v>0</v>
      </c>
      <c r="O841" s="54" t="n">
        <f aca="false">FilterPk!M$47</f>
        <v>0</v>
      </c>
      <c r="P841" s="54" t="n">
        <f aca="false">FilterPk!N$47</f>
        <v>0</v>
      </c>
      <c r="Q841" s="55" t="n">
        <f aca="false">FilterPk!O$47</f>
        <v>0</v>
      </c>
    </row>
    <row r="842" customFormat="false" ht="12.75" hidden="false" customHeight="false" outlineLevel="0" collapsed="false">
      <c r="A842" s="0" t="n">
        <f aca="false">A802+1</f>
        <v>22</v>
      </c>
      <c r="B842" s="57" t="n">
        <f aca="false">FilterPk!D$1</f>
        <v>36907</v>
      </c>
      <c r="C842" s="58" t="n">
        <f aca="false">C841+1</f>
        <v>841</v>
      </c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83"/>
    </row>
    <row r="843" customFormat="false" ht="12.75" hidden="false" customHeight="false" outlineLevel="0" collapsed="false">
      <c r="B843" s="61"/>
      <c r="C843" s="13" t="n">
        <f aca="false">C842+1</f>
        <v>842</v>
      </c>
      <c r="D843" s="13"/>
      <c r="E843" s="21" t="s">
        <v>5</v>
      </c>
      <c r="F843" s="21" t="s">
        <v>6</v>
      </c>
      <c r="G843" s="21" t="s">
        <v>7</v>
      </c>
      <c r="H843" s="21" t="s">
        <v>8</v>
      </c>
      <c r="I843" s="21" t="s">
        <v>9</v>
      </c>
      <c r="J843" s="21" t="s">
        <v>10</v>
      </c>
      <c r="K843" s="21" t="s">
        <v>11</v>
      </c>
      <c r="L843" s="21" t="s">
        <v>12</v>
      </c>
      <c r="M843" s="21" t="s">
        <v>13</v>
      </c>
      <c r="N843" s="21" t="s">
        <v>14</v>
      </c>
      <c r="O843" s="21" t="n">
        <v>2002</v>
      </c>
      <c r="P843" s="21" t="s">
        <v>15</v>
      </c>
      <c r="Q843" s="84" t="s">
        <v>16</v>
      </c>
    </row>
    <row r="844" customFormat="false" ht="12.75" hidden="false" customHeight="false" outlineLevel="0" collapsed="false">
      <c r="B844" s="85" t="str">
        <f aca="false">FilterPk!A$9</f>
        <v>Power positions</v>
      </c>
      <c r="C844" s="13" t="n">
        <f aca="false">C843+1</f>
        <v>843</v>
      </c>
      <c r="D844" s="13" t="s">
        <v>4</v>
      </c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86"/>
    </row>
    <row r="845" customFormat="false" ht="12.75" hidden="false" customHeight="false" outlineLevel="0" collapsed="false">
      <c r="B845" s="85" t="str">
        <f aca="false">FilterPk!A$10</f>
        <v>East Position</v>
      </c>
      <c r="C845" s="13" t="n">
        <f aca="false">C844+1</f>
        <v>844</v>
      </c>
      <c r="D845" s="50" t="n">
        <f aca="false">FilterPk!B$10</f>
        <v>34784396.7946123</v>
      </c>
      <c r="E845" s="50" t="n">
        <f aca="false">FilterPk!C$10</f>
        <v>75045.54</v>
      </c>
      <c r="F845" s="50" t="n">
        <f aca="false">FilterPk!D$10</f>
        <v>84629.15</v>
      </c>
      <c r="G845" s="50" t="n">
        <f aca="false">FilterPk!E$10</f>
        <v>1358824.72</v>
      </c>
      <c r="H845" s="50" t="n">
        <f aca="false">FilterPk!F$10</f>
        <v>1120662.53</v>
      </c>
      <c r="I845" s="50" t="n">
        <f aca="false">FilterPk!G$10</f>
        <v>422841.14</v>
      </c>
      <c r="J845" s="50" t="n">
        <f aca="false">FilterPk!H$10</f>
        <v>788810.55</v>
      </c>
      <c r="K845" s="50" t="n">
        <f aca="false">FilterPk!I$10</f>
        <v>1076253.71</v>
      </c>
      <c r="L845" s="50" t="n">
        <f aca="false">FilterPk!J$10</f>
        <v>363159.42</v>
      </c>
      <c r="M845" s="50" t="n">
        <f aca="false">FilterPk!K$10</f>
        <v>5764043.19</v>
      </c>
      <c r="N845" s="50" t="n">
        <f aca="false">FilterPk!L$10</f>
        <v>11054269.95</v>
      </c>
      <c r="O845" s="50" t="n">
        <f aca="false">FilterPk!M$10</f>
        <v>3650317.45</v>
      </c>
      <c r="P845" s="50" t="n">
        <f aca="false">FilterPk!N$10</f>
        <v>-1642778.44</v>
      </c>
      <c r="Q845" s="51" t="n">
        <f aca="false">FilterPk!O$10</f>
        <v>13061808.96</v>
      </c>
    </row>
    <row r="846" customFormat="false" ht="12.75" hidden="false" customHeight="false" outlineLevel="0" collapsed="false">
      <c r="B846" s="85" t="str">
        <f aca="false">FilterPk!A$11</f>
        <v>East Power Mgmt</v>
      </c>
      <c r="C846" s="13" t="n">
        <f aca="false">C845+1</f>
        <v>845</v>
      </c>
      <c r="D846" s="50" t="n">
        <f aca="false">FilterPk!B$11</f>
        <v>7547347.04451418</v>
      </c>
      <c r="E846" s="50" t="n">
        <f aca="false">FilterPk!C$11</f>
        <v>43646.27</v>
      </c>
      <c r="F846" s="50" t="n">
        <f aca="false">FilterPk!D$11</f>
        <v>-98133.28</v>
      </c>
      <c r="G846" s="50" t="n">
        <f aca="false">FilterPk!E$11</f>
        <v>107993.78</v>
      </c>
      <c r="H846" s="50" t="n">
        <f aca="false">FilterPk!F$11</f>
        <v>155786.29</v>
      </c>
      <c r="I846" s="50" t="n">
        <f aca="false">FilterPk!G$11</f>
        <v>89357.34</v>
      </c>
      <c r="J846" s="50" t="n">
        <f aca="false">FilterPk!H$11</f>
        <v>247101.13</v>
      </c>
      <c r="K846" s="50" t="n">
        <f aca="false">FilterPk!I$11</f>
        <v>307386.28</v>
      </c>
      <c r="L846" s="50" t="n">
        <f aca="false">FilterPk!J$11</f>
        <v>108209.05</v>
      </c>
      <c r="M846" s="50" t="n">
        <f aca="false">FilterPk!K$11</f>
        <v>1338376.99</v>
      </c>
      <c r="N846" s="50" t="n">
        <f aca="false">FilterPk!L$11</f>
        <v>2299723.85</v>
      </c>
      <c r="O846" s="50" t="n">
        <f aca="false">FilterPk!M$11</f>
        <v>606348.53</v>
      </c>
      <c r="P846" s="50" t="n">
        <f aca="false">FilterPk!N$11</f>
        <v>61912.21</v>
      </c>
      <c r="Q846" s="51" t="n">
        <f aca="false">FilterPk!O$11</f>
        <v>2967984.59</v>
      </c>
    </row>
    <row r="847" customFormat="false" ht="12.75" hidden="false" customHeight="false" outlineLevel="0" collapsed="false">
      <c r="B847" s="85" t="str">
        <f aca="false">FilterPk!A$12</f>
        <v>Long Term Options</v>
      </c>
      <c r="C847" s="13" t="n">
        <f aca="false">C846+1</f>
        <v>846</v>
      </c>
      <c r="D847" s="50" t="n">
        <f aca="false">FilterPk!B$12</f>
        <v>0</v>
      </c>
      <c r="E847" s="50" t="n">
        <f aca="false">FilterPk!C$12</f>
        <v>0</v>
      </c>
      <c r="F847" s="50" t="n">
        <f aca="false">FilterPk!D$12</f>
        <v>0</v>
      </c>
      <c r="G847" s="50" t="n">
        <f aca="false">FilterPk!E$12</f>
        <v>0</v>
      </c>
      <c r="H847" s="50" t="n">
        <f aca="false">FilterPk!F$12</f>
        <v>0</v>
      </c>
      <c r="I847" s="50" t="n">
        <f aca="false">FilterPk!G$12</f>
        <v>0</v>
      </c>
      <c r="J847" s="50" t="n">
        <f aca="false">FilterPk!H$12</f>
        <v>0</v>
      </c>
      <c r="K847" s="50" t="n">
        <f aca="false">FilterPk!I$12</f>
        <v>0</v>
      </c>
      <c r="L847" s="50" t="n">
        <f aca="false">FilterPk!J$12</f>
        <v>0</v>
      </c>
      <c r="M847" s="50" t="n">
        <f aca="false">FilterPk!K$12</f>
        <v>0</v>
      </c>
      <c r="N847" s="50" t="n">
        <f aca="false">FilterPk!L$12</f>
        <v>0</v>
      </c>
      <c r="O847" s="50" t="n">
        <f aca="false">FilterPk!M$12</f>
        <v>0</v>
      </c>
      <c r="P847" s="50" t="n">
        <f aca="false">FilterPk!N$12</f>
        <v>0</v>
      </c>
      <c r="Q847" s="51" t="n">
        <f aca="false">FilterPk!O$12</f>
        <v>0</v>
      </c>
    </row>
    <row r="848" customFormat="false" ht="12.75" hidden="false" customHeight="false" outlineLevel="0" collapsed="false">
      <c r="B848" s="85" t="str">
        <f aca="false">FilterPk!A$13</f>
        <v>LT-MIDWEST</v>
      </c>
      <c r="C848" s="13" t="n">
        <f aca="false">C847+1</f>
        <v>847</v>
      </c>
      <c r="D848" s="50" t="n">
        <f aca="false">FilterPk!B$13</f>
        <v>7151089.47366245</v>
      </c>
      <c r="E848" s="50" t="n">
        <f aca="false">FilterPk!C$13</f>
        <v>48283.08</v>
      </c>
      <c r="F848" s="50" t="n">
        <f aca="false">FilterPk!D$13</f>
        <v>-141448.54</v>
      </c>
      <c r="G848" s="50" t="n">
        <f aca="false">FilterPk!E$13</f>
        <v>574622.66</v>
      </c>
      <c r="H848" s="50" t="n">
        <f aca="false">FilterPk!F$13</f>
        <v>298097.27</v>
      </c>
      <c r="I848" s="50" t="n">
        <f aca="false">FilterPk!G$13</f>
        <v>249481.43</v>
      </c>
      <c r="J848" s="50" t="n">
        <f aca="false">FilterPk!H$13</f>
        <v>119379.88</v>
      </c>
      <c r="K848" s="50" t="n">
        <f aca="false">FilterPk!I$13</f>
        <v>25994.27</v>
      </c>
      <c r="L848" s="50" t="n">
        <f aca="false">FilterPk!J$13</f>
        <v>156242.15</v>
      </c>
      <c r="M848" s="50" t="n">
        <f aca="false">FilterPk!K$13</f>
        <v>1762908.33</v>
      </c>
      <c r="N848" s="50" t="n">
        <f aca="false">FilterPk!L$13</f>
        <v>3093560.53</v>
      </c>
      <c r="O848" s="50" t="n">
        <f aca="false">FilterPk!M$13</f>
        <v>565730</v>
      </c>
      <c r="P848" s="50" t="n">
        <f aca="false">FilterPk!N$13</f>
        <v>-439379.19</v>
      </c>
      <c r="Q848" s="51" t="n">
        <f aca="false">FilterPk!O$13</f>
        <v>3219911.34</v>
      </c>
    </row>
    <row r="849" customFormat="false" ht="12.75" hidden="false" customHeight="false" outlineLevel="0" collapsed="false">
      <c r="B849" s="85" t="str">
        <f aca="false">FilterPk!A$14</f>
        <v>ST-ECAR</v>
      </c>
      <c r="C849" s="13" t="n">
        <f aca="false">C848+1</f>
        <v>848</v>
      </c>
      <c r="D849" s="50" t="n">
        <f aca="false">FilterPk!B$14</f>
        <v>238101.441960815</v>
      </c>
      <c r="E849" s="50" t="n">
        <f aca="false">FilterPk!C$14</f>
        <v>13522.23</v>
      </c>
      <c r="F849" s="50" t="n">
        <f aca="false">FilterPk!D$14</f>
        <v>15838.59</v>
      </c>
      <c r="G849" s="50" t="n">
        <f aca="false">FilterPk!E$14</f>
        <v>0</v>
      </c>
      <c r="H849" s="50" t="n">
        <f aca="false">FilterPk!F$14</f>
        <v>0</v>
      </c>
      <c r="I849" s="50" t="n">
        <f aca="false">FilterPk!G$14</f>
        <v>0</v>
      </c>
      <c r="J849" s="50" t="n">
        <f aca="false">FilterPk!H$14</f>
        <v>0</v>
      </c>
      <c r="K849" s="50" t="n">
        <f aca="false">FilterPk!I$14</f>
        <v>0</v>
      </c>
      <c r="L849" s="50" t="n">
        <f aca="false">FilterPk!J$14</f>
        <v>0</v>
      </c>
      <c r="M849" s="50" t="n">
        <f aca="false">FilterPk!K$14</f>
        <v>0</v>
      </c>
      <c r="N849" s="50" t="n">
        <f aca="false">FilterPk!L$14</f>
        <v>29360.82</v>
      </c>
      <c r="O849" s="50" t="n">
        <f aca="false">FilterPk!M$14</f>
        <v>0</v>
      </c>
      <c r="P849" s="50" t="n">
        <f aca="false">FilterPk!N$14</f>
        <v>0</v>
      </c>
      <c r="Q849" s="51" t="n">
        <f aca="false">FilterPk!O$14</f>
        <v>29360.82</v>
      </c>
    </row>
    <row r="850" customFormat="false" ht="12.75" hidden="false" customHeight="false" outlineLevel="0" collapsed="false">
      <c r="B850" s="85" t="str">
        <f aca="false">FilterPk!A$15</f>
        <v>ST- MAPP</v>
      </c>
      <c r="C850" s="13" t="n">
        <f aca="false">C849+1</f>
        <v>849</v>
      </c>
      <c r="D850" s="50" t="n">
        <f aca="false">FilterPk!B$15</f>
        <v>254636.614020626</v>
      </c>
      <c r="E850" s="50" t="n">
        <f aca="false">FilterPk!C$15</f>
        <v>795.43</v>
      </c>
      <c r="F850" s="50" t="n">
        <f aca="false">FilterPk!D$15</f>
        <v>39596.48</v>
      </c>
      <c r="G850" s="50" t="n">
        <f aca="false">FilterPk!E$15</f>
        <v>26009.8</v>
      </c>
      <c r="H850" s="50" t="n">
        <f aca="false">FilterPk!F$15</f>
        <v>8238.75</v>
      </c>
      <c r="I850" s="50" t="n">
        <f aca="false">FilterPk!G$15</f>
        <v>0</v>
      </c>
      <c r="J850" s="50" t="n">
        <f aca="false">FilterPk!H$15</f>
        <v>0</v>
      </c>
      <c r="K850" s="50" t="n">
        <f aca="false">FilterPk!I$15</f>
        <v>0</v>
      </c>
      <c r="L850" s="50" t="n">
        <f aca="false">FilterPk!J$15</f>
        <v>0</v>
      </c>
      <c r="M850" s="50" t="n">
        <f aca="false">FilterPk!K$15</f>
        <v>0</v>
      </c>
      <c r="N850" s="50" t="n">
        <f aca="false">FilterPk!L$15</f>
        <v>74640.46</v>
      </c>
      <c r="O850" s="50" t="n">
        <f aca="false">FilterPk!M$15</f>
        <v>0</v>
      </c>
      <c r="P850" s="50" t="n">
        <f aca="false">FilterPk!N$15</f>
        <v>0</v>
      </c>
      <c r="Q850" s="51" t="n">
        <f aca="false">FilterPk!O$15</f>
        <v>74640.46</v>
      </c>
    </row>
    <row r="851" customFormat="false" ht="12.75" hidden="false" customHeight="false" outlineLevel="0" collapsed="false">
      <c r="B851" s="85" t="str">
        <f aca="false">FilterPk!A$16</f>
        <v>ST- MAIN</v>
      </c>
      <c r="C851" s="13" t="n">
        <f aca="false">C850+1</f>
        <v>850</v>
      </c>
      <c r="D851" s="50" t="n">
        <f aca="false">FilterPk!B$16</f>
        <v>694293.253349893</v>
      </c>
      <c r="E851" s="50" t="n">
        <f aca="false">FilterPk!C$16</f>
        <v>-2349.61</v>
      </c>
      <c r="F851" s="50" t="n">
        <f aca="false">FilterPk!D$16</f>
        <v>15903</v>
      </c>
      <c r="G851" s="50" t="n">
        <f aca="false">FilterPk!E$16</f>
        <v>69359.47</v>
      </c>
      <c r="H851" s="50" t="n">
        <f aca="false">FilterPk!F$16</f>
        <v>0</v>
      </c>
      <c r="I851" s="50" t="n">
        <f aca="false">FilterPk!G$16</f>
        <v>0</v>
      </c>
      <c r="J851" s="50" t="n">
        <f aca="false">FilterPk!H$16</f>
        <v>0</v>
      </c>
      <c r="K851" s="50" t="n">
        <f aca="false">FilterPk!I$16</f>
        <v>0</v>
      </c>
      <c r="L851" s="50" t="n">
        <f aca="false">FilterPk!J$16</f>
        <v>0</v>
      </c>
      <c r="M851" s="50" t="n">
        <f aca="false">FilterPk!K$16</f>
        <v>0</v>
      </c>
      <c r="N851" s="50" t="n">
        <f aca="false">FilterPk!L$16</f>
        <v>82912.86</v>
      </c>
      <c r="O851" s="50" t="n">
        <f aca="false">FilterPk!M$16</f>
        <v>0</v>
      </c>
      <c r="P851" s="50" t="n">
        <f aca="false">FilterPk!N$16</f>
        <v>0</v>
      </c>
      <c r="Q851" s="51" t="n">
        <f aca="false">FilterPk!O$16</f>
        <v>82912.86</v>
      </c>
    </row>
    <row r="852" customFormat="false" ht="12.75" hidden="false" customHeight="false" outlineLevel="0" collapsed="false">
      <c r="B852" s="85" t="str">
        <f aca="false">FilterPk!A$17</f>
        <v>MW-ANALYST</v>
      </c>
      <c r="C852" s="13" t="n">
        <f aca="false">C851+1</f>
        <v>851</v>
      </c>
      <c r="D852" s="50" t="n">
        <f aca="false">FilterPk!B$17</f>
        <v>0</v>
      </c>
      <c r="E852" s="50" t="n">
        <f aca="false">FilterPk!C$17</f>
        <v>6363.4</v>
      </c>
      <c r="F852" s="50" t="n">
        <f aca="false">FilterPk!D$17</f>
        <v>15838.59</v>
      </c>
      <c r="G852" s="50" t="n">
        <f aca="false">FilterPk!E$17</f>
        <v>0</v>
      </c>
      <c r="H852" s="50" t="n">
        <f aca="false">FilterPk!F$17</f>
        <v>0</v>
      </c>
      <c r="I852" s="50" t="n">
        <f aca="false">FilterPk!G$17</f>
        <v>0</v>
      </c>
      <c r="J852" s="50" t="n">
        <f aca="false">FilterPk!H$17</f>
        <v>0</v>
      </c>
      <c r="K852" s="50" t="n">
        <f aca="false">FilterPk!I$17</f>
        <v>0</v>
      </c>
      <c r="L852" s="50" t="n">
        <f aca="false">FilterPk!J$17</f>
        <v>0</v>
      </c>
      <c r="M852" s="50" t="n">
        <f aca="false">FilterPk!K$17</f>
        <v>0</v>
      </c>
      <c r="N852" s="50" t="n">
        <f aca="false">FilterPk!L$17</f>
        <v>22201.99</v>
      </c>
      <c r="O852" s="50" t="n">
        <f aca="false">FilterPk!M$17</f>
        <v>0</v>
      </c>
      <c r="P852" s="50" t="n">
        <f aca="false">FilterPk!N$17</f>
        <v>0</v>
      </c>
      <c r="Q852" s="51" t="n">
        <f aca="false">FilterPk!O$17</f>
        <v>22201.99</v>
      </c>
    </row>
    <row r="853" customFormat="false" ht="12.75" hidden="false" customHeight="false" outlineLevel="0" collapsed="false">
      <c r="B853" s="85" t="str">
        <f aca="false">FilterPk!A$18</f>
        <v>LT-NE</v>
      </c>
      <c r="C853" s="13" t="n">
        <f aca="false">C852+1</f>
        <v>852</v>
      </c>
      <c r="D853" s="50" t="n">
        <f aca="false">FilterPk!B$18</f>
        <v>6187311.37539291</v>
      </c>
      <c r="E853" s="50" t="n">
        <f aca="false">FilterPk!C$18</f>
        <v>-37254.47</v>
      </c>
      <c r="F853" s="50" t="n">
        <f aca="false">FilterPk!D$18</f>
        <v>2562.91</v>
      </c>
      <c r="G853" s="50" t="n">
        <f aca="false">FilterPk!E$18</f>
        <v>-23211.32</v>
      </c>
      <c r="H853" s="50" t="n">
        <f aca="false">FilterPk!F$18</f>
        <v>263627.18</v>
      </c>
      <c r="I853" s="50" t="n">
        <f aca="false">FilterPk!G$18</f>
        <v>-59813.36</v>
      </c>
      <c r="J853" s="50" t="n">
        <f aca="false">FilterPk!H$18</f>
        <v>155752.04</v>
      </c>
      <c r="K853" s="50" t="n">
        <f aca="false">FilterPk!I$18</f>
        <v>121018.38</v>
      </c>
      <c r="L853" s="50" t="n">
        <f aca="false">FilterPk!J$18</f>
        <v>-53378.32</v>
      </c>
      <c r="M853" s="50" t="n">
        <f aca="false">FilterPk!K$18</f>
        <v>995570.8</v>
      </c>
      <c r="N853" s="50" t="n">
        <f aca="false">FilterPk!L$18</f>
        <v>1364873.84</v>
      </c>
      <c r="O853" s="50" t="n">
        <f aca="false">FilterPk!M$18</f>
        <v>1053007.86</v>
      </c>
      <c r="P853" s="50" t="n">
        <f aca="false">FilterPk!N$18</f>
        <v>-2593897.5</v>
      </c>
      <c r="Q853" s="51" t="n">
        <f aca="false">FilterPk!O$18</f>
        <v>-176015.800000001</v>
      </c>
    </row>
    <row r="854" customFormat="false" ht="12.75" hidden="false" customHeight="false" outlineLevel="0" collapsed="false">
      <c r="B854" s="85" t="str">
        <f aca="false">FilterPk!A$19</f>
        <v>LT-PJM</v>
      </c>
      <c r="C854" s="13" t="n">
        <f aca="false">C853+1</f>
        <v>853</v>
      </c>
      <c r="D854" s="50" t="n">
        <f aca="false">FilterPk!B$19</f>
        <v>1818236.42109565</v>
      </c>
      <c r="E854" s="50" t="n">
        <f aca="false">FilterPk!C$19</f>
        <v>25453.61</v>
      </c>
      <c r="F854" s="50" t="n">
        <f aca="false">FilterPk!D$19</f>
        <v>45536</v>
      </c>
      <c r="G854" s="50" t="n">
        <f aca="false">FilterPk!E$19</f>
        <v>312117.59</v>
      </c>
      <c r="H854" s="50" t="n">
        <f aca="false">FilterPk!F$19</f>
        <v>211118</v>
      </c>
      <c r="I854" s="50" t="n">
        <f aca="false">FilterPk!G$19</f>
        <v>0</v>
      </c>
      <c r="J854" s="50" t="n">
        <f aca="false">FilterPk!H$19</f>
        <v>24536.25</v>
      </c>
      <c r="K854" s="50" t="n">
        <f aca="false">FilterPk!I$19</f>
        <v>-12662.37</v>
      </c>
      <c r="L854" s="50" t="n">
        <f aca="false">FilterPk!J$19</f>
        <v>-30078</v>
      </c>
      <c r="M854" s="50" t="n">
        <f aca="false">FilterPk!K$19</f>
        <v>243523.27</v>
      </c>
      <c r="N854" s="50" t="n">
        <f aca="false">FilterPk!L$19</f>
        <v>819544.35</v>
      </c>
      <c r="O854" s="50" t="n">
        <f aca="false">FilterPk!M$19</f>
        <v>125485.18</v>
      </c>
      <c r="P854" s="50" t="n">
        <f aca="false">FilterPk!N$19</f>
        <v>177105.54</v>
      </c>
      <c r="Q854" s="51" t="n">
        <f aca="false">FilterPk!O$19</f>
        <v>1122135.07</v>
      </c>
    </row>
    <row r="855" customFormat="false" ht="12.75" hidden="false" customHeight="false" outlineLevel="0" collapsed="false">
      <c r="B855" s="85" t="str">
        <f aca="false">FilterPk!A$20</f>
        <v>LT- NY</v>
      </c>
      <c r="C855" s="13" t="n">
        <f aca="false">C854+1</f>
        <v>854</v>
      </c>
      <c r="D855" s="50" t="n">
        <f aca="false">FilterPk!B$20</f>
        <v>0</v>
      </c>
      <c r="E855" s="50" t="n">
        <f aca="false">FilterPk!C$20</f>
        <v>-15908.51</v>
      </c>
      <c r="F855" s="50" t="n">
        <f aca="false">FilterPk!D$20</f>
        <v>63126.67</v>
      </c>
      <c r="G855" s="50" t="n">
        <f aca="false">FilterPk!E$20</f>
        <v>-17376.91</v>
      </c>
      <c r="H855" s="50" t="n">
        <f aca="false">FilterPk!F$20</f>
        <v>0</v>
      </c>
      <c r="I855" s="50" t="n">
        <f aca="false">FilterPk!G$20</f>
        <v>0</v>
      </c>
      <c r="J855" s="50" t="n">
        <f aca="false">FilterPk!H$20</f>
        <v>0</v>
      </c>
      <c r="K855" s="50" t="n">
        <f aca="false">FilterPk!I$20</f>
        <v>0</v>
      </c>
      <c r="L855" s="50" t="n">
        <f aca="false">FilterPk!J$20</f>
        <v>0</v>
      </c>
      <c r="M855" s="50" t="n">
        <f aca="false">FilterPk!K$20</f>
        <v>146381.01</v>
      </c>
      <c r="N855" s="50" t="n">
        <f aca="false">FilterPk!L$20</f>
        <v>176222.26</v>
      </c>
      <c r="O855" s="50" t="n">
        <f aca="false">FilterPk!M$20</f>
        <v>281909.77</v>
      </c>
      <c r="P855" s="50" t="n">
        <f aca="false">FilterPk!N$20</f>
        <v>-177475.64</v>
      </c>
      <c r="Q855" s="51" t="n">
        <f aca="false">FilterPk!O$20</f>
        <v>280656.39</v>
      </c>
    </row>
    <row r="856" customFormat="false" ht="12.75" hidden="false" customHeight="false" outlineLevel="0" collapsed="false">
      <c r="B856" s="85" t="str">
        <f aca="false">FilterPk!A$21</f>
        <v>ST- PJM</v>
      </c>
      <c r="C856" s="13" t="n">
        <f aca="false">C855+1</f>
        <v>855</v>
      </c>
      <c r="D856" s="50" t="n">
        <f aca="false">FilterPk!B$21</f>
        <v>1243093.71447674</v>
      </c>
      <c r="E856" s="50" t="n">
        <f aca="false">FilterPk!C$21</f>
        <v>-91155.75</v>
      </c>
      <c r="F856" s="50" t="n">
        <f aca="false">FilterPk!D$21</f>
        <v>-47515.78</v>
      </c>
      <c r="G856" s="50" t="n">
        <f aca="false">FilterPk!E$21</f>
        <v>0</v>
      </c>
      <c r="H856" s="50" t="n">
        <f aca="false">FilterPk!F$21</f>
        <v>0</v>
      </c>
      <c r="I856" s="50" t="n">
        <f aca="false">FilterPk!G$21</f>
        <v>0</v>
      </c>
      <c r="J856" s="50" t="n">
        <f aca="false">FilterPk!H$21</f>
        <v>0</v>
      </c>
      <c r="K856" s="50" t="n">
        <f aca="false">FilterPk!I$21</f>
        <v>0</v>
      </c>
      <c r="L856" s="50" t="n">
        <f aca="false">FilterPk!J$21</f>
        <v>0</v>
      </c>
      <c r="M856" s="50" t="n">
        <f aca="false">FilterPk!K$21</f>
        <v>0</v>
      </c>
      <c r="N856" s="50" t="n">
        <f aca="false">FilterPk!L$21</f>
        <v>-138671.53</v>
      </c>
      <c r="O856" s="50" t="n">
        <f aca="false">FilterPk!M$21</f>
        <v>0</v>
      </c>
      <c r="P856" s="50" t="n">
        <f aca="false">FilterPk!N$21</f>
        <v>0</v>
      </c>
      <c r="Q856" s="51" t="n">
        <f aca="false">FilterPk!O$21</f>
        <v>-138671.53</v>
      </c>
    </row>
    <row r="857" customFormat="false" ht="12.75" hidden="false" customHeight="false" outlineLevel="0" collapsed="false">
      <c r="B857" s="85" t="str">
        <f aca="false">FilterPk!A$22</f>
        <v>ST- NENG</v>
      </c>
      <c r="C857" s="13" t="n">
        <f aca="false">C856+1</f>
        <v>856</v>
      </c>
      <c r="D857" s="50" t="n">
        <f aca="false">FilterPk!B$22</f>
        <v>539719.375927685</v>
      </c>
      <c r="E857" s="50" t="n">
        <f aca="false">FilterPk!C$22</f>
        <v>13161.19</v>
      </c>
      <c r="F857" s="50" t="n">
        <f aca="false">FilterPk!D$22</f>
        <v>63418.82</v>
      </c>
      <c r="G857" s="50" t="n">
        <f aca="false">FilterPk!E$22</f>
        <v>0</v>
      </c>
      <c r="H857" s="50" t="n">
        <f aca="false">FilterPk!F$22</f>
        <v>0</v>
      </c>
      <c r="I857" s="50" t="n">
        <f aca="false">FilterPk!G$22</f>
        <v>0</v>
      </c>
      <c r="J857" s="50" t="n">
        <f aca="false">FilterPk!H$22</f>
        <v>0</v>
      </c>
      <c r="K857" s="50" t="n">
        <f aca="false">FilterPk!I$22</f>
        <v>0</v>
      </c>
      <c r="L857" s="50" t="n">
        <f aca="false">FilterPk!J$22</f>
        <v>0</v>
      </c>
      <c r="M857" s="50" t="n">
        <f aca="false">FilterPk!K$22</f>
        <v>0</v>
      </c>
      <c r="N857" s="50" t="n">
        <f aca="false">FilterPk!L$22</f>
        <v>76580.01</v>
      </c>
      <c r="O857" s="50" t="n">
        <f aca="false">FilterPk!M$22</f>
        <v>0</v>
      </c>
      <c r="P857" s="50" t="n">
        <f aca="false">FilterPk!N$22</f>
        <v>0</v>
      </c>
      <c r="Q857" s="51" t="n">
        <f aca="false">FilterPk!O$22</f>
        <v>76580.01</v>
      </c>
    </row>
    <row r="858" customFormat="false" ht="12.75" hidden="false" customHeight="false" outlineLevel="0" collapsed="false">
      <c r="B858" s="85" t="str">
        <f aca="false">FilterPk!A$23</f>
        <v>ST- NY</v>
      </c>
      <c r="C858" s="13" t="n">
        <f aca="false">C857+1</f>
        <v>857</v>
      </c>
      <c r="D858" s="50" t="n">
        <f aca="false">FilterPk!B$23</f>
        <v>251437.188425373</v>
      </c>
      <c r="E858" s="50" t="n">
        <f aca="false">FilterPk!C$23</f>
        <v>10362.2</v>
      </c>
      <c r="F858" s="50" t="n">
        <f aca="false">FilterPk!D$23</f>
        <v>-15838.59</v>
      </c>
      <c r="G858" s="50" t="n">
        <f aca="false">FilterPk!E$23</f>
        <v>17339.87</v>
      </c>
      <c r="H858" s="50" t="n">
        <f aca="false">FilterPk!F$23</f>
        <v>0</v>
      </c>
      <c r="I858" s="50" t="n">
        <f aca="false">FilterPk!G$23</f>
        <v>0</v>
      </c>
      <c r="J858" s="50" t="n">
        <f aca="false">FilterPk!H$23</f>
        <v>0</v>
      </c>
      <c r="K858" s="50" t="n">
        <f aca="false">FilterPk!I$23</f>
        <v>0</v>
      </c>
      <c r="L858" s="50" t="n">
        <f aca="false">FilterPk!J$23</f>
        <v>0</v>
      </c>
      <c r="M858" s="50" t="n">
        <f aca="false">FilterPk!K$23</f>
        <v>0</v>
      </c>
      <c r="N858" s="50" t="n">
        <f aca="false">FilterPk!L$23</f>
        <v>11863.48</v>
      </c>
      <c r="O858" s="50" t="n">
        <f aca="false">FilterPk!M$23</f>
        <v>0</v>
      </c>
      <c r="P858" s="50" t="n">
        <f aca="false">FilterPk!N$23</f>
        <v>0</v>
      </c>
      <c r="Q858" s="51" t="n">
        <f aca="false">FilterPk!O$23</f>
        <v>11863.48</v>
      </c>
    </row>
    <row r="859" customFormat="false" ht="12.75" hidden="false" customHeight="false" outlineLevel="0" collapsed="false">
      <c r="B859" s="85" t="str">
        <f aca="false">FilterPk!A$24</f>
        <v>NE- PHYS</v>
      </c>
      <c r="C859" s="13" t="n">
        <f aca="false">C858+1</f>
        <v>858</v>
      </c>
      <c r="D859" s="50" t="n">
        <f aca="false">FilterPk!B$24</f>
        <v>0</v>
      </c>
      <c r="E859" s="50" t="n">
        <f aca="false">FilterPk!C$24</f>
        <v>0</v>
      </c>
      <c r="F859" s="50" t="n">
        <f aca="false">FilterPk!D$24</f>
        <v>0</v>
      </c>
      <c r="G859" s="50" t="n">
        <f aca="false">FilterPk!E$24</f>
        <v>0</v>
      </c>
      <c r="H859" s="50" t="n">
        <f aca="false">FilterPk!F$24</f>
        <v>0</v>
      </c>
      <c r="I859" s="50" t="n">
        <f aca="false">FilterPk!G$24</f>
        <v>0</v>
      </c>
      <c r="J859" s="50" t="n">
        <f aca="false">FilterPk!H$24</f>
        <v>0</v>
      </c>
      <c r="K859" s="50" t="n">
        <f aca="false">FilterPk!I$24</f>
        <v>0</v>
      </c>
      <c r="L859" s="50" t="n">
        <f aca="false">FilterPk!J$24</f>
        <v>0</v>
      </c>
      <c r="M859" s="50" t="n">
        <f aca="false">FilterPk!K$24</f>
        <v>0</v>
      </c>
      <c r="N859" s="50" t="n">
        <f aca="false">FilterPk!L$24</f>
        <v>0</v>
      </c>
      <c r="O859" s="50" t="n">
        <f aca="false">FilterPk!M$24</f>
        <v>0</v>
      </c>
      <c r="P859" s="50" t="n">
        <f aca="false">FilterPk!N$24</f>
        <v>0</v>
      </c>
      <c r="Q859" s="51" t="n">
        <f aca="false">FilterPk!O$24</f>
        <v>0</v>
      </c>
    </row>
    <row r="860" customFormat="false" ht="12.75" hidden="false" customHeight="false" outlineLevel="0" collapsed="false">
      <c r="B860" s="85" t="str">
        <f aca="false">FilterPk!A$25</f>
        <v>LT-Southeast</v>
      </c>
      <c r="C860" s="13" t="n">
        <f aca="false">C859+1</f>
        <v>859</v>
      </c>
      <c r="D860" s="50" t="n">
        <f aca="false">FilterPk!B$25</f>
        <v>11411200.8859117</v>
      </c>
      <c r="E860" s="50" t="n">
        <f aca="false">FilterPk!C$25</f>
        <v>45860.27</v>
      </c>
      <c r="F860" s="50" t="n">
        <f aca="false">FilterPk!D$25</f>
        <v>54109.47</v>
      </c>
      <c r="G860" s="50" t="n">
        <f aca="false">FilterPk!E$25</f>
        <v>124540.18</v>
      </c>
      <c r="H860" s="50" t="n">
        <f aca="false">FilterPk!F$25</f>
        <v>77068.78</v>
      </c>
      <c r="I860" s="50" t="n">
        <f aca="false">FilterPk!G$25</f>
        <v>75414.58</v>
      </c>
      <c r="J860" s="50" t="n">
        <f aca="false">FilterPk!H$25</f>
        <v>134077.64</v>
      </c>
      <c r="K860" s="50" t="n">
        <f aca="false">FilterPk!I$25</f>
        <v>429786.05</v>
      </c>
      <c r="L860" s="50" t="n">
        <f aca="false">FilterPk!J$25</f>
        <v>118391.18</v>
      </c>
      <c r="M860" s="50" t="n">
        <f aca="false">FilterPk!K$25</f>
        <v>1083243.13</v>
      </c>
      <c r="N860" s="50" t="n">
        <f aca="false">FilterPk!L$25</f>
        <v>2142491.28</v>
      </c>
      <c r="O860" s="50" t="n">
        <f aca="false">FilterPk!M$25</f>
        <v>344226</v>
      </c>
      <c r="P860" s="50" t="n">
        <f aca="false">FilterPk!N$25</f>
        <v>1221747.4</v>
      </c>
      <c r="Q860" s="51" t="n">
        <f aca="false">FilterPk!O$25</f>
        <v>3708464.68</v>
      </c>
    </row>
    <row r="861" customFormat="false" ht="12.75" hidden="false" customHeight="false" outlineLevel="0" collapsed="false">
      <c r="B861" s="85" t="str">
        <f aca="false">FilterPk!A$26</f>
        <v>ST-SPP</v>
      </c>
      <c r="C861" s="13" t="n">
        <f aca="false">C860+1</f>
        <v>860</v>
      </c>
      <c r="D861" s="50" t="n">
        <f aca="false">FilterPk!B$26</f>
        <v>52202.8773549933</v>
      </c>
      <c r="E861" s="50" t="n">
        <f aca="false">FilterPk!C$26</f>
        <v>3181.7</v>
      </c>
      <c r="F861" s="50" t="n">
        <f aca="false">FilterPk!D$26</f>
        <v>0</v>
      </c>
      <c r="G861" s="50" t="n">
        <f aca="false">FilterPk!E$26</f>
        <v>0</v>
      </c>
      <c r="H861" s="50" t="n">
        <f aca="false">FilterPk!F$26</f>
        <v>0</v>
      </c>
      <c r="I861" s="50" t="n">
        <f aca="false">FilterPk!G$26</f>
        <v>0</v>
      </c>
      <c r="J861" s="50" t="n">
        <f aca="false">FilterPk!H$26</f>
        <v>0</v>
      </c>
      <c r="K861" s="50" t="n">
        <f aca="false">FilterPk!I$26</f>
        <v>0</v>
      </c>
      <c r="L861" s="50" t="n">
        <f aca="false">FilterPk!J$26</f>
        <v>0</v>
      </c>
      <c r="M861" s="50" t="n">
        <f aca="false">FilterPk!K$26</f>
        <v>0</v>
      </c>
      <c r="N861" s="50" t="n">
        <f aca="false">FilterPk!L$26</f>
        <v>3181.7</v>
      </c>
      <c r="O861" s="50" t="n">
        <f aca="false">FilterPk!M$26</f>
        <v>0</v>
      </c>
      <c r="P861" s="50" t="n">
        <f aca="false">FilterPk!N$26</f>
        <v>0</v>
      </c>
      <c r="Q861" s="51" t="n">
        <f aca="false">FilterPk!O$26</f>
        <v>3181.7</v>
      </c>
    </row>
    <row r="862" customFormat="false" ht="12.75" hidden="false" customHeight="false" outlineLevel="0" collapsed="false">
      <c r="B862" s="85" t="str">
        <f aca="false">FilterPk!A$27</f>
        <v>ST-SERC</v>
      </c>
      <c r="C862" s="13" t="n">
        <f aca="false">C861+1</f>
        <v>861</v>
      </c>
      <c r="D862" s="50" t="n">
        <f aca="false">FilterPk!B$27</f>
        <v>686881.973218232</v>
      </c>
      <c r="E862" s="50" t="n">
        <f aca="false">FilterPk!C$27</f>
        <v>-12726.81</v>
      </c>
      <c r="F862" s="50" t="n">
        <f aca="false">FilterPk!D$27</f>
        <v>-31677.19</v>
      </c>
      <c r="G862" s="50" t="n">
        <f aca="false">FilterPk!E$27</f>
        <v>138718.93</v>
      </c>
      <c r="H862" s="50" t="n">
        <f aca="false">FilterPk!F$27</f>
        <v>0</v>
      </c>
      <c r="I862" s="50" t="n">
        <f aca="false">FilterPk!G$27</f>
        <v>0</v>
      </c>
      <c r="J862" s="50" t="n">
        <f aca="false">FilterPk!H$27</f>
        <v>0</v>
      </c>
      <c r="K862" s="50" t="n">
        <f aca="false">FilterPk!I$27</f>
        <v>0</v>
      </c>
      <c r="L862" s="50" t="n">
        <f aca="false">FilterPk!J$27</f>
        <v>0</v>
      </c>
      <c r="M862" s="50" t="n">
        <f aca="false">FilterPk!K$27</f>
        <v>0</v>
      </c>
      <c r="N862" s="50" t="n">
        <f aca="false">FilterPk!L$27</f>
        <v>94314.93</v>
      </c>
      <c r="O862" s="50" t="n">
        <f aca="false">FilterPk!M$27</f>
        <v>0</v>
      </c>
      <c r="P862" s="50" t="n">
        <f aca="false">FilterPk!N$27</f>
        <v>0</v>
      </c>
      <c r="Q862" s="51" t="n">
        <f aca="false">FilterPk!O$27</f>
        <v>94314.93</v>
      </c>
    </row>
    <row r="863" customFormat="false" ht="12.75" hidden="false" customHeight="false" outlineLevel="0" collapsed="false">
      <c r="B863" s="85" t="str">
        <f aca="false">FilterPk!A$28</f>
        <v>LT- Texas</v>
      </c>
      <c r="C863" s="13" t="n">
        <f aca="false">C862+1</f>
        <v>862</v>
      </c>
      <c r="D863" s="50" t="n">
        <f aca="false">FilterPk!B$28</f>
        <v>3826684.70313045</v>
      </c>
      <c r="E863" s="50" t="n">
        <f aca="false">FilterPk!C$28</f>
        <v>-6382.69</v>
      </c>
      <c r="F863" s="50" t="n">
        <f aca="false">FilterPk!D$28</f>
        <v>71634.81</v>
      </c>
      <c r="G863" s="50" t="n">
        <f aca="false">FilterPk!E$28</f>
        <v>28710.67</v>
      </c>
      <c r="H863" s="50" t="n">
        <f aca="false">FilterPk!F$28</f>
        <v>106726.26</v>
      </c>
      <c r="I863" s="50" t="n">
        <f aca="false">FilterPk!G$28</f>
        <v>68401.15</v>
      </c>
      <c r="J863" s="50" t="n">
        <f aca="false">FilterPk!H$28</f>
        <v>107963.61</v>
      </c>
      <c r="K863" s="50" t="n">
        <f aca="false">FilterPk!I$28</f>
        <v>204731.1</v>
      </c>
      <c r="L863" s="50" t="n">
        <f aca="false">FilterPk!J$28</f>
        <v>63773.36</v>
      </c>
      <c r="M863" s="50" t="n">
        <f aca="false">FilterPk!K$28</f>
        <v>194039.66</v>
      </c>
      <c r="N863" s="50" t="n">
        <f aca="false">FilterPk!L$28</f>
        <v>839597.93</v>
      </c>
      <c r="O863" s="50" t="n">
        <f aca="false">FilterPk!M$28</f>
        <v>673610.11</v>
      </c>
      <c r="P863" s="50" t="n">
        <f aca="false">FilterPk!N$28</f>
        <v>107208.74</v>
      </c>
      <c r="Q863" s="51" t="n">
        <f aca="false">FilterPk!O$28</f>
        <v>1620416.78</v>
      </c>
    </row>
    <row r="864" customFormat="false" ht="12.75" hidden="false" customHeight="false" outlineLevel="0" collapsed="false">
      <c r="B864" s="85" t="str">
        <f aca="false">FilterPk!A$29</f>
        <v>St- Texas</v>
      </c>
      <c r="C864" s="13" t="n">
        <f aca="false">C863+1</f>
        <v>863</v>
      </c>
      <c r="D864" s="50" t="n">
        <f aca="false">FilterPk!B$29</f>
        <v>445563.239343252</v>
      </c>
      <c r="E864" s="50" t="n">
        <f aca="false">FilterPk!C$29</f>
        <v>30194</v>
      </c>
      <c r="F864" s="50" t="n">
        <f aca="false">FilterPk!D$29</f>
        <v>31677.19</v>
      </c>
      <c r="G864" s="50" t="n">
        <f aca="false">FilterPk!E$29</f>
        <v>0</v>
      </c>
      <c r="H864" s="50" t="n">
        <f aca="false">FilterPk!F$29</f>
        <v>0</v>
      </c>
      <c r="I864" s="50" t="n">
        <f aca="false">FilterPk!G$29</f>
        <v>0</v>
      </c>
      <c r="J864" s="50" t="n">
        <f aca="false">FilterPk!H$29</f>
        <v>0</v>
      </c>
      <c r="K864" s="50" t="n">
        <f aca="false">FilterPk!I$29</f>
        <v>0</v>
      </c>
      <c r="L864" s="50" t="n">
        <f aca="false">FilterPk!J$29</f>
        <v>0</v>
      </c>
      <c r="M864" s="50" t="n">
        <f aca="false">FilterPk!K$29</f>
        <v>0</v>
      </c>
      <c r="N864" s="50" t="n">
        <f aca="false">FilterPk!L$29</f>
        <v>61871.19</v>
      </c>
      <c r="O864" s="50" t="n">
        <f aca="false">FilterPk!M$29</f>
        <v>0</v>
      </c>
      <c r="P864" s="50" t="n">
        <f aca="false">FilterPk!N$29</f>
        <v>0</v>
      </c>
      <c r="Q864" s="51" t="n">
        <f aca="false">FilterPk!O$29</f>
        <v>61871.19</v>
      </c>
    </row>
    <row r="865" customFormat="false" ht="12.75" hidden="false" customHeight="false" outlineLevel="0" collapsed="false">
      <c r="B865" s="85"/>
      <c r="C865" s="13" t="n">
        <f aca="false">C864+1</f>
        <v>864</v>
      </c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1"/>
    </row>
    <row r="866" customFormat="false" ht="12.75" hidden="false" customHeight="false" outlineLevel="0" collapsed="false">
      <c r="B866" s="85" t="str">
        <f aca="false">FilterPk!A$32</f>
        <v>Gas positions</v>
      </c>
      <c r="C866" s="13" t="n">
        <f aca="false">C865+1</f>
        <v>865</v>
      </c>
      <c r="D866" s="50" t="s">
        <v>4</v>
      </c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1"/>
    </row>
    <row r="867" customFormat="false" ht="12.75" hidden="false" customHeight="false" outlineLevel="0" collapsed="false">
      <c r="B867" s="85" t="str">
        <f aca="false">FilterPk!A$33</f>
        <v>Kevin Presto</v>
      </c>
      <c r="C867" s="13" t="n">
        <f aca="false">C866+1</f>
        <v>866</v>
      </c>
      <c r="D867" s="50" t="n">
        <f aca="false">FilterPk!B$33</f>
        <v>0</v>
      </c>
      <c r="E867" s="50" t="n">
        <f aca="false">FilterPk!C$33</f>
        <v>0</v>
      </c>
      <c r="F867" s="50" t="n">
        <f aca="false">FilterPk!D$33</f>
        <v>0</v>
      </c>
      <c r="G867" s="50" t="n">
        <f aca="false">FilterPk!E$33</f>
        <v>0</v>
      </c>
      <c r="H867" s="50" t="n">
        <f aca="false">FilterPk!F$33</f>
        <v>148.212616</v>
      </c>
      <c r="I867" s="50" t="n">
        <f aca="false">FilterPk!G$33</f>
        <v>152.45636</v>
      </c>
      <c r="J867" s="50" t="n">
        <f aca="false">FilterPk!H$33</f>
        <v>146.860915</v>
      </c>
      <c r="K867" s="50" t="n">
        <f aca="false">FilterPk!I$33</f>
        <v>301.509361</v>
      </c>
      <c r="L867" s="50" t="n">
        <f aca="false">FilterPk!J$33</f>
        <v>144.921279</v>
      </c>
      <c r="M867" s="50" t="n">
        <f aca="false">FilterPk!K$33</f>
        <v>149.116289</v>
      </c>
      <c r="N867" s="50" t="n">
        <f aca="false">FilterPk!L$33</f>
        <v>1043.07682</v>
      </c>
      <c r="O867" s="50" t="n">
        <f aca="false">FilterPk!M$33</f>
        <v>0</v>
      </c>
      <c r="P867" s="50" t="n">
        <f aca="false">FilterPk!N$33</f>
        <v>0</v>
      </c>
      <c r="Q867" s="51" t="n">
        <f aca="false">FilterPk!O$33</f>
        <v>1043.07682</v>
      </c>
    </row>
    <row r="868" customFormat="false" ht="12.75" hidden="false" customHeight="false" outlineLevel="0" collapsed="false">
      <c r="B868" s="85" t="str">
        <f aca="false">FilterPk!A$34</f>
        <v>Fletcher Sturm</v>
      </c>
      <c r="C868" s="13" t="n">
        <f aca="false">C867+1</f>
        <v>867</v>
      </c>
      <c r="D868" s="50" t="n">
        <f aca="false">FilterPk!B$34</f>
        <v>0</v>
      </c>
      <c r="E868" s="50" t="n">
        <f aca="false">FilterPk!C$34</f>
        <v>0</v>
      </c>
      <c r="F868" s="50" t="n">
        <f aca="false">FilterPk!D$34</f>
        <v>10.382539</v>
      </c>
      <c r="G868" s="50" t="n">
        <f aca="false">FilterPk!E$34</f>
        <v>-372.732218</v>
      </c>
      <c r="H868" s="50" t="n">
        <f aca="false">FilterPk!F$34</f>
        <v>-18.430041</v>
      </c>
      <c r="I868" s="50" t="n">
        <f aca="false">FilterPk!G$34</f>
        <v>-7.519049</v>
      </c>
      <c r="J868" s="50" t="n">
        <f aca="false">FilterPk!H$34</f>
        <v>7.209206</v>
      </c>
      <c r="K868" s="50" t="n">
        <f aca="false">FilterPk!I$34</f>
        <v>16.283645</v>
      </c>
      <c r="L868" s="50" t="n">
        <f aca="false">FilterPk!J$34</f>
        <v>-0.622678</v>
      </c>
      <c r="M868" s="50" t="n">
        <f aca="false">FilterPk!K$34</f>
        <v>48.787102</v>
      </c>
      <c r="N868" s="50" t="n">
        <f aca="false">FilterPk!L$34</f>
        <v>-316.641494</v>
      </c>
      <c r="O868" s="50" t="n">
        <f aca="false">FilterPk!M$34</f>
        <v>137.057149</v>
      </c>
      <c r="P868" s="50" t="n">
        <f aca="false">FilterPk!N$34</f>
        <v>0</v>
      </c>
      <c r="Q868" s="51" t="n">
        <f aca="false">FilterPk!O$34</f>
        <v>-179.584345</v>
      </c>
    </row>
    <row r="869" customFormat="false" ht="12.75" hidden="false" customHeight="false" outlineLevel="0" collapsed="false">
      <c r="B869" s="85" t="str">
        <f aca="false">FilterPk!A$35</f>
        <v>Doug Gilbert-Smith</v>
      </c>
      <c r="C869" s="13" t="n">
        <f aca="false">C868+1</f>
        <v>868</v>
      </c>
      <c r="D869" s="50" t="n">
        <f aca="false">FilterPk!B$35</f>
        <v>0</v>
      </c>
      <c r="E869" s="50" t="n">
        <f aca="false">FilterPk!C$35</f>
        <v>0</v>
      </c>
      <c r="F869" s="50" t="n">
        <f aca="false">FilterPk!D$35</f>
        <v>-34.907</v>
      </c>
      <c r="G869" s="50" t="n">
        <f aca="false">FilterPk!E$35</f>
        <v>38.473605</v>
      </c>
      <c r="H869" s="50" t="n">
        <f aca="false">FilterPk!F$35</f>
        <v>-29.642523</v>
      </c>
      <c r="I869" s="50" t="n">
        <f aca="false">FilterPk!G$35</f>
        <v>30.491272</v>
      </c>
      <c r="J869" s="50" t="n">
        <f aca="false">FilterPk!H$35</f>
        <v>0</v>
      </c>
      <c r="K869" s="50" t="n">
        <f aca="false">FilterPk!I$35</f>
        <v>90.452808</v>
      </c>
      <c r="L869" s="50" t="n">
        <f aca="false">FilterPk!J$35</f>
        <v>0</v>
      </c>
      <c r="M869" s="50" t="n">
        <f aca="false">FilterPk!K$35</f>
        <v>14.574853</v>
      </c>
      <c r="N869" s="50" t="n">
        <f aca="false">FilterPk!L$35</f>
        <v>109.443015</v>
      </c>
      <c r="O869" s="50" t="n">
        <f aca="false">FilterPk!M$35</f>
        <v>94.93307</v>
      </c>
      <c r="P869" s="50" t="n">
        <f aca="false">FilterPk!N$35</f>
        <v>-157.516125</v>
      </c>
      <c r="Q869" s="51" t="n">
        <f aca="false">FilterPk!O$35</f>
        <v>46.85996</v>
      </c>
    </row>
    <row r="870" customFormat="false" ht="12.75" hidden="false" customHeight="false" outlineLevel="0" collapsed="false">
      <c r="B870" s="85" t="str">
        <f aca="false">FilterPk!A$36</f>
        <v>Rogers Herndon</v>
      </c>
      <c r="C870" s="13" t="n">
        <f aca="false">C869+1</f>
        <v>869</v>
      </c>
      <c r="D870" s="50" t="n">
        <f aca="false">FilterPk!B$36</f>
        <v>0</v>
      </c>
      <c r="E870" s="50" t="n">
        <f aca="false">FilterPk!C$36</f>
        <v>0</v>
      </c>
      <c r="F870" s="50" t="n">
        <f aca="false">FilterPk!D$36</f>
        <v>-16.269581</v>
      </c>
      <c r="G870" s="50" t="n">
        <f aca="false">FilterPk!E$36</f>
        <v>-36.150495</v>
      </c>
      <c r="H870" s="50" t="n">
        <f aca="false">FilterPk!F$36</f>
        <v>-105.080472</v>
      </c>
      <c r="I870" s="50" t="n">
        <f aca="false">FilterPk!G$36</f>
        <v>-21.496839</v>
      </c>
      <c r="J870" s="50" t="n">
        <f aca="false">FilterPk!H$36</f>
        <v>76.011979</v>
      </c>
      <c r="K870" s="50" t="n">
        <f aca="false">FilterPk!I$36</f>
        <v>315.376651</v>
      </c>
      <c r="L870" s="50" t="n">
        <f aca="false">FilterPk!J$36</f>
        <v>0.622678</v>
      </c>
      <c r="M870" s="50" t="n">
        <f aca="false">FilterPk!K$36</f>
        <v>131.855286</v>
      </c>
      <c r="N870" s="50" t="n">
        <f aca="false">FilterPk!L$36</f>
        <v>344.869207</v>
      </c>
      <c r="O870" s="50" t="n">
        <f aca="false">FilterPk!M$36</f>
        <v>500.495437</v>
      </c>
      <c r="P870" s="50" t="n">
        <f aca="false">FilterPk!N$36</f>
        <v>0</v>
      </c>
      <c r="Q870" s="51" t="n">
        <f aca="false">FilterPk!O$36</f>
        <v>845.364644</v>
      </c>
    </row>
    <row r="871" customFormat="false" ht="12.75" hidden="false" customHeight="false" outlineLevel="0" collapsed="false">
      <c r="B871" s="85" t="str">
        <f aca="false">FilterPk!A$37</f>
        <v>Dana Davis</v>
      </c>
      <c r="C871" s="13" t="n">
        <f aca="false">C870+1</f>
        <v>870</v>
      </c>
      <c r="D871" s="50" t="n">
        <f aca="false">FilterPk!B$37</f>
        <v>0</v>
      </c>
      <c r="E871" s="50" t="n">
        <f aca="false">FilterPk!C$37</f>
        <v>0</v>
      </c>
      <c r="F871" s="50" t="n">
        <f aca="false">FilterPk!D$37</f>
        <v>4.986714</v>
      </c>
      <c r="G871" s="50" t="n">
        <f aca="false">FilterPk!E$37</f>
        <v>-10.425106</v>
      </c>
      <c r="H871" s="50" t="n">
        <f aca="false">FilterPk!F$37</f>
        <v>34.582944</v>
      </c>
      <c r="I871" s="50" t="n">
        <f aca="false">FilterPk!G$37</f>
        <v>31.966656</v>
      </c>
      <c r="J871" s="50" t="n">
        <f aca="false">FilterPk!H$37</f>
        <v>34.267547</v>
      </c>
      <c r="K871" s="50" t="n">
        <f aca="false">FilterPk!I$37</f>
        <v>70.027981</v>
      </c>
      <c r="L871" s="50" t="n">
        <f aca="false">FilterPk!J$37</f>
        <v>33.814965</v>
      </c>
      <c r="M871" s="50" t="n">
        <f aca="false">FilterPk!K$37</f>
        <v>44.191074</v>
      </c>
      <c r="N871" s="50" t="n">
        <f aca="false">FilterPk!L$37</f>
        <v>243.412775</v>
      </c>
      <c r="O871" s="50" t="n">
        <f aca="false">FilterPk!M$37</f>
        <v>27.55263</v>
      </c>
      <c r="P871" s="50" t="n">
        <f aca="false">FilterPk!N$37</f>
        <v>0</v>
      </c>
      <c r="Q871" s="51" t="n">
        <f aca="false">FilterPk!O$37</f>
        <v>270.965405</v>
      </c>
    </row>
    <row r="872" customFormat="false" ht="12.75" hidden="false" customHeight="false" outlineLevel="0" collapsed="false">
      <c r="B872" s="85" t="str">
        <f aca="false">FilterPk!A$38</f>
        <v>Tom May</v>
      </c>
      <c r="C872" s="13" t="n">
        <f aca="false">C871+1</f>
        <v>871</v>
      </c>
      <c r="D872" s="50" t="n">
        <f aca="false">FilterPk!B$38</f>
        <v>0</v>
      </c>
      <c r="E872" s="50" t="n">
        <f aca="false">FilterPk!C$38</f>
        <v>0</v>
      </c>
      <c r="F872" s="50" t="n">
        <f aca="false">FilterPk!D$38</f>
        <v>0</v>
      </c>
      <c r="G872" s="50" t="n">
        <f aca="false">FilterPk!E$38</f>
        <v>0</v>
      </c>
      <c r="H872" s="50" t="n">
        <f aca="false">FilterPk!F$38</f>
        <v>0</v>
      </c>
      <c r="I872" s="50" t="n">
        <f aca="false">FilterPk!G$38</f>
        <v>0</v>
      </c>
      <c r="J872" s="50" t="n">
        <f aca="false">FilterPk!H$38</f>
        <v>0</v>
      </c>
      <c r="K872" s="50" t="n">
        <f aca="false">FilterPk!I$38</f>
        <v>0</v>
      </c>
      <c r="L872" s="50" t="n">
        <f aca="false">FilterPk!J$38</f>
        <v>0</v>
      </c>
      <c r="M872" s="50" t="n">
        <f aca="false">FilterPk!K$38</f>
        <v>0</v>
      </c>
      <c r="N872" s="50" t="n">
        <f aca="false">FilterPk!L$38</f>
        <v>0</v>
      </c>
      <c r="O872" s="50" t="n">
        <f aca="false">FilterPk!M$38</f>
        <v>0</v>
      </c>
      <c r="P872" s="50" t="n">
        <f aca="false">FilterPk!N$38</f>
        <v>0</v>
      </c>
      <c r="Q872" s="51" t="n">
        <f aca="false">FilterPk!O$38</f>
        <v>0</v>
      </c>
    </row>
    <row r="873" customFormat="false" ht="12.75" hidden="false" customHeight="false" outlineLevel="0" collapsed="false">
      <c r="B873" s="85" t="str">
        <f aca="false">FilterPk!A$39</f>
        <v>Clint Dean</v>
      </c>
      <c r="C873" s="13" t="n">
        <f aca="false">C872+1</f>
        <v>872</v>
      </c>
      <c r="D873" s="50" t="n">
        <f aca="false">FilterPk!B$39</f>
        <v>0</v>
      </c>
      <c r="E873" s="50" t="n">
        <f aca="false">FilterPk!C$39</f>
        <v>0</v>
      </c>
      <c r="F873" s="50" t="n">
        <f aca="false">FilterPk!D$39</f>
        <v>-27.9256</v>
      </c>
      <c r="G873" s="50" t="n">
        <f aca="false">FilterPk!E$39</f>
        <v>0</v>
      </c>
      <c r="H873" s="50" t="n">
        <f aca="false">FilterPk!F$39</f>
        <v>0</v>
      </c>
      <c r="I873" s="50" t="n">
        <f aca="false">FilterPk!G$39</f>
        <v>0</v>
      </c>
      <c r="J873" s="50" t="n">
        <f aca="false">FilterPk!H$39</f>
        <v>0</v>
      </c>
      <c r="K873" s="50" t="n">
        <f aca="false">FilterPk!I$39</f>
        <v>0</v>
      </c>
      <c r="L873" s="50" t="n">
        <f aca="false">FilterPk!J$39</f>
        <v>0</v>
      </c>
      <c r="M873" s="50" t="n">
        <f aca="false">FilterPk!K$39</f>
        <v>0</v>
      </c>
      <c r="N873" s="50" t="n">
        <f aca="false">FilterPk!L$39</f>
        <v>-27.9256</v>
      </c>
      <c r="O873" s="50" t="n">
        <f aca="false">FilterPk!M$39</f>
        <v>0</v>
      </c>
      <c r="P873" s="50" t="n">
        <f aca="false">FilterPk!N$39</f>
        <v>0</v>
      </c>
      <c r="Q873" s="51" t="n">
        <f aca="false">FilterPk!O$39</f>
        <v>-27.9256</v>
      </c>
    </row>
    <row r="874" customFormat="false" ht="12.75" hidden="false" customHeight="false" outlineLevel="0" collapsed="false">
      <c r="B874" s="85" t="str">
        <f aca="false">FilterPk!A$40</f>
        <v>Rob Benson</v>
      </c>
      <c r="C874" s="13" t="n">
        <f aca="false">C873+1</f>
        <v>873</v>
      </c>
      <c r="D874" s="50" t="n">
        <f aca="false">FilterPk!B$40</f>
        <v>0</v>
      </c>
      <c r="E874" s="50" t="n">
        <f aca="false">FilterPk!C$40</f>
        <v>0</v>
      </c>
      <c r="F874" s="50" t="n">
        <f aca="false">FilterPk!D$40</f>
        <v>0</v>
      </c>
      <c r="G874" s="50" t="n">
        <f aca="false">FilterPk!E$40</f>
        <v>-76.947211</v>
      </c>
      <c r="H874" s="50" t="n">
        <f aca="false">FilterPk!F$40</f>
        <v>0</v>
      </c>
      <c r="I874" s="50" t="n">
        <f aca="false">FilterPk!G$40</f>
        <v>0</v>
      </c>
      <c r="J874" s="50" t="n">
        <f aca="false">FilterPk!H$40</f>
        <v>0</v>
      </c>
      <c r="K874" s="50" t="n">
        <f aca="false">FilterPk!I$40</f>
        <v>0</v>
      </c>
      <c r="L874" s="50" t="n">
        <f aca="false">FilterPk!J$40</f>
        <v>0</v>
      </c>
      <c r="M874" s="50" t="n">
        <f aca="false">FilterPk!K$40</f>
        <v>0</v>
      </c>
      <c r="N874" s="50" t="n">
        <f aca="false">FilterPk!L$40</f>
        <v>-76.947211</v>
      </c>
      <c r="O874" s="50" t="n">
        <f aca="false">FilterPk!M$40</f>
        <v>0</v>
      </c>
      <c r="P874" s="50" t="n">
        <f aca="false">FilterPk!N$40</f>
        <v>0</v>
      </c>
      <c r="Q874" s="51" t="n">
        <f aca="false">FilterPk!O$40</f>
        <v>-76.947211</v>
      </c>
    </row>
    <row r="875" customFormat="false" ht="12.75" hidden="false" customHeight="false" outlineLevel="0" collapsed="false">
      <c r="B875" s="85" t="str">
        <f aca="false">FilterPk!A$41</f>
        <v>Matt Lorenz</v>
      </c>
      <c r="C875" s="13" t="n">
        <f aca="false">C874+1</f>
        <v>874</v>
      </c>
      <c r="D875" s="50" t="n">
        <f aca="false">FilterPk!B$41</f>
        <v>0</v>
      </c>
      <c r="E875" s="50" t="n">
        <f aca="false">FilterPk!C$41</f>
        <v>0</v>
      </c>
      <c r="F875" s="50" t="n">
        <f aca="false">FilterPk!D$41</f>
        <v>0</v>
      </c>
      <c r="G875" s="50" t="n">
        <f aca="false">FilterPk!E$41</f>
        <v>0</v>
      </c>
      <c r="H875" s="50" t="n">
        <f aca="false">FilterPk!F$41</f>
        <v>0</v>
      </c>
      <c r="I875" s="50" t="n">
        <f aca="false">FilterPk!G$41</f>
        <v>0</v>
      </c>
      <c r="J875" s="50" t="n">
        <f aca="false">FilterPk!H$41</f>
        <v>0</v>
      </c>
      <c r="K875" s="50" t="n">
        <f aca="false">FilterPk!I$41</f>
        <v>0</v>
      </c>
      <c r="L875" s="50" t="n">
        <f aca="false">FilterPk!J$41</f>
        <v>0</v>
      </c>
      <c r="M875" s="50" t="n">
        <f aca="false">FilterPk!K$41</f>
        <v>0</v>
      </c>
      <c r="N875" s="50" t="n">
        <f aca="false">FilterPk!L$41</f>
        <v>0</v>
      </c>
      <c r="O875" s="50" t="n">
        <f aca="false">FilterPk!M$41</f>
        <v>0</v>
      </c>
      <c r="P875" s="50" t="n">
        <f aca="false">FilterPk!N$41</f>
        <v>0</v>
      </c>
      <c r="Q875" s="51" t="n">
        <f aca="false">FilterPk!O$41</f>
        <v>0</v>
      </c>
    </row>
    <row r="876" customFormat="false" ht="12.75" hidden="false" customHeight="false" outlineLevel="0" collapsed="false">
      <c r="B876" s="85" t="str">
        <f aca="false">FilterPk!A$42</f>
        <v>John Forney</v>
      </c>
      <c r="C876" s="13" t="n">
        <f aca="false">C875+1</f>
        <v>875</v>
      </c>
      <c r="D876" s="50" t="n">
        <f aca="false">FilterPk!B$42</f>
        <v>0</v>
      </c>
      <c r="E876" s="50" t="n">
        <f aca="false">FilterPk!C$42</f>
        <v>0</v>
      </c>
      <c r="F876" s="50" t="n">
        <f aca="false">FilterPk!D$42</f>
        <v>0</v>
      </c>
      <c r="G876" s="50" t="n">
        <f aca="false">FilterPk!E$42</f>
        <v>0</v>
      </c>
      <c r="H876" s="50" t="n">
        <f aca="false">FilterPk!F$42</f>
        <v>0</v>
      </c>
      <c r="I876" s="50" t="n">
        <f aca="false">FilterPk!G$42</f>
        <v>0</v>
      </c>
      <c r="J876" s="50" t="n">
        <f aca="false">FilterPk!H$42</f>
        <v>0</v>
      </c>
      <c r="K876" s="50" t="n">
        <f aca="false">FilterPk!I$42</f>
        <v>0</v>
      </c>
      <c r="L876" s="50" t="n">
        <f aca="false">FilterPk!J$42</f>
        <v>0</v>
      </c>
      <c r="M876" s="50" t="n">
        <f aca="false">FilterPk!K$42</f>
        <v>0</v>
      </c>
      <c r="N876" s="50" t="n">
        <f aca="false">FilterPk!L$42</f>
        <v>0</v>
      </c>
      <c r="O876" s="50" t="n">
        <f aca="false">FilterPk!M$42</f>
        <v>0</v>
      </c>
      <c r="P876" s="50" t="n">
        <f aca="false">FilterPk!N$42</f>
        <v>0</v>
      </c>
      <c r="Q876" s="51" t="n">
        <f aca="false">FilterPk!O$42</f>
        <v>0</v>
      </c>
    </row>
    <row r="877" customFormat="false" ht="12.75" hidden="false" customHeight="false" outlineLevel="0" collapsed="false">
      <c r="B877" s="85" t="str">
        <f aca="false">FilterPk!A$43</f>
        <v>Mike Carson</v>
      </c>
      <c r="C877" s="13" t="n">
        <f aca="false">C876+1</f>
        <v>876</v>
      </c>
      <c r="D877" s="50" t="n">
        <f aca="false">FilterPk!B$43</f>
        <v>0</v>
      </c>
      <c r="E877" s="50" t="n">
        <f aca="false">FilterPk!C$43</f>
        <v>0</v>
      </c>
      <c r="F877" s="50" t="n">
        <f aca="false">FilterPk!D$43</f>
        <v>0</v>
      </c>
      <c r="G877" s="50" t="n">
        <f aca="false">FilterPk!E$43</f>
        <v>0</v>
      </c>
      <c r="H877" s="50" t="n">
        <f aca="false">FilterPk!F$43</f>
        <v>0</v>
      </c>
      <c r="I877" s="50" t="n">
        <f aca="false">FilterPk!G$43</f>
        <v>0</v>
      </c>
      <c r="J877" s="50" t="n">
        <f aca="false">FilterPk!H$43</f>
        <v>0</v>
      </c>
      <c r="K877" s="50" t="n">
        <f aca="false">FilterPk!I$43</f>
        <v>0</v>
      </c>
      <c r="L877" s="50" t="n">
        <f aca="false">FilterPk!J$43</f>
        <v>0</v>
      </c>
      <c r="M877" s="50" t="n">
        <f aca="false">FilterPk!K$43</f>
        <v>0</v>
      </c>
      <c r="N877" s="50" t="n">
        <f aca="false">FilterPk!L$43</f>
        <v>0</v>
      </c>
      <c r="O877" s="50" t="n">
        <f aca="false">FilterPk!M$43</f>
        <v>0</v>
      </c>
      <c r="P877" s="50" t="n">
        <f aca="false">FilterPk!N$43</f>
        <v>0</v>
      </c>
      <c r="Q877" s="51" t="n">
        <f aca="false">FilterPk!O$43</f>
        <v>0</v>
      </c>
    </row>
    <row r="878" customFormat="false" ht="12.75" hidden="false" customHeight="false" outlineLevel="0" collapsed="false">
      <c r="B878" s="85" t="str">
        <f aca="false">FilterPk!A$44</f>
        <v>Chris Dorland</v>
      </c>
      <c r="C878" s="13" t="n">
        <f aca="false">C877+1</f>
        <v>877</v>
      </c>
      <c r="D878" s="50" t="n">
        <f aca="false">FilterPk!B$44</f>
        <v>0</v>
      </c>
      <c r="E878" s="50" t="n">
        <f aca="false">FilterPk!C$44</f>
        <v>0</v>
      </c>
      <c r="F878" s="50" t="n">
        <f aca="false">FilterPk!D$44</f>
        <v>0</v>
      </c>
      <c r="G878" s="50" t="n">
        <f aca="false">FilterPk!E$44</f>
        <v>0</v>
      </c>
      <c r="H878" s="50" t="n">
        <f aca="false">FilterPk!F$44</f>
        <v>0</v>
      </c>
      <c r="I878" s="50" t="n">
        <f aca="false">FilterPk!G$44</f>
        <v>0</v>
      </c>
      <c r="J878" s="50" t="n">
        <f aca="false">FilterPk!H$44</f>
        <v>0</v>
      </c>
      <c r="K878" s="50" t="n">
        <f aca="false">FilterPk!I$44</f>
        <v>0</v>
      </c>
      <c r="L878" s="50" t="n">
        <f aca="false">FilterPk!J$44</f>
        <v>0</v>
      </c>
      <c r="M878" s="50" t="n">
        <f aca="false">FilterPk!K$44</f>
        <v>0</v>
      </c>
      <c r="N878" s="50" t="n">
        <f aca="false">FilterPk!L$44</f>
        <v>0</v>
      </c>
      <c r="O878" s="50" t="n">
        <f aca="false">FilterPk!M$44</f>
        <v>0</v>
      </c>
      <c r="P878" s="50" t="n">
        <f aca="false">FilterPk!N$44</f>
        <v>0</v>
      </c>
      <c r="Q878" s="51" t="n">
        <f aca="false">FilterPk!O$44</f>
        <v>0</v>
      </c>
    </row>
    <row r="879" customFormat="false" ht="12.75" hidden="false" customHeight="false" outlineLevel="0" collapsed="false">
      <c r="B879" s="85" t="str">
        <f aca="false">FilterPk!A$45</f>
        <v>Jeff King</v>
      </c>
      <c r="C879" s="13" t="n">
        <f aca="false">C878+1</f>
        <v>878</v>
      </c>
      <c r="D879" s="50" t="n">
        <f aca="false">FilterPk!B$45</f>
        <v>0</v>
      </c>
      <c r="E879" s="50" t="n">
        <f aca="false">FilterPk!C$45</f>
        <v>0</v>
      </c>
      <c r="F879" s="50" t="n">
        <f aca="false">FilterPk!D$45</f>
        <v>0</v>
      </c>
      <c r="G879" s="50" t="n">
        <f aca="false">FilterPk!E$45</f>
        <v>0</v>
      </c>
      <c r="H879" s="50" t="n">
        <f aca="false">FilterPk!F$45</f>
        <v>0</v>
      </c>
      <c r="I879" s="50" t="n">
        <f aca="false">FilterPk!G$45</f>
        <v>0</v>
      </c>
      <c r="J879" s="50" t="n">
        <f aca="false">FilterPk!H$45</f>
        <v>0</v>
      </c>
      <c r="K879" s="50" t="n">
        <f aca="false">FilterPk!I$45</f>
        <v>0</v>
      </c>
      <c r="L879" s="50" t="n">
        <f aca="false">FilterPk!J$45</f>
        <v>0</v>
      </c>
      <c r="M879" s="50" t="n">
        <f aca="false">FilterPk!K$45</f>
        <v>0</v>
      </c>
      <c r="N879" s="50" t="n">
        <f aca="false">FilterPk!L$45</f>
        <v>0</v>
      </c>
      <c r="O879" s="50" t="n">
        <f aca="false">FilterPk!M$45</f>
        <v>0</v>
      </c>
      <c r="P879" s="50" t="n">
        <f aca="false">FilterPk!N$45</f>
        <v>0</v>
      </c>
      <c r="Q879" s="51" t="n">
        <f aca="false">FilterPk!O$45</f>
        <v>0</v>
      </c>
    </row>
    <row r="880" customFormat="false" ht="12.75" hidden="false" customHeight="false" outlineLevel="0" collapsed="false">
      <c r="B880" s="85" t="n">
        <f aca="false">FilterPk!A$46</f>
        <v>0</v>
      </c>
      <c r="C880" s="13" t="n">
        <f aca="false">C879+1</f>
        <v>879</v>
      </c>
      <c r="D880" s="50" t="n">
        <f aca="false">FilterPk!B$46</f>
        <v>0</v>
      </c>
      <c r="E880" s="50" t="n">
        <f aca="false">FilterPk!C$46</f>
        <v>0</v>
      </c>
      <c r="F880" s="50" t="n">
        <f aca="false">FilterPk!D$46</f>
        <v>0</v>
      </c>
      <c r="G880" s="50" t="n">
        <f aca="false">FilterPk!E$46</f>
        <v>0</v>
      </c>
      <c r="H880" s="50" t="n">
        <f aca="false">FilterPk!F$46</f>
        <v>0</v>
      </c>
      <c r="I880" s="50" t="n">
        <f aca="false">FilterPk!G$46</f>
        <v>0</v>
      </c>
      <c r="J880" s="50" t="n">
        <f aca="false">FilterPk!H$46</f>
        <v>0</v>
      </c>
      <c r="K880" s="50" t="n">
        <f aca="false">FilterPk!I$46</f>
        <v>0</v>
      </c>
      <c r="L880" s="50" t="n">
        <f aca="false">FilterPk!J$46</f>
        <v>0</v>
      </c>
      <c r="M880" s="50" t="n">
        <f aca="false">FilterPk!K$46</f>
        <v>0</v>
      </c>
      <c r="N880" s="50" t="n">
        <f aca="false">FilterPk!L$46</f>
        <v>0</v>
      </c>
      <c r="O880" s="50" t="n">
        <f aca="false">FilterPk!M$46</f>
        <v>0</v>
      </c>
      <c r="P880" s="50" t="n">
        <f aca="false">FilterPk!N$46</f>
        <v>0</v>
      </c>
      <c r="Q880" s="51" t="n">
        <f aca="false">FilterPk!O$46</f>
        <v>0</v>
      </c>
    </row>
    <row r="881" customFormat="false" ht="12.75" hidden="false" customHeight="false" outlineLevel="0" collapsed="false">
      <c r="B881" s="87" t="n">
        <f aca="false">FilterPk!A$47</f>
        <v>0</v>
      </c>
      <c r="C881" s="64" t="n">
        <f aca="false">C880+1</f>
        <v>880</v>
      </c>
      <c r="D881" s="54" t="n">
        <f aca="false">FilterPk!B$47</f>
        <v>0</v>
      </c>
      <c r="E881" s="54" t="n">
        <f aca="false">FilterPk!C$47</f>
        <v>0</v>
      </c>
      <c r="F881" s="54" t="n">
        <f aca="false">FilterPk!D$47</f>
        <v>0</v>
      </c>
      <c r="G881" s="54" t="n">
        <f aca="false">FilterPk!E$47</f>
        <v>0</v>
      </c>
      <c r="H881" s="54" t="n">
        <f aca="false">FilterPk!F$47</f>
        <v>0</v>
      </c>
      <c r="I881" s="54" t="n">
        <f aca="false">FilterPk!G$47</f>
        <v>0</v>
      </c>
      <c r="J881" s="54" t="n">
        <f aca="false">FilterPk!H$47</f>
        <v>0</v>
      </c>
      <c r="K881" s="54" t="n">
        <f aca="false">FilterPk!I$47</f>
        <v>0</v>
      </c>
      <c r="L881" s="54" t="n">
        <f aca="false">FilterPk!J$47</f>
        <v>0</v>
      </c>
      <c r="M881" s="54" t="n">
        <f aca="false">FilterPk!K$47</f>
        <v>0</v>
      </c>
      <c r="N881" s="54" t="n">
        <f aca="false">FilterPk!L$47</f>
        <v>0</v>
      </c>
      <c r="O881" s="54" t="n">
        <f aca="false">FilterPk!M$47</f>
        <v>0</v>
      </c>
      <c r="P881" s="54" t="n">
        <f aca="false">FilterPk!N$47</f>
        <v>0</v>
      </c>
      <c r="Q881" s="55" t="n">
        <f aca="false">FilterPk!O$47</f>
        <v>0</v>
      </c>
    </row>
    <row r="882" customFormat="false" ht="12.75" hidden="false" customHeight="false" outlineLevel="0" collapsed="false">
      <c r="A882" s="0" t="n">
        <f aca="false">A842+1</f>
        <v>23</v>
      </c>
      <c r="B882" s="57" t="n">
        <f aca="false">FilterPk!D$1</f>
        <v>36907</v>
      </c>
      <c r="C882" s="58" t="n">
        <f aca="false">C881+1</f>
        <v>881</v>
      </c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83"/>
    </row>
    <row r="883" customFormat="false" ht="12.75" hidden="false" customHeight="false" outlineLevel="0" collapsed="false">
      <c r="B883" s="61"/>
      <c r="C883" s="13" t="n">
        <f aca="false">C882+1</f>
        <v>882</v>
      </c>
      <c r="D883" s="13"/>
      <c r="E883" s="21" t="s">
        <v>5</v>
      </c>
      <c r="F883" s="21" t="s">
        <v>6</v>
      </c>
      <c r="G883" s="21" t="s">
        <v>7</v>
      </c>
      <c r="H883" s="21" t="s">
        <v>8</v>
      </c>
      <c r="I883" s="21" t="s">
        <v>9</v>
      </c>
      <c r="J883" s="21" t="s">
        <v>10</v>
      </c>
      <c r="K883" s="21" t="s">
        <v>11</v>
      </c>
      <c r="L883" s="21" t="s">
        <v>12</v>
      </c>
      <c r="M883" s="21" t="s">
        <v>13</v>
      </c>
      <c r="N883" s="21" t="s">
        <v>14</v>
      </c>
      <c r="O883" s="21" t="n">
        <v>2002</v>
      </c>
      <c r="P883" s="21" t="s">
        <v>15</v>
      </c>
      <c r="Q883" s="84" t="s">
        <v>16</v>
      </c>
    </row>
    <row r="884" customFormat="false" ht="12.75" hidden="false" customHeight="false" outlineLevel="0" collapsed="false">
      <c r="B884" s="85" t="str">
        <f aca="false">FilterPk!A$9</f>
        <v>Power positions</v>
      </c>
      <c r="C884" s="13" t="n">
        <f aca="false">C883+1</f>
        <v>883</v>
      </c>
      <c r="D884" s="13" t="s">
        <v>4</v>
      </c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86"/>
    </row>
    <row r="885" customFormat="false" ht="12.75" hidden="false" customHeight="false" outlineLevel="0" collapsed="false">
      <c r="B885" s="85" t="str">
        <f aca="false">FilterPk!A$10</f>
        <v>East Position</v>
      </c>
      <c r="C885" s="13" t="n">
        <f aca="false">C884+1</f>
        <v>884</v>
      </c>
      <c r="D885" s="50" t="n">
        <f aca="false">FilterPk!B$10</f>
        <v>34784396.7946123</v>
      </c>
      <c r="E885" s="50" t="n">
        <f aca="false">FilterPk!C$10</f>
        <v>75045.54</v>
      </c>
      <c r="F885" s="50" t="n">
        <f aca="false">FilterPk!D$10</f>
        <v>84629.15</v>
      </c>
      <c r="G885" s="50" t="n">
        <f aca="false">FilterPk!E$10</f>
        <v>1358824.72</v>
      </c>
      <c r="H885" s="50" t="n">
        <f aca="false">FilterPk!F$10</f>
        <v>1120662.53</v>
      </c>
      <c r="I885" s="50" t="n">
        <f aca="false">FilterPk!G$10</f>
        <v>422841.14</v>
      </c>
      <c r="J885" s="50" t="n">
        <f aca="false">FilterPk!H$10</f>
        <v>788810.55</v>
      </c>
      <c r="K885" s="50" t="n">
        <f aca="false">FilterPk!I$10</f>
        <v>1076253.71</v>
      </c>
      <c r="L885" s="50" t="n">
        <f aca="false">FilterPk!J$10</f>
        <v>363159.42</v>
      </c>
      <c r="M885" s="50" t="n">
        <f aca="false">FilterPk!K$10</f>
        <v>5764043.19</v>
      </c>
      <c r="N885" s="50" t="n">
        <f aca="false">FilterPk!L$10</f>
        <v>11054269.95</v>
      </c>
      <c r="O885" s="50" t="n">
        <f aca="false">FilterPk!M$10</f>
        <v>3650317.45</v>
      </c>
      <c r="P885" s="50" t="n">
        <f aca="false">FilterPk!N$10</f>
        <v>-1642778.44</v>
      </c>
      <c r="Q885" s="51" t="n">
        <f aca="false">FilterPk!O$10</f>
        <v>13061808.96</v>
      </c>
    </row>
    <row r="886" customFormat="false" ht="12.75" hidden="false" customHeight="false" outlineLevel="0" collapsed="false">
      <c r="B886" s="85" t="str">
        <f aca="false">FilterPk!A$11</f>
        <v>East Power Mgmt</v>
      </c>
      <c r="C886" s="13" t="n">
        <f aca="false">C885+1</f>
        <v>885</v>
      </c>
      <c r="D886" s="50" t="n">
        <f aca="false">FilterPk!B$11</f>
        <v>7547347.04451418</v>
      </c>
      <c r="E886" s="50" t="n">
        <f aca="false">FilterPk!C$11</f>
        <v>43646.27</v>
      </c>
      <c r="F886" s="50" t="n">
        <f aca="false">FilterPk!D$11</f>
        <v>-98133.28</v>
      </c>
      <c r="G886" s="50" t="n">
        <f aca="false">FilterPk!E$11</f>
        <v>107993.78</v>
      </c>
      <c r="H886" s="50" t="n">
        <f aca="false">FilterPk!F$11</f>
        <v>155786.29</v>
      </c>
      <c r="I886" s="50" t="n">
        <f aca="false">FilterPk!G$11</f>
        <v>89357.34</v>
      </c>
      <c r="J886" s="50" t="n">
        <f aca="false">FilterPk!H$11</f>
        <v>247101.13</v>
      </c>
      <c r="K886" s="50" t="n">
        <f aca="false">FilterPk!I$11</f>
        <v>307386.28</v>
      </c>
      <c r="L886" s="50" t="n">
        <f aca="false">FilterPk!J$11</f>
        <v>108209.05</v>
      </c>
      <c r="M886" s="50" t="n">
        <f aca="false">FilterPk!K$11</f>
        <v>1338376.99</v>
      </c>
      <c r="N886" s="50" t="n">
        <f aca="false">FilterPk!L$11</f>
        <v>2299723.85</v>
      </c>
      <c r="O886" s="50" t="n">
        <f aca="false">FilterPk!M$11</f>
        <v>606348.53</v>
      </c>
      <c r="P886" s="50" t="n">
        <f aca="false">FilterPk!N$11</f>
        <v>61912.21</v>
      </c>
      <c r="Q886" s="51" t="n">
        <f aca="false">FilterPk!O$11</f>
        <v>2967984.59</v>
      </c>
    </row>
    <row r="887" customFormat="false" ht="12.75" hidden="false" customHeight="false" outlineLevel="0" collapsed="false">
      <c r="B887" s="85" t="str">
        <f aca="false">FilterPk!A$12</f>
        <v>Long Term Options</v>
      </c>
      <c r="C887" s="13" t="n">
        <f aca="false">C886+1</f>
        <v>886</v>
      </c>
      <c r="D887" s="50" t="n">
        <f aca="false">FilterPk!B$12</f>
        <v>0</v>
      </c>
      <c r="E887" s="50" t="n">
        <f aca="false">FilterPk!C$12</f>
        <v>0</v>
      </c>
      <c r="F887" s="50" t="n">
        <f aca="false">FilterPk!D$12</f>
        <v>0</v>
      </c>
      <c r="G887" s="50" t="n">
        <f aca="false">FilterPk!E$12</f>
        <v>0</v>
      </c>
      <c r="H887" s="50" t="n">
        <f aca="false">FilterPk!F$12</f>
        <v>0</v>
      </c>
      <c r="I887" s="50" t="n">
        <f aca="false">FilterPk!G$12</f>
        <v>0</v>
      </c>
      <c r="J887" s="50" t="n">
        <f aca="false">FilterPk!H$12</f>
        <v>0</v>
      </c>
      <c r="K887" s="50" t="n">
        <f aca="false">FilterPk!I$12</f>
        <v>0</v>
      </c>
      <c r="L887" s="50" t="n">
        <f aca="false">FilterPk!J$12</f>
        <v>0</v>
      </c>
      <c r="M887" s="50" t="n">
        <f aca="false">FilterPk!K$12</f>
        <v>0</v>
      </c>
      <c r="N887" s="50" t="n">
        <f aca="false">FilterPk!L$12</f>
        <v>0</v>
      </c>
      <c r="O887" s="50" t="n">
        <f aca="false">FilterPk!M$12</f>
        <v>0</v>
      </c>
      <c r="P887" s="50" t="n">
        <f aca="false">FilterPk!N$12</f>
        <v>0</v>
      </c>
      <c r="Q887" s="51" t="n">
        <f aca="false">FilterPk!O$12</f>
        <v>0</v>
      </c>
    </row>
    <row r="888" customFormat="false" ht="12.75" hidden="false" customHeight="false" outlineLevel="0" collapsed="false">
      <c r="B888" s="85" t="str">
        <f aca="false">FilterPk!A$13</f>
        <v>LT-MIDWEST</v>
      </c>
      <c r="C888" s="13" t="n">
        <f aca="false">C887+1</f>
        <v>887</v>
      </c>
      <c r="D888" s="50" t="n">
        <f aca="false">FilterPk!B$13</f>
        <v>7151089.47366245</v>
      </c>
      <c r="E888" s="50" t="n">
        <f aca="false">FilterPk!C$13</f>
        <v>48283.08</v>
      </c>
      <c r="F888" s="50" t="n">
        <f aca="false">FilterPk!D$13</f>
        <v>-141448.54</v>
      </c>
      <c r="G888" s="50" t="n">
        <f aca="false">FilterPk!E$13</f>
        <v>574622.66</v>
      </c>
      <c r="H888" s="50" t="n">
        <f aca="false">FilterPk!F$13</f>
        <v>298097.27</v>
      </c>
      <c r="I888" s="50" t="n">
        <f aca="false">FilterPk!G$13</f>
        <v>249481.43</v>
      </c>
      <c r="J888" s="50" t="n">
        <f aca="false">FilterPk!H$13</f>
        <v>119379.88</v>
      </c>
      <c r="K888" s="50" t="n">
        <f aca="false">FilterPk!I$13</f>
        <v>25994.27</v>
      </c>
      <c r="L888" s="50" t="n">
        <f aca="false">FilterPk!J$13</f>
        <v>156242.15</v>
      </c>
      <c r="M888" s="50" t="n">
        <f aca="false">FilterPk!K$13</f>
        <v>1762908.33</v>
      </c>
      <c r="N888" s="50" t="n">
        <f aca="false">FilterPk!L$13</f>
        <v>3093560.53</v>
      </c>
      <c r="O888" s="50" t="n">
        <f aca="false">FilterPk!M$13</f>
        <v>565730</v>
      </c>
      <c r="P888" s="50" t="n">
        <f aca="false">FilterPk!N$13</f>
        <v>-439379.19</v>
      </c>
      <c r="Q888" s="51" t="n">
        <f aca="false">FilterPk!O$13</f>
        <v>3219911.34</v>
      </c>
    </row>
    <row r="889" customFormat="false" ht="12.75" hidden="false" customHeight="false" outlineLevel="0" collapsed="false">
      <c r="B889" s="85" t="str">
        <f aca="false">FilterPk!A$14</f>
        <v>ST-ECAR</v>
      </c>
      <c r="C889" s="13" t="n">
        <f aca="false">C888+1</f>
        <v>888</v>
      </c>
      <c r="D889" s="50" t="n">
        <f aca="false">FilterPk!B$14</f>
        <v>238101.441960815</v>
      </c>
      <c r="E889" s="50" t="n">
        <f aca="false">FilterPk!C$14</f>
        <v>13522.23</v>
      </c>
      <c r="F889" s="50" t="n">
        <f aca="false">FilterPk!D$14</f>
        <v>15838.59</v>
      </c>
      <c r="G889" s="50" t="n">
        <f aca="false">FilterPk!E$14</f>
        <v>0</v>
      </c>
      <c r="H889" s="50" t="n">
        <f aca="false">FilterPk!F$14</f>
        <v>0</v>
      </c>
      <c r="I889" s="50" t="n">
        <f aca="false">FilterPk!G$14</f>
        <v>0</v>
      </c>
      <c r="J889" s="50" t="n">
        <f aca="false">FilterPk!H$14</f>
        <v>0</v>
      </c>
      <c r="K889" s="50" t="n">
        <f aca="false">FilterPk!I$14</f>
        <v>0</v>
      </c>
      <c r="L889" s="50" t="n">
        <f aca="false">FilterPk!J$14</f>
        <v>0</v>
      </c>
      <c r="M889" s="50" t="n">
        <f aca="false">FilterPk!K$14</f>
        <v>0</v>
      </c>
      <c r="N889" s="50" t="n">
        <f aca="false">FilterPk!L$14</f>
        <v>29360.82</v>
      </c>
      <c r="O889" s="50" t="n">
        <f aca="false">FilterPk!M$14</f>
        <v>0</v>
      </c>
      <c r="P889" s="50" t="n">
        <f aca="false">FilterPk!N$14</f>
        <v>0</v>
      </c>
      <c r="Q889" s="51" t="n">
        <f aca="false">FilterPk!O$14</f>
        <v>29360.82</v>
      </c>
    </row>
    <row r="890" customFormat="false" ht="12.75" hidden="false" customHeight="false" outlineLevel="0" collapsed="false">
      <c r="B890" s="85" t="str">
        <f aca="false">FilterPk!A$15</f>
        <v>ST- MAPP</v>
      </c>
      <c r="C890" s="13" t="n">
        <f aca="false">C889+1</f>
        <v>889</v>
      </c>
      <c r="D890" s="50" t="n">
        <f aca="false">FilterPk!B$15</f>
        <v>254636.614020626</v>
      </c>
      <c r="E890" s="50" t="n">
        <f aca="false">FilterPk!C$15</f>
        <v>795.43</v>
      </c>
      <c r="F890" s="50" t="n">
        <f aca="false">FilterPk!D$15</f>
        <v>39596.48</v>
      </c>
      <c r="G890" s="50" t="n">
        <f aca="false">FilterPk!E$15</f>
        <v>26009.8</v>
      </c>
      <c r="H890" s="50" t="n">
        <f aca="false">FilterPk!F$15</f>
        <v>8238.75</v>
      </c>
      <c r="I890" s="50" t="n">
        <f aca="false">FilterPk!G$15</f>
        <v>0</v>
      </c>
      <c r="J890" s="50" t="n">
        <f aca="false">FilterPk!H$15</f>
        <v>0</v>
      </c>
      <c r="K890" s="50" t="n">
        <f aca="false">FilterPk!I$15</f>
        <v>0</v>
      </c>
      <c r="L890" s="50" t="n">
        <f aca="false">FilterPk!J$15</f>
        <v>0</v>
      </c>
      <c r="M890" s="50" t="n">
        <f aca="false">FilterPk!K$15</f>
        <v>0</v>
      </c>
      <c r="N890" s="50" t="n">
        <f aca="false">FilterPk!L$15</f>
        <v>74640.46</v>
      </c>
      <c r="O890" s="50" t="n">
        <f aca="false">FilterPk!M$15</f>
        <v>0</v>
      </c>
      <c r="P890" s="50" t="n">
        <f aca="false">FilterPk!N$15</f>
        <v>0</v>
      </c>
      <c r="Q890" s="51" t="n">
        <f aca="false">FilterPk!O$15</f>
        <v>74640.46</v>
      </c>
    </row>
    <row r="891" customFormat="false" ht="12.75" hidden="false" customHeight="false" outlineLevel="0" collapsed="false">
      <c r="B891" s="85" t="str">
        <f aca="false">FilterPk!A$16</f>
        <v>ST- MAIN</v>
      </c>
      <c r="C891" s="13" t="n">
        <f aca="false">C890+1</f>
        <v>890</v>
      </c>
      <c r="D891" s="50" t="n">
        <f aca="false">FilterPk!B$16</f>
        <v>694293.253349893</v>
      </c>
      <c r="E891" s="50" t="n">
        <f aca="false">FilterPk!C$16</f>
        <v>-2349.61</v>
      </c>
      <c r="F891" s="50" t="n">
        <f aca="false">FilterPk!D$16</f>
        <v>15903</v>
      </c>
      <c r="G891" s="50" t="n">
        <f aca="false">FilterPk!E$16</f>
        <v>69359.47</v>
      </c>
      <c r="H891" s="50" t="n">
        <f aca="false">FilterPk!F$16</f>
        <v>0</v>
      </c>
      <c r="I891" s="50" t="n">
        <f aca="false">FilterPk!G$16</f>
        <v>0</v>
      </c>
      <c r="J891" s="50" t="n">
        <f aca="false">FilterPk!H$16</f>
        <v>0</v>
      </c>
      <c r="K891" s="50" t="n">
        <f aca="false">FilterPk!I$16</f>
        <v>0</v>
      </c>
      <c r="L891" s="50" t="n">
        <f aca="false">FilterPk!J$16</f>
        <v>0</v>
      </c>
      <c r="M891" s="50" t="n">
        <f aca="false">FilterPk!K$16</f>
        <v>0</v>
      </c>
      <c r="N891" s="50" t="n">
        <f aca="false">FilterPk!L$16</f>
        <v>82912.86</v>
      </c>
      <c r="O891" s="50" t="n">
        <f aca="false">FilterPk!M$16</f>
        <v>0</v>
      </c>
      <c r="P891" s="50" t="n">
        <f aca="false">FilterPk!N$16</f>
        <v>0</v>
      </c>
      <c r="Q891" s="51" t="n">
        <f aca="false">FilterPk!O$16</f>
        <v>82912.86</v>
      </c>
    </row>
    <row r="892" customFormat="false" ht="12.75" hidden="false" customHeight="false" outlineLevel="0" collapsed="false">
      <c r="B892" s="85" t="str">
        <f aca="false">FilterPk!A$17</f>
        <v>MW-ANALYST</v>
      </c>
      <c r="C892" s="13" t="n">
        <f aca="false">C891+1</f>
        <v>891</v>
      </c>
      <c r="D892" s="50" t="n">
        <f aca="false">FilterPk!B$17</f>
        <v>0</v>
      </c>
      <c r="E892" s="50" t="n">
        <f aca="false">FilterPk!C$17</f>
        <v>6363.4</v>
      </c>
      <c r="F892" s="50" t="n">
        <f aca="false">FilterPk!D$17</f>
        <v>15838.59</v>
      </c>
      <c r="G892" s="50" t="n">
        <f aca="false">FilterPk!E$17</f>
        <v>0</v>
      </c>
      <c r="H892" s="50" t="n">
        <f aca="false">FilterPk!F$17</f>
        <v>0</v>
      </c>
      <c r="I892" s="50" t="n">
        <f aca="false">FilterPk!G$17</f>
        <v>0</v>
      </c>
      <c r="J892" s="50" t="n">
        <f aca="false">FilterPk!H$17</f>
        <v>0</v>
      </c>
      <c r="K892" s="50" t="n">
        <f aca="false">FilterPk!I$17</f>
        <v>0</v>
      </c>
      <c r="L892" s="50" t="n">
        <f aca="false">FilterPk!J$17</f>
        <v>0</v>
      </c>
      <c r="M892" s="50" t="n">
        <f aca="false">FilterPk!K$17</f>
        <v>0</v>
      </c>
      <c r="N892" s="50" t="n">
        <f aca="false">FilterPk!L$17</f>
        <v>22201.99</v>
      </c>
      <c r="O892" s="50" t="n">
        <f aca="false">FilterPk!M$17</f>
        <v>0</v>
      </c>
      <c r="P892" s="50" t="n">
        <f aca="false">FilterPk!N$17</f>
        <v>0</v>
      </c>
      <c r="Q892" s="51" t="n">
        <f aca="false">FilterPk!O$17</f>
        <v>22201.99</v>
      </c>
    </row>
    <row r="893" customFormat="false" ht="12.75" hidden="false" customHeight="false" outlineLevel="0" collapsed="false">
      <c r="B893" s="85" t="str">
        <f aca="false">FilterPk!A$18</f>
        <v>LT-NE</v>
      </c>
      <c r="C893" s="13" t="n">
        <f aca="false">C892+1</f>
        <v>892</v>
      </c>
      <c r="D893" s="50" t="n">
        <f aca="false">FilterPk!B$18</f>
        <v>6187311.37539291</v>
      </c>
      <c r="E893" s="50" t="n">
        <f aca="false">FilterPk!C$18</f>
        <v>-37254.47</v>
      </c>
      <c r="F893" s="50" t="n">
        <f aca="false">FilterPk!D$18</f>
        <v>2562.91</v>
      </c>
      <c r="G893" s="50" t="n">
        <f aca="false">FilterPk!E$18</f>
        <v>-23211.32</v>
      </c>
      <c r="H893" s="50" t="n">
        <f aca="false">FilterPk!F$18</f>
        <v>263627.18</v>
      </c>
      <c r="I893" s="50" t="n">
        <f aca="false">FilterPk!G$18</f>
        <v>-59813.36</v>
      </c>
      <c r="J893" s="50" t="n">
        <f aca="false">FilterPk!H$18</f>
        <v>155752.04</v>
      </c>
      <c r="K893" s="50" t="n">
        <f aca="false">FilterPk!I$18</f>
        <v>121018.38</v>
      </c>
      <c r="L893" s="50" t="n">
        <f aca="false">FilterPk!J$18</f>
        <v>-53378.32</v>
      </c>
      <c r="M893" s="50" t="n">
        <f aca="false">FilterPk!K$18</f>
        <v>995570.8</v>
      </c>
      <c r="N893" s="50" t="n">
        <f aca="false">FilterPk!L$18</f>
        <v>1364873.84</v>
      </c>
      <c r="O893" s="50" t="n">
        <f aca="false">FilterPk!M$18</f>
        <v>1053007.86</v>
      </c>
      <c r="P893" s="50" t="n">
        <f aca="false">FilterPk!N$18</f>
        <v>-2593897.5</v>
      </c>
      <c r="Q893" s="51" t="n">
        <f aca="false">FilterPk!O$18</f>
        <v>-176015.800000001</v>
      </c>
    </row>
    <row r="894" customFormat="false" ht="12.75" hidden="false" customHeight="false" outlineLevel="0" collapsed="false">
      <c r="B894" s="85" t="str">
        <f aca="false">FilterPk!A$19</f>
        <v>LT-PJM</v>
      </c>
      <c r="C894" s="13" t="n">
        <f aca="false">C893+1</f>
        <v>893</v>
      </c>
      <c r="D894" s="50" t="n">
        <f aca="false">FilterPk!B$19</f>
        <v>1818236.42109565</v>
      </c>
      <c r="E894" s="50" t="n">
        <f aca="false">FilterPk!C$19</f>
        <v>25453.61</v>
      </c>
      <c r="F894" s="50" t="n">
        <f aca="false">FilterPk!D$19</f>
        <v>45536</v>
      </c>
      <c r="G894" s="50" t="n">
        <f aca="false">FilterPk!E$19</f>
        <v>312117.59</v>
      </c>
      <c r="H894" s="50" t="n">
        <f aca="false">FilterPk!F$19</f>
        <v>211118</v>
      </c>
      <c r="I894" s="50" t="n">
        <f aca="false">FilterPk!G$19</f>
        <v>0</v>
      </c>
      <c r="J894" s="50" t="n">
        <f aca="false">FilterPk!H$19</f>
        <v>24536.25</v>
      </c>
      <c r="K894" s="50" t="n">
        <f aca="false">FilterPk!I$19</f>
        <v>-12662.37</v>
      </c>
      <c r="L894" s="50" t="n">
        <f aca="false">FilterPk!J$19</f>
        <v>-30078</v>
      </c>
      <c r="M894" s="50" t="n">
        <f aca="false">FilterPk!K$19</f>
        <v>243523.27</v>
      </c>
      <c r="N894" s="50" t="n">
        <f aca="false">FilterPk!L$19</f>
        <v>819544.35</v>
      </c>
      <c r="O894" s="50" t="n">
        <f aca="false">FilterPk!M$19</f>
        <v>125485.18</v>
      </c>
      <c r="P894" s="50" t="n">
        <f aca="false">FilterPk!N$19</f>
        <v>177105.54</v>
      </c>
      <c r="Q894" s="51" t="n">
        <f aca="false">FilterPk!O$19</f>
        <v>1122135.07</v>
      </c>
    </row>
    <row r="895" customFormat="false" ht="12.75" hidden="false" customHeight="false" outlineLevel="0" collapsed="false">
      <c r="B895" s="85" t="str">
        <f aca="false">FilterPk!A$20</f>
        <v>LT- NY</v>
      </c>
      <c r="C895" s="13" t="n">
        <f aca="false">C894+1</f>
        <v>894</v>
      </c>
      <c r="D895" s="50" t="n">
        <f aca="false">FilterPk!B$20</f>
        <v>0</v>
      </c>
      <c r="E895" s="50" t="n">
        <f aca="false">FilterPk!C$20</f>
        <v>-15908.51</v>
      </c>
      <c r="F895" s="50" t="n">
        <f aca="false">FilterPk!D$20</f>
        <v>63126.67</v>
      </c>
      <c r="G895" s="50" t="n">
        <f aca="false">FilterPk!E$20</f>
        <v>-17376.91</v>
      </c>
      <c r="H895" s="50" t="n">
        <f aca="false">FilterPk!F$20</f>
        <v>0</v>
      </c>
      <c r="I895" s="50" t="n">
        <f aca="false">FilterPk!G$20</f>
        <v>0</v>
      </c>
      <c r="J895" s="50" t="n">
        <f aca="false">FilterPk!H$20</f>
        <v>0</v>
      </c>
      <c r="K895" s="50" t="n">
        <f aca="false">FilterPk!I$20</f>
        <v>0</v>
      </c>
      <c r="L895" s="50" t="n">
        <f aca="false">FilterPk!J$20</f>
        <v>0</v>
      </c>
      <c r="M895" s="50" t="n">
        <f aca="false">FilterPk!K$20</f>
        <v>146381.01</v>
      </c>
      <c r="N895" s="50" t="n">
        <f aca="false">FilterPk!L$20</f>
        <v>176222.26</v>
      </c>
      <c r="O895" s="50" t="n">
        <f aca="false">FilterPk!M$20</f>
        <v>281909.77</v>
      </c>
      <c r="P895" s="50" t="n">
        <f aca="false">FilterPk!N$20</f>
        <v>-177475.64</v>
      </c>
      <c r="Q895" s="51" t="n">
        <f aca="false">FilterPk!O$20</f>
        <v>280656.39</v>
      </c>
    </row>
    <row r="896" customFormat="false" ht="12.75" hidden="false" customHeight="false" outlineLevel="0" collapsed="false">
      <c r="B896" s="85" t="str">
        <f aca="false">FilterPk!A$21</f>
        <v>ST- PJM</v>
      </c>
      <c r="C896" s="13" t="n">
        <f aca="false">C895+1</f>
        <v>895</v>
      </c>
      <c r="D896" s="50" t="n">
        <f aca="false">FilterPk!B$21</f>
        <v>1243093.71447674</v>
      </c>
      <c r="E896" s="50" t="n">
        <f aca="false">FilterPk!C$21</f>
        <v>-91155.75</v>
      </c>
      <c r="F896" s="50" t="n">
        <f aca="false">FilterPk!D$21</f>
        <v>-47515.78</v>
      </c>
      <c r="G896" s="50" t="n">
        <f aca="false">FilterPk!E$21</f>
        <v>0</v>
      </c>
      <c r="H896" s="50" t="n">
        <f aca="false">FilterPk!F$21</f>
        <v>0</v>
      </c>
      <c r="I896" s="50" t="n">
        <f aca="false">FilterPk!G$21</f>
        <v>0</v>
      </c>
      <c r="J896" s="50" t="n">
        <f aca="false">FilterPk!H$21</f>
        <v>0</v>
      </c>
      <c r="K896" s="50" t="n">
        <f aca="false">FilterPk!I$21</f>
        <v>0</v>
      </c>
      <c r="L896" s="50" t="n">
        <f aca="false">FilterPk!J$21</f>
        <v>0</v>
      </c>
      <c r="M896" s="50" t="n">
        <f aca="false">FilterPk!K$21</f>
        <v>0</v>
      </c>
      <c r="N896" s="50" t="n">
        <f aca="false">FilterPk!L$21</f>
        <v>-138671.53</v>
      </c>
      <c r="O896" s="50" t="n">
        <f aca="false">FilterPk!M$21</f>
        <v>0</v>
      </c>
      <c r="P896" s="50" t="n">
        <f aca="false">FilterPk!N$21</f>
        <v>0</v>
      </c>
      <c r="Q896" s="51" t="n">
        <f aca="false">FilterPk!O$21</f>
        <v>-138671.53</v>
      </c>
    </row>
    <row r="897" customFormat="false" ht="12.75" hidden="false" customHeight="false" outlineLevel="0" collapsed="false">
      <c r="B897" s="85" t="str">
        <f aca="false">FilterPk!A$22</f>
        <v>ST- NENG</v>
      </c>
      <c r="C897" s="13" t="n">
        <f aca="false">C896+1</f>
        <v>896</v>
      </c>
      <c r="D897" s="50" t="n">
        <f aca="false">FilterPk!B$22</f>
        <v>539719.375927685</v>
      </c>
      <c r="E897" s="50" t="n">
        <f aca="false">FilterPk!C$22</f>
        <v>13161.19</v>
      </c>
      <c r="F897" s="50" t="n">
        <f aca="false">FilterPk!D$22</f>
        <v>63418.82</v>
      </c>
      <c r="G897" s="50" t="n">
        <f aca="false">FilterPk!E$22</f>
        <v>0</v>
      </c>
      <c r="H897" s="50" t="n">
        <f aca="false">FilterPk!F$22</f>
        <v>0</v>
      </c>
      <c r="I897" s="50" t="n">
        <f aca="false">FilterPk!G$22</f>
        <v>0</v>
      </c>
      <c r="J897" s="50" t="n">
        <f aca="false">FilterPk!H$22</f>
        <v>0</v>
      </c>
      <c r="K897" s="50" t="n">
        <f aca="false">FilterPk!I$22</f>
        <v>0</v>
      </c>
      <c r="L897" s="50" t="n">
        <f aca="false">FilterPk!J$22</f>
        <v>0</v>
      </c>
      <c r="M897" s="50" t="n">
        <f aca="false">FilterPk!K$22</f>
        <v>0</v>
      </c>
      <c r="N897" s="50" t="n">
        <f aca="false">FilterPk!L$22</f>
        <v>76580.01</v>
      </c>
      <c r="O897" s="50" t="n">
        <f aca="false">FilterPk!M$22</f>
        <v>0</v>
      </c>
      <c r="P897" s="50" t="n">
        <f aca="false">FilterPk!N$22</f>
        <v>0</v>
      </c>
      <c r="Q897" s="51" t="n">
        <f aca="false">FilterPk!O$22</f>
        <v>76580.01</v>
      </c>
    </row>
    <row r="898" customFormat="false" ht="12.75" hidden="false" customHeight="false" outlineLevel="0" collapsed="false">
      <c r="B898" s="85" t="str">
        <f aca="false">FilterPk!A$23</f>
        <v>ST- NY</v>
      </c>
      <c r="C898" s="13" t="n">
        <f aca="false">C897+1</f>
        <v>897</v>
      </c>
      <c r="D898" s="50" t="n">
        <f aca="false">FilterPk!B$23</f>
        <v>251437.188425373</v>
      </c>
      <c r="E898" s="50" t="n">
        <f aca="false">FilterPk!C$23</f>
        <v>10362.2</v>
      </c>
      <c r="F898" s="50" t="n">
        <f aca="false">FilterPk!D$23</f>
        <v>-15838.59</v>
      </c>
      <c r="G898" s="50" t="n">
        <f aca="false">FilterPk!E$23</f>
        <v>17339.87</v>
      </c>
      <c r="H898" s="50" t="n">
        <f aca="false">FilterPk!F$23</f>
        <v>0</v>
      </c>
      <c r="I898" s="50" t="n">
        <f aca="false">FilterPk!G$23</f>
        <v>0</v>
      </c>
      <c r="J898" s="50" t="n">
        <f aca="false">FilterPk!H$23</f>
        <v>0</v>
      </c>
      <c r="K898" s="50" t="n">
        <f aca="false">FilterPk!I$23</f>
        <v>0</v>
      </c>
      <c r="L898" s="50" t="n">
        <f aca="false">FilterPk!J$23</f>
        <v>0</v>
      </c>
      <c r="M898" s="50" t="n">
        <f aca="false">FilterPk!K$23</f>
        <v>0</v>
      </c>
      <c r="N898" s="50" t="n">
        <f aca="false">FilterPk!L$23</f>
        <v>11863.48</v>
      </c>
      <c r="O898" s="50" t="n">
        <f aca="false">FilterPk!M$23</f>
        <v>0</v>
      </c>
      <c r="P898" s="50" t="n">
        <f aca="false">FilterPk!N$23</f>
        <v>0</v>
      </c>
      <c r="Q898" s="51" t="n">
        <f aca="false">FilterPk!O$23</f>
        <v>11863.48</v>
      </c>
    </row>
    <row r="899" customFormat="false" ht="12.75" hidden="false" customHeight="false" outlineLevel="0" collapsed="false">
      <c r="B899" s="85" t="str">
        <f aca="false">FilterPk!A$24</f>
        <v>NE- PHYS</v>
      </c>
      <c r="C899" s="13" t="n">
        <f aca="false">C898+1</f>
        <v>898</v>
      </c>
      <c r="D899" s="50" t="n">
        <f aca="false">FilterPk!B$24</f>
        <v>0</v>
      </c>
      <c r="E899" s="50" t="n">
        <f aca="false">FilterPk!C$24</f>
        <v>0</v>
      </c>
      <c r="F899" s="50" t="n">
        <f aca="false">FilterPk!D$24</f>
        <v>0</v>
      </c>
      <c r="G899" s="50" t="n">
        <f aca="false">FilterPk!E$24</f>
        <v>0</v>
      </c>
      <c r="H899" s="50" t="n">
        <f aca="false">FilterPk!F$24</f>
        <v>0</v>
      </c>
      <c r="I899" s="50" t="n">
        <f aca="false">FilterPk!G$24</f>
        <v>0</v>
      </c>
      <c r="J899" s="50" t="n">
        <f aca="false">FilterPk!H$24</f>
        <v>0</v>
      </c>
      <c r="K899" s="50" t="n">
        <f aca="false">FilterPk!I$24</f>
        <v>0</v>
      </c>
      <c r="L899" s="50" t="n">
        <f aca="false">FilterPk!J$24</f>
        <v>0</v>
      </c>
      <c r="M899" s="50" t="n">
        <f aca="false">FilterPk!K$24</f>
        <v>0</v>
      </c>
      <c r="N899" s="50" t="n">
        <f aca="false">FilterPk!L$24</f>
        <v>0</v>
      </c>
      <c r="O899" s="50" t="n">
        <f aca="false">FilterPk!M$24</f>
        <v>0</v>
      </c>
      <c r="P899" s="50" t="n">
        <f aca="false">FilterPk!N$24</f>
        <v>0</v>
      </c>
      <c r="Q899" s="51" t="n">
        <f aca="false">FilterPk!O$24</f>
        <v>0</v>
      </c>
    </row>
    <row r="900" customFormat="false" ht="12.75" hidden="false" customHeight="false" outlineLevel="0" collapsed="false">
      <c r="B900" s="85" t="str">
        <f aca="false">FilterPk!A$25</f>
        <v>LT-Southeast</v>
      </c>
      <c r="C900" s="13" t="n">
        <f aca="false">C899+1</f>
        <v>899</v>
      </c>
      <c r="D900" s="50" t="n">
        <f aca="false">FilterPk!B$25</f>
        <v>11411200.8859117</v>
      </c>
      <c r="E900" s="50" t="n">
        <f aca="false">FilterPk!C$25</f>
        <v>45860.27</v>
      </c>
      <c r="F900" s="50" t="n">
        <f aca="false">FilterPk!D$25</f>
        <v>54109.47</v>
      </c>
      <c r="G900" s="50" t="n">
        <f aca="false">FilterPk!E$25</f>
        <v>124540.18</v>
      </c>
      <c r="H900" s="50" t="n">
        <f aca="false">FilterPk!F$25</f>
        <v>77068.78</v>
      </c>
      <c r="I900" s="50" t="n">
        <f aca="false">FilterPk!G$25</f>
        <v>75414.58</v>
      </c>
      <c r="J900" s="50" t="n">
        <f aca="false">FilterPk!H$25</f>
        <v>134077.64</v>
      </c>
      <c r="K900" s="50" t="n">
        <f aca="false">FilterPk!I$25</f>
        <v>429786.05</v>
      </c>
      <c r="L900" s="50" t="n">
        <f aca="false">FilterPk!J$25</f>
        <v>118391.18</v>
      </c>
      <c r="M900" s="50" t="n">
        <f aca="false">FilterPk!K$25</f>
        <v>1083243.13</v>
      </c>
      <c r="N900" s="50" t="n">
        <f aca="false">FilterPk!L$25</f>
        <v>2142491.28</v>
      </c>
      <c r="O900" s="50" t="n">
        <f aca="false">FilterPk!M$25</f>
        <v>344226</v>
      </c>
      <c r="P900" s="50" t="n">
        <f aca="false">FilterPk!N$25</f>
        <v>1221747.4</v>
      </c>
      <c r="Q900" s="51" t="n">
        <f aca="false">FilterPk!O$25</f>
        <v>3708464.68</v>
      </c>
    </row>
    <row r="901" customFormat="false" ht="12.75" hidden="false" customHeight="false" outlineLevel="0" collapsed="false">
      <c r="B901" s="85" t="str">
        <f aca="false">FilterPk!A$26</f>
        <v>ST-SPP</v>
      </c>
      <c r="C901" s="13" t="n">
        <f aca="false">C900+1</f>
        <v>900</v>
      </c>
      <c r="D901" s="50" t="n">
        <f aca="false">FilterPk!B$26</f>
        <v>52202.8773549933</v>
      </c>
      <c r="E901" s="50" t="n">
        <f aca="false">FilterPk!C$26</f>
        <v>3181.7</v>
      </c>
      <c r="F901" s="50" t="n">
        <f aca="false">FilterPk!D$26</f>
        <v>0</v>
      </c>
      <c r="G901" s="50" t="n">
        <f aca="false">FilterPk!E$26</f>
        <v>0</v>
      </c>
      <c r="H901" s="50" t="n">
        <f aca="false">FilterPk!F$26</f>
        <v>0</v>
      </c>
      <c r="I901" s="50" t="n">
        <f aca="false">FilterPk!G$26</f>
        <v>0</v>
      </c>
      <c r="J901" s="50" t="n">
        <f aca="false">FilterPk!H$26</f>
        <v>0</v>
      </c>
      <c r="K901" s="50" t="n">
        <f aca="false">FilterPk!I$26</f>
        <v>0</v>
      </c>
      <c r="L901" s="50" t="n">
        <f aca="false">FilterPk!J$26</f>
        <v>0</v>
      </c>
      <c r="M901" s="50" t="n">
        <f aca="false">FilterPk!K$26</f>
        <v>0</v>
      </c>
      <c r="N901" s="50" t="n">
        <f aca="false">FilterPk!L$26</f>
        <v>3181.7</v>
      </c>
      <c r="O901" s="50" t="n">
        <f aca="false">FilterPk!M$26</f>
        <v>0</v>
      </c>
      <c r="P901" s="50" t="n">
        <f aca="false">FilterPk!N$26</f>
        <v>0</v>
      </c>
      <c r="Q901" s="51" t="n">
        <f aca="false">FilterPk!O$26</f>
        <v>3181.7</v>
      </c>
    </row>
    <row r="902" customFormat="false" ht="12.75" hidden="false" customHeight="false" outlineLevel="0" collapsed="false">
      <c r="B902" s="85" t="str">
        <f aca="false">FilterPk!A$27</f>
        <v>ST-SERC</v>
      </c>
      <c r="C902" s="13" t="n">
        <f aca="false">C901+1</f>
        <v>901</v>
      </c>
      <c r="D902" s="50" t="n">
        <f aca="false">FilterPk!B$27</f>
        <v>686881.973218232</v>
      </c>
      <c r="E902" s="50" t="n">
        <f aca="false">FilterPk!C$27</f>
        <v>-12726.81</v>
      </c>
      <c r="F902" s="50" t="n">
        <f aca="false">FilterPk!D$27</f>
        <v>-31677.19</v>
      </c>
      <c r="G902" s="50" t="n">
        <f aca="false">FilterPk!E$27</f>
        <v>138718.93</v>
      </c>
      <c r="H902" s="50" t="n">
        <f aca="false">FilterPk!F$27</f>
        <v>0</v>
      </c>
      <c r="I902" s="50" t="n">
        <f aca="false">FilterPk!G$27</f>
        <v>0</v>
      </c>
      <c r="J902" s="50" t="n">
        <f aca="false">FilterPk!H$27</f>
        <v>0</v>
      </c>
      <c r="K902" s="50" t="n">
        <f aca="false">FilterPk!I$27</f>
        <v>0</v>
      </c>
      <c r="L902" s="50" t="n">
        <f aca="false">FilterPk!J$27</f>
        <v>0</v>
      </c>
      <c r="M902" s="50" t="n">
        <f aca="false">FilterPk!K$27</f>
        <v>0</v>
      </c>
      <c r="N902" s="50" t="n">
        <f aca="false">FilterPk!L$27</f>
        <v>94314.93</v>
      </c>
      <c r="O902" s="50" t="n">
        <f aca="false">FilterPk!M$27</f>
        <v>0</v>
      </c>
      <c r="P902" s="50" t="n">
        <f aca="false">FilterPk!N$27</f>
        <v>0</v>
      </c>
      <c r="Q902" s="51" t="n">
        <f aca="false">FilterPk!O$27</f>
        <v>94314.93</v>
      </c>
    </row>
    <row r="903" customFormat="false" ht="12.75" hidden="false" customHeight="false" outlineLevel="0" collapsed="false">
      <c r="B903" s="85" t="str">
        <f aca="false">FilterPk!A$28</f>
        <v>LT- Texas</v>
      </c>
      <c r="C903" s="13" t="n">
        <f aca="false">C902+1</f>
        <v>902</v>
      </c>
      <c r="D903" s="50" t="n">
        <f aca="false">FilterPk!B$28</f>
        <v>3826684.70313045</v>
      </c>
      <c r="E903" s="50" t="n">
        <f aca="false">FilterPk!C$28</f>
        <v>-6382.69</v>
      </c>
      <c r="F903" s="50" t="n">
        <f aca="false">FilterPk!D$28</f>
        <v>71634.81</v>
      </c>
      <c r="G903" s="50" t="n">
        <f aca="false">FilterPk!E$28</f>
        <v>28710.67</v>
      </c>
      <c r="H903" s="50" t="n">
        <f aca="false">FilterPk!F$28</f>
        <v>106726.26</v>
      </c>
      <c r="I903" s="50" t="n">
        <f aca="false">FilterPk!G$28</f>
        <v>68401.15</v>
      </c>
      <c r="J903" s="50" t="n">
        <f aca="false">FilterPk!H$28</f>
        <v>107963.61</v>
      </c>
      <c r="K903" s="50" t="n">
        <f aca="false">FilterPk!I$28</f>
        <v>204731.1</v>
      </c>
      <c r="L903" s="50" t="n">
        <f aca="false">FilterPk!J$28</f>
        <v>63773.36</v>
      </c>
      <c r="M903" s="50" t="n">
        <f aca="false">FilterPk!K$28</f>
        <v>194039.66</v>
      </c>
      <c r="N903" s="50" t="n">
        <f aca="false">FilterPk!L$28</f>
        <v>839597.93</v>
      </c>
      <c r="O903" s="50" t="n">
        <f aca="false">FilterPk!M$28</f>
        <v>673610.11</v>
      </c>
      <c r="P903" s="50" t="n">
        <f aca="false">FilterPk!N$28</f>
        <v>107208.74</v>
      </c>
      <c r="Q903" s="51" t="n">
        <f aca="false">FilterPk!O$28</f>
        <v>1620416.78</v>
      </c>
    </row>
    <row r="904" customFormat="false" ht="12.75" hidden="false" customHeight="false" outlineLevel="0" collapsed="false">
      <c r="B904" s="85" t="str">
        <f aca="false">FilterPk!A$29</f>
        <v>St- Texas</v>
      </c>
      <c r="C904" s="13" t="n">
        <f aca="false">C903+1</f>
        <v>903</v>
      </c>
      <c r="D904" s="50" t="n">
        <f aca="false">FilterPk!B$29</f>
        <v>445563.239343252</v>
      </c>
      <c r="E904" s="50" t="n">
        <f aca="false">FilterPk!C$29</f>
        <v>30194</v>
      </c>
      <c r="F904" s="50" t="n">
        <f aca="false">FilterPk!D$29</f>
        <v>31677.19</v>
      </c>
      <c r="G904" s="50" t="n">
        <f aca="false">FilterPk!E$29</f>
        <v>0</v>
      </c>
      <c r="H904" s="50" t="n">
        <f aca="false">FilterPk!F$29</f>
        <v>0</v>
      </c>
      <c r="I904" s="50" t="n">
        <f aca="false">FilterPk!G$29</f>
        <v>0</v>
      </c>
      <c r="J904" s="50" t="n">
        <f aca="false">FilterPk!H$29</f>
        <v>0</v>
      </c>
      <c r="K904" s="50" t="n">
        <f aca="false">FilterPk!I$29</f>
        <v>0</v>
      </c>
      <c r="L904" s="50" t="n">
        <f aca="false">FilterPk!J$29</f>
        <v>0</v>
      </c>
      <c r="M904" s="50" t="n">
        <f aca="false">FilterPk!K$29</f>
        <v>0</v>
      </c>
      <c r="N904" s="50" t="n">
        <f aca="false">FilterPk!L$29</f>
        <v>61871.19</v>
      </c>
      <c r="O904" s="50" t="n">
        <f aca="false">FilterPk!M$29</f>
        <v>0</v>
      </c>
      <c r="P904" s="50" t="n">
        <f aca="false">FilterPk!N$29</f>
        <v>0</v>
      </c>
      <c r="Q904" s="51" t="n">
        <f aca="false">FilterPk!O$29</f>
        <v>61871.19</v>
      </c>
    </row>
    <row r="905" customFormat="false" ht="12.75" hidden="false" customHeight="false" outlineLevel="0" collapsed="false">
      <c r="B905" s="85"/>
      <c r="C905" s="13" t="n">
        <f aca="false">C904+1</f>
        <v>904</v>
      </c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1"/>
    </row>
    <row r="906" customFormat="false" ht="12.75" hidden="false" customHeight="false" outlineLevel="0" collapsed="false">
      <c r="B906" s="85" t="str">
        <f aca="false">FilterPk!A$32</f>
        <v>Gas positions</v>
      </c>
      <c r="C906" s="13" t="n">
        <f aca="false">C905+1</f>
        <v>905</v>
      </c>
      <c r="D906" s="50" t="s">
        <v>4</v>
      </c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1"/>
    </row>
    <row r="907" customFormat="false" ht="12.75" hidden="false" customHeight="false" outlineLevel="0" collapsed="false">
      <c r="B907" s="85" t="str">
        <f aca="false">FilterPk!A$33</f>
        <v>Kevin Presto</v>
      </c>
      <c r="C907" s="13" t="n">
        <f aca="false">C906+1</f>
        <v>906</v>
      </c>
      <c r="D907" s="50" t="n">
        <f aca="false">FilterPk!B$33</f>
        <v>0</v>
      </c>
      <c r="E907" s="50" t="n">
        <f aca="false">FilterPk!C$33</f>
        <v>0</v>
      </c>
      <c r="F907" s="50" t="n">
        <f aca="false">FilterPk!D$33</f>
        <v>0</v>
      </c>
      <c r="G907" s="50" t="n">
        <f aca="false">FilterPk!E$33</f>
        <v>0</v>
      </c>
      <c r="H907" s="50" t="n">
        <f aca="false">FilterPk!F$33</f>
        <v>148.212616</v>
      </c>
      <c r="I907" s="50" t="n">
        <f aca="false">FilterPk!G$33</f>
        <v>152.45636</v>
      </c>
      <c r="J907" s="50" t="n">
        <f aca="false">FilterPk!H$33</f>
        <v>146.860915</v>
      </c>
      <c r="K907" s="50" t="n">
        <f aca="false">FilterPk!I$33</f>
        <v>301.509361</v>
      </c>
      <c r="L907" s="50" t="n">
        <f aca="false">FilterPk!J$33</f>
        <v>144.921279</v>
      </c>
      <c r="M907" s="50" t="n">
        <f aca="false">FilterPk!K$33</f>
        <v>149.116289</v>
      </c>
      <c r="N907" s="50" t="n">
        <f aca="false">FilterPk!L$33</f>
        <v>1043.07682</v>
      </c>
      <c r="O907" s="50" t="n">
        <f aca="false">FilterPk!M$33</f>
        <v>0</v>
      </c>
      <c r="P907" s="50" t="n">
        <f aca="false">FilterPk!N$33</f>
        <v>0</v>
      </c>
      <c r="Q907" s="51" t="n">
        <f aca="false">FilterPk!O$33</f>
        <v>1043.07682</v>
      </c>
    </row>
    <row r="908" customFormat="false" ht="12.75" hidden="false" customHeight="false" outlineLevel="0" collapsed="false">
      <c r="B908" s="85" t="str">
        <f aca="false">FilterPk!A$34</f>
        <v>Fletcher Sturm</v>
      </c>
      <c r="C908" s="13" t="n">
        <f aca="false">C907+1</f>
        <v>907</v>
      </c>
      <c r="D908" s="50" t="n">
        <f aca="false">FilterPk!B$34</f>
        <v>0</v>
      </c>
      <c r="E908" s="50" t="n">
        <f aca="false">FilterPk!C$34</f>
        <v>0</v>
      </c>
      <c r="F908" s="50" t="n">
        <f aca="false">FilterPk!D$34</f>
        <v>10.382539</v>
      </c>
      <c r="G908" s="50" t="n">
        <f aca="false">FilterPk!E$34</f>
        <v>-372.732218</v>
      </c>
      <c r="H908" s="50" t="n">
        <f aca="false">FilterPk!F$34</f>
        <v>-18.430041</v>
      </c>
      <c r="I908" s="50" t="n">
        <f aca="false">FilterPk!G$34</f>
        <v>-7.519049</v>
      </c>
      <c r="J908" s="50" t="n">
        <f aca="false">FilterPk!H$34</f>
        <v>7.209206</v>
      </c>
      <c r="K908" s="50" t="n">
        <f aca="false">FilterPk!I$34</f>
        <v>16.283645</v>
      </c>
      <c r="L908" s="50" t="n">
        <f aca="false">FilterPk!J$34</f>
        <v>-0.622678</v>
      </c>
      <c r="M908" s="50" t="n">
        <f aca="false">FilterPk!K$34</f>
        <v>48.787102</v>
      </c>
      <c r="N908" s="50" t="n">
        <f aca="false">FilterPk!L$34</f>
        <v>-316.641494</v>
      </c>
      <c r="O908" s="50" t="n">
        <f aca="false">FilterPk!M$34</f>
        <v>137.057149</v>
      </c>
      <c r="P908" s="50" t="n">
        <f aca="false">FilterPk!N$34</f>
        <v>0</v>
      </c>
      <c r="Q908" s="51" t="n">
        <f aca="false">FilterPk!O$34</f>
        <v>-179.584345</v>
      </c>
    </row>
    <row r="909" customFormat="false" ht="12.75" hidden="false" customHeight="false" outlineLevel="0" collapsed="false">
      <c r="B909" s="85" t="str">
        <f aca="false">FilterPk!A$35</f>
        <v>Doug Gilbert-Smith</v>
      </c>
      <c r="C909" s="13" t="n">
        <f aca="false">C908+1</f>
        <v>908</v>
      </c>
      <c r="D909" s="50" t="n">
        <f aca="false">FilterPk!B$35</f>
        <v>0</v>
      </c>
      <c r="E909" s="50" t="n">
        <f aca="false">FilterPk!C$35</f>
        <v>0</v>
      </c>
      <c r="F909" s="50" t="n">
        <f aca="false">FilterPk!D$35</f>
        <v>-34.907</v>
      </c>
      <c r="G909" s="50" t="n">
        <f aca="false">FilterPk!E$35</f>
        <v>38.473605</v>
      </c>
      <c r="H909" s="50" t="n">
        <f aca="false">FilterPk!F$35</f>
        <v>-29.642523</v>
      </c>
      <c r="I909" s="50" t="n">
        <f aca="false">FilterPk!G$35</f>
        <v>30.491272</v>
      </c>
      <c r="J909" s="50" t="n">
        <f aca="false">FilterPk!H$35</f>
        <v>0</v>
      </c>
      <c r="K909" s="50" t="n">
        <f aca="false">FilterPk!I$35</f>
        <v>90.452808</v>
      </c>
      <c r="L909" s="50" t="n">
        <f aca="false">FilterPk!J$35</f>
        <v>0</v>
      </c>
      <c r="M909" s="50" t="n">
        <f aca="false">FilterPk!K$35</f>
        <v>14.574853</v>
      </c>
      <c r="N909" s="50" t="n">
        <f aca="false">FilterPk!L$35</f>
        <v>109.443015</v>
      </c>
      <c r="O909" s="50" t="n">
        <f aca="false">FilterPk!M$35</f>
        <v>94.93307</v>
      </c>
      <c r="P909" s="50" t="n">
        <f aca="false">FilterPk!N$35</f>
        <v>-157.516125</v>
      </c>
      <c r="Q909" s="51" t="n">
        <f aca="false">FilterPk!O$35</f>
        <v>46.85996</v>
      </c>
    </row>
    <row r="910" customFormat="false" ht="12.75" hidden="false" customHeight="false" outlineLevel="0" collapsed="false">
      <c r="B910" s="85" t="str">
        <f aca="false">FilterPk!A$36</f>
        <v>Rogers Herndon</v>
      </c>
      <c r="C910" s="13" t="n">
        <f aca="false">C909+1</f>
        <v>909</v>
      </c>
      <c r="D910" s="50" t="n">
        <f aca="false">FilterPk!B$36</f>
        <v>0</v>
      </c>
      <c r="E910" s="50" t="n">
        <f aca="false">FilterPk!C$36</f>
        <v>0</v>
      </c>
      <c r="F910" s="50" t="n">
        <f aca="false">FilterPk!D$36</f>
        <v>-16.269581</v>
      </c>
      <c r="G910" s="50" t="n">
        <f aca="false">FilterPk!E$36</f>
        <v>-36.150495</v>
      </c>
      <c r="H910" s="50" t="n">
        <f aca="false">FilterPk!F$36</f>
        <v>-105.080472</v>
      </c>
      <c r="I910" s="50" t="n">
        <f aca="false">FilterPk!G$36</f>
        <v>-21.496839</v>
      </c>
      <c r="J910" s="50" t="n">
        <f aca="false">FilterPk!H$36</f>
        <v>76.011979</v>
      </c>
      <c r="K910" s="50" t="n">
        <f aca="false">FilterPk!I$36</f>
        <v>315.376651</v>
      </c>
      <c r="L910" s="50" t="n">
        <f aca="false">FilterPk!J$36</f>
        <v>0.622678</v>
      </c>
      <c r="M910" s="50" t="n">
        <f aca="false">FilterPk!K$36</f>
        <v>131.855286</v>
      </c>
      <c r="N910" s="50" t="n">
        <f aca="false">FilterPk!L$36</f>
        <v>344.869207</v>
      </c>
      <c r="O910" s="50" t="n">
        <f aca="false">FilterPk!M$36</f>
        <v>500.495437</v>
      </c>
      <c r="P910" s="50" t="n">
        <f aca="false">FilterPk!N$36</f>
        <v>0</v>
      </c>
      <c r="Q910" s="51" t="n">
        <f aca="false">FilterPk!O$36</f>
        <v>845.364644</v>
      </c>
    </row>
    <row r="911" customFormat="false" ht="12.75" hidden="false" customHeight="false" outlineLevel="0" collapsed="false">
      <c r="B911" s="85" t="str">
        <f aca="false">FilterPk!A$37</f>
        <v>Dana Davis</v>
      </c>
      <c r="C911" s="13" t="n">
        <f aca="false">C910+1</f>
        <v>910</v>
      </c>
      <c r="D911" s="50" t="n">
        <f aca="false">FilterPk!B$37</f>
        <v>0</v>
      </c>
      <c r="E911" s="50" t="n">
        <f aca="false">FilterPk!C$37</f>
        <v>0</v>
      </c>
      <c r="F911" s="50" t="n">
        <f aca="false">FilterPk!D$37</f>
        <v>4.986714</v>
      </c>
      <c r="G911" s="50" t="n">
        <f aca="false">FilterPk!E$37</f>
        <v>-10.425106</v>
      </c>
      <c r="H911" s="50" t="n">
        <f aca="false">FilterPk!F$37</f>
        <v>34.582944</v>
      </c>
      <c r="I911" s="50" t="n">
        <f aca="false">FilterPk!G$37</f>
        <v>31.966656</v>
      </c>
      <c r="J911" s="50" t="n">
        <f aca="false">FilterPk!H$37</f>
        <v>34.267547</v>
      </c>
      <c r="K911" s="50" t="n">
        <f aca="false">FilterPk!I$37</f>
        <v>70.027981</v>
      </c>
      <c r="L911" s="50" t="n">
        <f aca="false">FilterPk!J$37</f>
        <v>33.814965</v>
      </c>
      <c r="M911" s="50" t="n">
        <f aca="false">FilterPk!K$37</f>
        <v>44.191074</v>
      </c>
      <c r="N911" s="50" t="n">
        <f aca="false">FilterPk!L$37</f>
        <v>243.412775</v>
      </c>
      <c r="O911" s="50" t="n">
        <f aca="false">FilterPk!M$37</f>
        <v>27.55263</v>
      </c>
      <c r="P911" s="50" t="n">
        <f aca="false">FilterPk!N$37</f>
        <v>0</v>
      </c>
      <c r="Q911" s="51" t="n">
        <f aca="false">FilterPk!O$37</f>
        <v>270.965405</v>
      </c>
    </row>
    <row r="912" customFormat="false" ht="12.75" hidden="false" customHeight="false" outlineLevel="0" collapsed="false">
      <c r="B912" s="85" t="str">
        <f aca="false">FilterPk!A$38</f>
        <v>Tom May</v>
      </c>
      <c r="C912" s="13" t="n">
        <f aca="false">C911+1</f>
        <v>911</v>
      </c>
      <c r="D912" s="50" t="n">
        <f aca="false">FilterPk!B$38</f>
        <v>0</v>
      </c>
      <c r="E912" s="50" t="n">
        <f aca="false">FilterPk!C$38</f>
        <v>0</v>
      </c>
      <c r="F912" s="50" t="n">
        <f aca="false">FilterPk!D$38</f>
        <v>0</v>
      </c>
      <c r="G912" s="50" t="n">
        <f aca="false">FilterPk!E$38</f>
        <v>0</v>
      </c>
      <c r="H912" s="50" t="n">
        <f aca="false">FilterPk!F$38</f>
        <v>0</v>
      </c>
      <c r="I912" s="50" t="n">
        <f aca="false">FilterPk!G$38</f>
        <v>0</v>
      </c>
      <c r="J912" s="50" t="n">
        <f aca="false">FilterPk!H$38</f>
        <v>0</v>
      </c>
      <c r="K912" s="50" t="n">
        <f aca="false">FilterPk!I$38</f>
        <v>0</v>
      </c>
      <c r="L912" s="50" t="n">
        <f aca="false">FilterPk!J$38</f>
        <v>0</v>
      </c>
      <c r="M912" s="50" t="n">
        <f aca="false">FilterPk!K$38</f>
        <v>0</v>
      </c>
      <c r="N912" s="50" t="n">
        <f aca="false">FilterPk!L$38</f>
        <v>0</v>
      </c>
      <c r="O912" s="50" t="n">
        <f aca="false">FilterPk!M$38</f>
        <v>0</v>
      </c>
      <c r="P912" s="50" t="n">
        <f aca="false">FilterPk!N$38</f>
        <v>0</v>
      </c>
      <c r="Q912" s="51" t="n">
        <f aca="false">FilterPk!O$38</f>
        <v>0</v>
      </c>
    </row>
    <row r="913" customFormat="false" ht="12.75" hidden="false" customHeight="false" outlineLevel="0" collapsed="false">
      <c r="B913" s="85" t="str">
        <f aca="false">FilterPk!A$39</f>
        <v>Clint Dean</v>
      </c>
      <c r="C913" s="13" t="n">
        <f aca="false">C912+1</f>
        <v>912</v>
      </c>
      <c r="D913" s="50" t="n">
        <f aca="false">FilterPk!B$39</f>
        <v>0</v>
      </c>
      <c r="E913" s="50" t="n">
        <f aca="false">FilterPk!C$39</f>
        <v>0</v>
      </c>
      <c r="F913" s="50" t="n">
        <f aca="false">FilterPk!D$39</f>
        <v>-27.9256</v>
      </c>
      <c r="G913" s="50" t="n">
        <f aca="false">FilterPk!E$39</f>
        <v>0</v>
      </c>
      <c r="H913" s="50" t="n">
        <f aca="false">FilterPk!F$39</f>
        <v>0</v>
      </c>
      <c r="I913" s="50" t="n">
        <f aca="false">FilterPk!G$39</f>
        <v>0</v>
      </c>
      <c r="J913" s="50" t="n">
        <f aca="false">FilterPk!H$39</f>
        <v>0</v>
      </c>
      <c r="K913" s="50" t="n">
        <f aca="false">FilterPk!I$39</f>
        <v>0</v>
      </c>
      <c r="L913" s="50" t="n">
        <f aca="false">FilterPk!J$39</f>
        <v>0</v>
      </c>
      <c r="M913" s="50" t="n">
        <f aca="false">FilterPk!K$39</f>
        <v>0</v>
      </c>
      <c r="N913" s="50" t="n">
        <f aca="false">FilterPk!L$39</f>
        <v>-27.9256</v>
      </c>
      <c r="O913" s="50" t="n">
        <f aca="false">FilterPk!M$39</f>
        <v>0</v>
      </c>
      <c r="P913" s="50" t="n">
        <f aca="false">FilterPk!N$39</f>
        <v>0</v>
      </c>
      <c r="Q913" s="51" t="n">
        <f aca="false">FilterPk!O$39</f>
        <v>-27.9256</v>
      </c>
    </row>
    <row r="914" customFormat="false" ht="12.75" hidden="false" customHeight="false" outlineLevel="0" collapsed="false">
      <c r="B914" s="85" t="str">
        <f aca="false">FilterPk!A$40</f>
        <v>Rob Benson</v>
      </c>
      <c r="C914" s="13" t="n">
        <f aca="false">C913+1</f>
        <v>913</v>
      </c>
      <c r="D914" s="50" t="n">
        <f aca="false">FilterPk!B$40</f>
        <v>0</v>
      </c>
      <c r="E914" s="50" t="n">
        <f aca="false">FilterPk!C$40</f>
        <v>0</v>
      </c>
      <c r="F914" s="50" t="n">
        <f aca="false">FilterPk!D$40</f>
        <v>0</v>
      </c>
      <c r="G914" s="50" t="n">
        <f aca="false">FilterPk!E$40</f>
        <v>-76.947211</v>
      </c>
      <c r="H914" s="50" t="n">
        <f aca="false">FilterPk!F$40</f>
        <v>0</v>
      </c>
      <c r="I914" s="50" t="n">
        <f aca="false">FilterPk!G$40</f>
        <v>0</v>
      </c>
      <c r="J914" s="50" t="n">
        <f aca="false">FilterPk!H$40</f>
        <v>0</v>
      </c>
      <c r="K914" s="50" t="n">
        <f aca="false">FilterPk!I$40</f>
        <v>0</v>
      </c>
      <c r="L914" s="50" t="n">
        <f aca="false">FilterPk!J$40</f>
        <v>0</v>
      </c>
      <c r="M914" s="50" t="n">
        <f aca="false">FilterPk!K$40</f>
        <v>0</v>
      </c>
      <c r="N914" s="50" t="n">
        <f aca="false">FilterPk!L$40</f>
        <v>-76.947211</v>
      </c>
      <c r="O914" s="50" t="n">
        <f aca="false">FilterPk!M$40</f>
        <v>0</v>
      </c>
      <c r="P914" s="50" t="n">
        <f aca="false">FilterPk!N$40</f>
        <v>0</v>
      </c>
      <c r="Q914" s="51" t="n">
        <f aca="false">FilterPk!O$40</f>
        <v>-76.947211</v>
      </c>
    </row>
    <row r="915" customFormat="false" ht="12.75" hidden="false" customHeight="false" outlineLevel="0" collapsed="false">
      <c r="B915" s="85" t="str">
        <f aca="false">FilterPk!A$41</f>
        <v>Matt Lorenz</v>
      </c>
      <c r="C915" s="13" t="n">
        <f aca="false">C914+1</f>
        <v>914</v>
      </c>
      <c r="D915" s="50" t="n">
        <f aca="false">FilterPk!B$41</f>
        <v>0</v>
      </c>
      <c r="E915" s="50" t="n">
        <f aca="false">FilterPk!C$41</f>
        <v>0</v>
      </c>
      <c r="F915" s="50" t="n">
        <f aca="false">FilterPk!D$41</f>
        <v>0</v>
      </c>
      <c r="G915" s="50" t="n">
        <f aca="false">FilterPk!E$41</f>
        <v>0</v>
      </c>
      <c r="H915" s="50" t="n">
        <f aca="false">FilterPk!F$41</f>
        <v>0</v>
      </c>
      <c r="I915" s="50" t="n">
        <f aca="false">FilterPk!G$41</f>
        <v>0</v>
      </c>
      <c r="J915" s="50" t="n">
        <f aca="false">FilterPk!H$41</f>
        <v>0</v>
      </c>
      <c r="K915" s="50" t="n">
        <f aca="false">FilterPk!I$41</f>
        <v>0</v>
      </c>
      <c r="L915" s="50" t="n">
        <f aca="false">FilterPk!J$41</f>
        <v>0</v>
      </c>
      <c r="M915" s="50" t="n">
        <f aca="false">FilterPk!K$41</f>
        <v>0</v>
      </c>
      <c r="N915" s="50" t="n">
        <f aca="false">FilterPk!L$41</f>
        <v>0</v>
      </c>
      <c r="O915" s="50" t="n">
        <f aca="false">FilterPk!M$41</f>
        <v>0</v>
      </c>
      <c r="P915" s="50" t="n">
        <f aca="false">FilterPk!N$41</f>
        <v>0</v>
      </c>
      <c r="Q915" s="51" t="n">
        <f aca="false">FilterPk!O$41</f>
        <v>0</v>
      </c>
    </row>
    <row r="916" customFormat="false" ht="12.75" hidden="false" customHeight="false" outlineLevel="0" collapsed="false">
      <c r="B916" s="85" t="str">
        <f aca="false">FilterPk!A$42</f>
        <v>John Forney</v>
      </c>
      <c r="C916" s="13" t="n">
        <f aca="false">C915+1</f>
        <v>915</v>
      </c>
      <c r="D916" s="50" t="n">
        <f aca="false">FilterPk!B$42</f>
        <v>0</v>
      </c>
      <c r="E916" s="50" t="n">
        <f aca="false">FilterPk!C$42</f>
        <v>0</v>
      </c>
      <c r="F916" s="50" t="n">
        <f aca="false">FilterPk!D$42</f>
        <v>0</v>
      </c>
      <c r="G916" s="50" t="n">
        <f aca="false">FilterPk!E$42</f>
        <v>0</v>
      </c>
      <c r="H916" s="50" t="n">
        <f aca="false">FilterPk!F$42</f>
        <v>0</v>
      </c>
      <c r="I916" s="50" t="n">
        <f aca="false">FilterPk!G$42</f>
        <v>0</v>
      </c>
      <c r="J916" s="50" t="n">
        <f aca="false">FilterPk!H$42</f>
        <v>0</v>
      </c>
      <c r="K916" s="50" t="n">
        <f aca="false">FilterPk!I$42</f>
        <v>0</v>
      </c>
      <c r="L916" s="50" t="n">
        <f aca="false">FilterPk!J$42</f>
        <v>0</v>
      </c>
      <c r="M916" s="50" t="n">
        <f aca="false">FilterPk!K$42</f>
        <v>0</v>
      </c>
      <c r="N916" s="50" t="n">
        <f aca="false">FilterPk!L$42</f>
        <v>0</v>
      </c>
      <c r="O916" s="50" t="n">
        <f aca="false">FilterPk!M$42</f>
        <v>0</v>
      </c>
      <c r="P916" s="50" t="n">
        <f aca="false">FilterPk!N$42</f>
        <v>0</v>
      </c>
      <c r="Q916" s="51" t="n">
        <f aca="false">FilterPk!O$42</f>
        <v>0</v>
      </c>
    </row>
    <row r="917" customFormat="false" ht="12.75" hidden="false" customHeight="false" outlineLevel="0" collapsed="false">
      <c r="B917" s="85" t="str">
        <f aca="false">FilterPk!A$43</f>
        <v>Mike Carson</v>
      </c>
      <c r="C917" s="13" t="n">
        <f aca="false">C916+1</f>
        <v>916</v>
      </c>
      <c r="D917" s="50" t="n">
        <f aca="false">FilterPk!B$43</f>
        <v>0</v>
      </c>
      <c r="E917" s="50" t="n">
        <f aca="false">FilterPk!C$43</f>
        <v>0</v>
      </c>
      <c r="F917" s="50" t="n">
        <f aca="false">FilterPk!D$43</f>
        <v>0</v>
      </c>
      <c r="G917" s="50" t="n">
        <f aca="false">FilterPk!E$43</f>
        <v>0</v>
      </c>
      <c r="H917" s="50" t="n">
        <f aca="false">FilterPk!F$43</f>
        <v>0</v>
      </c>
      <c r="I917" s="50" t="n">
        <f aca="false">FilterPk!G$43</f>
        <v>0</v>
      </c>
      <c r="J917" s="50" t="n">
        <f aca="false">FilterPk!H$43</f>
        <v>0</v>
      </c>
      <c r="K917" s="50" t="n">
        <f aca="false">FilterPk!I$43</f>
        <v>0</v>
      </c>
      <c r="L917" s="50" t="n">
        <f aca="false">FilterPk!J$43</f>
        <v>0</v>
      </c>
      <c r="M917" s="50" t="n">
        <f aca="false">FilterPk!K$43</f>
        <v>0</v>
      </c>
      <c r="N917" s="50" t="n">
        <f aca="false">FilterPk!L$43</f>
        <v>0</v>
      </c>
      <c r="O917" s="50" t="n">
        <f aca="false">FilterPk!M$43</f>
        <v>0</v>
      </c>
      <c r="P917" s="50" t="n">
        <f aca="false">FilterPk!N$43</f>
        <v>0</v>
      </c>
      <c r="Q917" s="51" t="n">
        <f aca="false">FilterPk!O$43</f>
        <v>0</v>
      </c>
    </row>
    <row r="918" customFormat="false" ht="12.75" hidden="false" customHeight="false" outlineLevel="0" collapsed="false">
      <c r="B918" s="85" t="str">
        <f aca="false">FilterPk!A$44</f>
        <v>Chris Dorland</v>
      </c>
      <c r="C918" s="13" t="n">
        <f aca="false">C917+1</f>
        <v>917</v>
      </c>
      <c r="D918" s="50" t="n">
        <f aca="false">FilterPk!B$44</f>
        <v>0</v>
      </c>
      <c r="E918" s="50" t="n">
        <f aca="false">FilterPk!C$44</f>
        <v>0</v>
      </c>
      <c r="F918" s="50" t="n">
        <f aca="false">FilterPk!D$44</f>
        <v>0</v>
      </c>
      <c r="G918" s="50" t="n">
        <f aca="false">FilterPk!E$44</f>
        <v>0</v>
      </c>
      <c r="H918" s="50" t="n">
        <f aca="false">FilterPk!F$44</f>
        <v>0</v>
      </c>
      <c r="I918" s="50" t="n">
        <f aca="false">FilterPk!G$44</f>
        <v>0</v>
      </c>
      <c r="J918" s="50" t="n">
        <f aca="false">FilterPk!H$44</f>
        <v>0</v>
      </c>
      <c r="K918" s="50" t="n">
        <f aca="false">FilterPk!I$44</f>
        <v>0</v>
      </c>
      <c r="L918" s="50" t="n">
        <f aca="false">FilterPk!J$44</f>
        <v>0</v>
      </c>
      <c r="M918" s="50" t="n">
        <f aca="false">FilterPk!K$44</f>
        <v>0</v>
      </c>
      <c r="N918" s="50" t="n">
        <f aca="false">FilterPk!L$44</f>
        <v>0</v>
      </c>
      <c r="O918" s="50" t="n">
        <f aca="false">FilterPk!M$44</f>
        <v>0</v>
      </c>
      <c r="P918" s="50" t="n">
        <f aca="false">FilterPk!N$44</f>
        <v>0</v>
      </c>
      <c r="Q918" s="51" t="n">
        <f aca="false">FilterPk!O$44</f>
        <v>0</v>
      </c>
    </row>
    <row r="919" customFormat="false" ht="12.75" hidden="false" customHeight="false" outlineLevel="0" collapsed="false">
      <c r="B919" s="85" t="str">
        <f aca="false">FilterPk!A$45</f>
        <v>Jeff King</v>
      </c>
      <c r="C919" s="13" t="n">
        <f aca="false">C918+1</f>
        <v>918</v>
      </c>
      <c r="D919" s="50" t="n">
        <f aca="false">FilterPk!B$45</f>
        <v>0</v>
      </c>
      <c r="E919" s="50" t="n">
        <f aca="false">FilterPk!C$45</f>
        <v>0</v>
      </c>
      <c r="F919" s="50" t="n">
        <f aca="false">FilterPk!D$45</f>
        <v>0</v>
      </c>
      <c r="G919" s="50" t="n">
        <f aca="false">FilterPk!E$45</f>
        <v>0</v>
      </c>
      <c r="H919" s="50" t="n">
        <f aca="false">FilterPk!F$45</f>
        <v>0</v>
      </c>
      <c r="I919" s="50" t="n">
        <f aca="false">FilterPk!G$45</f>
        <v>0</v>
      </c>
      <c r="J919" s="50" t="n">
        <f aca="false">FilterPk!H$45</f>
        <v>0</v>
      </c>
      <c r="K919" s="50" t="n">
        <f aca="false">FilterPk!I$45</f>
        <v>0</v>
      </c>
      <c r="L919" s="50" t="n">
        <f aca="false">FilterPk!J$45</f>
        <v>0</v>
      </c>
      <c r="M919" s="50" t="n">
        <f aca="false">FilterPk!K$45</f>
        <v>0</v>
      </c>
      <c r="N919" s="50" t="n">
        <f aca="false">FilterPk!L$45</f>
        <v>0</v>
      </c>
      <c r="O919" s="50" t="n">
        <f aca="false">FilterPk!M$45</f>
        <v>0</v>
      </c>
      <c r="P919" s="50" t="n">
        <f aca="false">FilterPk!N$45</f>
        <v>0</v>
      </c>
      <c r="Q919" s="51" t="n">
        <f aca="false">FilterPk!O$45</f>
        <v>0</v>
      </c>
    </row>
    <row r="920" customFormat="false" ht="12.75" hidden="false" customHeight="false" outlineLevel="0" collapsed="false">
      <c r="B920" s="85" t="n">
        <f aca="false">FilterPk!A$46</f>
        <v>0</v>
      </c>
      <c r="C920" s="13" t="n">
        <f aca="false">C919+1</f>
        <v>919</v>
      </c>
      <c r="D920" s="50" t="n">
        <f aca="false">FilterPk!B$46</f>
        <v>0</v>
      </c>
      <c r="E920" s="50" t="n">
        <f aca="false">FilterPk!C$46</f>
        <v>0</v>
      </c>
      <c r="F920" s="50" t="n">
        <f aca="false">FilterPk!D$46</f>
        <v>0</v>
      </c>
      <c r="G920" s="50" t="n">
        <f aca="false">FilterPk!E$46</f>
        <v>0</v>
      </c>
      <c r="H920" s="50" t="n">
        <f aca="false">FilterPk!F$46</f>
        <v>0</v>
      </c>
      <c r="I920" s="50" t="n">
        <f aca="false">FilterPk!G$46</f>
        <v>0</v>
      </c>
      <c r="J920" s="50" t="n">
        <f aca="false">FilterPk!H$46</f>
        <v>0</v>
      </c>
      <c r="K920" s="50" t="n">
        <f aca="false">FilterPk!I$46</f>
        <v>0</v>
      </c>
      <c r="L920" s="50" t="n">
        <f aca="false">FilterPk!J$46</f>
        <v>0</v>
      </c>
      <c r="M920" s="50" t="n">
        <f aca="false">FilterPk!K$46</f>
        <v>0</v>
      </c>
      <c r="N920" s="50" t="n">
        <f aca="false">FilterPk!L$46</f>
        <v>0</v>
      </c>
      <c r="O920" s="50" t="n">
        <f aca="false">FilterPk!M$46</f>
        <v>0</v>
      </c>
      <c r="P920" s="50" t="n">
        <f aca="false">FilterPk!N$46</f>
        <v>0</v>
      </c>
      <c r="Q920" s="51" t="n">
        <f aca="false">FilterPk!O$46</f>
        <v>0</v>
      </c>
    </row>
    <row r="921" customFormat="false" ht="12.75" hidden="false" customHeight="false" outlineLevel="0" collapsed="false">
      <c r="B921" s="87" t="n">
        <f aca="false">FilterPk!A$47</f>
        <v>0</v>
      </c>
      <c r="C921" s="64" t="n">
        <f aca="false">C920+1</f>
        <v>920</v>
      </c>
      <c r="D921" s="54" t="n">
        <f aca="false">FilterPk!B$47</f>
        <v>0</v>
      </c>
      <c r="E921" s="54" t="n">
        <f aca="false">FilterPk!C$47</f>
        <v>0</v>
      </c>
      <c r="F921" s="54" t="n">
        <f aca="false">FilterPk!D$47</f>
        <v>0</v>
      </c>
      <c r="G921" s="54" t="n">
        <f aca="false">FilterPk!E$47</f>
        <v>0</v>
      </c>
      <c r="H921" s="54" t="n">
        <f aca="false">FilterPk!F$47</f>
        <v>0</v>
      </c>
      <c r="I921" s="54" t="n">
        <f aca="false">FilterPk!G$47</f>
        <v>0</v>
      </c>
      <c r="J921" s="54" t="n">
        <f aca="false">FilterPk!H$47</f>
        <v>0</v>
      </c>
      <c r="K921" s="54" t="n">
        <f aca="false">FilterPk!I$47</f>
        <v>0</v>
      </c>
      <c r="L921" s="54" t="n">
        <f aca="false">FilterPk!J$47</f>
        <v>0</v>
      </c>
      <c r="M921" s="54" t="n">
        <f aca="false">FilterPk!K$47</f>
        <v>0</v>
      </c>
      <c r="N921" s="54" t="n">
        <f aca="false">FilterPk!L$47</f>
        <v>0</v>
      </c>
      <c r="O921" s="54" t="n">
        <f aca="false">FilterPk!M$47</f>
        <v>0</v>
      </c>
      <c r="P921" s="54" t="n">
        <f aca="false">FilterPk!N$47</f>
        <v>0</v>
      </c>
      <c r="Q921" s="55" t="n">
        <f aca="false">FilterPk!O$47</f>
        <v>0</v>
      </c>
    </row>
    <row r="922" customFormat="false" ht="12.75" hidden="false" customHeight="false" outlineLevel="0" collapsed="false">
      <c r="A922" s="0" t="n">
        <f aca="false">A882+1</f>
        <v>24</v>
      </c>
      <c r="B922" s="57" t="n">
        <f aca="false">FilterPk!D$1</f>
        <v>36907</v>
      </c>
      <c r="C922" s="58" t="n">
        <f aca="false">C921+1</f>
        <v>921</v>
      </c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83"/>
    </row>
    <row r="923" customFormat="false" ht="12.75" hidden="false" customHeight="false" outlineLevel="0" collapsed="false">
      <c r="B923" s="61"/>
      <c r="C923" s="13" t="n">
        <f aca="false">C922+1</f>
        <v>922</v>
      </c>
      <c r="D923" s="13"/>
      <c r="E923" s="21" t="s">
        <v>5</v>
      </c>
      <c r="F923" s="21" t="s">
        <v>6</v>
      </c>
      <c r="G923" s="21" t="s">
        <v>7</v>
      </c>
      <c r="H923" s="21" t="s">
        <v>8</v>
      </c>
      <c r="I923" s="21" t="s">
        <v>9</v>
      </c>
      <c r="J923" s="21" t="s">
        <v>10</v>
      </c>
      <c r="K923" s="21" t="s">
        <v>11</v>
      </c>
      <c r="L923" s="21" t="s">
        <v>12</v>
      </c>
      <c r="M923" s="21" t="s">
        <v>13</v>
      </c>
      <c r="N923" s="21" t="s">
        <v>14</v>
      </c>
      <c r="O923" s="21" t="n">
        <v>2002</v>
      </c>
      <c r="P923" s="21" t="s">
        <v>15</v>
      </c>
      <c r="Q923" s="84" t="s">
        <v>16</v>
      </c>
    </row>
    <row r="924" customFormat="false" ht="12.75" hidden="false" customHeight="false" outlineLevel="0" collapsed="false">
      <c r="B924" s="85" t="str">
        <f aca="false">FilterPk!A$9</f>
        <v>Power positions</v>
      </c>
      <c r="C924" s="13" t="n">
        <f aca="false">C923+1</f>
        <v>923</v>
      </c>
      <c r="D924" s="13" t="s">
        <v>4</v>
      </c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86"/>
    </row>
    <row r="925" customFormat="false" ht="12.75" hidden="false" customHeight="false" outlineLevel="0" collapsed="false">
      <c r="B925" s="85" t="str">
        <f aca="false">FilterPk!A$10</f>
        <v>East Position</v>
      </c>
      <c r="C925" s="13" t="n">
        <f aca="false">C924+1</f>
        <v>924</v>
      </c>
      <c r="D925" s="50" t="n">
        <f aca="false">FilterPk!B$10</f>
        <v>34784396.7946123</v>
      </c>
      <c r="E925" s="50" t="n">
        <f aca="false">FilterPk!C$10</f>
        <v>75045.54</v>
      </c>
      <c r="F925" s="50" t="n">
        <f aca="false">FilterPk!D$10</f>
        <v>84629.15</v>
      </c>
      <c r="G925" s="50" t="n">
        <f aca="false">FilterPk!E$10</f>
        <v>1358824.72</v>
      </c>
      <c r="H925" s="50" t="n">
        <f aca="false">FilterPk!F$10</f>
        <v>1120662.53</v>
      </c>
      <c r="I925" s="50" t="n">
        <f aca="false">FilterPk!G$10</f>
        <v>422841.14</v>
      </c>
      <c r="J925" s="50" t="n">
        <f aca="false">FilterPk!H$10</f>
        <v>788810.55</v>
      </c>
      <c r="K925" s="50" t="n">
        <f aca="false">FilterPk!I$10</f>
        <v>1076253.71</v>
      </c>
      <c r="L925" s="50" t="n">
        <f aca="false">FilterPk!J$10</f>
        <v>363159.42</v>
      </c>
      <c r="M925" s="50" t="n">
        <f aca="false">FilterPk!K$10</f>
        <v>5764043.19</v>
      </c>
      <c r="N925" s="50" t="n">
        <f aca="false">FilterPk!L$10</f>
        <v>11054269.95</v>
      </c>
      <c r="O925" s="50" t="n">
        <f aca="false">FilterPk!M$10</f>
        <v>3650317.45</v>
      </c>
      <c r="P925" s="50" t="n">
        <f aca="false">FilterPk!N$10</f>
        <v>-1642778.44</v>
      </c>
      <c r="Q925" s="51" t="n">
        <f aca="false">FilterPk!O$10</f>
        <v>13061808.96</v>
      </c>
    </row>
    <row r="926" customFormat="false" ht="12.75" hidden="false" customHeight="false" outlineLevel="0" collapsed="false">
      <c r="B926" s="85" t="str">
        <f aca="false">FilterPk!A$11</f>
        <v>East Power Mgmt</v>
      </c>
      <c r="C926" s="13" t="n">
        <f aca="false">C925+1</f>
        <v>925</v>
      </c>
      <c r="D926" s="50" t="n">
        <f aca="false">FilterPk!B$11</f>
        <v>7547347.04451418</v>
      </c>
      <c r="E926" s="50" t="n">
        <f aca="false">FilterPk!C$11</f>
        <v>43646.27</v>
      </c>
      <c r="F926" s="50" t="n">
        <f aca="false">FilterPk!D$11</f>
        <v>-98133.28</v>
      </c>
      <c r="G926" s="50" t="n">
        <f aca="false">FilterPk!E$11</f>
        <v>107993.78</v>
      </c>
      <c r="H926" s="50" t="n">
        <f aca="false">FilterPk!F$11</f>
        <v>155786.29</v>
      </c>
      <c r="I926" s="50" t="n">
        <f aca="false">FilterPk!G$11</f>
        <v>89357.34</v>
      </c>
      <c r="J926" s="50" t="n">
        <f aca="false">FilterPk!H$11</f>
        <v>247101.13</v>
      </c>
      <c r="K926" s="50" t="n">
        <f aca="false">FilterPk!I$11</f>
        <v>307386.28</v>
      </c>
      <c r="L926" s="50" t="n">
        <f aca="false">FilterPk!J$11</f>
        <v>108209.05</v>
      </c>
      <c r="M926" s="50" t="n">
        <f aca="false">FilterPk!K$11</f>
        <v>1338376.99</v>
      </c>
      <c r="N926" s="50" t="n">
        <f aca="false">FilterPk!L$11</f>
        <v>2299723.85</v>
      </c>
      <c r="O926" s="50" t="n">
        <f aca="false">FilterPk!M$11</f>
        <v>606348.53</v>
      </c>
      <c r="P926" s="50" t="n">
        <f aca="false">FilterPk!N$11</f>
        <v>61912.21</v>
      </c>
      <c r="Q926" s="51" t="n">
        <f aca="false">FilterPk!O$11</f>
        <v>2967984.59</v>
      </c>
    </row>
    <row r="927" customFormat="false" ht="12.75" hidden="false" customHeight="false" outlineLevel="0" collapsed="false">
      <c r="B927" s="85" t="str">
        <f aca="false">FilterPk!A$12</f>
        <v>Long Term Options</v>
      </c>
      <c r="C927" s="13" t="n">
        <f aca="false">C926+1</f>
        <v>926</v>
      </c>
      <c r="D927" s="50" t="n">
        <f aca="false">FilterPk!B$12</f>
        <v>0</v>
      </c>
      <c r="E927" s="50" t="n">
        <f aca="false">FilterPk!C$12</f>
        <v>0</v>
      </c>
      <c r="F927" s="50" t="n">
        <f aca="false">FilterPk!D$12</f>
        <v>0</v>
      </c>
      <c r="G927" s="50" t="n">
        <f aca="false">FilterPk!E$12</f>
        <v>0</v>
      </c>
      <c r="H927" s="50" t="n">
        <f aca="false">FilterPk!F$12</f>
        <v>0</v>
      </c>
      <c r="I927" s="50" t="n">
        <f aca="false">FilterPk!G$12</f>
        <v>0</v>
      </c>
      <c r="J927" s="50" t="n">
        <f aca="false">FilterPk!H$12</f>
        <v>0</v>
      </c>
      <c r="K927" s="50" t="n">
        <f aca="false">FilterPk!I$12</f>
        <v>0</v>
      </c>
      <c r="L927" s="50" t="n">
        <f aca="false">FilterPk!J$12</f>
        <v>0</v>
      </c>
      <c r="M927" s="50" t="n">
        <f aca="false">FilterPk!K$12</f>
        <v>0</v>
      </c>
      <c r="N927" s="50" t="n">
        <f aca="false">FilterPk!L$12</f>
        <v>0</v>
      </c>
      <c r="O927" s="50" t="n">
        <f aca="false">FilterPk!M$12</f>
        <v>0</v>
      </c>
      <c r="P927" s="50" t="n">
        <f aca="false">FilterPk!N$12</f>
        <v>0</v>
      </c>
      <c r="Q927" s="51" t="n">
        <f aca="false">FilterPk!O$12</f>
        <v>0</v>
      </c>
    </row>
    <row r="928" customFormat="false" ht="12.75" hidden="false" customHeight="false" outlineLevel="0" collapsed="false">
      <c r="B928" s="85" t="str">
        <f aca="false">FilterPk!A$13</f>
        <v>LT-MIDWEST</v>
      </c>
      <c r="C928" s="13" t="n">
        <f aca="false">C927+1</f>
        <v>927</v>
      </c>
      <c r="D928" s="50" t="n">
        <f aca="false">FilterPk!B$13</f>
        <v>7151089.47366245</v>
      </c>
      <c r="E928" s="50" t="n">
        <f aca="false">FilterPk!C$13</f>
        <v>48283.08</v>
      </c>
      <c r="F928" s="50" t="n">
        <f aca="false">FilterPk!D$13</f>
        <v>-141448.54</v>
      </c>
      <c r="G928" s="50" t="n">
        <f aca="false">FilterPk!E$13</f>
        <v>574622.66</v>
      </c>
      <c r="H928" s="50" t="n">
        <f aca="false">FilterPk!F$13</f>
        <v>298097.27</v>
      </c>
      <c r="I928" s="50" t="n">
        <f aca="false">FilterPk!G$13</f>
        <v>249481.43</v>
      </c>
      <c r="J928" s="50" t="n">
        <f aca="false">FilterPk!H$13</f>
        <v>119379.88</v>
      </c>
      <c r="K928" s="50" t="n">
        <f aca="false">FilterPk!I$13</f>
        <v>25994.27</v>
      </c>
      <c r="L928" s="50" t="n">
        <f aca="false">FilterPk!J$13</f>
        <v>156242.15</v>
      </c>
      <c r="M928" s="50" t="n">
        <f aca="false">FilterPk!K$13</f>
        <v>1762908.33</v>
      </c>
      <c r="N928" s="50" t="n">
        <f aca="false">FilterPk!L$13</f>
        <v>3093560.53</v>
      </c>
      <c r="O928" s="50" t="n">
        <f aca="false">FilterPk!M$13</f>
        <v>565730</v>
      </c>
      <c r="P928" s="50" t="n">
        <f aca="false">FilterPk!N$13</f>
        <v>-439379.19</v>
      </c>
      <c r="Q928" s="51" t="n">
        <f aca="false">FilterPk!O$13</f>
        <v>3219911.34</v>
      </c>
    </row>
    <row r="929" customFormat="false" ht="12.75" hidden="false" customHeight="false" outlineLevel="0" collapsed="false">
      <c r="B929" s="85" t="str">
        <f aca="false">FilterPk!A$14</f>
        <v>ST-ECAR</v>
      </c>
      <c r="C929" s="13" t="n">
        <f aca="false">C928+1</f>
        <v>928</v>
      </c>
      <c r="D929" s="50" t="n">
        <f aca="false">FilterPk!B$14</f>
        <v>238101.441960815</v>
      </c>
      <c r="E929" s="50" t="n">
        <f aca="false">FilterPk!C$14</f>
        <v>13522.23</v>
      </c>
      <c r="F929" s="50" t="n">
        <f aca="false">FilterPk!D$14</f>
        <v>15838.59</v>
      </c>
      <c r="G929" s="50" t="n">
        <f aca="false">FilterPk!E$14</f>
        <v>0</v>
      </c>
      <c r="H929" s="50" t="n">
        <f aca="false">FilterPk!F$14</f>
        <v>0</v>
      </c>
      <c r="I929" s="50" t="n">
        <f aca="false">FilterPk!G$14</f>
        <v>0</v>
      </c>
      <c r="J929" s="50" t="n">
        <f aca="false">FilterPk!H$14</f>
        <v>0</v>
      </c>
      <c r="K929" s="50" t="n">
        <f aca="false">FilterPk!I$14</f>
        <v>0</v>
      </c>
      <c r="L929" s="50" t="n">
        <f aca="false">FilterPk!J$14</f>
        <v>0</v>
      </c>
      <c r="M929" s="50" t="n">
        <f aca="false">FilterPk!K$14</f>
        <v>0</v>
      </c>
      <c r="N929" s="50" t="n">
        <f aca="false">FilterPk!L$14</f>
        <v>29360.82</v>
      </c>
      <c r="O929" s="50" t="n">
        <f aca="false">FilterPk!M$14</f>
        <v>0</v>
      </c>
      <c r="P929" s="50" t="n">
        <f aca="false">FilterPk!N$14</f>
        <v>0</v>
      </c>
      <c r="Q929" s="51" t="n">
        <f aca="false">FilterPk!O$14</f>
        <v>29360.82</v>
      </c>
    </row>
    <row r="930" customFormat="false" ht="12.75" hidden="false" customHeight="false" outlineLevel="0" collapsed="false">
      <c r="B930" s="85" t="str">
        <f aca="false">FilterPk!A$15</f>
        <v>ST- MAPP</v>
      </c>
      <c r="C930" s="13" t="n">
        <f aca="false">C929+1</f>
        <v>929</v>
      </c>
      <c r="D930" s="50" t="n">
        <f aca="false">FilterPk!B$15</f>
        <v>254636.614020626</v>
      </c>
      <c r="E930" s="50" t="n">
        <f aca="false">FilterPk!C$15</f>
        <v>795.43</v>
      </c>
      <c r="F930" s="50" t="n">
        <f aca="false">FilterPk!D$15</f>
        <v>39596.48</v>
      </c>
      <c r="G930" s="50" t="n">
        <f aca="false">FilterPk!E$15</f>
        <v>26009.8</v>
      </c>
      <c r="H930" s="50" t="n">
        <f aca="false">FilterPk!F$15</f>
        <v>8238.75</v>
      </c>
      <c r="I930" s="50" t="n">
        <f aca="false">FilterPk!G$15</f>
        <v>0</v>
      </c>
      <c r="J930" s="50" t="n">
        <f aca="false">FilterPk!H$15</f>
        <v>0</v>
      </c>
      <c r="K930" s="50" t="n">
        <f aca="false">FilterPk!I$15</f>
        <v>0</v>
      </c>
      <c r="L930" s="50" t="n">
        <f aca="false">FilterPk!J$15</f>
        <v>0</v>
      </c>
      <c r="M930" s="50" t="n">
        <f aca="false">FilterPk!K$15</f>
        <v>0</v>
      </c>
      <c r="N930" s="50" t="n">
        <f aca="false">FilterPk!L$15</f>
        <v>74640.46</v>
      </c>
      <c r="O930" s="50" t="n">
        <f aca="false">FilterPk!M$15</f>
        <v>0</v>
      </c>
      <c r="P930" s="50" t="n">
        <f aca="false">FilterPk!N$15</f>
        <v>0</v>
      </c>
      <c r="Q930" s="51" t="n">
        <f aca="false">FilterPk!O$15</f>
        <v>74640.46</v>
      </c>
    </row>
    <row r="931" customFormat="false" ht="12.75" hidden="false" customHeight="false" outlineLevel="0" collapsed="false">
      <c r="B931" s="85" t="str">
        <f aca="false">FilterPk!A$16</f>
        <v>ST- MAIN</v>
      </c>
      <c r="C931" s="13" t="n">
        <f aca="false">C930+1</f>
        <v>930</v>
      </c>
      <c r="D931" s="50" t="n">
        <f aca="false">FilterPk!B$16</f>
        <v>694293.253349893</v>
      </c>
      <c r="E931" s="50" t="n">
        <f aca="false">FilterPk!C$16</f>
        <v>-2349.61</v>
      </c>
      <c r="F931" s="50" t="n">
        <f aca="false">FilterPk!D$16</f>
        <v>15903</v>
      </c>
      <c r="G931" s="50" t="n">
        <f aca="false">FilterPk!E$16</f>
        <v>69359.47</v>
      </c>
      <c r="H931" s="50" t="n">
        <f aca="false">FilterPk!F$16</f>
        <v>0</v>
      </c>
      <c r="I931" s="50" t="n">
        <f aca="false">FilterPk!G$16</f>
        <v>0</v>
      </c>
      <c r="J931" s="50" t="n">
        <f aca="false">FilterPk!H$16</f>
        <v>0</v>
      </c>
      <c r="K931" s="50" t="n">
        <f aca="false">FilterPk!I$16</f>
        <v>0</v>
      </c>
      <c r="L931" s="50" t="n">
        <f aca="false">FilterPk!J$16</f>
        <v>0</v>
      </c>
      <c r="M931" s="50" t="n">
        <f aca="false">FilterPk!K$16</f>
        <v>0</v>
      </c>
      <c r="N931" s="50" t="n">
        <f aca="false">FilterPk!L$16</f>
        <v>82912.86</v>
      </c>
      <c r="O931" s="50" t="n">
        <f aca="false">FilterPk!M$16</f>
        <v>0</v>
      </c>
      <c r="P931" s="50" t="n">
        <f aca="false">FilterPk!N$16</f>
        <v>0</v>
      </c>
      <c r="Q931" s="51" t="n">
        <f aca="false">FilterPk!O$16</f>
        <v>82912.86</v>
      </c>
    </row>
    <row r="932" customFormat="false" ht="12.75" hidden="false" customHeight="false" outlineLevel="0" collapsed="false">
      <c r="B932" s="85" t="str">
        <f aca="false">FilterPk!A$17</f>
        <v>MW-ANALYST</v>
      </c>
      <c r="C932" s="13" t="n">
        <f aca="false">C931+1</f>
        <v>931</v>
      </c>
      <c r="D932" s="50" t="n">
        <f aca="false">FilterPk!B$17</f>
        <v>0</v>
      </c>
      <c r="E932" s="50" t="n">
        <f aca="false">FilterPk!C$17</f>
        <v>6363.4</v>
      </c>
      <c r="F932" s="50" t="n">
        <f aca="false">FilterPk!D$17</f>
        <v>15838.59</v>
      </c>
      <c r="G932" s="50" t="n">
        <f aca="false">FilterPk!E$17</f>
        <v>0</v>
      </c>
      <c r="H932" s="50" t="n">
        <f aca="false">FilterPk!F$17</f>
        <v>0</v>
      </c>
      <c r="I932" s="50" t="n">
        <f aca="false">FilterPk!G$17</f>
        <v>0</v>
      </c>
      <c r="J932" s="50" t="n">
        <f aca="false">FilterPk!H$17</f>
        <v>0</v>
      </c>
      <c r="K932" s="50" t="n">
        <f aca="false">FilterPk!I$17</f>
        <v>0</v>
      </c>
      <c r="L932" s="50" t="n">
        <f aca="false">FilterPk!J$17</f>
        <v>0</v>
      </c>
      <c r="M932" s="50" t="n">
        <f aca="false">FilterPk!K$17</f>
        <v>0</v>
      </c>
      <c r="N932" s="50" t="n">
        <f aca="false">FilterPk!L$17</f>
        <v>22201.99</v>
      </c>
      <c r="O932" s="50" t="n">
        <f aca="false">FilterPk!M$17</f>
        <v>0</v>
      </c>
      <c r="P932" s="50" t="n">
        <f aca="false">FilterPk!N$17</f>
        <v>0</v>
      </c>
      <c r="Q932" s="51" t="n">
        <f aca="false">FilterPk!O$17</f>
        <v>22201.99</v>
      </c>
    </row>
    <row r="933" customFormat="false" ht="12.75" hidden="false" customHeight="false" outlineLevel="0" collapsed="false">
      <c r="B933" s="85" t="str">
        <f aca="false">FilterPk!A$18</f>
        <v>LT-NE</v>
      </c>
      <c r="C933" s="13" t="n">
        <f aca="false">C932+1</f>
        <v>932</v>
      </c>
      <c r="D933" s="50" t="n">
        <f aca="false">FilterPk!B$18</f>
        <v>6187311.37539291</v>
      </c>
      <c r="E933" s="50" t="n">
        <f aca="false">FilterPk!C$18</f>
        <v>-37254.47</v>
      </c>
      <c r="F933" s="50" t="n">
        <f aca="false">FilterPk!D$18</f>
        <v>2562.91</v>
      </c>
      <c r="G933" s="50" t="n">
        <f aca="false">FilterPk!E$18</f>
        <v>-23211.32</v>
      </c>
      <c r="H933" s="50" t="n">
        <f aca="false">FilterPk!F$18</f>
        <v>263627.18</v>
      </c>
      <c r="I933" s="50" t="n">
        <f aca="false">FilterPk!G$18</f>
        <v>-59813.36</v>
      </c>
      <c r="J933" s="50" t="n">
        <f aca="false">FilterPk!H$18</f>
        <v>155752.04</v>
      </c>
      <c r="K933" s="50" t="n">
        <f aca="false">FilterPk!I$18</f>
        <v>121018.38</v>
      </c>
      <c r="L933" s="50" t="n">
        <f aca="false">FilterPk!J$18</f>
        <v>-53378.32</v>
      </c>
      <c r="M933" s="50" t="n">
        <f aca="false">FilterPk!K$18</f>
        <v>995570.8</v>
      </c>
      <c r="N933" s="50" t="n">
        <f aca="false">FilterPk!L$18</f>
        <v>1364873.84</v>
      </c>
      <c r="O933" s="50" t="n">
        <f aca="false">FilterPk!M$18</f>
        <v>1053007.86</v>
      </c>
      <c r="P933" s="50" t="n">
        <f aca="false">FilterPk!N$18</f>
        <v>-2593897.5</v>
      </c>
      <c r="Q933" s="51" t="n">
        <f aca="false">FilterPk!O$18</f>
        <v>-176015.800000001</v>
      </c>
    </row>
    <row r="934" customFormat="false" ht="12.75" hidden="false" customHeight="false" outlineLevel="0" collapsed="false">
      <c r="B934" s="85" t="str">
        <f aca="false">FilterPk!A$19</f>
        <v>LT-PJM</v>
      </c>
      <c r="C934" s="13" t="n">
        <f aca="false">C933+1</f>
        <v>933</v>
      </c>
      <c r="D934" s="50" t="n">
        <f aca="false">FilterPk!B$19</f>
        <v>1818236.42109565</v>
      </c>
      <c r="E934" s="50" t="n">
        <f aca="false">FilterPk!C$19</f>
        <v>25453.61</v>
      </c>
      <c r="F934" s="50" t="n">
        <f aca="false">FilterPk!D$19</f>
        <v>45536</v>
      </c>
      <c r="G934" s="50" t="n">
        <f aca="false">FilterPk!E$19</f>
        <v>312117.59</v>
      </c>
      <c r="H934" s="50" t="n">
        <f aca="false">FilterPk!F$19</f>
        <v>211118</v>
      </c>
      <c r="I934" s="50" t="n">
        <f aca="false">FilterPk!G$19</f>
        <v>0</v>
      </c>
      <c r="J934" s="50" t="n">
        <f aca="false">FilterPk!H$19</f>
        <v>24536.25</v>
      </c>
      <c r="K934" s="50" t="n">
        <f aca="false">FilterPk!I$19</f>
        <v>-12662.37</v>
      </c>
      <c r="L934" s="50" t="n">
        <f aca="false">FilterPk!J$19</f>
        <v>-30078</v>
      </c>
      <c r="M934" s="50" t="n">
        <f aca="false">FilterPk!K$19</f>
        <v>243523.27</v>
      </c>
      <c r="N934" s="50" t="n">
        <f aca="false">FilterPk!L$19</f>
        <v>819544.35</v>
      </c>
      <c r="O934" s="50" t="n">
        <f aca="false">FilterPk!M$19</f>
        <v>125485.18</v>
      </c>
      <c r="P934" s="50" t="n">
        <f aca="false">FilterPk!N$19</f>
        <v>177105.54</v>
      </c>
      <c r="Q934" s="51" t="n">
        <f aca="false">FilterPk!O$19</f>
        <v>1122135.07</v>
      </c>
    </row>
    <row r="935" customFormat="false" ht="12.75" hidden="false" customHeight="false" outlineLevel="0" collapsed="false">
      <c r="B935" s="85" t="str">
        <f aca="false">FilterPk!A$20</f>
        <v>LT- NY</v>
      </c>
      <c r="C935" s="13" t="n">
        <f aca="false">C934+1</f>
        <v>934</v>
      </c>
      <c r="D935" s="50" t="n">
        <f aca="false">FilterPk!B$20</f>
        <v>0</v>
      </c>
      <c r="E935" s="50" t="n">
        <f aca="false">FilterPk!C$20</f>
        <v>-15908.51</v>
      </c>
      <c r="F935" s="50" t="n">
        <f aca="false">FilterPk!D$20</f>
        <v>63126.67</v>
      </c>
      <c r="G935" s="50" t="n">
        <f aca="false">FilterPk!E$20</f>
        <v>-17376.91</v>
      </c>
      <c r="H935" s="50" t="n">
        <f aca="false">FilterPk!F$20</f>
        <v>0</v>
      </c>
      <c r="I935" s="50" t="n">
        <f aca="false">FilterPk!G$20</f>
        <v>0</v>
      </c>
      <c r="J935" s="50" t="n">
        <f aca="false">FilterPk!H$20</f>
        <v>0</v>
      </c>
      <c r="K935" s="50" t="n">
        <f aca="false">FilterPk!I$20</f>
        <v>0</v>
      </c>
      <c r="L935" s="50" t="n">
        <f aca="false">FilterPk!J$20</f>
        <v>0</v>
      </c>
      <c r="M935" s="50" t="n">
        <f aca="false">FilterPk!K$20</f>
        <v>146381.01</v>
      </c>
      <c r="N935" s="50" t="n">
        <f aca="false">FilterPk!L$20</f>
        <v>176222.26</v>
      </c>
      <c r="O935" s="50" t="n">
        <f aca="false">FilterPk!M$20</f>
        <v>281909.77</v>
      </c>
      <c r="P935" s="50" t="n">
        <f aca="false">FilterPk!N$20</f>
        <v>-177475.64</v>
      </c>
      <c r="Q935" s="51" t="n">
        <f aca="false">FilterPk!O$20</f>
        <v>280656.39</v>
      </c>
    </row>
    <row r="936" customFormat="false" ht="12.75" hidden="false" customHeight="false" outlineLevel="0" collapsed="false">
      <c r="B936" s="85" t="str">
        <f aca="false">FilterPk!A$21</f>
        <v>ST- PJM</v>
      </c>
      <c r="C936" s="13" t="n">
        <f aca="false">C935+1</f>
        <v>935</v>
      </c>
      <c r="D936" s="50" t="n">
        <f aca="false">FilterPk!B$21</f>
        <v>1243093.71447674</v>
      </c>
      <c r="E936" s="50" t="n">
        <f aca="false">FilterPk!C$21</f>
        <v>-91155.75</v>
      </c>
      <c r="F936" s="50" t="n">
        <f aca="false">FilterPk!D$21</f>
        <v>-47515.78</v>
      </c>
      <c r="G936" s="50" t="n">
        <f aca="false">FilterPk!E$21</f>
        <v>0</v>
      </c>
      <c r="H936" s="50" t="n">
        <f aca="false">FilterPk!F$21</f>
        <v>0</v>
      </c>
      <c r="I936" s="50" t="n">
        <f aca="false">FilterPk!G$21</f>
        <v>0</v>
      </c>
      <c r="J936" s="50" t="n">
        <f aca="false">FilterPk!H$21</f>
        <v>0</v>
      </c>
      <c r="K936" s="50" t="n">
        <f aca="false">FilterPk!I$21</f>
        <v>0</v>
      </c>
      <c r="L936" s="50" t="n">
        <f aca="false">FilterPk!J$21</f>
        <v>0</v>
      </c>
      <c r="M936" s="50" t="n">
        <f aca="false">FilterPk!K$21</f>
        <v>0</v>
      </c>
      <c r="N936" s="50" t="n">
        <f aca="false">FilterPk!L$21</f>
        <v>-138671.53</v>
      </c>
      <c r="O936" s="50" t="n">
        <f aca="false">FilterPk!M$21</f>
        <v>0</v>
      </c>
      <c r="P936" s="50" t="n">
        <f aca="false">FilterPk!N$21</f>
        <v>0</v>
      </c>
      <c r="Q936" s="51" t="n">
        <f aca="false">FilterPk!O$21</f>
        <v>-138671.53</v>
      </c>
    </row>
    <row r="937" customFormat="false" ht="12.75" hidden="false" customHeight="false" outlineLevel="0" collapsed="false">
      <c r="B937" s="85" t="str">
        <f aca="false">FilterPk!A$22</f>
        <v>ST- NENG</v>
      </c>
      <c r="C937" s="13" t="n">
        <f aca="false">C936+1</f>
        <v>936</v>
      </c>
      <c r="D937" s="50" t="n">
        <f aca="false">FilterPk!B$22</f>
        <v>539719.375927685</v>
      </c>
      <c r="E937" s="50" t="n">
        <f aca="false">FilterPk!C$22</f>
        <v>13161.19</v>
      </c>
      <c r="F937" s="50" t="n">
        <f aca="false">FilterPk!D$22</f>
        <v>63418.82</v>
      </c>
      <c r="G937" s="50" t="n">
        <f aca="false">FilterPk!E$22</f>
        <v>0</v>
      </c>
      <c r="H937" s="50" t="n">
        <f aca="false">FilterPk!F$22</f>
        <v>0</v>
      </c>
      <c r="I937" s="50" t="n">
        <f aca="false">FilterPk!G$22</f>
        <v>0</v>
      </c>
      <c r="J937" s="50" t="n">
        <f aca="false">FilterPk!H$22</f>
        <v>0</v>
      </c>
      <c r="K937" s="50" t="n">
        <f aca="false">FilterPk!I$22</f>
        <v>0</v>
      </c>
      <c r="L937" s="50" t="n">
        <f aca="false">FilterPk!J$22</f>
        <v>0</v>
      </c>
      <c r="M937" s="50" t="n">
        <f aca="false">FilterPk!K$22</f>
        <v>0</v>
      </c>
      <c r="N937" s="50" t="n">
        <f aca="false">FilterPk!L$22</f>
        <v>76580.01</v>
      </c>
      <c r="O937" s="50" t="n">
        <f aca="false">FilterPk!M$22</f>
        <v>0</v>
      </c>
      <c r="P937" s="50" t="n">
        <f aca="false">FilterPk!N$22</f>
        <v>0</v>
      </c>
      <c r="Q937" s="51" t="n">
        <f aca="false">FilterPk!O$22</f>
        <v>76580.01</v>
      </c>
    </row>
    <row r="938" customFormat="false" ht="12.75" hidden="false" customHeight="false" outlineLevel="0" collapsed="false">
      <c r="B938" s="85" t="str">
        <f aca="false">FilterPk!A$23</f>
        <v>ST- NY</v>
      </c>
      <c r="C938" s="13" t="n">
        <f aca="false">C937+1</f>
        <v>937</v>
      </c>
      <c r="D938" s="50" t="n">
        <f aca="false">FilterPk!B$23</f>
        <v>251437.188425373</v>
      </c>
      <c r="E938" s="50" t="n">
        <f aca="false">FilterPk!C$23</f>
        <v>10362.2</v>
      </c>
      <c r="F938" s="50" t="n">
        <f aca="false">FilterPk!D$23</f>
        <v>-15838.59</v>
      </c>
      <c r="G938" s="50" t="n">
        <f aca="false">FilterPk!E$23</f>
        <v>17339.87</v>
      </c>
      <c r="H938" s="50" t="n">
        <f aca="false">FilterPk!F$23</f>
        <v>0</v>
      </c>
      <c r="I938" s="50" t="n">
        <f aca="false">FilterPk!G$23</f>
        <v>0</v>
      </c>
      <c r="J938" s="50" t="n">
        <f aca="false">FilterPk!H$23</f>
        <v>0</v>
      </c>
      <c r="K938" s="50" t="n">
        <f aca="false">FilterPk!I$23</f>
        <v>0</v>
      </c>
      <c r="L938" s="50" t="n">
        <f aca="false">FilterPk!J$23</f>
        <v>0</v>
      </c>
      <c r="M938" s="50" t="n">
        <f aca="false">FilterPk!K$23</f>
        <v>0</v>
      </c>
      <c r="N938" s="50" t="n">
        <f aca="false">FilterPk!L$23</f>
        <v>11863.48</v>
      </c>
      <c r="O938" s="50" t="n">
        <f aca="false">FilterPk!M$23</f>
        <v>0</v>
      </c>
      <c r="P938" s="50" t="n">
        <f aca="false">FilterPk!N$23</f>
        <v>0</v>
      </c>
      <c r="Q938" s="51" t="n">
        <f aca="false">FilterPk!O$23</f>
        <v>11863.48</v>
      </c>
    </row>
    <row r="939" customFormat="false" ht="12.75" hidden="false" customHeight="false" outlineLevel="0" collapsed="false">
      <c r="B939" s="85" t="str">
        <f aca="false">FilterPk!A$24</f>
        <v>NE- PHYS</v>
      </c>
      <c r="C939" s="13" t="n">
        <f aca="false">C938+1</f>
        <v>938</v>
      </c>
      <c r="D939" s="50" t="n">
        <f aca="false">FilterPk!B$24</f>
        <v>0</v>
      </c>
      <c r="E939" s="50" t="n">
        <f aca="false">FilterPk!C$24</f>
        <v>0</v>
      </c>
      <c r="F939" s="50" t="n">
        <f aca="false">FilterPk!D$24</f>
        <v>0</v>
      </c>
      <c r="G939" s="50" t="n">
        <f aca="false">FilterPk!E$24</f>
        <v>0</v>
      </c>
      <c r="H939" s="50" t="n">
        <f aca="false">FilterPk!F$24</f>
        <v>0</v>
      </c>
      <c r="I939" s="50" t="n">
        <f aca="false">FilterPk!G$24</f>
        <v>0</v>
      </c>
      <c r="J939" s="50" t="n">
        <f aca="false">FilterPk!H$24</f>
        <v>0</v>
      </c>
      <c r="K939" s="50" t="n">
        <f aca="false">FilterPk!I$24</f>
        <v>0</v>
      </c>
      <c r="L939" s="50" t="n">
        <f aca="false">FilterPk!J$24</f>
        <v>0</v>
      </c>
      <c r="M939" s="50" t="n">
        <f aca="false">FilterPk!K$24</f>
        <v>0</v>
      </c>
      <c r="N939" s="50" t="n">
        <f aca="false">FilterPk!L$24</f>
        <v>0</v>
      </c>
      <c r="O939" s="50" t="n">
        <f aca="false">FilterPk!M$24</f>
        <v>0</v>
      </c>
      <c r="P939" s="50" t="n">
        <f aca="false">FilterPk!N$24</f>
        <v>0</v>
      </c>
      <c r="Q939" s="51" t="n">
        <f aca="false">FilterPk!O$24</f>
        <v>0</v>
      </c>
    </row>
    <row r="940" customFormat="false" ht="12.75" hidden="false" customHeight="false" outlineLevel="0" collapsed="false">
      <c r="B940" s="85" t="str">
        <f aca="false">FilterPk!A$25</f>
        <v>LT-Southeast</v>
      </c>
      <c r="C940" s="13" t="n">
        <f aca="false">C939+1</f>
        <v>939</v>
      </c>
      <c r="D940" s="50" t="n">
        <f aca="false">FilterPk!B$25</f>
        <v>11411200.8859117</v>
      </c>
      <c r="E940" s="50" t="n">
        <f aca="false">FilterPk!C$25</f>
        <v>45860.27</v>
      </c>
      <c r="F940" s="50" t="n">
        <f aca="false">FilterPk!D$25</f>
        <v>54109.47</v>
      </c>
      <c r="G940" s="50" t="n">
        <f aca="false">FilterPk!E$25</f>
        <v>124540.18</v>
      </c>
      <c r="H940" s="50" t="n">
        <f aca="false">FilterPk!F$25</f>
        <v>77068.78</v>
      </c>
      <c r="I940" s="50" t="n">
        <f aca="false">FilterPk!G$25</f>
        <v>75414.58</v>
      </c>
      <c r="J940" s="50" t="n">
        <f aca="false">FilterPk!H$25</f>
        <v>134077.64</v>
      </c>
      <c r="K940" s="50" t="n">
        <f aca="false">FilterPk!I$25</f>
        <v>429786.05</v>
      </c>
      <c r="L940" s="50" t="n">
        <f aca="false">FilterPk!J$25</f>
        <v>118391.18</v>
      </c>
      <c r="M940" s="50" t="n">
        <f aca="false">FilterPk!K$25</f>
        <v>1083243.13</v>
      </c>
      <c r="N940" s="50" t="n">
        <f aca="false">FilterPk!L$25</f>
        <v>2142491.28</v>
      </c>
      <c r="O940" s="50" t="n">
        <f aca="false">FilterPk!M$25</f>
        <v>344226</v>
      </c>
      <c r="P940" s="50" t="n">
        <f aca="false">FilterPk!N$25</f>
        <v>1221747.4</v>
      </c>
      <c r="Q940" s="51" t="n">
        <f aca="false">FilterPk!O$25</f>
        <v>3708464.68</v>
      </c>
    </row>
    <row r="941" customFormat="false" ht="12.75" hidden="false" customHeight="false" outlineLevel="0" collapsed="false">
      <c r="B941" s="85" t="str">
        <f aca="false">FilterPk!A$26</f>
        <v>ST-SPP</v>
      </c>
      <c r="C941" s="13" t="n">
        <f aca="false">C940+1</f>
        <v>940</v>
      </c>
      <c r="D941" s="50" t="n">
        <f aca="false">FilterPk!B$26</f>
        <v>52202.8773549933</v>
      </c>
      <c r="E941" s="50" t="n">
        <f aca="false">FilterPk!C$26</f>
        <v>3181.7</v>
      </c>
      <c r="F941" s="50" t="n">
        <f aca="false">FilterPk!D$26</f>
        <v>0</v>
      </c>
      <c r="G941" s="50" t="n">
        <f aca="false">FilterPk!E$26</f>
        <v>0</v>
      </c>
      <c r="H941" s="50" t="n">
        <f aca="false">FilterPk!F$26</f>
        <v>0</v>
      </c>
      <c r="I941" s="50" t="n">
        <f aca="false">FilterPk!G$26</f>
        <v>0</v>
      </c>
      <c r="J941" s="50" t="n">
        <f aca="false">FilterPk!H$26</f>
        <v>0</v>
      </c>
      <c r="K941" s="50" t="n">
        <f aca="false">FilterPk!I$26</f>
        <v>0</v>
      </c>
      <c r="L941" s="50" t="n">
        <f aca="false">FilterPk!J$26</f>
        <v>0</v>
      </c>
      <c r="M941" s="50" t="n">
        <f aca="false">FilterPk!K$26</f>
        <v>0</v>
      </c>
      <c r="N941" s="50" t="n">
        <f aca="false">FilterPk!L$26</f>
        <v>3181.7</v>
      </c>
      <c r="O941" s="50" t="n">
        <f aca="false">FilterPk!M$26</f>
        <v>0</v>
      </c>
      <c r="P941" s="50" t="n">
        <f aca="false">FilterPk!N$26</f>
        <v>0</v>
      </c>
      <c r="Q941" s="51" t="n">
        <f aca="false">FilterPk!O$26</f>
        <v>3181.7</v>
      </c>
    </row>
    <row r="942" customFormat="false" ht="12.75" hidden="false" customHeight="false" outlineLevel="0" collapsed="false">
      <c r="B942" s="85" t="str">
        <f aca="false">FilterPk!A$27</f>
        <v>ST-SERC</v>
      </c>
      <c r="C942" s="13" t="n">
        <f aca="false">C941+1</f>
        <v>941</v>
      </c>
      <c r="D942" s="50" t="n">
        <f aca="false">FilterPk!B$27</f>
        <v>686881.973218232</v>
      </c>
      <c r="E942" s="50" t="n">
        <f aca="false">FilterPk!C$27</f>
        <v>-12726.81</v>
      </c>
      <c r="F942" s="50" t="n">
        <f aca="false">FilterPk!D$27</f>
        <v>-31677.19</v>
      </c>
      <c r="G942" s="50" t="n">
        <f aca="false">FilterPk!E$27</f>
        <v>138718.93</v>
      </c>
      <c r="H942" s="50" t="n">
        <f aca="false">FilterPk!F$27</f>
        <v>0</v>
      </c>
      <c r="I942" s="50" t="n">
        <f aca="false">FilterPk!G$27</f>
        <v>0</v>
      </c>
      <c r="J942" s="50" t="n">
        <f aca="false">FilterPk!H$27</f>
        <v>0</v>
      </c>
      <c r="K942" s="50" t="n">
        <f aca="false">FilterPk!I$27</f>
        <v>0</v>
      </c>
      <c r="L942" s="50" t="n">
        <f aca="false">FilterPk!J$27</f>
        <v>0</v>
      </c>
      <c r="M942" s="50" t="n">
        <f aca="false">FilterPk!K$27</f>
        <v>0</v>
      </c>
      <c r="N942" s="50" t="n">
        <f aca="false">FilterPk!L$27</f>
        <v>94314.93</v>
      </c>
      <c r="O942" s="50" t="n">
        <f aca="false">FilterPk!M$27</f>
        <v>0</v>
      </c>
      <c r="P942" s="50" t="n">
        <f aca="false">FilterPk!N$27</f>
        <v>0</v>
      </c>
      <c r="Q942" s="51" t="n">
        <f aca="false">FilterPk!O$27</f>
        <v>94314.93</v>
      </c>
    </row>
    <row r="943" customFormat="false" ht="12.75" hidden="false" customHeight="false" outlineLevel="0" collapsed="false">
      <c r="B943" s="85" t="str">
        <f aca="false">FilterPk!A$28</f>
        <v>LT- Texas</v>
      </c>
      <c r="C943" s="13" t="n">
        <f aca="false">C942+1</f>
        <v>942</v>
      </c>
      <c r="D943" s="50" t="n">
        <f aca="false">FilterPk!B$28</f>
        <v>3826684.70313045</v>
      </c>
      <c r="E943" s="50" t="n">
        <f aca="false">FilterPk!C$28</f>
        <v>-6382.69</v>
      </c>
      <c r="F943" s="50" t="n">
        <f aca="false">FilterPk!D$28</f>
        <v>71634.81</v>
      </c>
      <c r="G943" s="50" t="n">
        <f aca="false">FilterPk!E$28</f>
        <v>28710.67</v>
      </c>
      <c r="H943" s="50" t="n">
        <f aca="false">FilterPk!F$28</f>
        <v>106726.26</v>
      </c>
      <c r="I943" s="50" t="n">
        <f aca="false">FilterPk!G$28</f>
        <v>68401.15</v>
      </c>
      <c r="J943" s="50" t="n">
        <f aca="false">FilterPk!H$28</f>
        <v>107963.61</v>
      </c>
      <c r="K943" s="50" t="n">
        <f aca="false">FilterPk!I$28</f>
        <v>204731.1</v>
      </c>
      <c r="L943" s="50" t="n">
        <f aca="false">FilterPk!J$28</f>
        <v>63773.36</v>
      </c>
      <c r="M943" s="50" t="n">
        <f aca="false">FilterPk!K$28</f>
        <v>194039.66</v>
      </c>
      <c r="N943" s="50" t="n">
        <f aca="false">FilterPk!L$28</f>
        <v>839597.93</v>
      </c>
      <c r="O943" s="50" t="n">
        <f aca="false">FilterPk!M$28</f>
        <v>673610.11</v>
      </c>
      <c r="P943" s="50" t="n">
        <f aca="false">FilterPk!N$28</f>
        <v>107208.74</v>
      </c>
      <c r="Q943" s="51" t="n">
        <f aca="false">FilterPk!O$28</f>
        <v>1620416.78</v>
      </c>
    </row>
    <row r="944" customFormat="false" ht="12.75" hidden="false" customHeight="false" outlineLevel="0" collapsed="false">
      <c r="B944" s="85" t="str">
        <f aca="false">FilterPk!A$29</f>
        <v>St- Texas</v>
      </c>
      <c r="C944" s="13" t="n">
        <f aca="false">C943+1</f>
        <v>943</v>
      </c>
      <c r="D944" s="50" t="n">
        <f aca="false">FilterPk!B$29</f>
        <v>445563.239343252</v>
      </c>
      <c r="E944" s="50" t="n">
        <f aca="false">FilterPk!C$29</f>
        <v>30194</v>
      </c>
      <c r="F944" s="50" t="n">
        <f aca="false">FilterPk!D$29</f>
        <v>31677.19</v>
      </c>
      <c r="G944" s="50" t="n">
        <f aca="false">FilterPk!E$29</f>
        <v>0</v>
      </c>
      <c r="H944" s="50" t="n">
        <f aca="false">FilterPk!F$29</f>
        <v>0</v>
      </c>
      <c r="I944" s="50" t="n">
        <f aca="false">FilterPk!G$29</f>
        <v>0</v>
      </c>
      <c r="J944" s="50" t="n">
        <f aca="false">FilterPk!H$29</f>
        <v>0</v>
      </c>
      <c r="K944" s="50" t="n">
        <f aca="false">FilterPk!I$29</f>
        <v>0</v>
      </c>
      <c r="L944" s="50" t="n">
        <f aca="false">FilterPk!J$29</f>
        <v>0</v>
      </c>
      <c r="M944" s="50" t="n">
        <f aca="false">FilterPk!K$29</f>
        <v>0</v>
      </c>
      <c r="N944" s="50" t="n">
        <f aca="false">FilterPk!L$29</f>
        <v>61871.19</v>
      </c>
      <c r="O944" s="50" t="n">
        <f aca="false">FilterPk!M$29</f>
        <v>0</v>
      </c>
      <c r="P944" s="50" t="n">
        <f aca="false">FilterPk!N$29</f>
        <v>0</v>
      </c>
      <c r="Q944" s="51" t="n">
        <f aca="false">FilterPk!O$29</f>
        <v>61871.19</v>
      </c>
    </row>
    <row r="945" customFormat="false" ht="12.75" hidden="false" customHeight="false" outlineLevel="0" collapsed="false">
      <c r="B945" s="85"/>
      <c r="C945" s="13" t="n">
        <f aca="false">C944+1</f>
        <v>944</v>
      </c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1"/>
    </row>
    <row r="946" customFormat="false" ht="12.75" hidden="false" customHeight="false" outlineLevel="0" collapsed="false">
      <c r="B946" s="85" t="str">
        <f aca="false">FilterPk!A$32</f>
        <v>Gas positions</v>
      </c>
      <c r="C946" s="13" t="n">
        <f aca="false">C945+1</f>
        <v>945</v>
      </c>
      <c r="D946" s="50" t="s">
        <v>4</v>
      </c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1"/>
    </row>
    <row r="947" customFormat="false" ht="12.75" hidden="false" customHeight="false" outlineLevel="0" collapsed="false">
      <c r="B947" s="85" t="str">
        <f aca="false">FilterPk!A$33</f>
        <v>Kevin Presto</v>
      </c>
      <c r="C947" s="13" t="n">
        <f aca="false">C946+1</f>
        <v>946</v>
      </c>
      <c r="D947" s="50" t="n">
        <f aca="false">FilterPk!B$33</f>
        <v>0</v>
      </c>
      <c r="E947" s="50" t="n">
        <f aca="false">FilterPk!C$33</f>
        <v>0</v>
      </c>
      <c r="F947" s="50" t="n">
        <f aca="false">FilterPk!D$33</f>
        <v>0</v>
      </c>
      <c r="G947" s="50" t="n">
        <f aca="false">FilterPk!E$33</f>
        <v>0</v>
      </c>
      <c r="H947" s="50" t="n">
        <f aca="false">FilterPk!F$33</f>
        <v>148.212616</v>
      </c>
      <c r="I947" s="50" t="n">
        <f aca="false">FilterPk!G$33</f>
        <v>152.45636</v>
      </c>
      <c r="J947" s="50" t="n">
        <f aca="false">FilterPk!H$33</f>
        <v>146.860915</v>
      </c>
      <c r="K947" s="50" t="n">
        <f aca="false">FilterPk!I$33</f>
        <v>301.509361</v>
      </c>
      <c r="L947" s="50" t="n">
        <f aca="false">FilterPk!J$33</f>
        <v>144.921279</v>
      </c>
      <c r="M947" s="50" t="n">
        <f aca="false">FilterPk!K$33</f>
        <v>149.116289</v>
      </c>
      <c r="N947" s="50" t="n">
        <f aca="false">FilterPk!L$33</f>
        <v>1043.07682</v>
      </c>
      <c r="O947" s="50" t="n">
        <f aca="false">FilterPk!M$33</f>
        <v>0</v>
      </c>
      <c r="P947" s="50" t="n">
        <f aca="false">FilterPk!N$33</f>
        <v>0</v>
      </c>
      <c r="Q947" s="51" t="n">
        <f aca="false">FilterPk!O$33</f>
        <v>1043.07682</v>
      </c>
    </row>
    <row r="948" customFormat="false" ht="12.75" hidden="false" customHeight="false" outlineLevel="0" collapsed="false">
      <c r="B948" s="85" t="str">
        <f aca="false">FilterPk!A$34</f>
        <v>Fletcher Sturm</v>
      </c>
      <c r="C948" s="13" t="n">
        <f aca="false">C947+1</f>
        <v>947</v>
      </c>
      <c r="D948" s="50" t="n">
        <f aca="false">FilterPk!B$34</f>
        <v>0</v>
      </c>
      <c r="E948" s="50" t="n">
        <f aca="false">FilterPk!C$34</f>
        <v>0</v>
      </c>
      <c r="F948" s="50" t="n">
        <f aca="false">FilterPk!D$34</f>
        <v>10.382539</v>
      </c>
      <c r="G948" s="50" t="n">
        <f aca="false">FilterPk!E$34</f>
        <v>-372.732218</v>
      </c>
      <c r="H948" s="50" t="n">
        <f aca="false">FilterPk!F$34</f>
        <v>-18.430041</v>
      </c>
      <c r="I948" s="50" t="n">
        <f aca="false">FilterPk!G$34</f>
        <v>-7.519049</v>
      </c>
      <c r="J948" s="50" t="n">
        <f aca="false">FilterPk!H$34</f>
        <v>7.209206</v>
      </c>
      <c r="K948" s="50" t="n">
        <f aca="false">FilterPk!I$34</f>
        <v>16.283645</v>
      </c>
      <c r="L948" s="50" t="n">
        <f aca="false">FilterPk!J$34</f>
        <v>-0.622678</v>
      </c>
      <c r="M948" s="50" t="n">
        <f aca="false">FilterPk!K$34</f>
        <v>48.787102</v>
      </c>
      <c r="N948" s="50" t="n">
        <f aca="false">FilterPk!L$34</f>
        <v>-316.641494</v>
      </c>
      <c r="O948" s="50" t="n">
        <f aca="false">FilterPk!M$34</f>
        <v>137.057149</v>
      </c>
      <c r="P948" s="50" t="n">
        <f aca="false">FilterPk!N$34</f>
        <v>0</v>
      </c>
      <c r="Q948" s="51" t="n">
        <f aca="false">FilterPk!O$34</f>
        <v>-179.584345</v>
      </c>
    </row>
    <row r="949" customFormat="false" ht="12.75" hidden="false" customHeight="false" outlineLevel="0" collapsed="false">
      <c r="B949" s="85" t="str">
        <f aca="false">FilterPk!A$35</f>
        <v>Doug Gilbert-Smith</v>
      </c>
      <c r="C949" s="13" t="n">
        <f aca="false">C948+1</f>
        <v>948</v>
      </c>
      <c r="D949" s="50" t="n">
        <f aca="false">FilterPk!B$35</f>
        <v>0</v>
      </c>
      <c r="E949" s="50" t="n">
        <f aca="false">FilterPk!C$35</f>
        <v>0</v>
      </c>
      <c r="F949" s="50" t="n">
        <f aca="false">FilterPk!D$35</f>
        <v>-34.907</v>
      </c>
      <c r="G949" s="50" t="n">
        <f aca="false">FilterPk!E$35</f>
        <v>38.473605</v>
      </c>
      <c r="H949" s="50" t="n">
        <f aca="false">FilterPk!F$35</f>
        <v>-29.642523</v>
      </c>
      <c r="I949" s="50" t="n">
        <f aca="false">FilterPk!G$35</f>
        <v>30.491272</v>
      </c>
      <c r="J949" s="50" t="n">
        <f aca="false">FilterPk!H$35</f>
        <v>0</v>
      </c>
      <c r="K949" s="50" t="n">
        <f aca="false">FilterPk!I$35</f>
        <v>90.452808</v>
      </c>
      <c r="L949" s="50" t="n">
        <f aca="false">FilterPk!J$35</f>
        <v>0</v>
      </c>
      <c r="M949" s="50" t="n">
        <f aca="false">FilterPk!K$35</f>
        <v>14.574853</v>
      </c>
      <c r="N949" s="50" t="n">
        <f aca="false">FilterPk!L$35</f>
        <v>109.443015</v>
      </c>
      <c r="O949" s="50" t="n">
        <f aca="false">FilterPk!M$35</f>
        <v>94.93307</v>
      </c>
      <c r="P949" s="50" t="n">
        <f aca="false">FilterPk!N$35</f>
        <v>-157.516125</v>
      </c>
      <c r="Q949" s="51" t="n">
        <f aca="false">FilterPk!O$35</f>
        <v>46.85996</v>
      </c>
    </row>
    <row r="950" customFormat="false" ht="12.75" hidden="false" customHeight="false" outlineLevel="0" collapsed="false">
      <c r="B950" s="85" t="str">
        <f aca="false">FilterPk!A$36</f>
        <v>Rogers Herndon</v>
      </c>
      <c r="C950" s="13" t="n">
        <f aca="false">C949+1</f>
        <v>949</v>
      </c>
      <c r="D950" s="50" t="n">
        <f aca="false">FilterPk!B$36</f>
        <v>0</v>
      </c>
      <c r="E950" s="50" t="n">
        <f aca="false">FilterPk!C$36</f>
        <v>0</v>
      </c>
      <c r="F950" s="50" t="n">
        <f aca="false">FilterPk!D$36</f>
        <v>-16.269581</v>
      </c>
      <c r="G950" s="50" t="n">
        <f aca="false">FilterPk!E$36</f>
        <v>-36.150495</v>
      </c>
      <c r="H950" s="50" t="n">
        <f aca="false">FilterPk!F$36</f>
        <v>-105.080472</v>
      </c>
      <c r="I950" s="50" t="n">
        <f aca="false">FilterPk!G$36</f>
        <v>-21.496839</v>
      </c>
      <c r="J950" s="50" t="n">
        <f aca="false">FilterPk!H$36</f>
        <v>76.011979</v>
      </c>
      <c r="K950" s="50" t="n">
        <f aca="false">FilterPk!I$36</f>
        <v>315.376651</v>
      </c>
      <c r="L950" s="50" t="n">
        <f aca="false">FilterPk!J$36</f>
        <v>0.622678</v>
      </c>
      <c r="M950" s="50" t="n">
        <f aca="false">FilterPk!K$36</f>
        <v>131.855286</v>
      </c>
      <c r="N950" s="50" t="n">
        <f aca="false">FilterPk!L$36</f>
        <v>344.869207</v>
      </c>
      <c r="O950" s="50" t="n">
        <f aca="false">FilterPk!M$36</f>
        <v>500.495437</v>
      </c>
      <c r="P950" s="50" t="n">
        <f aca="false">FilterPk!N$36</f>
        <v>0</v>
      </c>
      <c r="Q950" s="51" t="n">
        <f aca="false">FilterPk!O$36</f>
        <v>845.364644</v>
      </c>
    </row>
    <row r="951" customFormat="false" ht="12.75" hidden="false" customHeight="false" outlineLevel="0" collapsed="false">
      <c r="B951" s="85" t="str">
        <f aca="false">FilterPk!A$37</f>
        <v>Dana Davis</v>
      </c>
      <c r="C951" s="13" t="n">
        <f aca="false">C950+1</f>
        <v>950</v>
      </c>
      <c r="D951" s="50" t="n">
        <f aca="false">FilterPk!B$37</f>
        <v>0</v>
      </c>
      <c r="E951" s="50" t="n">
        <f aca="false">FilterPk!C$37</f>
        <v>0</v>
      </c>
      <c r="F951" s="50" t="n">
        <f aca="false">FilterPk!D$37</f>
        <v>4.986714</v>
      </c>
      <c r="G951" s="50" t="n">
        <f aca="false">FilterPk!E$37</f>
        <v>-10.425106</v>
      </c>
      <c r="H951" s="50" t="n">
        <f aca="false">FilterPk!F$37</f>
        <v>34.582944</v>
      </c>
      <c r="I951" s="50" t="n">
        <f aca="false">FilterPk!G$37</f>
        <v>31.966656</v>
      </c>
      <c r="J951" s="50" t="n">
        <f aca="false">FilterPk!H$37</f>
        <v>34.267547</v>
      </c>
      <c r="K951" s="50" t="n">
        <f aca="false">FilterPk!I$37</f>
        <v>70.027981</v>
      </c>
      <c r="L951" s="50" t="n">
        <f aca="false">FilterPk!J$37</f>
        <v>33.814965</v>
      </c>
      <c r="M951" s="50" t="n">
        <f aca="false">FilterPk!K$37</f>
        <v>44.191074</v>
      </c>
      <c r="N951" s="50" t="n">
        <f aca="false">FilterPk!L$37</f>
        <v>243.412775</v>
      </c>
      <c r="O951" s="50" t="n">
        <f aca="false">FilterPk!M$37</f>
        <v>27.55263</v>
      </c>
      <c r="P951" s="50" t="n">
        <f aca="false">FilterPk!N$37</f>
        <v>0</v>
      </c>
      <c r="Q951" s="51" t="n">
        <f aca="false">FilterPk!O$37</f>
        <v>270.965405</v>
      </c>
    </row>
    <row r="952" customFormat="false" ht="12.75" hidden="false" customHeight="false" outlineLevel="0" collapsed="false">
      <c r="B952" s="85" t="str">
        <f aca="false">FilterPk!A$38</f>
        <v>Tom May</v>
      </c>
      <c r="C952" s="13" t="n">
        <f aca="false">C951+1</f>
        <v>951</v>
      </c>
      <c r="D952" s="50" t="n">
        <f aca="false">FilterPk!B$38</f>
        <v>0</v>
      </c>
      <c r="E952" s="50" t="n">
        <f aca="false">FilterPk!C$38</f>
        <v>0</v>
      </c>
      <c r="F952" s="50" t="n">
        <f aca="false">FilterPk!D$38</f>
        <v>0</v>
      </c>
      <c r="G952" s="50" t="n">
        <f aca="false">FilterPk!E$38</f>
        <v>0</v>
      </c>
      <c r="H952" s="50" t="n">
        <f aca="false">FilterPk!F$38</f>
        <v>0</v>
      </c>
      <c r="I952" s="50" t="n">
        <f aca="false">FilterPk!G$38</f>
        <v>0</v>
      </c>
      <c r="J952" s="50" t="n">
        <f aca="false">FilterPk!H$38</f>
        <v>0</v>
      </c>
      <c r="K952" s="50" t="n">
        <f aca="false">FilterPk!I$38</f>
        <v>0</v>
      </c>
      <c r="L952" s="50" t="n">
        <f aca="false">FilterPk!J$38</f>
        <v>0</v>
      </c>
      <c r="M952" s="50" t="n">
        <f aca="false">FilterPk!K$38</f>
        <v>0</v>
      </c>
      <c r="N952" s="50" t="n">
        <f aca="false">FilterPk!L$38</f>
        <v>0</v>
      </c>
      <c r="O952" s="50" t="n">
        <f aca="false">FilterPk!M$38</f>
        <v>0</v>
      </c>
      <c r="P952" s="50" t="n">
        <f aca="false">FilterPk!N$38</f>
        <v>0</v>
      </c>
      <c r="Q952" s="51" t="n">
        <f aca="false">FilterPk!O$38</f>
        <v>0</v>
      </c>
    </row>
    <row r="953" customFormat="false" ht="12.75" hidden="false" customHeight="false" outlineLevel="0" collapsed="false">
      <c r="B953" s="85" t="str">
        <f aca="false">FilterPk!A$39</f>
        <v>Clint Dean</v>
      </c>
      <c r="C953" s="13" t="n">
        <f aca="false">C952+1</f>
        <v>952</v>
      </c>
      <c r="D953" s="50" t="n">
        <f aca="false">FilterPk!B$39</f>
        <v>0</v>
      </c>
      <c r="E953" s="50" t="n">
        <f aca="false">FilterPk!C$39</f>
        <v>0</v>
      </c>
      <c r="F953" s="50" t="n">
        <f aca="false">FilterPk!D$39</f>
        <v>-27.9256</v>
      </c>
      <c r="G953" s="50" t="n">
        <f aca="false">FilterPk!E$39</f>
        <v>0</v>
      </c>
      <c r="H953" s="50" t="n">
        <f aca="false">FilterPk!F$39</f>
        <v>0</v>
      </c>
      <c r="I953" s="50" t="n">
        <f aca="false">FilterPk!G$39</f>
        <v>0</v>
      </c>
      <c r="J953" s="50" t="n">
        <f aca="false">FilterPk!H$39</f>
        <v>0</v>
      </c>
      <c r="K953" s="50" t="n">
        <f aca="false">FilterPk!I$39</f>
        <v>0</v>
      </c>
      <c r="L953" s="50" t="n">
        <f aca="false">FilterPk!J$39</f>
        <v>0</v>
      </c>
      <c r="M953" s="50" t="n">
        <f aca="false">FilterPk!K$39</f>
        <v>0</v>
      </c>
      <c r="N953" s="50" t="n">
        <f aca="false">FilterPk!L$39</f>
        <v>-27.9256</v>
      </c>
      <c r="O953" s="50" t="n">
        <f aca="false">FilterPk!M$39</f>
        <v>0</v>
      </c>
      <c r="P953" s="50" t="n">
        <f aca="false">FilterPk!N$39</f>
        <v>0</v>
      </c>
      <c r="Q953" s="51" t="n">
        <f aca="false">FilterPk!O$39</f>
        <v>-27.9256</v>
      </c>
    </row>
    <row r="954" customFormat="false" ht="12.75" hidden="false" customHeight="false" outlineLevel="0" collapsed="false">
      <c r="B954" s="85" t="str">
        <f aca="false">FilterPk!A$40</f>
        <v>Rob Benson</v>
      </c>
      <c r="C954" s="13" t="n">
        <f aca="false">C953+1</f>
        <v>953</v>
      </c>
      <c r="D954" s="50" t="n">
        <f aca="false">FilterPk!B$40</f>
        <v>0</v>
      </c>
      <c r="E954" s="50" t="n">
        <f aca="false">FilterPk!C$40</f>
        <v>0</v>
      </c>
      <c r="F954" s="50" t="n">
        <f aca="false">FilterPk!D$40</f>
        <v>0</v>
      </c>
      <c r="G954" s="50" t="n">
        <f aca="false">FilterPk!E$40</f>
        <v>-76.947211</v>
      </c>
      <c r="H954" s="50" t="n">
        <f aca="false">FilterPk!F$40</f>
        <v>0</v>
      </c>
      <c r="I954" s="50" t="n">
        <f aca="false">FilterPk!G$40</f>
        <v>0</v>
      </c>
      <c r="J954" s="50" t="n">
        <f aca="false">FilterPk!H$40</f>
        <v>0</v>
      </c>
      <c r="K954" s="50" t="n">
        <f aca="false">FilterPk!I$40</f>
        <v>0</v>
      </c>
      <c r="L954" s="50" t="n">
        <f aca="false">FilterPk!J$40</f>
        <v>0</v>
      </c>
      <c r="M954" s="50" t="n">
        <f aca="false">FilterPk!K$40</f>
        <v>0</v>
      </c>
      <c r="N954" s="50" t="n">
        <f aca="false">FilterPk!L$40</f>
        <v>-76.947211</v>
      </c>
      <c r="O954" s="50" t="n">
        <f aca="false">FilterPk!M$40</f>
        <v>0</v>
      </c>
      <c r="P954" s="50" t="n">
        <f aca="false">FilterPk!N$40</f>
        <v>0</v>
      </c>
      <c r="Q954" s="51" t="n">
        <f aca="false">FilterPk!O$40</f>
        <v>-76.947211</v>
      </c>
    </row>
    <row r="955" customFormat="false" ht="12.75" hidden="false" customHeight="false" outlineLevel="0" collapsed="false">
      <c r="B955" s="85" t="str">
        <f aca="false">FilterPk!A$41</f>
        <v>Matt Lorenz</v>
      </c>
      <c r="C955" s="13" t="n">
        <f aca="false">C954+1</f>
        <v>954</v>
      </c>
      <c r="D955" s="50" t="n">
        <f aca="false">FilterPk!B$41</f>
        <v>0</v>
      </c>
      <c r="E955" s="50" t="n">
        <f aca="false">FilterPk!C$41</f>
        <v>0</v>
      </c>
      <c r="F955" s="50" t="n">
        <f aca="false">FilterPk!D$41</f>
        <v>0</v>
      </c>
      <c r="G955" s="50" t="n">
        <f aca="false">FilterPk!E$41</f>
        <v>0</v>
      </c>
      <c r="H955" s="50" t="n">
        <f aca="false">FilterPk!F$41</f>
        <v>0</v>
      </c>
      <c r="I955" s="50" t="n">
        <f aca="false">FilterPk!G$41</f>
        <v>0</v>
      </c>
      <c r="J955" s="50" t="n">
        <f aca="false">FilterPk!H$41</f>
        <v>0</v>
      </c>
      <c r="K955" s="50" t="n">
        <f aca="false">FilterPk!I$41</f>
        <v>0</v>
      </c>
      <c r="L955" s="50" t="n">
        <f aca="false">FilterPk!J$41</f>
        <v>0</v>
      </c>
      <c r="M955" s="50" t="n">
        <f aca="false">FilterPk!K$41</f>
        <v>0</v>
      </c>
      <c r="N955" s="50" t="n">
        <f aca="false">FilterPk!L$41</f>
        <v>0</v>
      </c>
      <c r="O955" s="50" t="n">
        <f aca="false">FilterPk!M$41</f>
        <v>0</v>
      </c>
      <c r="P955" s="50" t="n">
        <f aca="false">FilterPk!N$41</f>
        <v>0</v>
      </c>
      <c r="Q955" s="51" t="n">
        <f aca="false">FilterPk!O$41</f>
        <v>0</v>
      </c>
    </row>
    <row r="956" customFormat="false" ht="12.75" hidden="false" customHeight="false" outlineLevel="0" collapsed="false">
      <c r="B956" s="85" t="str">
        <f aca="false">FilterPk!A$42</f>
        <v>John Forney</v>
      </c>
      <c r="C956" s="13" t="n">
        <f aca="false">C955+1</f>
        <v>955</v>
      </c>
      <c r="D956" s="50" t="n">
        <f aca="false">FilterPk!B$42</f>
        <v>0</v>
      </c>
      <c r="E956" s="50" t="n">
        <f aca="false">FilterPk!C$42</f>
        <v>0</v>
      </c>
      <c r="F956" s="50" t="n">
        <f aca="false">FilterPk!D$42</f>
        <v>0</v>
      </c>
      <c r="G956" s="50" t="n">
        <f aca="false">FilterPk!E$42</f>
        <v>0</v>
      </c>
      <c r="H956" s="50" t="n">
        <f aca="false">FilterPk!F$42</f>
        <v>0</v>
      </c>
      <c r="I956" s="50" t="n">
        <f aca="false">FilterPk!G$42</f>
        <v>0</v>
      </c>
      <c r="J956" s="50" t="n">
        <f aca="false">FilterPk!H$42</f>
        <v>0</v>
      </c>
      <c r="K956" s="50" t="n">
        <f aca="false">FilterPk!I$42</f>
        <v>0</v>
      </c>
      <c r="L956" s="50" t="n">
        <f aca="false">FilterPk!J$42</f>
        <v>0</v>
      </c>
      <c r="M956" s="50" t="n">
        <f aca="false">FilterPk!K$42</f>
        <v>0</v>
      </c>
      <c r="N956" s="50" t="n">
        <f aca="false">FilterPk!L$42</f>
        <v>0</v>
      </c>
      <c r="O956" s="50" t="n">
        <f aca="false">FilterPk!M$42</f>
        <v>0</v>
      </c>
      <c r="P956" s="50" t="n">
        <f aca="false">FilterPk!N$42</f>
        <v>0</v>
      </c>
      <c r="Q956" s="51" t="n">
        <f aca="false">FilterPk!O$42</f>
        <v>0</v>
      </c>
    </row>
    <row r="957" customFormat="false" ht="12.75" hidden="false" customHeight="false" outlineLevel="0" collapsed="false">
      <c r="B957" s="85" t="str">
        <f aca="false">FilterPk!A$43</f>
        <v>Mike Carson</v>
      </c>
      <c r="C957" s="13" t="n">
        <f aca="false">C956+1</f>
        <v>956</v>
      </c>
      <c r="D957" s="50" t="n">
        <f aca="false">FilterPk!B$43</f>
        <v>0</v>
      </c>
      <c r="E957" s="50" t="n">
        <f aca="false">FilterPk!C$43</f>
        <v>0</v>
      </c>
      <c r="F957" s="50" t="n">
        <f aca="false">FilterPk!D$43</f>
        <v>0</v>
      </c>
      <c r="G957" s="50" t="n">
        <f aca="false">FilterPk!E$43</f>
        <v>0</v>
      </c>
      <c r="H957" s="50" t="n">
        <f aca="false">FilterPk!F$43</f>
        <v>0</v>
      </c>
      <c r="I957" s="50" t="n">
        <f aca="false">FilterPk!G$43</f>
        <v>0</v>
      </c>
      <c r="J957" s="50" t="n">
        <f aca="false">FilterPk!H$43</f>
        <v>0</v>
      </c>
      <c r="K957" s="50" t="n">
        <f aca="false">FilterPk!I$43</f>
        <v>0</v>
      </c>
      <c r="L957" s="50" t="n">
        <f aca="false">FilterPk!J$43</f>
        <v>0</v>
      </c>
      <c r="M957" s="50" t="n">
        <f aca="false">FilterPk!K$43</f>
        <v>0</v>
      </c>
      <c r="N957" s="50" t="n">
        <f aca="false">FilterPk!L$43</f>
        <v>0</v>
      </c>
      <c r="O957" s="50" t="n">
        <f aca="false">FilterPk!M$43</f>
        <v>0</v>
      </c>
      <c r="P957" s="50" t="n">
        <f aca="false">FilterPk!N$43</f>
        <v>0</v>
      </c>
      <c r="Q957" s="51" t="n">
        <f aca="false">FilterPk!O$43</f>
        <v>0</v>
      </c>
    </row>
    <row r="958" customFormat="false" ht="12.75" hidden="false" customHeight="false" outlineLevel="0" collapsed="false">
      <c r="B958" s="85" t="str">
        <f aca="false">FilterPk!A$44</f>
        <v>Chris Dorland</v>
      </c>
      <c r="C958" s="13" t="n">
        <f aca="false">C957+1</f>
        <v>957</v>
      </c>
      <c r="D958" s="50" t="n">
        <f aca="false">FilterPk!B$44</f>
        <v>0</v>
      </c>
      <c r="E958" s="50" t="n">
        <f aca="false">FilterPk!C$44</f>
        <v>0</v>
      </c>
      <c r="F958" s="50" t="n">
        <f aca="false">FilterPk!D$44</f>
        <v>0</v>
      </c>
      <c r="G958" s="50" t="n">
        <f aca="false">FilterPk!E$44</f>
        <v>0</v>
      </c>
      <c r="H958" s="50" t="n">
        <f aca="false">FilterPk!F$44</f>
        <v>0</v>
      </c>
      <c r="I958" s="50" t="n">
        <f aca="false">FilterPk!G$44</f>
        <v>0</v>
      </c>
      <c r="J958" s="50" t="n">
        <f aca="false">FilterPk!H$44</f>
        <v>0</v>
      </c>
      <c r="K958" s="50" t="n">
        <f aca="false">FilterPk!I$44</f>
        <v>0</v>
      </c>
      <c r="L958" s="50" t="n">
        <f aca="false">FilterPk!J$44</f>
        <v>0</v>
      </c>
      <c r="M958" s="50" t="n">
        <f aca="false">FilterPk!K$44</f>
        <v>0</v>
      </c>
      <c r="N958" s="50" t="n">
        <f aca="false">FilterPk!L$44</f>
        <v>0</v>
      </c>
      <c r="O958" s="50" t="n">
        <f aca="false">FilterPk!M$44</f>
        <v>0</v>
      </c>
      <c r="P958" s="50" t="n">
        <f aca="false">FilterPk!N$44</f>
        <v>0</v>
      </c>
      <c r="Q958" s="51" t="n">
        <f aca="false">FilterPk!O$44</f>
        <v>0</v>
      </c>
    </row>
    <row r="959" customFormat="false" ht="12.75" hidden="false" customHeight="false" outlineLevel="0" collapsed="false">
      <c r="B959" s="85" t="str">
        <f aca="false">FilterPk!A$45</f>
        <v>Jeff King</v>
      </c>
      <c r="C959" s="13" t="n">
        <f aca="false">C958+1</f>
        <v>958</v>
      </c>
      <c r="D959" s="50" t="n">
        <f aca="false">FilterPk!B$45</f>
        <v>0</v>
      </c>
      <c r="E959" s="50" t="n">
        <f aca="false">FilterPk!C$45</f>
        <v>0</v>
      </c>
      <c r="F959" s="50" t="n">
        <f aca="false">FilterPk!D$45</f>
        <v>0</v>
      </c>
      <c r="G959" s="50" t="n">
        <f aca="false">FilterPk!E$45</f>
        <v>0</v>
      </c>
      <c r="H959" s="50" t="n">
        <f aca="false">FilterPk!F$45</f>
        <v>0</v>
      </c>
      <c r="I959" s="50" t="n">
        <f aca="false">FilterPk!G$45</f>
        <v>0</v>
      </c>
      <c r="J959" s="50" t="n">
        <f aca="false">FilterPk!H$45</f>
        <v>0</v>
      </c>
      <c r="K959" s="50" t="n">
        <f aca="false">FilterPk!I$45</f>
        <v>0</v>
      </c>
      <c r="L959" s="50" t="n">
        <f aca="false">FilterPk!J$45</f>
        <v>0</v>
      </c>
      <c r="M959" s="50" t="n">
        <f aca="false">FilterPk!K$45</f>
        <v>0</v>
      </c>
      <c r="N959" s="50" t="n">
        <f aca="false">FilterPk!L$45</f>
        <v>0</v>
      </c>
      <c r="O959" s="50" t="n">
        <f aca="false">FilterPk!M$45</f>
        <v>0</v>
      </c>
      <c r="P959" s="50" t="n">
        <f aca="false">FilterPk!N$45</f>
        <v>0</v>
      </c>
      <c r="Q959" s="51" t="n">
        <f aca="false">FilterPk!O$45</f>
        <v>0</v>
      </c>
    </row>
    <row r="960" customFormat="false" ht="12.75" hidden="false" customHeight="false" outlineLevel="0" collapsed="false">
      <c r="B960" s="85" t="n">
        <f aca="false">FilterPk!A$46</f>
        <v>0</v>
      </c>
      <c r="C960" s="13" t="n">
        <f aca="false">C959+1</f>
        <v>959</v>
      </c>
      <c r="D960" s="50" t="n">
        <f aca="false">FilterPk!B$46</f>
        <v>0</v>
      </c>
      <c r="E960" s="50" t="n">
        <f aca="false">FilterPk!C$46</f>
        <v>0</v>
      </c>
      <c r="F960" s="50" t="n">
        <f aca="false">FilterPk!D$46</f>
        <v>0</v>
      </c>
      <c r="G960" s="50" t="n">
        <f aca="false">FilterPk!E$46</f>
        <v>0</v>
      </c>
      <c r="H960" s="50" t="n">
        <f aca="false">FilterPk!F$46</f>
        <v>0</v>
      </c>
      <c r="I960" s="50" t="n">
        <f aca="false">FilterPk!G$46</f>
        <v>0</v>
      </c>
      <c r="J960" s="50" t="n">
        <f aca="false">FilterPk!H$46</f>
        <v>0</v>
      </c>
      <c r="K960" s="50" t="n">
        <f aca="false">FilterPk!I$46</f>
        <v>0</v>
      </c>
      <c r="L960" s="50" t="n">
        <f aca="false">FilterPk!J$46</f>
        <v>0</v>
      </c>
      <c r="M960" s="50" t="n">
        <f aca="false">FilterPk!K$46</f>
        <v>0</v>
      </c>
      <c r="N960" s="50" t="n">
        <f aca="false">FilterPk!L$46</f>
        <v>0</v>
      </c>
      <c r="O960" s="50" t="n">
        <f aca="false">FilterPk!M$46</f>
        <v>0</v>
      </c>
      <c r="P960" s="50" t="n">
        <f aca="false">FilterPk!N$46</f>
        <v>0</v>
      </c>
      <c r="Q960" s="51" t="n">
        <f aca="false">FilterPk!O$46</f>
        <v>0</v>
      </c>
    </row>
    <row r="961" customFormat="false" ht="12.75" hidden="false" customHeight="false" outlineLevel="0" collapsed="false">
      <c r="B961" s="87" t="n">
        <f aca="false">FilterPk!A$47</f>
        <v>0</v>
      </c>
      <c r="C961" s="64" t="n">
        <f aca="false">C960+1</f>
        <v>960</v>
      </c>
      <c r="D961" s="54" t="n">
        <f aca="false">FilterPk!B$47</f>
        <v>0</v>
      </c>
      <c r="E961" s="54" t="n">
        <f aca="false">FilterPk!C$47</f>
        <v>0</v>
      </c>
      <c r="F961" s="54" t="n">
        <f aca="false">FilterPk!D$47</f>
        <v>0</v>
      </c>
      <c r="G961" s="54" t="n">
        <f aca="false">FilterPk!E$47</f>
        <v>0</v>
      </c>
      <c r="H961" s="54" t="n">
        <f aca="false">FilterPk!F$47</f>
        <v>0</v>
      </c>
      <c r="I961" s="54" t="n">
        <f aca="false">FilterPk!G$47</f>
        <v>0</v>
      </c>
      <c r="J961" s="54" t="n">
        <f aca="false">FilterPk!H$47</f>
        <v>0</v>
      </c>
      <c r="K961" s="54" t="n">
        <f aca="false">FilterPk!I$47</f>
        <v>0</v>
      </c>
      <c r="L961" s="54" t="n">
        <f aca="false">FilterPk!J$47</f>
        <v>0</v>
      </c>
      <c r="M961" s="54" t="n">
        <f aca="false">FilterPk!K$47</f>
        <v>0</v>
      </c>
      <c r="N961" s="54" t="n">
        <f aca="false">FilterPk!L$47</f>
        <v>0</v>
      </c>
      <c r="O961" s="54" t="n">
        <f aca="false">FilterPk!M$47</f>
        <v>0</v>
      </c>
      <c r="P961" s="54" t="n">
        <f aca="false">FilterPk!N$47</f>
        <v>0</v>
      </c>
      <c r="Q961" s="55" t="n">
        <f aca="false">FilterPk!O$47</f>
        <v>0</v>
      </c>
    </row>
    <row r="962" customFormat="false" ht="12.75" hidden="false" customHeight="false" outlineLevel="0" collapsed="false">
      <c r="A962" s="0" t="n">
        <f aca="false">A922+1</f>
        <v>25</v>
      </c>
      <c r="B962" s="57" t="n">
        <f aca="false">FilterPk!D$1</f>
        <v>36907</v>
      </c>
      <c r="C962" s="58" t="n">
        <f aca="false">C961+1</f>
        <v>961</v>
      </c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83"/>
    </row>
    <row r="963" customFormat="false" ht="12.75" hidden="false" customHeight="false" outlineLevel="0" collapsed="false">
      <c r="B963" s="61"/>
      <c r="C963" s="13" t="n">
        <f aca="false">C962+1</f>
        <v>962</v>
      </c>
      <c r="D963" s="13"/>
      <c r="E963" s="21" t="s">
        <v>5</v>
      </c>
      <c r="F963" s="21" t="s">
        <v>6</v>
      </c>
      <c r="G963" s="21" t="s">
        <v>7</v>
      </c>
      <c r="H963" s="21" t="s">
        <v>8</v>
      </c>
      <c r="I963" s="21" t="s">
        <v>9</v>
      </c>
      <c r="J963" s="21" t="s">
        <v>10</v>
      </c>
      <c r="K963" s="21" t="s">
        <v>11</v>
      </c>
      <c r="L963" s="21" t="s">
        <v>12</v>
      </c>
      <c r="M963" s="21" t="s">
        <v>13</v>
      </c>
      <c r="N963" s="21" t="s">
        <v>14</v>
      </c>
      <c r="O963" s="21" t="n">
        <v>2002</v>
      </c>
      <c r="P963" s="21" t="s">
        <v>15</v>
      </c>
      <c r="Q963" s="84" t="s">
        <v>16</v>
      </c>
    </row>
    <row r="964" customFormat="false" ht="12.75" hidden="false" customHeight="false" outlineLevel="0" collapsed="false">
      <c r="B964" s="85" t="str">
        <f aca="false">FilterPk!A$9</f>
        <v>Power positions</v>
      </c>
      <c r="C964" s="13" t="n">
        <f aca="false">C963+1</f>
        <v>963</v>
      </c>
      <c r="D964" s="13" t="s">
        <v>4</v>
      </c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86"/>
    </row>
    <row r="965" customFormat="false" ht="12.75" hidden="false" customHeight="false" outlineLevel="0" collapsed="false">
      <c r="B965" s="85" t="str">
        <f aca="false">FilterPk!A$10</f>
        <v>East Position</v>
      </c>
      <c r="C965" s="13" t="n">
        <f aca="false">C964+1</f>
        <v>964</v>
      </c>
      <c r="D965" s="50" t="n">
        <f aca="false">FilterPk!B$10</f>
        <v>34784396.7946123</v>
      </c>
      <c r="E965" s="50" t="n">
        <f aca="false">FilterPk!C$10</f>
        <v>75045.54</v>
      </c>
      <c r="F965" s="50" t="n">
        <f aca="false">FilterPk!D$10</f>
        <v>84629.15</v>
      </c>
      <c r="G965" s="50" t="n">
        <f aca="false">FilterPk!E$10</f>
        <v>1358824.72</v>
      </c>
      <c r="H965" s="50" t="n">
        <f aca="false">FilterPk!F$10</f>
        <v>1120662.53</v>
      </c>
      <c r="I965" s="50" t="n">
        <f aca="false">FilterPk!G$10</f>
        <v>422841.14</v>
      </c>
      <c r="J965" s="50" t="n">
        <f aca="false">FilterPk!H$10</f>
        <v>788810.55</v>
      </c>
      <c r="K965" s="50" t="n">
        <f aca="false">FilterPk!I$10</f>
        <v>1076253.71</v>
      </c>
      <c r="L965" s="50" t="n">
        <f aca="false">FilterPk!J$10</f>
        <v>363159.42</v>
      </c>
      <c r="M965" s="50" t="n">
        <f aca="false">FilterPk!K$10</f>
        <v>5764043.19</v>
      </c>
      <c r="N965" s="50" t="n">
        <f aca="false">FilterPk!L$10</f>
        <v>11054269.95</v>
      </c>
      <c r="O965" s="50" t="n">
        <f aca="false">FilterPk!M$10</f>
        <v>3650317.45</v>
      </c>
      <c r="P965" s="50" t="n">
        <f aca="false">FilterPk!N$10</f>
        <v>-1642778.44</v>
      </c>
      <c r="Q965" s="51" t="n">
        <f aca="false">FilterPk!O$10</f>
        <v>13061808.96</v>
      </c>
    </row>
    <row r="966" customFormat="false" ht="12.75" hidden="false" customHeight="false" outlineLevel="0" collapsed="false">
      <c r="B966" s="85" t="str">
        <f aca="false">FilterPk!A$11</f>
        <v>East Power Mgmt</v>
      </c>
      <c r="C966" s="13" t="n">
        <f aca="false">C965+1</f>
        <v>965</v>
      </c>
      <c r="D966" s="50" t="n">
        <f aca="false">FilterPk!B$11</f>
        <v>7547347.04451418</v>
      </c>
      <c r="E966" s="50" t="n">
        <f aca="false">FilterPk!C$11</f>
        <v>43646.27</v>
      </c>
      <c r="F966" s="50" t="n">
        <f aca="false">FilterPk!D$11</f>
        <v>-98133.28</v>
      </c>
      <c r="G966" s="50" t="n">
        <f aca="false">FilterPk!E$11</f>
        <v>107993.78</v>
      </c>
      <c r="H966" s="50" t="n">
        <f aca="false">FilterPk!F$11</f>
        <v>155786.29</v>
      </c>
      <c r="I966" s="50" t="n">
        <f aca="false">FilterPk!G$11</f>
        <v>89357.34</v>
      </c>
      <c r="J966" s="50" t="n">
        <f aca="false">FilterPk!H$11</f>
        <v>247101.13</v>
      </c>
      <c r="K966" s="50" t="n">
        <f aca="false">FilterPk!I$11</f>
        <v>307386.28</v>
      </c>
      <c r="L966" s="50" t="n">
        <f aca="false">FilterPk!J$11</f>
        <v>108209.05</v>
      </c>
      <c r="M966" s="50" t="n">
        <f aca="false">FilterPk!K$11</f>
        <v>1338376.99</v>
      </c>
      <c r="N966" s="50" t="n">
        <f aca="false">FilterPk!L$11</f>
        <v>2299723.85</v>
      </c>
      <c r="O966" s="50" t="n">
        <f aca="false">FilterPk!M$11</f>
        <v>606348.53</v>
      </c>
      <c r="P966" s="50" t="n">
        <f aca="false">FilterPk!N$11</f>
        <v>61912.21</v>
      </c>
      <c r="Q966" s="51" t="n">
        <f aca="false">FilterPk!O$11</f>
        <v>2967984.59</v>
      </c>
    </row>
    <row r="967" customFormat="false" ht="12.75" hidden="false" customHeight="false" outlineLevel="0" collapsed="false">
      <c r="B967" s="85" t="str">
        <f aca="false">FilterPk!A$12</f>
        <v>Long Term Options</v>
      </c>
      <c r="C967" s="13" t="n">
        <f aca="false">C966+1</f>
        <v>966</v>
      </c>
      <c r="D967" s="50" t="n">
        <f aca="false">FilterPk!B$12</f>
        <v>0</v>
      </c>
      <c r="E967" s="50" t="n">
        <f aca="false">FilterPk!C$12</f>
        <v>0</v>
      </c>
      <c r="F967" s="50" t="n">
        <f aca="false">FilterPk!D$12</f>
        <v>0</v>
      </c>
      <c r="G967" s="50" t="n">
        <f aca="false">FilterPk!E$12</f>
        <v>0</v>
      </c>
      <c r="H967" s="50" t="n">
        <f aca="false">FilterPk!F$12</f>
        <v>0</v>
      </c>
      <c r="I967" s="50" t="n">
        <f aca="false">FilterPk!G$12</f>
        <v>0</v>
      </c>
      <c r="J967" s="50" t="n">
        <f aca="false">FilterPk!H$12</f>
        <v>0</v>
      </c>
      <c r="K967" s="50" t="n">
        <f aca="false">FilterPk!I$12</f>
        <v>0</v>
      </c>
      <c r="L967" s="50" t="n">
        <f aca="false">FilterPk!J$12</f>
        <v>0</v>
      </c>
      <c r="M967" s="50" t="n">
        <f aca="false">FilterPk!K$12</f>
        <v>0</v>
      </c>
      <c r="N967" s="50" t="n">
        <f aca="false">FilterPk!L$12</f>
        <v>0</v>
      </c>
      <c r="O967" s="50" t="n">
        <f aca="false">FilterPk!M$12</f>
        <v>0</v>
      </c>
      <c r="P967" s="50" t="n">
        <f aca="false">FilterPk!N$12</f>
        <v>0</v>
      </c>
      <c r="Q967" s="51" t="n">
        <f aca="false">FilterPk!O$12</f>
        <v>0</v>
      </c>
    </row>
    <row r="968" customFormat="false" ht="12.75" hidden="false" customHeight="false" outlineLevel="0" collapsed="false">
      <c r="B968" s="85" t="str">
        <f aca="false">FilterPk!A$13</f>
        <v>LT-MIDWEST</v>
      </c>
      <c r="C968" s="13" t="n">
        <f aca="false">C967+1</f>
        <v>967</v>
      </c>
      <c r="D968" s="50" t="n">
        <f aca="false">FilterPk!B$13</f>
        <v>7151089.47366245</v>
      </c>
      <c r="E968" s="50" t="n">
        <f aca="false">FilterPk!C$13</f>
        <v>48283.08</v>
      </c>
      <c r="F968" s="50" t="n">
        <f aca="false">FilterPk!D$13</f>
        <v>-141448.54</v>
      </c>
      <c r="G968" s="50" t="n">
        <f aca="false">FilterPk!E$13</f>
        <v>574622.66</v>
      </c>
      <c r="H968" s="50" t="n">
        <f aca="false">FilterPk!F$13</f>
        <v>298097.27</v>
      </c>
      <c r="I968" s="50" t="n">
        <f aca="false">FilterPk!G$13</f>
        <v>249481.43</v>
      </c>
      <c r="J968" s="50" t="n">
        <f aca="false">FilterPk!H$13</f>
        <v>119379.88</v>
      </c>
      <c r="K968" s="50" t="n">
        <f aca="false">FilterPk!I$13</f>
        <v>25994.27</v>
      </c>
      <c r="L968" s="50" t="n">
        <f aca="false">FilterPk!J$13</f>
        <v>156242.15</v>
      </c>
      <c r="M968" s="50" t="n">
        <f aca="false">FilterPk!K$13</f>
        <v>1762908.33</v>
      </c>
      <c r="N968" s="50" t="n">
        <f aca="false">FilterPk!L$13</f>
        <v>3093560.53</v>
      </c>
      <c r="O968" s="50" t="n">
        <f aca="false">FilterPk!M$13</f>
        <v>565730</v>
      </c>
      <c r="P968" s="50" t="n">
        <f aca="false">FilterPk!N$13</f>
        <v>-439379.19</v>
      </c>
      <c r="Q968" s="51" t="n">
        <f aca="false">FilterPk!O$13</f>
        <v>3219911.34</v>
      </c>
    </row>
    <row r="969" customFormat="false" ht="12.75" hidden="false" customHeight="false" outlineLevel="0" collapsed="false">
      <c r="B969" s="85" t="str">
        <f aca="false">FilterPk!A$14</f>
        <v>ST-ECAR</v>
      </c>
      <c r="C969" s="13" t="n">
        <f aca="false">C968+1</f>
        <v>968</v>
      </c>
      <c r="D969" s="50" t="n">
        <f aca="false">FilterPk!B$14</f>
        <v>238101.441960815</v>
      </c>
      <c r="E969" s="50" t="n">
        <f aca="false">FilterPk!C$14</f>
        <v>13522.23</v>
      </c>
      <c r="F969" s="50" t="n">
        <f aca="false">FilterPk!D$14</f>
        <v>15838.59</v>
      </c>
      <c r="G969" s="50" t="n">
        <f aca="false">FilterPk!E$14</f>
        <v>0</v>
      </c>
      <c r="H969" s="50" t="n">
        <f aca="false">FilterPk!F$14</f>
        <v>0</v>
      </c>
      <c r="I969" s="50" t="n">
        <f aca="false">FilterPk!G$14</f>
        <v>0</v>
      </c>
      <c r="J969" s="50" t="n">
        <f aca="false">FilterPk!H$14</f>
        <v>0</v>
      </c>
      <c r="K969" s="50" t="n">
        <f aca="false">FilterPk!I$14</f>
        <v>0</v>
      </c>
      <c r="L969" s="50" t="n">
        <f aca="false">FilterPk!J$14</f>
        <v>0</v>
      </c>
      <c r="M969" s="50" t="n">
        <f aca="false">FilterPk!K$14</f>
        <v>0</v>
      </c>
      <c r="N969" s="50" t="n">
        <f aca="false">FilterPk!L$14</f>
        <v>29360.82</v>
      </c>
      <c r="O969" s="50" t="n">
        <f aca="false">FilterPk!M$14</f>
        <v>0</v>
      </c>
      <c r="P969" s="50" t="n">
        <f aca="false">FilterPk!N$14</f>
        <v>0</v>
      </c>
      <c r="Q969" s="51" t="n">
        <f aca="false">FilterPk!O$14</f>
        <v>29360.82</v>
      </c>
    </row>
    <row r="970" customFormat="false" ht="12.75" hidden="false" customHeight="false" outlineLevel="0" collapsed="false">
      <c r="B970" s="85" t="str">
        <f aca="false">FilterPk!A$15</f>
        <v>ST- MAPP</v>
      </c>
      <c r="C970" s="13" t="n">
        <f aca="false">C969+1</f>
        <v>969</v>
      </c>
      <c r="D970" s="50" t="n">
        <f aca="false">FilterPk!B$15</f>
        <v>254636.614020626</v>
      </c>
      <c r="E970" s="50" t="n">
        <f aca="false">FilterPk!C$15</f>
        <v>795.43</v>
      </c>
      <c r="F970" s="50" t="n">
        <f aca="false">FilterPk!D$15</f>
        <v>39596.48</v>
      </c>
      <c r="G970" s="50" t="n">
        <f aca="false">FilterPk!E$15</f>
        <v>26009.8</v>
      </c>
      <c r="H970" s="50" t="n">
        <f aca="false">FilterPk!F$15</f>
        <v>8238.75</v>
      </c>
      <c r="I970" s="50" t="n">
        <f aca="false">FilterPk!G$15</f>
        <v>0</v>
      </c>
      <c r="J970" s="50" t="n">
        <f aca="false">FilterPk!H$15</f>
        <v>0</v>
      </c>
      <c r="K970" s="50" t="n">
        <f aca="false">FilterPk!I$15</f>
        <v>0</v>
      </c>
      <c r="L970" s="50" t="n">
        <f aca="false">FilterPk!J$15</f>
        <v>0</v>
      </c>
      <c r="M970" s="50" t="n">
        <f aca="false">FilterPk!K$15</f>
        <v>0</v>
      </c>
      <c r="N970" s="50" t="n">
        <f aca="false">FilterPk!L$15</f>
        <v>74640.46</v>
      </c>
      <c r="O970" s="50" t="n">
        <f aca="false">FilterPk!M$15</f>
        <v>0</v>
      </c>
      <c r="P970" s="50" t="n">
        <f aca="false">FilterPk!N$15</f>
        <v>0</v>
      </c>
      <c r="Q970" s="51" t="n">
        <f aca="false">FilterPk!O$15</f>
        <v>74640.46</v>
      </c>
    </row>
    <row r="971" customFormat="false" ht="12.75" hidden="false" customHeight="false" outlineLevel="0" collapsed="false">
      <c r="B971" s="85" t="str">
        <f aca="false">FilterPk!A$16</f>
        <v>ST- MAIN</v>
      </c>
      <c r="C971" s="13" t="n">
        <f aca="false">C970+1</f>
        <v>970</v>
      </c>
      <c r="D971" s="50" t="n">
        <f aca="false">FilterPk!B$16</f>
        <v>694293.253349893</v>
      </c>
      <c r="E971" s="50" t="n">
        <f aca="false">FilterPk!C$16</f>
        <v>-2349.61</v>
      </c>
      <c r="F971" s="50" t="n">
        <f aca="false">FilterPk!D$16</f>
        <v>15903</v>
      </c>
      <c r="G971" s="50" t="n">
        <f aca="false">FilterPk!E$16</f>
        <v>69359.47</v>
      </c>
      <c r="H971" s="50" t="n">
        <f aca="false">FilterPk!F$16</f>
        <v>0</v>
      </c>
      <c r="I971" s="50" t="n">
        <f aca="false">FilterPk!G$16</f>
        <v>0</v>
      </c>
      <c r="J971" s="50" t="n">
        <f aca="false">FilterPk!H$16</f>
        <v>0</v>
      </c>
      <c r="K971" s="50" t="n">
        <f aca="false">FilterPk!I$16</f>
        <v>0</v>
      </c>
      <c r="L971" s="50" t="n">
        <f aca="false">FilterPk!J$16</f>
        <v>0</v>
      </c>
      <c r="M971" s="50" t="n">
        <f aca="false">FilterPk!K$16</f>
        <v>0</v>
      </c>
      <c r="N971" s="50" t="n">
        <f aca="false">FilterPk!L$16</f>
        <v>82912.86</v>
      </c>
      <c r="O971" s="50" t="n">
        <f aca="false">FilterPk!M$16</f>
        <v>0</v>
      </c>
      <c r="P971" s="50" t="n">
        <f aca="false">FilterPk!N$16</f>
        <v>0</v>
      </c>
      <c r="Q971" s="51" t="n">
        <f aca="false">FilterPk!O$16</f>
        <v>82912.86</v>
      </c>
    </row>
    <row r="972" customFormat="false" ht="12.75" hidden="false" customHeight="false" outlineLevel="0" collapsed="false">
      <c r="B972" s="85" t="str">
        <f aca="false">FilterPk!A$17</f>
        <v>MW-ANALYST</v>
      </c>
      <c r="C972" s="13" t="n">
        <f aca="false">C971+1</f>
        <v>971</v>
      </c>
      <c r="D972" s="50" t="n">
        <f aca="false">FilterPk!B$17</f>
        <v>0</v>
      </c>
      <c r="E972" s="50" t="n">
        <f aca="false">FilterPk!C$17</f>
        <v>6363.4</v>
      </c>
      <c r="F972" s="50" t="n">
        <f aca="false">FilterPk!D$17</f>
        <v>15838.59</v>
      </c>
      <c r="G972" s="50" t="n">
        <f aca="false">FilterPk!E$17</f>
        <v>0</v>
      </c>
      <c r="H972" s="50" t="n">
        <f aca="false">FilterPk!F$17</f>
        <v>0</v>
      </c>
      <c r="I972" s="50" t="n">
        <f aca="false">FilterPk!G$17</f>
        <v>0</v>
      </c>
      <c r="J972" s="50" t="n">
        <f aca="false">FilterPk!H$17</f>
        <v>0</v>
      </c>
      <c r="K972" s="50" t="n">
        <f aca="false">FilterPk!I$17</f>
        <v>0</v>
      </c>
      <c r="L972" s="50" t="n">
        <f aca="false">FilterPk!J$17</f>
        <v>0</v>
      </c>
      <c r="M972" s="50" t="n">
        <f aca="false">FilterPk!K$17</f>
        <v>0</v>
      </c>
      <c r="N972" s="50" t="n">
        <f aca="false">FilterPk!L$17</f>
        <v>22201.99</v>
      </c>
      <c r="O972" s="50" t="n">
        <f aca="false">FilterPk!M$17</f>
        <v>0</v>
      </c>
      <c r="P972" s="50" t="n">
        <f aca="false">FilterPk!N$17</f>
        <v>0</v>
      </c>
      <c r="Q972" s="51" t="n">
        <f aca="false">FilterPk!O$17</f>
        <v>22201.99</v>
      </c>
    </row>
    <row r="973" customFormat="false" ht="12.75" hidden="false" customHeight="false" outlineLevel="0" collapsed="false">
      <c r="B973" s="85" t="str">
        <f aca="false">FilterPk!A$18</f>
        <v>LT-NE</v>
      </c>
      <c r="C973" s="13" t="n">
        <f aca="false">C972+1</f>
        <v>972</v>
      </c>
      <c r="D973" s="50" t="n">
        <f aca="false">FilterPk!B$18</f>
        <v>6187311.37539291</v>
      </c>
      <c r="E973" s="50" t="n">
        <f aca="false">FilterPk!C$18</f>
        <v>-37254.47</v>
      </c>
      <c r="F973" s="50" t="n">
        <f aca="false">FilterPk!D$18</f>
        <v>2562.91</v>
      </c>
      <c r="G973" s="50" t="n">
        <f aca="false">FilterPk!E$18</f>
        <v>-23211.32</v>
      </c>
      <c r="H973" s="50" t="n">
        <f aca="false">FilterPk!F$18</f>
        <v>263627.18</v>
      </c>
      <c r="I973" s="50" t="n">
        <f aca="false">FilterPk!G$18</f>
        <v>-59813.36</v>
      </c>
      <c r="J973" s="50" t="n">
        <f aca="false">FilterPk!H$18</f>
        <v>155752.04</v>
      </c>
      <c r="K973" s="50" t="n">
        <f aca="false">FilterPk!I$18</f>
        <v>121018.38</v>
      </c>
      <c r="L973" s="50" t="n">
        <f aca="false">FilterPk!J$18</f>
        <v>-53378.32</v>
      </c>
      <c r="M973" s="50" t="n">
        <f aca="false">FilterPk!K$18</f>
        <v>995570.8</v>
      </c>
      <c r="N973" s="50" t="n">
        <f aca="false">FilterPk!L$18</f>
        <v>1364873.84</v>
      </c>
      <c r="O973" s="50" t="n">
        <f aca="false">FilterPk!M$18</f>
        <v>1053007.86</v>
      </c>
      <c r="P973" s="50" t="n">
        <f aca="false">FilterPk!N$18</f>
        <v>-2593897.5</v>
      </c>
      <c r="Q973" s="51" t="n">
        <f aca="false">FilterPk!O$18</f>
        <v>-176015.800000001</v>
      </c>
    </row>
    <row r="974" customFormat="false" ht="12.75" hidden="false" customHeight="false" outlineLevel="0" collapsed="false">
      <c r="B974" s="85" t="str">
        <f aca="false">FilterPk!A$19</f>
        <v>LT-PJM</v>
      </c>
      <c r="C974" s="13" t="n">
        <f aca="false">C973+1</f>
        <v>973</v>
      </c>
      <c r="D974" s="50" t="n">
        <f aca="false">FilterPk!B$19</f>
        <v>1818236.42109565</v>
      </c>
      <c r="E974" s="50" t="n">
        <f aca="false">FilterPk!C$19</f>
        <v>25453.61</v>
      </c>
      <c r="F974" s="50" t="n">
        <f aca="false">FilterPk!D$19</f>
        <v>45536</v>
      </c>
      <c r="G974" s="50" t="n">
        <f aca="false">FilterPk!E$19</f>
        <v>312117.59</v>
      </c>
      <c r="H974" s="50" t="n">
        <f aca="false">FilterPk!F$19</f>
        <v>211118</v>
      </c>
      <c r="I974" s="50" t="n">
        <f aca="false">FilterPk!G$19</f>
        <v>0</v>
      </c>
      <c r="J974" s="50" t="n">
        <f aca="false">FilterPk!H$19</f>
        <v>24536.25</v>
      </c>
      <c r="K974" s="50" t="n">
        <f aca="false">FilterPk!I$19</f>
        <v>-12662.37</v>
      </c>
      <c r="L974" s="50" t="n">
        <f aca="false">FilterPk!J$19</f>
        <v>-30078</v>
      </c>
      <c r="M974" s="50" t="n">
        <f aca="false">FilterPk!K$19</f>
        <v>243523.27</v>
      </c>
      <c r="N974" s="50" t="n">
        <f aca="false">FilterPk!L$19</f>
        <v>819544.35</v>
      </c>
      <c r="O974" s="50" t="n">
        <f aca="false">FilterPk!M$19</f>
        <v>125485.18</v>
      </c>
      <c r="P974" s="50" t="n">
        <f aca="false">FilterPk!N$19</f>
        <v>177105.54</v>
      </c>
      <c r="Q974" s="51" t="n">
        <f aca="false">FilterPk!O$19</f>
        <v>1122135.07</v>
      </c>
    </row>
    <row r="975" customFormat="false" ht="12.75" hidden="false" customHeight="false" outlineLevel="0" collapsed="false">
      <c r="B975" s="85" t="str">
        <f aca="false">FilterPk!A$20</f>
        <v>LT- NY</v>
      </c>
      <c r="C975" s="13" t="n">
        <f aca="false">C974+1</f>
        <v>974</v>
      </c>
      <c r="D975" s="50" t="n">
        <f aca="false">FilterPk!B$20</f>
        <v>0</v>
      </c>
      <c r="E975" s="50" t="n">
        <f aca="false">FilterPk!C$20</f>
        <v>-15908.51</v>
      </c>
      <c r="F975" s="50" t="n">
        <f aca="false">FilterPk!D$20</f>
        <v>63126.67</v>
      </c>
      <c r="G975" s="50" t="n">
        <f aca="false">FilterPk!E$20</f>
        <v>-17376.91</v>
      </c>
      <c r="H975" s="50" t="n">
        <f aca="false">FilterPk!F$20</f>
        <v>0</v>
      </c>
      <c r="I975" s="50" t="n">
        <f aca="false">FilterPk!G$20</f>
        <v>0</v>
      </c>
      <c r="J975" s="50" t="n">
        <f aca="false">FilterPk!H$20</f>
        <v>0</v>
      </c>
      <c r="K975" s="50" t="n">
        <f aca="false">FilterPk!I$20</f>
        <v>0</v>
      </c>
      <c r="L975" s="50" t="n">
        <f aca="false">FilterPk!J$20</f>
        <v>0</v>
      </c>
      <c r="M975" s="50" t="n">
        <f aca="false">FilterPk!K$20</f>
        <v>146381.01</v>
      </c>
      <c r="N975" s="50" t="n">
        <f aca="false">FilterPk!L$20</f>
        <v>176222.26</v>
      </c>
      <c r="O975" s="50" t="n">
        <f aca="false">FilterPk!M$20</f>
        <v>281909.77</v>
      </c>
      <c r="P975" s="50" t="n">
        <f aca="false">FilterPk!N$20</f>
        <v>-177475.64</v>
      </c>
      <c r="Q975" s="51" t="n">
        <f aca="false">FilterPk!O$20</f>
        <v>280656.39</v>
      </c>
    </row>
    <row r="976" customFormat="false" ht="12.75" hidden="false" customHeight="false" outlineLevel="0" collapsed="false">
      <c r="B976" s="85" t="str">
        <f aca="false">FilterPk!A$21</f>
        <v>ST- PJM</v>
      </c>
      <c r="C976" s="13" t="n">
        <f aca="false">C975+1</f>
        <v>975</v>
      </c>
      <c r="D976" s="50" t="n">
        <f aca="false">FilterPk!B$21</f>
        <v>1243093.71447674</v>
      </c>
      <c r="E976" s="50" t="n">
        <f aca="false">FilterPk!C$21</f>
        <v>-91155.75</v>
      </c>
      <c r="F976" s="50" t="n">
        <f aca="false">FilterPk!D$21</f>
        <v>-47515.78</v>
      </c>
      <c r="G976" s="50" t="n">
        <f aca="false">FilterPk!E$21</f>
        <v>0</v>
      </c>
      <c r="H976" s="50" t="n">
        <f aca="false">FilterPk!F$21</f>
        <v>0</v>
      </c>
      <c r="I976" s="50" t="n">
        <f aca="false">FilterPk!G$21</f>
        <v>0</v>
      </c>
      <c r="J976" s="50" t="n">
        <f aca="false">FilterPk!H$21</f>
        <v>0</v>
      </c>
      <c r="K976" s="50" t="n">
        <f aca="false">FilterPk!I$21</f>
        <v>0</v>
      </c>
      <c r="L976" s="50" t="n">
        <f aca="false">FilterPk!J$21</f>
        <v>0</v>
      </c>
      <c r="M976" s="50" t="n">
        <f aca="false">FilterPk!K$21</f>
        <v>0</v>
      </c>
      <c r="N976" s="50" t="n">
        <f aca="false">FilterPk!L$21</f>
        <v>-138671.53</v>
      </c>
      <c r="O976" s="50" t="n">
        <f aca="false">FilterPk!M$21</f>
        <v>0</v>
      </c>
      <c r="P976" s="50" t="n">
        <f aca="false">FilterPk!N$21</f>
        <v>0</v>
      </c>
      <c r="Q976" s="51" t="n">
        <f aca="false">FilterPk!O$21</f>
        <v>-138671.53</v>
      </c>
    </row>
    <row r="977" customFormat="false" ht="12.75" hidden="false" customHeight="false" outlineLevel="0" collapsed="false">
      <c r="B977" s="85" t="str">
        <f aca="false">FilterPk!A$22</f>
        <v>ST- NENG</v>
      </c>
      <c r="C977" s="13" t="n">
        <f aca="false">C976+1</f>
        <v>976</v>
      </c>
      <c r="D977" s="50" t="n">
        <f aca="false">FilterPk!B$22</f>
        <v>539719.375927685</v>
      </c>
      <c r="E977" s="50" t="n">
        <f aca="false">FilterPk!C$22</f>
        <v>13161.19</v>
      </c>
      <c r="F977" s="50" t="n">
        <f aca="false">FilterPk!D$22</f>
        <v>63418.82</v>
      </c>
      <c r="G977" s="50" t="n">
        <f aca="false">FilterPk!E$22</f>
        <v>0</v>
      </c>
      <c r="H977" s="50" t="n">
        <f aca="false">FilterPk!F$22</f>
        <v>0</v>
      </c>
      <c r="I977" s="50" t="n">
        <f aca="false">FilterPk!G$22</f>
        <v>0</v>
      </c>
      <c r="J977" s="50" t="n">
        <f aca="false">FilterPk!H$22</f>
        <v>0</v>
      </c>
      <c r="K977" s="50" t="n">
        <f aca="false">FilterPk!I$22</f>
        <v>0</v>
      </c>
      <c r="L977" s="50" t="n">
        <f aca="false">FilterPk!J$22</f>
        <v>0</v>
      </c>
      <c r="M977" s="50" t="n">
        <f aca="false">FilterPk!K$22</f>
        <v>0</v>
      </c>
      <c r="N977" s="50" t="n">
        <f aca="false">FilterPk!L$22</f>
        <v>76580.01</v>
      </c>
      <c r="O977" s="50" t="n">
        <f aca="false">FilterPk!M$22</f>
        <v>0</v>
      </c>
      <c r="P977" s="50" t="n">
        <f aca="false">FilterPk!N$22</f>
        <v>0</v>
      </c>
      <c r="Q977" s="51" t="n">
        <f aca="false">FilterPk!O$22</f>
        <v>76580.01</v>
      </c>
    </row>
    <row r="978" customFormat="false" ht="12.75" hidden="false" customHeight="false" outlineLevel="0" collapsed="false">
      <c r="B978" s="85" t="str">
        <f aca="false">FilterPk!A$23</f>
        <v>ST- NY</v>
      </c>
      <c r="C978" s="13" t="n">
        <f aca="false">C977+1</f>
        <v>977</v>
      </c>
      <c r="D978" s="50" t="n">
        <f aca="false">FilterPk!B$23</f>
        <v>251437.188425373</v>
      </c>
      <c r="E978" s="50" t="n">
        <f aca="false">FilterPk!C$23</f>
        <v>10362.2</v>
      </c>
      <c r="F978" s="50" t="n">
        <f aca="false">FilterPk!D$23</f>
        <v>-15838.59</v>
      </c>
      <c r="G978" s="50" t="n">
        <f aca="false">FilterPk!E$23</f>
        <v>17339.87</v>
      </c>
      <c r="H978" s="50" t="n">
        <f aca="false">FilterPk!F$23</f>
        <v>0</v>
      </c>
      <c r="I978" s="50" t="n">
        <f aca="false">FilterPk!G$23</f>
        <v>0</v>
      </c>
      <c r="J978" s="50" t="n">
        <f aca="false">FilterPk!H$23</f>
        <v>0</v>
      </c>
      <c r="K978" s="50" t="n">
        <f aca="false">FilterPk!I$23</f>
        <v>0</v>
      </c>
      <c r="L978" s="50" t="n">
        <f aca="false">FilterPk!J$23</f>
        <v>0</v>
      </c>
      <c r="M978" s="50" t="n">
        <f aca="false">FilterPk!K$23</f>
        <v>0</v>
      </c>
      <c r="N978" s="50" t="n">
        <f aca="false">FilterPk!L$23</f>
        <v>11863.48</v>
      </c>
      <c r="O978" s="50" t="n">
        <f aca="false">FilterPk!M$23</f>
        <v>0</v>
      </c>
      <c r="P978" s="50" t="n">
        <f aca="false">FilterPk!N$23</f>
        <v>0</v>
      </c>
      <c r="Q978" s="51" t="n">
        <f aca="false">FilterPk!O$23</f>
        <v>11863.48</v>
      </c>
    </row>
    <row r="979" customFormat="false" ht="12.75" hidden="false" customHeight="false" outlineLevel="0" collapsed="false">
      <c r="B979" s="85" t="str">
        <f aca="false">FilterPk!A$24</f>
        <v>NE- PHYS</v>
      </c>
      <c r="C979" s="13" t="n">
        <f aca="false">C978+1</f>
        <v>978</v>
      </c>
      <c r="D979" s="50" t="n">
        <f aca="false">FilterPk!B$24</f>
        <v>0</v>
      </c>
      <c r="E979" s="50" t="n">
        <f aca="false">FilterPk!C$24</f>
        <v>0</v>
      </c>
      <c r="F979" s="50" t="n">
        <f aca="false">FilterPk!D$24</f>
        <v>0</v>
      </c>
      <c r="G979" s="50" t="n">
        <f aca="false">FilterPk!E$24</f>
        <v>0</v>
      </c>
      <c r="H979" s="50" t="n">
        <f aca="false">FilterPk!F$24</f>
        <v>0</v>
      </c>
      <c r="I979" s="50" t="n">
        <f aca="false">FilterPk!G$24</f>
        <v>0</v>
      </c>
      <c r="J979" s="50" t="n">
        <f aca="false">FilterPk!H$24</f>
        <v>0</v>
      </c>
      <c r="K979" s="50" t="n">
        <f aca="false">FilterPk!I$24</f>
        <v>0</v>
      </c>
      <c r="L979" s="50" t="n">
        <f aca="false">FilterPk!J$24</f>
        <v>0</v>
      </c>
      <c r="M979" s="50" t="n">
        <f aca="false">FilterPk!K$24</f>
        <v>0</v>
      </c>
      <c r="N979" s="50" t="n">
        <f aca="false">FilterPk!L$24</f>
        <v>0</v>
      </c>
      <c r="O979" s="50" t="n">
        <f aca="false">FilterPk!M$24</f>
        <v>0</v>
      </c>
      <c r="P979" s="50" t="n">
        <f aca="false">FilterPk!N$24</f>
        <v>0</v>
      </c>
      <c r="Q979" s="51" t="n">
        <f aca="false">FilterPk!O$24</f>
        <v>0</v>
      </c>
    </row>
    <row r="980" customFormat="false" ht="12.75" hidden="false" customHeight="false" outlineLevel="0" collapsed="false">
      <c r="B980" s="85" t="str">
        <f aca="false">FilterPk!A$25</f>
        <v>LT-Southeast</v>
      </c>
      <c r="C980" s="13" t="n">
        <f aca="false">C979+1</f>
        <v>979</v>
      </c>
      <c r="D980" s="50" t="n">
        <f aca="false">FilterPk!B$25</f>
        <v>11411200.8859117</v>
      </c>
      <c r="E980" s="50" t="n">
        <f aca="false">FilterPk!C$25</f>
        <v>45860.27</v>
      </c>
      <c r="F980" s="50" t="n">
        <f aca="false">FilterPk!D$25</f>
        <v>54109.47</v>
      </c>
      <c r="G980" s="50" t="n">
        <f aca="false">FilterPk!E$25</f>
        <v>124540.18</v>
      </c>
      <c r="H980" s="50" t="n">
        <f aca="false">FilterPk!F$25</f>
        <v>77068.78</v>
      </c>
      <c r="I980" s="50" t="n">
        <f aca="false">FilterPk!G$25</f>
        <v>75414.58</v>
      </c>
      <c r="J980" s="50" t="n">
        <f aca="false">FilterPk!H$25</f>
        <v>134077.64</v>
      </c>
      <c r="K980" s="50" t="n">
        <f aca="false">FilterPk!I$25</f>
        <v>429786.05</v>
      </c>
      <c r="L980" s="50" t="n">
        <f aca="false">FilterPk!J$25</f>
        <v>118391.18</v>
      </c>
      <c r="M980" s="50" t="n">
        <f aca="false">FilterPk!K$25</f>
        <v>1083243.13</v>
      </c>
      <c r="N980" s="50" t="n">
        <f aca="false">FilterPk!L$25</f>
        <v>2142491.28</v>
      </c>
      <c r="O980" s="50" t="n">
        <f aca="false">FilterPk!M$25</f>
        <v>344226</v>
      </c>
      <c r="P980" s="50" t="n">
        <f aca="false">FilterPk!N$25</f>
        <v>1221747.4</v>
      </c>
      <c r="Q980" s="51" t="n">
        <f aca="false">FilterPk!O$25</f>
        <v>3708464.68</v>
      </c>
    </row>
    <row r="981" customFormat="false" ht="12.75" hidden="false" customHeight="false" outlineLevel="0" collapsed="false">
      <c r="B981" s="85" t="str">
        <f aca="false">FilterPk!A$26</f>
        <v>ST-SPP</v>
      </c>
      <c r="C981" s="13" t="n">
        <f aca="false">C980+1</f>
        <v>980</v>
      </c>
      <c r="D981" s="50" t="n">
        <f aca="false">FilterPk!B$26</f>
        <v>52202.8773549933</v>
      </c>
      <c r="E981" s="50" t="n">
        <f aca="false">FilterPk!C$26</f>
        <v>3181.7</v>
      </c>
      <c r="F981" s="50" t="n">
        <f aca="false">FilterPk!D$26</f>
        <v>0</v>
      </c>
      <c r="G981" s="50" t="n">
        <f aca="false">FilterPk!E$26</f>
        <v>0</v>
      </c>
      <c r="H981" s="50" t="n">
        <f aca="false">FilterPk!F$26</f>
        <v>0</v>
      </c>
      <c r="I981" s="50" t="n">
        <f aca="false">FilterPk!G$26</f>
        <v>0</v>
      </c>
      <c r="J981" s="50" t="n">
        <f aca="false">FilterPk!H$26</f>
        <v>0</v>
      </c>
      <c r="K981" s="50" t="n">
        <f aca="false">FilterPk!I$26</f>
        <v>0</v>
      </c>
      <c r="L981" s="50" t="n">
        <f aca="false">FilterPk!J$26</f>
        <v>0</v>
      </c>
      <c r="M981" s="50" t="n">
        <f aca="false">FilterPk!K$26</f>
        <v>0</v>
      </c>
      <c r="N981" s="50" t="n">
        <f aca="false">FilterPk!L$26</f>
        <v>3181.7</v>
      </c>
      <c r="O981" s="50" t="n">
        <f aca="false">FilterPk!M$26</f>
        <v>0</v>
      </c>
      <c r="P981" s="50" t="n">
        <f aca="false">FilterPk!N$26</f>
        <v>0</v>
      </c>
      <c r="Q981" s="51" t="n">
        <f aca="false">FilterPk!O$26</f>
        <v>3181.7</v>
      </c>
    </row>
    <row r="982" customFormat="false" ht="12.75" hidden="false" customHeight="false" outlineLevel="0" collapsed="false">
      <c r="B982" s="85" t="str">
        <f aca="false">FilterPk!A$27</f>
        <v>ST-SERC</v>
      </c>
      <c r="C982" s="13" t="n">
        <f aca="false">C981+1</f>
        <v>981</v>
      </c>
      <c r="D982" s="50" t="n">
        <f aca="false">FilterPk!B$27</f>
        <v>686881.973218232</v>
      </c>
      <c r="E982" s="50" t="n">
        <f aca="false">FilterPk!C$27</f>
        <v>-12726.81</v>
      </c>
      <c r="F982" s="50" t="n">
        <f aca="false">FilterPk!D$27</f>
        <v>-31677.19</v>
      </c>
      <c r="G982" s="50" t="n">
        <f aca="false">FilterPk!E$27</f>
        <v>138718.93</v>
      </c>
      <c r="H982" s="50" t="n">
        <f aca="false">FilterPk!F$27</f>
        <v>0</v>
      </c>
      <c r="I982" s="50" t="n">
        <f aca="false">FilterPk!G$27</f>
        <v>0</v>
      </c>
      <c r="J982" s="50" t="n">
        <f aca="false">FilterPk!H$27</f>
        <v>0</v>
      </c>
      <c r="K982" s="50" t="n">
        <f aca="false">FilterPk!I$27</f>
        <v>0</v>
      </c>
      <c r="L982" s="50" t="n">
        <f aca="false">FilterPk!J$27</f>
        <v>0</v>
      </c>
      <c r="M982" s="50" t="n">
        <f aca="false">FilterPk!K$27</f>
        <v>0</v>
      </c>
      <c r="N982" s="50" t="n">
        <f aca="false">FilterPk!L$27</f>
        <v>94314.93</v>
      </c>
      <c r="O982" s="50" t="n">
        <f aca="false">FilterPk!M$27</f>
        <v>0</v>
      </c>
      <c r="P982" s="50" t="n">
        <f aca="false">FilterPk!N$27</f>
        <v>0</v>
      </c>
      <c r="Q982" s="51" t="n">
        <f aca="false">FilterPk!O$27</f>
        <v>94314.93</v>
      </c>
    </row>
    <row r="983" customFormat="false" ht="12.75" hidden="false" customHeight="false" outlineLevel="0" collapsed="false">
      <c r="B983" s="85" t="str">
        <f aca="false">FilterPk!A$28</f>
        <v>LT- Texas</v>
      </c>
      <c r="C983" s="13" t="n">
        <f aca="false">C982+1</f>
        <v>982</v>
      </c>
      <c r="D983" s="50" t="n">
        <f aca="false">FilterPk!B$28</f>
        <v>3826684.70313045</v>
      </c>
      <c r="E983" s="50" t="n">
        <f aca="false">FilterPk!C$28</f>
        <v>-6382.69</v>
      </c>
      <c r="F983" s="50" t="n">
        <f aca="false">FilterPk!D$28</f>
        <v>71634.81</v>
      </c>
      <c r="G983" s="50" t="n">
        <f aca="false">FilterPk!E$28</f>
        <v>28710.67</v>
      </c>
      <c r="H983" s="50" t="n">
        <f aca="false">FilterPk!F$28</f>
        <v>106726.26</v>
      </c>
      <c r="I983" s="50" t="n">
        <f aca="false">FilterPk!G$28</f>
        <v>68401.15</v>
      </c>
      <c r="J983" s="50" t="n">
        <f aca="false">FilterPk!H$28</f>
        <v>107963.61</v>
      </c>
      <c r="K983" s="50" t="n">
        <f aca="false">FilterPk!I$28</f>
        <v>204731.1</v>
      </c>
      <c r="L983" s="50" t="n">
        <f aca="false">FilterPk!J$28</f>
        <v>63773.36</v>
      </c>
      <c r="M983" s="50" t="n">
        <f aca="false">FilterPk!K$28</f>
        <v>194039.66</v>
      </c>
      <c r="N983" s="50" t="n">
        <f aca="false">FilterPk!L$28</f>
        <v>839597.93</v>
      </c>
      <c r="O983" s="50" t="n">
        <f aca="false">FilterPk!M$28</f>
        <v>673610.11</v>
      </c>
      <c r="P983" s="50" t="n">
        <f aca="false">FilterPk!N$28</f>
        <v>107208.74</v>
      </c>
      <c r="Q983" s="51" t="n">
        <f aca="false">FilterPk!O$28</f>
        <v>1620416.78</v>
      </c>
    </row>
    <row r="984" customFormat="false" ht="12.75" hidden="false" customHeight="false" outlineLevel="0" collapsed="false">
      <c r="B984" s="85" t="str">
        <f aca="false">FilterPk!A$29</f>
        <v>St- Texas</v>
      </c>
      <c r="C984" s="13" t="n">
        <f aca="false">C983+1</f>
        <v>983</v>
      </c>
      <c r="D984" s="50" t="n">
        <f aca="false">FilterPk!B$29</f>
        <v>445563.239343252</v>
      </c>
      <c r="E984" s="50" t="n">
        <f aca="false">FilterPk!C$29</f>
        <v>30194</v>
      </c>
      <c r="F984" s="50" t="n">
        <f aca="false">FilterPk!D$29</f>
        <v>31677.19</v>
      </c>
      <c r="G984" s="50" t="n">
        <f aca="false">FilterPk!E$29</f>
        <v>0</v>
      </c>
      <c r="H984" s="50" t="n">
        <f aca="false">FilterPk!F$29</f>
        <v>0</v>
      </c>
      <c r="I984" s="50" t="n">
        <f aca="false">FilterPk!G$29</f>
        <v>0</v>
      </c>
      <c r="J984" s="50" t="n">
        <f aca="false">FilterPk!H$29</f>
        <v>0</v>
      </c>
      <c r="K984" s="50" t="n">
        <f aca="false">FilterPk!I$29</f>
        <v>0</v>
      </c>
      <c r="L984" s="50" t="n">
        <f aca="false">FilterPk!J$29</f>
        <v>0</v>
      </c>
      <c r="M984" s="50" t="n">
        <f aca="false">FilterPk!K$29</f>
        <v>0</v>
      </c>
      <c r="N984" s="50" t="n">
        <f aca="false">FilterPk!L$29</f>
        <v>61871.19</v>
      </c>
      <c r="O984" s="50" t="n">
        <f aca="false">FilterPk!M$29</f>
        <v>0</v>
      </c>
      <c r="P984" s="50" t="n">
        <f aca="false">FilterPk!N$29</f>
        <v>0</v>
      </c>
      <c r="Q984" s="51" t="n">
        <f aca="false">FilterPk!O$29</f>
        <v>61871.19</v>
      </c>
    </row>
    <row r="985" customFormat="false" ht="12.75" hidden="false" customHeight="false" outlineLevel="0" collapsed="false">
      <c r="B985" s="85"/>
      <c r="C985" s="13" t="n">
        <f aca="false">C984+1</f>
        <v>984</v>
      </c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1"/>
    </row>
    <row r="986" customFormat="false" ht="12.75" hidden="false" customHeight="false" outlineLevel="0" collapsed="false">
      <c r="B986" s="85" t="str">
        <f aca="false">FilterPk!A$32</f>
        <v>Gas positions</v>
      </c>
      <c r="C986" s="13" t="n">
        <f aca="false">C985+1</f>
        <v>985</v>
      </c>
      <c r="D986" s="50" t="s">
        <v>4</v>
      </c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1"/>
    </row>
    <row r="987" customFormat="false" ht="12.75" hidden="false" customHeight="false" outlineLevel="0" collapsed="false">
      <c r="B987" s="85" t="str">
        <f aca="false">FilterPk!A$33</f>
        <v>Kevin Presto</v>
      </c>
      <c r="C987" s="13" t="n">
        <f aca="false">C986+1</f>
        <v>986</v>
      </c>
      <c r="D987" s="50" t="n">
        <f aca="false">FilterPk!B$33</f>
        <v>0</v>
      </c>
      <c r="E987" s="50" t="n">
        <f aca="false">FilterPk!C$33</f>
        <v>0</v>
      </c>
      <c r="F987" s="50" t="n">
        <f aca="false">FilterPk!D$33</f>
        <v>0</v>
      </c>
      <c r="G987" s="50" t="n">
        <f aca="false">FilterPk!E$33</f>
        <v>0</v>
      </c>
      <c r="H987" s="50" t="n">
        <f aca="false">FilterPk!F$33</f>
        <v>148.212616</v>
      </c>
      <c r="I987" s="50" t="n">
        <f aca="false">FilterPk!G$33</f>
        <v>152.45636</v>
      </c>
      <c r="J987" s="50" t="n">
        <f aca="false">FilterPk!H$33</f>
        <v>146.860915</v>
      </c>
      <c r="K987" s="50" t="n">
        <f aca="false">FilterPk!I$33</f>
        <v>301.509361</v>
      </c>
      <c r="L987" s="50" t="n">
        <f aca="false">FilterPk!J$33</f>
        <v>144.921279</v>
      </c>
      <c r="M987" s="50" t="n">
        <f aca="false">FilterPk!K$33</f>
        <v>149.116289</v>
      </c>
      <c r="N987" s="50" t="n">
        <f aca="false">FilterPk!L$33</f>
        <v>1043.07682</v>
      </c>
      <c r="O987" s="50" t="n">
        <f aca="false">FilterPk!M$33</f>
        <v>0</v>
      </c>
      <c r="P987" s="50" t="n">
        <f aca="false">FilterPk!N$33</f>
        <v>0</v>
      </c>
      <c r="Q987" s="51" t="n">
        <f aca="false">FilterPk!O$33</f>
        <v>1043.07682</v>
      </c>
    </row>
    <row r="988" customFormat="false" ht="12.75" hidden="false" customHeight="false" outlineLevel="0" collapsed="false">
      <c r="B988" s="85" t="str">
        <f aca="false">FilterPk!A$34</f>
        <v>Fletcher Sturm</v>
      </c>
      <c r="C988" s="13" t="n">
        <f aca="false">C987+1</f>
        <v>987</v>
      </c>
      <c r="D988" s="50" t="n">
        <f aca="false">FilterPk!B$34</f>
        <v>0</v>
      </c>
      <c r="E988" s="50" t="n">
        <f aca="false">FilterPk!C$34</f>
        <v>0</v>
      </c>
      <c r="F988" s="50" t="n">
        <f aca="false">FilterPk!D$34</f>
        <v>10.382539</v>
      </c>
      <c r="G988" s="50" t="n">
        <f aca="false">FilterPk!E$34</f>
        <v>-372.732218</v>
      </c>
      <c r="H988" s="50" t="n">
        <f aca="false">FilterPk!F$34</f>
        <v>-18.430041</v>
      </c>
      <c r="I988" s="50" t="n">
        <f aca="false">FilterPk!G$34</f>
        <v>-7.519049</v>
      </c>
      <c r="J988" s="50" t="n">
        <f aca="false">FilterPk!H$34</f>
        <v>7.209206</v>
      </c>
      <c r="K988" s="50" t="n">
        <f aca="false">FilterPk!I$34</f>
        <v>16.283645</v>
      </c>
      <c r="L988" s="50" t="n">
        <f aca="false">FilterPk!J$34</f>
        <v>-0.622678</v>
      </c>
      <c r="M988" s="50" t="n">
        <f aca="false">FilterPk!K$34</f>
        <v>48.787102</v>
      </c>
      <c r="N988" s="50" t="n">
        <f aca="false">FilterPk!L$34</f>
        <v>-316.641494</v>
      </c>
      <c r="O988" s="50" t="n">
        <f aca="false">FilterPk!M$34</f>
        <v>137.057149</v>
      </c>
      <c r="P988" s="50" t="n">
        <f aca="false">FilterPk!N$34</f>
        <v>0</v>
      </c>
      <c r="Q988" s="51" t="n">
        <f aca="false">FilterPk!O$34</f>
        <v>-179.584345</v>
      </c>
    </row>
    <row r="989" customFormat="false" ht="12.75" hidden="false" customHeight="false" outlineLevel="0" collapsed="false">
      <c r="B989" s="85" t="str">
        <f aca="false">FilterPk!A$35</f>
        <v>Doug Gilbert-Smith</v>
      </c>
      <c r="C989" s="13" t="n">
        <f aca="false">C988+1</f>
        <v>988</v>
      </c>
      <c r="D989" s="50" t="n">
        <f aca="false">FilterPk!B$35</f>
        <v>0</v>
      </c>
      <c r="E989" s="50" t="n">
        <f aca="false">FilterPk!C$35</f>
        <v>0</v>
      </c>
      <c r="F989" s="50" t="n">
        <f aca="false">FilterPk!D$35</f>
        <v>-34.907</v>
      </c>
      <c r="G989" s="50" t="n">
        <f aca="false">FilterPk!E$35</f>
        <v>38.473605</v>
      </c>
      <c r="H989" s="50" t="n">
        <f aca="false">FilterPk!F$35</f>
        <v>-29.642523</v>
      </c>
      <c r="I989" s="50" t="n">
        <f aca="false">FilterPk!G$35</f>
        <v>30.491272</v>
      </c>
      <c r="J989" s="50" t="n">
        <f aca="false">FilterPk!H$35</f>
        <v>0</v>
      </c>
      <c r="K989" s="50" t="n">
        <f aca="false">FilterPk!I$35</f>
        <v>90.452808</v>
      </c>
      <c r="L989" s="50" t="n">
        <f aca="false">FilterPk!J$35</f>
        <v>0</v>
      </c>
      <c r="M989" s="50" t="n">
        <f aca="false">FilterPk!K$35</f>
        <v>14.574853</v>
      </c>
      <c r="N989" s="50" t="n">
        <f aca="false">FilterPk!L$35</f>
        <v>109.443015</v>
      </c>
      <c r="O989" s="50" t="n">
        <f aca="false">FilterPk!M$35</f>
        <v>94.93307</v>
      </c>
      <c r="P989" s="50" t="n">
        <f aca="false">FilterPk!N$35</f>
        <v>-157.516125</v>
      </c>
      <c r="Q989" s="51" t="n">
        <f aca="false">FilterPk!O$35</f>
        <v>46.85996</v>
      </c>
    </row>
    <row r="990" customFormat="false" ht="12.75" hidden="false" customHeight="false" outlineLevel="0" collapsed="false">
      <c r="B990" s="85" t="str">
        <f aca="false">FilterPk!A$36</f>
        <v>Rogers Herndon</v>
      </c>
      <c r="C990" s="13" t="n">
        <f aca="false">C989+1</f>
        <v>989</v>
      </c>
      <c r="D990" s="50" t="n">
        <f aca="false">FilterPk!B$36</f>
        <v>0</v>
      </c>
      <c r="E990" s="50" t="n">
        <f aca="false">FilterPk!C$36</f>
        <v>0</v>
      </c>
      <c r="F990" s="50" t="n">
        <f aca="false">FilterPk!D$36</f>
        <v>-16.269581</v>
      </c>
      <c r="G990" s="50" t="n">
        <f aca="false">FilterPk!E$36</f>
        <v>-36.150495</v>
      </c>
      <c r="H990" s="50" t="n">
        <f aca="false">FilterPk!F$36</f>
        <v>-105.080472</v>
      </c>
      <c r="I990" s="50" t="n">
        <f aca="false">FilterPk!G$36</f>
        <v>-21.496839</v>
      </c>
      <c r="J990" s="50" t="n">
        <f aca="false">FilterPk!H$36</f>
        <v>76.011979</v>
      </c>
      <c r="K990" s="50" t="n">
        <f aca="false">FilterPk!I$36</f>
        <v>315.376651</v>
      </c>
      <c r="L990" s="50" t="n">
        <f aca="false">FilterPk!J$36</f>
        <v>0.622678</v>
      </c>
      <c r="M990" s="50" t="n">
        <f aca="false">FilterPk!K$36</f>
        <v>131.855286</v>
      </c>
      <c r="N990" s="50" t="n">
        <f aca="false">FilterPk!L$36</f>
        <v>344.869207</v>
      </c>
      <c r="O990" s="50" t="n">
        <f aca="false">FilterPk!M$36</f>
        <v>500.495437</v>
      </c>
      <c r="P990" s="50" t="n">
        <f aca="false">FilterPk!N$36</f>
        <v>0</v>
      </c>
      <c r="Q990" s="51" t="n">
        <f aca="false">FilterPk!O$36</f>
        <v>845.364644</v>
      </c>
    </row>
    <row r="991" customFormat="false" ht="12.75" hidden="false" customHeight="false" outlineLevel="0" collapsed="false">
      <c r="B991" s="85" t="str">
        <f aca="false">FilterPk!A$37</f>
        <v>Dana Davis</v>
      </c>
      <c r="C991" s="13" t="n">
        <f aca="false">C990+1</f>
        <v>990</v>
      </c>
      <c r="D991" s="50" t="n">
        <f aca="false">FilterPk!B$37</f>
        <v>0</v>
      </c>
      <c r="E991" s="50" t="n">
        <f aca="false">FilterPk!C$37</f>
        <v>0</v>
      </c>
      <c r="F991" s="50" t="n">
        <f aca="false">FilterPk!D$37</f>
        <v>4.986714</v>
      </c>
      <c r="G991" s="50" t="n">
        <f aca="false">FilterPk!E$37</f>
        <v>-10.425106</v>
      </c>
      <c r="H991" s="50" t="n">
        <f aca="false">FilterPk!F$37</f>
        <v>34.582944</v>
      </c>
      <c r="I991" s="50" t="n">
        <f aca="false">FilterPk!G$37</f>
        <v>31.966656</v>
      </c>
      <c r="J991" s="50" t="n">
        <f aca="false">FilterPk!H$37</f>
        <v>34.267547</v>
      </c>
      <c r="K991" s="50" t="n">
        <f aca="false">FilterPk!I$37</f>
        <v>70.027981</v>
      </c>
      <c r="L991" s="50" t="n">
        <f aca="false">FilterPk!J$37</f>
        <v>33.814965</v>
      </c>
      <c r="M991" s="50" t="n">
        <f aca="false">FilterPk!K$37</f>
        <v>44.191074</v>
      </c>
      <c r="N991" s="50" t="n">
        <f aca="false">FilterPk!L$37</f>
        <v>243.412775</v>
      </c>
      <c r="O991" s="50" t="n">
        <f aca="false">FilterPk!M$37</f>
        <v>27.55263</v>
      </c>
      <c r="P991" s="50" t="n">
        <f aca="false">FilterPk!N$37</f>
        <v>0</v>
      </c>
      <c r="Q991" s="51" t="n">
        <f aca="false">FilterPk!O$37</f>
        <v>270.965405</v>
      </c>
    </row>
    <row r="992" customFormat="false" ht="12.75" hidden="false" customHeight="false" outlineLevel="0" collapsed="false">
      <c r="B992" s="85" t="str">
        <f aca="false">FilterPk!A$38</f>
        <v>Tom May</v>
      </c>
      <c r="C992" s="13" t="n">
        <f aca="false">C991+1</f>
        <v>991</v>
      </c>
      <c r="D992" s="50" t="n">
        <f aca="false">FilterPk!B$38</f>
        <v>0</v>
      </c>
      <c r="E992" s="50" t="n">
        <f aca="false">FilterPk!C$38</f>
        <v>0</v>
      </c>
      <c r="F992" s="50" t="n">
        <f aca="false">FilterPk!D$38</f>
        <v>0</v>
      </c>
      <c r="G992" s="50" t="n">
        <f aca="false">FilterPk!E$38</f>
        <v>0</v>
      </c>
      <c r="H992" s="50" t="n">
        <f aca="false">FilterPk!F$38</f>
        <v>0</v>
      </c>
      <c r="I992" s="50" t="n">
        <f aca="false">FilterPk!G$38</f>
        <v>0</v>
      </c>
      <c r="J992" s="50" t="n">
        <f aca="false">FilterPk!H$38</f>
        <v>0</v>
      </c>
      <c r="K992" s="50" t="n">
        <f aca="false">FilterPk!I$38</f>
        <v>0</v>
      </c>
      <c r="L992" s="50" t="n">
        <f aca="false">FilterPk!J$38</f>
        <v>0</v>
      </c>
      <c r="M992" s="50" t="n">
        <f aca="false">FilterPk!K$38</f>
        <v>0</v>
      </c>
      <c r="N992" s="50" t="n">
        <f aca="false">FilterPk!L$38</f>
        <v>0</v>
      </c>
      <c r="O992" s="50" t="n">
        <f aca="false">FilterPk!M$38</f>
        <v>0</v>
      </c>
      <c r="P992" s="50" t="n">
        <f aca="false">FilterPk!N$38</f>
        <v>0</v>
      </c>
      <c r="Q992" s="51" t="n">
        <f aca="false">FilterPk!O$38</f>
        <v>0</v>
      </c>
    </row>
    <row r="993" customFormat="false" ht="12.75" hidden="false" customHeight="false" outlineLevel="0" collapsed="false">
      <c r="B993" s="85" t="str">
        <f aca="false">FilterPk!A$39</f>
        <v>Clint Dean</v>
      </c>
      <c r="C993" s="13" t="n">
        <f aca="false">C992+1</f>
        <v>992</v>
      </c>
      <c r="D993" s="50" t="n">
        <f aca="false">FilterPk!B$39</f>
        <v>0</v>
      </c>
      <c r="E993" s="50" t="n">
        <f aca="false">FilterPk!C$39</f>
        <v>0</v>
      </c>
      <c r="F993" s="50" t="n">
        <f aca="false">FilterPk!D$39</f>
        <v>-27.9256</v>
      </c>
      <c r="G993" s="50" t="n">
        <f aca="false">FilterPk!E$39</f>
        <v>0</v>
      </c>
      <c r="H993" s="50" t="n">
        <f aca="false">FilterPk!F$39</f>
        <v>0</v>
      </c>
      <c r="I993" s="50" t="n">
        <f aca="false">FilterPk!G$39</f>
        <v>0</v>
      </c>
      <c r="J993" s="50" t="n">
        <f aca="false">FilterPk!H$39</f>
        <v>0</v>
      </c>
      <c r="K993" s="50" t="n">
        <f aca="false">FilterPk!I$39</f>
        <v>0</v>
      </c>
      <c r="L993" s="50" t="n">
        <f aca="false">FilterPk!J$39</f>
        <v>0</v>
      </c>
      <c r="M993" s="50" t="n">
        <f aca="false">FilterPk!K$39</f>
        <v>0</v>
      </c>
      <c r="N993" s="50" t="n">
        <f aca="false">FilterPk!L$39</f>
        <v>-27.9256</v>
      </c>
      <c r="O993" s="50" t="n">
        <f aca="false">FilterPk!M$39</f>
        <v>0</v>
      </c>
      <c r="P993" s="50" t="n">
        <f aca="false">FilterPk!N$39</f>
        <v>0</v>
      </c>
      <c r="Q993" s="51" t="n">
        <f aca="false">FilterPk!O$39</f>
        <v>-27.9256</v>
      </c>
    </row>
    <row r="994" customFormat="false" ht="12.75" hidden="false" customHeight="false" outlineLevel="0" collapsed="false">
      <c r="B994" s="85" t="str">
        <f aca="false">FilterPk!A$40</f>
        <v>Rob Benson</v>
      </c>
      <c r="C994" s="13" t="n">
        <f aca="false">C993+1</f>
        <v>993</v>
      </c>
      <c r="D994" s="50" t="n">
        <f aca="false">FilterPk!B$40</f>
        <v>0</v>
      </c>
      <c r="E994" s="50" t="n">
        <f aca="false">FilterPk!C$40</f>
        <v>0</v>
      </c>
      <c r="F994" s="50" t="n">
        <f aca="false">FilterPk!D$40</f>
        <v>0</v>
      </c>
      <c r="G994" s="50" t="n">
        <f aca="false">FilterPk!E$40</f>
        <v>-76.947211</v>
      </c>
      <c r="H994" s="50" t="n">
        <f aca="false">FilterPk!F$40</f>
        <v>0</v>
      </c>
      <c r="I994" s="50" t="n">
        <f aca="false">FilterPk!G$40</f>
        <v>0</v>
      </c>
      <c r="J994" s="50" t="n">
        <f aca="false">FilterPk!H$40</f>
        <v>0</v>
      </c>
      <c r="K994" s="50" t="n">
        <f aca="false">FilterPk!I$40</f>
        <v>0</v>
      </c>
      <c r="L994" s="50" t="n">
        <f aca="false">FilterPk!J$40</f>
        <v>0</v>
      </c>
      <c r="M994" s="50" t="n">
        <f aca="false">FilterPk!K$40</f>
        <v>0</v>
      </c>
      <c r="N994" s="50" t="n">
        <f aca="false">FilterPk!L$40</f>
        <v>-76.947211</v>
      </c>
      <c r="O994" s="50" t="n">
        <f aca="false">FilterPk!M$40</f>
        <v>0</v>
      </c>
      <c r="P994" s="50" t="n">
        <f aca="false">FilterPk!N$40</f>
        <v>0</v>
      </c>
      <c r="Q994" s="51" t="n">
        <f aca="false">FilterPk!O$40</f>
        <v>-76.947211</v>
      </c>
    </row>
    <row r="995" customFormat="false" ht="12.75" hidden="false" customHeight="false" outlineLevel="0" collapsed="false">
      <c r="B995" s="85" t="str">
        <f aca="false">FilterPk!A$41</f>
        <v>Matt Lorenz</v>
      </c>
      <c r="C995" s="13" t="n">
        <f aca="false">C994+1</f>
        <v>994</v>
      </c>
      <c r="D995" s="50" t="n">
        <f aca="false">FilterPk!B$41</f>
        <v>0</v>
      </c>
      <c r="E995" s="50" t="n">
        <f aca="false">FilterPk!C$41</f>
        <v>0</v>
      </c>
      <c r="F995" s="50" t="n">
        <f aca="false">FilterPk!D$41</f>
        <v>0</v>
      </c>
      <c r="G995" s="50" t="n">
        <f aca="false">FilterPk!E$41</f>
        <v>0</v>
      </c>
      <c r="H995" s="50" t="n">
        <f aca="false">FilterPk!F$41</f>
        <v>0</v>
      </c>
      <c r="I995" s="50" t="n">
        <f aca="false">FilterPk!G$41</f>
        <v>0</v>
      </c>
      <c r="J995" s="50" t="n">
        <f aca="false">FilterPk!H$41</f>
        <v>0</v>
      </c>
      <c r="K995" s="50" t="n">
        <f aca="false">FilterPk!I$41</f>
        <v>0</v>
      </c>
      <c r="L995" s="50" t="n">
        <f aca="false">FilterPk!J$41</f>
        <v>0</v>
      </c>
      <c r="M995" s="50" t="n">
        <f aca="false">FilterPk!K$41</f>
        <v>0</v>
      </c>
      <c r="N995" s="50" t="n">
        <f aca="false">FilterPk!L$41</f>
        <v>0</v>
      </c>
      <c r="O995" s="50" t="n">
        <f aca="false">FilterPk!M$41</f>
        <v>0</v>
      </c>
      <c r="P995" s="50" t="n">
        <f aca="false">FilterPk!N$41</f>
        <v>0</v>
      </c>
      <c r="Q995" s="51" t="n">
        <f aca="false">FilterPk!O$41</f>
        <v>0</v>
      </c>
    </row>
    <row r="996" customFormat="false" ht="12.75" hidden="false" customHeight="false" outlineLevel="0" collapsed="false">
      <c r="B996" s="85" t="str">
        <f aca="false">FilterPk!A$42</f>
        <v>John Forney</v>
      </c>
      <c r="C996" s="13" t="n">
        <f aca="false">C995+1</f>
        <v>995</v>
      </c>
      <c r="D996" s="50" t="n">
        <f aca="false">FilterPk!B$42</f>
        <v>0</v>
      </c>
      <c r="E996" s="50" t="n">
        <f aca="false">FilterPk!C$42</f>
        <v>0</v>
      </c>
      <c r="F996" s="50" t="n">
        <f aca="false">FilterPk!D$42</f>
        <v>0</v>
      </c>
      <c r="G996" s="50" t="n">
        <f aca="false">FilterPk!E$42</f>
        <v>0</v>
      </c>
      <c r="H996" s="50" t="n">
        <f aca="false">FilterPk!F$42</f>
        <v>0</v>
      </c>
      <c r="I996" s="50" t="n">
        <f aca="false">FilterPk!G$42</f>
        <v>0</v>
      </c>
      <c r="J996" s="50" t="n">
        <f aca="false">FilterPk!H$42</f>
        <v>0</v>
      </c>
      <c r="K996" s="50" t="n">
        <f aca="false">FilterPk!I$42</f>
        <v>0</v>
      </c>
      <c r="L996" s="50" t="n">
        <f aca="false">FilterPk!J$42</f>
        <v>0</v>
      </c>
      <c r="M996" s="50" t="n">
        <f aca="false">FilterPk!K$42</f>
        <v>0</v>
      </c>
      <c r="N996" s="50" t="n">
        <f aca="false">FilterPk!L$42</f>
        <v>0</v>
      </c>
      <c r="O996" s="50" t="n">
        <f aca="false">FilterPk!M$42</f>
        <v>0</v>
      </c>
      <c r="P996" s="50" t="n">
        <f aca="false">FilterPk!N$42</f>
        <v>0</v>
      </c>
      <c r="Q996" s="51" t="n">
        <f aca="false">FilterPk!O$42</f>
        <v>0</v>
      </c>
    </row>
    <row r="997" customFormat="false" ht="12.75" hidden="false" customHeight="false" outlineLevel="0" collapsed="false">
      <c r="B997" s="85" t="str">
        <f aca="false">FilterPk!A$43</f>
        <v>Mike Carson</v>
      </c>
      <c r="C997" s="13" t="n">
        <f aca="false">C996+1</f>
        <v>996</v>
      </c>
      <c r="D997" s="50" t="n">
        <f aca="false">FilterPk!B$43</f>
        <v>0</v>
      </c>
      <c r="E997" s="50" t="n">
        <f aca="false">FilterPk!C$43</f>
        <v>0</v>
      </c>
      <c r="F997" s="50" t="n">
        <f aca="false">FilterPk!D$43</f>
        <v>0</v>
      </c>
      <c r="G997" s="50" t="n">
        <f aca="false">FilterPk!E$43</f>
        <v>0</v>
      </c>
      <c r="H997" s="50" t="n">
        <f aca="false">FilterPk!F$43</f>
        <v>0</v>
      </c>
      <c r="I997" s="50" t="n">
        <f aca="false">FilterPk!G$43</f>
        <v>0</v>
      </c>
      <c r="J997" s="50" t="n">
        <f aca="false">FilterPk!H$43</f>
        <v>0</v>
      </c>
      <c r="K997" s="50" t="n">
        <f aca="false">FilterPk!I$43</f>
        <v>0</v>
      </c>
      <c r="L997" s="50" t="n">
        <f aca="false">FilterPk!J$43</f>
        <v>0</v>
      </c>
      <c r="M997" s="50" t="n">
        <f aca="false">FilterPk!K$43</f>
        <v>0</v>
      </c>
      <c r="N997" s="50" t="n">
        <f aca="false">FilterPk!L$43</f>
        <v>0</v>
      </c>
      <c r="O997" s="50" t="n">
        <f aca="false">FilterPk!M$43</f>
        <v>0</v>
      </c>
      <c r="P997" s="50" t="n">
        <f aca="false">FilterPk!N$43</f>
        <v>0</v>
      </c>
      <c r="Q997" s="51" t="n">
        <f aca="false">FilterPk!O$43</f>
        <v>0</v>
      </c>
    </row>
    <row r="998" customFormat="false" ht="12.75" hidden="false" customHeight="false" outlineLevel="0" collapsed="false">
      <c r="B998" s="85" t="str">
        <f aca="false">FilterPk!A$44</f>
        <v>Chris Dorland</v>
      </c>
      <c r="C998" s="13" t="n">
        <f aca="false">C997+1</f>
        <v>997</v>
      </c>
      <c r="D998" s="50" t="n">
        <f aca="false">FilterPk!B$44</f>
        <v>0</v>
      </c>
      <c r="E998" s="50" t="n">
        <f aca="false">FilterPk!C$44</f>
        <v>0</v>
      </c>
      <c r="F998" s="50" t="n">
        <f aca="false">FilterPk!D$44</f>
        <v>0</v>
      </c>
      <c r="G998" s="50" t="n">
        <f aca="false">FilterPk!E$44</f>
        <v>0</v>
      </c>
      <c r="H998" s="50" t="n">
        <f aca="false">FilterPk!F$44</f>
        <v>0</v>
      </c>
      <c r="I998" s="50" t="n">
        <f aca="false">FilterPk!G$44</f>
        <v>0</v>
      </c>
      <c r="J998" s="50" t="n">
        <f aca="false">FilterPk!H$44</f>
        <v>0</v>
      </c>
      <c r="K998" s="50" t="n">
        <f aca="false">FilterPk!I$44</f>
        <v>0</v>
      </c>
      <c r="L998" s="50" t="n">
        <f aca="false">FilterPk!J$44</f>
        <v>0</v>
      </c>
      <c r="M998" s="50" t="n">
        <f aca="false">FilterPk!K$44</f>
        <v>0</v>
      </c>
      <c r="N998" s="50" t="n">
        <f aca="false">FilterPk!L$44</f>
        <v>0</v>
      </c>
      <c r="O998" s="50" t="n">
        <f aca="false">FilterPk!M$44</f>
        <v>0</v>
      </c>
      <c r="P998" s="50" t="n">
        <f aca="false">FilterPk!N$44</f>
        <v>0</v>
      </c>
      <c r="Q998" s="51" t="n">
        <f aca="false">FilterPk!O$44</f>
        <v>0</v>
      </c>
    </row>
    <row r="999" customFormat="false" ht="12.75" hidden="false" customHeight="false" outlineLevel="0" collapsed="false">
      <c r="B999" s="85" t="str">
        <f aca="false">FilterPk!A$45</f>
        <v>Jeff King</v>
      </c>
      <c r="C999" s="13" t="n">
        <f aca="false">C998+1</f>
        <v>998</v>
      </c>
      <c r="D999" s="50" t="n">
        <f aca="false">FilterPk!B$45</f>
        <v>0</v>
      </c>
      <c r="E999" s="50" t="n">
        <f aca="false">FilterPk!C$45</f>
        <v>0</v>
      </c>
      <c r="F999" s="50" t="n">
        <f aca="false">FilterPk!D$45</f>
        <v>0</v>
      </c>
      <c r="G999" s="50" t="n">
        <f aca="false">FilterPk!E$45</f>
        <v>0</v>
      </c>
      <c r="H999" s="50" t="n">
        <f aca="false">FilterPk!F$45</f>
        <v>0</v>
      </c>
      <c r="I999" s="50" t="n">
        <f aca="false">FilterPk!G$45</f>
        <v>0</v>
      </c>
      <c r="J999" s="50" t="n">
        <f aca="false">FilterPk!H$45</f>
        <v>0</v>
      </c>
      <c r="K999" s="50" t="n">
        <f aca="false">FilterPk!I$45</f>
        <v>0</v>
      </c>
      <c r="L999" s="50" t="n">
        <f aca="false">FilterPk!J$45</f>
        <v>0</v>
      </c>
      <c r="M999" s="50" t="n">
        <f aca="false">FilterPk!K$45</f>
        <v>0</v>
      </c>
      <c r="N999" s="50" t="n">
        <f aca="false">FilterPk!L$45</f>
        <v>0</v>
      </c>
      <c r="O999" s="50" t="n">
        <f aca="false">FilterPk!M$45</f>
        <v>0</v>
      </c>
      <c r="P999" s="50" t="n">
        <f aca="false">FilterPk!N$45</f>
        <v>0</v>
      </c>
      <c r="Q999" s="51" t="n">
        <f aca="false">FilterPk!O$45</f>
        <v>0</v>
      </c>
    </row>
    <row r="1000" customFormat="false" ht="12.75" hidden="false" customHeight="false" outlineLevel="0" collapsed="false">
      <c r="B1000" s="85" t="n">
        <f aca="false">FilterPk!A$46</f>
        <v>0</v>
      </c>
      <c r="C1000" s="13" t="n">
        <f aca="false">C999+1</f>
        <v>999</v>
      </c>
      <c r="D1000" s="50" t="n">
        <f aca="false">FilterPk!B$46</f>
        <v>0</v>
      </c>
      <c r="E1000" s="50" t="n">
        <f aca="false">FilterPk!C$46</f>
        <v>0</v>
      </c>
      <c r="F1000" s="50" t="n">
        <f aca="false">FilterPk!D$46</f>
        <v>0</v>
      </c>
      <c r="G1000" s="50" t="n">
        <f aca="false">FilterPk!E$46</f>
        <v>0</v>
      </c>
      <c r="H1000" s="50" t="n">
        <f aca="false">FilterPk!F$46</f>
        <v>0</v>
      </c>
      <c r="I1000" s="50" t="n">
        <f aca="false">FilterPk!G$46</f>
        <v>0</v>
      </c>
      <c r="J1000" s="50" t="n">
        <f aca="false">FilterPk!H$46</f>
        <v>0</v>
      </c>
      <c r="K1000" s="50" t="n">
        <f aca="false">FilterPk!I$46</f>
        <v>0</v>
      </c>
      <c r="L1000" s="50" t="n">
        <f aca="false">FilterPk!J$46</f>
        <v>0</v>
      </c>
      <c r="M1000" s="50" t="n">
        <f aca="false">FilterPk!K$46</f>
        <v>0</v>
      </c>
      <c r="N1000" s="50" t="n">
        <f aca="false">FilterPk!L$46</f>
        <v>0</v>
      </c>
      <c r="O1000" s="50" t="n">
        <f aca="false">FilterPk!M$46</f>
        <v>0</v>
      </c>
      <c r="P1000" s="50" t="n">
        <f aca="false">FilterPk!N$46</f>
        <v>0</v>
      </c>
      <c r="Q1000" s="51" t="n">
        <f aca="false">FilterPk!O$46</f>
        <v>0</v>
      </c>
    </row>
    <row r="1001" customFormat="false" ht="12.75" hidden="false" customHeight="false" outlineLevel="0" collapsed="false">
      <c r="B1001" s="87" t="n">
        <f aca="false">FilterPk!A$47</f>
        <v>0</v>
      </c>
      <c r="C1001" s="64" t="n">
        <f aca="false">C1000+1</f>
        <v>1000</v>
      </c>
      <c r="D1001" s="54" t="n">
        <f aca="false">FilterPk!B$47</f>
        <v>0</v>
      </c>
      <c r="E1001" s="54" t="n">
        <f aca="false">FilterPk!C$47</f>
        <v>0</v>
      </c>
      <c r="F1001" s="54" t="n">
        <f aca="false">FilterPk!D$47</f>
        <v>0</v>
      </c>
      <c r="G1001" s="54" t="n">
        <f aca="false">FilterPk!E$47</f>
        <v>0</v>
      </c>
      <c r="H1001" s="54" t="n">
        <f aca="false">FilterPk!F$47</f>
        <v>0</v>
      </c>
      <c r="I1001" s="54" t="n">
        <f aca="false">FilterPk!G$47</f>
        <v>0</v>
      </c>
      <c r="J1001" s="54" t="n">
        <f aca="false">FilterPk!H$47</f>
        <v>0</v>
      </c>
      <c r="K1001" s="54" t="n">
        <f aca="false">FilterPk!I$47</f>
        <v>0</v>
      </c>
      <c r="L1001" s="54" t="n">
        <f aca="false">FilterPk!J$47</f>
        <v>0</v>
      </c>
      <c r="M1001" s="54" t="n">
        <f aca="false">FilterPk!K$47</f>
        <v>0</v>
      </c>
      <c r="N1001" s="54" t="n">
        <f aca="false">FilterPk!L$47</f>
        <v>0</v>
      </c>
      <c r="O1001" s="54" t="n">
        <f aca="false">FilterPk!M$47</f>
        <v>0</v>
      </c>
      <c r="P1001" s="54" t="n">
        <f aca="false">FilterPk!N$47</f>
        <v>0</v>
      </c>
      <c r="Q1001" s="55" t="n">
        <f aca="false">FilterPk!O$47</f>
        <v>0</v>
      </c>
    </row>
    <row r="1002" customFormat="false" ht="12.75" hidden="false" customHeight="false" outlineLevel="0" collapsed="false">
      <c r="A1002" s="0" t="n">
        <f aca="false">A962+1</f>
        <v>26</v>
      </c>
      <c r="B1002" s="57" t="n">
        <f aca="false">FilterPk!D$1</f>
        <v>36907</v>
      </c>
      <c r="C1002" s="58" t="n">
        <f aca="false">C1001+1</f>
        <v>1001</v>
      </c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83"/>
    </row>
    <row r="1003" customFormat="false" ht="12.75" hidden="false" customHeight="false" outlineLevel="0" collapsed="false">
      <c r="B1003" s="61"/>
      <c r="C1003" s="13" t="n">
        <f aca="false">C1002+1</f>
        <v>1002</v>
      </c>
      <c r="D1003" s="13"/>
      <c r="E1003" s="21" t="s">
        <v>5</v>
      </c>
      <c r="F1003" s="21" t="s">
        <v>6</v>
      </c>
      <c r="G1003" s="21" t="s">
        <v>7</v>
      </c>
      <c r="H1003" s="21" t="s">
        <v>8</v>
      </c>
      <c r="I1003" s="21" t="s">
        <v>9</v>
      </c>
      <c r="J1003" s="21" t="s">
        <v>10</v>
      </c>
      <c r="K1003" s="21" t="s">
        <v>11</v>
      </c>
      <c r="L1003" s="21" t="s">
        <v>12</v>
      </c>
      <c r="M1003" s="21" t="s">
        <v>13</v>
      </c>
      <c r="N1003" s="21" t="s">
        <v>14</v>
      </c>
      <c r="O1003" s="21" t="n">
        <v>2002</v>
      </c>
      <c r="P1003" s="21" t="s">
        <v>15</v>
      </c>
      <c r="Q1003" s="84" t="s">
        <v>16</v>
      </c>
    </row>
    <row r="1004" customFormat="false" ht="12.75" hidden="false" customHeight="false" outlineLevel="0" collapsed="false">
      <c r="B1004" s="85" t="str">
        <f aca="false">FilterPk!A$9</f>
        <v>Power positions</v>
      </c>
      <c r="C1004" s="13" t="n">
        <f aca="false">C1003+1</f>
        <v>1003</v>
      </c>
      <c r="D1004" s="13" t="s">
        <v>4</v>
      </c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86"/>
    </row>
    <row r="1005" customFormat="false" ht="12.75" hidden="false" customHeight="false" outlineLevel="0" collapsed="false">
      <c r="B1005" s="85" t="str">
        <f aca="false">FilterPk!A$10</f>
        <v>East Position</v>
      </c>
      <c r="C1005" s="13" t="n">
        <f aca="false">C1004+1</f>
        <v>1004</v>
      </c>
      <c r="D1005" s="50" t="n">
        <f aca="false">FilterPk!B$10</f>
        <v>34784396.7946123</v>
      </c>
      <c r="E1005" s="50" t="n">
        <f aca="false">FilterPk!C$10</f>
        <v>75045.54</v>
      </c>
      <c r="F1005" s="50" t="n">
        <f aca="false">FilterPk!D$10</f>
        <v>84629.15</v>
      </c>
      <c r="G1005" s="50" t="n">
        <f aca="false">FilterPk!E$10</f>
        <v>1358824.72</v>
      </c>
      <c r="H1005" s="50" t="n">
        <f aca="false">FilterPk!F$10</f>
        <v>1120662.53</v>
      </c>
      <c r="I1005" s="50" t="n">
        <f aca="false">FilterPk!G$10</f>
        <v>422841.14</v>
      </c>
      <c r="J1005" s="50" t="n">
        <f aca="false">FilterPk!H$10</f>
        <v>788810.55</v>
      </c>
      <c r="K1005" s="50" t="n">
        <f aca="false">FilterPk!I$10</f>
        <v>1076253.71</v>
      </c>
      <c r="L1005" s="50" t="n">
        <f aca="false">FilterPk!J$10</f>
        <v>363159.42</v>
      </c>
      <c r="M1005" s="50" t="n">
        <f aca="false">FilterPk!K$10</f>
        <v>5764043.19</v>
      </c>
      <c r="N1005" s="50" t="n">
        <f aca="false">FilterPk!L$10</f>
        <v>11054269.95</v>
      </c>
      <c r="O1005" s="50" t="n">
        <f aca="false">FilterPk!M$10</f>
        <v>3650317.45</v>
      </c>
      <c r="P1005" s="50" t="n">
        <f aca="false">FilterPk!N$10</f>
        <v>-1642778.44</v>
      </c>
      <c r="Q1005" s="51" t="n">
        <f aca="false">FilterPk!O$10</f>
        <v>13061808.96</v>
      </c>
    </row>
    <row r="1006" customFormat="false" ht="12.75" hidden="false" customHeight="false" outlineLevel="0" collapsed="false">
      <c r="B1006" s="85" t="str">
        <f aca="false">FilterPk!A$11</f>
        <v>East Power Mgmt</v>
      </c>
      <c r="C1006" s="13" t="n">
        <f aca="false">C1005+1</f>
        <v>1005</v>
      </c>
      <c r="D1006" s="50" t="n">
        <f aca="false">FilterPk!B$11</f>
        <v>7547347.04451418</v>
      </c>
      <c r="E1006" s="50" t="n">
        <f aca="false">FilterPk!C$11</f>
        <v>43646.27</v>
      </c>
      <c r="F1006" s="50" t="n">
        <f aca="false">FilterPk!D$11</f>
        <v>-98133.28</v>
      </c>
      <c r="G1006" s="50" t="n">
        <f aca="false">FilterPk!E$11</f>
        <v>107993.78</v>
      </c>
      <c r="H1006" s="50" t="n">
        <f aca="false">FilterPk!F$11</f>
        <v>155786.29</v>
      </c>
      <c r="I1006" s="50" t="n">
        <f aca="false">FilterPk!G$11</f>
        <v>89357.34</v>
      </c>
      <c r="J1006" s="50" t="n">
        <f aca="false">FilterPk!H$11</f>
        <v>247101.13</v>
      </c>
      <c r="K1006" s="50" t="n">
        <f aca="false">FilterPk!I$11</f>
        <v>307386.28</v>
      </c>
      <c r="L1006" s="50" t="n">
        <f aca="false">FilterPk!J$11</f>
        <v>108209.05</v>
      </c>
      <c r="M1006" s="50" t="n">
        <f aca="false">FilterPk!K$11</f>
        <v>1338376.99</v>
      </c>
      <c r="N1006" s="50" t="n">
        <f aca="false">FilterPk!L$11</f>
        <v>2299723.85</v>
      </c>
      <c r="O1006" s="50" t="n">
        <f aca="false">FilterPk!M$11</f>
        <v>606348.53</v>
      </c>
      <c r="P1006" s="50" t="n">
        <f aca="false">FilterPk!N$11</f>
        <v>61912.21</v>
      </c>
      <c r="Q1006" s="51" t="n">
        <f aca="false">FilterPk!O$11</f>
        <v>2967984.59</v>
      </c>
    </row>
    <row r="1007" customFormat="false" ht="12.75" hidden="false" customHeight="false" outlineLevel="0" collapsed="false">
      <c r="B1007" s="85" t="str">
        <f aca="false">FilterPk!A$12</f>
        <v>Long Term Options</v>
      </c>
      <c r="C1007" s="13" t="n">
        <f aca="false">C1006+1</f>
        <v>1006</v>
      </c>
      <c r="D1007" s="50" t="n">
        <f aca="false">FilterPk!B$12</f>
        <v>0</v>
      </c>
      <c r="E1007" s="50" t="n">
        <f aca="false">FilterPk!C$12</f>
        <v>0</v>
      </c>
      <c r="F1007" s="50" t="n">
        <f aca="false">FilterPk!D$12</f>
        <v>0</v>
      </c>
      <c r="G1007" s="50" t="n">
        <f aca="false">FilterPk!E$12</f>
        <v>0</v>
      </c>
      <c r="H1007" s="50" t="n">
        <f aca="false">FilterPk!F$12</f>
        <v>0</v>
      </c>
      <c r="I1007" s="50" t="n">
        <f aca="false">FilterPk!G$12</f>
        <v>0</v>
      </c>
      <c r="J1007" s="50" t="n">
        <f aca="false">FilterPk!H$12</f>
        <v>0</v>
      </c>
      <c r="K1007" s="50" t="n">
        <f aca="false">FilterPk!I$12</f>
        <v>0</v>
      </c>
      <c r="L1007" s="50" t="n">
        <f aca="false">FilterPk!J$12</f>
        <v>0</v>
      </c>
      <c r="M1007" s="50" t="n">
        <f aca="false">FilterPk!K$12</f>
        <v>0</v>
      </c>
      <c r="N1007" s="50" t="n">
        <f aca="false">FilterPk!L$12</f>
        <v>0</v>
      </c>
      <c r="O1007" s="50" t="n">
        <f aca="false">FilterPk!M$12</f>
        <v>0</v>
      </c>
      <c r="P1007" s="50" t="n">
        <f aca="false">FilterPk!N$12</f>
        <v>0</v>
      </c>
      <c r="Q1007" s="51" t="n">
        <f aca="false">FilterPk!O$12</f>
        <v>0</v>
      </c>
    </row>
    <row r="1008" customFormat="false" ht="12.75" hidden="false" customHeight="false" outlineLevel="0" collapsed="false">
      <c r="B1008" s="85" t="str">
        <f aca="false">FilterPk!A$13</f>
        <v>LT-MIDWEST</v>
      </c>
      <c r="C1008" s="13" t="n">
        <f aca="false">C1007+1</f>
        <v>1007</v>
      </c>
      <c r="D1008" s="50" t="n">
        <f aca="false">FilterPk!B$13</f>
        <v>7151089.47366245</v>
      </c>
      <c r="E1008" s="50" t="n">
        <f aca="false">FilterPk!C$13</f>
        <v>48283.08</v>
      </c>
      <c r="F1008" s="50" t="n">
        <f aca="false">FilterPk!D$13</f>
        <v>-141448.54</v>
      </c>
      <c r="G1008" s="50" t="n">
        <f aca="false">FilterPk!E$13</f>
        <v>574622.66</v>
      </c>
      <c r="H1008" s="50" t="n">
        <f aca="false">FilterPk!F$13</f>
        <v>298097.27</v>
      </c>
      <c r="I1008" s="50" t="n">
        <f aca="false">FilterPk!G$13</f>
        <v>249481.43</v>
      </c>
      <c r="J1008" s="50" t="n">
        <f aca="false">FilterPk!H$13</f>
        <v>119379.88</v>
      </c>
      <c r="K1008" s="50" t="n">
        <f aca="false">FilterPk!I$13</f>
        <v>25994.27</v>
      </c>
      <c r="L1008" s="50" t="n">
        <f aca="false">FilterPk!J$13</f>
        <v>156242.15</v>
      </c>
      <c r="M1008" s="50" t="n">
        <f aca="false">FilterPk!K$13</f>
        <v>1762908.33</v>
      </c>
      <c r="N1008" s="50" t="n">
        <f aca="false">FilterPk!L$13</f>
        <v>3093560.53</v>
      </c>
      <c r="O1008" s="50" t="n">
        <f aca="false">FilterPk!M$13</f>
        <v>565730</v>
      </c>
      <c r="P1008" s="50" t="n">
        <f aca="false">FilterPk!N$13</f>
        <v>-439379.19</v>
      </c>
      <c r="Q1008" s="51" t="n">
        <f aca="false">FilterPk!O$13</f>
        <v>3219911.34</v>
      </c>
    </row>
    <row r="1009" customFormat="false" ht="12.75" hidden="false" customHeight="false" outlineLevel="0" collapsed="false">
      <c r="B1009" s="85" t="str">
        <f aca="false">FilterPk!A$14</f>
        <v>ST-ECAR</v>
      </c>
      <c r="C1009" s="13" t="n">
        <f aca="false">C1008+1</f>
        <v>1008</v>
      </c>
      <c r="D1009" s="50" t="n">
        <f aca="false">FilterPk!B$14</f>
        <v>238101.441960815</v>
      </c>
      <c r="E1009" s="50" t="n">
        <f aca="false">FilterPk!C$14</f>
        <v>13522.23</v>
      </c>
      <c r="F1009" s="50" t="n">
        <f aca="false">FilterPk!D$14</f>
        <v>15838.59</v>
      </c>
      <c r="G1009" s="50" t="n">
        <f aca="false">FilterPk!E$14</f>
        <v>0</v>
      </c>
      <c r="H1009" s="50" t="n">
        <f aca="false">FilterPk!F$14</f>
        <v>0</v>
      </c>
      <c r="I1009" s="50" t="n">
        <f aca="false">FilterPk!G$14</f>
        <v>0</v>
      </c>
      <c r="J1009" s="50" t="n">
        <f aca="false">FilterPk!H$14</f>
        <v>0</v>
      </c>
      <c r="K1009" s="50" t="n">
        <f aca="false">FilterPk!I$14</f>
        <v>0</v>
      </c>
      <c r="L1009" s="50" t="n">
        <f aca="false">FilterPk!J$14</f>
        <v>0</v>
      </c>
      <c r="M1009" s="50" t="n">
        <f aca="false">FilterPk!K$14</f>
        <v>0</v>
      </c>
      <c r="N1009" s="50" t="n">
        <f aca="false">FilterPk!L$14</f>
        <v>29360.82</v>
      </c>
      <c r="O1009" s="50" t="n">
        <f aca="false">FilterPk!M$14</f>
        <v>0</v>
      </c>
      <c r="P1009" s="50" t="n">
        <f aca="false">FilterPk!N$14</f>
        <v>0</v>
      </c>
      <c r="Q1009" s="51" t="n">
        <f aca="false">FilterPk!O$14</f>
        <v>29360.82</v>
      </c>
    </row>
    <row r="1010" customFormat="false" ht="12.75" hidden="false" customHeight="false" outlineLevel="0" collapsed="false">
      <c r="B1010" s="85" t="str">
        <f aca="false">FilterPk!A$15</f>
        <v>ST- MAPP</v>
      </c>
      <c r="C1010" s="13" t="n">
        <f aca="false">C1009+1</f>
        <v>1009</v>
      </c>
      <c r="D1010" s="50" t="n">
        <f aca="false">FilterPk!B$15</f>
        <v>254636.614020626</v>
      </c>
      <c r="E1010" s="50" t="n">
        <f aca="false">FilterPk!C$15</f>
        <v>795.43</v>
      </c>
      <c r="F1010" s="50" t="n">
        <f aca="false">FilterPk!D$15</f>
        <v>39596.48</v>
      </c>
      <c r="G1010" s="50" t="n">
        <f aca="false">FilterPk!E$15</f>
        <v>26009.8</v>
      </c>
      <c r="H1010" s="50" t="n">
        <f aca="false">FilterPk!F$15</f>
        <v>8238.75</v>
      </c>
      <c r="I1010" s="50" t="n">
        <f aca="false">FilterPk!G$15</f>
        <v>0</v>
      </c>
      <c r="J1010" s="50" t="n">
        <f aca="false">FilterPk!H$15</f>
        <v>0</v>
      </c>
      <c r="K1010" s="50" t="n">
        <f aca="false">FilterPk!I$15</f>
        <v>0</v>
      </c>
      <c r="L1010" s="50" t="n">
        <f aca="false">FilterPk!J$15</f>
        <v>0</v>
      </c>
      <c r="M1010" s="50" t="n">
        <f aca="false">FilterPk!K$15</f>
        <v>0</v>
      </c>
      <c r="N1010" s="50" t="n">
        <f aca="false">FilterPk!L$15</f>
        <v>74640.46</v>
      </c>
      <c r="O1010" s="50" t="n">
        <f aca="false">FilterPk!M$15</f>
        <v>0</v>
      </c>
      <c r="P1010" s="50" t="n">
        <f aca="false">FilterPk!N$15</f>
        <v>0</v>
      </c>
      <c r="Q1010" s="51" t="n">
        <f aca="false">FilterPk!O$15</f>
        <v>74640.46</v>
      </c>
    </row>
    <row r="1011" customFormat="false" ht="12.75" hidden="false" customHeight="false" outlineLevel="0" collapsed="false">
      <c r="B1011" s="85" t="str">
        <f aca="false">FilterPk!A$16</f>
        <v>ST- MAIN</v>
      </c>
      <c r="C1011" s="13" t="n">
        <f aca="false">C1010+1</f>
        <v>1010</v>
      </c>
      <c r="D1011" s="50" t="n">
        <f aca="false">FilterPk!B$16</f>
        <v>694293.253349893</v>
      </c>
      <c r="E1011" s="50" t="n">
        <f aca="false">FilterPk!C$16</f>
        <v>-2349.61</v>
      </c>
      <c r="F1011" s="50" t="n">
        <f aca="false">FilterPk!D$16</f>
        <v>15903</v>
      </c>
      <c r="G1011" s="50" t="n">
        <f aca="false">FilterPk!E$16</f>
        <v>69359.47</v>
      </c>
      <c r="H1011" s="50" t="n">
        <f aca="false">FilterPk!F$16</f>
        <v>0</v>
      </c>
      <c r="I1011" s="50" t="n">
        <f aca="false">FilterPk!G$16</f>
        <v>0</v>
      </c>
      <c r="J1011" s="50" t="n">
        <f aca="false">FilterPk!H$16</f>
        <v>0</v>
      </c>
      <c r="K1011" s="50" t="n">
        <f aca="false">FilterPk!I$16</f>
        <v>0</v>
      </c>
      <c r="L1011" s="50" t="n">
        <f aca="false">FilterPk!J$16</f>
        <v>0</v>
      </c>
      <c r="M1011" s="50" t="n">
        <f aca="false">FilterPk!K$16</f>
        <v>0</v>
      </c>
      <c r="N1011" s="50" t="n">
        <f aca="false">FilterPk!L$16</f>
        <v>82912.86</v>
      </c>
      <c r="O1011" s="50" t="n">
        <f aca="false">FilterPk!M$16</f>
        <v>0</v>
      </c>
      <c r="P1011" s="50" t="n">
        <f aca="false">FilterPk!N$16</f>
        <v>0</v>
      </c>
      <c r="Q1011" s="51" t="n">
        <f aca="false">FilterPk!O$16</f>
        <v>82912.86</v>
      </c>
    </row>
    <row r="1012" customFormat="false" ht="12.75" hidden="false" customHeight="false" outlineLevel="0" collapsed="false">
      <c r="B1012" s="85" t="str">
        <f aca="false">FilterPk!A$17</f>
        <v>MW-ANALYST</v>
      </c>
      <c r="C1012" s="13" t="n">
        <f aca="false">C1011+1</f>
        <v>1011</v>
      </c>
      <c r="D1012" s="50" t="n">
        <f aca="false">FilterPk!B$17</f>
        <v>0</v>
      </c>
      <c r="E1012" s="50" t="n">
        <f aca="false">FilterPk!C$17</f>
        <v>6363.4</v>
      </c>
      <c r="F1012" s="50" t="n">
        <f aca="false">FilterPk!D$17</f>
        <v>15838.59</v>
      </c>
      <c r="G1012" s="50" t="n">
        <f aca="false">FilterPk!E$17</f>
        <v>0</v>
      </c>
      <c r="H1012" s="50" t="n">
        <f aca="false">FilterPk!F$17</f>
        <v>0</v>
      </c>
      <c r="I1012" s="50" t="n">
        <f aca="false">FilterPk!G$17</f>
        <v>0</v>
      </c>
      <c r="J1012" s="50" t="n">
        <f aca="false">FilterPk!H$17</f>
        <v>0</v>
      </c>
      <c r="K1012" s="50" t="n">
        <f aca="false">FilterPk!I$17</f>
        <v>0</v>
      </c>
      <c r="L1012" s="50" t="n">
        <f aca="false">FilterPk!J$17</f>
        <v>0</v>
      </c>
      <c r="M1012" s="50" t="n">
        <f aca="false">FilterPk!K$17</f>
        <v>0</v>
      </c>
      <c r="N1012" s="50" t="n">
        <f aca="false">FilterPk!L$17</f>
        <v>22201.99</v>
      </c>
      <c r="O1012" s="50" t="n">
        <f aca="false">FilterPk!M$17</f>
        <v>0</v>
      </c>
      <c r="P1012" s="50" t="n">
        <f aca="false">FilterPk!N$17</f>
        <v>0</v>
      </c>
      <c r="Q1012" s="51" t="n">
        <f aca="false">FilterPk!O$17</f>
        <v>22201.99</v>
      </c>
    </row>
    <row r="1013" customFormat="false" ht="12.75" hidden="false" customHeight="false" outlineLevel="0" collapsed="false">
      <c r="B1013" s="85" t="str">
        <f aca="false">FilterPk!A$18</f>
        <v>LT-NE</v>
      </c>
      <c r="C1013" s="13" t="n">
        <f aca="false">C1012+1</f>
        <v>1012</v>
      </c>
      <c r="D1013" s="50" t="n">
        <f aca="false">FilterPk!B$18</f>
        <v>6187311.37539291</v>
      </c>
      <c r="E1013" s="50" t="n">
        <f aca="false">FilterPk!C$18</f>
        <v>-37254.47</v>
      </c>
      <c r="F1013" s="50" t="n">
        <f aca="false">FilterPk!D$18</f>
        <v>2562.91</v>
      </c>
      <c r="G1013" s="50" t="n">
        <f aca="false">FilterPk!E$18</f>
        <v>-23211.32</v>
      </c>
      <c r="H1013" s="50" t="n">
        <f aca="false">FilterPk!F$18</f>
        <v>263627.18</v>
      </c>
      <c r="I1013" s="50" t="n">
        <f aca="false">FilterPk!G$18</f>
        <v>-59813.36</v>
      </c>
      <c r="J1013" s="50" t="n">
        <f aca="false">FilterPk!H$18</f>
        <v>155752.04</v>
      </c>
      <c r="K1013" s="50" t="n">
        <f aca="false">FilterPk!I$18</f>
        <v>121018.38</v>
      </c>
      <c r="L1013" s="50" t="n">
        <f aca="false">FilterPk!J$18</f>
        <v>-53378.32</v>
      </c>
      <c r="M1013" s="50" t="n">
        <f aca="false">FilterPk!K$18</f>
        <v>995570.8</v>
      </c>
      <c r="N1013" s="50" t="n">
        <f aca="false">FilterPk!L$18</f>
        <v>1364873.84</v>
      </c>
      <c r="O1013" s="50" t="n">
        <f aca="false">FilterPk!M$18</f>
        <v>1053007.86</v>
      </c>
      <c r="P1013" s="50" t="n">
        <f aca="false">FilterPk!N$18</f>
        <v>-2593897.5</v>
      </c>
      <c r="Q1013" s="51" t="n">
        <f aca="false">FilterPk!O$18</f>
        <v>-176015.800000001</v>
      </c>
    </row>
    <row r="1014" customFormat="false" ht="12.75" hidden="false" customHeight="false" outlineLevel="0" collapsed="false">
      <c r="B1014" s="85" t="str">
        <f aca="false">FilterPk!A$19</f>
        <v>LT-PJM</v>
      </c>
      <c r="C1014" s="13" t="n">
        <f aca="false">C1013+1</f>
        <v>1013</v>
      </c>
      <c r="D1014" s="50" t="n">
        <f aca="false">FilterPk!B$19</f>
        <v>1818236.42109565</v>
      </c>
      <c r="E1014" s="50" t="n">
        <f aca="false">FilterPk!C$19</f>
        <v>25453.61</v>
      </c>
      <c r="F1014" s="50" t="n">
        <f aca="false">FilterPk!D$19</f>
        <v>45536</v>
      </c>
      <c r="G1014" s="50" t="n">
        <f aca="false">FilterPk!E$19</f>
        <v>312117.59</v>
      </c>
      <c r="H1014" s="50" t="n">
        <f aca="false">FilterPk!F$19</f>
        <v>211118</v>
      </c>
      <c r="I1014" s="50" t="n">
        <f aca="false">FilterPk!G$19</f>
        <v>0</v>
      </c>
      <c r="J1014" s="50" t="n">
        <f aca="false">FilterPk!H$19</f>
        <v>24536.25</v>
      </c>
      <c r="K1014" s="50" t="n">
        <f aca="false">FilterPk!I$19</f>
        <v>-12662.37</v>
      </c>
      <c r="L1014" s="50" t="n">
        <f aca="false">FilterPk!J$19</f>
        <v>-30078</v>
      </c>
      <c r="M1014" s="50" t="n">
        <f aca="false">FilterPk!K$19</f>
        <v>243523.27</v>
      </c>
      <c r="N1014" s="50" t="n">
        <f aca="false">FilterPk!L$19</f>
        <v>819544.35</v>
      </c>
      <c r="O1014" s="50" t="n">
        <f aca="false">FilterPk!M$19</f>
        <v>125485.18</v>
      </c>
      <c r="P1014" s="50" t="n">
        <f aca="false">FilterPk!N$19</f>
        <v>177105.54</v>
      </c>
      <c r="Q1014" s="51" t="n">
        <f aca="false">FilterPk!O$19</f>
        <v>1122135.07</v>
      </c>
    </row>
    <row r="1015" customFormat="false" ht="12.75" hidden="false" customHeight="false" outlineLevel="0" collapsed="false">
      <c r="B1015" s="85" t="str">
        <f aca="false">FilterPk!A$20</f>
        <v>LT- NY</v>
      </c>
      <c r="C1015" s="13" t="n">
        <f aca="false">C1014+1</f>
        <v>1014</v>
      </c>
      <c r="D1015" s="50" t="n">
        <f aca="false">FilterPk!B$20</f>
        <v>0</v>
      </c>
      <c r="E1015" s="50" t="n">
        <f aca="false">FilterPk!C$20</f>
        <v>-15908.51</v>
      </c>
      <c r="F1015" s="50" t="n">
        <f aca="false">FilterPk!D$20</f>
        <v>63126.67</v>
      </c>
      <c r="G1015" s="50" t="n">
        <f aca="false">FilterPk!E$20</f>
        <v>-17376.91</v>
      </c>
      <c r="H1015" s="50" t="n">
        <f aca="false">FilterPk!F$20</f>
        <v>0</v>
      </c>
      <c r="I1015" s="50" t="n">
        <f aca="false">FilterPk!G$20</f>
        <v>0</v>
      </c>
      <c r="J1015" s="50" t="n">
        <f aca="false">FilterPk!H$20</f>
        <v>0</v>
      </c>
      <c r="K1015" s="50" t="n">
        <f aca="false">FilterPk!I$20</f>
        <v>0</v>
      </c>
      <c r="L1015" s="50" t="n">
        <f aca="false">FilterPk!J$20</f>
        <v>0</v>
      </c>
      <c r="M1015" s="50" t="n">
        <f aca="false">FilterPk!K$20</f>
        <v>146381.01</v>
      </c>
      <c r="N1015" s="50" t="n">
        <f aca="false">FilterPk!L$20</f>
        <v>176222.26</v>
      </c>
      <c r="O1015" s="50" t="n">
        <f aca="false">FilterPk!M$20</f>
        <v>281909.77</v>
      </c>
      <c r="P1015" s="50" t="n">
        <f aca="false">FilterPk!N$20</f>
        <v>-177475.64</v>
      </c>
      <c r="Q1015" s="51" t="n">
        <f aca="false">FilterPk!O$20</f>
        <v>280656.39</v>
      </c>
    </row>
    <row r="1016" customFormat="false" ht="12.75" hidden="false" customHeight="false" outlineLevel="0" collapsed="false">
      <c r="B1016" s="85" t="str">
        <f aca="false">FilterPk!A$21</f>
        <v>ST- PJM</v>
      </c>
      <c r="C1016" s="13" t="n">
        <f aca="false">C1015+1</f>
        <v>1015</v>
      </c>
      <c r="D1016" s="50" t="n">
        <f aca="false">FilterPk!B$21</f>
        <v>1243093.71447674</v>
      </c>
      <c r="E1016" s="50" t="n">
        <f aca="false">FilterPk!C$21</f>
        <v>-91155.75</v>
      </c>
      <c r="F1016" s="50" t="n">
        <f aca="false">FilterPk!D$21</f>
        <v>-47515.78</v>
      </c>
      <c r="G1016" s="50" t="n">
        <f aca="false">FilterPk!E$21</f>
        <v>0</v>
      </c>
      <c r="H1016" s="50" t="n">
        <f aca="false">FilterPk!F$21</f>
        <v>0</v>
      </c>
      <c r="I1016" s="50" t="n">
        <f aca="false">FilterPk!G$21</f>
        <v>0</v>
      </c>
      <c r="J1016" s="50" t="n">
        <f aca="false">FilterPk!H$21</f>
        <v>0</v>
      </c>
      <c r="K1016" s="50" t="n">
        <f aca="false">FilterPk!I$21</f>
        <v>0</v>
      </c>
      <c r="L1016" s="50" t="n">
        <f aca="false">FilterPk!J$21</f>
        <v>0</v>
      </c>
      <c r="M1016" s="50" t="n">
        <f aca="false">FilterPk!K$21</f>
        <v>0</v>
      </c>
      <c r="N1016" s="50" t="n">
        <f aca="false">FilterPk!L$21</f>
        <v>-138671.53</v>
      </c>
      <c r="O1016" s="50" t="n">
        <f aca="false">FilterPk!M$21</f>
        <v>0</v>
      </c>
      <c r="P1016" s="50" t="n">
        <f aca="false">FilterPk!N$21</f>
        <v>0</v>
      </c>
      <c r="Q1016" s="51" t="n">
        <f aca="false">FilterPk!O$21</f>
        <v>-138671.53</v>
      </c>
    </row>
    <row r="1017" customFormat="false" ht="12.75" hidden="false" customHeight="false" outlineLevel="0" collapsed="false">
      <c r="B1017" s="85" t="str">
        <f aca="false">FilterPk!A$22</f>
        <v>ST- NENG</v>
      </c>
      <c r="C1017" s="13" t="n">
        <f aca="false">C1016+1</f>
        <v>1016</v>
      </c>
      <c r="D1017" s="50" t="n">
        <f aca="false">FilterPk!B$22</f>
        <v>539719.375927685</v>
      </c>
      <c r="E1017" s="50" t="n">
        <f aca="false">FilterPk!C$22</f>
        <v>13161.19</v>
      </c>
      <c r="F1017" s="50" t="n">
        <f aca="false">FilterPk!D$22</f>
        <v>63418.82</v>
      </c>
      <c r="G1017" s="50" t="n">
        <f aca="false">FilterPk!E$22</f>
        <v>0</v>
      </c>
      <c r="H1017" s="50" t="n">
        <f aca="false">FilterPk!F$22</f>
        <v>0</v>
      </c>
      <c r="I1017" s="50" t="n">
        <f aca="false">FilterPk!G$22</f>
        <v>0</v>
      </c>
      <c r="J1017" s="50" t="n">
        <f aca="false">FilterPk!H$22</f>
        <v>0</v>
      </c>
      <c r="K1017" s="50" t="n">
        <f aca="false">FilterPk!I$22</f>
        <v>0</v>
      </c>
      <c r="L1017" s="50" t="n">
        <f aca="false">FilterPk!J$22</f>
        <v>0</v>
      </c>
      <c r="M1017" s="50" t="n">
        <f aca="false">FilterPk!K$22</f>
        <v>0</v>
      </c>
      <c r="N1017" s="50" t="n">
        <f aca="false">FilterPk!L$22</f>
        <v>76580.01</v>
      </c>
      <c r="O1017" s="50" t="n">
        <f aca="false">FilterPk!M$22</f>
        <v>0</v>
      </c>
      <c r="P1017" s="50" t="n">
        <f aca="false">FilterPk!N$22</f>
        <v>0</v>
      </c>
      <c r="Q1017" s="51" t="n">
        <f aca="false">FilterPk!O$22</f>
        <v>76580.01</v>
      </c>
    </row>
    <row r="1018" customFormat="false" ht="12.75" hidden="false" customHeight="false" outlineLevel="0" collapsed="false">
      <c r="B1018" s="85" t="str">
        <f aca="false">FilterPk!A$23</f>
        <v>ST- NY</v>
      </c>
      <c r="C1018" s="13" t="n">
        <f aca="false">C1017+1</f>
        <v>1017</v>
      </c>
      <c r="D1018" s="50" t="n">
        <f aca="false">FilterPk!B$23</f>
        <v>251437.188425373</v>
      </c>
      <c r="E1018" s="50" t="n">
        <f aca="false">FilterPk!C$23</f>
        <v>10362.2</v>
      </c>
      <c r="F1018" s="50" t="n">
        <f aca="false">FilterPk!D$23</f>
        <v>-15838.59</v>
      </c>
      <c r="G1018" s="50" t="n">
        <f aca="false">FilterPk!E$23</f>
        <v>17339.87</v>
      </c>
      <c r="H1018" s="50" t="n">
        <f aca="false">FilterPk!F$23</f>
        <v>0</v>
      </c>
      <c r="I1018" s="50" t="n">
        <f aca="false">FilterPk!G$23</f>
        <v>0</v>
      </c>
      <c r="J1018" s="50" t="n">
        <f aca="false">FilterPk!H$23</f>
        <v>0</v>
      </c>
      <c r="K1018" s="50" t="n">
        <f aca="false">FilterPk!I$23</f>
        <v>0</v>
      </c>
      <c r="L1018" s="50" t="n">
        <f aca="false">FilterPk!J$23</f>
        <v>0</v>
      </c>
      <c r="M1018" s="50" t="n">
        <f aca="false">FilterPk!K$23</f>
        <v>0</v>
      </c>
      <c r="N1018" s="50" t="n">
        <f aca="false">FilterPk!L$23</f>
        <v>11863.48</v>
      </c>
      <c r="O1018" s="50" t="n">
        <f aca="false">FilterPk!M$23</f>
        <v>0</v>
      </c>
      <c r="P1018" s="50" t="n">
        <f aca="false">FilterPk!N$23</f>
        <v>0</v>
      </c>
      <c r="Q1018" s="51" t="n">
        <f aca="false">FilterPk!O$23</f>
        <v>11863.48</v>
      </c>
    </row>
    <row r="1019" customFormat="false" ht="12.75" hidden="false" customHeight="false" outlineLevel="0" collapsed="false">
      <c r="B1019" s="85" t="str">
        <f aca="false">FilterPk!A$24</f>
        <v>NE- PHYS</v>
      </c>
      <c r="C1019" s="13" t="n">
        <f aca="false">C1018+1</f>
        <v>1018</v>
      </c>
      <c r="D1019" s="50" t="n">
        <f aca="false">FilterPk!B$24</f>
        <v>0</v>
      </c>
      <c r="E1019" s="50" t="n">
        <f aca="false">FilterPk!C$24</f>
        <v>0</v>
      </c>
      <c r="F1019" s="50" t="n">
        <f aca="false">FilterPk!D$24</f>
        <v>0</v>
      </c>
      <c r="G1019" s="50" t="n">
        <f aca="false">FilterPk!E$24</f>
        <v>0</v>
      </c>
      <c r="H1019" s="50" t="n">
        <f aca="false">FilterPk!F$24</f>
        <v>0</v>
      </c>
      <c r="I1019" s="50" t="n">
        <f aca="false">FilterPk!G$24</f>
        <v>0</v>
      </c>
      <c r="J1019" s="50" t="n">
        <f aca="false">FilterPk!H$24</f>
        <v>0</v>
      </c>
      <c r="K1019" s="50" t="n">
        <f aca="false">FilterPk!I$24</f>
        <v>0</v>
      </c>
      <c r="L1019" s="50" t="n">
        <f aca="false">FilterPk!J$24</f>
        <v>0</v>
      </c>
      <c r="M1019" s="50" t="n">
        <f aca="false">FilterPk!K$24</f>
        <v>0</v>
      </c>
      <c r="N1019" s="50" t="n">
        <f aca="false">FilterPk!L$24</f>
        <v>0</v>
      </c>
      <c r="O1019" s="50" t="n">
        <f aca="false">FilterPk!M$24</f>
        <v>0</v>
      </c>
      <c r="P1019" s="50" t="n">
        <f aca="false">FilterPk!N$24</f>
        <v>0</v>
      </c>
      <c r="Q1019" s="51" t="n">
        <f aca="false">FilterPk!O$24</f>
        <v>0</v>
      </c>
    </row>
    <row r="1020" customFormat="false" ht="12.75" hidden="false" customHeight="false" outlineLevel="0" collapsed="false">
      <c r="B1020" s="85" t="str">
        <f aca="false">FilterPk!A$25</f>
        <v>LT-Southeast</v>
      </c>
      <c r="C1020" s="13" t="n">
        <f aca="false">C1019+1</f>
        <v>1019</v>
      </c>
      <c r="D1020" s="50" t="n">
        <f aca="false">FilterPk!B$25</f>
        <v>11411200.8859117</v>
      </c>
      <c r="E1020" s="50" t="n">
        <f aca="false">FilterPk!C$25</f>
        <v>45860.27</v>
      </c>
      <c r="F1020" s="50" t="n">
        <f aca="false">FilterPk!D$25</f>
        <v>54109.47</v>
      </c>
      <c r="G1020" s="50" t="n">
        <f aca="false">FilterPk!E$25</f>
        <v>124540.18</v>
      </c>
      <c r="H1020" s="50" t="n">
        <f aca="false">FilterPk!F$25</f>
        <v>77068.78</v>
      </c>
      <c r="I1020" s="50" t="n">
        <f aca="false">FilterPk!G$25</f>
        <v>75414.58</v>
      </c>
      <c r="J1020" s="50" t="n">
        <f aca="false">FilterPk!H$25</f>
        <v>134077.64</v>
      </c>
      <c r="K1020" s="50" t="n">
        <f aca="false">FilterPk!I$25</f>
        <v>429786.05</v>
      </c>
      <c r="L1020" s="50" t="n">
        <f aca="false">FilterPk!J$25</f>
        <v>118391.18</v>
      </c>
      <c r="M1020" s="50" t="n">
        <f aca="false">FilterPk!K$25</f>
        <v>1083243.13</v>
      </c>
      <c r="N1020" s="50" t="n">
        <f aca="false">FilterPk!L$25</f>
        <v>2142491.28</v>
      </c>
      <c r="O1020" s="50" t="n">
        <f aca="false">FilterPk!M$25</f>
        <v>344226</v>
      </c>
      <c r="P1020" s="50" t="n">
        <f aca="false">FilterPk!N$25</f>
        <v>1221747.4</v>
      </c>
      <c r="Q1020" s="51" t="n">
        <f aca="false">FilterPk!O$25</f>
        <v>3708464.68</v>
      </c>
    </row>
    <row r="1021" customFormat="false" ht="12.75" hidden="false" customHeight="false" outlineLevel="0" collapsed="false">
      <c r="B1021" s="85" t="str">
        <f aca="false">FilterPk!A$26</f>
        <v>ST-SPP</v>
      </c>
      <c r="C1021" s="13" t="n">
        <f aca="false">C1020+1</f>
        <v>1020</v>
      </c>
      <c r="D1021" s="50" t="n">
        <f aca="false">FilterPk!B$26</f>
        <v>52202.8773549933</v>
      </c>
      <c r="E1021" s="50" t="n">
        <f aca="false">FilterPk!C$26</f>
        <v>3181.7</v>
      </c>
      <c r="F1021" s="50" t="n">
        <f aca="false">FilterPk!D$26</f>
        <v>0</v>
      </c>
      <c r="G1021" s="50" t="n">
        <f aca="false">FilterPk!E$26</f>
        <v>0</v>
      </c>
      <c r="H1021" s="50" t="n">
        <f aca="false">FilterPk!F$26</f>
        <v>0</v>
      </c>
      <c r="I1021" s="50" t="n">
        <f aca="false">FilterPk!G$26</f>
        <v>0</v>
      </c>
      <c r="J1021" s="50" t="n">
        <f aca="false">FilterPk!H$26</f>
        <v>0</v>
      </c>
      <c r="K1021" s="50" t="n">
        <f aca="false">FilterPk!I$26</f>
        <v>0</v>
      </c>
      <c r="L1021" s="50" t="n">
        <f aca="false">FilterPk!J$26</f>
        <v>0</v>
      </c>
      <c r="M1021" s="50" t="n">
        <f aca="false">FilterPk!K$26</f>
        <v>0</v>
      </c>
      <c r="N1021" s="50" t="n">
        <f aca="false">FilterPk!L$26</f>
        <v>3181.7</v>
      </c>
      <c r="O1021" s="50" t="n">
        <f aca="false">FilterPk!M$26</f>
        <v>0</v>
      </c>
      <c r="P1021" s="50" t="n">
        <f aca="false">FilterPk!N$26</f>
        <v>0</v>
      </c>
      <c r="Q1021" s="51" t="n">
        <f aca="false">FilterPk!O$26</f>
        <v>3181.7</v>
      </c>
    </row>
    <row r="1022" customFormat="false" ht="12.75" hidden="false" customHeight="false" outlineLevel="0" collapsed="false">
      <c r="B1022" s="85" t="str">
        <f aca="false">FilterPk!A$27</f>
        <v>ST-SERC</v>
      </c>
      <c r="C1022" s="13" t="n">
        <f aca="false">C1021+1</f>
        <v>1021</v>
      </c>
      <c r="D1022" s="50" t="n">
        <f aca="false">FilterPk!B$27</f>
        <v>686881.973218232</v>
      </c>
      <c r="E1022" s="50" t="n">
        <f aca="false">FilterPk!C$27</f>
        <v>-12726.81</v>
      </c>
      <c r="F1022" s="50" t="n">
        <f aca="false">FilterPk!D$27</f>
        <v>-31677.19</v>
      </c>
      <c r="G1022" s="50" t="n">
        <f aca="false">FilterPk!E$27</f>
        <v>138718.93</v>
      </c>
      <c r="H1022" s="50" t="n">
        <f aca="false">FilterPk!F$27</f>
        <v>0</v>
      </c>
      <c r="I1022" s="50" t="n">
        <f aca="false">FilterPk!G$27</f>
        <v>0</v>
      </c>
      <c r="J1022" s="50" t="n">
        <f aca="false">FilterPk!H$27</f>
        <v>0</v>
      </c>
      <c r="K1022" s="50" t="n">
        <f aca="false">FilterPk!I$27</f>
        <v>0</v>
      </c>
      <c r="L1022" s="50" t="n">
        <f aca="false">FilterPk!J$27</f>
        <v>0</v>
      </c>
      <c r="M1022" s="50" t="n">
        <f aca="false">FilterPk!K$27</f>
        <v>0</v>
      </c>
      <c r="N1022" s="50" t="n">
        <f aca="false">FilterPk!L$27</f>
        <v>94314.93</v>
      </c>
      <c r="O1022" s="50" t="n">
        <f aca="false">FilterPk!M$27</f>
        <v>0</v>
      </c>
      <c r="P1022" s="50" t="n">
        <f aca="false">FilterPk!N$27</f>
        <v>0</v>
      </c>
      <c r="Q1022" s="51" t="n">
        <f aca="false">FilterPk!O$27</f>
        <v>94314.93</v>
      </c>
    </row>
    <row r="1023" customFormat="false" ht="12.75" hidden="false" customHeight="false" outlineLevel="0" collapsed="false">
      <c r="B1023" s="85" t="str">
        <f aca="false">FilterPk!A$28</f>
        <v>LT- Texas</v>
      </c>
      <c r="C1023" s="13" t="n">
        <f aca="false">C1022+1</f>
        <v>1022</v>
      </c>
      <c r="D1023" s="50" t="n">
        <f aca="false">FilterPk!B$28</f>
        <v>3826684.70313045</v>
      </c>
      <c r="E1023" s="50" t="n">
        <f aca="false">FilterPk!C$28</f>
        <v>-6382.69</v>
      </c>
      <c r="F1023" s="50" t="n">
        <f aca="false">FilterPk!D$28</f>
        <v>71634.81</v>
      </c>
      <c r="G1023" s="50" t="n">
        <f aca="false">FilterPk!E$28</f>
        <v>28710.67</v>
      </c>
      <c r="H1023" s="50" t="n">
        <f aca="false">FilterPk!F$28</f>
        <v>106726.26</v>
      </c>
      <c r="I1023" s="50" t="n">
        <f aca="false">FilterPk!G$28</f>
        <v>68401.15</v>
      </c>
      <c r="J1023" s="50" t="n">
        <f aca="false">FilterPk!H$28</f>
        <v>107963.61</v>
      </c>
      <c r="K1023" s="50" t="n">
        <f aca="false">FilterPk!I$28</f>
        <v>204731.1</v>
      </c>
      <c r="L1023" s="50" t="n">
        <f aca="false">FilterPk!J$28</f>
        <v>63773.36</v>
      </c>
      <c r="M1023" s="50" t="n">
        <f aca="false">FilterPk!K$28</f>
        <v>194039.66</v>
      </c>
      <c r="N1023" s="50" t="n">
        <f aca="false">FilterPk!L$28</f>
        <v>839597.93</v>
      </c>
      <c r="O1023" s="50" t="n">
        <f aca="false">FilterPk!M$28</f>
        <v>673610.11</v>
      </c>
      <c r="P1023" s="50" t="n">
        <f aca="false">FilterPk!N$28</f>
        <v>107208.74</v>
      </c>
      <c r="Q1023" s="51" t="n">
        <f aca="false">FilterPk!O$28</f>
        <v>1620416.78</v>
      </c>
    </row>
    <row r="1024" customFormat="false" ht="12.75" hidden="false" customHeight="false" outlineLevel="0" collapsed="false">
      <c r="B1024" s="85" t="str">
        <f aca="false">FilterPk!A$29</f>
        <v>St- Texas</v>
      </c>
      <c r="C1024" s="13" t="n">
        <f aca="false">C1023+1</f>
        <v>1023</v>
      </c>
      <c r="D1024" s="50" t="n">
        <f aca="false">FilterPk!B$29</f>
        <v>445563.239343252</v>
      </c>
      <c r="E1024" s="50" t="n">
        <f aca="false">FilterPk!C$29</f>
        <v>30194</v>
      </c>
      <c r="F1024" s="50" t="n">
        <f aca="false">FilterPk!D$29</f>
        <v>31677.19</v>
      </c>
      <c r="G1024" s="50" t="n">
        <f aca="false">FilterPk!E$29</f>
        <v>0</v>
      </c>
      <c r="H1024" s="50" t="n">
        <f aca="false">FilterPk!F$29</f>
        <v>0</v>
      </c>
      <c r="I1024" s="50" t="n">
        <f aca="false">FilterPk!G$29</f>
        <v>0</v>
      </c>
      <c r="J1024" s="50" t="n">
        <f aca="false">FilterPk!H$29</f>
        <v>0</v>
      </c>
      <c r="K1024" s="50" t="n">
        <f aca="false">FilterPk!I$29</f>
        <v>0</v>
      </c>
      <c r="L1024" s="50" t="n">
        <f aca="false">FilterPk!J$29</f>
        <v>0</v>
      </c>
      <c r="M1024" s="50" t="n">
        <f aca="false">FilterPk!K$29</f>
        <v>0</v>
      </c>
      <c r="N1024" s="50" t="n">
        <f aca="false">FilterPk!L$29</f>
        <v>61871.19</v>
      </c>
      <c r="O1024" s="50" t="n">
        <f aca="false">FilterPk!M$29</f>
        <v>0</v>
      </c>
      <c r="P1024" s="50" t="n">
        <f aca="false">FilterPk!N$29</f>
        <v>0</v>
      </c>
      <c r="Q1024" s="51" t="n">
        <f aca="false">FilterPk!O$29</f>
        <v>61871.19</v>
      </c>
    </row>
    <row r="1025" customFormat="false" ht="12.75" hidden="false" customHeight="false" outlineLevel="0" collapsed="false">
      <c r="B1025" s="85"/>
      <c r="C1025" s="13" t="n">
        <f aca="false">C1024+1</f>
        <v>1024</v>
      </c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1"/>
    </row>
    <row r="1026" customFormat="false" ht="12.75" hidden="false" customHeight="false" outlineLevel="0" collapsed="false">
      <c r="B1026" s="85" t="str">
        <f aca="false">FilterPk!A$32</f>
        <v>Gas positions</v>
      </c>
      <c r="C1026" s="13" t="n">
        <f aca="false">C1025+1</f>
        <v>1025</v>
      </c>
      <c r="D1026" s="50" t="s">
        <v>4</v>
      </c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1"/>
    </row>
    <row r="1027" customFormat="false" ht="12.75" hidden="false" customHeight="false" outlineLevel="0" collapsed="false">
      <c r="B1027" s="85" t="str">
        <f aca="false">FilterPk!A$33</f>
        <v>Kevin Presto</v>
      </c>
      <c r="C1027" s="13" t="n">
        <f aca="false">C1026+1</f>
        <v>1026</v>
      </c>
      <c r="D1027" s="50" t="n">
        <f aca="false">FilterPk!B$33</f>
        <v>0</v>
      </c>
      <c r="E1027" s="50" t="n">
        <f aca="false">FilterPk!C$33</f>
        <v>0</v>
      </c>
      <c r="F1027" s="50" t="n">
        <f aca="false">FilterPk!D$33</f>
        <v>0</v>
      </c>
      <c r="G1027" s="50" t="n">
        <f aca="false">FilterPk!E$33</f>
        <v>0</v>
      </c>
      <c r="H1027" s="50" t="n">
        <f aca="false">FilterPk!F$33</f>
        <v>148.212616</v>
      </c>
      <c r="I1027" s="50" t="n">
        <f aca="false">FilterPk!G$33</f>
        <v>152.45636</v>
      </c>
      <c r="J1027" s="50" t="n">
        <f aca="false">FilterPk!H$33</f>
        <v>146.860915</v>
      </c>
      <c r="K1027" s="50" t="n">
        <f aca="false">FilterPk!I$33</f>
        <v>301.509361</v>
      </c>
      <c r="L1027" s="50" t="n">
        <f aca="false">FilterPk!J$33</f>
        <v>144.921279</v>
      </c>
      <c r="M1027" s="50" t="n">
        <f aca="false">FilterPk!K$33</f>
        <v>149.116289</v>
      </c>
      <c r="N1027" s="50" t="n">
        <f aca="false">FilterPk!L$33</f>
        <v>1043.07682</v>
      </c>
      <c r="O1027" s="50" t="n">
        <f aca="false">FilterPk!M$33</f>
        <v>0</v>
      </c>
      <c r="P1027" s="50" t="n">
        <f aca="false">FilterPk!N$33</f>
        <v>0</v>
      </c>
      <c r="Q1027" s="51" t="n">
        <f aca="false">FilterPk!O$33</f>
        <v>1043.07682</v>
      </c>
    </row>
    <row r="1028" customFormat="false" ht="12.75" hidden="false" customHeight="false" outlineLevel="0" collapsed="false">
      <c r="B1028" s="85" t="str">
        <f aca="false">FilterPk!A$34</f>
        <v>Fletcher Sturm</v>
      </c>
      <c r="C1028" s="13" t="n">
        <f aca="false">C1027+1</f>
        <v>1027</v>
      </c>
      <c r="D1028" s="50" t="n">
        <f aca="false">FilterPk!B$34</f>
        <v>0</v>
      </c>
      <c r="E1028" s="50" t="n">
        <f aca="false">FilterPk!C$34</f>
        <v>0</v>
      </c>
      <c r="F1028" s="50" t="n">
        <f aca="false">FilterPk!D$34</f>
        <v>10.382539</v>
      </c>
      <c r="G1028" s="50" t="n">
        <f aca="false">FilterPk!E$34</f>
        <v>-372.732218</v>
      </c>
      <c r="H1028" s="50" t="n">
        <f aca="false">FilterPk!F$34</f>
        <v>-18.430041</v>
      </c>
      <c r="I1028" s="50" t="n">
        <f aca="false">FilterPk!G$34</f>
        <v>-7.519049</v>
      </c>
      <c r="J1028" s="50" t="n">
        <f aca="false">FilterPk!H$34</f>
        <v>7.209206</v>
      </c>
      <c r="K1028" s="50" t="n">
        <f aca="false">FilterPk!I$34</f>
        <v>16.283645</v>
      </c>
      <c r="L1028" s="50" t="n">
        <f aca="false">FilterPk!J$34</f>
        <v>-0.622678</v>
      </c>
      <c r="M1028" s="50" t="n">
        <f aca="false">FilterPk!K$34</f>
        <v>48.787102</v>
      </c>
      <c r="N1028" s="50" t="n">
        <f aca="false">FilterPk!L$34</f>
        <v>-316.641494</v>
      </c>
      <c r="O1028" s="50" t="n">
        <f aca="false">FilterPk!M$34</f>
        <v>137.057149</v>
      </c>
      <c r="P1028" s="50" t="n">
        <f aca="false">FilterPk!N$34</f>
        <v>0</v>
      </c>
      <c r="Q1028" s="51" t="n">
        <f aca="false">FilterPk!O$34</f>
        <v>-179.584345</v>
      </c>
    </row>
    <row r="1029" customFormat="false" ht="12.75" hidden="false" customHeight="false" outlineLevel="0" collapsed="false">
      <c r="B1029" s="85" t="str">
        <f aca="false">FilterPk!A$35</f>
        <v>Doug Gilbert-Smith</v>
      </c>
      <c r="C1029" s="13" t="n">
        <f aca="false">C1028+1</f>
        <v>1028</v>
      </c>
      <c r="D1029" s="50" t="n">
        <f aca="false">FilterPk!B$35</f>
        <v>0</v>
      </c>
      <c r="E1029" s="50" t="n">
        <f aca="false">FilterPk!C$35</f>
        <v>0</v>
      </c>
      <c r="F1029" s="50" t="n">
        <f aca="false">FilterPk!D$35</f>
        <v>-34.907</v>
      </c>
      <c r="G1029" s="50" t="n">
        <f aca="false">FilterPk!E$35</f>
        <v>38.473605</v>
      </c>
      <c r="H1029" s="50" t="n">
        <f aca="false">FilterPk!F$35</f>
        <v>-29.642523</v>
      </c>
      <c r="I1029" s="50" t="n">
        <f aca="false">FilterPk!G$35</f>
        <v>30.491272</v>
      </c>
      <c r="J1029" s="50" t="n">
        <f aca="false">FilterPk!H$35</f>
        <v>0</v>
      </c>
      <c r="K1029" s="50" t="n">
        <f aca="false">FilterPk!I$35</f>
        <v>90.452808</v>
      </c>
      <c r="L1029" s="50" t="n">
        <f aca="false">FilterPk!J$35</f>
        <v>0</v>
      </c>
      <c r="M1029" s="50" t="n">
        <f aca="false">FilterPk!K$35</f>
        <v>14.574853</v>
      </c>
      <c r="N1029" s="50" t="n">
        <f aca="false">FilterPk!L$35</f>
        <v>109.443015</v>
      </c>
      <c r="O1029" s="50" t="n">
        <f aca="false">FilterPk!M$35</f>
        <v>94.93307</v>
      </c>
      <c r="P1029" s="50" t="n">
        <f aca="false">FilterPk!N$35</f>
        <v>-157.516125</v>
      </c>
      <c r="Q1029" s="51" t="n">
        <f aca="false">FilterPk!O$35</f>
        <v>46.85996</v>
      </c>
    </row>
    <row r="1030" customFormat="false" ht="12.75" hidden="false" customHeight="false" outlineLevel="0" collapsed="false">
      <c r="B1030" s="85" t="str">
        <f aca="false">FilterPk!A$36</f>
        <v>Rogers Herndon</v>
      </c>
      <c r="C1030" s="13" t="n">
        <f aca="false">C1029+1</f>
        <v>1029</v>
      </c>
      <c r="D1030" s="50" t="n">
        <f aca="false">FilterPk!B$36</f>
        <v>0</v>
      </c>
      <c r="E1030" s="50" t="n">
        <f aca="false">FilterPk!C$36</f>
        <v>0</v>
      </c>
      <c r="F1030" s="50" t="n">
        <f aca="false">FilterPk!D$36</f>
        <v>-16.269581</v>
      </c>
      <c r="G1030" s="50" t="n">
        <f aca="false">FilterPk!E$36</f>
        <v>-36.150495</v>
      </c>
      <c r="H1030" s="50" t="n">
        <f aca="false">FilterPk!F$36</f>
        <v>-105.080472</v>
      </c>
      <c r="I1030" s="50" t="n">
        <f aca="false">FilterPk!G$36</f>
        <v>-21.496839</v>
      </c>
      <c r="J1030" s="50" t="n">
        <f aca="false">FilterPk!H$36</f>
        <v>76.011979</v>
      </c>
      <c r="K1030" s="50" t="n">
        <f aca="false">FilterPk!I$36</f>
        <v>315.376651</v>
      </c>
      <c r="L1030" s="50" t="n">
        <f aca="false">FilterPk!J$36</f>
        <v>0.622678</v>
      </c>
      <c r="M1030" s="50" t="n">
        <f aca="false">FilterPk!K$36</f>
        <v>131.855286</v>
      </c>
      <c r="N1030" s="50" t="n">
        <f aca="false">FilterPk!L$36</f>
        <v>344.869207</v>
      </c>
      <c r="O1030" s="50" t="n">
        <f aca="false">FilterPk!M$36</f>
        <v>500.495437</v>
      </c>
      <c r="P1030" s="50" t="n">
        <f aca="false">FilterPk!N$36</f>
        <v>0</v>
      </c>
      <c r="Q1030" s="51" t="n">
        <f aca="false">FilterPk!O$36</f>
        <v>845.364644</v>
      </c>
    </row>
    <row r="1031" customFormat="false" ht="12.75" hidden="false" customHeight="false" outlineLevel="0" collapsed="false">
      <c r="B1031" s="85" t="str">
        <f aca="false">FilterPk!A$37</f>
        <v>Dana Davis</v>
      </c>
      <c r="C1031" s="13" t="n">
        <f aca="false">C1030+1</f>
        <v>1030</v>
      </c>
      <c r="D1031" s="50" t="n">
        <f aca="false">FilterPk!B$37</f>
        <v>0</v>
      </c>
      <c r="E1031" s="50" t="n">
        <f aca="false">FilterPk!C$37</f>
        <v>0</v>
      </c>
      <c r="F1031" s="50" t="n">
        <f aca="false">FilterPk!D$37</f>
        <v>4.986714</v>
      </c>
      <c r="G1031" s="50" t="n">
        <f aca="false">FilterPk!E$37</f>
        <v>-10.425106</v>
      </c>
      <c r="H1031" s="50" t="n">
        <f aca="false">FilterPk!F$37</f>
        <v>34.582944</v>
      </c>
      <c r="I1031" s="50" t="n">
        <f aca="false">FilterPk!G$37</f>
        <v>31.966656</v>
      </c>
      <c r="J1031" s="50" t="n">
        <f aca="false">FilterPk!H$37</f>
        <v>34.267547</v>
      </c>
      <c r="K1031" s="50" t="n">
        <f aca="false">FilterPk!I$37</f>
        <v>70.027981</v>
      </c>
      <c r="L1031" s="50" t="n">
        <f aca="false">FilterPk!J$37</f>
        <v>33.814965</v>
      </c>
      <c r="M1031" s="50" t="n">
        <f aca="false">FilterPk!K$37</f>
        <v>44.191074</v>
      </c>
      <c r="N1031" s="50" t="n">
        <f aca="false">FilterPk!L$37</f>
        <v>243.412775</v>
      </c>
      <c r="O1031" s="50" t="n">
        <f aca="false">FilterPk!M$37</f>
        <v>27.55263</v>
      </c>
      <c r="P1031" s="50" t="n">
        <f aca="false">FilterPk!N$37</f>
        <v>0</v>
      </c>
      <c r="Q1031" s="51" t="n">
        <f aca="false">FilterPk!O$37</f>
        <v>270.965405</v>
      </c>
    </row>
    <row r="1032" customFormat="false" ht="12.75" hidden="false" customHeight="false" outlineLevel="0" collapsed="false">
      <c r="B1032" s="85" t="str">
        <f aca="false">FilterPk!A$38</f>
        <v>Tom May</v>
      </c>
      <c r="C1032" s="13" t="n">
        <f aca="false">C1031+1</f>
        <v>1031</v>
      </c>
      <c r="D1032" s="50" t="n">
        <f aca="false">FilterPk!B$38</f>
        <v>0</v>
      </c>
      <c r="E1032" s="50" t="n">
        <f aca="false">FilterPk!C$38</f>
        <v>0</v>
      </c>
      <c r="F1032" s="50" t="n">
        <f aca="false">FilterPk!D$38</f>
        <v>0</v>
      </c>
      <c r="G1032" s="50" t="n">
        <f aca="false">FilterPk!E$38</f>
        <v>0</v>
      </c>
      <c r="H1032" s="50" t="n">
        <f aca="false">FilterPk!F$38</f>
        <v>0</v>
      </c>
      <c r="I1032" s="50" t="n">
        <f aca="false">FilterPk!G$38</f>
        <v>0</v>
      </c>
      <c r="J1032" s="50" t="n">
        <f aca="false">FilterPk!H$38</f>
        <v>0</v>
      </c>
      <c r="K1032" s="50" t="n">
        <f aca="false">FilterPk!I$38</f>
        <v>0</v>
      </c>
      <c r="L1032" s="50" t="n">
        <f aca="false">FilterPk!J$38</f>
        <v>0</v>
      </c>
      <c r="M1032" s="50" t="n">
        <f aca="false">FilterPk!K$38</f>
        <v>0</v>
      </c>
      <c r="N1032" s="50" t="n">
        <f aca="false">FilterPk!L$38</f>
        <v>0</v>
      </c>
      <c r="O1032" s="50" t="n">
        <f aca="false">FilterPk!M$38</f>
        <v>0</v>
      </c>
      <c r="P1032" s="50" t="n">
        <f aca="false">FilterPk!N$38</f>
        <v>0</v>
      </c>
      <c r="Q1032" s="51" t="n">
        <f aca="false">FilterPk!O$38</f>
        <v>0</v>
      </c>
    </row>
    <row r="1033" customFormat="false" ht="12.75" hidden="false" customHeight="false" outlineLevel="0" collapsed="false">
      <c r="B1033" s="85" t="str">
        <f aca="false">FilterPk!A$39</f>
        <v>Clint Dean</v>
      </c>
      <c r="C1033" s="13" t="n">
        <f aca="false">C1032+1</f>
        <v>1032</v>
      </c>
      <c r="D1033" s="50" t="n">
        <f aca="false">FilterPk!B$39</f>
        <v>0</v>
      </c>
      <c r="E1033" s="50" t="n">
        <f aca="false">FilterPk!C$39</f>
        <v>0</v>
      </c>
      <c r="F1033" s="50" t="n">
        <f aca="false">FilterPk!D$39</f>
        <v>-27.9256</v>
      </c>
      <c r="G1033" s="50" t="n">
        <f aca="false">FilterPk!E$39</f>
        <v>0</v>
      </c>
      <c r="H1033" s="50" t="n">
        <f aca="false">FilterPk!F$39</f>
        <v>0</v>
      </c>
      <c r="I1033" s="50" t="n">
        <f aca="false">FilterPk!G$39</f>
        <v>0</v>
      </c>
      <c r="J1033" s="50" t="n">
        <f aca="false">FilterPk!H$39</f>
        <v>0</v>
      </c>
      <c r="K1033" s="50" t="n">
        <f aca="false">FilterPk!I$39</f>
        <v>0</v>
      </c>
      <c r="L1033" s="50" t="n">
        <f aca="false">FilterPk!J$39</f>
        <v>0</v>
      </c>
      <c r="M1033" s="50" t="n">
        <f aca="false">FilterPk!K$39</f>
        <v>0</v>
      </c>
      <c r="N1033" s="50" t="n">
        <f aca="false">FilterPk!L$39</f>
        <v>-27.9256</v>
      </c>
      <c r="O1033" s="50" t="n">
        <f aca="false">FilterPk!M$39</f>
        <v>0</v>
      </c>
      <c r="P1033" s="50" t="n">
        <f aca="false">FilterPk!N$39</f>
        <v>0</v>
      </c>
      <c r="Q1033" s="51" t="n">
        <f aca="false">FilterPk!O$39</f>
        <v>-27.9256</v>
      </c>
    </row>
    <row r="1034" customFormat="false" ht="12.75" hidden="false" customHeight="false" outlineLevel="0" collapsed="false">
      <c r="B1034" s="85" t="str">
        <f aca="false">FilterPk!A$40</f>
        <v>Rob Benson</v>
      </c>
      <c r="C1034" s="13" t="n">
        <f aca="false">C1033+1</f>
        <v>1033</v>
      </c>
      <c r="D1034" s="50" t="n">
        <f aca="false">FilterPk!B$40</f>
        <v>0</v>
      </c>
      <c r="E1034" s="50" t="n">
        <f aca="false">FilterPk!C$40</f>
        <v>0</v>
      </c>
      <c r="F1034" s="50" t="n">
        <f aca="false">FilterPk!D$40</f>
        <v>0</v>
      </c>
      <c r="G1034" s="50" t="n">
        <f aca="false">FilterPk!E$40</f>
        <v>-76.947211</v>
      </c>
      <c r="H1034" s="50" t="n">
        <f aca="false">FilterPk!F$40</f>
        <v>0</v>
      </c>
      <c r="I1034" s="50" t="n">
        <f aca="false">FilterPk!G$40</f>
        <v>0</v>
      </c>
      <c r="J1034" s="50" t="n">
        <f aca="false">FilterPk!H$40</f>
        <v>0</v>
      </c>
      <c r="K1034" s="50" t="n">
        <f aca="false">FilterPk!I$40</f>
        <v>0</v>
      </c>
      <c r="L1034" s="50" t="n">
        <f aca="false">FilterPk!J$40</f>
        <v>0</v>
      </c>
      <c r="M1034" s="50" t="n">
        <f aca="false">FilterPk!K$40</f>
        <v>0</v>
      </c>
      <c r="N1034" s="50" t="n">
        <f aca="false">FilterPk!L$40</f>
        <v>-76.947211</v>
      </c>
      <c r="O1034" s="50" t="n">
        <f aca="false">FilterPk!M$40</f>
        <v>0</v>
      </c>
      <c r="P1034" s="50" t="n">
        <f aca="false">FilterPk!N$40</f>
        <v>0</v>
      </c>
      <c r="Q1034" s="51" t="n">
        <f aca="false">FilterPk!O$40</f>
        <v>-76.947211</v>
      </c>
    </row>
    <row r="1035" customFormat="false" ht="12.75" hidden="false" customHeight="false" outlineLevel="0" collapsed="false">
      <c r="B1035" s="85" t="str">
        <f aca="false">FilterPk!A$41</f>
        <v>Matt Lorenz</v>
      </c>
      <c r="C1035" s="13" t="n">
        <f aca="false">C1034+1</f>
        <v>1034</v>
      </c>
      <c r="D1035" s="50" t="n">
        <f aca="false">FilterPk!B$41</f>
        <v>0</v>
      </c>
      <c r="E1035" s="50" t="n">
        <f aca="false">FilterPk!C$41</f>
        <v>0</v>
      </c>
      <c r="F1035" s="50" t="n">
        <f aca="false">FilterPk!D$41</f>
        <v>0</v>
      </c>
      <c r="G1035" s="50" t="n">
        <f aca="false">FilterPk!E$41</f>
        <v>0</v>
      </c>
      <c r="H1035" s="50" t="n">
        <f aca="false">FilterPk!F$41</f>
        <v>0</v>
      </c>
      <c r="I1035" s="50" t="n">
        <f aca="false">FilterPk!G$41</f>
        <v>0</v>
      </c>
      <c r="J1035" s="50" t="n">
        <f aca="false">FilterPk!H$41</f>
        <v>0</v>
      </c>
      <c r="K1035" s="50" t="n">
        <f aca="false">FilterPk!I$41</f>
        <v>0</v>
      </c>
      <c r="L1035" s="50" t="n">
        <f aca="false">FilterPk!J$41</f>
        <v>0</v>
      </c>
      <c r="M1035" s="50" t="n">
        <f aca="false">FilterPk!K$41</f>
        <v>0</v>
      </c>
      <c r="N1035" s="50" t="n">
        <f aca="false">FilterPk!L$41</f>
        <v>0</v>
      </c>
      <c r="O1035" s="50" t="n">
        <f aca="false">FilterPk!M$41</f>
        <v>0</v>
      </c>
      <c r="P1035" s="50" t="n">
        <f aca="false">FilterPk!N$41</f>
        <v>0</v>
      </c>
      <c r="Q1035" s="51" t="n">
        <f aca="false">FilterPk!O$41</f>
        <v>0</v>
      </c>
    </row>
    <row r="1036" customFormat="false" ht="12.75" hidden="false" customHeight="false" outlineLevel="0" collapsed="false">
      <c r="B1036" s="85" t="str">
        <f aca="false">FilterPk!A$42</f>
        <v>John Forney</v>
      </c>
      <c r="C1036" s="13" t="n">
        <f aca="false">C1035+1</f>
        <v>1035</v>
      </c>
      <c r="D1036" s="50" t="n">
        <f aca="false">FilterPk!B$42</f>
        <v>0</v>
      </c>
      <c r="E1036" s="50" t="n">
        <f aca="false">FilterPk!C$42</f>
        <v>0</v>
      </c>
      <c r="F1036" s="50" t="n">
        <f aca="false">FilterPk!D$42</f>
        <v>0</v>
      </c>
      <c r="G1036" s="50" t="n">
        <f aca="false">FilterPk!E$42</f>
        <v>0</v>
      </c>
      <c r="H1036" s="50" t="n">
        <f aca="false">FilterPk!F$42</f>
        <v>0</v>
      </c>
      <c r="I1036" s="50" t="n">
        <f aca="false">FilterPk!G$42</f>
        <v>0</v>
      </c>
      <c r="J1036" s="50" t="n">
        <f aca="false">FilterPk!H$42</f>
        <v>0</v>
      </c>
      <c r="K1036" s="50" t="n">
        <f aca="false">FilterPk!I$42</f>
        <v>0</v>
      </c>
      <c r="L1036" s="50" t="n">
        <f aca="false">FilterPk!J$42</f>
        <v>0</v>
      </c>
      <c r="M1036" s="50" t="n">
        <f aca="false">FilterPk!K$42</f>
        <v>0</v>
      </c>
      <c r="N1036" s="50" t="n">
        <f aca="false">FilterPk!L$42</f>
        <v>0</v>
      </c>
      <c r="O1036" s="50" t="n">
        <f aca="false">FilterPk!M$42</f>
        <v>0</v>
      </c>
      <c r="P1036" s="50" t="n">
        <f aca="false">FilterPk!N$42</f>
        <v>0</v>
      </c>
      <c r="Q1036" s="51" t="n">
        <f aca="false">FilterPk!O$42</f>
        <v>0</v>
      </c>
    </row>
    <row r="1037" customFormat="false" ht="12.75" hidden="false" customHeight="false" outlineLevel="0" collapsed="false">
      <c r="B1037" s="85" t="str">
        <f aca="false">FilterPk!A$43</f>
        <v>Mike Carson</v>
      </c>
      <c r="C1037" s="13" t="n">
        <f aca="false">C1036+1</f>
        <v>1036</v>
      </c>
      <c r="D1037" s="50" t="n">
        <f aca="false">FilterPk!B$43</f>
        <v>0</v>
      </c>
      <c r="E1037" s="50" t="n">
        <f aca="false">FilterPk!C$43</f>
        <v>0</v>
      </c>
      <c r="F1037" s="50" t="n">
        <f aca="false">FilterPk!D$43</f>
        <v>0</v>
      </c>
      <c r="G1037" s="50" t="n">
        <f aca="false">FilterPk!E$43</f>
        <v>0</v>
      </c>
      <c r="H1037" s="50" t="n">
        <f aca="false">FilterPk!F$43</f>
        <v>0</v>
      </c>
      <c r="I1037" s="50" t="n">
        <f aca="false">FilterPk!G$43</f>
        <v>0</v>
      </c>
      <c r="J1037" s="50" t="n">
        <f aca="false">FilterPk!H$43</f>
        <v>0</v>
      </c>
      <c r="K1037" s="50" t="n">
        <f aca="false">FilterPk!I$43</f>
        <v>0</v>
      </c>
      <c r="L1037" s="50" t="n">
        <f aca="false">FilterPk!J$43</f>
        <v>0</v>
      </c>
      <c r="M1037" s="50" t="n">
        <f aca="false">FilterPk!K$43</f>
        <v>0</v>
      </c>
      <c r="N1037" s="50" t="n">
        <f aca="false">FilterPk!L$43</f>
        <v>0</v>
      </c>
      <c r="O1037" s="50" t="n">
        <f aca="false">FilterPk!M$43</f>
        <v>0</v>
      </c>
      <c r="P1037" s="50" t="n">
        <f aca="false">FilterPk!N$43</f>
        <v>0</v>
      </c>
      <c r="Q1037" s="51" t="n">
        <f aca="false">FilterPk!O$43</f>
        <v>0</v>
      </c>
    </row>
    <row r="1038" customFormat="false" ht="12.75" hidden="false" customHeight="false" outlineLevel="0" collapsed="false">
      <c r="B1038" s="85" t="str">
        <f aca="false">FilterPk!A$44</f>
        <v>Chris Dorland</v>
      </c>
      <c r="C1038" s="13" t="n">
        <f aca="false">C1037+1</f>
        <v>1037</v>
      </c>
      <c r="D1038" s="50" t="n">
        <f aca="false">FilterPk!B$44</f>
        <v>0</v>
      </c>
      <c r="E1038" s="50" t="n">
        <f aca="false">FilterPk!C$44</f>
        <v>0</v>
      </c>
      <c r="F1038" s="50" t="n">
        <f aca="false">FilterPk!D$44</f>
        <v>0</v>
      </c>
      <c r="G1038" s="50" t="n">
        <f aca="false">FilterPk!E$44</f>
        <v>0</v>
      </c>
      <c r="H1038" s="50" t="n">
        <f aca="false">FilterPk!F$44</f>
        <v>0</v>
      </c>
      <c r="I1038" s="50" t="n">
        <f aca="false">FilterPk!G$44</f>
        <v>0</v>
      </c>
      <c r="J1038" s="50" t="n">
        <f aca="false">FilterPk!H$44</f>
        <v>0</v>
      </c>
      <c r="K1038" s="50" t="n">
        <f aca="false">FilterPk!I$44</f>
        <v>0</v>
      </c>
      <c r="L1038" s="50" t="n">
        <f aca="false">FilterPk!J$44</f>
        <v>0</v>
      </c>
      <c r="M1038" s="50" t="n">
        <f aca="false">FilterPk!K$44</f>
        <v>0</v>
      </c>
      <c r="N1038" s="50" t="n">
        <f aca="false">FilterPk!L$44</f>
        <v>0</v>
      </c>
      <c r="O1038" s="50" t="n">
        <f aca="false">FilterPk!M$44</f>
        <v>0</v>
      </c>
      <c r="P1038" s="50" t="n">
        <f aca="false">FilterPk!N$44</f>
        <v>0</v>
      </c>
      <c r="Q1038" s="51" t="n">
        <f aca="false">FilterPk!O$44</f>
        <v>0</v>
      </c>
    </row>
    <row r="1039" customFormat="false" ht="12.75" hidden="false" customHeight="false" outlineLevel="0" collapsed="false">
      <c r="B1039" s="85" t="str">
        <f aca="false">FilterPk!A$45</f>
        <v>Jeff King</v>
      </c>
      <c r="C1039" s="13" t="n">
        <f aca="false">C1038+1</f>
        <v>1038</v>
      </c>
      <c r="D1039" s="50" t="n">
        <f aca="false">FilterPk!B$45</f>
        <v>0</v>
      </c>
      <c r="E1039" s="50" t="n">
        <f aca="false">FilterPk!C$45</f>
        <v>0</v>
      </c>
      <c r="F1039" s="50" t="n">
        <f aca="false">FilterPk!D$45</f>
        <v>0</v>
      </c>
      <c r="G1039" s="50" t="n">
        <f aca="false">FilterPk!E$45</f>
        <v>0</v>
      </c>
      <c r="H1039" s="50" t="n">
        <f aca="false">FilterPk!F$45</f>
        <v>0</v>
      </c>
      <c r="I1039" s="50" t="n">
        <f aca="false">FilterPk!G$45</f>
        <v>0</v>
      </c>
      <c r="J1039" s="50" t="n">
        <f aca="false">FilterPk!H$45</f>
        <v>0</v>
      </c>
      <c r="K1039" s="50" t="n">
        <f aca="false">FilterPk!I$45</f>
        <v>0</v>
      </c>
      <c r="L1039" s="50" t="n">
        <f aca="false">FilterPk!J$45</f>
        <v>0</v>
      </c>
      <c r="M1039" s="50" t="n">
        <f aca="false">FilterPk!K$45</f>
        <v>0</v>
      </c>
      <c r="N1039" s="50" t="n">
        <f aca="false">FilterPk!L$45</f>
        <v>0</v>
      </c>
      <c r="O1039" s="50" t="n">
        <f aca="false">FilterPk!M$45</f>
        <v>0</v>
      </c>
      <c r="P1039" s="50" t="n">
        <f aca="false">FilterPk!N$45</f>
        <v>0</v>
      </c>
      <c r="Q1039" s="51" t="n">
        <f aca="false">FilterPk!O$45</f>
        <v>0</v>
      </c>
    </row>
    <row r="1040" customFormat="false" ht="12.75" hidden="false" customHeight="false" outlineLevel="0" collapsed="false">
      <c r="B1040" s="85" t="n">
        <f aca="false">FilterPk!A$46</f>
        <v>0</v>
      </c>
      <c r="C1040" s="13" t="n">
        <f aca="false">C1039+1</f>
        <v>1039</v>
      </c>
      <c r="D1040" s="50" t="n">
        <f aca="false">FilterPk!B$46</f>
        <v>0</v>
      </c>
      <c r="E1040" s="50" t="n">
        <f aca="false">FilterPk!C$46</f>
        <v>0</v>
      </c>
      <c r="F1040" s="50" t="n">
        <f aca="false">FilterPk!D$46</f>
        <v>0</v>
      </c>
      <c r="G1040" s="50" t="n">
        <f aca="false">FilterPk!E$46</f>
        <v>0</v>
      </c>
      <c r="H1040" s="50" t="n">
        <f aca="false">FilterPk!F$46</f>
        <v>0</v>
      </c>
      <c r="I1040" s="50" t="n">
        <f aca="false">FilterPk!G$46</f>
        <v>0</v>
      </c>
      <c r="J1040" s="50" t="n">
        <f aca="false">FilterPk!H$46</f>
        <v>0</v>
      </c>
      <c r="K1040" s="50" t="n">
        <f aca="false">FilterPk!I$46</f>
        <v>0</v>
      </c>
      <c r="L1040" s="50" t="n">
        <f aca="false">FilterPk!J$46</f>
        <v>0</v>
      </c>
      <c r="M1040" s="50" t="n">
        <f aca="false">FilterPk!K$46</f>
        <v>0</v>
      </c>
      <c r="N1040" s="50" t="n">
        <f aca="false">FilterPk!L$46</f>
        <v>0</v>
      </c>
      <c r="O1040" s="50" t="n">
        <f aca="false">FilterPk!M$46</f>
        <v>0</v>
      </c>
      <c r="P1040" s="50" t="n">
        <f aca="false">FilterPk!N$46</f>
        <v>0</v>
      </c>
      <c r="Q1040" s="51" t="n">
        <f aca="false">FilterPk!O$46</f>
        <v>0</v>
      </c>
    </row>
    <row r="1041" customFormat="false" ht="12.75" hidden="false" customHeight="false" outlineLevel="0" collapsed="false">
      <c r="B1041" s="87" t="n">
        <f aca="false">FilterPk!A$47</f>
        <v>0</v>
      </c>
      <c r="C1041" s="64" t="n">
        <f aca="false">C1040+1</f>
        <v>1040</v>
      </c>
      <c r="D1041" s="54" t="n">
        <f aca="false">FilterPk!B$47</f>
        <v>0</v>
      </c>
      <c r="E1041" s="54" t="n">
        <f aca="false">FilterPk!C$47</f>
        <v>0</v>
      </c>
      <c r="F1041" s="54" t="n">
        <f aca="false">FilterPk!D$47</f>
        <v>0</v>
      </c>
      <c r="G1041" s="54" t="n">
        <f aca="false">FilterPk!E$47</f>
        <v>0</v>
      </c>
      <c r="H1041" s="54" t="n">
        <f aca="false">FilterPk!F$47</f>
        <v>0</v>
      </c>
      <c r="I1041" s="54" t="n">
        <f aca="false">FilterPk!G$47</f>
        <v>0</v>
      </c>
      <c r="J1041" s="54" t="n">
        <f aca="false">FilterPk!H$47</f>
        <v>0</v>
      </c>
      <c r="K1041" s="54" t="n">
        <f aca="false">FilterPk!I$47</f>
        <v>0</v>
      </c>
      <c r="L1041" s="54" t="n">
        <f aca="false">FilterPk!J$47</f>
        <v>0</v>
      </c>
      <c r="M1041" s="54" t="n">
        <f aca="false">FilterPk!K$47</f>
        <v>0</v>
      </c>
      <c r="N1041" s="54" t="n">
        <f aca="false">FilterPk!L$47</f>
        <v>0</v>
      </c>
      <c r="O1041" s="54" t="n">
        <f aca="false">FilterPk!M$47</f>
        <v>0</v>
      </c>
      <c r="P1041" s="54" t="n">
        <f aca="false">FilterPk!N$47</f>
        <v>0</v>
      </c>
      <c r="Q1041" s="55" t="n">
        <f aca="false">FilterPk!O$47</f>
        <v>0</v>
      </c>
    </row>
    <row r="1042" customFormat="false" ht="12.75" hidden="false" customHeight="false" outlineLevel="0" collapsed="false">
      <c r="A1042" s="0" t="n">
        <f aca="false">A1002+1</f>
        <v>27</v>
      </c>
      <c r="B1042" s="57" t="n">
        <f aca="false">FilterPk!D$1</f>
        <v>36907</v>
      </c>
      <c r="C1042" s="58" t="n">
        <f aca="false">C1041+1</f>
        <v>1041</v>
      </c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83"/>
    </row>
    <row r="1043" customFormat="false" ht="12.75" hidden="false" customHeight="false" outlineLevel="0" collapsed="false">
      <c r="B1043" s="61"/>
      <c r="C1043" s="13" t="n">
        <f aca="false">C1042+1</f>
        <v>1042</v>
      </c>
      <c r="D1043" s="13"/>
      <c r="E1043" s="21" t="s">
        <v>5</v>
      </c>
      <c r="F1043" s="21" t="s">
        <v>6</v>
      </c>
      <c r="G1043" s="21" t="s">
        <v>7</v>
      </c>
      <c r="H1043" s="21" t="s">
        <v>8</v>
      </c>
      <c r="I1043" s="21" t="s">
        <v>9</v>
      </c>
      <c r="J1043" s="21" t="s">
        <v>10</v>
      </c>
      <c r="K1043" s="21" t="s">
        <v>11</v>
      </c>
      <c r="L1043" s="21" t="s">
        <v>12</v>
      </c>
      <c r="M1043" s="21" t="s">
        <v>13</v>
      </c>
      <c r="N1043" s="21" t="s">
        <v>14</v>
      </c>
      <c r="O1043" s="21" t="n">
        <v>2002</v>
      </c>
      <c r="P1043" s="21" t="s">
        <v>15</v>
      </c>
      <c r="Q1043" s="84" t="s">
        <v>16</v>
      </c>
    </row>
    <row r="1044" customFormat="false" ht="12.75" hidden="false" customHeight="false" outlineLevel="0" collapsed="false">
      <c r="B1044" s="85" t="str">
        <f aca="false">FilterPk!A$9</f>
        <v>Power positions</v>
      </c>
      <c r="C1044" s="13" t="n">
        <f aca="false">C1043+1</f>
        <v>1043</v>
      </c>
      <c r="D1044" s="13" t="s">
        <v>4</v>
      </c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86"/>
    </row>
    <row r="1045" customFormat="false" ht="12.75" hidden="false" customHeight="false" outlineLevel="0" collapsed="false">
      <c r="B1045" s="85" t="str">
        <f aca="false">FilterPk!A$10</f>
        <v>East Position</v>
      </c>
      <c r="C1045" s="13" t="n">
        <f aca="false">C1044+1</f>
        <v>1044</v>
      </c>
      <c r="D1045" s="50" t="n">
        <f aca="false">FilterPk!B$10</f>
        <v>34784396.7946123</v>
      </c>
      <c r="E1045" s="50" t="n">
        <f aca="false">FilterPk!C$10</f>
        <v>75045.54</v>
      </c>
      <c r="F1045" s="50" t="n">
        <f aca="false">FilterPk!D$10</f>
        <v>84629.15</v>
      </c>
      <c r="G1045" s="50" t="n">
        <f aca="false">FilterPk!E$10</f>
        <v>1358824.72</v>
      </c>
      <c r="H1045" s="50" t="n">
        <f aca="false">FilterPk!F$10</f>
        <v>1120662.53</v>
      </c>
      <c r="I1045" s="50" t="n">
        <f aca="false">FilterPk!G$10</f>
        <v>422841.14</v>
      </c>
      <c r="J1045" s="50" t="n">
        <f aca="false">FilterPk!H$10</f>
        <v>788810.55</v>
      </c>
      <c r="K1045" s="50" t="n">
        <f aca="false">FilterPk!I$10</f>
        <v>1076253.71</v>
      </c>
      <c r="L1045" s="50" t="n">
        <f aca="false">FilterPk!J$10</f>
        <v>363159.42</v>
      </c>
      <c r="M1045" s="50" t="n">
        <f aca="false">FilterPk!K$10</f>
        <v>5764043.19</v>
      </c>
      <c r="N1045" s="50" t="n">
        <f aca="false">FilterPk!L$10</f>
        <v>11054269.95</v>
      </c>
      <c r="O1045" s="50" t="n">
        <f aca="false">FilterPk!M$10</f>
        <v>3650317.45</v>
      </c>
      <c r="P1045" s="50" t="n">
        <f aca="false">FilterPk!N$10</f>
        <v>-1642778.44</v>
      </c>
      <c r="Q1045" s="51" t="n">
        <f aca="false">FilterPk!O$10</f>
        <v>13061808.96</v>
      </c>
    </row>
    <row r="1046" customFormat="false" ht="12.75" hidden="false" customHeight="false" outlineLevel="0" collapsed="false">
      <c r="B1046" s="85" t="str">
        <f aca="false">FilterPk!A$11</f>
        <v>East Power Mgmt</v>
      </c>
      <c r="C1046" s="13" t="n">
        <f aca="false">C1045+1</f>
        <v>1045</v>
      </c>
      <c r="D1046" s="50" t="n">
        <f aca="false">FilterPk!B$11</f>
        <v>7547347.04451418</v>
      </c>
      <c r="E1046" s="50" t="n">
        <f aca="false">FilterPk!C$11</f>
        <v>43646.27</v>
      </c>
      <c r="F1046" s="50" t="n">
        <f aca="false">FilterPk!D$11</f>
        <v>-98133.28</v>
      </c>
      <c r="G1046" s="50" t="n">
        <f aca="false">FilterPk!E$11</f>
        <v>107993.78</v>
      </c>
      <c r="H1046" s="50" t="n">
        <f aca="false">FilterPk!F$11</f>
        <v>155786.29</v>
      </c>
      <c r="I1046" s="50" t="n">
        <f aca="false">FilterPk!G$11</f>
        <v>89357.34</v>
      </c>
      <c r="J1046" s="50" t="n">
        <f aca="false">FilterPk!H$11</f>
        <v>247101.13</v>
      </c>
      <c r="K1046" s="50" t="n">
        <f aca="false">FilterPk!I$11</f>
        <v>307386.28</v>
      </c>
      <c r="L1046" s="50" t="n">
        <f aca="false">FilterPk!J$11</f>
        <v>108209.05</v>
      </c>
      <c r="M1046" s="50" t="n">
        <f aca="false">FilterPk!K$11</f>
        <v>1338376.99</v>
      </c>
      <c r="N1046" s="50" t="n">
        <f aca="false">FilterPk!L$11</f>
        <v>2299723.85</v>
      </c>
      <c r="O1046" s="50" t="n">
        <f aca="false">FilterPk!M$11</f>
        <v>606348.53</v>
      </c>
      <c r="P1046" s="50" t="n">
        <f aca="false">FilterPk!N$11</f>
        <v>61912.21</v>
      </c>
      <c r="Q1046" s="51" t="n">
        <f aca="false">FilterPk!O$11</f>
        <v>2967984.59</v>
      </c>
    </row>
    <row r="1047" customFormat="false" ht="12.75" hidden="false" customHeight="false" outlineLevel="0" collapsed="false">
      <c r="B1047" s="85" t="str">
        <f aca="false">FilterPk!A$12</f>
        <v>Long Term Options</v>
      </c>
      <c r="C1047" s="13" t="n">
        <f aca="false">C1046+1</f>
        <v>1046</v>
      </c>
      <c r="D1047" s="50" t="n">
        <f aca="false">FilterPk!B$12</f>
        <v>0</v>
      </c>
      <c r="E1047" s="50" t="n">
        <f aca="false">FilterPk!C$12</f>
        <v>0</v>
      </c>
      <c r="F1047" s="50" t="n">
        <f aca="false">FilterPk!D$12</f>
        <v>0</v>
      </c>
      <c r="G1047" s="50" t="n">
        <f aca="false">FilterPk!E$12</f>
        <v>0</v>
      </c>
      <c r="H1047" s="50" t="n">
        <f aca="false">FilterPk!F$12</f>
        <v>0</v>
      </c>
      <c r="I1047" s="50" t="n">
        <f aca="false">FilterPk!G$12</f>
        <v>0</v>
      </c>
      <c r="J1047" s="50" t="n">
        <f aca="false">FilterPk!H$12</f>
        <v>0</v>
      </c>
      <c r="K1047" s="50" t="n">
        <f aca="false">FilterPk!I$12</f>
        <v>0</v>
      </c>
      <c r="L1047" s="50" t="n">
        <f aca="false">FilterPk!J$12</f>
        <v>0</v>
      </c>
      <c r="M1047" s="50" t="n">
        <f aca="false">FilterPk!K$12</f>
        <v>0</v>
      </c>
      <c r="N1047" s="50" t="n">
        <f aca="false">FilterPk!L$12</f>
        <v>0</v>
      </c>
      <c r="O1047" s="50" t="n">
        <f aca="false">FilterPk!M$12</f>
        <v>0</v>
      </c>
      <c r="P1047" s="50" t="n">
        <f aca="false">FilterPk!N$12</f>
        <v>0</v>
      </c>
      <c r="Q1047" s="51" t="n">
        <f aca="false">FilterPk!O$12</f>
        <v>0</v>
      </c>
    </row>
    <row r="1048" customFormat="false" ht="12.75" hidden="false" customHeight="false" outlineLevel="0" collapsed="false">
      <c r="B1048" s="85" t="str">
        <f aca="false">FilterPk!A$13</f>
        <v>LT-MIDWEST</v>
      </c>
      <c r="C1048" s="13" t="n">
        <f aca="false">C1047+1</f>
        <v>1047</v>
      </c>
      <c r="D1048" s="50" t="n">
        <f aca="false">FilterPk!B$13</f>
        <v>7151089.47366245</v>
      </c>
      <c r="E1048" s="50" t="n">
        <f aca="false">FilterPk!C$13</f>
        <v>48283.08</v>
      </c>
      <c r="F1048" s="50" t="n">
        <f aca="false">FilterPk!D$13</f>
        <v>-141448.54</v>
      </c>
      <c r="G1048" s="50" t="n">
        <f aca="false">FilterPk!E$13</f>
        <v>574622.66</v>
      </c>
      <c r="H1048" s="50" t="n">
        <f aca="false">FilterPk!F$13</f>
        <v>298097.27</v>
      </c>
      <c r="I1048" s="50" t="n">
        <f aca="false">FilterPk!G$13</f>
        <v>249481.43</v>
      </c>
      <c r="J1048" s="50" t="n">
        <f aca="false">FilterPk!H$13</f>
        <v>119379.88</v>
      </c>
      <c r="K1048" s="50" t="n">
        <f aca="false">FilterPk!I$13</f>
        <v>25994.27</v>
      </c>
      <c r="L1048" s="50" t="n">
        <f aca="false">FilterPk!J$13</f>
        <v>156242.15</v>
      </c>
      <c r="M1048" s="50" t="n">
        <f aca="false">FilterPk!K$13</f>
        <v>1762908.33</v>
      </c>
      <c r="N1048" s="50" t="n">
        <f aca="false">FilterPk!L$13</f>
        <v>3093560.53</v>
      </c>
      <c r="O1048" s="50" t="n">
        <f aca="false">FilterPk!M$13</f>
        <v>565730</v>
      </c>
      <c r="P1048" s="50" t="n">
        <f aca="false">FilterPk!N$13</f>
        <v>-439379.19</v>
      </c>
      <c r="Q1048" s="51" t="n">
        <f aca="false">FilterPk!O$13</f>
        <v>3219911.34</v>
      </c>
    </row>
    <row r="1049" customFormat="false" ht="12.75" hidden="false" customHeight="false" outlineLevel="0" collapsed="false">
      <c r="B1049" s="85" t="str">
        <f aca="false">FilterPk!A$14</f>
        <v>ST-ECAR</v>
      </c>
      <c r="C1049" s="13" t="n">
        <f aca="false">C1048+1</f>
        <v>1048</v>
      </c>
      <c r="D1049" s="50" t="n">
        <f aca="false">FilterPk!B$14</f>
        <v>238101.441960815</v>
      </c>
      <c r="E1049" s="50" t="n">
        <f aca="false">FilterPk!C$14</f>
        <v>13522.23</v>
      </c>
      <c r="F1049" s="50" t="n">
        <f aca="false">FilterPk!D$14</f>
        <v>15838.59</v>
      </c>
      <c r="G1049" s="50" t="n">
        <f aca="false">FilterPk!E$14</f>
        <v>0</v>
      </c>
      <c r="H1049" s="50" t="n">
        <f aca="false">FilterPk!F$14</f>
        <v>0</v>
      </c>
      <c r="I1049" s="50" t="n">
        <f aca="false">FilterPk!G$14</f>
        <v>0</v>
      </c>
      <c r="J1049" s="50" t="n">
        <f aca="false">FilterPk!H$14</f>
        <v>0</v>
      </c>
      <c r="K1049" s="50" t="n">
        <f aca="false">FilterPk!I$14</f>
        <v>0</v>
      </c>
      <c r="L1049" s="50" t="n">
        <f aca="false">FilterPk!J$14</f>
        <v>0</v>
      </c>
      <c r="M1049" s="50" t="n">
        <f aca="false">FilterPk!K$14</f>
        <v>0</v>
      </c>
      <c r="N1049" s="50" t="n">
        <f aca="false">FilterPk!L$14</f>
        <v>29360.82</v>
      </c>
      <c r="O1049" s="50" t="n">
        <f aca="false">FilterPk!M$14</f>
        <v>0</v>
      </c>
      <c r="P1049" s="50" t="n">
        <f aca="false">FilterPk!N$14</f>
        <v>0</v>
      </c>
      <c r="Q1049" s="51" t="n">
        <f aca="false">FilterPk!O$14</f>
        <v>29360.82</v>
      </c>
    </row>
    <row r="1050" customFormat="false" ht="12.75" hidden="false" customHeight="false" outlineLevel="0" collapsed="false">
      <c r="B1050" s="85" t="str">
        <f aca="false">FilterPk!A$15</f>
        <v>ST- MAPP</v>
      </c>
      <c r="C1050" s="13" t="n">
        <f aca="false">C1049+1</f>
        <v>1049</v>
      </c>
      <c r="D1050" s="50" t="n">
        <f aca="false">FilterPk!B$15</f>
        <v>254636.614020626</v>
      </c>
      <c r="E1050" s="50" t="n">
        <f aca="false">FilterPk!C$15</f>
        <v>795.43</v>
      </c>
      <c r="F1050" s="50" t="n">
        <f aca="false">FilterPk!D$15</f>
        <v>39596.48</v>
      </c>
      <c r="G1050" s="50" t="n">
        <f aca="false">FilterPk!E$15</f>
        <v>26009.8</v>
      </c>
      <c r="H1050" s="50" t="n">
        <f aca="false">FilterPk!F$15</f>
        <v>8238.75</v>
      </c>
      <c r="I1050" s="50" t="n">
        <f aca="false">FilterPk!G$15</f>
        <v>0</v>
      </c>
      <c r="J1050" s="50" t="n">
        <f aca="false">FilterPk!H$15</f>
        <v>0</v>
      </c>
      <c r="K1050" s="50" t="n">
        <f aca="false">FilterPk!I$15</f>
        <v>0</v>
      </c>
      <c r="L1050" s="50" t="n">
        <f aca="false">FilterPk!J$15</f>
        <v>0</v>
      </c>
      <c r="M1050" s="50" t="n">
        <f aca="false">FilterPk!K$15</f>
        <v>0</v>
      </c>
      <c r="N1050" s="50" t="n">
        <f aca="false">FilterPk!L$15</f>
        <v>74640.46</v>
      </c>
      <c r="O1050" s="50" t="n">
        <f aca="false">FilterPk!M$15</f>
        <v>0</v>
      </c>
      <c r="P1050" s="50" t="n">
        <f aca="false">FilterPk!N$15</f>
        <v>0</v>
      </c>
      <c r="Q1050" s="51" t="n">
        <f aca="false">FilterPk!O$15</f>
        <v>74640.46</v>
      </c>
    </row>
    <row r="1051" customFormat="false" ht="12.75" hidden="false" customHeight="false" outlineLevel="0" collapsed="false">
      <c r="B1051" s="85" t="str">
        <f aca="false">FilterPk!A$16</f>
        <v>ST- MAIN</v>
      </c>
      <c r="C1051" s="13" t="n">
        <f aca="false">C1050+1</f>
        <v>1050</v>
      </c>
      <c r="D1051" s="50" t="n">
        <f aca="false">FilterPk!B$16</f>
        <v>694293.253349893</v>
      </c>
      <c r="E1051" s="50" t="n">
        <f aca="false">FilterPk!C$16</f>
        <v>-2349.61</v>
      </c>
      <c r="F1051" s="50" t="n">
        <f aca="false">FilterPk!D$16</f>
        <v>15903</v>
      </c>
      <c r="G1051" s="50" t="n">
        <f aca="false">FilterPk!E$16</f>
        <v>69359.47</v>
      </c>
      <c r="H1051" s="50" t="n">
        <f aca="false">FilterPk!F$16</f>
        <v>0</v>
      </c>
      <c r="I1051" s="50" t="n">
        <f aca="false">FilterPk!G$16</f>
        <v>0</v>
      </c>
      <c r="J1051" s="50" t="n">
        <f aca="false">FilterPk!H$16</f>
        <v>0</v>
      </c>
      <c r="K1051" s="50" t="n">
        <f aca="false">FilterPk!I$16</f>
        <v>0</v>
      </c>
      <c r="L1051" s="50" t="n">
        <f aca="false">FilterPk!J$16</f>
        <v>0</v>
      </c>
      <c r="M1051" s="50" t="n">
        <f aca="false">FilterPk!K$16</f>
        <v>0</v>
      </c>
      <c r="N1051" s="50" t="n">
        <f aca="false">FilterPk!L$16</f>
        <v>82912.86</v>
      </c>
      <c r="O1051" s="50" t="n">
        <f aca="false">FilterPk!M$16</f>
        <v>0</v>
      </c>
      <c r="P1051" s="50" t="n">
        <f aca="false">FilterPk!N$16</f>
        <v>0</v>
      </c>
      <c r="Q1051" s="51" t="n">
        <f aca="false">FilterPk!O$16</f>
        <v>82912.86</v>
      </c>
    </row>
    <row r="1052" customFormat="false" ht="12.75" hidden="false" customHeight="false" outlineLevel="0" collapsed="false">
      <c r="B1052" s="85" t="str">
        <f aca="false">FilterPk!A$17</f>
        <v>MW-ANALYST</v>
      </c>
      <c r="C1052" s="13" t="n">
        <f aca="false">C1051+1</f>
        <v>1051</v>
      </c>
      <c r="D1052" s="50" t="n">
        <f aca="false">FilterPk!B$17</f>
        <v>0</v>
      </c>
      <c r="E1052" s="50" t="n">
        <f aca="false">FilterPk!C$17</f>
        <v>6363.4</v>
      </c>
      <c r="F1052" s="50" t="n">
        <f aca="false">FilterPk!D$17</f>
        <v>15838.59</v>
      </c>
      <c r="G1052" s="50" t="n">
        <f aca="false">FilterPk!E$17</f>
        <v>0</v>
      </c>
      <c r="H1052" s="50" t="n">
        <f aca="false">FilterPk!F$17</f>
        <v>0</v>
      </c>
      <c r="I1052" s="50" t="n">
        <f aca="false">FilterPk!G$17</f>
        <v>0</v>
      </c>
      <c r="J1052" s="50" t="n">
        <f aca="false">FilterPk!H$17</f>
        <v>0</v>
      </c>
      <c r="K1052" s="50" t="n">
        <f aca="false">FilterPk!I$17</f>
        <v>0</v>
      </c>
      <c r="L1052" s="50" t="n">
        <f aca="false">FilterPk!J$17</f>
        <v>0</v>
      </c>
      <c r="M1052" s="50" t="n">
        <f aca="false">FilterPk!K$17</f>
        <v>0</v>
      </c>
      <c r="N1052" s="50" t="n">
        <f aca="false">FilterPk!L$17</f>
        <v>22201.99</v>
      </c>
      <c r="O1052" s="50" t="n">
        <f aca="false">FilterPk!M$17</f>
        <v>0</v>
      </c>
      <c r="P1052" s="50" t="n">
        <f aca="false">FilterPk!N$17</f>
        <v>0</v>
      </c>
      <c r="Q1052" s="51" t="n">
        <f aca="false">FilterPk!O$17</f>
        <v>22201.99</v>
      </c>
    </row>
    <row r="1053" customFormat="false" ht="12.75" hidden="false" customHeight="false" outlineLevel="0" collapsed="false">
      <c r="B1053" s="85" t="str">
        <f aca="false">FilterPk!A$18</f>
        <v>LT-NE</v>
      </c>
      <c r="C1053" s="13" t="n">
        <f aca="false">C1052+1</f>
        <v>1052</v>
      </c>
      <c r="D1053" s="50" t="n">
        <f aca="false">FilterPk!B$18</f>
        <v>6187311.37539291</v>
      </c>
      <c r="E1053" s="50" t="n">
        <f aca="false">FilterPk!C$18</f>
        <v>-37254.47</v>
      </c>
      <c r="F1053" s="50" t="n">
        <f aca="false">FilterPk!D$18</f>
        <v>2562.91</v>
      </c>
      <c r="G1053" s="50" t="n">
        <f aca="false">FilterPk!E$18</f>
        <v>-23211.32</v>
      </c>
      <c r="H1053" s="50" t="n">
        <f aca="false">FilterPk!F$18</f>
        <v>263627.18</v>
      </c>
      <c r="I1053" s="50" t="n">
        <f aca="false">FilterPk!G$18</f>
        <v>-59813.36</v>
      </c>
      <c r="J1053" s="50" t="n">
        <f aca="false">FilterPk!H$18</f>
        <v>155752.04</v>
      </c>
      <c r="K1053" s="50" t="n">
        <f aca="false">FilterPk!I$18</f>
        <v>121018.38</v>
      </c>
      <c r="L1053" s="50" t="n">
        <f aca="false">FilterPk!J$18</f>
        <v>-53378.32</v>
      </c>
      <c r="M1053" s="50" t="n">
        <f aca="false">FilterPk!K$18</f>
        <v>995570.8</v>
      </c>
      <c r="N1053" s="50" t="n">
        <f aca="false">FilterPk!L$18</f>
        <v>1364873.84</v>
      </c>
      <c r="O1053" s="50" t="n">
        <f aca="false">FilterPk!M$18</f>
        <v>1053007.86</v>
      </c>
      <c r="P1053" s="50" t="n">
        <f aca="false">FilterPk!N$18</f>
        <v>-2593897.5</v>
      </c>
      <c r="Q1053" s="51" t="n">
        <f aca="false">FilterPk!O$18</f>
        <v>-176015.800000001</v>
      </c>
    </row>
    <row r="1054" customFormat="false" ht="12.75" hidden="false" customHeight="false" outlineLevel="0" collapsed="false">
      <c r="B1054" s="85" t="str">
        <f aca="false">FilterPk!A$19</f>
        <v>LT-PJM</v>
      </c>
      <c r="C1054" s="13" t="n">
        <f aca="false">C1053+1</f>
        <v>1053</v>
      </c>
      <c r="D1054" s="50" t="n">
        <f aca="false">FilterPk!B$19</f>
        <v>1818236.42109565</v>
      </c>
      <c r="E1054" s="50" t="n">
        <f aca="false">FilterPk!C$19</f>
        <v>25453.61</v>
      </c>
      <c r="F1054" s="50" t="n">
        <f aca="false">FilterPk!D$19</f>
        <v>45536</v>
      </c>
      <c r="G1054" s="50" t="n">
        <f aca="false">FilterPk!E$19</f>
        <v>312117.59</v>
      </c>
      <c r="H1054" s="50" t="n">
        <f aca="false">FilterPk!F$19</f>
        <v>211118</v>
      </c>
      <c r="I1054" s="50" t="n">
        <f aca="false">FilterPk!G$19</f>
        <v>0</v>
      </c>
      <c r="J1054" s="50" t="n">
        <f aca="false">FilterPk!H$19</f>
        <v>24536.25</v>
      </c>
      <c r="K1054" s="50" t="n">
        <f aca="false">FilterPk!I$19</f>
        <v>-12662.37</v>
      </c>
      <c r="L1054" s="50" t="n">
        <f aca="false">FilterPk!J$19</f>
        <v>-30078</v>
      </c>
      <c r="M1054" s="50" t="n">
        <f aca="false">FilterPk!K$19</f>
        <v>243523.27</v>
      </c>
      <c r="N1054" s="50" t="n">
        <f aca="false">FilterPk!L$19</f>
        <v>819544.35</v>
      </c>
      <c r="O1054" s="50" t="n">
        <f aca="false">FilterPk!M$19</f>
        <v>125485.18</v>
      </c>
      <c r="P1054" s="50" t="n">
        <f aca="false">FilterPk!N$19</f>
        <v>177105.54</v>
      </c>
      <c r="Q1054" s="51" t="n">
        <f aca="false">FilterPk!O$19</f>
        <v>1122135.07</v>
      </c>
    </row>
    <row r="1055" customFormat="false" ht="12.75" hidden="false" customHeight="false" outlineLevel="0" collapsed="false">
      <c r="B1055" s="85" t="str">
        <f aca="false">FilterPk!A$20</f>
        <v>LT- NY</v>
      </c>
      <c r="C1055" s="13" t="n">
        <f aca="false">C1054+1</f>
        <v>1054</v>
      </c>
      <c r="D1055" s="50" t="n">
        <f aca="false">FilterPk!B$20</f>
        <v>0</v>
      </c>
      <c r="E1055" s="50" t="n">
        <f aca="false">FilterPk!C$20</f>
        <v>-15908.51</v>
      </c>
      <c r="F1055" s="50" t="n">
        <f aca="false">FilterPk!D$20</f>
        <v>63126.67</v>
      </c>
      <c r="G1055" s="50" t="n">
        <f aca="false">FilterPk!E$20</f>
        <v>-17376.91</v>
      </c>
      <c r="H1055" s="50" t="n">
        <f aca="false">FilterPk!F$20</f>
        <v>0</v>
      </c>
      <c r="I1055" s="50" t="n">
        <f aca="false">FilterPk!G$20</f>
        <v>0</v>
      </c>
      <c r="J1055" s="50" t="n">
        <f aca="false">FilterPk!H$20</f>
        <v>0</v>
      </c>
      <c r="K1055" s="50" t="n">
        <f aca="false">FilterPk!I$20</f>
        <v>0</v>
      </c>
      <c r="L1055" s="50" t="n">
        <f aca="false">FilterPk!J$20</f>
        <v>0</v>
      </c>
      <c r="M1055" s="50" t="n">
        <f aca="false">FilterPk!K$20</f>
        <v>146381.01</v>
      </c>
      <c r="N1055" s="50" t="n">
        <f aca="false">FilterPk!L$20</f>
        <v>176222.26</v>
      </c>
      <c r="O1055" s="50" t="n">
        <f aca="false">FilterPk!M$20</f>
        <v>281909.77</v>
      </c>
      <c r="P1055" s="50" t="n">
        <f aca="false">FilterPk!N$20</f>
        <v>-177475.64</v>
      </c>
      <c r="Q1055" s="51" t="n">
        <f aca="false">FilterPk!O$20</f>
        <v>280656.39</v>
      </c>
    </row>
    <row r="1056" customFormat="false" ht="12.75" hidden="false" customHeight="false" outlineLevel="0" collapsed="false">
      <c r="B1056" s="85" t="str">
        <f aca="false">FilterPk!A$21</f>
        <v>ST- PJM</v>
      </c>
      <c r="C1056" s="13" t="n">
        <f aca="false">C1055+1</f>
        <v>1055</v>
      </c>
      <c r="D1056" s="50" t="n">
        <f aca="false">FilterPk!B$21</f>
        <v>1243093.71447674</v>
      </c>
      <c r="E1056" s="50" t="n">
        <f aca="false">FilterPk!C$21</f>
        <v>-91155.75</v>
      </c>
      <c r="F1056" s="50" t="n">
        <f aca="false">FilterPk!D$21</f>
        <v>-47515.78</v>
      </c>
      <c r="G1056" s="50" t="n">
        <f aca="false">FilterPk!E$21</f>
        <v>0</v>
      </c>
      <c r="H1056" s="50" t="n">
        <f aca="false">FilterPk!F$21</f>
        <v>0</v>
      </c>
      <c r="I1056" s="50" t="n">
        <f aca="false">FilterPk!G$21</f>
        <v>0</v>
      </c>
      <c r="J1056" s="50" t="n">
        <f aca="false">FilterPk!H$21</f>
        <v>0</v>
      </c>
      <c r="K1056" s="50" t="n">
        <f aca="false">FilterPk!I$21</f>
        <v>0</v>
      </c>
      <c r="L1056" s="50" t="n">
        <f aca="false">FilterPk!J$21</f>
        <v>0</v>
      </c>
      <c r="M1056" s="50" t="n">
        <f aca="false">FilterPk!K$21</f>
        <v>0</v>
      </c>
      <c r="N1056" s="50" t="n">
        <f aca="false">FilterPk!L$21</f>
        <v>-138671.53</v>
      </c>
      <c r="O1056" s="50" t="n">
        <f aca="false">FilterPk!M$21</f>
        <v>0</v>
      </c>
      <c r="P1056" s="50" t="n">
        <f aca="false">FilterPk!N$21</f>
        <v>0</v>
      </c>
      <c r="Q1056" s="51" t="n">
        <f aca="false">FilterPk!O$21</f>
        <v>-138671.53</v>
      </c>
    </row>
    <row r="1057" customFormat="false" ht="12.75" hidden="false" customHeight="false" outlineLevel="0" collapsed="false">
      <c r="B1057" s="85" t="str">
        <f aca="false">FilterPk!A$22</f>
        <v>ST- NENG</v>
      </c>
      <c r="C1057" s="13" t="n">
        <f aca="false">C1056+1</f>
        <v>1056</v>
      </c>
      <c r="D1057" s="50" t="n">
        <f aca="false">FilterPk!B$22</f>
        <v>539719.375927685</v>
      </c>
      <c r="E1057" s="50" t="n">
        <f aca="false">FilterPk!C$22</f>
        <v>13161.19</v>
      </c>
      <c r="F1057" s="50" t="n">
        <f aca="false">FilterPk!D$22</f>
        <v>63418.82</v>
      </c>
      <c r="G1057" s="50" t="n">
        <f aca="false">FilterPk!E$22</f>
        <v>0</v>
      </c>
      <c r="H1057" s="50" t="n">
        <f aca="false">FilterPk!F$22</f>
        <v>0</v>
      </c>
      <c r="I1057" s="50" t="n">
        <f aca="false">FilterPk!G$22</f>
        <v>0</v>
      </c>
      <c r="J1057" s="50" t="n">
        <f aca="false">FilterPk!H$22</f>
        <v>0</v>
      </c>
      <c r="K1057" s="50" t="n">
        <f aca="false">FilterPk!I$22</f>
        <v>0</v>
      </c>
      <c r="L1057" s="50" t="n">
        <f aca="false">FilterPk!J$22</f>
        <v>0</v>
      </c>
      <c r="M1057" s="50" t="n">
        <f aca="false">FilterPk!K$22</f>
        <v>0</v>
      </c>
      <c r="N1057" s="50" t="n">
        <f aca="false">FilterPk!L$22</f>
        <v>76580.01</v>
      </c>
      <c r="O1057" s="50" t="n">
        <f aca="false">FilterPk!M$22</f>
        <v>0</v>
      </c>
      <c r="P1057" s="50" t="n">
        <f aca="false">FilterPk!N$22</f>
        <v>0</v>
      </c>
      <c r="Q1057" s="51" t="n">
        <f aca="false">FilterPk!O$22</f>
        <v>76580.01</v>
      </c>
    </row>
    <row r="1058" customFormat="false" ht="12.75" hidden="false" customHeight="false" outlineLevel="0" collapsed="false">
      <c r="B1058" s="85" t="str">
        <f aca="false">FilterPk!A$23</f>
        <v>ST- NY</v>
      </c>
      <c r="C1058" s="13" t="n">
        <f aca="false">C1057+1</f>
        <v>1057</v>
      </c>
      <c r="D1058" s="50" t="n">
        <f aca="false">FilterPk!B$23</f>
        <v>251437.188425373</v>
      </c>
      <c r="E1058" s="50" t="n">
        <f aca="false">FilterPk!C$23</f>
        <v>10362.2</v>
      </c>
      <c r="F1058" s="50" t="n">
        <f aca="false">FilterPk!D$23</f>
        <v>-15838.59</v>
      </c>
      <c r="G1058" s="50" t="n">
        <f aca="false">FilterPk!E$23</f>
        <v>17339.87</v>
      </c>
      <c r="H1058" s="50" t="n">
        <f aca="false">FilterPk!F$23</f>
        <v>0</v>
      </c>
      <c r="I1058" s="50" t="n">
        <f aca="false">FilterPk!G$23</f>
        <v>0</v>
      </c>
      <c r="J1058" s="50" t="n">
        <f aca="false">FilterPk!H$23</f>
        <v>0</v>
      </c>
      <c r="K1058" s="50" t="n">
        <f aca="false">FilterPk!I$23</f>
        <v>0</v>
      </c>
      <c r="L1058" s="50" t="n">
        <f aca="false">FilterPk!J$23</f>
        <v>0</v>
      </c>
      <c r="M1058" s="50" t="n">
        <f aca="false">FilterPk!K$23</f>
        <v>0</v>
      </c>
      <c r="N1058" s="50" t="n">
        <f aca="false">FilterPk!L$23</f>
        <v>11863.48</v>
      </c>
      <c r="O1058" s="50" t="n">
        <f aca="false">FilterPk!M$23</f>
        <v>0</v>
      </c>
      <c r="P1058" s="50" t="n">
        <f aca="false">FilterPk!N$23</f>
        <v>0</v>
      </c>
      <c r="Q1058" s="51" t="n">
        <f aca="false">FilterPk!O$23</f>
        <v>11863.48</v>
      </c>
    </row>
    <row r="1059" customFormat="false" ht="12.75" hidden="false" customHeight="false" outlineLevel="0" collapsed="false">
      <c r="B1059" s="85" t="str">
        <f aca="false">FilterPk!A$24</f>
        <v>NE- PHYS</v>
      </c>
      <c r="C1059" s="13" t="n">
        <f aca="false">C1058+1</f>
        <v>1058</v>
      </c>
      <c r="D1059" s="50" t="n">
        <f aca="false">FilterPk!B$24</f>
        <v>0</v>
      </c>
      <c r="E1059" s="50" t="n">
        <f aca="false">FilterPk!C$24</f>
        <v>0</v>
      </c>
      <c r="F1059" s="50" t="n">
        <f aca="false">FilterPk!D$24</f>
        <v>0</v>
      </c>
      <c r="G1059" s="50" t="n">
        <f aca="false">FilterPk!E$24</f>
        <v>0</v>
      </c>
      <c r="H1059" s="50" t="n">
        <f aca="false">FilterPk!F$24</f>
        <v>0</v>
      </c>
      <c r="I1059" s="50" t="n">
        <f aca="false">FilterPk!G$24</f>
        <v>0</v>
      </c>
      <c r="J1059" s="50" t="n">
        <f aca="false">FilterPk!H$24</f>
        <v>0</v>
      </c>
      <c r="K1059" s="50" t="n">
        <f aca="false">FilterPk!I$24</f>
        <v>0</v>
      </c>
      <c r="L1059" s="50" t="n">
        <f aca="false">FilterPk!J$24</f>
        <v>0</v>
      </c>
      <c r="M1059" s="50" t="n">
        <f aca="false">FilterPk!K$24</f>
        <v>0</v>
      </c>
      <c r="N1059" s="50" t="n">
        <f aca="false">FilterPk!L$24</f>
        <v>0</v>
      </c>
      <c r="O1059" s="50" t="n">
        <f aca="false">FilterPk!M$24</f>
        <v>0</v>
      </c>
      <c r="P1059" s="50" t="n">
        <f aca="false">FilterPk!N$24</f>
        <v>0</v>
      </c>
      <c r="Q1059" s="51" t="n">
        <f aca="false">FilterPk!O$24</f>
        <v>0</v>
      </c>
    </row>
    <row r="1060" customFormat="false" ht="12.75" hidden="false" customHeight="false" outlineLevel="0" collapsed="false">
      <c r="B1060" s="85" t="str">
        <f aca="false">FilterPk!A$25</f>
        <v>LT-Southeast</v>
      </c>
      <c r="C1060" s="13" t="n">
        <f aca="false">C1059+1</f>
        <v>1059</v>
      </c>
      <c r="D1060" s="50" t="n">
        <f aca="false">FilterPk!B$25</f>
        <v>11411200.8859117</v>
      </c>
      <c r="E1060" s="50" t="n">
        <f aca="false">FilterPk!C$25</f>
        <v>45860.27</v>
      </c>
      <c r="F1060" s="50" t="n">
        <f aca="false">FilterPk!D$25</f>
        <v>54109.47</v>
      </c>
      <c r="G1060" s="50" t="n">
        <f aca="false">FilterPk!E$25</f>
        <v>124540.18</v>
      </c>
      <c r="H1060" s="50" t="n">
        <f aca="false">FilterPk!F$25</f>
        <v>77068.78</v>
      </c>
      <c r="I1060" s="50" t="n">
        <f aca="false">FilterPk!G$25</f>
        <v>75414.58</v>
      </c>
      <c r="J1060" s="50" t="n">
        <f aca="false">FilterPk!H$25</f>
        <v>134077.64</v>
      </c>
      <c r="K1060" s="50" t="n">
        <f aca="false">FilterPk!I$25</f>
        <v>429786.05</v>
      </c>
      <c r="L1060" s="50" t="n">
        <f aca="false">FilterPk!J$25</f>
        <v>118391.18</v>
      </c>
      <c r="M1060" s="50" t="n">
        <f aca="false">FilterPk!K$25</f>
        <v>1083243.13</v>
      </c>
      <c r="N1060" s="50" t="n">
        <f aca="false">FilterPk!L$25</f>
        <v>2142491.28</v>
      </c>
      <c r="O1060" s="50" t="n">
        <f aca="false">FilterPk!M$25</f>
        <v>344226</v>
      </c>
      <c r="P1060" s="50" t="n">
        <f aca="false">FilterPk!N$25</f>
        <v>1221747.4</v>
      </c>
      <c r="Q1060" s="51" t="n">
        <f aca="false">FilterPk!O$25</f>
        <v>3708464.68</v>
      </c>
    </row>
    <row r="1061" customFormat="false" ht="12.75" hidden="false" customHeight="false" outlineLevel="0" collapsed="false">
      <c r="B1061" s="85" t="str">
        <f aca="false">FilterPk!A$26</f>
        <v>ST-SPP</v>
      </c>
      <c r="C1061" s="13" t="n">
        <f aca="false">C1060+1</f>
        <v>1060</v>
      </c>
      <c r="D1061" s="50" t="n">
        <f aca="false">FilterPk!B$26</f>
        <v>52202.8773549933</v>
      </c>
      <c r="E1061" s="50" t="n">
        <f aca="false">FilterPk!C$26</f>
        <v>3181.7</v>
      </c>
      <c r="F1061" s="50" t="n">
        <f aca="false">FilterPk!D$26</f>
        <v>0</v>
      </c>
      <c r="G1061" s="50" t="n">
        <f aca="false">FilterPk!E$26</f>
        <v>0</v>
      </c>
      <c r="H1061" s="50" t="n">
        <f aca="false">FilterPk!F$26</f>
        <v>0</v>
      </c>
      <c r="I1061" s="50" t="n">
        <f aca="false">FilterPk!G$26</f>
        <v>0</v>
      </c>
      <c r="J1061" s="50" t="n">
        <f aca="false">FilterPk!H$26</f>
        <v>0</v>
      </c>
      <c r="K1061" s="50" t="n">
        <f aca="false">FilterPk!I$26</f>
        <v>0</v>
      </c>
      <c r="L1061" s="50" t="n">
        <f aca="false">FilterPk!J$26</f>
        <v>0</v>
      </c>
      <c r="M1061" s="50" t="n">
        <f aca="false">FilterPk!K$26</f>
        <v>0</v>
      </c>
      <c r="N1061" s="50" t="n">
        <f aca="false">FilterPk!L$26</f>
        <v>3181.7</v>
      </c>
      <c r="O1061" s="50" t="n">
        <f aca="false">FilterPk!M$26</f>
        <v>0</v>
      </c>
      <c r="P1061" s="50" t="n">
        <f aca="false">FilterPk!N$26</f>
        <v>0</v>
      </c>
      <c r="Q1061" s="51" t="n">
        <f aca="false">FilterPk!O$26</f>
        <v>3181.7</v>
      </c>
    </row>
    <row r="1062" customFormat="false" ht="12.75" hidden="false" customHeight="false" outlineLevel="0" collapsed="false">
      <c r="B1062" s="85" t="str">
        <f aca="false">FilterPk!A$27</f>
        <v>ST-SERC</v>
      </c>
      <c r="C1062" s="13" t="n">
        <f aca="false">C1061+1</f>
        <v>1061</v>
      </c>
      <c r="D1062" s="50" t="n">
        <f aca="false">FilterPk!B$27</f>
        <v>686881.973218232</v>
      </c>
      <c r="E1062" s="50" t="n">
        <f aca="false">FilterPk!C$27</f>
        <v>-12726.81</v>
      </c>
      <c r="F1062" s="50" t="n">
        <f aca="false">FilterPk!D$27</f>
        <v>-31677.19</v>
      </c>
      <c r="G1062" s="50" t="n">
        <f aca="false">FilterPk!E$27</f>
        <v>138718.93</v>
      </c>
      <c r="H1062" s="50" t="n">
        <f aca="false">FilterPk!F$27</f>
        <v>0</v>
      </c>
      <c r="I1062" s="50" t="n">
        <f aca="false">FilterPk!G$27</f>
        <v>0</v>
      </c>
      <c r="J1062" s="50" t="n">
        <f aca="false">FilterPk!H$27</f>
        <v>0</v>
      </c>
      <c r="K1062" s="50" t="n">
        <f aca="false">FilterPk!I$27</f>
        <v>0</v>
      </c>
      <c r="L1062" s="50" t="n">
        <f aca="false">FilterPk!J$27</f>
        <v>0</v>
      </c>
      <c r="M1062" s="50" t="n">
        <f aca="false">FilterPk!K$27</f>
        <v>0</v>
      </c>
      <c r="N1062" s="50" t="n">
        <f aca="false">FilterPk!L$27</f>
        <v>94314.93</v>
      </c>
      <c r="O1062" s="50" t="n">
        <f aca="false">FilterPk!M$27</f>
        <v>0</v>
      </c>
      <c r="P1062" s="50" t="n">
        <f aca="false">FilterPk!N$27</f>
        <v>0</v>
      </c>
      <c r="Q1062" s="51" t="n">
        <f aca="false">FilterPk!O$27</f>
        <v>94314.93</v>
      </c>
    </row>
    <row r="1063" customFormat="false" ht="12.75" hidden="false" customHeight="false" outlineLevel="0" collapsed="false">
      <c r="B1063" s="85" t="str">
        <f aca="false">FilterPk!A$28</f>
        <v>LT- Texas</v>
      </c>
      <c r="C1063" s="13" t="n">
        <f aca="false">C1062+1</f>
        <v>1062</v>
      </c>
      <c r="D1063" s="50" t="n">
        <f aca="false">FilterPk!B$28</f>
        <v>3826684.70313045</v>
      </c>
      <c r="E1063" s="50" t="n">
        <f aca="false">FilterPk!C$28</f>
        <v>-6382.69</v>
      </c>
      <c r="F1063" s="50" t="n">
        <f aca="false">FilterPk!D$28</f>
        <v>71634.81</v>
      </c>
      <c r="G1063" s="50" t="n">
        <f aca="false">FilterPk!E$28</f>
        <v>28710.67</v>
      </c>
      <c r="H1063" s="50" t="n">
        <f aca="false">FilterPk!F$28</f>
        <v>106726.26</v>
      </c>
      <c r="I1063" s="50" t="n">
        <f aca="false">FilterPk!G$28</f>
        <v>68401.15</v>
      </c>
      <c r="J1063" s="50" t="n">
        <f aca="false">FilterPk!H$28</f>
        <v>107963.61</v>
      </c>
      <c r="K1063" s="50" t="n">
        <f aca="false">FilterPk!I$28</f>
        <v>204731.1</v>
      </c>
      <c r="L1063" s="50" t="n">
        <f aca="false">FilterPk!J$28</f>
        <v>63773.36</v>
      </c>
      <c r="M1063" s="50" t="n">
        <f aca="false">FilterPk!K$28</f>
        <v>194039.66</v>
      </c>
      <c r="N1063" s="50" t="n">
        <f aca="false">FilterPk!L$28</f>
        <v>839597.93</v>
      </c>
      <c r="O1063" s="50" t="n">
        <f aca="false">FilterPk!M$28</f>
        <v>673610.11</v>
      </c>
      <c r="P1063" s="50" t="n">
        <f aca="false">FilterPk!N$28</f>
        <v>107208.74</v>
      </c>
      <c r="Q1063" s="51" t="n">
        <f aca="false">FilterPk!O$28</f>
        <v>1620416.78</v>
      </c>
    </row>
    <row r="1064" customFormat="false" ht="12.75" hidden="false" customHeight="false" outlineLevel="0" collapsed="false">
      <c r="B1064" s="85" t="str">
        <f aca="false">FilterPk!A$29</f>
        <v>St- Texas</v>
      </c>
      <c r="C1064" s="13" t="n">
        <f aca="false">C1063+1</f>
        <v>1063</v>
      </c>
      <c r="D1064" s="50" t="n">
        <f aca="false">FilterPk!B$29</f>
        <v>445563.239343252</v>
      </c>
      <c r="E1064" s="50" t="n">
        <f aca="false">FilterPk!C$29</f>
        <v>30194</v>
      </c>
      <c r="F1064" s="50" t="n">
        <f aca="false">FilterPk!D$29</f>
        <v>31677.19</v>
      </c>
      <c r="G1064" s="50" t="n">
        <f aca="false">FilterPk!E$29</f>
        <v>0</v>
      </c>
      <c r="H1064" s="50" t="n">
        <f aca="false">FilterPk!F$29</f>
        <v>0</v>
      </c>
      <c r="I1064" s="50" t="n">
        <f aca="false">FilterPk!G$29</f>
        <v>0</v>
      </c>
      <c r="J1064" s="50" t="n">
        <f aca="false">FilterPk!H$29</f>
        <v>0</v>
      </c>
      <c r="K1064" s="50" t="n">
        <f aca="false">FilterPk!I$29</f>
        <v>0</v>
      </c>
      <c r="L1064" s="50" t="n">
        <f aca="false">FilterPk!J$29</f>
        <v>0</v>
      </c>
      <c r="M1064" s="50" t="n">
        <f aca="false">FilterPk!K$29</f>
        <v>0</v>
      </c>
      <c r="N1064" s="50" t="n">
        <f aca="false">FilterPk!L$29</f>
        <v>61871.19</v>
      </c>
      <c r="O1064" s="50" t="n">
        <f aca="false">FilterPk!M$29</f>
        <v>0</v>
      </c>
      <c r="P1064" s="50" t="n">
        <f aca="false">FilterPk!N$29</f>
        <v>0</v>
      </c>
      <c r="Q1064" s="51" t="n">
        <f aca="false">FilterPk!O$29</f>
        <v>61871.19</v>
      </c>
    </row>
    <row r="1065" customFormat="false" ht="12.75" hidden="false" customHeight="false" outlineLevel="0" collapsed="false">
      <c r="B1065" s="85"/>
      <c r="C1065" s="13" t="n">
        <f aca="false">C1064+1</f>
        <v>1064</v>
      </c>
      <c r="D1065" s="50"/>
      <c r="E1065" s="50"/>
      <c r="F1065" s="50"/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1"/>
    </row>
    <row r="1066" customFormat="false" ht="12.75" hidden="false" customHeight="false" outlineLevel="0" collapsed="false">
      <c r="B1066" s="85" t="str">
        <f aca="false">FilterPk!A$32</f>
        <v>Gas positions</v>
      </c>
      <c r="C1066" s="13" t="n">
        <f aca="false">C1065+1</f>
        <v>1065</v>
      </c>
      <c r="D1066" s="50" t="s">
        <v>4</v>
      </c>
      <c r="E1066" s="50"/>
      <c r="F1066" s="50"/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1"/>
    </row>
    <row r="1067" customFormat="false" ht="12.75" hidden="false" customHeight="false" outlineLevel="0" collapsed="false">
      <c r="B1067" s="85" t="str">
        <f aca="false">FilterPk!A$33</f>
        <v>Kevin Presto</v>
      </c>
      <c r="C1067" s="13" t="n">
        <f aca="false">C1066+1</f>
        <v>1066</v>
      </c>
      <c r="D1067" s="50" t="n">
        <f aca="false">FilterPk!B$33</f>
        <v>0</v>
      </c>
      <c r="E1067" s="50" t="n">
        <f aca="false">FilterPk!C$33</f>
        <v>0</v>
      </c>
      <c r="F1067" s="50" t="n">
        <f aca="false">FilterPk!D$33</f>
        <v>0</v>
      </c>
      <c r="G1067" s="50" t="n">
        <f aca="false">FilterPk!E$33</f>
        <v>0</v>
      </c>
      <c r="H1067" s="50" t="n">
        <f aca="false">FilterPk!F$33</f>
        <v>148.212616</v>
      </c>
      <c r="I1067" s="50" t="n">
        <f aca="false">FilterPk!G$33</f>
        <v>152.45636</v>
      </c>
      <c r="J1067" s="50" t="n">
        <f aca="false">FilterPk!H$33</f>
        <v>146.860915</v>
      </c>
      <c r="K1067" s="50" t="n">
        <f aca="false">FilterPk!I$33</f>
        <v>301.509361</v>
      </c>
      <c r="L1067" s="50" t="n">
        <f aca="false">FilterPk!J$33</f>
        <v>144.921279</v>
      </c>
      <c r="M1067" s="50" t="n">
        <f aca="false">FilterPk!K$33</f>
        <v>149.116289</v>
      </c>
      <c r="N1067" s="50" t="n">
        <f aca="false">FilterPk!L$33</f>
        <v>1043.07682</v>
      </c>
      <c r="O1067" s="50" t="n">
        <f aca="false">FilterPk!M$33</f>
        <v>0</v>
      </c>
      <c r="P1067" s="50" t="n">
        <f aca="false">FilterPk!N$33</f>
        <v>0</v>
      </c>
      <c r="Q1067" s="51" t="n">
        <f aca="false">FilterPk!O$33</f>
        <v>1043.07682</v>
      </c>
    </row>
    <row r="1068" customFormat="false" ht="12.75" hidden="false" customHeight="false" outlineLevel="0" collapsed="false">
      <c r="B1068" s="85" t="str">
        <f aca="false">FilterPk!A$34</f>
        <v>Fletcher Sturm</v>
      </c>
      <c r="C1068" s="13" t="n">
        <f aca="false">C1067+1</f>
        <v>1067</v>
      </c>
      <c r="D1068" s="50" t="n">
        <f aca="false">FilterPk!B$34</f>
        <v>0</v>
      </c>
      <c r="E1068" s="50" t="n">
        <f aca="false">FilterPk!C$34</f>
        <v>0</v>
      </c>
      <c r="F1068" s="50" t="n">
        <f aca="false">FilterPk!D$34</f>
        <v>10.382539</v>
      </c>
      <c r="G1068" s="50" t="n">
        <f aca="false">FilterPk!E$34</f>
        <v>-372.732218</v>
      </c>
      <c r="H1068" s="50" t="n">
        <f aca="false">FilterPk!F$34</f>
        <v>-18.430041</v>
      </c>
      <c r="I1068" s="50" t="n">
        <f aca="false">FilterPk!G$34</f>
        <v>-7.519049</v>
      </c>
      <c r="J1068" s="50" t="n">
        <f aca="false">FilterPk!H$34</f>
        <v>7.209206</v>
      </c>
      <c r="K1068" s="50" t="n">
        <f aca="false">FilterPk!I$34</f>
        <v>16.283645</v>
      </c>
      <c r="L1068" s="50" t="n">
        <f aca="false">FilterPk!J$34</f>
        <v>-0.622678</v>
      </c>
      <c r="M1068" s="50" t="n">
        <f aca="false">FilterPk!K$34</f>
        <v>48.787102</v>
      </c>
      <c r="N1068" s="50" t="n">
        <f aca="false">FilterPk!L$34</f>
        <v>-316.641494</v>
      </c>
      <c r="O1068" s="50" t="n">
        <f aca="false">FilterPk!M$34</f>
        <v>137.057149</v>
      </c>
      <c r="P1068" s="50" t="n">
        <f aca="false">FilterPk!N$34</f>
        <v>0</v>
      </c>
      <c r="Q1068" s="51" t="n">
        <f aca="false">FilterPk!O$34</f>
        <v>-179.584345</v>
      </c>
    </row>
    <row r="1069" customFormat="false" ht="12.75" hidden="false" customHeight="false" outlineLevel="0" collapsed="false">
      <c r="B1069" s="85" t="str">
        <f aca="false">FilterPk!A$35</f>
        <v>Doug Gilbert-Smith</v>
      </c>
      <c r="C1069" s="13" t="n">
        <f aca="false">C1068+1</f>
        <v>1068</v>
      </c>
      <c r="D1069" s="50" t="n">
        <f aca="false">FilterPk!B$35</f>
        <v>0</v>
      </c>
      <c r="E1069" s="50" t="n">
        <f aca="false">FilterPk!C$35</f>
        <v>0</v>
      </c>
      <c r="F1069" s="50" t="n">
        <f aca="false">FilterPk!D$35</f>
        <v>-34.907</v>
      </c>
      <c r="G1069" s="50" t="n">
        <f aca="false">FilterPk!E$35</f>
        <v>38.473605</v>
      </c>
      <c r="H1069" s="50" t="n">
        <f aca="false">FilterPk!F$35</f>
        <v>-29.642523</v>
      </c>
      <c r="I1069" s="50" t="n">
        <f aca="false">FilterPk!G$35</f>
        <v>30.491272</v>
      </c>
      <c r="J1069" s="50" t="n">
        <f aca="false">FilterPk!H$35</f>
        <v>0</v>
      </c>
      <c r="K1069" s="50" t="n">
        <f aca="false">FilterPk!I$35</f>
        <v>90.452808</v>
      </c>
      <c r="L1069" s="50" t="n">
        <f aca="false">FilterPk!J$35</f>
        <v>0</v>
      </c>
      <c r="M1069" s="50" t="n">
        <f aca="false">FilterPk!K$35</f>
        <v>14.574853</v>
      </c>
      <c r="N1069" s="50" t="n">
        <f aca="false">FilterPk!L$35</f>
        <v>109.443015</v>
      </c>
      <c r="O1069" s="50" t="n">
        <f aca="false">FilterPk!M$35</f>
        <v>94.93307</v>
      </c>
      <c r="P1069" s="50" t="n">
        <f aca="false">FilterPk!N$35</f>
        <v>-157.516125</v>
      </c>
      <c r="Q1069" s="51" t="n">
        <f aca="false">FilterPk!O$35</f>
        <v>46.85996</v>
      </c>
    </row>
    <row r="1070" customFormat="false" ht="12.75" hidden="false" customHeight="false" outlineLevel="0" collapsed="false">
      <c r="B1070" s="85" t="str">
        <f aca="false">FilterPk!A$36</f>
        <v>Rogers Herndon</v>
      </c>
      <c r="C1070" s="13" t="n">
        <f aca="false">C1069+1</f>
        <v>1069</v>
      </c>
      <c r="D1070" s="50" t="n">
        <f aca="false">FilterPk!B$36</f>
        <v>0</v>
      </c>
      <c r="E1070" s="50" t="n">
        <f aca="false">FilterPk!C$36</f>
        <v>0</v>
      </c>
      <c r="F1070" s="50" t="n">
        <f aca="false">FilterPk!D$36</f>
        <v>-16.269581</v>
      </c>
      <c r="G1070" s="50" t="n">
        <f aca="false">FilterPk!E$36</f>
        <v>-36.150495</v>
      </c>
      <c r="H1070" s="50" t="n">
        <f aca="false">FilterPk!F$36</f>
        <v>-105.080472</v>
      </c>
      <c r="I1070" s="50" t="n">
        <f aca="false">FilterPk!G$36</f>
        <v>-21.496839</v>
      </c>
      <c r="J1070" s="50" t="n">
        <f aca="false">FilterPk!H$36</f>
        <v>76.011979</v>
      </c>
      <c r="K1070" s="50" t="n">
        <f aca="false">FilterPk!I$36</f>
        <v>315.376651</v>
      </c>
      <c r="L1070" s="50" t="n">
        <f aca="false">FilterPk!J$36</f>
        <v>0.622678</v>
      </c>
      <c r="M1070" s="50" t="n">
        <f aca="false">FilterPk!K$36</f>
        <v>131.855286</v>
      </c>
      <c r="N1070" s="50" t="n">
        <f aca="false">FilterPk!L$36</f>
        <v>344.869207</v>
      </c>
      <c r="O1070" s="50" t="n">
        <f aca="false">FilterPk!M$36</f>
        <v>500.495437</v>
      </c>
      <c r="P1070" s="50" t="n">
        <f aca="false">FilterPk!N$36</f>
        <v>0</v>
      </c>
      <c r="Q1070" s="51" t="n">
        <f aca="false">FilterPk!O$36</f>
        <v>845.364644</v>
      </c>
    </row>
    <row r="1071" customFormat="false" ht="12.75" hidden="false" customHeight="false" outlineLevel="0" collapsed="false">
      <c r="B1071" s="85" t="str">
        <f aca="false">FilterPk!A$37</f>
        <v>Dana Davis</v>
      </c>
      <c r="C1071" s="13" t="n">
        <f aca="false">C1070+1</f>
        <v>1070</v>
      </c>
      <c r="D1071" s="50" t="n">
        <f aca="false">FilterPk!B$37</f>
        <v>0</v>
      </c>
      <c r="E1071" s="50" t="n">
        <f aca="false">FilterPk!C$37</f>
        <v>0</v>
      </c>
      <c r="F1071" s="50" t="n">
        <f aca="false">FilterPk!D$37</f>
        <v>4.986714</v>
      </c>
      <c r="G1071" s="50" t="n">
        <f aca="false">FilterPk!E$37</f>
        <v>-10.425106</v>
      </c>
      <c r="H1071" s="50" t="n">
        <f aca="false">FilterPk!F$37</f>
        <v>34.582944</v>
      </c>
      <c r="I1071" s="50" t="n">
        <f aca="false">FilterPk!G$37</f>
        <v>31.966656</v>
      </c>
      <c r="J1071" s="50" t="n">
        <f aca="false">FilterPk!H$37</f>
        <v>34.267547</v>
      </c>
      <c r="K1071" s="50" t="n">
        <f aca="false">FilterPk!I$37</f>
        <v>70.027981</v>
      </c>
      <c r="L1071" s="50" t="n">
        <f aca="false">FilterPk!J$37</f>
        <v>33.814965</v>
      </c>
      <c r="M1071" s="50" t="n">
        <f aca="false">FilterPk!K$37</f>
        <v>44.191074</v>
      </c>
      <c r="N1071" s="50" t="n">
        <f aca="false">FilterPk!L$37</f>
        <v>243.412775</v>
      </c>
      <c r="O1071" s="50" t="n">
        <f aca="false">FilterPk!M$37</f>
        <v>27.55263</v>
      </c>
      <c r="P1071" s="50" t="n">
        <f aca="false">FilterPk!N$37</f>
        <v>0</v>
      </c>
      <c r="Q1071" s="51" t="n">
        <f aca="false">FilterPk!O$37</f>
        <v>270.965405</v>
      </c>
    </row>
    <row r="1072" customFormat="false" ht="12.75" hidden="false" customHeight="false" outlineLevel="0" collapsed="false">
      <c r="B1072" s="85" t="str">
        <f aca="false">FilterPk!A$38</f>
        <v>Tom May</v>
      </c>
      <c r="C1072" s="13" t="n">
        <f aca="false">C1071+1</f>
        <v>1071</v>
      </c>
      <c r="D1072" s="50" t="n">
        <f aca="false">FilterPk!B$38</f>
        <v>0</v>
      </c>
      <c r="E1072" s="50" t="n">
        <f aca="false">FilterPk!C$38</f>
        <v>0</v>
      </c>
      <c r="F1072" s="50" t="n">
        <f aca="false">FilterPk!D$38</f>
        <v>0</v>
      </c>
      <c r="G1072" s="50" t="n">
        <f aca="false">FilterPk!E$38</f>
        <v>0</v>
      </c>
      <c r="H1072" s="50" t="n">
        <f aca="false">FilterPk!F$38</f>
        <v>0</v>
      </c>
      <c r="I1072" s="50" t="n">
        <f aca="false">FilterPk!G$38</f>
        <v>0</v>
      </c>
      <c r="J1072" s="50" t="n">
        <f aca="false">FilterPk!H$38</f>
        <v>0</v>
      </c>
      <c r="K1072" s="50" t="n">
        <f aca="false">FilterPk!I$38</f>
        <v>0</v>
      </c>
      <c r="L1072" s="50" t="n">
        <f aca="false">FilterPk!J$38</f>
        <v>0</v>
      </c>
      <c r="M1072" s="50" t="n">
        <f aca="false">FilterPk!K$38</f>
        <v>0</v>
      </c>
      <c r="N1072" s="50" t="n">
        <f aca="false">FilterPk!L$38</f>
        <v>0</v>
      </c>
      <c r="O1072" s="50" t="n">
        <f aca="false">FilterPk!M$38</f>
        <v>0</v>
      </c>
      <c r="P1072" s="50" t="n">
        <f aca="false">FilterPk!N$38</f>
        <v>0</v>
      </c>
      <c r="Q1072" s="51" t="n">
        <f aca="false">FilterPk!O$38</f>
        <v>0</v>
      </c>
    </row>
    <row r="1073" customFormat="false" ht="12.75" hidden="false" customHeight="false" outlineLevel="0" collapsed="false">
      <c r="B1073" s="85" t="str">
        <f aca="false">FilterPk!A$39</f>
        <v>Clint Dean</v>
      </c>
      <c r="C1073" s="13" t="n">
        <f aca="false">C1072+1</f>
        <v>1072</v>
      </c>
      <c r="D1073" s="50" t="n">
        <f aca="false">FilterPk!B$39</f>
        <v>0</v>
      </c>
      <c r="E1073" s="50" t="n">
        <f aca="false">FilterPk!C$39</f>
        <v>0</v>
      </c>
      <c r="F1073" s="50" t="n">
        <f aca="false">FilterPk!D$39</f>
        <v>-27.9256</v>
      </c>
      <c r="G1073" s="50" t="n">
        <f aca="false">FilterPk!E$39</f>
        <v>0</v>
      </c>
      <c r="H1073" s="50" t="n">
        <f aca="false">FilterPk!F$39</f>
        <v>0</v>
      </c>
      <c r="I1073" s="50" t="n">
        <f aca="false">FilterPk!G$39</f>
        <v>0</v>
      </c>
      <c r="J1073" s="50" t="n">
        <f aca="false">FilterPk!H$39</f>
        <v>0</v>
      </c>
      <c r="K1073" s="50" t="n">
        <f aca="false">FilterPk!I$39</f>
        <v>0</v>
      </c>
      <c r="L1073" s="50" t="n">
        <f aca="false">FilterPk!J$39</f>
        <v>0</v>
      </c>
      <c r="M1073" s="50" t="n">
        <f aca="false">FilterPk!K$39</f>
        <v>0</v>
      </c>
      <c r="N1073" s="50" t="n">
        <f aca="false">FilterPk!L$39</f>
        <v>-27.9256</v>
      </c>
      <c r="O1073" s="50" t="n">
        <f aca="false">FilterPk!M$39</f>
        <v>0</v>
      </c>
      <c r="P1073" s="50" t="n">
        <f aca="false">FilterPk!N$39</f>
        <v>0</v>
      </c>
      <c r="Q1073" s="51" t="n">
        <f aca="false">FilterPk!O$39</f>
        <v>-27.9256</v>
      </c>
    </row>
    <row r="1074" customFormat="false" ht="12.75" hidden="false" customHeight="false" outlineLevel="0" collapsed="false">
      <c r="B1074" s="85" t="str">
        <f aca="false">FilterPk!A$40</f>
        <v>Rob Benson</v>
      </c>
      <c r="C1074" s="13" t="n">
        <f aca="false">C1073+1</f>
        <v>1073</v>
      </c>
      <c r="D1074" s="50" t="n">
        <f aca="false">FilterPk!B$40</f>
        <v>0</v>
      </c>
      <c r="E1074" s="50" t="n">
        <f aca="false">FilterPk!C$40</f>
        <v>0</v>
      </c>
      <c r="F1074" s="50" t="n">
        <f aca="false">FilterPk!D$40</f>
        <v>0</v>
      </c>
      <c r="G1074" s="50" t="n">
        <f aca="false">FilterPk!E$40</f>
        <v>-76.947211</v>
      </c>
      <c r="H1074" s="50" t="n">
        <f aca="false">FilterPk!F$40</f>
        <v>0</v>
      </c>
      <c r="I1074" s="50" t="n">
        <f aca="false">FilterPk!G$40</f>
        <v>0</v>
      </c>
      <c r="J1074" s="50" t="n">
        <f aca="false">FilterPk!H$40</f>
        <v>0</v>
      </c>
      <c r="K1074" s="50" t="n">
        <f aca="false">FilterPk!I$40</f>
        <v>0</v>
      </c>
      <c r="L1074" s="50" t="n">
        <f aca="false">FilterPk!J$40</f>
        <v>0</v>
      </c>
      <c r="M1074" s="50" t="n">
        <f aca="false">FilterPk!K$40</f>
        <v>0</v>
      </c>
      <c r="N1074" s="50" t="n">
        <f aca="false">FilterPk!L$40</f>
        <v>-76.947211</v>
      </c>
      <c r="O1074" s="50" t="n">
        <f aca="false">FilterPk!M$40</f>
        <v>0</v>
      </c>
      <c r="P1074" s="50" t="n">
        <f aca="false">FilterPk!N$40</f>
        <v>0</v>
      </c>
      <c r="Q1074" s="51" t="n">
        <f aca="false">FilterPk!O$40</f>
        <v>-76.947211</v>
      </c>
    </row>
    <row r="1075" customFormat="false" ht="12.75" hidden="false" customHeight="false" outlineLevel="0" collapsed="false">
      <c r="B1075" s="85" t="str">
        <f aca="false">FilterPk!A$41</f>
        <v>Matt Lorenz</v>
      </c>
      <c r="C1075" s="13" t="n">
        <f aca="false">C1074+1</f>
        <v>1074</v>
      </c>
      <c r="D1075" s="50" t="n">
        <f aca="false">FilterPk!B$41</f>
        <v>0</v>
      </c>
      <c r="E1075" s="50" t="n">
        <f aca="false">FilterPk!C$41</f>
        <v>0</v>
      </c>
      <c r="F1075" s="50" t="n">
        <f aca="false">FilterPk!D$41</f>
        <v>0</v>
      </c>
      <c r="G1075" s="50" t="n">
        <f aca="false">FilterPk!E$41</f>
        <v>0</v>
      </c>
      <c r="H1075" s="50" t="n">
        <f aca="false">FilterPk!F$41</f>
        <v>0</v>
      </c>
      <c r="I1075" s="50" t="n">
        <f aca="false">FilterPk!G$41</f>
        <v>0</v>
      </c>
      <c r="J1075" s="50" t="n">
        <f aca="false">FilterPk!H$41</f>
        <v>0</v>
      </c>
      <c r="K1075" s="50" t="n">
        <f aca="false">FilterPk!I$41</f>
        <v>0</v>
      </c>
      <c r="L1075" s="50" t="n">
        <f aca="false">FilterPk!J$41</f>
        <v>0</v>
      </c>
      <c r="M1075" s="50" t="n">
        <f aca="false">FilterPk!K$41</f>
        <v>0</v>
      </c>
      <c r="N1075" s="50" t="n">
        <f aca="false">FilterPk!L$41</f>
        <v>0</v>
      </c>
      <c r="O1075" s="50" t="n">
        <f aca="false">FilterPk!M$41</f>
        <v>0</v>
      </c>
      <c r="P1075" s="50" t="n">
        <f aca="false">FilterPk!N$41</f>
        <v>0</v>
      </c>
      <c r="Q1075" s="51" t="n">
        <f aca="false">FilterPk!O$41</f>
        <v>0</v>
      </c>
    </row>
    <row r="1076" customFormat="false" ht="12.75" hidden="false" customHeight="false" outlineLevel="0" collapsed="false">
      <c r="B1076" s="85" t="str">
        <f aca="false">FilterPk!A$42</f>
        <v>John Forney</v>
      </c>
      <c r="C1076" s="13" t="n">
        <f aca="false">C1075+1</f>
        <v>1075</v>
      </c>
      <c r="D1076" s="50" t="n">
        <f aca="false">FilterPk!B$42</f>
        <v>0</v>
      </c>
      <c r="E1076" s="50" t="n">
        <f aca="false">FilterPk!C$42</f>
        <v>0</v>
      </c>
      <c r="F1076" s="50" t="n">
        <f aca="false">FilterPk!D$42</f>
        <v>0</v>
      </c>
      <c r="G1076" s="50" t="n">
        <f aca="false">FilterPk!E$42</f>
        <v>0</v>
      </c>
      <c r="H1076" s="50" t="n">
        <f aca="false">FilterPk!F$42</f>
        <v>0</v>
      </c>
      <c r="I1076" s="50" t="n">
        <f aca="false">FilterPk!G$42</f>
        <v>0</v>
      </c>
      <c r="J1076" s="50" t="n">
        <f aca="false">FilterPk!H$42</f>
        <v>0</v>
      </c>
      <c r="K1076" s="50" t="n">
        <f aca="false">FilterPk!I$42</f>
        <v>0</v>
      </c>
      <c r="L1076" s="50" t="n">
        <f aca="false">FilterPk!J$42</f>
        <v>0</v>
      </c>
      <c r="M1076" s="50" t="n">
        <f aca="false">FilterPk!K$42</f>
        <v>0</v>
      </c>
      <c r="N1076" s="50" t="n">
        <f aca="false">FilterPk!L$42</f>
        <v>0</v>
      </c>
      <c r="O1076" s="50" t="n">
        <f aca="false">FilterPk!M$42</f>
        <v>0</v>
      </c>
      <c r="P1076" s="50" t="n">
        <f aca="false">FilterPk!N$42</f>
        <v>0</v>
      </c>
      <c r="Q1076" s="51" t="n">
        <f aca="false">FilterPk!O$42</f>
        <v>0</v>
      </c>
    </row>
    <row r="1077" customFormat="false" ht="12.75" hidden="false" customHeight="false" outlineLevel="0" collapsed="false">
      <c r="B1077" s="85" t="str">
        <f aca="false">FilterPk!A$43</f>
        <v>Mike Carson</v>
      </c>
      <c r="C1077" s="13" t="n">
        <f aca="false">C1076+1</f>
        <v>1076</v>
      </c>
      <c r="D1077" s="50" t="n">
        <f aca="false">FilterPk!B$43</f>
        <v>0</v>
      </c>
      <c r="E1077" s="50" t="n">
        <f aca="false">FilterPk!C$43</f>
        <v>0</v>
      </c>
      <c r="F1077" s="50" t="n">
        <f aca="false">FilterPk!D$43</f>
        <v>0</v>
      </c>
      <c r="G1077" s="50" t="n">
        <f aca="false">FilterPk!E$43</f>
        <v>0</v>
      </c>
      <c r="H1077" s="50" t="n">
        <f aca="false">FilterPk!F$43</f>
        <v>0</v>
      </c>
      <c r="I1077" s="50" t="n">
        <f aca="false">FilterPk!G$43</f>
        <v>0</v>
      </c>
      <c r="J1077" s="50" t="n">
        <f aca="false">FilterPk!H$43</f>
        <v>0</v>
      </c>
      <c r="K1077" s="50" t="n">
        <f aca="false">FilterPk!I$43</f>
        <v>0</v>
      </c>
      <c r="L1077" s="50" t="n">
        <f aca="false">FilterPk!J$43</f>
        <v>0</v>
      </c>
      <c r="M1077" s="50" t="n">
        <f aca="false">FilterPk!K$43</f>
        <v>0</v>
      </c>
      <c r="N1077" s="50" t="n">
        <f aca="false">FilterPk!L$43</f>
        <v>0</v>
      </c>
      <c r="O1077" s="50" t="n">
        <f aca="false">FilterPk!M$43</f>
        <v>0</v>
      </c>
      <c r="P1077" s="50" t="n">
        <f aca="false">FilterPk!N$43</f>
        <v>0</v>
      </c>
      <c r="Q1077" s="51" t="n">
        <f aca="false">FilterPk!O$43</f>
        <v>0</v>
      </c>
    </row>
    <row r="1078" customFormat="false" ht="12.75" hidden="false" customHeight="false" outlineLevel="0" collapsed="false">
      <c r="B1078" s="85" t="str">
        <f aca="false">FilterPk!A$44</f>
        <v>Chris Dorland</v>
      </c>
      <c r="C1078" s="13" t="n">
        <f aca="false">C1077+1</f>
        <v>1077</v>
      </c>
      <c r="D1078" s="50" t="n">
        <f aca="false">FilterPk!B$44</f>
        <v>0</v>
      </c>
      <c r="E1078" s="50" t="n">
        <f aca="false">FilterPk!C$44</f>
        <v>0</v>
      </c>
      <c r="F1078" s="50" t="n">
        <f aca="false">FilterPk!D$44</f>
        <v>0</v>
      </c>
      <c r="G1078" s="50" t="n">
        <f aca="false">FilterPk!E$44</f>
        <v>0</v>
      </c>
      <c r="H1078" s="50" t="n">
        <f aca="false">FilterPk!F$44</f>
        <v>0</v>
      </c>
      <c r="I1078" s="50" t="n">
        <f aca="false">FilterPk!G$44</f>
        <v>0</v>
      </c>
      <c r="J1078" s="50" t="n">
        <f aca="false">FilterPk!H$44</f>
        <v>0</v>
      </c>
      <c r="K1078" s="50" t="n">
        <f aca="false">FilterPk!I$44</f>
        <v>0</v>
      </c>
      <c r="L1078" s="50" t="n">
        <f aca="false">FilterPk!J$44</f>
        <v>0</v>
      </c>
      <c r="M1078" s="50" t="n">
        <f aca="false">FilterPk!K$44</f>
        <v>0</v>
      </c>
      <c r="N1078" s="50" t="n">
        <f aca="false">FilterPk!L$44</f>
        <v>0</v>
      </c>
      <c r="O1078" s="50" t="n">
        <f aca="false">FilterPk!M$44</f>
        <v>0</v>
      </c>
      <c r="P1078" s="50" t="n">
        <f aca="false">FilterPk!N$44</f>
        <v>0</v>
      </c>
      <c r="Q1078" s="51" t="n">
        <f aca="false">FilterPk!O$44</f>
        <v>0</v>
      </c>
    </row>
    <row r="1079" customFormat="false" ht="12.75" hidden="false" customHeight="false" outlineLevel="0" collapsed="false">
      <c r="B1079" s="85" t="str">
        <f aca="false">FilterPk!A$45</f>
        <v>Jeff King</v>
      </c>
      <c r="C1079" s="13" t="n">
        <f aca="false">C1078+1</f>
        <v>1078</v>
      </c>
      <c r="D1079" s="50" t="n">
        <f aca="false">FilterPk!B$45</f>
        <v>0</v>
      </c>
      <c r="E1079" s="50" t="n">
        <f aca="false">FilterPk!C$45</f>
        <v>0</v>
      </c>
      <c r="F1079" s="50" t="n">
        <f aca="false">FilterPk!D$45</f>
        <v>0</v>
      </c>
      <c r="G1079" s="50" t="n">
        <f aca="false">FilterPk!E$45</f>
        <v>0</v>
      </c>
      <c r="H1079" s="50" t="n">
        <f aca="false">FilterPk!F$45</f>
        <v>0</v>
      </c>
      <c r="I1079" s="50" t="n">
        <f aca="false">FilterPk!G$45</f>
        <v>0</v>
      </c>
      <c r="J1079" s="50" t="n">
        <f aca="false">FilterPk!H$45</f>
        <v>0</v>
      </c>
      <c r="K1079" s="50" t="n">
        <f aca="false">FilterPk!I$45</f>
        <v>0</v>
      </c>
      <c r="L1079" s="50" t="n">
        <f aca="false">FilterPk!J$45</f>
        <v>0</v>
      </c>
      <c r="M1079" s="50" t="n">
        <f aca="false">FilterPk!K$45</f>
        <v>0</v>
      </c>
      <c r="N1079" s="50" t="n">
        <f aca="false">FilterPk!L$45</f>
        <v>0</v>
      </c>
      <c r="O1079" s="50" t="n">
        <f aca="false">FilterPk!M$45</f>
        <v>0</v>
      </c>
      <c r="P1079" s="50" t="n">
        <f aca="false">FilterPk!N$45</f>
        <v>0</v>
      </c>
      <c r="Q1079" s="51" t="n">
        <f aca="false">FilterPk!O$45</f>
        <v>0</v>
      </c>
    </row>
    <row r="1080" customFormat="false" ht="12.75" hidden="false" customHeight="false" outlineLevel="0" collapsed="false">
      <c r="B1080" s="85" t="n">
        <f aca="false">FilterPk!A$46</f>
        <v>0</v>
      </c>
      <c r="C1080" s="13" t="n">
        <f aca="false">C1079+1</f>
        <v>1079</v>
      </c>
      <c r="D1080" s="50" t="n">
        <f aca="false">FilterPk!B$46</f>
        <v>0</v>
      </c>
      <c r="E1080" s="50" t="n">
        <f aca="false">FilterPk!C$46</f>
        <v>0</v>
      </c>
      <c r="F1080" s="50" t="n">
        <f aca="false">FilterPk!D$46</f>
        <v>0</v>
      </c>
      <c r="G1080" s="50" t="n">
        <f aca="false">FilterPk!E$46</f>
        <v>0</v>
      </c>
      <c r="H1080" s="50" t="n">
        <f aca="false">FilterPk!F$46</f>
        <v>0</v>
      </c>
      <c r="I1080" s="50" t="n">
        <f aca="false">FilterPk!G$46</f>
        <v>0</v>
      </c>
      <c r="J1080" s="50" t="n">
        <f aca="false">FilterPk!H$46</f>
        <v>0</v>
      </c>
      <c r="K1080" s="50" t="n">
        <f aca="false">FilterPk!I$46</f>
        <v>0</v>
      </c>
      <c r="L1080" s="50" t="n">
        <f aca="false">FilterPk!J$46</f>
        <v>0</v>
      </c>
      <c r="M1080" s="50" t="n">
        <f aca="false">FilterPk!K$46</f>
        <v>0</v>
      </c>
      <c r="N1080" s="50" t="n">
        <f aca="false">FilterPk!L$46</f>
        <v>0</v>
      </c>
      <c r="O1080" s="50" t="n">
        <f aca="false">FilterPk!M$46</f>
        <v>0</v>
      </c>
      <c r="P1080" s="50" t="n">
        <f aca="false">FilterPk!N$46</f>
        <v>0</v>
      </c>
      <c r="Q1080" s="51" t="n">
        <f aca="false">FilterPk!O$46</f>
        <v>0</v>
      </c>
    </row>
    <row r="1081" customFormat="false" ht="12.75" hidden="false" customHeight="false" outlineLevel="0" collapsed="false">
      <c r="B1081" s="87" t="n">
        <f aca="false">FilterPk!A$47</f>
        <v>0</v>
      </c>
      <c r="C1081" s="64" t="n">
        <f aca="false">C1080+1</f>
        <v>1080</v>
      </c>
      <c r="D1081" s="54" t="n">
        <f aca="false">FilterPk!B$47</f>
        <v>0</v>
      </c>
      <c r="E1081" s="54" t="n">
        <f aca="false">FilterPk!C$47</f>
        <v>0</v>
      </c>
      <c r="F1081" s="54" t="n">
        <f aca="false">FilterPk!D$47</f>
        <v>0</v>
      </c>
      <c r="G1081" s="54" t="n">
        <f aca="false">FilterPk!E$47</f>
        <v>0</v>
      </c>
      <c r="H1081" s="54" t="n">
        <f aca="false">FilterPk!F$47</f>
        <v>0</v>
      </c>
      <c r="I1081" s="54" t="n">
        <f aca="false">FilterPk!G$47</f>
        <v>0</v>
      </c>
      <c r="J1081" s="54" t="n">
        <f aca="false">FilterPk!H$47</f>
        <v>0</v>
      </c>
      <c r="K1081" s="54" t="n">
        <f aca="false">FilterPk!I$47</f>
        <v>0</v>
      </c>
      <c r="L1081" s="54" t="n">
        <f aca="false">FilterPk!J$47</f>
        <v>0</v>
      </c>
      <c r="M1081" s="54" t="n">
        <f aca="false">FilterPk!K$47</f>
        <v>0</v>
      </c>
      <c r="N1081" s="54" t="n">
        <f aca="false">FilterPk!L$47</f>
        <v>0</v>
      </c>
      <c r="O1081" s="54" t="n">
        <f aca="false">FilterPk!M$47</f>
        <v>0</v>
      </c>
      <c r="P1081" s="54" t="n">
        <f aca="false">FilterPk!N$47</f>
        <v>0</v>
      </c>
      <c r="Q1081" s="55" t="n">
        <f aca="false">FilterPk!O$47</f>
        <v>0</v>
      </c>
    </row>
    <row r="1082" customFormat="false" ht="12.75" hidden="false" customHeight="false" outlineLevel="0" collapsed="false">
      <c r="A1082" s="0" t="n">
        <f aca="false">A1042+1</f>
        <v>28</v>
      </c>
      <c r="B1082" s="57" t="n">
        <f aca="false">FilterPk!D$1</f>
        <v>36907</v>
      </c>
      <c r="C1082" s="58" t="n">
        <f aca="false">C1081+1</f>
        <v>1081</v>
      </c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83"/>
    </row>
    <row r="1083" customFormat="false" ht="12.75" hidden="false" customHeight="false" outlineLevel="0" collapsed="false">
      <c r="B1083" s="61"/>
      <c r="C1083" s="13" t="n">
        <f aca="false">C1082+1</f>
        <v>1082</v>
      </c>
      <c r="D1083" s="13"/>
      <c r="E1083" s="21" t="s">
        <v>5</v>
      </c>
      <c r="F1083" s="21" t="s">
        <v>6</v>
      </c>
      <c r="G1083" s="21" t="s">
        <v>7</v>
      </c>
      <c r="H1083" s="21" t="s">
        <v>8</v>
      </c>
      <c r="I1083" s="21" t="s">
        <v>9</v>
      </c>
      <c r="J1083" s="21" t="s">
        <v>10</v>
      </c>
      <c r="K1083" s="21" t="s">
        <v>11</v>
      </c>
      <c r="L1083" s="21" t="s">
        <v>12</v>
      </c>
      <c r="M1083" s="21" t="s">
        <v>13</v>
      </c>
      <c r="N1083" s="21" t="s">
        <v>14</v>
      </c>
      <c r="O1083" s="21" t="n">
        <v>2002</v>
      </c>
      <c r="P1083" s="21" t="s">
        <v>15</v>
      </c>
      <c r="Q1083" s="84" t="s">
        <v>16</v>
      </c>
    </row>
    <row r="1084" customFormat="false" ht="12.75" hidden="false" customHeight="false" outlineLevel="0" collapsed="false">
      <c r="B1084" s="85" t="str">
        <f aca="false">FilterPk!A$9</f>
        <v>Power positions</v>
      </c>
      <c r="C1084" s="13" t="n">
        <f aca="false">C1083+1</f>
        <v>1083</v>
      </c>
      <c r="D1084" s="13" t="s">
        <v>4</v>
      </c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86"/>
    </row>
    <row r="1085" customFormat="false" ht="12.75" hidden="false" customHeight="false" outlineLevel="0" collapsed="false">
      <c r="B1085" s="85" t="str">
        <f aca="false">FilterPk!A$10</f>
        <v>East Position</v>
      </c>
      <c r="C1085" s="13" t="n">
        <f aca="false">C1084+1</f>
        <v>1084</v>
      </c>
      <c r="D1085" s="50" t="n">
        <f aca="false">FilterPk!B$10</f>
        <v>34784396.7946123</v>
      </c>
      <c r="E1085" s="50" t="n">
        <f aca="false">FilterPk!C$10</f>
        <v>75045.54</v>
      </c>
      <c r="F1085" s="50" t="n">
        <f aca="false">FilterPk!D$10</f>
        <v>84629.15</v>
      </c>
      <c r="G1085" s="50" t="n">
        <f aca="false">FilterPk!E$10</f>
        <v>1358824.72</v>
      </c>
      <c r="H1085" s="50" t="n">
        <f aca="false">FilterPk!F$10</f>
        <v>1120662.53</v>
      </c>
      <c r="I1085" s="50" t="n">
        <f aca="false">FilterPk!G$10</f>
        <v>422841.14</v>
      </c>
      <c r="J1085" s="50" t="n">
        <f aca="false">FilterPk!H$10</f>
        <v>788810.55</v>
      </c>
      <c r="K1085" s="50" t="n">
        <f aca="false">FilterPk!I$10</f>
        <v>1076253.71</v>
      </c>
      <c r="L1085" s="50" t="n">
        <f aca="false">FilterPk!J$10</f>
        <v>363159.42</v>
      </c>
      <c r="M1085" s="50" t="n">
        <f aca="false">FilterPk!K$10</f>
        <v>5764043.19</v>
      </c>
      <c r="N1085" s="50" t="n">
        <f aca="false">FilterPk!L$10</f>
        <v>11054269.95</v>
      </c>
      <c r="O1085" s="50" t="n">
        <f aca="false">FilterPk!M$10</f>
        <v>3650317.45</v>
      </c>
      <c r="P1085" s="50" t="n">
        <f aca="false">FilterPk!N$10</f>
        <v>-1642778.44</v>
      </c>
      <c r="Q1085" s="51" t="n">
        <f aca="false">FilterPk!O$10</f>
        <v>13061808.96</v>
      </c>
    </row>
    <row r="1086" customFormat="false" ht="12.75" hidden="false" customHeight="false" outlineLevel="0" collapsed="false">
      <c r="B1086" s="85" t="str">
        <f aca="false">FilterPk!A$11</f>
        <v>East Power Mgmt</v>
      </c>
      <c r="C1086" s="13" t="n">
        <f aca="false">C1085+1</f>
        <v>1085</v>
      </c>
      <c r="D1086" s="50" t="n">
        <f aca="false">FilterPk!B$11</f>
        <v>7547347.04451418</v>
      </c>
      <c r="E1086" s="50" t="n">
        <f aca="false">FilterPk!C$11</f>
        <v>43646.27</v>
      </c>
      <c r="F1086" s="50" t="n">
        <f aca="false">FilterPk!D$11</f>
        <v>-98133.28</v>
      </c>
      <c r="G1086" s="50" t="n">
        <f aca="false">FilterPk!E$11</f>
        <v>107993.78</v>
      </c>
      <c r="H1086" s="50" t="n">
        <f aca="false">FilterPk!F$11</f>
        <v>155786.29</v>
      </c>
      <c r="I1086" s="50" t="n">
        <f aca="false">FilterPk!G$11</f>
        <v>89357.34</v>
      </c>
      <c r="J1086" s="50" t="n">
        <f aca="false">FilterPk!H$11</f>
        <v>247101.13</v>
      </c>
      <c r="K1086" s="50" t="n">
        <f aca="false">FilterPk!I$11</f>
        <v>307386.28</v>
      </c>
      <c r="L1086" s="50" t="n">
        <f aca="false">FilterPk!J$11</f>
        <v>108209.05</v>
      </c>
      <c r="M1086" s="50" t="n">
        <f aca="false">FilterPk!K$11</f>
        <v>1338376.99</v>
      </c>
      <c r="N1086" s="50" t="n">
        <f aca="false">FilterPk!L$11</f>
        <v>2299723.85</v>
      </c>
      <c r="O1086" s="50" t="n">
        <f aca="false">FilterPk!M$11</f>
        <v>606348.53</v>
      </c>
      <c r="P1086" s="50" t="n">
        <f aca="false">FilterPk!N$11</f>
        <v>61912.21</v>
      </c>
      <c r="Q1086" s="51" t="n">
        <f aca="false">FilterPk!O$11</f>
        <v>2967984.59</v>
      </c>
    </row>
    <row r="1087" customFormat="false" ht="12.75" hidden="false" customHeight="false" outlineLevel="0" collapsed="false">
      <c r="B1087" s="85" t="str">
        <f aca="false">FilterPk!A$12</f>
        <v>Long Term Options</v>
      </c>
      <c r="C1087" s="13" t="n">
        <f aca="false">C1086+1</f>
        <v>1086</v>
      </c>
      <c r="D1087" s="50" t="n">
        <f aca="false">FilterPk!B$12</f>
        <v>0</v>
      </c>
      <c r="E1087" s="50" t="n">
        <f aca="false">FilterPk!C$12</f>
        <v>0</v>
      </c>
      <c r="F1087" s="50" t="n">
        <f aca="false">FilterPk!D$12</f>
        <v>0</v>
      </c>
      <c r="G1087" s="50" t="n">
        <f aca="false">FilterPk!E$12</f>
        <v>0</v>
      </c>
      <c r="H1087" s="50" t="n">
        <f aca="false">FilterPk!F$12</f>
        <v>0</v>
      </c>
      <c r="I1087" s="50" t="n">
        <f aca="false">FilterPk!G$12</f>
        <v>0</v>
      </c>
      <c r="J1087" s="50" t="n">
        <f aca="false">FilterPk!H$12</f>
        <v>0</v>
      </c>
      <c r="K1087" s="50" t="n">
        <f aca="false">FilterPk!I$12</f>
        <v>0</v>
      </c>
      <c r="L1087" s="50" t="n">
        <f aca="false">FilterPk!J$12</f>
        <v>0</v>
      </c>
      <c r="M1087" s="50" t="n">
        <f aca="false">FilterPk!K$12</f>
        <v>0</v>
      </c>
      <c r="N1087" s="50" t="n">
        <f aca="false">FilterPk!L$12</f>
        <v>0</v>
      </c>
      <c r="O1087" s="50" t="n">
        <f aca="false">FilterPk!M$12</f>
        <v>0</v>
      </c>
      <c r="P1087" s="50" t="n">
        <f aca="false">FilterPk!N$12</f>
        <v>0</v>
      </c>
      <c r="Q1087" s="51" t="n">
        <f aca="false">FilterPk!O$12</f>
        <v>0</v>
      </c>
    </row>
    <row r="1088" customFormat="false" ht="12.75" hidden="false" customHeight="false" outlineLevel="0" collapsed="false">
      <c r="B1088" s="85" t="str">
        <f aca="false">FilterPk!A$13</f>
        <v>LT-MIDWEST</v>
      </c>
      <c r="C1088" s="13" t="n">
        <f aca="false">C1087+1</f>
        <v>1087</v>
      </c>
      <c r="D1088" s="50" t="n">
        <f aca="false">FilterPk!B$13</f>
        <v>7151089.47366245</v>
      </c>
      <c r="E1088" s="50" t="n">
        <f aca="false">FilterPk!C$13</f>
        <v>48283.08</v>
      </c>
      <c r="F1088" s="50" t="n">
        <f aca="false">FilterPk!D$13</f>
        <v>-141448.54</v>
      </c>
      <c r="G1088" s="50" t="n">
        <f aca="false">FilterPk!E$13</f>
        <v>574622.66</v>
      </c>
      <c r="H1088" s="50" t="n">
        <f aca="false">FilterPk!F$13</f>
        <v>298097.27</v>
      </c>
      <c r="I1088" s="50" t="n">
        <f aca="false">FilterPk!G$13</f>
        <v>249481.43</v>
      </c>
      <c r="J1088" s="50" t="n">
        <f aca="false">FilterPk!H$13</f>
        <v>119379.88</v>
      </c>
      <c r="K1088" s="50" t="n">
        <f aca="false">FilterPk!I$13</f>
        <v>25994.27</v>
      </c>
      <c r="L1088" s="50" t="n">
        <f aca="false">FilterPk!J$13</f>
        <v>156242.15</v>
      </c>
      <c r="M1088" s="50" t="n">
        <f aca="false">FilterPk!K$13</f>
        <v>1762908.33</v>
      </c>
      <c r="N1088" s="50" t="n">
        <f aca="false">FilterPk!L$13</f>
        <v>3093560.53</v>
      </c>
      <c r="O1088" s="50" t="n">
        <f aca="false">FilterPk!M$13</f>
        <v>565730</v>
      </c>
      <c r="P1088" s="50" t="n">
        <f aca="false">FilterPk!N$13</f>
        <v>-439379.19</v>
      </c>
      <c r="Q1088" s="51" t="n">
        <f aca="false">FilterPk!O$13</f>
        <v>3219911.34</v>
      </c>
    </row>
    <row r="1089" customFormat="false" ht="12.75" hidden="false" customHeight="false" outlineLevel="0" collapsed="false">
      <c r="B1089" s="85" t="str">
        <f aca="false">FilterPk!A$14</f>
        <v>ST-ECAR</v>
      </c>
      <c r="C1089" s="13" t="n">
        <f aca="false">C1088+1</f>
        <v>1088</v>
      </c>
      <c r="D1089" s="50" t="n">
        <f aca="false">FilterPk!B$14</f>
        <v>238101.441960815</v>
      </c>
      <c r="E1089" s="50" t="n">
        <f aca="false">FilterPk!C$14</f>
        <v>13522.23</v>
      </c>
      <c r="F1089" s="50" t="n">
        <f aca="false">FilterPk!D$14</f>
        <v>15838.59</v>
      </c>
      <c r="G1089" s="50" t="n">
        <f aca="false">FilterPk!E$14</f>
        <v>0</v>
      </c>
      <c r="H1089" s="50" t="n">
        <f aca="false">FilterPk!F$14</f>
        <v>0</v>
      </c>
      <c r="I1089" s="50" t="n">
        <f aca="false">FilterPk!G$14</f>
        <v>0</v>
      </c>
      <c r="J1089" s="50" t="n">
        <f aca="false">FilterPk!H$14</f>
        <v>0</v>
      </c>
      <c r="K1089" s="50" t="n">
        <f aca="false">FilterPk!I$14</f>
        <v>0</v>
      </c>
      <c r="L1089" s="50" t="n">
        <f aca="false">FilterPk!J$14</f>
        <v>0</v>
      </c>
      <c r="M1089" s="50" t="n">
        <f aca="false">FilterPk!K$14</f>
        <v>0</v>
      </c>
      <c r="N1089" s="50" t="n">
        <f aca="false">FilterPk!L$14</f>
        <v>29360.82</v>
      </c>
      <c r="O1089" s="50" t="n">
        <f aca="false">FilterPk!M$14</f>
        <v>0</v>
      </c>
      <c r="P1089" s="50" t="n">
        <f aca="false">FilterPk!N$14</f>
        <v>0</v>
      </c>
      <c r="Q1089" s="51" t="n">
        <f aca="false">FilterPk!O$14</f>
        <v>29360.82</v>
      </c>
    </row>
    <row r="1090" customFormat="false" ht="12.75" hidden="false" customHeight="false" outlineLevel="0" collapsed="false">
      <c r="B1090" s="85" t="str">
        <f aca="false">FilterPk!A$15</f>
        <v>ST- MAPP</v>
      </c>
      <c r="C1090" s="13" t="n">
        <f aca="false">C1089+1</f>
        <v>1089</v>
      </c>
      <c r="D1090" s="50" t="n">
        <f aca="false">FilterPk!B$15</f>
        <v>254636.614020626</v>
      </c>
      <c r="E1090" s="50" t="n">
        <f aca="false">FilterPk!C$15</f>
        <v>795.43</v>
      </c>
      <c r="F1090" s="50" t="n">
        <f aca="false">FilterPk!D$15</f>
        <v>39596.48</v>
      </c>
      <c r="G1090" s="50" t="n">
        <f aca="false">FilterPk!E$15</f>
        <v>26009.8</v>
      </c>
      <c r="H1090" s="50" t="n">
        <f aca="false">FilterPk!F$15</f>
        <v>8238.75</v>
      </c>
      <c r="I1090" s="50" t="n">
        <f aca="false">FilterPk!G$15</f>
        <v>0</v>
      </c>
      <c r="J1090" s="50" t="n">
        <f aca="false">FilterPk!H$15</f>
        <v>0</v>
      </c>
      <c r="K1090" s="50" t="n">
        <f aca="false">FilterPk!I$15</f>
        <v>0</v>
      </c>
      <c r="L1090" s="50" t="n">
        <f aca="false">FilterPk!J$15</f>
        <v>0</v>
      </c>
      <c r="M1090" s="50" t="n">
        <f aca="false">FilterPk!K$15</f>
        <v>0</v>
      </c>
      <c r="N1090" s="50" t="n">
        <f aca="false">FilterPk!L$15</f>
        <v>74640.46</v>
      </c>
      <c r="O1090" s="50" t="n">
        <f aca="false">FilterPk!M$15</f>
        <v>0</v>
      </c>
      <c r="P1090" s="50" t="n">
        <f aca="false">FilterPk!N$15</f>
        <v>0</v>
      </c>
      <c r="Q1090" s="51" t="n">
        <f aca="false">FilterPk!O$15</f>
        <v>74640.46</v>
      </c>
    </row>
    <row r="1091" customFormat="false" ht="12.75" hidden="false" customHeight="false" outlineLevel="0" collapsed="false">
      <c r="B1091" s="85" t="str">
        <f aca="false">FilterPk!A$16</f>
        <v>ST- MAIN</v>
      </c>
      <c r="C1091" s="13" t="n">
        <f aca="false">C1090+1</f>
        <v>1090</v>
      </c>
      <c r="D1091" s="50" t="n">
        <f aca="false">FilterPk!B$16</f>
        <v>694293.253349893</v>
      </c>
      <c r="E1091" s="50" t="n">
        <f aca="false">FilterPk!C$16</f>
        <v>-2349.61</v>
      </c>
      <c r="F1091" s="50" t="n">
        <f aca="false">FilterPk!D$16</f>
        <v>15903</v>
      </c>
      <c r="G1091" s="50" t="n">
        <f aca="false">FilterPk!E$16</f>
        <v>69359.47</v>
      </c>
      <c r="H1091" s="50" t="n">
        <f aca="false">FilterPk!F$16</f>
        <v>0</v>
      </c>
      <c r="I1091" s="50" t="n">
        <f aca="false">FilterPk!G$16</f>
        <v>0</v>
      </c>
      <c r="J1091" s="50" t="n">
        <f aca="false">FilterPk!H$16</f>
        <v>0</v>
      </c>
      <c r="K1091" s="50" t="n">
        <f aca="false">FilterPk!I$16</f>
        <v>0</v>
      </c>
      <c r="L1091" s="50" t="n">
        <f aca="false">FilterPk!J$16</f>
        <v>0</v>
      </c>
      <c r="M1091" s="50" t="n">
        <f aca="false">FilterPk!K$16</f>
        <v>0</v>
      </c>
      <c r="N1091" s="50" t="n">
        <f aca="false">FilterPk!L$16</f>
        <v>82912.86</v>
      </c>
      <c r="O1091" s="50" t="n">
        <f aca="false">FilterPk!M$16</f>
        <v>0</v>
      </c>
      <c r="P1091" s="50" t="n">
        <f aca="false">FilterPk!N$16</f>
        <v>0</v>
      </c>
      <c r="Q1091" s="51" t="n">
        <f aca="false">FilterPk!O$16</f>
        <v>82912.86</v>
      </c>
    </row>
    <row r="1092" customFormat="false" ht="12.75" hidden="false" customHeight="false" outlineLevel="0" collapsed="false">
      <c r="B1092" s="85" t="str">
        <f aca="false">FilterPk!A$17</f>
        <v>MW-ANALYST</v>
      </c>
      <c r="C1092" s="13" t="n">
        <f aca="false">C1091+1</f>
        <v>1091</v>
      </c>
      <c r="D1092" s="50" t="n">
        <f aca="false">FilterPk!B$17</f>
        <v>0</v>
      </c>
      <c r="E1092" s="50" t="n">
        <f aca="false">FilterPk!C$17</f>
        <v>6363.4</v>
      </c>
      <c r="F1092" s="50" t="n">
        <f aca="false">FilterPk!D$17</f>
        <v>15838.59</v>
      </c>
      <c r="G1092" s="50" t="n">
        <f aca="false">FilterPk!E$17</f>
        <v>0</v>
      </c>
      <c r="H1092" s="50" t="n">
        <f aca="false">FilterPk!F$17</f>
        <v>0</v>
      </c>
      <c r="I1092" s="50" t="n">
        <f aca="false">FilterPk!G$17</f>
        <v>0</v>
      </c>
      <c r="J1092" s="50" t="n">
        <f aca="false">FilterPk!H$17</f>
        <v>0</v>
      </c>
      <c r="K1092" s="50" t="n">
        <f aca="false">FilterPk!I$17</f>
        <v>0</v>
      </c>
      <c r="L1092" s="50" t="n">
        <f aca="false">FilterPk!J$17</f>
        <v>0</v>
      </c>
      <c r="M1092" s="50" t="n">
        <f aca="false">FilterPk!K$17</f>
        <v>0</v>
      </c>
      <c r="N1092" s="50" t="n">
        <f aca="false">FilterPk!L$17</f>
        <v>22201.99</v>
      </c>
      <c r="O1092" s="50" t="n">
        <f aca="false">FilterPk!M$17</f>
        <v>0</v>
      </c>
      <c r="P1092" s="50" t="n">
        <f aca="false">FilterPk!N$17</f>
        <v>0</v>
      </c>
      <c r="Q1092" s="51" t="n">
        <f aca="false">FilterPk!O$17</f>
        <v>22201.99</v>
      </c>
    </row>
    <row r="1093" customFormat="false" ht="12.75" hidden="false" customHeight="false" outlineLevel="0" collapsed="false">
      <c r="B1093" s="85" t="str">
        <f aca="false">FilterPk!A$18</f>
        <v>LT-NE</v>
      </c>
      <c r="C1093" s="13" t="n">
        <f aca="false">C1092+1</f>
        <v>1092</v>
      </c>
      <c r="D1093" s="50" t="n">
        <f aca="false">FilterPk!B$18</f>
        <v>6187311.37539291</v>
      </c>
      <c r="E1093" s="50" t="n">
        <f aca="false">FilterPk!C$18</f>
        <v>-37254.47</v>
      </c>
      <c r="F1093" s="50" t="n">
        <f aca="false">FilterPk!D$18</f>
        <v>2562.91</v>
      </c>
      <c r="G1093" s="50" t="n">
        <f aca="false">FilterPk!E$18</f>
        <v>-23211.32</v>
      </c>
      <c r="H1093" s="50" t="n">
        <f aca="false">FilterPk!F$18</f>
        <v>263627.18</v>
      </c>
      <c r="I1093" s="50" t="n">
        <f aca="false">FilterPk!G$18</f>
        <v>-59813.36</v>
      </c>
      <c r="J1093" s="50" t="n">
        <f aca="false">FilterPk!H$18</f>
        <v>155752.04</v>
      </c>
      <c r="K1093" s="50" t="n">
        <f aca="false">FilterPk!I$18</f>
        <v>121018.38</v>
      </c>
      <c r="L1093" s="50" t="n">
        <f aca="false">FilterPk!J$18</f>
        <v>-53378.32</v>
      </c>
      <c r="M1093" s="50" t="n">
        <f aca="false">FilterPk!K$18</f>
        <v>995570.8</v>
      </c>
      <c r="N1093" s="50" t="n">
        <f aca="false">FilterPk!L$18</f>
        <v>1364873.84</v>
      </c>
      <c r="O1093" s="50" t="n">
        <f aca="false">FilterPk!M$18</f>
        <v>1053007.86</v>
      </c>
      <c r="P1093" s="50" t="n">
        <f aca="false">FilterPk!N$18</f>
        <v>-2593897.5</v>
      </c>
      <c r="Q1093" s="51" t="n">
        <f aca="false">FilterPk!O$18</f>
        <v>-176015.800000001</v>
      </c>
    </row>
    <row r="1094" customFormat="false" ht="12.75" hidden="false" customHeight="false" outlineLevel="0" collapsed="false">
      <c r="B1094" s="85" t="str">
        <f aca="false">FilterPk!A$19</f>
        <v>LT-PJM</v>
      </c>
      <c r="C1094" s="13" t="n">
        <f aca="false">C1093+1</f>
        <v>1093</v>
      </c>
      <c r="D1094" s="50" t="n">
        <f aca="false">FilterPk!B$19</f>
        <v>1818236.42109565</v>
      </c>
      <c r="E1094" s="50" t="n">
        <f aca="false">FilterPk!C$19</f>
        <v>25453.61</v>
      </c>
      <c r="F1094" s="50" t="n">
        <f aca="false">FilterPk!D$19</f>
        <v>45536</v>
      </c>
      <c r="G1094" s="50" t="n">
        <f aca="false">FilterPk!E$19</f>
        <v>312117.59</v>
      </c>
      <c r="H1094" s="50" t="n">
        <f aca="false">FilterPk!F$19</f>
        <v>211118</v>
      </c>
      <c r="I1094" s="50" t="n">
        <f aca="false">FilterPk!G$19</f>
        <v>0</v>
      </c>
      <c r="J1094" s="50" t="n">
        <f aca="false">FilterPk!H$19</f>
        <v>24536.25</v>
      </c>
      <c r="K1094" s="50" t="n">
        <f aca="false">FilterPk!I$19</f>
        <v>-12662.37</v>
      </c>
      <c r="L1094" s="50" t="n">
        <f aca="false">FilterPk!J$19</f>
        <v>-30078</v>
      </c>
      <c r="M1094" s="50" t="n">
        <f aca="false">FilterPk!K$19</f>
        <v>243523.27</v>
      </c>
      <c r="N1094" s="50" t="n">
        <f aca="false">FilterPk!L$19</f>
        <v>819544.35</v>
      </c>
      <c r="O1094" s="50" t="n">
        <f aca="false">FilterPk!M$19</f>
        <v>125485.18</v>
      </c>
      <c r="P1094" s="50" t="n">
        <f aca="false">FilterPk!N$19</f>
        <v>177105.54</v>
      </c>
      <c r="Q1094" s="51" t="n">
        <f aca="false">FilterPk!O$19</f>
        <v>1122135.07</v>
      </c>
    </row>
    <row r="1095" customFormat="false" ht="12.75" hidden="false" customHeight="false" outlineLevel="0" collapsed="false">
      <c r="B1095" s="85" t="str">
        <f aca="false">FilterPk!A$20</f>
        <v>LT- NY</v>
      </c>
      <c r="C1095" s="13" t="n">
        <f aca="false">C1094+1</f>
        <v>1094</v>
      </c>
      <c r="D1095" s="50" t="n">
        <f aca="false">FilterPk!B$20</f>
        <v>0</v>
      </c>
      <c r="E1095" s="50" t="n">
        <f aca="false">FilterPk!C$20</f>
        <v>-15908.51</v>
      </c>
      <c r="F1095" s="50" t="n">
        <f aca="false">FilterPk!D$20</f>
        <v>63126.67</v>
      </c>
      <c r="G1095" s="50" t="n">
        <f aca="false">FilterPk!E$20</f>
        <v>-17376.91</v>
      </c>
      <c r="H1095" s="50" t="n">
        <f aca="false">FilterPk!F$20</f>
        <v>0</v>
      </c>
      <c r="I1095" s="50" t="n">
        <f aca="false">FilterPk!G$20</f>
        <v>0</v>
      </c>
      <c r="J1095" s="50" t="n">
        <f aca="false">FilterPk!H$20</f>
        <v>0</v>
      </c>
      <c r="K1095" s="50" t="n">
        <f aca="false">FilterPk!I$20</f>
        <v>0</v>
      </c>
      <c r="L1095" s="50" t="n">
        <f aca="false">FilterPk!J$20</f>
        <v>0</v>
      </c>
      <c r="M1095" s="50" t="n">
        <f aca="false">FilterPk!K$20</f>
        <v>146381.01</v>
      </c>
      <c r="N1095" s="50" t="n">
        <f aca="false">FilterPk!L$20</f>
        <v>176222.26</v>
      </c>
      <c r="O1095" s="50" t="n">
        <f aca="false">FilterPk!M$20</f>
        <v>281909.77</v>
      </c>
      <c r="P1095" s="50" t="n">
        <f aca="false">FilterPk!N$20</f>
        <v>-177475.64</v>
      </c>
      <c r="Q1095" s="51" t="n">
        <f aca="false">FilterPk!O$20</f>
        <v>280656.39</v>
      </c>
    </row>
    <row r="1096" customFormat="false" ht="12.75" hidden="false" customHeight="false" outlineLevel="0" collapsed="false">
      <c r="B1096" s="85" t="str">
        <f aca="false">FilterPk!A$21</f>
        <v>ST- PJM</v>
      </c>
      <c r="C1096" s="13" t="n">
        <f aca="false">C1095+1</f>
        <v>1095</v>
      </c>
      <c r="D1096" s="50" t="n">
        <f aca="false">FilterPk!B$21</f>
        <v>1243093.71447674</v>
      </c>
      <c r="E1096" s="50" t="n">
        <f aca="false">FilterPk!C$21</f>
        <v>-91155.75</v>
      </c>
      <c r="F1096" s="50" t="n">
        <f aca="false">FilterPk!D$21</f>
        <v>-47515.78</v>
      </c>
      <c r="G1096" s="50" t="n">
        <f aca="false">FilterPk!E$21</f>
        <v>0</v>
      </c>
      <c r="H1096" s="50" t="n">
        <f aca="false">FilterPk!F$21</f>
        <v>0</v>
      </c>
      <c r="I1096" s="50" t="n">
        <f aca="false">FilterPk!G$21</f>
        <v>0</v>
      </c>
      <c r="J1096" s="50" t="n">
        <f aca="false">FilterPk!H$21</f>
        <v>0</v>
      </c>
      <c r="K1096" s="50" t="n">
        <f aca="false">FilterPk!I$21</f>
        <v>0</v>
      </c>
      <c r="L1096" s="50" t="n">
        <f aca="false">FilterPk!J$21</f>
        <v>0</v>
      </c>
      <c r="M1096" s="50" t="n">
        <f aca="false">FilterPk!K$21</f>
        <v>0</v>
      </c>
      <c r="N1096" s="50" t="n">
        <f aca="false">FilterPk!L$21</f>
        <v>-138671.53</v>
      </c>
      <c r="O1096" s="50" t="n">
        <f aca="false">FilterPk!M$21</f>
        <v>0</v>
      </c>
      <c r="P1096" s="50" t="n">
        <f aca="false">FilterPk!N$21</f>
        <v>0</v>
      </c>
      <c r="Q1096" s="51" t="n">
        <f aca="false">FilterPk!O$21</f>
        <v>-138671.53</v>
      </c>
    </row>
    <row r="1097" customFormat="false" ht="12.75" hidden="false" customHeight="false" outlineLevel="0" collapsed="false">
      <c r="B1097" s="85" t="str">
        <f aca="false">FilterPk!A$22</f>
        <v>ST- NENG</v>
      </c>
      <c r="C1097" s="13" t="n">
        <f aca="false">C1096+1</f>
        <v>1096</v>
      </c>
      <c r="D1097" s="50" t="n">
        <f aca="false">FilterPk!B$22</f>
        <v>539719.375927685</v>
      </c>
      <c r="E1097" s="50" t="n">
        <f aca="false">FilterPk!C$22</f>
        <v>13161.19</v>
      </c>
      <c r="F1097" s="50" t="n">
        <f aca="false">FilterPk!D$22</f>
        <v>63418.82</v>
      </c>
      <c r="G1097" s="50" t="n">
        <f aca="false">FilterPk!E$22</f>
        <v>0</v>
      </c>
      <c r="H1097" s="50" t="n">
        <f aca="false">FilterPk!F$22</f>
        <v>0</v>
      </c>
      <c r="I1097" s="50" t="n">
        <f aca="false">FilterPk!G$22</f>
        <v>0</v>
      </c>
      <c r="J1097" s="50" t="n">
        <f aca="false">FilterPk!H$22</f>
        <v>0</v>
      </c>
      <c r="K1097" s="50" t="n">
        <f aca="false">FilterPk!I$22</f>
        <v>0</v>
      </c>
      <c r="L1097" s="50" t="n">
        <f aca="false">FilterPk!J$22</f>
        <v>0</v>
      </c>
      <c r="M1097" s="50" t="n">
        <f aca="false">FilterPk!K$22</f>
        <v>0</v>
      </c>
      <c r="N1097" s="50" t="n">
        <f aca="false">FilterPk!L$22</f>
        <v>76580.01</v>
      </c>
      <c r="O1097" s="50" t="n">
        <f aca="false">FilterPk!M$22</f>
        <v>0</v>
      </c>
      <c r="P1097" s="50" t="n">
        <f aca="false">FilterPk!N$22</f>
        <v>0</v>
      </c>
      <c r="Q1097" s="51" t="n">
        <f aca="false">FilterPk!O$22</f>
        <v>76580.01</v>
      </c>
    </row>
    <row r="1098" customFormat="false" ht="12.75" hidden="false" customHeight="false" outlineLevel="0" collapsed="false">
      <c r="B1098" s="85" t="str">
        <f aca="false">FilterPk!A$23</f>
        <v>ST- NY</v>
      </c>
      <c r="C1098" s="13" t="n">
        <f aca="false">C1097+1</f>
        <v>1097</v>
      </c>
      <c r="D1098" s="50" t="n">
        <f aca="false">FilterPk!B$23</f>
        <v>251437.188425373</v>
      </c>
      <c r="E1098" s="50" t="n">
        <f aca="false">FilterPk!C$23</f>
        <v>10362.2</v>
      </c>
      <c r="F1098" s="50" t="n">
        <f aca="false">FilterPk!D$23</f>
        <v>-15838.59</v>
      </c>
      <c r="G1098" s="50" t="n">
        <f aca="false">FilterPk!E$23</f>
        <v>17339.87</v>
      </c>
      <c r="H1098" s="50" t="n">
        <f aca="false">FilterPk!F$23</f>
        <v>0</v>
      </c>
      <c r="I1098" s="50" t="n">
        <f aca="false">FilterPk!G$23</f>
        <v>0</v>
      </c>
      <c r="J1098" s="50" t="n">
        <f aca="false">FilterPk!H$23</f>
        <v>0</v>
      </c>
      <c r="K1098" s="50" t="n">
        <f aca="false">FilterPk!I$23</f>
        <v>0</v>
      </c>
      <c r="L1098" s="50" t="n">
        <f aca="false">FilterPk!J$23</f>
        <v>0</v>
      </c>
      <c r="M1098" s="50" t="n">
        <f aca="false">FilterPk!K$23</f>
        <v>0</v>
      </c>
      <c r="N1098" s="50" t="n">
        <f aca="false">FilterPk!L$23</f>
        <v>11863.48</v>
      </c>
      <c r="O1098" s="50" t="n">
        <f aca="false">FilterPk!M$23</f>
        <v>0</v>
      </c>
      <c r="P1098" s="50" t="n">
        <f aca="false">FilterPk!N$23</f>
        <v>0</v>
      </c>
      <c r="Q1098" s="51" t="n">
        <f aca="false">FilterPk!O$23</f>
        <v>11863.48</v>
      </c>
    </row>
    <row r="1099" customFormat="false" ht="12.75" hidden="false" customHeight="false" outlineLevel="0" collapsed="false">
      <c r="B1099" s="85" t="str">
        <f aca="false">FilterPk!A$24</f>
        <v>NE- PHYS</v>
      </c>
      <c r="C1099" s="13" t="n">
        <f aca="false">C1098+1</f>
        <v>1098</v>
      </c>
      <c r="D1099" s="50" t="n">
        <f aca="false">FilterPk!B$24</f>
        <v>0</v>
      </c>
      <c r="E1099" s="50" t="n">
        <f aca="false">FilterPk!C$24</f>
        <v>0</v>
      </c>
      <c r="F1099" s="50" t="n">
        <f aca="false">FilterPk!D$24</f>
        <v>0</v>
      </c>
      <c r="G1099" s="50" t="n">
        <f aca="false">FilterPk!E$24</f>
        <v>0</v>
      </c>
      <c r="H1099" s="50" t="n">
        <f aca="false">FilterPk!F$24</f>
        <v>0</v>
      </c>
      <c r="I1099" s="50" t="n">
        <f aca="false">FilterPk!G$24</f>
        <v>0</v>
      </c>
      <c r="J1099" s="50" t="n">
        <f aca="false">FilterPk!H$24</f>
        <v>0</v>
      </c>
      <c r="K1099" s="50" t="n">
        <f aca="false">FilterPk!I$24</f>
        <v>0</v>
      </c>
      <c r="L1099" s="50" t="n">
        <f aca="false">FilterPk!J$24</f>
        <v>0</v>
      </c>
      <c r="M1099" s="50" t="n">
        <f aca="false">FilterPk!K$24</f>
        <v>0</v>
      </c>
      <c r="N1099" s="50" t="n">
        <f aca="false">FilterPk!L$24</f>
        <v>0</v>
      </c>
      <c r="O1099" s="50" t="n">
        <f aca="false">FilterPk!M$24</f>
        <v>0</v>
      </c>
      <c r="P1099" s="50" t="n">
        <f aca="false">FilterPk!N$24</f>
        <v>0</v>
      </c>
      <c r="Q1099" s="51" t="n">
        <f aca="false">FilterPk!O$24</f>
        <v>0</v>
      </c>
    </row>
    <row r="1100" customFormat="false" ht="12.75" hidden="false" customHeight="false" outlineLevel="0" collapsed="false">
      <c r="B1100" s="85" t="str">
        <f aca="false">FilterPk!A$25</f>
        <v>LT-Southeast</v>
      </c>
      <c r="C1100" s="13" t="n">
        <f aca="false">C1099+1</f>
        <v>1099</v>
      </c>
      <c r="D1100" s="50" t="n">
        <f aca="false">FilterPk!B$25</f>
        <v>11411200.8859117</v>
      </c>
      <c r="E1100" s="50" t="n">
        <f aca="false">FilterPk!C$25</f>
        <v>45860.27</v>
      </c>
      <c r="F1100" s="50" t="n">
        <f aca="false">FilterPk!D$25</f>
        <v>54109.47</v>
      </c>
      <c r="G1100" s="50" t="n">
        <f aca="false">FilterPk!E$25</f>
        <v>124540.18</v>
      </c>
      <c r="H1100" s="50" t="n">
        <f aca="false">FilterPk!F$25</f>
        <v>77068.78</v>
      </c>
      <c r="I1100" s="50" t="n">
        <f aca="false">FilterPk!G$25</f>
        <v>75414.58</v>
      </c>
      <c r="J1100" s="50" t="n">
        <f aca="false">FilterPk!H$25</f>
        <v>134077.64</v>
      </c>
      <c r="K1100" s="50" t="n">
        <f aca="false">FilterPk!I$25</f>
        <v>429786.05</v>
      </c>
      <c r="L1100" s="50" t="n">
        <f aca="false">FilterPk!J$25</f>
        <v>118391.18</v>
      </c>
      <c r="M1100" s="50" t="n">
        <f aca="false">FilterPk!K$25</f>
        <v>1083243.13</v>
      </c>
      <c r="N1100" s="50" t="n">
        <f aca="false">FilterPk!L$25</f>
        <v>2142491.28</v>
      </c>
      <c r="O1100" s="50" t="n">
        <f aca="false">FilterPk!M$25</f>
        <v>344226</v>
      </c>
      <c r="P1100" s="50" t="n">
        <f aca="false">FilterPk!N$25</f>
        <v>1221747.4</v>
      </c>
      <c r="Q1100" s="51" t="n">
        <f aca="false">FilterPk!O$25</f>
        <v>3708464.68</v>
      </c>
    </row>
    <row r="1101" customFormat="false" ht="12.75" hidden="false" customHeight="false" outlineLevel="0" collapsed="false">
      <c r="B1101" s="85" t="str">
        <f aca="false">FilterPk!A$26</f>
        <v>ST-SPP</v>
      </c>
      <c r="C1101" s="13" t="n">
        <f aca="false">C1100+1</f>
        <v>1100</v>
      </c>
      <c r="D1101" s="50" t="n">
        <f aca="false">FilterPk!B$26</f>
        <v>52202.8773549933</v>
      </c>
      <c r="E1101" s="50" t="n">
        <f aca="false">FilterPk!C$26</f>
        <v>3181.7</v>
      </c>
      <c r="F1101" s="50" t="n">
        <f aca="false">FilterPk!D$26</f>
        <v>0</v>
      </c>
      <c r="G1101" s="50" t="n">
        <f aca="false">FilterPk!E$26</f>
        <v>0</v>
      </c>
      <c r="H1101" s="50" t="n">
        <f aca="false">FilterPk!F$26</f>
        <v>0</v>
      </c>
      <c r="I1101" s="50" t="n">
        <f aca="false">FilterPk!G$26</f>
        <v>0</v>
      </c>
      <c r="J1101" s="50" t="n">
        <f aca="false">FilterPk!H$26</f>
        <v>0</v>
      </c>
      <c r="K1101" s="50" t="n">
        <f aca="false">FilterPk!I$26</f>
        <v>0</v>
      </c>
      <c r="L1101" s="50" t="n">
        <f aca="false">FilterPk!J$26</f>
        <v>0</v>
      </c>
      <c r="M1101" s="50" t="n">
        <f aca="false">FilterPk!K$26</f>
        <v>0</v>
      </c>
      <c r="N1101" s="50" t="n">
        <f aca="false">FilterPk!L$26</f>
        <v>3181.7</v>
      </c>
      <c r="O1101" s="50" t="n">
        <f aca="false">FilterPk!M$26</f>
        <v>0</v>
      </c>
      <c r="P1101" s="50" t="n">
        <f aca="false">FilterPk!N$26</f>
        <v>0</v>
      </c>
      <c r="Q1101" s="51" t="n">
        <f aca="false">FilterPk!O$26</f>
        <v>3181.7</v>
      </c>
    </row>
    <row r="1102" customFormat="false" ht="12.75" hidden="false" customHeight="false" outlineLevel="0" collapsed="false">
      <c r="B1102" s="85" t="str">
        <f aca="false">FilterPk!A$27</f>
        <v>ST-SERC</v>
      </c>
      <c r="C1102" s="13" t="n">
        <f aca="false">C1101+1</f>
        <v>1101</v>
      </c>
      <c r="D1102" s="50" t="n">
        <f aca="false">FilterPk!B$27</f>
        <v>686881.973218232</v>
      </c>
      <c r="E1102" s="50" t="n">
        <f aca="false">FilterPk!C$27</f>
        <v>-12726.81</v>
      </c>
      <c r="F1102" s="50" t="n">
        <f aca="false">FilterPk!D$27</f>
        <v>-31677.19</v>
      </c>
      <c r="G1102" s="50" t="n">
        <f aca="false">FilterPk!E$27</f>
        <v>138718.93</v>
      </c>
      <c r="H1102" s="50" t="n">
        <f aca="false">FilterPk!F$27</f>
        <v>0</v>
      </c>
      <c r="I1102" s="50" t="n">
        <f aca="false">FilterPk!G$27</f>
        <v>0</v>
      </c>
      <c r="J1102" s="50" t="n">
        <f aca="false">FilterPk!H$27</f>
        <v>0</v>
      </c>
      <c r="K1102" s="50" t="n">
        <f aca="false">FilterPk!I$27</f>
        <v>0</v>
      </c>
      <c r="L1102" s="50" t="n">
        <f aca="false">FilterPk!J$27</f>
        <v>0</v>
      </c>
      <c r="M1102" s="50" t="n">
        <f aca="false">FilterPk!K$27</f>
        <v>0</v>
      </c>
      <c r="N1102" s="50" t="n">
        <f aca="false">FilterPk!L$27</f>
        <v>94314.93</v>
      </c>
      <c r="O1102" s="50" t="n">
        <f aca="false">FilterPk!M$27</f>
        <v>0</v>
      </c>
      <c r="P1102" s="50" t="n">
        <f aca="false">FilterPk!N$27</f>
        <v>0</v>
      </c>
      <c r="Q1102" s="51" t="n">
        <f aca="false">FilterPk!O$27</f>
        <v>94314.93</v>
      </c>
    </row>
    <row r="1103" customFormat="false" ht="12.75" hidden="false" customHeight="false" outlineLevel="0" collapsed="false">
      <c r="B1103" s="85" t="str">
        <f aca="false">FilterPk!A$28</f>
        <v>LT- Texas</v>
      </c>
      <c r="C1103" s="13" t="n">
        <f aca="false">C1102+1</f>
        <v>1102</v>
      </c>
      <c r="D1103" s="50" t="n">
        <f aca="false">FilterPk!B$28</f>
        <v>3826684.70313045</v>
      </c>
      <c r="E1103" s="50" t="n">
        <f aca="false">FilterPk!C$28</f>
        <v>-6382.69</v>
      </c>
      <c r="F1103" s="50" t="n">
        <f aca="false">FilterPk!D$28</f>
        <v>71634.81</v>
      </c>
      <c r="G1103" s="50" t="n">
        <f aca="false">FilterPk!E$28</f>
        <v>28710.67</v>
      </c>
      <c r="H1103" s="50" t="n">
        <f aca="false">FilterPk!F$28</f>
        <v>106726.26</v>
      </c>
      <c r="I1103" s="50" t="n">
        <f aca="false">FilterPk!G$28</f>
        <v>68401.15</v>
      </c>
      <c r="J1103" s="50" t="n">
        <f aca="false">FilterPk!H$28</f>
        <v>107963.61</v>
      </c>
      <c r="K1103" s="50" t="n">
        <f aca="false">FilterPk!I$28</f>
        <v>204731.1</v>
      </c>
      <c r="L1103" s="50" t="n">
        <f aca="false">FilterPk!J$28</f>
        <v>63773.36</v>
      </c>
      <c r="M1103" s="50" t="n">
        <f aca="false">FilterPk!K$28</f>
        <v>194039.66</v>
      </c>
      <c r="N1103" s="50" t="n">
        <f aca="false">FilterPk!L$28</f>
        <v>839597.93</v>
      </c>
      <c r="O1103" s="50" t="n">
        <f aca="false">FilterPk!M$28</f>
        <v>673610.11</v>
      </c>
      <c r="P1103" s="50" t="n">
        <f aca="false">FilterPk!N$28</f>
        <v>107208.74</v>
      </c>
      <c r="Q1103" s="51" t="n">
        <f aca="false">FilterPk!O$28</f>
        <v>1620416.78</v>
      </c>
    </row>
    <row r="1104" customFormat="false" ht="12.75" hidden="false" customHeight="false" outlineLevel="0" collapsed="false">
      <c r="B1104" s="85" t="str">
        <f aca="false">FilterPk!A$29</f>
        <v>St- Texas</v>
      </c>
      <c r="C1104" s="13" t="n">
        <f aca="false">C1103+1</f>
        <v>1103</v>
      </c>
      <c r="D1104" s="50" t="n">
        <f aca="false">FilterPk!B$29</f>
        <v>445563.239343252</v>
      </c>
      <c r="E1104" s="50" t="n">
        <f aca="false">FilterPk!C$29</f>
        <v>30194</v>
      </c>
      <c r="F1104" s="50" t="n">
        <f aca="false">FilterPk!D$29</f>
        <v>31677.19</v>
      </c>
      <c r="G1104" s="50" t="n">
        <f aca="false">FilterPk!E$29</f>
        <v>0</v>
      </c>
      <c r="H1104" s="50" t="n">
        <f aca="false">FilterPk!F$29</f>
        <v>0</v>
      </c>
      <c r="I1104" s="50" t="n">
        <f aca="false">FilterPk!G$29</f>
        <v>0</v>
      </c>
      <c r="J1104" s="50" t="n">
        <f aca="false">FilterPk!H$29</f>
        <v>0</v>
      </c>
      <c r="K1104" s="50" t="n">
        <f aca="false">FilterPk!I$29</f>
        <v>0</v>
      </c>
      <c r="L1104" s="50" t="n">
        <f aca="false">FilterPk!J$29</f>
        <v>0</v>
      </c>
      <c r="M1104" s="50" t="n">
        <f aca="false">FilterPk!K$29</f>
        <v>0</v>
      </c>
      <c r="N1104" s="50" t="n">
        <f aca="false">FilterPk!L$29</f>
        <v>61871.19</v>
      </c>
      <c r="O1104" s="50" t="n">
        <f aca="false">FilterPk!M$29</f>
        <v>0</v>
      </c>
      <c r="P1104" s="50" t="n">
        <f aca="false">FilterPk!N$29</f>
        <v>0</v>
      </c>
      <c r="Q1104" s="51" t="n">
        <f aca="false">FilterPk!O$29</f>
        <v>61871.19</v>
      </c>
    </row>
    <row r="1105" customFormat="false" ht="12.75" hidden="false" customHeight="false" outlineLevel="0" collapsed="false">
      <c r="B1105" s="85"/>
      <c r="C1105" s="13" t="n">
        <f aca="false">C1104+1</f>
        <v>1104</v>
      </c>
      <c r="D1105" s="50"/>
      <c r="E1105" s="50"/>
      <c r="F1105" s="50"/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1"/>
    </row>
    <row r="1106" customFormat="false" ht="12.75" hidden="false" customHeight="false" outlineLevel="0" collapsed="false">
      <c r="B1106" s="85" t="str">
        <f aca="false">FilterPk!A$32</f>
        <v>Gas positions</v>
      </c>
      <c r="C1106" s="13" t="n">
        <f aca="false">C1105+1</f>
        <v>1105</v>
      </c>
      <c r="D1106" s="50" t="s">
        <v>4</v>
      </c>
      <c r="E1106" s="50"/>
      <c r="F1106" s="50"/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1"/>
    </row>
    <row r="1107" customFormat="false" ht="12.75" hidden="false" customHeight="false" outlineLevel="0" collapsed="false">
      <c r="B1107" s="85" t="str">
        <f aca="false">FilterPk!A$33</f>
        <v>Kevin Presto</v>
      </c>
      <c r="C1107" s="13" t="n">
        <f aca="false">C1106+1</f>
        <v>1106</v>
      </c>
      <c r="D1107" s="50" t="n">
        <f aca="false">FilterPk!B$33</f>
        <v>0</v>
      </c>
      <c r="E1107" s="50" t="n">
        <f aca="false">FilterPk!C$33</f>
        <v>0</v>
      </c>
      <c r="F1107" s="50" t="n">
        <f aca="false">FilterPk!D$33</f>
        <v>0</v>
      </c>
      <c r="G1107" s="50" t="n">
        <f aca="false">FilterPk!E$33</f>
        <v>0</v>
      </c>
      <c r="H1107" s="50" t="n">
        <f aca="false">FilterPk!F$33</f>
        <v>148.212616</v>
      </c>
      <c r="I1107" s="50" t="n">
        <f aca="false">FilterPk!G$33</f>
        <v>152.45636</v>
      </c>
      <c r="J1107" s="50" t="n">
        <f aca="false">FilterPk!H$33</f>
        <v>146.860915</v>
      </c>
      <c r="K1107" s="50" t="n">
        <f aca="false">FilterPk!I$33</f>
        <v>301.509361</v>
      </c>
      <c r="L1107" s="50" t="n">
        <f aca="false">FilterPk!J$33</f>
        <v>144.921279</v>
      </c>
      <c r="M1107" s="50" t="n">
        <f aca="false">FilterPk!K$33</f>
        <v>149.116289</v>
      </c>
      <c r="N1107" s="50" t="n">
        <f aca="false">FilterPk!L$33</f>
        <v>1043.07682</v>
      </c>
      <c r="O1107" s="50" t="n">
        <f aca="false">FilterPk!M$33</f>
        <v>0</v>
      </c>
      <c r="P1107" s="50" t="n">
        <f aca="false">FilterPk!N$33</f>
        <v>0</v>
      </c>
      <c r="Q1107" s="51" t="n">
        <f aca="false">FilterPk!O$33</f>
        <v>1043.07682</v>
      </c>
    </row>
    <row r="1108" customFormat="false" ht="12.75" hidden="false" customHeight="false" outlineLevel="0" collapsed="false">
      <c r="B1108" s="85" t="str">
        <f aca="false">FilterPk!A$34</f>
        <v>Fletcher Sturm</v>
      </c>
      <c r="C1108" s="13" t="n">
        <f aca="false">C1107+1</f>
        <v>1107</v>
      </c>
      <c r="D1108" s="50" t="n">
        <f aca="false">FilterPk!B$34</f>
        <v>0</v>
      </c>
      <c r="E1108" s="50" t="n">
        <f aca="false">FilterPk!C$34</f>
        <v>0</v>
      </c>
      <c r="F1108" s="50" t="n">
        <f aca="false">FilterPk!D$34</f>
        <v>10.382539</v>
      </c>
      <c r="G1108" s="50" t="n">
        <f aca="false">FilterPk!E$34</f>
        <v>-372.732218</v>
      </c>
      <c r="H1108" s="50" t="n">
        <f aca="false">FilterPk!F$34</f>
        <v>-18.430041</v>
      </c>
      <c r="I1108" s="50" t="n">
        <f aca="false">FilterPk!G$34</f>
        <v>-7.519049</v>
      </c>
      <c r="J1108" s="50" t="n">
        <f aca="false">FilterPk!H$34</f>
        <v>7.209206</v>
      </c>
      <c r="K1108" s="50" t="n">
        <f aca="false">FilterPk!I$34</f>
        <v>16.283645</v>
      </c>
      <c r="L1108" s="50" t="n">
        <f aca="false">FilterPk!J$34</f>
        <v>-0.622678</v>
      </c>
      <c r="M1108" s="50" t="n">
        <f aca="false">FilterPk!K$34</f>
        <v>48.787102</v>
      </c>
      <c r="N1108" s="50" t="n">
        <f aca="false">FilterPk!L$34</f>
        <v>-316.641494</v>
      </c>
      <c r="O1108" s="50" t="n">
        <f aca="false">FilterPk!M$34</f>
        <v>137.057149</v>
      </c>
      <c r="P1108" s="50" t="n">
        <f aca="false">FilterPk!N$34</f>
        <v>0</v>
      </c>
      <c r="Q1108" s="51" t="n">
        <f aca="false">FilterPk!O$34</f>
        <v>-179.584345</v>
      </c>
    </row>
    <row r="1109" customFormat="false" ht="12.75" hidden="false" customHeight="false" outlineLevel="0" collapsed="false">
      <c r="B1109" s="85" t="str">
        <f aca="false">FilterPk!A$35</f>
        <v>Doug Gilbert-Smith</v>
      </c>
      <c r="C1109" s="13" t="n">
        <f aca="false">C1108+1</f>
        <v>1108</v>
      </c>
      <c r="D1109" s="50" t="n">
        <f aca="false">FilterPk!B$35</f>
        <v>0</v>
      </c>
      <c r="E1109" s="50" t="n">
        <f aca="false">FilterPk!C$35</f>
        <v>0</v>
      </c>
      <c r="F1109" s="50" t="n">
        <f aca="false">FilterPk!D$35</f>
        <v>-34.907</v>
      </c>
      <c r="G1109" s="50" t="n">
        <f aca="false">FilterPk!E$35</f>
        <v>38.473605</v>
      </c>
      <c r="H1109" s="50" t="n">
        <f aca="false">FilterPk!F$35</f>
        <v>-29.642523</v>
      </c>
      <c r="I1109" s="50" t="n">
        <f aca="false">FilterPk!G$35</f>
        <v>30.491272</v>
      </c>
      <c r="J1109" s="50" t="n">
        <f aca="false">FilterPk!H$35</f>
        <v>0</v>
      </c>
      <c r="K1109" s="50" t="n">
        <f aca="false">FilterPk!I$35</f>
        <v>90.452808</v>
      </c>
      <c r="L1109" s="50" t="n">
        <f aca="false">FilterPk!J$35</f>
        <v>0</v>
      </c>
      <c r="M1109" s="50" t="n">
        <f aca="false">FilterPk!K$35</f>
        <v>14.574853</v>
      </c>
      <c r="N1109" s="50" t="n">
        <f aca="false">FilterPk!L$35</f>
        <v>109.443015</v>
      </c>
      <c r="O1109" s="50" t="n">
        <f aca="false">FilterPk!M$35</f>
        <v>94.93307</v>
      </c>
      <c r="P1109" s="50" t="n">
        <f aca="false">FilterPk!N$35</f>
        <v>-157.516125</v>
      </c>
      <c r="Q1109" s="51" t="n">
        <f aca="false">FilterPk!O$35</f>
        <v>46.85996</v>
      </c>
    </row>
    <row r="1110" customFormat="false" ht="12.75" hidden="false" customHeight="false" outlineLevel="0" collapsed="false">
      <c r="B1110" s="85" t="str">
        <f aca="false">FilterPk!A$36</f>
        <v>Rogers Herndon</v>
      </c>
      <c r="C1110" s="13" t="n">
        <f aca="false">C1109+1</f>
        <v>1109</v>
      </c>
      <c r="D1110" s="50" t="n">
        <f aca="false">FilterPk!B$36</f>
        <v>0</v>
      </c>
      <c r="E1110" s="50" t="n">
        <f aca="false">FilterPk!C$36</f>
        <v>0</v>
      </c>
      <c r="F1110" s="50" t="n">
        <f aca="false">FilterPk!D$36</f>
        <v>-16.269581</v>
      </c>
      <c r="G1110" s="50" t="n">
        <f aca="false">FilterPk!E$36</f>
        <v>-36.150495</v>
      </c>
      <c r="H1110" s="50" t="n">
        <f aca="false">FilterPk!F$36</f>
        <v>-105.080472</v>
      </c>
      <c r="I1110" s="50" t="n">
        <f aca="false">FilterPk!G$36</f>
        <v>-21.496839</v>
      </c>
      <c r="J1110" s="50" t="n">
        <f aca="false">FilterPk!H$36</f>
        <v>76.011979</v>
      </c>
      <c r="K1110" s="50" t="n">
        <f aca="false">FilterPk!I$36</f>
        <v>315.376651</v>
      </c>
      <c r="L1110" s="50" t="n">
        <f aca="false">FilterPk!J$36</f>
        <v>0.622678</v>
      </c>
      <c r="M1110" s="50" t="n">
        <f aca="false">FilterPk!K$36</f>
        <v>131.855286</v>
      </c>
      <c r="N1110" s="50" t="n">
        <f aca="false">FilterPk!L$36</f>
        <v>344.869207</v>
      </c>
      <c r="O1110" s="50" t="n">
        <f aca="false">FilterPk!M$36</f>
        <v>500.495437</v>
      </c>
      <c r="P1110" s="50" t="n">
        <f aca="false">FilterPk!N$36</f>
        <v>0</v>
      </c>
      <c r="Q1110" s="51" t="n">
        <f aca="false">FilterPk!O$36</f>
        <v>845.364644</v>
      </c>
    </row>
    <row r="1111" customFormat="false" ht="12.75" hidden="false" customHeight="false" outlineLevel="0" collapsed="false">
      <c r="B1111" s="85" t="str">
        <f aca="false">FilterPk!A$37</f>
        <v>Dana Davis</v>
      </c>
      <c r="C1111" s="13" t="n">
        <f aca="false">C1110+1</f>
        <v>1110</v>
      </c>
      <c r="D1111" s="50" t="n">
        <f aca="false">FilterPk!B$37</f>
        <v>0</v>
      </c>
      <c r="E1111" s="50" t="n">
        <f aca="false">FilterPk!C$37</f>
        <v>0</v>
      </c>
      <c r="F1111" s="50" t="n">
        <f aca="false">FilterPk!D$37</f>
        <v>4.986714</v>
      </c>
      <c r="G1111" s="50" t="n">
        <f aca="false">FilterPk!E$37</f>
        <v>-10.425106</v>
      </c>
      <c r="H1111" s="50" t="n">
        <f aca="false">FilterPk!F$37</f>
        <v>34.582944</v>
      </c>
      <c r="I1111" s="50" t="n">
        <f aca="false">FilterPk!G$37</f>
        <v>31.966656</v>
      </c>
      <c r="J1111" s="50" t="n">
        <f aca="false">FilterPk!H$37</f>
        <v>34.267547</v>
      </c>
      <c r="K1111" s="50" t="n">
        <f aca="false">FilterPk!I$37</f>
        <v>70.027981</v>
      </c>
      <c r="L1111" s="50" t="n">
        <f aca="false">FilterPk!J$37</f>
        <v>33.814965</v>
      </c>
      <c r="M1111" s="50" t="n">
        <f aca="false">FilterPk!K$37</f>
        <v>44.191074</v>
      </c>
      <c r="N1111" s="50" t="n">
        <f aca="false">FilterPk!L$37</f>
        <v>243.412775</v>
      </c>
      <c r="O1111" s="50" t="n">
        <f aca="false">FilterPk!M$37</f>
        <v>27.55263</v>
      </c>
      <c r="P1111" s="50" t="n">
        <f aca="false">FilterPk!N$37</f>
        <v>0</v>
      </c>
      <c r="Q1111" s="51" t="n">
        <f aca="false">FilterPk!O$37</f>
        <v>270.965405</v>
      </c>
    </row>
    <row r="1112" customFormat="false" ht="12.75" hidden="false" customHeight="false" outlineLevel="0" collapsed="false">
      <c r="B1112" s="85" t="str">
        <f aca="false">FilterPk!A$38</f>
        <v>Tom May</v>
      </c>
      <c r="C1112" s="13" t="n">
        <f aca="false">C1111+1</f>
        <v>1111</v>
      </c>
      <c r="D1112" s="50" t="n">
        <f aca="false">FilterPk!B$38</f>
        <v>0</v>
      </c>
      <c r="E1112" s="50" t="n">
        <f aca="false">FilterPk!C$38</f>
        <v>0</v>
      </c>
      <c r="F1112" s="50" t="n">
        <f aca="false">FilterPk!D$38</f>
        <v>0</v>
      </c>
      <c r="G1112" s="50" t="n">
        <f aca="false">FilterPk!E$38</f>
        <v>0</v>
      </c>
      <c r="H1112" s="50" t="n">
        <f aca="false">FilterPk!F$38</f>
        <v>0</v>
      </c>
      <c r="I1112" s="50" t="n">
        <f aca="false">FilterPk!G$38</f>
        <v>0</v>
      </c>
      <c r="J1112" s="50" t="n">
        <f aca="false">FilterPk!H$38</f>
        <v>0</v>
      </c>
      <c r="K1112" s="50" t="n">
        <f aca="false">FilterPk!I$38</f>
        <v>0</v>
      </c>
      <c r="L1112" s="50" t="n">
        <f aca="false">FilterPk!J$38</f>
        <v>0</v>
      </c>
      <c r="M1112" s="50" t="n">
        <f aca="false">FilterPk!K$38</f>
        <v>0</v>
      </c>
      <c r="N1112" s="50" t="n">
        <f aca="false">FilterPk!L$38</f>
        <v>0</v>
      </c>
      <c r="O1112" s="50" t="n">
        <f aca="false">FilterPk!M$38</f>
        <v>0</v>
      </c>
      <c r="P1112" s="50" t="n">
        <f aca="false">FilterPk!N$38</f>
        <v>0</v>
      </c>
      <c r="Q1112" s="51" t="n">
        <f aca="false">FilterPk!O$38</f>
        <v>0</v>
      </c>
    </row>
    <row r="1113" customFormat="false" ht="12.75" hidden="false" customHeight="false" outlineLevel="0" collapsed="false">
      <c r="B1113" s="85" t="str">
        <f aca="false">FilterPk!A$39</f>
        <v>Clint Dean</v>
      </c>
      <c r="C1113" s="13" t="n">
        <f aca="false">C1112+1</f>
        <v>1112</v>
      </c>
      <c r="D1113" s="50" t="n">
        <f aca="false">FilterPk!B$39</f>
        <v>0</v>
      </c>
      <c r="E1113" s="50" t="n">
        <f aca="false">FilterPk!C$39</f>
        <v>0</v>
      </c>
      <c r="F1113" s="50" t="n">
        <f aca="false">FilterPk!D$39</f>
        <v>-27.9256</v>
      </c>
      <c r="G1113" s="50" t="n">
        <f aca="false">FilterPk!E$39</f>
        <v>0</v>
      </c>
      <c r="H1113" s="50" t="n">
        <f aca="false">FilterPk!F$39</f>
        <v>0</v>
      </c>
      <c r="I1113" s="50" t="n">
        <f aca="false">FilterPk!G$39</f>
        <v>0</v>
      </c>
      <c r="J1113" s="50" t="n">
        <f aca="false">FilterPk!H$39</f>
        <v>0</v>
      </c>
      <c r="K1113" s="50" t="n">
        <f aca="false">FilterPk!I$39</f>
        <v>0</v>
      </c>
      <c r="L1113" s="50" t="n">
        <f aca="false">FilterPk!J$39</f>
        <v>0</v>
      </c>
      <c r="M1113" s="50" t="n">
        <f aca="false">FilterPk!K$39</f>
        <v>0</v>
      </c>
      <c r="N1113" s="50" t="n">
        <f aca="false">FilterPk!L$39</f>
        <v>-27.9256</v>
      </c>
      <c r="O1113" s="50" t="n">
        <f aca="false">FilterPk!M$39</f>
        <v>0</v>
      </c>
      <c r="P1113" s="50" t="n">
        <f aca="false">FilterPk!N$39</f>
        <v>0</v>
      </c>
      <c r="Q1113" s="51" t="n">
        <f aca="false">FilterPk!O$39</f>
        <v>-27.9256</v>
      </c>
    </row>
    <row r="1114" customFormat="false" ht="12.75" hidden="false" customHeight="false" outlineLevel="0" collapsed="false">
      <c r="B1114" s="85" t="str">
        <f aca="false">FilterPk!A$40</f>
        <v>Rob Benson</v>
      </c>
      <c r="C1114" s="13" t="n">
        <f aca="false">C1113+1</f>
        <v>1113</v>
      </c>
      <c r="D1114" s="50" t="n">
        <f aca="false">FilterPk!B$40</f>
        <v>0</v>
      </c>
      <c r="E1114" s="50" t="n">
        <f aca="false">FilterPk!C$40</f>
        <v>0</v>
      </c>
      <c r="F1114" s="50" t="n">
        <f aca="false">FilterPk!D$40</f>
        <v>0</v>
      </c>
      <c r="G1114" s="50" t="n">
        <f aca="false">FilterPk!E$40</f>
        <v>-76.947211</v>
      </c>
      <c r="H1114" s="50" t="n">
        <f aca="false">FilterPk!F$40</f>
        <v>0</v>
      </c>
      <c r="I1114" s="50" t="n">
        <f aca="false">FilterPk!G$40</f>
        <v>0</v>
      </c>
      <c r="J1114" s="50" t="n">
        <f aca="false">FilterPk!H$40</f>
        <v>0</v>
      </c>
      <c r="K1114" s="50" t="n">
        <f aca="false">FilterPk!I$40</f>
        <v>0</v>
      </c>
      <c r="L1114" s="50" t="n">
        <f aca="false">FilterPk!J$40</f>
        <v>0</v>
      </c>
      <c r="M1114" s="50" t="n">
        <f aca="false">FilterPk!K$40</f>
        <v>0</v>
      </c>
      <c r="N1114" s="50" t="n">
        <f aca="false">FilterPk!L$40</f>
        <v>-76.947211</v>
      </c>
      <c r="O1114" s="50" t="n">
        <f aca="false">FilterPk!M$40</f>
        <v>0</v>
      </c>
      <c r="P1114" s="50" t="n">
        <f aca="false">FilterPk!N$40</f>
        <v>0</v>
      </c>
      <c r="Q1114" s="51" t="n">
        <f aca="false">FilterPk!O$40</f>
        <v>-76.947211</v>
      </c>
    </row>
    <row r="1115" customFormat="false" ht="12.75" hidden="false" customHeight="false" outlineLevel="0" collapsed="false">
      <c r="B1115" s="85" t="str">
        <f aca="false">FilterPk!A$41</f>
        <v>Matt Lorenz</v>
      </c>
      <c r="C1115" s="13" t="n">
        <f aca="false">C1114+1</f>
        <v>1114</v>
      </c>
      <c r="D1115" s="50" t="n">
        <f aca="false">FilterPk!B$41</f>
        <v>0</v>
      </c>
      <c r="E1115" s="50" t="n">
        <f aca="false">FilterPk!C$41</f>
        <v>0</v>
      </c>
      <c r="F1115" s="50" t="n">
        <f aca="false">FilterPk!D$41</f>
        <v>0</v>
      </c>
      <c r="G1115" s="50" t="n">
        <f aca="false">FilterPk!E$41</f>
        <v>0</v>
      </c>
      <c r="H1115" s="50" t="n">
        <f aca="false">FilterPk!F$41</f>
        <v>0</v>
      </c>
      <c r="I1115" s="50" t="n">
        <f aca="false">FilterPk!G$41</f>
        <v>0</v>
      </c>
      <c r="J1115" s="50" t="n">
        <f aca="false">FilterPk!H$41</f>
        <v>0</v>
      </c>
      <c r="K1115" s="50" t="n">
        <f aca="false">FilterPk!I$41</f>
        <v>0</v>
      </c>
      <c r="L1115" s="50" t="n">
        <f aca="false">FilterPk!J$41</f>
        <v>0</v>
      </c>
      <c r="M1115" s="50" t="n">
        <f aca="false">FilterPk!K$41</f>
        <v>0</v>
      </c>
      <c r="N1115" s="50" t="n">
        <f aca="false">FilterPk!L$41</f>
        <v>0</v>
      </c>
      <c r="O1115" s="50" t="n">
        <f aca="false">FilterPk!M$41</f>
        <v>0</v>
      </c>
      <c r="P1115" s="50" t="n">
        <f aca="false">FilterPk!N$41</f>
        <v>0</v>
      </c>
      <c r="Q1115" s="51" t="n">
        <f aca="false">FilterPk!O$41</f>
        <v>0</v>
      </c>
    </row>
    <row r="1116" customFormat="false" ht="12.75" hidden="false" customHeight="false" outlineLevel="0" collapsed="false">
      <c r="B1116" s="85" t="str">
        <f aca="false">FilterPk!A$42</f>
        <v>John Forney</v>
      </c>
      <c r="C1116" s="13" t="n">
        <f aca="false">C1115+1</f>
        <v>1115</v>
      </c>
      <c r="D1116" s="50" t="n">
        <f aca="false">FilterPk!B$42</f>
        <v>0</v>
      </c>
      <c r="E1116" s="50" t="n">
        <f aca="false">FilterPk!C$42</f>
        <v>0</v>
      </c>
      <c r="F1116" s="50" t="n">
        <f aca="false">FilterPk!D$42</f>
        <v>0</v>
      </c>
      <c r="G1116" s="50" t="n">
        <f aca="false">FilterPk!E$42</f>
        <v>0</v>
      </c>
      <c r="H1116" s="50" t="n">
        <f aca="false">FilterPk!F$42</f>
        <v>0</v>
      </c>
      <c r="I1116" s="50" t="n">
        <f aca="false">FilterPk!G$42</f>
        <v>0</v>
      </c>
      <c r="J1116" s="50" t="n">
        <f aca="false">FilterPk!H$42</f>
        <v>0</v>
      </c>
      <c r="K1116" s="50" t="n">
        <f aca="false">FilterPk!I$42</f>
        <v>0</v>
      </c>
      <c r="L1116" s="50" t="n">
        <f aca="false">FilterPk!J$42</f>
        <v>0</v>
      </c>
      <c r="M1116" s="50" t="n">
        <f aca="false">FilterPk!K$42</f>
        <v>0</v>
      </c>
      <c r="N1116" s="50" t="n">
        <f aca="false">FilterPk!L$42</f>
        <v>0</v>
      </c>
      <c r="O1116" s="50" t="n">
        <f aca="false">FilterPk!M$42</f>
        <v>0</v>
      </c>
      <c r="P1116" s="50" t="n">
        <f aca="false">FilterPk!N$42</f>
        <v>0</v>
      </c>
      <c r="Q1116" s="51" t="n">
        <f aca="false">FilterPk!O$42</f>
        <v>0</v>
      </c>
    </row>
    <row r="1117" customFormat="false" ht="12.75" hidden="false" customHeight="false" outlineLevel="0" collapsed="false">
      <c r="B1117" s="85" t="str">
        <f aca="false">FilterPk!A$43</f>
        <v>Mike Carson</v>
      </c>
      <c r="C1117" s="13" t="n">
        <f aca="false">C1116+1</f>
        <v>1116</v>
      </c>
      <c r="D1117" s="50" t="n">
        <f aca="false">FilterPk!B$43</f>
        <v>0</v>
      </c>
      <c r="E1117" s="50" t="n">
        <f aca="false">FilterPk!C$43</f>
        <v>0</v>
      </c>
      <c r="F1117" s="50" t="n">
        <f aca="false">FilterPk!D$43</f>
        <v>0</v>
      </c>
      <c r="G1117" s="50" t="n">
        <f aca="false">FilterPk!E$43</f>
        <v>0</v>
      </c>
      <c r="H1117" s="50" t="n">
        <f aca="false">FilterPk!F$43</f>
        <v>0</v>
      </c>
      <c r="I1117" s="50" t="n">
        <f aca="false">FilterPk!G$43</f>
        <v>0</v>
      </c>
      <c r="J1117" s="50" t="n">
        <f aca="false">FilterPk!H$43</f>
        <v>0</v>
      </c>
      <c r="K1117" s="50" t="n">
        <f aca="false">FilterPk!I$43</f>
        <v>0</v>
      </c>
      <c r="L1117" s="50" t="n">
        <f aca="false">FilterPk!J$43</f>
        <v>0</v>
      </c>
      <c r="M1117" s="50" t="n">
        <f aca="false">FilterPk!K$43</f>
        <v>0</v>
      </c>
      <c r="N1117" s="50" t="n">
        <f aca="false">FilterPk!L$43</f>
        <v>0</v>
      </c>
      <c r="O1117" s="50" t="n">
        <f aca="false">FilterPk!M$43</f>
        <v>0</v>
      </c>
      <c r="P1117" s="50" t="n">
        <f aca="false">FilterPk!N$43</f>
        <v>0</v>
      </c>
      <c r="Q1117" s="51" t="n">
        <f aca="false">FilterPk!O$43</f>
        <v>0</v>
      </c>
    </row>
    <row r="1118" customFormat="false" ht="12.75" hidden="false" customHeight="false" outlineLevel="0" collapsed="false">
      <c r="B1118" s="85" t="str">
        <f aca="false">FilterPk!A$44</f>
        <v>Chris Dorland</v>
      </c>
      <c r="C1118" s="13" t="n">
        <f aca="false">C1117+1</f>
        <v>1117</v>
      </c>
      <c r="D1118" s="50" t="n">
        <f aca="false">FilterPk!B$44</f>
        <v>0</v>
      </c>
      <c r="E1118" s="50" t="n">
        <f aca="false">FilterPk!C$44</f>
        <v>0</v>
      </c>
      <c r="F1118" s="50" t="n">
        <f aca="false">FilterPk!D$44</f>
        <v>0</v>
      </c>
      <c r="G1118" s="50" t="n">
        <f aca="false">FilterPk!E$44</f>
        <v>0</v>
      </c>
      <c r="H1118" s="50" t="n">
        <f aca="false">FilterPk!F$44</f>
        <v>0</v>
      </c>
      <c r="I1118" s="50" t="n">
        <f aca="false">FilterPk!G$44</f>
        <v>0</v>
      </c>
      <c r="J1118" s="50" t="n">
        <f aca="false">FilterPk!H$44</f>
        <v>0</v>
      </c>
      <c r="K1118" s="50" t="n">
        <f aca="false">FilterPk!I$44</f>
        <v>0</v>
      </c>
      <c r="L1118" s="50" t="n">
        <f aca="false">FilterPk!J$44</f>
        <v>0</v>
      </c>
      <c r="M1118" s="50" t="n">
        <f aca="false">FilterPk!K$44</f>
        <v>0</v>
      </c>
      <c r="N1118" s="50" t="n">
        <f aca="false">FilterPk!L$44</f>
        <v>0</v>
      </c>
      <c r="O1118" s="50" t="n">
        <f aca="false">FilterPk!M$44</f>
        <v>0</v>
      </c>
      <c r="P1118" s="50" t="n">
        <f aca="false">FilterPk!N$44</f>
        <v>0</v>
      </c>
      <c r="Q1118" s="51" t="n">
        <f aca="false">FilterPk!O$44</f>
        <v>0</v>
      </c>
    </row>
    <row r="1119" customFormat="false" ht="12.75" hidden="false" customHeight="false" outlineLevel="0" collapsed="false">
      <c r="B1119" s="85" t="str">
        <f aca="false">FilterPk!A$45</f>
        <v>Jeff King</v>
      </c>
      <c r="C1119" s="13" t="n">
        <f aca="false">C1118+1</f>
        <v>1118</v>
      </c>
      <c r="D1119" s="50" t="n">
        <f aca="false">FilterPk!B$45</f>
        <v>0</v>
      </c>
      <c r="E1119" s="50" t="n">
        <f aca="false">FilterPk!C$45</f>
        <v>0</v>
      </c>
      <c r="F1119" s="50" t="n">
        <f aca="false">FilterPk!D$45</f>
        <v>0</v>
      </c>
      <c r="G1119" s="50" t="n">
        <f aca="false">FilterPk!E$45</f>
        <v>0</v>
      </c>
      <c r="H1119" s="50" t="n">
        <f aca="false">FilterPk!F$45</f>
        <v>0</v>
      </c>
      <c r="I1119" s="50" t="n">
        <f aca="false">FilterPk!G$45</f>
        <v>0</v>
      </c>
      <c r="J1119" s="50" t="n">
        <f aca="false">FilterPk!H$45</f>
        <v>0</v>
      </c>
      <c r="K1119" s="50" t="n">
        <f aca="false">FilterPk!I$45</f>
        <v>0</v>
      </c>
      <c r="L1119" s="50" t="n">
        <f aca="false">FilterPk!J$45</f>
        <v>0</v>
      </c>
      <c r="M1119" s="50" t="n">
        <f aca="false">FilterPk!K$45</f>
        <v>0</v>
      </c>
      <c r="N1119" s="50" t="n">
        <f aca="false">FilterPk!L$45</f>
        <v>0</v>
      </c>
      <c r="O1119" s="50" t="n">
        <f aca="false">FilterPk!M$45</f>
        <v>0</v>
      </c>
      <c r="P1119" s="50" t="n">
        <f aca="false">FilterPk!N$45</f>
        <v>0</v>
      </c>
      <c r="Q1119" s="51" t="n">
        <f aca="false">FilterPk!O$45</f>
        <v>0</v>
      </c>
    </row>
    <row r="1120" customFormat="false" ht="12.75" hidden="false" customHeight="false" outlineLevel="0" collapsed="false">
      <c r="B1120" s="85" t="n">
        <f aca="false">FilterPk!A$46</f>
        <v>0</v>
      </c>
      <c r="C1120" s="13" t="n">
        <f aca="false">C1119+1</f>
        <v>1119</v>
      </c>
      <c r="D1120" s="50" t="n">
        <f aca="false">FilterPk!B$46</f>
        <v>0</v>
      </c>
      <c r="E1120" s="50" t="n">
        <f aca="false">FilterPk!C$46</f>
        <v>0</v>
      </c>
      <c r="F1120" s="50" t="n">
        <f aca="false">FilterPk!D$46</f>
        <v>0</v>
      </c>
      <c r="G1120" s="50" t="n">
        <f aca="false">FilterPk!E$46</f>
        <v>0</v>
      </c>
      <c r="H1120" s="50" t="n">
        <f aca="false">FilterPk!F$46</f>
        <v>0</v>
      </c>
      <c r="I1120" s="50" t="n">
        <f aca="false">FilterPk!G$46</f>
        <v>0</v>
      </c>
      <c r="J1120" s="50" t="n">
        <f aca="false">FilterPk!H$46</f>
        <v>0</v>
      </c>
      <c r="K1120" s="50" t="n">
        <f aca="false">FilterPk!I$46</f>
        <v>0</v>
      </c>
      <c r="L1120" s="50" t="n">
        <f aca="false">FilterPk!J$46</f>
        <v>0</v>
      </c>
      <c r="M1120" s="50" t="n">
        <f aca="false">FilterPk!K$46</f>
        <v>0</v>
      </c>
      <c r="N1120" s="50" t="n">
        <f aca="false">FilterPk!L$46</f>
        <v>0</v>
      </c>
      <c r="O1120" s="50" t="n">
        <f aca="false">FilterPk!M$46</f>
        <v>0</v>
      </c>
      <c r="P1120" s="50" t="n">
        <f aca="false">FilterPk!N$46</f>
        <v>0</v>
      </c>
      <c r="Q1120" s="51" t="n">
        <f aca="false">FilterPk!O$46</f>
        <v>0</v>
      </c>
    </row>
    <row r="1121" customFormat="false" ht="12.75" hidden="false" customHeight="false" outlineLevel="0" collapsed="false">
      <c r="B1121" s="87" t="n">
        <f aca="false">FilterPk!A$47</f>
        <v>0</v>
      </c>
      <c r="C1121" s="64" t="n">
        <f aca="false">C1120+1</f>
        <v>1120</v>
      </c>
      <c r="D1121" s="54" t="n">
        <f aca="false">FilterPk!B$47</f>
        <v>0</v>
      </c>
      <c r="E1121" s="54" t="n">
        <f aca="false">FilterPk!C$47</f>
        <v>0</v>
      </c>
      <c r="F1121" s="54" t="n">
        <f aca="false">FilterPk!D$47</f>
        <v>0</v>
      </c>
      <c r="G1121" s="54" t="n">
        <f aca="false">FilterPk!E$47</f>
        <v>0</v>
      </c>
      <c r="H1121" s="54" t="n">
        <f aca="false">FilterPk!F$47</f>
        <v>0</v>
      </c>
      <c r="I1121" s="54" t="n">
        <f aca="false">FilterPk!G$47</f>
        <v>0</v>
      </c>
      <c r="J1121" s="54" t="n">
        <f aca="false">FilterPk!H$47</f>
        <v>0</v>
      </c>
      <c r="K1121" s="54" t="n">
        <f aca="false">FilterPk!I$47</f>
        <v>0</v>
      </c>
      <c r="L1121" s="54" t="n">
        <f aca="false">FilterPk!J$47</f>
        <v>0</v>
      </c>
      <c r="M1121" s="54" t="n">
        <f aca="false">FilterPk!K$47</f>
        <v>0</v>
      </c>
      <c r="N1121" s="54" t="n">
        <f aca="false">FilterPk!L$47</f>
        <v>0</v>
      </c>
      <c r="O1121" s="54" t="n">
        <f aca="false">FilterPk!M$47</f>
        <v>0</v>
      </c>
      <c r="P1121" s="54" t="n">
        <f aca="false">FilterPk!N$47</f>
        <v>0</v>
      </c>
      <c r="Q1121" s="55" t="n">
        <f aca="false">FilterPk!O$47</f>
        <v>0</v>
      </c>
    </row>
    <row r="1122" customFormat="false" ht="12.75" hidden="false" customHeight="false" outlineLevel="0" collapsed="false">
      <c r="A1122" s="0" t="n">
        <f aca="false">A1082+1</f>
        <v>29</v>
      </c>
      <c r="B1122" s="57" t="n">
        <f aca="false">FilterPk!D$1</f>
        <v>36907</v>
      </c>
      <c r="C1122" s="58" t="n">
        <f aca="false">C1121+1</f>
        <v>1121</v>
      </c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83"/>
    </row>
    <row r="1123" customFormat="false" ht="12.75" hidden="false" customHeight="false" outlineLevel="0" collapsed="false">
      <c r="B1123" s="61"/>
      <c r="C1123" s="13" t="n">
        <f aca="false">C1122+1</f>
        <v>1122</v>
      </c>
      <c r="D1123" s="13"/>
      <c r="E1123" s="21" t="s">
        <v>5</v>
      </c>
      <c r="F1123" s="21" t="s">
        <v>6</v>
      </c>
      <c r="G1123" s="21" t="s">
        <v>7</v>
      </c>
      <c r="H1123" s="21" t="s">
        <v>8</v>
      </c>
      <c r="I1123" s="21" t="s">
        <v>9</v>
      </c>
      <c r="J1123" s="21" t="s">
        <v>10</v>
      </c>
      <c r="K1123" s="21" t="s">
        <v>11</v>
      </c>
      <c r="L1123" s="21" t="s">
        <v>12</v>
      </c>
      <c r="M1123" s="21" t="s">
        <v>13</v>
      </c>
      <c r="N1123" s="21" t="s">
        <v>14</v>
      </c>
      <c r="O1123" s="21" t="n">
        <v>2002</v>
      </c>
      <c r="P1123" s="21" t="s">
        <v>15</v>
      </c>
      <c r="Q1123" s="84" t="s">
        <v>16</v>
      </c>
    </row>
    <row r="1124" customFormat="false" ht="12.75" hidden="false" customHeight="false" outlineLevel="0" collapsed="false">
      <c r="B1124" s="85" t="str">
        <f aca="false">FilterPk!A$9</f>
        <v>Power positions</v>
      </c>
      <c r="C1124" s="13" t="n">
        <f aca="false">C1123+1</f>
        <v>1123</v>
      </c>
      <c r="D1124" s="13" t="s">
        <v>4</v>
      </c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86"/>
    </row>
    <row r="1125" customFormat="false" ht="12.75" hidden="false" customHeight="false" outlineLevel="0" collapsed="false">
      <c r="B1125" s="85" t="str">
        <f aca="false">FilterPk!A$10</f>
        <v>East Position</v>
      </c>
      <c r="C1125" s="13" t="n">
        <f aca="false">C1124+1</f>
        <v>1124</v>
      </c>
      <c r="D1125" s="50" t="n">
        <f aca="false">FilterPk!B$10</f>
        <v>34784396.7946123</v>
      </c>
      <c r="E1125" s="50" t="n">
        <f aca="false">FilterPk!C$10</f>
        <v>75045.54</v>
      </c>
      <c r="F1125" s="50" t="n">
        <f aca="false">FilterPk!D$10</f>
        <v>84629.15</v>
      </c>
      <c r="G1125" s="50" t="n">
        <f aca="false">FilterPk!E$10</f>
        <v>1358824.72</v>
      </c>
      <c r="H1125" s="50" t="n">
        <f aca="false">FilterPk!F$10</f>
        <v>1120662.53</v>
      </c>
      <c r="I1125" s="50" t="n">
        <f aca="false">FilterPk!G$10</f>
        <v>422841.14</v>
      </c>
      <c r="J1125" s="50" t="n">
        <f aca="false">FilterPk!H$10</f>
        <v>788810.55</v>
      </c>
      <c r="K1125" s="50" t="n">
        <f aca="false">FilterPk!I$10</f>
        <v>1076253.71</v>
      </c>
      <c r="L1125" s="50" t="n">
        <f aca="false">FilterPk!J$10</f>
        <v>363159.42</v>
      </c>
      <c r="M1125" s="50" t="n">
        <f aca="false">FilterPk!K$10</f>
        <v>5764043.19</v>
      </c>
      <c r="N1125" s="50" t="n">
        <f aca="false">FilterPk!L$10</f>
        <v>11054269.95</v>
      </c>
      <c r="O1125" s="50" t="n">
        <f aca="false">FilterPk!M$10</f>
        <v>3650317.45</v>
      </c>
      <c r="P1125" s="50" t="n">
        <f aca="false">FilterPk!N$10</f>
        <v>-1642778.44</v>
      </c>
      <c r="Q1125" s="51" t="n">
        <f aca="false">FilterPk!O$10</f>
        <v>13061808.96</v>
      </c>
    </row>
    <row r="1126" customFormat="false" ht="12.75" hidden="false" customHeight="false" outlineLevel="0" collapsed="false">
      <c r="B1126" s="85" t="str">
        <f aca="false">FilterPk!A$11</f>
        <v>East Power Mgmt</v>
      </c>
      <c r="C1126" s="13" t="n">
        <f aca="false">C1125+1</f>
        <v>1125</v>
      </c>
      <c r="D1126" s="50" t="n">
        <f aca="false">FilterPk!B$11</f>
        <v>7547347.04451418</v>
      </c>
      <c r="E1126" s="50" t="n">
        <f aca="false">FilterPk!C$11</f>
        <v>43646.27</v>
      </c>
      <c r="F1126" s="50" t="n">
        <f aca="false">FilterPk!D$11</f>
        <v>-98133.28</v>
      </c>
      <c r="G1126" s="50" t="n">
        <f aca="false">FilterPk!E$11</f>
        <v>107993.78</v>
      </c>
      <c r="H1126" s="50" t="n">
        <f aca="false">FilterPk!F$11</f>
        <v>155786.29</v>
      </c>
      <c r="I1126" s="50" t="n">
        <f aca="false">FilterPk!G$11</f>
        <v>89357.34</v>
      </c>
      <c r="J1126" s="50" t="n">
        <f aca="false">FilterPk!H$11</f>
        <v>247101.13</v>
      </c>
      <c r="K1126" s="50" t="n">
        <f aca="false">FilterPk!I$11</f>
        <v>307386.28</v>
      </c>
      <c r="L1126" s="50" t="n">
        <f aca="false">FilterPk!J$11</f>
        <v>108209.05</v>
      </c>
      <c r="M1126" s="50" t="n">
        <f aca="false">FilterPk!K$11</f>
        <v>1338376.99</v>
      </c>
      <c r="N1126" s="50" t="n">
        <f aca="false">FilterPk!L$11</f>
        <v>2299723.85</v>
      </c>
      <c r="O1126" s="50" t="n">
        <f aca="false">FilterPk!M$11</f>
        <v>606348.53</v>
      </c>
      <c r="P1126" s="50" t="n">
        <f aca="false">FilterPk!N$11</f>
        <v>61912.21</v>
      </c>
      <c r="Q1126" s="51" t="n">
        <f aca="false">FilterPk!O$11</f>
        <v>2967984.59</v>
      </c>
    </row>
    <row r="1127" customFormat="false" ht="12.75" hidden="false" customHeight="false" outlineLevel="0" collapsed="false">
      <c r="B1127" s="85" t="str">
        <f aca="false">FilterPk!A$12</f>
        <v>Long Term Options</v>
      </c>
      <c r="C1127" s="13" t="n">
        <f aca="false">C1126+1</f>
        <v>1126</v>
      </c>
      <c r="D1127" s="50" t="n">
        <f aca="false">FilterPk!B$12</f>
        <v>0</v>
      </c>
      <c r="E1127" s="50" t="n">
        <f aca="false">FilterPk!C$12</f>
        <v>0</v>
      </c>
      <c r="F1127" s="50" t="n">
        <f aca="false">FilterPk!D$12</f>
        <v>0</v>
      </c>
      <c r="G1127" s="50" t="n">
        <f aca="false">FilterPk!E$12</f>
        <v>0</v>
      </c>
      <c r="H1127" s="50" t="n">
        <f aca="false">FilterPk!F$12</f>
        <v>0</v>
      </c>
      <c r="I1127" s="50" t="n">
        <f aca="false">FilterPk!G$12</f>
        <v>0</v>
      </c>
      <c r="J1127" s="50" t="n">
        <f aca="false">FilterPk!H$12</f>
        <v>0</v>
      </c>
      <c r="K1127" s="50" t="n">
        <f aca="false">FilterPk!I$12</f>
        <v>0</v>
      </c>
      <c r="L1127" s="50" t="n">
        <f aca="false">FilterPk!J$12</f>
        <v>0</v>
      </c>
      <c r="M1127" s="50" t="n">
        <f aca="false">FilterPk!K$12</f>
        <v>0</v>
      </c>
      <c r="N1127" s="50" t="n">
        <f aca="false">FilterPk!L$12</f>
        <v>0</v>
      </c>
      <c r="O1127" s="50" t="n">
        <f aca="false">FilterPk!M$12</f>
        <v>0</v>
      </c>
      <c r="P1127" s="50" t="n">
        <f aca="false">FilterPk!N$12</f>
        <v>0</v>
      </c>
      <c r="Q1127" s="51" t="n">
        <f aca="false">FilterPk!O$12</f>
        <v>0</v>
      </c>
    </row>
    <row r="1128" customFormat="false" ht="12.75" hidden="false" customHeight="false" outlineLevel="0" collapsed="false">
      <c r="B1128" s="85" t="str">
        <f aca="false">FilterPk!A$13</f>
        <v>LT-MIDWEST</v>
      </c>
      <c r="C1128" s="13" t="n">
        <f aca="false">C1127+1</f>
        <v>1127</v>
      </c>
      <c r="D1128" s="50" t="n">
        <f aca="false">FilterPk!B$13</f>
        <v>7151089.47366245</v>
      </c>
      <c r="E1128" s="50" t="n">
        <f aca="false">FilterPk!C$13</f>
        <v>48283.08</v>
      </c>
      <c r="F1128" s="50" t="n">
        <f aca="false">FilterPk!D$13</f>
        <v>-141448.54</v>
      </c>
      <c r="G1128" s="50" t="n">
        <f aca="false">FilterPk!E$13</f>
        <v>574622.66</v>
      </c>
      <c r="H1128" s="50" t="n">
        <f aca="false">FilterPk!F$13</f>
        <v>298097.27</v>
      </c>
      <c r="I1128" s="50" t="n">
        <f aca="false">FilterPk!G$13</f>
        <v>249481.43</v>
      </c>
      <c r="J1128" s="50" t="n">
        <f aca="false">FilterPk!H$13</f>
        <v>119379.88</v>
      </c>
      <c r="K1128" s="50" t="n">
        <f aca="false">FilterPk!I$13</f>
        <v>25994.27</v>
      </c>
      <c r="L1128" s="50" t="n">
        <f aca="false">FilterPk!J$13</f>
        <v>156242.15</v>
      </c>
      <c r="M1128" s="50" t="n">
        <f aca="false">FilterPk!K$13</f>
        <v>1762908.33</v>
      </c>
      <c r="N1128" s="50" t="n">
        <f aca="false">FilterPk!L$13</f>
        <v>3093560.53</v>
      </c>
      <c r="O1128" s="50" t="n">
        <f aca="false">FilterPk!M$13</f>
        <v>565730</v>
      </c>
      <c r="P1128" s="50" t="n">
        <f aca="false">FilterPk!N$13</f>
        <v>-439379.19</v>
      </c>
      <c r="Q1128" s="51" t="n">
        <f aca="false">FilterPk!O$13</f>
        <v>3219911.34</v>
      </c>
    </row>
    <row r="1129" customFormat="false" ht="12.75" hidden="false" customHeight="false" outlineLevel="0" collapsed="false">
      <c r="B1129" s="85" t="str">
        <f aca="false">FilterPk!A$14</f>
        <v>ST-ECAR</v>
      </c>
      <c r="C1129" s="13" t="n">
        <f aca="false">C1128+1</f>
        <v>1128</v>
      </c>
      <c r="D1129" s="50" t="n">
        <f aca="false">FilterPk!B$14</f>
        <v>238101.441960815</v>
      </c>
      <c r="E1129" s="50" t="n">
        <f aca="false">FilterPk!C$14</f>
        <v>13522.23</v>
      </c>
      <c r="F1129" s="50" t="n">
        <f aca="false">FilterPk!D$14</f>
        <v>15838.59</v>
      </c>
      <c r="G1129" s="50" t="n">
        <f aca="false">FilterPk!E$14</f>
        <v>0</v>
      </c>
      <c r="H1129" s="50" t="n">
        <f aca="false">FilterPk!F$14</f>
        <v>0</v>
      </c>
      <c r="I1129" s="50" t="n">
        <f aca="false">FilterPk!G$14</f>
        <v>0</v>
      </c>
      <c r="J1129" s="50" t="n">
        <f aca="false">FilterPk!H$14</f>
        <v>0</v>
      </c>
      <c r="K1129" s="50" t="n">
        <f aca="false">FilterPk!I$14</f>
        <v>0</v>
      </c>
      <c r="L1129" s="50" t="n">
        <f aca="false">FilterPk!J$14</f>
        <v>0</v>
      </c>
      <c r="M1129" s="50" t="n">
        <f aca="false">FilterPk!K$14</f>
        <v>0</v>
      </c>
      <c r="N1129" s="50" t="n">
        <f aca="false">FilterPk!L$14</f>
        <v>29360.82</v>
      </c>
      <c r="O1129" s="50" t="n">
        <f aca="false">FilterPk!M$14</f>
        <v>0</v>
      </c>
      <c r="P1129" s="50" t="n">
        <f aca="false">FilterPk!N$14</f>
        <v>0</v>
      </c>
      <c r="Q1129" s="51" t="n">
        <f aca="false">FilterPk!O$14</f>
        <v>29360.82</v>
      </c>
    </row>
    <row r="1130" customFormat="false" ht="12.75" hidden="false" customHeight="false" outlineLevel="0" collapsed="false">
      <c r="B1130" s="85" t="str">
        <f aca="false">FilterPk!A$15</f>
        <v>ST- MAPP</v>
      </c>
      <c r="C1130" s="13" t="n">
        <f aca="false">C1129+1</f>
        <v>1129</v>
      </c>
      <c r="D1130" s="50" t="n">
        <f aca="false">FilterPk!B$15</f>
        <v>254636.614020626</v>
      </c>
      <c r="E1130" s="50" t="n">
        <f aca="false">FilterPk!C$15</f>
        <v>795.43</v>
      </c>
      <c r="F1130" s="50" t="n">
        <f aca="false">FilterPk!D$15</f>
        <v>39596.48</v>
      </c>
      <c r="G1130" s="50" t="n">
        <f aca="false">FilterPk!E$15</f>
        <v>26009.8</v>
      </c>
      <c r="H1130" s="50" t="n">
        <f aca="false">FilterPk!F$15</f>
        <v>8238.75</v>
      </c>
      <c r="I1130" s="50" t="n">
        <f aca="false">FilterPk!G$15</f>
        <v>0</v>
      </c>
      <c r="J1130" s="50" t="n">
        <f aca="false">FilterPk!H$15</f>
        <v>0</v>
      </c>
      <c r="K1130" s="50" t="n">
        <f aca="false">FilterPk!I$15</f>
        <v>0</v>
      </c>
      <c r="L1130" s="50" t="n">
        <f aca="false">FilterPk!J$15</f>
        <v>0</v>
      </c>
      <c r="M1130" s="50" t="n">
        <f aca="false">FilterPk!K$15</f>
        <v>0</v>
      </c>
      <c r="N1130" s="50" t="n">
        <f aca="false">FilterPk!L$15</f>
        <v>74640.46</v>
      </c>
      <c r="O1130" s="50" t="n">
        <f aca="false">FilterPk!M$15</f>
        <v>0</v>
      </c>
      <c r="P1130" s="50" t="n">
        <f aca="false">FilterPk!N$15</f>
        <v>0</v>
      </c>
      <c r="Q1130" s="51" t="n">
        <f aca="false">FilterPk!O$15</f>
        <v>74640.46</v>
      </c>
    </row>
    <row r="1131" customFormat="false" ht="12.75" hidden="false" customHeight="false" outlineLevel="0" collapsed="false">
      <c r="B1131" s="85" t="str">
        <f aca="false">FilterPk!A$16</f>
        <v>ST- MAIN</v>
      </c>
      <c r="C1131" s="13" t="n">
        <f aca="false">C1130+1</f>
        <v>1130</v>
      </c>
      <c r="D1131" s="50" t="n">
        <f aca="false">FilterPk!B$16</f>
        <v>694293.253349893</v>
      </c>
      <c r="E1131" s="50" t="n">
        <f aca="false">FilterPk!C$16</f>
        <v>-2349.61</v>
      </c>
      <c r="F1131" s="50" t="n">
        <f aca="false">FilterPk!D$16</f>
        <v>15903</v>
      </c>
      <c r="G1131" s="50" t="n">
        <f aca="false">FilterPk!E$16</f>
        <v>69359.47</v>
      </c>
      <c r="H1131" s="50" t="n">
        <f aca="false">FilterPk!F$16</f>
        <v>0</v>
      </c>
      <c r="I1131" s="50" t="n">
        <f aca="false">FilterPk!G$16</f>
        <v>0</v>
      </c>
      <c r="J1131" s="50" t="n">
        <f aca="false">FilterPk!H$16</f>
        <v>0</v>
      </c>
      <c r="K1131" s="50" t="n">
        <f aca="false">FilterPk!I$16</f>
        <v>0</v>
      </c>
      <c r="L1131" s="50" t="n">
        <f aca="false">FilterPk!J$16</f>
        <v>0</v>
      </c>
      <c r="M1131" s="50" t="n">
        <f aca="false">FilterPk!K$16</f>
        <v>0</v>
      </c>
      <c r="N1131" s="50" t="n">
        <f aca="false">FilterPk!L$16</f>
        <v>82912.86</v>
      </c>
      <c r="O1131" s="50" t="n">
        <f aca="false">FilterPk!M$16</f>
        <v>0</v>
      </c>
      <c r="P1131" s="50" t="n">
        <f aca="false">FilterPk!N$16</f>
        <v>0</v>
      </c>
      <c r="Q1131" s="51" t="n">
        <f aca="false">FilterPk!O$16</f>
        <v>82912.86</v>
      </c>
    </row>
    <row r="1132" customFormat="false" ht="12.75" hidden="false" customHeight="false" outlineLevel="0" collapsed="false">
      <c r="B1132" s="85" t="str">
        <f aca="false">FilterPk!A$17</f>
        <v>MW-ANALYST</v>
      </c>
      <c r="C1132" s="13" t="n">
        <f aca="false">C1131+1</f>
        <v>1131</v>
      </c>
      <c r="D1132" s="50" t="n">
        <f aca="false">FilterPk!B$17</f>
        <v>0</v>
      </c>
      <c r="E1132" s="50" t="n">
        <f aca="false">FilterPk!C$17</f>
        <v>6363.4</v>
      </c>
      <c r="F1132" s="50" t="n">
        <f aca="false">FilterPk!D$17</f>
        <v>15838.59</v>
      </c>
      <c r="G1132" s="50" t="n">
        <f aca="false">FilterPk!E$17</f>
        <v>0</v>
      </c>
      <c r="H1132" s="50" t="n">
        <f aca="false">FilterPk!F$17</f>
        <v>0</v>
      </c>
      <c r="I1132" s="50" t="n">
        <f aca="false">FilterPk!G$17</f>
        <v>0</v>
      </c>
      <c r="J1132" s="50" t="n">
        <f aca="false">FilterPk!H$17</f>
        <v>0</v>
      </c>
      <c r="K1132" s="50" t="n">
        <f aca="false">FilterPk!I$17</f>
        <v>0</v>
      </c>
      <c r="L1132" s="50" t="n">
        <f aca="false">FilterPk!J$17</f>
        <v>0</v>
      </c>
      <c r="M1132" s="50" t="n">
        <f aca="false">FilterPk!K$17</f>
        <v>0</v>
      </c>
      <c r="N1132" s="50" t="n">
        <f aca="false">FilterPk!L$17</f>
        <v>22201.99</v>
      </c>
      <c r="O1132" s="50" t="n">
        <f aca="false">FilterPk!M$17</f>
        <v>0</v>
      </c>
      <c r="P1132" s="50" t="n">
        <f aca="false">FilterPk!N$17</f>
        <v>0</v>
      </c>
      <c r="Q1132" s="51" t="n">
        <f aca="false">FilterPk!O$17</f>
        <v>22201.99</v>
      </c>
    </row>
    <row r="1133" customFormat="false" ht="12.75" hidden="false" customHeight="false" outlineLevel="0" collapsed="false">
      <c r="B1133" s="85" t="str">
        <f aca="false">FilterPk!A$18</f>
        <v>LT-NE</v>
      </c>
      <c r="C1133" s="13" t="n">
        <f aca="false">C1132+1</f>
        <v>1132</v>
      </c>
      <c r="D1133" s="50" t="n">
        <f aca="false">FilterPk!B$18</f>
        <v>6187311.37539291</v>
      </c>
      <c r="E1133" s="50" t="n">
        <f aca="false">FilterPk!C$18</f>
        <v>-37254.47</v>
      </c>
      <c r="F1133" s="50" t="n">
        <f aca="false">FilterPk!D$18</f>
        <v>2562.91</v>
      </c>
      <c r="G1133" s="50" t="n">
        <f aca="false">FilterPk!E$18</f>
        <v>-23211.32</v>
      </c>
      <c r="H1133" s="50" t="n">
        <f aca="false">FilterPk!F$18</f>
        <v>263627.18</v>
      </c>
      <c r="I1133" s="50" t="n">
        <f aca="false">FilterPk!G$18</f>
        <v>-59813.36</v>
      </c>
      <c r="J1133" s="50" t="n">
        <f aca="false">FilterPk!H$18</f>
        <v>155752.04</v>
      </c>
      <c r="K1133" s="50" t="n">
        <f aca="false">FilterPk!I$18</f>
        <v>121018.38</v>
      </c>
      <c r="L1133" s="50" t="n">
        <f aca="false">FilterPk!J$18</f>
        <v>-53378.32</v>
      </c>
      <c r="M1133" s="50" t="n">
        <f aca="false">FilterPk!K$18</f>
        <v>995570.8</v>
      </c>
      <c r="N1133" s="50" t="n">
        <f aca="false">FilterPk!L$18</f>
        <v>1364873.84</v>
      </c>
      <c r="O1133" s="50" t="n">
        <f aca="false">FilterPk!M$18</f>
        <v>1053007.86</v>
      </c>
      <c r="P1133" s="50" t="n">
        <f aca="false">FilterPk!N$18</f>
        <v>-2593897.5</v>
      </c>
      <c r="Q1133" s="51" t="n">
        <f aca="false">FilterPk!O$18</f>
        <v>-176015.800000001</v>
      </c>
    </row>
    <row r="1134" customFormat="false" ht="12.75" hidden="false" customHeight="false" outlineLevel="0" collapsed="false">
      <c r="B1134" s="85" t="str">
        <f aca="false">FilterPk!A$19</f>
        <v>LT-PJM</v>
      </c>
      <c r="C1134" s="13" t="n">
        <f aca="false">C1133+1</f>
        <v>1133</v>
      </c>
      <c r="D1134" s="50" t="n">
        <f aca="false">FilterPk!B$19</f>
        <v>1818236.42109565</v>
      </c>
      <c r="E1134" s="50" t="n">
        <f aca="false">FilterPk!C$19</f>
        <v>25453.61</v>
      </c>
      <c r="F1134" s="50" t="n">
        <f aca="false">FilterPk!D$19</f>
        <v>45536</v>
      </c>
      <c r="G1134" s="50" t="n">
        <f aca="false">FilterPk!E$19</f>
        <v>312117.59</v>
      </c>
      <c r="H1134" s="50" t="n">
        <f aca="false">FilterPk!F$19</f>
        <v>211118</v>
      </c>
      <c r="I1134" s="50" t="n">
        <f aca="false">FilterPk!G$19</f>
        <v>0</v>
      </c>
      <c r="J1134" s="50" t="n">
        <f aca="false">FilterPk!H$19</f>
        <v>24536.25</v>
      </c>
      <c r="K1134" s="50" t="n">
        <f aca="false">FilterPk!I$19</f>
        <v>-12662.37</v>
      </c>
      <c r="L1134" s="50" t="n">
        <f aca="false">FilterPk!J$19</f>
        <v>-30078</v>
      </c>
      <c r="M1134" s="50" t="n">
        <f aca="false">FilterPk!K$19</f>
        <v>243523.27</v>
      </c>
      <c r="N1134" s="50" t="n">
        <f aca="false">FilterPk!L$19</f>
        <v>819544.35</v>
      </c>
      <c r="O1134" s="50" t="n">
        <f aca="false">FilterPk!M$19</f>
        <v>125485.18</v>
      </c>
      <c r="P1134" s="50" t="n">
        <f aca="false">FilterPk!N$19</f>
        <v>177105.54</v>
      </c>
      <c r="Q1134" s="51" t="n">
        <f aca="false">FilterPk!O$19</f>
        <v>1122135.07</v>
      </c>
    </row>
    <row r="1135" customFormat="false" ht="12.75" hidden="false" customHeight="false" outlineLevel="0" collapsed="false">
      <c r="B1135" s="85" t="str">
        <f aca="false">FilterPk!A$20</f>
        <v>LT- NY</v>
      </c>
      <c r="C1135" s="13" t="n">
        <f aca="false">C1134+1</f>
        <v>1134</v>
      </c>
      <c r="D1135" s="50" t="n">
        <f aca="false">FilterPk!B$20</f>
        <v>0</v>
      </c>
      <c r="E1135" s="50" t="n">
        <f aca="false">FilterPk!C$20</f>
        <v>-15908.51</v>
      </c>
      <c r="F1135" s="50" t="n">
        <f aca="false">FilterPk!D$20</f>
        <v>63126.67</v>
      </c>
      <c r="G1135" s="50" t="n">
        <f aca="false">FilterPk!E$20</f>
        <v>-17376.91</v>
      </c>
      <c r="H1135" s="50" t="n">
        <f aca="false">FilterPk!F$20</f>
        <v>0</v>
      </c>
      <c r="I1135" s="50" t="n">
        <f aca="false">FilterPk!G$20</f>
        <v>0</v>
      </c>
      <c r="J1135" s="50" t="n">
        <f aca="false">FilterPk!H$20</f>
        <v>0</v>
      </c>
      <c r="K1135" s="50" t="n">
        <f aca="false">FilterPk!I$20</f>
        <v>0</v>
      </c>
      <c r="L1135" s="50" t="n">
        <f aca="false">FilterPk!J$20</f>
        <v>0</v>
      </c>
      <c r="M1135" s="50" t="n">
        <f aca="false">FilterPk!K$20</f>
        <v>146381.01</v>
      </c>
      <c r="N1135" s="50" t="n">
        <f aca="false">FilterPk!L$20</f>
        <v>176222.26</v>
      </c>
      <c r="O1135" s="50" t="n">
        <f aca="false">FilterPk!M$20</f>
        <v>281909.77</v>
      </c>
      <c r="P1135" s="50" t="n">
        <f aca="false">FilterPk!N$20</f>
        <v>-177475.64</v>
      </c>
      <c r="Q1135" s="51" t="n">
        <f aca="false">FilterPk!O$20</f>
        <v>280656.39</v>
      </c>
    </row>
    <row r="1136" customFormat="false" ht="12.75" hidden="false" customHeight="false" outlineLevel="0" collapsed="false">
      <c r="B1136" s="85" t="str">
        <f aca="false">FilterPk!A$21</f>
        <v>ST- PJM</v>
      </c>
      <c r="C1136" s="13" t="n">
        <f aca="false">C1135+1</f>
        <v>1135</v>
      </c>
      <c r="D1136" s="50" t="n">
        <f aca="false">FilterPk!B$21</f>
        <v>1243093.71447674</v>
      </c>
      <c r="E1136" s="50" t="n">
        <f aca="false">FilterPk!C$21</f>
        <v>-91155.75</v>
      </c>
      <c r="F1136" s="50" t="n">
        <f aca="false">FilterPk!D$21</f>
        <v>-47515.78</v>
      </c>
      <c r="G1136" s="50" t="n">
        <f aca="false">FilterPk!E$21</f>
        <v>0</v>
      </c>
      <c r="H1136" s="50" t="n">
        <f aca="false">FilterPk!F$21</f>
        <v>0</v>
      </c>
      <c r="I1136" s="50" t="n">
        <f aca="false">FilterPk!G$21</f>
        <v>0</v>
      </c>
      <c r="J1136" s="50" t="n">
        <f aca="false">FilterPk!H$21</f>
        <v>0</v>
      </c>
      <c r="K1136" s="50" t="n">
        <f aca="false">FilterPk!I$21</f>
        <v>0</v>
      </c>
      <c r="L1136" s="50" t="n">
        <f aca="false">FilterPk!J$21</f>
        <v>0</v>
      </c>
      <c r="M1136" s="50" t="n">
        <f aca="false">FilterPk!K$21</f>
        <v>0</v>
      </c>
      <c r="N1136" s="50" t="n">
        <f aca="false">FilterPk!L$21</f>
        <v>-138671.53</v>
      </c>
      <c r="O1136" s="50" t="n">
        <f aca="false">FilterPk!M$21</f>
        <v>0</v>
      </c>
      <c r="P1136" s="50" t="n">
        <f aca="false">FilterPk!N$21</f>
        <v>0</v>
      </c>
      <c r="Q1136" s="51" t="n">
        <f aca="false">FilterPk!O$21</f>
        <v>-138671.53</v>
      </c>
    </row>
    <row r="1137" customFormat="false" ht="12.75" hidden="false" customHeight="false" outlineLevel="0" collapsed="false">
      <c r="B1137" s="85" t="str">
        <f aca="false">FilterPk!A$22</f>
        <v>ST- NENG</v>
      </c>
      <c r="C1137" s="13" t="n">
        <f aca="false">C1136+1</f>
        <v>1136</v>
      </c>
      <c r="D1137" s="50" t="n">
        <f aca="false">FilterPk!B$22</f>
        <v>539719.375927685</v>
      </c>
      <c r="E1137" s="50" t="n">
        <f aca="false">FilterPk!C$22</f>
        <v>13161.19</v>
      </c>
      <c r="F1137" s="50" t="n">
        <f aca="false">FilterPk!D$22</f>
        <v>63418.82</v>
      </c>
      <c r="G1137" s="50" t="n">
        <f aca="false">FilterPk!E$22</f>
        <v>0</v>
      </c>
      <c r="H1137" s="50" t="n">
        <f aca="false">FilterPk!F$22</f>
        <v>0</v>
      </c>
      <c r="I1137" s="50" t="n">
        <f aca="false">FilterPk!G$22</f>
        <v>0</v>
      </c>
      <c r="J1137" s="50" t="n">
        <f aca="false">FilterPk!H$22</f>
        <v>0</v>
      </c>
      <c r="K1137" s="50" t="n">
        <f aca="false">FilterPk!I$22</f>
        <v>0</v>
      </c>
      <c r="L1137" s="50" t="n">
        <f aca="false">FilterPk!J$22</f>
        <v>0</v>
      </c>
      <c r="M1137" s="50" t="n">
        <f aca="false">FilterPk!K$22</f>
        <v>0</v>
      </c>
      <c r="N1137" s="50" t="n">
        <f aca="false">FilterPk!L$22</f>
        <v>76580.01</v>
      </c>
      <c r="O1137" s="50" t="n">
        <f aca="false">FilterPk!M$22</f>
        <v>0</v>
      </c>
      <c r="P1137" s="50" t="n">
        <f aca="false">FilterPk!N$22</f>
        <v>0</v>
      </c>
      <c r="Q1137" s="51" t="n">
        <f aca="false">FilterPk!O$22</f>
        <v>76580.01</v>
      </c>
    </row>
    <row r="1138" customFormat="false" ht="12.75" hidden="false" customHeight="false" outlineLevel="0" collapsed="false">
      <c r="B1138" s="85" t="str">
        <f aca="false">FilterPk!A$23</f>
        <v>ST- NY</v>
      </c>
      <c r="C1138" s="13" t="n">
        <f aca="false">C1137+1</f>
        <v>1137</v>
      </c>
      <c r="D1138" s="50" t="n">
        <f aca="false">FilterPk!B$23</f>
        <v>251437.188425373</v>
      </c>
      <c r="E1138" s="50" t="n">
        <f aca="false">FilterPk!C$23</f>
        <v>10362.2</v>
      </c>
      <c r="F1138" s="50" t="n">
        <f aca="false">FilterPk!D$23</f>
        <v>-15838.59</v>
      </c>
      <c r="G1138" s="50" t="n">
        <f aca="false">FilterPk!E$23</f>
        <v>17339.87</v>
      </c>
      <c r="H1138" s="50" t="n">
        <f aca="false">FilterPk!F$23</f>
        <v>0</v>
      </c>
      <c r="I1138" s="50" t="n">
        <f aca="false">FilterPk!G$23</f>
        <v>0</v>
      </c>
      <c r="J1138" s="50" t="n">
        <f aca="false">FilterPk!H$23</f>
        <v>0</v>
      </c>
      <c r="K1138" s="50" t="n">
        <f aca="false">FilterPk!I$23</f>
        <v>0</v>
      </c>
      <c r="L1138" s="50" t="n">
        <f aca="false">FilterPk!J$23</f>
        <v>0</v>
      </c>
      <c r="M1138" s="50" t="n">
        <f aca="false">FilterPk!K$23</f>
        <v>0</v>
      </c>
      <c r="N1138" s="50" t="n">
        <f aca="false">FilterPk!L$23</f>
        <v>11863.48</v>
      </c>
      <c r="O1138" s="50" t="n">
        <f aca="false">FilterPk!M$23</f>
        <v>0</v>
      </c>
      <c r="P1138" s="50" t="n">
        <f aca="false">FilterPk!N$23</f>
        <v>0</v>
      </c>
      <c r="Q1138" s="51" t="n">
        <f aca="false">FilterPk!O$23</f>
        <v>11863.48</v>
      </c>
    </row>
    <row r="1139" customFormat="false" ht="12.75" hidden="false" customHeight="false" outlineLevel="0" collapsed="false">
      <c r="B1139" s="85" t="str">
        <f aca="false">FilterPk!A$24</f>
        <v>NE- PHYS</v>
      </c>
      <c r="C1139" s="13" t="n">
        <f aca="false">C1138+1</f>
        <v>1138</v>
      </c>
      <c r="D1139" s="50" t="n">
        <f aca="false">FilterPk!B$24</f>
        <v>0</v>
      </c>
      <c r="E1139" s="50" t="n">
        <f aca="false">FilterPk!C$24</f>
        <v>0</v>
      </c>
      <c r="F1139" s="50" t="n">
        <f aca="false">FilterPk!D$24</f>
        <v>0</v>
      </c>
      <c r="G1139" s="50" t="n">
        <f aca="false">FilterPk!E$24</f>
        <v>0</v>
      </c>
      <c r="H1139" s="50" t="n">
        <f aca="false">FilterPk!F$24</f>
        <v>0</v>
      </c>
      <c r="I1139" s="50" t="n">
        <f aca="false">FilterPk!G$24</f>
        <v>0</v>
      </c>
      <c r="J1139" s="50" t="n">
        <f aca="false">FilterPk!H$24</f>
        <v>0</v>
      </c>
      <c r="K1139" s="50" t="n">
        <f aca="false">FilterPk!I$24</f>
        <v>0</v>
      </c>
      <c r="L1139" s="50" t="n">
        <f aca="false">FilterPk!J$24</f>
        <v>0</v>
      </c>
      <c r="M1139" s="50" t="n">
        <f aca="false">FilterPk!K$24</f>
        <v>0</v>
      </c>
      <c r="N1139" s="50" t="n">
        <f aca="false">FilterPk!L$24</f>
        <v>0</v>
      </c>
      <c r="O1139" s="50" t="n">
        <f aca="false">FilterPk!M$24</f>
        <v>0</v>
      </c>
      <c r="P1139" s="50" t="n">
        <f aca="false">FilterPk!N$24</f>
        <v>0</v>
      </c>
      <c r="Q1139" s="51" t="n">
        <f aca="false">FilterPk!O$24</f>
        <v>0</v>
      </c>
    </row>
    <row r="1140" customFormat="false" ht="12.75" hidden="false" customHeight="false" outlineLevel="0" collapsed="false">
      <c r="B1140" s="85" t="str">
        <f aca="false">FilterPk!A$25</f>
        <v>LT-Southeast</v>
      </c>
      <c r="C1140" s="13" t="n">
        <f aca="false">C1139+1</f>
        <v>1139</v>
      </c>
      <c r="D1140" s="50" t="n">
        <f aca="false">FilterPk!B$25</f>
        <v>11411200.8859117</v>
      </c>
      <c r="E1140" s="50" t="n">
        <f aca="false">FilterPk!C$25</f>
        <v>45860.27</v>
      </c>
      <c r="F1140" s="50" t="n">
        <f aca="false">FilterPk!D$25</f>
        <v>54109.47</v>
      </c>
      <c r="G1140" s="50" t="n">
        <f aca="false">FilterPk!E$25</f>
        <v>124540.18</v>
      </c>
      <c r="H1140" s="50" t="n">
        <f aca="false">FilterPk!F$25</f>
        <v>77068.78</v>
      </c>
      <c r="I1140" s="50" t="n">
        <f aca="false">FilterPk!G$25</f>
        <v>75414.58</v>
      </c>
      <c r="J1140" s="50" t="n">
        <f aca="false">FilterPk!H$25</f>
        <v>134077.64</v>
      </c>
      <c r="K1140" s="50" t="n">
        <f aca="false">FilterPk!I$25</f>
        <v>429786.05</v>
      </c>
      <c r="L1140" s="50" t="n">
        <f aca="false">FilterPk!J$25</f>
        <v>118391.18</v>
      </c>
      <c r="M1140" s="50" t="n">
        <f aca="false">FilterPk!K$25</f>
        <v>1083243.13</v>
      </c>
      <c r="N1140" s="50" t="n">
        <f aca="false">FilterPk!L$25</f>
        <v>2142491.28</v>
      </c>
      <c r="O1140" s="50" t="n">
        <f aca="false">FilterPk!M$25</f>
        <v>344226</v>
      </c>
      <c r="P1140" s="50" t="n">
        <f aca="false">FilterPk!N$25</f>
        <v>1221747.4</v>
      </c>
      <c r="Q1140" s="51" t="n">
        <f aca="false">FilterPk!O$25</f>
        <v>3708464.68</v>
      </c>
    </row>
    <row r="1141" customFormat="false" ht="12.75" hidden="false" customHeight="false" outlineLevel="0" collapsed="false">
      <c r="B1141" s="85" t="str">
        <f aca="false">FilterPk!A$26</f>
        <v>ST-SPP</v>
      </c>
      <c r="C1141" s="13" t="n">
        <f aca="false">C1140+1</f>
        <v>1140</v>
      </c>
      <c r="D1141" s="50" t="n">
        <f aca="false">FilterPk!B$26</f>
        <v>52202.8773549933</v>
      </c>
      <c r="E1141" s="50" t="n">
        <f aca="false">FilterPk!C$26</f>
        <v>3181.7</v>
      </c>
      <c r="F1141" s="50" t="n">
        <f aca="false">FilterPk!D$26</f>
        <v>0</v>
      </c>
      <c r="G1141" s="50" t="n">
        <f aca="false">FilterPk!E$26</f>
        <v>0</v>
      </c>
      <c r="H1141" s="50" t="n">
        <f aca="false">FilterPk!F$26</f>
        <v>0</v>
      </c>
      <c r="I1141" s="50" t="n">
        <f aca="false">FilterPk!G$26</f>
        <v>0</v>
      </c>
      <c r="J1141" s="50" t="n">
        <f aca="false">FilterPk!H$26</f>
        <v>0</v>
      </c>
      <c r="K1141" s="50" t="n">
        <f aca="false">FilterPk!I$26</f>
        <v>0</v>
      </c>
      <c r="L1141" s="50" t="n">
        <f aca="false">FilterPk!J$26</f>
        <v>0</v>
      </c>
      <c r="M1141" s="50" t="n">
        <f aca="false">FilterPk!K$26</f>
        <v>0</v>
      </c>
      <c r="N1141" s="50" t="n">
        <f aca="false">FilterPk!L$26</f>
        <v>3181.7</v>
      </c>
      <c r="O1141" s="50" t="n">
        <f aca="false">FilterPk!M$26</f>
        <v>0</v>
      </c>
      <c r="P1141" s="50" t="n">
        <f aca="false">FilterPk!N$26</f>
        <v>0</v>
      </c>
      <c r="Q1141" s="51" t="n">
        <f aca="false">FilterPk!O$26</f>
        <v>3181.7</v>
      </c>
    </row>
    <row r="1142" customFormat="false" ht="12.75" hidden="false" customHeight="false" outlineLevel="0" collapsed="false">
      <c r="B1142" s="85" t="str">
        <f aca="false">FilterPk!A$27</f>
        <v>ST-SERC</v>
      </c>
      <c r="C1142" s="13" t="n">
        <f aca="false">C1141+1</f>
        <v>1141</v>
      </c>
      <c r="D1142" s="50" t="n">
        <f aca="false">FilterPk!B$27</f>
        <v>686881.973218232</v>
      </c>
      <c r="E1142" s="50" t="n">
        <f aca="false">FilterPk!C$27</f>
        <v>-12726.81</v>
      </c>
      <c r="F1142" s="50" t="n">
        <f aca="false">FilterPk!D$27</f>
        <v>-31677.19</v>
      </c>
      <c r="G1142" s="50" t="n">
        <f aca="false">FilterPk!E$27</f>
        <v>138718.93</v>
      </c>
      <c r="H1142" s="50" t="n">
        <f aca="false">FilterPk!F$27</f>
        <v>0</v>
      </c>
      <c r="I1142" s="50" t="n">
        <f aca="false">FilterPk!G$27</f>
        <v>0</v>
      </c>
      <c r="J1142" s="50" t="n">
        <f aca="false">FilterPk!H$27</f>
        <v>0</v>
      </c>
      <c r="K1142" s="50" t="n">
        <f aca="false">FilterPk!I$27</f>
        <v>0</v>
      </c>
      <c r="L1142" s="50" t="n">
        <f aca="false">FilterPk!J$27</f>
        <v>0</v>
      </c>
      <c r="M1142" s="50" t="n">
        <f aca="false">FilterPk!K$27</f>
        <v>0</v>
      </c>
      <c r="N1142" s="50" t="n">
        <f aca="false">FilterPk!L$27</f>
        <v>94314.93</v>
      </c>
      <c r="O1142" s="50" t="n">
        <f aca="false">FilterPk!M$27</f>
        <v>0</v>
      </c>
      <c r="P1142" s="50" t="n">
        <f aca="false">FilterPk!N$27</f>
        <v>0</v>
      </c>
      <c r="Q1142" s="51" t="n">
        <f aca="false">FilterPk!O$27</f>
        <v>94314.93</v>
      </c>
    </row>
    <row r="1143" customFormat="false" ht="12.75" hidden="false" customHeight="false" outlineLevel="0" collapsed="false">
      <c r="B1143" s="85" t="str">
        <f aca="false">FilterPk!A$28</f>
        <v>LT- Texas</v>
      </c>
      <c r="C1143" s="13" t="n">
        <f aca="false">C1142+1</f>
        <v>1142</v>
      </c>
      <c r="D1143" s="50" t="n">
        <f aca="false">FilterPk!B$28</f>
        <v>3826684.70313045</v>
      </c>
      <c r="E1143" s="50" t="n">
        <f aca="false">FilterPk!C$28</f>
        <v>-6382.69</v>
      </c>
      <c r="F1143" s="50" t="n">
        <f aca="false">FilterPk!D$28</f>
        <v>71634.81</v>
      </c>
      <c r="G1143" s="50" t="n">
        <f aca="false">FilterPk!E$28</f>
        <v>28710.67</v>
      </c>
      <c r="H1143" s="50" t="n">
        <f aca="false">FilterPk!F$28</f>
        <v>106726.26</v>
      </c>
      <c r="I1143" s="50" t="n">
        <f aca="false">FilterPk!G$28</f>
        <v>68401.15</v>
      </c>
      <c r="J1143" s="50" t="n">
        <f aca="false">FilterPk!H$28</f>
        <v>107963.61</v>
      </c>
      <c r="K1143" s="50" t="n">
        <f aca="false">FilterPk!I$28</f>
        <v>204731.1</v>
      </c>
      <c r="L1143" s="50" t="n">
        <f aca="false">FilterPk!J$28</f>
        <v>63773.36</v>
      </c>
      <c r="M1143" s="50" t="n">
        <f aca="false">FilterPk!K$28</f>
        <v>194039.66</v>
      </c>
      <c r="N1143" s="50" t="n">
        <f aca="false">FilterPk!L$28</f>
        <v>839597.93</v>
      </c>
      <c r="O1143" s="50" t="n">
        <f aca="false">FilterPk!M$28</f>
        <v>673610.11</v>
      </c>
      <c r="P1143" s="50" t="n">
        <f aca="false">FilterPk!N$28</f>
        <v>107208.74</v>
      </c>
      <c r="Q1143" s="51" t="n">
        <f aca="false">FilterPk!O$28</f>
        <v>1620416.78</v>
      </c>
    </row>
    <row r="1144" customFormat="false" ht="12.75" hidden="false" customHeight="false" outlineLevel="0" collapsed="false">
      <c r="B1144" s="85" t="str">
        <f aca="false">FilterPk!A$29</f>
        <v>St- Texas</v>
      </c>
      <c r="C1144" s="13" t="n">
        <f aca="false">C1143+1</f>
        <v>1143</v>
      </c>
      <c r="D1144" s="50" t="n">
        <f aca="false">FilterPk!B$29</f>
        <v>445563.239343252</v>
      </c>
      <c r="E1144" s="50" t="n">
        <f aca="false">FilterPk!C$29</f>
        <v>30194</v>
      </c>
      <c r="F1144" s="50" t="n">
        <f aca="false">FilterPk!D$29</f>
        <v>31677.19</v>
      </c>
      <c r="G1144" s="50" t="n">
        <f aca="false">FilterPk!E$29</f>
        <v>0</v>
      </c>
      <c r="H1144" s="50" t="n">
        <f aca="false">FilterPk!F$29</f>
        <v>0</v>
      </c>
      <c r="I1144" s="50" t="n">
        <f aca="false">FilterPk!G$29</f>
        <v>0</v>
      </c>
      <c r="J1144" s="50" t="n">
        <f aca="false">FilterPk!H$29</f>
        <v>0</v>
      </c>
      <c r="K1144" s="50" t="n">
        <f aca="false">FilterPk!I$29</f>
        <v>0</v>
      </c>
      <c r="L1144" s="50" t="n">
        <f aca="false">FilterPk!J$29</f>
        <v>0</v>
      </c>
      <c r="M1144" s="50" t="n">
        <f aca="false">FilterPk!K$29</f>
        <v>0</v>
      </c>
      <c r="N1144" s="50" t="n">
        <f aca="false">FilterPk!L$29</f>
        <v>61871.19</v>
      </c>
      <c r="O1144" s="50" t="n">
        <f aca="false">FilterPk!M$29</f>
        <v>0</v>
      </c>
      <c r="P1144" s="50" t="n">
        <f aca="false">FilterPk!N$29</f>
        <v>0</v>
      </c>
      <c r="Q1144" s="51" t="n">
        <f aca="false">FilterPk!O$29</f>
        <v>61871.19</v>
      </c>
    </row>
    <row r="1145" customFormat="false" ht="12.75" hidden="false" customHeight="false" outlineLevel="0" collapsed="false">
      <c r="B1145" s="85"/>
      <c r="C1145" s="13" t="n">
        <f aca="false">C1144+1</f>
        <v>1144</v>
      </c>
      <c r="D1145" s="50"/>
      <c r="E1145" s="50"/>
      <c r="F1145" s="50"/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1"/>
    </row>
    <row r="1146" customFormat="false" ht="12.75" hidden="false" customHeight="false" outlineLevel="0" collapsed="false">
      <c r="B1146" s="85" t="str">
        <f aca="false">FilterPk!A$32</f>
        <v>Gas positions</v>
      </c>
      <c r="C1146" s="13" t="n">
        <f aca="false">C1145+1</f>
        <v>1145</v>
      </c>
      <c r="D1146" s="50" t="s">
        <v>4</v>
      </c>
      <c r="E1146" s="50"/>
      <c r="F1146" s="50"/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1"/>
    </row>
    <row r="1147" customFormat="false" ht="12.75" hidden="false" customHeight="false" outlineLevel="0" collapsed="false">
      <c r="B1147" s="85" t="str">
        <f aca="false">FilterPk!A$33</f>
        <v>Kevin Presto</v>
      </c>
      <c r="C1147" s="13" t="n">
        <f aca="false">C1146+1</f>
        <v>1146</v>
      </c>
      <c r="D1147" s="50" t="n">
        <f aca="false">FilterPk!B$33</f>
        <v>0</v>
      </c>
      <c r="E1147" s="50" t="n">
        <f aca="false">FilterPk!C$33</f>
        <v>0</v>
      </c>
      <c r="F1147" s="50" t="n">
        <f aca="false">FilterPk!D$33</f>
        <v>0</v>
      </c>
      <c r="G1147" s="50" t="n">
        <f aca="false">FilterPk!E$33</f>
        <v>0</v>
      </c>
      <c r="H1147" s="50" t="n">
        <f aca="false">FilterPk!F$33</f>
        <v>148.212616</v>
      </c>
      <c r="I1147" s="50" t="n">
        <f aca="false">FilterPk!G$33</f>
        <v>152.45636</v>
      </c>
      <c r="J1147" s="50" t="n">
        <f aca="false">FilterPk!H$33</f>
        <v>146.860915</v>
      </c>
      <c r="K1147" s="50" t="n">
        <f aca="false">FilterPk!I$33</f>
        <v>301.509361</v>
      </c>
      <c r="L1147" s="50" t="n">
        <f aca="false">FilterPk!J$33</f>
        <v>144.921279</v>
      </c>
      <c r="M1147" s="50" t="n">
        <f aca="false">FilterPk!K$33</f>
        <v>149.116289</v>
      </c>
      <c r="N1147" s="50" t="n">
        <f aca="false">FilterPk!L$33</f>
        <v>1043.07682</v>
      </c>
      <c r="O1147" s="50" t="n">
        <f aca="false">FilterPk!M$33</f>
        <v>0</v>
      </c>
      <c r="P1147" s="50" t="n">
        <f aca="false">FilterPk!N$33</f>
        <v>0</v>
      </c>
      <c r="Q1147" s="51" t="n">
        <f aca="false">FilterPk!O$33</f>
        <v>1043.07682</v>
      </c>
    </row>
    <row r="1148" customFormat="false" ht="12.75" hidden="false" customHeight="false" outlineLevel="0" collapsed="false">
      <c r="B1148" s="85" t="str">
        <f aca="false">FilterPk!A$34</f>
        <v>Fletcher Sturm</v>
      </c>
      <c r="C1148" s="13" t="n">
        <f aca="false">C1147+1</f>
        <v>1147</v>
      </c>
      <c r="D1148" s="50" t="n">
        <f aca="false">FilterPk!B$34</f>
        <v>0</v>
      </c>
      <c r="E1148" s="50" t="n">
        <f aca="false">FilterPk!C$34</f>
        <v>0</v>
      </c>
      <c r="F1148" s="50" t="n">
        <f aca="false">FilterPk!D$34</f>
        <v>10.382539</v>
      </c>
      <c r="G1148" s="50" t="n">
        <f aca="false">FilterPk!E$34</f>
        <v>-372.732218</v>
      </c>
      <c r="H1148" s="50" t="n">
        <f aca="false">FilterPk!F$34</f>
        <v>-18.430041</v>
      </c>
      <c r="I1148" s="50" t="n">
        <f aca="false">FilterPk!G$34</f>
        <v>-7.519049</v>
      </c>
      <c r="J1148" s="50" t="n">
        <f aca="false">FilterPk!H$34</f>
        <v>7.209206</v>
      </c>
      <c r="K1148" s="50" t="n">
        <f aca="false">FilterPk!I$34</f>
        <v>16.283645</v>
      </c>
      <c r="L1148" s="50" t="n">
        <f aca="false">FilterPk!J$34</f>
        <v>-0.622678</v>
      </c>
      <c r="M1148" s="50" t="n">
        <f aca="false">FilterPk!K$34</f>
        <v>48.787102</v>
      </c>
      <c r="N1148" s="50" t="n">
        <f aca="false">FilterPk!L$34</f>
        <v>-316.641494</v>
      </c>
      <c r="O1148" s="50" t="n">
        <f aca="false">FilterPk!M$34</f>
        <v>137.057149</v>
      </c>
      <c r="P1148" s="50" t="n">
        <f aca="false">FilterPk!N$34</f>
        <v>0</v>
      </c>
      <c r="Q1148" s="51" t="n">
        <f aca="false">FilterPk!O$34</f>
        <v>-179.584345</v>
      </c>
    </row>
    <row r="1149" customFormat="false" ht="12.75" hidden="false" customHeight="false" outlineLevel="0" collapsed="false">
      <c r="B1149" s="85" t="str">
        <f aca="false">FilterPk!A$35</f>
        <v>Doug Gilbert-Smith</v>
      </c>
      <c r="C1149" s="13" t="n">
        <f aca="false">C1148+1</f>
        <v>1148</v>
      </c>
      <c r="D1149" s="50" t="n">
        <f aca="false">FilterPk!B$35</f>
        <v>0</v>
      </c>
      <c r="E1149" s="50" t="n">
        <f aca="false">FilterPk!C$35</f>
        <v>0</v>
      </c>
      <c r="F1149" s="50" t="n">
        <f aca="false">FilterPk!D$35</f>
        <v>-34.907</v>
      </c>
      <c r="G1149" s="50" t="n">
        <f aca="false">FilterPk!E$35</f>
        <v>38.473605</v>
      </c>
      <c r="H1149" s="50" t="n">
        <f aca="false">FilterPk!F$35</f>
        <v>-29.642523</v>
      </c>
      <c r="I1149" s="50" t="n">
        <f aca="false">FilterPk!G$35</f>
        <v>30.491272</v>
      </c>
      <c r="J1149" s="50" t="n">
        <f aca="false">FilterPk!H$35</f>
        <v>0</v>
      </c>
      <c r="K1149" s="50" t="n">
        <f aca="false">FilterPk!I$35</f>
        <v>90.452808</v>
      </c>
      <c r="L1149" s="50" t="n">
        <f aca="false">FilterPk!J$35</f>
        <v>0</v>
      </c>
      <c r="M1149" s="50" t="n">
        <f aca="false">FilterPk!K$35</f>
        <v>14.574853</v>
      </c>
      <c r="N1149" s="50" t="n">
        <f aca="false">FilterPk!L$35</f>
        <v>109.443015</v>
      </c>
      <c r="O1149" s="50" t="n">
        <f aca="false">FilterPk!M$35</f>
        <v>94.93307</v>
      </c>
      <c r="P1149" s="50" t="n">
        <f aca="false">FilterPk!N$35</f>
        <v>-157.516125</v>
      </c>
      <c r="Q1149" s="51" t="n">
        <f aca="false">FilterPk!O$35</f>
        <v>46.85996</v>
      </c>
    </row>
    <row r="1150" customFormat="false" ht="12.75" hidden="false" customHeight="false" outlineLevel="0" collapsed="false">
      <c r="B1150" s="85" t="str">
        <f aca="false">FilterPk!A$36</f>
        <v>Rogers Herndon</v>
      </c>
      <c r="C1150" s="13" t="n">
        <f aca="false">C1149+1</f>
        <v>1149</v>
      </c>
      <c r="D1150" s="50" t="n">
        <f aca="false">FilterPk!B$36</f>
        <v>0</v>
      </c>
      <c r="E1150" s="50" t="n">
        <f aca="false">FilterPk!C$36</f>
        <v>0</v>
      </c>
      <c r="F1150" s="50" t="n">
        <f aca="false">FilterPk!D$36</f>
        <v>-16.269581</v>
      </c>
      <c r="G1150" s="50" t="n">
        <f aca="false">FilterPk!E$36</f>
        <v>-36.150495</v>
      </c>
      <c r="H1150" s="50" t="n">
        <f aca="false">FilterPk!F$36</f>
        <v>-105.080472</v>
      </c>
      <c r="I1150" s="50" t="n">
        <f aca="false">FilterPk!G$36</f>
        <v>-21.496839</v>
      </c>
      <c r="J1150" s="50" t="n">
        <f aca="false">FilterPk!H$36</f>
        <v>76.011979</v>
      </c>
      <c r="K1150" s="50" t="n">
        <f aca="false">FilterPk!I$36</f>
        <v>315.376651</v>
      </c>
      <c r="L1150" s="50" t="n">
        <f aca="false">FilterPk!J$36</f>
        <v>0.622678</v>
      </c>
      <c r="M1150" s="50" t="n">
        <f aca="false">FilterPk!K$36</f>
        <v>131.855286</v>
      </c>
      <c r="N1150" s="50" t="n">
        <f aca="false">FilterPk!L$36</f>
        <v>344.869207</v>
      </c>
      <c r="O1150" s="50" t="n">
        <f aca="false">FilterPk!M$36</f>
        <v>500.495437</v>
      </c>
      <c r="P1150" s="50" t="n">
        <f aca="false">FilterPk!N$36</f>
        <v>0</v>
      </c>
      <c r="Q1150" s="51" t="n">
        <f aca="false">FilterPk!O$36</f>
        <v>845.364644</v>
      </c>
    </row>
    <row r="1151" customFormat="false" ht="12.75" hidden="false" customHeight="false" outlineLevel="0" collapsed="false">
      <c r="B1151" s="85" t="str">
        <f aca="false">FilterPk!A$37</f>
        <v>Dana Davis</v>
      </c>
      <c r="C1151" s="13" t="n">
        <f aca="false">C1150+1</f>
        <v>1150</v>
      </c>
      <c r="D1151" s="50" t="n">
        <f aca="false">FilterPk!B$37</f>
        <v>0</v>
      </c>
      <c r="E1151" s="50" t="n">
        <f aca="false">FilterPk!C$37</f>
        <v>0</v>
      </c>
      <c r="F1151" s="50" t="n">
        <f aca="false">FilterPk!D$37</f>
        <v>4.986714</v>
      </c>
      <c r="G1151" s="50" t="n">
        <f aca="false">FilterPk!E$37</f>
        <v>-10.425106</v>
      </c>
      <c r="H1151" s="50" t="n">
        <f aca="false">FilterPk!F$37</f>
        <v>34.582944</v>
      </c>
      <c r="I1151" s="50" t="n">
        <f aca="false">FilterPk!G$37</f>
        <v>31.966656</v>
      </c>
      <c r="J1151" s="50" t="n">
        <f aca="false">FilterPk!H$37</f>
        <v>34.267547</v>
      </c>
      <c r="K1151" s="50" t="n">
        <f aca="false">FilterPk!I$37</f>
        <v>70.027981</v>
      </c>
      <c r="L1151" s="50" t="n">
        <f aca="false">FilterPk!J$37</f>
        <v>33.814965</v>
      </c>
      <c r="M1151" s="50" t="n">
        <f aca="false">FilterPk!K$37</f>
        <v>44.191074</v>
      </c>
      <c r="N1151" s="50" t="n">
        <f aca="false">FilterPk!L$37</f>
        <v>243.412775</v>
      </c>
      <c r="O1151" s="50" t="n">
        <f aca="false">FilterPk!M$37</f>
        <v>27.55263</v>
      </c>
      <c r="P1151" s="50" t="n">
        <f aca="false">FilterPk!N$37</f>
        <v>0</v>
      </c>
      <c r="Q1151" s="51" t="n">
        <f aca="false">FilterPk!O$37</f>
        <v>270.965405</v>
      </c>
    </row>
    <row r="1152" customFormat="false" ht="12.75" hidden="false" customHeight="false" outlineLevel="0" collapsed="false">
      <c r="B1152" s="85" t="str">
        <f aca="false">FilterPk!A$38</f>
        <v>Tom May</v>
      </c>
      <c r="C1152" s="13" t="n">
        <f aca="false">C1151+1</f>
        <v>1151</v>
      </c>
      <c r="D1152" s="50" t="n">
        <f aca="false">FilterPk!B$38</f>
        <v>0</v>
      </c>
      <c r="E1152" s="50" t="n">
        <f aca="false">FilterPk!C$38</f>
        <v>0</v>
      </c>
      <c r="F1152" s="50" t="n">
        <f aca="false">FilterPk!D$38</f>
        <v>0</v>
      </c>
      <c r="G1152" s="50" t="n">
        <f aca="false">FilterPk!E$38</f>
        <v>0</v>
      </c>
      <c r="H1152" s="50" t="n">
        <f aca="false">FilterPk!F$38</f>
        <v>0</v>
      </c>
      <c r="I1152" s="50" t="n">
        <f aca="false">FilterPk!G$38</f>
        <v>0</v>
      </c>
      <c r="J1152" s="50" t="n">
        <f aca="false">FilterPk!H$38</f>
        <v>0</v>
      </c>
      <c r="K1152" s="50" t="n">
        <f aca="false">FilterPk!I$38</f>
        <v>0</v>
      </c>
      <c r="L1152" s="50" t="n">
        <f aca="false">FilterPk!J$38</f>
        <v>0</v>
      </c>
      <c r="M1152" s="50" t="n">
        <f aca="false">FilterPk!K$38</f>
        <v>0</v>
      </c>
      <c r="N1152" s="50" t="n">
        <f aca="false">FilterPk!L$38</f>
        <v>0</v>
      </c>
      <c r="O1152" s="50" t="n">
        <f aca="false">FilterPk!M$38</f>
        <v>0</v>
      </c>
      <c r="P1152" s="50" t="n">
        <f aca="false">FilterPk!N$38</f>
        <v>0</v>
      </c>
      <c r="Q1152" s="51" t="n">
        <f aca="false">FilterPk!O$38</f>
        <v>0</v>
      </c>
    </row>
    <row r="1153" customFormat="false" ht="12.75" hidden="false" customHeight="false" outlineLevel="0" collapsed="false">
      <c r="B1153" s="85" t="str">
        <f aca="false">FilterPk!A$39</f>
        <v>Clint Dean</v>
      </c>
      <c r="C1153" s="13" t="n">
        <f aca="false">C1152+1</f>
        <v>1152</v>
      </c>
      <c r="D1153" s="50" t="n">
        <f aca="false">FilterPk!B$39</f>
        <v>0</v>
      </c>
      <c r="E1153" s="50" t="n">
        <f aca="false">FilterPk!C$39</f>
        <v>0</v>
      </c>
      <c r="F1153" s="50" t="n">
        <f aca="false">FilterPk!D$39</f>
        <v>-27.9256</v>
      </c>
      <c r="G1153" s="50" t="n">
        <f aca="false">FilterPk!E$39</f>
        <v>0</v>
      </c>
      <c r="H1153" s="50" t="n">
        <f aca="false">FilterPk!F$39</f>
        <v>0</v>
      </c>
      <c r="I1153" s="50" t="n">
        <f aca="false">FilterPk!G$39</f>
        <v>0</v>
      </c>
      <c r="J1153" s="50" t="n">
        <f aca="false">FilterPk!H$39</f>
        <v>0</v>
      </c>
      <c r="K1153" s="50" t="n">
        <f aca="false">FilterPk!I$39</f>
        <v>0</v>
      </c>
      <c r="L1153" s="50" t="n">
        <f aca="false">FilterPk!J$39</f>
        <v>0</v>
      </c>
      <c r="M1153" s="50" t="n">
        <f aca="false">FilterPk!K$39</f>
        <v>0</v>
      </c>
      <c r="N1153" s="50" t="n">
        <f aca="false">FilterPk!L$39</f>
        <v>-27.9256</v>
      </c>
      <c r="O1153" s="50" t="n">
        <f aca="false">FilterPk!M$39</f>
        <v>0</v>
      </c>
      <c r="P1153" s="50" t="n">
        <f aca="false">FilterPk!N$39</f>
        <v>0</v>
      </c>
      <c r="Q1153" s="51" t="n">
        <f aca="false">FilterPk!O$39</f>
        <v>-27.9256</v>
      </c>
    </row>
    <row r="1154" customFormat="false" ht="12.75" hidden="false" customHeight="false" outlineLevel="0" collapsed="false">
      <c r="B1154" s="85" t="str">
        <f aca="false">FilterPk!A$40</f>
        <v>Rob Benson</v>
      </c>
      <c r="C1154" s="13" t="n">
        <f aca="false">C1153+1</f>
        <v>1153</v>
      </c>
      <c r="D1154" s="50" t="n">
        <f aca="false">FilterPk!B$40</f>
        <v>0</v>
      </c>
      <c r="E1154" s="50" t="n">
        <f aca="false">FilterPk!C$40</f>
        <v>0</v>
      </c>
      <c r="F1154" s="50" t="n">
        <f aca="false">FilterPk!D$40</f>
        <v>0</v>
      </c>
      <c r="G1154" s="50" t="n">
        <f aca="false">FilterPk!E$40</f>
        <v>-76.947211</v>
      </c>
      <c r="H1154" s="50" t="n">
        <f aca="false">FilterPk!F$40</f>
        <v>0</v>
      </c>
      <c r="I1154" s="50" t="n">
        <f aca="false">FilterPk!G$40</f>
        <v>0</v>
      </c>
      <c r="J1154" s="50" t="n">
        <f aca="false">FilterPk!H$40</f>
        <v>0</v>
      </c>
      <c r="K1154" s="50" t="n">
        <f aca="false">FilterPk!I$40</f>
        <v>0</v>
      </c>
      <c r="L1154" s="50" t="n">
        <f aca="false">FilterPk!J$40</f>
        <v>0</v>
      </c>
      <c r="M1154" s="50" t="n">
        <f aca="false">FilterPk!K$40</f>
        <v>0</v>
      </c>
      <c r="N1154" s="50" t="n">
        <f aca="false">FilterPk!L$40</f>
        <v>-76.947211</v>
      </c>
      <c r="O1154" s="50" t="n">
        <f aca="false">FilterPk!M$40</f>
        <v>0</v>
      </c>
      <c r="P1154" s="50" t="n">
        <f aca="false">FilterPk!N$40</f>
        <v>0</v>
      </c>
      <c r="Q1154" s="51" t="n">
        <f aca="false">FilterPk!O$40</f>
        <v>-76.947211</v>
      </c>
    </row>
    <row r="1155" customFormat="false" ht="12.75" hidden="false" customHeight="false" outlineLevel="0" collapsed="false">
      <c r="B1155" s="85" t="str">
        <f aca="false">FilterPk!A$41</f>
        <v>Matt Lorenz</v>
      </c>
      <c r="C1155" s="13" t="n">
        <f aca="false">C1154+1</f>
        <v>1154</v>
      </c>
      <c r="D1155" s="50" t="n">
        <f aca="false">FilterPk!B$41</f>
        <v>0</v>
      </c>
      <c r="E1155" s="50" t="n">
        <f aca="false">FilterPk!C$41</f>
        <v>0</v>
      </c>
      <c r="F1155" s="50" t="n">
        <f aca="false">FilterPk!D$41</f>
        <v>0</v>
      </c>
      <c r="G1155" s="50" t="n">
        <f aca="false">FilterPk!E$41</f>
        <v>0</v>
      </c>
      <c r="H1155" s="50" t="n">
        <f aca="false">FilterPk!F$41</f>
        <v>0</v>
      </c>
      <c r="I1155" s="50" t="n">
        <f aca="false">FilterPk!G$41</f>
        <v>0</v>
      </c>
      <c r="J1155" s="50" t="n">
        <f aca="false">FilterPk!H$41</f>
        <v>0</v>
      </c>
      <c r="K1155" s="50" t="n">
        <f aca="false">FilterPk!I$41</f>
        <v>0</v>
      </c>
      <c r="L1155" s="50" t="n">
        <f aca="false">FilterPk!J$41</f>
        <v>0</v>
      </c>
      <c r="M1155" s="50" t="n">
        <f aca="false">FilterPk!K$41</f>
        <v>0</v>
      </c>
      <c r="N1155" s="50" t="n">
        <f aca="false">FilterPk!L$41</f>
        <v>0</v>
      </c>
      <c r="O1155" s="50" t="n">
        <f aca="false">FilterPk!M$41</f>
        <v>0</v>
      </c>
      <c r="P1155" s="50" t="n">
        <f aca="false">FilterPk!N$41</f>
        <v>0</v>
      </c>
      <c r="Q1155" s="51" t="n">
        <f aca="false">FilterPk!O$41</f>
        <v>0</v>
      </c>
    </row>
    <row r="1156" customFormat="false" ht="12.75" hidden="false" customHeight="false" outlineLevel="0" collapsed="false">
      <c r="B1156" s="85" t="str">
        <f aca="false">FilterPk!A$42</f>
        <v>John Forney</v>
      </c>
      <c r="C1156" s="13" t="n">
        <f aca="false">C1155+1</f>
        <v>1155</v>
      </c>
      <c r="D1156" s="50" t="n">
        <f aca="false">FilterPk!B$42</f>
        <v>0</v>
      </c>
      <c r="E1156" s="50" t="n">
        <f aca="false">FilterPk!C$42</f>
        <v>0</v>
      </c>
      <c r="F1156" s="50" t="n">
        <f aca="false">FilterPk!D$42</f>
        <v>0</v>
      </c>
      <c r="G1156" s="50" t="n">
        <f aca="false">FilterPk!E$42</f>
        <v>0</v>
      </c>
      <c r="H1156" s="50" t="n">
        <f aca="false">FilterPk!F$42</f>
        <v>0</v>
      </c>
      <c r="I1156" s="50" t="n">
        <f aca="false">FilterPk!G$42</f>
        <v>0</v>
      </c>
      <c r="J1156" s="50" t="n">
        <f aca="false">FilterPk!H$42</f>
        <v>0</v>
      </c>
      <c r="K1156" s="50" t="n">
        <f aca="false">FilterPk!I$42</f>
        <v>0</v>
      </c>
      <c r="L1156" s="50" t="n">
        <f aca="false">FilterPk!J$42</f>
        <v>0</v>
      </c>
      <c r="M1156" s="50" t="n">
        <f aca="false">FilterPk!K$42</f>
        <v>0</v>
      </c>
      <c r="N1156" s="50" t="n">
        <f aca="false">FilterPk!L$42</f>
        <v>0</v>
      </c>
      <c r="O1156" s="50" t="n">
        <f aca="false">FilterPk!M$42</f>
        <v>0</v>
      </c>
      <c r="P1156" s="50" t="n">
        <f aca="false">FilterPk!N$42</f>
        <v>0</v>
      </c>
      <c r="Q1156" s="51" t="n">
        <f aca="false">FilterPk!O$42</f>
        <v>0</v>
      </c>
    </row>
    <row r="1157" customFormat="false" ht="12.75" hidden="false" customHeight="false" outlineLevel="0" collapsed="false">
      <c r="B1157" s="85" t="str">
        <f aca="false">FilterPk!A$43</f>
        <v>Mike Carson</v>
      </c>
      <c r="C1157" s="13" t="n">
        <f aca="false">C1156+1</f>
        <v>1156</v>
      </c>
      <c r="D1157" s="50" t="n">
        <f aca="false">FilterPk!B$43</f>
        <v>0</v>
      </c>
      <c r="E1157" s="50" t="n">
        <f aca="false">FilterPk!C$43</f>
        <v>0</v>
      </c>
      <c r="F1157" s="50" t="n">
        <f aca="false">FilterPk!D$43</f>
        <v>0</v>
      </c>
      <c r="G1157" s="50" t="n">
        <f aca="false">FilterPk!E$43</f>
        <v>0</v>
      </c>
      <c r="H1157" s="50" t="n">
        <f aca="false">FilterPk!F$43</f>
        <v>0</v>
      </c>
      <c r="I1157" s="50" t="n">
        <f aca="false">FilterPk!G$43</f>
        <v>0</v>
      </c>
      <c r="J1157" s="50" t="n">
        <f aca="false">FilterPk!H$43</f>
        <v>0</v>
      </c>
      <c r="K1157" s="50" t="n">
        <f aca="false">FilterPk!I$43</f>
        <v>0</v>
      </c>
      <c r="L1157" s="50" t="n">
        <f aca="false">FilterPk!J$43</f>
        <v>0</v>
      </c>
      <c r="M1157" s="50" t="n">
        <f aca="false">FilterPk!K$43</f>
        <v>0</v>
      </c>
      <c r="N1157" s="50" t="n">
        <f aca="false">FilterPk!L$43</f>
        <v>0</v>
      </c>
      <c r="O1157" s="50" t="n">
        <f aca="false">FilterPk!M$43</f>
        <v>0</v>
      </c>
      <c r="P1157" s="50" t="n">
        <f aca="false">FilterPk!N$43</f>
        <v>0</v>
      </c>
      <c r="Q1157" s="51" t="n">
        <f aca="false">FilterPk!O$43</f>
        <v>0</v>
      </c>
    </row>
    <row r="1158" customFormat="false" ht="12.75" hidden="false" customHeight="false" outlineLevel="0" collapsed="false">
      <c r="B1158" s="85" t="str">
        <f aca="false">FilterPk!A$44</f>
        <v>Chris Dorland</v>
      </c>
      <c r="C1158" s="13" t="n">
        <f aca="false">C1157+1</f>
        <v>1157</v>
      </c>
      <c r="D1158" s="50" t="n">
        <f aca="false">FilterPk!B$44</f>
        <v>0</v>
      </c>
      <c r="E1158" s="50" t="n">
        <f aca="false">FilterPk!C$44</f>
        <v>0</v>
      </c>
      <c r="F1158" s="50" t="n">
        <f aca="false">FilterPk!D$44</f>
        <v>0</v>
      </c>
      <c r="G1158" s="50" t="n">
        <f aca="false">FilterPk!E$44</f>
        <v>0</v>
      </c>
      <c r="H1158" s="50" t="n">
        <f aca="false">FilterPk!F$44</f>
        <v>0</v>
      </c>
      <c r="I1158" s="50" t="n">
        <f aca="false">FilterPk!G$44</f>
        <v>0</v>
      </c>
      <c r="J1158" s="50" t="n">
        <f aca="false">FilterPk!H$44</f>
        <v>0</v>
      </c>
      <c r="K1158" s="50" t="n">
        <f aca="false">FilterPk!I$44</f>
        <v>0</v>
      </c>
      <c r="L1158" s="50" t="n">
        <f aca="false">FilterPk!J$44</f>
        <v>0</v>
      </c>
      <c r="M1158" s="50" t="n">
        <f aca="false">FilterPk!K$44</f>
        <v>0</v>
      </c>
      <c r="N1158" s="50" t="n">
        <f aca="false">FilterPk!L$44</f>
        <v>0</v>
      </c>
      <c r="O1158" s="50" t="n">
        <f aca="false">FilterPk!M$44</f>
        <v>0</v>
      </c>
      <c r="P1158" s="50" t="n">
        <f aca="false">FilterPk!N$44</f>
        <v>0</v>
      </c>
      <c r="Q1158" s="51" t="n">
        <f aca="false">FilterPk!O$44</f>
        <v>0</v>
      </c>
    </row>
    <row r="1159" customFormat="false" ht="12.75" hidden="false" customHeight="false" outlineLevel="0" collapsed="false">
      <c r="B1159" s="85" t="str">
        <f aca="false">FilterPk!A$45</f>
        <v>Jeff King</v>
      </c>
      <c r="C1159" s="13" t="n">
        <f aca="false">C1158+1</f>
        <v>1158</v>
      </c>
      <c r="D1159" s="50" t="n">
        <f aca="false">FilterPk!B$45</f>
        <v>0</v>
      </c>
      <c r="E1159" s="50" t="n">
        <f aca="false">FilterPk!C$45</f>
        <v>0</v>
      </c>
      <c r="F1159" s="50" t="n">
        <f aca="false">FilterPk!D$45</f>
        <v>0</v>
      </c>
      <c r="G1159" s="50" t="n">
        <f aca="false">FilterPk!E$45</f>
        <v>0</v>
      </c>
      <c r="H1159" s="50" t="n">
        <f aca="false">FilterPk!F$45</f>
        <v>0</v>
      </c>
      <c r="I1159" s="50" t="n">
        <f aca="false">FilterPk!G$45</f>
        <v>0</v>
      </c>
      <c r="J1159" s="50" t="n">
        <f aca="false">FilterPk!H$45</f>
        <v>0</v>
      </c>
      <c r="K1159" s="50" t="n">
        <f aca="false">FilterPk!I$45</f>
        <v>0</v>
      </c>
      <c r="L1159" s="50" t="n">
        <f aca="false">FilterPk!J$45</f>
        <v>0</v>
      </c>
      <c r="M1159" s="50" t="n">
        <f aca="false">FilterPk!K$45</f>
        <v>0</v>
      </c>
      <c r="N1159" s="50" t="n">
        <f aca="false">FilterPk!L$45</f>
        <v>0</v>
      </c>
      <c r="O1159" s="50" t="n">
        <f aca="false">FilterPk!M$45</f>
        <v>0</v>
      </c>
      <c r="P1159" s="50" t="n">
        <f aca="false">FilterPk!N$45</f>
        <v>0</v>
      </c>
      <c r="Q1159" s="51" t="n">
        <f aca="false">FilterPk!O$45</f>
        <v>0</v>
      </c>
    </row>
    <row r="1160" customFormat="false" ht="12.75" hidden="false" customHeight="false" outlineLevel="0" collapsed="false">
      <c r="B1160" s="85" t="n">
        <f aca="false">FilterPk!A$46</f>
        <v>0</v>
      </c>
      <c r="C1160" s="13" t="n">
        <f aca="false">C1159+1</f>
        <v>1159</v>
      </c>
      <c r="D1160" s="50" t="n">
        <f aca="false">FilterPk!B$46</f>
        <v>0</v>
      </c>
      <c r="E1160" s="50" t="n">
        <f aca="false">FilterPk!C$46</f>
        <v>0</v>
      </c>
      <c r="F1160" s="50" t="n">
        <f aca="false">FilterPk!D$46</f>
        <v>0</v>
      </c>
      <c r="G1160" s="50" t="n">
        <f aca="false">FilterPk!E$46</f>
        <v>0</v>
      </c>
      <c r="H1160" s="50" t="n">
        <f aca="false">FilterPk!F$46</f>
        <v>0</v>
      </c>
      <c r="I1160" s="50" t="n">
        <f aca="false">FilterPk!G$46</f>
        <v>0</v>
      </c>
      <c r="J1160" s="50" t="n">
        <f aca="false">FilterPk!H$46</f>
        <v>0</v>
      </c>
      <c r="K1160" s="50" t="n">
        <f aca="false">FilterPk!I$46</f>
        <v>0</v>
      </c>
      <c r="L1160" s="50" t="n">
        <f aca="false">FilterPk!J$46</f>
        <v>0</v>
      </c>
      <c r="M1160" s="50" t="n">
        <f aca="false">FilterPk!K$46</f>
        <v>0</v>
      </c>
      <c r="N1160" s="50" t="n">
        <f aca="false">FilterPk!L$46</f>
        <v>0</v>
      </c>
      <c r="O1160" s="50" t="n">
        <f aca="false">FilterPk!M$46</f>
        <v>0</v>
      </c>
      <c r="P1160" s="50" t="n">
        <f aca="false">FilterPk!N$46</f>
        <v>0</v>
      </c>
      <c r="Q1160" s="51" t="n">
        <f aca="false">FilterPk!O$46</f>
        <v>0</v>
      </c>
    </row>
    <row r="1161" customFormat="false" ht="12.75" hidden="false" customHeight="false" outlineLevel="0" collapsed="false">
      <c r="B1161" s="87" t="n">
        <f aca="false">FilterPk!A$47</f>
        <v>0</v>
      </c>
      <c r="C1161" s="64" t="n">
        <f aca="false">C1160+1</f>
        <v>1160</v>
      </c>
      <c r="D1161" s="54" t="n">
        <f aca="false">FilterPk!B$47</f>
        <v>0</v>
      </c>
      <c r="E1161" s="54" t="n">
        <f aca="false">FilterPk!C$47</f>
        <v>0</v>
      </c>
      <c r="F1161" s="54" t="n">
        <f aca="false">FilterPk!D$47</f>
        <v>0</v>
      </c>
      <c r="G1161" s="54" t="n">
        <f aca="false">FilterPk!E$47</f>
        <v>0</v>
      </c>
      <c r="H1161" s="54" t="n">
        <f aca="false">FilterPk!F$47</f>
        <v>0</v>
      </c>
      <c r="I1161" s="54" t="n">
        <f aca="false">FilterPk!G$47</f>
        <v>0</v>
      </c>
      <c r="J1161" s="54" t="n">
        <f aca="false">FilterPk!H$47</f>
        <v>0</v>
      </c>
      <c r="K1161" s="54" t="n">
        <f aca="false">FilterPk!I$47</f>
        <v>0</v>
      </c>
      <c r="L1161" s="54" t="n">
        <f aca="false">FilterPk!J$47</f>
        <v>0</v>
      </c>
      <c r="M1161" s="54" t="n">
        <f aca="false">FilterPk!K$47</f>
        <v>0</v>
      </c>
      <c r="N1161" s="54" t="n">
        <f aca="false">FilterPk!L$47</f>
        <v>0</v>
      </c>
      <c r="O1161" s="54" t="n">
        <f aca="false">FilterPk!M$47</f>
        <v>0</v>
      </c>
      <c r="P1161" s="54" t="n">
        <f aca="false">FilterPk!N$47</f>
        <v>0</v>
      </c>
      <c r="Q1161" s="55" t="n">
        <f aca="false">FilterPk!O$47</f>
        <v>0</v>
      </c>
    </row>
    <row r="1162" customFormat="false" ht="12.75" hidden="false" customHeight="false" outlineLevel="0" collapsed="false">
      <c r="A1162" s="0" t="n">
        <f aca="false">A1122+1</f>
        <v>30</v>
      </c>
      <c r="B1162" s="57" t="n">
        <f aca="false">FilterPk!D$1</f>
        <v>36907</v>
      </c>
      <c r="C1162" s="58" t="n">
        <f aca="false">C1161+1</f>
        <v>1161</v>
      </c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83"/>
    </row>
    <row r="1163" customFormat="false" ht="12.75" hidden="false" customHeight="false" outlineLevel="0" collapsed="false">
      <c r="B1163" s="61"/>
      <c r="C1163" s="13" t="n">
        <f aca="false">C1162+1</f>
        <v>1162</v>
      </c>
      <c r="D1163" s="13"/>
      <c r="E1163" s="21" t="s">
        <v>5</v>
      </c>
      <c r="F1163" s="21" t="s">
        <v>6</v>
      </c>
      <c r="G1163" s="21" t="s">
        <v>7</v>
      </c>
      <c r="H1163" s="21" t="s">
        <v>8</v>
      </c>
      <c r="I1163" s="21" t="s">
        <v>9</v>
      </c>
      <c r="J1163" s="21" t="s">
        <v>10</v>
      </c>
      <c r="K1163" s="21" t="s">
        <v>11</v>
      </c>
      <c r="L1163" s="21" t="s">
        <v>12</v>
      </c>
      <c r="M1163" s="21" t="s">
        <v>13</v>
      </c>
      <c r="N1163" s="21" t="s">
        <v>14</v>
      </c>
      <c r="O1163" s="21" t="n">
        <v>2002</v>
      </c>
      <c r="P1163" s="21" t="s">
        <v>15</v>
      </c>
      <c r="Q1163" s="84" t="s">
        <v>16</v>
      </c>
    </row>
    <row r="1164" customFormat="false" ht="12.75" hidden="false" customHeight="false" outlineLevel="0" collapsed="false">
      <c r="B1164" s="85" t="str">
        <f aca="false">FilterPk!A$9</f>
        <v>Power positions</v>
      </c>
      <c r="C1164" s="13" t="n">
        <f aca="false">C1163+1</f>
        <v>1163</v>
      </c>
      <c r="D1164" s="13" t="s">
        <v>4</v>
      </c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86"/>
    </row>
    <row r="1165" customFormat="false" ht="12.75" hidden="false" customHeight="false" outlineLevel="0" collapsed="false">
      <c r="B1165" s="85" t="str">
        <f aca="false">FilterPk!A$10</f>
        <v>East Position</v>
      </c>
      <c r="C1165" s="13" t="n">
        <f aca="false">C1164+1</f>
        <v>1164</v>
      </c>
      <c r="D1165" s="50" t="n">
        <f aca="false">FilterPk!B$10</f>
        <v>34784396.7946123</v>
      </c>
      <c r="E1165" s="50" t="n">
        <f aca="false">FilterPk!C$10</f>
        <v>75045.54</v>
      </c>
      <c r="F1165" s="50" t="n">
        <f aca="false">FilterPk!D$10</f>
        <v>84629.15</v>
      </c>
      <c r="G1165" s="50" t="n">
        <f aca="false">FilterPk!E$10</f>
        <v>1358824.72</v>
      </c>
      <c r="H1165" s="50" t="n">
        <f aca="false">FilterPk!F$10</f>
        <v>1120662.53</v>
      </c>
      <c r="I1165" s="50" t="n">
        <f aca="false">FilterPk!G$10</f>
        <v>422841.14</v>
      </c>
      <c r="J1165" s="50" t="n">
        <f aca="false">FilterPk!H$10</f>
        <v>788810.55</v>
      </c>
      <c r="K1165" s="50" t="n">
        <f aca="false">FilterPk!I$10</f>
        <v>1076253.71</v>
      </c>
      <c r="L1165" s="50" t="n">
        <f aca="false">FilterPk!J$10</f>
        <v>363159.42</v>
      </c>
      <c r="M1165" s="50" t="n">
        <f aca="false">FilterPk!K$10</f>
        <v>5764043.19</v>
      </c>
      <c r="N1165" s="50" t="n">
        <f aca="false">FilterPk!L$10</f>
        <v>11054269.95</v>
      </c>
      <c r="O1165" s="50" t="n">
        <f aca="false">FilterPk!M$10</f>
        <v>3650317.45</v>
      </c>
      <c r="P1165" s="50" t="n">
        <f aca="false">FilterPk!N$10</f>
        <v>-1642778.44</v>
      </c>
      <c r="Q1165" s="51" t="n">
        <f aca="false">FilterPk!O$10</f>
        <v>13061808.96</v>
      </c>
    </row>
    <row r="1166" customFormat="false" ht="12.75" hidden="false" customHeight="false" outlineLevel="0" collapsed="false">
      <c r="B1166" s="85" t="str">
        <f aca="false">FilterPk!A$11</f>
        <v>East Power Mgmt</v>
      </c>
      <c r="C1166" s="13" t="n">
        <f aca="false">C1165+1</f>
        <v>1165</v>
      </c>
      <c r="D1166" s="50" t="n">
        <f aca="false">FilterPk!B$11</f>
        <v>7547347.04451418</v>
      </c>
      <c r="E1166" s="50" t="n">
        <f aca="false">FilterPk!C$11</f>
        <v>43646.27</v>
      </c>
      <c r="F1166" s="50" t="n">
        <f aca="false">FilterPk!D$11</f>
        <v>-98133.28</v>
      </c>
      <c r="G1166" s="50" t="n">
        <f aca="false">FilterPk!E$11</f>
        <v>107993.78</v>
      </c>
      <c r="H1166" s="50" t="n">
        <f aca="false">FilterPk!F$11</f>
        <v>155786.29</v>
      </c>
      <c r="I1166" s="50" t="n">
        <f aca="false">FilterPk!G$11</f>
        <v>89357.34</v>
      </c>
      <c r="J1166" s="50" t="n">
        <f aca="false">FilterPk!H$11</f>
        <v>247101.13</v>
      </c>
      <c r="K1166" s="50" t="n">
        <f aca="false">FilterPk!I$11</f>
        <v>307386.28</v>
      </c>
      <c r="L1166" s="50" t="n">
        <f aca="false">FilterPk!J$11</f>
        <v>108209.05</v>
      </c>
      <c r="M1166" s="50" t="n">
        <f aca="false">FilterPk!K$11</f>
        <v>1338376.99</v>
      </c>
      <c r="N1166" s="50" t="n">
        <f aca="false">FilterPk!L$11</f>
        <v>2299723.85</v>
      </c>
      <c r="O1166" s="50" t="n">
        <f aca="false">FilterPk!M$11</f>
        <v>606348.53</v>
      </c>
      <c r="P1166" s="50" t="n">
        <f aca="false">FilterPk!N$11</f>
        <v>61912.21</v>
      </c>
      <c r="Q1166" s="51" t="n">
        <f aca="false">FilterPk!O$11</f>
        <v>2967984.59</v>
      </c>
    </row>
    <row r="1167" customFormat="false" ht="12.75" hidden="false" customHeight="false" outlineLevel="0" collapsed="false">
      <c r="B1167" s="85" t="str">
        <f aca="false">FilterPk!A$12</f>
        <v>Long Term Options</v>
      </c>
      <c r="C1167" s="13" t="n">
        <f aca="false">C1166+1</f>
        <v>1166</v>
      </c>
      <c r="D1167" s="50" t="n">
        <f aca="false">FilterPk!B$12</f>
        <v>0</v>
      </c>
      <c r="E1167" s="50" t="n">
        <f aca="false">FilterPk!C$12</f>
        <v>0</v>
      </c>
      <c r="F1167" s="50" t="n">
        <f aca="false">FilterPk!D$12</f>
        <v>0</v>
      </c>
      <c r="G1167" s="50" t="n">
        <f aca="false">FilterPk!E$12</f>
        <v>0</v>
      </c>
      <c r="H1167" s="50" t="n">
        <f aca="false">FilterPk!F$12</f>
        <v>0</v>
      </c>
      <c r="I1167" s="50" t="n">
        <f aca="false">FilterPk!G$12</f>
        <v>0</v>
      </c>
      <c r="J1167" s="50" t="n">
        <f aca="false">FilterPk!H$12</f>
        <v>0</v>
      </c>
      <c r="K1167" s="50" t="n">
        <f aca="false">FilterPk!I$12</f>
        <v>0</v>
      </c>
      <c r="L1167" s="50" t="n">
        <f aca="false">FilterPk!J$12</f>
        <v>0</v>
      </c>
      <c r="M1167" s="50" t="n">
        <f aca="false">FilterPk!K$12</f>
        <v>0</v>
      </c>
      <c r="N1167" s="50" t="n">
        <f aca="false">FilterPk!L$12</f>
        <v>0</v>
      </c>
      <c r="O1167" s="50" t="n">
        <f aca="false">FilterPk!M$12</f>
        <v>0</v>
      </c>
      <c r="P1167" s="50" t="n">
        <f aca="false">FilterPk!N$12</f>
        <v>0</v>
      </c>
      <c r="Q1167" s="51" t="n">
        <f aca="false">FilterPk!O$12</f>
        <v>0</v>
      </c>
    </row>
    <row r="1168" customFormat="false" ht="12.75" hidden="false" customHeight="false" outlineLevel="0" collapsed="false">
      <c r="B1168" s="85" t="str">
        <f aca="false">FilterPk!A$13</f>
        <v>LT-MIDWEST</v>
      </c>
      <c r="C1168" s="13" t="n">
        <f aca="false">C1167+1</f>
        <v>1167</v>
      </c>
      <c r="D1168" s="50" t="n">
        <f aca="false">FilterPk!B$13</f>
        <v>7151089.47366245</v>
      </c>
      <c r="E1168" s="50" t="n">
        <f aca="false">FilterPk!C$13</f>
        <v>48283.08</v>
      </c>
      <c r="F1168" s="50" t="n">
        <f aca="false">FilterPk!D$13</f>
        <v>-141448.54</v>
      </c>
      <c r="G1168" s="50" t="n">
        <f aca="false">FilterPk!E$13</f>
        <v>574622.66</v>
      </c>
      <c r="H1168" s="50" t="n">
        <f aca="false">FilterPk!F$13</f>
        <v>298097.27</v>
      </c>
      <c r="I1168" s="50" t="n">
        <f aca="false">FilterPk!G$13</f>
        <v>249481.43</v>
      </c>
      <c r="J1168" s="50" t="n">
        <f aca="false">FilterPk!H$13</f>
        <v>119379.88</v>
      </c>
      <c r="K1168" s="50" t="n">
        <f aca="false">FilterPk!I$13</f>
        <v>25994.27</v>
      </c>
      <c r="L1168" s="50" t="n">
        <f aca="false">FilterPk!J$13</f>
        <v>156242.15</v>
      </c>
      <c r="M1168" s="50" t="n">
        <f aca="false">FilterPk!K$13</f>
        <v>1762908.33</v>
      </c>
      <c r="N1168" s="50" t="n">
        <f aca="false">FilterPk!L$13</f>
        <v>3093560.53</v>
      </c>
      <c r="O1168" s="50" t="n">
        <f aca="false">FilterPk!M$13</f>
        <v>565730</v>
      </c>
      <c r="P1168" s="50" t="n">
        <f aca="false">FilterPk!N$13</f>
        <v>-439379.19</v>
      </c>
      <c r="Q1168" s="51" t="n">
        <f aca="false">FilterPk!O$13</f>
        <v>3219911.34</v>
      </c>
    </row>
    <row r="1169" customFormat="false" ht="12.75" hidden="false" customHeight="false" outlineLevel="0" collapsed="false">
      <c r="B1169" s="85" t="str">
        <f aca="false">FilterPk!A$14</f>
        <v>ST-ECAR</v>
      </c>
      <c r="C1169" s="13" t="n">
        <f aca="false">C1168+1</f>
        <v>1168</v>
      </c>
      <c r="D1169" s="50" t="n">
        <f aca="false">FilterPk!B$14</f>
        <v>238101.441960815</v>
      </c>
      <c r="E1169" s="50" t="n">
        <f aca="false">FilterPk!C$14</f>
        <v>13522.23</v>
      </c>
      <c r="F1169" s="50" t="n">
        <f aca="false">FilterPk!D$14</f>
        <v>15838.59</v>
      </c>
      <c r="G1169" s="50" t="n">
        <f aca="false">FilterPk!E$14</f>
        <v>0</v>
      </c>
      <c r="H1169" s="50" t="n">
        <f aca="false">FilterPk!F$14</f>
        <v>0</v>
      </c>
      <c r="I1169" s="50" t="n">
        <f aca="false">FilterPk!G$14</f>
        <v>0</v>
      </c>
      <c r="J1169" s="50" t="n">
        <f aca="false">FilterPk!H$14</f>
        <v>0</v>
      </c>
      <c r="K1169" s="50" t="n">
        <f aca="false">FilterPk!I$14</f>
        <v>0</v>
      </c>
      <c r="L1169" s="50" t="n">
        <f aca="false">FilterPk!J$14</f>
        <v>0</v>
      </c>
      <c r="M1169" s="50" t="n">
        <f aca="false">FilterPk!K$14</f>
        <v>0</v>
      </c>
      <c r="N1169" s="50" t="n">
        <f aca="false">FilterPk!L$14</f>
        <v>29360.82</v>
      </c>
      <c r="O1169" s="50" t="n">
        <f aca="false">FilterPk!M$14</f>
        <v>0</v>
      </c>
      <c r="P1169" s="50" t="n">
        <f aca="false">FilterPk!N$14</f>
        <v>0</v>
      </c>
      <c r="Q1169" s="51" t="n">
        <f aca="false">FilterPk!O$14</f>
        <v>29360.82</v>
      </c>
    </row>
    <row r="1170" customFormat="false" ht="12.75" hidden="false" customHeight="false" outlineLevel="0" collapsed="false">
      <c r="B1170" s="85" t="str">
        <f aca="false">FilterPk!A$15</f>
        <v>ST- MAPP</v>
      </c>
      <c r="C1170" s="13" t="n">
        <f aca="false">C1169+1</f>
        <v>1169</v>
      </c>
      <c r="D1170" s="50" t="n">
        <f aca="false">FilterPk!B$15</f>
        <v>254636.614020626</v>
      </c>
      <c r="E1170" s="50" t="n">
        <f aca="false">FilterPk!C$15</f>
        <v>795.43</v>
      </c>
      <c r="F1170" s="50" t="n">
        <f aca="false">FilterPk!D$15</f>
        <v>39596.48</v>
      </c>
      <c r="G1170" s="50" t="n">
        <f aca="false">FilterPk!E$15</f>
        <v>26009.8</v>
      </c>
      <c r="H1170" s="50" t="n">
        <f aca="false">FilterPk!F$15</f>
        <v>8238.75</v>
      </c>
      <c r="I1170" s="50" t="n">
        <f aca="false">FilterPk!G$15</f>
        <v>0</v>
      </c>
      <c r="J1170" s="50" t="n">
        <f aca="false">FilterPk!H$15</f>
        <v>0</v>
      </c>
      <c r="K1170" s="50" t="n">
        <f aca="false">FilterPk!I$15</f>
        <v>0</v>
      </c>
      <c r="L1170" s="50" t="n">
        <f aca="false">FilterPk!J$15</f>
        <v>0</v>
      </c>
      <c r="M1170" s="50" t="n">
        <f aca="false">FilterPk!K$15</f>
        <v>0</v>
      </c>
      <c r="N1170" s="50" t="n">
        <f aca="false">FilterPk!L$15</f>
        <v>74640.46</v>
      </c>
      <c r="O1170" s="50" t="n">
        <f aca="false">FilterPk!M$15</f>
        <v>0</v>
      </c>
      <c r="P1170" s="50" t="n">
        <f aca="false">FilterPk!N$15</f>
        <v>0</v>
      </c>
      <c r="Q1170" s="51" t="n">
        <f aca="false">FilterPk!O$15</f>
        <v>74640.46</v>
      </c>
    </row>
    <row r="1171" customFormat="false" ht="12.75" hidden="false" customHeight="false" outlineLevel="0" collapsed="false">
      <c r="B1171" s="85" t="str">
        <f aca="false">FilterPk!A$16</f>
        <v>ST- MAIN</v>
      </c>
      <c r="C1171" s="13" t="n">
        <f aca="false">C1170+1</f>
        <v>1170</v>
      </c>
      <c r="D1171" s="50" t="n">
        <f aca="false">FilterPk!B$16</f>
        <v>694293.253349893</v>
      </c>
      <c r="E1171" s="50" t="n">
        <f aca="false">FilterPk!C$16</f>
        <v>-2349.61</v>
      </c>
      <c r="F1171" s="50" t="n">
        <f aca="false">FilterPk!D$16</f>
        <v>15903</v>
      </c>
      <c r="G1171" s="50" t="n">
        <f aca="false">FilterPk!E$16</f>
        <v>69359.47</v>
      </c>
      <c r="H1171" s="50" t="n">
        <f aca="false">FilterPk!F$16</f>
        <v>0</v>
      </c>
      <c r="I1171" s="50" t="n">
        <f aca="false">FilterPk!G$16</f>
        <v>0</v>
      </c>
      <c r="J1171" s="50" t="n">
        <f aca="false">FilterPk!H$16</f>
        <v>0</v>
      </c>
      <c r="K1171" s="50" t="n">
        <f aca="false">FilterPk!I$16</f>
        <v>0</v>
      </c>
      <c r="L1171" s="50" t="n">
        <f aca="false">FilterPk!J$16</f>
        <v>0</v>
      </c>
      <c r="M1171" s="50" t="n">
        <f aca="false">FilterPk!K$16</f>
        <v>0</v>
      </c>
      <c r="N1171" s="50" t="n">
        <f aca="false">FilterPk!L$16</f>
        <v>82912.86</v>
      </c>
      <c r="O1171" s="50" t="n">
        <f aca="false">FilterPk!M$16</f>
        <v>0</v>
      </c>
      <c r="P1171" s="50" t="n">
        <f aca="false">FilterPk!N$16</f>
        <v>0</v>
      </c>
      <c r="Q1171" s="51" t="n">
        <f aca="false">FilterPk!O$16</f>
        <v>82912.86</v>
      </c>
    </row>
    <row r="1172" customFormat="false" ht="12.75" hidden="false" customHeight="false" outlineLevel="0" collapsed="false">
      <c r="B1172" s="85" t="str">
        <f aca="false">FilterPk!A$17</f>
        <v>MW-ANALYST</v>
      </c>
      <c r="C1172" s="13" t="n">
        <f aca="false">C1171+1</f>
        <v>1171</v>
      </c>
      <c r="D1172" s="50" t="n">
        <f aca="false">FilterPk!B$17</f>
        <v>0</v>
      </c>
      <c r="E1172" s="50" t="n">
        <f aca="false">FilterPk!C$17</f>
        <v>6363.4</v>
      </c>
      <c r="F1172" s="50" t="n">
        <f aca="false">FilterPk!D$17</f>
        <v>15838.59</v>
      </c>
      <c r="G1172" s="50" t="n">
        <f aca="false">FilterPk!E$17</f>
        <v>0</v>
      </c>
      <c r="H1172" s="50" t="n">
        <f aca="false">FilterPk!F$17</f>
        <v>0</v>
      </c>
      <c r="I1172" s="50" t="n">
        <f aca="false">FilterPk!G$17</f>
        <v>0</v>
      </c>
      <c r="J1172" s="50" t="n">
        <f aca="false">FilterPk!H$17</f>
        <v>0</v>
      </c>
      <c r="K1172" s="50" t="n">
        <f aca="false">FilterPk!I$17</f>
        <v>0</v>
      </c>
      <c r="L1172" s="50" t="n">
        <f aca="false">FilterPk!J$17</f>
        <v>0</v>
      </c>
      <c r="M1172" s="50" t="n">
        <f aca="false">FilterPk!K$17</f>
        <v>0</v>
      </c>
      <c r="N1172" s="50" t="n">
        <f aca="false">FilterPk!L$17</f>
        <v>22201.99</v>
      </c>
      <c r="O1172" s="50" t="n">
        <f aca="false">FilterPk!M$17</f>
        <v>0</v>
      </c>
      <c r="P1172" s="50" t="n">
        <f aca="false">FilterPk!N$17</f>
        <v>0</v>
      </c>
      <c r="Q1172" s="51" t="n">
        <f aca="false">FilterPk!O$17</f>
        <v>22201.99</v>
      </c>
    </row>
    <row r="1173" customFormat="false" ht="12.75" hidden="false" customHeight="false" outlineLevel="0" collapsed="false">
      <c r="B1173" s="85" t="str">
        <f aca="false">FilterPk!A$18</f>
        <v>LT-NE</v>
      </c>
      <c r="C1173" s="13" t="n">
        <f aca="false">C1172+1</f>
        <v>1172</v>
      </c>
      <c r="D1173" s="50" t="n">
        <f aca="false">FilterPk!B$18</f>
        <v>6187311.37539291</v>
      </c>
      <c r="E1173" s="50" t="n">
        <f aca="false">FilterPk!C$18</f>
        <v>-37254.47</v>
      </c>
      <c r="F1173" s="50" t="n">
        <f aca="false">FilterPk!D$18</f>
        <v>2562.91</v>
      </c>
      <c r="G1173" s="50" t="n">
        <f aca="false">FilterPk!E$18</f>
        <v>-23211.32</v>
      </c>
      <c r="H1173" s="50" t="n">
        <f aca="false">FilterPk!F$18</f>
        <v>263627.18</v>
      </c>
      <c r="I1173" s="50" t="n">
        <f aca="false">FilterPk!G$18</f>
        <v>-59813.36</v>
      </c>
      <c r="J1173" s="50" t="n">
        <f aca="false">FilterPk!H$18</f>
        <v>155752.04</v>
      </c>
      <c r="K1173" s="50" t="n">
        <f aca="false">FilterPk!I$18</f>
        <v>121018.38</v>
      </c>
      <c r="L1173" s="50" t="n">
        <f aca="false">FilterPk!J$18</f>
        <v>-53378.32</v>
      </c>
      <c r="M1173" s="50" t="n">
        <f aca="false">FilterPk!K$18</f>
        <v>995570.8</v>
      </c>
      <c r="N1173" s="50" t="n">
        <f aca="false">FilterPk!L$18</f>
        <v>1364873.84</v>
      </c>
      <c r="O1173" s="50" t="n">
        <f aca="false">FilterPk!M$18</f>
        <v>1053007.86</v>
      </c>
      <c r="P1173" s="50" t="n">
        <f aca="false">FilterPk!N$18</f>
        <v>-2593897.5</v>
      </c>
      <c r="Q1173" s="51" t="n">
        <f aca="false">FilterPk!O$18</f>
        <v>-176015.800000001</v>
      </c>
    </row>
    <row r="1174" customFormat="false" ht="12.75" hidden="false" customHeight="false" outlineLevel="0" collapsed="false">
      <c r="B1174" s="85" t="str">
        <f aca="false">FilterPk!A$19</f>
        <v>LT-PJM</v>
      </c>
      <c r="C1174" s="13" t="n">
        <f aca="false">C1173+1</f>
        <v>1173</v>
      </c>
      <c r="D1174" s="50" t="n">
        <f aca="false">FilterPk!B$19</f>
        <v>1818236.42109565</v>
      </c>
      <c r="E1174" s="50" t="n">
        <f aca="false">FilterPk!C$19</f>
        <v>25453.61</v>
      </c>
      <c r="F1174" s="50" t="n">
        <f aca="false">FilterPk!D$19</f>
        <v>45536</v>
      </c>
      <c r="G1174" s="50" t="n">
        <f aca="false">FilterPk!E$19</f>
        <v>312117.59</v>
      </c>
      <c r="H1174" s="50" t="n">
        <f aca="false">FilterPk!F$19</f>
        <v>211118</v>
      </c>
      <c r="I1174" s="50" t="n">
        <f aca="false">FilterPk!G$19</f>
        <v>0</v>
      </c>
      <c r="J1174" s="50" t="n">
        <f aca="false">FilterPk!H$19</f>
        <v>24536.25</v>
      </c>
      <c r="K1174" s="50" t="n">
        <f aca="false">FilterPk!I$19</f>
        <v>-12662.37</v>
      </c>
      <c r="L1174" s="50" t="n">
        <f aca="false">FilterPk!J$19</f>
        <v>-30078</v>
      </c>
      <c r="M1174" s="50" t="n">
        <f aca="false">FilterPk!K$19</f>
        <v>243523.27</v>
      </c>
      <c r="N1174" s="50" t="n">
        <f aca="false">FilterPk!L$19</f>
        <v>819544.35</v>
      </c>
      <c r="O1174" s="50" t="n">
        <f aca="false">FilterPk!M$19</f>
        <v>125485.18</v>
      </c>
      <c r="P1174" s="50" t="n">
        <f aca="false">FilterPk!N$19</f>
        <v>177105.54</v>
      </c>
      <c r="Q1174" s="51" t="n">
        <f aca="false">FilterPk!O$19</f>
        <v>1122135.07</v>
      </c>
    </row>
    <row r="1175" customFormat="false" ht="12.75" hidden="false" customHeight="false" outlineLevel="0" collapsed="false">
      <c r="B1175" s="85" t="str">
        <f aca="false">FilterPk!A$20</f>
        <v>LT- NY</v>
      </c>
      <c r="C1175" s="13" t="n">
        <f aca="false">C1174+1</f>
        <v>1174</v>
      </c>
      <c r="D1175" s="50" t="n">
        <f aca="false">FilterPk!B$20</f>
        <v>0</v>
      </c>
      <c r="E1175" s="50" t="n">
        <f aca="false">FilterPk!C$20</f>
        <v>-15908.51</v>
      </c>
      <c r="F1175" s="50" t="n">
        <f aca="false">FilterPk!D$20</f>
        <v>63126.67</v>
      </c>
      <c r="G1175" s="50" t="n">
        <f aca="false">FilterPk!E$20</f>
        <v>-17376.91</v>
      </c>
      <c r="H1175" s="50" t="n">
        <f aca="false">FilterPk!F$20</f>
        <v>0</v>
      </c>
      <c r="I1175" s="50" t="n">
        <f aca="false">FilterPk!G$20</f>
        <v>0</v>
      </c>
      <c r="J1175" s="50" t="n">
        <f aca="false">FilterPk!H$20</f>
        <v>0</v>
      </c>
      <c r="K1175" s="50" t="n">
        <f aca="false">FilterPk!I$20</f>
        <v>0</v>
      </c>
      <c r="L1175" s="50" t="n">
        <f aca="false">FilterPk!J$20</f>
        <v>0</v>
      </c>
      <c r="M1175" s="50" t="n">
        <f aca="false">FilterPk!K$20</f>
        <v>146381.01</v>
      </c>
      <c r="N1175" s="50" t="n">
        <f aca="false">FilterPk!L$20</f>
        <v>176222.26</v>
      </c>
      <c r="O1175" s="50" t="n">
        <f aca="false">FilterPk!M$20</f>
        <v>281909.77</v>
      </c>
      <c r="P1175" s="50" t="n">
        <f aca="false">FilterPk!N$20</f>
        <v>-177475.64</v>
      </c>
      <c r="Q1175" s="51" t="n">
        <f aca="false">FilterPk!O$20</f>
        <v>280656.39</v>
      </c>
    </row>
    <row r="1176" customFormat="false" ht="12.75" hidden="false" customHeight="false" outlineLevel="0" collapsed="false">
      <c r="B1176" s="85" t="str">
        <f aca="false">FilterPk!A$21</f>
        <v>ST- PJM</v>
      </c>
      <c r="C1176" s="13" t="n">
        <f aca="false">C1175+1</f>
        <v>1175</v>
      </c>
      <c r="D1176" s="50" t="n">
        <f aca="false">FilterPk!B$21</f>
        <v>1243093.71447674</v>
      </c>
      <c r="E1176" s="50" t="n">
        <f aca="false">FilterPk!C$21</f>
        <v>-91155.75</v>
      </c>
      <c r="F1176" s="50" t="n">
        <f aca="false">FilterPk!D$21</f>
        <v>-47515.78</v>
      </c>
      <c r="G1176" s="50" t="n">
        <f aca="false">FilterPk!E$21</f>
        <v>0</v>
      </c>
      <c r="H1176" s="50" t="n">
        <f aca="false">FilterPk!F$21</f>
        <v>0</v>
      </c>
      <c r="I1176" s="50" t="n">
        <f aca="false">FilterPk!G$21</f>
        <v>0</v>
      </c>
      <c r="J1176" s="50" t="n">
        <f aca="false">FilterPk!H$21</f>
        <v>0</v>
      </c>
      <c r="K1176" s="50" t="n">
        <f aca="false">FilterPk!I$21</f>
        <v>0</v>
      </c>
      <c r="L1176" s="50" t="n">
        <f aca="false">FilterPk!J$21</f>
        <v>0</v>
      </c>
      <c r="M1176" s="50" t="n">
        <f aca="false">FilterPk!K$21</f>
        <v>0</v>
      </c>
      <c r="N1176" s="50" t="n">
        <f aca="false">FilterPk!L$21</f>
        <v>-138671.53</v>
      </c>
      <c r="O1176" s="50" t="n">
        <f aca="false">FilterPk!M$21</f>
        <v>0</v>
      </c>
      <c r="P1176" s="50" t="n">
        <f aca="false">FilterPk!N$21</f>
        <v>0</v>
      </c>
      <c r="Q1176" s="51" t="n">
        <f aca="false">FilterPk!O$21</f>
        <v>-138671.53</v>
      </c>
    </row>
    <row r="1177" customFormat="false" ht="12.75" hidden="false" customHeight="false" outlineLevel="0" collapsed="false">
      <c r="B1177" s="85" t="str">
        <f aca="false">FilterPk!A$22</f>
        <v>ST- NENG</v>
      </c>
      <c r="C1177" s="13" t="n">
        <f aca="false">C1176+1</f>
        <v>1176</v>
      </c>
      <c r="D1177" s="50" t="n">
        <f aca="false">FilterPk!B$22</f>
        <v>539719.375927685</v>
      </c>
      <c r="E1177" s="50" t="n">
        <f aca="false">FilterPk!C$22</f>
        <v>13161.19</v>
      </c>
      <c r="F1177" s="50" t="n">
        <f aca="false">FilterPk!D$22</f>
        <v>63418.82</v>
      </c>
      <c r="G1177" s="50" t="n">
        <f aca="false">FilterPk!E$22</f>
        <v>0</v>
      </c>
      <c r="H1177" s="50" t="n">
        <f aca="false">FilterPk!F$22</f>
        <v>0</v>
      </c>
      <c r="I1177" s="50" t="n">
        <f aca="false">FilterPk!G$22</f>
        <v>0</v>
      </c>
      <c r="J1177" s="50" t="n">
        <f aca="false">FilterPk!H$22</f>
        <v>0</v>
      </c>
      <c r="K1177" s="50" t="n">
        <f aca="false">FilterPk!I$22</f>
        <v>0</v>
      </c>
      <c r="L1177" s="50" t="n">
        <f aca="false">FilterPk!J$22</f>
        <v>0</v>
      </c>
      <c r="M1177" s="50" t="n">
        <f aca="false">FilterPk!K$22</f>
        <v>0</v>
      </c>
      <c r="N1177" s="50" t="n">
        <f aca="false">FilterPk!L$22</f>
        <v>76580.01</v>
      </c>
      <c r="O1177" s="50" t="n">
        <f aca="false">FilterPk!M$22</f>
        <v>0</v>
      </c>
      <c r="P1177" s="50" t="n">
        <f aca="false">FilterPk!N$22</f>
        <v>0</v>
      </c>
      <c r="Q1177" s="51" t="n">
        <f aca="false">FilterPk!O$22</f>
        <v>76580.01</v>
      </c>
    </row>
    <row r="1178" customFormat="false" ht="12.75" hidden="false" customHeight="false" outlineLevel="0" collapsed="false">
      <c r="B1178" s="85" t="str">
        <f aca="false">FilterPk!A$23</f>
        <v>ST- NY</v>
      </c>
      <c r="C1178" s="13" t="n">
        <f aca="false">C1177+1</f>
        <v>1177</v>
      </c>
      <c r="D1178" s="50" t="n">
        <f aca="false">FilterPk!B$23</f>
        <v>251437.188425373</v>
      </c>
      <c r="E1178" s="50" t="n">
        <f aca="false">FilterPk!C$23</f>
        <v>10362.2</v>
      </c>
      <c r="F1178" s="50" t="n">
        <f aca="false">FilterPk!D$23</f>
        <v>-15838.59</v>
      </c>
      <c r="G1178" s="50" t="n">
        <f aca="false">FilterPk!E$23</f>
        <v>17339.87</v>
      </c>
      <c r="H1178" s="50" t="n">
        <f aca="false">FilterPk!F$23</f>
        <v>0</v>
      </c>
      <c r="I1178" s="50" t="n">
        <f aca="false">FilterPk!G$23</f>
        <v>0</v>
      </c>
      <c r="J1178" s="50" t="n">
        <f aca="false">FilterPk!H$23</f>
        <v>0</v>
      </c>
      <c r="K1178" s="50" t="n">
        <f aca="false">FilterPk!I$23</f>
        <v>0</v>
      </c>
      <c r="L1178" s="50" t="n">
        <f aca="false">FilterPk!J$23</f>
        <v>0</v>
      </c>
      <c r="M1178" s="50" t="n">
        <f aca="false">FilterPk!K$23</f>
        <v>0</v>
      </c>
      <c r="N1178" s="50" t="n">
        <f aca="false">FilterPk!L$23</f>
        <v>11863.48</v>
      </c>
      <c r="O1178" s="50" t="n">
        <f aca="false">FilterPk!M$23</f>
        <v>0</v>
      </c>
      <c r="P1178" s="50" t="n">
        <f aca="false">FilterPk!N$23</f>
        <v>0</v>
      </c>
      <c r="Q1178" s="51" t="n">
        <f aca="false">FilterPk!O$23</f>
        <v>11863.48</v>
      </c>
    </row>
    <row r="1179" customFormat="false" ht="12.75" hidden="false" customHeight="false" outlineLevel="0" collapsed="false">
      <c r="B1179" s="85" t="str">
        <f aca="false">FilterPk!A$24</f>
        <v>NE- PHYS</v>
      </c>
      <c r="C1179" s="13" t="n">
        <f aca="false">C1178+1</f>
        <v>1178</v>
      </c>
      <c r="D1179" s="50" t="n">
        <f aca="false">FilterPk!B$24</f>
        <v>0</v>
      </c>
      <c r="E1179" s="50" t="n">
        <f aca="false">FilterPk!C$24</f>
        <v>0</v>
      </c>
      <c r="F1179" s="50" t="n">
        <f aca="false">FilterPk!D$24</f>
        <v>0</v>
      </c>
      <c r="G1179" s="50" t="n">
        <f aca="false">FilterPk!E$24</f>
        <v>0</v>
      </c>
      <c r="H1179" s="50" t="n">
        <f aca="false">FilterPk!F$24</f>
        <v>0</v>
      </c>
      <c r="I1179" s="50" t="n">
        <f aca="false">FilterPk!G$24</f>
        <v>0</v>
      </c>
      <c r="J1179" s="50" t="n">
        <f aca="false">FilterPk!H$24</f>
        <v>0</v>
      </c>
      <c r="K1179" s="50" t="n">
        <f aca="false">FilterPk!I$24</f>
        <v>0</v>
      </c>
      <c r="L1179" s="50" t="n">
        <f aca="false">FilterPk!J$24</f>
        <v>0</v>
      </c>
      <c r="M1179" s="50" t="n">
        <f aca="false">FilterPk!K$24</f>
        <v>0</v>
      </c>
      <c r="N1179" s="50" t="n">
        <f aca="false">FilterPk!L$24</f>
        <v>0</v>
      </c>
      <c r="O1179" s="50" t="n">
        <f aca="false">FilterPk!M$24</f>
        <v>0</v>
      </c>
      <c r="P1179" s="50" t="n">
        <f aca="false">FilterPk!N$24</f>
        <v>0</v>
      </c>
      <c r="Q1179" s="51" t="n">
        <f aca="false">FilterPk!O$24</f>
        <v>0</v>
      </c>
    </row>
    <row r="1180" customFormat="false" ht="12.75" hidden="false" customHeight="false" outlineLevel="0" collapsed="false">
      <c r="B1180" s="85" t="str">
        <f aca="false">FilterPk!A$25</f>
        <v>LT-Southeast</v>
      </c>
      <c r="C1180" s="13" t="n">
        <f aca="false">C1179+1</f>
        <v>1179</v>
      </c>
      <c r="D1180" s="50" t="n">
        <f aca="false">FilterPk!B$25</f>
        <v>11411200.8859117</v>
      </c>
      <c r="E1180" s="50" t="n">
        <f aca="false">FilterPk!C$25</f>
        <v>45860.27</v>
      </c>
      <c r="F1180" s="50" t="n">
        <f aca="false">FilterPk!D$25</f>
        <v>54109.47</v>
      </c>
      <c r="G1180" s="50" t="n">
        <f aca="false">FilterPk!E$25</f>
        <v>124540.18</v>
      </c>
      <c r="H1180" s="50" t="n">
        <f aca="false">FilterPk!F$25</f>
        <v>77068.78</v>
      </c>
      <c r="I1180" s="50" t="n">
        <f aca="false">FilterPk!G$25</f>
        <v>75414.58</v>
      </c>
      <c r="J1180" s="50" t="n">
        <f aca="false">FilterPk!H$25</f>
        <v>134077.64</v>
      </c>
      <c r="K1180" s="50" t="n">
        <f aca="false">FilterPk!I$25</f>
        <v>429786.05</v>
      </c>
      <c r="L1180" s="50" t="n">
        <f aca="false">FilterPk!J$25</f>
        <v>118391.18</v>
      </c>
      <c r="M1180" s="50" t="n">
        <f aca="false">FilterPk!K$25</f>
        <v>1083243.13</v>
      </c>
      <c r="N1180" s="50" t="n">
        <f aca="false">FilterPk!L$25</f>
        <v>2142491.28</v>
      </c>
      <c r="O1180" s="50" t="n">
        <f aca="false">FilterPk!M$25</f>
        <v>344226</v>
      </c>
      <c r="P1180" s="50" t="n">
        <f aca="false">FilterPk!N$25</f>
        <v>1221747.4</v>
      </c>
      <c r="Q1180" s="51" t="n">
        <f aca="false">FilterPk!O$25</f>
        <v>3708464.68</v>
      </c>
    </row>
    <row r="1181" customFormat="false" ht="12.75" hidden="false" customHeight="false" outlineLevel="0" collapsed="false">
      <c r="B1181" s="85" t="str">
        <f aca="false">FilterPk!A$26</f>
        <v>ST-SPP</v>
      </c>
      <c r="C1181" s="13" t="n">
        <f aca="false">C1180+1</f>
        <v>1180</v>
      </c>
      <c r="D1181" s="50" t="n">
        <f aca="false">FilterPk!B$26</f>
        <v>52202.8773549933</v>
      </c>
      <c r="E1181" s="50" t="n">
        <f aca="false">FilterPk!C$26</f>
        <v>3181.7</v>
      </c>
      <c r="F1181" s="50" t="n">
        <f aca="false">FilterPk!D$26</f>
        <v>0</v>
      </c>
      <c r="G1181" s="50" t="n">
        <f aca="false">FilterPk!E$26</f>
        <v>0</v>
      </c>
      <c r="H1181" s="50" t="n">
        <f aca="false">FilterPk!F$26</f>
        <v>0</v>
      </c>
      <c r="I1181" s="50" t="n">
        <f aca="false">FilterPk!G$26</f>
        <v>0</v>
      </c>
      <c r="J1181" s="50" t="n">
        <f aca="false">FilterPk!H$26</f>
        <v>0</v>
      </c>
      <c r="K1181" s="50" t="n">
        <f aca="false">FilterPk!I$26</f>
        <v>0</v>
      </c>
      <c r="L1181" s="50" t="n">
        <f aca="false">FilterPk!J$26</f>
        <v>0</v>
      </c>
      <c r="M1181" s="50" t="n">
        <f aca="false">FilterPk!K$26</f>
        <v>0</v>
      </c>
      <c r="N1181" s="50" t="n">
        <f aca="false">FilterPk!L$26</f>
        <v>3181.7</v>
      </c>
      <c r="O1181" s="50" t="n">
        <f aca="false">FilterPk!M$26</f>
        <v>0</v>
      </c>
      <c r="P1181" s="50" t="n">
        <f aca="false">FilterPk!N$26</f>
        <v>0</v>
      </c>
      <c r="Q1181" s="51" t="n">
        <f aca="false">FilterPk!O$26</f>
        <v>3181.7</v>
      </c>
    </row>
    <row r="1182" customFormat="false" ht="12.75" hidden="false" customHeight="false" outlineLevel="0" collapsed="false">
      <c r="B1182" s="85" t="str">
        <f aca="false">FilterPk!A$27</f>
        <v>ST-SERC</v>
      </c>
      <c r="C1182" s="13" t="n">
        <f aca="false">C1181+1</f>
        <v>1181</v>
      </c>
      <c r="D1182" s="50" t="n">
        <f aca="false">FilterPk!B$27</f>
        <v>686881.973218232</v>
      </c>
      <c r="E1182" s="50" t="n">
        <f aca="false">FilterPk!C$27</f>
        <v>-12726.81</v>
      </c>
      <c r="F1182" s="50" t="n">
        <f aca="false">FilterPk!D$27</f>
        <v>-31677.19</v>
      </c>
      <c r="G1182" s="50" t="n">
        <f aca="false">FilterPk!E$27</f>
        <v>138718.93</v>
      </c>
      <c r="H1182" s="50" t="n">
        <f aca="false">FilterPk!F$27</f>
        <v>0</v>
      </c>
      <c r="I1182" s="50" t="n">
        <f aca="false">FilterPk!G$27</f>
        <v>0</v>
      </c>
      <c r="J1182" s="50" t="n">
        <f aca="false">FilterPk!H$27</f>
        <v>0</v>
      </c>
      <c r="K1182" s="50" t="n">
        <f aca="false">FilterPk!I$27</f>
        <v>0</v>
      </c>
      <c r="L1182" s="50" t="n">
        <f aca="false">FilterPk!J$27</f>
        <v>0</v>
      </c>
      <c r="M1182" s="50" t="n">
        <f aca="false">FilterPk!K$27</f>
        <v>0</v>
      </c>
      <c r="N1182" s="50" t="n">
        <f aca="false">FilterPk!L$27</f>
        <v>94314.93</v>
      </c>
      <c r="O1182" s="50" t="n">
        <f aca="false">FilterPk!M$27</f>
        <v>0</v>
      </c>
      <c r="P1182" s="50" t="n">
        <f aca="false">FilterPk!N$27</f>
        <v>0</v>
      </c>
      <c r="Q1182" s="51" t="n">
        <f aca="false">FilterPk!O$27</f>
        <v>94314.93</v>
      </c>
    </row>
    <row r="1183" customFormat="false" ht="12.75" hidden="false" customHeight="false" outlineLevel="0" collapsed="false">
      <c r="B1183" s="85" t="str">
        <f aca="false">FilterPk!A$28</f>
        <v>LT- Texas</v>
      </c>
      <c r="C1183" s="13" t="n">
        <f aca="false">C1182+1</f>
        <v>1182</v>
      </c>
      <c r="D1183" s="50" t="n">
        <f aca="false">FilterPk!B$28</f>
        <v>3826684.70313045</v>
      </c>
      <c r="E1183" s="50" t="n">
        <f aca="false">FilterPk!C$28</f>
        <v>-6382.69</v>
      </c>
      <c r="F1183" s="50" t="n">
        <f aca="false">FilterPk!D$28</f>
        <v>71634.81</v>
      </c>
      <c r="G1183" s="50" t="n">
        <f aca="false">FilterPk!E$28</f>
        <v>28710.67</v>
      </c>
      <c r="H1183" s="50" t="n">
        <f aca="false">FilterPk!F$28</f>
        <v>106726.26</v>
      </c>
      <c r="I1183" s="50" t="n">
        <f aca="false">FilterPk!G$28</f>
        <v>68401.15</v>
      </c>
      <c r="J1183" s="50" t="n">
        <f aca="false">FilterPk!H$28</f>
        <v>107963.61</v>
      </c>
      <c r="K1183" s="50" t="n">
        <f aca="false">FilterPk!I$28</f>
        <v>204731.1</v>
      </c>
      <c r="L1183" s="50" t="n">
        <f aca="false">FilterPk!J$28</f>
        <v>63773.36</v>
      </c>
      <c r="M1183" s="50" t="n">
        <f aca="false">FilterPk!K$28</f>
        <v>194039.66</v>
      </c>
      <c r="N1183" s="50" t="n">
        <f aca="false">FilterPk!L$28</f>
        <v>839597.93</v>
      </c>
      <c r="O1183" s="50" t="n">
        <f aca="false">FilterPk!M$28</f>
        <v>673610.11</v>
      </c>
      <c r="P1183" s="50" t="n">
        <f aca="false">FilterPk!N$28</f>
        <v>107208.74</v>
      </c>
      <c r="Q1183" s="51" t="n">
        <f aca="false">FilterPk!O$28</f>
        <v>1620416.78</v>
      </c>
    </row>
    <row r="1184" customFormat="false" ht="12.75" hidden="false" customHeight="false" outlineLevel="0" collapsed="false">
      <c r="B1184" s="85" t="str">
        <f aca="false">FilterPk!A$29</f>
        <v>St- Texas</v>
      </c>
      <c r="C1184" s="13" t="n">
        <f aca="false">C1183+1</f>
        <v>1183</v>
      </c>
      <c r="D1184" s="50" t="n">
        <f aca="false">FilterPk!B$29</f>
        <v>445563.239343252</v>
      </c>
      <c r="E1184" s="50" t="n">
        <f aca="false">FilterPk!C$29</f>
        <v>30194</v>
      </c>
      <c r="F1184" s="50" t="n">
        <f aca="false">FilterPk!D$29</f>
        <v>31677.19</v>
      </c>
      <c r="G1184" s="50" t="n">
        <f aca="false">FilterPk!E$29</f>
        <v>0</v>
      </c>
      <c r="H1184" s="50" t="n">
        <f aca="false">FilterPk!F$29</f>
        <v>0</v>
      </c>
      <c r="I1184" s="50" t="n">
        <f aca="false">FilterPk!G$29</f>
        <v>0</v>
      </c>
      <c r="J1184" s="50" t="n">
        <f aca="false">FilterPk!H$29</f>
        <v>0</v>
      </c>
      <c r="K1184" s="50" t="n">
        <f aca="false">FilterPk!I$29</f>
        <v>0</v>
      </c>
      <c r="L1184" s="50" t="n">
        <f aca="false">FilterPk!J$29</f>
        <v>0</v>
      </c>
      <c r="M1184" s="50" t="n">
        <f aca="false">FilterPk!K$29</f>
        <v>0</v>
      </c>
      <c r="N1184" s="50" t="n">
        <f aca="false">FilterPk!L$29</f>
        <v>61871.19</v>
      </c>
      <c r="O1184" s="50" t="n">
        <f aca="false">FilterPk!M$29</f>
        <v>0</v>
      </c>
      <c r="P1184" s="50" t="n">
        <f aca="false">FilterPk!N$29</f>
        <v>0</v>
      </c>
      <c r="Q1184" s="51" t="n">
        <f aca="false">FilterPk!O$29</f>
        <v>61871.19</v>
      </c>
    </row>
    <row r="1185" customFormat="false" ht="12.75" hidden="false" customHeight="false" outlineLevel="0" collapsed="false">
      <c r="B1185" s="85"/>
      <c r="C1185" s="13" t="n">
        <f aca="false">C1184+1</f>
        <v>1184</v>
      </c>
      <c r="D1185" s="50"/>
      <c r="E1185" s="50"/>
      <c r="F1185" s="50"/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1"/>
    </row>
    <row r="1186" customFormat="false" ht="12.75" hidden="false" customHeight="false" outlineLevel="0" collapsed="false">
      <c r="B1186" s="85" t="str">
        <f aca="false">FilterPk!A$32</f>
        <v>Gas positions</v>
      </c>
      <c r="C1186" s="13" t="n">
        <f aca="false">C1185+1</f>
        <v>1185</v>
      </c>
      <c r="D1186" s="50" t="s">
        <v>4</v>
      </c>
      <c r="E1186" s="50"/>
      <c r="F1186" s="50"/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1"/>
    </row>
    <row r="1187" customFormat="false" ht="12.75" hidden="false" customHeight="false" outlineLevel="0" collapsed="false">
      <c r="B1187" s="85" t="str">
        <f aca="false">FilterPk!A$33</f>
        <v>Kevin Presto</v>
      </c>
      <c r="C1187" s="13" t="n">
        <f aca="false">C1186+1</f>
        <v>1186</v>
      </c>
      <c r="D1187" s="50" t="n">
        <f aca="false">FilterPk!B$33</f>
        <v>0</v>
      </c>
      <c r="E1187" s="50" t="n">
        <f aca="false">FilterPk!C$33</f>
        <v>0</v>
      </c>
      <c r="F1187" s="50" t="n">
        <f aca="false">FilterPk!D$33</f>
        <v>0</v>
      </c>
      <c r="G1187" s="50" t="n">
        <f aca="false">FilterPk!E$33</f>
        <v>0</v>
      </c>
      <c r="H1187" s="50" t="n">
        <f aca="false">FilterPk!F$33</f>
        <v>148.212616</v>
      </c>
      <c r="I1187" s="50" t="n">
        <f aca="false">FilterPk!G$33</f>
        <v>152.45636</v>
      </c>
      <c r="J1187" s="50" t="n">
        <f aca="false">FilterPk!H$33</f>
        <v>146.860915</v>
      </c>
      <c r="K1187" s="50" t="n">
        <f aca="false">FilterPk!I$33</f>
        <v>301.509361</v>
      </c>
      <c r="L1187" s="50" t="n">
        <f aca="false">FilterPk!J$33</f>
        <v>144.921279</v>
      </c>
      <c r="M1187" s="50" t="n">
        <f aca="false">FilterPk!K$33</f>
        <v>149.116289</v>
      </c>
      <c r="N1187" s="50" t="n">
        <f aca="false">FilterPk!L$33</f>
        <v>1043.07682</v>
      </c>
      <c r="O1187" s="50" t="n">
        <f aca="false">FilterPk!M$33</f>
        <v>0</v>
      </c>
      <c r="P1187" s="50" t="n">
        <f aca="false">FilterPk!N$33</f>
        <v>0</v>
      </c>
      <c r="Q1187" s="51" t="n">
        <f aca="false">FilterPk!O$33</f>
        <v>1043.07682</v>
      </c>
    </row>
    <row r="1188" customFormat="false" ht="12.75" hidden="false" customHeight="false" outlineLevel="0" collapsed="false">
      <c r="B1188" s="85" t="str">
        <f aca="false">FilterPk!A$34</f>
        <v>Fletcher Sturm</v>
      </c>
      <c r="C1188" s="13" t="n">
        <f aca="false">C1187+1</f>
        <v>1187</v>
      </c>
      <c r="D1188" s="50" t="n">
        <f aca="false">FilterPk!B$34</f>
        <v>0</v>
      </c>
      <c r="E1188" s="50" t="n">
        <f aca="false">FilterPk!C$34</f>
        <v>0</v>
      </c>
      <c r="F1188" s="50" t="n">
        <f aca="false">FilterPk!D$34</f>
        <v>10.382539</v>
      </c>
      <c r="G1188" s="50" t="n">
        <f aca="false">FilterPk!E$34</f>
        <v>-372.732218</v>
      </c>
      <c r="H1188" s="50" t="n">
        <f aca="false">FilterPk!F$34</f>
        <v>-18.430041</v>
      </c>
      <c r="I1188" s="50" t="n">
        <f aca="false">FilterPk!G$34</f>
        <v>-7.519049</v>
      </c>
      <c r="J1188" s="50" t="n">
        <f aca="false">FilterPk!H$34</f>
        <v>7.209206</v>
      </c>
      <c r="K1188" s="50" t="n">
        <f aca="false">FilterPk!I$34</f>
        <v>16.283645</v>
      </c>
      <c r="L1188" s="50" t="n">
        <f aca="false">FilterPk!J$34</f>
        <v>-0.622678</v>
      </c>
      <c r="M1188" s="50" t="n">
        <f aca="false">FilterPk!K$34</f>
        <v>48.787102</v>
      </c>
      <c r="N1188" s="50" t="n">
        <f aca="false">FilterPk!L$34</f>
        <v>-316.641494</v>
      </c>
      <c r="O1188" s="50" t="n">
        <f aca="false">FilterPk!M$34</f>
        <v>137.057149</v>
      </c>
      <c r="P1188" s="50" t="n">
        <f aca="false">FilterPk!N$34</f>
        <v>0</v>
      </c>
      <c r="Q1188" s="51" t="n">
        <f aca="false">FilterPk!O$34</f>
        <v>-179.584345</v>
      </c>
    </row>
    <row r="1189" customFormat="false" ht="12.75" hidden="false" customHeight="false" outlineLevel="0" collapsed="false">
      <c r="B1189" s="85" t="str">
        <f aca="false">FilterPk!A$35</f>
        <v>Doug Gilbert-Smith</v>
      </c>
      <c r="C1189" s="13" t="n">
        <f aca="false">C1188+1</f>
        <v>1188</v>
      </c>
      <c r="D1189" s="50" t="n">
        <f aca="false">FilterPk!B$35</f>
        <v>0</v>
      </c>
      <c r="E1189" s="50" t="n">
        <f aca="false">FilterPk!C$35</f>
        <v>0</v>
      </c>
      <c r="F1189" s="50" t="n">
        <f aca="false">FilterPk!D$35</f>
        <v>-34.907</v>
      </c>
      <c r="G1189" s="50" t="n">
        <f aca="false">FilterPk!E$35</f>
        <v>38.473605</v>
      </c>
      <c r="H1189" s="50" t="n">
        <f aca="false">FilterPk!F$35</f>
        <v>-29.642523</v>
      </c>
      <c r="I1189" s="50" t="n">
        <f aca="false">FilterPk!G$35</f>
        <v>30.491272</v>
      </c>
      <c r="J1189" s="50" t="n">
        <f aca="false">FilterPk!H$35</f>
        <v>0</v>
      </c>
      <c r="K1189" s="50" t="n">
        <f aca="false">FilterPk!I$35</f>
        <v>90.452808</v>
      </c>
      <c r="L1189" s="50" t="n">
        <f aca="false">FilterPk!J$35</f>
        <v>0</v>
      </c>
      <c r="M1189" s="50" t="n">
        <f aca="false">FilterPk!K$35</f>
        <v>14.574853</v>
      </c>
      <c r="N1189" s="50" t="n">
        <f aca="false">FilterPk!L$35</f>
        <v>109.443015</v>
      </c>
      <c r="O1189" s="50" t="n">
        <f aca="false">FilterPk!M$35</f>
        <v>94.93307</v>
      </c>
      <c r="P1189" s="50" t="n">
        <f aca="false">FilterPk!N$35</f>
        <v>-157.516125</v>
      </c>
      <c r="Q1189" s="51" t="n">
        <f aca="false">FilterPk!O$35</f>
        <v>46.85996</v>
      </c>
    </row>
    <row r="1190" customFormat="false" ht="12.75" hidden="false" customHeight="false" outlineLevel="0" collapsed="false">
      <c r="B1190" s="85" t="str">
        <f aca="false">FilterPk!A$36</f>
        <v>Rogers Herndon</v>
      </c>
      <c r="C1190" s="13" t="n">
        <f aca="false">C1189+1</f>
        <v>1189</v>
      </c>
      <c r="D1190" s="50" t="n">
        <f aca="false">FilterPk!B$36</f>
        <v>0</v>
      </c>
      <c r="E1190" s="50" t="n">
        <f aca="false">FilterPk!C$36</f>
        <v>0</v>
      </c>
      <c r="F1190" s="50" t="n">
        <f aca="false">FilterPk!D$36</f>
        <v>-16.269581</v>
      </c>
      <c r="G1190" s="50" t="n">
        <f aca="false">FilterPk!E$36</f>
        <v>-36.150495</v>
      </c>
      <c r="H1190" s="50" t="n">
        <f aca="false">FilterPk!F$36</f>
        <v>-105.080472</v>
      </c>
      <c r="I1190" s="50" t="n">
        <f aca="false">FilterPk!G$36</f>
        <v>-21.496839</v>
      </c>
      <c r="J1190" s="50" t="n">
        <f aca="false">FilterPk!H$36</f>
        <v>76.011979</v>
      </c>
      <c r="K1190" s="50" t="n">
        <f aca="false">FilterPk!I$36</f>
        <v>315.376651</v>
      </c>
      <c r="L1190" s="50" t="n">
        <f aca="false">FilterPk!J$36</f>
        <v>0.622678</v>
      </c>
      <c r="M1190" s="50" t="n">
        <f aca="false">FilterPk!K$36</f>
        <v>131.855286</v>
      </c>
      <c r="N1190" s="50" t="n">
        <f aca="false">FilterPk!L$36</f>
        <v>344.869207</v>
      </c>
      <c r="O1190" s="50" t="n">
        <f aca="false">FilterPk!M$36</f>
        <v>500.495437</v>
      </c>
      <c r="P1190" s="50" t="n">
        <f aca="false">FilterPk!N$36</f>
        <v>0</v>
      </c>
      <c r="Q1190" s="51" t="n">
        <f aca="false">FilterPk!O$36</f>
        <v>845.364644</v>
      </c>
    </row>
    <row r="1191" customFormat="false" ht="12.75" hidden="false" customHeight="false" outlineLevel="0" collapsed="false">
      <c r="B1191" s="85" t="str">
        <f aca="false">FilterPk!A$37</f>
        <v>Dana Davis</v>
      </c>
      <c r="C1191" s="13" t="n">
        <f aca="false">C1190+1</f>
        <v>1190</v>
      </c>
      <c r="D1191" s="50" t="n">
        <f aca="false">FilterPk!B$37</f>
        <v>0</v>
      </c>
      <c r="E1191" s="50" t="n">
        <f aca="false">FilterPk!C$37</f>
        <v>0</v>
      </c>
      <c r="F1191" s="50" t="n">
        <f aca="false">FilterPk!D$37</f>
        <v>4.986714</v>
      </c>
      <c r="G1191" s="50" t="n">
        <f aca="false">FilterPk!E$37</f>
        <v>-10.425106</v>
      </c>
      <c r="H1191" s="50" t="n">
        <f aca="false">FilterPk!F$37</f>
        <v>34.582944</v>
      </c>
      <c r="I1191" s="50" t="n">
        <f aca="false">FilterPk!G$37</f>
        <v>31.966656</v>
      </c>
      <c r="J1191" s="50" t="n">
        <f aca="false">FilterPk!H$37</f>
        <v>34.267547</v>
      </c>
      <c r="K1191" s="50" t="n">
        <f aca="false">FilterPk!I$37</f>
        <v>70.027981</v>
      </c>
      <c r="L1191" s="50" t="n">
        <f aca="false">FilterPk!J$37</f>
        <v>33.814965</v>
      </c>
      <c r="M1191" s="50" t="n">
        <f aca="false">FilterPk!K$37</f>
        <v>44.191074</v>
      </c>
      <c r="N1191" s="50" t="n">
        <f aca="false">FilterPk!L$37</f>
        <v>243.412775</v>
      </c>
      <c r="O1191" s="50" t="n">
        <f aca="false">FilterPk!M$37</f>
        <v>27.55263</v>
      </c>
      <c r="P1191" s="50" t="n">
        <f aca="false">FilterPk!N$37</f>
        <v>0</v>
      </c>
      <c r="Q1191" s="51" t="n">
        <f aca="false">FilterPk!O$37</f>
        <v>270.965405</v>
      </c>
    </row>
    <row r="1192" customFormat="false" ht="12.75" hidden="false" customHeight="false" outlineLevel="0" collapsed="false">
      <c r="B1192" s="85" t="str">
        <f aca="false">FilterPk!A$38</f>
        <v>Tom May</v>
      </c>
      <c r="C1192" s="13" t="n">
        <f aca="false">C1191+1</f>
        <v>1191</v>
      </c>
      <c r="D1192" s="50" t="n">
        <f aca="false">FilterPk!B$38</f>
        <v>0</v>
      </c>
      <c r="E1192" s="50" t="n">
        <f aca="false">FilterPk!C$38</f>
        <v>0</v>
      </c>
      <c r="F1192" s="50" t="n">
        <f aca="false">FilterPk!D$38</f>
        <v>0</v>
      </c>
      <c r="G1192" s="50" t="n">
        <f aca="false">FilterPk!E$38</f>
        <v>0</v>
      </c>
      <c r="H1192" s="50" t="n">
        <f aca="false">FilterPk!F$38</f>
        <v>0</v>
      </c>
      <c r="I1192" s="50" t="n">
        <f aca="false">FilterPk!G$38</f>
        <v>0</v>
      </c>
      <c r="J1192" s="50" t="n">
        <f aca="false">FilterPk!H$38</f>
        <v>0</v>
      </c>
      <c r="K1192" s="50" t="n">
        <f aca="false">FilterPk!I$38</f>
        <v>0</v>
      </c>
      <c r="L1192" s="50" t="n">
        <f aca="false">FilterPk!J$38</f>
        <v>0</v>
      </c>
      <c r="M1192" s="50" t="n">
        <f aca="false">FilterPk!K$38</f>
        <v>0</v>
      </c>
      <c r="N1192" s="50" t="n">
        <f aca="false">FilterPk!L$38</f>
        <v>0</v>
      </c>
      <c r="O1192" s="50" t="n">
        <f aca="false">FilterPk!M$38</f>
        <v>0</v>
      </c>
      <c r="P1192" s="50" t="n">
        <f aca="false">FilterPk!N$38</f>
        <v>0</v>
      </c>
      <c r="Q1192" s="51" t="n">
        <f aca="false">FilterPk!O$38</f>
        <v>0</v>
      </c>
    </row>
    <row r="1193" customFormat="false" ht="12.75" hidden="false" customHeight="false" outlineLevel="0" collapsed="false">
      <c r="B1193" s="85" t="str">
        <f aca="false">FilterPk!A$39</f>
        <v>Clint Dean</v>
      </c>
      <c r="C1193" s="13" t="n">
        <f aca="false">C1192+1</f>
        <v>1192</v>
      </c>
      <c r="D1193" s="50" t="n">
        <f aca="false">FilterPk!B$39</f>
        <v>0</v>
      </c>
      <c r="E1193" s="50" t="n">
        <f aca="false">FilterPk!C$39</f>
        <v>0</v>
      </c>
      <c r="F1193" s="50" t="n">
        <f aca="false">FilterPk!D$39</f>
        <v>-27.9256</v>
      </c>
      <c r="G1193" s="50" t="n">
        <f aca="false">FilterPk!E$39</f>
        <v>0</v>
      </c>
      <c r="H1193" s="50" t="n">
        <f aca="false">FilterPk!F$39</f>
        <v>0</v>
      </c>
      <c r="I1193" s="50" t="n">
        <f aca="false">FilterPk!G$39</f>
        <v>0</v>
      </c>
      <c r="J1193" s="50" t="n">
        <f aca="false">FilterPk!H$39</f>
        <v>0</v>
      </c>
      <c r="K1193" s="50" t="n">
        <f aca="false">FilterPk!I$39</f>
        <v>0</v>
      </c>
      <c r="L1193" s="50" t="n">
        <f aca="false">FilterPk!J$39</f>
        <v>0</v>
      </c>
      <c r="M1193" s="50" t="n">
        <f aca="false">FilterPk!K$39</f>
        <v>0</v>
      </c>
      <c r="N1193" s="50" t="n">
        <f aca="false">FilterPk!L$39</f>
        <v>-27.9256</v>
      </c>
      <c r="O1193" s="50" t="n">
        <f aca="false">FilterPk!M$39</f>
        <v>0</v>
      </c>
      <c r="P1193" s="50" t="n">
        <f aca="false">FilterPk!N$39</f>
        <v>0</v>
      </c>
      <c r="Q1193" s="51" t="n">
        <f aca="false">FilterPk!O$39</f>
        <v>-27.9256</v>
      </c>
    </row>
    <row r="1194" customFormat="false" ht="12.75" hidden="false" customHeight="false" outlineLevel="0" collapsed="false">
      <c r="B1194" s="85" t="str">
        <f aca="false">FilterPk!A$40</f>
        <v>Rob Benson</v>
      </c>
      <c r="C1194" s="13" t="n">
        <f aca="false">C1193+1</f>
        <v>1193</v>
      </c>
      <c r="D1194" s="50" t="n">
        <f aca="false">FilterPk!B$40</f>
        <v>0</v>
      </c>
      <c r="E1194" s="50" t="n">
        <f aca="false">FilterPk!C$40</f>
        <v>0</v>
      </c>
      <c r="F1194" s="50" t="n">
        <f aca="false">FilterPk!D$40</f>
        <v>0</v>
      </c>
      <c r="G1194" s="50" t="n">
        <f aca="false">FilterPk!E$40</f>
        <v>-76.947211</v>
      </c>
      <c r="H1194" s="50" t="n">
        <f aca="false">FilterPk!F$40</f>
        <v>0</v>
      </c>
      <c r="I1194" s="50" t="n">
        <f aca="false">FilterPk!G$40</f>
        <v>0</v>
      </c>
      <c r="J1194" s="50" t="n">
        <f aca="false">FilterPk!H$40</f>
        <v>0</v>
      </c>
      <c r="K1194" s="50" t="n">
        <f aca="false">FilterPk!I$40</f>
        <v>0</v>
      </c>
      <c r="L1194" s="50" t="n">
        <f aca="false">FilterPk!J$40</f>
        <v>0</v>
      </c>
      <c r="M1194" s="50" t="n">
        <f aca="false">FilterPk!K$40</f>
        <v>0</v>
      </c>
      <c r="N1194" s="50" t="n">
        <f aca="false">FilterPk!L$40</f>
        <v>-76.947211</v>
      </c>
      <c r="O1194" s="50" t="n">
        <f aca="false">FilterPk!M$40</f>
        <v>0</v>
      </c>
      <c r="P1194" s="50" t="n">
        <f aca="false">FilterPk!N$40</f>
        <v>0</v>
      </c>
      <c r="Q1194" s="51" t="n">
        <f aca="false">FilterPk!O$40</f>
        <v>-76.947211</v>
      </c>
    </row>
    <row r="1195" customFormat="false" ht="12.75" hidden="false" customHeight="false" outlineLevel="0" collapsed="false">
      <c r="B1195" s="85" t="str">
        <f aca="false">FilterPk!A$41</f>
        <v>Matt Lorenz</v>
      </c>
      <c r="C1195" s="13" t="n">
        <f aca="false">C1194+1</f>
        <v>1194</v>
      </c>
      <c r="D1195" s="50" t="n">
        <f aca="false">FilterPk!B$41</f>
        <v>0</v>
      </c>
      <c r="E1195" s="50" t="n">
        <f aca="false">FilterPk!C$41</f>
        <v>0</v>
      </c>
      <c r="F1195" s="50" t="n">
        <f aca="false">FilterPk!D$41</f>
        <v>0</v>
      </c>
      <c r="G1195" s="50" t="n">
        <f aca="false">FilterPk!E$41</f>
        <v>0</v>
      </c>
      <c r="H1195" s="50" t="n">
        <f aca="false">FilterPk!F$41</f>
        <v>0</v>
      </c>
      <c r="I1195" s="50" t="n">
        <f aca="false">FilterPk!G$41</f>
        <v>0</v>
      </c>
      <c r="J1195" s="50" t="n">
        <f aca="false">FilterPk!H$41</f>
        <v>0</v>
      </c>
      <c r="K1195" s="50" t="n">
        <f aca="false">FilterPk!I$41</f>
        <v>0</v>
      </c>
      <c r="L1195" s="50" t="n">
        <f aca="false">FilterPk!J$41</f>
        <v>0</v>
      </c>
      <c r="M1195" s="50" t="n">
        <f aca="false">FilterPk!K$41</f>
        <v>0</v>
      </c>
      <c r="N1195" s="50" t="n">
        <f aca="false">FilterPk!L$41</f>
        <v>0</v>
      </c>
      <c r="O1195" s="50" t="n">
        <f aca="false">FilterPk!M$41</f>
        <v>0</v>
      </c>
      <c r="P1195" s="50" t="n">
        <f aca="false">FilterPk!N$41</f>
        <v>0</v>
      </c>
      <c r="Q1195" s="51" t="n">
        <f aca="false">FilterPk!O$41</f>
        <v>0</v>
      </c>
    </row>
    <row r="1196" customFormat="false" ht="12.75" hidden="false" customHeight="false" outlineLevel="0" collapsed="false">
      <c r="B1196" s="85" t="str">
        <f aca="false">FilterPk!A$42</f>
        <v>John Forney</v>
      </c>
      <c r="C1196" s="13" t="n">
        <f aca="false">C1195+1</f>
        <v>1195</v>
      </c>
      <c r="D1196" s="50" t="n">
        <f aca="false">FilterPk!B$42</f>
        <v>0</v>
      </c>
      <c r="E1196" s="50" t="n">
        <f aca="false">FilterPk!C$42</f>
        <v>0</v>
      </c>
      <c r="F1196" s="50" t="n">
        <f aca="false">FilterPk!D$42</f>
        <v>0</v>
      </c>
      <c r="G1196" s="50" t="n">
        <f aca="false">FilterPk!E$42</f>
        <v>0</v>
      </c>
      <c r="H1196" s="50" t="n">
        <f aca="false">FilterPk!F$42</f>
        <v>0</v>
      </c>
      <c r="I1196" s="50" t="n">
        <f aca="false">FilterPk!G$42</f>
        <v>0</v>
      </c>
      <c r="J1196" s="50" t="n">
        <f aca="false">FilterPk!H$42</f>
        <v>0</v>
      </c>
      <c r="K1196" s="50" t="n">
        <f aca="false">FilterPk!I$42</f>
        <v>0</v>
      </c>
      <c r="L1196" s="50" t="n">
        <f aca="false">FilterPk!J$42</f>
        <v>0</v>
      </c>
      <c r="M1196" s="50" t="n">
        <f aca="false">FilterPk!K$42</f>
        <v>0</v>
      </c>
      <c r="N1196" s="50" t="n">
        <f aca="false">FilterPk!L$42</f>
        <v>0</v>
      </c>
      <c r="O1196" s="50" t="n">
        <f aca="false">FilterPk!M$42</f>
        <v>0</v>
      </c>
      <c r="P1196" s="50" t="n">
        <f aca="false">FilterPk!N$42</f>
        <v>0</v>
      </c>
      <c r="Q1196" s="51" t="n">
        <f aca="false">FilterPk!O$42</f>
        <v>0</v>
      </c>
    </row>
    <row r="1197" customFormat="false" ht="12.75" hidden="false" customHeight="false" outlineLevel="0" collapsed="false">
      <c r="B1197" s="85" t="str">
        <f aca="false">FilterPk!A$43</f>
        <v>Mike Carson</v>
      </c>
      <c r="C1197" s="13" t="n">
        <f aca="false">C1196+1</f>
        <v>1196</v>
      </c>
      <c r="D1197" s="50" t="n">
        <f aca="false">FilterPk!B$43</f>
        <v>0</v>
      </c>
      <c r="E1197" s="50" t="n">
        <f aca="false">FilterPk!C$43</f>
        <v>0</v>
      </c>
      <c r="F1197" s="50" t="n">
        <f aca="false">FilterPk!D$43</f>
        <v>0</v>
      </c>
      <c r="G1197" s="50" t="n">
        <f aca="false">FilterPk!E$43</f>
        <v>0</v>
      </c>
      <c r="H1197" s="50" t="n">
        <f aca="false">FilterPk!F$43</f>
        <v>0</v>
      </c>
      <c r="I1197" s="50" t="n">
        <f aca="false">FilterPk!G$43</f>
        <v>0</v>
      </c>
      <c r="J1197" s="50" t="n">
        <f aca="false">FilterPk!H$43</f>
        <v>0</v>
      </c>
      <c r="K1197" s="50" t="n">
        <f aca="false">FilterPk!I$43</f>
        <v>0</v>
      </c>
      <c r="L1197" s="50" t="n">
        <f aca="false">FilterPk!J$43</f>
        <v>0</v>
      </c>
      <c r="M1197" s="50" t="n">
        <f aca="false">FilterPk!K$43</f>
        <v>0</v>
      </c>
      <c r="N1197" s="50" t="n">
        <f aca="false">FilterPk!L$43</f>
        <v>0</v>
      </c>
      <c r="O1197" s="50" t="n">
        <f aca="false">FilterPk!M$43</f>
        <v>0</v>
      </c>
      <c r="P1197" s="50" t="n">
        <f aca="false">FilterPk!N$43</f>
        <v>0</v>
      </c>
      <c r="Q1197" s="51" t="n">
        <f aca="false">FilterPk!O$43</f>
        <v>0</v>
      </c>
    </row>
    <row r="1198" customFormat="false" ht="12.75" hidden="false" customHeight="false" outlineLevel="0" collapsed="false">
      <c r="B1198" s="85" t="str">
        <f aca="false">FilterPk!A$44</f>
        <v>Chris Dorland</v>
      </c>
      <c r="C1198" s="13" t="n">
        <f aca="false">C1197+1</f>
        <v>1197</v>
      </c>
      <c r="D1198" s="50" t="n">
        <f aca="false">FilterPk!B$44</f>
        <v>0</v>
      </c>
      <c r="E1198" s="50" t="n">
        <f aca="false">FilterPk!C$44</f>
        <v>0</v>
      </c>
      <c r="F1198" s="50" t="n">
        <f aca="false">FilterPk!D$44</f>
        <v>0</v>
      </c>
      <c r="G1198" s="50" t="n">
        <f aca="false">FilterPk!E$44</f>
        <v>0</v>
      </c>
      <c r="H1198" s="50" t="n">
        <f aca="false">FilterPk!F$44</f>
        <v>0</v>
      </c>
      <c r="I1198" s="50" t="n">
        <f aca="false">FilterPk!G$44</f>
        <v>0</v>
      </c>
      <c r="J1198" s="50" t="n">
        <f aca="false">FilterPk!H$44</f>
        <v>0</v>
      </c>
      <c r="K1198" s="50" t="n">
        <f aca="false">FilterPk!I$44</f>
        <v>0</v>
      </c>
      <c r="L1198" s="50" t="n">
        <f aca="false">FilterPk!J$44</f>
        <v>0</v>
      </c>
      <c r="M1198" s="50" t="n">
        <f aca="false">FilterPk!K$44</f>
        <v>0</v>
      </c>
      <c r="N1198" s="50" t="n">
        <f aca="false">FilterPk!L$44</f>
        <v>0</v>
      </c>
      <c r="O1198" s="50" t="n">
        <f aca="false">FilterPk!M$44</f>
        <v>0</v>
      </c>
      <c r="P1198" s="50" t="n">
        <f aca="false">FilterPk!N$44</f>
        <v>0</v>
      </c>
      <c r="Q1198" s="51" t="n">
        <f aca="false">FilterPk!O$44</f>
        <v>0</v>
      </c>
    </row>
    <row r="1199" customFormat="false" ht="12.75" hidden="false" customHeight="false" outlineLevel="0" collapsed="false">
      <c r="B1199" s="85" t="str">
        <f aca="false">FilterPk!A$45</f>
        <v>Jeff King</v>
      </c>
      <c r="C1199" s="13" t="n">
        <f aca="false">C1198+1</f>
        <v>1198</v>
      </c>
      <c r="D1199" s="50" t="n">
        <f aca="false">FilterPk!B$45</f>
        <v>0</v>
      </c>
      <c r="E1199" s="50" t="n">
        <f aca="false">FilterPk!C$45</f>
        <v>0</v>
      </c>
      <c r="F1199" s="50" t="n">
        <f aca="false">FilterPk!D$45</f>
        <v>0</v>
      </c>
      <c r="G1199" s="50" t="n">
        <f aca="false">FilterPk!E$45</f>
        <v>0</v>
      </c>
      <c r="H1199" s="50" t="n">
        <f aca="false">FilterPk!F$45</f>
        <v>0</v>
      </c>
      <c r="I1199" s="50" t="n">
        <f aca="false">FilterPk!G$45</f>
        <v>0</v>
      </c>
      <c r="J1199" s="50" t="n">
        <f aca="false">FilterPk!H$45</f>
        <v>0</v>
      </c>
      <c r="K1199" s="50" t="n">
        <f aca="false">FilterPk!I$45</f>
        <v>0</v>
      </c>
      <c r="L1199" s="50" t="n">
        <f aca="false">FilterPk!J$45</f>
        <v>0</v>
      </c>
      <c r="M1199" s="50" t="n">
        <f aca="false">FilterPk!K$45</f>
        <v>0</v>
      </c>
      <c r="N1199" s="50" t="n">
        <f aca="false">FilterPk!L$45</f>
        <v>0</v>
      </c>
      <c r="O1199" s="50" t="n">
        <f aca="false">FilterPk!M$45</f>
        <v>0</v>
      </c>
      <c r="P1199" s="50" t="n">
        <f aca="false">FilterPk!N$45</f>
        <v>0</v>
      </c>
      <c r="Q1199" s="51" t="n">
        <f aca="false">FilterPk!O$45</f>
        <v>0</v>
      </c>
    </row>
    <row r="1200" customFormat="false" ht="12.75" hidden="false" customHeight="false" outlineLevel="0" collapsed="false">
      <c r="B1200" s="85" t="n">
        <f aca="false">FilterPk!A$46</f>
        <v>0</v>
      </c>
      <c r="C1200" s="13" t="n">
        <f aca="false">C1199+1</f>
        <v>1199</v>
      </c>
      <c r="D1200" s="50" t="n">
        <f aca="false">FilterPk!B$46</f>
        <v>0</v>
      </c>
      <c r="E1200" s="50" t="n">
        <f aca="false">FilterPk!C$46</f>
        <v>0</v>
      </c>
      <c r="F1200" s="50" t="n">
        <f aca="false">FilterPk!D$46</f>
        <v>0</v>
      </c>
      <c r="G1200" s="50" t="n">
        <f aca="false">FilterPk!E$46</f>
        <v>0</v>
      </c>
      <c r="H1200" s="50" t="n">
        <f aca="false">FilterPk!F$46</f>
        <v>0</v>
      </c>
      <c r="I1200" s="50" t="n">
        <f aca="false">FilterPk!G$46</f>
        <v>0</v>
      </c>
      <c r="J1200" s="50" t="n">
        <f aca="false">FilterPk!H$46</f>
        <v>0</v>
      </c>
      <c r="K1200" s="50" t="n">
        <f aca="false">FilterPk!I$46</f>
        <v>0</v>
      </c>
      <c r="L1200" s="50" t="n">
        <f aca="false">FilterPk!J$46</f>
        <v>0</v>
      </c>
      <c r="M1200" s="50" t="n">
        <f aca="false">FilterPk!K$46</f>
        <v>0</v>
      </c>
      <c r="N1200" s="50" t="n">
        <f aca="false">FilterPk!L$46</f>
        <v>0</v>
      </c>
      <c r="O1200" s="50" t="n">
        <f aca="false">FilterPk!M$46</f>
        <v>0</v>
      </c>
      <c r="P1200" s="50" t="n">
        <f aca="false">FilterPk!N$46</f>
        <v>0</v>
      </c>
      <c r="Q1200" s="51" t="n">
        <f aca="false">FilterPk!O$46</f>
        <v>0</v>
      </c>
    </row>
    <row r="1201" customFormat="false" ht="12.75" hidden="false" customHeight="false" outlineLevel="0" collapsed="false">
      <c r="B1201" s="87" t="n">
        <f aca="false">FilterPk!A$47</f>
        <v>0</v>
      </c>
      <c r="C1201" s="64" t="n">
        <f aca="false">C1200+1</f>
        <v>1200</v>
      </c>
      <c r="D1201" s="54" t="n">
        <f aca="false">FilterPk!B$47</f>
        <v>0</v>
      </c>
      <c r="E1201" s="54" t="n">
        <f aca="false">FilterPk!C$47</f>
        <v>0</v>
      </c>
      <c r="F1201" s="54" t="n">
        <f aca="false">FilterPk!D$47</f>
        <v>0</v>
      </c>
      <c r="G1201" s="54" t="n">
        <f aca="false">FilterPk!E$47</f>
        <v>0</v>
      </c>
      <c r="H1201" s="54" t="n">
        <f aca="false">FilterPk!F$47</f>
        <v>0</v>
      </c>
      <c r="I1201" s="54" t="n">
        <f aca="false">FilterPk!G$47</f>
        <v>0</v>
      </c>
      <c r="J1201" s="54" t="n">
        <f aca="false">FilterPk!H$47</f>
        <v>0</v>
      </c>
      <c r="K1201" s="54" t="n">
        <f aca="false">FilterPk!I$47</f>
        <v>0</v>
      </c>
      <c r="L1201" s="54" t="n">
        <f aca="false">FilterPk!J$47</f>
        <v>0</v>
      </c>
      <c r="M1201" s="54" t="n">
        <f aca="false">FilterPk!K$47</f>
        <v>0</v>
      </c>
      <c r="N1201" s="54" t="n">
        <f aca="false">FilterPk!L$47</f>
        <v>0</v>
      </c>
      <c r="O1201" s="54" t="n">
        <f aca="false">FilterPk!M$47</f>
        <v>0</v>
      </c>
      <c r="P1201" s="54" t="n">
        <f aca="false">FilterPk!N$47</f>
        <v>0</v>
      </c>
      <c r="Q1201" s="55" t="n">
        <f aca="false">FilterPk!O$47</f>
        <v>0</v>
      </c>
    </row>
    <row r="1202" customFormat="false" ht="12.75" hidden="false" customHeight="false" outlineLevel="0" collapsed="false">
      <c r="A1202" s="0" t="n">
        <f aca="false">A1162+1</f>
        <v>31</v>
      </c>
      <c r="B1202" s="57" t="n">
        <f aca="false">FilterPk!D$1</f>
        <v>36907</v>
      </c>
      <c r="C1202" s="58" t="n">
        <f aca="false">C1201+1</f>
        <v>1201</v>
      </c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83"/>
    </row>
    <row r="1203" customFormat="false" ht="12.75" hidden="false" customHeight="false" outlineLevel="0" collapsed="false">
      <c r="B1203" s="61"/>
      <c r="C1203" s="13" t="n">
        <f aca="false">C1202+1</f>
        <v>1202</v>
      </c>
      <c r="D1203" s="13"/>
      <c r="E1203" s="21" t="s">
        <v>5</v>
      </c>
      <c r="F1203" s="21" t="s">
        <v>6</v>
      </c>
      <c r="G1203" s="21" t="s">
        <v>7</v>
      </c>
      <c r="H1203" s="21" t="s">
        <v>8</v>
      </c>
      <c r="I1203" s="21" t="s">
        <v>9</v>
      </c>
      <c r="J1203" s="21" t="s">
        <v>10</v>
      </c>
      <c r="K1203" s="21" t="s">
        <v>11</v>
      </c>
      <c r="L1203" s="21" t="s">
        <v>12</v>
      </c>
      <c r="M1203" s="21" t="s">
        <v>13</v>
      </c>
      <c r="N1203" s="21" t="s">
        <v>14</v>
      </c>
      <c r="O1203" s="21" t="n">
        <v>2002</v>
      </c>
      <c r="P1203" s="21" t="s">
        <v>15</v>
      </c>
      <c r="Q1203" s="84" t="s">
        <v>16</v>
      </c>
    </row>
    <row r="1204" customFormat="false" ht="12.75" hidden="false" customHeight="false" outlineLevel="0" collapsed="false">
      <c r="B1204" s="85" t="str">
        <f aca="false">FilterPk!A$9</f>
        <v>Power positions</v>
      </c>
      <c r="C1204" s="13" t="n">
        <f aca="false">C1203+1</f>
        <v>1203</v>
      </c>
      <c r="D1204" s="13" t="s">
        <v>4</v>
      </c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86"/>
    </row>
    <row r="1205" customFormat="false" ht="12.75" hidden="false" customHeight="false" outlineLevel="0" collapsed="false">
      <c r="B1205" s="85" t="str">
        <f aca="false">FilterPk!A$10</f>
        <v>East Position</v>
      </c>
      <c r="C1205" s="13" t="n">
        <f aca="false">C1204+1</f>
        <v>1204</v>
      </c>
      <c r="D1205" s="50" t="n">
        <f aca="false">FilterPk!B$10</f>
        <v>34784396.7946123</v>
      </c>
      <c r="E1205" s="50" t="n">
        <f aca="false">FilterPk!C$10</f>
        <v>75045.54</v>
      </c>
      <c r="F1205" s="50" t="n">
        <f aca="false">FilterPk!D$10</f>
        <v>84629.15</v>
      </c>
      <c r="G1205" s="50" t="n">
        <f aca="false">FilterPk!E$10</f>
        <v>1358824.72</v>
      </c>
      <c r="H1205" s="50" t="n">
        <f aca="false">FilterPk!F$10</f>
        <v>1120662.53</v>
      </c>
      <c r="I1205" s="50" t="n">
        <f aca="false">FilterPk!G$10</f>
        <v>422841.14</v>
      </c>
      <c r="J1205" s="50" t="n">
        <f aca="false">FilterPk!H$10</f>
        <v>788810.55</v>
      </c>
      <c r="K1205" s="50" t="n">
        <f aca="false">FilterPk!I$10</f>
        <v>1076253.71</v>
      </c>
      <c r="L1205" s="50" t="n">
        <f aca="false">FilterPk!J$10</f>
        <v>363159.42</v>
      </c>
      <c r="M1205" s="50" t="n">
        <f aca="false">FilterPk!K$10</f>
        <v>5764043.19</v>
      </c>
      <c r="N1205" s="50" t="n">
        <f aca="false">FilterPk!L$10</f>
        <v>11054269.95</v>
      </c>
      <c r="O1205" s="50" t="n">
        <f aca="false">FilterPk!M$10</f>
        <v>3650317.45</v>
      </c>
      <c r="P1205" s="50" t="n">
        <f aca="false">FilterPk!N$10</f>
        <v>-1642778.44</v>
      </c>
      <c r="Q1205" s="51" t="n">
        <f aca="false">FilterPk!O$10</f>
        <v>13061808.96</v>
      </c>
    </row>
    <row r="1206" customFormat="false" ht="12.75" hidden="false" customHeight="false" outlineLevel="0" collapsed="false">
      <c r="B1206" s="85" t="str">
        <f aca="false">FilterPk!A$11</f>
        <v>East Power Mgmt</v>
      </c>
      <c r="C1206" s="13" t="n">
        <f aca="false">C1205+1</f>
        <v>1205</v>
      </c>
      <c r="D1206" s="50" t="n">
        <f aca="false">FilterPk!B$11</f>
        <v>7547347.04451418</v>
      </c>
      <c r="E1206" s="50" t="n">
        <f aca="false">FilterPk!C$11</f>
        <v>43646.27</v>
      </c>
      <c r="F1206" s="50" t="n">
        <f aca="false">FilterPk!D$11</f>
        <v>-98133.28</v>
      </c>
      <c r="G1206" s="50" t="n">
        <f aca="false">FilterPk!E$11</f>
        <v>107993.78</v>
      </c>
      <c r="H1206" s="50" t="n">
        <f aca="false">FilterPk!F$11</f>
        <v>155786.29</v>
      </c>
      <c r="I1206" s="50" t="n">
        <f aca="false">FilterPk!G$11</f>
        <v>89357.34</v>
      </c>
      <c r="J1206" s="50" t="n">
        <f aca="false">FilterPk!H$11</f>
        <v>247101.13</v>
      </c>
      <c r="K1206" s="50" t="n">
        <f aca="false">FilterPk!I$11</f>
        <v>307386.28</v>
      </c>
      <c r="L1206" s="50" t="n">
        <f aca="false">FilterPk!J$11</f>
        <v>108209.05</v>
      </c>
      <c r="M1206" s="50" t="n">
        <f aca="false">FilterPk!K$11</f>
        <v>1338376.99</v>
      </c>
      <c r="N1206" s="50" t="n">
        <f aca="false">FilterPk!L$11</f>
        <v>2299723.85</v>
      </c>
      <c r="O1206" s="50" t="n">
        <f aca="false">FilterPk!M$11</f>
        <v>606348.53</v>
      </c>
      <c r="P1206" s="50" t="n">
        <f aca="false">FilterPk!N$11</f>
        <v>61912.21</v>
      </c>
      <c r="Q1206" s="51" t="n">
        <f aca="false">FilterPk!O$11</f>
        <v>2967984.59</v>
      </c>
    </row>
    <row r="1207" customFormat="false" ht="12.75" hidden="false" customHeight="false" outlineLevel="0" collapsed="false">
      <c r="B1207" s="85" t="str">
        <f aca="false">FilterPk!A$12</f>
        <v>Long Term Options</v>
      </c>
      <c r="C1207" s="13" t="n">
        <f aca="false">C1206+1</f>
        <v>1206</v>
      </c>
      <c r="D1207" s="50" t="n">
        <f aca="false">FilterPk!B$12</f>
        <v>0</v>
      </c>
      <c r="E1207" s="50" t="n">
        <f aca="false">FilterPk!C$12</f>
        <v>0</v>
      </c>
      <c r="F1207" s="50" t="n">
        <f aca="false">FilterPk!D$12</f>
        <v>0</v>
      </c>
      <c r="G1207" s="50" t="n">
        <f aca="false">FilterPk!E$12</f>
        <v>0</v>
      </c>
      <c r="H1207" s="50" t="n">
        <f aca="false">FilterPk!F$12</f>
        <v>0</v>
      </c>
      <c r="I1207" s="50" t="n">
        <f aca="false">FilterPk!G$12</f>
        <v>0</v>
      </c>
      <c r="J1207" s="50" t="n">
        <f aca="false">FilterPk!H$12</f>
        <v>0</v>
      </c>
      <c r="K1207" s="50" t="n">
        <f aca="false">FilterPk!I$12</f>
        <v>0</v>
      </c>
      <c r="L1207" s="50" t="n">
        <f aca="false">FilterPk!J$12</f>
        <v>0</v>
      </c>
      <c r="M1207" s="50" t="n">
        <f aca="false">FilterPk!K$12</f>
        <v>0</v>
      </c>
      <c r="N1207" s="50" t="n">
        <f aca="false">FilterPk!L$12</f>
        <v>0</v>
      </c>
      <c r="O1207" s="50" t="n">
        <f aca="false">FilterPk!M$12</f>
        <v>0</v>
      </c>
      <c r="P1207" s="50" t="n">
        <f aca="false">FilterPk!N$12</f>
        <v>0</v>
      </c>
      <c r="Q1207" s="51" t="n">
        <f aca="false">FilterPk!O$12</f>
        <v>0</v>
      </c>
    </row>
    <row r="1208" customFormat="false" ht="12.75" hidden="false" customHeight="false" outlineLevel="0" collapsed="false">
      <c r="B1208" s="85" t="str">
        <f aca="false">FilterPk!A$13</f>
        <v>LT-MIDWEST</v>
      </c>
      <c r="C1208" s="13" t="n">
        <f aca="false">C1207+1</f>
        <v>1207</v>
      </c>
      <c r="D1208" s="50" t="n">
        <f aca="false">FilterPk!B$13</f>
        <v>7151089.47366245</v>
      </c>
      <c r="E1208" s="50" t="n">
        <f aca="false">FilterPk!C$13</f>
        <v>48283.08</v>
      </c>
      <c r="F1208" s="50" t="n">
        <f aca="false">FilterPk!D$13</f>
        <v>-141448.54</v>
      </c>
      <c r="G1208" s="50" t="n">
        <f aca="false">FilterPk!E$13</f>
        <v>574622.66</v>
      </c>
      <c r="H1208" s="50" t="n">
        <f aca="false">FilterPk!F$13</f>
        <v>298097.27</v>
      </c>
      <c r="I1208" s="50" t="n">
        <f aca="false">FilterPk!G$13</f>
        <v>249481.43</v>
      </c>
      <c r="J1208" s="50" t="n">
        <f aca="false">FilterPk!H$13</f>
        <v>119379.88</v>
      </c>
      <c r="K1208" s="50" t="n">
        <f aca="false">FilterPk!I$13</f>
        <v>25994.27</v>
      </c>
      <c r="L1208" s="50" t="n">
        <f aca="false">FilterPk!J$13</f>
        <v>156242.15</v>
      </c>
      <c r="M1208" s="50" t="n">
        <f aca="false">FilterPk!K$13</f>
        <v>1762908.33</v>
      </c>
      <c r="N1208" s="50" t="n">
        <f aca="false">FilterPk!L$13</f>
        <v>3093560.53</v>
      </c>
      <c r="O1208" s="50" t="n">
        <f aca="false">FilterPk!M$13</f>
        <v>565730</v>
      </c>
      <c r="P1208" s="50" t="n">
        <f aca="false">FilterPk!N$13</f>
        <v>-439379.19</v>
      </c>
      <c r="Q1208" s="51" t="n">
        <f aca="false">FilterPk!O$13</f>
        <v>3219911.34</v>
      </c>
    </row>
    <row r="1209" customFormat="false" ht="12.75" hidden="false" customHeight="false" outlineLevel="0" collapsed="false">
      <c r="B1209" s="85" t="str">
        <f aca="false">FilterPk!A$14</f>
        <v>ST-ECAR</v>
      </c>
      <c r="C1209" s="13" t="n">
        <f aca="false">C1208+1</f>
        <v>1208</v>
      </c>
      <c r="D1209" s="50" t="n">
        <f aca="false">FilterPk!B$14</f>
        <v>238101.441960815</v>
      </c>
      <c r="E1209" s="50" t="n">
        <f aca="false">FilterPk!C$14</f>
        <v>13522.23</v>
      </c>
      <c r="F1209" s="50" t="n">
        <f aca="false">FilterPk!D$14</f>
        <v>15838.59</v>
      </c>
      <c r="G1209" s="50" t="n">
        <f aca="false">FilterPk!E$14</f>
        <v>0</v>
      </c>
      <c r="H1209" s="50" t="n">
        <f aca="false">FilterPk!F$14</f>
        <v>0</v>
      </c>
      <c r="I1209" s="50" t="n">
        <f aca="false">FilterPk!G$14</f>
        <v>0</v>
      </c>
      <c r="J1209" s="50" t="n">
        <f aca="false">FilterPk!H$14</f>
        <v>0</v>
      </c>
      <c r="K1209" s="50" t="n">
        <f aca="false">FilterPk!I$14</f>
        <v>0</v>
      </c>
      <c r="L1209" s="50" t="n">
        <f aca="false">FilterPk!J$14</f>
        <v>0</v>
      </c>
      <c r="M1209" s="50" t="n">
        <f aca="false">FilterPk!K$14</f>
        <v>0</v>
      </c>
      <c r="N1209" s="50" t="n">
        <f aca="false">FilterPk!L$14</f>
        <v>29360.82</v>
      </c>
      <c r="O1209" s="50" t="n">
        <f aca="false">FilterPk!M$14</f>
        <v>0</v>
      </c>
      <c r="P1209" s="50" t="n">
        <f aca="false">FilterPk!N$14</f>
        <v>0</v>
      </c>
      <c r="Q1209" s="51" t="n">
        <f aca="false">FilterPk!O$14</f>
        <v>29360.82</v>
      </c>
    </row>
    <row r="1210" customFormat="false" ht="12.75" hidden="false" customHeight="false" outlineLevel="0" collapsed="false">
      <c r="B1210" s="85" t="str">
        <f aca="false">FilterPk!A$15</f>
        <v>ST- MAPP</v>
      </c>
      <c r="C1210" s="13" t="n">
        <f aca="false">C1209+1</f>
        <v>1209</v>
      </c>
      <c r="D1210" s="50" t="n">
        <f aca="false">FilterPk!B$15</f>
        <v>254636.614020626</v>
      </c>
      <c r="E1210" s="50" t="n">
        <f aca="false">FilterPk!C$15</f>
        <v>795.43</v>
      </c>
      <c r="F1210" s="50" t="n">
        <f aca="false">FilterPk!D$15</f>
        <v>39596.48</v>
      </c>
      <c r="G1210" s="50" t="n">
        <f aca="false">FilterPk!E$15</f>
        <v>26009.8</v>
      </c>
      <c r="H1210" s="50" t="n">
        <f aca="false">FilterPk!F$15</f>
        <v>8238.75</v>
      </c>
      <c r="I1210" s="50" t="n">
        <f aca="false">FilterPk!G$15</f>
        <v>0</v>
      </c>
      <c r="J1210" s="50" t="n">
        <f aca="false">FilterPk!H$15</f>
        <v>0</v>
      </c>
      <c r="K1210" s="50" t="n">
        <f aca="false">FilterPk!I$15</f>
        <v>0</v>
      </c>
      <c r="L1210" s="50" t="n">
        <f aca="false">FilterPk!J$15</f>
        <v>0</v>
      </c>
      <c r="M1210" s="50" t="n">
        <f aca="false">FilterPk!K$15</f>
        <v>0</v>
      </c>
      <c r="N1210" s="50" t="n">
        <f aca="false">FilterPk!L$15</f>
        <v>74640.46</v>
      </c>
      <c r="O1210" s="50" t="n">
        <f aca="false">FilterPk!M$15</f>
        <v>0</v>
      </c>
      <c r="P1210" s="50" t="n">
        <f aca="false">FilterPk!N$15</f>
        <v>0</v>
      </c>
      <c r="Q1210" s="51" t="n">
        <f aca="false">FilterPk!O$15</f>
        <v>74640.46</v>
      </c>
    </row>
    <row r="1211" customFormat="false" ht="12.75" hidden="false" customHeight="false" outlineLevel="0" collapsed="false">
      <c r="B1211" s="85" t="str">
        <f aca="false">FilterPk!A$16</f>
        <v>ST- MAIN</v>
      </c>
      <c r="C1211" s="13" t="n">
        <f aca="false">C1210+1</f>
        <v>1210</v>
      </c>
      <c r="D1211" s="50" t="n">
        <f aca="false">FilterPk!B$16</f>
        <v>694293.253349893</v>
      </c>
      <c r="E1211" s="50" t="n">
        <f aca="false">FilterPk!C$16</f>
        <v>-2349.61</v>
      </c>
      <c r="F1211" s="50" t="n">
        <f aca="false">FilterPk!D$16</f>
        <v>15903</v>
      </c>
      <c r="G1211" s="50" t="n">
        <f aca="false">FilterPk!E$16</f>
        <v>69359.47</v>
      </c>
      <c r="H1211" s="50" t="n">
        <f aca="false">FilterPk!F$16</f>
        <v>0</v>
      </c>
      <c r="I1211" s="50" t="n">
        <f aca="false">FilterPk!G$16</f>
        <v>0</v>
      </c>
      <c r="J1211" s="50" t="n">
        <f aca="false">FilterPk!H$16</f>
        <v>0</v>
      </c>
      <c r="K1211" s="50" t="n">
        <f aca="false">FilterPk!I$16</f>
        <v>0</v>
      </c>
      <c r="L1211" s="50" t="n">
        <f aca="false">FilterPk!J$16</f>
        <v>0</v>
      </c>
      <c r="M1211" s="50" t="n">
        <f aca="false">FilterPk!K$16</f>
        <v>0</v>
      </c>
      <c r="N1211" s="50" t="n">
        <f aca="false">FilterPk!L$16</f>
        <v>82912.86</v>
      </c>
      <c r="O1211" s="50" t="n">
        <f aca="false">FilterPk!M$16</f>
        <v>0</v>
      </c>
      <c r="P1211" s="50" t="n">
        <f aca="false">FilterPk!N$16</f>
        <v>0</v>
      </c>
      <c r="Q1211" s="51" t="n">
        <f aca="false">FilterPk!O$16</f>
        <v>82912.86</v>
      </c>
    </row>
    <row r="1212" customFormat="false" ht="12.75" hidden="false" customHeight="false" outlineLevel="0" collapsed="false">
      <c r="B1212" s="85" t="str">
        <f aca="false">FilterPk!A$17</f>
        <v>MW-ANALYST</v>
      </c>
      <c r="C1212" s="13" t="n">
        <f aca="false">C1211+1</f>
        <v>1211</v>
      </c>
      <c r="D1212" s="50" t="n">
        <f aca="false">FilterPk!B$17</f>
        <v>0</v>
      </c>
      <c r="E1212" s="50" t="n">
        <f aca="false">FilterPk!C$17</f>
        <v>6363.4</v>
      </c>
      <c r="F1212" s="50" t="n">
        <f aca="false">FilterPk!D$17</f>
        <v>15838.59</v>
      </c>
      <c r="G1212" s="50" t="n">
        <f aca="false">FilterPk!E$17</f>
        <v>0</v>
      </c>
      <c r="H1212" s="50" t="n">
        <f aca="false">FilterPk!F$17</f>
        <v>0</v>
      </c>
      <c r="I1212" s="50" t="n">
        <f aca="false">FilterPk!G$17</f>
        <v>0</v>
      </c>
      <c r="J1212" s="50" t="n">
        <f aca="false">FilterPk!H$17</f>
        <v>0</v>
      </c>
      <c r="K1212" s="50" t="n">
        <f aca="false">FilterPk!I$17</f>
        <v>0</v>
      </c>
      <c r="L1212" s="50" t="n">
        <f aca="false">FilterPk!J$17</f>
        <v>0</v>
      </c>
      <c r="M1212" s="50" t="n">
        <f aca="false">FilterPk!K$17</f>
        <v>0</v>
      </c>
      <c r="N1212" s="50" t="n">
        <f aca="false">FilterPk!L$17</f>
        <v>22201.99</v>
      </c>
      <c r="O1212" s="50" t="n">
        <f aca="false">FilterPk!M$17</f>
        <v>0</v>
      </c>
      <c r="P1212" s="50" t="n">
        <f aca="false">FilterPk!N$17</f>
        <v>0</v>
      </c>
      <c r="Q1212" s="51" t="n">
        <f aca="false">FilterPk!O$17</f>
        <v>22201.99</v>
      </c>
    </row>
    <row r="1213" customFormat="false" ht="12.75" hidden="false" customHeight="false" outlineLevel="0" collapsed="false">
      <c r="B1213" s="85" t="str">
        <f aca="false">FilterPk!A$18</f>
        <v>LT-NE</v>
      </c>
      <c r="C1213" s="13" t="n">
        <f aca="false">C1212+1</f>
        <v>1212</v>
      </c>
      <c r="D1213" s="50" t="n">
        <f aca="false">FilterPk!B$18</f>
        <v>6187311.37539291</v>
      </c>
      <c r="E1213" s="50" t="n">
        <f aca="false">FilterPk!C$18</f>
        <v>-37254.47</v>
      </c>
      <c r="F1213" s="50" t="n">
        <f aca="false">FilterPk!D$18</f>
        <v>2562.91</v>
      </c>
      <c r="G1213" s="50" t="n">
        <f aca="false">FilterPk!E$18</f>
        <v>-23211.32</v>
      </c>
      <c r="H1213" s="50" t="n">
        <f aca="false">FilterPk!F$18</f>
        <v>263627.18</v>
      </c>
      <c r="I1213" s="50" t="n">
        <f aca="false">FilterPk!G$18</f>
        <v>-59813.36</v>
      </c>
      <c r="J1213" s="50" t="n">
        <f aca="false">FilterPk!H$18</f>
        <v>155752.04</v>
      </c>
      <c r="K1213" s="50" t="n">
        <f aca="false">FilterPk!I$18</f>
        <v>121018.38</v>
      </c>
      <c r="L1213" s="50" t="n">
        <f aca="false">FilterPk!J$18</f>
        <v>-53378.32</v>
      </c>
      <c r="M1213" s="50" t="n">
        <f aca="false">FilterPk!K$18</f>
        <v>995570.8</v>
      </c>
      <c r="N1213" s="50" t="n">
        <f aca="false">FilterPk!L$18</f>
        <v>1364873.84</v>
      </c>
      <c r="O1213" s="50" t="n">
        <f aca="false">FilterPk!M$18</f>
        <v>1053007.86</v>
      </c>
      <c r="P1213" s="50" t="n">
        <f aca="false">FilterPk!N$18</f>
        <v>-2593897.5</v>
      </c>
      <c r="Q1213" s="51" t="n">
        <f aca="false">FilterPk!O$18</f>
        <v>-176015.800000001</v>
      </c>
    </row>
    <row r="1214" customFormat="false" ht="12.75" hidden="false" customHeight="false" outlineLevel="0" collapsed="false">
      <c r="B1214" s="85" t="str">
        <f aca="false">FilterPk!A$19</f>
        <v>LT-PJM</v>
      </c>
      <c r="C1214" s="13" t="n">
        <f aca="false">C1213+1</f>
        <v>1213</v>
      </c>
      <c r="D1214" s="50" t="n">
        <f aca="false">FilterPk!B$19</f>
        <v>1818236.42109565</v>
      </c>
      <c r="E1214" s="50" t="n">
        <f aca="false">FilterPk!C$19</f>
        <v>25453.61</v>
      </c>
      <c r="F1214" s="50" t="n">
        <f aca="false">FilterPk!D$19</f>
        <v>45536</v>
      </c>
      <c r="G1214" s="50" t="n">
        <f aca="false">FilterPk!E$19</f>
        <v>312117.59</v>
      </c>
      <c r="H1214" s="50" t="n">
        <f aca="false">FilterPk!F$19</f>
        <v>211118</v>
      </c>
      <c r="I1214" s="50" t="n">
        <f aca="false">FilterPk!G$19</f>
        <v>0</v>
      </c>
      <c r="J1214" s="50" t="n">
        <f aca="false">FilterPk!H$19</f>
        <v>24536.25</v>
      </c>
      <c r="K1214" s="50" t="n">
        <f aca="false">FilterPk!I$19</f>
        <v>-12662.37</v>
      </c>
      <c r="L1214" s="50" t="n">
        <f aca="false">FilterPk!J$19</f>
        <v>-30078</v>
      </c>
      <c r="M1214" s="50" t="n">
        <f aca="false">FilterPk!K$19</f>
        <v>243523.27</v>
      </c>
      <c r="N1214" s="50" t="n">
        <f aca="false">FilterPk!L$19</f>
        <v>819544.35</v>
      </c>
      <c r="O1214" s="50" t="n">
        <f aca="false">FilterPk!M$19</f>
        <v>125485.18</v>
      </c>
      <c r="P1214" s="50" t="n">
        <f aca="false">FilterPk!N$19</f>
        <v>177105.54</v>
      </c>
      <c r="Q1214" s="51" t="n">
        <f aca="false">FilterPk!O$19</f>
        <v>1122135.07</v>
      </c>
    </row>
    <row r="1215" customFormat="false" ht="12.75" hidden="false" customHeight="false" outlineLevel="0" collapsed="false">
      <c r="B1215" s="85" t="str">
        <f aca="false">FilterPk!A$20</f>
        <v>LT- NY</v>
      </c>
      <c r="C1215" s="13" t="n">
        <f aca="false">C1214+1</f>
        <v>1214</v>
      </c>
      <c r="D1215" s="50" t="n">
        <f aca="false">FilterPk!B$20</f>
        <v>0</v>
      </c>
      <c r="E1215" s="50" t="n">
        <f aca="false">FilterPk!C$20</f>
        <v>-15908.51</v>
      </c>
      <c r="F1215" s="50" t="n">
        <f aca="false">FilterPk!D$20</f>
        <v>63126.67</v>
      </c>
      <c r="G1215" s="50" t="n">
        <f aca="false">FilterPk!E$20</f>
        <v>-17376.91</v>
      </c>
      <c r="H1215" s="50" t="n">
        <f aca="false">FilterPk!F$20</f>
        <v>0</v>
      </c>
      <c r="I1215" s="50" t="n">
        <f aca="false">FilterPk!G$20</f>
        <v>0</v>
      </c>
      <c r="J1215" s="50" t="n">
        <f aca="false">FilterPk!H$20</f>
        <v>0</v>
      </c>
      <c r="K1215" s="50" t="n">
        <f aca="false">FilterPk!I$20</f>
        <v>0</v>
      </c>
      <c r="L1215" s="50" t="n">
        <f aca="false">FilterPk!J$20</f>
        <v>0</v>
      </c>
      <c r="M1215" s="50" t="n">
        <f aca="false">FilterPk!K$20</f>
        <v>146381.01</v>
      </c>
      <c r="N1215" s="50" t="n">
        <f aca="false">FilterPk!L$20</f>
        <v>176222.26</v>
      </c>
      <c r="O1215" s="50" t="n">
        <f aca="false">FilterPk!M$20</f>
        <v>281909.77</v>
      </c>
      <c r="P1215" s="50" t="n">
        <f aca="false">FilterPk!N$20</f>
        <v>-177475.64</v>
      </c>
      <c r="Q1215" s="51" t="n">
        <f aca="false">FilterPk!O$20</f>
        <v>280656.39</v>
      </c>
    </row>
    <row r="1216" customFormat="false" ht="12.75" hidden="false" customHeight="false" outlineLevel="0" collapsed="false">
      <c r="B1216" s="85" t="str">
        <f aca="false">FilterPk!A$21</f>
        <v>ST- PJM</v>
      </c>
      <c r="C1216" s="13" t="n">
        <f aca="false">C1215+1</f>
        <v>1215</v>
      </c>
      <c r="D1216" s="50" t="n">
        <f aca="false">FilterPk!B$21</f>
        <v>1243093.71447674</v>
      </c>
      <c r="E1216" s="50" t="n">
        <f aca="false">FilterPk!C$21</f>
        <v>-91155.75</v>
      </c>
      <c r="F1216" s="50" t="n">
        <f aca="false">FilterPk!D$21</f>
        <v>-47515.78</v>
      </c>
      <c r="G1216" s="50" t="n">
        <f aca="false">FilterPk!E$21</f>
        <v>0</v>
      </c>
      <c r="H1216" s="50" t="n">
        <f aca="false">FilterPk!F$21</f>
        <v>0</v>
      </c>
      <c r="I1216" s="50" t="n">
        <f aca="false">FilterPk!G$21</f>
        <v>0</v>
      </c>
      <c r="J1216" s="50" t="n">
        <f aca="false">FilterPk!H$21</f>
        <v>0</v>
      </c>
      <c r="K1216" s="50" t="n">
        <f aca="false">FilterPk!I$21</f>
        <v>0</v>
      </c>
      <c r="L1216" s="50" t="n">
        <f aca="false">FilterPk!J$21</f>
        <v>0</v>
      </c>
      <c r="M1216" s="50" t="n">
        <f aca="false">FilterPk!K$21</f>
        <v>0</v>
      </c>
      <c r="N1216" s="50" t="n">
        <f aca="false">FilterPk!L$21</f>
        <v>-138671.53</v>
      </c>
      <c r="O1216" s="50" t="n">
        <f aca="false">FilterPk!M$21</f>
        <v>0</v>
      </c>
      <c r="P1216" s="50" t="n">
        <f aca="false">FilterPk!N$21</f>
        <v>0</v>
      </c>
      <c r="Q1216" s="51" t="n">
        <f aca="false">FilterPk!O$21</f>
        <v>-138671.53</v>
      </c>
    </row>
    <row r="1217" customFormat="false" ht="12.75" hidden="false" customHeight="false" outlineLevel="0" collapsed="false">
      <c r="B1217" s="85" t="str">
        <f aca="false">FilterPk!A$22</f>
        <v>ST- NENG</v>
      </c>
      <c r="C1217" s="13" t="n">
        <f aca="false">C1216+1</f>
        <v>1216</v>
      </c>
      <c r="D1217" s="50" t="n">
        <f aca="false">FilterPk!B$22</f>
        <v>539719.375927685</v>
      </c>
      <c r="E1217" s="50" t="n">
        <f aca="false">FilterPk!C$22</f>
        <v>13161.19</v>
      </c>
      <c r="F1217" s="50" t="n">
        <f aca="false">FilterPk!D$22</f>
        <v>63418.82</v>
      </c>
      <c r="G1217" s="50" t="n">
        <f aca="false">FilterPk!E$22</f>
        <v>0</v>
      </c>
      <c r="H1217" s="50" t="n">
        <f aca="false">FilterPk!F$22</f>
        <v>0</v>
      </c>
      <c r="I1217" s="50" t="n">
        <f aca="false">FilterPk!G$22</f>
        <v>0</v>
      </c>
      <c r="J1217" s="50" t="n">
        <f aca="false">FilterPk!H$22</f>
        <v>0</v>
      </c>
      <c r="K1217" s="50" t="n">
        <f aca="false">FilterPk!I$22</f>
        <v>0</v>
      </c>
      <c r="L1217" s="50" t="n">
        <f aca="false">FilterPk!J$22</f>
        <v>0</v>
      </c>
      <c r="M1217" s="50" t="n">
        <f aca="false">FilterPk!K$22</f>
        <v>0</v>
      </c>
      <c r="N1217" s="50" t="n">
        <f aca="false">FilterPk!L$22</f>
        <v>76580.01</v>
      </c>
      <c r="O1217" s="50" t="n">
        <f aca="false">FilterPk!M$22</f>
        <v>0</v>
      </c>
      <c r="P1217" s="50" t="n">
        <f aca="false">FilterPk!N$22</f>
        <v>0</v>
      </c>
      <c r="Q1217" s="51" t="n">
        <f aca="false">FilterPk!O$22</f>
        <v>76580.01</v>
      </c>
    </row>
    <row r="1218" customFormat="false" ht="12.75" hidden="false" customHeight="false" outlineLevel="0" collapsed="false">
      <c r="B1218" s="85" t="str">
        <f aca="false">FilterPk!A$23</f>
        <v>ST- NY</v>
      </c>
      <c r="C1218" s="13" t="n">
        <f aca="false">C1217+1</f>
        <v>1217</v>
      </c>
      <c r="D1218" s="50" t="n">
        <f aca="false">FilterPk!B$23</f>
        <v>251437.188425373</v>
      </c>
      <c r="E1218" s="50" t="n">
        <f aca="false">FilterPk!C$23</f>
        <v>10362.2</v>
      </c>
      <c r="F1218" s="50" t="n">
        <f aca="false">FilterPk!D$23</f>
        <v>-15838.59</v>
      </c>
      <c r="G1218" s="50" t="n">
        <f aca="false">FilterPk!E$23</f>
        <v>17339.87</v>
      </c>
      <c r="H1218" s="50" t="n">
        <f aca="false">FilterPk!F$23</f>
        <v>0</v>
      </c>
      <c r="I1218" s="50" t="n">
        <f aca="false">FilterPk!G$23</f>
        <v>0</v>
      </c>
      <c r="J1218" s="50" t="n">
        <f aca="false">FilterPk!H$23</f>
        <v>0</v>
      </c>
      <c r="K1218" s="50" t="n">
        <f aca="false">FilterPk!I$23</f>
        <v>0</v>
      </c>
      <c r="L1218" s="50" t="n">
        <f aca="false">FilterPk!J$23</f>
        <v>0</v>
      </c>
      <c r="M1218" s="50" t="n">
        <f aca="false">FilterPk!K$23</f>
        <v>0</v>
      </c>
      <c r="N1218" s="50" t="n">
        <f aca="false">FilterPk!L$23</f>
        <v>11863.48</v>
      </c>
      <c r="O1218" s="50" t="n">
        <f aca="false">FilterPk!M$23</f>
        <v>0</v>
      </c>
      <c r="P1218" s="50" t="n">
        <f aca="false">FilterPk!N$23</f>
        <v>0</v>
      </c>
      <c r="Q1218" s="51" t="n">
        <f aca="false">FilterPk!O$23</f>
        <v>11863.48</v>
      </c>
    </row>
    <row r="1219" customFormat="false" ht="12.75" hidden="false" customHeight="false" outlineLevel="0" collapsed="false">
      <c r="B1219" s="85" t="str">
        <f aca="false">FilterPk!A$24</f>
        <v>NE- PHYS</v>
      </c>
      <c r="C1219" s="13" t="n">
        <f aca="false">C1218+1</f>
        <v>1218</v>
      </c>
      <c r="D1219" s="50" t="n">
        <f aca="false">FilterPk!B$24</f>
        <v>0</v>
      </c>
      <c r="E1219" s="50" t="n">
        <f aca="false">FilterPk!C$24</f>
        <v>0</v>
      </c>
      <c r="F1219" s="50" t="n">
        <f aca="false">FilterPk!D$24</f>
        <v>0</v>
      </c>
      <c r="G1219" s="50" t="n">
        <f aca="false">FilterPk!E$24</f>
        <v>0</v>
      </c>
      <c r="H1219" s="50" t="n">
        <f aca="false">FilterPk!F$24</f>
        <v>0</v>
      </c>
      <c r="I1219" s="50" t="n">
        <f aca="false">FilterPk!G$24</f>
        <v>0</v>
      </c>
      <c r="J1219" s="50" t="n">
        <f aca="false">FilterPk!H$24</f>
        <v>0</v>
      </c>
      <c r="K1219" s="50" t="n">
        <f aca="false">FilterPk!I$24</f>
        <v>0</v>
      </c>
      <c r="L1219" s="50" t="n">
        <f aca="false">FilterPk!J$24</f>
        <v>0</v>
      </c>
      <c r="M1219" s="50" t="n">
        <f aca="false">FilterPk!K$24</f>
        <v>0</v>
      </c>
      <c r="N1219" s="50" t="n">
        <f aca="false">FilterPk!L$24</f>
        <v>0</v>
      </c>
      <c r="O1219" s="50" t="n">
        <f aca="false">FilterPk!M$24</f>
        <v>0</v>
      </c>
      <c r="P1219" s="50" t="n">
        <f aca="false">FilterPk!N$24</f>
        <v>0</v>
      </c>
      <c r="Q1219" s="51" t="n">
        <f aca="false">FilterPk!O$24</f>
        <v>0</v>
      </c>
    </row>
    <row r="1220" customFormat="false" ht="12.75" hidden="false" customHeight="false" outlineLevel="0" collapsed="false">
      <c r="B1220" s="85" t="str">
        <f aca="false">FilterPk!A$25</f>
        <v>LT-Southeast</v>
      </c>
      <c r="C1220" s="13" t="n">
        <f aca="false">C1219+1</f>
        <v>1219</v>
      </c>
      <c r="D1220" s="50" t="n">
        <f aca="false">FilterPk!B$25</f>
        <v>11411200.8859117</v>
      </c>
      <c r="E1220" s="50" t="n">
        <f aca="false">FilterPk!C$25</f>
        <v>45860.27</v>
      </c>
      <c r="F1220" s="50" t="n">
        <f aca="false">FilterPk!D$25</f>
        <v>54109.47</v>
      </c>
      <c r="G1220" s="50" t="n">
        <f aca="false">FilterPk!E$25</f>
        <v>124540.18</v>
      </c>
      <c r="H1220" s="50" t="n">
        <f aca="false">FilterPk!F$25</f>
        <v>77068.78</v>
      </c>
      <c r="I1220" s="50" t="n">
        <f aca="false">FilterPk!G$25</f>
        <v>75414.58</v>
      </c>
      <c r="J1220" s="50" t="n">
        <f aca="false">FilterPk!H$25</f>
        <v>134077.64</v>
      </c>
      <c r="K1220" s="50" t="n">
        <f aca="false">FilterPk!I$25</f>
        <v>429786.05</v>
      </c>
      <c r="L1220" s="50" t="n">
        <f aca="false">FilterPk!J$25</f>
        <v>118391.18</v>
      </c>
      <c r="M1220" s="50" t="n">
        <f aca="false">FilterPk!K$25</f>
        <v>1083243.13</v>
      </c>
      <c r="N1220" s="50" t="n">
        <f aca="false">FilterPk!L$25</f>
        <v>2142491.28</v>
      </c>
      <c r="O1220" s="50" t="n">
        <f aca="false">FilterPk!M$25</f>
        <v>344226</v>
      </c>
      <c r="P1220" s="50" t="n">
        <f aca="false">FilterPk!N$25</f>
        <v>1221747.4</v>
      </c>
      <c r="Q1220" s="51" t="n">
        <f aca="false">FilterPk!O$25</f>
        <v>3708464.68</v>
      </c>
    </row>
    <row r="1221" customFormat="false" ht="12.75" hidden="false" customHeight="false" outlineLevel="0" collapsed="false">
      <c r="B1221" s="85" t="str">
        <f aca="false">FilterPk!A$26</f>
        <v>ST-SPP</v>
      </c>
      <c r="C1221" s="13" t="n">
        <f aca="false">C1220+1</f>
        <v>1220</v>
      </c>
      <c r="D1221" s="50" t="n">
        <f aca="false">FilterPk!B$26</f>
        <v>52202.8773549933</v>
      </c>
      <c r="E1221" s="50" t="n">
        <f aca="false">FilterPk!C$26</f>
        <v>3181.7</v>
      </c>
      <c r="F1221" s="50" t="n">
        <f aca="false">FilterPk!D$26</f>
        <v>0</v>
      </c>
      <c r="G1221" s="50" t="n">
        <f aca="false">FilterPk!E$26</f>
        <v>0</v>
      </c>
      <c r="H1221" s="50" t="n">
        <f aca="false">FilterPk!F$26</f>
        <v>0</v>
      </c>
      <c r="I1221" s="50" t="n">
        <f aca="false">FilterPk!G$26</f>
        <v>0</v>
      </c>
      <c r="J1221" s="50" t="n">
        <f aca="false">FilterPk!H$26</f>
        <v>0</v>
      </c>
      <c r="K1221" s="50" t="n">
        <f aca="false">FilterPk!I$26</f>
        <v>0</v>
      </c>
      <c r="L1221" s="50" t="n">
        <f aca="false">FilterPk!J$26</f>
        <v>0</v>
      </c>
      <c r="M1221" s="50" t="n">
        <f aca="false">FilterPk!K$26</f>
        <v>0</v>
      </c>
      <c r="N1221" s="50" t="n">
        <f aca="false">FilterPk!L$26</f>
        <v>3181.7</v>
      </c>
      <c r="O1221" s="50" t="n">
        <f aca="false">FilterPk!M$26</f>
        <v>0</v>
      </c>
      <c r="P1221" s="50" t="n">
        <f aca="false">FilterPk!N$26</f>
        <v>0</v>
      </c>
      <c r="Q1221" s="51" t="n">
        <f aca="false">FilterPk!O$26</f>
        <v>3181.7</v>
      </c>
    </row>
    <row r="1222" customFormat="false" ht="12.75" hidden="false" customHeight="false" outlineLevel="0" collapsed="false">
      <c r="B1222" s="85" t="str">
        <f aca="false">FilterPk!A$27</f>
        <v>ST-SERC</v>
      </c>
      <c r="C1222" s="13" t="n">
        <f aca="false">C1221+1</f>
        <v>1221</v>
      </c>
      <c r="D1222" s="50" t="n">
        <f aca="false">FilterPk!B$27</f>
        <v>686881.973218232</v>
      </c>
      <c r="E1222" s="50" t="n">
        <f aca="false">FilterPk!C$27</f>
        <v>-12726.81</v>
      </c>
      <c r="F1222" s="50" t="n">
        <f aca="false">FilterPk!D$27</f>
        <v>-31677.19</v>
      </c>
      <c r="G1222" s="50" t="n">
        <f aca="false">FilterPk!E$27</f>
        <v>138718.93</v>
      </c>
      <c r="H1222" s="50" t="n">
        <f aca="false">FilterPk!F$27</f>
        <v>0</v>
      </c>
      <c r="I1222" s="50" t="n">
        <f aca="false">FilterPk!G$27</f>
        <v>0</v>
      </c>
      <c r="J1222" s="50" t="n">
        <f aca="false">FilterPk!H$27</f>
        <v>0</v>
      </c>
      <c r="K1222" s="50" t="n">
        <f aca="false">FilterPk!I$27</f>
        <v>0</v>
      </c>
      <c r="L1222" s="50" t="n">
        <f aca="false">FilterPk!J$27</f>
        <v>0</v>
      </c>
      <c r="M1222" s="50" t="n">
        <f aca="false">FilterPk!K$27</f>
        <v>0</v>
      </c>
      <c r="N1222" s="50" t="n">
        <f aca="false">FilterPk!L$27</f>
        <v>94314.93</v>
      </c>
      <c r="O1222" s="50" t="n">
        <f aca="false">FilterPk!M$27</f>
        <v>0</v>
      </c>
      <c r="P1222" s="50" t="n">
        <f aca="false">FilterPk!N$27</f>
        <v>0</v>
      </c>
      <c r="Q1222" s="51" t="n">
        <f aca="false">FilterPk!O$27</f>
        <v>94314.93</v>
      </c>
    </row>
    <row r="1223" customFormat="false" ht="12.75" hidden="false" customHeight="false" outlineLevel="0" collapsed="false">
      <c r="B1223" s="85" t="str">
        <f aca="false">FilterPk!A$28</f>
        <v>LT- Texas</v>
      </c>
      <c r="C1223" s="13" t="n">
        <f aca="false">C1222+1</f>
        <v>1222</v>
      </c>
      <c r="D1223" s="50" t="n">
        <f aca="false">FilterPk!B$28</f>
        <v>3826684.70313045</v>
      </c>
      <c r="E1223" s="50" t="n">
        <f aca="false">FilterPk!C$28</f>
        <v>-6382.69</v>
      </c>
      <c r="F1223" s="50" t="n">
        <f aca="false">FilterPk!D$28</f>
        <v>71634.81</v>
      </c>
      <c r="G1223" s="50" t="n">
        <f aca="false">FilterPk!E$28</f>
        <v>28710.67</v>
      </c>
      <c r="H1223" s="50" t="n">
        <f aca="false">FilterPk!F$28</f>
        <v>106726.26</v>
      </c>
      <c r="I1223" s="50" t="n">
        <f aca="false">FilterPk!G$28</f>
        <v>68401.15</v>
      </c>
      <c r="J1223" s="50" t="n">
        <f aca="false">FilterPk!H$28</f>
        <v>107963.61</v>
      </c>
      <c r="K1223" s="50" t="n">
        <f aca="false">FilterPk!I$28</f>
        <v>204731.1</v>
      </c>
      <c r="L1223" s="50" t="n">
        <f aca="false">FilterPk!J$28</f>
        <v>63773.36</v>
      </c>
      <c r="M1223" s="50" t="n">
        <f aca="false">FilterPk!K$28</f>
        <v>194039.66</v>
      </c>
      <c r="N1223" s="50" t="n">
        <f aca="false">FilterPk!L$28</f>
        <v>839597.93</v>
      </c>
      <c r="O1223" s="50" t="n">
        <f aca="false">FilterPk!M$28</f>
        <v>673610.11</v>
      </c>
      <c r="P1223" s="50" t="n">
        <f aca="false">FilterPk!N$28</f>
        <v>107208.74</v>
      </c>
      <c r="Q1223" s="51" t="n">
        <f aca="false">FilterPk!O$28</f>
        <v>1620416.78</v>
      </c>
    </row>
    <row r="1224" customFormat="false" ht="12.75" hidden="false" customHeight="false" outlineLevel="0" collapsed="false">
      <c r="B1224" s="85" t="str">
        <f aca="false">FilterPk!A$29</f>
        <v>St- Texas</v>
      </c>
      <c r="C1224" s="13" t="n">
        <f aca="false">C1223+1</f>
        <v>1223</v>
      </c>
      <c r="D1224" s="50" t="n">
        <f aca="false">FilterPk!B$29</f>
        <v>445563.239343252</v>
      </c>
      <c r="E1224" s="50" t="n">
        <f aca="false">FilterPk!C$29</f>
        <v>30194</v>
      </c>
      <c r="F1224" s="50" t="n">
        <f aca="false">FilterPk!D$29</f>
        <v>31677.19</v>
      </c>
      <c r="G1224" s="50" t="n">
        <f aca="false">FilterPk!E$29</f>
        <v>0</v>
      </c>
      <c r="H1224" s="50" t="n">
        <f aca="false">FilterPk!F$29</f>
        <v>0</v>
      </c>
      <c r="I1224" s="50" t="n">
        <f aca="false">FilterPk!G$29</f>
        <v>0</v>
      </c>
      <c r="J1224" s="50" t="n">
        <f aca="false">FilterPk!H$29</f>
        <v>0</v>
      </c>
      <c r="K1224" s="50" t="n">
        <f aca="false">FilterPk!I$29</f>
        <v>0</v>
      </c>
      <c r="L1224" s="50" t="n">
        <f aca="false">FilterPk!J$29</f>
        <v>0</v>
      </c>
      <c r="M1224" s="50" t="n">
        <f aca="false">FilterPk!K$29</f>
        <v>0</v>
      </c>
      <c r="N1224" s="50" t="n">
        <f aca="false">FilterPk!L$29</f>
        <v>61871.19</v>
      </c>
      <c r="O1224" s="50" t="n">
        <f aca="false">FilterPk!M$29</f>
        <v>0</v>
      </c>
      <c r="P1224" s="50" t="n">
        <f aca="false">FilterPk!N$29</f>
        <v>0</v>
      </c>
      <c r="Q1224" s="51" t="n">
        <f aca="false">FilterPk!O$29</f>
        <v>61871.19</v>
      </c>
    </row>
    <row r="1225" customFormat="false" ht="12.75" hidden="false" customHeight="false" outlineLevel="0" collapsed="false">
      <c r="B1225" s="85"/>
      <c r="C1225" s="13" t="n">
        <f aca="false">C1224+1</f>
        <v>1224</v>
      </c>
      <c r="D1225" s="50"/>
      <c r="E1225" s="50"/>
      <c r="F1225" s="50"/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1"/>
    </row>
    <row r="1226" customFormat="false" ht="12.75" hidden="false" customHeight="false" outlineLevel="0" collapsed="false">
      <c r="B1226" s="85" t="str">
        <f aca="false">FilterPk!A$32</f>
        <v>Gas positions</v>
      </c>
      <c r="C1226" s="13" t="n">
        <f aca="false">C1225+1</f>
        <v>1225</v>
      </c>
      <c r="D1226" s="50" t="s">
        <v>4</v>
      </c>
      <c r="E1226" s="50"/>
      <c r="F1226" s="50"/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1"/>
    </row>
    <row r="1227" customFormat="false" ht="12.75" hidden="false" customHeight="false" outlineLevel="0" collapsed="false">
      <c r="B1227" s="85" t="str">
        <f aca="false">FilterPk!A$33</f>
        <v>Kevin Presto</v>
      </c>
      <c r="C1227" s="13" t="n">
        <f aca="false">C1226+1</f>
        <v>1226</v>
      </c>
      <c r="D1227" s="50" t="n">
        <f aca="false">FilterPk!B$33</f>
        <v>0</v>
      </c>
      <c r="E1227" s="50" t="n">
        <f aca="false">FilterPk!C$33</f>
        <v>0</v>
      </c>
      <c r="F1227" s="50" t="n">
        <f aca="false">FilterPk!D$33</f>
        <v>0</v>
      </c>
      <c r="G1227" s="50" t="n">
        <f aca="false">FilterPk!E$33</f>
        <v>0</v>
      </c>
      <c r="H1227" s="50" t="n">
        <f aca="false">FilterPk!F$33</f>
        <v>148.212616</v>
      </c>
      <c r="I1227" s="50" t="n">
        <f aca="false">FilterPk!G$33</f>
        <v>152.45636</v>
      </c>
      <c r="J1227" s="50" t="n">
        <f aca="false">FilterPk!H$33</f>
        <v>146.860915</v>
      </c>
      <c r="K1227" s="50" t="n">
        <f aca="false">FilterPk!I$33</f>
        <v>301.509361</v>
      </c>
      <c r="L1227" s="50" t="n">
        <f aca="false">FilterPk!J$33</f>
        <v>144.921279</v>
      </c>
      <c r="M1227" s="50" t="n">
        <f aca="false">FilterPk!K$33</f>
        <v>149.116289</v>
      </c>
      <c r="N1227" s="50" t="n">
        <f aca="false">FilterPk!L$33</f>
        <v>1043.07682</v>
      </c>
      <c r="O1227" s="50" t="n">
        <f aca="false">FilterPk!M$33</f>
        <v>0</v>
      </c>
      <c r="P1227" s="50" t="n">
        <f aca="false">FilterPk!N$33</f>
        <v>0</v>
      </c>
      <c r="Q1227" s="51" t="n">
        <f aca="false">FilterPk!O$33</f>
        <v>1043.07682</v>
      </c>
    </row>
    <row r="1228" customFormat="false" ht="12.75" hidden="false" customHeight="false" outlineLevel="0" collapsed="false">
      <c r="B1228" s="85" t="str">
        <f aca="false">FilterPk!A$34</f>
        <v>Fletcher Sturm</v>
      </c>
      <c r="C1228" s="13" t="n">
        <f aca="false">C1227+1</f>
        <v>1227</v>
      </c>
      <c r="D1228" s="50" t="n">
        <f aca="false">FilterPk!B$34</f>
        <v>0</v>
      </c>
      <c r="E1228" s="50" t="n">
        <f aca="false">FilterPk!C$34</f>
        <v>0</v>
      </c>
      <c r="F1228" s="50" t="n">
        <f aca="false">FilterPk!D$34</f>
        <v>10.382539</v>
      </c>
      <c r="G1228" s="50" t="n">
        <f aca="false">FilterPk!E$34</f>
        <v>-372.732218</v>
      </c>
      <c r="H1228" s="50" t="n">
        <f aca="false">FilterPk!F$34</f>
        <v>-18.430041</v>
      </c>
      <c r="I1228" s="50" t="n">
        <f aca="false">FilterPk!G$34</f>
        <v>-7.519049</v>
      </c>
      <c r="J1228" s="50" t="n">
        <f aca="false">FilterPk!H$34</f>
        <v>7.209206</v>
      </c>
      <c r="K1228" s="50" t="n">
        <f aca="false">FilterPk!I$34</f>
        <v>16.283645</v>
      </c>
      <c r="L1228" s="50" t="n">
        <f aca="false">FilterPk!J$34</f>
        <v>-0.622678</v>
      </c>
      <c r="M1228" s="50" t="n">
        <f aca="false">FilterPk!K$34</f>
        <v>48.787102</v>
      </c>
      <c r="N1228" s="50" t="n">
        <f aca="false">FilterPk!L$34</f>
        <v>-316.641494</v>
      </c>
      <c r="O1228" s="50" t="n">
        <f aca="false">FilterPk!M$34</f>
        <v>137.057149</v>
      </c>
      <c r="P1228" s="50" t="n">
        <f aca="false">FilterPk!N$34</f>
        <v>0</v>
      </c>
      <c r="Q1228" s="51" t="n">
        <f aca="false">FilterPk!O$34</f>
        <v>-179.584345</v>
      </c>
    </row>
    <row r="1229" customFormat="false" ht="12.75" hidden="false" customHeight="false" outlineLevel="0" collapsed="false">
      <c r="B1229" s="85" t="str">
        <f aca="false">FilterPk!A$35</f>
        <v>Doug Gilbert-Smith</v>
      </c>
      <c r="C1229" s="13" t="n">
        <f aca="false">C1228+1</f>
        <v>1228</v>
      </c>
      <c r="D1229" s="50" t="n">
        <f aca="false">FilterPk!B$35</f>
        <v>0</v>
      </c>
      <c r="E1229" s="50" t="n">
        <f aca="false">FilterPk!C$35</f>
        <v>0</v>
      </c>
      <c r="F1229" s="50" t="n">
        <f aca="false">FilterPk!D$35</f>
        <v>-34.907</v>
      </c>
      <c r="G1229" s="50" t="n">
        <f aca="false">FilterPk!E$35</f>
        <v>38.473605</v>
      </c>
      <c r="H1229" s="50" t="n">
        <f aca="false">FilterPk!F$35</f>
        <v>-29.642523</v>
      </c>
      <c r="I1229" s="50" t="n">
        <f aca="false">FilterPk!G$35</f>
        <v>30.491272</v>
      </c>
      <c r="J1229" s="50" t="n">
        <f aca="false">FilterPk!H$35</f>
        <v>0</v>
      </c>
      <c r="K1229" s="50" t="n">
        <f aca="false">FilterPk!I$35</f>
        <v>90.452808</v>
      </c>
      <c r="L1229" s="50" t="n">
        <f aca="false">FilterPk!J$35</f>
        <v>0</v>
      </c>
      <c r="M1229" s="50" t="n">
        <f aca="false">FilterPk!K$35</f>
        <v>14.574853</v>
      </c>
      <c r="N1229" s="50" t="n">
        <f aca="false">FilterPk!L$35</f>
        <v>109.443015</v>
      </c>
      <c r="O1229" s="50" t="n">
        <f aca="false">FilterPk!M$35</f>
        <v>94.93307</v>
      </c>
      <c r="P1229" s="50" t="n">
        <f aca="false">FilterPk!N$35</f>
        <v>-157.516125</v>
      </c>
      <c r="Q1229" s="51" t="n">
        <f aca="false">FilterPk!O$35</f>
        <v>46.85996</v>
      </c>
    </row>
    <row r="1230" customFormat="false" ht="12.75" hidden="false" customHeight="false" outlineLevel="0" collapsed="false">
      <c r="B1230" s="85" t="str">
        <f aca="false">FilterPk!A$36</f>
        <v>Rogers Herndon</v>
      </c>
      <c r="C1230" s="13" t="n">
        <f aca="false">C1229+1</f>
        <v>1229</v>
      </c>
      <c r="D1230" s="50" t="n">
        <f aca="false">FilterPk!B$36</f>
        <v>0</v>
      </c>
      <c r="E1230" s="50" t="n">
        <f aca="false">FilterPk!C$36</f>
        <v>0</v>
      </c>
      <c r="F1230" s="50" t="n">
        <f aca="false">FilterPk!D$36</f>
        <v>-16.269581</v>
      </c>
      <c r="G1230" s="50" t="n">
        <f aca="false">FilterPk!E$36</f>
        <v>-36.150495</v>
      </c>
      <c r="H1230" s="50" t="n">
        <f aca="false">FilterPk!F$36</f>
        <v>-105.080472</v>
      </c>
      <c r="I1230" s="50" t="n">
        <f aca="false">FilterPk!G$36</f>
        <v>-21.496839</v>
      </c>
      <c r="J1230" s="50" t="n">
        <f aca="false">FilterPk!H$36</f>
        <v>76.011979</v>
      </c>
      <c r="K1230" s="50" t="n">
        <f aca="false">FilterPk!I$36</f>
        <v>315.376651</v>
      </c>
      <c r="L1230" s="50" t="n">
        <f aca="false">FilterPk!J$36</f>
        <v>0.622678</v>
      </c>
      <c r="M1230" s="50" t="n">
        <f aca="false">FilterPk!K$36</f>
        <v>131.855286</v>
      </c>
      <c r="N1230" s="50" t="n">
        <f aca="false">FilterPk!L$36</f>
        <v>344.869207</v>
      </c>
      <c r="O1230" s="50" t="n">
        <f aca="false">FilterPk!M$36</f>
        <v>500.495437</v>
      </c>
      <c r="P1230" s="50" t="n">
        <f aca="false">FilterPk!N$36</f>
        <v>0</v>
      </c>
      <c r="Q1230" s="51" t="n">
        <f aca="false">FilterPk!O$36</f>
        <v>845.364644</v>
      </c>
    </row>
    <row r="1231" customFormat="false" ht="12.75" hidden="false" customHeight="false" outlineLevel="0" collapsed="false">
      <c r="B1231" s="85" t="str">
        <f aca="false">FilterPk!A$37</f>
        <v>Dana Davis</v>
      </c>
      <c r="C1231" s="13" t="n">
        <f aca="false">C1230+1</f>
        <v>1230</v>
      </c>
      <c r="D1231" s="50" t="n">
        <f aca="false">FilterPk!B$37</f>
        <v>0</v>
      </c>
      <c r="E1231" s="50" t="n">
        <f aca="false">FilterPk!C$37</f>
        <v>0</v>
      </c>
      <c r="F1231" s="50" t="n">
        <f aca="false">FilterPk!D$37</f>
        <v>4.986714</v>
      </c>
      <c r="G1231" s="50" t="n">
        <f aca="false">FilterPk!E$37</f>
        <v>-10.425106</v>
      </c>
      <c r="H1231" s="50" t="n">
        <f aca="false">FilterPk!F$37</f>
        <v>34.582944</v>
      </c>
      <c r="I1231" s="50" t="n">
        <f aca="false">FilterPk!G$37</f>
        <v>31.966656</v>
      </c>
      <c r="J1231" s="50" t="n">
        <f aca="false">FilterPk!H$37</f>
        <v>34.267547</v>
      </c>
      <c r="K1231" s="50" t="n">
        <f aca="false">FilterPk!I$37</f>
        <v>70.027981</v>
      </c>
      <c r="L1231" s="50" t="n">
        <f aca="false">FilterPk!J$37</f>
        <v>33.814965</v>
      </c>
      <c r="M1231" s="50" t="n">
        <f aca="false">FilterPk!K$37</f>
        <v>44.191074</v>
      </c>
      <c r="N1231" s="50" t="n">
        <f aca="false">FilterPk!L$37</f>
        <v>243.412775</v>
      </c>
      <c r="O1231" s="50" t="n">
        <f aca="false">FilterPk!M$37</f>
        <v>27.55263</v>
      </c>
      <c r="P1231" s="50" t="n">
        <f aca="false">FilterPk!N$37</f>
        <v>0</v>
      </c>
      <c r="Q1231" s="51" t="n">
        <f aca="false">FilterPk!O$37</f>
        <v>270.965405</v>
      </c>
    </row>
    <row r="1232" customFormat="false" ht="12.75" hidden="false" customHeight="false" outlineLevel="0" collapsed="false">
      <c r="B1232" s="85" t="str">
        <f aca="false">FilterPk!A$38</f>
        <v>Tom May</v>
      </c>
      <c r="C1232" s="13" t="n">
        <f aca="false">C1231+1</f>
        <v>1231</v>
      </c>
      <c r="D1232" s="50" t="n">
        <f aca="false">FilterPk!B$38</f>
        <v>0</v>
      </c>
      <c r="E1232" s="50" t="n">
        <f aca="false">FilterPk!C$38</f>
        <v>0</v>
      </c>
      <c r="F1232" s="50" t="n">
        <f aca="false">FilterPk!D$38</f>
        <v>0</v>
      </c>
      <c r="G1232" s="50" t="n">
        <f aca="false">FilterPk!E$38</f>
        <v>0</v>
      </c>
      <c r="H1232" s="50" t="n">
        <f aca="false">FilterPk!F$38</f>
        <v>0</v>
      </c>
      <c r="I1232" s="50" t="n">
        <f aca="false">FilterPk!G$38</f>
        <v>0</v>
      </c>
      <c r="J1232" s="50" t="n">
        <f aca="false">FilterPk!H$38</f>
        <v>0</v>
      </c>
      <c r="K1232" s="50" t="n">
        <f aca="false">FilterPk!I$38</f>
        <v>0</v>
      </c>
      <c r="L1232" s="50" t="n">
        <f aca="false">FilterPk!J$38</f>
        <v>0</v>
      </c>
      <c r="M1232" s="50" t="n">
        <f aca="false">FilterPk!K$38</f>
        <v>0</v>
      </c>
      <c r="N1232" s="50" t="n">
        <f aca="false">FilterPk!L$38</f>
        <v>0</v>
      </c>
      <c r="O1232" s="50" t="n">
        <f aca="false">FilterPk!M$38</f>
        <v>0</v>
      </c>
      <c r="P1232" s="50" t="n">
        <f aca="false">FilterPk!N$38</f>
        <v>0</v>
      </c>
      <c r="Q1232" s="51" t="n">
        <f aca="false">FilterPk!O$38</f>
        <v>0</v>
      </c>
    </row>
    <row r="1233" customFormat="false" ht="12.75" hidden="false" customHeight="false" outlineLevel="0" collapsed="false">
      <c r="B1233" s="85" t="str">
        <f aca="false">FilterPk!A$39</f>
        <v>Clint Dean</v>
      </c>
      <c r="C1233" s="13" t="n">
        <f aca="false">C1232+1</f>
        <v>1232</v>
      </c>
      <c r="D1233" s="50" t="n">
        <f aca="false">FilterPk!B$39</f>
        <v>0</v>
      </c>
      <c r="E1233" s="50" t="n">
        <f aca="false">FilterPk!C$39</f>
        <v>0</v>
      </c>
      <c r="F1233" s="50" t="n">
        <f aca="false">FilterPk!D$39</f>
        <v>-27.9256</v>
      </c>
      <c r="G1233" s="50" t="n">
        <f aca="false">FilterPk!E$39</f>
        <v>0</v>
      </c>
      <c r="H1233" s="50" t="n">
        <f aca="false">FilterPk!F$39</f>
        <v>0</v>
      </c>
      <c r="I1233" s="50" t="n">
        <f aca="false">FilterPk!G$39</f>
        <v>0</v>
      </c>
      <c r="J1233" s="50" t="n">
        <f aca="false">FilterPk!H$39</f>
        <v>0</v>
      </c>
      <c r="K1233" s="50" t="n">
        <f aca="false">FilterPk!I$39</f>
        <v>0</v>
      </c>
      <c r="L1233" s="50" t="n">
        <f aca="false">FilterPk!J$39</f>
        <v>0</v>
      </c>
      <c r="M1233" s="50" t="n">
        <f aca="false">FilterPk!K$39</f>
        <v>0</v>
      </c>
      <c r="N1233" s="50" t="n">
        <f aca="false">FilterPk!L$39</f>
        <v>-27.9256</v>
      </c>
      <c r="O1233" s="50" t="n">
        <f aca="false">FilterPk!M$39</f>
        <v>0</v>
      </c>
      <c r="P1233" s="50" t="n">
        <f aca="false">FilterPk!N$39</f>
        <v>0</v>
      </c>
      <c r="Q1233" s="51" t="n">
        <f aca="false">FilterPk!O$39</f>
        <v>-27.9256</v>
      </c>
    </row>
    <row r="1234" customFormat="false" ht="12.75" hidden="false" customHeight="false" outlineLevel="0" collapsed="false">
      <c r="B1234" s="85" t="str">
        <f aca="false">FilterPk!A$40</f>
        <v>Rob Benson</v>
      </c>
      <c r="C1234" s="13" t="n">
        <f aca="false">C1233+1</f>
        <v>1233</v>
      </c>
      <c r="D1234" s="50" t="n">
        <f aca="false">FilterPk!B$40</f>
        <v>0</v>
      </c>
      <c r="E1234" s="50" t="n">
        <f aca="false">FilterPk!C$40</f>
        <v>0</v>
      </c>
      <c r="F1234" s="50" t="n">
        <f aca="false">FilterPk!D$40</f>
        <v>0</v>
      </c>
      <c r="G1234" s="50" t="n">
        <f aca="false">FilterPk!E$40</f>
        <v>-76.947211</v>
      </c>
      <c r="H1234" s="50" t="n">
        <f aca="false">FilterPk!F$40</f>
        <v>0</v>
      </c>
      <c r="I1234" s="50" t="n">
        <f aca="false">FilterPk!G$40</f>
        <v>0</v>
      </c>
      <c r="J1234" s="50" t="n">
        <f aca="false">FilterPk!H$40</f>
        <v>0</v>
      </c>
      <c r="K1234" s="50" t="n">
        <f aca="false">FilterPk!I$40</f>
        <v>0</v>
      </c>
      <c r="L1234" s="50" t="n">
        <f aca="false">FilterPk!J$40</f>
        <v>0</v>
      </c>
      <c r="M1234" s="50" t="n">
        <f aca="false">FilterPk!K$40</f>
        <v>0</v>
      </c>
      <c r="N1234" s="50" t="n">
        <f aca="false">FilterPk!L$40</f>
        <v>-76.947211</v>
      </c>
      <c r="O1234" s="50" t="n">
        <f aca="false">FilterPk!M$40</f>
        <v>0</v>
      </c>
      <c r="P1234" s="50" t="n">
        <f aca="false">FilterPk!N$40</f>
        <v>0</v>
      </c>
      <c r="Q1234" s="51" t="n">
        <f aca="false">FilterPk!O$40</f>
        <v>-76.947211</v>
      </c>
    </row>
    <row r="1235" customFormat="false" ht="12.75" hidden="false" customHeight="false" outlineLevel="0" collapsed="false">
      <c r="B1235" s="85" t="str">
        <f aca="false">FilterPk!A$41</f>
        <v>Matt Lorenz</v>
      </c>
      <c r="C1235" s="13" t="n">
        <f aca="false">C1234+1</f>
        <v>1234</v>
      </c>
      <c r="D1235" s="50" t="n">
        <f aca="false">FilterPk!B$41</f>
        <v>0</v>
      </c>
      <c r="E1235" s="50" t="n">
        <f aca="false">FilterPk!C$41</f>
        <v>0</v>
      </c>
      <c r="F1235" s="50" t="n">
        <f aca="false">FilterPk!D$41</f>
        <v>0</v>
      </c>
      <c r="G1235" s="50" t="n">
        <f aca="false">FilterPk!E$41</f>
        <v>0</v>
      </c>
      <c r="H1235" s="50" t="n">
        <f aca="false">FilterPk!F$41</f>
        <v>0</v>
      </c>
      <c r="I1235" s="50" t="n">
        <f aca="false">FilterPk!G$41</f>
        <v>0</v>
      </c>
      <c r="J1235" s="50" t="n">
        <f aca="false">FilterPk!H$41</f>
        <v>0</v>
      </c>
      <c r="K1235" s="50" t="n">
        <f aca="false">FilterPk!I$41</f>
        <v>0</v>
      </c>
      <c r="L1235" s="50" t="n">
        <f aca="false">FilterPk!J$41</f>
        <v>0</v>
      </c>
      <c r="M1235" s="50" t="n">
        <f aca="false">FilterPk!K$41</f>
        <v>0</v>
      </c>
      <c r="N1235" s="50" t="n">
        <f aca="false">FilterPk!L$41</f>
        <v>0</v>
      </c>
      <c r="O1235" s="50" t="n">
        <f aca="false">FilterPk!M$41</f>
        <v>0</v>
      </c>
      <c r="P1235" s="50" t="n">
        <f aca="false">FilterPk!N$41</f>
        <v>0</v>
      </c>
      <c r="Q1235" s="51" t="n">
        <f aca="false">FilterPk!O$41</f>
        <v>0</v>
      </c>
    </row>
    <row r="1236" customFormat="false" ht="12.75" hidden="false" customHeight="false" outlineLevel="0" collapsed="false">
      <c r="B1236" s="85" t="str">
        <f aca="false">FilterPk!A$42</f>
        <v>John Forney</v>
      </c>
      <c r="C1236" s="13" t="n">
        <f aca="false">C1235+1</f>
        <v>1235</v>
      </c>
      <c r="D1236" s="50" t="n">
        <f aca="false">FilterPk!B$42</f>
        <v>0</v>
      </c>
      <c r="E1236" s="50" t="n">
        <f aca="false">FilterPk!C$42</f>
        <v>0</v>
      </c>
      <c r="F1236" s="50" t="n">
        <f aca="false">FilterPk!D$42</f>
        <v>0</v>
      </c>
      <c r="G1236" s="50" t="n">
        <f aca="false">FilterPk!E$42</f>
        <v>0</v>
      </c>
      <c r="H1236" s="50" t="n">
        <f aca="false">FilterPk!F$42</f>
        <v>0</v>
      </c>
      <c r="I1236" s="50" t="n">
        <f aca="false">FilterPk!G$42</f>
        <v>0</v>
      </c>
      <c r="J1236" s="50" t="n">
        <f aca="false">FilterPk!H$42</f>
        <v>0</v>
      </c>
      <c r="K1236" s="50" t="n">
        <f aca="false">FilterPk!I$42</f>
        <v>0</v>
      </c>
      <c r="L1236" s="50" t="n">
        <f aca="false">FilterPk!J$42</f>
        <v>0</v>
      </c>
      <c r="M1236" s="50" t="n">
        <f aca="false">FilterPk!K$42</f>
        <v>0</v>
      </c>
      <c r="N1236" s="50" t="n">
        <f aca="false">FilterPk!L$42</f>
        <v>0</v>
      </c>
      <c r="O1236" s="50" t="n">
        <f aca="false">FilterPk!M$42</f>
        <v>0</v>
      </c>
      <c r="P1236" s="50" t="n">
        <f aca="false">FilterPk!N$42</f>
        <v>0</v>
      </c>
      <c r="Q1236" s="51" t="n">
        <f aca="false">FilterPk!O$42</f>
        <v>0</v>
      </c>
    </row>
    <row r="1237" customFormat="false" ht="12.75" hidden="false" customHeight="false" outlineLevel="0" collapsed="false">
      <c r="B1237" s="85" t="str">
        <f aca="false">FilterPk!A$43</f>
        <v>Mike Carson</v>
      </c>
      <c r="C1237" s="13" t="n">
        <f aca="false">C1236+1</f>
        <v>1236</v>
      </c>
      <c r="D1237" s="50" t="n">
        <f aca="false">FilterPk!B$43</f>
        <v>0</v>
      </c>
      <c r="E1237" s="50" t="n">
        <f aca="false">FilterPk!C$43</f>
        <v>0</v>
      </c>
      <c r="F1237" s="50" t="n">
        <f aca="false">FilterPk!D$43</f>
        <v>0</v>
      </c>
      <c r="G1237" s="50" t="n">
        <f aca="false">FilterPk!E$43</f>
        <v>0</v>
      </c>
      <c r="H1237" s="50" t="n">
        <f aca="false">FilterPk!F$43</f>
        <v>0</v>
      </c>
      <c r="I1237" s="50" t="n">
        <f aca="false">FilterPk!G$43</f>
        <v>0</v>
      </c>
      <c r="J1237" s="50" t="n">
        <f aca="false">FilterPk!H$43</f>
        <v>0</v>
      </c>
      <c r="K1237" s="50" t="n">
        <f aca="false">FilterPk!I$43</f>
        <v>0</v>
      </c>
      <c r="L1237" s="50" t="n">
        <f aca="false">FilterPk!J$43</f>
        <v>0</v>
      </c>
      <c r="M1237" s="50" t="n">
        <f aca="false">FilterPk!K$43</f>
        <v>0</v>
      </c>
      <c r="N1237" s="50" t="n">
        <f aca="false">FilterPk!L$43</f>
        <v>0</v>
      </c>
      <c r="O1237" s="50" t="n">
        <f aca="false">FilterPk!M$43</f>
        <v>0</v>
      </c>
      <c r="P1237" s="50" t="n">
        <f aca="false">FilterPk!N$43</f>
        <v>0</v>
      </c>
      <c r="Q1237" s="51" t="n">
        <f aca="false">FilterPk!O$43</f>
        <v>0</v>
      </c>
    </row>
    <row r="1238" customFormat="false" ht="12.75" hidden="false" customHeight="false" outlineLevel="0" collapsed="false">
      <c r="B1238" s="85" t="str">
        <f aca="false">FilterPk!A$44</f>
        <v>Chris Dorland</v>
      </c>
      <c r="C1238" s="13" t="n">
        <f aca="false">C1237+1</f>
        <v>1237</v>
      </c>
      <c r="D1238" s="50" t="n">
        <f aca="false">FilterPk!B$44</f>
        <v>0</v>
      </c>
      <c r="E1238" s="50" t="n">
        <f aca="false">FilterPk!C$44</f>
        <v>0</v>
      </c>
      <c r="F1238" s="50" t="n">
        <f aca="false">FilterPk!D$44</f>
        <v>0</v>
      </c>
      <c r="G1238" s="50" t="n">
        <f aca="false">FilterPk!E$44</f>
        <v>0</v>
      </c>
      <c r="H1238" s="50" t="n">
        <f aca="false">FilterPk!F$44</f>
        <v>0</v>
      </c>
      <c r="I1238" s="50" t="n">
        <f aca="false">FilterPk!G$44</f>
        <v>0</v>
      </c>
      <c r="J1238" s="50" t="n">
        <f aca="false">FilterPk!H$44</f>
        <v>0</v>
      </c>
      <c r="K1238" s="50" t="n">
        <f aca="false">FilterPk!I$44</f>
        <v>0</v>
      </c>
      <c r="L1238" s="50" t="n">
        <f aca="false">FilterPk!J$44</f>
        <v>0</v>
      </c>
      <c r="M1238" s="50" t="n">
        <f aca="false">FilterPk!K$44</f>
        <v>0</v>
      </c>
      <c r="N1238" s="50" t="n">
        <f aca="false">FilterPk!L$44</f>
        <v>0</v>
      </c>
      <c r="O1238" s="50" t="n">
        <f aca="false">FilterPk!M$44</f>
        <v>0</v>
      </c>
      <c r="P1238" s="50" t="n">
        <f aca="false">FilterPk!N$44</f>
        <v>0</v>
      </c>
      <c r="Q1238" s="51" t="n">
        <f aca="false">FilterPk!O$44</f>
        <v>0</v>
      </c>
    </row>
    <row r="1239" customFormat="false" ht="12.75" hidden="false" customHeight="false" outlineLevel="0" collapsed="false">
      <c r="B1239" s="85" t="str">
        <f aca="false">FilterPk!A$45</f>
        <v>Jeff King</v>
      </c>
      <c r="C1239" s="13" t="n">
        <f aca="false">C1238+1</f>
        <v>1238</v>
      </c>
      <c r="D1239" s="50" t="n">
        <f aca="false">FilterPk!B$45</f>
        <v>0</v>
      </c>
      <c r="E1239" s="50" t="n">
        <f aca="false">FilterPk!C$45</f>
        <v>0</v>
      </c>
      <c r="F1239" s="50" t="n">
        <f aca="false">FilterPk!D$45</f>
        <v>0</v>
      </c>
      <c r="G1239" s="50" t="n">
        <f aca="false">FilterPk!E$45</f>
        <v>0</v>
      </c>
      <c r="H1239" s="50" t="n">
        <f aca="false">FilterPk!F$45</f>
        <v>0</v>
      </c>
      <c r="I1239" s="50" t="n">
        <f aca="false">FilterPk!G$45</f>
        <v>0</v>
      </c>
      <c r="J1239" s="50" t="n">
        <f aca="false">FilterPk!H$45</f>
        <v>0</v>
      </c>
      <c r="K1239" s="50" t="n">
        <f aca="false">FilterPk!I$45</f>
        <v>0</v>
      </c>
      <c r="L1239" s="50" t="n">
        <f aca="false">FilterPk!J$45</f>
        <v>0</v>
      </c>
      <c r="M1239" s="50" t="n">
        <f aca="false">FilterPk!K$45</f>
        <v>0</v>
      </c>
      <c r="N1239" s="50" t="n">
        <f aca="false">FilterPk!L$45</f>
        <v>0</v>
      </c>
      <c r="O1239" s="50" t="n">
        <f aca="false">FilterPk!M$45</f>
        <v>0</v>
      </c>
      <c r="P1239" s="50" t="n">
        <f aca="false">FilterPk!N$45</f>
        <v>0</v>
      </c>
      <c r="Q1239" s="51" t="n">
        <f aca="false">FilterPk!O$45</f>
        <v>0</v>
      </c>
    </row>
    <row r="1240" customFormat="false" ht="12.75" hidden="false" customHeight="false" outlineLevel="0" collapsed="false">
      <c r="B1240" s="85" t="n">
        <f aca="false">FilterPk!A$46</f>
        <v>0</v>
      </c>
      <c r="C1240" s="13" t="n">
        <f aca="false">C1239+1</f>
        <v>1239</v>
      </c>
      <c r="D1240" s="50" t="n">
        <f aca="false">FilterPk!B$46</f>
        <v>0</v>
      </c>
      <c r="E1240" s="50" t="n">
        <f aca="false">FilterPk!C$46</f>
        <v>0</v>
      </c>
      <c r="F1240" s="50" t="n">
        <f aca="false">FilterPk!D$46</f>
        <v>0</v>
      </c>
      <c r="G1240" s="50" t="n">
        <f aca="false">FilterPk!E$46</f>
        <v>0</v>
      </c>
      <c r="H1240" s="50" t="n">
        <f aca="false">FilterPk!F$46</f>
        <v>0</v>
      </c>
      <c r="I1240" s="50" t="n">
        <f aca="false">FilterPk!G$46</f>
        <v>0</v>
      </c>
      <c r="J1240" s="50" t="n">
        <f aca="false">FilterPk!H$46</f>
        <v>0</v>
      </c>
      <c r="K1240" s="50" t="n">
        <f aca="false">FilterPk!I$46</f>
        <v>0</v>
      </c>
      <c r="L1240" s="50" t="n">
        <f aca="false">FilterPk!J$46</f>
        <v>0</v>
      </c>
      <c r="M1240" s="50" t="n">
        <f aca="false">FilterPk!K$46</f>
        <v>0</v>
      </c>
      <c r="N1240" s="50" t="n">
        <f aca="false">FilterPk!L$46</f>
        <v>0</v>
      </c>
      <c r="O1240" s="50" t="n">
        <f aca="false">FilterPk!M$46</f>
        <v>0</v>
      </c>
      <c r="P1240" s="50" t="n">
        <f aca="false">FilterPk!N$46</f>
        <v>0</v>
      </c>
      <c r="Q1240" s="51" t="n">
        <f aca="false">FilterPk!O$46</f>
        <v>0</v>
      </c>
    </row>
    <row r="1241" customFormat="false" ht="12.75" hidden="false" customHeight="false" outlineLevel="0" collapsed="false">
      <c r="B1241" s="87" t="n">
        <f aca="false">FilterPk!A$47</f>
        <v>0</v>
      </c>
      <c r="C1241" s="64" t="n">
        <f aca="false">C1240+1</f>
        <v>1240</v>
      </c>
      <c r="D1241" s="54" t="n">
        <f aca="false">FilterPk!B$47</f>
        <v>0</v>
      </c>
      <c r="E1241" s="54" t="n">
        <f aca="false">FilterPk!C$47</f>
        <v>0</v>
      </c>
      <c r="F1241" s="54" t="n">
        <f aca="false">FilterPk!D$47</f>
        <v>0</v>
      </c>
      <c r="G1241" s="54" t="n">
        <f aca="false">FilterPk!E$47</f>
        <v>0</v>
      </c>
      <c r="H1241" s="54" t="n">
        <f aca="false">FilterPk!F$47</f>
        <v>0</v>
      </c>
      <c r="I1241" s="54" t="n">
        <f aca="false">FilterPk!G$47</f>
        <v>0</v>
      </c>
      <c r="J1241" s="54" t="n">
        <f aca="false">FilterPk!H$47</f>
        <v>0</v>
      </c>
      <c r="K1241" s="54" t="n">
        <f aca="false">FilterPk!I$47</f>
        <v>0</v>
      </c>
      <c r="L1241" s="54" t="n">
        <f aca="false">FilterPk!J$47</f>
        <v>0</v>
      </c>
      <c r="M1241" s="54" t="n">
        <f aca="false">FilterPk!K$47</f>
        <v>0</v>
      </c>
      <c r="N1241" s="54" t="n">
        <f aca="false">FilterPk!L$47</f>
        <v>0</v>
      </c>
      <c r="O1241" s="54" t="n">
        <f aca="false">FilterPk!M$47</f>
        <v>0</v>
      </c>
      <c r="P1241" s="54" t="n">
        <f aca="false">FilterPk!N$47</f>
        <v>0</v>
      </c>
      <c r="Q1241" s="55" t="n">
        <f aca="false">FilterPk!O$47</f>
        <v>0</v>
      </c>
    </row>
    <row r="1242" customFormat="false" ht="12.75" hidden="false" customHeight="false" outlineLevel="0" collapsed="false">
      <c r="A1242" s="0" t="n">
        <f aca="false">A1202+1</f>
        <v>32</v>
      </c>
      <c r="B1242" s="57" t="n">
        <f aca="false">FilterPk!D$1</f>
        <v>36907</v>
      </c>
      <c r="C1242" s="58" t="n">
        <f aca="false">C1241+1</f>
        <v>1241</v>
      </c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83"/>
    </row>
    <row r="1243" customFormat="false" ht="12.75" hidden="false" customHeight="false" outlineLevel="0" collapsed="false">
      <c r="B1243" s="61"/>
      <c r="C1243" s="13" t="n">
        <f aca="false">C1242+1</f>
        <v>1242</v>
      </c>
      <c r="D1243" s="13"/>
      <c r="E1243" s="21" t="s">
        <v>5</v>
      </c>
      <c r="F1243" s="21" t="s">
        <v>6</v>
      </c>
      <c r="G1243" s="21" t="s">
        <v>7</v>
      </c>
      <c r="H1243" s="21" t="s">
        <v>8</v>
      </c>
      <c r="I1243" s="21" t="s">
        <v>9</v>
      </c>
      <c r="J1243" s="21" t="s">
        <v>10</v>
      </c>
      <c r="K1243" s="21" t="s">
        <v>11</v>
      </c>
      <c r="L1243" s="21" t="s">
        <v>12</v>
      </c>
      <c r="M1243" s="21" t="s">
        <v>13</v>
      </c>
      <c r="N1243" s="21" t="s">
        <v>14</v>
      </c>
      <c r="O1243" s="21" t="n">
        <v>2002</v>
      </c>
      <c r="P1243" s="21" t="s">
        <v>15</v>
      </c>
      <c r="Q1243" s="84" t="s">
        <v>16</v>
      </c>
    </row>
    <row r="1244" customFormat="false" ht="12.75" hidden="false" customHeight="false" outlineLevel="0" collapsed="false">
      <c r="B1244" s="85" t="str">
        <f aca="false">FilterPk!A$9</f>
        <v>Power positions</v>
      </c>
      <c r="C1244" s="13" t="n">
        <f aca="false">C1243+1</f>
        <v>1243</v>
      </c>
      <c r="D1244" s="13" t="s">
        <v>4</v>
      </c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86"/>
    </row>
    <row r="1245" customFormat="false" ht="12.75" hidden="false" customHeight="false" outlineLevel="0" collapsed="false">
      <c r="B1245" s="85" t="str">
        <f aca="false">FilterPk!A$10</f>
        <v>East Position</v>
      </c>
      <c r="C1245" s="13" t="n">
        <f aca="false">C1244+1</f>
        <v>1244</v>
      </c>
      <c r="D1245" s="50" t="n">
        <f aca="false">FilterPk!B$10</f>
        <v>34784396.7946123</v>
      </c>
      <c r="E1245" s="50" t="n">
        <f aca="false">FilterPk!C$10</f>
        <v>75045.54</v>
      </c>
      <c r="F1245" s="50" t="n">
        <f aca="false">FilterPk!D$10</f>
        <v>84629.15</v>
      </c>
      <c r="G1245" s="50" t="n">
        <f aca="false">FilterPk!E$10</f>
        <v>1358824.72</v>
      </c>
      <c r="H1245" s="50" t="n">
        <f aca="false">FilterPk!F$10</f>
        <v>1120662.53</v>
      </c>
      <c r="I1245" s="50" t="n">
        <f aca="false">FilterPk!G$10</f>
        <v>422841.14</v>
      </c>
      <c r="J1245" s="50" t="n">
        <f aca="false">FilterPk!H$10</f>
        <v>788810.55</v>
      </c>
      <c r="K1245" s="50" t="n">
        <f aca="false">FilterPk!I$10</f>
        <v>1076253.71</v>
      </c>
      <c r="L1245" s="50" t="n">
        <f aca="false">FilterPk!J$10</f>
        <v>363159.42</v>
      </c>
      <c r="M1245" s="50" t="n">
        <f aca="false">FilterPk!K$10</f>
        <v>5764043.19</v>
      </c>
      <c r="N1245" s="50" t="n">
        <f aca="false">FilterPk!L$10</f>
        <v>11054269.95</v>
      </c>
      <c r="O1245" s="50" t="n">
        <f aca="false">FilterPk!M$10</f>
        <v>3650317.45</v>
      </c>
      <c r="P1245" s="50" t="n">
        <f aca="false">FilterPk!N$10</f>
        <v>-1642778.44</v>
      </c>
      <c r="Q1245" s="51" t="n">
        <f aca="false">FilterPk!O$10</f>
        <v>13061808.96</v>
      </c>
    </row>
    <row r="1246" customFormat="false" ht="12.75" hidden="false" customHeight="false" outlineLevel="0" collapsed="false">
      <c r="B1246" s="85" t="str">
        <f aca="false">FilterPk!A$11</f>
        <v>East Power Mgmt</v>
      </c>
      <c r="C1246" s="13" t="n">
        <f aca="false">C1245+1</f>
        <v>1245</v>
      </c>
      <c r="D1246" s="50" t="n">
        <f aca="false">FilterPk!B$11</f>
        <v>7547347.04451418</v>
      </c>
      <c r="E1246" s="50" t="n">
        <f aca="false">FilterPk!C$11</f>
        <v>43646.27</v>
      </c>
      <c r="F1246" s="50" t="n">
        <f aca="false">FilterPk!D$11</f>
        <v>-98133.28</v>
      </c>
      <c r="G1246" s="50" t="n">
        <f aca="false">FilterPk!E$11</f>
        <v>107993.78</v>
      </c>
      <c r="H1246" s="50" t="n">
        <f aca="false">FilterPk!F$11</f>
        <v>155786.29</v>
      </c>
      <c r="I1246" s="50" t="n">
        <f aca="false">FilterPk!G$11</f>
        <v>89357.34</v>
      </c>
      <c r="J1246" s="50" t="n">
        <f aca="false">FilterPk!H$11</f>
        <v>247101.13</v>
      </c>
      <c r="K1246" s="50" t="n">
        <f aca="false">FilterPk!I$11</f>
        <v>307386.28</v>
      </c>
      <c r="L1246" s="50" t="n">
        <f aca="false">FilterPk!J$11</f>
        <v>108209.05</v>
      </c>
      <c r="M1246" s="50" t="n">
        <f aca="false">FilterPk!K$11</f>
        <v>1338376.99</v>
      </c>
      <c r="N1246" s="50" t="n">
        <f aca="false">FilterPk!L$11</f>
        <v>2299723.85</v>
      </c>
      <c r="O1246" s="50" t="n">
        <f aca="false">FilterPk!M$11</f>
        <v>606348.53</v>
      </c>
      <c r="P1246" s="50" t="n">
        <f aca="false">FilterPk!N$11</f>
        <v>61912.21</v>
      </c>
      <c r="Q1246" s="51" t="n">
        <f aca="false">FilterPk!O$11</f>
        <v>2967984.59</v>
      </c>
    </row>
    <row r="1247" customFormat="false" ht="12.75" hidden="false" customHeight="false" outlineLevel="0" collapsed="false">
      <c r="B1247" s="85" t="str">
        <f aca="false">FilterPk!A$12</f>
        <v>Long Term Options</v>
      </c>
      <c r="C1247" s="13" t="n">
        <f aca="false">C1246+1</f>
        <v>1246</v>
      </c>
      <c r="D1247" s="50" t="n">
        <f aca="false">FilterPk!B$12</f>
        <v>0</v>
      </c>
      <c r="E1247" s="50" t="n">
        <f aca="false">FilterPk!C$12</f>
        <v>0</v>
      </c>
      <c r="F1247" s="50" t="n">
        <f aca="false">FilterPk!D$12</f>
        <v>0</v>
      </c>
      <c r="G1247" s="50" t="n">
        <f aca="false">FilterPk!E$12</f>
        <v>0</v>
      </c>
      <c r="H1247" s="50" t="n">
        <f aca="false">FilterPk!F$12</f>
        <v>0</v>
      </c>
      <c r="I1247" s="50" t="n">
        <f aca="false">FilterPk!G$12</f>
        <v>0</v>
      </c>
      <c r="J1247" s="50" t="n">
        <f aca="false">FilterPk!H$12</f>
        <v>0</v>
      </c>
      <c r="K1247" s="50" t="n">
        <f aca="false">FilterPk!I$12</f>
        <v>0</v>
      </c>
      <c r="L1247" s="50" t="n">
        <f aca="false">FilterPk!J$12</f>
        <v>0</v>
      </c>
      <c r="M1247" s="50" t="n">
        <f aca="false">FilterPk!K$12</f>
        <v>0</v>
      </c>
      <c r="N1247" s="50" t="n">
        <f aca="false">FilterPk!L$12</f>
        <v>0</v>
      </c>
      <c r="O1247" s="50" t="n">
        <f aca="false">FilterPk!M$12</f>
        <v>0</v>
      </c>
      <c r="P1247" s="50" t="n">
        <f aca="false">FilterPk!N$12</f>
        <v>0</v>
      </c>
      <c r="Q1247" s="51" t="n">
        <f aca="false">FilterPk!O$12</f>
        <v>0</v>
      </c>
    </row>
    <row r="1248" customFormat="false" ht="12.75" hidden="false" customHeight="false" outlineLevel="0" collapsed="false">
      <c r="B1248" s="85" t="str">
        <f aca="false">FilterPk!A$13</f>
        <v>LT-MIDWEST</v>
      </c>
      <c r="C1248" s="13" t="n">
        <f aca="false">C1247+1</f>
        <v>1247</v>
      </c>
      <c r="D1248" s="50" t="n">
        <f aca="false">FilterPk!B$13</f>
        <v>7151089.47366245</v>
      </c>
      <c r="E1248" s="50" t="n">
        <f aca="false">FilterPk!C$13</f>
        <v>48283.08</v>
      </c>
      <c r="F1248" s="50" t="n">
        <f aca="false">FilterPk!D$13</f>
        <v>-141448.54</v>
      </c>
      <c r="G1248" s="50" t="n">
        <f aca="false">FilterPk!E$13</f>
        <v>574622.66</v>
      </c>
      <c r="H1248" s="50" t="n">
        <f aca="false">FilterPk!F$13</f>
        <v>298097.27</v>
      </c>
      <c r="I1248" s="50" t="n">
        <f aca="false">FilterPk!G$13</f>
        <v>249481.43</v>
      </c>
      <c r="J1248" s="50" t="n">
        <f aca="false">FilterPk!H$13</f>
        <v>119379.88</v>
      </c>
      <c r="K1248" s="50" t="n">
        <f aca="false">FilterPk!I$13</f>
        <v>25994.27</v>
      </c>
      <c r="L1248" s="50" t="n">
        <f aca="false">FilterPk!J$13</f>
        <v>156242.15</v>
      </c>
      <c r="M1248" s="50" t="n">
        <f aca="false">FilterPk!K$13</f>
        <v>1762908.33</v>
      </c>
      <c r="N1248" s="50" t="n">
        <f aca="false">FilterPk!L$13</f>
        <v>3093560.53</v>
      </c>
      <c r="O1248" s="50" t="n">
        <f aca="false">FilterPk!M$13</f>
        <v>565730</v>
      </c>
      <c r="P1248" s="50" t="n">
        <f aca="false">FilterPk!N$13</f>
        <v>-439379.19</v>
      </c>
      <c r="Q1248" s="51" t="n">
        <f aca="false">FilterPk!O$13</f>
        <v>3219911.34</v>
      </c>
    </row>
    <row r="1249" customFormat="false" ht="12.75" hidden="false" customHeight="false" outlineLevel="0" collapsed="false">
      <c r="B1249" s="85" t="str">
        <f aca="false">FilterPk!A$14</f>
        <v>ST-ECAR</v>
      </c>
      <c r="C1249" s="13" t="n">
        <f aca="false">C1248+1</f>
        <v>1248</v>
      </c>
      <c r="D1249" s="50" t="n">
        <f aca="false">FilterPk!B$14</f>
        <v>238101.441960815</v>
      </c>
      <c r="E1249" s="50" t="n">
        <f aca="false">FilterPk!C$14</f>
        <v>13522.23</v>
      </c>
      <c r="F1249" s="50" t="n">
        <f aca="false">FilterPk!D$14</f>
        <v>15838.59</v>
      </c>
      <c r="G1249" s="50" t="n">
        <f aca="false">FilterPk!E$14</f>
        <v>0</v>
      </c>
      <c r="H1249" s="50" t="n">
        <f aca="false">FilterPk!F$14</f>
        <v>0</v>
      </c>
      <c r="I1249" s="50" t="n">
        <f aca="false">FilterPk!G$14</f>
        <v>0</v>
      </c>
      <c r="J1249" s="50" t="n">
        <f aca="false">FilterPk!H$14</f>
        <v>0</v>
      </c>
      <c r="K1249" s="50" t="n">
        <f aca="false">FilterPk!I$14</f>
        <v>0</v>
      </c>
      <c r="L1249" s="50" t="n">
        <f aca="false">FilterPk!J$14</f>
        <v>0</v>
      </c>
      <c r="M1249" s="50" t="n">
        <f aca="false">FilterPk!K$14</f>
        <v>0</v>
      </c>
      <c r="N1249" s="50" t="n">
        <f aca="false">FilterPk!L$14</f>
        <v>29360.82</v>
      </c>
      <c r="O1249" s="50" t="n">
        <f aca="false">FilterPk!M$14</f>
        <v>0</v>
      </c>
      <c r="P1249" s="50" t="n">
        <f aca="false">FilterPk!N$14</f>
        <v>0</v>
      </c>
      <c r="Q1249" s="51" t="n">
        <f aca="false">FilterPk!O$14</f>
        <v>29360.82</v>
      </c>
    </row>
    <row r="1250" customFormat="false" ht="12.75" hidden="false" customHeight="false" outlineLevel="0" collapsed="false">
      <c r="B1250" s="85" t="str">
        <f aca="false">FilterPk!A$15</f>
        <v>ST- MAPP</v>
      </c>
      <c r="C1250" s="13" t="n">
        <f aca="false">C1249+1</f>
        <v>1249</v>
      </c>
      <c r="D1250" s="50" t="n">
        <f aca="false">FilterPk!B$15</f>
        <v>254636.614020626</v>
      </c>
      <c r="E1250" s="50" t="n">
        <f aca="false">FilterPk!C$15</f>
        <v>795.43</v>
      </c>
      <c r="F1250" s="50" t="n">
        <f aca="false">FilterPk!D$15</f>
        <v>39596.48</v>
      </c>
      <c r="G1250" s="50" t="n">
        <f aca="false">FilterPk!E$15</f>
        <v>26009.8</v>
      </c>
      <c r="H1250" s="50" t="n">
        <f aca="false">FilterPk!F$15</f>
        <v>8238.75</v>
      </c>
      <c r="I1250" s="50" t="n">
        <f aca="false">FilterPk!G$15</f>
        <v>0</v>
      </c>
      <c r="J1250" s="50" t="n">
        <f aca="false">FilterPk!H$15</f>
        <v>0</v>
      </c>
      <c r="K1250" s="50" t="n">
        <f aca="false">FilterPk!I$15</f>
        <v>0</v>
      </c>
      <c r="L1250" s="50" t="n">
        <f aca="false">FilterPk!J$15</f>
        <v>0</v>
      </c>
      <c r="M1250" s="50" t="n">
        <f aca="false">FilterPk!K$15</f>
        <v>0</v>
      </c>
      <c r="N1250" s="50" t="n">
        <f aca="false">FilterPk!L$15</f>
        <v>74640.46</v>
      </c>
      <c r="O1250" s="50" t="n">
        <f aca="false">FilterPk!M$15</f>
        <v>0</v>
      </c>
      <c r="P1250" s="50" t="n">
        <f aca="false">FilterPk!N$15</f>
        <v>0</v>
      </c>
      <c r="Q1250" s="51" t="n">
        <f aca="false">FilterPk!O$15</f>
        <v>74640.46</v>
      </c>
    </row>
    <row r="1251" customFormat="false" ht="12.75" hidden="false" customHeight="false" outlineLevel="0" collapsed="false">
      <c r="B1251" s="85" t="str">
        <f aca="false">FilterPk!A$16</f>
        <v>ST- MAIN</v>
      </c>
      <c r="C1251" s="13" t="n">
        <f aca="false">C1250+1</f>
        <v>1250</v>
      </c>
      <c r="D1251" s="50" t="n">
        <f aca="false">FilterPk!B$16</f>
        <v>694293.253349893</v>
      </c>
      <c r="E1251" s="50" t="n">
        <f aca="false">FilterPk!C$16</f>
        <v>-2349.61</v>
      </c>
      <c r="F1251" s="50" t="n">
        <f aca="false">FilterPk!D$16</f>
        <v>15903</v>
      </c>
      <c r="G1251" s="50" t="n">
        <f aca="false">FilterPk!E$16</f>
        <v>69359.47</v>
      </c>
      <c r="H1251" s="50" t="n">
        <f aca="false">FilterPk!F$16</f>
        <v>0</v>
      </c>
      <c r="I1251" s="50" t="n">
        <f aca="false">FilterPk!G$16</f>
        <v>0</v>
      </c>
      <c r="J1251" s="50" t="n">
        <f aca="false">FilterPk!H$16</f>
        <v>0</v>
      </c>
      <c r="K1251" s="50" t="n">
        <f aca="false">FilterPk!I$16</f>
        <v>0</v>
      </c>
      <c r="L1251" s="50" t="n">
        <f aca="false">FilterPk!J$16</f>
        <v>0</v>
      </c>
      <c r="M1251" s="50" t="n">
        <f aca="false">FilterPk!K$16</f>
        <v>0</v>
      </c>
      <c r="N1251" s="50" t="n">
        <f aca="false">FilterPk!L$16</f>
        <v>82912.86</v>
      </c>
      <c r="O1251" s="50" t="n">
        <f aca="false">FilterPk!M$16</f>
        <v>0</v>
      </c>
      <c r="P1251" s="50" t="n">
        <f aca="false">FilterPk!N$16</f>
        <v>0</v>
      </c>
      <c r="Q1251" s="51" t="n">
        <f aca="false">FilterPk!O$16</f>
        <v>82912.86</v>
      </c>
    </row>
    <row r="1252" customFormat="false" ht="12.75" hidden="false" customHeight="false" outlineLevel="0" collapsed="false">
      <c r="B1252" s="85" t="str">
        <f aca="false">FilterPk!A$17</f>
        <v>MW-ANALYST</v>
      </c>
      <c r="C1252" s="13" t="n">
        <f aca="false">C1251+1</f>
        <v>1251</v>
      </c>
      <c r="D1252" s="50" t="n">
        <f aca="false">FilterPk!B$17</f>
        <v>0</v>
      </c>
      <c r="E1252" s="50" t="n">
        <f aca="false">FilterPk!C$17</f>
        <v>6363.4</v>
      </c>
      <c r="F1252" s="50" t="n">
        <f aca="false">FilterPk!D$17</f>
        <v>15838.59</v>
      </c>
      <c r="G1252" s="50" t="n">
        <f aca="false">FilterPk!E$17</f>
        <v>0</v>
      </c>
      <c r="H1252" s="50" t="n">
        <f aca="false">FilterPk!F$17</f>
        <v>0</v>
      </c>
      <c r="I1252" s="50" t="n">
        <f aca="false">FilterPk!G$17</f>
        <v>0</v>
      </c>
      <c r="J1252" s="50" t="n">
        <f aca="false">FilterPk!H$17</f>
        <v>0</v>
      </c>
      <c r="K1252" s="50" t="n">
        <f aca="false">FilterPk!I$17</f>
        <v>0</v>
      </c>
      <c r="L1252" s="50" t="n">
        <f aca="false">FilterPk!J$17</f>
        <v>0</v>
      </c>
      <c r="M1252" s="50" t="n">
        <f aca="false">FilterPk!K$17</f>
        <v>0</v>
      </c>
      <c r="N1252" s="50" t="n">
        <f aca="false">FilterPk!L$17</f>
        <v>22201.99</v>
      </c>
      <c r="O1252" s="50" t="n">
        <f aca="false">FilterPk!M$17</f>
        <v>0</v>
      </c>
      <c r="P1252" s="50" t="n">
        <f aca="false">FilterPk!N$17</f>
        <v>0</v>
      </c>
      <c r="Q1252" s="51" t="n">
        <f aca="false">FilterPk!O$17</f>
        <v>22201.99</v>
      </c>
    </row>
    <row r="1253" customFormat="false" ht="12.75" hidden="false" customHeight="false" outlineLevel="0" collapsed="false">
      <c r="B1253" s="85" t="str">
        <f aca="false">FilterPk!A$18</f>
        <v>LT-NE</v>
      </c>
      <c r="C1253" s="13" t="n">
        <f aca="false">C1252+1</f>
        <v>1252</v>
      </c>
      <c r="D1253" s="50" t="n">
        <f aca="false">FilterPk!B$18</f>
        <v>6187311.37539291</v>
      </c>
      <c r="E1253" s="50" t="n">
        <f aca="false">FilterPk!C$18</f>
        <v>-37254.47</v>
      </c>
      <c r="F1253" s="50" t="n">
        <f aca="false">FilterPk!D$18</f>
        <v>2562.91</v>
      </c>
      <c r="G1253" s="50" t="n">
        <f aca="false">FilterPk!E$18</f>
        <v>-23211.32</v>
      </c>
      <c r="H1253" s="50" t="n">
        <f aca="false">FilterPk!F$18</f>
        <v>263627.18</v>
      </c>
      <c r="I1253" s="50" t="n">
        <f aca="false">FilterPk!G$18</f>
        <v>-59813.36</v>
      </c>
      <c r="J1253" s="50" t="n">
        <f aca="false">FilterPk!H$18</f>
        <v>155752.04</v>
      </c>
      <c r="K1253" s="50" t="n">
        <f aca="false">FilterPk!I$18</f>
        <v>121018.38</v>
      </c>
      <c r="L1253" s="50" t="n">
        <f aca="false">FilterPk!J$18</f>
        <v>-53378.32</v>
      </c>
      <c r="M1253" s="50" t="n">
        <f aca="false">FilterPk!K$18</f>
        <v>995570.8</v>
      </c>
      <c r="N1253" s="50" t="n">
        <f aca="false">FilterPk!L$18</f>
        <v>1364873.84</v>
      </c>
      <c r="O1253" s="50" t="n">
        <f aca="false">FilterPk!M$18</f>
        <v>1053007.86</v>
      </c>
      <c r="P1253" s="50" t="n">
        <f aca="false">FilterPk!N$18</f>
        <v>-2593897.5</v>
      </c>
      <c r="Q1253" s="51" t="n">
        <f aca="false">FilterPk!O$18</f>
        <v>-176015.800000001</v>
      </c>
    </row>
    <row r="1254" customFormat="false" ht="12.75" hidden="false" customHeight="false" outlineLevel="0" collapsed="false">
      <c r="B1254" s="85" t="str">
        <f aca="false">FilterPk!A$19</f>
        <v>LT-PJM</v>
      </c>
      <c r="C1254" s="13" t="n">
        <f aca="false">C1253+1</f>
        <v>1253</v>
      </c>
      <c r="D1254" s="50" t="n">
        <f aca="false">FilterPk!B$19</f>
        <v>1818236.42109565</v>
      </c>
      <c r="E1254" s="50" t="n">
        <f aca="false">FilterPk!C$19</f>
        <v>25453.61</v>
      </c>
      <c r="F1254" s="50" t="n">
        <f aca="false">FilterPk!D$19</f>
        <v>45536</v>
      </c>
      <c r="G1254" s="50" t="n">
        <f aca="false">FilterPk!E$19</f>
        <v>312117.59</v>
      </c>
      <c r="H1254" s="50" t="n">
        <f aca="false">FilterPk!F$19</f>
        <v>211118</v>
      </c>
      <c r="I1254" s="50" t="n">
        <f aca="false">FilterPk!G$19</f>
        <v>0</v>
      </c>
      <c r="J1254" s="50" t="n">
        <f aca="false">FilterPk!H$19</f>
        <v>24536.25</v>
      </c>
      <c r="K1254" s="50" t="n">
        <f aca="false">FilterPk!I$19</f>
        <v>-12662.37</v>
      </c>
      <c r="L1254" s="50" t="n">
        <f aca="false">FilterPk!J$19</f>
        <v>-30078</v>
      </c>
      <c r="M1254" s="50" t="n">
        <f aca="false">FilterPk!K$19</f>
        <v>243523.27</v>
      </c>
      <c r="N1254" s="50" t="n">
        <f aca="false">FilterPk!L$19</f>
        <v>819544.35</v>
      </c>
      <c r="O1254" s="50" t="n">
        <f aca="false">FilterPk!M$19</f>
        <v>125485.18</v>
      </c>
      <c r="P1254" s="50" t="n">
        <f aca="false">FilterPk!N$19</f>
        <v>177105.54</v>
      </c>
      <c r="Q1254" s="51" t="n">
        <f aca="false">FilterPk!O$19</f>
        <v>1122135.07</v>
      </c>
    </row>
    <row r="1255" customFormat="false" ht="12.75" hidden="false" customHeight="false" outlineLevel="0" collapsed="false">
      <c r="B1255" s="85" t="str">
        <f aca="false">FilterPk!A$20</f>
        <v>LT- NY</v>
      </c>
      <c r="C1255" s="13" t="n">
        <f aca="false">C1254+1</f>
        <v>1254</v>
      </c>
      <c r="D1255" s="50" t="n">
        <f aca="false">FilterPk!B$20</f>
        <v>0</v>
      </c>
      <c r="E1255" s="50" t="n">
        <f aca="false">FilterPk!C$20</f>
        <v>-15908.51</v>
      </c>
      <c r="F1255" s="50" t="n">
        <f aca="false">FilterPk!D$20</f>
        <v>63126.67</v>
      </c>
      <c r="G1255" s="50" t="n">
        <f aca="false">FilterPk!E$20</f>
        <v>-17376.91</v>
      </c>
      <c r="H1255" s="50" t="n">
        <f aca="false">FilterPk!F$20</f>
        <v>0</v>
      </c>
      <c r="I1255" s="50" t="n">
        <f aca="false">FilterPk!G$20</f>
        <v>0</v>
      </c>
      <c r="J1255" s="50" t="n">
        <f aca="false">FilterPk!H$20</f>
        <v>0</v>
      </c>
      <c r="K1255" s="50" t="n">
        <f aca="false">FilterPk!I$20</f>
        <v>0</v>
      </c>
      <c r="L1255" s="50" t="n">
        <f aca="false">FilterPk!J$20</f>
        <v>0</v>
      </c>
      <c r="M1255" s="50" t="n">
        <f aca="false">FilterPk!K$20</f>
        <v>146381.01</v>
      </c>
      <c r="N1255" s="50" t="n">
        <f aca="false">FilterPk!L$20</f>
        <v>176222.26</v>
      </c>
      <c r="O1255" s="50" t="n">
        <f aca="false">FilterPk!M$20</f>
        <v>281909.77</v>
      </c>
      <c r="P1255" s="50" t="n">
        <f aca="false">FilterPk!N$20</f>
        <v>-177475.64</v>
      </c>
      <c r="Q1255" s="51" t="n">
        <f aca="false">FilterPk!O$20</f>
        <v>280656.39</v>
      </c>
    </row>
    <row r="1256" customFormat="false" ht="12.75" hidden="false" customHeight="false" outlineLevel="0" collapsed="false">
      <c r="B1256" s="85" t="str">
        <f aca="false">FilterPk!A$21</f>
        <v>ST- PJM</v>
      </c>
      <c r="C1256" s="13" t="n">
        <f aca="false">C1255+1</f>
        <v>1255</v>
      </c>
      <c r="D1256" s="50" t="n">
        <f aca="false">FilterPk!B$21</f>
        <v>1243093.71447674</v>
      </c>
      <c r="E1256" s="50" t="n">
        <f aca="false">FilterPk!C$21</f>
        <v>-91155.75</v>
      </c>
      <c r="F1256" s="50" t="n">
        <f aca="false">FilterPk!D$21</f>
        <v>-47515.78</v>
      </c>
      <c r="G1256" s="50" t="n">
        <f aca="false">FilterPk!E$21</f>
        <v>0</v>
      </c>
      <c r="H1256" s="50" t="n">
        <f aca="false">FilterPk!F$21</f>
        <v>0</v>
      </c>
      <c r="I1256" s="50" t="n">
        <f aca="false">FilterPk!G$21</f>
        <v>0</v>
      </c>
      <c r="J1256" s="50" t="n">
        <f aca="false">FilterPk!H$21</f>
        <v>0</v>
      </c>
      <c r="K1256" s="50" t="n">
        <f aca="false">FilterPk!I$21</f>
        <v>0</v>
      </c>
      <c r="L1256" s="50" t="n">
        <f aca="false">FilterPk!J$21</f>
        <v>0</v>
      </c>
      <c r="M1256" s="50" t="n">
        <f aca="false">FilterPk!K$21</f>
        <v>0</v>
      </c>
      <c r="N1256" s="50" t="n">
        <f aca="false">FilterPk!L$21</f>
        <v>-138671.53</v>
      </c>
      <c r="O1256" s="50" t="n">
        <f aca="false">FilterPk!M$21</f>
        <v>0</v>
      </c>
      <c r="P1256" s="50" t="n">
        <f aca="false">FilterPk!N$21</f>
        <v>0</v>
      </c>
      <c r="Q1256" s="51" t="n">
        <f aca="false">FilterPk!O$21</f>
        <v>-138671.53</v>
      </c>
    </row>
    <row r="1257" customFormat="false" ht="12.75" hidden="false" customHeight="false" outlineLevel="0" collapsed="false">
      <c r="B1257" s="85" t="str">
        <f aca="false">FilterPk!A$22</f>
        <v>ST- NENG</v>
      </c>
      <c r="C1257" s="13" t="n">
        <f aca="false">C1256+1</f>
        <v>1256</v>
      </c>
      <c r="D1257" s="50" t="n">
        <f aca="false">FilterPk!B$22</f>
        <v>539719.375927685</v>
      </c>
      <c r="E1257" s="50" t="n">
        <f aca="false">FilterPk!C$22</f>
        <v>13161.19</v>
      </c>
      <c r="F1257" s="50" t="n">
        <f aca="false">FilterPk!D$22</f>
        <v>63418.82</v>
      </c>
      <c r="G1257" s="50" t="n">
        <f aca="false">FilterPk!E$22</f>
        <v>0</v>
      </c>
      <c r="H1257" s="50" t="n">
        <f aca="false">FilterPk!F$22</f>
        <v>0</v>
      </c>
      <c r="I1257" s="50" t="n">
        <f aca="false">FilterPk!G$22</f>
        <v>0</v>
      </c>
      <c r="J1257" s="50" t="n">
        <f aca="false">FilterPk!H$22</f>
        <v>0</v>
      </c>
      <c r="K1257" s="50" t="n">
        <f aca="false">FilterPk!I$22</f>
        <v>0</v>
      </c>
      <c r="L1257" s="50" t="n">
        <f aca="false">FilterPk!J$22</f>
        <v>0</v>
      </c>
      <c r="M1257" s="50" t="n">
        <f aca="false">FilterPk!K$22</f>
        <v>0</v>
      </c>
      <c r="N1257" s="50" t="n">
        <f aca="false">FilterPk!L$22</f>
        <v>76580.01</v>
      </c>
      <c r="O1257" s="50" t="n">
        <f aca="false">FilterPk!M$22</f>
        <v>0</v>
      </c>
      <c r="P1257" s="50" t="n">
        <f aca="false">FilterPk!N$22</f>
        <v>0</v>
      </c>
      <c r="Q1257" s="51" t="n">
        <f aca="false">FilterPk!O$22</f>
        <v>76580.01</v>
      </c>
    </row>
    <row r="1258" customFormat="false" ht="12.75" hidden="false" customHeight="false" outlineLevel="0" collapsed="false">
      <c r="B1258" s="85" t="str">
        <f aca="false">FilterPk!A$23</f>
        <v>ST- NY</v>
      </c>
      <c r="C1258" s="13" t="n">
        <f aca="false">C1257+1</f>
        <v>1257</v>
      </c>
      <c r="D1258" s="50" t="n">
        <f aca="false">FilterPk!B$23</f>
        <v>251437.188425373</v>
      </c>
      <c r="E1258" s="50" t="n">
        <f aca="false">FilterPk!C$23</f>
        <v>10362.2</v>
      </c>
      <c r="F1258" s="50" t="n">
        <f aca="false">FilterPk!D$23</f>
        <v>-15838.59</v>
      </c>
      <c r="G1258" s="50" t="n">
        <f aca="false">FilterPk!E$23</f>
        <v>17339.87</v>
      </c>
      <c r="H1258" s="50" t="n">
        <f aca="false">FilterPk!F$23</f>
        <v>0</v>
      </c>
      <c r="I1258" s="50" t="n">
        <f aca="false">FilterPk!G$23</f>
        <v>0</v>
      </c>
      <c r="J1258" s="50" t="n">
        <f aca="false">FilterPk!H$23</f>
        <v>0</v>
      </c>
      <c r="K1258" s="50" t="n">
        <f aca="false">FilterPk!I$23</f>
        <v>0</v>
      </c>
      <c r="L1258" s="50" t="n">
        <f aca="false">FilterPk!J$23</f>
        <v>0</v>
      </c>
      <c r="M1258" s="50" t="n">
        <f aca="false">FilterPk!K$23</f>
        <v>0</v>
      </c>
      <c r="N1258" s="50" t="n">
        <f aca="false">FilterPk!L$23</f>
        <v>11863.48</v>
      </c>
      <c r="O1258" s="50" t="n">
        <f aca="false">FilterPk!M$23</f>
        <v>0</v>
      </c>
      <c r="P1258" s="50" t="n">
        <f aca="false">FilterPk!N$23</f>
        <v>0</v>
      </c>
      <c r="Q1258" s="51" t="n">
        <f aca="false">FilterPk!O$23</f>
        <v>11863.48</v>
      </c>
    </row>
    <row r="1259" customFormat="false" ht="12.75" hidden="false" customHeight="false" outlineLevel="0" collapsed="false">
      <c r="B1259" s="85" t="str">
        <f aca="false">FilterPk!A$24</f>
        <v>NE- PHYS</v>
      </c>
      <c r="C1259" s="13" t="n">
        <f aca="false">C1258+1</f>
        <v>1258</v>
      </c>
      <c r="D1259" s="50" t="n">
        <f aca="false">FilterPk!B$24</f>
        <v>0</v>
      </c>
      <c r="E1259" s="50" t="n">
        <f aca="false">FilterPk!C$24</f>
        <v>0</v>
      </c>
      <c r="F1259" s="50" t="n">
        <f aca="false">FilterPk!D$24</f>
        <v>0</v>
      </c>
      <c r="G1259" s="50" t="n">
        <f aca="false">FilterPk!E$24</f>
        <v>0</v>
      </c>
      <c r="H1259" s="50" t="n">
        <f aca="false">FilterPk!F$24</f>
        <v>0</v>
      </c>
      <c r="I1259" s="50" t="n">
        <f aca="false">FilterPk!G$24</f>
        <v>0</v>
      </c>
      <c r="J1259" s="50" t="n">
        <f aca="false">FilterPk!H$24</f>
        <v>0</v>
      </c>
      <c r="K1259" s="50" t="n">
        <f aca="false">FilterPk!I$24</f>
        <v>0</v>
      </c>
      <c r="L1259" s="50" t="n">
        <f aca="false">FilterPk!J$24</f>
        <v>0</v>
      </c>
      <c r="M1259" s="50" t="n">
        <f aca="false">FilterPk!K$24</f>
        <v>0</v>
      </c>
      <c r="N1259" s="50" t="n">
        <f aca="false">FilterPk!L$24</f>
        <v>0</v>
      </c>
      <c r="O1259" s="50" t="n">
        <f aca="false">FilterPk!M$24</f>
        <v>0</v>
      </c>
      <c r="P1259" s="50" t="n">
        <f aca="false">FilterPk!N$24</f>
        <v>0</v>
      </c>
      <c r="Q1259" s="51" t="n">
        <f aca="false">FilterPk!O$24</f>
        <v>0</v>
      </c>
    </row>
    <row r="1260" customFormat="false" ht="12.75" hidden="false" customHeight="false" outlineLevel="0" collapsed="false">
      <c r="B1260" s="85" t="str">
        <f aca="false">FilterPk!A$25</f>
        <v>LT-Southeast</v>
      </c>
      <c r="C1260" s="13" t="n">
        <f aca="false">C1259+1</f>
        <v>1259</v>
      </c>
      <c r="D1260" s="50" t="n">
        <f aca="false">FilterPk!B$25</f>
        <v>11411200.8859117</v>
      </c>
      <c r="E1260" s="50" t="n">
        <f aca="false">FilterPk!C$25</f>
        <v>45860.27</v>
      </c>
      <c r="F1260" s="50" t="n">
        <f aca="false">FilterPk!D$25</f>
        <v>54109.47</v>
      </c>
      <c r="G1260" s="50" t="n">
        <f aca="false">FilterPk!E$25</f>
        <v>124540.18</v>
      </c>
      <c r="H1260" s="50" t="n">
        <f aca="false">FilterPk!F$25</f>
        <v>77068.78</v>
      </c>
      <c r="I1260" s="50" t="n">
        <f aca="false">FilterPk!G$25</f>
        <v>75414.58</v>
      </c>
      <c r="J1260" s="50" t="n">
        <f aca="false">FilterPk!H$25</f>
        <v>134077.64</v>
      </c>
      <c r="K1260" s="50" t="n">
        <f aca="false">FilterPk!I$25</f>
        <v>429786.05</v>
      </c>
      <c r="L1260" s="50" t="n">
        <f aca="false">FilterPk!J$25</f>
        <v>118391.18</v>
      </c>
      <c r="M1260" s="50" t="n">
        <f aca="false">FilterPk!K$25</f>
        <v>1083243.13</v>
      </c>
      <c r="N1260" s="50" t="n">
        <f aca="false">FilterPk!L$25</f>
        <v>2142491.28</v>
      </c>
      <c r="O1260" s="50" t="n">
        <f aca="false">FilterPk!M$25</f>
        <v>344226</v>
      </c>
      <c r="P1260" s="50" t="n">
        <f aca="false">FilterPk!N$25</f>
        <v>1221747.4</v>
      </c>
      <c r="Q1260" s="51" t="n">
        <f aca="false">FilterPk!O$25</f>
        <v>3708464.68</v>
      </c>
    </row>
    <row r="1261" customFormat="false" ht="12.75" hidden="false" customHeight="false" outlineLevel="0" collapsed="false">
      <c r="B1261" s="85" t="str">
        <f aca="false">FilterPk!A$26</f>
        <v>ST-SPP</v>
      </c>
      <c r="C1261" s="13" t="n">
        <f aca="false">C1260+1</f>
        <v>1260</v>
      </c>
      <c r="D1261" s="50" t="n">
        <f aca="false">FilterPk!B$26</f>
        <v>52202.8773549933</v>
      </c>
      <c r="E1261" s="50" t="n">
        <f aca="false">FilterPk!C$26</f>
        <v>3181.7</v>
      </c>
      <c r="F1261" s="50" t="n">
        <f aca="false">FilterPk!D$26</f>
        <v>0</v>
      </c>
      <c r="G1261" s="50" t="n">
        <f aca="false">FilterPk!E$26</f>
        <v>0</v>
      </c>
      <c r="H1261" s="50" t="n">
        <f aca="false">FilterPk!F$26</f>
        <v>0</v>
      </c>
      <c r="I1261" s="50" t="n">
        <f aca="false">FilterPk!G$26</f>
        <v>0</v>
      </c>
      <c r="J1261" s="50" t="n">
        <f aca="false">FilterPk!H$26</f>
        <v>0</v>
      </c>
      <c r="K1261" s="50" t="n">
        <f aca="false">FilterPk!I$26</f>
        <v>0</v>
      </c>
      <c r="L1261" s="50" t="n">
        <f aca="false">FilterPk!J$26</f>
        <v>0</v>
      </c>
      <c r="M1261" s="50" t="n">
        <f aca="false">FilterPk!K$26</f>
        <v>0</v>
      </c>
      <c r="N1261" s="50" t="n">
        <f aca="false">FilterPk!L$26</f>
        <v>3181.7</v>
      </c>
      <c r="O1261" s="50" t="n">
        <f aca="false">FilterPk!M$26</f>
        <v>0</v>
      </c>
      <c r="P1261" s="50" t="n">
        <f aca="false">FilterPk!N$26</f>
        <v>0</v>
      </c>
      <c r="Q1261" s="51" t="n">
        <f aca="false">FilterPk!O$26</f>
        <v>3181.7</v>
      </c>
    </row>
    <row r="1262" customFormat="false" ht="12.75" hidden="false" customHeight="false" outlineLevel="0" collapsed="false">
      <c r="B1262" s="85" t="str">
        <f aca="false">FilterPk!A$27</f>
        <v>ST-SERC</v>
      </c>
      <c r="C1262" s="13" t="n">
        <f aca="false">C1261+1</f>
        <v>1261</v>
      </c>
      <c r="D1262" s="50" t="n">
        <f aca="false">FilterPk!B$27</f>
        <v>686881.973218232</v>
      </c>
      <c r="E1262" s="50" t="n">
        <f aca="false">FilterPk!C$27</f>
        <v>-12726.81</v>
      </c>
      <c r="F1262" s="50" t="n">
        <f aca="false">FilterPk!D$27</f>
        <v>-31677.19</v>
      </c>
      <c r="G1262" s="50" t="n">
        <f aca="false">FilterPk!E$27</f>
        <v>138718.93</v>
      </c>
      <c r="H1262" s="50" t="n">
        <f aca="false">FilterPk!F$27</f>
        <v>0</v>
      </c>
      <c r="I1262" s="50" t="n">
        <f aca="false">FilterPk!G$27</f>
        <v>0</v>
      </c>
      <c r="J1262" s="50" t="n">
        <f aca="false">FilterPk!H$27</f>
        <v>0</v>
      </c>
      <c r="K1262" s="50" t="n">
        <f aca="false">FilterPk!I$27</f>
        <v>0</v>
      </c>
      <c r="L1262" s="50" t="n">
        <f aca="false">FilterPk!J$27</f>
        <v>0</v>
      </c>
      <c r="M1262" s="50" t="n">
        <f aca="false">FilterPk!K$27</f>
        <v>0</v>
      </c>
      <c r="N1262" s="50" t="n">
        <f aca="false">FilterPk!L$27</f>
        <v>94314.93</v>
      </c>
      <c r="O1262" s="50" t="n">
        <f aca="false">FilterPk!M$27</f>
        <v>0</v>
      </c>
      <c r="P1262" s="50" t="n">
        <f aca="false">FilterPk!N$27</f>
        <v>0</v>
      </c>
      <c r="Q1262" s="51" t="n">
        <f aca="false">FilterPk!O$27</f>
        <v>94314.93</v>
      </c>
    </row>
    <row r="1263" customFormat="false" ht="12.75" hidden="false" customHeight="false" outlineLevel="0" collapsed="false">
      <c r="B1263" s="85" t="str">
        <f aca="false">FilterPk!A$28</f>
        <v>LT- Texas</v>
      </c>
      <c r="C1263" s="13" t="n">
        <f aca="false">C1262+1</f>
        <v>1262</v>
      </c>
      <c r="D1263" s="50" t="n">
        <f aca="false">FilterPk!B$28</f>
        <v>3826684.70313045</v>
      </c>
      <c r="E1263" s="50" t="n">
        <f aca="false">FilterPk!C$28</f>
        <v>-6382.69</v>
      </c>
      <c r="F1263" s="50" t="n">
        <f aca="false">FilterPk!D$28</f>
        <v>71634.81</v>
      </c>
      <c r="G1263" s="50" t="n">
        <f aca="false">FilterPk!E$28</f>
        <v>28710.67</v>
      </c>
      <c r="H1263" s="50" t="n">
        <f aca="false">FilterPk!F$28</f>
        <v>106726.26</v>
      </c>
      <c r="I1263" s="50" t="n">
        <f aca="false">FilterPk!G$28</f>
        <v>68401.15</v>
      </c>
      <c r="J1263" s="50" t="n">
        <f aca="false">FilterPk!H$28</f>
        <v>107963.61</v>
      </c>
      <c r="K1263" s="50" t="n">
        <f aca="false">FilterPk!I$28</f>
        <v>204731.1</v>
      </c>
      <c r="L1263" s="50" t="n">
        <f aca="false">FilterPk!J$28</f>
        <v>63773.36</v>
      </c>
      <c r="M1263" s="50" t="n">
        <f aca="false">FilterPk!K$28</f>
        <v>194039.66</v>
      </c>
      <c r="N1263" s="50" t="n">
        <f aca="false">FilterPk!L$28</f>
        <v>839597.93</v>
      </c>
      <c r="O1263" s="50" t="n">
        <f aca="false">FilterPk!M$28</f>
        <v>673610.11</v>
      </c>
      <c r="P1263" s="50" t="n">
        <f aca="false">FilterPk!N$28</f>
        <v>107208.74</v>
      </c>
      <c r="Q1263" s="51" t="n">
        <f aca="false">FilterPk!O$28</f>
        <v>1620416.78</v>
      </c>
    </row>
    <row r="1264" customFormat="false" ht="12.75" hidden="false" customHeight="false" outlineLevel="0" collapsed="false">
      <c r="B1264" s="85" t="str">
        <f aca="false">FilterPk!A$29</f>
        <v>St- Texas</v>
      </c>
      <c r="C1264" s="13" t="n">
        <f aca="false">C1263+1</f>
        <v>1263</v>
      </c>
      <c r="D1264" s="50" t="n">
        <f aca="false">FilterPk!B$29</f>
        <v>445563.239343252</v>
      </c>
      <c r="E1264" s="50" t="n">
        <f aca="false">FilterPk!C$29</f>
        <v>30194</v>
      </c>
      <c r="F1264" s="50" t="n">
        <f aca="false">FilterPk!D$29</f>
        <v>31677.19</v>
      </c>
      <c r="G1264" s="50" t="n">
        <f aca="false">FilterPk!E$29</f>
        <v>0</v>
      </c>
      <c r="H1264" s="50" t="n">
        <f aca="false">FilterPk!F$29</f>
        <v>0</v>
      </c>
      <c r="I1264" s="50" t="n">
        <f aca="false">FilterPk!G$29</f>
        <v>0</v>
      </c>
      <c r="J1264" s="50" t="n">
        <f aca="false">FilterPk!H$29</f>
        <v>0</v>
      </c>
      <c r="K1264" s="50" t="n">
        <f aca="false">FilterPk!I$29</f>
        <v>0</v>
      </c>
      <c r="L1264" s="50" t="n">
        <f aca="false">FilterPk!J$29</f>
        <v>0</v>
      </c>
      <c r="M1264" s="50" t="n">
        <f aca="false">FilterPk!K$29</f>
        <v>0</v>
      </c>
      <c r="N1264" s="50" t="n">
        <f aca="false">FilterPk!L$29</f>
        <v>61871.19</v>
      </c>
      <c r="O1264" s="50" t="n">
        <f aca="false">FilterPk!M$29</f>
        <v>0</v>
      </c>
      <c r="P1264" s="50" t="n">
        <f aca="false">FilterPk!N$29</f>
        <v>0</v>
      </c>
      <c r="Q1264" s="51" t="n">
        <f aca="false">FilterPk!O$29</f>
        <v>61871.19</v>
      </c>
    </row>
    <row r="1265" customFormat="false" ht="12.75" hidden="false" customHeight="false" outlineLevel="0" collapsed="false">
      <c r="B1265" s="85"/>
      <c r="C1265" s="13" t="n">
        <f aca="false">C1264+1</f>
        <v>1264</v>
      </c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1"/>
    </row>
    <row r="1266" customFormat="false" ht="12.75" hidden="false" customHeight="false" outlineLevel="0" collapsed="false">
      <c r="B1266" s="85" t="str">
        <f aca="false">FilterPk!A$32</f>
        <v>Gas positions</v>
      </c>
      <c r="C1266" s="13" t="n">
        <f aca="false">C1265+1</f>
        <v>1265</v>
      </c>
      <c r="D1266" s="50" t="s">
        <v>4</v>
      </c>
      <c r="E1266" s="50"/>
      <c r="F1266" s="50"/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1"/>
    </row>
    <row r="1267" customFormat="false" ht="12.75" hidden="false" customHeight="false" outlineLevel="0" collapsed="false">
      <c r="B1267" s="85" t="str">
        <f aca="false">FilterPk!A$33</f>
        <v>Kevin Presto</v>
      </c>
      <c r="C1267" s="13" t="n">
        <f aca="false">C1266+1</f>
        <v>1266</v>
      </c>
      <c r="D1267" s="50" t="n">
        <f aca="false">FilterPk!B$33</f>
        <v>0</v>
      </c>
      <c r="E1267" s="50" t="n">
        <f aca="false">FilterPk!C$33</f>
        <v>0</v>
      </c>
      <c r="F1267" s="50" t="n">
        <f aca="false">FilterPk!D$33</f>
        <v>0</v>
      </c>
      <c r="G1267" s="50" t="n">
        <f aca="false">FilterPk!E$33</f>
        <v>0</v>
      </c>
      <c r="H1267" s="50" t="n">
        <f aca="false">FilterPk!F$33</f>
        <v>148.212616</v>
      </c>
      <c r="I1267" s="50" t="n">
        <f aca="false">FilterPk!G$33</f>
        <v>152.45636</v>
      </c>
      <c r="J1267" s="50" t="n">
        <f aca="false">FilterPk!H$33</f>
        <v>146.860915</v>
      </c>
      <c r="K1267" s="50" t="n">
        <f aca="false">FilterPk!I$33</f>
        <v>301.509361</v>
      </c>
      <c r="L1267" s="50" t="n">
        <f aca="false">FilterPk!J$33</f>
        <v>144.921279</v>
      </c>
      <c r="M1267" s="50" t="n">
        <f aca="false">FilterPk!K$33</f>
        <v>149.116289</v>
      </c>
      <c r="N1267" s="50" t="n">
        <f aca="false">FilterPk!L$33</f>
        <v>1043.07682</v>
      </c>
      <c r="O1267" s="50" t="n">
        <f aca="false">FilterPk!M$33</f>
        <v>0</v>
      </c>
      <c r="P1267" s="50" t="n">
        <f aca="false">FilterPk!N$33</f>
        <v>0</v>
      </c>
      <c r="Q1267" s="51" t="n">
        <f aca="false">FilterPk!O$33</f>
        <v>1043.07682</v>
      </c>
    </row>
    <row r="1268" customFormat="false" ht="12.75" hidden="false" customHeight="false" outlineLevel="0" collapsed="false">
      <c r="B1268" s="85" t="str">
        <f aca="false">FilterPk!A$34</f>
        <v>Fletcher Sturm</v>
      </c>
      <c r="C1268" s="13" t="n">
        <f aca="false">C1267+1</f>
        <v>1267</v>
      </c>
      <c r="D1268" s="50" t="n">
        <f aca="false">FilterPk!B$34</f>
        <v>0</v>
      </c>
      <c r="E1268" s="50" t="n">
        <f aca="false">FilterPk!C$34</f>
        <v>0</v>
      </c>
      <c r="F1268" s="50" t="n">
        <f aca="false">FilterPk!D$34</f>
        <v>10.382539</v>
      </c>
      <c r="G1268" s="50" t="n">
        <f aca="false">FilterPk!E$34</f>
        <v>-372.732218</v>
      </c>
      <c r="H1268" s="50" t="n">
        <f aca="false">FilterPk!F$34</f>
        <v>-18.430041</v>
      </c>
      <c r="I1268" s="50" t="n">
        <f aca="false">FilterPk!G$34</f>
        <v>-7.519049</v>
      </c>
      <c r="J1268" s="50" t="n">
        <f aca="false">FilterPk!H$34</f>
        <v>7.209206</v>
      </c>
      <c r="K1268" s="50" t="n">
        <f aca="false">FilterPk!I$34</f>
        <v>16.283645</v>
      </c>
      <c r="L1268" s="50" t="n">
        <f aca="false">FilterPk!J$34</f>
        <v>-0.622678</v>
      </c>
      <c r="M1268" s="50" t="n">
        <f aca="false">FilterPk!K$34</f>
        <v>48.787102</v>
      </c>
      <c r="N1268" s="50" t="n">
        <f aca="false">FilterPk!L$34</f>
        <v>-316.641494</v>
      </c>
      <c r="O1268" s="50" t="n">
        <f aca="false">FilterPk!M$34</f>
        <v>137.057149</v>
      </c>
      <c r="P1268" s="50" t="n">
        <f aca="false">FilterPk!N$34</f>
        <v>0</v>
      </c>
      <c r="Q1268" s="51" t="n">
        <f aca="false">FilterPk!O$34</f>
        <v>-179.584345</v>
      </c>
    </row>
    <row r="1269" customFormat="false" ht="12.75" hidden="false" customHeight="false" outlineLevel="0" collapsed="false">
      <c r="B1269" s="85" t="str">
        <f aca="false">FilterPk!A$35</f>
        <v>Doug Gilbert-Smith</v>
      </c>
      <c r="C1269" s="13" t="n">
        <f aca="false">C1268+1</f>
        <v>1268</v>
      </c>
      <c r="D1269" s="50" t="n">
        <f aca="false">FilterPk!B$35</f>
        <v>0</v>
      </c>
      <c r="E1269" s="50" t="n">
        <f aca="false">FilterPk!C$35</f>
        <v>0</v>
      </c>
      <c r="F1269" s="50" t="n">
        <f aca="false">FilterPk!D$35</f>
        <v>-34.907</v>
      </c>
      <c r="G1269" s="50" t="n">
        <f aca="false">FilterPk!E$35</f>
        <v>38.473605</v>
      </c>
      <c r="H1269" s="50" t="n">
        <f aca="false">FilterPk!F$35</f>
        <v>-29.642523</v>
      </c>
      <c r="I1269" s="50" t="n">
        <f aca="false">FilterPk!G$35</f>
        <v>30.491272</v>
      </c>
      <c r="J1269" s="50" t="n">
        <f aca="false">FilterPk!H$35</f>
        <v>0</v>
      </c>
      <c r="K1269" s="50" t="n">
        <f aca="false">FilterPk!I$35</f>
        <v>90.452808</v>
      </c>
      <c r="L1269" s="50" t="n">
        <f aca="false">FilterPk!J$35</f>
        <v>0</v>
      </c>
      <c r="M1269" s="50" t="n">
        <f aca="false">FilterPk!K$35</f>
        <v>14.574853</v>
      </c>
      <c r="N1269" s="50" t="n">
        <f aca="false">FilterPk!L$35</f>
        <v>109.443015</v>
      </c>
      <c r="O1269" s="50" t="n">
        <f aca="false">FilterPk!M$35</f>
        <v>94.93307</v>
      </c>
      <c r="P1269" s="50" t="n">
        <f aca="false">FilterPk!N$35</f>
        <v>-157.516125</v>
      </c>
      <c r="Q1269" s="51" t="n">
        <f aca="false">FilterPk!O$35</f>
        <v>46.85996</v>
      </c>
    </row>
    <row r="1270" customFormat="false" ht="12.75" hidden="false" customHeight="false" outlineLevel="0" collapsed="false">
      <c r="B1270" s="85" t="str">
        <f aca="false">FilterPk!A$36</f>
        <v>Rogers Herndon</v>
      </c>
      <c r="C1270" s="13" t="n">
        <f aca="false">C1269+1</f>
        <v>1269</v>
      </c>
      <c r="D1270" s="50" t="n">
        <f aca="false">FilterPk!B$36</f>
        <v>0</v>
      </c>
      <c r="E1270" s="50" t="n">
        <f aca="false">FilterPk!C$36</f>
        <v>0</v>
      </c>
      <c r="F1270" s="50" t="n">
        <f aca="false">FilterPk!D$36</f>
        <v>-16.269581</v>
      </c>
      <c r="G1270" s="50" t="n">
        <f aca="false">FilterPk!E$36</f>
        <v>-36.150495</v>
      </c>
      <c r="H1270" s="50" t="n">
        <f aca="false">FilterPk!F$36</f>
        <v>-105.080472</v>
      </c>
      <c r="I1270" s="50" t="n">
        <f aca="false">FilterPk!G$36</f>
        <v>-21.496839</v>
      </c>
      <c r="J1270" s="50" t="n">
        <f aca="false">FilterPk!H$36</f>
        <v>76.011979</v>
      </c>
      <c r="K1270" s="50" t="n">
        <f aca="false">FilterPk!I$36</f>
        <v>315.376651</v>
      </c>
      <c r="L1270" s="50" t="n">
        <f aca="false">FilterPk!J$36</f>
        <v>0.622678</v>
      </c>
      <c r="M1270" s="50" t="n">
        <f aca="false">FilterPk!K$36</f>
        <v>131.855286</v>
      </c>
      <c r="N1270" s="50" t="n">
        <f aca="false">FilterPk!L$36</f>
        <v>344.869207</v>
      </c>
      <c r="O1270" s="50" t="n">
        <f aca="false">FilterPk!M$36</f>
        <v>500.495437</v>
      </c>
      <c r="P1270" s="50" t="n">
        <f aca="false">FilterPk!N$36</f>
        <v>0</v>
      </c>
      <c r="Q1270" s="51" t="n">
        <f aca="false">FilterPk!O$36</f>
        <v>845.364644</v>
      </c>
    </row>
    <row r="1271" customFormat="false" ht="12.75" hidden="false" customHeight="false" outlineLevel="0" collapsed="false">
      <c r="B1271" s="85" t="str">
        <f aca="false">FilterPk!A$37</f>
        <v>Dana Davis</v>
      </c>
      <c r="C1271" s="13" t="n">
        <f aca="false">C1270+1</f>
        <v>1270</v>
      </c>
      <c r="D1271" s="50" t="n">
        <f aca="false">FilterPk!B$37</f>
        <v>0</v>
      </c>
      <c r="E1271" s="50" t="n">
        <f aca="false">FilterPk!C$37</f>
        <v>0</v>
      </c>
      <c r="F1271" s="50" t="n">
        <f aca="false">FilterPk!D$37</f>
        <v>4.986714</v>
      </c>
      <c r="G1271" s="50" t="n">
        <f aca="false">FilterPk!E$37</f>
        <v>-10.425106</v>
      </c>
      <c r="H1271" s="50" t="n">
        <f aca="false">FilterPk!F$37</f>
        <v>34.582944</v>
      </c>
      <c r="I1271" s="50" t="n">
        <f aca="false">FilterPk!G$37</f>
        <v>31.966656</v>
      </c>
      <c r="J1271" s="50" t="n">
        <f aca="false">FilterPk!H$37</f>
        <v>34.267547</v>
      </c>
      <c r="K1271" s="50" t="n">
        <f aca="false">FilterPk!I$37</f>
        <v>70.027981</v>
      </c>
      <c r="L1271" s="50" t="n">
        <f aca="false">FilterPk!J$37</f>
        <v>33.814965</v>
      </c>
      <c r="M1271" s="50" t="n">
        <f aca="false">FilterPk!K$37</f>
        <v>44.191074</v>
      </c>
      <c r="N1271" s="50" t="n">
        <f aca="false">FilterPk!L$37</f>
        <v>243.412775</v>
      </c>
      <c r="O1271" s="50" t="n">
        <f aca="false">FilterPk!M$37</f>
        <v>27.55263</v>
      </c>
      <c r="P1271" s="50" t="n">
        <f aca="false">FilterPk!N$37</f>
        <v>0</v>
      </c>
      <c r="Q1271" s="51" t="n">
        <f aca="false">FilterPk!O$37</f>
        <v>270.965405</v>
      </c>
    </row>
    <row r="1272" customFormat="false" ht="12.75" hidden="false" customHeight="false" outlineLevel="0" collapsed="false">
      <c r="B1272" s="85" t="str">
        <f aca="false">FilterPk!A$38</f>
        <v>Tom May</v>
      </c>
      <c r="C1272" s="13" t="n">
        <f aca="false">C1271+1</f>
        <v>1271</v>
      </c>
      <c r="D1272" s="50" t="n">
        <f aca="false">FilterPk!B$38</f>
        <v>0</v>
      </c>
      <c r="E1272" s="50" t="n">
        <f aca="false">FilterPk!C$38</f>
        <v>0</v>
      </c>
      <c r="F1272" s="50" t="n">
        <f aca="false">FilterPk!D$38</f>
        <v>0</v>
      </c>
      <c r="G1272" s="50" t="n">
        <f aca="false">FilterPk!E$38</f>
        <v>0</v>
      </c>
      <c r="H1272" s="50" t="n">
        <f aca="false">FilterPk!F$38</f>
        <v>0</v>
      </c>
      <c r="I1272" s="50" t="n">
        <f aca="false">FilterPk!G$38</f>
        <v>0</v>
      </c>
      <c r="J1272" s="50" t="n">
        <f aca="false">FilterPk!H$38</f>
        <v>0</v>
      </c>
      <c r="K1272" s="50" t="n">
        <f aca="false">FilterPk!I$38</f>
        <v>0</v>
      </c>
      <c r="L1272" s="50" t="n">
        <f aca="false">FilterPk!J$38</f>
        <v>0</v>
      </c>
      <c r="M1272" s="50" t="n">
        <f aca="false">FilterPk!K$38</f>
        <v>0</v>
      </c>
      <c r="N1272" s="50" t="n">
        <f aca="false">FilterPk!L$38</f>
        <v>0</v>
      </c>
      <c r="O1272" s="50" t="n">
        <f aca="false">FilterPk!M$38</f>
        <v>0</v>
      </c>
      <c r="P1272" s="50" t="n">
        <f aca="false">FilterPk!N$38</f>
        <v>0</v>
      </c>
      <c r="Q1272" s="51" t="n">
        <f aca="false">FilterPk!O$38</f>
        <v>0</v>
      </c>
    </row>
    <row r="1273" customFormat="false" ht="12.75" hidden="false" customHeight="false" outlineLevel="0" collapsed="false">
      <c r="B1273" s="85" t="str">
        <f aca="false">FilterPk!A$39</f>
        <v>Clint Dean</v>
      </c>
      <c r="C1273" s="13" t="n">
        <f aca="false">C1272+1</f>
        <v>1272</v>
      </c>
      <c r="D1273" s="50" t="n">
        <f aca="false">FilterPk!B$39</f>
        <v>0</v>
      </c>
      <c r="E1273" s="50" t="n">
        <f aca="false">FilterPk!C$39</f>
        <v>0</v>
      </c>
      <c r="F1273" s="50" t="n">
        <f aca="false">FilterPk!D$39</f>
        <v>-27.9256</v>
      </c>
      <c r="G1273" s="50" t="n">
        <f aca="false">FilterPk!E$39</f>
        <v>0</v>
      </c>
      <c r="H1273" s="50" t="n">
        <f aca="false">FilterPk!F$39</f>
        <v>0</v>
      </c>
      <c r="I1273" s="50" t="n">
        <f aca="false">FilterPk!G$39</f>
        <v>0</v>
      </c>
      <c r="J1273" s="50" t="n">
        <f aca="false">FilterPk!H$39</f>
        <v>0</v>
      </c>
      <c r="K1273" s="50" t="n">
        <f aca="false">FilterPk!I$39</f>
        <v>0</v>
      </c>
      <c r="L1273" s="50" t="n">
        <f aca="false">FilterPk!J$39</f>
        <v>0</v>
      </c>
      <c r="M1273" s="50" t="n">
        <f aca="false">FilterPk!K$39</f>
        <v>0</v>
      </c>
      <c r="N1273" s="50" t="n">
        <f aca="false">FilterPk!L$39</f>
        <v>-27.9256</v>
      </c>
      <c r="O1273" s="50" t="n">
        <f aca="false">FilterPk!M$39</f>
        <v>0</v>
      </c>
      <c r="P1273" s="50" t="n">
        <f aca="false">FilterPk!N$39</f>
        <v>0</v>
      </c>
      <c r="Q1273" s="51" t="n">
        <f aca="false">FilterPk!O$39</f>
        <v>-27.9256</v>
      </c>
    </row>
    <row r="1274" customFormat="false" ht="12.75" hidden="false" customHeight="false" outlineLevel="0" collapsed="false">
      <c r="B1274" s="85" t="str">
        <f aca="false">FilterPk!A$40</f>
        <v>Rob Benson</v>
      </c>
      <c r="C1274" s="13" t="n">
        <f aca="false">C1273+1</f>
        <v>1273</v>
      </c>
      <c r="D1274" s="50" t="n">
        <f aca="false">FilterPk!B$40</f>
        <v>0</v>
      </c>
      <c r="E1274" s="50" t="n">
        <f aca="false">FilterPk!C$40</f>
        <v>0</v>
      </c>
      <c r="F1274" s="50" t="n">
        <f aca="false">FilterPk!D$40</f>
        <v>0</v>
      </c>
      <c r="G1274" s="50" t="n">
        <f aca="false">FilterPk!E$40</f>
        <v>-76.947211</v>
      </c>
      <c r="H1274" s="50" t="n">
        <f aca="false">FilterPk!F$40</f>
        <v>0</v>
      </c>
      <c r="I1274" s="50" t="n">
        <f aca="false">FilterPk!G$40</f>
        <v>0</v>
      </c>
      <c r="J1274" s="50" t="n">
        <f aca="false">FilterPk!H$40</f>
        <v>0</v>
      </c>
      <c r="K1274" s="50" t="n">
        <f aca="false">FilterPk!I$40</f>
        <v>0</v>
      </c>
      <c r="L1274" s="50" t="n">
        <f aca="false">FilterPk!J$40</f>
        <v>0</v>
      </c>
      <c r="M1274" s="50" t="n">
        <f aca="false">FilterPk!K$40</f>
        <v>0</v>
      </c>
      <c r="N1274" s="50" t="n">
        <f aca="false">FilterPk!L$40</f>
        <v>-76.947211</v>
      </c>
      <c r="O1274" s="50" t="n">
        <f aca="false">FilterPk!M$40</f>
        <v>0</v>
      </c>
      <c r="P1274" s="50" t="n">
        <f aca="false">FilterPk!N$40</f>
        <v>0</v>
      </c>
      <c r="Q1274" s="51" t="n">
        <f aca="false">FilterPk!O$40</f>
        <v>-76.947211</v>
      </c>
    </row>
    <row r="1275" customFormat="false" ht="12.75" hidden="false" customHeight="false" outlineLevel="0" collapsed="false">
      <c r="B1275" s="85" t="str">
        <f aca="false">FilterPk!A$41</f>
        <v>Matt Lorenz</v>
      </c>
      <c r="C1275" s="13" t="n">
        <f aca="false">C1274+1</f>
        <v>1274</v>
      </c>
      <c r="D1275" s="50" t="n">
        <f aca="false">FilterPk!B$41</f>
        <v>0</v>
      </c>
      <c r="E1275" s="50" t="n">
        <f aca="false">FilterPk!C$41</f>
        <v>0</v>
      </c>
      <c r="F1275" s="50" t="n">
        <f aca="false">FilterPk!D$41</f>
        <v>0</v>
      </c>
      <c r="G1275" s="50" t="n">
        <f aca="false">FilterPk!E$41</f>
        <v>0</v>
      </c>
      <c r="H1275" s="50" t="n">
        <f aca="false">FilterPk!F$41</f>
        <v>0</v>
      </c>
      <c r="I1275" s="50" t="n">
        <f aca="false">FilterPk!G$41</f>
        <v>0</v>
      </c>
      <c r="J1275" s="50" t="n">
        <f aca="false">FilterPk!H$41</f>
        <v>0</v>
      </c>
      <c r="K1275" s="50" t="n">
        <f aca="false">FilterPk!I$41</f>
        <v>0</v>
      </c>
      <c r="L1275" s="50" t="n">
        <f aca="false">FilterPk!J$41</f>
        <v>0</v>
      </c>
      <c r="M1275" s="50" t="n">
        <f aca="false">FilterPk!K$41</f>
        <v>0</v>
      </c>
      <c r="N1275" s="50" t="n">
        <f aca="false">FilterPk!L$41</f>
        <v>0</v>
      </c>
      <c r="O1275" s="50" t="n">
        <f aca="false">FilterPk!M$41</f>
        <v>0</v>
      </c>
      <c r="P1275" s="50" t="n">
        <f aca="false">FilterPk!N$41</f>
        <v>0</v>
      </c>
      <c r="Q1275" s="51" t="n">
        <f aca="false">FilterPk!O$41</f>
        <v>0</v>
      </c>
    </row>
    <row r="1276" customFormat="false" ht="12.75" hidden="false" customHeight="false" outlineLevel="0" collapsed="false">
      <c r="B1276" s="85" t="str">
        <f aca="false">FilterPk!A$42</f>
        <v>John Forney</v>
      </c>
      <c r="C1276" s="13" t="n">
        <f aca="false">C1275+1</f>
        <v>1275</v>
      </c>
      <c r="D1276" s="50" t="n">
        <f aca="false">FilterPk!B$42</f>
        <v>0</v>
      </c>
      <c r="E1276" s="50" t="n">
        <f aca="false">FilterPk!C$42</f>
        <v>0</v>
      </c>
      <c r="F1276" s="50" t="n">
        <f aca="false">FilterPk!D$42</f>
        <v>0</v>
      </c>
      <c r="G1276" s="50" t="n">
        <f aca="false">FilterPk!E$42</f>
        <v>0</v>
      </c>
      <c r="H1276" s="50" t="n">
        <f aca="false">FilterPk!F$42</f>
        <v>0</v>
      </c>
      <c r="I1276" s="50" t="n">
        <f aca="false">FilterPk!G$42</f>
        <v>0</v>
      </c>
      <c r="J1276" s="50" t="n">
        <f aca="false">FilterPk!H$42</f>
        <v>0</v>
      </c>
      <c r="K1276" s="50" t="n">
        <f aca="false">FilterPk!I$42</f>
        <v>0</v>
      </c>
      <c r="L1276" s="50" t="n">
        <f aca="false">FilterPk!J$42</f>
        <v>0</v>
      </c>
      <c r="M1276" s="50" t="n">
        <f aca="false">FilterPk!K$42</f>
        <v>0</v>
      </c>
      <c r="N1276" s="50" t="n">
        <f aca="false">FilterPk!L$42</f>
        <v>0</v>
      </c>
      <c r="O1276" s="50" t="n">
        <f aca="false">FilterPk!M$42</f>
        <v>0</v>
      </c>
      <c r="P1276" s="50" t="n">
        <f aca="false">FilterPk!N$42</f>
        <v>0</v>
      </c>
      <c r="Q1276" s="51" t="n">
        <f aca="false">FilterPk!O$42</f>
        <v>0</v>
      </c>
    </row>
    <row r="1277" customFormat="false" ht="12.75" hidden="false" customHeight="false" outlineLevel="0" collapsed="false">
      <c r="B1277" s="85" t="str">
        <f aca="false">FilterPk!A$43</f>
        <v>Mike Carson</v>
      </c>
      <c r="C1277" s="13" t="n">
        <f aca="false">C1276+1</f>
        <v>1276</v>
      </c>
      <c r="D1277" s="50" t="n">
        <f aca="false">FilterPk!B$43</f>
        <v>0</v>
      </c>
      <c r="E1277" s="50" t="n">
        <f aca="false">FilterPk!C$43</f>
        <v>0</v>
      </c>
      <c r="F1277" s="50" t="n">
        <f aca="false">FilterPk!D$43</f>
        <v>0</v>
      </c>
      <c r="G1277" s="50" t="n">
        <f aca="false">FilterPk!E$43</f>
        <v>0</v>
      </c>
      <c r="H1277" s="50" t="n">
        <f aca="false">FilterPk!F$43</f>
        <v>0</v>
      </c>
      <c r="I1277" s="50" t="n">
        <f aca="false">FilterPk!G$43</f>
        <v>0</v>
      </c>
      <c r="J1277" s="50" t="n">
        <f aca="false">FilterPk!H$43</f>
        <v>0</v>
      </c>
      <c r="K1277" s="50" t="n">
        <f aca="false">FilterPk!I$43</f>
        <v>0</v>
      </c>
      <c r="L1277" s="50" t="n">
        <f aca="false">FilterPk!J$43</f>
        <v>0</v>
      </c>
      <c r="M1277" s="50" t="n">
        <f aca="false">FilterPk!K$43</f>
        <v>0</v>
      </c>
      <c r="N1277" s="50" t="n">
        <f aca="false">FilterPk!L$43</f>
        <v>0</v>
      </c>
      <c r="O1277" s="50" t="n">
        <f aca="false">FilterPk!M$43</f>
        <v>0</v>
      </c>
      <c r="P1277" s="50" t="n">
        <f aca="false">FilterPk!N$43</f>
        <v>0</v>
      </c>
      <c r="Q1277" s="51" t="n">
        <f aca="false">FilterPk!O$43</f>
        <v>0</v>
      </c>
    </row>
    <row r="1278" customFormat="false" ht="12.75" hidden="false" customHeight="false" outlineLevel="0" collapsed="false">
      <c r="B1278" s="85" t="str">
        <f aca="false">FilterPk!A$44</f>
        <v>Chris Dorland</v>
      </c>
      <c r="C1278" s="13" t="n">
        <f aca="false">C1277+1</f>
        <v>1277</v>
      </c>
      <c r="D1278" s="50" t="n">
        <f aca="false">FilterPk!B$44</f>
        <v>0</v>
      </c>
      <c r="E1278" s="50" t="n">
        <f aca="false">FilterPk!C$44</f>
        <v>0</v>
      </c>
      <c r="F1278" s="50" t="n">
        <f aca="false">FilterPk!D$44</f>
        <v>0</v>
      </c>
      <c r="G1278" s="50" t="n">
        <f aca="false">FilterPk!E$44</f>
        <v>0</v>
      </c>
      <c r="H1278" s="50" t="n">
        <f aca="false">FilterPk!F$44</f>
        <v>0</v>
      </c>
      <c r="I1278" s="50" t="n">
        <f aca="false">FilterPk!G$44</f>
        <v>0</v>
      </c>
      <c r="J1278" s="50" t="n">
        <f aca="false">FilterPk!H$44</f>
        <v>0</v>
      </c>
      <c r="K1278" s="50" t="n">
        <f aca="false">FilterPk!I$44</f>
        <v>0</v>
      </c>
      <c r="L1278" s="50" t="n">
        <f aca="false">FilterPk!J$44</f>
        <v>0</v>
      </c>
      <c r="M1278" s="50" t="n">
        <f aca="false">FilterPk!K$44</f>
        <v>0</v>
      </c>
      <c r="N1278" s="50" t="n">
        <f aca="false">FilterPk!L$44</f>
        <v>0</v>
      </c>
      <c r="O1278" s="50" t="n">
        <f aca="false">FilterPk!M$44</f>
        <v>0</v>
      </c>
      <c r="P1278" s="50" t="n">
        <f aca="false">FilterPk!N$44</f>
        <v>0</v>
      </c>
      <c r="Q1278" s="51" t="n">
        <f aca="false">FilterPk!O$44</f>
        <v>0</v>
      </c>
    </row>
    <row r="1279" customFormat="false" ht="12.75" hidden="false" customHeight="false" outlineLevel="0" collapsed="false">
      <c r="B1279" s="85" t="str">
        <f aca="false">FilterPk!A$45</f>
        <v>Jeff King</v>
      </c>
      <c r="C1279" s="13" t="n">
        <f aca="false">C1278+1</f>
        <v>1278</v>
      </c>
      <c r="D1279" s="50" t="n">
        <f aca="false">FilterPk!B$45</f>
        <v>0</v>
      </c>
      <c r="E1279" s="50" t="n">
        <f aca="false">FilterPk!C$45</f>
        <v>0</v>
      </c>
      <c r="F1279" s="50" t="n">
        <f aca="false">FilterPk!D$45</f>
        <v>0</v>
      </c>
      <c r="G1279" s="50" t="n">
        <f aca="false">FilterPk!E$45</f>
        <v>0</v>
      </c>
      <c r="H1279" s="50" t="n">
        <f aca="false">FilterPk!F$45</f>
        <v>0</v>
      </c>
      <c r="I1279" s="50" t="n">
        <f aca="false">FilterPk!G$45</f>
        <v>0</v>
      </c>
      <c r="J1279" s="50" t="n">
        <f aca="false">FilterPk!H$45</f>
        <v>0</v>
      </c>
      <c r="K1279" s="50" t="n">
        <f aca="false">FilterPk!I$45</f>
        <v>0</v>
      </c>
      <c r="L1279" s="50" t="n">
        <f aca="false">FilterPk!J$45</f>
        <v>0</v>
      </c>
      <c r="M1279" s="50" t="n">
        <f aca="false">FilterPk!K$45</f>
        <v>0</v>
      </c>
      <c r="N1279" s="50" t="n">
        <f aca="false">FilterPk!L$45</f>
        <v>0</v>
      </c>
      <c r="O1279" s="50" t="n">
        <f aca="false">FilterPk!M$45</f>
        <v>0</v>
      </c>
      <c r="P1279" s="50" t="n">
        <f aca="false">FilterPk!N$45</f>
        <v>0</v>
      </c>
      <c r="Q1279" s="51" t="n">
        <f aca="false">FilterPk!O$45</f>
        <v>0</v>
      </c>
    </row>
    <row r="1280" customFormat="false" ht="12.75" hidden="false" customHeight="false" outlineLevel="0" collapsed="false">
      <c r="B1280" s="85" t="n">
        <f aca="false">FilterPk!A$46</f>
        <v>0</v>
      </c>
      <c r="C1280" s="13" t="n">
        <f aca="false">C1279+1</f>
        <v>1279</v>
      </c>
      <c r="D1280" s="50" t="n">
        <f aca="false">FilterPk!B$46</f>
        <v>0</v>
      </c>
      <c r="E1280" s="50" t="n">
        <f aca="false">FilterPk!C$46</f>
        <v>0</v>
      </c>
      <c r="F1280" s="50" t="n">
        <f aca="false">FilterPk!D$46</f>
        <v>0</v>
      </c>
      <c r="G1280" s="50" t="n">
        <f aca="false">FilterPk!E$46</f>
        <v>0</v>
      </c>
      <c r="H1280" s="50" t="n">
        <f aca="false">FilterPk!F$46</f>
        <v>0</v>
      </c>
      <c r="I1280" s="50" t="n">
        <f aca="false">FilterPk!G$46</f>
        <v>0</v>
      </c>
      <c r="J1280" s="50" t="n">
        <f aca="false">FilterPk!H$46</f>
        <v>0</v>
      </c>
      <c r="K1280" s="50" t="n">
        <f aca="false">FilterPk!I$46</f>
        <v>0</v>
      </c>
      <c r="L1280" s="50" t="n">
        <f aca="false">FilterPk!J$46</f>
        <v>0</v>
      </c>
      <c r="M1280" s="50" t="n">
        <f aca="false">FilterPk!K$46</f>
        <v>0</v>
      </c>
      <c r="N1280" s="50" t="n">
        <f aca="false">FilterPk!L$46</f>
        <v>0</v>
      </c>
      <c r="O1280" s="50" t="n">
        <f aca="false">FilterPk!M$46</f>
        <v>0</v>
      </c>
      <c r="P1280" s="50" t="n">
        <f aca="false">FilterPk!N$46</f>
        <v>0</v>
      </c>
      <c r="Q1280" s="51" t="n">
        <f aca="false">FilterPk!O$46</f>
        <v>0</v>
      </c>
    </row>
    <row r="1281" customFormat="false" ht="12.75" hidden="false" customHeight="false" outlineLevel="0" collapsed="false">
      <c r="B1281" s="87" t="n">
        <f aca="false">FilterPk!A$47</f>
        <v>0</v>
      </c>
      <c r="C1281" s="64" t="n">
        <f aca="false">C1280+1</f>
        <v>1280</v>
      </c>
      <c r="D1281" s="54" t="n">
        <f aca="false">FilterPk!B$47</f>
        <v>0</v>
      </c>
      <c r="E1281" s="54" t="n">
        <f aca="false">FilterPk!C$47</f>
        <v>0</v>
      </c>
      <c r="F1281" s="54" t="n">
        <f aca="false">FilterPk!D$47</f>
        <v>0</v>
      </c>
      <c r="G1281" s="54" t="n">
        <f aca="false">FilterPk!E$47</f>
        <v>0</v>
      </c>
      <c r="H1281" s="54" t="n">
        <f aca="false">FilterPk!F$47</f>
        <v>0</v>
      </c>
      <c r="I1281" s="54" t="n">
        <f aca="false">FilterPk!G$47</f>
        <v>0</v>
      </c>
      <c r="J1281" s="54" t="n">
        <f aca="false">FilterPk!H$47</f>
        <v>0</v>
      </c>
      <c r="K1281" s="54" t="n">
        <f aca="false">FilterPk!I$47</f>
        <v>0</v>
      </c>
      <c r="L1281" s="54" t="n">
        <f aca="false">FilterPk!J$47</f>
        <v>0</v>
      </c>
      <c r="M1281" s="54" t="n">
        <f aca="false">FilterPk!K$47</f>
        <v>0</v>
      </c>
      <c r="N1281" s="54" t="n">
        <f aca="false">FilterPk!L$47</f>
        <v>0</v>
      </c>
      <c r="O1281" s="54" t="n">
        <f aca="false">FilterPk!M$47</f>
        <v>0</v>
      </c>
      <c r="P1281" s="54" t="n">
        <f aca="false">FilterPk!N$47</f>
        <v>0</v>
      </c>
      <c r="Q1281" s="55" t="n">
        <f aca="false">FilterPk!O$47</f>
        <v>0</v>
      </c>
    </row>
    <row r="1282" customFormat="false" ht="12.75" hidden="false" customHeight="false" outlineLevel="0" collapsed="false">
      <c r="A1282" s="0" t="n">
        <f aca="false">A1242+1</f>
        <v>33</v>
      </c>
      <c r="B1282" s="57" t="n">
        <f aca="false">FilterPk!D$1</f>
        <v>36907</v>
      </c>
      <c r="C1282" s="58" t="n">
        <f aca="false">C1281+1</f>
        <v>1281</v>
      </c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83"/>
    </row>
    <row r="1283" customFormat="false" ht="12.75" hidden="false" customHeight="false" outlineLevel="0" collapsed="false">
      <c r="B1283" s="61"/>
      <c r="C1283" s="13" t="n">
        <f aca="false">C1282+1</f>
        <v>1282</v>
      </c>
      <c r="D1283" s="13"/>
      <c r="E1283" s="21" t="s">
        <v>5</v>
      </c>
      <c r="F1283" s="21" t="s">
        <v>6</v>
      </c>
      <c r="G1283" s="21" t="s">
        <v>7</v>
      </c>
      <c r="H1283" s="21" t="s">
        <v>8</v>
      </c>
      <c r="I1283" s="21" t="s">
        <v>9</v>
      </c>
      <c r="J1283" s="21" t="s">
        <v>10</v>
      </c>
      <c r="K1283" s="21" t="s">
        <v>11</v>
      </c>
      <c r="L1283" s="21" t="s">
        <v>12</v>
      </c>
      <c r="M1283" s="21" t="s">
        <v>13</v>
      </c>
      <c r="N1283" s="21" t="s">
        <v>14</v>
      </c>
      <c r="O1283" s="21" t="n">
        <v>2002</v>
      </c>
      <c r="P1283" s="21" t="s">
        <v>15</v>
      </c>
      <c r="Q1283" s="84" t="s">
        <v>16</v>
      </c>
    </row>
    <row r="1284" customFormat="false" ht="12.75" hidden="false" customHeight="false" outlineLevel="0" collapsed="false">
      <c r="B1284" s="85" t="str">
        <f aca="false">FilterPk!A$9</f>
        <v>Power positions</v>
      </c>
      <c r="C1284" s="13" t="n">
        <f aca="false">C1283+1</f>
        <v>1283</v>
      </c>
      <c r="D1284" s="13" t="s">
        <v>4</v>
      </c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86"/>
    </row>
    <row r="1285" customFormat="false" ht="12.75" hidden="false" customHeight="false" outlineLevel="0" collapsed="false">
      <c r="B1285" s="85" t="str">
        <f aca="false">FilterPk!A$10</f>
        <v>East Position</v>
      </c>
      <c r="C1285" s="13" t="n">
        <f aca="false">C1284+1</f>
        <v>1284</v>
      </c>
      <c r="D1285" s="50" t="n">
        <f aca="false">FilterPk!B$10</f>
        <v>34784396.7946123</v>
      </c>
      <c r="E1285" s="50" t="n">
        <f aca="false">FilterPk!C$10</f>
        <v>75045.54</v>
      </c>
      <c r="F1285" s="50" t="n">
        <f aca="false">FilterPk!D$10</f>
        <v>84629.15</v>
      </c>
      <c r="G1285" s="50" t="n">
        <f aca="false">FilterPk!E$10</f>
        <v>1358824.72</v>
      </c>
      <c r="H1285" s="50" t="n">
        <f aca="false">FilterPk!F$10</f>
        <v>1120662.53</v>
      </c>
      <c r="I1285" s="50" t="n">
        <f aca="false">FilterPk!G$10</f>
        <v>422841.14</v>
      </c>
      <c r="J1285" s="50" t="n">
        <f aca="false">FilterPk!H$10</f>
        <v>788810.55</v>
      </c>
      <c r="K1285" s="50" t="n">
        <f aca="false">FilterPk!I$10</f>
        <v>1076253.71</v>
      </c>
      <c r="L1285" s="50" t="n">
        <f aca="false">FilterPk!J$10</f>
        <v>363159.42</v>
      </c>
      <c r="M1285" s="50" t="n">
        <f aca="false">FilterPk!K$10</f>
        <v>5764043.19</v>
      </c>
      <c r="N1285" s="50" t="n">
        <f aca="false">FilterPk!L$10</f>
        <v>11054269.95</v>
      </c>
      <c r="O1285" s="50" t="n">
        <f aca="false">FilterPk!M$10</f>
        <v>3650317.45</v>
      </c>
      <c r="P1285" s="50" t="n">
        <f aca="false">FilterPk!N$10</f>
        <v>-1642778.44</v>
      </c>
      <c r="Q1285" s="51" t="n">
        <f aca="false">FilterPk!O$10</f>
        <v>13061808.96</v>
      </c>
    </row>
    <row r="1286" customFormat="false" ht="12.75" hidden="false" customHeight="false" outlineLevel="0" collapsed="false">
      <c r="B1286" s="85" t="str">
        <f aca="false">FilterPk!A$11</f>
        <v>East Power Mgmt</v>
      </c>
      <c r="C1286" s="13" t="n">
        <f aca="false">C1285+1</f>
        <v>1285</v>
      </c>
      <c r="D1286" s="50" t="n">
        <f aca="false">FilterPk!B$11</f>
        <v>7547347.04451418</v>
      </c>
      <c r="E1286" s="50" t="n">
        <f aca="false">FilterPk!C$11</f>
        <v>43646.27</v>
      </c>
      <c r="F1286" s="50" t="n">
        <f aca="false">FilterPk!D$11</f>
        <v>-98133.28</v>
      </c>
      <c r="G1286" s="50" t="n">
        <f aca="false">FilterPk!E$11</f>
        <v>107993.78</v>
      </c>
      <c r="H1286" s="50" t="n">
        <f aca="false">FilterPk!F$11</f>
        <v>155786.29</v>
      </c>
      <c r="I1286" s="50" t="n">
        <f aca="false">FilterPk!G$11</f>
        <v>89357.34</v>
      </c>
      <c r="J1286" s="50" t="n">
        <f aca="false">FilterPk!H$11</f>
        <v>247101.13</v>
      </c>
      <c r="K1286" s="50" t="n">
        <f aca="false">FilterPk!I$11</f>
        <v>307386.28</v>
      </c>
      <c r="L1286" s="50" t="n">
        <f aca="false">FilterPk!J$11</f>
        <v>108209.05</v>
      </c>
      <c r="M1286" s="50" t="n">
        <f aca="false">FilterPk!K$11</f>
        <v>1338376.99</v>
      </c>
      <c r="N1286" s="50" t="n">
        <f aca="false">FilterPk!L$11</f>
        <v>2299723.85</v>
      </c>
      <c r="O1286" s="50" t="n">
        <f aca="false">FilterPk!M$11</f>
        <v>606348.53</v>
      </c>
      <c r="P1286" s="50" t="n">
        <f aca="false">FilterPk!N$11</f>
        <v>61912.21</v>
      </c>
      <c r="Q1286" s="51" t="n">
        <f aca="false">FilterPk!O$11</f>
        <v>2967984.59</v>
      </c>
    </row>
    <row r="1287" customFormat="false" ht="12.75" hidden="false" customHeight="false" outlineLevel="0" collapsed="false">
      <c r="B1287" s="85" t="str">
        <f aca="false">FilterPk!A$12</f>
        <v>Long Term Options</v>
      </c>
      <c r="C1287" s="13" t="n">
        <f aca="false">C1286+1</f>
        <v>1286</v>
      </c>
      <c r="D1287" s="50" t="n">
        <f aca="false">FilterPk!B$12</f>
        <v>0</v>
      </c>
      <c r="E1287" s="50" t="n">
        <f aca="false">FilterPk!C$12</f>
        <v>0</v>
      </c>
      <c r="F1287" s="50" t="n">
        <f aca="false">FilterPk!D$12</f>
        <v>0</v>
      </c>
      <c r="G1287" s="50" t="n">
        <f aca="false">FilterPk!E$12</f>
        <v>0</v>
      </c>
      <c r="H1287" s="50" t="n">
        <f aca="false">FilterPk!F$12</f>
        <v>0</v>
      </c>
      <c r="I1287" s="50" t="n">
        <f aca="false">FilterPk!G$12</f>
        <v>0</v>
      </c>
      <c r="J1287" s="50" t="n">
        <f aca="false">FilterPk!H$12</f>
        <v>0</v>
      </c>
      <c r="K1287" s="50" t="n">
        <f aca="false">FilterPk!I$12</f>
        <v>0</v>
      </c>
      <c r="L1287" s="50" t="n">
        <f aca="false">FilterPk!J$12</f>
        <v>0</v>
      </c>
      <c r="M1287" s="50" t="n">
        <f aca="false">FilterPk!K$12</f>
        <v>0</v>
      </c>
      <c r="N1287" s="50" t="n">
        <f aca="false">FilterPk!L$12</f>
        <v>0</v>
      </c>
      <c r="O1287" s="50" t="n">
        <f aca="false">FilterPk!M$12</f>
        <v>0</v>
      </c>
      <c r="P1287" s="50" t="n">
        <f aca="false">FilterPk!N$12</f>
        <v>0</v>
      </c>
      <c r="Q1287" s="51" t="n">
        <f aca="false">FilterPk!O$12</f>
        <v>0</v>
      </c>
    </row>
    <row r="1288" customFormat="false" ht="12.75" hidden="false" customHeight="false" outlineLevel="0" collapsed="false">
      <c r="B1288" s="85" t="str">
        <f aca="false">FilterPk!A$13</f>
        <v>LT-MIDWEST</v>
      </c>
      <c r="C1288" s="13" t="n">
        <f aca="false">C1287+1</f>
        <v>1287</v>
      </c>
      <c r="D1288" s="50" t="n">
        <f aca="false">FilterPk!B$13</f>
        <v>7151089.47366245</v>
      </c>
      <c r="E1288" s="50" t="n">
        <f aca="false">FilterPk!C$13</f>
        <v>48283.08</v>
      </c>
      <c r="F1288" s="50" t="n">
        <f aca="false">FilterPk!D$13</f>
        <v>-141448.54</v>
      </c>
      <c r="G1288" s="50" t="n">
        <f aca="false">FilterPk!E$13</f>
        <v>574622.66</v>
      </c>
      <c r="H1288" s="50" t="n">
        <f aca="false">FilterPk!F$13</f>
        <v>298097.27</v>
      </c>
      <c r="I1288" s="50" t="n">
        <f aca="false">FilterPk!G$13</f>
        <v>249481.43</v>
      </c>
      <c r="J1288" s="50" t="n">
        <f aca="false">FilterPk!H$13</f>
        <v>119379.88</v>
      </c>
      <c r="K1288" s="50" t="n">
        <f aca="false">FilterPk!I$13</f>
        <v>25994.27</v>
      </c>
      <c r="L1288" s="50" t="n">
        <f aca="false">FilterPk!J$13</f>
        <v>156242.15</v>
      </c>
      <c r="M1288" s="50" t="n">
        <f aca="false">FilterPk!K$13</f>
        <v>1762908.33</v>
      </c>
      <c r="N1288" s="50" t="n">
        <f aca="false">FilterPk!L$13</f>
        <v>3093560.53</v>
      </c>
      <c r="O1288" s="50" t="n">
        <f aca="false">FilterPk!M$13</f>
        <v>565730</v>
      </c>
      <c r="P1288" s="50" t="n">
        <f aca="false">FilterPk!N$13</f>
        <v>-439379.19</v>
      </c>
      <c r="Q1288" s="51" t="n">
        <f aca="false">FilterPk!O$13</f>
        <v>3219911.34</v>
      </c>
    </row>
    <row r="1289" customFormat="false" ht="12.75" hidden="false" customHeight="false" outlineLevel="0" collapsed="false">
      <c r="B1289" s="85" t="str">
        <f aca="false">FilterPk!A$14</f>
        <v>ST-ECAR</v>
      </c>
      <c r="C1289" s="13" t="n">
        <f aca="false">C1288+1</f>
        <v>1288</v>
      </c>
      <c r="D1289" s="50" t="n">
        <f aca="false">FilterPk!B$14</f>
        <v>238101.441960815</v>
      </c>
      <c r="E1289" s="50" t="n">
        <f aca="false">FilterPk!C$14</f>
        <v>13522.23</v>
      </c>
      <c r="F1289" s="50" t="n">
        <f aca="false">FilterPk!D$14</f>
        <v>15838.59</v>
      </c>
      <c r="G1289" s="50" t="n">
        <f aca="false">FilterPk!E$14</f>
        <v>0</v>
      </c>
      <c r="H1289" s="50" t="n">
        <f aca="false">FilterPk!F$14</f>
        <v>0</v>
      </c>
      <c r="I1289" s="50" t="n">
        <f aca="false">FilterPk!G$14</f>
        <v>0</v>
      </c>
      <c r="J1289" s="50" t="n">
        <f aca="false">FilterPk!H$14</f>
        <v>0</v>
      </c>
      <c r="K1289" s="50" t="n">
        <f aca="false">FilterPk!I$14</f>
        <v>0</v>
      </c>
      <c r="L1289" s="50" t="n">
        <f aca="false">FilterPk!J$14</f>
        <v>0</v>
      </c>
      <c r="M1289" s="50" t="n">
        <f aca="false">FilterPk!K$14</f>
        <v>0</v>
      </c>
      <c r="N1289" s="50" t="n">
        <f aca="false">FilterPk!L$14</f>
        <v>29360.82</v>
      </c>
      <c r="O1289" s="50" t="n">
        <f aca="false">FilterPk!M$14</f>
        <v>0</v>
      </c>
      <c r="P1289" s="50" t="n">
        <f aca="false">FilterPk!N$14</f>
        <v>0</v>
      </c>
      <c r="Q1289" s="51" t="n">
        <f aca="false">FilterPk!O$14</f>
        <v>29360.82</v>
      </c>
    </row>
    <row r="1290" customFormat="false" ht="12.75" hidden="false" customHeight="false" outlineLevel="0" collapsed="false">
      <c r="B1290" s="85" t="str">
        <f aca="false">FilterPk!A$15</f>
        <v>ST- MAPP</v>
      </c>
      <c r="C1290" s="13" t="n">
        <f aca="false">C1289+1</f>
        <v>1289</v>
      </c>
      <c r="D1290" s="50" t="n">
        <f aca="false">FilterPk!B$15</f>
        <v>254636.614020626</v>
      </c>
      <c r="E1290" s="50" t="n">
        <f aca="false">FilterPk!C$15</f>
        <v>795.43</v>
      </c>
      <c r="F1290" s="50" t="n">
        <f aca="false">FilterPk!D$15</f>
        <v>39596.48</v>
      </c>
      <c r="G1290" s="50" t="n">
        <f aca="false">FilterPk!E$15</f>
        <v>26009.8</v>
      </c>
      <c r="H1290" s="50" t="n">
        <f aca="false">FilterPk!F$15</f>
        <v>8238.75</v>
      </c>
      <c r="I1290" s="50" t="n">
        <f aca="false">FilterPk!G$15</f>
        <v>0</v>
      </c>
      <c r="J1290" s="50" t="n">
        <f aca="false">FilterPk!H$15</f>
        <v>0</v>
      </c>
      <c r="K1290" s="50" t="n">
        <f aca="false">FilterPk!I$15</f>
        <v>0</v>
      </c>
      <c r="L1290" s="50" t="n">
        <f aca="false">FilterPk!J$15</f>
        <v>0</v>
      </c>
      <c r="M1290" s="50" t="n">
        <f aca="false">FilterPk!K$15</f>
        <v>0</v>
      </c>
      <c r="N1290" s="50" t="n">
        <f aca="false">FilterPk!L$15</f>
        <v>74640.46</v>
      </c>
      <c r="O1290" s="50" t="n">
        <f aca="false">FilterPk!M$15</f>
        <v>0</v>
      </c>
      <c r="P1290" s="50" t="n">
        <f aca="false">FilterPk!N$15</f>
        <v>0</v>
      </c>
      <c r="Q1290" s="51" t="n">
        <f aca="false">FilterPk!O$15</f>
        <v>74640.46</v>
      </c>
    </row>
    <row r="1291" customFormat="false" ht="12.75" hidden="false" customHeight="false" outlineLevel="0" collapsed="false">
      <c r="B1291" s="85" t="str">
        <f aca="false">FilterPk!A$16</f>
        <v>ST- MAIN</v>
      </c>
      <c r="C1291" s="13" t="n">
        <f aca="false">C1290+1</f>
        <v>1290</v>
      </c>
      <c r="D1291" s="50" t="n">
        <f aca="false">FilterPk!B$16</f>
        <v>694293.253349893</v>
      </c>
      <c r="E1291" s="50" t="n">
        <f aca="false">FilterPk!C$16</f>
        <v>-2349.61</v>
      </c>
      <c r="F1291" s="50" t="n">
        <f aca="false">FilterPk!D$16</f>
        <v>15903</v>
      </c>
      <c r="G1291" s="50" t="n">
        <f aca="false">FilterPk!E$16</f>
        <v>69359.47</v>
      </c>
      <c r="H1291" s="50" t="n">
        <f aca="false">FilterPk!F$16</f>
        <v>0</v>
      </c>
      <c r="I1291" s="50" t="n">
        <f aca="false">FilterPk!G$16</f>
        <v>0</v>
      </c>
      <c r="J1291" s="50" t="n">
        <f aca="false">FilterPk!H$16</f>
        <v>0</v>
      </c>
      <c r="K1291" s="50" t="n">
        <f aca="false">FilterPk!I$16</f>
        <v>0</v>
      </c>
      <c r="L1291" s="50" t="n">
        <f aca="false">FilterPk!J$16</f>
        <v>0</v>
      </c>
      <c r="M1291" s="50" t="n">
        <f aca="false">FilterPk!K$16</f>
        <v>0</v>
      </c>
      <c r="N1291" s="50" t="n">
        <f aca="false">FilterPk!L$16</f>
        <v>82912.86</v>
      </c>
      <c r="O1291" s="50" t="n">
        <f aca="false">FilterPk!M$16</f>
        <v>0</v>
      </c>
      <c r="P1291" s="50" t="n">
        <f aca="false">FilterPk!N$16</f>
        <v>0</v>
      </c>
      <c r="Q1291" s="51" t="n">
        <f aca="false">FilterPk!O$16</f>
        <v>82912.86</v>
      </c>
    </row>
    <row r="1292" customFormat="false" ht="12.75" hidden="false" customHeight="false" outlineLevel="0" collapsed="false">
      <c r="B1292" s="85" t="str">
        <f aca="false">FilterPk!A$17</f>
        <v>MW-ANALYST</v>
      </c>
      <c r="C1292" s="13" t="n">
        <f aca="false">C1291+1</f>
        <v>1291</v>
      </c>
      <c r="D1292" s="50" t="n">
        <f aca="false">FilterPk!B$17</f>
        <v>0</v>
      </c>
      <c r="E1292" s="50" t="n">
        <f aca="false">FilterPk!C$17</f>
        <v>6363.4</v>
      </c>
      <c r="F1292" s="50" t="n">
        <f aca="false">FilterPk!D$17</f>
        <v>15838.59</v>
      </c>
      <c r="G1292" s="50" t="n">
        <f aca="false">FilterPk!E$17</f>
        <v>0</v>
      </c>
      <c r="H1292" s="50" t="n">
        <f aca="false">FilterPk!F$17</f>
        <v>0</v>
      </c>
      <c r="I1292" s="50" t="n">
        <f aca="false">FilterPk!G$17</f>
        <v>0</v>
      </c>
      <c r="J1292" s="50" t="n">
        <f aca="false">FilterPk!H$17</f>
        <v>0</v>
      </c>
      <c r="K1292" s="50" t="n">
        <f aca="false">FilterPk!I$17</f>
        <v>0</v>
      </c>
      <c r="L1292" s="50" t="n">
        <f aca="false">FilterPk!J$17</f>
        <v>0</v>
      </c>
      <c r="M1292" s="50" t="n">
        <f aca="false">FilterPk!K$17</f>
        <v>0</v>
      </c>
      <c r="N1292" s="50" t="n">
        <f aca="false">FilterPk!L$17</f>
        <v>22201.99</v>
      </c>
      <c r="O1292" s="50" t="n">
        <f aca="false">FilterPk!M$17</f>
        <v>0</v>
      </c>
      <c r="P1292" s="50" t="n">
        <f aca="false">FilterPk!N$17</f>
        <v>0</v>
      </c>
      <c r="Q1292" s="51" t="n">
        <f aca="false">FilterPk!O$17</f>
        <v>22201.99</v>
      </c>
    </row>
    <row r="1293" customFormat="false" ht="12.75" hidden="false" customHeight="false" outlineLevel="0" collapsed="false">
      <c r="B1293" s="85" t="str">
        <f aca="false">FilterPk!A$18</f>
        <v>LT-NE</v>
      </c>
      <c r="C1293" s="13" t="n">
        <f aca="false">C1292+1</f>
        <v>1292</v>
      </c>
      <c r="D1293" s="50" t="n">
        <f aca="false">FilterPk!B$18</f>
        <v>6187311.37539291</v>
      </c>
      <c r="E1293" s="50" t="n">
        <f aca="false">FilterPk!C$18</f>
        <v>-37254.47</v>
      </c>
      <c r="F1293" s="50" t="n">
        <f aca="false">FilterPk!D$18</f>
        <v>2562.91</v>
      </c>
      <c r="G1293" s="50" t="n">
        <f aca="false">FilterPk!E$18</f>
        <v>-23211.32</v>
      </c>
      <c r="H1293" s="50" t="n">
        <f aca="false">FilterPk!F$18</f>
        <v>263627.18</v>
      </c>
      <c r="I1293" s="50" t="n">
        <f aca="false">FilterPk!G$18</f>
        <v>-59813.36</v>
      </c>
      <c r="J1293" s="50" t="n">
        <f aca="false">FilterPk!H$18</f>
        <v>155752.04</v>
      </c>
      <c r="K1293" s="50" t="n">
        <f aca="false">FilterPk!I$18</f>
        <v>121018.38</v>
      </c>
      <c r="L1293" s="50" t="n">
        <f aca="false">FilterPk!J$18</f>
        <v>-53378.32</v>
      </c>
      <c r="M1293" s="50" t="n">
        <f aca="false">FilterPk!K$18</f>
        <v>995570.8</v>
      </c>
      <c r="N1293" s="50" t="n">
        <f aca="false">FilterPk!L$18</f>
        <v>1364873.84</v>
      </c>
      <c r="O1293" s="50" t="n">
        <f aca="false">FilterPk!M$18</f>
        <v>1053007.86</v>
      </c>
      <c r="P1293" s="50" t="n">
        <f aca="false">FilterPk!N$18</f>
        <v>-2593897.5</v>
      </c>
      <c r="Q1293" s="51" t="n">
        <f aca="false">FilterPk!O$18</f>
        <v>-176015.800000001</v>
      </c>
    </row>
    <row r="1294" customFormat="false" ht="12.75" hidden="false" customHeight="false" outlineLevel="0" collapsed="false">
      <c r="B1294" s="85" t="str">
        <f aca="false">FilterPk!A$19</f>
        <v>LT-PJM</v>
      </c>
      <c r="C1294" s="13" t="n">
        <f aca="false">C1293+1</f>
        <v>1293</v>
      </c>
      <c r="D1294" s="50" t="n">
        <f aca="false">FilterPk!B$19</f>
        <v>1818236.42109565</v>
      </c>
      <c r="E1294" s="50" t="n">
        <f aca="false">FilterPk!C$19</f>
        <v>25453.61</v>
      </c>
      <c r="F1294" s="50" t="n">
        <f aca="false">FilterPk!D$19</f>
        <v>45536</v>
      </c>
      <c r="G1294" s="50" t="n">
        <f aca="false">FilterPk!E$19</f>
        <v>312117.59</v>
      </c>
      <c r="H1294" s="50" t="n">
        <f aca="false">FilterPk!F$19</f>
        <v>211118</v>
      </c>
      <c r="I1294" s="50" t="n">
        <f aca="false">FilterPk!G$19</f>
        <v>0</v>
      </c>
      <c r="J1294" s="50" t="n">
        <f aca="false">FilterPk!H$19</f>
        <v>24536.25</v>
      </c>
      <c r="K1294" s="50" t="n">
        <f aca="false">FilterPk!I$19</f>
        <v>-12662.37</v>
      </c>
      <c r="L1294" s="50" t="n">
        <f aca="false">FilterPk!J$19</f>
        <v>-30078</v>
      </c>
      <c r="M1294" s="50" t="n">
        <f aca="false">FilterPk!K$19</f>
        <v>243523.27</v>
      </c>
      <c r="N1294" s="50" t="n">
        <f aca="false">FilterPk!L$19</f>
        <v>819544.35</v>
      </c>
      <c r="O1294" s="50" t="n">
        <f aca="false">FilterPk!M$19</f>
        <v>125485.18</v>
      </c>
      <c r="P1294" s="50" t="n">
        <f aca="false">FilterPk!N$19</f>
        <v>177105.54</v>
      </c>
      <c r="Q1294" s="51" t="n">
        <f aca="false">FilterPk!O$19</f>
        <v>1122135.07</v>
      </c>
    </row>
    <row r="1295" customFormat="false" ht="12.75" hidden="false" customHeight="false" outlineLevel="0" collapsed="false">
      <c r="B1295" s="85" t="str">
        <f aca="false">FilterPk!A$20</f>
        <v>LT- NY</v>
      </c>
      <c r="C1295" s="13" t="n">
        <f aca="false">C1294+1</f>
        <v>1294</v>
      </c>
      <c r="D1295" s="50" t="n">
        <f aca="false">FilterPk!B$20</f>
        <v>0</v>
      </c>
      <c r="E1295" s="50" t="n">
        <f aca="false">FilterPk!C$20</f>
        <v>-15908.51</v>
      </c>
      <c r="F1295" s="50" t="n">
        <f aca="false">FilterPk!D$20</f>
        <v>63126.67</v>
      </c>
      <c r="G1295" s="50" t="n">
        <f aca="false">FilterPk!E$20</f>
        <v>-17376.91</v>
      </c>
      <c r="H1295" s="50" t="n">
        <f aca="false">FilterPk!F$20</f>
        <v>0</v>
      </c>
      <c r="I1295" s="50" t="n">
        <f aca="false">FilterPk!G$20</f>
        <v>0</v>
      </c>
      <c r="J1295" s="50" t="n">
        <f aca="false">FilterPk!H$20</f>
        <v>0</v>
      </c>
      <c r="K1295" s="50" t="n">
        <f aca="false">FilterPk!I$20</f>
        <v>0</v>
      </c>
      <c r="L1295" s="50" t="n">
        <f aca="false">FilterPk!J$20</f>
        <v>0</v>
      </c>
      <c r="M1295" s="50" t="n">
        <f aca="false">FilterPk!K$20</f>
        <v>146381.01</v>
      </c>
      <c r="N1295" s="50" t="n">
        <f aca="false">FilterPk!L$20</f>
        <v>176222.26</v>
      </c>
      <c r="O1295" s="50" t="n">
        <f aca="false">FilterPk!M$20</f>
        <v>281909.77</v>
      </c>
      <c r="P1295" s="50" t="n">
        <f aca="false">FilterPk!N$20</f>
        <v>-177475.64</v>
      </c>
      <c r="Q1295" s="51" t="n">
        <f aca="false">FilterPk!O$20</f>
        <v>280656.39</v>
      </c>
    </row>
    <row r="1296" customFormat="false" ht="12.75" hidden="false" customHeight="false" outlineLevel="0" collapsed="false">
      <c r="B1296" s="85" t="str">
        <f aca="false">FilterPk!A$21</f>
        <v>ST- PJM</v>
      </c>
      <c r="C1296" s="13" t="n">
        <f aca="false">C1295+1</f>
        <v>1295</v>
      </c>
      <c r="D1296" s="50" t="n">
        <f aca="false">FilterPk!B$21</f>
        <v>1243093.71447674</v>
      </c>
      <c r="E1296" s="50" t="n">
        <f aca="false">FilterPk!C$21</f>
        <v>-91155.75</v>
      </c>
      <c r="F1296" s="50" t="n">
        <f aca="false">FilterPk!D$21</f>
        <v>-47515.78</v>
      </c>
      <c r="G1296" s="50" t="n">
        <f aca="false">FilterPk!E$21</f>
        <v>0</v>
      </c>
      <c r="H1296" s="50" t="n">
        <f aca="false">FilterPk!F$21</f>
        <v>0</v>
      </c>
      <c r="I1296" s="50" t="n">
        <f aca="false">FilterPk!G$21</f>
        <v>0</v>
      </c>
      <c r="J1296" s="50" t="n">
        <f aca="false">FilterPk!H$21</f>
        <v>0</v>
      </c>
      <c r="K1296" s="50" t="n">
        <f aca="false">FilterPk!I$21</f>
        <v>0</v>
      </c>
      <c r="L1296" s="50" t="n">
        <f aca="false">FilterPk!J$21</f>
        <v>0</v>
      </c>
      <c r="M1296" s="50" t="n">
        <f aca="false">FilterPk!K$21</f>
        <v>0</v>
      </c>
      <c r="N1296" s="50" t="n">
        <f aca="false">FilterPk!L$21</f>
        <v>-138671.53</v>
      </c>
      <c r="O1296" s="50" t="n">
        <f aca="false">FilterPk!M$21</f>
        <v>0</v>
      </c>
      <c r="P1296" s="50" t="n">
        <f aca="false">FilterPk!N$21</f>
        <v>0</v>
      </c>
      <c r="Q1296" s="51" t="n">
        <f aca="false">FilterPk!O$21</f>
        <v>-138671.53</v>
      </c>
    </row>
    <row r="1297" customFormat="false" ht="12.75" hidden="false" customHeight="false" outlineLevel="0" collapsed="false">
      <c r="B1297" s="85" t="str">
        <f aca="false">FilterPk!A$22</f>
        <v>ST- NENG</v>
      </c>
      <c r="C1297" s="13" t="n">
        <f aca="false">C1296+1</f>
        <v>1296</v>
      </c>
      <c r="D1297" s="50" t="n">
        <f aca="false">FilterPk!B$22</f>
        <v>539719.375927685</v>
      </c>
      <c r="E1297" s="50" t="n">
        <f aca="false">FilterPk!C$22</f>
        <v>13161.19</v>
      </c>
      <c r="F1297" s="50" t="n">
        <f aca="false">FilterPk!D$22</f>
        <v>63418.82</v>
      </c>
      <c r="G1297" s="50" t="n">
        <f aca="false">FilterPk!E$22</f>
        <v>0</v>
      </c>
      <c r="H1297" s="50" t="n">
        <f aca="false">FilterPk!F$22</f>
        <v>0</v>
      </c>
      <c r="I1297" s="50" t="n">
        <f aca="false">FilterPk!G$22</f>
        <v>0</v>
      </c>
      <c r="J1297" s="50" t="n">
        <f aca="false">FilterPk!H$22</f>
        <v>0</v>
      </c>
      <c r="K1297" s="50" t="n">
        <f aca="false">FilterPk!I$22</f>
        <v>0</v>
      </c>
      <c r="L1297" s="50" t="n">
        <f aca="false">FilterPk!J$22</f>
        <v>0</v>
      </c>
      <c r="M1297" s="50" t="n">
        <f aca="false">FilterPk!K$22</f>
        <v>0</v>
      </c>
      <c r="N1297" s="50" t="n">
        <f aca="false">FilterPk!L$22</f>
        <v>76580.01</v>
      </c>
      <c r="O1297" s="50" t="n">
        <f aca="false">FilterPk!M$22</f>
        <v>0</v>
      </c>
      <c r="P1297" s="50" t="n">
        <f aca="false">FilterPk!N$22</f>
        <v>0</v>
      </c>
      <c r="Q1297" s="51" t="n">
        <f aca="false">FilterPk!O$22</f>
        <v>76580.01</v>
      </c>
    </row>
    <row r="1298" customFormat="false" ht="12.75" hidden="false" customHeight="false" outlineLevel="0" collapsed="false">
      <c r="B1298" s="85" t="str">
        <f aca="false">FilterPk!A$23</f>
        <v>ST- NY</v>
      </c>
      <c r="C1298" s="13" t="n">
        <f aca="false">C1297+1</f>
        <v>1297</v>
      </c>
      <c r="D1298" s="50" t="n">
        <f aca="false">FilterPk!B$23</f>
        <v>251437.188425373</v>
      </c>
      <c r="E1298" s="50" t="n">
        <f aca="false">FilterPk!C$23</f>
        <v>10362.2</v>
      </c>
      <c r="F1298" s="50" t="n">
        <f aca="false">FilterPk!D$23</f>
        <v>-15838.59</v>
      </c>
      <c r="G1298" s="50" t="n">
        <f aca="false">FilterPk!E$23</f>
        <v>17339.87</v>
      </c>
      <c r="H1298" s="50" t="n">
        <f aca="false">FilterPk!F$23</f>
        <v>0</v>
      </c>
      <c r="I1298" s="50" t="n">
        <f aca="false">FilterPk!G$23</f>
        <v>0</v>
      </c>
      <c r="J1298" s="50" t="n">
        <f aca="false">FilterPk!H$23</f>
        <v>0</v>
      </c>
      <c r="K1298" s="50" t="n">
        <f aca="false">FilterPk!I$23</f>
        <v>0</v>
      </c>
      <c r="L1298" s="50" t="n">
        <f aca="false">FilterPk!J$23</f>
        <v>0</v>
      </c>
      <c r="M1298" s="50" t="n">
        <f aca="false">FilterPk!K$23</f>
        <v>0</v>
      </c>
      <c r="N1298" s="50" t="n">
        <f aca="false">FilterPk!L$23</f>
        <v>11863.48</v>
      </c>
      <c r="O1298" s="50" t="n">
        <f aca="false">FilterPk!M$23</f>
        <v>0</v>
      </c>
      <c r="P1298" s="50" t="n">
        <f aca="false">FilterPk!N$23</f>
        <v>0</v>
      </c>
      <c r="Q1298" s="51" t="n">
        <f aca="false">FilterPk!O$23</f>
        <v>11863.48</v>
      </c>
    </row>
    <row r="1299" customFormat="false" ht="12.75" hidden="false" customHeight="false" outlineLevel="0" collapsed="false">
      <c r="B1299" s="85" t="str">
        <f aca="false">FilterPk!A$24</f>
        <v>NE- PHYS</v>
      </c>
      <c r="C1299" s="13" t="n">
        <f aca="false">C1298+1</f>
        <v>1298</v>
      </c>
      <c r="D1299" s="50" t="n">
        <f aca="false">FilterPk!B$24</f>
        <v>0</v>
      </c>
      <c r="E1299" s="50" t="n">
        <f aca="false">FilterPk!C$24</f>
        <v>0</v>
      </c>
      <c r="F1299" s="50" t="n">
        <f aca="false">FilterPk!D$24</f>
        <v>0</v>
      </c>
      <c r="G1299" s="50" t="n">
        <f aca="false">FilterPk!E$24</f>
        <v>0</v>
      </c>
      <c r="H1299" s="50" t="n">
        <f aca="false">FilterPk!F$24</f>
        <v>0</v>
      </c>
      <c r="I1299" s="50" t="n">
        <f aca="false">FilterPk!G$24</f>
        <v>0</v>
      </c>
      <c r="J1299" s="50" t="n">
        <f aca="false">FilterPk!H$24</f>
        <v>0</v>
      </c>
      <c r="K1299" s="50" t="n">
        <f aca="false">FilterPk!I$24</f>
        <v>0</v>
      </c>
      <c r="L1299" s="50" t="n">
        <f aca="false">FilterPk!J$24</f>
        <v>0</v>
      </c>
      <c r="M1299" s="50" t="n">
        <f aca="false">FilterPk!K$24</f>
        <v>0</v>
      </c>
      <c r="N1299" s="50" t="n">
        <f aca="false">FilterPk!L$24</f>
        <v>0</v>
      </c>
      <c r="O1299" s="50" t="n">
        <f aca="false">FilterPk!M$24</f>
        <v>0</v>
      </c>
      <c r="P1299" s="50" t="n">
        <f aca="false">FilterPk!N$24</f>
        <v>0</v>
      </c>
      <c r="Q1299" s="51" t="n">
        <f aca="false">FilterPk!O$24</f>
        <v>0</v>
      </c>
    </row>
    <row r="1300" customFormat="false" ht="12.75" hidden="false" customHeight="false" outlineLevel="0" collapsed="false">
      <c r="B1300" s="85" t="str">
        <f aca="false">FilterPk!A$25</f>
        <v>LT-Southeast</v>
      </c>
      <c r="C1300" s="13" t="n">
        <f aca="false">C1299+1</f>
        <v>1299</v>
      </c>
      <c r="D1300" s="50" t="n">
        <f aca="false">FilterPk!B$25</f>
        <v>11411200.8859117</v>
      </c>
      <c r="E1300" s="50" t="n">
        <f aca="false">FilterPk!C$25</f>
        <v>45860.27</v>
      </c>
      <c r="F1300" s="50" t="n">
        <f aca="false">FilterPk!D$25</f>
        <v>54109.47</v>
      </c>
      <c r="G1300" s="50" t="n">
        <f aca="false">FilterPk!E$25</f>
        <v>124540.18</v>
      </c>
      <c r="H1300" s="50" t="n">
        <f aca="false">FilterPk!F$25</f>
        <v>77068.78</v>
      </c>
      <c r="I1300" s="50" t="n">
        <f aca="false">FilterPk!G$25</f>
        <v>75414.58</v>
      </c>
      <c r="J1300" s="50" t="n">
        <f aca="false">FilterPk!H$25</f>
        <v>134077.64</v>
      </c>
      <c r="K1300" s="50" t="n">
        <f aca="false">FilterPk!I$25</f>
        <v>429786.05</v>
      </c>
      <c r="L1300" s="50" t="n">
        <f aca="false">FilterPk!J$25</f>
        <v>118391.18</v>
      </c>
      <c r="M1300" s="50" t="n">
        <f aca="false">FilterPk!K$25</f>
        <v>1083243.13</v>
      </c>
      <c r="N1300" s="50" t="n">
        <f aca="false">FilterPk!L$25</f>
        <v>2142491.28</v>
      </c>
      <c r="O1300" s="50" t="n">
        <f aca="false">FilterPk!M$25</f>
        <v>344226</v>
      </c>
      <c r="P1300" s="50" t="n">
        <f aca="false">FilterPk!N$25</f>
        <v>1221747.4</v>
      </c>
      <c r="Q1300" s="51" t="n">
        <f aca="false">FilterPk!O$25</f>
        <v>3708464.68</v>
      </c>
    </row>
    <row r="1301" customFormat="false" ht="12.75" hidden="false" customHeight="false" outlineLevel="0" collapsed="false">
      <c r="B1301" s="85" t="str">
        <f aca="false">FilterPk!A$26</f>
        <v>ST-SPP</v>
      </c>
      <c r="C1301" s="13" t="n">
        <f aca="false">C1300+1</f>
        <v>1300</v>
      </c>
      <c r="D1301" s="50" t="n">
        <f aca="false">FilterPk!B$26</f>
        <v>52202.8773549933</v>
      </c>
      <c r="E1301" s="50" t="n">
        <f aca="false">FilterPk!C$26</f>
        <v>3181.7</v>
      </c>
      <c r="F1301" s="50" t="n">
        <f aca="false">FilterPk!D$26</f>
        <v>0</v>
      </c>
      <c r="G1301" s="50" t="n">
        <f aca="false">FilterPk!E$26</f>
        <v>0</v>
      </c>
      <c r="H1301" s="50" t="n">
        <f aca="false">FilterPk!F$26</f>
        <v>0</v>
      </c>
      <c r="I1301" s="50" t="n">
        <f aca="false">FilterPk!G$26</f>
        <v>0</v>
      </c>
      <c r="J1301" s="50" t="n">
        <f aca="false">FilterPk!H$26</f>
        <v>0</v>
      </c>
      <c r="K1301" s="50" t="n">
        <f aca="false">FilterPk!I$26</f>
        <v>0</v>
      </c>
      <c r="L1301" s="50" t="n">
        <f aca="false">FilterPk!J$26</f>
        <v>0</v>
      </c>
      <c r="M1301" s="50" t="n">
        <f aca="false">FilterPk!K$26</f>
        <v>0</v>
      </c>
      <c r="N1301" s="50" t="n">
        <f aca="false">FilterPk!L$26</f>
        <v>3181.7</v>
      </c>
      <c r="O1301" s="50" t="n">
        <f aca="false">FilterPk!M$26</f>
        <v>0</v>
      </c>
      <c r="P1301" s="50" t="n">
        <f aca="false">FilterPk!N$26</f>
        <v>0</v>
      </c>
      <c r="Q1301" s="51" t="n">
        <f aca="false">FilterPk!O$26</f>
        <v>3181.7</v>
      </c>
    </row>
    <row r="1302" customFormat="false" ht="12.75" hidden="false" customHeight="false" outlineLevel="0" collapsed="false">
      <c r="B1302" s="85" t="str">
        <f aca="false">FilterPk!A$27</f>
        <v>ST-SERC</v>
      </c>
      <c r="C1302" s="13" t="n">
        <f aca="false">C1301+1</f>
        <v>1301</v>
      </c>
      <c r="D1302" s="50" t="n">
        <f aca="false">FilterPk!B$27</f>
        <v>686881.973218232</v>
      </c>
      <c r="E1302" s="50" t="n">
        <f aca="false">FilterPk!C$27</f>
        <v>-12726.81</v>
      </c>
      <c r="F1302" s="50" t="n">
        <f aca="false">FilterPk!D$27</f>
        <v>-31677.19</v>
      </c>
      <c r="G1302" s="50" t="n">
        <f aca="false">FilterPk!E$27</f>
        <v>138718.93</v>
      </c>
      <c r="H1302" s="50" t="n">
        <f aca="false">FilterPk!F$27</f>
        <v>0</v>
      </c>
      <c r="I1302" s="50" t="n">
        <f aca="false">FilterPk!G$27</f>
        <v>0</v>
      </c>
      <c r="J1302" s="50" t="n">
        <f aca="false">FilterPk!H$27</f>
        <v>0</v>
      </c>
      <c r="K1302" s="50" t="n">
        <f aca="false">FilterPk!I$27</f>
        <v>0</v>
      </c>
      <c r="L1302" s="50" t="n">
        <f aca="false">FilterPk!J$27</f>
        <v>0</v>
      </c>
      <c r="M1302" s="50" t="n">
        <f aca="false">FilterPk!K$27</f>
        <v>0</v>
      </c>
      <c r="N1302" s="50" t="n">
        <f aca="false">FilterPk!L$27</f>
        <v>94314.93</v>
      </c>
      <c r="O1302" s="50" t="n">
        <f aca="false">FilterPk!M$27</f>
        <v>0</v>
      </c>
      <c r="P1302" s="50" t="n">
        <f aca="false">FilterPk!N$27</f>
        <v>0</v>
      </c>
      <c r="Q1302" s="51" t="n">
        <f aca="false">FilterPk!O$27</f>
        <v>94314.93</v>
      </c>
    </row>
    <row r="1303" customFormat="false" ht="12.75" hidden="false" customHeight="false" outlineLevel="0" collapsed="false">
      <c r="B1303" s="85" t="str">
        <f aca="false">FilterPk!A$28</f>
        <v>LT- Texas</v>
      </c>
      <c r="C1303" s="13" t="n">
        <f aca="false">C1302+1</f>
        <v>1302</v>
      </c>
      <c r="D1303" s="50" t="n">
        <f aca="false">FilterPk!B$28</f>
        <v>3826684.70313045</v>
      </c>
      <c r="E1303" s="50" t="n">
        <f aca="false">FilterPk!C$28</f>
        <v>-6382.69</v>
      </c>
      <c r="F1303" s="50" t="n">
        <f aca="false">FilterPk!D$28</f>
        <v>71634.81</v>
      </c>
      <c r="G1303" s="50" t="n">
        <f aca="false">FilterPk!E$28</f>
        <v>28710.67</v>
      </c>
      <c r="H1303" s="50" t="n">
        <f aca="false">FilterPk!F$28</f>
        <v>106726.26</v>
      </c>
      <c r="I1303" s="50" t="n">
        <f aca="false">FilterPk!G$28</f>
        <v>68401.15</v>
      </c>
      <c r="J1303" s="50" t="n">
        <f aca="false">FilterPk!H$28</f>
        <v>107963.61</v>
      </c>
      <c r="K1303" s="50" t="n">
        <f aca="false">FilterPk!I$28</f>
        <v>204731.1</v>
      </c>
      <c r="L1303" s="50" t="n">
        <f aca="false">FilterPk!J$28</f>
        <v>63773.36</v>
      </c>
      <c r="M1303" s="50" t="n">
        <f aca="false">FilterPk!K$28</f>
        <v>194039.66</v>
      </c>
      <c r="N1303" s="50" t="n">
        <f aca="false">FilterPk!L$28</f>
        <v>839597.93</v>
      </c>
      <c r="O1303" s="50" t="n">
        <f aca="false">FilterPk!M$28</f>
        <v>673610.11</v>
      </c>
      <c r="P1303" s="50" t="n">
        <f aca="false">FilterPk!N$28</f>
        <v>107208.74</v>
      </c>
      <c r="Q1303" s="51" t="n">
        <f aca="false">FilterPk!O$28</f>
        <v>1620416.78</v>
      </c>
    </row>
    <row r="1304" customFormat="false" ht="12.75" hidden="false" customHeight="false" outlineLevel="0" collapsed="false">
      <c r="B1304" s="85" t="str">
        <f aca="false">FilterPk!A$29</f>
        <v>St- Texas</v>
      </c>
      <c r="C1304" s="13" t="n">
        <f aca="false">C1303+1</f>
        <v>1303</v>
      </c>
      <c r="D1304" s="50" t="n">
        <f aca="false">FilterPk!B$29</f>
        <v>445563.239343252</v>
      </c>
      <c r="E1304" s="50" t="n">
        <f aca="false">FilterPk!C$29</f>
        <v>30194</v>
      </c>
      <c r="F1304" s="50" t="n">
        <f aca="false">FilterPk!D$29</f>
        <v>31677.19</v>
      </c>
      <c r="G1304" s="50" t="n">
        <f aca="false">FilterPk!E$29</f>
        <v>0</v>
      </c>
      <c r="H1304" s="50" t="n">
        <f aca="false">FilterPk!F$29</f>
        <v>0</v>
      </c>
      <c r="I1304" s="50" t="n">
        <f aca="false">FilterPk!G$29</f>
        <v>0</v>
      </c>
      <c r="J1304" s="50" t="n">
        <f aca="false">FilterPk!H$29</f>
        <v>0</v>
      </c>
      <c r="K1304" s="50" t="n">
        <f aca="false">FilterPk!I$29</f>
        <v>0</v>
      </c>
      <c r="L1304" s="50" t="n">
        <f aca="false">FilterPk!J$29</f>
        <v>0</v>
      </c>
      <c r="M1304" s="50" t="n">
        <f aca="false">FilterPk!K$29</f>
        <v>0</v>
      </c>
      <c r="N1304" s="50" t="n">
        <f aca="false">FilterPk!L$29</f>
        <v>61871.19</v>
      </c>
      <c r="O1304" s="50" t="n">
        <f aca="false">FilterPk!M$29</f>
        <v>0</v>
      </c>
      <c r="P1304" s="50" t="n">
        <f aca="false">FilterPk!N$29</f>
        <v>0</v>
      </c>
      <c r="Q1304" s="51" t="n">
        <f aca="false">FilterPk!O$29</f>
        <v>61871.19</v>
      </c>
    </row>
    <row r="1305" customFormat="false" ht="12.75" hidden="false" customHeight="false" outlineLevel="0" collapsed="false">
      <c r="B1305" s="85"/>
      <c r="C1305" s="13" t="n">
        <f aca="false">C1304+1</f>
        <v>1304</v>
      </c>
      <c r="D1305" s="50"/>
      <c r="E1305" s="50"/>
      <c r="F1305" s="50"/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1"/>
    </row>
    <row r="1306" customFormat="false" ht="12.75" hidden="false" customHeight="false" outlineLevel="0" collapsed="false">
      <c r="B1306" s="85" t="str">
        <f aca="false">FilterPk!A$32</f>
        <v>Gas positions</v>
      </c>
      <c r="C1306" s="13" t="n">
        <f aca="false">C1305+1</f>
        <v>1305</v>
      </c>
      <c r="D1306" s="50" t="s">
        <v>4</v>
      </c>
      <c r="E1306" s="50"/>
      <c r="F1306" s="50"/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1"/>
    </row>
    <row r="1307" customFormat="false" ht="12.75" hidden="false" customHeight="false" outlineLevel="0" collapsed="false">
      <c r="B1307" s="85" t="str">
        <f aca="false">FilterPk!A$33</f>
        <v>Kevin Presto</v>
      </c>
      <c r="C1307" s="13" t="n">
        <f aca="false">C1306+1</f>
        <v>1306</v>
      </c>
      <c r="D1307" s="50" t="n">
        <f aca="false">FilterPk!B$33</f>
        <v>0</v>
      </c>
      <c r="E1307" s="50" t="n">
        <f aca="false">FilterPk!C$33</f>
        <v>0</v>
      </c>
      <c r="F1307" s="50" t="n">
        <f aca="false">FilterPk!D$33</f>
        <v>0</v>
      </c>
      <c r="G1307" s="50" t="n">
        <f aca="false">FilterPk!E$33</f>
        <v>0</v>
      </c>
      <c r="H1307" s="50" t="n">
        <f aca="false">FilterPk!F$33</f>
        <v>148.212616</v>
      </c>
      <c r="I1307" s="50" t="n">
        <f aca="false">FilterPk!G$33</f>
        <v>152.45636</v>
      </c>
      <c r="J1307" s="50" t="n">
        <f aca="false">FilterPk!H$33</f>
        <v>146.860915</v>
      </c>
      <c r="K1307" s="50" t="n">
        <f aca="false">FilterPk!I$33</f>
        <v>301.509361</v>
      </c>
      <c r="L1307" s="50" t="n">
        <f aca="false">FilterPk!J$33</f>
        <v>144.921279</v>
      </c>
      <c r="M1307" s="50" t="n">
        <f aca="false">FilterPk!K$33</f>
        <v>149.116289</v>
      </c>
      <c r="N1307" s="50" t="n">
        <f aca="false">FilterPk!L$33</f>
        <v>1043.07682</v>
      </c>
      <c r="O1307" s="50" t="n">
        <f aca="false">FilterPk!M$33</f>
        <v>0</v>
      </c>
      <c r="P1307" s="50" t="n">
        <f aca="false">FilterPk!N$33</f>
        <v>0</v>
      </c>
      <c r="Q1307" s="51" t="n">
        <f aca="false">FilterPk!O$33</f>
        <v>1043.07682</v>
      </c>
    </row>
    <row r="1308" customFormat="false" ht="12.75" hidden="false" customHeight="false" outlineLevel="0" collapsed="false">
      <c r="B1308" s="85" t="str">
        <f aca="false">FilterPk!A$34</f>
        <v>Fletcher Sturm</v>
      </c>
      <c r="C1308" s="13" t="n">
        <f aca="false">C1307+1</f>
        <v>1307</v>
      </c>
      <c r="D1308" s="50" t="n">
        <f aca="false">FilterPk!B$34</f>
        <v>0</v>
      </c>
      <c r="E1308" s="50" t="n">
        <f aca="false">FilterPk!C$34</f>
        <v>0</v>
      </c>
      <c r="F1308" s="50" t="n">
        <f aca="false">FilterPk!D$34</f>
        <v>10.382539</v>
      </c>
      <c r="G1308" s="50" t="n">
        <f aca="false">FilterPk!E$34</f>
        <v>-372.732218</v>
      </c>
      <c r="H1308" s="50" t="n">
        <f aca="false">FilterPk!F$34</f>
        <v>-18.430041</v>
      </c>
      <c r="I1308" s="50" t="n">
        <f aca="false">FilterPk!G$34</f>
        <v>-7.519049</v>
      </c>
      <c r="J1308" s="50" t="n">
        <f aca="false">FilterPk!H$34</f>
        <v>7.209206</v>
      </c>
      <c r="K1308" s="50" t="n">
        <f aca="false">FilterPk!I$34</f>
        <v>16.283645</v>
      </c>
      <c r="L1308" s="50" t="n">
        <f aca="false">FilterPk!J$34</f>
        <v>-0.622678</v>
      </c>
      <c r="M1308" s="50" t="n">
        <f aca="false">FilterPk!K$34</f>
        <v>48.787102</v>
      </c>
      <c r="N1308" s="50" t="n">
        <f aca="false">FilterPk!L$34</f>
        <v>-316.641494</v>
      </c>
      <c r="O1308" s="50" t="n">
        <f aca="false">FilterPk!M$34</f>
        <v>137.057149</v>
      </c>
      <c r="P1308" s="50" t="n">
        <f aca="false">FilterPk!N$34</f>
        <v>0</v>
      </c>
      <c r="Q1308" s="51" t="n">
        <f aca="false">FilterPk!O$34</f>
        <v>-179.584345</v>
      </c>
    </row>
    <row r="1309" customFormat="false" ht="12.75" hidden="false" customHeight="false" outlineLevel="0" collapsed="false">
      <c r="B1309" s="85" t="str">
        <f aca="false">FilterPk!A$35</f>
        <v>Doug Gilbert-Smith</v>
      </c>
      <c r="C1309" s="13" t="n">
        <f aca="false">C1308+1</f>
        <v>1308</v>
      </c>
      <c r="D1309" s="50" t="n">
        <f aca="false">FilterPk!B$35</f>
        <v>0</v>
      </c>
      <c r="E1309" s="50" t="n">
        <f aca="false">FilterPk!C$35</f>
        <v>0</v>
      </c>
      <c r="F1309" s="50" t="n">
        <f aca="false">FilterPk!D$35</f>
        <v>-34.907</v>
      </c>
      <c r="G1309" s="50" t="n">
        <f aca="false">FilterPk!E$35</f>
        <v>38.473605</v>
      </c>
      <c r="H1309" s="50" t="n">
        <f aca="false">FilterPk!F$35</f>
        <v>-29.642523</v>
      </c>
      <c r="I1309" s="50" t="n">
        <f aca="false">FilterPk!G$35</f>
        <v>30.491272</v>
      </c>
      <c r="J1309" s="50" t="n">
        <f aca="false">FilterPk!H$35</f>
        <v>0</v>
      </c>
      <c r="K1309" s="50" t="n">
        <f aca="false">FilterPk!I$35</f>
        <v>90.452808</v>
      </c>
      <c r="L1309" s="50" t="n">
        <f aca="false">FilterPk!J$35</f>
        <v>0</v>
      </c>
      <c r="M1309" s="50" t="n">
        <f aca="false">FilterPk!K$35</f>
        <v>14.574853</v>
      </c>
      <c r="N1309" s="50" t="n">
        <f aca="false">FilterPk!L$35</f>
        <v>109.443015</v>
      </c>
      <c r="O1309" s="50" t="n">
        <f aca="false">FilterPk!M$35</f>
        <v>94.93307</v>
      </c>
      <c r="P1309" s="50" t="n">
        <f aca="false">FilterPk!N$35</f>
        <v>-157.516125</v>
      </c>
      <c r="Q1309" s="51" t="n">
        <f aca="false">FilterPk!O$35</f>
        <v>46.85996</v>
      </c>
    </row>
    <row r="1310" customFormat="false" ht="12.75" hidden="false" customHeight="false" outlineLevel="0" collapsed="false">
      <c r="B1310" s="85" t="str">
        <f aca="false">FilterPk!A$36</f>
        <v>Rogers Herndon</v>
      </c>
      <c r="C1310" s="13" t="n">
        <f aca="false">C1309+1</f>
        <v>1309</v>
      </c>
      <c r="D1310" s="50" t="n">
        <f aca="false">FilterPk!B$36</f>
        <v>0</v>
      </c>
      <c r="E1310" s="50" t="n">
        <f aca="false">FilterPk!C$36</f>
        <v>0</v>
      </c>
      <c r="F1310" s="50" t="n">
        <f aca="false">FilterPk!D$36</f>
        <v>-16.269581</v>
      </c>
      <c r="G1310" s="50" t="n">
        <f aca="false">FilterPk!E$36</f>
        <v>-36.150495</v>
      </c>
      <c r="H1310" s="50" t="n">
        <f aca="false">FilterPk!F$36</f>
        <v>-105.080472</v>
      </c>
      <c r="I1310" s="50" t="n">
        <f aca="false">FilterPk!G$36</f>
        <v>-21.496839</v>
      </c>
      <c r="J1310" s="50" t="n">
        <f aca="false">FilterPk!H$36</f>
        <v>76.011979</v>
      </c>
      <c r="K1310" s="50" t="n">
        <f aca="false">FilterPk!I$36</f>
        <v>315.376651</v>
      </c>
      <c r="L1310" s="50" t="n">
        <f aca="false">FilterPk!J$36</f>
        <v>0.622678</v>
      </c>
      <c r="M1310" s="50" t="n">
        <f aca="false">FilterPk!K$36</f>
        <v>131.855286</v>
      </c>
      <c r="N1310" s="50" t="n">
        <f aca="false">FilterPk!L$36</f>
        <v>344.869207</v>
      </c>
      <c r="O1310" s="50" t="n">
        <f aca="false">FilterPk!M$36</f>
        <v>500.495437</v>
      </c>
      <c r="P1310" s="50" t="n">
        <f aca="false">FilterPk!N$36</f>
        <v>0</v>
      </c>
      <c r="Q1310" s="51" t="n">
        <f aca="false">FilterPk!O$36</f>
        <v>845.364644</v>
      </c>
    </row>
    <row r="1311" customFormat="false" ht="12.75" hidden="false" customHeight="false" outlineLevel="0" collapsed="false">
      <c r="B1311" s="85" t="str">
        <f aca="false">FilterPk!A$37</f>
        <v>Dana Davis</v>
      </c>
      <c r="C1311" s="13" t="n">
        <f aca="false">C1310+1</f>
        <v>1310</v>
      </c>
      <c r="D1311" s="50" t="n">
        <f aca="false">FilterPk!B$37</f>
        <v>0</v>
      </c>
      <c r="E1311" s="50" t="n">
        <f aca="false">FilterPk!C$37</f>
        <v>0</v>
      </c>
      <c r="F1311" s="50" t="n">
        <f aca="false">FilterPk!D$37</f>
        <v>4.986714</v>
      </c>
      <c r="G1311" s="50" t="n">
        <f aca="false">FilterPk!E$37</f>
        <v>-10.425106</v>
      </c>
      <c r="H1311" s="50" t="n">
        <f aca="false">FilterPk!F$37</f>
        <v>34.582944</v>
      </c>
      <c r="I1311" s="50" t="n">
        <f aca="false">FilterPk!G$37</f>
        <v>31.966656</v>
      </c>
      <c r="J1311" s="50" t="n">
        <f aca="false">FilterPk!H$37</f>
        <v>34.267547</v>
      </c>
      <c r="K1311" s="50" t="n">
        <f aca="false">FilterPk!I$37</f>
        <v>70.027981</v>
      </c>
      <c r="L1311" s="50" t="n">
        <f aca="false">FilterPk!J$37</f>
        <v>33.814965</v>
      </c>
      <c r="M1311" s="50" t="n">
        <f aca="false">FilterPk!K$37</f>
        <v>44.191074</v>
      </c>
      <c r="N1311" s="50" t="n">
        <f aca="false">FilterPk!L$37</f>
        <v>243.412775</v>
      </c>
      <c r="O1311" s="50" t="n">
        <f aca="false">FilterPk!M$37</f>
        <v>27.55263</v>
      </c>
      <c r="P1311" s="50" t="n">
        <f aca="false">FilterPk!N$37</f>
        <v>0</v>
      </c>
      <c r="Q1311" s="51" t="n">
        <f aca="false">FilterPk!O$37</f>
        <v>270.965405</v>
      </c>
    </row>
    <row r="1312" customFormat="false" ht="12.75" hidden="false" customHeight="false" outlineLevel="0" collapsed="false">
      <c r="B1312" s="85" t="str">
        <f aca="false">FilterPk!A$38</f>
        <v>Tom May</v>
      </c>
      <c r="C1312" s="13" t="n">
        <f aca="false">C1311+1</f>
        <v>1311</v>
      </c>
      <c r="D1312" s="50" t="n">
        <f aca="false">FilterPk!B$38</f>
        <v>0</v>
      </c>
      <c r="E1312" s="50" t="n">
        <f aca="false">FilterPk!C$38</f>
        <v>0</v>
      </c>
      <c r="F1312" s="50" t="n">
        <f aca="false">FilterPk!D$38</f>
        <v>0</v>
      </c>
      <c r="G1312" s="50" t="n">
        <f aca="false">FilterPk!E$38</f>
        <v>0</v>
      </c>
      <c r="H1312" s="50" t="n">
        <f aca="false">FilterPk!F$38</f>
        <v>0</v>
      </c>
      <c r="I1312" s="50" t="n">
        <f aca="false">FilterPk!G$38</f>
        <v>0</v>
      </c>
      <c r="J1312" s="50" t="n">
        <f aca="false">FilterPk!H$38</f>
        <v>0</v>
      </c>
      <c r="K1312" s="50" t="n">
        <f aca="false">FilterPk!I$38</f>
        <v>0</v>
      </c>
      <c r="L1312" s="50" t="n">
        <f aca="false">FilterPk!J$38</f>
        <v>0</v>
      </c>
      <c r="M1312" s="50" t="n">
        <f aca="false">FilterPk!K$38</f>
        <v>0</v>
      </c>
      <c r="N1312" s="50" t="n">
        <f aca="false">FilterPk!L$38</f>
        <v>0</v>
      </c>
      <c r="O1312" s="50" t="n">
        <f aca="false">FilterPk!M$38</f>
        <v>0</v>
      </c>
      <c r="P1312" s="50" t="n">
        <f aca="false">FilterPk!N$38</f>
        <v>0</v>
      </c>
      <c r="Q1312" s="51" t="n">
        <f aca="false">FilterPk!O$38</f>
        <v>0</v>
      </c>
    </row>
    <row r="1313" customFormat="false" ht="12.75" hidden="false" customHeight="false" outlineLevel="0" collapsed="false">
      <c r="B1313" s="85" t="str">
        <f aca="false">FilterPk!A$39</f>
        <v>Clint Dean</v>
      </c>
      <c r="C1313" s="13" t="n">
        <f aca="false">C1312+1</f>
        <v>1312</v>
      </c>
      <c r="D1313" s="50" t="n">
        <f aca="false">FilterPk!B$39</f>
        <v>0</v>
      </c>
      <c r="E1313" s="50" t="n">
        <f aca="false">FilterPk!C$39</f>
        <v>0</v>
      </c>
      <c r="F1313" s="50" t="n">
        <f aca="false">FilterPk!D$39</f>
        <v>-27.9256</v>
      </c>
      <c r="G1313" s="50" t="n">
        <f aca="false">FilterPk!E$39</f>
        <v>0</v>
      </c>
      <c r="H1313" s="50" t="n">
        <f aca="false">FilterPk!F$39</f>
        <v>0</v>
      </c>
      <c r="I1313" s="50" t="n">
        <f aca="false">FilterPk!G$39</f>
        <v>0</v>
      </c>
      <c r="J1313" s="50" t="n">
        <f aca="false">FilterPk!H$39</f>
        <v>0</v>
      </c>
      <c r="K1313" s="50" t="n">
        <f aca="false">FilterPk!I$39</f>
        <v>0</v>
      </c>
      <c r="L1313" s="50" t="n">
        <f aca="false">FilterPk!J$39</f>
        <v>0</v>
      </c>
      <c r="M1313" s="50" t="n">
        <f aca="false">FilterPk!K$39</f>
        <v>0</v>
      </c>
      <c r="N1313" s="50" t="n">
        <f aca="false">FilterPk!L$39</f>
        <v>-27.9256</v>
      </c>
      <c r="O1313" s="50" t="n">
        <f aca="false">FilterPk!M$39</f>
        <v>0</v>
      </c>
      <c r="P1313" s="50" t="n">
        <f aca="false">FilterPk!N$39</f>
        <v>0</v>
      </c>
      <c r="Q1313" s="51" t="n">
        <f aca="false">FilterPk!O$39</f>
        <v>-27.9256</v>
      </c>
    </row>
    <row r="1314" customFormat="false" ht="12.75" hidden="false" customHeight="false" outlineLevel="0" collapsed="false">
      <c r="B1314" s="85" t="str">
        <f aca="false">FilterPk!A$40</f>
        <v>Rob Benson</v>
      </c>
      <c r="C1314" s="13" t="n">
        <f aca="false">C1313+1</f>
        <v>1313</v>
      </c>
      <c r="D1314" s="50" t="n">
        <f aca="false">FilterPk!B$40</f>
        <v>0</v>
      </c>
      <c r="E1314" s="50" t="n">
        <f aca="false">FilterPk!C$40</f>
        <v>0</v>
      </c>
      <c r="F1314" s="50" t="n">
        <f aca="false">FilterPk!D$40</f>
        <v>0</v>
      </c>
      <c r="G1314" s="50" t="n">
        <f aca="false">FilterPk!E$40</f>
        <v>-76.947211</v>
      </c>
      <c r="H1314" s="50" t="n">
        <f aca="false">FilterPk!F$40</f>
        <v>0</v>
      </c>
      <c r="I1314" s="50" t="n">
        <f aca="false">FilterPk!G$40</f>
        <v>0</v>
      </c>
      <c r="J1314" s="50" t="n">
        <f aca="false">FilterPk!H$40</f>
        <v>0</v>
      </c>
      <c r="K1314" s="50" t="n">
        <f aca="false">FilterPk!I$40</f>
        <v>0</v>
      </c>
      <c r="L1314" s="50" t="n">
        <f aca="false">FilterPk!J$40</f>
        <v>0</v>
      </c>
      <c r="M1314" s="50" t="n">
        <f aca="false">FilterPk!K$40</f>
        <v>0</v>
      </c>
      <c r="N1314" s="50" t="n">
        <f aca="false">FilterPk!L$40</f>
        <v>-76.947211</v>
      </c>
      <c r="O1314" s="50" t="n">
        <f aca="false">FilterPk!M$40</f>
        <v>0</v>
      </c>
      <c r="P1314" s="50" t="n">
        <f aca="false">FilterPk!N$40</f>
        <v>0</v>
      </c>
      <c r="Q1314" s="51" t="n">
        <f aca="false">FilterPk!O$40</f>
        <v>-76.947211</v>
      </c>
    </row>
    <row r="1315" customFormat="false" ht="12.75" hidden="false" customHeight="false" outlineLevel="0" collapsed="false">
      <c r="B1315" s="85" t="str">
        <f aca="false">FilterPk!A$41</f>
        <v>Matt Lorenz</v>
      </c>
      <c r="C1315" s="13" t="n">
        <f aca="false">C1314+1</f>
        <v>1314</v>
      </c>
      <c r="D1315" s="50" t="n">
        <f aca="false">FilterPk!B$41</f>
        <v>0</v>
      </c>
      <c r="E1315" s="50" t="n">
        <f aca="false">FilterPk!C$41</f>
        <v>0</v>
      </c>
      <c r="F1315" s="50" t="n">
        <f aca="false">FilterPk!D$41</f>
        <v>0</v>
      </c>
      <c r="G1315" s="50" t="n">
        <f aca="false">FilterPk!E$41</f>
        <v>0</v>
      </c>
      <c r="H1315" s="50" t="n">
        <f aca="false">FilterPk!F$41</f>
        <v>0</v>
      </c>
      <c r="I1315" s="50" t="n">
        <f aca="false">FilterPk!G$41</f>
        <v>0</v>
      </c>
      <c r="J1315" s="50" t="n">
        <f aca="false">FilterPk!H$41</f>
        <v>0</v>
      </c>
      <c r="K1315" s="50" t="n">
        <f aca="false">FilterPk!I$41</f>
        <v>0</v>
      </c>
      <c r="L1315" s="50" t="n">
        <f aca="false">FilterPk!J$41</f>
        <v>0</v>
      </c>
      <c r="M1315" s="50" t="n">
        <f aca="false">FilterPk!K$41</f>
        <v>0</v>
      </c>
      <c r="N1315" s="50" t="n">
        <f aca="false">FilterPk!L$41</f>
        <v>0</v>
      </c>
      <c r="O1315" s="50" t="n">
        <f aca="false">FilterPk!M$41</f>
        <v>0</v>
      </c>
      <c r="P1315" s="50" t="n">
        <f aca="false">FilterPk!N$41</f>
        <v>0</v>
      </c>
      <c r="Q1315" s="51" t="n">
        <f aca="false">FilterPk!O$41</f>
        <v>0</v>
      </c>
    </row>
    <row r="1316" customFormat="false" ht="12.75" hidden="false" customHeight="false" outlineLevel="0" collapsed="false">
      <c r="B1316" s="85" t="str">
        <f aca="false">FilterPk!A$42</f>
        <v>John Forney</v>
      </c>
      <c r="C1316" s="13" t="n">
        <f aca="false">C1315+1</f>
        <v>1315</v>
      </c>
      <c r="D1316" s="50" t="n">
        <f aca="false">FilterPk!B$42</f>
        <v>0</v>
      </c>
      <c r="E1316" s="50" t="n">
        <f aca="false">FilterPk!C$42</f>
        <v>0</v>
      </c>
      <c r="F1316" s="50" t="n">
        <f aca="false">FilterPk!D$42</f>
        <v>0</v>
      </c>
      <c r="G1316" s="50" t="n">
        <f aca="false">FilterPk!E$42</f>
        <v>0</v>
      </c>
      <c r="H1316" s="50" t="n">
        <f aca="false">FilterPk!F$42</f>
        <v>0</v>
      </c>
      <c r="I1316" s="50" t="n">
        <f aca="false">FilterPk!G$42</f>
        <v>0</v>
      </c>
      <c r="J1316" s="50" t="n">
        <f aca="false">FilterPk!H$42</f>
        <v>0</v>
      </c>
      <c r="K1316" s="50" t="n">
        <f aca="false">FilterPk!I$42</f>
        <v>0</v>
      </c>
      <c r="L1316" s="50" t="n">
        <f aca="false">FilterPk!J$42</f>
        <v>0</v>
      </c>
      <c r="M1316" s="50" t="n">
        <f aca="false">FilterPk!K$42</f>
        <v>0</v>
      </c>
      <c r="N1316" s="50" t="n">
        <f aca="false">FilterPk!L$42</f>
        <v>0</v>
      </c>
      <c r="O1316" s="50" t="n">
        <f aca="false">FilterPk!M$42</f>
        <v>0</v>
      </c>
      <c r="P1316" s="50" t="n">
        <f aca="false">FilterPk!N$42</f>
        <v>0</v>
      </c>
      <c r="Q1316" s="51" t="n">
        <f aca="false">FilterPk!O$42</f>
        <v>0</v>
      </c>
    </row>
    <row r="1317" customFormat="false" ht="12.75" hidden="false" customHeight="false" outlineLevel="0" collapsed="false">
      <c r="B1317" s="85" t="str">
        <f aca="false">FilterPk!A$43</f>
        <v>Mike Carson</v>
      </c>
      <c r="C1317" s="13" t="n">
        <f aca="false">C1316+1</f>
        <v>1316</v>
      </c>
      <c r="D1317" s="50" t="n">
        <f aca="false">FilterPk!B$43</f>
        <v>0</v>
      </c>
      <c r="E1317" s="50" t="n">
        <f aca="false">FilterPk!C$43</f>
        <v>0</v>
      </c>
      <c r="F1317" s="50" t="n">
        <f aca="false">FilterPk!D$43</f>
        <v>0</v>
      </c>
      <c r="G1317" s="50" t="n">
        <f aca="false">FilterPk!E$43</f>
        <v>0</v>
      </c>
      <c r="H1317" s="50" t="n">
        <f aca="false">FilterPk!F$43</f>
        <v>0</v>
      </c>
      <c r="I1317" s="50" t="n">
        <f aca="false">FilterPk!G$43</f>
        <v>0</v>
      </c>
      <c r="J1317" s="50" t="n">
        <f aca="false">FilterPk!H$43</f>
        <v>0</v>
      </c>
      <c r="K1317" s="50" t="n">
        <f aca="false">FilterPk!I$43</f>
        <v>0</v>
      </c>
      <c r="L1317" s="50" t="n">
        <f aca="false">FilterPk!J$43</f>
        <v>0</v>
      </c>
      <c r="M1317" s="50" t="n">
        <f aca="false">FilterPk!K$43</f>
        <v>0</v>
      </c>
      <c r="N1317" s="50" t="n">
        <f aca="false">FilterPk!L$43</f>
        <v>0</v>
      </c>
      <c r="O1317" s="50" t="n">
        <f aca="false">FilterPk!M$43</f>
        <v>0</v>
      </c>
      <c r="P1317" s="50" t="n">
        <f aca="false">FilterPk!N$43</f>
        <v>0</v>
      </c>
      <c r="Q1317" s="51" t="n">
        <f aca="false">FilterPk!O$43</f>
        <v>0</v>
      </c>
    </row>
    <row r="1318" customFormat="false" ht="12.75" hidden="false" customHeight="false" outlineLevel="0" collapsed="false">
      <c r="B1318" s="85" t="str">
        <f aca="false">FilterPk!A$44</f>
        <v>Chris Dorland</v>
      </c>
      <c r="C1318" s="13" t="n">
        <f aca="false">C1317+1</f>
        <v>1317</v>
      </c>
      <c r="D1318" s="50" t="n">
        <f aca="false">FilterPk!B$44</f>
        <v>0</v>
      </c>
      <c r="E1318" s="50" t="n">
        <f aca="false">FilterPk!C$44</f>
        <v>0</v>
      </c>
      <c r="F1318" s="50" t="n">
        <f aca="false">FilterPk!D$44</f>
        <v>0</v>
      </c>
      <c r="G1318" s="50" t="n">
        <f aca="false">FilterPk!E$44</f>
        <v>0</v>
      </c>
      <c r="H1318" s="50" t="n">
        <f aca="false">FilterPk!F$44</f>
        <v>0</v>
      </c>
      <c r="I1318" s="50" t="n">
        <f aca="false">FilterPk!G$44</f>
        <v>0</v>
      </c>
      <c r="J1318" s="50" t="n">
        <f aca="false">FilterPk!H$44</f>
        <v>0</v>
      </c>
      <c r="K1318" s="50" t="n">
        <f aca="false">FilterPk!I$44</f>
        <v>0</v>
      </c>
      <c r="L1318" s="50" t="n">
        <f aca="false">FilterPk!J$44</f>
        <v>0</v>
      </c>
      <c r="M1318" s="50" t="n">
        <f aca="false">FilterPk!K$44</f>
        <v>0</v>
      </c>
      <c r="N1318" s="50" t="n">
        <f aca="false">FilterPk!L$44</f>
        <v>0</v>
      </c>
      <c r="O1318" s="50" t="n">
        <f aca="false">FilterPk!M$44</f>
        <v>0</v>
      </c>
      <c r="P1318" s="50" t="n">
        <f aca="false">FilterPk!N$44</f>
        <v>0</v>
      </c>
      <c r="Q1318" s="51" t="n">
        <f aca="false">FilterPk!O$44</f>
        <v>0</v>
      </c>
    </row>
    <row r="1319" customFormat="false" ht="12.75" hidden="false" customHeight="false" outlineLevel="0" collapsed="false">
      <c r="B1319" s="85" t="str">
        <f aca="false">FilterPk!A$45</f>
        <v>Jeff King</v>
      </c>
      <c r="C1319" s="13" t="n">
        <f aca="false">C1318+1</f>
        <v>1318</v>
      </c>
      <c r="D1319" s="50" t="n">
        <f aca="false">FilterPk!B$45</f>
        <v>0</v>
      </c>
      <c r="E1319" s="50" t="n">
        <f aca="false">FilterPk!C$45</f>
        <v>0</v>
      </c>
      <c r="F1319" s="50" t="n">
        <f aca="false">FilterPk!D$45</f>
        <v>0</v>
      </c>
      <c r="G1319" s="50" t="n">
        <f aca="false">FilterPk!E$45</f>
        <v>0</v>
      </c>
      <c r="H1319" s="50" t="n">
        <f aca="false">FilterPk!F$45</f>
        <v>0</v>
      </c>
      <c r="I1319" s="50" t="n">
        <f aca="false">FilterPk!G$45</f>
        <v>0</v>
      </c>
      <c r="J1319" s="50" t="n">
        <f aca="false">FilterPk!H$45</f>
        <v>0</v>
      </c>
      <c r="K1319" s="50" t="n">
        <f aca="false">FilterPk!I$45</f>
        <v>0</v>
      </c>
      <c r="L1319" s="50" t="n">
        <f aca="false">FilterPk!J$45</f>
        <v>0</v>
      </c>
      <c r="M1319" s="50" t="n">
        <f aca="false">FilterPk!K$45</f>
        <v>0</v>
      </c>
      <c r="N1319" s="50" t="n">
        <f aca="false">FilterPk!L$45</f>
        <v>0</v>
      </c>
      <c r="O1319" s="50" t="n">
        <f aca="false">FilterPk!M$45</f>
        <v>0</v>
      </c>
      <c r="P1319" s="50" t="n">
        <f aca="false">FilterPk!N$45</f>
        <v>0</v>
      </c>
      <c r="Q1319" s="51" t="n">
        <f aca="false">FilterPk!O$45</f>
        <v>0</v>
      </c>
    </row>
    <row r="1320" customFormat="false" ht="12.75" hidden="false" customHeight="false" outlineLevel="0" collapsed="false">
      <c r="B1320" s="85" t="n">
        <f aca="false">FilterPk!A$46</f>
        <v>0</v>
      </c>
      <c r="C1320" s="13" t="n">
        <f aca="false">C1319+1</f>
        <v>1319</v>
      </c>
      <c r="D1320" s="50" t="n">
        <f aca="false">FilterPk!B$46</f>
        <v>0</v>
      </c>
      <c r="E1320" s="50" t="n">
        <f aca="false">FilterPk!C$46</f>
        <v>0</v>
      </c>
      <c r="F1320" s="50" t="n">
        <f aca="false">FilterPk!D$46</f>
        <v>0</v>
      </c>
      <c r="G1320" s="50" t="n">
        <f aca="false">FilterPk!E$46</f>
        <v>0</v>
      </c>
      <c r="H1320" s="50" t="n">
        <f aca="false">FilterPk!F$46</f>
        <v>0</v>
      </c>
      <c r="I1320" s="50" t="n">
        <f aca="false">FilterPk!G$46</f>
        <v>0</v>
      </c>
      <c r="J1320" s="50" t="n">
        <f aca="false">FilterPk!H$46</f>
        <v>0</v>
      </c>
      <c r="K1320" s="50" t="n">
        <f aca="false">FilterPk!I$46</f>
        <v>0</v>
      </c>
      <c r="L1320" s="50" t="n">
        <f aca="false">FilterPk!J$46</f>
        <v>0</v>
      </c>
      <c r="M1320" s="50" t="n">
        <f aca="false">FilterPk!K$46</f>
        <v>0</v>
      </c>
      <c r="N1320" s="50" t="n">
        <f aca="false">FilterPk!L$46</f>
        <v>0</v>
      </c>
      <c r="O1320" s="50" t="n">
        <f aca="false">FilterPk!M$46</f>
        <v>0</v>
      </c>
      <c r="P1320" s="50" t="n">
        <f aca="false">FilterPk!N$46</f>
        <v>0</v>
      </c>
      <c r="Q1320" s="51" t="n">
        <f aca="false">FilterPk!O$46</f>
        <v>0</v>
      </c>
    </row>
    <row r="1321" customFormat="false" ht="12.75" hidden="false" customHeight="false" outlineLevel="0" collapsed="false">
      <c r="B1321" s="87" t="n">
        <f aca="false">FilterPk!A$47</f>
        <v>0</v>
      </c>
      <c r="C1321" s="64" t="n">
        <f aca="false">C1320+1</f>
        <v>1320</v>
      </c>
      <c r="D1321" s="54" t="n">
        <f aca="false">FilterPk!B$47</f>
        <v>0</v>
      </c>
      <c r="E1321" s="54" t="n">
        <f aca="false">FilterPk!C$47</f>
        <v>0</v>
      </c>
      <c r="F1321" s="54" t="n">
        <f aca="false">FilterPk!D$47</f>
        <v>0</v>
      </c>
      <c r="G1321" s="54" t="n">
        <f aca="false">FilterPk!E$47</f>
        <v>0</v>
      </c>
      <c r="H1321" s="54" t="n">
        <f aca="false">FilterPk!F$47</f>
        <v>0</v>
      </c>
      <c r="I1321" s="54" t="n">
        <f aca="false">FilterPk!G$47</f>
        <v>0</v>
      </c>
      <c r="J1321" s="54" t="n">
        <f aca="false">FilterPk!H$47</f>
        <v>0</v>
      </c>
      <c r="K1321" s="54" t="n">
        <f aca="false">FilterPk!I$47</f>
        <v>0</v>
      </c>
      <c r="L1321" s="54" t="n">
        <f aca="false">FilterPk!J$47</f>
        <v>0</v>
      </c>
      <c r="M1321" s="54" t="n">
        <f aca="false">FilterPk!K$47</f>
        <v>0</v>
      </c>
      <c r="N1321" s="54" t="n">
        <f aca="false">FilterPk!L$47</f>
        <v>0</v>
      </c>
      <c r="O1321" s="54" t="n">
        <f aca="false">FilterPk!M$47</f>
        <v>0</v>
      </c>
      <c r="P1321" s="54" t="n">
        <f aca="false">FilterPk!N$47</f>
        <v>0</v>
      </c>
      <c r="Q1321" s="55" t="n">
        <f aca="false">FilterPk!O$47</f>
        <v>0</v>
      </c>
    </row>
    <row r="1322" customFormat="false" ht="12.75" hidden="false" customHeight="false" outlineLevel="0" collapsed="false">
      <c r="A1322" s="0" t="n">
        <f aca="false">A1282+1</f>
        <v>34</v>
      </c>
      <c r="B1322" s="57" t="n">
        <f aca="false">FilterPk!D$1</f>
        <v>36907</v>
      </c>
      <c r="C1322" s="58" t="n">
        <f aca="false">C1321+1</f>
        <v>1321</v>
      </c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83"/>
    </row>
    <row r="1323" customFormat="false" ht="12.75" hidden="false" customHeight="false" outlineLevel="0" collapsed="false">
      <c r="B1323" s="61"/>
      <c r="C1323" s="13" t="n">
        <f aca="false">C1322+1</f>
        <v>1322</v>
      </c>
      <c r="D1323" s="13"/>
      <c r="E1323" s="21" t="s">
        <v>5</v>
      </c>
      <c r="F1323" s="21" t="s">
        <v>6</v>
      </c>
      <c r="G1323" s="21" t="s">
        <v>7</v>
      </c>
      <c r="H1323" s="21" t="s">
        <v>8</v>
      </c>
      <c r="I1323" s="21" t="s">
        <v>9</v>
      </c>
      <c r="J1323" s="21" t="s">
        <v>10</v>
      </c>
      <c r="K1323" s="21" t="s">
        <v>11</v>
      </c>
      <c r="L1323" s="21" t="s">
        <v>12</v>
      </c>
      <c r="M1323" s="21" t="s">
        <v>13</v>
      </c>
      <c r="N1323" s="21" t="s">
        <v>14</v>
      </c>
      <c r="O1323" s="21" t="n">
        <v>2002</v>
      </c>
      <c r="P1323" s="21" t="s">
        <v>15</v>
      </c>
      <c r="Q1323" s="84" t="s">
        <v>16</v>
      </c>
    </row>
    <row r="1324" customFormat="false" ht="12.75" hidden="false" customHeight="false" outlineLevel="0" collapsed="false">
      <c r="B1324" s="85" t="str">
        <f aca="false">FilterPk!A$9</f>
        <v>Power positions</v>
      </c>
      <c r="C1324" s="13" t="n">
        <f aca="false">C1323+1</f>
        <v>1323</v>
      </c>
      <c r="D1324" s="13" t="s">
        <v>4</v>
      </c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86"/>
    </row>
    <row r="1325" customFormat="false" ht="12.75" hidden="false" customHeight="false" outlineLevel="0" collapsed="false">
      <c r="B1325" s="85" t="str">
        <f aca="false">FilterPk!A$10</f>
        <v>East Position</v>
      </c>
      <c r="C1325" s="13" t="n">
        <f aca="false">C1324+1</f>
        <v>1324</v>
      </c>
      <c r="D1325" s="50" t="n">
        <f aca="false">FilterPk!B$10</f>
        <v>34784396.7946123</v>
      </c>
      <c r="E1325" s="50" t="n">
        <f aca="false">FilterPk!C$10</f>
        <v>75045.54</v>
      </c>
      <c r="F1325" s="50" t="n">
        <f aca="false">FilterPk!D$10</f>
        <v>84629.15</v>
      </c>
      <c r="G1325" s="50" t="n">
        <f aca="false">FilterPk!E$10</f>
        <v>1358824.72</v>
      </c>
      <c r="H1325" s="50" t="n">
        <f aca="false">FilterPk!F$10</f>
        <v>1120662.53</v>
      </c>
      <c r="I1325" s="50" t="n">
        <f aca="false">FilterPk!G$10</f>
        <v>422841.14</v>
      </c>
      <c r="J1325" s="50" t="n">
        <f aca="false">FilterPk!H$10</f>
        <v>788810.55</v>
      </c>
      <c r="K1325" s="50" t="n">
        <f aca="false">FilterPk!I$10</f>
        <v>1076253.71</v>
      </c>
      <c r="L1325" s="50" t="n">
        <f aca="false">FilterPk!J$10</f>
        <v>363159.42</v>
      </c>
      <c r="M1325" s="50" t="n">
        <f aca="false">FilterPk!K$10</f>
        <v>5764043.19</v>
      </c>
      <c r="N1325" s="50" t="n">
        <f aca="false">FilterPk!L$10</f>
        <v>11054269.95</v>
      </c>
      <c r="O1325" s="50" t="n">
        <f aca="false">FilterPk!M$10</f>
        <v>3650317.45</v>
      </c>
      <c r="P1325" s="50" t="n">
        <f aca="false">FilterPk!N$10</f>
        <v>-1642778.44</v>
      </c>
      <c r="Q1325" s="51" t="n">
        <f aca="false">FilterPk!O$10</f>
        <v>13061808.96</v>
      </c>
    </row>
    <row r="1326" customFormat="false" ht="12.75" hidden="false" customHeight="false" outlineLevel="0" collapsed="false">
      <c r="B1326" s="85" t="str">
        <f aca="false">FilterPk!A$11</f>
        <v>East Power Mgmt</v>
      </c>
      <c r="C1326" s="13" t="n">
        <f aca="false">C1325+1</f>
        <v>1325</v>
      </c>
      <c r="D1326" s="50" t="n">
        <f aca="false">FilterPk!B$11</f>
        <v>7547347.04451418</v>
      </c>
      <c r="E1326" s="50" t="n">
        <f aca="false">FilterPk!C$11</f>
        <v>43646.27</v>
      </c>
      <c r="F1326" s="50" t="n">
        <f aca="false">FilterPk!D$11</f>
        <v>-98133.28</v>
      </c>
      <c r="G1326" s="50" t="n">
        <f aca="false">FilterPk!E$11</f>
        <v>107993.78</v>
      </c>
      <c r="H1326" s="50" t="n">
        <f aca="false">FilterPk!F$11</f>
        <v>155786.29</v>
      </c>
      <c r="I1326" s="50" t="n">
        <f aca="false">FilterPk!G$11</f>
        <v>89357.34</v>
      </c>
      <c r="J1326" s="50" t="n">
        <f aca="false">FilterPk!H$11</f>
        <v>247101.13</v>
      </c>
      <c r="K1326" s="50" t="n">
        <f aca="false">FilterPk!I$11</f>
        <v>307386.28</v>
      </c>
      <c r="L1326" s="50" t="n">
        <f aca="false">FilterPk!J$11</f>
        <v>108209.05</v>
      </c>
      <c r="M1326" s="50" t="n">
        <f aca="false">FilterPk!K$11</f>
        <v>1338376.99</v>
      </c>
      <c r="N1326" s="50" t="n">
        <f aca="false">FilterPk!L$11</f>
        <v>2299723.85</v>
      </c>
      <c r="O1326" s="50" t="n">
        <f aca="false">FilterPk!M$11</f>
        <v>606348.53</v>
      </c>
      <c r="P1326" s="50" t="n">
        <f aca="false">FilterPk!N$11</f>
        <v>61912.21</v>
      </c>
      <c r="Q1326" s="51" t="n">
        <f aca="false">FilterPk!O$11</f>
        <v>2967984.59</v>
      </c>
    </row>
    <row r="1327" customFormat="false" ht="12.75" hidden="false" customHeight="false" outlineLevel="0" collapsed="false">
      <c r="B1327" s="85" t="str">
        <f aca="false">FilterPk!A$12</f>
        <v>Long Term Options</v>
      </c>
      <c r="C1327" s="13" t="n">
        <f aca="false">C1326+1</f>
        <v>1326</v>
      </c>
      <c r="D1327" s="50" t="n">
        <f aca="false">FilterPk!B$12</f>
        <v>0</v>
      </c>
      <c r="E1327" s="50" t="n">
        <f aca="false">FilterPk!C$12</f>
        <v>0</v>
      </c>
      <c r="F1327" s="50" t="n">
        <f aca="false">FilterPk!D$12</f>
        <v>0</v>
      </c>
      <c r="G1327" s="50" t="n">
        <f aca="false">FilterPk!E$12</f>
        <v>0</v>
      </c>
      <c r="H1327" s="50" t="n">
        <f aca="false">FilterPk!F$12</f>
        <v>0</v>
      </c>
      <c r="I1327" s="50" t="n">
        <f aca="false">FilterPk!G$12</f>
        <v>0</v>
      </c>
      <c r="J1327" s="50" t="n">
        <f aca="false">FilterPk!H$12</f>
        <v>0</v>
      </c>
      <c r="K1327" s="50" t="n">
        <f aca="false">FilterPk!I$12</f>
        <v>0</v>
      </c>
      <c r="L1327" s="50" t="n">
        <f aca="false">FilterPk!J$12</f>
        <v>0</v>
      </c>
      <c r="M1327" s="50" t="n">
        <f aca="false">FilterPk!K$12</f>
        <v>0</v>
      </c>
      <c r="N1327" s="50" t="n">
        <f aca="false">FilterPk!L$12</f>
        <v>0</v>
      </c>
      <c r="O1327" s="50" t="n">
        <f aca="false">FilterPk!M$12</f>
        <v>0</v>
      </c>
      <c r="P1327" s="50" t="n">
        <f aca="false">FilterPk!N$12</f>
        <v>0</v>
      </c>
      <c r="Q1327" s="51" t="n">
        <f aca="false">FilterPk!O$12</f>
        <v>0</v>
      </c>
    </row>
    <row r="1328" customFormat="false" ht="12.75" hidden="false" customHeight="false" outlineLevel="0" collapsed="false">
      <c r="B1328" s="85" t="str">
        <f aca="false">FilterPk!A$13</f>
        <v>LT-MIDWEST</v>
      </c>
      <c r="C1328" s="13" t="n">
        <f aca="false">C1327+1</f>
        <v>1327</v>
      </c>
      <c r="D1328" s="50" t="n">
        <f aca="false">FilterPk!B$13</f>
        <v>7151089.47366245</v>
      </c>
      <c r="E1328" s="50" t="n">
        <f aca="false">FilterPk!C$13</f>
        <v>48283.08</v>
      </c>
      <c r="F1328" s="50" t="n">
        <f aca="false">FilterPk!D$13</f>
        <v>-141448.54</v>
      </c>
      <c r="G1328" s="50" t="n">
        <f aca="false">FilterPk!E$13</f>
        <v>574622.66</v>
      </c>
      <c r="H1328" s="50" t="n">
        <f aca="false">FilterPk!F$13</f>
        <v>298097.27</v>
      </c>
      <c r="I1328" s="50" t="n">
        <f aca="false">FilterPk!G$13</f>
        <v>249481.43</v>
      </c>
      <c r="J1328" s="50" t="n">
        <f aca="false">FilterPk!H$13</f>
        <v>119379.88</v>
      </c>
      <c r="K1328" s="50" t="n">
        <f aca="false">FilterPk!I$13</f>
        <v>25994.27</v>
      </c>
      <c r="L1328" s="50" t="n">
        <f aca="false">FilterPk!J$13</f>
        <v>156242.15</v>
      </c>
      <c r="M1328" s="50" t="n">
        <f aca="false">FilterPk!K$13</f>
        <v>1762908.33</v>
      </c>
      <c r="N1328" s="50" t="n">
        <f aca="false">FilterPk!L$13</f>
        <v>3093560.53</v>
      </c>
      <c r="O1328" s="50" t="n">
        <f aca="false">FilterPk!M$13</f>
        <v>565730</v>
      </c>
      <c r="P1328" s="50" t="n">
        <f aca="false">FilterPk!N$13</f>
        <v>-439379.19</v>
      </c>
      <c r="Q1328" s="51" t="n">
        <f aca="false">FilterPk!O$13</f>
        <v>3219911.34</v>
      </c>
    </row>
    <row r="1329" customFormat="false" ht="12.75" hidden="false" customHeight="false" outlineLevel="0" collapsed="false">
      <c r="B1329" s="85" t="str">
        <f aca="false">FilterPk!A$14</f>
        <v>ST-ECAR</v>
      </c>
      <c r="C1329" s="13" t="n">
        <f aca="false">C1328+1</f>
        <v>1328</v>
      </c>
      <c r="D1329" s="50" t="n">
        <f aca="false">FilterPk!B$14</f>
        <v>238101.441960815</v>
      </c>
      <c r="E1329" s="50" t="n">
        <f aca="false">FilterPk!C$14</f>
        <v>13522.23</v>
      </c>
      <c r="F1329" s="50" t="n">
        <f aca="false">FilterPk!D$14</f>
        <v>15838.59</v>
      </c>
      <c r="G1329" s="50" t="n">
        <f aca="false">FilterPk!E$14</f>
        <v>0</v>
      </c>
      <c r="H1329" s="50" t="n">
        <f aca="false">FilterPk!F$14</f>
        <v>0</v>
      </c>
      <c r="I1329" s="50" t="n">
        <f aca="false">FilterPk!G$14</f>
        <v>0</v>
      </c>
      <c r="J1329" s="50" t="n">
        <f aca="false">FilterPk!H$14</f>
        <v>0</v>
      </c>
      <c r="K1329" s="50" t="n">
        <f aca="false">FilterPk!I$14</f>
        <v>0</v>
      </c>
      <c r="L1329" s="50" t="n">
        <f aca="false">FilterPk!J$14</f>
        <v>0</v>
      </c>
      <c r="M1329" s="50" t="n">
        <f aca="false">FilterPk!K$14</f>
        <v>0</v>
      </c>
      <c r="N1329" s="50" t="n">
        <f aca="false">FilterPk!L$14</f>
        <v>29360.82</v>
      </c>
      <c r="O1329" s="50" t="n">
        <f aca="false">FilterPk!M$14</f>
        <v>0</v>
      </c>
      <c r="P1329" s="50" t="n">
        <f aca="false">FilterPk!N$14</f>
        <v>0</v>
      </c>
      <c r="Q1329" s="51" t="n">
        <f aca="false">FilterPk!O$14</f>
        <v>29360.82</v>
      </c>
    </row>
    <row r="1330" customFormat="false" ht="12.75" hidden="false" customHeight="false" outlineLevel="0" collapsed="false">
      <c r="B1330" s="85" t="str">
        <f aca="false">FilterPk!A$15</f>
        <v>ST- MAPP</v>
      </c>
      <c r="C1330" s="13" t="n">
        <f aca="false">C1329+1</f>
        <v>1329</v>
      </c>
      <c r="D1330" s="50" t="n">
        <f aca="false">FilterPk!B$15</f>
        <v>254636.614020626</v>
      </c>
      <c r="E1330" s="50" t="n">
        <f aca="false">FilterPk!C$15</f>
        <v>795.43</v>
      </c>
      <c r="F1330" s="50" t="n">
        <f aca="false">FilterPk!D$15</f>
        <v>39596.48</v>
      </c>
      <c r="G1330" s="50" t="n">
        <f aca="false">FilterPk!E$15</f>
        <v>26009.8</v>
      </c>
      <c r="H1330" s="50" t="n">
        <f aca="false">FilterPk!F$15</f>
        <v>8238.75</v>
      </c>
      <c r="I1330" s="50" t="n">
        <f aca="false">FilterPk!G$15</f>
        <v>0</v>
      </c>
      <c r="J1330" s="50" t="n">
        <f aca="false">FilterPk!H$15</f>
        <v>0</v>
      </c>
      <c r="K1330" s="50" t="n">
        <f aca="false">FilterPk!I$15</f>
        <v>0</v>
      </c>
      <c r="L1330" s="50" t="n">
        <f aca="false">FilterPk!J$15</f>
        <v>0</v>
      </c>
      <c r="M1330" s="50" t="n">
        <f aca="false">FilterPk!K$15</f>
        <v>0</v>
      </c>
      <c r="N1330" s="50" t="n">
        <f aca="false">FilterPk!L$15</f>
        <v>74640.46</v>
      </c>
      <c r="O1330" s="50" t="n">
        <f aca="false">FilterPk!M$15</f>
        <v>0</v>
      </c>
      <c r="P1330" s="50" t="n">
        <f aca="false">FilterPk!N$15</f>
        <v>0</v>
      </c>
      <c r="Q1330" s="51" t="n">
        <f aca="false">FilterPk!O$15</f>
        <v>74640.46</v>
      </c>
    </row>
    <row r="1331" customFormat="false" ht="12.75" hidden="false" customHeight="false" outlineLevel="0" collapsed="false">
      <c r="B1331" s="85" t="str">
        <f aca="false">FilterPk!A$16</f>
        <v>ST- MAIN</v>
      </c>
      <c r="C1331" s="13" t="n">
        <f aca="false">C1330+1</f>
        <v>1330</v>
      </c>
      <c r="D1331" s="50" t="n">
        <f aca="false">FilterPk!B$16</f>
        <v>694293.253349893</v>
      </c>
      <c r="E1331" s="50" t="n">
        <f aca="false">FilterPk!C$16</f>
        <v>-2349.61</v>
      </c>
      <c r="F1331" s="50" t="n">
        <f aca="false">FilterPk!D$16</f>
        <v>15903</v>
      </c>
      <c r="G1331" s="50" t="n">
        <f aca="false">FilterPk!E$16</f>
        <v>69359.47</v>
      </c>
      <c r="H1331" s="50" t="n">
        <f aca="false">FilterPk!F$16</f>
        <v>0</v>
      </c>
      <c r="I1331" s="50" t="n">
        <f aca="false">FilterPk!G$16</f>
        <v>0</v>
      </c>
      <c r="J1331" s="50" t="n">
        <f aca="false">FilterPk!H$16</f>
        <v>0</v>
      </c>
      <c r="K1331" s="50" t="n">
        <f aca="false">FilterPk!I$16</f>
        <v>0</v>
      </c>
      <c r="L1331" s="50" t="n">
        <f aca="false">FilterPk!J$16</f>
        <v>0</v>
      </c>
      <c r="M1331" s="50" t="n">
        <f aca="false">FilterPk!K$16</f>
        <v>0</v>
      </c>
      <c r="N1331" s="50" t="n">
        <f aca="false">FilterPk!L$16</f>
        <v>82912.86</v>
      </c>
      <c r="O1331" s="50" t="n">
        <f aca="false">FilterPk!M$16</f>
        <v>0</v>
      </c>
      <c r="P1331" s="50" t="n">
        <f aca="false">FilterPk!N$16</f>
        <v>0</v>
      </c>
      <c r="Q1331" s="51" t="n">
        <f aca="false">FilterPk!O$16</f>
        <v>82912.86</v>
      </c>
    </row>
    <row r="1332" customFormat="false" ht="12.75" hidden="false" customHeight="false" outlineLevel="0" collapsed="false">
      <c r="B1332" s="85" t="str">
        <f aca="false">FilterPk!A$17</f>
        <v>MW-ANALYST</v>
      </c>
      <c r="C1332" s="13" t="n">
        <f aca="false">C1331+1</f>
        <v>1331</v>
      </c>
      <c r="D1332" s="50" t="n">
        <f aca="false">FilterPk!B$17</f>
        <v>0</v>
      </c>
      <c r="E1332" s="50" t="n">
        <f aca="false">FilterPk!C$17</f>
        <v>6363.4</v>
      </c>
      <c r="F1332" s="50" t="n">
        <f aca="false">FilterPk!D$17</f>
        <v>15838.59</v>
      </c>
      <c r="G1332" s="50" t="n">
        <f aca="false">FilterPk!E$17</f>
        <v>0</v>
      </c>
      <c r="H1332" s="50" t="n">
        <f aca="false">FilterPk!F$17</f>
        <v>0</v>
      </c>
      <c r="I1332" s="50" t="n">
        <f aca="false">FilterPk!G$17</f>
        <v>0</v>
      </c>
      <c r="J1332" s="50" t="n">
        <f aca="false">FilterPk!H$17</f>
        <v>0</v>
      </c>
      <c r="K1332" s="50" t="n">
        <f aca="false">FilterPk!I$17</f>
        <v>0</v>
      </c>
      <c r="L1332" s="50" t="n">
        <f aca="false">FilterPk!J$17</f>
        <v>0</v>
      </c>
      <c r="M1332" s="50" t="n">
        <f aca="false">FilterPk!K$17</f>
        <v>0</v>
      </c>
      <c r="N1332" s="50" t="n">
        <f aca="false">FilterPk!L$17</f>
        <v>22201.99</v>
      </c>
      <c r="O1332" s="50" t="n">
        <f aca="false">FilterPk!M$17</f>
        <v>0</v>
      </c>
      <c r="P1332" s="50" t="n">
        <f aca="false">FilterPk!N$17</f>
        <v>0</v>
      </c>
      <c r="Q1332" s="51" t="n">
        <f aca="false">FilterPk!O$17</f>
        <v>22201.99</v>
      </c>
    </row>
    <row r="1333" customFormat="false" ht="12.75" hidden="false" customHeight="false" outlineLevel="0" collapsed="false">
      <c r="B1333" s="85" t="str">
        <f aca="false">FilterPk!A$18</f>
        <v>LT-NE</v>
      </c>
      <c r="C1333" s="13" t="n">
        <f aca="false">C1332+1</f>
        <v>1332</v>
      </c>
      <c r="D1333" s="50" t="n">
        <f aca="false">FilterPk!B$18</f>
        <v>6187311.37539291</v>
      </c>
      <c r="E1333" s="50" t="n">
        <f aca="false">FilterPk!C$18</f>
        <v>-37254.47</v>
      </c>
      <c r="F1333" s="50" t="n">
        <f aca="false">FilterPk!D$18</f>
        <v>2562.91</v>
      </c>
      <c r="G1333" s="50" t="n">
        <f aca="false">FilterPk!E$18</f>
        <v>-23211.32</v>
      </c>
      <c r="H1333" s="50" t="n">
        <f aca="false">FilterPk!F$18</f>
        <v>263627.18</v>
      </c>
      <c r="I1333" s="50" t="n">
        <f aca="false">FilterPk!G$18</f>
        <v>-59813.36</v>
      </c>
      <c r="J1333" s="50" t="n">
        <f aca="false">FilterPk!H$18</f>
        <v>155752.04</v>
      </c>
      <c r="K1333" s="50" t="n">
        <f aca="false">FilterPk!I$18</f>
        <v>121018.38</v>
      </c>
      <c r="L1333" s="50" t="n">
        <f aca="false">FilterPk!J$18</f>
        <v>-53378.32</v>
      </c>
      <c r="M1333" s="50" t="n">
        <f aca="false">FilterPk!K$18</f>
        <v>995570.8</v>
      </c>
      <c r="N1333" s="50" t="n">
        <f aca="false">FilterPk!L$18</f>
        <v>1364873.84</v>
      </c>
      <c r="O1333" s="50" t="n">
        <f aca="false">FilterPk!M$18</f>
        <v>1053007.86</v>
      </c>
      <c r="P1333" s="50" t="n">
        <f aca="false">FilterPk!N$18</f>
        <v>-2593897.5</v>
      </c>
      <c r="Q1333" s="51" t="n">
        <f aca="false">FilterPk!O$18</f>
        <v>-176015.800000001</v>
      </c>
    </row>
    <row r="1334" customFormat="false" ht="12.75" hidden="false" customHeight="false" outlineLevel="0" collapsed="false">
      <c r="B1334" s="85" t="str">
        <f aca="false">FilterPk!A$19</f>
        <v>LT-PJM</v>
      </c>
      <c r="C1334" s="13" t="n">
        <f aca="false">C1333+1</f>
        <v>1333</v>
      </c>
      <c r="D1334" s="50" t="n">
        <f aca="false">FilterPk!B$19</f>
        <v>1818236.42109565</v>
      </c>
      <c r="E1334" s="50" t="n">
        <f aca="false">FilterPk!C$19</f>
        <v>25453.61</v>
      </c>
      <c r="F1334" s="50" t="n">
        <f aca="false">FilterPk!D$19</f>
        <v>45536</v>
      </c>
      <c r="G1334" s="50" t="n">
        <f aca="false">FilterPk!E$19</f>
        <v>312117.59</v>
      </c>
      <c r="H1334" s="50" t="n">
        <f aca="false">FilterPk!F$19</f>
        <v>211118</v>
      </c>
      <c r="I1334" s="50" t="n">
        <f aca="false">FilterPk!G$19</f>
        <v>0</v>
      </c>
      <c r="J1334" s="50" t="n">
        <f aca="false">FilterPk!H$19</f>
        <v>24536.25</v>
      </c>
      <c r="K1334" s="50" t="n">
        <f aca="false">FilterPk!I$19</f>
        <v>-12662.37</v>
      </c>
      <c r="L1334" s="50" t="n">
        <f aca="false">FilterPk!J$19</f>
        <v>-30078</v>
      </c>
      <c r="M1334" s="50" t="n">
        <f aca="false">FilterPk!K$19</f>
        <v>243523.27</v>
      </c>
      <c r="N1334" s="50" t="n">
        <f aca="false">FilterPk!L$19</f>
        <v>819544.35</v>
      </c>
      <c r="O1334" s="50" t="n">
        <f aca="false">FilterPk!M$19</f>
        <v>125485.18</v>
      </c>
      <c r="P1334" s="50" t="n">
        <f aca="false">FilterPk!N$19</f>
        <v>177105.54</v>
      </c>
      <c r="Q1334" s="51" t="n">
        <f aca="false">FilterPk!O$19</f>
        <v>1122135.07</v>
      </c>
    </row>
    <row r="1335" customFormat="false" ht="12.75" hidden="false" customHeight="false" outlineLevel="0" collapsed="false">
      <c r="B1335" s="85" t="str">
        <f aca="false">FilterPk!A$20</f>
        <v>LT- NY</v>
      </c>
      <c r="C1335" s="13" t="n">
        <f aca="false">C1334+1</f>
        <v>1334</v>
      </c>
      <c r="D1335" s="50" t="n">
        <f aca="false">FilterPk!B$20</f>
        <v>0</v>
      </c>
      <c r="E1335" s="50" t="n">
        <f aca="false">FilterPk!C$20</f>
        <v>-15908.51</v>
      </c>
      <c r="F1335" s="50" t="n">
        <f aca="false">FilterPk!D$20</f>
        <v>63126.67</v>
      </c>
      <c r="G1335" s="50" t="n">
        <f aca="false">FilterPk!E$20</f>
        <v>-17376.91</v>
      </c>
      <c r="H1335" s="50" t="n">
        <f aca="false">FilterPk!F$20</f>
        <v>0</v>
      </c>
      <c r="I1335" s="50" t="n">
        <f aca="false">FilterPk!G$20</f>
        <v>0</v>
      </c>
      <c r="J1335" s="50" t="n">
        <f aca="false">FilterPk!H$20</f>
        <v>0</v>
      </c>
      <c r="K1335" s="50" t="n">
        <f aca="false">FilterPk!I$20</f>
        <v>0</v>
      </c>
      <c r="L1335" s="50" t="n">
        <f aca="false">FilterPk!J$20</f>
        <v>0</v>
      </c>
      <c r="M1335" s="50" t="n">
        <f aca="false">FilterPk!K$20</f>
        <v>146381.01</v>
      </c>
      <c r="N1335" s="50" t="n">
        <f aca="false">FilterPk!L$20</f>
        <v>176222.26</v>
      </c>
      <c r="O1335" s="50" t="n">
        <f aca="false">FilterPk!M$20</f>
        <v>281909.77</v>
      </c>
      <c r="P1335" s="50" t="n">
        <f aca="false">FilterPk!N$20</f>
        <v>-177475.64</v>
      </c>
      <c r="Q1335" s="51" t="n">
        <f aca="false">FilterPk!O$20</f>
        <v>280656.39</v>
      </c>
    </row>
    <row r="1336" customFormat="false" ht="12.75" hidden="false" customHeight="false" outlineLevel="0" collapsed="false">
      <c r="B1336" s="85" t="str">
        <f aca="false">FilterPk!A$21</f>
        <v>ST- PJM</v>
      </c>
      <c r="C1336" s="13" t="n">
        <f aca="false">C1335+1</f>
        <v>1335</v>
      </c>
      <c r="D1336" s="50" t="n">
        <f aca="false">FilterPk!B$21</f>
        <v>1243093.71447674</v>
      </c>
      <c r="E1336" s="50" t="n">
        <f aca="false">FilterPk!C$21</f>
        <v>-91155.75</v>
      </c>
      <c r="F1336" s="50" t="n">
        <f aca="false">FilterPk!D$21</f>
        <v>-47515.78</v>
      </c>
      <c r="G1336" s="50" t="n">
        <f aca="false">FilterPk!E$21</f>
        <v>0</v>
      </c>
      <c r="H1336" s="50" t="n">
        <f aca="false">FilterPk!F$21</f>
        <v>0</v>
      </c>
      <c r="I1336" s="50" t="n">
        <f aca="false">FilterPk!G$21</f>
        <v>0</v>
      </c>
      <c r="J1336" s="50" t="n">
        <f aca="false">FilterPk!H$21</f>
        <v>0</v>
      </c>
      <c r="K1336" s="50" t="n">
        <f aca="false">FilterPk!I$21</f>
        <v>0</v>
      </c>
      <c r="L1336" s="50" t="n">
        <f aca="false">FilterPk!J$21</f>
        <v>0</v>
      </c>
      <c r="M1336" s="50" t="n">
        <f aca="false">FilterPk!K$21</f>
        <v>0</v>
      </c>
      <c r="N1336" s="50" t="n">
        <f aca="false">FilterPk!L$21</f>
        <v>-138671.53</v>
      </c>
      <c r="O1336" s="50" t="n">
        <f aca="false">FilterPk!M$21</f>
        <v>0</v>
      </c>
      <c r="P1336" s="50" t="n">
        <f aca="false">FilterPk!N$21</f>
        <v>0</v>
      </c>
      <c r="Q1336" s="51" t="n">
        <f aca="false">FilterPk!O$21</f>
        <v>-138671.53</v>
      </c>
    </row>
    <row r="1337" customFormat="false" ht="12.75" hidden="false" customHeight="false" outlineLevel="0" collapsed="false">
      <c r="B1337" s="85" t="str">
        <f aca="false">FilterPk!A$22</f>
        <v>ST- NENG</v>
      </c>
      <c r="C1337" s="13" t="n">
        <f aca="false">C1336+1</f>
        <v>1336</v>
      </c>
      <c r="D1337" s="50" t="n">
        <f aca="false">FilterPk!B$22</f>
        <v>539719.375927685</v>
      </c>
      <c r="E1337" s="50" t="n">
        <f aca="false">FilterPk!C$22</f>
        <v>13161.19</v>
      </c>
      <c r="F1337" s="50" t="n">
        <f aca="false">FilterPk!D$22</f>
        <v>63418.82</v>
      </c>
      <c r="G1337" s="50" t="n">
        <f aca="false">FilterPk!E$22</f>
        <v>0</v>
      </c>
      <c r="H1337" s="50" t="n">
        <f aca="false">FilterPk!F$22</f>
        <v>0</v>
      </c>
      <c r="I1337" s="50" t="n">
        <f aca="false">FilterPk!G$22</f>
        <v>0</v>
      </c>
      <c r="J1337" s="50" t="n">
        <f aca="false">FilterPk!H$22</f>
        <v>0</v>
      </c>
      <c r="K1337" s="50" t="n">
        <f aca="false">FilterPk!I$22</f>
        <v>0</v>
      </c>
      <c r="L1337" s="50" t="n">
        <f aca="false">FilterPk!J$22</f>
        <v>0</v>
      </c>
      <c r="M1337" s="50" t="n">
        <f aca="false">FilterPk!K$22</f>
        <v>0</v>
      </c>
      <c r="N1337" s="50" t="n">
        <f aca="false">FilterPk!L$22</f>
        <v>76580.01</v>
      </c>
      <c r="O1337" s="50" t="n">
        <f aca="false">FilterPk!M$22</f>
        <v>0</v>
      </c>
      <c r="P1337" s="50" t="n">
        <f aca="false">FilterPk!N$22</f>
        <v>0</v>
      </c>
      <c r="Q1337" s="51" t="n">
        <f aca="false">FilterPk!O$22</f>
        <v>76580.01</v>
      </c>
    </row>
    <row r="1338" customFormat="false" ht="12.75" hidden="false" customHeight="false" outlineLevel="0" collapsed="false">
      <c r="B1338" s="85" t="str">
        <f aca="false">FilterPk!A$23</f>
        <v>ST- NY</v>
      </c>
      <c r="C1338" s="13" t="n">
        <f aca="false">C1337+1</f>
        <v>1337</v>
      </c>
      <c r="D1338" s="50" t="n">
        <f aca="false">FilterPk!B$23</f>
        <v>251437.188425373</v>
      </c>
      <c r="E1338" s="50" t="n">
        <f aca="false">FilterPk!C$23</f>
        <v>10362.2</v>
      </c>
      <c r="F1338" s="50" t="n">
        <f aca="false">FilterPk!D$23</f>
        <v>-15838.59</v>
      </c>
      <c r="G1338" s="50" t="n">
        <f aca="false">FilterPk!E$23</f>
        <v>17339.87</v>
      </c>
      <c r="H1338" s="50" t="n">
        <f aca="false">FilterPk!F$23</f>
        <v>0</v>
      </c>
      <c r="I1338" s="50" t="n">
        <f aca="false">FilterPk!G$23</f>
        <v>0</v>
      </c>
      <c r="J1338" s="50" t="n">
        <f aca="false">FilterPk!H$23</f>
        <v>0</v>
      </c>
      <c r="K1338" s="50" t="n">
        <f aca="false">FilterPk!I$23</f>
        <v>0</v>
      </c>
      <c r="L1338" s="50" t="n">
        <f aca="false">FilterPk!J$23</f>
        <v>0</v>
      </c>
      <c r="M1338" s="50" t="n">
        <f aca="false">FilterPk!K$23</f>
        <v>0</v>
      </c>
      <c r="N1338" s="50" t="n">
        <f aca="false">FilterPk!L$23</f>
        <v>11863.48</v>
      </c>
      <c r="O1338" s="50" t="n">
        <f aca="false">FilterPk!M$23</f>
        <v>0</v>
      </c>
      <c r="P1338" s="50" t="n">
        <f aca="false">FilterPk!N$23</f>
        <v>0</v>
      </c>
      <c r="Q1338" s="51" t="n">
        <f aca="false">FilterPk!O$23</f>
        <v>11863.48</v>
      </c>
    </row>
    <row r="1339" customFormat="false" ht="12.75" hidden="false" customHeight="false" outlineLevel="0" collapsed="false">
      <c r="B1339" s="85" t="str">
        <f aca="false">FilterPk!A$24</f>
        <v>NE- PHYS</v>
      </c>
      <c r="C1339" s="13" t="n">
        <f aca="false">C1338+1</f>
        <v>1338</v>
      </c>
      <c r="D1339" s="50" t="n">
        <f aca="false">FilterPk!B$24</f>
        <v>0</v>
      </c>
      <c r="E1339" s="50" t="n">
        <f aca="false">FilterPk!C$24</f>
        <v>0</v>
      </c>
      <c r="F1339" s="50" t="n">
        <f aca="false">FilterPk!D$24</f>
        <v>0</v>
      </c>
      <c r="G1339" s="50" t="n">
        <f aca="false">FilterPk!E$24</f>
        <v>0</v>
      </c>
      <c r="H1339" s="50" t="n">
        <f aca="false">FilterPk!F$24</f>
        <v>0</v>
      </c>
      <c r="I1339" s="50" t="n">
        <f aca="false">FilterPk!G$24</f>
        <v>0</v>
      </c>
      <c r="J1339" s="50" t="n">
        <f aca="false">FilterPk!H$24</f>
        <v>0</v>
      </c>
      <c r="K1339" s="50" t="n">
        <f aca="false">FilterPk!I$24</f>
        <v>0</v>
      </c>
      <c r="L1339" s="50" t="n">
        <f aca="false">FilterPk!J$24</f>
        <v>0</v>
      </c>
      <c r="M1339" s="50" t="n">
        <f aca="false">FilterPk!K$24</f>
        <v>0</v>
      </c>
      <c r="N1339" s="50" t="n">
        <f aca="false">FilterPk!L$24</f>
        <v>0</v>
      </c>
      <c r="O1339" s="50" t="n">
        <f aca="false">FilterPk!M$24</f>
        <v>0</v>
      </c>
      <c r="P1339" s="50" t="n">
        <f aca="false">FilterPk!N$24</f>
        <v>0</v>
      </c>
      <c r="Q1339" s="51" t="n">
        <f aca="false">FilterPk!O$24</f>
        <v>0</v>
      </c>
    </row>
    <row r="1340" customFormat="false" ht="12.75" hidden="false" customHeight="false" outlineLevel="0" collapsed="false">
      <c r="B1340" s="85" t="str">
        <f aca="false">FilterPk!A$25</f>
        <v>LT-Southeast</v>
      </c>
      <c r="C1340" s="13" t="n">
        <f aca="false">C1339+1</f>
        <v>1339</v>
      </c>
      <c r="D1340" s="50" t="n">
        <f aca="false">FilterPk!B$25</f>
        <v>11411200.8859117</v>
      </c>
      <c r="E1340" s="50" t="n">
        <f aca="false">FilterPk!C$25</f>
        <v>45860.27</v>
      </c>
      <c r="F1340" s="50" t="n">
        <f aca="false">FilterPk!D$25</f>
        <v>54109.47</v>
      </c>
      <c r="G1340" s="50" t="n">
        <f aca="false">FilterPk!E$25</f>
        <v>124540.18</v>
      </c>
      <c r="H1340" s="50" t="n">
        <f aca="false">FilterPk!F$25</f>
        <v>77068.78</v>
      </c>
      <c r="I1340" s="50" t="n">
        <f aca="false">FilterPk!G$25</f>
        <v>75414.58</v>
      </c>
      <c r="J1340" s="50" t="n">
        <f aca="false">FilterPk!H$25</f>
        <v>134077.64</v>
      </c>
      <c r="K1340" s="50" t="n">
        <f aca="false">FilterPk!I$25</f>
        <v>429786.05</v>
      </c>
      <c r="L1340" s="50" t="n">
        <f aca="false">FilterPk!J$25</f>
        <v>118391.18</v>
      </c>
      <c r="M1340" s="50" t="n">
        <f aca="false">FilterPk!K$25</f>
        <v>1083243.13</v>
      </c>
      <c r="N1340" s="50" t="n">
        <f aca="false">FilterPk!L$25</f>
        <v>2142491.28</v>
      </c>
      <c r="O1340" s="50" t="n">
        <f aca="false">FilterPk!M$25</f>
        <v>344226</v>
      </c>
      <c r="P1340" s="50" t="n">
        <f aca="false">FilterPk!N$25</f>
        <v>1221747.4</v>
      </c>
      <c r="Q1340" s="51" t="n">
        <f aca="false">FilterPk!O$25</f>
        <v>3708464.68</v>
      </c>
    </row>
    <row r="1341" customFormat="false" ht="12.75" hidden="false" customHeight="false" outlineLevel="0" collapsed="false">
      <c r="B1341" s="85" t="str">
        <f aca="false">FilterPk!A$26</f>
        <v>ST-SPP</v>
      </c>
      <c r="C1341" s="13" t="n">
        <f aca="false">C1340+1</f>
        <v>1340</v>
      </c>
      <c r="D1341" s="50" t="n">
        <f aca="false">FilterPk!B$26</f>
        <v>52202.8773549933</v>
      </c>
      <c r="E1341" s="50" t="n">
        <f aca="false">FilterPk!C$26</f>
        <v>3181.7</v>
      </c>
      <c r="F1341" s="50" t="n">
        <f aca="false">FilterPk!D$26</f>
        <v>0</v>
      </c>
      <c r="G1341" s="50" t="n">
        <f aca="false">FilterPk!E$26</f>
        <v>0</v>
      </c>
      <c r="H1341" s="50" t="n">
        <f aca="false">FilterPk!F$26</f>
        <v>0</v>
      </c>
      <c r="I1341" s="50" t="n">
        <f aca="false">FilterPk!G$26</f>
        <v>0</v>
      </c>
      <c r="J1341" s="50" t="n">
        <f aca="false">FilterPk!H$26</f>
        <v>0</v>
      </c>
      <c r="K1341" s="50" t="n">
        <f aca="false">FilterPk!I$26</f>
        <v>0</v>
      </c>
      <c r="L1341" s="50" t="n">
        <f aca="false">FilterPk!J$26</f>
        <v>0</v>
      </c>
      <c r="M1341" s="50" t="n">
        <f aca="false">FilterPk!K$26</f>
        <v>0</v>
      </c>
      <c r="N1341" s="50" t="n">
        <f aca="false">FilterPk!L$26</f>
        <v>3181.7</v>
      </c>
      <c r="O1341" s="50" t="n">
        <f aca="false">FilterPk!M$26</f>
        <v>0</v>
      </c>
      <c r="P1341" s="50" t="n">
        <f aca="false">FilterPk!N$26</f>
        <v>0</v>
      </c>
      <c r="Q1341" s="51" t="n">
        <f aca="false">FilterPk!O$26</f>
        <v>3181.7</v>
      </c>
    </row>
    <row r="1342" customFormat="false" ht="12.75" hidden="false" customHeight="false" outlineLevel="0" collapsed="false">
      <c r="B1342" s="85" t="str">
        <f aca="false">FilterPk!A$27</f>
        <v>ST-SERC</v>
      </c>
      <c r="C1342" s="13" t="n">
        <f aca="false">C1341+1</f>
        <v>1341</v>
      </c>
      <c r="D1342" s="50" t="n">
        <f aca="false">FilterPk!B$27</f>
        <v>686881.973218232</v>
      </c>
      <c r="E1342" s="50" t="n">
        <f aca="false">FilterPk!C$27</f>
        <v>-12726.81</v>
      </c>
      <c r="F1342" s="50" t="n">
        <f aca="false">FilterPk!D$27</f>
        <v>-31677.19</v>
      </c>
      <c r="G1342" s="50" t="n">
        <f aca="false">FilterPk!E$27</f>
        <v>138718.93</v>
      </c>
      <c r="H1342" s="50" t="n">
        <f aca="false">FilterPk!F$27</f>
        <v>0</v>
      </c>
      <c r="I1342" s="50" t="n">
        <f aca="false">FilterPk!G$27</f>
        <v>0</v>
      </c>
      <c r="J1342" s="50" t="n">
        <f aca="false">FilterPk!H$27</f>
        <v>0</v>
      </c>
      <c r="K1342" s="50" t="n">
        <f aca="false">FilterPk!I$27</f>
        <v>0</v>
      </c>
      <c r="L1342" s="50" t="n">
        <f aca="false">FilterPk!J$27</f>
        <v>0</v>
      </c>
      <c r="M1342" s="50" t="n">
        <f aca="false">FilterPk!K$27</f>
        <v>0</v>
      </c>
      <c r="N1342" s="50" t="n">
        <f aca="false">FilterPk!L$27</f>
        <v>94314.93</v>
      </c>
      <c r="O1342" s="50" t="n">
        <f aca="false">FilterPk!M$27</f>
        <v>0</v>
      </c>
      <c r="P1342" s="50" t="n">
        <f aca="false">FilterPk!N$27</f>
        <v>0</v>
      </c>
      <c r="Q1342" s="51" t="n">
        <f aca="false">FilterPk!O$27</f>
        <v>94314.93</v>
      </c>
    </row>
    <row r="1343" customFormat="false" ht="12.75" hidden="false" customHeight="false" outlineLevel="0" collapsed="false">
      <c r="B1343" s="85" t="str">
        <f aca="false">FilterPk!A$28</f>
        <v>LT- Texas</v>
      </c>
      <c r="C1343" s="13" t="n">
        <f aca="false">C1342+1</f>
        <v>1342</v>
      </c>
      <c r="D1343" s="50" t="n">
        <f aca="false">FilterPk!B$28</f>
        <v>3826684.70313045</v>
      </c>
      <c r="E1343" s="50" t="n">
        <f aca="false">FilterPk!C$28</f>
        <v>-6382.69</v>
      </c>
      <c r="F1343" s="50" t="n">
        <f aca="false">FilterPk!D$28</f>
        <v>71634.81</v>
      </c>
      <c r="G1343" s="50" t="n">
        <f aca="false">FilterPk!E$28</f>
        <v>28710.67</v>
      </c>
      <c r="H1343" s="50" t="n">
        <f aca="false">FilterPk!F$28</f>
        <v>106726.26</v>
      </c>
      <c r="I1343" s="50" t="n">
        <f aca="false">FilterPk!G$28</f>
        <v>68401.15</v>
      </c>
      <c r="J1343" s="50" t="n">
        <f aca="false">FilterPk!H$28</f>
        <v>107963.61</v>
      </c>
      <c r="K1343" s="50" t="n">
        <f aca="false">FilterPk!I$28</f>
        <v>204731.1</v>
      </c>
      <c r="L1343" s="50" t="n">
        <f aca="false">FilterPk!J$28</f>
        <v>63773.36</v>
      </c>
      <c r="M1343" s="50" t="n">
        <f aca="false">FilterPk!K$28</f>
        <v>194039.66</v>
      </c>
      <c r="N1343" s="50" t="n">
        <f aca="false">FilterPk!L$28</f>
        <v>839597.93</v>
      </c>
      <c r="O1343" s="50" t="n">
        <f aca="false">FilterPk!M$28</f>
        <v>673610.11</v>
      </c>
      <c r="P1343" s="50" t="n">
        <f aca="false">FilterPk!N$28</f>
        <v>107208.74</v>
      </c>
      <c r="Q1343" s="51" t="n">
        <f aca="false">FilterPk!O$28</f>
        <v>1620416.78</v>
      </c>
    </row>
    <row r="1344" customFormat="false" ht="12.75" hidden="false" customHeight="false" outlineLevel="0" collapsed="false">
      <c r="B1344" s="85" t="str">
        <f aca="false">FilterPk!A$29</f>
        <v>St- Texas</v>
      </c>
      <c r="C1344" s="13" t="n">
        <f aca="false">C1343+1</f>
        <v>1343</v>
      </c>
      <c r="D1344" s="50" t="n">
        <f aca="false">FilterPk!B$29</f>
        <v>445563.239343252</v>
      </c>
      <c r="E1344" s="50" t="n">
        <f aca="false">FilterPk!C$29</f>
        <v>30194</v>
      </c>
      <c r="F1344" s="50" t="n">
        <f aca="false">FilterPk!D$29</f>
        <v>31677.19</v>
      </c>
      <c r="G1344" s="50" t="n">
        <f aca="false">FilterPk!E$29</f>
        <v>0</v>
      </c>
      <c r="H1344" s="50" t="n">
        <f aca="false">FilterPk!F$29</f>
        <v>0</v>
      </c>
      <c r="I1344" s="50" t="n">
        <f aca="false">FilterPk!G$29</f>
        <v>0</v>
      </c>
      <c r="J1344" s="50" t="n">
        <f aca="false">FilterPk!H$29</f>
        <v>0</v>
      </c>
      <c r="K1344" s="50" t="n">
        <f aca="false">FilterPk!I$29</f>
        <v>0</v>
      </c>
      <c r="L1344" s="50" t="n">
        <f aca="false">FilterPk!J$29</f>
        <v>0</v>
      </c>
      <c r="M1344" s="50" t="n">
        <f aca="false">FilterPk!K$29</f>
        <v>0</v>
      </c>
      <c r="N1344" s="50" t="n">
        <f aca="false">FilterPk!L$29</f>
        <v>61871.19</v>
      </c>
      <c r="O1344" s="50" t="n">
        <f aca="false">FilterPk!M$29</f>
        <v>0</v>
      </c>
      <c r="P1344" s="50" t="n">
        <f aca="false">FilterPk!N$29</f>
        <v>0</v>
      </c>
      <c r="Q1344" s="51" t="n">
        <f aca="false">FilterPk!O$29</f>
        <v>61871.19</v>
      </c>
    </row>
    <row r="1345" customFormat="false" ht="12.75" hidden="false" customHeight="false" outlineLevel="0" collapsed="false">
      <c r="B1345" s="85"/>
      <c r="C1345" s="13" t="n">
        <f aca="false">C1344+1</f>
        <v>1344</v>
      </c>
      <c r="D1345" s="50"/>
      <c r="E1345" s="50"/>
      <c r="F1345" s="50"/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1"/>
    </row>
    <row r="1346" customFormat="false" ht="12.75" hidden="false" customHeight="false" outlineLevel="0" collapsed="false">
      <c r="B1346" s="85" t="str">
        <f aca="false">FilterPk!A$32</f>
        <v>Gas positions</v>
      </c>
      <c r="C1346" s="13" t="n">
        <f aca="false">C1345+1</f>
        <v>1345</v>
      </c>
      <c r="D1346" s="50" t="s">
        <v>4</v>
      </c>
      <c r="E1346" s="50"/>
      <c r="F1346" s="50"/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1"/>
    </row>
    <row r="1347" customFormat="false" ht="12.75" hidden="false" customHeight="false" outlineLevel="0" collapsed="false">
      <c r="B1347" s="85" t="str">
        <f aca="false">FilterPk!A$33</f>
        <v>Kevin Presto</v>
      </c>
      <c r="C1347" s="13" t="n">
        <f aca="false">C1346+1</f>
        <v>1346</v>
      </c>
      <c r="D1347" s="50" t="n">
        <f aca="false">FilterPk!B$33</f>
        <v>0</v>
      </c>
      <c r="E1347" s="50" t="n">
        <f aca="false">FilterPk!C$33</f>
        <v>0</v>
      </c>
      <c r="F1347" s="50" t="n">
        <f aca="false">FilterPk!D$33</f>
        <v>0</v>
      </c>
      <c r="G1347" s="50" t="n">
        <f aca="false">FilterPk!E$33</f>
        <v>0</v>
      </c>
      <c r="H1347" s="50" t="n">
        <f aca="false">FilterPk!F$33</f>
        <v>148.212616</v>
      </c>
      <c r="I1347" s="50" t="n">
        <f aca="false">FilterPk!G$33</f>
        <v>152.45636</v>
      </c>
      <c r="J1347" s="50" t="n">
        <f aca="false">FilterPk!H$33</f>
        <v>146.860915</v>
      </c>
      <c r="K1347" s="50" t="n">
        <f aca="false">FilterPk!I$33</f>
        <v>301.509361</v>
      </c>
      <c r="L1347" s="50" t="n">
        <f aca="false">FilterPk!J$33</f>
        <v>144.921279</v>
      </c>
      <c r="M1347" s="50" t="n">
        <f aca="false">FilterPk!K$33</f>
        <v>149.116289</v>
      </c>
      <c r="N1347" s="50" t="n">
        <f aca="false">FilterPk!L$33</f>
        <v>1043.07682</v>
      </c>
      <c r="O1347" s="50" t="n">
        <f aca="false">FilterPk!M$33</f>
        <v>0</v>
      </c>
      <c r="P1347" s="50" t="n">
        <f aca="false">FilterPk!N$33</f>
        <v>0</v>
      </c>
      <c r="Q1347" s="51" t="n">
        <f aca="false">FilterPk!O$33</f>
        <v>1043.07682</v>
      </c>
    </row>
    <row r="1348" customFormat="false" ht="12.75" hidden="false" customHeight="false" outlineLevel="0" collapsed="false">
      <c r="B1348" s="85" t="str">
        <f aca="false">FilterPk!A$34</f>
        <v>Fletcher Sturm</v>
      </c>
      <c r="C1348" s="13" t="n">
        <f aca="false">C1347+1</f>
        <v>1347</v>
      </c>
      <c r="D1348" s="50" t="n">
        <f aca="false">FilterPk!B$34</f>
        <v>0</v>
      </c>
      <c r="E1348" s="50" t="n">
        <f aca="false">FilterPk!C$34</f>
        <v>0</v>
      </c>
      <c r="F1348" s="50" t="n">
        <f aca="false">FilterPk!D$34</f>
        <v>10.382539</v>
      </c>
      <c r="G1348" s="50" t="n">
        <f aca="false">FilterPk!E$34</f>
        <v>-372.732218</v>
      </c>
      <c r="H1348" s="50" t="n">
        <f aca="false">FilterPk!F$34</f>
        <v>-18.430041</v>
      </c>
      <c r="I1348" s="50" t="n">
        <f aca="false">FilterPk!G$34</f>
        <v>-7.519049</v>
      </c>
      <c r="J1348" s="50" t="n">
        <f aca="false">FilterPk!H$34</f>
        <v>7.209206</v>
      </c>
      <c r="K1348" s="50" t="n">
        <f aca="false">FilterPk!I$34</f>
        <v>16.283645</v>
      </c>
      <c r="L1348" s="50" t="n">
        <f aca="false">FilterPk!J$34</f>
        <v>-0.622678</v>
      </c>
      <c r="M1348" s="50" t="n">
        <f aca="false">FilterPk!K$34</f>
        <v>48.787102</v>
      </c>
      <c r="N1348" s="50" t="n">
        <f aca="false">FilterPk!L$34</f>
        <v>-316.641494</v>
      </c>
      <c r="O1348" s="50" t="n">
        <f aca="false">FilterPk!M$34</f>
        <v>137.057149</v>
      </c>
      <c r="P1348" s="50" t="n">
        <f aca="false">FilterPk!N$34</f>
        <v>0</v>
      </c>
      <c r="Q1348" s="51" t="n">
        <f aca="false">FilterPk!O$34</f>
        <v>-179.584345</v>
      </c>
    </row>
    <row r="1349" customFormat="false" ht="12.75" hidden="false" customHeight="false" outlineLevel="0" collapsed="false">
      <c r="B1349" s="85" t="str">
        <f aca="false">FilterPk!A$35</f>
        <v>Doug Gilbert-Smith</v>
      </c>
      <c r="C1349" s="13" t="n">
        <f aca="false">C1348+1</f>
        <v>1348</v>
      </c>
      <c r="D1349" s="50" t="n">
        <f aca="false">FilterPk!B$35</f>
        <v>0</v>
      </c>
      <c r="E1349" s="50" t="n">
        <f aca="false">FilterPk!C$35</f>
        <v>0</v>
      </c>
      <c r="F1349" s="50" t="n">
        <f aca="false">FilterPk!D$35</f>
        <v>-34.907</v>
      </c>
      <c r="G1349" s="50" t="n">
        <f aca="false">FilterPk!E$35</f>
        <v>38.473605</v>
      </c>
      <c r="H1349" s="50" t="n">
        <f aca="false">FilterPk!F$35</f>
        <v>-29.642523</v>
      </c>
      <c r="I1349" s="50" t="n">
        <f aca="false">FilterPk!G$35</f>
        <v>30.491272</v>
      </c>
      <c r="J1349" s="50" t="n">
        <f aca="false">FilterPk!H$35</f>
        <v>0</v>
      </c>
      <c r="K1349" s="50" t="n">
        <f aca="false">FilterPk!I$35</f>
        <v>90.452808</v>
      </c>
      <c r="L1349" s="50" t="n">
        <f aca="false">FilterPk!J$35</f>
        <v>0</v>
      </c>
      <c r="M1349" s="50" t="n">
        <f aca="false">FilterPk!K$35</f>
        <v>14.574853</v>
      </c>
      <c r="N1349" s="50" t="n">
        <f aca="false">FilterPk!L$35</f>
        <v>109.443015</v>
      </c>
      <c r="O1349" s="50" t="n">
        <f aca="false">FilterPk!M$35</f>
        <v>94.93307</v>
      </c>
      <c r="P1349" s="50" t="n">
        <f aca="false">FilterPk!N$35</f>
        <v>-157.516125</v>
      </c>
      <c r="Q1349" s="51" t="n">
        <f aca="false">FilterPk!O$35</f>
        <v>46.85996</v>
      </c>
    </row>
    <row r="1350" customFormat="false" ht="12.75" hidden="false" customHeight="false" outlineLevel="0" collapsed="false">
      <c r="B1350" s="85" t="str">
        <f aca="false">FilterPk!A$36</f>
        <v>Rogers Herndon</v>
      </c>
      <c r="C1350" s="13" t="n">
        <f aca="false">C1349+1</f>
        <v>1349</v>
      </c>
      <c r="D1350" s="50" t="n">
        <f aca="false">FilterPk!B$36</f>
        <v>0</v>
      </c>
      <c r="E1350" s="50" t="n">
        <f aca="false">FilterPk!C$36</f>
        <v>0</v>
      </c>
      <c r="F1350" s="50" t="n">
        <f aca="false">FilterPk!D$36</f>
        <v>-16.269581</v>
      </c>
      <c r="G1350" s="50" t="n">
        <f aca="false">FilterPk!E$36</f>
        <v>-36.150495</v>
      </c>
      <c r="H1350" s="50" t="n">
        <f aca="false">FilterPk!F$36</f>
        <v>-105.080472</v>
      </c>
      <c r="I1350" s="50" t="n">
        <f aca="false">FilterPk!G$36</f>
        <v>-21.496839</v>
      </c>
      <c r="J1350" s="50" t="n">
        <f aca="false">FilterPk!H$36</f>
        <v>76.011979</v>
      </c>
      <c r="K1350" s="50" t="n">
        <f aca="false">FilterPk!I$36</f>
        <v>315.376651</v>
      </c>
      <c r="L1350" s="50" t="n">
        <f aca="false">FilterPk!J$36</f>
        <v>0.622678</v>
      </c>
      <c r="M1350" s="50" t="n">
        <f aca="false">FilterPk!K$36</f>
        <v>131.855286</v>
      </c>
      <c r="N1350" s="50" t="n">
        <f aca="false">FilterPk!L$36</f>
        <v>344.869207</v>
      </c>
      <c r="O1350" s="50" t="n">
        <f aca="false">FilterPk!M$36</f>
        <v>500.495437</v>
      </c>
      <c r="P1350" s="50" t="n">
        <f aca="false">FilterPk!N$36</f>
        <v>0</v>
      </c>
      <c r="Q1350" s="51" t="n">
        <f aca="false">FilterPk!O$36</f>
        <v>845.364644</v>
      </c>
    </row>
    <row r="1351" customFormat="false" ht="12.75" hidden="false" customHeight="false" outlineLevel="0" collapsed="false">
      <c r="B1351" s="85" t="str">
        <f aca="false">FilterPk!A$37</f>
        <v>Dana Davis</v>
      </c>
      <c r="C1351" s="13" t="n">
        <f aca="false">C1350+1</f>
        <v>1350</v>
      </c>
      <c r="D1351" s="50" t="n">
        <f aca="false">FilterPk!B$37</f>
        <v>0</v>
      </c>
      <c r="E1351" s="50" t="n">
        <f aca="false">FilterPk!C$37</f>
        <v>0</v>
      </c>
      <c r="F1351" s="50" t="n">
        <f aca="false">FilterPk!D$37</f>
        <v>4.986714</v>
      </c>
      <c r="G1351" s="50" t="n">
        <f aca="false">FilterPk!E$37</f>
        <v>-10.425106</v>
      </c>
      <c r="H1351" s="50" t="n">
        <f aca="false">FilterPk!F$37</f>
        <v>34.582944</v>
      </c>
      <c r="I1351" s="50" t="n">
        <f aca="false">FilterPk!G$37</f>
        <v>31.966656</v>
      </c>
      <c r="J1351" s="50" t="n">
        <f aca="false">FilterPk!H$37</f>
        <v>34.267547</v>
      </c>
      <c r="K1351" s="50" t="n">
        <f aca="false">FilterPk!I$37</f>
        <v>70.027981</v>
      </c>
      <c r="L1351" s="50" t="n">
        <f aca="false">FilterPk!J$37</f>
        <v>33.814965</v>
      </c>
      <c r="M1351" s="50" t="n">
        <f aca="false">FilterPk!K$37</f>
        <v>44.191074</v>
      </c>
      <c r="N1351" s="50" t="n">
        <f aca="false">FilterPk!L$37</f>
        <v>243.412775</v>
      </c>
      <c r="O1351" s="50" t="n">
        <f aca="false">FilterPk!M$37</f>
        <v>27.55263</v>
      </c>
      <c r="P1351" s="50" t="n">
        <f aca="false">FilterPk!N$37</f>
        <v>0</v>
      </c>
      <c r="Q1351" s="51" t="n">
        <f aca="false">FilterPk!O$37</f>
        <v>270.965405</v>
      </c>
    </row>
    <row r="1352" customFormat="false" ht="12.75" hidden="false" customHeight="false" outlineLevel="0" collapsed="false">
      <c r="B1352" s="85" t="str">
        <f aca="false">FilterPk!A$38</f>
        <v>Tom May</v>
      </c>
      <c r="C1352" s="13" t="n">
        <f aca="false">C1351+1</f>
        <v>1351</v>
      </c>
      <c r="D1352" s="50" t="n">
        <f aca="false">FilterPk!B$38</f>
        <v>0</v>
      </c>
      <c r="E1352" s="50" t="n">
        <f aca="false">FilterPk!C$38</f>
        <v>0</v>
      </c>
      <c r="F1352" s="50" t="n">
        <f aca="false">FilterPk!D$38</f>
        <v>0</v>
      </c>
      <c r="G1352" s="50" t="n">
        <f aca="false">FilterPk!E$38</f>
        <v>0</v>
      </c>
      <c r="H1352" s="50" t="n">
        <f aca="false">FilterPk!F$38</f>
        <v>0</v>
      </c>
      <c r="I1352" s="50" t="n">
        <f aca="false">FilterPk!G$38</f>
        <v>0</v>
      </c>
      <c r="J1352" s="50" t="n">
        <f aca="false">FilterPk!H$38</f>
        <v>0</v>
      </c>
      <c r="K1352" s="50" t="n">
        <f aca="false">FilterPk!I$38</f>
        <v>0</v>
      </c>
      <c r="L1352" s="50" t="n">
        <f aca="false">FilterPk!J$38</f>
        <v>0</v>
      </c>
      <c r="M1352" s="50" t="n">
        <f aca="false">FilterPk!K$38</f>
        <v>0</v>
      </c>
      <c r="N1352" s="50" t="n">
        <f aca="false">FilterPk!L$38</f>
        <v>0</v>
      </c>
      <c r="O1352" s="50" t="n">
        <f aca="false">FilterPk!M$38</f>
        <v>0</v>
      </c>
      <c r="P1352" s="50" t="n">
        <f aca="false">FilterPk!N$38</f>
        <v>0</v>
      </c>
      <c r="Q1352" s="51" t="n">
        <f aca="false">FilterPk!O$38</f>
        <v>0</v>
      </c>
    </row>
    <row r="1353" customFormat="false" ht="12.75" hidden="false" customHeight="false" outlineLevel="0" collapsed="false">
      <c r="B1353" s="85" t="str">
        <f aca="false">FilterPk!A$39</f>
        <v>Clint Dean</v>
      </c>
      <c r="C1353" s="13" t="n">
        <f aca="false">C1352+1</f>
        <v>1352</v>
      </c>
      <c r="D1353" s="50" t="n">
        <f aca="false">FilterPk!B$39</f>
        <v>0</v>
      </c>
      <c r="E1353" s="50" t="n">
        <f aca="false">FilterPk!C$39</f>
        <v>0</v>
      </c>
      <c r="F1353" s="50" t="n">
        <f aca="false">FilterPk!D$39</f>
        <v>-27.9256</v>
      </c>
      <c r="G1353" s="50" t="n">
        <f aca="false">FilterPk!E$39</f>
        <v>0</v>
      </c>
      <c r="H1353" s="50" t="n">
        <f aca="false">FilterPk!F$39</f>
        <v>0</v>
      </c>
      <c r="I1353" s="50" t="n">
        <f aca="false">FilterPk!G$39</f>
        <v>0</v>
      </c>
      <c r="J1353" s="50" t="n">
        <f aca="false">FilterPk!H$39</f>
        <v>0</v>
      </c>
      <c r="K1353" s="50" t="n">
        <f aca="false">FilterPk!I$39</f>
        <v>0</v>
      </c>
      <c r="L1353" s="50" t="n">
        <f aca="false">FilterPk!J$39</f>
        <v>0</v>
      </c>
      <c r="M1353" s="50" t="n">
        <f aca="false">FilterPk!K$39</f>
        <v>0</v>
      </c>
      <c r="N1353" s="50" t="n">
        <f aca="false">FilterPk!L$39</f>
        <v>-27.9256</v>
      </c>
      <c r="O1353" s="50" t="n">
        <f aca="false">FilterPk!M$39</f>
        <v>0</v>
      </c>
      <c r="P1353" s="50" t="n">
        <f aca="false">FilterPk!N$39</f>
        <v>0</v>
      </c>
      <c r="Q1353" s="51" t="n">
        <f aca="false">FilterPk!O$39</f>
        <v>-27.9256</v>
      </c>
    </row>
    <row r="1354" customFormat="false" ht="12.75" hidden="false" customHeight="false" outlineLevel="0" collapsed="false">
      <c r="B1354" s="85" t="str">
        <f aca="false">FilterPk!A$40</f>
        <v>Rob Benson</v>
      </c>
      <c r="C1354" s="13" t="n">
        <f aca="false">C1353+1</f>
        <v>1353</v>
      </c>
      <c r="D1354" s="50" t="n">
        <f aca="false">FilterPk!B$40</f>
        <v>0</v>
      </c>
      <c r="E1354" s="50" t="n">
        <f aca="false">FilterPk!C$40</f>
        <v>0</v>
      </c>
      <c r="F1354" s="50" t="n">
        <f aca="false">FilterPk!D$40</f>
        <v>0</v>
      </c>
      <c r="G1354" s="50" t="n">
        <f aca="false">FilterPk!E$40</f>
        <v>-76.947211</v>
      </c>
      <c r="H1354" s="50" t="n">
        <f aca="false">FilterPk!F$40</f>
        <v>0</v>
      </c>
      <c r="I1354" s="50" t="n">
        <f aca="false">FilterPk!G$40</f>
        <v>0</v>
      </c>
      <c r="J1354" s="50" t="n">
        <f aca="false">FilterPk!H$40</f>
        <v>0</v>
      </c>
      <c r="K1354" s="50" t="n">
        <f aca="false">FilterPk!I$40</f>
        <v>0</v>
      </c>
      <c r="L1354" s="50" t="n">
        <f aca="false">FilterPk!J$40</f>
        <v>0</v>
      </c>
      <c r="M1354" s="50" t="n">
        <f aca="false">FilterPk!K$40</f>
        <v>0</v>
      </c>
      <c r="N1354" s="50" t="n">
        <f aca="false">FilterPk!L$40</f>
        <v>-76.947211</v>
      </c>
      <c r="O1354" s="50" t="n">
        <f aca="false">FilterPk!M$40</f>
        <v>0</v>
      </c>
      <c r="P1354" s="50" t="n">
        <f aca="false">FilterPk!N$40</f>
        <v>0</v>
      </c>
      <c r="Q1354" s="51" t="n">
        <f aca="false">FilterPk!O$40</f>
        <v>-76.947211</v>
      </c>
    </row>
    <row r="1355" customFormat="false" ht="12.75" hidden="false" customHeight="false" outlineLevel="0" collapsed="false">
      <c r="B1355" s="85" t="str">
        <f aca="false">FilterPk!A$41</f>
        <v>Matt Lorenz</v>
      </c>
      <c r="C1355" s="13" t="n">
        <f aca="false">C1354+1</f>
        <v>1354</v>
      </c>
      <c r="D1355" s="50" t="n">
        <f aca="false">FilterPk!B$41</f>
        <v>0</v>
      </c>
      <c r="E1355" s="50" t="n">
        <f aca="false">FilterPk!C$41</f>
        <v>0</v>
      </c>
      <c r="F1355" s="50" t="n">
        <f aca="false">FilterPk!D$41</f>
        <v>0</v>
      </c>
      <c r="G1355" s="50" t="n">
        <f aca="false">FilterPk!E$41</f>
        <v>0</v>
      </c>
      <c r="H1355" s="50" t="n">
        <f aca="false">FilterPk!F$41</f>
        <v>0</v>
      </c>
      <c r="I1355" s="50" t="n">
        <f aca="false">FilterPk!G$41</f>
        <v>0</v>
      </c>
      <c r="J1355" s="50" t="n">
        <f aca="false">FilterPk!H$41</f>
        <v>0</v>
      </c>
      <c r="K1355" s="50" t="n">
        <f aca="false">FilterPk!I$41</f>
        <v>0</v>
      </c>
      <c r="L1355" s="50" t="n">
        <f aca="false">FilterPk!J$41</f>
        <v>0</v>
      </c>
      <c r="M1355" s="50" t="n">
        <f aca="false">FilterPk!K$41</f>
        <v>0</v>
      </c>
      <c r="N1355" s="50" t="n">
        <f aca="false">FilterPk!L$41</f>
        <v>0</v>
      </c>
      <c r="O1355" s="50" t="n">
        <f aca="false">FilterPk!M$41</f>
        <v>0</v>
      </c>
      <c r="P1355" s="50" t="n">
        <f aca="false">FilterPk!N$41</f>
        <v>0</v>
      </c>
      <c r="Q1355" s="51" t="n">
        <f aca="false">FilterPk!O$41</f>
        <v>0</v>
      </c>
    </row>
    <row r="1356" customFormat="false" ht="12.75" hidden="false" customHeight="false" outlineLevel="0" collapsed="false">
      <c r="B1356" s="85" t="str">
        <f aca="false">FilterPk!A$42</f>
        <v>John Forney</v>
      </c>
      <c r="C1356" s="13" t="n">
        <f aca="false">C1355+1</f>
        <v>1355</v>
      </c>
      <c r="D1356" s="50" t="n">
        <f aca="false">FilterPk!B$42</f>
        <v>0</v>
      </c>
      <c r="E1356" s="50" t="n">
        <f aca="false">FilterPk!C$42</f>
        <v>0</v>
      </c>
      <c r="F1356" s="50" t="n">
        <f aca="false">FilterPk!D$42</f>
        <v>0</v>
      </c>
      <c r="G1356" s="50" t="n">
        <f aca="false">FilterPk!E$42</f>
        <v>0</v>
      </c>
      <c r="H1356" s="50" t="n">
        <f aca="false">FilterPk!F$42</f>
        <v>0</v>
      </c>
      <c r="I1356" s="50" t="n">
        <f aca="false">FilterPk!G$42</f>
        <v>0</v>
      </c>
      <c r="J1356" s="50" t="n">
        <f aca="false">FilterPk!H$42</f>
        <v>0</v>
      </c>
      <c r="K1356" s="50" t="n">
        <f aca="false">FilterPk!I$42</f>
        <v>0</v>
      </c>
      <c r="L1356" s="50" t="n">
        <f aca="false">FilterPk!J$42</f>
        <v>0</v>
      </c>
      <c r="M1356" s="50" t="n">
        <f aca="false">FilterPk!K$42</f>
        <v>0</v>
      </c>
      <c r="N1356" s="50" t="n">
        <f aca="false">FilterPk!L$42</f>
        <v>0</v>
      </c>
      <c r="O1356" s="50" t="n">
        <f aca="false">FilterPk!M$42</f>
        <v>0</v>
      </c>
      <c r="P1356" s="50" t="n">
        <f aca="false">FilterPk!N$42</f>
        <v>0</v>
      </c>
      <c r="Q1356" s="51" t="n">
        <f aca="false">FilterPk!O$42</f>
        <v>0</v>
      </c>
    </row>
    <row r="1357" customFormat="false" ht="12.75" hidden="false" customHeight="false" outlineLevel="0" collapsed="false">
      <c r="B1357" s="85" t="str">
        <f aca="false">FilterPk!A$43</f>
        <v>Mike Carson</v>
      </c>
      <c r="C1357" s="13" t="n">
        <f aca="false">C1356+1</f>
        <v>1356</v>
      </c>
      <c r="D1357" s="50" t="n">
        <f aca="false">FilterPk!B$43</f>
        <v>0</v>
      </c>
      <c r="E1357" s="50" t="n">
        <f aca="false">FilterPk!C$43</f>
        <v>0</v>
      </c>
      <c r="F1357" s="50" t="n">
        <f aca="false">FilterPk!D$43</f>
        <v>0</v>
      </c>
      <c r="G1357" s="50" t="n">
        <f aca="false">FilterPk!E$43</f>
        <v>0</v>
      </c>
      <c r="H1357" s="50" t="n">
        <f aca="false">FilterPk!F$43</f>
        <v>0</v>
      </c>
      <c r="I1357" s="50" t="n">
        <f aca="false">FilterPk!G$43</f>
        <v>0</v>
      </c>
      <c r="J1357" s="50" t="n">
        <f aca="false">FilterPk!H$43</f>
        <v>0</v>
      </c>
      <c r="K1357" s="50" t="n">
        <f aca="false">FilterPk!I$43</f>
        <v>0</v>
      </c>
      <c r="L1357" s="50" t="n">
        <f aca="false">FilterPk!J$43</f>
        <v>0</v>
      </c>
      <c r="M1357" s="50" t="n">
        <f aca="false">FilterPk!K$43</f>
        <v>0</v>
      </c>
      <c r="N1357" s="50" t="n">
        <f aca="false">FilterPk!L$43</f>
        <v>0</v>
      </c>
      <c r="O1357" s="50" t="n">
        <f aca="false">FilterPk!M$43</f>
        <v>0</v>
      </c>
      <c r="P1357" s="50" t="n">
        <f aca="false">FilterPk!N$43</f>
        <v>0</v>
      </c>
      <c r="Q1357" s="51" t="n">
        <f aca="false">FilterPk!O$43</f>
        <v>0</v>
      </c>
    </row>
    <row r="1358" customFormat="false" ht="12.75" hidden="false" customHeight="false" outlineLevel="0" collapsed="false">
      <c r="B1358" s="85" t="str">
        <f aca="false">FilterPk!A$44</f>
        <v>Chris Dorland</v>
      </c>
      <c r="C1358" s="13" t="n">
        <f aca="false">C1357+1</f>
        <v>1357</v>
      </c>
      <c r="D1358" s="50" t="n">
        <f aca="false">FilterPk!B$44</f>
        <v>0</v>
      </c>
      <c r="E1358" s="50" t="n">
        <f aca="false">FilterPk!C$44</f>
        <v>0</v>
      </c>
      <c r="F1358" s="50" t="n">
        <f aca="false">FilterPk!D$44</f>
        <v>0</v>
      </c>
      <c r="G1358" s="50" t="n">
        <f aca="false">FilterPk!E$44</f>
        <v>0</v>
      </c>
      <c r="H1358" s="50" t="n">
        <f aca="false">FilterPk!F$44</f>
        <v>0</v>
      </c>
      <c r="I1358" s="50" t="n">
        <f aca="false">FilterPk!G$44</f>
        <v>0</v>
      </c>
      <c r="J1358" s="50" t="n">
        <f aca="false">FilterPk!H$44</f>
        <v>0</v>
      </c>
      <c r="K1358" s="50" t="n">
        <f aca="false">FilterPk!I$44</f>
        <v>0</v>
      </c>
      <c r="L1358" s="50" t="n">
        <f aca="false">FilterPk!J$44</f>
        <v>0</v>
      </c>
      <c r="M1358" s="50" t="n">
        <f aca="false">FilterPk!K$44</f>
        <v>0</v>
      </c>
      <c r="N1358" s="50" t="n">
        <f aca="false">FilterPk!L$44</f>
        <v>0</v>
      </c>
      <c r="O1358" s="50" t="n">
        <f aca="false">FilterPk!M$44</f>
        <v>0</v>
      </c>
      <c r="P1358" s="50" t="n">
        <f aca="false">FilterPk!N$44</f>
        <v>0</v>
      </c>
      <c r="Q1358" s="51" t="n">
        <f aca="false">FilterPk!O$44</f>
        <v>0</v>
      </c>
    </row>
    <row r="1359" customFormat="false" ht="12.75" hidden="false" customHeight="false" outlineLevel="0" collapsed="false">
      <c r="B1359" s="85" t="str">
        <f aca="false">FilterPk!A$45</f>
        <v>Jeff King</v>
      </c>
      <c r="C1359" s="13" t="n">
        <f aca="false">C1358+1</f>
        <v>1358</v>
      </c>
      <c r="D1359" s="50" t="n">
        <f aca="false">FilterPk!B$45</f>
        <v>0</v>
      </c>
      <c r="E1359" s="50" t="n">
        <f aca="false">FilterPk!C$45</f>
        <v>0</v>
      </c>
      <c r="F1359" s="50" t="n">
        <f aca="false">FilterPk!D$45</f>
        <v>0</v>
      </c>
      <c r="G1359" s="50" t="n">
        <f aca="false">FilterPk!E$45</f>
        <v>0</v>
      </c>
      <c r="H1359" s="50" t="n">
        <f aca="false">FilterPk!F$45</f>
        <v>0</v>
      </c>
      <c r="I1359" s="50" t="n">
        <f aca="false">FilterPk!G$45</f>
        <v>0</v>
      </c>
      <c r="J1359" s="50" t="n">
        <f aca="false">FilterPk!H$45</f>
        <v>0</v>
      </c>
      <c r="K1359" s="50" t="n">
        <f aca="false">FilterPk!I$45</f>
        <v>0</v>
      </c>
      <c r="L1359" s="50" t="n">
        <f aca="false">FilterPk!J$45</f>
        <v>0</v>
      </c>
      <c r="M1359" s="50" t="n">
        <f aca="false">FilterPk!K$45</f>
        <v>0</v>
      </c>
      <c r="N1359" s="50" t="n">
        <f aca="false">FilterPk!L$45</f>
        <v>0</v>
      </c>
      <c r="O1359" s="50" t="n">
        <f aca="false">FilterPk!M$45</f>
        <v>0</v>
      </c>
      <c r="P1359" s="50" t="n">
        <f aca="false">FilterPk!N$45</f>
        <v>0</v>
      </c>
      <c r="Q1359" s="51" t="n">
        <f aca="false">FilterPk!O$45</f>
        <v>0</v>
      </c>
    </row>
    <row r="1360" customFormat="false" ht="12.75" hidden="false" customHeight="false" outlineLevel="0" collapsed="false">
      <c r="B1360" s="85" t="n">
        <f aca="false">FilterPk!A$46</f>
        <v>0</v>
      </c>
      <c r="C1360" s="13" t="n">
        <f aca="false">C1359+1</f>
        <v>1359</v>
      </c>
      <c r="D1360" s="50" t="n">
        <f aca="false">FilterPk!B$46</f>
        <v>0</v>
      </c>
      <c r="E1360" s="50" t="n">
        <f aca="false">FilterPk!C$46</f>
        <v>0</v>
      </c>
      <c r="F1360" s="50" t="n">
        <f aca="false">FilterPk!D$46</f>
        <v>0</v>
      </c>
      <c r="G1360" s="50" t="n">
        <f aca="false">FilterPk!E$46</f>
        <v>0</v>
      </c>
      <c r="H1360" s="50" t="n">
        <f aca="false">FilterPk!F$46</f>
        <v>0</v>
      </c>
      <c r="I1360" s="50" t="n">
        <f aca="false">FilterPk!G$46</f>
        <v>0</v>
      </c>
      <c r="J1360" s="50" t="n">
        <f aca="false">FilterPk!H$46</f>
        <v>0</v>
      </c>
      <c r="K1360" s="50" t="n">
        <f aca="false">FilterPk!I$46</f>
        <v>0</v>
      </c>
      <c r="L1360" s="50" t="n">
        <f aca="false">FilterPk!J$46</f>
        <v>0</v>
      </c>
      <c r="M1360" s="50" t="n">
        <f aca="false">FilterPk!K$46</f>
        <v>0</v>
      </c>
      <c r="N1360" s="50" t="n">
        <f aca="false">FilterPk!L$46</f>
        <v>0</v>
      </c>
      <c r="O1360" s="50" t="n">
        <f aca="false">FilterPk!M$46</f>
        <v>0</v>
      </c>
      <c r="P1360" s="50" t="n">
        <f aca="false">FilterPk!N$46</f>
        <v>0</v>
      </c>
      <c r="Q1360" s="51" t="n">
        <f aca="false">FilterPk!O$46</f>
        <v>0</v>
      </c>
    </row>
    <row r="1361" customFormat="false" ht="12.75" hidden="false" customHeight="false" outlineLevel="0" collapsed="false">
      <c r="B1361" s="87" t="n">
        <f aca="false">FilterPk!A$47</f>
        <v>0</v>
      </c>
      <c r="C1361" s="64" t="n">
        <f aca="false">C1360+1</f>
        <v>1360</v>
      </c>
      <c r="D1361" s="54" t="n">
        <f aca="false">FilterPk!B$47</f>
        <v>0</v>
      </c>
      <c r="E1361" s="54" t="n">
        <f aca="false">FilterPk!C$47</f>
        <v>0</v>
      </c>
      <c r="F1361" s="54" t="n">
        <f aca="false">FilterPk!D$47</f>
        <v>0</v>
      </c>
      <c r="G1361" s="54" t="n">
        <f aca="false">FilterPk!E$47</f>
        <v>0</v>
      </c>
      <c r="H1361" s="54" t="n">
        <f aca="false">FilterPk!F$47</f>
        <v>0</v>
      </c>
      <c r="I1361" s="54" t="n">
        <f aca="false">FilterPk!G$47</f>
        <v>0</v>
      </c>
      <c r="J1361" s="54" t="n">
        <f aca="false">FilterPk!H$47</f>
        <v>0</v>
      </c>
      <c r="K1361" s="54" t="n">
        <f aca="false">FilterPk!I$47</f>
        <v>0</v>
      </c>
      <c r="L1361" s="54" t="n">
        <f aca="false">FilterPk!J$47</f>
        <v>0</v>
      </c>
      <c r="M1361" s="54" t="n">
        <f aca="false">FilterPk!K$47</f>
        <v>0</v>
      </c>
      <c r="N1361" s="54" t="n">
        <f aca="false">FilterPk!L$47</f>
        <v>0</v>
      </c>
      <c r="O1361" s="54" t="n">
        <f aca="false">FilterPk!M$47</f>
        <v>0</v>
      </c>
      <c r="P1361" s="54" t="n">
        <f aca="false">FilterPk!N$47</f>
        <v>0</v>
      </c>
      <c r="Q1361" s="55" t="n">
        <f aca="false">FilterPk!O$47</f>
        <v>0</v>
      </c>
    </row>
    <row r="1362" customFormat="false" ht="12.75" hidden="false" customHeight="false" outlineLevel="0" collapsed="false">
      <c r="A1362" s="0" t="n">
        <f aca="false">A1322+1</f>
        <v>35</v>
      </c>
      <c r="B1362" s="57" t="n">
        <v>36952.3896375</v>
      </c>
      <c r="C1362" s="58" t="n">
        <v>1361</v>
      </c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83"/>
    </row>
    <row r="1363" customFormat="false" ht="12.75" hidden="false" customHeight="false" outlineLevel="0" collapsed="false">
      <c r="B1363" s="61"/>
      <c r="C1363" s="13" t="n">
        <v>1362</v>
      </c>
      <c r="D1363" s="13"/>
      <c r="E1363" s="21" t="s">
        <v>5</v>
      </c>
      <c r="F1363" s="21" t="s">
        <v>6</v>
      </c>
      <c r="G1363" s="21" t="s">
        <v>7</v>
      </c>
      <c r="H1363" s="21" t="s">
        <v>8</v>
      </c>
      <c r="I1363" s="21" t="s">
        <v>9</v>
      </c>
      <c r="J1363" s="21" t="s">
        <v>10</v>
      </c>
      <c r="K1363" s="21" t="s">
        <v>11</v>
      </c>
      <c r="L1363" s="21" t="s">
        <v>12</v>
      </c>
      <c r="M1363" s="21" t="s">
        <v>13</v>
      </c>
      <c r="N1363" s="21" t="s">
        <v>14</v>
      </c>
      <c r="O1363" s="21" t="n">
        <v>2002</v>
      </c>
      <c r="P1363" s="21" t="s">
        <v>15</v>
      </c>
      <c r="Q1363" s="84" t="s">
        <v>16</v>
      </c>
    </row>
    <row r="1364" customFormat="false" ht="12.75" hidden="false" customHeight="false" outlineLevel="0" collapsed="false">
      <c r="B1364" s="85" t="s">
        <v>107</v>
      </c>
      <c r="C1364" s="13" t="n">
        <v>1363</v>
      </c>
      <c r="D1364" s="13" t="s">
        <v>4</v>
      </c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86"/>
    </row>
    <row r="1365" customFormat="false" ht="12.75" hidden="false" customHeight="false" outlineLevel="0" collapsed="false">
      <c r="B1365" s="85" t="s">
        <v>19</v>
      </c>
      <c r="C1365" s="13" t="n">
        <v>1364</v>
      </c>
      <c r="D1365" s="50" t="n">
        <v>20539735.4410442</v>
      </c>
      <c r="E1365" s="50" t="n">
        <v>0</v>
      </c>
      <c r="F1365" s="50" t="n">
        <v>0</v>
      </c>
      <c r="G1365" s="50" t="n">
        <v>619150.59</v>
      </c>
      <c r="H1365" s="50" t="n">
        <v>1342815.52</v>
      </c>
      <c r="I1365" s="50" t="n">
        <v>524169.25</v>
      </c>
      <c r="J1365" s="50" t="n">
        <v>800936.93</v>
      </c>
      <c r="K1365" s="50" t="n">
        <v>-84415.13</v>
      </c>
      <c r="L1365" s="50" t="n">
        <v>386567.62</v>
      </c>
      <c r="M1365" s="50" t="n">
        <v>8379200.67</v>
      </c>
      <c r="N1365" s="50" t="n">
        <v>11968425.45</v>
      </c>
      <c r="O1365" s="50" t="n">
        <v>3740408.45</v>
      </c>
      <c r="P1365" s="50" t="n">
        <v>2102650.8</v>
      </c>
      <c r="Q1365" s="51" t="n">
        <v>17811484.7</v>
      </c>
    </row>
    <row r="1366" customFormat="false" ht="12.75" hidden="false" customHeight="false" outlineLevel="0" collapsed="false">
      <c r="B1366" s="85" t="s">
        <v>20</v>
      </c>
      <c r="C1366" s="13" t="n">
        <v>1365</v>
      </c>
      <c r="D1366" s="50" t="n">
        <v>3081641.1136716</v>
      </c>
      <c r="E1366" s="50" t="n">
        <v>0</v>
      </c>
      <c r="F1366" s="50" t="n">
        <v>0</v>
      </c>
      <c r="G1366" s="50" t="n">
        <v>197910.47</v>
      </c>
      <c r="H1366" s="50" t="n">
        <v>-6386.27</v>
      </c>
      <c r="I1366" s="50" t="n">
        <v>-61955.05</v>
      </c>
      <c r="J1366" s="50" t="n">
        <v>-44220</v>
      </c>
      <c r="K1366" s="50" t="n">
        <v>-76941.07</v>
      </c>
      <c r="L1366" s="50" t="n">
        <v>9750</v>
      </c>
      <c r="M1366" s="50" t="n">
        <v>867241.98</v>
      </c>
      <c r="N1366" s="50" t="n">
        <v>885400.06</v>
      </c>
      <c r="O1366" s="50" t="n">
        <v>347763.31</v>
      </c>
      <c r="P1366" s="50" t="n">
        <v>649627.4</v>
      </c>
      <c r="Q1366" s="51" t="n">
        <v>1882790.77</v>
      </c>
    </row>
    <row r="1367" customFormat="false" ht="12.75" hidden="false" customHeight="false" outlineLevel="0" collapsed="false">
      <c r="B1367" s="85" t="s">
        <v>108</v>
      </c>
      <c r="C1367" s="13" t="n">
        <v>1366</v>
      </c>
      <c r="D1367" s="50" t="n">
        <v>0</v>
      </c>
      <c r="E1367" s="50" t="n">
        <v>0</v>
      </c>
      <c r="F1367" s="50" t="n">
        <v>0</v>
      </c>
      <c r="G1367" s="50" t="n">
        <v>0</v>
      </c>
      <c r="H1367" s="50" t="n">
        <v>0</v>
      </c>
      <c r="I1367" s="50" t="n">
        <v>0</v>
      </c>
      <c r="J1367" s="50" t="n">
        <v>0</v>
      </c>
      <c r="K1367" s="50" t="n">
        <v>0</v>
      </c>
      <c r="L1367" s="50" t="n">
        <v>0</v>
      </c>
      <c r="M1367" s="50" t="n">
        <v>0</v>
      </c>
      <c r="N1367" s="50" t="n">
        <v>0</v>
      </c>
      <c r="O1367" s="50" t="n">
        <v>0</v>
      </c>
      <c r="P1367" s="50" t="n">
        <v>0</v>
      </c>
      <c r="Q1367" s="51" t="n">
        <v>0</v>
      </c>
    </row>
    <row r="1368" customFormat="false" ht="12.75" hidden="false" customHeight="false" outlineLevel="0" collapsed="false">
      <c r="B1368" s="85" t="s">
        <v>25</v>
      </c>
      <c r="C1368" s="13" t="n">
        <v>1367</v>
      </c>
      <c r="D1368" s="50" t="n">
        <v>5898455.84983498</v>
      </c>
      <c r="E1368" s="50" t="n">
        <v>0</v>
      </c>
      <c r="F1368" s="50" t="n">
        <v>0</v>
      </c>
      <c r="G1368" s="50" t="n">
        <v>498146.38</v>
      </c>
      <c r="H1368" s="50" t="n">
        <v>404472.07</v>
      </c>
      <c r="I1368" s="50" t="n">
        <v>397673.82</v>
      </c>
      <c r="J1368" s="50" t="n">
        <v>-118162.22</v>
      </c>
      <c r="K1368" s="50" t="n">
        <v>-77858.85</v>
      </c>
      <c r="L1368" s="50" t="n">
        <v>69758.46</v>
      </c>
      <c r="M1368" s="50" t="n">
        <v>2790888.48</v>
      </c>
      <c r="N1368" s="50" t="n">
        <v>3964918.14</v>
      </c>
      <c r="O1368" s="50" t="n">
        <v>1326113.66</v>
      </c>
      <c r="P1368" s="50" t="n">
        <v>1598519.31</v>
      </c>
      <c r="Q1368" s="51" t="n">
        <v>6889551.11</v>
      </c>
    </row>
    <row r="1369" customFormat="false" ht="12.75" hidden="false" customHeight="false" outlineLevel="0" collapsed="false">
      <c r="B1369" s="85" t="s">
        <v>29</v>
      </c>
      <c r="C1369" s="13" t="n">
        <v>1368</v>
      </c>
      <c r="D1369" s="50" t="n">
        <v>1512042.73228055</v>
      </c>
      <c r="E1369" s="50" t="n">
        <v>0</v>
      </c>
      <c r="F1369" s="50" t="n">
        <v>0</v>
      </c>
      <c r="G1369" s="50" t="n">
        <v>-20651.61</v>
      </c>
      <c r="H1369" s="50" t="n">
        <v>33224.43</v>
      </c>
      <c r="I1369" s="50" t="n">
        <v>0</v>
      </c>
      <c r="J1369" s="50" t="n">
        <v>0</v>
      </c>
      <c r="K1369" s="50" t="n">
        <v>0</v>
      </c>
      <c r="L1369" s="50" t="n">
        <v>0</v>
      </c>
      <c r="M1369" s="50" t="n">
        <v>0</v>
      </c>
      <c r="N1369" s="50" t="n">
        <v>12572.82</v>
      </c>
      <c r="O1369" s="50" t="n">
        <v>0</v>
      </c>
      <c r="P1369" s="50" t="n">
        <v>0</v>
      </c>
      <c r="Q1369" s="51" t="n">
        <v>12572.82</v>
      </c>
    </row>
    <row r="1370" customFormat="false" ht="12.75" hidden="false" customHeight="false" outlineLevel="0" collapsed="false">
      <c r="B1370" s="85" t="s">
        <v>32</v>
      </c>
      <c r="C1370" s="13" t="n">
        <v>1369</v>
      </c>
      <c r="D1370" s="50" t="n">
        <v>566037.263294369</v>
      </c>
      <c r="E1370" s="50" t="n">
        <v>0</v>
      </c>
      <c r="F1370" s="50" t="n">
        <v>0</v>
      </c>
      <c r="G1370" s="50" t="n">
        <v>22935.68</v>
      </c>
      <c r="H1370" s="50" t="n">
        <v>8306.11</v>
      </c>
      <c r="I1370" s="50" t="n">
        <v>0</v>
      </c>
      <c r="J1370" s="50" t="n">
        <v>0</v>
      </c>
      <c r="K1370" s="50" t="n">
        <v>0</v>
      </c>
      <c r="L1370" s="50" t="n">
        <v>0</v>
      </c>
      <c r="M1370" s="50" t="n">
        <v>0</v>
      </c>
      <c r="N1370" s="50" t="n">
        <v>31241.79</v>
      </c>
      <c r="O1370" s="50" t="n">
        <v>0</v>
      </c>
      <c r="P1370" s="50" t="n">
        <v>0</v>
      </c>
      <c r="Q1370" s="51" t="n">
        <v>31241.79</v>
      </c>
    </row>
    <row r="1371" customFormat="false" ht="12.75" hidden="false" customHeight="false" outlineLevel="0" collapsed="false">
      <c r="B1371" s="85" t="s">
        <v>35</v>
      </c>
      <c r="C1371" s="13" t="n">
        <v>1370</v>
      </c>
      <c r="D1371" s="50" t="n">
        <v>633619.66111759</v>
      </c>
      <c r="E1371" s="50" t="n">
        <v>0</v>
      </c>
      <c r="F1371" s="50" t="n">
        <v>0</v>
      </c>
      <c r="G1371" s="50" t="n">
        <v>-22371.9</v>
      </c>
      <c r="H1371" s="50" t="n">
        <v>66390</v>
      </c>
      <c r="I1371" s="50" t="n">
        <v>0</v>
      </c>
      <c r="J1371" s="50" t="n">
        <v>0</v>
      </c>
      <c r="K1371" s="50" t="n">
        <v>0</v>
      </c>
      <c r="L1371" s="50" t="n">
        <v>0</v>
      </c>
      <c r="M1371" s="50" t="n">
        <v>0</v>
      </c>
      <c r="N1371" s="50" t="n">
        <v>44018.1</v>
      </c>
      <c r="O1371" s="50" t="n">
        <v>0</v>
      </c>
      <c r="P1371" s="50" t="n">
        <v>0</v>
      </c>
      <c r="Q1371" s="51" t="n">
        <v>44018.1</v>
      </c>
    </row>
    <row r="1372" customFormat="false" ht="12.75" hidden="false" customHeight="false" outlineLevel="0" collapsed="false">
      <c r="B1372" s="85" t="s">
        <v>38</v>
      </c>
      <c r="C1372" s="13" t="n">
        <v>1371</v>
      </c>
      <c r="D1372" s="50" t="n">
        <v>0</v>
      </c>
      <c r="E1372" s="50" t="n">
        <v>0</v>
      </c>
      <c r="F1372" s="50" t="n">
        <v>0</v>
      </c>
      <c r="G1372" s="50" t="n">
        <v>0</v>
      </c>
      <c r="H1372" s="50" t="n">
        <v>0</v>
      </c>
      <c r="I1372" s="50" t="n">
        <v>0</v>
      </c>
      <c r="J1372" s="50" t="n">
        <v>0</v>
      </c>
      <c r="K1372" s="50" t="n">
        <v>0</v>
      </c>
      <c r="L1372" s="50" t="n">
        <v>0</v>
      </c>
      <c r="M1372" s="50" t="n">
        <v>0</v>
      </c>
      <c r="N1372" s="50" t="n">
        <v>0</v>
      </c>
      <c r="O1372" s="50" t="n">
        <v>0</v>
      </c>
      <c r="P1372" s="50" t="n">
        <v>0</v>
      </c>
      <c r="Q1372" s="51" t="n">
        <v>0</v>
      </c>
    </row>
    <row r="1373" customFormat="false" ht="12.75" hidden="false" customHeight="false" outlineLevel="0" collapsed="false">
      <c r="B1373" s="85" t="s">
        <v>43</v>
      </c>
      <c r="C1373" s="13" t="n">
        <v>1372</v>
      </c>
      <c r="D1373" s="50" t="n">
        <v>4554925.28333526</v>
      </c>
      <c r="E1373" s="50" t="n">
        <v>0</v>
      </c>
      <c r="F1373" s="50" t="n">
        <v>0</v>
      </c>
      <c r="G1373" s="50" t="n">
        <v>-29242.39</v>
      </c>
      <c r="H1373" s="50" t="n">
        <v>592614.55</v>
      </c>
      <c r="I1373" s="50" t="n">
        <v>-312654.71</v>
      </c>
      <c r="J1373" s="50" t="n">
        <v>121351.16</v>
      </c>
      <c r="K1373" s="50" t="n">
        <v>-229485.78</v>
      </c>
      <c r="L1373" s="50" t="n">
        <v>76860.12</v>
      </c>
      <c r="M1373" s="50" t="n">
        <v>1655464.03</v>
      </c>
      <c r="N1373" s="50" t="n">
        <v>1874906.98</v>
      </c>
      <c r="O1373" s="50" t="n">
        <v>-320499.52</v>
      </c>
      <c r="P1373" s="50" t="n">
        <v>-1926805.46</v>
      </c>
      <c r="Q1373" s="51" t="n">
        <v>-372398</v>
      </c>
    </row>
    <row r="1374" customFormat="false" ht="12.75" hidden="false" customHeight="false" outlineLevel="0" collapsed="false">
      <c r="B1374" s="85" t="s">
        <v>47</v>
      </c>
      <c r="C1374" s="13" t="n">
        <v>1373</v>
      </c>
      <c r="D1374" s="50" t="n">
        <v>2311636.03737822</v>
      </c>
      <c r="E1374" s="50" t="n">
        <v>0</v>
      </c>
      <c r="F1374" s="50" t="n">
        <v>0</v>
      </c>
      <c r="G1374" s="50" t="n">
        <v>9938.24</v>
      </c>
      <c r="H1374" s="50" t="n">
        <v>163007.38</v>
      </c>
      <c r="I1374" s="50" t="n">
        <v>86652.82</v>
      </c>
      <c r="J1374" s="50" t="n">
        <v>156588.17</v>
      </c>
      <c r="K1374" s="50" t="n">
        <v>87997.51</v>
      </c>
      <c r="L1374" s="50" t="n">
        <v>43270.3</v>
      </c>
      <c r="M1374" s="50" t="n">
        <v>393870.56</v>
      </c>
      <c r="N1374" s="50" t="n">
        <v>941324.98</v>
      </c>
      <c r="O1374" s="50" t="n">
        <v>140846.37</v>
      </c>
      <c r="P1374" s="50" t="n">
        <v>287748.35</v>
      </c>
      <c r="Q1374" s="51" t="n">
        <v>1369919.7</v>
      </c>
    </row>
    <row r="1375" customFormat="false" ht="12.75" hidden="false" customHeight="false" outlineLevel="0" collapsed="false">
      <c r="B1375" s="85" t="s">
        <v>50</v>
      </c>
      <c r="C1375" s="13" t="n">
        <v>1374</v>
      </c>
      <c r="D1375" s="50" t="n">
        <v>1470659.62936179</v>
      </c>
      <c r="E1375" s="50" t="n">
        <v>0</v>
      </c>
      <c r="F1375" s="50" t="n">
        <v>0</v>
      </c>
      <c r="G1375" s="50" t="n">
        <v>-47721</v>
      </c>
      <c r="H1375" s="50" t="n">
        <v>49954.46</v>
      </c>
      <c r="I1375" s="50" t="n">
        <v>-34722.21</v>
      </c>
      <c r="J1375" s="50" t="n">
        <v>33001.46</v>
      </c>
      <c r="K1375" s="50" t="n">
        <v>206220.49</v>
      </c>
      <c r="L1375" s="50" t="n">
        <v>59036.41</v>
      </c>
      <c r="M1375" s="50" t="n">
        <v>150760.65</v>
      </c>
      <c r="N1375" s="50" t="n">
        <v>416530.26</v>
      </c>
      <c r="O1375" s="50" t="n">
        <v>666676.67</v>
      </c>
      <c r="P1375" s="50" t="n">
        <v>-669920.44</v>
      </c>
      <c r="Q1375" s="51" t="n">
        <v>413286.49</v>
      </c>
    </row>
    <row r="1376" customFormat="false" ht="12.75" hidden="false" customHeight="false" outlineLevel="0" collapsed="false">
      <c r="B1376" s="85" t="s">
        <v>53</v>
      </c>
      <c r="C1376" s="13" t="n">
        <v>1375</v>
      </c>
      <c r="D1376" s="50" t="n">
        <v>107995.358423728</v>
      </c>
      <c r="E1376" s="50" t="n">
        <v>0</v>
      </c>
      <c r="F1376" s="50" t="n">
        <v>0</v>
      </c>
      <c r="G1376" s="50" t="n">
        <v>-24593.9</v>
      </c>
      <c r="H1376" s="50" t="n">
        <v>0</v>
      </c>
      <c r="I1376" s="50" t="n">
        <v>0</v>
      </c>
      <c r="J1376" s="50" t="n">
        <v>0</v>
      </c>
      <c r="K1376" s="50" t="n">
        <v>0</v>
      </c>
      <c r="L1376" s="50" t="n">
        <v>0</v>
      </c>
      <c r="M1376" s="50" t="n">
        <v>0</v>
      </c>
      <c r="N1376" s="50" t="n">
        <v>-24593.9</v>
      </c>
      <c r="O1376" s="50" t="n">
        <v>0</v>
      </c>
      <c r="P1376" s="50" t="n">
        <v>0</v>
      </c>
      <c r="Q1376" s="51" t="n">
        <v>-24593.9</v>
      </c>
    </row>
    <row r="1377" customFormat="false" ht="12.75" hidden="false" customHeight="false" outlineLevel="0" collapsed="false">
      <c r="B1377" s="85" t="s">
        <v>56</v>
      </c>
      <c r="C1377" s="13" t="n">
        <v>1376</v>
      </c>
      <c r="D1377" s="50" t="n">
        <v>311648.415298484</v>
      </c>
      <c r="E1377" s="50" t="n">
        <v>0</v>
      </c>
      <c r="F1377" s="50" t="n">
        <v>0</v>
      </c>
      <c r="G1377" s="50" t="n">
        <v>44327.12</v>
      </c>
      <c r="H1377" s="50" t="n">
        <v>-33224.43</v>
      </c>
      <c r="I1377" s="50" t="n">
        <v>0</v>
      </c>
      <c r="J1377" s="50" t="n">
        <v>0</v>
      </c>
      <c r="K1377" s="50" t="n">
        <v>0</v>
      </c>
      <c r="L1377" s="50" t="n">
        <v>0</v>
      </c>
      <c r="M1377" s="50" t="n">
        <v>0</v>
      </c>
      <c r="N1377" s="50" t="n">
        <v>11102.69</v>
      </c>
      <c r="O1377" s="50" t="n">
        <v>0</v>
      </c>
      <c r="P1377" s="50" t="n">
        <v>0</v>
      </c>
      <c r="Q1377" s="51" t="n">
        <v>11102.69</v>
      </c>
    </row>
    <row r="1378" customFormat="false" ht="12.75" hidden="false" customHeight="false" outlineLevel="0" collapsed="false">
      <c r="B1378" s="85" t="s">
        <v>59</v>
      </c>
      <c r="C1378" s="13" t="n">
        <v>1377</v>
      </c>
      <c r="D1378" s="50" t="n">
        <v>248436.432920068</v>
      </c>
      <c r="E1378" s="50" t="n">
        <v>0</v>
      </c>
      <c r="F1378" s="50" t="n">
        <v>0</v>
      </c>
      <c r="G1378" s="50" t="n">
        <v>-3623.91</v>
      </c>
      <c r="H1378" s="50" t="n">
        <v>0</v>
      </c>
      <c r="I1378" s="50" t="n">
        <v>0</v>
      </c>
      <c r="J1378" s="50" t="n">
        <v>0</v>
      </c>
      <c r="K1378" s="50" t="n">
        <v>0</v>
      </c>
      <c r="L1378" s="50" t="n">
        <v>0</v>
      </c>
      <c r="M1378" s="50" t="n">
        <v>0</v>
      </c>
      <c r="N1378" s="50" t="n">
        <v>-3623.91</v>
      </c>
      <c r="O1378" s="50" t="n">
        <v>0</v>
      </c>
      <c r="P1378" s="50" t="n">
        <v>0</v>
      </c>
      <c r="Q1378" s="51" t="n">
        <v>-3623.91</v>
      </c>
    </row>
    <row r="1379" customFormat="false" ht="12.75" hidden="false" customHeight="false" outlineLevel="0" collapsed="false">
      <c r="B1379" s="85" t="s">
        <v>109</v>
      </c>
      <c r="C1379" s="13" t="n">
        <v>1378</v>
      </c>
      <c r="D1379" s="50" t="n">
        <v>0</v>
      </c>
      <c r="E1379" s="50" t="n">
        <v>0</v>
      </c>
      <c r="F1379" s="50" t="n">
        <v>0</v>
      </c>
      <c r="G1379" s="50" t="n">
        <v>-7.81</v>
      </c>
      <c r="H1379" s="50" t="n">
        <v>0</v>
      </c>
      <c r="I1379" s="50" t="n">
        <v>0</v>
      </c>
      <c r="J1379" s="50" t="n">
        <v>0</v>
      </c>
      <c r="K1379" s="50" t="n">
        <v>0</v>
      </c>
      <c r="L1379" s="50" t="n">
        <v>0</v>
      </c>
      <c r="M1379" s="50" t="n">
        <v>0</v>
      </c>
      <c r="N1379" s="50" t="n">
        <v>-7.81</v>
      </c>
      <c r="O1379" s="50" t="n">
        <v>0</v>
      </c>
      <c r="P1379" s="50" t="n">
        <v>0</v>
      </c>
      <c r="Q1379" s="51" t="n">
        <v>-7.81</v>
      </c>
    </row>
    <row r="1380" customFormat="false" ht="12.75" hidden="false" customHeight="false" outlineLevel="0" collapsed="false">
      <c r="B1380" s="85" t="s">
        <v>64</v>
      </c>
      <c r="C1380" s="13" t="n">
        <v>1379</v>
      </c>
      <c r="D1380" s="50" t="n">
        <v>7548066.84746907</v>
      </c>
      <c r="E1380" s="50" t="n">
        <v>0</v>
      </c>
      <c r="F1380" s="50" t="n">
        <v>0</v>
      </c>
      <c r="G1380" s="50" t="n">
        <v>29764</v>
      </c>
      <c r="H1380" s="50" t="n">
        <v>-19477.36</v>
      </c>
      <c r="I1380" s="50" t="n">
        <v>422344.47</v>
      </c>
      <c r="J1380" s="50" t="n">
        <v>538277.76</v>
      </c>
      <c r="K1380" s="50" t="n">
        <v>-184935.84</v>
      </c>
      <c r="L1380" s="50" t="n">
        <v>-41958.45</v>
      </c>
      <c r="M1380" s="50" t="n">
        <v>1832301.24</v>
      </c>
      <c r="N1380" s="50" t="n">
        <v>2576315.82</v>
      </c>
      <c r="O1380" s="50" t="n">
        <v>374486.23</v>
      </c>
      <c r="P1380" s="50" t="n">
        <v>1855862.42</v>
      </c>
      <c r="Q1380" s="51" t="n">
        <v>4806664.47</v>
      </c>
    </row>
    <row r="1381" customFormat="false" ht="12.75" hidden="false" customHeight="false" outlineLevel="0" collapsed="false">
      <c r="B1381" s="85" t="s">
        <v>67</v>
      </c>
      <c r="C1381" s="13" t="n">
        <v>1380</v>
      </c>
      <c r="D1381" s="50" t="n">
        <v>439106.445133522</v>
      </c>
      <c r="E1381" s="50" t="n">
        <v>0</v>
      </c>
      <c r="F1381" s="50" t="n">
        <v>0</v>
      </c>
      <c r="G1381" s="50" t="n">
        <v>0</v>
      </c>
      <c r="H1381" s="50" t="n">
        <v>0</v>
      </c>
      <c r="I1381" s="50" t="n">
        <v>0</v>
      </c>
      <c r="J1381" s="50" t="n">
        <v>0</v>
      </c>
      <c r="K1381" s="50" t="n">
        <v>0</v>
      </c>
      <c r="L1381" s="50" t="n">
        <v>0</v>
      </c>
      <c r="M1381" s="50" t="n">
        <v>0</v>
      </c>
      <c r="N1381" s="50" t="n">
        <v>0</v>
      </c>
      <c r="O1381" s="50" t="n">
        <v>0</v>
      </c>
      <c r="P1381" s="50" t="n">
        <v>0</v>
      </c>
      <c r="Q1381" s="51" t="n">
        <v>0</v>
      </c>
    </row>
    <row r="1382" customFormat="false" ht="12.75" hidden="false" customHeight="false" outlineLevel="0" collapsed="false">
      <c r="B1382" s="85" t="s">
        <v>70</v>
      </c>
      <c r="C1382" s="13" t="n">
        <v>1381</v>
      </c>
      <c r="D1382" s="50" t="n">
        <v>202125.556148336</v>
      </c>
      <c r="E1382" s="50" t="n">
        <v>0</v>
      </c>
      <c r="F1382" s="50" t="n">
        <v>0</v>
      </c>
      <c r="G1382" s="50" t="n">
        <v>0</v>
      </c>
      <c r="H1382" s="50" t="n">
        <v>16612.22</v>
      </c>
      <c r="I1382" s="50" t="n">
        <v>0</v>
      </c>
      <c r="J1382" s="50" t="n">
        <v>0</v>
      </c>
      <c r="K1382" s="50" t="n">
        <v>0</v>
      </c>
      <c r="L1382" s="50" t="n">
        <v>0</v>
      </c>
      <c r="M1382" s="50" t="n">
        <v>0</v>
      </c>
      <c r="N1382" s="50" t="n">
        <v>16612.22</v>
      </c>
      <c r="O1382" s="50" t="n">
        <v>0</v>
      </c>
      <c r="P1382" s="50" t="n">
        <v>0</v>
      </c>
      <c r="Q1382" s="51" t="n">
        <v>16612.22</v>
      </c>
    </row>
    <row r="1383" customFormat="false" ht="12.75" hidden="false" customHeight="false" outlineLevel="0" collapsed="false">
      <c r="B1383" s="85" t="s">
        <v>75</v>
      </c>
      <c r="C1383" s="13" t="n">
        <v>1382</v>
      </c>
      <c r="D1383" s="50" t="n">
        <v>4446237.01208777</v>
      </c>
      <c r="E1383" s="50" t="n">
        <v>0</v>
      </c>
      <c r="F1383" s="50" t="n">
        <v>0</v>
      </c>
      <c r="G1383" s="50" t="n">
        <v>-32884.4</v>
      </c>
      <c r="H1383" s="50" t="n">
        <v>67322.36</v>
      </c>
      <c r="I1383" s="50" t="n">
        <v>26830.11</v>
      </c>
      <c r="J1383" s="50" t="n">
        <v>114100.6</v>
      </c>
      <c r="K1383" s="50" t="n">
        <v>190588.41</v>
      </c>
      <c r="L1383" s="50" t="n">
        <v>169850.78</v>
      </c>
      <c r="M1383" s="50" t="n">
        <v>688673.73</v>
      </c>
      <c r="N1383" s="50" t="n">
        <v>1224481.59</v>
      </c>
      <c r="O1383" s="50" t="n">
        <v>1205021.73</v>
      </c>
      <c r="P1383" s="50" t="n">
        <v>307619.22</v>
      </c>
      <c r="Q1383" s="51" t="n">
        <v>2737122.54</v>
      </c>
    </row>
    <row r="1384" customFormat="false" ht="12.75" hidden="false" customHeight="false" outlineLevel="0" collapsed="false">
      <c r="B1384" s="85" t="s">
        <v>78</v>
      </c>
      <c r="C1384" s="13" t="n">
        <v>1383</v>
      </c>
      <c r="D1384" s="50" t="n">
        <v>5962.81958056372</v>
      </c>
      <c r="E1384" s="50" t="n">
        <v>0</v>
      </c>
      <c r="F1384" s="50" t="n">
        <v>0</v>
      </c>
      <c r="G1384" s="50" t="n">
        <v>-2774.38</v>
      </c>
      <c r="H1384" s="50" t="n">
        <v>0</v>
      </c>
      <c r="I1384" s="50" t="n">
        <v>0</v>
      </c>
      <c r="J1384" s="50" t="n">
        <v>0</v>
      </c>
      <c r="K1384" s="50" t="n">
        <v>0</v>
      </c>
      <c r="L1384" s="50" t="n">
        <v>0</v>
      </c>
      <c r="M1384" s="50" t="n">
        <v>0</v>
      </c>
      <c r="N1384" s="50" t="n">
        <v>-2774.38</v>
      </c>
      <c r="O1384" s="50" t="n">
        <v>0</v>
      </c>
      <c r="P1384" s="50" t="n">
        <v>0</v>
      </c>
      <c r="Q1384" s="51" t="n">
        <v>-2774.38</v>
      </c>
    </row>
    <row r="1385" customFormat="false" ht="12.75" hidden="false" customHeight="false" outlineLevel="0" collapsed="false">
      <c r="B1385" s="85"/>
      <c r="C1385" s="13" t="n">
        <v>1384</v>
      </c>
      <c r="D1385" s="50"/>
      <c r="E1385" s="50"/>
      <c r="F1385" s="50"/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1"/>
    </row>
    <row r="1386" customFormat="false" ht="12.75" hidden="false" customHeight="false" outlineLevel="0" collapsed="false">
      <c r="B1386" s="85" t="s">
        <v>83</v>
      </c>
      <c r="C1386" s="13" t="n">
        <v>1385</v>
      </c>
      <c r="D1386" s="50" t="s">
        <v>4</v>
      </c>
      <c r="E1386" s="50"/>
      <c r="F1386" s="50"/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1"/>
    </row>
    <row r="1387" customFormat="false" ht="12.75" hidden="false" customHeight="false" outlineLevel="0" collapsed="false">
      <c r="B1387" s="85" t="s">
        <v>22</v>
      </c>
      <c r="C1387" s="13" t="n">
        <v>1386</v>
      </c>
      <c r="D1387" s="50" t="n">
        <v>1133556.10350366</v>
      </c>
      <c r="E1387" s="50" t="n">
        <v>0</v>
      </c>
      <c r="F1387" s="50" t="n">
        <v>0</v>
      </c>
      <c r="G1387" s="50" t="n">
        <v>-4.14401576424763</v>
      </c>
      <c r="H1387" s="50" t="n">
        <v>201.783394938995</v>
      </c>
      <c r="I1387" s="50" t="n">
        <v>75.3168616321264</v>
      </c>
      <c r="J1387" s="50" t="n">
        <v>26.2536234248325</v>
      </c>
      <c r="K1387" s="50" t="n">
        <v>124.256882281002</v>
      </c>
      <c r="L1387" s="50" t="n">
        <v>-7.76174302751781</v>
      </c>
      <c r="M1387" s="50" t="n">
        <v>84.3622315113015</v>
      </c>
      <c r="N1387" s="50" t="n">
        <v>471.488560867737</v>
      </c>
      <c r="O1387" s="50" t="n">
        <v>-302.880738673418</v>
      </c>
      <c r="P1387" s="50" t="n">
        <v>-1677.28673929252</v>
      </c>
      <c r="Q1387" s="51" t="n">
        <v>-1494.38958003382</v>
      </c>
    </row>
    <row r="1388" customFormat="false" ht="12.75" hidden="false" customHeight="false" outlineLevel="0" collapsed="false">
      <c r="B1388" s="85" t="s">
        <v>27</v>
      </c>
      <c r="C1388" s="13" t="n">
        <v>1387</v>
      </c>
      <c r="D1388" s="50" t="n">
        <v>1467394.58244282</v>
      </c>
      <c r="E1388" s="50" t="n">
        <v>0</v>
      </c>
      <c r="F1388" s="50" t="n">
        <v>0</v>
      </c>
      <c r="G1388" s="50" t="n">
        <v>0</v>
      </c>
      <c r="H1388" s="50" t="n">
        <v>-97.739626</v>
      </c>
      <c r="I1388" s="50" t="n">
        <v>-200.667682</v>
      </c>
      <c r="J1388" s="50" t="n">
        <v>113.399808</v>
      </c>
      <c r="K1388" s="50" t="n">
        <v>69.047212</v>
      </c>
      <c r="L1388" s="50" t="n">
        <v>-22.572043</v>
      </c>
      <c r="M1388" s="50" t="n">
        <v>43.556759</v>
      </c>
      <c r="N1388" s="50" t="n">
        <v>-94.975572</v>
      </c>
      <c r="O1388" s="50" t="n">
        <v>-651.291818</v>
      </c>
      <c r="P1388" s="50" t="n">
        <v>-1517.976262</v>
      </c>
      <c r="Q1388" s="51" t="n">
        <v>-2264.243652</v>
      </c>
    </row>
    <row r="1389" customFormat="false" ht="12.75" hidden="false" customHeight="false" outlineLevel="0" collapsed="false">
      <c r="B1389" s="85" t="s">
        <v>77</v>
      </c>
      <c r="C1389" s="13" t="n">
        <v>1388</v>
      </c>
      <c r="D1389" s="50" t="n">
        <v>750554.02663747</v>
      </c>
      <c r="E1389" s="50" t="n">
        <v>0</v>
      </c>
      <c r="F1389" s="50" t="n">
        <v>0</v>
      </c>
      <c r="G1389" s="50" t="n">
        <v>8.44832159236381</v>
      </c>
      <c r="H1389" s="50" t="n">
        <v>9.38705345610057</v>
      </c>
      <c r="I1389" s="50" t="n">
        <v>-6.3327900339816</v>
      </c>
      <c r="J1389" s="50" t="n">
        <v>0.434732443065103</v>
      </c>
      <c r="K1389" s="50" t="n">
        <v>84.8488850155064</v>
      </c>
      <c r="L1389" s="50" t="n">
        <v>-109.563233127674</v>
      </c>
      <c r="M1389" s="50" t="n">
        <v>-263.081750341868</v>
      </c>
      <c r="N1389" s="50" t="n">
        <v>-301.780769642834</v>
      </c>
      <c r="O1389" s="50" t="n">
        <v>-247.187273110466</v>
      </c>
      <c r="P1389" s="50" t="n">
        <v>-321.647779379592</v>
      </c>
      <c r="Q1389" s="51" t="n">
        <v>-851.300355809719</v>
      </c>
    </row>
    <row r="1390" customFormat="false" ht="12.75" hidden="false" customHeight="false" outlineLevel="0" collapsed="false">
      <c r="B1390" s="85" t="s">
        <v>66</v>
      </c>
      <c r="C1390" s="13" t="n">
        <v>1389</v>
      </c>
      <c r="D1390" s="50" t="n">
        <v>1234107.52900867</v>
      </c>
      <c r="E1390" s="50" t="n">
        <v>0</v>
      </c>
      <c r="F1390" s="50" t="n">
        <v>0</v>
      </c>
      <c r="G1390" s="50" t="n">
        <v>102.9529</v>
      </c>
      <c r="H1390" s="50" t="n">
        <v>-173.074495</v>
      </c>
      <c r="I1390" s="50" t="n">
        <v>-121.550614</v>
      </c>
      <c r="J1390" s="50" t="n">
        <v>-167.694824</v>
      </c>
      <c r="K1390" s="50" t="n">
        <v>120.452328</v>
      </c>
      <c r="L1390" s="50" t="n">
        <v>-94.45987</v>
      </c>
      <c r="M1390" s="50" t="n">
        <v>5.96403799999999</v>
      </c>
      <c r="N1390" s="50" t="n">
        <v>-327.410537</v>
      </c>
      <c r="O1390" s="50" t="n">
        <v>-563.449986</v>
      </c>
      <c r="P1390" s="50" t="n">
        <v>-307.15185</v>
      </c>
      <c r="Q1390" s="51" t="n">
        <v>-1198.012373</v>
      </c>
    </row>
    <row r="1391" customFormat="false" ht="12.75" hidden="false" customHeight="false" outlineLevel="0" collapsed="false">
      <c r="B1391" s="85" t="s">
        <v>45</v>
      </c>
      <c r="C1391" s="13" t="n">
        <v>1390</v>
      </c>
      <c r="D1391" s="50" t="n">
        <v>993505.576863008</v>
      </c>
      <c r="E1391" s="50" t="n">
        <v>0</v>
      </c>
      <c r="F1391" s="50" t="n">
        <v>0</v>
      </c>
      <c r="G1391" s="50" t="n">
        <v>0</v>
      </c>
      <c r="H1391" s="50" t="n">
        <v>-9.955524</v>
      </c>
      <c r="I1391" s="50" t="n">
        <v>1.487094</v>
      </c>
      <c r="J1391" s="50" t="n">
        <v>4.93617</v>
      </c>
      <c r="K1391" s="50" t="n">
        <v>70.647793</v>
      </c>
      <c r="L1391" s="50" t="n">
        <v>4.87633</v>
      </c>
      <c r="M1391" s="50" t="n">
        <v>-311.797435</v>
      </c>
      <c r="N1391" s="50" t="n">
        <v>-239.805572</v>
      </c>
      <c r="O1391" s="50" t="n">
        <v>-164.830436</v>
      </c>
      <c r="P1391" s="50" t="n">
        <v>-447.793477</v>
      </c>
      <c r="Q1391" s="51" t="n">
        <v>-852.429485</v>
      </c>
    </row>
    <row r="1392" customFormat="false" ht="12.75" hidden="false" customHeight="false" outlineLevel="0" collapsed="false">
      <c r="B1392" s="85" t="s">
        <v>52</v>
      </c>
      <c r="C1392" s="13" t="n">
        <v>1391</v>
      </c>
      <c r="D1392" s="50" t="n">
        <v>0</v>
      </c>
      <c r="E1392" s="50" t="n">
        <v>0</v>
      </c>
      <c r="F1392" s="50" t="n">
        <v>0</v>
      </c>
      <c r="G1392" s="50" t="n">
        <v>0</v>
      </c>
      <c r="H1392" s="50" t="n">
        <v>0</v>
      </c>
      <c r="I1392" s="50" t="n">
        <v>0</v>
      </c>
      <c r="J1392" s="50" t="n">
        <v>0</v>
      </c>
      <c r="K1392" s="50" t="n">
        <v>0</v>
      </c>
      <c r="L1392" s="50" t="n">
        <v>0</v>
      </c>
      <c r="M1392" s="50" t="n">
        <v>0</v>
      </c>
      <c r="N1392" s="50" t="n">
        <v>0</v>
      </c>
      <c r="O1392" s="50" t="n">
        <v>0</v>
      </c>
      <c r="P1392" s="50" t="n">
        <v>0</v>
      </c>
      <c r="Q1392" s="51" t="n">
        <v>0</v>
      </c>
    </row>
    <row r="1393" customFormat="false" ht="12.75" hidden="false" customHeight="false" outlineLevel="0" collapsed="false">
      <c r="B1393" s="85" t="s">
        <v>80</v>
      </c>
      <c r="C1393" s="13" t="n">
        <v>1392</v>
      </c>
      <c r="D1393" s="50" t="n">
        <v>115504.798832205</v>
      </c>
      <c r="E1393" s="50" t="n">
        <v>0</v>
      </c>
      <c r="F1393" s="50" t="n">
        <v>0</v>
      </c>
      <c r="G1393" s="50" t="n">
        <v>26</v>
      </c>
      <c r="H1393" s="50" t="n">
        <v>0</v>
      </c>
      <c r="I1393" s="50" t="n">
        <v>0</v>
      </c>
      <c r="J1393" s="50" t="n">
        <v>0</v>
      </c>
      <c r="K1393" s="50" t="n">
        <v>0</v>
      </c>
      <c r="L1393" s="50" t="n">
        <v>0</v>
      </c>
      <c r="M1393" s="50" t="n">
        <v>0</v>
      </c>
      <c r="N1393" s="50" t="n">
        <v>26</v>
      </c>
      <c r="O1393" s="50" t="n">
        <v>0</v>
      </c>
      <c r="P1393" s="50" t="n">
        <v>0</v>
      </c>
      <c r="Q1393" s="51" t="n">
        <v>26</v>
      </c>
    </row>
    <row r="1394" customFormat="false" ht="12.75" hidden="false" customHeight="false" outlineLevel="0" collapsed="false">
      <c r="B1394" s="85" t="s">
        <v>49</v>
      </c>
      <c r="C1394" s="13" t="n">
        <v>1393</v>
      </c>
      <c r="D1394" s="50" t="n">
        <v>387720.026976977</v>
      </c>
      <c r="E1394" s="50" t="n">
        <v>0</v>
      </c>
      <c r="F1394" s="50" t="n">
        <v>0</v>
      </c>
      <c r="G1394" s="50" t="n">
        <v>0</v>
      </c>
      <c r="H1394" s="50" t="n">
        <v>0</v>
      </c>
      <c r="I1394" s="50" t="n">
        <v>153.666394</v>
      </c>
      <c r="J1394" s="50" t="n">
        <v>0</v>
      </c>
      <c r="K1394" s="50" t="n">
        <v>0</v>
      </c>
      <c r="L1394" s="50" t="n">
        <v>0</v>
      </c>
      <c r="M1394" s="50" t="n">
        <v>-58.907846</v>
      </c>
      <c r="N1394" s="50" t="n">
        <v>94.758548</v>
      </c>
      <c r="O1394" s="50" t="n">
        <v>0</v>
      </c>
      <c r="P1394" s="50" t="n">
        <v>0</v>
      </c>
      <c r="Q1394" s="51" t="n">
        <v>94.758548</v>
      </c>
    </row>
    <row r="1395" customFormat="false" ht="12.75" hidden="false" customHeight="false" outlineLevel="0" collapsed="false">
      <c r="B1395" s="85" t="s">
        <v>34</v>
      </c>
      <c r="C1395" s="13" t="n">
        <v>1394</v>
      </c>
      <c r="D1395" s="50" t="n">
        <v>0</v>
      </c>
      <c r="E1395" s="50" t="n">
        <v>0</v>
      </c>
      <c r="F1395" s="50" t="n">
        <v>0</v>
      </c>
      <c r="G1395" s="50" t="n">
        <v>0</v>
      </c>
      <c r="H1395" s="50" t="n">
        <v>0</v>
      </c>
      <c r="I1395" s="50" t="n">
        <v>0</v>
      </c>
      <c r="J1395" s="50" t="n">
        <v>0</v>
      </c>
      <c r="K1395" s="50" t="n">
        <v>0</v>
      </c>
      <c r="L1395" s="50" t="n">
        <v>0</v>
      </c>
      <c r="M1395" s="50" t="n">
        <v>0</v>
      </c>
      <c r="N1395" s="50" t="n">
        <v>0</v>
      </c>
      <c r="O1395" s="50" t="n">
        <v>0</v>
      </c>
      <c r="P1395" s="50" t="n">
        <v>0</v>
      </c>
      <c r="Q1395" s="51" t="n">
        <v>0</v>
      </c>
    </row>
    <row r="1396" customFormat="false" ht="12.75" hidden="false" customHeight="false" outlineLevel="0" collapsed="false">
      <c r="B1396" s="85" t="s">
        <v>69</v>
      </c>
      <c r="C1396" s="13" t="n">
        <v>1395</v>
      </c>
      <c r="D1396" s="50" t="n">
        <v>0</v>
      </c>
      <c r="E1396" s="50" t="n">
        <v>0</v>
      </c>
      <c r="F1396" s="50" t="n">
        <v>0</v>
      </c>
      <c r="G1396" s="50" t="n">
        <v>0</v>
      </c>
      <c r="H1396" s="50" t="n">
        <v>0</v>
      </c>
      <c r="I1396" s="50" t="n">
        <v>0</v>
      </c>
      <c r="J1396" s="50" t="n">
        <v>0</v>
      </c>
      <c r="K1396" s="50" t="n">
        <v>0</v>
      </c>
      <c r="L1396" s="50" t="n">
        <v>0</v>
      </c>
      <c r="M1396" s="50" t="n">
        <v>0</v>
      </c>
      <c r="N1396" s="50" t="n">
        <v>0</v>
      </c>
      <c r="O1396" s="50" t="n">
        <v>0</v>
      </c>
      <c r="P1396" s="50" t="n">
        <v>0</v>
      </c>
      <c r="Q1396" s="51" t="n">
        <v>0</v>
      </c>
    </row>
    <row r="1397" customFormat="false" ht="12.75" hidden="false" customHeight="false" outlineLevel="0" collapsed="false">
      <c r="B1397" s="85" t="s">
        <v>72</v>
      </c>
      <c r="C1397" s="13" t="n">
        <v>1396</v>
      </c>
      <c r="D1397" s="50" t="n">
        <v>4.15276142262883E-005</v>
      </c>
      <c r="E1397" s="50" t="n">
        <v>0</v>
      </c>
      <c r="F1397" s="50" t="n">
        <v>0</v>
      </c>
      <c r="G1397" s="50" t="n">
        <v>0</v>
      </c>
      <c r="H1397" s="50" t="n">
        <v>0</v>
      </c>
      <c r="I1397" s="50" t="n">
        <v>0</v>
      </c>
      <c r="J1397" s="50" t="n">
        <v>0</v>
      </c>
      <c r="K1397" s="50" t="n">
        <v>0</v>
      </c>
      <c r="L1397" s="50" t="n">
        <v>0</v>
      </c>
      <c r="M1397" s="50" t="n">
        <v>0</v>
      </c>
      <c r="N1397" s="50" t="n">
        <v>0</v>
      </c>
      <c r="O1397" s="50" t="n">
        <v>0</v>
      </c>
      <c r="P1397" s="50" t="n">
        <v>0</v>
      </c>
      <c r="Q1397" s="51" t="n">
        <v>0</v>
      </c>
    </row>
    <row r="1398" customFormat="false" ht="12.75" hidden="false" customHeight="false" outlineLevel="0" collapsed="false">
      <c r="B1398" s="85" t="s">
        <v>31</v>
      </c>
      <c r="C1398" s="13" t="n">
        <v>1397</v>
      </c>
      <c r="D1398" s="50" t="n">
        <v>0</v>
      </c>
      <c r="E1398" s="50" t="n">
        <v>0</v>
      </c>
      <c r="F1398" s="50" t="n">
        <v>0</v>
      </c>
      <c r="G1398" s="50" t="n">
        <v>0</v>
      </c>
      <c r="H1398" s="50" t="n">
        <v>0</v>
      </c>
      <c r="I1398" s="50" t="n">
        <v>0</v>
      </c>
      <c r="J1398" s="50" t="n">
        <v>0</v>
      </c>
      <c r="K1398" s="50" t="n">
        <v>0</v>
      </c>
      <c r="L1398" s="50" t="n">
        <v>0</v>
      </c>
      <c r="M1398" s="50" t="n">
        <v>0</v>
      </c>
      <c r="N1398" s="50" t="n">
        <v>0</v>
      </c>
      <c r="O1398" s="50" t="n">
        <v>0</v>
      </c>
      <c r="P1398" s="50" t="n">
        <v>0</v>
      </c>
      <c r="Q1398" s="51" t="n">
        <v>0</v>
      </c>
    </row>
    <row r="1399" customFormat="false" ht="12.75" hidden="false" customHeight="false" outlineLevel="0" collapsed="false">
      <c r="B1399" s="85" t="s">
        <v>37</v>
      </c>
      <c r="C1399" s="13" t="n">
        <v>1398</v>
      </c>
      <c r="D1399" s="50" t="n">
        <v>0</v>
      </c>
      <c r="E1399" s="50" t="n">
        <v>0</v>
      </c>
      <c r="F1399" s="50" t="n">
        <v>0</v>
      </c>
      <c r="G1399" s="50" t="n">
        <v>0</v>
      </c>
      <c r="H1399" s="50" t="n">
        <v>0</v>
      </c>
      <c r="I1399" s="50" t="n">
        <v>0</v>
      </c>
      <c r="J1399" s="50" t="n">
        <v>0</v>
      </c>
      <c r="K1399" s="50" t="n">
        <v>0</v>
      </c>
      <c r="L1399" s="50" t="n">
        <v>0</v>
      </c>
      <c r="M1399" s="50" t="n">
        <v>0</v>
      </c>
      <c r="N1399" s="50" t="n">
        <v>0</v>
      </c>
      <c r="O1399" s="50" t="n">
        <v>0</v>
      </c>
      <c r="P1399" s="50" t="n">
        <v>0</v>
      </c>
      <c r="Q1399" s="51" t="n">
        <v>0</v>
      </c>
    </row>
    <row r="1400" customFormat="false" ht="12.75" hidden="false" customHeight="false" outlineLevel="0" collapsed="false">
      <c r="B1400" s="85" t="n">
        <v>0</v>
      </c>
      <c r="C1400" s="13" t="n">
        <v>1399</v>
      </c>
      <c r="D1400" s="50" t="n">
        <v>0</v>
      </c>
      <c r="E1400" s="50" t="n">
        <v>0</v>
      </c>
      <c r="F1400" s="50" t="n">
        <v>0</v>
      </c>
      <c r="G1400" s="50" t="n">
        <v>0</v>
      </c>
      <c r="H1400" s="50" t="n">
        <v>0</v>
      </c>
      <c r="I1400" s="50" t="n">
        <v>0</v>
      </c>
      <c r="J1400" s="50" t="n">
        <v>0</v>
      </c>
      <c r="K1400" s="50" t="n">
        <v>0</v>
      </c>
      <c r="L1400" s="50" t="n">
        <v>0</v>
      </c>
      <c r="M1400" s="50" t="n">
        <v>0</v>
      </c>
      <c r="N1400" s="50" t="n">
        <v>0</v>
      </c>
      <c r="O1400" s="50" t="n">
        <v>0</v>
      </c>
      <c r="P1400" s="50" t="n">
        <v>0</v>
      </c>
      <c r="Q1400" s="51" t="n">
        <v>0</v>
      </c>
    </row>
    <row r="1401" customFormat="false" ht="12.75" hidden="false" customHeight="false" outlineLevel="0" collapsed="false">
      <c r="B1401" s="87" t="n">
        <v>0</v>
      </c>
      <c r="C1401" s="64" t="n">
        <v>1400</v>
      </c>
      <c r="D1401" s="54" t="n">
        <v>0</v>
      </c>
      <c r="E1401" s="54" t="n">
        <v>0</v>
      </c>
      <c r="F1401" s="54" t="n">
        <v>0</v>
      </c>
      <c r="G1401" s="54" t="n">
        <v>0</v>
      </c>
      <c r="H1401" s="54" t="n">
        <v>0</v>
      </c>
      <c r="I1401" s="54" t="n">
        <v>0</v>
      </c>
      <c r="J1401" s="54" t="n">
        <v>0</v>
      </c>
      <c r="K1401" s="54" t="n">
        <v>0</v>
      </c>
      <c r="L1401" s="54" t="n">
        <v>0</v>
      </c>
      <c r="M1401" s="54" t="n">
        <v>0</v>
      </c>
      <c r="N1401" s="54" t="n">
        <v>0</v>
      </c>
      <c r="O1401" s="54" t="n">
        <v>0</v>
      </c>
      <c r="P1401" s="54" t="n">
        <v>0</v>
      </c>
      <c r="Q1401" s="55" t="n">
        <v>0</v>
      </c>
    </row>
    <row r="1402" customFormat="false" ht="12.75" hidden="false" customHeight="false" outlineLevel="0" collapsed="false">
      <c r="A1402" s="0" t="n">
        <f aca="false">A1362+1</f>
        <v>36</v>
      </c>
      <c r="B1402" s="57" t="n">
        <f aca="false">FilterPk!D$1</f>
        <v>36907</v>
      </c>
      <c r="C1402" s="58" t="n">
        <f aca="false">C1401+1</f>
        <v>1401</v>
      </c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83"/>
    </row>
    <row r="1403" customFormat="false" ht="12.75" hidden="false" customHeight="false" outlineLevel="0" collapsed="false">
      <c r="B1403" s="61"/>
      <c r="C1403" s="13" t="n">
        <f aca="false">C1402+1</f>
        <v>1402</v>
      </c>
      <c r="D1403" s="13"/>
      <c r="E1403" s="21" t="s">
        <v>5</v>
      </c>
      <c r="F1403" s="21" t="s">
        <v>6</v>
      </c>
      <c r="G1403" s="21" t="s">
        <v>7</v>
      </c>
      <c r="H1403" s="21" t="s">
        <v>8</v>
      </c>
      <c r="I1403" s="21" t="s">
        <v>9</v>
      </c>
      <c r="J1403" s="21" t="s">
        <v>10</v>
      </c>
      <c r="K1403" s="21" t="s">
        <v>11</v>
      </c>
      <c r="L1403" s="21" t="s">
        <v>12</v>
      </c>
      <c r="M1403" s="21" t="s">
        <v>13</v>
      </c>
      <c r="N1403" s="21" t="s">
        <v>14</v>
      </c>
      <c r="O1403" s="21" t="n">
        <v>2002</v>
      </c>
      <c r="P1403" s="21" t="s">
        <v>15</v>
      </c>
      <c r="Q1403" s="84" t="s">
        <v>16</v>
      </c>
    </row>
    <row r="1404" customFormat="false" ht="12.75" hidden="false" customHeight="false" outlineLevel="0" collapsed="false">
      <c r="B1404" s="85" t="str">
        <f aca="false">FilterPk!A$9</f>
        <v>Power positions</v>
      </c>
      <c r="C1404" s="13" t="n">
        <f aca="false">C1403+1</f>
        <v>1403</v>
      </c>
      <c r="D1404" s="13" t="s">
        <v>4</v>
      </c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86"/>
    </row>
    <row r="1405" customFormat="false" ht="12.75" hidden="false" customHeight="false" outlineLevel="0" collapsed="false">
      <c r="B1405" s="85" t="str">
        <f aca="false">FilterPk!A$10</f>
        <v>East Position</v>
      </c>
      <c r="C1405" s="13" t="n">
        <f aca="false">C1404+1</f>
        <v>1404</v>
      </c>
      <c r="D1405" s="50" t="n">
        <f aca="false">FilterPk!B$10</f>
        <v>34784396.7946123</v>
      </c>
      <c r="E1405" s="50" t="n">
        <f aca="false">FilterPk!C$10</f>
        <v>75045.54</v>
      </c>
      <c r="F1405" s="50" t="n">
        <f aca="false">FilterPk!D$10</f>
        <v>84629.15</v>
      </c>
      <c r="G1405" s="50" t="n">
        <f aca="false">FilterPk!E$10</f>
        <v>1358824.72</v>
      </c>
      <c r="H1405" s="50" t="n">
        <f aca="false">FilterPk!F$10</f>
        <v>1120662.53</v>
      </c>
      <c r="I1405" s="50" t="n">
        <f aca="false">FilterPk!G$10</f>
        <v>422841.14</v>
      </c>
      <c r="J1405" s="50" t="n">
        <f aca="false">FilterPk!H$10</f>
        <v>788810.55</v>
      </c>
      <c r="K1405" s="50" t="n">
        <f aca="false">FilterPk!I$10</f>
        <v>1076253.71</v>
      </c>
      <c r="L1405" s="50" t="n">
        <f aca="false">FilterPk!J$10</f>
        <v>363159.42</v>
      </c>
      <c r="M1405" s="50" t="n">
        <f aca="false">FilterPk!K$10</f>
        <v>5764043.19</v>
      </c>
      <c r="N1405" s="50" t="n">
        <f aca="false">FilterPk!L$10</f>
        <v>11054269.95</v>
      </c>
      <c r="O1405" s="50" t="n">
        <f aca="false">FilterPk!M$10</f>
        <v>3650317.45</v>
      </c>
      <c r="P1405" s="50" t="n">
        <f aca="false">FilterPk!N$10</f>
        <v>-1642778.44</v>
      </c>
      <c r="Q1405" s="51" t="n">
        <f aca="false">FilterPk!O$10</f>
        <v>13061808.96</v>
      </c>
    </row>
    <row r="1406" customFormat="false" ht="12.75" hidden="false" customHeight="false" outlineLevel="0" collapsed="false">
      <c r="B1406" s="85" t="str">
        <f aca="false">FilterPk!A$11</f>
        <v>East Power Mgmt</v>
      </c>
      <c r="C1406" s="13" t="n">
        <f aca="false">C1405+1</f>
        <v>1405</v>
      </c>
      <c r="D1406" s="50" t="n">
        <f aca="false">FilterPk!B$11</f>
        <v>7547347.04451418</v>
      </c>
      <c r="E1406" s="50" t="n">
        <f aca="false">FilterPk!C$11</f>
        <v>43646.27</v>
      </c>
      <c r="F1406" s="50" t="n">
        <f aca="false">FilterPk!D$11</f>
        <v>-98133.28</v>
      </c>
      <c r="G1406" s="50" t="n">
        <f aca="false">FilterPk!E$11</f>
        <v>107993.78</v>
      </c>
      <c r="H1406" s="50" t="n">
        <f aca="false">FilterPk!F$11</f>
        <v>155786.29</v>
      </c>
      <c r="I1406" s="50" t="n">
        <f aca="false">FilterPk!G$11</f>
        <v>89357.34</v>
      </c>
      <c r="J1406" s="50" t="n">
        <f aca="false">FilterPk!H$11</f>
        <v>247101.13</v>
      </c>
      <c r="K1406" s="50" t="n">
        <f aca="false">FilterPk!I$11</f>
        <v>307386.28</v>
      </c>
      <c r="L1406" s="50" t="n">
        <f aca="false">FilterPk!J$11</f>
        <v>108209.05</v>
      </c>
      <c r="M1406" s="50" t="n">
        <f aca="false">FilterPk!K$11</f>
        <v>1338376.99</v>
      </c>
      <c r="N1406" s="50" t="n">
        <f aca="false">FilterPk!L$11</f>
        <v>2299723.85</v>
      </c>
      <c r="O1406" s="50" t="n">
        <f aca="false">FilterPk!M$11</f>
        <v>606348.53</v>
      </c>
      <c r="P1406" s="50" t="n">
        <f aca="false">FilterPk!N$11</f>
        <v>61912.21</v>
      </c>
      <c r="Q1406" s="51" t="n">
        <f aca="false">FilterPk!O$11</f>
        <v>2967984.59</v>
      </c>
    </row>
    <row r="1407" customFormat="false" ht="12.75" hidden="false" customHeight="false" outlineLevel="0" collapsed="false">
      <c r="B1407" s="85" t="str">
        <f aca="false">FilterPk!A$12</f>
        <v>Long Term Options</v>
      </c>
      <c r="C1407" s="13" t="n">
        <f aca="false">C1406+1</f>
        <v>1406</v>
      </c>
      <c r="D1407" s="50" t="n">
        <f aca="false">FilterPk!B$12</f>
        <v>0</v>
      </c>
      <c r="E1407" s="50" t="n">
        <f aca="false">FilterPk!C$12</f>
        <v>0</v>
      </c>
      <c r="F1407" s="50" t="n">
        <f aca="false">FilterPk!D$12</f>
        <v>0</v>
      </c>
      <c r="G1407" s="50" t="n">
        <f aca="false">FilterPk!E$12</f>
        <v>0</v>
      </c>
      <c r="H1407" s="50" t="n">
        <f aca="false">FilterPk!F$12</f>
        <v>0</v>
      </c>
      <c r="I1407" s="50" t="n">
        <f aca="false">FilterPk!G$12</f>
        <v>0</v>
      </c>
      <c r="J1407" s="50" t="n">
        <f aca="false">FilterPk!H$12</f>
        <v>0</v>
      </c>
      <c r="K1407" s="50" t="n">
        <f aca="false">FilterPk!I$12</f>
        <v>0</v>
      </c>
      <c r="L1407" s="50" t="n">
        <f aca="false">FilterPk!J$12</f>
        <v>0</v>
      </c>
      <c r="M1407" s="50" t="n">
        <f aca="false">FilterPk!K$12</f>
        <v>0</v>
      </c>
      <c r="N1407" s="50" t="n">
        <f aca="false">FilterPk!L$12</f>
        <v>0</v>
      </c>
      <c r="O1407" s="50" t="n">
        <f aca="false">FilterPk!M$12</f>
        <v>0</v>
      </c>
      <c r="P1407" s="50" t="n">
        <f aca="false">FilterPk!N$12</f>
        <v>0</v>
      </c>
      <c r="Q1407" s="51" t="n">
        <f aca="false">FilterPk!O$12</f>
        <v>0</v>
      </c>
    </row>
    <row r="1408" customFormat="false" ht="12.75" hidden="false" customHeight="false" outlineLevel="0" collapsed="false">
      <c r="B1408" s="85" t="str">
        <f aca="false">FilterPk!A$13</f>
        <v>LT-MIDWEST</v>
      </c>
      <c r="C1408" s="13" t="n">
        <f aca="false">C1407+1</f>
        <v>1407</v>
      </c>
      <c r="D1408" s="50" t="n">
        <f aca="false">FilterPk!B$13</f>
        <v>7151089.47366245</v>
      </c>
      <c r="E1408" s="50" t="n">
        <f aca="false">FilterPk!C$13</f>
        <v>48283.08</v>
      </c>
      <c r="F1408" s="50" t="n">
        <f aca="false">FilterPk!D$13</f>
        <v>-141448.54</v>
      </c>
      <c r="G1408" s="50" t="n">
        <f aca="false">FilterPk!E$13</f>
        <v>574622.66</v>
      </c>
      <c r="H1408" s="50" t="n">
        <f aca="false">FilterPk!F$13</f>
        <v>298097.27</v>
      </c>
      <c r="I1408" s="50" t="n">
        <f aca="false">FilterPk!G$13</f>
        <v>249481.43</v>
      </c>
      <c r="J1408" s="50" t="n">
        <f aca="false">FilterPk!H$13</f>
        <v>119379.88</v>
      </c>
      <c r="K1408" s="50" t="n">
        <f aca="false">FilterPk!I$13</f>
        <v>25994.27</v>
      </c>
      <c r="L1408" s="50" t="n">
        <f aca="false">FilterPk!J$13</f>
        <v>156242.15</v>
      </c>
      <c r="M1408" s="50" t="n">
        <f aca="false">FilterPk!K$13</f>
        <v>1762908.33</v>
      </c>
      <c r="N1408" s="50" t="n">
        <f aca="false">FilterPk!L$13</f>
        <v>3093560.53</v>
      </c>
      <c r="O1408" s="50" t="n">
        <f aca="false">FilterPk!M$13</f>
        <v>565730</v>
      </c>
      <c r="P1408" s="50" t="n">
        <f aca="false">FilterPk!N$13</f>
        <v>-439379.19</v>
      </c>
      <c r="Q1408" s="51" t="n">
        <f aca="false">FilterPk!O$13</f>
        <v>3219911.34</v>
      </c>
    </row>
    <row r="1409" customFormat="false" ht="12.75" hidden="false" customHeight="false" outlineLevel="0" collapsed="false">
      <c r="B1409" s="85" t="str">
        <f aca="false">FilterPk!A$14</f>
        <v>ST-ECAR</v>
      </c>
      <c r="C1409" s="13" t="n">
        <f aca="false">C1408+1</f>
        <v>1408</v>
      </c>
      <c r="D1409" s="50" t="n">
        <f aca="false">FilterPk!B$14</f>
        <v>238101.441960815</v>
      </c>
      <c r="E1409" s="50" t="n">
        <f aca="false">FilterPk!C$14</f>
        <v>13522.23</v>
      </c>
      <c r="F1409" s="50" t="n">
        <f aca="false">FilterPk!D$14</f>
        <v>15838.59</v>
      </c>
      <c r="G1409" s="50" t="n">
        <f aca="false">FilterPk!E$14</f>
        <v>0</v>
      </c>
      <c r="H1409" s="50" t="n">
        <f aca="false">FilterPk!F$14</f>
        <v>0</v>
      </c>
      <c r="I1409" s="50" t="n">
        <f aca="false">FilterPk!G$14</f>
        <v>0</v>
      </c>
      <c r="J1409" s="50" t="n">
        <f aca="false">FilterPk!H$14</f>
        <v>0</v>
      </c>
      <c r="K1409" s="50" t="n">
        <f aca="false">FilterPk!I$14</f>
        <v>0</v>
      </c>
      <c r="L1409" s="50" t="n">
        <f aca="false">FilterPk!J$14</f>
        <v>0</v>
      </c>
      <c r="M1409" s="50" t="n">
        <f aca="false">FilterPk!K$14</f>
        <v>0</v>
      </c>
      <c r="N1409" s="50" t="n">
        <f aca="false">FilterPk!L$14</f>
        <v>29360.82</v>
      </c>
      <c r="O1409" s="50" t="n">
        <f aca="false">FilterPk!M$14</f>
        <v>0</v>
      </c>
      <c r="P1409" s="50" t="n">
        <f aca="false">FilterPk!N$14</f>
        <v>0</v>
      </c>
      <c r="Q1409" s="51" t="n">
        <f aca="false">FilterPk!O$14</f>
        <v>29360.82</v>
      </c>
    </row>
    <row r="1410" customFormat="false" ht="12.75" hidden="false" customHeight="false" outlineLevel="0" collapsed="false">
      <c r="B1410" s="85" t="str">
        <f aca="false">FilterPk!A$15</f>
        <v>ST- MAPP</v>
      </c>
      <c r="C1410" s="13" t="n">
        <f aca="false">C1409+1</f>
        <v>1409</v>
      </c>
      <c r="D1410" s="50" t="n">
        <f aca="false">FilterPk!B$15</f>
        <v>254636.614020626</v>
      </c>
      <c r="E1410" s="50" t="n">
        <f aca="false">FilterPk!C$15</f>
        <v>795.43</v>
      </c>
      <c r="F1410" s="50" t="n">
        <f aca="false">FilterPk!D$15</f>
        <v>39596.48</v>
      </c>
      <c r="G1410" s="50" t="n">
        <f aca="false">FilterPk!E$15</f>
        <v>26009.8</v>
      </c>
      <c r="H1410" s="50" t="n">
        <f aca="false">FilterPk!F$15</f>
        <v>8238.75</v>
      </c>
      <c r="I1410" s="50" t="n">
        <f aca="false">FilterPk!G$15</f>
        <v>0</v>
      </c>
      <c r="J1410" s="50" t="n">
        <f aca="false">FilterPk!H$15</f>
        <v>0</v>
      </c>
      <c r="K1410" s="50" t="n">
        <f aca="false">FilterPk!I$15</f>
        <v>0</v>
      </c>
      <c r="L1410" s="50" t="n">
        <f aca="false">FilterPk!J$15</f>
        <v>0</v>
      </c>
      <c r="M1410" s="50" t="n">
        <f aca="false">FilterPk!K$15</f>
        <v>0</v>
      </c>
      <c r="N1410" s="50" t="n">
        <f aca="false">FilterPk!L$15</f>
        <v>74640.46</v>
      </c>
      <c r="O1410" s="50" t="n">
        <f aca="false">FilterPk!M$15</f>
        <v>0</v>
      </c>
      <c r="P1410" s="50" t="n">
        <f aca="false">FilterPk!N$15</f>
        <v>0</v>
      </c>
      <c r="Q1410" s="51" t="n">
        <f aca="false">FilterPk!O$15</f>
        <v>74640.46</v>
      </c>
    </row>
    <row r="1411" customFormat="false" ht="12.75" hidden="false" customHeight="false" outlineLevel="0" collapsed="false">
      <c r="B1411" s="85" t="str">
        <f aca="false">FilterPk!A$16</f>
        <v>ST- MAIN</v>
      </c>
      <c r="C1411" s="13" t="n">
        <f aca="false">C1410+1</f>
        <v>1410</v>
      </c>
      <c r="D1411" s="50" t="n">
        <f aca="false">FilterPk!B$16</f>
        <v>694293.253349893</v>
      </c>
      <c r="E1411" s="50" t="n">
        <f aca="false">FilterPk!C$16</f>
        <v>-2349.61</v>
      </c>
      <c r="F1411" s="50" t="n">
        <f aca="false">FilterPk!D$16</f>
        <v>15903</v>
      </c>
      <c r="G1411" s="50" t="n">
        <f aca="false">FilterPk!E$16</f>
        <v>69359.47</v>
      </c>
      <c r="H1411" s="50" t="n">
        <f aca="false">FilterPk!F$16</f>
        <v>0</v>
      </c>
      <c r="I1411" s="50" t="n">
        <f aca="false">FilterPk!G$16</f>
        <v>0</v>
      </c>
      <c r="J1411" s="50" t="n">
        <f aca="false">FilterPk!H$16</f>
        <v>0</v>
      </c>
      <c r="K1411" s="50" t="n">
        <f aca="false">FilterPk!I$16</f>
        <v>0</v>
      </c>
      <c r="L1411" s="50" t="n">
        <f aca="false">FilterPk!J$16</f>
        <v>0</v>
      </c>
      <c r="M1411" s="50" t="n">
        <f aca="false">FilterPk!K$16</f>
        <v>0</v>
      </c>
      <c r="N1411" s="50" t="n">
        <f aca="false">FilterPk!L$16</f>
        <v>82912.86</v>
      </c>
      <c r="O1411" s="50" t="n">
        <f aca="false">FilterPk!M$16</f>
        <v>0</v>
      </c>
      <c r="P1411" s="50" t="n">
        <f aca="false">FilterPk!N$16</f>
        <v>0</v>
      </c>
      <c r="Q1411" s="51" t="n">
        <f aca="false">FilterPk!O$16</f>
        <v>82912.86</v>
      </c>
    </row>
    <row r="1412" customFormat="false" ht="12.75" hidden="false" customHeight="false" outlineLevel="0" collapsed="false">
      <c r="B1412" s="85" t="str">
        <f aca="false">FilterPk!A$17</f>
        <v>MW-ANALYST</v>
      </c>
      <c r="C1412" s="13" t="n">
        <f aca="false">C1411+1</f>
        <v>1411</v>
      </c>
      <c r="D1412" s="50" t="n">
        <f aca="false">FilterPk!B$17</f>
        <v>0</v>
      </c>
      <c r="E1412" s="50" t="n">
        <f aca="false">FilterPk!C$17</f>
        <v>6363.4</v>
      </c>
      <c r="F1412" s="50" t="n">
        <f aca="false">FilterPk!D$17</f>
        <v>15838.59</v>
      </c>
      <c r="G1412" s="50" t="n">
        <f aca="false">FilterPk!E$17</f>
        <v>0</v>
      </c>
      <c r="H1412" s="50" t="n">
        <f aca="false">FilterPk!F$17</f>
        <v>0</v>
      </c>
      <c r="I1412" s="50" t="n">
        <f aca="false">FilterPk!G$17</f>
        <v>0</v>
      </c>
      <c r="J1412" s="50" t="n">
        <f aca="false">FilterPk!H$17</f>
        <v>0</v>
      </c>
      <c r="K1412" s="50" t="n">
        <f aca="false">FilterPk!I$17</f>
        <v>0</v>
      </c>
      <c r="L1412" s="50" t="n">
        <f aca="false">FilterPk!J$17</f>
        <v>0</v>
      </c>
      <c r="M1412" s="50" t="n">
        <f aca="false">FilterPk!K$17</f>
        <v>0</v>
      </c>
      <c r="N1412" s="50" t="n">
        <f aca="false">FilterPk!L$17</f>
        <v>22201.99</v>
      </c>
      <c r="O1412" s="50" t="n">
        <f aca="false">FilterPk!M$17</f>
        <v>0</v>
      </c>
      <c r="P1412" s="50" t="n">
        <f aca="false">FilterPk!N$17</f>
        <v>0</v>
      </c>
      <c r="Q1412" s="51" t="n">
        <f aca="false">FilterPk!O$17</f>
        <v>22201.99</v>
      </c>
    </row>
    <row r="1413" customFormat="false" ht="12.75" hidden="false" customHeight="false" outlineLevel="0" collapsed="false">
      <c r="B1413" s="85" t="str">
        <f aca="false">FilterPk!A$18</f>
        <v>LT-NE</v>
      </c>
      <c r="C1413" s="13" t="n">
        <f aca="false">C1412+1</f>
        <v>1412</v>
      </c>
      <c r="D1413" s="50" t="n">
        <f aca="false">FilterPk!B$18</f>
        <v>6187311.37539291</v>
      </c>
      <c r="E1413" s="50" t="n">
        <f aca="false">FilterPk!C$18</f>
        <v>-37254.47</v>
      </c>
      <c r="F1413" s="50" t="n">
        <f aca="false">FilterPk!D$18</f>
        <v>2562.91</v>
      </c>
      <c r="G1413" s="50" t="n">
        <f aca="false">FilterPk!E$18</f>
        <v>-23211.32</v>
      </c>
      <c r="H1413" s="50" t="n">
        <f aca="false">FilterPk!F$18</f>
        <v>263627.18</v>
      </c>
      <c r="I1413" s="50" t="n">
        <f aca="false">FilterPk!G$18</f>
        <v>-59813.36</v>
      </c>
      <c r="J1413" s="50" t="n">
        <f aca="false">FilterPk!H$18</f>
        <v>155752.04</v>
      </c>
      <c r="K1413" s="50" t="n">
        <f aca="false">FilterPk!I$18</f>
        <v>121018.38</v>
      </c>
      <c r="L1413" s="50" t="n">
        <f aca="false">FilterPk!J$18</f>
        <v>-53378.32</v>
      </c>
      <c r="M1413" s="50" t="n">
        <f aca="false">FilterPk!K$18</f>
        <v>995570.8</v>
      </c>
      <c r="N1413" s="50" t="n">
        <f aca="false">FilterPk!L$18</f>
        <v>1364873.84</v>
      </c>
      <c r="O1413" s="50" t="n">
        <f aca="false">FilterPk!M$18</f>
        <v>1053007.86</v>
      </c>
      <c r="P1413" s="50" t="n">
        <f aca="false">FilterPk!N$18</f>
        <v>-2593897.5</v>
      </c>
      <c r="Q1413" s="51" t="n">
        <f aca="false">FilterPk!O$18</f>
        <v>-176015.800000001</v>
      </c>
    </row>
    <row r="1414" customFormat="false" ht="12.75" hidden="false" customHeight="false" outlineLevel="0" collapsed="false">
      <c r="B1414" s="85" t="str">
        <f aca="false">FilterPk!A$19</f>
        <v>LT-PJM</v>
      </c>
      <c r="C1414" s="13" t="n">
        <f aca="false">C1413+1</f>
        <v>1413</v>
      </c>
      <c r="D1414" s="50" t="n">
        <f aca="false">FilterPk!B$19</f>
        <v>1818236.42109565</v>
      </c>
      <c r="E1414" s="50" t="n">
        <f aca="false">FilterPk!C$19</f>
        <v>25453.61</v>
      </c>
      <c r="F1414" s="50" t="n">
        <f aca="false">FilterPk!D$19</f>
        <v>45536</v>
      </c>
      <c r="G1414" s="50" t="n">
        <f aca="false">FilterPk!E$19</f>
        <v>312117.59</v>
      </c>
      <c r="H1414" s="50" t="n">
        <f aca="false">FilterPk!F$19</f>
        <v>211118</v>
      </c>
      <c r="I1414" s="50" t="n">
        <f aca="false">FilterPk!G$19</f>
        <v>0</v>
      </c>
      <c r="J1414" s="50" t="n">
        <f aca="false">FilterPk!H$19</f>
        <v>24536.25</v>
      </c>
      <c r="K1414" s="50" t="n">
        <f aca="false">FilterPk!I$19</f>
        <v>-12662.37</v>
      </c>
      <c r="L1414" s="50" t="n">
        <f aca="false">FilterPk!J$19</f>
        <v>-30078</v>
      </c>
      <c r="M1414" s="50" t="n">
        <f aca="false">FilterPk!K$19</f>
        <v>243523.27</v>
      </c>
      <c r="N1414" s="50" t="n">
        <f aca="false">FilterPk!L$19</f>
        <v>819544.35</v>
      </c>
      <c r="O1414" s="50" t="n">
        <f aca="false">FilterPk!M$19</f>
        <v>125485.18</v>
      </c>
      <c r="P1414" s="50" t="n">
        <f aca="false">FilterPk!N$19</f>
        <v>177105.54</v>
      </c>
      <c r="Q1414" s="51" t="n">
        <f aca="false">FilterPk!O$19</f>
        <v>1122135.07</v>
      </c>
    </row>
    <row r="1415" customFormat="false" ht="12.75" hidden="false" customHeight="false" outlineLevel="0" collapsed="false">
      <c r="B1415" s="85" t="str">
        <f aca="false">FilterPk!A$20</f>
        <v>LT- NY</v>
      </c>
      <c r="C1415" s="13" t="n">
        <f aca="false">C1414+1</f>
        <v>1414</v>
      </c>
      <c r="D1415" s="50" t="n">
        <f aca="false">FilterPk!B$20</f>
        <v>0</v>
      </c>
      <c r="E1415" s="50" t="n">
        <f aca="false">FilterPk!C$20</f>
        <v>-15908.51</v>
      </c>
      <c r="F1415" s="50" t="n">
        <f aca="false">FilterPk!D$20</f>
        <v>63126.67</v>
      </c>
      <c r="G1415" s="50" t="n">
        <f aca="false">FilterPk!E$20</f>
        <v>-17376.91</v>
      </c>
      <c r="H1415" s="50" t="n">
        <f aca="false">FilterPk!F$20</f>
        <v>0</v>
      </c>
      <c r="I1415" s="50" t="n">
        <f aca="false">FilterPk!G$20</f>
        <v>0</v>
      </c>
      <c r="J1415" s="50" t="n">
        <f aca="false">FilterPk!H$20</f>
        <v>0</v>
      </c>
      <c r="K1415" s="50" t="n">
        <f aca="false">FilterPk!I$20</f>
        <v>0</v>
      </c>
      <c r="L1415" s="50" t="n">
        <f aca="false">FilterPk!J$20</f>
        <v>0</v>
      </c>
      <c r="M1415" s="50" t="n">
        <f aca="false">FilterPk!K$20</f>
        <v>146381.01</v>
      </c>
      <c r="N1415" s="50" t="n">
        <f aca="false">FilterPk!L$20</f>
        <v>176222.26</v>
      </c>
      <c r="O1415" s="50" t="n">
        <f aca="false">FilterPk!M$20</f>
        <v>281909.77</v>
      </c>
      <c r="P1415" s="50" t="n">
        <f aca="false">FilterPk!N$20</f>
        <v>-177475.64</v>
      </c>
      <c r="Q1415" s="51" t="n">
        <f aca="false">FilterPk!O$20</f>
        <v>280656.39</v>
      </c>
    </row>
    <row r="1416" customFormat="false" ht="12.75" hidden="false" customHeight="false" outlineLevel="0" collapsed="false">
      <c r="B1416" s="85" t="str">
        <f aca="false">FilterPk!A$21</f>
        <v>ST- PJM</v>
      </c>
      <c r="C1416" s="13" t="n">
        <f aca="false">C1415+1</f>
        <v>1415</v>
      </c>
      <c r="D1416" s="50" t="n">
        <f aca="false">FilterPk!B$21</f>
        <v>1243093.71447674</v>
      </c>
      <c r="E1416" s="50" t="n">
        <f aca="false">FilterPk!C$21</f>
        <v>-91155.75</v>
      </c>
      <c r="F1416" s="50" t="n">
        <f aca="false">FilterPk!D$21</f>
        <v>-47515.78</v>
      </c>
      <c r="G1416" s="50" t="n">
        <f aca="false">FilterPk!E$21</f>
        <v>0</v>
      </c>
      <c r="H1416" s="50" t="n">
        <f aca="false">FilterPk!F$21</f>
        <v>0</v>
      </c>
      <c r="I1416" s="50" t="n">
        <f aca="false">FilterPk!G$21</f>
        <v>0</v>
      </c>
      <c r="J1416" s="50" t="n">
        <f aca="false">FilterPk!H$21</f>
        <v>0</v>
      </c>
      <c r="K1416" s="50" t="n">
        <f aca="false">FilterPk!I$21</f>
        <v>0</v>
      </c>
      <c r="L1416" s="50" t="n">
        <f aca="false">FilterPk!J$21</f>
        <v>0</v>
      </c>
      <c r="M1416" s="50" t="n">
        <f aca="false">FilterPk!K$21</f>
        <v>0</v>
      </c>
      <c r="N1416" s="50" t="n">
        <f aca="false">FilterPk!L$21</f>
        <v>-138671.53</v>
      </c>
      <c r="O1416" s="50" t="n">
        <f aca="false">FilterPk!M$21</f>
        <v>0</v>
      </c>
      <c r="P1416" s="50" t="n">
        <f aca="false">FilterPk!N$21</f>
        <v>0</v>
      </c>
      <c r="Q1416" s="51" t="n">
        <f aca="false">FilterPk!O$21</f>
        <v>-138671.53</v>
      </c>
    </row>
    <row r="1417" customFormat="false" ht="12.75" hidden="false" customHeight="false" outlineLevel="0" collapsed="false">
      <c r="B1417" s="85" t="str">
        <f aca="false">FilterPk!A$22</f>
        <v>ST- NENG</v>
      </c>
      <c r="C1417" s="13" t="n">
        <f aca="false">C1416+1</f>
        <v>1416</v>
      </c>
      <c r="D1417" s="50" t="n">
        <f aca="false">FilterPk!B$22</f>
        <v>539719.375927685</v>
      </c>
      <c r="E1417" s="50" t="n">
        <f aca="false">FilterPk!C$22</f>
        <v>13161.19</v>
      </c>
      <c r="F1417" s="50" t="n">
        <f aca="false">FilterPk!D$22</f>
        <v>63418.82</v>
      </c>
      <c r="G1417" s="50" t="n">
        <f aca="false">FilterPk!E$22</f>
        <v>0</v>
      </c>
      <c r="H1417" s="50" t="n">
        <f aca="false">FilterPk!F$22</f>
        <v>0</v>
      </c>
      <c r="I1417" s="50" t="n">
        <f aca="false">FilterPk!G$22</f>
        <v>0</v>
      </c>
      <c r="J1417" s="50" t="n">
        <f aca="false">FilterPk!H$22</f>
        <v>0</v>
      </c>
      <c r="K1417" s="50" t="n">
        <f aca="false">FilterPk!I$22</f>
        <v>0</v>
      </c>
      <c r="L1417" s="50" t="n">
        <f aca="false">FilterPk!J$22</f>
        <v>0</v>
      </c>
      <c r="M1417" s="50" t="n">
        <f aca="false">FilterPk!K$22</f>
        <v>0</v>
      </c>
      <c r="N1417" s="50" t="n">
        <f aca="false">FilterPk!L$22</f>
        <v>76580.01</v>
      </c>
      <c r="O1417" s="50" t="n">
        <f aca="false">FilterPk!M$22</f>
        <v>0</v>
      </c>
      <c r="P1417" s="50" t="n">
        <f aca="false">FilterPk!N$22</f>
        <v>0</v>
      </c>
      <c r="Q1417" s="51" t="n">
        <f aca="false">FilterPk!O$22</f>
        <v>76580.01</v>
      </c>
    </row>
    <row r="1418" customFormat="false" ht="12.75" hidden="false" customHeight="false" outlineLevel="0" collapsed="false">
      <c r="B1418" s="85" t="str">
        <f aca="false">FilterPk!A$23</f>
        <v>ST- NY</v>
      </c>
      <c r="C1418" s="13" t="n">
        <f aca="false">C1417+1</f>
        <v>1417</v>
      </c>
      <c r="D1418" s="50" t="n">
        <f aca="false">FilterPk!B$23</f>
        <v>251437.188425373</v>
      </c>
      <c r="E1418" s="50" t="n">
        <f aca="false">FilterPk!C$23</f>
        <v>10362.2</v>
      </c>
      <c r="F1418" s="50" t="n">
        <f aca="false">FilterPk!D$23</f>
        <v>-15838.59</v>
      </c>
      <c r="G1418" s="50" t="n">
        <f aca="false">FilterPk!E$23</f>
        <v>17339.87</v>
      </c>
      <c r="H1418" s="50" t="n">
        <f aca="false">FilterPk!F$23</f>
        <v>0</v>
      </c>
      <c r="I1418" s="50" t="n">
        <f aca="false">FilterPk!G$23</f>
        <v>0</v>
      </c>
      <c r="J1418" s="50" t="n">
        <f aca="false">FilterPk!H$23</f>
        <v>0</v>
      </c>
      <c r="K1418" s="50" t="n">
        <f aca="false">FilterPk!I$23</f>
        <v>0</v>
      </c>
      <c r="L1418" s="50" t="n">
        <f aca="false">FilterPk!J$23</f>
        <v>0</v>
      </c>
      <c r="M1418" s="50" t="n">
        <f aca="false">FilterPk!K$23</f>
        <v>0</v>
      </c>
      <c r="N1418" s="50" t="n">
        <f aca="false">FilterPk!L$23</f>
        <v>11863.48</v>
      </c>
      <c r="O1418" s="50" t="n">
        <f aca="false">FilterPk!M$23</f>
        <v>0</v>
      </c>
      <c r="P1418" s="50" t="n">
        <f aca="false">FilterPk!N$23</f>
        <v>0</v>
      </c>
      <c r="Q1418" s="51" t="n">
        <f aca="false">FilterPk!O$23</f>
        <v>11863.48</v>
      </c>
    </row>
    <row r="1419" customFormat="false" ht="12.75" hidden="false" customHeight="false" outlineLevel="0" collapsed="false">
      <c r="B1419" s="85" t="str">
        <f aca="false">FilterPk!A$24</f>
        <v>NE- PHYS</v>
      </c>
      <c r="C1419" s="13" t="n">
        <f aca="false">C1418+1</f>
        <v>1418</v>
      </c>
      <c r="D1419" s="50" t="n">
        <f aca="false">FilterPk!B$24</f>
        <v>0</v>
      </c>
      <c r="E1419" s="50" t="n">
        <f aca="false">FilterPk!C$24</f>
        <v>0</v>
      </c>
      <c r="F1419" s="50" t="n">
        <f aca="false">FilterPk!D$24</f>
        <v>0</v>
      </c>
      <c r="G1419" s="50" t="n">
        <f aca="false">FilterPk!E$24</f>
        <v>0</v>
      </c>
      <c r="H1419" s="50" t="n">
        <f aca="false">FilterPk!F$24</f>
        <v>0</v>
      </c>
      <c r="I1419" s="50" t="n">
        <f aca="false">FilterPk!G$24</f>
        <v>0</v>
      </c>
      <c r="J1419" s="50" t="n">
        <f aca="false">FilterPk!H$24</f>
        <v>0</v>
      </c>
      <c r="K1419" s="50" t="n">
        <f aca="false">FilterPk!I$24</f>
        <v>0</v>
      </c>
      <c r="L1419" s="50" t="n">
        <f aca="false">FilterPk!J$24</f>
        <v>0</v>
      </c>
      <c r="M1419" s="50" t="n">
        <f aca="false">FilterPk!K$24</f>
        <v>0</v>
      </c>
      <c r="N1419" s="50" t="n">
        <f aca="false">FilterPk!L$24</f>
        <v>0</v>
      </c>
      <c r="O1419" s="50" t="n">
        <f aca="false">FilterPk!M$24</f>
        <v>0</v>
      </c>
      <c r="P1419" s="50" t="n">
        <f aca="false">FilterPk!N$24</f>
        <v>0</v>
      </c>
      <c r="Q1419" s="51" t="n">
        <f aca="false">FilterPk!O$24</f>
        <v>0</v>
      </c>
    </row>
    <row r="1420" customFormat="false" ht="12.75" hidden="false" customHeight="false" outlineLevel="0" collapsed="false">
      <c r="B1420" s="85" t="str">
        <f aca="false">FilterPk!A$25</f>
        <v>LT-Southeast</v>
      </c>
      <c r="C1420" s="13" t="n">
        <f aca="false">C1419+1</f>
        <v>1419</v>
      </c>
      <c r="D1420" s="50" t="n">
        <f aca="false">FilterPk!B$25</f>
        <v>11411200.8859117</v>
      </c>
      <c r="E1420" s="50" t="n">
        <f aca="false">FilterPk!C$25</f>
        <v>45860.27</v>
      </c>
      <c r="F1420" s="50" t="n">
        <f aca="false">FilterPk!D$25</f>
        <v>54109.47</v>
      </c>
      <c r="G1420" s="50" t="n">
        <f aca="false">FilterPk!E$25</f>
        <v>124540.18</v>
      </c>
      <c r="H1420" s="50" t="n">
        <f aca="false">FilterPk!F$25</f>
        <v>77068.78</v>
      </c>
      <c r="I1420" s="50" t="n">
        <f aca="false">FilterPk!G$25</f>
        <v>75414.58</v>
      </c>
      <c r="J1420" s="50" t="n">
        <f aca="false">FilterPk!H$25</f>
        <v>134077.64</v>
      </c>
      <c r="K1420" s="50" t="n">
        <f aca="false">FilterPk!I$25</f>
        <v>429786.05</v>
      </c>
      <c r="L1420" s="50" t="n">
        <f aca="false">FilterPk!J$25</f>
        <v>118391.18</v>
      </c>
      <c r="M1420" s="50" t="n">
        <f aca="false">FilterPk!K$25</f>
        <v>1083243.13</v>
      </c>
      <c r="N1420" s="50" t="n">
        <f aca="false">FilterPk!L$25</f>
        <v>2142491.28</v>
      </c>
      <c r="O1420" s="50" t="n">
        <f aca="false">FilterPk!M$25</f>
        <v>344226</v>
      </c>
      <c r="P1420" s="50" t="n">
        <f aca="false">FilterPk!N$25</f>
        <v>1221747.4</v>
      </c>
      <c r="Q1420" s="51" t="n">
        <f aca="false">FilterPk!O$25</f>
        <v>3708464.68</v>
      </c>
    </row>
    <row r="1421" customFormat="false" ht="12.75" hidden="false" customHeight="false" outlineLevel="0" collapsed="false">
      <c r="B1421" s="85" t="str">
        <f aca="false">FilterPk!A$26</f>
        <v>ST-SPP</v>
      </c>
      <c r="C1421" s="13" t="n">
        <f aca="false">C1420+1</f>
        <v>1420</v>
      </c>
      <c r="D1421" s="50" t="n">
        <f aca="false">FilterPk!B$26</f>
        <v>52202.8773549933</v>
      </c>
      <c r="E1421" s="50" t="n">
        <f aca="false">FilterPk!C$26</f>
        <v>3181.7</v>
      </c>
      <c r="F1421" s="50" t="n">
        <f aca="false">FilterPk!D$26</f>
        <v>0</v>
      </c>
      <c r="G1421" s="50" t="n">
        <f aca="false">FilterPk!E$26</f>
        <v>0</v>
      </c>
      <c r="H1421" s="50" t="n">
        <f aca="false">FilterPk!F$26</f>
        <v>0</v>
      </c>
      <c r="I1421" s="50" t="n">
        <f aca="false">FilterPk!G$26</f>
        <v>0</v>
      </c>
      <c r="J1421" s="50" t="n">
        <f aca="false">FilterPk!H$26</f>
        <v>0</v>
      </c>
      <c r="K1421" s="50" t="n">
        <f aca="false">FilterPk!I$26</f>
        <v>0</v>
      </c>
      <c r="L1421" s="50" t="n">
        <f aca="false">FilterPk!J$26</f>
        <v>0</v>
      </c>
      <c r="M1421" s="50" t="n">
        <f aca="false">FilterPk!K$26</f>
        <v>0</v>
      </c>
      <c r="N1421" s="50" t="n">
        <f aca="false">FilterPk!L$26</f>
        <v>3181.7</v>
      </c>
      <c r="O1421" s="50" t="n">
        <f aca="false">FilterPk!M$26</f>
        <v>0</v>
      </c>
      <c r="P1421" s="50" t="n">
        <f aca="false">FilterPk!N$26</f>
        <v>0</v>
      </c>
      <c r="Q1421" s="51" t="n">
        <f aca="false">FilterPk!O$26</f>
        <v>3181.7</v>
      </c>
    </row>
    <row r="1422" customFormat="false" ht="12.75" hidden="false" customHeight="false" outlineLevel="0" collapsed="false">
      <c r="B1422" s="85" t="str">
        <f aca="false">FilterPk!A$27</f>
        <v>ST-SERC</v>
      </c>
      <c r="C1422" s="13" t="n">
        <f aca="false">C1421+1</f>
        <v>1421</v>
      </c>
      <c r="D1422" s="50" t="n">
        <f aca="false">FilterPk!B$27</f>
        <v>686881.973218232</v>
      </c>
      <c r="E1422" s="50" t="n">
        <f aca="false">FilterPk!C$27</f>
        <v>-12726.81</v>
      </c>
      <c r="F1422" s="50" t="n">
        <f aca="false">FilterPk!D$27</f>
        <v>-31677.19</v>
      </c>
      <c r="G1422" s="50" t="n">
        <f aca="false">FilterPk!E$27</f>
        <v>138718.93</v>
      </c>
      <c r="H1422" s="50" t="n">
        <f aca="false">FilterPk!F$27</f>
        <v>0</v>
      </c>
      <c r="I1422" s="50" t="n">
        <f aca="false">FilterPk!G$27</f>
        <v>0</v>
      </c>
      <c r="J1422" s="50" t="n">
        <f aca="false">FilterPk!H$27</f>
        <v>0</v>
      </c>
      <c r="K1422" s="50" t="n">
        <f aca="false">FilterPk!I$27</f>
        <v>0</v>
      </c>
      <c r="L1422" s="50" t="n">
        <f aca="false">FilterPk!J$27</f>
        <v>0</v>
      </c>
      <c r="M1422" s="50" t="n">
        <f aca="false">FilterPk!K$27</f>
        <v>0</v>
      </c>
      <c r="N1422" s="50" t="n">
        <f aca="false">FilterPk!L$27</f>
        <v>94314.93</v>
      </c>
      <c r="O1422" s="50" t="n">
        <f aca="false">FilterPk!M$27</f>
        <v>0</v>
      </c>
      <c r="P1422" s="50" t="n">
        <f aca="false">FilterPk!N$27</f>
        <v>0</v>
      </c>
      <c r="Q1422" s="51" t="n">
        <f aca="false">FilterPk!O$27</f>
        <v>94314.93</v>
      </c>
    </row>
    <row r="1423" customFormat="false" ht="12.75" hidden="false" customHeight="false" outlineLevel="0" collapsed="false">
      <c r="B1423" s="85" t="str">
        <f aca="false">FilterPk!A$28</f>
        <v>LT- Texas</v>
      </c>
      <c r="C1423" s="13" t="n">
        <f aca="false">C1422+1</f>
        <v>1422</v>
      </c>
      <c r="D1423" s="50" t="n">
        <f aca="false">FilterPk!B$28</f>
        <v>3826684.70313045</v>
      </c>
      <c r="E1423" s="50" t="n">
        <f aca="false">FilterPk!C$28</f>
        <v>-6382.69</v>
      </c>
      <c r="F1423" s="50" t="n">
        <f aca="false">FilterPk!D$28</f>
        <v>71634.81</v>
      </c>
      <c r="G1423" s="50" t="n">
        <f aca="false">FilterPk!E$28</f>
        <v>28710.67</v>
      </c>
      <c r="H1423" s="50" t="n">
        <f aca="false">FilterPk!F$28</f>
        <v>106726.26</v>
      </c>
      <c r="I1423" s="50" t="n">
        <f aca="false">FilterPk!G$28</f>
        <v>68401.15</v>
      </c>
      <c r="J1423" s="50" t="n">
        <f aca="false">FilterPk!H$28</f>
        <v>107963.61</v>
      </c>
      <c r="K1423" s="50" t="n">
        <f aca="false">FilterPk!I$28</f>
        <v>204731.1</v>
      </c>
      <c r="L1423" s="50" t="n">
        <f aca="false">FilterPk!J$28</f>
        <v>63773.36</v>
      </c>
      <c r="M1423" s="50" t="n">
        <f aca="false">FilterPk!K$28</f>
        <v>194039.66</v>
      </c>
      <c r="N1423" s="50" t="n">
        <f aca="false">FilterPk!L$28</f>
        <v>839597.93</v>
      </c>
      <c r="O1423" s="50" t="n">
        <f aca="false">FilterPk!M$28</f>
        <v>673610.11</v>
      </c>
      <c r="P1423" s="50" t="n">
        <f aca="false">FilterPk!N$28</f>
        <v>107208.74</v>
      </c>
      <c r="Q1423" s="51" t="n">
        <f aca="false">FilterPk!O$28</f>
        <v>1620416.78</v>
      </c>
    </row>
    <row r="1424" customFormat="false" ht="12.75" hidden="false" customHeight="false" outlineLevel="0" collapsed="false">
      <c r="B1424" s="85" t="str">
        <f aca="false">FilterPk!A$29</f>
        <v>St- Texas</v>
      </c>
      <c r="C1424" s="13" t="n">
        <f aca="false">C1423+1</f>
        <v>1423</v>
      </c>
      <c r="D1424" s="50" t="n">
        <f aca="false">FilterPk!B$29</f>
        <v>445563.239343252</v>
      </c>
      <c r="E1424" s="50" t="n">
        <f aca="false">FilterPk!C$29</f>
        <v>30194</v>
      </c>
      <c r="F1424" s="50" t="n">
        <f aca="false">FilterPk!D$29</f>
        <v>31677.19</v>
      </c>
      <c r="G1424" s="50" t="n">
        <f aca="false">FilterPk!E$29</f>
        <v>0</v>
      </c>
      <c r="H1424" s="50" t="n">
        <f aca="false">FilterPk!F$29</f>
        <v>0</v>
      </c>
      <c r="I1424" s="50" t="n">
        <f aca="false">FilterPk!G$29</f>
        <v>0</v>
      </c>
      <c r="J1424" s="50" t="n">
        <f aca="false">FilterPk!H$29</f>
        <v>0</v>
      </c>
      <c r="K1424" s="50" t="n">
        <f aca="false">FilterPk!I$29</f>
        <v>0</v>
      </c>
      <c r="L1424" s="50" t="n">
        <f aca="false">FilterPk!J$29</f>
        <v>0</v>
      </c>
      <c r="M1424" s="50" t="n">
        <f aca="false">FilterPk!K$29</f>
        <v>0</v>
      </c>
      <c r="N1424" s="50" t="n">
        <f aca="false">FilterPk!L$29</f>
        <v>61871.19</v>
      </c>
      <c r="O1424" s="50" t="n">
        <f aca="false">FilterPk!M$29</f>
        <v>0</v>
      </c>
      <c r="P1424" s="50" t="n">
        <f aca="false">FilterPk!N$29</f>
        <v>0</v>
      </c>
      <c r="Q1424" s="51" t="n">
        <f aca="false">FilterPk!O$29</f>
        <v>61871.19</v>
      </c>
    </row>
    <row r="1425" customFormat="false" ht="12.75" hidden="false" customHeight="false" outlineLevel="0" collapsed="false">
      <c r="B1425" s="85"/>
      <c r="C1425" s="13" t="n">
        <f aca="false">C1424+1</f>
        <v>1424</v>
      </c>
      <c r="D1425" s="50"/>
      <c r="E1425" s="50"/>
      <c r="F1425" s="50"/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1"/>
    </row>
    <row r="1426" customFormat="false" ht="12.75" hidden="false" customHeight="false" outlineLevel="0" collapsed="false">
      <c r="B1426" s="85" t="str">
        <f aca="false">FilterPk!A$32</f>
        <v>Gas positions</v>
      </c>
      <c r="C1426" s="13" t="n">
        <f aca="false">C1425+1</f>
        <v>1425</v>
      </c>
      <c r="D1426" s="50" t="s">
        <v>4</v>
      </c>
      <c r="E1426" s="50"/>
      <c r="F1426" s="50"/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1"/>
    </row>
    <row r="1427" customFormat="false" ht="12.75" hidden="false" customHeight="false" outlineLevel="0" collapsed="false">
      <c r="B1427" s="85" t="str">
        <f aca="false">FilterPk!A$33</f>
        <v>Kevin Presto</v>
      </c>
      <c r="C1427" s="13" t="n">
        <f aca="false">C1426+1</f>
        <v>1426</v>
      </c>
      <c r="D1427" s="50" t="n">
        <f aca="false">FilterPk!B$33</f>
        <v>0</v>
      </c>
      <c r="E1427" s="50" t="n">
        <f aca="false">FilterPk!C$33</f>
        <v>0</v>
      </c>
      <c r="F1427" s="50" t="n">
        <f aca="false">FilterPk!D$33</f>
        <v>0</v>
      </c>
      <c r="G1427" s="50" t="n">
        <f aca="false">FilterPk!E$33</f>
        <v>0</v>
      </c>
      <c r="H1427" s="50" t="n">
        <f aca="false">FilterPk!F$33</f>
        <v>148.212616</v>
      </c>
      <c r="I1427" s="50" t="n">
        <f aca="false">FilterPk!G$33</f>
        <v>152.45636</v>
      </c>
      <c r="J1427" s="50" t="n">
        <f aca="false">FilterPk!H$33</f>
        <v>146.860915</v>
      </c>
      <c r="K1427" s="50" t="n">
        <f aca="false">FilterPk!I$33</f>
        <v>301.509361</v>
      </c>
      <c r="L1427" s="50" t="n">
        <f aca="false">FilterPk!J$33</f>
        <v>144.921279</v>
      </c>
      <c r="M1427" s="50" t="n">
        <f aca="false">FilterPk!K$33</f>
        <v>149.116289</v>
      </c>
      <c r="N1427" s="50" t="n">
        <f aca="false">FilterPk!L$33</f>
        <v>1043.07682</v>
      </c>
      <c r="O1427" s="50" t="n">
        <f aca="false">FilterPk!M$33</f>
        <v>0</v>
      </c>
      <c r="P1427" s="50" t="n">
        <f aca="false">FilterPk!N$33</f>
        <v>0</v>
      </c>
      <c r="Q1427" s="51" t="n">
        <f aca="false">FilterPk!O$33</f>
        <v>1043.07682</v>
      </c>
    </row>
    <row r="1428" customFormat="false" ht="12.75" hidden="false" customHeight="false" outlineLevel="0" collapsed="false">
      <c r="B1428" s="85" t="str">
        <f aca="false">FilterPk!A$34</f>
        <v>Fletcher Sturm</v>
      </c>
      <c r="C1428" s="13" t="n">
        <f aca="false">C1427+1</f>
        <v>1427</v>
      </c>
      <c r="D1428" s="50" t="n">
        <f aca="false">FilterPk!B$34</f>
        <v>0</v>
      </c>
      <c r="E1428" s="50" t="n">
        <f aca="false">FilterPk!C$34</f>
        <v>0</v>
      </c>
      <c r="F1428" s="50" t="n">
        <f aca="false">FilterPk!D$34</f>
        <v>10.382539</v>
      </c>
      <c r="G1428" s="50" t="n">
        <f aca="false">FilterPk!E$34</f>
        <v>-372.732218</v>
      </c>
      <c r="H1428" s="50" t="n">
        <f aca="false">FilterPk!F$34</f>
        <v>-18.430041</v>
      </c>
      <c r="I1428" s="50" t="n">
        <f aca="false">FilterPk!G$34</f>
        <v>-7.519049</v>
      </c>
      <c r="J1428" s="50" t="n">
        <f aca="false">FilterPk!H$34</f>
        <v>7.209206</v>
      </c>
      <c r="K1428" s="50" t="n">
        <f aca="false">FilterPk!I$34</f>
        <v>16.283645</v>
      </c>
      <c r="L1428" s="50" t="n">
        <f aca="false">FilterPk!J$34</f>
        <v>-0.622678</v>
      </c>
      <c r="M1428" s="50" t="n">
        <f aca="false">FilterPk!K$34</f>
        <v>48.787102</v>
      </c>
      <c r="N1428" s="50" t="n">
        <f aca="false">FilterPk!L$34</f>
        <v>-316.641494</v>
      </c>
      <c r="O1428" s="50" t="n">
        <f aca="false">FilterPk!M$34</f>
        <v>137.057149</v>
      </c>
      <c r="P1428" s="50" t="n">
        <f aca="false">FilterPk!N$34</f>
        <v>0</v>
      </c>
      <c r="Q1428" s="51" t="n">
        <f aca="false">FilterPk!O$34</f>
        <v>-179.584345</v>
      </c>
    </row>
    <row r="1429" customFormat="false" ht="12.75" hidden="false" customHeight="false" outlineLevel="0" collapsed="false">
      <c r="B1429" s="85" t="str">
        <f aca="false">FilterPk!A$35</f>
        <v>Doug Gilbert-Smith</v>
      </c>
      <c r="C1429" s="13" t="n">
        <f aca="false">C1428+1</f>
        <v>1428</v>
      </c>
      <c r="D1429" s="50" t="n">
        <f aca="false">FilterPk!B$35</f>
        <v>0</v>
      </c>
      <c r="E1429" s="50" t="n">
        <f aca="false">FilterPk!C$35</f>
        <v>0</v>
      </c>
      <c r="F1429" s="50" t="n">
        <f aca="false">FilterPk!D$35</f>
        <v>-34.907</v>
      </c>
      <c r="G1429" s="50" t="n">
        <f aca="false">FilterPk!E$35</f>
        <v>38.473605</v>
      </c>
      <c r="H1429" s="50" t="n">
        <f aca="false">FilterPk!F$35</f>
        <v>-29.642523</v>
      </c>
      <c r="I1429" s="50" t="n">
        <f aca="false">FilterPk!G$35</f>
        <v>30.491272</v>
      </c>
      <c r="J1429" s="50" t="n">
        <f aca="false">FilterPk!H$35</f>
        <v>0</v>
      </c>
      <c r="K1429" s="50" t="n">
        <f aca="false">FilterPk!I$35</f>
        <v>90.452808</v>
      </c>
      <c r="L1429" s="50" t="n">
        <f aca="false">FilterPk!J$35</f>
        <v>0</v>
      </c>
      <c r="M1429" s="50" t="n">
        <f aca="false">FilterPk!K$35</f>
        <v>14.574853</v>
      </c>
      <c r="N1429" s="50" t="n">
        <f aca="false">FilterPk!L$35</f>
        <v>109.443015</v>
      </c>
      <c r="O1429" s="50" t="n">
        <f aca="false">FilterPk!M$35</f>
        <v>94.93307</v>
      </c>
      <c r="P1429" s="50" t="n">
        <f aca="false">FilterPk!N$35</f>
        <v>-157.516125</v>
      </c>
      <c r="Q1429" s="51" t="n">
        <f aca="false">FilterPk!O$35</f>
        <v>46.85996</v>
      </c>
    </row>
    <row r="1430" customFormat="false" ht="12.75" hidden="false" customHeight="false" outlineLevel="0" collapsed="false">
      <c r="B1430" s="85" t="str">
        <f aca="false">FilterPk!A$36</f>
        <v>Rogers Herndon</v>
      </c>
      <c r="C1430" s="13" t="n">
        <f aca="false">C1429+1</f>
        <v>1429</v>
      </c>
      <c r="D1430" s="50" t="n">
        <f aca="false">FilterPk!B$36</f>
        <v>0</v>
      </c>
      <c r="E1430" s="50" t="n">
        <f aca="false">FilterPk!C$36</f>
        <v>0</v>
      </c>
      <c r="F1430" s="50" t="n">
        <f aca="false">FilterPk!D$36</f>
        <v>-16.269581</v>
      </c>
      <c r="G1430" s="50" t="n">
        <f aca="false">FilterPk!E$36</f>
        <v>-36.150495</v>
      </c>
      <c r="H1430" s="50" t="n">
        <f aca="false">FilterPk!F$36</f>
        <v>-105.080472</v>
      </c>
      <c r="I1430" s="50" t="n">
        <f aca="false">FilterPk!G$36</f>
        <v>-21.496839</v>
      </c>
      <c r="J1430" s="50" t="n">
        <f aca="false">FilterPk!H$36</f>
        <v>76.011979</v>
      </c>
      <c r="K1430" s="50" t="n">
        <f aca="false">FilterPk!I$36</f>
        <v>315.376651</v>
      </c>
      <c r="L1430" s="50" t="n">
        <f aca="false">FilterPk!J$36</f>
        <v>0.622678</v>
      </c>
      <c r="M1430" s="50" t="n">
        <f aca="false">FilterPk!K$36</f>
        <v>131.855286</v>
      </c>
      <c r="N1430" s="50" t="n">
        <f aca="false">FilterPk!L$36</f>
        <v>344.869207</v>
      </c>
      <c r="O1430" s="50" t="n">
        <f aca="false">FilterPk!M$36</f>
        <v>500.495437</v>
      </c>
      <c r="P1430" s="50" t="n">
        <f aca="false">FilterPk!N$36</f>
        <v>0</v>
      </c>
      <c r="Q1430" s="51" t="n">
        <f aca="false">FilterPk!O$36</f>
        <v>845.364644</v>
      </c>
    </row>
    <row r="1431" customFormat="false" ht="12.75" hidden="false" customHeight="false" outlineLevel="0" collapsed="false">
      <c r="B1431" s="85" t="str">
        <f aca="false">FilterPk!A$37</f>
        <v>Dana Davis</v>
      </c>
      <c r="C1431" s="13" t="n">
        <f aca="false">C1430+1</f>
        <v>1430</v>
      </c>
      <c r="D1431" s="50" t="n">
        <f aca="false">FilterPk!B$37</f>
        <v>0</v>
      </c>
      <c r="E1431" s="50" t="n">
        <f aca="false">FilterPk!C$37</f>
        <v>0</v>
      </c>
      <c r="F1431" s="50" t="n">
        <f aca="false">FilterPk!D$37</f>
        <v>4.986714</v>
      </c>
      <c r="G1431" s="50" t="n">
        <f aca="false">FilterPk!E$37</f>
        <v>-10.425106</v>
      </c>
      <c r="H1431" s="50" t="n">
        <f aca="false">FilterPk!F$37</f>
        <v>34.582944</v>
      </c>
      <c r="I1431" s="50" t="n">
        <f aca="false">FilterPk!G$37</f>
        <v>31.966656</v>
      </c>
      <c r="J1431" s="50" t="n">
        <f aca="false">FilterPk!H$37</f>
        <v>34.267547</v>
      </c>
      <c r="K1431" s="50" t="n">
        <f aca="false">FilterPk!I$37</f>
        <v>70.027981</v>
      </c>
      <c r="L1431" s="50" t="n">
        <f aca="false">FilterPk!J$37</f>
        <v>33.814965</v>
      </c>
      <c r="M1431" s="50" t="n">
        <f aca="false">FilterPk!K$37</f>
        <v>44.191074</v>
      </c>
      <c r="N1431" s="50" t="n">
        <f aca="false">FilterPk!L$37</f>
        <v>243.412775</v>
      </c>
      <c r="O1431" s="50" t="n">
        <f aca="false">FilterPk!M$37</f>
        <v>27.55263</v>
      </c>
      <c r="P1431" s="50" t="n">
        <f aca="false">FilterPk!N$37</f>
        <v>0</v>
      </c>
      <c r="Q1431" s="51" t="n">
        <f aca="false">FilterPk!O$37</f>
        <v>270.965405</v>
      </c>
    </row>
    <row r="1432" customFormat="false" ht="12.75" hidden="false" customHeight="false" outlineLevel="0" collapsed="false">
      <c r="B1432" s="85" t="str">
        <f aca="false">FilterPk!A$38</f>
        <v>Tom May</v>
      </c>
      <c r="C1432" s="13" t="n">
        <f aca="false">C1431+1</f>
        <v>1431</v>
      </c>
      <c r="D1432" s="50" t="n">
        <f aca="false">FilterPk!B$38</f>
        <v>0</v>
      </c>
      <c r="E1432" s="50" t="n">
        <f aca="false">FilterPk!C$38</f>
        <v>0</v>
      </c>
      <c r="F1432" s="50" t="n">
        <f aca="false">FilterPk!D$38</f>
        <v>0</v>
      </c>
      <c r="G1432" s="50" t="n">
        <f aca="false">FilterPk!E$38</f>
        <v>0</v>
      </c>
      <c r="H1432" s="50" t="n">
        <f aca="false">FilterPk!F$38</f>
        <v>0</v>
      </c>
      <c r="I1432" s="50" t="n">
        <f aca="false">FilterPk!G$38</f>
        <v>0</v>
      </c>
      <c r="J1432" s="50" t="n">
        <f aca="false">FilterPk!H$38</f>
        <v>0</v>
      </c>
      <c r="K1432" s="50" t="n">
        <f aca="false">FilterPk!I$38</f>
        <v>0</v>
      </c>
      <c r="L1432" s="50" t="n">
        <f aca="false">FilterPk!J$38</f>
        <v>0</v>
      </c>
      <c r="M1432" s="50" t="n">
        <f aca="false">FilterPk!K$38</f>
        <v>0</v>
      </c>
      <c r="N1432" s="50" t="n">
        <f aca="false">FilterPk!L$38</f>
        <v>0</v>
      </c>
      <c r="O1432" s="50" t="n">
        <f aca="false">FilterPk!M$38</f>
        <v>0</v>
      </c>
      <c r="P1432" s="50" t="n">
        <f aca="false">FilterPk!N$38</f>
        <v>0</v>
      </c>
      <c r="Q1432" s="51" t="n">
        <f aca="false">FilterPk!O$38</f>
        <v>0</v>
      </c>
    </row>
    <row r="1433" customFormat="false" ht="12.75" hidden="false" customHeight="false" outlineLevel="0" collapsed="false">
      <c r="B1433" s="85" t="str">
        <f aca="false">FilterPk!A$39</f>
        <v>Clint Dean</v>
      </c>
      <c r="C1433" s="13" t="n">
        <f aca="false">C1432+1</f>
        <v>1432</v>
      </c>
      <c r="D1433" s="50" t="n">
        <f aca="false">FilterPk!B$39</f>
        <v>0</v>
      </c>
      <c r="E1433" s="50" t="n">
        <f aca="false">FilterPk!C$39</f>
        <v>0</v>
      </c>
      <c r="F1433" s="50" t="n">
        <f aca="false">FilterPk!D$39</f>
        <v>-27.9256</v>
      </c>
      <c r="G1433" s="50" t="n">
        <f aca="false">FilterPk!E$39</f>
        <v>0</v>
      </c>
      <c r="H1433" s="50" t="n">
        <f aca="false">FilterPk!F$39</f>
        <v>0</v>
      </c>
      <c r="I1433" s="50" t="n">
        <f aca="false">FilterPk!G$39</f>
        <v>0</v>
      </c>
      <c r="J1433" s="50" t="n">
        <f aca="false">FilterPk!H$39</f>
        <v>0</v>
      </c>
      <c r="K1433" s="50" t="n">
        <f aca="false">FilterPk!I$39</f>
        <v>0</v>
      </c>
      <c r="L1433" s="50" t="n">
        <f aca="false">FilterPk!J$39</f>
        <v>0</v>
      </c>
      <c r="M1433" s="50" t="n">
        <f aca="false">FilterPk!K$39</f>
        <v>0</v>
      </c>
      <c r="N1433" s="50" t="n">
        <f aca="false">FilterPk!L$39</f>
        <v>-27.9256</v>
      </c>
      <c r="O1433" s="50" t="n">
        <f aca="false">FilterPk!M$39</f>
        <v>0</v>
      </c>
      <c r="P1433" s="50" t="n">
        <f aca="false">FilterPk!N$39</f>
        <v>0</v>
      </c>
      <c r="Q1433" s="51" t="n">
        <f aca="false">FilterPk!O$39</f>
        <v>-27.9256</v>
      </c>
    </row>
    <row r="1434" customFormat="false" ht="12.75" hidden="false" customHeight="false" outlineLevel="0" collapsed="false">
      <c r="B1434" s="85" t="str">
        <f aca="false">FilterPk!A$40</f>
        <v>Rob Benson</v>
      </c>
      <c r="C1434" s="13" t="n">
        <f aca="false">C1433+1</f>
        <v>1433</v>
      </c>
      <c r="D1434" s="50" t="n">
        <f aca="false">FilterPk!B$40</f>
        <v>0</v>
      </c>
      <c r="E1434" s="50" t="n">
        <f aca="false">FilterPk!C$40</f>
        <v>0</v>
      </c>
      <c r="F1434" s="50" t="n">
        <f aca="false">FilterPk!D$40</f>
        <v>0</v>
      </c>
      <c r="G1434" s="50" t="n">
        <f aca="false">FilterPk!E$40</f>
        <v>-76.947211</v>
      </c>
      <c r="H1434" s="50" t="n">
        <f aca="false">FilterPk!F$40</f>
        <v>0</v>
      </c>
      <c r="I1434" s="50" t="n">
        <f aca="false">FilterPk!G$40</f>
        <v>0</v>
      </c>
      <c r="J1434" s="50" t="n">
        <f aca="false">FilterPk!H$40</f>
        <v>0</v>
      </c>
      <c r="K1434" s="50" t="n">
        <f aca="false">FilterPk!I$40</f>
        <v>0</v>
      </c>
      <c r="L1434" s="50" t="n">
        <f aca="false">FilterPk!J$40</f>
        <v>0</v>
      </c>
      <c r="M1434" s="50" t="n">
        <f aca="false">FilterPk!K$40</f>
        <v>0</v>
      </c>
      <c r="N1434" s="50" t="n">
        <f aca="false">FilterPk!L$40</f>
        <v>-76.947211</v>
      </c>
      <c r="O1434" s="50" t="n">
        <f aca="false">FilterPk!M$40</f>
        <v>0</v>
      </c>
      <c r="P1434" s="50" t="n">
        <f aca="false">FilterPk!N$40</f>
        <v>0</v>
      </c>
      <c r="Q1434" s="51" t="n">
        <f aca="false">FilterPk!O$40</f>
        <v>-76.947211</v>
      </c>
    </row>
    <row r="1435" customFormat="false" ht="12.75" hidden="false" customHeight="false" outlineLevel="0" collapsed="false">
      <c r="B1435" s="85" t="str">
        <f aca="false">FilterPk!A$41</f>
        <v>Matt Lorenz</v>
      </c>
      <c r="C1435" s="13" t="n">
        <f aca="false">C1434+1</f>
        <v>1434</v>
      </c>
      <c r="D1435" s="50" t="n">
        <f aca="false">FilterPk!B$41</f>
        <v>0</v>
      </c>
      <c r="E1435" s="50" t="n">
        <f aca="false">FilterPk!C$41</f>
        <v>0</v>
      </c>
      <c r="F1435" s="50" t="n">
        <f aca="false">FilterPk!D$41</f>
        <v>0</v>
      </c>
      <c r="G1435" s="50" t="n">
        <f aca="false">FilterPk!E$41</f>
        <v>0</v>
      </c>
      <c r="H1435" s="50" t="n">
        <f aca="false">FilterPk!F$41</f>
        <v>0</v>
      </c>
      <c r="I1435" s="50" t="n">
        <f aca="false">FilterPk!G$41</f>
        <v>0</v>
      </c>
      <c r="J1435" s="50" t="n">
        <f aca="false">FilterPk!H$41</f>
        <v>0</v>
      </c>
      <c r="K1435" s="50" t="n">
        <f aca="false">FilterPk!I$41</f>
        <v>0</v>
      </c>
      <c r="L1435" s="50" t="n">
        <f aca="false">FilterPk!J$41</f>
        <v>0</v>
      </c>
      <c r="M1435" s="50" t="n">
        <f aca="false">FilterPk!K$41</f>
        <v>0</v>
      </c>
      <c r="N1435" s="50" t="n">
        <f aca="false">FilterPk!L$41</f>
        <v>0</v>
      </c>
      <c r="O1435" s="50" t="n">
        <f aca="false">FilterPk!M$41</f>
        <v>0</v>
      </c>
      <c r="P1435" s="50" t="n">
        <f aca="false">FilterPk!N$41</f>
        <v>0</v>
      </c>
      <c r="Q1435" s="51" t="n">
        <f aca="false">FilterPk!O$41</f>
        <v>0</v>
      </c>
    </row>
    <row r="1436" customFormat="false" ht="12.75" hidden="false" customHeight="false" outlineLevel="0" collapsed="false">
      <c r="B1436" s="85" t="str">
        <f aca="false">FilterPk!A$42</f>
        <v>John Forney</v>
      </c>
      <c r="C1436" s="13" t="n">
        <f aca="false">C1435+1</f>
        <v>1435</v>
      </c>
      <c r="D1436" s="50" t="n">
        <f aca="false">FilterPk!B$42</f>
        <v>0</v>
      </c>
      <c r="E1436" s="50" t="n">
        <f aca="false">FilterPk!C$42</f>
        <v>0</v>
      </c>
      <c r="F1436" s="50" t="n">
        <f aca="false">FilterPk!D$42</f>
        <v>0</v>
      </c>
      <c r="G1436" s="50" t="n">
        <f aca="false">FilterPk!E$42</f>
        <v>0</v>
      </c>
      <c r="H1436" s="50" t="n">
        <f aca="false">FilterPk!F$42</f>
        <v>0</v>
      </c>
      <c r="I1436" s="50" t="n">
        <f aca="false">FilterPk!G$42</f>
        <v>0</v>
      </c>
      <c r="J1436" s="50" t="n">
        <f aca="false">FilterPk!H$42</f>
        <v>0</v>
      </c>
      <c r="K1436" s="50" t="n">
        <f aca="false">FilterPk!I$42</f>
        <v>0</v>
      </c>
      <c r="L1436" s="50" t="n">
        <f aca="false">FilterPk!J$42</f>
        <v>0</v>
      </c>
      <c r="M1436" s="50" t="n">
        <f aca="false">FilterPk!K$42</f>
        <v>0</v>
      </c>
      <c r="N1436" s="50" t="n">
        <f aca="false">FilterPk!L$42</f>
        <v>0</v>
      </c>
      <c r="O1436" s="50" t="n">
        <f aca="false">FilterPk!M$42</f>
        <v>0</v>
      </c>
      <c r="P1436" s="50" t="n">
        <f aca="false">FilterPk!N$42</f>
        <v>0</v>
      </c>
      <c r="Q1436" s="51" t="n">
        <f aca="false">FilterPk!O$42</f>
        <v>0</v>
      </c>
    </row>
    <row r="1437" customFormat="false" ht="12.75" hidden="false" customHeight="false" outlineLevel="0" collapsed="false">
      <c r="B1437" s="85" t="str">
        <f aca="false">FilterPk!A$43</f>
        <v>Mike Carson</v>
      </c>
      <c r="C1437" s="13" t="n">
        <f aca="false">C1436+1</f>
        <v>1436</v>
      </c>
      <c r="D1437" s="50" t="n">
        <f aca="false">FilterPk!B$43</f>
        <v>0</v>
      </c>
      <c r="E1437" s="50" t="n">
        <f aca="false">FilterPk!C$43</f>
        <v>0</v>
      </c>
      <c r="F1437" s="50" t="n">
        <f aca="false">FilterPk!D$43</f>
        <v>0</v>
      </c>
      <c r="G1437" s="50" t="n">
        <f aca="false">FilterPk!E$43</f>
        <v>0</v>
      </c>
      <c r="H1437" s="50" t="n">
        <f aca="false">FilterPk!F$43</f>
        <v>0</v>
      </c>
      <c r="I1437" s="50" t="n">
        <f aca="false">FilterPk!G$43</f>
        <v>0</v>
      </c>
      <c r="J1437" s="50" t="n">
        <f aca="false">FilterPk!H$43</f>
        <v>0</v>
      </c>
      <c r="K1437" s="50" t="n">
        <f aca="false">FilterPk!I$43</f>
        <v>0</v>
      </c>
      <c r="L1437" s="50" t="n">
        <f aca="false">FilterPk!J$43</f>
        <v>0</v>
      </c>
      <c r="M1437" s="50" t="n">
        <f aca="false">FilterPk!K$43</f>
        <v>0</v>
      </c>
      <c r="N1437" s="50" t="n">
        <f aca="false">FilterPk!L$43</f>
        <v>0</v>
      </c>
      <c r="O1437" s="50" t="n">
        <f aca="false">FilterPk!M$43</f>
        <v>0</v>
      </c>
      <c r="P1437" s="50" t="n">
        <f aca="false">FilterPk!N$43</f>
        <v>0</v>
      </c>
      <c r="Q1437" s="51" t="n">
        <f aca="false">FilterPk!O$43</f>
        <v>0</v>
      </c>
    </row>
    <row r="1438" customFormat="false" ht="12.75" hidden="false" customHeight="false" outlineLevel="0" collapsed="false">
      <c r="B1438" s="85" t="str">
        <f aca="false">FilterPk!A$44</f>
        <v>Chris Dorland</v>
      </c>
      <c r="C1438" s="13" t="n">
        <f aca="false">C1437+1</f>
        <v>1437</v>
      </c>
      <c r="D1438" s="50" t="n">
        <f aca="false">FilterPk!B$44</f>
        <v>0</v>
      </c>
      <c r="E1438" s="50" t="n">
        <f aca="false">FilterPk!C$44</f>
        <v>0</v>
      </c>
      <c r="F1438" s="50" t="n">
        <f aca="false">FilterPk!D$44</f>
        <v>0</v>
      </c>
      <c r="G1438" s="50" t="n">
        <f aca="false">FilterPk!E$44</f>
        <v>0</v>
      </c>
      <c r="H1438" s="50" t="n">
        <f aca="false">FilterPk!F$44</f>
        <v>0</v>
      </c>
      <c r="I1438" s="50" t="n">
        <f aca="false">FilterPk!G$44</f>
        <v>0</v>
      </c>
      <c r="J1438" s="50" t="n">
        <f aca="false">FilterPk!H$44</f>
        <v>0</v>
      </c>
      <c r="K1438" s="50" t="n">
        <f aca="false">FilterPk!I$44</f>
        <v>0</v>
      </c>
      <c r="L1438" s="50" t="n">
        <f aca="false">FilterPk!J$44</f>
        <v>0</v>
      </c>
      <c r="M1438" s="50" t="n">
        <f aca="false">FilterPk!K$44</f>
        <v>0</v>
      </c>
      <c r="N1438" s="50" t="n">
        <f aca="false">FilterPk!L$44</f>
        <v>0</v>
      </c>
      <c r="O1438" s="50" t="n">
        <f aca="false">FilterPk!M$44</f>
        <v>0</v>
      </c>
      <c r="P1438" s="50" t="n">
        <f aca="false">FilterPk!N$44</f>
        <v>0</v>
      </c>
      <c r="Q1438" s="51" t="n">
        <f aca="false">FilterPk!O$44</f>
        <v>0</v>
      </c>
    </row>
    <row r="1439" customFormat="false" ht="12.75" hidden="false" customHeight="false" outlineLevel="0" collapsed="false">
      <c r="B1439" s="85" t="str">
        <f aca="false">FilterPk!A$45</f>
        <v>Jeff King</v>
      </c>
      <c r="C1439" s="13" t="n">
        <f aca="false">C1438+1</f>
        <v>1438</v>
      </c>
      <c r="D1439" s="50" t="n">
        <f aca="false">FilterPk!B$45</f>
        <v>0</v>
      </c>
      <c r="E1439" s="50" t="n">
        <f aca="false">FilterPk!C$45</f>
        <v>0</v>
      </c>
      <c r="F1439" s="50" t="n">
        <f aca="false">FilterPk!D$45</f>
        <v>0</v>
      </c>
      <c r="G1439" s="50" t="n">
        <f aca="false">FilterPk!E$45</f>
        <v>0</v>
      </c>
      <c r="H1439" s="50" t="n">
        <f aca="false">FilterPk!F$45</f>
        <v>0</v>
      </c>
      <c r="I1439" s="50" t="n">
        <f aca="false">FilterPk!G$45</f>
        <v>0</v>
      </c>
      <c r="J1439" s="50" t="n">
        <f aca="false">FilterPk!H$45</f>
        <v>0</v>
      </c>
      <c r="K1439" s="50" t="n">
        <f aca="false">FilterPk!I$45</f>
        <v>0</v>
      </c>
      <c r="L1439" s="50" t="n">
        <f aca="false">FilterPk!J$45</f>
        <v>0</v>
      </c>
      <c r="M1439" s="50" t="n">
        <f aca="false">FilterPk!K$45</f>
        <v>0</v>
      </c>
      <c r="N1439" s="50" t="n">
        <f aca="false">FilterPk!L$45</f>
        <v>0</v>
      </c>
      <c r="O1439" s="50" t="n">
        <f aca="false">FilterPk!M$45</f>
        <v>0</v>
      </c>
      <c r="P1439" s="50" t="n">
        <f aca="false">FilterPk!N$45</f>
        <v>0</v>
      </c>
      <c r="Q1439" s="51" t="n">
        <f aca="false">FilterPk!O$45</f>
        <v>0</v>
      </c>
    </row>
    <row r="1440" customFormat="false" ht="12.75" hidden="false" customHeight="false" outlineLevel="0" collapsed="false">
      <c r="B1440" s="85" t="n">
        <f aca="false">FilterPk!A$46</f>
        <v>0</v>
      </c>
      <c r="C1440" s="13" t="n">
        <f aca="false">C1439+1</f>
        <v>1439</v>
      </c>
      <c r="D1440" s="50" t="n">
        <f aca="false">FilterPk!B$46</f>
        <v>0</v>
      </c>
      <c r="E1440" s="50" t="n">
        <f aca="false">FilterPk!C$46</f>
        <v>0</v>
      </c>
      <c r="F1440" s="50" t="n">
        <f aca="false">FilterPk!D$46</f>
        <v>0</v>
      </c>
      <c r="G1440" s="50" t="n">
        <f aca="false">FilterPk!E$46</f>
        <v>0</v>
      </c>
      <c r="H1440" s="50" t="n">
        <f aca="false">FilterPk!F$46</f>
        <v>0</v>
      </c>
      <c r="I1440" s="50" t="n">
        <f aca="false">FilterPk!G$46</f>
        <v>0</v>
      </c>
      <c r="J1440" s="50" t="n">
        <f aca="false">FilterPk!H$46</f>
        <v>0</v>
      </c>
      <c r="K1440" s="50" t="n">
        <f aca="false">FilterPk!I$46</f>
        <v>0</v>
      </c>
      <c r="L1440" s="50" t="n">
        <f aca="false">FilterPk!J$46</f>
        <v>0</v>
      </c>
      <c r="M1440" s="50" t="n">
        <f aca="false">FilterPk!K$46</f>
        <v>0</v>
      </c>
      <c r="N1440" s="50" t="n">
        <f aca="false">FilterPk!L$46</f>
        <v>0</v>
      </c>
      <c r="O1440" s="50" t="n">
        <f aca="false">FilterPk!M$46</f>
        <v>0</v>
      </c>
      <c r="P1440" s="50" t="n">
        <f aca="false">FilterPk!N$46</f>
        <v>0</v>
      </c>
      <c r="Q1440" s="51" t="n">
        <f aca="false">FilterPk!O$46</f>
        <v>0</v>
      </c>
    </row>
    <row r="1441" customFormat="false" ht="12.75" hidden="false" customHeight="false" outlineLevel="0" collapsed="false">
      <c r="B1441" s="87" t="n">
        <f aca="false">FilterPk!A$47</f>
        <v>0</v>
      </c>
      <c r="C1441" s="64" t="n">
        <f aca="false">C1440+1</f>
        <v>1440</v>
      </c>
      <c r="D1441" s="54" t="n">
        <f aca="false">FilterPk!B$47</f>
        <v>0</v>
      </c>
      <c r="E1441" s="54" t="n">
        <f aca="false">FilterPk!C$47</f>
        <v>0</v>
      </c>
      <c r="F1441" s="54" t="n">
        <f aca="false">FilterPk!D$47</f>
        <v>0</v>
      </c>
      <c r="G1441" s="54" t="n">
        <f aca="false">FilterPk!E$47</f>
        <v>0</v>
      </c>
      <c r="H1441" s="54" t="n">
        <f aca="false">FilterPk!F$47</f>
        <v>0</v>
      </c>
      <c r="I1441" s="54" t="n">
        <f aca="false">FilterPk!G$47</f>
        <v>0</v>
      </c>
      <c r="J1441" s="54" t="n">
        <f aca="false">FilterPk!H$47</f>
        <v>0</v>
      </c>
      <c r="K1441" s="54" t="n">
        <f aca="false">FilterPk!I$47</f>
        <v>0</v>
      </c>
      <c r="L1441" s="54" t="n">
        <f aca="false">FilterPk!J$47</f>
        <v>0</v>
      </c>
      <c r="M1441" s="54" t="n">
        <f aca="false">FilterPk!K$47</f>
        <v>0</v>
      </c>
      <c r="N1441" s="54" t="n">
        <f aca="false">FilterPk!L$47</f>
        <v>0</v>
      </c>
      <c r="O1441" s="54" t="n">
        <f aca="false">FilterPk!M$47</f>
        <v>0</v>
      </c>
      <c r="P1441" s="54" t="n">
        <f aca="false">FilterPk!N$47</f>
        <v>0</v>
      </c>
      <c r="Q1441" s="55" t="n">
        <f aca="false">FilterPk!O$47</f>
        <v>0</v>
      </c>
    </row>
    <row r="1442" customFormat="false" ht="12.75" hidden="false" customHeight="false" outlineLevel="0" collapsed="false">
      <c r="A1442" s="0" t="n">
        <f aca="false">A1402+1</f>
        <v>37</v>
      </c>
      <c r="B1442" s="57" t="n">
        <f aca="false">FilterPk!D$1</f>
        <v>36907</v>
      </c>
      <c r="C1442" s="58" t="n">
        <f aca="false">C1441+1</f>
        <v>1441</v>
      </c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83"/>
    </row>
    <row r="1443" customFormat="false" ht="12.75" hidden="false" customHeight="false" outlineLevel="0" collapsed="false">
      <c r="B1443" s="61"/>
      <c r="C1443" s="13" t="n">
        <f aca="false">C1442+1</f>
        <v>1442</v>
      </c>
      <c r="D1443" s="13"/>
      <c r="E1443" s="21" t="s">
        <v>5</v>
      </c>
      <c r="F1443" s="21" t="s">
        <v>6</v>
      </c>
      <c r="G1443" s="21" t="s">
        <v>7</v>
      </c>
      <c r="H1443" s="21" t="s">
        <v>8</v>
      </c>
      <c r="I1443" s="21" t="s">
        <v>9</v>
      </c>
      <c r="J1443" s="21" t="s">
        <v>10</v>
      </c>
      <c r="K1443" s="21" t="s">
        <v>11</v>
      </c>
      <c r="L1443" s="21" t="s">
        <v>12</v>
      </c>
      <c r="M1443" s="21" t="s">
        <v>13</v>
      </c>
      <c r="N1443" s="21" t="s">
        <v>14</v>
      </c>
      <c r="O1443" s="21" t="n">
        <v>2002</v>
      </c>
      <c r="P1443" s="21" t="s">
        <v>15</v>
      </c>
      <c r="Q1443" s="84" t="s">
        <v>16</v>
      </c>
    </row>
    <row r="1444" customFormat="false" ht="12.75" hidden="false" customHeight="false" outlineLevel="0" collapsed="false">
      <c r="B1444" s="85" t="str">
        <f aca="false">FilterPk!A$9</f>
        <v>Power positions</v>
      </c>
      <c r="C1444" s="13" t="n">
        <f aca="false">C1443+1</f>
        <v>1443</v>
      </c>
      <c r="D1444" s="13" t="s">
        <v>4</v>
      </c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86"/>
    </row>
    <row r="1445" customFormat="false" ht="12.75" hidden="false" customHeight="false" outlineLevel="0" collapsed="false">
      <c r="B1445" s="85" t="str">
        <f aca="false">FilterPk!A$10</f>
        <v>East Position</v>
      </c>
      <c r="C1445" s="13" t="n">
        <f aca="false">C1444+1</f>
        <v>1444</v>
      </c>
      <c r="D1445" s="50" t="n">
        <f aca="false">FilterPk!B$10</f>
        <v>34784396.7946123</v>
      </c>
      <c r="E1445" s="50" t="n">
        <f aca="false">FilterPk!C$10</f>
        <v>75045.54</v>
      </c>
      <c r="F1445" s="50" t="n">
        <f aca="false">FilterPk!D$10</f>
        <v>84629.15</v>
      </c>
      <c r="G1445" s="50" t="n">
        <f aca="false">FilterPk!E$10</f>
        <v>1358824.72</v>
      </c>
      <c r="H1445" s="50" t="n">
        <f aca="false">FilterPk!F$10</f>
        <v>1120662.53</v>
      </c>
      <c r="I1445" s="50" t="n">
        <f aca="false">FilterPk!G$10</f>
        <v>422841.14</v>
      </c>
      <c r="J1445" s="50" t="n">
        <f aca="false">FilterPk!H$10</f>
        <v>788810.55</v>
      </c>
      <c r="K1445" s="50" t="n">
        <f aca="false">FilterPk!I$10</f>
        <v>1076253.71</v>
      </c>
      <c r="L1445" s="50" t="n">
        <f aca="false">FilterPk!J$10</f>
        <v>363159.42</v>
      </c>
      <c r="M1445" s="50" t="n">
        <f aca="false">FilterPk!K$10</f>
        <v>5764043.19</v>
      </c>
      <c r="N1445" s="50" t="n">
        <f aca="false">FilterPk!L$10</f>
        <v>11054269.95</v>
      </c>
      <c r="O1445" s="50" t="n">
        <f aca="false">FilterPk!M$10</f>
        <v>3650317.45</v>
      </c>
      <c r="P1445" s="50" t="n">
        <f aca="false">FilterPk!N$10</f>
        <v>-1642778.44</v>
      </c>
      <c r="Q1445" s="51" t="n">
        <f aca="false">FilterPk!O$10</f>
        <v>13061808.96</v>
      </c>
    </row>
    <row r="1446" customFormat="false" ht="12.75" hidden="false" customHeight="false" outlineLevel="0" collapsed="false">
      <c r="B1446" s="85" t="str">
        <f aca="false">FilterPk!A$11</f>
        <v>East Power Mgmt</v>
      </c>
      <c r="C1446" s="13" t="n">
        <f aca="false">C1445+1</f>
        <v>1445</v>
      </c>
      <c r="D1446" s="50" t="n">
        <f aca="false">FilterPk!B$11</f>
        <v>7547347.04451418</v>
      </c>
      <c r="E1446" s="50" t="n">
        <f aca="false">FilterPk!C$11</f>
        <v>43646.27</v>
      </c>
      <c r="F1446" s="50" t="n">
        <f aca="false">FilterPk!D$11</f>
        <v>-98133.28</v>
      </c>
      <c r="G1446" s="50" t="n">
        <f aca="false">FilterPk!E$11</f>
        <v>107993.78</v>
      </c>
      <c r="H1446" s="50" t="n">
        <f aca="false">FilterPk!F$11</f>
        <v>155786.29</v>
      </c>
      <c r="I1446" s="50" t="n">
        <f aca="false">FilterPk!G$11</f>
        <v>89357.34</v>
      </c>
      <c r="J1446" s="50" t="n">
        <f aca="false">FilterPk!H$11</f>
        <v>247101.13</v>
      </c>
      <c r="K1446" s="50" t="n">
        <f aca="false">FilterPk!I$11</f>
        <v>307386.28</v>
      </c>
      <c r="L1446" s="50" t="n">
        <f aca="false">FilterPk!J$11</f>
        <v>108209.05</v>
      </c>
      <c r="M1446" s="50" t="n">
        <f aca="false">FilterPk!K$11</f>
        <v>1338376.99</v>
      </c>
      <c r="N1446" s="50" t="n">
        <f aca="false">FilterPk!L$11</f>
        <v>2299723.85</v>
      </c>
      <c r="O1446" s="50" t="n">
        <f aca="false">FilterPk!M$11</f>
        <v>606348.53</v>
      </c>
      <c r="P1446" s="50" t="n">
        <f aca="false">FilterPk!N$11</f>
        <v>61912.21</v>
      </c>
      <c r="Q1446" s="51" t="n">
        <f aca="false">FilterPk!O$11</f>
        <v>2967984.59</v>
      </c>
    </row>
    <row r="1447" customFormat="false" ht="12.75" hidden="false" customHeight="false" outlineLevel="0" collapsed="false">
      <c r="B1447" s="85" t="str">
        <f aca="false">FilterPk!A$12</f>
        <v>Long Term Options</v>
      </c>
      <c r="C1447" s="13" t="n">
        <f aca="false">C1446+1</f>
        <v>1446</v>
      </c>
      <c r="D1447" s="50" t="n">
        <f aca="false">FilterPk!B$12</f>
        <v>0</v>
      </c>
      <c r="E1447" s="50" t="n">
        <f aca="false">FilterPk!C$12</f>
        <v>0</v>
      </c>
      <c r="F1447" s="50" t="n">
        <f aca="false">FilterPk!D$12</f>
        <v>0</v>
      </c>
      <c r="G1447" s="50" t="n">
        <f aca="false">FilterPk!E$12</f>
        <v>0</v>
      </c>
      <c r="H1447" s="50" t="n">
        <f aca="false">FilterPk!F$12</f>
        <v>0</v>
      </c>
      <c r="I1447" s="50" t="n">
        <f aca="false">FilterPk!G$12</f>
        <v>0</v>
      </c>
      <c r="J1447" s="50" t="n">
        <f aca="false">FilterPk!H$12</f>
        <v>0</v>
      </c>
      <c r="K1447" s="50" t="n">
        <f aca="false">FilterPk!I$12</f>
        <v>0</v>
      </c>
      <c r="L1447" s="50" t="n">
        <f aca="false">FilterPk!J$12</f>
        <v>0</v>
      </c>
      <c r="M1447" s="50" t="n">
        <f aca="false">FilterPk!K$12</f>
        <v>0</v>
      </c>
      <c r="N1447" s="50" t="n">
        <f aca="false">FilterPk!L$12</f>
        <v>0</v>
      </c>
      <c r="O1447" s="50" t="n">
        <f aca="false">FilterPk!M$12</f>
        <v>0</v>
      </c>
      <c r="P1447" s="50" t="n">
        <f aca="false">FilterPk!N$12</f>
        <v>0</v>
      </c>
      <c r="Q1447" s="51" t="n">
        <f aca="false">FilterPk!O$12</f>
        <v>0</v>
      </c>
    </row>
    <row r="1448" customFormat="false" ht="12.75" hidden="false" customHeight="false" outlineLevel="0" collapsed="false">
      <c r="B1448" s="85" t="str">
        <f aca="false">FilterPk!A$13</f>
        <v>LT-MIDWEST</v>
      </c>
      <c r="C1448" s="13" t="n">
        <f aca="false">C1447+1</f>
        <v>1447</v>
      </c>
      <c r="D1448" s="50" t="n">
        <f aca="false">FilterPk!B$13</f>
        <v>7151089.47366245</v>
      </c>
      <c r="E1448" s="50" t="n">
        <f aca="false">FilterPk!C$13</f>
        <v>48283.08</v>
      </c>
      <c r="F1448" s="50" t="n">
        <f aca="false">FilterPk!D$13</f>
        <v>-141448.54</v>
      </c>
      <c r="G1448" s="50" t="n">
        <f aca="false">FilterPk!E$13</f>
        <v>574622.66</v>
      </c>
      <c r="H1448" s="50" t="n">
        <f aca="false">FilterPk!F$13</f>
        <v>298097.27</v>
      </c>
      <c r="I1448" s="50" t="n">
        <f aca="false">FilterPk!G$13</f>
        <v>249481.43</v>
      </c>
      <c r="J1448" s="50" t="n">
        <f aca="false">FilterPk!H$13</f>
        <v>119379.88</v>
      </c>
      <c r="K1448" s="50" t="n">
        <f aca="false">FilterPk!I$13</f>
        <v>25994.27</v>
      </c>
      <c r="L1448" s="50" t="n">
        <f aca="false">FilterPk!J$13</f>
        <v>156242.15</v>
      </c>
      <c r="M1448" s="50" t="n">
        <f aca="false">FilterPk!K$13</f>
        <v>1762908.33</v>
      </c>
      <c r="N1448" s="50" t="n">
        <f aca="false">FilterPk!L$13</f>
        <v>3093560.53</v>
      </c>
      <c r="O1448" s="50" t="n">
        <f aca="false">FilterPk!M$13</f>
        <v>565730</v>
      </c>
      <c r="P1448" s="50" t="n">
        <f aca="false">FilterPk!N$13</f>
        <v>-439379.19</v>
      </c>
      <c r="Q1448" s="51" t="n">
        <f aca="false">FilterPk!O$13</f>
        <v>3219911.34</v>
      </c>
    </row>
    <row r="1449" customFormat="false" ht="12.75" hidden="false" customHeight="false" outlineLevel="0" collapsed="false">
      <c r="B1449" s="85" t="str">
        <f aca="false">FilterPk!A$14</f>
        <v>ST-ECAR</v>
      </c>
      <c r="C1449" s="13" t="n">
        <f aca="false">C1448+1</f>
        <v>1448</v>
      </c>
      <c r="D1449" s="50" t="n">
        <f aca="false">FilterPk!B$14</f>
        <v>238101.441960815</v>
      </c>
      <c r="E1449" s="50" t="n">
        <f aca="false">FilterPk!C$14</f>
        <v>13522.23</v>
      </c>
      <c r="F1449" s="50" t="n">
        <f aca="false">FilterPk!D$14</f>
        <v>15838.59</v>
      </c>
      <c r="G1449" s="50" t="n">
        <f aca="false">FilterPk!E$14</f>
        <v>0</v>
      </c>
      <c r="H1449" s="50" t="n">
        <f aca="false">FilterPk!F$14</f>
        <v>0</v>
      </c>
      <c r="I1449" s="50" t="n">
        <f aca="false">FilterPk!G$14</f>
        <v>0</v>
      </c>
      <c r="J1449" s="50" t="n">
        <f aca="false">FilterPk!H$14</f>
        <v>0</v>
      </c>
      <c r="K1449" s="50" t="n">
        <f aca="false">FilterPk!I$14</f>
        <v>0</v>
      </c>
      <c r="L1449" s="50" t="n">
        <f aca="false">FilterPk!J$14</f>
        <v>0</v>
      </c>
      <c r="M1449" s="50" t="n">
        <f aca="false">FilterPk!K$14</f>
        <v>0</v>
      </c>
      <c r="N1449" s="50" t="n">
        <f aca="false">FilterPk!L$14</f>
        <v>29360.82</v>
      </c>
      <c r="O1449" s="50" t="n">
        <f aca="false">FilterPk!M$14</f>
        <v>0</v>
      </c>
      <c r="P1449" s="50" t="n">
        <f aca="false">FilterPk!N$14</f>
        <v>0</v>
      </c>
      <c r="Q1449" s="51" t="n">
        <f aca="false">FilterPk!O$14</f>
        <v>29360.82</v>
      </c>
    </row>
    <row r="1450" customFormat="false" ht="12.75" hidden="false" customHeight="false" outlineLevel="0" collapsed="false">
      <c r="B1450" s="85" t="str">
        <f aca="false">FilterPk!A$15</f>
        <v>ST- MAPP</v>
      </c>
      <c r="C1450" s="13" t="n">
        <f aca="false">C1449+1</f>
        <v>1449</v>
      </c>
      <c r="D1450" s="50" t="n">
        <f aca="false">FilterPk!B$15</f>
        <v>254636.614020626</v>
      </c>
      <c r="E1450" s="50" t="n">
        <f aca="false">FilterPk!C$15</f>
        <v>795.43</v>
      </c>
      <c r="F1450" s="50" t="n">
        <f aca="false">FilterPk!D$15</f>
        <v>39596.48</v>
      </c>
      <c r="G1450" s="50" t="n">
        <f aca="false">FilterPk!E$15</f>
        <v>26009.8</v>
      </c>
      <c r="H1450" s="50" t="n">
        <f aca="false">FilterPk!F$15</f>
        <v>8238.75</v>
      </c>
      <c r="I1450" s="50" t="n">
        <f aca="false">FilterPk!G$15</f>
        <v>0</v>
      </c>
      <c r="J1450" s="50" t="n">
        <f aca="false">FilterPk!H$15</f>
        <v>0</v>
      </c>
      <c r="K1450" s="50" t="n">
        <f aca="false">FilterPk!I$15</f>
        <v>0</v>
      </c>
      <c r="L1450" s="50" t="n">
        <f aca="false">FilterPk!J$15</f>
        <v>0</v>
      </c>
      <c r="M1450" s="50" t="n">
        <f aca="false">FilterPk!K$15</f>
        <v>0</v>
      </c>
      <c r="N1450" s="50" t="n">
        <f aca="false">FilterPk!L$15</f>
        <v>74640.46</v>
      </c>
      <c r="O1450" s="50" t="n">
        <f aca="false">FilterPk!M$15</f>
        <v>0</v>
      </c>
      <c r="P1450" s="50" t="n">
        <f aca="false">FilterPk!N$15</f>
        <v>0</v>
      </c>
      <c r="Q1450" s="51" t="n">
        <f aca="false">FilterPk!O$15</f>
        <v>74640.46</v>
      </c>
    </row>
    <row r="1451" customFormat="false" ht="12.75" hidden="false" customHeight="false" outlineLevel="0" collapsed="false">
      <c r="B1451" s="85" t="str">
        <f aca="false">FilterPk!A$16</f>
        <v>ST- MAIN</v>
      </c>
      <c r="C1451" s="13" t="n">
        <f aca="false">C1450+1</f>
        <v>1450</v>
      </c>
      <c r="D1451" s="50" t="n">
        <f aca="false">FilterPk!B$16</f>
        <v>694293.253349893</v>
      </c>
      <c r="E1451" s="50" t="n">
        <f aca="false">FilterPk!C$16</f>
        <v>-2349.61</v>
      </c>
      <c r="F1451" s="50" t="n">
        <f aca="false">FilterPk!D$16</f>
        <v>15903</v>
      </c>
      <c r="G1451" s="50" t="n">
        <f aca="false">FilterPk!E$16</f>
        <v>69359.47</v>
      </c>
      <c r="H1451" s="50" t="n">
        <f aca="false">FilterPk!F$16</f>
        <v>0</v>
      </c>
      <c r="I1451" s="50" t="n">
        <f aca="false">FilterPk!G$16</f>
        <v>0</v>
      </c>
      <c r="J1451" s="50" t="n">
        <f aca="false">FilterPk!H$16</f>
        <v>0</v>
      </c>
      <c r="K1451" s="50" t="n">
        <f aca="false">FilterPk!I$16</f>
        <v>0</v>
      </c>
      <c r="L1451" s="50" t="n">
        <f aca="false">FilterPk!J$16</f>
        <v>0</v>
      </c>
      <c r="M1451" s="50" t="n">
        <f aca="false">FilterPk!K$16</f>
        <v>0</v>
      </c>
      <c r="N1451" s="50" t="n">
        <f aca="false">FilterPk!L$16</f>
        <v>82912.86</v>
      </c>
      <c r="O1451" s="50" t="n">
        <f aca="false">FilterPk!M$16</f>
        <v>0</v>
      </c>
      <c r="P1451" s="50" t="n">
        <f aca="false">FilterPk!N$16</f>
        <v>0</v>
      </c>
      <c r="Q1451" s="51" t="n">
        <f aca="false">FilterPk!O$16</f>
        <v>82912.86</v>
      </c>
    </row>
    <row r="1452" customFormat="false" ht="12.75" hidden="false" customHeight="false" outlineLevel="0" collapsed="false">
      <c r="B1452" s="85" t="str">
        <f aca="false">FilterPk!A$17</f>
        <v>MW-ANALYST</v>
      </c>
      <c r="C1452" s="13" t="n">
        <f aca="false">C1451+1</f>
        <v>1451</v>
      </c>
      <c r="D1452" s="50" t="n">
        <f aca="false">FilterPk!B$17</f>
        <v>0</v>
      </c>
      <c r="E1452" s="50" t="n">
        <f aca="false">FilterPk!C$17</f>
        <v>6363.4</v>
      </c>
      <c r="F1452" s="50" t="n">
        <f aca="false">FilterPk!D$17</f>
        <v>15838.59</v>
      </c>
      <c r="G1452" s="50" t="n">
        <f aca="false">FilterPk!E$17</f>
        <v>0</v>
      </c>
      <c r="H1452" s="50" t="n">
        <f aca="false">FilterPk!F$17</f>
        <v>0</v>
      </c>
      <c r="I1452" s="50" t="n">
        <f aca="false">FilterPk!G$17</f>
        <v>0</v>
      </c>
      <c r="J1452" s="50" t="n">
        <f aca="false">FilterPk!H$17</f>
        <v>0</v>
      </c>
      <c r="K1452" s="50" t="n">
        <f aca="false">FilterPk!I$17</f>
        <v>0</v>
      </c>
      <c r="L1452" s="50" t="n">
        <f aca="false">FilterPk!J$17</f>
        <v>0</v>
      </c>
      <c r="M1452" s="50" t="n">
        <f aca="false">FilterPk!K$17</f>
        <v>0</v>
      </c>
      <c r="N1452" s="50" t="n">
        <f aca="false">FilterPk!L$17</f>
        <v>22201.99</v>
      </c>
      <c r="O1452" s="50" t="n">
        <f aca="false">FilterPk!M$17</f>
        <v>0</v>
      </c>
      <c r="P1452" s="50" t="n">
        <f aca="false">FilterPk!N$17</f>
        <v>0</v>
      </c>
      <c r="Q1452" s="51" t="n">
        <f aca="false">FilterPk!O$17</f>
        <v>22201.99</v>
      </c>
    </row>
    <row r="1453" customFormat="false" ht="12.75" hidden="false" customHeight="false" outlineLevel="0" collapsed="false">
      <c r="B1453" s="85" t="str">
        <f aca="false">FilterPk!A$18</f>
        <v>LT-NE</v>
      </c>
      <c r="C1453" s="13" t="n">
        <f aca="false">C1452+1</f>
        <v>1452</v>
      </c>
      <c r="D1453" s="50" t="n">
        <f aca="false">FilterPk!B$18</f>
        <v>6187311.37539291</v>
      </c>
      <c r="E1453" s="50" t="n">
        <f aca="false">FilterPk!C$18</f>
        <v>-37254.47</v>
      </c>
      <c r="F1453" s="50" t="n">
        <f aca="false">FilterPk!D$18</f>
        <v>2562.91</v>
      </c>
      <c r="G1453" s="50" t="n">
        <f aca="false">FilterPk!E$18</f>
        <v>-23211.32</v>
      </c>
      <c r="H1453" s="50" t="n">
        <f aca="false">FilterPk!F$18</f>
        <v>263627.18</v>
      </c>
      <c r="I1453" s="50" t="n">
        <f aca="false">FilterPk!G$18</f>
        <v>-59813.36</v>
      </c>
      <c r="J1453" s="50" t="n">
        <f aca="false">FilterPk!H$18</f>
        <v>155752.04</v>
      </c>
      <c r="K1453" s="50" t="n">
        <f aca="false">FilterPk!I$18</f>
        <v>121018.38</v>
      </c>
      <c r="L1453" s="50" t="n">
        <f aca="false">FilterPk!J$18</f>
        <v>-53378.32</v>
      </c>
      <c r="M1453" s="50" t="n">
        <f aca="false">FilterPk!K$18</f>
        <v>995570.8</v>
      </c>
      <c r="N1453" s="50" t="n">
        <f aca="false">FilterPk!L$18</f>
        <v>1364873.84</v>
      </c>
      <c r="O1453" s="50" t="n">
        <f aca="false">FilterPk!M$18</f>
        <v>1053007.86</v>
      </c>
      <c r="P1453" s="50" t="n">
        <f aca="false">FilterPk!N$18</f>
        <v>-2593897.5</v>
      </c>
      <c r="Q1453" s="51" t="n">
        <f aca="false">FilterPk!O$18</f>
        <v>-176015.800000001</v>
      </c>
    </row>
    <row r="1454" customFormat="false" ht="12.75" hidden="false" customHeight="false" outlineLevel="0" collapsed="false">
      <c r="B1454" s="85" t="str">
        <f aca="false">FilterPk!A$19</f>
        <v>LT-PJM</v>
      </c>
      <c r="C1454" s="13" t="n">
        <f aca="false">C1453+1</f>
        <v>1453</v>
      </c>
      <c r="D1454" s="50" t="n">
        <f aca="false">FilterPk!B$19</f>
        <v>1818236.42109565</v>
      </c>
      <c r="E1454" s="50" t="n">
        <f aca="false">FilterPk!C$19</f>
        <v>25453.61</v>
      </c>
      <c r="F1454" s="50" t="n">
        <f aca="false">FilterPk!D$19</f>
        <v>45536</v>
      </c>
      <c r="G1454" s="50" t="n">
        <f aca="false">FilterPk!E$19</f>
        <v>312117.59</v>
      </c>
      <c r="H1454" s="50" t="n">
        <f aca="false">FilterPk!F$19</f>
        <v>211118</v>
      </c>
      <c r="I1454" s="50" t="n">
        <f aca="false">FilterPk!G$19</f>
        <v>0</v>
      </c>
      <c r="J1454" s="50" t="n">
        <f aca="false">FilterPk!H$19</f>
        <v>24536.25</v>
      </c>
      <c r="K1454" s="50" t="n">
        <f aca="false">FilterPk!I$19</f>
        <v>-12662.37</v>
      </c>
      <c r="L1454" s="50" t="n">
        <f aca="false">FilterPk!J$19</f>
        <v>-30078</v>
      </c>
      <c r="M1454" s="50" t="n">
        <f aca="false">FilterPk!K$19</f>
        <v>243523.27</v>
      </c>
      <c r="N1454" s="50" t="n">
        <f aca="false">FilterPk!L$19</f>
        <v>819544.35</v>
      </c>
      <c r="O1454" s="50" t="n">
        <f aca="false">FilterPk!M$19</f>
        <v>125485.18</v>
      </c>
      <c r="P1454" s="50" t="n">
        <f aca="false">FilterPk!N$19</f>
        <v>177105.54</v>
      </c>
      <c r="Q1454" s="51" t="n">
        <f aca="false">FilterPk!O$19</f>
        <v>1122135.07</v>
      </c>
    </row>
    <row r="1455" customFormat="false" ht="12.75" hidden="false" customHeight="false" outlineLevel="0" collapsed="false">
      <c r="B1455" s="85" t="str">
        <f aca="false">FilterPk!A$20</f>
        <v>LT- NY</v>
      </c>
      <c r="C1455" s="13" t="n">
        <f aca="false">C1454+1</f>
        <v>1454</v>
      </c>
      <c r="D1455" s="50" t="n">
        <f aca="false">FilterPk!B$20</f>
        <v>0</v>
      </c>
      <c r="E1455" s="50" t="n">
        <f aca="false">FilterPk!C$20</f>
        <v>-15908.51</v>
      </c>
      <c r="F1455" s="50" t="n">
        <f aca="false">FilterPk!D$20</f>
        <v>63126.67</v>
      </c>
      <c r="G1455" s="50" t="n">
        <f aca="false">FilterPk!E$20</f>
        <v>-17376.91</v>
      </c>
      <c r="H1455" s="50" t="n">
        <f aca="false">FilterPk!F$20</f>
        <v>0</v>
      </c>
      <c r="I1455" s="50" t="n">
        <f aca="false">FilterPk!G$20</f>
        <v>0</v>
      </c>
      <c r="J1455" s="50" t="n">
        <f aca="false">FilterPk!H$20</f>
        <v>0</v>
      </c>
      <c r="K1455" s="50" t="n">
        <f aca="false">FilterPk!I$20</f>
        <v>0</v>
      </c>
      <c r="L1455" s="50" t="n">
        <f aca="false">FilterPk!J$20</f>
        <v>0</v>
      </c>
      <c r="M1455" s="50" t="n">
        <f aca="false">FilterPk!K$20</f>
        <v>146381.01</v>
      </c>
      <c r="N1455" s="50" t="n">
        <f aca="false">FilterPk!L$20</f>
        <v>176222.26</v>
      </c>
      <c r="O1455" s="50" t="n">
        <f aca="false">FilterPk!M$20</f>
        <v>281909.77</v>
      </c>
      <c r="P1455" s="50" t="n">
        <f aca="false">FilterPk!N$20</f>
        <v>-177475.64</v>
      </c>
      <c r="Q1455" s="51" t="n">
        <f aca="false">FilterPk!O$20</f>
        <v>280656.39</v>
      </c>
    </row>
    <row r="1456" customFormat="false" ht="12.75" hidden="false" customHeight="false" outlineLevel="0" collapsed="false">
      <c r="B1456" s="85" t="str">
        <f aca="false">FilterPk!A$21</f>
        <v>ST- PJM</v>
      </c>
      <c r="C1456" s="13" t="n">
        <f aca="false">C1455+1</f>
        <v>1455</v>
      </c>
      <c r="D1456" s="50" t="n">
        <f aca="false">FilterPk!B$21</f>
        <v>1243093.71447674</v>
      </c>
      <c r="E1456" s="50" t="n">
        <f aca="false">FilterPk!C$21</f>
        <v>-91155.75</v>
      </c>
      <c r="F1456" s="50" t="n">
        <f aca="false">FilterPk!D$21</f>
        <v>-47515.78</v>
      </c>
      <c r="G1456" s="50" t="n">
        <f aca="false">FilterPk!E$21</f>
        <v>0</v>
      </c>
      <c r="H1456" s="50" t="n">
        <f aca="false">FilterPk!F$21</f>
        <v>0</v>
      </c>
      <c r="I1456" s="50" t="n">
        <f aca="false">FilterPk!G$21</f>
        <v>0</v>
      </c>
      <c r="J1456" s="50" t="n">
        <f aca="false">FilterPk!H$21</f>
        <v>0</v>
      </c>
      <c r="K1456" s="50" t="n">
        <f aca="false">FilterPk!I$21</f>
        <v>0</v>
      </c>
      <c r="L1456" s="50" t="n">
        <f aca="false">FilterPk!J$21</f>
        <v>0</v>
      </c>
      <c r="M1456" s="50" t="n">
        <f aca="false">FilterPk!K$21</f>
        <v>0</v>
      </c>
      <c r="N1456" s="50" t="n">
        <f aca="false">FilterPk!L$21</f>
        <v>-138671.53</v>
      </c>
      <c r="O1456" s="50" t="n">
        <f aca="false">FilterPk!M$21</f>
        <v>0</v>
      </c>
      <c r="P1456" s="50" t="n">
        <f aca="false">FilterPk!N$21</f>
        <v>0</v>
      </c>
      <c r="Q1456" s="51" t="n">
        <f aca="false">FilterPk!O$21</f>
        <v>-138671.53</v>
      </c>
    </row>
    <row r="1457" customFormat="false" ht="12.75" hidden="false" customHeight="false" outlineLevel="0" collapsed="false">
      <c r="B1457" s="85" t="str">
        <f aca="false">FilterPk!A$22</f>
        <v>ST- NENG</v>
      </c>
      <c r="C1457" s="13" t="n">
        <f aca="false">C1456+1</f>
        <v>1456</v>
      </c>
      <c r="D1457" s="50" t="n">
        <f aca="false">FilterPk!B$22</f>
        <v>539719.375927685</v>
      </c>
      <c r="E1457" s="50" t="n">
        <f aca="false">FilterPk!C$22</f>
        <v>13161.19</v>
      </c>
      <c r="F1457" s="50" t="n">
        <f aca="false">FilterPk!D$22</f>
        <v>63418.82</v>
      </c>
      <c r="G1457" s="50" t="n">
        <f aca="false">FilterPk!E$22</f>
        <v>0</v>
      </c>
      <c r="H1457" s="50" t="n">
        <f aca="false">FilterPk!F$22</f>
        <v>0</v>
      </c>
      <c r="I1457" s="50" t="n">
        <f aca="false">FilterPk!G$22</f>
        <v>0</v>
      </c>
      <c r="J1457" s="50" t="n">
        <f aca="false">FilterPk!H$22</f>
        <v>0</v>
      </c>
      <c r="K1457" s="50" t="n">
        <f aca="false">FilterPk!I$22</f>
        <v>0</v>
      </c>
      <c r="L1457" s="50" t="n">
        <f aca="false">FilterPk!J$22</f>
        <v>0</v>
      </c>
      <c r="M1457" s="50" t="n">
        <f aca="false">FilterPk!K$22</f>
        <v>0</v>
      </c>
      <c r="N1457" s="50" t="n">
        <f aca="false">FilterPk!L$22</f>
        <v>76580.01</v>
      </c>
      <c r="O1457" s="50" t="n">
        <f aca="false">FilterPk!M$22</f>
        <v>0</v>
      </c>
      <c r="P1457" s="50" t="n">
        <f aca="false">FilterPk!N$22</f>
        <v>0</v>
      </c>
      <c r="Q1457" s="51" t="n">
        <f aca="false">FilterPk!O$22</f>
        <v>76580.01</v>
      </c>
    </row>
    <row r="1458" customFormat="false" ht="12.75" hidden="false" customHeight="false" outlineLevel="0" collapsed="false">
      <c r="B1458" s="85" t="str">
        <f aca="false">FilterPk!A$23</f>
        <v>ST- NY</v>
      </c>
      <c r="C1458" s="13" t="n">
        <f aca="false">C1457+1</f>
        <v>1457</v>
      </c>
      <c r="D1458" s="50" t="n">
        <f aca="false">FilterPk!B$23</f>
        <v>251437.188425373</v>
      </c>
      <c r="E1458" s="50" t="n">
        <f aca="false">FilterPk!C$23</f>
        <v>10362.2</v>
      </c>
      <c r="F1458" s="50" t="n">
        <f aca="false">FilterPk!D$23</f>
        <v>-15838.59</v>
      </c>
      <c r="G1458" s="50" t="n">
        <f aca="false">FilterPk!E$23</f>
        <v>17339.87</v>
      </c>
      <c r="H1458" s="50" t="n">
        <f aca="false">FilterPk!F$23</f>
        <v>0</v>
      </c>
      <c r="I1458" s="50" t="n">
        <f aca="false">FilterPk!G$23</f>
        <v>0</v>
      </c>
      <c r="J1458" s="50" t="n">
        <f aca="false">FilterPk!H$23</f>
        <v>0</v>
      </c>
      <c r="K1458" s="50" t="n">
        <f aca="false">FilterPk!I$23</f>
        <v>0</v>
      </c>
      <c r="L1458" s="50" t="n">
        <f aca="false">FilterPk!J$23</f>
        <v>0</v>
      </c>
      <c r="M1458" s="50" t="n">
        <f aca="false">FilterPk!K$23</f>
        <v>0</v>
      </c>
      <c r="N1458" s="50" t="n">
        <f aca="false">FilterPk!L$23</f>
        <v>11863.48</v>
      </c>
      <c r="O1458" s="50" t="n">
        <f aca="false">FilterPk!M$23</f>
        <v>0</v>
      </c>
      <c r="P1458" s="50" t="n">
        <f aca="false">FilterPk!N$23</f>
        <v>0</v>
      </c>
      <c r="Q1458" s="51" t="n">
        <f aca="false">FilterPk!O$23</f>
        <v>11863.48</v>
      </c>
    </row>
    <row r="1459" customFormat="false" ht="12.75" hidden="false" customHeight="false" outlineLevel="0" collapsed="false">
      <c r="B1459" s="85" t="str">
        <f aca="false">FilterPk!A$24</f>
        <v>NE- PHYS</v>
      </c>
      <c r="C1459" s="13" t="n">
        <f aca="false">C1458+1</f>
        <v>1458</v>
      </c>
      <c r="D1459" s="50" t="n">
        <f aca="false">FilterPk!B$24</f>
        <v>0</v>
      </c>
      <c r="E1459" s="50" t="n">
        <f aca="false">FilterPk!C$24</f>
        <v>0</v>
      </c>
      <c r="F1459" s="50" t="n">
        <f aca="false">FilterPk!D$24</f>
        <v>0</v>
      </c>
      <c r="G1459" s="50" t="n">
        <f aca="false">FilterPk!E$24</f>
        <v>0</v>
      </c>
      <c r="H1459" s="50" t="n">
        <f aca="false">FilterPk!F$24</f>
        <v>0</v>
      </c>
      <c r="I1459" s="50" t="n">
        <f aca="false">FilterPk!G$24</f>
        <v>0</v>
      </c>
      <c r="J1459" s="50" t="n">
        <f aca="false">FilterPk!H$24</f>
        <v>0</v>
      </c>
      <c r="K1459" s="50" t="n">
        <f aca="false">FilterPk!I$24</f>
        <v>0</v>
      </c>
      <c r="L1459" s="50" t="n">
        <f aca="false">FilterPk!J$24</f>
        <v>0</v>
      </c>
      <c r="M1459" s="50" t="n">
        <f aca="false">FilterPk!K$24</f>
        <v>0</v>
      </c>
      <c r="N1459" s="50" t="n">
        <f aca="false">FilterPk!L$24</f>
        <v>0</v>
      </c>
      <c r="O1459" s="50" t="n">
        <f aca="false">FilterPk!M$24</f>
        <v>0</v>
      </c>
      <c r="P1459" s="50" t="n">
        <f aca="false">FilterPk!N$24</f>
        <v>0</v>
      </c>
      <c r="Q1459" s="51" t="n">
        <f aca="false">FilterPk!O$24</f>
        <v>0</v>
      </c>
    </row>
    <row r="1460" customFormat="false" ht="12.75" hidden="false" customHeight="false" outlineLevel="0" collapsed="false">
      <c r="B1460" s="85" t="str">
        <f aca="false">FilterPk!A$25</f>
        <v>LT-Southeast</v>
      </c>
      <c r="C1460" s="13" t="n">
        <f aca="false">C1459+1</f>
        <v>1459</v>
      </c>
      <c r="D1460" s="50" t="n">
        <f aca="false">FilterPk!B$25</f>
        <v>11411200.8859117</v>
      </c>
      <c r="E1460" s="50" t="n">
        <f aca="false">FilterPk!C$25</f>
        <v>45860.27</v>
      </c>
      <c r="F1460" s="50" t="n">
        <f aca="false">FilterPk!D$25</f>
        <v>54109.47</v>
      </c>
      <c r="G1460" s="50" t="n">
        <f aca="false">FilterPk!E$25</f>
        <v>124540.18</v>
      </c>
      <c r="H1460" s="50" t="n">
        <f aca="false">FilterPk!F$25</f>
        <v>77068.78</v>
      </c>
      <c r="I1460" s="50" t="n">
        <f aca="false">FilterPk!G$25</f>
        <v>75414.58</v>
      </c>
      <c r="J1460" s="50" t="n">
        <f aca="false">FilterPk!H$25</f>
        <v>134077.64</v>
      </c>
      <c r="K1460" s="50" t="n">
        <f aca="false">FilterPk!I$25</f>
        <v>429786.05</v>
      </c>
      <c r="L1460" s="50" t="n">
        <f aca="false">FilterPk!J$25</f>
        <v>118391.18</v>
      </c>
      <c r="M1460" s="50" t="n">
        <f aca="false">FilterPk!K$25</f>
        <v>1083243.13</v>
      </c>
      <c r="N1460" s="50" t="n">
        <f aca="false">FilterPk!L$25</f>
        <v>2142491.28</v>
      </c>
      <c r="O1460" s="50" t="n">
        <f aca="false">FilterPk!M$25</f>
        <v>344226</v>
      </c>
      <c r="P1460" s="50" t="n">
        <f aca="false">FilterPk!N$25</f>
        <v>1221747.4</v>
      </c>
      <c r="Q1460" s="51" t="n">
        <f aca="false">FilterPk!O$25</f>
        <v>3708464.68</v>
      </c>
    </row>
    <row r="1461" customFormat="false" ht="12.75" hidden="false" customHeight="false" outlineLevel="0" collapsed="false">
      <c r="B1461" s="85" t="str">
        <f aca="false">FilterPk!A$26</f>
        <v>ST-SPP</v>
      </c>
      <c r="C1461" s="13" t="n">
        <f aca="false">C1460+1</f>
        <v>1460</v>
      </c>
      <c r="D1461" s="50" t="n">
        <f aca="false">FilterPk!B$26</f>
        <v>52202.8773549933</v>
      </c>
      <c r="E1461" s="50" t="n">
        <f aca="false">FilterPk!C$26</f>
        <v>3181.7</v>
      </c>
      <c r="F1461" s="50" t="n">
        <f aca="false">FilterPk!D$26</f>
        <v>0</v>
      </c>
      <c r="G1461" s="50" t="n">
        <f aca="false">FilterPk!E$26</f>
        <v>0</v>
      </c>
      <c r="H1461" s="50" t="n">
        <f aca="false">FilterPk!F$26</f>
        <v>0</v>
      </c>
      <c r="I1461" s="50" t="n">
        <f aca="false">FilterPk!G$26</f>
        <v>0</v>
      </c>
      <c r="J1461" s="50" t="n">
        <f aca="false">FilterPk!H$26</f>
        <v>0</v>
      </c>
      <c r="K1461" s="50" t="n">
        <f aca="false">FilterPk!I$26</f>
        <v>0</v>
      </c>
      <c r="L1461" s="50" t="n">
        <f aca="false">FilterPk!J$26</f>
        <v>0</v>
      </c>
      <c r="M1461" s="50" t="n">
        <f aca="false">FilterPk!K$26</f>
        <v>0</v>
      </c>
      <c r="N1461" s="50" t="n">
        <f aca="false">FilterPk!L$26</f>
        <v>3181.7</v>
      </c>
      <c r="O1461" s="50" t="n">
        <f aca="false">FilterPk!M$26</f>
        <v>0</v>
      </c>
      <c r="P1461" s="50" t="n">
        <f aca="false">FilterPk!N$26</f>
        <v>0</v>
      </c>
      <c r="Q1461" s="51" t="n">
        <f aca="false">FilterPk!O$26</f>
        <v>3181.7</v>
      </c>
    </row>
    <row r="1462" customFormat="false" ht="12.75" hidden="false" customHeight="false" outlineLevel="0" collapsed="false">
      <c r="B1462" s="85" t="str">
        <f aca="false">FilterPk!A$27</f>
        <v>ST-SERC</v>
      </c>
      <c r="C1462" s="13" t="n">
        <f aca="false">C1461+1</f>
        <v>1461</v>
      </c>
      <c r="D1462" s="50" t="n">
        <f aca="false">FilterPk!B$27</f>
        <v>686881.973218232</v>
      </c>
      <c r="E1462" s="50" t="n">
        <f aca="false">FilterPk!C$27</f>
        <v>-12726.81</v>
      </c>
      <c r="F1462" s="50" t="n">
        <f aca="false">FilterPk!D$27</f>
        <v>-31677.19</v>
      </c>
      <c r="G1462" s="50" t="n">
        <f aca="false">FilterPk!E$27</f>
        <v>138718.93</v>
      </c>
      <c r="H1462" s="50" t="n">
        <f aca="false">FilterPk!F$27</f>
        <v>0</v>
      </c>
      <c r="I1462" s="50" t="n">
        <f aca="false">FilterPk!G$27</f>
        <v>0</v>
      </c>
      <c r="J1462" s="50" t="n">
        <f aca="false">FilterPk!H$27</f>
        <v>0</v>
      </c>
      <c r="K1462" s="50" t="n">
        <f aca="false">FilterPk!I$27</f>
        <v>0</v>
      </c>
      <c r="L1462" s="50" t="n">
        <f aca="false">FilterPk!J$27</f>
        <v>0</v>
      </c>
      <c r="M1462" s="50" t="n">
        <f aca="false">FilterPk!K$27</f>
        <v>0</v>
      </c>
      <c r="N1462" s="50" t="n">
        <f aca="false">FilterPk!L$27</f>
        <v>94314.93</v>
      </c>
      <c r="O1462" s="50" t="n">
        <f aca="false">FilterPk!M$27</f>
        <v>0</v>
      </c>
      <c r="P1462" s="50" t="n">
        <f aca="false">FilterPk!N$27</f>
        <v>0</v>
      </c>
      <c r="Q1462" s="51" t="n">
        <f aca="false">FilterPk!O$27</f>
        <v>94314.93</v>
      </c>
    </row>
    <row r="1463" customFormat="false" ht="12.75" hidden="false" customHeight="false" outlineLevel="0" collapsed="false">
      <c r="B1463" s="85" t="str">
        <f aca="false">FilterPk!A$28</f>
        <v>LT- Texas</v>
      </c>
      <c r="C1463" s="13" t="n">
        <f aca="false">C1462+1</f>
        <v>1462</v>
      </c>
      <c r="D1463" s="50" t="n">
        <f aca="false">FilterPk!B$28</f>
        <v>3826684.70313045</v>
      </c>
      <c r="E1463" s="50" t="n">
        <f aca="false">FilterPk!C$28</f>
        <v>-6382.69</v>
      </c>
      <c r="F1463" s="50" t="n">
        <f aca="false">FilterPk!D$28</f>
        <v>71634.81</v>
      </c>
      <c r="G1463" s="50" t="n">
        <f aca="false">FilterPk!E$28</f>
        <v>28710.67</v>
      </c>
      <c r="H1463" s="50" t="n">
        <f aca="false">FilterPk!F$28</f>
        <v>106726.26</v>
      </c>
      <c r="I1463" s="50" t="n">
        <f aca="false">FilterPk!G$28</f>
        <v>68401.15</v>
      </c>
      <c r="J1463" s="50" t="n">
        <f aca="false">FilterPk!H$28</f>
        <v>107963.61</v>
      </c>
      <c r="K1463" s="50" t="n">
        <f aca="false">FilterPk!I$28</f>
        <v>204731.1</v>
      </c>
      <c r="L1463" s="50" t="n">
        <f aca="false">FilterPk!J$28</f>
        <v>63773.36</v>
      </c>
      <c r="M1463" s="50" t="n">
        <f aca="false">FilterPk!K$28</f>
        <v>194039.66</v>
      </c>
      <c r="N1463" s="50" t="n">
        <f aca="false">FilterPk!L$28</f>
        <v>839597.93</v>
      </c>
      <c r="O1463" s="50" t="n">
        <f aca="false">FilterPk!M$28</f>
        <v>673610.11</v>
      </c>
      <c r="P1463" s="50" t="n">
        <f aca="false">FilterPk!N$28</f>
        <v>107208.74</v>
      </c>
      <c r="Q1463" s="51" t="n">
        <f aca="false">FilterPk!O$28</f>
        <v>1620416.78</v>
      </c>
    </row>
    <row r="1464" customFormat="false" ht="12.75" hidden="false" customHeight="false" outlineLevel="0" collapsed="false">
      <c r="B1464" s="85" t="str">
        <f aca="false">FilterPk!A$29</f>
        <v>St- Texas</v>
      </c>
      <c r="C1464" s="13" t="n">
        <f aca="false">C1463+1</f>
        <v>1463</v>
      </c>
      <c r="D1464" s="50" t="n">
        <f aca="false">FilterPk!B$29</f>
        <v>445563.239343252</v>
      </c>
      <c r="E1464" s="50" t="n">
        <f aca="false">FilterPk!C$29</f>
        <v>30194</v>
      </c>
      <c r="F1464" s="50" t="n">
        <f aca="false">FilterPk!D$29</f>
        <v>31677.19</v>
      </c>
      <c r="G1464" s="50" t="n">
        <f aca="false">FilterPk!E$29</f>
        <v>0</v>
      </c>
      <c r="H1464" s="50" t="n">
        <f aca="false">FilterPk!F$29</f>
        <v>0</v>
      </c>
      <c r="I1464" s="50" t="n">
        <f aca="false">FilterPk!G$29</f>
        <v>0</v>
      </c>
      <c r="J1464" s="50" t="n">
        <f aca="false">FilterPk!H$29</f>
        <v>0</v>
      </c>
      <c r="K1464" s="50" t="n">
        <f aca="false">FilterPk!I$29</f>
        <v>0</v>
      </c>
      <c r="L1464" s="50" t="n">
        <f aca="false">FilterPk!J$29</f>
        <v>0</v>
      </c>
      <c r="M1464" s="50" t="n">
        <f aca="false">FilterPk!K$29</f>
        <v>0</v>
      </c>
      <c r="N1464" s="50" t="n">
        <f aca="false">FilterPk!L$29</f>
        <v>61871.19</v>
      </c>
      <c r="O1464" s="50" t="n">
        <f aca="false">FilterPk!M$29</f>
        <v>0</v>
      </c>
      <c r="P1464" s="50" t="n">
        <f aca="false">FilterPk!N$29</f>
        <v>0</v>
      </c>
      <c r="Q1464" s="51" t="n">
        <f aca="false">FilterPk!O$29</f>
        <v>61871.19</v>
      </c>
    </row>
    <row r="1465" customFormat="false" ht="12.75" hidden="false" customHeight="false" outlineLevel="0" collapsed="false">
      <c r="B1465" s="85"/>
      <c r="C1465" s="13" t="n">
        <f aca="false">C1464+1</f>
        <v>1464</v>
      </c>
      <c r="D1465" s="50"/>
      <c r="E1465" s="50"/>
      <c r="F1465" s="50"/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1"/>
    </row>
    <row r="1466" customFormat="false" ht="12.75" hidden="false" customHeight="false" outlineLevel="0" collapsed="false">
      <c r="B1466" s="85" t="str">
        <f aca="false">FilterPk!A$32</f>
        <v>Gas positions</v>
      </c>
      <c r="C1466" s="13" t="n">
        <f aca="false">C1465+1</f>
        <v>1465</v>
      </c>
      <c r="D1466" s="50" t="s">
        <v>4</v>
      </c>
      <c r="E1466" s="50"/>
      <c r="F1466" s="50"/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1"/>
    </row>
    <row r="1467" customFormat="false" ht="12.75" hidden="false" customHeight="false" outlineLevel="0" collapsed="false">
      <c r="B1467" s="85" t="str">
        <f aca="false">FilterPk!A$33</f>
        <v>Kevin Presto</v>
      </c>
      <c r="C1467" s="13" t="n">
        <f aca="false">C1466+1</f>
        <v>1466</v>
      </c>
      <c r="D1467" s="50" t="n">
        <f aca="false">FilterPk!B$33</f>
        <v>0</v>
      </c>
      <c r="E1467" s="50" t="n">
        <f aca="false">FilterPk!C$33</f>
        <v>0</v>
      </c>
      <c r="F1467" s="50" t="n">
        <f aca="false">FilterPk!D$33</f>
        <v>0</v>
      </c>
      <c r="G1467" s="50" t="n">
        <f aca="false">FilterPk!E$33</f>
        <v>0</v>
      </c>
      <c r="H1467" s="50" t="n">
        <f aca="false">FilterPk!F$33</f>
        <v>148.212616</v>
      </c>
      <c r="I1467" s="50" t="n">
        <f aca="false">FilterPk!G$33</f>
        <v>152.45636</v>
      </c>
      <c r="J1467" s="50" t="n">
        <f aca="false">FilterPk!H$33</f>
        <v>146.860915</v>
      </c>
      <c r="K1467" s="50" t="n">
        <f aca="false">FilterPk!I$33</f>
        <v>301.509361</v>
      </c>
      <c r="L1467" s="50" t="n">
        <f aca="false">FilterPk!J$33</f>
        <v>144.921279</v>
      </c>
      <c r="M1467" s="50" t="n">
        <f aca="false">FilterPk!K$33</f>
        <v>149.116289</v>
      </c>
      <c r="N1467" s="50" t="n">
        <f aca="false">FilterPk!L$33</f>
        <v>1043.07682</v>
      </c>
      <c r="O1467" s="50" t="n">
        <f aca="false">FilterPk!M$33</f>
        <v>0</v>
      </c>
      <c r="P1467" s="50" t="n">
        <f aca="false">FilterPk!N$33</f>
        <v>0</v>
      </c>
      <c r="Q1467" s="51" t="n">
        <f aca="false">FilterPk!O$33</f>
        <v>1043.07682</v>
      </c>
    </row>
    <row r="1468" customFormat="false" ht="12.75" hidden="false" customHeight="false" outlineLevel="0" collapsed="false">
      <c r="B1468" s="85" t="str">
        <f aca="false">FilterPk!A$34</f>
        <v>Fletcher Sturm</v>
      </c>
      <c r="C1468" s="13" t="n">
        <f aca="false">C1467+1</f>
        <v>1467</v>
      </c>
      <c r="D1468" s="50" t="n">
        <f aca="false">FilterPk!B$34</f>
        <v>0</v>
      </c>
      <c r="E1468" s="50" t="n">
        <f aca="false">FilterPk!C$34</f>
        <v>0</v>
      </c>
      <c r="F1468" s="50" t="n">
        <f aca="false">FilterPk!D$34</f>
        <v>10.382539</v>
      </c>
      <c r="G1468" s="50" t="n">
        <f aca="false">FilterPk!E$34</f>
        <v>-372.732218</v>
      </c>
      <c r="H1468" s="50" t="n">
        <f aca="false">FilterPk!F$34</f>
        <v>-18.430041</v>
      </c>
      <c r="I1468" s="50" t="n">
        <f aca="false">FilterPk!G$34</f>
        <v>-7.519049</v>
      </c>
      <c r="J1468" s="50" t="n">
        <f aca="false">FilterPk!H$34</f>
        <v>7.209206</v>
      </c>
      <c r="K1468" s="50" t="n">
        <f aca="false">FilterPk!I$34</f>
        <v>16.283645</v>
      </c>
      <c r="L1468" s="50" t="n">
        <f aca="false">FilterPk!J$34</f>
        <v>-0.622678</v>
      </c>
      <c r="M1468" s="50" t="n">
        <f aca="false">FilterPk!K$34</f>
        <v>48.787102</v>
      </c>
      <c r="N1468" s="50" t="n">
        <f aca="false">FilterPk!L$34</f>
        <v>-316.641494</v>
      </c>
      <c r="O1468" s="50" t="n">
        <f aca="false">FilterPk!M$34</f>
        <v>137.057149</v>
      </c>
      <c r="P1468" s="50" t="n">
        <f aca="false">FilterPk!N$34</f>
        <v>0</v>
      </c>
      <c r="Q1468" s="51" t="n">
        <f aca="false">FilterPk!O$34</f>
        <v>-179.584345</v>
      </c>
    </row>
    <row r="1469" customFormat="false" ht="12.75" hidden="false" customHeight="false" outlineLevel="0" collapsed="false">
      <c r="B1469" s="85" t="str">
        <f aca="false">FilterPk!A$35</f>
        <v>Doug Gilbert-Smith</v>
      </c>
      <c r="C1469" s="13" t="n">
        <f aca="false">C1468+1</f>
        <v>1468</v>
      </c>
      <c r="D1469" s="50" t="n">
        <f aca="false">FilterPk!B$35</f>
        <v>0</v>
      </c>
      <c r="E1469" s="50" t="n">
        <f aca="false">FilterPk!C$35</f>
        <v>0</v>
      </c>
      <c r="F1469" s="50" t="n">
        <f aca="false">FilterPk!D$35</f>
        <v>-34.907</v>
      </c>
      <c r="G1469" s="50" t="n">
        <f aca="false">FilterPk!E$35</f>
        <v>38.473605</v>
      </c>
      <c r="H1469" s="50" t="n">
        <f aca="false">FilterPk!F$35</f>
        <v>-29.642523</v>
      </c>
      <c r="I1469" s="50" t="n">
        <f aca="false">FilterPk!G$35</f>
        <v>30.491272</v>
      </c>
      <c r="J1469" s="50" t="n">
        <f aca="false">FilterPk!H$35</f>
        <v>0</v>
      </c>
      <c r="K1469" s="50" t="n">
        <f aca="false">FilterPk!I$35</f>
        <v>90.452808</v>
      </c>
      <c r="L1469" s="50" t="n">
        <f aca="false">FilterPk!J$35</f>
        <v>0</v>
      </c>
      <c r="M1469" s="50" t="n">
        <f aca="false">FilterPk!K$35</f>
        <v>14.574853</v>
      </c>
      <c r="N1469" s="50" t="n">
        <f aca="false">FilterPk!L$35</f>
        <v>109.443015</v>
      </c>
      <c r="O1469" s="50" t="n">
        <f aca="false">FilterPk!M$35</f>
        <v>94.93307</v>
      </c>
      <c r="P1469" s="50" t="n">
        <f aca="false">FilterPk!N$35</f>
        <v>-157.516125</v>
      </c>
      <c r="Q1469" s="51" t="n">
        <f aca="false">FilterPk!O$35</f>
        <v>46.85996</v>
      </c>
    </row>
    <row r="1470" customFormat="false" ht="12.75" hidden="false" customHeight="false" outlineLevel="0" collapsed="false">
      <c r="B1470" s="85" t="str">
        <f aca="false">FilterPk!A$36</f>
        <v>Rogers Herndon</v>
      </c>
      <c r="C1470" s="13" t="n">
        <f aca="false">C1469+1</f>
        <v>1469</v>
      </c>
      <c r="D1470" s="50" t="n">
        <f aca="false">FilterPk!B$36</f>
        <v>0</v>
      </c>
      <c r="E1470" s="50" t="n">
        <f aca="false">FilterPk!C$36</f>
        <v>0</v>
      </c>
      <c r="F1470" s="50" t="n">
        <f aca="false">FilterPk!D$36</f>
        <v>-16.269581</v>
      </c>
      <c r="G1470" s="50" t="n">
        <f aca="false">FilterPk!E$36</f>
        <v>-36.150495</v>
      </c>
      <c r="H1470" s="50" t="n">
        <f aca="false">FilterPk!F$36</f>
        <v>-105.080472</v>
      </c>
      <c r="I1470" s="50" t="n">
        <f aca="false">FilterPk!G$36</f>
        <v>-21.496839</v>
      </c>
      <c r="J1470" s="50" t="n">
        <f aca="false">FilterPk!H$36</f>
        <v>76.011979</v>
      </c>
      <c r="K1470" s="50" t="n">
        <f aca="false">FilterPk!I$36</f>
        <v>315.376651</v>
      </c>
      <c r="L1470" s="50" t="n">
        <f aca="false">FilterPk!J$36</f>
        <v>0.622678</v>
      </c>
      <c r="M1470" s="50" t="n">
        <f aca="false">FilterPk!K$36</f>
        <v>131.855286</v>
      </c>
      <c r="N1470" s="50" t="n">
        <f aca="false">FilterPk!L$36</f>
        <v>344.869207</v>
      </c>
      <c r="O1470" s="50" t="n">
        <f aca="false">FilterPk!M$36</f>
        <v>500.495437</v>
      </c>
      <c r="P1470" s="50" t="n">
        <f aca="false">FilterPk!N$36</f>
        <v>0</v>
      </c>
      <c r="Q1470" s="51" t="n">
        <f aca="false">FilterPk!O$36</f>
        <v>845.364644</v>
      </c>
    </row>
    <row r="1471" customFormat="false" ht="12.75" hidden="false" customHeight="false" outlineLevel="0" collapsed="false">
      <c r="B1471" s="85" t="str">
        <f aca="false">FilterPk!A$37</f>
        <v>Dana Davis</v>
      </c>
      <c r="C1471" s="13" t="n">
        <f aca="false">C1470+1</f>
        <v>1470</v>
      </c>
      <c r="D1471" s="50" t="n">
        <f aca="false">FilterPk!B$37</f>
        <v>0</v>
      </c>
      <c r="E1471" s="50" t="n">
        <f aca="false">FilterPk!C$37</f>
        <v>0</v>
      </c>
      <c r="F1471" s="50" t="n">
        <f aca="false">FilterPk!D$37</f>
        <v>4.986714</v>
      </c>
      <c r="G1471" s="50" t="n">
        <f aca="false">FilterPk!E$37</f>
        <v>-10.425106</v>
      </c>
      <c r="H1471" s="50" t="n">
        <f aca="false">FilterPk!F$37</f>
        <v>34.582944</v>
      </c>
      <c r="I1471" s="50" t="n">
        <f aca="false">FilterPk!G$37</f>
        <v>31.966656</v>
      </c>
      <c r="J1471" s="50" t="n">
        <f aca="false">FilterPk!H$37</f>
        <v>34.267547</v>
      </c>
      <c r="K1471" s="50" t="n">
        <f aca="false">FilterPk!I$37</f>
        <v>70.027981</v>
      </c>
      <c r="L1471" s="50" t="n">
        <f aca="false">FilterPk!J$37</f>
        <v>33.814965</v>
      </c>
      <c r="M1471" s="50" t="n">
        <f aca="false">FilterPk!K$37</f>
        <v>44.191074</v>
      </c>
      <c r="N1471" s="50" t="n">
        <f aca="false">FilterPk!L$37</f>
        <v>243.412775</v>
      </c>
      <c r="O1471" s="50" t="n">
        <f aca="false">FilterPk!M$37</f>
        <v>27.55263</v>
      </c>
      <c r="P1471" s="50" t="n">
        <f aca="false">FilterPk!N$37</f>
        <v>0</v>
      </c>
      <c r="Q1471" s="51" t="n">
        <f aca="false">FilterPk!O$37</f>
        <v>270.965405</v>
      </c>
    </row>
    <row r="1472" customFormat="false" ht="12.75" hidden="false" customHeight="false" outlineLevel="0" collapsed="false">
      <c r="B1472" s="85" t="str">
        <f aca="false">FilterPk!A$38</f>
        <v>Tom May</v>
      </c>
      <c r="C1472" s="13" t="n">
        <f aca="false">C1471+1</f>
        <v>1471</v>
      </c>
      <c r="D1472" s="50" t="n">
        <f aca="false">FilterPk!B$38</f>
        <v>0</v>
      </c>
      <c r="E1472" s="50" t="n">
        <f aca="false">FilterPk!C$38</f>
        <v>0</v>
      </c>
      <c r="F1472" s="50" t="n">
        <f aca="false">FilterPk!D$38</f>
        <v>0</v>
      </c>
      <c r="G1472" s="50" t="n">
        <f aca="false">FilterPk!E$38</f>
        <v>0</v>
      </c>
      <c r="H1472" s="50" t="n">
        <f aca="false">FilterPk!F$38</f>
        <v>0</v>
      </c>
      <c r="I1472" s="50" t="n">
        <f aca="false">FilterPk!G$38</f>
        <v>0</v>
      </c>
      <c r="J1472" s="50" t="n">
        <f aca="false">FilterPk!H$38</f>
        <v>0</v>
      </c>
      <c r="K1472" s="50" t="n">
        <f aca="false">FilterPk!I$38</f>
        <v>0</v>
      </c>
      <c r="L1472" s="50" t="n">
        <f aca="false">FilterPk!J$38</f>
        <v>0</v>
      </c>
      <c r="M1472" s="50" t="n">
        <f aca="false">FilterPk!K$38</f>
        <v>0</v>
      </c>
      <c r="N1472" s="50" t="n">
        <f aca="false">FilterPk!L$38</f>
        <v>0</v>
      </c>
      <c r="O1472" s="50" t="n">
        <f aca="false">FilterPk!M$38</f>
        <v>0</v>
      </c>
      <c r="P1472" s="50" t="n">
        <f aca="false">FilterPk!N$38</f>
        <v>0</v>
      </c>
      <c r="Q1472" s="51" t="n">
        <f aca="false">FilterPk!O$38</f>
        <v>0</v>
      </c>
    </row>
    <row r="1473" customFormat="false" ht="12.75" hidden="false" customHeight="false" outlineLevel="0" collapsed="false">
      <c r="B1473" s="85" t="str">
        <f aca="false">FilterPk!A$39</f>
        <v>Clint Dean</v>
      </c>
      <c r="C1473" s="13" t="n">
        <f aca="false">C1472+1</f>
        <v>1472</v>
      </c>
      <c r="D1473" s="50" t="n">
        <f aca="false">FilterPk!B$39</f>
        <v>0</v>
      </c>
      <c r="E1473" s="50" t="n">
        <f aca="false">FilterPk!C$39</f>
        <v>0</v>
      </c>
      <c r="F1473" s="50" t="n">
        <f aca="false">FilterPk!D$39</f>
        <v>-27.9256</v>
      </c>
      <c r="G1473" s="50" t="n">
        <f aca="false">FilterPk!E$39</f>
        <v>0</v>
      </c>
      <c r="H1473" s="50" t="n">
        <f aca="false">FilterPk!F$39</f>
        <v>0</v>
      </c>
      <c r="I1473" s="50" t="n">
        <f aca="false">FilterPk!G$39</f>
        <v>0</v>
      </c>
      <c r="J1473" s="50" t="n">
        <f aca="false">FilterPk!H$39</f>
        <v>0</v>
      </c>
      <c r="K1473" s="50" t="n">
        <f aca="false">FilterPk!I$39</f>
        <v>0</v>
      </c>
      <c r="L1473" s="50" t="n">
        <f aca="false">FilterPk!J$39</f>
        <v>0</v>
      </c>
      <c r="M1473" s="50" t="n">
        <f aca="false">FilterPk!K$39</f>
        <v>0</v>
      </c>
      <c r="N1473" s="50" t="n">
        <f aca="false">FilterPk!L$39</f>
        <v>-27.9256</v>
      </c>
      <c r="O1473" s="50" t="n">
        <f aca="false">FilterPk!M$39</f>
        <v>0</v>
      </c>
      <c r="P1473" s="50" t="n">
        <f aca="false">FilterPk!N$39</f>
        <v>0</v>
      </c>
      <c r="Q1473" s="51" t="n">
        <f aca="false">FilterPk!O$39</f>
        <v>-27.9256</v>
      </c>
    </row>
    <row r="1474" customFormat="false" ht="12.75" hidden="false" customHeight="false" outlineLevel="0" collapsed="false">
      <c r="B1474" s="85" t="str">
        <f aca="false">FilterPk!A$40</f>
        <v>Rob Benson</v>
      </c>
      <c r="C1474" s="13" t="n">
        <f aca="false">C1473+1</f>
        <v>1473</v>
      </c>
      <c r="D1474" s="50" t="n">
        <f aca="false">FilterPk!B$40</f>
        <v>0</v>
      </c>
      <c r="E1474" s="50" t="n">
        <f aca="false">FilterPk!C$40</f>
        <v>0</v>
      </c>
      <c r="F1474" s="50" t="n">
        <f aca="false">FilterPk!D$40</f>
        <v>0</v>
      </c>
      <c r="G1474" s="50" t="n">
        <f aca="false">FilterPk!E$40</f>
        <v>-76.947211</v>
      </c>
      <c r="H1474" s="50" t="n">
        <f aca="false">FilterPk!F$40</f>
        <v>0</v>
      </c>
      <c r="I1474" s="50" t="n">
        <f aca="false">FilterPk!G$40</f>
        <v>0</v>
      </c>
      <c r="J1474" s="50" t="n">
        <f aca="false">FilterPk!H$40</f>
        <v>0</v>
      </c>
      <c r="K1474" s="50" t="n">
        <f aca="false">FilterPk!I$40</f>
        <v>0</v>
      </c>
      <c r="L1474" s="50" t="n">
        <f aca="false">FilterPk!J$40</f>
        <v>0</v>
      </c>
      <c r="M1474" s="50" t="n">
        <f aca="false">FilterPk!K$40</f>
        <v>0</v>
      </c>
      <c r="N1474" s="50" t="n">
        <f aca="false">FilterPk!L$40</f>
        <v>-76.947211</v>
      </c>
      <c r="O1474" s="50" t="n">
        <f aca="false">FilterPk!M$40</f>
        <v>0</v>
      </c>
      <c r="P1474" s="50" t="n">
        <f aca="false">FilterPk!N$40</f>
        <v>0</v>
      </c>
      <c r="Q1474" s="51" t="n">
        <f aca="false">FilterPk!O$40</f>
        <v>-76.947211</v>
      </c>
    </row>
    <row r="1475" customFormat="false" ht="12.75" hidden="false" customHeight="false" outlineLevel="0" collapsed="false">
      <c r="B1475" s="85" t="str">
        <f aca="false">FilterPk!A$41</f>
        <v>Matt Lorenz</v>
      </c>
      <c r="C1475" s="13" t="n">
        <f aca="false">C1474+1</f>
        <v>1474</v>
      </c>
      <c r="D1475" s="50" t="n">
        <f aca="false">FilterPk!B$41</f>
        <v>0</v>
      </c>
      <c r="E1475" s="50" t="n">
        <f aca="false">FilterPk!C$41</f>
        <v>0</v>
      </c>
      <c r="F1475" s="50" t="n">
        <f aca="false">FilterPk!D$41</f>
        <v>0</v>
      </c>
      <c r="G1475" s="50" t="n">
        <f aca="false">FilterPk!E$41</f>
        <v>0</v>
      </c>
      <c r="H1475" s="50" t="n">
        <f aca="false">FilterPk!F$41</f>
        <v>0</v>
      </c>
      <c r="I1475" s="50" t="n">
        <f aca="false">FilterPk!G$41</f>
        <v>0</v>
      </c>
      <c r="J1475" s="50" t="n">
        <f aca="false">FilterPk!H$41</f>
        <v>0</v>
      </c>
      <c r="K1475" s="50" t="n">
        <f aca="false">FilterPk!I$41</f>
        <v>0</v>
      </c>
      <c r="L1475" s="50" t="n">
        <f aca="false">FilterPk!J$41</f>
        <v>0</v>
      </c>
      <c r="M1475" s="50" t="n">
        <f aca="false">FilterPk!K$41</f>
        <v>0</v>
      </c>
      <c r="N1475" s="50" t="n">
        <f aca="false">FilterPk!L$41</f>
        <v>0</v>
      </c>
      <c r="O1475" s="50" t="n">
        <f aca="false">FilterPk!M$41</f>
        <v>0</v>
      </c>
      <c r="P1475" s="50" t="n">
        <f aca="false">FilterPk!N$41</f>
        <v>0</v>
      </c>
      <c r="Q1475" s="51" t="n">
        <f aca="false">FilterPk!O$41</f>
        <v>0</v>
      </c>
    </row>
    <row r="1476" customFormat="false" ht="12.75" hidden="false" customHeight="false" outlineLevel="0" collapsed="false">
      <c r="B1476" s="85" t="str">
        <f aca="false">FilterPk!A$42</f>
        <v>John Forney</v>
      </c>
      <c r="C1476" s="13" t="n">
        <f aca="false">C1475+1</f>
        <v>1475</v>
      </c>
      <c r="D1476" s="50" t="n">
        <f aca="false">FilterPk!B$42</f>
        <v>0</v>
      </c>
      <c r="E1476" s="50" t="n">
        <f aca="false">FilterPk!C$42</f>
        <v>0</v>
      </c>
      <c r="F1476" s="50" t="n">
        <f aca="false">FilterPk!D$42</f>
        <v>0</v>
      </c>
      <c r="G1476" s="50" t="n">
        <f aca="false">FilterPk!E$42</f>
        <v>0</v>
      </c>
      <c r="H1476" s="50" t="n">
        <f aca="false">FilterPk!F$42</f>
        <v>0</v>
      </c>
      <c r="I1476" s="50" t="n">
        <f aca="false">FilterPk!G$42</f>
        <v>0</v>
      </c>
      <c r="J1476" s="50" t="n">
        <f aca="false">FilterPk!H$42</f>
        <v>0</v>
      </c>
      <c r="K1476" s="50" t="n">
        <f aca="false">FilterPk!I$42</f>
        <v>0</v>
      </c>
      <c r="L1476" s="50" t="n">
        <f aca="false">FilterPk!J$42</f>
        <v>0</v>
      </c>
      <c r="M1476" s="50" t="n">
        <f aca="false">FilterPk!K$42</f>
        <v>0</v>
      </c>
      <c r="N1476" s="50" t="n">
        <f aca="false">FilterPk!L$42</f>
        <v>0</v>
      </c>
      <c r="O1476" s="50" t="n">
        <f aca="false">FilterPk!M$42</f>
        <v>0</v>
      </c>
      <c r="P1476" s="50" t="n">
        <f aca="false">FilterPk!N$42</f>
        <v>0</v>
      </c>
      <c r="Q1476" s="51" t="n">
        <f aca="false">FilterPk!O$42</f>
        <v>0</v>
      </c>
    </row>
    <row r="1477" customFormat="false" ht="12.75" hidden="false" customHeight="false" outlineLevel="0" collapsed="false">
      <c r="B1477" s="85" t="str">
        <f aca="false">FilterPk!A$43</f>
        <v>Mike Carson</v>
      </c>
      <c r="C1477" s="13" t="n">
        <f aca="false">C1476+1</f>
        <v>1476</v>
      </c>
      <c r="D1477" s="50" t="n">
        <f aca="false">FilterPk!B$43</f>
        <v>0</v>
      </c>
      <c r="E1477" s="50" t="n">
        <f aca="false">FilterPk!C$43</f>
        <v>0</v>
      </c>
      <c r="F1477" s="50" t="n">
        <f aca="false">FilterPk!D$43</f>
        <v>0</v>
      </c>
      <c r="G1477" s="50" t="n">
        <f aca="false">FilterPk!E$43</f>
        <v>0</v>
      </c>
      <c r="H1477" s="50" t="n">
        <f aca="false">FilterPk!F$43</f>
        <v>0</v>
      </c>
      <c r="I1477" s="50" t="n">
        <f aca="false">FilterPk!G$43</f>
        <v>0</v>
      </c>
      <c r="J1477" s="50" t="n">
        <f aca="false">FilterPk!H$43</f>
        <v>0</v>
      </c>
      <c r="K1477" s="50" t="n">
        <f aca="false">FilterPk!I$43</f>
        <v>0</v>
      </c>
      <c r="L1477" s="50" t="n">
        <f aca="false">FilterPk!J$43</f>
        <v>0</v>
      </c>
      <c r="M1477" s="50" t="n">
        <f aca="false">FilterPk!K$43</f>
        <v>0</v>
      </c>
      <c r="N1477" s="50" t="n">
        <f aca="false">FilterPk!L$43</f>
        <v>0</v>
      </c>
      <c r="O1477" s="50" t="n">
        <f aca="false">FilterPk!M$43</f>
        <v>0</v>
      </c>
      <c r="P1477" s="50" t="n">
        <f aca="false">FilterPk!N$43</f>
        <v>0</v>
      </c>
      <c r="Q1477" s="51" t="n">
        <f aca="false">FilterPk!O$43</f>
        <v>0</v>
      </c>
    </row>
    <row r="1478" customFormat="false" ht="12.75" hidden="false" customHeight="false" outlineLevel="0" collapsed="false">
      <c r="B1478" s="85" t="str">
        <f aca="false">FilterPk!A$44</f>
        <v>Chris Dorland</v>
      </c>
      <c r="C1478" s="13" t="n">
        <f aca="false">C1477+1</f>
        <v>1477</v>
      </c>
      <c r="D1478" s="50" t="n">
        <f aca="false">FilterPk!B$44</f>
        <v>0</v>
      </c>
      <c r="E1478" s="50" t="n">
        <f aca="false">FilterPk!C$44</f>
        <v>0</v>
      </c>
      <c r="F1478" s="50" t="n">
        <f aca="false">FilterPk!D$44</f>
        <v>0</v>
      </c>
      <c r="G1478" s="50" t="n">
        <f aca="false">FilterPk!E$44</f>
        <v>0</v>
      </c>
      <c r="H1478" s="50" t="n">
        <f aca="false">FilterPk!F$44</f>
        <v>0</v>
      </c>
      <c r="I1478" s="50" t="n">
        <f aca="false">FilterPk!G$44</f>
        <v>0</v>
      </c>
      <c r="J1478" s="50" t="n">
        <f aca="false">FilterPk!H$44</f>
        <v>0</v>
      </c>
      <c r="K1478" s="50" t="n">
        <f aca="false">FilterPk!I$44</f>
        <v>0</v>
      </c>
      <c r="L1478" s="50" t="n">
        <f aca="false">FilterPk!J$44</f>
        <v>0</v>
      </c>
      <c r="M1478" s="50" t="n">
        <f aca="false">FilterPk!K$44</f>
        <v>0</v>
      </c>
      <c r="N1478" s="50" t="n">
        <f aca="false">FilterPk!L$44</f>
        <v>0</v>
      </c>
      <c r="O1478" s="50" t="n">
        <f aca="false">FilterPk!M$44</f>
        <v>0</v>
      </c>
      <c r="P1478" s="50" t="n">
        <f aca="false">FilterPk!N$44</f>
        <v>0</v>
      </c>
      <c r="Q1478" s="51" t="n">
        <f aca="false">FilterPk!O$44</f>
        <v>0</v>
      </c>
    </row>
    <row r="1479" customFormat="false" ht="12.75" hidden="false" customHeight="false" outlineLevel="0" collapsed="false">
      <c r="B1479" s="85" t="str">
        <f aca="false">FilterPk!A$45</f>
        <v>Jeff King</v>
      </c>
      <c r="C1479" s="13" t="n">
        <f aca="false">C1478+1</f>
        <v>1478</v>
      </c>
      <c r="D1479" s="50" t="n">
        <f aca="false">FilterPk!B$45</f>
        <v>0</v>
      </c>
      <c r="E1479" s="50" t="n">
        <f aca="false">FilterPk!C$45</f>
        <v>0</v>
      </c>
      <c r="F1479" s="50" t="n">
        <f aca="false">FilterPk!D$45</f>
        <v>0</v>
      </c>
      <c r="G1479" s="50" t="n">
        <f aca="false">FilterPk!E$45</f>
        <v>0</v>
      </c>
      <c r="H1479" s="50" t="n">
        <f aca="false">FilterPk!F$45</f>
        <v>0</v>
      </c>
      <c r="I1479" s="50" t="n">
        <f aca="false">FilterPk!G$45</f>
        <v>0</v>
      </c>
      <c r="J1479" s="50" t="n">
        <f aca="false">FilterPk!H$45</f>
        <v>0</v>
      </c>
      <c r="K1479" s="50" t="n">
        <f aca="false">FilterPk!I$45</f>
        <v>0</v>
      </c>
      <c r="L1479" s="50" t="n">
        <f aca="false">FilterPk!J$45</f>
        <v>0</v>
      </c>
      <c r="M1479" s="50" t="n">
        <f aca="false">FilterPk!K$45</f>
        <v>0</v>
      </c>
      <c r="N1479" s="50" t="n">
        <f aca="false">FilterPk!L$45</f>
        <v>0</v>
      </c>
      <c r="O1479" s="50" t="n">
        <f aca="false">FilterPk!M$45</f>
        <v>0</v>
      </c>
      <c r="P1479" s="50" t="n">
        <f aca="false">FilterPk!N$45</f>
        <v>0</v>
      </c>
      <c r="Q1479" s="51" t="n">
        <f aca="false">FilterPk!O$45</f>
        <v>0</v>
      </c>
    </row>
    <row r="1480" customFormat="false" ht="12.75" hidden="false" customHeight="false" outlineLevel="0" collapsed="false">
      <c r="B1480" s="85" t="n">
        <f aca="false">FilterPk!A$46</f>
        <v>0</v>
      </c>
      <c r="C1480" s="13" t="n">
        <f aca="false">C1479+1</f>
        <v>1479</v>
      </c>
      <c r="D1480" s="50" t="n">
        <f aca="false">FilterPk!B$46</f>
        <v>0</v>
      </c>
      <c r="E1480" s="50" t="n">
        <f aca="false">FilterPk!C$46</f>
        <v>0</v>
      </c>
      <c r="F1480" s="50" t="n">
        <f aca="false">FilterPk!D$46</f>
        <v>0</v>
      </c>
      <c r="G1480" s="50" t="n">
        <f aca="false">FilterPk!E$46</f>
        <v>0</v>
      </c>
      <c r="H1480" s="50" t="n">
        <f aca="false">FilterPk!F$46</f>
        <v>0</v>
      </c>
      <c r="I1480" s="50" t="n">
        <f aca="false">FilterPk!G$46</f>
        <v>0</v>
      </c>
      <c r="J1480" s="50" t="n">
        <f aca="false">FilterPk!H$46</f>
        <v>0</v>
      </c>
      <c r="K1480" s="50" t="n">
        <f aca="false">FilterPk!I$46</f>
        <v>0</v>
      </c>
      <c r="L1480" s="50" t="n">
        <f aca="false">FilterPk!J$46</f>
        <v>0</v>
      </c>
      <c r="M1480" s="50" t="n">
        <f aca="false">FilterPk!K$46</f>
        <v>0</v>
      </c>
      <c r="N1480" s="50" t="n">
        <f aca="false">FilterPk!L$46</f>
        <v>0</v>
      </c>
      <c r="O1480" s="50" t="n">
        <f aca="false">FilterPk!M$46</f>
        <v>0</v>
      </c>
      <c r="P1480" s="50" t="n">
        <f aca="false">FilterPk!N$46</f>
        <v>0</v>
      </c>
      <c r="Q1480" s="51" t="n">
        <f aca="false">FilterPk!O$46</f>
        <v>0</v>
      </c>
    </row>
    <row r="1481" customFormat="false" ht="12.75" hidden="false" customHeight="false" outlineLevel="0" collapsed="false">
      <c r="B1481" s="87" t="n">
        <f aca="false">FilterPk!A$47</f>
        <v>0</v>
      </c>
      <c r="C1481" s="64" t="n">
        <f aca="false">C1480+1</f>
        <v>1480</v>
      </c>
      <c r="D1481" s="54" t="n">
        <f aca="false">FilterPk!B$47</f>
        <v>0</v>
      </c>
      <c r="E1481" s="54" t="n">
        <f aca="false">FilterPk!C$47</f>
        <v>0</v>
      </c>
      <c r="F1481" s="54" t="n">
        <f aca="false">FilterPk!D$47</f>
        <v>0</v>
      </c>
      <c r="G1481" s="54" t="n">
        <f aca="false">FilterPk!E$47</f>
        <v>0</v>
      </c>
      <c r="H1481" s="54" t="n">
        <f aca="false">FilterPk!F$47</f>
        <v>0</v>
      </c>
      <c r="I1481" s="54" t="n">
        <f aca="false">FilterPk!G$47</f>
        <v>0</v>
      </c>
      <c r="J1481" s="54" t="n">
        <f aca="false">FilterPk!H$47</f>
        <v>0</v>
      </c>
      <c r="K1481" s="54" t="n">
        <f aca="false">FilterPk!I$47</f>
        <v>0</v>
      </c>
      <c r="L1481" s="54" t="n">
        <f aca="false">FilterPk!J$47</f>
        <v>0</v>
      </c>
      <c r="M1481" s="54" t="n">
        <f aca="false">FilterPk!K$47</f>
        <v>0</v>
      </c>
      <c r="N1481" s="54" t="n">
        <f aca="false">FilterPk!L$47</f>
        <v>0</v>
      </c>
      <c r="O1481" s="54" t="n">
        <f aca="false">FilterPk!M$47</f>
        <v>0</v>
      </c>
      <c r="P1481" s="54" t="n">
        <f aca="false">FilterPk!N$47</f>
        <v>0</v>
      </c>
      <c r="Q1481" s="55" t="n">
        <f aca="false">FilterPk!O$47</f>
        <v>0</v>
      </c>
    </row>
    <row r="1482" customFormat="false" ht="12.75" hidden="false" customHeight="false" outlineLevel="0" collapsed="false">
      <c r="A1482" s="0" t="n">
        <f aca="false">A1442+1</f>
        <v>38</v>
      </c>
      <c r="B1482" s="57" t="n">
        <f aca="false">FilterPk!D$1</f>
        <v>36907</v>
      </c>
      <c r="C1482" s="58" t="n">
        <f aca="false">C1481+1</f>
        <v>1481</v>
      </c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83"/>
    </row>
    <row r="1483" customFormat="false" ht="12.75" hidden="false" customHeight="false" outlineLevel="0" collapsed="false">
      <c r="B1483" s="61"/>
      <c r="C1483" s="13" t="n">
        <f aca="false">C1482+1</f>
        <v>1482</v>
      </c>
      <c r="D1483" s="13"/>
      <c r="E1483" s="21" t="s">
        <v>5</v>
      </c>
      <c r="F1483" s="21" t="s">
        <v>6</v>
      </c>
      <c r="G1483" s="21" t="s">
        <v>7</v>
      </c>
      <c r="H1483" s="21" t="s">
        <v>8</v>
      </c>
      <c r="I1483" s="21" t="s">
        <v>9</v>
      </c>
      <c r="J1483" s="21" t="s">
        <v>10</v>
      </c>
      <c r="K1483" s="21" t="s">
        <v>11</v>
      </c>
      <c r="L1483" s="21" t="s">
        <v>12</v>
      </c>
      <c r="M1483" s="21" t="s">
        <v>13</v>
      </c>
      <c r="N1483" s="21" t="s">
        <v>14</v>
      </c>
      <c r="O1483" s="21" t="n">
        <v>2002</v>
      </c>
      <c r="P1483" s="21" t="s">
        <v>15</v>
      </c>
      <c r="Q1483" s="84" t="s">
        <v>16</v>
      </c>
    </row>
    <row r="1484" customFormat="false" ht="12.75" hidden="false" customHeight="false" outlineLevel="0" collapsed="false">
      <c r="B1484" s="85" t="str">
        <f aca="false">FilterPk!A$9</f>
        <v>Power positions</v>
      </c>
      <c r="C1484" s="13" t="n">
        <f aca="false">C1483+1</f>
        <v>1483</v>
      </c>
      <c r="D1484" s="13" t="s">
        <v>4</v>
      </c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86"/>
    </row>
    <row r="1485" customFormat="false" ht="12.75" hidden="false" customHeight="false" outlineLevel="0" collapsed="false">
      <c r="B1485" s="85" t="str">
        <f aca="false">FilterPk!A$10</f>
        <v>East Position</v>
      </c>
      <c r="C1485" s="13" t="n">
        <f aca="false">C1484+1</f>
        <v>1484</v>
      </c>
      <c r="D1485" s="50" t="n">
        <f aca="false">FilterPk!B$10</f>
        <v>34784396.7946123</v>
      </c>
      <c r="E1485" s="50" t="n">
        <f aca="false">FilterPk!C$10</f>
        <v>75045.54</v>
      </c>
      <c r="F1485" s="50" t="n">
        <f aca="false">FilterPk!D$10</f>
        <v>84629.15</v>
      </c>
      <c r="G1485" s="50" t="n">
        <f aca="false">FilterPk!E$10</f>
        <v>1358824.72</v>
      </c>
      <c r="H1485" s="50" t="n">
        <f aca="false">FilterPk!F$10</f>
        <v>1120662.53</v>
      </c>
      <c r="I1485" s="50" t="n">
        <f aca="false">FilterPk!G$10</f>
        <v>422841.14</v>
      </c>
      <c r="J1485" s="50" t="n">
        <f aca="false">FilterPk!H$10</f>
        <v>788810.55</v>
      </c>
      <c r="K1485" s="50" t="n">
        <f aca="false">FilterPk!I$10</f>
        <v>1076253.71</v>
      </c>
      <c r="L1485" s="50" t="n">
        <f aca="false">FilterPk!J$10</f>
        <v>363159.42</v>
      </c>
      <c r="M1485" s="50" t="n">
        <f aca="false">FilterPk!K$10</f>
        <v>5764043.19</v>
      </c>
      <c r="N1485" s="50" t="n">
        <f aca="false">FilterPk!L$10</f>
        <v>11054269.95</v>
      </c>
      <c r="O1485" s="50" t="n">
        <f aca="false">FilterPk!M$10</f>
        <v>3650317.45</v>
      </c>
      <c r="P1485" s="50" t="n">
        <f aca="false">FilterPk!N$10</f>
        <v>-1642778.44</v>
      </c>
      <c r="Q1485" s="51" t="n">
        <f aca="false">FilterPk!O$10</f>
        <v>13061808.96</v>
      </c>
    </row>
    <row r="1486" customFormat="false" ht="12.75" hidden="false" customHeight="false" outlineLevel="0" collapsed="false">
      <c r="B1486" s="85" t="str">
        <f aca="false">FilterPk!A$11</f>
        <v>East Power Mgmt</v>
      </c>
      <c r="C1486" s="13" t="n">
        <f aca="false">C1485+1</f>
        <v>1485</v>
      </c>
      <c r="D1486" s="50" t="n">
        <f aca="false">FilterPk!B$11</f>
        <v>7547347.04451418</v>
      </c>
      <c r="E1486" s="50" t="n">
        <f aca="false">FilterPk!C$11</f>
        <v>43646.27</v>
      </c>
      <c r="F1486" s="50" t="n">
        <f aca="false">FilterPk!D$11</f>
        <v>-98133.28</v>
      </c>
      <c r="G1486" s="50" t="n">
        <f aca="false">FilterPk!E$11</f>
        <v>107993.78</v>
      </c>
      <c r="H1486" s="50" t="n">
        <f aca="false">FilterPk!F$11</f>
        <v>155786.29</v>
      </c>
      <c r="I1486" s="50" t="n">
        <f aca="false">FilterPk!G$11</f>
        <v>89357.34</v>
      </c>
      <c r="J1486" s="50" t="n">
        <f aca="false">FilterPk!H$11</f>
        <v>247101.13</v>
      </c>
      <c r="K1486" s="50" t="n">
        <f aca="false">FilterPk!I$11</f>
        <v>307386.28</v>
      </c>
      <c r="L1486" s="50" t="n">
        <f aca="false">FilterPk!J$11</f>
        <v>108209.05</v>
      </c>
      <c r="M1486" s="50" t="n">
        <f aca="false">FilterPk!K$11</f>
        <v>1338376.99</v>
      </c>
      <c r="N1486" s="50" t="n">
        <f aca="false">FilterPk!L$11</f>
        <v>2299723.85</v>
      </c>
      <c r="O1486" s="50" t="n">
        <f aca="false">FilterPk!M$11</f>
        <v>606348.53</v>
      </c>
      <c r="P1486" s="50" t="n">
        <f aca="false">FilterPk!N$11</f>
        <v>61912.21</v>
      </c>
      <c r="Q1486" s="51" t="n">
        <f aca="false">FilterPk!O$11</f>
        <v>2967984.59</v>
      </c>
    </row>
    <row r="1487" customFormat="false" ht="12.75" hidden="false" customHeight="false" outlineLevel="0" collapsed="false">
      <c r="B1487" s="85" t="str">
        <f aca="false">FilterPk!A$12</f>
        <v>Long Term Options</v>
      </c>
      <c r="C1487" s="13" t="n">
        <f aca="false">C1486+1</f>
        <v>1486</v>
      </c>
      <c r="D1487" s="50" t="n">
        <f aca="false">FilterPk!B$12</f>
        <v>0</v>
      </c>
      <c r="E1487" s="50" t="n">
        <f aca="false">FilterPk!C$12</f>
        <v>0</v>
      </c>
      <c r="F1487" s="50" t="n">
        <f aca="false">FilterPk!D$12</f>
        <v>0</v>
      </c>
      <c r="G1487" s="50" t="n">
        <f aca="false">FilterPk!E$12</f>
        <v>0</v>
      </c>
      <c r="H1487" s="50" t="n">
        <f aca="false">FilterPk!F$12</f>
        <v>0</v>
      </c>
      <c r="I1487" s="50" t="n">
        <f aca="false">FilterPk!G$12</f>
        <v>0</v>
      </c>
      <c r="J1487" s="50" t="n">
        <f aca="false">FilterPk!H$12</f>
        <v>0</v>
      </c>
      <c r="K1487" s="50" t="n">
        <f aca="false">FilterPk!I$12</f>
        <v>0</v>
      </c>
      <c r="L1487" s="50" t="n">
        <f aca="false">FilterPk!J$12</f>
        <v>0</v>
      </c>
      <c r="M1487" s="50" t="n">
        <f aca="false">FilterPk!K$12</f>
        <v>0</v>
      </c>
      <c r="N1487" s="50" t="n">
        <f aca="false">FilterPk!L$12</f>
        <v>0</v>
      </c>
      <c r="O1487" s="50" t="n">
        <f aca="false">FilterPk!M$12</f>
        <v>0</v>
      </c>
      <c r="P1487" s="50" t="n">
        <f aca="false">FilterPk!N$12</f>
        <v>0</v>
      </c>
      <c r="Q1487" s="51" t="n">
        <f aca="false">FilterPk!O$12</f>
        <v>0</v>
      </c>
    </row>
    <row r="1488" customFormat="false" ht="12.75" hidden="false" customHeight="false" outlineLevel="0" collapsed="false">
      <c r="B1488" s="85" t="str">
        <f aca="false">FilterPk!A$13</f>
        <v>LT-MIDWEST</v>
      </c>
      <c r="C1488" s="13" t="n">
        <f aca="false">C1487+1</f>
        <v>1487</v>
      </c>
      <c r="D1488" s="50" t="n">
        <f aca="false">FilterPk!B$13</f>
        <v>7151089.47366245</v>
      </c>
      <c r="E1488" s="50" t="n">
        <f aca="false">FilterPk!C$13</f>
        <v>48283.08</v>
      </c>
      <c r="F1488" s="50" t="n">
        <f aca="false">FilterPk!D$13</f>
        <v>-141448.54</v>
      </c>
      <c r="G1488" s="50" t="n">
        <f aca="false">FilterPk!E$13</f>
        <v>574622.66</v>
      </c>
      <c r="H1488" s="50" t="n">
        <f aca="false">FilterPk!F$13</f>
        <v>298097.27</v>
      </c>
      <c r="I1488" s="50" t="n">
        <f aca="false">FilterPk!G$13</f>
        <v>249481.43</v>
      </c>
      <c r="J1488" s="50" t="n">
        <f aca="false">FilterPk!H$13</f>
        <v>119379.88</v>
      </c>
      <c r="K1488" s="50" t="n">
        <f aca="false">FilterPk!I$13</f>
        <v>25994.27</v>
      </c>
      <c r="L1488" s="50" t="n">
        <f aca="false">FilterPk!J$13</f>
        <v>156242.15</v>
      </c>
      <c r="M1488" s="50" t="n">
        <f aca="false">FilterPk!K$13</f>
        <v>1762908.33</v>
      </c>
      <c r="N1488" s="50" t="n">
        <f aca="false">FilterPk!L$13</f>
        <v>3093560.53</v>
      </c>
      <c r="O1488" s="50" t="n">
        <f aca="false">FilterPk!M$13</f>
        <v>565730</v>
      </c>
      <c r="P1488" s="50" t="n">
        <f aca="false">FilterPk!N$13</f>
        <v>-439379.19</v>
      </c>
      <c r="Q1488" s="51" t="n">
        <f aca="false">FilterPk!O$13</f>
        <v>3219911.34</v>
      </c>
    </row>
    <row r="1489" customFormat="false" ht="12.75" hidden="false" customHeight="false" outlineLevel="0" collapsed="false">
      <c r="B1489" s="85" t="str">
        <f aca="false">FilterPk!A$14</f>
        <v>ST-ECAR</v>
      </c>
      <c r="C1489" s="13" t="n">
        <f aca="false">C1488+1</f>
        <v>1488</v>
      </c>
      <c r="D1489" s="50" t="n">
        <f aca="false">FilterPk!B$14</f>
        <v>238101.441960815</v>
      </c>
      <c r="E1489" s="50" t="n">
        <f aca="false">FilterPk!C$14</f>
        <v>13522.23</v>
      </c>
      <c r="F1489" s="50" t="n">
        <f aca="false">FilterPk!D$14</f>
        <v>15838.59</v>
      </c>
      <c r="G1489" s="50" t="n">
        <f aca="false">FilterPk!E$14</f>
        <v>0</v>
      </c>
      <c r="H1489" s="50" t="n">
        <f aca="false">FilterPk!F$14</f>
        <v>0</v>
      </c>
      <c r="I1489" s="50" t="n">
        <f aca="false">FilterPk!G$14</f>
        <v>0</v>
      </c>
      <c r="J1489" s="50" t="n">
        <f aca="false">FilterPk!H$14</f>
        <v>0</v>
      </c>
      <c r="K1489" s="50" t="n">
        <f aca="false">FilterPk!I$14</f>
        <v>0</v>
      </c>
      <c r="L1489" s="50" t="n">
        <f aca="false">FilterPk!J$14</f>
        <v>0</v>
      </c>
      <c r="M1489" s="50" t="n">
        <f aca="false">FilterPk!K$14</f>
        <v>0</v>
      </c>
      <c r="N1489" s="50" t="n">
        <f aca="false">FilterPk!L$14</f>
        <v>29360.82</v>
      </c>
      <c r="O1489" s="50" t="n">
        <f aca="false">FilterPk!M$14</f>
        <v>0</v>
      </c>
      <c r="P1489" s="50" t="n">
        <f aca="false">FilterPk!N$14</f>
        <v>0</v>
      </c>
      <c r="Q1489" s="51" t="n">
        <f aca="false">FilterPk!O$14</f>
        <v>29360.82</v>
      </c>
    </row>
    <row r="1490" customFormat="false" ht="12.75" hidden="false" customHeight="false" outlineLevel="0" collapsed="false">
      <c r="B1490" s="85" t="str">
        <f aca="false">FilterPk!A$15</f>
        <v>ST- MAPP</v>
      </c>
      <c r="C1490" s="13" t="n">
        <f aca="false">C1489+1</f>
        <v>1489</v>
      </c>
      <c r="D1490" s="50" t="n">
        <f aca="false">FilterPk!B$15</f>
        <v>254636.614020626</v>
      </c>
      <c r="E1490" s="50" t="n">
        <f aca="false">FilterPk!C$15</f>
        <v>795.43</v>
      </c>
      <c r="F1490" s="50" t="n">
        <f aca="false">FilterPk!D$15</f>
        <v>39596.48</v>
      </c>
      <c r="G1490" s="50" t="n">
        <f aca="false">FilterPk!E$15</f>
        <v>26009.8</v>
      </c>
      <c r="H1490" s="50" t="n">
        <f aca="false">FilterPk!F$15</f>
        <v>8238.75</v>
      </c>
      <c r="I1490" s="50" t="n">
        <f aca="false">FilterPk!G$15</f>
        <v>0</v>
      </c>
      <c r="J1490" s="50" t="n">
        <f aca="false">FilterPk!H$15</f>
        <v>0</v>
      </c>
      <c r="K1490" s="50" t="n">
        <f aca="false">FilterPk!I$15</f>
        <v>0</v>
      </c>
      <c r="L1490" s="50" t="n">
        <f aca="false">FilterPk!J$15</f>
        <v>0</v>
      </c>
      <c r="M1490" s="50" t="n">
        <f aca="false">FilterPk!K$15</f>
        <v>0</v>
      </c>
      <c r="N1490" s="50" t="n">
        <f aca="false">FilterPk!L$15</f>
        <v>74640.46</v>
      </c>
      <c r="O1490" s="50" t="n">
        <f aca="false">FilterPk!M$15</f>
        <v>0</v>
      </c>
      <c r="P1490" s="50" t="n">
        <f aca="false">FilterPk!N$15</f>
        <v>0</v>
      </c>
      <c r="Q1490" s="51" t="n">
        <f aca="false">FilterPk!O$15</f>
        <v>74640.46</v>
      </c>
    </row>
    <row r="1491" customFormat="false" ht="12.75" hidden="false" customHeight="false" outlineLevel="0" collapsed="false">
      <c r="B1491" s="85" t="str">
        <f aca="false">FilterPk!A$16</f>
        <v>ST- MAIN</v>
      </c>
      <c r="C1491" s="13" t="n">
        <f aca="false">C1490+1</f>
        <v>1490</v>
      </c>
      <c r="D1491" s="50" t="n">
        <f aca="false">FilterPk!B$16</f>
        <v>694293.253349893</v>
      </c>
      <c r="E1491" s="50" t="n">
        <f aca="false">FilterPk!C$16</f>
        <v>-2349.61</v>
      </c>
      <c r="F1491" s="50" t="n">
        <f aca="false">FilterPk!D$16</f>
        <v>15903</v>
      </c>
      <c r="G1491" s="50" t="n">
        <f aca="false">FilterPk!E$16</f>
        <v>69359.47</v>
      </c>
      <c r="H1491" s="50" t="n">
        <f aca="false">FilterPk!F$16</f>
        <v>0</v>
      </c>
      <c r="I1491" s="50" t="n">
        <f aca="false">FilterPk!G$16</f>
        <v>0</v>
      </c>
      <c r="J1491" s="50" t="n">
        <f aca="false">FilterPk!H$16</f>
        <v>0</v>
      </c>
      <c r="K1491" s="50" t="n">
        <f aca="false">FilterPk!I$16</f>
        <v>0</v>
      </c>
      <c r="L1491" s="50" t="n">
        <f aca="false">FilterPk!J$16</f>
        <v>0</v>
      </c>
      <c r="M1491" s="50" t="n">
        <f aca="false">FilterPk!K$16</f>
        <v>0</v>
      </c>
      <c r="N1491" s="50" t="n">
        <f aca="false">FilterPk!L$16</f>
        <v>82912.86</v>
      </c>
      <c r="O1491" s="50" t="n">
        <f aca="false">FilterPk!M$16</f>
        <v>0</v>
      </c>
      <c r="P1491" s="50" t="n">
        <f aca="false">FilterPk!N$16</f>
        <v>0</v>
      </c>
      <c r="Q1491" s="51" t="n">
        <f aca="false">FilterPk!O$16</f>
        <v>82912.86</v>
      </c>
    </row>
    <row r="1492" customFormat="false" ht="12.75" hidden="false" customHeight="false" outlineLevel="0" collapsed="false">
      <c r="B1492" s="85" t="str">
        <f aca="false">FilterPk!A$17</f>
        <v>MW-ANALYST</v>
      </c>
      <c r="C1492" s="13" t="n">
        <f aca="false">C1491+1</f>
        <v>1491</v>
      </c>
      <c r="D1492" s="50" t="n">
        <f aca="false">FilterPk!B$17</f>
        <v>0</v>
      </c>
      <c r="E1492" s="50" t="n">
        <f aca="false">FilterPk!C$17</f>
        <v>6363.4</v>
      </c>
      <c r="F1492" s="50" t="n">
        <f aca="false">FilterPk!D$17</f>
        <v>15838.59</v>
      </c>
      <c r="G1492" s="50" t="n">
        <f aca="false">FilterPk!E$17</f>
        <v>0</v>
      </c>
      <c r="H1492" s="50" t="n">
        <f aca="false">FilterPk!F$17</f>
        <v>0</v>
      </c>
      <c r="I1492" s="50" t="n">
        <f aca="false">FilterPk!G$17</f>
        <v>0</v>
      </c>
      <c r="J1492" s="50" t="n">
        <f aca="false">FilterPk!H$17</f>
        <v>0</v>
      </c>
      <c r="K1492" s="50" t="n">
        <f aca="false">FilterPk!I$17</f>
        <v>0</v>
      </c>
      <c r="L1492" s="50" t="n">
        <f aca="false">FilterPk!J$17</f>
        <v>0</v>
      </c>
      <c r="M1492" s="50" t="n">
        <f aca="false">FilterPk!K$17</f>
        <v>0</v>
      </c>
      <c r="N1492" s="50" t="n">
        <f aca="false">FilterPk!L$17</f>
        <v>22201.99</v>
      </c>
      <c r="O1492" s="50" t="n">
        <f aca="false">FilterPk!M$17</f>
        <v>0</v>
      </c>
      <c r="P1492" s="50" t="n">
        <f aca="false">FilterPk!N$17</f>
        <v>0</v>
      </c>
      <c r="Q1492" s="51" t="n">
        <f aca="false">FilterPk!O$17</f>
        <v>22201.99</v>
      </c>
    </row>
    <row r="1493" customFormat="false" ht="12.75" hidden="false" customHeight="false" outlineLevel="0" collapsed="false">
      <c r="B1493" s="85" t="str">
        <f aca="false">FilterPk!A$18</f>
        <v>LT-NE</v>
      </c>
      <c r="C1493" s="13" t="n">
        <f aca="false">C1492+1</f>
        <v>1492</v>
      </c>
      <c r="D1493" s="50" t="n">
        <f aca="false">FilterPk!B$18</f>
        <v>6187311.37539291</v>
      </c>
      <c r="E1493" s="50" t="n">
        <f aca="false">FilterPk!C$18</f>
        <v>-37254.47</v>
      </c>
      <c r="F1493" s="50" t="n">
        <f aca="false">FilterPk!D$18</f>
        <v>2562.91</v>
      </c>
      <c r="G1493" s="50" t="n">
        <f aca="false">FilterPk!E$18</f>
        <v>-23211.32</v>
      </c>
      <c r="H1493" s="50" t="n">
        <f aca="false">FilterPk!F$18</f>
        <v>263627.18</v>
      </c>
      <c r="I1493" s="50" t="n">
        <f aca="false">FilterPk!G$18</f>
        <v>-59813.36</v>
      </c>
      <c r="J1493" s="50" t="n">
        <f aca="false">FilterPk!H$18</f>
        <v>155752.04</v>
      </c>
      <c r="K1493" s="50" t="n">
        <f aca="false">FilterPk!I$18</f>
        <v>121018.38</v>
      </c>
      <c r="L1493" s="50" t="n">
        <f aca="false">FilterPk!J$18</f>
        <v>-53378.32</v>
      </c>
      <c r="M1493" s="50" t="n">
        <f aca="false">FilterPk!K$18</f>
        <v>995570.8</v>
      </c>
      <c r="N1493" s="50" t="n">
        <f aca="false">FilterPk!L$18</f>
        <v>1364873.84</v>
      </c>
      <c r="O1493" s="50" t="n">
        <f aca="false">FilterPk!M$18</f>
        <v>1053007.86</v>
      </c>
      <c r="P1493" s="50" t="n">
        <f aca="false">FilterPk!N$18</f>
        <v>-2593897.5</v>
      </c>
      <c r="Q1493" s="51" t="n">
        <f aca="false">FilterPk!O$18</f>
        <v>-176015.800000001</v>
      </c>
    </row>
    <row r="1494" customFormat="false" ht="12.75" hidden="false" customHeight="false" outlineLevel="0" collapsed="false">
      <c r="B1494" s="85" t="str">
        <f aca="false">FilterPk!A$19</f>
        <v>LT-PJM</v>
      </c>
      <c r="C1494" s="13" t="n">
        <f aca="false">C1493+1</f>
        <v>1493</v>
      </c>
      <c r="D1494" s="50" t="n">
        <f aca="false">FilterPk!B$19</f>
        <v>1818236.42109565</v>
      </c>
      <c r="E1494" s="50" t="n">
        <f aca="false">FilterPk!C$19</f>
        <v>25453.61</v>
      </c>
      <c r="F1494" s="50" t="n">
        <f aca="false">FilterPk!D$19</f>
        <v>45536</v>
      </c>
      <c r="G1494" s="50" t="n">
        <f aca="false">FilterPk!E$19</f>
        <v>312117.59</v>
      </c>
      <c r="H1494" s="50" t="n">
        <f aca="false">FilterPk!F$19</f>
        <v>211118</v>
      </c>
      <c r="I1494" s="50" t="n">
        <f aca="false">FilterPk!G$19</f>
        <v>0</v>
      </c>
      <c r="J1494" s="50" t="n">
        <f aca="false">FilterPk!H$19</f>
        <v>24536.25</v>
      </c>
      <c r="K1494" s="50" t="n">
        <f aca="false">FilterPk!I$19</f>
        <v>-12662.37</v>
      </c>
      <c r="L1494" s="50" t="n">
        <f aca="false">FilterPk!J$19</f>
        <v>-30078</v>
      </c>
      <c r="M1494" s="50" t="n">
        <f aca="false">FilterPk!K$19</f>
        <v>243523.27</v>
      </c>
      <c r="N1494" s="50" t="n">
        <f aca="false">FilterPk!L$19</f>
        <v>819544.35</v>
      </c>
      <c r="O1494" s="50" t="n">
        <f aca="false">FilterPk!M$19</f>
        <v>125485.18</v>
      </c>
      <c r="P1494" s="50" t="n">
        <f aca="false">FilterPk!N$19</f>
        <v>177105.54</v>
      </c>
      <c r="Q1494" s="51" t="n">
        <f aca="false">FilterPk!O$19</f>
        <v>1122135.07</v>
      </c>
    </row>
    <row r="1495" customFormat="false" ht="12.75" hidden="false" customHeight="false" outlineLevel="0" collapsed="false">
      <c r="B1495" s="85" t="str">
        <f aca="false">FilterPk!A$20</f>
        <v>LT- NY</v>
      </c>
      <c r="C1495" s="13" t="n">
        <f aca="false">C1494+1</f>
        <v>1494</v>
      </c>
      <c r="D1495" s="50" t="n">
        <f aca="false">FilterPk!B$20</f>
        <v>0</v>
      </c>
      <c r="E1495" s="50" t="n">
        <f aca="false">FilterPk!C$20</f>
        <v>-15908.51</v>
      </c>
      <c r="F1495" s="50" t="n">
        <f aca="false">FilterPk!D$20</f>
        <v>63126.67</v>
      </c>
      <c r="G1495" s="50" t="n">
        <f aca="false">FilterPk!E$20</f>
        <v>-17376.91</v>
      </c>
      <c r="H1495" s="50" t="n">
        <f aca="false">FilterPk!F$20</f>
        <v>0</v>
      </c>
      <c r="I1495" s="50" t="n">
        <f aca="false">FilterPk!G$20</f>
        <v>0</v>
      </c>
      <c r="J1495" s="50" t="n">
        <f aca="false">FilterPk!H$20</f>
        <v>0</v>
      </c>
      <c r="K1495" s="50" t="n">
        <f aca="false">FilterPk!I$20</f>
        <v>0</v>
      </c>
      <c r="L1495" s="50" t="n">
        <f aca="false">FilterPk!J$20</f>
        <v>0</v>
      </c>
      <c r="M1495" s="50" t="n">
        <f aca="false">FilterPk!K$20</f>
        <v>146381.01</v>
      </c>
      <c r="N1495" s="50" t="n">
        <f aca="false">FilterPk!L$20</f>
        <v>176222.26</v>
      </c>
      <c r="O1495" s="50" t="n">
        <f aca="false">FilterPk!M$20</f>
        <v>281909.77</v>
      </c>
      <c r="P1495" s="50" t="n">
        <f aca="false">FilterPk!N$20</f>
        <v>-177475.64</v>
      </c>
      <c r="Q1495" s="51" t="n">
        <f aca="false">FilterPk!O$20</f>
        <v>280656.39</v>
      </c>
    </row>
    <row r="1496" customFormat="false" ht="12.75" hidden="false" customHeight="false" outlineLevel="0" collapsed="false">
      <c r="B1496" s="85" t="str">
        <f aca="false">FilterPk!A$21</f>
        <v>ST- PJM</v>
      </c>
      <c r="C1496" s="13" t="n">
        <f aca="false">C1495+1</f>
        <v>1495</v>
      </c>
      <c r="D1496" s="50" t="n">
        <f aca="false">FilterPk!B$21</f>
        <v>1243093.71447674</v>
      </c>
      <c r="E1496" s="50" t="n">
        <f aca="false">FilterPk!C$21</f>
        <v>-91155.75</v>
      </c>
      <c r="F1496" s="50" t="n">
        <f aca="false">FilterPk!D$21</f>
        <v>-47515.78</v>
      </c>
      <c r="G1496" s="50" t="n">
        <f aca="false">FilterPk!E$21</f>
        <v>0</v>
      </c>
      <c r="H1496" s="50" t="n">
        <f aca="false">FilterPk!F$21</f>
        <v>0</v>
      </c>
      <c r="I1496" s="50" t="n">
        <f aca="false">FilterPk!G$21</f>
        <v>0</v>
      </c>
      <c r="J1496" s="50" t="n">
        <f aca="false">FilterPk!H$21</f>
        <v>0</v>
      </c>
      <c r="K1496" s="50" t="n">
        <f aca="false">FilterPk!I$21</f>
        <v>0</v>
      </c>
      <c r="L1496" s="50" t="n">
        <f aca="false">FilterPk!J$21</f>
        <v>0</v>
      </c>
      <c r="M1496" s="50" t="n">
        <f aca="false">FilterPk!K$21</f>
        <v>0</v>
      </c>
      <c r="N1496" s="50" t="n">
        <f aca="false">FilterPk!L$21</f>
        <v>-138671.53</v>
      </c>
      <c r="O1496" s="50" t="n">
        <f aca="false">FilterPk!M$21</f>
        <v>0</v>
      </c>
      <c r="P1496" s="50" t="n">
        <f aca="false">FilterPk!N$21</f>
        <v>0</v>
      </c>
      <c r="Q1496" s="51" t="n">
        <f aca="false">FilterPk!O$21</f>
        <v>-138671.53</v>
      </c>
    </row>
    <row r="1497" customFormat="false" ht="12.75" hidden="false" customHeight="false" outlineLevel="0" collapsed="false">
      <c r="B1497" s="85" t="str">
        <f aca="false">FilterPk!A$22</f>
        <v>ST- NENG</v>
      </c>
      <c r="C1497" s="13" t="n">
        <f aca="false">C1496+1</f>
        <v>1496</v>
      </c>
      <c r="D1497" s="50" t="n">
        <f aca="false">FilterPk!B$22</f>
        <v>539719.375927685</v>
      </c>
      <c r="E1497" s="50" t="n">
        <f aca="false">FilterPk!C$22</f>
        <v>13161.19</v>
      </c>
      <c r="F1497" s="50" t="n">
        <f aca="false">FilterPk!D$22</f>
        <v>63418.82</v>
      </c>
      <c r="G1497" s="50" t="n">
        <f aca="false">FilterPk!E$22</f>
        <v>0</v>
      </c>
      <c r="H1497" s="50" t="n">
        <f aca="false">FilterPk!F$22</f>
        <v>0</v>
      </c>
      <c r="I1497" s="50" t="n">
        <f aca="false">FilterPk!G$22</f>
        <v>0</v>
      </c>
      <c r="J1497" s="50" t="n">
        <f aca="false">FilterPk!H$22</f>
        <v>0</v>
      </c>
      <c r="K1497" s="50" t="n">
        <f aca="false">FilterPk!I$22</f>
        <v>0</v>
      </c>
      <c r="L1497" s="50" t="n">
        <f aca="false">FilterPk!J$22</f>
        <v>0</v>
      </c>
      <c r="M1497" s="50" t="n">
        <f aca="false">FilterPk!K$22</f>
        <v>0</v>
      </c>
      <c r="N1497" s="50" t="n">
        <f aca="false">FilterPk!L$22</f>
        <v>76580.01</v>
      </c>
      <c r="O1497" s="50" t="n">
        <f aca="false">FilterPk!M$22</f>
        <v>0</v>
      </c>
      <c r="P1497" s="50" t="n">
        <f aca="false">FilterPk!N$22</f>
        <v>0</v>
      </c>
      <c r="Q1497" s="51" t="n">
        <f aca="false">FilterPk!O$22</f>
        <v>76580.01</v>
      </c>
    </row>
    <row r="1498" customFormat="false" ht="12.75" hidden="false" customHeight="false" outlineLevel="0" collapsed="false">
      <c r="B1498" s="85" t="str">
        <f aca="false">FilterPk!A$23</f>
        <v>ST- NY</v>
      </c>
      <c r="C1498" s="13" t="n">
        <f aca="false">C1497+1</f>
        <v>1497</v>
      </c>
      <c r="D1498" s="50" t="n">
        <f aca="false">FilterPk!B$23</f>
        <v>251437.188425373</v>
      </c>
      <c r="E1498" s="50" t="n">
        <f aca="false">FilterPk!C$23</f>
        <v>10362.2</v>
      </c>
      <c r="F1498" s="50" t="n">
        <f aca="false">FilterPk!D$23</f>
        <v>-15838.59</v>
      </c>
      <c r="G1498" s="50" t="n">
        <f aca="false">FilterPk!E$23</f>
        <v>17339.87</v>
      </c>
      <c r="H1498" s="50" t="n">
        <f aca="false">FilterPk!F$23</f>
        <v>0</v>
      </c>
      <c r="I1498" s="50" t="n">
        <f aca="false">FilterPk!G$23</f>
        <v>0</v>
      </c>
      <c r="J1498" s="50" t="n">
        <f aca="false">FilterPk!H$23</f>
        <v>0</v>
      </c>
      <c r="K1498" s="50" t="n">
        <f aca="false">FilterPk!I$23</f>
        <v>0</v>
      </c>
      <c r="L1498" s="50" t="n">
        <f aca="false">FilterPk!J$23</f>
        <v>0</v>
      </c>
      <c r="M1498" s="50" t="n">
        <f aca="false">FilterPk!K$23</f>
        <v>0</v>
      </c>
      <c r="N1498" s="50" t="n">
        <f aca="false">FilterPk!L$23</f>
        <v>11863.48</v>
      </c>
      <c r="O1498" s="50" t="n">
        <f aca="false">FilterPk!M$23</f>
        <v>0</v>
      </c>
      <c r="P1498" s="50" t="n">
        <f aca="false">FilterPk!N$23</f>
        <v>0</v>
      </c>
      <c r="Q1498" s="51" t="n">
        <f aca="false">FilterPk!O$23</f>
        <v>11863.48</v>
      </c>
    </row>
    <row r="1499" customFormat="false" ht="12.75" hidden="false" customHeight="false" outlineLevel="0" collapsed="false">
      <c r="B1499" s="85" t="str">
        <f aca="false">FilterPk!A$24</f>
        <v>NE- PHYS</v>
      </c>
      <c r="C1499" s="13" t="n">
        <f aca="false">C1498+1</f>
        <v>1498</v>
      </c>
      <c r="D1499" s="50" t="n">
        <f aca="false">FilterPk!B$24</f>
        <v>0</v>
      </c>
      <c r="E1499" s="50" t="n">
        <f aca="false">FilterPk!C$24</f>
        <v>0</v>
      </c>
      <c r="F1499" s="50" t="n">
        <f aca="false">FilterPk!D$24</f>
        <v>0</v>
      </c>
      <c r="G1499" s="50" t="n">
        <f aca="false">FilterPk!E$24</f>
        <v>0</v>
      </c>
      <c r="H1499" s="50" t="n">
        <f aca="false">FilterPk!F$24</f>
        <v>0</v>
      </c>
      <c r="I1499" s="50" t="n">
        <f aca="false">FilterPk!G$24</f>
        <v>0</v>
      </c>
      <c r="J1499" s="50" t="n">
        <f aca="false">FilterPk!H$24</f>
        <v>0</v>
      </c>
      <c r="K1499" s="50" t="n">
        <f aca="false">FilterPk!I$24</f>
        <v>0</v>
      </c>
      <c r="L1499" s="50" t="n">
        <f aca="false">FilterPk!J$24</f>
        <v>0</v>
      </c>
      <c r="M1499" s="50" t="n">
        <f aca="false">FilterPk!K$24</f>
        <v>0</v>
      </c>
      <c r="N1499" s="50" t="n">
        <f aca="false">FilterPk!L$24</f>
        <v>0</v>
      </c>
      <c r="O1499" s="50" t="n">
        <f aca="false">FilterPk!M$24</f>
        <v>0</v>
      </c>
      <c r="P1499" s="50" t="n">
        <f aca="false">FilterPk!N$24</f>
        <v>0</v>
      </c>
      <c r="Q1499" s="51" t="n">
        <f aca="false">FilterPk!O$24</f>
        <v>0</v>
      </c>
    </row>
    <row r="1500" customFormat="false" ht="12.75" hidden="false" customHeight="false" outlineLevel="0" collapsed="false">
      <c r="B1500" s="85" t="str">
        <f aca="false">FilterPk!A$25</f>
        <v>LT-Southeast</v>
      </c>
      <c r="C1500" s="13" t="n">
        <f aca="false">C1499+1</f>
        <v>1499</v>
      </c>
      <c r="D1500" s="50" t="n">
        <f aca="false">FilterPk!B$25</f>
        <v>11411200.8859117</v>
      </c>
      <c r="E1500" s="50" t="n">
        <f aca="false">FilterPk!C$25</f>
        <v>45860.27</v>
      </c>
      <c r="F1500" s="50" t="n">
        <f aca="false">FilterPk!D$25</f>
        <v>54109.47</v>
      </c>
      <c r="G1500" s="50" t="n">
        <f aca="false">FilterPk!E$25</f>
        <v>124540.18</v>
      </c>
      <c r="H1500" s="50" t="n">
        <f aca="false">FilterPk!F$25</f>
        <v>77068.78</v>
      </c>
      <c r="I1500" s="50" t="n">
        <f aca="false">FilterPk!G$25</f>
        <v>75414.58</v>
      </c>
      <c r="J1500" s="50" t="n">
        <f aca="false">FilterPk!H$25</f>
        <v>134077.64</v>
      </c>
      <c r="K1500" s="50" t="n">
        <f aca="false">FilterPk!I$25</f>
        <v>429786.05</v>
      </c>
      <c r="L1500" s="50" t="n">
        <f aca="false">FilterPk!J$25</f>
        <v>118391.18</v>
      </c>
      <c r="M1500" s="50" t="n">
        <f aca="false">FilterPk!K$25</f>
        <v>1083243.13</v>
      </c>
      <c r="N1500" s="50" t="n">
        <f aca="false">FilterPk!L$25</f>
        <v>2142491.28</v>
      </c>
      <c r="O1500" s="50" t="n">
        <f aca="false">FilterPk!M$25</f>
        <v>344226</v>
      </c>
      <c r="P1500" s="50" t="n">
        <f aca="false">FilterPk!N$25</f>
        <v>1221747.4</v>
      </c>
      <c r="Q1500" s="51" t="n">
        <f aca="false">FilterPk!O$25</f>
        <v>3708464.68</v>
      </c>
    </row>
    <row r="1501" customFormat="false" ht="12.75" hidden="false" customHeight="false" outlineLevel="0" collapsed="false">
      <c r="B1501" s="85" t="str">
        <f aca="false">FilterPk!A$26</f>
        <v>ST-SPP</v>
      </c>
      <c r="C1501" s="13" t="n">
        <f aca="false">C1500+1</f>
        <v>1500</v>
      </c>
      <c r="D1501" s="50" t="n">
        <f aca="false">FilterPk!B$26</f>
        <v>52202.8773549933</v>
      </c>
      <c r="E1501" s="50" t="n">
        <f aca="false">FilterPk!C$26</f>
        <v>3181.7</v>
      </c>
      <c r="F1501" s="50" t="n">
        <f aca="false">FilterPk!D$26</f>
        <v>0</v>
      </c>
      <c r="G1501" s="50" t="n">
        <f aca="false">FilterPk!E$26</f>
        <v>0</v>
      </c>
      <c r="H1501" s="50" t="n">
        <f aca="false">FilterPk!F$26</f>
        <v>0</v>
      </c>
      <c r="I1501" s="50" t="n">
        <f aca="false">FilterPk!G$26</f>
        <v>0</v>
      </c>
      <c r="J1501" s="50" t="n">
        <f aca="false">FilterPk!H$26</f>
        <v>0</v>
      </c>
      <c r="K1501" s="50" t="n">
        <f aca="false">FilterPk!I$26</f>
        <v>0</v>
      </c>
      <c r="L1501" s="50" t="n">
        <f aca="false">FilterPk!J$26</f>
        <v>0</v>
      </c>
      <c r="M1501" s="50" t="n">
        <f aca="false">FilterPk!K$26</f>
        <v>0</v>
      </c>
      <c r="N1501" s="50" t="n">
        <f aca="false">FilterPk!L$26</f>
        <v>3181.7</v>
      </c>
      <c r="O1501" s="50" t="n">
        <f aca="false">FilterPk!M$26</f>
        <v>0</v>
      </c>
      <c r="P1501" s="50" t="n">
        <f aca="false">FilterPk!N$26</f>
        <v>0</v>
      </c>
      <c r="Q1501" s="51" t="n">
        <f aca="false">FilterPk!O$26</f>
        <v>3181.7</v>
      </c>
    </row>
    <row r="1502" customFormat="false" ht="12.75" hidden="false" customHeight="false" outlineLevel="0" collapsed="false">
      <c r="B1502" s="85" t="str">
        <f aca="false">FilterPk!A$27</f>
        <v>ST-SERC</v>
      </c>
      <c r="C1502" s="13" t="n">
        <f aca="false">C1501+1</f>
        <v>1501</v>
      </c>
      <c r="D1502" s="50" t="n">
        <f aca="false">FilterPk!B$27</f>
        <v>686881.973218232</v>
      </c>
      <c r="E1502" s="50" t="n">
        <f aca="false">FilterPk!C$27</f>
        <v>-12726.81</v>
      </c>
      <c r="F1502" s="50" t="n">
        <f aca="false">FilterPk!D$27</f>
        <v>-31677.19</v>
      </c>
      <c r="G1502" s="50" t="n">
        <f aca="false">FilterPk!E$27</f>
        <v>138718.93</v>
      </c>
      <c r="H1502" s="50" t="n">
        <f aca="false">FilterPk!F$27</f>
        <v>0</v>
      </c>
      <c r="I1502" s="50" t="n">
        <f aca="false">FilterPk!G$27</f>
        <v>0</v>
      </c>
      <c r="J1502" s="50" t="n">
        <f aca="false">FilterPk!H$27</f>
        <v>0</v>
      </c>
      <c r="K1502" s="50" t="n">
        <f aca="false">FilterPk!I$27</f>
        <v>0</v>
      </c>
      <c r="L1502" s="50" t="n">
        <f aca="false">FilterPk!J$27</f>
        <v>0</v>
      </c>
      <c r="M1502" s="50" t="n">
        <f aca="false">FilterPk!K$27</f>
        <v>0</v>
      </c>
      <c r="N1502" s="50" t="n">
        <f aca="false">FilterPk!L$27</f>
        <v>94314.93</v>
      </c>
      <c r="O1502" s="50" t="n">
        <f aca="false">FilterPk!M$27</f>
        <v>0</v>
      </c>
      <c r="P1502" s="50" t="n">
        <f aca="false">FilterPk!N$27</f>
        <v>0</v>
      </c>
      <c r="Q1502" s="51" t="n">
        <f aca="false">FilterPk!O$27</f>
        <v>94314.93</v>
      </c>
    </row>
    <row r="1503" customFormat="false" ht="12.75" hidden="false" customHeight="false" outlineLevel="0" collapsed="false">
      <c r="B1503" s="85" t="str">
        <f aca="false">FilterPk!A$28</f>
        <v>LT- Texas</v>
      </c>
      <c r="C1503" s="13" t="n">
        <f aca="false">C1502+1</f>
        <v>1502</v>
      </c>
      <c r="D1503" s="50" t="n">
        <f aca="false">FilterPk!B$28</f>
        <v>3826684.70313045</v>
      </c>
      <c r="E1503" s="50" t="n">
        <f aca="false">FilterPk!C$28</f>
        <v>-6382.69</v>
      </c>
      <c r="F1503" s="50" t="n">
        <f aca="false">FilterPk!D$28</f>
        <v>71634.81</v>
      </c>
      <c r="G1503" s="50" t="n">
        <f aca="false">FilterPk!E$28</f>
        <v>28710.67</v>
      </c>
      <c r="H1503" s="50" t="n">
        <f aca="false">FilterPk!F$28</f>
        <v>106726.26</v>
      </c>
      <c r="I1503" s="50" t="n">
        <f aca="false">FilterPk!G$28</f>
        <v>68401.15</v>
      </c>
      <c r="J1503" s="50" t="n">
        <f aca="false">FilterPk!H$28</f>
        <v>107963.61</v>
      </c>
      <c r="K1503" s="50" t="n">
        <f aca="false">FilterPk!I$28</f>
        <v>204731.1</v>
      </c>
      <c r="L1503" s="50" t="n">
        <f aca="false">FilterPk!J$28</f>
        <v>63773.36</v>
      </c>
      <c r="M1503" s="50" t="n">
        <f aca="false">FilterPk!K$28</f>
        <v>194039.66</v>
      </c>
      <c r="N1503" s="50" t="n">
        <f aca="false">FilterPk!L$28</f>
        <v>839597.93</v>
      </c>
      <c r="O1503" s="50" t="n">
        <f aca="false">FilterPk!M$28</f>
        <v>673610.11</v>
      </c>
      <c r="P1503" s="50" t="n">
        <f aca="false">FilterPk!N$28</f>
        <v>107208.74</v>
      </c>
      <c r="Q1503" s="51" t="n">
        <f aca="false">FilterPk!O$28</f>
        <v>1620416.78</v>
      </c>
    </row>
    <row r="1504" customFormat="false" ht="12.75" hidden="false" customHeight="false" outlineLevel="0" collapsed="false">
      <c r="B1504" s="85" t="str">
        <f aca="false">FilterPk!A$29</f>
        <v>St- Texas</v>
      </c>
      <c r="C1504" s="13" t="n">
        <f aca="false">C1503+1</f>
        <v>1503</v>
      </c>
      <c r="D1504" s="50" t="n">
        <f aca="false">FilterPk!B$29</f>
        <v>445563.239343252</v>
      </c>
      <c r="E1504" s="50" t="n">
        <f aca="false">FilterPk!C$29</f>
        <v>30194</v>
      </c>
      <c r="F1504" s="50" t="n">
        <f aca="false">FilterPk!D$29</f>
        <v>31677.19</v>
      </c>
      <c r="G1504" s="50" t="n">
        <f aca="false">FilterPk!E$29</f>
        <v>0</v>
      </c>
      <c r="H1504" s="50" t="n">
        <f aca="false">FilterPk!F$29</f>
        <v>0</v>
      </c>
      <c r="I1504" s="50" t="n">
        <f aca="false">FilterPk!G$29</f>
        <v>0</v>
      </c>
      <c r="J1504" s="50" t="n">
        <f aca="false">FilterPk!H$29</f>
        <v>0</v>
      </c>
      <c r="K1504" s="50" t="n">
        <f aca="false">FilterPk!I$29</f>
        <v>0</v>
      </c>
      <c r="L1504" s="50" t="n">
        <f aca="false">FilterPk!J$29</f>
        <v>0</v>
      </c>
      <c r="M1504" s="50" t="n">
        <f aca="false">FilterPk!K$29</f>
        <v>0</v>
      </c>
      <c r="N1504" s="50" t="n">
        <f aca="false">FilterPk!L$29</f>
        <v>61871.19</v>
      </c>
      <c r="O1504" s="50" t="n">
        <f aca="false">FilterPk!M$29</f>
        <v>0</v>
      </c>
      <c r="P1504" s="50" t="n">
        <f aca="false">FilterPk!N$29</f>
        <v>0</v>
      </c>
      <c r="Q1504" s="51" t="n">
        <f aca="false">FilterPk!O$29</f>
        <v>61871.19</v>
      </c>
    </row>
    <row r="1505" customFormat="false" ht="12.75" hidden="false" customHeight="false" outlineLevel="0" collapsed="false">
      <c r="B1505" s="85"/>
      <c r="C1505" s="13" t="n">
        <f aca="false">C1504+1</f>
        <v>1504</v>
      </c>
      <c r="D1505" s="50"/>
      <c r="E1505" s="50"/>
      <c r="F1505" s="50"/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1"/>
    </row>
    <row r="1506" customFormat="false" ht="12.75" hidden="false" customHeight="false" outlineLevel="0" collapsed="false">
      <c r="B1506" s="85" t="str">
        <f aca="false">FilterPk!A$32</f>
        <v>Gas positions</v>
      </c>
      <c r="C1506" s="13" t="n">
        <f aca="false">C1505+1</f>
        <v>1505</v>
      </c>
      <c r="D1506" s="50" t="s">
        <v>4</v>
      </c>
      <c r="E1506" s="50"/>
      <c r="F1506" s="50"/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1"/>
    </row>
    <row r="1507" customFormat="false" ht="12.75" hidden="false" customHeight="false" outlineLevel="0" collapsed="false">
      <c r="B1507" s="85" t="str">
        <f aca="false">FilterPk!A$33</f>
        <v>Kevin Presto</v>
      </c>
      <c r="C1507" s="13" t="n">
        <f aca="false">C1506+1</f>
        <v>1506</v>
      </c>
      <c r="D1507" s="50" t="n">
        <f aca="false">FilterPk!B$33</f>
        <v>0</v>
      </c>
      <c r="E1507" s="50" t="n">
        <f aca="false">FilterPk!C$33</f>
        <v>0</v>
      </c>
      <c r="F1507" s="50" t="n">
        <f aca="false">FilterPk!D$33</f>
        <v>0</v>
      </c>
      <c r="G1507" s="50" t="n">
        <f aca="false">FilterPk!E$33</f>
        <v>0</v>
      </c>
      <c r="H1507" s="50" t="n">
        <f aca="false">FilterPk!F$33</f>
        <v>148.212616</v>
      </c>
      <c r="I1507" s="50" t="n">
        <f aca="false">FilterPk!G$33</f>
        <v>152.45636</v>
      </c>
      <c r="J1507" s="50" t="n">
        <f aca="false">FilterPk!H$33</f>
        <v>146.860915</v>
      </c>
      <c r="K1507" s="50" t="n">
        <f aca="false">FilterPk!I$33</f>
        <v>301.509361</v>
      </c>
      <c r="L1507" s="50" t="n">
        <f aca="false">FilterPk!J$33</f>
        <v>144.921279</v>
      </c>
      <c r="M1507" s="50" t="n">
        <f aca="false">FilterPk!K$33</f>
        <v>149.116289</v>
      </c>
      <c r="N1507" s="50" t="n">
        <f aca="false">FilterPk!L$33</f>
        <v>1043.07682</v>
      </c>
      <c r="O1507" s="50" t="n">
        <f aca="false">FilterPk!M$33</f>
        <v>0</v>
      </c>
      <c r="P1507" s="50" t="n">
        <f aca="false">FilterPk!N$33</f>
        <v>0</v>
      </c>
      <c r="Q1507" s="51" t="n">
        <f aca="false">FilterPk!O$33</f>
        <v>1043.07682</v>
      </c>
    </row>
    <row r="1508" customFormat="false" ht="12.75" hidden="false" customHeight="false" outlineLevel="0" collapsed="false">
      <c r="B1508" s="85" t="str">
        <f aca="false">FilterPk!A$34</f>
        <v>Fletcher Sturm</v>
      </c>
      <c r="C1508" s="13" t="n">
        <f aca="false">C1507+1</f>
        <v>1507</v>
      </c>
      <c r="D1508" s="50" t="n">
        <f aca="false">FilterPk!B$34</f>
        <v>0</v>
      </c>
      <c r="E1508" s="50" t="n">
        <f aca="false">FilterPk!C$34</f>
        <v>0</v>
      </c>
      <c r="F1508" s="50" t="n">
        <f aca="false">FilterPk!D$34</f>
        <v>10.382539</v>
      </c>
      <c r="G1508" s="50" t="n">
        <f aca="false">FilterPk!E$34</f>
        <v>-372.732218</v>
      </c>
      <c r="H1508" s="50" t="n">
        <f aca="false">FilterPk!F$34</f>
        <v>-18.430041</v>
      </c>
      <c r="I1508" s="50" t="n">
        <f aca="false">FilterPk!G$34</f>
        <v>-7.519049</v>
      </c>
      <c r="J1508" s="50" t="n">
        <f aca="false">FilterPk!H$34</f>
        <v>7.209206</v>
      </c>
      <c r="K1508" s="50" t="n">
        <f aca="false">FilterPk!I$34</f>
        <v>16.283645</v>
      </c>
      <c r="L1508" s="50" t="n">
        <f aca="false">FilterPk!J$34</f>
        <v>-0.622678</v>
      </c>
      <c r="M1508" s="50" t="n">
        <f aca="false">FilterPk!K$34</f>
        <v>48.787102</v>
      </c>
      <c r="N1508" s="50" t="n">
        <f aca="false">FilterPk!L$34</f>
        <v>-316.641494</v>
      </c>
      <c r="O1508" s="50" t="n">
        <f aca="false">FilterPk!M$34</f>
        <v>137.057149</v>
      </c>
      <c r="P1508" s="50" t="n">
        <f aca="false">FilterPk!N$34</f>
        <v>0</v>
      </c>
      <c r="Q1508" s="51" t="n">
        <f aca="false">FilterPk!O$34</f>
        <v>-179.584345</v>
      </c>
    </row>
    <row r="1509" customFormat="false" ht="12.75" hidden="false" customHeight="false" outlineLevel="0" collapsed="false">
      <c r="B1509" s="85" t="str">
        <f aca="false">FilterPk!A$35</f>
        <v>Doug Gilbert-Smith</v>
      </c>
      <c r="C1509" s="13" t="n">
        <f aca="false">C1508+1</f>
        <v>1508</v>
      </c>
      <c r="D1509" s="50" t="n">
        <f aca="false">FilterPk!B$35</f>
        <v>0</v>
      </c>
      <c r="E1509" s="50" t="n">
        <f aca="false">FilterPk!C$35</f>
        <v>0</v>
      </c>
      <c r="F1509" s="50" t="n">
        <f aca="false">FilterPk!D$35</f>
        <v>-34.907</v>
      </c>
      <c r="G1509" s="50" t="n">
        <f aca="false">FilterPk!E$35</f>
        <v>38.473605</v>
      </c>
      <c r="H1509" s="50" t="n">
        <f aca="false">FilterPk!F$35</f>
        <v>-29.642523</v>
      </c>
      <c r="I1509" s="50" t="n">
        <f aca="false">FilterPk!G$35</f>
        <v>30.491272</v>
      </c>
      <c r="J1509" s="50" t="n">
        <f aca="false">FilterPk!H$35</f>
        <v>0</v>
      </c>
      <c r="K1509" s="50" t="n">
        <f aca="false">FilterPk!I$35</f>
        <v>90.452808</v>
      </c>
      <c r="L1509" s="50" t="n">
        <f aca="false">FilterPk!J$35</f>
        <v>0</v>
      </c>
      <c r="M1509" s="50" t="n">
        <f aca="false">FilterPk!K$35</f>
        <v>14.574853</v>
      </c>
      <c r="N1509" s="50" t="n">
        <f aca="false">FilterPk!L$35</f>
        <v>109.443015</v>
      </c>
      <c r="O1509" s="50" t="n">
        <f aca="false">FilterPk!M$35</f>
        <v>94.93307</v>
      </c>
      <c r="P1509" s="50" t="n">
        <f aca="false">FilterPk!N$35</f>
        <v>-157.516125</v>
      </c>
      <c r="Q1509" s="51" t="n">
        <f aca="false">FilterPk!O$35</f>
        <v>46.85996</v>
      </c>
    </row>
    <row r="1510" customFormat="false" ht="12.75" hidden="false" customHeight="false" outlineLevel="0" collapsed="false">
      <c r="B1510" s="85" t="str">
        <f aca="false">FilterPk!A$36</f>
        <v>Rogers Herndon</v>
      </c>
      <c r="C1510" s="13" t="n">
        <f aca="false">C1509+1</f>
        <v>1509</v>
      </c>
      <c r="D1510" s="50" t="n">
        <f aca="false">FilterPk!B$36</f>
        <v>0</v>
      </c>
      <c r="E1510" s="50" t="n">
        <f aca="false">FilterPk!C$36</f>
        <v>0</v>
      </c>
      <c r="F1510" s="50" t="n">
        <f aca="false">FilterPk!D$36</f>
        <v>-16.269581</v>
      </c>
      <c r="G1510" s="50" t="n">
        <f aca="false">FilterPk!E$36</f>
        <v>-36.150495</v>
      </c>
      <c r="H1510" s="50" t="n">
        <f aca="false">FilterPk!F$36</f>
        <v>-105.080472</v>
      </c>
      <c r="I1510" s="50" t="n">
        <f aca="false">FilterPk!G$36</f>
        <v>-21.496839</v>
      </c>
      <c r="J1510" s="50" t="n">
        <f aca="false">FilterPk!H$36</f>
        <v>76.011979</v>
      </c>
      <c r="K1510" s="50" t="n">
        <f aca="false">FilterPk!I$36</f>
        <v>315.376651</v>
      </c>
      <c r="L1510" s="50" t="n">
        <f aca="false">FilterPk!J$36</f>
        <v>0.622678</v>
      </c>
      <c r="M1510" s="50" t="n">
        <f aca="false">FilterPk!K$36</f>
        <v>131.855286</v>
      </c>
      <c r="N1510" s="50" t="n">
        <f aca="false">FilterPk!L$36</f>
        <v>344.869207</v>
      </c>
      <c r="O1510" s="50" t="n">
        <f aca="false">FilterPk!M$36</f>
        <v>500.495437</v>
      </c>
      <c r="P1510" s="50" t="n">
        <f aca="false">FilterPk!N$36</f>
        <v>0</v>
      </c>
      <c r="Q1510" s="51" t="n">
        <f aca="false">FilterPk!O$36</f>
        <v>845.364644</v>
      </c>
    </row>
    <row r="1511" customFormat="false" ht="12.75" hidden="false" customHeight="false" outlineLevel="0" collapsed="false">
      <c r="B1511" s="85" t="str">
        <f aca="false">FilterPk!A$37</f>
        <v>Dana Davis</v>
      </c>
      <c r="C1511" s="13" t="n">
        <f aca="false">C1510+1</f>
        <v>1510</v>
      </c>
      <c r="D1511" s="50" t="n">
        <f aca="false">FilterPk!B$37</f>
        <v>0</v>
      </c>
      <c r="E1511" s="50" t="n">
        <f aca="false">FilterPk!C$37</f>
        <v>0</v>
      </c>
      <c r="F1511" s="50" t="n">
        <f aca="false">FilterPk!D$37</f>
        <v>4.986714</v>
      </c>
      <c r="G1511" s="50" t="n">
        <f aca="false">FilterPk!E$37</f>
        <v>-10.425106</v>
      </c>
      <c r="H1511" s="50" t="n">
        <f aca="false">FilterPk!F$37</f>
        <v>34.582944</v>
      </c>
      <c r="I1511" s="50" t="n">
        <f aca="false">FilterPk!G$37</f>
        <v>31.966656</v>
      </c>
      <c r="J1511" s="50" t="n">
        <f aca="false">FilterPk!H$37</f>
        <v>34.267547</v>
      </c>
      <c r="K1511" s="50" t="n">
        <f aca="false">FilterPk!I$37</f>
        <v>70.027981</v>
      </c>
      <c r="L1511" s="50" t="n">
        <f aca="false">FilterPk!J$37</f>
        <v>33.814965</v>
      </c>
      <c r="M1511" s="50" t="n">
        <f aca="false">FilterPk!K$37</f>
        <v>44.191074</v>
      </c>
      <c r="N1511" s="50" t="n">
        <f aca="false">FilterPk!L$37</f>
        <v>243.412775</v>
      </c>
      <c r="O1511" s="50" t="n">
        <f aca="false">FilterPk!M$37</f>
        <v>27.55263</v>
      </c>
      <c r="P1511" s="50" t="n">
        <f aca="false">FilterPk!N$37</f>
        <v>0</v>
      </c>
      <c r="Q1511" s="51" t="n">
        <f aca="false">FilterPk!O$37</f>
        <v>270.965405</v>
      </c>
    </row>
    <row r="1512" customFormat="false" ht="12.75" hidden="false" customHeight="false" outlineLevel="0" collapsed="false">
      <c r="B1512" s="85" t="str">
        <f aca="false">FilterPk!A$38</f>
        <v>Tom May</v>
      </c>
      <c r="C1512" s="13" t="n">
        <f aca="false">C1511+1</f>
        <v>1511</v>
      </c>
      <c r="D1512" s="50" t="n">
        <f aca="false">FilterPk!B$38</f>
        <v>0</v>
      </c>
      <c r="E1512" s="50" t="n">
        <f aca="false">FilterPk!C$38</f>
        <v>0</v>
      </c>
      <c r="F1512" s="50" t="n">
        <f aca="false">FilterPk!D$38</f>
        <v>0</v>
      </c>
      <c r="G1512" s="50" t="n">
        <f aca="false">FilterPk!E$38</f>
        <v>0</v>
      </c>
      <c r="H1512" s="50" t="n">
        <f aca="false">FilterPk!F$38</f>
        <v>0</v>
      </c>
      <c r="I1512" s="50" t="n">
        <f aca="false">FilterPk!G$38</f>
        <v>0</v>
      </c>
      <c r="J1512" s="50" t="n">
        <f aca="false">FilterPk!H$38</f>
        <v>0</v>
      </c>
      <c r="K1512" s="50" t="n">
        <f aca="false">FilterPk!I$38</f>
        <v>0</v>
      </c>
      <c r="L1512" s="50" t="n">
        <f aca="false">FilterPk!J$38</f>
        <v>0</v>
      </c>
      <c r="M1512" s="50" t="n">
        <f aca="false">FilterPk!K$38</f>
        <v>0</v>
      </c>
      <c r="N1512" s="50" t="n">
        <f aca="false">FilterPk!L$38</f>
        <v>0</v>
      </c>
      <c r="O1512" s="50" t="n">
        <f aca="false">FilterPk!M$38</f>
        <v>0</v>
      </c>
      <c r="P1512" s="50" t="n">
        <f aca="false">FilterPk!N$38</f>
        <v>0</v>
      </c>
      <c r="Q1512" s="51" t="n">
        <f aca="false">FilterPk!O$38</f>
        <v>0</v>
      </c>
    </row>
    <row r="1513" customFormat="false" ht="12.75" hidden="false" customHeight="false" outlineLevel="0" collapsed="false">
      <c r="B1513" s="85" t="str">
        <f aca="false">FilterPk!A$39</f>
        <v>Clint Dean</v>
      </c>
      <c r="C1513" s="13" t="n">
        <f aca="false">C1512+1</f>
        <v>1512</v>
      </c>
      <c r="D1513" s="50" t="n">
        <f aca="false">FilterPk!B$39</f>
        <v>0</v>
      </c>
      <c r="E1513" s="50" t="n">
        <f aca="false">FilterPk!C$39</f>
        <v>0</v>
      </c>
      <c r="F1513" s="50" t="n">
        <f aca="false">FilterPk!D$39</f>
        <v>-27.9256</v>
      </c>
      <c r="G1513" s="50" t="n">
        <f aca="false">FilterPk!E$39</f>
        <v>0</v>
      </c>
      <c r="H1513" s="50" t="n">
        <f aca="false">FilterPk!F$39</f>
        <v>0</v>
      </c>
      <c r="I1513" s="50" t="n">
        <f aca="false">FilterPk!G$39</f>
        <v>0</v>
      </c>
      <c r="J1513" s="50" t="n">
        <f aca="false">FilterPk!H$39</f>
        <v>0</v>
      </c>
      <c r="K1513" s="50" t="n">
        <f aca="false">FilterPk!I$39</f>
        <v>0</v>
      </c>
      <c r="L1513" s="50" t="n">
        <f aca="false">FilterPk!J$39</f>
        <v>0</v>
      </c>
      <c r="M1513" s="50" t="n">
        <f aca="false">FilterPk!K$39</f>
        <v>0</v>
      </c>
      <c r="N1513" s="50" t="n">
        <f aca="false">FilterPk!L$39</f>
        <v>-27.9256</v>
      </c>
      <c r="O1513" s="50" t="n">
        <f aca="false">FilterPk!M$39</f>
        <v>0</v>
      </c>
      <c r="P1513" s="50" t="n">
        <f aca="false">FilterPk!N$39</f>
        <v>0</v>
      </c>
      <c r="Q1513" s="51" t="n">
        <f aca="false">FilterPk!O$39</f>
        <v>-27.9256</v>
      </c>
    </row>
    <row r="1514" customFormat="false" ht="12.75" hidden="false" customHeight="false" outlineLevel="0" collapsed="false">
      <c r="B1514" s="85" t="str">
        <f aca="false">FilterPk!A$40</f>
        <v>Rob Benson</v>
      </c>
      <c r="C1514" s="13" t="n">
        <f aca="false">C1513+1</f>
        <v>1513</v>
      </c>
      <c r="D1514" s="50" t="n">
        <f aca="false">FilterPk!B$40</f>
        <v>0</v>
      </c>
      <c r="E1514" s="50" t="n">
        <f aca="false">FilterPk!C$40</f>
        <v>0</v>
      </c>
      <c r="F1514" s="50" t="n">
        <f aca="false">FilterPk!D$40</f>
        <v>0</v>
      </c>
      <c r="G1514" s="50" t="n">
        <f aca="false">FilterPk!E$40</f>
        <v>-76.947211</v>
      </c>
      <c r="H1514" s="50" t="n">
        <f aca="false">FilterPk!F$40</f>
        <v>0</v>
      </c>
      <c r="I1514" s="50" t="n">
        <f aca="false">FilterPk!G$40</f>
        <v>0</v>
      </c>
      <c r="J1514" s="50" t="n">
        <f aca="false">FilterPk!H$40</f>
        <v>0</v>
      </c>
      <c r="K1514" s="50" t="n">
        <f aca="false">FilterPk!I$40</f>
        <v>0</v>
      </c>
      <c r="L1514" s="50" t="n">
        <f aca="false">FilterPk!J$40</f>
        <v>0</v>
      </c>
      <c r="M1514" s="50" t="n">
        <f aca="false">FilterPk!K$40</f>
        <v>0</v>
      </c>
      <c r="N1514" s="50" t="n">
        <f aca="false">FilterPk!L$40</f>
        <v>-76.947211</v>
      </c>
      <c r="O1514" s="50" t="n">
        <f aca="false">FilterPk!M$40</f>
        <v>0</v>
      </c>
      <c r="P1514" s="50" t="n">
        <f aca="false">FilterPk!N$40</f>
        <v>0</v>
      </c>
      <c r="Q1514" s="51" t="n">
        <f aca="false">FilterPk!O$40</f>
        <v>-76.947211</v>
      </c>
    </row>
    <row r="1515" customFormat="false" ht="12.75" hidden="false" customHeight="false" outlineLevel="0" collapsed="false">
      <c r="B1515" s="85" t="str">
        <f aca="false">FilterPk!A$41</f>
        <v>Matt Lorenz</v>
      </c>
      <c r="C1515" s="13" t="n">
        <f aca="false">C1514+1</f>
        <v>1514</v>
      </c>
      <c r="D1515" s="50" t="n">
        <f aca="false">FilterPk!B$41</f>
        <v>0</v>
      </c>
      <c r="E1515" s="50" t="n">
        <f aca="false">FilterPk!C$41</f>
        <v>0</v>
      </c>
      <c r="F1515" s="50" t="n">
        <f aca="false">FilterPk!D$41</f>
        <v>0</v>
      </c>
      <c r="G1515" s="50" t="n">
        <f aca="false">FilterPk!E$41</f>
        <v>0</v>
      </c>
      <c r="H1515" s="50" t="n">
        <f aca="false">FilterPk!F$41</f>
        <v>0</v>
      </c>
      <c r="I1515" s="50" t="n">
        <f aca="false">FilterPk!G$41</f>
        <v>0</v>
      </c>
      <c r="J1515" s="50" t="n">
        <f aca="false">FilterPk!H$41</f>
        <v>0</v>
      </c>
      <c r="K1515" s="50" t="n">
        <f aca="false">FilterPk!I$41</f>
        <v>0</v>
      </c>
      <c r="L1515" s="50" t="n">
        <f aca="false">FilterPk!J$41</f>
        <v>0</v>
      </c>
      <c r="M1515" s="50" t="n">
        <f aca="false">FilterPk!K$41</f>
        <v>0</v>
      </c>
      <c r="N1515" s="50" t="n">
        <f aca="false">FilterPk!L$41</f>
        <v>0</v>
      </c>
      <c r="O1515" s="50" t="n">
        <f aca="false">FilterPk!M$41</f>
        <v>0</v>
      </c>
      <c r="P1515" s="50" t="n">
        <f aca="false">FilterPk!N$41</f>
        <v>0</v>
      </c>
      <c r="Q1515" s="51" t="n">
        <f aca="false">FilterPk!O$41</f>
        <v>0</v>
      </c>
    </row>
    <row r="1516" customFormat="false" ht="12.75" hidden="false" customHeight="false" outlineLevel="0" collapsed="false">
      <c r="B1516" s="85" t="str">
        <f aca="false">FilterPk!A$42</f>
        <v>John Forney</v>
      </c>
      <c r="C1516" s="13" t="n">
        <f aca="false">C1515+1</f>
        <v>1515</v>
      </c>
      <c r="D1516" s="50" t="n">
        <f aca="false">FilterPk!B$42</f>
        <v>0</v>
      </c>
      <c r="E1516" s="50" t="n">
        <f aca="false">FilterPk!C$42</f>
        <v>0</v>
      </c>
      <c r="F1516" s="50" t="n">
        <f aca="false">FilterPk!D$42</f>
        <v>0</v>
      </c>
      <c r="G1516" s="50" t="n">
        <f aca="false">FilterPk!E$42</f>
        <v>0</v>
      </c>
      <c r="H1516" s="50" t="n">
        <f aca="false">FilterPk!F$42</f>
        <v>0</v>
      </c>
      <c r="I1516" s="50" t="n">
        <f aca="false">FilterPk!G$42</f>
        <v>0</v>
      </c>
      <c r="J1516" s="50" t="n">
        <f aca="false">FilterPk!H$42</f>
        <v>0</v>
      </c>
      <c r="K1516" s="50" t="n">
        <f aca="false">FilterPk!I$42</f>
        <v>0</v>
      </c>
      <c r="L1516" s="50" t="n">
        <f aca="false">FilterPk!J$42</f>
        <v>0</v>
      </c>
      <c r="M1516" s="50" t="n">
        <f aca="false">FilterPk!K$42</f>
        <v>0</v>
      </c>
      <c r="N1516" s="50" t="n">
        <f aca="false">FilterPk!L$42</f>
        <v>0</v>
      </c>
      <c r="O1516" s="50" t="n">
        <f aca="false">FilterPk!M$42</f>
        <v>0</v>
      </c>
      <c r="P1516" s="50" t="n">
        <f aca="false">FilterPk!N$42</f>
        <v>0</v>
      </c>
      <c r="Q1516" s="51" t="n">
        <f aca="false">FilterPk!O$42</f>
        <v>0</v>
      </c>
    </row>
    <row r="1517" customFormat="false" ht="12.75" hidden="false" customHeight="false" outlineLevel="0" collapsed="false">
      <c r="B1517" s="85" t="str">
        <f aca="false">FilterPk!A$43</f>
        <v>Mike Carson</v>
      </c>
      <c r="C1517" s="13" t="n">
        <f aca="false">C1516+1</f>
        <v>1516</v>
      </c>
      <c r="D1517" s="50" t="n">
        <f aca="false">FilterPk!B$43</f>
        <v>0</v>
      </c>
      <c r="E1517" s="50" t="n">
        <f aca="false">FilterPk!C$43</f>
        <v>0</v>
      </c>
      <c r="F1517" s="50" t="n">
        <f aca="false">FilterPk!D$43</f>
        <v>0</v>
      </c>
      <c r="G1517" s="50" t="n">
        <f aca="false">FilterPk!E$43</f>
        <v>0</v>
      </c>
      <c r="H1517" s="50" t="n">
        <f aca="false">FilterPk!F$43</f>
        <v>0</v>
      </c>
      <c r="I1517" s="50" t="n">
        <f aca="false">FilterPk!G$43</f>
        <v>0</v>
      </c>
      <c r="J1517" s="50" t="n">
        <f aca="false">FilterPk!H$43</f>
        <v>0</v>
      </c>
      <c r="K1517" s="50" t="n">
        <f aca="false">FilterPk!I$43</f>
        <v>0</v>
      </c>
      <c r="L1517" s="50" t="n">
        <f aca="false">FilterPk!J$43</f>
        <v>0</v>
      </c>
      <c r="M1517" s="50" t="n">
        <f aca="false">FilterPk!K$43</f>
        <v>0</v>
      </c>
      <c r="N1517" s="50" t="n">
        <f aca="false">FilterPk!L$43</f>
        <v>0</v>
      </c>
      <c r="O1517" s="50" t="n">
        <f aca="false">FilterPk!M$43</f>
        <v>0</v>
      </c>
      <c r="P1517" s="50" t="n">
        <f aca="false">FilterPk!N$43</f>
        <v>0</v>
      </c>
      <c r="Q1517" s="51" t="n">
        <f aca="false">FilterPk!O$43</f>
        <v>0</v>
      </c>
    </row>
    <row r="1518" customFormat="false" ht="12.75" hidden="false" customHeight="false" outlineLevel="0" collapsed="false">
      <c r="B1518" s="85" t="str">
        <f aca="false">FilterPk!A$44</f>
        <v>Chris Dorland</v>
      </c>
      <c r="C1518" s="13" t="n">
        <f aca="false">C1517+1</f>
        <v>1517</v>
      </c>
      <c r="D1518" s="50" t="n">
        <f aca="false">FilterPk!B$44</f>
        <v>0</v>
      </c>
      <c r="E1518" s="50" t="n">
        <f aca="false">FilterPk!C$44</f>
        <v>0</v>
      </c>
      <c r="F1518" s="50" t="n">
        <f aca="false">FilterPk!D$44</f>
        <v>0</v>
      </c>
      <c r="G1518" s="50" t="n">
        <f aca="false">FilterPk!E$44</f>
        <v>0</v>
      </c>
      <c r="H1518" s="50" t="n">
        <f aca="false">FilterPk!F$44</f>
        <v>0</v>
      </c>
      <c r="I1518" s="50" t="n">
        <f aca="false">FilterPk!G$44</f>
        <v>0</v>
      </c>
      <c r="J1518" s="50" t="n">
        <f aca="false">FilterPk!H$44</f>
        <v>0</v>
      </c>
      <c r="K1518" s="50" t="n">
        <f aca="false">FilterPk!I$44</f>
        <v>0</v>
      </c>
      <c r="L1518" s="50" t="n">
        <f aca="false">FilterPk!J$44</f>
        <v>0</v>
      </c>
      <c r="M1518" s="50" t="n">
        <f aca="false">FilterPk!K$44</f>
        <v>0</v>
      </c>
      <c r="N1518" s="50" t="n">
        <f aca="false">FilterPk!L$44</f>
        <v>0</v>
      </c>
      <c r="O1518" s="50" t="n">
        <f aca="false">FilterPk!M$44</f>
        <v>0</v>
      </c>
      <c r="P1518" s="50" t="n">
        <f aca="false">FilterPk!N$44</f>
        <v>0</v>
      </c>
      <c r="Q1518" s="51" t="n">
        <f aca="false">FilterPk!O$44</f>
        <v>0</v>
      </c>
    </row>
    <row r="1519" customFormat="false" ht="12.75" hidden="false" customHeight="false" outlineLevel="0" collapsed="false">
      <c r="B1519" s="85" t="str">
        <f aca="false">FilterPk!A$45</f>
        <v>Jeff King</v>
      </c>
      <c r="C1519" s="13" t="n">
        <f aca="false">C1518+1</f>
        <v>1518</v>
      </c>
      <c r="D1519" s="50" t="n">
        <f aca="false">FilterPk!B$45</f>
        <v>0</v>
      </c>
      <c r="E1519" s="50" t="n">
        <f aca="false">FilterPk!C$45</f>
        <v>0</v>
      </c>
      <c r="F1519" s="50" t="n">
        <f aca="false">FilterPk!D$45</f>
        <v>0</v>
      </c>
      <c r="G1519" s="50" t="n">
        <f aca="false">FilterPk!E$45</f>
        <v>0</v>
      </c>
      <c r="H1519" s="50" t="n">
        <f aca="false">FilterPk!F$45</f>
        <v>0</v>
      </c>
      <c r="I1519" s="50" t="n">
        <f aca="false">FilterPk!G$45</f>
        <v>0</v>
      </c>
      <c r="J1519" s="50" t="n">
        <f aca="false">FilterPk!H$45</f>
        <v>0</v>
      </c>
      <c r="K1519" s="50" t="n">
        <f aca="false">FilterPk!I$45</f>
        <v>0</v>
      </c>
      <c r="L1519" s="50" t="n">
        <f aca="false">FilterPk!J$45</f>
        <v>0</v>
      </c>
      <c r="M1519" s="50" t="n">
        <f aca="false">FilterPk!K$45</f>
        <v>0</v>
      </c>
      <c r="N1519" s="50" t="n">
        <f aca="false">FilterPk!L$45</f>
        <v>0</v>
      </c>
      <c r="O1519" s="50" t="n">
        <f aca="false">FilterPk!M$45</f>
        <v>0</v>
      </c>
      <c r="P1519" s="50" t="n">
        <f aca="false">FilterPk!N$45</f>
        <v>0</v>
      </c>
      <c r="Q1519" s="51" t="n">
        <f aca="false">FilterPk!O$45</f>
        <v>0</v>
      </c>
    </row>
    <row r="1520" customFormat="false" ht="12.75" hidden="false" customHeight="false" outlineLevel="0" collapsed="false">
      <c r="B1520" s="85" t="n">
        <f aca="false">FilterPk!A$46</f>
        <v>0</v>
      </c>
      <c r="C1520" s="13" t="n">
        <f aca="false">C1519+1</f>
        <v>1519</v>
      </c>
      <c r="D1520" s="50" t="n">
        <f aca="false">FilterPk!B$46</f>
        <v>0</v>
      </c>
      <c r="E1520" s="50" t="n">
        <f aca="false">FilterPk!C$46</f>
        <v>0</v>
      </c>
      <c r="F1520" s="50" t="n">
        <f aca="false">FilterPk!D$46</f>
        <v>0</v>
      </c>
      <c r="G1520" s="50" t="n">
        <f aca="false">FilterPk!E$46</f>
        <v>0</v>
      </c>
      <c r="H1520" s="50" t="n">
        <f aca="false">FilterPk!F$46</f>
        <v>0</v>
      </c>
      <c r="I1520" s="50" t="n">
        <f aca="false">FilterPk!G$46</f>
        <v>0</v>
      </c>
      <c r="J1520" s="50" t="n">
        <f aca="false">FilterPk!H$46</f>
        <v>0</v>
      </c>
      <c r="K1520" s="50" t="n">
        <f aca="false">FilterPk!I$46</f>
        <v>0</v>
      </c>
      <c r="L1520" s="50" t="n">
        <f aca="false">FilterPk!J$46</f>
        <v>0</v>
      </c>
      <c r="M1520" s="50" t="n">
        <f aca="false">FilterPk!K$46</f>
        <v>0</v>
      </c>
      <c r="N1520" s="50" t="n">
        <f aca="false">FilterPk!L$46</f>
        <v>0</v>
      </c>
      <c r="O1520" s="50" t="n">
        <f aca="false">FilterPk!M$46</f>
        <v>0</v>
      </c>
      <c r="P1520" s="50" t="n">
        <f aca="false">FilterPk!N$46</f>
        <v>0</v>
      </c>
      <c r="Q1520" s="51" t="n">
        <f aca="false">FilterPk!O$46</f>
        <v>0</v>
      </c>
    </row>
    <row r="1521" customFormat="false" ht="12.75" hidden="false" customHeight="false" outlineLevel="0" collapsed="false">
      <c r="B1521" s="87" t="n">
        <f aca="false">FilterPk!A$47</f>
        <v>0</v>
      </c>
      <c r="C1521" s="64" t="n">
        <f aca="false">C1520+1</f>
        <v>1520</v>
      </c>
      <c r="D1521" s="54" t="n">
        <f aca="false">FilterPk!B$47</f>
        <v>0</v>
      </c>
      <c r="E1521" s="54" t="n">
        <f aca="false">FilterPk!C$47</f>
        <v>0</v>
      </c>
      <c r="F1521" s="54" t="n">
        <f aca="false">FilterPk!D$47</f>
        <v>0</v>
      </c>
      <c r="G1521" s="54" t="n">
        <f aca="false">FilterPk!E$47</f>
        <v>0</v>
      </c>
      <c r="H1521" s="54" t="n">
        <f aca="false">FilterPk!F$47</f>
        <v>0</v>
      </c>
      <c r="I1521" s="54" t="n">
        <f aca="false">FilterPk!G$47</f>
        <v>0</v>
      </c>
      <c r="J1521" s="54" t="n">
        <f aca="false">FilterPk!H$47</f>
        <v>0</v>
      </c>
      <c r="K1521" s="54" t="n">
        <f aca="false">FilterPk!I$47</f>
        <v>0</v>
      </c>
      <c r="L1521" s="54" t="n">
        <f aca="false">FilterPk!J$47</f>
        <v>0</v>
      </c>
      <c r="M1521" s="54" t="n">
        <f aca="false">FilterPk!K$47</f>
        <v>0</v>
      </c>
      <c r="N1521" s="54" t="n">
        <f aca="false">FilterPk!L$47</f>
        <v>0</v>
      </c>
      <c r="O1521" s="54" t="n">
        <f aca="false">FilterPk!M$47</f>
        <v>0</v>
      </c>
      <c r="P1521" s="54" t="n">
        <f aca="false">FilterPk!N$47</f>
        <v>0</v>
      </c>
      <c r="Q1521" s="55" t="n">
        <f aca="false">FilterPk!O$47</f>
        <v>0</v>
      </c>
    </row>
    <row r="1522" customFormat="false" ht="12.75" hidden="false" customHeight="false" outlineLevel="0" collapsed="false">
      <c r="A1522" s="0" t="n">
        <f aca="false">A1482+1</f>
        <v>39</v>
      </c>
      <c r="B1522" s="57" t="n">
        <f aca="false">FilterPk!D$1</f>
        <v>36907</v>
      </c>
      <c r="C1522" s="58" t="n">
        <f aca="false">C1521+1</f>
        <v>1521</v>
      </c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83"/>
    </row>
    <row r="1523" customFormat="false" ht="12.75" hidden="false" customHeight="false" outlineLevel="0" collapsed="false">
      <c r="B1523" s="61"/>
      <c r="C1523" s="13" t="n">
        <f aca="false">C1522+1</f>
        <v>1522</v>
      </c>
      <c r="D1523" s="13"/>
      <c r="E1523" s="21" t="s">
        <v>5</v>
      </c>
      <c r="F1523" s="21" t="s">
        <v>6</v>
      </c>
      <c r="G1523" s="21" t="s">
        <v>7</v>
      </c>
      <c r="H1523" s="21" t="s">
        <v>8</v>
      </c>
      <c r="I1523" s="21" t="s">
        <v>9</v>
      </c>
      <c r="J1523" s="21" t="s">
        <v>10</v>
      </c>
      <c r="K1523" s="21" t="s">
        <v>11</v>
      </c>
      <c r="L1523" s="21" t="s">
        <v>12</v>
      </c>
      <c r="M1523" s="21" t="s">
        <v>13</v>
      </c>
      <c r="N1523" s="21" t="s">
        <v>14</v>
      </c>
      <c r="O1523" s="21" t="n">
        <v>2002</v>
      </c>
      <c r="P1523" s="21" t="s">
        <v>15</v>
      </c>
      <c r="Q1523" s="84" t="s">
        <v>16</v>
      </c>
    </row>
    <row r="1524" customFormat="false" ht="12.75" hidden="false" customHeight="false" outlineLevel="0" collapsed="false">
      <c r="B1524" s="85" t="str">
        <f aca="false">FilterPk!A$9</f>
        <v>Power positions</v>
      </c>
      <c r="C1524" s="13" t="n">
        <f aca="false">C1523+1</f>
        <v>1523</v>
      </c>
      <c r="D1524" s="13" t="s">
        <v>4</v>
      </c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86"/>
    </row>
    <row r="1525" customFormat="false" ht="12.75" hidden="false" customHeight="false" outlineLevel="0" collapsed="false">
      <c r="B1525" s="85" t="str">
        <f aca="false">FilterPk!A$10</f>
        <v>East Position</v>
      </c>
      <c r="C1525" s="13" t="n">
        <f aca="false">C1524+1</f>
        <v>1524</v>
      </c>
      <c r="D1525" s="50" t="n">
        <f aca="false">FilterPk!B$10</f>
        <v>34784396.7946123</v>
      </c>
      <c r="E1525" s="50" t="n">
        <f aca="false">FilterPk!C$10</f>
        <v>75045.54</v>
      </c>
      <c r="F1525" s="50" t="n">
        <f aca="false">FilterPk!D$10</f>
        <v>84629.15</v>
      </c>
      <c r="G1525" s="50" t="n">
        <f aca="false">FilterPk!E$10</f>
        <v>1358824.72</v>
      </c>
      <c r="H1525" s="50" t="n">
        <f aca="false">FilterPk!F$10</f>
        <v>1120662.53</v>
      </c>
      <c r="I1525" s="50" t="n">
        <f aca="false">FilterPk!G$10</f>
        <v>422841.14</v>
      </c>
      <c r="J1525" s="50" t="n">
        <f aca="false">FilterPk!H$10</f>
        <v>788810.55</v>
      </c>
      <c r="K1525" s="50" t="n">
        <f aca="false">FilterPk!I$10</f>
        <v>1076253.71</v>
      </c>
      <c r="L1525" s="50" t="n">
        <f aca="false">FilterPk!J$10</f>
        <v>363159.42</v>
      </c>
      <c r="M1525" s="50" t="n">
        <f aca="false">FilterPk!K$10</f>
        <v>5764043.19</v>
      </c>
      <c r="N1525" s="50" t="n">
        <f aca="false">FilterPk!L$10</f>
        <v>11054269.95</v>
      </c>
      <c r="O1525" s="50" t="n">
        <f aca="false">FilterPk!M$10</f>
        <v>3650317.45</v>
      </c>
      <c r="P1525" s="50" t="n">
        <f aca="false">FilterPk!N$10</f>
        <v>-1642778.44</v>
      </c>
      <c r="Q1525" s="51" t="n">
        <f aca="false">FilterPk!O$10</f>
        <v>13061808.96</v>
      </c>
    </row>
    <row r="1526" customFormat="false" ht="12.75" hidden="false" customHeight="false" outlineLevel="0" collapsed="false">
      <c r="B1526" s="85" t="str">
        <f aca="false">FilterPk!A$11</f>
        <v>East Power Mgmt</v>
      </c>
      <c r="C1526" s="13" t="n">
        <f aca="false">C1525+1</f>
        <v>1525</v>
      </c>
      <c r="D1526" s="50" t="n">
        <f aca="false">FilterPk!B$11</f>
        <v>7547347.04451418</v>
      </c>
      <c r="E1526" s="50" t="n">
        <f aca="false">FilterPk!C$11</f>
        <v>43646.27</v>
      </c>
      <c r="F1526" s="50" t="n">
        <f aca="false">FilterPk!D$11</f>
        <v>-98133.28</v>
      </c>
      <c r="G1526" s="50" t="n">
        <f aca="false">FilterPk!E$11</f>
        <v>107993.78</v>
      </c>
      <c r="H1526" s="50" t="n">
        <f aca="false">FilterPk!F$11</f>
        <v>155786.29</v>
      </c>
      <c r="I1526" s="50" t="n">
        <f aca="false">FilterPk!G$11</f>
        <v>89357.34</v>
      </c>
      <c r="J1526" s="50" t="n">
        <f aca="false">FilterPk!H$11</f>
        <v>247101.13</v>
      </c>
      <c r="K1526" s="50" t="n">
        <f aca="false">FilterPk!I$11</f>
        <v>307386.28</v>
      </c>
      <c r="L1526" s="50" t="n">
        <f aca="false">FilterPk!J$11</f>
        <v>108209.05</v>
      </c>
      <c r="M1526" s="50" t="n">
        <f aca="false">FilterPk!K$11</f>
        <v>1338376.99</v>
      </c>
      <c r="N1526" s="50" t="n">
        <f aca="false">FilterPk!L$11</f>
        <v>2299723.85</v>
      </c>
      <c r="O1526" s="50" t="n">
        <f aca="false">FilterPk!M$11</f>
        <v>606348.53</v>
      </c>
      <c r="P1526" s="50" t="n">
        <f aca="false">FilterPk!N$11</f>
        <v>61912.21</v>
      </c>
      <c r="Q1526" s="51" t="n">
        <f aca="false">FilterPk!O$11</f>
        <v>2967984.59</v>
      </c>
    </row>
    <row r="1527" customFormat="false" ht="12.75" hidden="false" customHeight="false" outlineLevel="0" collapsed="false">
      <c r="B1527" s="85" t="str">
        <f aca="false">FilterPk!A$12</f>
        <v>Long Term Options</v>
      </c>
      <c r="C1527" s="13" t="n">
        <f aca="false">C1526+1</f>
        <v>1526</v>
      </c>
      <c r="D1527" s="50" t="n">
        <f aca="false">FilterPk!B$12</f>
        <v>0</v>
      </c>
      <c r="E1527" s="50" t="n">
        <f aca="false">FilterPk!C$12</f>
        <v>0</v>
      </c>
      <c r="F1527" s="50" t="n">
        <f aca="false">FilterPk!D$12</f>
        <v>0</v>
      </c>
      <c r="G1527" s="50" t="n">
        <f aca="false">FilterPk!E$12</f>
        <v>0</v>
      </c>
      <c r="H1527" s="50" t="n">
        <f aca="false">FilterPk!F$12</f>
        <v>0</v>
      </c>
      <c r="I1527" s="50" t="n">
        <f aca="false">FilterPk!G$12</f>
        <v>0</v>
      </c>
      <c r="J1527" s="50" t="n">
        <f aca="false">FilterPk!H$12</f>
        <v>0</v>
      </c>
      <c r="K1527" s="50" t="n">
        <f aca="false">FilterPk!I$12</f>
        <v>0</v>
      </c>
      <c r="L1527" s="50" t="n">
        <f aca="false">FilterPk!J$12</f>
        <v>0</v>
      </c>
      <c r="M1527" s="50" t="n">
        <f aca="false">FilterPk!K$12</f>
        <v>0</v>
      </c>
      <c r="N1527" s="50" t="n">
        <f aca="false">FilterPk!L$12</f>
        <v>0</v>
      </c>
      <c r="O1527" s="50" t="n">
        <f aca="false">FilterPk!M$12</f>
        <v>0</v>
      </c>
      <c r="P1527" s="50" t="n">
        <f aca="false">FilterPk!N$12</f>
        <v>0</v>
      </c>
      <c r="Q1527" s="51" t="n">
        <f aca="false">FilterPk!O$12</f>
        <v>0</v>
      </c>
    </row>
    <row r="1528" customFormat="false" ht="12.75" hidden="false" customHeight="false" outlineLevel="0" collapsed="false">
      <c r="B1528" s="85" t="str">
        <f aca="false">FilterPk!A$13</f>
        <v>LT-MIDWEST</v>
      </c>
      <c r="C1528" s="13" t="n">
        <f aca="false">C1527+1</f>
        <v>1527</v>
      </c>
      <c r="D1528" s="50" t="n">
        <f aca="false">FilterPk!B$13</f>
        <v>7151089.47366245</v>
      </c>
      <c r="E1528" s="50" t="n">
        <f aca="false">FilterPk!C$13</f>
        <v>48283.08</v>
      </c>
      <c r="F1528" s="50" t="n">
        <f aca="false">FilterPk!D$13</f>
        <v>-141448.54</v>
      </c>
      <c r="G1528" s="50" t="n">
        <f aca="false">FilterPk!E$13</f>
        <v>574622.66</v>
      </c>
      <c r="H1528" s="50" t="n">
        <f aca="false">FilterPk!F$13</f>
        <v>298097.27</v>
      </c>
      <c r="I1528" s="50" t="n">
        <f aca="false">FilterPk!G$13</f>
        <v>249481.43</v>
      </c>
      <c r="J1528" s="50" t="n">
        <f aca="false">FilterPk!H$13</f>
        <v>119379.88</v>
      </c>
      <c r="K1528" s="50" t="n">
        <f aca="false">FilterPk!I$13</f>
        <v>25994.27</v>
      </c>
      <c r="L1528" s="50" t="n">
        <f aca="false">FilterPk!J$13</f>
        <v>156242.15</v>
      </c>
      <c r="M1528" s="50" t="n">
        <f aca="false">FilterPk!K$13</f>
        <v>1762908.33</v>
      </c>
      <c r="N1528" s="50" t="n">
        <f aca="false">FilterPk!L$13</f>
        <v>3093560.53</v>
      </c>
      <c r="O1528" s="50" t="n">
        <f aca="false">FilterPk!M$13</f>
        <v>565730</v>
      </c>
      <c r="P1528" s="50" t="n">
        <f aca="false">FilterPk!N$13</f>
        <v>-439379.19</v>
      </c>
      <c r="Q1528" s="51" t="n">
        <f aca="false">FilterPk!O$13</f>
        <v>3219911.34</v>
      </c>
    </row>
    <row r="1529" customFormat="false" ht="12.75" hidden="false" customHeight="false" outlineLevel="0" collapsed="false">
      <c r="B1529" s="85" t="str">
        <f aca="false">FilterPk!A$14</f>
        <v>ST-ECAR</v>
      </c>
      <c r="C1529" s="13" t="n">
        <f aca="false">C1528+1</f>
        <v>1528</v>
      </c>
      <c r="D1529" s="50" t="n">
        <f aca="false">FilterPk!B$14</f>
        <v>238101.441960815</v>
      </c>
      <c r="E1529" s="50" t="n">
        <f aca="false">FilterPk!C$14</f>
        <v>13522.23</v>
      </c>
      <c r="F1529" s="50" t="n">
        <f aca="false">FilterPk!D$14</f>
        <v>15838.59</v>
      </c>
      <c r="G1529" s="50" t="n">
        <f aca="false">FilterPk!E$14</f>
        <v>0</v>
      </c>
      <c r="H1529" s="50" t="n">
        <f aca="false">FilterPk!F$14</f>
        <v>0</v>
      </c>
      <c r="I1529" s="50" t="n">
        <f aca="false">FilterPk!G$14</f>
        <v>0</v>
      </c>
      <c r="J1529" s="50" t="n">
        <f aca="false">FilterPk!H$14</f>
        <v>0</v>
      </c>
      <c r="K1529" s="50" t="n">
        <f aca="false">FilterPk!I$14</f>
        <v>0</v>
      </c>
      <c r="L1529" s="50" t="n">
        <f aca="false">FilterPk!J$14</f>
        <v>0</v>
      </c>
      <c r="M1529" s="50" t="n">
        <f aca="false">FilterPk!K$14</f>
        <v>0</v>
      </c>
      <c r="N1529" s="50" t="n">
        <f aca="false">FilterPk!L$14</f>
        <v>29360.82</v>
      </c>
      <c r="O1529" s="50" t="n">
        <f aca="false">FilterPk!M$14</f>
        <v>0</v>
      </c>
      <c r="P1529" s="50" t="n">
        <f aca="false">FilterPk!N$14</f>
        <v>0</v>
      </c>
      <c r="Q1529" s="51" t="n">
        <f aca="false">FilterPk!O$14</f>
        <v>29360.82</v>
      </c>
    </row>
    <row r="1530" customFormat="false" ht="12.75" hidden="false" customHeight="false" outlineLevel="0" collapsed="false">
      <c r="B1530" s="85" t="str">
        <f aca="false">FilterPk!A$15</f>
        <v>ST- MAPP</v>
      </c>
      <c r="C1530" s="13" t="n">
        <f aca="false">C1529+1</f>
        <v>1529</v>
      </c>
      <c r="D1530" s="50" t="n">
        <f aca="false">FilterPk!B$15</f>
        <v>254636.614020626</v>
      </c>
      <c r="E1530" s="50" t="n">
        <f aca="false">FilterPk!C$15</f>
        <v>795.43</v>
      </c>
      <c r="F1530" s="50" t="n">
        <f aca="false">FilterPk!D$15</f>
        <v>39596.48</v>
      </c>
      <c r="G1530" s="50" t="n">
        <f aca="false">FilterPk!E$15</f>
        <v>26009.8</v>
      </c>
      <c r="H1530" s="50" t="n">
        <f aca="false">FilterPk!F$15</f>
        <v>8238.75</v>
      </c>
      <c r="I1530" s="50" t="n">
        <f aca="false">FilterPk!G$15</f>
        <v>0</v>
      </c>
      <c r="J1530" s="50" t="n">
        <f aca="false">FilterPk!H$15</f>
        <v>0</v>
      </c>
      <c r="K1530" s="50" t="n">
        <f aca="false">FilterPk!I$15</f>
        <v>0</v>
      </c>
      <c r="L1530" s="50" t="n">
        <f aca="false">FilterPk!J$15</f>
        <v>0</v>
      </c>
      <c r="M1530" s="50" t="n">
        <f aca="false">FilterPk!K$15</f>
        <v>0</v>
      </c>
      <c r="N1530" s="50" t="n">
        <f aca="false">FilterPk!L$15</f>
        <v>74640.46</v>
      </c>
      <c r="O1530" s="50" t="n">
        <f aca="false">FilterPk!M$15</f>
        <v>0</v>
      </c>
      <c r="P1530" s="50" t="n">
        <f aca="false">FilterPk!N$15</f>
        <v>0</v>
      </c>
      <c r="Q1530" s="51" t="n">
        <f aca="false">FilterPk!O$15</f>
        <v>74640.46</v>
      </c>
    </row>
    <row r="1531" customFormat="false" ht="12.75" hidden="false" customHeight="false" outlineLevel="0" collapsed="false">
      <c r="B1531" s="85" t="str">
        <f aca="false">FilterPk!A$16</f>
        <v>ST- MAIN</v>
      </c>
      <c r="C1531" s="13" t="n">
        <f aca="false">C1530+1</f>
        <v>1530</v>
      </c>
      <c r="D1531" s="50" t="n">
        <f aca="false">FilterPk!B$16</f>
        <v>694293.253349893</v>
      </c>
      <c r="E1531" s="50" t="n">
        <f aca="false">FilterPk!C$16</f>
        <v>-2349.61</v>
      </c>
      <c r="F1531" s="50" t="n">
        <f aca="false">FilterPk!D$16</f>
        <v>15903</v>
      </c>
      <c r="G1531" s="50" t="n">
        <f aca="false">FilterPk!E$16</f>
        <v>69359.47</v>
      </c>
      <c r="H1531" s="50" t="n">
        <f aca="false">FilterPk!F$16</f>
        <v>0</v>
      </c>
      <c r="I1531" s="50" t="n">
        <f aca="false">FilterPk!G$16</f>
        <v>0</v>
      </c>
      <c r="J1531" s="50" t="n">
        <f aca="false">FilterPk!H$16</f>
        <v>0</v>
      </c>
      <c r="K1531" s="50" t="n">
        <f aca="false">FilterPk!I$16</f>
        <v>0</v>
      </c>
      <c r="L1531" s="50" t="n">
        <f aca="false">FilterPk!J$16</f>
        <v>0</v>
      </c>
      <c r="M1531" s="50" t="n">
        <f aca="false">FilterPk!K$16</f>
        <v>0</v>
      </c>
      <c r="N1531" s="50" t="n">
        <f aca="false">FilterPk!L$16</f>
        <v>82912.86</v>
      </c>
      <c r="O1531" s="50" t="n">
        <f aca="false">FilterPk!M$16</f>
        <v>0</v>
      </c>
      <c r="P1531" s="50" t="n">
        <f aca="false">FilterPk!N$16</f>
        <v>0</v>
      </c>
      <c r="Q1531" s="51" t="n">
        <f aca="false">FilterPk!O$16</f>
        <v>82912.86</v>
      </c>
    </row>
    <row r="1532" customFormat="false" ht="12.75" hidden="false" customHeight="false" outlineLevel="0" collapsed="false">
      <c r="B1532" s="85" t="str">
        <f aca="false">FilterPk!A$17</f>
        <v>MW-ANALYST</v>
      </c>
      <c r="C1532" s="13" t="n">
        <f aca="false">C1531+1</f>
        <v>1531</v>
      </c>
      <c r="D1532" s="50" t="n">
        <f aca="false">FilterPk!B$17</f>
        <v>0</v>
      </c>
      <c r="E1532" s="50" t="n">
        <f aca="false">FilterPk!C$17</f>
        <v>6363.4</v>
      </c>
      <c r="F1532" s="50" t="n">
        <f aca="false">FilterPk!D$17</f>
        <v>15838.59</v>
      </c>
      <c r="G1532" s="50" t="n">
        <f aca="false">FilterPk!E$17</f>
        <v>0</v>
      </c>
      <c r="H1532" s="50" t="n">
        <f aca="false">FilterPk!F$17</f>
        <v>0</v>
      </c>
      <c r="I1532" s="50" t="n">
        <f aca="false">FilterPk!G$17</f>
        <v>0</v>
      </c>
      <c r="J1532" s="50" t="n">
        <f aca="false">FilterPk!H$17</f>
        <v>0</v>
      </c>
      <c r="K1532" s="50" t="n">
        <f aca="false">FilterPk!I$17</f>
        <v>0</v>
      </c>
      <c r="L1532" s="50" t="n">
        <f aca="false">FilterPk!J$17</f>
        <v>0</v>
      </c>
      <c r="M1532" s="50" t="n">
        <f aca="false">FilterPk!K$17</f>
        <v>0</v>
      </c>
      <c r="N1532" s="50" t="n">
        <f aca="false">FilterPk!L$17</f>
        <v>22201.99</v>
      </c>
      <c r="O1532" s="50" t="n">
        <f aca="false">FilterPk!M$17</f>
        <v>0</v>
      </c>
      <c r="P1532" s="50" t="n">
        <f aca="false">FilterPk!N$17</f>
        <v>0</v>
      </c>
      <c r="Q1532" s="51" t="n">
        <f aca="false">FilterPk!O$17</f>
        <v>22201.99</v>
      </c>
    </row>
    <row r="1533" customFormat="false" ht="12.75" hidden="false" customHeight="false" outlineLevel="0" collapsed="false">
      <c r="B1533" s="85" t="str">
        <f aca="false">FilterPk!A$18</f>
        <v>LT-NE</v>
      </c>
      <c r="C1533" s="13" t="n">
        <f aca="false">C1532+1</f>
        <v>1532</v>
      </c>
      <c r="D1533" s="50" t="n">
        <f aca="false">FilterPk!B$18</f>
        <v>6187311.37539291</v>
      </c>
      <c r="E1533" s="50" t="n">
        <f aca="false">FilterPk!C$18</f>
        <v>-37254.47</v>
      </c>
      <c r="F1533" s="50" t="n">
        <f aca="false">FilterPk!D$18</f>
        <v>2562.91</v>
      </c>
      <c r="G1533" s="50" t="n">
        <f aca="false">FilterPk!E$18</f>
        <v>-23211.32</v>
      </c>
      <c r="H1533" s="50" t="n">
        <f aca="false">FilterPk!F$18</f>
        <v>263627.18</v>
      </c>
      <c r="I1533" s="50" t="n">
        <f aca="false">FilterPk!G$18</f>
        <v>-59813.36</v>
      </c>
      <c r="J1533" s="50" t="n">
        <f aca="false">FilterPk!H$18</f>
        <v>155752.04</v>
      </c>
      <c r="K1533" s="50" t="n">
        <f aca="false">FilterPk!I$18</f>
        <v>121018.38</v>
      </c>
      <c r="L1533" s="50" t="n">
        <f aca="false">FilterPk!J$18</f>
        <v>-53378.32</v>
      </c>
      <c r="M1533" s="50" t="n">
        <f aca="false">FilterPk!K$18</f>
        <v>995570.8</v>
      </c>
      <c r="N1533" s="50" t="n">
        <f aca="false">FilterPk!L$18</f>
        <v>1364873.84</v>
      </c>
      <c r="O1533" s="50" t="n">
        <f aca="false">FilterPk!M$18</f>
        <v>1053007.86</v>
      </c>
      <c r="P1533" s="50" t="n">
        <f aca="false">FilterPk!N$18</f>
        <v>-2593897.5</v>
      </c>
      <c r="Q1533" s="51" t="n">
        <f aca="false">FilterPk!O$18</f>
        <v>-176015.800000001</v>
      </c>
    </row>
    <row r="1534" customFormat="false" ht="12.75" hidden="false" customHeight="false" outlineLevel="0" collapsed="false">
      <c r="B1534" s="85" t="str">
        <f aca="false">FilterPk!A$19</f>
        <v>LT-PJM</v>
      </c>
      <c r="C1534" s="13" t="n">
        <f aca="false">C1533+1</f>
        <v>1533</v>
      </c>
      <c r="D1534" s="50" t="n">
        <f aca="false">FilterPk!B$19</f>
        <v>1818236.42109565</v>
      </c>
      <c r="E1534" s="50" t="n">
        <f aca="false">FilterPk!C$19</f>
        <v>25453.61</v>
      </c>
      <c r="F1534" s="50" t="n">
        <f aca="false">FilterPk!D$19</f>
        <v>45536</v>
      </c>
      <c r="G1534" s="50" t="n">
        <f aca="false">FilterPk!E$19</f>
        <v>312117.59</v>
      </c>
      <c r="H1534" s="50" t="n">
        <f aca="false">FilterPk!F$19</f>
        <v>211118</v>
      </c>
      <c r="I1534" s="50" t="n">
        <f aca="false">FilterPk!G$19</f>
        <v>0</v>
      </c>
      <c r="J1534" s="50" t="n">
        <f aca="false">FilterPk!H$19</f>
        <v>24536.25</v>
      </c>
      <c r="K1534" s="50" t="n">
        <f aca="false">FilterPk!I$19</f>
        <v>-12662.37</v>
      </c>
      <c r="L1534" s="50" t="n">
        <f aca="false">FilterPk!J$19</f>
        <v>-30078</v>
      </c>
      <c r="M1534" s="50" t="n">
        <f aca="false">FilterPk!K$19</f>
        <v>243523.27</v>
      </c>
      <c r="N1534" s="50" t="n">
        <f aca="false">FilterPk!L$19</f>
        <v>819544.35</v>
      </c>
      <c r="O1534" s="50" t="n">
        <f aca="false">FilterPk!M$19</f>
        <v>125485.18</v>
      </c>
      <c r="P1534" s="50" t="n">
        <f aca="false">FilterPk!N$19</f>
        <v>177105.54</v>
      </c>
      <c r="Q1534" s="51" t="n">
        <f aca="false">FilterPk!O$19</f>
        <v>1122135.07</v>
      </c>
    </row>
    <row r="1535" customFormat="false" ht="12.75" hidden="false" customHeight="false" outlineLevel="0" collapsed="false">
      <c r="B1535" s="85" t="str">
        <f aca="false">FilterPk!A$20</f>
        <v>LT- NY</v>
      </c>
      <c r="C1535" s="13" t="n">
        <f aca="false">C1534+1</f>
        <v>1534</v>
      </c>
      <c r="D1535" s="50" t="n">
        <f aca="false">FilterPk!B$20</f>
        <v>0</v>
      </c>
      <c r="E1535" s="50" t="n">
        <f aca="false">FilterPk!C$20</f>
        <v>-15908.51</v>
      </c>
      <c r="F1535" s="50" t="n">
        <f aca="false">FilterPk!D$20</f>
        <v>63126.67</v>
      </c>
      <c r="G1535" s="50" t="n">
        <f aca="false">FilterPk!E$20</f>
        <v>-17376.91</v>
      </c>
      <c r="H1535" s="50" t="n">
        <f aca="false">FilterPk!F$20</f>
        <v>0</v>
      </c>
      <c r="I1535" s="50" t="n">
        <f aca="false">FilterPk!G$20</f>
        <v>0</v>
      </c>
      <c r="J1535" s="50" t="n">
        <f aca="false">FilterPk!H$20</f>
        <v>0</v>
      </c>
      <c r="K1535" s="50" t="n">
        <f aca="false">FilterPk!I$20</f>
        <v>0</v>
      </c>
      <c r="L1535" s="50" t="n">
        <f aca="false">FilterPk!J$20</f>
        <v>0</v>
      </c>
      <c r="M1535" s="50" t="n">
        <f aca="false">FilterPk!K$20</f>
        <v>146381.01</v>
      </c>
      <c r="N1535" s="50" t="n">
        <f aca="false">FilterPk!L$20</f>
        <v>176222.26</v>
      </c>
      <c r="O1535" s="50" t="n">
        <f aca="false">FilterPk!M$20</f>
        <v>281909.77</v>
      </c>
      <c r="P1535" s="50" t="n">
        <f aca="false">FilterPk!N$20</f>
        <v>-177475.64</v>
      </c>
      <c r="Q1535" s="51" t="n">
        <f aca="false">FilterPk!O$20</f>
        <v>280656.39</v>
      </c>
    </row>
    <row r="1536" customFormat="false" ht="12.75" hidden="false" customHeight="false" outlineLevel="0" collapsed="false">
      <c r="B1536" s="85" t="str">
        <f aca="false">FilterPk!A$21</f>
        <v>ST- PJM</v>
      </c>
      <c r="C1536" s="13" t="n">
        <f aca="false">C1535+1</f>
        <v>1535</v>
      </c>
      <c r="D1536" s="50" t="n">
        <f aca="false">FilterPk!B$21</f>
        <v>1243093.71447674</v>
      </c>
      <c r="E1536" s="50" t="n">
        <f aca="false">FilterPk!C$21</f>
        <v>-91155.75</v>
      </c>
      <c r="F1536" s="50" t="n">
        <f aca="false">FilterPk!D$21</f>
        <v>-47515.78</v>
      </c>
      <c r="G1536" s="50" t="n">
        <f aca="false">FilterPk!E$21</f>
        <v>0</v>
      </c>
      <c r="H1536" s="50" t="n">
        <f aca="false">FilterPk!F$21</f>
        <v>0</v>
      </c>
      <c r="I1536" s="50" t="n">
        <f aca="false">FilterPk!G$21</f>
        <v>0</v>
      </c>
      <c r="J1536" s="50" t="n">
        <f aca="false">FilterPk!H$21</f>
        <v>0</v>
      </c>
      <c r="K1536" s="50" t="n">
        <f aca="false">FilterPk!I$21</f>
        <v>0</v>
      </c>
      <c r="L1536" s="50" t="n">
        <f aca="false">FilterPk!J$21</f>
        <v>0</v>
      </c>
      <c r="M1536" s="50" t="n">
        <f aca="false">FilterPk!K$21</f>
        <v>0</v>
      </c>
      <c r="N1536" s="50" t="n">
        <f aca="false">FilterPk!L$21</f>
        <v>-138671.53</v>
      </c>
      <c r="O1536" s="50" t="n">
        <f aca="false">FilterPk!M$21</f>
        <v>0</v>
      </c>
      <c r="P1536" s="50" t="n">
        <f aca="false">FilterPk!N$21</f>
        <v>0</v>
      </c>
      <c r="Q1536" s="51" t="n">
        <f aca="false">FilterPk!O$21</f>
        <v>-138671.53</v>
      </c>
    </row>
    <row r="1537" customFormat="false" ht="12.75" hidden="false" customHeight="false" outlineLevel="0" collapsed="false">
      <c r="B1537" s="85" t="str">
        <f aca="false">FilterPk!A$22</f>
        <v>ST- NENG</v>
      </c>
      <c r="C1537" s="13" t="n">
        <f aca="false">C1536+1</f>
        <v>1536</v>
      </c>
      <c r="D1537" s="50" t="n">
        <f aca="false">FilterPk!B$22</f>
        <v>539719.375927685</v>
      </c>
      <c r="E1537" s="50" t="n">
        <f aca="false">FilterPk!C$22</f>
        <v>13161.19</v>
      </c>
      <c r="F1537" s="50" t="n">
        <f aca="false">FilterPk!D$22</f>
        <v>63418.82</v>
      </c>
      <c r="G1537" s="50" t="n">
        <f aca="false">FilterPk!E$22</f>
        <v>0</v>
      </c>
      <c r="H1537" s="50" t="n">
        <f aca="false">FilterPk!F$22</f>
        <v>0</v>
      </c>
      <c r="I1537" s="50" t="n">
        <f aca="false">FilterPk!G$22</f>
        <v>0</v>
      </c>
      <c r="J1537" s="50" t="n">
        <f aca="false">FilterPk!H$22</f>
        <v>0</v>
      </c>
      <c r="K1537" s="50" t="n">
        <f aca="false">FilterPk!I$22</f>
        <v>0</v>
      </c>
      <c r="L1537" s="50" t="n">
        <f aca="false">FilterPk!J$22</f>
        <v>0</v>
      </c>
      <c r="M1537" s="50" t="n">
        <f aca="false">FilterPk!K$22</f>
        <v>0</v>
      </c>
      <c r="N1537" s="50" t="n">
        <f aca="false">FilterPk!L$22</f>
        <v>76580.01</v>
      </c>
      <c r="O1537" s="50" t="n">
        <f aca="false">FilterPk!M$22</f>
        <v>0</v>
      </c>
      <c r="P1537" s="50" t="n">
        <f aca="false">FilterPk!N$22</f>
        <v>0</v>
      </c>
      <c r="Q1537" s="51" t="n">
        <f aca="false">FilterPk!O$22</f>
        <v>76580.01</v>
      </c>
    </row>
    <row r="1538" customFormat="false" ht="12.75" hidden="false" customHeight="false" outlineLevel="0" collapsed="false">
      <c r="B1538" s="85" t="str">
        <f aca="false">FilterPk!A$23</f>
        <v>ST- NY</v>
      </c>
      <c r="C1538" s="13" t="n">
        <f aca="false">C1537+1</f>
        <v>1537</v>
      </c>
      <c r="D1538" s="50" t="n">
        <f aca="false">FilterPk!B$23</f>
        <v>251437.188425373</v>
      </c>
      <c r="E1538" s="50" t="n">
        <f aca="false">FilterPk!C$23</f>
        <v>10362.2</v>
      </c>
      <c r="F1538" s="50" t="n">
        <f aca="false">FilterPk!D$23</f>
        <v>-15838.59</v>
      </c>
      <c r="G1538" s="50" t="n">
        <f aca="false">FilterPk!E$23</f>
        <v>17339.87</v>
      </c>
      <c r="H1538" s="50" t="n">
        <f aca="false">FilterPk!F$23</f>
        <v>0</v>
      </c>
      <c r="I1538" s="50" t="n">
        <f aca="false">FilterPk!G$23</f>
        <v>0</v>
      </c>
      <c r="J1538" s="50" t="n">
        <f aca="false">FilterPk!H$23</f>
        <v>0</v>
      </c>
      <c r="K1538" s="50" t="n">
        <f aca="false">FilterPk!I$23</f>
        <v>0</v>
      </c>
      <c r="L1538" s="50" t="n">
        <f aca="false">FilterPk!J$23</f>
        <v>0</v>
      </c>
      <c r="M1538" s="50" t="n">
        <f aca="false">FilterPk!K$23</f>
        <v>0</v>
      </c>
      <c r="N1538" s="50" t="n">
        <f aca="false">FilterPk!L$23</f>
        <v>11863.48</v>
      </c>
      <c r="O1538" s="50" t="n">
        <f aca="false">FilterPk!M$23</f>
        <v>0</v>
      </c>
      <c r="P1538" s="50" t="n">
        <f aca="false">FilterPk!N$23</f>
        <v>0</v>
      </c>
      <c r="Q1538" s="51" t="n">
        <f aca="false">FilterPk!O$23</f>
        <v>11863.48</v>
      </c>
    </row>
    <row r="1539" customFormat="false" ht="12.75" hidden="false" customHeight="false" outlineLevel="0" collapsed="false">
      <c r="B1539" s="85" t="str">
        <f aca="false">FilterPk!A$24</f>
        <v>NE- PHYS</v>
      </c>
      <c r="C1539" s="13" t="n">
        <f aca="false">C1538+1</f>
        <v>1538</v>
      </c>
      <c r="D1539" s="50" t="n">
        <f aca="false">FilterPk!B$24</f>
        <v>0</v>
      </c>
      <c r="E1539" s="50" t="n">
        <f aca="false">FilterPk!C$24</f>
        <v>0</v>
      </c>
      <c r="F1539" s="50" t="n">
        <f aca="false">FilterPk!D$24</f>
        <v>0</v>
      </c>
      <c r="G1539" s="50" t="n">
        <f aca="false">FilterPk!E$24</f>
        <v>0</v>
      </c>
      <c r="H1539" s="50" t="n">
        <f aca="false">FilterPk!F$24</f>
        <v>0</v>
      </c>
      <c r="I1539" s="50" t="n">
        <f aca="false">FilterPk!G$24</f>
        <v>0</v>
      </c>
      <c r="J1539" s="50" t="n">
        <f aca="false">FilterPk!H$24</f>
        <v>0</v>
      </c>
      <c r="K1539" s="50" t="n">
        <f aca="false">FilterPk!I$24</f>
        <v>0</v>
      </c>
      <c r="L1539" s="50" t="n">
        <f aca="false">FilterPk!J$24</f>
        <v>0</v>
      </c>
      <c r="M1539" s="50" t="n">
        <f aca="false">FilterPk!K$24</f>
        <v>0</v>
      </c>
      <c r="N1539" s="50" t="n">
        <f aca="false">FilterPk!L$24</f>
        <v>0</v>
      </c>
      <c r="O1539" s="50" t="n">
        <f aca="false">FilterPk!M$24</f>
        <v>0</v>
      </c>
      <c r="P1539" s="50" t="n">
        <f aca="false">FilterPk!N$24</f>
        <v>0</v>
      </c>
      <c r="Q1539" s="51" t="n">
        <f aca="false">FilterPk!O$24</f>
        <v>0</v>
      </c>
    </row>
    <row r="1540" customFormat="false" ht="12.75" hidden="false" customHeight="false" outlineLevel="0" collapsed="false">
      <c r="B1540" s="85" t="str">
        <f aca="false">FilterPk!A$25</f>
        <v>LT-Southeast</v>
      </c>
      <c r="C1540" s="13" t="n">
        <f aca="false">C1539+1</f>
        <v>1539</v>
      </c>
      <c r="D1540" s="50" t="n">
        <f aca="false">FilterPk!B$25</f>
        <v>11411200.8859117</v>
      </c>
      <c r="E1540" s="50" t="n">
        <f aca="false">FilterPk!C$25</f>
        <v>45860.27</v>
      </c>
      <c r="F1540" s="50" t="n">
        <f aca="false">FilterPk!D$25</f>
        <v>54109.47</v>
      </c>
      <c r="G1540" s="50" t="n">
        <f aca="false">FilterPk!E$25</f>
        <v>124540.18</v>
      </c>
      <c r="H1540" s="50" t="n">
        <f aca="false">FilterPk!F$25</f>
        <v>77068.78</v>
      </c>
      <c r="I1540" s="50" t="n">
        <f aca="false">FilterPk!G$25</f>
        <v>75414.58</v>
      </c>
      <c r="J1540" s="50" t="n">
        <f aca="false">FilterPk!H$25</f>
        <v>134077.64</v>
      </c>
      <c r="K1540" s="50" t="n">
        <f aca="false">FilterPk!I$25</f>
        <v>429786.05</v>
      </c>
      <c r="L1540" s="50" t="n">
        <f aca="false">FilterPk!J$25</f>
        <v>118391.18</v>
      </c>
      <c r="M1540" s="50" t="n">
        <f aca="false">FilterPk!K$25</f>
        <v>1083243.13</v>
      </c>
      <c r="N1540" s="50" t="n">
        <f aca="false">FilterPk!L$25</f>
        <v>2142491.28</v>
      </c>
      <c r="O1540" s="50" t="n">
        <f aca="false">FilterPk!M$25</f>
        <v>344226</v>
      </c>
      <c r="P1540" s="50" t="n">
        <f aca="false">FilterPk!N$25</f>
        <v>1221747.4</v>
      </c>
      <c r="Q1540" s="51" t="n">
        <f aca="false">FilterPk!O$25</f>
        <v>3708464.68</v>
      </c>
    </row>
    <row r="1541" customFormat="false" ht="12.75" hidden="false" customHeight="false" outlineLevel="0" collapsed="false">
      <c r="B1541" s="85" t="str">
        <f aca="false">FilterPk!A$26</f>
        <v>ST-SPP</v>
      </c>
      <c r="C1541" s="13" t="n">
        <f aca="false">C1540+1</f>
        <v>1540</v>
      </c>
      <c r="D1541" s="50" t="n">
        <f aca="false">FilterPk!B$26</f>
        <v>52202.8773549933</v>
      </c>
      <c r="E1541" s="50" t="n">
        <f aca="false">FilterPk!C$26</f>
        <v>3181.7</v>
      </c>
      <c r="F1541" s="50" t="n">
        <f aca="false">FilterPk!D$26</f>
        <v>0</v>
      </c>
      <c r="G1541" s="50" t="n">
        <f aca="false">FilterPk!E$26</f>
        <v>0</v>
      </c>
      <c r="H1541" s="50" t="n">
        <f aca="false">FilterPk!F$26</f>
        <v>0</v>
      </c>
      <c r="I1541" s="50" t="n">
        <f aca="false">FilterPk!G$26</f>
        <v>0</v>
      </c>
      <c r="J1541" s="50" t="n">
        <f aca="false">FilterPk!H$26</f>
        <v>0</v>
      </c>
      <c r="K1541" s="50" t="n">
        <f aca="false">FilterPk!I$26</f>
        <v>0</v>
      </c>
      <c r="L1541" s="50" t="n">
        <f aca="false">FilterPk!J$26</f>
        <v>0</v>
      </c>
      <c r="M1541" s="50" t="n">
        <f aca="false">FilterPk!K$26</f>
        <v>0</v>
      </c>
      <c r="N1541" s="50" t="n">
        <f aca="false">FilterPk!L$26</f>
        <v>3181.7</v>
      </c>
      <c r="O1541" s="50" t="n">
        <f aca="false">FilterPk!M$26</f>
        <v>0</v>
      </c>
      <c r="P1541" s="50" t="n">
        <f aca="false">FilterPk!N$26</f>
        <v>0</v>
      </c>
      <c r="Q1541" s="51" t="n">
        <f aca="false">FilterPk!O$26</f>
        <v>3181.7</v>
      </c>
    </row>
    <row r="1542" customFormat="false" ht="12.75" hidden="false" customHeight="false" outlineLevel="0" collapsed="false">
      <c r="B1542" s="85" t="str">
        <f aca="false">FilterPk!A$27</f>
        <v>ST-SERC</v>
      </c>
      <c r="C1542" s="13" t="n">
        <f aca="false">C1541+1</f>
        <v>1541</v>
      </c>
      <c r="D1542" s="50" t="n">
        <f aca="false">FilterPk!B$27</f>
        <v>686881.973218232</v>
      </c>
      <c r="E1542" s="50" t="n">
        <f aca="false">FilterPk!C$27</f>
        <v>-12726.81</v>
      </c>
      <c r="F1542" s="50" t="n">
        <f aca="false">FilterPk!D$27</f>
        <v>-31677.19</v>
      </c>
      <c r="G1542" s="50" t="n">
        <f aca="false">FilterPk!E$27</f>
        <v>138718.93</v>
      </c>
      <c r="H1542" s="50" t="n">
        <f aca="false">FilterPk!F$27</f>
        <v>0</v>
      </c>
      <c r="I1542" s="50" t="n">
        <f aca="false">FilterPk!G$27</f>
        <v>0</v>
      </c>
      <c r="J1542" s="50" t="n">
        <f aca="false">FilterPk!H$27</f>
        <v>0</v>
      </c>
      <c r="K1542" s="50" t="n">
        <f aca="false">FilterPk!I$27</f>
        <v>0</v>
      </c>
      <c r="L1542" s="50" t="n">
        <f aca="false">FilterPk!J$27</f>
        <v>0</v>
      </c>
      <c r="M1542" s="50" t="n">
        <f aca="false">FilterPk!K$27</f>
        <v>0</v>
      </c>
      <c r="N1542" s="50" t="n">
        <f aca="false">FilterPk!L$27</f>
        <v>94314.93</v>
      </c>
      <c r="O1542" s="50" t="n">
        <f aca="false">FilterPk!M$27</f>
        <v>0</v>
      </c>
      <c r="P1542" s="50" t="n">
        <f aca="false">FilterPk!N$27</f>
        <v>0</v>
      </c>
      <c r="Q1542" s="51" t="n">
        <f aca="false">FilterPk!O$27</f>
        <v>94314.93</v>
      </c>
    </row>
    <row r="1543" customFormat="false" ht="12.75" hidden="false" customHeight="false" outlineLevel="0" collapsed="false">
      <c r="B1543" s="85" t="str">
        <f aca="false">FilterPk!A$28</f>
        <v>LT- Texas</v>
      </c>
      <c r="C1543" s="13" t="n">
        <f aca="false">C1542+1</f>
        <v>1542</v>
      </c>
      <c r="D1543" s="50" t="n">
        <f aca="false">FilterPk!B$28</f>
        <v>3826684.70313045</v>
      </c>
      <c r="E1543" s="50" t="n">
        <f aca="false">FilterPk!C$28</f>
        <v>-6382.69</v>
      </c>
      <c r="F1543" s="50" t="n">
        <f aca="false">FilterPk!D$28</f>
        <v>71634.81</v>
      </c>
      <c r="G1543" s="50" t="n">
        <f aca="false">FilterPk!E$28</f>
        <v>28710.67</v>
      </c>
      <c r="H1543" s="50" t="n">
        <f aca="false">FilterPk!F$28</f>
        <v>106726.26</v>
      </c>
      <c r="I1543" s="50" t="n">
        <f aca="false">FilterPk!G$28</f>
        <v>68401.15</v>
      </c>
      <c r="J1543" s="50" t="n">
        <f aca="false">FilterPk!H$28</f>
        <v>107963.61</v>
      </c>
      <c r="K1543" s="50" t="n">
        <f aca="false">FilterPk!I$28</f>
        <v>204731.1</v>
      </c>
      <c r="L1543" s="50" t="n">
        <f aca="false">FilterPk!J$28</f>
        <v>63773.36</v>
      </c>
      <c r="M1543" s="50" t="n">
        <f aca="false">FilterPk!K$28</f>
        <v>194039.66</v>
      </c>
      <c r="N1543" s="50" t="n">
        <f aca="false">FilterPk!L$28</f>
        <v>839597.93</v>
      </c>
      <c r="O1543" s="50" t="n">
        <f aca="false">FilterPk!M$28</f>
        <v>673610.11</v>
      </c>
      <c r="P1543" s="50" t="n">
        <f aca="false">FilterPk!N$28</f>
        <v>107208.74</v>
      </c>
      <c r="Q1543" s="51" t="n">
        <f aca="false">FilterPk!O$28</f>
        <v>1620416.78</v>
      </c>
    </row>
    <row r="1544" customFormat="false" ht="12.75" hidden="false" customHeight="false" outlineLevel="0" collapsed="false">
      <c r="B1544" s="85" t="str">
        <f aca="false">FilterPk!A$29</f>
        <v>St- Texas</v>
      </c>
      <c r="C1544" s="13" t="n">
        <f aca="false">C1543+1</f>
        <v>1543</v>
      </c>
      <c r="D1544" s="50" t="n">
        <f aca="false">FilterPk!B$29</f>
        <v>445563.239343252</v>
      </c>
      <c r="E1544" s="50" t="n">
        <f aca="false">FilterPk!C$29</f>
        <v>30194</v>
      </c>
      <c r="F1544" s="50" t="n">
        <f aca="false">FilterPk!D$29</f>
        <v>31677.19</v>
      </c>
      <c r="G1544" s="50" t="n">
        <f aca="false">FilterPk!E$29</f>
        <v>0</v>
      </c>
      <c r="H1544" s="50" t="n">
        <f aca="false">FilterPk!F$29</f>
        <v>0</v>
      </c>
      <c r="I1544" s="50" t="n">
        <f aca="false">FilterPk!G$29</f>
        <v>0</v>
      </c>
      <c r="J1544" s="50" t="n">
        <f aca="false">FilterPk!H$29</f>
        <v>0</v>
      </c>
      <c r="K1544" s="50" t="n">
        <f aca="false">FilterPk!I$29</f>
        <v>0</v>
      </c>
      <c r="L1544" s="50" t="n">
        <f aca="false">FilterPk!J$29</f>
        <v>0</v>
      </c>
      <c r="M1544" s="50" t="n">
        <f aca="false">FilterPk!K$29</f>
        <v>0</v>
      </c>
      <c r="N1544" s="50" t="n">
        <f aca="false">FilterPk!L$29</f>
        <v>61871.19</v>
      </c>
      <c r="O1544" s="50" t="n">
        <f aca="false">FilterPk!M$29</f>
        <v>0</v>
      </c>
      <c r="P1544" s="50" t="n">
        <f aca="false">FilterPk!N$29</f>
        <v>0</v>
      </c>
      <c r="Q1544" s="51" t="n">
        <f aca="false">FilterPk!O$29</f>
        <v>61871.19</v>
      </c>
    </row>
    <row r="1545" customFormat="false" ht="12.75" hidden="false" customHeight="false" outlineLevel="0" collapsed="false">
      <c r="B1545" s="85"/>
      <c r="C1545" s="13" t="n">
        <f aca="false">C1544+1</f>
        <v>1544</v>
      </c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1"/>
    </row>
    <row r="1546" customFormat="false" ht="12.75" hidden="false" customHeight="false" outlineLevel="0" collapsed="false">
      <c r="B1546" s="85" t="str">
        <f aca="false">FilterPk!A$32</f>
        <v>Gas positions</v>
      </c>
      <c r="C1546" s="13" t="n">
        <f aca="false">C1545+1</f>
        <v>1545</v>
      </c>
      <c r="D1546" s="50" t="s">
        <v>4</v>
      </c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1"/>
    </row>
    <row r="1547" customFormat="false" ht="12.75" hidden="false" customHeight="false" outlineLevel="0" collapsed="false">
      <c r="B1547" s="85" t="str">
        <f aca="false">FilterPk!A$33</f>
        <v>Kevin Presto</v>
      </c>
      <c r="C1547" s="13" t="n">
        <f aca="false">C1546+1</f>
        <v>1546</v>
      </c>
      <c r="D1547" s="50" t="n">
        <f aca="false">FilterPk!B$33</f>
        <v>0</v>
      </c>
      <c r="E1547" s="50" t="n">
        <f aca="false">FilterPk!C$33</f>
        <v>0</v>
      </c>
      <c r="F1547" s="50" t="n">
        <f aca="false">FilterPk!D$33</f>
        <v>0</v>
      </c>
      <c r="G1547" s="50" t="n">
        <f aca="false">FilterPk!E$33</f>
        <v>0</v>
      </c>
      <c r="H1547" s="50" t="n">
        <f aca="false">FilterPk!F$33</f>
        <v>148.212616</v>
      </c>
      <c r="I1547" s="50" t="n">
        <f aca="false">FilterPk!G$33</f>
        <v>152.45636</v>
      </c>
      <c r="J1547" s="50" t="n">
        <f aca="false">FilterPk!H$33</f>
        <v>146.860915</v>
      </c>
      <c r="K1547" s="50" t="n">
        <f aca="false">FilterPk!I$33</f>
        <v>301.509361</v>
      </c>
      <c r="L1547" s="50" t="n">
        <f aca="false">FilterPk!J$33</f>
        <v>144.921279</v>
      </c>
      <c r="M1547" s="50" t="n">
        <f aca="false">FilterPk!K$33</f>
        <v>149.116289</v>
      </c>
      <c r="N1547" s="50" t="n">
        <f aca="false">FilterPk!L$33</f>
        <v>1043.07682</v>
      </c>
      <c r="O1547" s="50" t="n">
        <f aca="false">FilterPk!M$33</f>
        <v>0</v>
      </c>
      <c r="P1547" s="50" t="n">
        <f aca="false">FilterPk!N$33</f>
        <v>0</v>
      </c>
      <c r="Q1547" s="51" t="n">
        <f aca="false">FilterPk!O$33</f>
        <v>1043.07682</v>
      </c>
    </row>
    <row r="1548" customFormat="false" ht="12.75" hidden="false" customHeight="false" outlineLevel="0" collapsed="false">
      <c r="B1548" s="85" t="str">
        <f aca="false">FilterPk!A$34</f>
        <v>Fletcher Sturm</v>
      </c>
      <c r="C1548" s="13" t="n">
        <f aca="false">C1547+1</f>
        <v>1547</v>
      </c>
      <c r="D1548" s="50" t="n">
        <f aca="false">FilterPk!B$34</f>
        <v>0</v>
      </c>
      <c r="E1548" s="50" t="n">
        <f aca="false">FilterPk!C$34</f>
        <v>0</v>
      </c>
      <c r="F1548" s="50" t="n">
        <f aca="false">FilterPk!D$34</f>
        <v>10.382539</v>
      </c>
      <c r="G1548" s="50" t="n">
        <f aca="false">FilterPk!E$34</f>
        <v>-372.732218</v>
      </c>
      <c r="H1548" s="50" t="n">
        <f aca="false">FilterPk!F$34</f>
        <v>-18.430041</v>
      </c>
      <c r="I1548" s="50" t="n">
        <f aca="false">FilterPk!G$34</f>
        <v>-7.519049</v>
      </c>
      <c r="J1548" s="50" t="n">
        <f aca="false">FilterPk!H$34</f>
        <v>7.209206</v>
      </c>
      <c r="K1548" s="50" t="n">
        <f aca="false">FilterPk!I$34</f>
        <v>16.283645</v>
      </c>
      <c r="L1548" s="50" t="n">
        <f aca="false">FilterPk!J$34</f>
        <v>-0.622678</v>
      </c>
      <c r="M1548" s="50" t="n">
        <f aca="false">FilterPk!K$34</f>
        <v>48.787102</v>
      </c>
      <c r="N1548" s="50" t="n">
        <f aca="false">FilterPk!L$34</f>
        <v>-316.641494</v>
      </c>
      <c r="O1548" s="50" t="n">
        <f aca="false">FilterPk!M$34</f>
        <v>137.057149</v>
      </c>
      <c r="P1548" s="50" t="n">
        <f aca="false">FilterPk!N$34</f>
        <v>0</v>
      </c>
      <c r="Q1548" s="51" t="n">
        <f aca="false">FilterPk!O$34</f>
        <v>-179.584345</v>
      </c>
    </row>
    <row r="1549" customFormat="false" ht="12.75" hidden="false" customHeight="false" outlineLevel="0" collapsed="false">
      <c r="B1549" s="85" t="str">
        <f aca="false">FilterPk!A$35</f>
        <v>Doug Gilbert-Smith</v>
      </c>
      <c r="C1549" s="13" t="n">
        <f aca="false">C1548+1</f>
        <v>1548</v>
      </c>
      <c r="D1549" s="50" t="n">
        <f aca="false">FilterPk!B$35</f>
        <v>0</v>
      </c>
      <c r="E1549" s="50" t="n">
        <f aca="false">FilterPk!C$35</f>
        <v>0</v>
      </c>
      <c r="F1549" s="50" t="n">
        <f aca="false">FilterPk!D$35</f>
        <v>-34.907</v>
      </c>
      <c r="G1549" s="50" t="n">
        <f aca="false">FilterPk!E$35</f>
        <v>38.473605</v>
      </c>
      <c r="H1549" s="50" t="n">
        <f aca="false">FilterPk!F$35</f>
        <v>-29.642523</v>
      </c>
      <c r="I1549" s="50" t="n">
        <f aca="false">FilterPk!G$35</f>
        <v>30.491272</v>
      </c>
      <c r="J1549" s="50" t="n">
        <f aca="false">FilterPk!H$35</f>
        <v>0</v>
      </c>
      <c r="K1549" s="50" t="n">
        <f aca="false">FilterPk!I$35</f>
        <v>90.452808</v>
      </c>
      <c r="L1549" s="50" t="n">
        <f aca="false">FilterPk!J$35</f>
        <v>0</v>
      </c>
      <c r="M1549" s="50" t="n">
        <f aca="false">FilterPk!K$35</f>
        <v>14.574853</v>
      </c>
      <c r="N1549" s="50" t="n">
        <f aca="false">FilterPk!L$35</f>
        <v>109.443015</v>
      </c>
      <c r="O1549" s="50" t="n">
        <f aca="false">FilterPk!M$35</f>
        <v>94.93307</v>
      </c>
      <c r="P1549" s="50" t="n">
        <f aca="false">FilterPk!N$35</f>
        <v>-157.516125</v>
      </c>
      <c r="Q1549" s="51" t="n">
        <f aca="false">FilterPk!O$35</f>
        <v>46.85996</v>
      </c>
    </row>
    <row r="1550" customFormat="false" ht="12.75" hidden="false" customHeight="false" outlineLevel="0" collapsed="false">
      <c r="B1550" s="85" t="str">
        <f aca="false">FilterPk!A$36</f>
        <v>Rogers Herndon</v>
      </c>
      <c r="C1550" s="13" t="n">
        <f aca="false">C1549+1</f>
        <v>1549</v>
      </c>
      <c r="D1550" s="50" t="n">
        <f aca="false">FilterPk!B$36</f>
        <v>0</v>
      </c>
      <c r="E1550" s="50" t="n">
        <f aca="false">FilterPk!C$36</f>
        <v>0</v>
      </c>
      <c r="F1550" s="50" t="n">
        <f aca="false">FilterPk!D$36</f>
        <v>-16.269581</v>
      </c>
      <c r="G1550" s="50" t="n">
        <f aca="false">FilterPk!E$36</f>
        <v>-36.150495</v>
      </c>
      <c r="H1550" s="50" t="n">
        <f aca="false">FilterPk!F$36</f>
        <v>-105.080472</v>
      </c>
      <c r="I1550" s="50" t="n">
        <f aca="false">FilterPk!G$36</f>
        <v>-21.496839</v>
      </c>
      <c r="J1550" s="50" t="n">
        <f aca="false">FilterPk!H$36</f>
        <v>76.011979</v>
      </c>
      <c r="K1550" s="50" t="n">
        <f aca="false">FilterPk!I$36</f>
        <v>315.376651</v>
      </c>
      <c r="L1550" s="50" t="n">
        <f aca="false">FilterPk!J$36</f>
        <v>0.622678</v>
      </c>
      <c r="M1550" s="50" t="n">
        <f aca="false">FilterPk!K$36</f>
        <v>131.855286</v>
      </c>
      <c r="N1550" s="50" t="n">
        <f aca="false">FilterPk!L$36</f>
        <v>344.869207</v>
      </c>
      <c r="O1550" s="50" t="n">
        <f aca="false">FilterPk!M$36</f>
        <v>500.495437</v>
      </c>
      <c r="P1550" s="50" t="n">
        <f aca="false">FilterPk!N$36</f>
        <v>0</v>
      </c>
      <c r="Q1550" s="51" t="n">
        <f aca="false">FilterPk!O$36</f>
        <v>845.364644</v>
      </c>
    </row>
    <row r="1551" customFormat="false" ht="12.75" hidden="false" customHeight="false" outlineLevel="0" collapsed="false">
      <c r="B1551" s="85" t="str">
        <f aca="false">FilterPk!A$37</f>
        <v>Dana Davis</v>
      </c>
      <c r="C1551" s="13" t="n">
        <f aca="false">C1550+1</f>
        <v>1550</v>
      </c>
      <c r="D1551" s="50" t="n">
        <f aca="false">FilterPk!B$37</f>
        <v>0</v>
      </c>
      <c r="E1551" s="50" t="n">
        <f aca="false">FilterPk!C$37</f>
        <v>0</v>
      </c>
      <c r="F1551" s="50" t="n">
        <f aca="false">FilterPk!D$37</f>
        <v>4.986714</v>
      </c>
      <c r="G1551" s="50" t="n">
        <f aca="false">FilterPk!E$37</f>
        <v>-10.425106</v>
      </c>
      <c r="H1551" s="50" t="n">
        <f aca="false">FilterPk!F$37</f>
        <v>34.582944</v>
      </c>
      <c r="I1551" s="50" t="n">
        <f aca="false">FilterPk!G$37</f>
        <v>31.966656</v>
      </c>
      <c r="J1551" s="50" t="n">
        <f aca="false">FilterPk!H$37</f>
        <v>34.267547</v>
      </c>
      <c r="K1551" s="50" t="n">
        <f aca="false">FilterPk!I$37</f>
        <v>70.027981</v>
      </c>
      <c r="L1551" s="50" t="n">
        <f aca="false">FilterPk!J$37</f>
        <v>33.814965</v>
      </c>
      <c r="M1551" s="50" t="n">
        <f aca="false">FilterPk!K$37</f>
        <v>44.191074</v>
      </c>
      <c r="N1551" s="50" t="n">
        <f aca="false">FilterPk!L$37</f>
        <v>243.412775</v>
      </c>
      <c r="O1551" s="50" t="n">
        <f aca="false">FilterPk!M$37</f>
        <v>27.55263</v>
      </c>
      <c r="P1551" s="50" t="n">
        <f aca="false">FilterPk!N$37</f>
        <v>0</v>
      </c>
      <c r="Q1551" s="51" t="n">
        <f aca="false">FilterPk!O$37</f>
        <v>270.965405</v>
      </c>
    </row>
    <row r="1552" customFormat="false" ht="12.75" hidden="false" customHeight="false" outlineLevel="0" collapsed="false">
      <c r="B1552" s="85" t="str">
        <f aca="false">FilterPk!A$38</f>
        <v>Tom May</v>
      </c>
      <c r="C1552" s="13" t="n">
        <f aca="false">C1551+1</f>
        <v>1551</v>
      </c>
      <c r="D1552" s="50" t="n">
        <f aca="false">FilterPk!B$38</f>
        <v>0</v>
      </c>
      <c r="E1552" s="50" t="n">
        <f aca="false">FilterPk!C$38</f>
        <v>0</v>
      </c>
      <c r="F1552" s="50" t="n">
        <f aca="false">FilterPk!D$38</f>
        <v>0</v>
      </c>
      <c r="G1552" s="50" t="n">
        <f aca="false">FilterPk!E$38</f>
        <v>0</v>
      </c>
      <c r="H1552" s="50" t="n">
        <f aca="false">FilterPk!F$38</f>
        <v>0</v>
      </c>
      <c r="I1552" s="50" t="n">
        <f aca="false">FilterPk!G$38</f>
        <v>0</v>
      </c>
      <c r="J1552" s="50" t="n">
        <f aca="false">FilterPk!H$38</f>
        <v>0</v>
      </c>
      <c r="K1552" s="50" t="n">
        <f aca="false">FilterPk!I$38</f>
        <v>0</v>
      </c>
      <c r="L1552" s="50" t="n">
        <f aca="false">FilterPk!J$38</f>
        <v>0</v>
      </c>
      <c r="M1552" s="50" t="n">
        <f aca="false">FilterPk!K$38</f>
        <v>0</v>
      </c>
      <c r="N1552" s="50" t="n">
        <f aca="false">FilterPk!L$38</f>
        <v>0</v>
      </c>
      <c r="O1552" s="50" t="n">
        <f aca="false">FilterPk!M$38</f>
        <v>0</v>
      </c>
      <c r="P1552" s="50" t="n">
        <f aca="false">FilterPk!N$38</f>
        <v>0</v>
      </c>
      <c r="Q1552" s="51" t="n">
        <f aca="false">FilterPk!O$38</f>
        <v>0</v>
      </c>
    </row>
    <row r="1553" customFormat="false" ht="12.75" hidden="false" customHeight="false" outlineLevel="0" collapsed="false">
      <c r="B1553" s="85" t="str">
        <f aca="false">FilterPk!A$39</f>
        <v>Clint Dean</v>
      </c>
      <c r="C1553" s="13" t="n">
        <f aca="false">C1552+1</f>
        <v>1552</v>
      </c>
      <c r="D1553" s="50" t="n">
        <f aca="false">FilterPk!B$39</f>
        <v>0</v>
      </c>
      <c r="E1553" s="50" t="n">
        <f aca="false">FilterPk!C$39</f>
        <v>0</v>
      </c>
      <c r="F1553" s="50" t="n">
        <f aca="false">FilterPk!D$39</f>
        <v>-27.9256</v>
      </c>
      <c r="G1553" s="50" t="n">
        <f aca="false">FilterPk!E$39</f>
        <v>0</v>
      </c>
      <c r="H1553" s="50" t="n">
        <f aca="false">FilterPk!F$39</f>
        <v>0</v>
      </c>
      <c r="I1553" s="50" t="n">
        <f aca="false">FilterPk!G$39</f>
        <v>0</v>
      </c>
      <c r="J1553" s="50" t="n">
        <f aca="false">FilterPk!H$39</f>
        <v>0</v>
      </c>
      <c r="K1553" s="50" t="n">
        <f aca="false">FilterPk!I$39</f>
        <v>0</v>
      </c>
      <c r="L1553" s="50" t="n">
        <f aca="false">FilterPk!J$39</f>
        <v>0</v>
      </c>
      <c r="M1553" s="50" t="n">
        <f aca="false">FilterPk!K$39</f>
        <v>0</v>
      </c>
      <c r="N1553" s="50" t="n">
        <f aca="false">FilterPk!L$39</f>
        <v>-27.9256</v>
      </c>
      <c r="O1553" s="50" t="n">
        <f aca="false">FilterPk!M$39</f>
        <v>0</v>
      </c>
      <c r="P1553" s="50" t="n">
        <f aca="false">FilterPk!N$39</f>
        <v>0</v>
      </c>
      <c r="Q1553" s="51" t="n">
        <f aca="false">FilterPk!O$39</f>
        <v>-27.9256</v>
      </c>
    </row>
    <row r="1554" customFormat="false" ht="12.75" hidden="false" customHeight="false" outlineLevel="0" collapsed="false">
      <c r="B1554" s="85" t="str">
        <f aca="false">FilterPk!A$40</f>
        <v>Rob Benson</v>
      </c>
      <c r="C1554" s="13" t="n">
        <f aca="false">C1553+1</f>
        <v>1553</v>
      </c>
      <c r="D1554" s="50" t="n">
        <f aca="false">FilterPk!B$40</f>
        <v>0</v>
      </c>
      <c r="E1554" s="50" t="n">
        <f aca="false">FilterPk!C$40</f>
        <v>0</v>
      </c>
      <c r="F1554" s="50" t="n">
        <f aca="false">FilterPk!D$40</f>
        <v>0</v>
      </c>
      <c r="G1554" s="50" t="n">
        <f aca="false">FilterPk!E$40</f>
        <v>-76.947211</v>
      </c>
      <c r="H1554" s="50" t="n">
        <f aca="false">FilterPk!F$40</f>
        <v>0</v>
      </c>
      <c r="I1554" s="50" t="n">
        <f aca="false">FilterPk!G$40</f>
        <v>0</v>
      </c>
      <c r="J1554" s="50" t="n">
        <f aca="false">FilterPk!H$40</f>
        <v>0</v>
      </c>
      <c r="K1554" s="50" t="n">
        <f aca="false">FilterPk!I$40</f>
        <v>0</v>
      </c>
      <c r="L1554" s="50" t="n">
        <f aca="false">FilterPk!J$40</f>
        <v>0</v>
      </c>
      <c r="M1554" s="50" t="n">
        <f aca="false">FilterPk!K$40</f>
        <v>0</v>
      </c>
      <c r="N1554" s="50" t="n">
        <f aca="false">FilterPk!L$40</f>
        <v>-76.947211</v>
      </c>
      <c r="O1554" s="50" t="n">
        <f aca="false">FilterPk!M$40</f>
        <v>0</v>
      </c>
      <c r="P1554" s="50" t="n">
        <f aca="false">FilterPk!N$40</f>
        <v>0</v>
      </c>
      <c r="Q1554" s="51" t="n">
        <f aca="false">FilterPk!O$40</f>
        <v>-76.947211</v>
      </c>
    </row>
    <row r="1555" customFormat="false" ht="12.75" hidden="false" customHeight="false" outlineLevel="0" collapsed="false">
      <c r="B1555" s="85" t="str">
        <f aca="false">FilterPk!A$41</f>
        <v>Matt Lorenz</v>
      </c>
      <c r="C1555" s="13" t="n">
        <f aca="false">C1554+1</f>
        <v>1554</v>
      </c>
      <c r="D1555" s="50" t="n">
        <f aca="false">FilterPk!B$41</f>
        <v>0</v>
      </c>
      <c r="E1555" s="50" t="n">
        <f aca="false">FilterPk!C$41</f>
        <v>0</v>
      </c>
      <c r="F1555" s="50" t="n">
        <f aca="false">FilterPk!D$41</f>
        <v>0</v>
      </c>
      <c r="G1555" s="50" t="n">
        <f aca="false">FilterPk!E$41</f>
        <v>0</v>
      </c>
      <c r="H1555" s="50" t="n">
        <f aca="false">FilterPk!F$41</f>
        <v>0</v>
      </c>
      <c r="I1555" s="50" t="n">
        <f aca="false">FilterPk!G$41</f>
        <v>0</v>
      </c>
      <c r="J1555" s="50" t="n">
        <f aca="false">FilterPk!H$41</f>
        <v>0</v>
      </c>
      <c r="K1555" s="50" t="n">
        <f aca="false">FilterPk!I$41</f>
        <v>0</v>
      </c>
      <c r="L1555" s="50" t="n">
        <f aca="false">FilterPk!J$41</f>
        <v>0</v>
      </c>
      <c r="M1555" s="50" t="n">
        <f aca="false">FilterPk!K$41</f>
        <v>0</v>
      </c>
      <c r="N1555" s="50" t="n">
        <f aca="false">FilterPk!L$41</f>
        <v>0</v>
      </c>
      <c r="O1555" s="50" t="n">
        <f aca="false">FilterPk!M$41</f>
        <v>0</v>
      </c>
      <c r="P1555" s="50" t="n">
        <f aca="false">FilterPk!N$41</f>
        <v>0</v>
      </c>
      <c r="Q1555" s="51" t="n">
        <f aca="false">FilterPk!O$41</f>
        <v>0</v>
      </c>
    </row>
    <row r="1556" customFormat="false" ht="12.75" hidden="false" customHeight="false" outlineLevel="0" collapsed="false">
      <c r="B1556" s="85" t="str">
        <f aca="false">FilterPk!A$42</f>
        <v>John Forney</v>
      </c>
      <c r="C1556" s="13" t="n">
        <f aca="false">C1555+1</f>
        <v>1555</v>
      </c>
      <c r="D1556" s="50" t="n">
        <f aca="false">FilterPk!B$42</f>
        <v>0</v>
      </c>
      <c r="E1556" s="50" t="n">
        <f aca="false">FilterPk!C$42</f>
        <v>0</v>
      </c>
      <c r="F1556" s="50" t="n">
        <f aca="false">FilterPk!D$42</f>
        <v>0</v>
      </c>
      <c r="G1556" s="50" t="n">
        <f aca="false">FilterPk!E$42</f>
        <v>0</v>
      </c>
      <c r="H1556" s="50" t="n">
        <f aca="false">FilterPk!F$42</f>
        <v>0</v>
      </c>
      <c r="I1556" s="50" t="n">
        <f aca="false">FilterPk!G$42</f>
        <v>0</v>
      </c>
      <c r="J1556" s="50" t="n">
        <f aca="false">FilterPk!H$42</f>
        <v>0</v>
      </c>
      <c r="K1556" s="50" t="n">
        <f aca="false">FilterPk!I$42</f>
        <v>0</v>
      </c>
      <c r="L1556" s="50" t="n">
        <f aca="false">FilterPk!J$42</f>
        <v>0</v>
      </c>
      <c r="M1556" s="50" t="n">
        <f aca="false">FilterPk!K$42</f>
        <v>0</v>
      </c>
      <c r="N1556" s="50" t="n">
        <f aca="false">FilterPk!L$42</f>
        <v>0</v>
      </c>
      <c r="O1556" s="50" t="n">
        <f aca="false">FilterPk!M$42</f>
        <v>0</v>
      </c>
      <c r="P1556" s="50" t="n">
        <f aca="false">FilterPk!N$42</f>
        <v>0</v>
      </c>
      <c r="Q1556" s="51" t="n">
        <f aca="false">FilterPk!O$42</f>
        <v>0</v>
      </c>
    </row>
    <row r="1557" customFormat="false" ht="12.75" hidden="false" customHeight="false" outlineLevel="0" collapsed="false">
      <c r="B1557" s="85" t="str">
        <f aca="false">FilterPk!A$43</f>
        <v>Mike Carson</v>
      </c>
      <c r="C1557" s="13" t="n">
        <f aca="false">C1556+1</f>
        <v>1556</v>
      </c>
      <c r="D1557" s="50" t="n">
        <f aca="false">FilterPk!B$43</f>
        <v>0</v>
      </c>
      <c r="E1557" s="50" t="n">
        <f aca="false">FilterPk!C$43</f>
        <v>0</v>
      </c>
      <c r="F1557" s="50" t="n">
        <f aca="false">FilterPk!D$43</f>
        <v>0</v>
      </c>
      <c r="G1557" s="50" t="n">
        <f aca="false">FilterPk!E$43</f>
        <v>0</v>
      </c>
      <c r="H1557" s="50" t="n">
        <f aca="false">FilterPk!F$43</f>
        <v>0</v>
      </c>
      <c r="I1557" s="50" t="n">
        <f aca="false">FilterPk!G$43</f>
        <v>0</v>
      </c>
      <c r="J1557" s="50" t="n">
        <f aca="false">FilterPk!H$43</f>
        <v>0</v>
      </c>
      <c r="K1557" s="50" t="n">
        <f aca="false">FilterPk!I$43</f>
        <v>0</v>
      </c>
      <c r="L1557" s="50" t="n">
        <f aca="false">FilterPk!J$43</f>
        <v>0</v>
      </c>
      <c r="M1557" s="50" t="n">
        <f aca="false">FilterPk!K$43</f>
        <v>0</v>
      </c>
      <c r="N1557" s="50" t="n">
        <f aca="false">FilterPk!L$43</f>
        <v>0</v>
      </c>
      <c r="O1557" s="50" t="n">
        <f aca="false">FilterPk!M$43</f>
        <v>0</v>
      </c>
      <c r="P1557" s="50" t="n">
        <f aca="false">FilterPk!N$43</f>
        <v>0</v>
      </c>
      <c r="Q1557" s="51" t="n">
        <f aca="false">FilterPk!O$43</f>
        <v>0</v>
      </c>
    </row>
    <row r="1558" customFormat="false" ht="12.75" hidden="false" customHeight="false" outlineLevel="0" collapsed="false">
      <c r="B1558" s="85" t="str">
        <f aca="false">FilterPk!A$44</f>
        <v>Chris Dorland</v>
      </c>
      <c r="C1558" s="13" t="n">
        <f aca="false">C1557+1</f>
        <v>1557</v>
      </c>
      <c r="D1558" s="50" t="n">
        <f aca="false">FilterPk!B$44</f>
        <v>0</v>
      </c>
      <c r="E1558" s="50" t="n">
        <f aca="false">FilterPk!C$44</f>
        <v>0</v>
      </c>
      <c r="F1558" s="50" t="n">
        <f aca="false">FilterPk!D$44</f>
        <v>0</v>
      </c>
      <c r="G1558" s="50" t="n">
        <f aca="false">FilterPk!E$44</f>
        <v>0</v>
      </c>
      <c r="H1558" s="50" t="n">
        <f aca="false">FilterPk!F$44</f>
        <v>0</v>
      </c>
      <c r="I1558" s="50" t="n">
        <f aca="false">FilterPk!G$44</f>
        <v>0</v>
      </c>
      <c r="J1558" s="50" t="n">
        <f aca="false">FilterPk!H$44</f>
        <v>0</v>
      </c>
      <c r="K1558" s="50" t="n">
        <f aca="false">FilterPk!I$44</f>
        <v>0</v>
      </c>
      <c r="L1558" s="50" t="n">
        <f aca="false">FilterPk!J$44</f>
        <v>0</v>
      </c>
      <c r="M1558" s="50" t="n">
        <f aca="false">FilterPk!K$44</f>
        <v>0</v>
      </c>
      <c r="N1558" s="50" t="n">
        <f aca="false">FilterPk!L$44</f>
        <v>0</v>
      </c>
      <c r="O1558" s="50" t="n">
        <f aca="false">FilterPk!M$44</f>
        <v>0</v>
      </c>
      <c r="P1558" s="50" t="n">
        <f aca="false">FilterPk!N$44</f>
        <v>0</v>
      </c>
      <c r="Q1558" s="51" t="n">
        <f aca="false">FilterPk!O$44</f>
        <v>0</v>
      </c>
    </row>
    <row r="1559" customFormat="false" ht="12.75" hidden="false" customHeight="false" outlineLevel="0" collapsed="false">
      <c r="B1559" s="85" t="str">
        <f aca="false">FilterPk!A$45</f>
        <v>Jeff King</v>
      </c>
      <c r="C1559" s="13" t="n">
        <f aca="false">C1558+1</f>
        <v>1558</v>
      </c>
      <c r="D1559" s="50" t="n">
        <f aca="false">FilterPk!B$45</f>
        <v>0</v>
      </c>
      <c r="E1559" s="50" t="n">
        <f aca="false">FilterPk!C$45</f>
        <v>0</v>
      </c>
      <c r="F1559" s="50" t="n">
        <f aca="false">FilterPk!D$45</f>
        <v>0</v>
      </c>
      <c r="G1559" s="50" t="n">
        <f aca="false">FilterPk!E$45</f>
        <v>0</v>
      </c>
      <c r="H1559" s="50" t="n">
        <f aca="false">FilterPk!F$45</f>
        <v>0</v>
      </c>
      <c r="I1559" s="50" t="n">
        <f aca="false">FilterPk!G$45</f>
        <v>0</v>
      </c>
      <c r="J1559" s="50" t="n">
        <f aca="false">FilterPk!H$45</f>
        <v>0</v>
      </c>
      <c r="K1559" s="50" t="n">
        <f aca="false">FilterPk!I$45</f>
        <v>0</v>
      </c>
      <c r="L1559" s="50" t="n">
        <f aca="false">FilterPk!J$45</f>
        <v>0</v>
      </c>
      <c r="M1559" s="50" t="n">
        <f aca="false">FilterPk!K$45</f>
        <v>0</v>
      </c>
      <c r="N1559" s="50" t="n">
        <f aca="false">FilterPk!L$45</f>
        <v>0</v>
      </c>
      <c r="O1559" s="50" t="n">
        <f aca="false">FilterPk!M$45</f>
        <v>0</v>
      </c>
      <c r="P1559" s="50" t="n">
        <f aca="false">FilterPk!N$45</f>
        <v>0</v>
      </c>
      <c r="Q1559" s="51" t="n">
        <f aca="false">FilterPk!O$45</f>
        <v>0</v>
      </c>
    </row>
    <row r="1560" customFormat="false" ht="12.75" hidden="false" customHeight="false" outlineLevel="0" collapsed="false">
      <c r="B1560" s="85" t="n">
        <f aca="false">FilterPk!A$46</f>
        <v>0</v>
      </c>
      <c r="C1560" s="13" t="n">
        <f aca="false">C1559+1</f>
        <v>1559</v>
      </c>
      <c r="D1560" s="50" t="n">
        <f aca="false">FilterPk!B$46</f>
        <v>0</v>
      </c>
      <c r="E1560" s="50" t="n">
        <f aca="false">FilterPk!C$46</f>
        <v>0</v>
      </c>
      <c r="F1560" s="50" t="n">
        <f aca="false">FilterPk!D$46</f>
        <v>0</v>
      </c>
      <c r="G1560" s="50" t="n">
        <f aca="false">FilterPk!E$46</f>
        <v>0</v>
      </c>
      <c r="H1560" s="50" t="n">
        <f aca="false">FilterPk!F$46</f>
        <v>0</v>
      </c>
      <c r="I1560" s="50" t="n">
        <f aca="false">FilterPk!G$46</f>
        <v>0</v>
      </c>
      <c r="J1560" s="50" t="n">
        <f aca="false">FilterPk!H$46</f>
        <v>0</v>
      </c>
      <c r="K1560" s="50" t="n">
        <f aca="false">FilterPk!I$46</f>
        <v>0</v>
      </c>
      <c r="L1560" s="50" t="n">
        <f aca="false">FilterPk!J$46</f>
        <v>0</v>
      </c>
      <c r="M1560" s="50" t="n">
        <f aca="false">FilterPk!K$46</f>
        <v>0</v>
      </c>
      <c r="N1560" s="50" t="n">
        <f aca="false">FilterPk!L$46</f>
        <v>0</v>
      </c>
      <c r="O1560" s="50" t="n">
        <f aca="false">FilterPk!M$46</f>
        <v>0</v>
      </c>
      <c r="P1560" s="50" t="n">
        <f aca="false">FilterPk!N$46</f>
        <v>0</v>
      </c>
      <c r="Q1560" s="51" t="n">
        <f aca="false">FilterPk!O$46</f>
        <v>0</v>
      </c>
    </row>
    <row r="1561" customFormat="false" ht="12.75" hidden="false" customHeight="false" outlineLevel="0" collapsed="false">
      <c r="B1561" s="87" t="n">
        <f aca="false">FilterPk!A$47</f>
        <v>0</v>
      </c>
      <c r="C1561" s="64" t="n">
        <f aca="false">C1560+1</f>
        <v>1560</v>
      </c>
      <c r="D1561" s="54" t="n">
        <f aca="false">FilterPk!B$47</f>
        <v>0</v>
      </c>
      <c r="E1561" s="54" t="n">
        <f aca="false">FilterPk!C$47</f>
        <v>0</v>
      </c>
      <c r="F1561" s="54" t="n">
        <f aca="false">FilterPk!D$47</f>
        <v>0</v>
      </c>
      <c r="G1561" s="54" t="n">
        <f aca="false">FilterPk!E$47</f>
        <v>0</v>
      </c>
      <c r="H1561" s="54" t="n">
        <f aca="false">FilterPk!F$47</f>
        <v>0</v>
      </c>
      <c r="I1561" s="54" t="n">
        <f aca="false">FilterPk!G$47</f>
        <v>0</v>
      </c>
      <c r="J1561" s="54" t="n">
        <f aca="false">FilterPk!H$47</f>
        <v>0</v>
      </c>
      <c r="K1561" s="54" t="n">
        <f aca="false">FilterPk!I$47</f>
        <v>0</v>
      </c>
      <c r="L1561" s="54" t="n">
        <f aca="false">FilterPk!J$47</f>
        <v>0</v>
      </c>
      <c r="M1561" s="54" t="n">
        <f aca="false">FilterPk!K$47</f>
        <v>0</v>
      </c>
      <c r="N1561" s="54" t="n">
        <f aca="false">FilterPk!L$47</f>
        <v>0</v>
      </c>
      <c r="O1561" s="54" t="n">
        <f aca="false">FilterPk!M$47</f>
        <v>0</v>
      </c>
      <c r="P1561" s="54" t="n">
        <f aca="false">FilterPk!N$47</f>
        <v>0</v>
      </c>
      <c r="Q1561" s="55" t="n">
        <f aca="false">FilterPk!O$47</f>
        <v>0</v>
      </c>
    </row>
    <row r="1562" customFormat="false" ht="12.75" hidden="false" customHeight="false" outlineLevel="0" collapsed="false">
      <c r="A1562" s="0" t="n">
        <f aca="false">A1522+1</f>
        <v>40</v>
      </c>
      <c r="B1562" s="57" t="n">
        <f aca="false">FilterPk!D$1</f>
        <v>36907</v>
      </c>
      <c r="C1562" s="58" t="n">
        <f aca="false">C1561+1</f>
        <v>1561</v>
      </c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83"/>
    </row>
    <row r="1563" customFormat="false" ht="12.75" hidden="false" customHeight="false" outlineLevel="0" collapsed="false">
      <c r="B1563" s="61"/>
      <c r="C1563" s="13" t="n">
        <f aca="false">C1562+1</f>
        <v>1562</v>
      </c>
      <c r="D1563" s="13"/>
      <c r="E1563" s="21" t="s">
        <v>5</v>
      </c>
      <c r="F1563" s="21" t="s">
        <v>6</v>
      </c>
      <c r="G1563" s="21" t="s">
        <v>7</v>
      </c>
      <c r="H1563" s="21" t="s">
        <v>8</v>
      </c>
      <c r="I1563" s="21" t="s">
        <v>9</v>
      </c>
      <c r="J1563" s="21" t="s">
        <v>10</v>
      </c>
      <c r="K1563" s="21" t="s">
        <v>11</v>
      </c>
      <c r="L1563" s="21" t="s">
        <v>12</v>
      </c>
      <c r="M1563" s="21" t="s">
        <v>13</v>
      </c>
      <c r="N1563" s="21" t="s">
        <v>14</v>
      </c>
      <c r="O1563" s="21" t="n">
        <v>2002</v>
      </c>
      <c r="P1563" s="21" t="s">
        <v>15</v>
      </c>
      <c r="Q1563" s="84" t="s">
        <v>16</v>
      </c>
    </row>
    <row r="1564" customFormat="false" ht="12.75" hidden="false" customHeight="false" outlineLevel="0" collapsed="false">
      <c r="B1564" s="85" t="str">
        <f aca="false">FilterPk!A$9</f>
        <v>Power positions</v>
      </c>
      <c r="C1564" s="13" t="n">
        <f aca="false">C1563+1</f>
        <v>1563</v>
      </c>
      <c r="D1564" s="13" t="s">
        <v>4</v>
      </c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86"/>
    </row>
    <row r="1565" customFormat="false" ht="12.75" hidden="false" customHeight="false" outlineLevel="0" collapsed="false">
      <c r="B1565" s="85" t="str">
        <f aca="false">FilterPk!A$10</f>
        <v>East Position</v>
      </c>
      <c r="C1565" s="13" t="n">
        <f aca="false">C1564+1</f>
        <v>1564</v>
      </c>
      <c r="D1565" s="50" t="n">
        <f aca="false">FilterPk!B$10</f>
        <v>34784396.7946123</v>
      </c>
      <c r="E1565" s="50" t="n">
        <f aca="false">FilterPk!C$10</f>
        <v>75045.54</v>
      </c>
      <c r="F1565" s="50" t="n">
        <f aca="false">FilterPk!D$10</f>
        <v>84629.15</v>
      </c>
      <c r="G1565" s="50" t="n">
        <f aca="false">FilterPk!E$10</f>
        <v>1358824.72</v>
      </c>
      <c r="H1565" s="50" t="n">
        <f aca="false">FilterPk!F$10</f>
        <v>1120662.53</v>
      </c>
      <c r="I1565" s="50" t="n">
        <f aca="false">FilterPk!G$10</f>
        <v>422841.14</v>
      </c>
      <c r="J1565" s="50" t="n">
        <f aca="false">FilterPk!H$10</f>
        <v>788810.55</v>
      </c>
      <c r="K1565" s="50" t="n">
        <f aca="false">FilterPk!I$10</f>
        <v>1076253.71</v>
      </c>
      <c r="L1565" s="50" t="n">
        <f aca="false">FilterPk!J$10</f>
        <v>363159.42</v>
      </c>
      <c r="M1565" s="50" t="n">
        <f aca="false">FilterPk!K$10</f>
        <v>5764043.19</v>
      </c>
      <c r="N1565" s="50" t="n">
        <f aca="false">FilterPk!L$10</f>
        <v>11054269.95</v>
      </c>
      <c r="O1565" s="50" t="n">
        <f aca="false">FilterPk!M$10</f>
        <v>3650317.45</v>
      </c>
      <c r="P1565" s="50" t="n">
        <f aca="false">FilterPk!N$10</f>
        <v>-1642778.44</v>
      </c>
      <c r="Q1565" s="51" t="n">
        <f aca="false">FilterPk!O$10</f>
        <v>13061808.96</v>
      </c>
    </row>
    <row r="1566" customFormat="false" ht="12.75" hidden="false" customHeight="false" outlineLevel="0" collapsed="false">
      <c r="B1566" s="85" t="str">
        <f aca="false">FilterPk!A$11</f>
        <v>East Power Mgmt</v>
      </c>
      <c r="C1566" s="13" t="n">
        <f aca="false">C1565+1</f>
        <v>1565</v>
      </c>
      <c r="D1566" s="50" t="n">
        <f aca="false">FilterPk!B$11</f>
        <v>7547347.04451418</v>
      </c>
      <c r="E1566" s="50" t="n">
        <f aca="false">FilterPk!C$11</f>
        <v>43646.27</v>
      </c>
      <c r="F1566" s="50" t="n">
        <f aca="false">FilterPk!D$11</f>
        <v>-98133.28</v>
      </c>
      <c r="G1566" s="50" t="n">
        <f aca="false">FilterPk!E$11</f>
        <v>107993.78</v>
      </c>
      <c r="H1566" s="50" t="n">
        <f aca="false">FilterPk!F$11</f>
        <v>155786.29</v>
      </c>
      <c r="I1566" s="50" t="n">
        <f aca="false">FilterPk!G$11</f>
        <v>89357.34</v>
      </c>
      <c r="J1566" s="50" t="n">
        <f aca="false">FilterPk!H$11</f>
        <v>247101.13</v>
      </c>
      <c r="K1566" s="50" t="n">
        <f aca="false">FilterPk!I$11</f>
        <v>307386.28</v>
      </c>
      <c r="L1566" s="50" t="n">
        <f aca="false">FilterPk!J$11</f>
        <v>108209.05</v>
      </c>
      <c r="M1566" s="50" t="n">
        <f aca="false">FilterPk!K$11</f>
        <v>1338376.99</v>
      </c>
      <c r="N1566" s="50" t="n">
        <f aca="false">FilterPk!L$11</f>
        <v>2299723.85</v>
      </c>
      <c r="O1566" s="50" t="n">
        <f aca="false">FilterPk!M$11</f>
        <v>606348.53</v>
      </c>
      <c r="P1566" s="50" t="n">
        <f aca="false">FilterPk!N$11</f>
        <v>61912.21</v>
      </c>
      <c r="Q1566" s="51" t="n">
        <f aca="false">FilterPk!O$11</f>
        <v>2967984.59</v>
      </c>
    </row>
    <row r="1567" customFormat="false" ht="12.75" hidden="false" customHeight="false" outlineLevel="0" collapsed="false">
      <c r="B1567" s="85" t="str">
        <f aca="false">FilterPk!A$12</f>
        <v>Long Term Options</v>
      </c>
      <c r="C1567" s="13" t="n">
        <f aca="false">C1566+1</f>
        <v>1566</v>
      </c>
      <c r="D1567" s="50" t="n">
        <f aca="false">FilterPk!B$12</f>
        <v>0</v>
      </c>
      <c r="E1567" s="50" t="n">
        <f aca="false">FilterPk!C$12</f>
        <v>0</v>
      </c>
      <c r="F1567" s="50" t="n">
        <f aca="false">FilterPk!D$12</f>
        <v>0</v>
      </c>
      <c r="G1567" s="50" t="n">
        <f aca="false">FilterPk!E$12</f>
        <v>0</v>
      </c>
      <c r="H1567" s="50" t="n">
        <f aca="false">FilterPk!F$12</f>
        <v>0</v>
      </c>
      <c r="I1567" s="50" t="n">
        <f aca="false">FilterPk!G$12</f>
        <v>0</v>
      </c>
      <c r="J1567" s="50" t="n">
        <f aca="false">FilterPk!H$12</f>
        <v>0</v>
      </c>
      <c r="K1567" s="50" t="n">
        <f aca="false">FilterPk!I$12</f>
        <v>0</v>
      </c>
      <c r="L1567" s="50" t="n">
        <f aca="false">FilterPk!J$12</f>
        <v>0</v>
      </c>
      <c r="M1567" s="50" t="n">
        <f aca="false">FilterPk!K$12</f>
        <v>0</v>
      </c>
      <c r="N1567" s="50" t="n">
        <f aca="false">FilterPk!L$12</f>
        <v>0</v>
      </c>
      <c r="O1567" s="50" t="n">
        <f aca="false">FilterPk!M$12</f>
        <v>0</v>
      </c>
      <c r="P1567" s="50" t="n">
        <f aca="false">FilterPk!N$12</f>
        <v>0</v>
      </c>
      <c r="Q1567" s="51" t="n">
        <f aca="false">FilterPk!O$12</f>
        <v>0</v>
      </c>
    </row>
    <row r="1568" customFormat="false" ht="12.75" hidden="false" customHeight="false" outlineLevel="0" collapsed="false">
      <c r="B1568" s="85" t="str">
        <f aca="false">FilterPk!A$13</f>
        <v>LT-MIDWEST</v>
      </c>
      <c r="C1568" s="13" t="n">
        <f aca="false">C1567+1</f>
        <v>1567</v>
      </c>
      <c r="D1568" s="50" t="n">
        <f aca="false">FilterPk!B$13</f>
        <v>7151089.47366245</v>
      </c>
      <c r="E1568" s="50" t="n">
        <f aca="false">FilterPk!C$13</f>
        <v>48283.08</v>
      </c>
      <c r="F1568" s="50" t="n">
        <f aca="false">FilterPk!D$13</f>
        <v>-141448.54</v>
      </c>
      <c r="G1568" s="50" t="n">
        <f aca="false">FilterPk!E$13</f>
        <v>574622.66</v>
      </c>
      <c r="H1568" s="50" t="n">
        <f aca="false">FilterPk!F$13</f>
        <v>298097.27</v>
      </c>
      <c r="I1568" s="50" t="n">
        <f aca="false">FilterPk!G$13</f>
        <v>249481.43</v>
      </c>
      <c r="J1568" s="50" t="n">
        <f aca="false">FilterPk!H$13</f>
        <v>119379.88</v>
      </c>
      <c r="K1568" s="50" t="n">
        <f aca="false">FilterPk!I$13</f>
        <v>25994.27</v>
      </c>
      <c r="L1568" s="50" t="n">
        <f aca="false">FilterPk!J$13</f>
        <v>156242.15</v>
      </c>
      <c r="M1568" s="50" t="n">
        <f aca="false">FilterPk!K$13</f>
        <v>1762908.33</v>
      </c>
      <c r="N1568" s="50" t="n">
        <f aca="false">FilterPk!L$13</f>
        <v>3093560.53</v>
      </c>
      <c r="O1568" s="50" t="n">
        <f aca="false">FilterPk!M$13</f>
        <v>565730</v>
      </c>
      <c r="P1568" s="50" t="n">
        <f aca="false">FilterPk!N$13</f>
        <v>-439379.19</v>
      </c>
      <c r="Q1568" s="51" t="n">
        <f aca="false">FilterPk!O$13</f>
        <v>3219911.34</v>
      </c>
    </row>
    <row r="1569" customFormat="false" ht="12.75" hidden="false" customHeight="false" outlineLevel="0" collapsed="false">
      <c r="B1569" s="85" t="str">
        <f aca="false">FilterPk!A$14</f>
        <v>ST-ECAR</v>
      </c>
      <c r="C1569" s="13" t="n">
        <f aca="false">C1568+1</f>
        <v>1568</v>
      </c>
      <c r="D1569" s="50" t="n">
        <f aca="false">FilterPk!B$14</f>
        <v>238101.441960815</v>
      </c>
      <c r="E1569" s="50" t="n">
        <f aca="false">FilterPk!C$14</f>
        <v>13522.23</v>
      </c>
      <c r="F1569" s="50" t="n">
        <f aca="false">FilterPk!D$14</f>
        <v>15838.59</v>
      </c>
      <c r="G1569" s="50" t="n">
        <f aca="false">FilterPk!E$14</f>
        <v>0</v>
      </c>
      <c r="H1569" s="50" t="n">
        <f aca="false">FilterPk!F$14</f>
        <v>0</v>
      </c>
      <c r="I1569" s="50" t="n">
        <f aca="false">FilterPk!G$14</f>
        <v>0</v>
      </c>
      <c r="J1569" s="50" t="n">
        <f aca="false">FilterPk!H$14</f>
        <v>0</v>
      </c>
      <c r="K1569" s="50" t="n">
        <f aca="false">FilterPk!I$14</f>
        <v>0</v>
      </c>
      <c r="L1569" s="50" t="n">
        <f aca="false">FilterPk!J$14</f>
        <v>0</v>
      </c>
      <c r="M1569" s="50" t="n">
        <f aca="false">FilterPk!K$14</f>
        <v>0</v>
      </c>
      <c r="N1569" s="50" t="n">
        <f aca="false">FilterPk!L$14</f>
        <v>29360.82</v>
      </c>
      <c r="O1569" s="50" t="n">
        <f aca="false">FilterPk!M$14</f>
        <v>0</v>
      </c>
      <c r="P1569" s="50" t="n">
        <f aca="false">FilterPk!N$14</f>
        <v>0</v>
      </c>
      <c r="Q1569" s="51" t="n">
        <f aca="false">FilterPk!O$14</f>
        <v>29360.82</v>
      </c>
    </row>
    <row r="1570" customFormat="false" ht="12.75" hidden="false" customHeight="false" outlineLevel="0" collapsed="false">
      <c r="B1570" s="85" t="str">
        <f aca="false">FilterPk!A$15</f>
        <v>ST- MAPP</v>
      </c>
      <c r="C1570" s="13" t="n">
        <f aca="false">C1569+1</f>
        <v>1569</v>
      </c>
      <c r="D1570" s="50" t="n">
        <f aca="false">FilterPk!B$15</f>
        <v>254636.614020626</v>
      </c>
      <c r="E1570" s="50" t="n">
        <f aca="false">FilterPk!C$15</f>
        <v>795.43</v>
      </c>
      <c r="F1570" s="50" t="n">
        <f aca="false">FilterPk!D$15</f>
        <v>39596.48</v>
      </c>
      <c r="G1570" s="50" t="n">
        <f aca="false">FilterPk!E$15</f>
        <v>26009.8</v>
      </c>
      <c r="H1570" s="50" t="n">
        <f aca="false">FilterPk!F$15</f>
        <v>8238.75</v>
      </c>
      <c r="I1570" s="50" t="n">
        <f aca="false">FilterPk!G$15</f>
        <v>0</v>
      </c>
      <c r="J1570" s="50" t="n">
        <f aca="false">FilterPk!H$15</f>
        <v>0</v>
      </c>
      <c r="K1570" s="50" t="n">
        <f aca="false">FilterPk!I$15</f>
        <v>0</v>
      </c>
      <c r="L1570" s="50" t="n">
        <f aca="false">FilterPk!J$15</f>
        <v>0</v>
      </c>
      <c r="M1570" s="50" t="n">
        <f aca="false">FilterPk!K$15</f>
        <v>0</v>
      </c>
      <c r="N1570" s="50" t="n">
        <f aca="false">FilterPk!L$15</f>
        <v>74640.46</v>
      </c>
      <c r="O1570" s="50" t="n">
        <f aca="false">FilterPk!M$15</f>
        <v>0</v>
      </c>
      <c r="P1570" s="50" t="n">
        <f aca="false">FilterPk!N$15</f>
        <v>0</v>
      </c>
      <c r="Q1570" s="51" t="n">
        <f aca="false">FilterPk!O$15</f>
        <v>74640.46</v>
      </c>
    </row>
    <row r="1571" customFormat="false" ht="12.75" hidden="false" customHeight="false" outlineLevel="0" collapsed="false">
      <c r="B1571" s="85" t="str">
        <f aca="false">FilterPk!A$16</f>
        <v>ST- MAIN</v>
      </c>
      <c r="C1571" s="13" t="n">
        <f aca="false">C1570+1</f>
        <v>1570</v>
      </c>
      <c r="D1571" s="50" t="n">
        <f aca="false">FilterPk!B$16</f>
        <v>694293.253349893</v>
      </c>
      <c r="E1571" s="50" t="n">
        <f aca="false">FilterPk!C$16</f>
        <v>-2349.61</v>
      </c>
      <c r="F1571" s="50" t="n">
        <f aca="false">FilterPk!D$16</f>
        <v>15903</v>
      </c>
      <c r="G1571" s="50" t="n">
        <f aca="false">FilterPk!E$16</f>
        <v>69359.47</v>
      </c>
      <c r="H1571" s="50" t="n">
        <f aca="false">FilterPk!F$16</f>
        <v>0</v>
      </c>
      <c r="I1571" s="50" t="n">
        <f aca="false">FilterPk!G$16</f>
        <v>0</v>
      </c>
      <c r="J1571" s="50" t="n">
        <f aca="false">FilterPk!H$16</f>
        <v>0</v>
      </c>
      <c r="K1571" s="50" t="n">
        <f aca="false">FilterPk!I$16</f>
        <v>0</v>
      </c>
      <c r="L1571" s="50" t="n">
        <f aca="false">FilterPk!J$16</f>
        <v>0</v>
      </c>
      <c r="M1571" s="50" t="n">
        <f aca="false">FilterPk!K$16</f>
        <v>0</v>
      </c>
      <c r="N1571" s="50" t="n">
        <f aca="false">FilterPk!L$16</f>
        <v>82912.86</v>
      </c>
      <c r="O1571" s="50" t="n">
        <f aca="false">FilterPk!M$16</f>
        <v>0</v>
      </c>
      <c r="P1571" s="50" t="n">
        <f aca="false">FilterPk!N$16</f>
        <v>0</v>
      </c>
      <c r="Q1571" s="51" t="n">
        <f aca="false">FilterPk!O$16</f>
        <v>82912.86</v>
      </c>
    </row>
    <row r="1572" customFormat="false" ht="12.75" hidden="false" customHeight="false" outlineLevel="0" collapsed="false">
      <c r="B1572" s="85" t="str">
        <f aca="false">FilterPk!A$17</f>
        <v>MW-ANALYST</v>
      </c>
      <c r="C1572" s="13" t="n">
        <f aca="false">C1571+1</f>
        <v>1571</v>
      </c>
      <c r="D1572" s="50" t="n">
        <f aca="false">FilterPk!B$17</f>
        <v>0</v>
      </c>
      <c r="E1572" s="50" t="n">
        <f aca="false">FilterPk!C$17</f>
        <v>6363.4</v>
      </c>
      <c r="F1572" s="50" t="n">
        <f aca="false">FilterPk!D$17</f>
        <v>15838.59</v>
      </c>
      <c r="G1572" s="50" t="n">
        <f aca="false">FilterPk!E$17</f>
        <v>0</v>
      </c>
      <c r="H1572" s="50" t="n">
        <f aca="false">FilterPk!F$17</f>
        <v>0</v>
      </c>
      <c r="I1572" s="50" t="n">
        <f aca="false">FilterPk!G$17</f>
        <v>0</v>
      </c>
      <c r="J1572" s="50" t="n">
        <f aca="false">FilterPk!H$17</f>
        <v>0</v>
      </c>
      <c r="K1572" s="50" t="n">
        <f aca="false">FilterPk!I$17</f>
        <v>0</v>
      </c>
      <c r="L1572" s="50" t="n">
        <f aca="false">FilterPk!J$17</f>
        <v>0</v>
      </c>
      <c r="M1572" s="50" t="n">
        <f aca="false">FilterPk!K$17</f>
        <v>0</v>
      </c>
      <c r="N1572" s="50" t="n">
        <f aca="false">FilterPk!L$17</f>
        <v>22201.99</v>
      </c>
      <c r="O1572" s="50" t="n">
        <f aca="false">FilterPk!M$17</f>
        <v>0</v>
      </c>
      <c r="P1572" s="50" t="n">
        <f aca="false">FilterPk!N$17</f>
        <v>0</v>
      </c>
      <c r="Q1572" s="51" t="n">
        <f aca="false">FilterPk!O$17</f>
        <v>22201.99</v>
      </c>
    </row>
    <row r="1573" customFormat="false" ht="12.75" hidden="false" customHeight="false" outlineLevel="0" collapsed="false">
      <c r="B1573" s="85" t="str">
        <f aca="false">FilterPk!A$18</f>
        <v>LT-NE</v>
      </c>
      <c r="C1573" s="13" t="n">
        <f aca="false">C1572+1</f>
        <v>1572</v>
      </c>
      <c r="D1573" s="50" t="n">
        <f aca="false">FilterPk!B$18</f>
        <v>6187311.37539291</v>
      </c>
      <c r="E1573" s="50" t="n">
        <f aca="false">FilterPk!C$18</f>
        <v>-37254.47</v>
      </c>
      <c r="F1573" s="50" t="n">
        <f aca="false">FilterPk!D$18</f>
        <v>2562.91</v>
      </c>
      <c r="G1573" s="50" t="n">
        <f aca="false">FilterPk!E$18</f>
        <v>-23211.32</v>
      </c>
      <c r="H1573" s="50" t="n">
        <f aca="false">FilterPk!F$18</f>
        <v>263627.18</v>
      </c>
      <c r="I1573" s="50" t="n">
        <f aca="false">FilterPk!G$18</f>
        <v>-59813.36</v>
      </c>
      <c r="J1573" s="50" t="n">
        <f aca="false">FilterPk!H$18</f>
        <v>155752.04</v>
      </c>
      <c r="K1573" s="50" t="n">
        <f aca="false">FilterPk!I$18</f>
        <v>121018.38</v>
      </c>
      <c r="L1573" s="50" t="n">
        <f aca="false">FilterPk!J$18</f>
        <v>-53378.32</v>
      </c>
      <c r="M1573" s="50" t="n">
        <f aca="false">FilterPk!K$18</f>
        <v>995570.8</v>
      </c>
      <c r="N1573" s="50" t="n">
        <f aca="false">FilterPk!L$18</f>
        <v>1364873.84</v>
      </c>
      <c r="O1573" s="50" t="n">
        <f aca="false">FilterPk!M$18</f>
        <v>1053007.86</v>
      </c>
      <c r="P1573" s="50" t="n">
        <f aca="false">FilterPk!N$18</f>
        <v>-2593897.5</v>
      </c>
      <c r="Q1573" s="51" t="n">
        <f aca="false">FilterPk!O$18</f>
        <v>-176015.800000001</v>
      </c>
    </row>
    <row r="1574" customFormat="false" ht="12.75" hidden="false" customHeight="false" outlineLevel="0" collapsed="false">
      <c r="B1574" s="85" t="str">
        <f aca="false">FilterPk!A$19</f>
        <v>LT-PJM</v>
      </c>
      <c r="C1574" s="13" t="n">
        <f aca="false">C1573+1</f>
        <v>1573</v>
      </c>
      <c r="D1574" s="50" t="n">
        <f aca="false">FilterPk!B$19</f>
        <v>1818236.42109565</v>
      </c>
      <c r="E1574" s="50" t="n">
        <f aca="false">FilterPk!C$19</f>
        <v>25453.61</v>
      </c>
      <c r="F1574" s="50" t="n">
        <f aca="false">FilterPk!D$19</f>
        <v>45536</v>
      </c>
      <c r="G1574" s="50" t="n">
        <f aca="false">FilterPk!E$19</f>
        <v>312117.59</v>
      </c>
      <c r="H1574" s="50" t="n">
        <f aca="false">FilterPk!F$19</f>
        <v>211118</v>
      </c>
      <c r="I1574" s="50" t="n">
        <f aca="false">FilterPk!G$19</f>
        <v>0</v>
      </c>
      <c r="J1574" s="50" t="n">
        <f aca="false">FilterPk!H$19</f>
        <v>24536.25</v>
      </c>
      <c r="K1574" s="50" t="n">
        <f aca="false">FilterPk!I$19</f>
        <v>-12662.37</v>
      </c>
      <c r="L1574" s="50" t="n">
        <f aca="false">FilterPk!J$19</f>
        <v>-30078</v>
      </c>
      <c r="M1574" s="50" t="n">
        <f aca="false">FilterPk!K$19</f>
        <v>243523.27</v>
      </c>
      <c r="N1574" s="50" t="n">
        <f aca="false">FilterPk!L$19</f>
        <v>819544.35</v>
      </c>
      <c r="O1574" s="50" t="n">
        <f aca="false">FilterPk!M$19</f>
        <v>125485.18</v>
      </c>
      <c r="P1574" s="50" t="n">
        <f aca="false">FilterPk!N$19</f>
        <v>177105.54</v>
      </c>
      <c r="Q1574" s="51" t="n">
        <f aca="false">FilterPk!O$19</f>
        <v>1122135.07</v>
      </c>
    </row>
    <row r="1575" customFormat="false" ht="12.75" hidden="false" customHeight="false" outlineLevel="0" collapsed="false">
      <c r="B1575" s="85" t="str">
        <f aca="false">FilterPk!A$20</f>
        <v>LT- NY</v>
      </c>
      <c r="C1575" s="13" t="n">
        <f aca="false">C1574+1</f>
        <v>1574</v>
      </c>
      <c r="D1575" s="50" t="n">
        <f aca="false">FilterPk!B$20</f>
        <v>0</v>
      </c>
      <c r="E1575" s="50" t="n">
        <f aca="false">FilterPk!C$20</f>
        <v>-15908.51</v>
      </c>
      <c r="F1575" s="50" t="n">
        <f aca="false">FilterPk!D$20</f>
        <v>63126.67</v>
      </c>
      <c r="G1575" s="50" t="n">
        <f aca="false">FilterPk!E$20</f>
        <v>-17376.91</v>
      </c>
      <c r="H1575" s="50" t="n">
        <f aca="false">FilterPk!F$20</f>
        <v>0</v>
      </c>
      <c r="I1575" s="50" t="n">
        <f aca="false">FilterPk!G$20</f>
        <v>0</v>
      </c>
      <c r="J1575" s="50" t="n">
        <f aca="false">FilterPk!H$20</f>
        <v>0</v>
      </c>
      <c r="K1575" s="50" t="n">
        <f aca="false">FilterPk!I$20</f>
        <v>0</v>
      </c>
      <c r="L1575" s="50" t="n">
        <f aca="false">FilterPk!J$20</f>
        <v>0</v>
      </c>
      <c r="M1575" s="50" t="n">
        <f aca="false">FilterPk!K$20</f>
        <v>146381.01</v>
      </c>
      <c r="N1575" s="50" t="n">
        <f aca="false">FilterPk!L$20</f>
        <v>176222.26</v>
      </c>
      <c r="O1575" s="50" t="n">
        <f aca="false">FilterPk!M$20</f>
        <v>281909.77</v>
      </c>
      <c r="P1575" s="50" t="n">
        <f aca="false">FilterPk!N$20</f>
        <v>-177475.64</v>
      </c>
      <c r="Q1575" s="51" t="n">
        <f aca="false">FilterPk!O$20</f>
        <v>280656.39</v>
      </c>
    </row>
    <row r="1576" customFormat="false" ht="12.75" hidden="false" customHeight="false" outlineLevel="0" collapsed="false">
      <c r="B1576" s="85" t="str">
        <f aca="false">FilterPk!A$21</f>
        <v>ST- PJM</v>
      </c>
      <c r="C1576" s="13" t="n">
        <f aca="false">C1575+1</f>
        <v>1575</v>
      </c>
      <c r="D1576" s="50" t="n">
        <f aca="false">FilterPk!B$21</f>
        <v>1243093.71447674</v>
      </c>
      <c r="E1576" s="50" t="n">
        <f aca="false">FilterPk!C$21</f>
        <v>-91155.75</v>
      </c>
      <c r="F1576" s="50" t="n">
        <f aca="false">FilterPk!D$21</f>
        <v>-47515.78</v>
      </c>
      <c r="G1576" s="50" t="n">
        <f aca="false">FilterPk!E$21</f>
        <v>0</v>
      </c>
      <c r="H1576" s="50" t="n">
        <f aca="false">FilterPk!F$21</f>
        <v>0</v>
      </c>
      <c r="I1576" s="50" t="n">
        <f aca="false">FilterPk!G$21</f>
        <v>0</v>
      </c>
      <c r="J1576" s="50" t="n">
        <f aca="false">FilterPk!H$21</f>
        <v>0</v>
      </c>
      <c r="K1576" s="50" t="n">
        <f aca="false">FilterPk!I$21</f>
        <v>0</v>
      </c>
      <c r="L1576" s="50" t="n">
        <f aca="false">FilterPk!J$21</f>
        <v>0</v>
      </c>
      <c r="M1576" s="50" t="n">
        <f aca="false">FilterPk!K$21</f>
        <v>0</v>
      </c>
      <c r="N1576" s="50" t="n">
        <f aca="false">FilterPk!L$21</f>
        <v>-138671.53</v>
      </c>
      <c r="O1576" s="50" t="n">
        <f aca="false">FilterPk!M$21</f>
        <v>0</v>
      </c>
      <c r="P1576" s="50" t="n">
        <f aca="false">FilterPk!N$21</f>
        <v>0</v>
      </c>
      <c r="Q1576" s="51" t="n">
        <f aca="false">FilterPk!O$21</f>
        <v>-138671.53</v>
      </c>
    </row>
    <row r="1577" customFormat="false" ht="12.75" hidden="false" customHeight="false" outlineLevel="0" collapsed="false">
      <c r="B1577" s="85" t="str">
        <f aca="false">FilterPk!A$22</f>
        <v>ST- NENG</v>
      </c>
      <c r="C1577" s="13" t="n">
        <f aca="false">C1576+1</f>
        <v>1576</v>
      </c>
      <c r="D1577" s="50" t="n">
        <f aca="false">FilterPk!B$22</f>
        <v>539719.375927685</v>
      </c>
      <c r="E1577" s="50" t="n">
        <f aca="false">FilterPk!C$22</f>
        <v>13161.19</v>
      </c>
      <c r="F1577" s="50" t="n">
        <f aca="false">FilterPk!D$22</f>
        <v>63418.82</v>
      </c>
      <c r="G1577" s="50" t="n">
        <f aca="false">FilterPk!E$22</f>
        <v>0</v>
      </c>
      <c r="H1577" s="50" t="n">
        <f aca="false">FilterPk!F$22</f>
        <v>0</v>
      </c>
      <c r="I1577" s="50" t="n">
        <f aca="false">FilterPk!G$22</f>
        <v>0</v>
      </c>
      <c r="J1577" s="50" t="n">
        <f aca="false">FilterPk!H$22</f>
        <v>0</v>
      </c>
      <c r="K1577" s="50" t="n">
        <f aca="false">FilterPk!I$22</f>
        <v>0</v>
      </c>
      <c r="L1577" s="50" t="n">
        <f aca="false">FilterPk!J$22</f>
        <v>0</v>
      </c>
      <c r="M1577" s="50" t="n">
        <f aca="false">FilterPk!K$22</f>
        <v>0</v>
      </c>
      <c r="N1577" s="50" t="n">
        <f aca="false">FilterPk!L$22</f>
        <v>76580.01</v>
      </c>
      <c r="O1577" s="50" t="n">
        <f aca="false">FilterPk!M$22</f>
        <v>0</v>
      </c>
      <c r="P1577" s="50" t="n">
        <f aca="false">FilterPk!N$22</f>
        <v>0</v>
      </c>
      <c r="Q1577" s="51" t="n">
        <f aca="false">FilterPk!O$22</f>
        <v>76580.01</v>
      </c>
    </row>
    <row r="1578" customFormat="false" ht="12.75" hidden="false" customHeight="false" outlineLevel="0" collapsed="false">
      <c r="B1578" s="85" t="str">
        <f aca="false">FilterPk!A$23</f>
        <v>ST- NY</v>
      </c>
      <c r="C1578" s="13" t="n">
        <f aca="false">C1577+1</f>
        <v>1577</v>
      </c>
      <c r="D1578" s="50" t="n">
        <f aca="false">FilterPk!B$23</f>
        <v>251437.188425373</v>
      </c>
      <c r="E1578" s="50" t="n">
        <f aca="false">FilterPk!C$23</f>
        <v>10362.2</v>
      </c>
      <c r="F1578" s="50" t="n">
        <f aca="false">FilterPk!D$23</f>
        <v>-15838.59</v>
      </c>
      <c r="G1578" s="50" t="n">
        <f aca="false">FilterPk!E$23</f>
        <v>17339.87</v>
      </c>
      <c r="H1578" s="50" t="n">
        <f aca="false">FilterPk!F$23</f>
        <v>0</v>
      </c>
      <c r="I1578" s="50" t="n">
        <f aca="false">FilterPk!G$23</f>
        <v>0</v>
      </c>
      <c r="J1578" s="50" t="n">
        <f aca="false">FilterPk!H$23</f>
        <v>0</v>
      </c>
      <c r="K1578" s="50" t="n">
        <f aca="false">FilterPk!I$23</f>
        <v>0</v>
      </c>
      <c r="L1578" s="50" t="n">
        <f aca="false">FilterPk!J$23</f>
        <v>0</v>
      </c>
      <c r="M1578" s="50" t="n">
        <f aca="false">FilterPk!K$23</f>
        <v>0</v>
      </c>
      <c r="N1578" s="50" t="n">
        <f aca="false">FilterPk!L$23</f>
        <v>11863.48</v>
      </c>
      <c r="O1578" s="50" t="n">
        <f aca="false">FilterPk!M$23</f>
        <v>0</v>
      </c>
      <c r="P1578" s="50" t="n">
        <f aca="false">FilterPk!N$23</f>
        <v>0</v>
      </c>
      <c r="Q1578" s="51" t="n">
        <f aca="false">FilterPk!O$23</f>
        <v>11863.48</v>
      </c>
    </row>
    <row r="1579" customFormat="false" ht="12.75" hidden="false" customHeight="false" outlineLevel="0" collapsed="false">
      <c r="B1579" s="85" t="str">
        <f aca="false">FilterPk!A$24</f>
        <v>NE- PHYS</v>
      </c>
      <c r="C1579" s="13" t="n">
        <f aca="false">C1578+1</f>
        <v>1578</v>
      </c>
      <c r="D1579" s="50" t="n">
        <f aca="false">FilterPk!B$24</f>
        <v>0</v>
      </c>
      <c r="E1579" s="50" t="n">
        <f aca="false">FilterPk!C$24</f>
        <v>0</v>
      </c>
      <c r="F1579" s="50" t="n">
        <f aca="false">FilterPk!D$24</f>
        <v>0</v>
      </c>
      <c r="G1579" s="50" t="n">
        <f aca="false">FilterPk!E$24</f>
        <v>0</v>
      </c>
      <c r="H1579" s="50" t="n">
        <f aca="false">FilterPk!F$24</f>
        <v>0</v>
      </c>
      <c r="I1579" s="50" t="n">
        <f aca="false">FilterPk!G$24</f>
        <v>0</v>
      </c>
      <c r="J1579" s="50" t="n">
        <f aca="false">FilterPk!H$24</f>
        <v>0</v>
      </c>
      <c r="K1579" s="50" t="n">
        <f aca="false">FilterPk!I$24</f>
        <v>0</v>
      </c>
      <c r="L1579" s="50" t="n">
        <f aca="false">FilterPk!J$24</f>
        <v>0</v>
      </c>
      <c r="M1579" s="50" t="n">
        <f aca="false">FilterPk!K$24</f>
        <v>0</v>
      </c>
      <c r="N1579" s="50" t="n">
        <f aca="false">FilterPk!L$24</f>
        <v>0</v>
      </c>
      <c r="O1579" s="50" t="n">
        <f aca="false">FilterPk!M$24</f>
        <v>0</v>
      </c>
      <c r="P1579" s="50" t="n">
        <f aca="false">FilterPk!N$24</f>
        <v>0</v>
      </c>
      <c r="Q1579" s="51" t="n">
        <f aca="false">FilterPk!O$24</f>
        <v>0</v>
      </c>
    </row>
    <row r="1580" customFormat="false" ht="12.75" hidden="false" customHeight="false" outlineLevel="0" collapsed="false">
      <c r="B1580" s="85" t="str">
        <f aca="false">FilterPk!A$25</f>
        <v>LT-Southeast</v>
      </c>
      <c r="C1580" s="13" t="n">
        <f aca="false">C1579+1</f>
        <v>1579</v>
      </c>
      <c r="D1580" s="50" t="n">
        <f aca="false">FilterPk!B$25</f>
        <v>11411200.8859117</v>
      </c>
      <c r="E1580" s="50" t="n">
        <f aca="false">FilterPk!C$25</f>
        <v>45860.27</v>
      </c>
      <c r="F1580" s="50" t="n">
        <f aca="false">FilterPk!D$25</f>
        <v>54109.47</v>
      </c>
      <c r="G1580" s="50" t="n">
        <f aca="false">FilterPk!E$25</f>
        <v>124540.18</v>
      </c>
      <c r="H1580" s="50" t="n">
        <f aca="false">FilterPk!F$25</f>
        <v>77068.78</v>
      </c>
      <c r="I1580" s="50" t="n">
        <f aca="false">FilterPk!G$25</f>
        <v>75414.58</v>
      </c>
      <c r="J1580" s="50" t="n">
        <f aca="false">FilterPk!H$25</f>
        <v>134077.64</v>
      </c>
      <c r="K1580" s="50" t="n">
        <f aca="false">FilterPk!I$25</f>
        <v>429786.05</v>
      </c>
      <c r="L1580" s="50" t="n">
        <f aca="false">FilterPk!J$25</f>
        <v>118391.18</v>
      </c>
      <c r="M1580" s="50" t="n">
        <f aca="false">FilterPk!K$25</f>
        <v>1083243.13</v>
      </c>
      <c r="N1580" s="50" t="n">
        <f aca="false">FilterPk!L$25</f>
        <v>2142491.28</v>
      </c>
      <c r="O1580" s="50" t="n">
        <f aca="false">FilterPk!M$25</f>
        <v>344226</v>
      </c>
      <c r="P1580" s="50" t="n">
        <f aca="false">FilterPk!N$25</f>
        <v>1221747.4</v>
      </c>
      <c r="Q1580" s="51" t="n">
        <f aca="false">FilterPk!O$25</f>
        <v>3708464.68</v>
      </c>
    </row>
    <row r="1581" customFormat="false" ht="12.75" hidden="false" customHeight="false" outlineLevel="0" collapsed="false">
      <c r="B1581" s="85" t="str">
        <f aca="false">FilterPk!A$26</f>
        <v>ST-SPP</v>
      </c>
      <c r="C1581" s="13" t="n">
        <f aca="false">C1580+1</f>
        <v>1580</v>
      </c>
      <c r="D1581" s="50" t="n">
        <f aca="false">FilterPk!B$26</f>
        <v>52202.8773549933</v>
      </c>
      <c r="E1581" s="50" t="n">
        <f aca="false">FilterPk!C$26</f>
        <v>3181.7</v>
      </c>
      <c r="F1581" s="50" t="n">
        <f aca="false">FilterPk!D$26</f>
        <v>0</v>
      </c>
      <c r="G1581" s="50" t="n">
        <f aca="false">FilterPk!E$26</f>
        <v>0</v>
      </c>
      <c r="H1581" s="50" t="n">
        <f aca="false">FilterPk!F$26</f>
        <v>0</v>
      </c>
      <c r="I1581" s="50" t="n">
        <f aca="false">FilterPk!G$26</f>
        <v>0</v>
      </c>
      <c r="J1581" s="50" t="n">
        <f aca="false">FilterPk!H$26</f>
        <v>0</v>
      </c>
      <c r="K1581" s="50" t="n">
        <f aca="false">FilterPk!I$26</f>
        <v>0</v>
      </c>
      <c r="L1581" s="50" t="n">
        <f aca="false">FilterPk!J$26</f>
        <v>0</v>
      </c>
      <c r="M1581" s="50" t="n">
        <f aca="false">FilterPk!K$26</f>
        <v>0</v>
      </c>
      <c r="N1581" s="50" t="n">
        <f aca="false">FilterPk!L$26</f>
        <v>3181.7</v>
      </c>
      <c r="O1581" s="50" t="n">
        <f aca="false">FilterPk!M$26</f>
        <v>0</v>
      </c>
      <c r="P1581" s="50" t="n">
        <f aca="false">FilterPk!N$26</f>
        <v>0</v>
      </c>
      <c r="Q1581" s="51" t="n">
        <f aca="false">FilterPk!O$26</f>
        <v>3181.7</v>
      </c>
    </row>
    <row r="1582" customFormat="false" ht="12.75" hidden="false" customHeight="false" outlineLevel="0" collapsed="false">
      <c r="B1582" s="85" t="str">
        <f aca="false">FilterPk!A$27</f>
        <v>ST-SERC</v>
      </c>
      <c r="C1582" s="13" t="n">
        <f aca="false">C1581+1</f>
        <v>1581</v>
      </c>
      <c r="D1582" s="50" t="n">
        <f aca="false">FilterPk!B$27</f>
        <v>686881.973218232</v>
      </c>
      <c r="E1582" s="50" t="n">
        <f aca="false">FilterPk!C$27</f>
        <v>-12726.81</v>
      </c>
      <c r="F1582" s="50" t="n">
        <f aca="false">FilterPk!D$27</f>
        <v>-31677.19</v>
      </c>
      <c r="G1582" s="50" t="n">
        <f aca="false">FilterPk!E$27</f>
        <v>138718.93</v>
      </c>
      <c r="H1582" s="50" t="n">
        <f aca="false">FilterPk!F$27</f>
        <v>0</v>
      </c>
      <c r="I1582" s="50" t="n">
        <f aca="false">FilterPk!G$27</f>
        <v>0</v>
      </c>
      <c r="J1582" s="50" t="n">
        <f aca="false">FilterPk!H$27</f>
        <v>0</v>
      </c>
      <c r="K1582" s="50" t="n">
        <f aca="false">FilterPk!I$27</f>
        <v>0</v>
      </c>
      <c r="L1582" s="50" t="n">
        <f aca="false">FilterPk!J$27</f>
        <v>0</v>
      </c>
      <c r="M1582" s="50" t="n">
        <f aca="false">FilterPk!K$27</f>
        <v>0</v>
      </c>
      <c r="N1582" s="50" t="n">
        <f aca="false">FilterPk!L$27</f>
        <v>94314.93</v>
      </c>
      <c r="O1582" s="50" t="n">
        <f aca="false">FilterPk!M$27</f>
        <v>0</v>
      </c>
      <c r="P1582" s="50" t="n">
        <f aca="false">FilterPk!N$27</f>
        <v>0</v>
      </c>
      <c r="Q1582" s="51" t="n">
        <f aca="false">FilterPk!O$27</f>
        <v>94314.93</v>
      </c>
    </row>
    <row r="1583" customFormat="false" ht="12.75" hidden="false" customHeight="false" outlineLevel="0" collapsed="false">
      <c r="B1583" s="85" t="str">
        <f aca="false">FilterPk!A$28</f>
        <v>LT- Texas</v>
      </c>
      <c r="C1583" s="13" t="n">
        <f aca="false">C1582+1</f>
        <v>1582</v>
      </c>
      <c r="D1583" s="50" t="n">
        <f aca="false">FilterPk!B$28</f>
        <v>3826684.70313045</v>
      </c>
      <c r="E1583" s="50" t="n">
        <f aca="false">FilterPk!C$28</f>
        <v>-6382.69</v>
      </c>
      <c r="F1583" s="50" t="n">
        <f aca="false">FilterPk!D$28</f>
        <v>71634.81</v>
      </c>
      <c r="G1583" s="50" t="n">
        <f aca="false">FilterPk!E$28</f>
        <v>28710.67</v>
      </c>
      <c r="H1583" s="50" t="n">
        <f aca="false">FilterPk!F$28</f>
        <v>106726.26</v>
      </c>
      <c r="I1583" s="50" t="n">
        <f aca="false">FilterPk!G$28</f>
        <v>68401.15</v>
      </c>
      <c r="J1583" s="50" t="n">
        <f aca="false">FilterPk!H$28</f>
        <v>107963.61</v>
      </c>
      <c r="K1583" s="50" t="n">
        <f aca="false">FilterPk!I$28</f>
        <v>204731.1</v>
      </c>
      <c r="L1583" s="50" t="n">
        <f aca="false">FilterPk!J$28</f>
        <v>63773.36</v>
      </c>
      <c r="M1583" s="50" t="n">
        <f aca="false">FilterPk!K$28</f>
        <v>194039.66</v>
      </c>
      <c r="N1583" s="50" t="n">
        <f aca="false">FilterPk!L$28</f>
        <v>839597.93</v>
      </c>
      <c r="O1583" s="50" t="n">
        <f aca="false">FilterPk!M$28</f>
        <v>673610.11</v>
      </c>
      <c r="P1583" s="50" t="n">
        <f aca="false">FilterPk!N$28</f>
        <v>107208.74</v>
      </c>
      <c r="Q1583" s="51" t="n">
        <f aca="false">FilterPk!O$28</f>
        <v>1620416.78</v>
      </c>
    </row>
    <row r="1584" customFormat="false" ht="12.75" hidden="false" customHeight="false" outlineLevel="0" collapsed="false">
      <c r="B1584" s="85" t="str">
        <f aca="false">FilterPk!A$29</f>
        <v>St- Texas</v>
      </c>
      <c r="C1584" s="13" t="n">
        <f aca="false">C1583+1</f>
        <v>1583</v>
      </c>
      <c r="D1584" s="50" t="n">
        <f aca="false">FilterPk!B$29</f>
        <v>445563.239343252</v>
      </c>
      <c r="E1584" s="50" t="n">
        <f aca="false">FilterPk!C$29</f>
        <v>30194</v>
      </c>
      <c r="F1584" s="50" t="n">
        <f aca="false">FilterPk!D$29</f>
        <v>31677.19</v>
      </c>
      <c r="G1584" s="50" t="n">
        <f aca="false">FilterPk!E$29</f>
        <v>0</v>
      </c>
      <c r="H1584" s="50" t="n">
        <f aca="false">FilterPk!F$29</f>
        <v>0</v>
      </c>
      <c r="I1584" s="50" t="n">
        <f aca="false">FilterPk!G$29</f>
        <v>0</v>
      </c>
      <c r="J1584" s="50" t="n">
        <f aca="false">FilterPk!H$29</f>
        <v>0</v>
      </c>
      <c r="K1584" s="50" t="n">
        <f aca="false">FilterPk!I$29</f>
        <v>0</v>
      </c>
      <c r="L1584" s="50" t="n">
        <f aca="false">FilterPk!J$29</f>
        <v>0</v>
      </c>
      <c r="M1584" s="50" t="n">
        <f aca="false">FilterPk!K$29</f>
        <v>0</v>
      </c>
      <c r="N1584" s="50" t="n">
        <f aca="false">FilterPk!L$29</f>
        <v>61871.19</v>
      </c>
      <c r="O1584" s="50" t="n">
        <f aca="false">FilterPk!M$29</f>
        <v>0</v>
      </c>
      <c r="P1584" s="50" t="n">
        <f aca="false">FilterPk!N$29</f>
        <v>0</v>
      </c>
      <c r="Q1584" s="51" t="n">
        <f aca="false">FilterPk!O$29</f>
        <v>61871.19</v>
      </c>
    </row>
    <row r="1585" customFormat="false" ht="12.75" hidden="false" customHeight="false" outlineLevel="0" collapsed="false">
      <c r="B1585" s="85"/>
      <c r="C1585" s="13" t="n">
        <f aca="false">C1584+1</f>
        <v>1584</v>
      </c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1"/>
    </row>
    <row r="1586" customFormat="false" ht="12.75" hidden="false" customHeight="false" outlineLevel="0" collapsed="false">
      <c r="B1586" s="85" t="str">
        <f aca="false">FilterPk!A$32</f>
        <v>Gas positions</v>
      </c>
      <c r="C1586" s="13" t="n">
        <f aca="false">C1585+1</f>
        <v>1585</v>
      </c>
      <c r="D1586" s="50" t="s">
        <v>4</v>
      </c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1"/>
    </row>
    <row r="1587" customFormat="false" ht="12.75" hidden="false" customHeight="false" outlineLevel="0" collapsed="false">
      <c r="B1587" s="85" t="str">
        <f aca="false">FilterPk!A$33</f>
        <v>Kevin Presto</v>
      </c>
      <c r="C1587" s="13" t="n">
        <f aca="false">C1586+1</f>
        <v>1586</v>
      </c>
      <c r="D1587" s="50" t="n">
        <f aca="false">FilterPk!B$33</f>
        <v>0</v>
      </c>
      <c r="E1587" s="50" t="n">
        <f aca="false">FilterPk!C$33</f>
        <v>0</v>
      </c>
      <c r="F1587" s="50" t="n">
        <f aca="false">FilterPk!D$33</f>
        <v>0</v>
      </c>
      <c r="G1587" s="50" t="n">
        <f aca="false">FilterPk!E$33</f>
        <v>0</v>
      </c>
      <c r="H1587" s="50" t="n">
        <f aca="false">FilterPk!F$33</f>
        <v>148.212616</v>
      </c>
      <c r="I1587" s="50" t="n">
        <f aca="false">FilterPk!G$33</f>
        <v>152.45636</v>
      </c>
      <c r="J1587" s="50" t="n">
        <f aca="false">FilterPk!H$33</f>
        <v>146.860915</v>
      </c>
      <c r="K1587" s="50" t="n">
        <f aca="false">FilterPk!I$33</f>
        <v>301.509361</v>
      </c>
      <c r="L1587" s="50" t="n">
        <f aca="false">FilterPk!J$33</f>
        <v>144.921279</v>
      </c>
      <c r="M1587" s="50" t="n">
        <f aca="false">FilterPk!K$33</f>
        <v>149.116289</v>
      </c>
      <c r="N1587" s="50" t="n">
        <f aca="false">FilterPk!L$33</f>
        <v>1043.07682</v>
      </c>
      <c r="O1587" s="50" t="n">
        <f aca="false">FilterPk!M$33</f>
        <v>0</v>
      </c>
      <c r="P1587" s="50" t="n">
        <f aca="false">FilterPk!N$33</f>
        <v>0</v>
      </c>
      <c r="Q1587" s="51" t="n">
        <f aca="false">FilterPk!O$33</f>
        <v>1043.07682</v>
      </c>
    </row>
    <row r="1588" customFormat="false" ht="12.75" hidden="false" customHeight="false" outlineLevel="0" collapsed="false">
      <c r="B1588" s="85" t="str">
        <f aca="false">FilterPk!A$34</f>
        <v>Fletcher Sturm</v>
      </c>
      <c r="C1588" s="13" t="n">
        <f aca="false">C1587+1</f>
        <v>1587</v>
      </c>
      <c r="D1588" s="50" t="n">
        <f aca="false">FilterPk!B$34</f>
        <v>0</v>
      </c>
      <c r="E1588" s="50" t="n">
        <f aca="false">FilterPk!C$34</f>
        <v>0</v>
      </c>
      <c r="F1588" s="50" t="n">
        <f aca="false">FilterPk!D$34</f>
        <v>10.382539</v>
      </c>
      <c r="G1588" s="50" t="n">
        <f aca="false">FilterPk!E$34</f>
        <v>-372.732218</v>
      </c>
      <c r="H1588" s="50" t="n">
        <f aca="false">FilterPk!F$34</f>
        <v>-18.430041</v>
      </c>
      <c r="I1588" s="50" t="n">
        <f aca="false">FilterPk!G$34</f>
        <v>-7.519049</v>
      </c>
      <c r="J1588" s="50" t="n">
        <f aca="false">FilterPk!H$34</f>
        <v>7.209206</v>
      </c>
      <c r="K1588" s="50" t="n">
        <f aca="false">FilterPk!I$34</f>
        <v>16.283645</v>
      </c>
      <c r="L1588" s="50" t="n">
        <f aca="false">FilterPk!J$34</f>
        <v>-0.622678</v>
      </c>
      <c r="M1588" s="50" t="n">
        <f aca="false">FilterPk!K$34</f>
        <v>48.787102</v>
      </c>
      <c r="N1588" s="50" t="n">
        <f aca="false">FilterPk!L$34</f>
        <v>-316.641494</v>
      </c>
      <c r="O1588" s="50" t="n">
        <f aca="false">FilterPk!M$34</f>
        <v>137.057149</v>
      </c>
      <c r="P1588" s="50" t="n">
        <f aca="false">FilterPk!N$34</f>
        <v>0</v>
      </c>
      <c r="Q1588" s="51" t="n">
        <f aca="false">FilterPk!O$34</f>
        <v>-179.584345</v>
      </c>
    </row>
    <row r="1589" customFormat="false" ht="12.75" hidden="false" customHeight="false" outlineLevel="0" collapsed="false">
      <c r="B1589" s="85" t="str">
        <f aca="false">FilterPk!A$35</f>
        <v>Doug Gilbert-Smith</v>
      </c>
      <c r="C1589" s="13" t="n">
        <f aca="false">C1588+1</f>
        <v>1588</v>
      </c>
      <c r="D1589" s="50" t="n">
        <f aca="false">FilterPk!B$35</f>
        <v>0</v>
      </c>
      <c r="E1589" s="50" t="n">
        <f aca="false">FilterPk!C$35</f>
        <v>0</v>
      </c>
      <c r="F1589" s="50" t="n">
        <f aca="false">FilterPk!D$35</f>
        <v>-34.907</v>
      </c>
      <c r="G1589" s="50" t="n">
        <f aca="false">FilterPk!E$35</f>
        <v>38.473605</v>
      </c>
      <c r="H1589" s="50" t="n">
        <f aca="false">FilterPk!F$35</f>
        <v>-29.642523</v>
      </c>
      <c r="I1589" s="50" t="n">
        <f aca="false">FilterPk!G$35</f>
        <v>30.491272</v>
      </c>
      <c r="J1589" s="50" t="n">
        <f aca="false">FilterPk!H$35</f>
        <v>0</v>
      </c>
      <c r="K1589" s="50" t="n">
        <f aca="false">FilterPk!I$35</f>
        <v>90.452808</v>
      </c>
      <c r="L1589" s="50" t="n">
        <f aca="false">FilterPk!J$35</f>
        <v>0</v>
      </c>
      <c r="M1589" s="50" t="n">
        <f aca="false">FilterPk!K$35</f>
        <v>14.574853</v>
      </c>
      <c r="N1589" s="50" t="n">
        <f aca="false">FilterPk!L$35</f>
        <v>109.443015</v>
      </c>
      <c r="O1589" s="50" t="n">
        <f aca="false">FilterPk!M$35</f>
        <v>94.93307</v>
      </c>
      <c r="P1589" s="50" t="n">
        <f aca="false">FilterPk!N$35</f>
        <v>-157.516125</v>
      </c>
      <c r="Q1589" s="51" t="n">
        <f aca="false">FilterPk!O$35</f>
        <v>46.85996</v>
      </c>
    </row>
    <row r="1590" customFormat="false" ht="12.75" hidden="false" customHeight="false" outlineLevel="0" collapsed="false">
      <c r="B1590" s="85" t="str">
        <f aca="false">FilterPk!A$36</f>
        <v>Rogers Herndon</v>
      </c>
      <c r="C1590" s="13" t="n">
        <f aca="false">C1589+1</f>
        <v>1589</v>
      </c>
      <c r="D1590" s="50" t="n">
        <f aca="false">FilterPk!B$36</f>
        <v>0</v>
      </c>
      <c r="E1590" s="50" t="n">
        <f aca="false">FilterPk!C$36</f>
        <v>0</v>
      </c>
      <c r="F1590" s="50" t="n">
        <f aca="false">FilterPk!D$36</f>
        <v>-16.269581</v>
      </c>
      <c r="G1590" s="50" t="n">
        <f aca="false">FilterPk!E$36</f>
        <v>-36.150495</v>
      </c>
      <c r="H1590" s="50" t="n">
        <f aca="false">FilterPk!F$36</f>
        <v>-105.080472</v>
      </c>
      <c r="I1590" s="50" t="n">
        <f aca="false">FilterPk!G$36</f>
        <v>-21.496839</v>
      </c>
      <c r="J1590" s="50" t="n">
        <f aca="false">FilterPk!H$36</f>
        <v>76.011979</v>
      </c>
      <c r="K1590" s="50" t="n">
        <f aca="false">FilterPk!I$36</f>
        <v>315.376651</v>
      </c>
      <c r="L1590" s="50" t="n">
        <f aca="false">FilterPk!J$36</f>
        <v>0.622678</v>
      </c>
      <c r="M1590" s="50" t="n">
        <f aca="false">FilterPk!K$36</f>
        <v>131.855286</v>
      </c>
      <c r="N1590" s="50" t="n">
        <f aca="false">FilterPk!L$36</f>
        <v>344.869207</v>
      </c>
      <c r="O1590" s="50" t="n">
        <f aca="false">FilterPk!M$36</f>
        <v>500.495437</v>
      </c>
      <c r="P1590" s="50" t="n">
        <f aca="false">FilterPk!N$36</f>
        <v>0</v>
      </c>
      <c r="Q1590" s="51" t="n">
        <f aca="false">FilterPk!O$36</f>
        <v>845.364644</v>
      </c>
    </row>
    <row r="1591" customFormat="false" ht="12.75" hidden="false" customHeight="false" outlineLevel="0" collapsed="false">
      <c r="B1591" s="85" t="str">
        <f aca="false">FilterPk!A$37</f>
        <v>Dana Davis</v>
      </c>
      <c r="C1591" s="13" t="n">
        <f aca="false">C1590+1</f>
        <v>1590</v>
      </c>
      <c r="D1591" s="50" t="n">
        <f aca="false">FilterPk!B$37</f>
        <v>0</v>
      </c>
      <c r="E1591" s="50" t="n">
        <f aca="false">FilterPk!C$37</f>
        <v>0</v>
      </c>
      <c r="F1591" s="50" t="n">
        <f aca="false">FilterPk!D$37</f>
        <v>4.986714</v>
      </c>
      <c r="G1591" s="50" t="n">
        <f aca="false">FilterPk!E$37</f>
        <v>-10.425106</v>
      </c>
      <c r="H1591" s="50" t="n">
        <f aca="false">FilterPk!F$37</f>
        <v>34.582944</v>
      </c>
      <c r="I1591" s="50" t="n">
        <f aca="false">FilterPk!G$37</f>
        <v>31.966656</v>
      </c>
      <c r="J1591" s="50" t="n">
        <f aca="false">FilterPk!H$37</f>
        <v>34.267547</v>
      </c>
      <c r="K1591" s="50" t="n">
        <f aca="false">FilterPk!I$37</f>
        <v>70.027981</v>
      </c>
      <c r="L1591" s="50" t="n">
        <f aca="false">FilterPk!J$37</f>
        <v>33.814965</v>
      </c>
      <c r="M1591" s="50" t="n">
        <f aca="false">FilterPk!K$37</f>
        <v>44.191074</v>
      </c>
      <c r="N1591" s="50" t="n">
        <f aca="false">FilterPk!L$37</f>
        <v>243.412775</v>
      </c>
      <c r="O1591" s="50" t="n">
        <f aca="false">FilterPk!M$37</f>
        <v>27.55263</v>
      </c>
      <c r="P1591" s="50" t="n">
        <f aca="false">FilterPk!N$37</f>
        <v>0</v>
      </c>
      <c r="Q1591" s="51" t="n">
        <f aca="false">FilterPk!O$37</f>
        <v>270.965405</v>
      </c>
    </row>
    <row r="1592" customFormat="false" ht="12.75" hidden="false" customHeight="false" outlineLevel="0" collapsed="false">
      <c r="B1592" s="85" t="str">
        <f aca="false">FilterPk!A$38</f>
        <v>Tom May</v>
      </c>
      <c r="C1592" s="13" t="n">
        <f aca="false">C1591+1</f>
        <v>1591</v>
      </c>
      <c r="D1592" s="50" t="n">
        <f aca="false">FilterPk!B$38</f>
        <v>0</v>
      </c>
      <c r="E1592" s="50" t="n">
        <f aca="false">FilterPk!C$38</f>
        <v>0</v>
      </c>
      <c r="F1592" s="50" t="n">
        <f aca="false">FilterPk!D$38</f>
        <v>0</v>
      </c>
      <c r="G1592" s="50" t="n">
        <f aca="false">FilterPk!E$38</f>
        <v>0</v>
      </c>
      <c r="H1592" s="50" t="n">
        <f aca="false">FilterPk!F$38</f>
        <v>0</v>
      </c>
      <c r="I1592" s="50" t="n">
        <f aca="false">FilterPk!G$38</f>
        <v>0</v>
      </c>
      <c r="J1592" s="50" t="n">
        <f aca="false">FilterPk!H$38</f>
        <v>0</v>
      </c>
      <c r="K1592" s="50" t="n">
        <f aca="false">FilterPk!I$38</f>
        <v>0</v>
      </c>
      <c r="L1592" s="50" t="n">
        <f aca="false">FilterPk!J$38</f>
        <v>0</v>
      </c>
      <c r="M1592" s="50" t="n">
        <f aca="false">FilterPk!K$38</f>
        <v>0</v>
      </c>
      <c r="N1592" s="50" t="n">
        <f aca="false">FilterPk!L$38</f>
        <v>0</v>
      </c>
      <c r="O1592" s="50" t="n">
        <f aca="false">FilterPk!M$38</f>
        <v>0</v>
      </c>
      <c r="P1592" s="50" t="n">
        <f aca="false">FilterPk!N$38</f>
        <v>0</v>
      </c>
      <c r="Q1592" s="51" t="n">
        <f aca="false">FilterPk!O$38</f>
        <v>0</v>
      </c>
    </row>
    <row r="1593" customFormat="false" ht="12.75" hidden="false" customHeight="false" outlineLevel="0" collapsed="false">
      <c r="B1593" s="85" t="str">
        <f aca="false">FilterPk!A$39</f>
        <v>Clint Dean</v>
      </c>
      <c r="C1593" s="13" t="n">
        <f aca="false">C1592+1</f>
        <v>1592</v>
      </c>
      <c r="D1593" s="50" t="n">
        <f aca="false">FilterPk!B$39</f>
        <v>0</v>
      </c>
      <c r="E1593" s="50" t="n">
        <f aca="false">FilterPk!C$39</f>
        <v>0</v>
      </c>
      <c r="F1593" s="50" t="n">
        <f aca="false">FilterPk!D$39</f>
        <v>-27.9256</v>
      </c>
      <c r="G1593" s="50" t="n">
        <f aca="false">FilterPk!E$39</f>
        <v>0</v>
      </c>
      <c r="H1593" s="50" t="n">
        <f aca="false">FilterPk!F$39</f>
        <v>0</v>
      </c>
      <c r="I1593" s="50" t="n">
        <f aca="false">FilterPk!G$39</f>
        <v>0</v>
      </c>
      <c r="J1593" s="50" t="n">
        <f aca="false">FilterPk!H$39</f>
        <v>0</v>
      </c>
      <c r="K1593" s="50" t="n">
        <f aca="false">FilterPk!I$39</f>
        <v>0</v>
      </c>
      <c r="L1593" s="50" t="n">
        <f aca="false">FilterPk!J$39</f>
        <v>0</v>
      </c>
      <c r="M1593" s="50" t="n">
        <f aca="false">FilterPk!K$39</f>
        <v>0</v>
      </c>
      <c r="N1593" s="50" t="n">
        <f aca="false">FilterPk!L$39</f>
        <v>-27.9256</v>
      </c>
      <c r="O1593" s="50" t="n">
        <f aca="false">FilterPk!M$39</f>
        <v>0</v>
      </c>
      <c r="P1593" s="50" t="n">
        <f aca="false">FilterPk!N$39</f>
        <v>0</v>
      </c>
      <c r="Q1593" s="51" t="n">
        <f aca="false">FilterPk!O$39</f>
        <v>-27.9256</v>
      </c>
    </row>
    <row r="1594" customFormat="false" ht="12.75" hidden="false" customHeight="false" outlineLevel="0" collapsed="false">
      <c r="B1594" s="85" t="str">
        <f aca="false">FilterPk!A$40</f>
        <v>Rob Benson</v>
      </c>
      <c r="C1594" s="13" t="n">
        <f aca="false">C1593+1</f>
        <v>1593</v>
      </c>
      <c r="D1594" s="50" t="n">
        <f aca="false">FilterPk!B$40</f>
        <v>0</v>
      </c>
      <c r="E1594" s="50" t="n">
        <f aca="false">FilterPk!C$40</f>
        <v>0</v>
      </c>
      <c r="F1594" s="50" t="n">
        <f aca="false">FilterPk!D$40</f>
        <v>0</v>
      </c>
      <c r="G1594" s="50" t="n">
        <f aca="false">FilterPk!E$40</f>
        <v>-76.947211</v>
      </c>
      <c r="H1594" s="50" t="n">
        <f aca="false">FilterPk!F$40</f>
        <v>0</v>
      </c>
      <c r="I1594" s="50" t="n">
        <f aca="false">FilterPk!G$40</f>
        <v>0</v>
      </c>
      <c r="J1594" s="50" t="n">
        <f aca="false">FilterPk!H$40</f>
        <v>0</v>
      </c>
      <c r="K1594" s="50" t="n">
        <f aca="false">FilterPk!I$40</f>
        <v>0</v>
      </c>
      <c r="L1594" s="50" t="n">
        <f aca="false">FilterPk!J$40</f>
        <v>0</v>
      </c>
      <c r="M1594" s="50" t="n">
        <f aca="false">FilterPk!K$40</f>
        <v>0</v>
      </c>
      <c r="N1594" s="50" t="n">
        <f aca="false">FilterPk!L$40</f>
        <v>-76.947211</v>
      </c>
      <c r="O1594" s="50" t="n">
        <f aca="false">FilterPk!M$40</f>
        <v>0</v>
      </c>
      <c r="P1594" s="50" t="n">
        <f aca="false">FilterPk!N$40</f>
        <v>0</v>
      </c>
      <c r="Q1594" s="51" t="n">
        <f aca="false">FilterPk!O$40</f>
        <v>-76.947211</v>
      </c>
    </row>
    <row r="1595" customFormat="false" ht="12.75" hidden="false" customHeight="false" outlineLevel="0" collapsed="false">
      <c r="B1595" s="85" t="str">
        <f aca="false">FilterPk!A$41</f>
        <v>Matt Lorenz</v>
      </c>
      <c r="C1595" s="13" t="n">
        <f aca="false">C1594+1</f>
        <v>1594</v>
      </c>
      <c r="D1595" s="50" t="n">
        <f aca="false">FilterPk!B$41</f>
        <v>0</v>
      </c>
      <c r="E1595" s="50" t="n">
        <f aca="false">FilterPk!C$41</f>
        <v>0</v>
      </c>
      <c r="F1595" s="50" t="n">
        <f aca="false">FilterPk!D$41</f>
        <v>0</v>
      </c>
      <c r="G1595" s="50" t="n">
        <f aca="false">FilterPk!E$41</f>
        <v>0</v>
      </c>
      <c r="H1595" s="50" t="n">
        <f aca="false">FilterPk!F$41</f>
        <v>0</v>
      </c>
      <c r="I1595" s="50" t="n">
        <f aca="false">FilterPk!G$41</f>
        <v>0</v>
      </c>
      <c r="J1595" s="50" t="n">
        <f aca="false">FilterPk!H$41</f>
        <v>0</v>
      </c>
      <c r="K1595" s="50" t="n">
        <f aca="false">FilterPk!I$41</f>
        <v>0</v>
      </c>
      <c r="L1595" s="50" t="n">
        <f aca="false">FilterPk!J$41</f>
        <v>0</v>
      </c>
      <c r="M1595" s="50" t="n">
        <f aca="false">FilterPk!K$41</f>
        <v>0</v>
      </c>
      <c r="N1595" s="50" t="n">
        <f aca="false">FilterPk!L$41</f>
        <v>0</v>
      </c>
      <c r="O1595" s="50" t="n">
        <f aca="false">FilterPk!M$41</f>
        <v>0</v>
      </c>
      <c r="P1595" s="50" t="n">
        <f aca="false">FilterPk!N$41</f>
        <v>0</v>
      </c>
      <c r="Q1595" s="51" t="n">
        <f aca="false">FilterPk!O$41</f>
        <v>0</v>
      </c>
    </row>
    <row r="1596" customFormat="false" ht="12.75" hidden="false" customHeight="false" outlineLevel="0" collapsed="false">
      <c r="B1596" s="85" t="str">
        <f aca="false">FilterPk!A$42</f>
        <v>John Forney</v>
      </c>
      <c r="C1596" s="13" t="n">
        <f aca="false">C1595+1</f>
        <v>1595</v>
      </c>
      <c r="D1596" s="50" t="n">
        <f aca="false">FilterPk!B$42</f>
        <v>0</v>
      </c>
      <c r="E1596" s="50" t="n">
        <f aca="false">FilterPk!C$42</f>
        <v>0</v>
      </c>
      <c r="F1596" s="50" t="n">
        <f aca="false">FilterPk!D$42</f>
        <v>0</v>
      </c>
      <c r="G1596" s="50" t="n">
        <f aca="false">FilterPk!E$42</f>
        <v>0</v>
      </c>
      <c r="H1596" s="50" t="n">
        <f aca="false">FilterPk!F$42</f>
        <v>0</v>
      </c>
      <c r="I1596" s="50" t="n">
        <f aca="false">FilterPk!G$42</f>
        <v>0</v>
      </c>
      <c r="J1596" s="50" t="n">
        <f aca="false">FilterPk!H$42</f>
        <v>0</v>
      </c>
      <c r="K1596" s="50" t="n">
        <f aca="false">FilterPk!I$42</f>
        <v>0</v>
      </c>
      <c r="L1596" s="50" t="n">
        <f aca="false">FilterPk!J$42</f>
        <v>0</v>
      </c>
      <c r="M1596" s="50" t="n">
        <f aca="false">FilterPk!K$42</f>
        <v>0</v>
      </c>
      <c r="N1596" s="50" t="n">
        <f aca="false">FilterPk!L$42</f>
        <v>0</v>
      </c>
      <c r="O1596" s="50" t="n">
        <f aca="false">FilterPk!M$42</f>
        <v>0</v>
      </c>
      <c r="P1596" s="50" t="n">
        <f aca="false">FilterPk!N$42</f>
        <v>0</v>
      </c>
      <c r="Q1596" s="51" t="n">
        <f aca="false">FilterPk!O$42</f>
        <v>0</v>
      </c>
    </row>
    <row r="1597" customFormat="false" ht="12.75" hidden="false" customHeight="false" outlineLevel="0" collapsed="false">
      <c r="B1597" s="85" t="str">
        <f aca="false">FilterPk!A$43</f>
        <v>Mike Carson</v>
      </c>
      <c r="C1597" s="13" t="n">
        <f aca="false">C1596+1</f>
        <v>1596</v>
      </c>
      <c r="D1597" s="50" t="n">
        <f aca="false">FilterPk!B$43</f>
        <v>0</v>
      </c>
      <c r="E1597" s="50" t="n">
        <f aca="false">FilterPk!C$43</f>
        <v>0</v>
      </c>
      <c r="F1597" s="50" t="n">
        <f aca="false">FilterPk!D$43</f>
        <v>0</v>
      </c>
      <c r="G1597" s="50" t="n">
        <f aca="false">FilterPk!E$43</f>
        <v>0</v>
      </c>
      <c r="H1597" s="50" t="n">
        <f aca="false">FilterPk!F$43</f>
        <v>0</v>
      </c>
      <c r="I1597" s="50" t="n">
        <f aca="false">FilterPk!G$43</f>
        <v>0</v>
      </c>
      <c r="J1597" s="50" t="n">
        <f aca="false">FilterPk!H$43</f>
        <v>0</v>
      </c>
      <c r="K1597" s="50" t="n">
        <f aca="false">FilterPk!I$43</f>
        <v>0</v>
      </c>
      <c r="L1597" s="50" t="n">
        <f aca="false">FilterPk!J$43</f>
        <v>0</v>
      </c>
      <c r="M1597" s="50" t="n">
        <f aca="false">FilterPk!K$43</f>
        <v>0</v>
      </c>
      <c r="N1597" s="50" t="n">
        <f aca="false">FilterPk!L$43</f>
        <v>0</v>
      </c>
      <c r="O1597" s="50" t="n">
        <f aca="false">FilterPk!M$43</f>
        <v>0</v>
      </c>
      <c r="P1597" s="50" t="n">
        <f aca="false">FilterPk!N$43</f>
        <v>0</v>
      </c>
      <c r="Q1597" s="51" t="n">
        <f aca="false">FilterPk!O$43</f>
        <v>0</v>
      </c>
    </row>
    <row r="1598" customFormat="false" ht="12.75" hidden="false" customHeight="false" outlineLevel="0" collapsed="false">
      <c r="B1598" s="85" t="str">
        <f aca="false">FilterPk!A$44</f>
        <v>Chris Dorland</v>
      </c>
      <c r="C1598" s="13" t="n">
        <f aca="false">C1597+1</f>
        <v>1597</v>
      </c>
      <c r="D1598" s="50" t="n">
        <f aca="false">FilterPk!B$44</f>
        <v>0</v>
      </c>
      <c r="E1598" s="50" t="n">
        <f aca="false">FilterPk!C$44</f>
        <v>0</v>
      </c>
      <c r="F1598" s="50" t="n">
        <f aca="false">FilterPk!D$44</f>
        <v>0</v>
      </c>
      <c r="G1598" s="50" t="n">
        <f aca="false">FilterPk!E$44</f>
        <v>0</v>
      </c>
      <c r="H1598" s="50" t="n">
        <f aca="false">FilterPk!F$44</f>
        <v>0</v>
      </c>
      <c r="I1598" s="50" t="n">
        <f aca="false">FilterPk!G$44</f>
        <v>0</v>
      </c>
      <c r="J1598" s="50" t="n">
        <f aca="false">FilterPk!H$44</f>
        <v>0</v>
      </c>
      <c r="K1598" s="50" t="n">
        <f aca="false">FilterPk!I$44</f>
        <v>0</v>
      </c>
      <c r="L1598" s="50" t="n">
        <f aca="false">FilterPk!J$44</f>
        <v>0</v>
      </c>
      <c r="M1598" s="50" t="n">
        <f aca="false">FilterPk!K$44</f>
        <v>0</v>
      </c>
      <c r="N1598" s="50" t="n">
        <f aca="false">FilterPk!L$44</f>
        <v>0</v>
      </c>
      <c r="O1598" s="50" t="n">
        <f aca="false">FilterPk!M$44</f>
        <v>0</v>
      </c>
      <c r="P1598" s="50" t="n">
        <f aca="false">FilterPk!N$44</f>
        <v>0</v>
      </c>
      <c r="Q1598" s="51" t="n">
        <f aca="false">FilterPk!O$44</f>
        <v>0</v>
      </c>
    </row>
    <row r="1599" customFormat="false" ht="12.75" hidden="false" customHeight="false" outlineLevel="0" collapsed="false">
      <c r="B1599" s="85" t="str">
        <f aca="false">FilterPk!A$45</f>
        <v>Jeff King</v>
      </c>
      <c r="C1599" s="13" t="n">
        <f aca="false">C1598+1</f>
        <v>1598</v>
      </c>
      <c r="D1599" s="50" t="n">
        <f aca="false">FilterPk!B$45</f>
        <v>0</v>
      </c>
      <c r="E1599" s="50" t="n">
        <f aca="false">FilterPk!C$45</f>
        <v>0</v>
      </c>
      <c r="F1599" s="50" t="n">
        <f aca="false">FilterPk!D$45</f>
        <v>0</v>
      </c>
      <c r="G1599" s="50" t="n">
        <f aca="false">FilterPk!E$45</f>
        <v>0</v>
      </c>
      <c r="H1599" s="50" t="n">
        <f aca="false">FilterPk!F$45</f>
        <v>0</v>
      </c>
      <c r="I1599" s="50" t="n">
        <f aca="false">FilterPk!G$45</f>
        <v>0</v>
      </c>
      <c r="J1599" s="50" t="n">
        <f aca="false">FilterPk!H$45</f>
        <v>0</v>
      </c>
      <c r="K1599" s="50" t="n">
        <f aca="false">FilterPk!I$45</f>
        <v>0</v>
      </c>
      <c r="L1599" s="50" t="n">
        <f aca="false">FilterPk!J$45</f>
        <v>0</v>
      </c>
      <c r="M1599" s="50" t="n">
        <f aca="false">FilterPk!K$45</f>
        <v>0</v>
      </c>
      <c r="N1599" s="50" t="n">
        <f aca="false">FilterPk!L$45</f>
        <v>0</v>
      </c>
      <c r="O1599" s="50" t="n">
        <f aca="false">FilterPk!M$45</f>
        <v>0</v>
      </c>
      <c r="P1599" s="50" t="n">
        <f aca="false">FilterPk!N$45</f>
        <v>0</v>
      </c>
      <c r="Q1599" s="51" t="n">
        <f aca="false">FilterPk!O$45</f>
        <v>0</v>
      </c>
    </row>
    <row r="1600" customFormat="false" ht="12.75" hidden="false" customHeight="false" outlineLevel="0" collapsed="false">
      <c r="B1600" s="85" t="n">
        <f aca="false">FilterPk!A$46</f>
        <v>0</v>
      </c>
      <c r="C1600" s="13" t="n">
        <f aca="false">C1599+1</f>
        <v>1599</v>
      </c>
      <c r="D1600" s="50" t="n">
        <f aca="false">FilterPk!B$46</f>
        <v>0</v>
      </c>
      <c r="E1600" s="50" t="n">
        <f aca="false">FilterPk!C$46</f>
        <v>0</v>
      </c>
      <c r="F1600" s="50" t="n">
        <f aca="false">FilterPk!D$46</f>
        <v>0</v>
      </c>
      <c r="G1600" s="50" t="n">
        <f aca="false">FilterPk!E$46</f>
        <v>0</v>
      </c>
      <c r="H1600" s="50" t="n">
        <f aca="false">FilterPk!F$46</f>
        <v>0</v>
      </c>
      <c r="I1600" s="50" t="n">
        <f aca="false">FilterPk!G$46</f>
        <v>0</v>
      </c>
      <c r="J1600" s="50" t="n">
        <f aca="false">FilterPk!H$46</f>
        <v>0</v>
      </c>
      <c r="K1600" s="50" t="n">
        <f aca="false">FilterPk!I$46</f>
        <v>0</v>
      </c>
      <c r="L1600" s="50" t="n">
        <f aca="false">FilterPk!J$46</f>
        <v>0</v>
      </c>
      <c r="M1600" s="50" t="n">
        <f aca="false">FilterPk!K$46</f>
        <v>0</v>
      </c>
      <c r="N1600" s="50" t="n">
        <f aca="false">FilterPk!L$46</f>
        <v>0</v>
      </c>
      <c r="O1600" s="50" t="n">
        <f aca="false">FilterPk!M$46</f>
        <v>0</v>
      </c>
      <c r="P1600" s="50" t="n">
        <f aca="false">FilterPk!N$46</f>
        <v>0</v>
      </c>
      <c r="Q1600" s="51" t="n">
        <f aca="false">FilterPk!O$46</f>
        <v>0</v>
      </c>
    </row>
    <row r="1601" customFormat="false" ht="12.75" hidden="false" customHeight="false" outlineLevel="0" collapsed="false">
      <c r="B1601" s="87" t="n">
        <f aca="false">FilterPk!A$47</f>
        <v>0</v>
      </c>
      <c r="C1601" s="64" t="n">
        <f aca="false">C1600+1</f>
        <v>1600</v>
      </c>
      <c r="D1601" s="54" t="n">
        <f aca="false">FilterPk!B$47</f>
        <v>0</v>
      </c>
      <c r="E1601" s="54" t="n">
        <f aca="false">FilterPk!C$47</f>
        <v>0</v>
      </c>
      <c r="F1601" s="54" t="n">
        <f aca="false">FilterPk!D$47</f>
        <v>0</v>
      </c>
      <c r="G1601" s="54" t="n">
        <f aca="false">FilterPk!E$47</f>
        <v>0</v>
      </c>
      <c r="H1601" s="54" t="n">
        <f aca="false">FilterPk!F$47</f>
        <v>0</v>
      </c>
      <c r="I1601" s="54" t="n">
        <f aca="false">FilterPk!G$47</f>
        <v>0</v>
      </c>
      <c r="J1601" s="54" t="n">
        <f aca="false">FilterPk!H$47</f>
        <v>0</v>
      </c>
      <c r="K1601" s="54" t="n">
        <f aca="false">FilterPk!I$47</f>
        <v>0</v>
      </c>
      <c r="L1601" s="54" t="n">
        <f aca="false">FilterPk!J$47</f>
        <v>0</v>
      </c>
      <c r="M1601" s="54" t="n">
        <f aca="false">FilterPk!K$47</f>
        <v>0</v>
      </c>
      <c r="N1601" s="54" t="n">
        <f aca="false">FilterPk!L$47</f>
        <v>0</v>
      </c>
      <c r="O1601" s="54" t="n">
        <f aca="false">FilterPk!M$47</f>
        <v>0</v>
      </c>
      <c r="P1601" s="54" t="n">
        <f aca="false">FilterPk!N$47</f>
        <v>0</v>
      </c>
      <c r="Q1601" s="55" t="n">
        <f aca="false">FilterPk!O$47</f>
        <v>0</v>
      </c>
    </row>
    <row r="1602" customFormat="false" ht="12.75" hidden="false" customHeight="false" outlineLevel="0" collapsed="false">
      <c r="A1602" s="0" t="n">
        <f aca="false">A1562+1</f>
        <v>41</v>
      </c>
      <c r="B1602" s="57" t="n">
        <f aca="false">FilterPk!D$1</f>
        <v>36907</v>
      </c>
      <c r="C1602" s="58" t="n">
        <f aca="false">C1601+1</f>
        <v>1601</v>
      </c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83"/>
    </row>
    <row r="1603" customFormat="false" ht="12.75" hidden="false" customHeight="false" outlineLevel="0" collapsed="false">
      <c r="B1603" s="61"/>
      <c r="C1603" s="13" t="n">
        <f aca="false">C1602+1</f>
        <v>1602</v>
      </c>
      <c r="D1603" s="13"/>
      <c r="E1603" s="21" t="s">
        <v>5</v>
      </c>
      <c r="F1603" s="21" t="s">
        <v>6</v>
      </c>
      <c r="G1603" s="21" t="s">
        <v>7</v>
      </c>
      <c r="H1603" s="21" t="s">
        <v>8</v>
      </c>
      <c r="I1603" s="21" t="s">
        <v>9</v>
      </c>
      <c r="J1603" s="21" t="s">
        <v>10</v>
      </c>
      <c r="K1603" s="21" t="s">
        <v>11</v>
      </c>
      <c r="L1603" s="21" t="s">
        <v>12</v>
      </c>
      <c r="M1603" s="21" t="s">
        <v>13</v>
      </c>
      <c r="N1603" s="21" t="s">
        <v>14</v>
      </c>
      <c r="O1603" s="21" t="n">
        <v>2002</v>
      </c>
      <c r="P1603" s="21" t="s">
        <v>15</v>
      </c>
      <c r="Q1603" s="84" t="s">
        <v>16</v>
      </c>
    </row>
    <row r="1604" customFormat="false" ht="12.75" hidden="false" customHeight="false" outlineLevel="0" collapsed="false">
      <c r="B1604" s="85" t="str">
        <f aca="false">FilterPk!A$9</f>
        <v>Power positions</v>
      </c>
      <c r="C1604" s="13" t="n">
        <f aca="false">C1603+1</f>
        <v>1603</v>
      </c>
      <c r="D1604" s="13" t="s">
        <v>4</v>
      </c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86"/>
    </row>
    <row r="1605" customFormat="false" ht="12.75" hidden="false" customHeight="false" outlineLevel="0" collapsed="false">
      <c r="B1605" s="85" t="str">
        <f aca="false">FilterPk!A$10</f>
        <v>East Position</v>
      </c>
      <c r="C1605" s="13" t="n">
        <f aca="false">C1604+1</f>
        <v>1604</v>
      </c>
      <c r="D1605" s="50" t="n">
        <f aca="false">FilterPk!B$10</f>
        <v>34784396.7946123</v>
      </c>
      <c r="E1605" s="50" t="n">
        <f aca="false">FilterPk!C$10</f>
        <v>75045.54</v>
      </c>
      <c r="F1605" s="50" t="n">
        <f aca="false">FilterPk!D$10</f>
        <v>84629.15</v>
      </c>
      <c r="G1605" s="50" t="n">
        <f aca="false">FilterPk!E$10</f>
        <v>1358824.72</v>
      </c>
      <c r="H1605" s="50" t="n">
        <f aca="false">FilterPk!F$10</f>
        <v>1120662.53</v>
      </c>
      <c r="I1605" s="50" t="n">
        <f aca="false">FilterPk!G$10</f>
        <v>422841.14</v>
      </c>
      <c r="J1605" s="50" t="n">
        <f aca="false">FilterPk!H$10</f>
        <v>788810.55</v>
      </c>
      <c r="K1605" s="50" t="n">
        <f aca="false">FilterPk!I$10</f>
        <v>1076253.71</v>
      </c>
      <c r="L1605" s="50" t="n">
        <f aca="false">FilterPk!J$10</f>
        <v>363159.42</v>
      </c>
      <c r="M1605" s="50" t="n">
        <f aca="false">FilterPk!K$10</f>
        <v>5764043.19</v>
      </c>
      <c r="N1605" s="50" t="n">
        <f aca="false">FilterPk!L$10</f>
        <v>11054269.95</v>
      </c>
      <c r="O1605" s="50" t="n">
        <f aca="false">FilterPk!M$10</f>
        <v>3650317.45</v>
      </c>
      <c r="P1605" s="50" t="n">
        <f aca="false">FilterPk!N$10</f>
        <v>-1642778.44</v>
      </c>
      <c r="Q1605" s="51" t="n">
        <f aca="false">FilterPk!O$10</f>
        <v>13061808.96</v>
      </c>
    </row>
    <row r="1606" customFormat="false" ht="12.75" hidden="false" customHeight="false" outlineLevel="0" collapsed="false">
      <c r="B1606" s="85" t="str">
        <f aca="false">FilterPk!A$11</f>
        <v>East Power Mgmt</v>
      </c>
      <c r="C1606" s="13" t="n">
        <f aca="false">C1605+1</f>
        <v>1605</v>
      </c>
      <c r="D1606" s="50" t="n">
        <f aca="false">FilterPk!B$11</f>
        <v>7547347.04451418</v>
      </c>
      <c r="E1606" s="50" t="n">
        <f aca="false">FilterPk!C$11</f>
        <v>43646.27</v>
      </c>
      <c r="F1606" s="50" t="n">
        <f aca="false">FilterPk!D$11</f>
        <v>-98133.28</v>
      </c>
      <c r="G1606" s="50" t="n">
        <f aca="false">FilterPk!E$11</f>
        <v>107993.78</v>
      </c>
      <c r="H1606" s="50" t="n">
        <f aca="false">FilterPk!F$11</f>
        <v>155786.29</v>
      </c>
      <c r="I1606" s="50" t="n">
        <f aca="false">FilterPk!G$11</f>
        <v>89357.34</v>
      </c>
      <c r="J1606" s="50" t="n">
        <f aca="false">FilterPk!H$11</f>
        <v>247101.13</v>
      </c>
      <c r="K1606" s="50" t="n">
        <f aca="false">FilterPk!I$11</f>
        <v>307386.28</v>
      </c>
      <c r="L1606" s="50" t="n">
        <f aca="false">FilterPk!J$11</f>
        <v>108209.05</v>
      </c>
      <c r="M1606" s="50" t="n">
        <f aca="false">FilterPk!K$11</f>
        <v>1338376.99</v>
      </c>
      <c r="N1606" s="50" t="n">
        <f aca="false">FilterPk!L$11</f>
        <v>2299723.85</v>
      </c>
      <c r="O1606" s="50" t="n">
        <f aca="false">FilterPk!M$11</f>
        <v>606348.53</v>
      </c>
      <c r="P1606" s="50" t="n">
        <f aca="false">FilterPk!N$11</f>
        <v>61912.21</v>
      </c>
      <c r="Q1606" s="51" t="n">
        <f aca="false">FilterPk!O$11</f>
        <v>2967984.59</v>
      </c>
    </row>
    <row r="1607" customFormat="false" ht="12.75" hidden="false" customHeight="false" outlineLevel="0" collapsed="false">
      <c r="B1607" s="85" t="str">
        <f aca="false">FilterPk!A$12</f>
        <v>Long Term Options</v>
      </c>
      <c r="C1607" s="13" t="n">
        <f aca="false">C1606+1</f>
        <v>1606</v>
      </c>
      <c r="D1607" s="50" t="n">
        <f aca="false">FilterPk!B$12</f>
        <v>0</v>
      </c>
      <c r="E1607" s="50" t="n">
        <f aca="false">FilterPk!C$12</f>
        <v>0</v>
      </c>
      <c r="F1607" s="50" t="n">
        <f aca="false">FilterPk!D$12</f>
        <v>0</v>
      </c>
      <c r="G1607" s="50" t="n">
        <f aca="false">FilterPk!E$12</f>
        <v>0</v>
      </c>
      <c r="H1607" s="50" t="n">
        <f aca="false">FilterPk!F$12</f>
        <v>0</v>
      </c>
      <c r="I1607" s="50" t="n">
        <f aca="false">FilterPk!G$12</f>
        <v>0</v>
      </c>
      <c r="J1607" s="50" t="n">
        <f aca="false">FilterPk!H$12</f>
        <v>0</v>
      </c>
      <c r="K1607" s="50" t="n">
        <f aca="false">FilterPk!I$12</f>
        <v>0</v>
      </c>
      <c r="L1607" s="50" t="n">
        <f aca="false">FilterPk!J$12</f>
        <v>0</v>
      </c>
      <c r="M1607" s="50" t="n">
        <f aca="false">FilterPk!K$12</f>
        <v>0</v>
      </c>
      <c r="N1607" s="50" t="n">
        <f aca="false">FilterPk!L$12</f>
        <v>0</v>
      </c>
      <c r="O1607" s="50" t="n">
        <f aca="false">FilterPk!M$12</f>
        <v>0</v>
      </c>
      <c r="P1607" s="50" t="n">
        <f aca="false">FilterPk!N$12</f>
        <v>0</v>
      </c>
      <c r="Q1607" s="51" t="n">
        <f aca="false">FilterPk!O$12</f>
        <v>0</v>
      </c>
    </row>
    <row r="1608" customFormat="false" ht="12.75" hidden="false" customHeight="false" outlineLevel="0" collapsed="false">
      <c r="B1608" s="85" t="str">
        <f aca="false">FilterPk!A$13</f>
        <v>LT-MIDWEST</v>
      </c>
      <c r="C1608" s="13" t="n">
        <f aca="false">C1607+1</f>
        <v>1607</v>
      </c>
      <c r="D1608" s="50" t="n">
        <f aca="false">FilterPk!B$13</f>
        <v>7151089.47366245</v>
      </c>
      <c r="E1608" s="50" t="n">
        <f aca="false">FilterPk!C$13</f>
        <v>48283.08</v>
      </c>
      <c r="F1608" s="50" t="n">
        <f aca="false">FilterPk!D$13</f>
        <v>-141448.54</v>
      </c>
      <c r="G1608" s="50" t="n">
        <f aca="false">FilterPk!E$13</f>
        <v>574622.66</v>
      </c>
      <c r="H1608" s="50" t="n">
        <f aca="false">FilterPk!F$13</f>
        <v>298097.27</v>
      </c>
      <c r="I1608" s="50" t="n">
        <f aca="false">FilterPk!G$13</f>
        <v>249481.43</v>
      </c>
      <c r="J1608" s="50" t="n">
        <f aca="false">FilterPk!H$13</f>
        <v>119379.88</v>
      </c>
      <c r="K1608" s="50" t="n">
        <f aca="false">FilterPk!I$13</f>
        <v>25994.27</v>
      </c>
      <c r="L1608" s="50" t="n">
        <f aca="false">FilterPk!J$13</f>
        <v>156242.15</v>
      </c>
      <c r="M1608" s="50" t="n">
        <f aca="false">FilterPk!K$13</f>
        <v>1762908.33</v>
      </c>
      <c r="N1608" s="50" t="n">
        <f aca="false">FilterPk!L$13</f>
        <v>3093560.53</v>
      </c>
      <c r="O1608" s="50" t="n">
        <f aca="false">FilterPk!M$13</f>
        <v>565730</v>
      </c>
      <c r="P1608" s="50" t="n">
        <f aca="false">FilterPk!N$13</f>
        <v>-439379.19</v>
      </c>
      <c r="Q1608" s="51" t="n">
        <f aca="false">FilterPk!O$13</f>
        <v>3219911.34</v>
      </c>
    </row>
    <row r="1609" customFormat="false" ht="12.75" hidden="false" customHeight="false" outlineLevel="0" collapsed="false">
      <c r="B1609" s="85" t="str">
        <f aca="false">FilterPk!A$14</f>
        <v>ST-ECAR</v>
      </c>
      <c r="C1609" s="13" t="n">
        <f aca="false">C1608+1</f>
        <v>1608</v>
      </c>
      <c r="D1609" s="50" t="n">
        <f aca="false">FilterPk!B$14</f>
        <v>238101.441960815</v>
      </c>
      <c r="E1609" s="50" t="n">
        <f aca="false">FilterPk!C$14</f>
        <v>13522.23</v>
      </c>
      <c r="F1609" s="50" t="n">
        <f aca="false">FilterPk!D$14</f>
        <v>15838.59</v>
      </c>
      <c r="G1609" s="50" t="n">
        <f aca="false">FilterPk!E$14</f>
        <v>0</v>
      </c>
      <c r="H1609" s="50" t="n">
        <f aca="false">FilterPk!F$14</f>
        <v>0</v>
      </c>
      <c r="I1609" s="50" t="n">
        <f aca="false">FilterPk!G$14</f>
        <v>0</v>
      </c>
      <c r="J1609" s="50" t="n">
        <f aca="false">FilterPk!H$14</f>
        <v>0</v>
      </c>
      <c r="K1609" s="50" t="n">
        <f aca="false">FilterPk!I$14</f>
        <v>0</v>
      </c>
      <c r="L1609" s="50" t="n">
        <f aca="false">FilterPk!J$14</f>
        <v>0</v>
      </c>
      <c r="M1609" s="50" t="n">
        <f aca="false">FilterPk!K$14</f>
        <v>0</v>
      </c>
      <c r="N1609" s="50" t="n">
        <f aca="false">FilterPk!L$14</f>
        <v>29360.82</v>
      </c>
      <c r="O1609" s="50" t="n">
        <f aca="false">FilterPk!M$14</f>
        <v>0</v>
      </c>
      <c r="P1609" s="50" t="n">
        <f aca="false">FilterPk!N$14</f>
        <v>0</v>
      </c>
      <c r="Q1609" s="51" t="n">
        <f aca="false">FilterPk!O$14</f>
        <v>29360.82</v>
      </c>
    </row>
    <row r="1610" customFormat="false" ht="12.75" hidden="false" customHeight="false" outlineLevel="0" collapsed="false">
      <c r="B1610" s="85" t="str">
        <f aca="false">FilterPk!A$15</f>
        <v>ST- MAPP</v>
      </c>
      <c r="C1610" s="13" t="n">
        <f aca="false">C1609+1</f>
        <v>1609</v>
      </c>
      <c r="D1610" s="50" t="n">
        <f aca="false">FilterPk!B$15</f>
        <v>254636.614020626</v>
      </c>
      <c r="E1610" s="50" t="n">
        <f aca="false">FilterPk!C$15</f>
        <v>795.43</v>
      </c>
      <c r="F1610" s="50" t="n">
        <f aca="false">FilterPk!D$15</f>
        <v>39596.48</v>
      </c>
      <c r="G1610" s="50" t="n">
        <f aca="false">FilterPk!E$15</f>
        <v>26009.8</v>
      </c>
      <c r="H1610" s="50" t="n">
        <f aca="false">FilterPk!F$15</f>
        <v>8238.75</v>
      </c>
      <c r="I1610" s="50" t="n">
        <f aca="false">FilterPk!G$15</f>
        <v>0</v>
      </c>
      <c r="J1610" s="50" t="n">
        <f aca="false">FilterPk!H$15</f>
        <v>0</v>
      </c>
      <c r="K1610" s="50" t="n">
        <f aca="false">FilterPk!I$15</f>
        <v>0</v>
      </c>
      <c r="L1610" s="50" t="n">
        <f aca="false">FilterPk!J$15</f>
        <v>0</v>
      </c>
      <c r="M1610" s="50" t="n">
        <f aca="false">FilterPk!K$15</f>
        <v>0</v>
      </c>
      <c r="N1610" s="50" t="n">
        <f aca="false">FilterPk!L$15</f>
        <v>74640.46</v>
      </c>
      <c r="O1610" s="50" t="n">
        <f aca="false">FilterPk!M$15</f>
        <v>0</v>
      </c>
      <c r="P1610" s="50" t="n">
        <f aca="false">FilterPk!N$15</f>
        <v>0</v>
      </c>
      <c r="Q1610" s="51" t="n">
        <f aca="false">FilterPk!O$15</f>
        <v>74640.46</v>
      </c>
    </row>
    <row r="1611" customFormat="false" ht="12.75" hidden="false" customHeight="false" outlineLevel="0" collapsed="false">
      <c r="B1611" s="85" t="str">
        <f aca="false">FilterPk!A$16</f>
        <v>ST- MAIN</v>
      </c>
      <c r="C1611" s="13" t="n">
        <f aca="false">C1610+1</f>
        <v>1610</v>
      </c>
      <c r="D1611" s="50" t="n">
        <f aca="false">FilterPk!B$16</f>
        <v>694293.253349893</v>
      </c>
      <c r="E1611" s="50" t="n">
        <f aca="false">FilterPk!C$16</f>
        <v>-2349.61</v>
      </c>
      <c r="F1611" s="50" t="n">
        <f aca="false">FilterPk!D$16</f>
        <v>15903</v>
      </c>
      <c r="G1611" s="50" t="n">
        <f aca="false">FilterPk!E$16</f>
        <v>69359.47</v>
      </c>
      <c r="H1611" s="50" t="n">
        <f aca="false">FilterPk!F$16</f>
        <v>0</v>
      </c>
      <c r="I1611" s="50" t="n">
        <f aca="false">FilterPk!G$16</f>
        <v>0</v>
      </c>
      <c r="J1611" s="50" t="n">
        <f aca="false">FilterPk!H$16</f>
        <v>0</v>
      </c>
      <c r="K1611" s="50" t="n">
        <f aca="false">FilterPk!I$16</f>
        <v>0</v>
      </c>
      <c r="L1611" s="50" t="n">
        <f aca="false">FilterPk!J$16</f>
        <v>0</v>
      </c>
      <c r="M1611" s="50" t="n">
        <f aca="false">FilterPk!K$16</f>
        <v>0</v>
      </c>
      <c r="N1611" s="50" t="n">
        <f aca="false">FilterPk!L$16</f>
        <v>82912.86</v>
      </c>
      <c r="O1611" s="50" t="n">
        <f aca="false">FilterPk!M$16</f>
        <v>0</v>
      </c>
      <c r="P1611" s="50" t="n">
        <f aca="false">FilterPk!N$16</f>
        <v>0</v>
      </c>
      <c r="Q1611" s="51" t="n">
        <f aca="false">FilterPk!O$16</f>
        <v>82912.86</v>
      </c>
    </row>
    <row r="1612" customFormat="false" ht="12.75" hidden="false" customHeight="false" outlineLevel="0" collapsed="false">
      <c r="B1612" s="85" t="str">
        <f aca="false">FilterPk!A$17</f>
        <v>MW-ANALYST</v>
      </c>
      <c r="C1612" s="13" t="n">
        <f aca="false">C1611+1</f>
        <v>1611</v>
      </c>
      <c r="D1612" s="50" t="n">
        <f aca="false">FilterPk!B$17</f>
        <v>0</v>
      </c>
      <c r="E1612" s="50" t="n">
        <f aca="false">FilterPk!C$17</f>
        <v>6363.4</v>
      </c>
      <c r="F1612" s="50" t="n">
        <f aca="false">FilterPk!D$17</f>
        <v>15838.59</v>
      </c>
      <c r="G1612" s="50" t="n">
        <f aca="false">FilterPk!E$17</f>
        <v>0</v>
      </c>
      <c r="H1612" s="50" t="n">
        <f aca="false">FilterPk!F$17</f>
        <v>0</v>
      </c>
      <c r="I1612" s="50" t="n">
        <f aca="false">FilterPk!G$17</f>
        <v>0</v>
      </c>
      <c r="J1612" s="50" t="n">
        <f aca="false">FilterPk!H$17</f>
        <v>0</v>
      </c>
      <c r="K1612" s="50" t="n">
        <f aca="false">FilterPk!I$17</f>
        <v>0</v>
      </c>
      <c r="L1612" s="50" t="n">
        <f aca="false">FilterPk!J$17</f>
        <v>0</v>
      </c>
      <c r="M1612" s="50" t="n">
        <f aca="false">FilterPk!K$17</f>
        <v>0</v>
      </c>
      <c r="N1612" s="50" t="n">
        <f aca="false">FilterPk!L$17</f>
        <v>22201.99</v>
      </c>
      <c r="O1612" s="50" t="n">
        <f aca="false">FilterPk!M$17</f>
        <v>0</v>
      </c>
      <c r="P1612" s="50" t="n">
        <f aca="false">FilterPk!N$17</f>
        <v>0</v>
      </c>
      <c r="Q1612" s="51" t="n">
        <f aca="false">FilterPk!O$17</f>
        <v>22201.99</v>
      </c>
    </row>
    <row r="1613" customFormat="false" ht="12.75" hidden="false" customHeight="false" outlineLevel="0" collapsed="false">
      <c r="B1613" s="85" t="str">
        <f aca="false">FilterPk!A$18</f>
        <v>LT-NE</v>
      </c>
      <c r="C1613" s="13" t="n">
        <f aca="false">C1612+1</f>
        <v>1612</v>
      </c>
      <c r="D1613" s="50" t="n">
        <f aca="false">FilterPk!B$18</f>
        <v>6187311.37539291</v>
      </c>
      <c r="E1613" s="50" t="n">
        <f aca="false">FilterPk!C$18</f>
        <v>-37254.47</v>
      </c>
      <c r="F1613" s="50" t="n">
        <f aca="false">FilterPk!D$18</f>
        <v>2562.91</v>
      </c>
      <c r="G1613" s="50" t="n">
        <f aca="false">FilterPk!E$18</f>
        <v>-23211.32</v>
      </c>
      <c r="H1613" s="50" t="n">
        <f aca="false">FilterPk!F$18</f>
        <v>263627.18</v>
      </c>
      <c r="I1613" s="50" t="n">
        <f aca="false">FilterPk!G$18</f>
        <v>-59813.36</v>
      </c>
      <c r="J1613" s="50" t="n">
        <f aca="false">FilterPk!H$18</f>
        <v>155752.04</v>
      </c>
      <c r="K1613" s="50" t="n">
        <f aca="false">FilterPk!I$18</f>
        <v>121018.38</v>
      </c>
      <c r="L1613" s="50" t="n">
        <f aca="false">FilterPk!J$18</f>
        <v>-53378.32</v>
      </c>
      <c r="M1613" s="50" t="n">
        <f aca="false">FilterPk!K$18</f>
        <v>995570.8</v>
      </c>
      <c r="N1613" s="50" t="n">
        <f aca="false">FilterPk!L$18</f>
        <v>1364873.84</v>
      </c>
      <c r="O1613" s="50" t="n">
        <f aca="false">FilterPk!M$18</f>
        <v>1053007.86</v>
      </c>
      <c r="P1613" s="50" t="n">
        <f aca="false">FilterPk!N$18</f>
        <v>-2593897.5</v>
      </c>
      <c r="Q1613" s="51" t="n">
        <f aca="false">FilterPk!O$18</f>
        <v>-176015.800000001</v>
      </c>
    </row>
    <row r="1614" customFormat="false" ht="12.75" hidden="false" customHeight="false" outlineLevel="0" collapsed="false">
      <c r="B1614" s="85" t="str">
        <f aca="false">FilterPk!A$19</f>
        <v>LT-PJM</v>
      </c>
      <c r="C1614" s="13" t="n">
        <f aca="false">C1613+1</f>
        <v>1613</v>
      </c>
      <c r="D1614" s="50" t="n">
        <f aca="false">FilterPk!B$19</f>
        <v>1818236.42109565</v>
      </c>
      <c r="E1614" s="50" t="n">
        <f aca="false">FilterPk!C$19</f>
        <v>25453.61</v>
      </c>
      <c r="F1614" s="50" t="n">
        <f aca="false">FilterPk!D$19</f>
        <v>45536</v>
      </c>
      <c r="G1614" s="50" t="n">
        <f aca="false">FilterPk!E$19</f>
        <v>312117.59</v>
      </c>
      <c r="H1614" s="50" t="n">
        <f aca="false">FilterPk!F$19</f>
        <v>211118</v>
      </c>
      <c r="I1614" s="50" t="n">
        <f aca="false">FilterPk!G$19</f>
        <v>0</v>
      </c>
      <c r="J1614" s="50" t="n">
        <f aca="false">FilterPk!H$19</f>
        <v>24536.25</v>
      </c>
      <c r="K1614" s="50" t="n">
        <f aca="false">FilterPk!I$19</f>
        <v>-12662.37</v>
      </c>
      <c r="L1614" s="50" t="n">
        <f aca="false">FilterPk!J$19</f>
        <v>-30078</v>
      </c>
      <c r="M1614" s="50" t="n">
        <f aca="false">FilterPk!K$19</f>
        <v>243523.27</v>
      </c>
      <c r="N1614" s="50" t="n">
        <f aca="false">FilterPk!L$19</f>
        <v>819544.35</v>
      </c>
      <c r="O1614" s="50" t="n">
        <f aca="false">FilterPk!M$19</f>
        <v>125485.18</v>
      </c>
      <c r="P1614" s="50" t="n">
        <f aca="false">FilterPk!N$19</f>
        <v>177105.54</v>
      </c>
      <c r="Q1614" s="51" t="n">
        <f aca="false">FilterPk!O$19</f>
        <v>1122135.07</v>
      </c>
    </row>
    <row r="1615" customFormat="false" ht="12.75" hidden="false" customHeight="false" outlineLevel="0" collapsed="false">
      <c r="B1615" s="85" t="str">
        <f aca="false">FilterPk!A$20</f>
        <v>LT- NY</v>
      </c>
      <c r="C1615" s="13" t="n">
        <f aca="false">C1614+1</f>
        <v>1614</v>
      </c>
      <c r="D1615" s="50" t="n">
        <f aca="false">FilterPk!B$20</f>
        <v>0</v>
      </c>
      <c r="E1615" s="50" t="n">
        <f aca="false">FilterPk!C$20</f>
        <v>-15908.51</v>
      </c>
      <c r="F1615" s="50" t="n">
        <f aca="false">FilterPk!D$20</f>
        <v>63126.67</v>
      </c>
      <c r="G1615" s="50" t="n">
        <f aca="false">FilterPk!E$20</f>
        <v>-17376.91</v>
      </c>
      <c r="H1615" s="50" t="n">
        <f aca="false">FilterPk!F$20</f>
        <v>0</v>
      </c>
      <c r="I1615" s="50" t="n">
        <f aca="false">FilterPk!G$20</f>
        <v>0</v>
      </c>
      <c r="J1615" s="50" t="n">
        <f aca="false">FilterPk!H$20</f>
        <v>0</v>
      </c>
      <c r="K1615" s="50" t="n">
        <f aca="false">FilterPk!I$20</f>
        <v>0</v>
      </c>
      <c r="L1615" s="50" t="n">
        <f aca="false">FilterPk!J$20</f>
        <v>0</v>
      </c>
      <c r="M1615" s="50" t="n">
        <f aca="false">FilterPk!K$20</f>
        <v>146381.01</v>
      </c>
      <c r="N1615" s="50" t="n">
        <f aca="false">FilterPk!L$20</f>
        <v>176222.26</v>
      </c>
      <c r="O1615" s="50" t="n">
        <f aca="false">FilterPk!M$20</f>
        <v>281909.77</v>
      </c>
      <c r="P1615" s="50" t="n">
        <f aca="false">FilterPk!N$20</f>
        <v>-177475.64</v>
      </c>
      <c r="Q1615" s="51" t="n">
        <f aca="false">FilterPk!O$20</f>
        <v>280656.39</v>
      </c>
    </row>
    <row r="1616" customFormat="false" ht="12.75" hidden="false" customHeight="false" outlineLevel="0" collapsed="false">
      <c r="B1616" s="85" t="str">
        <f aca="false">FilterPk!A$21</f>
        <v>ST- PJM</v>
      </c>
      <c r="C1616" s="13" t="n">
        <f aca="false">C1615+1</f>
        <v>1615</v>
      </c>
      <c r="D1616" s="50" t="n">
        <f aca="false">FilterPk!B$21</f>
        <v>1243093.71447674</v>
      </c>
      <c r="E1616" s="50" t="n">
        <f aca="false">FilterPk!C$21</f>
        <v>-91155.75</v>
      </c>
      <c r="F1616" s="50" t="n">
        <f aca="false">FilterPk!D$21</f>
        <v>-47515.78</v>
      </c>
      <c r="G1616" s="50" t="n">
        <f aca="false">FilterPk!E$21</f>
        <v>0</v>
      </c>
      <c r="H1616" s="50" t="n">
        <f aca="false">FilterPk!F$21</f>
        <v>0</v>
      </c>
      <c r="I1616" s="50" t="n">
        <f aca="false">FilterPk!G$21</f>
        <v>0</v>
      </c>
      <c r="J1616" s="50" t="n">
        <f aca="false">FilterPk!H$21</f>
        <v>0</v>
      </c>
      <c r="K1616" s="50" t="n">
        <f aca="false">FilterPk!I$21</f>
        <v>0</v>
      </c>
      <c r="L1616" s="50" t="n">
        <f aca="false">FilterPk!J$21</f>
        <v>0</v>
      </c>
      <c r="M1616" s="50" t="n">
        <f aca="false">FilterPk!K$21</f>
        <v>0</v>
      </c>
      <c r="N1616" s="50" t="n">
        <f aca="false">FilterPk!L$21</f>
        <v>-138671.53</v>
      </c>
      <c r="O1616" s="50" t="n">
        <f aca="false">FilterPk!M$21</f>
        <v>0</v>
      </c>
      <c r="P1616" s="50" t="n">
        <f aca="false">FilterPk!N$21</f>
        <v>0</v>
      </c>
      <c r="Q1616" s="51" t="n">
        <f aca="false">FilterPk!O$21</f>
        <v>-138671.53</v>
      </c>
    </row>
    <row r="1617" customFormat="false" ht="12.75" hidden="false" customHeight="false" outlineLevel="0" collapsed="false">
      <c r="B1617" s="85" t="str">
        <f aca="false">FilterPk!A$22</f>
        <v>ST- NENG</v>
      </c>
      <c r="C1617" s="13" t="n">
        <f aca="false">C1616+1</f>
        <v>1616</v>
      </c>
      <c r="D1617" s="50" t="n">
        <f aca="false">FilterPk!B$22</f>
        <v>539719.375927685</v>
      </c>
      <c r="E1617" s="50" t="n">
        <f aca="false">FilterPk!C$22</f>
        <v>13161.19</v>
      </c>
      <c r="F1617" s="50" t="n">
        <f aca="false">FilterPk!D$22</f>
        <v>63418.82</v>
      </c>
      <c r="G1617" s="50" t="n">
        <f aca="false">FilterPk!E$22</f>
        <v>0</v>
      </c>
      <c r="H1617" s="50" t="n">
        <f aca="false">FilterPk!F$22</f>
        <v>0</v>
      </c>
      <c r="I1617" s="50" t="n">
        <f aca="false">FilterPk!G$22</f>
        <v>0</v>
      </c>
      <c r="J1617" s="50" t="n">
        <f aca="false">FilterPk!H$22</f>
        <v>0</v>
      </c>
      <c r="K1617" s="50" t="n">
        <f aca="false">FilterPk!I$22</f>
        <v>0</v>
      </c>
      <c r="L1617" s="50" t="n">
        <f aca="false">FilterPk!J$22</f>
        <v>0</v>
      </c>
      <c r="M1617" s="50" t="n">
        <f aca="false">FilterPk!K$22</f>
        <v>0</v>
      </c>
      <c r="N1617" s="50" t="n">
        <f aca="false">FilterPk!L$22</f>
        <v>76580.01</v>
      </c>
      <c r="O1617" s="50" t="n">
        <f aca="false">FilterPk!M$22</f>
        <v>0</v>
      </c>
      <c r="P1617" s="50" t="n">
        <f aca="false">FilterPk!N$22</f>
        <v>0</v>
      </c>
      <c r="Q1617" s="51" t="n">
        <f aca="false">FilterPk!O$22</f>
        <v>76580.01</v>
      </c>
    </row>
    <row r="1618" customFormat="false" ht="12.75" hidden="false" customHeight="false" outlineLevel="0" collapsed="false">
      <c r="B1618" s="85" t="str">
        <f aca="false">FilterPk!A$23</f>
        <v>ST- NY</v>
      </c>
      <c r="C1618" s="13" t="n">
        <f aca="false">C1617+1</f>
        <v>1617</v>
      </c>
      <c r="D1618" s="50" t="n">
        <f aca="false">FilterPk!B$23</f>
        <v>251437.188425373</v>
      </c>
      <c r="E1618" s="50" t="n">
        <f aca="false">FilterPk!C$23</f>
        <v>10362.2</v>
      </c>
      <c r="F1618" s="50" t="n">
        <f aca="false">FilterPk!D$23</f>
        <v>-15838.59</v>
      </c>
      <c r="G1618" s="50" t="n">
        <f aca="false">FilterPk!E$23</f>
        <v>17339.87</v>
      </c>
      <c r="H1618" s="50" t="n">
        <f aca="false">FilterPk!F$23</f>
        <v>0</v>
      </c>
      <c r="I1618" s="50" t="n">
        <f aca="false">FilterPk!G$23</f>
        <v>0</v>
      </c>
      <c r="J1618" s="50" t="n">
        <f aca="false">FilterPk!H$23</f>
        <v>0</v>
      </c>
      <c r="K1618" s="50" t="n">
        <f aca="false">FilterPk!I$23</f>
        <v>0</v>
      </c>
      <c r="L1618" s="50" t="n">
        <f aca="false">FilterPk!J$23</f>
        <v>0</v>
      </c>
      <c r="M1618" s="50" t="n">
        <f aca="false">FilterPk!K$23</f>
        <v>0</v>
      </c>
      <c r="N1618" s="50" t="n">
        <f aca="false">FilterPk!L$23</f>
        <v>11863.48</v>
      </c>
      <c r="O1618" s="50" t="n">
        <f aca="false">FilterPk!M$23</f>
        <v>0</v>
      </c>
      <c r="P1618" s="50" t="n">
        <f aca="false">FilterPk!N$23</f>
        <v>0</v>
      </c>
      <c r="Q1618" s="51" t="n">
        <f aca="false">FilterPk!O$23</f>
        <v>11863.48</v>
      </c>
    </row>
    <row r="1619" customFormat="false" ht="12.75" hidden="false" customHeight="false" outlineLevel="0" collapsed="false">
      <c r="B1619" s="85" t="str">
        <f aca="false">FilterPk!A$24</f>
        <v>NE- PHYS</v>
      </c>
      <c r="C1619" s="13" t="n">
        <f aca="false">C1618+1</f>
        <v>1618</v>
      </c>
      <c r="D1619" s="50" t="n">
        <f aca="false">FilterPk!B$24</f>
        <v>0</v>
      </c>
      <c r="E1619" s="50" t="n">
        <f aca="false">FilterPk!C$24</f>
        <v>0</v>
      </c>
      <c r="F1619" s="50" t="n">
        <f aca="false">FilterPk!D$24</f>
        <v>0</v>
      </c>
      <c r="G1619" s="50" t="n">
        <f aca="false">FilterPk!E$24</f>
        <v>0</v>
      </c>
      <c r="H1619" s="50" t="n">
        <f aca="false">FilterPk!F$24</f>
        <v>0</v>
      </c>
      <c r="I1619" s="50" t="n">
        <f aca="false">FilterPk!G$24</f>
        <v>0</v>
      </c>
      <c r="J1619" s="50" t="n">
        <f aca="false">FilterPk!H$24</f>
        <v>0</v>
      </c>
      <c r="K1619" s="50" t="n">
        <f aca="false">FilterPk!I$24</f>
        <v>0</v>
      </c>
      <c r="L1619" s="50" t="n">
        <f aca="false">FilterPk!J$24</f>
        <v>0</v>
      </c>
      <c r="M1619" s="50" t="n">
        <f aca="false">FilterPk!K$24</f>
        <v>0</v>
      </c>
      <c r="N1619" s="50" t="n">
        <f aca="false">FilterPk!L$24</f>
        <v>0</v>
      </c>
      <c r="O1619" s="50" t="n">
        <f aca="false">FilterPk!M$24</f>
        <v>0</v>
      </c>
      <c r="P1619" s="50" t="n">
        <f aca="false">FilterPk!N$24</f>
        <v>0</v>
      </c>
      <c r="Q1619" s="51" t="n">
        <f aca="false">FilterPk!O$24</f>
        <v>0</v>
      </c>
    </row>
    <row r="1620" customFormat="false" ht="12.75" hidden="false" customHeight="false" outlineLevel="0" collapsed="false">
      <c r="B1620" s="85" t="str">
        <f aca="false">FilterPk!A$25</f>
        <v>LT-Southeast</v>
      </c>
      <c r="C1620" s="13" t="n">
        <f aca="false">C1619+1</f>
        <v>1619</v>
      </c>
      <c r="D1620" s="50" t="n">
        <f aca="false">FilterPk!B$25</f>
        <v>11411200.8859117</v>
      </c>
      <c r="E1620" s="50" t="n">
        <f aca="false">FilterPk!C$25</f>
        <v>45860.27</v>
      </c>
      <c r="F1620" s="50" t="n">
        <f aca="false">FilterPk!D$25</f>
        <v>54109.47</v>
      </c>
      <c r="G1620" s="50" t="n">
        <f aca="false">FilterPk!E$25</f>
        <v>124540.18</v>
      </c>
      <c r="H1620" s="50" t="n">
        <f aca="false">FilterPk!F$25</f>
        <v>77068.78</v>
      </c>
      <c r="I1620" s="50" t="n">
        <f aca="false">FilterPk!G$25</f>
        <v>75414.58</v>
      </c>
      <c r="J1620" s="50" t="n">
        <f aca="false">FilterPk!H$25</f>
        <v>134077.64</v>
      </c>
      <c r="K1620" s="50" t="n">
        <f aca="false">FilterPk!I$25</f>
        <v>429786.05</v>
      </c>
      <c r="L1620" s="50" t="n">
        <f aca="false">FilterPk!J$25</f>
        <v>118391.18</v>
      </c>
      <c r="M1620" s="50" t="n">
        <f aca="false">FilterPk!K$25</f>
        <v>1083243.13</v>
      </c>
      <c r="N1620" s="50" t="n">
        <f aca="false">FilterPk!L$25</f>
        <v>2142491.28</v>
      </c>
      <c r="O1620" s="50" t="n">
        <f aca="false">FilterPk!M$25</f>
        <v>344226</v>
      </c>
      <c r="P1620" s="50" t="n">
        <f aca="false">FilterPk!N$25</f>
        <v>1221747.4</v>
      </c>
      <c r="Q1620" s="51" t="n">
        <f aca="false">FilterPk!O$25</f>
        <v>3708464.68</v>
      </c>
    </row>
    <row r="1621" customFormat="false" ht="12.75" hidden="false" customHeight="false" outlineLevel="0" collapsed="false">
      <c r="B1621" s="85" t="str">
        <f aca="false">FilterPk!A$26</f>
        <v>ST-SPP</v>
      </c>
      <c r="C1621" s="13" t="n">
        <f aca="false">C1620+1</f>
        <v>1620</v>
      </c>
      <c r="D1621" s="50" t="n">
        <f aca="false">FilterPk!B$26</f>
        <v>52202.8773549933</v>
      </c>
      <c r="E1621" s="50" t="n">
        <f aca="false">FilterPk!C$26</f>
        <v>3181.7</v>
      </c>
      <c r="F1621" s="50" t="n">
        <f aca="false">FilterPk!D$26</f>
        <v>0</v>
      </c>
      <c r="G1621" s="50" t="n">
        <f aca="false">FilterPk!E$26</f>
        <v>0</v>
      </c>
      <c r="H1621" s="50" t="n">
        <f aca="false">FilterPk!F$26</f>
        <v>0</v>
      </c>
      <c r="I1621" s="50" t="n">
        <f aca="false">FilterPk!G$26</f>
        <v>0</v>
      </c>
      <c r="J1621" s="50" t="n">
        <f aca="false">FilterPk!H$26</f>
        <v>0</v>
      </c>
      <c r="K1621" s="50" t="n">
        <f aca="false">FilterPk!I$26</f>
        <v>0</v>
      </c>
      <c r="L1621" s="50" t="n">
        <f aca="false">FilterPk!J$26</f>
        <v>0</v>
      </c>
      <c r="M1621" s="50" t="n">
        <f aca="false">FilterPk!K$26</f>
        <v>0</v>
      </c>
      <c r="N1621" s="50" t="n">
        <f aca="false">FilterPk!L$26</f>
        <v>3181.7</v>
      </c>
      <c r="O1621" s="50" t="n">
        <f aca="false">FilterPk!M$26</f>
        <v>0</v>
      </c>
      <c r="P1621" s="50" t="n">
        <f aca="false">FilterPk!N$26</f>
        <v>0</v>
      </c>
      <c r="Q1621" s="51" t="n">
        <f aca="false">FilterPk!O$26</f>
        <v>3181.7</v>
      </c>
    </row>
    <row r="1622" customFormat="false" ht="12.75" hidden="false" customHeight="false" outlineLevel="0" collapsed="false">
      <c r="B1622" s="85" t="str">
        <f aca="false">FilterPk!A$27</f>
        <v>ST-SERC</v>
      </c>
      <c r="C1622" s="13" t="n">
        <f aca="false">C1621+1</f>
        <v>1621</v>
      </c>
      <c r="D1622" s="50" t="n">
        <f aca="false">FilterPk!B$27</f>
        <v>686881.973218232</v>
      </c>
      <c r="E1622" s="50" t="n">
        <f aca="false">FilterPk!C$27</f>
        <v>-12726.81</v>
      </c>
      <c r="F1622" s="50" t="n">
        <f aca="false">FilterPk!D$27</f>
        <v>-31677.19</v>
      </c>
      <c r="G1622" s="50" t="n">
        <f aca="false">FilterPk!E$27</f>
        <v>138718.93</v>
      </c>
      <c r="H1622" s="50" t="n">
        <f aca="false">FilterPk!F$27</f>
        <v>0</v>
      </c>
      <c r="I1622" s="50" t="n">
        <f aca="false">FilterPk!G$27</f>
        <v>0</v>
      </c>
      <c r="J1622" s="50" t="n">
        <f aca="false">FilterPk!H$27</f>
        <v>0</v>
      </c>
      <c r="K1622" s="50" t="n">
        <f aca="false">FilterPk!I$27</f>
        <v>0</v>
      </c>
      <c r="L1622" s="50" t="n">
        <f aca="false">FilterPk!J$27</f>
        <v>0</v>
      </c>
      <c r="M1622" s="50" t="n">
        <f aca="false">FilterPk!K$27</f>
        <v>0</v>
      </c>
      <c r="N1622" s="50" t="n">
        <f aca="false">FilterPk!L$27</f>
        <v>94314.93</v>
      </c>
      <c r="O1622" s="50" t="n">
        <f aca="false">FilterPk!M$27</f>
        <v>0</v>
      </c>
      <c r="P1622" s="50" t="n">
        <f aca="false">FilterPk!N$27</f>
        <v>0</v>
      </c>
      <c r="Q1622" s="51" t="n">
        <f aca="false">FilterPk!O$27</f>
        <v>94314.93</v>
      </c>
    </row>
    <row r="1623" customFormat="false" ht="12.75" hidden="false" customHeight="false" outlineLevel="0" collapsed="false">
      <c r="B1623" s="85" t="str">
        <f aca="false">FilterPk!A$28</f>
        <v>LT- Texas</v>
      </c>
      <c r="C1623" s="13" t="n">
        <f aca="false">C1622+1</f>
        <v>1622</v>
      </c>
      <c r="D1623" s="50" t="n">
        <f aca="false">FilterPk!B$28</f>
        <v>3826684.70313045</v>
      </c>
      <c r="E1623" s="50" t="n">
        <f aca="false">FilterPk!C$28</f>
        <v>-6382.69</v>
      </c>
      <c r="F1623" s="50" t="n">
        <f aca="false">FilterPk!D$28</f>
        <v>71634.81</v>
      </c>
      <c r="G1623" s="50" t="n">
        <f aca="false">FilterPk!E$28</f>
        <v>28710.67</v>
      </c>
      <c r="H1623" s="50" t="n">
        <f aca="false">FilterPk!F$28</f>
        <v>106726.26</v>
      </c>
      <c r="I1623" s="50" t="n">
        <f aca="false">FilterPk!G$28</f>
        <v>68401.15</v>
      </c>
      <c r="J1623" s="50" t="n">
        <f aca="false">FilterPk!H$28</f>
        <v>107963.61</v>
      </c>
      <c r="K1623" s="50" t="n">
        <f aca="false">FilterPk!I$28</f>
        <v>204731.1</v>
      </c>
      <c r="L1623" s="50" t="n">
        <f aca="false">FilterPk!J$28</f>
        <v>63773.36</v>
      </c>
      <c r="M1623" s="50" t="n">
        <f aca="false">FilterPk!K$28</f>
        <v>194039.66</v>
      </c>
      <c r="N1623" s="50" t="n">
        <f aca="false">FilterPk!L$28</f>
        <v>839597.93</v>
      </c>
      <c r="O1623" s="50" t="n">
        <f aca="false">FilterPk!M$28</f>
        <v>673610.11</v>
      </c>
      <c r="P1623" s="50" t="n">
        <f aca="false">FilterPk!N$28</f>
        <v>107208.74</v>
      </c>
      <c r="Q1623" s="51" t="n">
        <f aca="false">FilterPk!O$28</f>
        <v>1620416.78</v>
      </c>
    </row>
    <row r="1624" customFormat="false" ht="12.75" hidden="false" customHeight="false" outlineLevel="0" collapsed="false">
      <c r="B1624" s="85" t="str">
        <f aca="false">FilterPk!A$29</f>
        <v>St- Texas</v>
      </c>
      <c r="C1624" s="13" t="n">
        <f aca="false">C1623+1</f>
        <v>1623</v>
      </c>
      <c r="D1624" s="50" t="n">
        <f aca="false">FilterPk!B$29</f>
        <v>445563.239343252</v>
      </c>
      <c r="E1624" s="50" t="n">
        <f aca="false">FilterPk!C$29</f>
        <v>30194</v>
      </c>
      <c r="F1624" s="50" t="n">
        <f aca="false">FilterPk!D$29</f>
        <v>31677.19</v>
      </c>
      <c r="G1624" s="50" t="n">
        <f aca="false">FilterPk!E$29</f>
        <v>0</v>
      </c>
      <c r="H1624" s="50" t="n">
        <f aca="false">FilterPk!F$29</f>
        <v>0</v>
      </c>
      <c r="I1624" s="50" t="n">
        <f aca="false">FilterPk!G$29</f>
        <v>0</v>
      </c>
      <c r="J1624" s="50" t="n">
        <f aca="false">FilterPk!H$29</f>
        <v>0</v>
      </c>
      <c r="K1624" s="50" t="n">
        <f aca="false">FilterPk!I$29</f>
        <v>0</v>
      </c>
      <c r="L1624" s="50" t="n">
        <f aca="false">FilterPk!J$29</f>
        <v>0</v>
      </c>
      <c r="M1624" s="50" t="n">
        <f aca="false">FilterPk!K$29</f>
        <v>0</v>
      </c>
      <c r="N1624" s="50" t="n">
        <f aca="false">FilterPk!L$29</f>
        <v>61871.19</v>
      </c>
      <c r="O1624" s="50" t="n">
        <f aca="false">FilterPk!M$29</f>
        <v>0</v>
      </c>
      <c r="P1624" s="50" t="n">
        <f aca="false">FilterPk!N$29</f>
        <v>0</v>
      </c>
      <c r="Q1624" s="51" t="n">
        <f aca="false">FilterPk!O$29</f>
        <v>61871.19</v>
      </c>
    </row>
    <row r="1625" customFormat="false" ht="12.75" hidden="false" customHeight="false" outlineLevel="0" collapsed="false">
      <c r="B1625" s="85"/>
      <c r="C1625" s="13" t="n">
        <f aca="false">C1624+1</f>
        <v>1624</v>
      </c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1"/>
    </row>
    <row r="1626" customFormat="false" ht="12.75" hidden="false" customHeight="false" outlineLevel="0" collapsed="false">
      <c r="B1626" s="85" t="str">
        <f aca="false">FilterPk!A$32</f>
        <v>Gas positions</v>
      </c>
      <c r="C1626" s="13" t="n">
        <f aca="false">C1625+1</f>
        <v>1625</v>
      </c>
      <c r="D1626" s="50" t="s">
        <v>4</v>
      </c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1"/>
    </row>
    <row r="1627" customFormat="false" ht="12.75" hidden="false" customHeight="false" outlineLevel="0" collapsed="false">
      <c r="B1627" s="85" t="str">
        <f aca="false">FilterPk!A$33</f>
        <v>Kevin Presto</v>
      </c>
      <c r="C1627" s="13" t="n">
        <f aca="false">C1626+1</f>
        <v>1626</v>
      </c>
      <c r="D1627" s="50" t="n">
        <f aca="false">FilterPk!B$33</f>
        <v>0</v>
      </c>
      <c r="E1627" s="50" t="n">
        <f aca="false">FilterPk!C$33</f>
        <v>0</v>
      </c>
      <c r="F1627" s="50" t="n">
        <f aca="false">FilterPk!D$33</f>
        <v>0</v>
      </c>
      <c r="G1627" s="50" t="n">
        <f aca="false">FilterPk!E$33</f>
        <v>0</v>
      </c>
      <c r="H1627" s="50" t="n">
        <f aca="false">FilterPk!F$33</f>
        <v>148.212616</v>
      </c>
      <c r="I1627" s="50" t="n">
        <f aca="false">FilterPk!G$33</f>
        <v>152.45636</v>
      </c>
      <c r="J1627" s="50" t="n">
        <f aca="false">FilterPk!H$33</f>
        <v>146.860915</v>
      </c>
      <c r="K1627" s="50" t="n">
        <f aca="false">FilterPk!I$33</f>
        <v>301.509361</v>
      </c>
      <c r="L1627" s="50" t="n">
        <f aca="false">FilterPk!J$33</f>
        <v>144.921279</v>
      </c>
      <c r="M1627" s="50" t="n">
        <f aca="false">FilterPk!K$33</f>
        <v>149.116289</v>
      </c>
      <c r="N1627" s="50" t="n">
        <f aca="false">FilterPk!L$33</f>
        <v>1043.07682</v>
      </c>
      <c r="O1627" s="50" t="n">
        <f aca="false">FilterPk!M$33</f>
        <v>0</v>
      </c>
      <c r="P1627" s="50" t="n">
        <f aca="false">FilterPk!N$33</f>
        <v>0</v>
      </c>
      <c r="Q1627" s="51" t="n">
        <f aca="false">FilterPk!O$33</f>
        <v>1043.07682</v>
      </c>
    </row>
    <row r="1628" customFormat="false" ht="12.75" hidden="false" customHeight="false" outlineLevel="0" collapsed="false">
      <c r="B1628" s="85" t="str">
        <f aca="false">FilterPk!A$34</f>
        <v>Fletcher Sturm</v>
      </c>
      <c r="C1628" s="13" t="n">
        <f aca="false">C1627+1</f>
        <v>1627</v>
      </c>
      <c r="D1628" s="50" t="n">
        <f aca="false">FilterPk!B$34</f>
        <v>0</v>
      </c>
      <c r="E1628" s="50" t="n">
        <f aca="false">FilterPk!C$34</f>
        <v>0</v>
      </c>
      <c r="F1628" s="50" t="n">
        <f aca="false">FilterPk!D$34</f>
        <v>10.382539</v>
      </c>
      <c r="G1628" s="50" t="n">
        <f aca="false">FilterPk!E$34</f>
        <v>-372.732218</v>
      </c>
      <c r="H1628" s="50" t="n">
        <f aca="false">FilterPk!F$34</f>
        <v>-18.430041</v>
      </c>
      <c r="I1628" s="50" t="n">
        <f aca="false">FilterPk!G$34</f>
        <v>-7.519049</v>
      </c>
      <c r="J1628" s="50" t="n">
        <f aca="false">FilterPk!H$34</f>
        <v>7.209206</v>
      </c>
      <c r="K1628" s="50" t="n">
        <f aca="false">FilterPk!I$34</f>
        <v>16.283645</v>
      </c>
      <c r="L1628" s="50" t="n">
        <f aca="false">FilterPk!J$34</f>
        <v>-0.622678</v>
      </c>
      <c r="M1628" s="50" t="n">
        <f aca="false">FilterPk!K$34</f>
        <v>48.787102</v>
      </c>
      <c r="N1628" s="50" t="n">
        <f aca="false">FilterPk!L$34</f>
        <v>-316.641494</v>
      </c>
      <c r="O1628" s="50" t="n">
        <f aca="false">FilterPk!M$34</f>
        <v>137.057149</v>
      </c>
      <c r="P1628" s="50" t="n">
        <f aca="false">FilterPk!N$34</f>
        <v>0</v>
      </c>
      <c r="Q1628" s="51" t="n">
        <f aca="false">FilterPk!O$34</f>
        <v>-179.584345</v>
      </c>
    </row>
    <row r="1629" customFormat="false" ht="12.75" hidden="false" customHeight="false" outlineLevel="0" collapsed="false">
      <c r="B1629" s="85" t="str">
        <f aca="false">FilterPk!A$35</f>
        <v>Doug Gilbert-Smith</v>
      </c>
      <c r="C1629" s="13" t="n">
        <f aca="false">C1628+1</f>
        <v>1628</v>
      </c>
      <c r="D1629" s="50" t="n">
        <f aca="false">FilterPk!B$35</f>
        <v>0</v>
      </c>
      <c r="E1629" s="50" t="n">
        <f aca="false">FilterPk!C$35</f>
        <v>0</v>
      </c>
      <c r="F1629" s="50" t="n">
        <f aca="false">FilterPk!D$35</f>
        <v>-34.907</v>
      </c>
      <c r="G1629" s="50" t="n">
        <f aca="false">FilterPk!E$35</f>
        <v>38.473605</v>
      </c>
      <c r="H1629" s="50" t="n">
        <f aca="false">FilterPk!F$35</f>
        <v>-29.642523</v>
      </c>
      <c r="I1629" s="50" t="n">
        <f aca="false">FilterPk!G$35</f>
        <v>30.491272</v>
      </c>
      <c r="J1629" s="50" t="n">
        <f aca="false">FilterPk!H$35</f>
        <v>0</v>
      </c>
      <c r="K1629" s="50" t="n">
        <f aca="false">FilterPk!I$35</f>
        <v>90.452808</v>
      </c>
      <c r="L1629" s="50" t="n">
        <f aca="false">FilterPk!J$35</f>
        <v>0</v>
      </c>
      <c r="M1629" s="50" t="n">
        <f aca="false">FilterPk!K$35</f>
        <v>14.574853</v>
      </c>
      <c r="N1629" s="50" t="n">
        <f aca="false">FilterPk!L$35</f>
        <v>109.443015</v>
      </c>
      <c r="O1629" s="50" t="n">
        <f aca="false">FilterPk!M$35</f>
        <v>94.93307</v>
      </c>
      <c r="P1629" s="50" t="n">
        <f aca="false">FilterPk!N$35</f>
        <v>-157.516125</v>
      </c>
      <c r="Q1629" s="51" t="n">
        <f aca="false">FilterPk!O$35</f>
        <v>46.85996</v>
      </c>
    </row>
    <row r="1630" customFormat="false" ht="12.75" hidden="false" customHeight="false" outlineLevel="0" collapsed="false">
      <c r="B1630" s="85" t="str">
        <f aca="false">FilterPk!A$36</f>
        <v>Rogers Herndon</v>
      </c>
      <c r="C1630" s="13" t="n">
        <f aca="false">C1629+1</f>
        <v>1629</v>
      </c>
      <c r="D1630" s="50" t="n">
        <f aca="false">FilterPk!B$36</f>
        <v>0</v>
      </c>
      <c r="E1630" s="50" t="n">
        <f aca="false">FilterPk!C$36</f>
        <v>0</v>
      </c>
      <c r="F1630" s="50" t="n">
        <f aca="false">FilterPk!D$36</f>
        <v>-16.269581</v>
      </c>
      <c r="G1630" s="50" t="n">
        <f aca="false">FilterPk!E$36</f>
        <v>-36.150495</v>
      </c>
      <c r="H1630" s="50" t="n">
        <f aca="false">FilterPk!F$36</f>
        <v>-105.080472</v>
      </c>
      <c r="I1630" s="50" t="n">
        <f aca="false">FilterPk!G$36</f>
        <v>-21.496839</v>
      </c>
      <c r="J1630" s="50" t="n">
        <f aca="false">FilterPk!H$36</f>
        <v>76.011979</v>
      </c>
      <c r="K1630" s="50" t="n">
        <f aca="false">FilterPk!I$36</f>
        <v>315.376651</v>
      </c>
      <c r="L1630" s="50" t="n">
        <f aca="false">FilterPk!J$36</f>
        <v>0.622678</v>
      </c>
      <c r="M1630" s="50" t="n">
        <f aca="false">FilterPk!K$36</f>
        <v>131.855286</v>
      </c>
      <c r="N1630" s="50" t="n">
        <f aca="false">FilterPk!L$36</f>
        <v>344.869207</v>
      </c>
      <c r="O1630" s="50" t="n">
        <f aca="false">FilterPk!M$36</f>
        <v>500.495437</v>
      </c>
      <c r="P1630" s="50" t="n">
        <f aca="false">FilterPk!N$36</f>
        <v>0</v>
      </c>
      <c r="Q1630" s="51" t="n">
        <f aca="false">FilterPk!O$36</f>
        <v>845.364644</v>
      </c>
    </row>
    <row r="1631" customFormat="false" ht="12.75" hidden="false" customHeight="false" outlineLevel="0" collapsed="false">
      <c r="B1631" s="85" t="str">
        <f aca="false">FilterPk!A$37</f>
        <v>Dana Davis</v>
      </c>
      <c r="C1631" s="13" t="n">
        <f aca="false">C1630+1</f>
        <v>1630</v>
      </c>
      <c r="D1631" s="50" t="n">
        <f aca="false">FilterPk!B$37</f>
        <v>0</v>
      </c>
      <c r="E1631" s="50" t="n">
        <f aca="false">FilterPk!C$37</f>
        <v>0</v>
      </c>
      <c r="F1631" s="50" t="n">
        <f aca="false">FilterPk!D$37</f>
        <v>4.986714</v>
      </c>
      <c r="G1631" s="50" t="n">
        <f aca="false">FilterPk!E$37</f>
        <v>-10.425106</v>
      </c>
      <c r="H1631" s="50" t="n">
        <f aca="false">FilterPk!F$37</f>
        <v>34.582944</v>
      </c>
      <c r="I1631" s="50" t="n">
        <f aca="false">FilterPk!G$37</f>
        <v>31.966656</v>
      </c>
      <c r="J1631" s="50" t="n">
        <f aca="false">FilterPk!H$37</f>
        <v>34.267547</v>
      </c>
      <c r="K1631" s="50" t="n">
        <f aca="false">FilterPk!I$37</f>
        <v>70.027981</v>
      </c>
      <c r="L1631" s="50" t="n">
        <f aca="false">FilterPk!J$37</f>
        <v>33.814965</v>
      </c>
      <c r="M1631" s="50" t="n">
        <f aca="false">FilterPk!K$37</f>
        <v>44.191074</v>
      </c>
      <c r="N1631" s="50" t="n">
        <f aca="false">FilterPk!L$37</f>
        <v>243.412775</v>
      </c>
      <c r="O1631" s="50" t="n">
        <f aca="false">FilterPk!M$37</f>
        <v>27.55263</v>
      </c>
      <c r="P1631" s="50" t="n">
        <f aca="false">FilterPk!N$37</f>
        <v>0</v>
      </c>
      <c r="Q1631" s="51" t="n">
        <f aca="false">FilterPk!O$37</f>
        <v>270.965405</v>
      </c>
    </row>
    <row r="1632" customFormat="false" ht="12.75" hidden="false" customHeight="false" outlineLevel="0" collapsed="false">
      <c r="B1632" s="85" t="str">
        <f aca="false">FilterPk!A$38</f>
        <v>Tom May</v>
      </c>
      <c r="C1632" s="13" t="n">
        <f aca="false">C1631+1</f>
        <v>1631</v>
      </c>
      <c r="D1632" s="50" t="n">
        <f aca="false">FilterPk!B$38</f>
        <v>0</v>
      </c>
      <c r="E1632" s="50" t="n">
        <f aca="false">FilterPk!C$38</f>
        <v>0</v>
      </c>
      <c r="F1632" s="50" t="n">
        <f aca="false">FilterPk!D$38</f>
        <v>0</v>
      </c>
      <c r="G1632" s="50" t="n">
        <f aca="false">FilterPk!E$38</f>
        <v>0</v>
      </c>
      <c r="H1632" s="50" t="n">
        <f aca="false">FilterPk!F$38</f>
        <v>0</v>
      </c>
      <c r="I1632" s="50" t="n">
        <f aca="false">FilterPk!G$38</f>
        <v>0</v>
      </c>
      <c r="J1632" s="50" t="n">
        <f aca="false">FilterPk!H$38</f>
        <v>0</v>
      </c>
      <c r="K1632" s="50" t="n">
        <f aca="false">FilterPk!I$38</f>
        <v>0</v>
      </c>
      <c r="L1632" s="50" t="n">
        <f aca="false">FilterPk!J$38</f>
        <v>0</v>
      </c>
      <c r="M1632" s="50" t="n">
        <f aca="false">FilterPk!K$38</f>
        <v>0</v>
      </c>
      <c r="N1632" s="50" t="n">
        <f aca="false">FilterPk!L$38</f>
        <v>0</v>
      </c>
      <c r="O1632" s="50" t="n">
        <f aca="false">FilterPk!M$38</f>
        <v>0</v>
      </c>
      <c r="P1632" s="50" t="n">
        <f aca="false">FilterPk!N$38</f>
        <v>0</v>
      </c>
      <c r="Q1632" s="51" t="n">
        <f aca="false">FilterPk!O$38</f>
        <v>0</v>
      </c>
    </row>
    <row r="1633" customFormat="false" ht="12.75" hidden="false" customHeight="false" outlineLevel="0" collapsed="false">
      <c r="B1633" s="85" t="str">
        <f aca="false">FilterPk!A$39</f>
        <v>Clint Dean</v>
      </c>
      <c r="C1633" s="13" t="n">
        <f aca="false">C1632+1</f>
        <v>1632</v>
      </c>
      <c r="D1633" s="50" t="n">
        <f aca="false">FilterPk!B$39</f>
        <v>0</v>
      </c>
      <c r="E1633" s="50" t="n">
        <f aca="false">FilterPk!C$39</f>
        <v>0</v>
      </c>
      <c r="F1633" s="50" t="n">
        <f aca="false">FilterPk!D$39</f>
        <v>-27.9256</v>
      </c>
      <c r="G1633" s="50" t="n">
        <f aca="false">FilterPk!E$39</f>
        <v>0</v>
      </c>
      <c r="H1633" s="50" t="n">
        <f aca="false">FilterPk!F$39</f>
        <v>0</v>
      </c>
      <c r="I1633" s="50" t="n">
        <f aca="false">FilterPk!G$39</f>
        <v>0</v>
      </c>
      <c r="J1633" s="50" t="n">
        <f aca="false">FilterPk!H$39</f>
        <v>0</v>
      </c>
      <c r="K1633" s="50" t="n">
        <f aca="false">FilterPk!I$39</f>
        <v>0</v>
      </c>
      <c r="L1633" s="50" t="n">
        <f aca="false">FilterPk!J$39</f>
        <v>0</v>
      </c>
      <c r="M1633" s="50" t="n">
        <f aca="false">FilterPk!K$39</f>
        <v>0</v>
      </c>
      <c r="N1633" s="50" t="n">
        <f aca="false">FilterPk!L$39</f>
        <v>-27.9256</v>
      </c>
      <c r="O1633" s="50" t="n">
        <f aca="false">FilterPk!M$39</f>
        <v>0</v>
      </c>
      <c r="P1633" s="50" t="n">
        <f aca="false">FilterPk!N$39</f>
        <v>0</v>
      </c>
      <c r="Q1633" s="51" t="n">
        <f aca="false">FilterPk!O$39</f>
        <v>-27.9256</v>
      </c>
    </row>
    <row r="1634" customFormat="false" ht="12.75" hidden="false" customHeight="false" outlineLevel="0" collapsed="false">
      <c r="B1634" s="85" t="str">
        <f aca="false">FilterPk!A$40</f>
        <v>Rob Benson</v>
      </c>
      <c r="C1634" s="13" t="n">
        <f aca="false">C1633+1</f>
        <v>1633</v>
      </c>
      <c r="D1634" s="50" t="n">
        <f aca="false">FilterPk!B$40</f>
        <v>0</v>
      </c>
      <c r="E1634" s="50" t="n">
        <f aca="false">FilterPk!C$40</f>
        <v>0</v>
      </c>
      <c r="F1634" s="50" t="n">
        <f aca="false">FilterPk!D$40</f>
        <v>0</v>
      </c>
      <c r="G1634" s="50" t="n">
        <f aca="false">FilterPk!E$40</f>
        <v>-76.947211</v>
      </c>
      <c r="H1634" s="50" t="n">
        <f aca="false">FilterPk!F$40</f>
        <v>0</v>
      </c>
      <c r="I1634" s="50" t="n">
        <f aca="false">FilterPk!G$40</f>
        <v>0</v>
      </c>
      <c r="J1634" s="50" t="n">
        <f aca="false">FilterPk!H$40</f>
        <v>0</v>
      </c>
      <c r="K1634" s="50" t="n">
        <f aca="false">FilterPk!I$40</f>
        <v>0</v>
      </c>
      <c r="L1634" s="50" t="n">
        <f aca="false">FilterPk!J$40</f>
        <v>0</v>
      </c>
      <c r="M1634" s="50" t="n">
        <f aca="false">FilterPk!K$40</f>
        <v>0</v>
      </c>
      <c r="N1634" s="50" t="n">
        <f aca="false">FilterPk!L$40</f>
        <v>-76.947211</v>
      </c>
      <c r="O1634" s="50" t="n">
        <f aca="false">FilterPk!M$40</f>
        <v>0</v>
      </c>
      <c r="P1634" s="50" t="n">
        <f aca="false">FilterPk!N$40</f>
        <v>0</v>
      </c>
      <c r="Q1634" s="51" t="n">
        <f aca="false">FilterPk!O$40</f>
        <v>-76.947211</v>
      </c>
    </row>
    <row r="1635" customFormat="false" ht="12.75" hidden="false" customHeight="false" outlineLevel="0" collapsed="false">
      <c r="B1635" s="85" t="str">
        <f aca="false">FilterPk!A$41</f>
        <v>Matt Lorenz</v>
      </c>
      <c r="C1635" s="13" t="n">
        <f aca="false">C1634+1</f>
        <v>1634</v>
      </c>
      <c r="D1635" s="50" t="n">
        <f aca="false">FilterPk!B$41</f>
        <v>0</v>
      </c>
      <c r="E1635" s="50" t="n">
        <f aca="false">FilterPk!C$41</f>
        <v>0</v>
      </c>
      <c r="F1635" s="50" t="n">
        <f aca="false">FilterPk!D$41</f>
        <v>0</v>
      </c>
      <c r="G1635" s="50" t="n">
        <f aca="false">FilterPk!E$41</f>
        <v>0</v>
      </c>
      <c r="H1635" s="50" t="n">
        <f aca="false">FilterPk!F$41</f>
        <v>0</v>
      </c>
      <c r="I1635" s="50" t="n">
        <f aca="false">FilterPk!G$41</f>
        <v>0</v>
      </c>
      <c r="J1635" s="50" t="n">
        <f aca="false">FilterPk!H$41</f>
        <v>0</v>
      </c>
      <c r="K1635" s="50" t="n">
        <f aca="false">FilterPk!I$41</f>
        <v>0</v>
      </c>
      <c r="L1635" s="50" t="n">
        <f aca="false">FilterPk!J$41</f>
        <v>0</v>
      </c>
      <c r="M1635" s="50" t="n">
        <f aca="false">FilterPk!K$41</f>
        <v>0</v>
      </c>
      <c r="N1635" s="50" t="n">
        <f aca="false">FilterPk!L$41</f>
        <v>0</v>
      </c>
      <c r="O1635" s="50" t="n">
        <f aca="false">FilterPk!M$41</f>
        <v>0</v>
      </c>
      <c r="P1635" s="50" t="n">
        <f aca="false">FilterPk!N$41</f>
        <v>0</v>
      </c>
      <c r="Q1635" s="51" t="n">
        <f aca="false">FilterPk!O$41</f>
        <v>0</v>
      </c>
    </row>
    <row r="1636" customFormat="false" ht="12.75" hidden="false" customHeight="false" outlineLevel="0" collapsed="false">
      <c r="B1636" s="85" t="str">
        <f aca="false">FilterPk!A$42</f>
        <v>John Forney</v>
      </c>
      <c r="C1636" s="13" t="n">
        <f aca="false">C1635+1</f>
        <v>1635</v>
      </c>
      <c r="D1636" s="50" t="n">
        <f aca="false">FilterPk!B$42</f>
        <v>0</v>
      </c>
      <c r="E1636" s="50" t="n">
        <f aca="false">FilterPk!C$42</f>
        <v>0</v>
      </c>
      <c r="F1636" s="50" t="n">
        <f aca="false">FilterPk!D$42</f>
        <v>0</v>
      </c>
      <c r="G1636" s="50" t="n">
        <f aca="false">FilterPk!E$42</f>
        <v>0</v>
      </c>
      <c r="H1636" s="50" t="n">
        <f aca="false">FilterPk!F$42</f>
        <v>0</v>
      </c>
      <c r="I1636" s="50" t="n">
        <f aca="false">FilterPk!G$42</f>
        <v>0</v>
      </c>
      <c r="J1636" s="50" t="n">
        <f aca="false">FilterPk!H$42</f>
        <v>0</v>
      </c>
      <c r="K1636" s="50" t="n">
        <f aca="false">FilterPk!I$42</f>
        <v>0</v>
      </c>
      <c r="L1636" s="50" t="n">
        <f aca="false">FilterPk!J$42</f>
        <v>0</v>
      </c>
      <c r="M1636" s="50" t="n">
        <f aca="false">FilterPk!K$42</f>
        <v>0</v>
      </c>
      <c r="N1636" s="50" t="n">
        <f aca="false">FilterPk!L$42</f>
        <v>0</v>
      </c>
      <c r="O1636" s="50" t="n">
        <f aca="false">FilterPk!M$42</f>
        <v>0</v>
      </c>
      <c r="P1636" s="50" t="n">
        <f aca="false">FilterPk!N$42</f>
        <v>0</v>
      </c>
      <c r="Q1636" s="51" t="n">
        <f aca="false">FilterPk!O$42</f>
        <v>0</v>
      </c>
    </row>
    <row r="1637" customFormat="false" ht="12.75" hidden="false" customHeight="false" outlineLevel="0" collapsed="false">
      <c r="B1637" s="85" t="str">
        <f aca="false">FilterPk!A$43</f>
        <v>Mike Carson</v>
      </c>
      <c r="C1637" s="13" t="n">
        <f aca="false">C1636+1</f>
        <v>1636</v>
      </c>
      <c r="D1637" s="50" t="n">
        <f aca="false">FilterPk!B$43</f>
        <v>0</v>
      </c>
      <c r="E1637" s="50" t="n">
        <f aca="false">FilterPk!C$43</f>
        <v>0</v>
      </c>
      <c r="F1637" s="50" t="n">
        <f aca="false">FilterPk!D$43</f>
        <v>0</v>
      </c>
      <c r="G1637" s="50" t="n">
        <f aca="false">FilterPk!E$43</f>
        <v>0</v>
      </c>
      <c r="H1637" s="50" t="n">
        <f aca="false">FilterPk!F$43</f>
        <v>0</v>
      </c>
      <c r="I1637" s="50" t="n">
        <f aca="false">FilterPk!G$43</f>
        <v>0</v>
      </c>
      <c r="J1637" s="50" t="n">
        <f aca="false">FilterPk!H$43</f>
        <v>0</v>
      </c>
      <c r="K1637" s="50" t="n">
        <f aca="false">FilterPk!I$43</f>
        <v>0</v>
      </c>
      <c r="L1637" s="50" t="n">
        <f aca="false">FilterPk!J$43</f>
        <v>0</v>
      </c>
      <c r="M1637" s="50" t="n">
        <f aca="false">FilterPk!K$43</f>
        <v>0</v>
      </c>
      <c r="N1637" s="50" t="n">
        <f aca="false">FilterPk!L$43</f>
        <v>0</v>
      </c>
      <c r="O1637" s="50" t="n">
        <f aca="false">FilterPk!M$43</f>
        <v>0</v>
      </c>
      <c r="P1637" s="50" t="n">
        <f aca="false">FilterPk!N$43</f>
        <v>0</v>
      </c>
      <c r="Q1637" s="51" t="n">
        <f aca="false">FilterPk!O$43</f>
        <v>0</v>
      </c>
    </row>
    <row r="1638" customFormat="false" ht="12.75" hidden="false" customHeight="false" outlineLevel="0" collapsed="false">
      <c r="B1638" s="85" t="str">
        <f aca="false">FilterPk!A$44</f>
        <v>Chris Dorland</v>
      </c>
      <c r="C1638" s="13" t="n">
        <f aca="false">C1637+1</f>
        <v>1637</v>
      </c>
      <c r="D1638" s="50" t="n">
        <f aca="false">FilterPk!B$44</f>
        <v>0</v>
      </c>
      <c r="E1638" s="50" t="n">
        <f aca="false">FilterPk!C$44</f>
        <v>0</v>
      </c>
      <c r="F1638" s="50" t="n">
        <f aca="false">FilterPk!D$44</f>
        <v>0</v>
      </c>
      <c r="G1638" s="50" t="n">
        <f aca="false">FilterPk!E$44</f>
        <v>0</v>
      </c>
      <c r="H1638" s="50" t="n">
        <f aca="false">FilterPk!F$44</f>
        <v>0</v>
      </c>
      <c r="I1638" s="50" t="n">
        <f aca="false">FilterPk!G$44</f>
        <v>0</v>
      </c>
      <c r="J1638" s="50" t="n">
        <f aca="false">FilterPk!H$44</f>
        <v>0</v>
      </c>
      <c r="K1638" s="50" t="n">
        <f aca="false">FilterPk!I$44</f>
        <v>0</v>
      </c>
      <c r="L1638" s="50" t="n">
        <f aca="false">FilterPk!J$44</f>
        <v>0</v>
      </c>
      <c r="M1638" s="50" t="n">
        <f aca="false">FilterPk!K$44</f>
        <v>0</v>
      </c>
      <c r="N1638" s="50" t="n">
        <f aca="false">FilterPk!L$44</f>
        <v>0</v>
      </c>
      <c r="O1638" s="50" t="n">
        <f aca="false">FilterPk!M$44</f>
        <v>0</v>
      </c>
      <c r="P1638" s="50" t="n">
        <f aca="false">FilterPk!N$44</f>
        <v>0</v>
      </c>
      <c r="Q1638" s="51" t="n">
        <f aca="false">FilterPk!O$44</f>
        <v>0</v>
      </c>
    </row>
    <row r="1639" customFormat="false" ht="12.75" hidden="false" customHeight="false" outlineLevel="0" collapsed="false">
      <c r="B1639" s="85" t="str">
        <f aca="false">FilterPk!A$45</f>
        <v>Jeff King</v>
      </c>
      <c r="C1639" s="13" t="n">
        <f aca="false">C1638+1</f>
        <v>1638</v>
      </c>
      <c r="D1639" s="50" t="n">
        <f aca="false">FilterPk!B$45</f>
        <v>0</v>
      </c>
      <c r="E1639" s="50" t="n">
        <f aca="false">FilterPk!C$45</f>
        <v>0</v>
      </c>
      <c r="F1639" s="50" t="n">
        <f aca="false">FilterPk!D$45</f>
        <v>0</v>
      </c>
      <c r="G1639" s="50" t="n">
        <f aca="false">FilterPk!E$45</f>
        <v>0</v>
      </c>
      <c r="H1639" s="50" t="n">
        <f aca="false">FilterPk!F$45</f>
        <v>0</v>
      </c>
      <c r="I1639" s="50" t="n">
        <f aca="false">FilterPk!G$45</f>
        <v>0</v>
      </c>
      <c r="J1639" s="50" t="n">
        <f aca="false">FilterPk!H$45</f>
        <v>0</v>
      </c>
      <c r="K1639" s="50" t="n">
        <f aca="false">FilterPk!I$45</f>
        <v>0</v>
      </c>
      <c r="L1639" s="50" t="n">
        <f aca="false">FilterPk!J$45</f>
        <v>0</v>
      </c>
      <c r="M1639" s="50" t="n">
        <f aca="false">FilterPk!K$45</f>
        <v>0</v>
      </c>
      <c r="N1639" s="50" t="n">
        <f aca="false">FilterPk!L$45</f>
        <v>0</v>
      </c>
      <c r="O1639" s="50" t="n">
        <f aca="false">FilterPk!M$45</f>
        <v>0</v>
      </c>
      <c r="P1639" s="50" t="n">
        <f aca="false">FilterPk!N$45</f>
        <v>0</v>
      </c>
      <c r="Q1639" s="51" t="n">
        <f aca="false">FilterPk!O$45</f>
        <v>0</v>
      </c>
    </row>
    <row r="1640" customFormat="false" ht="12.75" hidden="false" customHeight="false" outlineLevel="0" collapsed="false">
      <c r="B1640" s="85" t="n">
        <f aca="false">FilterPk!A$46</f>
        <v>0</v>
      </c>
      <c r="C1640" s="13" t="n">
        <f aca="false">C1639+1</f>
        <v>1639</v>
      </c>
      <c r="D1640" s="50" t="n">
        <f aca="false">FilterPk!B$46</f>
        <v>0</v>
      </c>
      <c r="E1640" s="50" t="n">
        <f aca="false">FilterPk!C$46</f>
        <v>0</v>
      </c>
      <c r="F1640" s="50" t="n">
        <f aca="false">FilterPk!D$46</f>
        <v>0</v>
      </c>
      <c r="G1640" s="50" t="n">
        <f aca="false">FilterPk!E$46</f>
        <v>0</v>
      </c>
      <c r="H1640" s="50" t="n">
        <f aca="false">FilterPk!F$46</f>
        <v>0</v>
      </c>
      <c r="I1640" s="50" t="n">
        <f aca="false">FilterPk!G$46</f>
        <v>0</v>
      </c>
      <c r="J1640" s="50" t="n">
        <f aca="false">FilterPk!H$46</f>
        <v>0</v>
      </c>
      <c r="K1640" s="50" t="n">
        <f aca="false">FilterPk!I$46</f>
        <v>0</v>
      </c>
      <c r="L1640" s="50" t="n">
        <f aca="false">FilterPk!J$46</f>
        <v>0</v>
      </c>
      <c r="M1640" s="50" t="n">
        <f aca="false">FilterPk!K$46</f>
        <v>0</v>
      </c>
      <c r="N1640" s="50" t="n">
        <f aca="false">FilterPk!L$46</f>
        <v>0</v>
      </c>
      <c r="O1640" s="50" t="n">
        <f aca="false">FilterPk!M$46</f>
        <v>0</v>
      </c>
      <c r="P1640" s="50" t="n">
        <f aca="false">FilterPk!N$46</f>
        <v>0</v>
      </c>
      <c r="Q1640" s="51" t="n">
        <f aca="false">FilterPk!O$46</f>
        <v>0</v>
      </c>
    </row>
    <row r="1641" customFormat="false" ht="12.75" hidden="false" customHeight="false" outlineLevel="0" collapsed="false">
      <c r="B1641" s="87" t="n">
        <f aca="false">FilterPk!A$47</f>
        <v>0</v>
      </c>
      <c r="C1641" s="64" t="n">
        <f aca="false">C1640+1</f>
        <v>1640</v>
      </c>
      <c r="D1641" s="54" t="n">
        <f aca="false">FilterPk!B$47</f>
        <v>0</v>
      </c>
      <c r="E1641" s="54" t="n">
        <f aca="false">FilterPk!C$47</f>
        <v>0</v>
      </c>
      <c r="F1641" s="54" t="n">
        <f aca="false">FilterPk!D$47</f>
        <v>0</v>
      </c>
      <c r="G1641" s="54" t="n">
        <f aca="false">FilterPk!E$47</f>
        <v>0</v>
      </c>
      <c r="H1641" s="54" t="n">
        <f aca="false">FilterPk!F$47</f>
        <v>0</v>
      </c>
      <c r="I1641" s="54" t="n">
        <f aca="false">FilterPk!G$47</f>
        <v>0</v>
      </c>
      <c r="J1641" s="54" t="n">
        <f aca="false">FilterPk!H$47</f>
        <v>0</v>
      </c>
      <c r="K1641" s="54" t="n">
        <f aca="false">FilterPk!I$47</f>
        <v>0</v>
      </c>
      <c r="L1641" s="54" t="n">
        <f aca="false">FilterPk!J$47</f>
        <v>0</v>
      </c>
      <c r="M1641" s="54" t="n">
        <f aca="false">FilterPk!K$47</f>
        <v>0</v>
      </c>
      <c r="N1641" s="54" t="n">
        <f aca="false">FilterPk!L$47</f>
        <v>0</v>
      </c>
      <c r="O1641" s="54" t="n">
        <f aca="false">FilterPk!M$47</f>
        <v>0</v>
      </c>
      <c r="P1641" s="54" t="n">
        <f aca="false">FilterPk!N$47</f>
        <v>0</v>
      </c>
      <c r="Q1641" s="55" t="n">
        <f aca="false">FilterPk!O$47</f>
        <v>0</v>
      </c>
    </row>
    <row r="1642" customFormat="false" ht="12.75" hidden="false" customHeight="false" outlineLevel="0" collapsed="false">
      <c r="A1642" s="0" t="n">
        <f aca="false">A1602+1</f>
        <v>42</v>
      </c>
      <c r="B1642" s="57" t="n">
        <f aca="false">FilterPk!D$1</f>
        <v>36907</v>
      </c>
      <c r="C1642" s="58" t="n">
        <f aca="false">C1641+1</f>
        <v>1641</v>
      </c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83"/>
    </row>
    <row r="1643" customFormat="false" ht="12.75" hidden="false" customHeight="false" outlineLevel="0" collapsed="false">
      <c r="B1643" s="61"/>
      <c r="C1643" s="13" t="n">
        <f aca="false">C1642+1</f>
        <v>1642</v>
      </c>
      <c r="D1643" s="13"/>
      <c r="E1643" s="21" t="s">
        <v>5</v>
      </c>
      <c r="F1643" s="21" t="s">
        <v>6</v>
      </c>
      <c r="G1643" s="21" t="s">
        <v>7</v>
      </c>
      <c r="H1643" s="21" t="s">
        <v>8</v>
      </c>
      <c r="I1643" s="21" t="s">
        <v>9</v>
      </c>
      <c r="J1643" s="21" t="s">
        <v>10</v>
      </c>
      <c r="K1643" s="21" t="s">
        <v>11</v>
      </c>
      <c r="L1643" s="21" t="s">
        <v>12</v>
      </c>
      <c r="M1643" s="21" t="s">
        <v>13</v>
      </c>
      <c r="N1643" s="21" t="s">
        <v>14</v>
      </c>
      <c r="O1643" s="21" t="n">
        <v>2002</v>
      </c>
      <c r="P1643" s="21" t="s">
        <v>15</v>
      </c>
      <c r="Q1643" s="84" t="s">
        <v>16</v>
      </c>
    </row>
    <row r="1644" customFormat="false" ht="12.75" hidden="false" customHeight="false" outlineLevel="0" collapsed="false">
      <c r="B1644" s="85" t="str">
        <f aca="false">FilterPk!A$9</f>
        <v>Power positions</v>
      </c>
      <c r="C1644" s="13" t="n">
        <f aca="false">C1643+1</f>
        <v>1643</v>
      </c>
      <c r="D1644" s="13" t="s">
        <v>4</v>
      </c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86"/>
    </row>
    <row r="1645" customFormat="false" ht="12.75" hidden="false" customHeight="false" outlineLevel="0" collapsed="false">
      <c r="B1645" s="85" t="str">
        <f aca="false">FilterPk!A$10</f>
        <v>East Position</v>
      </c>
      <c r="C1645" s="13" t="n">
        <f aca="false">C1644+1</f>
        <v>1644</v>
      </c>
      <c r="D1645" s="50" t="n">
        <f aca="false">FilterPk!B$10</f>
        <v>34784396.7946123</v>
      </c>
      <c r="E1645" s="50" t="n">
        <f aca="false">FilterPk!C$10</f>
        <v>75045.54</v>
      </c>
      <c r="F1645" s="50" t="n">
        <f aca="false">FilterPk!D$10</f>
        <v>84629.15</v>
      </c>
      <c r="G1645" s="50" t="n">
        <f aca="false">FilterPk!E$10</f>
        <v>1358824.72</v>
      </c>
      <c r="H1645" s="50" t="n">
        <f aca="false">FilterPk!F$10</f>
        <v>1120662.53</v>
      </c>
      <c r="I1645" s="50" t="n">
        <f aca="false">FilterPk!G$10</f>
        <v>422841.14</v>
      </c>
      <c r="J1645" s="50" t="n">
        <f aca="false">FilterPk!H$10</f>
        <v>788810.55</v>
      </c>
      <c r="K1645" s="50" t="n">
        <f aca="false">FilterPk!I$10</f>
        <v>1076253.71</v>
      </c>
      <c r="L1645" s="50" t="n">
        <f aca="false">FilterPk!J$10</f>
        <v>363159.42</v>
      </c>
      <c r="M1645" s="50" t="n">
        <f aca="false">FilterPk!K$10</f>
        <v>5764043.19</v>
      </c>
      <c r="N1645" s="50" t="n">
        <f aca="false">FilterPk!L$10</f>
        <v>11054269.95</v>
      </c>
      <c r="O1645" s="50" t="n">
        <f aca="false">FilterPk!M$10</f>
        <v>3650317.45</v>
      </c>
      <c r="P1645" s="50" t="n">
        <f aca="false">FilterPk!N$10</f>
        <v>-1642778.44</v>
      </c>
      <c r="Q1645" s="51" t="n">
        <f aca="false">FilterPk!O$10</f>
        <v>13061808.96</v>
      </c>
    </row>
    <row r="1646" customFormat="false" ht="12.75" hidden="false" customHeight="false" outlineLevel="0" collapsed="false">
      <c r="B1646" s="85" t="str">
        <f aca="false">FilterPk!A$11</f>
        <v>East Power Mgmt</v>
      </c>
      <c r="C1646" s="13" t="n">
        <f aca="false">C1645+1</f>
        <v>1645</v>
      </c>
      <c r="D1646" s="50" t="n">
        <f aca="false">FilterPk!B$11</f>
        <v>7547347.04451418</v>
      </c>
      <c r="E1646" s="50" t="n">
        <f aca="false">FilterPk!C$11</f>
        <v>43646.27</v>
      </c>
      <c r="F1646" s="50" t="n">
        <f aca="false">FilterPk!D$11</f>
        <v>-98133.28</v>
      </c>
      <c r="G1646" s="50" t="n">
        <f aca="false">FilterPk!E$11</f>
        <v>107993.78</v>
      </c>
      <c r="H1646" s="50" t="n">
        <f aca="false">FilterPk!F$11</f>
        <v>155786.29</v>
      </c>
      <c r="I1646" s="50" t="n">
        <f aca="false">FilterPk!G$11</f>
        <v>89357.34</v>
      </c>
      <c r="J1646" s="50" t="n">
        <f aca="false">FilterPk!H$11</f>
        <v>247101.13</v>
      </c>
      <c r="K1646" s="50" t="n">
        <f aca="false">FilterPk!I$11</f>
        <v>307386.28</v>
      </c>
      <c r="L1646" s="50" t="n">
        <f aca="false">FilterPk!J$11</f>
        <v>108209.05</v>
      </c>
      <c r="M1646" s="50" t="n">
        <f aca="false">FilterPk!K$11</f>
        <v>1338376.99</v>
      </c>
      <c r="N1646" s="50" t="n">
        <f aca="false">FilterPk!L$11</f>
        <v>2299723.85</v>
      </c>
      <c r="O1646" s="50" t="n">
        <f aca="false">FilterPk!M$11</f>
        <v>606348.53</v>
      </c>
      <c r="P1646" s="50" t="n">
        <f aca="false">FilterPk!N$11</f>
        <v>61912.21</v>
      </c>
      <c r="Q1646" s="51" t="n">
        <f aca="false">FilterPk!O$11</f>
        <v>2967984.59</v>
      </c>
    </row>
    <row r="1647" customFormat="false" ht="12.75" hidden="false" customHeight="false" outlineLevel="0" collapsed="false">
      <c r="B1647" s="85" t="str">
        <f aca="false">FilterPk!A$12</f>
        <v>Long Term Options</v>
      </c>
      <c r="C1647" s="13" t="n">
        <f aca="false">C1646+1</f>
        <v>1646</v>
      </c>
      <c r="D1647" s="50" t="n">
        <f aca="false">FilterPk!B$12</f>
        <v>0</v>
      </c>
      <c r="E1647" s="50" t="n">
        <f aca="false">FilterPk!C$12</f>
        <v>0</v>
      </c>
      <c r="F1647" s="50" t="n">
        <f aca="false">FilterPk!D$12</f>
        <v>0</v>
      </c>
      <c r="G1647" s="50" t="n">
        <f aca="false">FilterPk!E$12</f>
        <v>0</v>
      </c>
      <c r="H1647" s="50" t="n">
        <f aca="false">FilterPk!F$12</f>
        <v>0</v>
      </c>
      <c r="I1647" s="50" t="n">
        <f aca="false">FilterPk!G$12</f>
        <v>0</v>
      </c>
      <c r="J1647" s="50" t="n">
        <f aca="false">FilterPk!H$12</f>
        <v>0</v>
      </c>
      <c r="K1647" s="50" t="n">
        <f aca="false">FilterPk!I$12</f>
        <v>0</v>
      </c>
      <c r="L1647" s="50" t="n">
        <f aca="false">FilterPk!J$12</f>
        <v>0</v>
      </c>
      <c r="M1647" s="50" t="n">
        <f aca="false">FilterPk!K$12</f>
        <v>0</v>
      </c>
      <c r="N1647" s="50" t="n">
        <f aca="false">FilterPk!L$12</f>
        <v>0</v>
      </c>
      <c r="O1647" s="50" t="n">
        <f aca="false">FilterPk!M$12</f>
        <v>0</v>
      </c>
      <c r="P1647" s="50" t="n">
        <f aca="false">FilterPk!N$12</f>
        <v>0</v>
      </c>
      <c r="Q1647" s="51" t="n">
        <f aca="false">FilterPk!O$12</f>
        <v>0</v>
      </c>
    </row>
    <row r="1648" customFormat="false" ht="12.75" hidden="false" customHeight="false" outlineLevel="0" collapsed="false">
      <c r="B1648" s="85" t="str">
        <f aca="false">FilterPk!A$13</f>
        <v>LT-MIDWEST</v>
      </c>
      <c r="C1648" s="13" t="n">
        <f aca="false">C1647+1</f>
        <v>1647</v>
      </c>
      <c r="D1648" s="50" t="n">
        <f aca="false">FilterPk!B$13</f>
        <v>7151089.47366245</v>
      </c>
      <c r="E1648" s="50" t="n">
        <f aca="false">FilterPk!C$13</f>
        <v>48283.08</v>
      </c>
      <c r="F1648" s="50" t="n">
        <f aca="false">FilterPk!D$13</f>
        <v>-141448.54</v>
      </c>
      <c r="G1648" s="50" t="n">
        <f aca="false">FilterPk!E$13</f>
        <v>574622.66</v>
      </c>
      <c r="H1648" s="50" t="n">
        <f aca="false">FilterPk!F$13</f>
        <v>298097.27</v>
      </c>
      <c r="I1648" s="50" t="n">
        <f aca="false">FilterPk!G$13</f>
        <v>249481.43</v>
      </c>
      <c r="J1648" s="50" t="n">
        <f aca="false">FilterPk!H$13</f>
        <v>119379.88</v>
      </c>
      <c r="K1648" s="50" t="n">
        <f aca="false">FilterPk!I$13</f>
        <v>25994.27</v>
      </c>
      <c r="L1648" s="50" t="n">
        <f aca="false">FilterPk!J$13</f>
        <v>156242.15</v>
      </c>
      <c r="M1648" s="50" t="n">
        <f aca="false">FilterPk!K$13</f>
        <v>1762908.33</v>
      </c>
      <c r="N1648" s="50" t="n">
        <f aca="false">FilterPk!L$13</f>
        <v>3093560.53</v>
      </c>
      <c r="O1648" s="50" t="n">
        <f aca="false">FilterPk!M$13</f>
        <v>565730</v>
      </c>
      <c r="P1648" s="50" t="n">
        <f aca="false">FilterPk!N$13</f>
        <v>-439379.19</v>
      </c>
      <c r="Q1648" s="51" t="n">
        <f aca="false">FilterPk!O$13</f>
        <v>3219911.34</v>
      </c>
    </row>
    <row r="1649" customFormat="false" ht="12.75" hidden="false" customHeight="false" outlineLevel="0" collapsed="false">
      <c r="B1649" s="85" t="str">
        <f aca="false">FilterPk!A$14</f>
        <v>ST-ECAR</v>
      </c>
      <c r="C1649" s="13" t="n">
        <f aca="false">C1648+1</f>
        <v>1648</v>
      </c>
      <c r="D1649" s="50" t="n">
        <f aca="false">FilterPk!B$14</f>
        <v>238101.441960815</v>
      </c>
      <c r="E1649" s="50" t="n">
        <f aca="false">FilterPk!C$14</f>
        <v>13522.23</v>
      </c>
      <c r="F1649" s="50" t="n">
        <f aca="false">FilterPk!D$14</f>
        <v>15838.59</v>
      </c>
      <c r="G1649" s="50" t="n">
        <f aca="false">FilterPk!E$14</f>
        <v>0</v>
      </c>
      <c r="H1649" s="50" t="n">
        <f aca="false">FilterPk!F$14</f>
        <v>0</v>
      </c>
      <c r="I1649" s="50" t="n">
        <f aca="false">FilterPk!G$14</f>
        <v>0</v>
      </c>
      <c r="J1649" s="50" t="n">
        <f aca="false">FilterPk!H$14</f>
        <v>0</v>
      </c>
      <c r="K1649" s="50" t="n">
        <f aca="false">FilterPk!I$14</f>
        <v>0</v>
      </c>
      <c r="L1649" s="50" t="n">
        <f aca="false">FilterPk!J$14</f>
        <v>0</v>
      </c>
      <c r="M1649" s="50" t="n">
        <f aca="false">FilterPk!K$14</f>
        <v>0</v>
      </c>
      <c r="N1649" s="50" t="n">
        <f aca="false">FilterPk!L$14</f>
        <v>29360.82</v>
      </c>
      <c r="O1649" s="50" t="n">
        <f aca="false">FilterPk!M$14</f>
        <v>0</v>
      </c>
      <c r="P1649" s="50" t="n">
        <f aca="false">FilterPk!N$14</f>
        <v>0</v>
      </c>
      <c r="Q1649" s="51" t="n">
        <f aca="false">FilterPk!O$14</f>
        <v>29360.82</v>
      </c>
    </row>
    <row r="1650" customFormat="false" ht="12.75" hidden="false" customHeight="false" outlineLevel="0" collapsed="false">
      <c r="B1650" s="85" t="str">
        <f aca="false">FilterPk!A$15</f>
        <v>ST- MAPP</v>
      </c>
      <c r="C1650" s="13" t="n">
        <f aca="false">C1649+1</f>
        <v>1649</v>
      </c>
      <c r="D1650" s="50" t="n">
        <f aca="false">FilterPk!B$15</f>
        <v>254636.614020626</v>
      </c>
      <c r="E1650" s="50" t="n">
        <f aca="false">FilterPk!C$15</f>
        <v>795.43</v>
      </c>
      <c r="F1650" s="50" t="n">
        <f aca="false">FilterPk!D$15</f>
        <v>39596.48</v>
      </c>
      <c r="G1650" s="50" t="n">
        <f aca="false">FilterPk!E$15</f>
        <v>26009.8</v>
      </c>
      <c r="H1650" s="50" t="n">
        <f aca="false">FilterPk!F$15</f>
        <v>8238.75</v>
      </c>
      <c r="I1650" s="50" t="n">
        <f aca="false">FilterPk!G$15</f>
        <v>0</v>
      </c>
      <c r="J1650" s="50" t="n">
        <f aca="false">FilterPk!H$15</f>
        <v>0</v>
      </c>
      <c r="K1650" s="50" t="n">
        <f aca="false">FilterPk!I$15</f>
        <v>0</v>
      </c>
      <c r="L1650" s="50" t="n">
        <f aca="false">FilterPk!J$15</f>
        <v>0</v>
      </c>
      <c r="M1650" s="50" t="n">
        <f aca="false">FilterPk!K$15</f>
        <v>0</v>
      </c>
      <c r="N1650" s="50" t="n">
        <f aca="false">FilterPk!L$15</f>
        <v>74640.46</v>
      </c>
      <c r="O1650" s="50" t="n">
        <f aca="false">FilterPk!M$15</f>
        <v>0</v>
      </c>
      <c r="P1650" s="50" t="n">
        <f aca="false">FilterPk!N$15</f>
        <v>0</v>
      </c>
      <c r="Q1650" s="51" t="n">
        <f aca="false">FilterPk!O$15</f>
        <v>74640.46</v>
      </c>
    </row>
    <row r="1651" customFormat="false" ht="12.75" hidden="false" customHeight="false" outlineLevel="0" collapsed="false">
      <c r="B1651" s="85" t="str">
        <f aca="false">FilterPk!A$16</f>
        <v>ST- MAIN</v>
      </c>
      <c r="C1651" s="13" t="n">
        <f aca="false">C1650+1</f>
        <v>1650</v>
      </c>
      <c r="D1651" s="50" t="n">
        <f aca="false">FilterPk!B$16</f>
        <v>694293.253349893</v>
      </c>
      <c r="E1651" s="50" t="n">
        <f aca="false">FilterPk!C$16</f>
        <v>-2349.61</v>
      </c>
      <c r="F1651" s="50" t="n">
        <f aca="false">FilterPk!D$16</f>
        <v>15903</v>
      </c>
      <c r="G1651" s="50" t="n">
        <f aca="false">FilterPk!E$16</f>
        <v>69359.47</v>
      </c>
      <c r="H1651" s="50" t="n">
        <f aca="false">FilterPk!F$16</f>
        <v>0</v>
      </c>
      <c r="I1651" s="50" t="n">
        <f aca="false">FilterPk!G$16</f>
        <v>0</v>
      </c>
      <c r="J1651" s="50" t="n">
        <f aca="false">FilterPk!H$16</f>
        <v>0</v>
      </c>
      <c r="K1651" s="50" t="n">
        <f aca="false">FilterPk!I$16</f>
        <v>0</v>
      </c>
      <c r="L1651" s="50" t="n">
        <f aca="false">FilterPk!J$16</f>
        <v>0</v>
      </c>
      <c r="M1651" s="50" t="n">
        <f aca="false">FilterPk!K$16</f>
        <v>0</v>
      </c>
      <c r="N1651" s="50" t="n">
        <f aca="false">FilterPk!L$16</f>
        <v>82912.86</v>
      </c>
      <c r="O1651" s="50" t="n">
        <f aca="false">FilterPk!M$16</f>
        <v>0</v>
      </c>
      <c r="P1651" s="50" t="n">
        <f aca="false">FilterPk!N$16</f>
        <v>0</v>
      </c>
      <c r="Q1651" s="51" t="n">
        <f aca="false">FilterPk!O$16</f>
        <v>82912.86</v>
      </c>
    </row>
    <row r="1652" customFormat="false" ht="12.75" hidden="false" customHeight="false" outlineLevel="0" collapsed="false">
      <c r="B1652" s="85" t="str">
        <f aca="false">FilterPk!A$17</f>
        <v>MW-ANALYST</v>
      </c>
      <c r="C1652" s="13" t="n">
        <f aca="false">C1651+1</f>
        <v>1651</v>
      </c>
      <c r="D1652" s="50" t="n">
        <f aca="false">FilterPk!B$17</f>
        <v>0</v>
      </c>
      <c r="E1652" s="50" t="n">
        <f aca="false">FilterPk!C$17</f>
        <v>6363.4</v>
      </c>
      <c r="F1652" s="50" t="n">
        <f aca="false">FilterPk!D$17</f>
        <v>15838.59</v>
      </c>
      <c r="G1652" s="50" t="n">
        <f aca="false">FilterPk!E$17</f>
        <v>0</v>
      </c>
      <c r="H1652" s="50" t="n">
        <f aca="false">FilterPk!F$17</f>
        <v>0</v>
      </c>
      <c r="I1652" s="50" t="n">
        <f aca="false">FilterPk!G$17</f>
        <v>0</v>
      </c>
      <c r="J1652" s="50" t="n">
        <f aca="false">FilterPk!H$17</f>
        <v>0</v>
      </c>
      <c r="K1652" s="50" t="n">
        <f aca="false">FilterPk!I$17</f>
        <v>0</v>
      </c>
      <c r="L1652" s="50" t="n">
        <f aca="false">FilterPk!J$17</f>
        <v>0</v>
      </c>
      <c r="M1652" s="50" t="n">
        <f aca="false">FilterPk!K$17</f>
        <v>0</v>
      </c>
      <c r="N1652" s="50" t="n">
        <f aca="false">FilterPk!L$17</f>
        <v>22201.99</v>
      </c>
      <c r="O1652" s="50" t="n">
        <f aca="false">FilterPk!M$17</f>
        <v>0</v>
      </c>
      <c r="P1652" s="50" t="n">
        <f aca="false">FilterPk!N$17</f>
        <v>0</v>
      </c>
      <c r="Q1652" s="51" t="n">
        <f aca="false">FilterPk!O$17</f>
        <v>22201.99</v>
      </c>
    </row>
    <row r="1653" customFormat="false" ht="12.75" hidden="false" customHeight="false" outlineLevel="0" collapsed="false">
      <c r="B1653" s="85" t="str">
        <f aca="false">FilterPk!A$18</f>
        <v>LT-NE</v>
      </c>
      <c r="C1653" s="13" t="n">
        <f aca="false">C1652+1</f>
        <v>1652</v>
      </c>
      <c r="D1653" s="50" t="n">
        <f aca="false">FilterPk!B$18</f>
        <v>6187311.37539291</v>
      </c>
      <c r="E1653" s="50" t="n">
        <f aca="false">FilterPk!C$18</f>
        <v>-37254.47</v>
      </c>
      <c r="F1653" s="50" t="n">
        <f aca="false">FilterPk!D$18</f>
        <v>2562.91</v>
      </c>
      <c r="G1653" s="50" t="n">
        <f aca="false">FilterPk!E$18</f>
        <v>-23211.32</v>
      </c>
      <c r="H1653" s="50" t="n">
        <f aca="false">FilterPk!F$18</f>
        <v>263627.18</v>
      </c>
      <c r="I1653" s="50" t="n">
        <f aca="false">FilterPk!G$18</f>
        <v>-59813.36</v>
      </c>
      <c r="J1653" s="50" t="n">
        <f aca="false">FilterPk!H$18</f>
        <v>155752.04</v>
      </c>
      <c r="K1653" s="50" t="n">
        <f aca="false">FilterPk!I$18</f>
        <v>121018.38</v>
      </c>
      <c r="L1653" s="50" t="n">
        <f aca="false">FilterPk!J$18</f>
        <v>-53378.32</v>
      </c>
      <c r="M1653" s="50" t="n">
        <f aca="false">FilterPk!K$18</f>
        <v>995570.8</v>
      </c>
      <c r="N1653" s="50" t="n">
        <f aca="false">FilterPk!L$18</f>
        <v>1364873.84</v>
      </c>
      <c r="O1653" s="50" t="n">
        <f aca="false">FilterPk!M$18</f>
        <v>1053007.86</v>
      </c>
      <c r="P1653" s="50" t="n">
        <f aca="false">FilterPk!N$18</f>
        <v>-2593897.5</v>
      </c>
      <c r="Q1653" s="51" t="n">
        <f aca="false">FilterPk!O$18</f>
        <v>-176015.800000001</v>
      </c>
    </row>
    <row r="1654" customFormat="false" ht="12.75" hidden="false" customHeight="false" outlineLevel="0" collapsed="false">
      <c r="B1654" s="85" t="str">
        <f aca="false">FilterPk!A$19</f>
        <v>LT-PJM</v>
      </c>
      <c r="C1654" s="13" t="n">
        <f aca="false">C1653+1</f>
        <v>1653</v>
      </c>
      <c r="D1654" s="50" t="n">
        <f aca="false">FilterPk!B$19</f>
        <v>1818236.42109565</v>
      </c>
      <c r="E1654" s="50" t="n">
        <f aca="false">FilterPk!C$19</f>
        <v>25453.61</v>
      </c>
      <c r="F1654" s="50" t="n">
        <f aca="false">FilterPk!D$19</f>
        <v>45536</v>
      </c>
      <c r="G1654" s="50" t="n">
        <f aca="false">FilterPk!E$19</f>
        <v>312117.59</v>
      </c>
      <c r="H1654" s="50" t="n">
        <f aca="false">FilterPk!F$19</f>
        <v>211118</v>
      </c>
      <c r="I1654" s="50" t="n">
        <f aca="false">FilterPk!G$19</f>
        <v>0</v>
      </c>
      <c r="J1654" s="50" t="n">
        <f aca="false">FilterPk!H$19</f>
        <v>24536.25</v>
      </c>
      <c r="K1654" s="50" t="n">
        <f aca="false">FilterPk!I$19</f>
        <v>-12662.37</v>
      </c>
      <c r="L1654" s="50" t="n">
        <f aca="false">FilterPk!J$19</f>
        <v>-30078</v>
      </c>
      <c r="M1654" s="50" t="n">
        <f aca="false">FilterPk!K$19</f>
        <v>243523.27</v>
      </c>
      <c r="N1654" s="50" t="n">
        <f aca="false">FilterPk!L$19</f>
        <v>819544.35</v>
      </c>
      <c r="O1654" s="50" t="n">
        <f aca="false">FilterPk!M$19</f>
        <v>125485.18</v>
      </c>
      <c r="P1654" s="50" t="n">
        <f aca="false">FilterPk!N$19</f>
        <v>177105.54</v>
      </c>
      <c r="Q1654" s="51" t="n">
        <f aca="false">FilterPk!O$19</f>
        <v>1122135.07</v>
      </c>
    </row>
    <row r="1655" customFormat="false" ht="12.75" hidden="false" customHeight="false" outlineLevel="0" collapsed="false">
      <c r="B1655" s="85" t="str">
        <f aca="false">FilterPk!A$20</f>
        <v>LT- NY</v>
      </c>
      <c r="C1655" s="13" t="n">
        <f aca="false">C1654+1</f>
        <v>1654</v>
      </c>
      <c r="D1655" s="50" t="n">
        <f aca="false">FilterPk!B$20</f>
        <v>0</v>
      </c>
      <c r="E1655" s="50" t="n">
        <f aca="false">FilterPk!C$20</f>
        <v>-15908.51</v>
      </c>
      <c r="F1655" s="50" t="n">
        <f aca="false">FilterPk!D$20</f>
        <v>63126.67</v>
      </c>
      <c r="G1655" s="50" t="n">
        <f aca="false">FilterPk!E$20</f>
        <v>-17376.91</v>
      </c>
      <c r="H1655" s="50" t="n">
        <f aca="false">FilterPk!F$20</f>
        <v>0</v>
      </c>
      <c r="I1655" s="50" t="n">
        <f aca="false">FilterPk!G$20</f>
        <v>0</v>
      </c>
      <c r="J1655" s="50" t="n">
        <f aca="false">FilterPk!H$20</f>
        <v>0</v>
      </c>
      <c r="K1655" s="50" t="n">
        <f aca="false">FilterPk!I$20</f>
        <v>0</v>
      </c>
      <c r="L1655" s="50" t="n">
        <f aca="false">FilterPk!J$20</f>
        <v>0</v>
      </c>
      <c r="M1655" s="50" t="n">
        <f aca="false">FilterPk!K$20</f>
        <v>146381.01</v>
      </c>
      <c r="N1655" s="50" t="n">
        <f aca="false">FilterPk!L$20</f>
        <v>176222.26</v>
      </c>
      <c r="O1655" s="50" t="n">
        <f aca="false">FilterPk!M$20</f>
        <v>281909.77</v>
      </c>
      <c r="P1655" s="50" t="n">
        <f aca="false">FilterPk!N$20</f>
        <v>-177475.64</v>
      </c>
      <c r="Q1655" s="51" t="n">
        <f aca="false">FilterPk!O$20</f>
        <v>280656.39</v>
      </c>
    </row>
    <row r="1656" customFormat="false" ht="12.75" hidden="false" customHeight="false" outlineLevel="0" collapsed="false">
      <c r="B1656" s="85" t="str">
        <f aca="false">FilterPk!A$21</f>
        <v>ST- PJM</v>
      </c>
      <c r="C1656" s="13" t="n">
        <f aca="false">C1655+1</f>
        <v>1655</v>
      </c>
      <c r="D1656" s="50" t="n">
        <f aca="false">FilterPk!B$21</f>
        <v>1243093.71447674</v>
      </c>
      <c r="E1656" s="50" t="n">
        <f aca="false">FilterPk!C$21</f>
        <v>-91155.75</v>
      </c>
      <c r="F1656" s="50" t="n">
        <f aca="false">FilterPk!D$21</f>
        <v>-47515.78</v>
      </c>
      <c r="G1656" s="50" t="n">
        <f aca="false">FilterPk!E$21</f>
        <v>0</v>
      </c>
      <c r="H1656" s="50" t="n">
        <f aca="false">FilterPk!F$21</f>
        <v>0</v>
      </c>
      <c r="I1656" s="50" t="n">
        <f aca="false">FilterPk!G$21</f>
        <v>0</v>
      </c>
      <c r="J1656" s="50" t="n">
        <f aca="false">FilterPk!H$21</f>
        <v>0</v>
      </c>
      <c r="K1656" s="50" t="n">
        <f aca="false">FilterPk!I$21</f>
        <v>0</v>
      </c>
      <c r="L1656" s="50" t="n">
        <f aca="false">FilterPk!J$21</f>
        <v>0</v>
      </c>
      <c r="M1656" s="50" t="n">
        <f aca="false">FilterPk!K$21</f>
        <v>0</v>
      </c>
      <c r="N1656" s="50" t="n">
        <f aca="false">FilterPk!L$21</f>
        <v>-138671.53</v>
      </c>
      <c r="O1656" s="50" t="n">
        <f aca="false">FilterPk!M$21</f>
        <v>0</v>
      </c>
      <c r="P1656" s="50" t="n">
        <f aca="false">FilterPk!N$21</f>
        <v>0</v>
      </c>
      <c r="Q1656" s="51" t="n">
        <f aca="false">FilterPk!O$21</f>
        <v>-138671.53</v>
      </c>
    </row>
    <row r="1657" customFormat="false" ht="12.75" hidden="false" customHeight="false" outlineLevel="0" collapsed="false">
      <c r="B1657" s="85" t="str">
        <f aca="false">FilterPk!A$22</f>
        <v>ST- NENG</v>
      </c>
      <c r="C1657" s="13" t="n">
        <f aca="false">C1656+1</f>
        <v>1656</v>
      </c>
      <c r="D1657" s="50" t="n">
        <f aca="false">FilterPk!B$22</f>
        <v>539719.375927685</v>
      </c>
      <c r="E1657" s="50" t="n">
        <f aca="false">FilterPk!C$22</f>
        <v>13161.19</v>
      </c>
      <c r="F1657" s="50" t="n">
        <f aca="false">FilterPk!D$22</f>
        <v>63418.82</v>
      </c>
      <c r="G1657" s="50" t="n">
        <f aca="false">FilterPk!E$22</f>
        <v>0</v>
      </c>
      <c r="H1657" s="50" t="n">
        <f aca="false">FilterPk!F$22</f>
        <v>0</v>
      </c>
      <c r="I1657" s="50" t="n">
        <f aca="false">FilterPk!G$22</f>
        <v>0</v>
      </c>
      <c r="J1657" s="50" t="n">
        <f aca="false">FilterPk!H$22</f>
        <v>0</v>
      </c>
      <c r="K1657" s="50" t="n">
        <f aca="false">FilterPk!I$22</f>
        <v>0</v>
      </c>
      <c r="L1657" s="50" t="n">
        <f aca="false">FilterPk!J$22</f>
        <v>0</v>
      </c>
      <c r="M1657" s="50" t="n">
        <f aca="false">FilterPk!K$22</f>
        <v>0</v>
      </c>
      <c r="N1657" s="50" t="n">
        <f aca="false">FilterPk!L$22</f>
        <v>76580.01</v>
      </c>
      <c r="O1657" s="50" t="n">
        <f aca="false">FilterPk!M$22</f>
        <v>0</v>
      </c>
      <c r="P1657" s="50" t="n">
        <f aca="false">FilterPk!N$22</f>
        <v>0</v>
      </c>
      <c r="Q1657" s="51" t="n">
        <f aca="false">FilterPk!O$22</f>
        <v>76580.01</v>
      </c>
    </row>
    <row r="1658" customFormat="false" ht="12.75" hidden="false" customHeight="false" outlineLevel="0" collapsed="false">
      <c r="B1658" s="85" t="str">
        <f aca="false">FilterPk!A$23</f>
        <v>ST- NY</v>
      </c>
      <c r="C1658" s="13" t="n">
        <f aca="false">C1657+1</f>
        <v>1657</v>
      </c>
      <c r="D1658" s="50" t="n">
        <f aca="false">FilterPk!B$23</f>
        <v>251437.188425373</v>
      </c>
      <c r="E1658" s="50" t="n">
        <f aca="false">FilterPk!C$23</f>
        <v>10362.2</v>
      </c>
      <c r="F1658" s="50" t="n">
        <f aca="false">FilterPk!D$23</f>
        <v>-15838.59</v>
      </c>
      <c r="G1658" s="50" t="n">
        <f aca="false">FilterPk!E$23</f>
        <v>17339.87</v>
      </c>
      <c r="H1658" s="50" t="n">
        <f aca="false">FilterPk!F$23</f>
        <v>0</v>
      </c>
      <c r="I1658" s="50" t="n">
        <f aca="false">FilterPk!G$23</f>
        <v>0</v>
      </c>
      <c r="J1658" s="50" t="n">
        <f aca="false">FilterPk!H$23</f>
        <v>0</v>
      </c>
      <c r="K1658" s="50" t="n">
        <f aca="false">FilterPk!I$23</f>
        <v>0</v>
      </c>
      <c r="L1658" s="50" t="n">
        <f aca="false">FilterPk!J$23</f>
        <v>0</v>
      </c>
      <c r="M1658" s="50" t="n">
        <f aca="false">FilterPk!K$23</f>
        <v>0</v>
      </c>
      <c r="N1658" s="50" t="n">
        <f aca="false">FilterPk!L$23</f>
        <v>11863.48</v>
      </c>
      <c r="O1658" s="50" t="n">
        <f aca="false">FilterPk!M$23</f>
        <v>0</v>
      </c>
      <c r="P1658" s="50" t="n">
        <f aca="false">FilterPk!N$23</f>
        <v>0</v>
      </c>
      <c r="Q1658" s="51" t="n">
        <f aca="false">FilterPk!O$23</f>
        <v>11863.48</v>
      </c>
    </row>
    <row r="1659" customFormat="false" ht="12.75" hidden="false" customHeight="false" outlineLevel="0" collapsed="false">
      <c r="B1659" s="85" t="str">
        <f aca="false">FilterPk!A$24</f>
        <v>NE- PHYS</v>
      </c>
      <c r="C1659" s="13" t="n">
        <f aca="false">C1658+1</f>
        <v>1658</v>
      </c>
      <c r="D1659" s="50" t="n">
        <f aca="false">FilterPk!B$24</f>
        <v>0</v>
      </c>
      <c r="E1659" s="50" t="n">
        <f aca="false">FilterPk!C$24</f>
        <v>0</v>
      </c>
      <c r="F1659" s="50" t="n">
        <f aca="false">FilterPk!D$24</f>
        <v>0</v>
      </c>
      <c r="G1659" s="50" t="n">
        <f aca="false">FilterPk!E$24</f>
        <v>0</v>
      </c>
      <c r="H1659" s="50" t="n">
        <f aca="false">FilterPk!F$24</f>
        <v>0</v>
      </c>
      <c r="I1659" s="50" t="n">
        <f aca="false">FilterPk!G$24</f>
        <v>0</v>
      </c>
      <c r="J1659" s="50" t="n">
        <f aca="false">FilterPk!H$24</f>
        <v>0</v>
      </c>
      <c r="K1659" s="50" t="n">
        <f aca="false">FilterPk!I$24</f>
        <v>0</v>
      </c>
      <c r="L1659" s="50" t="n">
        <f aca="false">FilterPk!J$24</f>
        <v>0</v>
      </c>
      <c r="M1659" s="50" t="n">
        <f aca="false">FilterPk!K$24</f>
        <v>0</v>
      </c>
      <c r="N1659" s="50" t="n">
        <f aca="false">FilterPk!L$24</f>
        <v>0</v>
      </c>
      <c r="O1659" s="50" t="n">
        <f aca="false">FilterPk!M$24</f>
        <v>0</v>
      </c>
      <c r="P1659" s="50" t="n">
        <f aca="false">FilterPk!N$24</f>
        <v>0</v>
      </c>
      <c r="Q1659" s="51" t="n">
        <f aca="false">FilterPk!O$24</f>
        <v>0</v>
      </c>
    </row>
    <row r="1660" customFormat="false" ht="12.75" hidden="false" customHeight="false" outlineLevel="0" collapsed="false">
      <c r="B1660" s="85" t="str">
        <f aca="false">FilterPk!A$25</f>
        <v>LT-Southeast</v>
      </c>
      <c r="C1660" s="13" t="n">
        <f aca="false">C1659+1</f>
        <v>1659</v>
      </c>
      <c r="D1660" s="50" t="n">
        <f aca="false">FilterPk!B$25</f>
        <v>11411200.8859117</v>
      </c>
      <c r="E1660" s="50" t="n">
        <f aca="false">FilterPk!C$25</f>
        <v>45860.27</v>
      </c>
      <c r="F1660" s="50" t="n">
        <f aca="false">FilterPk!D$25</f>
        <v>54109.47</v>
      </c>
      <c r="G1660" s="50" t="n">
        <f aca="false">FilterPk!E$25</f>
        <v>124540.18</v>
      </c>
      <c r="H1660" s="50" t="n">
        <f aca="false">FilterPk!F$25</f>
        <v>77068.78</v>
      </c>
      <c r="I1660" s="50" t="n">
        <f aca="false">FilterPk!G$25</f>
        <v>75414.58</v>
      </c>
      <c r="J1660" s="50" t="n">
        <f aca="false">FilterPk!H$25</f>
        <v>134077.64</v>
      </c>
      <c r="K1660" s="50" t="n">
        <f aca="false">FilterPk!I$25</f>
        <v>429786.05</v>
      </c>
      <c r="L1660" s="50" t="n">
        <f aca="false">FilterPk!J$25</f>
        <v>118391.18</v>
      </c>
      <c r="M1660" s="50" t="n">
        <f aca="false">FilterPk!K$25</f>
        <v>1083243.13</v>
      </c>
      <c r="N1660" s="50" t="n">
        <f aca="false">FilterPk!L$25</f>
        <v>2142491.28</v>
      </c>
      <c r="O1660" s="50" t="n">
        <f aca="false">FilterPk!M$25</f>
        <v>344226</v>
      </c>
      <c r="P1660" s="50" t="n">
        <f aca="false">FilterPk!N$25</f>
        <v>1221747.4</v>
      </c>
      <c r="Q1660" s="51" t="n">
        <f aca="false">FilterPk!O$25</f>
        <v>3708464.68</v>
      </c>
    </row>
    <row r="1661" customFormat="false" ht="12.75" hidden="false" customHeight="false" outlineLevel="0" collapsed="false">
      <c r="B1661" s="85" t="str">
        <f aca="false">FilterPk!A$26</f>
        <v>ST-SPP</v>
      </c>
      <c r="C1661" s="13" t="n">
        <f aca="false">C1660+1</f>
        <v>1660</v>
      </c>
      <c r="D1661" s="50" t="n">
        <f aca="false">FilterPk!B$26</f>
        <v>52202.8773549933</v>
      </c>
      <c r="E1661" s="50" t="n">
        <f aca="false">FilterPk!C$26</f>
        <v>3181.7</v>
      </c>
      <c r="F1661" s="50" t="n">
        <f aca="false">FilterPk!D$26</f>
        <v>0</v>
      </c>
      <c r="G1661" s="50" t="n">
        <f aca="false">FilterPk!E$26</f>
        <v>0</v>
      </c>
      <c r="H1661" s="50" t="n">
        <f aca="false">FilterPk!F$26</f>
        <v>0</v>
      </c>
      <c r="I1661" s="50" t="n">
        <f aca="false">FilterPk!G$26</f>
        <v>0</v>
      </c>
      <c r="J1661" s="50" t="n">
        <f aca="false">FilterPk!H$26</f>
        <v>0</v>
      </c>
      <c r="K1661" s="50" t="n">
        <f aca="false">FilterPk!I$26</f>
        <v>0</v>
      </c>
      <c r="L1661" s="50" t="n">
        <f aca="false">FilterPk!J$26</f>
        <v>0</v>
      </c>
      <c r="M1661" s="50" t="n">
        <f aca="false">FilterPk!K$26</f>
        <v>0</v>
      </c>
      <c r="N1661" s="50" t="n">
        <f aca="false">FilterPk!L$26</f>
        <v>3181.7</v>
      </c>
      <c r="O1661" s="50" t="n">
        <f aca="false">FilterPk!M$26</f>
        <v>0</v>
      </c>
      <c r="P1661" s="50" t="n">
        <f aca="false">FilterPk!N$26</f>
        <v>0</v>
      </c>
      <c r="Q1661" s="51" t="n">
        <f aca="false">FilterPk!O$26</f>
        <v>3181.7</v>
      </c>
    </row>
    <row r="1662" customFormat="false" ht="12.75" hidden="false" customHeight="false" outlineLevel="0" collapsed="false">
      <c r="B1662" s="85" t="str">
        <f aca="false">FilterPk!A$27</f>
        <v>ST-SERC</v>
      </c>
      <c r="C1662" s="13" t="n">
        <f aca="false">C1661+1</f>
        <v>1661</v>
      </c>
      <c r="D1662" s="50" t="n">
        <f aca="false">FilterPk!B$27</f>
        <v>686881.973218232</v>
      </c>
      <c r="E1662" s="50" t="n">
        <f aca="false">FilterPk!C$27</f>
        <v>-12726.81</v>
      </c>
      <c r="F1662" s="50" t="n">
        <f aca="false">FilterPk!D$27</f>
        <v>-31677.19</v>
      </c>
      <c r="G1662" s="50" t="n">
        <f aca="false">FilterPk!E$27</f>
        <v>138718.93</v>
      </c>
      <c r="H1662" s="50" t="n">
        <f aca="false">FilterPk!F$27</f>
        <v>0</v>
      </c>
      <c r="I1662" s="50" t="n">
        <f aca="false">FilterPk!G$27</f>
        <v>0</v>
      </c>
      <c r="J1662" s="50" t="n">
        <f aca="false">FilterPk!H$27</f>
        <v>0</v>
      </c>
      <c r="K1662" s="50" t="n">
        <f aca="false">FilterPk!I$27</f>
        <v>0</v>
      </c>
      <c r="L1662" s="50" t="n">
        <f aca="false">FilterPk!J$27</f>
        <v>0</v>
      </c>
      <c r="M1662" s="50" t="n">
        <f aca="false">FilterPk!K$27</f>
        <v>0</v>
      </c>
      <c r="N1662" s="50" t="n">
        <f aca="false">FilterPk!L$27</f>
        <v>94314.93</v>
      </c>
      <c r="O1662" s="50" t="n">
        <f aca="false">FilterPk!M$27</f>
        <v>0</v>
      </c>
      <c r="P1662" s="50" t="n">
        <f aca="false">FilterPk!N$27</f>
        <v>0</v>
      </c>
      <c r="Q1662" s="51" t="n">
        <f aca="false">FilterPk!O$27</f>
        <v>94314.93</v>
      </c>
    </row>
    <row r="1663" customFormat="false" ht="12.75" hidden="false" customHeight="false" outlineLevel="0" collapsed="false">
      <c r="B1663" s="85" t="str">
        <f aca="false">FilterPk!A$28</f>
        <v>LT- Texas</v>
      </c>
      <c r="C1663" s="13" t="n">
        <f aca="false">C1662+1</f>
        <v>1662</v>
      </c>
      <c r="D1663" s="50" t="n">
        <f aca="false">FilterPk!B$28</f>
        <v>3826684.70313045</v>
      </c>
      <c r="E1663" s="50" t="n">
        <f aca="false">FilterPk!C$28</f>
        <v>-6382.69</v>
      </c>
      <c r="F1663" s="50" t="n">
        <f aca="false">FilterPk!D$28</f>
        <v>71634.81</v>
      </c>
      <c r="G1663" s="50" t="n">
        <f aca="false">FilterPk!E$28</f>
        <v>28710.67</v>
      </c>
      <c r="H1663" s="50" t="n">
        <f aca="false">FilterPk!F$28</f>
        <v>106726.26</v>
      </c>
      <c r="I1663" s="50" t="n">
        <f aca="false">FilterPk!G$28</f>
        <v>68401.15</v>
      </c>
      <c r="J1663" s="50" t="n">
        <f aca="false">FilterPk!H$28</f>
        <v>107963.61</v>
      </c>
      <c r="K1663" s="50" t="n">
        <f aca="false">FilterPk!I$28</f>
        <v>204731.1</v>
      </c>
      <c r="L1663" s="50" t="n">
        <f aca="false">FilterPk!J$28</f>
        <v>63773.36</v>
      </c>
      <c r="M1663" s="50" t="n">
        <f aca="false">FilterPk!K$28</f>
        <v>194039.66</v>
      </c>
      <c r="N1663" s="50" t="n">
        <f aca="false">FilterPk!L$28</f>
        <v>839597.93</v>
      </c>
      <c r="O1663" s="50" t="n">
        <f aca="false">FilterPk!M$28</f>
        <v>673610.11</v>
      </c>
      <c r="P1663" s="50" t="n">
        <f aca="false">FilterPk!N$28</f>
        <v>107208.74</v>
      </c>
      <c r="Q1663" s="51" t="n">
        <f aca="false">FilterPk!O$28</f>
        <v>1620416.78</v>
      </c>
    </row>
    <row r="1664" customFormat="false" ht="12.75" hidden="false" customHeight="false" outlineLevel="0" collapsed="false">
      <c r="B1664" s="85" t="str">
        <f aca="false">FilterPk!A$29</f>
        <v>St- Texas</v>
      </c>
      <c r="C1664" s="13" t="n">
        <f aca="false">C1663+1</f>
        <v>1663</v>
      </c>
      <c r="D1664" s="50" t="n">
        <f aca="false">FilterPk!B$29</f>
        <v>445563.239343252</v>
      </c>
      <c r="E1664" s="50" t="n">
        <f aca="false">FilterPk!C$29</f>
        <v>30194</v>
      </c>
      <c r="F1664" s="50" t="n">
        <f aca="false">FilterPk!D$29</f>
        <v>31677.19</v>
      </c>
      <c r="G1664" s="50" t="n">
        <f aca="false">FilterPk!E$29</f>
        <v>0</v>
      </c>
      <c r="H1664" s="50" t="n">
        <f aca="false">FilterPk!F$29</f>
        <v>0</v>
      </c>
      <c r="I1664" s="50" t="n">
        <f aca="false">FilterPk!G$29</f>
        <v>0</v>
      </c>
      <c r="J1664" s="50" t="n">
        <f aca="false">FilterPk!H$29</f>
        <v>0</v>
      </c>
      <c r="K1664" s="50" t="n">
        <f aca="false">FilterPk!I$29</f>
        <v>0</v>
      </c>
      <c r="L1664" s="50" t="n">
        <f aca="false">FilterPk!J$29</f>
        <v>0</v>
      </c>
      <c r="M1664" s="50" t="n">
        <f aca="false">FilterPk!K$29</f>
        <v>0</v>
      </c>
      <c r="N1664" s="50" t="n">
        <f aca="false">FilterPk!L$29</f>
        <v>61871.19</v>
      </c>
      <c r="O1664" s="50" t="n">
        <f aca="false">FilterPk!M$29</f>
        <v>0</v>
      </c>
      <c r="P1664" s="50" t="n">
        <f aca="false">FilterPk!N$29</f>
        <v>0</v>
      </c>
      <c r="Q1664" s="51" t="n">
        <f aca="false">FilterPk!O$29</f>
        <v>61871.19</v>
      </c>
    </row>
    <row r="1665" customFormat="false" ht="12.75" hidden="false" customHeight="false" outlineLevel="0" collapsed="false">
      <c r="B1665" s="85"/>
      <c r="C1665" s="13" t="n">
        <f aca="false">C1664+1</f>
        <v>1664</v>
      </c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1"/>
    </row>
    <row r="1666" customFormat="false" ht="12.75" hidden="false" customHeight="false" outlineLevel="0" collapsed="false">
      <c r="B1666" s="85" t="str">
        <f aca="false">FilterPk!A$32</f>
        <v>Gas positions</v>
      </c>
      <c r="C1666" s="13" t="n">
        <f aca="false">C1665+1</f>
        <v>1665</v>
      </c>
      <c r="D1666" s="50" t="s">
        <v>4</v>
      </c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1"/>
    </row>
    <row r="1667" customFormat="false" ht="12.75" hidden="false" customHeight="false" outlineLevel="0" collapsed="false">
      <c r="B1667" s="85" t="str">
        <f aca="false">FilterPk!A$33</f>
        <v>Kevin Presto</v>
      </c>
      <c r="C1667" s="13" t="n">
        <f aca="false">C1666+1</f>
        <v>1666</v>
      </c>
      <c r="D1667" s="50" t="n">
        <f aca="false">FilterPk!B$33</f>
        <v>0</v>
      </c>
      <c r="E1667" s="50" t="n">
        <f aca="false">FilterPk!C$33</f>
        <v>0</v>
      </c>
      <c r="F1667" s="50" t="n">
        <f aca="false">FilterPk!D$33</f>
        <v>0</v>
      </c>
      <c r="G1667" s="50" t="n">
        <f aca="false">FilterPk!E$33</f>
        <v>0</v>
      </c>
      <c r="H1667" s="50" t="n">
        <f aca="false">FilterPk!F$33</f>
        <v>148.212616</v>
      </c>
      <c r="I1667" s="50" t="n">
        <f aca="false">FilterPk!G$33</f>
        <v>152.45636</v>
      </c>
      <c r="J1667" s="50" t="n">
        <f aca="false">FilterPk!H$33</f>
        <v>146.860915</v>
      </c>
      <c r="K1667" s="50" t="n">
        <f aca="false">FilterPk!I$33</f>
        <v>301.509361</v>
      </c>
      <c r="L1667" s="50" t="n">
        <f aca="false">FilterPk!J$33</f>
        <v>144.921279</v>
      </c>
      <c r="M1667" s="50" t="n">
        <f aca="false">FilterPk!K$33</f>
        <v>149.116289</v>
      </c>
      <c r="N1667" s="50" t="n">
        <f aca="false">FilterPk!L$33</f>
        <v>1043.07682</v>
      </c>
      <c r="O1667" s="50" t="n">
        <f aca="false">FilterPk!M$33</f>
        <v>0</v>
      </c>
      <c r="P1667" s="50" t="n">
        <f aca="false">FilterPk!N$33</f>
        <v>0</v>
      </c>
      <c r="Q1667" s="51" t="n">
        <f aca="false">FilterPk!O$33</f>
        <v>1043.07682</v>
      </c>
    </row>
    <row r="1668" customFormat="false" ht="12.75" hidden="false" customHeight="false" outlineLevel="0" collapsed="false">
      <c r="B1668" s="85" t="str">
        <f aca="false">FilterPk!A$34</f>
        <v>Fletcher Sturm</v>
      </c>
      <c r="C1668" s="13" t="n">
        <f aca="false">C1667+1</f>
        <v>1667</v>
      </c>
      <c r="D1668" s="50" t="n">
        <f aca="false">FilterPk!B$34</f>
        <v>0</v>
      </c>
      <c r="E1668" s="50" t="n">
        <f aca="false">FilterPk!C$34</f>
        <v>0</v>
      </c>
      <c r="F1668" s="50" t="n">
        <f aca="false">FilterPk!D$34</f>
        <v>10.382539</v>
      </c>
      <c r="G1668" s="50" t="n">
        <f aca="false">FilterPk!E$34</f>
        <v>-372.732218</v>
      </c>
      <c r="H1668" s="50" t="n">
        <f aca="false">FilterPk!F$34</f>
        <v>-18.430041</v>
      </c>
      <c r="I1668" s="50" t="n">
        <f aca="false">FilterPk!G$34</f>
        <v>-7.519049</v>
      </c>
      <c r="J1668" s="50" t="n">
        <f aca="false">FilterPk!H$34</f>
        <v>7.209206</v>
      </c>
      <c r="K1668" s="50" t="n">
        <f aca="false">FilterPk!I$34</f>
        <v>16.283645</v>
      </c>
      <c r="L1668" s="50" t="n">
        <f aca="false">FilterPk!J$34</f>
        <v>-0.622678</v>
      </c>
      <c r="M1668" s="50" t="n">
        <f aca="false">FilterPk!K$34</f>
        <v>48.787102</v>
      </c>
      <c r="N1668" s="50" t="n">
        <f aca="false">FilterPk!L$34</f>
        <v>-316.641494</v>
      </c>
      <c r="O1668" s="50" t="n">
        <f aca="false">FilterPk!M$34</f>
        <v>137.057149</v>
      </c>
      <c r="P1668" s="50" t="n">
        <f aca="false">FilterPk!N$34</f>
        <v>0</v>
      </c>
      <c r="Q1668" s="51" t="n">
        <f aca="false">FilterPk!O$34</f>
        <v>-179.584345</v>
      </c>
    </row>
    <row r="1669" customFormat="false" ht="12.75" hidden="false" customHeight="false" outlineLevel="0" collapsed="false">
      <c r="B1669" s="85" t="str">
        <f aca="false">FilterPk!A$35</f>
        <v>Doug Gilbert-Smith</v>
      </c>
      <c r="C1669" s="13" t="n">
        <f aca="false">C1668+1</f>
        <v>1668</v>
      </c>
      <c r="D1669" s="50" t="n">
        <f aca="false">FilterPk!B$35</f>
        <v>0</v>
      </c>
      <c r="E1669" s="50" t="n">
        <f aca="false">FilterPk!C$35</f>
        <v>0</v>
      </c>
      <c r="F1669" s="50" t="n">
        <f aca="false">FilterPk!D$35</f>
        <v>-34.907</v>
      </c>
      <c r="G1669" s="50" t="n">
        <f aca="false">FilterPk!E$35</f>
        <v>38.473605</v>
      </c>
      <c r="H1669" s="50" t="n">
        <f aca="false">FilterPk!F$35</f>
        <v>-29.642523</v>
      </c>
      <c r="I1669" s="50" t="n">
        <f aca="false">FilterPk!G$35</f>
        <v>30.491272</v>
      </c>
      <c r="J1669" s="50" t="n">
        <f aca="false">FilterPk!H$35</f>
        <v>0</v>
      </c>
      <c r="K1669" s="50" t="n">
        <f aca="false">FilterPk!I$35</f>
        <v>90.452808</v>
      </c>
      <c r="L1669" s="50" t="n">
        <f aca="false">FilterPk!J$35</f>
        <v>0</v>
      </c>
      <c r="M1669" s="50" t="n">
        <f aca="false">FilterPk!K$35</f>
        <v>14.574853</v>
      </c>
      <c r="N1669" s="50" t="n">
        <f aca="false">FilterPk!L$35</f>
        <v>109.443015</v>
      </c>
      <c r="O1669" s="50" t="n">
        <f aca="false">FilterPk!M$35</f>
        <v>94.93307</v>
      </c>
      <c r="P1669" s="50" t="n">
        <f aca="false">FilterPk!N$35</f>
        <v>-157.516125</v>
      </c>
      <c r="Q1669" s="51" t="n">
        <f aca="false">FilterPk!O$35</f>
        <v>46.85996</v>
      </c>
    </row>
    <row r="1670" customFormat="false" ht="12.75" hidden="false" customHeight="false" outlineLevel="0" collapsed="false">
      <c r="B1670" s="85" t="str">
        <f aca="false">FilterPk!A$36</f>
        <v>Rogers Herndon</v>
      </c>
      <c r="C1670" s="13" t="n">
        <f aca="false">C1669+1</f>
        <v>1669</v>
      </c>
      <c r="D1670" s="50" t="n">
        <f aca="false">FilterPk!B$36</f>
        <v>0</v>
      </c>
      <c r="E1670" s="50" t="n">
        <f aca="false">FilterPk!C$36</f>
        <v>0</v>
      </c>
      <c r="F1670" s="50" t="n">
        <f aca="false">FilterPk!D$36</f>
        <v>-16.269581</v>
      </c>
      <c r="G1670" s="50" t="n">
        <f aca="false">FilterPk!E$36</f>
        <v>-36.150495</v>
      </c>
      <c r="H1670" s="50" t="n">
        <f aca="false">FilterPk!F$36</f>
        <v>-105.080472</v>
      </c>
      <c r="I1670" s="50" t="n">
        <f aca="false">FilterPk!G$36</f>
        <v>-21.496839</v>
      </c>
      <c r="J1670" s="50" t="n">
        <f aca="false">FilterPk!H$36</f>
        <v>76.011979</v>
      </c>
      <c r="K1670" s="50" t="n">
        <f aca="false">FilterPk!I$36</f>
        <v>315.376651</v>
      </c>
      <c r="L1670" s="50" t="n">
        <f aca="false">FilterPk!J$36</f>
        <v>0.622678</v>
      </c>
      <c r="M1670" s="50" t="n">
        <f aca="false">FilterPk!K$36</f>
        <v>131.855286</v>
      </c>
      <c r="N1670" s="50" t="n">
        <f aca="false">FilterPk!L$36</f>
        <v>344.869207</v>
      </c>
      <c r="O1670" s="50" t="n">
        <f aca="false">FilterPk!M$36</f>
        <v>500.495437</v>
      </c>
      <c r="P1670" s="50" t="n">
        <f aca="false">FilterPk!N$36</f>
        <v>0</v>
      </c>
      <c r="Q1670" s="51" t="n">
        <f aca="false">FilterPk!O$36</f>
        <v>845.364644</v>
      </c>
    </row>
    <row r="1671" customFormat="false" ht="12.75" hidden="false" customHeight="false" outlineLevel="0" collapsed="false">
      <c r="B1671" s="85" t="str">
        <f aca="false">FilterPk!A$37</f>
        <v>Dana Davis</v>
      </c>
      <c r="C1671" s="13" t="n">
        <f aca="false">C1670+1</f>
        <v>1670</v>
      </c>
      <c r="D1671" s="50" t="n">
        <f aca="false">FilterPk!B$37</f>
        <v>0</v>
      </c>
      <c r="E1671" s="50" t="n">
        <f aca="false">FilterPk!C$37</f>
        <v>0</v>
      </c>
      <c r="F1671" s="50" t="n">
        <f aca="false">FilterPk!D$37</f>
        <v>4.986714</v>
      </c>
      <c r="G1671" s="50" t="n">
        <f aca="false">FilterPk!E$37</f>
        <v>-10.425106</v>
      </c>
      <c r="H1671" s="50" t="n">
        <f aca="false">FilterPk!F$37</f>
        <v>34.582944</v>
      </c>
      <c r="I1671" s="50" t="n">
        <f aca="false">FilterPk!G$37</f>
        <v>31.966656</v>
      </c>
      <c r="J1671" s="50" t="n">
        <f aca="false">FilterPk!H$37</f>
        <v>34.267547</v>
      </c>
      <c r="K1671" s="50" t="n">
        <f aca="false">FilterPk!I$37</f>
        <v>70.027981</v>
      </c>
      <c r="L1671" s="50" t="n">
        <f aca="false">FilterPk!J$37</f>
        <v>33.814965</v>
      </c>
      <c r="M1671" s="50" t="n">
        <f aca="false">FilterPk!K$37</f>
        <v>44.191074</v>
      </c>
      <c r="N1671" s="50" t="n">
        <f aca="false">FilterPk!L$37</f>
        <v>243.412775</v>
      </c>
      <c r="O1671" s="50" t="n">
        <f aca="false">FilterPk!M$37</f>
        <v>27.55263</v>
      </c>
      <c r="P1671" s="50" t="n">
        <f aca="false">FilterPk!N$37</f>
        <v>0</v>
      </c>
      <c r="Q1671" s="51" t="n">
        <f aca="false">FilterPk!O$37</f>
        <v>270.965405</v>
      </c>
    </row>
    <row r="1672" customFormat="false" ht="12.75" hidden="false" customHeight="false" outlineLevel="0" collapsed="false">
      <c r="B1672" s="85" t="str">
        <f aca="false">FilterPk!A$38</f>
        <v>Tom May</v>
      </c>
      <c r="C1672" s="13" t="n">
        <f aca="false">C1671+1</f>
        <v>1671</v>
      </c>
      <c r="D1672" s="50" t="n">
        <f aca="false">FilterPk!B$38</f>
        <v>0</v>
      </c>
      <c r="E1672" s="50" t="n">
        <f aca="false">FilterPk!C$38</f>
        <v>0</v>
      </c>
      <c r="F1672" s="50" t="n">
        <f aca="false">FilterPk!D$38</f>
        <v>0</v>
      </c>
      <c r="G1672" s="50" t="n">
        <f aca="false">FilterPk!E$38</f>
        <v>0</v>
      </c>
      <c r="H1672" s="50" t="n">
        <f aca="false">FilterPk!F$38</f>
        <v>0</v>
      </c>
      <c r="I1672" s="50" t="n">
        <f aca="false">FilterPk!G$38</f>
        <v>0</v>
      </c>
      <c r="J1672" s="50" t="n">
        <f aca="false">FilterPk!H$38</f>
        <v>0</v>
      </c>
      <c r="K1672" s="50" t="n">
        <f aca="false">FilterPk!I$38</f>
        <v>0</v>
      </c>
      <c r="L1672" s="50" t="n">
        <f aca="false">FilterPk!J$38</f>
        <v>0</v>
      </c>
      <c r="M1672" s="50" t="n">
        <f aca="false">FilterPk!K$38</f>
        <v>0</v>
      </c>
      <c r="N1672" s="50" t="n">
        <f aca="false">FilterPk!L$38</f>
        <v>0</v>
      </c>
      <c r="O1672" s="50" t="n">
        <f aca="false">FilterPk!M$38</f>
        <v>0</v>
      </c>
      <c r="P1672" s="50" t="n">
        <f aca="false">FilterPk!N$38</f>
        <v>0</v>
      </c>
      <c r="Q1672" s="51" t="n">
        <f aca="false">FilterPk!O$38</f>
        <v>0</v>
      </c>
    </row>
    <row r="1673" customFormat="false" ht="12.75" hidden="false" customHeight="false" outlineLevel="0" collapsed="false">
      <c r="B1673" s="85" t="str">
        <f aca="false">FilterPk!A$39</f>
        <v>Clint Dean</v>
      </c>
      <c r="C1673" s="13" t="n">
        <f aca="false">C1672+1</f>
        <v>1672</v>
      </c>
      <c r="D1673" s="50" t="n">
        <f aca="false">FilterPk!B$39</f>
        <v>0</v>
      </c>
      <c r="E1673" s="50" t="n">
        <f aca="false">FilterPk!C$39</f>
        <v>0</v>
      </c>
      <c r="F1673" s="50" t="n">
        <f aca="false">FilterPk!D$39</f>
        <v>-27.9256</v>
      </c>
      <c r="G1673" s="50" t="n">
        <f aca="false">FilterPk!E$39</f>
        <v>0</v>
      </c>
      <c r="H1673" s="50" t="n">
        <f aca="false">FilterPk!F$39</f>
        <v>0</v>
      </c>
      <c r="I1673" s="50" t="n">
        <f aca="false">FilterPk!G$39</f>
        <v>0</v>
      </c>
      <c r="J1673" s="50" t="n">
        <f aca="false">FilterPk!H$39</f>
        <v>0</v>
      </c>
      <c r="K1673" s="50" t="n">
        <f aca="false">FilterPk!I$39</f>
        <v>0</v>
      </c>
      <c r="L1673" s="50" t="n">
        <f aca="false">FilterPk!J$39</f>
        <v>0</v>
      </c>
      <c r="M1673" s="50" t="n">
        <f aca="false">FilterPk!K$39</f>
        <v>0</v>
      </c>
      <c r="N1673" s="50" t="n">
        <f aca="false">FilterPk!L$39</f>
        <v>-27.9256</v>
      </c>
      <c r="O1673" s="50" t="n">
        <f aca="false">FilterPk!M$39</f>
        <v>0</v>
      </c>
      <c r="P1673" s="50" t="n">
        <f aca="false">FilterPk!N$39</f>
        <v>0</v>
      </c>
      <c r="Q1673" s="51" t="n">
        <f aca="false">FilterPk!O$39</f>
        <v>-27.9256</v>
      </c>
    </row>
    <row r="1674" customFormat="false" ht="12.75" hidden="false" customHeight="false" outlineLevel="0" collapsed="false">
      <c r="B1674" s="85" t="str">
        <f aca="false">FilterPk!A$40</f>
        <v>Rob Benson</v>
      </c>
      <c r="C1674" s="13" t="n">
        <f aca="false">C1673+1</f>
        <v>1673</v>
      </c>
      <c r="D1674" s="50" t="n">
        <f aca="false">FilterPk!B$40</f>
        <v>0</v>
      </c>
      <c r="E1674" s="50" t="n">
        <f aca="false">FilterPk!C$40</f>
        <v>0</v>
      </c>
      <c r="F1674" s="50" t="n">
        <f aca="false">FilterPk!D$40</f>
        <v>0</v>
      </c>
      <c r="G1674" s="50" t="n">
        <f aca="false">FilterPk!E$40</f>
        <v>-76.947211</v>
      </c>
      <c r="H1674" s="50" t="n">
        <f aca="false">FilterPk!F$40</f>
        <v>0</v>
      </c>
      <c r="I1674" s="50" t="n">
        <f aca="false">FilterPk!G$40</f>
        <v>0</v>
      </c>
      <c r="J1674" s="50" t="n">
        <f aca="false">FilterPk!H$40</f>
        <v>0</v>
      </c>
      <c r="K1674" s="50" t="n">
        <f aca="false">FilterPk!I$40</f>
        <v>0</v>
      </c>
      <c r="L1674" s="50" t="n">
        <f aca="false">FilterPk!J$40</f>
        <v>0</v>
      </c>
      <c r="M1674" s="50" t="n">
        <f aca="false">FilterPk!K$40</f>
        <v>0</v>
      </c>
      <c r="N1674" s="50" t="n">
        <f aca="false">FilterPk!L$40</f>
        <v>-76.947211</v>
      </c>
      <c r="O1674" s="50" t="n">
        <f aca="false">FilterPk!M$40</f>
        <v>0</v>
      </c>
      <c r="P1674" s="50" t="n">
        <f aca="false">FilterPk!N$40</f>
        <v>0</v>
      </c>
      <c r="Q1674" s="51" t="n">
        <f aca="false">FilterPk!O$40</f>
        <v>-76.947211</v>
      </c>
    </row>
    <row r="1675" customFormat="false" ht="12.75" hidden="false" customHeight="false" outlineLevel="0" collapsed="false">
      <c r="B1675" s="85" t="str">
        <f aca="false">FilterPk!A$41</f>
        <v>Matt Lorenz</v>
      </c>
      <c r="C1675" s="13" t="n">
        <f aca="false">C1674+1</f>
        <v>1674</v>
      </c>
      <c r="D1675" s="50" t="n">
        <f aca="false">FilterPk!B$41</f>
        <v>0</v>
      </c>
      <c r="E1675" s="50" t="n">
        <f aca="false">FilterPk!C$41</f>
        <v>0</v>
      </c>
      <c r="F1675" s="50" t="n">
        <f aca="false">FilterPk!D$41</f>
        <v>0</v>
      </c>
      <c r="G1675" s="50" t="n">
        <f aca="false">FilterPk!E$41</f>
        <v>0</v>
      </c>
      <c r="H1675" s="50" t="n">
        <f aca="false">FilterPk!F$41</f>
        <v>0</v>
      </c>
      <c r="I1675" s="50" t="n">
        <f aca="false">FilterPk!G$41</f>
        <v>0</v>
      </c>
      <c r="J1675" s="50" t="n">
        <f aca="false">FilterPk!H$41</f>
        <v>0</v>
      </c>
      <c r="K1675" s="50" t="n">
        <f aca="false">FilterPk!I$41</f>
        <v>0</v>
      </c>
      <c r="L1675" s="50" t="n">
        <f aca="false">FilterPk!J$41</f>
        <v>0</v>
      </c>
      <c r="M1675" s="50" t="n">
        <f aca="false">FilterPk!K$41</f>
        <v>0</v>
      </c>
      <c r="N1675" s="50" t="n">
        <f aca="false">FilterPk!L$41</f>
        <v>0</v>
      </c>
      <c r="O1675" s="50" t="n">
        <f aca="false">FilterPk!M$41</f>
        <v>0</v>
      </c>
      <c r="P1675" s="50" t="n">
        <f aca="false">FilterPk!N$41</f>
        <v>0</v>
      </c>
      <c r="Q1675" s="51" t="n">
        <f aca="false">FilterPk!O$41</f>
        <v>0</v>
      </c>
    </row>
    <row r="1676" customFormat="false" ht="12.75" hidden="false" customHeight="false" outlineLevel="0" collapsed="false">
      <c r="B1676" s="85" t="str">
        <f aca="false">FilterPk!A$42</f>
        <v>John Forney</v>
      </c>
      <c r="C1676" s="13" t="n">
        <f aca="false">C1675+1</f>
        <v>1675</v>
      </c>
      <c r="D1676" s="50" t="n">
        <f aca="false">FilterPk!B$42</f>
        <v>0</v>
      </c>
      <c r="E1676" s="50" t="n">
        <f aca="false">FilterPk!C$42</f>
        <v>0</v>
      </c>
      <c r="F1676" s="50" t="n">
        <f aca="false">FilterPk!D$42</f>
        <v>0</v>
      </c>
      <c r="G1676" s="50" t="n">
        <f aca="false">FilterPk!E$42</f>
        <v>0</v>
      </c>
      <c r="H1676" s="50" t="n">
        <f aca="false">FilterPk!F$42</f>
        <v>0</v>
      </c>
      <c r="I1676" s="50" t="n">
        <f aca="false">FilterPk!G$42</f>
        <v>0</v>
      </c>
      <c r="J1676" s="50" t="n">
        <f aca="false">FilterPk!H$42</f>
        <v>0</v>
      </c>
      <c r="K1676" s="50" t="n">
        <f aca="false">FilterPk!I$42</f>
        <v>0</v>
      </c>
      <c r="L1676" s="50" t="n">
        <f aca="false">FilterPk!J$42</f>
        <v>0</v>
      </c>
      <c r="M1676" s="50" t="n">
        <f aca="false">FilterPk!K$42</f>
        <v>0</v>
      </c>
      <c r="N1676" s="50" t="n">
        <f aca="false">FilterPk!L$42</f>
        <v>0</v>
      </c>
      <c r="O1676" s="50" t="n">
        <f aca="false">FilterPk!M$42</f>
        <v>0</v>
      </c>
      <c r="P1676" s="50" t="n">
        <f aca="false">FilterPk!N$42</f>
        <v>0</v>
      </c>
      <c r="Q1676" s="51" t="n">
        <f aca="false">FilterPk!O$42</f>
        <v>0</v>
      </c>
    </row>
    <row r="1677" customFormat="false" ht="12.75" hidden="false" customHeight="false" outlineLevel="0" collapsed="false">
      <c r="B1677" s="85" t="str">
        <f aca="false">FilterPk!A$43</f>
        <v>Mike Carson</v>
      </c>
      <c r="C1677" s="13" t="n">
        <f aca="false">C1676+1</f>
        <v>1676</v>
      </c>
      <c r="D1677" s="50" t="n">
        <f aca="false">FilterPk!B$43</f>
        <v>0</v>
      </c>
      <c r="E1677" s="50" t="n">
        <f aca="false">FilterPk!C$43</f>
        <v>0</v>
      </c>
      <c r="F1677" s="50" t="n">
        <f aca="false">FilterPk!D$43</f>
        <v>0</v>
      </c>
      <c r="G1677" s="50" t="n">
        <f aca="false">FilterPk!E$43</f>
        <v>0</v>
      </c>
      <c r="H1677" s="50" t="n">
        <f aca="false">FilterPk!F$43</f>
        <v>0</v>
      </c>
      <c r="I1677" s="50" t="n">
        <f aca="false">FilterPk!G$43</f>
        <v>0</v>
      </c>
      <c r="J1677" s="50" t="n">
        <f aca="false">FilterPk!H$43</f>
        <v>0</v>
      </c>
      <c r="K1677" s="50" t="n">
        <f aca="false">FilterPk!I$43</f>
        <v>0</v>
      </c>
      <c r="L1677" s="50" t="n">
        <f aca="false">FilterPk!J$43</f>
        <v>0</v>
      </c>
      <c r="M1677" s="50" t="n">
        <f aca="false">FilterPk!K$43</f>
        <v>0</v>
      </c>
      <c r="N1677" s="50" t="n">
        <f aca="false">FilterPk!L$43</f>
        <v>0</v>
      </c>
      <c r="O1677" s="50" t="n">
        <f aca="false">FilterPk!M$43</f>
        <v>0</v>
      </c>
      <c r="P1677" s="50" t="n">
        <f aca="false">FilterPk!N$43</f>
        <v>0</v>
      </c>
      <c r="Q1677" s="51" t="n">
        <f aca="false">FilterPk!O$43</f>
        <v>0</v>
      </c>
    </row>
    <row r="1678" customFormat="false" ht="12.75" hidden="false" customHeight="false" outlineLevel="0" collapsed="false">
      <c r="B1678" s="85" t="str">
        <f aca="false">FilterPk!A$44</f>
        <v>Chris Dorland</v>
      </c>
      <c r="C1678" s="13" t="n">
        <f aca="false">C1677+1</f>
        <v>1677</v>
      </c>
      <c r="D1678" s="50" t="n">
        <f aca="false">FilterPk!B$44</f>
        <v>0</v>
      </c>
      <c r="E1678" s="50" t="n">
        <f aca="false">FilterPk!C$44</f>
        <v>0</v>
      </c>
      <c r="F1678" s="50" t="n">
        <f aca="false">FilterPk!D$44</f>
        <v>0</v>
      </c>
      <c r="G1678" s="50" t="n">
        <f aca="false">FilterPk!E$44</f>
        <v>0</v>
      </c>
      <c r="H1678" s="50" t="n">
        <f aca="false">FilterPk!F$44</f>
        <v>0</v>
      </c>
      <c r="I1678" s="50" t="n">
        <f aca="false">FilterPk!G$44</f>
        <v>0</v>
      </c>
      <c r="J1678" s="50" t="n">
        <f aca="false">FilterPk!H$44</f>
        <v>0</v>
      </c>
      <c r="K1678" s="50" t="n">
        <f aca="false">FilterPk!I$44</f>
        <v>0</v>
      </c>
      <c r="L1678" s="50" t="n">
        <f aca="false">FilterPk!J$44</f>
        <v>0</v>
      </c>
      <c r="M1678" s="50" t="n">
        <f aca="false">FilterPk!K$44</f>
        <v>0</v>
      </c>
      <c r="N1678" s="50" t="n">
        <f aca="false">FilterPk!L$44</f>
        <v>0</v>
      </c>
      <c r="O1678" s="50" t="n">
        <f aca="false">FilterPk!M$44</f>
        <v>0</v>
      </c>
      <c r="P1678" s="50" t="n">
        <f aca="false">FilterPk!N$44</f>
        <v>0</v>
      </c>
      <c r="Q1678" s="51" t="n">
        <f aca="false">FilterPk!O$44</f>
        <v>0</v>
      </c>
    </row>
    <row r="1679" customFormat="false" ht="12.75" hidden="false" customHeight="false" outlineLevel="0" collapsed="false">
      <c r="B1679" s="85" t="str">
        <f aca="false">FilterPk!A$45</f>
        <v>Jeff King</v>
      </c>
      <c r="C1679" s="13" t="n">
        <f aca="false">C1678+1</f>
        <v>1678</v>
      </c>
      <c r="D1679" s="50" t="n">
        <f aca="false">FilterPk!B$45</f>
        <v>0</v>
      </c>
      <c r="E1679" s="50" t="n">
        <f aca="false">FilterPk!C$45</f>
        <v>0</v>
      </c>
      <c r="F1679" s="50" t="n">
        <f aca="false">FilterPk!D$45</f>
        <v>0</v>
      </c>
      <c r="G1679" s="50" t="n">
        <f aca="false">FilterPk!E$45</f>
        <v>0</v>
      </c>
      <c r="H1679" s="50" t="n">
        <f aca="false">FilterPk!F$45</f>
        <v>0</v>
      </c>
      <c r="I1679" s="50" t="n">
        <f aca="false">FilterPk!G$45</f>
        <v>0</v>
      </c>
      <c r="J1679" s="50" t="n">
        <f aca="false">FilterPk!H$45</f>
        <v>0</v>
      </c>
      <c r="K1679" s="50" t="n">
        <f aca="false">FilterPk!I$45</f>
        <v>0</v>
      </c>
      <c r="L1679" s="50" t="n">
        <f aca="false">FilterPk!J$45</f>
        <v>0</v>
      </c>
      <c r="M1679" s="50" t="n">
        <f aca="false">FilterPk!K$45</f>
        <v>0</v>
      </c>
      <c r="N1679" s="50" t="n">
        <f aca="false">FilterPk!L$45</f>
        <v>0</v>
      </c>
      <c r="O1679" s="50" t="n">
        <f aca="false">FilterPk!M$45</f>
        <v>0</v>
      </c>
      <c r="P1679" s="50" t="n">
        <f aca="false">FilterPk!N$45</f>
        <v>0</v>
      </c>
      <c r="Q1679" s="51" t="n">
        <f aca="false">FilterPk!O$45</f>
        <v>0</v>
      </c>
    </row>
    <row r="1680" customFormat="false" ht="12.75" hidden="false" customHeight="false" outlineLevel="0" collapsed="false">
      <c r="B1680" s="85" t="n">
        <f aca="false">FilterPk!A$46</f>
        <v>0</v>
      </c>
      <c r="C1680" s="13" t="n">
        <f aca="false">C1679+1</f>
        <v>1679</v>
      </c>
      <c r="D1680" s="50" t="n">
        <f aca="false">FilterPk!B$46</f>
        <v>0</v>
      </c>
      <c r="E1680" s="50" t="n">
        <f aca="false">FilterPk!C$46</f>
        <v>0</v>
      </c>
      <c r="F1680" s="50" t="n">
        <f aca="false">FilterPk!D$46</f>
        <v>0</v>
      </c>
      <c r="G1680" s="50" t="n">
        <f aca="false">FilterPk!E$46</f>
        <v>0</v>
      </c>
      <c r="H1680" s="50" t="n">
        <f aca="false">FilterPk!F$46</f>
        <v>0</v>
      </c>
      <c r="I1680" s="50" t="n">
        <f aca="false">FilterPk!G$46</f>
        <v>0</v>
      </c>
      <c r="J1680" s="50" t="n">
        <f aca="false">FilterPk!H$46</f>
        <v>0</v>
      </c>
      <c r="K1680" s="50" t="n">
        <f aca="false">FilterPk!I$46</f>
        <v>0</v>
      </c>
      <c r="L1680" s="50" t="n">
        <f aca="false">FilterPk!J$46</f>
        <v>0</v>
      </c>
      <c r="M1680" s="50" t="n">
        <f aca="false">FilterPk!K$46</f>
        <v>0</v>
      </c>
      <c r="N1680" s="50" t="n">
        <f aca="false">FilterPk!L$46</f>
        <v>0</v>
      </c>
      <c r="O1680" s="50" t="n">
        <f aca="false">FilterPk!M$46</f>
        <v>0</v>
      </c>
      <c r="P1680" s="50" t="n">
        <f aca="false">FilterPk!N$46</f>
        <v>0</v>
      </c>
      <c r="Q1680" s="51" t="n">
        <f aca="false">FilterPk!O$46</f>
        <v>0</v>
      </c>
    </row>
    <row r="1681" customFormat="false" ht="12.75" hidden="false" customHeight="false" outlineLevel="0" collapsed="false">
      <c r="B1681" s="87" t="n">
        <f aca="false">FilterPk!A$47</f>
        <v>0</v>
      </c>
      <c r="C1681" s="64" t="n">
        <f aca="false">C1680+1</f>
        <v>1680</v>
      </c>
      <c r="D1681" s="54" t="n">
        <f aca="false">FilterPk!B$47</f>
        <v>0</v>
      </c>
      <c r="E1681" s="54" t="n">
        <f aca="false">FilterPk!C$47</f>
        <v>0</v>
      </c>
      <c r="F1681" s="54" t="n">
        <f aca="false">FilterPk!D$47</f>
        <v>0</v>
      </c>
      <c r="G1681" s="54" t="n">
        <f aca="false">FilterPk!E$47</f>
        <v>0</v>
      </c>
      <c r="H1681" s="54" t="n">
        <f aca="false">FilterPk!F$47</f>
        <v>0</v>
      </c>
      <c r="I1681" s="54" t="n">
        <f aca="false">FilterPk!G$47</f>
        <v>0</v>
      </c>
      <c r="J1681" s="54" t="n">
        <f aca="false">FilterPk!H$47</f>
        <v>0</v>
      </c>
      <c r="K1681" s="54" t="n">
        <f aca="false">FilterPk!I$47</f>
        <v>0</v>
      </c>
      <c r="L1681" s="54" t="n">
        <f aca="false">FilterPk!J$47</f>
        <v>0</v>
      </c>
      <c r="M1681" s="54" t="n">
        <f aca="false">FilterPk!K$47</f>
        <v>0</v>
      </c>
      <c r="N1681" s="54" t="n">
        <f aca="false">FilterPk!L$47</f>
        <v>0</v>
      </c>
      <c r="O1681" s="54" t="n">
        <f aca="false">FilterPk!M$47</f>
        <v>0</v>
      </c>
      <c r="P1681" s="54" t="n">
        <f aca="false">FilterPk!N$47</f>
        <v>0</v>
      </c>
      <c r="Q1681" s="55" t="n">
        <f aca="false">FilterPk!O$47</f>
        <v>0</v>
      </c>
    </row>
    <row r="1682" customFormat="false" ht="12.75" hidden="false" customHeight="false" outlineLevel="0" collapsed="false">
      <c r="A1682" s="0" t="n">
        <f aca="false">A1642+1</f>
        <v>43</v>
      </c>
      <c r="B1682" s="57" t="n">
        <f aca="false">FilterPk!D$1</f>
        <v>36907</v>
      </c>
      <c r="C1682" s="58" t="n">
        <f aca="false">C1681+1</f>
        <v>1681</v>
      </c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83"/>
    </row>
    <row r="1683" customFormat="false" ht="12.75" hidden="false" customHeight="false" outlineLevel="0" collapsed="false">
      <c r="B1683" s="61"/>
      <c r="C1683" s="13" t="n">
        <f aca="false">C1682+1</f>
        <v>1682</v>
      </c>
      <c r="D1683" s="13"/>
      <c r="E1683" s="21" t="s">
        <v>5</v>
      </c>
      <c r="F1683" s="21" t="s">
        <v>6</v>
      </c>
      <c r="G1683" s="21" t="s">
        <v>7</v>
      </c>
      <c r="H1683" s="21" t="s">
        <v>8</v>
      </c>
      <c r="I1683" s="21" t="s">
        <v>9</v>
      </c>
      <c r="J1683" s="21" t="s">
        <v>10</v>
      </c>
      <c r="K1683" s="21" t="s">
        <v>11</v>
      </c>
      <c r="L1683" s="21" t="s">
        <v>12</v>
      </c>
      <c r="M1683" s="21" t="s">
        <v>13</v>
      </c>
      <c r="N1683" s="21" t="s">
        <v>14</v>
      </c>
      <c r="O1683" s="21" t="n">
        <v>2002</v>
      </c>
      <c r="P1683" s="21" t="s">
        <v>15</v>
      </c>
      <c r="Q1683" s="84" t="s">
        <v>16</v>
      </c>
    </row>
    <row r="1684" customFormat="false" ht="12.75" hidden="false" customHeight="false" outlineLevel="0" collapsed="false">
      <c r="B1684" s="85" t="str">
        <f aca="false">FilterPk!A$9</f>
        <v>Power positions</v>
      </c>
      <c r="C1684" s="13" t="n">
        <f aca="false">C1683+1</f>
        <v>1683</v>
      </c>
      <c r="D1684" s="13" t="s">
        <v>4</v>
      </c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86"/>
    </row>
    <row r="1685" customFormat="false" ht="12.75" hidden="false" customHeight="false" outlineLevel="0" collapsed="false">
      <c r="B1685" s="85" t="str">
        <f aca="false">FilterPk!A$10</f>
        <v>East Position</v>
      </c>
      <c r="C1685" s="13" t="n">
        <f aca="false">C1684+1</f>
        <v>1684</v>
      </c>
      <c r="D1685" s="50" t="n">
        <f aca="false">FilterPk!B$10</f>
        <v>34784396.7946123</v>
      </c>
      <c r="E1685" s="50" t="n">
        <f aca="false">FilterPk!C$10</f>
        <v>75045.54</v>
      </c>
      <c r="F1685" s="50" t="n">
        <f aca="false">FilterPk!D$10</f>
        <v>84629.15</v>
      </c>
      <c r="G1685" s="50" t="n">
        <f aca="false">FilterPk!E$10</f>
        <v>1358824.72</v>
      </c>
      <c r="H1685" s="50" t="n">
        <f aca="false">FilterPk!F$10</f>
        <v>1120662.53</v>
      </c>
      <c r="I1685" s="50" t="n">
        <f aca="false">FilterPk!G$10</f>
        <v>422841.14</v>
      </c>
      <c r="J1685" s="50" t="n">
        <f aca="false">FilterPk!H$10</f>
        <v>788810.55</v>
      </c>
      <c r="K1685" s="50" t="n">
        <f aca="false">FilterPk!I$10</f>
        <v>1076253.71</v>
      </c>
      <c r="L1685" s="50" t="n">
        <f aca="false">FilterPk!J$10</f>
        <v>363159.42</v>
      </c>
      <c r="M1685" s="50" t="n">
        <f aca="false">FilterPk!K$10</f>
        <v>5764043.19</v>
      </c>
      <c r="N1685" s="50" t="n">
        <f aca="false">FilterPk!L$10</f>
        <v>11054269.95</v>
      </c>
      <c r="O1685" s="50" t="n">
        <f aca="false">FilterPk!M$10</f>
        <v>3650317.45</v>
      </c>
      <c r="P1685" s="50" t="n">
        <f aca="false">FilterPk!N$10</f>
        <v>-1642778.44</v>
      </c>
      <c r="Q1685" s="51" t="n">
        <f aca="false">FilterPk!O$10</f>
        <v>13061808.96</v>
      </c>
    </row>
    <row r="1686" customFormat="false" ht="12.75" hidden="false" customHeight="false" outlineLevel="0" collapsed="false">
      <c r="B1686" s="85" t="str">
        <f aca="false">FilterPk!A$11</f>
        <v>East Power Mgmt</v>
      </c>
      <c r="C1686" s="13" t="n">
        <f aca="false">C1685+1</f>
        <v>1685</v>
      </c>
      <c r="D1686" s="50" t="n">
        <f aca="false">FilterPk!B$11</f>
        <v>7547347.04451418</v>
      </c>
      <c r="E1686" s="50" t="n">
        <f aca="false">FilterPk!C$11</f>
        <v>43646.27</v>
      </c>
      <c r="F1686" s="50" t="n">
        <f aca="false">FilterPk!D$11</f>
        <v>-98133.28</v>
      </c>
      <c r="G1686" s="50" t="n">
        <f aca="false">FilterPk!E$11</f>
        <v>107993.78</v>
      </c>
      <c r="H1686" s="50" t="n">
        <f aca="false">FilterPk!F$11</f>
        <v>155786.29</v>
      </c>
      <c r="I1686" s="50" t="n">
        <f aca="false">FilterPk!G$11</f>
        <v>89357.34</v>
      </c>
      <c r="J1686" s="50" t="n">
        <f aca="false">FilterPk!H$11</f>
        <v>247101.13</v>
      </c>
      <c r="K1686" s="50" t="n">
        <f aca="false">FilterPk!I$11</f>
        <v>307386.28</v>
      </c>
      <c r="L1686" s="50" t="n">
        <f aca="false">FilterPk!J$11</f>
        <v>108209.05</v>
      </c>
      <c r="M1686" s="50" t="n">
        <f aca="false">FilterPk!K$11</f>
        <v>1338376.99</v>
      </c>
      <c r="N1686" s="50" t="n">
        <f aca="false">FilterPk!L$11</f>
        <v>2299723.85</v>
      </c>
      <c r="O1686" s="50" t="n">
        <f aca="false">FilterPk!M$11</f>
        <v>606348.53</v>
      </c>
      <c r="P1686" s="50" t="n">
        <f aca="false">FilterPk!N$11</f>
        <v>61912.21</v>
      </c>
      <c r="Q1686" s="51" t="n">
        <f aca="false">FilterPk!O$11</f>
        <v>2967984.59</v>
      </c>
    </row>
    <row r="1687" customFormat="false" ht="12.75" hidden="false" customHeight="false" outlineLevel="0" collapsed="false">
      <c r="B1687" s="85" t="str">
        <f aca="false">FilterPk!A$12</f>
        <v>Long Term Options</v>
      </c>
      <c r="C1687" s="13" t="n">
        <f aca="false">C1686+1</f>
        <v>1686</v>
      </c>
      <c r="D1687" s="50" t="n">
        <f aca="false">FilterPk!B$12</f>
        <v>0</v>
      </c>
      <c r="E1687" s="50" t="n">
        <f aca="false">FilterPk!C$12</f>
        <v>0</v>
      </c>
      <c r="F1687" s="50" t="n">
        <f aca="false">FilterPk!D$12</f>
        <v>0</v>
      </c>
      <c r="G1687" s="50" t="n">
        <f aca="false">FilterPk!E$12</f>
        <v>0</v>
      </c>
      <c r="H1687" s="50" t="n">
        <f aca="false">FilterPk!F$12</f>
        <v>0</v>
      </c>
      <c r="I1687" s="50" t="n">
        <f aca="false">FilterPk!G$12</f>
        <v>0</v>
      </c>
      <c r="J1687" s="50" t="n">
        <f aca="false">FilterPk!H$12</f>
        <v>0</v>
      </c>
      <c r="K1687" s="50" t="n">
        <f aca="false">FilterPk!I$12</f>
        <v>0</v>
      </c>
      <c r="L1687" s="50" t="n">
        <f aca="false">FilterPk!J$12</f>
        <v>0</v>
      </c>
      <c r="M1687" s="50" t="n">
        <f aca="false">FilterPk!K$12</f>
        <v>0</v>
      </c>
      <c r="N1687" s="50" t="n">
        <f aca="false">FilterPk!L$12</f>
        <v>0</v>
      </c>
      <c r="O1687" s="50" t="n">
        <f aca="false">FilterPk!M$12</f>
        <v>0</v>
      </c>
      <c r="P1687" s="50" t="n">
        <f aca="false">FilterPk!N$12</f>
        <v>0</v>
      </c>
      <c r="Q1687" s="51" t="n">
        <f aca="false">FilterPk!O$12</f>
        <v>0</v>
      </c>
    </row>
    <row r="1688" customFormat="false" ht="12.75" hidden="false" customHeight="false" outlineLevel="0" collapsed="false">
      <c r="B1688" s="85" t="str">
        <f aca="false">FilterPk!A$13</f>
        <v>LT-MIDWEST</v>
      </c>
      <c r="C1688" s="13" t="n">
        <f aca="false">C1687+1</f>
        <v>1687</v>
      </c>
      <c r="D1688" s="50" t="n">
        <f aca="false">FilterPk!B$13</f>
        <v>7151089.47366245</v>
      </c>
      <c r="E1688" s="50" t="n">
        <f aca="false">FilterPk!C$13</f>
        <v>48283.08</v>
      </c>
      <c r="F1688" s="50" t="n">
        <f aca="false">FilterPk!D$13</f>
        <v>-141448.54</v>
      </c>
      <c r="G1688" s="50" t="n">
        <f aca="false">FilterPk!E$13</f>
        <v>574622.66</v>
      </c>
      <c r="H1688" s="50" t="n">
        <f aca="false">FilterPk!F$13</f>
        <v>298097.27</v>
      </c>
      <c r="I1688" s="50" t="n">
        <f aca="false">FilterPk!G$13</f>
        <v>249481.43</v>
      </c>
      <c r="J1688" s="50" t="n">
        <f aca="false">FilterPk!H$13</f>
        <v>119379.88</v>
      </c>
      <c r="K1688" s="50" t="n">
        <f aca="false">FilterPk!I$13</f>
        <v>25994.27</v>
      </c>
      <c r="L1688" s="50" t="n">
        <f aca="false">FilterPk!J$13</f>
        <v>156242.15</v>
      </c>
      <c r="M1688" s="50" t="n">
        <f aca="false">FilterPk!K$13</f>
        <v>1762908.33</v>
      </c>
      <c r="N1688" s="50" t="n">
        <f aca="false">FilterPk!L$13</f>
        <v>3093560.53</v>
      </c>
      <c r="O1688" s="50" t="n">
        <f aca="false">FilterPk!M$13</f>
        <v>565730</v>
      </c>
      <c r="P1688" s="50" t="n">
        <f aca="false">FilterPk!N$13</f>
        <v>-439379.19</v>
      </c>
      <c r="Q1688" s="51" t="n">
        <f aca="false">FilterPk!O$13</f>
        <v>3219911.34</v>
      </c>
    </row>
    <row r="1689" customFormat="false" ht="12.75" hidden="false" customHeight="false" outlineLevel="0" collapsed="false">
      <c r="B1689" s="85" t="str">
        <f aca="false">FilterPk!A$14</f>
        <v>ST-ECAR</v>
      </c>
      <c r="C1689" s="13" t="n">
        <f aca="false">C1688+1</f>
        <v>1688</v>
      </c>
      <c r="D1689" s="50" t="n">
        <f aca="false">FilterPk!B$14</f>
        <v>238101.441960815</v>
      </c>
      <c r="E1689" s="50" t="n">
        <f aca="false">FilterPk!C$14</f>
        <v>13522.23</v>
      </c>
      <c r="F1689" s="50" t="n">
        <f aca="false">FilterPk!D$14</f>
        <v>15838.59</v>
      </c>
      <c r="G1689" s="50" t="n">
        <f aca="false">FilterPk!E$14</f>
        <v>0</v>
      </c>
      <c r="H1689" s="50" t="n">
        <f aca="false">FilterPk!F$14</f>
        <v>0</v>
      </c>
      <c r="I1689" s="50" t="n">
        <f aca="false">FilterPk!G$14</f>
        <v>0</v>
      </c>
      <c r="J1689" s="50" t="n">
        <f aca="false">FilterPk!H$14</f>
        <v>0</v>
      </c>
      <c r="K1689" s="50" t="n">
        <f aca="false">FilterPk!I$14</f>
        <v>0</v>
      </c>
      <c r="L1689" s="50" t="n">
        <f aca="false">FilterPk!J$14</f>
        <v>0</v>
      </c>
      <c r="M1689" s="50" t="n">
        <f aca="false">FilterPk!K$14</f>
        <v>0</v>
      </c>
      <c r="N1689" s="50" t="n">
        <f aca="false">FilterPk!L$14</f>
        <v>29360.82</v>
      </c>
      <c r="O1689" s="50" t="n">
        <f aca="false">FilterPk!M$14</f>
        <v>0</v>
      </c>
      <c r="P1689" s="50" t="n">
        <f aca="false">FilterPk!N$14</f>
        <v>0</v>
      </c>
      <c r="Q1689" s="51" t="n">
        <f aca="false">FilterPk!O$14</f>
        <v>29360.82</v>
      </c>
    </row>
    <row r="1690" customFormat="false" ht="12.75" hidden="false" customHeight="false" outlineLevel="0" collapsed="false">
      <c r="B1690" s="85" t="str">
        <f aca="false">FilterPk!A$15</f>
        <v>ST- MAPP</v>
      </c>
      <c r="C1690" s="13" t="n">
        <f aca="false">C1689+1</f>
        <v>1689</v>
      </c>
      <c r="D1690" s="50" t="n">
        <f aca="false">FilterPk!B$15</f>
        <v>254636.614020626</v>
      </c>
      <c r="E1690" s="50" t="n">
        <f aca="false">FilterPk!C$15</f>
        <v>795.43</v>
      </c>
      <c r="F1690" s="50" t="n">
        <f aca="false">FilterPk!D$15</f>
        <v>39596.48</v>
      </c>
      <c r="G1690" s="50" t="n">
        <f aca="false">FilterPk!E$15</f>
        <v>26009.8</v>
      </c>
      <c r="H1690" s="50" t="n">
        <f aca="false">FilterPk!F$15</f>
        <v>8238.75</v>
      </c>
      <c r="I1690" s="50" t="n">
        <f aca="false">FilterPk!G$15</f>
        <v>0</v>
      </c>
      <c r="J1690" s="50" t="n">
        <f aca="false">FilterPk!H$15</f>
        <v>0</v>
      </c>
      <c r="K1690" s="50" t="n">
        <f aca="false">FilterPk!I$15</f>
        <v>0</v>
      </c>
      <c r="L1690" s="50" t="n">
        <f aca="false">FilterPk!J$15</f>
        <v>0</v>
      </c>
      <c r="M1690" s="50" t="n">
        <f aca="false">FilterPk!K$15</f>
        <v>0</v>
      </c>
      <c r="N1690" s="50" t="n">
        <f aca="false">FilterPk!L$15</f>
        <v>74640.46</v>
      </c>
      <c r="O1690" s="50" t="n">
        <f aca="false">FilterPk!M$15</f>
        <v>0</v>
      </c>
      <c r="P1690" s="50" t="n">
        <f aca="false">FilterPk!N$15</f>
        <v>0</v>
      </c>
      <c r="Q1690" s="51" t="n">
        <f aca="false">FilterPk!O$15</f>
        <v>74640.46</v>
      </c>
    </row>
    <row r="1691" customFormat="false" ht="12.75" hidden="false" customHeight="false" outlineLevel="0" collapsed="false">
      <c r="B1691" s="85" t="str">
        <f aca="false">FilterPk!A$16</f>
        <v>ST- MAIN</v>
      </c>
      <c r="C1691" s="13" t="n">
        <f aca="false">C1690+1</f>
        <v>1690</v>
      </c>
      <c r="D1691" s="50" t="n">
        <f aca="false">FilterPk!B$16</f>
        <v>694293.253349893</v>
      </c>
      <c r="E1691" s="50" t="n">
        <f aca="false">FilterPk!C$16</f>
        <v>-2349.61</v>
      </c>
      <c r="F1691" s="50" t="n">
        <f aca="false">FilterPk!D$16</f>
        <v>15903</v>
      </c>
      <c r="G1691" s="50" t="n">
        <f aca="false">FilterPk!E$16</f>
        <v>69359.47</v>
      </c>
      <c r="H1691" s="50" t="n">
        <f aca="false">FilterPk!F$16</f>
        <v>0</v>
      </c>
      <c r="I1691" s="50" t="n">
        <f aca="false">FilterPk!G$16</f>
        <v>0</v>
      </c>
      <c r="J1691" s="50" t="n">
        <f aca="false">FilterPk!H$16</f>
        <v>0</v>
      </c>
      <c r="K1691" s="50" t="n">
        <f aca="false">FilterPk!I$16</f>
        <v>0</v>
      </c>
      <c r="L1691" s="50" t="n">
        <f aca="false">FilterPk!J$16</f>
        <v>0</v>
      </c>
      <c r="M1691" s="50" t="n">
        <f aca="false">FilterPk!K$16</f>
        <v>0</v>
      </c>
      <c r="N1691" s="50" t="n">
        <f aca="false">FilterPk!L$16</f>
        <v>82912.86</v>
      </c>
      <c r="O1691" s="50" t="n">
        <f aca="false">FilterPk!M$16</f>
        <v>0</v>
      </c>
      <c r="P1691" s="50" t="n">
        <f aca="false">FilterPk!N$16</f>
        <v>0</v>
      </c>
      <c r="Q1691" s="51" t="n">
        <f aca="false">FilterPk!O$16</f>
        <v>82912.86</v>
      </c>
    </row>
    <row r="1692" customFormat="false" ht="12.75" hidden="false" customHeight="false" outlineLevel="0" collapsed="false">
      <c r="B1692" s="85" t="str">
        <f aca="false">FilterPk!A$17</f>
        <v>MW-ANALYST</v>
      </c>
      <c r="C1692" s="13" t="n">
        <f aca="false">C1691+1</f>
        <v>1691</v>
      </c>
      <c r="D1692" s="50" t="n">
        <f aca="false">FilterPk!B$17</f>
        <v>0</v>
      </c>
      <c r="E1692" s="50" t="n">
        <f aca="false">FilterPk!C$17</f>
        <v>6363.4</v>
      </c>
      <c r="F1692" s="50" t="n">
        <f aca="false">FilterPk!D$17</f>
        <v>15838.59</v>
      </c>
      <c r="G1692" s="50" t="n">
        <f aca="false">FilterPk!E$17</f>
        <v>0</v>
      </c>
      <c r="H1692" s="50" t="n">
        <f aca="false">FilterPk!F$17</f>
        <v>0</v>
      </c>
      <c r="I1692" s="50" t="n">
        <f aca="false">FilterPk!G$17</f>
        <v>0</v>
      </c>
      <c r="J1692" s="50" t="n">
        <f aca="false">FilterPk!H$17</f>
        <v>0</v>
      </c>
      <c r="K1692" s="50" t="n">
        <f aca="false">FilterPk!I$17</f>
        <v>0</v>
      </c>
      <c r="L1692" s="50" t="n">
        <f aca="false">FilterPk!J$17</f>
        <v>0</v>
      </c>
      <c r="M1692" s="50" t="n">
        <f aca="false">FilterPk!K$17</f>
        <v>0</v>
      </c>
      <c r="N1692" s="50" t="n">
        <f aca="false">FilterPk!L$17</f>
        <v>22201.99</v>
      </c>
      <c r="O1692" s="50" t="n">
        <f aca="false">FilterPk!M$17</f>
        <v>0</v>
      </c>
      <c r="P1692" s="50" t="n">
        <f aca="false">FilterPk!N$17</f>
        <v>0</v>
      </c>
      <c r="Q1692" s="51" t="n">
        <f aca="false">FilterPk!O$17</f>
        <v>22201.99</v>
      </c>
    </row>
    <row r="1693" customFormat="false" ht="12.75" hidden="false" customHeight="false" outlineLevel="0" collapsed="false">
      <c r="B1693" s="85" t="str">
        <f aca="false">FilterPk!A$18</f>
        <v>LT-NE</v>
      </c>
      <c r="C1693" s="13" t="n">
        <f aca="false">C1692+1</f>
        <v>1692</v>
      </c>
      <c r="D1693" s="50" t="n">
        <f aca="false">FilterPk!B$18</f>
        <v>6187311.37539291</v>
      </c>
      <c r="E1693" s="50" t="n">
        <f aca="false">FilterPk!C$18</f>
        <v>-37254.47</v>
      </c>
      <c r="F1693" s="50" t="n">
        <f aca="false">FilterPk!D$18</f>
        <v>2562.91</v>
      </c>
      <c r="G1693" s="50" t="n">
        <f aca="false">FilterPk!E$18</f>
        <v>-23211.32</v>
      </c>
      <c r="H1693" s="50" t="n">
        <f aca="false">FilterPk!F$18</f>
        <v>263627.18</v>
      </c>
      <c r="I1693" s="50" t="n">
        <f aca="false">FilterPk!G$18</f>
        <v>-59813.36</v>
      </c>
      <c r="J1693" s="50" t="n">
        <f aca="false">FilterPk!H$18</f>
        <v>155752.04</v>
      </c>
      <c r="K1693" s="50" t="n">
        <f aca="false">FilterPk!I$18</f>
        <v>121018.38</v>
      </c>
      <c r="L1693" s="50" t="n">
        <f aca="false">FilterPk!J$18</f>
        <v>-53378.32</v>
      </c>
      <c r="M1693" s="50" t="n">
        <f aca="false">FilterPk!K$18</f>
        <v>995570.8</v>
      </c>
      <c r="N1693" s="50" t="n">
        <f aca="false">FilterPk!L$18</f>
        <v>1364873.84</v>
      </c>
      <c r="O1693" s="50" t="n">
        <f aca="false">FilterPk!M$18</f>
        <v>1053007.86</v>
      </c>
      <c r="P1693" s="50" t="n">
        <f aca="false">FilterPk!N$18</f>
        <v>-2593897.5</v>
      </c>
      <c r="Q1693" s="51" t="n">
        <f aca="false">FilterPk!O$18</f>
        <v>-176015.800000001</v>
      </c>
    </row>
    <row r="1694" customFormat="false" ht="12.75" hidden="false" customHeight="false" outlineLevel="0" collapsed="false">
      <c r="B1694" s="85" t="str">
        <f aca="false">FilterPk!A$19</f>
        <v>LT-PJM</v>
      </c>
      <c r="C1694" s="13" t="n">
        <f aca="false">C1693+1</f>
        <v>1693</v>
      </c>
      <c r="D1694" s="50" t="n">
        <f aca="false">FilterPk!B$19</f>
        <v>1818236.42109565</v>
      </c>
      <c r="E1694" s="50" t="n">
        <f aca="false">FilterPk!C$19</f>
        <v>25453.61</v>
      </c>
      <c r="F1694" s="50" t="n">
        <f aca="false">FilterPk!D$19</f>
        <v>45536</v>
      </c>
      <c r="G1694" s="50" t="n">
        <f aca="false">FilterPk!E$19</f>
        <v>312117.59</v>
      </c>
      <c r="H1694" s="50" t="n">
        <f aca="false">FilterPk!F$19</f>
        <v>211118</v>
      </c>
      <c r="I1694" s="50" t="n">
        <f aca="false">FilterPk!G$19</f>
        <v>0</v>
      </c>
      <c r="J1694" s="50" t="n">
        <f aca="false">FilterPk!H$19</f>
        <v>24536.25</v>
      </c>
      <c r="K1694" s="50" t="n">
        <f aca="false">FilterPk!I$19</f>
        <v>-12662.37</v>
      </c>
      <c r="L1694" s="50" t="n">
        <f aca="false">FilterPk!J$19</f>
        <v>-30078</v>
      </c>
      <c r="M1694" s="50" t="n">
        <f aca="false">FilterPk!K$19</f>
        <v>243523.27</v>
      </c>
      <c r="N1694" s="50" t="n">
        <f aca="false">FilterPk!L$19</f>
        <v>819544.35</v>
      </c>
      <c r="O1694" s="50" t="n">
        <f aca="false">FilterPk!M$19</f>
        <v>125485.18</v>
      </c>
      <c r="P1694" s="50" t="n">
        <f aca="false">FilterPk!N$19</f>
        <v>177105.54</v>
      </c>
      <c r="Q1694" s="51" t="n">
        <f aca="false">FilterPk!O$19</f>
        <v>1122135.07</v>
      </c>
    </row>
    <row r="1695" customFormat="false" ht="12.75" hidden="false" customHeight="false" outlineLevel="0" collapsed="false">
      <c r="B1695" s="85" t="str">
        <f aca="false">FilterPk!A$20</f>
        <v>LT- NY</v>
      </c>
      <c r="C1695" s="13" t="n">
        <f aca="false">C1694+1</f>
        <v>1694</v>
      </c>
      <c r="D1695" s="50" t="n">
        <f aca="false">FilterPk!B$20</f>
        <v>0</v>
      </c>
      <c r="E1695" s="50" t="n">
        <f aca="false">FilterPk!C$20</f>
        <v>-15908.51</v>
      </c>
      <c r="F1695" s="50" t="n">
        <f aca="false">FilterPk!D$20</f>
        <v>63126.67</v>
      </c>
      <c r="G1695" s="50" t="n">
        <f aca="false">FilterPk!E$20</f>
        <v>-17376.91</v>
      </c>
      <c r="H1695" s="50" t="n">
        <f aca="false">FilterPk!F$20</f>
        <v>0</v>
      </c>
      <c r="I1695" s="50" t="n">
        <f aca="false">FilterPk!G$20</f>
        <v>0</v>
      </c>
      <c r="J1695" s="50" t="n">
        <f aca="false">FilterPk!H$20</f>
        <v>0</v>
      </c>
      <c r="K1695" s="50" t="n">
        <f aca="false">FilterPk!I$20</f>
        <v>0</v>
      </c>
      <c r="L1695" s="50" t="n">
        <f aca="false">FilterPk!J$20</f>
        <v>0</v>
      </c>
      <c r="M1695" s="50" t="n">
        <f aca="false">FilterPk!K$20</f>
        <v>146381.01</v>
      </c>
      <c r="N1695" s="50" t="n">
        <f aca="false">FilterPk!L$20</f>
        <v>176222.26</v>
      </c>
      <c r="O1695" s="50" t="n">
        <f aca="false">FilterPk!M$20</f>
        <v>281909.77</v>
      </c>
      <c r="P1695" s="50" t="n">
        <f aca="false">FilterPk!N$20</f>
        <v>-177475.64</v>
      </c>
      <c r="Q1695" s="51" t="n">
        <f aca="false">FilterPk!O$20</f>
        <v>280656.39</v>
      </c>
    </row>
    <row r="1696" customFormat="false" ht="12.75" hidden="false" customHeight="false" outlineLevel="0" collapsed="false">
      <c r="B1696" s="85" t="str">
        <f aca="false">FilterPk!A$21</f>
        <v>ST- PJM</v>
      </c>
      <c r="C1696" s="13" t="n">
        <f aca="false">C1695+1</f>
        <v>1695</v>
      </c>
      <c r="D1696" s="50" t="n">
        <f aca="false">FilterPk!B$21</f>
        <v>1243093.71447674</v>
      </c>
      <c r="E1696" s="50" t="n">
        <f aca="false">FilterPk!C$21</f>
        <v>-91155.75</v>
      </c>
      <c r="F1696" s="50" t="n">
        <f aca="false">FilterPk!D$21</f>
        <v>-47515.78</v>
      </c>
      <c r="G1696" s="50" t="n">
        <f aca="false">FilterPk!E$21</f>
        <v>0</v>
      </c>
      <c r="H1696" s="50" t="n">
        <f aca="false">FilterPk!F$21</f>
        <v>0</v>
      </c>
      <c r="I1696" s="50" t="n">
        <f aca="false">FilterPk!G$21</f>
        <v>0</v>
      </c>
      <c r="J1696" s="50" t="n">
        <f aca="false">FilterPk!H$21</f>
        <v>0</v>
      </c>
      <c r="K1696" s="50" t="n">
        <f aca="false">FilterPk!I$21</f>
        <v>0</v>
      </c>
      <c r="L1696" s="50" t="n">
        <f aca="false">FilterPk!J$21</f>
        <v>0</v>
      </c>
      <c r="M1696" s="50" t="n">
        <f aca="false">FilterPk!K$21</f>
        <v>0</v>
      </c>
      <c r="N1696" s="50" t="n">
        <f aca="false">FilterPk!L$21</f>
        <v>-138671.53</v>
      </c>
      <c r="O1696" s="50" t="n">
        <f aca="false">FilterPk!M$21</f>
        <v>0</v>
      </c>
      <c r="P1696" s="50" t="n">
        <f aca="false">FilterPk!N$21</f>
        <v>0</v>
      </c>
      <c r="Q1696" s="51" t="n">
        <f aca="false">FilterPk!O$21</f>
        <v>-138671.53</v>
      </c>
    </row>
    <row r="1697" customFormat="false" ht="12.75" hidden="false" customHeight="false" outlineLevel="0" collapsed="false">
      <c r="B1697" s="85" t="str">
        <f aca="false">FilterPk!A$22</f>
        <v>ST- NENG</v>
      </c>
      <c r="C1697" s="13" t="n">
        <f aca="false">C1696+1</f>
        <v>1696</v>
      </c>
      <c r="D1697" s="50" t="n">
        <f aca="false">FilterPk!B$22</f>
        <v>539719.375927685</v>
      </c>
      <c r="E1697" s="50" t="n">
        <f aca="false">FilterPk!C$22</f>
        <v>13161.19</v>
      </c>
      <c r="F1697" s="50" t="n">
        <f aca="false">FilterPk!D$22</f>
        <v>63418.82</v>
      </c>
      <c r="G1697" s="50" t="n">
        <f aca="false">FilterPk!E$22</f>
        <v>0</v>
      </c>
      <c r="H1697" s="50" t="n">
        <f aca="false">FilterPk!F$22</f>
        <v>0</v>
      </c>
      <c r="I1697" s="50" t="n">
        <f aca="false">FilterPk!G$22</f>
        <v>0</v>
      </c>
      <c r="J1697" s="50" t="n">
        <f aca="false">FilterPk!H$22</f>
        <v>0</v>
      </c>
      <c r="K1697" s="50" t="n">
        <f aca="false">FilterPk!I$22</f>
        <v>0</v>
      </c>
      <c r="L1697" s="50" t="n">
        <f aca="false">FilterPk!J$22</f>
        <v>0</v>
      </c>
      <c r="M1697" s="50" t="n">
        <f aca="false">FilterPk!K$22</f>
        <v>0</v>
      </c>
      <c r="N1697" s="50" t="n">
        <f aca="false">FilterPk!L$22</f>
        <v>76580.01</v>
      </c>
      <c r="O1697" s="50" t="n">
        <f aca="false">FilterPk!M$22</f>
        <v>0</v>
      </c>
      <c r="P1697" s="50" t="n">
        <f aca="false">FilterPk!N$22</f>
        <v>0</v>
      </c>
      <c r="Q1697" s="51" t="n">
        <f aca="false">FilterPk!O$22</f>
        <v>76580.01</v>
      </c>
    </row>
    <row r="1698" customFormat="false" ht="12.75" hidden="false" customHeight="false" outlineLevel="0" collapsed="false">
      <c r="B1698" s="85" t="str">
        <f aca="false">FilterPk!A$23</f>
        <v>ST- NY</v>
      </c>
      <c r="C1698" s="13" t="n">
        <f aca="false">C1697+1</f>
        <v>1697</v>
      </c>
      <c r="D1698" s="50" t="n">
        <f aca="false">FilterPk!B$23</f>
        <v>251437.188425373</v>
      </c>
      <c r="E1698" s="50" t="n">
        <f aca="false">FilterPk!C$23</f>
        <v>10362.2</v>
      </c>
      <c r="F1698" s="50" t="n">
        <f aca="false">FilterPk!D$23</f>
        <v>-15838.59</v>
      </c>
      <c r="G1698" s="50" t="n">
        <f aca="false">FilterPk!E$23</f>
        <v>17339.87</v>
      </c>
      <c r="H1698" s="50" t="n">
        <f aca="false">FilterPk!F$23</f>
        <v>0</v>
      </c>
      <c r="I1698" s="50" t="n">
        <f aca="false">FilterPk!G$23</f>
        <v>0</v>
      </c>
      <c r="J1698" s="50" t="n">
        <f aca="false">FilterPk!H$23</f>
        <v>0</v>
      </c>
      <c r="K1698" s="50" t="n">
        <f aca="false">FilterPk!I$23</f>
        <v>0</v>
      </c>
      <c r="L1698" s="50" t="n">
        <f aca="false">FilterPk!J$23</f>
        <v>0</v>
      </c>
      <c r="M1698" s="50" t="n">
        <f aca="false">FilterPk!K$23</f>
        <v>0</v>
      </c>
      <c r="N1698" s="50" t="n">
        <f aca="false">FilterPk!L$23</f>
        <v>11863.48</v>
      </c>
      <c r="O1698" s="50" t="n">
        <f aca="false">FilterPk!M$23</f>
        <v>0</v>
      </c>
      <c r="P1698" s="50" t="n">
        <f aca="false">FilterPk!N$23</f>
        <v>0</v>
      </c>
      <c r="Q1698" s="51" t="n">
        <f aca="false">FilterPk!O$23</f>
        <v>11863.48</v>
      </c>
    </row>
    <row r="1699" customFormat="false" ht="12.75" hidden="false" customHeight="false" outlineLevel="0" collapsed="false">
      <c r="B1699" s="85" t="str">
        <f aca="false">FilterPk!A$24</f>
        <v>NE- PHYS</v>
      </c>
      <c r="C1699" s="13" t="n">
        <f aca="false">C1698+1</f>
        <v>1698</v>
      </c>
      <c r="D1699" s="50" t="n">
        <f aca="false">FilterPk!B$24</f>
        <v>0</v>
      </c>
      <c r="E1699" s="50" t="n">
        <f aca="false">FilterPk!C$24</f>
        <v>0</v>
      </c>
      <c r="F1699" s="50" t="n">
        <f aca="false">FilterPk!D$24</f>
        <v>0</v>
      </c>
      <c r="G1699" s="50" t="n">
        <f aca="false">FilterPk!E$24</f>
        <v>0</v>
      </c>
      <c r="H1699" s="50" t="n">
        <f aca="false">FilterPk!F$24</f>
        <v>0</v>
      </c>
      <c r="I1699" s="50" t="n">
        <f aca="false">FilterPk!G$24</f>
        <v>0</v>
      </c>
      <c r="J1699" s="50" t="n">
        <f aca="false">FilterPk!H$24</f>
        <v>0</v>
      </c>
      <c r="K1699" s="50" t="n">
        <f aca="false">FilterPk!I$24</f>
        <v>0</v>
      </c>
      <c r="L1699" s="50" t="n">
        <f aca="false">FilterPk!J$24</f>
        <v>0</v>
      </c>
      <c r="M1699" s="50" t="n">
        <f aca="false">FilterPk!K$24</f>
        <v>0</v>
      </c>
      <c r="N1699" s="50" t="n">
        <f aca="false">FilterPk!L$24</f>
        <v>0</v>
      </c>
      <c r="O1699" s="50" t="n">
        <f aca="false">FilterPk!M$24</f>
        <v>0</v>
      </c>
      <c r="P1699" s="50" t="n">
        <f aca="false">FilterPk!N$24</f>
        <v>0</v>
      </c>
      <c r="Q1699" s="51" t="n">
        <f aca="false">FilterPk!O$24</f>
        <v>0</v>
      </c>
    </row>
    <row r="1700" customFormat="false" ht="12.75" hidden="false" customHeight="false" outlineLevel="0" collapsed="false">
      <c r="B1700" s="85" t="str">
        <f aca="false">FilterPk!A$25</f>
        <v>LT-Southeast</v>
      </c>
      <c r="C1700" s="13" t="n">
        <f aca="false">C1699+1</f>
        <v>1699</v>
      </c>
      <c r="D1700" s="50" t="n">
        <f aca="false">FilterPk!B$25</f>
        <v>11411200.8859117</v>
      </c>
      <c r="E1700" s="50" t="n">
        <f aca="false">FilterPk!C$25</f>
        <v>45860.27</v>
      </c>
      <c r="F1700" s="50" t="n">
        <f aca="false">FilterPk!D$25</f>
        <v>54109.47</v>
      </c>
      <c r="G1700" s="50" t="n">
        <f aca="false">FilterPk!E$25</f>
        <v>124540.18</v>
      </c>
      <c r="H1700" s="50" t="n">
        <f aca="false">FilterPk!F$25</f>
        <v>77068.78</v>
      </c>
      <c r="I1700" s="50" t="n">
        <f aca="false">FilterPk!G$25</f>
        <v>75414.58</v>
      </c>
      <c r="J1700" s="50" t="n">
        <f aca="false">FilterPk!H$25</f>
        <v>134077.64</v>
      </c>
      <c r="K1700" s="50" t="n">
        <f aca="false">FilterPk!I$25</f>
        <v>429786.05</v>
      </c>
      <c r="L1700" s="50" t="n">
        <f aca="false">FilterPk!J$25</f>
        <v>118391.18</v>
      </c>
      <c r="M1700" s="50" t="n">
        <f aca="false">FilterPk!K$25</f>
        <v>1083243.13</v>
      </c>
      <c r="N1700" s="50" t="n">
        <f aca="false">FilterPk!L$25</f>
        <v>2142491.28</v>
      </c>
      <c r="O1700" s="50" t="n">
        <f aca="false">FilterPk!M$25</f>
        <v>344226</v>
      </c>
      <c r="P1700" s="50" t="n">
        <f aca="false">FilterPk!N$25</f>
        <v>1221747.4</v>
      </c>
      <c r="Q1700" s="51" t="n">
        <f aca="false">FilterPk!O$25</f>
        <v>3708464.68</v>
      </c>
    </row>
    <row r="1701" customFormat="false" ht="12.75" hidden="false" customHeight="false" outlineLevel="0" collapsed="false">
      <c r="B1701" s="85" t="str">
        <f aca="false">FilterPk!A$26</f>
        <v>ST-SPP</v>
      </c>
      <c r="C1701" s="13" t="n">
        <f aca="false">C1700+1</f>
        <v>1700</v>
      </c>
      <c r="D1701" s="50" t="n">
        <f aca="false">FilterPk!B$26</f>
        <v>52202.8773549933</v>
      </c>
      <c r="E1701" s="50" t="n">
        <f aca="false">FilterPk!C$26</f>
        <v>3181.7</v>
      </c>
      <c r="F1701" s="50" t="n">
        <f aca="false">FilterPk!D$26</f>
        <v>0</v>
      </c>
      <c r="G1701" s="50" t="n">
        <f aca="false">FilterPk!E$26</f>
        <v>0</v>
      </c>
      <c r="H1701" s="50" t="n">
        <f aca="false">FilterPk!F$26</f>
        <v>0</v>
      </c>
      <c r="I1701" s="50" t="n">
        <f aca="false">FilterPk!G$26</f>
        <v>0</v>
      </c>
      <c r="J1701" s="50" t="n">
        <f aca="false">FilterPk!H$26</f>
        <v>0</v>
      </c>
      <c r="K1701" s="50" t="n">
        <f aca="false">FilterPk!I$26</f>
        <v>0</v>
      </c>
      <c r="L1701" s="50" t="n">
        <f aca="false">FilterPk!J$26</f>
        <v>0</v>
      </c>
      <c r="M1701" s="50" t="n">
        <f aca="false">FilterPk!K$26</f>
        <v>0</v>
      </c>
      <c r="N1701" s="50" t="n">
        <f aca="false">FilterPk!L$26</f>
        <v>3181.7</v>
      </c>
      <c r="O1701" s="50" t="n">
        <f aca="false">FilterPk!M$26</f>
        <v>0</v>
      </c>
      <c r="P1701" s="50" t="n">
        <f aca="false">FilterPk!N$26</f>
        <v>0</v>
      </c>
      <c r="Q1701" s="51" t="n">
        <f aca="false">FilterPk!O$26</f>
        <v>3181.7</v>
      </c>
    </row>
    <row r="1702" customFormat="false" ht="12.75" hidden="false" customHeight="false" outlineLevel="0" collapsed="false">
      <c r="B1702" s="85" t="str">
        <f aca="false">FilterPk!A$27</f>
        <v>ST-SERC</v>
      </c>
      <c r="C1702" s="13" t="n">
        <f aca="false">C1701+1</f>
        <v>1701</v>
      </c>
      <c r="D1702" s="50" t="n">
        <f aca="false">FilterPk!B$27</f>
        <v>686881.973218232</v>
      </c>
      <c r="E1702" s="50" t="n">
        <f aca="false">FilterPk!C$27</f>
        <v>-12726.81</v>
      </c>
      <c r="F1702" s="50" t="n">
        <f aca="false">FilterPk!D$27</f>
        <v>-31677.19</v>
      </c>
      <c r="G1702" s="50" t="n">
        <f aca="false">FilterPk!E$27</f>
        <v>138718.93</v>
      </c>
      <c r="H1702" s="50" t="n">
        <f aca="false">FilterPk!F$27</f>
        <v>0</v>
      </c>
      <c r="I1702" s="50" t="n">
        <f aca="false">FilterPk!G$27</f>
        <v>0</v>
      </c>
      <c r="J1702" s="50" t="n">
        <f aca="false">FilterPk!H$27</f>
        <v>0</v>
      </c>
      <c r="K1702" s="50" t="n">
        <f aca="false">FilterPk!I$27</f>
        <v>0</v>
      </c>
      <c r="L1702" s="50" t="n">
        <f aca="false">FilterPk!J$27</f>
        <v>0</v>
      </c>
      <c r="M1702" s="50" t="n">
        <f aca="false">FilterPk!K$27</f>
        <v>0</v>
      </c>
      <c r="N1702" s="50" t="n">
        <f aca="false">FilterPk!L$27</f>
        <v>94314.93</v>
      </c>
      <c r="O1702" s="50" t="n">
        <f aca="false">FilterPk!M$27</f>
        <v>0</v>
      </c>
      <c r="P1702" s="50" t="n">
        <f aca="false">FilterPk!N$27</f>
        <v>0</v>
      </c>
      <c r="Q1702" s="51" t="n">
        <f aca="false">FilterPk!O$27</f>
        <v>94314.93</v>
      </c>
    </row>
    <row r="1703" customFormat="false" ht="12.75" hidden="false" customHeight="false" outlineLevel="0" collapsed="false">
      <c r="B1703" s="85" t="str">
        <f aca="false">FilterPk!A$28</f>
        <v>LT- Texas</v>
      </c>
      <c r="C1703" s="13" t="n">
        <f aca="false">C1702+1</f>
        <v>1702</v>
      </c>
      <c r="D1703" s="50" t="n">
        <f aca="false">FilterPk!B$28</f>
        <v>3826684.70313045</v>
      </c>
      <c r="E1703" s="50" t="n">
        <f aca="false">FilterPk!C$28</f>
        <v>-6382.69</v>
      </c>
      <c r="F1703" s="50" t="n">
        <f aca="false">FilterPk!D$28</f>
        <v>71634.81</v>
      </c>
      <c r="G1703" s="50" t="n">
        <f aca="false">FilterPk!E$28</f>
        <v>28710.67</v>
      </c>
      <c r="H1703" s="50" t="n">
        <f aca="false">FilterPk!F$28</f>
        <v>106726.26</v>
      </c>
      <c r="I1703" s="50" t="n">
        <f aca="false">FilterPk!G$28</f>
        <v>68401.15</v>
      </c>
      <c r="J1703" s="50" t="n">
        <f aca="false">FilterPk!H$28</f>
        <v>107963.61</v>
      </c>
      <c r="K1703" s="50" t="n">
        <f aca="false">FilterPk!I$28</f>
        <v>204731.1</v>
      </c>
      <c r="L1703" s="50" t="n">
        <f aca="false">FilterPk!J$28</f>
        <v>63773.36</v>
      </c>
      <c r="M1703" s="50" t="n">
        <f aca="false">FilterPk!K$28</f>
        <v>194039.66</v>
      </c>
      <c r="N1703" s="50" t="n">
        <f aca="false">FilterPk!L$28</f>
        <v>839597.93</v>
      </c>
      <c r="O1703" s="50" t="n">
        <f aca="false">FilterPk!M$28</f>
        <v>673610.11</v>
      </c>
      <c r="P1703" s="50" t="n">
        <f aca="false">FilterPk!N$28</f>
        <v>107208.74</v>
      </c>
      <c r="Q1703" s="51" t="n">
        <f aca="false">FilterPk!O$28</f>
        <v>1620416.78</v>
      </c>
    </row>
    <row r="1704" customFormat="false" ht="12.75" hidden="false" customHeight="false" outlineLevel="0" collapsed="false">
      <c r="B1704" s="85" t="str">
        <f aca="false">FilterPk!A$29</f>
        <v>St- Texas</v>
      </c>
      <c r="C1704" s="13" t="n">
        <f aca="false">C1703+1</f>
        <v>1703</v>
      </c>
      <c r="D1704" s="50" t="n">
        <f aca="false">FilterPk!B$29</f>
        <v>445563.239343252</v>
      </c>
      <c r="E1704" s="50" t="n">
        <f aca="false">FilterPk!C$29</f>
        <v>30194</v>
      </c>
      <c r="F1704" s="50" t="n">
        <f aca="false">FilterPk!D$29</f>
        <v>31677.19</v>
      </c>
      <c r="G1704" s="50" t="n">
        <f aca="false">FilterPk!E$29</f>
        <v>0</v>
      </c>
      <c r="H1704" s="50" t="n">
        <f aca="false">FilterPk!F$29</f>
        <v>0</v>
      </c>
      <c r="I1704" s="50" t="n">
        <f aca="false">FilterPk!G$29</f>
        <v>0</v>
      </c>
      <c r="J1704" s="50" t="n">
        <f aca="false">FilterPk!H$29</f>
        <v>0</v>
      </c>
      <c r="K1704" s="50" t="n">
        <f aca="false">FilterPk!I$29</f>
        <v>0</v>
      </c>
      <c r="L1704" s="50" t="n">
        <f aca="false">FilterPk!J$29</f>
        <v>0</v>
      </c>
      <c r="M1704" s="50" t="n">
        <f aca="false">FilterPk!K$29</f>
        <v>0</v>
      </c>
      <c r="N1704" s="50" t="n">
        <f aca="false">FilterPk!L$29</f>
        <v>61871.19</v>
      </c>
      <c r="O1704" s="50" t="n">
        <f aca="false">FilterPk!M$29</f>
        <v>0</v>
      </c>
      <c r="P1704" s="50" t="n">
        <f aca="false">FilterPk!N$29</f>
        <v>0</v>
      </c>
      <c r="Q1704" s="51" t="n">
        <f aca="false">FilterPk!O$29</f>
        <v>61871.19</v>
      </c>
    </row>
    <row r="1705" customFormat="false" ht="12.75" hidden="false" customHeight="false" outlineLevel="0" collapsed="false">
      <c r="B1705" s="85"/>
      <c r="C1705" s="13" t="n">
        <f aca="false">C1704+1</f>
        <v>1704</v>
      </c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1"/>
    </row>
    <row r="1706" customFormat="false" ht="12.75" hidden="false" customHeight="false" outlineLevel="0" collapsed="false">
      <c r="B1706" s="85" t="str">
        <f aca="false">FilterPk!A$32</f>
        <v>Gas positions</v>
      </c>
      <c r="C1706" s="13" t="n">
        <f aca="false">C1705+1</f>
        <v>1705</v>
      </c>
      <c r="D1706" s="50" t="s">
        <v>4</v>
      </c>
      <c r="E1706" s="50"/>
      <c r="F1706" s="50"/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1"/>
    </row>
    <row r="1707" customFormat="false" ht="12.75" hidden="false" customHeight="false" outlineLevel="0" collapsed="false">
      <c r="B1707" s="85" t="str">
        <f aca="false">FilterPk!A$33</f>
        <v>Kevin Presto</v>
      </c>
      <c r="C1707" s="13" t="n">
        <f aca="false">C1706+1</f>
        <v>1706</v>
      </c>
      <c r="D1707" s="50" t="n">
        <f aca="false">FilterPk!B$33</f>
        <v>0</v>
      </c>
      <c r="E1707" s="50" t="n">
        <f aca="false">FilterPk!C$33</f>
        <v>0</v>
      </c>
      <c r="F1707" s="50" t="n">
        <f aca="false">FilterPk!D$33</f>
        <v>0</v>
      </c>
      <c r="G1707" s="50" t="n">
        <f aca="false">FilterPk!E$33</f>
        <v>0</v>
      </c>
      <c r="H1707" s="50" t="n">
        <f aca="false">FilterPk!F$33</f>
        <v>148.212616</v>
      </c>
      <c r="I1707" s="50" t="n">
        <f aca="false">FilterPk!G$33</f>
        <v>152.45636</v>
      </c>
      <c r="J1707" s="50" t="n">
        <f aca="false">FilterPk!H$33</f>
        <v>146.860915</v>
      </c>
      <c r="K1707" s="50" t="n">
        <f aca="false">FilterPk!I$33</f>
        <v>301.509361</v>
      </c>
      <c r="L1707" s="50" t="n">
        <f aca="false">FilterPk!J$33</f>
        <v>144.921279</v>
      </c>
      <c r="M1707" s="50" t="n">
        <f aca="false">FilterPk!K$33</f>
        <v>149.116289</v>
      </c>
      <c r="N1707" s="50" t="n">
        <f aca="false">FilterPk!L$33</f>
        <v>1043.07682</v>
      </c>
      <c r="O1707" s="50" t="n">
        <f aca="false">FilterPk!M$33</f>
        <v>0</v>
      </c>
      <c r="P1707" s="50" t="n">
        <f aca="false">FilterPk!N$33</f>
        <v>0</v>
      </c>
      <c r="Q1707" s="51" t="n">
        <f aca="false">FilterPk!O$33</f>
        <v>1043.07682</v>
      </c>
    </row>
    <row r="1708" customFormat="false" ht="12.75" hidden="false" customHeight="false" outlineLevel="0" collapsed="false">
      <c r="B1708" s="85" t="str">
        <f aca="false">FilterPk!A$34</f>
        <v>Fletcher Sturm</v>
      </c>
      <c r="C1708" s="13" t="n">
        <f aca="false">C1707+1</f>
        <v>1707</v>
      </c>
      <c r="D1708" s="50" t="n">
        <f aca="false">FilterPk!B$34</f>
        <v>0</v>
      </c>
      <c r="E1708" s="50" t="n">
        <f aca="false">FilterPk!C$34</f>
        <v>0</v>
      </c>
      <c r="F1708" s="50" t="n">
        <f aca="false">FilterPk!D$34</f>
        <v>10.382539</v>
      </c>
      <c r="G1708" s="50" t="n">
        <f aca="false">FilterPk!E$34</f>
        <v>-372.732218</v>
      </c>
      <c r="H1708" s="50" t="n">
        <f aca="false">FilterPk!F$34</f>
        <v>-18.430041</v>
      </c>
      <c r="I1708" s="50" t="n">
        <f aca="false">FilterPk!G$34</f>
        <v>-7.519049</v>
      </c>
      <c r="J1708" s="50" t="n">
        <f aca="false">FilterPk!H$34</f>
        <v>7.209206</v>
      </c>
      <c r="K1708" s="50" t="n">
        <f aca="false">FilterPk!I$34</f>
        <v>16.283645</v>
      </c>
      <c r="L1708" s="50" t="n">
        <f aca="false">FilterPk!J$34</f>
        <v>-0.622678</v>
      </c>
      <c r="M1708" s="50" t="n">
        <f aca="false">FilterPk!K$34</f>
        <v>48.787102</v>
      </c>
      <c r="N1708" s="50" t="n">
        <f aca="false">FilterPk!L$34</f>
        <v>-316.641494</v>
      </c>
      <c r="O1708" s="50" t="n">
        <f aca="false">FilterPk!M$34</f>
        <v>137.057149</v>
      </c>
      <c r="P1708" s="50" t="n">
        <f aca="false">FilterPk!N$34</f>
        <v>0</v>
      </c>
      <c r="Q1708" s="51" t="n">
        <f aca="false">FilterPk!O$34</f>
        <v>-179.584345</v>
      </c>
    </row>
    <row r="1709" customFormat="false" ht="12.75" hidden="false" customHeight="false" outlineLevel="0" collapsed="false">
      <c r="B1709" s="85" t="str">
        <f aca="false">FilterPk!A$35</f>
        <v>Doug Gilbert-Smith</v>
      </c>
      <c r="C1709" s="13" t="n">
        <f aca="false">C1708+1</f>
        <v>1708</v>
      </c>
      <c r="D1709" s="50" t="n">
        <f aca="false">FilterPk!B$35</f>
        <v>0</v>
      </c>
      <c r="E1709" s="50" t="n">
        <f aca="false">FilterPk!C$35</f>
        <v>0</v>
      </c>
      <c r="F1709" s="50" t="n">
        <f aca="false">FilterPk!D$35</f>
        <v>-34.907</v>
      </c>
      <c r="G1709" s="50" t="n">
        <f aca="false">FilterPk!E$35</f>
        <v>38.473605</v>
      </c>
      <c r="H1709" s="50" t="n">
        <f aca="false">FilterPk!F$35</f>
        <v>-29.642523</v>
      </c>
      <c r="I1709" s="50" t="n">
        <f aca="false">FilterPk!G$35</f>
        <v>30.491272</v>
      </c>
      <c r="J1709" s="50" t="n">
        <f aca="false">FilterPk!H$35</f>
        <v>0</v>
      </c>
      <c r="K1709" s="50" t="n">
        <f aca="false">FilterPk!I$35</f>
        <v>90.452808</v>
      </c>
      <c r="L1709" s="50" t="n">
        <f aca="false">FilterPk!J$35</f>
        <v>0</v>
      </c>
      <c r="M1709" s="50" t="n">
        <f aca="false">FilterPk!K$35</f>
        <v>14.574853</v>
      </c>
      <c r="N1709" s="50" t="n">
        <f aca="false">FilterPk!L$35</f>
        <v>109.443015</v>
      </c>
      <c r="O1709" s="50" t="n">
        <f aca="false">FilterPk!M$35</f>
        <v>94.93307</v>
      </c>
      <c r="P1709" s="50" t="n">
        <f aca="false">FilterPk!N$35</f>
        <v>-157.516125</v>
      </c>
      <c r="Q1709" s="51" t="n">
        <f aca="false">FilterPk!O$35</f>
        <v>46.85996</v>
      </c>
    </row>
    <row r="1710" customFormat="false" ht="12.75" hidden="false" customHeight="false" outlineLevel="0" collapsed="false">
      <c r="B1710" s="85" t="str">
        <f aca="false">FilterPk!A$36</f>
        <v>Rogers Herndon</v>
      </c>
      <c r="C1710" s="13" t="n">
        <f aca="false">C1709+1</f>
        <v>1709</v>
      </c>
      <c r="D1710" s="50" t="n">
        <f aca="false">FilterPk!B$36</f>
        <v>0</v>
      </c>
      <c r="E1710" s="50" t="n">
        <f aca="false">FilterPk!C$36</f>
        <v>0</v>
      </c>
      <c r="F1710" s="50" t="n">
        <f aca="false">FilterPk!D$36</f>
        <v>-16.269581</v>
      </c>
      <c r="G1710" s="50" t="n">
        <f aca="false">FilterPk!E$36</f>
        <v>-36.150495</v>
      </c>
      <c r="H1710" s="50" t="n">
        <f aca="false">FilterPk!F$36</f>
        <v>-105.080472</v>
      </c>
      <c r="I1710" s="50" t="n">
        <f aca="false">FilterPk!G$36</f>
        <v>-21.496839</v>
      </c>
      <c r="J1710" s="50" t="n">
        <f aca="false">FilterPk!H$36</f>
        <v>76.011979</v>
      </c>
      <c r="K1710" s="50" t="n">
        <f aca="false">FilterPk!I$36</f>
        <v>315.376651</v>
      </c>
      <c r="L1710" s="50" t="n">
        <f aca="false">FilterPk!J$36</f>
        <v>0.622678</v>
      </c>
      <c r="M1710" s="50" t="n">
        <f aca="false">FilterPk!K$36</f>
        <v>131.855286</v>
      </c>
      <c r="N1710" s="50" t="n">
        <f aca="false">FilterPk!L$36</f>
        <v>344.869207</v>
      </c>
      <c r="O1710" s="50" t="n">
        <f aca="false">FilterPk!M$36</f>
        <v>500.495437</v>
      </c>
      <c r="P1710" s="50" t="n">
        <f aca="false">FilterPk!N$36</f>
        <v>0</v>
      </c>
      <c r="Q1710" s="51" t="n">
        <f aca="false">FilterPk!O$36</f>
        <v>845.364644</v>
      </c>
    </row>
    <row r="1711" customFormat="false" ht="12.75" hidden="false" customHeight="false" outlineLevel="0" collapsed="false">
      <c r="B1711" s="85" t="str">
        <f aca="false">FilterPk!A$37</f>
        <v>Dana Davis</v>
      </c>
      <c r="C1711" s="13" t="n">
        <f aca="false">C1710+1</f>
        <v>1710</v>
      </c>
      <c r="D1711" s="50" t="n">
        <f aca="false">FilterPk!B$37</f>
        <v>0</v>
      </c>
      <c r="E1711" s="50" t="n">
        <f aca="false">FilterPk!C$37</f>
        <v>0</v>
      </c>
      <c r="F1711" s="50" t="n">
        <f aca="false">FilterPk!D$37</f>
        <v>4.986714</v>
      </c>
      <c r="G1711" s="50" t="n">
        <f aca="false">FilterPk!E$37</f>
        <v>-10.425106</v>
      </c>
      <c r="H1711" s="50" t="n">
        <f aca="false">FilterPk!F$37</f>
        <v>34.582944</v>
      </c>
      <c r="I1711" s="50" t="n">
        <f aca="false">FilterPk!G$37</f>
        <v>31.966656</v>
      </c>
      <c r="J1711" s="50" t="n">
        <f aca="false">FilterPk!H$37</f>
        <v>34.267547</v>
      </c>
      <c r="K1711" s="50" t="n">
        <f aca="false">FilterPk!I$37</f>
        <v>70.027981</v>
      </c>
      <c r="L1711" s="50" t="n">
        <f aca="false">FilterPk!J$37</f>
        <v>33.814965</v>
      </c>
      <c r="M1711" s="50" t="n">
        <f aca="false">FilterPk!K$37</f>
        <v>44.191074</v>
      </c>
      <c r="N1711" s="50" t="n">
        <f aca="false">FilterPk!L$37</f>
        <v>243.412775</v>
      </c>
      <c r="O1711" s="50" t="n">
        <f aca="false">FilterPk!M$37</f>
        <v>27.55263</v>
      </c>
      <c r="P1711" s="50" t="n">
        <f aca="false">FilterPk!N$37</f>
        <v>0</v>
      </c>
      <c r="Q1711" s="51" t="n">
        <f aca="false">FilterPk!O$37</f>
        <v>270.965405</v>
      </c>
    </row>
    <row r="1712" customFormat="false" ht="12.75" hidden="false" customHeight="false" outlineLevel="0" collapsed="false">
      <c r="B1712" s="85" t="str">
        <f aca="false">FilterPk!A$38</f>
        <v>Tom May</v>
      </c>
      <c r="C1712" s="13" t="n">
        <f aca="false">C1711+1</f>
        <v>1711</v>
      </c>
      <c r="D1712" s="50" t="n">
        <f aca="false">FilterPk!B$38</f>
        <v>0</v>
      </c>
      <c r="E1712" s="50" t="n">
        <f aca="false">FilterPk!C$38</f>
        <v>0</v>
      </c>
      <c r="F1712" s="50" t="n">
        <f aca="false">FilterPk!D$38</f>
        <v>0</v>
      </c>
      <c r="G1712" s="50" t="n">
        <f aca="false">FilterPk!E$38</f>
        <v>0</v>
      </c>
      <c r="H1712" s="50" t="n">
        <f aca="false">FilterPk!F$38</f>
        <v>0</v>
      </c>
      <c r="I1712" s="50" t="n">
        <f aca="false">FilterPk!G$38</f>
        <v>0</v>
      </c>
      <c r="J1712" s="50" t="n">
        <f aca="false">FilterPk!H$38</f>
        <v>0</v>
      </c>
      <c r="K1712" s="50" t="n">
        <f aca="false">FilterPk!I$38</f>
        <v>0</v>
      </c>
      <c r="L1712" s="50" t="n">
        <f aca="false">FilterPk!J$38</f>
        <v>0</v>
      </c>
      <c r="M1712" s="50" t="n">
        <f aca="false">FilterPk!K$38</f>
        <v>0</v>
      </c>
      <c r="N1712" s="50" t="n">
        <f aca="false">FilterPk!L$38</f>
        <v>0</v>
      </c>
      <c r="O1712" s="50" t="n">
        <f aca="false">FilterPk!M$38</f>
        <v>0</v>
      </c>
      <c r="P1712" s="50" t="n">
        <f aca="false">FilterPk!N$38</f>
        <v>0</v>
      </c>
      <c r="Q1712" s="51" t="n">
        <f aca="false">FilterPk!O$38</f>
        <v>0</v>
      </c>
    </row>
    <row r="1713" customFormat="false" ht="12.75" hidden="false" customHeight="false" outlineLevel="0" collapsed="false">
      <c r="B1713" s="85" t="str">
        <f aca="false">FilterPk!A$39</f>
        <v>Clint Dean</v>
      </c>
      <c r="C1713" s="13" t="n">
        <f aca="false">C1712+1</f>
        <v>1712</v>
      </c>
      <c r="D1713" s="50" t="n">
        <f aca="false">FilterPk!B$39</f>
        <v>0</v>
      </c>
      <c r="E1713" s="50" t="n">
        <f aca="false">FilterPk!C$39</f>
        <v>0</v>
      </c>
      <c r="F1713" s="50" t="n">
        <f aca="false">FilterPk!D$39</f>
        <v>-27.9256</v>
      </c>
      <c r="G1713" s="50" t="n">
        <f aca="false">FilterPk!E$39</f>
        <v>0</v>
      </c>
      <c r="H1713" s="50" t="n">
        <f aca="false">FilterPk!F$39</f>
        <v>0</v>
      </c>
      <c r="I1713" s="50" t="n">
        <f aca="false">FilterPk!G$39</f>
        <v>0</v>
      </c>
      <c r="J1713" s="50" t="n">
        <f aca="false">FilterPk!H$39</f>
        <v>0</v>
      </c>
      <c r="K1713" s="50" t="n">
        <f aca="false">FilterPk!I$39</f>
        <v>0</v>
      </c>
      <c r="L1713" s="50" t="n">
        <f aca="false">FilterPk!J$39</f>
        <v>0</v>
      </c>
      <c r="M1713" s="50" t="n">
        <f aca="false">FilterPk!K$39</f>
        <v>0</v>
      </c>
      <c r="N1713" s="50" t="n">
        <f aca="false">FilterPk!L$39</f>
        <v>-27.9256</v>
      </c>
      <c r="O1713" s="50" t="n">
        <f aca="false">FilterPk!M$39</f>
        <v>0</v>
      </c>
      <c r="P1713" s="50" t="n">
        <f aca="false">FilterPk!N$39</f>
        <v>0</v>
      </c>
      <c r="Q1713" s="51" t="n">
        <f aca="false">FilterPk!O$39</f>
        <v>-27.9256</v>
      </c>
    </row>
    <row r="1714" customFormat="false" ht="12.75" hidden="false" customHeight="false" outlineLevel="0" collapsed="false">
      <c r="B1714" s="85" t="str">
        <f aca="false">FilterPk!A$40</f>
        <v>Rob Benson</v>
      </c>
      <c r="C1714" s="13" t="n">
        <f aca="false">C1713+1</f>
        <v>1713</v>
      </c>
      <c r="D1714" s="50" t="n">
        <f aca="false">FilterPk!B$40</f>
        <v>0</v>
      </c>
      <c r="E1714" s="50" t="n">
        <f aca="false">FilterPk!C$40</f>
        <v>0</v>
      </c>
      <c r="F1714" s="50" t="n">
        <f aca="false">FilterPk!D$40</f>
        <v>0</v>
      </c>
      <c r="G1714" s="50" t="n">
        <f aca="false">FilterPk!E$40</f>
        <v>-76.947211</v>
      </c>
      <c r="H1714" s="50" t="n">
        <f aca="false">FilterPk!F$40</f>
        <v>0</v>
      </c>
      <c r="I1714" s="50" t="n">
        <f aca="false">FilterPk!G$40</f>
        <v>0</v>
      </c>
      <c r="J1714" s="50" t="n">
        <f aca="false">FilterPk!H$40</f>
        <v>0</v>
      </c>
      <c r="K1714" s="50" t="n">
        <f aca="false">FilterPk!I$40</f>
        <v>0</v>
      </c>
      <c r="L1714" s="50" t="n">
        <f aca="false">FilterPk!J$40</f>
        <v>0</v>
      </c>
      <c r="M1714" s="50" t="n">
        <f aca="false">FilterPk!K$40</f>
        <v>0</v>
      </c>
      <c r="N1714" s="50" t="n">
        <f aca="false">FilterPk!L$40</f>
        <v>-76.947211</v>
      </c>
      <c r="O1714" s="50" t="n">
        <f aca="false">FilterPk!M$40</f>
        <v>0</v>
      </c>
      <c r="P1714" s="50" t="n">
        <f aca="false">FilterPk!N$40</f>
        <v>0</v>
      </c>
      <c r="Q1714" s="51" t="n">
        <f aca="false">FilterPk!O$40</f>
        <v>-76.947211</v>
      </c>
    </row>
    <row r="1715" customFormat="false" ht="12.75" hidden="false" customHeight="false" outlineLevel="0" collapsed="false">
      <c r="B1715" s="85" t="str">
        <f aca="false">FilterPk!A$41</f>
        <v>Matt Lorenz</v>
      </c>
      <c r="C1715" s="13" t="n">
        <f aca="false">C1714+1</f>
        <v>1714</v>
      </c>
      <c r="D1715" s="50" t="n">
        <f aca="false">FilterPk!B$41</f>
        <v>0</v>
      </c>
      <c r="E1715" s="50" t="n">
        <f aca="false">FilterPk!C$41</f>
        <v>0</v>
      </c>
      <c r="F1715" s="50" t="n">
        <f aca="false">FilterPk!D$41</f>
        <v>0</v>
      </c>
      <c r="G1715" s="50" t="n">
        <f aca="false">FilterPk!E$41</f>
        <v>0</v>
      </c>
      <c r="H1715" s="50" t="n">
        <f aca="false">FilterPk!F$41</f>
        <v>0</v>
      </c>
      <c r="I1715" s="50" t="n">
        <f aca="false">FilterPk!G$41</f>
        <v>0</v>
      </c>
      <c r="J1715" s="50" t="n">
        <f aca="false">FilterPk!H$41</f>
        <v>0</v>
      </c>
      <c r="K1715" s="50" t="n">
        <f aca="false">FilterPk!I$41</f>
        <v>0</v>
      </c>
      <c r="L1715" s="50" t="n">
        <f aca="false">FilterPk!J$41</f>
        <v>0</v>
      </c>
      <c r="M1715" s="50" t="n">
        <f aca="false">FilterPk!K$41</f>
        <v>0</v>
      </c>
      <c r="N1715" s="50" t="n">
        <f aca="false">FilterPk!L$41</f>
        <v>0</v>
      </c>
      <c r="O1715" s="50" t="n">
        <f aca="false">FilterPk!M$41</f>
        <v>0</v>
      </c>
      <c r="P1715" s="50" t="n">
        <f aca="false">FilterPk!N$41</f>
        <v>0</v>
      </c>
      <c r="Q1715" s="51" t="n">
        <f aca="false">FilterPk!O$41</f>
        <v>0</v>
      </c>
    </row>
    <row r="1716" customFormat="false" ht="12.75" hidden="false" customHeight="false" outlineLevel="0" collapsed="false">
      <c r="B1716" s="85" t="str">
        <f aca="false">FilterPk!A$42</f>
        <v>John Forney</v>
      </c>
      <c r="C1716" s="13" t="n">
        <f aca="false">C1715+1</f>
        <v>1715</v>
      </c>
      <c r="D1716" s="50" t="n">
        <f aca="false">FilterPk!B$42</f>
        <v>0</v>
      </c>
      <c r="E1716" s="50" t="n">
        <f aca="false">FilterPk!C$42</f>
        <v>0</v>
      </c>
      <c r="F1716" s="50" t="n">
        <f aca="false">FilterPk!D$42</f>
        <v>0</v>
      </c>
      <c r="G1716" s="50" t="n">
        <f aca="false">FilterPk!E$42</f>
        <v>0</v>
      </c>
      <c r="H1716" s="50" t="n">
        <f aca="false">FilterPk!F$42</f>
        <v>0</v>
      </c>
      <c r="I1716" s="50" t="n">
        <f aca="false">FilterPk!G$42</f>
        <v>0</v>
      </c>
      <c r="J1716" s="50" t="n">
        <f aca="false">FilterPk!H$42</f>
        <v>0</v>
      </c>
      <c r="K1716" s="50" t="n">
        <f aca="false">FilterPk!I$42</f>
        <v>0</v>
      </c>
      <c r="L1716" s="50" t="n">
        <f aca="false">FilterPk!J$42</f>
        <v>0</v>
      </c>
      <c r="M1716" s="50" t="n">
        <f aca="false">FilterPk!K$42</f>
        <v>0</v>
      </c>
      <c r="N1716" s="50" t="n">
        <f aca="false">FilterPk!L$42</f>
        <v>0</v>
      </c>
      <c r="O1716" s="50" t="n">
        <f aca="false">FilterPk!M$42</f>
        <v>0</v>
      </c>
      <c r="P1716" s="50" t="n">
        <f aca="false">FilterPk!N$42</f>
        <v>0</v>
      </c>
      <c r="Q1716" s="51" t="n">
        <f aca="false">FilterPk!O$42</f>
        <v>0</v>
      </c>
    </row>
    <row r="1717" customFormat="false" ht="12.75" hidden="false" customHeight="false" outlineLevel="0" collapsed="false">
      <c r="B1717" s="85" t="str">
        <f aca="false">FilterPk!A$43</f>
        <v>Mike Carson</v>
      </c>
      <c r="C1717" s="13" t="n">
        <f aca="false">C1716+1</f>
        <v>1716</v>
      </c>
      <c r="D1717" s="50" t="n">
        <f aca="false">FilterPk!B$43</f>
        <v>0</v>
      </c>
      <c r="E1717" s="50" t="n">
        <f aca="false">FilterPk!C$43</f>
        <v>0</v>
      </c>
      <c r="F1717" s="50" t="n">
        <f aca="false">FilterPk!D$43</f>
        <v>0</v>
      </c>
      <c r="G1717" s="50" t="n">
        <f aca="false">FilterPk!E$43</f>
        <v>0</v>
      </c>
      <c r="H1717" s="50" t="n">
        <f aca="false">FilterPk!F$43</f>
        <v>0</v>
      </c>
      <c r="I1717" s="50" t="n">
        <f aca="false">FilterPk!G$43</f>
        <v>0</v>
      </c>
      <c r="J1717" s="50" t="n">
        <f aca="false">FilterPk!H$43</f>
        <v>0</v>
      </c>
      <c r="K1717" s="50" t="n">
        <f aca="false">FilterPk!I$43</f>
        <v>0</v>
      </c>
      <c r="L1717" s="50" t="n">
        <f aca="false">FilterPk!J$43</f>
        <v>0</v>
      </c>
      <c r="M1717" s="50" t="n">
        <f aca="false">FilterPk!K$43</f>
        <v>0</v>
      </c>
      <c r="N1717" s="50" t="n">
        <f aca="false">FilterPk!L$43</f>
        <v>0</v>
      </c>
      <c r="O1717" s="50" t="n">
        <f aca="false">FilterPk!M$43</f>
        <v>0</v>
      </c>
      <c r="P1717" s="50" t="n">
        <f aca="false">FilterPk!N$43</f>
        <v>0</v>
      </c>
      <c r="Q1717" s="51" t="n">
        <f aca="false">FilterPk!O$43</f>
        <v>0</v>
      </c>
    </row>
    <row r="1718" customFormat="false" ht="12.75" hidden="false" customHeight="false" outlineLevel="0" collapsed="false">
      <c r="B1718" s="85" t="str">
        <f aca="false">FilterPk!A$44</f>
        <v>Chris Dorland</v>
      </c>
      <c r="C1718" s="13" t="n">
        <f aca="false">C1717+1</f>
        <v>1717</v>
      </c>
      <c r="D1718" s="50" t="n">
        <f aca="false">FilterPk!B$44</f>
        <v>0</v>
      </c>
      <c r="E1718" s="50" t="n">
        <f aca="false">FilterPk!C$44</f>
        <v>0</v>
      </c>
      <c r="F1718" s="50" t="n">
        <f aca="false">FilterPk!D$44</f>
        <v>0</v>
      </c>
      <c r="G1718" s="50" t="n">
        <f aca="false">FilterPk!E$44</f>
        <v>0</v>
      </c>
      <c r="H1718" s="50" t="n">
        <f aca="false">FilterPk!F$44</f>
        <v>0</v>
      </c>
      <c r="I1718" s="50" t="n">
        <f aca="false">FilterPk!G$44</f>
        <v>0</v>
      </c>
      <c r="J1718" s="50" t="n">
        <f aca="false">FilterPk!H$44</f>
        <v>0</v>
      </c>
      <c r="K1718" s="50" t="n">
        <f aca="false">FilterPk!I$44</f>
        <v>0</v>
      </c>
      <c r="L1718" s="50" t="n">
        <f aca="false">FilterPk!J$44</f>
        <v>0</v>
      </c>
      <c r="M1718" s="50" t="n">
        <f aca="false">FilterPk!K$44</f>
        <v>0</v>
      </c>
      <c r="N1718" s="50" t="n">
        <f aca="false">FilterPk!L$44</f>
        <v>0</v>
      </c>
      <c r="O1718" s="50" t="n">
        <f aca="false">FilterPk!M$44</f>
        <v>0</v>
      </c>
      <c r="P1718" s="50" t="n">
        <f aca="false">FilterPk!N$44</f>
        <v>0</v>
      </c>
      <c r="Q1718" s="51" t="n">
        <f aca="false">FilterPk!O$44</f>
        <v>0</v>
      </c>
    </row>
    <row r="1719" customFormat="false" ht="12.75" hidden="false" customHeight="false" outlineLevel="0" collapsed="false">
      <c r="B1719" s="85" t="str">
        <f aca="false">FilterPk!A$45</f>
        <v>Jeff King</v>
      </c>
      <c r="C1719" s="13" t="n">
        <f aca="false">C1718+1</f>
        <v>1718</v>
      </c>
      <c r="D1719" s="50" t="n">
        <f aca="false">FilterPk!B$45</f>
        <v>0</v>
      </c>
      <c r="E1719" s="50" t="n">
        <f aca="false">FilterPk!C$45</f>
        <v>0</v>
      </c>
      <c r="F1719" s="50" t="n">
        <f aca="false">FilterPk!D$45</f>
        <v>0</v>
      </c>
      <c r="G1719" s="50" t="n">
        <f aca="false">FilterPk!E$45</f>
        <v>0</v>
      </c>
      <c r="H1719" s="50" t="n">
        <f aca="false">FilterPk!F$45</f>
        <v>0</v>
      </c>
      <c r="I1719" s="50" t="n">
        <f aca="false">FilterPk!G$45</f>
        <v>0</v>
      </c>
      <c r="J1719" s="50" t="n">
        <f aca="false">FilterPk!H$45</f>
        <v>0</v>
      </c>
      <c r="K1719" s="50" t="n">
        <f aca="false">FilterPk!I$45</f>
        <v>0</v>
      </c>
      <c r="L1719" s="50" t="n">
        <f aca="false">FilterPk!J$45</f>
        <v>0</v>
      </c>
      <c r="M1719" s="50" t="n">
        <f aca="false">FilterPk!K$45</f>
        <v>0</v>
      </c>
      <c r="N1719" s="50" t="n">
        <f aca="false">FilterPk!L$45</f>
        <v>0</v>
      </c>
      <c r="O1719" s="50" t="n">
        <f aca="false">FilterPk!M$45</f>
        <v>0</v>
      </c>
      <c r="P1719" s="50" t="n">
        <f aca="false">FilterPk!N$45</f>
        <v>0</v>
      </c>
      <c r="Q1719" s="51" t="n">
        <f aca="false">FilterPk!O$45</f>
        <v>0</v>
      </c>
    </row>
    <row r="1720" customFormat="false" ht="12.75" hidden="false" customHeight="false" outlineLevel="0" collapsed="false">
      <c r="B1720" s="85" t="n">
        <f aca="false">FilterPk!A$46</f>
        <v>0</v>
      </c>
      <c r="C1720" s="13" t="n">
        <f aca="false">C1719+1</f>
        <v>1719</v>
      </c>
      <c r="D1720" s="50" t="n">
        <f aca="false">FilterPk!B$46</f>
        <v>0</v>
      </c>
      <c r="E1720" s="50" t="n">
        <f aca="false">FilterPk!C$46</f>
        <v>0</v>
      </c>
      <c r="F1720" s="50" t="n">
        <f aca="false">FilterPk!D$46</f>
        <v>0</v>
      </c>
      <c r="G1720" s="50" t="n">
        <f aca="false">FilterPk!E$46</f>
        <v>0</v>
      </c>
      <c r="H1720" s="50" t="n">
        <f aca="false">FilterPk!F$46</f>
        <v>0</v>
      </c>
      <c r="I1720" s="50" t="n">
        <f aca="false">FilterPk!G$46</f>
        <v>0</v>
      </c>
      <c r="J1720" s="50" t="n">
        <f aca="false">FilterPk!H$46</f>
        <v>0</v>
      </c>
      <c r="K1720" s="50" t="n">
        <f aca="false">FilterPk!I$46</f>
        <v>0</v>
      </c>
      <c r="L1720" s="50" t="n">
        <f aca="false">FilterPk!J$46</f>
        <v>0</v>
      </c>
      <c r="M1720" s="50" t="n">
        <f aca="false">FilterPk!K$46</f>
        <v>0</v>
      </c>
      <c r="N1720" s="50" t="n">
        <f aca="false">FilterPk!L$46</f>
        <v>0</v>
      </c>
      <c r="O1720" s="50" t="n">
        <f aca="false">FilterPk!M$46</f>
        <v>0</v>
      </c>
      <c r="P1720" s="50" t="n">
        <f aca="false">FilterPk!N$46</f>
        <v>0</v>
      </c>
      <c r="Q1720" s="51" t="n">
        <f aca="false">FilterPk!O$46</f>
        <v>0</v>
      </c>
    </row>
    <row r="1721" customFormat="false" ht="12.75" hidden="false" customHeight="false" outlineLevel="0" collapsed="false">
      <c r="B1721" s="87" t="n">
        <f aca="false">FilterPk!A$47</f>
        <v>0</v>
      </c>
      <c r="C1721" s="64" t="n">
        <f aca="false">C1720+1</f>
        <v>1720</v>
      </c>
      <c r="D1721" s="54" t="n">
        <f aca="false">FilterPk!B$47</f>
        <v>0</v>
      </c>
      <c r="E1721" s="54" t="n">
        <f aca="false">FilterPk!C$47</f>
        <v>0</v>
      </c>
      <c r="F1721" s="54" t="n">
        <f aca="false">FilterPk!D$47</f>
        <v>0</v>
      </c>
      <c r="G1721" s="54" t="n">
        <f aca="false">FilterPk!E$47</f>
        <v>0</v>
      </c>
      <c r="H1721" s="54" t="n">
        <f aca="false">FilterPk!F$47</f>
        <v>0</v>
      </c>
      <c r="I1721" s="54" t="n">
        <f aca="false">FilterPk!G$47</f>
        <v>0</v>
      </c>
      <c r="J1721" s="54" t="n">
        <f aca="false">FilterPk!H$47</f>
        <v>0</v>
      </c>
      <c r="K1721" s="54" t="n">
        <f aca="false">FilterPk!I$47</f>
        <v>0</v>
      </c>
      <c r="L1721" s="54" t="n">
        <f aca="false">FilterPk!J$47</f>
        <v>0</v>
      </c>
      <c r="M1721" s="54" t="n">
        <f aca="false">FilterPk!K$47</f>
        <v>0</v>
      </c>
      <c r="N1721" s="54" t="n">
        <f aca="false">FilterPk!L$47</f>
        <v>0</v>
      </c>
      <c r="O1721" s="54" t="n">
        <f aca="false">FilterPk!M$47</f>
        <v>0</v>
      </c>
      <c r="P1721" s="54" t="n">
        <f aca="false">FilterPk!N$47</f>
        <v>0</v>
      </c>
      <c r="Q1721" s="55" t="n">
        <f aca="false">FilterPk!O$47</f>
        <v>0</v>
      </c>
    </row>
    <row r="1722" customFormat="false" ht="12.75" hidden="false" customHeight="false" outlineLevel="0" collapsed="false">
      <c r="A1722" s="0" t="n">
        <f aca="false">A1682+1</f>
        <v>44</v>
      </c>
      <c r="B1722" s="57" t="n">
        <f aca="false">FilterPk!D$1</f>
        <v>36907</v>
      </c>
      <c r="C1722" s="58" t="n">
        <f aca="false">C1721+1</f>
        <v>1721</v>
      </c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83"/>
    </row>
    <row r="1723" customFormat="false" ht="12.75" hidden="false" customHeight="false" outlineLevel="0" collapsed="false">
      <c r="B1723" s="61"/>
      <c r="C1723" s="13" t="n">
        <f aca="false">C1722+1</f>
        <v>1722</v>
      </c>
      <c r="D1723" s="13"/>
      <c r="E1723" s="21" t="s">
        <v>5</v>
      </c>
      <c r="F1723" s="21" t="s">
        <v>6</v>
      </c>
      <c r="G1723" s="21" t="s">
        <v>7</v>
      </c>
      <c r="H1723" s="21" t="s">
        <v>8</v>
      </c>
      <c r="I1723" s="21" t="s">
        <v>9</v>
      </c>
      <c r="J1723" s="21" t="s">
        <v>10</v>
      </c>
      <c r="K1723" s="21" t="s">
        <v>11</v>
      </c>
      <c r="L1723" s="21" t="s">
        <v>12</v>
      </c>
      <c r="M1723" s="21" t="s">
        <v>13</v>
      </c>
      <c r="N1723" s="21" t="s">
        <v>14</v>
      </c>
      <c r="O1723" s="21" t="n">
        <v>2002</v>
      </c>
      <c r="P1723" s="21" t="s">
        <v>15</v>
      </c>
      <c r="Q1723" s="84" t="s">
        <v>16</v>
      </c>
    </row>
    <row r="1724" customFormat="false" ht="12.75" hidden="false" customHeight="false" outlineLevel="0" collapsed="false">
      <c r="B1724" s="85" t="str">
        <f aca="false">FilterPk!A$9</f>
        <v>Power positions</v>
      </c>
      <c r="C1724" s="13" t="n">
        <f aca="false">C1723+1</f>
        <v>1723</v>
      </c>
      <c r="D1724" s="13" t="s">
        <v>4</v>
      </c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86"/>
    </row>
    <row r="1725" customFormat="false" ht="12.75" hidden="false" customHeight="false" outlineLevel="0" collapsed="false">
      <c r="B1725" s="85" t="str">
        <f aca="false">FilterPk!A$10</f>
        <v>East Position</v>
      </c>
      <c r="C1725" s="13" t="n">
        <f aca="false">C1724+1</f>
        <v>1724</v>
      </c>
      <c r="D1725" s="50" t="n">
        <f aca="false">FilterPk!B$10</f>
        <v>34784396.7946123</v>
      </c>
      <c r="E1725" s="50" t="n">
        <f aca="false">FilterPk!C$10</f>
        <v>75045.54</v>
      </c>
      <c r="F1725" s="50" t="n">
        <f aca="false">FilterPk!D$10</f>
        <v>84629.15</v>
      </c>
      <c r="G1725" s="50" t="n">
        <f aca="false">FilterPk!E$10</f>
        <v>1358824.72</v>
      </c>
      <c r="H1725" s="50" t="n">
        <f aca="false">FilterPk!F$10</f>
        <v>1120662.53</v>
      </c>
      <c r="I1725" s="50" t="n">
        <f aca="false">FilterPk!G$10</f>
        <v>422841.14</v>
      </c>
      <c r="J1725" s="50" t="n">
        <f aca="false">FilterPk!H$10</f>
        <v>788810.55</v>
      </c>
      <c r="K1725" s="50" t="n">
        <f aca="false">FilterPk!I$10</f>
        <v>1076253.71</v>
      </c>
      <c r="L1725" s="50" t="n">
        <f aca="false">FilterPk!J$10</f>
        <v>363159.42</v>
      </c>
      <c r="M1725" s="50" t="n">
        <f aca="false">FilterPk!K$10</f>
        <v>5764043.19</v>
      </c>
      <c r="N1725" s="50" t="n">
        <f aca="false">FilterPk!L$10</f>
        <v>11054269.95</v>
      </c>
      <c r="O1725" s="50" t="n">
        <f aca="false">FilterPk!M$10</f>
        <v>3650317.45</v>
      </c>
      <c r="P1725" s="50" t="n">
        <f aca="false">FilterPk!N$10</f>
        <v>-1642778.44</v>
      </c>
      <c r="Q1725" s="51" t="n">
        <f aca="false">FilterPk!O$10</f>
        <v>13061808.96</v>
      </c>
    </row>
    <row r="1726" customFormat="false" ht="12.75" hidden="false" customHeight="false" outlineLevel="0" collapsed="false">
      <c r="B1726" s="85" t="str">
        <f aca="false">FilterPk!A$11</f>
        <v>East Power Mgmt</v>
      </c>
      <c r="C1726" s="13" t="n">
        <f aca="false">C1725+1</f>
        <v>1725</v>
      </c>
      <c r="D1726" s="50" t="n">
        <f aca="false">FilterPk!B$11</f>
        <v>7547347.04451418</v>
      </c>
      <c r="E1726" s="50" t="n">
        <f aca="false">FilterPk!C$11</f>
        <v>43646.27</v>
      </c>
      <c r="F1726" s="50" t="n">
        <f aca="false">FilterPk!D$11</f>
        <v>-98133.28</v>
      </c>
      <c r="G1726" s="50" t="n">
        <f aca="false">FilterPk!E$11</f>
        <v>107993.78</v>
      </c>
      <c r="H1726" s="50" t="n">
        <f aca="false">FilterPk!F$11</f>
        <v>155786.29</v>
      </c>
      <c r="I1726" s="50" t="n">
        <f aca="false">FilterPk!G$11</f>
        <v>89357.34</v>
      </c>
      <c r="J1726" s="50" t="n">
        <f aca="false">FilterPk!H$11</f>
        <v>247101.13</v>
      </c>
      <c r="K1726" s="50" t="n">
        <f aca="false">FilterPk!I$11</f>
        <v>307386.28</v>
      </c>
      <c r="L1726" s="50" t="n">
        <f aca="false">FilterPk!J$11</f>
        <v>108209.05</v>
      </c>
      <c r="M1726" s="50" t="n">
        <f aca="false">FilterPk!K$11</f>
        <v>1338376.99</v>
      </c>
      <c r="N1726" s="50" t="n">
        <f aca="false">FilterPk!L$11</f>
        <v>2299723.85</v>
      </c>
      <c r="O1726" s="50" t="n">
        <f aca="false">FilterPk!M$11</f>
        <v>606348.53</v>
      </c>
      <c r="P1726" s="50" t="n">
        <f aca="false">FilterPk!N$11</f>
        <v>61912.21</v>
      </c>
      <c r="Q1726" s="51" t="n">
        <f aca="false">FilterPk!O$11</f>
        <v>2967984.59</v>
      </c>
    </row>
    <row r="1727" customFormat="false" ht="12.75" hidden="false" customHeight="false" outlineLevel="0" collapsed="false">
      <c r="B1727" s="85" t="str">
        <f aca="false">FilterPk!A$12</f>
        <v>Long Term Options</v>
      </c>
      <c r="C1727" s="13" t="n">
        <f aca="false">C1726+1</f>
        <v>1726</v>
      </c>
      <c r="D1727" s="50" t="n">
        <f aca="false">FilterPk!B$12</f>
        <v>0</v>
      </c>
      <c r="E1727" s="50" t="n">
        <f aca="false">FilterPk!C$12</f>
        <v>0</v>
      </c>
      <c r="F1727" s="50" t="n">
        <f aca="false">FilterPk!D$12</f>
        <v>0</v>
      </c>
      <c r="G1727" s="50" t="n">
        <f aca="false">FilterPk!E$12</f>
        <v>0</v>
      </c>
      <c r="H1727" s="50" t="n">
        <f aca="false">FilterPk!F$12</f>
        <v>0</v>
      </c>
      <c r="I1727" s="50" t="n">
        <f aca="false">FilterPk!G$12</f>
        <v>0</v>
      </c>
      <c r="J1727" s="50" t="n">
        <f aca="false">FilterPk!H$12</f>
        <v>0</v>
      </c>
      <c r="K1727" s="50" t="n">
        <f aca="false">FilterPk!I$12</f>
        <v>0</v>
      </c>
      <c r="L1727" s="50" t="n">
        <f aca="false">FilterPk!J$12</f>
        <v>0</v>
      </c>
      <c r="M1727" s="50" t="n">
        <f aca="false">FilterPk!K$12</f>
        <v>0</v>
      </c>
      <c r="N1727" s="50" t="n">
        <f aca="false">FilterPk!L$12</f>
        <v>0</v>
      </c>
      <c r="O1727" s="50" t="n">
        <f aca="false">FilterPk!M$12</f>
        <v>0</v>
      </c>
      <c r="P1727" s="50" t="n">
        <f aca="false">FilterPk!N$12</f>
        <v>0</v>
      </c>
      <c r="Q1727" s="51" t="n">
        <f aca="false">FilterPk!O$12</f>
        <v>0</v>
      </c>
    </row>
    <row r="1728" customFormat="false" ht="12.75" hidden="false" customHeight="false" outlineLevel="0" collapsed="false">
      <c r="B1728" s="85" t="str">
        <f aca="false">FilterPk!A$13</f>
        <v>LT-MIDWEST</v>
      </c>
      <c r="C1728" s="13" t="n">
        <f aca="false">C1727+1</f>
        <v>1727</v>
      </c>
      <c r="D1728" s="50" t="n">
        <f aca="false">FilterPk!B$13</f>
        <v>7151089.47366245</v>
      </c>
      <c r="E1728" s="50" t="n">
        <f aca="false">FilterPk!C$13</f>
        <v>48283.08</v>
      </c>
      <c r="F1728" s="50" t="n">
        <f aca="false">FilterPk!D$13</f>
        <v>-141448.54</v>
      </c>
      <c r="G1728" s="50" t="n">
        <f aca="false">FilterPk!E$13</f>
        <v>574622.66</v>
      </c>
      <c r="H1728" s="50" t="n">
        <f aca="false">FilterPk!F$13</f>
        <v>298097.27</v>
      </c>
      <c r="I1728" s="50" t="n">
        <f aca="false">FilterPk!G$13</f>
        <v>249481.43</v>
      </c>
      <c r="J1728" s="50" t="n">
        <f aca="false">FilterPk!H$13</f>
        <v>119379.88</v>
      </c>
      <c r="K1728" s="50" t="n">
        <f aca="false">FilterPk!I$13</f>
        <v>25994.27</v>
      </c>
      <c r="L1728" s="50" t="n">
        <f aca="false">FilterPk!J$13</f>
        <v>156242.15</v>
      </c>
      <c r="M1728" s="50" t="n">
        <f aca="false">FilterPk!K$13</f>
        <v>1762908.33</v>
      </c>
      <c r="N1728" s="50" t="n">
        <f aca="false">FilterPk!L$13</f>
        <v>3093560.53</v>
      </c>
      <c r="O1728" s="50" t="n">
        <f aca="false">FilterPk!M$13</f>
        <v>565730</v>
      </c>
      <c r="P1728" s="50" t="n">
        <f aca="false">FilterPk!N$13</f>
        <v>-439379.19</v>
      </c>
      <c r="Q1728" s="51" t="n">
        <f aca="false">FilterPk!O$13</f>
        <v>3219911.34</v>
      </c>
    </row>
    <row r="1729" customFormat="false" ht="12.75" hidden="false" customHeight="false" outlineLevel="0" collapsed="false">
      <c r="B1729" s="85" t="str">
        <f aca="false">FilterPk!A$14</f>
        <v>ST-ECAR</v>
      </c>
      <c r="C1729" s="13" t="n">
        <f aca="false">C1728+1</f>
        <v>1728</v>
      </c>
      <c r="D1729" s="50" t="n">
        <f aca="false">FilterPk!B$14</f>
        <v>238101.441960815</v>
      </c>
      <c r="E1729" s="50" t="n">
        <f aca="false">FilterPk!C$14</f>
        <v>13522.23</v>
      </c>
      <c r="F1729" s="50" t="n">
        <f aca="false">FilterPk!D$14</f>
        <v>15838.59</v>
      </c>
      <c r="G1729" s="50" t="n">
        <f aca="false">FilterPk!E$14</f>
        <v>0</v>
      </c>
      <c r="H1729" s="50" t="n">
        <f aca="false">FilterPk!F$14</f>
        <v>0</v>
      </c>
      <c r="I1729" s="50" t="n">
        <f aca="false">FilterPk!G$14</f>
        <v>0</v>
      </c>
      <c r="J1729" s="50" t="n">
        <f aca="false">FilterPk!H$14</f>
        <v>0</v>
      </c>
      <c r="K1729" s="50" t="n">
        <f aca="false">FilterPk!I$14</f>
        <v>0</v>
      </c>
      <c r="L1729" s="50" t="n">
        <f aca="false">FilterPk!J$14</f>
        <v>0</v>
      </c>
      <c r="M1729" s="50" t="n">
        <f aca="false">FilterPk!K$14</f>
        <v>0</v>
      </c>
      <c r="N1729" s="50" t="n">
        <f aca="false">FilterPk!L$14</f>
        <v>29360.82</v>
      </c>
      <c r="O1729" s="50" t="n">
        <f aca="false">FilterPk!M$14</f>
        <v>0</v>
      </c>
      <c r="P1729" s="50" t="n">
        <f aca="false">FilterPk!N$14</f>
        <v>0</v>
      </c>
      <c r="Q1729" s="51" t="n">
        <f aca="false">FilterPk!O$14</f>
        <v>29360.82</v>
      </c>
    </row>
    <row r="1730" customFormat="false" ht="12.75" hidden="false" customHeight="false" outlineLevel="0" collapsed="false">
      <c r="B1730" s="85" t="str">
        <f aca="false">FilterPk!A$15</f>
        <v>ST- MAPP</v>
      </c>
      <c r="C1730" s="13" t="n">
        <f aca="false">C1729+1</f>
        <v>1729</v>
      </c>
      <c r="D1730" s="50" t="n">
        <f aca="false">FilterPk!B$15</f>
        <v>254636.614020626</v>
      </c>
      <c r="E1730" s="50" t="n">
        <f aca="false">FilterPk!C$15</f>
        <v>795.43</v>
      </c>
      <c r="F1730" s="50" t="n">
        <f aca="false">FilterPk!D$15</f>
        <v>39596.48</v>
      </c>
      <c r="G1730" s="50" t="n">
        <f aca="false">FilterPk!E$15</f>
        <v>26009.8</v>
      </c>
      <c r="H1730" s="50" t="n">
        <f aca="false">FilterPk!F$15</f>
        <v>8238.75</v>
      </c>
      <c r="I1730" s="50" t="n">
        <f aca="false">FilterPk!G$15</f>
        <v>0</v>
      </c>
      <c r="J1730" s="50" t="n">
        <f aca="false">FilterPk!H$15</f>
        <v>0</v>
      </c>
      <c r="K1730" s="50" t="n">
        <f aca="false">FilterPk!I$15</f>
        <v>0</v>
      </c>
      <c r="L1730" s="50" t="n">
        <f aca="false">FilterPk!J$15</f>
        <v>0</v>
      </c>
      <c r="M1730" s="50" t="n">
        <f aca="false">FilterPk!K$15</f>
        <v>0</v>
      </c>
      <c r="N1730" s="50" t="n">
        <f aca="false">FilterPk!L$15</f>
        <v>74640.46</v>
      </c>
      <c r="O1730" s="50" t="n">
        <f aca="false">FilterPk!M$15</f>
        <v>0</v>
      </c>
      <c r="P1730" s="50" t="n">
        <f aca="false">FilterPk!N$15</f>
        <v>0</v>
      </c>
      <c r="Q1730" s="51" t="n">
        <f aca="false">FilterPk!O$15</f>
        <v>74640.46</v>
      </c>
    </row>
    <row r="1731" customFormat="false" ht="12.75" hidden="false" customHeight="false" outlineLevel="0" collapsed="false">
      <c r="B1731" s="85" t="str">
        <f aca="false">FilterPk!A$16</f>
        <v>ST- MAIN</v>
      </c>
      <c r="C1731" s="13" t="n">
        <f aca="false">C1730+1</f>
        <v>1730</v>
      </c>
      <c r="D1731" s="50" t="n">
        <f aca="false">FilterPk!B$16</f>
        <v>694293.253349893</v>
      </c>
      <c r="E1731" s="50" t="n">
        <f aca="false">FilterPk!C$16</f>
        <v>-2349.61</v>
      </c>
      <c r="F1731" s="50" t="n">
        <f aca="false">FilterPk!D$16</f>
        <v>15903</v>
      </c>
      <c r="G1731" s="50" t="n">
        <f aca="false">FilterPk!E$16</f>
        <v>69359.47</v>
      </c>
      <c r="H1731" s="50" t="n">
        <f aca="false">FilterPk!F$16</f>
        <v>0</v>
      </c>
      <c r="I1731" s="50" t="n">
        <f aca="false">FilterPk!G$16</f>
        <v>0</v>
      </c>
      <c r="J1731" s="50" t="n">
        <f aca="false">FilterPk!H$16</f>
        <v>0</v>
      </c>
      <c r="K1731" s="50" t="n">
        <f aca="false">FilterPk!I$16</f>
        <v>0</v>
      </c>
      <c r="L1731" s="50" t="n">
        <f aca="false">FilterPk!J$16</f>
        <v>0</v>
      </c>
      <c r="M1731" s="50" t="n">
        <f aca="false">FilterPk!K$16</f>
        <v>0</v>
      </c>
      <c r="N1731" s="50" t="n">
        <f aca="false">FilterPk!L$16</f>
        <v>82912.86</v>
      </c>
      <c r="O1731" s="50" t="n">
        <f aca="false">FilterPk!M$16</f>
        <v>0</v>
      </c>
      <c r="P1731" s="50" t="n">
        <f aca="false">FilterPk!N$16</f>
        <v>0</v>
      </c>
      <c r="Q1731" s="51" t="n">
        <f aca="false">FilterPk!O$16</f>
        <v>82912.86</v>
      </c>
    </row>
    <row r="1732" customFormat="false" ht="12.75" hidden="false" customHeight="false" outlineLevel="0" collapsed="false">
      <c r="B1732" s="85" t="str">
        <f aca="false">FilterPk!A$17</f>
        <v>MW-ANALYST</v>
      </c>
      <c r="C1732" s="13" t="n">
        <f aca="false">C1731+1</f>
        <v>1731</v>
      </c>
      <c r="D1732" s="50" t="n">
        <f aca="false">FilterPk!B$17</f>
        <v>0</v>
      </c>
      <c r="E1732" s="50" t="n">
        <f aca="false">FilterPk!C$17</f>
        <v>6363.4</v>
      </c>
      <c r="F1732" s="50" t="n">
        <f aca="false">FilterPk!D$17</f>
        <v>15838.59</v>
      </c>
      <c r="G1732" s="50" t="n">
        <f aca="false">FilterPk!E$17</f>
        <v>0</v>
      </c>
      <c r="H1732" s="50" t="n">
        <f aca="false">FilterPk!F$17</f>
        <v>0</v>
      </c>
      <c r="I1732" s="50" t="n">
        <f aca="false">FilterPk!G$17</f>
        <v>0</v>
      </c>
      <c r="J1732" s="50" t="n">
        <f aca="false">FilterPk!H$17</f>
        <v>0</v>
      </c>
      <c r="K1732" s="50" t="n">
        <f aca="false">FilterPk!I$17</f>
        <v>0</v>
      </c>
      <c r="L1732" s="50" t="n">
        <f aca="false">FilterPk!J$17</f>
        <v>0</v>
      </c>
      <c r="M1732" s="50" t="n">
        <f aca="false">FilterPk!K$17</f>
        <v>0</v>
      </c>
      <c r="N1732" s="50" t="n">
        <f aca="false">FilterPk!L$17</f>
        <v>22201.99</v>
      </c>
      <c r="O1732" s="50" t="n">
        <f aca="false">FilterPk!M$17</f>
        <v>0</v>
      </c>
      <c r="P1732" s="50" t="n">
        <f aca="false">FilterPk!N$17</f>
        <v>0</v>
      </c>
      <c r="Q1732" s="51" t="n">
        <f aca="false">FilterPk!O$17</f>
        <v>22201.99</v>
      </c>
    </row>
    <row r="1733" customFormat="false" ht="12.75" hidden="false" customHeight="false" outlineLevel="0" collapsed="false">
      <c r="B1733" s="85" t="str">
        <f aca="false">FilterPk!A$18</f>
        <v>LT-NE</v>
      </c>
      <c r="C1733" s="13" t="n">
        <f aca="false">C1732+1</f>
        <v>1732</v>
      </c>
      <c r="D1733" s="50" t="n">
        <f aca="false">FilterPk!B$18</f>
        <v>6187311.37539291</v>
      </c>
      <c r="E1733" s="50" t="n">
        <f aca="false">FilterPk!C$18</f>
        <v>-37254.47</v>
      </c>
      <c r="F1733" s="50" t="n">
        <f aca="false">FilterPk!D$18</f>
        <v>2562.91</v>
      </c>
      <c r="G1733" s="50" t="n">
        <f aca="false">FilterPk!E$18</f>
        <v>-23211.32</v>
      </c>
      <c r="H1733" s="50" t="n">
        <f aca="false">FilterPk!F$18</f>
        <v>263627.18</v>
      </c>
      <c r="I1733" s="50" t="n">
        <f aca="false">FilterPk!G$18</f>
        <v>-59813.36</v>
      </c>
      <c r="J1733" s="50" t="n">
        <f aca="false">FilterPk!H$18</f>
        <v>155752.04</v>
      </c>
      <c r="K1733" s="50" t="n">
        <f aca="false">FilterPk!I$18</f>
        <v>121018.38</v>
      </c>
      <c r="L1733" s="50" t="n">
        <f aca="false">FilterPk!J$18</f>
        <v>-53378.32</v>
      </c>
      <c r="M1733" s="50" t="n">
        <f aca="false">FilterPk!K$18</f>
        <v>995570.8</v>
      </c>
      <c r="N1733" s="50" t="n">
        <f aca="false">FilterPk!L$18</f>
        <v>1364873.84</v>
      </c>
      <c r="O1733" s="50" t="n">
        <f aca="false">FilterPk!M$18</f>
        <v>1053007.86</v>
      </c>
      <c r="P1733" s="50" t="n">
        <f aca="false">FilterPk!N$18</f>
        <v>-2593897.5</v>
      </c>
      <c r="Q1733" s="51" t="n">
        <f aca="false">FilterPk!O$18</f>
        <v>-176015.800000001</v>
      </c>
    </row>
    <row r="1734" customFormat="false" ht="12.75" hidden="false" customHeight="false" outlineLevel="0" collapsed="false">
      <c r="B1734" s="85" t="str">
        <f aca="false">FilterPk!A$19</f>
        <v>LT-PJM</v>
      </c>
      <c r="C1734" s="13" t="n">
        <f aca="false">C1733+1</f>
        <v>1733</v>
      </c>
      <c r="D1734" s="50" t="n">
        <f aca="false">FilterPk!B$19</f>
        <v>1818236.42109565</v>
      </c>
      <c r="E1734" s="50" t="n">
        <f aca="false">FilterPk!C$19</f>
        <v>25453.61</v>
      </c>
      <c r="F1734" s="50" t="n">
        <f aca="false">FilterPk!D$19</f>
        <v>45536</v>
      </c>
      <c r="G1734" s="50" t="n">
        <f aca="false">FilterPk!E$19</f>
        <v>312117.59</v>
      </c>
      <c r="H1734" s="50" t="n">
        <f aca="false">FilterPk!F$19</f>
        <v>211118</v>
      </c>
      <c r="I1734" s="50" t="n">
        <f aca="false">FilterPk!G$19</f>
        <v>0</v>
      </c>
      <c r="J1734" s="50" t="n">
        <f aca="false">FilterPk!H$19</f>
        <v>24536.25</v>
      </c>
      <c r="K1734" s="50" t="n">
        <f aca="false">FilterPk!I$19</f>
        <v>-12662.37</v>
      </c>
      <c r="L1734" s="50" t="n">
        <f aca="false">FilterPk!J$19</f>
        <v>-30078</v>
      </c>
      <c r="M1734" s="50" t="n">
        <f aca="false">FilterPk!K$19</f>
        <v>243523.27</v>
      </c>
      <c r="N1734" s="50" t="n">
        <f aca="false">FilterPk!L$19</f>
        <v>819544.35</v>
      </c>
      <c r="O1734" s="50" t="n">
        <f aca="false">FilterPk!M$19</f>
        <v>125485.18</v>
      </c>
      <c r="P1734" s="50" t="n">
        <f aca="false">FilterPk!N$19</f>
        <v>177105.54</v>
      </c>
      <c r="Q1734" s="51" t="n">
        <f aca="false">FilterPk!O$19</f>
        <v>1122135.07</v>
      </c>
    </row>
    <row r="1735" customFormat="false" ht="12.75" hidden="false" customHeight="false" outlineLevel="0" collapsed="false">
      <c r="B1735" s="85" t="str">
        <f aca="false">FilterPk!A$20</f>
        <v>LT- NY</v>
      </c>
      <c r="C1735" s="13" t="n">
        <f aca="false">C1734+1</f>
        <v>1734</v>
      </c>
      <c r="D1735" s="50" t="n">
        <f aca="false">FilterPk!B$20</f>
        <v>0</v>
      </c>
      <c r="E1735" s="50" t="n">
        <f aca="false">FilterPk!C$20</f>
        <v>-15908.51</v>
      </c>
      <c r="F1735" s="50" t="n">
        <f aca="false">FilterPk!D$20</f>
        <v>63126.67</v>
      </c>
      <c r="G1735" s="50" t="n">
        <f aca="false">FilterPk!E$20</f>
        <v>-17376.91</v>
      </c>
      <c r="H1735" s="50" t="n">
        <f aca="false">FilterPk!F$20</f>
        <v>0</v>
      </c>
      <c r="I1735" s="50" t="n">
        <f aca="false">FilterPk!G$20</f>
        <v>0</v>
      </c>
      <c r="J1735" s="50" t="n">
        <f aca="false">FilterPk!H$20</f>
        <v>0</v>
      </c>
      <c r="K1735" s="50" t="n">
        <f aca="false">FilterPk!I$20</f>
        <v>0</v>
      </c>
      <c r="L1735" s="50" t="n">
        <f aca="false">FilterPk!J$20</f>
        <v>0</v>
      </c>
      <c r="M1735" s="50" t="n">
        <f aca="false">FilterPk!K$20</f>
        <v>146381.01</v>
      </c>
      <c r="N1735" s="50" t="n">
        <f aca="false">FilterPk!L$20</f>
        <v>176222.26</v>
      </c>
      <c r="O1735" s="50" t="n">
        <f aca="false">FilterPk!M$20</f>
        <v>281909.77</v>
      </c>
      <c r="P1735" s="50" t="n">
        <f aca="false">FilterPk!N$20</f>
        <v>-177475.64</v>
      </c>
      <c r="Q1735" s="51" t="n">
        <f aca="false">FilterPk!O$20</f>
        <v>280656.39</v>
      </c>
    </row>
    <row r="1736" customFormat="false" ht="12.75" hidden="false" customHeight="false" outlineLevel="0" collapsed="false">
      <c r="B1736" s="85" t="str">
        <f aca="false">FilterPk!A$21</f>
        <v>ST- PJM</v>
      </c>
      <c r="C1736" s="13" t="n">
        <f aca="false">C1735+1</f>
        <v>1735</v>
      </c>
      <c r="D1736" s="50" t="n">
        <f aca="false">FilterPk!B$21</f>
        <v>1243093.71447674</v>
      </c>
      <c r="E1736" s="50" t="n">
        <f aca="false">FilterPk!C$21</f>
        <v>-91155.75</v>
      </c>
      <c r="F1736" s="50" t="n">
        <f aca="false">FilterPk!D$21</f>
        <v>-47515.78</v>
      </c>
      <c r="G1736" s="50" t="n">
        <f aca="false">FilterPk!E$21</f>
        <v>0</v>
      </c>
      <c r="H1736" s="50" t="n">
        <f aca="false">FilterPk!F$21</f>
        <v>0</v>
      </c>
      <c r="I1736" s="50" t="n">
        <f aca="false">FilterPk!G$21</f>
        <v>0</v>
      </c>
      <c r="J1736" s="50" t="n">
        <f aca="false">FilterPk!H$21</f>
        <v>0</v>
      </c>
      <c r="K1736" s="50" t="n">
        <f aca="false">FilterPk!I$21</f>
        <v>0</v>
      </c>
      <c r="L1736" s="50" t="n">
        <f aca="false">FilterPk!J$21</f>
        <v>0</v>
      </c>
      <c r="M1736" s="50" t="n">
        <f aca="false">FilterPk!K$21</f>
        <v>0</v>
      </c>
      <c r="N1736" s="50" t="n">
        <f aca="false">FilterPk!L$21</f>
        <v>-138671.53</v>
      </c>
      <c r="O1736" s="50" t="n">
        <f aca="false">FilterPk!M$21</f>
        <v>0</v>
      </c>
      <c r="P1736" s="50" t="n">
        <f aca="false">FilterPk!N$21</f>
        <v>0</v>
      </c>
      <c r="Q1736" s="51" t="n">
        <f aca="false">FilterPk!O$21</f>
        <v>-138671.53</v>
      </c>
    </row>
    <row r="1737" customFormat="false" ht="12.75" hidden="false" customHeight="false" outlineLevel="0" collapsed="false">
      <c r="B1737" s="85" t="str">
        <f aca="false">FilterPk!A$22</f>
        <v>ST- NENG</v>
      </c>
      <c r="C1737" s="13" t="n">
        <f aca="false">C1736+1</f>
        <v>1736</v>
      </c>
      <c r="D1737" s="50" t="n">
        <f aca="false">FilterPk!B$22</f>
        <v>539719.375927685</v>
      </c>
      <c r="E1737" s="50" t="n">
        <f aca="false">FilterPk!C$22</f>
        <v>13161.19</v>
      </c>
      <c r="F1737" s="50" t="n">
        <f aca="false">FilterPk!D$22</f>
        <v>63418.82</v>
      </c>
      <c r="G1737" s="50" t="n">
        <f aca="false">FilterPk!E$22</f>
        <v>0</v>
      </c>
      <c r="H1737" s="50" t="n">
        <f aca="false">FilterPk!F$22</f>
        <v>0</v>
      </c>
      <c r="I1737" s="50" t="n">
        <f aca="false">FilterPk!G$22</f>
        <v>0</v>
      </c>
      <c r="J1737" s="50" t="n">
        <f aca="false">FilterPk!H$22</f>
        <v>0</v>
      </c>
      <c r="K1737" s="50" t="n">
        <f aca="false">FilterPk!I$22</f>
        <v>0</v>
      </c>
      <c r="L1737" s="50" t="n">
        <f aca="false">FilterPk!J$22</f>
        <v>0</v>
      </c>
      <c r="M1737" s="50" t="n">
        <f aca="false">FilterPk!K$22</f>
        <v>0</v>
      </c>
      <c r="N1737" s="50" t="n">
        <f aca="false">FilterPk!L$22</f>
        <v>76580.01</v>
      </c>
      <c r="O1737" s="50" t="n">
        <f aca="false">FilterPk!M$22</f>
        <v>0</v>
      </c>
      <c r="P1737" s="50" t="n">
        <f aca="false">FilterPk!N$22</f>
        <v>0</v>
      </c>
      <c r="Q1737" s="51" t="n">
        <f aca="false">FilterPk!O$22</f>
        <v>76580.01</v>
      </c>
    </row>
    <row r="1738" customFormat="false" ht="12.75" hidden="false" customHeight="false" outlineLevel="0" collapsed="false">
      <c r="B1738" s="85" t="str">
        <f aca="false">FilterPk!A$23</f>
        <v>ST- NY</v>
      </c>
      <c r="C1738" s="13" t="n">
        <f aca="false">C1737+1</f>
        <v>1737</v>
      </c>
      <c r="D1738" s="50" t="n">
        <f aca="false">FilterPk!B$23</f>
        <v>251437.188425373</v>
      </c>
      <c r="E1738" s="50" t="n">
        <f aca="false">FilterPk!C$23</f>
        <v>10362.2</v>
      </c>
      <c r="F1738" s="50" t="n">
        <f aca="false">FilterPk!D$23</f>
        <v>-15838.59</v>
      </c>
      <c r="G1738" s="50" t="n">
        <f aca="false">FilterPk!E$23</f>
        <v>17339.87</v>
      </c>
      <c r="H1738" s="50" t="n">
        <f aca="false">FilterPk!F$23</f>
        <v>0</v>
      </c>
      <c r="I1738" s="50" t="n">
        <f aca="false">FilterPk!G$23</f>
        <v>0</v>
      </c>
      <c r="J1738" s="50" t="n">
        <f aca="false">FilterPk!H$23</f>
        <v>0</v>
      </c>
      <c r="K1738" s="50" t="n">
        <f aca="false">FilterPk!I$23</f>
        <v>0</v>
      </c>
      <c r="L1738" s="50" t="n">
        <f aca="false">FilterPk!J$23</f>
        <v>0</v>
      </c>
      <c r="M1738" s="50" t="n">
        <f aca="false">FilterPk!K$23</f>
        <v>0</v>
      </c>
      <c r="N1738" s="50" t="n">
        <f aca="false">FilterPk!L$23</f>
        <v>11863.48</v>
      </c>
      <c r="O1738" s="50" t="n">
        <f aca="false">FilterPk!M$23</f>
        <v>0</v>
      </c>
      <c r="P1738" s="50" t="n">
        <f aca="false">FilterPk!N$23</f>
        <v>0</v>
      </c>
      <c r="Q1738" s="51" t="n">
        <f aca="false">FilterPk!O$23</f>
        <v>11863.48</v>
      </c>
    </row>
    <row r="1739" customFormat="false" ht="12.75" hidden="false" customHeight="false" outlineLevel="0" collapsed="false">
      <c r="B1739" s="85" t="str">
        <f aca="false">FilterPk!A$24</f>
        <v>NE- PHYS</v>
      </c>
      <c r="C1739" s="13" t="n">
        <f aca="false">C1738+1</f>
        <v>1738</v>
      </c>
      <c r="D1739" s="50" t="n">
        <f aca="false">FilterPk!B$24</f>
        <v>0</v>
      </c>
      <c r="E1739" s="50" t="n">
        <f aca="false">FilterPk!C$24</f>
        <v>0</v>
      </c>
      <c r="F1739" s="50" t="n">
        <f aca="false">FilterPk!D$24</f>
        <v>0</v>
      </c>
      <c r="G1739" s="50" t="n">
        <f aca="false">FilterPk!E$24</f>
        <v>0</v>
      </c>
      <c r="H1739" s="50" t="n">
        <f aca="false">FilterPk!F$24</f>
        <v>0</v>
      </c>
      <c r="I1739" s="50" t="n">
        <f aca="false">FilterPk!G$24</f>
        <v>0</v>
      </c>
      <c r="J1739" s="50" t="n">
        <f aca="false">FilterPk!H$24</f>
        <v>0</v>
      </c>
      <c r="K1739" s="50" t="n">
        <f aca="false">FilterPk!I$24</f>
        <v>0</v>
      </c>
      <c r="L1739" s="50" t="n">
        <f aca="false">FilterPk!J$24</f>
        <v>0</v>
      </c>
      <c r="M1739" s="50" t="n">
        <f aca="false">FilterPk!K$24</f>
        <v>0</v>
      </c>
      <c r="N1739" s="50" t="n">
        <f aca="false">FilterPk!L$24</f>
        <v>0</v>
      </c>
      <c r="O1739" s="50" t="n">
        <f aca="false">FilterPk!M$24</f>
        <v>0</v>
      </c>
      <c r="P1739" s="50" t="n">
        <f aca="false">FilterPk!N$24</f>
        <v>0</v>
      </c>
      <c r="Q1739" s="51" t="n">
        <f aca="false">FilterPk!O$24</f>
        <v>0</v>
      </c>
    </row>
    <row r="1740" customFormat="false" ht="12.75" hidden="false" customHeight="false" outlineLevel="0" collapsed="false">
      <c r="B1740" s="85" t="str">
        <f aca="false">FilterPk!A$25</f>
        <v>LT-Southeast</v>
      </c>
      <c r="C1740" s="13" t="n">
        <f aca="false">C1739+1</f>
        <v>1739</v>
      </c>
      <c r="D1740" s="50" t="n">
        <f aca="false">FilterPk!B$25</f>
        <v>11411200.8859117</v>
      </c>
      <c r="E1740" s="50" t="n">
        <f aca="false">FilterPk!C$25</f>
        <v>45860.27</v>
      </c>
      <c r="F1740" s="50" t="n">
        <f aca="false">FilterPk!D$25</f>
        <v>54109.47</v>
      </c>
      <c r="G1740" s="50" t="n">
        <f aca="false">FilterPk!E$25</f>
        <v>124540.18</v>
      </c>
      <c r="H1740" s="50" t="n">
        <f aca="false">FilterPk!F$25</f>
        <v>77068.78</v>
      </c>
      <c r="I1740" s="50" t="n">
        <f aca="false">FilterPk!G$25</f>
        <v>75414.58</v>
      </c>
      <c r="J1740" s="50" t="n">
        <f aca="false">FilterPk!H$25</f>
        <v>134077.64</v>
      </c>
      <c r="K1740" s="50" t="n">
        <f aca="false">FilterPk!I$25</f>
        <v>429786.05</v>
      </c>
      <c r="L1740" s="50" t="n">
        <f aca="false">FilterPk!J$25</f>
        <v>118391.18</v>
      </c>
      <c r="M1740" s="50" t="n">
        <f aca="false">FilterPk!K$25</f>
        <v>1083243.13</v>
      </c>
      <c r="N1740" s="50" t="n">
        <f aca="false">FilterPk!L$25</f>
        <v>2142491.28</v>
      </c>
      <c r="O1740" s="50" t="n">
        <f aca="false">FilterPk!M$25</f>
        <v>344226</v>
      </c>
      <c r="P1740" s="50" t="n">
        <f aca="false">FilterPk!N$25</f>
        <v>1221747.4</v>
      </c>
      <c r="Q1740" s="51" t="n">
        <f aca="false">FilterPk!O$25</f>
        <v>3708464.68</v>
      </c>
    </row>
    <row r="1741" customFormat="false" ht="12.75" hidden="false" customHeight="false" outlineLevel="0" collapsed="false">
      <c r="B1741" s="85" t="str">
        <f aca="false">FilterPk!A$26</f>
        <v>ST-SPP</v>
      </c>
      <c r="C1741" s="13" t="n">
        <f aca="false">C1740+1</f>
        <v>1740</v>
      </c>
      <c r="D1741" s="50" t="n">
        <f aca="false">FilterPk!B$26</f>
        <v>52202.8773549933</v>
      </c>
      <c r="E1741" s="50" t="n">
        <f aca="false">FilterPk!C$26</f>
        <v>3181.7</v>
      </c>
      <c r="F1741" s="50" t="n">
        <f aca="false">FilterPk!D$26</f>
        <v>0</v>
      </c>
      <c r="G1741" s="50" t="n">
        <f aca="false">FilterPk!E$26</f>
        <v>0</v>
      </c>
      <c r="H1741" s="50" t="n">
        <f aca="false">FilterPk!F$26</f>
        <v>0</v>
      </c>
      <c r="I1741" s="50" t="n">
        <f aca="false">FilterPk!G$26</f>
        <v>0</v>
      </c>
      <c r="J1741" s="50" t="n">
        <f aca="false">FilterPk!H$26</f>
        <v>0</v>
      </c>
      <c r="K1741" s="50" t="n">
        <f aca="false">FilterPk!I$26</f>
        <v>0</v>
      </c>
      <c r="L1741" s="50" t="n">
        <f aca="false">FilterPk!J$26</f>
        <v>0</v>
      </c>
      <c r="M1741" s="50" t="n">
        <f aca="false">FilterPk!K$26</f>
        <v>0</v>
      </c>
      <c r="N1741" s="50" t="n">
        <f aca="false">FilterPk!L$26</f>
        <v>3181.7</v>
      </c>
      <c r="O1741" s="50" t="n">
        <f aca="false">FilterPk!M$26</f>
        <v>0</v>
      </c>
      <c r="P1741" s="50" t="n">
        <f aca="false">FilterPk!N$26</f>
        <v>0</v>
      </c>
      <c r="Q1741" s="51" t="n">
        <f aca="false">FilterPk!O$26</f>
        <v>3181.7</v>
      </c>
    </row>
    <row r="1742" customFormat="false" ht="12.75" hidden="false" customHeight="false" outlineLevel="0" collapsed="false">
      <c r="B1742" s="85" t="str">
        <f aca="false">FilterPk!A$27</f>
        <v>ST-SERC</v>
      </c>
      <c r="C1742" s="13" t="n">
        <f aca="false">C1741+1</f>
        <v>1741</v>
      </c>
      <c r="D1742" s="50" t="n">
        <f aca="false">FilterPk!B$27</f>
        <v>686881.973218232</v>
      </c>
      <c r="E1742" s="50" t="n">
        <f aca="false">FilterPk!C$27</f>
        <v>-12726.81</v>
      </c>
      <c r="F1742" s="50" t="n">
        <f aca="false">FilterPk!D$27</f>
        <v>-31677.19</v>
      </c>
      <c r="G1742" s="50" t="n">
        <f aca="false">FilterPk!E$27</f>
        <v>138718.93</v>
      </c>
      <c r="H1742" s="50" t="n">
        <f aca="false">FilterPk!F$27</f>
        <v>0</v>
      </c>
      <c r="I1742" s="50" t="n">
        <f aca="false">FilterPk!G$27</f>
        <v>0</v>
      </c>
      <c r="J1742" s="50" t="n">
        <f aca="false">FilterPk!H$27</f>
        <v>0</v>
      </c>
      <c r="K1742" s="50" t="n">
        <f aca="false">FilterPk!I$27</f>
        <v>0</v>
      </c>
      <c r="L1742" s="50" t="n">
        <f aca="false">FilterPk!J$27</f>
        <v>0</v>
      </c>
      <c r="M1742" s="50" t="n">
        <f aca="false">FilterPk!K$27</f>
        <v>0</v>
      </c>
      <c r="N1742" s="50" t="n">
        <f aca="false">FilterPk!L$27</f>
        <v>94314.93</v>
      </c>
      <c r="O1742" s="50" t="n">
        <f aca="false">FilterPk!M$27</f>
        <v>0</v>
      </c>
      <c r="P1742" s="50" t="n">
        <f aca="false">FilterPk!N$27</f>
        <v>0</v>
      </c>
      <c r="Q1742" s="51" t="n">
        <f aca="false">FilterPk!O$27</f>
        <v>94314.93</v>
      </c>
    </row>
    <row r="1743" customFormat="false" ht="12.75" hidden="false" customHeight="false" outlineLevel="0" collapsed="false">
      <c r="B1743" s="85" t="str">
        <f aca="false">FilterPk!A$28</f>
        <v>LT- Texas</v>
      </c>
      <c r="C1743" s="13" t="n">
        <f aca="false">C1742+1</f>
        <v>1742</v>
      </c>
      <c r="D1743" s="50" t="n">
        <f aca="false">FilterPk!B$28</f>
        <v>3826684.70313045</v>
      </c>
      <c r="E1743" s="50" t="n">
        <f aca="false">FilterPk!C$28</f>
        <v>-6382.69</v>
      </c>
      <c r="F1743" s="50" t="n">
        <f aca="false">FilterPk!D$28</f>
        <v>71634.81</v>
      </c>
      <c r="G1743" s="50" t="n">
        <f aca="false">FilterPk!E$28</f>
        <v>28710.67</v>
      </c>
      <c r="H1743" s="50" t="n">
        <f aca="false">FilterPk!F$28</f>
        <v>106726.26</v>
      </c>
      <c r="I1743" s="50" t="n">
        <f aca="false">FilterPk!G$28</f>
        <v>68401.15</v>
      </c>
      <c r="J1743" s="50" t="n">
        <f aca="false">FilterPk!H$28</f>
        <v>107963.61</v>
      </c>
      <c r="K1743" s="50" t="n">
        <f aca="false">FilterPk!I$28</f>
        <v>204731.1</v>
      </c>
      <c r="L1743" s="50" t="n">
        <f aca="false">FilterPk!J$28</f>
        <v>63773.36</v>
      </c>
      <c r="M1743" s="50" t="n">
        <f aca="false">FilterPk!K$28</f>
        <v>194039.66</v>
      </c>
      <c r="N1743" s="50" t="n">
        <f aca="false">FilterPk!L$28</f>
        <v>839597.93</v>
      </c>
      <c r="O1743" s="50" t="n">
        <f aca="false">FilterPk!M$28</f>
        <v>673610.11</v>
      </c>
      <c r="P1743" s="50" t="n">
        <f aca="false">FilterPk!N$28</f>
        <v>107208.74</v>
      </c>
      <c r="Q1743" s="51" t="n">
        <f aca="false">FilterPk!O$28</f>
        <v>1620416.78</v>
      </c>
    </row>
    <row r="1744" customFormat="false" ht="12.75" hidden="false" customHeight="false" outlineLevel="0" collapsed="false">
      <c r="B1744" s="85" t="str">
        <f aca="false">FilterPk!A$29</f>
        <v>St- Texas</v>
      </c>
      <c r="C1744" s="13" t="n">
        <f aca="false">C1743+1</f>
        <v>1743</v>
      </c>
      <c r="D1744" s="50" t="n">
        <f aca="false">FilterPk!B$29</f>
        <v>445563.239343252</v>
      </c>
      <c r="E1744" s="50" t="n">
        <f aca="false">FilterPk!C$29</f>
        <v>30194</v>
      </c>
      <c r="F1744" s="50" t="n">
        <f aca="false">FilterPk!D$29</f>
        <v>31677.19</v>
      </c>
      <c r="G1744" s="50" t="n">
        <f aca="false">FilterPk!E$29</f>
        <v>0</v>
      </c>
      <c r="H1744" s="50" t="n">
        <f aca="false">FilterPk!F$29</f>
        <v>0</v>
      </c>
      <c r="I1744" s="50" t="n">
        <f aca="false">FilterPk!G$29</f>
        <v>0</v>
      </c>
      <c r="J1744" s="50" t="n">
        <f aca="false">FilterPk!H$29</f>
        <v>0</v>
      </c>
      <c r="K1744" s="50" t="n">
        <f aca="false">FilterPk!I$29</f>
        <v>0</v>
      </c>
      <c r="L1744" s="50" t="n">
        <f aca="false">FilterPk!J$29</f>
        <v>0</v>
      </c>
      <c r="M1744" s="50" t="n">
        <f aca="false">FilterPk!K$29</f>
        <v>0</v>
      </c>
      <c r="N1744" s="50" t="n">
        <f aca="false">FilterPk!L$29</f>
        <v>61871.19</v>
      </c>
      <c r="O1744" s="50" t="n">
        <f aca="false">FilterPk!M$29</f>
        <v>0</v>
      </c>
      <c r="P1744" s="50" t="n">
        <f aca="false">FilterPk!N$29</f>
        <v>0</v>
      </c>
      <c r="Q1744" s="51" t="n">
        <f aca="false">FilterPk!O$29</f>
        <v>61871.19</v>
      </c>
    </row>
    <row r="1745" customFormat="false" ht="12.75" hidden="false" customHeight="false" outlineLevel="0" collapsed="false">
      <c r="B1745" s="85"/>
      <c r="C1745" s="13" t="n">
        <f aca="false">C1744+1</f>
        <v>1744</v>
      </c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1"/>
    </row>
    <row r="1746" customFormat="false" ht="12.75" hidden="false" customHeight="false" outlineLevel="0" collapsed="false">
      <c r="B1746" s="85" t="str">
        <f aca="false">FilterPk!A$32</f>
        <v>Gas positions</v>
      </c>
      <c r="C1746" s="13" t="n">
        <f aca="false">C1745+1</f>
        <v>1745</v>
      </c>
      <c r="D1746" s="50" t="s">
        <v>4</v>
      </c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1"/>
    </row>
    <row r="1747" customFormat="false" ht="12.75" hidden="false" customHeight="false" outlineLevel="0" collapsed="false">
      <c r="B1747" s="85" t="str">
        <f aca="false">FilterPk!A$33</f>
        <v>Kevin Presto</v>
      </c>
      <c r="C1747" s="13" t="n">
        <f aca="false">C1746+1</f>
        <v>1746</v>
      </c>
      <c r="D1747" s="50" t="n">
        <f aca="false">FilterPk!B$33</f>
        <v>0</v>
      </c>
      <c r="E1747" s="50" t="n">
        <f aca="false">FilterPk!C$33</f>
        <v>0</v>
      </c>
      <c r="F1747" s="50" t="n">
        <f aca="false">FilterPk!D$33</f>
        <v>0</v>
      </c>
      <c r="G1747" s="50" t="n">
        <f aca="false">FilterPk!E$33</f>
        <v>0</v>
      </c>
      <c r="H1747" s="50" t="n">
        <f aca="false">FilterPk!F$33</f>
        <v>148.212616</v>
      </c>
      <c r="I1747" s="50" t="n">
        <f aca="false">FilterPk!G$33</f>
        <v>152.45636</v>
      </c>
      <c r="J1747" s="50" t="n">
        <f aca="false">FilterPk!H$33</f>
        <v>146.860915</v>
      </c>
      <c r="K1747" s="50" t="n">
        <f aca="false">FilterPk!I$33</f>
        <v>301.509361</v>
      </c>
      <c r="L1747" s="50" t="n">
        <f aca="false">FilterPk!J$33</f>
        <v>144.921279</v>
      </c>
      <c r="M1747" s="50" t="n">
        <f aca="false">FilterPk!K$33</f>
        <v>149.116289</v>
      </c>
      <c r="N1747" s="50" t="n">
        <f aca="false">FilterPk!L$33</f>
        <v>1043.07682</v>
      </c>
      <c r="O1747" s="50" t="n">
        <f aca="false">FilterPk!M$33</f>
        <v>0</v>
      </c>
      <c r="P1747" s="50" t="n">
        <f aca="false">FilterPk!N$33</f>
        <v>0</v>
      </c>
      <c r="Q1747" s="51" t="n">
        <f aca="false">FilterPk!O$33</f>
        <v>1043.07682</v>
      </c>
    </row>
    <row r="1748" customFormat="false" ht="12.75" hidden="false" customHeight="false" outlineLevel="0" collapsed="false">
      <c r="B1748" s="85" t="str">
        <f aca="false">FilterPk!A$34</f>
        <v>Fletcher Sturm</v>
      </c>
      <c r="C1748" s="13" t="n">
        <f aca="false">C1747+1</f>
        <v>1747</v>
      </c>
      <c r="D1748" s="50" t="n">
        <f aca="false">FilterPk!B$34</f>
        <v>0</v>
      </c>
      <c r="E1748" s="50" t="n">
        <f aca="false">FilterPk!C$34</f>
        <v>0</v>
      </c>
      <c r="F1748" s="50" t="n">
        <f aca="false">FilterPk!D$34</f>
        <v>10.382539</v>
      </c>
      <c r="G1748" s="50" t="n">
        <f aca="false">FilterPk!E$34</f>
        <v>-372.732218</v>
      </c>
      <c r="H1748" s="50" t="n">
        <f aca="false">FilterPk!F$34</f>
        <v>-18.430041</v>
      </c>
      <c r="I1748" s="50" t="n">
        <f aca="false">FilterPk!G$34</f>
        <v>-7.519049</v>
      </c>
      <c r="J1748" s="50" t="n">
        <f aca="false">FilterPk!H$34</f>
        <v>7.209206</v>
      </c>
      <c r="K1748" s="50" t="n">
        <f aca="false">FilterPk!I$34</f>
        <v>16.283645</v>
      </c>
      <c r="L1748" s="50" t="n">
        <f aca="false">FilterPk!J$34</f>
        <v>-0.622678</v>
      </c>
      <c r="M1748" s="50" t="n">
        <f aca="false">FilterPk!K$34</f>
        <v>48.787102</v>
      </c>
      <c r="N1748" s="50" t="n">
        <f aca="false">FilterPk!L$34</f>
        <v>-316.641494</v>
      </c>
      <c r="O1748" s="50" t="n">
        <f aca="false">FilterPk!M$34</f>
        <v>137.057149</v>
      </c>
      <c r="P1748" s="50" t="n">
        <f aca="false">FilterPk!N$34</f>
        <v>0</v>
      </c>
      <c r="Q1748" s="51" t="n">
        <f aca="false">FilterPk!O$34</f>
        <v>-179.584345</v>
      </c>
    </row>
    <row r="1749" customFormat="false" ht="12.75" hidden="false" customHeight="false" outlineLevel="0" collapsed="false">
      <c r="B1749" s="85" t="str">
        <f aca="false">FilterPk!A$35</f>
        <v>Doug Gilbert-Smith</v>
      </c>
      <c r="C1749" s="13" t="n">
        <f aca="false">C1748+1</f>
        <v>1748</v>
      </c>
      <c r="D1749" s="50" t="n">
        <f aca="false">FilterPk!B$35</f>
        <v>0</v>
      </c>
      <c r="E1749" s="50" t="n">
        <f aca="false">FilterPk!C$35</f>
        <v>0</v>
      </c>
      <c r="F1749" s="50" t="n">
        <f aca="false">FilterPk!D$35</f>
        <v>-34.907</v>
      </c>
      <c r="G1749" s="50" t="n">
        <f aca="false">FilterPk!E$35</f>
        <v>38.473605</v>
      </c>
      <c r="H1749" s="50" t="n">
        <f aca="false">FilterPk!F$35</f>
        <v>-29.642523</v>
      </c>
      <c r="I1749" s="50" t="n">
        <f aca="false">FilterPk!G$35</f>
        <v>30.491272</v>
      </c>
      <c r="J1749" s="50" t="n">
        <f aca="false">FilterPk!H$35</f>
        <v>0</v>
      </c>
      <c r="K1749" s="50" t="n">
        <f aca="false">FilterPk!I$35</f>
        <v>90.452808</v>
      </c>
      <c r="L1749" s="50" t="n">
        <f aca="false">FilterPk!J$35</f>
        <v>0</v>
      </c>
      <c r="M1749" s="50" t="n">
        <f aca="false">FilterPk!K$35</f>
        <v>14.574853</v>
      </c>
      <c r="N1749" s="50" t="n">
        <f aca="false">FilterPk!L$35</f>
        <v>109.443015</v>
      </c>
      <c r="O1749" s="50" t="n">
        <f aca="false">FilterPk!M$35</f>
        <v>94.93307</v>
      </c>
      <c r="P1749" s="50" t="n">
        <f aca="false">FilterPk!N$35</f>
        <v>-157.516125</v>
      </c>
      <c r="Q1749" s="51" t="n">
        <f aca="false">FilterPk!O$35</f>
        <v>46.85996</v>
      </c>
    </row>
    <row r="1750" customFormat="false" ht="12.75" hidden="false" customHeight="false" outlineLevel="0" collapsed="false">
      <c r="B1750" s="85" t="str">
        <f aca="false">FilterPk!A$36</f>
        <v>Rogers Herndon</v>
      </c>
      <c r="C1750" s="13" t="n">
        <f aca="false">C1749+1</f>
        <v>1749</v>
      </c>
      <c r="D1750" s="50" t="n">
        <f aca="false">FilterPk!B$36</f>
        <v>0</v>
      </c>
      <c r="E1750" s="50" t="n">
        <f aca="false">FilterPk!C$36</f>
        <v>0</v>
      </c>
      <c r="F1750" s="50" t="n">
        <f aca="false">FilterPk!D$36</f>
        <v>-16.269581</v>
      </c>
      <c r="G1750" s="50" t="n">
        <f aca="false">FilterPk!E$36</f>
        <v>-36.150495</v>
      </c>
      <c r="H1750" s="50" t="n">
        <f aca="false">FilterPk!F$36</f>
        <v>-105.080472</v>
      </c>
      <c r="I1750" s="50" t="n">
        <f aca="false">FilterPk!G$36</f>
        <v>-21.496839</v>
      </c>
      <c r="J1750" s="50" t="n">
        <f aca="false">FilterPk!H$36</f>
        <v>76.011979</v>
      </c>
      <c r="K1750" s="50" t="n">
        <f aca="false">FilterPk!I$36</f>
        <v>315.376651</v>
      </c>
      <c r="L1750" s="50" t="n">
        <f aca="false">FilterPk!J$36</f>
        <v>0.622678</v>
      </c>
      <c r="M1750" s="50" t="n">
        <f aca="false">FilterPk!K$36</f>
        <v>131.855286</v>
      </c>
      <c r="N1750" s="50" t="n">
        <f aca="false">FilterPk!L$36</f>
        <v>344.869207</v>
      </c>
      <c r="O1750" s="50" t="n">
        <f aca="false">FilterPk!M$36</f>
        <v>500.495437</v>
      </c>
      <c r="P1750" s="50" t="n">
        <f aca="false">FilterPk!N$36</f>
        <v>0</v>
      </c>
      <c r="Q1750" s="51" t="n">
        <f aca="false">FilterPk!O$36</f>
        <v>845.364644</v>
      </c>
    </row>
    <row r="1751" customFormat="false" ht="12.75" hidden="false" customHeight="false" outlineLevel="0" collapsed="false">
      <c r="B1751" s="85" t="str">
        <f aca="false">FilterPk!A$37</f>
        <v>Dana Davis</v>
      </c>
      <c r="C1751" s="13" t="n">
        <f aca="false">C1750+1</f>
        <v>1750</v>
      </c>
      <c r="D1751" s="50" t="n">
        <f aca="false">FilterPk!B$37</f>
        <v>0</v>
      </c>
      <c r="E1751" s="50" t="n">
        <f aca="false">FilterPk!C$37</f>
        <v>0</v>
      </c>
      <c r="F1751" s="50" t="n">
        <f aca="false">FilterPk!D$37</f>
        <v>4.986714</v>
      </c>
      <c r="G1751" s="50" t="n">
        <f aca="false">FilterPk!E$37</f>
        <v>-10.425106</v>
      </c>
      <c r="H1751" s="50" t="n">
        <f aca="false">FilterPk!F$37</f>
        <v>34.582944</v>
      </c>
      <c r="I1751" s="50" t="n">
        <f aca="false">FilterPk!G$37</f>
        <v>31.966656</v>
      </c>
      <c r="J1751" s="50" t="n">
        <f aca="false">FilterPk!H$37</f>
        <v>34.267547</v>
      </c>
      <c r="K1751" s="50" t="n">
        <f aca="false">FilterPk!I$37</f>
        <v>70.027981</v>
      </c>
      <c r="L1751" s="50" t="n">
        <f aca="false">FilterPk!J$37</f>
        <v>33.814965</v>
      </c>
      <c r="M1751" s="50" t="n">
        <f aca="false">FilterPk!K$37</f>
        <v>44.191074</v>
      </c>
      <c r="N1751" s="50" t="n">
        <f aca="false">FilterPk!L$37</f>
        <v>243.412775</v>
      </c>
      <c r="O1751" s="50" t="n">
        <f aca="false">FilterPk!M$37</f>
        <v>27.55263</v>
      </c>
      <c r="P1751" s="50" t="n">
        <f aca="false">FilterPk!N$37</f>
        <v>0</v>
      </c>
      <c r="Q1751" s="51" t="n">
        <f aca="false">FilterPk!O$37</f>
        <v>270.965405</v>
      </c>
    </row>
    <row r="1752" customFormat="false" ht="12.75" hidden="false" customHeight="false" outlineLevel="0" collapsed="false">
      <c r="B1752" s="85" t="str">
        <f aca="false">FilterPk!A$38</f>
        <v>Tom May</v>
      </c>
      <c r="C1752" s="13" t="n">
        <f aca="false">C1751+1</f>
        <v>1751</v>
      </c>
      <c r="D1752" s="50" t="n">
        <f aca="false">FilterPk!B$38</f>
        <v>0</v>
      </c>
      <c r="E1752" s="50" t="n">
        <f aca="false">FilterPk!C$38</f>
        <v>0</v>
      </c>
      <c r="F1752" s="50" t="n">
        <f aca="false">FilterPk!D$38</f>
        <v>0</v>
      </c>
      <c r="G1752" s="50" t="n">
        <f aca="false">FilterPk!E$38</f>
        <v>0</v>
      </c>
      <c r="H1752" s="50" t="n">
        <f aca="false">FilterPk!F$38</f>
        <v>0</v>
      </c>
      <c r="I1752" s="50" t="n">
        <f aca="false">FilterPk!G$38</f>
        <v>0</v>
      </c>
      <c r="J1752" s="50" t="n">
        <f aca="false">FilterPk!H$38</f>
        <v>0</v>
      </c>
      <c r="K1752" s="50" t="n">
        <f aca="false">FilterPk!I$38</f>
        <v>0</v>
      </c>
      <c r="L1752" s="50" t="n">
        <f aca="false">FilterPk!J$38</f>
        <v>0</v>
      </c>
      <c r="M1752" s="50" t="n">
        <f aca="false">FilterPk!K$38</f>
        <v>0</v>
      </c>
      <c r="N1752" s="50" t="n">
        <f aca="false">FilterPk!L$38</f>
        <v>0</v>
      </c>
      <c r="O1752" s="50" t="n">
        <f aca="false">FilterPk!M$38</f>
        <v>0</v>
      </c>
      <c r="P1752" s="50" t="n">
        <f aca="false">FilterPk!N$38</f>
        <v>0</v>
      </c>
      <c r="Q1752" s="51" t="n">
        <f aca="false">FilterPk!O$38</f>
        <v>0</v>
      </c>
    </row>
    <row r="1753" customFormat="false" ht="12.75" hidden="false" customHeight="false" outlineLevel="0" collapsed="false">
      <c r="B1753" s="85" t="str">
        <f aca="false">FilterPk!A$39</f>
        <v>Clint Dean</v>
      </c>
      <c r="C1753" s="13" t="n">
        <f aca="false">C1752+1</f>
        <v>1752</v>
      </c>
      <c r="D1753" s="50" t="n">
        <f aca="false">FilterPk!B$39</f>
        <v>0</v>
      </c>
      <c r="E1753" s="50" t="n">
        <f aca="false">FilterPk!C$39</f>
        <v>0</v>
      </c>
      <c r="F1753" s="50" t="n">
        <f aca="false">FilterPk!D$39</f>
        <v>-27.9256</v>
      </c>
      <c r="G1753" s="50" t="n">
        <f aca="false">FilterPk!E$39</f>
        <v>0</v>
      </c>
      <c r="H1753" s="50" t="n">
        <f aca="false">FilterPk!F$39</f>
        <v>0</v>
      </c>
      <c r="I1753" s="50" t="n">
        <f aca="false">FilterPk!G$39</f>
        <v>0</v>
      </c>
      <c r="J1753" s="50" t="n">
        <f aca="false">FilterPk!H$39</f>
        <v>0</v>
      </c>
      <c r="K1753" s="50" t="n">
        <f aca="false">FilterPk!I$39</f>
        <v>0</v>
      </c>
      <c r="L1753" s="50" t="n">
        <f aca="false">FilterPk!J$39</f>
        <v>0</v>
      </c>
      <c r="M1753" s="50" t="n">
        <f aca="false">FilterPk!K$39</f>
        <v>0</v>
      </c>
      <c r="N1753" s="50" t="n">
        <f aca="false">FilterPk!L$39</f>
        <v>-27.9256</v>
      </c>
      <c r="O1753" s="50" t="n">
        <f aca="false">FilterPk!M$39</f>
        <v>0</v>
      </c>
      <c r="P1753" s="50" t="n">
        <f aca="false">FilterPk!N$39</f>
        <v>0</v>
      </c>
      <c r="Q1753" s="51" t="n">
        <f aca="false">FilterPk!O$39</f>
        <v>-27.9256</v>
      </c>
    </row>
    <row r="1754" customFormat="false" ht="12.75" hidden="false" customHeight="false" outlineLevel="0" collapsed="false">
      <c r="B1754" s="85" t="str">
        <f aca="false">FilterPk!A$40</f>
        <v>Rob Benson</v>
      </c>
      <c r="C1754" s="13" t="n">
        <f aca="false">C1753+1</f>
        <v>1753</v>
      </c>
      <c r="D1754" s="50" t="n">
        <f aca="false">FilterPk!B$40</f>
        <v>0</v>
      </c>
      <c r="E1754" s="50" t="n">
        <f aca="false">FilterPk!C$40</f>
        <v>0</v>
      </c>
      <c r="F1754" s="50" t="n">
        <f aca="false">FilterPk!D$40</f>
        <v>0</v>
      </c>
      <c r="G1754" s="50" t="n">
        <f aca="false">FilterPk!E$40</f>
        <v>-76.947211</v>
      </c>
      <c r="H1754" s="50" t="n">
        <f aca="false">FilterPk!F$40</f>
        <v>0</v>
      </c>
      <c r="I1754" s="50" t="n">
        <f aca="false">FilterPk!G$40</f>
        <v>0</v>
      </c>
      <c r="J1754" s="50" t="n">
        <f aca="false">FilterPk!H$40</f>
        <v>0</v>
      </c>
      <c r="K1754" s="50" t="n">
        <f aca="false">FilterPk!I$40</f>
        <v>0</v>
      </c>
      <c r="L1754" s="50" t="n">
        <f aca="false">FilterPk!J$40</f>
        <v>0</v>
      </c>
      <c r="M1754" s="50" t="n">
        <f aca="false">FilterPk!K$40</f>
        <v>0</v>
      </c>
      <c r="N1754" s="50" t="n">
        <f aca="false">FilterPk!L$40</f>
        <v>-76.947211</v>
      </c>
      <c r="O1754" s="50" t="n">
        <f aca="false">FilterPk!M$40</f>
        <v>0</v>
      </c>
      <c r="P1754" s="50" t="n">
        <f aca="false">FilterPk!N$40</f>
        <v>0</v>
      </c>
      <c r="Q1754" s="51" t="n">
        <f aca="false">FilterPk!O$40</f>
        <v>-76.947211</v>
      </c>
    </row>
    <row r="1755" customFormat="false" ht="12.75" hidden="false" customHeight="false" outlineLevel="0" collapsed="false">
      <c r="B1755" s="85" t="str">
        <f aca="false">FilterPk!A$41</f>
        <v>Matt Lorenz</v>
      </c>
      <c r="C1755" s="13" t="n">
        <f aca="false">C1754+1</f>
        <v>1754</v>
      </c>
      <c r="D1755" s="50" t="n">
        <f aca="false">FilterPk!B$41</f>
        <v>0</v>
      </c>
      <c r="E1755" s="50" t="n">
        <f aca="false">FilterPk!C$41</f>
        <v>0</v>
      </c>
      <c r="F1755" s="50" t="n">
        <f aca="false">FilterPk!D$41</f>
        <v>0</v>
      </c>
      <c r="G1755" s="50" t="n">
        <f aca="false">FilterPk!E$41</f>
        <v>0</v>
      </c>
      <c r="H1755" s="50" t="n">
        <f aca="false">FilterPk!F$41</f>
        <v>0</v>
      </c>
      <c r="I1755" s="50" t="n">
        <f aca="false">FilterPk!G$41</f>
        <v>0</v>
      </c>
      <c r="J1755" s="50" t="n">
        <f aca="false">FilterPk!H$41</f>
        <v>0</v>
      </c>
      <c r="K1755" s="50" t="n">
        <f aca="false">FilterPk!I$41</f>
        <v>0</v>
      </c>
      <c r="L1755" s="50" t="n">
        <f aca="false">FilterPk!J$41</f>
        <v>0</v>
      </c>
      <c r="M1755" s="50" t="n">
        <f aca="false">FilterPk!K$41</f>
        <v>0</v>
      </c>
      <c r="N1755" s="50" t="n">
        <f aca="false">FilterPk!L$41</f>
        <v>0</v>
      </c>
      <c r="O1755" s="50" t="n">
        <f aca="false">FilterPk!M$41</f>
        <v>0</v>
      </c>
      <c r="P1755" s="50" t="n">
        <f aca="false">FilterPk!N$41</f>
        <v>0</v>
      </c>
      <c r="Q1755" s="51" t="n">
        <f aca="false">FilterPk!O$41</f>
        <v>0</v>
      </c>
    </row>
    <row r="1756" customFormat="false" ht="12.75" hidden="false" customHeight="false" outlineLevel="0" collapsed="false">
      <c r="B1756" s="85" t="str">
        <f aca="false">FilterPk!A$42</f>
        <v>John Forney</v>
      </c>
      <c r="C1756" s="13" t="n">
        <f aca="false">C1755+1</f>
        <v>1755</v>
      </c>
      <c r="D1756" s="50" t="n">
        <f aca="false">FilterPk!B$42</f>
        <v>0</v>
      </c>
      <c r="E1756" s="50" t="n">
        <f aca="false">FilterPk!C$42</f>
        <v>0</v>
      </c>
      <c r="F1756" s="50" t="n">
        <f aca="false">FilterPk!D$42</f>
        <v>0</v>
      </c>
      <c r="G1756" s="50" t="n">
        <f aca="false">FilterPk!E$42</f>
        <v>0</v>
      </c>
      <c r="H1756" s="50" t="n">
        <f aca="false">FilterPk!F$42</f>
        <v>0</v>
      </c>
      <c r="I1756" s="50" t="n">
        <f aca="false">FilterPk!G$42</f>
        <v>0</v>
      </c>
      <c r="J1756" s="50" t="n">
        <f aca="false">FilterPk!H$42</f>
        <v>0</v>
      </c>
      <c r="K1756" s="50" t="n">
        <f aca="false">FilterPk!I$42</f>
        <v>0</v>
      </c>
      <c r="L1756" s="50" t="n">
        <f aca="false">FilterPk!J$42</f>
        <v>0</v>
      </c>
      <c r="M1756" s="50" t="n">
        <f aca="false">FilterPk!K$42</f>
        <v>0</v>
      </c>
      <c r="N1756" s="50" t="n">
        <f aca="false">FilterPk!L$42</f>
        <v>0</v>
      </c>
      <c r="O1756" s="50" t="n">
        <f aca="false">FilterPk!M$42</f>
        <v>0</v>
      </c>
      <c r="P1756" s="50" t="n">
        <f aca="false">FilterPk!N$42</f>
        <v>0</v>
      </c>
      <c r="Q1756" s="51" t="n">
        <f aca="false">FilterPk!O$42</f>
        <v>0</v>
      </c>
    </row>
    <row r="1757" customFormat="false" ht="12.75" hidden="false" customHeight="false" outlineLevel="0" collapsed="false">
      <c r="B1757" s="85" t="str">
        <f aca="false">FilterPk!A$43</f>
        <v>Mike Carson</v>
      </c>
      <c r="C1757" s="13" t="n">
        <f aca="false">C1756+1</f>
        <v>1756</v>
      </c>
      <c r="D1757" s="50" t="n">
        <f aca="false">FilterPk!B$43</f>
        <v>0</v>
      </c>
      <c r="E1757" s="50" t="n">
        <f aca="false">FilterPk!C$43</f>
        <v>0</v>
      </c>
      <c r="F1757" s="50" t="n">
        <f aca="false">FilterPk!D$43</f>
        <v>0</v>
      </c>
      <c r="G1757" s="50" t="n">
        <f aca="false">FilterPk!E$43</f>
        <v>0</v>
      </c>
      <c r="H1757" s="50" t="n">
        <f aca="false">FilterPk!F$43</f>
        <v>0</v>
      </c>
      <c r="I1757" s="50" t="n">
        <f aca="false">FilterPk!G$43</f>
        <v>0</v>
      </c>
      <c r="J1757" s="50" t="n">
        <f aca="false">FilterPk!H$43</f>
        <v>0</v>
      </c>
      <c r="K1757" s="50" t="n">
        <f aca="false">FilterPk!I$43</f>
        <v>0</v>
      </c>
      <c r="L1757" s="50" t="n">
        <f aca="false">FilterPk!J$43</f>
        <v>0</v>
      </c>
      <c r="M1757" s="50" t="n">
        <f aca="false">FilterPk!K$43</f>
        <v>0</v>
      </c>
      <c r="N1757" s="50" t="n">
        <f aca="false">FilterPk!L$43</f>
        <v>0</v>
      </c>
      <c r="O1757" s="50" t="n">
        <f aca="false">FilterPk!M$43</f>
        <v>0</v>
      </c>
      <c r="P1757" s="50" t="n">
        <f aca="false">FilterPk!N$43</f>
        <v>0</v>
      </c>
      <c r="Q1757" s="51" t="n">
        <f aca="false">FilterPk!O$43</f>
        <v>0</v>
      </c>
    </row>
    <row r="1758" customFormat="false" ht="12.75" hidden="false" customHeight="false" outlineLevel="0" collapsed="false">
      <c r="B1758" s="85" t="str">
        <f aca="false">FilterPk!A$44</f>
        <v>Chris Dorland</v>
      </c>
      <c r="C1758" s="13" t="n">
        <f aca="false">C1757+1</f>
        <v>1757</v>
      </c>
      <c r="D1758" s="50" t="n">
        <f aca="false">FilterPk!B$44</f>
        <v>0</v>
      </c>
      <c r="E1758" s="50" t="n">
        <f aca="false">FilterPk!C$44</f>
        <v>0</v>
      </c>
      <c r="F1758" s="50" t="n">
        <f aca="false">FilterPk!D$44</f>
        <v>0</v>
      </c>
      <c r="G1758" s="50" t="n">
        <f aca="false">FilterPk!E$44</f>
        <v>0</v>
      </c>
      <c r="H1758" s="50" t="n">
        <f aca="false">FilterPk!F$44</f>
        <v>0</v>
      </c>
      <c r="I1758" s="50" t="n">
        <f aca="false">FilterPk!G$44</f>
        <v>0</v>
      </c>
      <c r="J1758" s="50" t="n">
        <f aca="false">FilterPk!H$44</f>
        <v>0</v>
      </c>
      <c r="K1758" s="50" t="n">
        <f aca="false">FilterPk!I$44</f>
        <v>0</v>
      </c>
      <c r="L1758" s="50" t="n">
        <f aca="false">FilterPk!J$44</f>
        <v>0</v>
      </c>
      <c r="M1758" s="50" t="n">
        <f aca="false">FilterPk!K$44</f>
        <v>0</v>
      </c>
      <c r="N1758" s="50" t="n">
        <f aca="false">FilterPk!L$44</f>
        <v>0</v>
      </c>
      <c r="O1758" s="50" t="n">
        <f aca="false">FilterPk!M$44</f>
        <v>0</v>
      </c>
      <c r="P1758" s="50" t="n">
        <f aca="false">FilterPk!N$44</f>
        <v>0</v>
      </c>
      <c r="Q1758" s="51" t="n">
        <f aca="false">FilterPk!O$44</f>
        <v>0</v>
      </c>
    </row>
    <row r="1759" customFormat="false" ht="12.75" hidden="false" customHeight="false" outlineLevel="0" collapsed="false">
      <c r="B1759" s="85" t="str">
        <f aca="false">FilterPk!A$45</f>
        <v>Jeff King</v>
      </c>
      <c r="C1759" s="13" t="n">
        <f aca="false">C1758+1</f>
        <v>1758</v>
      </c>
      <c r="D1759" s="50" t="n">
        <f aca="false">FilterPk!B$45</f>
        <v>0</v>
      </c>
      <c r="E1759" s="50" t="n">
        <f aca="false">FilterPk!C$45</f>
        <v>0</v>
      </c>
      <c r="F1759" s="50" t="n">
        <f aca="false">FilterPk!D$45</f>
        <v>0</v>
      </c>
      <c r="G1759" s="50" t="n">
        <f aca="false">FilterPk!E$45</f>
        <v>0</v>
      </c>
      <c r="H1759" s="50" t="n">
        <f aca="false">FilterPk!F$45</f>
        <v>0</v>
      </c>
      <c r="I1759" s="50" t="n">
        <f aca="false">FilterPk!G$45</f>
        <v>0</v>
      </c>
      <c r="J1759" s="50" t="n">
        <f aca="false">FilterPk!H$45</f>
        <v>0</v>
      </c>
      <c r="K1759" s="50" t="n">
        <f aca="false">FilterPk!I$45</f>
        <v>0</v>
      </c>
      <c r="L1759" s="50" t="n">
        <f aca="false">FilterPk!J$45</f>
        <v>0</v>
      </c>
      <c r="M1759" s="50" t="n">
        <f aca="false">FilterPk!K$45</f>
        <v>0</v>
      </c>
      <c r="N1759" s="50" t="n">
        <f aca="false">FilterPk!L$45</f>
        <v>0</v>
      </c>
      <c r="O1759" s="50" t="n">
        <f aca="false">FilterPk!M$45</f>
        <v>0</v>
      </c>
      <c r="P1759" s="50" t="n">
        <f aca="false">FilterPk!N$45</f>
        <v>0</v>
      </c>
      <c r="Q1759" s="51" t="n">
        <f aca="false">FilterPk!O$45</f>
        <v>0</v>
      </c>
    </row>
    <row r="1760" customFormat="false" ht="12.75" hidden="false" customHeight="false" outlineLevel="0" collapsed="false">
      <c r="B1760" s="85" t="n">
        <f aca="false">FilterPk!A$46</f>
        <v>0</v>
      </c>
      <c r="C1760" s="13" t="n">
        <f aca="false">C1759+1</f>
        <v>1759</v>
      </c>
      <c r="D1760" s="50" t="n">
        <f aca="false">FilterPk!B$46</f>
        <v>0</v>
      </c>
      <c r="E1760" s="50" t="n">
        <f aca="false">FilterPk!C$46</f>
        <v>0</v>
      </c>
      <c r="F1760" s="50" t="n">
        <f aca="false">FilterPk!D$46</f>
        <v>0</v>
      </c>
      <c r="G1760" s="50" t="n">
        <f aca="false">FilterPk!E$46</f>
        <v>0</v>
      </c>
      <c r="H1760" s="50" t="n">
        <f aca="false">FilterPk!F$46</f>
        <v>0</v>
      </c>
      <c r="I1760" s="50" t="n">
        <f aca="false">FilterPk!G$46</f>
        <v>0</v>
      </c>
      <c r="J1760" s="50" t="n">
        <f aca="false">FilterPk!H$46</f>
        <v>0</v>
      </c>
      <c r="K1760" s="50" t="n">
        <f aca="false">FilterPk!I$46</f>
        <v>0</v>
      </c>
      <c r="L1760" s="50" t="n">
        <f aca="false">FilterPk!J$46</f>
        <v>0</v>
      </c>
      <c r="M1760" s="50" t="n">
        <f aca="false">FilterPk!K$46</f>
        <v>0</v>
      </c>
      <c r="N1760" s="50" t="n">
        <f aca="false">FilterPk!L$46</f>
        <v>0</v>
      </c>
      <c r="O1760" s="50" t="n">
        <f aca="false">FilterPk!M$46</f>
        <v>0</v>
      </c>
      <c r="P1760" s="50" t="n">
        <f aca="false">FilterPk!N$46</f>
        <v>0</v>
      </c>
      <c r="Q1760" s="51" t="n">
        <f aca="false">FilterPk!O$46</f>
        <v>0</v>
      </c>
    </row>
    <row r="1761" customFormat="false" ht="12.75" hidden="false" customHeight="false" outlineLevel="0" collapsed="false">
      <c r="B1761" s="87" t="n">
        <f aca="false">FilterPk!A$47</f>
        <v>0</v>
      </c>
      <c r="C1761" s="64" t="n">
        <f aca="false">C1760+1</f>
        <v>1760</v>
      </c>
      <c r="D1761" s="54" t="n">
        <f aca="false">FilterPk!B$47</f>
        <v>0</v>
      </c>
      <c r="E1761" s="54" t="n">
        <f aca="false">FilterPk!C$47</f>
        <v>0</v>
      </c>
      <c r="F1761" s="54" t="n">
        <f aca="false">FilterPk!D$47</f>
        <v>0</v>
      </c>
      <c r="G1761" s="54" t="n">
        <f aca="false">FilterPk!E$47</f>
        <v>0</v>
      </c>
      <c r="H1761" s="54" t="n">
        <f aca="false">FilterPk!F$47</f>
        <v>0</v>
      </c>
      <c r="I1761" s="54" t="n">
        <f aca="false">FilterPk!G$47</f>
        <v>0</v>
      </c>
      <c r="J1761" s="54" t="n">
        <f aca="false">FilterPk!H$47</f>
        <v>0</v>
      </c>
      <c r="K1761" s="54" t="n">
        <f aca="false">FilterPk!I$47</f>
        <v>0</v>
      </c>
      <c r="L1761" s="54" t="n">
        <f aca="false">FilterPk!J$47</f>
        <v>0</v>
      </c>
      <c r="M1761" s="54" t="n">
        <f aca="false">FilterPk!K$47</f>
        <v>0</v>
      </c>
      <c r="N1761" s="54" t="n">
        <f aca="false">FilterPk!L$47</f>
        <v>0</v>
      </c>
      <c r="O1761" s="54" t="n">
        <f aca="false">FilterPk!M$47</f>
        <v>0</v>
      </c>
      <c r="P1761" s="54" t="n">
        <f aca="false">FilterPk!N$47</f>
        <v>0</v>
      </c>
      <c r="Q1761" s="55" t="n">
        <f aca="false">FilterPk!O$47</f>
        <v>0</v>
      </c>
    </row>
    <row r="1762" customFormat="false" ht="12.75" hidden="false" customHeight="false" outlineLevel="0" collapsed="false">
      <c r="A1762" s="0" t="n">
        <f aca="false">A1722+1</f>
        <v>45</v>
      </c>
      <c r="B1762" s="57" t="n">
        <f aca="false">FilterPk!D$1</f>
        <v>36907</v>
      </c>
      <c r="C1762" s="58" t="n">
        <f aca="false">C1761+1</f>
        <v>1761</v>
      </c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83"/>
    </row>
    <row r="1763" customFormat="false" ht="12.75" hidden="false" customHeight="false" outlineLevel="0" collapsed="false">
      <c r="B1763" s="61"/>
      <c r="C1763" s="13" t="n">
        <f aca="false">C1762+1</f>
        <v>1762</v>
      </c>
      <c r="D1763" s="13"/>
      <c r="E1763" s="21" t="s">
        <v>5</v>
      </c>
      <c r="F1763" s="21" t="s">
        <v>6</v>
      </c>
      <c r="G1763" s="21" t="s">
        <v>7</v>
      </c>
      <c r="H1763" s="21" t="s">
        <v>8</v>
      </c>
      <c r="I1763" s="21" t="s">
        <v>9</v>
      </c>
      <c r="J1763" s="21" t="s">
        <v>10</v>
      </c>
      <c r="K1763" s="21" t="s">
        <v>11</v>
      </c>
      <c r="L1763" s="21" t="s">
        <v>12</v>
      </c>
      <c r="M1763" s="21" t="s">
        <v>13</v>
      </c>
      <c r="N1763" s="21" t="s">
        <v>14</v>
      </c>
      <c r="O1763" s="21" t="n">
        <v>2002</v>
      </c>
      <c r="P1763" s="21" t="s">
        <v>15</v>
      </c>
      <c r="Q1763" s="84" t="s">
        <v>16</v>
      </c>
    </row>
    <row r="1764" customFormat="false" ht="12.75" hidden="false" customHeight="false" outlineLevel="0" collapsed="false">
      <c r="B1764" s="85" t="str">
        <f aca="false">FilterPk!A$9</f>
        <v>Power positions</v>
      </c>
      <c r="C1764" s="13" t="n">
        <f aca="false">C1763+1</f>
        <v>1763</v>
      </c>
      <c r="D1764" s="13" t="s">
        <v>4</v>
      </c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86"/>
    </row>
    <row r="1765" customFormat="false" ht="12.75" hidden="false" customHeight="false" outlineLevel="0" collapsed="false">
      <c r="B1765" s="85" t="str">
        <f aca="false">FilterPk!A$10</f>
        <v>East Position</v>
      </c>
      <c r="C1765" s="13" t="n">
        <f aca="false">C1764+1</f>
        <v>1764</v>
      </c>
      <c r="D1765" s="50" t="n">
        <f aca="false">FilterPk!B$10</f>
        <v>34784396.7946123</v>
      </c>
      <c r="E1765" s="50" t="n">
        <f aca="false">FilterPk!C$10</f>
        <v>75045.54</v>
      </c>
      <c r="F1765" s="50" t="n">
        <f aca="false">FilterPk!D$10</f>
        <v>84629.15</v>
      </c>
      <c r="G1765" s="50" t="n">
        <f aca="false">FilterPk!E$10</f>
        <v>1358824.72</v>
      </c>
      <c r="H1765" s="50" t="n">
        <f aca="false">FilterPk!F$10</f>
        <v>1120662.53</v>
      </c>
      <c r="I1765" s="50" t="n">
        <f aca="false">FilterPk!G$10</f>
        <v>422841.14</v>
      </c>
      <c r="J1765" s="50" t="n">
        <f aca="false">FilterPk!H$10</f>
        <v>788810.55</v>
      </c>
      <c r="K1765" s="50" t="n">
        <f aca="false">FilterPk!I$10</f>
        <v>1076253.71</v>
      </c>
      <c r="L1765" s="50" t="n">
        <f aca="false">FilterPk!J$10</f>
        <v>363159.42</v>
      </c>
      <c r="M1765" s="50" t="n">
        <f aca="false">FilterPk!K$10</f>
        <v>5764043.19</v>
      </c>
      <c r="N1765" s="50" t="n">
        <f aca="false">FilterPk!L$10</f>
        <v>11054269.95</v>
      </c>
      <c r="O1765" s="50" t="n">
        <f aca="false">FilterPk!M$10</f>
        <v>3650317.45</v>
      </c>
      <c r="P1765" s="50" t="n">
        <f aca="false">FilterPk!N$10</f>
        <v>-1642778.44</v>
      </c>
      <c r="Q1765" s="51" t="n">
        <f aca="false">FilterPk!O$10</f>
        <v>13061808.96</v>
      </c>
    </row>
    <row r="1766" customFormat="false" ht="12.75" hidden="false" customHeight="false" outlineLevel="0" collapsed="false">
      <c r="B1766" s="85" t="str">
        <f aca="false">FilterPk!A$11</f>
        <v>East Power Mgmt</v>
      </c>
      <c r="C1766" s="13" t="n">
        <f aca="false">C1765+1</f>
        <v>1765</v>
      </c>
      <c r="D1766" s="50" t="n">
        <f aca="false">FilterPk!B$11</f>
        <v>7547347.04451418</v>
      </c>
      <c r="E1766" s="50" t="n">
        <f aca="false">FilterPk!C$11</f>
        <v>43646.27</v>
      </c>
      <c r="F1766" s="50" t="n">
        <f aca="false">FilterPk!D$11</f>
        <v>-98133.28</v>
      </c>
      <c r="G1766" s="50" t="n">
        <f aca="false">FilterPk!E$11</f>
        <v>107993.78</v>
      </c>
      <c r="H1766" s="50" t="n">
        <f aca="false">FilterPk!F$11</f>
        <v>155786.29</v>
      </c>
      <c r="I1766" s="50" t="n">
        <f aca="false">FilterPk!G$11</f>
        <v>89357.34</v>
      </c>
      <c r="J1766" s="50" t="n">
        <f aca="false">FilterPk!H$11</f>
        <v>247101.13</v>
      </c>
      <c r="K1766" s="50" t="n">
        <f aca="false">FilterPk!I$11</f>
        <v>307386.28</v>
      </c>
      <c r="L1766" s="50" t="n">
        <f aca="false">FilterPk!J$11</f>
        <v>108209.05</v>
      </c>
      <c r="M1766" s="50" t="n">
        <f aca="false">FilterPk!K$11</f>
        <v>1338376.99</v>
      </c>
      <c r="N1766" s="50" t="n">
        <f aca="false">FilterPk!L$11</f>
        <v>2299723.85</v>
      </c>
      <c r="O1766" s="50" t="n">
        <f aca="false">FilterPk!M$11</f>
        <v>606348.53</v>
      </c>
      <c r="P1766" s="50" t="n">
        <f aca="false">FilterPk!N$11</f>
        <v>61912.21</v>
      </c>
      <c r="Q1766" s="51" t="n">
        <f aca="false">FilterPk!O$11</f>
        <v>2967984.59</v>
      </c>
    </row>
    <row r="1767" customFormat="false" ht="12.75" hidden="false" customHeight="false" outlineLevel="0" collapsed="false">
      <c r="B1767" s="85" t="str">
        <f aca="false">FilterPk!A$12</f>
        <v>Long Term Options</v>
      </c>
      <c r="C1767" s="13" t="n">
        <f aca="false">C1766+1</f>
        <v>1766</v>
      </c>
      <c r="D1767" s="50" t="n">
        <f aca="false">FilterPk!B$12</f>
        <v>0</v>
      </c>
      <c r="E1767" s="50" t="n">
        <f aca="false">FilterPk!C$12</f>
        <v>0</v>
      </c>
      <c r="F1767" s="50" t="n">
        <f aca="false">FilterPk!D$12</f>
        <v>0</v>
      </c>
      <c r="G1767" s="50" t="n">
        <f aca="false">FilterPk!E$12</f>
        <v>0</v>
      </c>
      <c r="H1767" s="50" t="n">
        <f aca="false">FilterPk!F$12</f>
        <v>0</v>
      </c>
      <c r="I1767" s="50" t="n">
        <f aca="false">FilterPk!G$12</f>
        <v>0</v>
      </c>
      <c r="J1767" s="50" t="n">
        <f aca="false">FilterPk!H$12</f>
        <v>0</v>
      </c>
      <c r="K1767" s="50" t="n">
        <f aca="false">FilterPk!I$12</f>
        <v>0</v>
      </c>
      <c r="L1767" s="50" t="n">
        <f aca="false">FilterPk!J$12</f>
        <v>0</v>
      </c>
      <c r="M1767" s="50" t="n">
        <f aca="false">FilterPk!K$12</f>
        <v>0</v>
      </c>
      <c r="N1767" s="50" t="n">
        <f aca="false">FilterPk!L$12</f>
        <v>0</v>
      </c>
      <c r="O1767" s="50" t="n">
        <f aca="false">FilterPk!M$12</f>
        <v>0</v>
      </c>
      <c r="P1767" s="50" t="n">
        <f aca="false">FilterPk!N$12</f>
        <v>0</v>
      </c>
      <c r="Q1767" s="51" t="n">
        <f aca="false">FilterPk!O$12</f>
        <v>0</v>
      </c>
    </row>
    <row r="1768" customFormat="false" ht="12.75" hidden="false" customHeight="false" outlineLevel="0" collapsed="false">
      <c r="B1768" s="85" t="str">
        <f aca="false">FilterPk!A$13</f>
        <v>LT-MIDWEST</v>
      </c>
      <c r="C1768" s="13" t="n">
        <f aca="false">C1767+1</f>
        <v>1767</v>
      </c>
      <c r="D1768" s="50" t="n">
        <f aca="false">FilterPk!B$13</f>
        <v>7151089.47366245</v>
      </c>
      <c r="E1768" s="50" t="n">
        <f aca="false">FilterPk!C$13</f>
        <v>48283.08</v>
      </c>
      <c r="F1768" s="50" t="n">
        <f aca="false">FilterPk!D$13</f>
        <v>-141448.54</v>
      </c>
      <c r="G1768" s="50" t="n">
        <f aca="false">FilterPk!E$13</f>
        <v>574622.66</v>
      </c>
      <c r="H1768" s="50" t="n">
        <f aca="false">FilterPk!F$13</f>
        <v>298097.27</v>
      </c>
      <c r="I1768" s="50" t="n">
        <f aca="false">FilterPk!G$13</f>
        <v>249481.43</v>
      </c>
      <c r="J1768" s="50" t="n">
        <f aca="false">FilterPk!H$13</f>
        <v>119379.88</v>
      </c>
      <c r="K1768" s="50" t="n">
        <f aca="false">FilterPk!I$13</f>
        <v>25994.27</v>
      </c>
      <c r="L1768" s="50" t="n">
        <f aca="false">FilterPk!J$13</f>
        <v>156242.15</v>
      </c>
      <c r="M1768" s="50" t="n">
        <f aca="false">FilterPk!K$13</f>
        <v>1762908.33</v>
      </c>
      <c r="N1768" s="50" t="n">
        <f aca="false">FilterPk!L$13</f>
        <v>3093560.53</v>
      </c>
      <c r="O1768" s="50" t="n">
        <f aca="false">FilterPk!M$13</f>
        <v>565730</v>
      </c>
      <c r="P1768" s="50" t="n">
        <f aca="false">FilterPk!N$13</f>
        <v>-439379.19</v>
      </c>
      <c r="Q1768" s="51" t="n">
        <f aca="false">FilterPk!O$13</f>
        <v>3219911.34</v>
      </c>
    </row>
    <row r="1769" customFormat="false" ht="12.75" hidden="false" customHeight="false" outlineLevel="0" collapsed="false">
      <c r="B1769" s="85" t="str">
        <f aca="false">FilterPk!A$14</f>
        <v>ST-ECAR</v>
      </c>
      <c r="C1769" s="13" t="n">
        <f aca="false">C1768+1</f>
        <v>1768</v>
      </c>
      <c r="D1769" s="50" t="n">
        <f aca="false">FilterPk!B$14</f>
        <v>238101.441960815</v>
      </c>
      <c r="E1769" s="50" t="n">
        <f aca="false">FilterPk!C$14</f>
        <v>13522.23</v>
      </c>
      <c r="F1769" s="50" t="n">
        <f aca="false">FilterPk!D$14</f>
        <v>15838.59</v>
      </c>
      <c r="G1769" s="50" t="n">
        <f aca="false">FilterPk!E$14</f>
        <v>0</v>
      </c>
      <c r="H1769" s="50" t="n">
        <f aca="false">FilterPk!F$14</f>
        <v>0</v>
      </c>
      <c r="I1769" s="50" t="n">
        <f aca="false">FilterPk!G$14</f>
        <v>0</v>
      </c>
      <c r="J1769" s="50" t="n">
        <f aca="false">FilterPk!H$14</f>
        <v>0</v>
      </c>
      <c r="K1769" s="50" t="n">
        <f aca="false">FilterPk!I$14</f>
        <v>0</v>
      </c>
      <c r="L1769" s="50" t="n">
        <f aca="false">FilterPk!J$14</f>
        <v>0</v>
      </c>
      <c r="M1769" s="50" t="n">
        <f aca="false">FilterPk!K$14</f>
        <v>0</v>
      </c>
      <c r="N1769" s="50" t="n">
        <f aca="false">FilterPk!L$14</f>
        <v>29360.82</v>
      </c>
      <c r="O1769" s="50" t="n">
        <f aca="false">FilterPk!M$14</f>
        <v>0</v>
      </c>
      <c r="P1769" s="50" t="n">
        <f aca="false">FilterPk!N$14</f>
        <v>0</v>
      </c>
      <c r="Q1769" s="51" t="n">
        <f aca="false">FilterPk!O$14</f>
        <v>29360.82</v>
      </c>
    </row>
    <row r="1770" customFormat="false" ht="12.75" hidden="false" customHeight="false" outlineLevel="0" collapsed="false">
      <c r="B1770" s="85" t="str">
        <f aca="false">FilterPk!A$15</f>
        <v>ST- MAPP</v>
      </c>
      <c r="C1770" s="13" t="n">
        <f aca="false">C1769+1</f>
        <v>1769</v>
      </c>
      <c r="D1770" s="50" t="n">
        <f aca="false">FilterPk!B$15</f>
        <v>254636.614020626</v>
      </c>
      <c r="E1770" s="50" t="n">
        <f aca="false">FilterPk!C$15</f>
        <v>795.43</v>
      </c>
      <c r="F1770" s="50" t="n">
        <f aca="false">FilterPk!D$15</f>
        <v>39596.48</v>
      </c>
      <c r="G1770" s="50" t="n">
        <f aca="false">FilterPk!E$15</f>
        <v>26009.8</v>
      </c>
      <c r="H1770" s="50" t="n">
        <f aca="false">FilterPk!F$15</f>
        <v>8238.75</v>
      </c>
      <c r="I1770" s="50" t="n">
        <f aca="false">FilterPk!G$15</f>
        <v>0</v>
      </c>
      <c r="J1770" s="50" t="n">
        <f aca="false">FilterPk!H$15</f>
        <v>0</v>
      </c>
      <c r="K1770" s="50" t="n">
        <f aca="false">FilterPk!I$15</f>
        <v>0</v>
      </c>
      <c r="L1770" s="50" t="n">
        <f aca="false">FilterPk!J$15</f>
        <v>0</v>
      </c>
      <c r="M1770" s="50" t="n">
        <f aca="false">FilterPk!K$15</f>
        <v>0</v>
      </c>
      <c r="N1770" s="50" t="n">
        <f aca="false">FilterPk!L$15</f>
        <v>74640.46</v>
      </c>
      <c r="O1770" s="50" t="n">
        <f aca="false">FilterPk!M$15</f>
        <v>0</v>
      </c>
      <c r="P1770" s="50" t="n">
        <f aca="false">FilterPk!N$15</f>
        <v>0</v>
      </c>
      <c r="Q1770" s="51" t="n">
        <f aca="false">FilterPk!O$15</f>
        <v>74640.46</v>
      </c>
    </row>
    <row r="1771" customFormat="false" ht="12.75" hidden="false" customHeight="false" outlineLevel="0" collapsed="false">
      <c r="B1771" s="85" t="str">
        <f aca="false">FilterPk!A$16</f>
        <v>ST- MAIN</v>
      </c>
      <c r="C1771" s="13" t="n">
        <f aca="false">C1770+1</f>
        <v>1770</v>
      </c>
      <c r="D1771" s="50" t="n">
        <f aca="false">FilterPk!B$16</f>
        <v>694293.253349893</v>
      </c>
      <c r="E1771" s="50" t="n">
        <f aca="false">FilterPk!C$16</f>
        <v>-2349.61</v>
      </c>
      <c r="F1771" s="50" t="n">
        <f aca="false">FilterPk!D$16</f>
        <v>15903</v>
      </c>
      <c r="G1771" s="50" t="n">
        <f aca="false">FilterPk!E$16</f>
        <v>69359.47</v>
      </c>
      <c r="H1771" s="50" t="n">
        <f aca="false">FilterPk!F$16</f>
        <v>0</v>
      </c>
      <c r="I1771" s="50" t="n">
        <f aca="false">FilterPk!G$16</f>
        <v>0</v>
      </c>
      <c r="J1771" s="50" t="n">
        <f aca="false">FilterPk!H$16</f>
        <v>0</v>
      </c>
      <c r="K1771" s="50" t="n">
        <f aca="false">FilterPk!I$16</f>
        <v>0</v>
      </c>
      <c r="L1771" s="50" t="n">
        <f aca="false">FilterPk!J$16</f>
        <v>0</v>
      </c>
      <c r="M1771" s="50" t="n">
        <f aca="false">FilterPk!K$16</f>
        <v>0</v>
      </c>
      <c r="N1771" s="50" t="n">
        <f aca="false">FilterPk!L$16</f>
        <v>82912.86</v>
      </c>
      <c r="O1771" s="50" t="n">
        <f aca="false">FilterPk!M$16</f>
        <v>0</v>
      </c>
      <c r="P1771" s="50" t="n">
        <f aca="false">FilterPk!N$16</f>
        <v>0</v>
      </c>
      <c r="Q1771" s="51" t="n">
        <f aca="false">FilterPk!O$16</f>
        <v>82912.86</v>
      </c>
    </row>
    <row r="1772" customFormat="false" ht="12.75" hidden="false" customHeight="false" outlineLevel="0" collapsed="false">
      <c r="B1772" s="85" t="str">
        <f aca="false">FilterPk!A$17</f>
        <v>MW-ANALYST</v>
      </c>
      <c r="C1772" s="13" t="n">
        <f aca="false">C1771+1</f>
        <v>1771</v>
      </c>
      <c r="D1772" s="50" t="n">
        <f aca="false">FilterPk!B$17</f>
        <v>0</v>
      </c>
      <c r="E1772" s="50" t="n">
        <f aca="false">FilterPk!C$17</f>
        <v>6363.4</v>
      </c>
      <c r="F1772" s="50" t="n">
        <f aca="false">FilterPk!D$17</f>
        <v>15838.59</v>
      </c>
      <c r="G1772" s="50" t="n">
        <f aca="false">FilterPk!E$17</f>
        <v>0</v>
      </c>
      <c r="H1772" s="50" t="n">
        <f aca="false">FilterPk!F$17</f>
        <v>0</v>
      </c>
      <c r="I1772" s="50" t="n">
        <f aca="false">FilterPk!G$17</f>
        <v>0</v>
      </c>
      <c r="J1772" s="50" t="n">
        <f aca="false">FilterPk!H$17</f>
        <v>0</v>
      </c>
      <c r="K1772" s="50" t="n">
        <f aca="false">FilterPk!I$17</f>
        <v>0</v>
      </c>
      <c r="L1772" s="50" t="n">
        <f aca="false">FilterPk!J$17</f>
        <v>0</v>
      </c>
      <c r="M1772" s="50" t="n">
        <f aca="false">FilterPk!K$17</f>
        <v>0</v>
      </c>
      <c r="N1772" s="50" t="n">
        <f aca="false">FilterPk!L$17</f>
        <v>22201.99</v>
      </c>
      <c r="O1772" s="50" t="n">
        <f aca="false">FilterPk!M$17</f>
        <v>0</v>
      </c>
      <c r="P1772" s="50" t="n">
        <f aca="false">FilterPk!N$17</f>
        <v>0</v>
      </c>
      <c r="Q1772" s="51" t="n">
        <f aca="false">FilterPk!O$17</f>
        <v>22201.99</v>
      </c>
    </row>
    <row r="1773" customFormat="false" ht="12.75" hidden="false" customHeight="false" outlineLevel="0" collapsed="false">
      <c r="B1773" s="85" t="str">
        <f aca="false">FilterPk!A$18</f>
        <v>LT-NE</v>
      </c>
      <c r="C1773" s="13" t="n">
        <f aca="false">C1772+1</f>
        <v>1772</v>
      </c>
      <c r="D1773" s="50" t="n">
        <f aca="false">FilterPk!B$18</f>
        <v>6187311.37539291</v>
      </c>
      <c r="E1773" s="50" t="n">
        <f aca="false">FilterPk!C$18</f>
        <v>-37254.47</v>
      </c>
      <c r="F1773" s="50" t="n">
        <f aca="false">FilterPk!D$18</f>
        <v>2562.91</v>
      </c>
      <c r="G1773" s="50" t="n">
        <f aca="false">FilterPk!E$18</f>
        <v>-23211.32</v>
      </c>
      <c r="H1773" s="50" t="n">
        <f aca="false">FilterPk!F$18</f>
        <v>263627.18</v>
      </c>
      <c r="I1773" s="50" t="n">
        <f aca="false">FilterPk!G$18</f>
        <v>-59813.36</v>
      </c>
      <c r="J1773" s="50" t="n">
        <f aca="false">FilterPk!H$18</f>
        <v>155752.04</v>
      </c>
      <c r="K1773" s="50" t="n">
        <f aca="false">FilterPk!I$18</f>
        <v>121018.38</v>
      </c>
      <c r="L1773" s="50" t="n">
        <f aca="false">FilterPk!J$18</f>
        <v>-53378.32</v>
      </c>
      <c r="M1773" s="50" t="n">
        <f aca="false">FilterPk!K$18</f>
        <v>995570.8</v>
      </c>
      <c r="N1773" s="50" t="n">
        <f aca="false">FilterPk!L$18</f>
        <v>1364873.84</v>
      </c>
      <c r="O1773" s="50" t="n">
        <f aca="false">FilterPk!M$18</f>
        <v>1053007.86</v>
      </c>
      <c r="P1773" s="50" t="n">
        <f aca="false">FilterPk!N$18</f>
        <v>-2593897.5</v>
      </c>
      <c r="Q1773" s="51" t="n">
        <f aca="false">FilterPk!O$18</f>
        <v>-176015.800000001</v>
      </c>
    </row>
    <row r="1774" customFormat="false" ht="12.75" hidden="false" customHeight="false" outlineLevel="0" collapsed="false">
      <c r="B1774" s="85" t="str">
        <f aca="false">FilterPk!A$19</f>
        <v>LT-PJM</v>
      </c>
      <c r="C1774" s="13" t="n">
        <f aca="false">C1773+1</f>
        <v>1773</v>
      </c>
      <c r="D1774" s="50" t="n">
        <f aca="false">FilterPk!B$19</f>
        <v>1818236.42109565</v>
      </c>
      <c r="E1774" s="50" t="n">
        <f aca="false">FilterPk!C$19</f>
        <v>25453.61</v>
      </c>
      <c r="F1774" s="50" t="n">
        <f aca="false">FilterPk!D$19</f>
        <v>45536</v>
      </c>
      <c r="G1774" s="50" t="n">
        <f aca="false">FilterPk!E$19</f>
        <v>312117.59</v>
      </c>
      <c r="H1774" s="50" t="n">
        <f aca="false">FilterPk!F$19</f>
        <v>211118</v>
      </c>
      <c r="I1774" s="50" t="n">
        <f aca="false">FilterPk!G$19</f>
        <v>0</v>
      </c>
      <c r="J1774" s="50" t="n">
        <f aca="false">FilterPk!H$19</f>
        <v>24536.25</v>
      </c>
      <c r="K1774" s="50" t="n">
        <f aca="false">FilterPk!I$19</f>
        <v>-12662.37</v>
      </c>
      <c r="L1774" s="50" t="n">
        <f aca="false">FilterPk!J$19</f>
        <v>-30078</v>
      </c>
      <c r="M1774" s="50" t="n">
        <f aca="false">FilterPk!K$19</f>
        <v>243523.27</v>
      </c>
      <c r="N1774" s="50" t="n">
        <f aca="false">FilterPk!L$19</f>
        <v>819544.35</v>
      </c>
      <c r="O1774" s="50" t="n">
        <f aca="false">FilterPk!M$19</f>
        <v>125485.18</v>
      </c>
      <c r="P1774" s="50" t="n">
        <f aca="false">FilterPk!N$19</f>
        <v>177105.54</v>
      </c>
      <c r="Q1774" s="51" t="n">
        <f aca="false">FilterPk!O$19</f>
        <v>1122135.07</v>
      </c>
    </row>
    <row r="1775" customFormat="false" ht="12.75" hidden="false" customHeight="false" outlineLevel="0" collapsed="false">
      <c r="B1775" s="85" t="str">
        <f aca="false">FilterPk!A$20</f>
        <v>LT- NY</v>
      </c>
      <c r="C1775" s="13" t="n">
        <f aca="false">C1774+1</f>
        <v>1774</v>
      </c>
      <c r="D1775" s="50" t="n">
        <f aca="false">FilterPk!B$20</f>
        <v>0</v>
      </c>
      <c r="E1775" s="50" t="n">
        <f aca="false">FilterPk!C$20</f>
        <v>-15908.51</v>
      </c>
      <c r="F1775" s="50" t="n">
        <f aca="false">FilterPk!D$20</f>
        <v>63126.67</v>
      </c>
      <c r="G1775" s="50" t="n">
        <f aca="false">FilterPk!E$20</f>
        <v>-17376.91</v>
      </c>
      <c r="H1775" s="50" t="n">
        <f aca="false">FilterPk!F$20</f>
        <v>0</v>
      </c>
      <c r="I1775" s="50" t="n">
        <f aca="false">FilterPk!G$20</f>
        <v>0</v>
      </c>
      <c r="J1775" s="50" t="n">
        <f aca="false">FilterPk!H$20</f>
        <v>0</v>
      </c>
      <c r="K1775" s="50" t="n">
        <f aca="false">FilterPk!I$20</f>
        <v>0</v>
      </c>
      <c r="L1775" s="50" t="n">
        <f aca="false">FilterPk!J$20</f>
        <v>0</v>
      </c>
      <c r="M1775" s="50" t="n">
        <f aca="false">FilterPk!K$20</f>
        <v>146381.01</v>
      </c>
      <c r="N1775" s="50" t="n">
        <f aca="false">FilterPk!L$20</f>
        <v>176222.26</v>
      </c>
      <c r="O1775" s="50" t="n">
        <f aca="false">FilterPk!M$20</f>
        <v>281909.77</v>
      </c>
      <c r="P1775" s="50" t="n">
        <f aca="false">FilterPk!N$20</f>
        <v>-177475.64</v>
      </c>
      <c r="Q1775" s="51" t="n">
        <f aca="false">FilterPk!O$20</f>
        <v>280656.39</v>
      </c>
    </row>
    <row r="1776" customFormat="false" ht="12.75" hidden="false" customHeight="false" outlineLevel="0" collapsed="false">
      <c r="B1776" s="85" t="str">
        <f aca="false">FilterPk!A$21</f>
        <v>ST- PJM</v>
      </c>
      <c r="C1776" s="13" t="n">
        <f aca="false">C1775+1</f>
        <v>1775</v>
      </c>
      <c r="D1776" s="50" t="n">
        <f aca="false">FilterPk!B$21</f>
        <v>1243093.71447674</v>
      </c>
      <c r="E1776" s="50" t="n">
        <f aca="false">FilterPk!C$21</f>
        <v>-91155.75</v>
      </c>
      <c r="F1776" s="50" t="n">
        <f aca="false">FilterPk!D$21</f>
        <v>-47515.78</v>
      </c>
      <c r="G1776" s="50" t="n">
        <f aca="false">FilterPk!E$21</f>
        <v>0</v>
      </c>
      <c r="H1776" s="50" t="n">
        <f aca="false">FilterPk!F$21</f>
        <v>0</v>
      </c>
      <c r="I1776" s="50" t="n">
        <f aca="false">FilterPk!G$21</f>
        <v>0</v>
      </c>
      <c r="J1776" s="50" t="n">
        <f aca="false">FilterPk!H$21</f>
        <v>0</v>
      </c>
      <c r="K1776" s="50" t="n">
        <f aca="false">FilterPk!I$21</f>
        <v>0</v>
      </c>
      <c r="L1776" s="50" t="n">
        <f aca="false">FilterPk!J$21</f>
        <v>0</v>
      </c>
      <c r="M1776" s="50" t="n">
        <f aca="false">FilterPk!K$21</f>
        <v>0</v>
      </c>
      <c r="N1776" s="50" t="n">
        <f aca="false">FilterPk!L$21</f>
        <v>-138671.53</v>
      </c>
      <c r="O1776" s="50" t="n">
        <f aca="false">FilterPk!M$21</f>
        <v>0</v>
      </c>
      <c r="P1776" s="50" t="n">
        <f aca="false">FilterPk!N$21</f>
        <v>0</v>
      </c>
      <c r="Q1776" s="51" t="n">
        <f aca="false">FilterPk!O$21</f>
        <v>-138671.53</v>
      </c>
    </row>
    <row r="1777" customFormat="false" ht="12.75" hidden="false" customHeight="false" outlineLevel="0" collapsed="false">
      <c r="B1777" s="85" t="str">
        <f aca="false">FilterPk!A$22</f>
        <v>ST- NENG</v>
      </c>
      <c r="C1777" s="13" t="n">
        <f aca="false">C1776+1</f>
        <v>1776</v>
      </c>
      <c r="D1777" s="50" t="n">
        <f aca="false">FilterPk!B$22</f>
        <v>539719.375927685</v>
      </c>
      <c r="E1777" s="50" t="n">
        <f aca="false">FilterPk!C$22</f>
        <v>13161.19</v>
      </c>
      <c r="F1777" s="50" t="n">
        <f aca="false">FilterPk!D$22</f>
        <v>63418.82</v>
      </c>
      <c r="G1777" s="50" t="n">
        <f aca="false">FilterPk!E$22</f>
        <v>0</v>
      </c>
      <c r="H1777" s="50" t="n">
        <f aca="false">FilterPk!F$22</f>
        <v>0</v>
      </c>
      <c r="I1777" s="50" t="n">
        <f aca="false">FilterPk!G$22</f>
        <v>0</v>
      </c>
      <c r="J1777" s="50" t="n">
        <f aca="false">FilterPk!H$22</f>
        <v>0</v>
      </c>
      <c r="K1777" s="50" t="n">
        <f aca="false">FilterPk!I$22</f>
        <v>0</v>
      </c>
      <c r="L1777" s="50" t="n">
        <f aca="false">FilterPk!J$22</f>
        <v>0</v>
      </c>
      <c r="M1777" s="50" t="n">
        <f aca="false">FilterPk!K$22</f>
        <v>0</v>
      </c>
      <c r="N1777" s="50" t="n">
        <f aca="false">FilterPk!L$22</f>
        <v>76580.01</v>
      </c>
      <c r="O1777" s="50" t="n">
        <f aca="false">FilterPk!M$22</f>
        <v>0</v>
      </c>
      <c r="P1777" s="50" t="n">
        <f aca="false">FilterPk!N$22</f>
        <v>0</v>
      </c>
      <c r="Q1777" s="51" t="n">
        <f aca="false">FilterPk!O$22</f>
        <v>76580.01</v>
      </c>
    </row>
    <row r="1778" customFormat="false" ht="12.75" hidden="false" customHeight="false" outlineLevel="0" collapsed="false">
      <c r="B1778" s="85" t="str">
        <f aca="false">FilterPk!A$23</f>
        <v>ST- NY</v>
      </c>
      <c r="C1778" s="13" t="n">
        <f aca="false">C1777+1</f>
        <v>1777</v>
      </c>
      <c r="D1778" s="50" t="n">
        <f aca="false">FilterPk!B$23</f>
        <v>251437.188425373</v>
      </c>
      <c r="E1778" s="50" t="n">
        <f aca="false">FilterPk!C$23</f>
        <v>10362.2</v>
      </c>
      <c r="F1778" s="50" t="n">
        <f aca="false">FilterPk!D$23</f>
        <v>-15838.59</v>
      </c>
      <c r="G1778" s="50" t="n">
        <f aca="false">FilterPk!E$23</f>
        <v>17339.87</v>
      </c>
      <c r="H1778" s="50" t="n">
        <f aca="false">FilterPk!F$23</f>
        <v>0</v>
      </c>
      <c r="I1778" s="50" t="n">
        <f aca="false">FilterPk!G$23</f>
        <v>0</v>
      </c>
      <c r="J1778" s="50" t="n">
        <f aca="false">FilterPk!H$23</f>
        <v>0</v>
      </c>
      <c r="K1778" s="50" t="n">
        <f aca="false">FilterPk!I$23</f>
        <v>0</v>
      </c>
      <c r="L1778" s="50" t="n">
        <f aca="false">FilterPk!J$23</f>
        <v>0</v>
      </c>
      <c r="M1778" s="50" t="n">
        <f aca="false">FilterPk!K$23</f>
        <v>0</v>
      </c>
      <c r="N1778" s="50" t="n">
        <f aca="false">FilterPk!L$23</f>
        <v>11863.48</v>
      </c>
      <c r="O1778" s="50" t="n">
        <f aca="false">FilterPk!M$23</f>
        <v>0</v>
      </c>
      <c r="P1778" s="50" t="n">
        <f aca="false">FilterPk!N$23</f>
        <v>0</v>
      </c>
      <c r="Q1778" s="51" t="n">
        <f aca="false">FilterPk!O$23</f>
        <v>11863.48</v>
      </c>
    </row>
    <row r="1779" customFormat="false" ht="12.75" hidden="false" customHeight="false" outlineLevel="0" collapsed="false">
      <c r="B1779" s="85" t="str">
        <f aca="false">FilterPk!A$24</f>
        <v>NE- PHYS</v>
      </c>
      <c r="C1779" s="13" t="n">
        <f aca="false">C1778+1</f>
        <v>1778</v>
      </c>
      <c r="D1779" s="50" t="n">
        <f aca="false">FilterPk!B$24</f>
        <v>0</v>
      </c>
      <c r="E1779" s="50" t="n">
        <f aca="false">FilterPk!C$24</f>
        <v>0</v>
      </c>
      <c r="F1779" s="50" t="n">
        <f aca="false">FilterPk!D$24</f>
        <v>0</v>
      </c>
      <c r="G1779" s="50" t="n">
        <f aca="false">FilterPk!E$24</f>
        <v>0</v>
      </c>
      <c r="H1779" s="50" t="n">
        <f aca="false">FilterPk!F$24</f>
        <v>0</v>
      </c>
      <c r="I1779" s="50" t="n">
        <f aca="false">FilterPk!G$24</f>
        <v>0</v>
      </c>
      <c r="J1779" s="50" t="n">
        <f aca="false">FilterPk!H$24</f>
        <v>0</v>
      </c>
      <c r="K1779" s="50" t="n">
        <f aca="false">FilterPk!I$24</f>
        <v>0</v>
      </c>
      <c r="L1779" s="50" t="n">
        <f aca="false">FilterPk!J$24</f>
        <v>0</v>
      </c>
      <c r="M1779" s="50" t="n">
        <f aca="false">FilterPk!K$24</f>
        <v>0</v>
      </c>
      <c r="N1779" s="50" t="n">
        <f aca="false">FilterPk!L$24</f>
        <v>0</v>
      </c>
      <c r="O1779" s="50" t="n">
        <f aca="false">FilterPk!M$24</f>
        <v>0</v>
      </c>
      <c r="P1779" s="50" t="n">
        <f aca="false">FilterPk!N$24</f>
        <v>0</v>
      </c>
      <c r="Q1779" s="51" t="n">
        <f aca="false">FilterPk!O$24</f>
        <v>0</v>
      </c>
    </row>
    <row r="1780" customFormat="false" ht="12.75" hidden="false" customHeight="false" outlineLevel="0" collapsed="false">
      <c r="B1780" s="85" t="str">
        <f aca="false">FilterPk!A$25</f>
        <v>LT-Southeast</v>
      </c>
      <c r="C1780" s="13" t="n">
        <f aca="false">C1779+1</f>
        <v>1779</v>
      </c>
      <c r="D1780" s="50" t="n">
        <f aca="false">FilterPk!B$25</f>
        <v>11411200.8859117</v>
      </c>
      <c r="E1780" s="50" t="n">
        <f aca="false">FilterPk!C$25</f>
        <v>45860.27</v>
      </c>
      <c r="F1780" s="50" t="n">
        <f aca="false">FilterPk!D$25</f>
        <v>54109.47</v>
      </c>
      <c r="G1780" s="50" t="n">
        <f aca="false">FilterPk!E$25</f>
        <v>124540.18</v>
      </c>
      <c r="H1780" s="50" t="n">
        <f aca="false">FilterPk!F$25</f>
        <v>77068.78</v>
      </c>
      <c r="I1780" s="50" t="n">
        <f aca="false">FilterPk!G$25</f>
        <v>75414.58</v>
      </c>
      <c r="J1780" s="50" t="n">
        <f aca="false">FilterPk!H$25</f>
        <v>134077.64</v>
      </c>
      <c r="K1780" s="50" t="n">
        <f aca="false">FilterPk!I$25</f>
        <v>429786.05</v>
      </c>
      <c r="L1780" s="50" t="n">
        <f aca="false">FilterPk!J$25</f>
        <v>118391.18</v>
      </c>
      <c r="M1780" s="50" t="n">
        <f aca="false">FilterPk!K$25</f>
        <v>1083243.13</v>
      </c>
      <c r="N1780" s="50" t="n">
        <f aca="false">FilterPk!L$25</f>
        <v>2142491.28</v>
      </c>
      <c r="O1780" s="50" t="n">
        <f aca="false">FilterPk!M$25</f>
        <v>344226</v>
      </c>
      <c r="P1780" s="50" t="n">
        <f aca="false">FilterPk!N$25</f>
        <v>1221747.4</v>
      </c>
      <c r="Q1780" s="51" t="n">
        <f aca="false">FilterPk!O$25</f>
        <v>3708464.68</v>
      </c>
    </row>
    <row r="1781" customFormat="false" ht="12.75" hidden="false" customHeight="false" outlineLevel="0" collapsed="false">
      <c r="B1781" s="85" t="str">
        <f aca="false">FilterPk!A$26</f>
        <v>ST-SPP</v>
      </c>
      <c r="C1781" s="13" t="n">
        <f aca="false">C1780+1</f>
        <v>1780</v>
      </c>
      <c r="D1781" s="50" t="n">
        <f aca="false">FilterPk!B$26</f>
        <v>52202.8773549933</v>
      </c>
      <c r="E1781" s="50" t="n">
        <f aca="false">FilterPk!C$26</f>
        <v>3181.7</v>
      </c>
      <c r="F1781" s="50" t="n">
        <f aca="false">FilterPk!D$26</f>
        <v>0</v>
      </c>
      <c r="G1781" s="50" t="n">
        <f aca="false">FilterPk!E$26</f>
        <v>0</v>
      </c>
      <c r="H1781" s="50" t="n">
        <f aca="false">FilterPk!F$26</f>
        <v>0</v>
      </c>
      <c r="I1781" s="50" t="n">
        <f aca="false">FilterPk!G$26</f>
        <v>0</v>
      </c>
      <c r="J1781" s="50" t="n">
        <f aca="false">FilterPk!H$26</f>
        <v>0</v>
      </c>
      <c r="K1781" s="50" t="n">
        <f aca="false">FilterPk!I$26</f>
        <v>0</v>
      </c>
      <c r="L1781" s="50" t="n">
        <f aca="false">FilterPk!J$26</f>
        <v>0</v>
      </c>
      <c r="M1781" s="50" t="n">
        <f aca="false">FilterPk!K$26</f>
        <v>0</v>
      </c>
      <c r="N1781" s="50" t="n">
        <f aca="false">FilterPk!L$26</f>
        <v>3181.7</v>
      </c>
      <c r="O1781" s="50" t="n">
        <f aca="false">FilterPk!M$26</f>
        <v>0</v>
      </c>
      <c r="P1781" s="50" t="n">
        <f aca="false">FilterPk!N$26</f>
        <v>0</v>
      </c>
      <c r="Q1781" s="51" t="n">
        <f aca="false">FilterPk!O$26</f>
        <v>3181.7</v>
      </c>
    </row>
    <row r="1782" customFormat="false" ht="12.75" hidden="false" customHeight="false" outlineLevel="0" collapsed="false">
      <c r="B1782" s="85" t="str">
        <f aca="false">FilterPk!A$27</f>
        <v>ST-SERC</v>
      </c>
      <c r="C1782" s="13" t="n">
        <f aca="false">C1781+1</f>
        <v>1781</v>
      </c>
      <c r="D1782" s="50" t="n">
        <f aca="false">FilterPk!B$27</f>
        <v>686881.973218232</v>
      </c>
      <c r="E1782" s="50" t="n">
        <f aca="false">FilterPk!C$27</f>
        <v>-12726.81</v>
      </c>
      <c r="F1782" s="50" t="n">
        <f aca="false">FilterPk!D$27</f>
        <v>-31677.19</v>
      </c>
      <c r="G1782" s="50" t="n">
        <f aca="false">FilterPk!E$27</f>
        <v>138718.93</v>
      </c>
      <c r="H1782" s="50" t="n">
        <f aca="false">FilterPk!F$27</f>
        <v>0</v>
      </c>
      <c r="I1782" s="50" t="n">
        <f aca="false">FilterPk!G$27</f>
        <v>0</v>
      </c>
      <c r="J1782" s="50" t="n">
        <f aca="false">FilterPk!H$27</f>
        <v>0</v>
      </c>
      <c r="K1782" s="50" t="n">
        <f aca="false">FilterPk!I$27</f>
        <v>0</v>
      </c>
      <c r="L1782" s="50" t="n">
        <f aca="false">FilterPk!J$27</f>
        <v>0</v>
      </c>
      <c r="M1782" s="50" t="n">
        <f aca="false">FilterPk!K$27</f>
        <v>0</v>
      </c>
      <c r="N1782" s="50" t="n">
        <f aca="false">FilterPk!L$27</f>
        <v>94314.93</v>
      </c>
      <c r="O1782" s="50" t="n">
        <f aca="false">FilterPk!M$27</f>
        <v>0</v>
      </c>
      <c r="P1782" s="50" t="n">
        <f aca="false">FilterPk!N$27</f>
        <v>0</v>
      </c>
      <c r="Q1782" s="51" t="n">
        <f aca="false">FilterPk!O$27</f>
        <v>94314.93</v>
      </c>
    </row>
    <row r="1783" customFormat="false" ht="12.75" hidden="false" customHeight="false" outlineLevel="0" collapsed="false">
      <c r="B1783" s="85" t="str">
        <f aca="false">FilterPk!A$28</f>
        <v>LT- Texas</v>
      </c>
      <c r="C1783" s="13" t="n">
        <f aca="false">C1782+1</f>
        <v>1782</v>
      </c>
      <c r="D1783" s="50" t="n">
        <f aca="false">FilterPk!B$28</f>
        <v>3826684.70313045</v>
      </c>
      <c r="E1783" s="50" t="n">
        <f aca="false">FilterPk!C$28</f>
        <v>-6382.69</v>
      </c>
      <c r="F1783" s="50" t="n">
        <f aca="false">FilterPk!D$28</f>
        <v>71634.81</v>
      </c>
      <c r="G1783" s="50" t="n">
        <f aca="false">FilterPk!E$28</f>
        <v>28710.67</v>
      </c>
      <c r="H1783" s="50" t="n">
        <f aca="false">FilterPk!F$28</f>
        <v>106726.26</v>
      </c>
      <c r="I1783" s="50" t="n">
        <f aca="false">FilterPk!G$28</f>
        <v>68401.15</v>
      </c>
      <c r="J1783" s="50" t="n">
        <f aca="false">FilterPk!H$28</f>
        <v>107963.61</v>
      </c>
      <c r="K1783" s="50" t="n">
        <f aca="false">FilterPk!I$28</f>
        <v>204731.1</v>
      </c>
      <c r="L1783" s="50" t="n">
        <f aca="false">FilterPk!J$28</f>
        <v>63773.36</v>
      </c>
      <c r="M1783" s="50" t="n">
        <f aca="false">FilterPk!K$28</f>
        <v>194039.66</v>
      </c>
      <c r="N1783" s="50" t="n">
        <f aca="false">FilterPk!L$28</f>
        <v>839597.93</v>
      </c>
      <c r="O1783" s="50" t="n">
        <f aca="false">FilterPk!M$28</f>
        <v>673610.11</v>
      </c>
      <c r="P1783" s="50" t="n">
        <f aca="false">FilterPk!N$28</f>
        <v>107208.74</v>
      </c>
      <c r="Q1783" s="51" t="n">
        <f aca="false">FilterPk!O$28</f>
        <v>1620416.78</v>
      </c>
    </row>
    <row r="1784" customFormat="false" ht="12.75" hidden="false" customHeight="false" outlineLevel="0" collapsed="false">
      <c r="B1784" s="85" t="str">
        <f aca="false">FilterPk!A$29</f>
        <v>St- Texas</v>
      </c>
      <c r="C1784" s="13" t="n">
        <f aca="false">C1783+1</f>
        <v>1783</v>
      </c>
      <c r="D1784" s="50" t="n">
        <f aca="false">FilterPk!B$29</f>
        <v>445563.239343252</v>
      </c>
      <c r="E1784" s="50" t="n">
        <f aca="false">FilterPk!C$29</f>
        <v>30194</v>
      </c>
      <c r="F1784" s="50" t="n">
        <f aca="false">FilterPk!D$29</f>
        <v>31677.19</v>
      </c>
      <c r="G1784" s="50" t="n">
        <f aca="false">FilterPk!E$29</f>
        <v>0</v>
      </c>
      <c r="H1784" s="50" t="n">
        <f aca="false">FilterPk!F$29</f>
        <v>0</v>
      </c>
      <c r="I1784" s="50" t="n">
        <f aca="false">FilterPk!G$29</f>
        <v>0</v>
      </c>
      <c r="J1784" s="50" t="n">
        <f aca="false">FilterPk!H$29</f>
        <v>0</v>
      </c>
      <c r="K1784" s="50" t="n">
        <f aca="false">FilterPk!I$29</f>
        <v>0</v>
      </c>
      <c r="L1784" s="50" t="n">
        <f aca="false">FilterPk!J$29</f>
        <v>0</v>
      </c>
      <c r="M1784" s="50" t="n">
        <f aca="false">FilterPk!K$29</f>
        <v>0</v>
      </c>
      <c r="N1784" s="50" t="n">
        <f aca="false">FilterPk!L$29</f>
        <v>61871.19</v>
      </c>
      <c r="O1784" s="50" t="n">
        <f aca="false">FilterPk!M$29</f>
        <v>0</v>
      </c>
      <c r="P1784" s="50" t="n">
        <f aca="false">FilterPk!N$29</f>
        <v>0</v>
      </c>
      <c r="Q1784" s="51" t="n">
        <f aca="false">FilterPk!O$29</f>
        <v>61871.19</v>
      </c>
    </row>
    <row r="1785" customFormat="false" ht="12.75" hidden="false" customHeight="false" outlineLevel="0" collapsed="false">
      <c r="B1785" s="85"/>
      <c r="C1785" s="13" t="n">
        <f aca="false">C1784+1</f>
        <v>1784</v>
      </c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1"/>
    </row>
    <row r="1786" customFormat="false" ht="12.75" hidden="false" customHeight="false" outlineLevel="0" collapsed="false">
      <c r="B1786" s="85" t="str">
        <f aca="false">FilterPk!A$32</f>
        <v>Gas positions</v>
      </c>
      <c r="C1786" s="13" t="n">
        <f aca="false">C1785+1</f>
        <v>1785</v>
      </c>
      <c r="D1786" s="50" t="s">
        <v>4</v>
      </c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1"/>
    </row>
    <row r="1787" customFormat="false" ht="12.75" hidden="false" customHeight="false" outlineLevel="0" collapsed="false">
      <c r="B1787" s="85" t="str">
        <f aca="false">FilterPk!A$33</f>
        <v>Kevin Presto</v>
      </c>
      <c r="C1787" s="13" t="n">
        <f aca="false">C1786+1</f>
        <v>1786</v>
      </c>
      <c r="D1787" s="50" t="n">
        <f aca="false">FilterPk!B$33</f>
        <v>0</v>
      </c>
      <c r="E1787" s="50" t="n">
        <f aca="false">FilterPk!C$33</f>
        <v>0</v>
      </c>
      <c r="F1787" s="50" t="n">
        <f aca="false">FilterPk!D$33</f>
        <v>0</v>
      </c>
      <c r="G1787" s="50" t="n">
        <f aca="false">FilterPk!E$33</f>
        <v>0</v>
      </c>
      <c r="H1787" s="50" t="n">
        <f aca="false">FilterPk!F$33</f>
        <v>148.212616</v>
      </c>
      <c r="I1787" s="50" t="n">
        <f aca="false">FilterPk!G$33</f>
        <v>152.45636</v>
      </c>
      <c r="J1787" s="50" t="n">
        <f aca="false">FilterPk!H$33</f>
        <v>146.860915</v>
      </c>
      <c r="K1787" s="50" t="n">
        <f aca="false">FilterPk!I$33</f>
        <v>301.509361</v>
      </c>
      <c r="L1787" s="50" t="n">
        <f aca="false">FilterPk!J$33</f>
        <v>144.921279</v>
      </c>
      <c r="M1787" s="50" t="n">
        <f aca="false">FilterPk!K$33</f>
        <v>149.116289</v>
      </c>
      <c r="N1787" s="50" t="n">
        <f aca="false">FilterPk!L$33</f>
        <v>1043.07682</v>
      </c>
      <c r="O1787" s="50" t="n">
        <f aca="false">FilterPk!M$33</f>
        <v>0</v>
      </c>
      <c r="P1787" s="50" t="n">
        <f aca="false">FilterPk!N$33</f>
        <v>0</v>
      </c>
      <c r="Q1787" s="51" t="n">
        <f aca="false">FilterPk!O$33</f>
        <v>1043.07682</v>
      </c>
    </row>
    <row r="1788" customFormat="false" ht="12.75" hidden="false" customHeight="false" outlineLevel="0" collapsed="false">
      <c r="B1788" s="85" t="str">
        <f aca="false">FilterPk!A$34</f>
        <v>Fletcher Sturm</v>
      </c>
      <c r="C1788" s="13" t="n">
        <f aca="false">C1787+1</f>
        <v>1787</v>
      </c>
      <c r="D1788" s="50" t="n">
        <f aca="false">FilterPk!B$34</f>
        <v>0</v>
      </c>
      <c r="E1788" s="50" t="n">
        <f aca="false">FilterPk!C$34</f>
        <v>0</v>
      </c>
      <c r="F1788" s="50" t="n">
        <f aca="false">FilterPk!D$34</f>
        <v>10.382539</v>
      </c>
      <c r="G1788" s="50" t="n">
        <f aca="false">FilterPk!E$34</f>
        <v>-372.732218</v>
      </c>
      <c r="H1788" s="50" t="n">
        <f aca="false">FilterPk!F$34</f>
        <v>-18.430041</v>
      </c>
      <c r="I1788" s="50" t="n">
        <f aca="false">FilterPk!G$34</f>
        <v>-7.519049</v>
      </c>
      <c r="J1788" s="50" t="n">
        <f aca="false">FilterPk!H$34</f>
        <v>7.209206</v>
      </c>
      <c r="K1788" s="50" t="n">
        <f aca="false">FilterPk!I$34</f>
        <v>16.283645</v>
      </c>
      <c r="L1788" s="50" t="n">
        <f aca="false">FilterPk!J$34</f>
        <v>-0.622678</v>
      </c>
      <c r="M1788" s="50" t="n">
        <f aca="false">FilterPk!K$34</f>
        <v>48.787102</v>
      </c>
      <c r="N1788" s="50" t="n">
        <f aca="false">FilterPk!L$34</f>
        <v>-316.641494</v>
      </c>
      <c r="O1788" s="50" t="n">
        <f aca="false">FilterPk!M$34</f>
        <v>137.057149</v>
      </c>
      <c r="P1788" s="50" t="n">
        <f aca="false">FilterPk!N$34</f>
        <v>0</v>
      </c>
      <c r="Q1788" s="51" t="n">
        <f aca="false">FilterPk!O$34</f>
        <v>-179.584345</v>
      </c>
    </row>
    <row r="1789" customFormat="false" ht="12.75" hidden="false" customHeight="false" outlineLevel="0" collapsed="false">
      <c r="B1789" s="85" t="str">
        <f aca="false">FilterPk!A$35</f>
        <v>Doug Gilbert-Smith</v>
      </c>
      <c r="C1789" s="13" t="n">
        <f aca="false">C1788+1</f>
        <v>1788</v>
      </c>
      <c r="D1789" s="50" t="n">
        <f aca="false">FilterPk!B$35</f>
        <v>0</v>
      </c>
      <c r="E1789" s="50" t="n">
        <f aca="false">FilterPk!C$35</f>
        <v>0</v>
      </c>
      <c r="F1789" s="50" t="n">
        <f aca="false">FilterPk!D$35</f>
        <v>-34.907</v>
      </c>
      <c r="G1789" s="50" t="n">
        <f aca="false">FilterPk!E$35</f>
        <v>38.473605</v>
      </c>
      <c r="H1789" s="50" t="n">
        <f aca="false">FilterPk!F$35</f>
        <v>-29.642523</v>
      </c>
      <c r="I1789" s="50" t="n">
        <f aca="false">FilterPk!G$35</f>
        <v>30.491272</v>
      </c>
      <c r="J1789" s="50" t="n">
        <f aca="false">FilterPk!H$35</f>
        <v>0</v>
      </c>
      <c r="K1789" s="50" t="n">
        <f aca="false">FilterPk!I$35</f>
        <v>90.452808</v>
      </c>
      <c r="L1789" s="50" t="n">
        <f aca="false">FilterPk!J$35</f>
        <v>0</v>
      </c>
      <c r="M1789" s="50" t="n">
        <f aca="false">FilterPk!K$35</f>
        <v>14.574853</v>
      </c>
      <c r="N1789" s="50" t="n">
        <f aca="false">FilterPk!L$35</f>
        <v>109.443015</v>
      </c>
      <c r="O1789" s="50" t="n">
        <f aca="false">FilterPk!M$35</f>
        <v>94.93307</v>
      </c>
      <c r="P1789" s="50" t="n">
        <f aca="false">FilterPk!N$35</f>
        <v>-157.516125</v>
      </c>
      <c r="Q1789" s="51" t="n">
        <f aca="false">FilterPk!O$35</f>
        <v>46.85996</v>
      </c>
    </row>
    <row r="1790" customFormat="false" ht="12.75" hidden="false" customHeight="false" outlineLevel="0" collapsed="false">
      <c r="B1790" s="85" t="str">
        <f aca="false">FilterPk!A$36</f>
        <v>Rogers Herndon</v>
      </c>
      <c r="C1790" s="13" t="n">
        <f aca="false">C1789+1</f>
        <v>1789</v>
      </c>
      <c r="D1790" s="50" t="n">
        <f aca="false">FilterPk!B$36</f>
        <v>0</v>
      </c>
      <c r="E1790" s="50" t="n">
        <f aca="false">FilterPk!C$36</f>
        <v>0</v>
      </c>
      <c r="F1790" s="50" t="n">
        <f aca="false">FilterPk!D$36</f>
        <v>-16.269581</v>
      </c>
      <c r="G1790" s="50" t="n">
        <f aca="false">FilterPk!E$36</f>
        <v>-36.150495</v>
      </c>
      <c r="H1790" s="50" t="n">
        <f aca="false">FilterPk!F$36</f>
        <v>-105.080472</v>
      </c>
      <c r="I1790" s="50" t="n">
        <f aca="false">FilterPk!G$36</f>
        <v>-21.496839</v>
      </c>
      <c r="J1790" s="50" t="n">
        <f aca="false">FilterPk!H$36</f>
        <v>76.011979</v>
      </c>
      <c r="K1790" s="50" t="n">
        <f aca="false">FilterPk!I$36</f>
        <v>315.376651</v>
      </c>
      <c r="L1790" s="50" t="n">
        <f aca="false">FilterPk!J$36</f>
        <v>0.622678</v>
      </c>
      <c r="M1790" s="50" t="n">
        <f aca="false">FilterPk!K$36</f>
        <v>131.855286</v>
      </c>
      <c r="N1790" s="50" t="n">
        <f aca="false">FilterPk!L$36</f>
        <v>344.869207</v>
      </c>
      <c r="O1790" s="50" t="n">
        <f aca="false">FilterPk!M$36</f>
        <v>500.495437</v>
      </c>
      <c r="P1790" s="50" t="n">
        <f aca="false">FilterPk!N$36</f>
        <v>0</v>
      </c>
      <c r="Q1790" s="51" t="n">
        <f aca="false">FilterPk!O$36</f>
        <v>845.364644</v>
      </c>
    </row>
    <row r="1791" customFormat="false" ht="12.75" hidden="false" customHeight="false" outlineLevel="0" collapsed="false">
      <c r="B1791" s="85" t="str">
        <f aca="false">FilterPk!A$37</f>
        <v>Dana Davis</v>
      </c>
      <c r="C1791" s="13" t="n">
        <f aca="false">C1790+1</f>
        <v>1790</v>
      </c>
      <c r="D1791" s="50" t="n">
        <f aca="false">FilterPk!B$37</f>
        <v>0</v>
      </c>
      <c r="E1791" s="50" t="n">
        <f aca="false">FilterPk!C$37</f>
        <v>0</v>
      </c>
      <c r="F1791" s="50" t="n">
        <f aca="false">FilterPk!D$37</f>
        <v>4.986714</v>
      </c>
      <c r="G1791" s="50" t="n">
        <f aca="false">FilterPk!E$37</f>
        <v>-10.425106</v>
      </c>
      <c r="H1791" s="50" t="n">
        <f aca="false">FilterPk!F$37</f>
        <v>34.582944</v>
      </c>
      <c r="I1791" s="50" t="n">
        <f aca="false">FilterPk!G$37</f>
        <v>31.966656</v>
      </c>
      <c r="J1791" s="50" t="n">
        <f aca="false">FilterPk!H$37</f>
        <v>34.267547</v>
      </c>
      <c r="K1791" s="50" t="n">
        <f aca="false">FilterPk!I$37</f>
        <v>70.027981</v>
      </c>
      <c r="L1791" s="50" t="n">
        <f aca="false">FilterPk!J$37</f>
        <v>33.814965</v>
      </c>
      <c r="M1791" s="50" t="n">
        <f aca="false">FilterPk!K$37</f>
        <v>44.191074</v>
      </c>
      <c r="N1791" s="50" t="n">
        <f aca="false">FilterPk!L$37</f>
        <v>243.412775</v>
      </c>
      <c r="O1791" s="50" t="n">
        <f aca="false">FilterPk!M$37</f>
        <v>27.55263</v>
      </c>
      <c r="P1791" s="50" t="n">
        <f aca="false">FilterPk!N$37</f>
        <v>0</v>
      </c>
      <c r="Q1791" s="51" t="n">
        <f aca="false">FilterPk!O$37</f>
        <v>270.965405</v>
      </c>
    </row>
    <row r="1792" customFormat="false" ht="12.75" hidden="false" customHeight="false" outlineLevel="0" collapsed="false">
      <c r="B1792" s="85" t="str">
        <f aca="false">FilterPk!A$38</f>
        <v>Tom May</v>
      </c>
      <c r="C1792" s="13" t="n">
        <f aca="false">C1791+1</f>
        <v>1791</v>
      </c>
      <c r="D1792" s="50" t="n">
        <f aca="false">FilterPk!B$38</f>
        <v>0</v>
      </c>
      <c r="E1792" s="50" t="n">
        <f aca="false">FilterPk!C$38</f>
        <v>0</v>
      </c>
      <c r="F1792" s="50" t="n">
        <f aca="false">FilterPk!D$38</f>
        <v>0</v>
      </c>
      <c r="G1792" s="50" t="n">
        <f aca="false">FilterPk!E$38</f>
        <v>0</v>
      </c>
      <c r="H1792" s="50" t="n">
        <f aca="false">FilterPk!F$38</f>
        <v>0</v>
      </c>
      <c r="I1792" s="50" t="n">
        <f aca="false">FilterPk!G$38</f>
        <v>0</v>
      </c>
      <c r="J1792" s="50" t="n">
        <f aca="false">FilterPk!H$38</f>
        <v>0</v>
      </c>
      <c r="K1792" s="50" t="n">
        <f aca="false">FilterPk!I$38</f>
        <v>0</v>
      </c>
      <c r="L1792" s="50" t="n">
        <f aca="false">FilterPk!J$38</f>
        <v>0</v>
      </c>
      <c r="M1792" s="50" t="n">
        <f aca="false">FilterPk!K$38</f>
        <v>0</v>
      </c>
      <c r="N1792" s="50" t="n">
        <f aca="false">FilterPk!L$38</f>
        <v>0</v>
      </c>
      <c r="O1792" s="50" t="n">
        <f aca="false">FilterPk!M$38</f>
        <v>0</v>
      </c>
      <c r="P1792" s="50" t="n">
        <f aca="false">FilterPk!N$38</f>
        <v>0</v>
      </c>
      <c r="Q1792" s="51" t="n">
        <f aca="false">FilterPk!O$38</f>
        <v>0</v>
      </c>
    </row>
    <row r="1793" customFormat="false" ht="12.75" hidden="false" customHeight="false" outlineLevel="0" collapsed="false">
      <c r="B1793" s="85" t="str">
        <f aca="false">FilterPk!A$39</f>
        <v>Clint Dean</v>
      </c>
      <c r="C1793" s="13" t="n">
        <f aca="false">C1792+1</f>
        <v>1792</v>
      </c>
      <c r="D1793" s="50" t="n">
        <f aca="false">FilterPk!B$39</f>
        <v>0</v>
      </c>
      <c r="E1793" s="50" t="n">
        <f aca="false">FilterPk!C$39</f>
        <v>0</v>
      </c>
      <c r="F1793" s="50" t="n">
        <f aca="false">FilterPk!D$39</f>
        <v>-27.9256</v>
      </c>
      <c r="G1793" s="50" t="n">
        <f aca="false">FilterPk!E$39</f>
        <v>0</v>
      </c>
      <c r="H1793" s="50" t="n">
        <f aca="false">FilterPk!F$39</f>
        <v>0</v>
      </c>
      <c r="I1793" s="50" t="n">
        <f aca="false">FilterPk!G$39</f>
        <v>0</v>
      </c>
      <c r="J1793" s="50" t="n">
        <f aca="false">FilterPk!H$39</f>
        <v>0</v>
      </c>
      <c r="K1793" s="50" t="n">
        <f aca="false">FilterPk!I$39</f>
        <v>0</v>
      </c>
      <c r="L1793" s="50" t="n">
        <f aca="false">FilterPk!J$39</f>
        <v>0</v>
      </c>
      <c r="M1793" s="50" t="n">
        <f aca="false">FilterPk!K$39</f>
        <v>0</v>
      </c>
      <c r="N1793" s="50" t="n">
        <f aca="false">FilterPk!L$39</f>
        <v>-27.9256</v>
      </c>
      <c r="O1793" s="50" t="n">
        <f aca="false">FilterPk!M$39</f>
        <v>0</v>
      </c>
      <c r="P1793" s="50" t="n">
        <f aca="false">FilterPk!N$39</f>
        <v>0</v>
      </c>
      <c r="Q1793" s="51" t="n">
        <f aca="false">FilterPk!O$39</f>
        <v>-27.9256</v>
      </c>
    </row>
    <row r="1794" customFormat="false" ht="12.75" hidden="false" customHeight="false" outlineLevel="0" collapsed="false">
      <c r="B1794" s="85" t="str">
        <f aca="false">FilterPk!A$40</f>
        <v>Rob Benson</v>
      </c>
      <c r="C1794" s="13" t="n">
        <f aca="false">C1793+1</f>
        <v>1793</v>
      </c>
      <c r="D1794" s="50" t="n">
        <f aca="false">FilterPk!B$40</f>
        <v>0</v>
      </c>
      <c r="E1794" s="50" t="n">
        <f aca="false">FilterPk!C$40</f>
        <v>0</v>
      </c>
      <c r="F1794" s="50" t="n">
        <f aca="false">FilterPk!D$40</f>
        <v>0</v>
      </c>
      <c r="G1794" s="50" t="n">
        <f aca="false">FilterPk!E$40</f>
        <v>-76.947211</v>
      </c>
      <c r="H1794" s="50" t="n">
        <f aca="false">FilterPk!F$40</f>
        <v>0</v>
      </c>
      <c r="I1794" s="50" t="n">
        <f aca="false">FilterPk!G$40</f>
        <v>0</v>
      </c>
      <c r="J1794" s="50" t="n">
        <f aca="false">FilterPk!H$40</f>
        <v>0</v>
      </c>
      <c r="K1794" s="50" t="n">
        <f aca="false">FilterPk!I$40</f>
        <v>0</v>
      </c>
      <c r="L1794" s="50" t="n">
        <f aca="false">FilterPk!J$40</f>
        <v>0</v>
      </c>
      <c r="M1794" s="50" t="n">
        <f aca="false">FilterPk!K$40</f>
        <v>0</v>
      </c>
      <c r="N1794" s="50" t="n">
        <f aca="false">FilterPk!L$40</f>
        <v>-76.947211</v>
      </c>
      <c r="O1794" s="50" t="n">
        <f aca="false">FilterPk!M$40</f>
        <v>0</v>
      </c>
      <c r="P1794" s="50" t="n">
        <f aca="false">FilterPk!N$40</f>
        <v>0</v>
      </c>
      <c r="Q1794" s="51" t="n">
        <f aca="false">FilterPk!O$40</f>
        <v>-76.947211</v>
      </c>
    </row>
    <row r="1795" customFormat="false" ht="12.75" hidden="false" customHeight="false" outlineLevel="0" collapsed="false">
      <c r="B1795" s="85" t="str">
        <f aca="false">FilterPk!A$41</f>
        <v>Matt Lorenz</v>
      </c>
      <c r="C1795" s="13" t="n">
        <f aca="false">C1794+1</f>
        <v>1794</v>
      </c>
      <c r="D1795" s="50" t="n">
        <f aca="false">FilterPk!B$41</f>
        <v>0</v>
      </c>
      <c r="E1795" s="50" t="n">
        <f aca="false">FilterPk!C$41</f>
        <v>0</v>
      </c>
      <c r="F1795" s="50" t="n">
        <f aca="false">FilterPk!D$41</f>
        <v>0</v>
      </c>
      <c r="G1795" s="50" t="n">
        <f aca="false">FilterPk!E$41</f>
        <v>0</v>
      </c>
      <c r="H1795" s="50" t="n">
        <f aca="false">FilterPk!F$41</f>
        <v>0</v>
      </c>
      <c r="I1795" s="50" t="n">
        <f aca="false">FilterPk!G$41</f>
        <v>0</v>
      </c>
      <c r="J1795" s="50" t="n">
        <f aca="false">FilterPk!H$41</f>
        <v>0</v>
      </c>
      <c r="K1795" s="50" t="n">
        <f aca="false">FilterPk!I$41</f>
        <v>0</v>
      </c>
      <c r="L1795" s="50" t="n">
        <f aca="false">FilterPk!J$41</f>
        <v>0</v>
      </c>
      <c r="M1795" s="50" t="n">
        <f aca="false">FilterPk!K$41</f>
        <v>0</v>
      </c>
      <c r="N1795" s="50" t="n">
        <f aca="false">FilterPk!L$41</f>
        <v>0</v>
      </c>
      <c r="O1795" s="50" t="n">
        <f aca="false">FilterPk!M$41</f>
        <v>0</v>
      </c>
      <c r="P1795" s="50" t="n">
        <f aca="false">FilterPk!N$41</f>
        <v>0</v>
      </c>
      <c r="Q1795" s="51" t="n">
        <f aca="false">FilterPk!O$41</f>
        <v>0</v>
      </c>
    </row>
    <row r="1796" customFormat="false" ht="12.75" hidden="false" customHeight="false" outlineLevel="0" collapsed="false">
      <c r="B1796" s="85" t="str">
        <f aca="false">FilterPk!A$42</f>
        <v>John Forney</v>
      </c>
      <c r="C1796" s="13" t="n">
        <f aca="false">C1795+1</f>
        <v>1795</v>
      </c>
      <c r="D1796" s="50" t="n">
        <f aca="false">FilterPk!B$42</f>
        <v>0</v>
      </c>
      <c r="E1796" s="50" t="n">
        <f aca="false">FilterPk!C$42</f>
        <v>0</v>
      </c>
      <c r="F1796" s="50" t="n">
        <f aca="false">FilterPk!D$42</f>
        <v>0</v>
      </c>
      <c r="G1796" s="50" t="n">
        <f aca="false">FilterPk!E$42</f>
        <v>0</v>
      </c>
      <c r="H1796" s="50" t="n">
        <f aca="false">FilterPk!F$42</f>
        <v>0</v>
      </c>
      <c r="I1796" s="50" t="n">
        <f aca="false">FilterPk!G$42</f>
        <v>0</v>
      </c>
      <c r="J1796" s="50" t="n">
        <f aca="false">FilterPk!H$42</f>
        <v>0</v>
      </c>
      <c r="K1796" s="50" t="n">
        <f aca="false">FilterPk!I$42</f>
        <v>0</v>
      </c>
      <c r="L1796" s="50" t="n">
        <f aca="false">FilterPk!J$42</f>
        <v>0</v>
      </c>
      <c r="M1796" s="50" t="n">
        <f aca="false">FilterPk!K$42</f>
        <v>0</v>
      </c>
      <c r="N1796" s="50" t="n">
        <f aca="false">FilterPk!L$42</f>
        <v>0</v>
      </c>
      <c r="O1796" s="50" t="n">
        <f aca="false">FilterPk!M$42</f>
        <v>0</v>
      </c>
      <c r="P1796" s="50" t="n">
        <f aca="false">FilterPk!N$42</f>
        <v>0</v>
      </c>
      <c r="Q1796" s="51" t="n">
        <f aca="false">FilterPk!O$42</f>
        <v>0</v>
      </c>
    </row>
    <row r="1797" customFormat="false" ht="12.75" hidden="false" customHeight="false" outlineLevel="0" collapsed="false">
      <c r="B1797" s="85" t="str">
        <f aca="false">FilterPk!A$43</f>
        <v>Mike Carson</v>
      </c>
      <c r="C1797" s="13" t="n">
        <f aca="false">C1796+1</f>
        <v>1796</v>
      </c>
      <c r="D1797" s="50" t="n">
        <f aca="false">FilterPk!B$43</f>
        <v>0</v>
      </c>
      <c r="E1797" s="50" t="n">
        <f aca="false">FilterPk!C$43</f>
        <v>0</v>
      </c>
      <c r="F1797" s="50" t="n">
        <f aca="false">FilterPk!D$43</f>
        <v>0</v>
      </c>
      <c r="G1797" s="50" t="n">
        <f aca="false">FilterPk!E$43</f>
        <v>0</v>
      </c>
      <c r="H1797" s="50" t="n">
        <f aca="false">FilterPk!F$43</f>
        <v>0</v>
      </c>
      <c r="I1797" s="50" t="n">
        <f aca="false">FilterPk!G$43</f>
        <v>0</v>
      </c>
      <c r="J1797" s="50" t="n">
        <f aca="false">FilterPk!H$43</f>
        <v>0</v>
      </c>
      <c r="K1797" s="50" t="n">
        <f aca="false">FilterPk!I$43</f>
        <v>0</v>
      </c>
      <c r="L1797" s="50" t="n">
        <f aca="false">FilterPk!J$43</f>
        <v>0</v>
      </c>
      <c r="M1797" s="50" t="n">
        <f aca="false">FilterPk!K$43</f>
        <v>0</v>
      </c>
      <c r="N1797" s="50" t="n">
        <f aca="false">FilterPk!L$43</f>
        <v>0</v>
      </c>
      <c r="O1797" s="50" t="n">
        <f aca="false">FilterPk!M$43</f>
        <v>0</v>
      </c>
      <c r="P1797" s="50" t="n">
        <f aca="false">FilterPk!N$43</f>
        <v>0</v>
      </c>
      <c r="Q1797" s="51" t="n">
        <f aca="false">FilterPk!O$43</f>
        <v>0</v>
      </c>
    </row>
    <row r="1798" customFormat="false" ht="12.75" hidden="false" customHeight="false" outlineLevel="0" collapsed="false">
      <c r="B1798" s="85" t="str">
        <f aca="false">FilterPk!A$44</f>
        <v>Chris Dorland</v>
      </c>
      <c r="C1798" s="13" t="n">
        <f aca="false">C1797+1</f>
        <v>1797</v>
      </c>
      <c r="D1798" s="50" t="n">
        <f aca="false">FilterPk!B$44</f>
        <v>0</v>
      </c>
      <c r="E1798" s="50" t="n">
        <f aca="false">FilterPk!C$44</f>
        <v>0</v>
      </c>
      <c r="F1798" s="50" t="n">
        <f aca="false">FilterPk!D$44</f>
        <v>0</v>
      </c>
      <c r="G1798" s="50" t="n">
        <f aca="false">FilterPk!E$44</f>
        <v>0</v>
      </c>
      <c r="H1798" s="50" t="n">
        <f aca="false">FilterPk!F$44</f>
        <v>0</v>
      </c>
      <c r="I1798" s="50" t="n">
        <f aca="false">FilterPk!G$44</f>
        <v>0</v>
      </c>
      <c r="J1798" s="50" t="n">
        <f aca="false">FilterPk!H$44</f>
        <v>0</v>
      </c>
      <c r="K1798" s="50" t="n">
        <f aca="false">FilterPk!I$44</f>
        <v>0</v>
      </c>
      <c r="L1798" s="50" t="n">
        <f aca="false">FilterPk!J$44</f>
        <v>0</v>
      </c>
      <c r="M1798" s="50" t="n">
        <f aca="false">FilterPk!K$44</f>
        <v>0</v>
      </c>
      <c r="N1798" s="50" t="n">
        <f aca="false">FilterPk!L$44</f>
        <v>0</v>
      </c>
      <c r="O1798" s="50" t="n">
        <f aca="false">FilterPk!M$44</f>
        <v>0</v>
      </c>
      <c r="P1798" s="50" t="n">
        <f aca="false">FilterPk!N$44</f>
        <v>0</v>
      </c>
      <c r="Q1798" s="51" t="n">
        <f aca="false">FilterPk!O$44</f>
        <v>0</v>
      </c>
    </row>
    <row r="1799" customFormat="false" ht="12.75" hidden="false" customHeight="false" outlineLevel="0" collapsed="false">
      <c r="B1799" s="85" t="str">
        <f aca="false">FilterPk!A$45</f>
        <v>Jeff King</v>
      </c>
      <c r="C1799" s="13" t="n">
        <f aca="false">C1798+1</f>
        <v>1798</v>
      </c>
      <c r="D1799" s="50" t="n">
        <f aca="false">FilterPk!B$45</f>
        <v>0</v>
      </c>
      <c r="E1799" s="50" t="n">
        <f aca="false">FilterPk!C$45</f>
        <v>0</v>
      </c>
      <c r="F1799" s="50" t="n">
        <f aca="false">FilterPk!D$45</f>
        <v>0</v>
      </c>
      <c r="G1799" s="50" t="n">
        <f aca="false">FilterPk!E$45</f>
        <v>0</v>
      </c>
      <c r="H1799" s="50" t="n">
        <f aca="false">FilterPk!F$45</f>
        <v>0</v>
      </c>
      <c r="I1799" s="50" t="n">
        <f aca="false">FilterPk!G$45</f>
        <v>0</v>
      </c>
      <c r="J1799" s="50" t="n">
        <f aca="false">FilterPk!H$45</f>
        <v>0</v>
      </c>
      <c r="K1799" s="50" t="n">
        <f aca="false">FilterPk!I$45</f>
        <v>0</v>
      </c>
      <c r="L1799" s="50" t="n">
        <f aca="false">FilterPk!J$45</f>
        <v>0</v>
      </c>
      <c r="M1799" s="50" t="n">
        <f aca="false">FilterPk!K$45</f>
        <v>0</v>
      </c>
      <c r="N1799" s="50" t="n">
        <f aca="false">FilterPk!L$45</f>
        <v>0</v>
      </c>
      <c r="O1799" s="50" t="n">
        <f aca="false">FilterPk!M$45</f>
        <v>0</v>
      </c>
      <c r="P1799" s="50" t="n">
        <f aca="false">FilterPk!N$45</f>
        <v>0</v>
      </c>
      <c r="Q1799" s="51" t="n">
        <f aca="false">FilterPk!O$45</f>
        <v>0</v>
      </c>
    </row>
    <row r="1800" customFormat="false" ht="12.75" hidden="false" customHeight="false" outlineLevel="0" collapsed="false">
      <c r="B1800" s="85" t="n">
        <f aca="false">FilterPk!A$46</f>
        <v>0</v>
      </c>
      <c r="C1800" s="13" t="n">
        <f aca="false">C1799+1</f>
        <v>1799</v>
      </c>
      <c r="D1800" s="50" t="n">
        <f aca="false">FilterPk!B$46</f>
        <v>0</v>
      </c>
      <c r="E1800" s="50" t="n">
        <f aca="false">FilterPk!C$46</f>
        <v>0</v>
      </c>
      <c r="F1800" s="50" t="n">
        <f aca="false">FilterPk!D$46</f>
        <v>0</v>
      </c>
      <c r="G1800" s="50" t="n">
        <f aca="false">FilterPk!E$46</f>
        <v>0</v>
      </c>
      <c r="H1800" s="50" t="n">
        <f aca="false">FilterPk!F$46</f>
        <v>0</v>
      </c>
      <c r="I1800" s="50" t="n">
        <f aca="false">FilterPk!G$46</f>
        <v>0</v>
      </c>
      <c r="J1800" s="50" t="n">
        <f aca="false">FilterPk!H$46</f>
        <v>0</v>
      </c>
      <c r="K1800" s="50" t="n">
        <f aca="false">FilterPk!I$46</f>
        <v>0</v>
      </c>
      <c r="L1800" s="50" t="n">
        <f aca="false">FilterPk!J$46</f>
        <v>0</v>
      </c>
      <c r="M1800" s="50" t="n">
        <f aca="false">FilterPk!K$46</f>
        <v>0</v>
      </c>
      <c r="N1800" s="50" t="n">
        <f aca="false">FilterPk!L$46</f>
        <v>0</v>
      </c>
      <c r="O1800" s="50" t="n">
        <f aca="false">FilterPk!M$46</f>
        <v>0</v>
      </c>
      <c r="P1800" s="50" t="n">
        <f aca="false">FilterPk!N$46</f>
        <v>0</v>
      </c>
      <c r="Q1800" s="51" t="n">
        <f aca="false">FilterPk!O$46</f>
        <v>0</v>
      </c>
    </row>
    <row r="1801" customFormat="false" ht="12.75" hidden="false" customHeight="false" outlineLevel="0" collapsed="false">
      <c r="B1801" s="87" t="n">
        <f aca="false">FilterPk!A$47</f>
        <v>0</v>
      </c>
      <c r="C1801" s="64" t="n">
        <f aca="false">C1800+1</f>
        <v>1800</v>
      </c>
      <c r="D1801" s="54" t="n">
        <f aca="false">FilterPk!B$47</f>
        <v>0</v>
      </c>
      <c r="E1801" s="54" t="n">
        <f aca="false">FilterPk!C$47</f>
        <v>0</v>
      </c>
      <c r="F1801" s="54" t="n">
        <f aca="false">FilterPk!D$47</f>
        <v>0</v>
      </c>
      <c r="G1801" s="54" t="n">
        <f aca="false">FilterPk!E$47</f>
        <v>0</v>
      </c>
      <c r="H1801" s="54" t="n">
        <f aca="false">FilterPk!F$47</f>
        <v>0</v>
      </c>
      <c r="I1801" s="54" t="n">
        <f aca="false">FilterPk!G$47</f>
        <v>0</v>
      </c>
      <c r="J1801" s="54" t="n">
        <f aca="false">FilterPk!H$47</f>
        <v>0</v>
      </c>
      <c r="K1801" s="54" t="n">
        <f aca="false">FilterPk!I$47</f>
        <v>0</v>
      </c>
      <c r="L1801" s="54" t="n">
        <f aca="false">FilterPk!J$47</f>
        <v>0</v>
      </c>
      <c r="M1801" s="54" t="n">
        <f aca="false">FilterPk!K$47</f>
        <v>0</v>
      </c>
      <c r="N1801" s="54" t="n">
        <f aca="false">FilterPk!L$47</f>
        <v>0</v>
      </c>
      <c r="O1801" s="54" t="n">
        <f aca="false">FilterPk!M$47</f>
        <v>0</v>
      </c>
      <c r="P1801" s="54" t="n">
        <f aca="false">FilterPk!N$47</f>
        <v>0</v>
      </c>
      <c r="Q1801" s="55" t="n">
        <f aca="false">FilterPk!O$47</f>
        <v>0</v>
      </c>
    </row>
    <row r="1802" customFormat="false" ht="12.75" hidden="false" customHeight="false" outlineLevel="0" collapsed="false">
      <c r="A1802" s="0" t="n">
        <f aca="false">A1762+1</f>
        <v>46</v>
      </c>
      <c r="B1802" s="57" t="n">
        <f aca="false">FilterPk!D$1</f>
        <v>36907</v>
      </c>
      <c r="C1802" s="58" t="n">
        <f aca="false">C1801+1</f>
        <v>1801</v>
      </c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83"/>
    </row>
    <row r="1803" customFormat="false" ht="12.75" hidden="false" customHeight="false" outlineLevel="0" collapsed="false">
      <c r="B1803" s="61"/>
      <c r="C1803" s="13" t="n">
        <f aca="false">C1802+1</f>
        <v>1802</v>
      </c>
      <c r="D1803" s="13"/>
      <c r="E1803" s="21" t="s">
        <v>5</v>
      </c>
      <c r="F1803" s="21" t="s">
        <v>6</v>
      </c>
      <c r="G1803" s="21" t="s">
        <v>7</v>
      </c>
      <c r="H1803" s="21" t="s">
        <v>8</v>
      </c>
      <c r="I1803" s="21" t="s">
        <v>9</v>
      </c>
      <c r="J1803" s="21" t="s">
        <v>10</v>
      </c>
      <c r="K1803" s="21" t="s">
        <v>11</v>
      </c>
      <c r="L1803" s="21" t="s">
        <v>12</v>
      </c>
      <c r="M1803" s="21" t="s">
        <v>13</v>
      </c>
      <c r="N1803" s="21" t="s">
        <v>14</v>
      </c>
      <c r="O1803" s="21" t="n">
        <v>2002</v>
      </c>
      <c r="P1803" s="21" t="s">
        <v>15</v>
      </c>
      <c r="Q1803" s="84" t="s">
        <v>16</v>
      </c>
    </row>
    <row r="1804" customFormat="false" ht="12.75" hidden="false" customHeight="false" outlineLevel="0" collapsed="false">
      <c r="B1804" s="85" t="str">
        <f aca="false">FilterPk!A$9</f>
        <v>Power positions</v>
      </c>
      <c r="C1804" s="13" t="n">
        <f aca="false">C1803+1</f>
        <v>1803</v>
      </c>
      <c r="D1804" s="13" t="s">
        <v>4</v>
      </c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86"/>
    </row>
    <row r="1805" customFormat="false" ht="12.75" hidden="false" customHeight="false" outlineLevel="0" collapsed="false">
      <c r="B1805" s="85" t="str">
        <f aca="false">FilterPk!A$10</f>
        <v>East Position</v>
      </c>
      <c r="C1805" s="13" t="n">
        <f aca="false">C1804+1</f>
        <v>1804</v>
      </c>
      <c r="D1805" s="50" t="n">
        <f aca="false">FilterPk!B$10</f>
        <v>34784396.7946123</v>
      </c>
      <c r="E1805" s="50" t="n">
        <f aca="false">FilterPk!C$10</f>
        <v>75045.54</v>
      </c>
      <c r="F1805" s="50" t="n">
        <f aca="false">FilterPk!D$10</f>
        <v>84629.15</v>
      </c>
      <c r="G1805" s="50" t="n">
        <f aca="false">FilterPk!E$10</f>
        <v>1358824.72</v>
      </c>
      <c r="H1805" s="50" t="n">
        <f aca="false">FilterPk!F$10</f>
        <v>1120662.53</v>
      </c>
      <c r="I1805" s="50" t="n">
        <f aca="false">FilterPk!G$10</f>
        <v>422841.14</v>
      </c>
      <c r="J1805" s="50" t="n">
        <f aca="false">FilterPk!H$10</f>
        <v>788810.55</v>
      </c>
      <c r="K1805" s="50" t="n">
        <f aca="false">FilterPk!I$10</f>
        <v>1076253.71</v>
      </c>
      <c r="L1805" s="50" t="n">
        <f aca="false">FilterPk!J$10</f>
        <v>363159.42</v>
      </c>
      <c r="M1805" s="50" t="n">
        <f aca="false">FilterPk!K$10</f>
        <v>5764043.19</v>
      </c>
      <c r="N1805" s="50" t="n">
        <f aca="false">FilterPk!L$10</f>
        <v>11054269.95</v>
      </c>
      <c r="O1805" s="50" t="n">
        <f aca="false">FilterPk!M$10</f>
        <v>3650317.45</v>
      </c>
      <c r="P1805" s="50" t="n">
        <f aca="false">FilterPk!N$10</f>
        <v>-1642778.44</v>
      </c>
      <c r="Q1805" s="51" t="n">
        <f aca="false">FilterPk!O$10</f>
        <v>13061808.96</v>
      </c>
    </row>
    <row r="1806" customFormat="false" ht="12.75" hidden="false" customHeight="false" outlineLevel="0" collapsed="false">
      <c r="B1806" s="85" t="str">
        <f aca="false">FilterPk!A$11</f>
        <v>East Power Mgmt</v>
      </c>
      <c r="C1806" s="13" t="n">
        <f aca="false">C1805+1</f>
        <v>1805</v>
      </c>
      <c r="D1806" s="50" t="n">
        <f aca="false">FilterPk!B$11</f>
        <v>7547347.04451418</v>
      </c>
      <c r="E1806" s="50" t="n">
        <f aca="false">FilterPk!C$11</f>
        <v>43646.27</v>
      </c>
      <c r="F1806" s="50" t="n">
        <f aca="false">FilterPk!D$11</f>
        <v>-98133.28</v>
      </c>
      <c r="G1806" s="50" t="n">
        <f aca="false">FilterPk!E$11</f>
        <v>107993.78</v>
      </c>
      <c r="H1806" s="50" t="n">
        <f aca="false">FilterPk!F$11</f>
        <v>155786.29</v>
      </c>
      <c r="I1806" s="50" t="n">
        <f aca="false">FilterPk!G$11</f>
        <v>89357.34</v>
      </c>
      <c r="J1806" s="50" t="n">
        <f aca="false">FilterPk!H$11</f>
        <v>247101.13</v>
      </c>
      <c r="K1806" s="50" t="n">
        <f aca="false">FilterPk!I$11</f>
        <v>307386.28</v>
      </c>
      <c r="L1806" s="50" t="n">
        <f aca="false">FilterPk!J$11</f>
        <v>108209.05</v>
      </c>
      <c r="M1806" s="50" t="n">
        <f aca="false">FilterPk!K$11</f>
        <v>1338376.99</v>
      </c>
      <c r="N1806" s="50" t="n">
        <f aca="false">FilterPk!L$11</f>
        <v>2299723.85</v>
      </c>
      <c r="O1806" s="50" t="n">
        <f aca="false">FilterPk!M$11</f>
        <v>606348.53</v>
      </c>
      <c r="P1806" s="50" t="n">
        <f aca="false">FilterPk!N$11</f>
        <v>61912.21</v>
      </c>
      <c r="Q1806" s="51" t="n">
        <f aca="false">FilterPk!O$11</f>
        <v>2967984.59</v>
      </c>
    </row>
    <row r="1807" customFormat="false" ht="12.75" hidden="false" customHeight="false" outlineLevel="0" collapsed="false">
      <c r="B1807" s="85" t="str">
        <f aca="false">FilterPk!A$12</f>
        <v>Long Term Options</v>
      </c>
      <c r="C1807" s="13" t="n">
        <f aca="false">C1806+1</f>
        <v>1806</v>
      </c>
      <c r="D1807" s="50" t="n">
        <f aca="false">FilterPk!B$12</f>
        <v>0</v>
      </c>
      <c r="E1807" s="50" t="n">
        <f aca="false">FilterPk!C$12</f>
        <v>0</v>
      </c>
      <c r="F1807" s="50" t="n">
        <f aca="false">FilterPk!D$12</f>
        <v>0</v>
      </c>
      <c r="G1807" s="50" t="n">
        <f aca="false">FilterPk!E$12</f>
        <v>0</v>
      </c>
      <c r="H1807" s="50" t="n">
        <f aca="false">FilterPk!F$12</f>
        <v>0</v>
      </c>
      <c r="I1807" s="50" t="n">
        <f aca="false">FilterPk!G$12</f>
        <v>0</v>
      </c>
      <c r="J1807" s="50" t="n">
        <f aca="false">FilterPk!H$12</f>
        <v>0</v>
      </c>
      <c r="K1807" s="50" t="n">
        <f aca="false">FilterPk!I$12</f>
        <v>0</v>
      </c>
      <c r="L1807" s="50" t="n">
        <f aca="false">FilterPk!J$12</f>
        <v>0</v>
      </c>
      <c r="M1807" s="50" t="n">
        <f aca="false">FilterPk!K$12</f>
        <v>0</v>
      </c>
      <c r="N1807" s="50" t="n">
        <f aca="false">FilterPk!L$12</f>
        <v>0</v>
      </c>
      <c r="O1807" s="50" t="n">
        <f aca="false">FilterPk!M$12</f>
        <v>0</v>
      </c>
      <c r="P1807" s="50" t="n">
        <f aca="false">FilterPk!N$12</f>
        <v>0</v>
      </c>
      <c r="Q1807" s="51" t="n">
        <f aca="false">FilterPk!O$12</f>
        <v>0</v>
      </c>
    </row>
    <row r="1808" customFormat="false" ht="12.75" hidden="false" customHeight="false" outlineLevel="0" collapsed="false">
      <c r="B1808" s="85" t="str">
        <f aca="false">FilterPk!A$13</f>
        <v>LT-MIDWEST</v>
      </c>
      <c r="C1808" s="13" t="n">
        <f aca="false">C1807+1</f>
        <v>1807</v>
      </c>
      <c r="D1808" s="50" t="n">
        <f aca="false">FilterPk!B$13</f>
        <v>7151089.47366245</v>
      </c>
      <c r="E1808" s="50" t="n">
        <f aca="false">FilterPk!C$13</f>
        <v>48283.08</v>
      </c>
      <c r="F1808" s="50" t="n">
        <f aca="false">FilterPk!D$13</f>
        <v>-141448.54</v>
      </c>
      <c r="G1808" s="50" t="n">
        <f aca="false">FilterPk!E$13</f>
        <v>574622.66</v>
      </c>
      <c r="H1808" s="50" t="n">
        <f aca="false">FilterPk!F$13</f>
        <v>298097.27</v>
      </c>
      <c r="I1808" s="50" t="n">
        <f aca="false">FilterPk!G$13</f>
        <v>249481.43</v>
      </c>
      <c r="J1808" s="50" t="n">
        <f aca="false">FilterPk!H$13</f>
        <v>119379.88</v>
      </c>
      <c r="K1808" s="50" t="n">
        <f aca="false">FilterPk!I$13</f>
        <v>25994.27</v>
      </c>
      <c r="L1808" s="50" t="n">
        <f aca="false">FilterPk!J$13</f>
        <v>156242.15</v>
      </c>
      <c r="M1808" s="50" t="n">
        <f aca="false">FilterPk!K$13</f>
        <v>1762908.33</v>
      </c>
      <c r="N1808" s="50" t="n">
        <f aca="false">FilterPk!L$13</f>
        <v>3093560.53</v>
      </c>
      <c r="O1808" s="50" t="n">
        <f aca="false">FilterPk!M$13</f>
        <v>565730</v>
      </c>
      <c r="P1808" s="50" t="n">
        <f aca="false">FilterPk!N$13</f>
        <v>-439379.19</v>
      </c>
      <c r="Q1808" s="51" t="n">
        <f aca="false">FilterPk!O$13</f>
        <v>3219911.34</v>
      </c>
    </row>
    <row r="1809" customFormat="false" ht="12.75" hidden="false" customHeight="false" outlineLevel="0" collapsed="false">
      <c r="B1809" s="85" t="str">
        <f aca="false">FilterPk!A$14</f>
        <v>ST-ECAR</v>
      </c>
      <c r="C1809" s="13" t="n">
        <f aca="false">C1808+1</f>
        <v>1808</v>
      </c>
      <c r="D1809" s="50" t="n">
        <f aca="false">FilterPk!B$14</f>
        <v>238101.441960815</v>
      </c>
      <c r="E1809" s="50" t="n">
        <f aca="false">FilterPk!C$14</f>
        <v>13522.23</v>
      </c>
      <c r="F1809" s="50" t="n">
        <f aca="false">FilterPk!D$14</f>
        <v>15838.59</v>
      </c>
      <c r="G1809" s="50" t="n">
        <f aca="false">FilterPk!E$14</f>
        <v>0</v>
      </c>
      <c r="H1809" s="50" t="n">
        <f aca="false">FilterPk!F$14</f>
        <v>0</v>
      </c>
      <c r="I1809" s="50" t="n">
        <f aca="false">FilterPk!G$14</f>
        <v>0</v>
      </c>
      <c r="J1809" s="50" t="n">
        <f aca="false">FilterPk!H$14</f>
        <v>0</v>
      </c>
      <c r="K1809" s="50" t="n">
        <f aca="false">FilterPk!I$14</f>
        <v>0</v>
      </c>
      <c r="L1809" s="50" t="n">
        <f aca="false">FilterPk!J$14</f>
        <v>0</v>
      </c>
      <c r="M1809" s="50" t="n">
        <f aca="false">FilterPk!K$14</f>
        <v>0</v>
      </c>
      <c r="N1809" s="50" t="n">
        <f aca="false">FilterPk!L$14</f>
        <v>29360.82</v>
      </c>
      <c r="O1809" s="50" t="n">
        <f aca="false">FilterPk!M$14</f>
        <v>0</v>
      </c>
      <c r="P1809" s="50" t="n">
        <f aca="false">FilterPk!N$14</f>
        <v>0</v>
      </c>
      <c r="Q1809" s="51" t="n">
        <f aca="false">FilterPk!O$14</f>
        <v>29360.82</v>
      </c>
    </row>
    <row r="1810" customFormat="false" ht="12.75" hidden="false" customHeight="false" outlineLevel="0" collapsed="false">
      <c r="B1810" s="85" t="str">
        <f aca="false">FilterPk!A$15</f>
        <v>ST- MAPP</v>
      </c>
      <c r="C1810" s="13" t="n">
        <f aca="false">C1809+1</f>
        <v>1809</v>
      </c>
      <c r="D1810" s="50" t="n">
        <f aca="false">FilterPk!B$15</f>
        <v>254636.614020626</v>
      </c>
      <c r="E1810" s="50" t="n">
        <f aca="false">FilterPk!C$15</f>
        <v>795.43</v>
      </c>
      <c r="F1810" s="50" t="n">
        <f aca="false">FilterPk!D$15</f>
        <v>39596.48</v>
      </c>
      <c r="G1810" s="50" t="n">
        <f aca="false">FilterPk!E$15</f>
        <v>26009.8</v>
      </c>
      <c r="H1810" s="50" t="n">
        <f aca="false">FilterPk!F$15</f>
        <v>8238.75</v>
      </c>
      <c r="I1810" s="50" t="n">
        <f aca="false">FilterPk!G$15</f>
        <v>0</v>
      </c>
      <c r="J1810" s="50" t="n">
        <f aca="false">FilterPk!H$15</f>
        <v>0</v>
      </c>
      <c r="K1810" s="50" t="n">
        <f aca="false">FilterPk!I$15</f>
        <v>0</v>
      </c>
      <c r="L1810" s="50" t="n">
        <f aca="false">FilterPk!J$15</f>
        <v>0</v>
      </c>
      <c r="M1810" s="50" t="n">
        <f aca="false">FilterPk!K$15</f>
        <v>0</v>
      </c>
      <c r="N1810" s="50" t="n">
        <f aca="false">FilterPk!L$15</f>
        <v>74640.46</v>
      </c>
      <c r="O1810" s="50" t="n">
        <f aca="false">FilterPk!M$15</f>
        <v>0</v>
      </c>
      <c r="P1810" s="50" t="n">
        <f aca="false">FilterPk!N$15</f>
        <v>0</v>
      </c>
      <c r="Q1810" s="51" t="n">
        <f aca="false">FilterPk!O$15</f>
        <v>74640.46</v>
      </c>
    </row>
    <row r="1811" customFormat="false" ht="12.75" hidden="false" customHeight="false" outlineLevel="0" collapsed="false">
      <c r="B1811" s="85" t="str">
        <f aca="false">FilterPk!A$16</f>
        <v>ST- MAIN</v>
      </c>
      <c r="C1811" s="13" t="n">
        <f aca="false">C1810+1</f>
        <v>1810</v>
      </c>
      <c r="D1811" s="50" t="n">
        <f aca="false">FilterPk!B$16</f>
        <v>694293.253349893</v>
      </c>
      <c r="E1811" s="50" t="n">
        <f aca="false">FilterPk!C$16</f>
        <v>-2349.61</v>
      </c>
      <c r="F1811" s="50" t="n">
        <f aca="false">FilterPk!D$16</f>
        <v>15903</v>
      </c>
      <c r="G1811" s="50" t="n">
        <f aca="false">FilterPk!E$16</f>
        <v>69359.47</v>
      </c>
      <c r="H1811" s="50" t="n">
        <f aca="false">FilterPk!F$16</f>
        <v>0</v>
      </c>
      <c r="I1811" s="50" t="n">
        <f aca="false">FilterPk!G$16</f>
        <v>0</v>
      </c>
      <c r="J1811" s="50" t="n">
        <f aca="false">FilterPk!H$16</f>
        <v>0</v>
      </c>
      <c r="K1811" s="50" t="n">
        <f aca="false">FilterPk!I$16</f>
        <v>0</v>
      </c>
      <c r="L1811" s="50" t="n">
        <f aca="false">FilterPk!J$16</f>
        <v>0</v>
      </c>
      <c r="M1811" s="50" t="n">
        <f aca="false">FilterPk!K$16</f>
        <v>0</v>
      </c>
      <c r="N1811" s="50" t="n">
        <f aca="false">FilterPk!L$16</f>
        <v>82912.86</v>
      </c>
      <c r="O1811" s="50" t="n">
        <f aca="false">FilterPk!M$16</f>
        <v>0</v>
      </c>
      <c r="P1811" s="50" t="n">
        <f aca="false">FilterPk!N$16</f>
        <v>0</v>
      </c>
      <c r="Q1811" s="51" t="n">
        <f aca="false">FilterPk!O$16</f>
        <v>82912.86</v>
      </c>
    </row>
    <row r="1812" customFormat="false" ht="12.75" hidden="false" customHeight="false" outlineLevel="0" collapsed="false">
      <c r="B1812" s="85" t="str">
        <f aca="false">FilterPk!A$17</f>
        <v>MW-ANALYST</v>
      </c>
      <c r="C1812" s="13" t="n">
        <f aca="false">C1811+1</f>
        <v>1811</v>
      </c>
      <c r="D1812" s="50" t="n">
        <f aca="false">FilterPk!B$17</f>
        <v>0</v>
      </c>
      <c r="E1812" s="50" t="n">
        <f aca="false">FilterPk!C$17</f>
        <v>6363.4</v>
      </c>
      <c r="F1812" s="50" t="n">
        <f aca="false">FilterPk!D$17</f>
        <v>15838.59</v>
      </c>
      <c r="G1812" s="50" t="n">
        <f aca="false">FilterPk!E$17</f>
        <v>0</v>
      </c>
      <c r="H1812" s="50" t="n">
        <f aca="false">FilterPk!F$17</f>
        <v>0</v>
      </c>
      <c r="I1812" s="50" t="n">
        <f aca="false">FilterPk!G$17</f>
        <v>0</v>
      </c>
      <c r="J1812" s="50" t="n">
        <f aca="false">FilterPk!H$17</f>
        <v>0</v>
      </c>
      <c r="K1812" s="50" t="n">
        <f aca="false">FilterPk!I$17</f>
        <v>0</v>
      </c>
      <c r="L1812" s="50" t="n">
        <f aca="false">FilterPk!J$17</f>
        <v>0</v>
      </c>
      <c r="M1812" s="50" t="n">
        <f aca="false">FilterPk!K$17</f>
        <v>0</v>
      </c>
      <c r="N1812" s="50" t="n">
        <f aca="false">FilterPk!L$17</f>
        <v>22201.99</v>
      </c>
      <c r="O1812" s="50" t="n">
        <f aca="false">FilterPk!M$17</f>
        <v>0</v>
      </c>
      <c r="P1812" s="50" t="n">
        <f aca="false">FilterPk!N$17</f>
        <v>0</v>
      </c>
      <c r="Q1812" s="51" t="n">
        <f aca="false">FilterPk!O$17</f>
        <v>22201.99</v>
      </c>
    </row>
    <row r="1813" customFormat="false" ht="12.75" hidden="false" customHeight="false" outlineLevel="0" collapsed="false">
      <c r="B1813" s="85" t="str">
        <f aca="false">FilterPk!A$18</f>
        <v>LT-NE</v>
      </c>
      <c r="C1813" s="13" t="n">
        <f aca="false">C1812+1</f>
        <v>1812</v>
      </c>
      <c r="D1813" s="50" t="n">
        <f aca="false">FilterPk!B$18</f>
        <v>6187311.37539291</v>
      </c>
      <c r="E1813" s="50" t="n">
        <f aca="false">FilterPk!C$18</f>
        <v>-37254.47</v>
      </c>
      <c r="F1813" s="50" t="n">
        <f aca="false">FilterPk!D$18</f>
        <v>2562.91</v>
      </c>
      <c r="G1813" s="50" t="n">
        <f aca="false">FilterPk!E$18</f>
        <v>-23211.32</v>
      </c>
      <c r="H1813" s="50" t="n">
        <f aca="false">FilterPk!F$18</f>
        <v>263627.18</v>
      </c>
      <c r="I1813" s="50" t="n">
        <f aca="false">FilterPk!G$18</f>
        <v>-59813.36</v>
      </c>
      <c r="J1813" s="50" t="n">
        <f aca="false">FilterPk!H$18</f>
        <v>155752.04</v>
      </c>
      <c r="K1813" s="50" t="n">
        <f aca="false">FilterPk!I$18</f>
        <v>121018.38</v>
      </c>
      <c r="L1813" s="50" t="n">
        <f aca="false">FilterPk!J$18</f>
        <v>-53378.32</v>
      </c>
      <c r="M1813" s="50" t="n">
        <f aca="false">FilterPk!K$18</f>
        <v>995570.8</v>
      </c>
      <c r="N1813" s="50" t="n">
        <f aca="false">FilterPk!L$18</f>
        <v>1364873.84</v>
      </c>
      <c r="O1813" s="50" t="n">
        <f aca="false">FilterPk!M$18</f>
        <v>1053007.86</v>
      </c>
      <c r="P1813" s="50" t="n">
        <f aca="false">FilterPk!N$18</f>
        <v>-2593897.5</v>
      </c>
      <c r="Q1813" s="51" t="n">
        <f aca="false">FilterPk!O$18</f>
        <v>-176015.800000001</v>
      </c>
    </row>
    <row r="1814" customFormat="false" ht="12.75" hidden="false" customHeight="false" outlineLevel="0" collapsed="false">
      <c r="B1814" s="85" t="str">
        <f aca="false">FilterPk!A$19</f>
        <v>LT-PJM</v>
      </c>
      <c r="C1814" s="13" t="n">
        <f aca="false">C1813+1</f>
        <v>1813</v>
      </c>
      <c r="D1814" s="50" t="n">
        <f aca="false">FilterPk!B$19</f>
        <v>1818236.42109565</v>
      </c>
      <c r="E1814" s="50" t="n">
        <f aca="false">FilterPk!C$19</f>
        <v>25453.61</v>
      </c>
      <c r="F1814" s="50" t="n">
        <f aca="false">FilterPk!D$19</f>
        <v>45536</v>
      </c>
      <c r="G1814" s="50" t="n">
        <f aca="false">FilterPk!E$19</f>
        <v>312117.59</v>
      </c>
      <c r="H1814" s="50" t="n">
        <f aca="false">FilterPk!F$19</f>
        <v>211118</v>
      </c>
      <c r="I1814" s="50" t="n">
        <f aca="false">FilterPk!G$19</f>
        <v>0</v>
      </c>
      <c r="J1814" s="50" t="n">
        <f aca="false">FilterPk!H$19</f>
        <v>24536.25</v>
      </c>
      <c r="K1814" s="50" t="n">
        <f aca="false">FilterPk!I$19</f>
        <v>-12662.37</v>
      </c>
      <c r="L1814" s="50" t="n">
        <f aca="false">FilterPk!J$19</f>
        <v>-30078</v>
      </c>
      <c r="M1814" s="50" t="n">
        <f aca="false">FilterPk!K$19</f>
        <v>243523.27</v>
      </c>
      <c r="N1814" s="50" t="n">
        <f aca="false">FilterPk!L$19</f>
        <v>819544.35</v>
      </c>
      <c r="O1814" s="50" t="n">
        <f aca="false">FilterPk!M$19</f>
        <v>125485.18</v>
      </c>
      <c r="P1814" s="50" t="n">
        <f aca="false">FilterPk!N$19</f>
        <v>177105.54</v>
      </c>
      <c r="Q1814" s="51" t="n">
        <f aca="false">FilterPk!O$19</f>
        <v>1122135.07</v>
      </c>
    </row>
    <row r="1815" customFormat="false" ht="12.75" hidden="false" customHeight="false" outlineLevel="0" collapsed="false">
      <c r="B1815" s="85" t="str">
        <f aca="false">FilterPk!A$20</f>
        <v>LT- NY</v>
      </c>
      <c r="C1815" s="13" t="n">
        <f aca="false">C1814+1</f>
        <v>1814</v>
      </c>
      <c r="D1815" s="50" t="n">
        <f aca="false">FilterPk!B$20</f>
        <v>0</v>
      </c>
      <c r="E1815" s="50" t="n">
        <f aca="false">FilterPk!C$20</f>
        <v>-15908.51</v>
      </c>
      <c r="F1815" s="50" t="n">
        <f aca="false">FilterPk!D$20</f>
        <v>63126.67</v>
      </c>
      <c r="G1815" s="50" t="n">
        <f aca="false">FilterPk!E$20</f>
        <v>-17376.91</v>
      </c>
      <c r="H1815" s="50" t="n">
        <f aca="false">FilterPk!F$20</f>
        <v>0</v>
      </c>
      <c r="I1815" s="50" t="n">
        <f aca="false">FilterPk!G$20</f>
        <v>0</v>
      </c>
      <c r="J1815" s="50" t="n">
        <f aca="false">FilterPk!H$20</f>
        <v>0</v>
      </c>
      <c r="K1815" s="50" t="n">
        <f aca="false">FilterPk!I$20</f>
        <v>0</v>
      </c>
      <c r="L1815" s="50" t="n">
        <f aca="false">FilterPk!J$20</f>
        <v>0</v>
      </c>
      <c r="M1815" s="50" t="n">
        <f aca="false">FilterPk!K$20</f>
        <v>146381.01</v>
      </c>
      <c r="N1815" s="50" t="n">
        <f aca="false">FilterPk!L$20</f>
        <v>176222.26</v>
      </c>
      <c r="O1815" s="50" t="n">
        <f aca="false">FilterPk!M$20</f>
        <v>281909.77</v>
      </c>
      <c r="P1815" s="50" t="n">
        <f aca="false">FilterPk!N$20</f>
        <v>-177475.64</v>
      </c>
      <c r="Q1815" s="51" t="n">
        <f aca="false">FilterPk!O$20</f>
        <v>280656.39</v>
      </c>
    </row>
    <row r="1816" customFormat="false" ht="12.75" hidden="false" customHeight="false" outlineLevel="0" collapsed="false">
      <c r="B1816" s="85" t="str">
        <f aca="false">FilterPk!A$21</f>
        <v>ST- PJM</v>
      </c>
      <c r="C1816" s="13" t="n">
        <f aca="false">C1815+1</f>
        <v>1815</v>
      </c>
      <c r="D1816" s="50" t="n">
        <f aca="false">FilterPk!B$21</f>
        <v>1243093.71447674</v>
      </c>
      <c r="E1816" s="50" t="n">
        <f aca="false">FilterPk!C$21</f>
        <v>-91155.75</v>
      </c>
      <c r="F1816" s="50" t="n">
        <f aca="false">FilterPk!D$21</f>
        <v>-47515.78</v>
      </c>
      <c r="G1816" s="50" t="n">
        <f aca="false">FilterPk!E$21</f>
        <v>0</v>
      </c>
      <c r="H1816" s="50" t="n">
        <f aca="false">FilterPk!F$21</f>
        <v>0</v>
      </c>
      <c r="I1816" s="50" t="n">
        <f aca="false">FilterPk!G$21</f>
        <v>0</v>
      </c>
      <c r="J1816" s="50" t="n">
        <f aca="false">FilterPk!H$21</f>
        <v>0</v>
      </c>
      <c r="K1816" s="50" t="n">
        <f aca="false">FilterPk!I$21</f>
        <v>0</v>
      </c>
      <c r="L1816" s="50" t="n">
        <f aca="false">FilterPk!J$21</f>
        <v>0</v>
      </c>
      <c r="M1816" s="50" t="n">
        <f aca="false">FilterPk!K$21</f>
        <v>0</v>
      </c>
      <c r="N1816" s="50" t="n">
        <f aca="false">FilterPk!L$21</f>
        <v>-138671.53</v>
      </c>
      <c r="O1816" s="50" t="n">
        <f aca="false">FilterPk!M$21</f>
        <v>0</v>
      </c>
      <c r="P1816" s="50" t="n">
        <f aca="false">FilterPk!N$21</f>
        <v>0</v>
      </c>
      <c r="Q1816" s="51" t="n">
        <f aca="false">FilterPk!O$21</f>
        <v>-138671.53</v>
      </c>
    </row>
    <row r="1817" customFormat="false" ht="12.75" hidden="false" customHeight="false" outlineLevel="0" collapsed="false">
      <c r="B1817" s="85" t="str">
        <f aca="false">FilterPk!A$22</f>
        <v>ST- NENG</v>
      </c>
      <c r="C1817" s="13" t="n">
        <f aca="false">C1816+1</f>
        <v>1816</v>
      </c>
      <c r="D1817" s="50" t="n">
        <f aca="false">FilterPk!B$22</f>
        <v>539719.375927685</v>
      </c>
      <c r="E1817" s="50" t="n">
        <f aca="false">FilterPk!C$22</f>
        <v>13161.19</v>
      </c>
      <c r="F1817" s="50" t="n">
        <f aca="false">FilterPk!D$22</f>
        <v>63418.82</v>
      </c>
      <c r="G1817" s="50" t="n">
        <f aca="false">FilterPk!E$22</f>
        <v>0</v>
      </c>
      <c r="H1817" s="50" t="n">
        <f aca="false">FilterPk!F$22</f>
        <v>0</v>
      </c>
      <c r="I1817" s="50" t="n">
        <f aca="false">FilterPk!G$22</f>
        <v>0</v>
      </c>
      <c r="J1817" s="50" t="n">
        <f aca="false">FilterPk!H$22</f>
        <v>0</v>
      </c>
      <c r="K1817" s="50" t="n">
        <f aca="false">FilterPk!I$22</f>
        <v>0</v>
      </c>
      <c r="L1817" s="50" t="n">
        <f aca="false">FilterPk!J$22</f>
        <v>0</v>
      </c>
      <c r="M1817" s="50" t="n">
        <f aca="false">FilterPk!K$22</f>
        <v>0</v>
      </c>
      <c r="N1817" s="50" t="n">
        <f aca="false">FilterPk!L$22</f>
        <v>76580.01</v>
      </c>
      <c r="O1817" s="50" t="n">
        <f aca="false">FilterPk!M$22</f>
        <v>0</v>
      </c>
      <c r="P1817" s="50" t="n">
        <f aca="false">FilterPk!N$22</f>
        <v>0</v>
      </c>
      <c r="Q1817" s="51" t="n">
        <f aca="false">FilterPk!O$22</f>
        <v>76580.01</v>
      </c>
    </row>
    <row r="1818" customFormat="false" ht="12.75" hidden="false" customHeight="false" outlineLevel="0" collapsed="false">
      <c r="B1818" s="85" t="str">
        <f aca="false">FilterPk!A$23</f>
        <v>ST- NY</v>
      </c>
      <c r="C1818" s="13" t="n">
        <f aca="false">C1817+1</f>
        <v>1817</v>
      </c>
      <c r="D1818" s="50" t="n">
        <f aca="false">FilterPk!B$23</f>
        <v>251437.188425373</v>
      </c>
      <c r="E1818" s="50" t="n">
        <f aca="false">FilterPk!C$23</f>
        <v>10362.2</v>
      </c>
      <c r="F1818" s="50" t="n">
        <f aca="false">FilterPk!D$23</f>
        <v>-15838.59</v>
      </c>
      <c r="G1818" s="50" t="n">
        <f aca="false">FilterPk!E$23</f>
        <v>17339.87</v>
      </c>
      <c r="H1818" s="50" t="n">
        <f aca="false">FilterPk!F$23</f>
        <v>0</v>
      </c>
      <c r="I1818" s="50" t="n">
        <f aca="false">FilterPk!G$23</f>
        <v>0</v>
      </c>
      <c r="J1818" s="50" t="n">
        <f aca="false">FilterPk!H$23</f>
        <v>0</v>
      </c>
      <c r="K1818" s="50" t="n">
        <f aca="false">FilterPk!I$23</f>
        <v>0</v>
      </c>
      <c r="L1818" s="50" t="n">
        <f aca="false">FilterPk!J$23</f>
        <v>0</v>
      </c>
      <c r="M1818" s="50" t="n">
        <f aca="false">FilterPk!K$23</f>
        <v>0</v>
      </c>
      <c r="N1818" s="50" t="n">
        <f aca="false">FilterPk!L$23</f>
        <v>11863.48</v>
      </c>
      <c r="O1818" s="50" t="n">
        <f aca="false">FilterPk!M$23</f>
        <v>0</v>
      </c>
      <c r="P1818" s="50" t="n">
        <f aca="false">FilterPk!N$23</f>
        <v>0</v>
      </c>
      <c r="Q1818" s="51" t="n">
        <f aca="false">FilterPk!O$23</f>
        <v>11863.48</v>
      </c>
    </row>
    <row r="1819" customFormat="false" ht="12.75" hidden="false" customHeight="false" outlineLevel="0" collapsed="false">
      <c r="B1819" s="85" t="str">
        <f aca="false">FilterPk!A$24</f>
        <v>NE- PHYS</v>
      </c>
      <c r="C1819" s="13" t="n">
        <f aca="false">C1818+1</f>
        <v>1818</v>
      </c>
      <c r="D1819" s="50" t="n">
        <f aca="false">FilterPk!B$24</f>
        <v>0</v>
      </c>
      <c r="E1819" s="50" t="n">
        <f aca="false">FilterPk!C$24</f>
        <v>0</v>
      </c>
      <c r="F1819" s="50" t="n">
        <f aca="false">FilterPk!D$24</f>
        <v>0</v>
      </c>
      <c r="G1819" s="50" t="n">
        <f aca="false">FilterPk!E$24</f>
        <v>0</v>
      </c>
      <c r="H1819" s="50" t="n">
        <f aca="false">FilterPk!F$24</f>
        <v>0</v>
      </c>
      <c r="I1819" s="50" t="n">
        <f aca="false">FilterPk!G$24</f>
        <v>0</v>
      </c>
      <c r="J1819" s="50" t="n">
        <f aca="false">FilterPk!H$24</f>
        <v>0</v>
      </c>
      <c r="K1819" s="50" t="n">
        <f aca="false">FilterPk!I$24</f>
        <v>0</v>
      </c>
      <c r="L1819" s="50" t="n">
        <f aca="false">FilterPk!J$24</f>
        <v>0</v>
      </c>
      <c r="M1819" s="50" t="n">
        <f aca="false">FilterPk!K$24</f>
        <v>0</v>
      </c>
      <c r="N1819" s="50" t="n">
        <f aca="false">FilterPk!L$24</f>
        <v>0</v>
      </c>
      <c r="O1819" s="50" t="n">
        <f aca="false">FilterPk!M$24</f>
        <v>0</v>
      </c>
      <c r="P1819" s="50" t="n">
        <f aca="false">FilterPk!N$24</f>
        <v>0</v>
      </c>
      <c r="Q1819" s="51" t="n">
        <f aca="false">FilterPk!O$24</f>
        <v>0</v>
      </c>
    </row>
    <row r="1820" customFormat="false" ht="12.75" hidden="false" customHeight="false" outlineLevel="0" collapsed="false">
      <c r="B1820" s="85" t="str">
        <f aca="false">FilterPk!A$25</f>
        <v>LT-Southeast</v>
      </c>
      <c r="C1820" s="13" t="n">
        <f aca="false">C1819+1</f>
        <v>1819</v>
      </c>
      <c r="D1820" s="50" t="n">
        <f aca="false">FilterPk!B$25</f>
        <v>11411200.8859117</v>
      </c>
      <c r="E1820" s="50" t="n">
        <f aca="false">FilterPk!C$25</f>
        <v>45860.27</v>
      </c>
      <c r="F1820" s="50" t="n">
        <f aca="false">FilterPk!D$25</f>
        <v>54109.47</v>
      </c>
      <c r="G1820" s="50" t="n">
        <f aca="false">FilterPk!E$25</f>
        <v>124540.18</v>
      </c>
      <c r="H1820" s="50" t="n">
        <f aca="false">FilterPk!F$25</f>
        <v>77068.78</v>
      </c>
      <c r="I1820" s="50" t="n">
        <f aca="false">FilterPk!G$25</f>
        <v>75414.58</v>
      </c>
      <c r="J1820" s="50" t="n">
        <f aca="false">FilterPk!H$25</f>
        <v>134077.64</v>
      </c>
      <c r="K1820" s="50" t="n">
        <f aca="false">FilterPk!I$25</f>
        <v>429786.05</v>
      </c>
      <c r="L1820" s="50" t="n">
        <f aca="false">FilterPk!J$25</f>
        <v>118391.18</v>
      </c>
      <c r="M1820" s="50" t="n">
        <f aca="false">FilterPk!K$25</f>
        <v>1083243.13</v>
      </c>
      <c r="N1820" s="50" t="n">
        <f aca="false">FilterPk!L$25</f>
        <v>2142491.28</v>
      </c>
      <c r="O1820" s="50" t="n">
        <f aca="false">FilterPk!M$25</f>
        <v>344226</v>
      </c>
      <c r="P1820" s="50" t="n">
        <f aca="false">FilterPk!N$25</f>
        <v>1221747.4</v>
      </c>
      <c r="Q1820" s="51" t="n">
        <f aca="false">FilterPk!O$25</f>
        <v>3708464.68</v>
      </c>
    </row>
    <row r="1821" customFormat="false" ht="12.75" hidden="false" customHeight="false" outlineLevel="0" collapsed="false">
      <c r="B1821" s="85" t="str">
        <f aca="false">FilterPk!A$26</f>
        <v>ST-SPP</v>
      </c>
      <c r="C1821" s="13" t="n">
        <f aca="false">C1820+1</f>
        <v>1820</v>
      </c>
      <c r="D1821" s="50" t="n">
        <f aca="false">FilterPk!B$26</f>
        <v>52202.8773549933</v>
      </c>
      <c r="E1821" s="50" t="n">
        <f aca="false">FilterPk!C$26</f>
        <v>3181.7</v>
      </c>
      <c r="F1821" s="50" t="n">
        <f aca="false">FilterPk!D$26</f>
        <v>0</v>
      </c>
      <c r="G1821" s="50" t="n">
        <f aca="false">FilterPk!E$26</f>
        <v>0</v>
      </c>
      <c r="H1821" s="50" t="n">
        <f aca="false">FilterPk!F$26</f>
        <v>0</v>
      </c>
      <c r="I1821" s="50" t="n">
        <f aca="false">FilterPk!G$26</f>
        <v>0</v>
      </c>
      <c r="J1821" s="50" t="n">
        <f aca="false">FilterPk!H$26</f>
        <v>0</v>
      </c>
      <c r="K1821" s="50" t="n">
        <f aca="false">FilterPk!I$26</f>
        <v>0</v>
      </c>
      <c r="L1821" s="50" t="n">
        <f aca="false">FilterPk!J$26</f>
        <v>0</v>
      </c>
      <c r="M1821" s="50" t="n">
        <f aca="false">FilterPk!K$26</f>
        <v>0</v>
      </c>
      <c r="N1821" s="50" t="n">
        <f aca="false">FilterPk!L$26</f>
        <v>3181.7</v>
      </c>
      <c r="O1821" s="50" t="n">
        <f aca="false">FilterPk!M$26</f>
        <v>0</v>
      </c>
      <c r="P1821" s="50" t="n">
        <f aca="false">FilterPk!N$26</f>
        <v>0</v>
      </c>
      <c r="Q1821" s="51" t="n">
        <f aca="false">FilterPk!O$26</f>
        <v>3181.7</v>
      </c>
    </row>
    <row r="1822" customFormat="false" ht="12.75" hidden="false" customHeight="false" outlineLevel="0" collapsed="false">
      <c r="B1822" s="85" t="str">
        <f aca="false">FilterPk!A$27</f>
        <v>ST-SERC</v>
      </c>
      <c r="C1822" s="13" t="n">
        <f aca="false">C1821+1</f>
        <v>1821</v>
      </c>
      <c r="D1822" s="50" t="n">
        <f aca="false">FilterPk!B$27</f>
        <v>686881.973218232</v>
      </c>
      <c r="E1822" s="50" t="n">
        <f aca="false">FilterPk!C$27</f>
        <v>-12726.81</v>
      </c>
      <c r="F1822" s="50" t="n">
        <f aca="false">FilterPk!D$27</f>
        <v>-31677.19</v>
      </c>
      <c r="G1822" s="50" t="n">
        <f aca="false">FilterPk!E$27</f>
        <v>138718.93</v>
      </c>
      <c r="H1822" s="50" t="n">
        <f aca="false">FilterPk!F$27</f>
        <v>0</v>
      </c>
      <c r="I1822" s="50" t="n">
        <f aca="false">FilterPk!G$27</f>
        <v>0</v>
      </c>
      <c r="J1822" s="50" t="n">
        <f aca="false">FilterPk!H$27</f>
        <v>0</v>
      </c>
      <c r="K1822" s="50" t="n">
        <f aca="false">FilterPk!I$27</f>
        <v>0</v>
      </c>
      <c r="L1822" s="50" t="n">
        <f aca="false">FilterPk!J$27</f>
        <v>0</v>
      </c>
      <c r="M1822" s="50" t="n">
        <f aca="false">FilterPk!K$27</f>
        <v>0</v>
      </c>
      <c r="N1822" s="50" t="n">
        <f aca="false">FilterPk!L$27</f>
        <v>94314.93</v>
      </c>
      <c r="O1822" s="50" t="n">
        <f aca="false">FilterPk!M$27</f>
        <v>0</v>
      </c>
      <c r="P1822" s="50" t="n">
        <f aca="false">FilterPk!N$27</f>
        <v>0</v>
      </c>
      <c r="Q1822" s="51" t="n">
        <f aca="false">FilterPk!O$27</f>
        <v>94314.93</v>
      </c>
    </row>
    <row r="1823" customFormat="false" ht="12.75" hidden="false" customHeight="false" outlineLevel="0" collapsed="false">
      <c r="B1823" s="85" t="str">
        <f aca="false">FilterPk!A$28</f>
        <v>LT- Texas</v>
      </c>
      <c r="C1823" s="13" t="n">
        <f aca="false">C1822+1</f>
        <v>1822</v>
      </c>
      <c r="D1823" s="50" t="n">
        <f aca="false">FilterPk!B$28</f>
        <v>3826684.70313045</v>
      </c>
      <c r="E1823" s="50" t="n">
        <f aca="false">FilterPk!C$28</f>
        <v>-6382.69</v>
      </c>
      <c r="F1823" s="50" t="n">
        <f aca="false">FilterPk!D$28</f>
        <v>71634.81</v>
      </c>
      <c r="G1823" s="50" t="n">
        <f aca="false">FilterPk!E$28</f>
        <v>28710.67</v>
      </c>
      <c r="H1823" s="50" t="n">
        <f aca="false">FilterPk!F$28</f>
        <v>106726.26</v>
      </c>
      <c r="I1823" s="50" t="n">
        <f aca="false">FilterPk!G$28</f>
        <v>68401.15</v>
      </c>
      <c r="J1823" s="50" t="n">
        <f aca="false">FilterPk!H$28</f>
        <v>107963.61</v>
      </c>
      <c r="K1823" s="50" t="n">
        <f aca="false">FilterPk!I$28</f>
        <v>204731.1</v>
      </c>
      <c r="L1823" s="50" t="n">
        <f aca="false">FilterPk!J$28</f>
        <v>63773.36</v>
      </c>
      <c r="M1823" s="50" t="n">
        <f aca="false">FilterPk!K$28</f>
        <v>194039.66</v>
      </c>
      <c r="N1823" s="50" t="n">
        <f aca="false">FilterPk!L$28</f>
        <v>839597.93</v>
      </c>
      <c r="O1823" s="50" t="n">
        <f aca="false">FilterPk!M$28</f>
        <v>673610.11</v>
      </c>
      <c r="P1823" s="50" t="n">
        <f aca="false">FilterPk!N$28</f>
        <v>107208.74</v>
      </c>
      <c r="Q1823" s="51" t="n">
        <f aca="false">FilterPk!O$28</f>
        <v>1620416.78</v>
      </c>
    </row>
    <row r="1824" customFormat="false" ht="12.75" hidden="false" customHeight="false" outlineLevel="0" collapsed="false">
      <c r="B1824" s="85" t="str">
        <f aca="false">FilterPk!A$29</f>
        <v>St- Texas</v>
      </c>
      <c r="C1824" s="13" t="n">
        <f aca="false">C1823+1</f>
        <v>1823</v>
      </c>
      <c r="D1824" s="50" t="n">
        <f aca="false">FilterPk!B$29</f>
        <v>445563.239343252</v>
      </c>
      <c r="E1824" s="50" t="n">
        <f aca="false">FilterPk!C$29</f>
        <v>30194</v>
      </c>
      <c r="F1824" s="50" t="n">
        <f aca="false">FilterPk!D$29</f>
        <v>31677.19</v>
      </c>
      <c r="G1824" s="50" t="n">
        <f aca="false">FilterPk!E$29</f>
        <v>0</v>
      </c>
      <c r="H1824" s="50" t="n">
        <f aca="false">FilterPk!F$29</f>
        <v>0</v>
      </c>
      <c r="I1824" s="50" t="n">
        <f aca="false">FilterPk!G$29</f>
        <v>0</v>
      </c>
      <c r="J1824" s="50" t="n">
        <f aca="false">FilterPk!H$29</f>
        <v>0</v>
      </c>
      <c r="K1824" s="50" t="n">
        <f aca="false">FilterPk!I$29</f>
        <v>0</v>
      </c>
      <c r="L1824" s="50" t="n">
        <f aca="false">FilterPk!J$29</f>
        <v>0</v>
      </c>
      <c r="M1824" s="50" t="n">
        <f aca="false">FilterPk!K$29</f>
        <v>0</v>
      </c>
      <c r="N1824" s="50" t="n">
        <f aca="false">FilterPk!L$29</f>
        <v>61871.19</v>
      </c>
      <c r="O1824" s="50" t="n">
        <f aca="false">FilterPk!M$29</f>
        <v>0</v>
      </c>
      <c r="P1824" s="50" t="n">
        <f aca="false">FilterPk!N$29</f>
        <v>0</v>
      </c>
      <c r="Q1824" s="51" t="n">
        <f aca="false">FilterPk!O$29</f>
        <v>61871.19</v>
      </c>
    </row>
    <row r="1825" customFormat="false" ht="12.75" hidden="false" customHeight="false" outlineLevel="0" collapsed="false">
      <c r="B1825" s="85"/>
      <c r="C1825" s="13" t="n">
        <f aca="false">C1824+1</f>
        <v>1824</v>
      </c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1"/>
    </row>
    <row r="1826" customFormat="false" ht="12.75" hidden="false" customHeight="false" outlineLevel="0" collapsed="false">
      <c r="B1826" s="85" t="str">
        <f aca="false">FilterPk!A$32</f>
        <v>Gas positions</v>
      </c>
      <c r="C1826" s="13" t="n">
        <f aca="false">C1825+1</f>
        <v>1825</v>
      </c>
      <c r="D1826" s="50" t="s">
        <v>4</v>
      </c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1"/>
    </row>
    <row r="1827" customFormat="false" ht="12.75" hidden="false" customHeight="false" outlineLevel="0" collapsed="false">
      <c r="B1827" s="85" t="str">
        <f aca="false">FilterPk!A$33</f>
        <v>Kevin Presto</v>
      </c>
      <c r="C1827" s="13" t="n">
        <f aca="false">C1826+1</f>
        <v>1826</v>
      </c>
      <c r="D1827" s="50" t="n">
        <f aca="false">FilterPk!B$33</f>
        <v>0</v>
      </c>
      <c r="E1827" s="50" t="n">
        <f aca="false">FilterPk!C$33</f>
        <v>0</v>
      </c>
      <c r="F1827" s="50" t="n">
        <f aca="false">FilterPk!D$33</f>
        <v>0</v>
      </c>
      <c r="G1827" s="50" t="n">
        <f aca="false">FilterPk!E$33</f>
        <v>0</v>
      </c>
      <c r="H1827" s="50" t="n">
        <f aca="false">FilterPk!F$33</f>
        <v>148.212616</v>
      </c>
      <c r="I1827" s="50" t="n">
        <f aca="false">FilterPk!G$33</f>
        <v>152.45636</v>
      </c>
      <c r="J1827" s="50" t="n">
        <f aca="false">FilterPk!H$33</f>
        <v>146.860915</v>
      </c>
      <c r="K1827" s="50" t="n">
        <f aca="false">FilterPk!I$33</f>
        <v>301.509361</v>
      </c>
      <c r="L1827" s="50" t="n">
        <f aca="false">FilterPk!J$33</f>
        <v>144.921279</v>
      </c>
      <c r="M1827" s="50" t="n">
        <f aca="false">FilterPk!K$33</f>
        <v>149.116289</v>
      </c>
      <c r="N1827" s="50" t="n">
        <f aca="false">FilterPk!L$33</f>
        <v>1043.07682</v>
      </c>
      <c r="O1827" s="50" t="n">
        <f aca="false">FilterPk!M$33</f>
        <v>0</v>
      </c>
      <c r="P1827" s="50" t="n">
        <f aca="false">FilterPk!N$33</f>
        <v>0</v>
      </c>
      <c r="Q1827" s="51" t="n">
        <f aca="false">FilterPk!O$33</f>
        <v>1043.07682</v>
      </c>
    </row>
    <row r="1828" customFormat="false" ht="12.75" hidden="false" customHeight="false" outlineLevel="0" collapsed="false">
      <c r="B1828" s="85" t="str">
        <f aca="false">FilterPk!A$34</f>
        <v>Fletcher Sturm</v>
      </c>
      <c r="C1828" s="13" t="n">
        <f aca="false">C1827+1</f>
        <v>1827</v>
      </c>
      <c r="D1828" s="50" t="n">
        <f aca="false">FilterPk!B$34</f>
        <v>0</v>
      </c>
      <c r="E1828" s="50" t="n">
        <f aca="false">FilterPk!C$34</f>
        <v>0</v>
      </c>
      <c r="F1828" s="50" t="n">
        <f aca="false">FilterPk!D$34</f>
        <v>10.382539</v>
      </c>
      <c r="G1828" s="50" t="n">
        <f aca="false">FilterPk!E$34</f>
        <v>-372.732218</v>
      </c>
      <c r="H1828" s="50" t="n">
        <f aca="false">FilterPk!F$34</f>
        <v>-18.430041</v>
      </c>
      <c r="I1828" s="50" t="n">
        <f aca="false">FilterPk!G$34</f>
        <v>-7.519049</v>
      </c>
      <c r="J1828" s="50" t="n">
        <f aca="false">FilterPk!H$34</f>
        <v>7.209206</v>
      </c>
      <c r="K1828" s="50" t="n">
        <f aca="false">FilterPk!I$34</f>
        <v>16.283645</v>
      </c>
      <c r="L1828" s="50" t="n">
        <f aca="false">FilterPk!J$34</f>
        <v>-0.622678</v>
      </c>
      <c r="M1828" s="50" t="n">
        <f aca="false">FilterPk!K$34</f>
        <v>48.787102</v>
      </c>
      <c r="N1828" s="50" t="n">
        <f aca="false">FilterPk!L$34</f>
        <v>-316.641494</v>
      </c>
      <c r="O1828" s="50" t="n">
        <f aca="false">FilterPk!M$34</f>
        <v>137.057149</v>
      </c>
      <c r="P1828" s="50" t="n">
        <f aca="false">FilterPk!N$34</f>
        <v>0</v>
      </c>
      <c r="Q1828" s="51" t="n">
        <f aca="false">FilterPk!O$34</f>
        <v>-179.584345</v>
      </c>
    </row>
    <row r="1829" customFormat="false" ht="12.75" hidden="false" customHeight="false" outlineLevel="0" collapsed="false">
      <c r="B1829" s="85" t="str">
        <f aca="false">FilterPk!A$35</f>
        <v>Doug Gilbert-Smith</v>
      </c>
      <c r="C1829" s="13" t="n">
        <f aca="false">C1828+1</f>
        <v>1828</v>
      </c>
      <c r="D1829" s="50" t="n">
        <f aca="false">FilterPk!B$35</f>
        <v>0</v>
      </c>
      <c r="E1829" s="50" t="n">
        <f aca="false">FilterPk!C$35</f>
        <v>0</v>
      </c>
      <c r="F1829" s="50" t="n">
        <f aca="false">FilterPk!D$35</f>
        <v>-34.907</v>
      </c>
      <c r="G1829" s="50" t="n">
        <f aca="false">FilterPk!E$35</f>
        <v>38.473605</v>
      </c>
      <c r="H1829" s="50" t="n">
        <f aca="false">FilterPk!F$35</f>
        <v>-29.642523</v>
      </c>
      <c r="I1829" s="50" t="n">
        <f aca="false">FilterPk!G$35</f>
        <v>30.491272</v>
      </c>
      <c r="J1829" s="50" t="n">
        <f aca="false">FilterPk!H$35</f>
        <v>0</v>
      </c>
      <c r="K1829" s="50" t="n">
        <f aca="false">FilterPk!I$35</f>
        <v>90.452808</v>
      </c>
      <c r="L1829" s="50" t="n">
        <f aca="false">FilterPk!J$35</f>
        <v>0</v>
      </c>
      <c r="M1829" s="50" t="n">
        <f aca="false">FilterPk!K$35</f>
        <v>14.574853</v>
      </c>
      <c r="N1829" s="50" t="n">
        <f aca="false">FilterPk!L$35</f>
        <v>109.443015</v>
      </c>
      <c r="O1829" s="50" t="n">
        <f aca="false">FilterPk!M$35</f>
        <v>94.93307</v>
      </c>
      <c r="P1829" s="50" t="n">
        <f aca="false">FilterPk!N$35</f>
        <v>-157.516125</v>
      </c>
      <c r="Q1829" s="51" t="n">
        <f aca="false">FilterPk!O$35</f>
        <v>46.85996</v>
      </c>
    </row>
    <row r="1830" customFormat="false" ht="12.75" hidden="false" customHeight="false" outlineLevel="0" collapsed="false">
      <c r="B1830" s="85" t="str">
        <f aca="false">FilterPk!A$36</f>
        <v>Rogers Herndon</v>
      </c>
      <c r="C1830" s="13" t="n">
        <f aca="false">C1829+1</f>
        <v>1829</v>
      </c>
      <c r="D1830" s="50" t="n">
        <f aca="false">FilterPk!B$36</f>
        <v>0</v>
      </c>
      <c r="E1830" s="50" t="n">
        <f aca="false">FilterPk!C$36</f>
        <v>0</v>
      </c>
      <c r="F1830" s="50" t="n">
        <f aca="false">FilterPk!D$36</f>
        <v>-16.269581</v>
      </c>
      <c r="G1830" s="50" t="n">
        <f aca="false">FilterPk!E$36</f>
        <v>-36.150495</v>
      </c>
      <c r="H1830" s="50" t="n">
        <f aca="false">FilterPk!F$36</f>
        <v>-105.080472</v>
      </c>
      <c r="I1830" s="50" t="n">
        <f aca="false">FilterPk!G$36</f>
        <v>-21.496839</v>
      </c>
      <c r="J1830" s="50" t="n">
        <f aca="false">FilterPk!H$36</f>
        <v>76.011979</v>
      </c>
      <c r="K1830" s="50" t="n">
        <f aca="false">FilterPk!I$36</f>
        <v>315.376651</v>
      </c>
      <c r="L1830" s="50" t="n">
        <f aca="false">FilterPk!J$36</f>
        <v>0.622678</v>
      </c>
      <c r="M1830" s="50" t="n">
        <f aca="false">FilterPk!K$36</f>
        <v>131.855286</v>
      </c>
      <c r="N1830" s="50" t="n">
        <f aca="false">FilterPk!L$36</f>
        <v>344.869207</v>
      </c>
      <c r="O1830" s="50" t="n">
        <f aca="false">FilterPk!M$36</f>
        <v>500.495437</v>
      </c>
      <c r="P1830" s="50" t="n">
        <f aca="false">FilterPk!N$36</f>
        <v>0</v>
      </c>
      <c r="Q1830" s="51" t="n">
        <f aca="false">FilterPk!O$36</f>
        <v>845.364644</v>
      </c>
    </row>
    <row r="1831" customFormat="false" ht="12.75" hidden="false" customHeight="false" outlineLevel="0" collapsed="false">
      <c r="B1831" s="85" t="str">
        <f aca="false">FilterPk!A$37</f>
        <v>Dana Davis</v>
      </c>
      <c r="C1831" s="13" t="n">
        <f aca="false">C1830+1</f>
        <v>1830</v>
      </c>
      <c r="D1831" s="50" t="n">
        <f aca="false">FilterPk!B$37</f>
        <v>0</v>
      </c>
      <c r="E1831" s="50" t="n">
        <f aca="false">FilterPk!C$37</f>
        <v>0</v>
      </c>
      <c r="F1831" s="50" t="n">
        <f aca="false">FilterPk!D$37</f>
        <v>4.986714</v>
      </c>
      <c r="G1831" s="50" t="n">
        <f aca="false">FilterPk!E$37</f>
        <v>-10.425106</v>
      </c>
      <c r="H1831" s="50" t="n">
        <f aca="false">FilterPk!F$37</f>
        <v>34.582944</v>
      </c>
      <c r="I1831" s="50" t="n">
        <f aca="false">FilterPk!G$37</f>
        <v>31.966656</v>
      </c>
      <c r="J1831" s="50" t="n">
        <f aca="false">FilterPk!H$37</f>
        <v>34.267547</v>
      </c>
      <c r="K1831" s="50" t="n">
        <f aca="false">FilterPk!I$37</f>
        <v>70.027981</v>
      </c>
      <c r="L1831" s="50" t="n">
        <f aca="false">FilterPk!J$37</f>
        <v>33.814965</v>
      </c>
      <c r="M1831" s="50" t="n">
        <f aca="false">FilterPk!K$37</f>
        <v>44.191074</v>
      </c>
      <c r="N1831" s="50" t="n">
        <f aca="false">FilterPk!L$37</f>
        <v>243.412775</v>
      </c>
      <c r="O1831" s="50" t="n">
        <f aca="false">FilterPk!M$37</f>
        <v>27.55263</v>
      </c>
      <c r="P1831" s="50" t="n">
        <f aca="false">FilterPk!N$37</f>
        <v>0</v>
      </c>
      <c r="Q1831" s="51" t="n">
        <f aca="false">FilterPk!O$37</f>
        <v>270.965405</v>
      </c>
    </row>
    <row r="1832" customFormat="false" ht="12.75" hidden="false" customHeight="false" outlineLevel="0" collapsed="false">
      <c r="B1832" s="85" t="str">
        <f aca="false">FilterPk!A$38</f>
        <v>Tom May</v>
      </c>
      <c r="C1832" s="13" t="n">
        <f aca="false">C1831+1</f>
        <v>1831</v>
      </c>
      <c r="D1832" s="50" t="n">
        <f aca="false">FilterPk!B$38</f>
        <v>0</v>
      </c>
      <c r="E1832" s="50" t="n">
        <f aca="false">FilterPk!C$38</f>
        <v>0</v>
      </c>
      <c r="F1832" s="50" t="n">
        <f aca="false">FilterPk!D$38</f>
        <v>0</v>
      </c>
      <c r="G1832" s="50" t="n">
        <f aca="false">FilterPk!E$38</f>
        <v>0</v>
      </c>
      <c r="H1832" s="50" t="n">
        <f aca="false">FilterPk!F$38</f>
        <v>0</v>
      </c>
      <c r="I1832" s="50" t="n">
        <f aca="false">FilterPk!G$38</f>
        <v>0</v>
      </c>
      <c r="J1832" s="50" t="n">
        <f aca="false">FilterPk!H$38</f>
        <v>0</v>
      </c>
      <c r="K1832" s="50" t="n">
        <f aca="false">FilterPk!I$38</f>
        <v>0</v>
      </c>
      <c r="L1832" s="50" t="n">
        <f aca="false">FilterPk!J$38</f>
        <v>0</v>
      </c>
      <c r="M1832" s="50" t="n">
        <f aca="false">FilterPk!K$38</f>
        <v>0</v>
      </c>
      <c r="N1832" s="50" t="n">
        <f aca="false">FilterPk!L$38</f>
        <v>0</v>
      </c>
      <c r="O1832" s="50" t="n">
        <f aca="false">FilterPk!M$38</f>
        <v>0</v>
      </c>
      <c r="P1832" s="50" t="n">
        <f aca="false">FilterPk!N$38</f>
        <v>0</v>
      </c>
      <c r="Q1832" s="51" t="n">
        <f aca="false">FilterPk!O$38</f>
        <v>0</v>
      </c>
    </row>
    <row r="1833" customFormat="false" ht="12.75" hidden="false" customHeight="false" outlineLevel="0" collapsed="false">
      <c r="B1833" s="85" t="str">
        <f aca="false">FilterPk!A$39</f>
        <v>Clint Dean</v>
      </c>
      <c r="C1833" s="13" t="n">
        <f aca="false">C1832+1</f>
        <v>1832</v>
      </c>
      <c r="D1833" s="50" t="n">
        <f aca="false">FilterPk!B$39</f>
        <v>0</v>
      </c>
      <c r="E1833" s="50" t="n">
        <f aca="false">FilterPk!C$39</f>
        <v>0</v>
      </c>
      <c r="F1833" s="50" t="n">
        <f aca="false">FilterPk!D$39</f>
        <v>-27.9256</v>
      </c>
      <c r="G1833" s="50" t="n">
        <f aca="false">FilterPk!E$39</f>
        <v>0</v>
      </c>
      <c r="H1833" s="50" t="n">
        <f aca="false">FilterPk!F$39</f>
        <v>0</v>
      </c>
      <c r="I1833" s="50" t="n">
        <f aca="false">FilterPk!G$39</f>
        <v>0</v>
      </c>
      <c r="J1833" s="50" t="n">
        <f aca="false">FilterPk!H$39</f>
        <v>0</v>
      </c>
      <c r="K1833" s="50" t="n">
        <f aca="false">FilterPk!I$39</f>
        <v>0</v>
      </c>
      <c r="L1833" s="50" t="n">
        <f aca="false">FilterPk!J$39</f>
        <v>0</v>
      </c>
      <c r="M1833" s="50" t="n">
        <f aca="false">FilterPk!K$39</f>
        <v>0</v>
      </c>
      <c r="N1833" s="50" t="n">
        <f aca="false">FilterPk!L$39</f>
        <v>-27.9256</v>
      </c>
      <c r="O1833" s="50" t="n">
        <f aca="false">FilterPk!M$39</f>
        <v>0</v>
      </c>
      <c r="P1833" s="50" t="n">
        <f aca="false">FilterPk!N$39</f>
        <v>0</v>
      </c>
      <c r="Q1833" s="51" t="n">
        <f aca="false">FilterPk!O$39</f>
        <v>-27.9256</v>
      </c>
    </row>
    <row r="1834" customFormat="false" ht="12.75" hidden="false" customHeight="false" outlineLevel="0" collapsed="false">
      <c r="B1834" s="85" t="str">
        <f aca="false">FilterPk!A$40</f>
        <v>Rob Benson</v>
      </c>
      <c r="C1834" s="13" t="n">
        <f aca="false">C1833+1</f>
        <v>1833</v>
      </c>
      <c r="D1834" s="50" t="n">
        <f aca="false">FilterPk!B$40</f>
        <v>0</v>
      </c>
      <c r="E1834" s="50" t="n">
        <f aca="false">FilterPk!C$40</f>
        <v>0</v>
      </c>
      <c r="F1834" s="50" t="n">
        <f aca="false">FilterPk!D$40</f>
        <v>0</v>
      </c>
      <c r="G1834" s="50" t="n">
        <f aca="false">FilterPk!E$40</f>
        <v>-76.947211</v>
      </c>
      <c r="H1834" s="50" t="n">
        <f aca="false">FilterPk!F$40</f>
        <v>0</v>
      </c>
      <c r="I1834" s="50" t="n">
        <f aca="false">FilterPk!G$40</f>
        <v>0</v>
      </c>
      <c r="J1834" s="50" t="n">
        <f aca="false">FilterPk!H$40</f>
        <v>0</v>
      </c>
      <c r="K1834" s="50" t="n">
        <f aca="false">FilterPk!I$40</f>
        <v>0</v>
      </c>
      <c r="L1834" s="50" t="n">
        <f aca="false">FilterPk!J$40</f>
        <v>0</v>
      </c>
      <c r="M1834" s="50" t="n">
        <f aca="false">FilterPk!K$40</f>
        <v>0</v>
      </c>
      <c r="N1834" s="50" t="n">
        <f aca="false">FilterPk!L$40</f>
        <v>-76.947211</v>
      </c>
      <c r="O1834" s="50" t="n">
        <f aca="false">FilterPk!M$40</f>
        <v>0</v>
      </c>
      <c r="P1834" s="50" t="n">
        <f aca="false">FilterPk!N$40</f>
        <v>0</v>
      </c>
      <c r="Q1834" s="51" t="n">
        <f aca="false">FilterPk!O$40</f>
        <v>-76.947211</v>
      </c>
    </row>
    <row r="1835" customFormat="false" ht="12.75" hidden="false" customHeight="false" outlineLevel="0" collapsed="false">
      <c r="B1835" s="85" t="str">
        <f aca="false">FilterPk!A$41</f>
        <v>Matt Lorenz</v>
      </c>
      <c r="C1835" s="13" t="n">
        <f aca="false">C1834+1</f>
        <v>1834</v>
      </c>
      <c r="D1835" s="50" t="n">
        <f aca="false">FilterPk!B$41</f>
        <v>0</v>
      </c>
      <c r="E1835" s="50" t="n">
        <f aca="false">FilterPk!C$41</f>
        <v>0</v>
      </c>
      <c r="F1835" s="50" t="n">
        <f aca="false">FilterPk!D$41</f>
        <v>0</v>
      </c>
      <c r="G1835" s="50" t="n">
        <f aca="false">FilterPk!E$41</f>
        <v>0</v>
      </c>
      <c r="H1835" s="50" t="n">
        <f aca="false">FilterPk!F$41</f>
        <v>0</v>
      </c>
      <c r="I1835" s="50" t="n">
        <f aca="false">FilterPk!G$41</f>
        <v>0</v>
      </c>
      <c r="J1835" s="50" t="n">
        <f aca="false">FilterPk!H$41</f>
        <v>0</v>
      </c>
      <c r="K1835" s="50" t="n">
        <f aca="false">FilterPk!I$41</f>
        <v>0</v>
      </c>
      <c r="L1835" s="50" t="n">
        <f aca="false">FilterPk!J$41</f>
        <v>0</v>
      </c>
      <c r="M1835" s="50" t="n">
        <f aca="false">FilterPk!K$41</f>
        <v>0</v>
      </c>
      <c r="N1835" s="50" t="n">
        <f aca="false">FilterPk!L$41</f>
        <v>0</v>
      </c>
      <c r="O1835" s="50" t="n">
        <f aca="false">FilterPk!M$41</f>
        <v>0</v>
      </c>
      <c r="P1835" s="50" t="n">
        <f aca="false">FilterPk!N$41</f>
        <v>0</v>
      </c>
      <c r="Q1835" s="51" t="n">
        <f aca="false">FilterPk!O$41</f>
        <v>0</v>
      </c>
    </row>
    <row r="1836" customFormat="false" ht="12.75" hidden="false" customHeight="false" outlineLevel="0" collapsed="false">
      <c r="B1836" s="85" t="str">
        <f aca="false">FilterPk!A$42</f>
        <v>John Forney</v>
      </c>
      <c r="C1836" s="13" t="n">
        <f aca="false">C1835+1</f>
        <v>1835</v>
      </c>
      <c r="D1836" s="50" t="n">
        <f aca="false">FilterPk!B$42</f>
        <v>0</v>
      </c>
      <c r="E1836" s="50" t="n">
        <f aca="false">FilterPk!C$42</f>
        <v>0</v>
      </c>
      <c r="F1836" s="50" t="n">
        <f aca="false">FilterPk!D$42</f>
        <v>0</v>
      </c>
      <c r="G1836" s="50" t="n">
        <f aca="false">FilterPk!E$42</f>
        <v>0</v>
      </c>
      <c r="H1836" s="50" t="n">
        <f aca="false">FilterPk!F$42</f>
        <v>0</v>
      </c>
      <c r="I1836" s="50" t="n">
        <f aca="false">FilterPk!G$42</f>
        <v>0</v>
      </c>
      <c r="J1836" s="50" t="n">
        <f aca="false">FilterPk!H$42</f>
        <v>0</v>
      </c>
      <c r="K1836" s="50" t="n">
        <f aca="false">FilterPk!I$42</f>
        <v>0</v>
      </c>
      <c r="L1836" s="50" t="n">
        <f aca="false">FilterPk!J$42</f>
        <v>0</v>
      </c>
      <c r="M1836" s="50" t="n">
        <f aca="false">FilterPk!K$42</f>
        <v>0</v>
      </c>
      <c r="N1836" s="50" t="n">
        <f aca="false">FilterPk!L$42</f>
        <v>0</v>
      </c>
      <c r="O1836" s="50" t="n">
        <f aca="false">FilterPk!M$42</f>
        <v>0</v>
      </c>
      <c r="P1836" s="50" t="n">
        <f aca="false">FilterPk!N$42</f>
        <v>0</v>
      </c>
      <c r="Q1836" s="51" t="n">
        <f aca="false">FilterPk!O$42</f>
        <v>0</v>
      </c>
    </row>
    <row r="1837" customFormat="false" ht="12.75" hidden="false" customHeight="false" outlineLevel="0" collapsed="false">
      <c r="B1837" s="85" t="str">
        <f aca="false">FilterPk!A$43</f>
        <v>Mike Carson</v>
      </c>
      <c r="C1837" s="13" t="n">
        <f aca="false">C1836+1</f>
        <v>1836</v>
      </c>
      <c r="D1837" s="50" t="n">
        <f aca="false">FilterPk!B$43</f>
        <v>0</v>
      </c>
      <c r="E1837" s="50" t="n">
        <f aca="false">FilterPk!C$43</f>
        <v>0</v>
      </c>
      <c r="F1837" s="50" t="n">
        <f aca="false">FilterPk!D$43</f>
        <v>0</v>
      </c>
      <c r="G1837" s="50" t="n">
        <f aca="false">FilterPk!E$43</f>
        <v>0</v>
      </c>
      <c r="H1837" s="50" t="n">
        <f aca="false">FilterPk!F$43</f>
        <v>0</v>
      </c>
      <c r="I1837" s="50" t="n">
        <f aca="false">FilterPk!G$43</f>
        <v>0</v>
      </c>
      <c r="J1837" s="50" t="n">
        <f aca="false">FilterPk!H$43</f>
        <v>0</v>
      </c>
      <c r="K1837" s="50" t="n">
        <f aca="false">FilterPk!I$43</f>
        <v>0</v>
      </c>
      <c r="L1837" s="50" t="n">
        <f aca="false">FilterPk!J$43</f>
        <v>0</v>
      </c>
      <c r="M1837" s="50" t="n">
        <f aca="false">FilterPk!K$43</f>
        <v>0</v>
      </c>
      <c r="N1837" s="50" t="n">
        <f aca="false">FilterPk!L$43</f>
        <v>0</v>
      </c>
      <c r="O1837" s="50" t="n">
        <f aca="false">FilterPk!M$43</f>
        <v>0</v>
      </c>
      <c r="P1837" s="50" t="n">
        <f aca="false">FilterPk!N$43</f>
        <v>0</v>
      </c>
      <c r="Q1837" s="51" t="n">
        <f aca="false">FilterPk!O$43</f>
        <v>0</v>
      </c>
    </row>
    <row r="1838" customFormat="false" ht="12.75" hidden="false" customHeight="false" outlineLevel="0" collapsed="false">
      <c r="B1838" s="85" t="str">
        <f aca="false">FilterPk!A$44</f>
        <v>Chris Dorland</v>
      </c>
      <c r="C1838" s="13" t="n">
        <f aca="false">C1837+1</f>
        <v>1837</v>
      </c>
      <c r="D1838" s="50" t="n">
        <f aca="false">FilterPk!B$44</f>
        <v>0</v>
      </c>
      <c r="E1838" s="50" t="n">
        <f aca="false">FilterPk!C$44</f>
        <v>0</v>
      </c>
      <c r="F1838" s="50" t="n">
        <f aca="false">FilterPk!D$44</f>
        <v>0</v>
      </c>
      <c r="G1838" s="50" t="n">
        <f aca="false">FilterPk!E$44</f>
        <v>0</v>
      </c>
      <c r="H1838" s="50" t="n">
        <f aca="false">FilterPk!F$44</f>
        <v>0</v>
      </c>
      <c r="I1838" s="50" t="n">
        <f aca="false">FilterPk!G$44</f>
        <v>0</v>
      </c>
      <c r="J1838" s="50" t="n">
        <f aca="false">FilterPk!H$44</f>
        <v>0</v>
      </c>
      <c r="K1838" s="50" t="n">
        <f aca="false">FilterPk!I$44</f>
        <v>0</v>
      </c>
      <c r="L1838" s="50" t="n">
        <f aca="false">FilterPk!J$44</f>
        <v>0</v>
      </c>
      <c r="M1838" s="50" t="n">
        <f aca="false">FilterPk!K$44</f>
        <v>0</v>
      </c>
      <c r="N1838" s="50" t="n">
        <f aca="false">FilterPk!L$44</f>
        <v>0</v>
      </c>
      <c r="O1838" s="50" t="n">
        <f aca="false">FilterPk!M$44</f>
        <v>0</v>
      </c>
      <c r="P1838" s="50" t="n">
        <f aca="false">FilterPk!N$44</f>
        <v>0</v>
      </c>
      <c r="Q1838" s="51" t="n">
        <f aca="false">FilterPk!O$44</f>
        <v>0</v>
      </c>
    </row>
    <row r="1839" customFormat="false" ht="12.75" hidden="false" customHeight="false" outlineLevel="0" collapsed="false">
      <c r="B1839" s="85" t="str">
        <f aca="false">FilterPk!A$45</f>
        <v>Jeff King</v>
      </c>
      <c r="C1839" s="13" t="n">
        <f aca="false">C1838+1</f>
        <v>1838</v>
      </c>
      <c r="D1839" s="50" t="n">
        <f aca="false">FilterPk!B$45</f>
        <v>0</v>
      </c>
      <c r="E1839" s="50" t="n">
        <f aca="false">FilterPk!C$45</f>
        <v>0</v>
      </c>
      <c r="F1839" s="50" t="n">
        <f aca="false">FilterPk!D$45</f>
        <v>0</v>
      </c>
      <c r="G1839" s="50" t="n">
        <f aca="false">FilterPk!E$45</f>
        <v>0</v>
      </c>
      <c r="H1839" s="50" t="n">
        <f aca="false">FilterPk!F$45</f>
        <v>0</v>
      </c>
      <c r="I1839" s="50" t="n">
        <f aca="false">FilterPk!G$45</f>
        <v>0</v>
      </c>
      <c r="J1839" s="50" t="n">
        <f aca="false">FilterPk!H$45</f>
        <v>0</v>
      </c>
      <c r="K1839" s="50" t="n">
        <f aca="false">FilterPk!I$45</f>
        <v>0</v>
      </c>
      <c r="L1839" s="50" t="n">
        <f aca="false">FilterPk!J$45</f>
        <v>0</v>
      </c>
      <c r="M1839" s="50" t="n">
        <f aca="false">FilterPk!K$45</f>
        <v>0</v>
      </c>
      <c r="N1839" s="50" t="n">
        <f aca="false">FilterPk!L$45</f>
        <v>0</v>
      </c>
      <c r="O1839" s="50" t="n">
        <f aca="false">FilterPk!M$45</f>
        <v>0</v>
      </c>
      <c r="P1839" s="50" t="n">
        <f aca="false">FilterPk!N$45</f>
        <v>0</v>
      </c>
      <c r="Q1839" s="51" t="n">
        <f aca="false">FilterPk!O$45</f>
        <v>0</v>
      </c>
    </row>
    <row r="1840" customFormat="false" ht="12.75" hidden="false" customHeight="false" outlineLevel="0" collapsed="false">
      <c r="B1840" s="85" t="n">
        <f aca="false">FilterPk!A$46</f>
        <v>0</v>
      </c>
      <c r="C1840" s="13" t="n">
        <f aca="false">C1839+1</f>
        <v>1839</v>
      </c>
      <c r="D1840" s="50" t="n">
        <f aca="false">FilterPk!B$46</f>
        <v>0</v>
      </c>
      <c r="E1840" s="50" t="n">
        <f aca="false">FilterPk!C$46</f>
        <v>0</v>
      </c>
      <c r="F1840" s="50" t="n">
        <f aca="false">FilterPk!D$46</f>
        <v>0</v>
      </c>
      <c r="G1840" s="50" t="n">
        <f aca="false">FilterPk!E$46</f>
        <v>0</v>
      </c>
      <c r="H1840" s="50" t="n">
        <f aca="false">FilterPk!F$46</f>
        <v>0</v>
      </c>
      <c r="I1840" s="50" t="n">
        <f aca="false">FilterPk!G$46</f>
        <v>0</v>
      </c>
      <c r="J1840" s="50" t="n">
        <f aca="false">FilterPk!H$46</f>
        <v>0</v>
      </c>
      <c r="K1840" s="50" t="n">
        <f aca="false">FilterPk!I$46</f>
        <v>0</v>
      </c>
      <c r="L1840" s="50" t="n">
        <f aca="false">FilterPk!J$46</f>
        <v>0</v>
      </c>
      <c r="M1840" s="50" t="n">
        <f aca="false">FilterPk!K$46</f>
        <v>0</v>
      </c>
      <c r="N1840" s="50" t="n">
        <f aca="false">FilterPk!L$46</f>
        <v>0</v>
      </c>
      <c r="O1840" s="50" t="n">
        <f aca="false">FilterPk!M$46</f>
        <v>0</v>
      </c>
      <c r="P1840" s="50" t="n">
        <f aca="false">FilterPk!N$46</f>
        <v>0</v>
      </c>
      <c r="Q1840" s="51" t="n">
        <f aca="false">FilterPk!O$46</f>
        <v>0</v>
      </c>
    </row>
    <row r="1841" customFormat="false" ht="12.75" hidden="false" customHeight="false" outlineLevel="0" collapsed="false">
      <c r="B1841" s="87" t="n">
        <f aca="false">FilterPk!A$47</f>
        <v>0</v>
      </c>
      <c r="C1841" s="64" t="n">
        <f aca="false">C1840+1</f>
        <v>1840</v>
      </c>
      <c r="D1841" s="54" t="n">
        <f aca="false">FilterPk!B$47</f>
        <v>0</v>
      </c>
      <c r="E1841" s="54" t="n">
        <f aca="false">FilterPk!C$47</f>
        <v>0</v>
      </c>
      <c r="F1841" s="54" t="n">
        <f aca="false">FilterPk!D$47</f>
        <v>0</v>
      </c>
      <c r="G1841" s="54" t="n">
        <f aca="false">FilterPk!E$47</f>
        <v>0</v>
      </c>
      <c r="H1841" s="54" t="n">
        <f aca="false">FilterPk!F$47</f>
        <v>0</v>
      </c>
      <c r="I1841" s="54" t="n">
        <f aca="false">FilterPk!G$47</f>
        <v>0</v>
      </c>
      <c r="J1841" s="54" t="n">
        <f aca="false">FilterPk!H$47</f>
        <v>0</v>
      </c>
      <c r="K1841" s="54" t="n">
        <f aca="false">FilterPk!I$47</f>
        <v>0</v>
      </c>
      <c r="L1841" s="54" t="n">
        <f aca="false">FilterPk!J$47</f>
        <v>0</v>
      </c>
      <c r="M1841" s="54" t="n">
        <f aca="false">FilterPk!K$47</f>
        <v>0</v>
      </c>
      <c r="N1841" s="54" t="n">
        <f aca="false">FilterPk!L$47</f>
        <v>0</v>
      </c>
      <c r="O1841" s="54" t="n">
        <f aca="false">FilterPk!M$47</f>
        <v>0</v>
      </c>
      <c r="P1841" s="54" t="n">
        <f aca="false">FilterPk!N$47</f>
        <v>0</v>
      </c>
      <c r="Q1841" s="55" t="n">
        <f aca="false">FilterPk!O$47</f>
        <v>0</v>
      </c>
    </row>
    <row r="1842" customFormat="false" ht="12.75" hidden="false" customHeight="false" outlineLevel="0" collapsed="false">
      <c r="A1842" s="0" t="n">
        <f aca="false">A1802+1</f>
        <v>47</v>
      </c>
      <c r="B1842" s="57" t="n">
        <f aca="false">FilterPk!D$1</f>
        <v>36907</v>
      </c>
      <c r="C1842" s="58" t="n">
        <f aca="false">C1841+1</f>
        <v>1841</v>
      </c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83"/>
    </row>
    <row r="1843" customFormat="false" ht="12.75" hidden="false" customHeight="false" outlineLevel="0" collapsed="false">
      <c r="B1843" s="61"/>
      <c r="C1843" s="13" t="n">
        <f aca="false">C1842+1</f>
        <v>1842</v>
      </c>
      <c r="D1843" s="13"/>
      <c r="E1843" s="21" t="s">
        <v>5</v>
      </c>
      <c r="F1843" s="21" t="s">
        <v>6</v>
      </c>
      <c r="G1843" s="21" t="s">
        <v>7</v>
      </c>
      <c r="H1843" s="21" t="s">
        <v>8</v>
      </c>
      <c r="I1843" s="21" t="s">
        <v>9</v>
      </c>
      <c r="J1843" s="21" t="s">
        <v>10</v>
      </c>
      <c r="K1843" s="21" t="s">
        <v>11</v>
      </c>
      <c r="L1843" s="21" t="s">
        <v>12</v>
      </c>
      <c r="M1843" s="21" t="s">
        <v>13</v>
      </c>
      <c r="N1843" s="21" t="s">
        <v>14</v>
      </c>
      <c r="O1843" s="21" t="n">
        <v>2002</v>
      </c>
      <c r="P1843" s="21" t="s">
        <v>15</v>
      </c>
      <c r="Q1843" s="84" t="s">
        <v>16</v>
      </c>
    </row>
    <row r="1844" customFormat="false" ht="12.75" hidden="false" customHeight="false" outlineLevel="0" collapsed="false">
      <c r="B1844" s="85" t="str">
        <f aca="false">FilterPk!A$9</f>
        <v>Power positions</v>
      </c>
      <c r="C1844" s="13" t="n">
        <f aca="false">C1843+1</f>
        <v>1843</v>
      </c>
      <c r="D1844" s="13" t="s">
        <v>4</v>
      </c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86"/>
    </row>
    <row r="1845" customFormat="false" ht="12.75" hidden="false" customHeight="false" outlineLevel="0" collapsed="false">
      <c r="B1845" s="85" t="str">
        <f aca="false">FilterPk!A$10</f>
        <v>East Position</v>
      </c>
      <c r="C1845" s="13" t="n">
        <f aca="false">C1844+1</f>
        <v>1844</v>
      </c>
      <c r="D1845" s="50" t="n">
        <f aca="false">FilterPk!B$10</f>
        <v>34784396.7946123</v>
      </c>
      <c r="E1845" s="50" t="n">
        <f aca="false">FilterPk!C$10</f>
        <v>75045.54</v>
      </c>
      <c r="F1845" s="50" t="n">
        <f aca="false">FilterPk!D$10</f>
        <v>84629.15</v>
      </c>
      <c r="G1845" s="50" t="n">
        <f aca="false">FilterPk!E$10</f>
        <v>1358824.72</v>
      </c>
      <c r="H1845" s="50" t="n">
        <f aca="false">FilterPk!F$10</f>
        <v>1120662.53</v>
      </c>
      <c r="I1845" s="50" t="n">
        <f aca="false">FilterPk!G$10</f>
        <v>422841.14</v>
      </c>
      <c r="J1845" s="50" t="n">
        <f aca="false">FilterPk!H$10</f>
        <v>788810.55</v>
      </c>
      <c r="K1845" s="50" t="n">
        <f aca="false">FilterPk!I$10</f>
        <v>1076253.71</v>
      </c>
      <c r="L1845" s="50" t="n">
        <f aca="false">FilterPk!J$10</f>
        <v>363159.42</v>
      </c>
      <c r="M1845" s="50" t="n">
        <f aca="false">FilterPk!K$10</f>
        <v>5764043.19</v>
      </c>
      <c r="N1845" s="50" t="n">
        <f aca="false">FilterPk!L$10</f>
        <v>11054269.95</v>
      </c>
      <c r="O1845" s="50" t="n">
        <f aca="false">FilterPk!M$10</f>
        <v>3650317.45</v>
      </c>
      <c r="P1845" s="50" t="n">
        <f aca="false">FilterPk!N$10</f>
        <v>-1642778.44</v>
      </c>
      <c r="Q1845" s="51" t="n">
        <f aca="false">FilterPk!O$10</f>
        <v>13061808.96</v>
      </c>
    </row>
    <row r="1846" customFormat="false" ht="12.75" hidden="false" customHeight="false" outlineLevel="0" collapsed="false">
      <c r="B1846" s="85" t="str">
        <f aca="false">FilterPk!A$11</f>
        <v>East Power Mgmt</v>
      </c>
      <c r="C1846" s="13" t="n">
        <f aca="false">C1845+1</f>
        <v>1845</v>
      </c>
      <c r="D1846" s="50" t="n">
        <f aca="false">FilterPk!B$11</f>
        <v>7547347.04451418</v>
      </c>
      <c r="E1846" s="50" t="n">
        <f aca="false">FilterPk!C$11</f>
        <v>43646.27</v>
      </c>
      <c r="F1846" s="50" t="n">
        <f aca="false">FilterPk!D$11</f>
        <v>-98133.28</v>
      </c>
      <c r="G1846" s="50" t="n">
        <f aca="false">FilterPk!E$11</f>
        <v>107993.78</v>
      </c>
      <c r="H1846" s="50" t="n">
        <f aca="false">FilterPk!F$11</f>
        <v>155786.29</v>
      </c>
      <c r="I1846" s="50" t="n">
        <f aca="false">FilterPk!G$11</f>
        <v>89357.34</v>
      </c>
      <c r="J1846" s="50" t="n">
        <f aca="false">FilterPk!H$11</f>
        <v>247101.13</v>
      </c>
      <c r="K1846" s="50" t="n">
        <f aca="false">FilterPk!I$11</f>
        <v>307386.28</v>
      </c>
      <c r="L1846" s="50" t="n">
        <f aca="false">FilterPk!J$11</f>
        <v>108209.05</v>
      </c>
      <c r="M1846" s="50" t="n">
        <f aca="false">FilterPk!K$11</f>
        <v>1338376.99</v>
      </c>
      <c r="N1846" s="50" t="n">
        <f aca="false">FilterPk!L$11</f>
        <v>2299723.85</v>
      </c>
      <c r="O1846" s="50" t="n">
        <f aca="false">FilterPk!M$11</f>
        <v>606348.53</v>
      </c>
      <c r="P1846" s="50" t="n">
        <f aca="false">FilterPk!N$11</f>
        <v>61912.21</v>
      </c>
      <c r="Q1846" s="51" t="n">
        <f aca="false">FilterPk!O$11</f>
        <v>2967984.59</v>
      </c>
    </row>
    <row r="1847" customFormat="false" ht="12.75" hidden="false" customHeight="false" outlineLevel="0" collapsed="false">
      <c r="B1847" s="85" t="str">
        <f aca="false">FilterPk!A$12</f>
        <v>Long Term Options</v>
      </c>
      <c r="C1847" s="13" t="n">
        <f aca="false">C1846+1</f>
        <v>1846</v>
      </c>
      <c r="D1847" s="50" t="n">
        <f aca="false">FilterPk!B$12</f>
        <v>0</v>
      </c>
      <c r="E1847" s="50" t="n">
        <f aca="false">FilterPk!C$12</f>
        <v>0</v>
      </c>
      <c r="F1847" s="50" t="n">
        <f aca="false">FilterPk!D$12</f>
        <v>0</v>
      </c>
      <c r="G1847" s="50" t="n">
        <f aca="false">FilterPk!E$12</f>
        <v>0</v>
      </c>
      <c r="H1847" s="50" t="n">
        <f aca="false">FilterPk!F$12</f>
        <v>0</v>
      </c>
      <c r="I1847" s="50" t="n">
        <f aca="false">FilterPk!G$12</f>
        <v>0</v>
      </c>
      <c r="J1847" s="50" t="n">
        <f aca="false">FilterPk!H$12</f>
        <v>0</v>
      </c>
      <c r="K1847" s="50" t="n">
        <f aca="false">FilterPk!I$12</f>
        <v>0</v>
      </c>
      <c r="L1847" s="50" t="n">
        <f aca="false">FilterPk!J$12</f>
        <v>0</v>
      </c>
      <c r="M1847" s="50" t="n">
        <f aca="false">FilterPk!K$12</f>
        <v>0</v>
      </c>
      <c r="N1847" s="50" t="n">
        <f aca="false">FilterPk!L$12</f>
        <v>0</v>
      </c>
      <c r="O1847" s="50" t="n">
        <f aca="false">FilterPk!M$12</f>
        <v>0</v>
      </c>
      <c r="P1847" s="50" t="n">
        <f aca="false">FilterPk!N$12</f>
        <v>0</v>
      </c>
      <c r="Q1847" s="51" t="n">
        <f aca="false">FilterPk!O$12</f>
        <v>0</v>
      </c>
    </row>
    <row r="1848" customFormat="false" ht="12.75" hidden="false" customHeight="false" outlineLevel="0" collapsed="false">
      <c r="B1848" s="85" t="str">
        <f aca="false">FilterPk!A$13</f>
        <v>LT-MIDWEST</v>
      </c>
      <c r="C1848" s="13" t="n">
        <f aca="false">C1847+1</f>
        <v>1847</v>
      </c>
      <c r="D1848" s="50" t="n">
        <f aca="false">FilterPk!B$13</f>
        <v>7151089.47366245</v>
      </c>
      <c r="E1848" s="50" t="n">
        <f aca="false">FilterPk!C$13</f>
        <v>48283.08</v>
      </c>
      <c r="F1848" s="50" t="n">
        <f aca="false">FilterPk!D$13</f>
        <v>-141448.54</v>
      </c>
      <c r="G1848" s="50" t="n">
        <f aca="false">FilterPk!E$13</f>
        <v>574622.66</v>
      </c>
      <c r="H1848" s="50" t="n">
        <f aca="false">FilterPk!F$13</f>
        <v>298097.27</v>
      </c>
      <c r="I1848" s="50" t="n">
        <f aca="false">FilterPk!G$13</f>
        <v>249481.43</v>
      </c>
      <c r="J1848" s="50" t="n">
        <f aca="false">FilterPk!H$13</f>
        <v>119379.88</v>
      </c>
      <c r="K1848" s="50" t="n">
        <f aca="false">FilterPk!I$13</f>
        <v>25994.27</v>
      </c>
      <c r="L1848" s="50" t="n">
        <f aca="false">FilterPk!J$13</f>
        <v>156242.15</v>
      </c>
      <c r="M1848" s="50" t="n">
        <f aca="false">FilterPk!K$13</f>
        <v>1762908.33</v>
      </c>
      <c r="N1848" s="50" t="n">
        <f aca="false">FilterPk!L$13</f>
        <v>3093560.53</v>
      </c>
      <c r="O1848" s="50" t="n">
        <f aca="false">FilterPk!M$13</f>
        <v>565730</v>
      </c>
      <c r="P1848" s="50" t="n">
        <f aca="false">FilterPk!N$13</f>
        <v>-439379.19</v>
      </c>
      <c r="Q1848" s="51" t="n">
        <f aca="false">FilterPk!O$13</f>
        <v>3219911.34</v>
      </c>
    </row>
    <row r="1849" customFormat="false" ht="12.75" hidden="false" customHeight="false" outlineLevel="0" collapsed="false">
      <c r="B1849" s="85" t="str">
        <f aca="false">FilterPk!A$14</f>
        <v>ST-ECAR</v>
      </c>
      <c r="C1849" s="13" t="n">
        <f aca="false">C1848+1</f>
        <v>1848</v>
      </c>
      <c r="D1849" s="50" t="n">
        <f aca="false">FilterPk!B$14</f>
        <v>238101.441960815</v>
      </c>
      <c r="E1849" s="50" t="n">
        <f aca="false">FilterPk!C$14</f>
        <v>13522.23</v>
      </c>
      <c r="F1849" s="50" t="n">
        <f aca="false">FilterPk!D$14</f>
        <v>15838.59</v>
      </c>
      <c r="G1849" s="50" t="n">
        <f aca="false">FilterPk!E$14</f>
        <v>0</v>
      </c>
      <c r="H1849" s="50" t="n">
        <f aca="false">FilterPk!F$14</f>
        <v>0</v>
      </c>
      <c r="I1849" s="50" t="n">
        <f aca="false">FilterPk!G$14</f>
        <v>0</v>
      </c>
      <c r="J1849" s="50" t="n">
        <f aca="false">FilterPk!H$14</f>
        <v>0</v>
      </c>
      <c r="K1849" s="50" t="n">
        <f aca="false">FilterPk!I$14</f>
        <v>0</v>
      </c>
      <c r="L1849" s="50" t="n">
        <f aca="false">FilterPk!J$14</f>
        <v>0</v>
      </c>
      <c r="M1849" s="50" t="n">
        <f aca="false">FilterPk!K$14</f>
        <v>0</v>
      </c>
      <c r="N1849" s="50" t="n">
        <f aca="false">FilterPk!L$14</f>
        <v>29360.82</v>
      </c>
      <c r="O1849" s="50" t="n">
        <f aca="false">FilterPk!M$14</f>
        <v>0</v>
      </c>
      <c r="P1849" s="50" t="n">
        <f aca="false">FilterPk!N$14</f>
        <v>0</v>
      </c>
      <c r="Q1849" s="51" t="n">
        <f aca="false">FilterPk!O$14</f>
        <v>29360.82</v>
      </c>
    </row>
    <row r="1850" customFormat="false" ht="12.75" hidden="false" customHeight="false" outlineLevel="0" collapsed="false">
      <c r="B1850" s="85" t="str">
        <f aca="false">FilterPk!A$15</f>
        <v>ST- MAPP</v>
      </c>
      <c r="C1850" s="13" t="n">
        <f aca="false">C1849+1</f>
        <v>1849</v>
      </c>
      <c r="D1850" s="50" t="n">
        <f aca="false">FilterPk!B$15</f>
        <v>254636.614020626</v>
      </c>
      <c r="E1850" s="50" t="n">
        <f aca="false">FilterPk!C$15</f>
        <v>795.43</v>
      </c>
      <c r="F1850" s="50" t="n">
        <f aca="false">FilterPk!D$15</f>
        <v>39596.48</v>
      </c>
      <c r="G1850" s="50" t="n">
        <f aca="false">FilterPk!E$15</f>
        <v>26009.8</v>
      </c>
      <c r="H1850" s="50" t="n">
        <f aca="false">FilterPk!F$15</f>
        <v>8238.75</v>
      </c>
      <c r="I1850" s="50" t="n">
        <f aca="false">FilterPk!G$15</f>
        <v>0</v>
      </c>
      <c r="J1850" s="50" t="n">
        <f aca="false">FilterPk!H$15</f>
        <v>0</v>
      </c>
      <c r="K1850" s="50" t="n">
        <f aca="false">FilterPk!I$15</f>
        <v>0</v>
      </c>
      <c r="L1850" s="50" t="n">
        <f aca="false">FilterPk!J$15</f>
        <v>0</v>
      </c>
      <c r="M1850" s="50" t="n">
        <f aca="false">FilterPk!K$15</f>
        <v>0</v>
      </c>
      <c r="N1850" s="50" t="n">
        <f aca="false">FilterPk!L$15</f>
        <v>74640.46</v>
      </c>
      <c r="O1850" s="50" t="n">
        <f aca="false">FilterPk!M$15</f>
        <v>0</v>
      </c>
      <c r="P1850" s="50" t="n">
        <f aca="false">FilterPk!N$15</f>
        <v>0</v>
      </c>
      <c r="Q1850" s="51" t="n">
        <f aca="false">FilterPk!O$15</f>
        <v>74640.46</v>
      </c>
    </row>
    <row r="1851" customFormat="false" ht="12.75" hidden="false" customHeight="false" outlineLevel="0" collapsed="false">
      <c r="B1851" s="85" t="str">
        <f aca="false">FilterPk!A$16</f>
        <v>ST- MAIN</v>
      </c>
      <c r="C1851" s="13" t="n">
        <f aca="false">C1850+1</f>
        <v>1850</v>
      </c>
      <c r="D1851" s="50" t="n">
        <f aca="false">FilterPk!B$16</f>
        <v>694293.253349893</v>
      </c>
      <c r="E1851" s="50" t="n">
        <f aca="false">FilterPk!C$16</f>
        <v>-2349.61</v>
      </c>
      <c r="F1851" s="50" t="n">
        <f aca="false">FilterPk!D$16</f>
        <v>15903</v>
      </c>
      <c r="G1851" s="50" t="n">
        <f aca="false">FilterPk!E$16</f>
        <v>69359.47</v>
      </c>
      <c r="H1851" s="50" t="n">
        <f aca="false">FilterPk!F$16</f>
        <v>0</v>
      </c>
      <c r="I1851" s="50" t="n">
        <f aca="false">FilterPk!G$16</f>
        <v>0</v>
      </c>
      <c r="J1851" s="50" t="n">
        <f aca="false">FilterPk!H$16</f>
        <v>0</v>
      </c>
      <c r="K1851" s="50" t="n">
        <f aca="false">FilterPk!I$16</f>
        <v>0</v>
      </c>
      <c r="L1851" s="50" t="n">
        <f aca="false">FilterPk!J$16</f>
        <v>0</v>
      </c>
      <c r="M1851" s="50" t="n">
        <f aca="false">FilterPk!K$16</f>
        <v>0</v>
      </c>
      <c r="N1851" s="50" t="n">
        <f aca="false">FilterPk!L$16</f>
        <v>82912.86</v>
      </c>
      <c r="O1851" s="50" t="n">
        <f aca="false">FilterPk!M$16</f>
        <v>0</v>
      </c>
      <c r="P1851" s="50" t="n">
        <f aca="false">FilterPk!N$16</f>
        <v>0</v>
      </c>
      <c r="Q1851" s="51" t="n">
        <f aca="false">FilterPk!O$16</f>
        <v>82912.86</v>
      </c>
    </row>
    <row r="1852" customFormat="false" ht="12.75" hidden="false" customHeight="false" outlineLevel="0" collapsed="false">
      <c r="B1852" s="85" t="str">
        <f aca="false">FilterPk!A$17</f>
        <v>MW-ANALYST</v>
      </c>
      <c r="C1852" s="13" t="n">
        <f aca="false">C1851+1</f>
        <v>1851</v>
      </c>
      <c r="D1852" s="50" t="n">
        <f aca="false">FilterPk!B$17</f>
        <v>0</v>
      </c>
      <c r="E1852" s="50" t="n">
        <f aca="false">FilterPk!C$17</f>
        <v>6363.4</v>
      </c>
      <c r="F1852" s="50" t="n">
        <f aca="false">FilterPk!D$17</f>
        <v>15838.59</v>
      </c>
      <c r="G1852" s="50" t="n">
        <f aca="false">FilterPk!E$17</f>
        <v>0</v>
      </c>
      <c r="H1852" s="50" t="n">
        <f aca="false">FilterPk!F$17</f>
        <v>0</v>
      </c>
      <c r="I1852" s="50" t="n">
        <f aca="false">FilterPk!G$17</f>
        <v>0</v>
      </c>
      <c r="J1852" s="50" t="n">
        <f aca="false">FilterPk!H$17</f>
        <v>0</v>
      </c>
      <c r="K1852" s="50" t="n">
        <f aca="false">FilterPk!I$17</f>
        <v>0</v>
      </c>
      <c r="L1852" s="50" t="n">
        <f aca="false">FilterPk!J$17</f>
        <v>0</v>
      </c>
      <c r="M1852" s="50" t="n">
        <f aca="false">FilterPk!K$17</f>
        <v>0</v>
      </c>
      <c r="N1852" s="50" t="n">
        <f aca="false">FilterPk!L$17</f>
        <v>22201.99</v>
      </c>
      <c r="O1852" s="50" t="n">
        <f aca="false">FilterPk!M$17</f>
        <v>0</v>
      </c>
      <c r="P1852" s="50" t="n">
        <f aca="false">FilterPk!N$17</f>
        <v>0</v>
      </c>
      <c r="Q1852" s="51" t="n">
        <f aca="false">FilterPk!O$17</f>
        <v>22201.99</v>
      </c>
    </row>
    <row r="1853" customFormat="false" ht="12.75" hidden="false" customHeight="false" outlineLevel="0" collapsed="false">
      <c r="B1853" s="85" t="str">
        <f aca="false">FilterPk!A$18</f>
        <v>LT-NE</v>
      </c>
      <c r="C1853" s="13" t="n">
        <f aca="false">C1852+1</f>
        <v>1852</v>
      </c>
      <c r="D1853" s="50" t="n">
        <f aca="false">FilterPk!B$18</f>
        <v>6187311.37539291</v>
      </c>
      <c r="E1853" s="50" t="n">
        <f aca="false">FilterPk!C$18</f>
        <v>-37254.47</v>
      </c>
      <c r="F1853" s="50" t="n">
        <f aca="false">FilterPk!D$18</f>
        <v>2562.91</v>
      </c>
      <c r="G1853" s="50" t="n">
        <f aca="false">FilterPk!E$18</f>
        <v>-23211.32</v>
      </c>
      <c r="H1853" s="50" t="n">
        <f aca="false">FilterPk!F$18</f>
        <v>263627.18</v>
      </c>
      <c r="I1853" s="50" t="n">
        <f aca="false">FilterPk!G$18</f>
        <v>-59813.36</v>
      </c>
      <c r="J1853" s="50" t="n">
        <f aca="false">FilterPk!H$18</f>
        <v>155752.04</v>
      </c>
      <c r="K1853" s="50" t="n">
        <f aca="false">FilterPk!I$18</f>
        <v>121018.38</v>
      </c>
      <c r="L1853" s="50" t="n">
        <f aca="false">FilterPk!J$18</f>
        <v>-53378.32</v>
      </c>
      <c r="M1853" s="50" t="n">
        <f aca="false">FilterPk!K$18</f>
        <v>995570.8</v>
      </c>
      <c r="N1853" s="50" t="n">
        <f aca="false">FilterPk!L$18</f>
        <v>1364873.84</v>
      </c>
      <c r="O1853" s="50" t="n">
        <f aca="false">FilterPk!M$18</f>
        <v>1053007.86</v>
      </c>
      <c r="P1853" s="50" t="n">
        <f aca="false">FilterPk!N$18</f>
        <v>-2593897.5</v>
      </c>
      <c r="Q1853" s="51" t="n">
        <f aca="false">FilterPk!O$18</f>
        <v>-176015.800000001</v>
      </c>
    </row>
    <row r="1854" customFormat="false" ht="12.75" hidden="false" customHeight="false" outlineLevel="0" collapsed="false">
      <c r="B1854" s="85" t="str">
        <f aca="false">FilterPk!A$19</f>
        <v>LT-PJM</v>
      </c>
      <c r="C1854" s="13" t="n">
        <f aca="false">C1853+1</f>
        <v>1853</v>
      </c>
      <c r="D1854" s="50" t="n">
        <f aca="false">FilterPk!B$19</f>
        <v>1818236.42109565</v>
      </c>
      <c r="E1854" s="50" t="n">
        <f aca="false">FilterPk!C$19</f>
        <v>25453.61</v>
      </c>
      <c r="F1854" s="50" t="n">
        <f aca="false">FilterPk!D$19</f>
        <v>45536</v>
      </c>
      <c r="G1854" s="50" t="n">
        <f aca="false">FilterPk!E$19</f>
        <v>312117.59</v>
      </c>
      <c r="H1854" s="50" t="n">
        <f aca="false">FilterPk!F$19</f>
        <v>211118</v>
      </c>
      <c r="I1854" s="50" t="n">
        <f aca="false">FilterPk!G$19</f>
        <v>0</v>
      </c>
      <c r="J1854" s="50" t="n">
        <f aca="false">FilterPk!H$19</f>
        <v>24536.25</v>
      </c>
      <c r="K1854" s="50" t="n">
        <f aca="false">FilterPk!I$19</f>
        <v>-12662.37</v>
      </c>
      <c r="L1854" s="50" t="n">
        <f aca="false">FilterPk!J$19</f>
        <v>-30078</v>
      </c>
      <c r="M1854" s="50" t="n">
        <f aca="false">FilterPk!K$19</f>
        <v>243523.27</v>
      </c>
      <c r="N1854" s="50" t="n">
        <f aca="false">FilterPk!L$19</f>
        <v>819544.35</v>
      </c>
      <c r="O1854" s="50" t="n">
        <f aca="false">FilterPk!M$19</f>
        <v>125485.18</v>
      </c>
      <c r="P1854" s="50" t="n">
        <f aca="false">FilterPk!N$19</f>
        <v>177105.54</v>
      </c>
      <c r="Q1854" s="51" t="n">
        <f aca="false">FilterPk!O$19</f>
        <v>1122135.07</v>
      </c>
    </row>
    <row r="1855" customFormat="false" ht="12.75" hidden="false" customHeight="false" outlineLevel="0" collapsed="false">
      <c r="B1855" s="85" t="str">
        <f aca="false">FilterPk!A$20</f>
        <v>LT- NY</v>
      </c>
      <c r="C1855" s="13" t="n">
        <f aca="false">C1854+1</f>
        <v>1854</v>
      </c>
      <c r="D1855" s="50" t="n">
        <f aca="false">FilterPk!B$20</f>
        <v>0</v>
      </c>
      <c r="E1855" s="50" t="n">
        <f aca="false">FilterPk!C$20</f>
        <v>-15908.51</v>
      </c>
      <c r="F1855" s="50" t="n">
        <f aca="false">FilterPk!D$20</f>
        <v>63126.67</v>
      </c>
      <c r="G1855" s="50" t="n">
        <f aca="false">FilterPk!E$20</f>
        <v>-17376.91</v>
      </c>
      <c r="H1855" s="50" t="n">
        <f aca="false">FilterPk!F$20</f>
        <v>0</v>
      </c>
      <c r="I1855" s="50" t="n">
        <f aca="false">FilterPk!G$20</f>
        <v>0</v>
      </c>
      <c r="J1855" s="50" t="n">
        <f aca="false">FilterPk!H$20</f>
        <v>0</v>
      </c>
      <c r="K1855" s="50" t="n">
        <f aca="false">FilterPk!I$20</f>
        <v>0</v>
      </c>
      <c r="L1855" s="50" t="n">
        <f aca="false">FilterPk!J$20</f>
        <v>0</v>
      </c>
      <c r="M1855" s="50" t="n">
        <f aca="false">FilterPk!K$20</f>
        <v>146381.01</v>
      </c>
      <c r="N1855" s="50" t="n">
        <f aca="false">FilterPk!L$20</f>
        <v>176222.26</v>
      </c>
      <c r="O1855" s="50" t="n">
        <f aca="false">FilterPk!M$20</f>
        <v>281909.77</v>
      </c>
      <c r="P1855" s="50" t="n">
        <f aca="false">FilterPk!N$20</f>
        <v>-177475.64</v>
      </c>
      <c r="Q1855" s="51" t="n">
        <f aca="false">FilterPk!O$20</f>
        <v>280656.39</v>
      </c>
    </row>
    <row r="1856" customFormat="false" ht="12.75" hidden="false" customHeight="false" outlineLevel="0" collapsed="false">
      <c r="B1856" s="85" t="str">
        <f aca="false">FilterPk!A$21</f>
        <v>ST- PJM</v>
      </c>
      <c r="C1856" s="13" t="n">
        <f aca="false">C1855+1</f>
        <v>1855</v>
      </c>
      <c r="D1856" s="50" t="n">
        <f aca="false">FilterPk!B$21</f>
        <v>1243093.71447674</v>
      </c>
      <c r="E1856" s="50" t="n">
        <f aca="false">FilterPk!C$21</f>
        <v>-91155.75</v>
      </c>
      <c r="F1856" s="50" t="n">
        <f aca="false">FilterPk!D$21</f>
        <v>-47515.78</v>
      </c>
      <c r="G1856" s="50" t="n">
        <f aca="false">FilterPk!E$21</f>
        <v>0</v>
      </c>
      <c r="H1856" s="50" t="n">
        <f aca="false">FilterPk!F$21</f>
        <v>0</v>
      </c>
      <c r="I1856" s="50" t="n">
        <f aca="false">FilterPk!G$21</f>
        <v>0</v>
      </c>
      <c r="J1856" s="50" t="n">
        <f aca="false">FilterPk!H$21</f>
        <v>0</v>
      </c>
      <c r="K1856" s="50" t="n">
        <f aca="false">FilterPk!I$21</f>
        <v>0</v>
      </c>
      <c r="L1856" s="50" t="n">
        <f aca="false">FilterPk!J$21</f>
        <v>0</v>
      </c>
      <c r="M1856" s="50" t="n">
        <f aca="false">FilterPk!K$21</f>
        <v>0</v>
      </c>
      <c r="N1856" s="50" t="n">
        <f aca="false">FilterPk!L$21</f>
        <v>-138671.53</v>
      </c>
      <c r="O1856" s="50" t="n">
        <f aca="false">FilterPk!M$21</f>
        <v>0</v>
      </c>
      <c r="P1856" s="50" t="n">
        <f aca="false">FilterPk!N$21</f>
        <v>0</v>
      </c>
      <c r="Q1856" s="51" t="n">
        <f aca="false">FilterPk!O$21</f>
        <v>-138671.53</v>
      </c>
    </row>
    <row r="1857" customFormat="false" ht="12.75" hidden="false" customHeight="false" outlineLevel="0" collapsed="false">
      <c r="B1857" s="85" t="str">
        <f aca="false">FilterPk!A$22</f>
        <v>ST- NENG</v>
      </c>
      <c r="C1857" s="13" t="n">
        <f aca="false">C1856+1</f>
        <v>1856</v>
      </c>
      <c r="D1857" s="50" t="n">
        <f aca="false">FilterPk!B$22</f>
        <v>539719.375927685</v>
      </c>
      <c r="E1857" s="50" t="n">
        <f aca="false">FilterPk!C$22</f>
        <v>13161.19</v>
      </c>
      <c r="F1857" s="50" t="n">
        <f aca="false">FilterPk!D$22</f>
        <v>63418.82</v>
      </c>
      <c r="G1857" s="50" t="n">
        <f aca="false">FilterPk!E$22</f>
        <v>0</v>
      </c>
      <c r="H1857" s="50" t="n">
        <f aca="false">FilterPk!F$22</f>
        <v>0</v>
      </c>
      <c r="I1857" s="50" t="n">
        <f aca="false">FilterPk!G$22</f>
        <v>0</v>
      </c>
      <c r="J1857" s="50" t="n">
        <f aca="false">FilterPk!H$22</f>
        <v>0</v>
      </c>
      <c r="K1857" s="50" t="n">
        <f aca="false">FilterPk!I$22</f>
        <v>0</v>
      </c>
      <c r="L1857" s="50" t="n">
        <f aca="false">FilterPk!J$22</f>
        <v>0</v>
      </c>
      <c r="M1857" s="50" t="n">
        <f aca="false">FilterPk!K$22</f>
        <v>0</v>
      </c>
      <c r="N1857" s="50" t="n">
        <f aca="false">FilterPk!L$22</f>
        <v>76580.01</v>
      </c>
      <c r="O1857" s="50" t="n">
        <f aca="false">FilterPk!M$22</f>
        <v>0</v>
      </c>
      <c r="P1857" s="50" t="n">
        <f aca="false">FilterPk!N$22</f>
        <v>0</v>
      </c>
      <c r="Q1857" s="51" t="n">
        <f aca="false">FilterPk!O$22</f>
        <v>76580.01</v>
      </c>
    </row>
    <row r="1858" customFormat="false" ht="12.75" hidden="false" customHeight="false" outlineLevel="0" collapsed="false">
      <c r="B1858" s="85" t="str">
        <f aca="false">FilterPk!A$23</f>
        <v>ST- NY</v>
      </c>
      <c r="C1858" s="13" t="n">
        <f aca="false">C1857+1</f>
        <v>1857</v>
      </c>
      <c r="D1858" s="50" t="n">
        <f aca="false">FilterPk!B$23</f>
        <v>251437.188425373</v>
      </c>
      <c r="E1858" s="50" t="n">
        <f aca="false">FilterPk!C$23</f>
        <v>10362.2</v>
      </c>
      <c r="F1858" s="50" t="n">
        <f aca="false">FilterPk!D$23</f>
        <v>-15838.59</v>
      </c>
      <c r="G1858" s="50" t="n">
        <f aca="false">FilterPk!E$23</f>
        <v>17339.87</v>
      </c>
      <c r="H1858" s="50" t="n">
        <f aca="false">FilterPk!F$23</f>
        <v>0</v>
      </c>
      <c r="I1858" s="50" t="n">
        <f aca="false">FilterPk!G$23</f>
        <v>0</v>
      </c>
      <c r="J1858" s="50" t="n">
        <f aca="false">FilterPk!H$23</f>
        <v>0</v>
      </c>
      <c r="K1858" s="50" t="n">
        <f aca="false">FilterPk!I$23</f>
        <v>0</v>
      </c>
      <c r="L1858" s="50" t="n">
        <f aca="false">FilterPk!J$23</f>
        <v>0</v>
      </c>
      <c r="M1858" s="50" t="n">
        <f aca="false">FilterPk!K$23</f>
        <v>0</v>
      </c>
      <c r="N1858" s="50" t="n">
        <f aca="false">FilterPk!L$23</f>
        <v>11863.48</v>
      </c>
      <c r="O1858" s="50" t="n">
        <f aca="false">FilterPk!M$23</f>
        <v>0</v>
      </c>
      <c r="P1858" s="50" t="n">
        <f aca="false">FilterPk!N$23</f>
        <v>0</v>
      </c>
      <c r="Q1858" s="51" t="n">
        <f aca="false">FilterPk!O$23</f>
        <v>11863.48</v>
      </c>
    </row>
    <row r="1859" customFormat="false" ht="12.75" hidden="false" customHeight="false" outlineLevel="0" collapsed="false">
      <c r="B1859" s="85" t="str">
        <f aca="false">FilterPk!A$24</f>
        <v>NE- PHYS</v>
      </c>
      <c r="C1859" s="13" t="n">
        <f aca="false">C1858+1</f>
        <v>1858</v>
      </c>
      <c r="D1859" s="50" t="n">
        <f aca="false">FilterPk!B$24</f>
        <v>0</v>
      </c>
      <c r="E1859" s="50" t="n">
        <f aca="false">FilterPk!C$24</f>
        <v>0</v>
      </c>
      <c r="F1859" s="50" t="n">
        <f aca="false">FilterPk!D$24</f>
        <v>0</v>
      </c>
      <c r="G1859" s="50" t="n">
        <f aca="false">FilterPk!E$24</f>
        <v>0</v>
      </c>
      <c r="H1859" s="50" t="n">
        <f aca="false">FilterPk!F$24</f>
        <v>0</v>
      </c>
      <c r="I1859" s="50" t="n">
        <f aca="false">FilterPk!G$24</f>
        <v>0</v>
      </c>
      <c r="J1859" s="50" t="n">
        <f aca="false">FilterPk!H$24</f>
        <v>0</v>
      </c>
      <c r="K1859" s="50" t="n">
        <f aca="false">FilterPk!I$24</f>
        <v>0</v>
      </c>
      <c r="L1859" s="50" t="n">
        <f aca="false">FilterPk!J$24</f>
        <v>0</v>
      </c>
      <c r="M1859" s="50" t="n">
        <f aca="false">FilterPk!K$24</f>
        <v>0</v>
      </c>
      <c r="N1859" s="50" t="n">
        <f aca="false">FilterPk!L$24</f>
        <v>0</v>
      </c>
      <c r="O1859" s="50" t="n">
        <f aca="false">FilterPk!M$24</f>
        <v>0</v>
      </c>
      <c r="P1859" s="50" t="n">
        <f aca="false">FilterPk!N$24</f>
        <v>0</v>
      </c>
      <c r="Q1859" s="51" t="n">
        <f aca="false">FilterPk!O$24</f>
        <v>0</v>
      </c>
    </row>
    <row r="1860" customFormat="false" ht="12.75" hidden="false" customHeight="false" outlineLevel="0" collapsed="false">
      <c r="B1860" s="85" t="str">
        <f aca="false">FilterPk!A$25</f>
        <v>LT-Southeast</v>
      </c>
      <c r="C1860" s="13" t="n">
        <f aca="false">C1859+1</f>
        <v>1859</v>
      </c>
      <c r="D1860" s="50" t="n">
        <f aca="false">FilterPk!B$25</f>
        <v>11411200.8859117</v>
      </c>
      <c r="E1860" s="50" t="n">
        <f aca="false">FilterPk!C$25</f>
        <v>45860.27</v>
      </c>
      <c r="F1860" s="50" t="n">
        <f aca="false">FilterPk!D$25</f>
        <v>54109.47</v>
      </c>
      <c r="G1860" s="50" t="n">
        <f aca="false">FilterPk!E$25</f>
        <v>124540.18</v>
      </c>
      <c r="H1860" s="50" t="n">
        <f aca="false">FilterPk!F$25</f>
        <v>77068.78</v>
      </c>
      <c r="I1860" s="50" t="n">
        <f aca="false">FilterPk!G$25</f>
        <v>75414.58</v>
      </c>
      <c r="J1860" s="50" t="n">
        <f aca="false">FilterPk!H$25</f>
        <v>134077.64</v>
      </c>
      <c r="K1860" s="50" t="n">
        <f aca="false">FilterPk!I$25</f>
        <v>429786.05</v>
      </c>
      <c r="L1860" s="50" t="n">
        <f aca="false">FilterPk!J$25</f>
        <v>118391.18</v>
      </c>
      <c r="M1860" s="50" t="n">
        <f aca="false">FilterPk!K$25</f>
        <v>1083243.13</v>
      </c>
      <c r="N1860" s="50" t="n">
        <f aca="false">FilterPk!L$25</f>
        <v>2142491.28</v>
      </c>
      <c r="O1860" s="50" t="n">
        <f aca="false">FilterPk!M$25</f>
        <v>344226</v>
      </c>
      <c r="P1860" s="50" t="n">
        <f aca="false">FilterPk!N$25</f>
        <v>1221747.4</v>
      </c>
      <c r="Q1860" s="51" t="n">
        <f aca="false">FilterPk!O$25</f>
        <v>3708464.68</v>
      </c>
    </row>
    <row r="1861" customFormat="false" ht="12.75" hidden="false" customHeight="false" outlineLevel="0" collapsed="false">
      <c r="B1861" s="85" t="str">
        <f aca="false">FilterPk!A$26</f>
        <v>ST-SPP</v>
      </c>
      <c r="C1861" s="13" t="n">
        <f aca="false">C1860+1</f>
        <v>1860</v>
      </c>
      <c r="D1861" s="50" t="n">
        <f aca="false">FilterPk!B$26</f>
        <v>52202.8773549933</v>
      </c>
      <c r="E1861" s="50" t="n">
        <f aca="false">FilterPk!C$26</f>
        <v>3181.7</v>
      </c>
      <c r="F1861" s="50" t="n">
        <f aca="false">FilterPk!D$26</f>
        <v>0</v>
      </c>
      <c r="G1861" s="50" t="n">
        <f aca="false">FilterPk!E$26</f>
        <v>0</v>
      </c>
      <c r="H1861" s="50" t="n">
        <f aca="false">FilterPk!F$26</f>
        <v>0</v>
      </c>
      <c r="I1861" s="50" t="n">
        <f aca="false">FilterPk!G$26</f>
        <v>0</v>
      </c>
      <c r="J1861" s="50" t="n">
        <f aca="false">FilterPk!H$26</f>
        <v>0</v>
      </c>
      <c r="K1861" s="50" t="n">
        <f aca="false">FilterPk!I$26</f>
        <v>0</v>
      </c>
      <c r="L1861" s="50" t="n">
        <f aca="false">FilterPk!J$26</f>
        <v>0</v>
      </c>
      <c r="M1861" s="50" t="n">
        <f aca="false">FilterPk!K$26</f>
        <v>0</v>
      </c>
      <c r="N1861" s="50" t="n">
        <f aca="false">FilterPk!L$26</f>
        <v>3181.7</v>
      </c>
      <c r="O1861" s="50" t="n">
        <f aca="false">FilterPk!M$26</f>
        <v>0</v>
      </c>
      <c r="P1861" s="50" t="n">
        <f aca="false">FilterPk!N$26</f>
        <v>0</v>
      </c>
      <c r="Q1861" s="51" t="n">
        <f aca="false">FilterPk!O$26</f>
        <v>3181.7</v>
      </c>
    </row>
    <row r="1862" customFormat="false" ht="12.75" hidden="false" customHeight="false" outlineLevel="0" collapsed="false">
      <c r="B1862" s="85" t="str">
        <f aca="false">FilterPk!A$27</f>
        <v>ST-SERC</v>
      </c>
      <c r="C1862" s="13" t="n">
        <f aca="false">C1861+1</f>
        <v>1861</v>
      </c>
      <c r="D1862" s="50" t="n">
        <f aca="false">FilterPk!B$27</f>
        <v>686881.973218232</v>
      </c>
      <c r="E1862" s="50" t="n">
        <f aca="false">FilterPk!C$27</f>
        <v>-12726.81</v>
      </c>
      <c r="F1862" s="50" t="n">
        <f aca="false">FilterPk!D$27</f>
        <v>-31677.19</v>
      </c>
      <c r="G1862" s="50" t="n">
        <f aca="false">FilterPk!E$27</f>
        <v>138718.93</v>
      </c>
      <c r="H1862" s="50" t="n">
        <f aca="false">FilterPk!F$27</f>
        <v>0</v>
      </c>
      <c r="I1862" s="50" t="n">
        <f aca="false">FilterPk!G$27</f>
        <v>0</v>
      </c>
      <c r="J1862" s="50" t="n">
        <f aca="false">FilterPk!H$27</f>
        <v>0</v>
      </c>
      <c r="K1862" s="50" t="n">
        <f aca="false">FilterPk!I$27</f>
        <v>0</v>
      </c>
      <c r="L1862" s="50" t="n">
        <f aca="false">FilterPk!J$27</f>
        <v>0</v>
      </c>
      <c r="M1862" s="50" t="n">
        <f aca="false">FilterPk!K$27</f>
        <v>0</v>
      </c>
      <c r="N1862" s="50" t="n">
        <f aca="false">FilterPk!L$27</f>
        <v>94314.93</v>
      </c>
      <c r="O1862" s="50" t="n">
        <f aca="false">FilterPk!M$27</f>
        <v>0</v>
      </c>
      <c r="P1862" s="50" t="n">
        <f aca="false">FilterPk!N$27</f>
        <v>0</v>
      </c>
      <c r="Q1862" s="51" t="n">
        <f aca="false">FilterPk!O$27</f>
        <v>94314.93</v>
      </c>
    </row>
    <row r="1863" customFormat="false" ht="12.75" hidden="false" customHeight="false" outlineLevel="0" collapsed="false">
      <c r="B1863" s="85" t="str">
        <f aca="false">FilterPk!A$28</f>
        <v>LT- Texas</v>
      </c>
      <c r="C1863" s="13" t="n">
        <f aca="false">C1862+1</f>
        <v>1862</v>
      </c>
      <c r="D1863" s="50" t="n">
        <f aca="false">FilterPk!B$28</f>
        <v>3826684.70313045</v>
      </c>
      <c r="E1863" s="50" t="n">
        <f aca="false">FilterPk!C$28</f>
        <v>-6382.69</v>
      </c>
      <c r="F1863" s="50" t="n">
        <f aca="false">FilterPk!D$28</f>
        <v>71634.81</v>
      </c>
      <c r="G1863" s="50" t="n">
        <f aca="false">FilterPk!E$28</f>
        <v>28710.67</v>
      </c>
      <c r="H1863" s="50" t="n">
        <f aca="false">FilterPk!F$28</f>
        <v>106726.26</v>
      </c>
      <c r="I1863" s="50" t="n">
        <f aca="false">FilterPk!G$28</f>
        <v>68401.15</v>
      </c>
      <c r="J1863" s="50" t="n">
        <f aca="false">FilterPk!H$28</f>
        <v>107963.61</v>
      </c>
      <c r="K1863" s="50" t="n">
        <f aca="false">FilterPk!I$28</f>
        <v>204731.1</v>
      </c>
      <c r="L1863" s="50" t="n">
        <f aca="false">FilterPk!J$28</f>
        <v>63773.36</v>
      </c>
      <c r="M1863" s="50" t="n">
        <f aca="false">FilterPk!K$28</f>
        <v>194039.66</v>
      </c>
      <c r="N1863" s="50" t="n">
        <f aca="false">FilterPk!L$28</f>
        <v>839597.93</v>
      </c>
      <c r="O1863" s="50" t="n">
        <f aca="false">FilterPk!M$28</f>
        <v>673610.11</v>
      </c>
      <c r="P1863" s="50" t="n">
        <f aca="false">FilterPk!N$28</f>
        <v>107208.74</v>
      </c>
      <c r="Q1863" s="51" t="n">
        <f aca="false">FilterPk!O$28</f>
        <v>1620416.78</v>
      </c>
    </row>
    <row r="1864" customFormat="false" ht="12.75" hidden="false" customHeight="false" outlineLevel="0" collapsed="false">
      <c r="B1864" s="85" t="str">
        <f aca="false">FilterPk!A$29</f>
        <v>St- Texas</v>
      </c>
      <c r="C1864" s="13" t="n">
        <f aca="false">C1863+1</f>
        <v>1863</v>
      </c>
      <c r="D1864" s="50" t="n">
        <f aca="false">FilterPk!B$29</f>
        <v>445563.239343252</v>
      </c>
      <c r="E1864" s="50" t="n">
        <f aca="false">FilterPk!C$29</f>
        <v>30194</v>
      </c>
      <c r="F1864" s="50" t="n">
        <f aca="false">FilterPk!D$29</f>
        <v>31677.19</v>
      </c>
      <c r="G1864" s="50" t="n">
        <f aca="false">FilterPk!E$29</f>
        <v>0</v>
      </c>
      <c r="H1864" s="50" t="n">
        <f aca="false">FilterPk!F$29</f>
        <v>0</v>
      </c>
      <c r="I1864" s="50" t="n">
        <f aca="false">FilterPk!G$29</f>
        <v>0</v>
      </c>
      <c r="J1864" s="50" t="n">
        <f aca="false">FilterPk!H$29</f>
        <v>0</v>
      </c>
      <c r="K1864" s="50" t="n">
        <f aca="false">FilterPk!I$29</f>
        <v>0</v>
      </c>
      <c r="L1864" s="50" t="n">
        <f aca="false">FilterPk!J$29</f>
        <v>0</v>
      </c>
      <c r="M1864" s="50" t="n">
        <f aca="false">FilterPk!K$29</f>
        <v>0</v>
      </c>
      <c r="N1864" s="50" t="n">
        <f aca="false">FilterPk!L$29</f>
        <v>61871.19</v>
      </c>
      <c r="O1864" s="50" t="n">
        <f aca="false">FilterPk!M$29</f>
        <v>0</v>
      </c>
      <c r="P1864" s="50" t="n">
        <f aca="false">FilterPk!N$29</f>
        <v>0</v>
      </c>
      <c r="Q1864" s="51" t="n">
        <f aca="false">FilterPk!O$29</f>
        <v>61871.19</v>
      </c>
    </row>
    <row r="1865" customFormat="false" ht="12.75" hidden="false" customHeight="false" outlineLevel="0" collapsed="false">
      <c r="B1865" s="85"/>
      <c r="C1865" s="13" t="n">
        <f aca="false">C1864+1</f>
        <v>1864</v>
      </c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1"/>
    </row>
    <row r="1866" customFormat="false" ht="12.75" hidden="false" customHeight="false" outlineLevel="0" collapsed="false">
      <c r="B1866" s="85" t="str">
        <f aca="false">FilterPk!A$32</f>
        <v>Gas positions</v>
      </c>
      <c r="C1866" s="13" t="n">
        <f aca="false">C1865+1</f>
        <v>1865</v>
      </c>
      <c r="D1866" s="50" t="s">
        <v>4</v>
      </c>
      <c r="E1866" s="50"/>
      <c r="F1866" s="50"/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1"/>
    </row>
    <row r="1867" customFormat="false" ht="12.75" hidden="false" customHeight="false" outlineLevel="0" collapsed="false">
      <c r="B1867" s="85" t="str">
        <f aca="false">FilterPk!A$33</f>
        <v>Kevin Presto</v>
      </c>
      <c r="C1867" s="13" t="n">
        <f aca="false">C1866+1</f>
        <v>1866</v>
      </c>
      <c r="D1867" s="50" t="n">
        <f aca="false">FilterPk!B$33</f>
        <v>0</v>
      </c>
      <c r="E1867" s="50" t="n">
        <f aca="false">FilterPk!C$33</f>
        <v>0</v>
      </c>
      <c r="F1867" s="50" t="n">
        <f aca="false">FilterPk!D$33</f>
        <v>0</v>
      </c>
      <c r="G1867" s="50" t="n">
        <f aca="false">FilterPk!E$33</f>
        <v>0</v>
      </c>
      <c r="H1867" s="50" t="n">
        <f aca="false">FilterPk!F$33</f>
        <v>148.212616</v>
      </c>
      <c r="I1867" s="50" t="n">
        <f aca="false">FilterPk!G$33</f>
        <v>152.45636</v>
      </c>
      <c r="J1867" s="50" t="n">
        <f aca="false">FilterPk!H$33</f>
        <v>146.860915</v>
      </c>
      <c r="K1867" s="50" t="n">
        <f aca="false">FilterPk!I$33</f>
        <v>301.509361</v>
      </c>
      <c r="L1867" s="50" t="n">
        <f aca="false">FilterPk!J$33</f>
        <v>144.921279</v>
      </c>
      <c r="M1867" s="50" t="n">
        <f aca="false">FilterPk!K$33</f>
        <v>149.116289</v>
      </c>
      <c r="N1867" s="50" t="n">
        <f aca="false">FilterPk!L$33</f>
        <v>1043.07682</v>
      </c>
      <c r="O1867" s="50" t="n">
        <f aca="false">FilterPk!M$33</f>
        <v>0</v>
      </c>
      <c r="P1867" s="50" t="n">
        <f aca="false">FilterPk!N$33</f>
        <v>0</v>
      </c>
      <c r="Q1867" s="51" t="n">
        <f aca="false">FilterPk!O$33</f>
        <v>1043.07682</v>
      </c>
    </row>
    <row r="1868" customFormat="false" ht="12.75" hidden="false" customHeight="false" outlineLevel="0" collapsed="false">
      <c r="B1868" s="85" t="str">
        <f aca="false">FilterPk!A$34</f>
        <v>Fletcher Sturm</v>
      </c>
      <c r="C1868" s="13" t="n">
        <f aca="false">C1867+1</f>
        <v>1867</v>
      </c>
      <c r="D1868" s="50" t="n">
        <f aca="false">FilterPk!B$34</f>
        <v>0</v>
      </c>
      <c r="E1868" s="50" t="n">
        <f aca="false">FilterPk!C$34</f>
        <v>0</v>
      </c>
      <c r="F1868" s="50" t="n">
        <f aca="false">FilterPk!D$34</f>
        <v>10.382539</v>
      </c>
      <c r="G1868" s="50" t="n">
        <f aca="false">FilterPk!E$34</f>
        <v>-372.732218</v>
      </c>
      <c r="H1868" s="50" t="n">
        <f aca="false">FilterPk!F$34</f>
        <v>-18.430041</v>
      </c>
      <c r="I1868" s="50" t="n">
        <f aca="false">FilterPk!G$34</f>
        <v>-7.519049</v>
      </c>
      <c r="J1868" s="50" t="n">
        <f aca="false">FilterPk!H$34</f>
        <v>7.209206</v>
      </c>
      <c r="K1868" s="50" t="n">
        <f aca="false">FilterPk!I$34</f>
        <v>16.283645</v>
      </c>
      <c r="L1868" s="50" t="n">
        <f aca="false">FilterPk!J$34</f>
        <v>-0.622678</v>
      </c>
      <c r="M1868" s="50" t="n">
        <f aca="false">FilterPk!K$34</f>
        <v>48.787102</v>
      </c>
      <c r="N1868" s="50" t="n">
        <f aca="false">FilterPk!L$34</f>
        <v>-316.641494</v>
      </c>
      <c r="O1868" s="50" t="n">
        <f aca="false">FilterPk!M$34</f>
        <v>137.057149</v>
      </c>
      <c r="P1868" s="50" t="n">
        <f aca="false">FilterPk!N$34</f>
        <v>0</v>
      </c>
      <c r="Q1868" s="51" t="n">
        <f aca="false">FilterPk!O$34</f>
        <v>-179.584345</v>
      </c>
    </row>
    <row r="1869" customFormat="false" ht="12.75" hidden="false" customHeight="false" outlineLevel="0" collapsed="false">
      <c r="B1869" s="85" t="str">
        <f aca="false">FilterPk!A$35</f>
        <v>Doug Gilbert-Smith</v>
      </c>
      <c r="C1869" s="13" t="n">
        <f aca="false">C1868+1</f>
        <v>1868</v>
      </c>
      <c r="D1869" s="50" t="n">
        <f aca="false">FilterPk!B$35</f>
        <v>0</v>
      </c>
      <c r="E1869" s="50" t="n">
        <f aca="false">FilterPk!C$35</f>
        <v>0</v>
      </c>
      <c r="F1869" s="50" t="n">
        <f aca="false">FilterPk!D$35</f>
        <v>-34.907</v>
      </c>
      <c r="G1869" s="50" t="n">
        <f aca="false">FilterPk!E$35</f>
        <v>38.473605</v>
      </c>
      <c r="H1869" s="50" t="n">
        <f aca="false">FilterPk!F$35</f>
        <v>-29.642523</v>
      </c>
      <c r="I1869" s="50" t="n">
        <f aca="false">FilterPk!G$35</f>
        <v>30.491272</v>
      </c>
      <c r="J1869" s="50" t="n">
        <f aca="false">FilterPk!H$35</f>
        <v>0</v>
      </c>
      <c r="K1869" s="50" t="n">
        <f aca="false">FilterPk!I$35</f>
        <v>90.452808</v>
      </c>
      <c r="L1869" s="50" t="n">
        <f aca="false">FilterPk!J$35</f>
        <v>0</v>
      </c>
      <c r="M1869" s="50" t="n">
        <f aca="false">FilterPk!K$35</f>
        <v>14.574853</v>
      </c>
      <c r="N1869" s="50" t="n">
        <f aca="false">FilterPk!L$35</f>
        <v>109.443015</v>
      </c>
      <c r="O1869" s="50" t="n">
        <f aca="false">FilterPk!M$35</f>
        <v>94.93307</v>
      </c>
      <c r="P1869" s="50" t="n">
        <f aca="false">FilterPk!N$35</f>
        <v>-157.516125</v>
      </c>
      <c r="Q1869" s="51" t="n">
        <f aca="false">FilterPk!O$35</f>
        <v>46.85996</v>
      </c>
    </row>
    <row r="1870" customFormat="false" ht="12.75" hidden="false" customHeight="false" outlineLevel="0" collapsed="false">
      <c r="B1870" s="85" t="str">
        <f aca="false">FilterPk!A$36</f>
        <v>Rogers Herndon</v>
      </c>
      <c r="C1870" s="13" t="n">
        <f aca="false">C1869+1</f>
        <v>1869</v>
      </c>
      <c r="D1870" s="50" t="n">
        <f aca="false">FilterPk!B$36</f>
        <v>0</v>
      </c>
      <c r="E1870" s="50" t="n">
        <f aca="false">FilterPk!C$36</f>
        <v>0</v>
      </c>
      <c r="F1870" s="50" t="n">
        <f aca="false">FilterPk!D$36</f>
        <v>-16.269581</v>
      </c>
      <c r="G1870" s="50" t="n">
        <f aca="false">FilterPk!E$36</f>
        <v>-36.150495</v>
      </c>
      <c r="H1870" s="50" t="n">
        <f aca="false">FilterPk!F$36</f>
        <v>-105.080472</v>
      </c>
      <c r="I1870" s="50" t="n">
        <f aca="false">FilterPk!G$36</f>
        <v>-21.496839</v>
      </c>
      <c r="J1870" s="50" t="n">
        <f aca="false">FilterPk!H$36</f>
        <v>76.011979</v>
      </c>
      <c r="K1870" s="50" t="n">
        <f aca="false">FilterPk!I$36</f>
        <v>315.376651</v>
      </c>
      <c r="L1870" s="50" t="n">
        <f aca="false">FilterPk!J$36</f>
        <v>0.622678</v>
      </c>
      <c r="M1870" s="50" t="n">
        <f aca="false">FilterPk!K$36</f>
        <v>131.855286</v>
      </c>
      <c r="N1870" s="50" t="n">
        <f aca="false">FilterPk!L$36</f>
        <v>344.869207</v>
      </c>
      <c r="O1870" s="50" t="n">
        <f aca="false">FilterPk!M$36</f>
        <v>500.495437</v>
      </c>
      <c r="P1870" s="50" t="n">
        <f aca="false">FilterPk!N$36</f>
        <v>0</v>
      </c>
      <c r="Q1870" s="51" t="n">
        <f aca="false">FilterPk!O$36</f>
        <v>845.364644</v>
      </c>
    </row>
    <row r="1871" customFormat="false" ht="12.75" hidden="false" customHeight="false" outlineLevel="0" collapsed="false">
      <c r="B1871" s="85" t="str">
        <f aca="false">FilterPk!A$37</f>
        <v>Dana Davis</v>
      </c>
      <c r="C1871" s="13" t="n">
        <f aca="false">C1870+1</f>
        <v>1870</v>
      </c>
      <c r="D1871" s="50" t="n">
        <f aca="false">FilterPk!B$37</f>
        <v>0</v>
      </c>
      <c r="E1871" s="50" t="n">
        <f aca="false">FilterPk!C$37</f>
        <v>0</v>
      </c>
      <c r="F1871" s="50" t="n">
        <f aca="false">FilterPk!D$37</f>
        <v>4.986714</v>
      </c>
      <c r="G1871" s="50" t="n">
        <f aca="false">FilterPk!E$37</f>
        <v>-10.425106</v>
      </c>
      <c r="H1871" s="50" t="n">
        <f aca="false">FilterPk!F$37</f>
        <v>34.582944</v>
      </c>
      <c r="I1871" s="50" t="n">
        <f aca="false">FilterPk!G$37</f>
        <v>31.966656</v>
      </c>
      <c r="J1871" s="50" t="n">
        <f aca="false">FilterPk!H$37</f>
        <v>34.267547</v>
      </c>
      <c r="K1871" s="50" t="n">
        <f aca="false">FilterPk!I$37</f>
        <v>70.027981</v>
      </c>
      <c r="L1871" s="50" t="n">
        <f aca="false">FilterPk!J$37</f>
        <v>33.814965</v>
      </c>
      <c r="M1871" s="50" t="n">
        <f aca="false">FilterPk!K$37</f>
        <v>44.191074</v>
      </c>
      <c r="N1871" s="50" t="n">
        <f aca="false">FilterPk!L$37</f>
        <v>243.412775</v>
      </c>
      <c r="O1871" s="50" t="n">
        <f aca="false">FilterPk!M$37</f>
        <v>27.55263</v>
      </c>
      <c r="P1871" s="50" t="n">
        <f aca="false">FilterPk!N$37</f>
        <v>0</v>
      </c>
      <c r="Q1871" s="51" t="n">
        <f aca="false">FilterPk!O$37</f>
        <v>270.965405</v>
      </c>
    </row>
    <row r="1872" customFormat="false" ht="12.75" hidden="false" customHeight="false" outlineLevel="0" collapsed="false">
      <c r="B1872" s="85" t="str">
        <f aca="false">FilterPk!A$38</f>
        <v>Tom May</v>
      </c>
      <c r="C1872" s="13" t="n">
        <f aca="false">C1871+1</f>
        <v>1871</v>
      </c>
      <c r="D1872" s="50" t="n">
        <f aca="false">FilterPk!B$38</f>
        <v>0</v>
      </c>
      <c r="E1872" s="50" t="n">
        <f aca="false">FilterPk!C$38</f>
        <v>0</v>
      </c>
      <c r="F1872" s="50" t="n">
        <f aca="false">FilterPk!D$38</f>
        <v>0</v>
      </c>
      <c r="G1872" s="50" t="n">
        <f aca="false">FilterPk!E$38</f>
        <v>0</v>
      </c>
      <c r="H1872" s="50" t="n">
        <f aca="false">FilterPk!F$38</f>
        <v>0</v>
      </c>
      <c r="I1872" s="50" t="n">
        <f aca="false">FilterPk!G$38</f>
        <v>0</v>
      </c>
      <c r="J1872" s="50" t="n">
        <f aca="false">FilterPk!H$38</f>
        <v>0</v>
      </c>
      <c r="K1872" s="50" t="n">
        <f aca="false">FilterPk!I$38</f>
        <v>0</v>
      </c>
      <c r="L1872" s="50" t="n">
        <f aca="false">FilterPk!J$38</f>
        <v>0</v>
      </c>
      <c r="M1872" s="50" t="n">
        <f aca="false">FilterPk!K$38</f>
        <v>0</v>
      </c>
      <c r="N1872" s="50" t="n">
        <f aca="false">FilterPk!L$38</f>
        <v>0</v>
      </c>
      <c r="O1872" s="50" t="n">
        <f aca="false">FilterPk!M$38</f>
        <v>0</v>
      </c>
      <c r="P1872" s="50" t="n">
        <f aca="false">FilterPk!N$38</f>
        <v>0</v>
      </c>
      <c r="Q1872" s="51" t="n">
        <f aca="false">FilterPk!O$38</f>
        <v>0</v>
      </c>
    </row>
    <row r="1873" customFormat="false" ht="12.75" hidden="false" customHeight="false" outlineLevel="0" collapsed="false">
      <c r="B1873" s="85" t="str">
        <f aca="false">FilterPk!A$39</f>
        <v>Clint Dean</v>
      </c>
      <c r="C1873" s="13" t="n">
        <f aca="false">C1872+1</f>
        <v>1872</v>
      </c>
      <c r="D1873" s="50" t="n">
        <f aca="false">FilterPk!B$39</f>
        <v>0</v>
      </c>
      <c r="E1873" s="50" t="n">
        <f aca="false">FilterPk!C$39</f>
        <v>0</v>
      </c>
      <c r="F1873" s="50" t="n">
        <f aca="false">FilterPk!D$39</f>
        <v>-27.9256</v>
      </c>
      <c r="G1873" s="50" t="n">
        <f aca="false">FilterPk!E$39</f>
        <v>0</v>
      </c>
      <c r="H1873" s="50" t="n">
        <f aca="false">FilterPk!F$39</f>
        <v>0</v>
      </c>
      <c r="I1873" s="50" t="n">
        <f aca="false">FilterPk!G$39</f>
        <v>0</v>
      </c>
      <c r="J1873" s="50" t="n">
        <f aca="false">FilterPk!H$39</f>
        <v>0</v>
      </c>
      <c r="K1873" s="50" t="n">
        <f aca="false">FilterPk!I$39</f>
        <v>0</v>
      </c>
      <c r="L1873" s="50" t="n">
        <f aca="false">FilterPk!J$39</f>
        <v>0</v>
      </c>
      <c r="M1873" s="50" t="n">
        <f aca="false">FilterPk!K$39</f>
        <v>0</v>
      </c>
      <c r="N1873" s="50" t="n">
        <f aca="false">FilterPk!L$39</f>
        <v>-27.9256</v>
      </c>
      <c r="O1873" s="50" t="n">
        <f aca="false">FilterPk!M$39</f>
        <v>0</v>
      </c>
      <c r="P1873" s="50" t="n">
        <f aca="false">FilterPk!N$39</f>
        <v>0</v>
      </c>
      <c r="Q1873" s="51" t="n">
        <f aca="false">FilterPk!O$39</f>
        <v>-27.9256</v>
      </c>
    </row>
    <row r="1874" customFormat="false" ht="12.75" hidden="false" customHeight="false" outlineLevel="0" collapsed="false">
      <c r="B1874" s="85" t="str">
        <f aca="false">FilterPk!A$40</f>
        <v>Rob Benson</v>
      </c>
      <c r="C1874" s="13" t="n">
        <f aca="false">C1873+1</f>
        <v>1873</v>
      </c>
      <c r="D1874" s="50" t="n">
        <f aca="false">FilterPk!B$40</f>
        <v>0</v>
      </c>
      <c r="E1874" s="50" t="n">
        <f aca="false">FilterPk!C$40</f>
        <v>0</v>
      </c>
      <c r="F1874" s="50" t="n">
        <f aca="false">FilterPk!D$40</f>
        <v>0</v>
      </c>
      <c r="G1874" s="50" t="n">
        <f aca="false">FilterPk!E$40</f>
        <v>-76.947211</v>
      </c>
      <c r="H1874" s="50" t="n">
        <f aca="false">FilterPk!F$40</f>
        <v>0</v>
      </c>
      <c r="I1874" s="50" t="n">
        <f aca="false">FilterPk!G$40</f>
        <v>0</v>
      </c>
      <c r="J1874" s="50" t="n">
        <f aca="false">FilterPk!H$40</f>
        <v>0</v>
      </c>
      <c r="K1874" s="50" t="n">
        <f aca="false">FilterPk!I$40</f>
        <v>0</v>
      </c>
      <c r="L1874" s="50" t="n">
        <f aca="false">FilterPk!J$40</f>
        <v>0</v>
      </c>
      <c r="M1874" s="50" t="n">
        <f aca="false">FilterPk!K$40</f>
        <v>0</v>
      </c>
      <c r="N1874" s="50" t="n">
        <f aca="false">FilterPk!L$40</f>
        <v>-76.947211</v>
      </c>
      <c r="O1874" s="50" t="n">
        <f aca="false">FilterPk!M$40</f>
        <v>0</v>
      </c>
      <c r="P1874" s="50" t="n">
        <f aca="false">FilterPk!N$40</f>
        <v>0</v>
      </c>
      <c r="Q1874" s="51" t="n">
        <f aca="false">FilterPk!O$40</f>
        <v>-76.947211</v>
      </c>
    </row>
    <row r="1875" customFormat="false" ht="12.75" hidden="false" customHeight="false" outlineLevel="0" collapsed="false">
      <c r="B1875" s="85" t="str">
        <f aca="false">FilterPk!A$41</f>
        <v>Matt Lorenz</v>
      </c>
      <c r="C1875" s="13" t="n">
        <f aca="false">C1874+1</f>
        <v>1874</v>
      </c>
      <c r="D1875" s="50" t="n">
        <f aca="false">FilterPk!B$41</f>
        <v>0</v>
      </c>
      <c r="E1875" s="50" t="n">
        <f aca="false">FilterPk!C$41</f>
        <v>0</v>
      </c>
      <c r="F1875" s="50" t="n">
        <f aca="false">FilterPk!D$41</f>
        <v>0</v>
      </c>
      <c r="G1875" s="50" t="n">
        <f aca="false">FilterPk!E$41</f>
        <v>0</v>
      </c>
      <c r="H1875" s="50" t="n">
        <f aca="false">FilterPk!F$41</f>
        <v>0</v>
      </c>
      <c r="I1875" s="50" t="n">
        <f aca="false">FilterPk!G$41</f>
        <v>0</v>
      </c>
      <c r="J1875" s="50" t="n">
        <f aca="false">FilterPk!H$41</f>
        <v>0</v>
      </c>
      <c r="K1875" s="50" t="n">
        <f aca="false">FilterPk!I$41</f>
        <v>0</v>
      </c>
      <c r="L1875" s="50" t="n">
        <f aca="false">FilterPk!J$41</f>
        <v>0</v>
      </c>
      <c r="M1875" s="50" t="n">
        <f aca="false">FilterPk!K$41</f>
        <v>0</v>
      </c>
      <c r="N1875" s="50" t="n">
        <f aca="false">FilterPk!L$41</f>
        <v>0</v>
      </c>
      <c r="O1875" s="50" t="n">
        <f aca="false">FilterPk!M$41</f>
        <v>0</v>
      </c>
      <c r="P1875" s="50" t="n">
        <f aca="false">FilterPk!N$41</f>
        <v>0</v>
      </c>
      <c r="Q1875" s="51" t="n">
        <f aca="false">FilterPk!O$41</f>
        <v>0</v>
      </c>
    </row>
    <row r="1876" customFormat="false" ht="12.75" hidden="false" customHeight="false" outlineLevel="0" collapsed="false">
      <c r="B1876" s="85" t="str">
        <f aca="false">FilterPk!A$42</f>
        <v>John Forney</v>
      </c>
      <c r="C1876" s="13" t="n">
        <f aca="false">C1875+1</f>
        <v>1875</v>
      </c>
      <c r="D1876" s="50" t="n">
        <f aca="false">FilterPk!B$42</f>
        <v>0</v>
      </c>
      <c r="E1876" s="50" t="n">
        <f aca="false">FilterPk!C$42</f>
        <v>0</v>
      </c>
      <c r="F1876" s="50" t="n">
        <f aca="false">FilterPk!D$42</f>
        <v>0</v>
      </c>
      <c r="G1876" s="50" t="n">
        <f aca="false">FilterPk!E$42</f>
        <v>0</v>
      </c>
      <c r="H1876" s="50" t="n">
        <f aca="false">FilterPk!F$42</f>
        <v>0</v>
      </c>
      <c r="I1876" s="50" t="n">
        <f aca="false">FilterPk!G$42</f>
        <v>0</v>
      </c>
      <c r="J1876" s="50" t="n">
        <f aca="false">FilterPk!H$42</f>
        <v>0</v>
      </c>
      <c r="K1876" s="50" t="n">
        <f aca="false">FilterPk!I$42</f>
        <v>0</v>
      </c>
      <c r="L1876" s="50" t="n">
        <f aca="false">FilterPk!J$42</f>
        <v>0</v>
      </c>
      <c r="M1876" s="50" t="n">
        <f aca="false">FilterPk!K$42</f>
        <v>0</v>
      </c>
      <c r="N1876" s="50" t="n">
        <f aca="false">FilterPk!L$42</f>
        <v>0</v>
      </c>
      <c r="O1876" s="50" t="n">
        <f aca="false">FilterPk!M$42</f>
        <v>0</v>
      </c>
      <c r="P1876" s="50" t="n">
        <f aca="false">FilterPk!N$42</f>
        <v>0</v>
      </c>
      <c r="Q1876" s="51" t="n">
        <f aca="false">FilterPk!O$42</f>
        <v>0</v>
      </c>
    </row>
    <row r="1877" customFormat="false" ht="12.75" hidden="false" customHeight="false" outlineLevel="0" collapsed="false">
      <c r="B1877" s="85" t="str">
        <f aca="false">FilterPk!A$43</f>
        <v>Mike Carson</v>
      </c>
      <c r="C1877" s="13" t="n">
        <f aca="false">C1876+1</f>
        <v>1876</v>
      </c>
      <c r="D1877" s="50" t="n">
        <f aca="false">FilterPk!B$43</f>
        <v>0</v>
      </c>
      <c r="E1877" s="50" t="n">
        <f aca="false">FilterPk!C$43</f>
        <v>0</v>
      </c>
      <c r="F1877" s="50" t="n">
        <f aca="false">FilterPk!D$43</f>
        <v>0</v>
      </c>
      <c r="G1877" s="50" t="n">
        <f aca="false">FilterPk!E$43</f>
        <v>0</v>
      </c>
      <c r="H1877" s="50" t="n">
        <f aca="false">FilterPk!F$43</f>
        <v>0</v>
      </c>
      <c r="I1877" s="50" t="n">
        <f aca="false">FilterPk!G$43</f>
        <v>0</v>
      </c>
      <c r="J1877" s="50" t="n">
        <f aca="false">FilterPk!H$43</f>
        <v>0</v>
      </c>
      <c r="K1877" s="50" t="n">
        <f aca="false">FilterPk!I$43</f>
        <v>0</v>
      </c>
      <c r="L1877" s="50" t="n">
        <f aca="false">FilterPk!J$43</f>
        <v>0</v>
      </c>
      <c r="M1877" s="50" t="n">
        <f aca="false">FilterPk!K$43</f>
        <v>0</v>
      </c>
      <c r="N1877" s="50" t="n">
        <f aca="false">FilterPk!L$43</f>
        <v>0</v>
      </c>
      <c r="O1877" s="50" t="n">
        <f aca="false">FilterPk!M$43</f>
        <v>0</v>
      </c>
      <c r="P1877" s="50" t="n">
        <f aca="false">FilterPk!N$43</f>
        <v>0</v>
      </c>
      <c r="Q1877" s="51" t="n">
        <f aca="false">FilterPk!O$43</f>
        <v>0</v>
      </c>
    </row>
    <row r="1878" customFormat="false" ht="12.75" hidden="false" customHeight="false" outlineLevel="0" collapsed="false">
      <c r="B1878" s="85" t="str">
        <f aca="false">FilterPk!A$44</f>
        <v>Chris Dorland</v>
      </c>
      <c r="C1878" s="13" t="n">
        <f aca="false">C1877+1</f>
        <v>1877</v>
      </c>
      <c r="D1878" s="50" t="n">
        <f aca="false">FilterPk!B$44</f>
        <v>0</v>
      </c>
      <c r="E1878" s="50" t="n">
        <f aca="false">FilterPk!C$44</f>
        <v>0</v>
      </c>
      <c r="F1878" s="50" t="n">
        <f aca="false">FilterPk!D$44</f>
        <v>0</v>
      </c>
      <c r="G1878" s="50" t="n">
        <f aca="false">FilterPk!E$44</f>
        <v>0</v>
      </c>
      <c r="H1878" s="50" t="n">
        <f aca="false">FilterPk!F$44</f>
        <v>0</v>
      </c>
      <c r="I1878" s="50" t="n">
        <f aca="false">FilterPk!G$44</f>
        <v>0</v>
      </c>
      <c r="J1878" s="50" t="n">
        <f aca="false">FilterPk!H$44</f>
        <v>0</v>
      </c>
      <c r="K1878" s="50" t="n">
        <f aca="false">FilterPk!I$44</f>
        <v>0</v>
      </c>
      <c r="L1878" s="50" t="n">
        <f aca="false">FilterPk!J$44</f>
        <v>0</v>
      </c>
      <c r="M1878" s="50" t="n">
        <f aca="false">FilterPk!K$44</f>
        <v>0</v>
      </c>
      <c r="N1878" s="50" t="n">
        <f aca="false">FilterPk!L$44</f>
        <v>0</v>
      </c>
      <c r="O1878" s="50" t="n">
        <f aca="false">FilterPk!M$44</f>
        <v>0</v>
      </c>
      <c r="P1878" s="50" t="n">
        <f aca="false">FilterPk!N$44</f>
        <v>0</v>
      </c>
      <c r="Q1878" s="51" t="n">
        <f aca="false">FilterPk!O$44</f>
        <v>0</v>
      </c>
    </row>
    <row r="1879" customFormat="false" ht="12.75" hidden="false" customHeight="false" outlineLevel="0" collapsed="false">
      <c r="B1879" s="85" t="str">
        <f aca="false">FilterPk!A$45</f>
        <v>Jeff King</v>
      </c>
      <c r="C1879" s="13" t="n">
        <f aca="false">C1878+1</f>
        <v>1878</v>
      </c>
      <c r="D1879" s="50" t="n">
        <f aca="false">FilterPk!B$45</f>
        <v>0</v>
      </c>
      <c r="E1879" s="50" t="n">
        <f aca="false">FilterPk!C$45</f>
        <v>0</v>
      </c>
      <c r="F1879" s="50" t="n">
        <f aca="false">FilterPk!D$45</f>
        <v>0</v>
      </c>
      <c r="G1879" s="50" t="n">
        <f aca="false">FilterPk!E$45</f>
        <v>0</v>
      </c>
      <c r="H1879" s="50" t="n">
        <f aca="false">FilterPk!F$45</f>
        <v>0</v>
      </c>
      <c r="I1879" s="50" t="n">
        <f aca="false">FilterPk!G$45</f>
        <v>0</v>
      </c>
      <c r="J1879" s="50" t="n">
        <f aca="false">FilterPk!H$45</f>
        <v>0</v>
      </c>
      <c r="K1879" s="50" t="n">
        <f aca="false">FilterPk!I$45</f>
        <v>0</v>
      </c>
      <c r="L1879" s="50" t="n">
        <f aca="false">FilterPk!J$45</f>
        <v>0</v>
      </c>
      <c r="M1879" s="50" t="n">
        <f aca="false">FilterPk!K$45</f>
        <v>0</v>
      </c>
      <c r="N1879" s="50" t="n">
        <f aca="false">FilterPk!L$45</f>
        <v>0</v>
      </c>
      <c r="O1879" s="50" t="n">
        <f aca="false">FilterPk!M$45</f>
        <v>0</v>
      </c>
      <c r="P1879" s="50" t="n">
        <f aca="false">FilterPk!N$45</f>
        <v>0</v>
      </c>
      <c r="Q1879" s="51" t="n">
        <f aca="false">FilterPk!O$45</f>
        <v>0</v>
      </c>
    </row>
    <row r="1880" customFormat="false" ht="12.75" hidden="false" customHeight="false" outlineLevel="0" collapsed="false">
      <c r="B1880" s="85" t="n">
        <f aca="false">FilterPk!A$46</f>
        <v>0</v>
      </c>
      <c r="C1880" s="13" t="n">
        <f aca="false">C1879+1</f>
        <v>1879</v>
      </c>
      <c r="D1880" s="50" t="n">
        <f aca="false">FilterPk!B$46</f>
        <v>0</v>
      </c>
      <c r="E1880" s="50" t="n">
        <f aca="false">FilterPk!C$46</f>
        <v>0</v>
      </c>
      <c r="F1880" s="50" t="n">
        <f aca="false">FilterPk!D$46</f>
        <v>0</v>
      </c>
      <c r="G1880" s="50" t="n">
        <f aca="false">FilterPk!E$46</f>
        <v>0</v>
      </c>
      <c r="H1880" s="50" t="n">
        <f aca="false">FilterPk!F$46</f>
        <v>0</v>
      </c>
      <c r="I1880" s="50" t="n">
        <f aca="false">FilterPk!G$46</f>
        <v>0</v>
      </c>
      <c r="J1880" s="50" t="n">
        <f aca="false">FilterPk!H$46</f>
        <v>0</v>
      </c>
      <c r="K1880" s="50" t="n">
        <f aca="false">FilterPk!I$46</f>
        <v>0</v>
      </c>
      <c r="L1880" s="50" t="n">
        <f aca="false">FilterPk!J$46</f>
        <v>0</v>
      </c>
      <c r="M1880" s="50" t="n">
        <f aca="false">FilterPk!K$46</f>
        <v>0</v>
      </c>
      <c r="N1880" s="50" t="n">
        <f aca="false">FilterPk!L$46</f>
        <v>0</v>
      </c>
      <c r="O1880" s="50" t="n">
        <f aca="false">FilterPk!M$46</f>
        <v>0</v>
      </c>
      <c r="P1880" s="50" t="n">
        <f aca="false">FilterPk!N$46</f>
        <v>0</v>
      </c>
      <c r="Q1880" s="51" t="n">
        <f aca="false">FilterPk!O$46</f>
        <v>0</v>
      </c>
    </row>
    <row r="1881" customFormat="false" ht="12.75" hidden="false" customHeight="false" outlineLevel="0" collapsed="false">
      <c r="B1881" s="87" t="n">
        <f aca="false">FilterPk!A$47</f>
        <v>0</v>
      </c>
      <c r="C1881" s="64" t="n">
        <f aca="false">C1880+1</f>
        <v>1880</v>
      </c>
      <c r="D1881" s="54" t="n">
        <f aca="false">FilterPk!B$47</f>
        <v>0</v>
      </c>
      <c r="E1881" s="54" t="n">
        <f aca="false">FilterPk!C$47</f>
        <v>0</v>
      </c>
      <c r="F1881" s="54" t="n">
        <f aca="false">FilterPk!D$47</f>
        <v>0</v>
      </c>
      <c r="G1881" s="54" t="n">
        <f aca="false">FilterPk!E$47</f>
        <v>0</v>
      </c>
      <c r="H1881" s="54" t="n">
        <f aca="false">FilterPk!F$47</f>
        <v>0</v>
      </c>
      <c r="I1881" s="54" t="n">
        <f aca="false">FilterPk!G$47</f>
        <v>0</v>
      </c>
      <c r="J1881" s="54" t="n">
        <f aca="false">FilterPk!H$47</f>
        <v>0</v>
      </c>
      <c r="K1881" s="54" t="n">
        <f aca="false">FilterPk!I$47</f>
        <v>0</v>
      </c>
      <c r="L1881" s="54" t="n">
        <f aca="false">FilterPk!J$47</f>
        <v>0</v>
      </c>
      <c r="M1881" s="54" t="n">
        <f aca="false">FilterPk!K$47</f>
        <v>0</v>
      </c>
      <c r="N1881" s="54" t="n">
        <f aca="false">FilterPk!L$47</f>
        <v>0</v>
      </c>
      <c r="O1881" s="54" t="n">
        <f aca="false">FilterPk!M$47</f>
        <v>0</v>
      </c>
      <c r="P1881" s="54" t="n">
        <f aca="false">FilterPk!N$47</f>
        <v>0</v>
      </c>
      <c r="Q1881" s="55" t="n">
        <f aca="false">FilterPk!O$47</f>
        <v>0</v>
      </c>
    </row>
    <row r="1882" customFormat="false" ht="12.75" hidden="false" customHeight="false" outlineLevel="0" collapsed="false">
      <c r="A1882" s="0" t="n">
        <f aca="false">A1842+1</f>
        <v>48</v>
      </c>
      <c r="B1882" s="57" t="n">
        <f aca="false">FilterPk!D$1</f>
        <v>36907</v>
      </c>
      <c r="C1882" s="58" t="n">
        <f aca="false">C1881+1</f>
        <v>1881</v>
      </c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83"/>
    </row>
    <row r="1883" customFormat="false" ht="12.75" hidden="false" customHeight="false" outlineLevel="0" collapsed="false">
      <c r="B1883" s="61"/>
      <c r="C1883" s="13" t="n">
        <f aca="false">C1882+1</f>
        <v>1882</v>
      </c>
      <c r="D1883" s="13"/>
      <c r="E1883" s="21" t="s">
        <v>5</v>
      </c>
      <c r="F1883" s="21" t="s">
        <v>6</v>
      </c>
      <c r="G1883" s="21" t="s">
        <v>7</v>
      </c>
      <c r="H1883" s="21" t="s">
        <v>8</v>
      </c>
      <c r="I1883" s="21" t="s">
        <v>9</v>
      </c>
      <c r="J1883" s="21" t="s">
        <v>10</v>
      </c>
      <c r="K1883" s="21" t="s">
        <v>11</v>
      </c>
      <c r="L1883" s="21" t="s">
        <v>12</v>
      </c>
      <c r="M1883" s="21" t="s">
        <v>13</v>
      </c>
      <c r="N1883" s="21" t="s">
        <v>14</v>
      </c>
      <c r="O1883" s="21" t="n">
        <v>2002</v>
      </c>
      <c r="P1883" s="21" t="s">
        <v>15</v>
      </c>
      <c r="Q1883" s="84" t="s">
        <v>16</v>
      </c>
    </row>
    <row r="1884" customFormat="false" ht="12.75" hidden="false" customHeight="false" outlineLevel="0" collapsed="false">
      <c r="B1884" s="85" t="str">
        <f aca="false">FilterPk!A$9</f>
        <v>Power positions</v>
      </c>
      <c r="C1884" s="13" t="n">
        <f aca="false">C1883+1</f>
        <v>1883</v>
      </c>
      <c r="D1884" s="13" t="s">
        <v>4</v>
      </c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86"/>
    </row>
    <row r="1885" customFormat="false" ht="12.75" hidden="false" customHeight="false" outlineLevel="0" collapsed="false">
      <c r="B1885" s="85" t="str">
        <f aca="false">FilterPk!A$10</f>
        <v>East Position</v>
      </c>
      <c r="C1885" s="13" t="n">
        <f aca="false">C1884+1</f>
        <v>1884</v>
      </c>
      <c r="D1885" s="50" t="n">
        <f aca="false">FilterPk!B$10</f>
        <v>34784396.7946123</v>
      </c>
      <c r="E1885" s="50" t="n">
        <f aca="false">FilterPk!C$10</f>
        <v>75045.54</v>
      </c>
      <c r="F1885" s="50" t="n">
        <f aca="false">FilterPk!D$10</f>
        <v>84629.15</v>
      </c>
      <c r="G1885" s="50" t="n">
        <f aca="false">FilterPk!E$10</f>
        <v>1358824.72</v>
      </c>
      <c r="H1885" s="50" t="n">
        <f aca="false">FilterPk!F$10</f>
        <v>1120662.53</v>
      </c>
      <c r="I1885" s="50" t="n">
        <f aca="false">FilterPk!G$10</f>
        <v>422841.14</v>
      </c>
      <c r="J1885" s="50" t="n">
        <f aca="false">FilterPk!H$10</f>
        <v>788810.55</v>
      </c>
      <c r="K1885" s="50" t="n">
        <f aca="false">FilterPk!I$10</f>
        <v>1076253.71</v>
      </c>
      <c r="L1885" s="50" t="n">
        <f aca="false">FilterPk!J$10</f>
        <v>363159.42</v>
      </c>
      <c r="M1885" s="50" t="n">
        <f aca="false">FilterPk!K$10</f>
        <v>5764043.19</v>
      </c>
      <c r="N1885" s="50" t="n">
        <f aca="false">FilterPk!L$10</f>
        <v>11054269.95</v>
      </c>
      <c r="O1885" s="50" t="n">
        <f aca="false">FilterPk!M$10</f>
        <v>3650317.45</v>
      </c>
      <c r="P1885" s="50" t="n">
        <f aca="false">FilterPk!N$10</f>
        <v>-1642778.44</v>
      </c>
      <c r="Q1885" s="51" t="n">
        <f aca="false">FilterPk!O$10</f>
        <v>13061808.96</v>
      </c>
    </row>
    <row r="1886" customFormat="false" ht="12.75" hidden="false" customHeight="false" outlineLevel="0" collapsed="false">
      <c r="B1886" s="85" t="str">
        <f aca="false">FilterPk!A$11</f>
        <v>East Power Mgmt</v>
      </c>
      <c r="C1886" s="13" t="n">
        <f aca="false">C1885+1</f>
        <v>1885</v>
      </c>
      <c r="D1886" s="50" t="n">
        <f aca="false">FilterPk!B$11</f>
        <v>7547347.04451418</v>
      </c>
      <c r="E1886" s="50" t="n">
        <f aca="false">FilterPk!C$11</f>
        <v>43646.27</v>
      </c>
      <c r="F1886" s="50" t="n">
        <f aca="false">FilterPk!D$11</f>
        <v>-98133.28</v>
      </c>
      <c r="G1886" s="50" t="n">
        <f aca="false">FilterPk!E$11</f>
        <v>107993.78</v>
      </c>
      <c r="H1886" s="50" t="n">
        <f aca="false">FilterPk!F$11</f>
        <v>155786.29</v>
      </c>
      <c r="I1886" s="50" t="n">
        <f aca="false">FilterPk!G$11</f>
        <v>89357.34</v>
      </c>
      <c r="J1886" s="50" t="n">
        <f aca="false">FilterPk!H$11</f>
        <v>247101.13</v>
      </c>
      <c r="K1886" s="50" t="n">
        <f aca="false">FilterPk!I$11</f>
        <v>307386.28</v>
      </c>
      <c r="L1886" s="50" t="n">
        <f aca="false">FilterPk!J$11</f>
        <v>108209.05</v>
      </c>
      <c r="M1886" s="50" t="n">
        <f aca="false">FilterPk!K$11</f>
        <v>1338376.99</v>
      </c>
      <c r="N1886" s="50" t="n">
        <f aca="false">FilterPk!L$11</f>
        <v>2299723.85</v>
      </c>
      <c r="O1886" s="50" t="n">
        <f aca="false">FilterPk!M$11</f>
        <v>606348.53</v>
      </c>
      <c r="P1886" s="50" t="n">
        <f aca="false">FilterPk!N$11</f>
        <v>61912.21</v>
      </c>
      <c r="Q1886" s="51" t="n">
        <f aca="false">FilterPk!O$11</f>
        <v>2967984.59</v>
      </c>
    </row>
    <row r="1887" customFormat="false" ht="12.75" hidden="false" customHeight="false" outlineLevel="0" collapsed="false">
      <c r="B1887" s="85" t="str">
        <f aca="false">FilterPk!A$12</f>
        <v>Long Term Options</v>
      </c>
      <c r="C1887" s="13" t="n">
        <f aca="false">C1886+1</f>
        <v>1886</v>
      </c>
      <c r="D1887" s="50" t="n">
        <f aca="false">FilterPk!B$12</f>
        <v>0</v>
      </c>
      <c r="E1887" s="50" t="n">
        <f aca="false">FilterPk!C$12</f>
        <v>0</v>
      </c>
      <c r="F1887" s="50" t="n">
        <f aca="false">FilterPk!D$12</f>
        <v>0</v>
      </c>
      <c r="G1887" s="50" t="n">
        <f aca="false">FilterPk!E$12</f>
        <v>0</v>
      </c>
      <c r="H1887" s="50" t="n">
        <f aca="false">FilterPk!F$12</f>
        <v>0</v>
      </c>
      <c r="I1887" s="50" t="n">
        <f aca="false">FilterPk!G$12</f>
        <v>0</v>
      </c>
      <c r="J1887" s="50" t="n">
        <f aca="false">FilterPk!H$12</f>
        <v>0</v>
      </c>
      <c r="K1887" s="50" t="n">
        <f aca="false">FilterPk!I$12</f>
        <v>0</v>
      </c>
      <c r="L1887" s="50" t="n">
        <f aca="false">FilterPk!J$12</f>
        <v>0</v>
      </c>
      <c r="M1887" s="50" t="n">
        <f aca="false">FilterPk!K$12</f>
        <v>0</v>
      </c>
      <c r="N1887" s="50" t="n">
        <f aca="false">FilterPk!L$12</f>
        <v>0</v>
      </c>
      <c r="O1887" s="50" t="n">
        <f aca="false">FilterPk!M$12</f>
        <v>0</v>
      </c>
      <c r="P1887" s="50" t="n">
        <f aca="false">FilterPk!N$12</f>
        <v>0</v>
      </c>
      <c r="Q1887" s="51" t="n">
        <f aca="false">FilterPk!O$12</f>
        <v>0</v>
      </c>
    </row>
    <row r="1888" customFormat="false" ht="12.75" hidden="false" customHeight="false" outlineLevel="0" collapsed="false">
      <c r="B1888" s="85" t="str">
        <f aca="false">FilterPk!A$13</f>
        <v>LT-MIDWEST</v>
      </c>
      <c r="C1888" s="13" t="n">
        <f aca="false">C1887+1</f>
        <v>1887</v>
      </c>
      <c r="D1888" s="50" t="n">
        <f aca="false">FilterPk!B$13</f>
        <v>7151089.47366245</v>
      </c>
      <c r="E1888" s="50" t="n">
        <f aca="false">FilterPk!C$13</f>
        <v>48283.08</v>
      </c>
      <c r="F1888" s="50" t="n">
        <f aca="false">FilterPk!D$13</f>
        <v>-141448.54</v>
      </c>
      <c r="G1888" s="50" t="n">
        <f aca="false">FilterPk!E$13</f>
        <v>574622.66</v>
      </c>
      <c r="H1888" s="50" t="n">
        <f aca="false">FilterPk!F$13</f>
        <v>298097.27</v>
      </c>
      <c r="I1888" s="50" t="n">
        <f aca="false">FilterPk!G$13</f>
        <v>249481.43</v>
      </c>
      <c r="J1888" s="50" t="n">
        <f aca="false">FilterPk!H$13</f>
        <v>119379.88</v>
      </c>
      <c r="K1888" s="50" t="n">
        <f aca="false">FilterPk!I$13</f>
        <v>25994.27</v>
      </c>
      <c r="L1888" s="50" t="n">
        <f aca="false">FilterPk!J$13</f>
        <v>156242.15</v>
      </c>
      <c r="M1888" s="50" t="n">
        <f aca="false">FilterPk!K$13</f>
        <v>1762908.33</v>
      </c>
      <c r="N1888" s="50" t="n">
        <f aca="false">FilterPk!L$13</f>
        <v>3093560.53</v>
      </c>
      <c r="O1888" s="50" t="n">
        <f aca="false">FilterPk!M$13</f>
        <v>565730</v>
      </c>
      <c r="P1888" s="50" t="n">
        <f aca="false">FilterPk!N$13</f>
        <v>-439379.19</v>
      </c>
      <c r="Q1888" s="51" t="n">
        <f aca="false">FilterPk!O$13</f>
        <v>3219911.34</v>
      </c>
    </row>
    <row r="1889" customFormat="false" ht="12.75" hidden="false" customHeight="false" outlineLevel="0" collapsed="false">
      <c r="B1889" s="85" t="str">
        <f aca="false">FilterPk!A$14</f>
        <v>ST-ECAR</v>
      </c>
      <c r="C1889" s="13" t="n">
        <f aca="false">C1888+1</f>
        <v>1888</v>
      </c>
      <c r="D1889" s="50" t="n">
        <f aca="false">FilterPk!B$14</f>
        <v>238101.441960815</v>
      </c>
      <c r="E1889" s="50" t="n">
        <f aca="false">FilterPk!C$14</f>
        <v>13522.23</v>
      </c>
      <c r="F1889" s="50" t="n">
        <f aca="false">FilterPk!D$14</f>
        <v>15838.59</v>
      </c>
      <c r="G1889" s="50" t="n">
        <f aca="false">FilterPk!E$14</f>
        <v>0</v>
      </c>
      <c r="H1889" s="50" t="n">
        <f aca="false">FilterPk!F$14</f>
        <v>0</v>
      </c>
      <c r="I1889" s="50" t="n">
        <f aca="false">FilterPk!G$14</f>
        <v>0</v>
      </c>
      <c r="J1889" s="50" t="n">
        <f aca="false">FilterPk!H$14</f>
        <v>0</v>
      </c>
      <c r="K1889" s="50" t="n">
        <f aca="false">FilterPk!I$14</f>
        <v>0</v>
      </c>
      <c r="L1889" s="50" t="n">
        <f aca="false">FilterPk!J$14</f>
        <v>0</v>
      </c>
      <c r="M1889" s="50" t="n">
        <f aca="false">FilterPk!K$14</f>
        <v>0</v>
      </c>
      <c r="N1889" s="50" t="n">
        <f aca="false">FilterPk!L$14</f>
        <v>29360.82</v>
      </c>
      <c r="O1889" s="50" t="n">
        <f aca="false">FilterPk!M$14</f>
        <v>0</v>
      </c>
      <c r="P1889" s="50" t="n">
        <f aca="false">FilterPk!N$14</f>
        <v>0</v>
      </c>
      <c r="Q1889" s="51" t="n">
        <f aca="false">FilterPk!O$14</f>
        <v>29360.82</v>
      </c>
    </row>
    <row r="1890" customFormat="false" ht="12.75" hidden="false" customHeight="false" outlineLevel="0" collapsed="false">
      <c r="B1890" s="85" t="str">
        <f aca="false">FilterPk!A$15</f>
        <v>ST- MAPP</v>
      </c>
      <c r="C1890" s="13" t="n">
        <f aca="false">C1889+1</f>
        <v>1889</v>
      </c>
      <c r="D1890" s="50" t="n">
        <f aca="false">FilterPk!B$15</f>
        <v>254636.614020626</v>
      </c>
      <c r="E1890" s="50" t="n">
        <f aca="false">FilterPk!C$15</f>
        <v>795.43</v>
      </c>
      <c r="F1890" s="50" t="n">
        <f aca="false">FilterPk!D$15</f>
        <v>39596.48</v>
      </c>
      <c r="G1890" s="50" t="n">
        <f aca="false">FilterPk!E$15</f>
        <v>26009.8</v>
      </c>
      <c r="H1890" s="50" t="n">
        <f aca="false">FilterPk!F$15</f>
        <v>8238.75</v>
      </c>
      <c r="I1890" s="50" t="n">
        <f aca="false">FilterPk!G$15</f>
        <v>0</v>
      </c>
      <c r="J1890" s="50" t="n">
        <f aca="false">FilterPk!H$15</f>
        <v>0</v>
      </c>
      <c r="K1890" s="50" t="n">
        <f aca="false">FilterPk!I$15</f>
        <v>0</v>
      </c>
      <c r="L1890" s="50" t="n">
        <f aca="false">FilterPk!J$15</f>
        <v>0</v>
      </c>
      <c r="M1890" s="50" t="n">
        <f aca="false">FilterPk!K$15</f>
        <v>0</v>
      </c>
      <c r="N1890" s="50" t="n">
        <f aca="false">FilterPk!L$15</f>
        <v>74640.46</v>
      </c>
      <c r="O1890" s="50" t="n">
        <f aca="false">FilterPk!M$15</f>
        <v>0</v>
      </c>
      <c r="P1890" s="50" t="n">
        <f aca="false">FilterPk!N$15</f>
        <v>0</v>
      </c>
      <c r="Q1890" s="51" t="n">
        <f aca="false">FilterPk!O$15</f>
        <v>74640.46</v>
      </c>
    </row>
    <row r="1891" customFormat="false" ht="12.75" hidden="false" customHeight="false" outlineLevel="0" collapsed="false">
      <c r="B1891" s="85" t="str">
        <f aca="false">FilterPk!A$16</f>
        <v>ST- MAIN</v>
      </c>
      <c r="C1891" s="13" t="n">
        <f aca="false">C1890+1</f>
        <v>1890</v>
      </c>
      <c r="D1891" s="50" t="n">
        <f aca="false">FilterPk!B$16</f>
        <v>694293.253349893</v>
      </c>
      <c r="E1891" s="50" t="n">
        <f aca="false">FilterPk!C$16</f>
        <v>-2349.61</v>
      </c>
      <c r="F1891" s="50" t="n">
        <f aca="false">FilterPk!D$16</f>
        <v>15903</v>
      </c>
      <c r="G1891" s="50" t="n">
        <f aca="false">FilterPk!E$16</f>
        <v>69359.47</v>
      </c>
      <c r="H1891" s="50" t="n">
        <f aca="false">FilterPk!F$16</f>
        <v>0</v>
      </c>
      <c r="I1891" s="50" t="n">
        <f aca="false">FilterPk!G$16</f>
        <v>0</v>
      </c>
      <c r="J1891" s="50" t="n">
        <f aca="false">FilterPk!H$16</f>
        <v>0</v>
      </c>
      <c r="K1891" s="50" t="n">
        <f aca="false">FilterPk!I$16</f>
        <v>0</v>
      </c>
      <c r="L1891" s="50" t="n">
        <f aca="false">FilterPk!J$16</f>
        <v>0</v>
      </c>
      <c r="M1891" s="50" t="n">
        <f aca="false">FilterPk!K$16</f>
        <v>0</v>
      </c>
      <c r="N1891" s="50" t="n">
        <f aca="false">FilterPk!L$16</f>
        <v>82912.86</v>
      </c>
      <c r="O1891" s="50" t="n">
        <f aca="false">FilterPk!M$16</f>
        <v>0</v>
      </c>
      <c r="P1891" s="50" t="n">
        <f aca="false">FilterPk!N$16</f>
        <v>0</v>
      </c>
      <c r="Q1891" s="51" t="n">
        <f aca="false">FilterPk!O$16</f>
        <v>82912.86</v>
      </c>
    </row>
    <row r="1892" customFormat="false" ht="12.75" hidden="false" customHeight="false" outlineLevel="0" collapsed="false">
      <c r="B1892" s="85" t="str">
        <f aca="false">FilterPk!A$17</f>
        <v>MW-ANALYST</v>
      </c>
      <c r="C1892" s="13" t="n">
        <f aca="false">C1891+1</f>
        <v>1891</v>
      </c>
      <c r="D1892" s="50" t="n">
        <f aca="false">FilterPk!B$17</f>
        <v>0</v>
      </c>
      <c r="E1892" s="50" t="n">
        <f aca="false">FilterPk!C$17</f>
        <v>6363.4</v>
      </c>
      <c r="F1892" s="50" t="n">
        <f aca="false">FilterPk!D$17</f>
        <v>15838.59</v>
      </c>
      <c r="G1892" s="50" t="n">
        <f aca="false">FilterPk!E$17</f>
        <v>0</v>
      </c>
      <c r="H1892" s="50" t="n">
        <f aca="false">FilterPk!F$17</f>
        <v>0</v>
      </c>
      <c r="I1892" s="50" t="n">
        <f aca="false">FilterPk!G$17</f>
        <v>0</v>
      </c>
      <c r="J1892" s="50" t="n">
        <f aca="false">FilterPk!H$17</f>
        <v>0</v>
      </c>
      <c r="K1892" s="50" t="n">
        <f aca="false">FilterPk!I$17</f>
        <v>0</v>
      </c>
      <c r="L1892" s="50" t="n">
        <f aca="false">FilterPk!J$17</f>
        <v>0</v>
      </c>
      <c r="M1892" s="50" t="n">
        <f aca="false">FilterPk!K$17</f>
        <v>0</v>
      </c>
      <c r="N1892" s="50" t="n">
        <f aca="false">FilterPk!L$17</f>
        <v>22201.99</v>
      </c>
      <c r="O1892" s="50" t="n">
        <f aca="false">FilterPk!M$17</f>
        <v>0</v>
      </c>
      <c r="P1892" s="50" t="n">
        <f aca="false">FilterPk!N$17</f>
        <v>0</v>
      </c>
      <c r="Q1892" s="51" t="n">
        <f aca="false">FilterPk!O$17</f>
        <v>22201.99</v>
      </c>
    </row>
    <row r="1893" customFormat="false" ht="12.75" hidden="false" customHeight="false" outlineLevel="0" collapsed="false">
      <c r="B1893" s="85" t="str">
        <f aca="false">FilterPk!A$18</f>
        <v>LT-NE</v>
      </c>
      <c r="C1893" s="13" t="n">
        <f aca="false">C1892+1</f>
        <v>1892</v>
      </c>
      <c r="D1893" s="50" t="n">
        <f aca="false">FilterPk!B$18</f>
        <v>6187311.37539291</v>
      </c>
      <c r="E1893" s="50" t="n">
        <f aca="false">FilterPk!C$18</f>
        <v>-37254.47</v>
      </c>
      <c r="F1893" s="50" t="n">
        <f aca="false">FilterPk!D$18</f>
        <v>2562.91</v>
      </c>
      <c r="G1893" s="50" t="n">
        <f aca="false">FilterPk!E$18</f>
        <v>-23211.32</v>
      </c>
      <c r="H1893" s="50" t="n">
        <f aca="false">FilterPk!F$18</f>
        <v>263627.18</v>
      </c>
      <c r="I1893" s="50" t="n">
        <f aca="false">FilterPk!G$18</f>
        <v>-59813.36</v>
      </c>
      <c r="J1893" s="50" t="n">
        <f aca="false">FilterPk!H$18</f>
        <v>155752.04</v>
      </c>
      <c r="K1893" s="50" t="n">
        <f aca="false">FilterPk!I$18</f>
        <v>121018.38</v>
      </c>
      <c r="L1893" s="50" t="n">
        <f aca="false">FilterPk!J$18</f>
        <v>-53378.32</v>
      </c>
      <c r="M1893" s="50" t="n">
        <f aca="false">FilterPk!K$18</f>
        <v>995570.8</v>
      </c>
      <c r="N1893" s="50" t="n">
        <f aca="false">FilterPk!L$18</f>
        <v>1364873.84</v>
      </c>
      <c r="O1893" s="50" t="n">
        <f aca="false">FilterPk!M$18</f>
        <v>1053007.86</v>
      </c>
      <c r="P1893" s="50" t="n">
        <f aca="false">FilterPk!N$18</f>
        <v>-2593897.5</v>
      </c>
      <c r="Q1893" s="51" t="n">
        <f aca="false">FilterPk!O$18</f>
        <v>-176015.800000001</v>
      </c>
    </row>
    <row r="1894" customFormat="false" ht="12.75" hidden="false" customHeight="false" outlineLevel="0" collapsed="false">
      <c r="B1894" s="85" t="str">
        <f aca="false">FilterPk!A$19</f>
        <v>LT-PJM</v>
      </c>
      <c r="C1894" s="13" t="n">
        <f aca="false">C1893+1</f>
        <v>1893</v>
      </c>
      <c r="D1894" s="50" t="n">
        <f aca="false">FilterPk!B$19</f>
        <v>1818236.42109565</v>
      </c>
      <c r="E1894" s="50" t="n">
        <f aca="false">FilterPk!C$19</f>
        <v>25453.61</v>
      </c>
      <c r="F1894" s="50" t="n">
        <f aca="false">FilterPk!D$19</f>
        <v>45536</v>
      </c>
      <c r="G1894" s="50" t="n">
        <f aca="false">FilterPk!E$19</f>
        <v>312117.59</v>
      </c>
      <c r="H1894" s="50" t="n">
        <f aca="false">FilterPk!F$19</f>
        <v>211118</v>
      </c>
      <c r="I1894" s="50" t="n">
        <f aca="false">FilterPk!G$19</f>
        <v>0</v>
      </c>
      <c r="J1894" s="50" t="n">
        <f aca="false">FilterPk!H$19</f>
        <v>24536.25</v>
      </c>
      <c r="K1894" s="50" t="n">
        <f aca="false">FilterPk!I$19</f>
        <v>-12662.37</v>
      </c>
      <c r="L1894" s="50" t="n">
        <f aca="false">FilterPk!J$19</f>
        <v>-30078</v>
      </c>
      <c r="M1894" s="50" t="n">
        <f aca="false">FilterPk!K$19</f>
        <v>243523.27</v>
      </c>
      <c r="N1894" s="50" t="n">
        <f aca="false">FilterPk!L$19</f>
        <v>819544.35</v>
      </c>
      <c r="O1894" s="50" t="n">
        <f aca="false">FilterPk!M$19</f>
        <v>125485.18</v>
      </c>
      <c r="P1894" s="50" t="n">
        <f aca="false">FilterPk!N$19</f>
        <v>177105.54</v>
      </c>
      <c r="Q1894" s="51" t="n">
        <f aca="false">FilterPk!O$19</f>
        <v>1122135.07</v>
      </c>
    </row>
    <row r="1895" customFormat="false" ht="12.75" hidden="false" customHeight="false" outlineLevel="0" collapsed="false">
      <c r="B1895" s="85" t="str">
        <f aca="false">FilterPk!A$20</f>
        <v>LT- NY</v>
      </c>
      <c r="C1895" s="13" t="n">
        <f aca="false">C1894+1</f>
        <v>1894</v>
      </c>
      <c r="D1895" s="50" t="n">
        <f aca="false">FilterPk!B$20</f>
        <v>0</v>
      </c>
      <c r="E1895" s="50" t="n">
        <f aca="false">FilterPk!C$20</f>
        <v>-15908.51</v>
      </c>
      <c r="F1895" s="50" t="n">
        <f aca="false">FilterPk!D$20</f>
        <v>63126.67</v>
      </c>
      <c r="G1895" s="50" t="n">
        <f aca="false">FilterPk!E$20</f>
        <v>-17376.91</v>
      </c>
      <c r="H1895" s="50" t="n">
        <f aca="false">FilterPk!F$20</f>
        <v>0</v>
      </c>
      <c r="I1895" s="50" t="n">
        <f aca="false">FilterPk!G$20</f>
        <v>0</v>
      </c>
      <c r="J1895" s="50" t="n">
        <f aca="false">FilterPk!H$20</f>
        <v>0</v>
      </c>
      <c r="K1895" s="50" t="n">
        <f aca="false">FilterPk!I$20</f>
        <v>0</v>
      </c>
      <c r="L1895" s="50" t="n">
        <f aca="false">FilterPk!J$20</f>
        <v>0</v>
      </c>
      <c r="M1895" s="50" t="n">
        <f aca="false">FilterPk!K$20</f>
        <v>146381.01</v>
      </c>
      <c r="N1895" s="50" t="n">
        <f aca="false">FilterPk!L$20</f>
        <v>176222.26</v>
      </c>
      <c r="O1895" s="50" t="n">
        <f aca="false">FilterPk!M$20</f>
        <v>281909.77</v>
      </c>
      <c r="P1895" s="50" t="n">
        <f aca="false">FilterPk!N$20</f>
        <v>-177475.64</v>
      </c>
      <c r="Q1895" s="51" t="n">
        <f aca="false">FilterPk!O$20</f>
        <v>280656.39</v>
      </c>
    </row>
    <row r="1896" customFormat="false" ht="12.75" hidden="false" customHeight="false" outlineLevel="0" collapsed="false">
      <c r="B1896" s="85" t="str">
        <f aca="false">FilterPk!A$21</f>
        <v>ST- PJM</v>
      </c>
      <c r="C1896" s="13" t="n">
        <f aca="false">C1895+1</f>
        <v>1895</v>
      </c>
      <c r="D1896" s="50" t="n">
        <f aca="false">FilterPk!B$21</f>
        <v>1243093.71447674</v>
      </c>
      <c r="E1896" s="50" t="n">
        <f aca="false">FilterPk!C$21</f>
        <v>-91155.75</v>
      </c>
      <c r="F1896" s="50" t="n">
        <f aca="false">FilterPk!D$21</f>
        <v>-47515.78</v>
      </c>
      <c r="G1896" s="50" t="n">
        <f aca="false">FilterPk!E$21</f>
        <v>0</v>
      </c>
      <c r="H1896" s="50" t="n">
        <f aca="false">FilterPk!F$21</f>
        <v>0</v>
      </c>
      <c r="I1896" s="50" t="n">
        <f aca="false">FilterPk!G$21</f>
        <v>0</v>
      </c>
      <c r="J1896" s="50" t="n">
        <f aca="false">FilterPk!H$21</f>
        <v>0</v>
      </c>
      <c r="K1896" s="50" t="n">
        <f aca="false">FilterPk!I$21</f>
        <v>0</v>
      </c>
      <c r="L1896" s="50" t="n">
        <f aca="false">FilterPk!J$21</f>
        <v>0</v>
      </c>
      <c r="M1896" s="50" t="n">
        <f aca="false">FilterPk!K$21</f>
        <v>0</v>
      </c>
      <c r="N1896" s="50" t="n">
        <f aca="false">FilterPk!L$21</f>
        <v>-138671.53</v>
      </c>
      <c r="O1896" s="50" t="n">
        <f aca="false">FilterPk!M$21</f>
        <v>0</v>
      </c>
      <c r="P1896" s="50" t="n">
        <f aca="false">FilterPk!N$21</f>
        <v>0</v>
      </c>
      <c r="Q1896" s="51" t="n">
        <f aca="false">FilterPk!O$21</f>
        <v>-138671.53</v>
      </c>
    </row>
    <row r="1897" customFormat="false" ht="12.75" hidden="false" customHeight="false" outlineLevel="0" collapsed="false">
      <c r="B1897" s="85" t="str">
        <f aca="false">FilterPk!A$22</f>
        <v>ST- NENG</v>
      </c>
      <c r="C1897" s="13" t="n">
        <f aca="false">C1896+1</f>
        <v>1896</v>
      </c>
      <c r="D1897" s="50" t="n">
        <f aca="false">FilterPk!B$22</f>
        <v>539719.375927685</v>
      </c>
      <c r="E1897" s="50" t="n">
        <f aca="false">FilterPk!C$22</f>
        <v>13161.19</v>
      </c>
      <c r="F1897" s="50" t="n">
        <f aca="false">FilterPk!D$22</f>
        <v>63418.82</v>
      </c>
      <c r="G1897" s="50" t="n">
        <f aca="false">FilterPk!E$22</f>
        <v>0</v>
      </c>
      <c r="H1897" s="50" t="n">
        <f aca="false">FilterPk!F$22</f>
        <v>0</v>
      </c>
      <c r="I1897" s="50" t="n">
        <f aca="false">FilterPk!G$22</f>
        <v>0</v>
      </c>
      <c r="J1897" s="50" t="n">
        <f aca="false">FilterPk!H$22</f>
        <v>0</v>
      </c>
      <c r="K1897" s="50" t="n">
        <f aca="false">FilterPk!I$22</f>
        <v>0</v>
      </c>
      <c r="L1897" s="50" t="n">
        <f aca="false">FilterPk!J$22</f>
        <v>0</v>
      </c>
      <c r="M1897" s="50" t="n">
        <f aca="false">FilterPk!K$22</f>
        <v>0</v>
      </c>
      <c r="N1897" s="50" t="n">
        <f aca="false">FilterPk!L$22</f>
        <v>76580.01</v>
      </c>
      <c r="O1897" s="50" t="n">
        <f aca="false">FilterPk!M$22</f>
        <v>0</v>
      </c>
      <c r="P1897" s="50" t="n">
        <f aca="false">FilterPk!N$22</f>
        <v>0</v>
      </c>
      <c r="Q1897" s="51" t="n">
        <f aca="false">FilterPk!O$22</f>
        <v>76580.01</v>
      </c>
    </row>
    <row r="1898" customFormat="false" ht="12.75" hidden="false" customHeight="false" outlineLevel="0" collapsed="false">
      <c r="B1898" s="85" t="str">
        <f aca="false">FilterPk!A$23</f>
        <v>ST- NY</v>
      </c>
      <c r="C1898" s="13" t="n">
        <f aca="false">C1897+1</f>
        <v>1897</v>
      </c>
      <c r="D1898" s="50" t="n">
        <f aca="false">FilterPk!B$23</f>
        <v>251437.188425373</v>
      </c>
      <c r="E1898" s="50" t="n">
        <f aca="false">FilterPk!C$23</f>
        <v>10362.2</v>
      </c>
      <c r="F1898" s="50" t="n">
        <f aca="false">FilterPk!D$23</f>
        <v>-15838.59</v>
      </c>
      <c r="G1898" s="50" t="n">
        <f aca="false">FilterPk!E$23</f>
        <v>17339.87</v>
      </c>
      <c r="H1898" s="50" t="n">
        <f aca="false">FilterPk!F$23</f>
        <v>0</v>
      </c>
      <c r="I1898" s="50" t="n">
        <f aca="false">FilterPk!G$23</f>
        <v>0</v>
      </c>
      <c r="J1898" s="50" t="n">
        <f aca="false">FilterPk!H$23</f>
        <v>0</v>
      </c>
      <c r="K1898" s="50" t="n">
        <f aca="false">FilterPk!I$23</f>
        <v>0</v>
      </c>
      <c r="L1898" s="50" t="n">
        <f aca="false">FilterPk!J$23</f>
        <v>0</v>
      </c>
      <c r="M1898" s="50" t="n">
        <f aca="false">FilterPk!K$23</f>
        <v>0</v>
      </c>
      <c r="N1898" s="50" t="n">
        <f aca="false">FilterPk!L$23</f>
        <v>11863.48</v>
      </c>
      <c r="O1898" s="50" t="n">
        <f aca="false">FilterPk!M$23</f>
        <v>0</v>
      </c>
      <c r="P1898" s="50" t="n">
        <f aca="false">FilterPk!N$23</f>
        <v>0</v>
      </c>
      <c r="Q1898" s="51" t="n">
        <f aca="false">FilterPk!O$23</f>
        <v>11863.48</v>
      </c>
    </row>
    <row r="1899" customFormat="false" ht="12.75" hidden="false" customHeight="false" outlineLevel="0" collapsed="false">
      <c r="B1899" s="85" t="str">
        <f aca="false">FilterPk!A$24</f>
        <v>NE- PHYS</v>
      </c>
      <c r="C1899" s="13" t="n">
        <f aca="false">C1898+1</f>
        <v>1898</v>
      </c>
      <c r="D1899" s="50" t="n">
        <f aca="false">FilterPk!B$24</f>
        <v>0</v>
      </c>
      <c r="E1899" s="50" t="n">
        <f aca="false">FilterPk!C$24</f>
        <v>0</v>
      </c>
      <c r="F1899" s="50" t="n">
        <f aca="false">FilterPk!D$24</f>
        <v>0</v>
      </c>
      <c r="G1899" s="50" t="n">
        <f aca="false">FilterPk!E$24</f>
        <v>0</v>
      </c>
      <c r="H1899" s="50" t="n">
        <f aca="false">FilterPk!F$24</f>
        <v>0</v>
      </c>
      <c r="I1899" s="50" t="n">
        <f aca="false">FilterPk!G$24</f>
        <v>0</v>
      </c>
      <c r="J1899" s="50" t="n">
        <f aca="false">FilterPk!H$24</f>
        <v>0</v>
      </c>
      <c r="K1899" s="50" t="n">
        <f aca="false">FilterPk!I$24</f>
        <v>0</v>
      </c>
      <c r="L1899" s="50" t="n">
        <f aca="false">FilterPk!J$24</f>
        <v>0</v>
      </c>
      <c r="M1899" s="50" t="n">
        <f aca="false">FilterPk!K$24</f>
        <v>0</v>
      </c>
      <c r="N1899" s="50" t="n">
        <f aca="false">FilterPk!L$24</f>
        <v>0</v>
      </c>
      <c r="O1899" s="50" t="n">
        <f aca="false">FilterPk!M$24</f>
        <v>0</v>
      </c>
      <c r="P1899" s="50" t="n">
        <f aca="false">FilterPk!N$24</f>
        <v>0</v>
      </c>
      <c r="Q1899" s="51" t="n">
        <f aca="false">FilterPk!O$24</f>
        <v>0</v>
      </c>
    </row>
    <row r="1900" customFormat="false" ht="12.75" hidden="false" customHeight="false" outlineLevel="0" collapsed="false">
      <c r="B1900" s="85" t="str">
        <f aca="false">FilterPk!A$25</f>
        <v>LT-Southeast</v>
      </c>
      <c r="C1900" s="13" t="n">
        <f aca="false">C1899+1</f>
        <v>1899</v>
      </c>
      <c r="D1900" s="50" t="n">
        <f aca="false">FilterPk!B$25</f>
        <v>11411200.8859117</v>
      </c>
      <c r="E1900" s="50" t="n">
        <f aca="false">FilterPk!C$25</f>
        <v>45860.27</v>
      </c>
      <c r="F1900" s="50" t="n">
        <f aca="false">FilterPk!D$25</f>
        <v>54109.47</v>
      </c>
      <c r="G1900" s="50" t="n">
        <f aca="false">FilterPk!E$25</f>
        <v>124540.18</v>
      </c>
      <c r="H1900" s="50" t="n">
        <f aca="false">FilterPk!F$25</f>
        <v>77068.78</v>
      </c>
      <c r="I1900" s="50" t="n">
        <f aca="false">FilterPk!G$25</f>
        <v>75414.58</v>
      </c>
      <c r="J1900" s="50" t="n">
        <f aca="false">FilterPk!H$25</f>
        <v>134077.64</v>
      </c>
      <c r="K1900" s="50" t="n">
        <f aca="false">FilterPk!I$25</f>
        <v>429786.05</v>
      </c>
      <c r="L1900" s="50" t="n">
        <f aca="false">FilterPk!J$25</f>
        <v>118391.18</v>
      </c>
      <c r="M1900" s="50" t="n">
        <f aca="false">FilterPk!K$25</f>
        <v>1083243.13</v>
      </c>
      <c r="N1900" s="50" t="n">
        <f aca="false">FilterPk!L$25</f>
        <v>2142491.28</v>
      </c>
      <c r="O1900" s="50" t="n">
        <f aca="false">FilterPk!M$25</f>
        <v>344226</v>
      </c>
      <c r="P1900" s="50" t="n">
        <f aca="false">FilterPk!N$25</f>
        <v>1221747.4</v>
      </c>
      <c r="Q1900" s="51" t="n">
        <f aca="false">FilterPk!O$25</f>
        <v>3708464.68</v>
      </c>
    </row>
    <row r="1901" customFormat="false" ht="12.75" hidden="false" customHeight="false" outlineLevel="0" collapsed="false">
      <c r="B1901" s="85" t="str">
        <f aca="false">FilterPk!A$26</f>
        <v>ST-SPP</v>
      </c>
      <c r="C1901" s="13" t="n">
        <f aca="false">C1900+1</f>
        <v>1900</v>
      </c>
      <c r="D1901" s="50" t="n">
        <f aca="false">FilterPk!B$26</f>
        <v>52202.8773549933</v>
      </c>
      <c r="E1901" s="50" t="n">
        <f aca="false">FilterPk!C$26</f>
        <v>3181.7</v>
      </c>
      <c r="F1901" s="50" t="n">
        <f aca="false">FilterPk!D$26</f>
        <v>0</v>
      </c>
      <c r="G1901" s="50" t="n">
        <f aca="false">FilterPk!E$26</f>
        <v>0</v>
      </c>
      <c r="H1901" s="50" t="n">
        <f aca="false">FilterPk!F$26</f>
        <v>0</v>
      </c>
      <c r="I1901" s="50" t="n">
        <f aca="false">FilterPk!G$26</f>
        <v>0</v>
      </c>
      <c r="J1901" s="50" t="n">
        <f aca="false">FilterPk!H$26</f>
        <v>0</v>
      </c>
      <c r="K1901" s="50" t="n">
        <f aca="false">FilterPk!I$26</f>
        <v>0</v>
      </c>
      <c r="L1901" s="50" t="n">
        <f aca="false">FilterPk!J$26</f>
        <v>0</v>
      </c>
      <c r="M1901" s="50" t="n">
        <f aca="false">FilterPk!K$26</f>
        <v>0</v>
      </c>
      <c r="N1901" s="50" t="n">
        <f aca="false">FilterPk!L$26</f>
        <v>3181.7</v>
      </c>
      <c r="O1901" s="50" t="n">
        <f aca="false">FilterPk!M$26</f>
        <v>0</v>
      </c>
      <c r="P1901" s="50" t="n">
        <f aca="false">FilterPk!N$26</f>
        <v>0</v>
      </c>
      <c r="Q1901" s="51" t="n">
        <f aca="false">FilterPk!O$26</f>
        <v>3181.7</v>
      </c>
    </row>
    <row r="1902" customFormat="false" ht="12.75" hidden="false" customHeight="false" outlineLevel="0" collapsed="false">
      <c r="B1902" s="85" t="str">
        <f aca="false">FilterPk!A$27</f>
        <v>ST-SERC</v>
      </c>
      <c r="C1902" s="13" t="n">
        <f aca="false">C1901+1</f>
        <v>1901</v>
      </c>
      <c r="D1902" s="50" t="n">
        <f aca="false">FilterPk!B$27</f>
        <v>686881.973218232</v>
      </c>
      <c r="E1902" s="50" t="n">
        <f aca="false">FilterPk!C$27</f>
        <v>-12726.81</v>
      </c>
      <c r="F1902" s="50" t="n">
        <f aca="false">FilterPk!D$27</f>
        <v>-31677.19</v>
      </c>
      <c r="G1902" s="50" t="n">
        <f aca="false">FilterPk!E$27</f>
        <v>138718.93</v>
      </c>
      <c r="H1902" s="50" t="n">
        <f aca="false">FilterPk!F$27</f>
        <v>0</v>
      </c>
      <c r="I1902" s="50" t="n">
        <f aca="false">FilterPk!G$27</f>
        <v>0</v>
      </c>
      <c r="J1902" s="50" t="n">
        <f aca="false">FilterPk!H$27</f>
        <v>0</v>
      </c>
      <c r="K1902" s="50" t="n">
        <f aca="false">FilterPk!I$27</f>
        <v>0</v>
      </c>
      <c r="L1902" s="50" t="n">
        <f aca="false">FilterPk!J$27</f>
        <v>0</v>
      </c>
      <c r="M1902" s="50" t="n">
        <f aca="false">FilterPk!K$27</f>
        <v>0</v>
      </c>
      <c r="N1902" s="50" t="n">
        <f aca="false">FilterPk!L$27</f>
        <v>94314.93</v>
      </c>
      <c r="O1902" s="50" t="n">
        <f aca="false">FilterPk!M$27</f>
        <v>0</v>
      </c>
      <c r="P1902" s="50" t="n">
        <f aca="false">FilterPk!N$27</f>
        <v>0</v>
      </c>
      <c r="Q1902" s="51" t="n">
        <f aca="false">FilterPk!O$27</f>
        <v>94314.93</v>
      </c>
    </row>
    <row r="1903" customFormat="false" ht="12.75" hidden="false" customHeight="false" outlineLevel="0" collapsed="false">
      <c r="B1903" s="85" t="str">
        <f aca="false">FilterPk!A$28</f>
        <v>LT- Texas</v>
      </c>
      <c r="C1903" s="13" t="n">
        <f aca="false">C1902+1</f>
        <v>1902</v>
      </c>
      <c r="D1903" s="50" t="n">
        <f aca="false">FilterPk!B$28</f>
        <v>3826684.70313045</v>
      </c>
      <c r="E1903" s="50" t="n">
        <f aca="false">FilterPk!C$28</f>
        <v>-6382.69</v>
      </c>
      <c r="F1903" s="50" t="n">
        <f aca="false">FilterPk!D$28</f>
        <v>71634.81</v>
      </c>
      <c r="G1903" s="50" t="n">
        <f aca="false">FilterPk!E$28</f>
        <v>28710.67</v>
      </c>
      <c r="H1903" s="50" t="n">
        <f aca="false">FilterPk!F$28</f>
        <v>106726.26</v>
      </c>
      <c r="I1903" s="50" t="n">
        <f aca="false">FilterPk!G$28</f>
        <v>68401.15</v>
      </c>
      <c r="J1903" s="50" t="n">
        <f aca="false">FilterPk!H$28</f>
        <v>107963.61</v>
      </c>
      <c r="K1903" s="50" t="n">
        <f aca="false">FilterPk!I$28</f>
        <v>204731.1</v>
      </c>
      <c r="L1903" s="50" t="n">
        <f aca="false">FilterPk!J$28</f>
        <v>63773.36</v>
      </c>
      <c r="M1903" s="50" t="n">
        <f aca="false">FilterPk!K$28</f>
        <v>194039.66</v>
      </c>
      <c r="N1903" s="50" t="n">
        <f aca="false">FilterPk!L$28</f>
        <v>839597.93</v>
      </c>
      <c r="O1903" s="50" t="n">
        <f aca="false">FilterPk!M$28</f>
        <v>673610.11</v>
      </c>
      <c r="P1903" s="50" t="n">
        <f aca="false">FilterPk!N$28</f>
        <v>107208.74</v>
      </c>
      <c r="Q1903" s="51" t="n">
        <f aca="false">FilterPk!O$28</f>
        <v>1620416.78</v>
      </c>
    </row>
    <row r="1904" customFormat="false" ht="12.75" hidden="false" customHeight="false" outlineLevel="0" collapsed="false">
      <c r="B1904" s="85" t="str">
        <f aca="false">FilterPk!A$29</f>
        <v>St- Texas</v>
      </c>
      <c r="C1904" s="13" t="n">
        <f aca="false">C1903+1</f>
        <v>1903</v>
      </c>
      <c r="D1904" s="50" t="n">
        <f aca="false">FilterPk!B$29</f>
        <v>445563.239343252</v>
      </c>
      <c r="E1904" s="50" t="n">
        <f aca="false">FilterPk!C$29</f>
        <v>30194</v>
      </c>
      <c r="F1904" s="50" t="n">
        <f aca="false">FilterPk!D$29</f>
        <v>31677.19</v>
      </c>
      <c r="G1904" s="50" t="n">
        <f aca="false">FilterPk!E$29</f>
        <v>0</v>
      </c>
      <c r="H1904" s="50" t="n">
        <f aca="false">FilterPk!F$29</f>
        <v>0</v>
      </c>
      <c r="I1904" s="50" t="n">
        <f aca="false">FilterPk!G$29</f>
        <v>0</v>
      </c>
      <c r="J1904" s="50" t="n">
        <f aca="false">FilterPk!H$29</f>
        <v>0</v>
      </c>
      <c r="K1904" s="50" t="n">
        <f aca="false">FilterPk!I$29</f>
        <v>0</v>
      </c>
      <c r="L1904" s="50" t="n">
        <f aca="false">FilterPk!J$29</f>
        <v>0</v>
      </c>
      <c r="M1904" s="50" t="n">
        <f aca="false">FilterPk!K$29</f>
        <v>0</v>
      </c>
      <c r="N1904" s="50" t="n">
        <f aca="false">FilterPk!L$29</f>
        <v>61871.19</v>
      </c>
      <c r="O1904" s="50" t="n">
        <f aca="false">FilterPk!M$29</f>
        <v>0</v>
      </c>
      <c r="P1904" s="50" t="n">
        <f aca="false">FilterPk!N$29</f>
        <v>0</v>
      </c>
      <c r="Q1904" s="51" t="n">
        <f aca="false">FilterPk!O$29</f>
        <v>61871.19</v>
      </c>
    </row>
    <row r="1905" customFormat="false" ht="12.75" hidden="false" customHeight="false" outlineLevel="0" collapsed="false">
      <c r="B1905" s="85"/>
      <c r="C1905" s="13" t="n">
        <f aca="false">C1904+1</f>
        <v>1904</v>
      </c>
      <c r="D1905" s="50"/>
      <c r="E1905" s="50"/>
      <c r="F1905" s="50"/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1"/>
    </row>
    <row r="1906" customFormat="false" ht="12.75" hidden="false" customHeight="false" outlineLevel="0" collapsed="false">
      <c r="B1906" s="85" t="str">
        <f aca="false">FilterPk!A$32</f>
        <v>Gas positions</v>
      </c>
      <c r="C1906" s="13" t="n">
        <f aca="false">C1905+1</f>
        <v>1905</v>
      </c>
      <c r="D1906" s="50" t="s">
        <v>4</v>
      </c>
      <c r="E1906" s="50"/>
      <c r="F1906" s="50"/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1"/>
    </row>
    <row r="1907" customFormat="false" ht="12.75" hidden="false" customHeight="false" outlineLevel="0" collapsed="false">
      <c r="B1907" s="85" t="str">
        <f aca="false">FilterPk!A$33</f>
        <v>Kevin Presto</v>
      </c>
      <c r="C1907" s="13" t="n">
        <f aca="false">C1906+1</f>
        <v>1906</v>
      </c>
      <c r="D1907" s="50" t="n">
        <f aca="false">FilterPk!B$33</f>
        <v>0</v>
      </c>
      <c r="E1907" s="50" t="n">
        <f aca="false">FilterPk!C$33</f>
        <v>0</v>
      </c>
      <c r="F1907" s="50" t="n">
        <f aca="false">FilterPk!D$33</f>
        <v>0</v>
      </c>
      <c r="G1907" s="50" t="n">
        <f aca="false">FilterPk!E$33</f>
        <v>0</v>
      </c>
      <c r="H1907" s="50" t="n">
        <f aca="false">FilterPk!F$33</f>
        <v>148.212616</v>
      </c>
      <c r="I1907" s="50" t="n">
        <f aca="false">FilterPk!G$33</f>
        <v>152.45636</v>
      </c>
      <c r="J1907" s="50" t="n">
        <f aca="false">FilterPk!H$33</f>
        <v>146.860915</v>
      </c>
      <c r="K1907" s="50" t="n">
        <f aca="false">FilterPk!I$33</f>
        <v>301.509361</v>
      </c>
      <c r="L1907" s="50" t="n">
        <f aca="false">FilterPk!J$33</f>
        <v>144.921279</v>
      </c>
      <c r="M1907" s="50" t="n">
        <f aca="false">FilterPk!K$33</f>
        <v>149.116289</v>
      </c>
      <c r="N1907" s="50" t="n">
        <f aca="false">FilterPk!L$33</f>
        <v>1043.07682</v>
      </c>
      <c r="O1907" s="50" t="n">
        <f aca="false">FilterPk!M$33</f>
        <v>0</v>
      </c>
      <c r="P1907" s="50" t="n">
        <f aca="false">FilterPk!N$33</f>
        <v>0</v>
      </c>
      <c r="Q1907" s="51" t="n">
        <f aca="false">FilterPk!O$33</f>
        <v>1043.07682</v>
      </c>
    </row>
    <row r="1908" customFormat="false" ht="12.75" hidden="false" customHeight="false" outlineLevel="0" collapsed="false">
      <c r="B1908" s="85" t="str">
        <f aca="false">FilterPk!A$34</f>
        <v>Fletcher Sturm</v>
      </c>
      <c r="C1908" s="13" t="n">
        <f aca="false">C1907+1</f>
        <v>1907</v>
      </c>
      <c r="D1908" s="50" t="n">
        <f aca="false">FilterPk!B$34</f>
        <v>0</v>
      </c>
      <c r="E1908" s="50" t="n">
        <f aca="false">FilterPk!C$34</f>
        <v>0</v>
      </c>
      <c r="F1908" s="50" t="n">
        <f aca="false">FilterPk!D$34</f>
        <v>10.382539</v>
      </c>
      <c r="G1908" s="50" t="n">
        <f aca="false">FilterPk!E$34</f>
        <v>-372.732218</v>
      </c>
      <c r="H1908" s="50" t="n">
        <f aca="false">FilterPk!F$34</f>
        <v>-18.430041</v>
      </c>
      <c r="I1908" s="50" t="n">
        <f aca="false">FilterPk!G$34</f>
        <v>-7.519049</v>
      </c>
      <c r="J1908" s="50" t="n">
        <f aca="false">FilterPk!H$34</f>
        <v>7.209206</v>
      </c>
      <c r="K1908" s="50" t="n">
        <f aca="false">FilterPk!I$34</f>
        <v>16.283645</v>
      </c>
      <c r="L1908" s="50" t="n">
        <f aca="false">FilterPk!J$34</f>
        <v>-0.622678</v>
      </c>
      <c r="M1908" s="50" t="n">
        <f aca="false">FilterPk!K$34</f>
        <v>48.787102</v>
      </c>
      <c r="N1908" s="50" t="n">
        <f aca="false">FilterPk!L$34</f>
        <v>-316.641494</v>
      </c>
      <c r="O1908" s="50" t="n">
        <f aca="false">FilterPk!M$34</f>
        <v>137.057149</v>
      </c>
      <c r="P1908" s="50" t="n">
        <f aca="false">FilterPk!N$34</f>
        <v>0</v>
      </c>
      <c r="Q1908" s="51" t="n">
        <f aca="false">FilterPk!O$34</f>
        <v>-179.584345</v>
      </c>
    </row>
    <row r="1909" customFormat="false" ht="12.75" hidden="false" customHeight="false" outlineLevel="0" collapsed="false">
      <c r="B1909" s="85" t="str">
        <f aca="false">FilterPk!A$35</f>
        <v>Doug Gilbert-Smith</v>
      </c>
      <c r="C1909" s="13" t="n">
        <f aca="false">C1908+1</f>
        <v>1908</v>
      </c>
      <c r="D1909" s="50" t="n">
        <f aca="false">FilterPk!B$35</f>
        <v>0</v>
      </c>
      <c r="E1909" s="50" t="n">
        <f aca="false">FilterPk!C$35</f>
        <v>0</v>
      </c>
      <c r="F1909" s="50" t="n">
        <f aca="false">FilterPk!D$35</f>
        <v>-34.907</v>
      </c>
      <c r="G1909" s="50" t="n">
        <f aca="false">FilterPk!E$35</f>
        <v>38.473605</v>
      </c>
      <c r="H1909" s="50" t="n">
        <f aca="false">FilterPk!F$35</f>
        <v>-29.642523</v>
      </c>
      <c r="I1909" s="50" t="n">
        <f aca="false">FilterPk!G$35</f>
        <v>30.491272</v>
      </c>
      <c r="J1909" s="50" t="n">
        <f aca="false">FilterPk!H$35</f>
        <v>0</v>
      </c>
      <c r="K1909" s="50" t="n">
        <f aca="false">FilterPk!I$35</f>
        <v>90.452808</v>
      </c>
      <c r="L1909" s="50" t="n">
        <f aca="false">FilterPk!J$35</f>
        <v>0</v>
      </c>
      <c r="M1909" s="50" t="n">
        <f aca="false">FilterPk!K$35</f>
        <v>14.574853</v>
      </c>
      <c r="N1909" s="50" t="n">
        <f aca="false">FilterPk!L$35</f>
        <v>109.443015</v>
      </c>
      <c r="O1909" s="50" t="n">
        <f aca="false">FilterPk!M$35</f>
        <v>94.93307</v>
      </c>
      <c r="P1909" s="50" t="n">
        <f aca="false">FilterPk!N$35</f>
        <v>-157.516125</v>
      </c>
      <c r="Q1909" s="51" t="n">
        <f aca="false">FilterPk!O$35</f>
        <v>46.85996</v>
      </c>
    </row>
    <row r="1910" customFormat="false" ht="12.75" hidden="false" customHeight="false" outlineLevel="0" collapsed="false">
      <c r="B1910" s="85" t="str">
        <f aca="false">FilterPk!A$36</f>
        <v>Rogers Herndon</v>
      </c>
      <c r="C1910" s="13" t="n">
        <f aca="false">C1909+1</f>
        <v>1909</v>
      </c>
      <c r="D1910" s="50" t="n">
        <f aca="false">FilterPk!B$36</f>
        <v>0</v>
      </c>
      <c r="E1910" s="50" t="n">
        <f aca="false">FilterPk!C$36</f>
        <v>0</v>
      </c>
      <c r="F1910" s="50" t="n">
        <f aca="false">FilterPk!D$36</f>
        <v>-16.269581</v>
      </c>
      <c r="G1910" s="50" t="n">
        <f aca="false">FilterPk!E$36</f>
        <v>-36.150495</v>
      </c>
      <c r="H1910" s="50" t="n">
        <f aca="false">FilterPk!F$36</f>
        <v>-105.080472</v>
      </c>
      <c r="I1910" s="50" t="n">
        <f aca="false">FilterPk!G$36</f>
        <v>-21.496839</v>
      </c>
      <c r="J1910" s="50" t="n">
        <f aca="false">FilterPk!H$36</f>
        <v>76.011979</v>
      </c>
      <c r="K1910" s="50" t="n">
        <f aca="false">FilterPk!I$36</f>
        <v>315.376651</v>
      </c>
      <c r="L1910" s="50" t="n">
        <f aca="false">FilterPk!J$36</f>
        <v>0.622678</v>
      </c>
      <c r="M1910" s="50" t="n">
        <f aca="false">FilterPk!K$36</f>
        <v>131.855286</v>
      </c>
      <c r="N1910" s="50" t="n">
        <f aca="false">FilterPk!L$36</f>
        <v>344.869207</v>
      </c>
      <c r="O1910" s="50" t="n">
        <f aca="false">FilterPk!M$36</f>
        <v>500.495437</v>
      </c>
      <c r="P1910" s="50" t="n">
        <f aca="false">FilterPk!N$36</f>
        <v>0</v>
      </c>
      <c r="Q1910" s="51" t="n">
        <f aca="false">FilterPk!O$36</f>
        <v>845.364644</v>
      </c>
    </row>
    <row r="1911" customFormat="false" ht="12.75" hidden="false" customHeight="false" outlineLevel="0" collapsed="false">
      <c r="B1911" s="85" t="str">
        <f aca="false">FilterPk!A$37</f>
        <v>Dana Davis</v>
      </c>
      <c r="C1911" s="13" t="n">
        <f aca="false">C1910+1</f>
        <v>1910</v>
      </c>
      <c r="D1911" s="50" t="n">
        <f aca="false">FilterPk!B$37</f>
        <v>0</v>
      </c>
      <c r="E1911" s="50" t="n">
        <f aca="false">FilterPk!C$37</f>
        <v>0</v>
      </c>
      <c r="F1911" s="50" t="n">
        <f aca="false">FilterPk!D$37</f>
        <v>4.986714</v>
      </c>
      <c r="G1911" s="50" t="n">
        <f aca="false">FilterPk!E$37</f>
        <v>-10.425106</v>
      </c>
      <c r="H1911" s="50" t="n">
        <f aca="false">FilterPk!F$37</f>
        <v>34.582944</v>
      </c>
      <c r="I1911" s="50" t="n">
        <f aca="false">FilterPk!G$37</f>
        <v>31.966656</v>
      </c>
      <c r="J1911" s="50" t="n">
        <f aca="false">FilterPk!H$37</f>
        <v>34.267547</v>
      </c>
      <c r="K1911" s="50" t="n">
        <f aca="false">FilterPk!I$37</f>
        <v>70.027981</v>
      </c>
      <c r="L1911" s="50" t="n">
        <f aca="false">FilterPk!J$37</f>
        <v>33.814965</v>
      </c>
      <c r="M1911" s="50" t="n">
        <f aca="false">FilterPk!K$37</f>
        <v>44.191074</v>
      </c>
      <c r="N1911" s="50" t="n">
        <f aca="false">FilterPk!L$37</f>
        <v>243.412775</v>
      </c>
      <c r="O1911" s="50" t="n">
        <f aca="false">FilterPk!M$37</f>
        <v>27.55263</v>
      </c>
      <c r="P1911" s="50" t="n">
        <f aca="false">FilterPk!N$37</f>
        <v>0</v>
      </c>
      <c r="Q1911" s="51" t="n">
        <f aca="false">FilterPk!O$37</f>
        <v>270.965405</v>
      </c>
    </row>
    <row r="1912" customFormat="false" ht="12.75" hidden="false" customHeight="false" outlineLevel="0" collapsed="false">
      <c r="B1912" s="85" t="str">
        <f aca="false">FilterPk!A$38</f>
        <v>Tom May</v>
      </c>
      <c r="C1912" s="13" t="n">
        <f aca="false">C1911+1</f>
        <v>1911</v>
      </c>
      <c r="D1912" s="50" t="n">
        <f aca="false">FilterPk!B$38</f>
        <v>0</v>
      </c>
      <c r="E1912" s="50" t="n">
        <f aca="false">FilterPk!C$38</f>
        <v>0</v>
      </c>
      <c r="F1912" s="50" t="n">
        <f aca="false">FilterPk!D$38</f>
        <v>0</v>
      </c>
      <c r="G1912" s="50" t="n">
        <f aca="false">FilterPk!E$38</f>
        <v>0</v>
      </c>
      <c r="H1912" s="50" t="n">
        <f aca="false">FilterPk!F$38</f>
        <v>0</v>
      </c>
      <c r="I1912" s="50" t="n">
        <f aca="false">FilterPk!G$38</f>
        <v>0</v>
      </c>
      <c r="J1912" s="50" t="n">
        <f aca="false">FilterPk!H$38</f>
        <v>0</v>
      </c>
      <c r="K1912" s="50" t="n">
        <f aca="false">FilterPk!I$38</f>
        <v>0</v>
      </c>
      <c r="L1912" s="50" t="n">
        <f aca="false">FilterPk!J$38</f>
        <v>0</v>
      </c>
      <c r="M1912" s="50" t="n">
        <f aca="false">FilterPk!K$38</f>
        <v>0</v>
      </c>
      <c r="N1912" s="50" t="n">
        <f aca="false">FilterPk!L$38</f>
        <v>0</v>
      </c>
      <c r="O1912" s="50" t="n">
        <f aca="false">FilterPk!M$38</f>
        <v>0</v>
      </c>
      <c r="P1912" s="50" t="n">
        <f aca="false">FilterPk!N$38</f>
        <v>0</v>
      </c>
      <c r="Q1912" s="51" t="n">
        <f aca="false">FilterPk!O$38</f>
        <v>0</v>
      </c>
    </row>
    <row r="1913" customFormat="false" ht="12.75" hidden="false" customHeight="false" outlineLevel="0" collapsed="false">
      <c r="B1913" s="85" t="str">
        <f aca="false">FilterPk!A$39</f>
        <v>Clint Dean</v>
      </c>
      <c r="C1913" s="13" t="n">
        <f aca="false">C1912+1</f>
        <v>1912</v>
      </c>
      <c r="D1913" s="50" t="n">
        <f aca="false">FilterPk!B$39</f>
        <v>0</v>
      </c>
      <c r="E1913" s="50" t="n">
        <f aca="false">FilterPk!C$39</f>
        <v>0</v>
      </c>
      <c r="F1913" s="50" t="n">
        <f aca="false">FilterPk!D$39</f>
        <v>-27.9256</v>
      </c>
      <c r="G1913" s="50" t="n">
        <f aca="false">FilterPk!E$39</f>
        <v>0</v>
      </c>
      <c r="H1913" s="50" t="n">
        <f aca="false">FilterPk!F$39</f>
        <v>0</v>
      </c>
      <c r="I1913" s="50" t="n">
        <f aca="false">FilterPk!G$39</f>
        <v>0</v>
      </c>
      <c r="J1913" s="50" t="n">
        <f aca="false">FilterPk!H$39</f>
        <v>0</v>
      </c>
      <c r="K1913" s="50" t="n">
        <f aca="false">FilterPk!I$39</f>
        <v>0</v>
      </c>
      <c r="L1913" s="50" t="n">
        <f aca="false">FilterPk!J$39</f>
        <v>0</v>
      </c>
      <c r="M1913" s="50" t="n">
        <f aca="false">FilterPk!K$39</f>
        <v>0</v>
      </c>
      <c r="N1913" s="50" t="n">
        <f aca="false">FilterPk!L$39</f>
        <v>-27.9256</v>
      </c>
      <c r="O1913" s="50" t="n">
        <f aca="false">FilterPk!M$39</f>
        <v>0</v>
      </c>
      <c r="P1913" s="50" t="n">
        <f aca="false">FilterPk!N$39</f>
        <v>0</v>
      </c>
      <c r="Q1913" s="51" t="n">
        <f aca="false">FilterPk!O$39</f>
        <v>-27.9256</v>
      </c>
    </row>
    <row r="1914" customFormat="false" ht="12.75" hidden="false" customHeight="false" outlineLevel="0" collapsed="false">
      <c r="B1914" s="85" t="str">
        <f aca="false">FilterPk!A$40</f>
        <v>Rob Benson</v>
      </c>
      <c r="C1914" s="13" t="n">
        <f aca="false">C1913+1</f>
        <v>1913</v>
      </c>
      <c r="D1914" s="50" t="n">
        <f aca="false">FilterPk!B$40</f>
        <v>0</v>
      </c>
      <c r="E1914" s="50" t="n">
        <f aca="false">FilterPk!C$40</f>
        <v>0</v>
      </c>
      <c r="F1914" s="50" t="n">
        <f aca="false">FilterPk!D$40</f>
        <v>0</v>
      </c>
      <c r="G1914" s="50" t="n">
        <f aca="false">FilterPk!E$40</f>
        <v>-76.947211</v>
      </c>
      <c r="H1914" s="50" t="n">
        <f aca="false">FilterPk!F$40</f>
        <v>0</v>
      </c>
      <c r="I1914" s="50" t="n">
        <f aca="false">FilterPk!G$40</f>
        <v>0</v>
      </c>
      <c r="J1914" s="50" t="n">
        <f aca="false">FilterPk!H$40</f>
        <v>0</v>
      </c>
      <c r="K1914" s="50" t="n">
        <f aca="false">FilterPk!I$40</f>
        <v>0</v>
      </c>
      <c r="L1914" s="50" t="n">
        <f aca="false">FilterPk!J$40</f>
        <v>0</v>
      </c>
      <c r="M1914" s="50" t="n">
        <f aca="false">FilterPk!K$40</f>
        <v>0</v>
      </c>
      <c r="N1914" s="50" t="n">
        <f aca="false">FilterPk!L$40</f>
        <v>-76.947211</v>
      </c>
      <c r="O1914" s="50" t="n">
        <f aca="false">FilterPk!M$40</f>
        <v>0</v>
      </c>
      <c r="P1914" s="50" t="n">
        <f aca="false">FilterPk!N$40</f>
        <v>0</v>
      </c>
      <c r="Q1914" s="51" t="n">
        <f aca="false">FilterPk!O$40</f>
        <v>-76.947211</v>
      </c>
    </row>
    <row r="1915" customFormat="false" ht="12.75" hidden="false" customHeight="false" outlineLevel="0" collapsed="false">
      <c r="B1915" s="85" t="str">
        <f aca="false">FilterPk!A$41</f>
        <v>Matt Lorenz</v>
      </c>
      <c r="C1915" s="13" t="n">
        <f aca="false">C1914+1</f>
        <v>1914</v>
      </c>
      <c r="D1915" s="50" t="n">
        <f aca="false">FilterPk!B$41</f>
        <v>0</v>
      </c>
      <c r="E1915" s="50" t="n">
        <f aca="false">FilterPk!C$41</f>
        <v>0</v>
      </c>
      <c r="F1915" s="50" t="n">
        <f aca="false">FilterPk!D$41</f>
        <v>0</v>
      </c>
      <c r="G1915" s="50" t="n">
        <f aca="false">FilterPk!E$41</f>
        <v>0</v>
      </c>
      <c r="H1915" s="50" t="n">
        <f aca="false">FilterPk!F$41</f>
        <v>0</v>
      </c>
      <c r="I1915" s="50" t="n">
        <f aca="false">FilterPk!G$41</f>
        <v>0</v>
      </c>
      <c r="J1915" s="50" t="n">
        <f aca="false">FilterPk!H$41</f>
        <v>0</v>
      </c>
      <c r="K1915" s="50" t="n">
        <f aca="false">FilterPk!I$41</f>
        <v>0</v>
      </c>
      <c r="L1915" s="50" t="n">
        <f aca="false">FilterPk!J$41</f>
        <v>0</v>
      </c>
      <c r="M1915" s="50" t="n">
        <f aca="false">FilterPk!K$41</f>
        <v>0</v>
      </c>
      <c r="N1915" s="50" t="n">
        <f aca="false">FilterPk!L$41</f>
        <v>0</v>
      </c>
      <c r="O1915" s="50" t="n">
        <f aca="false">FilterPk!M$41</f>
        <v>0</v>
      </c>
      <c r="P1915" s="50" t="n">
        <f aca="false">FilterPk!N$41</f>
        <v>0</v>
      </c>
      <c r="Q1915" s="51" t="n">
        <f aca="false">FilterPk!O$41</f>
        <v>0</v>
      </c>
    </row>
    <row r="1916" customFormat="false" ht="12.75" hidden="false" customHeight="false" outlineLevel="0" collapsed="false">
      <c r="B1916" s="85" t="str">
        <f aca="false">FilterPk!A$42</f>
        <v>John Forney</v>
      </c>
      <c r="C1916" s="13" t="n">
        <f aca="false">C1915+1</f>
        <v>1915</v>
      </c>
      <c r="D1916" s="50" t="n">
        <f aca="false">FilterPk!B$42</f>
        <v>0</v>
      </c>
      <c r="E1916" s="50" t="n">
        <f aca="false">FilterPk!C$42</f>
        <v>0</v>
      </c>
      <c r="F1916" s="50" t="n">
        <f aca="false">FilterPk!D$42</f>
        <v>0</v>
      </c>
      <c r="G1916" s="50" t="n">
        <f aca="false">FilterPk!E$42</f>
        <v>0</v>
      </c>
      <c r="H1916" s="50" t="n">
        <f aca="false">FilterPk!F$42</f>
        <v>0</v>
      </c>
      <c r="I1916" s="50" t="n">
        <f aca="false">FilterPk!G$42</f>
        <v>0</v>
      </c>
      <c r="J1916" s="50" t="n">
        <f aca="false">FilterPk!H$42</f>
        <v>0</v>
      </c>
      <c r="K1916" s="50" t="n">
        <f aca="false">FilterPk!I$42</f>
        <v>0</v>
      </c>
      <c r="L1916" s="50" t="n">
        <f aca="false">FilterPk!J$42</f>
        <v>0</v>
      </c>
      <c r="M1916" s="50" t="n">
        <f aca="false">FilterPk!K$42</f>
        <v>0</v>
      </c>
      <c r="N1916" s="50" t="n">
        <f aca="false">FilterPk!L$42</f>
        <v>0</v>
      </c>
      <c r="O1916" s="50" t="n">
        <f aca="false">FilterPk!M$42</f>
        <v>0</v>
      </c>
      <c r="P1916" s="50" t="n">
        <f aca="false">FilterPk!N$42</f>
        <v>0</v>
      </c>
      <c r="Q1916" s="51" t="n">
        <f aca="false">FilterPk!O$42</f>
        <v>0</v>
      </c>
    </row>
    <row r="1917" customFormat="false" ht="12.75" hidden="false" customHeight="false" outlineLevel="0" collapsed="false">
      <c r="B1917" s="85" t="str">
        <f aca="false">FilterPk!A$43</f>
        <v>Mike Carson</v>
      </c>
      <c r="C1917" s="13" t="n">
        <f aca="false">C1916+1</f>
        <v>1916</v>
      </c>
      <c r="D1917" s="50" t="n">
        <f aca="false">FilterPk!B$43</f>
        <v>0</v>
      </c>
      <c r="E1917" s="50" t="n">
        <f aca="false">FilterPk!C$43</f>
        <v>0</v>
      </c>
      <c r="F1917" s="50" t="n">
        <f aca="false">FilterPk!D$43</f>
        <v>0</v>
      </c>
      <c r="G1917" s="50" t="n">
        <f aca="false">FilterPk!E$43</f>
        <v>0</v>
      </c>
      <c r="H1917" s="50" t="n">
        <f aca="false">FilterPk!F$43</f>
        <v>0</v>
      </c>
      <c r="I1917" s="50" t="n">
        <f aca="false">FilterPk!G$43</f>
        <v>0</v>
      </c>
      <c r="J1917" s="50" t="n">
        <f aca="false">FilterPk!H$43</f>
        <v>0</v>
      </c>
      <c r="K1917" s="50" t="n">
        <f aca="false">FilterPk!I$43</f>
        <v>0</v>
      </c>
      <c r="L1917" s="50" t="n">
        <f aca="false">FilterPk!J$43</f>
        <v>0</v>
      </c>
      <c r="M1917" s="50" t="n">
        <f aca="false">FilterPk!K$43</f>
        <v>0</v>
      </c>
      <c r="N1917" s="50" t="n">
        <f aca="false">FilterPk!L$43</f>
        <v>0</v>
      </c>
      <c r="O1917" s="50" t="n">
        <f aca="false">FilterPk!M$43</f>
        <v>0</v>
      </c>
      <c r="P1917" s="50" t="n">
        <f aca="false">FilterPk!N$43</f>
        <v>0</v>
      </c>
      <c r="Q1917" s="51" t="n">
        <f aca="false">FilterPk!O$43</f>
        <v>0</v>
      </c>
    </row>
    <row r="1918" customFormat="false" ht="12.75" hidden="false" customHeight="false" outlineLevel="0" collapsed="false">
      <c r="B1918" s="85" t="str">
        <f aca="false">FilterPk!A$44</f>
        <v>Chris Dorland</v>
      </c>
      <c r="C1918" s="13" t="n">
        <f aca="false">C1917+1</f>
        <v>1917</v>
      </c>
      <c r="D1918" s="50" t="n">
        <f aca="false">FilterPk!B$44</f>
        <v>0</v>
      </c>
      <c r="E1918" s="50" t="n">
        <f aca="false">FilterPk!C$44</f>
        <v>0</v>
      </c>
      <c r="F1918" s="50" t="n">
        <f aca="false">FilterPk!D$44</f>
        <v>0</v>
      </c>
      <c r="G1918" s="50" t="n">
        <f aca="false">FilterPk!E$44</f>
        <v>0</v>
      </c>
      <c r="H1918" s="50" t="n">
        <f aca="false">FilterPk!F$44</f>
        <v>0</v>
      </c>
      <c r="I1918" s="50" t="n">
        <f aca="false">FilterPk!G$44</f>
        <v>0</v>
      </c>
      <c r="J1918" s="50" t="n">
        <f aca="false">FilterPk!H$44</f>
        <v>0</v>
      </c>
      <c r="K1918" s="50" t="n">
        <f aca="false">FilterPk!I$44</f>
        <v>0</v>
      </c>
      <c r="L1918" s="50" t="n">
        <f aca="false">FilterPk!J$44</f>
        <v>0</v>
      </c>
      <c r="M1918" s="50" t="n">
        <f aca="false">FilterPk!K$44</f>
        <v>0</v>
      </c>
      <c r="N1918" s="50" t="n">
        <f aca="false">FilterPk!L$44</f>
        <v>0</v>
      </c>
      <c r="O1918" s="50" t="n">
        <f aca="false">FilterPk!M$44</f>
        <v>0</v>
      </c>
      <c r="P1918" s="50" t="n">
        <f aca="false">FilterPk!N$44</f>
        <v>0</v>
      </c>
      <c r="Q1918" s="51" t="n">
        <f aca="false">FilterPk!O$44</f>
        <v>0</v>
      </c>
    </row>
    <row r="1919" customFormat="false" ht="12.75" hidden="false" customHeight="false" outlineLevel="0" collapsed="false">
      <c r="B1919" s="85" t="str">
        <f aca="false">FilterPk!A$45</f>
        <v>Jeff King</v>
      </c>
      <c r="C1919" s="13" t="n">
        <f aca="false">C1918+1</f>
        <v>1918</v>
      </c>
      <c r="D1919" s="50" t="n">
        <f aca="false">FilterPk!B$45</f>
        <v>0</v>
      </c>
      <c r="E1919" s="50" t="n">
        <f aca="false">FilterPk!C$45</f>
        <v>0</v>
      </c>
      <c r="F1919" s="50" t="n">
        <f aca="false">FilterPk!D$45</f>
        <v>0</v>
      </c>
      <c r="G1919" s="50" t="n">
        <f aca="false">FilterPk!E$45</f>
        <v>0</v>
      </c>
      <c r="H1919" s="50" t="n">
        <f aca="false">FilterPk!F$45</f>
        <v>0</v>
      </c>
      <c r="I1919" s="50" t="n">
        <f aca="false">FilterPk!G$45</f>
        <v>0</v>
      </c>
      <c r="J1919" s="50" t="n">
        <f aca="false">FilterPk!H$45</f>
        <v>0</v>
      </c>
      <c r="K1919" s="50" t="n">
        <f aca="false">FilterPk!I$45</f>
        <v>0</v>
      </c>
      <c r="L1919" s="50" t="n">
        <f aca="false">FilterPk!J$45</f>
        <v>0</v>
      </c>
      <c r="M1919" s="50" t="n">
        <f aca="false">FilterPk!K$45</f>
        <v>0</v>
      </c>
      <c r="N1919" s="50" t="n">
        <f aca="false">FilterPk!L$45</f>
        <v>0</v>
      </c>
      <c r="O1919" s="50" t="n">
        <f aca="false">FilterPk!M$45</f>
        <v>0</v>
      </c>
      <c r="P1919" s="50" t="n">
        <f aca="false">FilterPk!N$45</f>
        <v>0</v>
      </c>
      <c r="Q1919" s="51" t="n">
        <f aca="false">FilterPk!O$45</f>
        <v>0</v>
      </c>
    </row>
    <row r="1920" customFormat="false" ht="12.75" hidden="false" customHeight="false" outlineLevel="0" collapsed="false">
      <c r="B1920" s="85" t="n">
        <f aca="false">FilterPk!A$46</f>
        <v>0</v>
      </c>
      <c r="C1920" s="13" t="n">
        <f aca="false">C1919+1</f>
        <v>1919</v>
      </c>
      <c r="D1920" s="50" t="n">
        <f aca="false">FilterPk!B$46</f>
        <v>0</v>
      </c>
      <c r="E1920" s="50" t="n">
        <f aca="false">FilterPk!C$46</f>
        <v>0</v>
      </c>
      <c r="F1920" s="50" t="n">
        <f aca="false">FilterPk!D$46</f>
        <v>0</v>
      </c>
      <c r="G1920" s="50" t="n">
        <f aca="false">FilterPk!E$46</f>
        <v>0</v>
      </c>
      <c r="H1920" s="50" t="n">
        <f aca="false">FilterPk!F$46</f>
        <v>0</v>
      </c>
      <c r="I1920" s="50" t="n">
        <f aca="false">FilterPk!G$46</f>
        <v>0</v>
      </c>
      <c r="J1920" s="50" t="n">
        <f aca="false">FilterPk!H$46</f>
        <v>0</v>
      </c>
      <c r="K1920" s="50" t="n">
        <f aca="false">FilterPk!I$46</f>
        <v>0</v>
      </c>
      <c r="L1920" s="50" t="n">
        <f aca="false">FilterPk!J$46</f>
        <v>0</v>
      </c>
      <c r="M1920" s="50" t="n">
        <f aca="false">FilterPk!K$46</f>
        <v>0</v>
      </c>
      <c r="N1920" s="50" t="n">
        <f aca="false">FilterPk!L$46</f>
        <v>0</v>
      </c>
      <c r="O1920" s="50" t="n">
        <f aca="false">FilterPk!M$46</f>
        <v>0</v>
      </c>
      <c r="P1920" s="50" t="n">
        <f aca="false">FilterPk!N$46</f>
        <v>0</v>
      </c>
      <c r="Q1920" s="51" t="n">
        <f aca="false">FilterPk!O$46</f>
        <v>0</v>
      </c>
    </row>
    <row r="1921" customFormat="false" ht="12.75" hidden="false" customHeight="false" outlineLevel="0" collapsed="false">
      <c r="B1921" s="87" t="n">
        <f aca="false">FilterPk!A$47</f>
        <v>0</v>
      </c>
      <c r="C1921" s="64" t="n">
        <f aca="false">C1920+1</f>
        <v>1920</v>
      </c>
      <c r="D1921" s="54" t="n">
        <f aca="false">FilterPk!B$47</f>
        <v>0</v>
      </c>
      <c r="E1921" s="54" t="n">
        <f aca="false">FilterPk!C$47</f>
        <v>0</v>
      </c>
      <c r="F1921" s="54" t="n">
        <f aca="false">FilterPk!D$47</f>
        <v>0</v>
      </c>
      <c r="G1921" s="54" t="n">
        <f aca="false">FilterPk!E$47</f>
        <v>0</v>
      </c>
      <c r="H1921" s="54" t="n">
        <f aca="false">FilterPk!F$47</f>
        <v>0</v>
      </c>
      <c r="I1921" s="54" t="n">
        <f aca="false">FilterPk!G$47</f>
        <v>0</v>
      </c>
      <c r="J1921" s="54" t="n">
        <f aca="false">FilterPk!H$47</f>
        <v>0</v>
      </c>
      <c r="K1921" s="54" t="n">
        <f aca="false">FilterPk!I$47</f>
        <v>0</v>
      </c>
      <c r="L1921" s="54" t="n">
        <f aca="false">FilterPk!J$47</f>
        <v>0</v>
      </c>
      <c r="M1921" s="54" t="n">
        <f aca="false">FilterPk!K$47</f>
        <v>0</v>
      </c>
      <c r="N1921" s="54" t="n">
        <f aca="false">FilterPk!L$47</f>
        <v>0</v>
      </c>
      <c r="O1921" s="54" t="n">
        <f aca="false">FilterPk!M$47</f>
        <v>0</v>
      </c>
      <c r="P1921" s="54" t="n">
        <f aca="false">FilterPk!N$47</f>
        <v>0</v>
      </c>
      <c r="Q1921" s="55" t="n">
        <f aca="false">FilterPk!O$47</f>
        <v>0</v>
      </c>
    </row>
    <row r="1922" customFormat="false" ht="12.75" hidden="false" customHeight="false" outlineLevel="0" collapsed="false">
      <c r="A1922" s="0" t="n">
        <f aca="false">A1882+1</f>
        <v>49</v>
      </c>
      <c r="B1922" s="57" t="n">
        <f aca="false">FilterPk!D$1</f>
        <v>36907</v>
      </c>
      <c r="C1922" s="58" t="n">
        <f aca="false">C1921+1</f>
        <v>1921</v>
      </c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83"/>
    </row>
    <row r="1923" customFormat="false" ht="12.75" hidden="false" customHeight="false" outlineLevel="0" collapsed="false">
      <c r="B1923" s="61"/>
      <c r="C1923" s="13" t="n">
        <f aca="false">C1922+1</f>
        <v>1922</v>
      </c>
      <c r="D1923" s="13"/>
      <c r="E1923" s="21" t="s">
        <v>5</v>
      </c>
      <c r="F1923" s="21" t="s">
        <v>6</v>
      </c>
      <c r="G1923" s="21" t="s">
        <v>7</v>
      </c>
      <c r="H1923" s="21" t="s">
        <v>8</v>
      </c>
      <c r="I1923" s="21" t="s">
        <v>9</v>
      </c>
      <c r="J1923" s="21" t="s">
        <v>10</v>
      </c>
      <c r="K1923" s="21" t="s">
        <v>11</v>
      </c>
      <c r="L1923" s="21" t="s">
        <v>12</v>
      </c>
      <c r="M1923" s="21" t="s">
        <v>13</v>
      </c>
      <c r="N1923" s="21" t="s">
        <v>14</v>
      </c>
      <c r="O1923" s="21" t="n">
        <v>2002</v>
      </c>
      <c r="P1923" s="21" t="s">
        <v>15</v>
      </c>
      <c r="Q1923" s="84" t="s">
        <v>16</v>
      </c>
    </row>
    <row r="1924" customFormat="false" ht="12.75" hidden="false" customHeight="false" outlineLevel="0" collapsed="false">
      <c r="B1924" s="85" t="str">
        <f aca="false">FilterPk!A$9</f>
        <v>Power positions</v>
      </c>
      <c r="C1924" s="13" t="n">
        <f aca="false">C1923+1</f>
        <v>1923</v>
      </c>
      <c r="D1924" s="13" t="s">
        <v>4</v>
      </c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86"/>
    </row>
    <row r="1925" customFormat="false" ht="12.75" hidden="false" customHeight="false" outlineLevel="0" collapsed="false">
      <c r="B1925" s="85" t="str">
        <f aca="false">FilterPk!A$10</f>
        <v>East Position</v>
      </c>
      <c r="C1925" s="13" t="n">
        <f aca="false">C1924+1</f>
        <v>1924</v>
      </c>
      <c r="D1925" s="50" t="n">
        <f aca="false">FilterPk!B$10</f>
        <v>34784396.7946123</v>
      </c>
      <c r="E1925" s="50" t="n">
        <f aca="false">FilterPk!C$10</f>
        <v>75045.54</v>
      </c>
      <c r="F1925" s="50" t="n">
        <f aca="false">FilterPk!D$10</f>
        <v>84629.15</v>
      </c>
      <c r="G1925" s="50" t="n">
        <f aca="false">FilterPk!E$10</f>
        <v>1358824.72</v>
      </c>
      <c r="H1925" s="50" t="n">
        <f aca="false">FilterPk!F$10</f>
        <v>1120662.53</v>
      </c>
      <c r="I1925" s="50" t="n">
        <f aca="false">FilterPk!G$10</f>
        <v>422841.14</v>
      </c>
      <c r="J1925" s="50" t="n">
        <f aca="false">FilterPk!H$10</f>
        <v>788810.55</v>
      </c>
      <c r="K1925" s="50" t="n">
        <f aca="false">FilterPk!I$10</f>
        <v>1076253.71</v>
      </c>
      <c r="L1925" s="50" t="n">
        <f aca="false">FilterPk!J$10</f>
        <v>363159.42</v>
      </c>
      <c r="M1925" s="50" t="n">
        <f aca="false">FilterPk!K$10</f>
        <v>5764043.19</v>
      </c>
      <c r="N1925" s="50" t="n">
        <f aca="false">FilterPk!L$10</f>
        <v>11054269.95</v>
      </c>
      <c r="O1925" s="50" t="n">
        <f aca="false">FilterPk!M$10</f>
        <v>3650317.45</v>
      </c>
      <c r="P1925" s="50" t="n">
        <f aca="false">FilterPk!N$10</f>
        <v>-1642778.44</v>
      </c>
      <c r="Q1925" s="51" t="n">
        <f aca="false">FilterPk!O$10</f>
        <v>13061808.96</v>
      </c>
    </row>
    <row r="1926" customFormat="false" ht="12.75" hidden="false" customHeight="false" outlineLevel="0" collapsed="false">
      <c r="B1926" s="85" t="str">
        <f aca="false">FilterPk!A$11</f>
        <v>East Power Mgmt</v>
      </c>
      <c r="C1926" s="13" t="n">
        <f aca="false">C1925+1</f>
        <v>1925</v>
      </c>
      <c r="D1926" s="50" t="n">
        <f aca="false">FilterPk!B$11</f>
        <v>7547347.04451418</v>
      </c>
      <c r="E1926" s="50" t="n">
        <f aca="false">FilterPk!C$11</f>
        <v>43646.27</v>
      </c>
      <c r="F1926" s="50" t="n">
        <f aca="false">FilterPk!D$11</f>
        <v>-98133.28</v>
      </c>
      <c r="G1926" s="50" t="n">
        <f aca="false">FilterPk!E$11</f>
        <v>107993.78</v>
      </c>
      <c r="H1926" s="50" t="n">
        <f aca="false">FilterPk!F$11</f>
        <v>155786.29</v>
      </c>
      <c r="I1926" s="50" t="n">
        <f aca="false">FilterPk!G$11</f>
        <v>89357.34</v>
      </c>
      <c r="J1926" s="50" t="n">
        <f aca="false">FilterPk!H$11</f>
        <v>247101.13</v>
      </c>
      <c r="K1926" s="50" t="n">
        <f aca="false">FilterPk!I$11</f>
        <v>307386.28</v>
      </c>
      <c r="L1926" s="50" t="n">
        <f aca="false">FilterPk!J$11</f>
        <v>108209.05</v>
      </c>
      <c r="M1926" s="50" t="n">
        <f aca="false">FilterPk!K$11</f>
        <v>1338376.99</v>
      </c>
      <c r="N1926" s="50" t="n">
        <f aca="false">FilterPk!L$11</f>
        <v>2299723.85</v>
      </c>
      <c r="O1926" s="50" t="n">
        <f aca="false">FilterPk!M$11</f>
        <v>606348.53</v>
      </c>
      <c r="P1926" s="50" t="n">
        <f aca="false">FilterPk!N$11</f>
        <v>61912.21</v>
      </c>
      <c r="Q1926" s="51" t="n">
        <f aca="false">FilterPk!O$11</f>
        <v>2967984.59</v>
      </c>
    </row>
    <row r="1927" customFormat="false" ht="12.75" hidden="false" customHeight="false" outlineLevel="0" collapsed="false">
      <c r="B1927" s="85" t="str">
        <f aca="false">FilterPk!A$12</f>
        <v>Long Term Options</v>
      </c>
      <c r="C1927" s="13" t="n">
        <f aca="false">C1926+1</f>
        <v>1926</v>
      </c>
      <c r="D1927" s="50" t="n">
        <f aca="false">FilterPk!B$12</f>
        <v>0</v>
      </c>
      <c r="E1927" s="50" t="n">
        <f aca="false">FilterPk!C$12</f>
        <v>0</v>
      </c>
      <c r="F1927" s="50" t="n">
        <f aca="false">FilterPk!D$12</f>
        <v>0</v>
      </c>
      <c r="G1927" s="50" t="n">
        <f aca="false">FilterPk!E$12</f>
        <v>0</v>
      </c>
      <c r="H1927" s="50" t="n">
        <f aca="false">FilterPk!F$12</f>
        <v>0</v>
      </c>
      <c r="I1927" s="50" t="n">
        <f aca="false">FilterPk!G$12</f>
        <v>0</v>
      </c>
      <c r="J1927" s="50" t="n">
        <f aca="false">FilterPk!H$12</f>
        <v>0</v>
      </c>
      <c r="K1927" s="50" t="n">
        <f aca="false">FilterPk!I$12</f>
        <v>0</v>
      </c>
      <c r="L1927" s="50" t="n">
        <f aca="false">FilterPk!J$12</f>
        <v>0</v>
      </c>
      <c r="M1927" s="50" t="n">
        <f aca="false">FilterPk!K$12</f>
        <v>0</v>
      </c>
      <c r="N1927" s="50" t="n">
        <f aca="false">FilterPk!L$12</f>
        <v>0</v>
      </c>
      <c r="O1927" s="50" t="n">
        <f aca="false">FilterPk!M$12</f>
        <v>0</v>
      </c>
      <c r="P1927" s="50" t="n">
        <f aca="false">FilterPk!N$12</f>
        <v>0</v>
      </c>
      <c r="Q1927" s="51" t="n">
        <f aca="false">FilterPk!O$12</f>
        <v>0</v>
      </c>
    </row>
    <row r="1928" customFormat="false" ht="12.75" hidden="false" customHeight="false" outlineLevel="0" collapsed="false">
      <c r="B1928" s="85" t="str">
        <f aca="false">FilterPk!A$13</f>
        <v>LT-MIDWEST</v>
      </c>
      <c r="C1928" s="13" t="n">
        <f aca="false">C1927+1</f>
        <v>1927</v>
      </c>
      <c r="D1928" s="50" t="n">
        <f aca="false">FilterPk!B$13</f>
        <v>7151089.47366245</v>
      </c>
      <c r="E1928" s="50" t="n">
        <f aca="false">FilterPk!C$13</f>
        <v>48283.08</v>
      </c>
      <c r="F1928" s="50" t="n">
        <f aca="false">FilterPk!D$13</f>
        <v>-141448.54</v>
      </c>
      <c r="G1928" s="50" t="n">
        <f aca="false">FilterPk!E$13</f>
        <v>574622.66</v>
      </c>
      <c r="H1928" s="50" t="n">
        <f aca="false">FilterPk!F$13</f>
        <v>298097.27</v>
      </c>
      <c r="I1928" s="50" t="n">
        <f aca="false">FilterPk!G$13</f>
        <v>249481.43</v>
      </c>
      <c r="J1928" s="50" t="n">
        <f aca="false">FilterPk!H$13</f>
        <v>119379.88</v>
      </c>
      <c r="K1928" s="50" t="n">
        <f aca="false">FilterPk!I$13</f>
        <v>25994.27</v>
      </c>
      <c r="L1928" s="50" t="n">
        <f aca="false">FilterPk!J$13</f>
        <v>156242.15</v>
      </c>
      <c r="M1928" s="50" t="n">
        <f aca="false">FilterPk!K$13</f>
        <v>1762908.33</v>
      </c>
      <c r="N1928" s="50" t="n">
        <f aca="false">FilterPk!L$13</f>
        <v>3093560.53</v>
      </c>
      <c r="O1928" s="50" t="n">
        <f aca="false">FilterPk!M$13</f>
        <v>565730</v>
      </c>
      <c r="P1928" s="50" t="n">
        <f aca="false">FilterPk!N$13</f>
        <v>-439379.19</v>
      </c>
      <c r="Q1928" s="51" t="n">
        <f aca="false">FilterPk!O$13</f>
        <v>3219911.34</v>
      </c>
    </row>
    <row r="1929" customFormat="false" ht="12.75" hidden="false" customHeight="false" outlineLevel="0" collapsed="false">
      <c r="B1929" s="85" t="str">
        <f aca="false">FilterPk!A$14</f>
        <v>ST-ECAR</v>
      </c>
      <c r="C1929" s="13" t="n">
        <f aca="false">C1928+1</f>
        <v>1928</v>
      </c>
      <c r="D1929" s="50" t="n">
        <f aca="false">FilterPk!B$14</f>
        <v>238101.441960815</v>
      </c>
      <c r="E1929" s="50" t="n">
        <f aca="false">FilterPk!C$14</f>
        <v>13522.23</v>
      </c>
      <c r="F1929" s="50" t="n">
        <f aca="false">FilterPk!D$14</f>
        <v>15838.59</v>
      </c>
      <c r="G1929" s="50" t="n">
        <f aca="false">FilterPk!E$14</f>
        <v>0</v>
      </c>
      <c r="H1929" s="50" t="n">
        <f aca="false">FilterPk!F$14</f>
        <v>0</v>
      </c>
      <c r="I1929" s="50" t="n">
        <f aca="false">FilterPk!G$14</f>
        <v>0</v>
      </c>
      <c r="J1929" s="50" t="n">
        <f aca="false">FilterPk!H$14</f>
        <v>0</v>
      </c>
      <c r="K1929" s="50" t="n">
        <f aca="false">FilterPk!I$14</f>
        <v>0</v>
      </c>
      <c r="L1929" s="50" t="n">
        <f aca="false">FilterPk!J$14</f>
        <v>0</v>
      </c>
      <c r="M1929" s="50" t="n">
        <f aca="false">FilterPk!K$14</f>
        <v>0</v>
      </c>
      <c r="N1929" s="50" t="n">
        <f aca="false">FilterPk!L$14</f>
        <v>29360.82</v>
      </c>
      <c r="O1929" s="50" t="n">
        <f aca="false">FilterPk!M$14</f>
        <v>0</v>
      </c>
      <c r="P1929" s="50" t="n">
        <f aca="false">FilterPk!N$14</f>
        <v>0</v>
      </c>
      <c r="Q1929" s="51" t="n">
        <f aca="false">FilterPk!O$14</f>
        <v>29360.82</v>
      </c>
    </row>
    <row r="1930" customFormat="false" ht="12.75" hidden="false" customHeight="false" outlineLevel="0" collapsed="false">
      <c r="B1930" s="85" t="str">
        <f aca="false">FilterPk!A$15</f>
        <v>ST- MAPP</v>
      </c>
      <c r="C1930" s="13" t="n">
        <f aca="false">C1929+1</f>
        <v>1929</v>
      </c>
      <c r="D1930" s="50" t="n">
        <f aca="false">FilterPk!B$15</f>
        <v>254636.614020626</v>
      </c>
      <c r="E1930" s="50" t="n">
        <f aca="false">FilterPk!C$15</f>
        <v>795.43</v>
      </c>
      <c r="F1930" s="50" t="n">
        <f aca="false">FilterPk!D$15</f>
        <v>39596.48</v>
      </c>
      <c r="G1930" s="50" t="n">
        <f aca="false">FilterPk!E$15</f>
        <v>26009.8</v>
      </c>
      <c r="H1930" s="50" t="n">
        <f aca="false">FilterPk!F$15</f>
        <v>8238.75</v>
      </c>
      <c r="I1930" s="50" t="n">
        <f aca="false">FilterPk!G$15</f>
        <v>0</v>
      </c>
      <c r="J1930" s="50" t="n">
        <f aca="false">FilterPk!H$15</f>
        <v>0</v>
      </c>
      <c r="K1930" s="50" t="n">
        <f aca="false">FilterPk!I$15</f>
        <v>0</v>
      </c>
      <c r="L1930" s="50" t="n">
        <f aca="false">FilterPk!J$15</f>
        <v>0</v>
      </c>
      <c r="M1930" s="50" t="n">
        <f aca="false">FilterPk!K$15</f>
        <v>0</v>
      </c>
      <c r="N1930" s="50" t="n">
        <f aca="false">FilterPk!L$15</f>
        <v>74640.46</v>
      </c>
      <c r="O1930" s="50" t="n">
        <f aca="false">FilterPk!M$15</f>
        <v>0</v>
      </c>
      <c r="P1930" s="50" t="n">
        <f aca="false">FilterPk!N$15</f>
        <v>0</v>
      </c>
      <c r="Q1930" s="51" t="n">
        <f aca="false">FilterPk!O$15</f>
        <v>74640.46</v>
      </c>
    </row>
    <row r="1931" customFormat="false" ht="12.75" hidden="false" customHeight="false" outlineLevel="0" collapsed="false">
      <c r="B1931" s="85" t="str">
        <f aca="false">FilterPk!A$16</f>
        <v>ST- MAIN</v>
      </c>
      <c r="C1931" s="13" t="n">
        <f aca="false">C1930+1</f>
        <v>1930</v>
      </c>
      <c r="D1931" s="50" t="n">
        <f aca="false">FilterPk!B$16</f>
        <v>694293.253349893</v>
      </c>
      <c r="E1931" s="50" t="n">
        <f aca="false">FilterPk!C$16</f>
        <v>-2349.61</v>
      </c>
      <c r="F1931" s="50" t="n">
        <f aca="false">FilterPk!D$16</f>
        <v>15903</v>
      </c>
      <c r="G1931" s="50" t="n">
        <f aca="false">FilterPk!E$16</f>
        <v>69359.47</v>
      </c>
      <c r="H1931" s="50" t="n">
        <f aca="false">FilterPk!F$16</f>
        <v>0</v>
      </c>
      <c r="I1931" s="50" t="n">
        <f aca="false">FilterPk!G$16</f>
        <v>0</v>
      </c>
      <c r="J1931" s="50" t="n">
        <f aca="false">FilterPk!H$16</f>
        <v>0</v>
      </c>
      <c r="K1931" s="50" t="n">
        <f aca="false">FilterPk!I$16</f>
        <v>0</v>
      </c>
      <c r="L1931" s="50" t="n">
        <f aca="false">FilterPk!J$16</f>
        <v>0</v>
      </c>
      <c r="M1931" s="50" t="n">
        <f aca="false">FilterPk!K$16</f>
        <v>0</v>
      </c>
      <c r="N1931" s="50" t="n">
        <f aca="false">FilterPk!L$16</f>
        <v>82912.86</v>
      </c>
      <c r="O1931" s="50" t="n">
        <f aca="false">FilterPk!M$16</f>
        <v>0</v>
      </c>
      <c r="P1931" s="50" t="n">
        <f aca="false">FilterPk!N$16</f>
        <v>0</v>
      </c>
      <c r="Q1931" s="51" t="n">
        <f aca="false">FilterPk!O$16</f>
        <v>82912.86</v>
      </c>
    </row>
    <row r="1932" customFormat="false" ht="12.75" hidden="false" customHeight="false" outlineLevel="0" collapsed="false">
      <c r="B1932" s="85" t="str">
        <f aca="false">FilterPk!A$17</f>
        <v>MW-ANALYST</v>
      </c>
      <c r="C1932" s="13" t="n">
        <f aca="false">C1931+1</f>
        <v>1931</v>
      </c>
      <c r="D1932" s="50" t="n">
        <f aca="false">FilterPk!B$17</f>
        <v>0</v>
      </c>
      <c r="E1932" s="50" t="n">
        <f aca="false">FilterPk!C$17</f>
        <v>6363.4</v>
      </c>
      <c r="F1932" s="50" t="n">
        <f aca="false">FilterPk!D$17</f>
        <v>15838.59</v>
      </c>
      <c r="G1932" s="50" t="n">
        <f aca="false">FilterPk!E$17</f>
        <v>0</v>
      </c>
      <c r="H1932" s="50" t="n">
        <f aca="false">FilterPk!F$17</f>
        <v>0</v>
      </c>
      <c r="I1932" s="50" t="n">
        <f aca="false">FilterPk!G$17</f>
        <v>0</v>
      </c>
      <c r="J1932" s="50" t="n">
        <f aca="false">FilterPk!H$17</f>
        <v>0</v>
      </c>
      <c r="K1932" s="50" t="n">
        <f aca="false">FilterPk!I$17</f>
        <v>0</v>
      </c>
      <c r="L1932" s="50" t="n">
        <f aca="false">FilterPk!J$17</f>
        <v>0</v>
      </c>
      <c r="M1932" s="50" t="n">
        <f aca="false">FilterPk!K$17</f>
        <v>0</v>
      </c>
      <c r="N1932" s="50" t="n">
        <f aca="false">FilterPk!L$17</f>
        <v>22201.99</v>
      </c>
      <c r="O1932" s="50" t="n">
        <f aca="false">FilterPk!M$17</f>
        <v>0</v>
      </c>
      <c r="P1932" s="50" t="n">
        <f aca="false">FilterPk!N$17</f>
        <v>0</v>
      </c>
      <c r="Q1932" s="51" t="n">
        <f aca="false">FilterPk!O$17</f>
        <v>22201.99</v>
      </c>
    </row>
    <row r="1933" customFormat="false" ht="12.75" hidden="false" customHeight="false" outlineLevel="0" collapsed="false">
      <c r="B1933" s="85" t="str">
        <f aca="false">FilterPk!A$18</f>
        <v>LT-NE</v>
      </c>
      <c r="C1933" s="13" t="n">
        <f aca="false">C1932+1</f>
        <v>1932</v>
      </c>
      <c r="D1933" s="50" t="n">
        <f aca="false">FilterPk!B$18</f>
        <v>6187311.37539291</v>
      </c>
      <c r="E1933" s="50" t="n">
        <f aca="false">FilterPk!C$18</f>
        <v>-37254.47</v>
      </c>
      <c r="F1933" s="50" t="n">
        <f aca="false">FilterPk!D$18</f>
        <v>2562.91</v>
      </c>
      <c r="G1933" s="50" t="n">
        <f aca="false">FilterPk!E$18</f>
        <v>-23211.32</v>
      </c>
      <c r="H1933" s="50" t="n">
        <f aca="false">FilterPk!F$18</f>
        <v>263627.18</v>
      </c>
      <c r="I1933" s="50" t="n">
        <f aca="false">FilterPk!G$18</f>
        <v>-59813.36</v>
      </c>
      <c r="J1933" s="50" t="n">
        <f aca="false">FilterPk!H$18</f>
        <v>155752.04</v>
      </c>
      <c r="K1933" s="50" t="n">
        <f aca="false">FilterPk!I$18</f>
        <v>121018.38</v>
      </c>
      <c r="L1933" s="50" t="n">
        <f aca="false">FilterPk!J$18</f>
        <v>-53378.32</v>
      </c>
      <c r="M1933" s="50" t="n">
        <f aca="false">FilterPk!K$18</f>
        <v>995570.8</v>
      </c>
      <c r="N1933" s="50" t="n">
        <f aca="false">FilterPk!L$18</f>
        <v>1364873.84</v>
      </c>
      <c r="O1933" s="50" t="n">
        <f aca="false">FilterPk!M$18</f>
        <v>1053007.86</v>
      </c>
      <c r="P1933" s="50" t="n">
        <f aca="false">FilterPk!N$18</f>
        <v>-2593897.5</v>
      </c>
      <c r="Q1933" s="51" t="n">
        <f aca="false">FilterPk!O$18</f>
        <v>-176015.800000001</v>
      </c>
    </row>
    <row r="1934" customFormat="false" ht="12.75" hidden="false" customHeight="false" outlineLevel="0" collapsed="false">
      <c r="B1934" s="85" t="str">
        <f aca="false">FilterPk!A$19</f>
        <v>LT-PJM</v>
      </c>
      <c r="C1934" s="13" t="n">
        <f aca="false">C1933+1</f>
        <v>1933</v>
      </c>
      <c r="D1934" s="50" t="n">
        <f aca="false">FilterPk!B$19</f>
        <v>1818236.42109565</v>
      </c>
      <c r="E1934" s="50" t="n">
        <f aca="false">FilterPk!C$19</f>
        <v>25453.61</v>
      </c>
      <c r="F1934" s="50" t="n">
        <f aca="false">FilterPk!D$19</f>
        <v>45536</v>
      </c>
      <c r="G1934" s="50" t="n">
        <f aca="false">FilterPk!E$19</f>
        <v>312117.59</v>
      </c>
      <c r="H1934" s="50" t="n">
        <f aca="false">FilterPk!F$19</f>
        <v>211118</v>
      </c>
      <c r="I1934" s="50" t="n">
        <f aca="false">FilterPk!G$19</f>
        <v>0</v>
      </c>
      <c r="J1934" s="50" t="n">
        <f aca="false">FilterPk!H$19</f>
        <v>24536.25</v>
      </c>
      <c r="K1934" s="50" t="n">
        <f aca="false">FilterPk!I$19</f>
        <v>-12662.37</v>
      </c>
      <c r="L1934" s="50" t="n">
        <f aca="false">FilterPk!J$19</f>
        <v>-30078</v>
      </c>
      <c r="M1934" s="50" t="n">
        <f aca="false">FilterPk!K$19</f>
        <v>243523.27</v>
      </c>
      <c r="N1934" s="50" t="n">
        <f aca="false">FilterPk!L$19</f>
        <v>819544.35</v>
      </c>
      <c r="O1934" s="50" t="n">
        <f aca="false">FilterPk!M$19</f>
        <v>125485.18</v>
      </c>
      <c r="P1934" s="50" t="n">
        <f aca="false">FilterPk!N$19</f>
        <v>177105.54</v>
      </c>
      <c r="Q1934" s="51" t="n">
        <f aca="false">FilterPk!O$19</f>
        <v>1122135.07</v>
      </c>
    </row>
    <row r="1935" customFormat="false" ht="12.75" hidden="false" customHeight="false" outlineLevel="0" collapsed="false">
      <c r="B1935" s="85" t="str">
        <f aca="false">FilterPk!A$20</f>
        <v>LT- NY</v>
      </c>
      <c r="C1935" s="13" t="n">
        <f aca="false">C1934+1</f>
        <v>1934</v>
      </c>
      <c r="D1935" s="50" t="n">
        <f aca="false">FilterPk!B$20</f>
        <v>0</v>
      </c>
      <c r="E1935" s="50" t="n">
        <f aca="false">FilterPk!C$20</f>
        <v>-15908.51</v>
      </c>
      <c r="F1935" s="50" t="n">
        <f aca="false">FilterPk!D$20</f>
        <v>63126.67</v>
      </c>
      <c r="G1935" s="50" t="n">
        <f aca="false">FilterPk!E$20</f>
        <v>-17376.91</v>
      </c>
      <c r="H1935" s="50" t="n">
        <f aca="false">FilterPk!F$20</f>
        <v>0</v>
      </c>
      <c r="I1935" s="50" t="n">
        <f aca="false">FilterPk!G$20</f>
        <v>0</v>
      </c>
      <c r="J1935" s="50" t="n">
        <f aca="false">FilterPk!H$20</f>
        <v>0</v>
      </c>
      <c r="K1935" s="50" t="n">
        <f aca="false">FilterPk!I$20</f>
        <v>0</v>
      </c>
      <c r="L1935" s="50" t="n">
        <f aca="false">FilterPk!J$20</f>
        <v>0</v>
      </c>
      <c r="M1935" s="50" t="n">
        <f aca="false">FilterPk!K$20</f>
        <v>146381.01</v>
      </c>
      <c r="N1935" s="50" t="n">
        <f aca="false">FilterPk!L$20</f>
        <v>176222.26</v>
      </c>
      <c r="O1935" s="50" t="n">
        <f aca="false">FilterPk!M$20</f>
        <v>281909.77</v>
      </c>
      <c r="P1935" s="50" t="n">
        <f aca="false">FilterPk!N$20</f>
        <v>-177475.64</v>
      </c>
      <c r="Q1935" s="51" t="n">
        <f aca="false">FilterPk!O$20</f>
        <v>280656.39</v>
      </c>
    </row>
    <row r="1936" customFormat="false" ht="12.75" hidden="false" customHeight="false" outlineLevel="0" collapsed="false">
      <c r="B1936" s="85" t="str">
        <f aca="false">FilterPk!A$21</f>
        <v>ST- PJM</v>
      </c>
      <c r="C1936" s="13" t="n">
        <f aca="false">C1935+1</f>
        <v>1935</v>
      </c>
      <c r="D1936" s="50" t="n">
        <f aca="false">FilterPk!B$21</f>
        <v>1243093.71447674</v>
      </c>
      <c r="E1936" s="50" t="n">
        <f aca="false">FilterPk!C$21</f>
        <v>-91155.75</v>
      </c>
      <c r="F1936" s="50" t="n">
        <f aca="false">FilterPk!D$21</f>
        <v>-47515.78</v>
      </c>
      <c r="G1936" s="50" t="n">
        <f aca="false">FilterPk!E$21</f>
        <v>0</v>
      </c>
      <c r="H1936" s="50" t="n">
        <f aca="false">FilterPk!F$21</f>
        <v>0</v>
      </c>
      <c r="I1936" s="50" t="n">
        <f aca="false">FilterPk!G$21</f>
        <v>0</v>
      </c>
      <c r="J1936" s="50" t="n">
        <f aca="false">FilterPk!H$21</f>
        <v>0</v>
      </c>
      <c r="K1936" s="50" t="n">
        <f aca="false">FilterPk!I$21</f>
        <v>0</v>
      </c>
      <c r="L1936" s="50" t="n">
        <f aca="false">FilterPk!J$21</f>
        <v>0</v>
      </c>
      <c r="M1936" s="50" t="n">
        <f aca="false">FilterPk!K$21</f>
        <v>0</v>
      </c>
      <c r="N1936" s="50" t="n">
        <f aca="false">FilterPk!L$21</f>
        <v>-138671.53</v>
      </c>
      <c r="O1936" s="50" t="n">
        <f aca="false">FilterPk!M$21</f>
        <v>0</v>
      </c>
      <c r="P1936" s="50" t="n">
        <f aca="false">FilterPk!N$21</f>
        <v>0</v>
      </c>
      <c r="Q1936" s="51" t="n">
        <f aca="false">FilterPk!O$21</f>
        <v>-138671.53</v>
      </c>
    </row>
    <row r="1937" customFormat="false" ht="12.75" hidden="false" customHeight="false" outlineLevel="0" collapsed="false">
      <c r="B1937" s="85" t="str">
        <f aca="false">FilterPk!A$22</f>
        <v>ST- NENG</v>
      </c>
      <c r="C1937" s="13" t="n">
        <f aca="false">C1936+1</f>
        <v>1936</v>
      </c>
      <c r="D1937" s="50" t="n">
        <f aca="false">FilterPk!B$22</f>
        <v>539719.375927685</v>
      </c>
      <c r="E1937" s="50" t="n">
        <f aca="false">FilterPk!C$22</f>
        <v>13161.19</v>
      </c>
      <c r="F1937" s="50" t="n">
        <f aca="false">FilterPk!D$22</f>
        <v>63418.82</v>
      </c>
      <c r="G1937" s="50" t="n">
        <f aca="false">FilterPk!E$22</f>
        <v>0</v>
      </c>
      <c r="H1937" s="50" t="n">
        <f aca="false">FilterPk!F$22</f>
        <v>0</v>
      </c>
      <c r="I1937" s="50" t="n">
        <f aca="false">FilterPk!G$22</f>
        <v>0</v>
      </c>
      <c r="J1937" s="50" t="n">
        <f aca="false">FilterPk!H$22</f>
        <v>0</v>
      </c>
      <c r="K1937" s="50" t="n">
        <f aca="false">FilterPk!I$22</f>
        <v>0</v>
      </c>
      <c r="L1937" s="50" t="n">
        <f aca="false">FilterPk!J$22</f>
        <v>0</v>
      </c>
      <c r="M1937" s="50" t="n">
        <f aca="false">FilterPk!K$22</f>
        <v>0</v>
      </c>
      <c r="N1937" s="50" t="n">
        <f aca="false">FilterPk!L$22</f>
        <v>76580.01</v>
      </c>
      <c r="O1937" s="50" t="n">
        <f aca="false">FilterPk!M$22</f>
        <v>0</v>
      </c>
      <c r="P1937" s="50" t="n">
        <f aca="false">FilterPk!N$22</f>
        <v>0</v>
      </c>
      <c r="Q1937" s="51" t="n">
        <f aca="false">FilterPk!O$22</f>
        <v>76580.01</v>
      </c>
    </row>
    <row r="1938" customFormat="false" ht="12.75" hidden="false" customHeight="false" outlineLevel="0" collapsed="false">
      <c r="B1938" s="85" t="str">
        <f aca="false">FilterPk!A$23</f>
        <v>ST- NY</v>
      </c>
      <c r="C1938" s="13" t="n">
        <f aca="false">C1937+1</f>
        <v>1937</v>
      </c>
      <c r="D1938" s="50" t="n">
        <f aca="false">FilterPk!B$23</f>
        <v>251437.188425373</v>
      </c>
      <c r="E1938" s="50" t="n">
        <f aca="false">FilterPk!C$23</f>
        <v>10362.2</v>
      </c>
      <c r="F1938" s="50" t="n">
        <f aca="false">FilterPk!D$23</f>
        <v>-15838.59</v>
      </c>
      <c r="G1938" s="50" t="n">
        <f aca="false">FilterPk!E$23</f>
        <v>17339.87</v>
      </c>
      <c r="H1938" s="50" t="n">
        <f aca="false">FilterPk!F$23</f>
        <v>0</v>
      </c>
      <c r="I1938" s="50" t="n">
        <f aca="false">FilterPk!G$23</f>
        <v>0</v>
      </c>
      <c r="J1938" s="50" t="n">
        <f aca="false">FilterPk!H$23</f>
        <v>0</v>
      </c>
      <c r="K1938" s="50" t="n">
        <f aca="false">FilterPk!I$23</f>
        <v>0</v>
      </c>
      <c r="L1938" s="50" t="n">
        <f aca="false">FilterPk!J$23</f>
        <v>0</v>
      </c>
      <c r="M1938" s="50" t="n">
        <f aca="false">FilterPk!K$23</f>
        <v>0</v>
      </c>
      <c r="N1938" s="50" t="n">
        <f aca="false">FilterPk!L$23</f>
        <v>11863.48</v>
      </c>
      <c r="O1938" s="50" t="n">
        <f aca="false">FilterPk!M$23</f>
        <v>0</v>
      </c>
      <c r="P1938" s="50" t="n">
        <f aca="false">FilterPk!N$23</f>
        <v>0</v>
      </c>
      <c r="Q1938" s="51" t="n">
        <f aca="false">FilterPk!O$23</f>
        <v>11863.48</v>
      </c>
    </row>
    <row r="1939" customFormat="false" ht="12.75" hidden="false" customHeight="false" outlineLevel="0" collapsed="false">
      <c r="B1939" s="85" t="str">
        <f aca="false">FilterPk!A$24</f>
        <v>NE- PHYS</v>
      </c>
      <c r="C1939" s="13" t="n">
        <f aca="false">C1938+1</f>
        <v>1938</v>
      </c>
      <c r="D1939" s="50" t="n">
        <f aca="false">FilterPk!B$24</f>
        <v>0</v>
      </c>
      <c r="E1939" s="50" t="n">
        <f aca="false">FilterPk!C$24</f>
        <v>0</v>
      </c>
      <c r="F1939" s="50" t="n">
        <f aca="false">FilterPk!D$24</f>
        <v>0</v>
      </c>
      <c r="G1939" s="50" t="n">
        <f aca="false">FilterPk!E$24</f>
        <v>0</v>
      </c>
      <c r="H1939" s="50" t="n">
        <f aca="false">FilterPk!F$24</f>
        <v>0</v>
      </c>
      <c r="I1939" s="50" t="n">
        <f aca="false">FilterPk!G$24</f>
        <v>0</v>
      </c>
      <c r="J1939" s="50" t="n">
        <f aca="false">FilterPk!H$24</f>
        <v>0</v>
      </c>
      <c r="K1939" s="50" t="n">
        <f aca="false">FilterPk!I$24</f>
        <v>0</v>
      </c>
      <c r="L1939" s="50" t="n">
        <f aca="false">FilterPk!J$24</f>
        <v>0</v>
      </c>
      <c r="M1939" s="50" t="n">
        <f aca="false">FilterPk!K$24</f>
        <v>0</v>
      </c>
      <c r="N1939" s="50" t="n">
        <f aca="false">FilterPk!L$24</f>
        <v>0</v>
      </c>
      <c r="O1939" s="50" t="n">
        <f aca="false">FilterPk!M$24</f>
        <v>0</v>
      </c>
      <c r="P1939" s="50" t="n">
        <f aca="false">FilterPk!N$24</f>
        <v>0</v>
      </c>
      <c r="Q1939" s="51" t="n">
        <f aca="false">FilterPk!O$24</f>
        <v>0</v>
      </c>
    </row>
    <row r="1940" customFormat="false" ht="12.75" hidden="false" customHeight="false" outlineLevel="0" collapsed="false">
      <c r="B1940" s="85" t="str">
        <f aca="false">FilterPk!A$25</f>
        <v>LT-Southeast</v>
      </c>
      <c r="C1940" s="13" t="n">
        <f aca="false">C1939+1</f>
        <v>1939</v>
      </c>
      <c r="D1940" s="50" t="n">
        <f aca="false">FilterPk!B$25</f>
        <v>11411200.8859117</v>
      </c>
      <c r="E1940" s="50" t="n">
        <f aca="false">FilterPk!C$25</f>
        <v>45860.27</v>
      </c>
      <c r="F1940" s="50" t="n">
        <f aca="false">FilterPk!D$25</f>
        <v>54109.47</v>
      </c>
      <c r="G1940" s="50" t="n">
        <f aca="false">FilterPk!E$25</f>
        <v>124540.18</v>
      </c>
      <c r="H1940" s="50" t="n">
        <f aca="false">FilterPk!F$25</f>
        <v>77068.78</v>
      </c>
      <c r="I1940" s="50" t="n">
        <f aca="false">FilterPk!G$25</f>
        <v>75414.58</v>
      </c>
      <c r="J1940" s="50" t="n">
        <f aca="false">FilterPk!H$25</f>
        <v>134077.64</v>
      </c>
      <c r="K1940" s="50" t="n">
        <f aca="false">FilterPk!I$25</f>
        <v>429786.05</v>
      </c>
      <c r="L1940" s="50" t="n">
        <f aca="false">FilterPk!J$25</f>
        <v>118391.18</v>
      </c>
      <c r="M1940" s="50" t="n">
        <f aca="false">FilterPk!K$25</f>
        <v>1083243.13</v>
      </c>
      <c r="N1940" s="50" t="n">
        <f aca="false">FilterPk!L$25</f>
        <v>2142491.28</v>
      </c>
      <c r="O1940" s="50" t="n">
        <f aca="false">FilterPk!M$25</f>
        <v>344226</v>
      </c>
      <c r="P1940" s="50" t="n">
        <f aca="false">FilterPk!N$25</f>
        <v>1221747.4</v>
      </c>
      <c r="Q1940" s="51" t="n">
        <f aca="false">FilterPk!O$25</f>
        <v>3708464.68</v>
      </c>
    </row>
    <row r="1941" customFormat="false" ht="12.75" hidden="false" customHeight="false" outlineLevel="0" collapsed="false">
      <c r="B1941" s="85" t="str">
        <f aca="false">FilterPk!A$26</f>
        <v>ST-SPP</v>
      </c>
      <c r="C1941" s="13" t="n">
        <f aca="false">C1940+1</f>
        <v>1940</v>
      </c>
      <c r="D1941" s="50" t="n">
        <f aca="false">FilterPk!B$26</f>
        <v>52202.8773549933</v>
      </c>
      <c r="E1941" s="50" t="n">
        <f aca="false">FilterPk!C$26</f>
        <v>3181.7</v>
      </c>
      <c r="F1941" s="50" t="n">
        <f aca="false">FilterPk!D$26</f>
        <v>0</v>
      </c>
      <c r="G1941" s="50" t="n">
        <f aca="false">FilterPk!E$26</f>
        <v>0</v>
      </c>
      <c r="H1941" s="50" t="n">
        <f aca="false">FilterPk!F$26</f>
        <v>0</v>
      </c>
      <c r="I1941" s="50" t="n">
        <f aca="false">FilterPk!G$26</f>
        <v>0</v>
      </c>
      <c r="J1941" s="50" t="n">
        <f aca="false">FilterPk!H$26</f>
        <v>0</v>
      </c>
      <c r="K1941" s="50" t="n">
        <f aca="false">FilterPk!I$26</f>
        <v>0</v>
      </c>
      <c r="L1941" s="50" t="n">
        <f aca="false">FilterPk!J$26</f>
        <v>0</v>
      </c>
      <c r="M1941" s="50" t="n">
        <f aca="false">FilterPk!K$26</f>
        <v>0</v>
      </c>
      <c r="N1941" s="50" t="n">
        <f aca="false">FilterPk!L$26</f>
        <v>3181.7</v>
      </c>
      <c r="O1941" s="50" t="n">
        <f aca="false">FilterPk!M$26</f>
        <v>0</v>
      </c>
      <c r="P1941" s="50" t="n">
        <f aca="false">FilterPk!N$26</f>
        <v>0</v>
      </c>
      <c r="Q1941" s="51" t="n">
        <f aca="false">FilterPk!O$26</f>
        <v>3181.7</v>
      </c>
    </row>
    <row r="1942" customFormat="false" ht="12.75" hidden="false" customHeight="false" outlineLevel="0" collapsed="false">
      <c r="B1942" s="85" t="str">
        <f aca="false">FilterPk!A$27</f>
        <v>ST-SERC</v>
      </c>
      <c r="C1942" s="13" t="n">
        <f aca="false">C1941+1</f>
        <v>1941</v>
      </c>
      <c r="D1942" s="50" t="n">
        <f aca="false">FilterPk!B$27</f>
        <v>686881.973218232</v>
      </c>
      <c r="E1942" s="50" t="n">
        <f aca="false">FilterPk!C$27</f>
        <v>-12726.81</v>
      </c>
      <c r="F1942" s="50" t="n">
        <f aca="false">FilterPk!D$27</f>
        <v>-31677.19</v>
      </c>
      <c r="G1942" s="50" t="n">
        <f aca="false">FilterPk!E$27</f>
        <v>138718.93</v>
      </c>
      <c r="H1942" s="50" t="n">
        <f aca="false">FilterPk!F$27</f>
        <v>0</v>
      </c>
      <c r="I1942" s="50" t="n">
        <f aca="false">FilterPk!G$27</f>
        <v>0</v>
      </c>
      <c r="J1942" s="50" t="n">
        <f aca="false">FilterPk!H$27</f>
        <v>0</v>
      </c>
      <c r="K1942" s="50" t="n">
        <f aca="false">FilterPk!I$27</f>
        <v>0</v>
      </c>
      <c r="L1942" s="50" t="n">
        <f aca="false">FilterPk!J$27</f>
        <v>0</v>
      </c>
      <c r="M1942" s="50" t="n">
        <f aca="false">FilterPk!K$27</f>
        <v>0</v>
      </c>
      <c r="N1942" s="50" t="n">
        <f aca="false">FilterPk!L$27</f>
        <v>94314.93</v>
      </c>
      <c r="O1942" s="50" t="n">
        <f aca="false">FilterPk!M$27</f>
        <v>0</v>
      </c>
      <c r="P1942" s="50" t="n">
        <f aca="false">FilterPk!N$27</f>
        <v>0</v>
      </c>
      <c r="Q1942" s="51" t="n">
        <f aca="false">FilterPk!O$27</f>
        <v>94314.93</v>
      </c>
    </row>
    <row r="1943" customFormat="false" ht="12.75" hidden="false" customHeight="false" outlineLevel="0" collapsed="false">
      <c r="B1943" s="85" t="str">
        <f aca="false">FilterPk!A$28</f>
        <v>LT- Texas</v>
      </c>
      <c r="C1943" s="13" t="n">
        <f aca="false">C1942+1</f>
        <v>1942</v>
      </c>
      <c r="D1943" s="50" t="n">
        <f aca="false">FilterPk!B$28</f>
        <v>3826684.70313045</v>
      </c>
      <c r="E1943" s="50" t="n">
        <f aca="false">FilterPk!C$28</f>
        <v>-6382.69</v>
      </c>
      <c r="F1943" s="50" t="n">
        <f aca="false">FilterPk!D$28</f>
        <v>71634.81</v>
      </c>
      <c r="G1943" s="50" t="n">
        <f aca="false">FilterPk!E$28</f>
        <v>28710.67</v>
      </c>
      <c r="H1943" s="50" t="n">
        <f aca="false">FilterPk!F$28</f>
        <v>106726.26</v>
      </c>
      <c r="I1943" s="50" t="n">
        <f aca="false">FilterPk!G$28</f>
        <v>68401.15</v>
      </c>
      <c r="J1943" s="50" t="n">
        <f aca="false">FilterPk!H$28</f>
        <v>107963.61</v>
      </c>
      <c r="K1943" s="50" t="n">
        <f aca="false">FilterPk!I$28</f>
        <v>204731.1</v>
      </c>
      <c r="L1943" s="50" t="n">
        <f aca="false">FilterPk!J$28</f>
        <v>63773.36</v>
      </c>
      <c r="M1943" s="50" t="n">
        <f aca="false">FilterPk!K$28</f>
        <v>194039.66</v>
      </c>
      <c r="N1943" s="50" t="n">
        <f aca="false">FilterPk!L$28</f>
        <v>839597.93</v>
      </c>
      <c r="O1943" s="50" t="n">
        <f aca="false">FilterPk!M$28</f>
        <v>673610.11</v>
      </c>
      <c r="P1943" s="50" t="n">
        <f aca="false">FilterPk!N$28</f>
        <v>107208.74</v>
      </c>
      <c r="Q1943" s="51" t="n">
        <f aca="false">FilterPk!O$28</f>
        <v>1620416.78</v>
      </c>
    </row>
    <row r="1944" customFormat="false" ht="12.75" hidden="false" customHeight="false" outlineLevel="0" collapsed="false">
      <c r="B1944" s="85" t="str">
        <f aca="false">FilterPk!A$29</f>
        <v>St- Texas</v>
      </c>
      <c r="C1944" s="13" t="n">
        <f aca="false">C1943+1</f>
        <v>1943</v>
      </c>
      <c r="D1944" s="50" t="n">
        <f aca="false">FilterPk!B$29</f>
        <v>445563.239343252</v>
      </c>
      <c r="E1944" s="50" t="n">
        <f aca="false">FilterPk!C$29</f>
        <v>30194</v>
      </c>
      <c r="F1944" s="50" t="n">
        <f aca="false">FilterPk!D$29</f>
        <v>31677.19</v>
      </c>
      <c r="G1944" s="50" t="n">
        <f aca="false">FilterPk!E$29</f>
        <v>0</v>
      </c>
      <c r="H1944" s="50" t="n">
        <f aca="false">FilterPk!F$29</f>
        <v>0</v>
      </c>
      <c r="I1944" s="50" t="n">
        <f aca="false">FilterPk!G$29</f>
        <v>0</v>
      </c>
      <c r="J1944" s="50" t="n">
        <f aca="false">FilterPk!H$29</f>
        <v>0</v>
      </c>
      <c r="K1944" s="50" t="n">
        <f aca="false">FilterPk!I$29</f>
        <v>0</v>
      </c>
      <c r="L1944" s="50" t="n">
        <f aca="false">FilterPk!J$29</f>
        <v>0</v>
      </c>
      <c r="M1944" s="50" t="n">
        <f aca="false">FilterPk!K$29</f>
        <v>0</v>
      </c>
      <c r="N1944" s="50" t="n">
        <f aca="false">FilterPk!L$29</f>
        <v>61871.19</v>
      </c>
      <c r="O1944" s="50" t="n">
        <f aca="false">FilterPk!M$29</f>
        <v>0</v>
      </c>
      <c r="P1944" s="50" t="n">
        <f aca="false">FilterPk!N$29</f>
        <v>0</v>
      </c>
      <c r="Q1944" s="51" t="n">
        <f aca="false">FilterPk!O$29</f>
        <v>61871.19</v>
      </c>
    </row>
    <row r="1945" customFormat="false" ht="12.75" hidden="false" customHeight="false" outlineLevel="0" collapsed="false">
      <c r="B1945" s="85"/>
      <c r="C1945" s="13" t="n">
        <f aca="false">C1944+1</f>
        <v>1944</v>
      </c>
      <c r="D1945" s="50"/>
      <c r="E1945" s="50"/>
      <c r="F1945" s="50"/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1"/>
    </row>
    <row r="1946" customFormat="false" ht="12.75" hidden="false" customHeight="false" outlineLevel="0" collapsed="false">
      <c r="B1946" s="85" t="str">
        <f aca="false">FilterPk!A$32</f>
        <v>Gas positions</v>
      </c>
      <c r="C1946" s="13" t="n">
        <f aca="false">C1945+1</f>
        <v>1945</v>
      </c>
      <c r="D1946" s="50" t="s">
        <v>4</v>
      </c>
      <c r="E1946" s="50"/>
      <c r="F1946" s="50"/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1"/>
    </row>
    <row r="1947" customFormat="false" ht="12.75" hidden="false" customHeight="false" outlineLevel="0" collapsed="false">
      <c r="B1947" s="85" t="str">
        <f aca="false">FilterPk!A$33</f>
        <v>Kevin Presto</v>
      </c>
      <c r="C1947" s="13" t="n">
        <f aca="false">C1946+1</f>
        <v>1946</v>
      </c>
      <c r="D1947" s="50" t="n">
        <f aca="false">FilterPk!B$33</f>
        <v>0</v>
      </c>
      <c r="E1947" s="50" t="n">
        <f aca="false">FilterPk!C$33</f>
        <v>0</v>
      </c>
      <c r="F1947" s="50" t="n">
        <f aca="false">FilterPk!D$33</f>
        <v>0</v>
      </c>
      <c r="G1947" s="50" t="n">
        <f aca="false">FilterPk!E$33</f>
        <v>0</v>
      </c>
      <c r="H1947" s="50" t="n">
        <f aca="false">FilterPk!F$33</f>
        <v>148.212616</v>
      </c>
      <c r="I1947" s="50" t="n">
        <f aca="false">FilterPk!G$33</f>
        <v>152.45636</v>
      </c>
      <c r="J1947" s="50" t="n">
        <f aca="false">FilterPk!H$33</f>
        <v>146.860915</v>
      </c>
      <c r="K1947" s="50" t="n">
        <f aca="false">FilterPk!I$33</f>
        <v>301.509361</v>
      </c>
      <c r="L1947" s="50" t="n">
        <f aca="false">FilterPk!J$33</f>
        <v>144.921279</v>
      </c>
      <c r="M1947" s="50" t="n">
        <f aca="false">FilterPk!K$33</f>
        <v>149.116289</v>
      </c>
      <c r="N1947" s="50" t="n">
        <f aca="false">FilterPk!L$33</f>
        <v>1043.07682</v>
      </c>
      <c r="O1947" s="50" t="n">
        <f aca="false">FilterPk!M$33</f>
        <v>0</v>
      </c>
      <c r="P1947" s="50" t="n">
        <f aca="false">FilterPk!N$33</f>
        <v>0</v>
      </c>
      <c r="Q1947" s="51" t="n">
        <f aca="false">FilterPk!O$33</f>
        <v>1043.07682</v>
      </c>
    </row>
    <row r="1948" customFormat="false" ht="12.75" hidden="false" customHeight="false" outlineLevel="0" collapsed="false">
      <c r="B1948" s="85" t="str">
        <f aca="false">FilterPk!A$34</f>
        <v>Fletcher Sturm</v>
      </c>
      <c r="C1948" s="13" t="n">
        <f aca="false">C1947+1</f>
        <v>1947</v>
      </c>
      <c r="D1948" s="50" t="n">
        <f aca="false">FilterPk!B$34</f>
        <v>0</v>
      </c>
      <c r="E1948" s="50" t="n">
        <f aca="false">FilterPk!C$34</f>
        <v>0</v>
      </c>
      <c r="F1948" s="50" t="n">
        <f aca="false">FilterPk!D$34</f>
        <v>10.382539</v>
      </c>
      <c r="G1948" s="50" t="n">
        <f aca="false">FilterPk!E$34</f>
        <v>-372.732218</v>
      </c>
      <c r="H1948" s="50" t="n">
        <f aca="false">FilterPk!F$34</f>
        <v>-18.430041</v>
      </c>
      <c r="I1948" s="50" t="n">
        <f aca="false">FilterPk!G$34</f>
        <v>-7.519049</v>
      </c>
      <c r="J1948" s="50" t="n">
        <f aca="false">FilterPk!H$34</f>
        <v>7.209206</v>
      </c>
      <c r="K1948" s="50" t="n">
        <f aca="false">FilterPk!I$34</f>
        <v>16.283645</v>
      </c>
      <c r="L1948" s="50" t="n">
        <f aca="false">FilterPk!J$34</f>
        <v>-0.622678</v>
      </c>
      <c r="M1948" s="50" t="n">
        <f aca="false">FilterPk!K$34</f>
        <v>48.787102</v>
      </c>
      <c r="N1948" s="50" t="n">
        <f aca="false">FilterPk!L$34</f>
        <v>-316.641494</v>
      </c>
      <c r="O1948" s="50" t="n">
        <f aca="false">FilterPk!M$34</f>
        <v>137.057149</v>
      </c>
      <c r="P1948" s="50" t="n">
        <f aca="false">FilterPk!N$34</f>
        <v>0</v>
      </c>
      <c r="Q1948" s="51" t="n">
        <f aca="false">FilterPk!O$34</f>
        <v>-179.584345</v>
      </c>
    </row>
    <row r="1949" customFormat="false" ht="12.75" hidden="false" customHeight="false" outlineLevel="0" collapsed="false">
      <c r="B1949" s="85" t="str">
        <f aca="false">FilterPk!A$35</f>
        <v>Doug Gilbert-Smith</v>
      </c>
      <c r="C1949" s="13" t="n">
        <f aca="false">C1948+1</f>
        <v>1948</v>
      </c>
      <c r="D1949" s="50" t="n">
        <f aca="false">FilterPk!B$35</f>
        <v>0</v>
      </c>
      <c r="E1949" s="50" t="n">
        <f aca="false">FilterPk!C$35</f>
        <v>0</v>
      </c>
      <c r="F1949" s="50" t="n">
        <f aca="false">FilterPk!D$35</f>
        <v>-34.907</v>
      </c>
      <c r="G1949" s="50" t="n">
        <f aca="false">FilterPk!E$35</f>
        <v>38.473605</v>
      </c>
      <c r="H1949" s="50" t="n">
        <f aca="false">FilterPk!F$35</f>
        <v>-29.642523</v>
      </c>
      <c r="I1949" s="50" t="n">
        <f aca="false">FilterPk!G$35</f>
        <v>30.491272</v>
      </c>
      <c r="J1949" s="50" t="n">
        <f aca="false">FilterPk!H$35</f>
        <v>0</v>
      </c>
      <c r="K1949" s="50" t="n">
        <f aca="false">FilterPk!I$35</f>
        <v>90.452808</v>
      </c>
      <c r="L1949" s="50" t="n">
        <f aca="false">FilterPk!J$35</f>
        <v>0</v>
      </c>
      <c r="M1949" s="50" t="n">
        <f aca="false">FilterPk!K$35</f>
        <v>14.574853</v>
      </c>
      <c r="N1949" s="50" t="n">
        <f aca="false">FilterPk!L$35</f>
        <v>109.443015</v>
      </c>
      <c r="O1949" s="50" t="n">
        <f aca="false">FilterPk!M$35</f>
        <v>94.93307</v>
      </c>
      <c r="P1949" s="50" t="n">
        <f aca="false">FilterPk!N$35</f>
        <v>-157.516125</v>
      </c>
      <c r="Q1949" s="51" t="n">
        <f aca="false">FilterPk!O$35</f>
        <v>46.85996</v>
      </c>
    </row>
    <row r="1950" customFormat="false" ht="12.75" hidden="false" customHeight="false" outlineLevel="0" collapsed="false">
      <c r="B1950" s="85" t="str">
        <f aca="false">FilterPk!A$36</f>
        <v>Rogers Herndon</v>
      </c>
      <c r="C1950" s="13" t="n">
        <f aca="false">C1949+1</f>
        <v>1949</v>
      </c>
      <c r="D1950" s="50" t="n">
        <f aca="false">FilterPk!B$36</f>
        <v>0</v>
      </c>
      <c r="E1950" s="50" t="n">
        <f aca="false">FilterPk!C$36</f>
        <v>0</v>
      </c>
      <c r="F1950" s="50" t="n">
        <f aca="false">FilterPk!D$36</f>
        <v>-16.269581</v>
      </c>
      <c r="G1950" s="50" t="n">
        <f aca="false">FilterPk!E$36</f>
        <v>-36.150495</v>
      </c>
      <c r="H1950" s="50" t="n">
        <f aca="false">FilterPk!F$36</f>
        <v>-105.080472</v>
      </c>
      <c r="I1950" s="50" t="n">
        <f aca="false">FilterPk!G$36</f>
        <v>-21.496839</v>
      </c>
      <c r="J1950" s="50" t="n">
        <f aca="false">FilterPk!H$36</f>
        <v>76.011979</v>
      </c>
      <c r="K1950" s="50" t="n">
        <f aca="false">FilterPk!I$36</f>
        <v>315.376651</v>
      </c>
      <c r="L1950" s="50" t="n">
        <f aca="false">FilterPk!J$36</f>
        <v>0.622678</v>
      </c>
      <c r="M1950" s="50" t="n">
        <f aca="false">FilterPk!K$36</f>
        <v>131.855286</v>
      </c>
      <c r="N1950" s="50" t="n">
        <f aca="false">FilterPk!L$36</f>
        <v>344.869207</v>
      </c>
      <c r="O1950" s="50" t="n">
        <f aca="false">FilterPk!M$36</f>
        <v>500.495437</v>
      </c>
      <c r="P1950" s="50" t="n">
        <f aca="false">FilterPk!N$36</f>
        <v>0</v>
      </c>
      <c r="Q1950" s="51" t="n">
        <f aca="false">FilterPk!O$36</f>
        <v>845.364644</v>
      </c>
    </row>
    <row r="1951" customFormat="false" ht="12.75" hidden="false" customHeight="false" outlineLevel="0" collapsed="false">
      <c r="B1951" s="85" t="str">
        <f aca="false">FilterPk!A$37</f>
        <v>Dana Davis</v>
      </c>
      <c r="C1951" s="13" t="n">
        <f aca="false">C1950+1</f>
        <v>1950</v>
      </c>
      <c r="D1951" s="50" t="n">
        <f aca="false">FilterPk!B$37</f>
        <v>0</v>
      </c>
      <c r="E1951" s="50" t="n">
        <f aca="false">FilterPk!C$37</f>
        <v>0</v>
      </c>
      <c r="F1951" s="50" t="n">
        <f aca="false">FilterPk!D$37</f>
        <v>4.986714</v>
      </c>
      <c r="G1951" s="50" t="n">
        <f aca="false">FilterPk!E$37</f>
        <v>-10.425106</v>
      </c>
      <c r="H1951" s="50" t="n">
        <f aca="false">FilterPk!F$37</f>
        <v>34.582944</v>
      </c>
      <c r="I1951" s="50" t="n">
        <f aca="false">FilterPk!G$37</f>
        <v>31.966656</v>
      </c>
      <c r="J1951" s="50" t="n">
        <f aca="false">FilterPk!H$37</f>
        <v>34.267547</v>
      </c>
      <c r="K1951" s="50" t="n">
        <f aca="false">FilterPk!I$37</f>
        <v>70.027981</v>
      </c>
      <c r="L1951" s="50" t="n">
        <f aca="false">FilterPk!J$37</f>
        <v>33.814965</v>
      </c>
      <c r="M1951" s="50" t="n">
        <f aca="false">FilterPk!K$37</f>
        <v>44.191074</v>
      </c>
      <c r="N1951" s="50" t="n">
        <f aca="false">FilterPk!L$37</f>
        <v>243.412775</v>
      </c>
      <c r="O1951" s="50" t="n">
        <f aca="false">FilterPk!M$37</f>
        <v>27.55263</v>
      </c>
      <c r="P1951" s="50" t="n">
        <f aca="false">FilterPk!N$37</f>
        <v>0</v>
      </c>
      <c r="Q1951" s="51" t="n">
        <f aca="false">FilterPk!O$37</f>
        <v>270.965405</v>
      </c>
    </row>
    <row r="1952" customFormat="false" ht="12.75" hidden="false" customHeight="false" outlineLevel="0" collapsed="false">
      <c r="B1952" s="85" t="str">
        <f aca="false">FilterPk!A$38</f>
        <v>Tom May</v>
      </c>
      <c r="C1952" s="13" t="n">
        <f aca="false">C1951+1</f>
        <v>1951</v>
      </c>
      <c r="D1952" s="50" t="n">
        <f aca="false">FilterPk!B$38</f>
        <v>0</v>
      </c>
      <c r="E1952" s="50" t="n">
        <f aca="false">FilterPk!C$38</f>
        <v>0</v>
      </c>
      <c r="F1952" s="50" t="n">
        <f aca="false">FilterPk!D$38</f>
        <v>0</v>
      </c>
      <c r="G1952" s="50" t="n">
        <f aca="false">FilterPk!E$38</f>
        <v>0</v>
      </c>
      <c r="H1952" s="50" t="n">
        <f aca="false">FilterPk!F$38</f>
        <v>0</v>
      </c>
      <c r="I1952" s="50" t="n">
        <f aca="false">FilterPk!G$38</f>
        <v>0</v>
      </c>
      <c r="J1952" s="50" t="n">
        <f aca="false">FilterPk!H$38</f>
        <v>0</v>
      </c>
      <c r="K1952" s="50" t="n">
        <f aca="false">FilterPk!I$38</f>
        <v>0</v>
      </c>
      <c r="L1952" s="50" t="n">
        <f aca="false">FilterPk!J$38</f>
        <v>0</v>
      </c>
      <c r="M1952" s="50" t="n">
        <f aca="false">FilterPk!K$38</f>
        <v>0</v>
      </c>
      <c r="N1952" s="50" t="n">
        <f aca="false">FilterPk!L$38</f>
        <v>0</v>
      </c>
      <c r="O1952" s="50" t="n">
        <f aca="false">FilterPk!M$38</f>
        <v>0</v>
      </c>
      <c r="P1952" s="50" t="n">
        <f aca="false">FilterPk!N$38</f>
        <v>0</v>
      </c>
      <c r="Q1952" s="51" t="n">
        <f aca="false">FilterPk!O$38</f>
        <v>0</v>
      </c>
    </row>
    <row r="1953" customFormat="false" ht="12.75" hidden="false" customHeight="false" outlineLevel="0" collapsed="false">
      <c r="B1953" s="85" t="str">
        <f aca="false">FilterPk!A$39</f>
        <v>Clint Dean</v>
      </c>
      <c r="C1953" s="13" t="n">
        <f aca="false">C1952+1</f>
        <v>1952</v>
      </c>
      <c r="D1953" s="50" t="n">
        <f aca="false">FilterPk!B$39</f>
        <v>0</v>
      </c>
      <c r="E1953" s="50" t="n">
        <f aca="false">FilterPk!C$39</f>
        <v>0</v>
      </c>
      <c r="F1953" s="50" t="n">
        <f aca="false">FilterPk!D$39</f>
        <v>-27.9256</v>
      </c>
      <c r="G1953" s="50" t="n">
        <f aca="false">FilterPk!E$39</f>
        <v>0</v>
      </c>
      <c r="H1953" s="50" t="n">
        <f aca="false">FilterPk!F$39</f>
        <v>0</v>
      </c>
      <c r="I1953" s="50" t="n">
        <f aca="false">FilterPk!G$39</f>
        <v>0</v>
      </c>
      <c r="J1953" s="50" t="n">
        <f aca="false">FilterPk!H$39</f>
        <v>0</v>
      </c>
      <c r="K1953" s="50" t="n">
        <f aca="false">FilterPk!I$39</f>
        <v>0</v>
      </c>
      <c r="L1953" s="50" t="n">
        <f aca="false">FilterPk!J$39</f>
        <v>0</v>
      </c>
      <c r="M1953" s="50" t="n">
        <f aca="false">FilterPk!K$39</f>
        <v>0</v>
      </c>
      <c r="N1953" s="50" t="n">
        <f aca="false">FilterPk!L$39</f>
        <v>-27.9256</v>
      </c>
      <c r="O1953" s="50" t="n">
        <f aca="false">FilterPk!M$39</f>
        <v>0</v>
      </c>
      <c r="P1953" s="50" t="n">
        <f aca="false">FilterPk!N$39</f>
        <v>0</v>
      </c>
      <c r="Q1953" s="51" t="n">
        <f aca="false">FilterPk!O$39</f>
        <v>-27.9256</v>
      </c>
    </row>
    <row r="1954" customFormat="false" ht="12.75" hidden="false" customHeight="false" outlineLevel="0" collapsed="false">
      <c r="B1954" s="85" t="str">
        <f aca="false">FilterPk!A$40</f>
        <v>Rob Benson</v>
      </c>
      <c r="C1954" s="13" t="n">
        <f aca="false">C1953+1</f>
        <v>1953</v>
      </c>
      <c r="D1954" s="50" t="n">
        <f aca="false">FilterPk!B$40</f>
        <v>0</v>
      </c>
      <c r="E1954" s="50" t="n">
        <f aca="false">FilterPk!C$40</f>
        <v>0</v>
      </c>
      <c r="F1954" s="50" t="n">
        <f aca="false">FilterPk!D$40</f>
        <v>0</v>
      </c>
      <c r="G1954" s="50" t="n">
        <f aca="false">FilterPk!E$40</f>
        <v>-76.947211</v>
      </c>
      <c r="H1954" s="50" t="n">
        <f aca="false">FilterPk!F$40</f>
        <v>0</v>
      </c>
      <c r="I1954" s="50" t="n">
        <f aca="false">FilterPk!G$40</f>
        <v>0</v>
      </c>
      <c r="J1954" s="50" t="n">
        <f aca="false">FilterPk!H$40</f>
        <v>0</v>
      </c>
      <c r="K1954" s="50" t="n">
        <f aca="false">FilterPk!I$40</f>
        <v>0</v>
      </c>
      <c r="L1954" s="50" t="n">
        <f aca="false">FilterPk!J$40</f>
        <v>0</v>
      </c>
      <c r="M1954" s="50" t="n">
        <f aca="false">FilterPk!K$40</f>
        <v>0</v>
      </c>
      <c r="N1954" s="50" t="n">
        <f aca="false">FilterPk!L$40</f>
        <v>-76.947211</v>
      </c>
      <c r="O1954" s="50" t="n">
        <f aca="false">FilterPk!M$40</f>
        <v>0</v>
      </c>
      <c r="P1954" s="50" t="n">
        <f aca="false">FilterPk!N$40</f>
        <v>0</v>
      </c>
      <c r="Q1954" s="51" t="n">
        <f aca="false">FilterPk!O$40</f>
        <v>-76.947211</v>
      </c>
    </row>
    <row r="1955" customFormat="false" ht="12.75" hidden="false" customHeight="false" outlineLevel="0" collapsed="false">
      <c r="B1955" s="85" t="str">
        <f aca="false">FilterPk!A$41</f>
        <v>Matt Lorenz</v>
      </c>
      <c r="C1955" s="13" t="n">
        <f aca="false">C1954+1</f>
        <v>1954</v>
      </c>
      <c r="D1955" s="50" t="n">
        <f aca="false">FilterPk!B$41</f>
        <v>0</v>
      </c>
      <c r="E1955" s="50" t="n">
        <f aca="false">FilterPk!C$41</f>
        <v>0</v>
      </c>
      <c r="F1955" s="50" t="n">
        <f aca="false">FilterPk!D$41</f>
        <v>0</v>
      </c>
      <c r="G1955" s="50" t="n">
        <f aca="false">FilterPk!E$41</f>
        <v>0</v>
      </c>
      <c r="H1955" s="50" t="n">
        <f aca="false">FilterPk!F$41</f>
        <v>0</v>
      </c>
      <c r="I1955" s="50" t="n">
        <f aca="false">FilterPk!G$41</f>
        <v>0</v>
      </c>
      <c r="J1955" s="50" t="n">
        <f aca="false">FilterPk!H$41</f>
        <v>0</v>
      </c>
      <c r="K1955" s="50" t="n">
        <f aca="false">FilterPk!I$41</f>
        <v>0</v>
      </c>
      <c r="L1955" s="50" t="n">
        <f aca="false">FilterPk!J$41</f>
        <v>0</v>
      </c>
      <c r="M1955" s="50" t="n">
        <f aca="false">FilterPk!K$41</f>
        <v>0</v>
      </c>
      <c r="N1955" s="50" t="n">
        <f aca="false">FilterPk!L$41</f>
        <v>0</v>
      </c>
      <c r="O1955" s="50" t="n">
        <f aca="false">FilterPk!M$41</f>
        <v>0</v>
      </c>
      <c r="P1955" s="50" t="n">
        <f aca="false">FilterPk!N$41</f>
        <v>0</v>
      </c>
      <c r="Q1955" s="51" t="n">
        <f aca="false">FilterPk!O$41</f>
        <v>0</v>
      </c>
    </row>
    <row r="1956" customFormat="false" ht="12.75" hidden="false" customHeight="false" outlineLevel="0" collapsed="false">
      <c r="B1956" s="85" t="str">
        <f aca="false">FilterPk!A$42</f>
        <v>John Forney</v>
      </c>
      <c r="C1956" s="13" t="n">
        <f aca="false">C1955+1</f>
        <v>1955</v>
      </c>
      <c r="D1956" s="50" t="n">
        <f aca="false">FilterPk!B$42</f>
        <v>0</v>
      </c>
      <c r="E1956" s="50" t="n">
        <f aca="false">FilterPk!C$42</f>
        <v>0</v>
      </c>
      <c r="F1956" s="50" t="n">
        <f aca="false">FilterPk!D$42</f>
        <v>0</v>
      </c>
      <c r="G1956" s="50" t="n">
        <f aca="false">FilterPk!E$42</f>
        <v>0</v>
      </c>
      <c r="H1956" s="50" t="n">
        <f aca="false">FilterPk!F$42</f>
        <v>0</v>
      </c>
      <c r="I1956" s="50" t="n">
        <f aca="false">FilterPk!G$42</f>
        <v>0</v>
      </c>
      <c r="J1956" s="50" t="n">
        <f aca="false">FilterPk!H$42</f>
        <v>0</v>
      </c>
      <c r="K1956" s="50" t="n">
        <f aca="false">FilterPk!I$42</f>
        <v>0</v>
      </c>
      <c r="L1956" s="50" t="n">
        <f aca="false">FilterPk!J$42</f>
        <v>0</v>
      </c>
      <c r="M1956" s="50" t="n">
        <f aca="false">FilterPk!K$42</f>
        <v>0</v>
      </c>
      <c r="N1956" s="50" t="n">
        <f aca="false">FilterPk!L$42</f>
        <v>0</v>
      </c>
      <c r="O1956" s="50" t="n">
        <f aca="false">FilterPk!M$42</f>
        <v>0</v>
      </c>
      <c r="P1956" s="50" t="n">
        <f aca="false">FilterPk!N$42</f>
        <v>0</v>
      </c>
      <c r="Q1956" s="51" t="n">
        <f aca="false">FilterPk!O$42</f>
        <v>0</v>
      </c>
    </row>
    <row r="1957" customFormat="false" ht="12.75" hidden="false" customHeight="false" outlineLevel="0" collapsed="false">
      <c r="B1957" s="85" t="str">
        <f aca="false">FilterPk!A$43</f>
        <v>Mike Carson</v>
      </c>
      <c r="C1957" s="13" t="n">
        <f aca="false">C1956+1</f>
        <v>1956</v>
      </c>
      <c r="D1957" s="50" t="n">
        <f aca="false">FilterPk!B$43</f>
        <v>0</v>
      </c>
      <c r="E1957" s="50" t="n">
        <f aca="false">FilterPk!C$43</f>
        <v>0</v>
      </c>
      <c r="F1957" s="50" t="n">
        <f aca="false">FilterPk!D$43</f>
        <v>0</v>
      </c>
      <c r="G1957" s="50" t="n">
        <f aca="false">FilterPk!E$43</f>
        <v>0</v>
      </c>
      <c r="H1957" s="50" t="n">
        <f aca="false">FilterPk!F$43</f>
        <v>0</v>
      </c>
      <c r="I1957" s="50" t="n">
        <f aca="false">FilterPk!G$43</f>
        <v>0</v>
      </c>
      <c r="J1957" s="50" t="n">
        <f aca="false">FilterPk!H$43</f>
        <v>0</v>
      </c>
      <c r="K1957" s="50" t="n">
        <f aca="false">FilterPk!I$43</f>
        <v>0</v>
      </c>
      <c r="L1957" s="50" t="n">
        <f aca="false">FilterPk!J$43</f>
        <v>0</v>
      </c>
      <c r="M1957" s="50" t="n">
        <f aca="false">FilterPk!K$43</f>
        <v>0</v>
      </c>
      <c r="N1957" s="50" t="n">
        <f aca="false">FilterPk!L$43</f>
        <v>0</v>
      </c>
      <c r="O1957" s="50" t="n">
        <f aca="false">FilterPk!M$43</f>
        <v>0</v>
      </c>
      <c r="P1957" s="50" t="n">
        <f aca="false">FilterPk!N$43</f>
        <v>0</v>
      </c>
      <c r="Q1957" s="51" t="n">
        <f aca="false">FilterPk!O$43</f>
        <v>0</v>
      </c>
    </row>
    <row r="1958" customFormat="false" ht="12.75" hidden="false" customHeight="false" outlineLevel="0" collapsed="false">
      <c r="B1958" s="85" t="str">
        <f aca="false">FilterPk!A$44</f>
        <v>Chris Dorland</v>
      </c>
      <c r="C1958" s="13" t="n">
        <f aca="false">C1957+1</f>
        <v>1957</v>
      </c>
      <c r="D1958" s="50" t="n">
        <f aca="false">FilterPk!B$44</f>
        <v>0</v>
      </c>
      <c r="E1958" s="50" t="n">
        <f aca="false">FilterPk!C$44</f>
        <v>0</v>
      </c>
      <c r="F1958" s="50" t="n">
        <f aca="false">FilterPk!D$44</f>
        <v>0</v>
      </c>
      <c r="G1958" s="50" t="n">
        <f aca="false">FilterPk!E$44</f>
        <v>0</v>
      </c>
      <c r="H1958" s="50" t="n">
        <f aca="false">FilterPk!F$44</f>
        <v>0</v>
      </c>
      <c r="I1958" s="50" t="n">
        <f aca="false">FilterPk!G$44</f>
        <v>0</v>
      </c>
      <c r="J1958" s="50" t="n">
        <f aca="false">FilterPk!H$44</f>
        <v>0</v>
      </c>
      <c r="K1958" s="50" t="n">
        <f aca="false">FilterPk!I$44</f>
        <v>0</v>
      </c>
      <c r="L1958" s="50" t="n">
        <f aca="false">FilterPk!J$44</f>
        <v>0</v>
      </c>
      <c r="M1958" s="50" t="n">
        <f aca="false">FilterPk!K$44</f>
        <v>0</v>
      </c>
      <c r="N1958" s="50" t="n">
        <f aca="false">FilterPk!L$44</f>
        <v>0</v>
      </c>
      <c r="O1958" s="50" t="n">
        <f aca="false">FilterPk!M$44</f>
        <v>0</v>
      </c>
      <c r="P1958" s="50" t="n">
        <f aca="false">FilterPk!N$44</f>
        <v>0</v>
      </c>
      <c r="Q1958" s="51" t="n">
        <f aca="false">FilterPk!O$44</f>
        <v>0</v>
      </c>
    </row>
    <row r="1959" customFormat="false" ht="12.75" hidden="false" customHeight="false" outlineLevel="0" collapsed="false">
      <c r="B1959" s="85" t="str">
        <f aca="false">FilterPk!A$45</f>
        <v>Jeff King</v>
      </c>
      <c r="C1959" s="13" t="n">
        <f aca="false">C1958+1</f>
        <v>1958</v>
      </c>
      <c r="D1959" s="50" t="n">
        <f aca="false">FilterPk!B$45</f>
        <v>0</v>
      </c>
      <c r="E1959" s="50" t="n">
        <f aca="false">FilterPk!C$45</f>
        <v>0</v>
      </c>
      <c r="F1959" s="50" t="n">
        <f aca="false">FilterPk!D$45</f>
        <v>0</v>
      </c>
      <c r="G1959" s="50" t="n">
        <f aca="false">FilterPk!E$45</f>
        <v>0</v>
      </c>
      <c r="H1959" s="50" t="n">
        <f aca="false">FilterPk!F$45</f>
        <v>0</v>
      </c>
      <c r="I1959" s="50" t="n">
        <f aca="false">FilterPk!G$45</f>
        <v>0</v>
      </c>
      <c r="J1959" s="50" t="n">
        <f aca="false">FilterPk!H$45</f>
        <v>0</v>
      </c>
      <c r="K1959" s="50" t="n">
        <f aca="false">FilterPk!I$45</f>
        <v>0</v>
      </c>
      <c r="L1959" s="50" t="n">
        <f aca="false">FilterPk!J$45</f>
        <v>0</v>
      </c>
      <c r="M1959" s="50" t="n">
        <f aca="false">FilterPk!K$45</f>
        <v>0</v>
      </c>
      <c r="N1959" s="50" t="n">
        <f aca="false">FilterPk!L$45</f>
        <v>0</v>
      </c>
      <c r="O1959" s="50" t="n">
        <f aca="false">FilterPk!M$45</f>
        <v>0</v>
      </c>
      <c r="P1959" s="50" t="n">
        <f aca="false">FilterPk!N$45</f>
        <v>0</v>
      </c>
      <c r="Q1959" s="51" t="n">
        <f aca="false">FilterPk!O$45</f>
        <v>0</v>
      </c>
    </row>
    <row r="1960" customFormat="false" ht="12.75" hidden="false" customHeight="false" outlineLevel="0" collapsed="false">
      <c r="B1960" s="85" t="n">
        <f aca="false">FilterPk!A$46</f>
        <v>0</v>
      </c>
      <c r="C1960" s="13" t="n">
        <f aca="false">C1959+1</f>
        <v>1959</v>
      </c>
      <c r="D1960" s="50" t="n">
        <f aca="false">FilterPk!B$46</f>
        <v>0</v>
      </c>
      <c r="E1960" s="50" t="n">
        <f aca="false">FilterPk!C$46</f>
        <v>0</v>
      </c>
      <c r="F1960" s="50" t="n">
        <f aca="false">FilterPk!D$46</f>
        <v>0</v>
      </c>
      <c r="G1960" s="50" t="n">
        <f aca="false">FilterPk!E$46</f>
        <v>0</v>
      </c>
      <c r="H1960" s="50" t="n">
        <f aca="false">FilterPk!F$46</f>
        <v>0</v>
      </c>
      <c r="I1960" s="50" t="n">
        <f aca="false">FilterPk!G$46</f>
        <v>0</v>
      </c>
      <c r="J1960" s="50" t="n">
        <f aca="false">FilterPk!H$46</f>
        <v>0</v>
      </c>
      <c r="K1960" s="50" t="n">
        <f aca="false">FilterPk!I$46</f>
        <v>0</v>
      </c>
      <c r="L1960" s="50" t="n">
        <f aca="false">FilterPk!J$46</f>
        <v>0</v>
      </c>
      <c r="M1960" s="50" t="n">
        <f aca="false">FilterPk!K$46</f>
        <v>0</v>
      </c>
      <c r="N1960" s="50" t="n">
        <f aca="false">FilterPk!L$46</f>
        <v>0</v>
      </c>
      <c r="O1960" s="50" t="n">
        <f aca="false">FilterPk!M$46</f>
        <v>0</v>
      </c>
      <c r="P1960" s="50" t="n">
        <f aca="false">FilterPk!N$46</f>
        <v>0</v>
      </c>
      <c r="Q1960" s="51" t="n">
        <f aca="false">FilterPk!O$46</f>
        <v>0</v>
      </c>
    </row>
    <row r="1961" customFormat="false" ht="12.75" hidden="false" customHeight="false" outlineLevel="0" collapsed="false">
      <c r="B1961" s="87" t="n">
        <f aca="false">FilterPk!A$47</f>
        <v>0</v>
      </c>
      <c r="C1961" s="64" t="n">
        <f aca="false">C1960+1</f>
        <v>1960</v>
      </c>
      <c r="D1961" s="54" t="n">
        <f aca="false">FilterPk!B$47</f>
        <v>0</v>
      </c>
      <c r="E1961" s="54" t="n">
        <f aca="false">FilterPk!C$47</f>
        <v>0</v>
      </c>
      <c r="F1961" s="54" t="n">
        <f aca="false">FilterPk!D$47</f>
        <v>0</v>
      </c>
      <c r="G1961" s="54" t="n">
        <f aca="false">FilterPk!E$47</f>
        <v>0</v>
      </c>
      <c r="H1961" s="54" t="n">
        <f aca="false">FilterPk!F$47</f>
        <v>0</v>
      </c>
      <c r="I1961" s="54" t="n">
        <f aca="false">FilterPk!G$47</f>
        <v>0</v>
      </c>
      <c r="J1961" s="54" t="n">
        <f aca="false">FilterPk!H$47</f>
        <v>0</v>
      </c>
      <c r="K1961" s="54" t="n">
        <f aca="false">FilterPk!I$47</f>
        <v>0</v>
      </c>
      <c r="L1961" s="54" t="n">
        <f aca="false">FilterPk!J$47</f>
        <v>0</v>
      </c>
      <c r="M1961" s="54" t="n">
        <f aca="false">FilterPk!K$47</f>
        <v>0</v>
      </c>
      <c r="N1961" s="54" t="n">
        <f aca="false">FilterPk!L$47</f>
        <v>0</v>
      </c>
      <c r="O1961" s="54" t="n">
        <f aca="false">FilterPk!M$47</f>
        <v>0</v>
      </c>
      <c r="P1961" s="54" t="n">
        <f aca="false">FilterPk!N$47</f>
        <v>0</v>
      </c>
      <c r="Q1961" s="55" t="n">
        <f aca="false">FilterPk!O$47</f>
        <v>0</v>
      </c>
    </row>
    <row r="1962" customFormat="false" ht="12.75" hidden="false" customHeight="false" outlineLevel="0" collapsed="false">
      <c r="A1962" s="0" t="n">
        <f aca="false">A1922+1</f>
        <v>50</v>
      </c>
      <c r="B1962" s="57" t="n">
        <f aca="false">FilterPk!D$1</f>
        <v>36907</v>
      </c>
      <c r="C1962" s="58" t="n">
        <f aca="false">C1961+1</f>
        <v>1961</v>
      </c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83"/>
    </row>
    <row r="1963" customFormat="false" ht="12.75" hidden="false" customHeight="false" outlineLevel="0" collapsed="false">
      <c r="B1963" s="61"/>
      <c r="C1963" s="13" t="n">
        <f aca="false">C1962+1</f>
        <v>1962</v>
      </c>
      <c r="D1963" s="13"/>
      <c r="E1963" s="21" t="s">
        <v>5</v>
      </c>
      <c r="F1963" s="21" t="s">
        <v>6</v>
      </c>
      <c r="G1963" s="21" t="s">
        <v>7</v>
      </c>
      <c r="H1963" s="21" t="s">
        <v>8</v>
      </c>
      <c r="I1963" s="21" t="s">
        <v>9</v>
      </c>
      <c r="J1963" s="21" t="s">
        <v>10</v>
      </c>
      <c r="K1963" s="21" t="s">
        <v>11</v>
      </c>
      <c r="L1963" s="21" t="s">
        <v>12</v>
      </c>
      <c r="M1963" s="21" t="s">
        <v>13</v>
      </c>
      <c r="N1963" s="21" t="s">
        <v>14</v>
      </c>
      <c r="O1963" s="21" t="n">
        <v>2002</v>
      </c>
      <c r="P1963" s="21" t="s">
        <v>15</v>
      </c>
      <c r="Q1963" s="84" t="s">
        <v>16</v>
      </c>
    </row>
    <row r="1964" customFormat="false" ht="12.75" hidden="false" customHeight="false" outlineLevel="0" collapsed="false">
      <c r="B1964" s="85" t="str">
        <f aca="false">FilterPk!A$9</f>
        <v>Power positions</v>
      </c>
      <c r="C1964" s="13" t="n">
        <f aca="false">C1963+1</f>
        <v>1963</v>
      </c>
      <c r="D1964" s="13" t="s">
        <v>4</v>
      </c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86"/>
    </row>
    <row r="1965" customFormat="false" ht="12.75" hidden="false" customHeight="false" outlineLevel="0" collapsed="false">
      <c r="B1965" s="85" t="str">
        <f aca="false">FilterPk!A$10</f>
        <v>East Position</v>
      </c>
      <c r="C1965" s="13" t="n">
        <f aca="false">C1964+1</f>
        <v>1964</v>
      </c>
      <c r="D1965" s="50" t="n">
        <f aca="false">FilterPk!B$10</f>
        <v>34784396.7946123</v>
      </c>
      <c r="E1965" s="50" t="n">
        <f aca="false">FilterPk!C$10</f>
        <v>75045.54</v>
      </c>
      <c r="F1965" s="50" t="n">
        <f aca="false">FilterPk!D$10</f>
        <v>84629.15</v>
      </c>
      <c r="G1965" s="50" t="n">
        <f aca="false">FilterPk!E$10</f>
        <v>1358824.72</v>
      </c>
      <c r="H1965" s="50" t="n">
        <f aca="false">FilterPk!F$10</f>
        <v>1120662.53</v>
      </c>
      <c r="I1965" s="50" t="n">
        <f aca="false">FilterPk!G$10</f>
        <v>422841.14</v>
      </c>
      <c r="J1965" s="50" t="n">
        <f aca="false">FilterPk!H$10</f>
        <v>788810.55</v>
      </c>
      <c r="K1965" s="50" t="n">
        <f aca="false">FilterPk!I$10</f>
        <v>1076253.71</v>
      </c>
      <c r="L1965" s="50" t="n">
        <f aca="false">FilterPk!J$10</f>
        <v>363159.42</v>
      </c>
      <c r="M1965" s="50" t="n">
        <f aca="false">FilterPk!K$10</f>
        <v>5764043.19</v>
      </c>
      <c r="N1965" s="50" t="n">
        <f aca="false">FilterPk!L$10</f>
        <v>11054269.95</v>
      </c>
      <c r="O1965" s="50" t="n">
        <f aca="false">FilterPk!M$10</f>
        <v>3650317.45</v>
      </c>
      <c r="P1965" s="50" t="n">
        <f aca="false">FilterPk!N$10</f>
        <v>-1642778.44</v>
      </c>
      <c r="Q1965" s="51" t="n">
        <f aca="false">FilterPk!O$10</f>
        <v>13061808.96</v>
      </c>
    </row>
    <row r="1966" customFormat="false" ht="12.75" hidden="false" customHeight="false" outlineLevel="0" collapsed="false">
      <c r="B1966" s="85" t="str">
        <f aca="false">FilterPk!A$11</f>
        <v>East Power Mgmt</v>
      </c>
      <c r="C1966" s="13" t="n">
        <f aca="false">C1965+1</f>
        <v>1965</v>
      </c>
      <c r="D1966" s="50" t="n">
        <f aca="false">FilterPk!B$11</f>
        <v>7547347.04451418</v>
      </c>
      <c r="E1966" s="50" t="n">
        <f aca="false">FilterPk!C$11</f>
        <v>43646.27</v>
      </c>
      <c r="F1966" s="50" t="n">
        <f aca="false">FilterPk!D$11</f>
        <v>-98133.28</v>
      </c>
      <c r="G1966" s="50" t="n">
        <f aca="false">FilterPk!E$11</f>
        <v>107993.78</v>
      </c>
      <c r="H1966" s="50" t="n">
        <f aca="false">FilterPk!F$11</f>
        <v>155786.29</v>
      </c>
      <c r="I1966" s="50" t="n">
        <f aca="false">FilterPk!G$11</f>
        <v>89357.34</v>
      </c>
      <c r="J1966" s="50" t="n">
        <f aca="false">FilterPk!H$11</f>
        <v>247101.13</v>
      </c>
      <c r="K1966" s="50" t="n">
        <f aca="false">FilterPk!I$11</f>
        <v>307386.28</v>
      </c>
      <c r="L1966" s="50" t="n">
        <f aca="false">FilterPk!J$11</f>
        <v>108209.05</v>
      </c>
      <c r="M1966" s="50" t="n">
        <f aca="false">FilterPk!K$11</f>
        <v>1338376.99</v>
      </c>
      <c r="N1966" s="50" t="n">
        <f aca="false">FilterPk!L$11</f>
        <v>2299723.85</v>
      </c>
      <c r="O1966" s="50" t="n">
        <f aca="false">FilterPk!M$11</f>
        <v>606348.53</v>
      </c>
      <c r="P1966" s="50" t="n">
        <f aca="false">FilterPk!N$11</f>
        <v>61912.21</v>
      </c>
      <c r="Q1966" s="51" t="n">
        <f aca="false">FilterPk!O$11</f>
        <v>2967984.59</v>
      </c>
    </row>
    <row r="1967" customFormat="false" ht="12.75" hidden="false" customHeight="false" outlineLevel="0" collapsed="false">
      <c r="B1967" s="85" t="str">
        <f aca="false">FilterPk!A$12</f>
        <v>Long Term Options</v>
      </c>
      <c r="C1967" s="13" t="n">
        <f aca="false">C1966+1</f>
        <v>1966</v>
      </c>
      <c r="D1967" s="50" t="n">
        <f aca="false">FilterPk!B$12</f>
        <v>0</v>
      </c>
      <c r="E1967" s="50" t="n">
        <f aca="false">FilterPk!C$12</f>
        <v>0</v>
      </c>
      <c r="F1967" s="50" t="n">
        <f aca="false">FilterPk!D$12</f>
        <v>0</v>
      </c>
      <c r="G1967" s="50" t="n">
        <f aca="false">FilterPk!E$12</f>
        <v>0</v>
      </c>
      <c r="H1967" s="50" t="n">
        <f aca="false">FilterPk!F$12</f>
        <v>0</v>
      </c>
      <c r="I1967" s="50" t="n">
        <f aca="false">FilterPk!G$12</f>
        <v>0</v>
      </c>
      <c r="J1967" s="50" t="n">
        <f aca="false">FilterPk!H$12</f>
        <v>0</v>
      </c>
      <c r="K1967" s="50" t="n">
        <f aca="false">FilterPk!I$12</f>
        <v>0</v>
      </c>
      <c r="L1967" s="50" t="n">
        <f aca="false">FilterPk!J$12</f>
        <v>0</v>
      </c>
      <c r="M1967" s="50" t="n">
        <f aca="false">FilterPk!K$12</f>
        <v>0</v>
      </c>
      <c r="N1967" s="50" t="n">
        <f aca="false">FilterPk!L$12</f>
        <v>0</v>
      </c>
      <c r="O1967" s="50" t="n">
        <f aca="false">FilterPk!M$12</f>
        <v>0</v>
      </c>
      <c r="P1967" s="50" t="n">
        <f aca="false">FilterPk!N$12</f>
        <v>0</v>
      </c>
      <c r="Q1967" s="51" t="n">
        <f aca="false">FilterPk!O$12</f>
        <v>0</v>
      </c>
    </row>
    <row r="1968" customFormat="false" ht="12.75" hidden="false" customHeight="false" outlineLevel="0" collapsed="false">
      <c r="B1968" s="85" t="str">
        <f aca="false">FilterPk!A$13</f>
        <v>LT-MIDWEST</v>
      </c>
      <c r="C1968" s="13" t="n">
        <f aca="false">C1967+1</f>
        <v>1967</v>
      </c>
      <c r="D1968" s="50" t="n">
        <f aca="false">FilterPk!B$13</f>
        <v>7151089.47366245</v>
      </c>
      <c r="E1968" s="50" t="n">
        <f aca="false">FilterPk!C$13</f>
        <v>48283.08</v>
      </c>
      <c r="F1968" s="50" t="n">
        <f aca="false">FilterPk!D$13</f>
        <v>-141448.54</v>
      </c>
      <c r="G1968" s="50" t="n">
        <f aca="false">FilterPk!E$13</f>
        <v>574622.66</v>
      </c>
      <c r="H1968" s="50" t="n">
        <f aca="false">FilterPk!F$13</f>
        <v>298097.27</v>
      </c>
      <c r="I1968" s="50" t="n">
        <f aca="false">FilterPk!G$13</f>
        <v>249481.43</v>
      </c>
      <c r="J1968" s="50" t="n">
        <f aca="false">FilterPk!H$13</f>
        <v>119379.88</v>
      </c>
      <c r="K1968" s="50" t="n">
        <f aca="false">FilterPk!I$13</f>
        <v>25994.27</v>
      </c>
      <c r="L1968" s="50" t="n">
        <f aca="false">FilterPk!J$13</f>
        <v>156242.15</v>
      </c>
      <c r="M1968" s="50" t="n">
        <f aca="false">FilterPk!K$13</f>
        <v>1762908.33</v>
      </c>
      <c r="N1968" s="50" t="n">
        <f aca="false">FilterPk!L$13</f>
        <v>3093560.53</v>
      </c>
      <c r="O1968" s="50" t="n">
        <f aca="false">FilterPk!M$13</f>
        <v>565730</v>
      </c>
      <c r="P1968" s="50" t="n">
        <f aca="false">FilterPk!N$13</f>
        <v>-439379.19</v>
      </c>
      <c r="Q1968" s="51" t="n">
        <f aca="false">FilterPk!O$13</f>
        <v>3219911.34</v>
      </c>
    </row>
    <row r="1969" customFormat="false" ht="12.75" hidden="false" customHeight="false" outlineLevel="0" collapsed="false">
      <c r="B1969" s="85" t="str">
        <f aca="false">FilterPk!A$14</f>
        <v>ST-ECAR</v>
      </c>
      <c r="C1969" s="13" t="n">
        <f aca="false">C1968+1</f>
        <v>1968</v>
      </c>
      <c r="D1969" s="50" t="n">
        <f aca="false">FilterPk!B$14</f>
        <v>238101.441960815</v>
      </c>
      <c r="E1969" s="50" t="n">
        <f aca="false">FilterPk!C$14</f>
        <v>13522.23</v>
      </c>
      <c r="F1969" s="50" t="n">
        <f aca="false">FilterPk!D$14</f>
        <v>15838.59</v>
      </c>
      <c r="G1969" s="50" t="n">
        <f aca="false">FilterPk!E$14</f>
        <v>0</v>
      </c>
      <c r="H1969" s="50" t="n">
        <f aca="false">FilterPk!F$14</f>
        <v>0</v>
      </c>
      <c r="I1969" s="50" t="n">
        <f aca="false">FilterPk!G$14</f>
        <v>0</v>
      </c>
      <c r="J1969" s="50" t="n">
        <f aca="false">FilterPk!H$14</f>
        <v>0</v>
      </c>
      <c r="K1969" s="50" t="n">
        <f aca="false">FilterPk!I$14</f>
        <v>0</v>
      </c>
      <c r="L1969" s="50" t="n">
        <f aca="false">FilterPk!J$14</f>
        <v>0</v>
      </c>
      <c r="M1969" s="50" t="n">
        <f aca="false">FilterPk!K$14</f>
        <v>0</v>
      </c>
      <c r="N1969" s="50" t="n">
        <f aca="false">FilterPk!L$14</f>
        <v>29360.82</v>
      </c>
      <c r="O1969" s="50" t="n">
        <f aca="false">FilterPk!M$14</f>
        <v>0</v>
      </c>
      <c r="P1969" s="50" t="n">
        <f aca="false">FilterPk!N$14</f>
        <v>0</v>
      </c>
      <c r="Q1969" s="51" t="n">
        <f aca="false">FilterPk!O$14</f>
        <v>29360.82</v>
      </c>
    </row>
    <row r="1970" customFormat="false" ht="12.75" hidden="false" customHeight="false" outlineLevel="0" collapsed="false">
      <c r="B1970" s="85" t="str">
        <f aca="false">FilterPk!A$15</f>
        <v>ST- MAPP</v>
      </c>
      <c r="C1970" s="13" t="n">
        <f aca="false">C1969+1</f>
        <v>1969</v>
      </c>
      <c r="D1970" s="50" t="n">
        <f aca="false">FilterPk!B$15</f>
        <v>254636.614020626</v>
      </c>
      <c r="E1970" s="50" t="n">
        <f aca="false">FilterPk!C$15</f>
        <v>795.43</v>
      </c>
      <c r="F1970" s="50" t="n">
        <f aca="false">FilterPk!D$15</f>
        <v>39596.48</v>
      </c>
      <c r="G1970" s="50" t="n">
        <f aca="false">FilterPk!E$15</f>
        <v>26009.8</v>
      </c>
      <c r="H1970" s="50" t="n">
        <f aca="false">FilterPk!F$15</f>
        <v>8238.75</v>
      </c>
      <c r="I1970" s="50" t="n">
        <f aca="false">FilterPk!G$15</f>
        <v>0</v>
      </c>
      <c r="J1970" s="50" t="n">
        <f aca="false">FilterPk!H$15</f>
        <v>0</v>
      </c>
      <c r="K1970" s="50" t="n">
        <f aca="false">FilterPk!I$15</f>
        <v>0</v>
      </c>
      <c r="L1970" s="50" t="n">
        <f aca="false">FilterPk!J$15</f>
        <v>0</v>
      </c>
      <c r="M1970" s="50" t="n">
        <f aca="false">FilterPk!K$15</f>
        <v>0</v>
      </c>
      <c r="N1970" s="50" t="n">
        <f aca="false">FilterPk!L$15</f>
        <v>74640.46</v>
      </c>
      <c r="O1970" s="50" t="n">
        <f aca="false">FilterPk!M$15</f>
        <v>0</v>
      </c>
      <c r="P1970" s="50" t="n">
        <f aca="false">FilterPk!N$15</f>
        <v>0</v>
      </c>
      <c r="Q1970" s="51" t="n">
        <f aca="false">FilterPk!O$15</f>
        <v>74640.46</v>
      </c>
    </row>
    <row r="1971" customFormat="false" ht="12.75" hidden="false" customHeight="false" outlineLevel="0" collapsed="false">
      <c r="B1971" s="85" t="str">
        <f aca="false">FilterPk!A$16</f>
        <v>ST- MAIN</v>
      </c>
      <c r="C1971" s="13" t="n">
        <f aca="false">C1970+1</f>
        <v>1970</v>
      </c>
      <c r="D1971" s="50" t="n">
        <f aca="false">FilterPk!B$16</f>
        <v>694293.253349893</v>
      </c>
      <c r="E1971" s="50" t="n">
        <f aca="false">FilterPk!C$16</f>
        <v>-2349.61</v>
      </c>
      <c r="F1971" s="50" t="n">
        <f aca="false">FilterPk!D$16</f>
        <v>15903</v>
      </c>
      <c r="G1971" s="50" t="n">
        <f aca="false">FilterPk!E$16</f>
        <v>69359.47</v>
      </c>
      <c r="H1971" s="50" t="n">
        <f aca="false">FilterPk!F$16</f>
        <v>0</v>
      </c>
      <c r="I1971" s="50" t="n">
        <f aca="false">FilterPk!G$16</f>
        <v>0</v>
      </c>
      <c r="J1971" s="50" t="n">
        <f aca="false">FilterPk!H$16</f>
        <v>0</v>
      </c>
      <c r="K1971" s="50" t="n">
        <f aca="false">FilterPk!I$16</f>
        <v>0</v>
      </c>
      <c r="L1971" s="50" t="n">
        <f aca="false">FilterPk!J$16</f>
        <v>0</v>
      </c>
      <c r="M1971" s="50" t="n">
        <f aca="false">FilterPk!K$16</f>
        <v>0</v>
      </c>
      <c r="N1971" s="50" t="n">
        <f aca="false">FilterPk!L$16</f>
        <v>82912.86</v>
      </c>
      <c r="O1971" s="50" t="n">
        <f aca="false">FilterPk!M$16</f>
        <v>0</v>
      </c>
      <c r="P1971" s="50" t="n">
        <f aca="false">FilterPk!N$16</f>
        <v>0</v>
      </c>
      <c r="Q1971" s="51" t="n">
        <f aca="false">FilterPk!O$16</f>
        <v>82912.86</v>
      </c>
    </row>
    <row r="1972" customFormat="false" ht="12.75" hidden="false" customHeight="false" outlineLevel="0" collapsed="false">
      <c r="B1972" s="85" t="str">
        <f aca="false">FilterPk!A$17</f>
        <v>MW-ANALYST</v>
      </c>
      <c r="C1972" s="13" t="n">
        <f aca="false">C1971+1</f>
        <v>1971</v>
      </c>
      <c r="D1972" s="50" t="n">
        <f aca="false">FilterPk!B$17</f>
        <v>0</v>
      </c>
      <c r="E1972" s="50" t="n">
        <f aca="false">FilterPk!C$17</f>
        <v>6363.4</v>
      </c>
      <c r="F1972" s="50" t="n">
        <f aca="false">FilterPk!D$17</f>
        <v>15838.59</v>
      </c>
      <c r="G1972" s="50" t="n">
        <f aca="false">FilterPk!E$17</f>
        <v>0</v>
      </c>
      <c r="H1972" s="50" t="n">
        <f aca="false">FilterPk!F$17</f>
        <v>0</v>
      </c>
      <c r="I1972" s="50" t="n">
        <f aca="false">FilterPk!G$17</f>
        <v>0</v>
      </c>
      <c r="J1972" s="50" t="n">
        <f aca="false">FilterPk!H$17</f>
        <v>0</v>
      </c>
      <c r="K1972" s="50" t="n">
        <f aca="false">FilterPk!I$17</f>
        <v>0</v>
      </c>
      <c r="L1972" s="50" t="n">
        <f aca="false">FilterPk!J$17</f>
        <v>0</v>
      </c>
      <c r="M1972" s="50" t="n">
        <f aca="false">FilterPk!K$17</f>
        <v>0</v>
      </c>
      <c r="N1972" s="50" t="n">
        <f aca="false">FilterPk!L$17</f>
        <v>22201.99</v>
      </c>
      <c r="O1972" s="50" t="n">
        <f aca="false">FilterPk!M$17</f>
        <v>0</v>
      </c>
      <c r="P1972" s="50" t="n">
        <f aca="false">FilterPk!N$17</f>
        <v>0</v>
      </c>
      <c r="Q1972" s="51" t="n">
        <f aca="false">FilterPk!O$17</f>
        <v>22201.99</v>
      </c>
    </row>
    <row r="1973" customFormat="false" ht="12.75" hidden="false" customHeight="false" outlineLevel="0" collapsed="false">
      <c r="B1973" s="85" t="str">
        <f aca="false">FilterPk!A$18</f>
        <v>LT-NE</v>
      </c>
      <c r="C1973" s="13" t="n">
        <f aca="false">C1972+1</f>
        <v>1972</v>
      </c>
      <c r="D1973" s="50" t="n">
        <f aca="false">FilterPk!B$18</f>
        <v>6187311.37539291</v>
      </c>
      <c r="E1973" s="50" t="n">
        <f aca="false">FilterPk!C$18</f>
        <v>-37254.47</v>
      </c>
      <c r="F1973" s="50" t="n">
        <f aca="false">FilterPk!D$18</f>
        <v>2562.91</v>
      </c>
      <c r="G1973" s="50" t="n">
        <f aca="false">FilterPk!E$18</f>
        <v>-23211.32</v>
      </c>
      <c r="H1973" s="50" t="n">
        <f aca="false">FilterPk!F$18</f>
        <v>263627.18</v>
      </c>
      <c r="I1973" s="50" t="n">
        <f aca="false">FilterPk!G$18</f>
        <v>-59813.36</v>
      </c>
      <c r="J1973" s="50" t="n">
        <f aca="false">FilterPk!H$18</f>
        <v>155752.04</v>
      </c>
      <c r="K1973" s="50" t="n">
        <f aca="false">FilterPk!I$18</f>
        <v>121018.38</v>
      </c>
      <c r="L1973" s="50" t="n">
        <f aca="false">FilterPk!J$18</f>
        <v>-53378.32</v>
      </c>
      <c r="M1973" s="50" t="n">
        <f aca="false">FilterPk!K$18</f>
        <v>995570.8</v>
      </c>
      <c r="N1973" s="50" t="n">
        <f aca="false">FilterPk!L$18</f>
        <v>1364873.84</v>
      </c>
      <c r="O1973" s="50" t="n">
        <f aca="false">FilterPk!M$18</f>
        <v>1053007.86</v>
      </c>
      <c r="P1973" s="50" t="n">
        <f aca="false">FilterPk!N$18</f>
        <v>-2593897.5</v>
      </c>
      <c r="Q1973" s="51" t="n">
        <f aca="false">FilterPk!O$18</f>
        <v>-176015.800000001</v>
      </c>
    </row>
    <row r="1974" customFormat="false" ht="12.75" hidden="false" customHeight="false" outlineLevel="0" collapsed="false">
      <c r="B1974" s="85" t="str">
        <f aca="false">FilterPk!A$19</f>
        <v>LT-PJM</v>
      </c>
      <c r="C1974" s="13" t="n">
        <f aca="false">C1973+1</f>
        <v>1973</v>
      </c>
      <c r="D1974" s="50" t="n">
        <f aca="false">FilterPk!B$19</f>
        <v>1818236.42109565</v>
      </c>
      <c r="E1974" s="50" t="n">
        <f aca="false">FilterPk!C$19</f>
        <v>25453.61</v>
      </c>
      <c r="F1974" s="50" t="n">
        <f aca="false">FilterPk!D$19</f>
        <v>45536</v>
      </c>
      <c r="G1974" s="50" t="n">
        <f aca="false">FilterPk!E$19</f>
        <v>312117.59</v>
      </c>
      <c r="H1974" s="50" t="n">
        <f aca="false">FilterPk!F$19</f>
        <v>211118</v>
      </c>
      <c r="I1974" s="50" t="n">
        <f aca="false">FilterPk!G$19</f>
        <v>0</v>
      </c>
      <c r="J1974" s="50" t="n">
        <f aca="false">FilterPk!H$19</f>
        <v>24536.25</v>
      </c>
      <c r="K1974" s="50" t="n">
        <f aca="false">FilterPk!I$19</f>
        <v>-12662.37</v>
      </c>
      <c r="L1974" s="50" t="n">
        <f aca="false">FilterPk!J$19</f>
        <v>-30078</v>
      </c>
      <c r="M1974" s="50" t="n">
        <f aca="false">FilterPk!K$19</f>
        <v>243523.27</v>
      </c>
      <c r="N1974" s="50" t="n">
        <f aca="false">FilterPk!L$19</f>
        <v>819544.35</v>
      </c>
      <c r="O1974" s="50" t="n">
        <f aca="false">FilterPk!M$19</f>
        <v>125485.18</v>
      </c>
      <c r="P1974" s="50" t="n">
        <f aca="false">FilterPk!N$19</f>
        <v>177105.54</v>
      </c>
      <c r="Q1974" s="51" t="n">
        <f aca="false">FilterPk!O$19</f>
        <v>1122135.07</v>
      </c>
    </row>
    <row r="1975" customFormat="false" ht="12.75" hidden="false" customHeight="false" outlineLevel="0" collapsed="false">
      <c r="B1975" s="85" t="str">
        <f aca="false">FilterPk!A$20</f>
        <v>LT- NY</v>
      </c>
      <c r="C1975" s="13" t="n">
        <f aca="false">C1974+1</f>
        <v>1974</v>
      </c>
      <c r="D1975" s="50" t="n">
        <f aca="false">FilterPk!B$20</f>
        <v>0</v>
      </c>
      <c r="E1975" s="50" t="n">
        <f aca="false">FilterPk!C$20</f>
        <v>-15908.51</v>
      </c>
      <c r="F1975" s="50" t="n">
        <f aca="false">FilterPk!D$20</f>
        <v>63126.67</v>
      </c>
      <c r="G1975" s="50" t="n">
        <f aca="false">FilterPk!E$20</f>
        <v>-17376.91</v>
      </c>
      <c r="H1975" s="50" t="n">
        <f aca="false">FilterPk!F$20</f>
        <v>0</v>
      </c>
      <c r="I1975" s="50" t="n">
        <f aca="false">FilterPk!G$20</f>
        <v>0</v>
      </c>
      <c r="J1975" s="50" t="n">
        <f aca="false">FilterPk!H$20</f>
        <v>0</v>
      </c>
      <c r="K1975" s="50" t="n">
        <f aca="false">FilterPk!I$20</f>
        <v>0</v>
      </c>
      <c r="L1975" s="50" t="n">
        <f aca="false">FilterPk!J$20</f>
        <v>0</v>
      </c>
      <c r="M1975" s="50" t="n">
        <f aca="false">FilterPk!K$20</f>
        <v>146381.01</v>
      </c>
      <c r="N1975" s="50" t="n">
        <f aca="false">FilterPk!L$20</f>
        <v>176222.26</v>
      </c>
      <c r="O1975" s="50" t="n">
        <f aca="false">FilterPk!M$20</f>
        <v>281909.77</v>
      </c>
      <c r="P1975" s="50" t="n">
        <f aca="false">FilterPk!N$20</f>
        <v>-177475.64</v>
      </c>
      <c r="Q1975" s="51" t="n">
        <f aca="false">FilterPk!O$20</f>
        <v>280656.39</v>
      </c>
    </row>
    <row r="1976" customFormat="false" ht="12.75" hidden="false" customHeight="false" outlineLevel="0" collapsed="false">
      <c r="B1976" s="85" t="str">
        <f aca="false">FilterPk!A$21</f>
        <v>ST- PJM</v>
      </c>
      <c r="C1976" s="13" t="n">
        <f aca="false">C1975+1</f>
        <v>1975</v>
      </c>
      <c r="D1976" s="50" t="n">
        <f aca="false">FilterPk!B$21</f>
        <v>1243093.71447674</v>
      </c>
      <c r="E1976" s="50" t="n">
        <f aca="false">FilterPk!C$21</f>
        <v>-91155.75</v>
      </c>
      <c r="F1976" s="50" t="n">
        <f aca="false">FilterPk!D$21</f>
        <v>-47515.78</v>
      </c>
      <c r="G1976" s="50" t="n">
        <f aca="false">FilterPk!E$21</f>
        <v>0</v>
      </c>
      <c r="H1976" s="50" t="n">
        <f aca="false">FilterPk!F$21</f>
        <v>0</v>
      </c>
      <c r="I1976" s="50" t="n">
        <f aca="false">FilterPk!G$21</f>
        <v>0</v>
      </c>
      <c r="J1976" s="50" t="n">
        <f aca="false">FilterPk!H$21</f>
        <v>0</v>
      </c>
      <c r="K1976" s="50" t="n">
        <f aca="false">FilterPk!I$21</f>
        <v>0</v>
      </c>
      <c r="L1976" s="50" t="n">
        <f aca="false">FilterPk!J$21</f>
        <v>0</v>
      </c>
      <c r="M1976" s="50" t="n">
        <f aca="false">FilterPk!K$21</f>
        <v>0</v>
      </c>
      <c r="N1976" s="50" t="n">
        <f aca="false">FilterPk!L$21</f>
        <v>-138671.53</v>
      </c>
      <c r="O1976" s="50" t="n">
        <f aca="false">FilterPk!M$21</f>
        <v>0</v>
      </c>
      <c r="P1976" s="50" t="n">
        <f aca="false">FilterPk!N$21</f>
        <v>0</v>
      </c>
      <c r="Q1976" s="51" t="n">
        <f aca="false">FilterPk!O$21</f>
        <v>-138671.53</v>
      </c>
    </row>
    <row r="1977" customFormat="false" ht="12.75" hidden="false" customHeight="false" outlineLevel="0" collapsed="false">
      <c r="B1977" s="85" t="str">
        <f aca="false">FilterPk!A$22</f>
        <v>ST- NENG</v>
      </c>
      <c r="C1977" s="13" t="n">
        <f aca="false">C1976+1</f>
        <v>1976</v>
      </c>
      <c r="D1977" s="50" t="n">
        <f aca="false">FilterPk!B$22</f>
        <v>539719.375927685</v>
      </c>
      <c r="E1977" s="50" t="n">
        <f aca="false">FilterPk!C$22</f>
        <v>13161.19</v>
      </c>
      <c r="F1977" s="50" t="n">
        <f aca="false">FilterPk!D$22</f>
        <v>63418.82</v>
      </c>
      <c r="G1977" s="50" t="n">
        <f aca="false">FilterPk!E$22</f>
        <v>0</v>
      </c>
      <c r="H1977" s="50" t="n">
        <f aca="false">FilterPk!F$22</f>
        <v>0</v>
      </c>
      <c r="I1977" s="50" t="n">
        <f aca="false">FilterPk!G$22</f>
        <v>0</v>
      </c>
      <c r="J1977" s="50" t="n">
        <f aca="false">FilterPk!H$22</f>
        <v>0</v>
      </c>
      <c r="K1977" s="50" t="n">
        <f aca="false">FilterPk!I$22</f>
        <v>0</v>
      </c>
      <c r="L1977" s="50" t="n">
        <f aca="false">FilterPk!J$22</f>
        <v>0</v>
      </c>
      <c r="M1977" s="50" t="n">
        <f aca="false">FilterPk!K$22</f>
        <v>0</v>
      </c>
      <c r="N1977" s="50" t="n">
        <f aca="false">FilterPk!L$22</f>
        <v>76580.01</v>
      </c>
      <c r="O1977" s="50" t="n">
        <f aca="false">FilterPk!M$22</f>
        <v>0</v>
      </c>
      <c r="P1977" s="50" t="n">
        <f aca="false">FilterPk!N$22</f>
        <v>0</v>
      </c>
      <c r="Q1977" s="51" t="n">
        <f aca="false">FilterPk!O$22</f>
        <v>76580.01</v>
      </c>
    </row>
    <row r="1978" customFormat="false" ht="12.75" hidden="false" customHeight="false" outlineLevel="0" collapsed="false">
      <c r="B1978" s="85" t="str">
        <f aca="false">FilterPk!A$23</f>
        <v>ST- NY</v>
      </c>
      <c r="C1978" s="13" t="n">
        <f aca="false">C1977+1</f>
        <v>1977</v>
      </c>
      <c r="D1978" s="50" t="n">
        <f aca="false">FilterPk!B$23</f>
        <v>251437.188425373</v>
      </c>
      <c r="E1978" s="50" t="n">
        <f aca="false">FilterPk!C$23</f>
        <v>10362.2</v>
      </c>
      <c r="F1978" s="50" t="n">
        <f aca="false">FilterPk!D$23</f>
        <v>-15838.59</v>
      </c>
      <c r="G1978" s="50" t="n">
        <f aca="false">FilterPk!E$23</f>
        <v>17339.87</v>
      </c>
      <c r="H1978" s="50" t="n">
        <f aca="false">FilterPk!F$23</f>
        <v>0</v>
      </c>
      <c r="I1978" s="50" t="n">
        <f aca="false">FilterPk!G$23</f>
        <v>0</v>
      </c>
      <c r="J1978" s="50" t="n">
        <f aca="false">FilterPk!H$23</f>
        <v>0</v>
      </c>
      <c r="K1978" s="50" t="n">
        <f aca="false">FilterPk!I$23</f>
        <v>0</v>
      </c>
      <c r="L1978" s="50" t="n">
        <f aca="false">FilterPk!J$23</f>
        <v>0</v>
      </c>
      <c r="M1978" s="50" t="n">
        <f aca="false">FilterPk!K$23</f>
        <v>0</v>
      </c>
      <c r="N1978" s="50" t="n">
        <f aca="false">FilterPk!L$23</f>
        <v>11863.48</v>
      </c>
      <c r="O1978" s="50" t="n">
        <f aca="false">FilterPk!M$23</f>
        <v>0</v>
      </c>
      <c r="P1978" s="50" t="n">
        <f aca="false">FilterPk!N$23</f>
        <v>0</v>
      </c>
      <c r="Q1978" s="51" t="n">
        <f aca="false">FilterPk!O$23</f>
        <v>11863.48</v>
      </c>
    </row>
    <row r="1979" customFormat="false" ht="12.75" hidden="false" customHeight="false" outlineLevel="0" collapsed="false">
      <c r="B1979" s="85" t="str">
        <f aca="false">FilterPk!A$24</f>
        <v>NE- PHYS</v>
      </c>
      <c r="C1979" s="13" t="n">
        <f aca="false">C1978+1</f>
        <v>1978</v>
      </c>
      <c r="D1979" s="50" t="n">
        <f aca="false">FilterPk!B$24</f>
        <v>0</v>
      </c>
      <c r="E1979" s="50" t="n">
        <f aca="false">FilterPk!C$24</f>
        <v>0</v>
      </c>
      <c r="F1979" s="50" t="n">
        <f aca="false">FilterPk!D$24</f>
        <v>0</v>
      </c>
      <c r="G1979" s="50" t="n">
        <f aca="false">FilterPk!E$24</f>
        <v>0</v>
      </c>
      <c r="H1979" s="50" t="n">
        <f aca="false">FilterPk!F$24</f>
        <v>0</v>
      </c>
      <c r="I1979" s="50" t="n">
        <f aca="false">FilterPk!G$24</f>
        <v>0</v>
      </c>
      <c r="J1979" s="50" t="n">
        <f aca="false">FilterPk!H$24</f>
        <v>0</v>
      </c>
      <c r="K1979" s="50" t="n">
        <f aca="false">FilterPk!I$24</f>
        <v>0</v>
      </c>
      <c r="L1979" s="50" t="n">
        <f aca="false">FilterPk!J$24</f>
        <v>0</v>
      </c>
      <c r="M1979" s="50" t="n">
        <f aca="false">FilterPk!K$24</f>
        <v>0</v>
      </c>
      <c r="N1979" s="50" t="n">
        <f aca="false">FilterPk!L$24</f>
        <v>0</v>
      </c>
      <c r="O1979" s="50" t="n">
        <f aca="false">FilterPk!M$24</f>
        <v>0</v>
      </c>
      <c r="P1979" s="50" t="n">
        <f aca="false">FilterPk!N$24</f>
        <v>0</v>
      </c>
      <c r="Q1979" s="51" t="n">
        <f aca="false">FilterPk!O$24</f>
        <v>0</v>
      </c>
    </row>
    <row r="1980" customFormat="false" ht="12.75" hidden="false" customHeight="false" outlineLevel="0" collapsed="false">
      <c r="B1980" s="85" t="str">
        <f aca="false">FilterPk!A$25</f>
        <v>LT-Southeast</v>
      </c>
      <c r="C1980" s="13" t="n">
        <f aca="false">C1979+1</f>
        <v>1979</v>
      </c>
      <c r="D1980" s="50" t="n">
        <f aca="false">FilterPk!B$25</f>
        <v>11411200.8859117</v>
      </c>
      <c r="E1980" s="50" t="n">
        <f aca="false">FilterPk!C$25</f>
        <v>45860.27</v>
      </c>
      <c r="F1980" s="50" t="n">
        <f aca="false">FilterPk!D$25</f>
        <v>54109.47</v>
      </c>
      <c r="G1980" s="50" t="n">
        <f aca="false">FilterPk!E$25</f>
        <v>124540.18</v>
      </c>
      <c r="H1980" s="50" t="n">
        <f aca="false">FilterPk!F$25</f>
        <v>77068.78</v>
      </c>
      <c r="I1980" s="50" t="n">
        <f aca="false">FilterPk!G$25</f>
        <v>75414.58</v>
      </c>
      <c r="J1980" s="50" t="n">
        <f aca="false">FilterPk!H$25</f>
        <v>134077.64</v>
      </c>
      <c r="K1980" s="50" t="n">
        <f aca="false">FilterPk!I$25</f>
        <v>429786.05</v>
      </c>
      <c r="L1980" s="50" t="n">
        <f aca="false">FilterPk!J$25</f>
        <v>118391.18</v>
      </c>
      <c r="M1980" s="50" t="n">
        <f aca="false">FilterPk!K$25</f>
        <v>1083243.13</v>
      </c>
      <c r="N1980" s="50" t="n">
        <f aca="false">FilterPk!L$25</f>
        <v>2142491.28</v>
      </c>
      <c r="O1980" s="50" t="n">
        <f aca="false">FilterPk!M$25</f>
        <v>344226</v>
      </c>
      <c r="P1980" s="50" t="n">
        <f aca="false">FilterPk!N$25</f>
        <v>1221747.4</v>
      </c>
      <c r="Q1980" s="51" t="n">
        <f aca="false">FilterPk!O$25</f>
        <v>3708464.68</v>
      </c>
    </row>
    <row r="1981" customFormat="false" ht="12.75" hidden="false" customHeight="false" outlineLevel="0" collapsed="false">
      <c r="B1981" s="85" t="str">
        <f aca="false">FilterPk!A$26</f>
        <v>ST-SPP</v>
      </c>
      <c r="C1981" s="13" t="n">
        <f aca="false">C1980+1</f>
        <v>1980</v>
      </c>
      <c r="D1981" s="50" t="n">
        <f aca="false">FilterPk!B$26</f>
        <v>52202.8773549933</v>
      </c>
      <c r="E1981" s="50" t="n">
        <f aca="false">FilterPk!C$26</f>
        <v>3181.7</v>
      </c>
      <c r="F1981" s="50" t="n">
        <f aca="false">FilterPk!D$26</f>
        <v>0</v>
      </c>
      <c r="G1981" s="50" t="n">
        <f aca="false">FilterPk!E$26</f>
        <v>0</v>
      </c>
      <c r="H1981" s="50" t="n">
        <f aca="false">FilterPk!F$26</f>
        <v>0</v>
      </c>
      <c r="I1981" s="50" t="n">
        <f aca="false">FilterPk!G$26</f>
        <v>0</v>
      </c>
      <c r="J1981" s="50" t="n">
        <f aca="false">FilterPk!H$26</f>
        <v>0</v>
      </c>
      <c r="K1981" s="50" t="n">
        <f aca="false">FilterPk!I$26</f>
        <v>0</v>
      </c>
      <c r="L1981" s="50" t="n">
        <f aca="false">FilterPk!J$26</f>
        <v>0</v>
      </c>
      <c r="M1981" s="50" t="n">
        <f aca="false">FilterPk!K$26</f>
        <v>0</v>
      </c>
      <c r="N1981" s="50" t="n">
        <f aca="false">FilterPk!L$26</f>
        <v>3181.7</v>
      </c>
      <c r="O1981" s="50" t="n">
        <f aca="false">FilterPk!M$26</f>
        <v>0</v>
      </c>
      <c r="P1981" s="50" t="n">
        <f aca="false">FilterPk!N$26</f>
        <v>0</v>
      </c>
      <c r="Q1981" s="51" t="n">
        <f aca="false">FilterPk!O$26</f>
        <v>3181.7</v>
      </c>
    </row>
    <row r="1982" customFormat="false" ht="12.75" hidden="false" customHeight="false" outlineLevel="0" collapsed="false">
      <c r="B1982" s="85" t="str">
        <f aca="false">FilterPk!A$27</f>
        <v>ST-SERC</v>
      </c>
      <c r="C1982" s="13" t="n">
        <f aca="false">C1981+1</f>
        <v>1981</v>
      </c>
      <c r="D1982" s="50" t="n">
        <f aca="false">FilterPk!B$27</f>
        <v>686881.973218232</v>
      </c>
      <c r="E1982" s="50" t="n">
        <f aca="false">FilterPk!C$27</f>
        <v>-12726.81</v>
      </c>
      <c r="F1982" s="50" t="n">
        <f aca="false">FilterPk!D$27</f>
        <v>-31677.19</v>
      </c>
      <c r="G1982" s="50" t="n">
        <f aca="false">FilterPk!E$27</f>
        <v>138718.93</v>
      </c>
      <c r="H1982" s="50" t="n">
        <f aca="false">FilterPk!F$27</f>
        <v>0</v>
      </c>
      <c r="I1982" s="50" t="n">
        <f aca="false">FilterPk!G$27</f>
        <v>0</v>
      </c>
      <c r="J1982" s="50" t="n">
        <f aca="false">FilterPk!H$27</f>
        <v>0</v>
      </c>
      <c r="K1982" s="50" t="n">
        <f aca="false">FilterPk!I$27</f>
        <v>0</v>
      </c>
      <c r="L1982" s="50" t="n">
        <f aca="false">FilterPk!J$27</f>
        <v>0</v>
      </c>
      <c r="M1982" s="50" t="n">
        <f aca="false">FilterPk!K$27</f>
        <v>0</v>
      </c>
      <c r="N1982" s="50" t="n">
        <f aca="false">FilterPk!L$27</f>
        <v>94314.93</v>
      </c>
      <c r="O1982" s="50" t="n">
        <f aca="false">FilterPk!M$27</f>
        <v>0</v>
      </c>
      <c r="P1982" s="50" t="n">
        <f aca="false">FilterPk!N$27</f>
        <v>0</v>
      </c>
      <c r="Q1982" s="51" t="n">
        <f aca="false">FilterPk!O$27</f>
        <v>94314.93</v>
      </c>
    </row>
    <row r="1983" customFormat="false" ht="12.75" hidden="false" customHeight="false" outlineLevel="0" collapsed="false">
      <c r="B1983" s="85" t="str">
        <f aca="false">FilterPk!A$28</f>
        <v>LT- Texas</v>
      </c>
      <c r="C1983" s="13" t="n">
        <f aca="false">C1982+1</f>
        <v>1982</v>
      </c>
      <c r="D1983" s="50" t="n">
        <f aca="false">FilterPk!B$28</f>
        <v>3826684.70313045</v>
      </c>
      <c r="E1983" s="50" t="n">
        <f aca="false">FilterPk!C$28</f>
        <v>-6382.69</v>
      </c>
      <c r="F1983" s="50" t="n">
        <f aca="false">FilterPk!D$28</f>
        <v>71634.81</v>
      </c>
      <c r="G1983" s="50" t="n">
        <f aca="false">FilterPk!E$28</f>
        <v>28710.67</v>
      </c>
      <c r="H1983" s="50" t="n">
        <f aca="false">FilterPk!F$28</f>
        <v>106726.26</v>
      </c>
      <c r="I1983" s="50" t="n">
        <f aca="false">FilterPk!G$28</f>
        <v>68401.15</v>
      </c>
      <c r="J1983" s="50" t="n">
        <f aca="false">FilterPk!H$28</f>
        <v>107963.61</v>
      </c>
      <c r="K1983" s="50" t="n">
        <f aca="false">FilterPk!I$28</f>
        <v>204731.1</v>
      </c>
      <c r="L1983" s="50" t="n">
        <f aca="false">FilterPk!J$28</f>
        <v>63773.36</v>
      </c>
      <c r="M1983" s="50" t="n">
        <f aca="false">FilterPk!K$28</f>
        <v>194039.66</v>
      </c>
      <c r="N1983" s="50" t="n">
        <f aca="false">FilterPk!L$28</f>
        <v>839597.93</v>
      </c>
      <c r="O1983" s="50" t="n">
        <f aca="false">FilterPk!M$28</f>
        <v>673610.11</v>
      </c>
      <c r="P1983" s="50" t="n">
        <f aca="false">FilterPk!N$28</f>
        <v>107208.74</v>
      </c>
      <c r="Q1983" s="51" t="n">
        <f aca="false">FilterPk!O$28</f>
        <v>1620416.78</v>
      </c>
    </row>
    <row r="1984" customFormat="false" ht="12.75" hidden="false" customHeight="false" outlineLevel="0" collapsed="false">
      <c r="B1984" s="85" t="str">
        <f aca="false">FilterPk!A$29</f>
        <v>St- Texas</v>
      </c>
      <c r="C1984" s="13" t="n">
        <f aca="false">C1983+1</f>
        <v>1983</v>
      </c>
      <c r="D1984" s="50" t="n">
        <f aca="false">FilterPk!B$29</f>
        <v>445563.239343252</v>
      </c>
      <c r="E1984" s="50" t="n">
        <f aca="false">FilterPk!C$29</f>
        <v>30194</v>
      </c>
      <c r="F1984" s="50" t="n">
        <f aca="false">FilterPk!D$29</f>
        <v>31677.19</v>
      </c>
      <c r="G1984" s="50" t="n">
        <f aca="false">FilterPk!E$29</f>
        <v>0</v>
      </c>
      <c r="H1984" s="50" t="n">
        <f aca="false">FilterPk!F$29</f>
        <v>0</v>
      </c>
      <c r="I1984" s="50" t="n">
        <f aca="false">FilterPk!G$29</f>
        <v>0</v>
      </c>
      <c r="J1984" s="50" t="n">
        <f aca="false">FilterPk!H$29</f>
        <v>0</v>
      </c>
      <c r="K1984" s="50" t="n">
        <f aca="false">FilterPk!I$29</f>
        <v>0</v>
      </c>
      <c r="L1984" s="50" t="n">
        <f aca="false">FilterPk!J$29</f>
        <v>0</v>
      </c>
      <c r="M1984" s="50" t="n">
        <f aca="false">FilterPk!K$29</f>
        <v>0</v>
      </c>
      <c r="N1984" s="50" t="n">
        <f aca="false">FilterPk!L$29</f>
        <v>61871.19</v>
      </c>
      <c r="O1984" s="50" t="n">
        <f aca="false">FilterPk!M$29</f>
        <v>0</v>
      </c>
      <c r="P1984" s="50" t="n">
        <f aca="false">FilterPk!N$29</f>
        <v>0</v>
      </c>
      <c r="Q1984" s="51" t="n">
        <f aca="false">FilterPk!O$29</f>
        <v>61871.19</v>
      </c>
    </row>
    <row r="1985" customFormat="false" ht="12.75" hidden="false" customHeight="false" outlineLevel="0" collapsed="false">
      <c r="B1985" s="85"/>
      <c r="C1985" s="13" t="n">
        <f aca="false">C1984+1</f>
        <v>1984</v>
      </c>
      <c r="D1985" s="50"/>
      <c r="E1985" s="50"/>
      <c r="F1985" s="50"/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1"/>
    </row>
    <row r="1986" customFormat="false" ht="12.75" hidden="false" customHeight="false" outlineLevel="0" collapsed="false">
      <c r="B1986" s="85" t="str">
        <f aca="false">FilterPk!A$32</f>
        <v>Gas positions</v>
      </c>
      <c r="C1986" s="13" t="n">
        <f aca="false">C1985+1</f>
        <v>1985</v>
      </c>
      <c r="D1986" s="50" t="s">
        <v>4</v>
      </c>
      <c r="E1986" s="50"/>
      <c r="F1986" s="50"/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1"/>
    </row>
    <row r="1987" customFormat="false" ht="12.75" hidden="false" customHeight="false" outlineLevel="0" collapsed="false">
      <c r="B1987" s="85" t="str">
        <f aca="false">FilterPk!A$33</f>
        <v>Kevin Presto</v>
      </c>
      <c r="C1987" s="13" t="n">
        <f aca="false">C1986+1</f>
        <v>1986</v>
      </c>
      <c r="D1987" s="50" t="n">
        <f aca="false">FilterPk!B$33</f>
        <v>0</v>
      </c>
      <c r="E1987" s="50" t="n">
        <f aca="false">FilterPk!C$33</f>
        <v>0</v>
      </c>
      <c r="F1987" s="50" t="n">
        <f aca="false">FilterPk!D$33</f>
        <v>0</v>
      </c>
      <c r="G1987" s="50" t="n">
        <f aca="false">FilterPk!E$33</f>
        <v>0</v>
      </c>
      <c r="H1987" s="50" t="n">
        <f aca="false">FilterPk!F$33</f>
        <v>148.212616</v>
      </c>
      <c r="I1987" s="50" t="n">
        <f aca="false">FilterPk!G$33</f>
        <v>152.45636</v>
      </c>
      <c r="J1987" s="50" t="n">
        <f aca="false">FilterPk!H$33</f>
        <v>146.860915</v>
      </c>
      <c r="K1987" s="50" t="n">
        <f aca="false">FilterPk!I$33</f>
        <v>301.509361</v>
      </c>
      <c r="L1987" s="50" t="n">
        <f aca="false">FilterPk!J$33</f>
        <v>144.921279</v>
      </c>
      <c r="M1987" s="50" t="n">
        <f aca="false">FilterPk!K$33</f>
        <v>149.116289</v>
      </c>
      <c r="N1987" s="50" t="n">
        <f aca="false">FilterPk!L$33</f>
        <v>1043.07682</v>
      </c>
      <c r="O1987" s="50" t="n">
        <f aca="false">FilterPk!M$33</f>
        <v>0</v>
      </c>
      <c r="P1987" s="50" t="n">
        <f aca="false">FilterPk!N$33</f>
        <v>0</v>
      </c>
      <c r="Q1987" s="51" t="n">
        <f aca="false">FilterPk!O$33</f>
        <v>1043.07682</v>
      </c>
    </row>
    <row r="1988" customFormat="false" ht="12.75" hidden="false" customHeight="false" outlineLevel="0" collapsed="false">
      <c r="B1988" s="85" t="str">
        <f aca="false">FilterPk!A$34</f>
        <v>Fletcher Sturm</v>
      </c>
      <c r="C1988" s="13" t="n">
        <f aca="false">C1987+1</f>
        <v>1987</v>
      </c>
      <c r="D1988" s="50" t="n">
        <f aca="false">FilterPk!B$34</f>
        <v>0</v>
      </c>
      <c r="E1988" s="50" t="n">
        <f aca="false">FilterPk!C$34</f>
        <v>0</v>
      </c>
      <c r="F1988" s="50" t="n">
        <f aca="false">FilterPk!D$34</f>
        <v>10.382539</v>
      </c>
      <c r="G1988" s="50" t="n">
        <f aca="false">FilterPk!E$34</f>
        <v>-372.732218</v>
      </c>
      <c r="H1988" s="50" t="n">
        <f aca="false">FilterPk!F$34</f>
        <v>-18.430041</v>
      </c>
      <c r="I1988" s="50" t="n">
        <f aca="false">FilterPk!G$34</f>
        <v>-7.519049</v>
      </c>
      <c r="J1988" s="50" t="n">
        <f aca="false">FilterPk!H$34</f>
        <v>7.209206</v>
      </c>
      <c r="K1988" s="50" t="n">
        <f aca="false">FilterPk!I$34</f>
        <v>16.283645</v>
      </c>
      <c r="L1988" s="50" t="n">
        <f aca="false">FilterPk!J$34</f>
        <v>-0.622678</v>
      </c>
      <c r="M1988" s="50" t="n">
        <f aca="false">FilterPk!K$34</f>
        <v>48.787102</v>
      </c>
      <c r="N1988" s="50" t="n">
        <f aca="false">FilterPk!L$34</f>
        <v>-316.641494</v>
      </c>
      <c r="O1988" s="50" t="n">
        <f aca="false">FilterPk!M$34</f>
        <v>137.057149</v>
      </c>
      <c r="P1988" s="50" t="n">
        <f aca="false">FilterPk!N$34</f>
        <v>0</v>
      </c>
      <c r="Q1988" s="51" t="n">
        <f aca="false">FilterPk!O$34</f>
        <v>-179.584345</v>
      </c>
    </row>
    <row r="1989" customFormat="false" ht="12.75" hidden="false" customHeight="false" outlineLevel="0" collapsed="false">
      <c r="B1989" s="85" t="str">
        <f aca="false">FilterPk!A$35</f>
        <v>Doug Gilbert-Smith</v>
      </c>
      <c r="C1989" s="13" t="n">
        <f aca="false">C1988+1</f>
        <v>1988</v>
      </c>
      <c r="D1989" s="50" t="n">
        <f aca="false">FilterPk!B$35</f>
        <v>0</v>
      </c>
      <c r="E1989" s="50" t="n">
        <f aca="false">FilterPk!C$35</f>
        <v>0</v>
      </c>
      <c r="F1989" s="50" t="n">
        <f aca="false">FilterPk!D$35</f>
        <v>-34.907</v>
      </c>
      <c r="G1989" s="50" t="n">
        <f aca="false">FilterPk!E$35</f>
        <v>38.473605</v>
      </c>
      <c r="H1989" s="50" t="n">
        <f aca="false">FilterPk!F$35</f>
        <v>-29.642523</v>
      </c>
      <c r="I1989" s="50" t="n">
        <f aca="false">FilterPk!G$35</f>
        <v>30.491272</v>
      </c>
      <c r="J1989" s="50" t="n">
        <f aca="false">FilterPk!H$35</f>
        <v>0</v>
      </c>
      <c r="K1989" s="50" t="n">
        <f aca="false">FilterPk!I$35</f>
        <v>90.452808</v>
      </c>
      <c r="L1989" s="50" t="n">
        <f aca="false">FilterPk!J$35</f>
        <v>0</v>
      </c>
      <c r="M1989" s="50" t="n">
        <f aca="false">FilterPk!K$35</f>
        <v>14.574853</v>
      </c>
      <c r="N1989" s="50" t="n">
        <f aca="false">FilterPk!L$35</f>
        <v>109.443015</v>
      </c>
      <c r="O1989" s="50" t="n">
        <f aca="false">FilterPk!M$35</f>
        <v>94.93307</v>
      </c>
      <c r="P1989" s="50" t="n">
        <f aca="false">FilterPk!N$35</f>
        <v>-157.516125</v>
      </c>
      <c r="Q1989" s="51" t="n">
        <f aca="false">FilterPk!O$35</f>
        <v>46.85996</v>
      </c>
    </row>
    <row r="1990" customFormat="false" ht="12.75" hidden="false" customHeight="false" outlineLevel="0" collapsed="false">
      <c r="B1990" s="85" t="str">
        <f aca="false">FilterPk!A$36</f>
        <v>Rogers Herndon</v>
      </c>
      <c r="C1990" s="13" t="n">
        <f aca="false">C1989+1</f>
        <v>1989</v>
      </c>
      <c r="D1990" s="50" t="n">
        <f aca="false">FilterPk!B$36</f>
        <v>0</v>
      </c>
      <c r="E1990" s="50" t="n">
        <f aca="false">FilterPk!C$36</f>
        <v>0</v>
      </c>
      <c r="F1990" s="50" t="n">
        <f aca="false">FilterPk!D$36</f>
        <v>-16.269581</v>
      </c>
      <c r="G1990" s="50" t="n">
        <f aca="false">FilterPk!E$36</f>
        <v>-36.150495</v>
      </c>
      <c r="H1990" s="50" t="n">
        <f aca="false">FilterPk!F$36</f>
        <v>-105.080472</v>
      </c>
      <c r="I1990" s="50" t="n">
        <f aca="false">FilterPk!G$36</f>
        <v>-21.496839</v>
      </c>
      <c r="J1990" s="50" t="n">
        <f aca="false">FilterPk!H$36</f>
        <v>76.011979</v>
      </c>
      <c r="K1990" s="50" t="n">
        <f aca="false">FilterPk!I$36</f>
        <v>315.376651</v>
      </c>
      <c r="L1990" s="50" t="n">
        <f aca="false">FilterPk!J$36</f>
        <v>0.622678</v>
      </c>
      <c r="M1990" s="50" t="n">
        <f aca="false">FilterPk!K$36</f>
        <v>131.855286</v>
      </c>
      <c r="N1990" s="50" t="n">
        <f aca="false">FilterPk!L$36</f>
        <v>344.869207</v>
      </c>
      <c r="O1990" s="50" t="n">
        <f aca="false">FilterPk!M$36</f>
        <v>500.495437</v>
      </c>
      <c r="P1990" s="50" t="n">
        <f aca="false">FilterPk!N$36</f>
        <v>0</v>
      </c>
      <c r="Q1990" s="51" t="n">
        <f aca="false">FilterPk!O$36</f>
        <v>845.364644</v>
      </c>
    </row>
    <row r="1991" customFormat="false" ht="12.75" hidden="false" customHeight="false" outlineLevel="0" collapsed="false">
      <c r="B1991" s="85" t="str">
        <f aca="false">FilterPk!A$37</f>
        <v>Dana Davis</v>
      </c>
      <c r="C1991" s="13" t="n">
        <f aca="false">C1990+1</f>
        <v>1990</v>
      </c>
      <c r="D1991" s="50" t="n">
        <f aca="false">FilterPk!B$37</f>
        <v>0</v>
      </c>
      <c r="E1991" s="50" t="n">
        <f aca="false">FilterPk!C$37</f>
        <v>0</v>
      </c>
      <c r="F1991" s="50" t="n">
        <f aca="false">FilterPk!D$37</f>
        <v>4.986714</v>
      </c>
      <c r="G1991" s="50" t="n">
        <f aca="false">FilterPk!E$37</f>
        <v>-10.425106</v>
      </c>
      <c r="H1991" s="50" t="n">
        <f aca="false">FilterPk!F$37</f>
        <v>34.582944</v>
      </c>
      <c r="I1991" s="50" t="n">
        <f aca="false">FilterPk!G$37</f>
        <v>31.966656</v>
      </c>
      <c r="J1991" s="50" t="n">
        <f aca="false">FilterPk!H$37</f>
        <v>34.267547</v>
      </c>
      <c r="K1991" s="50" t="n">
        <f aca="false">FilterPk!I$37</f>
        <v>70.027981</v>
      </c>
      <c r="L1991" s="50" t="n">
        <f aca="false">FilterPk!J$37</f>
        <v>33.814965</v>
      </c>
      <c r="M1991" s="50" t="n">
        <f aca="false">FilterPk!K$37</f>
        <v>44.191074</v>
      </c>
      <c r="N1991" s="50" t="n">
        <f aca="false">FilterPk!L$37</f>
        <v>243.412775</v>
      </c>
      <c r="O1991" s="50" t="n">
        <f aca="false">FilterPk!M$37</f>
        <v>27.55263</v>
      </c>
      <c r="P1991" s="50" t="n">
        <f aca="false">FilterPk!N$37</f>
        <v>0</v>
      </c>
      <c r="Q1991" s="51" t="n">
        <f aca="false">FilterPk!O$37</f>
        <v>270.965405</v>
      </c>
    </row>
    <row r="1992" customFormat="false" ht="12.75" hidden="false" customHeight="false" outlineLevel="0" collapsed="false">
      <c r="B1992" s="85" t="str">
        <f aca="false">FilterPk!A$38</f>
        <v>Tom May</v>
      </c>
      <c r="C1992" s="13" t="n">
        <f aca="false">C1991+1</f>
        <v>1991</v>
      </c>
      <c r="D1992" s="50" t="n">
        <f aca="false">FilterPk!B$38</f>
        <v>0</v>
      </c>
      <c r="E1992" s="50" t="n">
        <f aca="false">FilterPk!C$38</f>
        <v>0</v>
      </c>
      <c r="F1992" s="50" t="n">
        <f aca="false">FilterPk!D$38</f>
        <v>0</v>
      </c>
      <c r="G1992" s="50" t="n">
        <f aca="false">FilterPk!E$38</f>
        <v>0</v>
      </c>
      <c r="H1992" s="50" t="n">
        <f aca="false">FilterPk!F$38</f>
        <v>0</v>
      </c>
      <c r="I1992" s="50" t="n">
        <f aca="false">FilterPk!G$38</f>
        <v>0</v>
      </c>
      <c r="J1992" s="50" t="n">
        <f aca="false">FilterPk!H$38</f>
        <v>0</v>
      </c>
      <c r="K1992" s="50" t="n">
        <f aca="false">FilterPk!I$38</f>
        <v>0</v>
      </c>
      <c r="L1992" s="50" t="n">
        <f aca="false">FilterPk!J$38</f>
        <v>0</v>
      </c>
      <c r="M1992" s="50" t="n">
        <f aca="false">FilterPk!K$38</f>
        <v>0</v>
      </c>
      <c r="N1992" s="50" t="n">
        <f aca="false">FilterPk!L$38</f>
        <v>0</v>
      </c>
      <c r="O1992" s="50" t="n">
        <f aca="false">FilterPk!M$38</f>
        <v>0</v>
      </c>
      <c r="P1992" s="50" t="n">
        <f aca="false">FilterPk!N$38</f>
        <v>0</v>
      </c>
      <c r="Q1992" s="51" t="n">
        <f aca="false">FilterPk!O$38</f>
        <v>0</v>
      </c>
    </row>
    <row r="1993" customFormat="false" ht="12.75" hidden="false" customHeight="false" outlineLevel="0" collapsed="false">
      <c r="B1993" s="85" t="str">
        <f aca="false">FilterPk!A$39</f>
        <v>Clint Dean</v>
      </c>
      <c r="C1993" s="13" t="n">
        <f aca="false">C1992+1</f>
        <v>1992</v>
      </c>
      <c r="D1993" s="50" t="n">
        <f aca="false">FilterPk!B$39</f>
        <v>0</v>
      </c>
      <c r="E1993" s="50" t="n">
        <f aca="false">FilterPk!C$39</f>
        <v>0</v>
      </c>
      <c r="F1993" s="50" t="n">
        <f aca="false">FilterPk!D$39</f>
        <v>-27.9256</v>
      </c>
      <c r="G1993" s="50" t="n">
        <f aca="false">FilterPk!E$39</f>
        <v>0</v>
      </c>
      <c r="H1993" s="50" t="n">
        <f aca="false">FilterPk!F$39</f>
        <v>0</v>
      </c>
      <c r="I1993" s="50" t="n">
        <f aca="false">FilterPk!G$39</f>
        <v>0</v>
      </c>
      <c r="J1993" s="50" t="n">
        <f aca="false">FilterPk!H$39</f>
        <v>0</v>
      </c>
      <c r="K1993" s="50" t="n">
        <f aca="false">FilterPk!I$39</f>
        <v>0</v>
      </c>
      <c r="L1993" s="50" t="n">
        <f aca="false">FilterPk!J$39</f>
        <v>0</v>
      </c>
      <c r="M1993" s="50" t="n">
        <f aca="false">FilterPk!K$39</f>
        <v>0</v>
      </c>
      <c r="N1993" s="50" t="n">
        <f aca="false">FilterPk!L$39</f>
        <v>-27.9256</v>
      </c>
      <c r="O1993" s="50" t="n">
        <f aca="false">FilterPk!M$39</f>
        <v>0</v>
      </c>
      <c r="P1993" s="50" t="n">
        <f aca="false">FilterPk!N$39</f>
        <v>0</v>
      </c>
      <c r="Q1993" s="51" t="n">
        <f aca="false">FilterPk!O$39</f>
        <v>-27.9256</v>
      </c>
    </row>
    <row r="1994" customFormat="false" ht="12.75" hidden="false" customHeight="false" outlineLevel="0" collapsed="false">
      <c r="B1994" s="85" t="str">
        <f aca="false">FilterPk!A$40</f>
        <v>Rob Benson</v>
      </c>
      <c r="C1994" s="13" t="n">
        <f aca="false">C1993+1</f>
        <v>1993</v>
      </c>
      <c r="D1994" s="50" t="n">
        <f aca="false">FilterPk!B$40</f>
        <v>0</v>
      </c>
      <c r="E1994" s="50" t="n">
        <f aca="false">FilterPk!C$40</f>
        <v>0</v>
      </c>
      <c r="F1994" s="50" t="n">
        <f aca="false">FilterPk!D$40</f>
        <v>0</v>
      </c>
      <c r="G1994" s="50" t="n">
        <f aca="false">FilterPk!E$40</f>
        <v>-76.947211</v>
      </c>
      <c r="H1994" s="50" t="n">
        <f aca="false">FilterPk!F$40</f>
        <v>0</v>
      </c>
      <c r="I1994" s="50" t="n">
        <f aca="false">FilterPk!G$40</f>
        <v>0</v>
      </c>
      <c r="J1994" s="50" t="n">
        <f aca="false">FilterPk!H$40</f>
        <v>0</v>
      </c>
      <c r="K1994" s="50" t="n">
        <f aca="false">FilterPk!I$40</f>
        <v>0</v>
      </c>
      <c r="L1994" s="50" t="n">
        <f aca="false">FilterPk!J$40</f>
        <v>0</v>
      </c>
      <c r="M1994" s="50" t="n">
        <f aca="false">FilterPk!K$40</f>
        <v>0</v>
      </c>
      <c r="N1994" s="50" t="n">
        <f aca="false">FilterPk!L$40</f>
        <v>-76.947211</v>
      </c>
      <c r="O1994" s="50" t="n">
        <f aca="false">FilterPk!M$40</f>
        <v>0</v>
      </c>
      <c r="P1994" s="50" t="n">
        <f aca="false">FilterPk!N$40</f>
        <v>0</v>
      </c>
      <c r="Q1994" s="51" t="n">
        <f aca="false">FilterPk!O$40</f>
        <v>-76.947211</v>
      </c>
    </row>
    <row r="1995" customFormat="false" ht="12.75" hidden="false" customHeight="false" outlineLevel="0" collapsed="false">
      <c r="B1995" s="85" t="str">
        <f aca="false">FilterPk!A$41</f>
        <v>Matt Lorenz</v>
      </c>
      <c r="C1995" s="13" t="n">
        <f aca="false">C1994+1</f>
        <v>1994</v>
      </c>
      <c r="D1995" s="50" t="n">
        <f aca="false">FilterPk!B$41</f>
        <v>0</v>
      </c>
      <c r="E1995" s="50" t="n">
        <f aca="false">FilterPk!C$41</f>
        <v>0</v>
      </c>
      <c r="F1995" s="50" t="n">
        <f aca="false">FilterPk!D$41</f>
        <v>0</v>
      </c>
      <c r="G1995" s="50" t="n">
        <f aca="false">FilterPk!E$41</f>
        <v>0</v>
      </c>
      <c r="H1995" s="50" t="n">
        <f aca="false">FilterPk!F$41</f>
        <v>0</v>
      </c>
      <c r="I1995" s="50" t="n">
        <f aca="false">FilterPk!G$41</f>
        <v>0</v>
      </c>
      <c r="J1995" s="50" t="n">
        <f aca="false">FilterPk!H$41</f>
        <v>0</v>
      </c>
      <c r="K1995" s="50" t="n">
        <f aca="false">FilterPk!I$41</f>
        <v>0</v>
      </c>
      <c r="L1995" s="50" t="n">
        <f aca="false">FilterPk!J$41</f>
        <v>0</v>
      </c>
      <c r="M1995" s="50" t="n">
        <f aca="false">FilterPk!K$41</f>
        <v>0</v>
      </c>
      <c r="N1995" s="50" t="n">
        <f aca="false">FilterPk!L$41</f>
        <v>0</v>
      </c>
      <c r="O1995" s="50" t="n">
        <f aca="false">FilterPk!M$41</f>
        <v>0</v>
      </c>
      <c r="P1995" s="50" t="n">
        <f aca="false">FilterPk!N$41</f>
        <v>0</v>
      </c>
      <c r="Q1995" s="51" t="n">
        <f aca="false">FilterPk!O$41</f>
        <v>0</v>
      </c>
    </row>
    <row r="1996" customFormat="false" ht="12.75" hidden="false" customHeight="false" outlineLevel="0" collapsed="false">
      <c r="B1996" s="85" t="str">
        <f aca="false">FilterPk!A$42</f>
        <v>John Forney</v>
      </c>
      <c r="C1996" s="13" t="n">
        <f aca="false">C1995+1</f>
        <v>1995</v>
      </c>
      <c r="D1996" s="50" t="n">
        <f aca="false">FilterPk!B$42</f>
        <v>0</v>
      </c>
      <c r="E1996" s="50" t="n">
        <f aca="false">FilterPk!C$42</f>
        <v>0</v>
      </c>
      <c r="F1996" s="50" t="n">
        <f aca="false">FilterPk!D$42</f>
        <v>0</v>
      </c>
      <c r="G1996" s="50" t="n">
        <f aca="false">FilterPk!E$42</f>
        <v>0</v>
      </c>
      <c r="H1996" s="50" t="n">
        <f aca="false">FilterPk!F$42</f>
        <v>0</v>
      </c>
      <c r="I1996" s="50" t="n">
        <f aca="false">FilterPk!G$42</f>
        <v>0</v>
      </c>
      <c r="J1996" s="50" t="n">
        <f aca="false">FilterPk!H$42</f>
        <v>0</v>
      </c>
      <c r="K1996" s="50" t="n">
        <f aca="false">FilterPk!I$42</f>
        <v>0</v>
      </c>
      <c r="L1996" s="50" t="n">
        <f aca="false">FilterPk!J$42</f>
        <v>0</v>
      </c>
      <c r="M1996" s="50" t="n">
        <f aca="false">FilterPk!K$42</f>
        <v>0</v>
      </c>
      <c r="N1996" s="50" t="n">
        <f aca="false">FilterPk!L$42</f>
        <v>0</v>
      </c>
      <c r="O1996" s="50" t="n">
        <f aca="false">FilterPk!M$42</f>
        <v>0</v>
      </c>
      <c r="P1996" s="50" t="n">
        <f aca="false">FilterPk!N$42</f>
        <v>0</v>
      </c>
      <c r="Q1996" s="51" t="n">
        <f aca="false">FilterPk!O$42</f>
        <v>0</v>
      </c>
    </row>
    <row r="1997" customFormat="false" ht="12.75" hidden="false" customHeight="false" outlineLevel="0" collapsed="false">
      <c r="B1997" s="85" t="str">
        <f aca="false">FilterPk!A$43</f>
        <v>Mike Carson</v>
      </c>
      <c r="C1997" s="13" t="n">
        <f aca="false">C1996+1</f>
        <v>1996</v>
      </c>
      <c r="D1997" s="50" t="n">
        <f aca="false">FilterPk!B$43</f>
        <v>0</v>
      </c>
      <c r="E1997" s="50" t="n">
        <f aca="false">FilterPk!C$43</f>
        <v>0</v>
      </c>
      <c r="F1997" s="50" t="n">
        <f aca="false">FilterPk!D$43</f>
        <v>0</v>
      </c>
      <c r="G1997" s="50" t="n">
        <f aca="false">FilterPk!E$43</f>
        <v>0</v>
      </c>
      <c r="H1997" s="50" t="n">
        <f aca="false">FilterPk!F$43</f>
        <v>0</v>
      </c>
      <c r="I1997" s="50" t="n">
        <f aca="false">FilterPk!G$43</f>
        <v>0</v>
      </c>
      <c r="J1997" s="50" t="n">
        <f aca="false">FilterPk!H$43</f>
        <v>0</v>
      </c>
      <c r="K1997" s="50" t="n">
        <f aca="false">FilterPk!I$43</f>
        <v>0</v>
      </c>
      <c r="L1997" s="50" t="n">
        <f aca="false">FilterPk!J$43</f>
        <v>0</v>
      </c>
      <c r="M1997" s="50" t="n">
        <f aca="false">FilterPk!K$43</f>
        <v>0</v>
      </c>
      <c r="N1997" s="50" t="n">
        <f aca="false">FilterPk!L$43</f>
        <v>0</v>
      </c>
      <c r="O1997" s="50" t="n">
        <f aca="false">FilterPk!M$43</f>
        <v>0</v>
      </c>
      <c r="P1997" s="50" t="n">
        <f aca="false">FilterPk!N$43</f>
        <v>0</v>
      </c>
      <c r="Q1997" s="51" t="n">
        <f aca="false">FilterPk!O$43</f>
        <v>0</v>
      </c>
    </row>
    <row r="1998" customFormat="false" ht="12.75" hidden="false" customHeight="false" outlineLevel="0" collapsed="false">
      <c r="B1998" s="85" t="str">
        <f aca="false">FilterPk!A$44</f>
        <v>Chris Dorland</v>
      </c>
      <c r="C1998" s="13" t="n">
        <f aca="false">C1997+1</f>
        <v>1997</v>
      </c>
      <c r="D1998" s="50" t="n">
        <f aca="false">FilterPk!B$44</f>
        <v>0</v>
      </c>
      <c r="E1998" s="50" t="n">
        <f aca="false">FilterPk!C$44</f>
        <v>0</v>
      </c>
      <c r="F1998" s="50" t="n">
        <f aca="false">FilterPk!D$44</f>
        <v>0</v>
      </c>
      <c r="G1998" s="50" t="n">
        <f aca="false">FilterPk!E$44</f>
        <v>0</v>
      </c>
      <c r="H1998" s="50" t="n">
        <f aca="false">FilterPk!F$44</f>
        <v>0</v>
      </c>
      <c r="I1998" s="50" t="n">
        <f aca="false">FilterPk!G$44</f>
        <v>0</v>
      </c>
      <c r="J1998" s="50" t="n">
        <f aca="false">FilterPk!H$44</f>
        <v>0</v>
      </c>
      <c r="K1998" s="50" t="n">
        <f aca="false">FilterPk!I$44</f>
        <v>0</v>
      </c>
      <c r="L1998" s="50" t="n">
        <f aca="false">FilterPk!J$44</f>
        <v>0</v>
      </c>
      <c r="M1998" s="50" t="n">
        <f aca="false">FilterPk!K$44</f>
        <v>0</v>
      </c>
      <c r="N1998" s="50" t="n">
        <f aca="false">FilterPk!L$44</f>
        <v>0</v>
      </c>
      <c r="O1998" s="50" t="n">
        <f aca="false">FilterPk!M$44</f>
        <v>0</v>
      </c>
      <c r="P1998" s="50" t="n">
        <f aca="false">FilterPk!N$44</f>
        <v>0</v>
      </c>
      <c r="Q1998" s="51" t="n">
        <f aca="false">FilterPk!O$44</f>
        <v>0</v>
      </c>
    </row>
    <row r="1999" customFormat="false" ht="12.75" hidden="false" customHeight="false" outlineLevel="0" collapsed="false">
      <c r="B1999" s="85" t="str">
        <f aca="false">FilterPk!A$45</f>
        <v>Jeff King</v>
      </c>
      <c r="C1999" s="13" t="n">
        <f aca="false">C1998+1</f>
        <v>1998</v>
      </c>
      <c r="D1999" s="50" t="n">
        <f aca="false">FilterPk!B$45</f>
        <v>0</v>
      </c>
      <c r="E1999" s="50" t="n">
        <f aca="false">FilterPk!C$45</f>
        <v>0</v>
      </c>
      <c r="F1999" s="50" t="n">
        <f aca="false">FilterPk!D$45</f>
        <v>0</v>
      </c>
      <c r="G1999" s="50" t="n">
        <f aca="false">FilterPk!E$45</f>
        <v>0</v>
      </c>
      <c r="H1999" s="50" t="n">
        <f aca="false">FilterPk!F$45</f>
        <v>0</v>
      </c>
      <c r="I1999" s="50" t="n">
        <f aca="false">FilterPk!G$45</f>
        <v>0</v>
      </c>
      <c r="J1999" s="50" t="n">
        <f aca="false">FilterPk!H$45</f>
        <v>0</v>
      </c>
      <c r="K1999" s="50" t="n">
        <f aca="false">FilterPk!I$45</f>
        <v>0</v>
      </c>
      <c r="L1999" s="50" t="n">
        <f aca="false">FilterPk!J$45</f>
        <v>0</v>
      </c>
      <c r="M1999" s="50" t="n">
        <f aca="false">FilterPk!K$45</f>
        <v>0</v>
      </c>
      <c r="N1999" s="50" t="n">
        <f aca="false">FilterPk!L$45</f>
        <v>0</v>
      </c>
      <c r="O1999" s="50" t="n">
        <f aca="false">FilterPk!M$45</f>
        <v>0</v>
      </c>
      <c r="P1999" s="50" t="n">
        <f aca="false">FilterPk!N$45</f>
        <v>0</v>
      </c>
      <c r="Q1999" s="51" t="n">
        <f aca="false">FilterPk!O$45</f>
        <v>0</v>
      </c>
    </row>
    <row r="2000" customFormat="false" ht="12.75" hidden="false" customHeight="false" outlineLevel="0" collapsed="false">
      <c r="B2000" s="85" t="n">
        <f aca="false">FilterPk!A$46</f>
        <v>0</v>
      </c>
      <c r="C2000" s="13" t="n">
        <f aca="false">C1999+1</f>
        <v>1999</v>
      </c>
      <c r="D2000" s="50" t="n">
        <f aca="false">FilterPk!B$46</f>
        <v>0</v>
      </c>
      <c r="E2000" s="50" t="n">
        <f aca="false">FilterPk!C$46</f>
        <v>0</v>
      </c>
      <c r="F2000" s="50" t="n">
        <f aca="false">FilterPk!D$46</f>
        <v>0</v>
      </c>
      <c r="G2000" s="50" t="n">
        <f aca="false">FilterPk!E$46</f>
        <v>0</v>
      </c>
      <c r="H2000" s="50" t="n">
        <f aca="false">FilterPk!F$46</f>
        <v>0</v>
      </c>
      <c r="I2000" s="50" t="n">
        <f aca="false">FilterPk!G$46</f>
        <v>0</v>
      </c>
      <c r="J2000" s="50" t="n">
        <f aca="false">FilterPk!H$46</f>
        <v>0</v>
      </c>
      <c r="K2000" s="50" t="n">
        <f aca="false">FilterPk!I$46</f>
        <v>0</v>
      </c>
      <c r="L2000" s="50" t="n">
        <f aca="false">FilterPk!J$46</f>
        <v>0</v>
      </c>
      <c r="M2000" s="50" t="n">
        <f aca="false">FilterPk!K$46</f>
        <v>0</v>
      </c>
      <c r="N2000" s="50" t="n">
        <f aca="false">FilterPk!L$46</f>
        <v>0</v>
      </c>
      <c r="O2000" s="50" t="n">
        <f aca="false">FilterPk!M$46</f>
        <v>0</v>
      </c>
      <c r="P2000" s="50" t="n">
        <f aca="false">FilterPk!N$46</f>
        <v>0</v>
      </c>
      <c r="Q2000" s="51" t="n">
        <f aca="false">FilterPk!O$46</f>
        <v>0</v>
      </c>
    </row>
    <row r="2001" customFormat="false" ht="12.75" hidden="false" customHeight="false" outlineLevel="0" collapsed="false">
      <c r="B2001" s="87" t="n">
        <f aca="false">FilterPk!A$47</f>
        <v>0</v>
      </c>
      <c r="C2001" s="64" t="n">
        <f aca="false">C2000+1</f>
        <v>2000</v>
      </c>
      <c r="D2001" s="54" t="n">
        <f aca="false">FilterPk!B$47</f>
        <v>0</v>
      </c>
      <c r="E2001" s="54" t="n">
        <f aca="false">FilterPk!C$47</f>
        <v>0</v>
      </c>
      <c r="F2001" s="54" t="n">
        <f aca="false">FilterPk!D$47</f>
        <v>0</v>
      </c>
      <c r="G2001" s="54" t="n">
        <f aca="false">FilterPk!E$47</f>
        <v>0</v>
      </c>
      <c r="H2001" s="54" t="n">
        <f aca="false">FilterPk!F$47</f>
        <v>0</v>
      </c>
      <c r="I2001" s="54" t="n">
        <f aca="false">FilterPk!G$47</f>
        <v>0</v>
      </c>
      <c r="J2001" s="54" t="n">
        <f aca="false">FilterPk!H$47</f>
        <v>0</v>
      </c>
      <c r="K2001" s="54" t="n">
        <f aca="false">FilterPk!I$47</f>
        <v>0</v>
      </c>
      <c r="L2001" s="54" t="n">
        <f aca="false">FilterPk!J$47</f>
        <v>0</v>
      </c>
      <c r="M2001" s="54" t="n">
        <f aca="false">FilterPk!K$47</f>
        <v>0</v>
      </c>
      <c r="N2001" s="54" t="n">
        <f aca="false">FilterPk!L$47</f>
        <v>0</v>
      </c>
      <c r="O2001" s="54" t="n">
        <f aca="false">FilterPk!M$47</f>
        <v>0</v>
      </c>
      <c r="P2001" s="54" t="n">
        <f aca="false">FilterPk!N$47</f>
        <v>0</v>
      </c>
      <c r="Q2001" s="55" t="n">
        <f aca="false">FilterPk!O$47</f>
        <v>0</v>
      </c>
    </row>
    <row r="2002" customFormat="false" ht="12.75" hidden="false" customHeight="false" outlineLevel="0" collapsed="false">
      <c r="A2002" s="0" t="n">
        <f aca="false">A1962+1</f>
        <v>51</v>
      </c>
      <c r="B2002" s="57" t="n">
        <f aca="false">FilterPk!D$1</f>
        <v>36907</v>
      </c>
      <c r="C2002" s="58" t="n">
        <f aca="false">C2001+1</f>
        <v>2001</v>
      </c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83"/>
    </row>
    <row r="2003" customFormat="false" ht="12.75" hidden="false" customHeight="false" outlineLevel="0" collapsed="false">
      <c r="B2003" s="61"/>
      <c r="C2003" s="13" t="n">
        <f aca="false">C2002+1</f>
        <v>2002</v>
      </c>
      <c r="D2003" s="13"/>
      <c r="E2003" s="21" t="s">
        <v>5</v>
      </c>
      <c r="F2003" s="21" t="s">
        <v>6</v>
      </c>
      <c r="G2003" s="21" t="s">
        <v>7</v>
      </c>
      <c r="H2003" s="21" t="s">
        <v>8</v>
      </c>
      <c r="I2003" s="21" t="s">
        <v>9</v>
      </c>
      <c r="J2003" s="21" t="s">
        <v>10</v>
      </c>
      <c r="K2003" s="21" t="s">
        <v>11</v>
      </c>
      <c r="L2003" s="21" t="s">
        <v>12</v>
      </c>
      <c r="M2003" s="21" t="s">
        <v>13</v>
      </c>
      <c r="N2003" s="21" t="s">
        <v>14</v>
      </c>
      <c r="O2003" s="21" t="n">
        <v>2002</v>
      </c>
      <c r="P2003" s="21" t="s">
        <v>15</v>
      </c>
      <c r="Q2003" s="84" t="s">
        <v>16</v>
      </c>
    </row>
    <row r="2004" customFormat="false" ht="12.75" hidden="false" customHeight="false" outlineLevel="0" collapsed="false">
      <c r="B2004" s="85" t="str">
        <f aca="false">FilterPk!A$9</f>
        <v>Power positions</v>
      </c>
      <c r="C2004" s="13" t="n">
        <f aca="false">C2003+1</f>
        <v>2003</v>
      </c>
      <c r="D2004" s="13" t="s">
        <v>4</v>
      </c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86"/>
    </row>
    <row r="2005" customFormat="false" ht="12.75" hidden="false" customHeight="false" outlineLevel="0" collapsed="false">
      <c r="B2005" s="85" t="str">
        <f aca="false">FilterPk!A$10</f>
        <v>East Position</v>
      </c>
      <c r="C2005" s="13" t="n">
        <f aca="false">C2004+1</f>
        <v>2004</v>
      </c>
      <c r="D2005" s="50" t="n">
        <f aca="false">FilterPk!B$10</f>
        <v>34784396.7946123</v>
      </c>
      <c r="E2005" s="50" t="n">
        <f aca="false">FilterPk!C$10</f>
        <v>75045.54</v>
      </c>
      <c r="F2005" s="50" t="n">
        <f aca="false">FilterPk!D$10</f>
        <v>84629.15</v>
      </c>
      <c r="G2005" s="50" t="n">
        <f aca="false">FilterPk!E$10</f>
        <v>1358824.72</v>
      </c>
      <c r="H2005" s="50" t="n">
        <f aca="false">FilterPk!F$10</f>
        <v>1120662.53</v>
      </c>
      <c r="I2005" s="50" t="n">
        <f aca="false">FilterPk!G$10</f>
        <v>422841.14</v>
      </c>
      <c r="J2005" s="50" t="n">
        <f aca="false">FilterPk!H$10</f>
        <v>788810.55</v>
      </c>
      <c r="K2005" s="50" t="n">
        <f aca="false">FilterPk!I$10</f>
        <v>1076253.71</v>
      </c>
      <c r="L2005" s="50" t="n">
        <f aca="false">FilterPk!J$10</f>
        <v>363159.42</v>
      </c>
      <c r="M2005" s="50" t="n">
        <f aca="false">FilterPk!K$10</f>
        <v>5764043.19</v>
      </c>
      <c r="N2005" s="50" t="n">
        <f aca="false">FilterPk!L$10</f>
        <v>11054269.95</v>
      </c>
      <c r="O2005" s="50" t="n">
        <f aca="false">FilterPk!M$10</f>
        <v>3650317.45</v>
      </c>
      <c r="P2005" s="50" t="n">
        <f aca="false">FilterPk!N$10</f>
        <v>-1642778.44</v>
      </c>
      <c r="Q2005" s="51" t="n">
        <f aca="false">FilterPk!O$10</f>
        <v>13061808.96</v>
      </c>
    </row>
    <row r="2006" customFormat="false" ht="12.75" hidden="false" customHeight="false" outlineLevel="0" collapsed="false">
      <c r="B2006" s="85" t="str">
        <f aca="false">FilterPk!A$11</f>
        <v>East Power Mgmt</v>
      </c>
      <c r="C2006" s="13" t="n">
        <f aca="false">C2005+1</f>
        <v>2005</v>
      </c>
      <c r="D2006" s="50" t="n">
        <f aca="false">FilterPk!B$11</f>
        <v>7547347.04451418</v>
      </c>
      <c r="E2006" s="50" t="n">
        <f aca="false">FilterPk!C$11</f>
        <v>43646.27</v>
      </c>
      <c r="F2006" s="50" t="n">
        <f aca="false">FilterPk!D$11</f>
        <v>-98133.28</v>
      </c>
      <c r="G2006" s="50" t="n">
        <f aca="false">FilterPk!E$11</f>
        <v>107993.78</v>
      </c>
      <c r="H2006" s="50" t="n">
        <f aca="false">FilterPk!F$11</f>
        <v>155786.29</v>
      </c>
      <c r="I2006" s="50" t="n">
        <f aca="false">FilterPk!G$11</f>
        <v>89357.34</v>
      </c>
      <c r="J2006" s="50" t="n">
        <f aca="false">FilterPk!H$11</f>
        <v>247101.13</v>
      </c>
      <c r="K2006" s="50" t="n">
        <f aca="false">FilterPk!I$11</f>
        <v>307386.28</v>
      </c>
      <c r="L2006" s="50" t="n">
        <f aca="false">FilterPk!J$11</f>
        <v>108209.05</v>
      </c>
      <c r="M2006" s="50" t="n">
        <f aca="false">FilterPk!K$11</f>
        <v>1338376.99</v>
      </c>
      <c r="N2006" s="50" t="n">
        <f aca="false">FilterPk!L$11</f>
        <v>2299723.85</v>
      </c>
      <c r="O2006" s="50" t="n">
        <f aca="false">FilterPk!M$11</f>
        <v>606348.53</v>
      </c>
      <c r="P2006" s="50" t="n">
        <f aca="false">FilterPk!N$11</f>
        <v>61912.21</v>
      </c>
      <c r="Q2006" s="51" t="n">
        <f aca="false">FilterPk!O$11</f>
        <v>2967984.59</v>
      </c>
    </row>
    <row r="2007" customFormat="false" ht="12.75" hidden="false" customHeight="false" outlineLevel="0" collapsed="false">
      <c r="B2007" s="85" t="str">
        <f aca="false">FilterPk!A$12</f>
        <v>Long Term Options</v>
      </c>
      <c r="C2007" s="13" t="n">
        <f aca="false">C2006+1</f>
        <v>2006</v>
      </c>
      <c r="D2007" s="50" t="n">
        <f aca="false">FilterPk!B$12</f>
        <v>0</v>
      </c>
      <c r="E2007" s="50" t="n">
        <f aca="false">FilterPk!C$12</f>
        <v>0</v>
      </c>
      <c r="F2007" s="50" t="n">
        <f aca="false">FilterPk!D$12</f>
        <v>0</v>
      </c>
      <c r="G2007" s="50" t="n">
        <f aca="false">FilterPk!E$12</f>
        <v>0</v>
      </c>
      <c r="H2007" s="50" t="n">
        <f aca="false">FilterPk!F$12</f>
        <v>0</v>
      </c>
      <c r="I2007" s="50" t="n">
        <f aca="false">FilterPk!G$12</f>
        <v>0</v>
      </c>
      <c r="J2007" s="50" t="n">
        <f aca="false">FilterPk!H$12</f>
        <v>0</v>
      </c>
      <c r="K2007" s="50" t="n">
        <f aca="false">FilterPk!I$12</f>
        <v>0</v>
      </c>
      <c r="L2007" s="50" t="n">
        <f aca="false">FilterPk!J$12</f>
        <v>0</v>
      </c>
      <c r="M2007" s="50" t="n">
        <f aca="false">FilterPk!K$12</f>
        <v>0</v>
      </c>
      <c r="N2007" s="50" t="n">
        <f aca="false">FilterPk!L$12</f>
        <v>0</v>
      </c>
      <c r="O2007" s="50" t="n">
        <f aca="false">FilterPk!M$12</f>
        <v>0</v>
      </c>
      <c r="P2007" s="50" t="n">
        <f aca="false">FilterPk!N$12</f>
        <v>0</v>
      </c>
      <c r="Q2007" s="51" t="n">
        <f aca="false">FilterPk!O$12</f>
        <v>0</v>
      </c>
    </row>
    <row r="2008" customFormat="false" ht="12.75" hidden="false" customHeight="false" outlineLevel="0" collapsed="false">
      <c r="B2008" s="85" t="str">
        <f aca="false">FilterPk!A$13</f>
        <v>LT-MIDWEST</v>
      </c>
      <c r="C2008" s="13" t="n">
        <f aca="false">C2007+1</f>
        <v>2007</v>
      </c>
      <c r="D2008" s="50" t="n">
        <f aca="false">FilterPk!B$13</f>
        <v>7151089.47366245</v>
      </c>
      <c r="E2008" s="50" t="n">
        <f aca="false">FilterPk!C$13</f>
        <v>48283.08</v>
      </c>
      <c r="F2008" s="50" t="n">
        <f aca="false">FilterPk!D$13</f>
        <v>-141448.54</v>
      </c>
      <c r="G2008" s="50" t="n">
        <f aca="false">FilterPk!E$13</f>
        <v>574622.66</v>
      </c>
      <c r="H2008" s="50" t="n">
        <f aca="false">FilterPk!F$13</f>
        <v>298097.27</v>
      </c>
      <c r="I2008" s="50" t="n">
        <f aca="false">FilterPk!G$13</f>
        <v>249481.43</v>
      </c>
      <c r="J2008" s="50" t="n">
        <f aca="false">FilterPk!H$13</f>
        <v>119379.88</v>
      </c>
      <c r="K2008" s="50" t="n">
        <f aca="false">FilterPk!I$13</f>
        <v>25994.27</v>
      </c>
      <c r="L2008" s="50" t="n">
        <f aca="false">FilterPk!J$13</f>
        <v>156242.15</v>
      </c>
      <c r="M2008" s="50" t="n">
        <f aca="false">FilterPk!K$13</f>
        <v>1762908.33</v>
      </c>
      <c r="N2008" s="50" t="n">
        <f aca="false">FilterPk!L$13</f>
        <v>3093560.53</v>
      </c>
      <c r="O2008" s="50" t="n">
        <f aca="false">FilterPk!M$13</f>
        <v>565730</v>
      </c>
      <c r="P2008" s="50" t="n">
        <f aca="false">FilterPk!N$13</f>
        <v>-439379.19</v>
      </c>
      <c r="Q2008" s="51" t="n">
        <f aca="false">FilterPk!O$13</f>
        <v>3219911.34</v>
      </c>
    </row>
    <row r="2009" customFormat="false" ht="12.75" hidden="false" customHeight="false" outlineLevel="0" collapsed="false">
      <c r="B2009" s="85" t="str">
        <f aca="false">FilterPk!A$14</f>
        <v>ST-ECAR</v>
      </c>
      <c r="C2009" s="13" t="n">
        <f aca="false">C2008+1</f>
        <v>2008</v>
      </c>
      <c r="D2009" s="50" t="n">
        <f aca="false">FilterPk!B$14</f>
        <v>238101.441960815</v>
      </c>
      <c r="E2009" s="50" t="n">
        <f aca="false">FilterPk!C$14</f>
        <v>13522.23</v>
      </c>
      <c r="F2009" s="50" t="n">
        <f aca="false">FilterPk!D$14</f>
        <v>15838.59</v>
      </c>
      <c r="G2009" s="50" t="n">
        <f aca="false">FilterPk!E$14</f>
        <v>0</v>
      </c>
      <c r="H2009" s="50" t="n">
        <f aca="false">FilterPk!F$14</f>
        <v>0</v>
      </c>
      <c r="I2009" s="50" t="n">
        <f aca="false">FilterPk!G$14</f>
        <v>0</v>
      </c>
      <c r="J2009" s="50" t="n">
        <f aca="false">FilterPk!H$14</f>
        <v>0</v>
      </c>
      <c r="K2009" s="50" t="n">
        <f aca="false">FilterPk!I$14</f>
        <v>0</v>
      </c>
      <c r="L2009" s="50" t="n">
        <f aca="false">FilterPk!J$14</f>
        <v>0</v>
      </c>
      <c r="M2009" s="50" t="n">
        <f aca="false">FilterPk!K$14</f>
        <v>0</v>
      </c>
      <c r="N2009" s="50" t="n">
        <f aca="false">FilterPk!L$14</f>
        <v>29360.82</v>
      </c>
      <c r="O2009" s="50" t="n">
        <f aca="false">FilterPk!M$14</f>
        <v>0</v>
      </c>
      <c r="P2009" s="50" t="n">
        <f aca="false">FilterPk!N$14</f>
        <v>0</v>
      </c>
      <c r="Q2009" s="51" t="n">
        <f aca="false">FilterPk!O$14</f>
        <v>29360.82</v>
      </c>
    </row>
    <row r="2010" customFormat="false" ht="12.75" hidden="false" customHeight="false" outlineLevel="0" collapsed="false">
      <c r="B2010" s="85" t="str">
        <f aca="false">FilterPk!A$15</f>
        <v>ST- MAPP</v>
      </c>
      <c r="C2010" s="13" t="n">
        <f aca="false">C2009+1</f>
        <v>2009</v>
      </c>
      <c r="D2010" s="50" t="n">
        <f aca="false">FilterPk!B$15</f>
        <v>254636.614020626</v>
      </c>
      <c r="E2010" s="50" t="n">
        <f aca="false">FilterPk!C$15</f>
        <v>795.43</v>
      </c>
      <c r="F2010" s="50" t="n">
        <f aca="false">FilterPk!D$15</f>
        <v>39596.48</v>
      </c>
      <c r="G2010" s="50" t="n">
        <f aca="false">FilterPk!E$15</f>
        <v>26009.8</v>
      </c>
      <c r="H2010" s="50" t="n">
        <f aca="false">FilterPk!F$15</f>
        <v>8238.75</v>
      </c>
      <c r="I2010" s="50" t="n">
        <f aca="false">FilterPk!G$15</f>
        <v>0</v>
      </c>
      <c r="J2010" s="50" t="n">
        <f aca="false">FilterPk!H$15</f>
        <v>0</v>
      </c>
      <c r="K2010" s="50" t="n">
        <f aca="false">FilterPk!I$15</f>
        <v>0</v>
      </c>
      <c r="L2010" s="50" t="n">
        <f aca="false">FilterPk!J$15</f>
        <v>0</v>
      </c>
      <c r="M2010" s="50" t="n">
        <f aca="false">FilterPk!K$15</f>
        <v>0</v>
      </c>
      <c r="N2010" s="50" t="n">
        <f aca="false">FilterPk!L$15</f>
        <v>74640.46</v>
      </c>
      <c r="O2010" s="50" t="n">
        <f aca="false">FilterPk!M$15</f>
        <v>0</v>
      </c>
      <c r="P2010" s="50" t="n">
        <f aca="false">FilterPk!N$15</f>
        <v>0</v>
      </c>
      <c r="Q2010" s="51" t="n">
        <f aca="false">FilterPk!O$15</f>
        <v>74640.46</v>
      </c>
    </row>
    <row r="2011" customFormat="false" ht="12.75" hidden="false" customHeight="false" outlineLevel="0" collapsed="false">
      <c r="B2011" s="85" t="str">
        <f aca="false">FilterPk!A$16</f>
        <v>ST- MAIN</v>
      </c>
      <c r="C2011" s="13" t="n">
        <f aca="false">C2010+1</f>
        <v>2010</v>
      </c>
      <c r="D2011" s="50" t="n">
        <f aca="false">FilterPk!B$16</f>
        <v>694293.253349893</v>
      </c>
      <c r="E2011" s="50" t="n">
        <f aca="false">FilterPk!C$16</f>
        <v>-2349.61</v>
      </c>
      <c r="F2011" s="50" t="n">
        <f aca="false">FilterPk!D$16</f>
        <v>15903</v>
      </c>
      <c r="G2011" s="50" t="n">
        <f aca="false">FilterPk!E$16</f>
        <v>69359.47</v>
      </c>
      <c r="H2011" s="50" t="n">
        <f aca="false">FilterPk!F$16</f>
        <v>0</v>
      </c>
      <c r="I2011" s="50" t="n">
        <f aca="false">FilterPk!G$16</f>
        <v>0</v>
      </c>
      <c r="J2011" s="50" t="n">
        <f aca="false">FilterPk!H$16</f>
        <v>0</v>
      </c>
      <c r="K2011" s="50" t="n">
        <f aca="false">FilterPk!I$16</f>
        <v>0</v>
      </c>
      <c r="L2011" s="50" t="n">
        <f aca="false">FilterPk!J$16</f>
        <v>0</v>
      </c>
      <c r="M2011" s="50" t="n">
        <f aca="false">FilterPk!K$16</f>
        <v>0</v>
      </c>
      <c r="N2011" s="50" t="n">
        <f aca="false">FilterPk!L$16</f>
        <v>82912.86</v>
      </c>
      <c r="O2011" s="50" t="n">
        <f aca="false">FilterPk!M$16</f>
        <v>0</v>
      </c>
      <c r="P2011" s="50" t="n">
        <f aca="false">FilterPk!N$16</f>
        <v>0</v>
      </c>
      <c r="Q2011" s="51" t="n">
        <f aca="false">FilterPk!O$16</f>
        <v>82912.86</v>
      </c>
    </row>
    <row r="2012" customFormat="false" ht="12.75" hidden="false" customHeight="false" outlineLevel="0" collapsed="false">
      <c r="B2012" s="85" t="str">
        <f aca="false">FilterPk!A$17</f>
        <v>MW-ANALYST</v>
      </c>
      <c r="C2012" s="13" t="n">
        <f aca="false">C2011+1</f>
        <v>2011</v>
      </c>
      <c r="D2012" s="50" t="n">
        <f aca="false">FilterPk!B$17</f>
        <v>0</v>
      </c>
      <c r="E2012" s="50" t="n">
        <f aca="false">FilterPk!C$17</f>
        <v>6363.4</v>
      </c>
      <c r="F2012" s="50" t="n">
        <f aca="false">FilterPk!D$17</f>
        <v>15838.59</v>
      </c>
      <c r="G2012" s="50" t="n">
        <f aca="false">FilterPk!E$17</f>
        <v>0</v>
      </c>
      <c r="H2012" s="50" t="n">
        <f aca="false">FilterPk!F$17</f>
        <v>0</v>
      </c>
      <c r="I2012" s="50" t="n">
        <f aca="false">FilterPk!G$17</f>
        <v>0</v>
      </c>
      <c r="J2012" s="50" t="n">
        <f aca="false">FilterPk!H$17</f>
        <v>0</v>
      </c>
      <c r="K2012" s="50" t="n">
        <f aca="false">FilterPk!I$17</f>
        <v>0</v>
      </c>
      <c r="L2012" s="50" t="n">
        <f aca="false">FilterPk!J$17</f>
        <v>0</v>
      </c>
      <c r="M2012" s="50" t="n">
        <f aca="false">FilterPk!K$17</f>
        <v>0</v>
      </c>
      <c r="N2012" s="50" t="n">
        <f aca="false">FilterPk!L$17</f>
        <v>22201.99</v>
      </c>
      <c r="O2012" s="50" t="n">
        <f aca="false">FilterPk!M$17</f>
        <v>0</v>
      </c>
      <c r="P2012" s="50" t="n">
        <f aca="false">FilterPk!N$17</f>
        <v>0</v>
      </c>
      <c r="Q2012" s="51" t="n">
        <f aca="false">FilterPk!O$17</f>
        <v>22201.99</v>
      </c>
    </row>
    <row r="2013" customFormat="false" ht="12.75" hidden="false" customHeight="false" outlineLevel="0" collapsed="false">
      <c r="B2013" s="85" t="str">
        <f aca="false">FilterPk!A$18</f>
        <v>LT-NE</v>
      </c>
      <c r="C2013" s="13" t="n">
        <f aca="false">C2012+1</f>
        <v>2012</v>
      </c>
      <c r="D2013" s="50" t="n">
        <f aca="false">FilterPk!B$18</f>
        <v>6187311.37539291</v>
      </c>
      <c r="E2013" s="50" t="n">
        <f aca="false">FilterPk!C$18</f>
        <v>-37254.47</v>
      </c>
      <c r="F2013" s="50" t="n">
        <f aca="false">FilterPk!D$18</f>
        <v>2562.91</v>
      </c>
      <c r="G2013" s="50" t="n">
        <f aca="false">FilterPk!E$18</f>
        <v>-23211.32</v>
      </c>
      <c r="H2013" s="50" t="n">
        <f aca="false">FilterPk!F$18</f>
        <v>263627.18</v>
      </c>
      <c r="I2013" s="50" t="n">
        <f aca="false">FilterPk!G$18</f>
        <v>-59813.36</v>
      </c>
      <c r="J2013" s="50" t="n">
        <f aca="false">FilterPk!H$18</f>
        <v>155752.04</v>
      </c>
      <c r="K2013" s="50" t="n">
        <f aca="false">FilterPk!I$18</f>
        <v>121018.38</v>
      </c>
      <c r="L2013" s="50" t="n">
        <f aca="false">FilterPk!J$18</f>
        <v>-53378.32</v>
      </c>
      <c r="M2013" s="50" t="n">
        <f aca="false">FilterPk!K$18</f>
        <v>995570.8</v>
      </c>
      <c r="N2013" s="50" t="n">
        <f aca="false">FilterPk!L$18</f>
        <v>1364873.84</v>
      </c>
      <c r="O2013" s="50" t="n">
        <f aca="false">FilterPk!M$18</f>
        <v>1053007.86</v>
      </c>
      <c r="P2013" s="50" t="n">
        <f aca="false">FilterPk!N$18</f>
        <v>-2593897.5</v>
      </c>
      <c r="Q2013" s="51" t="n">
        <f aca="false">FilterPk!O$18</f>
        <v>-176015.800000001</v>
      </c>
    </row>
    <row r="2014" customFormat="false" ht="12.75" hidden="false" customHeight="false" outlineLevel="0" collapsed="false">
      <c r="B2014" s="85" t="str">
        <f aca="false">FilterPk!A$19</f>
        <v>LT-PJM</v>
      </c>
      <c r="C2014" s="13" t="n">
        <f aca="false">C2013+1</f>
        <v>2013</v>
      </c>
      <c r="D2014" s="50" t="n">
        <f aca="false">FilterPk!B$19</f>
        <v>1818236.42109565</v>
      </c>
      <c r="E2014" s="50" t="n">
        <f aca="false">FilterPk!C$19</f>
        <v>25453.61</v>
      </c>
      <c r="F2014" s="50" t="n">
        <f aca="false">FilterPk!D$19</f>
        <v>45536</v>
      </c>
      <c r="G2014" s="50" t="n">
        <f aca="false">FilterPk!E$19</f>
        <v>312117.59</v>
      </c>
      <c r="H2014" s="50" t="n">
        <f aca="false">FilterPk!F$19</f>
        <v>211118</v>
      </c>
      <c r="I2014" s="50" t="n">
        <f aca="false">FilterPk!G$19</f>
        <v>0</v>
      </c>
      <c r="J2014" s="50" t="n">
        <f aca="false">FilterPk!H$19</f>
        <v>24536.25</v>
      </c>
      <c r="K2014" s="50" t="n">
        <f aca="false">FilterPk!I$19</f>
        <v>-12662.37</v>
      </c>
      <c r="L2014" s="50" t="n">
        <f aca="false">FilterPk!J$19</f>
        <v>-30078</v>
      </c>
      <c r="M2014" s="50" t="n">
        <f aca="false">FilterPk!K$19</f>
        <v>243523.27</v>
      </c>
      <c r="N2014" s="50" t="n">
        <f aca="false">FilterPk!L$19</f>
        <v>819544.35</v>
      </c>
      <c r="O2014" s="50" t="n">
        <f aca="false">FilterPk!M$19</f>
        <v>125485.18</v>
      </c>
      <c r="P2014" s="50" t="n">
        <f aca="false">FilterPk!N$19</f>
        <v>177105.54</v>
      </c>
      <c r="Q2014" s="51" t="n">
        <f aca="false">FilterPk!O$19</f>
        <v>1122135.07</v>
      </c>
    </row>
    <row r="2015" customFormat="false" ht="12.75" hidden="false" customHeight="false" outlineLevel="0" collapsed="false">
      <c r="B2015" s="85" t="str">
        <f aca="false">FilterPk!A$20</f>
        <v>LT- NY</v>
      </c>
      <c r="C2015" s="13" t="n">
        <f aca="false">C2014+1</f>
        <v>2014</v>
      </c>
      <c r="D2015" s="50" t="n">
        <f aca="false">FilterPk!B$20</f>
        <v>0</v>
      </c>
      <c r="E2015" s="50" t="n">
        <f aca="false">FilterPk!C$20</f>
        <v>-15908.51</v>
      </c>
      <c r="F2015" s="50" t="n">
        <f aca="false">FilterPk!D$20</f>
        <v>63126.67</v>
      </c>
      <c r="G2015" s="50" t="n">
        <f aca="false">FilterPk!E$20</f>
        <v>-17376.91</v>
      </c>
      <c r="H2015" s="50" t="n">
        <f aca="false">FilterPk!F$20</f>
        <v>0</v>
      </c>
      <c r="I2015" s="50" t="n">
        <f aca="false">FilterPk!G$20</f>
        <v>0</v>
      </c>
      <c r="J2015" s="50" t="n">
        <f aca="false">FilterPk!H$20</f>
        <v>0</v>
      </c>
      <c r="K2015" s="50" t="n">
        <f aca="false">FilterPk!I$20</f>
        <v>0</v>
      </c>
      <c r="L2015" s="50" t="n">
        <f aca="false">FilterPk!J$20</f>
        <v>0</v>
      </c>
      <c r="M2015" s="50" t="n">
        <f aca="false">FilterPk!K$20</f>
        <v>146381.01</v>
      </c>
      <c r="N2015" s="50" t="n">
        <f aca="false">FilterPk!L$20</f>
        <v>176222.26</v>
      </c>
      <c r="O2015" s="50" t="n">
        <f aca="false">FilterPk!M$20</f>
        <v>281909.77</v>
      </c>
      <c r="P2015" s="50" t="n">
        <f aca="false">FilterPk!N$20</f>
        <v>-177475.64</v>
      </c>
      <c r="Q2015" s="51" t="n">
        <f aca="false">FilterPk!O$20</f>
        <v>280656.39</v>
      </c>
    </row>
    <row r="2016" customFormat="false" ht="12.75" hidden="false" customHeight="false" outlineLevel="0" collapsed="false">
      <c r="B2016" s="85" t="str">
        <f aca="false">FilterPk!A$21</f>
        <v>ST- PJM</v>
      </c>
      <c r="C2016" s="13" t="n">
        <f aca="false">C2015+1</f>
        <v>2015</v>
      </c>
      <c r="D2016" s="50" t="n">
        <f aca="false">FilterPk!B$21</f>
        <v>1243093.71447674</v>
      </c>
      <c r="E2016" s="50" t="n">
        <f aca="false">FilterPk!C$21</f>
        <v>-91155.75</v>
      </c>
      <c r="F2016" s="50" t="n">
        <f aca="false">FilterPk!D$21</f>
        <v>-47515.78</v>
      </c>
      <c r="G2016" s="50" t="n">
        <f aca="false">FilterPk!E$21</f>
        <v>0</v>
      </c>
      <c r="H2016" s="50" t="n">
        <f aca="false">FilterPk!F$21</f>
        <v>0</v>
      </c>
      <c r="I2016" s="50" t="n">
        <f aca="false">FilterPk!G$21</f>
        <v>0</v>
      </c>
      <c r="J2016" s="50" t="n">
        <f aca="false">FilterPk!H$21</f>
        <v>0</v>
      </c>
      <c r="K2016" s="50" t="n">
        <f aca="false">FilterPk!I$21</f>
        <v>0</v>
      </c>
      <c r="L2016" s="50" t="n">
        <f aca="false">FilterPk!J$21</f>
        <v>0</v>
      </c>
      <c r="M2016" s="50" t="n">
        <f aca="false">FilterPk!K$21</f>
        <v>0</v>
      </c>
      <c r="N2016" s="50" t="n">
        <f aca="false">FilterPk!L$21</f>
        <v>-138671.53</v>
      </c>
      <c r="O2016" s="50" t="n">
        <f aca="false">FilterPk!M$21</f>
        <v>0</v>
      </c>
      <c r="P2016" s="50" t="n">
        <f aca="false">FilterPk!N$21</f>
        <v>0</v>
      </c>
      <c r="Q2016" s="51" t="n">
        <f aca="false">FilterPk!O$21</f>
        <v>-138671.53</v>
      </c>
    </row>
    <row r="2017" customFormat="false" ht="12.75" hidden="false" customHeight="false" outlineLevel="0" collapsed="false">
      <c r="B2017" s="85" t="str">
        <f aca="false">FilterPk!A$22</f>
        <v>ST- NENG</v>
      </c>
      <c r="C2017" s="13" t="n">
        <f aca="false">C2016+1</f>
        <v>2016</v>
      </c>
      <c r="D2017" s="50" t="n">
        <f aca="false">FilterPk!B$22</f>
        <v>539719.375927685</v>
      </c>
      <c r="E2017" s="50" t="n">
        <f aca="false">FilterPk!C$22</f>
        <v>13161.19</v>
      </c>
      <c r="F2017" s="50" t="n">
        <f aca="false">FilterPk!D$22</f>
        <v>63418.82</v>
      </c>
      <c r="G2017" s="50" t="n">
        <f aca="false">FilterPk!E$22</f>
        <v>0</v>
      </c>
      <c r="H2017" s="50" t="n">
        <f aca="false">FilterPk!F$22</f>
        <v>0</v>
      </c>
      <c r="I2017" s="50" t="n">
        <f aca="false">FilterPk!G$22</f>
        <v>0</v>
      </c>
      <c r="J2017" s="50" t="n">
        <f aca="false">FilterPk!H$22</f>
        <v>0</v>
      </c>
      <c r="K2017" s="50" t="n">
        <f aca="false">FilterPk!I$22</f>
        <v>0</v>
      </c>
      <c r="L2017" s="50" t="n">
        <f aca="false">FilterPk!J$22</f>
        <v>0</v>
      </c>
      <c r="M2017" s="50" t="n">
        <f aca="false">FilterPk!K$22</f>
        <v>0</v>
      </c>
      <c r="N2017" s="50" t="n">
        <f aca="false">FilterPk!L$22</f>
        <v>76580.01</v>
      </c>
      <c r="O2017" s="50" t="n">
        <f aca="false">FilterPk!M$22</f>
        <v>0</v>
      </c>
      <c r="P2017" s="50" t="n">
        <f aca="false">FilterPk!N$22</f>
        <v>0</v>
      </c>
      <c r="Q2017" s="51" t="n">
        <f aca="false">FilterPk!O$22</f>
        <v>76580.01</v>
      </c>
    </row>
    <row r="2018" customFormat="false" ht="12.75" hidden="false" customHeight="false" outlineLevel="0" collapsed="false">
      <c r="B2018" s="85" t="str">
        <f aca="false">FilterPk!A$23</f>
        <v>ST- NY</v>
      </c>
      <c r="C2018" s="13" t="n">
        <f aca="false">C2017+1</f>
        <v>2017</v>
      </c>
      <c r="D2018" s="50" t="n">
        <f aca="false">FilterPk!B$23</f>
        <v>251437.188425373</v>
      </c>
      <c r="E2018" s="50" t="n">
        <f aca="false">FilterPk!C$23</f>
        <v>10362.2</v>
      </c>
      <c r="F2018" s="50" t="n">
        <f aca="false">FilterPk!D$23</f>
        <v>-15838.59</v>
      </c>
      <c r="G2018" s="50" t="n">
        <f aca="false">FilterPk!E$23</f>
        <v>17339.87</v>
      </c>
      <c r="H2018" s="50" t="n">
        <f aca="false">FilterPk!F$23</f>
        <v>0</v>
      </c>
      <c r="I2018" s="50" t="n">
        <f aca="false">FilterPk!G$23</f>
        <v>0</v>
      </c>
      <c r="J2018" s="50" t="n">
        <f aca="false">FilterPk!H$23</f>
        <v>0</v>
      </c>
      <c r="K2018" s="50" t="n">
        <f aca="false">FilterPk!I$23</f>
        <v>0</v>
      </c>
      <c r="L2018" s="50" t="n">
        <f aca="false">FilterPk!J$23</f>
        <v>0</v>
      </c>
      <c r="M2018" s="50" t="n">
        <f aca="false">FilterPk!K$23</f>
        <v>0</v>
      </c>
      <c r="N2018" s="50" t="n">
        <f aca="false">FilterPk!L$23</f>
        <v>11863.48</v>
      </c>
      <c r="O2018" s="50" t="n">
        <f aca="false">FilterPk!M$23</f>
        <v>0</v>
      </c>
      <c r="P2018" s="50" t="n">
        <f aca="false">FilterPk!N$23</f>
        <v>0</v>
      </c>
      <c r="Q2018" s="51" t="n">
        <f aca="false">FilterPk!O$23</f>
        <v>11863.48</v>
      </c>
    </row>
    <row r="2019" customFormat="false" ht="12.75" hidden="false" customHeight="false" outlineLevel="0" collapsed="false">
      <c r="B2019" s="85" t="str">
        <f aca="false">FilterPk!A$24</f>
        <v>NE- PHYS</v>
      </c>
      <c r="C2019" s="13" t="n">
        <f aca="false">C2018+1</f>
        <v>2018</v>
      </c>
      <c r="D2019" s="50" t="n">
        <f aca="false">FilterPk!B$24</f>
        <v>0</v>
      </c>
      <c r="E2019" s="50" t="n">
        <f aca="false">FilterPk!C$24</f>
        <v>0</v>
      </c>
      <c r="F2019" s="50" t="n">
        <f aca="false">FilterPk!D$24</f>
        <v>0</v>
      </c>
      <c r="G2019" s="50" t="n">
        <f aca="false">FilterPk!E$24</f>
        <v>0</v>
      </c>
      <c r="H2019" s="50" t="n">
        <f aca="false">FilterPk!F$24</f>
        <v>0</v>
      </c>
      <c r="I2019" s="50" t="n">
        <f aca="false">FilterPk!G$24</f>
        <v>0</v>
      </c>
      <c r="J2019" s="50" t="n">
        <f aca="false">FilterPk!H$24</f>
        <v>0</v>
      </c>
      <c r="K2019" s="50" t="n">
        <f aca="false">FilterPk!I$24</f>
        <v>0</v>
      </c>
      <c r="L2019" s="50" t="n">
        <f aca="false">FilterPk!J$24</f>
        <v>0</v>
      </c>
      <c r="M2019" s="50" t="n">
        <f aca="false">FilterPk!K$24</f>
        <v>0</v>
      </c>
      <c r="N2019" s="50" t="n">
        <f aca="false">FilterPk!L$24</f>
        <v>0</v>
      </c>
      <c r="O2019" s="50" t="n">
        <f aca="false">FilterPk!M$24</f>
        <v>0</v>
      </c>
      <c r="P2019" s="50" t="n">
        <f aca="false">FilterPk!N$24</f>
        <v>0</v>
      </c>
      <c r="Q2019" s="51" t="n">
        <f aca="false">FilterPk!O$24</f>
        <v>0</v>
      </c>
    </row>
    <row r="2020" customFormat="false" ht="12.75" hidden="false" customHeight="false" outlineLevel="0" collapsed="false">
      <c r="B2020" s="85" t="str">
        <f aca="false">FilterPk!A$25</f>
        <v>LT-Southeast</v>
      </c>
      <c r="C2020" s="13" t="n">
        <f aca="false">C2019+1</f>
        <v>2019</v>
      </c>
      <c r="D2020" s="50" t="n">
        <f aca="false">FilterPk!B$25</f>
        <v>11411200.8859117</v>
      </c>
      <c r="E2020" s="50" t="n">
        <f aca="false">FilterPk!C$25</f>
        <v>45860.27</v>
      </c>
      <c r="F2020" s="50" t="n">
        <f aca="false">FilterPk!D$25</f>
        <v>54109.47</v>
      </c>
      <c r="G2020" s="50" t="n">
        <f aca="false">FilterPk!E$25</f>
        <v>124540.18</v>
      </c>
      <c r="H2020" s="50" t="n">
        <f aca="false">FilterPk!F$25</f>
        <v>77068.78</v>
      </c>
      <c r="I2020" s="50" t="n">
        <f aca="false">FilterPk!G$25</f>
        <v>75414.58</v>
      </c>
      <c r="J2020" s="50" t="n">
        <f aca="false">FilterPk!H$25</f>
        <v>134077.64</v>
      </c>
      <c r="K2020" s="50" t="n">
        <f aca="false">FilterPk!I$25</f>
        <v>429786.05</v>
      </c>
      <c r="L2020" s="50" t="n">
        <f aca="false">FilterPk!J$25</f>
        <v>118391.18</v>
      </c>
      <c r="M2020" s="50" t="n">
        <f aca="false">FilterPk!K$25</f>
        <v>1083243.13</v>
      </c>
      <c r="N2020" s="50" t="n">
        <f aca="false">FilterPk!L$25</f>
        <v>2142491.28</v>
      </c>
      <c r="O2020" s="50" t="n">
        <f aca="false">FilterPk!M$25</f>
        <v>344226</v>
      </c>
      <c r="P2020" s="50" t="n">
        <f aca="false">FilterPk!N$25</f>
        <v>1221747.4</v>
      </c>
      <c r="Q2020" s="51" t="n">
        <f aca="false">FilterPk!O$25</f>
        <v>3708464.68</v>
      </c>
    </row>
    <row r="2021" customFormat="false" ht="12.75" hidden="false" customHeight="false" outlineLevel="0" collapsed="false">
      <c r="B2021" s="85" t="str">
        <f aca="false">FilterPk!A$26</f>
        <v>ST-SPP</v>
      </c>
      <c r="C2021" s="13" t="n">
        <f aca="false">C2020+1</f>
        <v>2020</v>
      </c>
      <c r="D2021" s="50" t="n">
        <f aca="false">FilterPk!B$26</f>
        <v>52202.8773549933</v>
      </c>
      <c r="E2021" s="50" t="n">
        <f aca="false">FilterPk!C$26</f>
        <v>3181.7</v>
      </c>
      <c r="F2021" s="50" t="n">
        <f aca="false">FilterPk!D$26</f>
        <v>0</v>
      </c>
      <c r="G2021" s="50" t="n">
        <f aca="false">FilterPk!E$26</f>
        <v>0</v>
      </c>
      <c r="H2021" s="50" t="n">
        <f aca="false">FilterPk!F$26</f>
        <v>0</v>
      </c>
      <c r="I2021" s="50" t="n">
        <f aca="false">FilterPk!G$26</f>
        <v>0</v>
      </c>
      <c r="J2021" s="50" t="n">
        <f aca="false">FilterPk!H$26</f>
        <v>0</v>
      </c>
      <c r="K2021" s="50" t="n">
        <f aca="false">FilterPk!I$26</f>
        <v>0</v>
      </c>
      <c r="L2021" s="50" t="n">
        <f aca="false">FilterPk!J$26</f>
        <v>0</v>
      </c>
      <c r="M2021" s="50" t="n">
        <f aca="false">FilterPk!K$26</f>
        <v>0</v>
      </c>
      <c r="N2021" s="50" t="n">
        <f aca="false">FilterPk!L$26</f>
        <v>3181.7</v>
      </c>
      <c r="O2021" s="50" t="n">
        <f aca="false">FilterPk!M$26</f>
        <v>0</v>
      </c>
      <c r="P2021" s="50" t="n">
        <f aca="false">FilterPk!N$26</f>
        <v>0</v>
      </c>
      <c r="Q2021" s="51" t="n">
        <f aca="false">FilterPk!O$26</f>
        <v>3181.7</v>
      </c>
    </row>
    <row r="2022" customFormat="false" ht="12.75" hidden="false" customHeight="false" outlineLevel="0" collapsed="false">
      <c r="B2022" s="85" t="str">
        <f aca="false">FilterPk!A$27</f>
        <v>ST-SERC</v>
      </c>
      <c r="C2022" s="13" t="n">
        <f aca="false">C2021+1</f>
        <v>2021</v>
      </c>
      <c r="D2022" s="50" t="n">
        <f aca="false">FilterPk!B$27</f>
        <v>686881.973218232</v>
      </c>
      <c r="E2022" s="50" t="n">
        <f aca="false">FilterPk!C$27</f>
        <v>-12726.81</v>
      </c>
      <c r="F2022" s="50" t="n">
        <f aca="false">FilterPk!D$27</f>
        <v>-31677.19</v>
      </c>
      <c r="G2022" s="50" t="n">
        <f aca="false">FilterPk!E$27</f>
        <v>138718.93</v>
      </c>
      <c r="H2022" s="50" t="n">
        <f aca="false">FilterPk!F$27</f>
        <v>0</v>
      </c>
      <c r="I2022" s="50" t="n">
        <f aca="false">FilterPk!G$27</f>
        <v>0</v>
      </c>
      <c r="J2022" s="50" t="n">
        <f aca="false">FilterPk!H$27</f>
        <v>0</v>
      </c>
      <c r="K2022" s="50" t="n">
        <f aca="false">FilterPk!I$27</f>
        <v>0</v>
      </c>
      <c r="L2022" s="50" t="n">
        <f aca="false">FilterPk!J$27</f>
        <v>0</v>
      </c>
      <c r="M2022" s="50" t="n">
        <f aca="false">FilterPk!K$27</f>
        <v>0</v>
      </c>
      <c r="N2022" s="50" t="n">
        <f aca="false">FilterPk!L$27</f>
        <v>94314.93</v>
      </c>
      <c r="O2022" s="50" t="n">
        <f aca="false">FilterPk!M$27</f>
        <v>0</v>
      </c>
      <c r="P2022" s="50" t="n">
        <f aca="false">FilterPk!N$27</f>
        <v>0</v>
      </c>
      <c r="Q2022" s="51" t="n">
        <f aca="false">FilterPk!O$27</f>
        <v>94314.93</v>
      </c>
    </row>
    <row r="2023" customFormat="false" ht="12.75" hidden="false" customHeight="false" outlineLevel="0" collapsed="false">
      <c r="B2023" s="85" t="str">
        <f aca="false">FilterPk!A$28</f>
        <v>LT- Texas</v>
      </c>
      <c r="C2023" s="13" t="n">
        <f aca="false">C2022+1</f>
        <v>2022</v>
      </c>
      <c r="D2023" s="50" t="n">
        <f aca="false">FilterPk!B$28</f>
        <v>3826684.70313045</v>
      </c>
      <c r="E2023" s="50" t="n">
        <f aca="false">FilterPk!C$28</f>
        <v>-6382.69</v>
      </c>
      <c r="F2023" s="50" t="n">
        <f aca="false">FilterPk!D$28</f>
        <v>71634.81</v>
      </c>
      <c r="G2023" s="50" t="n">
        <f aca="false">FilterPk!E$28</f>
        <v>28710.67</v>
      </c>
      <c r="H2023" s="50" t="n">
        <f aca="false">FilterPk!F$28</f>
        <v>106726.26</v>
      </c>
      <c r="I2023" s="50" t="n">
        <f aca="false">FilterPk!G$28</f>
        <v>68401.15</v>
      </c>
      <c r="J2023" s="50" t="n">
        <f aca="false">FilterPk!H$28</f>
        <v>107963.61</v>
      </c>
      <c r="K2023" s="50" t="n">
        <f aca="false">FilterPk!I$28</f>
        <v>204731.1</v>
      </c>
      <c r="L2023" s="50" t="n">
        <f aca="false">FilterPk!J$28</f>
        <v>63773.36</v>
      </c>
      <c r="M2023" s="50" t="n">
        <f aca="false">FilterPk!K$28</f>
        <v>194039.66</v>
      </c>
      <c r="N2023" s="50" t="n">
        <f aca="false">FilterPk!L$28</f>
        <v>839597.93</v>
      </c>
      <c r="O2023" s="50" t="n">
        <f aca="false">FilterPk!M$28</f>
        <v>673610.11</v>
      </c>
      <c r="P2023" s="50" t="n">
        <f aca="false">FilterPk!N$28</f>
        <v>107208.74</v>
      </c>
      <c r="Q2023" s="51" t="n">
        <f aca="false">FilterPk!O$28</f>
        <v>1620416.78</v>
      </c>
    </row>
    <row r="2024" customFormat="false" ht="12.75" hidden="false" customHeight="false" outlineLevel="0" collapsed="false">
      <c r="B2024" s="85" t="str">
        <f aca="false">FilterPk!A$29</f>
        <v>St- Texas</v>
      </c>
      <c r="C2024" s="13" t="n">
        <f aca="false">C2023+1</f>
        <v>2023</v>
      </c>
      <c r="D2024" s="50" t="n">
        <f aca="false">FilterPk!B$29</f>
        <v>445563.239343252</v>
      </c>
      <c r="E2024" s="50" t="n">
        <f aca="false">FilterPk!C$29</f>
        <v>30194</v>
      </c>
      <c r="F2024" s="50" t="n">
        <f aca="false">FilterPk!D$29</f>
        <v>31677.19</v>
      </c>
      <c r="G2024" s="50" t="n">
        <f aca="false">FilterPk!E$29</f>
        <v>0</v>
      </c>
      <c r="H2024" s="50" t="n">
        <f aca="false">FilterPk!F$29</f>
        <v>0</v>
      </c>
      <c r="I2024" s="50" t="n">
        <f aca="false">FilterPk!G$29</f>
        <v>0</v>
      </c>
      <c r="J2024" s="50" t="n">
        <f aca="false">FilterPk!H$29</f>
        <v>0</v>
      </c>
      <c r="K2024" s="50" t="n">
        <f aca="false">FilterPk!I$29</f>
        <v>0</v>
      </c>
      <c r="L2024" s="50" t="n">
        <f aca="false">FilterPk!J$29</f>
        <v>0</v>
      </c>
      <c r="M2024" s="50" t="n">
        <f aca="false">FilterPk!K$29</f>
        <v>0</v>
      </c>
      <c r="N2024" s="50" t="n">
        <f aca="false">FilterPk!L$29</f>
        <v>61871.19</v>
      </c>
      <c r="O2024" s="50" t="n">
        <f aca="false">FilterPk!M$29</f>
        <v>0</v>
      </c>
      <c r="P2024" s="50" t="n">
        <f aca="false">FilterPk!N$29</f>
        <v>0</v>
      </c>
      <c r="Q2024" s="51" t="n">
        <f aca="false">FilterPk!O$29</f>
        <v>61871.19</v>
      </c>
    </row>
    <row r="2025" customFormat="false" ht="12.75" hidden="false" customHeight="false" outlineLevel="0" collapsed="false">
      <c r="B2025" s="85"/>
      <c r="C2025" s="13" t="n">
        <f aca="false">C2024+1</f>
        <v>2024</v>
      </c>
      <c r="D2025" s="50"/>
      <c r="E2025" s="50"/>
      <c r="F2025" s="50"/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1"/>
    </row>
    <row r="2026" customFormat="false" ht="12.75" hidden="false" customHeight="false" outlineLevel="0" collapsed="false">
      <c r="B2026" s="85" t="str">
        <f aca="false">FilterPk!A$32</f>
        <v>Gas positions</v>
      </c>
      <c r="C2026" s="13" t="n">
        <f aca="false">C2025+1</f>
        <v>2025</v>
      </c>
      <c r="D2026" s="50" t="s">
        <v>4</v>
      </c>
      <c r="E2026" s="50"/>
      <c r="F2026" s="50"/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1"/>
    </row>
    <row r="2027" customFormat="false" ht="12.75" hidden="false" customHeight="false" outlineLevel="0" collapsed="false">
      <c r="B2027" s="85" t="str">
        <f aca="false">FilterPk!A$33</f>
        <v>Kevin Presto</v>
      </c>
      <c r="C2027" s="13" t="n">
        <f aca="false">C2026+1</f>
        <v>2026</v>
      </c>
      <c r="D2027" s="50" t="n">
        <f aca="false">FilterPk!B$33</f>
        <v>0</v>
      </c>
      <c r="E2027" s="50" t="n">
        <f aca="false">FilterPk!C$33</f>
        <v>0</v>
      </c>
      <c r="F2027" s="50" t="n">
        <f aca="false">FilterPk!D$33</f>
        <v>0</v>
      </c>
      <c r="G2027" s="50" t="n">
        <f aca="false">FilterPk!E$33</f>
        <v>0</v>
      </c>
      <c r="H2027" s="50" t="n">
        <f aca="false">FilterPk!F$33</f>
        <v>148.212616</v>
      </c>
      <c r="I2027" s="50" t="n">
        <f aca="false">FilterPk!G$33</f>
        <v>152.45636</v>
      </c>
      <c r="J2027" s="50" t="n">
        <f aca="false">FilterPk!H$33</f>
        <v>146.860915</v>
      </c>
      <c r="K2027" s="50" t="n">
        <f aca="false">FilterPk!I$33</f>
        <v>301.509361</v>
      </c>
      <c r="L2027" s="50" t="n">
        <f aca="false">FilterPk!J$33</f>
        <v>144.921279</v>
      </c>
      <c r="M2027" s="50" t="n">
        <f aca="false">FilterPk!K$33</f>
        <v>149.116289</v>
      </c>
      <c r="N2027" s="50" t="n">
        <f aca="false">FilterPk!L$33</f>
        <v>1043.07682</v>
      </c>
      <c r="O2027" s="50" t="n">
        <f aca="false">FilterPk!M$33</f>
        <v>0</v>
      </c>
      <c r="P2027" s="50" t="n">
        <f aca="false">FilterPk!N$33</f>
        <v>0</v>
      </c>
      <c r="Q2027" s="51" t="n">
        <f aca="false">FilterPk!O$33</f>
        <v>1043.07682</v>
      </c>
    </row>
    <row r="2028" customFormat="false" ht="12.75" hidden="false" customHeight="false" outlineLevel="0" collapsed="false">
      <c r="B2028" s="85" t="str">
        <f aca="false">FilterPk!A$34</f>
        <v>Fletcher Sturm</v>
      </c>
      <c r="C2028" s="13" t="n">
        <f aca="false">C2027+1</f>
        <v>2027</v>
      </c>
      <c r="D2028" s="50" t="n">
        <f aca="false">FilterPk!B$34</f>
        <v>0</v>
      </c>
      <c r="E2028" s="50" t="n">
        <f aca="false">FilterPk!C$34</f>
        <v>0</v>
      </c>
      <c r="F2028" s="50" t="n">
        <f aca="false">FilterPk!D$34</f>
        <v>10.382539</v>
      </c>
      <c r="G2028" s="50" t="n">
        <f aca="false">FilterPk!E$34</f>
        <v>-372.732218</v>
      </c>
      <c r="H2028" s="50" t="n">
        <f aca="false">FilterPk!F$34</f>
        <v>-18.430041</v>
      </c>
      <c r="I2028" s="50" t="n">
        <f aca="false">FilterPk!G$34</f>
        <v>-7.519049</v>
      </c>
      <c r="J2028" s="50" t="n">
        <f aca="false">FilterPk!H$34</f>
        <v>7.209206</v>
      </c>
      <c r="K2028" s="50" t="n">
        <f aca="false">FilterPk!I$34</f>
        <v>16.283645</v>
      </c>
      <c r="L2028" s="50" t="n">
        <f aca="false">FilterPk!J$34</f>
        <v>-0.622678</v>
      </c>
      <c r="M2028" s="50" t="n">
        <f aca="false">FilterPk!K$34</f>
        <v>48.787102</v>
      </c>
      <c r="N2028" s="50" t="n">
        <f aca="false">FilterPk!L$34</f>
        <v>-316.641494</v>
      </c>
      <c r="O2028" s="50" t="n">
        <f aca="false">FilterPk!M$34</f>
        <v>137.057149</v>
      </c>
      <c r="P2028" s="50" t="n">
        <f aca="false">FilterPk!N$34</f>
        <v>0</v>
      </c>
      <c r="Q2028" s="51" t="n">
        <f aca="false">FilterPk!O$34</f>
        <v>-179.584345</v>
      </c>
    </row>
    <row r="2029" customFormat="false" ht="12.75" hidden="false" customHeight="false" outlineLevel="0" collapsed="false">
      <c r="B2029" s="85" t="str">
        <f aca="false">FilterPk!A$35</f>
        <v>Doug Gilbert-Smith</v>
      </c>
      <c r="C2029" s="13" t="n">
        <f aca="false">C2028+1</f>
        <v>2028</v>
      </c>
      <c r="D2029" s="50" t="n">
        <f aca="false">FilterPk!B$35</f>
        <v>0</v>
      </c>
      <c r="E2029" s="50" t="n">
        <f aca="false">FilterPk!C$35</f>
        <v>0</v>
      </c>
      <c r="F2029" s="50" t="n">
        <f aca="false">FilterPk!D$35</f>
        <v>-34.907</v>
      </c>
      <c r="G2029" s="50" t="n">
        <f aca="false">FilterPk!E$35</f>
        <v>38.473605</v>
      </c>
      <c r="H2029" s="50" t="n">
        <f aca="false">FilterPk!F$35</f>
        <v>-29.642523</v>
      </c>
      <c r="I2029" s="50" t="n">
        <f aca="false">FilterPk!G$35</f>
        <v>30.491272</v>
      </c>
      <c r="J2029" s="50" t="n">
        <f aca="false">FilterPk!H$35</f>
        <v>0</v>
      </c>
      <c r="K2029" s="50" t="n">
        <f aca="false">FilterPk!I$35</f>
        <v>90.452808</v>
      </c>
      <c r="L2029" s="50" t="n">
        <f aca="false">FilterPk!J$35</f>
        <v>0</v>
      </c>
      <c r="M2029" s="50" t="n">
        <f aca="false">FilterPk!K$35</f>
        <v>14.574853</v>
      </c>
      <c r="N2029" s="50" t="n">
        <f aca="false">FilterPk!L$35</f>
        <v>109.443015</v>
      </c>
      <c r="O2029" s="50" t="n">
        <f aca="false">FilterPk!M$35</f>
        <v>94.93307</v>
      </c>
      <c r="P2029" s="50" t="n">
        <f aca="false">FilterPk!N$35</f>
        <v>-157.516125</v>
      </c>
      <c r="Q2029" s="51" t="n">
        <f aca="false">FilterPk!O$35</f>
        <v>46.85996</v>
      </c>
    </row>
    <row r="2030" customFormat="false" ht="12.75" hidden="false" customHeight="false" outlineLevel="0" collapsed="false">
      <c r="B2030" s="85" t="str">
        <f aca="false">FilterPk!A$36</f>
        <v>Rogers Herndon</v>
      </c>
      <c r="C2030" s="13" t="n">
        <f aca="false">C2029+1</f>
        <v>2029</v>
      </c>
      <c r="D2030" s="50" t="n">
        <f aca="false">FilterPk!B$36</f>
        <v>0</v>
      </c>
      <c r="E2030" s="50" t="n">
        <f aca="false">FilterPk!C$36</f>
        <v>0</v>
      </c>
      <c r="F2030" s="50" t="n">
        <f aca="false">FilterPk!D$36</f>
        <v>-16.269581</v>
      </c>
      <c r="G2030" s="50" t="n">
        <f aca="false">FilterPk!E$36</f>
        <v>-36.150495</v>
      </c>
      <c r="H2030" s="50" t="n">
        <f aca="false">FilterPk!F$36</f>
        <v>-105.080472</v>
      </c>
      <c r="I2030" s="50" t="n">
        <f aca="false">FilterPk!G$36</f>
        <v>-21.496839</v>
      </c>
      <c r="J2030" s="50" t="n">
        <f aca="false">FilterPk!H$36</f>
        <v>76.011979</v>
      </c>
      <c r="K2030" s="50" t="n">
        <f aca="false">FilterPk!I$36</f>
        <v>315.376651</v>
      </c>
      <c r="L2030" s="50" t="n">
        <f aca="false">FilterPk!J$36</f>
        <v>0.622678</v>
      </c>
      <c r="M2030" s="50" t="n">
        <f aca="false">FilterPk!K$36</f>
        <v>131.855286</v>
      </c>
      <c r="N2030" s="50" t="n">
        <f aca="false">FilterPk!L$36</f>
        <v>344.869207</v>
      </c>
      <c r="O2030" s="50" t="n">
        <f aca="false">FilterPk!M$36</f>
        <v>500.495437</v>
      </c>
      <c r="P2030" s="50" t="n">
        <f aca="false">FilterPk!N$36</f>
        <v>0</v>
      </c>
      <c r="Q2030" s="51" t="n">
        <f aca="false">FilterPk!O$36</f>
        <v>845.364644</v>
      </c>
    </row>
    <row r="2031" customFormat="false" ht="12.75" hidden="false" customHeight="false" outlineLevel="0" collapsed="false">
      <c r="B2031" s="85" t="str">
        <f aca="false">FilterPk!A$37</f>
        <v>Dana Davis</v>
      </c>
      <c r="C2031" s="13" t="n">
        <f aca="false">C2030+1</f>
        <v>2030</v>
      </c>
      <c r="D2031" s="50" t="n">
        <f aca="false">FilterPk!B$37</f>
        <v>0</v>
      </c>
      <c r="E2031" s="50" t="n">
        <f aca="false">FilterPk!C$37</f>
        <v>0</v>
      </c>
      <c r="F2031" s="50" t="n">
        <f aca="false">FilterPk!D$37</f>
        <v>4.986714</v>
      </c>
      <c r="G2031" s="50" t="n">
        <f aca="false">FilterPk!E$37</f>
        <v>-10.425106</v>
      </c>
      <c r="H2031" s="50" t="n">
        <f aca="false">FilterPk!F$37</f>
        <v>34.582944</v>
      </c>
      <c r="I2031" s="50" t="n">
        <f aca="false">FilterPk!G$37</f>
        <v>31.966656</v>
      </c>
      <c r="J2031" s="50" t="n">
        <f aca="false">FilterPk!H$37</f>
        <v>34.267547</v>
      </c>
      <c r="K2031" s="50" t="n">
        <f aca="false">FilterPk!I$37</f>
        <v>70.027981</v>
      </c>
      <c r="L2031" s="50" t="n">
        <f aca="false">FilterPk!J$37</f>
        <v>33.814965</v>
      </c>
      <c r="M2031" s="50" t="n">
        <f aca="false">FilterPk!K$37</f>
        <v>44.191074</v>
      </c>
      <c r="N2031" s="50" t="n">
        <f aca="false">FilterPk!L$37</f>
        <v>243.412775</v>
      </c>
      <c r="O2031" s="50" t="n">
        <f aca="false">FilterPk!M$37</f>
        <v>27.55263</v>
      </c>
      <c r="P2031" s="50" t="n">
        <f aca="false">FilterPk!N$37</f>
        <v>0</v>
      </c>
      <c r="Q2031" s="51" t="n">
        <f aca="false">FilterPk!O$37</f>
        <v>270.965405</v>
      </c>
    </row>
    <row r="2032" customFormat="false" ht="12.75" hidden="false" customHeight="false" outlineLevel="0" collapsed="false">
      <c r="B2032" s="85" t="str">
        <f aca="false">FilterPk!A$38</f>
        <v>Tom May</v>
      </c>
      <c r="C2032" s="13" t="n">
        <f aca="false">C2031+1</f>
        <v>2031</v>
      </c>
      <c r="D2032" s="50" t="n">
        <f aca="false">FilterPk!B$38</f>
        <v>0</v>
      </c>
      <c r="E2032" s="50" t="n">
        <f aca="false">FilterPk!C$38</f>
        <v>0</v>
      </c>
      <c r="F2032" s="50" t="n">
        <f aca="false">FilterPk!D$38</f>
        <v>0</v>
      </c>
      <c r="G2032" s="50" t="n">
        <f aca="false">FilterPk!E$38</f>
        <v>0</v>
      </c>
      <c r="H2032" s="50" t="n">
        <f aca="false">FilterPk!F$38</f>
        <v>0</v>
      </c>
      <c r="I2032" s="50" t="n">
        <f aca="false">FilterPk!G$38</f>
        <v>0</v>
      </c>
      <c r="J2032" s="50" t="n">
        <f aca="false">FilterPk!H$38</f>
        <v>0</v>
      </c>
      <c r="K2032" s="50" t="n">
        <f aca="false">FilterPk!I$38</f>
        <v>0</v>
      </c>
      <c r="L2032" s="50" t="n">
        <f aca="false">FilterPk!J$38</f>
        <v>0</v>
      </c>
      <c r="M2032" s="50" t="n">
        <f aca="false">FilterPk!K$38</f>
        <v>0</v>
      </c>
      <c r="N2032" s="50" t="n">
        <f aca="false">FilterPk!L$38</f>
        <v>0</v>
      </c>
      <c r="O2032" s="50" t="n">
        <f aca="false">FilterPk!M$38</f>
        <v>0</v>
      </c>
      <c r="P2032" s="50" t="n">
        <f aca="false">FilterPk!N$38</f>
        <v>0</v>
      </c>
      <c r="Q2032" s="51" t="n">
        <f aca="false">FilterPk!O$38</f>
        <v>0</v>
      </c>
    </row>
    <row r="2033" customFormat="false" ht="12.75" hidden="false" customHeight="false" outlineLevel="0" collapsed="false">
      <c r="B2033" s="85" t="str">
        <f aca="false">FilterPk!A$39</f>
        <v>Clint Dean</v>
      </c>
      <c r="C2033" s="13" t="n">
        <f aca="false">C2032+1</f>
        <v>2032</v>
      </c>
      <c r="D2033" s="50" t="n">
        <f aca="false">FilterPk!B$39</f>
        <v>0</v>
      </c>
      <c r="E2033" s="50" t="n">
        <f aca="false">FilterPk!C$39</f>
        <v>0</v>
      </c>
      <c r="F2033" s="50" t="n">
        <f aca="false">FilterPk!D$39</f>
        <v>-27.9256</v>
      </c>
      <c r="G2033" s="50" t="n">
        <f aca="false">FilterPk!E$39</f>
        <v>0</v>
      </c>
      <c r="H2033" s="50" t="n">
        <f aca="false">FilterPk!F$39</f>
        <v>0</v>
      </c>
      <c r="I2033" s="50" t="n">
        <f aca="false">FilterPk!G$39</f>
        <v>0</v>
      </c>
      <c r="J2033" s="50" t="n">
        <f aca="false">FilterPk!H$39</f>
        <v>0</v>
      </c>
      <c r="K2033" s="50" t="n">
        <f aca="false">FilterPk!I$39</f>
        <v>0</v>
      </c>
      <c r="L2033" s="50" t="n">
        <f aca="false">FilterPk!J$39</f>
        <v>0</v>
      </c>
      <c r="M2033" s="50" t="n">
        <f aca="false">FilterPk!K$39</f>
        <v>0</v>
      </c>
      <c r="N2033" s="50" t="n">
        <f aca="false">FilterPk!L$39</f>
        <v>-27.9256</v>
      </c>
      <c r="O2033" s="50" t="n">
        <f aca="false">FilterPk!M$39</f>
        <v>0</v>
      </c>
      <c r="P2033" s="50" t="n">
        <f aca="false">FilterPk!N$39</f>
        <v>0</v>
      </c>
      <c r="Q2033" s="51" t="n">
        <f aca="false">FilterPk!O$39</f>
        <v>-27.9256</v>
      </c>
    </row>
    <row r="2034" customFormat="false" ht="12.75" hidden="false" customHeight="false" outlineLevel="0" collapsed="false">
      <c r="B2034" s="85" t="str">
        <f aca="false">FilterPk!A$40</f>
        <v>Rob Benson</v>
      </c>
      <c r="C2034" s="13" t="n">
        <f aca="false">C2033+1</f>
        <v>2033</v>
      </c>
      <c r="D2034" s="50" t="n">
        <f aca="false">FilterPk!B$40</f>
        <v>0</v>
      </c>
      <c r="E2034" s="50" t="n">
        <f aca="false">FilterPk!C$40</f>
        <v>0</v>
      </c>
      <c r="F2034" s="50" t="n">
        <f aca="false">FilterPk!D$40</f>
        <v>0</v>
      </c>
      <c r="G2034" s="50" t="n">
        <f aca="false">FilterPk!E$40</f>
        <v>-76.947211</v>
      </c>
      <c r="H2034" s="50" t="n">
        <f aca="false">FilterPk!F$40</f>
        <v>0</v>
      </c>
      <c r="I2034" s="50" t="n">
        <f aca="false">FilterPk!G$40</f>
        <v>0</v>
      </c>
      <c r="J2034" s="50" t="n">
        <f aca="false">FilterPk!H$40</f>
        <v>0</v>
      </c>
      <c r="K2034" s="50" t="n">
        <f aca="false">FilterPk!I$40</f>
        <v>0</v>
      </c>
      <c r="L2034" s="50" t="n">
        <f aca="false">FilterPk!J$40</f>
        <v>0</v>
      </c>
      <c r="M2034" s="50" t="n">
        <f aca="false">FilterPk!K$40</f>
        <v>0</v>
      </c>
      <c r="N2034" s="50" t="n">
        <f aca="false">FilterPk!L$40</f>
        <v>-76.947211</v>
      </c>
      <c r="O2034" s="50" t="n">
        <f aca="false">FilterPk!M$40</f>
        <v>0</v>
      </c>
      <c r="P2034" s="50" t="n">
        <f aca="false">FilterPk!N$40</f>
        <v>0</v>
      </c>
      <c r="Q2034" s="51" t="n">
        <f aca="false">FilterPk!O$40</f>
        <v>-76.947211</v>
      </c>
    </row>
    <row r="2035" customFormat="false" ht="12.75" hidden="false" customHeight="false" outlineLevel="0" collapsed="false">
      <c r="B2035" s="85" t="str">
        <f aca="false">FilterPk!A$41</f>
        <v>Matt Lorenz</v>
      </c>
      <c r="C2035" s="13" t="n">
        <f aca="false">C2034+1</f>
        <v>2034</v>
      </c>
      <c r="D2035" s="50" t="n">
        <f aca="false">FilterPk!B$41</f>
        <v>0</v>
      </c>
      <c r="E2035" s="50" t="n">
        <f aca="false">FilterPk!C$41</f>
        <v>0</v>
      </c>
      <c r="F2035" s="50" t="n">
        <f aca="false">FilterPk!D$41</f>
        <v>0</v>
      </c>
      <c r="G2035" s="50" t="n">
        <f aca="false">FilterPk!E$41</f>
        <v>0</v>
      </c>
      <c r="H2035" s="50" t="n">
        <f aca="false">FilterPk!F$41</f>
        <v>0</v>
      </c>
      <c r="I2035" s="50" t="n">
        <f aca="false">FilterPk!G$41</f>
        <v>0</v>
      </c>
      <c r="J2035" s="50" t="n">
        <f aca="false">FilterPk!H$41</f>
        <v>0</v>
      </c>
      <c r="K2035" s="50" t="n">
        <f aca="false">FilterPk!I$41</f>
        <v>0</v>
      </c>
      <c r="L2035" s="50" t="n">
        <f aca="false">FilterPk!J$41</f>
        <v>0</v>
      </c>
      <c r="M2035" s="50" t="n">
        <f aca="false">FilterPk!K$41</f>
        <v>0</v>
      </c>
      <c r="N2035" s="50" t="n">
        <f aca="false">FilterPk!L$41</f>
        <v>0</v>
      </c>
      <c r="O2035" s="50" t="n">
        <f aca="false">FilterPk!M$41</f>
        <v>0</v>
      </c>
      <c r="P2035" s="50" t="n">
        <f aca="false">FilterPk!N$41</f>
        <v>0</v>
      </c>
      <c r="Q2035" s="51" t="n">
        <f aca="false">FilterPk!O$41</f>
        <v>0</v>
      </c>
    </row>
    <row r="2036" customFormat="false" ht="12.75" hidden="false" customHeight="false" outlineLevel="0" collapsed="false">
      <c r="B2036" s="85" t="str">
        <f aca="false">FilterPk!A$42</f>
        <v>John Forney</v>
      </c>
      <c r="C2036" s="13" t="n">
        <f aca="false">C2035+1</f>
        <v>2035</v>
      </c>
      <c r="D2036" s="50" t="n">
        <f aca="false">FilterPk!B$42</f>
        <v>0</v>
      </c>
      <c r="E2036" s="50" t="n">
        <f aca="false">FilterPk!C$42</f>
        <v>0</v>
      </c>
      <c r="F2036" s="50" t="n">
        <f aca="false">FilterPk!D$42</f>
        <v>0</v>
      </c>
      <c r="G2036" s="50" t="n">
        <f aca="false">FilterPk!E$42</f>
        <v>0</v>
      </c>
      <c r="H2036" s="50" t="n">
        <f aca="false">FilterPk!F$42</f>
        <v>0</v>
      </c>
      <c r="I2036" s="50" t="n">
        <f aca="false">FilterPk!G$42</f>
        <v>0</v>
      </c>
      <c r="J2036" s="50" t="n">
        <f aca="false">FilterPk!H$42</f>
        <v>0</v>
      </c>
      <c r="K2036" s="50" t="n">
        <f aca="false">FilterPk!I$42</f>
        <v>0</v>
      </c>
      <c r="L2036" s="50" t="n">
        <f aca="false">FilterPk!J$42</f>
        <v>0</v>
      </c>
      <c r="M2036" s="50" t="n">
        <f aca="false">FilterPk!K$42</f>
        <v>0</v>
      </c>
      <c r="N2036" s="50" t="n">
        <f aca="false">FilterPk!L$42</f>
        <v>0</v>
      </c>
      <c r="O2036" s="50" t="n">
        <f aca="false">FilterPk!M$42</f>
        <v>0</v>
      </c>
      <c r="P2036" s="50" t="n">
        <f aca="false">FilterPk!N$42</f>
        <v>0</v>
      </c>
      <c r="Q2036" s="51" t="n">
        <f aca="false">FilterPk!O$42</f>
        <v>0</v>
      </c>
    </row>
    <row r="2037" customFormat="false" ht="12.75" hidden="false" customHeight="false" outlineLevel="0" collapsed="false">
      <c r="B2037" s="85" t="str">
        <f aca="false">FilterPk!A$43</f>
        <v>Mike Carson</v>
      </c>
      <c r="C2037" s="13" t="n">
        <f aca="false">C2036+1</f>
        <v>2036</v>
      </c>
      <c r="D2037" s="50" t="n">
        <f aca="false">FilterPk!B$43</f>
        <v>0</v>
      </c>
      <c r="E2037" s="50" t="n">
        <f aca="false">FilterPk!C$43</f>
        <v>0</v>
      </c>
      <c r="F2037" s="50" t="n">
        <f aca="false">FilterPk!D$43</f>
        <v>0</v>
      </c>
      <c r="G2037" s="50" t="n">
        <f aca="false">FilterPk!E$43</f>
        <v>0</v>
      </c>
      <c r="H2037" s="50" t="n">
        <f aca="false">FilterPk!F$43</f>
        <v>0</v>
      </c>
      <c r="I2037" s="50" t="n">
        <f aca="false">FilterPk!G$43</f>
        <v>0</v>
      </c>
      <c r="J2037" s="50" t="n">
        <f aca="false">FilterPk!H$43</f>
        <v>0</v>
      </c>
      <c r="K2037" s="50" t="n">
        <f aca="false">FilterPk!I$43</f>
        <v>0</v>
      </c>
      <c r="L2037" s="50" t="n">
        <f aca="false">FilterPk!J$43</f>
        <v>0</v>
      </c>
      <c r="M2037" s="50" t="n">
        <f aca="false">FilterPk!K$43</f>
        <v>0</v>
      </c>
      <c r="N2037" s="50" t="n">
        <f aca="false">FilterPk!L$43</f>
        <v>0</v>
      </c>
      <c r="O2037" s="50" t="n">
        <f aca="false">FilterPk!M$43</f>
        <v>0</v>
      </c>
      <c r="P2037" s="50" t="n">
        <f aca="false">FilterPk!N$43</f>
        <v>0</v>
      </c>
      <c r="Q2037" s="51" t="n">
        <f aca="false">FilterPk!O$43</f>
        <v>0</v>
      </c>
    </row>
    <row r="2038" customFormat="false" ht="12.75" hidden="false" customHeight="false" outlineLevel="0" collapsed="false">
      <c r="B2038" s="85" t="str">
        <f aca="false">FilterPk!A$44</f>
        <v>Chris Dorland</v>
      </c>
      <c r="C2038" s="13" t="n">
        <f aca="false">C2037+1</f>
        <v>2037</v>
      </c>
      <c r="D2038" s="50" t="n">
        <f aca="false">FilterPk!B$44</f>
        <v>0</v>
      </c>
      <c r="E2038" s="50" t="n">
        <f aca="false">FilterPk!C$44</f>
        <v>0</v>
      </c>
      <c r="F2038" s="50" t="n">
        <f aca="false">FilterPk!D$44</f>
        <v>0</v>
      </c>
      <c r="G2038" s="50" t="n">
        <f aca="false">FilterPk!E$44</f>
        <v>0</v>
      </c>
      <c r="H2038" s="50" t="n">
        <f aca="false">FilterPk!F$44</f>
        <v>0</v>
      </c>
      <c r="I2038" s="50" t="n">
        <f aca="false">FilterPk!G$44</f>
        <v>0</v>
      </c>
      <c r="J2038" s="50" t="n">
        <f aca="false">FilterPk!H$44</f>
        <v>0</v>
      </c>
      <c r="K2038" s="50" t="n">
        <f aca="false">FilterPk!I$44</f>
        <v>0</v>
      </c>
      <c r="L2038" s="50" t="n">
        <f aca="false">FilterPk!J$44</f>
        <v>0</v>
      </c>
      <c r="M2038" s="50" t="n">
        <f aca="false">FilterPk!K$44</f>
        <v>0</v>
      </c>
      <c r="N2038" s="50" t="n">
        <f aca="false">FilterPk!L$44</f>
        <v>0</v>
      </c>
      <c r="O2038" s="50" t="n">
        <f aca="false">FilterPk!M$44</f>
        <v>0</v>
      </c>
      <c r="P2038" s="50" t="n">
        <f aca="false">FilterPk!N$44</f>
        <v>0</v>
      </c>
      <c r="Q2038" s="51" t="n">
        <f aca="false">FilterPk!O$44</f>
        <v>0</v>
      </c>
    </row>
    <row r="2039" customFormat="false" ht="12.75" hidden="false" customHeight="false" outlineLevel="0" collapsed="false">
      <c r="B2039" s="85" t="str">
        <f aca="false">FilterPk!A$45</f>
        <v>Jeff King</v>
      </c>
      <c r="C2039" s="13" t="n">
        <f aca="false">C2038+1</f>
        <v>2038</v>
      </c>
      <c r="D2039" s="50" t="n">
        <f aca="false">FilterPk!B$45</f>
        <v>0</v>
      </c>
      <c r="E2039" s="50" t="n">
        <f aca="false">FilterPk!C$45</f>
        <v>0</v>
      </c>
      <c r="F2039" s="50" t="n">
        <f aca="false">FilterPk!D$45</f>
        <v>0</v>
      </c>
      <c r="G2039" s="50" t="n">
        <f aca="false">FilterPk!E$45</f>
        <v>0</v>
      </c>
      <c r="H2039" s="50" t="n">
        <f aca="false">FilterPk!F$45</f>
        <v>0</v>
      </c>
      <c r="I2039" s="50" t="n">
        <f aca="false">FilterPk!G$45</f>
        <v>0</v>
      </c>
      <c r="J2039" s="50" t="n">
        <f aca="false">FilterPk!H$45</f>
        <v>0</v>
      </c>
      <c r="K2039" s="50" t="n">
        <f aca="false">FilterPk!I$45</f>
        <v>0</v>
      </c>
      <c r="L2039" s="50" t="n">
        <f aca="false">FilterPk!J$45</f>
        <v>0</v>
      </c>
      <c r="M2039" s="50" t="n">
        <f aca="false">FilterPk!K$45</f>
        <v>0</v>
      </c>
      <c r="N2039" s="50" t="n">
        <f aca="false">FilterPk!L$45</f>
        <v>0</v>
      </c>
      <c r="O2039" s="50" t="n">
        <f aca="false">FilterPk!M$45</f>
        <v>0</v>
      </c>
      <c r="P2039" s="50" t="n">
        <f aca="false">FilterPk!N$45</f>
        <v>0</v>
      </c>
      <c r="Q2039" s="51" t="n">
        <f aca="false">FilterPk!O$45</f>
        <v>0</v>
      </c>
    </row>
    <row r="2040" customFormat="false" ht="12.75" hidden="false" customHeight="false" outlineLevel="0" collapsed="false">
      <c r="B2040" s="85" t="n">
        <f aca="false">FilterPk!A$46</f>
        <v>0</v>
      </c>
      <c r="C2040" s="13" t="n">
        <f aca="false">C2039+1</f>
        <v>2039</v>
      </c>
      <c r="D2040" s="50" t="n">
        <f aca="false">FilterPk!B$46</f>
        <v>0</v>
      </c>
      <c r="E2040" s="50" t="n">
        <f aca="false">FilterPk!C$46</f>
        <v>0</v>
      </c>
      <c r="F2040" s="50" t="n">
        <f aca="false">FilterPk!D$46</f>
        <v>0</v>
      </c>
      <c r="G2040" s="50" t="n">
        <f aca="false">FilterPk!E$46</f>
        <v>0</v>
      </c>
      <c r="H2040" s="50" t="n">
        <f aca="false">FilterPk!F$46</f>
        <v>0</v>
      </c>
      <c r="I2040" s="50" t="n">
        <f aca="false">FilterPk!G$46</f>
        <v>0</v>
      </c>
      <c r="J2040" s="50" t="n">
        <f aca="false">FilterPk!H$46</f>
        <v>0</v>
      </c>
      <c r="K2040" s="50" t="n">
        <f aca="false">FilterPk!I$46</f>
        <v>0</v>
      </c>
      <c r="L2040" s="50" t="n">
        <f aca="false">FilterPk!J$46</f>
        <v>0</v>
      </c>
      <c r="M2040" s="50" t="n">
        <f aca="false">FilterPk!K$46</f>
        <v>0</v>
      </c>
      <c r="N2040" s="50" t="n">
        <f aca="false">FilterPk!L$46</f>
        <v>0</v>
      </c>
      <c r="O2040" s="50" t="n">
        <f aca="false">FilterPk!M$46</f>
        <v>0</v>
      </c>
      <c r="P2040" s="50" t="n">
        <f aca="false">FilterPk!N$46</f>
        <v>0</v>
      </c>
      <c r="Q2040" s="51" t="n">
        <f aca="false">FilterPk!O$46</f>
        <v>0</v>
      </c>
    </row>
    <row r="2041" customFormat="false" ht="12.75" hidden="false" customHeight="false" outlineLevel="0" collapsed="false">
      <c r="B2041" s="87" t="n">
        <f aca="false">FilterPk!A$47</f>
        <v>0</v>
      </c>
      <c r="C2041" s="64" t="n">
        <f aca="false">C2040+1</f>
        <v>2040</v>
      </c>
      <c r="D2041" s="54" t="n">
        <f aca="false">FilterPk!B$47</f>
        <v>0</v>
      </c>
      <c r="E2041" s="54" t="n">
        <f aca="false">FilterPk!C$47</f>
        <v>0</v>
      </c>
      <c r="F2041" s="54" t="n">
        <f aca="false">FilterPk!D$47</f>
        <v>0</v>
      </c>
      <c r="G2041" s="54" t="n">
        <f aca="false">FilterPk!E$47</f>
        <v>0</v>
      </c>
      <c r="H2041" s="54" t="n">
        <f aca="false">FilterPk!F$47</f>
        <v>0</v>
      </c>
      <c r="I2041" s="54" t="n">
        <f aca="false">FilterPk!G$47</f>
        <v>0</v>
      </c>
      <c r="J2041" s="54" t="n">
        <f aca="false">FilterPk!H$47</f>
        <v>0</v>
      </c>
      <c r="K2041" s="54" t="n">
        <f aca="false">FilterPk!I$47</f>
        <v>0</v>
      </c>
      <c r="L2041" s="54" t="n">
        <f aca="false">FilterPk!J$47</f>
        <v>0</v>
      </c>
      <c r="M2041" s="54" t="n">
        <f aca="false">FilterPk!K$47</f>
        <v>0</v>
      </c>
      <c r="N2041" s="54" t="n">
        <f aca="false">FilterPk!L$47</f>
        <v>0</v>
      </c>
      <c r="O2041" s="54" t="n">
        <f aca="false">FilterPk!M$47</f>
        <v>0</v>
      </c>
      <c r="P2041" s="54" t="n">
        <f aca="false">FilterPk!N$47</f>
        <v>0</v>
      </c>
      <c r="Q2041" s="55" t="n">
        <f aca="false">FilterPk!O$47</f>
        <v>0</v>
      </c>
    </row>
    <row r="2042" customFormat="false" ht="12.75" hidden="false" customHeight="false" outlineLevel="0" collapsed="false">
      <c r="A2042" s="0" t="n">
        <f aca="false">A2002+1</f>
        <v>52</v>
      </c>
      <c r="B2042" s="57" t="n">
        <f aca="false">FilterPk!D$1</f>
        <v>36907</v>
      </c>
      <c r="C2042" s="58" t="n">
        <f aca="false">C2041+1</f>
        <v>2041</v>
      </c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83"/>
    </row>
    <row r="2043" customFormat="false" ht="12.75" hidden="false" customHeight="false" outlineLevel="0" collapsed="false">
      <c r="B2043" s="61"/>
      <c r="C2043" s="13" t="n">
        <f aca="false">C2042+1</f>
        <v>2042</v>
      </c>
      <c r="D2043" s="13"/>
      <c r="E2043" s="21" t="s">
        <v>5</v>
      </c>
      <c r="F2043" s="21" t="s">
        <v>6</v>
      </c>
      <c r="G2043" s="21" t="s">
        <v>7</v>
      </c>
      <c r="H2043" s="21" t="s">
        <v>8</v>
      </c>
      <c r="I2043" s="21" t="s">
        <v>9</v>
      </c>
      <c r="J2043" s="21" t="s">
        <v>10</v>
      </c>
      <c r="K2043" s="21" t="s">
        <v>11</v>
      </c>
      <c r="L2043" s="21" t="s">
        <v>12</v>
      </c>
      <c r="M2043" s="21" t="s">
        <v>13</v>
      </c>
      <c r="N2043" s="21" t="s">
        <v>14</v>
      </c>
      <c r="O2043" s="21" t="n">
        <v>2002</v>
      </c>
      <c r="P2043" s="21" t="s">
        <v>15</v>
      </c>
      <c r="Q2043" s="84" t="s">
        <v>16</v>
      </c>
    </row>
    <row r="2044" customFormat="false" ht="12.75" hidden="false" customHeight="false" outlineLevel="0" collapsed="false">
      <c r="B2044" s="85" t="str">
        <f aca="false">FilterPk!A$9</f>
        <v>Power positions</v>
      </c>
      <c r="C2044" s="13" t="n">
        <f aca="false">C2043+1</f>
        <v>2043</v>
      </c>
      <c r="D2044" s="13" t="s">
        <v>4</v>
      </c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86"/>
    </row>
    <row r="2045" customFormat="false" ht="12.75" hidden="false" customHeight="false" outlineLevel="0" collapsed="false">
      <c r="B2045" s="85" t="str">
        <f aca="false">FilterPk!A$10</f>
        <v>East Position</v>
      </c>
      <c r="C2045" s="13" t="n">
        <f aca="false">C2044+1</f>
        <v>2044</v>
      </c>
      <c r="D2045" s="50" t="n">
        <f aca="false">FilterPk!B$10</f>
        <v>34784396.7946123</v>
      </c>
      <c r="E2045" s="50" t="n">
        <f aca="false">FilterPk!C$10</f>
        <v>75045.54</v>
      </c>
      <c r="F2045" s="50" t="n">
        <f aca="false">FilterPk!D$10</f>
        <v>84629.15</v>
      </c>
      <c r="G2045" s="50" t="n">
        <f aca="false">FilterPk!E$10</f>
        <v>1358824.72</v>
      </c>
      <c r="H2045" s="50" t="n">
        <f aca="false">FilterPk!F$10</f>
        <v>1120662.53</v>
      </c>
      <c r="I2045" s="50" t="n">
        <f aca="false">FilterPk!G$10</f>
        <v>422841.14</v>
      </c>
      <c r="J2045" s="50" t="n">
        <f aca="false">FilterPk!H$10</f>
        <v>788810.55</v>
      </c>
      <c r="K2045" s="50" t="n">
        <f aca="false">FilterPk!I$10</f>
        <v>1076253.71</v>
      </c>
      <c r="L2045" s="50" t="n">
        <f aca="false">FilterPk!J$10</f>
        <v>363159.42</v>
      </c>
      <c r="M2045" s="50" t="n">
        <f aca="false">FilterPk!K$10</f>
        <v>5764043.19</v>
      </c>
      <c r="N2045" s="50" t="n">
        <f aca="false">FilterPk!L$10</f>
        <v>11054269.95</v>
      </c>
      <c r="O2045" s="50" t="n">
        <f aca="false">FilterPk!M$10</f>
        <v>3650317.45</v>
      </c>
      <c r="P2045" s="50" t="n">
        <f aca="false">FilterPk!N$10</f>
        <v>-1642778.44</v>
      </c>
      <c r="Q2045" s="51" t="n">
        <f aca="false">FilterPk!O$10</f>
        <v>13061808.96</v>
      </c>
    </row>
    <row r="2046" customFormat="false" ht="12.75" hidden="false" customHeight="false" outlineLevel="0" collapsed="false">
      <c r="B2046" s="85" t="str">
        <f aca="false">FilterPk!A$11</f>
        <v>East Power Mgmt</v>
      </c>
      <c r="C2046" s="13" t="n">
        <f aca="false">C2045+1</f>
        <v>2045</v>
      </c>
      <c r="D2046" s="50" t="n">
        <f aca="false">FilterPk!B$11</f>
        <v>7547347.04451418</v>
      </c>
      <c r="E2046" s="50" t="n">
        <f aca="false">FilterPk!C$11</f>
        <v>43646.27</v>
      </c>
      <c r="F2046" s="50" t="n">
        <f aca="false">FilterPk!D$11</f>
        <v>-98133.28</v>
      </c>
      <c r="G2046" s="50" t="n">
        <f aca="false">FilterPk!E$11</f>
        <v>107993.78</v>
      </c>
      <c r="H2046" s="50" t="n">
        <f aca="false">FilterPk!F$11</f>
        <v>155786.29</v>
      </c>
      <c r="I2046" s="50" t="n">
        <f aca="false">FilterPk!G$11</f>
        <v>89357.34</v>
      </c>
      <c r="J2046" s="50" t="n">
        <f aca="false">FilterPk!H$11</f>
        <v>247101.13</v>
      </c>
      <c r="K2046" s="50" t="n">
        <f aca="false">FilterPk!I$11</f>
        <v>307386.28</v>
      </c>
      <c r="L2046" s="50" t="n">
        <f aca="false">FilterPk!J$11</f>
        <v>108209.05</v>
      </c>
      <c r="M2046" s="50" t="n">
        <f aca="false">FilterPk!K$11</f>
        <v>1338376.99</v>
      </c>
      <c r="N2046" s="50" t="n">
        <f aca="false">FilterPk!L$11</f>
        <v>2299723.85</v>
      </c>
      <c r="O2046" s="50" t="n">
        <f aca="false">FilterPk!M$11</f>
        <v>606348.53</v>
      </c>
      <c r="P2046" s="50" t="n">
        <f aca="false">FilterPk!N$11</f>
        <v>61912.21</v>
      </c>
      <c r="Q2046" s="51" t="n">
        <f aca="false">FilterPk!O$11</f>
        <v>2967984.59</v>
      </c>
    </row>
    <row r="2047" customFormat="false" ht="12.75" hidden="false" customHeight="false" outlineLevel="0" collapsed="false">
      <c r="B2047" s="85" t="str">
        <f aca="false">FilterPk!A$12</f>
        <v>Long Term Options</v>
      </c>
      <c r="C2047" s="13" t="n">
        <f aca="false">C2046+1</f>
        <v>2046</v>
      </c>
      <c r="D2047" s="50" t="n">
        <f aca="false">FilterPk!B$12</f>
        <v>0</v>
      </c>
      <c r="E2047" s="50" t="n">
        <f aca="false">FilterPk!C$12</f>
        <v>0</v>
      </c>
      <c r="F2047" s="50" t="n">
        <f aca="false">FilterPk!D$12</f>
        <v>0</v>
      </c>
      <c r="G2047" s="50" t="n">
        <f aca="false">FilterPk!E$12</f>
        <v>0</v>
      </c>
      <c r="H2047" s="50" t="n">
        <f aca="false">FilterPk!F$12</f>
        <v>0</v>
      </c>
      <c r="I2047" s="50" t="n">
        <f aca="false">FilterPk!G$12</f>
        <v>0</v>
      </c>
      <c r="J2047" s="50" t="n">
        <f aca="false">FilterPk!H$12</f>
        <v>0</v>
      </c>
      <c r="K2047" s="50" t="n">
        <f aca="false">FilterPk!I$12</f>
        <v>0</v>
      </c>
      <c r="L2047" s="50" t="n">
        <f aca="false">FilterPk!J$12</f>
        <v>0</v>
      </c>
      <c r="M2047" s="50" t="n">
        <f aca="false">FilterPk!K$12</f>
        <v>0</v>
      </c>
      <c r="N2047" s="50" t="n">
        <f aca="false">FilterPk!L$12</f>
        <v>0</v>
      </c>
      <c r="O2047" s="50" t="n">
        <f aca="false">FilterPk!M$12</f>
        <v>0</v>
      </c>
      <c r="P2047" s="50" t="n">
        <f aca="false">FilterPk!N$12</f>
        <v>0</v>
      </c>
      <c r="Q2047" s="51" t="n">
        <f aca="false">FilterPk!O$12</f>
        <v>0</v>
      </c>
    </row>
    <row r="2048" customFormat="false" ht="12.75" hidden="false" customHeight="false" outlineLevel="0" collapsed="false">
      <c r="B2048" s="85" t="str">
        <f aca="false">FilterPk!A$13</f>
        <v>LT-MIDWEST</v>
      </c>
      <c r="C2048" s="13" t="n">
        <f aca="false">C2047+1</f>
        <v>2047</v>
      </c>
      <c r="D2048" s="50" t="n">
        <f aca="false">FilterPk!B$13</f>
        <v>7151089.47366245</v>
      </c>
      <c r="E2048" s="50" t="n">
        <f aca="false">FilterPk!C$13</f>
        <v>48283.08</v>
      </c>
      <c r="F2048" s="50" t="n">
        <f aca="false">FilterPk!D$13</f>
        <v>-141448.54</v>
      </c>
      <c r="G2048" s="50" t="n">
        <f aca="false">FilterPk!E$13</f>
        <v>574622.66</v>
      </c>
      <c r="H2048" s="50" t="n">
        <f aca="false">FilterPk!F$13</f>
        <v>298097.27</v>
      </c>
      <c r="I2048" s="50" t="n">
        <f aca="false">FilterPk!G$13</f>
        <v>249481.43</v>
      </c>
      <c r="J2048" s="50" t="n">
        <f aca="false">FilterPk!H$13</f>
        <v>119379.88</v>
      </c>
      <c r="K2048" s="50" t="n">
        <f aca="false">FilterPk!I$13</f>
        <v>25994.27</v>
      </c>
      <c r="L2048" s="50" t="n">
        <f aca="false">FilterPk!J$13</f>
        <v>156242.15</v>
      </c>
      <c r="M2048" s="50" t="n">
        <f aca="false">FilterPk!K$13</f>
        <v>1762908.33</v>
      </c>
      <c r="N2048" s="50" t="n">
        <f aca="false">FilterPk!L$13</f>
        <v>3093560.53</v>
      </c>
      <c r="O2048" s="50" t="n">
        <f aca="false">FilterPk!M$13</f>
        <v>565730</v>
      </c>
      <c r="P2048" s="50" t="n">
        <f aca="false">FilterPk!N$13</f>
        <v>-439379.19</v>
      </c>
      <c r="Q2048" s="51" t="n">
        <f aca="false">FilterPk!O$13</f>
        <v>3219911.34</v>
      </c>
    </row>
    <row r="2049" customFormat="false" ht="12.75" hidden="false" customHeight="false" outlineLevel="0" collapsed="false">
      <c r="B2049" s="85" t="str">
        <f aca="false">FilterPk!A$14</f>
        <v>ST-ECAR</v>
      </c>
      <c r="C2049" s="13" t="n">
        <f aca="false">C2048+1</f>
        <v>2048</v>
      </c>
      <c r="D2049" s="50" t="n">
        <f aca="false">FilterPk!B$14</f>
        <v>238101.441960815</v>
      </c>
      <c r="E2049" s="50" t="n">
        <f aca="false">FilterPk!C$14</f>
        <v>13522.23</v>
      </c>
      <c r="F2049" s="50" t="n">
        <f aca="false">FilterPk!D$14</f>
        <v>15838.59</v>
      </c>
      <c r="G2049" s="50" t="n">
        <f aca="false">FilterPk!E$14</f>
        <v>0</v>
      </c>
      <c r="H2049" s="50" t="n">
        <f aca="false">FilterPk!F$14</f>
        <v>0</v>
      </c>
      <c r="I2049" s="50" t="n">
        <f aca="false">FilterPk!G$14</f>
        <v>0</v>
      </c>
      <c r="J2049" s="50" t="n">
        <f aca="false">FilterPk!H$14</f>
        <v>0</v>
      </c>
      <c r="K2049" s="50" t="n">
        <f aca="false">FilterPk!I$14</f>
        <v>0</v>
      </c>
      <c r="L2049" s="50" t="n">
        <f aca="false">FilterPk!J$14</f>
        <v>0</v>
      </c>
      <c r="M2049" s="50" t="n">
        <f aca="false">FilterPk!K$14</f>
        <v>0</v>
      </c>
      <c r="N2049" s="50" t="n">
        <f aca="false">FilterPk!L$14</f>
        <v>29360.82</v>
      </c>
      <c r="O2049" s="50" t="n">
        <f aca="false">FilterPk!M$14</f>
        <v>0</v>
      </c>
      <c r="P2049" s="50" t="n">
        <f aca="false">FilterPk!N$14</f>
        <v>0</v>
      </c>
      <c r="Q2049" s="51" t="n">
        <f aca="false">FilterPk!O$14</f>
        <v>29360.82</v>
      </c>
    </row>
    <row r="2050" customFormat="false" ht="12.75" hidden="false" customHeight="false" outlineLevel="0" collapsed="false">
      <c r="B2050" s="85" t="str">
        <f aca="false">FilterPk!A$15</f>
        <v>ST- MAPP</v>
      </c>
      <c r="C2050" s="13" t="n">
        <f aca="false">C2049+1</f>
        <v>2049</v>
      </c>
      <c r="D2050" s="50" t="n">
        <f aca="false">FilterPk!B$15</f>
        <v>254636.614020626</v>
      </c>
      <c r="E2050" s="50" t="n">
        <f aca="false">FilterPk!C$15</f>
        <v>795.43</v>
      </c>
      <c r="F2050" s="50" t="n">
        <f aca="false">FilterPk!D$15</f>
        <v>39596.48</v>
      </c>
      <c r="G2050" s="50" t="n">
        <f aca="false">FilterPk!E$15</f>
        <v>26009.8</v>
      </c>
      <c r="H2050" s="50" t="n">
        <f aca="false">FilterPk!F$15</f>
        <v>8238.75</v>
      </c>
      <c r="I2050" s="50" t="n">
        <f aca="false">FilterPk!G$15</f>
        <v>0</v>
      </c>
      <c r="J2050" s="50" t="n">
        <f aca="false">FilterPk!H$15</f>
        <v>0</v>
      </c>
      <c r="K2050" s="50" t="n">
        <f aca="false">FilterPk!I$15</f>
        <v>0</v>
      </c>
      <c r="L2050" s="50" t="n">
        <f aca="false">FilterPk!J$15</f>
        <v>0</v>
      </c>
      <c r="M2050" s="50" t="n">
        <f aca="false">FilterPk!K$15</f>
        <v>0</v>
      </c>
      <c r="N2050" s="50" t="n">
        <f aca="false">FilterPk!L$15</f>
        <v>74640.46</v>
      </c>
      <c r="O2050" s="50" t="n">
        <f aca="false">FilterPk!M$15</f>
        <v>0</v>
      </c>
      <c r="P2050" s="50" t="n">
        <f aca="false">FilterPk!N$15</f>
        <v>0</v>
      </c>
      <c r="Q2050" s="51" t="n">
        <f aca="false">FilterPk!O$15</f>
        <v>74640.46</v>
      </c>
    </row>
    <row r="2051" customFormat="false" ht="12.75" hidden="false" customHeight="false" outlineLevel="0" collapsed="false">
      <c r="B2051" s="85" t="str">
        <f aca="false">FilterPk!A$16</f>
        <v>ST- MAIN</v>
      </c>
      <c r="C2051" s="13" t="n">
        <f aca="false">C2050+1</f>
        <v>2050</v>
      </c>
      <c r="D2051" s="50" t="n">
        <f aca="false">FilterPk!B$16</f>
        <v>694293.253349893</v>
      </c>
      <c r="E2051" s="50" t="n">
        <f aca="false">FilterPk!C$16</f>
        <v>-2349.61</v>
      </c>
      <c r="F2051" s="50" t="n">
        <f aca="false">FilterPk!D$16</f>
        <v>15903</v>
      </c>
      <c r="G2051" s="50" t="n">
        <f aca="false">FilterPk!E$16</f>
        <v>69359.47</v>
      </c>
      <c r="H2051" s="50" t="n">
        <f aca="false">FilterPk!F$16</f>
        <v>0</v>
      </c>
      <c r="I2051" s="50" t="n">
        <f aca="false">FilterPk!G$16</f>
        <v>0</v>
      </c>
      <c r="J2051" s="50" t="n">
        <f aca="false">FilterPk!H$16</f>
        <v>0</v>
      </c>
      <c r="K2051" s="50" t="n">
        <f aca="false">FilterPk!I$16</f>
        <v>0</v>
      </c>
      <c r="L2051" s="50" t="n">
        <f aca="false">FilterPk!J$16</f>
        <v>0</v>
      </c>
      <c r="M2051" s="50" t="n">
        <f aca="false">FilterPk!K$16</f>
        <v>0</v>
      </c>
      <c r="N2051" s="50" t="n">
        <f aca="false">FilterPk!L$16</f>
        <v>82912.86</v>
      </c>
      <c r="O2051" s="50" t="n">
        <f aca="false">FilterPk!M$16</f>
        <v>0</v>
      </c>
      <c r="P2051" s="50" t="n">
        <f aca="false">FilterPk!N$16</f>
        <v>0</v>
      </c>
      <c r="Q2051" s="51" t="n">
        <f aca="false">FilterPk!O$16</f>
        <v>82912.86</v>
      </c>
    </row>
    <row r="2052" customFormat="false" ht="12.75" hidden="false" customHeight="false" outlineLevel="0" collapsed="false">
      <c r="B2052" s="85" t="str">
        <f aca="false">FilterPk!A$17</f>
        <v>MW-ANALYST</v>
      </c>
      <c r="C2052" s="13" t="n">
        <f aca="false">C2051+1</f>
        <v>2051</v>
      </c>
      <c r="D2052" s="50" t="n">
        <f aca="false">FilterPk!B$17</f>
        <v>0</v>
      </c>
      <c r="E2052" s="50" t="n">
        <f aca="false">FilterPk!C$17</f>
        <v>6363.4</v>
      </c>
      <c r="F2052" s="50" t="n">
        <f aca="false">FilterPk!D$17</f>
        <v>15838.59</v>
      </c>
      <c r="G2052" s="50" t="n">
        <f aca="false">FilterPk!E$17</f>
        <v>0</v>
      </c>
      <c r="H2052" s="50" t="n">
        <f aca="false">FilterPk!F$17</f>
        <v>0</v>
      </c>
      <c r="I2052" s="50" t="n">
        <f aca="false">FilterPk!G$17</f>
        <v>0</v>
      </c>
      <c r="J2052" s="50" t="n">
        <f aca="false">FilterPk!H$17</f>
        <v>0</v>
      </c>
      <c r="K2052" s="50" t="n">
        <f aca="false">FilterPk!I$17</f>
        <v>0</v>
      </c>
      <c r="L2052" s="50" t="n">
        <f aca="false">FilterPk!J$17</f>
        <v>0</v>
      </c>
      <c r="M2052" s="50" t="n">
        <f aca="false">FilterPk!K$17</f>
        <v>0</v>
      </c>
      <c r="N2052" s="50" t="n">
        <f aca="false">FilterPk!L$17</f>
        <v>22201.99</v>
      </c>
      <c r="O2052" s="50" t="n">
        <f aca="false">FilterPk!M$17</f>
        <v>0</v>
      </c>
      <c r="P2052" s="50" t="n">
        <f aca="false">FilterPk!N$17</f>
        <v>0</v>
      </c>
      <c r="Q2052" s="51" t="n">
        <f aca="false">FilterPk!O$17</f>
        <v>22201.99</v>
      </c>
    </row>
    <row r="2053" customFormat="false" ht="12.75" hidden="false" customHeight="false" outlineLevel="0" collapsed="false">
      <c r="B2053" s="85" t="str">
        <f aca="false">FilterPk!A$18</f>
        <v>LT-NE</v>
      </c>
      <c r="C2053" s="13" t="n">
        <f aca="false">C2052+1</f>
        <v>2052</v>
      </c>
      <c r="D2053" s="50" t="n">
        <f aca="false">FilterPk!B$18</f>
        <v>6187311.37539291</v>
      </c>
      <c r="E2053" s="50" t="n">
        <f aca="false">FilterPk!C$18</f>
        <v>-37254.47</v>
      </c>
      <c r="F2053" s="50" t="n">
        <f aca="false">FilterPk!D$18</f>
        <v>2562.91</v>
      </c>
      <c r="G2053" s="50" t="n">
        <f aca="false">FilterPk!E$18</f>
        <v>-23211.32</v>
      </c>
      <c r="H2053" s="50" t="n">
        <f aca="false">FilterPk!F$18</f>
        <v>263627.18</v>
      </c>
      <c r="I2053" s="50" t="n">
        <f aca="false">FilterPk!G$18</f>
        <v>-59813.36</v>
      </c>
      <c r="J2053" s="50" t="n">
        <f aca="false">FilterPk!H$18</f>
        <v>155752.04</v>
      </c>
      <c r="K2053" s="50" t="n">
        <f aca="false">FilterPk!I$18</f>
        <v>121018.38</v>
      </c>
      <c r="L2053" s="50" t="n">
        <f aca="false">FilterPk!J$18</f>
        <v>-53378.32</v>
      </c>
      <c r="M2053" s="50" t="n">
        <f aca="false">FilterPk!K$18</f>
        <v>995570.8</v>
      </c>
      <c r="N2053" s="50" t="n">
        <f aca="false">FilterPk!L$18</f>
        <v>1364873.84</v>
      </c>
      <c r="O2053" s="50" t="n">
        <f aca="false">FilterPk!M$18</f>
        <v>1053007.86</v>
      </c>
      <c r="P2053" s="50" t="n">
        <f aca="false">FilterPk!N$18</f>
        <v>-2593897.5</v>
      </c>
      <c r="Q2053" s="51" t="n">
        <f aca="false">FilterPk!O$18</f>
        <v>-176015.800000001</v>
      </c>
    </row>
    <row r="2054" customFormat="false" ht="12.75" hidden="false" customHeight="false" outlineLevel="0" collapsed="false">
      <c r="B2054" s="85" t="str">
        <f aca="false">FilterPk!A$19</f>
        <v>LT-PJM</v>
      </c>
      <c r="C2054" s="13" t="n">
        <f aca="false">C2053+1</f>
        <v>2053</v>
      </c>
      <c r="D2054" s="50" t="n">
        <f aca="false">FilterPk!B$19</f>
        <v>1818236.42109565</v>
      </c>
      <c r="E2054" s="50" t="n">
        <f aca="false">FilterPk!C$19</f>
        <v>25453.61</v>
      </c>
      <c r="F2054" s="50" t="n">
        <f aca="false">FilterPk!D$19</f>
        <v>45536</v>
      </c>
      <c r="G2054" s="50" t="n">
        <f aca="false">FilterPk!E$19</f>
        <v>312117.59</v>
      </c>
      <c r="H2054" s="50" t="n">
        <f aca="false">FilterPk!F$19</f>
        <v>211118</v>
      </c>
      <c r="I2054" s="50" t="n">
        <f aca="false">FilterPk!G$19</f>
        <v>0</v>
      </c>
      <c r="J2054" s="50" t="n">
        <f aca="false">FilterPk!H$19</f>
        <v>24536.25</v>
      </c>
      <c r="K2054" s="50" t="n">
        <f aca="false">FilterPk!I$19</f>
        <v>-12662.37</v>
      </c>
      <c r="L2054" s="50" t="n">
        <f aca="false">FilterPk!J$19</f>
        <v>-30078</v>
      </c>
      <c r="M2054" s="50" t="n">
        <f aca="false">FilterPk!K$19</f>
        <v>243523.27</v>
      </c>
      <c r="N2054" s="50" t="n">
        <f aca="false">FilterPk!L$19</f>
        <v>819544.35</v>
      </c>
      <c r="O2054" s="50" t="n">
        <f aca="false">FilterPk!M$19</f>
        <v>125485.18</v>
      </c>
      <c r="P2054" s="50" t="n">
        <f aca="false">FilterPk!N$19</f>
        <v>177105.54</v>
      </c>
      <c r="Q2054" s="51" t="n">
        <f aca="false">FilterPk!O$19</f>
        <v>1122135.07</v>
      </c>
    </row>
    <row r="2055" customFormat="false" ht="12.75" hidden="false" customHeight="false" outlineLevel="0" collapsed="false">
      <c r="B2055" s="85" t="str">
        <f aca="false">FilterPk!A$20</f>
        <v>LT- NY</v>
      </c>
      <c r="C2055" s="13" t="n">
        <f aca="false">C2054+1</f>
        <v>2054</v>
      </c>
      <c r="D2055" s="50" t="n">
        <f aca="false">FilterPk!B$20</f>
        <v>0</v>
      </c>
      <c r="E2055" s="50" t="n">
        <f aca="false">FilterPk!C$20</f>
        <v>-15908.51</v>
      </c>
      <c r="F2055" s="50" t="n">
        <f aca="false">FilterPk!D$20</f>
        <v>63126.67</v>
      </c>
      <c r="G2055" s="50" t="n">
        <f aca="false">FilterPk!E$20</f>
        <v>-17376.91</v>
      </c>
      <c r="H2055" s="50" t="n">
        <f aca="false">FilterPk!F$20</f>
        <v>0</v>
      </c>
      <c r="I2055" s="50" t="n">
        <f aca="false">FilterPk!G$20</f>
        <v>0</v>
      </c>
      <c r="J2055" s="50" t="n">
        <f aca="false">FilterPk!H$20</f>
        <v>0</v>
      </c>
      <c r="K2055" s="50" t="n">
        <f aca="false">FilterPk!I$20</f>
        <v>0</v>
      </c>
      <c r="L2055" s="50" t="n">
        <f aca="false">FilterPk!J$20</f>
        <v>0</v>
      </c>
      <c r="M2055" s="50" t="n">
        <f aca="false">FilterPk!K$20</f>
        <v>146381.01</v>
      </c>
      <c r="N2055" s="50" t="n">
        <f aca="false">FilterPk!L$20</f>
        <v>176222.26</v>
      </c>
      <c r="O2055" s="50" t="n">
        <f aca="false">FilterPk!M$20</f>
        <v>281909.77</v>
      </c>
      <c r="P2055" s="50" t="n">
        <f aca="false">FilterPk!N$20</f>
        <v>-177475.64</v>
      </c>
      <c r="Q2055" s="51" t="n">
        <f aca="false">FilterPk!O$20</f>
        <v>280656.39</v>
      </c>
    </row>
    <row r="2056" customFormat="false" ht="12.75" hidden="false" customHeight="false" outlineLevel="0" collapsed="false">
      <c r="B2056" s="85" t="str">
        <f aca="false">FilterPk!A$21</f>
        <v>ST- PJM</v>
      </c>
      <c r="C2056" s="13" t="n">
        <f aca="false">C2055+1</f>
        <v>2055</v>
      </c>
      <c r="D2056" s="50" t="n">
        <f aca="false">FilterPk!B$21</f>
        <v>1243093.71447674</v>
      </c>
      <c r="E2056" s="50" t="n">
        <f aca="false">FilterPk!C$21</f>
        <v>-91155.75</v>
      </c>
      <c r="F2056" s="50" t="n">
        <f aca="false">FilterPk!D$21</f>
        <v>-47515.78</v>
      </c>
      <c r="G2056" s="50" t="n">
        <f aca="false">FilterPk!E$21</f>
        <v>0</v>
      </c>
      <c r="H2056" s="50" t="n">
        <f aca="false">FilterPk!F$21</f>
        <v>0</v>
      </c>
      <c r="I2056" s="50" t="n">
        <f aca="false">FilterPk!G$21</f>
        <v>0</v>
      </c>
      <c r="J2056" s="50" t="n">
        <f aca="false">FilterPk!H$21</f>
        <v>0</v>
      </c>
      <c r="K2056" s="50" t="n">
        <f aca="false">FilterPk!I$21</f>
        <v>0</v>
      </c>
      <c r="L2056" s="50" t="n">
        <f aca="false">FilterPk!J$21</f>
        <v>0</v>
      </c>
      <c r="M2056" s="50" t="n">
        <f aca="false">FilterPk!K$21</f>
        <v>0</v>
      </c>
      <c r="N2056" s="50" t="n">
        <f aca="false">FilterPk!L$21</f>
        <v>-138671.53</v>
      </c>
      <c r="O2056" s="50" t="n">
        <f aca="false">FilterPk!M$21</f>
        <v>0</v>
      </c>
      <c r="P2056" s="50" t="n">
        <f aca="false">FilterPk!N$21</f>
        <v>0</v>
      </c>
      <c r="Q2056" s="51" t="n">
        <f aca="false">FilterPk!O$21</f>
        <v>-138671.53</v>
      </c>
    </row>
    <row r="2057" customFormat="false" ht="12.75" hidden="false" customHeight="false" outlineLevel="0" collapsed="false">
      <c r="B2057" s="85" t="str">
        <f aca="false">FilterPk!A$22</f>
        <v>ST- NENG</v>
      </c>
      <c r="C2057" s="13" t="n">
        <f aca="false">C2056+1</f>
        <v>2056</v>
      </c>
      <c r="D2057" s="50" t="n">
        <f aca="false">FilterPk!B$22</f>
        <v>539719.375927685</v>
      </c>
      <c r="E2057" s="50" t="n">
        <f aca="false">FilterPk!C$22</f>
        <v>13161.19</v>
      </c>
      <c r="F2057" s="50" t="n">
        <f aca="false">FilterPk!D$22</f>
        <v>63418.82</v>
      </c>
      <c r="G2057" s="50" t="n">
        <f aca="false">FilterPk!E$22</f>
        <v>0</v>
      </c>
      <c r="H2057" s="50" t="n">
        <f aca="false">FilterPk!F$22</f>
        <v>0</v>
      </c>
      <c r="I2057" s="50" t="n">
        <f aca="false">FilterPk!G$22</f>
        <v>0</v>
      </c>
      <c r="J2057" s="50" t="n">
        <f aca="false">FilterPk!H$22</f>
        <v>0</v>
      </c>
      <c r="K2057" s="50" t="n">
        <f aca="false">FilterPk!I$22</f>
        <v>0</v>
      </c>
      <c r="L2057" s="50" t="n">
        <f aca="false">FilterPk!J$22</f>
        <v>0</v>
      </c>
      <c r="M2057" s="50" t="n">
        <f aca="false">FilterPk!K$22</f>
        <v>0</v>
      </c>
      <c r="N2057" s="50" t="n">
        <f aca="false">FilterPk!L$22</f>
        <v>76580.01</v>
      </c>
      <c r="O2057" s="50" t="n">
        <f aca="false">FilterPk!M$22</f>
        <v>0</v>
      </c>
      <c r="P2057" s="50" t="n">
        <f aca="false">FilterPk!N$22</f>
        <v>0</v>
      </c>
      <c r="Q2057" s="51" t="n">
        <f aca="false">FilterPk!O$22</f>
        <v>76580.01</v>
      </c>
    </row>
    <row r="2058" customFormat="false" ht="12.75" hidden="false" customHeight="false" outlineLevel="0" collapsed="false">
      <c r="B2058" s="85" t="str">
        <f aca="false">FilterPk!A$23</f>
        <v>ST- NY</v>
      </c>
      <c r="C2058" s="13" t="n">
        <f aca="false">C2057+1</f>
        <v>2057</v>
      </c>
      <c r="D2058" s="50" t="n">
        <f aca="false">FilterPk!B$23</f>
        <v>251437.188425373</v>
      </c>
      <c r="E2058" s="50" t="n">
        <f aca="false">FilterPk!C$23</f>
        <v>10362.2</v>
      </c>
      <c r="F2058" s="50" t="n">
        <f aca="false">FilterPk!D$23</f>
        <v>-15838.59</v>
      </c>
      <c r="G2058" s="50" t="n">
        <f aca="false">FilterPk!E$23</f>
        <v>17339.87</v>
      </c>
      <c r="H2058" s="50" t="n">
        <f aca="false">FilterPk!F$23</f>
        <v>0</v>
      </c>
      <c r="I2058" s="50" t="n">
        <f aca="false">FilterPk!G$23</f>
        <v>0</v>
      </c>
      <c r="J2058" s="50" t="n">
        <f aca="false">FilterPk!H$23</f>
        <v>0</v>
      </c>
      <c r="K2058" s="50" t="n">
        <f aca="false">FilterPk!I$23</f>
        <v>0</v>
      </c>
      <c r="L2058" s="50" t="n">
        <f aca="false">FilterPk!J$23</f>
        <v>0</v>
      </c>
      <c r="M2058" s="50" t="n">
        <f aca="false">FilterPk!K$23</f>
        <v>0</v>
      </c>
      <c r="N2058" s="50" t="n">
        <f aca="false">FilterPk!L$23</f>
        <v>11863.48</v>
      </c>
      <c r="O2058" s="50" t="n">
        <f aca="false">FilterPk!M$23</f>
        <v>0</v>
      </c>
      <c r="P2058" s="50" t="n">
        <f aca="false">FilterPk!N$23</f>
        <v>0</v>
      </c>
      <c r="Q2058" s="51" t="n">
        <f aca="false">FilterPk!O$23</f>
        <v>11863.48</v>
      </c>
    </row>
    <row r="2059" customFormat="false" ht="12.75" hidden="false" customHeight="false" outlineLevel="0" collapsed="false">
      <c r="B2059" s="85" t="str">
        <f aca="false">FilterPk!A$24</f>
        <v>NE- PHYS</v>
      </c>
      <c r="C2059" s="13" t="n">
        <f aca="false">C2058+1</f>
        <v>2058</v>
      </c>
      <c r="D2059" s="50" t="n">
        <f aca="false">FilterPk!B$24</f>
        <v>0</v>
      </c>
      <c r="E2059" s="50" t="n">
        <f aca="false">FilterPk!C$24</f>
        <v>0</v>
      </c>
      <c r="F2059" s="50" t="n">
        <f aca="false">FilterPk!D$24</f>
        <v>0</v>
      </c>
      <c r="G2059" s="50" t="n">
        <f aca="false">FilterPk!E$24</f>
        <v>0</v>
      </c>
      <c r="H2059" s="50" t="n">
        <f aca="false">FilterPk!F$24</f>
        <v>0</v>
      </c>
      <c r="I2059" s="50" t="n">
        <f aca="false">FilterPk!G$24</f>
        <v>0</v>
      </c>
      <c r="J2059" s="50" t="n">
        <f aca="false">FilterPk!H$24</f>
        <v>0</v>
      </c>
      <c r="K2059" s="50" t="n">
        <f aca="false">FilterPk!I$24</f>
        <v>0</v>
      </c>
      <c r="L2059" s="50" t="n">
        <f aca="false">FilterPk!J$24</f>
        <v>0</v>
      </c>
      <c r="M2059" s="50" t="n">
        <f aca="false">FilterPk!K$24</f>
        <v>0</v>
      </c>
      <c r="N2059" s="50" t="n">
        <f aca="false">FilterPk!L$24</f>
        <v>0</v>
      </c>
      <c r="O2059" s="50" t="n">
        <f aca="false">FilterPk!M$24</f>
        <v>0</v>
      </c>
      <c r="P2059" s="50" t="n">
        <f aca="false">FilterPk!N$24</f>
        <v>0</v>
      </c>
      <c r="Q2059" s="51" t="n">
        <f aca="false">FilterPk!O$24</f>
        <v>0</v>
      </c>
    </row>
    <row r="2060" customFormat="false" ht="12.75" hidden="false" customHeight="false" outlineLevel="0" collapsed="false">
      <c r="B2060" s="85" t="str">
        <f aca="false">FilterPk!A$25</f>
        <v>LT-Southeast</v>
      </c>
      <c r="C2060" s="13" t="n">
        <f aca="false">C2059+1</f>
        <v>2059</v>
      </c>
      <c r="D2060" s="50" t="n">
        <f aca="false">FilterPk!B$25</f>
        <v>11411200.8859117</v>
      </c>
      <c r="E2060" s="50" t="n">
        <f aca="false">FilterPk!C$25</f>
        <v>45860.27</v>
      </c>
      <c r="F2060" s="50" t="n">
        <f aca="false">FilterPk!D$25</f>
        <v>54109.47</v>
      </c>
      <c r="G2060" s="50" t="n">
        <f aca="false">FilterPk!E$25</f>
        <v>124540.18</v>
      </c>
      <c r="H2060" s="50" t="n">
        <f aca="false">FilterPk!F$25</f>
        <v>77068.78</v>
      </c>
      <c r="I2060" s="50" t="n">
        <f aca="false">FilterPk!G$25</f>
        <v>75414.58</v>
      </c>
      <c r="J2060" s="50" t="n">
        <f aca="false">FilterPk!H$25</f>
        <v>134077.64</v>
      </c>
      <c r="K2060" s="50" t="n">
        <f aca="false">FilterPk!I$25</f>
        <v>429786.05</v>
      </c>
      <c r="L2060" s="50" t="n">
        <f aca="false">FilterPk!J$25</f>
        <v>118391.18</v>
      </c>
      <c r="M2060" s="50" t="n">
        <f aca="false">FilterPk!K$25</f>
        <v>1083243.13</v>
      </c>
      <c r="N2060" s="50" t="n">
        <f aca="false">FilterPk!L$25</f>
        <v>2142491.28</v>
      </c>
      <c r="O2060" s="50" t="n">
        <f aca="false">FilterPk!M$25</f>
        <v>344226</v>
      </c>
      <c r="P2060" s="50" t="n">
        <f aca="false">FilterPk!N$25</f>
        <v>1221747.4</v>
      </c>
      <c r="Q2060" s="51" t="n">
        <f aca="false">FilterPk!O$25</f>
        <v>3708464.68</v>
      </c>
    </row>
    <row r="2061" customFormat="false" ht="12.75" hidden="false" customHeight="false" outlineLevel="0" collapsed="false">
      <c r="B2061" s="85" t="str">
        <f aca="false">FilterPk!A$26</f>
        <v>ST-SPP</v>
      </c>
      <c r="C2061" s="13" t="n">
        <f aca="false">C2060+1</f>
        <v>2060</v>
      </c>
      <c r="D2061" s="50" t="n">
        <f aca="false">FilterPk!B$26</f>
        <v>52202.8773549933</v>
      </c>
      <c r="E2061" s="50" t="n">
        <f aca="false">FilterPk!C$26</f>
        <v>3181.7</v>
      </c>
      <c r="F2061" s="50" t="n">
        <f aca="false">FilterPk!D$26</f>
        <v>0</v>
      </c>
      <c r="G2061" s="50" t="n">
        <f aca="false">FilterPk!E$26</f>
        <v>0</v>
      </c>
      <c r="H2061" s="50" t="n">
        <f aca="false">FilterPk!F$26</f>
        <v>0</v>
      </c>
      <c r="I2061" s="50" t="n">
        <f aca="false">FilterPk!G$26</f>
        <v>0</v>
      </c>
      <c r="J2061" s="50" t="n">
        <f aca="false">FilterPk!H$26</f>
        <v>0</v>
      </c>
      <c r="K2061" s="50" t="n">
        <f aca="false">FilterPk!I$26</f>
        <v>0</v>
      </c>
      <c r="L2061" s="50" t="n">
        <f aca="false">FilterPk!J$26</f>
        <v>0</v>
      </c>
      <c r="M2061" s="50" t="n">
        <f aca="false">FilterPk!K$26</f>
        <v>0</v>
      </c>
      <c r="N2061" s="50" t="n">
        <f aca="false">FilterPk!L$26</f>
        <v>3181.7</v>
      </c>
      <c r="O2061" s="50" t="n">
        <f aca="false">FilterPk!M$26</f>
        <v>0</v>
      </c>
      <c r="P2061" s="50" t="n">
        <f aca="false">FilterPk!N$26</f>
        <v>0</v>
      </c>
      <c r="Q2061" s="51" t="n">
        <f aca="false">FilterPk!O$26</f>
        <v>3181.7</v>
      </c>
    </row>
    <row r="2062" customFormat="false" ht="12.75" hidden="false" customHeight="false" outlineLevel="0" collapsed="false">
      <c r="B2062" s="85" t="str">
        <f aca="false">FilterPk!A$27</f>
        <v>ST-SERC</v>
      </c>
      <c r="C2062" s="13" t="n">
        <f aca="false">C2061+1</f>
        <v>2061</v>
      </c>
      <c r="D2062" s="50" t="n">
        <f aca="false">FilterPk!B$27</f>
        <v>686881.973218232</v>
      </c>
      <c r="E2062" s="50" t="n">
        <f aca="false">FilterPk!C$27</f>
        <v>-12726.81</v>
      </c>
      <c r="F2062" s="50" t="n">
        <f aca="false">FilterPk!D$27</f>
        <v>-31677.19</v>
      </c>
      <c r="G2062" s="50" t="n">
        <f aca="false">FilterPk!E$27</f>
        <v>138718.93</v>
      </c>
      <c r="H2062" s="50" t="n">
        <f aca="false">FilterPk!F$27</f>
        <v>0</v>
      </c>
      <c r="I2062" s="50" t="n">
        <f aca="false">FilterPk!G$27</f>
        <v>0</v>
      </c>
      <c r="J2062" s="50" t="n">
        <f aca="false">FilterPk!H$27</f>
        <v>0</v>
      </c>
      <c r="K2062" s="50" t="n">
        <f aca="false">FilterPk!I$27</f>
        <v>0</v>
      </c>
      <c r="L2062" s="50" t="n">
        <f aca="false">FilterPk!J$27</f>
        <v>0</v>
      </c>
      <c r="M2062" s="50" t="n">
        <f aca="false">FilterPk!K$27</f>
        <v>0</v>
      </c>
      <c r="N2062" s="50" t="n">
        <f aca="false">FilterPk!L$27</f>
        <v>94314.93</v>
      </c>
      <c r="O2062" s="50" t="n">
        <f aca="false">FilterPk!M$27</f>
        <v>0</v>
      </c>
      <c r="P2062" s="50" t="n">
        <f aca="false">FilterPk!N$27</f>
        <v>0</v>
      </c>
      <c r="Q2062" s="51" t="n">
        <f aca="false">FilterPk!O$27</f>
        <v>94314.93</v>
      </c>
    </row>
    <row r="2063" customFormat="false" ht="12.75" hidden="false" customHeight="false" outlineLevel="0" collapsed="false">
      <c r="B2063" s="85" t="str">
        <f aca="false">FilterPk!A$28</f>
        <v>LT- Texas</v>
      </c>
      <c r="C2063" s="13" t="n">
        <f aca="false">C2062+1</f>
        <v>2062</v>
      </c>
      <c r="D2063" s="50" t="n">
        <f aca="false">FilterPk!B$28</f>
        <v>3826684.70313045</v>
      </c>
      <c r="E2063" s="50" t="n">
        <f aca="false">FilterPk!C$28</f>
        <v>-6382.69</v>
      </c>
      <c r="F2063" s="50" t="n">
        <f aca="false">FilterPk!D$28</f>
        <v>71634.81</v>
      </c>
      <c r="G2063" s="50" t="n">
        <f aca="false">FilterPk!E$28</f>
        <v>28710.67</v>
      </c>
      <c r="H2063" s="50" t="n">
        <f aca="false">FilterPk!F$28</f>
        <v>106726.26</v>
      </c>
      <c r="I2063" s="50" t="n">
        <f aca="false">FilterPk!G$28</f>
        <v>68401.15</v>
      </c>
      <c r="J2063" s="50" t="n">
        <f aca="false">FilterPk!H$28</f>
        <v>107963.61</v>
      </c>
      <c r="K2063" s="50" t="n">
        <f aca="false">FilterPk!I$28</f>
        <v>204731.1</v>
      </c>
      <c r="L2063" s="50" t="n">
        <f aca="false">FilterPk!J$28</f>
        <v>63773.36</v>
      </c>
      <c r="M2063" s="50" t="n">
        <f aca="false">FilterPk!K$28</f>
        <v>194039.66</v>
      </c>
      <c r="N2063" s="50" t="n">
        <f aca="false">FilterPk!L$28</f>
        <v>839597.93</v>
      </c>
      <c r="O2063" s="50" t="n">
        <f aca="false">FilterPk!M$28</f>
        <v>673610.11</v>
      </c>
      <c r="P2063" s="50" t="n">
        <f aca="false">FilterPk!N$28</f>
        <v>107208.74</v>
      </c>
      <c r="Q2063" s="51" t="n">
        <f aca="false">FilterPk!O$28</f>
        <v>1620416.78</v>
      </c>
    </row>
    <row r="2064" customFormat="false" ht="12.75" hidden="false" customHeight="false" outlineLevel="0" collapsed="false">
      <c r="B2064" s="85" t="str">
        <f aca="false">FilterPk!A$29</f>
        <v>St- Texas</v>
      </c>
      <c r="C2064" s="13" t="n">
        <f aca="false">C2063+1</f>
        <v>2063</v>
      </c>
      <c r="D2064" s="50" t="n">
        <f aca="false">FilterPk!B$29</f>
        <v>445563.239343252</v>
      </c>
      <c r="E2064" s="50" t="n">
        <f aca="false">FilterPk!C$29</f>
        <v>30194</v>
      </c>
      <c r="F2064" s="50" t="n">
        <f aca="false">FilterPk!D$29</f>
        <v>31677.19</v>
      </c>
      <c r="G2064" s="50" t="n">
        <f aca="false">FilterPk!E$29</f>
        <v>0</v>
      </c>
      <c r="H2064" s="50" t="n">
        <f aca="false">FilterPk!F$29</f>
        <v>0</v>
      </c>
      <c r="I2064" s="50" t="n">
        <f aca="false">FilterPk!G$29</f>
        <v>0</v>
      </c>
      <c r="J2064" s="50" t="n">
        <f aca="false">FilterPk!H$29</f>
        <v>0</v>
      </c>
      <c r="K2064" s="50" t="n">
        <f aca="false">FilterPk!I$29</f>
        <v>0</v>
      </c>
      <c r="L2064" s="50" t="n">
        <f aca="false">FilterPk!J$29</f>
        <v>0</v>
      </c>
      <c r="M2064" s="50" t="n">
        <f aca="false">FilterPk!K$29</f>
        <v>0</v>
      </c>
      <c r="N2064" s="50" t="n">
        <f aca="false">FilterPk!L$29</f>
        <v>61871.19</v>
      </c>
      <c r="O2064" s="50" t="n">
        <f aca="false">FilterPk!M$29</f>
        <v>0</v>
      </c>
      <c r="P2064" s="50" t="n">
        <f aca="false">FilterPk!N$29</f>
        <v>0</v>
      </c>
      <c r="Q2064" s="51" t="n">
        <f aca="false">FilterPk!O$29</f>
        <v>61871.19</v>
      </c>
    </row>
    <row r="2065" customFormat="false" ht="12.75" hidden="false" customHeight="false" outlineLevel="0" collapsed="false">
      <c r="B2065" s="85"/>
      <c r="C2065" s="13" t="n">
        <f aca="false">C2064+1</f>
        <v>2064</v>
      </c>
      <c r="D2065" s="50"/>
      <c r="E2065" s="50"/>
      <c r="F2065" s="50"/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1"/>
    </row>
    <row r="2066" customFormat="false" ht="12.75" hidden="false" customHeight="false" outlineLevel="0" collapsed="false">
      <c r="B2066" s="85" t="str">
        <f aca="false">FilterPk!A$32</f>
        <v>Gas positions</v>
      </c>
      <c r="C2066" s="13" t="n">
        <f aca="false">C2065+1</f>
        <v>2065</v>
      </c>
      <c r="D2066" s="50" t="s">
        <v>4</v>
      </c>
      <c r="E2066" s="50"/>
      <c r="F2066" s="50"/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1"/>
    </row>
    <row r="2067" customFormat="false" ht="12.75" hidden="false" customHeight="false" outlineLevel="0" collapsed="false">
      <c r="B2067" s="85" t="str">
        <f aca="false">FilterPk!A$33</f>
        <v>Kevin Presto</v>
      </c>
      <c r="C2067" s="13" t="n">
        <f aca="false">C2066+1</f>
        <v>2066</v>
      </c>
      <c r="D2067" s="50" t="n">
        <f aca="false">FilterPk!B$33</f>
        <v>0</v>
      </c>
      <c r="E2067" s="50" t="n">
        <f aca="false">FilterPk!C$33</f>
        <v>0</v>
      </c>
      <c r="F2067" s="50" t="n">
        <f aca="false">FilterPk!D$33</f>
        <v>0</v>
      </c>
      <c r="G2067" s="50" t="n">
        <f aca="false">FilterPk!E$33</f>
        <v>0</v>
      </c>
      <c r="H2067" s="50" t="n">
        <f aca="false">FilterPk!F$33</f>
        <v>148.212616</v>
      </c>
      <c r="I2067" s="50" t="n">
        <f aca="false">FilterPk!G$33</f>
        <v>152.45636</v>
      </c>
      <c r="J2067" s="50" t="n">
        <f aca="false">FilterPk!H$33</f>
        <v>146.860915</v>
      </c>
      <c r="K2067" s="50" t="n">
        <f aca="false">FilterPk!I$33</f>
        <v>301.509361</v>
      </c>
      <c r="L2067" s="50" t="n">
        <f aca="false">FilterPk!J$33</f>
        <v>144.921279</v>
      </c>
      <c r="M2067" s="50" t="n">
        <f aca="false">FilterPk!K$33</f>
        <v>149.116289</v>
      </c>
      <c r="N2067" s="50" t="n">
        <f aca="false">FilterPk!L$33</f>
        <v>1043.07682</v>
      </c>
      <c r="O2067" s="50" t="n">
        <f aca="false">FilterPk!M$33</f>
        <v>0</v>
      </c>
      <c r="P2067" s="50" t="n">
        <f aca="false">FilterPk!N$33</f>
        <v>0</v>
      </c>
      <c r="Q2067" s="51" t="n">
        <f aca="false">FilterPk!O$33</f>
        <v>1043.07682</v>
      </c>
    </row>
    <row r="2068" customFormat="false" ht="12.75" hidden="false" customHeight="false" outlineLevel="0" collapsed="false">
      <c r="B2068" s="85" t="str">
        <f aca="false">FilterPk!A$34</f>
        <v>Fletcher Sturm</v>
      </c>
      <c r="C2068" s="13" t="n">
        <f aca="false">C2067+1</f>
        <v>2067</v>
      </c>
      <c r="D2068" s="50" t="n">
        <f aca="false">FilterPk!B$34</f>
        <v>0</v>
      </c>
      <c r="E2068" s="50" t="n">
        <f aca="false">FilterPk!C$34</f>
        <v>0</v>
      </c>
      <c r="F2068" s="50" t="n">
        <f aca="false">FilterPk!D$34</f>
        <v>10.382539</v>
      </c>
      <c r="G2068" s="50" t="n">
        <f aca="false">FilterPk!E$34</f>
        <v>-372.732218</v>
      </c>
      <c r="H2068" s="50" t="n">
        <f aca="false">FilterPk!F$34</f>
        <v>-18.430041</v>
      </c>
      <c r="I2068" s="50" t="n">
        <f aca="false">FilterPk!G$34</f>
        <v>-7.519049</v>
      </c>
      <c r="J2068" s="50" t="n">
        <f aca="false">FilterPk!H$34</f>
        <v>7.209206</v>
      </c>
      <c r="K2068" s="50" t="n">
        <f aca="false">FilterPk!I$34</f>
        <v>16.283645</v>
      </c>
      <c r="L2068" s="50" t="n">
        <f aca="false">FilterPk!J$34</f>
        <v>-0.622678</v>
      </c>
      <c r="M2068" s="50" t="n">
        <f aca="false">FilterPk!K$34</f>
        <v>48.787102</v>
      </c>
      <c r="N2068" s="50" t="n">
        <f aca="false">FilterPk!L$34</f>
        <v>-316.641494</v>
      </c>
      <c r="O2068" s="50" t="n">
        <f aca="false">FilterPk!M$34</f>
        <v>137.057149</v>
      </c>
      <c r="P2068" s="50" t="n">
        <f aca="false">FilterPk!N$34</f>
        <v>0</v>
      </c>
      <c r="Q2068" s="51" t="n">
        <f aca="false">FilterPk!O$34</f>
        <v>-179.584345</v>
      </c>
    </row>
    <row r="2069" customFormat="false" ht="12.75" hidden="false" customHeight="false" outlineLevel="0" collapsed="false">
      <c r="B2069" s="85" t="str">
        <f aca="false">FilterPk!A$35</f>
        <v>Doug Gilbert-Smith</v>
      </c>
      <c r="C2069" s="13" t="n">
        <f aca="false">C2068+1</f>
        <v>2068</v>
      </c>
      <c r="D2069" s="50" t="n">
        <f aca="false">FilterPk!B$35</f>
        <v>0</v>
      </c>
      <c r="E2069" s="50" t="n">
        <f aca="false">FilterPk!C$35</f>
        <v>0</v>
      </c>
      <c r="F2069" s="50" t="n">
        <f aca="false">FilterPk!D$35</f>
        <v>-34.907</v>
      </c>
      <c r="G2069" s="50" t="n">
        <f aca="false">FilterPk!E$35</f>
        <v>38.473605</v>
      </c>
      <c r="H2069" s="50" t="n">
        <f aca="false">FilterPk!F$35</f>
        <v>-29.642523</v>
      </c>
      <c r="I2069" s="50" t="n">
        <f aca="false">FilterPk!G$35</f>
        <v>30.491272</v>
      </c>
      <c r="J2069" s="50" t="n">
        <f aca="false">FilterPk!H$35</f>
        <v>0</v>
      </c>
      <c r="K2069" s="50" t="n">
        <f aca="false">FilterPk!I$35</f>
        <v>90.452808</v>
      </c>
      <c r="L2069" s="50" t="n">
        <f aca="false">FilterPk!J$35</f>
        <v>0</v>
      </c>
      <c r="M2069" s="50" t="n">
        <f aca="false">FilterPk!K$35</f>
        <v>14.574853</v>
      </c>
      <c r="N2069" s="50" t="n">
        <f aca="false">FilterPk!L$35</f>
        <v>109.443015</v>
      </c>
      <c r="O2069" s="50" t="n">
        <f aca="false">FilterPk!M$35</f>
        <v>94.93307</v>
      </c>
      <c r="P2069" s="50" t="n">
        <f aca="false">FilterPk!N$35</f>
        <v>-157.516125</v>
      </c>
      <c r="Q2069" s="51" t="n">
        <f aca="false">FilterPk!O$35</f>
        <v>46.85996</v>
      </c>
    </row>
    <row r="2070" customFormat="false" ht="12.75" hidden="false" customHeight="false" outlineLevel="0" collapsed="false">
      <c r="B2070" s="85" t="str">
        <f aca="false">FilterPk!A$36</f>
        <v>Rogers Herndon</v>
      </c>
      <c r="C2070" s="13" t="n">
        <f aca="false">C2069+1</f>
        <v>2069</v>
      </c>
      <c r="D2070" s="50" t="n">
        <f aca="false">FilterPk!B$36</f>
        <v>0</v>
      </c>
      <c r="E2070" s="50" t="n">
        <f aca="false">FilterPk!C$36</f>
        <v>0</v>
      </c>
      <c r="F2070" s="50" t="n">
        <f aca="false">FilterPk!D$36</f>
        <v>-16.269581</v>
      </c>
      <c r="G2070" s="50" t="n">
        <f aca="false">FilterPk!E$36</f>
        <v>-36.150495</v>
      </c>
      <c r="H2070" s="50" t="n">
        <f aca="false">FilterPk!F$36</f>
        <v>-105.080472</v>
      </c>
      <c r="I2070" s="50" t="n">
        <f aca="false">FilterPk!G$36</f>
        <v>-21.496839</v>
      </c>
      <c r="J2070" s="50" t="n">
        <f aca="false">FilterPk!H$36</f>
        <v>76.011979</v>
      </c>
      <c r="K2070" s="50" t="n">
        <f aca="false">FilterPk!I$36</f>
        <v>315.376651</v>
      </c>
      <c r="L2070" s="50" t="n">
        <f aca="false">FilterPk!J$36</f>
        <v>0.622678</v>
      </c>
      <c r="M2070" s="50" t="n">
        <f aca="false">FilterPk!K$36</f>
        <v>131.855286</v>
      </c>
      <c r="N2070" s="50" t="n">
        <f aca="false">FilterPk!L$36</f>
        <v>344.869207</v>
      </c>
      <c r="O2070" s="50" t="n">
        <f aca="false">FilterPk!M$36</f>
        <v>500.495437</v>
      </c>
      <c r="P2070" s="50" t="n">
        <f aca="false">FilterPk!N$36</f>
        <v>0</v>
      </c>
      <c r="Q2070" s="51" t="n">
        <f aca="false">FilterPk!O$36</f>
        <v>845.364644</v>
      </c>
    </row>
    <row r="2071" customFormat="false" ht="12.75" hidden="false" customHeight="false" outlineLevel="0" collapsed="false">
      <c r="B2071" s="85" t="str">
        <f aca="false">FilterPk!A$37</f>
        <v>Dana Davis</v>
      </c>
      <c r="C2071" s="13" t="n">
        <f aca="false">C2070+1</f>
        <v>2070</v>
      </c>
      <c r="D2071" s="50" t="n">
        <f aca="false">FilterPk!B$37</f>
        <v>0</v>
      </c>
      <c r="E2071" s="50" t="n">
        <f aca="false">FilterPk!C$37</f>
        <v>0</v>
      </c>
      <c r="F2071" s="50" t="n">
        <f aca="false">FilterPk!D$37</f>
        <v>4.986714</v>
      </c>
      <c r="G2071" s="50" t="n">
        <f aca="false">FilterPk!E$37</f>
        <v>-10.425106</v>
      </c>
      <c r="H2071" s="50" t="n">
        <f aca="false">FilterPk!F$37</f>
        <v>34.582944</v>
      </c>
      <c r="I2071" s="50" t="n">
        <f aca="false">FilterPk!G$37</f>
        <v>31.966656</v>
      </c>
      <c r="J2071" s="50" t="n">
        <f aca="false">FilterPk!H$37</f>
        <v>34.267547</v>
      </c>
      <c r="K2071" s="50" t="n">
        <f aca="false">FilterPk!I$37</f>
        <v>70.027981</v>
      </c>
      <c r="L2071" s="50" t="n">
        <f aca="false">FilterPk!J$37</f>
        <v>33.814965</v>
      </c>
      <c r="M2071" s="50" t="n">
        <f aca="false">FilterPk!K$37</f>
        <v>44.191074</v>
      </c>
      <c r="N2071" s="50" t="n">
        <f aca="false">FilterPk!L$37</f>
        <v>243.412775</v>
      </c>
      <c r="O2071" s="50" t="n">
        <f aca="false">FilterPk!M$37</f>
        <v>27.55263</v>
      </c>
      <c r="P2071" s="50" t="n">
        <f aca="false">FilterPk!N$37</f>
        <v>0</v>
      </c>
      <c r="Q2071" s="51" t="n">
        <f aca="false">FilterPk!O$37</f>
        <v>270.965405</v>
      </c>
    </row>
    <row r="2072" customFormat="false" ht="12.75" hidden="false" customHeight="false" outlineLevel="0" collapsed="false">
      <c r="B2072" s="85" t="str">
        <f aca="false">FilterPk!A$38</f>
        <v>Tom May</v>
      </c>
      <c r="C2072" s="13" t="n">
        <f aca="false">C2071+1</f>
        <v>2071</v>
      </c>
      <c r="D2072" s="50" t="n">
        <f aca="false">FilterPk!B$38</f>
        <v>0</v>
      </c>
      <c r="E2072" s="50" t="n">
        <f aca="false">FilterPk!C$38</f>
        <v>0</v>
      </c>
      <c r="F2072" s="50" t="n">
        <f aca="false">FilterPk!D$38</f>
        <v>0</v>
      </c>
      <c r="G2072" s="50" t="n">
        <f aca="false">FilterPk!E$38</f>
        <v>0</v>
      </c>
      <c r="H2072" s="50" t="n">
        <f aca="false">FilterPk!F$38</f>
        <v>0</v>
      </c>
      <c r="I2072" s="50" t="n">
        <f aca="false">FilterPk!G$38</f>
        <v>0</v>
      </c>
      <c r="J2072" s="50" t="n">
        <f aca="false">FilterPk!H$38</f>
        <v>0</v>
      </c>
      <c r="K2072" s="50" t="n">
        <f aca="false">FilterPk!I$38</f>
        <v>0</v>
      </c>
      <c r="L2072" s="50" t="n">
        <f aca="false">FilterPk!J$38</f>
        <v>0</v>
      </c>
      <c r="M2072" s="50" t="n">
        <f aca="false">FilterPk!K$38</f>
        <v>0</v>
      </c>
      <c r="N2072" s="50" t="n">
        <f aca="false">FilterPk!L$38</f>
        <v>0</v>
      </c>
      <c r="O2072" s="50" t="n">
        <f aca="false">FilterPk!M$38</f>
        <v>0</v>
      </c>
      <c r="P2072" s="50" t="n">
        <f aca="false">FilterPk!N$38</f>
        <v>0</v>
      </c>
      <c r="Q2072" s="51" t="n">
        <f aca="false">FilterPk!O$38</f>
        <v>0</v>
      </c>
    </row>
    <row r="2073" customFormat="false" ht="12.75" hidden="false" customHeight="false" outlineLevel="0" collapsed="false">
      <c r="B2073" s="85" t="str">
        <f aca="false">FilterPk!A$39</f>
        <v>Clint Dean</v>
      </c>
      <c r="C2073" s="13" t="n">
        <f aca="false">C2072+1</f>
        <v>2072</v>
      </c>
      <c r="D2073" s="50" t="n">
        <f aca="false">FilterPk!B$39</f>
        <v>0</v>
      </c>
      <c r="E2073" s="50" t="n">
        <f aca="false">FilterPk!C$39</f>
        <v>0</v>
      </c>
      <c r="F2073" s="50" t="n">
        <f aca="false">FilterPk!D$39</f>
        <v>-27.9256</v>
      </c>
      <c r="G2073" s="50" t="n">
        <f aca="false">FilterPk!E$39</f>
        <v>0</v>
      </c>
      <c r="H2073" s="50" t="n">
        <f aca="false">FilterPk!F$39</f>
        <v>0</v>
      </c>
      <c r="I2073" s="50" t="n">
        <f aca="false">FilterPk!G$39</f>
        <v>0</v>
      </c>
      <c r="J2073" s="50" t="n">
        <f aca="false">FilterPk!H$39</f>
        <v>0</v>
      </c>
      <c r="K2073" s="50" t="n">
        <f aca="false">FilterPk!I$39</f>
        <v>0</v>
      </c>
      <c r="L2073" s="50" t="n">
        <f aca="false">FilterPk!J$39</f>
        <v>0</v>
      </c>
      <c r="M2073" s="50" t="n">
        <f aca="false">FilterPk!K$39</f>
        <v>0</v>
      </c>
      <c r="N2073" s="50" t="n">
        <f aca="false">FilterPk!L$39</f>
        <v>-27.9256</v>
      </c>
      <c r="O2073" s="50" t="n">
        <f aca="false">FilterPk!M$39</f>
        <v>0</v>
      </c>
      <c r="P2073" s="50" t="n">
        <f aca="false">FilterPk!N$39</f>
        <v>0</v>
      </c>
      <c r="Q2073" s="51" t="n">
        <f aca="false">FilterPk!O$39</f>
        <v>-27.9256</v>
      </c>
    </row>
    <row r="2074" customFormat="false" ht="12.75" hidden="false" customHeight="false" outlineLevel="0" collapsed="false">
      <c r="B2074" s="85" t="str">
        <f aca="false">FilterPk!A$40</f>
        <v>Rob Benson</v>
      </c>
      <c r="C2074" s="13" t="n">
        <f aca="false">C2073+1</f>
        <v>2073</v>
      </c>
      <c r="D2074" s="50" t="n">
        <f aca="false">FilterPk!B$40</f>
        <v>0</v>
      </c>
      <c r="E2074" s="50" t="n">
        <f aca="false">FilterPk!C$40</f>
        <v>0</v>
      </c>
      <c r="F2074" s="50" t="n">
        <f aca="false">FilterPk!D$40</f>
        <v>0</v>
      </c>
      <c r="G2074" s="50" t="n">
        <f aca="false">FilterPk!E$40</f>
        <v>-76.947211</v>
      </c>
      <c r="H2074" s="50" t="n">
        <f aca="false">FilterPk!F$40</f>
        <v>0</v>
      </c>
      <c r="I2074" s="50" t="n">
        <f aca="false">FilterPk!G$40</f>
        <v>0</v>
      </c>
      <c r="J2074" s="50" t="n">
        <f aca="false">FilterPk!H$40</f>
        <v>0</v>
      </c>
      <c r="K2074" s="50" t="n">
        <f aca="false">FilterPk!I$40</f>
        <v>0</v>
      </c>
      <c r="L2074" s="50" t="n">
        <f aca="false">FilterPk!J$40</f>
        <v>0</v>
      </c>
      <c r="M2074" s="50" t="n">
        <f aca="false">FilterPk!K$40</f>
        <v>0</v>
      </c>
      <c r="N2074" s="50" t="n">
        <f aca="false">FilterPk!L$40</f>
        <v>-76.947211</v>
      </c>
      <c r="O2074" s="50" t="n">
        <f aca="false">FilterPk!M$40</f>
        <v>0</v>
      </c>
      <c r="P2074" s="50" t="n">
        <f aca="false">FilterPk!N$40</f>
        <v>0</v>
      </c>
      <c r="Q2074" s="51" t="n">
        <f aca="false">FilterPk!O$40</f>
        <v>-76.947211</v>
      </c>
    </row>
    <row r="2075" customFormat="false" ht="12.75" hidden="false" customHeight="false" outlineLevel="0" collapsed="false">
      <c r="B2075" s="85" t="str">
        <f aca="false">FilterPk!A$41</f>
        <v>Matt Lorenz</v>
      </c>
      <c r="C2075" s="13" t="n">
        <f aca="false">C2074+1</f>
        <v>2074</v>
      </c>
      <c r="D2075" s="50" t="n">
        <f aca="false">FilterPk!B$41</f>
        <v>0</v>
      </c>
      <c r="E2075" s="50" t="n">
        <f aca="false">FilterPk!C$41</f>
        <v>0</v>
      </c>
      <c r="F2075" s="50" t="n">
        <f aca="false">FilterPk!D$41</f>
        <v>0</v>
      </c>
      <c r="G2075" s="50" t="n">
        <f aca="false">FilterPk!E$41</f>
        <v>0</v>
      </c>
      <c r="H2075" s="50" t="n">
        <f aca="false">FilterPk!F$41</f>
        <v>0</v>
      </c>
      <c r="I2075" s="50" t="n">
        <f aca="false">FilterPk!G$41</f>
        <v>0</v>
      </c>
      <c r="J2075" s="50" t="n">
        <f aca="false">FilterPk!H$41</f>
        <v>0</v>
      </c>
      <c r="K2075" s="50" t="n">
        <f aca="false">FilterPk!I$41</f>
        <v>0</v>
      </c>
      <c r="L2075" s="50" t="n">
        <f aca="false">FilterPk!J$41</f>
        <v>0</v>
      </c>
      <c r="M2075" s="50" t="n">
        <f aca="false">FilterPk!K$41</f>
        <v>0</v>
      </c>
      <c r="N2075" s="50" t="n">
        <f aca="false">FilterPk!L$41</f>
        <v>0</v>
      </c>
      <c r="O2075" s="50" t="n">
        <f aca="false">FilterPk!M$41</f>
        <v>0</v>
      </c>
      <c r="P2075" s="50" t="n">
        <f aca="false">FilterPk!N$41</f>
        <v>0</v>
      </c>
      <c r="Q2075" s="51" t="n">
        <f aca="false">FilterPk!O$41</f>
        <v>0</v>
      </c>
    </row>
    <row r="2076" customFormat="false" ht="12.75" hidden="false" customHeight="false" outlineLevel="0" collapsed="false">
      <c r="B2076" s="85" t="str">
        <f aca="false">FilterPk!A$42</f>
        <v>John Forney</v>
      </c>
      <c r="C2076" s="13" t="n">
        <f aca="false">C2075+1</f>
        <v>2075</v>
      </c>
      <c r="D2076" s="50" t="n">
        <f aca="false">FilterPk!B$42</f>
        <v>0</v>
      </c>
      <c r="E2076" s="50" t="n">
        <f aca="false">FilterPk!C$42</f>
        <v>0</v>
      </c>
      <c r="F2076" s="50" t="n">
        <f aca="false">FilterPk!D$42</f>
        <v>0</v>
      </c>
      <c r="G2076" s="50" t="n">
        <f aca="false">FilterPk!E$42</f>
        <v>0</v>
      </c>
      <c r="H2076" s="50" t="n">
        <f aca="false">FilterPk!F$42</f>
        <v>0</v>
      </c>
      <c r="I2076" s="50" t="n">
        <f aca="false">FilterPk!G$42</f>
        <v>0</v>
      </c>
      <c r="J2076" s="50" t="n">
        <f aca="false">FilterPk!H$42</f>
        <v>0</v>
      </c>
      <c r="K2076" s="50" t="n">
        <f aca="false">FilterPk!I$42</f>
        <v>0</v>
      </c>
      <c r="L2076" s="50" t="n">
        <f aca="false">FilterPk!J$42</f>
        <v>0</v>
      </c>
      <c r="M2076" s="50" t="n">
        <f aca="false">FilterPk!K$42</f>
        <v>0</v>
      </c>
      <c r="N2076" s="50" t="n">
        <f aca="false">FilterPk!L$42</f>
        <v>0</v>
      </c>
      <c r="O2076" s="50" t="n">
        <f aca="false">FilterPk!M$42</f>
        <v>0</v>
      </c>
      <c r="P2076" s="50" t="n">
        <f aca="false">FilterPk!N$42</f>
        <v>0</v>
      </c>
      <c r="Q2076" s="51" t="n">
        <f aca="false">FilterPk!O$42</f>
        <v>0</v>
      </c>
    </row>
    <row r="2077" customFormat="false" ht="12.75" hidden="false" customHeight="false" outlineLevel="0" collapsed="false">
      <c r="B2077" s="85" t="str">
        <f aca="false">FilterPk!A$43</f>
        <v>Mike Carson</v>
      </c>
      <c r="C2077" s="13" t="n">
        <f aca="false">C2076+1</f>
        <v>2076</v>
      </c>
      <c r="D2077" s="50" t="n">
        <f aca="false">FilterPk!B$43</f>
        <v>0</v>
      </c>
      <c r="E2077" s="50" t="n">
        <f aca="false">FilterPk!C$43</f>
        <v>0</v>
      </c>
      <c r="F2077" s="50" t="n">
        <f aca="false">FilterPk!D$43</f>
        <v>0</v>
      </c>
      <c r="G2077" s="50" t="n">
        <f aca="false">FilterPk!E$43</f>
        <v>0</v>
      </c>
      <c r="H2077" s="50" t="n">
        <f aca="false">FilterPk!F$43</f>
        <v>0</v>
      </c>
      <c r="I2077" s="50" t="n">
        <f aca="false">FilterPk!G$43</f>
        <v>0</v>
      </c>
      <c r="J2077" s="50" t="n">
        <f aca="false">FilterPk!H$43</f>
        <v>0</v>
      </c>
      <c r="K2077" s="50" t="n">
        <f aca="false">FilterPk!I$43</f>
        <v>0</v>
      </c>
      <c r="L2077" s="50" t="n">
        <f aca="false">FilterPk!J$43</f>
        <v>0</v>
      </c>
      <c r="M2077" s="50" t="n">
        <f aca="false">FilterPk!K$43</f>
        <v>0</v>
      </c>
      <c r="N2077" s="50" t="n">
        <f aca="false">FilterPk!L$43</f>
        <v>0</v>
      </c>
      <c r="O2077" s="50" t="n">
        <f aca="false">FilterPk!M$43</f>
        <v>0</v>
      </c>
      <c r="P2077" s="50" t="n">
        <f aca="false">FilterPk!N$43</f>
        <v>0</v>
      </c>
      <c r="Q2077" s="51" t="n">
        <f aca="false">FilterPk!O$43</f>
        <v>0</v>
      </c>
    </row>
    <row r="2078" customFormat="false" ht="12.75" hidden="false" customHeight="false" outlineLevel="0" collapsed="false">
      <c r="B2078" s="85" t="str">
        <f aca="false">FilterPk!A$44</f>
        <v>Chris Dorland</v>
      </c>
      <c r="C2078" s="13" t="n">
        <f aca="false">C2077+1</f>
        <v>2077</v>
      </c>
      <c r="D2078" s="50" t="n">
        <f aca="false">FilterPk!B$44</f>
        <v>0</v>
      </c>
      <c r="E2078" s="50" t="n">
        <f aca="false">FilterPk!C$44</f>
        <v>0</v>
      </c>
      <c r="F2078" s="50" t="n">
        <f aca="false">FilterPk!D$44</f>
        <v>0</v>
      </c>
      <c r="G2078" s="50" t="n">
        <f aca="false">FilterPk!E$44</f>
        <v>0</v>
      </c>
      <c r="H2078" s="50" t="n">
        <f aca="false">FilterPk!F$44</f>
        <v>0</v>
      </c>
      <c r="I2078" s="50" t="n">
        <f aca="false">FilterPk!G$44</f>
        <v>0</v>
      </c>
      <c r="J2078" s="50" t="n">
        <f aca="false">FilterPk!H$44</f>
        <v>0</v>
      </c>
      <c r="K2078" s="50" t="n">
        <f aca="false">FilterPk!I$44</f>
        <v>0</v>
      </c>
      <c r="L2078" s="50" t="n">
        <f aca="false">FilterPk!J$44</f>
        <v>0</v>
      </c>
      <c r="M2078" s="50" t="n">
        <f aca="false">FilterPk!K$44</f>
        <v>0</v>
      </c>
      <c r="N2078" s="50" t="n">
        <f aca="false">FilterPk!L$44</f>
        <v>0</v>
      </c>
      <c r="O2078" s="50" t="n">
        <f aca="false">FilterPk!M$44</f>
        <v>0</v>
      </c>
      <c r="P2078" s="50" t="n">
        <f aca="false">FilterPk!N$44</f>
        <v>0</v>
      </c>
      <c r="Q2078" s="51" t="n">
        <f aca="false">FilterPk!O$44</f>
        <v>0</v>
      </c>
    </row>
    <row r="2079" customFormat="false" ht="12.75" hidden="false" customHeight="false" outlineLevel="0" collapsed="false">
      <c r="B2079" s="85" t="str">
        <f aca="false">FilterPk!A$45</f>
        <v>Jeff King</v>
      </c>
      <c r="C2079" s="13" t="n">
        <f aca="false">C2078+1</f>
        <v>2078</v>
      </c>
      <c r="D2079" s="50" t="n">
        <f aca="false">FilterPk!B$45</f>
        <v>0</v>
      </c>
      <c r="E2079" s="50" t="n">
        <f aca="false">FilterPk!C$45</f>
        <v>0</v>
      </c>
      <c r="F2079" s="50" t="n">
        <f aca="false">FilterPk!D$45</f>
        <v>0</v>
      </c>
      <c r="G2079" s="50" t="n">
        <f aca="false">FilterPk!E$45</f>
        <v>0</v>
      </c>
      <c r="H2079" s="50" t="n">
        <f aca="false">FilterPk!F$45</f>
        <v>0</v>
      </c>
      <c r="I2079" s="50" t="n">
        <f aca="false">FilterPk!G$45</f>
        <v>0</v>
      </c>
      <c r="J2079" s="50" t="n">
        <f aca="false">FilterPk!H$45</f>
        <v>0</v>
      </c>
      <c r="K2079" s="50" t="n">
        <f aca="false">FilterPk!I$45</f>
        <v>0</v>
      </c>
      <c r="L2079" s="50" t="n">
        <f aca="false">FilterPk!J$45</f>
        <v>0</v>
      </c>
      <c r="M2079" s="50" t="n">
        <f aca="false">FilterPk!K$45</f>
        <v>0</v>
      </c>
      <c r="N2079" s="50" t="n">
        <f aca="false">FilterPk!L$45</f>
        <v>0</v>
      </c>
      <c r="O2079" s="50" t="n">
        <f aca="false">FilterPk!M$45</f>
        <v>0</v>
      </c>
      <c r="P2079" s="50" t="n">
        <f aca="false">FilterPk!N$45</f>
        <v>0</v>
      </c>
      <c r="Q2079" s="51" t="n">
        <f aca="false">FilterPk!O$45</f>
        <v>0</v>
      </c>
    </row>
    <row r="2080" customFormat="false" ht="12.75" hidden="false" customHeight="false" outlineLevel="0" collapsed="false">
      <c r="B2080" s="85" t="n">
        <f aca="false">FilterPk!A$46</f>
        <v>0</v>
      </c>
      <c r="C2080" s="13" t="n">
        <f aca="false">C2079+1</f>
        <v>2079</v>
      </c>
      <c r="D2080" s="50" t="n">
        <f aca="false">FilterPk!B$46</f>
        <v>0</v>
      </c>
      <c r="E2080" s="50" t="n">
        <f aca="false">FilterPk!C$46</f>
        <v>0</v>
      </c>
      <c r="F2080" s="50" t="n">
        <f aca="false">FilterPk!D$46</f>
        <v>0</v>
      </c>
      <c r="G2080" s="50" t="n">
        <f aca="false">FilterPk!E$46</f>
        <v>0</v>
      </c>
      <c r="H2080" s="50" t="n">
        <f aca="false">FilterPk!F$46</f>
        <v>0</v>
      </c>
      <c r="I2080" s="50" t="n">
        <f aca="false">FilterPk!G$46</f>
        <v>0</v>
      </c>
      <c r="J2080" s="50" t="n">
        <f aca="false">FilterPk!H$46</f>
        <v>0</v>
      </c>
      <c r="K2080" s="50" t="n">
        <f aca="false">FilterPk!I$46</f>
        <v>0</v>
      </c>
      <c r="L2080" s="50" t="n">
        <f aca="false">FilterPk!J$46</f>
        <v>0</v>
      </c>
      <c r="M2080" s="50" t="n">
        <f aca="false">FilterPk!K$46</f>
        <v>0</v>
      </c>
      <c r="N2080" s="50" t="n">
        <f aca="false">FilterPk!L$46</f>
        <v>0</v>
      </c>
      <c r="O2080" s="50" t="n">
        <f aca="false">FilterPk!M$46</f>
        <v>0</v>
      </c>
      <c r="P2080" s="50" t="n">
        <f aca="false">FilterPk!N$46</f>
        <v>0</v>
      </c>
      <c r="Q2080" s="51" t="n">
        <f aca="false">FilterPk!O$46</f>
        <v>0</v>
      </c>
    </row>
    <row r="2081" customFormat="false" ht="12.75" hidden="false" customHeight="false" outlineLevel="0" collapsed="false">
      <c r="B2081" s="87" t="n">
        <f aca="false">FilterPk!A$47</f>
        <v>0</v>
      </c>
      <c r="C2081" s="64" t="n">
        <f aca="false">C2080+1</f>
        <v>2080</v>
      </c>
      <c r="D2081" s="54" t="n">
        <f aca="false">FilterPk!B$47</f>
        <v>0</v>
      </c>
      <c r="E2081" s="54" t="n">
        <f aca="false">FilterPk!C$47</f>
        <v>0</v>
      </c>
      <c r="F2081" s="54" t="n">
        <f aca="false">FilterPk!D$47</f>
        <v>0</v>
      </c>
      <c r="G2081" s="54" t="n">
        <f aca="false">FilterPk!E$47</f>
        <v>0</v>
      </c>
      <c r="H2081" s="54" t="n">
        <f aca="false">FilterPk!F$47</f>
        <v>0</v>
      </c>
      <c r="I2081" s="54" t="n">
        <f aca="false">FilterPk!G$47</f>
        <v>0</v>
      </c>
      <c r="J2081" s="54" t="n">
        <f aca="false">FilterPk!H$47</f>
        <v>0</v>
      </c>
      <c r="K2081" s="54" t="n">
        <f aca="false">FilterPk!I$47</f>
        <v>0</v>
      </c>
      <c r="L2081" s="54" t="n">
        <f aca="false">FilterPk!J$47</f>
        <v>0</v>
      </c>
      <c r="M2081" s="54" t="n">
        <f aca="false">FilterPk!K$47</f>
        <v>0</v>
      </c>
      <c r="N2081" s="54" t="n">
        <f aca="false">FilterPk!L$47</f>
        <v>0</v>
      </c>
      <c r="O2081" s="54" t="n">
        <f aca="false">FilterPk!M$47</f>
        <v>0</v>
      </c>
      <c r="P2081" s="54" t="n">
        <f aca="false">FilterPk!N$47</f>
        <v>0</v>
      </c>
      <c r="Q2081" s="55" t="n">
        <f aca="false">FilterPk!O$47</f>
        <v>0</v>
      </c>
    </row>
    <row r="2082" customFormat="false" ht="12.75" hidden="false" customHeight="false" outlineLevel="0" collapsed="false">
      <c r="A2082" s="0" t="n">
        <f aca="false">A2042+1</f>
        <v>53</v>
      </c>
      <c r="B2082" s="57" t="n">
        <f aca="false">FilterPk!D$1</f>
        <v>36907</v>
      </c>
      <c r="C2082" s="58" t="n">
        <f aca="false">C2081+1</f>
        <v>2081</v>
      </c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83"/>
    </row>
    <row r="2083" customFormat="false" ht="12.75" hidden="false" customHeight="false" outlineLevel="0" collapsed="false">
      <c r="B2083" s="61"/>
      <c r="C2083" s="13" t="n">
        <f aca="false">C2082+1</f>
        <v>2082</v>
      </c>
      <c r="D2083" s="13"/>
      <c r="E2083" s="21" t="s">
        <v>5</v>
      </c>
      <c r="F2083" s="21" t="s">
        <v>6</v>
      </c>
      <c r="G2083" s="21" t="s">
        <v>7</v>
      </c>
      <c r="H2083" s="21" t="s">
        <v>8</v>
      </c>
      <c r="I2083" s="21" t="s">
        <v>9</v>
      </c>
      <c r="J2083" s="21" t="s">
        <v>10</v>
      </c>
      <c r="K2083" s="21" t="s">
        <v>11</v>
      </c>
      <c r="L2083" s="21" t="s">
        <v>12</v>
      </c>
      <c r="M2083" s="21" t="s">
        <v>13</v>
      </c>
      <c r="N2083" s="21" t="s">
        <v>14</v>
      </c>
      <c r="O2083" s="21" t="n">
        <v>2002</v>
      </c>
      <c r="P2083" s="21" t="s">
        <v>15</v>
      </c>
      <c r="Q2083" s="84" t="s">
        <v>16</v>
      </c>
    </row>
    <row r="2084" customFormat="false" ht="12.75" hidden="false" customHeight="false" outlineLevel="0" collapsed="false">
      <c r="B2084" s="85" t="str">
        <f aca="false">FilterPk!A$9</f>
        <v>Power positions</v>
      </c>
      <c r="C2084" s="13" t="n">
        <f aca="false">C2083+1</f>
        <v>2083</v>
      </c>
      <c r="D2084" s="13" t="s">
        <v>4</v>
      </c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86"/>
    </row>
    <row r="2085" customFormat="false" ht="12.75" hidden="false" customHeight="false" outlineLevel="0" collapsed="false">
      <c r="B2085" s="85" t="str">
        <f aca="false">FilterPk!A$10</f>
        <v>East Position</v>
      </c>
      <c r="C2085" s="13" t="n">
        <f aca="false">C2084+1</f>
        <v>2084</v>
      </c>
      <c r="D2085" s="50" t="n">
        <f aca="false">FilterPk!B$10</f>
        <v>34784396.7946123</v>
      </c>
      <c r="E2085" s="50" t="n">
        <f aca="false">FilterPk!C$10</f>
        <v>75045.54</v>
      </c>
      <c r="F2085" s="50" t="n">
        <f aca="false">FilterPk!D$10</f>
        <v>84629.15</v>
      </c>
      <c r="G2085" s="50" t="n">
        <f aca="false">FilterPk!E$10</f>
        <v>1358824.72</v>
      </c>
      <c r="H2085" s="50" t="n">
        <f aca="false">FilterPk!F$10</f>
        <v>1120662.53</v>
      </c>
      <c r="I2085" s="50" t="n">
        <f aca="false">FilterPk!G$10</f>
        <v>422841.14</v>
      </c>
      <c r="J2085" s="50" t="n">
        <f aca="false">FilterPk!H$10</f>
        <v>788810.55</v>
      </c>
      <c r="K2085" s="50" t="n">
        <f aca="false">FilterPk!I$10</f>
        <v>1076253.71</v>
      </c>
      <c r="L2085" s="50" t="n">
        <f aca="false">FilterPk!J$10</f>
        <v>363159.42</v>
      </c>
      <c r="M2085" s="50" t="n">
        <f aca="false">FilterPk!K$10</f>
        <v>5764043.19</v>
      </c>
      <c r="N2085" s="50" t="n">
        <f aca="false">FilterPk!L$10</f>
        <v>11054269.95</v>
      </c>
      <c r="O2085" s="50" t="n">
        <f aca="false">FilterPk!M$10</f>
        <v>3650317.45</v>
      </c>
      <c r="P2085" s="50" t="n">
        <f aca="false">FilterPk!N$10</f>
        <v>-1642778.44</v>
      </c>
      <c r="Q2085" s="51" t="n">
        <f aca="false">FilterPk!O$10</f>
        <v>13061808.96</v>
      </c>
    </row>
    <row r="2086" customFormat="false" ht="12.75" hidden="false" customHeight="false" outlineLevel="0" collapsed="false">
      <c r="B2086" s="85" t="str">
        <f aca="false">FilterPk!A$11</f>
        <v>East Power Mgmt</v>
      </c>
      <c r="C2086" s="13" t="n">
        <f aca="false">C2085+1</f>
        <v>2085</v>
      </c>
      <c r="D2086" s="50" t="n">
        <f aca="false">FilterPk!B$11</f>
        <v>7547347.04451418</v>
      </c>
      <c r="E2086" s="50" t="n">
        <f aca="false">FilterPk!C$11</f>
        <v>43646.27</v>
      </c>
      <c r="F2086" s="50" t="n">
        <f aca="false">FilterPk!D$11</f>
        <v>-98133.28</v>
      </c>
      <c r="G2086" s="50" t="n">
        <f aca="false">FilterPk!E$11</f>
        <v>107993.78</v>
      </c>
      <c r="H2086" s="50" t="n">
        <f aca="false">FilterPk!F$11</f>
        <v>155786.29</v>
      </c>
      <c r="I2086" s="50" t="n">
        <f aca="false">FilterPk!G$11</f>
        <v>89357.34</v>
      </c>
      <c r="J2086" s="50" t="n">
        <f aca="false">FilterPk!H$11</f>
        <v>247101.13</v>
      </c>
      <c r="K2086" s="50" t="n">
        <f aca="false">FilterPk!I$11</f>
        <v>307386.28</v>
      </c>
      <c r="L2086" s="50" t="n">
        <f aca="false">FilterPk!J$11</f>
        <v>108209.05</v>
      </c>
      <c r="M2086" s="50" t="n">
        <f aca="false">FilterPk!K$11</f>
        <v>1338376.99</v>
      </c>
      <c r="N2086" s="50" t="n">
        <f aca="false">FilterPk!L$11</f>
        <v>2299723.85</v>
      </c>
      <c r="O2086" s="50" t="n">
        <f aca="false">FilterPk!M$11</f>
        <v>606348.53</v>
      </c>
      <c r="P2086" s="50" t="n">
        <f aca="false">FilterPk!N$11</f>
        <v>61912.21</v>
      </c>
      <c r="Q2086" s="51" t="n">
        <f aca="false">FilterPk!O$11</f>
        <v>2967984.59</v>
      </c>
    </row>
    <row r="2087" customFormat="false" ht="12.75" hidden="false" customHeight="false" outlineLevel="0" collapsed="false">
      <c r="B2087" s="85" t="str">
        <f aca="false">FilterPk!A$12</f>
        <v>Long Term Options</v>
      </c>
      <c r="C2087" s="13" t="n">
        <f aca="false">C2086+1</f>
        <v>2086</v>
      </c>
      <c r="D2087" s="50" t="n">
        <f aca="false">FilterPk!B$12</f>
        <v>0</v>
      </c>
      <c r="E2087" s="50" t="n">
        <f aca="false">FilterPk!C$12</f>
        <v>0</v>
      </c>
      <c r="F2087" s="50" t="n">
        <f aca="false">FilterPk!D$12</f>
        <v>0</v>
      </c>
      <c r="G2087" s="50" t="n">
        <f aca="false">FilterPk!E$12</f>
        <v>0</v>
      </c>
      <c r="H2087" s="50" t="n">
        <f aca="false">FilterPk!F$12</f>
        <v>0</v>
      </c>
      <c r="I2087" s="50" t="n">
        <f aca="false">FilterPk!G$12</f>
        <v>0</v>
      </c>
      <c r="J2087" s="50" t="n">
        <f aca="false">FilterPk!H$12</f>
        <v>0</v>
      </c>
      <c r="K2087" s="50" t="n">
        <f aca="false">FilterPk!I$12</f>
        <v>0</v>
      </c>
      <c r="L2087" s="50" t="n">
        <f aca="false">FilterPk!J$12</f>
        <v>0</v>
      </c>
      <c r="M2087" s="50" t="n">
        <f aca="false">FilterPk!K$12</f>
        <v>0</v>
      </c>
      <c r="N2087" s="50" t="n">
        <f aca="false">FilterPk!L$12</f>
        <v>0</v>
      </c>
      <c r="O2087" s="50" t="n">
        <f aca="false">FilterPk!M$12</f>
        <v>0</v>
      </c>
      <c r="P2087" s="50" t="n">
        <f aca="false">FilterPk!N$12</f>
        <v>0</v>
      </c>
      <c r="Q2087" s="51" t="n">
        <f aca="false">FilterPk!O$12</f>
        <v>0</v>
      </c>
    </row>
    <row r="2088" customFormat="false" ht="12.75" hidden="false" customHeight="false" outlineLevel="0" collapsed="false">
      <c r="B2088" s="85" t="str">
        <f aca="false">FilterPk!A$13</f>
        <v>LT-MIDWEST</v>
      </c>
      <c r="C2088" s="13" t="n">
        <f aca="false">C2087+1</f>
        <v>2087</v>
      </c>
      <c r="D2088" s="50" t="n">
        <f aca="false">FilterPk!B$13</f>
        <v>7151089.47366245</v>
      </c>
      <c r="E2088" s="50" t="n">
        <f aca="false">FilterPk!C$13</f>
        <v>48283.08</v>
      </c>
      <c r="F2088" s="50" t="n">
        <f aca="false">FilterPk!D$13</f>
        <v>-141448.54</v>
      </c>
      <c r="G2088" s="50" t="n">
        <f aca="false">FilterPk!E$13</f>
        <v>574622.66</v>
      </c>
      <c r="H2088" s="50" t="n">
        <f aca="false">FilterPk!F$13</f>
        <v>298097.27</v>
      </c>
      <c r="I2088" s="50" t="n">
        <f aca="false">FilterPk!G$13</f>
        <v>249481.43</v>
      </c>
      <c r="J2088" s="50" t="n">
        <f aca="false">FilterPk!H$13</f>
        <v>119379.88</v>
      </c>
      <c r="K2088" s="50" t="n">
        <f aca="false">FilterPk!I$13</f>
        <v>25994.27</v>
      </c>
      <c r="L2088" s="50" t="n">
        <f aca="false">FilterPk!J$13</f>
        <v>156242.15</v>
      </c>
      <c r="M2088" s="50" t="n">
        <f aca="false">FilterPk!K$13</f>
        <v>1762908.33</v>
      </c>
      <c r="N2088" s="50" t="n">
        <f aca="false">FilterPk!L$13</f>
        <v>3093560.53</v>
      </c>
      <c r="O2088" s="50" t="n">
        <f aca="false">FilterPk!M$13</f>
        <v>565730</v>
      </c>
      <c r="P2088" s="50" t="n">
        <f aca="false">FilterPk!N$13</f>
        <v>-439379.19</v>
      </c>
      <c r="Q2088" s="51" t="n">
        <f aca="false">FilterPk!O$13</f>
        <v>3219911.34</v>
      </c>
    </row>
    <row r="2089" customFormat="false" ht="12.75" hidden="false" customHeight="false" outlineLevel="0" collapsed="false">
      <c r="B2089" s="85" t="str">
        <f aca="false">FilterPk!A$14</f>
        <v>ST-ECAR</v>
      </c>
      <c r="C2089" s="13" t="n">
        <f aca="false">C2088+1</f>
        <v>2088</v>
      </c>
      <c r="D2089" s="50" t="n">
        <f aca="false">FilterPk!B$14</f>
        <v>238101.441960815</v>
      </c>
      <c r="E2089" s="50" t="n">
        <f aca="false">FilterPk!C$14</f>
        <v>13522.23</v>
      </c>
      <c r="F2089" s="50" t="n">
        <f aca="false">FilterPk!D$14</f>
        <v>15838.59</v>
      </c>
      <c r="G2089" s="50" t="n">
        <f aca="false">FilterPk!E$14</f>
        <v>0</v>
      </c>
      <c r="H2089" s="50" t="n">
        <f aca="false">FilterPk!F$14</f>
        <v>0</v>
      </c>
      <c r="I2089" s="50" t="n">
        <f aca="false">FilterPk!G$14</f>
        <v>0</v>
      </c>
      <c r="J2089" s="50" t="n">
        <f aca="false">FilterPk!H$14</f>
        <v>0</v>
      </c>
      <c r="K2089" s="50" t="n">
        <f aca="false">FilterPk!I$14</f>
        <v>0</v>
      </c>
      <c r="L2089" s="50" t="n">
        <f aca="false">FilterPk!J$14</f>
        <v>0</v>
      </c>
      <c r="M2089" s="50" t="n">
        <f aca="false">FilterPk!K$14</f>
        <v>0</v>
      </c>
      <c r="N2089" s="50" t="n">
        <f aca="false">FilterPk!L$14</f>
        <v>29360.82</v>
      </c>
      <c r="O2089" s="50" t="n">
        <f aca="false">FilterPk!M$14</f>
        <v>0</v>
      </c>
      <c r="P2089" s="50" t="n">
        <f aca="false">FilterPk!N$14</f>
        <v>0</v>
      </c>
      <c r="Q2089" s="51" t="n">
        <f aca="false">FilterPk!O$14</f>
        <v>29360.82</v>
      </c>
    </row>
    <row r="2090" customFormat="false" ht="12.75" hidden="false" customHeight="false" outlineLevel="0" collapsed="false">
      <c r="B2090" s="85" t="str">
        <f aca="false">FilterPk!A$15</f>
        <v>ST- MAPP</v>
      </c>
      <c r="C2090" s="13" t="n">
        <f aca="false">C2089+1</f>
        <v>2089</v>
      </c>
      <c r="D2090" s="50" t="n">
        <f aca="false">FilterPk!B$15</f>
        <v>254636.614020626</v>
      </c>
      <c r="E2090" s="50" t="n">
        <f aca="false">FilterPk!C$15</f>
        <v>795.43</v>
      </c>
      <c r="F2090" s="50" t="n">
        <f aca="false">FilterPk!D$15</f>
        <v>39596.48</v>
      </c>
      <c r="G2090" s="50" t="n">
        <f aca="false">FilterPk!E$15</f>
        <v>26009.8</v>
      </c>
      <c r="H2090" s="50" t="n">
        <f aca="false">FilterPk!F$15</f>
        <v>8238.75</v>
      </c>
      <c r="I2090" s="50" t="n">
        <f aca="false">FilterPk!G$15</f>
        <v>0</v>
      </c>
      <c r="J2090" s="50" t="n">
        <f aca="false">FilterPk!H$15</f>
        <v>0</v>
      </c>
      <c r="K2090" s="50" t="n">
        <f aca="false">FilterPk!I$15</f>
        <v>0</v>
      </c>
      <c r="L2090" s="50" t="n">
        <f aca="false">FilterPk!J$15</f>
        <v>0</v>
      </c>
      <c r="M2090" s="50" t="n">
        <f aca="false">FilterPk!K$15</f>
        <v>0</v>
      </c>
      <c r="N2090" s="50" t="n">
        <f aca="false">FilterPk!L$15</f>
        <v>74640.46</v>
      </c>
      <c r="O2090" s="50" t="n">
        <f aca="false">FilterPk!M$15</f>
        <v>0</v>
      </c>
      <c r="P2090" s="50" t="n">
        <f aca="false">FilterPk!N$15</f>
        <v>0</v>
      </c>
      <c r="Q2090" s="51" t="n">
        <f aca="false">FilterPk!O$15</f>
        <v>74640.46</v>
      </c>
    </row>
    <row r="2091" customFormat="false" ht="12.75" hidden="false" customHeight="false" outlineLevel="0" collapsed="false">
      <c r="B2091" s="85" t="str">
        <f aca="false">FilterPk!A$16</f>
        <v>ST- MAIN</v>
      </c>
      <c r="C2091" s="13" t="n">
        <f aca="false">C2090+1</f>
        <v>2090</v>
      </c>
      <c r="D2091" s="50" t="n">
        <f aca="false">FilterPk!B$16</f>
        <v>694293.253349893</v>
      </c>
      <c r="E2091" s="50" t="n">
        <f aca="false">FilterPk!C$16</f>
        <v>-2349.61</v>
      </c>
      <c r="F2091" s="50" t="n">
        <f aca="false">FilterPk!D$16</f>
        <v>15903</v>
      </c>
      <c r="G2091" s="50" t="n">
        <f aca="false">FilterPk!E$16</f>
        <v>69359.47</v>
      </c>
      <c r="H2091" s="50" t="n">
        <f aca="false">FilterPk!F$16</f>
        <v>0</v>
      </c>
      <c r="I2091" s="50" t="n">
        <f aca="false">FilterPk!G$16</f>
        <v>0</v>
      </c>
      <c r="J2091" s="50" t="n">
        <f aca="false">FilterPk!H$16</f>
        <v>0</v>
      </c>
      <c r="K2091" s="50" t="n">
        <f aca="false">FilterPk!I$16</f>
        <v>0</v>
      </c>
      <c r="L2091" s="50" t="n">
        <f aca="false">FilterPk!J$16</f>
        <v>0</v>
      </c>
      <c r="M2091" s="50" t="n">
        <f aca="false">FilterPk!K$16</f>
        <v>0</v>
      </c>
      <c r="N2091" s="50" t="n">
        <f aca="false">FilterPk!L$16</f>
        <v>82912.86</v>
      </c>
      <c r="O2091" s="50" t="n">
        <f aca="false">FilterPk!M$16</f>
        <v>0</v>
      </c>
      <c r="P2091" s="50" t="n">
        <f aca="false">FilterPk!N$16</f>
        <v>0</v>
      </c>
      <c r="Q2091" s="51" t="n">
        <f aca="false">FilterPk!O$16</f>
        <v>82912.86</v>
      </c>
    </row>
    <row r="2092" customFormat="false" ht="12.75" hidden="false" customHeight="false" outlineLevel="0" collapsed="false">
      <c r="B2092" s="85" t="str">
        <f aca="false">FilterPk!A$17</f>
        <v>MW-ANALYST</v>
      </c>
      <c r="C2092" s="13" t="n">
        <f aca="false">C2091+1</f>
        <v>2091</v>
      </c>
      <c r="D2092" s="50" t="n">
        <f aca="false">FilterPk!B$17</f>
        <v>0</v>
      </c>
      <c r="E2092" s="50" t="n">
        <f aca="false">FilterPk!C$17</f>
        <v>6363.4</v>
      </c>
      <c r="F2092" s="50" t="n">
        <f aca="false">FilterPk!D$17</f>
        <v>15838.59</v>
      </c>
      <c r="G2092" s="50" t="n">
        <f aca="false">FilterPk!E$17</f>
        <v>0</v>
      </c>
      <c r="H2092" s="50" t="n">
        <f aca="false">FilterPk!F$17</f>
        <v>0</v>
      </c>
      <c r="I2092" s="50" t="n">
        <f aca="false">FilterPk!G$17</f>
        <v>0</v>
      </c>
      <c r="J2092" s="50" t="n">
        <f aca="false">FilterPk!H$17</f>
        <v>0</v>
      </c>
      <c r="K2092" s="50" t="n">
        <f aca="false">FilterPk!I$17</f>
        <v>0</v>
      </c>
      <c r="L2092" s="50" t="n">
        <f aca="false">FilterPk!J$17</f>
        <v>0</v>
      </c>
      <c r="M2092" s="50" t="n">
        <f aca="false">FilterPk!K$17</f>
        <v>0</v>
      </c>
      <c r="N2092" s="50" t="n">
        <f aca="false">FilterPk!L$17</f>
        <v>22201.99</v>
      </c>
      <c r="O2092" s="50" t="n">
        <f aca="false">FilterPk!M$17</f>
        <v>0</v>
      </c>
      <c r="P2092" s="50" t="n">
        <f aca="false">FilterPk!N$17</f>
        <v>0</v>
      </c>
      <c r="Q2092" s="51" t="n">
        <f aca="false">FilterPk!O$17</f>
        <v>22201.99</v>
      </c>
    </row>
    <row r="2093" customFormat="false" ht="12.75" hidden="false" customHeight="false" outlineLevel="0" collapsed="false">
      <c r="B2093" s="85" t="str">
        <f aca="false">FilterPk!A$18</f>
        <v>LT-NE</v>
      </c>
      <c r="C2093" s="13" t="n">
        <f aca="false">C2092+1</f>
        <v>2092</v>
      </c>
      <c r="D2093" s="50" t="n">
        <f aca="false">FilterPk!B$18</f>
        <v>6187311.37539291</v>
      </c>
      <c r="E2093" s="50" t="n">
        <f aca="false">FilterPk!C$18</f>
        <v>-37254.47</v>
      </c>
      <c r="F2093" s="50" t="n">
        <f aca="false">FilterPk!D$18</f>
        <v>2562.91</v>
      </c>
      <c r="G2093" s="50" t="n">
        <f aca="false">FilterPk!E$18</f>
        <v>-23211.32</v>
      </c>
      <c r="H2093" s="50" t="n">
        <f aca="false">FilterPk!F$18</f>
        <v>263627.18</v>
      </c>
      <c r="I2093" s="50" t="n">
        <f aca="false">FilterPk!G$18</f>
        <v>-59813.36</v>
      </c>
      <c r="J2093" s="50" t="n">
        <f aca="false">FilterPk!H$18</f>
        <v>155752.04</v>
      </c>
      <c r="K2093" s="50" t="n">
        <f aca="false">FilterPk!I$18</f>
        <v>121018.38</v>
      </c>
      <c r="L2093" s="50" t="n">
        <f aca="false">FilterPk!J$18</f>
        <v>-53378.32</v>
      </c>
      <c r="M2093" s="50" t="n">
        <f aca="false">FilterPk!K$18</f>
        <v>995570.8</v>
      </c>
      <c r="N2093" s="50" t="n">
        <f aca="false">FilterPk!L$18</f>
        <v>1364873.84</v>
      </c>
      <c r="O2093" s="50" t="n">
        <f aca="false">FilterPk!M$18</f>
        <v>1053007.86</v>
      </c>
      <c r="P2093" s="50" t="n">
        <f aca="false">FilterPk!N$18</f>
        <v>-2593897.5</v>
      </c>
      <c r="Q2093" s="51" t="n">
        <f aca="false">FilterPk!O$18</f>
        <v>-176015.800000001</v>
      </c>
    </row>
    <row r="2094" customFormat="false" ht="12.75" hidden="false" customHeight="false" outlineLevel="0" collapsed="false">
      <c r="B2094" s="85" t="str">
        <f aca="false">FilterPk!A$19</f>
        <v>LT-PJM</v>
      </c>
      <c r="C2094" s="13" t="n">
        <f aca="false">C2093+1</f>
        <v>2093</v>
      </c>
      <c r="D2094" s="50" t="n">
        <f aca="false">FilterPk!B$19</f>
        <v>1818236.42109565</v>
      </c>
      <c r="E2094" s="50" t="n">
        <f aca="false">FilterPk!C$19</f>
        <v>25453.61</v>
      </c>
      <c r="F2094" s="50" t="n">
        <f aca="false">FilterPk!D$19</f>
        <v>45536</v>
      </c>
      <c r="G2094" s="50" t="n">
        <f aca="false">FilterPk!E$19</f>
        <v>312117.59</v>
      </c>
      <c r="H2094" s="50" t="n">
        <f aca="false">FilterPk!F$19</f>
        <v>211118</v>
      </c>
      <c r="I2094" s="50" t="n">
        <f aca="false">FilterPk!G$19</f>
        <v>0</v>
      </c>
      <c r="J2094" s="50" t="n">
        <f aca="false">FilterPk!H$19</f>
        <v>24536.25</v>
      </c>
      <c r="K2094" s="50" t="n">
        <f aca="false">FilterPk!I$19</f>
        <v>-12662.37</v>
      </c>
      <c r="L2094" s="50" t="n">
        <f aca="false">FilterPk!J$19</f>
        <v>-30078</v>
      </c>
      <c r="M2094" s="50" t="n">
        <f aca="false">FilterPk!K$19</f>
        <v>243523.27</v>
      </c>
      <c r="N2094" s="50" t="n">
        <f aca="false">FilterPk!L$19</f>
        <v>819544.35</v>
      </c>
      <c r="O2094" s="50" t="n">
        <f aca="false">FilterPk!M$19</f>
        <v>125485.18</v>
      </c>
      <c r="P2094" s="50" t="n">
        <f aca="false">FilterPk!N$19</f>
        <v>177105.54</v>
      </c>
      <c r="Q2094" s="51" t="n">
        <f aca="false">FilterPk!O$19</f>
        <v>1122135.07</v>
      </c>
    </row>
    <row r="2095" customFormat="false" ht="12.75" hidden="false" customHeight="false" outlineLevel="0" collapsed="false">
      <c r="B2095" s="85" t="str">
        <f aca="false">FilterPk!A$20</f>
        <v>LT- NY</v>
      </c>
      <c r="C2095" s="13" t="n">
        <f aca="false">C2094+1</f>
        <v>2094</v>
      </c>
      <c r="D2095" s="50" t="n">
        <f aca="false">FilterPk!B$20</f>
        <v>0</v>
      </c>
      <c r="E2095" s="50" t="n">
        <f aca="false">FilterPk!C$20</f>
        <v>-15908.51</v>
      </c>
      <c r="F2095" s="50" t="n">
        <f aca="false">FilterPk!D$20</f>
        <v>63126.67</v>
      </c>
      <c r="G2095" s="50" t="n">
        <f aca="false">FilterPk!E$20</f>
        <v>-17376.91</v>
      </c>
      <c r="H2095" s="50" t="n">
        <f aca="false">FilterPk!F$20</f>
        <v>0</v>
      </c>
      <c r="I2095" s="50" t="n">
        <f aca="false">FilterPk!G$20</f>
        <v>0</v>
      </c>
      <c r="J2095" s="50" t="n">
        <f aca="false">FilterPk!H$20</f>
        <v>0</v>
      </c>
      <c r="K2095" s="50" t="n">
        <f aca="false">FilterPk!I$20</f>
        <v>0</v>
      </c>
      <c r="L2095" s="50" t="n">
        <f aca="false">FilterPk!J$20</f>
        <v>0</v>
      </c>
      <c r="M2095" s="50" t="n">
        <f aca="false">FilterPk!K$20</f>
        <v>146381.01</v>
      </c>
      <c r="N2095" s="50" t="n">
        <f aca="false">FilterPk!L$20</f>
        <v>176222.26</v>
      </c>
      <c r="O2095" s="50" t="n">
        <f aca="false">FilterPk!M$20</f>
        <v>281909.77</v>
      </c>
      <c r="P2095" s="50" t="n">
        <f aca="false">FilterPk!N$20</f>
        <v>-177475.64</v>
      </c>
      <c r="Q2095" s="51" t="n">
        <f aca="false">FilterPk!O$20</f>
        <v>280656.39</v>
      </c>
    </row>
    <row r="2096" customFormat="false" ht="12.75" hidden="false" customHeight="false" outlineLevel="0" collapsed="false">
      <c r="B2096" s="85" t="str">
        <f aca="false">FilterPk!A$21</f>
        <v>ST- PJM</v>
      </c>
      <c r="C2096" s="13" t="n">
        <f aca="false">C2095+1</f>
        <v>2095</v>
      </c>
      <c r="D2096" s="50" t="n">
        <f aca="false">FilterPk!B$21</f>
        <v>1243093.71447674</v>
      </c>
      <c r="E2096" s="50" t="n">
        <f aca="false">FilterPk!C$21</f>
        <v>-91155.75</v>
      </c>
      <c r="F2096" s="50" t="n">
        <f aca="false">FilterPk!D$21</f>
        <v>-47515.78</v>
      </c>
      <c r="G2096" s="50" t="n">
        <f aca="false">FilterPk!E$21</f>
        <v>0</v>
      </c>
      <c r="H2096" s="50" t="n">
        <f aca="false">FilterPk!F$21</f>
        <v>0</v>
      </c>
      <c r="I2096" s="50" t="n">
        <f aca="false">FilterPk!G$21</f>
        <v>0</v>
      </c>
      <c r="J2096" s="50" t="n">
        <f aca="false">FilterPk!H$21</f>
        <v>0</v>
      </c>
      <c r="K2096" s="50" t="n">
        <f aca="false">FilterPk!I$21</f>
        <v>0</v>
      </c>
      <c r="L2096" s="50" t="n">
        <f aca="false">FilterPk!J$21</f>
        <v>0</v>
      </c>
      <c r="M2096" s="50" t="n">
        <f aca="false">FilterPk!K$21</f>
        <v>0</v>
      </c>
      <c r="N2096" s="50" t="n">
        <f aca="false">FilterPk!L$21</f>
        <v>-138671.53</v>
      </c>
      <c r="O2096" s="50" t="n">
        <f aca="false">FilterPk!M$21</f>
        <v>0</v>
      </c>
      <c r="P2096" s="50" t="n">
        <f aca="false">FilterPk!N$21</f>
        <v>0</v>
      </c>
      <c r="Q2096" s="51" t="n">
        <f aca="false">FilterPk!O$21</f>
        <v>-138671.53</v>
      </c>
    </row>
    <row r="2097" customFormat="false" ht="12.75" hidden="false" customHeight="false" outlineLevel="0" collapsed="false">
      <c r="B2097" s="85" t="str">
        <f aca="false">FilterPk!A$22</f>
        <v>ST- NENG</v>
      </c>
      <c r="C2097" s="13" t="n">
        <f aca="false">C2096+1</f>
        <v>2096</v>
      </c>
      <c r="D2097" s="50" t="n">
        <f aca="false">FilterPk!B$22</f>
        <v>539719.375927685</v>
      </c>
      <c r="E2097" s="50" t="n">
        <f aca="false">FilterPk!C$22</f>
        <v>13161.19</v>
      </c>
      <c r="F2097" s="50" t="n">
        <f aca="false">FilterPk!D$22</f>
        <v>63418.82</v>
      </c>
      <c r="G2097" s="50" t="n">
        <f aca="false">FilterPk!E$22</f>
        <v>0</v>
      </c>
      <c r="H2097" s="50" t="n">
        <f aca="false">FilterPk!F$22</f>
        <v>0</v>
      </c>
      <c r="I2097" s="50" t="n">
        <f aca="false">FilterPk!G$22</f>
        <v>0</v>
      </c>
      <c r="J2097" s="50" t="n">
        <f aca="false">FilterPk!H$22</f>
        <v>0</v>
      </c>
      <c r="K2097" s="50" t="n">
        <f aca="false">FilterPk!I$22</f>
        <v>0</v>
      </c>
      <c r="L2097" s="50" t="n">
        <f aca="false">FilterPk!J$22</f>
        <v>0</v>
      </c>
      <c r="M2097" s="50" t="n">
        <f aca="false">FilterPk!K$22</f>
        <v>0</v>
      </c>
      <c r="N2097" s="50" t="n">
        <f aca="false">FilterPk!L$22</f>
        <v>76580.01</v>
      </c>
      <c r="O2097" s="50" t="n">
        <f aca="false">FilterPk!M$22</f>
        <v>0</v>
      </c>
      <c r="P2097" s="50" t="n">
        <f aca="false">FilterPk!N$22</f>
        <v>0</v>
      </c>
      <c r="Q2097" s="51" t="n">
        <f aca="false">FilterPk!O$22</f>
        <v>76580.01</v>
      </c>
    </row>
    <row r="2098" customFormat="false" ht="12.75" hidden="false" customHeight="false" outlineLevel="0" collapsed="false">
      <c r="B2098" s="85" t="str">
        <f aca="false">FilterPk!A$23</f>
        <v>ST- NY</v>
      </c>
      <c r="C2098" s="13" t="n">
        <f aca="false">C2097+1</f>
        <v>2097</v>
      </c>
      <c r="D2098" s="50" t="n">
        <f aca="false">FilterPk!B$23</f>
        <v>251437.188425373</v>
      </c>
      <c r="E2098" s="50" t="n">
        <f aca="false">FilterPk!C$23</f>
        <v>10362.2</v>
      </c>
      <c r="F2098" s="50" t="n">
        <f aca="false">FilterPk!D$23</f>
        <v>-15838.59</v>
      </c>
      <c r="G2098" s="50" t="n">
        <f aca="false">FilterPk!E$23</f>
        <v>17339.87</v>
      </c>
      <c r="H2098" s="50" t="n">
        <f aca="false">FilterPk!F$23</f>
        <v>0</v>
      </c>
      <c r="I2098" s="50" t="n">
        <f aca="false">FilterPk!G$23</f>
        <v>0</v>
      </c>
      <c r="J2098" s="50" t="n">
        <f aca="false">FilterPk!H$23</f>
        <v>0</v>
      </c>
      <c r="K2098" s="50" t="n">
        <f aca="false">FilterPk!I$23</f>
        <v>0</v>
      </c>
      <c r="L2098" s="50" t="n">
        <f aca="false">FilterPk!J$23</f>
        <v>0</v>
      </c>
      <c r="M2098" s="50" t="n">
        <f aca="false">FilterPk!K$23</f>
        <v>0</v>
      </c>
      <c r="N2098" s="50" t="n">
        <f aca="false">FilterPk!L$23</f>
        <v>11863.48</v>
      </c>
      <c r="O2098" s="50" t="n">
        <f aca="false">FilterPk!M$23</f>
        <v>0</v>
      </c>
      <c r="P2098" s="50" t="n">
        <f aca="false">FilterPk!N$23</f>
        <v>0</v>
      </c>
      <c r="Q2098" s="51" t="n">
        <f aca="false">FilterPk!O$23</f>
        <v>11863.48</v>
      </c>
    </row>
    <row r="2099" customFormat="false" ht="12.75" hidden="false" customHeight="false" outlineLevel="0" collapsed="false">
      <c r="B2099" s="85" t="str">
        <f aca="false">FilterPk!A$24</f>
        <v>NE- PHYS</v>
      </c>
      <c r="C2099" s="13" t="n">
        <f aca="false">C2098+1</f>
        <v>2098</v>
      </c>
      <c r="D2099" s="50" t="n">
        <f aca="false">FilterPk!B$24</f>
        <v>0</v>
      </c>
      <c r="E2099" s="50" t="n">
        <f aca="false">FilterPk!C$24</f>
        <v>0</v>
      </c>
      <c r="F2099" s="50" t="n">
        <f aca="false">FilterPk!D$24</f>
        <v>0</v>
      </c>
      <c r="G2099" s="50" t="n">
        <f aca="false">FilterPk!E$24</f>
        <v>0</v>
      </c>
      <c r="H2099" s="50" t="n">
        <f aca="false">FilterPk!F$24</f>
        <v>0</v>
      </c>
      <c r="I2099" s="50" t="n">
        <f aca="false">FilterPk!G$24</f>
        <v>0</v>
      </c>
      <c r="J2099" s="50" t="n">
        <f aca="false">FilterPk!H$24</f>
        <v>0</v>
      </c>
      <c r="K2099" s="50" t="n">
        <f aca="false">FilterPk!I$24</f>
        <v>0</v>
      </c>
      <c r="L2099" s="50" t="n">
        <f aca="false">FilterPk!J$24</f>
        <v>0</v>
      </c>
      <c r="M2099" s="50" t="n">
        <f aca="false">FilterPk!K$24</f>
        <v>0</v>
      </c>
      <c r="N2099" s="50" t="n">
        <f aca="false">FilterPk!L$24</f>
        <v>0</v>
      </c>
      <c r="O2099" s="50" t="n">
        <f aca="false">FilterPk!M$24</f>
        <v>0</v>
      </c>
      <c r="P2099" s="50" t="n">
        <f aca="false">FilterPk!N$24</f>
        <v>0</v>
      </c>
      <c r="Q2099" s="51" t="n">
        <f aca="false">FilterPk!O$24</f>
        <v>0</v>
      </c>
    </row>
    <row r="2100" customFormat="false" ht="12.75" hidden="false" customHeight="false" outlineLevel="0" collapsed="false">
      <c r="B2100" s="85" t="str">
        <f aca="false">FilterPk!A$25</f>
        <v>LT-Southeast</v>
      </c>
      <c r="C2100" s="13" t="n">
        <f aca="false">C2099+1</f>
        <v>2099</v>
      </c>
      <c r="D2100" s="50" t="n">
        <f aca="false">FilterPk!B$25</f>
        <v>11411200.8859117</v>
      </c>
      <c r="E2100" s="50" t="n">
        <f aca="false">FilterPk!C$25</f>
        <v>45860.27</v>
      </c>
      <c r="F2100" s="50" t="n">
        <f aca="false">FilterPk!D$25</f>
        <v>54109.47</v>
      </c>
      <c r="G2100" s="50" t="n">
        <f aca="false">FilterPk!E$25</f>
        <v>124540.18</v>
      </c>
      <c r="H2100" s="50" t="n">
        <f aca="false">FilterPk!F$25</f>
        <v>77068.78</v>
      </c>
      <c r="I2100" s="50" t="n">
        <f aca="false">FilterPk!G$25</f>
        <v>75414.58</v>
      </c>
      <c r="J2100" s="50" t="n">
        <f aca="false">FilterPk!H$25</f>
        <v>134077.64</v>
      </c>
      <c r="K2100" s="50" t="n">
        <f aca="false">FilterPk!I$25</f>
        <v>429786.05</v>
      </c>
      <c r="L2100" s="50" t="n">
        <f aca="false">FilterPk!J$25</f>
        <v>118391.18</v>
      </c>
      <c r="M2100" s="50" t="n">
        <f aca="false">FilterPk!K$25</f>
        <v>1083243.13</v>
      </c>
      <c r="N2100" s="50" t="n">
        <f aca="false">FilterPk!L$25</f>
        <v>2142491.28</v>
      </c>
      <c r="O2100" s="50" t="n">
        <f aca="false">FilterPk!M$25</f>
        <v>344226</v>
      </c>
      <c r="P2100" s="50" t="n">
        <f aca="false">FilterPk!N$25</f>
        <v>1221747.4</v>
      </c>
      <c r="Q2100" s="51" t="n">
        <f aca="false">FilterPk!O$25</f>
        <v>3708464.68</v>
      </c>
    </row>
    <row r="2101" customFormat="false" ht="12.75" hidden="false" customHeight="false" outlineLevel="0" collapsed="false">
      <c r="B2101" s="85" t="str">
        <f aca="false">FilterPk!A$26</f>
        <v>ST-SPP</v>
      </c>
      <c r="C2101" s="13" t="n">
        <f aca="false">C2100+1</f>
        <v>2100</v>
      </c>
      <c r="D2101" s="50" t="n">
        <f aca="false">FilterPk!B$26</f>
        <v>52202.8773549933</v>
      </c>
      <c r="E2101" s="50" t="n">
        <f aca="false">FilterPk!C$26</f>
        <v>3181.7</v>
      </c>
      <c r="F2101" s="50" t="n">
        <f aca="false">FilterPk!D$26</f>
        <v>0</v>
      </c>
      <c r="G2101" s="50" t="n">
        <f aca="false">FilterPk!E$26</f>
        <v>0</v>
      </c>
      <c r="H2101" s="50" t="n">
        <f aca="false">FilterPk!F$26</f>
        <v>0</v>
      </c>
      <c r="I2101" s="50" t="n">
        <f aca="false">FilterPk!G$26</f>
        <v>0</v>
      </c>
      <c r="J2101" s="50" t="n">
        <f aca="false">FilterPk!H$26</f>
        <v>0</v>
      </c>
      <c r="K2101" s="50" t="n">
        <f aca="false">FilterPk!I$26</f>
        <v>0</v>
      </c>
      <c r="L2101" s="50" t="n">
        <f aca="false">FilterPk!J$26</f>
        <v>0</v>
      </c>
      <c r="M2101" s="50" t="n">
        <f aca="false">FilterPk!K$26</f>
        <v>0</v>
      </c>
      <c r="N2101" s="50" t="n">
        <f aca="false">FilterPk!L$26</f>
        <v>3181.7</v>
      </c>
      <c r="O2101" s="50" t="n">
        <f aca="false">FilterPk!M$26</f>
        <v>0</v>
      </c>
      <c r="P2101" s="50" t="n">
        <f aca="false">FilterPk!N$26</f>
        <v>0</v>
      </c>
      <c r="Q2101" s="51" t="n">
        <f aca="false">FilterPk!O$26</f>
        <v>3181.7</v>
      </c>
    </row>
    <row r="2102" customFormat="false" ht="12.75" hidden="false" customHeight="false" outlineLevel="0" collapsed="false">
      <c r="B2102" s="85" t="str">
        <f aca="false">FilterPk!A$27</f>
        <v>ST-SERC</v>
      </c>
      <c r="C2102" s="13" t="n">
        <f aca="false">C2101+1</f>
        <v>2101</v>
      </c>
      <c r="D2102" s="50" t="n">
        <f aca="false">FilterPk!B$27</f>
        <v>686881.973218232</v>
      </c>
      <c r="E2102" s="50" t="n">
        <f aca="false">FilterPk!C$27</f>
        <v>-12726.81</v>
      </c>
      <c r="F2102" s="50" t="n">
        <f aca="false">FilterPk!D$27</f>
        <v>-31677.19</v>
      </c>
      <c r="G2102" s="50" t="n">
        <f aca="false">FilterPk!E$27</f>
        <v>138718.93</v>
      </c>
      <c r="H2102" s="50" t="n">
        <f aca="false">FilterPk!F$27</f>
        <v>0</v>
      </c>
      <c r="I2102" s="50" t="n">
        <f aca="false">FilterPk!G$27</f>
        <v>0</v>
      </c>
      <c r="J2102" s="50" t="n">
        <f aca="false">FilterPk!H$27</f>
        <v>0</v>
      </c>
      <c r="K2102" s="50" t="n">
        <f aca="false">FilterPk!I$27</f>
        <v>0</v>
      </c>
      <c r="L2102" s="50" t="n">
        <f aca="false">FilterPk!J$27</f>
        <v>0</v>
      </c>
      <c r="M2102" s="50" t="n">
        <f aca="false">FilterPk!K$27</f>
        <v>0</v>
      </c>
      <c r="N2102" s="50" t="n">
        <f aca="false">FilterPk!L$27</f>
        <v>94314.93</v>
      </c>
      <c r="O2102" s="50" t="n">
        <f aca="false">FilterPk!M$27</f>
        <v>0</v>
      </c>
      <c r="P2102" s="50" t="n">
        <f aca="false">FilterPk!N$27</f>
        <v>0</v>
      </c>
      <c r="Q2102" s="51" t="n">
        <f aca="false">FilterPk!O$27</f>
        <v>94314.93</v>
      </c>
    </row>
    <row r="2103" customFormat="false" ht="12.75" hidden="false" customHeight="false" outlineLevel="0" collapsed="false">
      <c r="B2103" s="85" t="str">
        <f aca="false">FilterPk!A$28</f>
        <v>LT- Texas</v>
      </c>
      <c r="C2103" s="13" t="n">
        <f aca="false">C2102+1</f>
        <v>2102</v>
      </c>
      <c r="D2103" s="50" t="n">
        <f aca="false">FilterPk!B$28</f>
        <v>3826684.70313045</v>
      </c>
      <c r="E2103" s="50" t="n">
        <f aca="false">FilterPk!C$28</f>
        <v>-6382.69</v>
      </c>
      <c r="F2103" s="50" t="n">
        <f aca="false">FilterPk!D$28</f>
        <v>71634.81</v>
      </c>
      <c r="G2103" s="50" t="n">
        <f aca="false">FilterPk!E$28</f>
        <v>28710.67</v>
      </c>
      <c r="H2103" s="50" t="n">
        <f aca="false">FilterPk!F$28</f>
        <v>106726.26</v>
      </c>
      <c r="I2103" s="50" t="n">
        <f aca="false">FilterPk!G$28</f>
        <v>68401.15</v>
      </c>
      <c r="J2103" s="50" t="n">
        <f aca="false">FilterPk!H$28</f>
        <v>107963.61</v>
      </c>
      <c r="K2103" s="50" t="n">
        <f aca="false">FilterPk!I$28</f>
        <v>204731.1</v>
      </c>
      <c r="L2103" s="50" t="n">
        <f aca="false">FilterPk!J$28</f>
        <v>63773.36</v>
      </c>
      <c r="M2103" s="50" t="n">
        <f aca="false">FilterPk!K$28</f>
        <v>194039.66</v>
      </c>
      <c r="N2103" s="50" t="n">
        <f aca="false">FilterPk!L$28</f>
        <v>839597.93</v>
      </c>
      <c r="O2103" s="50" t="n">
        <f aca="false">FilterPk!M$28</f>
        <v>673610.11</v>
      </c>
      <c r="P2103" s="50" t="n">
        <f aca="false">FilterPk!N$28</f>
        <v>107208.74</v>
      </c>
      <c r="Q2103" s="51" t="n">
        <f aca="false">FilterPk!O$28</f>
        <v>1620416.78</v>
      </c>
    </row>
    <row r="2104" customFormat="false" ht="12.75" hidden="false" customHeight="false" outlineLevel="0" collapsed="false">
      <c r="B2104" s="85" t="str">
        <f aca="false">FilterPk!A$29</f>
        <v>St- Texas</v>
      </c>
      <c r="C2104" s="13" t="n">
        <f aca="false">C2103+1</f>
        <v>2103</v>
      </c>
      <c r="D2104" s="50" t="n">
        <f aca="false">FilterPk!B$29</f>
        <v>445563.239343252</v>
      </c>
      <c r="E2104" s="50" t="n">
        <f aca="false">FilterPk!C$29</f>
        <v>30194</v>
      </c>
      <c r="F2104" s="50" t="n">
        <f aca="false">FilterPk!D$29</f>
        <v>31677.19</v>
      </c>
      <c r="G2104" s="50" t="n">
        <f aca="false">FilterPk!E$29</f>
        <v>0</v>
      </c>
      <c r="H2104" s="50" t="n">
        <f aca="false">FilterPk!F$29</f>
        <v>0</v>
      </c>
      <c r="I2104" s="50" t="n">
        <f aca="false">FilterPk!G$29</f>
        <v>0</v>
      </c>
      <c r="J2104" s="50" t="n">
        <f aca="false">FilterPk!H$29</f>
        <v>0</v>
      </c>
      <c r="K2104" s="50" t="n">
        <f aca="false">FilterPk!I$29</f>
        <v>0</v>
      </c>
      <c r="L2104" s="50" t="n">
        <f aca="false">FilterPk!J$29</f>
        <v>0</v>
      </c>
      <c r="M2104" s="50" t="n">
        <f aca="false">FilterPk!K$29</f>
        <v>0</v>
      </c>
      <c r="N2104" s="50" t="n">
        <f aca="false">FilterPk!L$29</f>
        <v>61871.19</v>
      </c>
      <c r="O2104" s="50" t="n">
        <f aca="false">FilterPk!M$29</f>
        <v>0</v>
      </c>
      <c r="P2104" s="50" t="n">
        <f aca="false">FilterPk!N$29</f>
        <v>0</v>
      </c>
      <c r="Q2104" s="51" t="n">
        <f aca="false">FilterPk!O$29</f>
        <v>61871.19</v>
      </c>
    </row>
    <row r="2105" customFormat="false" ht="12.75" hidden="false" customHeight="false" outlineLevel="0" collapsed="false">
      <c r="B2105" s="85"/>
      <c r="C2105" s="13" t="n">
        <f aca="false">C2104+1</f>
        <v>2104</v>
      </c>
      <c r="D2105" s="50"/>
      <c r="E2105" s="50"/>
      <c r="F2105" s="50"/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1"/>
    </row>
    <row r="2106" customFormat="false" ht="12.75" hidden="false" customHeight="false" outlineLevel="0" collapsed="false">
      <c r="B2106" s="85" t="str">
        <f aca="false">FilterPk!A$32</f>
        <v>Gas positions</v>
      </c>
      <c r="C2106" s="13" t="n">
        <f aca="false">C2105+1</f>
        <v>2105</v>
      </c>
      <c r="D2106" s="50" t="s">
        <v>4</v>
      </c>
      <c r="E2106" s="50"/>
      <c r="F2106" s="50"/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1"/>
    </row>
    <row r="2107" customFormat="false" ht="12.75" hidden="false" customHeight="false" outlineLevel="0" collapsed="false">
      <c r="B2107" s="85" t="str">
        <f aca="false">FilterPk!A$33</f>
        <v>Kevin Presto</v>
      </c>
      <c r="C2107" s="13" t="n">
        <f aca="false">C2106+1</f>
        <v>2106</v>
      </c>
      <c r="D2107" s="50" t="n">
        <f aca="false">FilterPk!B$33</f>
        <v>0</v>
      </c>
      <c r="E2107" s="50" t="n">
        <f aca="false">FilterPk!C$33</f>
        <v>0</v>
      </c>
      <c r="F2107" s="50" t="n">
        <f aca="false">FilterPk!D$33</f>
        <v>0</v>
      </c>
      <c r="G2107" s="50" t="n">
        <f aca="false">FilterPk!E$33</f>
        <v>0</v>
      </c>
      <c r="H2107" s="50" t="n">
        <f aca="false">FilterPk!F$33</f>
        <v>148.212616</v>
      </c>
      <c r="I2107" s="50" t="n">
        <f aca="false">FilterPk!G$33</f>
        <v>152.45636</v>
      </c>
      <c r="J2107" s="50" t="n">
        <f aca="false">FilterPk!H$33</f>
        <v>146.860915</v>
      </c>
      <c r="K2107" s="50" t="n">
        <f aca="false">FilterPk!I$33</f>
        <v>301.509361</v>
      </c>
      <c r="L2107" s="50" t="n">
        <f aca="false">FilterPk!J$33</f>
        <v>144.921279</v>
      </c>
      <c r="M2107" s="50" t="n">
        <f aca="false">FilterPk!K$33</f>
        <v>149.116289</v>
      </c>
      <c r="N2107" s="50" t="n">
        <f aca="false">FilterPk!L$33</f>
        <v>1043.07682</v>
      </c>
      <c r="O2107" s="50" t="n">
        <f aca="false">FilterPk!M$33</f>
        <v>0</v>
      </c>
      <c r="P2107" s="50" t="n">
        <f aca="false">FilterPk!N$33</f>
        <v>0</v>
      </c>
      <c r="Q2107" s="51" t="n">
        <f aca="false">FilterPk!O$33</f>
        <v>1043.07682</v>
      </c>
    </row>
    <row r="2108" customFormat="false" ht="12.75" hidden="false" customHeight="false" outlineLevel="0" collapsed="false">
      <c r="B2108" s="85" t="str">
        <f aca="false">FilterPk!A$34</f>
        <v>Fletcher Sturm</v>
      </c>
      <c r="C2108" s="13" t="n">
        <f aca="false">C2107+1</f>
        <v>2107</v>
      </c>
      <c r="D2108" s="50" t="n">
        <f aca="false">FilterPk!B$34</f>
        <v>0</v>
      </c>
      <c r="E2108" s="50" t="n">
        <f aca="false">FilterPk!C$34</f>
        <v>0</v>
      </c>
      <c r="F2108" s="50" t="n">
        <f aca="false">FilterPk!D$34</f>
        <v>10.382539</v>
      </c>
      <c r="G2108" s="50" t="n">
        <f aca="false">FilterPk!E$34</f>
        <v>-372.732218</v>
      </c>
      <c r="H2108" s="50" t="n">
        <f aca="false">FilterPk!F$34</f>
        <v>-18.430041</v>
      </c>
      <c r="I2108" s="50" t="n">
        <f aca="false">FilterPk!G$34</f>
        <v>-7.519049</v>
      </c>
      <c r="J2108" s="50" t="n">
        <f aca="false">FilterPk!H$34</f>
        <v>7.209206</v>
      </c>
      <c r="K2108" s="50" t="n">
        <f aca="false">FilterPk!I$34</f>
        <v>16.283645</v>
      </c>
      <c r="L2108" s="50" t="n">
        <f aca="false">FilterPk!J$34</f>
        <v>-0.622678</v>
      </c>
      <c r="M2108" s="50" t="n">
        <f aca="false">FilterPk!K$34</f>
        <v>48.787102</v>
      </c>
      <c r="N2108" s="50" t="n">
        <f aca="false">FilterPk!L$34</f>
        <v>-316.641494</v>
      </c>
      <c r="O2108" s="50" t="n">
        <f aca="false">FilterPk!M$34</f>
        <v>137.057149</v>
      </c>
      <c r="P2108" s="50" t="n">
        <f aca="false">FilterPk!N$34</f>
        <v>0</v>
      </c>
      <c r="Q2108" s="51" t="n">
        <f aca="false">FilterPk!O$34</f>
        <v>-179.584345</v>
      </c>
    </row>
    <row r="2109" customFormat="false" ht="12.75" hidden="false" customHeight="false" outlineLevel="0" collapsed="false">
      <c r="B2109" s="85" t="str">
        <f aca="false">FilterPk!A$35</f>
        <v>Doug Gilbert-Smith</v>
      </c>
      <c r="C2109" s="13" t="n">
        <f aca="false">C2108+1</f>
        <v>2108</v>
      </c>
      <c r="D2109" s="50" t="n">
        <f aca="false">FilterPk!B$35</f>
        <v>0</v>
      </c>
      <c r="E2109" s="50" t="n">
        <f aca="false">FilterPk!C$35</f>
        <v>0</v>
      </c>
      <c r="F2109" s="50" t="n">
        <f aca="false">FilterPk!D$35</f>
        <v>-34.907</v>
      </c>
      <c r="G2109" s="50" t="n">
        <f aca="false">FilterPk!E$35</f>
        <v>38.473605</v>
      </c>
      <c r="H2109" s="50" t="n">
        <f aca="false">FilterPk!F$35</f>
        <v>-29.642523</v>
      </c>
      <c r="I2109" s="50" t="n">
        <f aca="false">FilterPk!G$35</f>
        <v>30.491272</v>
      </c>
      <c r="J2109" s="50" t="n">
        <f aca="false">FilterPk!H$35</f>
        <v>0</v>
      </c>
      <c r="K2109" s="50" t="n">
        <f aca="false">FilterPk!I$35</f>
        <v>90.452808</v>
      </c>
      <c r="L2109" s="50" t="n">
        <f aca="false">FilterPk!J$35</f>
        <v>0</v>
      </c>
      <c r="M2109" s="50" t="n">
        <f aca="false">FilterPk!K$35</f>
        <v>14.574853</v>
      </c>
      <c r="N2109" s="50" t="n">
        <f aca="false">FilterPk!L$35</f>
        <v>109.443015</v>
      </c>
      <c r="O2109" s="50" t="n">
        <f aca="false">FilterPk!M$35</f>
        <v>94.93307</v>
      </c>
      <c r="P2109" s="50" t="n">
        <f aca="false">FilterPk!N$35</f>
        <v>-157.516125</v>
      </c>
      <c r="Q2109" s="51" t="n">
        <f aca="false">FilterPk!O$35</f>
        <v>46.85996</v>
      </c>
    </row>
    <row r="2110" customFormat="false" ht="12.75" hidden="false" customHeight="false" outlineLevel="0" collapsed="false">
      <c r="B2110" s="85" t="str">
        <f aca="false">FilterPk!A$36</f>
        <v>Rogers Herndon</v>
      </c>
      <c r="C2110" s="13" t="n">
        <f aca="false">C2109+1</f>
        <v>2109</v>
      </c>
      <c r="D2110" s="50" t="n">
        <f aca="false">FilterPk!B$36</f>
        <v>0</v>
      </c>
      <c r="E2110" s="50" t="n">
        <f aca="false">FilterPk!C$36</f>
        <v>0</v>
      </c>
      <c r="F2110" s="50" t="n">
        <f aca="false">FilterPk!D$36</f>
        <v>-16.269581</v>
      </c>
      <c r="G2110" s="50" t="n">
        <f aca="false">FilterPk!E$36</f>
        <v>-36.150495</v>
      </c>
      <c r="H2110" s="50" t="n">
        <f aca="false">FilterPk!F$36</f>
        <v>-105.080472</v>
      </c>
      <c r="I2110" s="50" t="n">
        <f aca="false">FilterPk!G$36</f>
        <v>-21.496839</v>
      </c>
      <c r="J2110" s="50" t="n">
        <f aca="false">FilterPk!H$36</f>
        <v>76.011979</v>
      </c>
      <c r="K2110" s="50" t="n">
        <f aca="false">FilterPk!I$36</f>
        <v>315.376651</v>
      </c>
      <c r="L2110" s="50" t="n">
        <f aca="false">FilterPk!J$36</f>
        <v>0.622678</v>
      </c>
      <c r="M2110" s="50" t="n">
        <f aca="false">FilterPk!K$36</f>
        <v>131.855286</v>
      </c>
      <c r="N2110" s="50" t="n">
        <f aca="false">FilterPk!L$36</f>
        <v>344.869207</v>
      </c>
      <c r="O2110" s="50" t="n">
        <f aca="false">FilterPk!M$36</f>
        <v>500.495437</v>
      </c>
      <c r="P2110" s="50" t="n">
        <f aca="false">FilterPk!N$36</f>
        <v>0</v>
      </c>
      <c r="Q2110" s="51" t="n">
        <f aca="false">FilterPk!O$36</f>
        <v>845.364644</v>
      </c>
    </row>
    <row r="2111" customFormat="false" ht="12.75" hidden="false" customHeight="false" outlineLevel="0" collapsed="false">
      <c r="B2111" s="85" t="str">
        <f aca="false">FilterPk!A$37</f>
        <v>Dana Davis</v>
      </c>
      <c r="C2111" s="13" t="n">
        <f aca="false">C2110+1</f>
        <v>2110</v>
      </c>
      <c r="D2111" s="50" t="n">
        <f aca="false">FilterPk!B$37</f>
        <v>0</v>
      </c>
      <c r="E2111" s="50" t="n">
        <f aca="false">FilterPk!C$37</f>
        <v>0</v>
      </c>
      <c r="F2111" s="50" t="n">
        <f aca="false">FilterPk!D$37</f>
        <v>4.986714</v>
      </c>
      <c r="G2111" s="50" t="n">
        <f aca="false">FilterPk!E$37</f>
        <v>-10.425106</v>
      </c>
      <c r="H2111" s="50" t="n">
        <f aca="false">FilterPk!F$37</f>
        <v>34.582944</v>
      </c>
      <c r="I2111" s="50" t="n">
        <f aca="false">FilterPk!G$37</f>
        <v>31.966656</v>
      </c>
      <c r="J2111" s="50" t="n">
        <f aca="false">FilterPk!H$37</f>
        <v>34.267547</v>
      </c>
      <c r="K2111" s="50" t="n">
        <f aca="false">FilterPk!I$37</f>
        <v>70.027981</v>
      </c>
      <c r="L2111" s="50" t="n">
        <f aca="false">FilterPk!J$37</f>
        <v>33.814965</v>
      </c>
      <c r="M2111" s="50" t="n">
        <f aca="false">FilterPk!K$37</f>
        <v>44.191074</v>
      </c>
      <c r="N2111" s="50" t="n">
        <f aca="false">FilterPk!L$37</f>
        <v>243.412775</v>
      </c>
      <c r="O2111" s="50" t="n">
        <f aca="false">FilterPk!M$37</f>
        <v>27.55263</v>
      </c>
      <c r="P2111" s="50" t="n">
        <f aca="false">FilterPk!N$37</f>
        <v>0</v>
      </c>
      <c r="Q2111" s="51" t="n">
        <f aca="false">FilterPk!O$37</f>
        <v>270.965405</v>
      </c>
    </row>
    <row r="2112" customFormat="false" ht="12.75" hidden="false" customHeight="false" outlineLevel="0" collapsed="false">
      <c r="B2112" s="85" t="str">
        <f aca="false">FilterPk!A$38</f>
        <v>Tom May</v>
      </c>
      <c r="C2112" s="13" t="n">
        <f aca="false">C2111+1</f>
        <v>2111</v>
      </c>
      <c r="D2112" s="50" t="n">
        <f aca="false">FilterPk!B$38</f>
        <v>0</v>
      </c>
      <c r="E2112" s="50" t="n">
        <f aca="false">FilterPk!C$38</f>
        <v>0</v>
      </c>
      <c r="F2112" s="50" t="n">
        <f aca="false">FilterPk!D$38</f>
        <v>0</v>
      </c>
      <c r="G2112" s="50" t="n">
        <f aca="false">FilterPk!E$38</f>
        <v>0</v>
      </c>
      <c r="H2112" s="50" t="n">
        <f aca="false">FilterPk!F$38</f>
        <v>0</v>
      </c>
      <c r="I2112" s="50" t="n">
        <f aca="false">FilterPk!G$38</f>
        <v>0</v>
      </c>
      <c r="J2112" s="50" t="n">
        <f aca="false">FilterPk!H$38</f>
        <v>0</v>
      </c>
      <c r="K2112" s="50" t="n">
        <f aca="false">FilterPk!I$38</f>
        <v>0</v>
      </c>
      <c r="L2112" s="50" t="n">
        <f aca="false">FilterPk!J$38</f>
        <v>0</v>
      </c>
      <c r="M2112" s="50" t="n">
        <f aca="false">FilterPk!K$38</f>
        <v>0</v>
      </c>
      <c r="N2112" s="50" t="n">
        <f aca="false">FilterPk!L$38</f>
        <v>0</v>
      </c>
      <c r="O2112" s="50" t="n">
        <f aca="false">FilterPk!M$38</f>
        <v>0</v>
      </c>
      <c r="P2112" s="50" t="n">
        <f aca="false">FilterPk!N$38</f>
        <v>0</v>
      </c>
      <c r="Q2112" s="51" t="n">
        <f aca="false">FilterPk!O$38</f>
        <v>0</v>
      </c>
    </row>
    <row r="2113" customFormat="false" ht="12.75" hidden="false" customHeight="false" outlineLevel="0" collapsed="false">
      <c r="B2113" s="85" t="str">
        <f aca="false">FilterPk!A$39</f>
        <v>Clint Dean</v>
      </c>
      <c r="C2113" s="13" t="n">
        <f aca="false">C2112+1</f>
        <v>2112</v>
      </c>
      <c r="D2113" s="50" t="n">
        <f aca="false">FilterPk!B$39</f>
        <v>0</v>
      </c>
      <c r="E2113" s="50" t="n">
        <f aca="false">FilterPk!C$39</f>
        <v>0</v>
      </c>
      <c r="F2113" s="50" t="n">
        <f aca="false">FilterPk!D$39</f>
        <v>-27.9256</v>
      </c>
      <c r="G2113" s="50" t="n">
        <f aca="false">FilterPk!E$39</f>
        <v>0</v>
      </c>
      <c r="H2113" s="50" t="n">
        <f aca="false">FilterPk!F$39</f>
        <v>0</v>
      </c>
      <c r="I2113" s="50" t="n">
        <f aca="false">FilterPk!G$39</f>
        <v>0</v>
      </c>
      <c r="J2113" s="50" t="n">
        <f aca="false">FilterPk!H$39</f>
        <v>0</v>
      </c>
      <c r="K2113" s="50" t="n">
        <f aca="false">FilterPk!I$39</f>
        <v>0</v>
      </c>
      <c r="L2113" s="50" t="n">
        <f aca="false">FilterPk!J$39</f>
        <v>0</v>
      </c>
      <c r="M2113" s="50" t="n">
        <f aca="false">FilterPk!K$39</f>
        <v>0</v>
      </c>
      <c r="N2113" s="50" t="n">
        <f aca="false">FilterPk!L$39</f>
        <v>-27.9256</v>
      </c>
      <c r="O2113" s="50" t="n">
        <f aca="false">FilterPk!M$39</f>
        <v>0</v>
      </c>
      <c r="P2113" s="50" t="n">
        <f aca="false">FilterPk!N$39</f>
        <v>0</v>
      </c>
      <c r="Q2113" s="51" t="n">
        <f aca="false">FilterPk!O$39</f>
        <v>-27.9256</v>
      </c>
    </row>
    <row r="2114" customFormat="false" ht="12.75" hidden="false" customHeight="false" outlineLevel="0" collapsed="false">
      <c r="B2114" s="85" t="str">
        <f aca="false">FilterPk!A$40</f>
        <v>Rob Benson</v>
      </c>
      <c r="C2114" s="13" t="n">
        <f aca="false">C2113+1</f>
        <v>2113</v>
      </c>
      <c r="D2114" s="50" t="n">
        <f aca="false">FilterPk!B$40</f>
        <v>0</v>
      </c>
      <c r="E2114" s="50" t="n">
        <f aca="false">FilterPk!C$40</f>
        <v>0</v>
      </c>
      <c r="F2114" s="50" t="n">
        <f aca="false">FilterPk!D$40</f>
        <v>0</v>
      </c>
      <c r="G2114" s="50" t="n">
        <f aca="false">FilterPk!E$40</f>
        <v>-76.947211</v>
      </c>
      <c r="H2114" s="50" t="n">
        <f aca="false">FilterPk!F$40</f>
        <v>0</v>
      </c>
      <c r="I2114" s="50" t="n">
        <f aca="false">FilterPk!G$40</f>
        <v>0</v>
      </c>
      <c r="J2114" s="50" t="n">
        <f aca="false">FilterPk!H$40</f>
        <v>0</v>
      </c>
      <c r="K2114" s="50" t="n">
        <f aca="false">FilterPk!I$40</f>
        <v>0</v>
      </c>
      <c r="L2114" s="50" t="n">
        <f aca="false">FilterPk!J$40</f>
        <v>0</v>
      </c>
      <c r="M2114" s="50" t="n">
        <f aca="false">FilterPk!K$40</f>
        <v>0</v>
      </c>
      <c r="N2114" s="50" t="n">
        <f aca="false">FilterPk!L$40</f>
        <v>-76.947211</v>
      </c>
      <c r="O2114" s="50" t="n">
        <f aca="false">FilterPk!M$40</f>
        <v>0</v>
      </c>
      <c r="P2114" s="50" t="n">
        <f aca="false">FilterPk!N$40</f>
        <v>0</v>
      </c>
      <c r="Q2114" s="51" t="n">
        <f aca="false">FilterPk!O$40</f>
        <v>-76.947211</v>
      </c>
    </row>
    <row r="2115" customFormat="false" ht="12.75" hidden="false" customHeight="false" outlineLevel="0" collapsed="false">
      <c r="B2115" s="85" t="str">
        <f aca="false">FilterPk!A$41</f>
        <v>Matt Lorenz</v>
      </c>
      <c r="C2115" s="13" t="n">
        <f aca="false">C2114+1</f>
        <v>2114</v>
      </c>
      <c r="D2115" s="50" t="n">
        <f aca="false">FilterPk!B$41</f>
        <v>0</v>
      </c>
      <c r="E2115" s="50" t="n">
        <f aca="false">FilterPk!C$41</f>
        <v>0</v>
      </c>
      <c r="F2115" s="50" t="n">
        <f aca="false">FilterPk!D$41</f>
        <v>0</v>
      </c>
      <c r="G2115" s="50" t="n">
        <f aca="false">FilterPk!E$41</f>
        <v>0</v>
      </c>
      <c r="H2115" s="50" t="n">
        <f aca="false">FilterPk!F$41</f>
        <v>0</v>
      </c>
      <c r="I2115" s="50" t="n">
        <f aca="false">FilterPk!G$41</f>
        <v>0</v>
      </c>
      <c r="J2115" s="50" t="n">
        <f aca="false">FilterPk!H$41</f>
        <v>0</v>
      </c>
      <c r="K2115" s="50" t="n">
        <f aca="false">FilterPk!I$41</f>
        <v>0</v>
      </c>
      <c r="L2115" s="50" t="n">
        <f aca="false">FilterPk!J$41</f>
        <v>0</v>
      </c>
      <c r="M2115" s="50" t="n">
        <f aca="false">FilterPk!K$41</f>
        <v>0</v>
      </c>
      <c r="N2115" s="50" t="n">
        <f aca="false">FilterPk!L$41</f>
        <v>0</v>
      </c>
      <c r="O2115" s="50" t="n">
        <f aca="false">FilterPk!M$41</f>
        <v>0</v>
      </c>
      <c r="P2115" s="50" t="n">
        <f aca="false">FilterPk!N$41</f>
        <v>0</v>
      </c>
      <c r="Q2115" s="51" t="n">
        <f aca="false">FilterPk!O$41</f>
        <v>0</v>
      </c>
    </row>
    <row r="2116" customFormat="false" ht="12.75" hidden="false" customHeight="false" outlineLevel="0" collapsed="false">
      <c r="B2116" s="85" t="str">
        <f aca="false">FilterPk!A$42</f>
        <v>John Forney</v>
      </c>
      <c r="C2116" s="13" t="n">
        <f aca="false">C2115+1</f>
        <v>2115</v>
      </c>
      <c r="D2116" s="50" t="n">
        <f aca="false">FilterPk!B$42</f>
        <v>0</v>
      </c>
      <c r="E2116" s="50" t="n">
        <f aca="false">FilterPk!C$42</f>
        <v>0</v>
      </c>
      <c r="F2116" s="50" t="n">
        <f aca="false">FilterPk!D$42</f>
        <v>0</v>
      </c>
      <c r="G2116" s="50" t="n">
        <f aca="false">FilterPk!E$42</f>
        <v>0</v>
      </c>
      <c r="H2116" s="50" t="n">
        <f aca="false">FilterPk!F$42</f>
        <v>0</v>
      </c>
      <c r="I2116" s="50" t="n">
        <f aca="false">FilterPk!G$42</f>
        <v>0</v>
      </c>
      <c r="J2116" s="50" t="n">
        <f aca="false">FilterPk!H$42</f>
        <v>0</v>
      </c>
      <c r="K2116" s="50" t="n">
        <f aca="false">FilterPk!I$42</f>
        <v>0</v>
      </c>
      <c r="L2116" s="50" t="n">
        <f aca="false">FilterPk!J$42</f>
        <v>0</v>
      </c>
      <c r="M2116" s="50" t="n">
        <f aca="false">FilterPk!K$42</f>
        <v>0</v>
      </c>
      <c r="N2116" s="50" t="n">
        <f aca="false">FilterPk!L$42</f>
        <v>0</v>
      </c>
      <c r="O2116" s="50" t="n">
        <f aca="false">FilterPk!M$42</f>
        <v>0</v>
      </c>
      <c r="P2116" s="50" t="n">
        <f aca="false">FilterPk!N$42</f>
        <v>0</v>
      </c>
      <c r="Q2116" s="51" t="n">
        <f aca="false">FilterPk!O$42</f>
        <v>0</v>
      </c>
    </row>
    <row r="2117" customFormat="false" ht="12.75" hidden="false" customHeight="false" outlineLevel="0" collapsed="false">
      <c r="B2117" s="85" t="str">
        <f aca="false">FilterPk!A$43</f>
        <v>Mike Carson</v>
      </c>
      <c r="C2117" s="13" t="n">
        <f aca="false">C2116+1</f>
        <v>2116</v>
      </c>
      <c r="D2117" s="50" t="n">
        <f aca="false">FilterPk!B$43</f>
        <v>0</v>
      </c>
      <c r="E2117" s="50" t="n">
        <f aca="false">FilterPk!C$43</f>
        <v>0</v>
      </c>
      <c r="F2117" s="50" t="n">
        <f aca="false">FilterPk!D$43</f>
        <v>0</v>
      </c>
      <c r="G2117" s="50" t="n">
        <f aca="false">FilterPk!E$43</f>
        <v>0</v>
      </c>
      <c r="H2117" s="50" t="n">
        <f aca="false">FilterPk!F$43</f>
        <v>0</v>
      </c>
      <c r="I2117" s="50" t="n">
        <f aca="false">FilterPk!G$43</f>
        <v>0</v>
      </c>
      <c r="J2117" s="50" t="n">
        <f aca="false">FilterPk!H$43</f>
        <v>0</v>
      </c>
      <c r="K2117" s="50" t="n">
        <f aca="false">FilterPk!I$43</f>
        <v>0</v>
      </c>
      <c r="L2117" s="50" t="n">
        <f aca="false">FilterPk!J$43</f>
        <v>0</v>
      </c>
      <c r="M2117" s="50" t="n">
        <f aca="false">FilterPk!K$43</f>
        <v>0</v>
      </c>
      <c r="N2117" s="50" t="n">
        <f aca="false">FilterPk!L$43</f>
        <v>0</v>
      </c>
      <c r="O2117" s="50" t="n">
        <f aca="false">FilterPk!M$43</f>
        <v>0</v>
      </c>
      <c r="P2117" s="50" t="n">
        <f aca="false">FilterPk!N$43</f>
        <v>0</v>
      </c>
      <c r="Q2117" s="51" t="n">
        <f aca="false">FilterPk!O$43</f>
        <v>0</v>
      </c>
    </row>
    <row r="2118" customFormat="false" ht="12.75" hidden="false" customHeight="false" outlineLevel="0" collapsed="false">
      <c r="B2118" s="85" t="str">
        <f aca="false">FilterPk!A$44</f>
        <v>Chris Dorland</v>
      </c>
      <c r="C2118" s="13" t="n">
        <f aca="false">C2117+1</f>
        <v>2117</v>
      </c>
      <c r="D2118" s="50" t="n">
        <f aca="false">FilterPk!B$44</f>
        <v>0</v>
      </c>
      <c r="E2118" s="50" t="n">
        <f aca="false">FilterPk!C$44</f>
        <v>0</v>
      </c>
      <c r="F2118" s="50" t="n">
        <f aca="false">FilterPk!D$44</f>
        <v>0</v>
      </c>
      <c r="G2118" s="50" t="n">
        <f aca="false">FilterPk!E$44</f>
        <v>0</v>
      </c>
      <c r="H2118" s="50" t="n">
        <f aca="false">FilterPk!F$44</f>
        <v>0</v>
      </c>
      <c r="I2118" s="50" t="n">
        <f aca="false">FilterPk!G$44</f>
        <v>0</v>
      </c>
      <c r="J2118" s="50" t="n">
        <f aca="false">FilterPk!H$44</f>
        <v>0</v>
      </c>
      <c r="K2118" s="50" t="n">
        <f aca="false">FilterPk!I$44</f>
        <v>0</v>
      </c>
      <c r="L2118" s="50" t="n">
        <f aca="false">FilterPk!J$44</f>
        <v>0</v>
      </c>
      <c r="M2118" s="50" t="n">
        <f aca="false">FilterPk!K$44</f>
        <v>0</v>
      </c>
      <c r="N2118" s="50" t="n">
        <f aca="false">FilterPk!L$44</f>
        <v>0</v>
      </c>
      <c r="O2118" s="50" t="n">
        <f aca="false">FilterPk!M$44</f>
        <v>0</v>
      </c>
      <c r="P2118" s="50" t="n">
        <f aca="false">FilterPk!N$44</f>
        <v>0</v>
      </c>
      <c r="Q2118" s="51" t="n">
        <f aca="false">FilterPk!O$44</f>
        <v>0</v>
      </c>
    </row>
    <row r="2119" customFormat="false" ht="12.75" hidden="false" customHeight="false" outlineLevel="0" collapsed="false">
      <c r="B2119" s="85" t="str">
        <f aca="false">FilterPk!A$45</f>
        <v>Jeff King</v>
      </c>
      <c r="C2119" s="13" t="n">
        <f aca="false">C2118+1</f>
        <v>2118</v>
      </c>
      <c r="D2119" s="50" t="n">
        <f aca="false">FilterPk!B$45</f>
        <v>0</v>
      </c>
      <c r="E2119" s="50" t="n">
        <f aca="false">FilterPk!C$45</f>
        <v>0</v>
      </c>
      <c r="F2119" s="50" t="n">
        <f aca="false">FilterPk!D$45</f>
        <v>0</v>
      </c>
      <c r="G2119" s="50" t="n">
        <f aca="false">FilterPk!E$45</f>
        <v>0</v>
      </c>
      <c r="H2119" s="50" t="n">
        <f aca="false">FilterPk!F$45</f>
        <v>0</v>
      </c>
      <c r="I2119" s="50" t="n">
        <f aca="false">FilterPk!G$45</f>
        <v>0</v>
      </c>
      <c r="J2119" s="50" t="n">
        <f aca="false">FilterPk!H$45</f>
        <v>0</v>
      </c>
      <c r="K2119" s="50" t="n">
        <f aca="false">FilterPk!I$45</f>
        <v>0</v>
      </c>
      <c r="L2119" s="50" t="n">
        <f aca="false">FilterPk!J$45</f>
        <v>0</v>
      </c>
      <c r="M2119" s="50" t="n">
        <f aca="false">FilterPk!K$45</f>
        <v>0</v>
      </c>
      <c r="N2119" s="50" t="n">
        <f aca="false">FilterPk!L$45</f>
        <v>0</v>
      </c>
      <c r="O2119" s="50" t="n">
        <f aca="false">FilterPk!M$45</f>
        <v>0</v>
      </c>
      <c r="P2119" s="50" t="n">
        <f aca="false">FilterPk!N$45</f>
        <v>0</v>
      </c>
      <c r="Q2119" s="51" t="n">
        <f aca="false">FilterPk!O$45</f>
        <v>0</v>
      </c>
    </row>
    <row r="2120" customFormat="false" ht="12.75" hidden="false" customHeight="false" outlineLevel="0" collapsed="false">
      <c r="B2120" s="85" t="n">
        <f aca="false">FilterPk!A$46</f>
        <v>0</v>
      </c>
      <c r="C2120" s="13" t="n">
        <f aca="false">C2119+1</f>
        <v>2119</v>
      </c>
      <c r="D2120" s="50" t="n">
        <f aca="false">FilterPk!B$46</f>
        <v>0</v>
      </c>
      <c r="E2120" s="50" t="n">
        <f aca="false">FilterPk!C$46</f>
        <v>0</v>
      </c>
      <c r="F2120" s="50" t="n">
        <f aca="false">FilterPk!D$46</f>
        <v>0</v>
      </c>
      <c r="G2120" s="50" t="n">
        <f aca="false">FilterPk!E$46</f>
        <v>0</v>
      </c>
      <c r="H2120" s="50" t="n">
        <f aca="false">FilterPk!F$46</f>
        <v>0</v>
      </c>
      <c r="I2120" s="50" t="n">
        <f aca="false">FilterPk!G$46</f>
        <v>0</v>
      </c>
      <c r="J2120" s="50" t="n">
        <f aca="false">FilterPk!H$46</f>
        <v>0</v>
      </c>
      <c r="K2120" s="50" t="n">
        <f aca="false">FilterPk!I$46</f>
        <v>0</v>
      </c>
      <c r="L2120" s="50" t="n">
        <f aca="false">FilterPk!J$46</f>
        <v>0</v>
      </c>
      <c r="M2120" s="50" t="n">
        <f aca="false">FilterPk!K$46</f>
        <v>0</v>
      </c>
      <c r="N2120" s="50" t="n">
        <f aca="false">FilterPk!L$46</f>
        <v>0</v>
      </c>
      <c r="O2120" s="50" t="n">
        <f aca="false">FilterPk!M$46</f>
        <v>0</v>
      </c>
      <c r="P2120" s="50" t="n">
        <f aca="false">FilterPk!N$46</f>
        <v>0</v>
      </c>
      <c r="Q2120" s="51" t="n">
        <f aca="false">FilterPk!O$46</f>
        <v>0</v>
      </c>
    </row>
    <row r="2121" customFormat="false" ht="12.75" hidden="false" customHeight="false" outlineLevel="0" collapsed="false">
      <c r="B2121" s="87" t="n">
        <f aca="false">FilterPk!A$47</f>
        <v>0</v>
      </c>
      <c r="C2121" s="64" t="n">
        <f aca="false">C2120+1</f>
        <v>2120</v>
      </c>
      <c r="D2121" s="54" t="n">
        <f aca="false">FilterPk!B$47</f>
        <v>0</v>
      </c>
      <c r="E2121" s="54" t="n">
        <f aca="false">FilterPk!C$47</f>
        <v>0</v>
      </c>
      <c r="F2121" s="54" t="n">
        <f aca="false">FilterPk!D$47</f>
        <v>0</v>
      </c>
      <c r="G2121" s="54" t="n">
        <f aca="false">FilterPk!E$47</f>
        <v>0</v>
      </c>
      <c r="H2121" s="54" t="n">
        <f aca="false">FilterPk!F$47</f>
        <v>0</v>
      </c>
      <c r="I2121" s="54" t="n">
        <f aca="false">FilterPk!G$47</f>
        <v>0</v>
      </c>
      <c r="J2121" s="54" t="n">
        <f aca="false">FilterPk!H$47</f>
        <v>0</v>
      </c>
      <c r="K2121" s="54" t="n">
        <f aca="false">FilterPk!I$47</f>
        <v>0</v>
      </c>
      <c r="L2121" s="54" t="n">
        <f aca="false">FilterPk!J$47</f>
        <v>0</v>
      </c>
      <c r="M2121" s="54" t="n">
        <f aca="false">FilterPk!K$47</f>
        <v>0</v>
      </c>
      <c r="N2121" s="54" t="n">
        <f aca="false">FilterPk!L$47</f>
        <v>0</v>
      </c>
      <c r="O2121" s="54" t="n">
        <f aca="false">FilterPk!M$47</f>
        <v>0</v>
      </c>
      <c r="P2121" s="54" t="n">
        <f aca="false">FilterPk!N$47</f>
        <v>0</v>
      </c>
      <c r="Q2121" s="55" t="n">
        <f aca="false">FilterPk!O$47</f>
        <v>0</v>
      </c>
    </row>
    <row r="2122" customFormat="false" ht="12.75" hidden="false" customHeight="false" outlineLevel="0" collapsed="false">
      <c r="A2122" s="0" t="n">
        <f aca="false">A2082+1</f>
        <v>54</v>
      </c>
      <c r="B2122" s="57" t="n">
        <f aca="false">FilterPk!D$1</f>
        <v>36907</v>
      </c>
      <c r="C2122" s="58" t="n">
        <f aca="false">C2121+1</f>
        <v>2121</v>
      </c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83"/>
    </row>
    <row r="2123" customFormat="false" ht="12.75" hidden="false" customHeight="false" outlineLevel="0" collapsed="false">
      <c r="B2123" s="61"/>
      <c r="C2123" s="13" t="n">
        <f aca="false">C2122+1</f>
        <v>2122</v>
      </c>
      <c r="D2123" s="13"/>
      <c r="E2123" s="21" t="s">
        <v>5</v>
      </c>
      <c r="F2123" s="21" t="s">
        <v>6</v>
      </c>
      <c r="G2123" s="21" t="s">
        <v>7</v>
      </c>
      <c r="H2123" s="21" t="s">
        <v>8</v>
      </c>
      <c r="I2123" s="21" t="s">
        <v>9</v>
      </c>
      <c r="J2123" s="21" t="s">
        <v>10</v>
      </c>
      <c r="K2123" s="21" t="s">
        <v>11</v>
      </c>
      <c r="L2123" s="21" t="s">
        <v>12</v>
      </c>
      <c r="M2123" s="21" t="s">
        <v>13</v>
      </c>
      <c r="N2123" s="21" t="s">
        <v>14</v>
      </c>
      <c r="O2123" s="21" t="n">
        <v>2002</v>
      </c>
      <c r="P2123" s="21" t="s">
        <v>15</v>
      </c>
      <c r="Q2123" s="84" t="s">
        <v>16</v>
      </c>
    </row>
    <row r="2124" customFormat="false" ht="12.75" hidden="false" customHeight="false" outlineLevel="0" collapsed="false">
      <c r="B2124" s="85" t="str">
        <f aca="false">FilterPk!A$9</f>
        <v>Power positions</v>
      </c>
      <c r="C2124" s="13" t="n">
        <f aca="false">C2123+1</f>
        <v>2123</v>
      </c>
      <c r="D2124" s="13" t="s">
        <v>4</v>
      </c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86"/>
    </row>
    <row r="2125" customFormat="false" ht="12.75" hidden="false" customHeight="false" outlineLevel="0" collapsed="false">
      <c r="B2125" s="85" t="str">
        <f aca="false">FilterPk!A$10</f>
        <v>East Position</v>
      </c>
      <c r="C2125" s="13" t="n">
        <f aca="false">C2124+1</f>
        <v>2124</v>
      </c>
      <c r="D2125" s="50" t="n">
        <f aca="false">FilterPk!B$10</f>
        <v>34784396.7946123</v>
      </c>
      <c r="E2125" s="50" t="n">
        <f aca="false">FilterPk!C$10</f>
        <v>75045.54</v>
      </c>
      <c r="F2125" s="50" t="n">
        <f aca="false">FilterPk!D$10</f>
        <v>84629.15</v>
      </c>
      <c r="G2125" s="50" t="n">
        <f aca="false">FilterPk!E$10</f>
        <v>1358824.72</v>
      </c>
      <c r="H2125" s="50" t="n">
        <f aca="false">FilterPk!F$10</f>
        <v>1120662.53</v>
      </c>
      <c r="I2125" s="50" t="n">
        <f aca="false">FilterPk!G$10</f>
        <v>422841.14</v>
      </c>
      <c r="J2125" s="50" t="n">
        <f aca="false">FilterPk!H$10</f>
        <v>788810.55</v>
      </c>
      <c r="K2125" s="50" t="n">
        <f aca="false">FilterPk!I$10</f>
        <v>1076253.71</v>
      </c>
      <c r="L2125" s="50" t="n">
        <f aca="false">FilterPk!J$10</f>
        <v>363159.42</v>
      </c>
      <c r="M2125" s="50" t="n">
        <f aca="false">FilterPk!K$10</f>
        <v>5764043.19</v>
      </c>
      <c r="N2125" s="50" t="n">
        <f aca="false">FilterPk!L$10</f>
        <v>11054269.95</v>
      </c>
      <c r="O2125" s="50" t="n">
        <f aca="false">FilterPk!M$10</f>
        <v>3650317.45</v>
      </c>
      <c r="P2125" s="50" t="n">
        <f aca="false">FilterPk!N$10</f>
        <v>-1642778.44</v>
      </c>
      <c r="Q2125" s="51" t="n">
        <f aca="false">FilterPk!O$10</f>
        <v>13061808.96</v>
      </c>
    </row>
    <row r="2126" customFormat="false" ht="12.75" hidden="false" customHeight="false" outlineLevel="0" collapsed="false">
      <c r="B2126" s="85" t="str">
        <f aca="false">FilterPk!A$11</f>
        <v>East Power Mgmt</v>
      </c>
      <c r="C2126" s="13" t="n">
        <f aca="false">C2125+1</f>
        <v>2125</v>
      </c>
      <c r="D2126" s="50" t="n">
        <f aca="false">FilterPk!B$11</f>
        <v>7547347.04451418</v>
      </c>
      <c r="E2126" s="50" t="n">
        <f aca="false">FilterPk!C$11</f>
        <v>43646.27</v>
      </c>
      <c r="F2126" s="50" t="n">
        <f aca="false">FilterPk!D$11</f>
        <v>-98133.28</v>
      </c>
      <c r="G2126" s="50" t="n">
        <f aca="false">FilterPk!E$11</f>
        <v>107993.78</v>
      </c>
      <c r="H2126" s="50" t="n">
        <f aca="false">FilterPk!F$11</f>
        <v>155786.29</v>
      </c>
      <c r="I2126" s="50" t="n">
        <f aca="false">FilterPk!G$11</f>
        <v>89357.34</v>
      </c>
      <c r="J2126" s="50" t="n">
        <f aca="false">FilterPk!H$11</f>
        <v>247101.13</v>
      </c>
      <c r="K2126" s="50" t="n">
        <f aca="false">FilterPk!I$11</f>
        <v>307386.28</v>
      </c>
      <c r="L2126" s="50" t="n">
        <f aca="false">FilterPk!J$11</f>
        <v>108209.05</v>
      </c>
      <c r="M2126" s="50" t="n">
        <f aca="false">FilterPk!K$11</f>
        <v>1338376.99</v>
      </c>
      <c r="N2126" s="50" t="n">
        <f aca="false">FilterPk!L$11</f>
        <v>2299723.85</v>
      </c>
      <c r="O2126" s="50" t="n">
        <f aca="false">FilterPk!M$11</f>
        <v>606348.53</v>
      </c>
      <c r="P2126" s="50" t="n">
        <f aca="false">FilterPk!N$11</f>
        <v>61912.21</v>
      </c>
      <c r="Q2126" s="51" t="n">
        <f aca="false">FilterPk!O$11</f>
        <v>2967984.59</v>
      </c>
    </row>
    <row r="2127" customFormat="false" ht="12.75" hidden="false" customHeight="false" outlineLevel="0" collapsed="false">
      <c r="B2127" s="85" t="str">
        <f aca="false">FilterPk!A$12</f>
        <v>Long Term Options</v>
      </c>
      <c r="C2127" s="13" t="n">
        <f aca="false">C2126+1</f>
        <v>2126</v>
      </c>
      <c r="D2127" s="50" t="n">
        <f aca="false">FilterPk!B$12</f>
        <v>0</v>
      </c>
      <c r="E2127" s="50" t="n">
        <f aca="false">FilterPk!C$12</f>
        <v>0</v>
      </c>
      <c r="F2127" s="50" t="n">
        <f aca="false">FilterPk!D$12</f>
        <v>0</v>
      </c>
      <c r="G2127" s="50" t="n">
        <f aca="false">FilterPk!E$12</f>
        <v>0</v>
      </c>
      <c r="H2127" s="50" t="n">
        <f aca="false">FilterPk!F$12</f>
        <v>0</v>
      </c>
      <c r="I2127" s="50" t="n">
        <f aca="false">FilterPk!G$12</f>
        <v>0</v>
      </c>
      <c r="J2127" s="50" t="n">
        <f aca="false">FilterPk!H$12</f>
        <v>0</v>
      </c>
      <c r="K2127" s="50" t="n">
        <f aca="false">FilterPk!I$12</f>
        <v>0</v>
      </c>
      <c r="L2127" s="50" t="n">
        <f aca="false">FilterPk!J$12</f>
        <v>0</v>
      </c>
      <c r="M2127" s="50" t="n">
        <f aca="false">FilterPk!K$12</f>
        <v>0</v>
      </c>
      <c r="N2127" s="50" t="n">
        <f aca="false">FilterPk!L$12</f>
        <v>0</v>
      </c>
      <c r="O2127" s="50" t="n">
        <f aca="false">FilterPk!M$12</f>
        <v>0</v>
      </c>
      <c r="P2127" s="50" t="n">
        <f aca="false">FilterPk!N$12</f>
        <v>0</v>
      </c>
      <c r="Q2127" s="51" t="n">
        <f aca="false">FilterPk!O$12</f>
        <v>0</v>
      </c>
    </row>
    <row r="2128" customFormat="false" ht="12.75" hidden="false" customHeight="false" outlineLevel="0" collapsed="false">
      <c r="B2128" s="85" t="str">
        <f aca="false">FilterPk!A$13</f>
        <v>LT-MIDWEST</v>
      </c>
      <c r="C2128" s="13" t="n">
        <f aca="false">C2127+1</f>
        <v>2127</v>
      </c>
      <c r="D2128" s="50" t="n">
        <f aca="false">FilterPk!B$13</f>
        <v>7151089.47366245</v>
      </c>
      <c r="E2128" s="50" t="n">
        <f aca="false">FilterPk!C$13</f>
        <v>48283.08</v>
      </c>
      <c r="F2128" s="50" t="n">
        <f aca="false">FilterPk!D$13</f>
        <v>-141448.54</v>
      </c>
      <c r="G2128" s="50" t="n">
        <f aca="false">FilterPk!E$13</f>
        <v>574622.66</v>
      </c>
      <c r="H2128" s="50" t="n">
        <f aca="false">FilterPk!F$13</f>
        <v>298097.27</v>
      </c>
      <c r="I2128" s="50" t="n">
        <f aca="false">FilterPk!G$13</f>
        <v>249481.43</v>
      </c>
      <c r="J2128" s="50" t="n">
        <f aca="false">FilterPk!H$13</f>
        <v>119379.88</v>
      </c>
      <c r="K2128" s="50" t="n">
        <f aca="false">FilterPk!I$13</f>
        <v>25994.27</v>
      </c>
      <c r="L2128" s="50" t="n">
        <f aca="false">FilterPk!J$13</f>
        <v>156242.15</v>
      </c>
      <c r="M2128" s="50" t="n">
        <f aca="false">FilterPk!K$13</f>
        <v>1762908.33</v>
      </c>
      <c r="N2128" s="50" t="n">
        <f aca="false">FilterPk!L$13</f>
        <v>3093560.53</v>
      </c>
      <c r="O2128" s="50" t="n">
        <f aca="false">FilterPk!M$13</f>
        <v>565730</v>
      </c>
      <c r="P2128" s="50" t="n">
        <f aca="false">FilterPk!N$13</f>
        <v>-439379.19</v>
      </c>
      <c r="Q2128" s="51" t="n">
        <f aca="false">FilterPk!O$13</f>
        <v>3219911.34</v>
      </c>
    </row>
    <row r="2129" customFormat="false" ht="12.75" hidden="false" customHeight="false" outlineLevel="0" collapsed="false">
      <c r="B2129" s="85" t="str">
        <f aca="false">FilterPk!A$14</f>
        <v>ST-ECAR</v>
      </c>
      <c r="C2129" s="13" t="n">
        <f aca="false">C2128+1</f>
        <v>2128</v>
      </c>
      <c r="D2129" s="50" t="n">
        <f aca="false">FilterPk!B$14</f>
        <v>238101.441960815</v>
      </c>
      <c r="E2129" s="50" t="n">
        <f aca="false">FilterPk!C$14</f>
        <v>13522.23</v>
      </c>
      <c r="F2129" s="50" t="n">
        <f aca="false">FilterPk!D$14</f>
        <v>15838.59</v>
      </c>
      <c r="G2129" s="50" t="n">
        <f aca="false">FilterPk!E$14</f>
        <v>0</v>
      </c>
      <c r="H2129" s="50" t="n">
        <f aca="false">FilterPk!F$14</f>
        <v>0</v>
      </c>
      <c r="I2129" s="50" t="n">
        <f aca="false">FilterPk!G$14</f>
        <v>0</v>
      </c>
      <c r="J2129" s="50" t="n">
        <f aca="false">FilterPk!H$14</f>
        <v>0</v>
      </c>
      <c r="K2129" s="50" t="n">
        <f aca="false">FilterPk!I$14</f>
        <v>0</v>
      </c>
      <c r="L2129" s="50" t="n">
        <f aca="false">FilterPk!J$14</f>
        <v>0</v>
      </c>
      <c r="M2129" s="50" t="n">
        <f aca="false">FilterPk!K$14</f>
        <v>0</v>
      </c>
      <c r="N2129" s="50" t="n">
        <f aca="false">FilterPk!L$14</f>
        <v>29360.82</v>
      </c>
      <c r="O2129" s="50" t="n">
        <f aca="false">FilterPk!M$14</f>
        <v>0</v>
      </c>
      <c r="P2129" s="50" t="n">
        <f aca="false">FilterPk!N$14</f>
        <v>0</v>
      </c>
      <c r="Q2129" s="51" t="n">
        <f aca="false">FilterPk!O$14</f>
        <v>29360.82</v>
      </c>
    </row>
    <row r="2130" customFormat="false" ht="12.75" hidden="false" customHeight="false" outlineLevel="0" collapsed="false">
      <c r="B2130" s="85" t="str">
        <f aca="false">FilterPk!A$15</f>
        <v>ST- MAPP</v>
      </c>
      <c r="C2130" s="13" t="n">
        <f aca="false">C2129+1</f>
        <v>2129</v>
      </c>
      <c r="D2130" s="50" t="n">
        <f aca="false">FilterPk!B$15</f>
        <v>254636.614020626</v>
      </c>
      <c r="E2130" s="50" t="n">
        <f aca="false">FilterPk!C$15</f>
        <v>795.43</v>
      </c>
      <c r="F2130" s="50" t="n">
        <f aca="false">FilterPk!D$15</f>
        <v>39596.48</v>
      </c>
      <c r="G2130" s="50" t="n">
        <f aca="false">FilterPk!E$15</f>
        <v>26009.8</v>
      </c>
      <c r="H2130" s="50" t="n">
        <f aca="false">FilterPk!F$15</f>
        <v>8238.75</v>
      </c>
      <c r="I2130" s="50" t="n">
        <f aca="false">FilterPk!G$15</f>
        <v>0</v>
      </c>
      <c r="J2130" s="50" t="n">
        <f aca="false">FilterPk!H$15</f>
        <v>0</v>
      </c>
      <c r="K2130" s="50" t="n">
        <f aca="false">FilterPk!I$15</f>
        <v>0</v>
      </c>
      <c r="L2130" s="50" t="n">
        <f aca="false">FilterPk!J$15</f>
        <v>0</v>
      </c>
      <c r="M2130" s="50" t="n">
        <f aca="false">FilterPk!K$15</f>
        <v>0</v>
      </c>
      <c r="N2130" s="50" t="n">
        <f aca="false">FilterPk!L$15</f>
        <v>74640.46</v>
      </c>
      <c r="O2130" s="50" t="n">
        <f aca="false">FilterPk!M$15</f>
        <v>0</v>
      </c>
      <c r="P2130" s="50" t="n">
        <f aca="false">FilterPk!N$15</f>
        <v>0</v>
      </c>
      <c r="Q2130" s="51" t="n">
        <f aca="false">FilterPk!O$15</f>
        <v>74640.46</v>
      </c>
    </row>
    <row r="2131" customFormat="false" ht="12.75" hidden="false" customHeight="false" outlineLevel="0" collapsed="false">
      <c r="B2131" s="85" t="str">
        <f aca="false">FilterPk!A$16</f>
        <v>ST- MAIN</v>
      </c>
      <c r="C2131" s="13" t="n">
        <f aca="false">C2130+1</f>
        <v>2130</v>
      </c>
      <c r="D2131" s="50" t="n">
        <f aca="false">FilterPk!B$16</f>
        <v>694293.253349893</v>
      </c>
      <c r="E2131" s="50" t="n">
        <f aca="false">FilterPk!C$16</f>
        <v>-2349.61</v>
      </c>
      <c r="F2131" s="50" t="n">
        <f aca="false">FilterPk!D$16</f>
        <v>15903</v>
      </c>
      <c r="G2131" s="50" t="n">
        <f aca="false">FilterPk!E$16</f>
        <v>69359.47</v>
      </c>
      <c r="H2131" s="50" t="n">
        <f aca="false">FilterPk!F$16</f>
        <v>0</v>
      </c>
      <c r="I2131" s="50" t="n">
        <f aca="false">FilterPk!G$16</f>
        <v>0</v>
      </c>
      <c r="J2131" s="50" t="n">
        <f aca="false">FilterPk!H$16</f>
        <v>0</v>
      </c>
      <c r="K2131" s="50" t="n">
        <f aca="false">FilterPk!I$16</f>
        <v>0</v>
      </c>
      <c r="L2131" s="50" t="n">
        <f aca="false">FilterPk!J$16</f>
        <v>0</v>
      </c>
      <c r="M2131" s="50" t="n">
        <f aca="false">FilterPk!K$16</f>
        <v>0</v>
      </c>
      <c r="N2131" s="50" t="n">
        <f aca="false">FilterPk!L$16</f>
        <v>82912.86</v>
      </c>
      <c r="O2131" s="50" t="n">
        <f aca="false">FilterPk!M$16</f>
        <v>0</v>
      </c>
      <c r="P2131" s="50" t="n">
        <f aca="false">FilterPk!N$16</f>
        <v>0</v>
      </c>
      <c r="Q2131" s="51" t="n">
        <f aca="false">FilterPk!O$16</f>
        <v>82912.86</v>
      </c>
    </row>
    <row r="2132" customFormat="false" ht="12.75" hidden="false" customHeight="false" outlineLevel="0" collapsed="false">
      <c r="B2132" s="85" t="str">
        <f aca="false">FilterPk!A$17</f>
        <v>MW-ANALYST</v>
      </c>
      <c r="C2132" s="13" t="n">
        <f aca="false">C2131+1</f>
        <v>2131</v>
      </c>
      <c r="D2132" s="50" t="n">
        <f aca="false">FilterPk!B$17</f>
        <v>0</v>
      </c>
      <c r="E2132" s="50" t="n">
        <f aca="false">FilterPk!C$17</f>
        <v>6363.4</v>
      </c>
      <c r="F2132" s="50" t="n">
        <f aca="false">FilterPk!D$17</f>
        <v>15838.59</v>
      </c>
      <c r="G2132" s="50" t="n">
        <f aca="false">FilterPk!E$17</f>
        <v>0</v>
      </c>
      <c r="H2132" s="50" t="n">
        <f aca="false">FilterPk!F$17</f>
        <v>0</v>
      </c>
      <c r="I2132" s="50" t="n">
        <f aca="false">FilterPk!G$17</f>
        <v>0</v>
      </c>
      <c r="J2132" s="50" t="n">
        <f aca="false">FilterPk!H$17</f>
        <v>0</v>
      </c>
      <c r="K2132" s="50" t="n">
        <f aca="false">FilterPk!I$17</f>
        <v>0</v>
      </c>
      <c r="L2132" s="50" t="n">
        <f aca="false">FilterPk!J$17</f>
        <v>0</v>
      </c>
      <c r="M2132" s="50" t="n">
        <f aca="false">FilterPk!K$17</f>
        <v>0</v>
      </c>
      <c r="N2132" s="50" t="n">
        <f aca="false">FilterPk!L$17</f>
        <v>22201.99</v>
      </c>
      <c r="O2132" s="50" t="n">
        <f aca="false">FilterPk!M$17</f>
        <v>0</v>
      </c>
      <c r="P2132" s="50" t="n">
        <f aca="false">FilterPk!N$17</f>
        <v>0</v>
      </c>
      <c r="Q2132" s="51" t="n">
        <f aca="false">FilterPk!O$17</f>
        <v>22201.99</v>
      </c>
    </row>
    <row r="2133" customFormat="false" ht="12.75" hidden="false" customHeight="false" outlineLevel="0" collapsed="false">
      <c r="B2133" s="85" t="str">
        <f aca="false">FilterPk!A$18</f>
        <v>LT-NE</v>
      </c>
      <c r="C2133" s="13" t="n">
        <f aca="false">C2132+1</f>
        <v>2132</v>
      </c>
      <c r="D2133" s="50" t="n">
        <f aca="false">FilterPk!B$18</f>
        <v>6187311.37539291</v>
      </c>
      <c r="E2133" s="50" t="n">
        <f aca="false">FilterPk!C$18</f>
        <v>-37254.47</v>
      </c>
      <c r="F2133" s="50" t="n">
        <f aca="false">FilterPk!D$18</f>
        <v>2562.91</v>
      </c>
      <c r="G2133" s="50" t="n">
        <f aca="false">FilterPk!E$18</f>
        <v>-23211.32</v>
      </c>
      <c r="H2133" s="50" t="n">
        <f aca="false">FilterPk!F$18</f>
        <v>263627.18</v>
      </c>
      <c r="I2133" s="50" t="n">
        <f aca="false">FilterPk!G$18</f>
        <v>-59813.36</v>
      </c>
      <c r="J2133" s="50" t="n">
        <f aca="false">FilterPk!H$18</f>
        <v>155752.04</v>
      </c>
      <c r="K2133" s="50" t="n">
        <f aca="false">FilterPk!I$18</f>
        <v>121018.38</v>
      </c>
      <c r="L2133" s="50" t="n">
        <f aca="false">FilterPk!J$18</f>
        <v>-53378.32</v>
      </c>
      <c r="M2133" s="50" t="n">
        <f aca="false">FilterPk!K$18</f>
        <v>995570.8</v>
      </c>
      <c r="N2133" s="50" t="n">
        <f aca="false">FilterPk!L$18</f>
        <v>1364873.84</v>
      </c>
      <c r="O2133" s="50" t="n">
        <f aca="false">FilterPk!M$18</f>
        <v>1053007.86</v>
      </c>
      <c r="P2133" s="50" t="n">
        <f aca="false">FilterPk!N$18</f>
        <v>-2593897.5</v>
      </c>
      <c r="Q2133" s="51" t="n">
        <f aca="false">FilterPk!O$18</f>
        <v>-176015.800000001</v>
      </c>
    </row>
    <row r="2134" customFormat="false" ht="12.75" hidden="false" customHeight="false" outlineLevel="0" collapsed="false">
      <c r="B2134" s="85" t="str">
        <f aca="false">FilterPk!A$19</f>
        <v>LT-PJM</v>
      </c>
      <c r="C2134" s="13" t="n">
        <f aca="false">C2133+1</f>
        <v>2133</v>
      </c>
      <c r="D2134" s="50" t="n">
        <f aca="false">FilterPk!B$19</f>
        <v>1818236.42109565</v>
      </c>
      <c r="E2134" s="50" t="n">
        <f aca="false">FilterPk!C$19</f>
        <v>25453.61</v>
      </c>
      <c r="F2134" s="50" t="n">
        <f aca="false">FilterPk!D$19</f>
        <v>45536</v>
      </c>
      <c r="G2134" s="50" t="n">
        <f aca="false">FilterPk!E$19</f>
        <v>312117.59</v>
      </c>
      <c r="H2134" s="50" t="n">
        <f aca="false">FilterPk!F$19</f>
        <v>211118</v>
      </c>
      <c r="I2134" s="50" t="n">
        <f aca="false">FilterPk!G$19</f>
        <v>0</v>
      </c>
      <c r="J2134" s="50" t="n">
        <f aca="false">FilterPk!H$19</f>
        <v>24536.25</v>
      </c>
      <c r="K2134" s="50" t="n">
        <f aca="false">FilterPk!I$19</f>
        <v>-12662.37</v>
      </c>
      <c r="L2134" s="50" t="n">
        <f aca="false">FilterPk!J$19</f>
        <v>-30078</v>
      </c>
      <c r="M2134" s="50" t="n">
        <f aca="false">FilterPk!K$19</f>
        <v>243523.27</v>
      </c>
      <c r="N2134" s="50" t="n">
        <f aca="false">FilterPk!L$19</f>
        <v>819544.35</v>
      </c>
      <c r="O2134" s="50" t="n">
        <f aca="false">FilterPk!M$19</f>
        <v>125485.18</v>
      </c>
      <c r="P2134" s="50" t="n">
        <f aca="false">FilterPk!N$19</f>
        <v>177105.54</v>
      </c>
      <c r="Q2134" s="51" t="n">
        <f aca="false">FilterPk!O$19</f>
        <v>1122135.07</v>
      </c>
    </row>
    <row r="2135" customFormat="false" ht="12.75" hidden="false" customHeight="false" outlineLevel="0" collapsed="false">
      <c r="B2135" s="85" t="str">
        <f aca="false">FilterPk!A$20</f>
        <v>LT- NY</v>
      </c>
      <c r="C2135" s="13" t="n">
        <f aca="false">C2134+1</f>
        <v>2134</v>
      </c>
      <c r="D2135" s="50" t="n">
        <f aca="false">FilterPk!B$20</f>
        <v>0</v>
      </c>
      <c r="E2135" s="50" t="n">
        <f aca="false">FilterPk!C$20</f>
        <v>-15908.51</v>
      </c>
      <c r="F2135" s="50" t="n">
        <f aca="false">FilterPk!D$20</f>
        <v>63126.67</v>
      </c>
      <c r="G2135" s="50" t="n">
        <f aca="false">FilterPk!E$20</f>
        <v>-17376.91</v>
      </c>
      <c r="H2135" s="50" t="n">
        <f aca="false">FilterPk!F$20</f>
        <v>0</v>
      </c>
      <c r="I2135" s="50" t="n">
        <f aca="false">FilterPk!G$20</f>
        <v>0</v>
      </c>
      <c r="J2135" s="50" t="n">
        <f aca="false">FilterPk!H$20</f>
        <v>0</v>
      </c>
      <c r="K2135" s="50" t="n">
        <f aca="false">FilterPk!I$20</f>
        <v>0</v>
      </c>
      <c r="L2135" s="50" t="n">
        <f aca="false">FilterPk!J$20</f>
        <v>0</v>
      </c>
      <c r="M2135" s="50" t="n">
        <f aca="false">FilterPk!K$20</f>
        <v>146381.01</v>
      </c>
      <c r="N2135" s="50" t="n">
        <f aca="false">FilterPk!L$20</f>
        <v>176222.26</v>
      </c>
      <c r="O2135" s="50" t="n">
        <f aca="false">FilterPk!M$20</f>
        <v>281909.77</v>
      </c>
      <c r="P2135" s="50" t="n">
        <f aca="false">FilterPk!N$20</f>
        <v>-177475.64</v>
      </c>
      <c r="Q2135" s="51" t="n">
        <f aca="false">FilterPk!O$20</f>
        <v>280656.39</v>
      </c>
    </row>
    <row r="2136" customFormat="false" ht="12.75" hidden="false" customHeight="false" outlineLevel="0" collapsed="false">
      <c r="B2136" s="85" t="str">
        <f aca="false">FilterPk!A$21</f>
        <v>ST- PJM</v>
      </c>
      <c r="C2136" s="13" t="n">
        <f aca="false">C2135+1</f>
        <v>2135</v>
      </c>
      <c r="D2136" s="50" t="n">
        <f aca="false">FilterPk!B$21</f>
        <v>1243093.71447674</v>
      </c>
      <c r="E2136" s="50" t="n">
        <f aca="false">FilterPk!C$21</f>
        <v>-91155.75</v>
      </c>
      <c r="F2136" s="50" t="n">
        <f aca="false">FilterPk!D$21</f>
        <v>-47515.78</v>
      </c>
      <c r="G2136" s="50" t="n">
        <f aca="false">FilterPk!E$21</f>
        <v>0</v>
      </c>
      <c r="H2136" s="50" t="n">
        <f aca="false">FilterPk!F$21</f>
        <v>0</v>
      </c>
      <c r="I2136" s="50" t="n">
        <f aca="false">FilterPk!G$21</f>
        <v>0</v>
      </c>
      <c r="J2136" s="50" t="n">
        <f aca="false">FilterPk!H$21</f>
        <v>0</v>
      </c>
      <c r="K2136" s="50" t="n">
        <f aca="false">FilterPk!I$21</f>
        <v>0</v>
      </c>
      <c r="L2136" s="50" t="n">
        <f aca="false">FilterPk!J$21</f>
        <v>0</v>
      </c>
      <c r="M2136" s="50" t="n">
        <f aca="false">FilterPk!K$21</f>
        <v>0</v>
      </c>
      <c r="N2136" s="50" t="n">
        <f aca="false">FilterPk!L$21</f>
        <v>-138671.53</v>
      </c>
      <c r="O2136" s="50" t="n">
        <f aca="false">FilterPk!M$21</f>
        <v>0</v>
      </c>
      <c r="P2136" s="50" t="n">
        <f aca="false">FilterPk!N$21</f>
        <v>0</v>
      </c>
      <c r="Q2136" s="51" t="n">
        <f aca="false">FilterPk!O$21</f>
        <v>-138671.53</v>
      </c>
    </row>
    <row r="2137" customFormat="false" ht="12.75" hidden="false" customHeight="false" outlineLevel="0" collapsed="false">
      <c r="B2137" s="85" t="str">
        <f aca="false">FilterPk!A$22</f>
        <v>ST- NENG</v>
      </c>
      <c r="C2137" s="13" t="n">
        <f aca="false">C2136+1</f>
        <v>2136</v>
      </c>
      <c r="D2137" s="50" t="n">
        <f aca="false">FilterPk!B$22</f>
        <v>539719.375927685</v>
      </c>
      <c r="E2137" s="50" t="n">
        <f aca="false">FilterPk!C$22</f>
        <v>13161.19</v>
      </c>
      <c r="F2137" s="50" t="n">
        <f aca="false">FilterPk!D$22</f>
        <v>63418.82</v>
      </c>
      <c r="G2137" s="50" t="n">
        <f aca="false">FilterPk!E$22</f>
        <v>0</v>
      </c>
      <c r="H2137" s="50" t="n">
        <f aca="false">FilterPk!F$22</f>
        <v>0</v>
      </c>
      <c r="I2137" s="50" t="n">
        <f aca="false">FilterPk!G$22</f>
        <v>0</v>
      </c>
      <c r="J2137" s="50" t="n">
        <f aca="false">FilterPk!H$22</f>
        <v>0</v>
      </c>
      <c r="K2137" s="50" t="n">
        <f aca="false">FilterPk!I$22</f>
        <v>0</v>
      </c>
      <c r="L2137" s="50" t="n">
        <f aca="false">FilterPk!J$22</f>
        <v>0</v>
      </c>
      <c r="M2137" s="50" t="n">
        <f aca="false">FilterPk!K$22</f>
        <v>0</v>
      </c>
      <c r="N2137" s="50" t="n">
        <f aca="false">FilterPk!L$22</f>
        <v>76580.01</v>
      </c>
      <c r="O2137" s="50" t="n">
        <f aca="false">FilterPk!M$22</f>
        <v>0</v>
      </c>
      <c r="P2137" s="50" t="n">
        <f aca="false">FilterPk!N$22</f>
        <v>0</v>
      </c>
      <c r="Q2137" s="51" t="n">
        <f aca="false">FilterPk!O$22</f>
        <v>76580.01</v>
      </c>
    </row>
    <row r="2138" customFormat="false" ht="12.75" hidden="false" customHeight="false" outlineLevel="0" collapsed="false">
      <c r="B2138" s="85" t="str">
        <f aca="false">FilterPk!A$23</f>
        <v>ST- NY</v>
      </c>
      <c r="C2138" s="13" t="n">
        <f aca="false">C2137+1</f>
        <v>2137</v>
      </c>
      <c r="D2138" s="50" t="n">
        <f aca="false">FilterPk!B$23</f>
        <v>251437.188425373</v>
      </c>
      <c r="E2138" s="50" t="n">
        <f aca="false">FilterPk!C$23</f>
        <v>10362.2</v>
      </c>
      <c r="F2138" s="50" t="n">
        <f aca="false">FilterPk!D$23</f>
        <v>-15838.59</v>
      </c>
      <c r="G2138" s="50" t="n">
        <f aca="false">FilterPk!E$23</f>
        <v>17339.87</v>
      </c>
      <c r="H2138" s="50" t="n">
        <f aca="false">FilterPk!F$23</f>
        <v>0</v>
      </c>
      <c r="I2138" s="50" t="n">
        <f aca="false">FilterPk!G$23</f>
        <v>0</v>
      </c>
      <c r="J2138" s="50" t="n">
        <f aca="false">FilterPk!H$23</f>
        <v>0</v>
      </c>
      <c r="K2138" s="50" t="n">
        <f aca="false">FilterPk!I$23</f>
        <v>0</v>
      </c>
      <c r="L2138" s="50" t="n">
        <f aca="false">FilterPk!J$23</f>
        <v>0</v>
      </c>
      <c r="M2138" s="50" t="n">
        <f aca="false">FilterPk!K$23</f>
        <v>0</v>
      </c>
      <c r="N2138" s="50" t="n">
        <f aca="false">FilterPk!L$23</f>
        <v>11863.48</v>
      </c>
      <c r="O2138" s="50" t="n">
        <f aca="false">FilterPk!M$23</f>
        <v>0</v>
      </c>
      <c r="P2138" s="50" t="n">
        <f aca="false">FilterPk!N$23</f>
        <v>0</v>
      </c>
      <c r="Q2138" s="51" t="n">
        <f aca="false">FilterPk!O$23</f>
        <v>11863.48</v>
      </c>
    </row>
    <row r="2139" customFormat="false" ht="12.75" hidden="false" customHeight="false" outlineLevel="0" collapsed="false">
      <c r="B2139" s="85" t="str">
        <f aca="false">FilterPk!A$24</f>
        <v>NE- PHYS</v>
      </c>
      <c r="C2139" s="13" t="n">
        <f aca="false">C2138+1</f>
        <v>2138</v>
      </c>
      <c r="D2139" s="50" t="n">
        <f aca="false">FilterPk!B$24</f>
        <v>0</v>
      </c>
      <c r="E2139" s="50" t="n">
        <f aca="false">FilterPk!C$24</f>
        <v>0</v>
      </c>
      <c r="F2139" s="50" t="n">
        <f aca="false">FilterPk!D$24</f>
        <v>0</v>
      </c>
      <c r="G2139" s="50" t="n">
        <f aca="false">FilterPk!E$24</f>
        <v>0</v>
      </c>
      <c r="H2139" s="50" t="n">
        <f aca="false">FilterPk!F$24</f>
        <v>0</v>
      </c>
      <c r="I2139" s="50" t="n">
        <f aca="false">FilterPk!G$24</f>
        <v>0</v>
      </c>
      <c r="J2139" s="50" t="n">
        <f aca="false">FilterPk!H$24</f>
        <v>0</v>
      </c>
      <c r="K2139" s="50" t="n">
        <f aca="false">FilterPk!I$24</f>
        <v>0</v>
      </c>
      <c r="L2139" s="50" t="n">
        <f aca="false">FilterPk!J$24</f>
        <v>0</v>
      </c>
      <c r="M2139" s="50" t="n">
        <f aca="false">FilterPk!K$24</f>
        <v>0</v>
      </c>
      <c r="N2139" s="50" t="n">
        <f aca="false">FilterPk!L$24</f>
        <v>0</v>
      </c>
      <c r="O2139" s="50" t="n">
        <f aca="false">FilterPk!M$24</f>
        <v>0</v>
      </c>
      <c r="P2139" s="50" t="n">
        <f aca="false">FilterPk!N$24</f>
        <v>0</v>
      </c>
      <c r="Q2139" s="51" t="n">
        <f aca="false">FilterPk!O$24</f>
        <v>0</v>
      </c>
    </row>
    <row r="2140" customFormat="false" ht="12.75" hidden="false" customHeight="false" outlineLevel="0" collapsed="false">
      <c r="B2140" s="85" t="str">
        <f aca="false">FilterPk!A$25</f>
        <v>LT-Southeast</v>
      </c>
      <c r="C2140" s="13" t="n">
        <f aca="false">C2139+1</f>
        <v>2139</v>
      </c>
      <c r="D2140" s="50" t="n">
        <f aca="false">FilterPk!B$25</f>
        <v>11411200.8859117</v>
      </c>
      <c r="E2140" s="50" t="n">
        <f aca="false">FilterPk!C$25</f>
        <v>45860.27</v>
      </c>
      <c r="F2140" s="50" t="n">
        <f aca="false">FilterPk!D$25</f>
        <v>54109.47</v>
      </c>
      <c r="G2140" s="50" t="n">
        <f aca="false">FilterPk!E$25</f>
        <v>124540.18</v>
      </c>
      <c r="H2140" s="50" t="n">
        <f aca="false">FilterPk!F$25</f>
        <v>77068.78</v>
      </c>
      <c r="I2140" s="50" t="n">
        <f aca="false">FilterPk!G$25</f>
        <v>75414.58</v>
      </c>
      <c r="J2140" s="50" t="n">
        <f aca="false">FilterPk!H$25</f>
        <v>134077.64</v>
      </c>
      <c r="K2140" s="50" t="n">
        <f aca="false">FilterPk!I$25</f>
        <v>429786.05</v>
      </c>
      <c r="L2140" s="50" t="n">
        <f aca="false">FilterPk!J$25</f>
        <v>118391.18</v>
      </c>
      <c r="M2140" s="50" t="n">
        <f aca="false">FilterPk!K$25</f>
        <v>1083243.13</v>
      </c>
      <c r="N2140" s="50" t="n">
        <f aca="false">FilterPk!L$25</f>
        <v>2142491.28</v>
      </c>
      <c r="O2140" s="50" t="n">
        <f aca="false">FilterPk!M$25</f>
        <v>344226</v>
      </c>
      <c r="P2140" s="50" t="n">
        <f aca="false">FilterPk!N$25</f>
        <v>1221747.4</v>
      </c>
      <c r="Q2140" s="51" t="n">
        <f aca="false">FilterPk!O$25</f>
        <v>3708464.68</v>
      </c>
    </row>
    <row r="2141" customFormat="false" ht="12.75" hidden="false" customHeight="false" outlineLevel="0" collapsed="false">
      <c r="B2141" s="85" t="str">
        <f aca="false">FilterPk!A$26</f>
        <v>ST-SPP</v>
      </c>
      <c r="C2141" s="13" t="n">
        <f aca="false">C2140+1</f>
        <v>2140</v>
      </c>
      <c r="D2141" s="50" t="n">
        <f aca="false">FilterPk!B$26</f>
        <v>52202.8773549933</v>
      </c>
      <c r="E2141" s="50" t="n">
        <f aca="false">FilterPk!C$26</f>
        <v>3181.7</v>
      </c>
      <c r="F2141" s="50" t="n">
        <f aca="false">FilterPk!D$26</f>
        <v>0</v>
      </c>
      <c r="G2141" s="50" t="n">
        <f aca="false">FilterPk!E$26</f>
        <v>0</v>
      </c>
      <c r="H2141" s="50" t="n">
        <f aca="false">FilterPk!F$26</f>
        <v>0</v>
      </c>
      <c r="I2141" s="50" t="n">
        <f aca="false">FilterPk!G$26</f>
        <v>0</v>
      </c>
      <c r="J2141" s="50" t="n">
        <f aca="false">FilterPk!H$26</f>
        <v>0</v>
      </c>
      <c r="K2141" s="50" t="n">
        <f aca="false">FilterPk!I$26</f>
        <v>0</v>
      </c>
      <c r="L2141" s="50" t="n">
        <f aca="false">FilterPk!J$26</f>
        <v>0</v>
      </c>
      <c r="M2141" s="50" t="n">
        <f aca="false">FilterPk!K$26</f>
        <v>0</v>
      </c>
      <c r="N2141" s="50" t="n">
        <f aca="false">FilterPk!L$26</f>
        <v>3181.7</v>
      </c>
      <c r="O2141" s="50" t="n">
        <f aca="false">FilterPk!M$26</f>
        <v>0</v>
      </c>
      <c r="P2141" s="50" t="n">
        <f aca="false">FilterPk!N$26</f>
        <v>0</v>
      </c>
      <c r="Q2141" s="51" t="n">
        <f aca="false">FilterPk!O$26</f>
        <v>3181.7</v>
      </c>
    </row>
    <row r="2142" customFormat="false" ht="12.75" hidden="false" customHeight="false" outlineLevel="0" collapsed="false">
      <c r="B2142" s="85" t="str">
        <f aca="false">FilterPk!A$27</f>
        <v>ST-SERC</v>
      </c>
      <c r="C2142" s="13" t="n">
        <f aca="false">C2141+1</f>
        <v>2141</v>
      </c>
      <c r="D2142" s="50" t="n">
        <f aca="false">FilterPk!B$27</f>
        <v>686881.973218232</v>
      </c>
      <c r="E2142" s="50" t="n">
        <f aca="false">FilterPk!C$27</f>
        <v>-12726.81</v>
      </c>
      <c r="F2142" s="50" t="n">
        <f aca="false">FilterPk!D$27</f>
        <v>-31677.19</v>
      </c>
      <c r="G2142" s="50" t="n">
        <f aca="false">FilterPk!E$27</f>
        <v>138718.93</v>
      </c>
      <c r="H2142" s="50" t="n">
        <f aca="false">FilterPk!F$27</f>
        <v>0</v>
      </c>
      <c r="I2142" s="50" t="n">
        <f aca="false">FilterPk!G$27</f>
        <v>0</v>
      </c>
      <c r="J2142" s="50" t="n">
        <f aca="false">FilterPk!H$27</f>
        <v>0</v>
      </c>
      <c r="K2142" s="50" t="n">
        <f aca="false">FilterPk!I$27</f>
        <v>0</v>
      </c>
      <c r="L2142" s="50" t="n">
        <f aca="false">FilterPk!J$27</f>
        <v>0</v>
      </c>
      <c r="M2142" s="50" t="n">
        <f aca="false">FilterPk!K$27</f>
        <v>0</v>
      </c>
      <c r="N2142" s="50" t="n">
        <f aca="false">FilterPk!L$27</f>
        <v>94314.93</v>
      </c>
      <c r="O2142" s="50" t="n">
        <f aca="false">FilterPk!M$27</f>
        <v>0</v>
      </c>
      <c r="P2142" s="50" t="n">
        <f aca="false">FilterPk!N$27</f>
        <v>0</v>
      </c>
      <c r="Q2142" s="51" t="n">
        <f aca="false">FilterPk!O$27</f>
        <v>94314.93</v>
      </c>
    </row>
    <row r="2143" customFormat="false" ht="12.75" hidden="false" customHeight="false" outlineLevel="0" collapsed="false">
      <c r="B2143" s="85" t="str">
        <f aca="false">FilterPk!A$28</f>
        <v>LT- Texas</v>
      </c>
      <c r="C2143" s="13" t="n">
        <f aca="false">C2142+1</f>
        <v>2142</v>
      </c>
      <c r="D2143" s="50" t="n">
        <f aca="false">FilterPk!B$28</f>
        <v>3826684.70313045</v>
      </c>
      <c r="E2143" s="50" t="n">
        <f aca="false">FilterPk!C$28</f>
        <v>-6382.69</v>
      </c>
      <c r="F2143" s="50" t="n">
        <f aca="false">FilterPk!D$28</f>
        <v>71634.81</v>
      </c>
      <c r="G2143" s="50" t="n">
        <f aca="false">FilterPk!E$28</f>
        <v>28710.67</v>
      </c>
      <c r="H2143" s="50" t="n">
        <f aca="false">FilterPk!F$28</f>
        <v>106726.26</v>
      </c>
      <c r="I2143" s="50" t="n">
        <f aca="false">FilterPk!G$28</f>
        <v>68401.15</v>
      </c>
      <c r="J2143" s="50" t="n">
        <f aca="false">FilterPk!H$28</f>
        <v>107963.61</v>
      </c>
      <c r="K2143" s="50" t="n">
        <f aca="false">FilterPk!I$28</f>
        <v>204731.1</v>
      </c>
      <c r="L2143" s="50" t="n">
        <f aca="false">FilterPk!J$28</f>
        <v>63773.36</v>
      </c>
      <c r="M2143" s="50" t="n">
        <f aca="false">FilterPk!K$28</f>
        <v>194039.66</v>
      </c>
      <c r="N2143" s="50" t="n">
        <f aca="false">FilterPk!L$28</f>
        <v>839597.93</v>
      </c>
      <c r="O2143" s="50" t="n">
        <f aca="false">FilterPk!M$28</f>
        <v>673610.11</v>
      </c>
      <c r="P2143" s="50" t="n">
        <f aca="false">FilterPk!N$28</f>
        <v>107208.74</v>
      </c>
      <c r="Q2143" s="51" t="n">
        <f aca="false">FilterPk!O$28</f>
        <v>1620416.78</v>
      </c>
    </row>
    <row r="2144" customFormat="false" ht="12.75" hidden="false" customHeight="false" outlineLevel="0" collapsed="false">
      <c r="B2144" s="85" t="str">
        <f aca="false">FilterPk!A$29</f>
        <v>St- Texas</v>
      </c>
      <c r="C2144" s="13" t="n">
        <f aca="false">C2143+1</f>
        <v>2143</v>
      </c>
      <c r="D2144" s="50" t="n">
        <f aca="false">FilterPk!B$29</f>
        <v>445563.239343252</v>
      </c>
      <c r="E2144" s="50" t="n">
        <f aca="false">FilterPk!C$29</f>
        <v>30194</v>
      </c>
      <c r="F2144" s="50" t="n">
        <f aca="false">FilterPk!D$29</f>
        <v>31677.19</v>
      </c>
      <c r="G2144" s="50" t="n">
        <f aca="false">FilterPk!E$29</f>
        <v>0</v>
      </c>
      <c r="H2144" s="50" t="n">
        <f aca="false">FilterPk!F$29</f>
        <v>0</v>
      </c>
      <c r="I2144" s="50" t="n">
        <f aca="false">FilterPk!G$29</f>
        <v>0</v>
      </c>
      <c r="J2144" s="50" t="n">
        <f aca="false">FilterPk!H$29</f>
        <v>0</v>
      </c>
      <c r="K2144" s="50" t="n">
        <f aca="false">FilterPk!I$29</f>
        <v>0</v>
      </c>
      <c r="L2144" s="50" t="n">
        <f aca="false">FilterPk!J$29</f>
        <v>0</v>
      </c>
      <c r="M2144" s="50" t="n">
        <f aca="false">FilterPk!K$29</f>
        <v>0</v>
      </c>
      <c r="N2144" s="50" t="n">
        <f aca="false">FilterPk!L$29</f>
        <v>61871.19</v>
      </c>
      <c r="O2144" s="50" t="n">
        <f aca="false">FilterPk!M$29</f>
        <v>0</v>
      </c>
      <c r="P2144" s="50" t="n">
        <f aca="false">FilterPk!N$29</f>
        <v>0</v>
      </c>
      <c r="Q2144" s="51" t="n">
        <f aca="false">FilterPk!O$29</f>
        <v>61871.19</v>
      </c>
    </row>
    <row r="2145" customFormat="false" ht="12.75" hidden="false" customHeight="false" outlineLevel="0" collapsed="false">
      <c r="B2145" s="85"/>
      <c r="C2145" s="13" t="n">
        <f aca="false">C2144+1</f>
        <v>2144</v>
      </c>
      <c r="D2145" s="50"/>
      <c r="E2145" s="50"/>
      <c r="F2145" s="50"/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1"/>
    </row>
    <row r="2146" customFormat="false" ht="12.75" hidden="false" customHeight="false" outlineLevel="0" collapsed="false">
      <c r="B2146" s="85" t="str">
        <f aca="false">FilterPk!A$32</f>
        <v>Gas positions</v>
      </c>
      <c r="C2146" s="13" t="n">
        <f aca="false">C2145+1</f>
        <v>2145</v>
      </c>
      <c r="D2146" s="50" t="s">
        <v>4</v>
      </c>
      <c r="E2146" s="50"/>
      <c r="F2146" s="50"/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1"/>
    </row>
    <row r="2147" customFormat="false" ht="12.75" hidden="false" customHeight="false" outlineLevel="0" collapsed="false">
      <c r="B2147" s="85" t="str">
        <f aca="false">FilterPk!A$33</f>
        <v>Kevin Presto</v>
      </c>
      <c r="C2147" s="13" t="n">
        <f aca="false">C2146+1</f>
        <v>2146</v>
      </c>
      <c r="D2147" s="50" t="n">
        <f aca="false">FilterPk!B$33</f>
        <v>0</v>
      </c>
      <c r="E2147" s="50" t="n">
        <f aca="false">FilterPk!C$33</f>
        <v>0</v>
      </c>
      <c r="F2147" s="50" t="n">
        <f aca="false">FilterPk!D$33</f>
        <v>0</v>
      </c>
      <c r="G2147" s="50" t="n">
        <f aca="false">FilterPk!E$33</f>
        <v>0</v>
      </c>
      <c r="H2147" s="50" t="n">
        <f aca="false">FilterPk!F$33</f>
        <v>148.212616</v>
      </c>
      <c r="I2147" s="50" t="n">
        <f aca="false">FilterPk!G$33</f>
        <v>152.45636</v>
      </c>
      <c r="J2147" s="50" t="n">
        <f aca="false">FilterPk!H$33</f>
        <v>146.860915</v>
      </c>
      <c r="K2147" s="50" t="n">
        <f aca="false">FilterPk!I$33</f>
        <v>301.509361</v>
      </c>
      <c r="L2147" s="50" t="n">
        <f aca="false">FilterPk!J$33</f>
        <v>144.921279</v>
      </c>
      <c r="M2147" s="50" t="n">
        <f aca="false">FilterPk!K$33</f>
        <v>149.116289</v>
      </c>
      <c r="N2147" s="50" t="n">
        <f aca="false">FilterPk!L$33</f>
        <v>1043.07682</v>
      </c>
      <c r="O2147" s="50" t="n">
        <f aca="false">FilterPk!M$33</f>
        <v>0</v>
      </c>
      <c r="P2147" s="50" t="n">
        <f aca="false">FilterPk!N$33</f>
        <v>0</v>
      </c>
      <c r="Q2147" s="51" t="n">
        <f aca="false">FilterPk!O$33</f>
        <v>1043.07682</v>
      </c>
    </row>
    <row r="2148" customFormat="false" ht="12.75" hidden="false" customHeight="false" outlineLevel="0" collapsed="false">
      <c r="B2148" s="85" t="str">
        <f aca="false">FilterPk!A$34</f>
        <v>Fletcher Sturm</v>
      </c>
      <c r="C2148" s="13" t="n">
        <f aca="false">C2147+1</f>
        <v>2147</v>
      </c>
      <c r="D2148" s="50" t="n">
        <f aca="false">FilterPk!B$34</f>
        <v>0</v>
      </c>
      <c r="E2148" s="50" t="n">
        <f aca="false">FilterPk!C$34</f>
        <v>0</v>
      </c>
      <c r="F2148" s="50" t="n">
        <f aca="false">FilterPk!D$34</f>
        <v>10.382539</v>
      </c>
      <c r="G2148" s="50" t="n">
        <f aca="false">FilterPk!E$34</f>
        <v>-372.732218</v>
      </c>
      <c r="H2148" s="50" t="n">
        <f aca="false">FilterPk!F$34</f>
        <v>-18.430041</v>
      </c>
      <c r="I2148" s="50" t="n">
        <f aca="false">FilterPk!G$34</f>
        <v>-7.519049</v>
      </c>
      <c r="J2148" s="50" t="n">
        <f aca="false">FilterPk!H$34</f>
        <v>7.209206</v>
      </c>
      <c r="K2148" s="50" t="n">
        <f aca="false">FilterPk!I$34</f>
        <v>16.283645</v>
      </c>
      <c r="L2148" s="50" t="n">
        <f aca="false">FilterPk!J$34</f>
        <v>-0.622678</v>
      </c>
      <c r="M2148" s="50" t="n">
        <f aca="false">FilterPk!K$34</f>
        <v>48.787102</v>
      </c>
      <c r="N2148" s="50" t="n">
        <f aca="false">FilterPk!L$34</f>
        <v>-316.641494</v>
      </c>
      <c r="O2148" s="50" t="n">
        <f aca="false">FilterPk!M$34</f>
        <v>137.057149</v>
      </c>
      <c r="P2148" s="50" t="n">
        <f aca="false">FilterPk!N$34</f>
        <v>0</v>
      </c>
      <c r="Q2148" s="51" t="n">
        <f aca="false">FilterPk!O$34</f>
        <v>-179.584345</v>
      </c>
    </row>
    <row r="2149" customFormat="false" ht="12.75" hidden="false" customHeight="false" outlineLevel="0" collapsed="false">
      <c r="B2149" s="85" t="str">
        <f aca="false">FilterPk!A$35</f>
        <v>Doug Gilbert-Smith</v>
      </c>
      <c r="C2149" s="13" t="n">
        <f aca="false">C2148+1</f>
        <v>2148</v>
      </c>
      <c r="D2149" s="50" t="n">
        <f aca="false">FilterPk!B$35</f>
        <v>0</v>
      </c>
      <c r="E2149" s="50" t="n">
        <f aca="false">FilterPk!C$35</f>
        <v>0</v>
      </c>
      <c r="F2149" s="50" t="n">
        <f aca="false">FilterPk!D$35</f>
        <v>-34.907</v>
      </c>
      <c r="G2149" s="50" t="n">
        <f aca="false">FilterPk!E$35</f>
        <v>38.473605</v>
      </c>
      <c r="H2149" s="50" t="n">
        <f aca="false">FilterPk!F$35</f>
        <v>-29.642523</v>
      </c>
      <c r="I2149" s="50" t="n">
        <f aca="false">FilterPk!G$35</f>
        <v>30.491272</v>
      </c>
      <c r="J2149" s="50" t="n">
        <f aca="false">FilterPk!H$35</f>
        <v>0</v>
      </c>
      <c r="K2149" s="50" t="n">
        <f aca="false">FilterPk!I$35</f>
        <v>90.452808</v>
      </c>
      <c r="L2149" s="50" t="n">
        <f aca="false">FilterPk!J$35</f>
        <v>0</v>
      </c>
      <c r="M2149" s="50" t="n">
        <f aca="false">FilterPk!K$35</f>
        <v>14.574853</v>
      </c>
      <c r="N2149" s="50" t="n">
        <f aca="false">FilterPk!L$35</f>
        <v>109.443015</v>
      </c>
      <c r="O2149" s="50" t="n">
        <f aca="false">FilterPk!M$35</f>
        <v>94.93307</v>
      </c>
      <c r="P2149" s="50" t="n">
        <f aca="false">FilterPk!N$35</f>
        <v>-157.516125</v>
      </c>
      <c r="Q2149" s="51" t="n">
        <f aca="false">FilterPk!O$35</f>
        <v>46.85996</v>
      </c>
    </row>
    <row r="2150" customFormat="false" ht="12.75" hidden="false" customHeight="false" outlineLevel="0" collapsed="false">
      <c r="B2150" s="85" t="str">
        <f aca="false">FilterPk!A$36</f>
        <v>Rogers Herndon</v>
      </c>
      <c r="C2150" s="13" t="n">
        <f aca="false">C2149+1</f>
        <v>2149</v>
      </c>
      <c r="D2150" s="50" t="n">
        <f aca="false">FilterPk!B$36</f>
        <v>0</v>
      </c>
      <c r="E2150" s="50" t="n">
        <f aca="false">FilterPk!C$36</f>
        <v>0</v>
      </c>
      <c r="F2150" s="50" t="n">
        <f aca="false">FilterPk!D$36</f>
        <v>-16.269581</v>
      </c>
      <c r="G2150" s="50" t="n">
        <f aca="false">FilterPk!E$36</f>
        <v>-36.150495</v>
      </c>
      <c r="H2150" s="50" t="n">
        <f aca="false">FilterPk!F$36</f>
        <v>-105.080472</v>
      </c>
      <c r="I2150" s="50" t="n">
        <f aca="false">FilterPk!G$36</f>
        <v>-21.496839</v>
      </c>
      <c r="J2150" s="50" t="n">
        <f aca="false">FilterPk!H$36</f>
        <v>76.011979</v>
      </c>
      <c r="K2150" s="50" t="n">
        <f aca="false">FilterPk!I$36</f>
        <v>315.376651</v>
      </c>
      <c r="L2150" s="50" t="n">
        <f aca="false">FilterPk!J$36</f>
        <v>0.622678</v>
      </c>
      <c r="M2150" s="50" t="n">
        <f aca="false">FilterPk!K$36</f>
        <v>131.855286</v>
      </c>
      <c r="N2150" s="50" t="n">
        <f aca="false">FilterPk!L$36</f>
        <v>344.869207</v>
      </c>
      <c r="O2150" s="50" t="n">
        <f aca="false">FilterPk!M$36</f>
        <v>500.495437</v>
      </c>
      <c r="P2150" s="50" t="n">
        <f aca="false">FilterPk!N$36</f>
        <v>0</v>
      </c>
      <c r="Q2150" s="51" t="n">
        <f aca="false">FilterPk!O$36</f>
        <v>845.364644</v>
      </c>
    </row>
    <row r="2151" customFormat="false" ht="12.75" hidden="false" customHeight="false" outlineLevel="0" collapsed="false">
      <c r="B2151" s="85" t="str">
        <f aca="false">FilterPk!A$37</f>
        <v>Dana Davis</v>
      </c>
      <c r="C2151" s="13" t="n">
        <f aca="false">C2150+1</f>
        <v>2150</v>
      </c>
      <c r="D2151" s="50" t="n">
        <f aca="false">FilterPk!B$37</f>
        <v>0</v>
      </c>
      <c r="E2151" s="50" t="n">
        <f aca="false">FilterPk!C$37</f>
        <v>0</v>
      </c>
      <c r="F2151" s="50" t="n">
        <f aca="false">FilterPk!D$37</f>
        <v>4.986714</v>
      </c>
      <c r="G2151" s="50" t="n">
        <f aca="false">FilterPk!E$37</f>
        <v>-10.425106</v>
      </c>
      <c r="H2151" s="50" t="n">
        <f aca="false">FilterPk!F$37</f>
        <v>34.582944</v>
      </c>
      <c r="I2151" s="50" t="n">
        <f aca="false">FilterPk!G$37</f>
        <v>31.966656</v>
      </c>
      <c r="J2151" s="50" t="n">
        <f aca="false">FilterPk!H$37</f>
        <v>34.267547</v>
      </c>
      <c r="K2151" s="50" t="n">
        <f aca="false">FilterPk!I$37</f>
        <v>70.027981</v>
      </c>
      <c r="L2151" s="50" t="n">
        <f aca="false">FilterPk!J$37</f>
        <v>33.814965</v>
      </c>
      <c r="M2151" s="50" t="n">
        <f aca="false">FilterPk!K$37</f>
        <v>44.191074</v>
      </c>
      <c r="N2151" s="50" t="n">
        <f aca="false">FilterPk!L$37</f>
        <v>243.412775</v>
      </c>
      <c r="O2151" s="50" t="n">
        <f aca="false">FilterPk!M$37</f>
        <v>27.55263</v>
      </c>
      <c r="P2151" s="50" t="n">
        <f aca="false">FilterPk!N$37</f>
        <v>0</v>
      </c>
      <c r="Q2151" s="51" t="n">
        <f aca="false">FilterPk!O$37</f>
        <v>270.965405</v>
      </c>
    </row>
    <row r="2152" customFormat="false" ht="12.75" hidden="false" customHeight="false" outlineLevel="0" collapsed="false">
      <c r="B2152" s="85" t="str">
        <f aca="false">FilterPk!A$38</f>
        <v>Tom May</v>
      </c>
      <c r="C2152" s="13" t="n">
        <f aca="false">C2151+1</f>
        <v>2151</v>
      </c>
      <c r="D2152" s="50" t="n">
        <f aca="false">FilterPk!B$38</f>
        <v>0</v>
      </c>
      <c r="E2152" s="50" t="n">
        <f aca="false">FilterPk!C$38</f>
        <v>0</v>
      </c>
      <c r="F2152" s="50" t="n">
        <f aca="false">FilterPk!D$38</f>
        <v>0</v>
      </c>
      <c r="G2152" s="50" t="n">
        <f aca="false">FilterPk!E$38</f>
        <v>0</v>
      </c>
      <c r="H2152" s="50" t="n">
        <f aca="false">FilterPk!F$38</f>
        <v>0</v>
      </c>
      <c r="I2152" s="50" t="n">
        <f aca="false">FilterPk!G$38</f>
        <v>0</v>
      </c>
      <c r="J2152" s="50" t="n">
        <f aca="false">FilterPk!H$38</f>
        <v>0</v>
      </c>
      <c r="K2152" s="50" t="n">
        <f aca="false">FilterPk!I$38</f>
        <v>0</v>
      </c>
      <c r="L2152" s="50" t="n">
        <f aca="false">FilterPk!J$38</f>
        <v>0</v>
      </c>
      <c r="M2152" s="50" t="n">
        <f aca="false">FilterPk!K$38</f>
        <v>0</v>
      </c>
      <c r="N2152" s="50" t="n">
        <f aca="false">FilterPk!L$38</f>
        <v>0</v>
      </c>
      <c r="O2152" s="50" t="n">
        <f aca="false">FilterPk!M$38</f>
        <v>0</v>
      </c>
      <c r="P2152" s="50" t="n">
        <f aca="false">FilterPk!N$38</f>
        <v>0</v>
      </c>
      <c r="Q2152" s="51" t="n">
        <f aca="false">FilterPk!O$38</f>
        <v>0</v>
      </c>
    </row>
    <row r="2153" customFormat="false" ht="12.75" hidden="false" customHeight="false" outlineLevel="0" collapsed="false">
      <c r="B2153" s="85" t="str">
        <f aca="false">FilterPk!A$39</f>
        <v>Clint Dean</v>
      </c>
      <c r="C2153" s="13" t="n">
        <f aca="false">C2152+1</f>
        <v>2152</v>
      </c>
      <c r="D2153" s="50" t="n">
        <f aca="false">FilterPk!B$39</f>
        <v>0</v>
      </c>
      <c r="E2153" s="50" t="n">
        <f aca="false">FilterPk!C$39</f>
        <v>0</v>
      </c>
      <c r="F2153" s="50" t="n">
        <f aca="false">FilterPk!D$39</f>
        <v>-27.9256</v>
      </c>
      <c r="G2153" s="50" t="n">
        <f aca="false">FilterPk!E$39</f>
        <v>0</v>
      </c>
      <c r="H2153" s="50" t="n">
        <f aca="false">FilterPk!F$39</f>
        <v>0</v>
      </c>
      <c r="I2153" s="50" t="n">
        <f aca="false">FilterPk!G$39</f>
        <v>0</v>
      </c>
      <c r="J2153" s="50" t="n">
        <f aca="false">FilterPk!H$39</f>
        <v>0</v>
      </c>
      <c r="K2153" s="50" t="n">
        <f aca="false">FilterPk!I$39</f>
        <v>0</v>
      </c>
      <c r="L2153" s="50" t="n">
        <f aca="false">FilterPk!J$39</f>
        <v>0</v>
      </c>
      <c r="M2153" s="50" t="n">
        <f aca="false">FilterPk!K$39</f>
        <v>0</v>
      </c>
      <c r="N2153" s="50" t="n">
        <f aca="false">FilterPk!L$39</f>
        <v>-27.9256</v>
      </c>
      <c r="O2153" s="50" t="n">
        <f aca="false">FilterPk!M$39</f>
        <v>0</v>
      </c>
      <c r="P2153" s="50" t="n">
        <f aca="false">FilterPk!N$39</f>
        <v>0</v>
      </c>
      <c r="Q2153" s="51" t="n">
        <f aca="false">FilterPk!O$39</f>
        <v>-27.9256</v>
      </c>
    </row>
    <row r="2154" customFormat="false" ht="12.75" hidden="false" customHeight="false" outlineLevel="0" collapsed="false">
      <c r="B2154" s="85" t="str">
        <f aca="false">FilterPk!A$40</f>
        <v>Rob Benson</v>
      </c>
      <c r="C2154" s="13" t="n">
        <f aca="false">C2153+1</f>
        <v>2153</v>
      </c>
      <c r="D2154" s="50" t="n">
        <f aca="false">FilterPk!B$40</f>
        <v>0</v>
      </c>
      <c r="E2154" s="50" t="n">
        <f aca="false">FilterPk!C$40</f>
        <v>0</v>
      </c>
      <c r="F2154" s="50" t="n">
        <f aca="false">FilterPk!D$40</f>
        <v>0</v>
      </c>
      <c r="G2154" s="50" t="n">
        <f aca="false">FilterPk!E$40</f>
        <v>-76.947211</v>
      </c>
      <c r="H2154" s="50" t="n">
        <f aca="false">FilterPk!F$40</f>
        <v>0</v>
      </c>
      <c r="I2154" s="50" t="n">
        <f aca="false">FilterPk!G$40</f>
        <v>0</v>
      </c>
      <c r="J2154" s="50" t="n">
        <f aca="false">FilterPk!H$40</f>
        <v>0</v>
      </c>
      <c r="K2154" s="50" t="n">
        <f aca="false">FilterPk!I$40</f>
        <v>0</v>
      </c>
      <c r="L2154" s="50" t="n">
        <f aca="false">FilterPk!J$40</f>
        <v>0</v>
      </c>
      <c r="M2154" s="50" t="n">
        <f aca="false">FilterPk!K$40</f>
        <v>0</v>
      </c>
      <c r="N2154" s="50" t="n">
        <f aca="false">FilterPk!L$40</f>
        <v>-76.947211</v>
      </c>
      <c r="O2154" s="50" t="n">
        <f aca="false">FilterPk!M$40</f>
        <v>0</v>
      </c>
      <c r="P2154" s="50" t="n">
        <f aca="false">FilterPk!N$40</f>
        <v>0</v>
      </c>
      <c r="Q2154" s="51" t="n">
        <f aca="false">FilterPk!O$40</f>
        <v>-76.947211</v>
      </c>
    </row>
    <row r="2155" customFormat="false" ht="12.75" hidden="false" customHeight="false" outlineLevel="0" collapsed="false">
      <c r="B2155" s="85" t="str">
        <f aca="false">FilterPk!A$41</f>
        <v>Matt Lorenz</v>
      </c>
      <c r="C2155" s="13" t="n">
        <f aca="false">C2154+1</f>
        <v>2154</v>
      </c>
      <c r="D2155" s="50" t="n">
        <f aca="false">FilterPk!B$41</f>
        <v>0</v>
      </c>
      <c r="E2155" s="50" t="n">
        <f aca="false">FilterPk!C$41</f>
        <v>0</v>
      </c>
      <c r="F2155" s="50" t="n">
        <f aca="false">FilterPk!D$41</f>
        <v>0</v>
      </c>
      <c r="G2155" s="50" t="n">
        <f aca="false">FilterPk!E$41</f>
        <v>0</v>
      </c>
      <c r="H2155" s="50" t="n">
        <f aca="false">FilterPk!F$41</f>
        <v>0</v>
      </c>
      <c r="I2155" s="50" t="n">
        <f aca="false">FilterPk!G$41</f>
        <v>0</v>
      </c>
      <c r="J2155" s="50" t="n">
        <f aca="false">FilterPk!H$41</f>
        <v>0</v>
      </c>
      <c r="K2155" s="50" t="n">
        <f aca="false">FilterPk!I$41</f>
        <v>0</v>
      </c>
      <c r="L2155" s="50" t="n">
        <f aca="false">FilterPk!J$41</f>
        <v>0</v>
      </c>
      <c r="M2155" s="50" t="n">
        <f aca="false">FilterPk!K$41</f>
        <v>0</v>
      </c>
      <c r="N2155" s="50" t="n">
        <f aca="false">FilterPk!L$41</f>
        <v>0</v>
      </c>
      <c r="O2155" s="50" t="n">
        <f aca="false">FilterPk!M$41</f>
        <v>0</v>
      </c>
      <c r="P2155" s="50" t="n">
        <f aca="false">FilterPk!N$41</f>
        <v>0</v>
      </c>
      <c r="Q2155" s="51" t="n">
        <f aca="false">FilterPk!O$41</f>
        <v>0</v>
      </c>
    </row>
    <row r="2156" customFormat="false" ht="12.75" hidden="false" customHeight="false" outlineLevel="0" collapsed="false">
      <c r="B2156" s="85" t="str">
        <f aca="false">FilterPk!A$42</f>
        <v>John Forney</v>
      </c>
      <c r="C2156" s="13" t="n">
        <f aca="false">C2155+1</f>
        <v>2155</v>
      </c>
      <c r="D2156" s="50" t="n">
        <f aca="false">FilterPk!B$42</f>
        <v>0</v>
      </c>
      <c r="E2156" s="50" t="n">
        <f aca="false">FilterPk!C$42</f>
        <v>0</v>
      </c>
      <c r="F2156" s="50" t="n">
        <f aca="false">FilterPk!D$42</f>
        <v>0</v>
      </c>
      <c r="G2156" s="50" t="n">
        <f aca="false">FilterPk!E$42</f>
        <v>0</v>
      </c>
      <c r="H2156" s="50" t="n">
        <f aca="false">FilterPk!F$42</f>
        <v>0</v>
      </c>
      <c r="I2156" s="50" t="n">
        <f aca="false">FilterPk!G$42</f>
        <v>0</v>
      </c>
      <c r="J2156" s="50" t="n">
        <f aca="false">FilterPk!H$42</f>
        <v>0</v>
      </c>
      <c r="K2156" s="50" t="n">
        <f aca="false">FilterPk!I$42</f>
        <v>0</v>
      </c>
      <c r="L2156" s="50" t="n">
        <f aca="false">FilterPk!J$42</f>
        <v>0</v>
      </c>
      <c r="M2156" s="50" t="n">
        <f aca="false">FilterPk!K$42</f>
        <v>0</v>
      </c>
      <c r="N2156" s="50" t="n">
        <f aca="false">FilterPk!L$42</f>
        <v>0</v>
      </c>
      <c r="O2156" s="50" t="n">
        <f aca="false">FilterPk!M$42</f>
        <v>0</v>
      </c>
      <c r="P2156" s="50" t="n">
        <f aca="false">FilterPk!N$42</f>
        <v>0</v>
      </c>
      <c r="Q2156" s="51" t="n">
        <f aca="false">FilterPk!O$42</f>
        <v>0</v>
      </c>
    </row>
    <row r="2157" customFormat="false" ht="12.75" hidden="false" customHeight="false" outlineLevel="0" collapsed="false">
      <c r="B2157" s="85" t="str">
        <f aca="false">FilterPk!A$43</f>
        <v>Mike Carson</v>
      </c>
      <c r="C2157" s="13" t="n">
        <f aca="false">C2156+1</f>
        <v>2156</v>
      </c>
      <c r="D2157" s="50" t="n">
        <f aca="false">FilterPk!B$43</f>
        <v>0</v>
      </c>
      <c r="E2157" s="50" t="n">
        <f aca="false">FilterPk!C$43</f>
        <v>0</v>
      </c>
      <c r="F2157" s="50" t="n">
        <f aca="false">FilterPk!D$43</f>
        <v>0</v>
      </c>
      <c r="G2157" s="50" t="n">
        <f aca="false">FilterPk!E$43</f>
        <v>0</v>
      </c>
      <c r="H2157" s="50" t="n">
        <f aca="false">FilterPk!F$43</f>
        <v>0</v>
      </c>
      <c r="I2157" s="50" t="n">
        <f aca="false">FilterPk!G$43</f>
        <v>0</v>
      </c>
      <c r="J2157" s="50" t="n">
        <f aca="false">FilterPk!H$43</f>
        <v>0</v>
      </c>
      <c r="K2157" s="50" t="n">
        <f aca="false">FilterPk!I$43</f>
        <v>0</v>
      </c>
      <c r="L2157" s="50" t="n">
        <f aca="false">FilterPk!J$43</f>
        <v>0</v>
      </c>
      <c r="M2157" s="50" t="n">
        <f aca="false">FilterPk!K$43</f>
        <v>0</v>
      </c>
      <c r="N2157" s="50" t="n">
        <f aca="false">FilterPk!L$43</f>
        <v>0</v>
      </c>
      <c r="O2157" s="50" t="n">
        <f aca="false">FilterPk!M$43</f>
        <v>0</v>
      </c>
      <c r="P2157" s="50" t="n">
        <f aca="false">FilterPk!N$43</f>
        <v>0</v>
      </c>
      <c r="Q2157" s="51" t="n">
        <f aca="false">FilterPk!O$43</f>
        <v>0</v>
      </c>
    </row>
    <row r="2158" customFormat="false" ht="12.75" hidden="false" customHeight="false" outlineLevel="0" collapsed="false">
      <c r="B2158" s="85" t="str">
        <f aca="false">FilterPk!A$44</f>
        <v>Chris Dorland</v>
      </c>
      <c r="C2158" s="13" t="n">
        <f aca="false">C2157+1</f>
        <v>2157</v>
      </c>
      <c r="D2158" s="50" t="n">
        <f aca="false">FilterPk!B$44</f>
        <v>0</v>
      </c>
      <c r="E2158" s="50" t="n">
        <f aca="false">FilterPk!C$44</f>
        <v>0</v>
      </c>
      <c r="F2158" s="50" t="n">
        <f aca="false">FilterPk!D$44</f>
        <v>0</v>
      </c>
      <c r="G2158" s="50" t="n">
        <f aca="false">FilterPk!E$44</f>
        <v>0</v>
      </c>
      <c r="H2158" s="50" t="n">
        <f aca="false">FilterPk!F$44</f>
        <v>0</v>
      </c>
      <c r="I2158" s="50" t="n">
        <f aca="false">FilterPk!G$44</f>
        <v>0</v>
      </c>
      <c r="J2158" s="50" t="n">
        <f aca="false">FilterPk!H$44</f>
        <v>0</v>
      </c>
      <c r="K2158" s="50" t="n">
        <f aca="false">FilterPk!I$44</f>
        <v>0</v>
      </c>
      <c r="L2158" s="50" t="n">
        <f aca="false">FilterPk!J$44</f>
        <v>0</v>
      </c>
      <c r="M2158" s="50" t="n">
        <f aca="false">FilterPk!K$44</f>
        <v>0</v>
      </c>
      <c r="N2158" s="50" t="n">
        <f aca="false">FilterPk!L$44</f>
        <v>0</v>
      </c>
      <c r="O2158" s="50" t="n">
        <f aca="false">FilterPk!M$44</f>
        <v>0</v>
      </c>
      <c r="P2158" s="50" t="n">
        <f aca="false">FilterPk!N$44</f>
        <v>0</v>
      </c>
      <c r="Q2158" s="51" t="n">
        <f aca="false">FilterPk!O$44</f>
        <v>0</v>
      </c>
    </row>
    <row r="2159" customFormat="false" ht="12.75" hidden="false" customHeight="false" outlineLevel="0" collapsed="false">
      <c r="B2159" s="85" t="str">
        <f aca="false">FilterPk!A$45</f>
        <v>Jeff King</v>
      </c>
      <c r="C2159" s="13" t="n">
        <f aca="false">C2158+1</f>
        <v>2158</v>
      </c>
      <c r="D2159" s="50" t="n">
        <f aca="false">FilterPk!B$45</f>
        <v>0</v>
      </c>
      <c r="E2159" s="50" t="n">
        <f aca="false">FilterPk!C$45</f>
        <v>0</v>
      </c>
      <c r="F2159" s="50" t="n">
        <f aca="false">FilterPk!D$45</f>
        <v>0</v>
      </c>
      <c r="G2159" s="50" t="n">
        <f aca="false">FilterPk!E$45</f>
        <v>0</v>
      </c>
      <c r="H2159" s="50" t="n">
        <f aca="false">FilterPk!F$45</f>
        <v>0</v>
      </c>
      <c r="I2159" s="50" t="n">
        <f aca="false">FilterPk!G$45</f>
        <v>0</v>
      </c>
      <c r="J2159" s="50" t="n">
        <f aca="false">FilterPk!H$45</f>
        <v>0</v>
      </c>
      <c r="K2159" s="50" t="n">
        <f aca="false">FilterPk!I$45</f>
        <v>0</v>
      </c>
      <c r="L2159" s="50" t="n">
        <f aca="false">FilterPk!J$45</f>
        <v>0</v>
      </c>
      <c r="M2159" s="50" t="n">
        <f aca="false">FilterPk!K$45</f>
        <v>0</v>
      </c>
      <c r="N2159" s="50" t="n">
        <f aca="false">FilterPk!L$45</f>
        <v>0</v>
      </c>
      <c r="O2159" s="50" t="n">
        <f aca="false">FilterPk!M$45</f>
        <v>0</v>
      </c>
      <c r="P2159" s="50" t="n">
        <f aca="false">FilterPk!N$45</f>
        <v>0</v>
      </c>
      <c r="Q2159" s="51" t="n">
        <f aca="false">FilterPk!O$45</f>
        <v>0</v>
      </c>
    </row>
    <row r="2160" customFormat="false" ht="12.75" hidden="false" customHeight="false" outlineLevel="0" collapsed="false">
      <c r="B2160" s="85" t="n">
        <f aca="false">FilterPk!A$46</f>
        <v>0</v>
      </c>
      <c r="C2160" s="13" t="n">
        <f aca="false">C2159+1</f>
        <v>2159</v>
      </c>
      <c r="D2160" s="50" t="n">
        <f aca="false">FilterPk!B$46</f>
        <v>0</v>
      </c>
      <c r="E2160" s="50" t="n">
        <f aca="false">FilterPk!C$46</f>
        <v>0</v>
      </c>
      <c r="F2160" s="50" t="n">
        <f aca="false">FilterPk!D$46</f>
        <v>0</v>
      </c>
      <c r="G2160" s="50" t="n">
        <f aca="false">FilterPk!E$46</f>
        <v>0</v>
      </c>
      <c r="H2160" s="50" t="n">
        <f aca="false">FilterPk!F$46</f>
        <v>0</v>
      </c>
      <c r="I2160" s="50" t="n">
        <f aca="false">FilterPk!G$46</f>
        <v>0</v>
      </c>
      <c r="J2160" s="50" t="n">
        <f aca="false">FilterPk!H$46</f>
        <v>0</v>
      </c>
      <c r="K2160" s="50" t="n">
        <f aca="false">FilterPk!I$46</f>
        <v>0</v>
      </c>
      <c r="L2160" s="50" t="n">
        <f aca="false">FilterPk!J$46</f>
        <v>0</v>
      </c>
      <c r="M2160" s="50" t="n">
        <f aca="false">FilterPk!K$46</f>
        <v>0</v>
      </c>
      <c r="N2160" s="50" t="n">
        <f aca="false">FilterPk!L$46</f>
        <v>0</v>
      </c>
      <c r="O2160" s="50" t="n">
        <f aca="false">FilterPk!M$46</f>
        <v>0</v>
      </c>
      <c r="P2160" s="50" t="n">
        <f aca="false">FilterPk!N$46</f>
        <v>0</v>
      </c>
      <c r="Q2160" s="51" t="n">
        <f aca="false">FilterPk!O$46</f>
        <v>0</v>
      </c>
    </row>
    <row r="2161" customFormat="false" ht="12.75" hidden="false" customHeight="false" outlineLevel="0" collapsed="false">
      <c r="B2161" s="87" t="n">
        <f aca="false">FilterPk!A$47</f>
        <v>0</v>
      </c>
      <c r="C2161" s="64" t="n">
        <f aca="false">C2160+1</f>
        <v>2160</v>
      </c>
      <c r="D2161" s="54" t="n">
        <f aca="false">FilterPk!B$47</f>
        <v>0</v>
      </c>
      <c r="E2161" s="54" t="n">
        <f aca="false">FilterPk!C$47</f>
        <v>0</v>
      </c>
      <c r="F2161" s="54" t="n">
        <f aca="false">FilterPk!D$47</f>
        <v>0</v>
      </c>
      <c r="G2161" s="54" t="n">
        <f aca="false">FilterPk!E$47</f>
        <v>0</v>
      </c>
      <c r="H2161" s="54" t="n">
        <f aca="false">FilterPk!F$47</f>
        <v>0</v>
      </c>
      <c r="I2161" s="54" t="n">
        <f aca="false">FilterPk!G$47</f>
        <v>0</v>
      </c>
      <c r="J2161" s="54" t="n">
        <f aca="false">FilterPk!H$47</f>
        <v>0</v>
      </c>
      <c r="K2161" s="54" t="n">
        <f aca="false">FilterPk!I$47</f>
        <v>0</v>
      </c>
      <c r="L2161" s="54" t="n">
        <f aca="false">FilterPk!J$47</f>
        <v>0</v>
      </c>
      <c r="M2161" s="54" t="n">
        <f aca="false">FilterPk!K$47</f>
        <v>0</v>
      </c>
      <c r="N2161" s="54" t="n">
        <f aca="false">FilterPk!L$47</f>
        <v>0</v>
      </c>
      <c r="O2161" s="54" t="n">
        <f aca="false">FilterPk!M$47</f>
        <v>0</v>
      </c>
      <c r="P2161" s="54" t="n">
        <f aca="false">FilterPk!N$47</f>
        <v>0</v>
      </c>
      <c r="Q2161" s="55" t="n">
        <f aca="false">FilterPk!O$47</f>
        <v>0</v>
      </c>
    </row>
    <row r="2162" customFormat="false" ht="12.75" hidden="false" customHeight="false" outlineLevel="0" collapsed="false">
      <c r="A2162" s="0" t="n">
        <f aca="false">A2122+1</f>
        <v>55</v>
      </c>
      <c r="B2162" s="57" t="n">
        <f aca="false">FilterPk!D$1</f>
        <v>36907</v>
      </c>
      <c r="C2162" s="58" t="n">
        <f aca="false">C2161+1</f>
        <v>2161</v>
      </c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83"/>
    </row>
    <row r="2163" customFormat="false" ht="12.75" hidden="false" customHeight="false" outlineLevel="0" collapsed="false">
      <c r="B2163" s="61"/>
      <c r="C2163" s="13" t="n">
        <f aca="false">C2162+1</f>
        <v>2162</v>
      </c>
      <c r="D2163" s="13"/>
      <c r="E2163" s="21" t="s">
        <v>5</v>
      </c>
      <c r="F2163" s="21" t="s">
        <v>6</v>
      </c>
      <c r="G2163" s="21" t="s">
        <v>7</v>
      </c>
      <c r="H2163" s="21" t="s">
        <v>8</v>
      </c>
      <c r="I2163" s="21" t="s">
        <v>9</v>
      </c>
      <c r="J2163" s="21" t="s">
        <v>10</v>
      </c>
      <c r="K2163" s="21" t="s">
        <v>11</v>
      </c>
      <c r="L2163" s="21" t="s">
        <v>12</v>
      </c>
      <c r="M2163" s="21" t="s">
        <v>13</v>
      </c>
      <c r="N2163" s="21" t="s">
        <v>14</v>
      </c>
      <c r="O2163" s="21" t="n">
        <v>2002</v>
      </c>
      <c r="P2163" s="21" t="s">
        <v>15</v>
      </c>
      <c r="Q2163" s="84" t="s">
        <v>16</v>
      </c>
    </row>
    <row r="2164" customFormat="false" ht="12.75" hidden="false" customHeight="false" outlineLevel="0" collapsed="false">
      <c r="B2164" s="85" t="str">
        <f aca="false">FilterPk!A$9</f>
        <v>Power positions</v>
      </c>
      <c r="C2164" s="13" t="n">
        <f aca="false">C2163+1</f>
        <v>2163</v>
      </c>
      <c r="D2164" s="13" t="s">
        <v>4</v>
      </c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86"/>
    </row>
    <row r="2165" customFormat="false" ht="12.75" hidden="false" customHeight="false" outlineLevel="0" collapsed="false">
      <c r="B2165" s="85" t="str">
        <f aca="false">FilterPk!A$10</f>
        <v>East Position</v>
      </c>
      <c r="C2165" s="13" t="n">
        <f aca="false">C2164+1</f>
        <v>2164</v>
      </c>
      <c r="D2165" s="50" t="n">
        <f aca="false">FilterPk!B$10</f>
        <v>34784396.7946123</v>
      </c>
      <c r="E2165" s="50" t="n">
        <f aca="false">FilterPk!C$10</f>
        <v>75045.54</v>
      </c>
      <c r="F2165" s="50" t="n">
        <f aca="false">FilterPk!D$10</f>
        <v>84629.15</v>
      </c>
      <c r="G2165" s="50" t="n">
        <f aca="false">FilterPk!E$10</f>
        <v>1358824.72</v>
      </c>
      <c r="H2165" s="50" t="n">
        <f aca="false">FilterPk!F$10</f>
        <v>1120662.53</v>
      </c>
      <c r="I2165" s="50" t="n">
        <f aca="false">FilterPk!G$10</f>
        <v>422841.14</v>
      </c>
      <c r="J2165" s="50" t="n">
        <f aca="false">FilterPk!H$10</f>
        <v>788810.55</v>
      </c>
      <c r="K2165" s="50" t="n">
        <f aca="false">FilterPk!I$10</f>
        <v>1076253.71</v>
      </c>
      <c r="L2165" s="50" t="n">
        <f aca="false">FilterPk!J$10</f>
        <v>363159.42</v>
      </c>
      <c r="M2165" s="50" t="n">
        <f aca="false">FilterPk!K$10</f>
        <v>5764043.19</v>
      </c>
      <c r="N2165" s="50" t="n">
        <f aca="false">FilterPk!L$10</f>
        <v>11054269.95</v>
      </c>
      <c r="O2165" s="50" t="n">
        <f aca="false">FilterPk!M$10</f>
        <v>3650317.45</v>
      </c>
      <c r="P2165" s="50" t="n">
        <f aca="false">FilterPk!N$10</f>
        <v>-1642778.44</v>
      </c>
      <c r="Q2165" s="51" t="n">
        <f aca="false">FilterPk!O$10</f>
        <v>13061808.96</v>
      </c>
    </row>
    <row r="2166" customFormat="false" ht="12.75" hidden="false" customHeight="false" outlineLevel="0" collapsed="false">
      <c r="B2166" s="85" t="str">
        <f aca="false">FilterPk!A$11</f>
        <v>East Power Mgmt</v>
      </c>
      <c r="C2166" s="13" t="n">
        <f aca="false">C2165+1</f>
        <v>2165</v>
      </c>
      <c r="D2166" s="50" t="n">
        <f aca="false">FilterPk!B$11</f>
        <v>7547347.04451418</v>
      </c>
      <c r="E2166" s="50" t="n">
        <f aca="false">FilterPk!C$11</f>
        <v>43646.27</v>
      </c>
      <c r="F2166" s="50" t="n">
        <f aca="false">FilterPk!D$11</f>
        <v>-98133.28</v>
      </c>
      <c r="G2166" s="50" t="n">
        <f aca="false">FilterPk!E$11</f>
        <v>107993.78</v>
      </c>
      <c r="H2166" s="50" t="n">
        <f aca="false">FilterPk!F$11</f>
        <v>155786.29</v>
      </c>
      <c r="I2166" s="50" t="n">
        <f aca="false">FilterPk!G$11</f>
        <v>89357.34</v>
      </c>
      <c r="J2166" s="50" t="n">
        <f aca="false">FilterPk!H$11</f>
        <v>247101.13</v>
      </c>
      <c r="K2166" s="50" t="n">
        <f aca="false">FilterPk!I$11</f>
        <v>307386.28</v>
      </c>
      <c r="L2166" s="50" t="n">
        <f aca="false">FilterPk!J$11</f>
        <v>108209.05</v>
      </c>
      <c r="M2166" s="50" t="n">
        <f aca="false">FilterPk!K$11</f>
        <v>1338376.99</v>
      </c>
      <c r="N2166" s="50" t="n">
        <f aca="false">FilterPk!L$11</f>
        <v>2299723.85</v>
      </c>
      <c r="O2166" s="50" t="n">
        <f aca="false">FilterPk!M$11</f>
        <v>606348.53</v>
      </c>
      <c r="P2166" s="50" t="n">
        <f aca="false">FilterPk!N$11</f>
        <v>61912.21</v>
      </c>
      <c r="Q2166" s="51" t="n">
        <f aca="false">FilterPk!O$11</f>
        <v>2967984.59</v>
      </c>
    </row>
    <row r="2167" customFormat="false" ht="12.75" hidden="false" customHeight="false" outlineLevel="0" collapsed="false">
      <c r="B2167" s="85" t="str">
        <f aca="false">FilterPk!A$12</f>
        <v>Long Term Options</v>
      </c>
      <c r="C2167" s="13" t="n">
        <f aca="false">C2166+1</f>
        <v>2166</v>
      </c>
      <c r="D2167" s="50" t="n">
        <f aca="false">FilterPk!B$12</f>
        <v>0</v>
      </c>
      <c r="E2167" s="50" t="n">
        <f aca="false">FilterPk!C$12</f>
        <v>0</v>
      </c>
      <c r="F2167" s="50" t="n">
        <f aca="false">FilterPk!D$12</f>
        <v>0</v>
      </c>
      <c r="G2167" s="50" t="n">
        <f aca="false">FilterPk!E$12</f>
        <v>0</v>
      </c>
      <c r="H2167" s="50" t="n">
        <f aca="false">FilterPk!F$12</f>
        <v>0</v>
      </c>
      <c r="I2167" s="50" t="n">
        <f aca="false">FilterPk!G$12</f>
        <v>0</v>
      </c>
      <c r="J2167" s="50" t="n">
        <f aca="false">FilterPk!H$12</f>
        <v>0</v>
      </c>
      <c r="K2167" s="50" t="n">
        <f aca="false">FilterPk!I$12</f>
        <v>0</v>
      </c>
      <c r="L2167" s="50" t="n">
        <f aca="false">FilterPk!J$12</f>
        <v>0</v>
      </c>
      <c r="M2167" s="50" t="n">
        <f aca="false">FilterPk!K$12</f>
        <v>0</v>
      </c>
      <c r="N2167" s="50" t="n">
        <f aca="false">FilterPk!L$12</f>
        <v>0</v>
      </c>
      <c r="O2167" s="50" t="n">
        <f aca="false">FilterPk!M$12</f>
        <v>0</v>
      </c>
      <c r="P2167" s="50" t="n">
        <f aca="false">FilterPk!N$12</f>
        <v>0</v>
      </c>
      <c r="Q2167" s="51" t="n">
        <f aca="false">FilterPk!O$12</f>
        <v>0</v>
      </c>
    </row>
    <row r="2168" customFormat="false" ht="12.75" hidden="false" customHeight="false" outlineLevel="0" collapsed="false">
      <c r="B2168" s="85" t="str">
        <f aca="false">FilterPk!A$13</f>
        <v>LT-MIDWEST</v>
      </c>
      <c r="C2168" s="13" t="n">
        <f aca="false">C2167+1</f>
        <v>2167</v>
      </c>
      <c r="D2168" s="50" t="n">
        <f aca="false">FilterPk!B$13</f>
        <v>7151089.47366245</v>
      </c>
      <c r="E2168" s="50" t="n">
        <f aca="false">FilterPk!C$13</f>
        <v>48283.08</v>
      </c>
      <c r="F2168" s="50" t="n">
        <f aca="false">FilterPk!D$13</f>
        <v>-141448.54</v>
      </c>
      <c r="G2168" s="50" t="n">
        <f aca="false">FilterPk!E$13</f>
        <v>574622.66</v>
      </c>
      <c r="H2168" s="50" t="n">
        <f aca="false">FilterPk!F$13</f>
        <v>298097.27</v>
      </c>
      <c r="I2168" s="50" t="n">
        <f aca="false">FilterPk!G$13</f>
        <v>249481.43</v>
      </c>
      <c r="J2168" s="50" t="n">
        <f aca="false">FilterPk!H$13</f>
        <v>119379.88</v>
      </c>
      <c r="K2168" s="50" t="n">
        <f aca="false">FilterPk!I$13</f>
        <v>25994.27</v>
      </c>
      <c r="L2168" s="50" t="n">
        <f aca="false">FilterPk!J$13</f>
        <v>156242.15</v>
      </c>
      <c r="M2168" s="50" t="n">
        <f aca="false">FilterPk!K$13</f>
        <v>1762908.33</v>
      </c>
      <c r="N2168" s="50" t="n">
        <f aca="false">FilterPk!L$13</f>
        <v>3093560.53</v>
      </c>
      <c r="O2168" s="50" t="n">
        <f aca="false">FilterPk!M$13</f>
        <v>565730</v>
      </c>
      <c r="P2168" s="50" t="n">
        <f aca="false">FilterPk!N$13</f>
        <v>-439379.19</v>
      </c>
      <c r="Q2168" s="51" t="n">
        <f aca="false">FilterPk!O$13</f>
        <v>3219911.34</v>
      </c>
    </row>
    <row r="2169" customFormat="false" ht="12.75" hidden="false" customHeight="false" outlineLevel="0" collapsed="false">
      <c r="B2169" s="85" t="str">
        <f aca="false">FilterPk!A$14</f>
        <v>ST-ECAR</v>
      </c>
      <c r="C2169" s="13" t="n">
        <f aca="false">C2168+1</f>
        <v>2168</v>
      </c>
      <c r="D2169" s="50" t="n">
        <f aca="false">FilterPk!B$14</f>
        <v>238101.441960815</v>
      </c>
      <c r="E2169" s="50" t="n">
        <f aca="false">FilterPk!C$14</f>
        <v>13522.23</v>
      </c>
      <c r="F2169" s="50" t="n">
        <f aca="false">FilterPk!D$14</f>
        <v>15838.59</v>
      </c>
      <c r="G2169" s="50" t="n">
        <f aca="false">FilterPk!E$14</f>
        <v>0</v>
      </c>
      <c r="H2169" s="50" t="n">
        <f aca="false">FilterPk!F$14</f>
        <v>0</v>
      </c>
      <c r="I2169" s="50" t="n">
        <f aca="false">FilterPk!G$14</f>
        <v>0</v>
      </c>
      <c r="J2169" s="50" t="n">
        <f aca="false">FilterPk!H$14</f>
        <v>0</v>
      </c>
      <c r="K2169" s="50" t="n">
        <f aca="false">FilterPk!I$14</f>
        <v>0</v>
      </c>
      <c r="L2169" s="50" t="n">
        <f aca="false">FilterPk!J$14</f>
        <v>0</v>
      </c>
      <c r="M2169" s="50" t="n">
        <f aca="false">FilterPk!K$14</f>
        <v>0</v>
      </c>
      <c r="N2169" s="50" t="n">
        <f aca="false">FilterPk!L$14</f>
        <v>29360.82</v>
      </c>
      <c r="O2169" s="50" t="n">
        <f aca="false">FilterPk!M$14</f>
        <v>0</v>
      </c>
      <c r="P2169" s="50" t="n">
        <f aca="false">FilterPk!N$14</f>
        <v>0</v>
      </c>
      <c r="Q2169" s="51" t="n">
        <f aca="false">FilterPk!O$14</f>
        <v>29360.82</v>
      </c>
    </row>
    <row r="2170" customFormat="false" ht="12.75" hidden="false" customHeight="false" outlineLevel="0" collapsed="false">
      <c r="B2170" s="85" t="str">
        <f aca="false">FilterPk!A$15</f>
        <v>ST- MAPP</v>
      </c>
      <c r="C2170" s="13" t="n">
        <f aca="false">C2169+1</f>
        <v>2169</v>
      </c>
      <c r="D2170" s="50" t="n">
        <f aca="false">FilterPk!B$15</f>
        <v>254636.614020626</v>
      </c>
      <c r="E2170" s="50" t="n">
        <f aca="false">FilterPk!C$15</f>
        <v>795.43</v>
      </c>
      <c r="F2170" s="50" t="n">
        <f aca="false">FilterPk!D$15</f>
        <v>39596.48</v>
      </c>
      <c r="G2170" s="50" t="n">
        <f aca="false">FilterPk!E$15</f>
        <v>26009.8</v>
      </c>
      <c r="H2170" s="50" t="n">
        <f aca="false">FilterPk!F$15</f>
        <v>8238.75</v>
      </c>
      <c r="I2170" s="50" t="n">
        <f aca="false">FilterPk!G$15</f>
        <v>0</v>
      </c>
      <c r="J2170" s="50" t="n">
        <f aca="false">FilterPk!H$15</f>
        <v>0</v>
      </c>
      <c r="K2170" s="50" t="n">
        <f aca="false">FilterPk!I$15</f>
        <v>0</v>
      </c>
      <c r="L2170" s="50" t="n">
        <f aca="false">FilterPk!J$15</f>
        <v>0</v>
      </c>
      <c r="M2170" s="50" t="n">
        <f aca="false">FilterPk!K$15</f>
        <v>0</v>
      </c>
      <c r="N2170" s="50" t="n">
        <f aca="false">FilterPk!L$15</f>
        <v>74640.46</v>
      </c>
      <c r="O2170" s="50" t="n">
        <f aca="false">FilterPk!M$15</f>
        <v>0</v>
      </c>
      <c r="P2170" s="50" t="n">
        <f aca="false">FilterPk!N$15</f>
        <v>0</v>
      </c>
      <c r="Q2170" s="51" t="n">
        <f aca="false">FilterPk!O$15</f>
        <v>74640.46</v>
      </c>
    </row>
    <row r="2171" customFormat="false" ht="12.75" hidden="false" customHeight="false" outlineLevel="0" collapsed="false">
      <c r="B2171" s="85" t="str">
        <f aca="false">FilterPk!A$16</f>
        <v>ST- MAIN</v>
      </c>
      <c r="C2171" s="13" t="n">
        <f aca="false">C2170+1</f>
        <v>2170</v>
      </c>
      <c r="D2171" s="50" t="n">
        <f aca="false">FilterPk!B$16</f>
        <v>694293.253349893</v>
      </c>
      <c r="E2171" s="50" t="n">
        <f aca="false">FilterPk!C$16</f>
        <v>-2349.61</v>
      </c>
      <c r="F2171" s="50" t="n">
        <f aca="false">FilterPk!D$16</f>
        <v>15903</v>
      </c>
      <c r="G2171" s="50" t="n">
        <f aca="false">FilterPk!E$16</f>
        <v>69359.47</v>
      </c>
      <c r="H2171" s="50" t="n">
        <f aca="false">FilterPk!F$16</f>
        <v>0</v>
      </c>
      <c r="I2171" s="50" t="n">
        <f aca="false">FilterPk!G$16</f>
        <v>0</v>
      </c>
      <c r="J2171" s="50" t="n">
        <f aca="false">FilterPk!H$16</f>
        <v>0</v>
      </c>
      <c r="K2171" s="50" t="n">
        <f aca="false">FilterPk!I$16</f>
        <v>0</v>
      </c>
      <c r="L2171" s="50" t="n">
        <f aca="false">FilterPk!J$16</f>
        <v>0</v>
      </c>
      <c r="M2171" s="50" t="n">
        <f aca="false">FilterPk!K$16</f>
        <v>0</v>
      </c>
      <c r="N2171" s="50" t="n">
        <f aca="false">FilterPk!L$16</f>
        <v>82912.86</v>
      </c>
      <c r="O2171" s="50" t="n">
        <f aca="false">FilterPk!M$16</f>
        <v>0</v>
      </c>
      <c r="P2171" s="50" t="n">
        <f aca="false">FilterPk!N$16</f>
        <v>0</v>
      </c>
      <c r="Q2171" s="51" t="n">
        <f aca="false">FilterPk!O$16</f>
        <v>82912.86</v>
      </c>
    </row>
    <row r="2172" customFormat="false" ht="12.75" hidden="false" customHeight="false" outlineLevel="0" collapsed="false">
      <c r="B2172" s="85" t="str">
        <f aca="false">FilterPk!A$17</f>
        <v>MW-ANALYST</v>
      </c>
      <c r="C2172" s="13" t="n">
        <f aca="false">C2171+1</f>
        <v>2171</v>
      </c>
      <c r="D2172" s="50" t="n">
        <f aca="false">FilterPk!B$17</f>
        <v>0</v>
      </c>
      <c r="E2172" s="50" t="n">
        <f aca="false">FilterPk!C$17</f>
        <v>6363.4</v>
      </c>
      <c r="F2172" s="50" t="n">
        <f aca="false">FilterPk!D$17</f>
        <v>15838.59</v>
      </c>
      <c r="G2172" s="50" t="n">
        <f aca="false">FilterPk!E$17</f>
        <v>0</v>
      </c>
      <c r="H2172" s="50" t="n">
        <f aca="false">FilterPk!F$17</f>
        <v>0</v>
      </c>
      <c r="I2172" s="50" t="n">
        <f aca="false">FilterPk!G$17</f>
        <v>0</v>
      </c>
      <c r="J2172" s="50" t="n">
        <f aca="false">FilterPk!H$17</f>
        <v>0</v>
      </c>
      <c r="K2172" s="50" t="n">
        <f aca="false">FilterPk!I$17</f>
        <v>0</v>
      </c>
      <c r="L2172" s="50" t="n">
        <f aca="false">FilterPk!J$17</f>
        <v>0</v>
      </c>
      <c r="M2172" s="50" t="n">
        <f aca="false">FilterPk!K$17</f>
        <v>0</v>
      </c>
      <c r="N2172" s="50" t="n">
        <f aca="false">FilterPk!L$17</f>
        <v>22201.99</v>
      </c>
      <c r="O2172" s="50" t="n">
        <f aca="false">FilterPk!M$17</f>
        <v>0</v>
      </c>
      <c r="P2172" s="50" t="n">
        <f aca="false">FilterPk!N$17</f>
        <v>0</v>
      </c>
      <c r="Q2172" s="51" t="n">
        <f aca="false">FilterPk!O$17</f>
        <v>22201.99</v>
      </c>
    </row>
    <row r="2173" customFormat="false" ht="12.75" hidden="false" customHeight="false" outlineLevel="0" collapsed="false">
      <c r="B2173" s="85" t="str">
        <f aca="false">FilterPk!A$18</f>
        <v>LT-NE</v>
      </c>
      <c r="C2173" s="13" t="n">
        <f aca="false">C2172+1</f>
        <v>2172</v>
      </c>
      <c r="D2173" s="50" t="n">
        <f aca="false">FilterPk!B$18</f>
        <v>6187311.37539291</v>
      </c>
      <c r="E2173" s="50" t="n">
        <f aca="false">FilterPk!C$18</f>
        <v>-37254.47</v>
      </c>
      <c r="F2173" s="50" t="n">
        <f aca="false">FilterPk!D$18</f>
        <v>2562.91</v>
      </c>
      <c r="G2173" s="50" t="n">
        <f aca="false">FilterPk!E$18</f>
        <v>-23211.32</v>
      </c>
      <c r="H2173" s="50" t="n">
        <f aca="false">FilterPk!F$18</f>
        <v>263627.18</v>
      </c>
      <c r="I2173" s="50" t="n">
        <f aca="false">FilterPk!G$18</f>
        <v>-59813.36</v>
      </c>
      <c r="J2173" s="50" t="n">
        <f aca="false">FilterPk!H$18</f>
        <v>155752.04</v>
      </c>
      <c r="K2173" s="50" t="n">
        <f aca="false">FilterPk!I$18</f>
        <v>121018.38</v>
      </c>
      <c r="L2173" s="50" t="n">
        <f aca="false">FilterPk!J$18</f>
        <v>-53378.32</v>
      </c>
      <c r="M2173" s="50" t="n">
        <f aca="false">FilterPk!K$18</f>
        <v>995570.8</v>
      </c>
      <c r="N2173" s="50" t="n">
        <f aca="false">FilterPk!L$18</f>
        <v>1364873.84</v>
      </c>
      <c r="O2173" s="50" t="n">
        <f aca="false">FilterPk!M$18</f>
        <v>1053007.86</v>
      </c>
      <c r="P2173" s="50" t="n">
        <f aca="false">FilterPk!N$18</f>
        <v>-2593897.5</v>
      </c>
      <c r="Q2173" s="51" t="n">
        <f aca="false">FilterPk!O$18</f>
        <v>-176015.800000001</v>
      </c>
    </row>
    <row r="2174" customFormat="false" ht="12.75" hidden="false" customHeight="false" outlineLevel="0" collapsed="false">
      <c r="B2174" s="85" t="str">
        <f aca="false">FilterPk!A$19</f>
        <v>LT-PJM</v>
      </c>
      <c r="C2174" s="13" t="n">
        <f aca="false">C2173+1</f>
        <v>2173</v>
      </c>
      <c r="D2174" s="50" t="n">
        <f aca="false">FilterPk!B$19</f>
        <v>1818236.42109565</v>
      </c>
      <c r="E2174" s="50" t="n">
        <f aca="false">FilterPk!C$19</f>
        <v>25453.61</v>
      </c>
      <c r="F2174" s="50" t="n">
        <f aca="false">FilterPk!D$19</f>
        <v>45536</v>
      </c>
      <c r="G2174" s="50" t="n">
        <f aca="false">FilterPk!E$19</f>
        <v>312117.59</v>
      </c>
      <c r="H2174" s="50" t="n">
        <f aca="false">FilterPk!F$19</f>
        <v>211118</v>
      </c>
      <c r="I2174" s="50" t="n">
        <f aca="false">FilterPk!G$19</f>
        <v>0</v>
      </c>
      <c r="J2174" s="50" t="n">
        <f aca="false">FilterPk!H$19</f>
        <v>24536.25</v>
      </c>
      <c r="K2174" s="50" t="n">
        <f aca="false">FilterPk!I$19</f>
        <v>-12662.37</v>
      </c>
      <c r="L2174" s="50" t="n">
        <f aca="false">FilterPk!J$19</f>
        <v>-30078</v>
      </c>
      <c r="M2174" s="50" t="n">
        <f aca="false">FilterPk!K$19</f>
        <v>243523.27</v>
      </c>
      <c r="N2174" s="50" t="n">
        <f aca="false">FilterPk!L$19</f>
        <v>819544.35</v>
      </c>
      <c r="O2174" s="50" t="n">
        <f aca="false">FilterPk!M$19</f>
        <v>125485.18</v>
      </c>
      <c r="P2174" s="50" t="n">
        <f aca="false">FilterPk!N$19</f>
        <v>177105.54</v>
      </c>
      <c r="Q2174" s="51" t="n">
        <f aca="false">FilterPk!O$19</f>
        <v>1122135.07</v>
      </c>
    </row>
    <row r="2175" customFormat="false" ht="12.75" hidden="false" customHeight="false" outlineLevel="0" collapsed="false">
      <c r="B2175" s="85" t="str">
        <f aca="false">FilterPk!A$20</f>
        <v>LT- NY</v>
      </c>
      <c r="C2175" s="13" t="n">
        <f aca="false">C2174+1</f>
        <v>2174</v>
      </c>
      <c r="D2175" s="50" t="n">
        <f aca="false">FilterPk!B$20</f>
        <v>0</v>
      </c>
      <c r="E2175" s="50" t="n">
        <f aca="false">FilterPk!C$20</f>
        <v>-15908.51</v>
      </c>
      <c r="F2175" s="50" t="n">
        <f aca="false">FilterPk!D$20</f>
        <v>63126.67</v>
      </c>
      <c r="G2175" s="50" t="n">
        <f aca="false">FilterPk!E$20</f>
        <v>-17376.91</v>
      </c>
      <c r="H2175" s="50" t="n">
        <f aca="false">FilterPk!F$20</f>
        <v>0</v>
      </c>
      <c r="I2175" s="50" t="n">
        <f aca="false">FilterPk!G$20</f>
        <v>0</v>
      </c>
      <c r="J2175" s="50" t="n">
        <f aca="false">FilterPk!H$20</f>
        <v>0</v>
      </c>
      <c r="K2175" s="50" t="n">
        <f aca="false">FilterPk!I$20</f>
        <v>0</v>
      </c>
      <c r="L2175" s="50" t="n">
        <f aca="false">FilterPk!J$20</f>
        <v>0</v>
      </c>
      <c r="M2175" s="50" t="n">
        <f aca="false">FilterPk!K$20</f>
        <v>146381.01</v>
      </c>
      <c r="N2175" s="50" t="n">
        <f aca="false">FilterPk!L$20</f>
        <v>176222.26</v>
      </c>
      <c r="O2175" s="50" t="n">
        <f aca="false">FilterPk!M$20</f>
        <v>281909.77</v>
      </c>
      <c r="P2175" s="50" t="n">
        <f aca="false">FilterPk!N$20</f>
        <v>-177475.64</v>
      </c>
      <c r="Q2175" s="51" t="n">
        <f aca="false">FilterPk!O$20</f>
        <v>280656.39</v>
      </c>
    </row>
    <row r="2176" customFormat="false" ht="12.75" hidden="false" customHeight="false" outlineLevel="0" collapsed="false">
      <c r="B2176" s="85" t="str">
        <f aca="false">FilterPk!A$21</f>
        <v>ST- PJM</v>
      </c>
      <c r="C2176" s="13" t="n">
        <f aca="false">C2175+1</f>
        <v>2175</v>
      </c>
      <c r="D2176" s="50" t="n">
        <f aca="false">FilterPk!B$21</f>
        <v>1243093.71447674</v>
      </c>
      <c r="E2176" s="50" t="n">
        <f aca="false">FilterPk!C$21</f>
        <v>-91155.75</v>
      </c>
      <c r="F2176" s="50" t="n">
        <f aca="false">FilterPk!D$21</f>
        <v>-47515.78</v>
      </c>
      <c r="G2176" s="50" t="n">
        <f aca="false">FilterPk!E$21</f>
        <v>0</v>
      </c>
      <c r="H2176" s="50" t="n">
        <f aca="false">FilterPk!F$21</f>
        <v>0</v>
      </c>
      <c r="I2176" s="50" t="n">
        <f aca="false">FilterPk!G$21</f>
        <v>0</v>
      </c>
      <c r="J2176" s="50" t="n">
        <f aca="false">FilterPk!H$21</f>
        <v>0</v>
      </c>
      <c r="K2176" s="50" t="n">
        <f aca="false">FilterPk!I$21</f>
        <v>0</v>
      </c>
      <c r="L2176" s="50" t="n">
        <f aca="false">FilterPk!J$21</f>
        <v>0</v>
      </c>
      <c r="M2176" s="50" t="n">
        <f aca="false">FilterPk!K$21</f>
        <v>0</v>
      </c>
      <c r="N2176" s="50" t="n">
        <f aca="false">FilterPk!L$21</f>
        <v>-138671.53</v>
      </c>
      <c r="O2176" s="50" t="n">
        <f aca="false">FilterPk!M$21</f>
        <v>0</v>
      </c>
      <c r="P2176" s="50" t="n">
        <f aca="false">FilterPk!N$21</f>
        <v>0</v>
      </c>
      <c r="Q2176" s="51" t="n">
        <f aca="false">FilterPk!O$21</f>
        <v>-138671.53</v>
      </c>
    </row>
    <row r="2177" customFormat="false" ht="12.75" hidden="false" customHeight="false" outlineLevel="0" collapsed="false">
      <c r="B2177" s="85" t="str">
        <f aca="false">FilterPk!A$22</f>
        <v>ST- NENG</v>
      </c>
      <c r="C2177" s="13" t="n">
        <f aca="false">C2176+1</f>
        <v>2176</v>
      </c>
      <c r="D2177" s="50" t="n">
        <f aca="false">FilterPk!B$22</f>
        <v>539719.375927685</v>
      </c>
      <c r="E2177" s="50" t="n">
        <f aca="false">FilterPk!C$22</f>
        <v>13161.19</v>
      </c>
      <c r="F2177" s="50" t="n">
        <f aca="false">FilterPk!D$22</f>
        <v>63418.82</v>
      </c>
      <c r="G2177" s="50" t="n">
        <f aca="false">FilterPk!E$22</f>
        <v>0</v>
      </c>
      <c r="H2177" s="50" t="n">
        <f aca="false">FilterPk!F$22</f>
        <v>0</v>
      </c>
      <c r="I2177" s="50" t="n">
        <f aca="false">FilterPk!G$22</f>
        <v>0</v>
      </c>
      <c r="J2177" s="50" t="n">
        <f aca="false">FilterPk!H$22</f>
        <v>0</v>
      </c>
      <c r="K2177" s="50" t="n">
        <f aca="false">FilterPk!I$22</f>
        <v>0</v>
      </c>
      <c r="L2177" s="50" t="n">
        <f aca="false">FilterPk!J$22</f>
        <v>0</v>
      </c>
      <c r="M2177" s="50" t="n">
        <f aca="false">FilterPk!K$22</f>
        <v>0</v>
      </c>
      <c r="N2177" s="50" t="n">
        <f aca="false">FilterPk!L$22</f>
        <v>76580.01</v>
      </c>
      <c r="O2177" s="50" t="n">
        <f aca="false">FilterPk!M$22</f>
        <v>0</v>
      </c>
      <c r="P2177" s="50" t="n">
        <f aca="false">FilterPk!N$22</f>
        <v>0</v>
      </c>
      <c r="Q2177" s="51" t="n">
        <f aca="false">FilterPk!O$22</f>
        <v>76580.01</v>
      </c>
    </row>
    <row r="2178" customFormat="false" ht="12.75" hidden="false" customHeight="false" outlineLevel="0" collapsed="false">
      <c r="B2178" s="85" t="str">
        <f aca="false">FilterPk!A$23</f>
        <v>ST- NY</v>
      </c>
      <c r="C2178" s="13" t="n">
        <f aca="false">C2177+1</f>
        <v>2177</v>
      </c>
      <c r="D2178" s="50" t="n">
        <f aca="false">FilterPk!B$23</f>
        <v>251437.188425373</v>
      </c>
      <c r="E2178" s="50" t="n">
        <f aca="false">FilterPk!C$23</f>
        <v>10362.2</v>
      </c>
      <c r="F2178" s="50" t="n">
        <f aca="false">FilterPk!D$23</f>
        <v>-15838.59</v>
      </c>
      <c r="G2178" s="50" t="n">
        <f aca="false">FilterPk!E$23</f>
        <v>17339.87</v>
      </c>
      <c r="H2178" s="50" t="n">
        <f aca="false">FilterPk!F$23</f>
        <v>0</v>
      </c>
      <c r="I2178" s="50" t="n">
        <f aca="false">FilterPk!G$23</f>
        <v>0</v>
      </c>
      <c r="J2178" s="50" t="n">
        <f aca="false">FilterPk!H$23</f>
        <v>0</v>
      </c>
      <c r="K2178" s="50" t="n">
        <f aca="false">FilterPk!I$23</f>
        <v>0</v>
      </c>
      <c r="L2178" s="50" t="n">
        <f aca="false">FilterPk!J$23</f>
        <v>0</v>
      </c>
      <c r="M2178" s="50" t="n">
        <f aca="false">FilterPk!K$23</f>
        <v>0</v>
      </c>
      <c r="N2178" s="50" t="n">
        <f aca="false">FilterPk!L$23</f>
        <v>11863.48</v>
      </c>
      <c r="O2178" s="50" t="n">
        <f aca="false">FilterPk!M$23</f>
        <v>0</v>
      </c>
      <c r="P2178" s="50" t="n">
        <f aca="false">FilterPk!N$23</f>
        <v>0</v>
      </c>
      <c r="Q2178" s="51" t="n">
        <f aca="false">FilterPk!O$23</f>
        <v>11863.48</v>
      </c>
    </row>
    <row r="2179" customFormat="false" ht="12.75" hidden="false" customHeight="false" outlineLevel="0" collapsed="false">
      <c r="B2179" s="85" t="str">
        <f aca="false">FilterPk!A$24</f>
        <v>NE- PHYS</v>
      </c>
      <c r="C2179" s="13" t="n">
        <f aca="false">C2178+1</f>
        <v>2178</v>
      </c>
      <c r="D2179" s="50" t="n">
        <f aca="false">FilterPk!B$24</f>
        <v>0</v>
      </c>
      <c r="E2179" s="50" t="n">
        <f aca="false">FilterPk!C$24</f>
        <v>0</v>
      </c>
      <c r="F2179" s="50" t="n">
        <f aca="false">FilterPk!D$24</f>
        <v>0</v>
      </c>
      <c r="G2179" s="50" t="n">
        <f aca="false">FilterPk!E$24</f>
        <v>0</v>
      </c>
      <c r="H2179" s="50" t="n">
        <f aca="false">FilterPk!F$24</f>
        <v>0</v>
      </c>
      <c r="I2179" s="50" t="n">
        <f aca="false">FilterPk!G$24</f>
        <v>0</v>
      </c>
      <c r="J2179" s="50" t="n">
        <f aca="false">FilterPk!H$24</f>
        <v>0</v>
      </c>
      <c r="K2179" s="50" t="n">
        <f aca="false">FilterPk!I$24</f>
        <v>0</v>
      </c>
      <c r="L2179" s="50" t="n">
        <f aca="false">FilterPk!J$24</f>
        <v>0</v>
      </c>
      <c r="M2179" s="50" t="n">
        <f aca="false">FilterPk!K$24</f>
        <v>0</v>
      </c>
      <c r="N2179" s="50" t="n">
        <f aca="false">FilterPk!L$24</f>
        <v>0</v>
      </c>
      <c r="O2179" s="50" t="n">
        <f aca="false">FilterPk!M$24</f>
        <v>0</v>
      </c>
      <c r="P2179" s="50" t="n">
        <f aca="false">FilterPk!N$24</f>
        <v>0</v>
      </c>
      <c r="Q2179" s="51" t="n">
        <f aca="false">FilterPk!O$24</f>
        <v>0</v>
      </c>
    </row>
    <row r="2180" customFormat="false" ht="12.75" hidden="false" customHeight="false" outlineLevel="0" collapsed="false">
      <c r="B2180" s="85" t="str">
        <f aca="false">FilterPk!A$25</f>
        <v>LT-Southeast</v>
      </c>
      <c r="C2180" s="13" t="n">
        <f aca="false">C2179+1</f>
        <v>2179</v>
      </c>
      <c r="D2180" s="50" t="n">
        <f aca="false">FilterPk!B$25</f>
        <v>11411200.8859117</v>
      </c>
      <c r="E2180" s="50" t="n">
        <f aca="false">FilterPk!C$25</f>
        <v>45860.27</v>
      </c>
      <c r="F2180" s="50" t="n">
        <f aca="false">FilterPk!D$25</f>
        <v>54109.47</v>
      </c>
      <c r="G2180" s="50" t="n">
        <f aca="false">FilterPk!E$25</f>
        <v>124540.18</v>
      </c>
      <c r="H2180" s="50" t="n">
        <f aca="false">FilterPk!F$25</f>
        <v>77068.78</v>
      </c>
      <c r="I2180" s="50" t="n">
        <f aca="false">FilterPk!G$25</f>
        <v>75414.58</v>
      </c>
      <c r="J2180" s="50" t="n">
        <f aca="false">FilterPk!H$25</f>
        <v>134077.64</v>
      </c>
      <c r="K2180" s="50" t="n">
        <f aca="false">FilterPk!I$25</f>
        <v>429786.05</v>
      </c>
      <c r="L2180" s="50" t="n">
        <f aca="false">FilterPk!J$25</f>
        <v>118391.18</v>
      </c>
      <c r="M2180" s="50" t="n">
        <f aca="false">FilterPk!K$25</f>
        <v>1083243.13</v>
      </c>
      <c r="N2180" s="50" t="n">
        <f aca="false">FilterPk!L$25</f>
        <v>2142491.28</v>
      </c>
      <c r="O2180" s="50" t="n">
        <f aca="false">FilterPk!M$25</f>
        <v>344226</v>
      </c>
      <c r="P2180" s="50" t="n">
        <f aca="false">FilterPk!N$25</f>
        <v>1221747.4</v>
      </c>
      <c r="Q2180" s="51" t="n">
        <f aca="false">FilterPk!O$25</f>
        <v>3708464.68</v>
      </c>
    </row>
    <row r="2181" customFormat="false" ht="12.75" hidden="false" customHeight="false" outlineLevel="0" collapsed="false">
      <c r="B2181" s="85" t="str">
        <f aca="false">FilterPk!A$26</f>
        <v>ST-SPP</v>
      </c>
      <c r="C2181" s="13" t="n">
        <f aca="false">C2180+1</f>
        <v>2180</v>
      </c>
      <c r="D2181" s="50" t="n">
        <f aca="false">FilterPk!B$26</f>
        <v>52202.8773549933</v>
      </c>
      <c r="E2181" s="50" t="n">
        <f aca="false">FilterPk!C$26</f>
        <v>3181.7</v>
      </c>
      <c r="F2181" s="50" t="n">
        <f aca="false">FilterPk!D$26</f>
        <v>0</v>
      </c>
      <c r="G2181" s="50" t="n">
        <f aca="false">FilterPk!E$26</f>
        <v>0</v>
      </c>
      <c r="H2181" s="50" t="n">
        <f aca="false">FilterPk!F$26</f>
        <v>0</v>
      </c>
      <c r="I2181" s="50" t="n">
        <f aca="false">FilterPk!G$26</f>
        <v>0</v>
      </c>
      <c r="J2181" s="50" t="n">
        <f aca="false">FilterPk!H$26</f>
        <v>0</v>
      </c>
      <c r="K2181" s="50" t="n">
        <f aca="false">FilterPk!I$26</f>
        <v>0</v>
      </c>
      <c r="L2181" s="50" t="n">
        <f aca="false">FilterPk!J$26</f>
        <v>0</v>
      </c>
      <c r="M2181" s="50" t="n">
        <f aca="false">FilterPk!K$26</f>
        <v>0</v>
      </c>
      <c r="N2181" s="50" t="n">
        <f aca="false">FilterPk!L$26</f>
        <v>3181.7</v>
      </c>
      <c r="O2181" s="50" t="n">
        <f aca="false">FilterPk!M$26</f>
        <v>0</v>
      </c>
      <c r="P2181" s="50" t="n">
        <f aca="false">FilterPk!N$26</f>
        <v>0</v>
      </c>
      <c r="Q2181" s="51" t="n">
        <f aca="false">FilterPk!O$26</f>
        <v>3181.7</v>
      </c>
    </row>
    <row r="2182" customFormat="false" ht="12.75" hidden="false" customHeight="false" outlineLevel="0" collapsed="false">
      <c r="B2182" s="85" t="str">
        <f aca="false">FilterPk!A$27</f>
        <v>ST-SERC</v>
      </c>
      <c r="C2182" s="13" t="n">
        <f aca="false">C2181+1</f>
        <v>2181</v>
      </c>
      <c r="D2182" s="50" t="n">
        <f aca="false">FilterPk!B$27</f>
        <v>686881.973218232</v>
      </c>
      <c r="E2182" s="50" t="n">
        <f aca="false">FilterPk!C$27</f>
        <v>-12726.81</v>
      </c>
      <c r="F2182" s="50" t="n">
        <f aca="false">FilterPk!D$27</f>
        <v>-31677.19</v>
      </c>
      <c r="G2182" s="50" t="n">
        <f aca="false">FilterPk!E$27</f>
        <v>138718.93</v>
      </c>
      <c r="H2182" s="50" t="n">
        <f aca="false">FilterPk!F$27</f>
        <v>0</v>
      </c>
      <c r="I2182" s="50" t="n">
        <f aca="false">FilterPk!G$27</f>
        <v>0</v>
      </c>
      <c r="J2182" s="50" t="n">
        <f aca="false">FilterPk!H$27</f>
        <v>0</v>
      </c>
      <c r="K2182" s="50" t="n">
        <f aca="false">FilterPk!I$27</f>
        <v>0</v>
      </c>
      <c r="L2182" s="50" t="n">
        <f aca="false">FilterPk!J$27</f>
        <v>0</v>
      </c>
      <c r="M2182" s="50" t="n">
        <f aca="false">FilterPk!K$27</f>
        <v>0</v>
      </c>
      <c r="N2182" s="50" t="n">
        <f aca="false">FilterPk!L$27</f>
        <v>94314.93</v>
      </c>
      <c r="O2182" s="50" t="n">
        <f aca="false">FilterPk!M$27</f>
        <v>0</v>
      </c>
      <c r="P2182" s="50" t="n">
        <f aca="false">FilterPk!N$27</f>
        <v>0</v>
      </c>
      <c r="Q2182" s="51" t="n">
        <f aca="false">FilterPk!O$27</f>
        <v>94314.93</v>
      </c>
    </row>
    <row r="2183" customFormat="false" ht="12.75" hidden="false" customHeight="false" outlineLevel="0" collapsed="false">
      <c r="B2183" s="85" t="str">
        <f aca="false">FilterPk!A$28</f>
        <v>LT- Texas</v>
      </c>
      <c r="C2183" s="13" t="n">
        <f aca="false">C2182+1</f>
        <v>2182</v>
      </c>
      <c r="D2183" s="50" t="n">
        <f aca="false">FilterPk!B$28</f>
        <v>3826684.70313045</v>
      </c>
      <c r="E2183" s="50" t="n">
        <f aca="false">FilterPk!C$28</f>
        <v>-6382.69</v>
      </c>
      <c r="F2183" s="50" t="n">
        <f aca="false">FilterPk!D$28</f>
        <v>71634.81</v>
      </c>
      <c r="G2183" s="50" t="n">
        <f aca="false">FilterPk!E$28</f>
        <v>28710.67</v>
      </c>
      <c r="H2183" s="50" t="n">
        <f aca="false">FilterPk!F$28</f>
        <v>106726.26</v>
      </c>
      <c r="I2183" s="50" t="n">
        <f aca="false">FilterPk!G$28</f>
        <v>68401.15</v>
      </c>
      <c r="J2183" s="50" t="n">
        <f aca="false">FilterPk!H$28</f>
        <v>107963.61</v>
      </c>
      <c r="K2183" s="50" t="n">
        <f aca="false">FilterPk!I$28</f>
        <v>204731.1</v>
      </c>
      <c r="L2183" s="50" t="n">
        <f aca="false">FilterPk!J$28</f>
        <v>63773.36</v>
      </c>
      <c r="M2183" s="50" t="n">
        <f aca="false">FilterPk!K$28</f>
        <v>194039.66</v>
      </c>
      <c r="N2183" s="50" t="n">
        <f aca="false">FilterPk!L$28</f>
        <v>839597.93</v>
      </c>
      <c r="O2183" s="50" t="n">
        <f aca="false">FilterPk!M$28</f>
        <v>673610.11</v>
      </c>
      <c r="P2183" s="50" t="n">
        <f aca="false">FilterPk!N$28</f>
        <v>107208.74</v>
      </c>
      <c r="Q2183" s="51" t="n">
        <f aca="false">FilterPk!O$28</f>
        <v>1620416.78</v>
      </c>
    </row>
    <row r="2184" customFormat="false" ht="12.75" hidden="false" customHeight="false" outlineLevel="0" collapsed="false">
      <c r="B2184" s="85" t="str">
        <f aca="false">FilterPk!A$29</f>
        <v>St- Texas</v>
      </c>
      <c r="C2184" s="13" t="n">
        <f aca="false">C2183+1</f>
        <v>2183</v>
      </c>
      <c r="D2184" s="50" t="n">
        <f aca="false">FilterPk!B$29</f>
        <v>445563.239343252</v>
      </c>
      <c r="E2184" s="50" t="n">
        <f aca="false">FilterPk!C$29</f>
        <v>30194</v>
      </c>
      <c r="F2184" s="50" t="n">
        <f aca="false">FilterPk!D$29</f>
        <v>31677.19</v>
      </c>
      <c r="G2184" s="50" t="n">
        <f aca="false">FilterPk!E$29</f>
        <v>0</v>
      </c>
      <c r="H2184" s="50" t="n">
        <f aca="false">FilterPk!F$29</f>
        <v>0</v>
      </c>
      <c r="I2184" s="50" t="n">
        <f aca="false">FilterPk!G$29</f>
        <v>0</v>
      </c>
      <c r="J2184" s="50" t="n">
        <f aca="false">FilterPk!H$29</f>
        <v>0</v>
      </c>
      <c r="K2184" s="50" t="n">
        <f aca="false">FilterPk!I$29</f>
        <v>0</v>
      </c>
      <c r="L2184" s="50" t="n">
        <f aca="false">FilterPk!J$29</f>
        <v>0</v>
      </c>
      <c r="M2184" s="50" t="n">
        <f aca="false">FilterPk!K$29</f>
        <v>0</v>
      </c>
      <c r="N2184" s="50" t="n">
        <f aca="false">FilterPk!L$29</f>
        <v>61871.19</v>
      </c>
      <c r="O2184" s="50" t="n">
        <f aca="false">FilterPk!M$29</f>
        <v>0</v>
      </c>
      <c r="P2184" s="50" t="n">
        <f aca="false">FilterPk!N$29</f>
        <v>0</v>
      </c>
      <c r="Q2184" s="51" t="n">
        <f aca="false">FilterPk!O$29</f>
        <v>61871.19</v>
      </c>
    </row>
    <row r="2185" customFormat="false" ht="12.75" hidden="false" customHeight="false" outlineLevel="0" collapsed="false">
      <c r="B2185" s="85"/>
      <c r="C2185" s="13" t="n">
        <f aca="false">C2184+1</f>
        <v>2184</v>
      </c>
      <c r="D2185" s="50"/>
      <c r="E2185" s="50"/>
      <c r="F2185" s="50"/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1"/>
    </row>
    <row r="2186" customFormat="false" ht="12.75" hidden="false" customHeight="false" outlineLevel="0" collapsed="false">
      <c r="B2186" s="85" t="str">
        <f aca="false">FilterPk!A$32</f>
        <v>Gas positions</v>
      </c>
      <c r="C2186" s="13" t="n">
        <f aca="false">C2185+1</f>
        <v>2185</v>
      </c>
      <c r="D2186" s="50" t="s">
        <v>4</v>
      </c>
      <c r="E2186" s="50"/>
      <c r="F2186" s="50"/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1"/>
    </row>
    <row r="2187" customFormat="false" ht="12.75" hidden="false" customHeight="false" outlineLevel="0" collapsed="false">
      <c r="B2187" s="85" t="str">
        <f aca="false">FilterPk!A$33</f>
        <v>Kevin Presto</v>
      </c>
      <c r="C2187" s="13" t="n">
        <f aca="false">C2186+1</f>
        <v>2186</v>
      </c>
      <c r="D2187" s="50" t="n">
        <f aca="false">FilterPk!B$33</f>
        <v>0</v>
      </c>
      <c r="E2187" s="50" t="n">
        <f aca="false">FilterPk!C$33</f>
        <v>0</v>
      </c>
      <c r="F2187" s="50" t="n">
        <f aca="false">FilterPk!D$33</f>
        <v>0</v>
      </c>
      <c r="G2187" s="50" t="n">
        <f aca="false">FilterPk!E$33</f>
        <v>0</v>
      </c>
      <c r="H2187" s="50" t="n">
        <f aca="false">FilterPk!F$33</f>
        <v>148.212616</v>
      </c>
      <c r="I2187" s="50" t="n">
        <f aca="false">FilterPk!G$33</f>
        <v>152.45636</v>
      </c>
      <c r="J2187" s="50" t="n">
        <f aca="false">FilterPk!H$33</f>
        <v>146.860915</v>
      </c>
      <c r="K2187" s="50" t="n">
        <f aca="false">FilterPk!I$33</f>
        <v>301.509361</v>
      </c>
      <c r="L2187" s="50" t="n">
        <f aca="false">FilterPk!J$33</f>
        <v>144.921279</v>
      </c>
      <c r="M2187" s="50" t="n">
        <f aca="false">FilterPk!K$33</f>
        <v>149.116289</v>
      </c>
      <c r="N2187" s="50" t="n">
        <f aca="false">FilterPk!L$33</f>
        <v>1043.07682</v>
      </c>
      <c r="O2187" s="50" t="n">
        <f aca="false">FilterPk!M$33</f>
        <v>0</v>
      </c>
      <c r="P2187" s="50" t="n">
        <f aca="false">FilterPk!N$33</f>
        <v>0</v>
      </c>
      <c r="Q2187" s="51" t="n">
        <f aca="false">FilterPk!O$33</f>
        <v>1043.07682</v>
      </c>
    </row>
    <row r="2188" customFormat="false" ht="12.75" hidden="false" customHeight="false" outlineLevel="0" collapsed="false">
      <c r="B2188" s="85" t="str">
        <f aca="false">FilterPk!A$34</f>
        <v>Fletcher Sturm</v>
      </c>
      <c r="C2188" s="13" t="n">
        <f aca="false">C2187+1</f>
        <v>2187</v>
      </c>
      <c r="D2188" s="50" t="n">
        <f aca="false">FilterPk!B$34</f>
        <v>0</v>
      </c>
      <c r="E2188" s="50" t="n">
        <f aca="false">FilterPk!C$34</f>
        <v>0</v>
      </c>
      <c r="F2188" s="50" t="n">
        <f aca="false">FilterPk!D$34</f>
        <v>10.382539</v>
      </c>
      <c r="G2188" s="50" t="n">
        <f aca="false">FilterPk!E$34</f>
        <v>-372.732218</v>
      </c>
      <c r="H2188" s="50" t="n">
        <f aca="false">FilterPk!F$34</f>
        <v>-18.430041</v>
      </c>
      <c r="I2188" s="50" t="n">
        <f aca="false">FilterPk!G$34</f>
        <v>-7.519049</v>
      </c>
      <c r="J2188" s="50" t="n">
        <f aca="false">FilterPk!H$34</f>
        <v>7.209206</v>
      </c>
      <c r="K2188" s="50" t="n">
        <f aca="false">FilterPk!I$34</f>
        <v>16.283645</v>
      </c>
      <c r="L2188" s="50" t="n">
        <f aca="false">FilterPk!J$34</f>
        <v>-0.622678</v>
      </c>
      <c r="M2188" s="50" t="n">
        <f aca="false">FilterPk!K$34</f>
        <v>48.787102</v>
      </c>
      <c r="N2188" s="50" t="n">
        <f aca="false">FilterPk!L$34</f>
        <v>-316.641494</v>
      </c>
      <c r="O2188" s="50" t="n">
        <f aca="false">FilterPk!M$34</f>
        <v>137.057149</v>
      </c>
      <c r="P2188" s="50" t="n">
        <f aca="false">FilterPk!N$34</f>
        <v>0</v>
      </c>
      <c r="Q2188" s="51" t="n">
        <f aca="false">FilterPk!O$34</f>
        <v>-179.584345</v>
      </c>
    </row>
    <row r="2189" customFormat="false" ht="12.75" hidden="false" customHeight="false" outlineLevel="0" collapsed="false">
      <c r="B2189" s="85" t="str">
        <f aca="false">FilterPk!A$35</f>
        <v>Doug Gilbert-Smith</v>
      </c>
      <c r="C2189" s="13" t="n">
        <f aca="false">C2188+1</f>
        <v>2188</v>
      </c>
      <c r="D2189" s="50" t="n">
        <f aca="false">FilterPk!B$35</f>
        <v>0</v>
      </c>
      <c r="E2189" s="50" t="n">
        <f aca="false">FilterPk!C$35</f>
        <v>0</v>
      </c>
      <c r="F2189" s="50" t="n">
        <f aca="false">FilterPk!D$35</f>
        <v>-34.907</v>
      </c>
      <c r="G2189" s="50" t="n">
        <f aca="false">FilterPk!E$35</f>
        <v>38.473605</v>
      </c>
      <c r="H2189" s="50" t="n">
        <f aca="false">FilterPk!F$35</f>
        <v>-29.642523</v>
      </c>
      <c r="I2189" s="50" t="n">
        <f aca="false">FilterPk!G$35</f>
        <v>30.491272</v>
      </c>
      <c r="J2189" s="50" t="n">
        <f aca="false">FilterPk!H$35</f>
        <v>0</v>
      </c>
      <c r="K2189" s="50" t="n">
        <f aca="false">FilterPk!I$35</f>
        <v>90.452808</v>
      </c>
      <c r="L2189" s="50" t="n">
        <f aca="false">FilterPk!J$35</f>
        <v>0</v>
      </c>
      <c r="M2189" s="50" t="n">
        <f aca="false">FilterPk!K$35</f>
        <v>14.574853</v>
      </c>
      <c r="N2189" s="50" t="n">
        <f aca="false">FilterPk!L$35</f>
        <v>109.443015</v>
      </c>
      <c r="O2189" s="50" t="n">
        <f aca="false">FilterPk!M$35</f>
        <v>94.93307</v>
      </c>
      <c r="P2189" s="50" t="n">
        <f aca="false">FilterPk!N$35</f>
        <v>-157.516125</v>
      </c>
      <c r="Q2189" s="51" t="n">
        <f aca="false">FilterPk!O$35</f>
        <v>46.85996</v>
      </c>
    </row>
    <row r="2190" customFormat="false" ht="12.75" hidden="false" customHeight="false" outlineLevel="0" collapsed="false">
      <c r="B2190" s="85" t="str">
        <f aca="false">FilterPk!A$36</f>
        <v>Rogers Herndon</v>
      </c>
      <c r="C2190" s="13" t="n">
        <f aca="false">C2189+1</f>
        <v>2189</v>
      </c>
      <c r="D2190" s="50" t="n">
        <f aca="false">FilterPk!B$36</f>
        <v>0</v>
      </c>
      <c r="E2190" s="50" t="n">
        <f aca="false">FilterPk!C$36</f>
        <v>0</v>
      </c>
      <c r="F2190" s="50" t="n">
        <f aca="false">FilterPk!D$36</f>
        <v>-16.269581</v>
      </c>
      <c r="G2190" s="50" t="n">
        <f aca="false">FilterPk!E$36</f>
        <v>-36.150495</v>
      </c>
      <c r="H2190" s="50" t="n">
        <f aca="false">FilterPk!F$36</f>
        <v>-105.080472</v>
      </c>
      <c r="I2190" s="50" t="n">
        <f aca="false">FilterPk!G$36</f>
        <v>-21.496839</v>
      </c>
      <c r="J2190" s="50" t="n">
        <f aca="false">FilterPk!H$36</f>
        <v>76.011979</v>
      </c>
      <c r="K2190" s="50" t="n">
        <f aca="false">FilterPk!I$36</f>
        <v>315.376651</v>
      </c>
      <c r="L2190" s="50" t="n">
        <f aca="false">FilterPk!J$36</f>
        <v>0.622678</v>
      </c>
      <c r="M2190" s="50" t="n">
        <f aca="false">FilterPk!K$36</f>
        <v>131.855286</v>
      </c>
      <c r="N2190" s="50" t="n">
        <f aca="false">FilterPk!L$36</f>
        <v>344.869207</v>
      </c>
      <c r="O2190" s="50" t="n">
        <f aca="false">FilterPk!M$36</f>
        <v>500.495437</v>
      </c>
      <c r="P2190" s="50" t="n">
        <f aca="false">FilterPk!N$36</f>
        <v>0</v>
      </c>
      <c r="Q2190" s="51" t="n">
        <f aca="false">FilterPk!O$36</f>
        <v>845.364644</v>
      </c>
    </row>
    <row r="2191" customFormat="false" ht="12.75" hidden="false" customHeight="false" outlineLevel="0" collapsed="false">
      <c r="B2191" s="85" t="str">
        <f aca="false">FilterPk!A$37</f>
        <v>Dana Davis</v>
      </c>
      <c r="C2191" s="13" t="n">
        <f aca="false">C2190+1</f>
        <v>2190</v>
      </c>
      <c r="D2191" s="50" t="n">
        <f aca="false">FilterPk!B$37</f>
        <v>0</v>
      </c>
      <c r="E2191" s="50" t="n">
        <f aca="false">FilterPk!C$37</f>
        <v>0</v>
      </c>
      <c r="F2191" s="50" t="n">
        <f aca="false">FilterPk!D$37</f>
        <v>4.986714</v>
      </c>
      <c r="G2191" s="50" t="n">
        <f aca="false">FilterPk!E$37</f>
        <v>-10.425106</v>
      </c>
      <c r="H2191" s="50" t="n">
        <f aca="false">FilterPk!F$37</f>
        <v>34.582944</v>
      </c>
      <c r="I2191" s="50" t="n">
        <f aca="false">FilterPk!G$37</f>
        <v>31.966656</v>
      </c>
      <c r="J2191" s="50" t="n">
        <f aca="false">FilterPk!H$37</f>
        <v>34.267547</v>
      </c>
      <c r="K2191" s="50" t="n">
        <f aca="false">FilterPk!I$37</f>
        <v>70.027981</v>
      </c>
      <c r="L2191" s="50" t="n">
        <f aca="false">FilterPk!J$37</f>
        <v>33.814965</v>
      </c>
      <c r="M2191" s="50" t="n">
        <f aca="false">FilterPk!K$37</f>
        <v>44.191074</v>
      </c>
      <c r="N2191" s="50" t="n">
        <f aca="false">FilterPk!L$37</f>
        <v>243.412775</v>
      </c>
      <c r="O2191" s="50" t="n">
        <f aca="false">FilterPk!M$37</f>
        <v>27.55263</v>
      </c>
      <c r="P2191" s="50" t="n">
        <f aca="false">FilterPk!N$37</f>
        <v>0</v>
      </c>
      <c r="Q2191" s="51" t="n">
        <f aca="false">FilterPk!O$37</f>
        <v>270.965405</v>
      </c>
    </row>
    <row r="2192" customFormat="false" ht="12.75" hidden="false" customHeight="false" outlineLevel="0" collapsed="false">
      <c r="B2192" s="85" t="str">
        <f aca="false">FilterPk!A$38</f>
        <v>Tom May</v>
      </c>
      <c r="C2192" s="13" t="n">
        <f aca="false">C2191+1</f>
        <v>2191</v>
      </c>
      <c r="D2192" s="50" t="n">
        <f aca="false">FilterPk!B$38</f>
        <v>0</v>
      </c>
      <c r="E2192" s="50" t="n">
        <f aca="false">FilterPk!C$38</f>
        <v>0</v>
      </c>
      <c r="F2192" s="50" t="n">
        <f aca="false">FilterPk!D$38</f>
        <v>0</v>
      </c>
      <c r="G2192" s="50" t="n">
        <f aca="false">FilterPk!E$38</f>
        <v>0</v>
      </c>
      <c r="H2192" s="50" t="n">
        <f aca="false">FilterPk!F$38</f>
        <v>0</v>
      </c>
      <c r="I2192" s="50" t="n">
        <f aca="false">FilterPk!G$38</f>
        <v>0</v>
      </c>
      <c r="J2192" s="50" t="n">
        <f aca="false">FilterPk!H$38</f>
        <v>0</v>
      </c>
      <c r="K2192" s="50" t="n">
        <f aca="false">FilterPk!I$38</f>
        <v>0</v>
      </c>
      <c r="L2192" s="50" t="n">
        <f aca="false">FilterPk!J$38</f>
        <v>0</v>
      </c>
      <c r="M2192" s="50" t="n">
        <f aca="false">FilterPk!K$38</f>
        <v>0</v>
      </c>
      <c r="N2192" s="50" t="n">
        <f aca="false">FilterPk!L$38</f>
        <v>0</v>
      </c>
      <c r="O2192" s="50" t="n">
        <f aca="false">FilterPk!M$38</f>
        <v>0</v>
      </c>
      <c r="P2192" s="50" t="n">
        <f aca="false">FilterPk!N$38</f>
        <v>0</v>
      </c>
      <c r="Q2192" s="51" t="n">
        <f aca="false">FilterPk!O$38</f>
        <v>0</v>
      </c>
    </row>
    <row r="2193" customFormat="false" ht="12.75" hidden="false" customHeight="false" outlineLevel="0" collapsed="false">
      <c r="B2193" s="85" t="str">
        <f aca="false">FilterPk!A$39</f>
        <v>Clint Dean</v>
      </c>
      <c r="C2193" s="13" t="n">
        <f aca="false">C2192+1</f>
        <v>2192</v>
      </c>
      <c r="D2193" s="50" t="n">
        <f aca="false">FilterPk!B$39</f>
        <v>0</v>
      </c>
      <c r="E2193" s="50" t="n">
        <f aca="false">FilterPk!C$39</f>
        <v>0</v>
      </c>
      <c r="F2193" s="50" t="n">
        <f aca="false">FilterPk!D$39</f>
        <v>-27.9256</v>
      </c>
      <c r="G2193" s="50" t="n">
        <f aca="false">FilterPk!E$39</f>
        <v>0</v>
      </c>
      <c r="H2193" s="50" t="n">
        <f aca="false">FilterPk!F$39</f>
        <v>0</v>
      </c>
      <c r="I2193" s="50" t="n">
        <f aca="false">FilterPk!G$39</f>
        <v>0</v>
      </c>
      <c r="J2193" s="50" t="n">
        <f aca="false">FilterPk!H$39</f>
        <v>0</v>
      </c>
      <c r="K2193" s="50" t="n">
        <f aca="false">FilterPk!I$39</f>
        <v>0</v>
      </c>
      <c r="L2193" s="50" t="n">
        <f aca="false">FilterPk!J$39</f>
        <v>0</v>
      </c>
      <c r="M2193" s="50" t="n">
        <f aca="false">FilterPk!K$39</f>
        <v>0</v>
      </c>
      <c r="N2193" s="50" t="n">
        <f aca="false">FilterPk!L$39</f>
        <v>-27.9256</v>
      </c>
      <c r="O2193" s="50" t="n">
        <f aca="false">FilterPk!M$39</f>
        <v>0</v>
      </c>
      <c r="P2193" s="50" t="n">
        <f aca="false">FilterPk!N$39</f>
        <v>0</v>
      </c>
      <c r="Q2193" s="51" t="n">
        <f aca="false">FilterPk!O$39</f>
        <v>-27.9256</v>
      </c>
    </row>
    <row r="2194" customFormat="false" ht="12.75" hidden="false" customHeight="false" outlineLevel="0" collapsed="false">
      <c r="B2194" s="85" t="str">
        <f aca="false">FilterPk!A$40</f>
        <v>Rob Benson</v>
      </c>
      <c r="C2194" s="13" t="n">
        <f aca="false">C2193+1</f>
        <v>2193</v>
      </c>
      <c r="D2194" s="50" t="n">
        <f aca="false">FilterPk!B$40</f>
        <v>0</v>
      </c>
      <c r="E2194" s="50" t="n">
        <f aca="false">FilterPk!C$40</f>
        <v>0</v>
      </c>
      <c r="F2194" s="50" t="n">
        <f aca="false">FilterPk!D$40</f>
        <v>0</v>
      </c>
      <c r="G2194" s="50" t="n">
        <f aca="false">FilterPk!E$40</f>
        <v>-76.947211</v>
      </c>
      <c r="H2194" s="50" t="n">
        <f aca="false">FilterPk!F$40</f>
        <v>0</v>
      </c>
      <c r="I2194" s="50" t="n">
        <f aca="false">FilterPk!G$40</f>
        <v>0</v>
      </c>
      <c r="J2194" s="50" t="n">
        <f aca="false">FilterPk!H$40</f>
        <v>0</v>
      </c>
      <c r="K2194" s="50" t="n">
        <f aca="false">FilterPk!I$40</f>
        <v>0</v>
      </c>
      <c r="L2194" s="50" t="n">
        <f aca="false">FilterPk!J$40</f>
        <v>0</v>
      </c>
      <c r="M2194" s="50" t="n">
        <f aca="false">FilterPk!K$40</f>
        <v>0</v>
      </c>
      <c r="N2194" s="50" t="n">
        <f aca="false">FilterPk!L$40</f>
        <v>-76.947211</v>
      </c>
      <c r="O2194" s="50" t="n">
        <f aca="false">FilterPk!M$40</f>
        <v>0</v>
      </c>
      <c r="P2194" s="50" t="n">
        <f aca="false">FilterPk!N$40</f>
        <v>0</v>
      </c>
      <c r="Q2194" s="51" t="n">
        <f aca="false">FilterPk!O$40</f>
        <v>-76.947211</v>
      </c>
    </row>
    <row r="2195" customFormat="false" ht="12.75" hidden="false" customHeight="false" outlineLevel="0" collapsed="false">
      <c r="B2195" s="85" t="str">
        <f aca="false">FilterPk!A$41</f>
        <v>Matt Lorenz</v>
      </c>
      <c r="C2195" s="13" t="n">
        <f aca="false">C2194+1</f>
        <v>2194</v>
      </c>
      <c r="D2195" s="50" t="n">
        <f aca="false">FilterPk!B$41</f>
        <v>0</v>
      </c>
      <c r="E2195" s="50" t="n">
        <f aca="false">FilterPk!C$41</f>
        <v>0</v>
      </c>
      <c r="F2195" s="50" t="n">
        <f aca="false">FilterPk!D$41</f>
        <v>0</v>
      </c>
      <c r="G2195" s="50" t="n">
        <f aca="false">FilterPk!E$41</f>
        <v>0</v>
      </c>
      <c r="H2195" s="50" t="n">
        <f aca="false">FilterPk!F$41</f>
        <v>0</v>
      </c>
      <c r="I2195" s="50" t="n">
        <f aca="false">FilterPk!G$41</f>
        <v>0</v>
      </c>
      <c r="J2195" s="50" t="n">
        <f aca="false">FilterPk!H$41</f>
        <v>0</v>
      </c>
      <c r="K2195" s="50" t="n">
        <f aca="false">FilterPk!I$41</f>
        <v>0</v>
      </c>
      <c r="L2195" s="50" t="n">
        <f aca="false">FilterPk!J$41</f>
        <v>0</v>
      </c>
      <c r="M2195" s="50" t="n">
        <f aca="false">FilterPk!K$41</f>
        <v>0</v>
      </c>
      <c r="N2195" s="50" t="n">
        <f aca="false">FilterPk!L$41</f>
        <v>0</v>
      </c>
      <c r="O2195" s="50" t="n">
        <f aca="false">FilterPk!M$41</f>
        <v>0</v>
      </c>
      <c r="P2195" s="50" t="n">
        <f aca="false">FilterPk!N$41</f>
        <v>0</v>
      </c>
      <c r="Q2195" s="51" t="n">
        <f aca="false">FilterPk!O$41</f>
        <v>0</v>
      </c>
    </row>
    <row r="2196" customFormat="false" ht="12.75" hidden="false" customHeight="false" outlineLevel="0" collapsed="false">
      <c r="B2196" s="85" t="str">
        <f aca="false">FilterPk!A$42</f>
        <v>John Forney</v>
      </c>
      <c r="C2196" s="13" t="n">
        <f aca="false">C2195+1</f>
        <v>2195</v>
      </c>
      <c r="D2196" s="50" t="n">
        <f aca="false">FilterPk!B$42</f>
        <v>0</v>
      </c>
      <c r="E2196" s="50" t="n">
        <f aca="false">FilterPk!C$42</f>
        <v>0</v>
      </c>
      <c r="F2196" s="50" t="n">
        <f aca="false">FilterPk!D$42</f>
        <v>0</v>
      </c>
      <c r="G2196" s="50" t="n">
        <f aca="false">FilterPk!E$42</f>
        <v>0</v>
      </c>
      <c r="H2196" s="50" t="n">
        <f aca="false">FilterPk!F$42</f>
        <v>0</v>
      </c>
      <c r="I2196" s="50" t="n">
        <f aca="false">FilterPk!G$42</f>
        <v>0</v>
      </c>
      <c r="J2196" s="50" t="n">
        <f aca="false">FilterPk!H$42</f>
        <v>0</v>
      </c>
      <c r="K2196" s="50" t="n">
        <f aca="false">FilterPk!I$42</f>
        <v>0</v>
      </c>
      <c r="L2196" s="50" t="n">
        <f aca="false">FilterPk!J$42</f>
        <v>0</v>
      </c>
      <c r="M2196" s="50" t="n">
        <f aca="false">FilterPk!K$42</f>
        <v>0</v>
      </c>
      <c r="N2196" s="50" t="n">
        <f aca="false">FilterPk!L$42</f>
        <v>0</v>
      </c>
      <c r="O2196" s="50" t="n">
        <f aca="false">FilterPk!M$42</f>
        <v>0</v>
      </c>
      <c r="P2196" s="50" t="n">
        <f aca="false">FilterPk!N$42</f>
        <v>0</v>
      </c>
      <c r="Q2196" s="51" t="n">
        <f aca="false">FilterPk!O$42</f>
        <v>0</v>
      </c>
    </row>
    <row r="2197" customFormat="false" ht="12.75" hidden="false" customHeight="false" outlineLevel="0" collapsed="false">
      <c r="B2197" s="85" t="str">
        <f aca="false">FilterPk!A$43</f>
        <v>Mike Carson</v>
      </c>
      <c r="C2197" s="13" t="n">
        <f aca="false">C2196+1</f>
        <v>2196</v>
      </c>
      <c r="D2197" s="50" t="n">
        <f aca="false">FilterPk!B$43</f>
        <v>0</v>
      </c>
      <c r="E2197" s="50" t="n">
        <f aca="false">FilterPk!C$43</f>
        <v>0</v>
      </c>
      <c r="F2197" s="50" t="n">
        <f aca="false">FilterPk!D$43</f>
        <v>0</v>
      </c>
      <c r="G2197" s="50" t="n">
        <f aca="false">FilterPk!E$43</f>
        <v>0</v>
      </c>
      <c r="H2197" s="50" t="n">
        <f aca="false">FilterPk!F$43</f>
        <v>0</v>
      </c>
      <c r="I2197" s="50" t="n">
        <f aca="false">FilterPk!G$43</f>
        <v>0</v>
      </c>
      <c r="J2197" s="50" t="n">
        <f aca="false">FilterPk!H$43</f>
        <v>0</v>
      </c>
      <c r="K2197" s="50" t="n">
        <f aca="false">FilterPk!I$43</f>
        <v>0</v>
      </c>
      <c r="L2197" s="50" t="n">
        <f aca="false">FilterPk!J$43</f>
        <v>0</v>
      </c>
      <c r="M2197" s="50" t="n">
        <f aca="false">FilterPk!K$43</f>
        <v>0</v>
      </c>
      <c r="N2197" s="50" t="n">
        <f aca="false">FilterPk!L$43</f>
        <v>0</v>
      </c>
      <c r="O2197" s="50" t="n">
        <f aca="false">FilterPk!M$43</f>
        <v>0</v>
      </c>
      <c r="P2197" s="50" t="n">
        <f aca="false">FilterPk!N$43</f>
        <v>0</v>
      </c>
      <c r="Q2197" s="51" t="n">
        <f aca="false">FilterPk!O$43</f>
        <v>0</v>
      </c>
    </row>
    <row r="2198" customFormat="false" ht="12.75" hidden="false" customHeight="false" outlineLevel="0" collapsed="false">
      <c r="B2198" s="85" t="str">
        <f aca="false">FilterPk!A$44</f>
        <v>Chris Dorland</v>
      </c>
      <c r="C2198" s="13" t="n">
        <f aca="false">C2197+1</f>
        <v>2197</v>
      </c>
      <c r="D2198" s="50" t="n">
        <f aca="false">FilterPk!B$44</f>
        <v>0</v>
      </c>
      <c r="E2198" s="50" t="n">
        <f aca="false">FilterPk!C$44</f>
        <v>0</v>
      </c>
      <c r="F2198" s="50" t="n">
        <f aca="false">FilterPk!D$44</f>
        <v>0</v>
      </c>
      <c r="G2198" s="50" t="n">
        <f aca="false">FilterPk!E$44</f>
        <v>0</v>
      </c>
      <c r="H2198" s="50" t="n">
        <f aca="false">FilterPk!F$44</f>
        <v>0</v>
      </c>
      <c r="I2198" s="50" t="n">
        <f aca="false">FilterPk!G$44</f>
        <v>0</v>
      </c>
      <c r="J2198" s="50" t="n">
        <f aca="false">FilterPk!H$44</f>
        <v>0</v>
      </c>
      <c r="K2198" s="50" t="n">
        <f aca="false">FilterPk!I$44</f>
        <v>0</v>
      </c>
      <c r="L2198" s="50" t="n">
        <f aca="false">FilterPk!J$44</f>
        <v>0</v>
      </c>
      <c r="M2198" s="50" t="n">
        <f aca="false">FilterPk!K$44</f>
        <v>0</v>
      </c>
      <c r="N2198" s="50" t="n">
        <f aca="false">FilterPk!L$44</f>
        <v>0</v>
      </c>
      <c r="O2198" s="50" t="n">
        <f aca="false">FilterPk!M$44</f>
        <v>0</v>
      </c>
      <c r="P2198" s="50" t="n">
        <f aca="false">FilterPk!N$44</f>
        <v>0</v>
      </c>
      <c r="Q2198" s="51" t="n">
        <f aca="false">FilterPk!O$44</f>
        <v>0</v>
      </c>
    </row>
    <row r="2199" customFormat="false" ht="12.75" hidden="false" customHeight="false" outlineLevel="0" collapsed="false">
      <c r="B2199" s="85" t="str">
        <f aca="false">FilterPk!A$45</f>
        <v>Jeff King</v>
      </c>
      <c r="C2199" s="13" t="n">
        <f aca="false">C2198+1</f>
        <v>2198</v>
      </c>
      <c r="D2199" s="50" t="n">
        <f aca="false">FilterPk!B$45</f>
        <v>0</v>
      </c>
      <c r="E2199" s="50" t="n">
        <f aca="false">FilterPk!C$45</f>
        <v>0</v>
      </c>
      <c r="F2199" s="50" t="n">
        <f aca="false">FilterPk!D$45</f>
        <v>0</v>
      </c>
      <c r="G2199" s="50" t="n">
        <f aca="false">FilterPk!E$45</f>
        <v>0</v>
      </c>
      <c r="H2199" s="50" t="n">
        <f aca="false">FilterPk!F$45</f>
        <v>0</v>
      </c>
      <c r="I2199" s="50" t="n">
        <f aca="false">FilterPk!G$45</f>
        <v>0</v>
      </c>
      <c r="J2199" s="50" t="n">
        <f aca="false">FilterPk!H$45</f>
        <v>0</v>
      </c>
      <c r="K2199" s="50" t="n">
        <f aca="false">FilterPk!I$45</f>
        <v>0</v>
      </c>
      <c r="L2199" s="50" t="n">
        <f aca="false">FilterPk!J$45</f>
        <v>0</v>
      </c>
      <c r="M2199" s="50" t="n">
        <f aca="false">FilterPk!K$45</f>
        <v>0</v>
      </c>
      <c r="N2199" s="50" t="n">
        <f aca="false">FilterPk!L$45</f>
        <v>0</v>
      </c>
      <c r="O2199" s="50" t="n">
        <f aca="false">FilterPk!M$45</f>
        <v>0</v>
      </c>
      <c r="P2199" s="50" t="n">
        <f aca="false">FilterPk!N$45</f>
        <v>0</v>
      </c>
      <c r="Q2199" s="51" t="n">
        <f aca="false">FilterPk!O$45</f>
        <v>0</v>
      </c>
    </row>
    <row r="2200" customFormat="false" ht="12.75" hidden="false" customHeight="false" outlineLevel="0" collapsed="false">
      <c r="B2200" s="85" t="n">
        <f aca="false">FilterPk!A$46</f>
        <v>0</v>
      </c>
      <c r="C2200" s="13" t="n">
        <f aca="false">C2199+1</f>
        <v>2199</v>
      </c>
      <c r="D2200" s="50" t="n">
        <f aca="false">FilterPk!B$46</f>
        <v>0</v>
      </c>
      <c r="E2200" s="50" t="n">
        <f aca="false">FilterPk!C$46</f>
        <v>0</v>
      </c>
      <c r="F2200" s="50" t="n">
        <f aca="false">FilterPk!D$46</f>
        <v>0</v>
      </c>
      <c r="G2200" s="50" t="n">
        <f aca="false">FilterPk!E$46</f>
        <v>0</v>
      </c>
      <c r="H2200" s="50" t="n">
        <f aca="false">FilterPk!F$46</f>
        <v>0</v>
      </c>
      <c r="I2200" s="50" t="n">
        <f aca="false">FilterPk!G$46</f>
        <v>0</v>
      </c>
      <c r="J2200" s="50" t="n">
        <f aca="false">FilterPk!H$46</f>
        <v>0</v>
      </c>
      <c r="K2200" s="50" t="n">
        <f aca="false">FilterPk!I$46</f>
        <v>0</v>
      </c>
      <c r="L2200" s="50" t="n">
        <f aca="false">FilterPk!J$46</f>
        <v>0</v>
      </c>
      <c r="M2200" s="50" t="n">
        <f aca="false">FilterPk!K$46</f>
        <v>0</v>
      </c>
      <c r="N2200" s="50" t="n">
        <f aca="false">FilterPk!L$46</f>
        <v>0</v>
      </c>
      <c r="O2200" s="50" t="n">
        <f aca="false">FilterPk!M$46</f>
        <v>0</v>
      </c>
      <c r="P2200" s="50" t="n">
        <f aca="false">FilterPk!N$46</f>
        <v>0</v>
      </c>
      <c r="Q2200" s="51" t="n">
        <f aca="false">FilterPk!O$46</f>
        <v>0</v>
      </c>
    </row>
    <row r="2201" customFormat="false" ht="12.75" hidden="false" customHeight="false" outlineLevel="0" collapsed="false">
      <c r="B2201" s="87" t="n">
        <f aca="false">FilterPk!A$47</f>
        <v>0</v>
      </c>
      <c r="C2201" s="64" t="n">
        <f aca="false">C2200+1</f>
        <v>2200</v>
      </c>
      <c r="D2201" s="54" t="n">
        <f aca="false">FilterPk!B$47</f>
        <v>0</v>
      </c>
      <c r="E2201" s="54" t="n">
        <f aca="false">FilterPk!C$47</f>
        <v>0</v>
      </c>
      <c r="F2201" s="54" t="n">
        <f aca="false">FilterPk!D$47</f>
        <v>0</v>
      </c>
      <c r="G2201" s="54" t="n">
        <f aca="false">FilterPk!E$47</f>
        <v>0</v>
      </c>
      <c r="H2201" s="54" t="n">
        <f aca="false">FilterPk!F$47</f>
        <v>0</v>
      </c>
      <c r="I2201" s="54" t="n">
        <f aca="false">FilterPk!G$47</f>
        <v>0</v>
      </c>
      <c r="J2201" s="54" t="n">
        <f aca="false">FilterPk!H$47</f>
        <v>0</v>
      </c>
      <c r="K2201" s="54" t="n">
        <f aca="false">FilterPk!I$47</f>
        <v>0</v>
      </c>
      <c r="L2201" s="54" t="n">
        <f aca="false">FilterPk!J$47</f>
        <v>0</v>
      </c>
      <c r="M2201" s="54" t="n">
        <f aca="false">FilterPk!K$47</f>
        <v>0</v>
      </c>
      <c r="N2201" s="54" t="n">
        <f aca="false">FilterPk!L$47</f>
        <v>0</v>
      </c>
      <c r="O2201" s="54" t="n">
        <f aca="false">FilterPk!M$47</f>
        <v>0</v>
      </c>
      <c r="P2201" s="54" t="n">
        <f aca="false">FilterPk!N$47</f>
        <v>0</v>
      </c>
      <c r="Q2201" s="55" t="n">
        <f aca="false">FilterPk!O$47</f>
        <v>0</v>
      </c>
    </row>
    <row r="2202" customFormat="false" ht="12.75" hidden="false" customHeight="false" outlineLevel="0" collapsed="false">
      <c r="A2202" s="0" t="n">
        <f aca="false">A2162+1</f>
        <v>56</v>
      </c>
      <c r="B2202" s="57" t="n">
        <f aca="false">FilterPk!D$1</f>
        <v>36907</v>
      </c>
      <c r="C2202" s="58" t="n">
        <f aca="false">C2201+1</f>
        <v>2201</v>
      </c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83"/>
    </row>
    <row r="2203" customFormat="false" ht="12.75" hidden="false" customHeight="false" outlineLevel="0" collapsed="false">
      <c r="B2203" s="61"/>
      <c r="C2203" s="13" t="n">
        <f aca="false">C2202+1</f>
        <v>2202</v>
      </c>
      <c r="D2203" s="13"/>
      <c r="E2203" s="21" t="s">
        <v>5</v>
      </c>
      <c r="F2203" s="21" t="s">
        <v>6</v>
      </c>
      <c r="G2203" s="21" t="s">
        <v>7</v>
      </c>
      <c r="H2203" s="21" t="s">
        <v>8</v>
      </c>
      <c r="I2203" s="21" t="s">
        <v>9</v>
      </c>
      <c r="J2203" s="21" t="s">
        <v>10</v>
      </c>
      <c r="K2203" s="21" t="s">
        <v>11</v>
      </c>
      <c r="L2203" s="21" t="s">
        <v>12</v>
      </c>
      <c r="M2203" s="21" t="s">
        <v>13</v>
      </c>
      <c r="N2203" s="21" t="s">
        <v>14</v>
      </c>
      <c r="O2203" s="21" t="n">
        <v>2002</v>
      </c>
      <c r="P2203" s="21" t="s">
        <v>15</v>
      </c>
      <c r="Q2203" s="84" t="s">
        <v>16</v>
      </c>
    </row>
    <row r="2204" customFormat="false" ht="12.75" hidden="false" customHeight="false" outlineLevel="0" collapsed="false">
      <c r="B2204" s="85" t="str">
        <f aca="false">FilterPk!A$9</f>
        <v>Power positions</v>
      </c>
      <c r="C2204" s="13" t="n">
        <f aca="false">C2203+1</f>
        <v>2203</v>
      </c>
      <c r="D2204" s="13" t="s">
        <v>4</v>
      </c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86"/>
    </row>
    <row r="2205" customFormat="false" ht="12.75" hidden="false" customHeight="false" outlineLevel="0" collapsed="false">
      <c r="B2205" s="85" t="str">
        <f aca="false">FilterPk!A$10</f>
        <v>East Position</v>
      </c>
      <c r="C2205" s="13" t="n">
        <f aca="false">C2204+1</f>
        <v>2204</v>
      </c>
      <c r="D2205" s="50" t="n">
        <f aca="false">FilterPk!B$10</f>
        <v>34784396.7946123</v>
      </c>
      <c r="E2205" s="50" t="n">
        <f aca="false">FilterPk!C$10</f>
        <v>75045.54</v>
      </c>
      <c r="F2205" s="50" t="n">
        <f aca="false">FilterPk!D$10</f>
        <v>84629.15</v>
      </c>
      <c r="G2205" s="50" t="n">
        <f aca="false">FilterPk!E$10</f>
        <v>1358824.72</v>
      </c>
      <c r="H2205" s="50" t="n">
        <f aca="false">FilterPk!F$10</f>
        <v>1120662.53</v>
      </c>
      <c r="I2205" s="50" t="n">
        <f aca="false">FilterPk!G$10</f>
        <v>422841.14</v>
      </c>
      <c r="J2205" s="50" t="n">
        <f aca="false">FilterPk!H$10</f>
        <v>788810.55</v>
      </c>
      <c r="K2205" s="50" t="n">
        <f aca="false">FilterPk!I$10</f>
        <v>1076253.71</v>
      </c>
      <c r="L2205" s="50" t="n">
        <f aca="false">FilterPk!J$10</f>
        <v>363159.42</v>
      </c>
      <c r="M2205" s="50" t="n">
        <f aca="false">FilterPk!K$10</f>
        <v>5764043.19</v>
      </c>
      <c r="N2205" s="50" t="n">
        <f aca="false">FilterPk!L$10</f>
        <v>11054269.95</v>
      </c>
      <c r="O2205" s="50" t="n">
        <f aca="false">FilterPk!M$10</f>
        <v>3650317.45</v>
      </c>
      <c r="P2205" s="50" t="n">
        <f aca="false">FilterPk!N$10</f>
        <v>-1642778.44</v>
      </c>
      <c r="Q2205" s="51" t="n">
        <f aca="false">FilterPk!O$10</f>
        <v>13061808.96</v>
      </c>
    </row>
    <row r="2206" customFormat="false" ht="12.75" hidden="false" customHeight="false" outlineLevel="0" collapsed="false">
      <c r="B2206" s="85" t="str">
        <f aca="false">FilterPk!A$11</f>
        <v>East Power Mgmt</v>
      </c>
      <c r="C2206" s="13" t="n">
        <f aca="false">C2205+1</f>
        <v>2205</v>
      </c>
      <c r="D2206" s="50" t="n">
        <f aca="false">FilterPk!B$11</f>
        <v>7547347.04451418</v>
      </c>
      <c r="E2206" s="50" t="n">
        <f aca="false">FilterPk!C$11</f>
        <v>43646.27</v>
      </c>
      <c r="F2206" s="50" t="n">
        <f aca="false">FilterPk!D$11</f>
        <v>-98133.28</v>
      </c>
      <c r="G2206" s="50" t="n">
        <f aca="false">FilterPk!E$11</f>
        <v>107993.78</v>
      </c>
      <c r="H2206" s="50" t="n">
        <f aca="false">FilterPk!F$11</f>
        <v>155786.29</v>
      </c>
      <c r="I2206" s="50" t="n">
        <f aca="false">FilterPk!G$11</f>
        <v>89357.34</v>
      </c>
      <c r="J2206" s="50" t="n">
        <f aca="false">FilterPk!H$11</f>
        <v>247101.13</v>
      </c>
      <c r="K2206" s="50" t="n">
        <f aca="false">FilterPk!I$11</f>
        <v>307386.28</v>
      </c>
      <c r="L2206" s="50" t="n">
        <f aca="false">FilterPk!J$11</f>
        <v>108209.05</v>
      </c>
      <c r="M2206" s="50" t="n">
        <f aca="false">FilterPk!K$11</f>
        <v>1338376.99</v>
      </c>
      <c r="N2206" s="50" t="n">
        <f aca="false">FilterPk!L$11</f>
        <v>2299723.85</v>
      </c>
      <c r="O2206" s="50" t="n">
        <f aca="false">FilterPk!M$11</f>
        <v>606348.53</v>
      </c>
      <c r="P2206" s="50" t="n">
        <f aca="false">FilterPk!N$11</f>
        <v>61912.21</v>
      </c>
      <c r="Q2206" s="51" t="n">
        <f aca="false">FilterPk!O$11</f>
        <v>2967984.59</v>
      </c>
    </row>
    <row r="2207" customFormat="false" ht="12.75" hidden="false" customHeight="false" outlineLevel="0" collapsed="false">
      <c r="B2207" s="85" t="str">
        <f aca="false">FilterPk!A$12</f>
        <v>Long Term Options</v>
      </c>
      <c r="C2207" s="13" t="n">
        <f aca="false">C2206+1</f>
        <v>2206</v>
      </c>
      <c r="D2207" s="50" t="n">
        <f aca="false">FilterPk!B$12</f>
        <v>0</v>
      </c>
      <c r="E2207" s="50" t="n">
        <f aca="false">FilterPk!C$12</f>
        <v>0</v>
      </c>
      <c r="F2207" s="50" t="n">
        <f aca="false">FilterPk!D$12</f>
        <v>0</v>
      </c>
      <c r="G2207" s="50" t="n">
        <f aca="false">FilterPk!E$12</f>
        <v>0</v>
      </c>
      <c r="H2207" s="50" t="n">
        <f aca="false">FilterPk!F$12</f>
        <v>0</v>
      </c>
      <c r="I2207" s="50" t="n">
        <f aca="false">FilterPk!G$12</f>
        <v>0</v>
      </c>
      <c r="J2207" s="50" t="n">
        <f aca="false">FilterPk!H$12</f>
        <v>0</v>
      </c>
      <c r="K2207" s="50" t="n">
        <f aca="false">FilterPk!I$12</f>
        <v>0</v>
      </c>
      <c r="L2207" s="50" t="n">
        <f aca="false">FilterPk!J$12</f>
        <v>0</v>
      </c>
      <c r="M2207" s="50" t="n">
        <f aca="false">FilterPk!K$12</f>
        <v>0</v>
      </c>
      <c r="N2207" s="50" t="n">
        <f aca="false">FilterPk!L$12</f>
        <v>0</v>
      </c>
      <c r="O2207" s="50" t="n">
        <f aca="false">FilterPk!M$12</f>
        <v>0</v>
      </c>
      <c r="P2207" s="50" t="n">
        <f aca="false">FilterPk!N$12</f>
        <v>0</v>
      </c>
      <c r="Q2207" s="51" t="n">
        <f aca="false">FilterPk!O$12</f>
        <v>0</v>
      </c>
    </row>
    <row r="2208" customFormat="false" ht="12.75" hidden="false" customHeight="false" outlineLevel="0" collapsed="false">
      <c r="B2208" s="85" t="str">
        <f aca="false">FilterPk!A$13</f>
        <v>LT-MIDWEST</v>
      </c>
      <c r="C2208" s="13" t="n">
        <f aca="false">C2207+1</f>
        <v>2207</v>
      </c>
      <c r="D2208" s="50" t="n">
        <f aca="false">FilterPk!B$13</f>
        <v>7151089.47366245</v>
      </c>
      <c r="E2208" s="50" t="n">
        <f aca="false">FilterPk!C$13</f>
        <v>48283.08</v>
      </c>
      <c r="F2208" s="50" t="n">
        <f aca="false">FilterPk!D$13</f>
        <v>-141448.54</v>
      </c>
      <c r="G2208" s="50" t="n">
        <f aca="false">FilterPk!E$13</f>
        <v>574622.66</v>
      </c>
      <c r="H2208" s="50" t="n">
        <f aca="false">FilterPk!F$13</f>
        <v>298097.27</v>
      </c>
      <c r="I2208" s="50" t="n">
        <f aca="false">FilterPk!G$13</f>
        <v>249481.43</v>
      </c>
      <c r="J2208" s="50" t="n">
        <f aca="false">FilterPk!H$13</f>
        <v>119379.88</v>
      </c>
      <c r="K2208" s="50" t="n">
        <f aca="false">FilterPk!I$13</f>
        <v>25994.27</v>
      </c>
      <c r="L2208" s="50" t="n">
        <f aca="false">FilterPk!J$13</f>
        <v>156242.15</v>
      </c>
      <c r="M2208" s="50" t="n">
        <f aca="false">FilterPk!K$13</f>
        <v>1762908.33</v>
      </c>
      <c r="N2208" s="50" t="n">
        <f aca="false">FilterPk!L$13</f>
        <v>3093560.53</v>
      </c>
      <c r="O2208" s="50" t="n">
        <f aca="false">FilterPk!M$13</f>
        <v>565730</v>
      </c>
      <c r="P2208" s="50" t="n">
        <f aca="false">FilterPk!N$13</f>
        <v>-439379.19</v>
      </c>
      <c r="Q2208" s="51" t="n">
        <f aca="false">FilterPk!O$13</f>
        <v>3219911.34</v>
      </c>
    </row>
    <row r="2209" customFormat="false" ht="12.75" hidden="false" customHeight="false" outlineLevel="0" collapsed="false">
      <c r="B2209" s="85" t="str">
        <f aca="false">FilterPk!A$14</f>
        <v>ST-ECAR</v>
      </c>
      <c r="C2209" s="13" t="n">
        <f aca="false">C2208+1</f>
        <v>2208</v>
      </c>
      <c r="D2209" s="50" t="n">
        <f aca="false">FilterPk!B$14</f>
        <v>238101.441960815</v>
      </c>
      <c r="E2209" s="50" t="n">
        <f aca="false">FilterPk!C$14</f>
        <v>13522.23</v>
      </c>
      <c r="F2209" s="50" t="n">
        <f aca="false">FilterPk!D$14</f>
        <v>15838.59</v>
      </c>
      <c r="G2209" s="50" t="n">
        <f aca="false">FilterPk!E$14</f>
        <v>0</v>
      </c>
      <c r="H2209" s="50" t="n">
        <f aca="false">FilterPk!F$14</f>
        <v>0</v>
      </c>
      <c r="I2209" s="50" t="n">
        <f aca="false">FilterPk!G$14</f>
        <v>0</v>
      </c>
      <c r="J2209" s="50" t="n">
        <f aca="false">FilterPk!H$14</f>
        <v>0</v>
      </c>
      <c r="K2209" s="50" t="n">
        <f aca="false">FilterPk!I$14</f>
        <v>0</v>
      </c>
      <c r="L2209" s="50" t="n">
        <f aca="false">FilterPk!J$14</f>
        <v>0</v>
      </c>
      <c r="M2209" s="50" t="n">
        <f aca="false">FilterPk!K$14</f>
        <v>0</v>
      </c>
      <c r="N2209" s="50" t="n">
        <f aca="false">FilterPk!L$14</f>
        <v>29360.82</v>
      </c>
      <c r="O2209" s="50" t="n">
        <f aca="false">FilterPk!M$14</f>
        <v>0</v>
      </c>
      <c r="P2209" s="50" t="n">
        <f aca="false">FilterPk!N$14</f>
        <v>0</v>
      </c>
      <c r="Q2209" s="51" t="n">
        <f aca="false">FilterPk!O$14</f>
        <v>29360.82</v>
      </c>
    </row>
    <row r="2210" customFormat="false" ht="12.75" hidden="false" customHeight="false" outlineLevel="0" collapsed="false">
      <c r="B2210" s="85" t="str">
        <f aca="false">FilterPk!A$15</f>
        <v>ST- MAPP</v>
      </c>
      <c r="C2210" s="13" t="n">
        <f aca="false">C2209+1</f>
        <v>2209</v>
      </c>
      <c r="D2210" s="50" t="n">
        <f aca="false">FilterPk!B$15</f>
        <v>254636.614020626</v>
      </c>
      <c r="E2210" s="50" t="n">
        <f aca="false">FilterPk!C$15</f>
        <v>795.43</v>
      </c>
      <c r="F2210" s="50" t="n">
        <f aca="false">FilterPk!D$15</f>
        <v>39596.48</v>
      </c>
      <c r="G2210" s="50" t="n">
        <f aca="false">FilterPk!E$15</f>
        <v>26009.8</v>
      </c>
      <c r="H2210" s="50" t="n">
        <f aca="false">FilterPk!F$15</f>
        <v>8238.75</v>
      </c>
      <c r="I2210" s="50" t="n">
        <f aca="false">FilterPk!G$15</f>
        <v>0</v>
      </c>
      <c r="J2210" s="50" t="n">
        <f aca="false">FilterPk!H$15</f>
        <v>0</v>
      </c>
      <c r="K2210" s="50" t="n">
        <f aca="false">FilterPk!I$15</f>
        <v>0</v>
      </c>
      <c r="L2210" s="50" t="n">
        <f aca="false">FilterPk!J$15</f>
        <v>0</v>
      </c>
      <c r="M2210" s="50" t="n">
        <f aca="false">FilterPk!K$15</f>
        <v>0</v>
      </c>
      <c r="N2210" s="50" t="n">
        <f aca="false">FilterPk!L$15</f>
        <v>74640.46</v>
      </c>
      <c r="O2210" s="50" t="n">
        <f aca="false">FilterPk!M$15</f>
        <v>0</v>
      </c>
      <c r="P2210" s="50" t="n">
        <f aca="false">FilterPk!N$15</f>
        <v>0</v>
      </c>
      <c r="Q2210" s="51" t="n">
        <f aca="false">FilterPk!O$15</f>
        <v>74640.46</v>
      </c>
    </row>
    <row r="2211" customFormat="false" ht="12.75" hidden="false" customHeight="false" outlineLevel="0" collapsed="false">
      <c r="B2211" s="85" t="str">
        <f aca="false">FilterPk!A$16</f>
        <v>ST- MAIN</v>
      </c>
      <c r="C2211" s="13" t="n">
        <f aca="false">C2210+1</f>
        <v>2210</v>
      </c>
      <c r="D2211" s="50" t="n">
        <f aca="false">FilterPk!B$16</f>
        <v>694293.253349893</v>
      </c>
      <c r="E2211" s="50" t="n">
        <f aca="false">FilterPk!C$16</f>
        <v>-2349.61</v>
      </c>
      <c r="F2211" s="50" t="n">
        <f aca="false">FilterPk!D$16</f>
        <v>15903</v>
      </c>
      <c r="G2211" s="50" t="n">
        <f aca="false">FilterPk!E$16</f>
        <v>69359.47</v>
      </c>
      <c r="H2211" s="50" t="n">
        <f aca="false">FilterPk!F$16</f>
        <v>0</v>
      </c>
      <c r="I2211" s="50" t="n">
        <f aca="false">FilterPk!G$16</f>
        <v>0</v>
      </c>
      <c r="J2211" s="50" t="n">
        <f aca="false">FilterPk!H$16</f>
        <v>0</v>
      </c>
      <c r="K2211" s="50" t="n">
        <f aca="false">FilterPk!I$16</f>
        <v>0</v>
      </c>
      <c r="L2211" s="50" t="n">
        <f aca="false">FilterPk!J$16</f>
        <v>0</v>
      </c>
      <c r="M2211" s="50" t="n">
        <f aca="false">FilterPk!K$16</f>
        <v>0</v>
      </c>
      <c r="N2211" s="50" t="n">
        <f aca="false">FilterPk!L$16</f>
        <v>82912.86</v>
      </c>
      <c r="O2211" s="50" t="n">
        <f aca="false">FilterPk!M$16</f>
        <v>0</v>
      </c>
      <c r="P2211" s="50" t="n">
        <f aca="false">FilterPk!N$16</f>
        <v>0</v>
      </c>
      <c r="Q2211" s="51" t="n">
        <f aca="false">FilterPk!O$16</f>
        <v>82912.86</v>
      </c>
    </row>
    <row r="2212" customFormat="false" ht="12.75" hidden="false" customHeight="false" outlineLevel="0" collapsed="false">
      <c r="B2212" s="85" t="str">
        <f aca="false">FilterPk!A$17</f>
        <v>MW-ANALYST</v>
      </c>
      <c r="C2212" s="13" t="n">
        <f aca="false">C2211+1</f>
        <v>2211</v>
      </c>
      <c r="D2212" s="50" t="n">
        <f aca="false">FilterPk!B$17</f>
        <v>0</v>
      </c>
      <c r="E2212" s="50" t="n">
        <f aca="false">FilterPk!C$17</f>
        <v>6363.4</v>
      </c>
      <c r="F2212" s="50" t="n">
        <f aca="false">FilterPk!D$17</f>
        <v>15838.59</v>
      </c>
      <c r="G2212" s="50" t="n">
        <f aca="false">FilterPk!E$17</f>
        <v>0</v>
      </c>
      <c r="H2212" s="50" t="n">
        <f aca="false">FilterPk!F$17</f>
        <v>0</v>
      </c>
      <c r="I2212" s="50" t="n">
        <f aca="false">FilterPk!G$17</f>
        <v>0</v>
      </c>
      <c r="J2212" s="50" t="n">
        <f aca="false">FilterPk!H$17</f>
        <v>0</v>
      </c>
      <c r="K2212" s="50" t="n">
        <f aca="false">FilterPk!I$17</f>
        <v>0</v>
      </c>
      <c r="L2212" s="50" t="n">
        <f aca="false">FilterPk!J$17</f>
        <v>0</v>
      </c>
      <c r="M2212" s="50" t="n">
        <f aca="false">FilterPk!K$17</f>
        <v>0</v>
      </c>
      <c r="N2212" s="50" t="n">
        <f aca="false">FilterPk!L$17</f>
        <v>22201.99</v>
      </c>
      <c r="O2212" s="50" t="n">
        <f aca="false">FilterPk!M$17</f>
        <v>0</v>
      </c>
      <c r="P2212" s="50" t="n">
        <f aca="false">FilterPk!N$17</f>
        <v>0</v>
      </c>
      <c r="Q2212" s="51" t="n">
        <f aca="false">FilterPk!O$17</f>
        <v>22201.99</v>
      </c>
    </row>
    <row r="2213" customFormat="false" ht="12.75" hidden="false" customHeight="false" outlineLevel="0" collapsed="false">
      <c r="B2213" s="85" t="str">
        <f aca="false">FilterPk!A$18</f>
        <v>LT-NE</v>
      </c>
      <c r="C2213" s="13" t="n">
        <f aca="false">C2212+1</f>
        <v>2212</v>
      </c>
      <c r="D2213" s="50" t="n">
        <f aca="false">FilterPk!B$18</f>
        <v>6187311.37539291</v>
      </c>
      <c r="E2213" s="50" t="n">
        <f aca="false">FilterPk!C$18</f>
        <v>-37254.47</v>
      </c>
      <c r="F2213" s="50" t="n">
        <f aca="false">FilterPk!D$18</f>
        <v>2562.91</v>
      </c>
      <c r="G2213" s="50" t="n">
        <f aca="false">FilterPk!E$18</f>
        <v>-23211.32</v>
      </c>
      <c r="H2213" s="50" t="n">
        <f aca="false">FilterPk!F$18</f>
        <v>263627.18</v>
      </c>
      <c r="I2213" s="50" t="n">
        <f aca="false">FilterPk!G$18</f>
        <v>-59813.36</v>
      </c>
      <c r="J2213" s="50" t="n">
        <f aca="false">FilterPk!H$18</f>
        <v>155752.04</v>
      </c>
      <c r="K2213" s="50" t="n">
        <f aca="false">FilterPk!I$18</f>
        <v>121018.38</v>
      </c>
      <c r="L2213" s="50" t="n">
        <f aca="false">FilterPk!J$18</f>
        <v>-53378.32</v>
      </c>
      <c r="M2213" s="50" t="n">
        <f aca="false">FilterPk!K$18</f>
        <v>995570.8</v>
      </c>
      <c r="N2213" s="50" t="n">
        <f aca="false">FilterPk!L$18</f>
        <v>1364873.84</v>
      </c>
      <c r="O2213" s="50" t="n">
        <f aca="false">FilterPk!M$18</f>
        <v>1053007.86</v>
      </c>
      <c r="P2213" s="50" t="n">
        <f aca="false">FilterPk!N$18</f>
        <v>-2593897.5</v>
      </c>
      <c r="Q2213" s="51" t="n">
        <f aca="false">FilterPk!O$18</f>
        <v>-176015.800000001</v>
      </c>
    </row>
    <row r="2214" customFormat="false" ht="12.75" hidden="false" customHeight="false" outlineLevel="0" collapsed="false">
      <c r="B2214" s="85" t="str">
        <f aca="false">FilterPk!A$19</f>
        <v>LT-PJM</v>
      </c>
      <c r="C2214" s="13" t="n">
        <f aca="false">C2213+1</f>
        <v>2213</v>
      </c>
      <c r="D2214" s="50" t="n">
        <f aca="false">FilterPk!B$19</f>
        <v>1818236.42109565</v>
      </c>
      <c r="E2214" s="50" t="n">
        <f aca="false">FilterPk!C$19</f>
        <v>25453.61</v>
      </c>
      <c r="F2214" s="50" t="n">
        <f aca="false">FilterPk!D$19</f>
        <v>45536</v>
      </c>
      <c r="G2214" s="50" t="n">
        <f aca="false">FilterPk!E$19</f>
        <v>312117.59</v>
      </c>
      <c r="H2214" s="50" t="n">
        <f aca="false">FilterPk!F$19</f>
        <v>211118</v>
      </c>
      <c r="I2214" s="50" t="n">
        <f aca="false">FilterPk!G$19</f>
        <v>0</v>
      </c>
      <c r="J2214" s="50" t="n">
        <f aca="false">FilterPk!H$19</f>
        <v>24536.25</v>
      </c>
      <c r="K2214" s="50" t="n">
        <f aca="false">FilterPk!I$19</f>
        <v>-12662.37</v>
      </c>
      <c r="L2214" s="50" t="n">
        <f aca="false">FilterPk!J$19</f>
        <v>-30078</v>
      </c>
      <c r="M2214" s="50" t="n">
        <f aca="false">FilterPk!K$19</f>
        <v>243523.27</v>
      </c>
      <c r="N2214" s="50" t="n">
        <f aca="false">FilterPk!L$19</f>
        <v>819544.35</v>
      </c>
      <c r="O2214" s="50" t="n">
        <f aca="false">FilterPk!M$19</f>
        <v>125485.18</v>
      </c>
      <c r="P2214" s="50" t="n">
        <f aca="false">FilterPk!N$19</f>
        <v>177105.54</v>
      </c>
      <c r="Q2214" s="51" t="n">
        <f aca="false">FilterPk!O$19</f>
        <v>1122135.07</v>
      </c>
    </row>
    <row r="2215" customFormat="false" ht="12.75" hidden="false" customHeight="false" outlineLevel="0" collapsed="false">
      <c r="B2215" s="85" t="str">
        <f aca="false">FilterPk!A$20</f>
        <v>LT- NY</v>
      </c>
      <c r="C2215" s="13" t="n">
        <f aca="false">C2214+1</f>
        <v>2214</v>
      </c>
      <c r="D2215" s="50" t="n">
        <f aca="false">FilterPk!B$20</f>
        <v>0</v>
      </c>
      <c r="E2215" s="50" t="n">
        <f aca="false">FilterPk!C$20</f>
        <v>-15908.51</v>
      </c>
      <c r="F2215" s="50" t="n">
        <f aca="false">FilterPk!D$20</f>
        <v>63126.67</v>
      </c>
      <c r="G2215" s="50" t="n">
        <f aca="false">FilterPk!E$20</f>
        <v>-17376.91</v>
      </c>
      <c r="H2215" s="50" t="n">
        <f aca="false">FilterPk!F$20</f>
        <v>0</v>
      </c>
      <c r="I2215" s="50" t="n">
        <f aca="false">FilterPk!G$20</f>
        <v>0</v>
      </c>
      <c r="J2215" s="50" t="n">
        <f aca="false">FilterPk!H$20</f>
        <v>0</v>
      </c>
      <c r="K2215" s="50" t="n">
        <f aca="false">FilterPk!I$20</f>
        <v>0</v>
      </c>
      <c r="L2215" s="50" t="n">
        <f aca="false">FilterPk!J$20</f>
        <v>0</v>
      </c>
      <c r="M2215" s="50" t="n">
        <f aca="false">FilterPk!K$20</f>
        <v>146381.01</v>
      </c>
      <c r="N2215" s="50" t="n">
        <f aca="false">FilterPk!L$20</f>
        <v>176222.26</v>
      </c>
      <c r="O2215" s="50" t="n">
        <f aca="false">FilterPk!M$20</f>
        <v>281909.77</v>
      </c>
      <c r="P2215" s="50" t="n">
        <f aca="false">FilterPk!N$20</f>
        <v>-177475.64</v>
      </c>
      <c r="Q2215" s="51" t="n">
        <f aca="false">FilterPk!O$20</f>
        <v>280656.39</v>
      </c>
    </row>
    <row r="2216" customFormat="false" ht="12.75" hidden="false" customHeight="false" outlineLevel="0" collapsed="false">
      <c r="B2216" s="85" t="str">
        <f aca="false">FilterPk!A$21</f>
        <v>ST- PJM</v>
      </c>
      <c r="C2216" s="13" t="n">
        <f aca="false">C2215+1</f>
        <v>2215</v>
      </c>
      <c r="D2216" s="50" t="n">
        <f aca="false">FilterPk!B$21</f>
        <v>1243093.71447674</v>
      </c>
      <c r="E2216" s="50" t="n">
        <f aca="false">FilterPk!C$21</f>
        <v>-91155.75</v>
      </c>
      <c r="F2216" s="50" t="n">
        <f aca="false">FilterPk!D$21</f>
        <v>-47515.78</v>
      </c>
      <c r="G2216" s="50" t="n">
        <f aca="false">FilterPk!E$21</f>
        <v>0</v>
      </c>
      <c r="H2216" s="50" t="n">
        <f aca="false">FilterPk!F$21</f>
        <v>0</v>
      </c>
      <c r="I2216" s="50" t="n">
        <f aca="false">FilterPk!G$21</f>
        <v>0</v>
      </c>
      <c r="J2216" s="50" t="n">
        <f aca="false">FilterPk!H$21</f>
        <v>0</v>
      </c>
      <c r="K2216" s="50" t="n">
        <f aca="false">FilterPk!I$21</f>
        <v>0</v>
      </c>
      <c r="L2216" s="50" t="n">
        <f aca="false">FilterPk!J$21</f>
        <v>0</v>
      </c>
      <c r="M2216" s="50" t="n">
        <f aca="false">FilterPk!K$21</f>
        <v>0</v>
      </c>
      <c r="N2216" s="50" t="n">
        <f aca="false">FilterPk!L$21</f>
        <v>-138671.53</v>
      </c>
      <c r="O2216" s="50" t="n">
        <f aca="false">FilterPk!M$21</f>
        <v>0</v>
      </c>
      <c r="P2216" s="50" t="n">
        <f aca="false">FilterPk!N$21</f>
        <v>0</v>
      </c>
      <c r="Q2216" s="51" t="n">
        <f aca="false">FilterPk!O$21</f>
        <v>-138671.53</v>
      </c>
    </row>
    <row r="2217" customFormat="false" ht="12.75" hidden="false" customHeight="false" outlineLevel="0" collapsed="false">
      <c r="B2217" s="85" t="str">
        <f aca="false">FilterPk!A$22</f>
        <v>ST- NENG</v>
      </c>
      <c r="C2217" s="13" t="n">
        <f aca="false">C2216+1</f>
        <v>2216</v>
      </c>
      <c r="D2217" s="50" t="n">
        <f aca="false">FilterPk!B$22</f>
        <v>539719.375927685</v>
      </c>
      <c r="E2217" s="50" t="n">
        <f aca="false">FilterPk!C$22</f>
        <v>13161.19</v>
      </c>
      <c r="F2217" s="50" t="n">
        <f aca="false">FilterPk!D$22</f>
        <v>63418.82</v>
      </c>
      <c r="G2217" s="50" t="n">
        <f aca="false">FilterPk!E$22</f>
        <v>0</v>
      </c>
      <c r="H2217" s="50" t="n">
        <f aca="false">FilterPk!F$22</f>
        <v>0</v>
      </c>
      <c r="I2217" s="50" t="n">
        <f aca="false">FilterPk!G$22</f>
        <v>0</v>
      </c>
      <c r="J2217" s="50" t="n">
        <f aca="false">FilterPk!H$22</f>
        <v>0</v>
      </c>
      <c r="K2217" s="50" t="n">
        <f aca="false">FilterPk!I$22</f>
        <v>0</v>
      </c>
      <c r="L2217" s="50" t="n">
        <f aca="false">FilterPk!J$22</f>
        <v>0</v>
      </c>
      <c r="M2217" s="50" t="n">
        <f aca="false">FilterPk!K$22</f>
        <v>0</v>
      </c>
      <c r="N2217" s="50" t="n">
        <f aca="false">FilterPk!L$22</f>
        <v>76580.01</v>
      </c>
      <c r="O2217" s="50" t="n">
        <f aca="false">FilterPk!M$22</f>
        <v>0</v>
      </c>
      <c r="P2217" s="50" t="n">
        <f aca="false">FilterPk!N$22</f>
        <v>0</v>
      </c>
      <c r="Q2217" s="51" t="n">
        <f aca="false">FilterPk!O$22</f>
        <v>76580.01</v>
      </c>
    </row>
    <row r="2218" customFormat="false" ht="12.75" hidden="false" customHeight="false" outlineLevel="0" collapsed="false">
      <c r="B2218" s="85" t="str">
        <f aca="false">FilterPk!A$23</f>
        <v>ST- NY</v>
      </c>
      <c r="C2218" s="13" t="n">
        <f aca="false">C2217+1</f>
        <v>2217</v>
      </c>
      <c r="D2218" s="50" t="n">
        <f aca="false">FilterPk!B$23</f>
        <v>251437.188425373</v>
      </c>
      <c r="E2218" s="50" t="n">
        <f aca="false">FilterPk!C$23</f>
        <v>10362.2</v>
      </c>
      <c r="F2218" s="50" t="n">
        <f aca="false">FilterPk!D$23</f>
        <v>-15838.59</v>
      </c>
      <c r="G2218" s="50" t="n">
        <f aca="false">FilterPk!E$23</f>
        <v>17339.87</v>
      </c>
      <c r="H2218" s="50" t="n">
        <f aca="false">FilterPk!F$23</f>
        <v>0</v>
      </c>
      <c r="I2218" s="50" t="n">
        <f aca="false">FilterPk!G$23</f>
        <v>0</v>
      </c>
      <c r="J2218" s="50" t="n">
        <f aca="false">FilterPk!H$23</f>
        <v>0</v>
      </c>
      <c r="K2218" s="50" t="n">
        <f aca="false">FilterPk!I$23</f>
        <v>0</v>
      </c>
      <c r="L2218" s="50" t="n">
        <f aca="false">FilterPk!J$23</f>
        <v>0</v>
      </c>
      <c r="M2218" s="50" t="n">
        <f aca="false">FilterPk!K$23</f>
        <v>0</v>
      </c>
      <c r="N2218" s="50" t="n">
        <f aca="false">FilterPk!L$23</f>
        <v>11863.48</v>
      </c>
      <c r="O2218" s="50" t="n">
        <f aca="false">FilterPk!M$23</f>
        <v>0</v>
      </c>
      <c r="P2218" s="50" t="n">
        <f aca="false">FilterPk!N$23</f>
        <v>0</v>
      </c>
      <c r="Q2218" s="51" t="n">
        <f aca="false">FilterPk!O$23</f>
        <v>11863.48</v>
      </c>
    </row>
    <row r="2219" customFormat="false" ht="12.75" hidden="false" customHeight="false" outlineLevel="0" collapsed="false">
      <c r="B2219" s="85" t="str">
        <f aca="false">FilterPk!A$24</f>
        <v>NE- PHYS</v>
      </c>
      <c r="C2219" s="13" t="n">
        <f aca="false">C2218+1</f>
        <v>2218</v>
      </c>
      <c r="D2219" s="50" t="n">
        <f aca="false">FilterPk!B$24</f>
        <v>0</v>
      </c>
      <c r="E2219" s="50" t="n">
        <f aca="false">FilterPk!C$24</f>
        <v>0</v>
      </c>
      <c r="F2219" s="50" t="n">
        <f aca="false">FilterPk!D$24</f>
        <v>0</v>
      </c>
      <c r="G2219" s="50" t="n">
        <f aca="false">FilterPk!E$24</f>
        <v>0</v>
      </c>
      <c r="H2219" s="50" t="n">
        <f aca="false">FilterPk!F$24</f>
        <v>0</v>
      </c>
      <c r="I2219" s="50" t="n">
        <f aca="false">FilterPk!G$24</f>
        <v>0</v>
      </c>
      <c r="J2219" s="50" t="n">
        <f aca="false">FilterPk!H$24</f>
        <v>0</v>
      </c>
      <c r="K2219" s="50" t="n">
        <f aca="false">FilterPk!I$24</f>
        <v>0</v>
      </c>
      <c r="L2219" s="50" t="n">
        <f aca="false">FilterPk!J$24</f>
        <v>0</v>
      </c>
      <c r="M2219" s="50" t="n">
        <f aca="false">FilterPk!K$24</f>
        <v>0</v>
      </c>
      <c r="N2219" s="50" t="n">
        <f aca="false">FilterPk!L$24</f>
        <v>0</v>
      </c>
      <c r="O2219" s="50" t="n">
        <f aca="false">FilterPk!M$24</f>
        <v>0</v>
      </c>
      <c r="P2219" s="50" t="n">
        <f aca="false">FilterPk!N$24</f>
        <v>0</v>
      </c>
      <c r="Q2219" s="51" t="n">
        <f aca="false">FilterPk!O$24</f>
        <v>0</v>
      </c>
    </row>
    <row r="2220" customFormat="false" ht="12.75" hidden="false" customHeight="false" outlineLevel="0" collapsed="false">
      <c r="B2220" s="85" t="str">
        <f aca="false">FilterPk!A$25</f>
        <v>LT-Southeast</v>
      </c>
      <c r="C2220" s="13" t="n">
        <f aca="false">C2219+1</f>
        <v>2219</v>
      </c>
      <c r="D2220" s="50" t="n">
        <f aca="false">FilterPk!B$25</f>
        <v>11411200.8859117</v>
      </c>
      <c r="E2220" s="50" t="n">
        <f aca="false">FilterPk!C$25</f>
        <v>45860.27</v>
      </c>
      <c r="F2220" s="50" t="n">
        <f aca="false">FilterPk!D$25</f>
        <v>54109.47</v>
      </c>
      <c r="G2220" s="50" t="n">
        <f aca="false">FilterPk!E$25</f>
        <v>124540.18</v>
      </c>
      <c r="H2220" s="50" t="n">
        <f aca="false">FilterPk!F$25</f>
        <v>77068.78</v>
      </c>
      <c r="I2220" s="50" t="n">
        <f aca="false">FilterPk!G$25</f>
        <v>75414.58</v>
      </c>
      <c r="J2220" s="50" t="n">
        <f aca="false">FilterPk!H$25</f>
        <v>134077.64</v>
      </c>
      <c r="K2220" s="50" t="n">
        <f aca="false">FilterPk!I$25</f>
        <v>429786.05</v>
      </c>
      <c r="L2220" s="50" t="n">
        <f aca="false">FilterPk!J$25</f>
        <v>118391.18</v>
      </c>
      <c r="M2220" s="50" t="n">
        <f aca="false">FilterPk!K$25</f>
        <v>1083243.13</v>
      </c>
      <c r="N2220" s="50" t="n">
        <f aca="false">FilterPk!L$25</f>
        <v>2142491.28</v>
      </c>
      <c r="O2220" s="50" t="n">
        <f aca="false">FilterPk!M$25</f>
        <v>344226</v>
      </c>
      <c r="P2220" s="50" t="n">
        <f aca="false">FilterPk!N$25</f>
        <v>1221747.4</v>
      </c>
      <c r="Q2220" s="51" t="n">
        <f aca="false">FilterPk!O$25</f>
        <v>3708464.68</v>
      </c>
    </row>
    <row r="2221" customFormat="false" ht="12.75" hidden="false" customHeight="false" outlineLevel="0" collapsed="false">
      <c r="B2221" s="85" t="str">
        <f aca="false">FilterPk!A$26</f>
        <v>ST-SPP</v>
      </c>
      <c r="C2221" s="13" t="n">
        <f aca="false">C2220+1</f>
        <v>2220</v>
      </c>
      <c r="D2221" s="50" t="n">
        <f aca="false">FilterPk!B$26</f>
        <v>52202.8773549933</v>
      </c>
      <c r="E2221" s="50" t="n">
        <f aca="false">FilterPk!C$26</f>
        <v>3181.7</v>
      </c>
      <c r="F2221" s="50" t="n">
        <f aca="false">FilterPk!D$26</f>
        <v>0</v>
      </c>
      <c r="G2221" s="50" t="n">
        <f aca="false">FilterPk!E$26</f>
        <v>0</v>
      </c>
      <c r="H2221" s="50" t="n">
        <f aca="false">FilterPk!F$26</f>
        <v>0</v>
      </c>
      <c r="I2221" s="50" t="n">
        <f aca="false">FilterPk!G$26</f>
        <v>0</v>
      </c>
      <c r="J2221" s="50" t="n">
        <f aca="false">FilterPk!H$26</f>
        <v>0</v>
      </c>
      <c r="K2221" s="50" t="n">
        <f aca="false">FilterPk!I$26</f>
        <v>0</v>
      </c>
      <c r="L2221" s="50" t="n">
        <f aca="false">FilterPk!J$26</f>
        <v>0</v>
      </c>
      <c r="M2221" s="50" t="n">
        <f aca="false">FilterPk!K$26</f>
        <v>0</v>
      </c>
      <c r="N2221" s="50" t="n">
        <f aca="false">FilterPk!L$26</f>
        <v>3181.7</v>
      </c>
      <c r="O2221" s="50" t="n">
        <f aca="false">FilterPk!M$26</f>
        <v>0</v>
      </c>
      <c r="P2221" s="50" t="n">
        <f aca="false">FilterPk!N$26</f>
        <v>0</v>
      </c>
      <c r="Q2221" s="51" t="n">
        <f aca="false">FilterPk!O$26</f>
        <v>3181.7</v>
      </c>
    </row>
    <row r="2222" customFormat="false" ht="12.75" hidden="false" customHeight="false" outlineLevel="0" collapsed="false">
      <c r="B2222" s="85" t="str">
        <f aca="false">FilterPk!A$27</f>
        <v>ST-SERC</v>
      </c>
      <c r="C2222" s="13" t="n">
        <f aca="false">C2221+1</f>
        <v>2221</v>
      </c>
      <c r="D2222" s="50" t="n">
        <f aca="false">FilterPk!B$27</f>
        <v>686881.973218232</v>
      </c>
      <c r="E2222" s="50" t="n">
        <f aca="false">FilterPk!C$27</f>
        <v>-12726.81</v>
      </c>
      <c r="F2222" s="50" t="n">
        <f aca="false">FilterPk!D$27</f>
        <v>-31677.19</v>
      </c>
      <c r="G2222" s="50" t="n">
        <f aca="false">FilterPk!E$27</f>
        <v>138718.93</v>
      </c>
      <c r="H2222" s="50" t="n">
        <f aca="false">FilterPk!F$27</f>
        <v>0</v>
      </c>
      <c r="I2222" s="50" t="n">
        <f aca="false">FilterPk!G$27</f>
        <v>0</v>
      </c>
      <c r="J2222" s="50" t="n">
        <f aca="false">FilterPk!H$27</f>
        <v>0</v>
      </c>
      <c r="K2222" s="50" t="n">
        <f aca="false">FilterPk!I$27</f>
        <v>0</v>
      </c>
      <c r="L2222" s="50" t="n">
        <f aca="false">FilterPk!J$27</f>
        <v>0</v>
      </c>
      <c r="M2222" s="50" t="n">
        <f aca="false">FilterPk!K$27</f>
        <v>0</v>
      </c>
      <c r="N2222" s="50" t="n">
        <f aca="false">FilterPk!L$27</f>
        <v>94314.93</v>
      </c>
      <c r="O2222" s="50" t="n">
        <f aca="false">FilterPk!M$27</f>
        <v>0</v>
      </c>
      <c r="P2222" s="50" t="n">
        <f aca="false">FilterPk!N$27</f>
        <v>0</v>
      </c>
      <c r="Q2222" s="51" t="n">
        <f aca="false">FilterPk!O$27</f>
        <v>94314.93</v>
      </c>
    </row>
    <row r="2223" customFormat="false" ht="12.75" hidden="false" customHeight="false" outlineLevel="0" collapsed="false">
      <c r="B2223" s="85" t="str">
        <f aca="false">FilterPk!A$28</f>
        <v>LT- Texas</v>
      </c>
      <c r="C2223" s="13" t="n">
        <f aca="false">C2222+1</f>
        <v>2222</v>
      </c>
      <c r="D2223" s="50" t="n">
        <f aca="false">FilterPk!B$28</f>
        <v>3826684.70313045</v>
      </c>
      <c r="E2223" s="50" t="n">
        <f aca="false">FilterPk!C$28</f>
        <v>-6382.69</v>
      </c>
      <c r="F2223" s="50" t="n">
        <f aca="false">FilterPk!D$28</f>
        <v>71634.81</v>
      </c>
      <c r="G2223" s="50" t="n">
        <f aca="false">FilterPk!E$28</f>
        <v>28710.67</v>
      </c>
      <c r="H2223" s="50" t="n">
        <f aca="false">FilterPk!F$28</f>
        <v>106726.26</v>
      </c>
      <c r="I2223" s="50" t="n">
        <f aca="false">FilterPk!G$28</f>
        <v>68401.15</v>
      </c>
      <c r="J2223" s="50" t="n">
        <f aca="false">FilterPk!H$28</f>
        <v>107963.61</v>
      </c>
      <c r="K2223" s="50" t="n">
        <f aca="false">FilterPk!I$28</f>
        <v>204731.1</v>
      </c>
      <c r="L2223" s="50" t="n">
        <f aca="false">FilterPk!J$28</f>
        <v>63773.36</v>
      </c>
      <c r="M2223" s="50" t="n">
        <f aca="false">FilterPk!K$28</f>
        <v>194039.66</v>
      </c>
      <c r="N2223" s="50" t="n">
        <f aca="false">FilterPk!L$28</f>
        <v>839597.93</v>
      </c>
      <c r="O2223" s="50" t="n">
        <f aca="false">FilterPk!M$28</f>
        <v>673610.11</v>
      </c>
      <c r="P2223" s="50" t="n">
        <f aca="false">FilterPk!N$28</f>
        <v>107208.74</v>
      </c>
      <c r="Q2223" s="51" t="n">
        <f aca="false">FilterPk!O$28</f>
        <v>1620416.78</v>
      </c>
    </row>
    <row r="2224" customFormat="false" ht="12.75" hidden="false" customHeight="false" outlineLevel="0" collapsed="false">
      <c r="B2224" s="85" t="str">
        <f aca="false">FilterPk!A$29</f>
        <v>St- Texas</v>
      </c>
      <c r="C2224" s="13" t="n">
        <f aca="false">C2223+1</f>
        <v>2223</v>
      </c>
      <c r="D2224" s="50" t="n">
        <f aca="false">FilterPk!B$29</f>
        <v>445563.239343252</v>
      </c>
      <c r="E2224" s="50" t="n">
        <f aca="false">FilterPk!C$29</f>
        <v>30194</v>
      </c>
      <c r="F2224" s="50" t="n">
        <f aca="false">FilterPk!D$29</f>
        <v>31677.19</v>
      </c>
      <c r="G2224" s="50" t="n">
        <f aca="false">FilterPk!E$29</f>
        <v>0</v>
      </c>
      <c r="H2224" s="50" t="n">
        <f aca="false">FilterPk!F$29</f>
        <v>0</v>
      </c>
      <c r="I2224" s="50" t="n">
        <f aca="false">FilterPk!G$29</f>
        <v>0</v>
      </c>
      <c r="J2224" s="50" t="n">
        <f aca="false">FilterPk!H$29</f>
        <v>0</v>
      </c>
      <c r="K2224" s="50" t="n">
        <f aca="false">FilterPk!I$29</f>
        <v>0</v>
      </c>
      <c r="L2224" s="50" t="n">
        <f aca="false">FilterPk!J$29</f>
        <v>0</v>
      </c>
      <c r="M2224" s="50" t="n">
        <f aca="false">FilterPk!K$29</f>
        <v>0</v>
      </c>
      <c r="N2224" s="50" t="n">
        <f aca="false">FilterPk!L$29</f>
        <v>61871.19</v>
      </c>
      <c r="O2224" s="50" t="n">
        <f aca="false">FilterPk!M$29</f>
        <v>0</v>
      </c>
      <c r="P2224" s="50" t="n">
        <f aca="false">FilterPk!N$29</f>
        <v>0</v>
      </c>
      <c r="Q2224" s="51" t="n">
        <f aca="false">FilterPk!O$29</f>
        <v>61871.19</v>
      </c>
    </row>
    <row r="2225" customFormat="false" ht="12.75" hidden="false" customHeight="false" outlineLevel="0" collapsed="false">
      <c r="B2225" s="85"/>
      <c r="C2225" s="13" t="n">
        <f aca="false">C2224+1</f>
        <v>2224</v>
      </c>
      <c r="D2225" s="50"/>
      <c r="E2225" s="50"/>
      <c r="F2225" s="50"/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1"/>
    </row>
    <row r="2226" customFormat="false" ht="12.75" hidden="false" customHeight="false" outlineLevel="0" collapsed="false">
      <c r="B2226" s="85" t="str">
        <f aca="false">FilterPk!A$32</f>
        <v>Gas positions</v>
      </c>
      <c r="C2226" s="13" t="n">
        <f aca="false">C2225+1</f>
        <v>2225</v>
      </c>
      <c r="D2226" s="50" t="s">
        <v>4</v>
      </c>
      <c r="E2226" s="50"/>
      <c r="F2226" s="50"/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1"/>
    </row>
    <row r="2227" customFormat="false" ht="12.75" hidden="false" customHeight="false" outlineLevel="0" collapsed="false">
      <c r="B2227" s="85" t="str">
        <f aca="false">FilterPk!A$33</f>
        <v>Kevin Presto</v>
      </c>
      <c r="C2227" s="13" t="n">
        <f aca="false">C2226+1</f>
        <v>2226</v>
      </c>
      <c r="D2227" s="50" t="n">
        <f aca="false">FilterPk!B$33</f>
        <v>0</v>
      </c>
      <c r="E2227" s="50" t="n">
        <f aca="false">FilterPk!C$33</f>
        <v>0</v>
      </c>
      <c r="F2227" s="50" t="n">
        <f aca="false">FilterPk!D$33</f>
        <v>0</v>
      </c>
      <c r="G2227" s="50" t="n">
        <f aca="false">FilterPk!E$33</f>
        <v>0</v>
      </c>
      <c r="H2227" s="50" t="n">
        <f aca="false">FilterPk!F$33</f>
        <v>148.212616</v>
      </c>
      <c r="I2227" s="50" t="n">
        <f aca="false">FilterPk!G$33</f>
        <v>152.45636</v>
      </c>
      <c r="J2227" s="50" t="n">
        <f aca="false">FilterPk!H$33</f>
        <v>146.860915</v>
      </c>
      <c r="K2227" s="50" t="n">
        <f aca="false">FilterPk!I$33</f>
        <v>301.509361</v>
      </c>
      <c r="L2227" s="50" t="n">
        <f aca="false">FilterPk!J$33</f>
        <v>144.921279</v>
      </c>
      <c r="M2227" s="50" t="n">
        <f aca="false">FilterPk!K$33</f>
        <v>149.116289</v>
      </c>
      <c r="N2227" s="50" t="n">
        <f aca="false">FilterPk!L$33</f>
        <v>1043.07682</v>
      </c>
      <c r="O2227" s="50" t="n">
        <f aca="false">FilterPk!M$33</f>
        <v>0</v>
      </c>
      <c r="P2227" s="50" t="n">
        <f aca="false">FilterPk!N$33</f>
        <v>0</v>
      </c>
      <c r="Q2227" s="51" t="n">
        <f aca="false">FilterPk!O$33</f>
        <v>1043.07682</v>
      </c>
    </row>
    <row r="2228" customFormat="false" ht="12.75" hidden="false" customHeight="false" outlineLevel="0" collapsed="false">
      <c r="B2228" s="85" t="str">
        <f aca="false">FilterPk!A$34</f>
        <v>Fletcher Sturm</v>
      </c>
      <c r="C2228" s="13" t="n">
        <f aca="false">C2227+1</f>
        <v>2227</v>
      </c>
      <c r="D2228" s="50" t="n">
        <f aca="false">FilterPk!B$34</f>
        <v>0</v>
      </c>
      <c r="E2228" s="50" t="n">
        <f aca="false">FilterPk!C$34</f>
        <v>0</v>
      </c>
      <c r="F2228" s="50" t="n">
        <f aca="false">FilterPk!D$34</f>
        <v>10.382539</v>
      </c>
      <c r="G2228" s="50" t="n">
        <f aca="false">FilterPk!E$34</f>
        <v>-372.732218</v>
      </c>
      <c r="H2228" s="50" t="n">
        <f aca="false">FilterPk!F$34</f>
        <v>-18.430041</v>
      </c>
      <c r="I2228" s="50" t="n">
        <f aca="false">FilterPk!G$34</f>
        <v>-7.519049</v>
      </c>
      <c r="J2228" s="50" t="n">
        <f aca="false">FilterPk!H$34</f>
        <v>7.209206</v>
      </c>
      <c r="K2228" s="50" t="n">
        <f aca="false">FilterPk!I$34</f>
        <v>16.283645</v>
      </c>
      <c r="L2228" s="50" t="n">
        <f aca="false">FilterPk!J$34</f>
        <v>-0.622678</v>
      </c>
      <c r="M2228" s="50" t="n">
        <f aca="false">FilterPk!K$34</f>
        <v>48.787102</v>
      </c>
      <c r="N2228" s="50" t="n">
        <f aca="false">FilterPk!L$34</f>
        <v>-316.641494</v>
      </c>
      <c r="O2228" s="50" t="n">
        <f aca="false">FilterPk!M$34</f>
        <v>137.057149</v>
      </c>
      <c r="P2228" s="50" t="n">
        <f aca="false">FilterPk!N$34</f>
        <v>0</v>
      </c>
      <c r="Q2228" s="51" t="n">
        <f aca="false">FilterPk!O$34</f>
        <v>-179.584345</v>
      </c>
    </row>
    <row r="2229" customFormat="false" ht="12.75" hidden="false" customHeight="false" outlineLevel="0" collapsed="false">
      <c r="B2229" s="85" t="str">
        <f aca="false">FilterPk!A$35</f>
        <v>Doug Gilbert-Smith</v>
      </c>
      <c r="C2229" s="13" t="n">
        <f aca="false">C2228+1</f>
        <v>2228</v>
      </c>
      <c r="D2229" s="50" t="n">
        <f aca="false">FilterPk!B$35</f>
        <v>0</v>
      </c>
      <c r="E2229" s="50" t="n">
        <f aca="false">FilterPk!C$35</f>
        <v>0</v>
      </c>
      <c r="F2229" s="50" t="n">
        <f aca="false">FilterPk!D$35</f>
        <v>-34.907</v>
      </c>
      <c r="G2229" s="50" t="n">
        <f aca="false">FilterPk!E$35</f>
        <v>38.473605</v>
      </c>
      <c r="H2229" s="50" t="n">
        <f aca="false">FilterPk!F$35</f>
        <v>-29.642523</v>
      </c>
      <c r="I2229" s="50" t="n">
        <f aca="false">FilterPk!G$35</f>
        <v>30.491272</v>
      </c>
      <c r="J2229" s="50" t="n">
        <f aca="false">FilterPk!H$35</f>
        <v>0</v>
      </c>
      <c r="K2229" s="50" t="n">
        <f aca="false">FilterPk!I$35</f>
        <v>90.452808</v>
      </c>
      <c r="L2229" s="50" t="n">
        <f aca="false">FilterPk!J$35</f>
        <v>0</v>
      </c>
      <c r="M2229" s="50" t="n">
        <f aca="false">FilterPk!K$35</f>
        <v>14.574853</v>
      </c>
      <c r="N2229" s="50" t="n">
        <f aca="false">FilterPk!L$35</f>
        <v>109.443015</v>
      </c>
      <c r="O2229" s="50" t="n">
        <f aca="false">FilterPk!M$35</f>
        <v>94.93307</v>
      </c>
      <c r="P2229" s="50" t="n">
        <f aca="false">FilterPk!N$35</f>
        <v>-157.516125</v>
      </c>
      <c r="Q2229" s="51" t="n">
        <f aca="false">FilterPk!O$35</f>
        <v>46.85996</v>
      </c>
    </row>
    <row r="2230" customFormat="false" ht="12.75" hidden="false" customHeight="false" outlineLevel="0" collapsed="false">
      <c r="B2230" s="85" t="str">
        <f aca="false">FilterPk!A$36</f>
        <v>Rogers Herndon</v>
      </c>
      <c r="C2230" s="13" t="n">
        <f aca="false">C2229+1</f>
        <v>2229</v>
      </c>
      <c r="D2230" s="50" t="n">
        <f aca="false">FilterPk!B$36</f>
        <v>0</v>
      </c>
      <c r="E2230" s="50" t="n">
        <f aca="false">FilterPk!C$36</f>
        <v>0</v>
      </c>
      <c r="F2230" s="50" t="n">
        <f aca="false">FilterPk!D$36</f>
        <v>-16.269581</v>
      </c>
      <c r="G2230" s="50" t="n">
        <f aca="false">FilterPk!E$36</f>
        <v>-36.150495</v>
      </c>
      <c r="H2230" s="50" t="n">
        <f aca="false">FilterPk!F$36</f>
        <v>-105.080472</v>
      </c>
      <c r="I2230" s="50" t="n">
        <f aca="false">FilterPk!G$36</f>
        <v>-21.496839</v>
      </c>
      <c r="J2230" s="50" t="n">
        <f aca="false">FilterPk!H$36</f>
        <v>76.011979</v>
      </c>
      <c r="K2230" s="50" t="n">
        <f aca="false">FilterPk!I$36</f>
        <v>315.376651</v>
      </c>
      <c r="L2230" s="50" t="n">
        <f aca="false">FilterPk!J$36</f>
        <v>0.622678</v>
      </c>
      <c r="M2230" s="50" t="n">
        <f aca="false">FilterPk!K$36</f>
        <v>131.855286</v>
      </c>
      <c r="N2230" s="50" t="n">
        <f aca="false">FilterPk!L$36</f>
        <v>344.869207</v>
      </c>
      <c r="O2230" s="50" t="n">
        <f aca="false">FilterPk!M$36</f>
        <v>500.495437</v>
      </c>
      <c r="P2230" s="50" t="n">
        <f aca="false">FilterPk!N$36</f>
        <v>0</v>
      </c>
      <c r="Q2230" s="51" t="n">
        <f aca="false">FilterPk!O$36</f>
        <v>845.364644</v>
      </c>
    </row>
    <row r="2231" customFormat="false" ht="12.75" hidden="false" customHeight="false" outlineLevel="0" collapsed="false">
      <c r="B2231" s="85" t="str">
        <f aca="false">FilterPk!A$37</f>
        <v>Dana Davis</v>
      </c>
      <c r="C2231" s="13" t="n">
        <f aca="false">C2230+1</f>
        <v>2230</v>
      </c>
      <c r="D2231" s="50" t="n">
        <f aca="false">FilterPk!B$37</f>
        <v>0</v>
      </c>
      <c r="E2231" s="50" t="n">
        <f aca="false">FilterPk!C$37</f>
        <v>0</v>
      </c>
      <c r="F2231" s="50" t="n">
        <f aca="false">FilterPk!D$37</f>
        <v>4.986714</v>
      </c>
      <c r="G2231" s="50" t="n">
        <f aca="false">FilterPk!E$37</f>
        <v>-10.425106</v>
      </c>
      <c r="H2231" s="50" t="n">
        <f aca="false">FilterPk!F$37</f>
        <v>34.582944</v>
      </c>
      <c r="I2231" s="50" t="n">
        <f aca="false">FilterPk!G$37</f>
        <v>31.966656</v>
      </c>
      <c r="J2231" s="50" t="n">
        <f aca="false">FilterPk!H$37</f>
        <v>34.267547</v>
      </c>
      <c r="K2231" s="50" t="n">
        <f aca="false">FilterPk!I$37</f>
        <v>70.027981</v>
      </c>
      <c r="L2231" s="50" t="n">
        <f aca="false">FilterPk!J$37</f>
        <v>33.814965</v>
      </c>
      <c r="M2231" s="50" t="n">
        <f aca="false">FilterPk!K$37</f>
        <v>44.191074</v>
      </c>
      <c r="N2231" s="50" t="n">
        <f aca="false">FilterPk!L$37</f>
        <v>243.412775</v>
      </c>
      <c r="O2231" s="50" t="n">
        <f aca="false">FilterPk!M$37</f>
        <v>27.55263</v>
      </c>
      <c r="P2231" s="50" t="n">
        <f aca="false">FilterPk!N$37</f>
        <v>0</v>
      </c>
      <c r="Q2231" s="51" t="n">
        <f aca="false">FilterPk!O$37</f>
        <v>270.965405</v>
      </c>
    </row>
    <row r="2232" customFormat="false" ht="12.75" hidden="false" customHeight="false" outlineLevel="0" collapsed="false">
      <c r="B2232" s="85" t="str">
        <f aca="false">FilterPk!A$38</f>
        <v>Tom May</v>
      </c>
      <c r="C2232" s="13" t="n">
        <f aca="false">C2231+1</f>
        <v>2231</v>
      </c>
      <c r="D2232" s="50" t="n">
        <f aca="false">FilterPk!B$38</f>
        <v>0</v>
      </c>
      <c r="E2232" s="50" t="n">
        <f aca="false">FilterPk!C$38</f>
        <v>0</v>
      </c>
      <c r="F2232" s="50" t="n">
        <f aca="false">FilterPk!D$38</f>
        <v>0</v>
      </c>
      <c r="G2232" s="50" t="n">
        <f aca="false">FilterPk!E$38</f>
        <v>0</v>
      </c>
      <c r="H2232" s="50" t="n">
        <f aca="false">FilterPk!F$38</f>
        <v>0</v>
      </c>
      <c r="I2232" s="50" t="n">
        <f aca="false">FilterPk!G$38</f>
        <v>0</v>
      </c>
      <c r="J2232" s="50" t="n">
        <f aca="false">FilterPk!H$38</f>
        <v>0</v>
      </c>
      <c r="K2232" s="50" t="n">
        <f aca="false">FilterPk!I$38</f>
        <v>0</v>
      </c>
      <c r="L2232" s="50" t="n">
        <f aca="false">FilterPk!J$38</f>
        <v>0</v>
      </c>
      <c r="M2232" s="50" t="n">
        <f aca="false">FilterPk!K$38</f>
        <v>0</v>
      </c>
      <c r="N2232" s="50" t="n">
        <f aca="false">FilterPk!L$38</f>
        <v>0</v>
      </c>
      <c r="O2232" s="50" t="n">
        <f aca="false">FilterPk!M$38</f>
        <v>0</v>
      </c>
      <c r="P2232" s="50" t="n">
        <f aca="false">FilterPk!N$38</f>
        <v>0</v>
      </c>
      <c r="Q2232" s="51" t="n">
        <f aca="false">FilterPk!O$38</f>
        <v>0</v>
      </c>
    </row>
    <row r="2233" customFormat="false" ht="12.75" hidden="false" customHeight="false" outlineLevel="0" collapsed="false">
      <c r="B2233" s="85" t="str">
        <f aca="false">FilterPk!A$39</f>
        <v>Clint Dean</v>
      </c>
      <c r="C2233" s="13" t="n">
        <f aca="false">C2232+1</f>
        <v>2232</v>
      </c>
      <c r="D2233" s="50" t="n">
        <f aca="false">FilterPk!B$39</f>
        <v>0</v>
      </c>
      <c r="E2233" s="50" t="n">
        <f aca="false">FilterPk!C$39</f>
        <v>0</v>
      </c>
      <c r="F2233" s="50" t="n">
        <f aca="false">FilterPk!D$39</f>
        <v>-27.9256</v>
      </c>
      <c r="G2233" s="50" t="n">
        <f aca="false">FilterPk!E$39</f>
        <v>0</v>
      </c>
      <c r="H2233" s="50" t="n">
        <f aca="false">FilterPk!F$39</f>
        <v>0</v>
      </c>
      <c r="I2233" s="50" t="n">
        <f aca="false">FilterPk!G$39</f>
        <v>0</v>
      </c>
      <c r="J2233" s="50" t="n">
        <f aca="false">FilterPk!H$39</f>
        <v>0</v>
      </c>
      <c r="K2233" s="50" t="n">
        <f aca="false">FilterPk!I$39</f>
        <v>0</v>
      </c>
      <c r="L2233" s="50" t="n">
        <f aca="false">FilterPk!J$39</f>
        <v>0</v>
      </c>
      <c r="M2233" s="50" t="n">
        <f aca="false">FilterPk!K$39</f>
        <v>0</v>
      </c>
      <c r="N2233" s="50" t="n">
        <f aca="false">FilterPk!L$39</f>
        <v>-27.9256</v>
      </c>
      <c r="O2233" s="50" t="n">
        <f aca="false">FilterPk!M$39</f>
        <v>0</v>
      </c>
      <c r="P2233" s="50" t="n">
        <f aca="false">FilterPk!N$39</f>
        <v>0</v>
      </c>
      <c r="Q2233" s="51" t="n">
        <f aca="false">FilterPk!O$39</f>
        <v>-27.9256</v>
      </c>
    </row>
    <row r="2234" customFormat="false" ht="12.75" hidden="false" customHeight="false" outlineLevel="0" collapsed="false">
      <c r="B2234" s="85" t="str">
        <f aca="false">FilterPk!A$40</f>
        <v>Rob Benson</v>
      </c>
      <c r="C2234" s="13" t="n">
        <f aca="false">C2233+1</f>
        <v>2233</v>
      </c>
      <c r="D2234" s="50" t="n">
        <f aca="false">FilterPk!B$40</f>
        <v>0</v>
      </c>
      <c r="E2234" s="50" t="n">
        <f aca="false">FilterPk!C$40</f>
        <v>0</v>
      </c>
      <c r="F2234" s="50" t="n">
        <f aca="false">FilterPk!D$40</f>
        <v>0</v>
      </c>
      <c r="G2234" s="50" t="n">
        <f aca="false">FilterPk!E$40</f>
        <v>-76.947211</v>
      </c>
      <c r="H2234" s="50" t="n">
        <f aca="false">FilterPk!F$40</f>
        <v>0</v>
      </c>
      <c r="I2234" s="50" t="n">
        <f aca="false">FilterPk!G$40</f>
        <v>0</v>
      </c>
      <c r="J2234" s="50" t="n">
        <f aca="false">FilterPk!H$40</f>
        <v>0</v>
      </c>
      <c r="K2234" s="50" t="n">
        <f aca="false">FilterPk!I$40</f>
        <v>0</v>
      </c>
      <c r="L2234" s="50" t="n">
        <f aca="false">FilterPk!J$40</f>
        <v>0</v>
      </c>
      <c r="M2234" s="50" t="n">
        <f aca="false">FilterPk!K$40</f>
        <v>0</v>
      </c>
      <c r="N2234" s="50" t="n">
        <f aca="false">FilterPk!L$40</f>
        <v>-76.947211</v>
      </c>
      <c r="O2234" s="50" t="n">
        <f aca="false">FilterPk!M$40</f>
        <v>0</v>
      </c>
      <c r="P2234" s="50" t="n">
        <f aca="false">FilterPk!N$40</f>
        <v>0</v>
      </c>
      <c r="Q2234" s="51" t="n">
        <f aca="false">FilterPk!O$40</f>
        <v>-76.947211</v>
      </c>
    </row>
    <row r="2235" customFormat="false" ht="12.75" hidden="false" customHeight="false" outlineLevel="0" collapsed="false">
      <c r="B2235" s="85" t="str">
        <f aca="false">FilterPk!A$41</f>
        <v>Matt Lorenz</v>
      </c>
      <c r="C2235" s="13" t="n">
        <f aca="false">C2234+1</f>
        <v>2234</v>
      </c>
      <c r="D2235" s="50" t="n">
        <f aca="false">FilterPk!B$41</f>
        <v>0</v>
      </c>
      <c r="E2235" s="50" t="n">
        <f aca="false">FilterPk!C$41</f>
        <v>0</v>
      </c>
      <c r="F2235" s="50" t="n">
        <f aca="false">FilterPk!D$41</f>
        <v>0</v>
      </c>
      <c r="G2235" s="50" t="n">
        <f aca="false">FilterPk!E$41</f>
        <v>0</v>
      </c>
      <c r="H2235" s="50" t="n">
        <f aca="false">FilterPk!F$41</f>
        <v>0</v>
      </c>
      <c r="I2235" s="50" t="n">
        <f aca="false">FilterPk!G$41</f>
        <v>0</v>
      </c>
      <c r="J2235" s="50" t="n">
        <f aca="false">FilterPk!H$41</f>
        <v>0</v>
      </c>
      <c r="K2235" s="50" t="n">
        <f aca="false">FilterPk!I$41</f>
        <v>0</v>
      </c>
      <c r="L2235" s="50" t="n">
        <f aca="false">FilterPk!J$41</f>
        <v>0</v>
      </c>
      <c r="M2235" s="50" t="n">
        <f aca="false">FilterPk!K$41</f>
        <v>0</v>
      </c>
      <c r="N2235" s="50" t="n">
        <f aca="false">FilterPk!L$41</f>
        <v>0</v>
      </c>
      <c r="O2235" s="50" t="n">
        <f aca="false">FilterPk!M$41</f>
        <v>0</v>
      </c>
      <c r="P2235" s="50" t="n">
        <f aca="false">FilterPk!N$41</f>
        <v>0</v>
      </c>
      <c r="Q2235" s="51" t="n">
        <f aca="false">FilterPk!O$41</f>
        <v>0</v>
      </c>
    </row>
    <row r="2236" customFormat="false" ht="12.75" hidden="false" customHeight="false" outlineLevel="0" collapsed="false">
      <c r="B2236" s="85" t="str">
        <f aca="false">FilterPk!A$42</f>
        <v>John Forney</v>
      </c>
      <c r="C2236" s="13" t="n">
        <f aca="false">C2235+1</f>
        <v>2235</v>
      </c>
      <c r="D2236" s="50" t="n">
        <f aca="false">FilterPk!B$42</f>
        <v>0</v>
      </c>
      <c r="E2236" s="50" t="n">
        <f aca="false">FilterPk!C$42</f>
        <v>0</v>
      </c>
      <c r="F2236" s="50" t="n">
        <f aca="false">FilterPk!D$42</f>
        <v>0</v>
      </c>
      <c r="G2236" s="50" t="n">
        <f aca="false">FilterPk!E$42</f>
        <v>0</v>
      </c>
      <c r="H2236" s="50" t="n">
        <f aca="false">FilterPk!F$42</f>
        <v>0</v>
      </c>
      <c r="I2236" s="50" t="n">
        <f aca="false">FilterPk!G$42</f>
        <v>0</v>
      </c>
      <c r="J2236" s="50" t="n">
        <f aca="false">FilterPk!H$42</f>
        <v>0</v>
      </c>
      <c r="K2236" s="50" t="n">
        <f aca="false">FilterPk!I$42</f>
        <v>0</v>
      </c>
      <c r="L2236" s="50" t="n">
        <f aca="false">FilterPk!J$42</f>
        <v>0</v>
      </c>
      <c r="M2236" s="50" t="n">
        <f aca="false">FilterPk!K$42</f>
        <v>0</v>
      </c>
      <c r="N2236" s="50" t="n">
        <f aca="false">FilterPk!L$42</f>
        <v>0</v>
      </c>
      <c r="O2236" s="50" t="n">
        <f aca="false">FilterPk!M$42</f>
        <v>0</v>
      </c>
      <c r="P2236" s="50" t="n">
        <f aca="false">FilterPk!N$42</f>
        <v>0</v>
      </c>
      <c r="Q2236" s="51" t="n">
        <f aca="false">FilterPk!O$42</f>
        <v>0</v>
      </c>
    </row>
    <row r="2237" customFormat="false" ht="12.75" hidden="false" customHeight="false" outlineLevel="0" collapsed="false">
      <c r="B2237" s="85" t="str">
        <f aca="false">FilterPk!A$43</f>
        <v>Mike Carson</v>
      </c>
      <c r="C2237" s="13" t="n">
        <f aca="false">C2236+1</f>
        <v>2236</v>
      </c>
      <c r="D2237" s="50" t="n">
        <f aca="false">FilterPk!B$43</f>
        <v>0</v>
      </c>
      <c r="E2237" s="50" t="n">
        <f aca="false">FilterPk!C$43</f>
        <v>0</v>
      </c>
      <c r="F2237" s="50" t="n">
        <f aca="false">FilterPk!D$43</f>
        <v>0</v>
      </c>
      <c r="G2237" s="50" t="n">
        <f aca="false">FilterPk!E$43</f>
        <v>0</v>
      </c>
      <c r="H2237" s="50" t="n">
        <f aca="false">FilterPk!F$43</f>
        <v>0</v>
      </c>
      <c r="I2237" s="50" t="n">
        <f aca="false">FilterPk!G$43</f>
        <v>0</v>
      </c>
      <c r="J2237" s="50" t="n">
        <f aca="false">FilterPk!H$43</f>
        <v>0</v>
      </c>
      <c r="K2237" s="50" t="n">
        <f aca="false">FilterPk!I$43</f>
        <v>0</v>
      </c>
      <c r="L2237" s="50" t="n">
        <f aca="false">FilterPk!J$43</f>
        <v>0</v>
      </c>
      <c r="M2237" s="50" t="n">
        <f aca="false">FilterPk!K$43</f>
        <v>0</v>
      </c>
      <c r="N2237" s="50" t="n">
        <f aca="false">FilterPk!L$43</f>
        <v>0</v>
      </c>
      <c r="O2237" s="50" t="n">
        <f aca="false">FilterPk!M$43</f>
        <v>0</v>
      </c>
      <c r="P2237" s="50" t="n">
        <f aca="false">FilterPk!N$43</f>
        <v>0</v>
      </c>
      <c r="Q2237" s="51" t="n">
        <f aca="false">FilterPk!O$43</f>
        <v>0</v>
      </c>
    </row>
    <row r="2238" customFormat="false" ht="12.75" hidden="false" customHeight="false" outlineLevel="0" collapsed="false">
      <c r="B2238" s="85" t="str">
        <f aca="false">FilterPk!A$44</f>
        <v>Chris Dorland</v>
      </c>
      <c r="C2238" s="13" t="n">
        <f aca="false">C2237+1</f>
        <v>2237</v>
      </c>
      <c r="D2238" s="50" t="n">
        <f aca="false">FilterPk!B$44</f>
        <v>0</v>
      </c>
      <c r="E2238" s="50" t="n">
        <f aca="false">FilterPk!C$44</f>
        <v>0</v>
      </c>
      <c r="F2238" s="50" t="n">
        <f aca="false">FilterPk!D$44</f>
        <v>0</v>
      </c>
      <c r="G2238" s="50" t="n">
        <f aca="false">FilterPk!E$44</f>
        <v>0</v>
      </c>
      <c r="H2238" s="50" t="n">
        <f aca="false">FilterPk!F$44</f>
        <v>0</v>
      </c>
      <c r="I2238" s="50" t="n">
        <f aca="false">FilterPk!G$44</f>
        <v>0</v>
      </c>
      <c r="J2238" s="50" t="n">
        <f aca="false">FilterPk!H$44</f>
        <v>0</v>
      </c>
      <c r="K2238" s="50" t="n">
        <f aca="false">FilterPk!I$44</f>
        <v>0</v>
      </c>
      <c r="L2238" s="50" t="n">
        <f aca="false">FilterPk!J$44</f>
        <v>0</v>
      </c>
      <c r="M2238" s="50" t="n">
        <f aca="false">FilterPk!K$44</f>
        <v>0</v>
      </c>
      <c r="N2238" s="50" t="n">
        <f aca="false">FilterPk!L$44</f>
        <v>0</v>
      </c>
      <c r="O2238" s="50" t="n">
        <f aca="false">FilterPk!M$44</f>
        <v>0</v>
      </c>
      <c r="P2238" s="50" t="n">
        <f aca="false">FilterPk!N$44</f>
        <v>0</v>
      </c>
      <c r="Q2238" s="51" t="n">
        <f aca="false">FilterPk!O$44</f>
        <v>0</v>
      </c>
    </row>
    <row r="2239" customFormat="false" ht="12.75" hidden="false" customHeight="false" outlineLevel="0" collapsed="false">
      <c r="B2239" s="85" t="str">
        <f aca="false">FilterPk!A$45</f>
        <v>Jeff King</v>
      </c>
      <c r="C2239" s="13" t="n">
        <f aca="false">C2238+1</f>
        <v>2238</v>
      </c>
      <c r="D2239" s="50" t="n">
        <f aca="false">FilterPk!B$45</f>
        <v>0</v>
      </c>
      <c r="E2239" s="50" t="n">
        <f aca="false">FilterPk!C$45</f>
        <v>0</v>
      </c>
      <c r="F2239" s="50" t="n">
        <f aca="false">FilterPk!D$45</f>
        <v>0</v>
      </c>
      <c r="G2239" s="50" t="n">
        <f aca="false">FilterPk!E$45</f>
        <v>0</v>
      </c>
      <c r="H2239" s="50" t="n">
        <f aca="false">FilterPk!F$45</f>
        <v>0</v>
      </c>
      <c r="I2239" s="50" t="n">
        <f aca="false">FilterPk!G$45</f>
        <v>0</v>
      </c>
      <c r="J2239" s="50" t="n">
        <f aca="false">FilterPk!H$45</f>
        <v>0</v>
      </c>
      <c r="K2239" s="50" t="n">
        <f aca="false">FilterPk!I$45</f>
        <v>0</v>
      </c>
      <c r="L2239" s="50" t="n">
        <f aca="false">FilterPk!J$45</f>
        <v>0</v>
      </c>
      <c r="M2239" s="50" t="n">
        <f aca="false">FilterPk!K$45</f>
        <v>0</v>
      </c>
      <c r="N2239" s="50" t="n">
        <f aca="false">FilterPk!L$45</f>
        <v>0</v>
      </c>
      <c r="O2239" s="50" t="n">
        <f aca="false">FilterPk!M$45</f>
        <v>0</v>
      </c>
      <c r="P2239" s="50" t="n">
        <f aca="false">FilterPk!N$45</f>
        <v>0</v>
      </c>
      <c r="Q2239" s="51" t="n">
        <f aca="false">FilterPk!O$45</f>
        <v>0</v>
      </c>
    </row>
    <row r="2240" customFormat="false" ht="12.75" hidden="false" customHeight="false" outlineLevel="0" collapsed="false">
      <c r="B2240" s="85" t="n">
        <f aca="false">FilterPk!A$46</f>
        <v>0</v>
      </c>
      <c r="C2240" s="13" t="n">
        <f aca="false">C2239+1</f>
        <v>2239</v>
      </c>
      <c r="D2240" s="50" t="n">
        <f aca="false">FilterPk!B$46</f>
        <v>0</v>
      </c>
      <c r="E2240" s="50" t="n">
        <f aca="false">FilterPk!C$46</f>
        <v>0</v>
      </c>
      <c r="F2240" s="50" t="n">
        <f aca="false">FilterPk!D$46</f>
        <v>0</v>
      </c>
      <c r="G2240" s="50" t="n">
        <f aca="false">FilterPk!E$46</f>
        <v>0</v>
      </c>
      <c r="H2240" s="50" t="n">
        <f aca="false">FilterPk!F$46</f>
        <v>0</v>
      </c>
      <c r="I2240" s="50" t="n">
        <f aca="false">FilterPk!G$46</f>
        <v>0</v>
      </c>
      <c r="J2240" s="50" t="n">
        <f aca="false">FilterPk!H$46</f>
        <v>0</v>
      </c>
      <c r="K2240" s="50" t="n">
        <f aca="false">FilterPk!I$46</f>
        <v>0</v>
      </c>
      <c r="L2240" s="50" t="n">
        <f aca="false">FilterPk!J$46</f>
        <v>0</v>
      </c>
      <c r="M2240" s="50" t="n">
        <f aca="false">FilterPk!K$46</f>
        <v>0</v>
      </c>
      <c r="N2240" s="50" t="n">
        <f aca="false">FilterPk!L$46</f>
        <v>0</v>
      </c>
      <c r="O2240" s="50" t="n">
        <f aca="false">FilterPk!M$46</f>
        <v>0</v>
      </c>
      <c r="P2240" s="50" t="n">
        <f aca="false">FilterPk!N$46</f>
        <v>0</v>
      </c>
      <c r="Q2240" s="51" t="n">
        <f aca="false">FilterPk!O$46</f>
        <v>0</v>
      </c>
    </row>
    <row r="2241" customFormat="false" ht="12.75" hidden="false" customHeight="false" outlineLevel="0" collapsed="false">
      <c r="B2241" s="87" t="n">
        <f aca="false">FilterPk!A$47</f>
        <v>0</v>
      </c>
      <c r="C2241" s="64" t="n">
        <f aca="false">C2240+1</f>
        <v>2240</v>
      </c>
      <c r="D2241" s="54" t="n">
        <f aca="false">FilterPk!B$47</f>
        <v>0</v>
      </c>
      <c r="E2241" s="54" t="n">
        <f aca="false">FilterPk!C$47</f>
        <v>0</v>
      </c>
      <c r="F2241" s="54" t="n">
        <f aca="false">FilterPk!D$47</f>
        <v>0</v>
      </c>
      <c r="G2241" s="54" t="n">
        <f aca="false">FilterPk!E$47</f>
        <v>0</v>
      </c>
      <c r="H2241" s="54" t="n">
        <f aca="false">FilterPk!F$47</f>
        <v>0</v>
      </c>
      <c r="I2241" s="54" t="n">
        <f aca="false">FilterPk!G$47</f>
        <v>0</v>
      </c>
      <c r="J2241" s="54" t="n">
        <f aca="false">FilterPk!H$47</f>
        <v>0</v>
      </c>
      <c r="K2241" s="54" t="n">
        <f aca="false">FilterPk!I$47</f>
        <v>0</v>
      </c>
      <c r="L2241" s="54" t="n">
        <f aca="false">FilterPk!J$47</f>
        <v>0</v>
      </c>
      <c r="M2241" s="54" t="n">
        <f aca="false">FilterPk!K$47</f>
        <v>0</v>
      </c>
      <c r="N2241" s="54" t="n">
        <f aca="false">FilterPk!L$47</f>
        <v>0</v>
      </c>
      <c r="O2241" s="54" t="n">
        <f aca="false">FilterPk!M$47</f>
        <v>0</v>
      </c>
      <c r="P2241" s="54" t="n">
        <f aca="false">FilterPk!N$47</f>
        <v>0</v>
      </c>
      <c r="Q2241" s="55" t="n">
        <f aca="false">FilterPk!O$47</f>
        <v>0</v>
      </c>
    </row>
    <row r="2242" customFormat="false" ht="12.75" hidden="false" customHeight="false" outlineLevel="0" collapsed="false">
      <c r="A2242" s="0" t="n">
        <f aca="false">A2202+1</f>
        <v>57</v>
      </c>
      <c r="B2242" s="57" t="n">
        <f aca="false">FilterPk!D$1</f>
        <v>36907</v>
      </c>
      <c r="C2242" s="58" t="n">
        <f aca="false">C2241+1</f>
        <v>2241</v>
      </c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83"/>
    </row>
    <row r="2243" customFormat="false" ht="12.75" hidden="false" customHeight="false" outlineLevel="0" collapsed="false">
      <c r="B2243" s="61"/>
      <c r="C2243" s="13" t="n">
        <f aca="false">C2242+1</f>
        <v>2242</v>
      </c>
      <c r="D2243" s="13"/>
      <c r="E2243" s="21" t="s">
        <v>5</v>
      </c>
      <c r="F2243" s="21" t="s">
        <v>6</v>
      </c>
      <c r="G2243" s="21" t="s">
        <v>7</v>
      </c>
      <c r="H2243" s="21" t="s">
        <v>8</v>
      </c>
      <c r="I2243" s="21" t="s">
        <v>9</v>
      </c>
      <c r="J2243" s="21" t="s">
        <v>10</v>
      </c>
      <c r="K2243" s="21" t="s">
        <v>11</v>
      </c>
      <c r="L2243" s="21" t="s">
        <v>12</v>
      </c>
      <c r="M2243" s="21" t="s">
        <v>13</v>
      </c>
      <c r="N2243" s="21" t="s">
        <v>14</v>
      </c>
      <c r="O2243" s="21" t="n">
        <v>2002</v>
      </c>
      <c r="P2243" s="21" t="s">
        <v>15</v>
      </c>
      <c r="Q2243" s="84" t="s">
        <v>16</v>
      </c>
    </row>
    <row r="2244" customFormat="false" ht="12.75" hidden="false" customHeight="false" outlineLevel="0" collapsed="false">
      <c r="B2244" s="85" t="str">
        <f aca="false">FilterPk!A$9</f>
        <v>Power positions</v>
      </c>
      <c r="C2244" s="13" t="n">
        <f aca="false">C2243+1</f>
        <v>2243</v>
      </c>
      <c r="D2244" s="13" t="s">
        <v>4</v>
      </c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86"/>
    </row>
    <row r="2245" customFormat="false" ht="12.75" hidden="false" customHeight="false" outlineLevel="0" collapsed="false">
      <c r="B2245" s="85" t="str">
        <f aca="false">FilterPk!A$10</f>
        <v>East Position</v>
      </c>
      <c r="C2245" s="13" t="n">
        <f aca="false">C2244+1</f>
        <v>2244</v>
      </c>
      <c r="D2245" s="50" t="n">
        <f aca="false">FilterPk!B$10</f>
        <v>34784396.7946123</v>
      </c>
      <c r="E2245" s="50" t="n">
        <f aca="false">FilterPk!C$10</f>
        <v>75045.54</v>
      </c>
      <c r="F2245" s="50" t="n">
        <f aca="false">FilterPk!D$10</f>
        <v>84629.15</v>
      </c>
      <c r="G2245" s="50" t="n">
        <f aca="false">FilterPk!E$10</f>
        <v>1358824.72</v>
      </c>
      <c r="H2245" s="50" t="n">
        <f aca="false">FilterPk!F$10</f>
        <v>1120662.53</v>
      </c>
      <c r="I2245" s="50" t="n">
        <f aca="false">FilterPk!G$10</f>
        <v>422841.14</v>
      </c>
      <c r="J2245" s="50" t="n">
        <f aca="false">FilterPk!H$10</f>
        <v>788810.55</v>
      </c>
      <c r="K2245" s="50" t="n">
        <f aca="false">FilterPk!I$10</f>
        <v>1076253.71</v>
      </c>
      <c r="L2245" s="50" t="n">
        <f aca="false">FilterPk!J$10</f>
        <v>363159.42</v>
      </c>
      <c r="M2245" s="50" t="n">
        <f aca="false">FilterPk!K$10</f>
        <v>5764043.19</v>
      </c>
      <c r="N2245" s="50" t="n">
        <f aca="false">FilterPk!L$10</f>
        <v>11054269.95</v>
      </c>
      <c r="O2245" s="50" t="n">
        <f aca="false">FilterPk!M$10</f>
        <v>3650317.45</v>
      </c>
      <c r="P2245" s="50" t="n">
        <f aca="false">FilterPk!N$10</f>
        <v>-1642778.44</v>
      </c>
      <c r="Q2245" s="51" t="n">
        <f aca="false">FilterPk!O$10</f>
        <v>13061808.96</v>
      </c>
    </row>
    <row r="2246" customFormat="false" ht="12.75" hidden="false" customHeight="false" outlineLevel="0" collapsed="false">
      <c r="B2246" s="85" t="str">
        <f aca="false">FilterPk!A$11</f>
        <v>East Power Mgmt</v>
      </c>
      <c r="C2246" s="13" t="n">
        <f aca="false">C2245+1</f>
        <v>2245</v>
      </c>
      <c r="D2246" s="50" t="n">
        <f aca="false">FilterPk!B$11</f>
        <v>7547347.04451418</v>
      </c>
      <c r="E2246" s="50" t="n">
        <f aca="false">FilterPk!C$11</f>
        <v>43646.27</v>
      </c>
      <c r="F2246" s="50" t="n">
        <f aca="false">FilterPk!D$11</f>
        <v>-98133.28</v>
      </c>
      <c r="G2246" s="50" t="n">
        <f aca="false">FilterPk!E$11</f>
        <v>107993.78</v>
      </c>
      <c r="H2246" s="50" t="n">
        <f aca="false">FilterPk!F$11</f>
        <v>155786.29</v>
      </c>
      <c r="I2246" s="50" t="n">
        <f aca="false">FilterPk!G$11</f>
        <v>89357.34</v>
      </c>
      <c r="J2246" s="50" t="n">
        <f aca="false">FilterPk!H$11</f>
        <v>247101.13</v>
      </c>
      <c r="K2246" s="50" t="n">
        <f aca="false">FilterPk!I$11</f>
        <v>307386.28</v>
      </c>
      <c r="L2246" s="50" t="n">
        <f aca="false">FilterPk!J$11</f>
        <v>108209.05</v>
      </c>
      <c r="M2246" s="50" t="n">
        <f aca="false">FilterPk!K$11</f>
        <v>1338376.99</v>
      </c>
      <c r="N2246" s="50" t="n">
        <f aca="false">FilterPk!L$11</f>
        <v>2299723.85</v>
      </c>
      <c r="O2246" s="50" t="n">
        <f aca="false">FilterPk!M$11</f>
        <v>606348.53</v>
      </c>
      <c r="P2246" s="50" t="n">
        <f aca="false">FilterPk!N$11</f>
        <v>61912.21</v>
      </c>
      <c r="Q2246" s="51" t="n">
        <f aca="false">FilterPk!O$11</f>
        <v>2967984.59</v>
      </c>
    </row>
    <row r="2247" customFormat="false" ht="12.75" hidden="false" customHeight="false" outlineLevel="0" collapsed="false">
      <c r="B2247" s="85" t="str">
        <f aca="false">FilterPk!A$12</f>
        <v>Long Term Options</v>
      </c>
      <c r="C2247" s="13" t="n">
        <f aca="false">C2246+1</f>
        <v>2246</v>
      </c>
      <c r="D2247" s="50" t="n">
        <f aca="false">FilterPk!B$12</f>
        <v>0</v>
      </c>
      <c r="E2247" s="50" t="n">
        <f aca="false">FilterPk!C$12</f>
        <v>0</v>
      </c>
      <c r="F2247" s="50" t="n">
        <f aca="false">FilterPk!D$12</f>
        <v>0</v>
      </c>
      <c r="G2247" s="50" t="n">
        <f aca="false">FilterPk!E$12</f>
        <v>0</v>
      </c>
      <c r="H2247" s="50" t="n">
        <f aca="false">FilterPk!F$12</f>
        <v>0</v>
      </c>
      <c r="I2247" s="50" t="n">
        <f aca="false">FilterPk!G$12</f>
        <v>0</v>
      </c>
      <c r="J2247" s="50" t="n">
        <f aca="false">FilterPk!H$12</f>
        <v>0</v>
      </c>
      <c r="K2247" s="50" t="n">
        <f aca="false">FilterPk!I$12</f>
        <v>0</v>
      </c>
      <c r="L2247" s="50" t="n">
        <f aca="false">FilterPk!J$12</f>
        <v>0</v>
      </c>
      <c r="M2247" s="50" t="n">
        <f aca="false">FilterPk!K$12</f>
        <v>0</v>
      </c>
      <c r="N2247" s="50" t="n">
        <f aca="false">FilterPk!L$12</f>
        <v>0</v>
      </c>
      <c r="O2247" s="50" t="n">
        <f aca="false">FilterPk!M$12</f>
        <v>0</v>
      </c>
      <c r="P2247" s="50" t="n">
        <f aca="false">FilterPk!N$12</f>
        <v>0</v>
      </c>
      <c r="Q2247" s="51" t="n">
        <f aca="false">FilterPk!O$12</f>
        <v>0</v>
      </c>
    </row>
    <row r="2248" customFormat="false" ht="12.75" hidden="false" customHeight="false" outlineLevel="0" collapsed="false">
      <c r="B2248" s="85" t="str">
        <f aca="false">FilterPk!A$13</f>
        <v>LT-MIDWEST</v>
      </c>
      <c r="C2248" s="13" t="n">
        <f aca="false">C2247+1</f>
        <v>2247</v>
      </c>
      <c r="D2248" s="50" t="n">
        <f aca="false">FilterPk!B$13</f>
        <v>7151089.47366245</v>
      </c>
      <c r="E2248" s="50" t="n">
        <f aca="false">FilterPk!C$13</f>
        <v>48283.08</v>
      </c>
      <c r="F2248" s="50" t="n">
        <f aca="false">FilterPk!D$13</f>
        <v>-141448.54</v>
      </c>
      <c r="G2248" s="50" t="n">
        <f aca="false">FilterPk!E$13</f>
        <v>574622.66</v>
      </c>
      <c r="H2248" s="50" t="n">
        <f aca="false">FilterPk!F$13</f>
        <v>298097.27</v>
      </c>
      <c r="I2248" s="50" t="n">
        <f aca="false">FilterPk!G$13</f>
        <v>249481.43</v>
      </c>
      <c r="J2248" s="50" t="n">
        <f aca="false">FilterPk!H$13</f>
        <v>119379.88</v>
      </c>
      <c r="K2248" s="50" t="n">
        <f aca="false">FilterPk!I$13</f>
        <v>25994.27</v>
      </c>
      <c r="L2248" s="50" t="n">
        <f aca="false">FilterPk!J$13</f>
        <v>156242.15</v>
      </c>
      <c r="M2248" s="50" t="n">
        <f aca="false">FilterPk!K$13</f>
        <v>1762908.33</v>
      </c>
      <c r="N2248" s="50" t="n">
        <f aca="false">FilterPk!L$13</f>
        <v>3093560.53</v>
      </c>
      <c r="O2248" s="50" t="n">
        <f aca="false">FilterPk!M$13</f>
        <v>565730</v>
      </c>
      <c r="P2248" s="50" t="n">
        <f aca="false">FilterPk!N$13</f>
        <v>-439379.19</v>
      </c>
      <c r="Q2248" s="51" t="n">
        <f aca="false">FilterPk!O$13</f>
        <v>3219911.34</v>
      </c>
    </row>
    <row r="2249" customFormat="false" ht="12.75" hidden="false" customHeight="false" outlineLevel="0" collapsed="false">
      <c r="B2249" s="85" t="str">
        <f aca="false">FilterPk!A$14</f>
        <v>ST-ECAR</v>
      </c>
      <c r="C2249" s="13" t="n">
        <f aca="false">C2248+1</f>
        <v>2248</v>
      </c>
      <c r="D2249" s="50" t="n">
        <f aca="false">FilterPk!B$14</f>
        <v>238101.441960815</v>
      </c>
      <c r="E2249" s="50" t="n">
        <f aca="false">FilterPk!C$14</f>
        <v>13522.23</v>
      </c>
      <c r="F2249" s="50" t="n">
        <f aca="false">FilterPk!D$14</f>
        <v>15838.59</v>
      </c>
      <c r="G2249" s="50" t="n">
        <f aca="false">FilterPk!E$14</f>
        <v>0</v>
      </c>
      <c r="H2249" s="50" t="n">
        <f aca="false">FilterPk!F$14</f>
        <v>0</v>
      </c>
      <c r="I2249" s="50" t="n">
        <f aca="false">FilterPk!G$14</f>
        <v>0</v>
      </c>
      <c r="J2249" s="50" t="n">
        <f aca="false">FilterPk!H$14</f>
        <v>0</v>
      </c>
      <c r="K2249" s="50" t="n">
        <f aca="false">FilterPk!I$14</f>
        <v>0</v>
      </c>
      <c r="L2249" s="50" t="n">
        <f aca="false">FilterPk!J$14</f>
        <v>0</v>
      </c>
      <c r="M2249" s="50" t="n">
        <f aca="false">FilterPk!K$14</f>
        <v>0</v>
      </c>
      <c r="N2249" s="50" t="n">
        <f aca="false">FilterPk!L$14</f>
        <v>29360.82</v>
      </c>
      <c r="O2249" s="50" t="n">
        <f aca="false">FilterPk!M$14</f>
        <v>0</v>
      </c>
      <c r="P2249" s="50" t="n">
        <f aca="false">FilterPk!N$14</f>
        <v>0</v>
      </c>
      <c r="Q2249" s="51" t="n">
        <f aca="false">FilterPk!O$14</f>
        <v>29360.82</v>
      </c>
    </row>
    <row r="2250" customFormat="false" ht="12.75" hidden="false" customHeight="false" outlineLevel="0" collapsed="false">
      <c r="B2250" s="85" t="str">
        <f aca="false">FilterPk!A$15</f>
        <v>ST- MAPP</v>
      </c>
      <c r="C2250" s="13" t="n">
        <f aca="false">C2249+1</f>
        <v>2249</v>
      </c>
      <c r="D2250" s="50" t="n">
        <f aca="false">FilterPk!B$15</f>
        <v>254636.614020626</v>
      </c>
      <c r="E2250" s="50" t="n">
        <f aca="false">FilterPk!C$15</f>
        <v>795.43</v>
      </c>
      <c r="F2250" s="50" t="n">
        <f aca="false">FilterPk!D$15</f>
        <v>39596.48</v>
      </c>
      <c r="G2250" s="50" t="n">
        <f aca="false">FilterPk!E$15</f>
        <v>26009.8</v>
      </c>
      <c r="H2250" s="50" t="n">
        <f aca="false">FilterPk!F$15</f>
        <v>8238.75</v>
      </c>
      <c r="I2250" s="50" t="n">
        <f aca="false">FilterPk!G$15</f>
        <v>0</v>
      </c>
      <c r="J2250" s="50" t="n">
        <f aca="false">FilterPk!H$15</f>
        <v>0</v>
      </c>
      <c r="K2250" s="50" t="n">
        <f aca="false">FilterPk!I$15</f>
        <v>0</v>
      </c>
      <c r="L2250" s="50" t="n">
        <f aca="false">FilterPk!J$15</f>
        <v>0</v>
      </c>
      <c r="M2250" s="50" t="n">
        <f aca="false">FilterPk!K$15</f>
        <v>0</v>
      </c>
      <c r="N2250" s="50" t="n">
        <f aca="false">FilterPk!L$15</f>
        <v>74640.46</v>
      </c>
      <c r="O2250" s="50" t="n">
        <f aca="false">FilterPk!M$15</f>
        <v>0</v>
      </c>
      <c r="P2250" s="50" t="n">
        <f aca="false">FilterPk!N$15</f>
        <v>0</v>
      </c>
      <c r="Q2250" s="51" t="n">
        <f aca="false">FilterPk!O$15</f>
        <v>74640.46</v>
      </c>
    </row>
    <row r="2251" customFormat="false" ht="12.75" hidden="false" customHeight="false" outlineLevel="0" collapsed="false">
      <c r="B2251" s="85" t="str">
        <f aca="false">FilterPk!A$16</f>
        <v>ST- MAIN</v>
      </c>
      <c r="C2251" s="13" t="n">
        <f aca="false">C2250+1</f>
        <v>2250</v>
      </c>
      <c r="D2251" s="50" t="n">
        <f aca="false">FilterPk!B$16</f>
        <v>694293.253349893</v>
      </c>
      <c r="E2251" s="50" t="n">
        <f aca="false">FilterPk!C$16</f>
        <v>-2349.61</v>
      </c>
      <c r="F2251" s="50" t="n">
        <f aca="false">FilterPk!D$16</f>
        <v>15903</v>
      </c>
      <c r="G2251" s="50" t="n">
        <f aca="false">FilterPk!E$16</f>
        <v>69359.47</v>
      </c>
      <c r="H2251" s="50" t="n">
        <f aca="false">FilterPk!F$16</f>
        <v>0</v>
      </c>
      <c r="I2251" s="50" t="n">
        <f aca="false">FilterPk!G$16</f>
        <v>0</v>
      </c>
      <c r="J2251" s="50" t="n">
        <f aca="false">FilterPk!H$16</f>
        <v>0</v>
      </c>
      <c r="K2251" s="50" t="n">
        <f aca="false">FilterPk!I$16</f>
        <v>0</v>
      </c>
      <c r="L2251" s="50" t="n">
        <f aca="false">FilterPk!J$16</f>
        <v>0</v>
      </c>
      <c r="M2251" s="50" t="n">
        <f aca="false">FilterPk!K$16</f>
        <v>0</v>
      </c>
      <c r="N2251" s="50" t="n">
        <f aca="false">FilterPk!L$16</f>
        <v>82912.86</v>
      </c>
      <c r="O2251" s="50" t="n">
        <f aca="false">FilterPk!M$16</f>
        <v>0</v>
      </c>
      <c r="P2251" s="50" t="n">
        <f aca="false">FilterPk!N$16</f>
        <v>0</v>
      </c>
      <c r="Q2251" s="51" t="n">
        <f aca="false">FilterPk!O$16</f>
        <v>82912.86</v>
      </c>
    </row>
    <row r="2252" customFormat="false" ht="12.75" hidden="false" customHeight="false" outlineLevel="0" collapsed="false">
      <c r="B2252" s="85" t="str">
        <f aca="false">FilterPk!A$17</f>
        <v>MW-ANALYST</v>
      </c>
      <c r="C2252" s="13" t="n">
        <f aca="false">C2251+1</f>
        <v>2251</v>
      </c>
      <c r="D2252" s="50" t="n">
        <f aca="false">FilterPk!B$17</f>
        <v>0</v>
      </c>
      <c r="E2252" s="50" t="n">
        <f aca="false">FilterPk!C$17</f>
        <v>6363.4</v>
      </c>
      <c r="F2252" s="50" t="n">
        <f aca="false">FilterPk!D$17</f>
        <v>15838.59</v>
      </c>
      <c r="G2252" s="50" t="n">
        <f aca="false">FilterPk!E$17</f>
        <v>0</v>
      </c>
      <c r="H2252" s="50" t="n">
        <f aca="false">FilterPk!F$17</f>
        <v>0</v>
      </c>
      <c r="I2252" s="50" t="n">
        <f aca="false">FilterPk!G$17</f>
        <v>0</v>
      </c>
      <c r="J2252" s="50" t="n">
        <f aca="false">FilterPk!H$17</f>
        <v>0</v>
      </c>
      <c r="K2252" s="50" t="n">
        <f aca="false">FilterPk!I$17</f>
        <v>0</v>
      </c>
      <c r="L2252" s="50" t="n">
        <f aca="false">FilterPk!J$17</f>
        <v>0</v>
      </c>
      <c r="M2252" s="50" t="n">
        <f aca="false">FilterPk!K$17</f>
        <v>0</v>
      </c>
      <c r="N2252" s="50" t="n">
        <f aca="false">FilterPk!L$17</f>
        <v>22201.99</v>
      </c>
      <c r="O2252" s="50" t="n">
        <f aca="false">FilterPk!M$17</f>
        <v>0</v>
      </c>
      <c r="P2252" s="50" t="n">
        <f aca="false">FilterPk!N$17</f>
        <v>0</v>
      </c>
      <c r="Q2252" s="51" t="n">
        <f aca="false">FilterPk!O$17</f>
        <v>22201.99</v>
      </c>
    </row>
    <row r="2253" customFormat="false" ht="12.75" hidden="false" customHeight="false" outlineLevel="0" collapsed="false">
      <c r="B2253" s="85" t="str">
        <f aca="false">FilterPk!A$18</f>
        <v>LT-NE</v>
      </c>
      <c r="C2253" s="13" t="n">
        <f aca="false">C2252+1</f>
        <v>2252</v>
      </c>
      <c r="D2253" s="50" t="n">
        <f aca="false">FilterPk!B$18</f>
        <v>6187311.37539291</v>
      </c>
      <c r="E2253" s="50" t="n">
        <f aca="false">FilterPk!C$18</f>
        <v>-37254.47</v>
      </c>
      <c r="F2253" s="50" t="n">
        <f aca="false">FilterPk!D$18</f>
        <v>2562.91</v>
      </c>
      <c r="G2253" s="50" t="n">
        <f aca="false">FilterPk!E$18</f>
        <v>-23211.32</v>
      </c>
      <c r="H2253" s="50" t="n">
        <f aca="false">FilterPk!F$18</f>
        <v>263627.18</v>
      </c>
      <c r="I2253" s="50" t="n">
        <f aca="false">FilterPk!G$18</f>
        <v>-59813.36</v>
      </c>
      <c r="J2253" s="50" t="n">
        <f aca="false">FilterPk!H$18</f>
        <v>155752.04</v>
      </c>
      <c r="K2253" s="50" t="n">
        <f aca="false">FilterPk!I$18</f>
        <v>121018.38</v>
      </c>
      <c r="L2253" s="50" t="n">
        <f aca="false">FilterPk!J$18</f>
        <v>-53378.32</v>
      </c>
      <c r="M2253" s="50" t="n">
        <f aca="false">FilterPk!K$18</f>
        <v>995570.8</v>
      </c>
      <c r="N2253" s="50" t="n">
        <f aca="false">FilterPk!L$18</f>
        <v>1364873.84</v>
      </c>
      <c r="O2253" s="50" t="n">
        <f aca="false">FilterPk!M$18</f>
        <v>1053007.86</v>
      </c>
      <c r="P2253" s="50" t="n">
        <f aca="false">FilterPk!N$18</f>
        <v>-2593897.5</v>
      </c>
      <c r="Q2253" s="51" t="n">
        <f aca="false">FilterPk!O$18</f>
        <v>-176015.800000001</v>
      </c>
    </row>
    <row r="2254" customFormat="false" ht="12.75" hidden="false" customHeight="false" outlineLevel="0" collapsed="false">
      <c r="B2254" s="85" t="str">
        <f aca="false">FilterPk!A$19</f>
        <v>LT-PJM</v>
      </c>
      <c r="C2254" s="13" t="n">
        <f aca="false">C2253+1</f>
        <v>2253</v>
      </c>
      <c r="D2254" s="50" t="n">
        <f aca="false">FilterPk!B$19</f>
        <v>1818236.42109565</v>
      </c>
      <c r="E2254" s="50" t="n">
        <f aca="false">FilterPk!C$19</f>
        <v>25453.61</v>
      </c>
      <c r="F2254" s="50" t="n">
        <f aca="false">FilterPk!D$19</f>
        <v>45536</v>
      </c>
      <c r="G2254" s="50" t="n">
        <f aca="false">FilterPk!E$19</f>
        <v>312117.59</v>
      </c>
      <c r="H2254" s="50" t="n">
        <f aca="false">FilterPk!F$19</f>
        <v>211118</v>
      </c>
      <c r="I2254" s="50" t="n">
        <f aca="false">FilterPk!G$19</f>
        <v>0</v>
      </c>
      <c r="J2254" s="50" t="n">
        <f aca="false">FilterPk!H$19</f>
        <v>24536.25</v>
      </c>
      <c r="K2254" s="50" t="n">
        <f aca="false">FilterPk!I$19</f>
        <v>-12662.37</v>
      </c>
      <c r="L2254" s="50" t="n">
        <f aca="false">FilterPk!J$19</f>
        <v>-30078</v>
      </c>
      <c r="M2254" s="50" t="n">
        <f aca="false">FilterPk!K$19</f>
        <v>243523.27</v>
      </c>
      <c r="N2254" s="50" t="n">
        <f aca="false">FilterPk!L$19</f>
        <v>819544.35</v>
      </c>
      <c r="O2254" s="50" t="n">
        <f aca="false">FilterPk!M$19</f>
        <v>125485.18</v>
      </c>
      <c r="P2254" s="50" t="n">
        <f aca="false">FilterPk!N$19</f>
        <v>177105.54</v>
      </c>
      <c r="Q2254" s="51" t="n">
        <f aca="false">FilterPk!O$19</f>
        <v>1122135.07</v>
      </c>
    </row>
    <row r="2255" customFormat="false" ht="12.75" hidden="false" customHeight="false" outlineLevel="0" collapsed="false">
      <c r="B2255" s="85" t="str">
        <f aca="false">FilterPk!A$20</f>
        <v>LT- NY</v>
      </c>
      <c r="C2255" s="13" t="n">
        <f aca="false">C2254+1</f>
        <v>2254</v>
      </c>
      <c r="D2255" s="50" t="n">
        <f aca="false">FilterPk!B$20</f>
        <v>0</v>
      </c>
      <c r="E2255" s="50" t="n">
        <f aca="false">FilterPk!C$20</f>
        <v>-15908.51</v>
      </c>
      <c r="F2255" s="50" t="n">
        <f aca="false">FilterPk!D$20</f>
        <v>63126.67</v>
      </c>
      <c r="G2255" s="50" t="n">
        <f aca="false">FilterPk!E$20</f>
        <v>-17376.91</v>
      </c>
      <c r="H2255" s="50" t="n">
        <f aca="false">FilterPk!F$20</f>
        <v>0</v>
      </c>
      <c r="I2255" s="50" t="n">
        <f aca="false">FilterPk!G$20</f>
        <v>0</v>
      </c>
      <c r="J2255" s="50" t="n">
        <f aca="false">FilterPk!H$20</f>
        <v>0</v>
      </c>
      <c r="K2255" s="50" t="n">
        <f aca="false">FilterPk!I$20</f>
        <v>0</v>
      </c>
      <c r="L2255" s="50" t="n">
        <f aca="false">FilterPk!J$20</f>
        <v>0</v>
      </c>
      <c r="M2255" s="50" t="n">
        <f aca="false">FilterPk!K$20</f>
        <v>146381.01</v>
      </c>
      <c r="N2255" s="50" t="n">
        <f aca="false">FilterPk!L$20</f>
        <v>176222.26</v>
      </c>
      <c r="O2255" s="50" t="n">
        <f aca="false">FilterPk!M$20</f>
        <v>281909.77</v>
      </c>
      <c r="P2255" s="50" t="n">
        <f aca="false">FilterPk!N$20</f>
        <v>-177475.64</v>
      </c>
      <c r="Q2255" s="51" t="n">
        <f aca="false">FilterPk!O$20</f>
        <v>280656.39</v>
      </c>
    </row>
    <row r="2256" customFormat="false" ht="12.75" hidden="false" customHeight="false" outlineLevel="0" collapsed="false">
      <c r="B2256" s="85" t="str">
        <f aca="false">FilterPk!A$21</f>
        <v>ST- PJM</v>
      </c>
      <c r="C2256" s="13" t="n">
        <f aca="false">C2255+1</f>
        <v>2255</v>
      </c>
      <c r="D2256" s="50" t="n">
        <f aca="false">FilterPk!B$21</f>
        <v>1243093.71447674</v>
      </c>
      <c r="E2256" s="50" t="n">
        <f aca="false">FilterPk!C$21</f>
        <v>-91155.75</v>
      </c>
      <c r="F2256" s="50" t="n">
        <f aca="false">FilterPk!D$21</f>
        <v>-47515.78</v>
      </c>
      <c r="G2256" s="50" t="n">
        <f aca="false">FilterPk!E$21</f>
        <v>0</v>
      </c>
      <c r="H2256" s="50" t="n">
        <f aca="false">FilterPk!F$21</f>
        <v>0</v>
      </c>
      <c r="I2256" s="50" t="n">
        <f aca="false">FilterPk!G$21</f>
        <v>0</v>
      </c>
      <c r="J2256" s="50" t="n">
        <f aca="false">FilterPk!H$21</f>
        <v>0</v>
      </c>
      <c r="K2256" s="50" t="n">
        <f aca="false">FilterPk!I$21</f>
        <v>0</v>
      </c>
      <c r="L2256" s="50" t="n">
        <f aca="false">FilterPk!J$21</f>
        <v>0</v>
      </c>
      <c r="M2256" s="50" t="n">
        <f aca="false">FilterPk!K$21</f>
        <v>0</v>
      </c>
      <c r="N2256" s="50" t="n">
        <f aca="false">FilterPk!L$21</f>
        <v>-138671.53</v>
      </c>
      <c r="O2256" s="50" t="n">
        <f aca="false">FilterPk!M$21</f>
        <v>0</v>
      </c>
      <c r="P2256" s="50" t="n">
        <f aca="false">FilterPk!N$21</f>
        <v>0</v>
      </c>
      <c r="Q2256" s="51" t="n">
        <f aca="false">FilterPk!O$21</f>
        <v>-138671.53</v>
      </c>
    </row>
    <row r="2257" customFormat="false" ht="12.75" hidden="false" customHeight="false" outlineLevel="0" collapsed="false">
      <c r="B2257" s="85" t="str">
        <f aca="false">FilterPk!A$22</f>
        <v>ST- NENG</v>
      </c>
      <c r="C2257" s="13" t="n">
        <f aca="false">C2256+1</f>
        <v>2256</v>
      </c>
      <c r="D2257" s="50" t="n">
        <f aca="false">FilterPk!B$22</f>
        <v>539719.375927685</v>
      </c>
      <c r="E2257" s="50" t="n">
        <f aca="false">FilterPk!C$22</f>
        <v>13161.19</v>
      </c>
      <c r="F2257" s="50" t="n">
        <f aca="false">FilterPk!D$22</f>
        <v>63418.82</v>
      </c>
      <c r="G2257" s="50" t="n">
        <f aca="false">FilterPk!E$22</f>
        <v>0</v>
      </c>
      <c r="H2257" s="50" t="n">
        <f aca="false">FilterPk!F$22</f>
        <v>0</v>
      </c>
      <c r="I2257" s="50" t="n">
        <f aca="false">FilterPk!G$22</f>
        <v>0</v>
      </c>
      <c r="J2257" s="50" t="n">
        <f aca="false">FilterPk!H$22</f>
        <v>0</v>
      </c>
      <c r="K2257" s="50" t="n">
        <f aca="false">FilterPk!I$22</f>
        <v>0</v>
      </c>
      <c r="L2257" s="50" t="n">
        <f aca="false">FilterPk!J$22</f>
        <v>0</v>
      </c>
      <c r="M2257" s="50" t="n">
        <f aca="false">FilterPk!K$22</f>
        <v>0</v>
      </c>
      <c r="N2257" s="50" t="n">
        <f aca="false">FilterPk!L$22</f>
        <v>76580.01</v>
      </c>
      <c r="O2257" s="50" t="n">
        <f aca="false">FilterPk!M$22</f>
        <v>0</v>
      </c>
      <c r="P2257" s="50" t="n">
        <f aca="false">FilterPk!N$22</f>
        <v>0</v>
      </c>
      <c r="Q2257" s="51" t="n">
        <f aca="false">FilterPk!O$22</f>
        <v>76580.01</v>
      </c>
    </row>
    <row r="2258" customFormat="false" ht="12.75" hidden="false" customHeight="false" outlineLevel="0" collapsed="false">
      <c r="B2258" s="85" t="str">
        <f aca="false">FilterPk!A$23</f>
        <v>ST- NY</v>
      </c>
      <c r="C2258" s="13" t="n">
        <f aca="false">C2257+1</f>
        <v>2257</v>
      </c>
      <c r="D2258" s="50" t="n">
        <f aca="false">FilterPk!B$23</f>
        <v>251437.188425373</v>
      </c>
      <c r="E2258" s="50" t="n">
        <f aca="false">FilterPk!C$23</f>
        <v>10362.2</v>
      </c>
      <c r="F2258" s="50" t="n">
        <f aca="false">FilterPk!D$23</f>
        <v>-15838.59</v>
      </c>
      <c r="G2258" s="50" t="n">
        <f aca="false">FilterPk!E$23</f>
        <v>17339.87</v>
      </c>
      <c r="H2258" s="50" t="n">
        <f aca="false">FilterPk!F$23</f>
        <v>0</v>
      </c>
      <c r="I2258" s="50" t="n">
        <f aca="false">FilterPk!G$23</f>
        <v>0</v>
      </c>
      <c r="J2258" s="50" t="n">
        <f aca="false">FilterPk!H$23</f>
        <v>0</v>
      </c>
      <c r="K2258" s="50" t="n">
        <f aca="false">FilterPk!I$23</f>
        <v>0</v>
      </c>
      <c r="L2258" s="50" t="n">
        <f aca="false">FilterPk!J$23</f>
        <v>0</v>
      </c>
      <c r="M2258" s="50" t="n">
        <f aca="false">FilterPk!K$23</f>
        <v>0</v>
      </c>
      <c r="N2258" s="50" t="n">
        <f aca="false">FilterPk!L$23</f>
        <v>11863.48</v>
      </c>
      <c r="O2258" s="50" t="n">
        <f aca="false">FilterPk!M$23</f>
        <v>0</v>
      </c>
      <c r="P2258" s="50" t="n">
        <f aca="false">FilterPk!N$23</f>
        <v>0</v>
      </c>
      <c r="Q2258" s="51" t="n">
        <f aca="false">FilterPk!O$23</f>
        <v>11863.48</v>
      </c>
    </row>
    <row r="2259" customFormat="false" ht="12.75" hidden="false" customHeight="false" outlineLevel="0" collapsed="false">
      <c r="B2259" s="85" t="str">
        <f aca="false">FilterPk!A$24</f>
        <v>NE- PHYS</v>
      </c>
      <c r="C2259" s="13" t="n">
        <f aca="false">C2258+1</f>
        <v>2258</v>
      </c>
      <c r="D2259" s="50" t="n">
        <f aca="false">FilterPk!B$24</f>
        <v>0</v>
      </c>
      <c r="E2259" s="50" t="n">
        <f aca="false">FilterPk!C$24</f>
        <v>0</v>
      </c>
      <c r="F2259" s="50" t="n">
        <f aca="false">FilterPk!D$24</f>
        <v>0</v>
      </c>
      <c r="G2259" s="50" t="n">
        <f aca="false">FilterPk!E$24</f>
        <v>0</v>
      </c>
      <c r="H2259" s="50" t="n">
        <f aca="false">FilterPk!F$24</f>
        <v>0</v>
      </c>
      <c r="I2259" s="50" t="n">
        <f aca="false">FilterPk!G$24</f>
        <v>0</v>
      </c>
      <c r="J2259" s="50" t="n">
        <f aca="false">FilterPk!H$24</f>
        <v>0</v>
      </c>
      <c r="K2259" s="50" t="n">
        <f aca="false">FilterPk!I$24</f>
        <v>0</v>
      </c>
      <c r="L2259" s="50" t="n">
        <f aca="false">FilterPk!J$24</f>
        <v>0</v>
      </c>
      <c r="M2259" s="50" t="n">
        <f aca="false">FilterPk!K$24</f>
        <v>0</v>
      </c>
      <c r="N2259" s="50" t="n">
        <f aca="false">FilterPk!L$24</f>
        <v>0</v>
      </c>
      <c r="O2259" s="50" t="n">
        <f aca="false">FilterPk!M$24</f>
        <v>0</v>
      </c>
      <c r="P2259" s="50" t="n">
        <f aca="false">FilterPk!N$24</f>
        <v>0</v>
      </c>
      <c r="Q2259" s="51" t="n">
        <f aca="false">FilterPk!O$24</f>
        <v>0</v>
      </c>
    </row>
    <row r="2260" customFormat="false" ht="12.75" hidden="false" customHeight="false" outlineLevel="0" collapsed="false">
      <c r="B2260" s="85" t="str">
        <f aca="false">FilterPk!A$25</f>
        <v>LT-Southeast</v>
      </c>
      <c r="C2260" s="13" t="n">
        <f aca="false">C2259+1</f>
        <v>2259</v>
      </c>
      <c r="D2260" s="50" t="n">
        <f aca="false">FilterPk!B$25</f>
        <v>11411200.8859117</v>
      </c>
      <c r="E2260" s="50" t="n">
        <f aca="false">FilterPk!C$25</f>
        <v>45860.27</v>
      </c>
      <c r="F2260" s="50" t="n">
        <f aca="false">FilterPk!D$25</f>
        <v>54109.47</v>
      </c>
      <c r="G2260" s="50" t="n">
        <f aca="false">FilterPk!E$25</f>
        <v>124540.18</v>
      </c>
      <c r="H2260" s="50" t="n">
        <f aca="false">FilterPk!F$25</f>
        <v>77068.78</v>
      </c>
      <c r="I2260" s="50" t="n">
        <f aca="false">FilterPk!G$25</f>
        <v>75414.58</v>
      </c>
      <c r="J2260" s="50" t="n">
        <f aca="false">FilterPk!H$25</f>
        <v>134077.64</v>
      </c>
      <c r="K2260" s="50" t="n">
        <f aca="false">FilterPk!I$25</f>
        <v>429786.05</v>
      </c>
      <c r="L2260" s="50" t="n">
        <f aca="false">FilterPk!J$25</f>
        <v>118391.18</v>
      </c>
      <c r="M2260" s="50" t="n">
        <f aca="false">FilterPk!K$25</f>
        <v>1083243.13</v>
      </c>
      <c r="N2260" s="50" t="n">
        <f aca="false">FilterPk!L$25</f>
        <v>2142491.28</v>
      </c>
      <c r="O2260" s="50" t="n">
        <f aca="false">FilterPk!M$25</f>
        <v>344226</v>
      </c>
      <c r="P2260" s="50" t="n">
        <f aca="false">FilterPk!N$25</f>
        <v>1221747.4</v>
      </c>
      <c r="Q2260" s="51" t="n">
        <f aca="false">FilterPk!O$25</f>
        <v>3708464.68</v>
      </c>
    </row>
    <row r="2261" customFormat="false" ht="12.75" hidden="false" customHeight="false" outlineLevel="0" collapsed="false">
      <c r="B2261" s="85" t="str">
        <f aca="false">FilterPk!A$26</f>
        <v>ST-SPP</v>
      </c>
      <c r="C2261" s="13" t="n">
        <f aca="false">C2260+1</f>
        <v>2260</v>
      </c>
      <c r="D2261" s="50" t="n">
        <f aca="false">FilterPk!B$26</f>
        <v>52202.8773549933</v>
      </c>
      <c r="E2261" s="50" t="n">
        <f aca="false">FilterPk!C$26</f>
        <v>3181.7</v>
      </c>
      <c r="F2261" s="50" t="n">
        <f aca="false">FilterPk!D$26</f>
        <v>0</v>
      </c>
      <c r="G2261" s="50" t="n">
        <f aca="false">FilterPk!E$26</f>
        <v>0</v>
      </c>
      <c r="H2261" s="50" t="n">
        <f aca="false">FilterPk!F$26</f>
        <v>0</v>
      </c>
      <c r="I2261" s="50" t="n">
        <f aca="false">FilterPk!G$26</f>
        <v>0</v>
      </c>
      <c r="J2261" s="50" t="n">
        <f aca="false">FilterPk!H$26</f>
        <v>0</v>
      </c>
      <c r="K2261" s="50" t="n">
        <f aca="false">FilterPk!I$26</f>
        <v>0</v>
      </c>
      <c r="L2261" s="50" t="n">
        <f aca="false">FilterPk!J$26</f>
        <v>0</v>
      </c>
      <c r="M2261" s="50" t="n">
        <f aca="false">FilterPk!K$26</f>
        <v>0</v>
      </c>
      <c r="N2261" s="50" t="n">
        <f aca="false">FilterPk!L$26</f>
        <v>3181.7</v>
      </c>
      <c r="O2261" s="50" t="n">
        <f aca="false">FilterPk!M$26</f>
        <v>0</v>
      </c>
      <c r="P2261" s="50" t="n">
        <f aca="false">FilterPk!N$26</f>
        <v>0</v>
      </c>
      <c r="Q2261" s="51" t="n">
        <f aca="false">FilterPk!O$26</f>
        <v>3181.7</v>
      </c>
    </row>
    <row r="2262" customFormat="false" ht="12.75" hidden="false" customHeight="false" outlineLevel="0" collapsed="false">
      <c r="B2262" s="85" t="str">
        <f aca="false">FilterPk!A$27</f>
        <v>ST-SERC</v>
      </c>
      <c r="C2262" s="13" t="n">
        <f aca="false">C2261+1</f>
        <v>2261</v>
      </c>
      <c r="D2262" s="50" t="n">
        <f aca="false">FilterPk!B$27</f>
        <v>686881.973218232</v>
      </c>
      <c r="E2262" s="50" t="n">
        <f aca="false">FilterPk!C$27</f>
        <v>-12726.81</v>
      </c>
      <c r="F2262" s="50" t="n">
        <f aca="false">FilterPk!D$27</f>
        <v>-31677.19</v>
      </c>
      <c r="G2262" s="50" t="n">
        <f aca="false">FilterPk!E$27</f>
        <v>138718.93</v>
      </c>
      <c r="H2262" s="50" t="n">
        <f aca="false">FilterPk!F$27</f>
        <v>0</v>
      </c>
      <c r="I2262" s="50" t="n">
        <f aca="false">FilterPk!G$27</f>
        <v>0</v>
      </c>
      <c r="J2262" s="50" t="n">
        <f aca="false">FilterPk!H$27</f>
        <v>0</v>
      </c>
      <c r="K2262" s="50" t="n">
        <f aca="false">FilterPk!I$27</f>
        <v>0</v>
      </c>
      <c r="L2262" s="50" t="n">
        <f aca="false">FilterPk!J$27</f>
        <v>0</v>
      </c>
      <c r="M2262" s="50" t="n">
        <f aca="false">FilterPk!K$27</f>
        <v>0</v>
      </c>
      <c r="N2262" s="50" t="n">
        <f aca="false">FilterPk!L$27</f>
        <v>94314.93</v>
      </c>
      <c r="O2262" s="50" t="n">
        <f aca="false">FilterPk!M$27</f>
        <v>0</v>
      </c>
      <c r="P2262" s="50" t="n">
        <f aca="false">FilterPk!N$27</f>
        <v>0</v>
      </c>
      <c r="Q2262" s="51" t="n">
        <f aca="false">FilterPk!O$27</f>
        <v>94314.93</v>
      </c>
    </row>
    <row r="2263" customFormat="false" ht="12.75" hidden="false" customHeight="false" outlineLevel="0" collapsed="false">
      <c r="B2263" s="85" t="str">
        <f aca="false">FilterPk!A$28</f>
        <v>LT- Texas</v>
      </c>
      <c r="C2263" s="13" t="n">
        <f aca="false">C2262+1</f>
        <v>2262</v>
      </c>
      <c r="D2263" s="50" t="n">
        <f aca="false">FilterPk!B$28</f>
        <v>3826684.70313045</v>
      </c>
      <c r="E2263" s="50" t="n">
        <f aca="false">FilterPk!C$28</f>
        <v>-6382.69</v>
      </c>
      <c r="F2263" s="50" t="n">
        <f aca="false">FilterPk!D$28</f>
        <v>71634.81</v>
      </c>
      <c r="G2263" s="50" t="n">
        <f aca="false">FilterPk!E$28</f>
        <v>28710.67</v>
      </c>
      <c r="H2263" s="50" t="n">
        <f aca="false">FilterPk!F$28</f>
        <v>106726.26</v>
      </c>
      <c r="I2263" s="50" t="n">
        <f aca="false">FilterPk!G$28</f>
        <v>68401.15</v>
      </c>
      <c r="J2263" s="50" t="n">
        <f aca="false">FilterPk!H$28</f>
        <v>107963.61</v>
      </c>
      <c r="K2263" s="50" t="n">
        <f aca="false">FilterPk!I$28</f>
        <v>204731.1</v>
      </c>
      <c r="L2263" s="50" t="n">
        <f aca="false">FilterPk!J$28</f>
        <v>63773.36</v>
      </c>
      <c r="M2263" s="50" t="n">
        <f aca="false">FilterPk!K$28</f>
        <v>194039.66</v>
      </c>
      <c r="N2263" s="50" t="n">
        <f aca="false">FilterPk!L$28</f>
        <v>839597.93</v>
      </c>
      <c r="O2263" s="50" t="n">
        <f aca="false">FilterPk!M$28</f>
        <v>673610.11</v>
      </c>
      <c r="P2263" s="50" t="n">
        <f aca="false">FilterPk!N$28</f>
        <v>107208.74</v>
      </c>
      <c r="Q2263" s="51" t="n">
        <f aca="false">FilterPk!O$28</f>
        <v>1620416.78</v>
      </c>
    </row>
    <row r="2264" customFormat="false" ht="12.75" hidden="false" customHeight="false" outlineLevel="0" collapsed="false">
      <c r="B2264" s="85" t="str">
        <f aca="false">FilterPk!A$29</f>
        <v>St- Texas</v>
      </c>
      <c r="C2264" s="13" t="n">
        <f aca="false">C2263+1</f>
        <v>2263</v>
      </c>
      <c r="D2264" s="50" t="n">
        <f aca="false">FilterPk!B$29</f>
        <v>445563.239343252</v>
      </c>
      <c r="E2264" s="50" t="n">
        <f aca="false">FilterPk!C$29</f>
        <v>30194</v>
      </c>
      <c r="F2264" s="50" t="n">
        <f aca="false">FilterPk!D$29</f>
        <v>31677.19</v>
      </c>
      <c r="G2264" s="50" t="n">
        <f aca="false">FilterPk!E$29</f>
        <v>0</v>
      </c>
      <c r="H2264" s="50" t="n">
        <f aca="false">FilterPk!F$29</f>
        <v>0</v>
      </c>
      <c r="I2264" s="50" t="n">
        <f aca="false">FilterPk!G$29</f>
        <v>0</v>
      </c>
      <c r="J2264" s="50" t="n">
        <f aca="false">FilterPk!H$29</f>
        <v>0</v>
      </c>
      <c r="K2264" s="50" t="n">
        <f aca="false">FilterPk!I$29</f>
        <v>0</v>
      </c>
      <c r="L2264" s="50" t="n">
        <f aca="false">FilterPk!J$29</f>
        <v>0</v>
      </c>
      <c r="M2264" s="50" t="n">
        <f aca="false">FilterPk!K$29</f>
        <v>0</v>
      </c>
      <c r="N2264" s="50" t="n">
        <f aca="false">FilterPk!L$29</f>
        <v>61871.19</v>
      </c>
      <c r="O2264" s="50" t="n">
        <f aca="false">FilterPk!M$29</f>
        <v>0</v>
      </c>
      <c r="P2264" s="50" t="n">
        <f aca="false">FilterPk!N$29</f>
        <v>0</v>
      </c>
      <c r="Q2264" s="51" t="n">
        <f aca="false">FilterPk!O$29</f>
        <v>61871.19</v>
      </c>
    </row>
    <row r="2265" customFormat="false" ht="12.75" hidden="false" customHeight="false" outlineLevel="0" collapsed="false">
      <c r="B2265" s="85"/>
      <c r="C2265" s="13" t="n">
        <f aca="false">C2264+1</f>
        <v>2264</v>
      </c>
      <c r="D2265" s="50"/>
      <c r="E2265" s="50"/>
      <c r="F2265" s="50"/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1"/>
    </row>
    <row r="2266" customFormat="false" ht="12.75" hidden="false" customHeight="false" outlineLevel="0" collapsed="false">
      <c r="B2266" s="85" t="str">
        <f aca="false">FilterPk!A$32</f>
        <v>Gas positions</v>
      </c>
      <c r="C2266" s="13" t="n">
        <f aca="false">C2265+1</f>
        <v>2265</v>
      </c>
      <c r="D2266" s="50" t="s">
        <v>4</v>
      </c>
      <c r="E2266" s="50"/>
      <c r="F2266" s="50"/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1"/>
    </row>
    <row r="2267" customFormat="false" ht="12.75" hidden="false" customHeight="false" outlineLevel="0" collapsed="false">
      <c r="B2267" s="85" t="str">
        <f aca="false">FilterPk!A$33</f>
        <v>Kevin Presto</v>
      </c>
      <c r="C2267" s="13" t="n">
        <f aca="false">C2266+1</f>
        <v>2266</v>
      </c>
      <c r="D2267" s="50" t="n">
        <f aca="false">FilterPk!B$33</f>
        <v>0</v>
      </c>
      <c r="E2267" s="50" t="n">
        <f aca="false">FilterPk!C$33</f>
        <v>0</v>
      </c>
      <c r="F2267" s="50" t="n">
        <f aca="false">FilterPk!D$33</f>
        <v>0</v>
      </c>
      <c r="G2267" s="50" t="n">
        <f aca="false">FilterPk!E$33</f>
        <v>0</v>
      </c>
      <c r="H2267" s="50" t="n">
        <f aca="false">FilterPk!F$33</f>
        <v>148.212616</v>
      </c>
      <c r="I2267" s="50" t="n">
        <f aca="false">FilterPk!G$33</f>
        <v>152.45636</v>
      </c>
      <c r="J2267" s="50" t="n">
        <f aca="false">FilterPk!H$33</f>
        <v>146.860915</v>
      </c>
      <c r="K2267" s="50" t="n">
        <f aca="false">FilterPk!I$33</f>
        <v>301.509361</v>
      </c>
      <c r="L2267" s="50" t="n">
        <f aca="false">FilterPk!J$33</f>
        <v>144.921279</v>
      </c>
      <c r="M2267" s="50" t="n">
        <f aca="false">FilterPk!K$33</f>
        <v>149.116289</v>
      </c>
      <c r="N2267" s="50" t="n">
        <f aca="false">FilterPk!L$33</f>
        <v>1043.07682</v>
      </c>
      <c r="O2267" s="50" t="n">
        <f aca="false">FilterPk!M$33</f>
        <v>0</v>
      </c>
      <c r="P2267" s="50" t="n">
        <f aca="false">FilterPk!N$33</f>
        <v>0</v>
      </c>
      <c r="Q2267" s="51" t="n">
        <f aca="false">FilterPk!O$33</f>
        <v>1043.07682</v>
      </c>
    </row>
    <row r="2268" customFormat="false" ht="12.75" hidden="false" customHeight="false" outlineLevel="0" collapsed="false">
      <c r="B2268" s="85" t="str">
        <f aca="false">FilterPk!A$34</f>
        <v>Fletcher Sturm</v>
      </c>
      <c r="C2268" s="13" t="n">
        <f aca="false">C2267+1</f>
        <v>2267</v>
      </c>
      <c r="D2268" s="50" t="n">
        <f aca="false">FilterPk!B$34</f>
        <v>0</v>
      </c>
      <c r="E2268" s="50" t="n">
        <f aca="false">FilterPk!C$34</f>
        <v>0</v>
      </c>
      <c r="F2268" s="50" t="n">
        <f aca="false">FilterPk!D$34</f>
        <v>10.382539</v>
      </c>
      <c r="G2268" s="50" t="n">
        <f aca="false">FilterPk!E$34</f>
        <v>-372.732218</v>
      </c>
      <c r="H2268" s="50" t="n">
        <f aca="false">FilterPk!F$34</f>
        <v>-18.430041</v>
      </c>
      <c r="I2268" s="50" t="n">
        <f aca="false">FilterPk!G$34</f>
        <v>-7.519049</v>
      </c>
      <c r="J2268" s="50" t="n">
        <f aca="false">FilterPk!H$34</f>
        <v>7.209206</v>
      </c>
      <c r="K2268" s="50" t="n">
        <f aca="false">FilterPk!I$34</f>
        <v>16.283645</v>
      </c>
      <c r="L2268" s="50" t="n">
        <f aca="false">FilterPk!J$34</f>
        <v>-0.622678</v>
      </c>
      <c r="M2268" s="50" t="n">
        <f aca="false">FilterPk!K$34</f>
        <v>48.787102</v>
      </c>
      <c r="N2268" s="50" t="n">
        <f aca="false">FilterPk!L$34</f>
        <v>-316.641494</v>
      </c>
      <c r="O2268" s="50" t="n">
        <f aca="false">FilterPk!M$34</f>
        <v>137.057149</v>
      </c>
      <c r="P2268" s="50" t="n">
        <f aca="false">FilterPk!N$34</f>
        <v>0</v>
      </c>
      <c r="Q2268" s="51" t="n">
        <f aca="false">FilterPk!O$34</f>
        <v>-179.584345</v>
      </c>
    </row>
    <row r="2269" customFormat="false" ht="12.75" hidden="false" customHeight="false" outlineLevel="0" collapsed="false">
      <c r="B2269" s="85" t="str">
        <f aca="false">FilterPk!A$35</f>
        <v>Doug Gilbert-Smith</v>
      </c>
      <c r="C2269" s="13" t="n">
        <f aca="false">C2268+1</f>
        <v>2268</v>
      </c>
      <c r="D2269" s="50" t="n">
        <f aca="false">FilterPk!B$35</f>
        <v>0</v>
      </c>
      <c r="E2269" s="50" t="n">
        <f aca="false">FilterPk!C$35</f>
        <v>0</v>
      </c>
      <c r="F2269" s="50" t="n">
        <f aca="false">FilterPk!D$35</f>
        <v>-34.907</v>
      </c>
      <c r="G2269" s="50" t="n">
        <f aca="false">FilterPk!E$35</f>
        <v>38.473605</v>
      </c>
      <c r="H2269" s="50" t="n">
        <f aca="false">FilterPk!F$35</f>
        <v>-29.642523</v>
      </c>
      <c r="I2269" s="50" t="n">
        <f aca="false">FilterPk!G$35</f>
        <v>30.491272</v>
      </c>
      <c r="J2269" s="50" t="n">
        <f aca="false">FilterPk!H$35</f>
        <v>0</v>
      </c>
      <c r="K2269" s="50" t="n">
        <f aca="false">FilterPk!I$35</f>
        <v>90.452808</v>
      </c>
      <c r="L2269" s="50" t="n">
        <f aca="false">FilterPk!J$35</f>
        <v>0</v>
      </c>
      <c r="M2269" s="50" t="n">
        <f aca="false">FilterPk!K$35</f>
        <v>14.574853</v>
      </c>
      <c r="N2269" s="50" t="n">
        <f aca="false">FilterPk!L$35</f>
        <v>109.443015</v>
      </c>
      <c r="O2269" s="50" t="n">
        <f aca="false">FilterPk!M$35</f>
        <v>94.93307</v>
      </c>
      <c r="P2269" s="50" t="n">
        <f aca="false">FilterPk!N$35</f>
        <v>-157.516125</v>
      </c>
      <c r="Q2269" s="51" t="n">
        <f aca="false">FilterPk!O$35</f>
        <v>46.85996</v>
      </c>
    </row>
    <row r="2270" customFormat="false" ht="12.75" hidden="false" customHeight="false" outlineLevel="0" collapsed="false">
      <c r="B2270" s="85" t="str">
        <f aca="false">FilterPk!A$36</f>
        <v>Rogers Herndon</v>
      </c>
      <c r="C2270" s="13" t="n">
        <f aca="false">C2269+1</f>
        <v>2269</v>
      </c>
      <c r="D2270" s="50" t="n">
        <f aca="false">FilterPk!B$36</f>
        <v>0</v>
      </c>
      <c r="E2270" s="50" t="n">
        <f aca="false">FilterPk!C$36</f>
        <v>0</v>
      </c>
      <c r="F2270" s="50" t="n">
        <f aca="false">FilterPk!D$36</f>
        <v>-16.269581</v>
      </c>
      <c r="G2270" s="50" t="n">
        <f aca="false">FilterPk!E$36</f>
        <v>-36.150495</v>
      </c>
      <c r="H2270" s="50" t="n">
        <f aca="false">FilterPk!F$36</f>
        <v>-105.080472</v>
      </c>
      <c r="I2270" s="50" t="n">
        <f aca="false">FilterPk!G$36</f>
        <v>-21.496839</v>
      </c>
      <c r="J2270" s="50" t="n">
        <f aca="false">FilterPk!H$36</f>
        <v>76.011979</v>
      </c>
      <c r="K2270" s="50" t="n">
        <f aca="false">FilterPk!I$36</f>
        <v>315.376651</v>
      </c>
      <c r="L2270" s="50" t="n">
        <f aca="false">FilterPk!J$36</f>
        <v>0.622678</v>
      </c>
      <c r="M2270" s="50" t="n">
        <f aca="false">FilterPk!K$36</f>
        <v>131.855286</v>
      </c>
      <c r="N2270" s="50" t="n">
        <f aca="false">FilterPk!L$36</f>
        <v>344.869207</v>
      </c>
      <c r="O2270" s="50" t="n">
        <f aca="false">FilterPk!M$36</f>
        <v>500.495437</v>
      </c>
      <c r="P2270" s="50" t="n">
        <f aca="false">FilterPk!N$36</f>
        <v>0</v>
      </c>
      <c r="Q2270" s="51" t="n">
        <f aca="false">FilterPk!O$36</f>
        <v>845.364644</v>
      </c>
    </row>
    <row r="2271" customFormat="false" ht="12.75" hidden="false" customHeight="false" outlineLevel="0" collapsed="false">
      <c r="B2271" s="85" t="str">
        <f aca="false">FilterPk!A$37</f>
        <v>Dana Davis</v>
      </c>
      <c r="C2271" s="13" t="n">
        <f aca="false">C2270+1</f>
        <v>2270</v>
      </c>
      <c r="D2271" s="50" t="n">
        <f aca="false">FilterPk!B$37</f>
        <v>0</v>
      </c>
      <c r="E2271" s="50" t="n">
        <f aca="false">FilterPk!C$37</f>
        <v>0</v>
      </c>
      <c r="F2271" s="50" t="n">
        <f aca="false">FilterPk!D$37</f>
        <v>4.986714</v>
      </c>
      <c r="G2271" s="50" t="n">
        <f aca="false">FilterPk!E$37</f>
        <v>-10.425106</v>
      </c>
      <c r="H2271" s="50" t="n">
        <f aca="false">FilterPk!F$37</f>
        <v>34.582944</v>
      </c>
      <c r="I2271" s="50" t="n">
        <f aca="false">FilterPk!G$37</f>
        <v>31.966656</v>
      </c>
      <c r="J2271" s="50" t="n">
        <f aca="false">FilterPk!H$37</f>
        <v>34.267547</v>
      </c>
      <c r="K2271" s="50" t="n">
        <f aca="false">FilterPk!I$37</f>
        <v>70.027981</v>
      </c>
      <c r="L2271" s="50" t="n">
        <f aca="false">FilterPk!J$37</f>
        <v>33.814965</v>
      </c>
      <c r="M2271" s="50" t="n">
        <f aca="false">FilterPk!K$37</f>
        <v>44.191074</v>
      </c>
      <c r="N2271" s="50" t="n">
        <f aca="false">FilterPk!L$37</f>
        <v>243.412775</v>
      </c>
      <c r="O2271" s="50" t="n">
        <f aca="false">FilterPk!M$37</f>
        <v>27.55263</v>
      </c>
      <c r="P2271" s="50" t="n">
        <f aca="false">FilterPk!N$37</f>
        <v>0</v>
      </c>
      <c r="Q2271" s="51" t="n">
        <f aca="false">FilterPk!O$37</f>
        <v>270.965405</v>
      </c>
    </row>
    <row r="2272" customFormat="false" ht="12.75" hidden="false" customHeight="false" outlineLevel="0" collapsed="false">
      <c r="B2272" s="85" t="str">
        <f aca="false">FilterPk!A$38</f>
        <v>Tom May</v>
      </c>
      <c r="C2272" s="13" t="n">
        <f aca="false">C2271+1</f>
        <v>2271</v>
      </c>
      <c r="D2272" s="50" t="n">
        <f aca="false">FilterPk!B$38</f>
        <v>0</v>
      </c>
      <c r="E2272" s="50" t="n">
        <f aca="false">FilterPk!C$38</f>
        <v>0</v>
      </c>
      <c r="F2272" s="50" t="n">
        <f aca="false">FilterPk!D$38</f>
        <v>0</v>
      </c>
      <c r="G2272" s="50" t="n">
        <f aca="false">FilterPk!E$38</f>
        <v>0</v>
      </c>
      <c r="H2272" s="50" t="n">
        <f aca="false">FilterPk!F$38</f>
        <v>0</v>
      </c>
      <c r="I2272" s="50" t="n">
        <f aca="false">FilterPk!G$38</f>
        <v>0</v>
      </c>
      <c r="J2272" s="50" t="n">
        <f aca="false">FilterPk!H$38</f>
        <v>0</v>
      </c>
      <c r="K2272" s="50" t="n">
        <f aca="false">FilterPk!I$38</f>
        <v>0</v>
      </c>
      <c r="L2272" s="50" t="n">
        <f aca="false">FilterPk!J$38</f>
        <v>0</v>
      </c>
      <c r="M2272" s="50" t="n">
        <f aca="false">FilterPk!K$38</f>
        <v>0</v>
      </c>
      <c r="N2272" s="50" t="n">
        <f aca="false">FilterPk!L$38</f>
        <v>0</v>
      </c>
      <c r="O2272" s="50" t="n">
        <f aca="false">FilterPk!M$38</f>
        <v>0</v>
      </c>
      <c r="P2272" s="50" t="n">
        <f aca="false">FilterPk!N$38</f>
        <v>0</v>
      </c>
      <c r="Q2272" s="51" t="n">
        <f aca="false">FilterPk!O$38</f>
        <v>0</v>
      </c>
    </row>
    <row r="2273" customFormat="false" ht="12.75" hidden="false" customHeight="false" outlineLevel="0" collapsed="false">
      <c r="B2273" s="85" t="str">
        <f aca="false">FilterPk!A$39</f>
        <v>Clint Dean</v>
      </c>
      <c r="C2273" s="13" t="n">
        <f aca="false">C2272+1</f>
        <v>2272</v>
      </c>
      <c r="D2273" s="50" t="n">
        <f aca="false">FilterPk!B$39</f>
        <v>0</v>
      </c>
      <c r="E2273" s="50" t="n">
        <f aca="false">FilterPk!C$39</f>
        <v>0</v>
      </c>
      <c r="F2273" s="50" t="n">
        <f aca="false">FilterPk!D$39</f>
        <v>-27.9256</v>
      </c>
      <c r="G2273" s="50" t="n">
        <f aca="false">FilterPk!E$39</f>
        <v>0</v>
      </c>
      <c r="H2273" s="50" t="n">
        <f aca="false">FilterPk!F$39</f>
        <v>0</v>
      </c>
      <c r="I2273" s="50" t="n">
        <f aca="false">FilterPk!G$39</f>
        <v>0</v>
      </c>
      <c r="J2273" s="50" t="n">
        <f aca="false">FilterPk!H$39</f>
        <v>0</v>
      </c>
      <c r="K2273" s="50" t="n">
        <f aca="false">FilterPk!I$39</f>
        <v>0</v>
      </c>
      <c r="L2273" s="50" t="n">
        <f aca="false">FilterPk!J$39</f>
        <v>0</v>
      </c>
      <c r="M2273" s="50" t="n">
        <f aca="false">FilterPk!K$39</f>
        <v>0</v>
      </c>
      <c r="N2273" s="50" t="n">
        <f aca="false">FilterPk!L$39</f>
        <v>-27.9256</v>
      </c>
      <c r="O2273" s="50" t="n">
        <f aca="false">FilterPk!M$39</f>
        <v>0</v>
      </c>
      <c r="P2273" s="50" t="n">
        <f aca="false">FilterPk!N$39</f>
        <v>0</v>
      </c>
      <c r="Q2273" s="51" t="n">
        <f aca="false">FilterPk!O$39</f>
        <v>-27.9256</v>
      </c>
    </row>
    <row r="2274" customFormat="false" ht="12.75" hidden="false" customHeight="false" outlineLevel="0" collapsed="false">
      <c r="B2274" s="85" t="str">
        <f aca="false">FilterPk!A$40</f>
        <v>Rob Benson</v>
      </c>
      <c r="C2274" s="13" t="n">
        <f aca="false">C2273+1</f>
        <v>2273</v>
      </c>
      <c r="D2274" s="50" t="n">
        <f aca="false">FilterPk!B$40</f>
        <v>0</v>
      </c>
      <c r="E2274" s="50" t="n">
        <f aca="false">FilterPk!C$40</f>
        <v>0</v>
      </c>
      <c r="F2274" s="50" t="n">
        <f aca="false">FilterPk!D$40</f>
        <v>0</v>
      </c>
      <c r="G2274" s="50" t="n">
        <f aca="false">FilterPk!E$40</f>
        <v>-76.947211</v>
      </c>
      <c r="H2274" s="50" t="n">
        <f aca="false">FilterPk!F$40</f>
        <v>0</v>
      </c>
      <c r="I2274" s="50" t="n">
        <f aca="false">FilterPk!G$40</f>
        <v>0</v>
      </c>
      <c r="J2274" s="50" t="n">
        <f aca="false">FilterPk!H$40</f>
        <v>0</v>
      </c>
      <c r="K2274" s="50" t="n">
        <f aca="false">FilterPk!I$40</f>
        <v>0</v>
      </c>
      <c r="L2274" s="50" t="n">
        <f aca="false">FilterPk!J$40</f>
        <v>0</v>
      </c>
      <c r="M2274" s="50" t="n">
        <f aca="false">FilterPk!K$40</f>
        <v>0</v>
      </c>
      <c r="N2274" s="50" t="n">
        <f aca="false">FilterPk!L$40</f>
        <v>-76.947211</v>
      </c>
      <c r="O2274" s="50" t="n">
        <f aca="false">FilterPk!M$40</f>
        <v>0</v>
      </c>
      <c r="P2274" s="50" t="n">
        <f aca="false">FilterPk!N$40</f>
        <v>0</v>
      </c>
      <c r="Q2274" s="51" t="n">
        <f aca="false">FilterPk!O$40</f>
        <v>-76.947211</v>
      </c>
    </row>
    <row r="2275" customFormat="false" ht="12.75" hidden="false" customHeight="false" outlineLevel="0" collapsed="false">
      <c r="B2275" s="85" t="str">
        <f aca="false">FilterPk!A$41</f>
        <v>Matt Lorenz</v>
      </c>
      <c r="C2275" s="13" t="n">
        <f aca="false">C2274+1</f>
        <v>2274</v>
      </c>
      <c r="D2275" s="50" t="n">
        <f aca="false">FilterPk!B$41</f>
        <v>0</v>
      </c>
      <c r="E2275" s="50" t="n">
        <f aca="false">FilterPk!C$41</f>
        <v>0</v>
      </c>
      <c r="F2275" s="50" t="n">
        <f aca="false">FilterPk!D$41</f>
        <v>0</v>
      </c>
      <c r="G2275" s="50" t="n">
        <f aca="false">FilterPk!E$41</f>
        <v>0</v>
      </c>
      <c r="H2275" s="50" t="n">
        <f aca="false">FilterPk!F$41</f>
        <v>0</v>
      </c>
      <c r="I2275" s="50" t="n">
        <f aca="false">FilterPk!G$41</f>
        <v>0</v>
      </c>
      <c r="J2275" s="50" t="n">
        <f aca="false">FilterPk!H$41</f>
        <v>0</v>
      </c>
      <c r="K2275" s="50" t="n">
        <f aca="false">FilterPk!I$41</f>
        <v>0</v>
      </c>
      <c r="L2275" s="50" t="n">
        <f aca="false">FilterPk!J$41</f>
        <v>0</v>
      </c>
      <c r="M2275" s="50" t="n">
        <f aca="false">FilterPk!K$41</f>
        <v>0</v>
      </c>
      <c r="N2275" s="50" t="n">
        <f aca="false">FilterPk!L$41</f>
        <v>0</v>
      </c>
      <c r="O2275" s="50" t="n">
        <f aca="false">FilterPk!M$41</f>
        <v>0</v>
      </c>
      <c r="P2275" s="50" t="n">
        <f aca="false">FilterPk!N$41</f>
        <v>0</v>
      </c>
      <c r="Q2275" s="51" t="n">
        <f aca="false">FilterPk!O$41</f>
        <v>0</v>
      </c>
    </row>
    <row r="2276" customFormat="false" ht="12.75" hidden="false" customHeight="false" outlineLevel="0" collapsed="false">
      <c r="B2276" s="85" t="str">
        <f aca="false">FilterPk!A$42</f>
        <v>John Forney</v>
      </c>
      <c r="C2276" s="13" t="n">
        <f aca="false">C2275+1</f>
        <v>2275</v>
      </c>
      <c r="D2276" s="50" t="n">
        <f aca="false">FilterPk!B$42</f>
        <v>0</v>
      </c>
      <c r="E2276" s="50" t="n">
        <f aca="false">FilterPk!C$42</f>
        <v>0</v>
      </c>
      <c r="F2276" s="50" t="n">
        <f aca="false">FilterPk!D$42</f>
        <v>0</v>
      </c>
      <c r="G2276" s="50" t="n">
        <f aca="false">FilterPk!E$42</f>
        <v>0</v>
      </c>
      <c r="H2276" s="50" t="n">
        <f aca="false">FilterPk!F$42</f>
        <v>0</v>
      </c>
      <c r="I2276" s="50" t="n">
        <f aca="false">FilterPk!G$42</f>
        <v>0</v>
      </c>
      <c r="J2276" s="50" t="n">
        <f aca="false">FilterPk!H$42</f>
        <v>0</v>
      </c>
      <c r="K2276" s="50" t="n">
        <f aca="false">FilterPk!I$42</f>
        <v>0</v>
      </c>
      <c r="L2276" s="50" t="n">
        <f aca="false">FilterPk!J$42</f>
        <v>0</v>
      </c>
      <c r="M2276" s="50" t="n">
        <f aca="false">FilterPk!K$42</f>
        <v>0</v>
      </c>
      <c r="N2276" s="50" t="n">
        <f aca="false">FilterPk!L$42</f>
        <v>0</v>
      </c>
      <c r="O2276" s="50" t="n">
        <f aca="false">FilterPk!M$42</f>
        <v>0</v>
      </c>
      <c r="P2276" s="50" t="n">
        <f aca="false">FilterPk!N$42</f>
        <v>0</v>
      </c>
      <c r="Q2276" s="51" t="n">
        <f aca="false">FilterPk!O$42</f>
        <v>0</v>
      </c>
    </row>
    <row r="2277" customFormat="false" ht="12.75" hidden="false" customHeight="false" outlineLevel="0" collapsed="false">
      <c r="B2277" s="85" t="str">
        <f aca="false">FilterPk!A$43</f>
        <v>Mike Carson</v>
      </c>
      <c r="C2277" s="13" t="n">
        <f aca="false">C2276+1</f>
        <v>2276</v>
      </c>
      <c r="D2277" s="50" t="n">
        <f aca="false">FilterPk!B$43</f>
        <v>0</v>
      </c>
      <c r="E2277" s="50" t="n">
        <f aca="false">FilterPk!C$43</f>
        <v>0</v>
      </c>
      <c r="F2277" s="50" t="n">
        <f aca="false">FilterPk!D$43</f>
        <v>0</v>
      </c>
      <c r="G2277" s="50" t="n">
        <f aca="false">FilterPk!E$43</f>
        <v>0</v>
      </c>
      <c r="H2277" s="50" t="n">
        <f aca="false">FilterPk!F$43</f>
        <v>0</v>
      </c>
      <c r="I2277" s="50" t="n">
        <f aca="false">FilterPk!G$43</f>
        <v>0</v>
      </c>
      <c r="J2277" s="50" t="n">
        <f aca="false">FilterPk!H$43</f>
        <v>0</v>
      </c>
      <c r="K2277" s="50" t="n">
        <f aca="false">FilterPk!I$43</f>
        <v>0</v>
      </c>
      <c r="L2277" s="50" t="n">
        <f aca="false">FilterPk!J$43</f>
        <v>0</v>
      </c>
      <c r="M2277" s="50" t="n">
        <f aca="false">FilterPk!K$43</f>
        <v>0</v>
      </c>
      <c r="N2277" s="50" t="n">
        <f aca="false">FilterPk!L$43</f>
        <v>0</v>
      </c>
      <c r="O2277" s="50" t="n">
        <f aca="false">FilterPk!M$43</f>
        <v>0</v>
      </c>
      <c r="P2277" s="50" t="n">
        <f aca="false">FilterPk!N$43</f>
        <v>0</v>
      </c>
      <c r="Q2277" s="51" t="n">
        <f aca="false">FilterPk!O$43</f>
        <v>0</v>
      </c>
    </row>
    <row r="2278" customFormat="false" ht="12.75" hidden="false" customHeight="false" outlineLevel="0" collapsed="false">
      <c r="B2278" s="85" t="str">
        <f aca="false">FilterPk!A$44</f>
        <v>Chris Dorland</v>
      </c>
      <c r="C2278" s="13" t="n">
        <f aca="false">C2277+1</f>
        <v>2277</v>
      </c>
      <c r="D2278" s="50" t="n">
        <f aca="false">FilterPk!B$44</f>
        <v>0</v>
      </c>
      <c r="E2278" s="50" t="n">
        <f aca="false">FilterPk!C$44</f>
        <v>0</v>
      </c>
      <c r="F2278" s="50" t="n">
        <f aca="false">FilterPk!D$44</f>
        <v>0</v>
      </c>
      <c r="G2278" s="50" t="n">
        <f aca="false">FilterPk!E$44</f>
        <v>0</v>
      </c>
      <c r="H2278" s="50" t="n">
        <f aca="false">FilterPk!F$44</f>
        <v>0</v>
      </c>
      <c r="I2278" s="50" t="n">
        <f aca="false">FilterPk!G$44</f>
        <v>0</v>
      </c>
      <c r="J2278" s="50" t="n">
        <f aca="false">FilterPk!H$44</f>
        <v>0</v>
      </c>
      <c r="K2278" s="50" t="n">
        <f aca="false">FilterPk!I$44</f>
        <v>0</v>
      </c>
      <c r="L2278" s="50" t="n">
        <f aca="false">FilterPk!J$44</f>
        <v>0</v>
      </c>
      <c r="M2278" s="50" t="n">
        <f aca="false">FilterPk!K$44</f>
        <v>0</v>
      </c>
      <c r="N2278" s="50" t="n">
        <f aca="false">FilterPk!L$44</f>
        <v>0</v>
      </c>
      <c r="O2278" s="50" t="n">
        <f aca="false">FilterPk!M$44</f>
        <v>0</v>
      </c>
      <c r="P2278" s="50" t="n">
        <f aca="false">FilterPk!N$44</f>
        <v>0</v>
      </c>
      <c r="Q2278" s="51" t="n">
        <f aca="false">FilterPk!O$44</f>
        <v>0</v>
      </c>
    </row>
    <row r="2279" customFormat="false" ht="12.75" hidden="false" customHeight="false" outlineLevel="0" collapsed="false">
      <c r="B2279" s="85" t="str">
        <f aca="false">FilterPk!A$45</f>
        <v>Jeff King</v>
      </c>
      <c r="C2279" s="13" t="n">
        <f aca="false">C2278+1</f>
        <v>2278</v>
      </c>
      <c r="D2279" s="50" t="n">
        <f aca="false">FilterPk!B$45</f>
        <v>0</v>
      </c>
      <c r="E2279" s="50" t="n">
        <f aca="false">FilterPk!C$45</f>
        <v>0</v>
      </c>
      <c r="F2279" s="50" t="n">
        <f aca="false">FilterPk!D$45</f>
        <v>0</v>
      </c>
      <c r="G2279" s="50" t="n">
        <f aca="false">FilterPk!E$45</f>
        <v>0</v>
      </c>
      <c r="H2279" s="50" t="n">
        <f aca="false">FilterPk!F$45</f>
        <v>0</v>
      </c>
      <c r="I2279" s="50" t="n">
        <f aca="false">FilterPk!G$45</f>
        <v>0</v>
      </c>
      <c r="J2279" s="50" t="n">
        <f aca="false">FilterPk!H$45</f>
        <v>0</v>
      </c>
      <c r="K2279" s="50" t="n">
        <f aca="false">FilterPk!I$45</f>
        <v>0</v>
      </c>
      <c r="L2279" s="50" t="n">
        <f aca="false">FilterPk!J$45</f>
        <v>0</v>
      </c>
      <c r="M2279" s="50" t="n">
        <f aca="false">FilterPk!K$45</f>
        <v>0</v>
      </c>
      <c r="N2279" s="50" t="n">
        <f aca="false">FilterPk!L$45</f>
        <v>0</v>
      </c>
      <c r="O2279" s="50" t="n">
        <f aca="false">FilterPk!M$45</f>
        <v>0</v>
      </c>
      <c r="P2279" s="50" t="n">
        <f aca="false">FilterPk!N$45</f>
        <v>0</v>
      </c>
      <c r="Q2279" s="51" t="n">
        <f aca="false">FilterPk!O$45</f>
        <v>0</v>
      </c>
    </row>
    <row r="2280" customFormat="false" ht="12.75" hidden="false" customHeight="false" outlineLevel="0" collapsed="false">
      <c r="B2280" s="85" t="n">
        <f aca="false">FilterPk!A$46</f>
        <v>0</v>
      </c>
      <c r="C2280" s="13" t="n">
        <f aca="false">C2279+1</f>
        <v>2279</v>
      </c>
      <c r="D2280" s="50" t="n">
        <f aca="false">FilterPk!B$46</f>
        <v>0</v>
      </c>
      <c r="E2280" s="50" t="n">
        <f aca="false">FilterPk!C$46</f>
        <v>0</v>
      </c>
      <c r="F2280" s="50" t="n">
        <f aca="false">FilterPk!D$46</f>
        <v>0</v>
      </c>
      <c r="G2280" s="50" t="n">
        <f aca="false">FilterPk!E$46</f>
        <v>0</v>
      </c>
      <c r="H2280" s="50" t="n">
        <f aca="false">FilterPk!F$46</f>
        <v>0</v>
      </c>
      <c r="I2280" s="50" t="n">
        <f aca="false">FilterPk!G$46</f>
        <v>0</v>
      </c>
      <c r="J2280" s="50" t="n">
        <f aca="false">FilterPk!H$46</f>
        <v>0</v>
      </c>
      <c r="K2280" s="50" t="n">
        <f aca="false">FilterPk!I$46</f>
        <v>0</v>
      </c>
      <c r="L2280" s="50" t="n">
        <f aca="false">FilterPk!J$46</f>
        <v>0</v>
      </c>
      <c r="M2280" s="50" t="n">
        <f aca="false">FilterPk!K$46</f>
        <v>0</v>
      </c>
      <c r="N2280" s="50" t="n">
        <f aca="false">FilterPk!L$46</f>
        <v>0</v>
      </c>
      <c r="O2280" s="50" t="n">
        <f aca="false">FilterPk!M$46</f>
        <v>0</v>
      </c>
      <c r="P2280" s="50" t="n">
        <f aca="false">FilterPk!N$46</f>
        <v>0</v>
      </c>
      <c r="Q2280" s="51" t="n">
        <f aca="false">FilterPk!O$46</f>
        <v>0</v>
      </c>
    </row>
    <row r="2281" customFormat="false" ht="12.75" hidden="false" customHeight="false" outlineLevel="0" collapsed="false">
      <c r="B2281" s="87" t="n">
        <f aca="false">FilterPk!A$47</f>
        <v>0</v>
      </c>
      <c r="C2281" s="64" t="n">
        <f aca="false">C2280+1</f>
        <v>2280</v>
      </c>
      <c r="D2281" s="54" t="n">
        <f aca="false">FilterPk!B$47</f>
        <v>0</v>
      </c>
      <c r="E2281" s="54" t="n">
        <f aca="false">FilterPk!C$47</f>
        <v>0</v>
      </c>
      <c r="F2281" s="54" t="n">
        <f aca="false">FilterPk!D$47</f>
        <v>0</v>
      </c>
      <c r="G2281" s="54" t="n">
        <f aca="false">FilterPk!E$47</f>
        <v>0</v>
      </c>
      <c r="H2281" s="54" t="n">
        <f aca="false">FilterPk!F$47</f>
        <v>0</v>
      </c>
      <c r="I2281" s="54" t="n">
        <f aca="false">FilterPk!G$47</f>
        <v>0</v>
      </c>
      <c r="J2281" s="54" t="n">
        <f aca="false">FilterPk!H$47</f>
        <v>0</v>
      </c>
      <c r="K2281" s="54" t="n">
        <f aca="false">FilterPk!I$47</f>
        <v>0</v>
      </c>
      <c r="L2281" s="54" t="n">
        <f aca="false">FilterPk!J$47</f>
        <v>0</v>
      </c>
      <c r="M2281" s="54" t="n">
        <f aca="false">FilterPk!K$47</f>
        <v>0</v>
      </c>
      <c r="N2281" s="54" t="n">
        <f aca="false">FilterPk!L$47</f>
        <v>0</v>
      </c>
      <c r="O2281" s="54" t="n">
        <f aca="false">FilterPk!M$47</f>
        <v>0</v>
      </c>
      <c r="P2281" s="54" t="n">
        <f aca="false">FilterPk!N$47</f>
        <v>0</v>
      </c>
      <c r="Q2281" s="55" t="n">
        <f aca="false">FilterPk!O$47</f>
        <v>0</v>
      </c>
    </row>
    <row r="2282" customFormat="false" ht="12.75" hidden="false" customHeight="false" outlineLevel="0" collapsed="false">
      <c r="A2282" s="0" t="n">
        <f aca="false">A2242+1</f>
        <v>58</v>
      </c>
      <c r="B2282" s="57" t="n">
        <f aca="false">FilterPk!D$1</f>
        <v>36907</v>
      </c>
      <c r="C2282" s="58" t="n">
        <f aca="false">C2281+1</f>
        <v>2281</v>
      </c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83"/>
    </row>
    <row r="2283" customFormat="false" ht="12.75" hidden="false" customHeight="false" outlineLevel="0" collapsed="false">
      <c r="B2283" s="61"/>
      <c r="C2283" s="13" t="n">
        <f aca="false">C2282+1</f>
        <v>2282</v>
      </c>
      <c r="D2283" s="13"/>
      <c r="E2283" s="21" t="s">
        <v>5</v>
      </c>
      <c r="F2283" s="21" t="s">
        <v>6</v>
      </c>
      <c r="G2283" s="21" t="s">
        <v>7</v>
      </c>
      <c r="H2283" s="21" t="s">
        <v>8</v>
      </c>
      <c r="I2283" s="21" t="s">
        <v>9</v>
      </c>
      <c r="J2283" s="21" t="s">
        <v>10</v>
      </c>
      <c r="K2283" s="21" t="s">
        <v>11</v>
      </c>
      <c r="L2283" s="21" t="s">
        <v>12</v>
      </c>
      <c r="M2283" s="21" t="s">
        <v>13</v>
      </c>
      <c r="N2283" s="21" t="s">
        <v>14</v>
      </c>
      <c r="O2283" s="21" t="n">
        <v>2002</v>
      </c>
      <c r="P2283" s="21" t="s">
        <v>15</v>
      </c>
      <c r="Q2283" s="84" t="s">
        <v>16</v>
      </c>
    </row>
    <row r="2284" customFormat="false" ht="12.75" hidden="false" customHeight="false" outlineLevel="0" collapsed="false">
      <c r="B2284" s="85" t="str">
        <f aca="false">FilterPk!A$9</f>
        <v>Power positions</v>
      </c>
      <c r="C2284" s="13" t="n">
        <f aca="false">C2283+1</f>
        <v>2283</v>
      </c>
      <c r="D2284" s="13" t="s">
        <v>4</v>
      </c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86"/>
    </row>
    <row r="2285" customFormat="false" ht="12.75" hidden="false" customHeight="false" outlineLevel="0" collapsed="false">
      <c r="B2285" s="85" t="str">
        <f aca="false">FilterPk!A$10</f>
        <v>East Position</v>
      </c>
      <c r="C2285" s="13" t="n">
        <f aca="false">C2284+1</f>
        <v>2284</v>
      </c>
      <c r="D2285" s="50" t="n">
        <f aca="false">FilterPk!B$10</f>
        <v>34784396.7946123</v>
      </c>
      <c r="E2285" s="50" t="n">
        <f aca="false">FilterPk!C$10</f>
        <v>75045.54</v>
      </c>
      <c r="F2285" s="50" t="n">
        <f aca="false">FilterPk!D$10</f>
        <v>84629.15</v>
      </c>
      <c r="G2285" s="50" t="n">
        <f aca="false">FilterPk!E$10</f>
        <v>1358824.72</v>
      </c>
      <c r="H2285" s="50" t="n">
        <f aca="false">FilterPk!F$10</f>
        <v>1120662.53</v>
      </c>
      <c r="I2285" s="50" t="n">
        <f aca="false">FilterPk!G$10</f>
        <v>422841.14</v>
      </c>
      <c r="J2285" s="50" t="n">
        <f aca="false">FilterPk!H$10</f>
        <v>788810.55</v>
      </c>
      <c r="K2285" s="50" t="n">
        <f aca="false">FilterPk!I$10</f>
        <v>1076253.71</v>
      </c>
      <c r="L2285" s="50" t="n">
        <f aca="false">FilterPk!J$10</f>
        <v>363159.42</v>
      </c>
      <c r="M2285" s="50" t="n">
        <f aca="false">FilterPk!K$10</f>
        <v>5764043.19</v>
      </c>
      <c r="N2285" s="50" t="n">
        <f aca="false">FilterPk!L$10</f>
        <v>11054269.95</v>
      </c>
      <c r="O2285" s="50" t="n">
        <f aca="false">FilterPk!M$10</f>
        <v>3650317.45</v>
      </c>
      <c r="P2285" s="50" t="n">
        <f aca="false">FilterPk!N$10</f>
        <v>-1642778.44</v>
      </c>
      <c r="Q2285" s="51" t="n">
        <f aca="false">FilterPk!O$10</f>
        <v>13061808.96</v>
      </c>
    </row>
    <row r="2286" customFormat="false" ht="12.75" hidden="false" customHeight="false" outlineLevel="0" collapsed="false">
      <c r="B2286" s="85" t="str">
        <f aca="false">FilterPk!A$11</f>
        <v>East Power Mgmt</v>
      </c>
      <c r="C2286" s="13" t="n">
        <f aca="false">C2285+1</f>
        <v>2285</v>
      </c>
      <c r="D2286" s="50" t="n">
        <f aca="false">FilterPk!B$11</f>
        <v>7547347.04451418</v>
      </c>
      <c r="E2286" s="50" t="n">
        <f aca="false">FilterPk!C$11</f>
        <v>43646.27</v>
      </c>
      <c r="F2286" s="50" t="n">
        <f aca="false">FilterPk!D$11</f>
        <v>-98133.28</v>
      </c>
      <c r="G2286" s="50" t="n">
        <f aca="false">FilterPk!E$11</f>
        <v>107993.78</v>
      </c>
      <c r="H2286" s="50" t="n">
        <f aca="false">FilterPk!F$11</f>
        <v>155786.29</v>
      </c>
      <c r="I2286" s="50" t="n">
        <f aca="false">FilterPk!G$11</f>
        <v>89357.34</v>
      </c>
      <c r="J2286" s="50" t="n">
        <f aca="false">FilterPk!H$11</f>
        <v>247101.13</v>
      </c>
      <c r="K2286" s="50" t="n">
        <f aca="false">FilterPk!I$11</f>
        <v>307386.28</v>
      </c>
      <c r="L2286" s="50" t="n">
        <f aca="false">FilterPk!J$11</f>
        <v>108209.05</v>
      </c>
      <c r="M2286" s="50" t="n">
        <f aca="false">FilterPk!K$11</f>
        <v>1338376.99</v>
      </c>
      <c r="N2286" s="50" t="n">
        <f aca="false">FilterPk!L$11</f>
        <v>2299723.85</v>
      </c>
      <c r="O2286" s="50" t="n">
        <f aca="false">FilterPk!M$11</f>
        <v>606348.53</v>
      </c>
      <c r="P2286" s="50" t="n">
        <f aca="false">FilterPk!N$11</f>
        <v>61912.21</v>
      </c>
      <c r="Q2286" s="51" t="n">
        <f aca="false">FilterPk!O$11</f>
        <v>2967984.59</v>
      </c>
    </row>
    <row r="2287" customFormat="false" ht="12.75" hidden="false" customHeight="false" outlineLevel="0" collapsed="false">
      <c r="B2287" s="85" t="str">
        <f aca="false">FilterPk!A$12</f>
        <v>Long Term Options</v>
      </c>
      <c r="C2287" s="13" t="n">
        <f aca="false">C2286+1</f>
        <v>2286</v>
      </c>
      <c r="D2287" s="50" t="n">
        <f aca="false">FilterPk!B$12</f>
        <v>0</v>
      </c>
      <c r="E2287" s="50" t="n">
        <f aca="false">FilterPk!C$12</f>
        <v>0</v>
      </c>
      <c r="F2287" s="50" t="n">
        <f aca="false">FilterPk!D$12</f>
        <v>0</v>
      </c>
      <c r="G2287" s="50" t="n">
        <f aca="false">FilterPk!E$12</f>
        <v>0</v>
      </c>
      <c r="H2287" s="50" t="n">
        <f aca="false">FilterPk!F$12</f>
        <v>0</v>
      </c>
      <c r="I2287" s="50" t="n">
        <f aca="false">FilterPk!G$12</f>
        <v>0</v>
      </c>
      <c r="J2287" s="50" t="n">
        <f aca="false">FilterPk!H$12</f>
        <v>0</v>
      </c>
      <c r="K2287" s="50" t="n">
        <f aca="false">FilterPk!I$12</f>
        <v>0</v>
      </c>
      <c r="L2287" s="50" t="n">
        <f aca="false">FilterPk!J$12</f>
        <v>0</v>
      </c>
      <c r="M2287" s="50" t="n">
        <f aca="false">FilterPk!K$12</f>
        <v>0</v>
      </c>
      <c r="N2287" s="50" t="n">
        <f aca="false">FilterPk!L$12</f>
        <v>0</v>
      </c>
      <c r="O2287" s="50" t="n">
        <f aca="false">FilterPk!M$12</f>
        <v>0</v>
      </c>
      <c r="P2287" s="50" t="n">
        <f aca="false">FilterPk!N$12</f>
        <v>0</v>
      </c>
      <c r="Q2287" s="51" t="n">
        <f aca="false">FilterPk!O$12</f>
        <v>0</v>
      </c>
    </row>
    <row r="2288" customFormat="false" ht="12.75" hidden="false" customHeight="false" outlineLevel="0" collapsed="false">
      <c r="B2288" s="85" t="str">
        <f aca="false">FilterPk!A$13</f>
        <v>LT-MIDWEST</v>
      </c>
      <c r="C2288" s="13" t="n">
        <f aca="false">C2287+1</f>
        <v>2287</v>
      </c>
      <c r="D2288" s="50" t="n">
        <f aca="false">FilterPk!B$13</f>
        <v>7151089.47366245</v>
      </c>
      <c r="E2288" s="50" t="n">
        <f aca="false">FilterPk!C$13</f>
        <v>48283.08</v>
      </c>
      <c r="F2288" s="50" t="n">
        <f aca="false">FilterPk!D$13</f>
        <v>-141448.54</v>
      </c>
      <c r="G2288" s="50" t="n">
        <f aca="false">FilterPk!E$13</f>
        <v>574622.66</v>
      </c>
      <c r="H2288" s="50" t="n">
        <f aca="false">FilterPk!F$13</f>
        <v>298097.27</v>
      </c>
      <c r="I2288" s="50" t="n">
        <f aca="false">FilterPk!G$13</f>
        <v>249481.43</v>
      </c>
      <c r="J2288" s="50" t="n">
        <f aca="false">FilterPk!H$13</f>
        <v>119379.88</v>
      </c>
      <c r="K2288" s="50" t="n">
        <f aca="false">FilterPk!I$13</f>
        <v>25994.27</v>
      </c>
      <c r="L2288" s="50" t="n">
        <f aca="false">FilterPk!J$13</f>
        <v>156242.15</v>
      </c>
      <c r="M2288" s="50" t="n">
        <f aca="false">FilterPk!K$13</f>
        <v>1762908.33</v>
      </c>
      <c r="N2288" s="50" t="n">
        <f aca="false">FilterPk!L$13</f>
        <v>3093560.53</v>
      </c>
      <c r="O2288" s="50" t="n">
        <f aca="false">FilterPk!M$13</f>
        <v>565730</v>
      </c>
      <c r="P2288" s="50" t="n">
        <f aca="false">FilterPk!N$13</f>
        <v>-439379.19</v>
      </c>
      <c r="Q2288" s="51" t="n">
        <f aca="false">FilterPk!O$13</f>
        <v>3219911.34</v>
      </c>
    </row>
    <row r="2289" customFormat="false" ht="12.75" hidden="false" customHeight="false" outlineLevel="0" collapsed="false">
      <c r="B2289" s="85" t="str">
        <f aca="false">FilterPk!A$14</f>
        <v>ST-ECAR</v>
      </c>
      <c r="C2289" s="13" t="n">
        <f aca="false">C2288+1</f>
        <v>2288</v>
      </c>
      <c r="D2289" s="50" t="n">
        <f aca="false">FilterPk!B$14</f>
        <v>238101.441960815</v>
      </c>
      <c r="E2289" s="50" t="n">
        <f aca="false">FilterPk!C$14</f>
        <v>13522.23</v>
      </c>
      <c r="F2289" s="50" t="n">
        <f aca="false">FilterPk!D$14</f>
        <v>15838.59</v>
      </c>
      <c r="G2289" s="50" t="n">
        <f aca="false">FilterPk!E$14</f>
        <v>0</v>
      </c>
      <c r="H2289" s="50" t="n">
        <f aca="false">FilterPk!F$14</f>
        <v>0</v>
      </c>
      <c r="I2289" s="50" t="n">
        <f aca="false">FilterPk!G$14</f>
        <v>0</v>
      </c>
      <c r="J2289" s="50" t="n">
        <f aca="false">FilterPk!H$14</f>
        <v>0</v>
      </c>
      <c r="K2289" s="50" t="n">
        <f aca="false">FilterPk!I$14</f>
        <v>0</v>
      </c>
      <c r="L2289" s="50" t="n">
        <f aca="false">FilterPk!J$14</f>
        <v>0</v>
      </c>
      <c r="M2289" s="50" t="n">
        <f aca="false">FilterPk!K$14</f>
        <v>0</v>
      </c>
      <c r="N2289" s="50" t="n">
        <f aca="false">FilterPk!L$14</f>
        <v>29360.82</v>
      </c>
      <c r="O2289" s="50" t="n">
        <f aca="false">FilterPk!M$14</f>
        <v>0</v>
      </c>
      <c r="P2289" s="50" t="n">
        <f aca="false">FilterPk!N$14</f>
        <v>0</v>
      </c>
      <c r="Q2289" s="51" t="n">
        <f aca="false">FilterPk!O$14</f>
        <v>29360.82</v>
      </c>
    </row>
    <row r="2290" customFormat="false" ht="12.75" hidden="false" customHeight="false" outlineLevel="0" collapsed="false">
      <c r="B2290" s="85" t="str">
        <f aca="false">FilterPk!A$15</f>
        <v>ST- MAPP</v>
      </c>
      <c r="C2290" s="13" t="n">
        <f aca="false">C2289+1</f>
        <v>2289</v>
      </c>
      <c r="D2290" s="50" t="n">
        <f aca="false">FilterPk!B$15</f>
        <v>254636.614020626</v>
      </c>
      <c r="E2290" s="50" t="n">
        <f aca="false">FilterPk!C$15</f>
        <v>795.43</v>
      </c>
      <c r="F2290" s="50" t="n">
        <f aca="false">FilterPk!D$15</f>
        <v>39596.48</v>
      </c>
      <c r="G2290" s="50" t="n">
        <f aca="false">FilterPk!E$15</f>
        <v>26009.8</v>
      </c>
      <c r="H2290" s="50" t="n">
        <f aca="false">FilterPk!F$15</f>
        <v>8238.75</v>
      </c>
      <c r="I2290" s="50" t="n">
        <f aca="false">FilterPk!G$15</f>
        <v>0</v>
      </c>
      <c r="J2290" s="50" t="n">
        <f aca="false">FilterPk!H$15</f>
        <v>0</v>
      </c>
      <c r="K2290" s="50" t="n">
        <f aca="false">FilterPk!I$15</f>
        <v>0</v>
      </c>
      <c r="L2290" s="50" t="n">
        <f aca="false">FilterPk!J$15</f>
        <v>0</v>
      </c>
      <c r="M2290" s="50" t="n">
        <f aca="false">FilterPk!K$15</f>
        <v>0</v>
      </c>
      <c r="N2290" s="50" t="n">
        <f aca="false">FilterPk!L$15</f>
        <v>74640.46</v>
      </c>
      <c r="O2290" s="50" t="n">
        <f aca="false">FilterPk!M$15</f>
        <v>0</v>
      </c>
      <c r="P2290" s="50" t="n">
        <f aca="false">FilterPk!N$15</f>
        <v>0</v>
      </c>
      <c r="Q2290" s="51" t="n">
        <f aca="false">FilterPk!O$15</f>
        <v>74640.46</v>
      </c>
    </row>
    <row r="2291" customFormat="false" ht="12.75" hidden="false" customHeight="false" outlineLevel="0" collapsed="false">
      <c r="B2291" s="85" t="str">
        <f aca="false">FilterPk!A$16</f>
        <v>ST- MAIN</v>
      </c>
      <c r="C2291" s="13" t="n">
        <f aca="false">C2290+1</f>
        <v>2290</v>
      </c>
      <c r="D2291" s="50" t="n">
        <f aca="false">FilterPk!B$16</f>
        <v>694293.253349893</v>
      </c>
      <c r="E2291" s="50" t="n">
        <f aca="false">FilterPk!C$16</f>
        <v>-2349.61</v>
      </c>
      <c r="F2291" s="50" t="n">
        <f aca="false">FilterPk!D$16</f>
        <v>15903</v>
      </c>
      <c r="G2291" s="50" t="n">
        <f aca="false">FilterPk!E$16</f>
        <v>69359.47</v>
      </c>
      <c r="H2291" s="50" t="n">
        <f aca="false">FilterPk!F$16</f>
        <v>0</v>
      </c>
      <c r="I2291" s="50" t="n">
        <f aca="false">FilterPk!G$16</f>
        <v>0</v>
      </c>
      <c r="J2291" s="50" t="n">
        <f aca="false">FilterPk!H$16</f>
        <v>0</v>
      </c>
      <c r="K2291" s="50" t="n">
        <f aca="false">FilterPk!I$16</f>
        <v>0</v>
      </c>
      <c r="L2291" s="50" t="n">
        <f aca="false">FilterPk!J$16</f>
        <v>0</v>
      </c>
      <c r="M2291" s="50" t="n">
        <f aca="false">FilterPk!K$16</f>
        <v>0</v>
      </c>
      <c r="N2291" s="50" t="n">
        <f aca="false">FilterPk!L$16</f>
        <v>82912.86</v>
      </c>
      <c r="O2291" s="50" t="n">
        <f aca="false">FilterPk!M$16</f>
        <v>0</v>
      </c>
      <c r="P2291" s="50" t="n">
        <f aca="false">FilterPk!N$16</f>
        <v>0</v>
      </c>
      <c r="Q2291" s="51" t="n">
        <f aca="false">FilterPk!O$16</f>
        <v>82912.86</v>
      </c>
    </row>
    <row r="2292" customFormat="false" ht="12.75" hidden="false" customHeight="false" outlineLevel="0" collapsed="false">
      <c r="B2292" s="85" t="str">
        <f aca="false">FilterPk!A$17</f>
        <v>MW-ANALYST</v>
      </c>
      <c r="C2292" s="13" t="n">
        <f aca="false">C2291+1</f>
        <v>2291</v>
      </c>
      <c r="D2292" s="50" t="n">
        <f aca="false">FilterPk!B$17</f>
        <v>0</v>
      </c>
      <c r="E2292" s="50" t="n">
        <f aca="false">FilterPk!C$17</f>
        <v>6363.4</v>
      </c>
      <c r="F2292" s="50" t="n">
        <f aca="false">FilterPk!D$17</f>
        <v>15838.59</v>
      </c>
      <c r="G2292" s="50" t="n">
        <f aca="false">FilterPk!E$17</f>
        <v>0</v>
      </c>
      <c r="H2292" s="50" t="n">
        <f aca="false">FilterPk!F$17</f>
        <v>0</v>
      </c>
      <c r="I2292" s="50" t="n">
        <f aca="false">FilterPk!G$17</f>
        <v>0</v>
      </c>
      <c r="J2292" s="50" t="n">
        <f aca="false">FilterPk!H$17</f>
        <v>0</v>
      </c>
      <c r="K2292" s="50" t="n">
        <f aca="false">FilterPk!I$17</f>
        <v>0</v>
      </c>
      <c r="L2292" s="50" t="n">
        <f aca="false">FilterPk!J$17</f>
        <v>0</v>
      </c>
      <c r="M2292" s="50" t="n">
        <f aca="false">FilterPk!K$17</f>
        <v>0</v>
      </c>
      <c r="N2292" s="50" t="n">
        <f aca="false">FilterPk!L$17</f>
        <v>22201.99</v>
      </c>
      <c r="O2292" s="50" t="n">
        <f aca="false">FilterPk!M$17</f>
        <v>0</v>
      </c>
      <c r="P2292" s="50" t="n">
        <f aca="false">FilterPk!N$17</f>
        <v>0</v>
      </c>
      <c r="Q2292" s="51" t="n">
        <f aca="false">FilterPk!O$17</f>
        <v>22201.99</v>
      </c>
    </row>
    <row r="2293" customFormat="false" ht="12.75" hidden="false" customHeight="false" outlineLevel="0" collapsed="false">
      <c r="B2293" s="85" t="str">
        <f aca="false">FilterPk!A$18</f>
        <v>LT-NE</v>
      </c>
      <c r="C2293" s="13" t="n">
        <f aca="false">C2292+1</f>
        <v>2292</v>
      </c>
      <c r="D2293" s="50" t="n">
        <f aca="false">FilterPk!B$18</f>
        <v>6187311.37539291</v>
      </c>
      <c r="E2293" s="50" t="n">
        <f aca="false">FilterPk!C$18</f>
        <v>-37254.47</v>
      </c>
      <c r="F2293" s="50" t="n">
        <f aca="false">FilterPk!D$18</f>
        <v>2562.91</v>
      </c>
      <c r="G2293" s="50" t="n">
        <f aca="false">FilterPk!E$18</f>
        <v>-23211.32</v>
      </c>
      <c r="H2293" s="50" t="n">
        <f aca="false">FilterPk!F$18</f>
        <v>263627.18</v>
      </c>
      <c r="I2293" s="50" t="n">
        <f aca="false">FilterPk!G$18</f>
        <v>-59813.36</v>
      </c>
      <c r="J2293" s="50" t="n">
        <f aca="false">FilterPk!H$18</f>
        <v>155752.04</v>
      </c>
      <c r="K2293" s="50" t="n">
        <f aca="false">FilterPk!I$18</f>
        <v>121018.38</v>
      </c>
      <c r="L2293" s="50" t="n">
        <f aca="false">FilterPk!J$18</f>
        <v>-53378.32</v>
      </c>
      <c r="M2293" s="50" t="n">
        <f aca="false">FilterPk!K$18</f>
        <v>995570.8</v>
      </c>
      <c r="N2293" s="50" t="n">
        <f aca="false">FilterPk!L$18</f>
        <v>1364873.84</v>
      </c>
      <c r="O2293" s="50" t="n">
        <f aca="false">FilterPk!M$18</f>
        <v>1053007.86</v>
      </c>
      <c r="P2293" s="50" t="n">
        <f aca="false">FilterPk!N$18</f>
        <v>-2593897.5</v>
      </c>
      <c r="Q2293" s="51" t="n">
        <f aca="false">FilterPk!O$18</f>
        <v>-176015.800000001</v>
      </c>
    </row>
    <row r="2294" customFormat="false" ht="12.75" hidden="false" customHeight="false" outlineLevel="0" collapsed="false">
      <c r="B2294" s="85" t="str">
        <f aca="false">FilterPk!A$19</f>
        <v>LT-PJM</v>
      </c>
      <c r="C2294" s="13" t="n">
        <f aca="false">C2293+1</f>
        <v>2293</v>
      </c>
      <c r="D2294" s="50" t="n">
        <f aca="false">FilterPk!B$19</f>
        <v>1818236.42109565</v>
      </c>
      <c r="E2294" s="50" t="n">
        <f aca="false">FilterPk!C$19</f>
        <v>25453.61</v>
      </c>
      <c r="F2294" s="50" t="n">
        <f aca="false">FilterPk!D$19</f>
        <v>45536</v>
      </c>
      <c r="G2294" s="50" t="n">
        <f aca="false">FilterPk!E$19</f>
        <v>312117.59</v>
      </c>
      <c r="H2294" s="50" t="n">
        <f aca="false">FilterPk!F$19</f>
        <v>211118</v>
      </c>
      <c r="I2294" s="50" t="n">
        <f aca="false">FilterPk!G$19</f>
        <v>0</v>
      </c>
      <c r="J2294" s="50" t="n">
        <f aca="false">FilterPk!H$19</f>
        <v>24536.25</v>
      </c>
      <c r="K2294" s="50" t="n">
        <f aca="false">FilterPk!I$19</f>
        <v>-12662.37</v>
      </c>
      <c r="L2294" s="50" t="n">
        <f aca="false">FilterPk!J$19</f>
        <v>-30078</v>
      </c>
      <c r="M2294" s="50" t="n">
        <f aca="false">FilterPk!K$19</f>
        <v>243523.27</v>
      </c>
      <c r="N2294" s="50" t="n">
        <f aca="false">FilterPk!L$19</f>
        <v>819544.35</v>
      </c>
      <c r="O2294" s="50" t="n">
        <f aca="false">FilterPk!M$19</f>
        <v>125485.18</v>
      </c>
      <c r="P2294" s="50" t="n">
        <f aca="false">FilterPk!N$19</f>
        <v>177105.54</v>
      </c>
      <c r="Q2294" s="51" t="n">
        <f aca="false">FilterPk!O$19</f>
        <v>1122135.07</v>
      </c>
    </row>
    <row r="2295" customFormat="false" ht="12.75" hidden="false" customHeight="false" outlineLevel="0" collapsed="false">
      <c r="B2295" s="85" t="str">
        <f aca="false">FilterPk!A$20</f>
        <v>LT- NY</v>
      </c>
      <c r="C2295" s="13" t="n">
        <f aca="false">C2294+1</f>
        <v>2294</v>
      </c>
      <c r="D2295" s="50" t="n">
        <f aca="false">FilterPk!B$20</f>
        <v>0</v>
      </c>
      <c r="E2295" s="50" t="n">
        <f aca="false">FilterPk!C$20</f>
        <v>-15908.51</v>
      </c>
      <c r="F2295" s="50" t="n">
        <f aca="false">FilterPk!D$20</f>
        <v>63126.67</v>
      </c>
      <c r="G2295" s="50" t="n">
        <f aca="false">FilterPk!E$20</f>
        <v>-17376.91</v>
      </c>
      <c r="H2295" s="50" t="n">
        <f aca="false">FilterPk!F$20</f>
        <v>0</v>
      </c>
      <c r="I2295" s="50" t="n">
        <f aca="false">FilterPk!G$20</f>
        <v>0</v>
      </c>
      <c r="J2295" s="50" t="n">
        <f aca="false">FilterPk!H$20</f>
        <v>0</v>
      </c>
      <c r="K2295" s="50" t="n">
        <f aca="false">FilterPk!I$20</f>
        <v>0</v>
      </c>
      <c r="L2295" s="50" t="n">
        <f aca="false">FilterPk!J$20</f>
        <v>0</v>
      </c>
      <c r="M2295" s="50" t="n">
        <f aca="false">FilterPk!K$20</f>
        <v>146381.01</v>
      </c>
      <c r="N2295" s="50" t="n">
        <f aca="false">FilterPk!L$20</f>
        <v>176222.26</v>
      </c>
      <c r="O2295" s="50" t="n">
        <f aca="false">FilterPk!M$20</f>
        <v>281909.77</v>
      </c>
      <c r="P2295" s="50" t="n">
        <f aca="false">FilterPk!N$20</f>
        <v>-177475.64</v>
      </c>
      <c r="Q2295" s="51" t="n">
        <f aca="false">FilterPk!O$20</f>
        <v>280656.39</v>
      </c>
    </row>
    <row r="2296" customFormat="false" ht="12.75" hidden="false" customHeight="false" outlineLevel="0" collapsed="false">
      <c r="B2296" s="85" t="str">
        <f aca="false">FilterPk!A$21</f>
        <v>ST- PJM</v>
      </c>
      <c r="C2296" s="13" t="n">
        <f aca="false">C2295+1</f>
        <v>2295</v>
      </c>
      <c r="D2296" s="50" t="n">
        <f aca="false">FilterPk!B$21</f>
        <v>1243093.71447674</v>
      </c>
      <c r="E2296" s="50" t="n">
        <f aca="false">FilterPk!C$21</f>
        <v>-91155.75</v>
      </c>
      <c r="F2296" s="50" t="n">
        <f aca="false">FilterPk!D$21</f>
        <v>-47515.78</v>
      </c>
      <c r="G2296" s="50" t="n">
        <f aca="false">FilterPk!E$21</f>
        <v>0</v>
      </c>
      <c r="H2296" s="50" t="n">
        <f aca="false">FilterPk!F$21</f>
        <v>0</v>
      </c>
      <c r="I2296" s="50" t="n">
        <f aca="false">FilterPk!G$21</f>
        <v>0</v>
      </c>
      <c r="J2296" s="50" t="n">
        <f aca="false">FilterPk!H$21</f>
        <v>0</v>
      </c>
      <c r="K2296" s="50" t="n">
        <f aca="false">FilterPk!I$21</f>
        <v>0</v>
      </c>
      <c r="L2296" s="50" t="n">
        <f aca="false">FilterPk!J$21</f>
        <v>0</v>
      </c>
      <c r="M2296" s="50" t="n">
        <f aca="false">FilterPk!K$21</f>
        <v>0</v>
      </c>
      <c r="N2296" s="50" t="n">
        <f aca="false">FilterPk!L$21</f>
        <v>-138671.53</v>
      </c>
      <c r="O2296" s="50" t="n">
        <f aca="false">FilterPk!M$21</f>
        <v>0</v>
      </c>
      <c r="P2296" s="50" t="n">
        <f aca="false">FilterPk!N$21</f>
        <v>0</v>
      </c>
      <c r="Q2296" s="51" t="n">
        <f aca="false">FilterPk!O$21</f>
        <v>-138671.53</v>
      </c>
    </row>
    <row r="2297" customFormat="false" ht="12.75" hidden="false" customHeight="false" outlineLevel="0" collapsed="false">
      <c r="B2297" s="85" t="str">
        <f aca="false">FilterPk!A$22</f>
        <v>ST- NENG</v>
      </c>
      <c r="C2297" s="13" t="n">
        <f aca="false">C2296+1</f>
        <v>2296</v>
      </c>
      <c r="D2297" s="50" t="n">
        <f aca="false">FilterPk!B$22</f>
        <v>539719.375927685</v>
      </c>
      <c r="E2297" s="50" t="n">
        <f aca="false">FilterPk!C$22</f>
        <v>13161.19</v>
      </c>
      <c r="F2297" s="50" t="n">
        <f aca="false">FilterPk!D$22</f>
        <v>63418.82</v>
      </c>
      <c r="G2297" s="50" t="n">
        <f aca="false">FilterPk!E$22</f>
        <v>0</v>
      </c>
      <c r="H2297" s="50" t="n">
        <f aca="false">FilterPk!F$22</f>
        <v>0</v>
      </c>
      <c r="I2297" s="50" t="n">
        <f aca="false">FilterPk!G$22</f>
        <v>0</v>
      </c>
      <c r="J2297" s="50" t="n">
        <f aca="false">FilterPk!H$22</f>
        <v>0</v>
      </c>
      <c r="K2297" s="50" t="n">
        <f aca="false">FilterPk!I$22</f>
        <v>0</v>
      </c>
      <c r="L2297" s="50" t="n">
        <f aca="false">FilterPk!J$22</f>
        <v>0</v>
      </c>
      <c r="M2297" s="50" t="n">
        <f aca="false">FilterPk!K$22</f>
        <v>0</v>
      </c>
      <c r="N2297" s="50" t="n">
        <f aca="false">FilterPk!L$22</f>
        <v>76580.01</v>
      </c>
      <c r="O2297" s="50" t="n">
        <f aca="false">FilterPk!M$22</f>
        <v>0</v>
      </c>
      <c r="P2297" s="50" t="n">
        <f aca="false">FilterPk!N$22</f>
        <v>0</v>
      </c>
      <c r="Q2297" s="51" t="n">
        <f aca="false">FilterPk!O$22</f>
        <v>76580.01</v>
      </c>
    </row>
    <row r="2298" customFormat="false" ht="12.75" hidden="false" customHeight="false" outlineLevel="0" collapsed="false">
      <c r="B2298" s="85" t="str">
        <f aca="false">FilterPk!A$23</f>
        <v>ST- NY</v>
      </c>
      <c r="C2298" s="13" t="n">
        <f aca="false">C2297+1</f>
        <v>2297</v>
      </c>
      <c r="D2298" s="50" t="n">
        <f aca="false">FilterPk!B$23</f>
        <v>251437.188425373</v>
      </c>
      <c r="E2298" s="50" t="n">
        <f aca="false">FilterPk!C$23</f>
        <v>10362.2</v>
      </c>
      <c r="F2298" s="50" t="n">
        <f aca="false">FilterPk!D$23</f>
        <v>-15838.59</v>
      </c>
      <c r="G2298" s="50" t="n">
        <f aca="false">FilterPk!E$23</f>
        <v>17339.87</v>
      </c>
      <c r="H2298" s="50" t="n">
        <f aca="false">FilterPk!F$23</f>
        <v>0</v>
      </c>
      <c r="I2298" s="50" t="n">
        <f aca="false">FilterPk!G$23</f>
        <v>0</v>
      </c>
      <c r="J2298" s="50" t="n">
        <f aca="false">FilterPk!H$23</f>
        <v>0</v>
      </c>
      <c r="K2298" s="50" t="n">
        <f aca="false">FilterPk!I$23</f>
        <v>0</v>
      </c>
      <c r="L2298" s="50" t="n">
        <f aca="false">FilterPk!J$23</f>
        <v>0</v>
      </c>
      <c r="M2298" s="50" t="n">
        <f aca="false">FilterPk!K$23</f>
        <v>0</v>
      </c>
      <c r="N2298" s="50" t="n">
        <f aca="false">FilterPk!L$23</f>
        <v>11863.48</v>
      </c>
      <c r="O2298" s="50" t="n">
        <f aca="false">FilterPk!M$23</f>
        <v>0</v>
      </c>
      <c r="P2298" s="50" t="n">
        <f aca="false">FilterPk!N$23</f>
        <v>0</v>
      </c>
      <c r="Q2298" s="51" t="n">
        <f aca="false">FilterPk!O$23</f>
        <v>11863.48</v>
      </c>
    </row>
    <row r="2299" customFormat="false" ht="12.75" hidden="false" customHeight="false" outlineLevel="0" collapsed="false">
      <c r="B2299" s="85" t="str">
        <f aca="false">FilterPk!A$24</f>
        <v>NE- PHYS</v>
      </c>
      <c r="C2299" s="13" t="n">
        <f aca="false">C2298+1</f>
        <v>2298</v>
      </c>
      <c r="D2299" s="50" t="n">
        <f aca="false">FilterPk!B$24</f>
        <v>0</v>
      </c>
      <c r="E2299" s="50" t="n">
        <f aca="false">FilterPk!C$24</f>
        <v>0</v>
      </c>
      <c r="F2299" s="50" t="n">
        <f aca="false">FilterPk!D$24</f>
        <v>0</v>
      </c>
      <c r="G2299" s="50" t="n">
        <f aca="false">FilterPk!E$24</f>
        <v>0</v>
      </c>
      <c r="H2299" s="50" t="n">
        <f aca="false">FilterPk!F$24</f>
        <v>0</v>
      </c>
      <c r="I2299" s="50" t="n">
        <f aca="false">FilterPk!G$24</f>
        <v>0</v>
      </c>
      <c r="J2299" s="50" t="n">
        <f aca="false">FilterPk!H$24</f>
        <v>0</v>
      </c>
      <c r="K2299" s="50" t="n">
        <f aca="false">FilterPk!I$24</f>
        <v>0</v>
      </c>
      <c r="L2299" s="50" t="n">
        <f aca="false">FilterPk!J$24</f>
        <v>0</v>
      </c>
      <c r="M2299" s="50" t="n">
        <f aca="false">FilterPk!K$24</f>
        <v>0</v>
      </c>
      <c r="N2299" s="50" t="n">
        <f aca="false">FilterPk!L$24</f>
        <v>0</v>
      </c>
      <c r="O2299" s="50" t="n">
        <f aca="false">FilterPk!M$24</f>
        <v>0</v>
      </c>
      <c r="P2299" s="50" t="n">
        <f aca="false">FilterPk!N$24</f>
        <v>0</v>
      </c>
      <c r="Q2299" s="51" t="n">
        <f aca="false">FilterPk!O$24</f>
        <v>0</v>
      </c>
    </row>
    <row r="2300" customFormat="false" ht="12.75" hidden="false" customHeight="false" outlineLevel="0" collapsed="false">
      <c r="B2300" s="85" t="str">
        <f aca="false">FilterPk!A$25</f>
        <v>LT-Southeast</v>
      </c>
      <c r="C2300" s="13" t="n">
        <f aca="false">C2299+1</f>
        <v>2299</v>
      </c>
      <c r="D2300" s="50" t="n">
        <f aca="false">FilterPk!B$25</f>
        <v>11411200.8859117</v>
      </c>
      <c r="E2300" s="50" t="n">
        <f aca="false">FilterPk!C$25</f>
        <v>45860.27</v>
      </c>
      <c r="F2300" s="50" t="n">
        <f aca="false">FilterPk!D$25</f>
        <v>54109.47</v>
      </c>
      <c r="G2300" s="50" t="n">
        <f aca="false">FilterPk!E$25</f>
        <v>124540.18</v>
      </c>
      <c r="H2300" s="50" t="n">
        <f aca="false">FilterPk!F$25</f>
        <v>77068.78</v>
      </c>
      <c r="I2300" s="50" t="n">
        <f aca="false">FilterPk!G$25</f>
        <v>75414.58</v>
      </c>
      <c r="J2300" s="50" t="n">
        <f aca="false">FilterPk!H$25</f>
        <v>134077.64</v>
      </c>
      <c r="K2300" s="50" t="n">
        <f aca="false">FilterPk!I$25</f>
        <v>429786.05</v>
      </c>
      <c r="L2300" s="50" t="n">
        <f aca="false">FilterPk!J$25</f>
        <v>118391.18</v>
      </c>
      <c r="M2300" s="50" t="n">
        <f aca="false">FilterPk!K$25</f>
        <v>1083243.13</v>
      </c>
      <c r="N2300" s="50" t="n">
        <f aca="false">FilterPk!L$25</f>
        <v>2142491.28</v>
      </c>
      <c r="O2300" s="50" t="n">
        <f aca="false">FilterPk!M$25</f>
        <v>344226</v>
      </c>
      <c r="P2300" s="50" t="n">
        <f aca="false">FilterPk!N$25</f>
        <v>1221747.4</v>
      </c>
      <c r="Q2300" s="51" t="n">
        <f aca="false">FilterPk!O$25</f>
        <v>3708464.68</v>
      </c>
    </row>
    <row r="2301" customFormat="false" ht="12.75" hidden="false" customHeight="false" outlineLevel="0" collapsed="false">
      <c r="B2301" s="85" t="str">
        <f aca="false">FilterPk!A$26</f>
        <v>ST-SPP</v>
      </c>
      <c r="C2301" s="13" t="n">
        <f aca="false">C2300+1</f>
        <v>2300</v>
      </c>
      <c r="D2301" s="50" t="n">
        <f aca="false">FilterPk!B$26</f>
        <v>52202.8773549933</v>
      </c>
      <c r="E2301" s="50" t="n">
        <f aca="false">FilterPk!C$26</f>
        <v>3181.7</v>
      </c>
      <c r="F2301" s="50" t="n">
        <f aca="false">FilterPk!D$26</f>
        <v>0</v>
      </c>
      <c r="G2301" s="50" t="n">
        <f aca="false">FilterPk!E$26</f>
        <v>0</v>
      </c>
      <c r="H2301" s="50" t="n">
        <f aca="false">FilterPk!F$26</f>
        <v>0</v>
      </c>
      <c r="I2301" s="50" t="n">
        <f aca="false">FilterPk!G$26</f>
        <v>0</v>
      </c>
      <c r="J2301" s="50" t="n">
        <f aca="false">FilterPk!H$26</f>
        <v>0</v>
      </c>
      <c r="K2301" s="50" t="n">
        <f aca="false">FilterPk!I$26</f>
        <v>0</v>
      </c>
      <c r="L2301" s="50" t="n">
        <f aca="false">FilterPk!J$26</f>
        <v>0</v>
      </c>
      <c r="M2301" s="50" t="n">
        <f aca="false">FilterPk!K$26</f>
        <v>0</v>
      </c>
      <c r="N2301" s="50" t="n">
        <f aca="false">FilterPk!L$26</f>
        <v>3181.7</v>
      </c>
      <c r="O2301" s="50" t="n">
        <f aca="false">FilterPk!M$26</f>
        <v>0</v>
      </c>
      <c r="P2301" s="50" t="n">
        <f aca="false">FilterPk!N$26</f>
        <v>0</v>
      </c>
      <c r="Q2301" s="51" t="n">
        <f aca="false">FilterPk!O$26</f>
        <v>3181.7</v>
      </c>
    </row>
    <row r="2302" customFormat="false" ht="12.75" hidden="false" customHeight="false" outlineLevel="0" collapsed="false">
      <c r="B2302" s="85" t="str">
        <f aca="false">FilterPk!A$27</f>
        <v>ST-SERC</v>
      </c>
      <c r="C2302" s="13" t="n">
        <f aca="false">C2301+1</f>
        <v>2301</v>
      </c>
      <c r="D2302" s="50" t="n">
        <f aca="false">FilterPk!B$27</f>
        <v>686881.973218232</v>
      </c>
      <c r="E2302" s="50" t="n">
        <f aca="false">FilterPk!C$27</f>
        <v>-12726.81</v>
      </c>
      <c r="F2302" s="50" t="n">
        <f aca="false">FilterPk!D$27</f>
        <v>-31677.19</v>
      </c>
      <c r="G2302" s="50" t="n">
        <f aca="false">FilterPk!E$27</f>
        <v>138718.93</v>
      </c>
      <c r="H2302" s="50" t="n">
        <f aca="false">FilterPk!F$27</f>
        <v>0</v>
      </c>
      <c r="I2302" s="50" t="n">
        <f aca="false">FilterPk!G$27</f>
        <v>0</v>
      </c>
      <c r="J2302" s="50" t="n">
        <f aca="false">FilterPk!H$27</f>
        <v>0</v>
      </c>
      <c r="K2302" s="50" t="n">
        <f aca="false">FilterPk!I$27</f>
        <v>0</v>
      </c>
      <c r="L2302" s="50" t="n">
        <f aca="false">FilterPk!J$27</f>
        <v>0</v>
      </c>
      <c r="M2302" s="50" t="n">
        <f aca="false">FilterPk!K$27</f>
        <v>0</v>
      </c>
      <c r="N2302" s="50" t="n">
        <f aca="false">FilterPk!L$27</f>
        <v>94314.93</v>
      </c>
      <c r="O2302" s="50" t="n">
        <f aca="false">FilterPk!M$27</f>
        <v>0</v>
      </c>
      <c r="P2302" s="50" t="n">
        <f aca="false">FilterPk!N$27</f>
        <v>0</v>
      </c>
      <c r="Q2302" s="51" t="n">
        <f aca="false">FilterPk!O$27</f>
        <v>94314.93</v>
      </c>
    </row>
    <row r="2303" customFormat="false" ht="12.75" hidden="false" customHeight="false" outlineLevel="0" collapsed="false">
      <c r="B2303" s="85" t="str">
        <f aca="false">FilterPk!A$28</f>
        <v>LT- Texas</v>
      </c>
      <c r="C2303" s="13" t="n">
        <f aca="false">C2302+1</f>
        <v>2302</v>
      </c>
      <c r="D2303" s="50" t="n">
        <f aca="false">FilterPk!B$28</f>
        <v>3826684.70313045</v>
      </c>
      <c r="E2303" s="50" t="n">
        <f aca="false">FilterPk!C$28</f>
        <v>-6382.69</v>
      </c>
      <c r="F2303" s="50" t="n">
        <f aca="false">FilterPk!D$28</f>
        <v>71634.81</v>
      </c>
      <c r="G2303" s="50" t="n">
        <f aca="false">FilterPk!E$28</f>
        <v>28710.67</v>
      </c>
      <c r="H2303" s="50" t="n">
        <f aca="false">FilterPk!F$28</f>
        <v>106726.26</v>
      </c>
      <c r="I2303" s="50" t="n">
        <f aca="false">FilterPk!G$28</f>
        <v>68401.15</v>
      </c>
      <c r="J2303" s="50" t="n">
        <f aca="false">FilterPk!H$28</f>
        <v>107963.61</v>
      </c>
      <c r="K2303" s="50" t="n">
        <f aca="false">FilterPk!I$28</f>
        <v>204731.1</v>
      </c>
      <c r="L2303" s="50" t="n">
        <f aca="false">FilterPk!J$28</f>
        <v>63773.36</v>
      </c>
      <c r="M2303" s="50" t="n">
        <f aca="false">FilterPk!K$28</f>
        <v>194039.66</v>
      </c>
      <c r="N2303" s="50" t="n">
        <f aca="false">FilterPk!L$28</f>
        <v>839597.93</v>
      </c>
      <c r="O2303" s="50" t="n">
        <f aca="false">FilterPk!M$28</f>
        <v>673610.11</v>
      </c>
      <c r="P2303" s="50" t="n">
        <f aca="false">FilterPk!N$28</f>
        <v>107208.74</v>
      </c>
      <c r="Q2303" s="51" t="n">
        <f aca="false">FilterPk!O$28</f>
        <v>1620416.78</v>
      </c>
    </row>
    <row r="2304" customFormat="false" ht="12.75" hidden="false" customHeight="false" outlineLevel="0" collapsed="false">
      <c r="B2304" s="85" t="str">
        <f aca="false">FilterPk!A$29</f>
        <v>St- Texas</v>
      </c>
      <c r="C2304" s="13" t="n">
        <f aca="false">C2303+1</f>
        <v>2303</v>
      </c>
      <c r="D2304" s="50" t="n">
        <f aca="false">FilterPk!B$29</f>
        <v>445563.239343252</v>
      </c>
      <c r="E2304" s="50" t="n">
        <f aca="false">FilterPk!C$29</f>
        <v>30194</v>
      </c>
      <c r="F2304" s="50" t="n">
        <f aca="false">FilterPk!D$29</f>
        <v>31677.19</v>
      </c>
      <c r="G2304" s="50" t="n">
        <f aca="false">FilterPk!E$29</f>
        <v>0</v>
      </c>
      <c r="H2304" s="50" t="n">
        <f aca="false">FilterPk!F$29</f>
        <v>0</v>
      </c>
      <c r="I2304" s="50" t="n">
        <f aca="false">FilterPk!G$29</f>
        <v>0</v>
      </c>
      <c r="J2304" s="50" t="n">
        <f aca="false">FilterPk!H$29</f>
        <v>0</v>
      </c>
      <c r="K2304" s="50" t="n">
        <f aca="false">FilterPk!I$29</f>
        <v>0</v>
      </c>
      <c r="L2304" s="50" t="n">
        <f aca="false">FilterPk!J$29</f>
        <v>0</v>
      </c>
      <c r="M2304" s="50" t="n">
        <f aca="false">FilterPk!K$29</f>
        <v>0</v>
      </c>
      <c r="N2304" s="50" t="n">
        <f aca="false">FilterPk!L$29</f>
        <v>61871.19</v>
      </c>
      <c r="O2304" s="50" t="n">
        <f aca="false">FilterPk!M$29</f>
        <v>0</v>
      </c>
      <c r="P2304" s="50" t="n">
        <f aca="false">FilterPk!N$29</f>
        <v>0</v>
      </c>
      <c r="Q2304" s="51" t="n">
        <f aca="false">FilterPk!O$29</f>
        <v>61871.19</v>
      </c>
    </row>
    <row r="2305" customFormat="false" ht="12.75" hidden="false" customHeight="false" outlineLevel="0" collapsed="false">
      <c r="B2305" s="85"/>
      <c r="C2305" s="13" t="n">
        <f aca="false">C2304+1</f>
        <v>2304</v>
      </c>
      <c r="D2305" s="50"/>
      <c r="E2305" s="50"/>
      <c r="F2305" s="50"/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1"/>
    </row>
    <row r="2306" customFormat="false" ht="12.75" hidden="false" customHeight="false" outlineLevel="0" collapsed="false">
      <c r="B2306" s="85" t="str">
        <f aca="false">FilterPk!A$32</f>
        <v>Gas positions</v>
      </c>
      <c r="C2306" s="13" t="n">
        <f aca="false">C2305+1</f>
        <v>2305</v>
      </c>
      <c r="D2306" s="50" t="s">
        <v>4</v>
      </c>
      <c r="E2306" s="50"/>
      <c r="F2306" s="50"/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1"/>
    </row>
    <row r="2307" customFormat="false" ht="12.75" hidden="false" customHeight="false" outlineLevel="0" collapsed="false">
      <c r="B2307" s="85" t="str">
        <f aca="false">FilterPk!A$33</f>
        <v>Kevin Presto</v>
      </c>
      <c r="C2307" s="13" t="n">
        <f aca="false">C2306+1</f>
        <v>2306</v>
      </c>
      <c r="D2307" s="50" t="n">
        <f aca="false">FilterPk!B$33</f>
        <v>0</v>
      </c>
      <c r="E2307" s="50" t="n">
        <f aca="false">FilterPk!C$33</f>
        <v>0</v>
      </c>
      <c r="F2307" s="50" t="n">
        <f aca="false">FilterPk!D$33</f>
        <v>0</v>
      </c>
      <c r="G2307" s="50" t="n">
        <f aca="false">FilterPk!E$33</f>
        <v>0</v>
      </c>
      <c r="H2307" s="50" t="n">
        <f aca="false">FilterPk!F$33</f>
        <v>148.212616</v>
      </c>
      <c r="I2307" s="50" t="n">
        <f aca="false">FilterPk!G$33</f>
        <v>152.45636</v>
      </c>
      <c r="J2307" s="50" t="n">
        <f aca="false">FilterPk!H$33</f>
        <v>146.860915</v>
      </c>
      <c r="K2307" s="50" t="n">
        <f aca="false">FilterPk!I$33</f>
        <v>301.509361</v>
      </c>
      <c r="L2307" s="50" t="n">
        <f aca="false">FilterPk!J$33</f>
        <v>144.921279</v>
      </c>
      <c r="M2307" s="50" t="n">
        <f aca="false">FilterPk!K$33</f>
        <v>149.116289</v>
      </c>
      <c r="N2307" s="50" t="n">
        <f aca="false">FilterPk!L$33</f>
        <v>1043.07682</v>
      </c>
      <c r="O2307" s="50" t="n">
        <f aca="false">FilterPk!M$33</f>
        <v>0</v>
      </c>
      <c r="P2307" s="50" t="n">
        <f aca="false">FilterPk!N$33</f>
        <v>0</v>
      </c>
      <c r="Q2307" s="51" t="n">
        <f aca="false">FilterPk!O$33</f>
        <v>1043.07682</v>
      </c>
    </row>
    <row r="2308" customFormat="false" ht="12.75" hidden="false" customHeight="false" outlineLevel="0" collapsed="false">
      <c r="B2308" s="85" t="str">
        <f aca="false">FilterPk!A$34</f>
        <v>Fletcher Sturm</v>
      </c>
      <c r="C2308" s="13" t="n">
        <f aca="false">C2307+1</f>
        <v>2307</v>
      </c>
      <c r="D2308" s="50" t="n">
        <f aca="false">FilterPk!B$34</f>
        <v>0</v>
      </c>
      <c r="E2308" s="50" t="n">
        <f aca="false">FilterPk!C$34</f>
        <v>0</v>
      </c>
      <c r="F2308" s="50" t="n">
        <f aca="false">FilterPk!D$34</f>
        <v>10.382539</v>
      </c>
      <c r="G2308" s="50" t="n">
        <f aca="false">FilterPk!E$34</f>
        <v>-372.732218</v>
      </c>
      <c r="H2308" s="50" t="n">
        <f aca="false">FilterPk!F$34</f>
        <v>-18.430041</v>
      </c>
      <c r="I2308" s="50" t="n">
        <f aca="false">FilterPk!G$34</f>
        <v>-7.519049</v>
      </c>
      <c r="J2308" s="50" t="n">
        <f aca="false">FilterPk!H$34</f>
        <v>7.209206</v>
      </c>
      <c r="K2308" s="50" t="n">
        <f aca="false">FilterPk!I$34</f>
        <v>16.283645</v>
      </c>
      <c r="L2308" s="50" t="n">
        <f aca="false">FilterPk!J$34</f>
        <v>-0.622678</v>
      </c>
      <c r="M2308" s="50" t="n">
        <f aca="false">FilterPk!K$34</f>
        <v>48.787102</v>
      </c>
      <c r="N2308" s="50" t="n">
        <f aca="false">FilterPk!L$34</f>
        <v>-316.641494</v>
      </c>
      <c r="O2308" s="50" t="n">
        <f aca="false">FilterPk!M$34</f>
        <v>137.057149</v>
      </c>
      <c r="P2308" s="50" t="n">
        <f aca="false">FilterPk!N$34</f>
        <v>0</v>
      </c>
      <c r="Q2308" s="51" t="n">
        <f aca="false">FilterPk!O$34</f>
        <v>-179.584345</v>
      </c>
    </row>
    <row r="2309" customFormat="false" ht="12.75" hidden="false" customHeight="false" outlineLevel="0" collapsed="false">
      <c r="B2309" s="85" t="str">
        <f aca="false">FilterPk!A$35</f>
        <v>Doug Gilbert-Smith</v>
      </c>
      <c r="C2309" s="13" t="n">
        <f aca="false">C2308+1</f>
        <v>2308</v>
      </c>
      <c r="D2309" s="50" t="n">
        <f aca="false">FilterPk!B$35</f>
        <v>0</v>
      </c>
      <c r="E2309" s="50" t="n">
        <f aca="false">FilterPk!C$35</f>
        <v>0</v>
      </c>
      <c r="F2309" s="50" t="n">
        <f aca="false">FilterPk!D$35</f>
        <v>-34.907</v>
      </c>
      <c r="G2309" s="50" t="n">
        <f aca="false">FilterPk!E$35</f>
        <v>38.473605</v>
      </c>
      <c r="H2309" s="50" t="n">
        <f aca="false">FilterPk!F$35</f>
        <v>-29.642523</v>
      </c>
      <c r="I2309" s="50" t="n">
        <f aca="false">FilterPk!G$35</f>
        <v>30.491272</v>
      </c>
      <c r="J2309" s="50" t="n">
        <f aca="false">FilterPk!H$35</f>
        <v>0</v>
      </c>
      <c r="K2309" s="50" t="n">
        <f aca="false">FilterPk!I$35</f>
        <v>90.452808</v>
      </c>
      <c r="L2309" s="50" t="n">
        <f aca="false">FilterPk!J$35</f>
        <v>0</v>
      </c>
      <c r="M2309" s="50" t="n">
        <f aca="false">FilterPk!K$35</f>
        <v>14.574853</v>
      </c>
      <c r="N2309" s="50" t="n">
        <f aca="false">FilterPk!L$35</f>
        <v>109.443015</v>
      </c>
      <c r="O2309" s="50" t="n">
        <f aca="false">FilterPk!M$35</f>
        <v>94.93307</v>
      </c>
      <c r="P2309" s="50" t="n">
        <f aca="false">FilterPk!N$35</f>
        <v>-157.516125</v>
      </c>
      <c r="Q2309" s="51" t="n">
        <f aca="false">FilterPk!O$35</f>
        <v>46.85996</v>
      </c>
    </row>
    <row r="2310" customFormat="false" ht="12.75" hidden="false" customHeight="false" outlineLevel="0" collapsed="false">
      <c r="B2310" s="85" t="str">
        <f aca="false">FilterPk!A$36</f>
        <v>Rogers Herndon</v>
      </c>
      <c r="C2310" s="13" t="n">
        <f aca="false">C2309+1</f>
        <v>2309</v>
      </c>
      <c r="D2310" s="50" t="n">
        <f aca="false">FilterPk!B$36</f>
        <v>0</v>
      </c>
      <c r="E2310" s="50" t="n">
        <f aca="false">FilterPk!C$36</f>
        <v>0</v>
      </c>
      <c r="F2310" s="50" t="n">
        <f aca="false">FilterPk!D$36</f>
        <v>-16.269581</v>
      </c>
      <c r="G2310" s="50" t="n">
        <f aca="false">FilterPk!E$36</f>
        <v>-36.150495</v>
      </c>
      <c r="H2310" s="50" t="n">
        <f aca="false">FilterPk!F$36</f>
        <v>-105.080472</v>
      </c>
      <c r="I2310" s="50" t="n">
        <f aca="false">FilterPk!G$36</f>
        <v>-21.496839</v>
      </c>
      <c r="J2310" s="50" t="n">
        <f aca="false">FilterPk!H$36</f>
        <v>76.011979</v>
      </c>
      <c r="K2310" s="50" t="n">
        <f aca="false">FilterPk!I$36</f>
        <v>315.376651</v>
      </c>
      <c r="L2310" s="50" t="n">
        <f aca="false">FilterPk!J$36</f>
        <v>0.622678</v>
      </c>
      <c r="M2310" s="50" t="n">
        <f aca="false">FilterPk!K$36</f>
        <v>131.855286</v>
      </c>
      <c r="N2310" s="50" t="n">
        <f aca="false">FilterPk!L$36</f>
        <v>344.869207</v>
      </c>
      <c r="O2310" s="50" t="n">
        <f aca="false">FilterPk!M$36</f>
        <v>500.495437</v>
      </c>
      <c r="P2310" s="50" t="n">
        <f aca="false">FilterPk!N$36</f>
        <v>0</v>
      </c>
      <c r="Q2310" s="51" t="n">
        <f aca="false">FilterPk!O$36</f>
        <v>845.364644</v>
      </c>
    </row>
    <row r="2311" customFormat="false" ht="12.75" hidden="false" customHeight="false" outlineLevel="0" collapsed="false">
      <c r="B2311" s="85" t="str">
        <f aca="false">FilterPk!A$37</f>
        <v>Dana Davis</v>
      </c>
      <c r="C2311" s="13" t="n">
        <f aca="false">C2310+1</f>
        <v>2310</v>
      </c>
      <c r="D2311" s="50" t="n">
        <f aca="false">FilterPk!B$37</f>
        <v>0</v>
      </c>
      <c r="E2311" s="50" t="n">
        <f aca="false">FilterPk!C$37</f>
        <v>0</v>
      </c>
      <c r="F2311" s="50" t="n">
        <f aca="false">FilterPk!D$37</f>
        <v>4.986714</v>
      </c>
      <c r="G2311" s="50" t="n">
        <f aca="false">FilterPk!E$37</f>
        <v>-10.425106</v>
      </c>
      <c r="H2311" s="50" t="n">
        <f aca="false">FilterPk!F$37</f>
        <v>34.582944</v>
      </c>
      <c r="I2311" s="50" t="n">
        <f aca="false">FilterPk!G$37</f>
        <v>31.966656</v>
      </c>
      <c r="J2311" s="50" t="n">
        <f aca="false">FilterPk!H$37</f>
        <v>34.267547</v>
      </c>
      <c r="K2311" s="50" t="n">
        <f aca="false">FilterPk!I$37</f>
        <v>70.027981</v>
      </c>
      <c r="L2311" s="50" t="n">
        <f aca="false">FilterPk!J$37</f>
        <v>33.814965</v>
      </c>
      <c r="M2311" s="50" t="n">
        <f aca="false">FilterPk!K$37</f>
        <v>44.191074</v>
      </c>
      <c r="N2311" s="50" t="n">
        <f aca="false">FilterPk!L$37</f>
        <v>243.412775</v>
      </c>
      <c r="O2311" s="50" t="n">
        <f aca="false">FilterPk!M$37</f>
        <v>27.55263</v>
      </c>
      <c r="P2311" s="50" t="n">
        <f aca="false">FilterPk!N$37</f>
        <v>0</v>
      </c>
      <c r="Q2311" s="51" t="n">
        <f aca="false">FilterPk!O$37</f>
        <v>270.965405</v>
      </c>
    </row>
    <row r="2312" customFormat="false" ht="12.75" hidden="false" customHeight="false" outlineLevel="0" collapsed="false">
      <c r="B2312" s="85" t="str">
        <f aca="false">FilterPk!A$38</f>
        <v>Tom May</v>
      </c>
      <c r="C2312" s="13" t="n">
        <f aca="false">C2311+1</f>
        <v>2311</v>
      </c>
      <c r="D2312" s="50" t="n">
        <f aca="false">FilterPk!B$38</f>
        <v>0</v>
      </c>
      <c r="E2312" s="50" t="n">
        <f aca="false">FilterPk!C$38</f>
        <v>0</v>
      </c>
      <c r="F2312" s="50" t="n">
        <f aca="false">FilterPk!D$38</f>
        <v>0</v>
      </c>
      <c r="G2312" s="50" t="n">
        <f aca="false">FilterPk!E$38</f>
        <v>0</v>
      </c>
      <c r="H2312" s="50" t="n">
        <f aca="false">FilterPk!F$38</f>
        <v>0</v>
      </c>
      <c r="I2312" s="50" t="n">
        <f aca="false">FilterPk!G$38</f>
        <v>0</v>
      </c>
      <c r="J2312" s="50" t="n">
        <f aca="false">FilterPk!H$38</f>
        <v>0</v>
      </c>
      <c r="K2312" s="50" t="n">
        <f aca="false">FilterPk!I$38</f>
        <v>0</v>
      </c>
      <c r="L2312" s="50" t="n">
        <f aca="false">FilterPk!J$38</f>
        <v>0</v>
      </c>
      <c r="M2312" s="50" t="n">
        <f aca="false">FilterPk!K$38</f>
        <v>0</v>
      </c>
      <c r="N2312" s="50" t="n">
        <f aca="false">FilterPk!L$38</f>
        <v>0</v>
      </c>
      <c r="O2312" s="50" t="n">
        <f aca="false">FilterPk!M$38</f>
        <v>0</v>
      </c>
      <c r="P2312" s="50" t="n">
        <f aca="false">FilterPk!N$38</f>
        <v>0</v>
      </c>
      <c r="Q2312" s="51" t="n">
        <f aca="false">FilterPk!O$38</f>
        <v>0</v>
      </c>
    </row>
    <row r="2313" customFormat="false" ht="12.75" hidden="false" customHeight="false" outlineLevel="0" collapsed="false">
      <c r="B2313" s="85" t="str">
        <f aca="false">FilterPk!A$39</f>
        <v>Clint Dean</v>
      </c>
      <c r="C2313" s="13" t="n">
        <f aca="false">C2312+1</f>
        <v>2312</v>
      </c>
      <c r="D2313" s="50" t="n">
        <f aca="false">FilterPk!B$39</f>
        <v>0</v>
      </c>
      <c r="E2313" s="50" t="n">
        <f aca="false">FilterPk!C$39</f>
        <v>0</v>
      </c>
      <c r="F2313" s="50" t="n">
        <f aca="false">FilterPk!D$39</f>
        <v>-27.9256</v>
      </c>
      <c r="G2313" s="50" t="n">
        <f aca="false">FilterPk!E$39</f>
        <v>0</v>
      </c>
      <c r="H2313" s="50" t="n">
        <f aca="false">FilterPk!F$39</f>
        <v>0</v>
      </c>
      <c r="I2313" s="50" t="n">
        <f aca="false">FilterPk!G$39</f>
        <v>0</v>
      </c>
      <c r="J2313" s="50" t="n">
        <f aca="false">FilterPk!H$39</f>
        <v>0</v>
      </c>
      <c r="K2313" s="50" t="n">
        <f aca="false">FilterPk!I$39</f>
        <v>0</v>
      </c>
      <c r="L2313" s="50" t="n">
        <f aca="false">FilterPk!J$39</f>
        <v>0</v>
      </c>
      <c r="M2313" s="50" t="n">
        <f aca="false">FilterPk!K$39</f>
        <v>0</v>
      </c>
      <c r="N2313" s="50" t="n">
        <f aca="false">FilterPk!L$39</f>
        <v>-27.9256</v>
      </c>
      <c r="O2313" s="50" t="n">
        <f aca="false">FilterPk!M$39</f>
        <v>0</v>
      </c>
      <c r="P2313" s="50" t="n">
        <f aca="false">FilterPk!N$39</f>
        <v>0</v>
      </c>
      <c r="Q2313" s="51" t="n">
        <f aca="false">FilterPk!O$39</f>
        <v>-27.9256</v>
      </c>
    </row>
    <row r="2314" customFormat="false" ht="12.75" hidden="false" customHeight="false" outlineLevel="0" collapsed="false">
      <c r="B2314" s="85" t="str">
        <f aca="false">FilterPk!A$40</f>
        <v>Rob Benson</v>
      </c>
      <c r="C2314" s="13" t="n">
        <f aca="false">C2313+1</f>
        <v>2313</v>
      </c>
      <c r="D2314" s="50" t="n">
        <f aca="false">FilterPk!B$40</f>
        <v>0</v>
      </c>
      <c r="E2314" s="50" t="n">
        <f aca="false">FilterPk!C$40</f>
        <v>0</v>
      </c>
      <c r="F2314" s="50" t="n">
        <f aca="false">FilterPk!D$40</f>
        <v>0</v>
      </c>
      <c r="G2314" s="50" t="n">
        <f aca="false">FilterPk!E$40</f>
        <v>-76.947211</v>
      </c>
      <c r="H2314" s="50" t="n">
        <f aca="false">FilterPk!F$40</f>
        <v>0</v>
      </c>
      <c r="I2314" s="50" t="n">
        <f aca="false">FilterPk!G$40</f>
        <v>0</v>
      </c>
      <c r="J2314" s="50" t="n">
        <f aca="false">FilterPk!H$40</f>
        <v>0</v>
      </c>
      <c r="K2314" s="50" t="n">
        <f aca="false">FilterPk!I$40</f>
        <v>0</v>
      </c>
      <c r="L2314" s="50" t="n">
        <f aca="false">FilterPk!J$40</f>
        <v>0</v>
      </c>
      <c r="M2314" s="50" t="n">
        <f aca="false">FilterPk!K$40</f>
        <v>0</v>
      </c>
      <c r="N2314" s="50" t="n">
        <f aca="false">FilterPk!L$40</f>
        <v>-76.947211</v>
      </c>
      <c r="O2314" s="50" t="n">
        <f aca="false">FilterPk!M$40</f>
        <v>0</v>
      </c>
      <c r="P2314" s="50" t="n">
        <f aca="false">FilterPk!N$40</f>
        <v>0</v>
      </c>
      <c r="Q2314" s="51" t="n">
        <f aca="false">FilterPk!O$40</f>
        <v>-76.947211</v>
      </c>
    </row>
    <row r="2315" customFormat="false" ht="12.75" hidden="false" customHeight="false" outlineLevel="0" collapsed="false">
      <c r="B2315" s="85" t="str">
        <f aca="false">FilterPk!A$41</f>
        <v>Matt Lorenz</v>
      </c>
      <c r="C2315" s="13" t="n">
        <f aca="false">C2314+1</f>
        <v>2314</v>
      </c>
      <c r="D2315" s="50" t="n">
        <f aca="false">FilterPk!B$41</f>
        <v>0</v>
      </c>
      <c r="E2315" s="50" t="n">
        <f aca="false">FilterPk!C$41</f>
        <v>0</v>
      </c>
      <c r="F2315" s="50" t="n">
        <f aca="false">FilterPk!D$41</f>
        <v>0</v>
      </c>
      <c r="G2315" s="50" t="n">
        <f aca="false">FilterPk!E$41</f>
        <v>0</v>
      </c>
      <c r="H2315" s="50" t="n">
        <f aca="false">FilterPk!F$41</f>
        <v>0</v>
      </c>
      <c r="I2315" s="50" t="n">
        <f aca="false">FilterPk!G$41</f>
        <v>0</v>
      </c>
      <c r="J2315" s="50" t="n">
        <f aca="false">FilterPk!H$41</f>
        <v>0</v>
      </c>
      <c r="K2315" s="50" t="n">
        <f aca="false">FilterPk!I$41</f>
        <v>0</v>
      </c>
      <c r="L2315" s="50" t="n">
        <f aca="false">FilterPk!J$41</f>
        <v>0</v>
      </c>
      <c r="M2315" s="50" t="n">
        <f aca="false">FilterPk!K$41</f>
        <v>0</v>
      </c>
      <c r="N2315" s="50" t="n">
        <f aca="false">FilterPk!L$41</f>
        <v>0</v>
      </c>
      <c r="O2315" s="50" t="n">
        <f aca="false">FilterPk!M$41</f>
        <v>0</v>
      </c>
      <c r="P2315" s="50" t="n">
        <f aca="false">FilterPk!N$41</f>
        <v>0</v>
      </c>
      <c r="Q2315" s="51" t="n">
        <f aca="false">FilterPk!O$41</f>
        <v>0</v>
      </c>
    </row>
    <row r="2316" customFormat="false" ht="12.75" hidden="false" customHeight="false" outlineLevel="0" collapsed="false">
      <c r="B2316" s="85" t="str">
        <f aca="false">FilterPk!A$42</f>
        <v>John Forney</v>
      </c>
      <c r="C2316" s="13" t="n">
        <f aca="false">C2315+1</f>
        <v>2315</v>
      </c>
      <c r="D2316" s="50" t="n">
        <f aca="false">FilterPk!B$42</f>
        <v>0</v>
      </c>
      <c r="E2316" s="50" t="n">
        <f aca="false">FilterPk!C$42</f>
        <v>0</v>
      </c>
      <c r="F2316" s="50" t="n">
        <f aca="false">FilterPk!D$42</f>
        <v>0</v>
      </c>
      <c r="G2316" s="50" t="n">
        <f aca="false">FilterPk!E$42</f>
        <v>0</v>
      </c>
      <c r="H2316" s="50" t="n">
        <f aca="false">FilterPk!F$42</f>
        <v>0</v>
      </c>
      <c r="I2316" s="50" t="n">
        <f aca="false">FilterPk!G$42</f>
        <v>0</v>
      </c>
      <c r="J2316" s="50" t="n">
        <f aca="false">FilterPk!H$42</f>
        <v>0</v>
      </c>
      <c r="K2316" s="50" t="n">
        <f aca="false">FilterPk!I$42</f>
        <v>0</v>
      </c>
      <c r="L2316" s="50" t="n">
        <f aca="false">FilterPk!J$42</f>
        <v>0</v>
      </c>
      <c r="M2316" s="50" t="n">
        <f aca="false">FilterPk!K$42</f>
        <v>0</v>
      </c>
      <c r="N2316" s="50" t="n">
        <f aca="false">FilterPk!L$42</f>
        <v>0</v>
      </c>
      <c r="O2316" s="50" t="n">
        <f aca="false">FilterPk!M$42</f>
        <v>0</v>
      </c>
      <c r="P2316" s="50" t="n">
        <f aca="false">FilterPk!N$42</f>
        <v>0</v>
      </c>
      <c r="Q2316" s="51" t="n">
        <f aca="false">FilterPk!O$42</f>
        <v>0</v>
      </c>
    </row>
    <row r="2317" customFormat="false" ht="12.75" hidden="false" customHeight="false" outlineLevel="0" collapsed="false">
      <c r="B2317" s="85" t="str">
        <f aca="false">FilterPk!A$43</f>
        <v>Mike Carson</v>
      </c>
      <c r="C2317" s="13" t="n">
        <f aca="false">C2316+1</f>
        <v>2316</v>
      </c>
      <c r="D2317" s="50" t="n">
        <f aca="false">FilterPk!B$43</f>
        <v>0</v>
      </c>
      <c r="E2317" s="50" t="n">
        <f aca="false">FilterPk!C$43</f>
        <v>0</v>
      </c>
      <c r="F2317" s="50" t="n">
        <f aca="false">FilterPk!D$43</f>
        <v>0</v>
      </c>
      <c r="G2317" s="50" t="n">
        <f aca="false">FilterPk!E$43</f>
        <v>0</v>
      </c>
      <c r="H2317" s="50" t="n">
        <f aca="false">FilterPk!F$43</f>
        <v>0</v>
      </c>
      <c r="I2317" s="50" t="n">
        <f aca="false">FilterPk!G$43</f>
        <v>0</v>
      </c>
      <c r="J2317" s="50" t="n">
        <f aca="false">FilterPk!H$43</f>
        <v>0</v>
      </c>
      <c r="K2317" s="50" t="n">
        <f aca="false">FilterPk!I$43</f>
        <v>0</v>
      </c>
      <c r="L2317" s="50" t="n">
        <f aca="false">FilterPk!J$43</f>
        <v>0</v>
      </c>
      <c r="M2317" s="50" t="n">
        <f aca="false">FilterPk!K$43</f>
        <v>0</v>
      </c>
      <c r="N2317" s="50" t="n">
        <f aca="false">FilterPk!L$43</f>
        <v>0</v>
      </c>
      <c r="O2317" s="50" t="n">
        <f aca="false">FilterPk!M$43</f>
        <v>0</v>
      </c>
      <c r="P2317" s="50" t="n">
        <f aca="false">FilterPk!N$43</f>
        <v>0</v>
      </c>
      <c r="Q2317" s="51" t="n">
        <f aca="false">FilterPk!O$43</f>
        <v>0</v>
      </c>
    </row>
    <row r="2318" customFormat="false" ht="12.75" hidden="false" customHeight="false" outlineLevel="0" collapsed="false">
      <c r="B2318" s="85" t="str">
        <f aca="false">FilterPk!A$44</f>
        <v>Chris Dorland</v>
      </c>
      <c r="C2318" s="13" t="n">
        <f aca="false">C2317+1</f>
        <v>2317</v>
      </c>
      <c r="D2318" s="50" t="n">
        <f aca="false">FilterPk!B$44</f>
        <v>0</v>
      </c>
      <c r="E2318" s="50" t="n">
        <f aca="false">FilterPk!C$44</f>
        <v>0</v>
      </c>
      <c r="F2318" s="50" t="n">
        <f aca="false">FilterPk!D$44</f>
        <v>0</v>
      </c>
      <c r="G2318" s="50" t="n">
        <f aca="false">FilterPk!E$44</f>
        <v>0</v>
      </c>
      <c r="H2318" s="50" t="n">
        <f aca="false">FilterPk!F$44</f>
        <v>0</v>
      </c>
      <c r="I2318" s="50" t="n">
        <f aca="false">FilterPk!G$44</f>
        <v>0</v>
      </c>
      <c r="J2318" s="50" t="n">
        <f aca="false">FilterPk!H$44</f>
        <v>0</v>
      </c>
      <c r="K2318" s="50" t="n">
        <f aca="false">FilterPk!I$44</f>
        <v>0</v>
      </c>
      <c r="L2318" s="50" t="n">
        <f aca="false">FilterPk!J$44</f>
        <v>0</v>
      </c>
      <c r="M2318" s="50" t="n">
        <f aca="false">FilterPk!K$44</f>
        <v>0</v>
      </c>
      <c r="N2318" s="50" t="n">
        <f aca="false">FilterPk!L$44</f>
        <v>0</v>
      </c>
      <c r="O2318" s="50" t="n">
        <f aca="false">FilterPk!M$44</f>
        <v>0</v>
      </c>
      <c r="P2318" s="50" t="n">
        <f aca="false">FilterPk!N$44</f>
        <v>0</v>
      </c>
      <c r="Q2318" s="51" t="n">
        <f aca="false">FilterPk!O$44</f>
        <v>0</v>
      </c>
    </row>
    <row r="2319" customFormat="false" ht="12.75" hidden="false" customHeight="false" outlineLevel="0" collapsed="false">
      <c r="B2319" s="85" t="str">
        <f aca="false">FilterPk!A$45</f>
        <v>Jeff King</v>
      </c>
      <c r="C2319" s="13" t="n">
        <f aca="false">C2318+1</f>
        <v>2318</v>
      </c>
      <c r="D2319" s="50" t="n">
        <f aca="false">FilterPk!B$45</f>
        <v>0</v>
      </c>
      <c r="E2319" s="50" t="n">
        <f aca="false">FilterPk!C$45</f>
        <v>0</v>
      </c>
      <c r="F2319" s="50" t="n">
        <f aca="false">FilterPk!D$45</f>
        <v>0</v>
      </c>
      <c r="G2319" s="50" t="n">
        <f aca="false">FilterPk!E$45</f>
        <v>0</v>
      </c>
      <c r="H2319" s="50" t="n">
        <f aca="false">FilterPk!F$45</f>
        <v>0</v>
      </c>
      <c r="I2319" s="50" t="n">
        <f aca="false">FilterPk!G$45</f>
        <v>0</v>
      </c>
      <c r="J2319" s="50" t="n">
        <f aca="false">FilterPk!H$45</f>
        <v>0</v>
      </c>
      <c r="K2319" s="50" t="n">
        <f aca="false">FilterPk!I$45</f>
        <v>0</v>
      </c>
      <c r="L2319" s="50" t="n">
        <f aca="false">FilterPk!J$45</f>
        <v>0</v>
      </c>
      <c r="M2319" s="50" t="n">
        <f aca="false">FilterPk!K$45</f>
        <v>0</v>
      </c>
      <c r="N2319" s="50" t="n">
        <f aca="false">FilterPk!L$45</f>
        <v>0</v>
      </c>
      <c r="O2319" s="50" t="n">
        <f aca="false">FilterPk!M$45</f>
        <v>0</v>
      </c>
      <c r="P2319" s="50" t="n">
        <f aca="false">FilterPk!N$45</f>
        <v>0</v>
      </c>
      <c r="Q2319" s="51" t="n">
        <f aca="false">FilterPk!O$45</f>
        <v>0</v>
      </c>
    </row>
    <row r="2320" customFormat="false" ht="12.75" hidden="false" customHeight="false" outlineLevel="0" collapsed="false">
      <c r="B2320" s="85" t="n">
        <f aca="false">FilterPk!A$46</f>
        <v>0</v>
      </c>
      <c r="C2320" s="13" t="n">
        <f aca="false">C2319+1</f>
        <v>2319</v>
      </c>
      <c r="D2320" s="50" t="n">
        <f aca="false">FilterPk!B$46</f>
        <v>0</v>
      </c>
      <c r="E2320" s="50" t="n">
        <f aca="false">FilterPk!C$46</f>
        <v>0</v>
      </c>
      <c r="F2320" s="50" t="n">
        <f aca="false">FilterPk!D$46</f>
        <v>0</v>
      </c>
      <c r="G2320" s="50" t="n">
        <f aca="false">FilterPk!E$46</f>
        <v>0</v>
      </c>
      <c r="H2320" s="50" t="n">
        <f aca="false">FilterPk!F$46</f>
        <v>0</v>
      </c>
      <c r="I2320" s="50" t="n">
        <f aca="false">FilterPk!G$46</f>
        <v>0</v>
      </c>
      <c r="J2320" s="50" t="n">
        <f aca="false">FilterPk!H$46</f>
        <v>0</v>
      </c>
      <c r="K2320" s="50" t="n">
        <f aca="false">FilterPk!I$46</f>
        <v>0</v>
      </c>
      <c r="L2320" s="50" t="n">
        <f aca="false">FilterPk!J$46</f>
        <v>0</v>
      </c>
      <c r="M2320" s="50" t="n">
        <f aca="false">FilterPk!K$46</f>
        <v>0</v>
      </c>
      <c r="N2320" s="50" t="n">
        <f aca="false">FilterPk!L$46</f>
        <v>0</v>
      </c>
      <c r="O2320" s="50" t="n">
        <f aca="false">FilterPk!M$46</f>
        <v>0</v>
      </c>
      <c r="P2320" s="50" t="n">
        <f aca="false">FilterPk!N$46</f>
        <v>0</v>
      </c>
      <c r="Q2320" s="51" t="n">
        <f aca="false">FilterPk!O$46</f>
        <v>0</v>
      </c>
    </row>
    <row r="2321" customFormat="false" ht="12.75" hidden="false" customHeight="false" outlineLevel="0" collapsed="false">
      <c r="B2321" s="87" t="n">
        <f aca="false">FilterPk!A$47</f>
        <v>0</v>
      </c>
      <c r="C2321" s="64" t="n">
        <f aca="false">C2320+1</f>
        <v>2320</v>
      </c>
      <c r="D2321" s="54" t="n">
        <f aca="false">FilterPk!B$47</f>
        <v>0</v>
      </c>
      <c r="E2321" s="54" t="n">
        <f aca="false">FilterPk!C$47</f>
        <v>0</v>
      </c>
      <c r="F2321" s="54" t="n">
        <f aca="false">FilterPk!D$47</f>
        <v>0</v>
      </c>
      <c r="G2321" s="54" t="n">
        <f aca="false">FilterPk!E$47</f>
        <v>0</v>
      </c>
      <c r="H2321" s="54" t="n">
        <f aca="false">FilterPk!F$47</f>
        <v>0</v>
      </c>
      <c r="I2321" s="54" t="n">
        <f aca="false">FilterPk!G$47</f>
        <v>0</v>
      </c>
      <c r="J2321" s="54" t="n">
        <f aca="false">FilterPk!H$47</f>
        <v>0</v>
      </c>
      <c r="K2321" s="54" t="n">
        <f aca="false">FilterPk!I$47</f>
        <v>0</v>
      </c>
      <c r="L2321" s="54" t="n">
        <f aca="false">FilterPk!J$47</f>
        <v>0</v>
      </c>
      <c r="M2321" s="54" t="n">
        <f aca="false">FilterPk!K$47</f>
        <v>0</v>
      </c>
      <c r="N2321" s="54" t="n">
        <f aca="false">FilterPk!L$47</f>
        <v>0</v>
      </c>
      <c r="O2321" s="54" t="n">
        <f aca="false">FilterPk!M$47</f>
        <v>0</v>
      </c>
      <c r="P2321" s="54" t="n">
        <f aca="false">FilterPk!N$47</f>
        <v>0</v>
      </c>
      <c r="Q2321" s="55" t="n">
        <f aca="false">FilterPk!O$47</f>
        <v>0</v>
      </c>
    </row>
    <row r="2322" customFormat="false" ht="12.75" hidden="false" customHeight="false" outlineLevel="0" collapsed="false">
      <c r="A2322" s="0" t="n">
        <f aca="false">A2282+1</f>
        <v>59</v>
      </c>
      <c r="B2322" s="57" t="n">
        <f aca="false">FilterPk!D$1</f>
        <v>36907</v>
      </c>
      <c r="C2322" s="58" t="n">
        <f aca="false">C2321+1</f>
        <v>2321</v>
      </c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83"/>
    </row>
    <row r="2323" customFormat="false" ht="12.75" hidden="false" customHeight="false" outlineLevel="0" collapsed="false">
      <c r="B2323" s="61"/>
      <c r="C2323" s="13" t="n">
        <f aca="false">C2322+1</f>
        <v>2322</v>
      </c>
      <c r="D2323" s="13"/>
      <c r="E2323" s="21" t="s">
        <v>5</v>
      </c>
      <c r="F2323" s="21" t="s">
        <v>6</v>
      </c>
      <c r="G2323" s="21" t="s">
        <v>7</v>
      </c>
      <c r="H2323" s="21" t="s">
        <v>8</v>
      </c>
      <c r="I2323" s="21" t="s">
        <v>9</v>
      </c>
      <c r="J2323" s="21" t="s">
        <v>10</v>
      </c>
      <c r="K2323" s="21" t="s">
        <v>11</v>
      </c>
      <c r="L2323" s="21" t="s">
        <v>12</v>
      </c>
      <c r="M2323" s="21" t="s">
        <v>13</v>
      </c>
      <c r="N2323" s="21" t="s">
        <v>14</v>
      </c>
      <c r="O2323" s="21" t="n">
        <v>2002</v>
      </c>
      <c r="P2323" s="21" t="s">
        <v>15</v>
      </c>
      <c r="Q2323" s="84" t="s">
        <v>16</v>
      </c>
    </row>
    <row r="2324" customFormat="false" ht="12.75" hidden="false" customHeight="false" outlineLevel="0" collapsed="false">
      <c r="B2324" s="85" t="str">
        <f aca="false">FilterPk!A$9</f>
        <v>Power positions</v>
      </c>
      <c r="C2324" s="13" t="n">
        <f aca="false">C2323+1</f>
        <v>2323</v>
      </c>
      <c r="D2324" s="13" t="s">
        <v>4</v>
      </c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86"/>
    </row>
    <row r="2325" customFormat="false" ht="12.75" hidden="false" customHeight="false" outlineLevel="0" collapsed="false">
      <c r="B2325" s="85" t="str">
        <f aca="false">FilterPk!A$10</f>
        <v>East Position</v>
      </c>
      <c r="C2325" s="13" t="n">
        <f aca="false">C2324+1</f>
        <v>2324</v>
      </c>
      <c r="D2325" s="50" t="n">
        <f aca="false">FilterPk!B$10</f>
        <v>34784396.7946123</v>
      </c>
      <c r="E2325" s="50" t="n">
        <f aca="false">FilterPk!C$10</f>
        <v>75045.54</v>
      </c>
      <c r="F2325" s="50" t="n">
        <f aca="false">FilterPk!D$10</f>
        <v>84629.15</v>
      </c>
      <c r="G2325" s="50" t="n">
        <f aca="false">FilterPk!E$10</f>
        <v>1358824.72</v>
      </c>
      <c r="H2325" s="50" t="n">
        <f aca="false">FilterPk!F$10</f>
        <v>1120662.53</v>
      </c>
      <c r="I2325" s="50" t="n">
        <f aca="false">FilterPk!G$10</f>
        <v>422841.14</v>
      </c>
      <c r="J2325" s="50" t="n">
        <f aca="false">FilterPk!H$10</f>
        <v>788810.55</v>
      </c>
      <c r="K2325" s="50" t="n">
        <f aca="false">FilterPk!I$10</f>
        <v>1076253.71</v>
      </c>
      <c r="L2325" s="50" t="n">
        <f aca="false">FilterPk!J$10</f>
        <v>363159.42</v>
      </c>
      <c r="M2325" s="50" t="n">
        <f aca="false">FilterPk!K$10</f>
        <v>5764043.19</v>
      </c>
      <c r="N2325" s="50" t="n">
        <f aca="false">FilterPk!L$10</f>
        <v>11054269.95</v>
      </c>
      <c r="O2325" s="50" t="n">
        <f aca="false">FilterPk!M$10</f>
        <v>3650317.45</v>
      </c>
      <c r="P2325" s="50" t="n">
        <f aca="false">FilterPk!N$10</f>
        <v>-1642778.44</v>
      </c>
      <c r="Q2325" s="51" t="n">
        <f aca="false">FilterPk!O$10</f>
        <v>13061808.96</v>
      </c>
    </row>
    <row r="2326" customFormat="false" ht="12.75" hidden="false" customHeight="false" outlineLevel="0" collapsed="false">
      <c r="B2326" s="85" t="str">
        <f aca="false">FilterPk!A$11</f>
        <v>East Power Mgmt</v>
      </c>
      <c r="C2326" s="13" t="n">
        <f aca="false">C2325+1</f>
        <v>2325</v>
      </c>
      <c r="D2326" s="50" t="n">
        <f aca="false">FilterPk!B$11</f>
        <v>7547347.04451418</v>
      </c>
      <c r="E2326" s="50" t="n">
        <f aca="false">FilterPk!C$11</f>
        <v>43646.27</v>
      </c>
      <c r="F2326" s="50" t="n">
        <f aca="false">FilterPk!D$11</f>
        <v>-98133.28</v>
      </c>
      <c r="G2326" s="50" t="n">
        <f aca="false">FilterPk!E$11</f>
        <v>107993.78</v>
      </c>
      <c r="H2326" s="50" t="n">
        <f aca="false">FilterPk!F$11</f>
        <v>155786.29</v>
      </c>
      <c r="I2326" s="50" t="n">
        <f aca="false">FilterPk!G$11</f>
        <v>89357.34</v>
      </c>
      <c r="J2326" s="50" t="n">
        <f aca="false">FilterPk!H$11</f>
        <v>247101.13</v>
      </c>
      <c r="K2326" s="50" t="n">
        <f aca="false">FilterPk!I$11</f>
        <v>307386.28</v>
      </c>
      <c r="L2326" s="50" t="n">
        <f aca="false">FilterPk!J$11</f>
        <v>108209.05</v>
      </c>
      <c r="M2326" s="50" t="n">
        <f aca="false">FilterPk!K$11</f>
        <v>1338376.99</v>
      </c>
      <c r="N2326" s="50" t="n">
        <f aca="false">FilterPk!L$11</f>
        <v>2299723.85</v>
      </c>
      <c r="O2326" s="50" t="n">
        <f aca="false">FilterPk!M$11</f>
        <v>606348.53</v>
      </c>
      <c r="P2326" s="50" t="n">
        <f aca="false">FilterPk!N$11</f>
        <v>61912.21</v>
      </c>
      <c r="Q2326" s="51" t="n">
        <f aca="false">FilterPk!O$11</f>
        <v>2967984.59</v>
      </c>
    </row>
    <row r="2327" customFormat="false" ht="12.75" hidden="false" customHeight="false" outlineLevel="0" collapsed="false">
      <c r="B2327" s="85" t="str">
        <f aca="false">FilterPk!A$12</f>
        <v>Long Term Options</v>
      </c>
      <c r="C2327" s="13" t="n">
        <f aca="false">C2326+1</f>
        <v>2326</v>
      </c>
      <c r="D2327" s="50" t="n">
        <f aca="false">FilterPk!B$12</f>
        <v>0</v>
      </c>
      <c r="E2327" s="50" t="n">
        <f aca="false">FilterPk!C$12</f>
        <v>0</v>
      </c>
      <c r="F2327" s="50" t="n">
        <f aca="false">FilterPk!D$12</f>
        <v>0</v>
      </c>
      <c r="G2327" s="50" t="n">
        <f aca="false">FilterPk!E$12</f>
        <v>0</v>
      </c>
      <c r="H2327" s="50" t="n">
        <f aca="false">FilterPk!F$12</f>
        <v>0</v>
      </c>
      <c r="I2327" s="50" t="n">
        <f aca="false">FilterPk!G$12</f>
        <v>0</v>
      </c>
      <c r="J2327" s="50" t="n">
        <f aca="false">FilterPk!H$12</f>
        <v>0</v>
      </c>
      <c r="K2327" s="50" t="n">
        <f aca="false">FilterPk!I$12</f>
        <v>0</v>
      </c>
      <c r="L2327" s="50" t="n">
        <f aca="false">FilterPk!J$12</f>
        <v>0</v>
      </c>
      <c r="M2327" s="50" t="n">
        <f aca="false">FilterPk!K$12</f>
        <v>0</v>
      </c>
      <c r="N2327" s="50" t="n">
        <f aca="false">FilterPk!L$12</f>
        <v>0</v>
      </c>
      <c r="O2327" s="50" t="n">
        <f aca="false">FilterPk!M$12</f>
        <v>0</v>
      </c>
      <c r="P2327" s="50" t="n">
        <f aca="false">FilterPk!N$12</f>
        <v>0</v>
      </c>
      <c r="Q2327" s="51" t="n">
        <f aca="false">FilterPk!O$12</f>
        <v>0</v>
      </c>
    </row>
    <row r="2328" customFormat="false" ht="12.75" hidden="false" customHeight="false" outlineLevel="0" collapsed="false">
      <c r="B2328" s="85" t="str">
        <f aca="false">FilterPk!A$13</f>
        <v>LT-MIDWEST</v>
      </c>
      <c r="C2328" s="13" t="n">
        <f aca="false">C2327+1</f>
        <v>2327</v>
      </c>
      <c r="D2328" s="50" t="n">
        <f aca="false">FilterPk!B$13</f>
        <v>7151089.47366245</v>
      </c>
      <c r="E2328" s="50" t="n">
        <f aca="false">FilterPk!C$13</f>
        <v>48283.08</v>
      </c>
      <c r="F2328" s="50" t="n">
        <f aca="false">FilterPk!D$13</f>
        <v>-141448.54</v>
      </c>
      <c r="G2328" s="50" t="n">
        <f aca="false">FilterPk!E$13</f>
        <v>574622.66</v>
      </c>
      <c r="H2328" s="50" t="n">
        <f aca="false">FilterPk!F$13</f>
        <v>298097.27</v>
      </c>
      <c r="I2328" s="50" t="n">
        <f aca="false">FilterPk!G$13</f>
        <v>249481.43</v>
      </c>
      <c r="J2328" s="50" t="n">
        <f aca="false">FilterPk!H$13</f>
        <v>119379.88</v>
      </c>
      <c r="K2328" s="50" t="n">
        <f aca="false">FilterPk!I$13</f>
        <v>25994.27</v>
      </c>
      <c r="L2328" s="50" t="n">
        <f aca="false">FilterPk!J$13</f>
        <v>156242.15</v>
      </c>
      <c r="M2328" s="50" t="n">
        <f aca="false">FilterPk!K$13</f>
        <v>1762908.33</v>
      </c>
      <c r="N2328" s="50" t="n">
        <f aca="false">FilterPk!L$13</f>
        <v>3093560.53</v>
      </c>
      <c r="O2328" s="50" t="n">
        <f aca="false">FilterPk!M$13</f>
        <v>565730</v>
      </c>
      <c r="P2328" s="50" t="n">
        <f aca="false">FilterPk!N$13</f>
        <v>-439379.19</v>
      </c>
      <c r="Q2328" s="51" t="n">
        <f aca="false">FilterPk!O$13</f>
        <v>3219911.34</v>
      </c>
    </row>
    <row r="2329" customFormat="false" ht="12.75" hidden="false" customHeight="false" outlineLevel="0" collapsed="false">
      <c r="B2329" s="85" t="str">
        <f aca="false">FilterPk!A$14</f>
        <v>ST-ECAR</v>
      </c>
      <c r="C2329" s="13" t="n">
        <f aca="false">C2328+1</f>
        <v>2328</v>
      </c>
      <c r="D2329" s="50" t="n">
        <f aca="false">FilterPk!B$14</f>
        <v>238101.441960815</v>
      </c>
      <c r="E2329" s="50" t="n">
        <f aca="false">FilterPk!C$14</f>
        <v>13522.23</v>
      </c>
      <c r="F2329" s="50" t="n">
        <f aca="false">FilterPk!D$14</f>
        <v>15838.59</v>
      </c>
      <c r="G2329" s="50" t="n">
        <f aca="false">FilterPk!E$14</f>
        <v>0</v>
      </c>
      <c r="H2329" s="50" t="n">
        <f aca="false">FilterPk!F$14</f>
        <v>0</v>
      </c>
      <c r="I2329" s="50" t="n">
        <f aca="false">FilterPk!G$14</f>
        <v>0</v>
      </c>
      <c r="J2329" s="50" t="n">
        <f aca="false">FilterPk!H$14</f>
        <v>0</v>
      </c>
      <c r="K2329" s="50" t="n">
        <f aca="false">FilterPk!I$14</f>
        <v>0</v>
      </c>
      <c r="L2329" s="50" t="n">
        <f aca="false">FilterPk!J$14</f>
        <v>0</v>
      </c>
      <c r="M2329" s="50" t="n">
        <f aca="false">FilterPk!K$14</f>
        <v>0</v>
      </c>
      <c r="N2329" s="50" t="n">
        <f aca="false">FilterPk!L$14</f>
        <v>29360.82</v>
      </c>
      <c r="O2329" s="50" t="n">
        <f aca="false">FilterPk!M$14</f>
        <v>0</v>
      </c>
      <c r="P2329" s="50" t="n">
        <f aca="false">FilterPk!N$14</f>
        <v>0</v>
      </c>
      <c r="Q2329" s="51" t="n">
        <f aca="false">FilterPk!O$14</f>
        <v>29360.82</v>
      </c>
    </row>
    <row r="2330" customFormat="false" ht="12.75" hidden="false" customHeight="false" outlineLevel="0" collapsed="false">
      <c r="B2330" s="85" t="str">
        <f aca="false">FilterPk!A$15</f>
        <v>ST- MAPP</v>
      </c>
      <c r="C2330" s="13" t="n">
        <f aca="false">C2329+1</f>
        <v>2329</v>
      </c>
      <c r="D2330" s="50" t="n">
        <f aca="false">FilterPk!B$15</f>
        <v>254636.614020626</v>
      </c>
      <c r="E2330" s="50" t="n">
        <f aca="false">FilterPk!C$15</f>
        <v>795.43</v>
      </c>
      <c r="F2330" s="50" t="n">
        <f aca="false">FilterPk!D$15</f>
        <v>39596.48</v>
      </c>
      <c r="G2330" s="50" t="n">
        <f aca="false">FilterPk!E$15</f>
        <v>26009.8</v>
      </c>
      <c r="H2330" s="50" t="n">
        <f aca="false">FilterPk!F$15</f>
        <v>8238.75</v>
      </c>
      <c r="I2330" s="50" t="n">
        <f aca="false">FilterPk!G$15</f>
        <v>0</v>
      </c>
      <c r="J2330" s="50" t="n">
        <f aca="false">FilterPk!H$15</f>
        <v>0</v>
      </c>
      <c r="K2330" s="50" t="n">
        <f aca="false">FilterPk!I$15</f>
        <v>0</v>
      </c>
      <c r="L2330" s="50" t="n">
        <f aca="false">FilterPk!J$15</f>
        <v>0</v>
      </c>
      <c r="M2330" s="50" t="n">
        <f aca="false">FilterPk!K$15</f>
        <v>0</v>
      </c>
      <c r="N2330" s="50" t="n">
        <f aca="false">FilterPk!L$15</f>
        <v>74640.46</v>
      </c>
      <c r="O2330" s="50" t="n">
        <f aca="false">FilterPk!M$15</f>
        <v>0</v>
      </c>
      <c r="P2330" s="50" t="n">
        <f aca="false">FilterPk!N$15</f>
        <v>0</v>
      </c>
      <c r="Q2330" s="51" t="n">
        <f aca="false">FilterPk!O$15</f>
        <v>74640.46</v>
      </c>
    </row>
    <row r="2331" customFormat="false" ht="12.75" hidden="false" customHeight="false" outlineLevel="0" collapsed="false">
      <c r="B2331" s="85" t="str">
        <f aca="false">FilterPk!A$16</f>
        <v>ST- MAIN</v>
      </c>
      <c r="C2331" s="13" t="n">
        <f aca="false">C2330+1</f>
        <v>2330</v>
      </c>
      <c r="D2331" s="50" t="n">
        <f aca="false">FilterPk!B$16</f>
        <v>694293.253349893</v>
      </c>
      <c r="E2331" s="50" t="n">
        <f aca="false">FilterPk!C$16</f>
        <v>-2349.61</v>
      </c>
      <c r="F2331" s="50" t="n">
        <f aca="false">FilterPk!D$16</f>
        <v>15903</v>
      </c>
      <c r="G2331" s="50" t="n">
        <f aca="false">FilterPk!E$16</f>
        <v>69359.47</v>
      </c>
      <c r="H2331" s="50" t="n">
        <f aca="false">FilterPk!F$16</f>
        <v>0</v>
      </c>
      <c r="I2331" s="50" t="n">
        <f aca="false">FilterPk!G$16</f>
        <v>0</v>
      </c>
      <c r="J2331" s="50" t="n">
        <f aca="false">FilterPk!H$16</f>
        <v>0</v>
      </c>
      <c r="K2331" s="50" t="n">
        <f aca="false">FilterPk!I$16</f>
        <v>0</v>
      </c>
      <c r="L2331" s="50" t="n">
        <f aca="false">FilterPk!J$16</f>
        <v>0</v>
      </c>
      <c r="M2331" s="50" t="n">
        <f aca="false">FilterPk!K$16</f>
        <v>0</v>
      </c>
      <c r="N2331" s="50" t="n">
        <f aca="false">FilterPk!L$16</f>
        <v>82912.86</v>
      </c>
      <c r="O2331" s="50" t="n">
        <f aca="false">FilterPk!M$16</f>
        <v>0</v>
      </c>
      <c r="P2331" s="50" t="n">
        <f aca="false">FilterPk!N$16</f>
        <v>0</v>
      </c>
      <c r="Q2331" s="51" t="n">
        <f aca="false">FilterPk!O$16</f>
        <v>82912.86</v>
      </c>
    </row>
    <row r="2332" customFormat="false" ht="12.75" hidden="false" customHeight="false" outlineLevel="0" collapsed="false">
      <c r="B2332" s="85" t="str">
        <f aca="false">FilterPk!A$17</f>
        <v>MW-ANALYST</v>
      </c>
      <c r="C2332" s="13" t="n">
        <f aca="false">C2331+1</f>
        <v>2331</v>
      </c>
      <c r="D2332" s="50" t="n">
        <f aca="false">FilterPk!B$17</f>
        <v>0</v>
      </c>
      <c r="E2332" s="50" t="n">
        <f aca="false">FilterPk!C$17</f>
        <v>6363.4</v>
      </c>
      <c r="F2332" s="50" t="n">
        <f aca="false">FilterPk!D$17</f>
        <v>15838.59</v>
      </c>
      <c r="G2332" s="50" t="n">
        <f aca="false">FilterPk!E$17</f>
        <v>0</v>
      </c>
      <c r="H2332" s="50" t="n">
        <f aca="false">FilterPk!F$17</f>
        <v>0</v>
      </c>
      <c r="I2332" s="50" t="n">
        <f aca="false">FilterPk!G$17</f>
        <v>0</v>
      </c>
      <c r="J2332" s="50" t="n">
        <f aca="false">FilterPk!H$17</f>
        <v>0</v>
      </c>
      <c r="K2332" s="50" t="n">
        <f aca="false">FilterPk!I$17</f>
        <v>0</v>
      </c>
      <c r="L2332" s="50" t="n">
        <f aca="false">FilterPk!J$17</f>
        <v>0</v>
      </c>
      <c r="M2332" s="50" t="n">
        <f aca="false">FilterPk!K$17</f>
        <v>0</v>
      </c>
      <c r="N2332" s="50" t="n">
        <f aca="false">FilterPk!L$17</f>
        <v>22201.99</v>
      </c>
      <c r="O2332" s="50" t="n">
        <f aca="false">FilterPk!M$17</f>
        <v>0</v>
      </c>
      <c r="P2332" s="50" t="n">
        <f aca="false">FilterPk!N$17</f>
        <v>0</v>
      </c>
      <c r="Q2332" s="51" t="n">
        <f aca="false">FilterPk!O$17</f>
        <v>22201.99</v>
      </c>
    </row>
    <row r="2333" customFormat="false" ht="12.75" hidden="false" customHeight="false" outlineLevel="0" collapsed="false">
      <c r="B2333" s="85" t="str">
        <f aca="false">FilterPk!A$18</f>
        <v>LT-NE</v>
      </c>
      <c r="C2333" s="13" t="n">
        <f aca="false">C2332+1</f>
        <v>2332</v>
      </c>
      <c r="D2333" s="50" t="n">
        <f aca="false">FilterPk!B$18</f>
        <v>6187311.37539291</v>
      </c>
      <c r="E2333" s="50" t="n">
        <f aca="false">FilterPk!C$18</f>
        <v>-37254.47</v>
      </c>
      <c r="F2333" s="50" t="n">
        <f aca="false">FilterPk!D$18</f>
        <v>2562.91</v>
      </c>
      <c r="G2333" s="50" t="n">
        <f aca="false">FilterPk!E$18</f>
        <v>-23211.32</v>
      </c>
      <c r="H2333" s="50" t="n">
        <f aca="false">FilterPk!F$18</f>
        <v>263627.18</v>
      </c>
      <c r="I2333" s="50" t="n">
        <f aca="false">FilterPk!G$18</f>
        <v>-59813.36</v>
      </c>
      <c r="J2333" s="50" t="n">
        <f aca="false">FilterPk!H$18</f>
        <v>155752.04</v>
      </c>
      <c r="K2333" s="50" t="n">
        <f aca="false">FilterPk!I$18</f>
        <v>121018.38</v>
      </c>
      <c r="L2333" s="50" t="n">
        <f aca="false">FilterPk!J$18</f>
        <v>-53378.32</v>
      </c>
      <c r="M2333" s="50" t="n">
        <f aca="false">FilterPk!K$18</f>
        <v>995570.8</v>
      </c>
      <c r="N2333" s="50" t="n">
        <f aca="false">FilterPk!L$18</f>
        <v>1364873.84</v>
      </c>
      <c r="O2333" s="50" t="n">
        <f aca="false">FilterPk!M$18</f>
        <v>1053007.86</v>
      </c>
      <c r="P2333" s="50" t="n">
        <f aca="false">FilterPk!N$18</f>
        <v>-2593897.5</v>
      </c>
      <c r="Q2333" s="51" t="n">
        <f aca="false">FilterPk!O$18</f>
        <v>-176015.800000001</v>
      </c>
    </row>
    <row r="2334" customFormat="false" ht="12.75" hidden="false" customHeight="false" outlineLevel="0" collapsed="false">
      <c r="B2334" s="85" t="str">
        <f aca="false">FilterPk!A$19</f>
        <v>LT-PJM</v>
      </c>
      <c r="C2334" s="13" t="n">
        <f aca="false">C2333+1</f>
        <v>2333</v>
      </c>
      <c r="D2334" s="50" t="n">
        <f aca="false">FilterPk!B$19</f>
        <v>1818236.42109565</v>
      </c>
      <c r="E2334" s="50" t="n">
        <f aca="false">FilterPk!C$19</f>
        <v>25453.61</v>
      </c>
      <c r="F2334" s="50" t="n">
        <f aca="false">FilterPk!D$19</f>
        <v>45536</v>
      </c>
      <c r="G2334" s="50" t="n">
        <f aca="false">FilterPk!E$19</f>
        <v>312117.59</v>
      </c>
      <c r="H2334" s="50" t="n">
        <f aca="false">FilterPk!F$19</f>
        <v>211118</v>
      </c>
      <c r="I2334" s="50" t="n">
        <f aca="false">FilterPk!G$19</f>
        <v>0</v>
      </c>
      <c r="J2334" s="50" t="n">
        <f aca="false">FilterPk!H$19</f>
        <v>24536.25</v>
      </c>
      <c r="K2334" s="50" t="n">
        <f aca="false">FilterPk!I$19</f>
        <v>-12662.37</v>
      </c>
      <c r="L2334" s="50" t="n">
        <f aca="false">FilterPk!J$19</f>
        <v>-30078</v>
      </c>
      <c r="M2334" s="50" t="n">
        <f aca="false">FilterPk!K$19</f>
        <v>243523.27</v>
      </c>
      <c r="N2334" s="50" t="n">
        <f aca="false">FilterPk!L$19</f>
        <v>819544.35</v>
      </c>
      <c r="O2334" s="50" t="n">
        <f aca="false">FilterPk!M$19</f>
        <v>125485.18</v>
      </c>
      <c r="P2334" s="50" t="n">
        <f aca="false">FilterPk!N$19</f>
        <v>177105.54</v>
      </c>
      <c r="Q2334" s="51" t="n">
        <f aca="false">FilterPk!O$19</f>
        <v>1122135.07</v>
      </c>
    </row>
    <row r="2335" customFormat="false" ht="12.75" hidden="false" customHeight="false" outlineLevel="0" collapsed="false">
      <c r="B2335" s="85" t="str">
        <f aca="false">FilterPk!A$20</f>
        <v>LT- NY</v>
      </c>
      <c r="C2335" s="13" t="n">
        <f aca="false">C2334+1</f>
        <v>2334</v>
      </c>
      <c r="D2335" s="50" t="n">
        <f aca="false">FilterPk!B$20</f>
        <v>0</v>
      </c>
      <c r="E2335" s="50" t="n">
        <f aca="false">FilterPk!C$20</f>
        <v>-15908.51</v>
      </c>
      <c r="F2335" s="50" t="n">
        <f aca="false">FilterPk!D$20</f>
        <v>63126.67</v>
      </c>
      <c r="G2335" s="50" t="n">
        <f aca="false">FilterPk!E$20</f>
        <v>-17376.91</v>
      </c>
      <c r="H2335" s="50" t="n">
        <f aca="false">FilterPk!F$20</f>
        <v>0</v>
      </c>
      <c r="I2335" s="50" t="n">
        <f aca="false">FilterPk!G$20</f>
        <v>0</v>
      </c>
      <c r="J2335" s="50" t="n">
        <f aca="false">FilterPk!H$20</f>
        <v>0</v>
      </c>
      <c r="K2335" s="50" t="n">
        <f aca="false">FilterPk!I$20</f>
        <v>0</v>
      </c>
      <c r="L2335" s="50" t="n">
        <f aca="false">FilterPk!J$20</f>
        <v>0</v>
      </c>
      <c r="M2335" s="50" t="n">
        <f aca="false">FilterPk!K$20</f>
        <v>146381.01</v>
      </c>
      <c r="N2335" s="50" t="n">
        <f aca="false">FilterPk!L$20</f>
        <v>176222.26</v>
      </c>
      <c r="O2335" s="50" t="n">
        <f aca="false">FilterPk!M$20</f>
        <v>281909.77</v>
      </c>
      <c r="P2335" s="50" t="n">
        <f aca="false">FilterPk!N$20</f>
        <v>-177475.64</v>
      </c>
      <c r="Q2335" s="51" t="n">
        <f aca="false">FilterPk!O$20</f>
        <v>280656.39</v>
      </c>
    </row>
    <row r="2336" customFormat="false" ht="12.75" hidden="false" customHeight="false" outlineLevel="0" collapsed="false">
      <c r="B2336" s="85" t="str">
        <f aca="false">FilterPk!A$21</f>
        <v>ST- PJM</v>
      </c>
      <c r="C2336" s="13" t="n">
        <f aca="false">C2335+1</f>
        <v>2335</v>
      </c>
      <c r="D2336" s="50" t="n">
        <f aca="false">FilterPk!B$21</f>
        <v>1243093.71447674</v>
      </c>
      <c r="E2336" s="50" t="n">
        <f aca="false">FilterPk!C$21</f>
        <v>-91155.75</v>
      </c>
      <c r="F2336" s="50" t="n">
        <f aca="false">FilterPk!D$21</f>
        <v>-47515.78</v>
      </c>
      <c r="G2336" s="50" t="n">
        <f aca="false">FilterPk!E$21</f>
        <v>0</v>
      </c>
      <c r="H2336" s="50" t="n">
        <f aca="false">FilterPk!F$21</f>
        <v>0</v>
      </c>
      <c r="I2336" s="50" t="n">
        <f aca="false">FilterPk!G$21</f>
        <v>0</v>
      </c>
      <c r="J2336" s="50" t="n">
        <f aca="false">FilterPk!H$21</f>
        <v>0</v>
      </c>
      <c r="K2336" s="50" t="n">
        <f aca="false">FilterPk!I$21</f>
        <v>0</v>
      </c>
      <c r="L2336" s="50" t="n">
        <f aca="false">FilterPk!J$21</f>
        <v>0</v>
      </c>
      <c r="M2336" s="50" t="n">
        <f aca="false">FilterPk!K$21</f>
        <v>0</v>
      </c>
      <c r="N2336" s="50" t="n">
        <f aca="false">FilterPk!L$21</f>
        <v>-138671.53</v>
      </c>
      <c r="O2336" s="50" t="n">
        <f aca="false">FilterPk!M$21</f>
        <v>0</v>
      </c>
      <c r="P2336" s="50" t="n">
        <f aca="false">FilterPk!N$21</f>
        <v>0</v>
      </c>
      <c r="Q2336" s="51" t="n">
        <f aca="false">FilterPk!O$21</f>
        <v>-138671.53</v>
      </c>
    </row>
    <row r="2337" customFormat="false" ht="12.75" hidden="false" customHeight="false" outlineLevel="0" collapsed="false">
      <c r="B2337" s="85" t="str">
        <f aca="false">FilterPk!A$22</f>
        <v>ST- NENG</v>
      </c>
      <c r="C2337" s="13" t="n">
        <f aca="false">C2336+1</f>
        <v>2336</v>
      </c>
      <c r="D2337" s="50" t="n">
        <f aca="false">FilterPk!B$22</f>
        <v>539719.375927685</v>
      </c>
      <c r="E2337" s="50" t="n">
        <f aca="false">FilterPk!C$22</f>
        <v>13161.19</v>
      </c>
      <c r="F2337" s="50" t="n">
        <f aca="false">FilterPk!D$22</f>
        <v>63418.82</v>
      </c>
      <c r="G2337" s="50" t="n">
        <f aca="false">FilterPk!E$22</f>
        <v>0</v>
      </c>
      <c r="H2337" s="50" t="n">
        <f aca="false">FilterPk!F$22</f>
        <v>0</v>
      </c>
      <c r="I2337" s="50" t="n">
        <f aca="false">FilterPk!G$22</f>
        <v>0</v>
      </c>
      <c r="J2337" s="50" t="n">
        <f aca="false">FilterPk!H$22</f>
        <v>0</v>
      </c>
      <c r="K2337" s="50" t="n">
        <f aca="false">FilterPk!I$22</f>
        <v>0</v>
      </c>
      <c r="L2337" s="50" t="n">
        <f aca="false">FilterPk!J$22</f>
        <v>0</v>
      </c>
      <c r="M2337" s="50" t="n">
        <f aca="false">FilterPk!K$22</f>
        <v>0</v>
      </c>
      <c r="N2337" s="50" t="n">
        <f aca="false">FilterPk!L$22</f>
        <v>76580.01</v>
      </c>
      <c r="O2337" s="50" t="n">
        <f aca="false">FilterPk!M$22</f>
        <v>0</v>
      </c>
      <c r="P2337" s="50" t="n">
        <f aca="false">FilterPk!N$22</f>
        <v>0</v>
      </c>
      <c r="Q2337" s="51" t="n">
        <f aca="false">FilterPk!O$22</f>
        <v>76580.01</v>
      </c>
    </row>
    <row r="2338" customFormat="false" ht="12.75" hidden="false" customHeight="false" outlineLevel="0" collapsed="false">
      <c r="B2338" s="85" t="str">
        <f aca="false">FilterPk!A$23</f>
        <v>ST- NY</v>
      </c>
      <c r="C2338" s="13" t="n">
        <f aca="false">C2337+1</f>
        <v>2337</v>
      </c>
      <c r="D2338" s="50" t="n">
        <f aca="false">FilterPk!B$23</f>
        <v>251437.188425373</v>
      </c>
      <c r="E2338" s="50" t="n">
        <f aca="false">FilterPk!C$23</f>
        <v>10362.2</v>
      </c>
      <c r="F2338" s="50" t="n">
        <f aca="false">FilterPk!D$23</f>
        <v>-15838.59</v>
      </c>
      <c r="G2338" s="50" t="n">
        <f aca="false">FilterPk!E$23</f>
        <v>17339.87</v>
      </c>
      <c r="H2338" s="50" t="n">
        <f aca="false">FilterPk!F$23</f>
        <v>0</v>
      </c>
      <c r="I2338" s="50" t="n">
        <f aca="false">FilterPk!G$23</f>
        <v>0</v>
      </c>
      <c r="J2338" s="50" t="n">
        <f aca="false">FilterPk!H$23</f>
        <v>0</v>
      </c>
      <c r="K2338" s="50" t="n">
        <f aca="false">FilterPk!I$23</f>
        <v>0</v>
      </c>
      <c r="L2338" s="50" t="n">
        <f aca="false">FilterPk!J$23</f>
        <v>0</v>
      </c>
      <c r="M2338" s="50" t="n">
        <f aca="false">FilterPk!K$23</f>
        <v>0</v>
      </c>
      <c r="N2338" s="50" t="n">
        <f aca="false">FilterPk!L$23</f>
        <v>11863.48</v>
      </c>
      <c r="O2338" s="50" t="n">
        <f aca="false">FilterPk!M$23</f>
        <v>0</v>
      </c>
      <c r="P2338" s="50" t="n">
        <f aca="false">FilterPk!N$23</f>
        <v>0</v>
      </c>
      <c r="Q2338" s="51" t="n">
        <f aca="false">FilterPk!O$23</f>
        <v>11863.48</v>
      </c>
    </row>
    <row r="2339" customFormat="false" ht="12.75" hidden="false" customHeight="false" outlineLevel="0" collapsed="false">
      <c r="B2339" s="85" t="str">
        <f aca="false">FilterPk!A$24</f>
        <v>NE- PHYS</v>
      </c>
      <c r="C2339" s="13" t="n">
        <f aca="false">C2338+1</f>
        <v>2338</v>
      </c>
      <c r="D2339" s="50" t="n">
        <f aca="false">FilterPk!B$24</f>
        <v>0</v>
      </c>
      <c r="E2339" s="50" t="n">
        <f aca="false">FilterPk!C$24</f>
        <v>0</v>
      </c>
      <c r="F2339" s="50" t="n">
        <f aca="false">FilterPk!D$24</f>
        <v>0</v>
      </c>
      <c r="G2339" s="50" t="n">
        <f aca="false">FilterPk!E$24</f>
        <v>0</v>
      </c>
      <c r="H2339" s="50" t="n">
        <f aca="false">FilterPk!F$24</f>
        <v>0</v>
      </c>
      <c r="I2339" s="50" t="n">
        <f aca="false">FilterPk!G$24</f>
        <v>0</v>
      </c>
      <c r="J2339" s="50" t="n">
        <f aca="false">FilterPk!H$24</f>
        <v>0</v>
      </c>
      <c r="K2339" s="50" t="n">
        <f aca="false">FilterPk!I$24</f>
        <v>0</v>
      </c>
      <c r="L2339" s="50" t="n">
        <f aca="false">FilterPk!J$24</f>
        <v>0</v>
      </c>
      <c r="M2339" s="50" t="n">
        <f aca="false">FilterPk!K$24</f>
        <v>0</v>
      </c>
      <c r="N2339" s="50" t="n">
        <f aca="false">FilterPk!L$24</f>
        <v>0</v>
      </c>
      <c r="O2339" s="50" t="n">
        <f aca="false">FilterPk!M$24</f>
        <v>0</v>
      </c>
      <c r="P2339" s="50" t="n">
        <f aca="false">FilterPk!N$24</f>
        <v>0</v>
      </c>
      <c r="Q2339" s="51" t="n">
        <f aca="false">FilterPk!O$24</f>
        <v>0</v>
      </c>
    </row>
    <row r="2340" customFormat="false" ht="12.75" hidden="false" customHeight="false" outlineLevel="0" collapsed="false">
      <c r="B2340" s="85" t="str">
        <f aca="false">FilterPk!A$25</f>
        <v>LT-Southeast</v>
      </c>
      <c r="C2340" s="13" t="n">
        <f aca="false">C2339+1</f>
        <v>2339</v>
      </c>
      <c r="D2340" s="50" t="n">
        <f aca="false">FilterPk!B$25</f>
        <v>11411200.8859117</v>
      </c>
      <c r="E2340" s="50" t="n">
        <f aca="false">FilterPk!C$25</f>
        <v>45860.27</v>
      </c>
      <c r="F2340" s="50" t="n">
        <f aca="false">FilterPk!D$25</f>
        <v>54109.47</v>
      </c>
      <c r="G2340" s="50" t="n">
        <f aca="false">FilterPk!E$25</f>
        <v>124540.18</v>
      </c>
      <c r="H2340" s="50" t="n">
        <f aca="false">FilterPk!F$25</f>
        <v>77068.78</v>
      </c>
      <c r="I2340" s="50" t="n">
        <f aca="false">FilterPk!G$25</f>
        <v>75414.58</v>
      </c>
      <c r="J2340" s="50" t="n">
        <f aca="false">FilterPk!H$25</f>
        <v>134077.64</v>
      </c>
      <c r="K2340" s="50" t="n">
        <f aca="false">FilterPk!I$25</f>
        <v>429786.05</v>
      </c>
      <c r="L2340" s="50" t="n">
        <f aca="false">FilterPk!J$25</f>
        <v>118391.18</v>
      </c>
      <c r="M2340" s="50" t="n">
        <f aca="false">FilterPk!K$25</f>
        <v>1083243.13</v>
      </c>
      <c r="N2340" s="50" t="n">
        <f aca="false">FilterPk!L$25</f>
        <v>2142491.28</v>
      </c>
      <c r="O2340" s="50" t="n">
        <f aca="false">FilterPk!M$25</f>
        <v>344226</v>
      </c>
      <c r="P2340" s="50" t="n">
        <f aca="false">FilterPk!N$25</f>
        <v>1221747.4</v>
      </c>
      <c r="Q2340" s="51" t="n">
        <f aca="false">FilterPk!O$25</f>
        <v>3708464.68</v>
      </c>
    </row>
    <row r="2341" customFormat="false" ht="12.75" hidden="false" customHeight="false" outlineLevel="0" collapsed="false">
      <c r="B2341" s="85" t="str">
        <f aca="false">FilterPk!A$26</f>
        <v>ST-SPP</v>
      </c>
      <c r="C2341" s="13" t="n">
        <f aca="false">C2340+1</f>
        <v>2340</v>
      </c>
      <c r="D2341" s="50" t="n">
        <f aca="false">FilterPk!B$26</f>
        <v>52202.8773549933</v>
      </c>
      <c r="E2341" s="50" t="n">
        <f aca="false">FilterPk!C$26</f>
        <v>3181.7</v>
      </c>
      <c r="F2341" s="50" t="n">
        <f aca="false">FilterPk!D$26</f>
        <v>0</v>
      </c>
      <c r="G2341" s="50" t="n">
        <f aca="false">FilterPk!E$26</f>
        <v>0</v>
      </c>
      <c r="H2341" s="50" t="n">
        <f aca="false">FilterPk!F$26</f>
        <v>0</v>
      </c>
      <c r="I2341" s="50" t="n">
        <f aca="false">FilterPk!G$26</f>
        <v>0</v>
      </c>
      <c r="J2341" s="50" t="n">
        <f aca="false">FilterPk!H$26</f>
        <v>0</v>
      </c>
      <c r="K2341" s="50" t="n">
        <f aca="false">FilterPk!I$26</f>
        <v>0</v>
      </c>
      <c r="L2341" s="50" t="n">
        <f aca="false">FilterPk!J$26</f>
        <v>0</v>
      </c>
      <c r="M2341" s="50" t="n">
        <f aca="false">FilterPk!K$26</f>
        <v>0</v>
      </c>
      <c r="N2341" s="50" t="n">
        <f aca="false">FilterPk!L$26</f>
        <v>3181.7</v>
      </c>
      <c r="O2341" s="50" t="n">
        <f aca="false">FilterPk!M$26</f>
        <v>0</v>
      </c>
      <c r="P2341" s="50" t="n">
        <f aca="false">FilterPk!N$26</f>
        <v>0</v>
      </c>
      <c r="Q2341" s="51" t="n">
        <f aca="false">FilterPk!O$26</f>
        <v>3181.7</v>
      </c>
    </row>
    <row r="2342" customFormat="false" ht="12.75" hidden="false" customHeight="false" outlineLevel="0" collapsed="false">
      <c r="B2342" s="85" t="str">
        <f aca="false">FilterPk!A$27</f>
        <v>ST-SERC</v>
      </c>
      <c r="C2342" s="13" t="n">
        <f aca="false">C2341+1</f>
        <v>2341</v>
      </c>
      <c r="D2342" s="50" t="n">
        <f aca="false">FilterPk!B$27</f>
        <v>686881.973218232</v>
      </c>
      <c r="E2342" s="50" t="n">
        <f aca="false">FilterPk!C$27</f>
        <v>-12726.81</v>
      </c>
      <c r="F2342" s="50" t="n">
        <f aca="false">FilterPk!D$27</f>
        <v>-31677.19</v>
      </c>
      <c r="G2342" s="50" t="n">
        <f aca="false">FilterPk!E$27</f>
        <v>138718.93</v>
      </c>
      <c r="H2342" s="50" t="n">
        <f aca="false">FilterPk!F$27</f>
        <v>0</v>
      </c>
      <c r="I2342" s="50" t="n">
        <f aca="false">FilterPk!G$27</f>
        <v>0</v>
      </c>
      <c r="J2342" s="50" t="n">
        <f aca="false">FilterPk!H$27</f>
        <v>0</v>
      </c>
      <c r="K2342" s="50" t="n">
        <f aca="false">FilterPk!I$27</f>
        <v>0</v>
      </c>
      <c r="L2342" s="50" t="n">
        <f aca="false">FilterPk!J$27</f>
        <v>0</v>
      </c>
      <c r="M2342" s="50" t="n">
        <f aca="false">FilterPk!K$27</f>
        <v>0</v>
      </c>
      <c r="N2342" s="50" t="n">
        <f aca="false">FilterPk!L$27</f>
        <v>94314.93</v>
      </c>
      <c r="O2342" s="50" t="n">
        <f aca="false">FilterPk!M$27</f>
        <v>0</v>
      </c>
      <c r="P2342" s="50" t="n">
        <f aca="false">FilterPk!N$27</f>
        <v>0</v>
      </c>
      <c r="Q2342" s="51" t="n">
        <f aca="false">FilterPk!O$27</f>
        <v>94314.93</v>
      </c>
    </row>
    <row r="2343" customFormat="false" ht="12.75" hidden="false" customHeight="false" outlineLevel="0" collapsed="false">
      <c r="B2343" s="85" t="str">
        <f aca="false">FilterPk!A$28</f>
        <v>LT- Texas</v>
      </c>
      <c r="C2343" s="13" t="n">
        <f aca="false">C2342+1</f>
        <v>2342</v>
      </c>
      <c r="D2343" s="50" t="n">
        <f aca="false">FilterPk!B$28</f>
        <v>3826684.70313045</v>
      </c>
      <c r="E2343" s="50" t="n">
        <f aca="false">FilterPk!C$28</f>
        <v>-6382.69</v>
      </c>
      <c r="F2343" s="50" t="n">
        <f aca="false">FilterPk!D$28</f>
        <v>71634.81</v>
      </c>
      <c r="G2343" s="50" t="n">
        <f aca="false">FilterPk!E$28</f>
        <v>28710.67</v>
      </c>
      <c r="H2343" s="50" t="n">
        <f aca="false">FilterPk!F$28</f>
        <v>106726.26</v>
      </c>
      <c r="I2343" s="50" t="n">
        <f aca="false">FilterPk!G$28</f>
        <v>68401.15</v>
      </c>
      <c r="J2343" s="50" t="n">
        <f aca="false">FilterPk!H$28</f>
        <v>107963.61</v>
      </c>
      <c r="K2343" s="50" t="n">
        <f aca="false">FilterPk!I$28</f>
        <v>204731.1</v>
      </c>
      <c r="L2343" s="50" t="n">
        <f aca="false">FilterPk!J$28</f>
        <v>63773.36</v>
      </c>
      <c r="M2343" s="50" t="n">
        <f aca="false">FilterPk!K$28</f>
        <v>194039.66</v>
      </c>
      <c r="N2343" s="50" t="n">
        <f aca="false">FilterPk!L$28</f>
        <v>839597.93</v>
      </c>
      <c r="O2343" s="50" t="n">
        <f aca="false">FilterPk!M$28</f>
        <v>673610.11</v>
      </c>
      <c r="P2343" s="50" t="n">
        <f aca="false">FilterPk!N$28</f>
        <v>107208.74</v>
      </c>
      <c r="Q2343" s="51" t="n">
        <f aca="false">FilterPk!O$28</f>
        <v>1620416.78</v>
      </c>
    </row>
    <row r="2344" customFormat="false" ht="12.75" hidden="false" customHeight="false" outlineLevel="0" collapsed="false">
      <c r="B2344" s="85" t="str">
        <f aca="false">FilterPk!A$29</f>
        <v>St- Texas</v>
      </c>
      <c r="C2344" s="13" t="n">
        <f aca="false">C2343+1</f>
        <v>2343</v>
      </c>
      <c r="D2344" s="50" t="n">
        <f aca="false">FilterPk!B$29</f>
        <v>445563.239343252</v>
      </c>
      <c r="E2344" s="50" t="n">
        <f aca="false">FilterPk!C$29</f>
        <v>30194</v>
      </c>
      <c r="F2344" s="50" t="n">
        <f aca="false">FilterPk!D$29</f>
        <v>31677.19</v>
      </c>
      <c r="G2344" s="50" t="n">
        <f aca="false">FilterPk!E$29</f>
        <v>0</v>
      </c>
      <c r="H2344" s="50" t="n">
        <f aca="false">FilterPk!F$29</f>
        <v>0</v>
      </c>
      <c r="I2344" s="50" t="n">
        <f aca="false">FilterPk!G$29</f>
        <v>0</v>
      </c>
      <c r="J2344" s="50" t="n">
        <f aca="false">FilterPk!H$29</f>
        <v>0</v>
      </c>
      <c r="K2344" s="50" t="n">
        <f aca="false">FilterPk!I$29</f>
        <v>0</v>
      </c>
      <c r="L2344" s="50" t="n">
        <f aca="false">FilterPk!J$29</f>
        <v>0</v>
      </c>
      <c r="M2344" s="50" t="n">
        <f aca="false">FilterPk!K$29</f>
        <v>0</v>
      </c>
      <c r="N2344" s="50" t="n">
        <f aca="false">FilterPk!L$29</f>
        <v>61871.19</v>
      </c>
      <c r="O2344" s="50" t="n">
        <f aca="false">FilterPk!M$29</f>
        <v>0</v>
      </c>
      <c r="P2344" s="50" t="n">
        <f aca="false">FilterPk!N$29</f>
        <v>0</v>
      </c>
      <c r="Q2344" s="51" t="n">
        <f aca="false">FilterPk!O$29</f>
        <v>61871.19</v>
      </c>
    </row>
    <row r="2345" customFormat="false" ht="12.75" hidden="false" customHeight="false" outlineLevel="0" collapsed="false">
      <c r="B2345" s="85"/>
      <c r="C2345" s="13" t="n">
        <f aca="false">C2344+1</f>
        <v>2344</v>
      </c>
      <c r="D2345" s="50"/>
      <c r="E2345" s="50"/>
      <c r="F2345" s="50"/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1"/>
    </row>
    <row r="2346" customFormat="false" ht="12.75" hidden="false" customHeight="false" outlineLevel="0" collapsed="false">
      <c r="B2346" s="85" t="str">
        <f aca="false">FilterPk!A$32</f>
        <v>Gas positions</v>
      </c>
      <c r="C2346" s="13" t="n">
        <f aca="false">C2345+1</f>
        <v>2345</v>
      </c>
      <c r="D2346" s="50" t="s">
        <v>4</v>
      </c>
      <c r="E2346" s="50"/>
      <c r="F2346" s="50"/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1"/>
    </row>
    <row r="2347" customFormat="false" ht="12.75" hidden="false" customHeight="false" outlineLevel="0" collapsed="false">
      <c r="B2347" s="85" t="str">
        <f aca="false">FilterPk!A$33</f>
        <v>Kevin Presto</v>
      </c>
      <c r="C2347" s="13" t="n">
        <f aca="false">C2346+1</f>
        <v>2346</v>
      </c>
      <c r="D2347" s="50" t="n">
        <f aca="false">FilterPk!B$33</f>
        <v>0</v>
      </c>
      <c r="E2347" s="50" t="n">
        <f aca="false">FilterPk!C$33</f>
        <v>0</v>
      </c>
      <c r="F2347" s="50" t="n">
        <f aca="false">FilterPk!D$33</f>
        <v>0</v>
      </c>
      <c r="G2347" s="50" t="n">
        <f aca="false">FilterPk!E$33</f>
        <v>0</v>
      </c>
      <c r="H2347" s="50" t="n">
        <f aca="false">FilterPk!F$33</f>
        <v>148.212616</v>
      </c>
      <c r="I2347" s="50" t="n">
        <f aca="false">FilterPk!G$33</f>
        <v>152.45636</v>
      </c>
      <c r="J2347" s="50" t="n">
        <f aca="false">FilterPk!H$33</f>
        <v>146.860915</v>
      </c>
      <c r="K2347" s="50" t="n">
        <f aca="false">FilterPk!I$33</f>
        <v>301.509361</v>
      </c>
      <c r="L2347" s="50" t="n">
        <f aca="false">FilterPk!J$33</f>
        <v>144.921279</v>
      </c>
      <c r="M2347" s="50" t="n">
        <f aca="false">FilterPk!K$33</f>
        <v>149.116289</v>
      </c>
      <c r="N2347" s="50" t="n">
        <f aca="false">FilterPk!L$33</f>
        <v>1043.07682</v>
      </c>
      <c r="O2347" s="50" t="n">
        <f aca="false">FilterPk!M$33</f>
        <v>0</v>
      </c>
      <c r="P2347" s="50" t="n">
        <f aca="false">FilterPk!N$33</f>
        <v>0</v>
      </c>
      <c r="Q2347" s="51" t="n">
        <f aca="false">FilterPk!O$33</f>
        <v>1043.07682</v>
      </c>
    </row>
    <row r="2348" customFormat="false" ht="12.75" hidden="false" customHeight="false" outlineLevel="0" collapsed="false">
      <c r="B2348" s="85" t="str">
        <f aca="false">FilterPk!A$34</f>
        <v>Fletcher Sturm</v>
      </c>
      <c r="C2348" s="13" t="n">
        <f aca="false">C2347+1</f>
        <v>2347</v>
      </c>
      <c r="D2348" s="50" t="n">
        <f aca="false">FilterPk!B$34</f>
        <v>0</v>
      </c>
      <c r="E2348" s="50" t="n">
        <f aca="false">FilterPk!C$34</f>
        <v>0</v>
      </c>
      <c r="F2348" s="50" t="n">
        <f aca="false">FilterPk!D$34</f>
        <v>10.382539</v>
      </c>
      <c r="G2348" s="50" t="n">
        <f aca="false">FilterPk!E$34</f>
        <v>-372.732218</v>
      </c>
      <c r="H2348" s="50" t="n">
        <f aca="false">FilterPk!F$34</f>
        <v>-18.430041</v>
      </c>
      <c r="I2348" s="50" t="n">
        <f aca="false">FilterPk!G$34</f>
        <v>-7.519049</v>
      </c>
      <c r="J2348" s="50" t="n">
        <f aca="false">FilterPk!H$34</f>
        <v>7.209206</v>
      </c>
      <c r="K2348" s="50" t="n">
        <f aca="false">FilterPk!I$34</f>
        <v>16.283645</v>
      </c>
      <c r="L2348" s="50" t="n">
        <f aca="false">FilterPk!J$34</f>
        <v>-0.622678</v>
      </c>
      <c r="M2348" s="50" t="n">
        <f aca="false">FilterPk!K$34</f>
        <v>48.787102</v>
      </c>
      <c r="N2348" s="50" t="n">
        <f aca="false">FilterPk!L$34</f>
        <v>-316.641494</v>
      </c>
      <c r="O2348" s="50" t="n">
        <f aca="false">FilterPk!M$34</f>
        <v>137.057149</v>
      </c>
      <c r="P2348" s="50" t="n">
        <f aca="false">FilterPk!N$34</f>
        <v>0</v>
      </c>
      <c r="Q2348" s="51" t="n">
        <f aca="false">FilterPk!O$34</f>
        <v>-179.584345</v>
      </c>
    </row>
    <row r="2349" customFormat="false" ht="12.75" hidden="false" customHeight="false" outlineLevel="0" collapsed="false">
      <c r="B2349" s="85" t="str">
        <f aca="false">FilterPk!A$35</f>
        <v>Doug Gilbert-Smith</v>
      </c>
      <c r="C2349" s="13" t="n">
        <f aca="false">C2348+1</f>
        <v>2348</v>
      </c>
      <c r="D2349" s="50" t="n">
        <f aca="false">FilterPk!B$35</f>
        <v>0</v>
      </c>
      <c r="E2349" s="50" t="n">
        <f aca="false">FilterPk!C$35</f>
        <v>0</v>
      </c>
      <c r="F2349" s="50" t="n">
        <f aca="false">FilterPk!D$35</f>
        <v>-34.907</v>
      </c>
      <c r="G2349" s="50" t="n">
        <f aca="false">FilterPk!E$35</f>
        <v>38.473605</v>
      </c>
      <c r="H2349" s="50" t="n">
        <f aca="false">FilterPk!F$35</f>
        <v>-29.642523</v>
      </c>
      <c r="I2349" s="50" t="n">
        <f aca="false">FilterPk!G$35</f>
        <v>30.491272</v>
      </c>
      <c r="J2349" s="50" t="n">
        <f aca="false">FilterPk!H$35</f>
        <v>0</v>
      </c>
      <c r="K2349" s="50" t="n">
        <f aca="false">FilterPk!I$35</f>
        <v>90.452808</v>
      </c>
      <c r="L2349" s="50" t="n">
        <f aca="false">FilterPk!J$35</f>
        <v>0</v>
      </c>
      <c r="M2349" s="50" t="n">
        <f aca="false">FilterPk!K$35</f>
        <v>14.574853</v>
      </c>
      <c r="N2349" s="50" t="n">
        <f aca="false">FilterPk!L$35</f>
        <v>109.443015</v>
      </c>
      <c r="O2349" s="50" t="n">
        <f aca="false">FilterPk!M$35</f>
        <v>94.93307</v>
      </c>
      <c r="P2349" s="50" t="n">
        <f aca="false">FilterPk!N$35</f>
        <v>-157.516125</v>
      </c>
      <c r="Q2349" s="51" t="n">
        <f aca="false">FilterPk!O$35</f>
        <v>46.85996</v>
      </c>
    </row>
    <row r="2350" customFormat="false" ht="12.75" hidden="false" customHeight="false" outlineLevel="0" collapsed="false">
      <c r="B2350" s="85" t="str">
        <f aca="false">FilterPk!A$36</f>
        <v>Rogers Herndon</v>
      </c>
      <c r="C2350" s="13" t="n">
        <f aca="false">C2349+1</f>
        <v>2349</v>
      </c>
      <c r="D2350" s="50" t="n">
        <f aca="false">FilterPk!B$36</f>
        <v>0</v>
      </c>
      <c r="E2350" s="50" t="n">
        <f aca="false">FilterPk!C$36</f>
        <v>0</v>
      </c>
      <c r="F2350" s="50" t="n">
        <f aca="false">FilterPk!D$36</f>
        <v>-16.269581</v>
      </c>
      <c r="G2350" s="50" t="n">
        <f aca="false">FilterPk!E$36</f>
        <v>-36.150495</v>
      </c>
      <c r="H2350" s="50" t="n">
        <f aca="false">FilterPk!F$36</f>
        <v>-105.080472</v>
      </c>
      <c r="I2350" s="50" t="n">
        <f aca="false">FilterPk!G$36</f>
        <v>-21.496839</v>
      </c>
      <c r="J2350" s="50" t="n">
        <f aca="false">FilterPk!H$36</f>
        <v>76.011979</v>
      </c>
      <c r="K2350" s="50" t="n">
        <f aca="false">FilterPk!I$36</f>
        <v>315.376651</v>
      </c>
      <c r="L2350" s="50" t="n">
        <f aca="false">FilterPk!J$36</f>
        <v>0.622678</v>
      </c>
      <c r="M2350" s="50" t="n">
        <f aca="false">FilterPk!K$36</f>
        <v>131.855286</v>
      </c>
      <c r="N2350" s="50" t="n">
        <f aca="false">FilterPk!L$36</f>
        <v>344.869207</v>
      </c>
      <c r="O2350" s="50" t="n">
        <f aca="false">FilterPk!M$36</f>
        <v>500.495437</v>
      </c>
      <c r="P2350" s="50" t="n">
        <f aca="false">FilterPk!N$36</f>
        <v>0</v>
      </c>
      <c r="Q2350" s="51" t="n">
        <f aca="false">FilterPk!O$36</f>
        <v>845.364644</v>
      </c>
    </row>
    <row r="2351" customFormat="false" ht="12.75" hidden="false" customHeight="false" outlineLevel="0" collapsed="false">
      <c r="B2351" s="85" t="str">
        <f aca="false">FilterPk!A$37</f>
        <v>Dana Davis</v>
      </c>
      <c r="C2351" s="13" t="n">
        <f aca="false">C2350+1</f>
        <v>2350</v>
      </c>
      <c r="D2351" s="50" t="n">
        <f aca="false">FilterPk!B$37</f>
        <v>0</v>
      </c>
      <c r="E2351" s="50" t="n">
        <f aca="false">FilterPk!C$37</f>
        <v>0</v>
      </c>
      <c r="F2351" s="50" t="n">
        <f aca="false">FilterPk!D$37</f>
        <v>4.986714</v>
      </c>
      <c r="G2351" s="50" t="n">
        <f aca="false">FilterPk!E$37</f>
        <v>-10.425106</v>
      </c>
      <c r="H2351" s="50" t="n">
        <f aca="false">FilterPk!F$37</f>
        <v>34.582944</v>
      </c>
      <c r="I2351" s="50" t="n">
        <f aca="false">FilterPk!G$37</f>
        <v>31.966656</v>
      </c>
      <c r="J2351" s="50" t="n">
        <f aca="false">FilterPk!H$37</f>
        <v>34.267547</v>
      </c>
      <c r="K2351" s="50" t="n">
        <f aca="false">FilterPk!I$37</f>
        <v>70.027981</v>
      </c>
      <c r="L2351" s="50" t="n">
        <f aca="false">FilterPk!J$37</f>
        <v>33.814965</v>
      </c>
      <c r="M2351" s="50" t="n">
        <f aca="false">FilterPk!K$37</f>
        <v>44.191074</v>
      </c>
      <c r="N2351" s="50" t="n">
        <f aca="false">FilterPk!L$37</f>
        <v>243.412775</v>
      </c>
      <c r="O2351" s="50" t="n">
        <f aca="false">FilterPk!M$37</f>
        <v>27.55263</v>
      </c>
      <c r="P2351" s="50" t="n">
        <f aca="false">FilterPk!N$37</f>
        <v>0</v>
      </c>
      <c r="Q2351" s="51" t="n">
        <f aca="false">FilterPk!O$37</f>
        <v>270.965405</v>
      </c>
    </row>
    <row r="2352" customFormat="false" ht="12.75" hidden="false" customHeight="false" outlineLevel="0" collapsed="false">
      <c r="B2352" s="85" t="str">
        <f aca="false">FilterPk!A$38</f>
        <v>Tom May</v>
      </c>
      <c r="C2352" s="13" t="n">
        <f aca="false">C2351+1</f>
        <v>2351</v>
      </c>
      <c r="D2352" s="50" t="n">
        <f aca="false">FilterPk!B$38</f>
        <v>0</v>
      </c>
      <c r="E2352" s="50" t="n">
        <f aca="false">FilterPk!C$38</f>
        <v>0</v>
      </c>
      <c r="F2352" s="50" t="n">
        <f aca="false">FilterPk!D$38</f>
        <v>0</v>
      </c>
      <c r="G2352" s="50" t="n">
        <f aca="false">FilterPk!E$38</f>
        <v>0</v>
      </c>
      <c r="H2352" s="50" t="n">
        <f aca="false">FilterPk!F$38</f>
        <v>0</v>
      </c>
      <c r="I2352" s="50" t="n">
        <f aca="false">FilterPk!G$38</f>
        <v>0</v>
      </c>
      <c r="J2352" s="50" t="n">
        <f aca="false">FilterPk!H$38</f>
        <v>0</v>
      </c>
      <c r="K2352" s="50" t="n">
        <f aca="false">FilterPk!I$38</f>
        <v>0</v>
      </c>
      <c r="L2352" s="50" t="n">
        <f aca="false">FilterPk!J$38</f>
        <v>0</v>
      </c>
      <c r="M2352" s="50" t="n">
        <f aca="false">FilterPk!K$38</f>
        <v>0</v>
      </c>
      <c r="N2352" s="50" t="n">
        <f aca="false">FilterPk!L$38</f>
        <v>0</v>
      </c>
      <c r="O2352" s="50" t="n">
        <f aca="false">FilterPk!M$38</f>
        <v>0</v>
      </c>
      <c r="P2352" s="50" t="n">
        <f aca="false">FilterPk!N$38</f>
        <v>0</v>
      </c>
      <c r="Q2352" s="51" t="n">
        <f aca="false">FilterPk!O$38</f>
        <v>0</v>
      </c>
    </row>
    <row r="2353" customFormat="false" ht="12.75" hidden="false" customHeight="false" outlineLevel="0" collapsed="false">
      <c r="B2353" s="85" t="str">
        <f aca="false">FilterPk!A$39</f>
        <v>Clint Dean</v>
      </c>
      <c r="C2353" s="13" t="n">
        <f aca="false">C2352+1</f>
        <v>2352</v>
      </c>
      <c r="D2353" s="50" t="n">
        <f aca="false">FilterPk!B$39</f>
        <v>0</v>
      </c>
      <c r="E2353" s="50" t="n">
        <f aca="false">FilterPk!C$39</f>
        <v>0</v>
      </c>
      <c r="F2353" s="50" t="n">
        <f aca="false">FilterPk!D$39</f>
        <v>-27.9256</v>
      </c>
      <c r="G2353" s="50" t="n">
        <f aca="false">FilterPk!E$39</f>
        <v>0</v>
      </c>
      <c r="H2353" s="50" t="n">
        <f aca="false">FilterPk!F$39</f>
        <v>0</v>
      </c>
      <c r="I2353" s="50" t="n">
        <f aca="false">FilterPk!G$39</f>
        <v>0</v>
      </c>
      <c r="J2353" s="50" t="n">
        <f aca="false">FilterPk!H$39</f>
        <v>0</v>
      </c>
      <c r="K2353" s="50" t="n">
        <f aca="false">FilterPk!I$39</f>
        <v>0</v>
      </c>
      <c r="L2353" s="50" t="n">
        <f aca="false">FilterPk!J$39</f>
        <v>0</v>
      </c>
      <c r="M2353" s="50" t="n">
        <f aca="false">FilterPk!K$39</f>
        <v>0</v>
      </c>
      <c r="N2353" s="50" t="n">
        <f aca="false">FilterPk!L$39</f>
        <v>-27.9256</v>
      </c>
      <c r="O2353" s="50" t="n">
        <f aca="false">FilterPk!M$39</f>
        <v>0</v>
      </c>
      <c r="P2353" s="50" t="n">
        <f aca="false">FilterPk!N$39</f>
        <v>0</v>
      </c>
      <c r="Q2353" s="51" t="n">
        <f aca="false">FilterPk!O$39</f>
        <v>-27.9256</v>
      </c>
    </row>
    <row r="2354" customFormat="false" ht="12.75" hidden="false" customHeight="false" outlineLevel="0" collapsed="false">
      <c r="B2354" s="85" t="str">
        <f aca="false">FilterPk!A$40</f>
        <v>Rob Benson</v>
      </c>
      <c r="C2354" s="13" t="n">
        <f aca="false">C2353+1</f>
        <v>2353</v>
      </c>
      <c r="D2354" s="50" t="n">
        <f aca="false">FilterPk!B$40</f>
        <v>0</v>
      </c>
      <c r="E2354" s="50" t="n">
        <f aca="false">FilterPk!C$40</f>
        <v>0</v>
      </c>
      <c r="F2354" s="50" t="n">
        <f aca="false">FilterPk!D$40</f>
        <v>0</v>
      </c>
      <c r="G2354" s="50" t="n">
        <f aca="false">FilterPk!E$40</f>
        <v>-76.947211</v>
      </c>
      <c r="H2354" s="50" t="n">
        <f aca="false">FilterPk!F$40</f>
        <v>0</v>
      </c>
      <c r="I2354" s="50" t="n">
        <f aca="false">FilterPk!G$40</f>
        <v>0</v>
      </c>
      <c r="J2354" s="50" t="n">
        <f aca="false">FilterPk!H$40</f>
        <v>0</v>
      </c>
      <c r="K2354" s="50" t="n">
        <f aca="false">FilterPk!I$40</f>
        <v>0</v>
      </c>
      <c r="L2354" s="50" t="n">
        <f aca="false">FilterPk!J$40</f>
        <v>0</v>
      </c>
      <c r="M2354" s="50" t="n">
        <f aca="false">FilterPk!K$40</f>
        <v>0</v>
      </c>
      <c r="N2354" s="50" t="n">
        <f aca="false">FilterPk!L$40</f>
        <v>-76.947211</v>
      </c>
      <c r="O2354" s="50" t="n">
        <f aca="false">FilterPk!M$40</f>
        <v>0</v>
      </c>
      <c r="P2354" s="50" t="n">
        <f aca="false">FilterPk!N$40</f>
        <v>0</v>
      </c>
      <c r="Q2354" s="51" t="n">
        <f aca="false">FilterPk!O$40</f>
        <v>-76.947211</v>
      </c>
    </row>
    <row r="2355" customFormat="false" ht="12.75" hidden="false" customHeight="false" outlineLevel="0" collapsed="false">
      <c r="B2355" s="85" t="str">
        <f aca="false">FilterPk!A$41</f>
        <v>Matt Lorenz</v>
      </c>
      <c r="C2355" s="13" t="n">
        <f aca="false">C2354+1</f>
        <v>2354</v>
      </c>
      <c r="D2355" s="50" t="n">
        <f aca="false">FilterPk!B$41</f>
        <v>0</v>
      </c>
      <c r="E2355" s="50" t="n">
        <f aca="false">FilterPk!C$41</f>
        <v>0</v>
      </c>
      <c r="F2355" s="50" t="n">
        <f aca="false">FilterPk!D$41</f>
        <v>0</v>
      </c>
      <c r="G2355" s="50" t="n">
        <f aca="false">FilterPk!E$41</f>
        <v>0</v>
      </c>
      <c r="H2355" s="50" t="n">
        <f aca="false">FilterPk!F$41</f>
        <v>0</v>
      </c>
      <c r="I2355" s="50" t="n">
        <f aca="false">FilterPk!G$41</f>
        <v>0</v>
      </c>
      <c r="J2355" s="50" t="n">
        <f aca="false">FilterPk!H$41</f>
        <v>0</v>
      </c>
      <c r="K2355" s="50" t="n">
        <f aca="false">FilterPk!I$41</f>
        <v>0</v>
      </c>
      <c r="L2355" s="50" t="n">
        <f aca="false">FilterPk!J$41</f>
        <v>0</v>
      </c>
      <c r="M2355" s="50" t="n">
        <f aca="false">FilterPk!K$41</f>
        <v>0</v>
      </c>
      <c r="N2355" s="50" t="n">
        <f aca="false">FilterPk!L$41</f>
        <v>0</v>
      </c>
      <c r="O2355" s="50" t="n">
        <f aca="false">FilterPk!M$41</f>
        <v>0</v>
      </c>
      <c r="P2355" s="50" t="n">
        <f aca="false">FilterPk!N$41</f>
        <v>0</v>
      </c>
      <c r="Q2355" s="51" t="n">
        <f aca="false">FilterPk!O$41</f>
        <v>0</v>
      </c>
    </row>
    <row r="2356" customFormat="false" ht="12.75" hidden="false" customHeight="false" outlineLevel="0" collapsed="false">
      <c r="B2356" s="85" t="str">
        <f aca="false">FilterPk!A$42</f>
        <v>John Forney</v>
      </c>
      <c r="C2356" s="13" t="n">
        <f aca="false">C2355+1</f>
        <v>2355</v>
      </c>
      <c r="D2356" s="50" t="n">
        <f aca="false">FilterPk!B$42</f>
        <v>0</v>
      </c>
      <c r="E2356" s="50" t="n">
        <f aca="false">FilterPk!C$42</f>
        <v>0</v>
      </c>
      <c r="F2356" s="50" t="n">
        <f aca="false">FilterPk!D$42</f>
        <v>0</v>
      </c>
      <c r="G2356" s="50" t="n">
        <f aca="false">FilterPk!E$42</f>
        <v>0</v>
      </c>
      <c r="H2356" s="50" t="n">
        <f aca="false">FilterPk!F$42</f>
        <v>0</v>
      </c>
      <c r="I2356" s="50" t="n">
        <f aca="false">FilterPk!G$42</f>
        <v>0</v>
      </c>
      <c r="J2356" s="50" t="n">
        <f aca="false">FilterPk!H$42</f>
        <v>0</v>
      </c>
      <c r="K2356" s="50" t="n">
        <f aca="false">FilterPk!I$42</f>
        <v>0</v>
      </c>
      <c r="L2356" s="50" t="n">
        <f aca="false">FilterPk!J$42</f>
        <v>0</v>
      </c>
      <c r="M2356" s="50" t="n">
        <f aca="false">FilterPk!K$42</f>
        <v>0</v>
      </c>
      <c r="N2356" s="50" t="n">
        <f aca="false">FilterPk!L$42</f>
        <v>0</v>
      </c>
      <c r="O2356" s="50" t="n">
        <f aca="false">FilterPk!M$42</f>
        <v>0</v>
      </c>
      <c r="P2356" s="50" t="n">
        <f aca="false">FilterPk!N$42</f>
        <v>0</v>
      </c>
      <c r="Q2356" s="51" t="n">
        <f aca="false">FilterPk!O$42</f>
        <v>0</v>
      </c>
    </row>
    <row r="2357" customFormat="false" ht="12.75" hidden="false" customHeight="false" outlineLevel="0" collapsed="false">
      <c r="B2357" s="85" t="str">
        <f aca="false">FilterPk!A$43</f>
        <v>Mike Carson</v>
      </c>
      <c r="C2357" s="13" t="n">
        <f aca="false">C2356+1</f>
        <v>2356</v>
      </c>
      <c r="D2357" s="50" t="n">
        <f aca="false">FilterPk!B$43</f>
        <v>0</v>
      </c>
      <c r="E2357" s="50" t="n">
        <f aca="false">FilterPk!C$43</f>
        <v>0</v>
      </c>
      <c r="F2357" s="50" t="n">
        <f aca="false">FilterPk!D$43</f>
        <v>0</v>
      </c>
      <c r="G2357" s="50" t="n">
        <f aca="false">FilterPk!E$43</f>
        <v>0</v>
      </c>
      <c r="H2357" s="50" t="n">
        <f aca="false">FilterPk!F$43</f>
        <v>0</v>
      </c>
      <c r="I2357" s="50" t="n">
        <f aca="false">FilterPk!G$43</f>
        <v>0</v>
      </c>
      <c r="J2357" s="50" t="n">
        <f aca="false">FilterPk!H$43</f>
        <v>0</v>
      </c>
      <c r="K2357" s="50" t="n">
        <f aca="false">FilterPk!I$43</f>
        <v>0</v>
      </c>
      <c r="L2357" s="50" t="n">
        <f aca="false">FilterPk!J$43</f>
        <v>0</v>
      </c>
      <c r="M2357" s="50" t="n">
        <f aca="false">FilterPk!K$43</f>
        <v>0</v>
      </c>
      <c r="N2357" s="50" t="n">
        <f aca="false">FilterPk!L$43</f>
        <v>0</v>
      </c>
      <c r="O2357" s="50" t="n">
        <f aca="false">FilterPk!M$43</f>
        <v>0</v>
      </c>
      <c r="P2357" s="50" t="n">
        <f aca="false">FilterPk!N$43</f>
        <v>0</v>
      </c>
      <c r="Q2357" s="51" t="n">
        <f aca="false">FilterPk!O$43</f>
        <v>0</v>
      </c>
    </row>
    <row r="2358" customFormat="false" ht="12.75" hidden="false" customHeight="false" outlineLevel="0" collapsed="false">
      <c r="B2358" s="85" t="str">
        <f aca="false">FilterPk!A$44</f>
        <v>Chris Dorland</v>
      </c>
      <c r="C2358" s="13" t="n">
        <f aca="false">C2357+1</f>
        <v>2357</v>
      </c>
      <c r="D2358" s="50" t="n">
        <f aca="false">FilterPk!B$44</f>
        <v>0</v>
      </c>
      <c r="E2358" s="50" t="n">
        <f aca="false">FilterPk!C$44</f>
        <v>0</v>
      </c>
      <c r="F2358" s="50" t="n">
        <f aca="false">FilterPk!D$44</f>
        <v>0</v>
      </c>
      <c r="G2358" s="50" t="n">
        <f aca="false">FilterPk!E$44</f>
        <v>0</v>
      </c>
      <c r="H2358" s="50" t="n">
        <f aca="false">FilterPk!F$44</f>
        <v>0</v>
      </c>
      <c r="I2358" s="50" t="n">
        <f aca="false">FilterPk!G$44</f>
        <v>0</v>
      </c>
      <c r="J2358" s="50" t="n">
        <f aca="false">FilterPk!H$44</f>
        <v>0</v>
      </c>
      <c r="K2358" s="50" t="n">
        <f aca="false">FilterPk!I$44</f>
        <v>0</v>
      </c>
      <c r="L2358" s="50" t="n">
        <f aca="false">FilterPk!J$44</f>
        <v>0</v>
      </c>
      <c r="M2358" s="50" t="n">
        <f aca="false">FilterPk!K$44</f>
        <v>0</v>
      </c>
      <c r="N2358" s="50" t="n">
        <f aca="false">FilterPk!L$44</f>
        <v>0</v>
      </c>
      <c r="O2358" s="50" t="n">
        <f aca="false">FilterPk!M$44</f>
        <v>0</v>
      </c>
      <c r="P2358" s="50" t="n">
        <f aca="false">FilterPk!N$44</f>
        <v>0</v>
      </c>
      <c r="Q2358" s="51" t="n">
        <f aca="false">FilterPk!O$44</f>
        <v>0</v>
      </c>
    </row>
    <row r="2359" customFormat="false" ht="12.75" hidden="false" customHeight="false" outlineLevel="0" collapsed="false">
      <c r="B2359" s="85" t="str">
        <f aca="false">FilterPk!A$45</f>
        <v>Jeff King</v>
      </c>
      <c r="C2359" s="13" t="n">
        <f aca="false">C2358+1</f>
        <v>2358</v>
      </c>
      <c r="D2359" s="50" t="n">
        <f aca="false">FilterPk!B$45</f>
        <v>0</v>
      </c>
      <c r="E2359" s="50" t="n">
        <f aca="false">FilterPk!C$45</f>
        <v>0</v>
      </c>
      <c r="F2359" s="50" t="n">
        <f aca="false">FilterPk!D$45</f>
        <v>0</v>
      </c>
      <c r="G2359" s="50" t="n">
        <f aca="false">FilterPk!E$45</f>
        <v>0</v>
      </c>
      <c r="H2359" s="50" t="n">
        <f aca="false">FilterPk!F$45</f>
        <v>0</v>
      </c>
      <c r="I2359" s="50" t="n">
        <f aca="false">FilterPk!G$45</f>
        <v>0</v>
      </c>
      <c r="J2359" s="50" t="n">
        <f aca="false">FilterPk!H$45</f>
        <v>0</v>
      </c>
      <c r="K2359" s="50" t="n">
        <f aca="false">FilterPk!I$45</f>
        <v>0</v>
      </c>
      <c r="L2359" s="50" t="n">
        <f aca="false">FilterPk!J$45</f>
        <v>0</v>
      </c>
      <c r="M2359" s="50" t="n">
        <f aca="false">FilterPk!K$45</f>
        <v>0</v>
      </c>
      <c r="N2359" s="50" t="n">
        <f aca="false">FilterPk!L$45</f>
        <v>0</v>
      </c>
      <c r="O2359" s="50" t="n">
        <f aca="false">FilterPk!M$45</f>
        <v>0</v>
      </c>
      <c r="P2359" s="50" t="n">
        <f aca="false">FilterPk!N$45</f>
        <v>0</v>
      </c>
      <c r="Q2359" s="51" t="n">
        <f aca="false">FilterPk!O$45</f>
        <v>0</v>
      </c>
    </row>
    <row r="2360" customFormat="false" ht="12.75" hidden="false" customHeight="false" outlineLevel="0" collapsed="false">
      <c r="B2360" s="85" t="n">
        <f aca="false">FilterPk!A$46</f>
        <v>0</v>
      </c>
      <c r="C2360" s="13" t="n">
        <f aca="false">C2359+1</f>
        <v>2359</v>
      </c>
      <c r="D2360" s="50" t="n">
        <f aca="false">FilterPk!B$46</f>
        <v>0</v>
      </c>
      <c r="E2360" s="50" t="n">
        <f aca="false">FilterPk!C$46</f>
        <v>0</v>
      </c>
      <c r="F2360" s="50" t="n">
        <f aca="false">FilterPk!D$46</f>
        <v>0</v>
      </c>
      <c r="G2360" s="50" t="n">
        <f aca="false">FilterPk!E$46</f>
        <v>0</v>
      </c>
      <c r="H2360" s="50" t="n">
        <f aca="false">FilterPk!F$46</f>
        <v>0</v>
      </c>
      <c r="I2360" s="50" t="n">
        <f aca="false">FilterPk!G$46</f>
        <v>0</v>
      </c>
      <c r="J2360" s="50" t="n">
        <f aca="false">FilterPk!H$46</f>
        <v>0</v>
      </c>
      <c r="K2360" s="50" t="n">
        <f aca="false">FilterPk!I$46</f>
        <v>0</v>
      </c>
      <c r="L2360" s="50" t="n">
        <f aca="false">FilterPk!J$46</f>
        <v>0</v>
      </c>
      <c r="M2360" s="50" t="n">
        <f aca="false">FilterPk!K$46</f>
        <v>0</v>
      </c>
      <c r="N2360" s="50" t="n">
        <f aca="false">FilterPk!L$46</f>
        <v>0</v>
      </c>
      <c r="O2360" s="50" t="n">
        <f aca="false">FilterPk!M$46</f>
        <v>0</v>
      </c>
      <c r="P2360" s="50" t="n">
        <f aca="false">FilterPk!N$46</f>
        <v>0</v>
      </c>
      <c r="Q2360" s="51" t="n">
        <f aca="false">FilterPk!O$46</f>
        <v>0</v>
      </c>
    </row>
    <row r="2361" customFormat="false" ht="12.75" hidden="false" customHeight="false" outlineLevel="0" collapsed="false">
      <c r="B2361" s="87" t="n">
        <f aca="false">FilterPk!A$47</f>
        <v>0</v>
      </c>
      <c r="C2361" s="64" t="n">
        <f aca="false">C2360+1</f>
        <v>2360</v>
      </c>
      <c r="D2361" s="54" t="n">
        <f aca="false">FilterPk!B$47</f>
        <v>0</v>
      </c>
      <c r="E2361" s="54" t="n">
        <f aca="false">FilterPk!C$47</f>
        <v>0</v>
      </c>
      <c r="F2361" s="54" t="n">
        <f aca="false">FilterPk!D$47</f>
        <v>0</v>
      </c>
      <c r="G2361" s="54" t="n">
        <f aca="false">FilterPk!E$47</f>
        <v>0</v>
      </c>
      <c r="H2361" s="54" t="n">
        <f aca="false">FilterPk!F$47</f>
        <v>0</v>
      </c>
      <c r="I2361" s="54" t="n">
        <f aca="false">FilterPk!G$47</f>
        <v>0</v>
      </c>
      <c r="J2361" s="54" t="n">
        <f aca="false">FilterPk!H$47</f>
        <v>0</v>
      </c>
      <c r="K2361" s="54" t="n">
        <f aca="false">FilterPk!I$47</f>
        <v>0</v>
      </c>
      <c r="L2361" s="54" t="n">
        <f aca="false">FilterPk!J$47</f>
        <v>0</v>
      </c>
      <c r="M2361" s="54" t="n">
        <f aca="false">FilterPk!K$47</f>
        <v>0</v>
      </c>
      <c r="N2361" s="54" t="n">
        <f aca="false">FilterPk!L$47</f>
        <v>0</v>
      </c>
      <c r="O2361" s="54" t="n">
        <f aca="false">FilterPk!M$47</f>
        <v>0</v>
      </c>
      <c r="P2361" s="54" t="n">
        <f aca="false">FilterPk!N$47</f>
        <v>0</v>
      </c>
      <c r="Q2361" s="55" t="n">
        <f aca="false">FilterPk!O$47</f>
        <v>0</v>
      </c>
    </row>
    <row r="2362" customFormat="false" ht="12.75" hidden="false" customHeight="false" outlineLevel="0" collapsed="false">
      <c r="A2362" s="0" t="n">
        <f aca="false">A2322+1</f>
        <v>60</v>
      </c>
      <c r="B2362" s="57" t="n">
        <f aca="false">FilterPk!D$1</f>
        <v>36907</v>
      </c>
      <c r="C2362" s="58" t="n">
        <f aca="false">C2361+1</f>
        <v>2361</v>
      </c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83"/>
    </row>
    <row r="2363" customFormat="false" ht="12.75" hidden="false" customHeight="false" outlineLevel="0" collapsed="false">
      <c r="B2363" s="61"/>
      <c r="C2363" s="13" t="n">
        <f aca="false">C2362+1</f>
        <v>2362</v>
      </c>
      <c r="D2363" s="13"/>
      <c r="E2363" s="21" t="s">
        <v>5</v>
      </c>
      <c r="F2363" s="21" t="s">
        <v>6</v>
      </c>
      <c r="G2363" s="21" t="s">
        <v>7</v>
      </c>
      <c r="H2363" s="21" t="s">
        <v>8</v>
      </c>
      <c r="I2363" s="21" t="s">
        <v>9</v>
      </c>
      <c r="J2363" s="21" t="s">
        <v>10</v>
      </c>
      <c r="K2363" s="21" t="s">
        <v>11</v>
      </c>
      <c r="L2363" s="21" t="s">
        <v>12</v>
      </c>
      <c r="M2363" s="21" t="s">
        <v>13</v>
      </c>
      <c r="N2363" s="21" t="s">
        <v>14</v>
      </c>
      <c r="O2363" s="21" t="n">
        <v>2002</v>
      </c>
      <c r="P2363" s="21" t="s">
        <v>15</v>
      </c>
      <c r="Q2363" s="84" t="s">
        <v>16</v>
      </c>
    </row>
    <row r="2364" customFormat="false" ht="12.75" hidden="false" customHeight="false" outlineLevel="0" collapsed="false">
      <c r="B2364" s="85" t="str">
        <f aca="false">FilterPk!A$9</f>
        <v>Power positions</v>
      </c>
      <c r="C2364" s="13" t="n">
        <f aca="false">C2363+1</f>
        <v>2363</v>
      </c>
      <c r="D2364" s="13" t="s">
        <v>4</v>
      </c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86"/>
    </row>
    <row r="2365" customFormat="false" ht="12.75" hidden="false" customHeight="false" outlineLevel="0" collapsed="false">
      <c r="B2365" s="85" t="str">
        <f aca="false">FilterPk!A$10</f>
        <v>East Position</v>
      </c>
      <c r="C2365" s="13" t="n">
        <f aca="false">C2364+1</f>
        <v>2364</v>
      </c>
      <c r="D2365" s="50" t="n">
        <f aca="false">FilterPk!B$10</f>
        <v>34784396.7946123</v>
      </c>
      <c r="E2365" s="50" t="n">
        <f aca="false">FilterPk!C$10</f>
        <v>75045.54</v>
      </c>
      <c r="F2365" s="50" t="n">
        <f aca="false">FilterPk!D$10</f>
        <v>84629.15</v>
      </c>
      <c r="G2365" s="50" t="n">
        <f aca="false">FilterPk!E$10</f>
        <v>1358824.72</v>
      </c>
      <c r="H2365" s="50" t="n">
        <f aca="false">FilterPk!F$10</f>
        <v>1120662.53</v>
      </c>
      <c r="I2365" s="50" t="n">
        <f aca="false">FilterPk!G$10</f>
        <v>422841.14</v>
      </c>
      <c r="J2365" s="50" t="n">
        <f aca="false">FilterPk!H$10</f>
        <v>788810.55</v>
      </c>
      <c r="K2365" s="50" t="n">
        <f aca="false">FilterPk!I$10</f>
        <v>1076253.71</v>
      </c>
      <c r="L2365" s="50" t="n">
        <f aca="false">FilterPk!J$10</f>
        <v>363159.42</v>
      </c>
      <c r="M2365" s="50" t="n">
        <f aca="false">FilterPk!K$10</f>
        <v>5764043.19</v>
      </c>
      <c r="N2365" s="50" t="n">
        <f aca="false">FilterPk!L$10</f>
        <v>11054269.95</v>
      </c>
      <c r="O2365" s="50" t="n">
        <f aca="false">FilterPk!M$10</f>
        <v>3650317.45</v>
      </c>
      <c r="P2365" s="50" t="n">
        <f aca="false">FilterPk!N$10</f>
        <v>-1642778.44</v>
      </c>
      <c r="Q2365" s="51" t="n">
        <f aca="false">FilterPk!O$10</f>
        <v>13061808.96</v>
      </c>
    </row>
    <row r="2366" customFormat="false" ht="12.75" hidden="false" customHeight="false" outlineLevel="0" collapsed="false">
      <c r="B2366" s="85" t="str">
        <f aca="false">FilterPk!A$11</f>
        <v>East Power Mgmt</v>
      </c>
      <c r="C2366" s="13" t="n">
        <f aca="false">C2365+1</f>
        <v>2365</v>
      </c>
      <c r="D2366" s="50" t="n">
        <f aca="false">FilterPk!B$11</f>
        <v>7547347.04451418</v>
      </c>
      <c r="E2366" s="50" t="n">
        <f aca="false">FilterPk!C$11</f>
        <v>43646.27</v>
      </c>
      <c r="F2366" s="50" t="n">
        <f aca="false">FilterPk!D$11</f>
        <v>-98133.28</v>
      </c>
      <c r="G2366" s="50" t="n">
        <f aca="false">FilterPk!E$11</f>
        <v>107993.78</v>
      </c>
      <c r="H2366" s="50" t="n">
        <f aca="false">FilterPk!F$11</f>
        <v>155786.29</v>
      </c>
      <c r="I2366" s="50" t="n">
        <f aca="false">FilterPk!G$11</f>
        <v>89357.34</v>
      </c>
      <c r="J2366" s="50" t="n">
        <f aca="false">FilterPk!H$11</f>
        <v>247101.13</v>
      </c>
      <c r="K2366" s="50" t="n">
        <f aca="false">FilterPk!I$11</f>
        <v>307386.28</v>
      </c>
      <c r="L2366" s="50" t="n">
        <f aca="false">FilterPk!J$11</f>
        <v>108209.05</v>
      </c>
      <c r="M2366" s="50" t="n">
        <f aca="false">FilterPk!K$11</f>
        <v>1338376.99</v>
      </c>
      <c r="N2366" s="50" t="n">
        <f aca="false">FilterPk!L$11</f>
        <v>2299723.85</v>
      </c>
      <c r="O2366" s="50" t="n">
        <f aca="false">FilterPk!M$11</f>
        <v>606348.53</v>
      </c>
      <c r="P2366" s="50" t="n">
        <f aca="false">FilterPk!N$11</f>
        <v>61912.21</v>
      </c>
      <c r="Q2366" s="51" t="n">
        <f aca="false">FilterPk!O$11</f>
        <v>2967984.59</v>
      </c>
    </row>
    <row r="2367" customFormat="false" ht="12.75" hidden="false" customHeight="false" outlineLevel="0" collapsed="false">
      <c r="B2367" s="85" t="str">
        <f aca="false">FilterPk!A$12</f>
        <v>Long Term Options</v>
      </c>
      <c r="C2367" s="13" t="n">
        <f aca="false">C2366+1</f>
        <v>2366</v>
      </c>
      <c r="D2367" s="50" t="n">
        <f aca="false">FilterPk!B$12</f>
        <v>0</v>
      </c>
      <c r="E2367" s="50" t="n">
        <f aca="false">FilterPk!C$12</f>
        <v>0</v>
      </c>
      <c r="F2367" s="50" t="n">
        <f aca="false">FilterPk!D$12</f>
        <v>0</v>
      </c>
      <c r="G2367" s="50" t="n">
        <f aca="false">FilterPk!E$12</f>
        <v>0</v>
      </c>
      <c r="H2367" s="50" t="n">
        <f aca="false">FilterPk!F$12</f>
        <v>0</v>
      </c>
      <c r="I2367" s="50" t="n">
        <f aca="false">FilterPk!G$12</f>
        <v>0</v>
      </c>
      <c r="J2367" s="50" t="n">
        <f aca="false">FilterPk!H$12</f>
        <v>0</v>
      </c>
      <c r="K2367" s="50" t="n">
        <f aca="false">FilterPk!I$12</f>
        <v>0</v>
      </c>
      <c r="L2367" s="50" t="n">
        <f aca="false">FilterPk!J$12</f>
        <v>0</v>
      </c>
      <c r="M2367" s="50" t="n">
        <f aca="false">FilterPk!K$12</f>
        <v>0</v>
      </c>
      <c r="N2367" s="50" t="n">
        <f aca="false">FilterPk!L$12</f>
        <v>0</v>
      </c>
      <c r="O2367" s="50" t="n">
        <f aca="false">FilterPk!M$12</f>
        <v>0</v>
      </c>
      <c r="P2367" s="50" t="n">
        <f aca="false">FilterPk!N$12</f>
        <v>0</v>
      </c>
      <c r="Q2367" s="51" t="n">
        <f aca="false">FilterPk!O$12</f>
        <v>0</v>
      </c>
    </row>
    <row r="2368" customFormat="false" ht="12.75" hidden="false" customHeight="false" outlineLevel="0" collapsed="false">
      <c r="B2368" s="85" t="str">
        <f aca="false">FilterPk!A$13</f>
        <v>LT-MIDWEST</v>
      </c>
      <c r="C2368" s="13" t="n">
        <f aca="false">C2367+1</f>
        <v>2367</v>
      </c>
      <c r="D2368" s="50" t="n">
        <f aca="false">FilterPk!B$13</f>
        <v>7151089.47366245</v>
      </c>
      <c r="E2368" s="50" t="n">
        <f aca="false">FilterPk!C$13</f>
        <v>48283.08</v>
      </c>
      <c r="F2368" s="50" t="n">
        <f aca="false">FilterPk!D$13</f>
        <v>-141448.54</v>
      </c>
      <c r="G2368" s="50" t="n">
        <f aca="false">FilterPk!E$13</f>
        <v>574622.66</v>
      </c>
      <c r="H2368" s="50" t="n">
        <f aca="false">FilterPk!F$13</f>
        <v>298097.27</v>
      </c>
      <c r="I2368" s="50" t="n">
        <f aca="false">FilterPk!G$13</f>
        <v>249481.43</v>
      </c>
      <c r="J2368" s="50" t="n">
        <f aca="false">FilterPk!H$13</f>
        <v>119379.88</v>
      </c>
      <c r="K2368" s="50" t="n">
        <f aca="false">FilterPk!I$13</f>
        <v>25994.27</v>
      </c>
      <c r="L2368" s="50" t="n">
        <f aca="false">FilterPk!J$13</f>
        <v>156242.15</v>
      </c>
      <c r="M2368" s="50" t="n">
        <f aca="false">FilterPk!K$13</f>
        <v>1762908.33</v>
      </c>
      <c r="N2368" s="50" t="n">
        <f aca="false">FilterPk!L$13</f>
        <v>3093560.53</v>
      </c>
      <c r="O2368" s="50" t="n">
        <f aca="false">FilterPk!M$13</f>
        <v>565730</v>
      </c>
      <c r="P2368" s="50" t="n">
        <f aca="false">FilterPk!N$13</f>
        <v>-439379.19</v>
      </c>
      <c r="Q2368" s="51" t="n">
        <f aca="false">FilterPk!O$13</f>
        <v>3219911.34</v>
      </c>
    </row>
    <row r="2369" customFormat="false" ht="12.75" hidden="false" customHeight="false" outlineLevel="0" collapsed="false">
      <c r="B2369" s="85" t="str">
        <f aca="false">FilterPk!A$14</f>
        <v>ST-ECAR</v>
      </c>
      <c r="C2369" s="13" t="n">
        <f aca="false">C2368+1</f>
        <v>2368</v>
      </c>
      <c r="D2369" s="50" t="n">
        <f aca="false">FilterPk!B$14</f>
        <v>238101.441960815</v>
      </c>
      <c r="E2369" s="50" t="n">
        <f aca="false">FilterPk!C$14</f>
        <v>13522.23</v>
      </c>
      <c r="F2369" s="50" t="n">
        <f aca="false">FilterPk!D$14</f>
        <v>15838.59</v>
      </c>
      <c r="G2369" s="50" t="n">
        <f aca="false">FilterPk!E$14</f>
        <v>0</v>
      </c>
      <c r="H2369" s="50" t="n">
        <f aca="false">FilterPk!F$14</f>
        <v>0</v>
      </c>
      <c r="I2369" s="50" t="n">
        <f aca="false">FilterPk!G$14</f>
        <v>0</v>
      </c>
      <c r="J2369" s="50" t="n">
        <f aca="false">FilterPk!H$14</f>
        <v>0</v>
      </c>
      <c r="K2369" s="50" t="n">
        <f aca="false">FilterPk!I$14</f>
        <v>0</v>
      </c>
      <c r="L2369" s="50" t="n">
        <f aca="false">FilterPk!J$14</f>
        <v>0</v>
      </c>
      <c r="M2369" s="50" t="n">
        <f aca="false">FilterPk!K$14</f>
        <v>0</v>
      </c>
      <c r="N2369" s="50" t="n">
        <f aca="false">FilterPk!L$14</f>
        <v>29360.82</v>
      </c>
      <c r="O2369" s="50" t="n">
        <f aca="false">FilterPk!M$14</f>
        <v>0</v>
      </c>
      <c r="P2369" s="50" t="n">
        <f aca="false">FilterPk!N$14</f>
        <v>0</v>
      </c>
      <c r="Q2369" s="51" t="n">
        <f aca="false">FilterPk!O$14</f>
        <v>29360.82</v>
      </c>
    </row>
    <row r="2370" customFormat="false" ht="12.75" hidden="false" customHeight="false" outlineLevel="0" collapsed="false">
      <c r="B2370" s="85" t="str">
        <f aca="false">FilterPk!A$15</f>
        <v>ST- MAPP</v>
      </c>
      <c r="C2370" s="13" t="n">
        <f aca="false">C2369+1</f>
        <v>2369</v>
      </c>
      <c r="D2370" s="50" t="n">
        <f aca="false">FilterPk!B$15</f>
        <v>254636.614020626</v>
      </c>
      <c r="E2370" s="50" t="n">
        <f aca="false">FilterPk!C$15</f>
        <v>795.43</v>
      </c>
      <c r="F2370" s="50" t="n">
        <f aca="false">FilterPk!D$15</f>
        <v>39596.48</v>
      </c>
      <c r="G2370" s="50" t="n">
        <f aca="false">FilterPk!E$15</f>
        <v>26009.8</v>
      </c>
      <c r="H2370" s="50" t="n">
        <f aca="false">FilterPk!F$15</f>
        <v>8238.75</v>
      </c>
      <c r="I2370" s="50" t="n">
        <f aca="false">FilterPk!G$15</f>
        <v>0</v>
      </c>
      <c r="J2370" s="50" t="n">
        <f aca="false">FilterPk!H$15</f>
        <v>0</v>
      </c>
      <c r="K2370" s="50" t="n">
        <f aca="false">FilterPk!I$15</f>
        <v>0</v>
      </c>
      <c r="L2370" s="50" t="n">
        <f aca="false">FilterPk!J$15</f>
        <v>0</v>
      </c>
      <c r="M2370" s="50" t="n">
        <f aca="false">FilterPk!K$15</f>
        <v>0</v>
      </c>
      <c r="N2370" s="50" t="n">
        <f aca="false">FilterPk!L$15</f>
        <v>74640.46</v>
      </c>
      <c r="O2370" s="50" t="n">
        <f aca="false">FilterPk!M$15</f>
        <v>0</v>
      </c>
      <c r="P2370" s="50" t="n">
        <f aca="false">FilterPk!N$15</f>
        <v>0</v>
      </c>
      <c r="Q2370" s="51" t="n">
        <f aca="false">FilterPk!O$15</f>
        <v>74640.46</v>
      </c>
    </row>
    <row r="2371" customFormat="false" ht="12.75" hidden="false" customHeight="false" outlineLevel="0" collapsed="false">
      <c r="B2371" s="85" t="str">
        <f aca="false">FilterPk!A$16</f>
        <v>ST- MAIN</v>
      </c>
      <c r="C2371" s="13" t="n">
        <f aca="false">C2370+1</f>
        <v>2370</v>
      </c>
      <c r="D2371" s="50" t="n">
        <f aca="false">FilterPk!B$16</f>
        <v>694293.253349893</v>
      </c>
      <c r="E2371" s="50" t="n">
        <f aca="false">FilterPk!C$16</f>
        <v>-2349.61</v>
      </c>
      <c r="F2371" s="50" t="n">
        <f aca="false">FilterPk!D$16</f>
        <v>15903</v>
      </c>
      <c r="G2371" s="50" t="n">
        <f aca="false">FilterPk!E$16</f>
        <v>69359.47</v>
      </c>
      <c r="H2371" s="50" t="n">
        <f aca="false">FilterPk!F$16</f>
        <v>0</v>
      </c>
      <c r="I2371" s="50" t="n">
        <f aca="false">FilterPk!G$16</f>
        <v>0</v>
      </c>
      <c r="J2371" s="50" t="n">
        <f aca="false">FilterPk!H$16</f>
        <v>0</v>
      </c>
      <c r="K2371" s="50" t="n">
        <f aca="false">FilterPk!I$16</f>
        <v>0</v>
      </c>
      <c r="L2371" s="50" t="n">
        <f aca="false">FilterPk!J$16</f>
        <v>0</v>
      </c>
      <c r="M2371" s="50" t="n">
        <f aca="false">FilterPk!K$16</f>
        <v>0</v>
      </c>
      <c r="N2371" s="50" t="n">
        <f aca="false">FilterPk!L$16</f>
        <v>82912.86</v>
      </c>
      <c r="O2371" s="50" t="n">
        <f aca="false">FilterPk!M$16</f>
        <v>0</v>
      </c>
      <c r="P2371" s="50" t="n">
        <f aca="false">FilterPk!N$16</f>
        <v>0</v>
      </c>
      <c r="Q2371" s="51" t="n">
        <f aca="false">FilterPk!O$16</f>
        <v>82912.86</v>
      </c>
    </row>
    <row r="2372" customFormat="false" ht="12.75" hidden="false" customHeight="false" outlineLevel="0" collapsed="false">
      <c r="B2372" s="85" t="str">
        <f aca="false">FilterPk!A$17</f>
        <v>MW-ANALYST</v>
      </c>
      <c r="C2372" s="13" t="n">
        <f aca="false">C2371+1</f>
        <v>2371</v>
      </c>
      <c r="D2372" s="50" t="n">
        <f aca="false">FilterPk!B$17</f>
        <v>0</v>
      </c>
      <c r="E2372" s="50" t="n">
        <f aca="false">FilterPk!C$17</f>
        <v>6363.4</v>
      </c>
      <c r="F2372" s="50" t="n">
        <f aca="false">FilterPk!D$17</f>
        <v>15838.59</v>
      </c>
      <c r="G2372" s="50" t="n">
        <f aca="false">FilterPk!E$17</f>
        <v>0</v>
      </c>
      <c r="H2372" s="50" t="n">
        <f aca="false">FilterPk!F$17</f>
        <v>0</v>
      </c>
      <c r="I2372" s="50" t="n">
        <f aca="false">FilterPk!G$17</f>
        <v>0</v>
      </c>
      <c r="J2372" s="50" t="n">
        <f aca="false">FilterPk!H$17</f>
        <v>0</v>
      </c>
      <c r="K2372" s="50" t="n">
        <f aca="false">FilterPk!I$17</f>
        <v>0</v>
      </c>
      <c r="L2372" s="50" t="n">
        <f aca="false">FilterPk!J$17</f>
        <v>0</v>
      </c>
      <c r="M2372" s="50" t="n">
        <f aca="false">FilterPk!K$17</f>
        <v>0</v>
      </c>
      <c r="N2372" s="50" t="n">
        <f aca="false">FilterPk!L$17</f>
        <v>22201.99</v>
      </c>
      <c r="O2372" s="50" t="n">
        <f aca="false">FilterPk!M$17</f>
        <v>0</v>
      </c>
      <c r="P2372" s="50" t="n">
        <f aca="false">FilterPk!N$17</f>
        <v>0</v>
      </c>
      <c r="Q2372" s="51" t="n">
        <f aca="false">FilterPk!O$17</f>
        <v>22201.99</v>
      </c>
    </row>
    <row r="2373" customFormat="false" ht="12.75" hidden="false" customHeight="false" outlineLevel="0" collapsed="false">
      <c r="B2373" s="85" t="str">
        <f aca="false">FilterPk!A$18</f>
        <v>LT-NE</v>
      </c>
      <c r="C2373" s="13" t="n">
        <f aca="false">C2372+1</f>
        <v>2372</v>
      </c>
      <c r="D2373" s="50" t="n">
        <f aca="false">FilterPk!B$18</f>
        <v>6187311.37539291</v>
      </c>
      <c r="E2373" s="50" t="n">
        <f aca="false">FilterPk!C$18</f>
        <v>-37254.47</v>
      </c>
      <c r="F2373" s="50" t="n">
        <f aca="false">FilterPk!D$18</f>
        <v>2562.91</v>
      </c>
      <c r="G2373" s="50" t="n">
        <f aca="false">FilterPk!E$18</f>
        <v>-23211.32</v>
      </c>
      <c r="H2373" s="50" t="n">
        <f aca="false">FilterPk!F$18</f>
        <v>263627.18</v>
      </c>
      <c r="I2373" s="50" t="n">
        <f aca="false">FilterPk!G$18</f>
        <v>-59813.36</v>
      </c>
      <c r="J2373" s="50" t="n">
        <f aca="false">FilterPk!H$18</f>
        <v>155752.04</v>
      </c>
      <c r="K2373" s="50" t="n">
        <f aca="false">FilterPk!I$18</f>
        <v>121018.38</v>
      </c>
      <c r="L2373" s="50" t="n">
        <f aca="false">FilterPk!J$18</f>
        <v>-53378.32</v>
      </c>
      <c r="M2373" s="50" t="n">
        <f aca="false">FilterPk!K$18</f>
        <v>995570.8</v>
      </c>
      <c r="N2373" s="50" t="n">
        <f aca="false">FilterPk!L$18</f>
        <v>1364873.84</v>
      </c>
      <c r="O2373" s="50" t="n">
        <f aca="false">FilterPk!M$18</f>
        <v>1053007.86</v>
      </c>
      <c r="P2373" s="50" t="n">
        <f aca="false">FilterPk!N$18</f>
        <v>-2593897.5</v>
      </c>
      <c r="Q2373" s="51" t="n">
        <f aca="false">FilterPk!O$18</f>
        <v>-176015.800000001</v>
      </c>
    </row>
    <row r="2374" customFormat="false" ht="12.75" hidden="false" customHeight="false" outlineLevel="0" collapsed="false">
      <c r="B2374" s="85" t="str">
        <f aca="false">FilterPk!A$19</f>
        <v>LT-PJM</v>
      </c>
      <c r="C2374" s="13" t="n">
        <f aca="false">C2373+1</f>
        <v>2373</v>
      </c>
      <c r="D2374" s="50" t="n">
        <f aca="false">FilterPk!B$19</f>
        <v>1818236.42109565</v>
      </c>
      <c r="E2374" s="50" t="n">
        <f aca="false">FilterPk!C$19</f>
        <v>25453.61</v>
      </c>
      <c r="F2374" s="50" t="n">
        <f aca="false">FilterPk!D$19</f>
        <v>45536</v>
      </c>
      <c r="G2374" s="50" t="n">
        <f aca="false">FilterPk!E$19</f>
        <v>312117.59</v>
      </c>
      <c r="H2374" s="50" t="n">
        <f aca="false">FilterPk!F$19</f>
        <v>211118</v>
      </c>
      <c r="I2374" s="50" t="n">
        <f aca="false">FilterPk!G$19</f>
        <v>0</v>
      </c>
      <c r="J2374" s="50" t="n">
        <f aca="false">FilterPk!H$19</f>
        <v>24536.25</v>
      </c>
      <c r="K2374" s="50" t="n">
        <f aca="false">FilterPk!I$19</f>
        <v>-12662.37</v>
      </c>
      <c r="L2374" s="50" t="n">
        <f aca="false">FilterPk!J$19</f>
        <v>-30078</v>
      </c>
      <c r="M2374" s="50" t="n">
        <f aca="false">FilterPk!K$19</f>
        <v>243523.27</v>
      </c>
      <c r="N2374" s="50" t="n">
        <f aca="false">FilterPk!L$19</f>
        <v>819544.35</v>
      </c>
      <c r="O2374" s="50" t="n">
        <f aca="false">FilterPk!M$19</f>
        <v>125485.18</v>
      </c>
      <c r="P2374" s="50" t="n">
        <f aca="false">FilterPk!N$19</f>
        <v>177105.54</v>
      </c>
      <c r="Q2374" s="51" t="n">
        <f aca="false">FilterPk!O$19</f>
        <v>1122135.07</v>
      </c>
    </row>
    <row r="2375" customFormat="false" ht="12.75" hidden="false" customHeight="false" outlineLevel="0" collapsed="false">
      <c r="B2375" s="85" t="str">
        <f aca="false">FilterPk!A$20</f>
        <v>LT- NY</v>
      </c>
      <c r="C2375" s="13" t="n">
        <f aca="false">C2374+1</f>
        <v>2374</v>
      </c>
      <c r="D2375" s="50" t="n">
        <f aca="false">FilterPk!B$20</f>
        <v>0</v>
      </c>
      <c r="E2375" s="50" t="n">
        <f aca="false">FilterPk!C$20</f>
        <v>-15908.51</v>
      </c>
      <c r="F2375" s="50" t="n">
        <f aca="false">FilterPk!D$20</f>
        <v>63126.67</v>
      </c>
      <c r="G2375" s="50" t="n">
        <f aca="false">FilterPk!E$20</f>
        <v>-17376.91</v>
      </c>
      <c r="H2375" s="50" t="n">
        <f aca="false">FilterPk!F$20</f>
        <v>0</v>
      </c>
      <c r="I2375" s="50" t="n">
        <f aca="false">FilterPk!G$20</f>
        <v>0</v>
      </c>
      <c r="J2375" s="50" t="n">
        <f aca="false">FilterPk!H$20</f>
        <v>0</v>
      </c>
      <c r="K2375" s="50" t="n">
        <f aca="false">FilterPk!I$20</f>
        <v>0</v>
      </c>
      <c r="L2375" s="50" t="n">
        <f aca="false">FilterPk!J$20</f>
        <v>0</v>
      </c>
      <c r="M2375" s="50" t="n">
        <f aca="false">FilterPk!K$20</f>
        <v>146381.01</v>
      </c>
      <c r="N2375" s="50" t="n">
        <f aca="false">FilterPk!L$20</f>
        <v>176222.26</v>
      </c>
      <c r="O2375" s="50" t="n">
        <f aca="false">FilterPk!M$20</f>
        <v>281909.77</v>
      </c>
      <c r="P2375" s="50" t="n">
        <f aca="false">FilterPk!N$20</f>
        <v>-177475.64</v>
      </c>
      <c r="Q2375" s="51" t="n">
        <f aca="false">FilterPk!O$20</f>
        <v>280656.39</v>
      </c>
    </row>
    <row r="2376" customFormat="false" ht="12.75" hidden="false" customHeight="false" outlineLevel="0" collapsed="false">
      <c r="B2376" s="85" t="str">
        <f aca="false">FilterPk!A$21</f>
        <v>ST- PJM</v>
      </c>
      <c r="C2376" s="13" t="n">
        <f aca="false">C2375+1</f>
        <v>2375</v>
      </c>
      <c r="D2376" s="50" t="n">
        <f aca="false">FilterPk!B$21</f>
        <v>1243093.71447674</v>
      </c>
      <c r="E2376" s="50" t="n">
        <f aca="false">FilterPk!C$21</f>
        <v>-91155.75</v>
      </c>
      <c r="F2376" s="50" t="n">
        <f aca="false">FilterPk!D$21</f>
        <v>-47515.78</v>
      </c>
      <c r="G2376" s="50" t="n">
        <f aca="false">FilterPk!E$21</f>
        <v>0</v>
      </c>
      <c r="H2376" s="50" t="n">
        <f aca="false">FilterPk!F$21</f>
        <v>0</v>
      </c>
      <c r="I2376" s="50" t="n">
        <f aca="false">FilterPk!G$21</f>
        <v>0</v>
      </c>
      <c r="J2376" s="50" t="n">
        <f aca="false">FilterPk!H$21</f>
        <v>0</v>
      </c>
      <c r="K2376" s="50" t="n">
        <f aca="false">FilterPk!I$21</f>
        <v>0</v>
      </c>
      <c r="L2376" s="50" t="n">
        <f aca="false">FilterPk!J$21</f>
        <v>0</v>
      </c>
      <c r="M2376" s="50" t="n">
        <f aca="false">FilterPk!K$21</f>
        <v>0</v>
      </c>
      <c r="N2376" s="50" t="n">
        <f aca="false">FilterPk!L$21</f>
        <v>-138671.53</v>
      </c>
      <c r="O2376" s="50" t="n">
        <f aca="false">FilterPk!M$21</f>
        <v>0</v>
      </c>
      <c r="P2376" s="50" t="n">
        <f aca="false">FilterPk!N$21</f>
        <v>0</v>
      </c>
      <c r="Q2376" s="51" t="n">
        <f aca="false">FilterPk!O$21</f>
        <v>-138671.53</v>
      </c>
    </row>
    <row r="2377" customFormat="false" ht="12.75" hidden="false" customHeight="false" outlineLevel="0" collapsed="false">
      <c r="B2377" s="85" t="str">
        <f aca="false">FilterPk!A$22</f>
        <v>ST- NENG</v>
      </c>
      <c r="C2377" s="13" t="n">
        <f aca="false">C2376+1</f>
        <v>2376</v>
      </c>
      <c r="D2377" s="50" t="n">
        <f aca="false">FilterPk!B$22</f>
        <v>539719.375927685</v>
      </c>
      <c r="E2377" s="50" t="n">
        <f aca="false">FilterPk!C$22</f>
        <v>13161.19</v>
      </c>
      <c r="F2377" s="50" t="n">
        <f aca="false">FilterPk!D$22</f>
        <v>63418.82</v>
      </c>
      <c r="G2377" s="50" t="n">
        <f aca="false">FilterPk!E$22</f>
        <v>0</v>
      </c>
      <c r="H2377" s="50" t="n">
        <f aca="false">FilterPk!F$22</f>
        <v>0</v>
      </c>
      <c r="I2377" s="50" t="n">
        <f aca="false">FilterPk!G$22</f>
        <v>0</v>
      </c>
      <c r="J2377" s="50" t="n">
        <f aca="false">FilterPk!H$22</f>
        <v>0</v>
      </c>
      <c r="K2377" s="50" t="n">
        <f aca="false">FilterPk!I$22</f>
        <v>0</v>
      </c>
      <c r="L2377" s="50" t="n">
        <f aca="false">FilterPk!J$22</f>
        <v>0</v>
      </c>
      <c r="M2377" s="50" t="n">
        <f aca="false">FilterPk!K$22</f>
        <v>0</v>
      </c>
      <c r="N2377" s="50" t="n">
        <f aca="false">FilterPk!L$22</f>
        <v>76580.01</v>
      </c>
      <c r="O2377" s="50" t="n">
        <f aca="false">FilterPk!M$22</f>
        <v>0</v>
      </c>
      <c r="P2377" s="50" t="n">
        <f aca="false">FilterPk!N$22</f>
        <v>0</v>
      </c>
      <c r="Q2377" s="51" t="n">
        <f aca="false">FilterPk!O$22</f>
        <v>76580.01</v>
      </c>
    </row>
    <row r="2378" customFormat="false" ht="12.75" hidden="false" customHeight="false" outlineLevel="0" collapsed="false">
      <c r="B2378" s="85" t="str">
        <f aca="false">FilterPk!A$23</f>
        <v>ST- NY</v>
      </c>
      <c r="C2378" s="13" t="n">
        <f aca="false">C2377+1</f>
        <v>2377</v>
      </c>
      <c r="D2378" s="50" t="n">
        <f aca="false">FilterPk!B$23</f>
        <v>251437.188425373</v>
      </c>
      <c r="E2378" s="50" t="n">
        <f aca="false">FilterPk!C$23</f>
        <v>10362.2</v>
      </c>
      <c r="F2378" s="50" t="n">
        <f aca="false">FilterPk!D$23</f>
        <v>-15838.59</v>
      </c>
      <c r="G2378" s="50" t="n">
        <f aca="false">FilterPk!E$23</f>
        <v>17339.87</v>
      </c>
      <c r="H2378" s="50" t="n">
        <f aca="false">FilterPk!F$23</f>
        <v>0</v>
      </c>
      <c r="I2378" s="50" t="n">
        <f aca="false">FilterPk!G$23</f>
        <v>0</v>
      </c>
      <c r="J2378" s="50" t="n">
        <f aca="false">FilterPk!H$23</f>
        <v>0</v>
      </c>
      <c r="K2378" s="50" t="n">
        <f aca="false">FilterPk!I$23</f>
        <v>0</v>
      </c>
      <c r="L2378" s="50" t="n">
        <f aca="false">FilterPk!J$23</f>
        <v>0</v>
      </c>
      <c r="M2378" s="50" t="n">
        <f aca="false">FilterPk!K$23</f>
        <v>0</v>
      </c>
      <c r="N2378" s="50" t="n">
        <f aca="false">FilterPk!L$23</f>
        <v>11863.48</v>
      </c>
      <c r="O2378" s="50" t="n">
        <f aca="false">FilterPk!M$23</f>
        <v>0</v>
      </c>
      <c r="P2378" s="50" t="n">
        <f aca="false">FilterPk!N$23</f>
        <v>0</v>
      </c>
      <c r="Q2378" s="51" t="n">
        <f aca="false">FilterPk!O$23</f>
        <v>11863.48</v>
      </c>
    </row>
    <row r="2379" customFormat="false" ht="12.75" hidden="false" customHeight="false" outlineLevel="0" collapsed="false">
      <c r="B2379" s="85" t="str">
        <f aca="false">FilterPk!A$24</f>
        <v>NE- PHYS</v>
      </c>
      <c r="C2379" s="13" t="n">
        <f aca="false">C2378+1</f>
        <v>2378</v>
      </c>
      <c r="D2379" s="50" t="n">
        <f aca="false">FilterPk!B$24</f>
        <v>0</v>
      </c>
      <c r="E2379" s="50" t="n">
        <f aca="false">FilterPk!C$24</f>
        <v>0</v>
      </c>
      <c r="F2379" s="50" t="n">
        <f aca="false">FilterPk!D$24</f>
        <v>0</v>
      </c>
      <c r="G2379" s="50" t="n">
        <f aca="false">FilterPk!E$24</f>
        <v>0</v>
      </c>
      <c r="H2379" s="50" t="n">
        <f aca="false">FilterPk!F$24</f>
        <v>0</v>
      </c>
      <c r="I2379" s="50" t="n">
        <f aca="false">FilterPk!G$24</f>
        <v>0</v>
      </c>
      <c r="J2379" s="50" t="n">
        <f aca="false">FilterPk!H$24</f>
        <v>0</v>
      </c>
      <c r="K2379" s="50" t="n">
        <f aca="false">FilterPk!I$24</f>
        <v>0</v>
      </c>
      <c r="L2379" s="50" t="n">
        <f aca="false">FilterPk!J$24</f>
        <v>0</v>
      </c>
      <c r="M2379" s="50" t="n">
        <f aca="false">FilterPk!K$24</f>
        <v>0</v>
      </c>
      <c r="N2379" s="50" t="n">
        <f aca="false">FilterPk!L$24</f>
        <v>0</v>
      </c>
      <c r="O2379" s="50" t="n">
        <f aca="false">FilterPk!M$24</f>
        <v>0</v>
      </c>
      <c r="P2379" s="50" t="n">
        <f aca="false">FilterPk!N$24</f>
        <v>0</v>
      </c>
      <c r="Q2379" s="51" t="n">
        <f aca="false">FilterPk!O$24</f>
        <v>0</v>
      </c>
    </row>
    <row r="2380" customFormat="false" ht="12.75" hidden="false" customHeight="false" outlineLevel="0" collapsed="false">
      <c r="B2380" s="85" t="str">
        <f aca="false">FilterPk!A$25</f>
        <v>LT-Southeast</v>
      </c>
      <c r="C2380" s="13" t="n">
        <f aca="false">C2379+1</f>
        <v>2379</v>
      </c>
      <c r="D2380" s="50" t="n">
        <f aca="false">FilterPk!B$25</f>
        <v>11411200.8859117</v>
      </c>
      <c r="E2380" s="50" t="n">
        <f aca="false">FilterPk!C$25</f>
        <v>45860.27</v>
      </c>
      <c r="F2380" s="50" t="n">
        <f aca="false">FilterPk!D$25</f>
        <v>54109.47</v>
      </c>
      <c r="G2380" s="50" t="n">
        <f aca="false">FilterPk!E$25</f>
        <v>124540.18</v>
      </c>
      <c r="H2380" s="50" t="n">
        <f aca="false">FilterPk!F$25</f>
        <v>77068.78</v>
      </c>
      <c r="I2380" s="50" t="n">
        <f aca="false">FilterPk!G$25</f>
        <v>75414.58</v>
      </c>
      <c r="J2380" s="50" t="n">
        <f aca="false">FilterPk!H$25</f>
        <v>134077.64</v>
      </c>
      <c r="K2380" s="50" t="n">
        <f aca="false">FilterPk!I$25</f>
        <v>429786.05</v>
      </c>
      <c r="L2380" s="50" t="n">
        <f aca="false">FilterPk!J$25</f>
        <v>118391.18</v>
      </c>
      <c r="M2380" s="50" t="n">
        <f aca="false">FilterPk!K$25</f>
        <v>1083243.13</v>
      </c>
      <c r="N2380" s="50" t="n">
        <f aca="false">FilterPk!L$25</f>
        <v>2142491.28</v>
      </c>
      <c r="O2380" s="50" t="n">
        <f aca="false">FilterPk!M$25</f>
        <v>344226</v>
      </c>
      <c r="P2380" s="50" t="n">
        <f aca="false">FilterPk!N$25</f>
        <v>1221747.4</v>
      </c>
      <c r="Q2380" s="51" t="n">
        <f aca="false">FilterPk!O$25</f>
        <v>3708464.68</v>
      </c>
    </row>
    <row r="2381" customFormat="false" ht="12.75" hidden="false" customHeight="false" outlineLevel="0" collapsed="false">
      <c r="B2381" s="85" t="str">
        <f aca="false">FilterPk!A$26</f>
        <v>ST-SPP</v>
      </c>
      <c r="C2381" s="13" t="n">
        <f aca="false">C2380+1</f>
        <v>2380</v>
      </c>
      <c r="D2381" s="50" t="n">
        <f aca="false">FilterPk!B$26</f>
        <v>52202.8773549933</v>
      </c>
      <c r="E2381" s="50" t="n">
        <f aca="false">FilterPk!C$26</f>
        <v>3181.7</v>
      </c>
      <c r="F2381" s="50" t="n">
        <f aca="false">FilterPk!D$26</f>
        <v>0</v>
      </c>
      <c r="G2381" s="50" t="n">
        <f aca="false">FilterPk!E$26</f>
        <v>0</v>
      </c>
      <c r="H2381" s="50" t="n">
        <f aca="false">FilterPk!F$26</f>
        <v>0</v>
      </c>
      <c r="I2381" s="50" t="n">
        <f aca="false">FilterPk!G$26</f>
        <v>0</v>
      </c>
      <c r="J2381" s="50" t="n">
        <f aca="false">FilterPk!H$26</f>
        <v>0</v>
      </c>
      <c r="K2381" s="50" t="n">
        <f aca="false">FilterPk!I$26</f>
        <v>0</v>
      </c>
      <c r="L2381" s="50" t="n">
        <f aca="false">FilterPk!J$26</f>
        <v>0</v>
      </c>
      <c r="M2381" s="50" t="n">
        <f aca="false">FilterPk!K$26</f>
        <v>0</v>
      </c>
      <c r="N2381" s="50" t="n">
        <f aca="false">FilterPk!L$26</f>
        <v>3181.7</v>
      </c>
      <c r="O2381" s="50" t="n">
        <f aca="false">FilterPk!M$26</f>
        <v>0</v>
      </c>
      <c r="P2381" s="50" t="n">
        <f aca="false">FilterPk!N$26</f>
        <v>0</v>
      </c>
      <c r="Q2381" s="51" t="n">
        <f aca="false">FilterPk!O$26</f>
        <v>3181.7</v>
      </c>
    </row>
    <row r="2382" customFormat="false" ht="12.75" hidden="false" customHeight="false" outlineLevel="0" collapsed="false">
      <c r="B2382" s="85" t="str">
        <f aca="false">FilterPk!A$27</f>
        <v>ST-SERC</v>
      </c>
      <c r="C2382" s="13" t="n">
        <f aca="false">C2381+1</f>
        <v>2381</v>
      </c>
      <c r="D2382" s="50" t="n">
        <f aca="false">FilterPk!B$27</f>
        <v>686881.973218232</v>
      </c>
      <c r="E2382" s="50" t="n">
        <f aca="false">FilterPk!C$27</f>
        <v>-12726.81</v>
      </c>
      <c r="F2382" s="50" t="n">
        <f aca="false">FilterPk!D$27</f>
        <v>-31677.19</v>
      </c>
      <c r="G2382" s="50" t="n">
        <f aca="false">FilterPk!E$27</f>
        <v>138718.93</v>
      </c>
      <c r="H2382" s="50" t="n">
        <f aca="false">FilterPk!F$27</f>
        <v>0</v>
      </c>
      <c r="I2382" s="50" t="n">
        <f aca="false">FilterPk!G$27</f>
        <v>0</v>
      </c>
      <c r="J2382" s="50" t="n">
        <f aca="false">FilterPk!H$27</f>
        <v>0</v>
      </c>
      <c r="K2382" s="50" t="n">
        <f aca="false">FilterPk!I$27</f>
        <v>0</v>
      </c>
      <c r="L2382" s="50" t="n">
        <f aca="false">FilterPk!J$27</f>
        <v>0</v>
      </c>
      <c r="M2382" s="50" t="n">
        <f aca="false">FilterPk!K$27</f>
        <v>0</v>
      </c>
      <c r="N2382" s="50" t="n">
        <f aca="false">FilterPk!L$27</f>
        <v>94314.93</v>
      </c>
      <c r="O2382" s="50" t="n">
        <f aca="false">FilterPk!M$27</f>
        <v>0</v>
      </c>
      <c r="P2382" s="50" t="n">
        <f aca="false">FilterPk!N$27</f>
        <v>0</v>
      </c>
      <c r="Q2382" s="51" t="n">
        <f aca="false">FilterPk!O$27</f>
        <v>94314.93</v>
      </c>
    </row>
    <row r="2383" customFormat="false" ht="12.75" hidden="false" customHeight="false" outlineLevel="0" collapsed="false">
      <c r="B2383" s="85" t="str">
        <f aca="false">FilterPk!A$28</f>
        <v>LT- Texas</v>
      </c>
      <c r="C2383" s="13" t="n">
        <f aca="false">C2382+1</f>
        <v>2382</v>
      </c>
      <c r="D2383" s="50" t="n">
        <f aca="false">FilterPk!B$28</f>
        <v>3826684.70313045</v>
      </c>
      <c r="E2383" s="50" t="n">
        <f aca="false">FilterPk!C$28</f>
        <v>-6382.69</v>
      </c>
      <c r="F2383" s="50" t="n">
        <f aca="false">FilterPk!D$28</f>
        <v>71634.81</v>
      </c>
      <c r="G2383" s="50" t="n">
        <f aca="false">FilterPk!E$28</f>
        <v>28710.67</v>
      </c>
      <c r="H2383" s="50" t="n">
        <f aca="false">FilterPk!F$28</f>
        <v>106726.26</v>
      </c>
      <c r="I2383" s="50" t="n">
        <f aca="false">FilterPk!G$28</f>
        <v>68401.15</v>
      </c>
      <c r="J2383" s="50" t="n">
        <f aca="false">FilterPk!H$28</f>
        <v>107963.61</v>
      </c>
      <c r="K2383" s="50" t="n">
        <f aca="false">FilterPk!I$28</f>
        <v>204731.1</v>
      </c>
      <c r="L2383" s="50" t="n">
        <f aca="false">FilterPk!J$28</f>
        <v>63773.36</v>
      </c>
      <c r="M2383" s="50" t="n">
        <f aca="false">FilterPk!K$28</f>
        <v>194039.66</v>
      </c>
      <c r="N2383" s="50" t="n">
        <f aca="false">FilterPk!L$28</f>
        <v>839597.93</v>
      </c>
      <c r="O2383" s="50" t="n">
        <f aca="false">FilterPk!M$28</f>
        <v>673610.11</v>
      </c>
      <c r="P2383" s="50" t="n">
        <f aca="false">FilterPk!N$28</f>
        <v>107208.74</v>
      </c>
      <c r="Q2383" s="51" t="n">
        <f aca="false">FilterPk!O$28</f>
        <v>1620416.78</v>
      </c>
    </row>
    <row r="2384" customFormat="false" ht="12.75" hidden="false" customHeight="false" outlineLevel="0" collapsed="false">
      <c r="B2384" s="85" t="str">
        <f aca="false">FilterPk!A$29</f>
        <v>St- Texas</v>
      </c>
      <c r="C2384" s="13" t="n">
        <f aca="false">C2383+1</f>
        <v>2383</v>
      </c>
      <c r="D2384" s="50" t="n">
        <f aca="false">FilterPk!B$29</f>
        <v>445563.239343252</v>
      </c>
      <c r="E2384" s="50" t="n">
        <f aca="false">FilterPk!C$29</f>
        <v>30194</v>
      </c>
      <c r="F2384" s="50" t="n">
        <f aca="false">FilterPk!D$29</f>
        <v>31677.19</v>
      </c>
      <c r="G2384" s="50" t="n">
        <f aca="false">FilterPk!E$29</f>
        <v>0</v>
      </c>
      <c r="H2384" s="50" t="n">
        <f aca="false">FilterPk!F$29</f>
        <v>0</v>
      </c>
      <c r="I2384" s="50" t="n">
        <f aca="false">FilterPk!G$29</f>
        <v>0</v>
      </c>
      <c r="J2384" s="50" t="n">
        <f aca="false">FilterPk!H$29</f>
        <v>0</v>
      </c>
      <c r="K2384" s="50" t="n">
        <f aca="false">FilterPk!I$29</f>
        <v>0</v>
      </c>
      <c r="L2384" s="50" t="n">
        <f aca="false">FilterPk!J$29</f>
        <v>0</v>
      </c>
      <c r="M2384" s="50" t="n">
        <f aca="false">FilterPk!K$29</f>
        <v>0</v>
      </c>
      <c r="N2384" s="50" t="n">
        <f aca="false">FilterPk!L$29</f>
        <v>61871.19</v>
      </c>
      <c r="O2384" s="50" t="n">
        <f aca="false">FilterPk!M$29</f>
        <v>0</v>
      </c>
      <c r="P2384" s="50" t="n">
        <f aca="false">FilterPk!N$29</f>
        <v>0</v>
      </c>
      <c r="Q2384" s="51" t="n">
        <f aca="false">FilterPk!O$29</f>
        <v>61871.19</v>
      </c>
    </row>
    <row r="2385" customFormat="false" ht="12.75" hidden="false" customHeight="false" outlineLevel="0" collapsed="false">
      <c r="B2385" s="85"/>
      <c r="C2385" s="13" t="n">
        <f aca="false">C2384+1</f>
        <v>2384</v>
      </c>
      <c r="D2385" s="50"/>
      <c r="E2385" s="50"/>
      <c r="F2385" s="50"/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1"/>
    </row>
    <row r="2386" customFormat="false" ht="12.75" hidden="false" customHeight="false" outlineLevel="0" collapsed="false">
      <c r="B2386" s="85" t="str">
        <f aca="false">FilterPk!A$32</f>
        <v>Gas positions</v>
      </c>
      <c r="C2386" s="13" t="n">
        <f aca="false">C2385+1</f>
        <v>2385</v>
      </c>
      <c r="D2386" s="50" t="s">
        <v>4</v>
      </c>
      <c r="E2386" s="50"/>
      <c r="F2386" s="50"/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1"/>
    </row>
    <row r="2387" customFormat="false" ht="12.75" hidden="false" customHeight="false" outlineLevel="0" collapsed="false">
      <c r="B2387" s="85" t="str">
        <f aca="false">FilterPk!A$33</f>
        <v>Kevin Presto</v>
      </c>
      <c r="C2387" s="13" t="n">
        <f aca="false">C2386+1</f>
        <v>2386</v>
      </c>
      <c r="D2387" s="50" t="n">
        <f aca="false">FilterPk!B$33</f>
        <v>0</v>
      </c>
      <c r="E2387" s="50" t="n">
        <f aca="false">FilterPk!C$33</f>
        <v>0</v>
      </c>
      <c r="F2387" s="50" t="n">
        <f aca="false">FilterPk!D$33</f>
        <v>0</v>
      </c>
      <c r="G2387" s="50" t="n">
        <f aca="false">FilterPk!E$33</f>
        <v>0</v>
      </c>
      <c r="H2387" s="50" t="n">
        <f aca="false">FilterPk!F$33</f>
        <v>148.212616</v>
      </c>
      <c r="I2387" s="50" t="n">
        <f aca="false">FilterPk!G$33</f>
        <v>152.45636</v>
      </c>
      <c r="J2387" s="50" t="n">
        <f aca="false">FilterPk!H$33</f>
        <v>146.860915</v>
      </c>
      <c r="K2387" s="50" t="n">
        <f aca="false">FilterPk!I$33</f>
        <v>301.509361</v>
      </c>
      <c r="L2387" s="50" t="n">
        <f aca="false">FilterPk!J$33</f>
        <v>144.921279</v>
      </c>
      <c r="M2387" s="50" t="n">
        <f aca="false">FilterPk!K$33</f>
        <v>149.116289</v>
      </c>
      <c r="N2387" s="50" t="n">
        <f aca="false">FilterPk!L$33</f>
        <v>1043.07682</v>
      </c>
      <c r="O2387" s="50" t="n">
        <f aca="false">FilterPk!M$33</f>
        <v>0</v>
      </c>
      <c r="P2387" s="50" t="n">
        <f aca="false">FilterPk!N$33</f>
        <v>0</v>
      </c>
      <c r="Q2387" s="51" t="n">
        <f aca="false">FilterPk!O$33</f>
        <v>1043.07682</v>
      </c>
    </row>
    <row r="2388" customFormat="false" ht="12.75" hidden="false" customHeight="false" outlineLevel="0" collapsed="false">
      <c r="B2388" s="85" t="str">
        <f aca="false">FilterPk!A$34</f>
        <v>Fletcher Sturm</v>
      </c>
      <c r="C2388" s="13" t="n">
        <f aca="false">C2387+1</f>
        <v>2387</v>
      </c>
      <c r="D2388" s="50" t="n">
        <f aca="false">FilterPk!B$34</f>
        <v>0</v>
      </c>
      <c r="E2388" s="50" t="n">
        <f aca="false">FilterPk!C$34</f>
        <v>0</v>
      </c>
      <c r="F2388" s="50" t="n">
        <f aca="false">FilterPk!D$34</f>
        <v>10.382539</v>
      </c>
      <c r="G2388" s="50" t="n">
        <f aca="false">FilterPk!E$34</f>
        <v>-372.732218</v>
      </c>
      <c r="H2388" s="50" t="n">
        <f aca="false">FilterPk!F$34</f>
        <v>-18.430041</v>
      </c>
      <c r="I2388" s="50" t="n">
        <f aca="false">FilterPk!G$34</f>
        <v>-7.519049</v>
      </c>
      <c r="J2388" s="50" t="n">
        <f aca="false">FilterPk!H$34</f>
        <v>7.209206</v>
      </c>
      <c r="K2388" s="50" t="n">
        <f aca="false">FilterPk!I$34</f>
        <v>16.283645</v>
      </c>
      <c r="L2388" s="50" t="n">
        <f aca="false">FilterPk!J$34</f>
        <v>-0.622678</v>
      </c>
      <c r="M2388" s="50" t="n">
        <f aca="false">FilterPk!K$34</f>
        <v>48.787102</v>
      </c>
      <c r="N2388" s="50" t="n">
        <f aca="false">FilterPk!L$34</f>
        <v>-316.641494</v>
      </c>
      <c r="O2388" s="50" t="n">
        <f aca="false">FilterPk!M$34</f>
        <v>137.057149</v>
      </c>
      <c r="P2388" s="50" t="n">
        <f aca="false">FilterPk!N$34</f>
        <v>0</v>
      </c>
      <c r="Q2388" s="51" t="n">
        <f aca="false">FilterPk!O$34</f>
        <v>-179.584345</v>
      </c>
    </row>
    <row r="2389" customFormat="false" ht="12.75" hidden="false" customHeight="false" outlineLevel="0" collapsed="false">
      <c r="B2389" s="85" t="str">
        <f aca="false">FilterPk!A$35</f>
        <v>Doug Gilbert-Smith</v>
      </c>
      <c r="C2389" s="13" t="n">
        <f aca="false">C2388+1</f>
        <v>2388</v>
      </c>
      <c r="D2389" s="50" t="n">
        <f aca="false">FilterPk!B$35</f>
        <v>0</v>
      </c>
      <c r="E2389" s="50" t="n">
        <f aca="false">FilterPk!C$35</f>
        <v>0</v>
      </c>
      <c r="F2389" s="50" t="n">
        <f aca="false">FilterPk!D$35</f>
        <v>-34.907</v>
      </c>
      <c r="G2389" s="50" t="n">
        <f aca="false">FilterPk!E$35</f>
        <v>38.473605</v>
      </c>
      <c r="H2389" s="50" t="n">
        <f aca="false">FilterPk!F$35</f>
        <v>-29.642523</v>
      </c>
      <c r="I2389" s="50" t="n">
        <f aca="false">FilterPk!G$35</f>
        <v>30.491272</v>
      </c>
      <c r="J2389" s="50" t="n">
        <f aca="false">FilterPk!H$35</f>
        <v>0</v>
      </c>
      <c r="K2389" s="50" t="n">
        <f aca="false">FilterPk!I$35</f>
        <v>90.452808</v>
      </c>
      <c r="L2389" s="50" t="n">
        <f aca="false">FilterPk!J$35</f>
        <v>0</v>
      </c>
      <c r="M2389" s="50" t="n">
        <f aca="false">FilterPk!K$35</f>
        <v>14.574853</v>
      </c>
      <c r="N2389" s="50" t="n">
        <f aca="false">FilterPk!L$35</f>
        <v>109.443015</v>
      </c>
      <c r="O2389" s="50" t="n">
        <f aca="false">FilterPk!M$35</f>
        <v>94.93307</v>
      </c>
      <c r="P2389" s="50" t="n">
        <f aca="false">FilterPk!N$35</f>
        <v>-157.516125</v>
      </c>
      <c r="Q2389" s="51" t="n">
        <f aca="false">FilterPk!O$35</f>
        <v>46.85996</v>
      </c>
    </row>
    <row r="2390" customFormat="false" ht="12.75" hidden="false" customHeight="false" outlineLevel="0" collapsed="false">
      <c r="B2390" s="85" t="str">
        <f aca="false">FilterPk!A$36</f>
        <v>Rogers Herndon</v>
      </c>
      <c r="C2390" s="13" t="n">
        <f aca="false">C2389+1</f>
        <v>2389</v>
      </c>
      <c r="D2390" s="50" t="n">
        <f aca="false">FilterPk!B$36</f>
        <v>0</v>
      </c>
      <c r="E2390" s="50" t="n">
        <f aca="false">FilterPk!C$36</f>
        <v>0</v>
      </c>
      <c r="F2390" s="50" t="n">
        <f aca="false">FilterPk!D$36</f>
        <v>-16.269581</v>
      </c>
      <c r="G2390" s="50" t="n">
        <f aca="false">FilterPk!E$36</f>
        <v>-36.150495</v>
      </c>
      <c r="H2390" s="50" t="n">
        <f aca="false">FilterPk!F$36</f>
        <v>-105.080472</v>
      </c>
      <c r="I2390" s="50" t="n">
        <f aca="false">FilterPk!G$36</f>
        <v>-21.496839</v>
      </c>
      <c r="J2390" s="50" t="n">
        <f aca="false">FilterPk!H$36</f>
        <v>76.011979</v>
      </c>
      <c r="K2390" s="50" t="n">
        <f aca="false">FilterPk!I$36</f>
        <v>315.376651</v>
      </c>
      <c r="L2390" s="50" t="n">
        <f aca="false">FilterPk!J$36</f>
        <v>0.622678</v>
      </c>
      <c r="M2390" s="50" t="n">
        <f aca="false">FilterPk!K$36</f>
        <v>131.855286</v>
      </c>
      <c r="N2390" s="50" t="n">
        <f aca="false">FilterPk!L$36</f>
        <v>344.869207</v>
      </c>
      <c r="O2390" s="50" t="n">
        <f aca="false">FilterPk!M$36</f>
        <v>500.495437</v>
      </c>
      <c r="P2390" s="50" t="n">
        <f aca="false">FilterPk!N$36</f>
        <v>0</v>
      </c>
      <c r="Q2390" s="51" t="n">
        <f aca="false">FilterPk!O$36</f>
        <v>845.364644</v>
      </c>
    </row>
    <row r="2391" customFormat="false" ht="12.75" hidden="false" customHeight="false" outlineLevel="0" collapsed="false">
      <c r="B2391" s="85" t="str">
        <f aca="false">FilterPk!A$37</f>
        <v>Dana Davis</v>
      </c>
      <c r="C2391" s="13" t="n">
        <f aca="false">C2390+1</f>
        <v>2390</v>
      </c>
      <c r="D2391" s="50" t="n">
        <f aca="false">FilterPk!B$37</f>
        <v>0</v>
      </c>
      <c r="E2391" s="50" t="n">
        <f aca="false">FilterPk!C$37</f>
        <v>0</v>
      </c>
      <c r="F2391" s="50" t="n">
        <f aca="false">FilterPk!D$37</f>
        <v>4.986714</v>
      </c>
      <c r="G2391" s="50" t="n">
        <f aca="false">FilterPk!E$37</f>
        <v>-10.425106</v>
      </c>
      <c r="H2391" s="50" t="n">
        <f aca="false">FilterPk!F$37</f>
        <v>34.582944</v>
      </c>
      <c r="I2391" s="50" t="n">
        <f aca="false">FilterPk!G$37</f>
        <v>31.966656</v>
      </c>
      <c r="J2391" s="50" t="n">
        <f aca="false">FilterPk!H$37</f>
        <v>34.267547</v>
      </c>
      <c r="K2391" s="50" t="n">
        <f aca="false">FilterPk!I$37</f>
        <v>70.027981</v>
      </c>
      <c r="L2391" s="50" t="n">
        <f aca="false">FilterPk!J$37</f>
        <v>33.814965</v>
      </c>
      <c r="M2391" s="50" t="n">
        <f aca="false">FilterPk!K$37</f>
        <v>44.191074</v>
      </c>
      <c r="N2391" s="50" t="n">
        <f aca="false">FilterPk!L$37</f>
        <v>243.412775</v>
      </c>
      <c r="O2391" s="50" t="n">
        <f aca="false">FilterPk!M$37</f>
        <v>27.55263</v>
      </c>
      <c r="P2391" s="50" t="n">
        <f aca="false">FilterPk!N$37</f>
        <v>0</v>
      </c>
      <c r="Q2391" s="51" t="n">
        <f aca="false">FilterPk!O$37</f>
        <v>270.965405</v>
      </c>
    </row>
    <row r="2392" customFormat="false" ht="12.75" hidden="false" customHeight="false" outlineLevel="0" collapsed="false">
      <c r="B2392" s="85" t="str">
        <f aca="false">FilterPk!A$38</f>
        <v>Tom May</v>
      </c>
      <c r="C2392" s="13" t="n">
        <f aca="false">C2391+1</f>
        <v>2391</v>
      </c>
      <c r="D2392" s="50" t="n">
        <f aca="false">FilterPk!B$38</f>
        <v>0</v>
      </c>
      <c r="E2392" s="50" t="n">
        <f aca="false">FilterPk!C$38</f>
        <v>0</v>
      </c>
      <c r="F2392" s="50" t="n">
        <f aca="false">FilterPk!D$38</f>
        <v>0</v>
      </c>
      <c r="G2392" s="50" t="n">
        <f aca="false">FilterPk!E$38</f>
        <v>0</v>
      </c>
      <c r="H2392" s="50" t="n">
        <f aca="false">FilterPk!F$38</f>
        <v>0</v>
      </c>
      <c r="I2392" s="50" t="n">
        <f aca="false">FilterPk!G$38</f>
        <v>0</v>
      </c>
      <c r="J2392" s="50" t="n">
        <f aca="false">FilterPk!H$38</f>
        <v>0</v>
      </c>
      <c r="K2392" s="50" t="n">
        <f aca="false">FilterPk!I$38</f>
        <v>0</v>
      </c>
      <c r="L2392" s="50" t="n">
        <f aca="false">FilterPk!J$38</f>
        <v>0</v>
      </c>
      <c r="M2392" s="50" t="n">
        <f aca="false">FilterPk!K$38</f>
        <v>0</v>
      </c>
      <c r="N2392" s="50" t="n">
        <f aca="false">FilterPk!L$38</f>
        <v>0</v>
      </c>
      <c r="O2392" s="50" t="n">
        <f aca="false">FilterPk!M$38</f>
        <v>0</v>
      </c>
      <c r="P2392" s="50" t="n">
        <f aca="false">FilterPk!N$38</f>
        <v>0</v>
      </c>
      <c r="Q2392" s="51" t="n">
        <f aca="false">FilterPk!O$38</f>
        <v>0</v>
      </c>
    </row>
    <row r="2393" customFormat="false" ht="12.75" hidden="false" customHeight="false" outlineLevel="0" collapsed="false">
      <c r="B2393" s="85" t="str">
        <f aca="false">FilterPk!A$39</f>
        <v>Clint Dean</v>
      </c>
      <c r="C2393" s="13" t="n">
        <f aca="false">C2392+1</f>
        <v>2392</v>
      </c>
      <c r="D2393" s="50" t="n">
        <f aca="false">FilterPk!B$39</f>
        <v>0</v>
      </c>
      <c r="E2393" s="50" t="n">
        <f aca="false">FilterPk!C$39</f>
        <v>0</v>
      </c>
      <c r="F2393" s="50" t="n">
        <f aca="false">FilterPk!D$39</f>
        <v>-27.9256</v>
      </c>
      <c r="G2393" s="50" t="n">
        <f aca="false">FilterPk!E$39</f>
        <v>0</v>
      </c>
      <c r="H2393" s="50" t="n">
        <f aca="false">FilterPk!F$39</f>
        <v>0</v>
      </c>
      <c r="I2393" s="50" t="n">
        <f aca="false">FilterPk!G$39</f>
        <v>0</v>
      </c>
      <c r="J2393" s="50" t="n">
        <f aca="false">FilterPk!H$39</f>
        <v>0</v>
      </c>
      <c r="K2393" s="50" t="n">
        <f aca="false">FilterPk!I$39</f>
        <v>0</v>
      </c>
      <c r="L2393" s="50" t="n">
        <f aca="false">FilterPk!J$39</f>
        <v>0</v>
      </c>
      <c r="M2393" s="50" t="n">
        <f aca="false">FilterPk!K$39</f>
        <v>0</v>
      </c>
      <c r="N2393" s="50" t="n">
        <f aca="false">FilterPk!L$39</f>
        <v>-27.9256</v>
      </c>
      <c r="O2393" s="50" t="n">
        <f aca="false">FilterPk!M$39</f>
        <v>0</v>
      </c>
      <c r="P2393" s="50" t="n">
        <f aca="false">FilterPk!N$39</f>
        <v>0</v>
      </c>
      <c r="Q2393" s="51" t="n">
        <f aca="false">FilterPk!O$39</f>
        <v>-27.9256</v>
      </c>
    </row>
    <row r="2394" customFormat="false" ht="12.75" hidden="false" customHeight="false" outlineLevel="0" collapsed="false">
      <c r="B2394" s="85" t="str">
        <f aca="false">FilterPk!A$40</f>
        <v>Rob Benson</v>
      </c>
      <c r="C2394" s="13" t="n">
        <f aca="false">C2393+1</f>
        <v>2393</v>
      </c>
      <c r="D2394" s="50" t="n">
        <f aca="false">FilterPk!B$40</f>
        <v>0</v>
      </c>
      <c r="E2394" s="50" t="n">
        <f aca="false">FilterPk!C$40</f>
        <v>0</v>
      </c>
      <c r="F2394" s="50" t="n">
        <f aca="false">FilterPk!D$40</f>
        <v>0</v>
      </c>
      <c r="G2394" s="50" t="n">
        <f aca="false">FilterPk!E$40</f>
        <v>-76.947211</v>
      </c>
      <c r="H2394" s="50" t="n">
        <f aca="false">FilterPk!F$40</f>
        <v>0</v>
      </c>
      <c r="I2394" s="50" t="n">
        <f aca="false">FilterPk!G$40</f>
        <v>0</v>
      </c>
      <c r="J2394" s="50" t="n">
        <f aca="false">FilterPk!H$40</f>
        <v>0</v>
      </c>
      <c r="K2394" s="50" t="n">
        <f aca="false">FilterPk!I$40</f>
        <v>0</v>
      </c>
      <c r="L2394" s="50" t="n">
        <f aca="false">FilterPk!J$40</f>
        <v>0</v>
      </c>
      <c r="M2394" s="50" t="n">
        <f aca="false">FilterPk!K$40</f>
        <v>0</v>
      </c>
      <c r="N2394" s="50" t="n">
        <f aca="false">FilterPk!L$40</f>
        <v>-76.947211</v>
      </c>
      <c r="O2394" s="50" t="n">
        <f aca="false">FilterPk!M$40</f>
        <v>0</v>
      </c>
      <c r="P2394" s="50" t="n">
        <f aca="false">FilterPk!N$40</f>
        <v>0</v>
      </c>
      <c r="Q2394" s="51" t="n">
        <f aca="false">FilterPk!O$40</f>
        <v>-76.947211</v>
      </c>
    </row>
    <row r="2395" customFormat="false" ht="12.75" hidden="false" customHeight="false" outlineLevel="0" collapsed="false">
      <c r="B2395" s="85" t="str">
        <f aca="false">FilterPk!A$41</f>
        <v>Matt Lorenz</v>
      </c>
      <c r="C2395" s="13" t="n">
        <f aca="false">C2394+1</f>
        <v>2394</v>
      </c>
      <c r="D2395" s="50" t="n">
        <f aca="false">FilterPk!B$41</f>
        <v>0</v>
      </c>
      <c r="E2395" s="50" t="n">
        <f aca="false">FilterPk!C$41</f>
        <v>0</v>
      </c>
      <c r="F2395" s="50" t="n">
        <f aca="false">FilterPk!D$41</f>
        <v>0</v>
      </c>
      <c r="G2395" s="50" t="n">
        <f aca="false">FilterPk!E$41</f>
        <v>0</v>
      </c>
      <c r="H2395" s="50" t="n">
        <f aca="false">FilterPk!F$41</f>
        <v>0</v>
      </c>
      <c r="I2395" s="50" t="n">
        <f aca="false">FilterPk!G$41</f>
        <v>0</v>
      </c>
      <c r="J2395" s="50" t="n">
        <f aca="false">FilterPk!H$41</f>
        <v>0</v>
      </c>
      <c r="K2395" s="50" t="n">
        <f aca="false">FilterPk!I$41</f>
        <v>0</v>
      </c>
      <c r="L2395" s="50" t="n">
        <f aca="false">FilterPk!J$41</f>
        <v>0</v>
      </c>
      <c r="M2395" s="50" t="n">
        <f aca="false">FilterPk!K$41</f>
        <v>0</v>
      </c>
      <c r="N2395" s="50" t="n">
        <f aca="false">FilterPk!L$41</f>
        <v>0</v>
      </c>
      <c r="O2395" s="50" t="n">
        <f aca="false">FilterPk!M$41</f>
        <v>0</v>
      </c>
      <c r="P2395" s="50" t="n">
        <f aca="false">FilterPk!N$41</f>
        <v>0</v>
      </c>
      <c r="Q2395" s="51" t="n">
        <f aca="false">FilterPk!O$41</f>
        <v>0</v>
      </c>
    </row>
    <row r="2396" customFormat="false" ht="12.75" hidden="false" customHeight="false" outlineLevel="0" collapsed="false">
      <c r="B2396" s="85" t="str">
        <f aca="false">FilterPk!A$42</f>
        <v>John Forney</v>
      </c>
      <c r="C2396" s="13" t="n">
        <f aca="false">C2395+1</f>
        <v>2395</v>
      </c>
      <c r="D2396" s="50" t="n">
        <f aca="false">FilterPk!B$42</f>
        <v>0</v>
      </c>
      <c r="E2396" s="50" t="n">
        <f aca="false">FilterPk!C$42</f>
        <v>0</v>
      </c>
      <c r="F2396" s="50" t="n">
        <f aca="false">FilterPk!D$42</f>
        <v>0</v>
      </c>
      <c r="G2396" s="50" t="n">
        <f aca="false">FilterPk!E$42</f>
        <v>0</v>
      </c>
      <c r="H2396" s="50" t="n">
        <f aca="false">FilterPk!F$42</f>
        <v>0</v>
      </c>
      <c r="I2396" s="50" t="n">
        <f aca="false">FilterPk!G$42</f>
        <v>0</v>
      </c>
      <c r="J2396" s="50" t="n">
        <f aca="false">FilterPk!H$42</f>
        <v>0</v>
      </c>
      <c r="K2396" s="50" t="n">
        <f aca="false">FilterPk!I$42</f>
        <v>0</v>
      </c>
      <c r="L2396" s="50" t="n">
        <f aca="false">FilterPk!J$42</f>
        <v>0</v>
      </c>
      <c r="M2396" s="50" t="n">
        <f aca="false">FilterPk!K$42</f>
        <v>0</v>
      </c>
      <c r="N2396" s="50" t="n">
        <f aca="false">FilterPk!L$42</f>
        <v>0</v>
      </c>
      <c r="O2396" s="50" t="n">
        <f aca="false">FilterPk!M$42</f>
        <v>0</v>
      </c>
      <c r="P2396" s="50" t="n">
        <f aca="false">FilterPk!N$42</f>
        <v>0</v>
      </c>
      <c r="Q2396" s="51" t="n">
        <f aca="false">FilterPk!O$42</f>
        <v>0</v>
      </c>
    </row>
    <row r="2397" customFormat="false" ht="12.75" hidden="false" customHeight="false" outlineLevel="0" collapsed="false">
      <c r="B2397" s="85" t="str">
        <f aca="false">FilterPk!A$43</f>
        <v>Mike Carson</v>
      </c>
      <c r="C2397" s="13" t="n">
        <f aca="false">C2396+1</f>
        <v>2396</v>
      </c>
      <c r="D2397" s="50" t="n">
        <f aca="false">FilterPk!B$43</f>
        <v>0</v>
      </c>
      <c r="E2397" s="50" t="n">
        <f aca="false">FilterPk!C$43</f>
        <v>0</v>
      </c>
      <c r="F2397" s="50" t="n">
        <f aca="false">FilterPk!D$43</f>
        <v>0</v>
      </c>
      <c r="G2397" s="50" t="n">
        <f aca="false">FilterPk!E$43</f>
        <v>0</v>
      </c>
      <c r="H2397" s="50" t="n">
        <f aca="false">FilterPk!F$43</f>
        <v>0</v>
      </c>
      <c r="I2397" s="50" t="n">
        <f aca="false">FilterPk!G$43</f>
        <v>0</v>
      </c>
      <c r="J2397" s="50" t="n">
        <f aca="false">FilterPk!H$43</f>
        <v>0</v>
      </c>
      <c r="K2397" s="50" t="n">
        <f aca="false">FilterPk!I$43</f>
        <v>0</v>
      </c>
      <c r="L2397" s="50" t="n">
        <f aca="false">FilterPk!J$43</f>
        <v>0</v>
      </c>
      <c r="M2397" s="50" t="n">
        <f aca="false">FilterPk!K$43</f>
        <v>0</v>
      </c>
      <c r="N2397" s="50" t="n">
        <f aca="false">FilterPk!L$43</f>
        <v>0</v>
      </c>
      <c r="O2397" s="50" t="n">
        <f aca="false">FilterPk!M$43</f>
        <v>0</v>
      </c>
      <c r="P2397" s="50" t="n">
        <f aca="false">FilterPk!N$43</f>
        <v>0</v>
      </c>
      <c r="Q2397" s="51" t="n">
        <f aca="false">FilterPk!O$43</f>
        <v>0</v>
      </c>
    </row>
    <row r="2398" customFormat="false" ht="12.75" hidden="false" customHeight="false" outlineLevel="0" collapsed="false">
      <c r="B2398" s="85" t="str">
        <f aca="false">FilterPk!A$44</f>
        <v>Chris Dorland</v>
      </c>
      <c r="C2398" s="13" t="n">
        <f aca="false">C2397+1</f>
        <v>2397</v>
      </c>
      <c r="D2398" s="50" t="n">
        <f aca="false">FilterPk!B$44</f>
        <v>0</v>
      </c>
      <c r="E2398" s="50" t="n">
        <f aca="false">FilterPk!C$44</f>
        <v>0</v>
      </c>
      <c r="F2398" s="50" t="n">
        <f aca="false">FilterPk!D$44</f>
        <v>0</v>
      </c>
      <c r="G2398" s="50" t="n">
        <f aca="false">FilterPk!E$44</f>
        <v>0</v>
      </c>
      <c r="H2398" s="50" t="n">
        <f aca="false">FilterPk!F$44</f>
        <v>0</v>
      </c>
      <c r="I2398" s="50" t="n">
        <f aca="false">FilterPk!G$44</f>
        <v>0</v>
      </c>
      <c r="J2398" s="50" t="n">
        <f aca="false">FilterPk!H$44</f>
        <v>0</v>
      </c>
      <c r="K2398" s="50" t="n">
        <f aca="false">FilterPk!I$44</f>
        <v>0</v>
      </c>
      <c r="L2398" s="50" t="n">
        <f aca="false">FilterPk!J$44</f>
        <v>0</v>
      </c>
      <c r="M2398" s="50" t="n">
        <f aca="false">FilterPk!K$44</f>
        <v>0</v>
      </c>
      <c r="N2398" s="50" t="n">
        <f aca="false">FilterPk!L$44</f>
        <v>0</v>
      </c>
      <c r="O2398" s="50" t="n">
        <f aca="false">FilterPk!M$44</f>
        <v>0</v>
      </c>
      <c r="P2398" s="50" t="n">
        <f aca="false">FilterPk!N$44</f>
        <v>0</v>
      </c>
      <c r="Q2398" s="51" t="n">
        <f aca="false">FilterPk!O$44</f>
        <v>0</v>
      </c>
    </row>
    <row r="2399" customFormat="false" ht="12.75" hidden="false" customHeight="false" outlineLevel="0" collapsed="false">
      <c r="B2399" s="85" t="str">
        <f aca="false">FilterPk!A$45</f>
        <v>Jeff King</v>
      </c>
      <c r="C2399" s="13" t="n">
        <f aca="false">C2398+1</f>
        <v>2398</v>
      </c>
      <c r="D2399" s="50" t="n">
        <f aca="false">FilterPk!B$45</f>
        <v>0</v>
      </c>
      <c r="E2399" s="50" t="n">
        <f aca="false">FilterPk!C$45</f>
        <v>0</v>
      </c>
      <c r="F2399" s="50" t="n">
        <f aca="false">FilterPk!D$45</f>
        <v>0</v>
      </c>
      <c r="G2399" s="50" t="n">
        <f aca="false">FilterPk!E$45</f>
        <v>0</v>
      </c>
      <c r="H2399" s="50" t="n">
        <f aca="false">FilterPk!F$45</f>
        <v>0</v>
      </c>
      <c r="I2399" s="50" t="n">
        <f aca="false">FilterPk!G$45</f>
        <v>0</v>
      </c>
      <c r="J2399" s="50" t="n">
        <f aca="false">FilterPk!H$45</f>
        <v>0</v>
      </c>
      <c r="K2399" s="50" t="n">
        <f aca="false">FilterPk!I$45</f>
        <v>0</v>
      </c>
      <c r="L2399" s="50" t="n">
        <f aca="false">FilterPk!J$45</f>
        <v>0</v>
      </c>
      <c r="M2399" s="50" t="n">
        <f aca="false">FilterPk!K$45</f>
        <v>0</v>
      </c>
      <c r="N2399" s="50" t="n">
        <f aca="false">FilterPk!L$45</f>
        <v>0</v>
      </c>
      <c r="O2399" s="50" t="n">
        <f aca="false">FilterPk!M$45</f>
        <v>0</v>
      </c>
      <c r="P2399" s="50" t="n">
        <f aca="false">FilterPk!N$45</f>
        <v>0</v>
      </c>
      <c r="Q2399" s="51" t="n">
        <f aca="false">FilterPk!O$45</f>
        <v>0</v>
      </c>
    </row>
    <row r="2400" customFormat="false" ht="12.75" hidden="false" customHeight="false" outlineLevel="0" collapsed="false">
      <c r="B2400" s="85" t="n">
        <f aca="false">FilterPk!A$46</f>
        <v>0</v>
      </c>
      <c r="C2400" s="13" t="n">
        <f aca="false">C2399+1</f>
        <v>2399</v>
      </c>
      <c r="D2400" s="50" t="n">
        <f aca="false">FilterPk!B$46</f>
        <v>0</v>
      </c>
      <c r="E2400" s="50" t="n">
        <f aca="false">FilterPk!C$46</f>
        <v>0</v>
      </c>
      <c r="F2400" s="50" t="n">
        <f aca="false">FilterPk!D$46</f>
        <v>0</v>
      </c>
      <c r="G2400" s="50" t="n">
        <f aca="false">FilterPk!E$46</f>
        <v>0</v>
      </c>
      <c r="H2400" s="50" t="n">
        <f aca="false">FilterPk!F$46</f>
        <v>0</v>
      </c>
      <c r="I2400" s="50" t="n">
        <f aca="false">FilterPk!G$46</f>
        <v>0</v>
      </c>
      <c r="J2400" s="50" t="n">
        <f aca="false">FilterPk!H$46</f>
        <v>0</v>
      </c>
      <c r="K2400" s="50" t="n">
        <f aca="false">FilterPk!I$46</f>
        <v>0</v>
      </c>
      <c r="L2400" s="50" t="n">
        <f aca="false">FilterPk!J$46</f>
        <v>0</v>
      </c>
      <c r="M2400" s="50" t="n">
        <f aca="false">FilterPk!K$46</f>
        <v>0</v>
      </c>
      <c r="N2400" s="50" t="n">
        <f aca="false">FilterPk!L$46</f>
        <v>0</v>
      </c>
      <c r="O2400" s="50" t="n">
        <f aca="false">FilterPk!M$46</f>
        <v>0</v>
      </c>
      <c r="P2400" s="50" t="n">
        <f aca="false">FilterPk!N$46</f>
        <v>0</v>
      </c>
      <c r="Q2400" s="51" t="n">
        <f aca="false">FilterPk!O$46</f>
        <v>0</v>
      </c>
    </row>
    <row r="2401" customFormat="false" ht="12.75" hidden="false" customHeight="false" outlineLevel="0" collapsed="false">
      <c r="B2401" s="87" t="n">
        <f aca="false">FilterPk!A$47</f>
        <v>0</v>
      </c>
      <c r="C2401" s="64" t="n">
        <f aca="false">C2400+1</f>
        <v>2400</v>
      </c>
      <c r="D2401" s="54" t="n">
        <f aca="false">FilterPk!B$47</f>
        <v>0</v>
      </c>
      <c r="E2401" s="54" t="n">
        <f aca="false">FilterPk!C$47</f>
        <v>0</v>
      </c>
      <c r="F2401" s="54" t="n">
        <f aca="false">FilterPk!D$47</f>
        <v>0</v>
      </c>
      <c r="G2401" s="54" t="n">
        <f aca="false">FilterPk!E$47</f>
        <v>0</v>
      </c>
      <c r="H2401" s="54" t="n">
        <f aca="false">FilterPk!F$47</f>
        <v>0</v>
      </c>
      <c r="I2401" s="54" t="n">
        <f aca="false">FilterPk!G$47</f>
        <v>0</v>
      </c>
      <c r="J2401" s="54" t="n">
        <f aca="false">FilterPk!H$47</f>
        <v>0</v>
      </c>
      <c r="K2401" s="54" t="n">
        <f aca="false">FilterPk!I$47</f>
        <v>0</v>
      </c>
      <c r="L2401" s="54" t="n">
        <f aca="false">FilterPk!J$47</f>
        <v>0</v>
      </c>
      <c r="M2401" s="54" t="n">
        <f aca="false">FilterPk!K$47</f>
        <v>0</v>
      </c>
      <c r="N2401" s="54" t="n">
        <f aca="false">FilterPk!L$47</f>
        <v>0</v>
      </c>
      <c r="O2401" s="54" t="n">
        <f aca="false">FilterPk!M$47</f>
        <v>0</v>
      </c>
      <c r="P2401" s="54" t="n">
        <f aca="false">FilterPk!N$47</f>
        <v>0</v>
      </c>
      <c r="Q2401" s="55" t="n">
        <f aca="false">FilterPk!O$47</f>
        <v>0</v>
      </c>
    </row>
    <row r="2402" customFormat="false" ht="12.75" hidden="false" customHeight="false" outlineLevel="0" collapsed="false">
      <c r="A2402" s="0" t="n">
        <f aca="false">A2362+1</f>
        <v>61</v>
      </c>
      <c r="B2402" s="57" t="n">
        <f aca="false">FilterPk!D$1</f>
        <v>36907</v>
      </c>
      <c r="C2402" s="58" t="n">
        <f aca="false">C2401+1</f>
        <v>2401</v>
      </c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83"/>
    </row>
    <row r="2403" customFormat="false" ht="12.75" hidden="false" customHeight="false" outlineLevel="0" collapsed="false">
      <c r="B2403" s="61"/>
      <c r="C2403" s="13" t="n">
        <f aca="false">C2402+1</f>
        <v>2402</v>
      </c>
      <c r="D2403" s="13"/>
      <c r="E2403" s="21" t="s">
        <v>5</v>
      </c>
      <c r="F2403" s="21" t="s">
        <v>6</v>
      </c>
      <c r="G2403" s="21" t="s">
        <v>7</v>
      </c>
      <c r="H2403" s="21" t="s">
        <v>8</v>
      </c>
      <c r="I2403" s="21" t="s">
        <v>9</v>
      </c>
      <c r="J2403" s="21" t="s">
        <v>10</v>
      </c>
      <c r="K2403" s="21" t="s">
        <v>11</v>
      </c>
      <c r="L2403" s="21" t="s">
        <v>12</v>
      </c>
      <c r="M2403" s="21" t="s">
        <v>13</v>
      </c>
      <c r="N2403" s="21" t="s">
        <v>14</v>
      </c>
      <c r="O2403" s="21" t="n">
        <v>2002</v>
      </c>
      <c r="P2403" s="21" t="s">
        <v>15</v>
      </c>
      <c r="Q2403" s="84" t="s">
        <v>16</v>
      </c>
    </row>
    <row r="2404" customFormat="false" ht="12.75" hidden="false" customHeight="false" outlineLevel="0" collapsed="false">
      <c r="B2404" s="85" t="str">
        <f aca="false">FilterPk!A$9</f>
        <v>Power positions</v>
      </c>
      <c r="C2404" s="13" t="n">
        <f aca="false">C2403+1</f>
        <v>2403</v>
      </c>
      <c r="D2404" s="13" t="s">
        <v>4</v>
      </c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86"/>
    </row>
    <row r="2405" customFormat="false" ht="12.75" hidden="false" customHeight="false" outlineLevel="0" collapsed="false">
      <c r="B2405" s="85" t="str">
        <f aca="false">FilterPk!A$10</f>
        <v>East Position</v>
      </c>
      <c r="C2405" s="13" t="n">
        <f aca="false">C2404+1</f>
        <v>2404</v>
      </c>
      <c r="D2405" s="50" t="n">
        <f aca="false">FilterPk!B$10</f>
        <v>34784396.7946123</v>
      </c>
      <c r="E2405" s="50" t="n">
        <f aca="false">FilterPk!C$10</f>
        <v>75045.54</v>
      </c>
      <c r="F2405" s="50" t="n">
        <f aca="false">FilterPk!D$10</f>
        <v>84629.15</v>
      </c>
      <c r="G2405" s="50" t="n">
        <f aca="false">FilterPk!E$10</f>
        <v>1358824.72</v>
      </c>
      <c r="H2405" s="50" t="n">
        <f aca="false">FilterPk!F$10</f>
        <v>1120662.53</v>
      </c>
      <c r="I2405" s="50" t="n">
        <f aca="false">FilterPk!G$10</f>
        <v>422841.14</v>
      </c>
      <c r="J2405" s="50" t="n">
        <f aca="false">FilterPk!H$10</f>
        <v>788810.55</v>
      </c>
      <c r="K2405" s="50" t="n">
        <f aca="false">FilterPk!I$10</f>
        <v>1076253.71</v>
      </c>
      <c r="L2405" s="50" t="n">
        <f aca="false">FilterPk!J$10</f>
        <v>363159.42</v>
      </c>
      <c r="M2405" s="50" t="n">
        <f aca="false">FilterPk!K$10</f>
        <v>5764043.19</v>
      </c>
      <c r="N2405" s="50" t="n">
        <f aca="false">FilterPk!L$10</f>
        <v>11054269.95</v>
      </c>
      <c r="O2405" s="50" t="n">
        <f aca="false">FilterPk!M$10</f>
        <v>3650317.45</v>
      </c>
      <c r="P2405" s="50" t="n">
        <f aca="false">FilterPk!N$10</f>
        <v>-1642778.44</v>
      </c>
      <c r="Q2405" s="51" t="n">
        <f aca="false">FilterPk!O$10</f>
        <v>13061808.96</v>
      </c>
    </row>
    <row r="2406" customFormat="false" ht="12.75" hidden="false" customHeight="false" outlineLevel="0" collapsed="false">
      <c r="B2406" s="85" t="str">
        <f aca="false">FilterPk!A$11</f>
        <v>East Power Mgmt</v>
      </c>
      <c r="C2406" s="13" t="n">
        <f aca="false">C2405+1</f>
        <v>2405</v>
      </c>
      <c r="D2406" s="50" t="n">
        <f aca="false">FilterPk!B$11</f>
        <v>7547347.04451418</v>
      </c>
      <c r="E2406" s="50" t="n">
        <f aca="false">FilterPk!C$11</f>
        <v>43646.27</v>
      </c>
      <c r="F2406" s="50" t="n">
        <f aca="false">FilterPk!D$11</f>
        <v>-98133.28</v>
      </c>
      <c r="G2406" s="50" t="n">
        <f aca="false">FilterPk!E$11</f>
        <v>107993.78</v>
      </c>
      <c r="H2406" s="50" t="n">
        <f aca="false">FilterPk!F$11</f>
        <v>155786.29</v>
      </c>
      <c r="I2406" s="50" t="n">
        <f aca="false">FilterPk!G$11</f>
        <v>89357.34</v>
      </c>
      <c r="J2406" s="50" t="n">
        <f aca="false">FilterPk!H$11</f>
        <v>247101.13</v>
      </c>
      <c r="K2406" s="50" t="n">
        <f aca="false">FilterPk!I$11</f>
        <v>307386.28</v>
      </c>
      <c r="L2406" s="50" t="n">
        <f aca="false">FilterPk!J$11</f>
        <v>108209.05</v>
      </c>
      <c r="M2406" s="50" t="n">
        <f aca="false">FilterPk!K$11</f>
        <v>1338376.99</v>
      </c>
      <c r="N2406" s="50" t="n">
        <f aca="false">FilterPk!L$11</f>
        <v>2299723.85</v>
      </c>
      <c r="O2406" s="50" t="n">
        <f aca="false">FilterPk!M$11</f>
        <v>606348.53</v>
      </c>
      <c r="P2406" s="50" t="n">
        <f aca="false">FilterPk!N$11</f>
        <v>61912.21</v>
      </c>
      <c r="Q2406" s="51" t="n">
        <f aca="false">FilterPk!O$11</f>
        <v>2967984.59</v>
      </c>
    </row>
    <row r="2407" customFormat="false" ht="12.75" hidden="false" customHeight="false" outlineLevel="0" collapsed="false">
      <c r="B2407" s="85" t="str">
        <f aca="false">FilterPk!A$12</f>
        <v>Long Term Options</v>
      </c>
      <c r="C2407" s="13" t="n">
        <f aca="false">C2406+1</f>
        <v>2406</v>
      </c>
      <c r="D2407" s="50" t="n">
        <f aca="false">FilterPk!B$12</f>
        <v>0</v>
      </c>
      <c r="E2407" s="50" t="n">
        <f aca="false">FilterPk!C$12</f>
        <v>0</v>
      </c>
      <c r="F2407" s="50" t="n">
        <f aca="false">FilterPk!D$12</f>
        <v>0</v>
      </c>
      <c r="G2407" s="50" t="n">
        <f aca="false">FilterPk!E$12</f>
        <v>0</v>
      </c>
      <c r="H2407" s="50" t="n">
        <f aca="false">FilterPk!F$12</f>
        <v>0</v>
      </c>
      <c r="I2407" s="50" t="n">
        <f aca="false">FilterPk!G$12</f>
        <v>0</v>
      </c>
      <c r="J2407" s="50" t="n">
        <f aca="false">FilterPk!H$12</f>
        <v>0</v>
      </c>
      <c r="K2407" s="50" t="n">
        <f aca="false">FilterPk!I$12</f>
        <v>0</v>
      </c>
      <c r="L2407" s="50" t="n">
        <f aca="false">FilterPk!J$12</f>
        <v>0</v>
      </c>
      <c r="M2407" s="50" t="n">
        <f aca="false">FilterPk!K$12</f>
        <v>0</v>
      </c>
      <c r="N2407" s="50" t="n">
        <f aca="false">FilterPk!L$12</f>
        <v>0</v>
      </c>
      <c r="O2407" s="50" t="n">
        <f aca="false">FilterPk!M$12</f>
        <v>0</v>
      </c>
      <c r="P2407" s="50" t="n">
        <f aca="false">FilterPk!N$12</f>
        <v>0</v>
      </c>
      <c r="Q2407" s="51" t="n">
        <f aca="false">FilterPk!O$12</f>
        <v>0</v>
      </c>
    </row>
    <row r="2408" customFormat="false" ht="12.75" hidden="false" customHeight="false" outlineLevel="0" collapsed="false">
      <c r="B2408" s="85" t="str">
        <f aca="false">FilterPk!A$13</f>
        <v>LT-MIDWEST</v>
      </c>
      <c r="C2408" s="13" t="n">
        <f aca="false">C2407+1</f>
        <v>2407</v>
      </c>
      <c r="D2408" s="50" t="n">
        <f aca="false">FilterPk!B$13</f>
        <v>7151089.47366245</v>
      </c>
      <c r="E2408" s="50" t="n">
        <f aca="false">FilterPk!C$13</f>
        <v>48283.08</v>
      </c>
      <c r="F2408" s="50" t="n">
        <f aca="false">FilterPk!D$13</f>
        <v>-141448.54</v>
      </c>
      <c r="G2408" s="50" t="n">
        <f aca="false">FilterPk!E$13</f>
        <v>574622.66</v>
      </c>
      <c r="H2408" s="50" t="n">
        <f aca="false">FilterPk!F$13</f>
        <v>298097.27</v>
      </c>
      <c r="I2408" s="50" t="n">
        <f aca="false">FilterPk!G$13</f>
        <v>249481.43</v>
      </c>
      <c r="J2408" s="50" t="n">
        <f aca="false">FilterPk!H$13</f>
        <v>119379.88</v>
      </c>
      <c r="K2408" s="50" t="n">
        <f aca="false">FilterPk!I$13</f>
        <v>25994.27</v>
      </c>
      <c r="L2408" s="50" t="n">
        <f aca="false">FilterPk!J$13</f>
        <v>156242.15</v>
      </c>
      <c r="M2408" s="50" t="n">
        <f aca="false">FilterPk!K$13</f>
        <v>1762908.33</v>
      </c>
      <c r="N2408" s="50" t="n">
        <f aca="false">FilterPk!L$13</f>
        <v>3093560.53</v>
      </c>
      <c r="O2408" s="50" t="n">
        <f aca="false">FilterPk!M$13</f>
        <v>565730</v>
      </c>
      <c r="P2408" s="50" t="n">
        <f aca="false">FilterPk!N$13</f>
        <v>-439379.19</v>
      </c>
      <c r="Q2408" s="51" t="n">
        <f aca="false">FilterPk!O$13</f>
        <v>3219911.34</v>
      </c>
    </row>
    <row r="2409" customFormat="false" ht="12.75" hidden="false" customHeight="false" outlineLevel="0" collapsed="false">
      <c r="B2409" s="85" t="str">
        <f aca="false">FilterPk!A$14</f>
        <v>ST-ECAR</v>
      </c>
      <c r="C2409" s="13" t="n">
        <f aca="false">C2408+1</f>
        <v>2408</v>
      </c>
      <c r="D2409" s="50" t="n">
        <f aca="false">FilterPk!B$14</f>
        <v>238101.441960815</v>
      </c>
      <c r="E2409" s="50" t="n">
        <f aca="false">FilterPk!C$14</f>
        <v>13522.23</v>
      </c>
      <c r="F2409" s="50" t="n">
        <f aca="false">FilterPk!D$14</f>
        <v>15838.59</v>
      </c>
      <c r="G2409" s="50" t="n">
        <f aca="false">FilterPk!E$14</f>
        <v>0</v>
      </c>
      <c r="H2409" s="50" t="n">
        <f aca="false">FilterPk!F$14</f>
        <v>0</v>
      </c>
      <c r="I2409" s="50" t="n">
        <f aca="false">FilterPk!G$14</f>
        <v>0</v>
      </c>
      <c r="J2409" s="50" t="n">
        <f aca="false">FilterPk!H$14</f>
        <v>0</v>
      </c>
      <c r="K2409" s="50" t="n">
        <f aca="false">FilterPk!I$14</f>
        <v>0</v>
      </c>
      <c r="L2409" s="50" t="n">
        <f aca="false">FilterPk!J$14</f>
        <v>0</v>
      </c>
      <c r="M2409" s="50" t="n">
        <f aca="false">FilterPk!K$14</f>
        <v>0</v>
      </c>
      <c r="N2409" s="50" t="n">
        <f aca="false">FilterPk!L$14</f>
        <v>29360.82</v>
      </c>
      <c r="O2409" s="50" t="n">
        <f aca="false">FilterPk!M$14</f>
        <v>0</v>
      </c>
      <c r="P2409" s="50" t="n">
        <f aca="false">FilterPk!N$14</f>
        <v>0</v>
      </c>
      <c r="Q2409" s="51" t="n">
        <f aca="false">FilterPk!O$14</f>
        <v>29360.82</v>
      </c>
    </row>
    <row r="2410" customFormat="false" ht="12.75" hidden="false" customHeight="false" outlineLevel="0" collapsed="false">
      <c r="B2410" s="85" t="str">
        <f aca="false">FilterPk!A$15</f>
        <v>ST- MAPP</v>
      </c>
      <c r="C2410" s="13" t="n">
        <f aca="false">C2409+1</f>
        <v>2409</v>
      </c>
      <c r="D2410" s="50" t="n">
        <f aca="false">FilterPk!B$15</f>
        <v>254636.614020626</v>
      </c>
      <c r="E2410" s="50" t="n">
        <f aca="false">FilterPk!C$15</f>
        <v>795.43</v>
      </c>
      <c r="F2410" s="50" t="n">
        <f aca="false">FilterPk!D$15</f>
        <v>39596.48</v>
      </c>
      <c r="G2410" s="50" t="n">
        <f aca="false">FilterPk!E$15</f>
        <v>26009.8</v>
      </c>
      <c r="H2410" s="50" t="n">
        <f aca="false">FilterPk!F$15</f>
        <v>8238.75</v>
      </c>
      <c r="I2410" s="50" t="n">
        <f aca="false">FilterPk!G$15</f>
        <v>0</v>
      </c>
      <c r="J2410" s="50" t="n">
        <f aca="false">FilterPk!H$15</f>
        <v>0</v>
      </c>
      <c r="K2410" s="50" t="n">
        <f aca="false">FilterPk!I$15</f>
        <v>0</v>
      </c>
      <c r="L2410" s="50" t="n">
        <f aca="false">FilterPk!J$15</f>
        <v>0</v>
      </c>
      <c r="M2410" s="50" t="n">
        <f aca="false">FilterPk!K$15</f>
        <v>0</v>
      </c>
      <c r="N2410" s="50" t="n">
        <f aca="false">FilterPk!L$15</f>
        <v>74640.46</v>
      </c>
      <c r="O2410" s="50" t="n">
        <f aca="false">FilterPk!M$15</f>
        <v>0</v>
      </c>
      <c r="P2410" s="50" t="n">
        <f aca="false">FilterPk!N$15</f>
        <v>0</v>
      </c>
      <c r="Q2410" s="51" t="n">
        <f aca="false">FilterPk!O$15</f>
        <v>74640.46</v>
      </c>
    </row>
    <row r="2411" customFormat="false" ht="12.75" hidden="false" customHeight="false" outlineLevel="0" collapsed="false">
      <c r="B2411" s="85" t="str">
        <f aca="false">FilterPk!A$16</f>
        <v>ST- MAIN</v>
      </c>
      <c r="C2411" s="13" t="n">
        <f aca="false">C2410+1</f>
        <v>2410</v>
      </c>
      <c r="D2411" s="50" t="n">
        <f aca="false">FilterPk!B$16</f>
        <v>694293.253349893</v>
      </c>
      <c r="E2411" s="50" t="n">
        <f aca="false">FilterPk!C$16</f>
        <v>-2349.61</v>
      </c>
      <c r="F2411" s="50" t="n">
        <f aca="false">FilterPk!D$16</f>
        <v>15903</v>
      </c>
      <c r="G2411" s="50" t="n">
        <f aca="false">FilterPk!E$16</f>
        <v>69359.47</v>
      </c>
      <c r="H2411" s="50" t="n">
        <f aca="false">FilterPk!F$16</f>
        <v>0</v>
      </c>
      <c r="I2411" s="50" t="n">
        <f aca="false">FilterPk!G$16</f>
        <v>0</v>
      </c>
      <c r="J2411" s="50" t="n">
        <f aca="false">FilterPk!H$16</f>
        <v>0</v>
      </c>
      <c r="K2411" s="50" t="n">
        <f aca="false">FilterPk!I$16</f>
        <v>0</v>
      </c>
      <c r="L2411" s="50" t="n">
        <f aca="false">FilterPk!J$16</f>
        <v>0</v>
      </c>
      <c r="M2411" s="50" t="n">
        <f aca="false">FilterPk!K$16</f>
        <v>0</v>
      </c>
      <c r="N2411" s="50" t="n">
        <f aca="false">FilterPk!L$16</f>
        <v>82912.86</v>
      </c>
      <c r="O2411" s="50" t="n">
        <f aca="false">FilterPk!M$16</f>
        <v>0</v>
      </c>
      <c r="P2411" s="50" t="n">
        <f aca="false">FilterPk!N$16</f>
        <v>0</v>
      </c>
      <c r="Q2411" s="51" t="n">
        <f aca="false">FilterPk!O$16</f>
        <v>82912.86</v>
      </c>
    </row>
    <row r="2412" customFormat="false" ht="12.75" hidden="false" customHeight="false" outlineLevel="0" collapsed="false">
      <c r="B2412" s="85" t="str">
        <f aca="false">FilterPk!A$17</f>
        <v>MW-ANALYST</v>
      </c>
      <c r="C2412" s="13" t="n">
        <f aca="false">C2411+1</f>
        <v>2411</v>
      </c>
      <c r="D2412" s="50" t="n">
        <f aca="false">FilterPk!B$17</f>
        <v>0</v>
      </c>
      <c r="E2412" s="50" t="n">
        <f aca="false">FilterPk!C$17</f>
        <v>6363.4</v>
      </c>
      <c r="F2412" s="50" t="n">
        <f aca="false">FilterPk!D$17</f>
        <v>15838.59</v>
      </c>
      <c r="G2412" s="50" t="n">
        <f aca="false">FilterPk!E$17</f>
        <v>0</v>
      </c>
      <c r="H2412" s="50" t="n">
        <f aca="false">FilterPk!F$17</f>
        <v>0</v>
      </c>
      <c r="I2412" s="50" t="n">
        <f aca="false">FilterPk!G$17</f>
        <v>0</v>
      </c>
      <c r="J2412" s="50" t="n">
        <f aca="false">FilterPk!H$17</f>
        <v>0</v>
      </c>
      <c r="K2412" s="50" t="n">
        <f aca="false">FilterPk!I$17</f>
        <v>0</v>
      </c>
      <c r="L2412" s="50" t="n">
        <f aca="false">FilterPk!J$17</f>
        <v>0</v>
      </c>
      <c r="M2412" s="50" t="n">
        <f aca="false">FilterPk!K$17</f>
        <v>0</v>
      </c>
      <c r="N2412" s="50" t="n">
        <f aca="false">FilterPk!L$17</f>
        <v>22201.99</v>
      </c>
      <c r="O2412" s="50" t="n">
        <f aca="false">FilterPk!M$17</f>
        <v>0</v>
      </c>
      <c r="P2412" s="50" t="n">
        <f aca="false">FilterPk!N$17</f>
        <v>0</v>
      </c>
      <c r="Q2412" s="51" t="n">
        <f aca="false">FilterPk!O$17</f>
        <v>22201.99</v>
      </c>
    </row>
    <row r="2413" customFormat="false" ht="12.75" hidden="false" customHeight="false" outlineLevel="0" collapsed="false">
      <c r="B2413" s="85" t="str">
        <f aca="false">FilterPk!A$18</f>
        <v>LT-NE</v>
      </c>
      <c r="C2413" s="13" t="n">
        <f aca="false">C2412+1</f>
        <v>2412</v>
      </c>
      <c r="D2413" s="50" t="n">
        <f aca="false">FilterPk!B$18</f>
        <v>6187311.37539291</v>
      </c>
      <c r="E2413" s="50" t="n">
        <f aca="false">FilterPk!C$18</f>
        <v>-37254.47</v>
      </c>
      <c r="F2413" s="50" t="n">
        <f aca="false">FilterPk!D$18</f>
        <v>2562.91</v>
      </c>
      <c r="G2413" s="50" t="n">
        <f aca="false">FilterPk!E$18</f>
        <v>-23211.32</v>
      </c>
      <c r="H2413" s="50" t="n">
        <f aca="false">FilterPk!F$18</f>
        <v>263627.18</v>
      </c>
      <c r="I2413" s="50" t="n">
        <f aca="false">FilterPk!G$18</f>
        <v>-59813.36</v>
      </c>
      <c r="J2413" s="50" t="n">
        <f aca="false">FilterPk!H$18</f>
        <v>155752.04</v>
      </c>
      <c r="K2413" s="50" t="n">
        <f aca="false">FilterPk!I$18</f>
        <v>121018.38</v>
      </c>
      <c r="L2413" s="50" t="n">
        <f aca="false">FilterPk!J$18</f>
        <v>-53378.32</v>
      </c>
      <c r="M2413" s="50" t="n">
        <f aca="false">FilterPk!K$18</f>
        <v>995570.8</v>
      </c>
      <c r="N2413" s="50" t="n">
        <f aca="false">FilterPk!L$18</f>
        <v>1364873.84</v>
      </c>
      <c r="O2413" s="50" t="n">
        <f aca="false">FilterPk!M$18</f>
        <v>1053007.86</v>
      </c>
      <c r="P2413" s="50" t="n">
        <f aca="false">FilterPk!N$18</f>
        <v>-2593897.5</v>
      </c>
      <c r="Q2413" s="51" t="n">
        <f aca="false">FilterPk!O$18</f>
        <v>-176015.800000001</v>
      </c>
    </row>
    <row r="2414" customFormat="false" ht="12.75" hidden="false" customHeight="false" outlineLevel="0" collapsed="false">
      <c r="B2414" s="85" t="str">
        <f aca="false">FilterPk!A$19</f>
        <v>LT-PJM</v>
      </c>
      <c r="C2414" s="13" t="n">
        <f aca="false">C2413+1</f>
        <v>2413</v>
      </c>
      <c r="D2414" s="50" t="n">
        <f aca="false">FilterPk!B$19</f>
        <v>1818236.42109565</v>
      </c>
      <c r="E2414" s="50" t="n">
        <f aca="false">FilterPk!C$19</f>
        <v>25453.61</v>
      </c>
      <c r="F2414" s="50" t="n">
        <f aca="false">FilterPk!D$19</f>
        <v>45536</v>
      </c>
      <c r="G2414" s="50" t="n">
        <f aca="false">FilterPk!E$19</f>
        <v>312117.59</v>
      </c>
      <c r="H2414" s="50" t="n">
        <f aca="false">FilterPk!F$19</f>
        <v>211118</v>
      </c>
      <c r="I2414" s="50" t="n">
        <f aca="false">FilterPk!G$19</f>
        <v>0</v>
      </c>
      <c r="J2414" s="50" t="n">
        <f aca="false">FilterPk!H$19</f>
        <v>24536.25</v>
      </c>
      <c r="K2414" s="50" t="n">
        <f aca="false">FilterPk!I$19</f>
        <v>-12662.37</v>
      </c>
      <c r="L2414" s="50" t="n">
        <f aca="false">FilterPk!J$19</f>
        <v>-30078</v>
      </c>
      <c r="M2414" s="50" t="n">
        <f aca="false">FilterPk!K$19</f>
        <v>243523.27</v>
      </c>
      <c r="N2414" s="50" t="n">
        <f aca="false">FilterPk!L$19</f>
        <v>819544.35</v>
      </c>
      <c r="O2414" s="50" t="n">
        <f aca="false">FilterPk!M$19</f>
        <v>125485.18</v>
      </c>
      <c r="P2414" s="50" t="n">
        <f aca="false">FilterPk!N$19</f>
        <v>177105.54</v>
      </c>
      <c r="Q2414" s="51" t="n">
        <f aca="false">FilterPk!O$19</f>
        <v>1122135.07</v>
      </c>
    </row>
    <row r="2415" customFormat="false" ht="12.75" hidden="false" customHeight="false" outlineLevel="0" collapsed="false">
      <c r="B2415" s="85" t="str">
        <f aca="false">FilterPk!A$20</f>
        <v>LT- NY</v>
      </c>
      <c r="C2415" s="13" t="n">
        <f aca="false">C2414+1</f>
        <v>2414</v>
      </c>
      <c r="D2415" s="50" t="n">
        <f aca="false">FilterPk!B$20</f>
        <v>0</v>
      </c>
      <c r="E2415" s="50" t="n">
        <f aca="false">FilterPk!C$20</f>
        <v>-15908.51</v>
      </c>
      <c r="F2415" s="50" t="n">
        <f aca="false">FilterPk!D$20</f>
        <v>63126.67</v>
      </c>
      <c r="G2415" s="50" t="n">
        <f aca="false">FilterPk!E$20</f>
        <v>-17376.91</v>
      </c>
      <c r="H2415" s="50" t="n">
        <f aca="false">FilterPk!F$20</f>
        <v>0</v>
      </c>
      <c r="I2415" s="50" t="n">
        <f aca="false">FilterPk!G$20</f>
        <v>0</v>
      </c>
      <c r="J2415" s="50" t="n">
        <f aca="false">FilterPk!H$20</f>
        <v>0</v>
      </c>
      <c r="K2415" s="50" t="n">
        <f aca="false">FilterPk!I$20</f>
        <v>0</v>
      </c>
      <c r="L2415" s="50" t="n">
        <f aca="false">FilterPk!J$20</f>
        <v>0</v>
      </c>
      <c r="M2415" s="50" t="n">
        <f aca="false">FilterPk!K$20</f>
        <v>146381.01</v>
      </c>
      <c r="N2415" s="50" t="n">
        <f aca="false">FilterPk!L$20</f>
        <v>176222.26</v>
      </c>
      <c r="O2415" s="50" t="n">
        <f aca="false">FilterPk!M$20</f>
        <v>281909.77</v>
      </c>
      <c r="P2415" s="50" t="n">
        <f aca="false">FilterPk!N$20</f>
        <v>-177475.64</v>
      </c>
      <c r="Q2415" s="51" t="n">
        <f aca="false">FilterPk!O$20</f>
        <v>280656.39</v>
      </c>
    </row>
    <row r="2416" customFormat="false" ht="12.75" hidden="false" customHeight="false" outlineLevel="0" collapsed="false">
      <c r="B2416" s="85" t="str">
        <f aca="false">FilterPk!A$21</f>
        <v>ST- PJM</v>
      </c>
      <c r="C2416" s="13" t="n">
        <f aca="false">C2415+1</f>
        <v>2415</v>
      </c>
      <c r="D2416" s="50" t="n">
        <f aca="false">FilterPk!B$21</f>
        <v>1243093.71447674</v>
      </c>
      <c r="E2416" s="50" t="n">
        <f aca="false">FilterPk!C$21</f>
        <v>-91155.75</v>
      </c>
      <c r="F2416" s="50" t="n">
        <f aca="false">FilterPk!D$21</f>
        <v>-47515.78</v>
      </c>
      <c r="G2416" s="50" t="n">
        <f aca="false">FilterPk!E$21</f>
        <v>0</v>
      </c>
      <c r="H2416" s="50" t="n">
        <f aca="false">FilterPk!F$21</f>
        <v>0</v>
      </c>
      <c r="I2416" s="50" t="n">
        <f aca="false">FilterPk!G$21</f>
        <v>0</v>
      </c>
      <c r="J2416" s="50" t="n">
        <f aca="false">FilterPk!H$21</f>
        <v>0</v>
      </c>
      <c r="K2416" s="50" t="n">
        <f aca="false">FilterPk!I$21</f>
        <v>0</v>
      </c>
      <c r="L2416" s="50" t="n">
        <f aca="false">FilterPk!J$21</f>
        <v>0</v>
      </c>
      <c r="M2416" s="50" t="n">
        <f aca="false">FilterPk!K$21</f>
        <v>0</v>
      </c>
      <c r="N2416" s="50" t="n">
        <f aca="false">FilterPk!L$21</f>
        <v>-138671.53</v>
      </c>
      <c r="O2416" s="50" t="n">
        <f aca="false">FilterPk!M$21</f>
        <v>0</v>
      </c>
      <c r="P2416" s="50" t="n">
        <f aca="false">FilterPk!N$21</f>
        <v>0</v>
      </c>
      <c r="Q2416" s="51" t="n">
        <f aca="false">FilterPk!O$21</f>
        <v>-138671.53</v>
      </c>
    </row>
    <row r="2417" customFormat="false" ht="12.75" hidden="false" customHeight="false" outlineLevel="0" collapsed="false">
      <c r="B2417" s="85" t="str">
        <f aca="false">FilterPk!A$22</f>
        <v>ST- NENG</v>
      </c>
      <c r="C2417" s="13" t="n">
        <f aca="false">C2416+1</f>
        <v>2416</v>
      </c>
      <c r="D2417" s="50" t="n">
        <f aca="false">FilterPk!B$22</f>
        <v>539719.375927685</v>
      </c>
      <c r="E2417" s="50" t="n">
        <f aca="false">FilterPk!C$22</f>
        <v>13161.19</v>
      </c>
      <c r="F2417" s="50" t="n">
        <f aca="false">FilterPk!D$22</f>
        <v>63418.82</v>
      </c>
      <c r="G2417" s="50" t="n">
        <f aca="false">FilterPk!E$22</f>
        <v>0</v>
      </c>
      <c r="H2417" s="50" t="n">
        <f aca="false">FilterPk!F$22</f>
        <v>0</v>
      </c>
      <c r="I2417" s="50" t="n">
        <f aca="false">FilterPk!G$22</f>
        <v>0</v>
      </c>
      <c r="J2417" s="50" t="n">
        <f aca="false">FilterPk!H$22</f>
        <v>0</v>
      </c>
      <c r="K2417" s="50" t="n">
        <f aca="false">FilterPk!I$22</f>
        <v>0</v>
      </c>
      <c r="L2417" s="50" t="n">
        <f aca="false">FilterPk!J$22</f>
        <v>0</v>
      </c>
      <c r="M2417" s="50" t="n">
        <f aca="false">FilterPk!K$22</f>
        <v>0</v>
      </c>
      <c r="N2417" s="50" t="n">
        <f aca="false">FilterPk!L$22</f>
        <v>76580.01</v>
      </c>
      <c r="O2417" s="50" t="n">
        <f aca="false">FilterPk!M$22</f>
        <v>0</v>
      </c>
      <c r="P2417" s="50" t="n">
        <f aca="false">FilterPk!N$22</f>
        <v>0</v>
      </c>
      <c r="Q2417" s="51" t="n">
        <f aca="false">FilterPk!O$22</f>
        <v>76580.01</v>
      </c>
    </row>
    <row r="2418" customFormat="false" ht="12.75" hidden="false" customHeight="false" outlineLevel="0" collapsed="false">
      <c r="B2418" s="85" t="str">
        <f aca="false">FilterPk!A$23</f>
        <v>ST- NY</v>
      </c>
      <c r="C2418" s="13" t="n">
        <f aca="false">C2417+1</f>
        <v>2417</v>
      </c>
      <c r="D2418" s="50" t="n">
        <f aca="false">FilterPk!B$23</f>
        <v>251437.188425373</v>
      </c>
      <c r="E2418" s="50" t="n">
        <f aca="false">FilterPk!C$23</f>
        <v>10362.2</v>
      </c>
      <c r="F2418" s="50" t="n">
        <f aca="false">FilterPk!D$23</f>
        <v>-15838.59</v>
      </c>
      <c r="G2418" s="50" t="n">
        <f aca="false">FilterPk!E$23</f>
        <v>17339.87</v>
      </c>
      <c r="H2418" s="50" t="n">
        <f aca="false">FilterPk!F$23</f>
        <v>0</v>
      </c>
      <c r="I2418" s="50" t="n">
        <f aca="false">FilterPk!G$23</f>
        <v>0</v>
      </c>
      <c r="J2418" s="50" t="n">
        <f aca="false">FilterPk!H$23</f>
        <v>0</v>
      </c>
      <c r="K2418" s="50" t="n">
        <f aca="false">FilterPk!I$23</f>
        <v>0</v>
      </c>
      <c r="L2418" s="50" t="n">
        <f aca="false">FilterPk!J$23</f>
        <v>0</v>
      </c>
      <c r="M2418" s="50" t="n">
        <f aca="false">FilterPk!K$23</f>
        <v>0</v>
      </c>
      <c r="N2418" s="50" t="n">
        <f aca="false">FilterPk!L$23</f>
        <v>11863.48</v>
      </c>
      <c r="O2418" s="50" t="n">
        <f aca="false">FilterPk!M$23</f>
        <v>0</v>
      </c>
      <c r="P2418" s="50" t="n">
        <f aca="false">FilterPk!N$23</f>
        <v>0</v>
      </c>
      <c r="Q2418" s="51" t="n">
        <f aca="false">FilterPk!O$23</f>
        <v>11863.48</v>
      </c>
    </row>
    <row r="2419" customFormat="false" ht="12.75" hidden="false" customHeight="false" outlineLevel="0" collapsed="false">
      <c r="B2419" s="85" t="str">
        <f aca="false">FilterPk!A$24</f>
        <v>NE- PHYS</v>
      </c>
      <c r="C2419" s="13" t="n">
        <f aca="false">C2418+1</f>
        <v>2418</v>
      </c>
      <c r="D2419" s="50" t="n">
        <f aca="false">FilterPk!B$24</f>
        <v>0</v>
      </c>
      <c r="E2419" s="50" t="n">
        <f aca="false">FilterPk!C$24</f>
        <v>0</v>
      </c>
      <c r="F2419" s="50" t="n">
        <f aca="false">FilterPk!D$24</f>
        <v>0</v>
      </c>
      <c r="G2419" s="50" t="n">
        <f aca="false">FilterPk!E$24</f>
        <v>0</v>
      </c>
      <c r="H2419" s="50" t="n">
        <f aca="false">FilterPk!F$24</f>
        <v>0</v>
      </c>
      <c r="I2419" s="50" t="n">
        <f aca="false">FilterPk!G$24</f>
        <v>0</v>
      </c>
      <c r="J2419" s="50" t="n">
        <f aca="false">FilterPk!H$24</f>
        <v>0</v>
      </c>
      <c r="K2419" s="50" t="n">
        <f aca="false">FilterPk!I$24</f>
        <v>0</v>
      </c>
      <c r="L2419" s="50" t="n">
        <f aca="false">FilterPk!J$24</f>
        <v>0</v>
      </c>
      <c r="M2419" s="50" t="n">
        <f aca="false">FilterPk!K$24</f>
        <v>0</v>
      </c>
      <c r="N2419" s="50" t="n">
        <f aca="false">FilterPk!L$24</f>
        <v>0</v>
      </c>
      <c r="O2419" s="50" t="n">
        <f aca="false">FilterPk!M$24</f>
        <v>0</v>
      </c>
      <c r="P2419" s="50" t="n">
        <f aca="false">FilterPk!N$24</f>
        <v>0</v>
      </c>
      <c r="Q2419" s="51" t="n">
        <f aca="false">FilterPk!O$24</f>
        <v>0</v>
      </c>
    </row>
    <row r="2420" customFormat="false" ht="12.75" hidden="false" customHeight="false" outlineLevel="0" collapsed="false">
      <c r="B2420" s="85" t="str">
        <f aca="false">FilterPk!A$25</f>
        <v>LT-Southeast</v>
      </c>
      <c r="C2420" s="13" t="n">
        <f aca="false">C2419+1</f>
        <v>2419</v>
      </c>
      <c r="D2420" s="50" t="n">
        <f aca="false">FilterPk!B$25</f>
        <v>11411200.8859117</v>
      </c>
      <c r="E2420" s="50" t="n">
        <f aca="false">FilterPk!C$25</f>
        <v>45860.27</v>
      </c>
      <c r="F2420" s="50" t="n">
        <f aca="false">FilterPk!D$25</f>
        <v>54109.47</v>
      </c>
      <c r="G2420" s="50" t="n">
        <f aca="false">FilterPk!E$25</f>
        <v>124540.18</v>
      </c>
      <c r="H2420" s="50" t="n">
        <f aca="false">FilterPk!F$25</f>
        <v>77068.78</v>
      </c>
      <c r="I2420" s="50" t="n">
        <f aca="false">FilterPk!G$25</f>
        <v>75414.58</v>
      </c>
      <c r="J2420" s="50" t="n">
        <f aca="false">FilterPk!H$25</f>
        <v>134077.64</v>
      </c>
      <c r="K2420" s="50" t="n">
        <f aca="false">FilterPk!I$25</f>
        <v>429786.05</v>
      </c>
      <c r="L2420" s="50" t="n">
        <f aca="false">FilterPk!J$25</f>
        <v>118391.18</v>
      </c>
      <c r="M2420" s="50" t="n">
        <f aca="false">FilterPk!K$25</f>
        <v>1083243.13</v>
      </c>
      <c r="N2420" s="50" t="n">
        <f aca="false">FilterPk!L$25</f>
        <v>2142491.28</v>
      </c>
      <c r="O2420" s="50" t="n">
        <f aca="false">FilterPk!M$25</f>
        <v>344226</v>
      </c>
      <c r="P2420" s="50" t="n">
        <f aca="false">FilterPk!N$25</f>
        <v>1221747.4</v>
      </c>
      <c r="Q2420" s="51" t="n">
        <f aca="false">FilterPk!O$25</f>
        <v>3708464.68</v>
      </c>
    </row>
    <row r="2421" customFormat="false" ht="12.75" hidden="false" customHeight="false" outlineLevel="0" collapsed="false">
      <c r="B2421" s="85" t="str">
        <f aca="false">FilterPk!A$26</f>
        <v>ST-SPP</v>
      </c>
      <c r="C2421" s="13" t="n">
        <f aca="false">C2420+1</f>
        <v>2420</v>
      </c>
      <c r="D2421" s="50" t="n">
        <f aca="false">FilterPk!B$26</f>
        <v>52202.8773549933</v>
      </c>
      <c r="E2421" s="50" t="n">
        <f aca="false">FilterPk!C$26</f>
        <v>3181.7</v>
      </c>
      <c r="F2421" s="50" t="n">
        <f aca="false">FilterPk!D$26</f>
        <v>0</v>
      </c>
      <c r="G2421" s="50" t="n">
        <f aca="false">FilterPk!E$26</f>
        <v>0</v>
      </c>
      <c r="H2421" s="50" t="n">
        <f aca="false">FilterPk!F$26</f>
        <v>0</v>
      </c>
      <c r="I2421" s="50" t="n">
        <f aca="false">FilterPk!G$26</f>
        <v>0</v>
      </c>
      <c r="J2421" s="50" t="n">
        <f aca="false">FilterPk!H$26</f>
        <v>0</v>
      </c>
      <c r="K2421" s="50" t="n">
        <f aca="false">FilterPk!I$26</f>
        <v>0</v>
      </c>
      <c r="L2421" s="50" t="n">
        <f aca="false">FilterPk!J$26</f>
        <v>0</v>
      </c>
      <c r="M2421" s="50" t="n">
        <f aca="false">FilterPk!K$26</f>
        <v>0</v>
      </c>
      <c r="N2421" s="50" t="n">
        <f aca="false">FilterPk!L$26</f>
        <v>3181.7</v>
      </c>
      <c r="O2421" s="50" t="n">
        <f aca="false">FilterPk!M$26</f>
        <v>0</v>
      </c>
      <c r="P2421" s="50" t="n">
        <f aca="false">FilterPk!N$26</f>
        <v>0</v>
      </c>
      <c r="Q2421" s="51" t="n">
        <f aca="false">FilterPk!O$26</f>
        <v>3181.7</v>
      </c>
    </row>
    <row r="2422" customFormat="false" ht="12.75" hidden="false" customHeight="false" outlineLevel="0" collapsed="false">
      <c r="B2422" s="85" t="str">
        <f aca="false">FilterPk!A$27</f>
        <v>ST-SERC</v>
      </c>
      <c r="C2422" s="13" t="n">
        <f aca="false">C2421+1</f>
        <v>2421</v>
      </c>
      <c r="D2422" s="50" t="n">
        <f aca="false">FilterPk!B$27</f>
        <v>686881.973218232</v>
      </c>
      <c r="E2422" s="50" t="n">
        <f aca="false">FilterPk!C$27</f>
        <v>-12726.81</v>
      </c>
      <c r="F2422" s="50" t="n">
        <f aca="false">FilterPk!D$27</f>
        <v>-31677.19</v>
      </c>
      <c r="G2422" s="50" t="n">
        <f aca="false">FilterPk!E$27</f>
        <v>138718.93</v>
      </c>
      <c r="H2422" s="50" t="n">
        <f aca="false">FilterPk!F$27</f>
        <v>0</v>
      </c>
      <c r="I2422" s="50" t="n">
        <f aca="false">FilterPk!G$27</f>
        <v>0</v>
      </c>
      <c r="J2422" s="50" t="n">
        <f aca="false">FilterPk!H$27</f>
        <v>0</v>
      </c>
      <c r="K2422" s="50" t="n">
        <f aca="false">FilterPk!I$27</f>
        <v>0</v>
      </c>
      <c r="L2422" s="50" t="n">
        <f aca="false">FilterPk!J$27</f>
        <v>0</v>
      </c>
      <c r="M2422" s="50" t="n">
        <f aca="false">FilterPk!K$27</f>
        <v>0</v>
      </c>
      <c r="N2422" s="50" t="n">
        <f aca="false">FilterPk!L$27</f>
        <v>94314.93</v>
      </c>
      <c r="O2422" s="50" t="n">
        <f aca="false">FilterPk!M$27</f>
        <v>0</v>
      </c>
      <c r="P2422" s="50" t="n">
        <f aca="false">FilterPk!N$27</f>
        <v>0</v>
      </c>
      <c r="Q2422" s="51" t="n">
        <f aca="false">FilterPk!O$27</f>
        <v>94314.93</v>
      </c>
    </row>
    <row r="2423" customFormat="false" ht="12.75" hidden="false" customHeight="false" outlineLevel="0" collapsed="false">
      <c r="B2423" s="85" t="str">
        <f aca="false">FilterPk!A$28</f>
        <v>LT- Texas</v>
      </c>
      <c r="C2423" s="13" t="n">
        <f aca="false">C2422+1</f>
        <v>2422</v>
      </c>
      <c r="D2423" s="50" t="n">
        <f aca="false">FilterPk!B$28</f>
        <v>3826684.70313045</v>
      </c>
      <c r="E2423" s="50" t="n">
        <f aca="false">FilterPk!C$28</f>
        <v>-6382.69</v>
      </c>
      <c r="F2423" s="50" t="n">
        <f aca="false">FilterPk!D$28</f>
        <v>71634.81</v>
      </c>
      <c r="G2423" s="50" t="n">
        <f aca="false">FilterPk!E$28</f>
        <v>28710.67</v>
      </c>
      <c r="H2423" s="50" t="n">
        <f aca="false">FilterPk!F$28</f>
        <v>106726.26</v>
      </c>
      <c r="I2423" s="50" t="n">
        <f aca="false">FilterPk!G$28</f>
        <v>68401.15</v>
      </c>
      <c r="J2423" s="50" t="n">
        <f aca="false">FilterPk!H$28</f>
        <v>107963.61</v>
      </c>
      <c r="K2423" s="50" t="n">
        <f aca="false">FilterPk!I$28</f>
        <v>204731.1</v>
      </c>
      <c r="L2423" s="50" t="n">
        <f aca="false">FilterPk!J$28</f>
        <v>63773.36</v>
      </c>
      <c r="M2423" s="50" t="n">
        <f aca="false">FilterPk!K$28</f>
        <v>194039.66</v>
      </c>
      <c r="N2423" s="50" t="n">
        <f aca="false">FilterPk!L$28</f>
        <v>839597.93</v>
      </c>
      <c r="O2423" s="50" t="n">
        <f aca="false">FilterPk!M$28</f>
        <v>673610.11</v>
      </c>
      <c r="P2423" s="50" t="n">
        <f aca="false">FilterPk!N$28</f>
        <v>107208.74</v>
      </c>
      <c r="Q2423" s="51" t="n">
        <f aca="false">FilterPk!O$28</f>
        <v>1620416.78</v>
      </c>
    </row>
    <row r="2424" customFormat="false" ht="12.75" hidden="false" customHeight="false" outlineLevel="0" collapsed="false">
      <c r="B2424" s="85" t="str">
        <f aca="false">FilterPk!A$29</f>
        <v>St- Texas</v>
      </c>
      <c r="C2424" s="13" t="n">
        <f aca="false">C2423+1</f>
        <v>2423</v>
      </c>
      <c r="D2424" s="50" t="n">
        <f aca="false">FilterPk!B$29</f>
        <v>445563.239343252</v>
      </c>
      <c r="E2424" s="50" t="n">
        <f aca="false">FilterPk!C$29</f>
        <v>30194</v>
      </c>
      <c r="F2424" s="50" t="n">
        <f aca="false">FilterPk!D$29</f>
        <v>31677.19</v>
      </c>
      <c r="G2424" s="50" t="n">
        <f aca="false">FilterPk!E$29</f>
        <v>0</v>
      </c>
      <c r="H2424" s="50" t="n">
        <f aca="false">FilterPk!F$29</f>
        <v>0</v>
      </c>
      <c r="I2424" s="50" t="n">
        <f aca="false">FilterPk!G$29</f>
        <v>0</v>
      </c>
      <c r="J2424" s="50" t="n">
        <f aca="false">FilterPk!H$29</f>
        <v>0</v>
      </c>
      <c r="K2424" s="50" t="n">
        <f aca="false">FilterPk!I$29</f>
        <v>0</v>
      </c>
      <c r="L2424" s="50" t="n">
        <f aca="false">FilterPk!J$29</f>
        <v>0</v>
      </c>
      <c r="M2424" s="50" t="n">
        <f aca="false">FilterPk!K$29</f>
        <v>0</v>
      </c>
      <c r="N2424" s="50" t="n">
        <f aca="false">FilterPk!L$29</f>
        <v>61871.19</v>
      </c>
      <c r="O2424" s="50" t="n">
        <f aca="false">FilterPk!M$29</f>
        <v>0</v>
      </c>
      <c r="P2424" s="50" t="n">
        <f aca="false">FilterPk!N$29</f>
        <v>0</v>
      </c>
      <c r="Q2424" s="51" t="n">
        <f aca="false">FilterPk!O$29</f>
        <v>61871.19</v>
      </c>
    </row>
    <row r="2425" customFormat="false" ht="12.75" hidden="false" customHeight="false" outlineLevel="0" collapsed="false">
      <c r="B2425" s="85"/>
      <c r="C2425" s="13" t="n">
        <f aca="false">C2424+1</f>
        <v>2424</v>
      </c>
      <c r="D2425" s="50"/>
      <c r="E2425" s="50"/>
      <c r="F2425" s="50"/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1"/>
    </row>
    <row r="2426" customFormat="false" ht="12.75" hidden="false" customHeight="false" outlineLevel="0" collapsed="false">
      <c r="B2426" s="85" t="str">
        <f aca="false">FilterPk!A$32</f>
        <v>Gas positions</v>
      </c>
      <c r="C2426" s="13" t="n">
        <f aca="false">C2425+1</f>
        <v>2425</v>
      </c>
      <c r="D2426" s="50" t="s">
        <v>4</v>
      </c>
      <c r="E2426" s="50"/>
      <c r="F2426" s="50"/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1"/>
    </row>
    <row r="2427" customFormat="false" ht="12.75" hidden="false" customHeight="false" outlineLevel="0" collapsed="false">
      <c r="B2427" s="85" t="str">
        <f aca="false">FilterPk!A$33</f>
        <v>Kevin Presto</v>
      </c>
      <c r="C2427" s="13" t="n">
        <f aca="false">C2426+1</f>
        <v>2426</v>
      </c>
      <c r="D2427" s="50" t="n">
        <f aca="false">FilterPk!B$33</f>
        <v>0</v>
      </c>
      <c r="E2427" s="50" t="n">
        <f aca="false">FilterPk!C$33</f>
        <v>0</v>
      </c>
      <c r="F2427" s="50" t="n">
        <f aca="false">FilterPk!D$33</f>
        <v>0</v>
      </c>
      <c r="G2427" s="50" t="n">
        <f aca="false">FilterPk!E$33</f>
        <v>0</v>
      </c>
      <c r="H2427" s="50" t="n">
        <f aca="false">FilterPk!F$33</f>
        <v>148.212616</v>
      </c>
      <c r="I2427" s="50" t="n">
        <f aca="false">FilterPk!G$33</f>
        <v>152.45636</v>
      </c>
      <c r="J2427" s="50" t="n">
        <f aca="false">FilterPk!H$33</f>
        <v>146.860915</v>
      </c>
      <c r="K2427" s="50" t="n">
        <f aca="false">FilterPk!I$33</f>
        <v>301.509361</v>
      </c>
      <c r="L2427" s="50" t="n">
        <f aca="false">FilterPk!J$33</f>
        <v>144.921279</v>
      </c>
      <c r="M2427" s="50" t="n">
        <f aca="false">FilterPk!K$33</f>
        <v>149.116289</v>
      </c>
      <c r="N2427" s="50" t="n">
        <f aca="false">FilterPk!L$33</f>
        <v>1043.07682</v>
      </c>
      <c r="O2427" s="50" t="n">
        <f aca="false">FilterPk!M$33</f>
        <v>0</v>
      </c>
      <c r="P2427" s="50" t="n">
        <f aca="false">FilterPk!N$33</f>
        <v>0</v>
      </c>
      <c r="Q2427" s="51" t="n">
        <f aca="false">FilterPk!O$33</f>
        <v>1043.07682</v>
      </c>
    </row>
    <row r="2428" customFormat="false" ht="12.75" hidden="false" customHeight="false" outlineLevel="0" collapsed="false">
      <c r="B2428" s="85" t="str">
        <f aca="false">FilterPk!A$34</f>
        <v>Fletcher Sturm</v>
      </c>
      <c r="C2428" s="13" t="n">
        <f aca="false">C2427+1</f>
        <v>2427</v>
      </c>
      <c r="D2428" s="50" t="n">
        <f aca="false">FilterPk!B$34</f>
        <v>0</v>
      </c>
      <c r="E2428" s="50" t="n">
        <f aca="false">FilterPk!C$34</f>
        <v>0</v>
      </c>
      <c r="F2428" s="50" t="n">
        <f aca="false">FilterPk!D$34</f>
        <v>10.382539</v>
      </c>
      <c r="G2428" s="50" t="n">
        <f aca="false">FilterPk!E$34</f>
        <v>-372.732218</v>
      </c>
      <c r="H2428" s="50" t="n">
        <f aca="false">FilterPk!F$34</f>
        <v>-18.430041</v>
      </c>
      <c r="I2428" s="50" t="n">
        <f aca="false">FilterPk!G$34</f>
        <v>-7.519049</v>
      </c>
      <c r="J2428" s="50" t="n">
        <f aca="false">FilterPk!H$34</f>
        <v>7.209206</v>
      </c>
      <c r="K2428" s="50" t="n">
        <f aca="false">FilterPk!I$34</f>
        <v>16.283645</v>
      </c>
      <c r="L2428" s="50" t="n">
        <f aca="false">FilterPk!J$34</f>
        <v>-0.622678</v>
      </c>
      <c r="M2428" s="50" t="n">
        <f aca="false">FilterPk!K$34</f>
        <v>48.787102</v>
      </c>
      <c r="N2428" s="50" t="n">
        <f aca="false">FilterPk!L$34</f>
        <v>-316.641494</v>
      </c>
      <c r="O2428" s="50" t="n">
        <f aca="false">FilterPk!M$34</f>
        <v>137.057149</v>
      </c>
      <c r="P2428" s="50" t="n">
        <f aca="false">FilterPk!N$34</f>
        <v>0</v>
      </c>
      <c r="Q2428" s="51" t="n">
        <f aca="false">FilterPk!O$34</f>
        <v>-179.584345</v>
      </c>
    </row>
    <row r="2429" customFormat="false" ht="12.75" hidden="false" customHeight="false" outlineLevel="0" collapsed="false">
      <c r="B2429" s="85" t="str">
        <f aca="false">FilterPk!A$35</f>
        <v>Doug Gilbert-Smith</v>
      </c>
      <c r="C2429" s="13" t="n">
        <f aca="false">C2428+1</f>
        <v>2428</v>
      </c>
      <c r="D2429" s="50" t="n">
        <f aca="false">FilterPk!B$35</f>
        <v>0</v>
      </c>
      <c r="E2429" s="50" t="n">
        <f aca="false">FilterPk!C$35</f>
        <v>0</v>
      </c>
      <c r="F2429" s="50" t="n">
        <f aca="false">FilterPk!D$35</f>
        <v>-34.907</v>
      </c>
      <c r="G2429" s="50" t="n">
        <f aca="false">FilterPk!E$35</f>
        <v>38.473605</v>
      </c>
      <c r="H2429" s="50" t="n">
        <f aca="false">FilterPk!F$35</f>
        <v>-29.642523</v>
      </c>
      <c r="I2429" s="50" t="n">
        <f aca="false">FilterPk!G$35</f>
        <v>30.491272</v>
      </c>
      <c r="J2429" s="50" t="n">
        <f aca="false">FilterPk!H$35</f>
        <v>0</v>
      </c>
      <c r="K2429" s="50" t="n">
        <f aca="false">FilterPk!I$35</f>
        <v>90.452808</v>
      </c>
      <c r="L2429" s="50" t="n">
        <f aca="false">FilterPk!J$35</f>
        <v>0</v>
      </c>
      <c r="M2429" s="50" t="n">
        <f aca="false">FilterPk!K$35</f>
        <v>14.574853</v>
      </c>
      <c r="N2429" s="50" t="n">
        <f aca="false">FilterPk!L$35</f>
        <v>109.443015</v>
      </c>
      <c r="O2429" s="50" t="n">
        <f aca="false">FilterPk!M$35</f>
        <v>94.93307</v>
      </c>
      <c r="P2429" s="50" t="n">
        <f aca="false">FilterPk!N$35</f>
        <v>-157.516125</v>
      </c>
      <c r="Q2429" s="51" t="n">
        <f aca="false">FilterPk!O$35</f>
        <v>46.85996</v>
      </c>
    </row>
    <row r="2430" customFormat="false" ht="12.75" hidden="false" customHeight="false" outlineLevel="0" collapsed="false">
      <c r="B2430" s="85" t="str">
        <f aca="false">FilterPk!A$36</f>
        <v>Rogers Herndon</v>
      </c>
      <c r="C2430" s="13" t="n">
        <f aca="false">C2429+1</f>
        <v>2429</v>
      </c>
      <c r="D2430" s="50" t="n">
        <f aca="false">FilterPk!B$36</f>
        <v>0</v>
      </c>
      <c r="E2430" s="50" t="n">
        <f aca="false">FilterPk!C$36</f>
        <v>0</v>
      </c>
      <c r="F2430" s="50" t="n">
        <f aca="false">FilterPk!D$36</f>
        <v>-16.269581</v>
      </c>
      <c r="G2430" s="50" t="n">
        <f aca="false">FilterPk!E$36</f>
        <v>-36.150495</v>
      </c>
      <c r="H2430" s="50" t="n">
        <f aca="false">FilterPk!F$36</f>
        <v>-105.080472</v>
      </c>
      <c r="I2430" s="50" t="n">
        <f aca="false">FilterPk!G$36</f>
        <v>-21.496839</v>
      </c>
      <c r="J2430" s="50" t="n">
        <f aca="false">FilterPk!H$36</f>
        <v>76.011979</v>
      </c>
      <c r="K2430" s="50" t="n">
        <f aca="false">FilterPk!I$36</f>
        <v>315.376651</v>
      </c>
      <c r="L2430" s="50" t="n">
        <f aca="false">FilterPk!J$36</f>
        <v>0.622678</v>
      </c>
      <c r="M2430" s="50" t="n">
        <f aca="false">FilterPk!K$36</f>
        <v>131.855286</v>
      </c>
      <c r="N2430" s="50" t="n">
        <f aca="false">FilterPk!L$36</f>
        <v>344.869207</v>
      </c>
      <c r="O2430" s="50" t="n">
        <f aca="false">FilterPk!M$36</f>
        <v>500.495437</v>
      </c>
      <c r="P2430" s="50" t="n">
        <f aca="false">FilterPk!N$36</f>
        <v>0</v>
      </c>
      <c r="Q2430" s="51" t="n">
        <f aca="false">FilterPk!O$36</f>
        <v>845.364644</v>
      </c>
    </row>
    <row r="2431" customFormat="false" ht="12.75" hidden="false" customHeight="false" outlineLevel="0" collapsed="false">
      <c r="B2431" s="85" t="str">
        <f aca="false">FilterPk!A$37</f>
        <v>Dana Davis</v>
      </c>
      <c r="C2431" s="13" t="n">
        <f aca="false">C2430+1</f>
        <v>2430</v>
      </c>
      <c r="D2431" s="50" t="n">
        <f aca="false">FilterPk!B$37</f>
        <v>0</v>
      </c>
      <c r="E2431" s="50" t="n">
        <f aca="false">FilterPk!C$37</f>
        <v>0</v>
      </c>
      <c r="F2431" s="50" t="n">
        <f aca="false">FilterPk!D$37</f>
        <v>4.986714</v>
      </c>
      <c r="G2431" s="50" t="n">
        <f aca="false">FilterPk!E$37</f>
        <v>-10.425106</v>
      </c>
      <c r="H2431" s="50" t="n">
        <f aca="false">FilterPk!F$37</f>
        <v>34.582944</v>
      </c>
      <c r="I2431" s="50" t="n">
        <f aca="false">FilterPk!G$37</f>
        <v>31.966656</v>
      </c>
      <c r="J2431" s="50" t="n">
        <f aca="false">FilterPk!H$37</f>
        <v>34.267547</v>
      </c>
      <c r="K2431" s="50" t="n">
        <f aca="false">FilterPk!I$37</f>
        <v>70.027981</v>
      </c>
      <c r="L2431" s="50" t="n">
        <f aca="false">FilterPk!J$37</f>
        <v>33.814965</v>
      </c>
      <c r="M2431" s="50" t="n">
        <f aca="false">FilterPk!K$37</f>
        <v>44.191074</v>
      </c>
      <c r="N2431" s="50" t="n">
        <f aca="false">FilterPk!L$37</f>
        <v>243.412775</v>
      </c>
      <c r="O2431" s="50" t="n">
        <f aca="false">FilterPk!M$37</f>
        <v>27.55263</v>
      </c>
      <c r="P2431" s="50" t="n">
        <f aca="false">FilterPk!N$37</f>
        <v>0</v>
      </c>
      <c r="Q2431" s="51" t="n">
        <f aca="false">FilterPk!O$37</f>
        <v>270.965405</v>
      </c>
    </row>
    <row r="2432" customFormat="false" ht="12.75" hidden="false" customHeight="false" outlineLevel="0" collapsed="false">
      <c r="B2432" s="85" t="str">
        <f aca="false">FilterPk!A$38</f>
        <v>Tom May</v>
      </c>
      <c r="C2432" s="13" t="n">
        <f aca="false">C2431+1</f>
        <v>2431</v>
      </c>
      <c r="D2432" s="50" t="n">
        <f aca="false">FilterPk!B$38</f>
        <v>0</v>
      </c>
      <c r="E2432" s="50" t="n">
        <f aca="false">FilterPk!C$38</f>
        <v>0</v>
      </c>
      <c r="F2432" s="50" t="n">
        <f aca="false">FilterPk!D$38</f>
        <v>0</v>
      </c>
      <c r="G2432" s="50" t="n">
        <f aca="false">FilterPk!E$38</f>
        <v>0</v>
      </c>
      <c r="H2432" s="50" t="n">
        <f aca="false">FilterPk!F$38</f>
        <v>0</v>
      </c>
      <c r="I2432" s="50" t="n">
        <f aca="false">FilterPk!G$38</f>
        <v>0</v>
      </c>
      <c r="J2432" s="50" t="n">
        <f aca="false">FilterPk!H$38</f>
        <v>0</v>
      </c>
      <c r="K2432" s="50" t="n">
        <f aca="false">FilterPk!I$38</f>
        <v>0</v>
      </c>
      <c r="L2432" s="50" t="n">
        <f aca="false">FilterPk!J$38</f>
        <v>0</v>
      </c>
      <c r="M2432" s="50" t="n">
        <f aca="false">FilterPk!K$38</f>
        <v>0</v>
      </c>
      <c r="N2432" s="50" t="n">
        <f aca="false">FilterPk!L$38</f>
        <v>0</v>
      </c>
      <c r="O2432" s="50" t="n">
        <f aca="false">FilterPk!M$38</f>
        <v>0</v>
      </c>
      <c r="P2432" s="50" t="n">
        <f aca="false">FilterPk!N$38</f>
        <v>0</v>
      </c>
      <c r="Q2432" s="51" t="n">
        <f aca="false">FilterPk!O$38</f>
        <v>0</v>
      </c>
    </row>
    <row r="2433" customFormat="false" ht="12.75" hidden="false" customHeight="false" outlineLevel="0" collapsed="false">
      <c r="B2433" s="85" t="str">
        <f aca="false">FilterPk!A$39</f>
        <v>Clint Dean</v>
      </c>
      <c r="C2433" s="13" t="n">
        <f aca="false">C2432+1</f>
        <v>2432</v>
      </c>
      <c r="D2433" s="50" t="n">
        <f aca="false">FilterPk!B$39</f>
        <v>0</v>
      </c>
      <c r="E2433" s="50" t="n">
        <f aca="false">FilterPk!C$39</f>
        <v>0</v>
      </c>
      <c r="F2433" s="50" t="n">
        <f aca="false">FilterPk!D$39</f>
        <v>-27.9256</v>
      </c>
      <c r="G2433" s="50" t="n">
        <f aca="false">FilterPk!E$39</f>
        <v>0</v>
      </c>
      <c r="H2433" s="50" t="n">
        <f aca="false">FilterPk!F$39</f>
        <v>0</v>
      </c>
      <c r="I2433" s="50" t="n">
        <f aca="false">FilterPk!G$39</f>
        <v>0</v>
      </c>
      <c r="J2433" s="50" t="n">
        <f aca="false">FilterPk!H$39</f>
        <v>0</v>
      </c>
      <c r="K2433" s="50" t="n">
        <f aca="false">FilterPk!I$39</f>
        <v>0</v>
      </c>
      <c r="L2433" s="50" t="n">
        <f aca="false">FilterPk!J$39</f>
        <v>0</v>
      </c>
      <c r="M2433" s="50" t="n">
        <f aca="false">FilterPk!K$39</f>
        <v>0</v>
      </c>
      <c r="N2433" s="50" t="n">
        <f aca="false">FilterPk!L$39</f>
        <v>-27.9256</v>
      </c>
      <c r="O2433" s="50" t="n">
        <f aca="false">FilterPk!M$39</f>
        <v>0</v>
      </c>
      <c r="P2433" s="50" t="n">
        <f aca="false">FilterPk!N$39</f>
        <v>0</v>
      </c>
      <c r="Q2433" s="51" t="n">
        <f aca="false">FilterPk!O$39</f>
        <v>-27.9256</v>
      </c>
    </row>
    <row r="2434" customFormat="false" ht="12.75" hidden="false" customHeight="false" outlineLevel="0" collapsed="false">
      <c r="B2434" s="85" t="str">
        <f aca="false">FilterPk!A$40</f>
        <v>Rob Benson</v>
      </c>
      <c r="C2434" s="13" t="n">
        <f aca="false">C2433+1</f>
        <v>2433</v>
      </c>
      <c r="D2434" s="50" t="n">
        <f aca="false">FilterPk!B$40</f>
        <v>0</v>
      </c>
      <c r="E2434" s="50" t="n">
        <f aca="false">FilterPk!C$40</f>
        <v>0</v>
      </c>
      <c r="F2434" s="50" t="n">
        <f aca="false">FilterPk!D$40</f>
        <v>0</v>
      </c>
      <c r="G2434" s="50" t="n">
        <f aca="false">FilterPk!E$40</f>
        <v>-76.947211</v>
      </c>
      <c r="H2434" s="50" t="n">
        <f aca="false">FilterPk!F$40</f>
        <v>0</v>
      </c>
      <c r="I2434" s="50" t="n">
        <f aca="false">FilterPk!G$40</f>
        <v>0</v>
      </c>
      <c r="J2434" s="50" t="n">
        <f aca="false">FilterPk!H$40</f>
        <v>0</v>
      </c>
      <c r="K2434" s="50" t="n">
        <f aca="false">FilterPk!I$40</f>
        <v>0</v>
      </c>
      <c r="L2434" s="50" t="n">
        <f aca="false">FilterPk!J$40</f>
        <v>0</v>
      </c>
      <c r="M2434" s="50" t="n">
        <f aca="false">FilterPk!K$40</f>
        <v>0</v>
      </c>
      <c r="N2434" s="50" t="n">
        <f aca="false">FilterPk!L$40</f>
        <v>-76.947211</v>
      </c>
      <c r="O2434" s="50" t="n">
        <f aca="false">FilterPk!M$40</f>
        <v>0</v>
      </c>
      <c r="P2434" s="50" t="n">
        <f aca="false">FilterPk!N$40</f>
        <v>0</v>
      </c>
      <c r="Q2434" s="51" t="n">
        <f aca="false">FilterPk!O$40</f>
        <v>-76.947211</v>
      </c>
    </row>
    <row r="2435" customFormat="false" ht="12.75" hidden="false" customHeight="false" outlineLevel="0" collapsed="false">
      <c r="B2435" s="85" t="str">
        <f aca="false">FilterPk!A$41</f>
        <v>Matt Lorenz</v>
      </c>
      <c r="C2435" s="13" t="n">
        <f aca="false">C2434+1</f>
        <v>2434</v>
      </c>
      <c r="D2435" s="50" t="n">
        <f aca="false">FilterPk!B$41</f>
        <v>0</v>
      </c>
      <c r="E2435" s="50" t="n">
        <f aca="false">FilterPk!C$41</f>
        <v>0</v>
      </c>
      <c r="F2435" s="50" t="n">
        <f aca="false">FilterPk!D$41</f>
        <v>0</v>
      </c>
      <c r="G2435" s="50" t="n">
        <f aca="false">FilterPk!E$41</f>
        <v>0</v>
      </c>
      <c r="H2435" s="50" t="n">
        <f aca="false">FilterPk!F$41</f>
        <v>0</v>
      </c>
      <c r="I2435" s="50" t="n">
        <f aca="false">FilterPk!G$41</f>
        <v>0</v>
      </c>
      <c r="J2435" s="50" t="n">
        <f aca="false">FilterPk!H$41</f>
        <v>0</v>
      </c>
      <c r="K2435" s="50" t="n">
        <f aca="false">FilterPk!I$41</f>
        <v>0</v>
      </c>
      <c r="L2435" s="50" t="n">
        <f aca="false">FilterPk!J$41</f>
        <v>0</v>
      </c>
      <c r="M2435" s="50" t="n">
        <f aca="false">FilterPk!K$41</f>
        <v>0</v>
      </c>
      <c r="N2435" s="50" t="n">
        <f aca="false">FilterPk!L$41</f>
        <v>0</v>
      </c>
      <c r="O2435" s="50" t="n">
        <f aca="false">FilterPk!M$41</f>
        <v>0</v>
      </c>
      <c r="P2435" s="50" t="n">
        <f aca="false">FilterPk!N$41</f>
        <v>0</v>
      </c>
      <c r="Q2435" s="51" t="n">
        <f aca="false">FilterPk!O$41</f>
        <v>0</v>
      </c>
    </row>
    <row r="2436" customFormat="false" ht="12.75" hidden="false" customHeight="false" outlineLevel="0" collapsed="false">
      <c r="B2436" s="85" t="str">
        <f aca="false">FilterPk!A$42</f>
        <v>John Forney</v>
      </c>
      <c r="C2436" s="13" t="n">
        <f aca="false">C2435+1</f>
        <v>2435</v>
      </c>
      <c r="D2436" s="50" t="n">
        <f aca="false">FilterPk!B$42</f>
        <v>0</v>
      </c>
      <c r="E2436" s="50" t="n">
        <f aca="false">FilterPk!C$42</f>
        <v>0</v>
      </c>
      <c r="F2436" s="50" t="n">
        <f aca="false">FilterPk!D$42</f>
        <v>0</v>
      </c>
      <c r="G2436" s="50" t="n">
        <f aca="false">FilterPk!E$42</f>
        <v>0</v>
      </c>
      <c r="H2436" s="50" t="n">
        <f aca="false">FilterPk!F$42</f>
        <v>0</v>
      </c>
      <c r="I2436" s="50" t="n">
        <f aca="false">FilterPk!G$42</f>
        <v>0</v>
      </c>
      <c r="J2436" s="50" t="n">
        <f aca="false">FilterPk!H$42</f>
        <v>0</v>
      </c>
      <c r="K2436" s="50" t="n">
        <f aca="false">FilterPk!I$42</f>
        <v>0</v>
      </c>
      <c r="L2436" s="50" t="n">
        <f aca="false">FilterPk!J$42</f>
        <v>0</v>
      </c>
      <c r="M2436" s="50" t="n">
        <f aca="false">FilterPk!K$42</f>
        <v>0</v>
      </c>
      <c r="N2436" s="50" t="n">
        <f aca="false">FilterPk!L$42</f>
        <v>0</v>
      </c>
      <c r="O2436" s="50" t="n">
        <f aca="false">FilterPk!M$42</f>
        <v>0</v>
      </c>
      <c r="P2436" s="50" t="n">
        <f aca="false">FilterPk!N$42</f>
        <v>0</v>
      </c>
      <c r="Q2436" s="51" t="n">
        <f aca="false">FilterPk!O$42</f>
        <v>0</v>
      </c>
    </row>
    <row r="2437" customFormat="false" ht="12.75" hidden="false" customHeight="false" outlineLevel="0" collapsed="false">
      <c r="B2437" s="85" t="str">
        <f aca="false">FilterPk!A$43</f>
        <v>Mike Carson</v>
      </c>
      <c r="C2437" s="13" t="n">
        <f aca="false">C2436+1</f>
        <v>2436</v>
      </c>
      <c r="D2437" s="50" t="n">
        <f aca="false">FilterPk!B$43</f>
        <v>0</v>
      </c>
      <c r="E2437" s="50" t="n">
        <f aca="false">FilterPk!C$43</f>
        <v>0</v>
      </c>
      <c r="F2437" s="50" t="n">
        <f aca="false">FilterPk!D$43</f>
        <v>0</v>
      </c>
      <c r="G2437" s="50" t="n">
        <f aca="false">FilterPk!E$43</f>
        <v>0</v>
      </c>
      <c r="H2437" s="50" t="n">
        <f aca="false">FilterPk!F$43</f>
        <v>0</v>
      </c>
      <c r="I2437" s="50" t="n">
        <f aca="false">FilterPk!G$43</f>
        <v>0</v>
      </c>
      <c r="J2437" s="50" t="n">
        <f aca="false">FilterPk!H$43</f>
        <v>0</v>
      </c>
      <c r="K2437" s="50" t="n">
        <f aca="false">FilterPk!I$43</f>
        <v>0</v>
      </c>
      <c r="L2437" s="50" t="n">
        <f aca="false">FilterPk!J$43</f>
        <v>0</v>
      </c>
      <c r="M2437" s="50" t="n">
        <f aca="false">FilterPk!K$43</f>
        <v>0</v>
      </c>
      <c r="N2437" s="50" t="n">
        <f aca="false">FilterPk!L$43</f>
        <v>0</v>
      </c>
      <c r="O2437" s="50" t="n">
        <f aca="false">FilterPk!M$43</f>
        <v>0</v>
      </c>
      <c r="P2437" s="50" t="n">
        <f aca="false">FilterPk!N$43</f>
        <v>0</v>
      </c>
      <c r="Q2437" s="51" t="n">
        <f aca="false">FilterPk!O$43</f>
        <v>0</v>
      </c>
    </row>
    <row r="2438" customFormat="false" ht="12.75" hidden="false" customHeight="false" outlineLevel="0" collapsed="false">
      <c r="B2438" s="85" t="str">
        <f aca="false">FilterPk!A$44</f>
        <v>Chris Dorland</v>
      </c>
      <c r="C2438" s="13" t="n">
        <f aca="false">C2437+1</f>
        <v>2437</v>
      </c>
      <c r="D2438" s="50" t="n">
        <f aca="false">FilterPk!B$44</f>
        <v>0</v>
      </c>
      <c r="E2438" s="50" t="n">
        <f aca="false">FilterPk!C$44</f>
        <v>0</v>
      </c>
      <c r="F2438" s="50" t="n">
        <f aca="false">FilterPk!D$44</f>
        <v>0</v>
      </c>
      <c r="G2438" s="50" t="n">
        <f aca="false">FilterPk!E$44</f>
        <v>0</v>
      </c>
      <c r="H2438" s="50" t="n">
        <f aca="false">FilterPk!F$44</f>
        <v>0</v>
      </c>
      <c r="I2438" s="50" t="n">
        <f aca="false">FilterPk!G$44</f>
        <v>0</v>
      </c>
      <c r="J2438" s="50" t="n">
        <f aca="false">FilterPk!H$44</f>
        <v>0</v>
      </c>
      <c r="K2438" s="50" t="n">
        <f aca="false">FilterPk!I$44</f>
        <v>0</v>
      </c>
      <c r="L2438" s="50" t="n">
        <f aca="false">FilterPk!J$44</f>
        <v>0</v>
      </c>
      <c r="M2438" s="50" t="n">
        <f aca="false">FilterPk!K$44</f>
        <v>0</v>
      </c>
      <c r="N2438" s="50" t="n">
        <f aca="false">FilterPk!L$44</f>
        <v>0</v>
      </c>
      <c r="O2438" s="50" t="n">
        <f aca="false">FilterPk!M$44</f>
        <v>0</v>
      </c>
      <c r="P2438" s="50" t="n">
        <f aca="false">FilterPk!N$44</f>
        <v>0</v>
      </c>
      <c r="Q2438" s="51" t="n">
        <f aca="false">FilterPk!O$44</f>
        <v>0</v>
      </c>
    </row>
    <row r="2439" customFormat="false" ht="12.75" hidden="false" customHeight="false" outlineLevel="0" collapsed="false">
      <c r="B2439" s="85" t="str">
        <f aca="false">FilterPk!A$45</f>
        <v>Jeff King</v>
      </c>
      <c r="C2439" s="13" t="n">
        <f aca="false">C2438+1</f>
        <v>2438</v>
      </c>
      <c r="D2439" s="50" t="n">
        <f aca="false">FilterPk!B$45</f>
        <v>0</v>
      </c>
      <c r="E2439" s="50" t="n">
        <f aca="false">FilterPk!C$45</f>
        <v>0</v>
      </c>
      <c r="F2439" s="50" t="n">
        <f aca="false">FilterPk!D$45</f>
        <v>0</v>
      </c>
      <c r="G2439" s="50" t="n">
        <f aca="false">FilterPk!E$45</f>
        <v>0</v>
      </c>
      <c r="H2439" s="50" t="n">
        <f aca="false">FilterPk!F$45</f>
        <v>0</v>
      </c>
      <c r="I2439" s="50" t="n">
        <f aca="false">FilterPk!G$45</f>
        <v>0</v>
      </c>
      <c r="J2439" s="50" t="n">
        <f aca="false">FilterPk!H$45</f>
        <v>0</v>
      </c>
      <c r="K2439" s="50" t="n">
        <f aca="false">FilterPk!I$45</f>
        <v>0</v>
      </c>
      <c r="L2439" s="50" t="n">
        <f aca="false">FilterPk!J$45</f>
        <v>0</v>
      </c>
      <c r="M2439" s="50" t="n">
        <f aca="false">FilterPk!K$45</f>
        <v>0</v>
      </c>
      <c r="N2439" s="50" t="n">
        <f aca="false">FilterPk!L$45</f>
        <v>0</v>
      </c>
      <c r="O2439" s="50" t="n">
        <f aca="false">FilterPk!M$45</f>
        <v>0</v>
      </c>
      <c r="P2439" s="50" t="n">
        <f aca="false">FilterPk!N$45</f>
        <v>0</v>
      </c>
      <c r="Q2439" s="51" t="n">
        <f aca="false">FilterPk!O$45</f>
        <v>0</v>
      </c>
    </row>
    <row r="2440" customFormat="false" ht="12.75" hidden="false" customHeight="false" outlineLevel="0" collapsed="false">
      <c r="B2440" s="85" t="n">
        <f aca="false">FilterPk!A$46</f>
        <v>0</v>
      </c>
      <c r="C2440" s="13" t="n">
        <f aca="false">C2439+1</f>
        <v>2439</v>
      </c>
      <c r="D2440" s="50" t="n">
        <f aca="false">FilterPk!B$46</f>
        <v>0</v>
      </c>
      <c r="E2440" s="50" t="n">
        <f aca="false">FilterPk!C$46</f>
        <v>0</v>
      </c>
      <c r="F2440" s="50" t="n">
        <f aca="false">FilterPk!D$46</f>
        <v>0</v>
      </c>
      <c r="G2440" s="50" t="n">
        <f aca="false">FilterPk!E$46</f>
        <v>0</v>
      </c>
      <c r="H2440" s="50" t="n">
        <f aca="false">FilterPk!F$46</f>
        <v>0</v>
      </c>
      <c r="I2440" s="50" t="n">
        <f aca="false">FilterPk!G$46</f>
        <v>0</v>
      </c>
      <c r="J2440" s="50" t="n">
        <f aca="false">FilterPk!H$46</f>
        <v>0</v>
      </c>
      <c r="K2440" s="50" t="n">
        <f aca="false">FilterPk!I$46</f>
        <v>0</v>
      </c>
      <c r="L2440" s="50" t="n">
        <f aca="false">FilterPk!J$46</f>
        <v>0</v>
      </c>
      <c r="M2440" s="50" t="n">
        <f aca="false">FilterPk!K$46</f>
        <v>0</v>
      </c>
      <c r="N2440" s="50" t="n">
        <f aca="false">FilterPk!L$46</f>
        <v>0</v>
      </c>
      <c r="O2440" s="50" t="n">
        <f aca="false">FilterPk!M$46</f>
        <v>0</v>
      </c>
      <c r="P2440" s="50" t="n">
        <f aca="false">FilterPk!N$46</f>
        <v>0</v>
      </c>
      <c r="Q2440" s="51" t="n">
        <f aca="false">FilterPk!O$46</f>
        <v>0</v>
      </c>
    </row>
    <row r="2441" customFormat="false" ht="12.75" hidden="false" customHeight="false" outlineLevel="0" collapsed="false">
      <c r="B2441" s="87" t="n">
        <f aca="false">FilterPk!A$47</f>
        <v>0</v>
      </c>
      <c r="C2441" s="64" t="n">
        <f aca="false">C2440+1</f>
        <v>2440</v>
      </c>
      <c r="D2441" s="54" t="n">
        <f aca="false">FilterPk!B$47</f>
        <v>0</v>
      </c>
      <c r="E2441" s="54" t="n">
        <f aca="false">FilterPk!C$47</f>
        <v>0</v>
      </c>
      <c r="F2441" s="54" t="n">
        <f aca="false">FilterPk!D$47</f>
        <v>0</v>
      </c>
      <c r="G2441" s="54" t="n">
        <f aca="false">FilterPk!E$47</f>
        <v>0</v>
      </c>
      <c r="H2441" s="54" t="n">
        <f aca="false">FilterPk!F$47</f>
        <v>0</v>
      </c>
      <c r="I2441" s="54" t="n">
        <f aca="false">FilterPk!G$47</f>
        <v>0</v>
      </c>
      <c r="J2441" s="54" t="n">
        <f aca="false">FilterPk!H$47</f>
        <v>0</v>
      </c>
      <c r="K2441" s="54" t="n">
        <f aca="false">FilterPk!I$47</f>
        <v>0</v>
      </c>
      <c r="L2441" s="54" t="n">
        <f aca="false">FilterPk!J$47</f>
        <v>0</v>
      </c>
      <c r="M2441" s="54" t="n">
        <f aca="false">FilterPk!K$47</f>
        <v>0</v>
      </c>
      <c r="N2441" s="54" t="n">
        <f aca="false">FilterPk!L$47</f>
        <v>0</v>
      </c>
      <c r="O2441" s="54" t="n">
        <f aca="false">FilterPk!M$47</f>
        <v>0</v>
      </c>
      <c r="P2441" s="54" t="n">
        <f aca="false">FilterPk!N$47</f>
        <v>0</v>
      </c>
      <c r="Q2441" s="55" t="n">
        <f aca="false">FilterPk!O$47</f>
        <v>0</v>
      </c>
    </row>
    <row r="2442" customFormat="false" ht="12.75" hidden="false" customHeight="false" outlineLevel="0" collapsed="false">
      <c r="A2442" s="0" t="n">
        <f aca="false">A2402+1</f>
        <v>62</v>
      </c>
      <c r="B2442" s="57" t="n">
        <f aca="false">FilterPk!D$1</f>
        <v>36907</v>
      </c>
      <c r="C2442" s="58" t="n">
        <f aca="false">C2441+1</f>
        <v>2441</v>
      </c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83"/>
    </row>
    <row r="2443" customFormat="false" ht="12.75" hidden="false" customHeight="false" outlineLevel="0" collapsed="false">
      <c r="B2443" s="61"/>
      <c r="C2443" s="13" t="n">
        <f aca="false">C2442+1</f>
        <v>2442</v>
      </c>
      <c r="D2443" s="13"/>
      <c r="E2443" s="21" t="s">
        <v>5</v>
      </c>
      <c r="F2443" s="21" t="s">
        <v>6</v>
      </c>
      <c r="G2443" s="21" t="s">
        <v>7</v>
      </c>
      <c r="H2443" s="21" t="s">
        <v>8</v>
      </c>
      <c r="I2443" s="21" t="s">
        <v>9</v>
      </c>
      <c r="J2443" s="21" t="s">
        <v>10</v>
      </c>
      <c r="K2443" s="21" t="s">
        <v>11</v>
      </c>
      <c r="L2443" s="21" t="s">
        <v>12</v>
      </c>
      <c r="M2443" s="21" t="s">
        <v>13</v>
      </c>
      <c r="N2443" s="21" t="s">
        <v>14</v>
      </c>
      <c r="O2443" s="21" t="n">
        <v>2002</v>
      </c>
      <c r="P2443" s="21" t="s">
        <v>15</v>
      </c>
      <c r="Q2443" s="84" t="s">
        <v>16</v>
      </c>
    </row>
    <row r="2444" customFormat="false" ht="12.75" hidden="false" customHeight="false" outlineLevel="0" collapsed="false">
      <c r="B2444" s="85" t="str">
        <f aca="false">FilterPk!A$9</f>
        <v>Power positions</v>
      </c>
      <c r="C2444" s="13" t="n">
        <f aca="false">C2443+1</f>
        <v>2443</v>
      </c>
      <c r="D2444" s="13" t="s">
        <v>4</v>
      </c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86"/>
    </row>
    <row r="2445" customFormat="false" ht="12.75" hidden="false" customHeight="false" outlineLevel="0" collapsed="false">
      <c r="B2445" s="85" t="str">
        <f aca="false">FilterPk!A$10</f>
        <v>East Position</v>
      </c>
      <c r="C2445" s="13" t="n">
        <f aca="false">C2444+1</f>
        <v>2444</v>
      </c>
      <c r="D2445" s="50" t="n">
        <f aca="false">FilterPk!B$10</f>
        <v>34784396.7946123</v>
      </c>
      <c r="E2445" s="50" t="n">
        <f aca="false">FilterPk!C$10</f>
        <v>75045.54</v>
      </c>
      <c r="F2445" s="50" t="n">
        <f aca="false">FilterPk!D$10</f>
        <v>84629.15</v>
      </c>
      <c r="G2445" s="50" t="n">
        <f aca="false">FilterPk!E$10</f>
        <v>1358824.72</v>
      </c>
      <c r="H2445" s="50" t="n">
        <f aca="false">FilterPk!F$10</f>
        <v>1120662.53</v>
      </c>
      <c r="I2445" s="50" t="n">
        <f aca="false">FilterPk!G$10</f>
        <v>422841.14</v>
      </c>
      <c r="J2445" s="50" t="n">
        <f aca="false">FilterPk!H$10</f>
        <v>788810.55</v>
      </c>
      <c r="K2445" s="50" t="n">
        <f aca="false">FilterPk!I$10</f>
        <v>1076253.71</v>
      </c>
      <c r="L2445" s="50" t="n">
        <f aca="false">FilterPk!J$10</f>
        <v>363159.42</v>
      </c>
      <c r="M2445" s="50" t="n">
        <f aca="false">FilterPk!K$10</f>
        <v>5764043.19</v>
      </c>
      <c r="N2445" s="50" t="n">
        <f aca="false">FilterPk!L$10</f>
        <v>11054269.95</v>
      </c>
      <c r="O2445" s="50" t="n">
        <f aca="false">FilterPk!M$10</f>
        <v>3650317.45</v>
      </c>
      <c r="P2445" s="50" t="n">
        <f aca="false">FilterPk!N$10</f>
        <v>-1642778.44</v>
      </c>
      <c r="Q2445" s="51" t="n">
        <f aca="false">FilterPk!O$10</f>
        <v>13061808.96</v>
      </c>
    </row>
    <row r="2446" customFormat="false" ht="12.75" hidden="false" customHeight="false" outlineLevel="0" collapsed="false">
      <c r="B2446" s="85" t="str">
        <f aca="false">FilterPk!A$11</f>
        <v>East Power Mgmt</v>
      </c>
      <c r="C2446" s="13" t="n">
        <f aca="false">C2445+1</f>
        <v>2445</v>
      </c>
      <c r="D2446" s="50" t="n">
        <f aca="false">FilterPk!B$11</f>
        <v>7547347.04451418</v>
      </c>
      <c r="E2446" s="50" t="n">
        <f aca="false">FilterPk!C$11</f>
        <v>43646.27</v>
      </c>
      <c r="F2446" s="50" t="n">
        <f aca="false">FilterPk!D$11</f>
        <v>-98133.28</v>
      </c>
      <c r="G2446" s="50" t="n">
        <f aca="false">FilterPk!E$11</f>
        <v>107993.78</v>
      </c>
      <c r="H2446" s="50" t="n">
        <f aca="false">FilterPk!F$11</f>
        <v>155786.29</v>
      </c>
      <c r="I2446" s="50" t="n">
        <f aca="false">FilterPk!G$11</f>
        <v>89357.34</v>
      </c>
      <c r="J2446" s="50" t="n">
        <f aca="false">FilterPk!H$11</f>
        <v>247101.13</v>
      </c>
      <c r="K2446" s="50" t="n">
        <f aca="false">FilterPk!I$11</f>
        <v>307386.28</v>
      </c>
      <c r="L2446" s="50" t="n">
        <f aca="false">FilterPk!J$11</f>
        <v>108209.05</v>
      </c>
      <c r="M2446" s="50" t="n">
        <f aca="false">FilterPk!K$11</f>
        <v>1338376.99</v>
      </c>
      <c r="N2446" s="50" t="n">
        <f aca="false">FilterPk!L$11</f>
        <v>2299723.85</v>
      </c>
      <c r="O2446" s="50" t="n">
        <f aca="false">FilterPk!M$11</f>
        <v>606348.53</v>
      </c>
      <c r="P2446" s="50" t="n">
        <f aca="false">FilterPk!N$11</f>
        <v>61912.21</v>
      </c>
      <c r="Q2446" s="51" t="n">
        <f aca="false">FilterPk!O$11</f>
        <v>2967984.59</v>
      </c>
    </row>
    <row r="2447" customFormat="false" ht="12.75" hidden="false" customHeight="false" outlineLevel="0" collapsed="false">
      <c r="B2447" s="85" t="str">
        <f aca="false">FilterPk!A$12</f>
        <v>Long Term Options</v>
      </c>
      <c r="C2447" s="13" t="n">
        <f aca="false">C2446+1</f>
        <v>2446</v>
      </c>
      <c r="D2447" s="50" t="n">
        <f aca="false">FilterPk!B$12</f>
        <v>0</v>
      </c>
      <c r="E2447" s="50" t="n">
        <f aca="false">FilterPk!C$12</f>
        <v>0</v>
      </c>
      <c r="F2447" s="50" t="n">
        <f aca="false">FilterPk!D$12</f>
        <v>0</v>
      </c>
      <c r="G2447" s="50" t="n">
        <f aca="false">FilterPk!E$12</f>
        <v>0</v>
      </c>
      <c r="H2447" s="50" t="n">
        <f aca="false">FilterPk!F$12</f>
        <v>0</v>
      </c>
      <c r="I2447" s="50" t="n">
        <f aca="false">FilterPk!G$12</f>
        <v>0</v>
      </c>
      <c r="J2447" s="50" t="n">
        <f aca="false">FilterPk!H$12</f>
        <v>0</v>
      </c>
      <c r="K2447" s="50" t="n">
        <f aca="false">FilterPk!I$12</f>
        <v>0</v>
      </c>
      <c r="L2447" s="50" t="n">
        <f aca="false">FilterPk!J$12</f>
        <v>0</v>
      </c>
      <c r="M2447" s="50" t="n">
        <f aca="false">FilterPk!K$12</f>
        <v>0</v>
      </c>
      <c r="N2447" s="50" t="n">
        <f aca="false">FilterPk!L$12</f>
        <v>0</v>
      </c>
      <c r="O2447" s="50" t="n">
        <f aca="false">FilterPk!M$12</f>
        <v>0</v>
      </c>
      <c r="P2447" s="50" t="n">
        <f aca="false">FilterPk!N$12</f>
        <v>0</v>
      </c>
      <c r="Q2447" s="51" t="n">
        <f aca="false">FilterPk!O$12</f>
        <v>0</v>
      </c>
    </row>
    <row r="2448" customFormat="false" ht="12.75" hidden="false" customHeight="false" outlineLevel="0" collapsed="false">
      <c r="B2448" s="85" t="str">
        <f aca="false">FilterPk!A$13</f>
        <v>LT-MIDWEST</v>
      </c>
      <c r="C2448" s="13" t="n">
        <f aca="false">C2447+1</f>
        <v>2447</v>
      </c>
      <c r="D2448" s="50" t="n">
        <f aca="false">FilterPk!B$13</f>
        <v>7151089.47366245</v>
      </c>
      <c r="E2448" s="50" t="n">
        <f aca="false">FilterPk!C$13</f>
        <v>48283.08</v>
      </c>
      <c r="F2448" s="50" t="n">
        <f aca="false">FilterPk!D$13</f>
        <v>-141448.54</v>
      </c>
      <c r="G2448" s="50" t="n">
        <f aca="false">FilterPk!E$13</f>
        <v>574622.66</v>
      </c>
      <c r="H2448" s="50" t="n">
        <f aca="false">FilterPk!F$13</f>
        <v>298097.27</v>
      </c>
      <c r="I2448" s="50" t="n">
        <f aca="false">FilterPk!G$13</f>
        <v>249481.43</v>
      </c>
      <c r="J2448" s="50" t="n">
        <f aca="false">FilterPk!H$13</f>
        <v>119379.88</v>
      </c>
      <c r="K2448" s="50" t="n">
        <f aca="false">FilterPk!I$13</f>
        <v>25994.27</v>
      </c>
      <c r="L2448" s="50" t="n">
        <f aca="false">FilterPk!J$13</f>
        <v>156242.15</v>
      </c>
      <c r="M2448" s="50" t="n">
        <f aca="false">FilterPk!K$13</f>
        <v>1762908.33</v>
      </c>
      <c r="N2448" s="50" t="n">
        <f aca="false">FilterPk!L$13</f>
        <v>3093560.53</v>
      </c>
      <c r="O2448" s="50" t="n">
        <f aca="false">FilterPk!M$13</f>
        <v>565730</v>
      </c>
      <c r="P2448" s="50" t="n">
        <f aca="false">FilterPk!N$13</f>
        <v>-439379.19</v>
      </c>
      <c r="Q2448" s="51" t="n">
        <f aca="false">FilterPk!O$13</f>
        <v>3219911.34</v>
      </c>
    </row>
    <row r="2449" customFormat="false" ht="12.75" hidden="false" customHeight="false" outlineLevel="0" collapsed="false">
      <c r="B2449" s="85" t="str">
        <f aca="false">FilterPk!A$14</f>
        <v>ST-ECAR</v>
      </c>
      <c r="C2449" s="13" t="n">
        <f aca="false">C2448+1</f>
        <v>2448</v>
      </c>
      <c r="D2449" s="50" t="n">
        <f aca="false">FilterPk!B$14</f>
        <v>238101.441960815</v>
      </c>
      <c r="E2449" s="50" t="n">
        <f aca="false">FilterPk!C$14</f>
        <v>13522.23</v>
      </c>
      <c r="F2449" s="50" t="n">
        <f aca="false">FilterPk!D$14</f>
        <v>15838.59</v>
      </c>
      <c r="G2449" s="50" t="n">
        <f aca="false">FilterPk!E$14</f>
        <v>0</v>
      </c>
      <c r="H2449" s="50" t="n">
        <f aca="false">FilterPk!F$14</f>
        <v>0</v>
      </c>
      <c r="I2449" s="50" t="n">
        <f aca="false">FilterPk!G$14</f>
        <v>0</v>
      </c>
      <c r="J2449" s="50" t="n">
        <f aca="false">FilterPk!H$14</f>
        <v>0</v>
      </c>
      <c r="K2449" s="50" t="n">
        <f aca="false">FilterPk!I$14</f>
        <v>0</v>
      </c>
      <c r="L2449" s="50" t="n">
        <f aca="false">FilterPk!J$14</f>
        <v>0</v>
      </c>
      <c r="M2449" s="50" t="n">
        <f aca="false">FilterPk!K$14</f>
        <v>0</v>
      </c>
      <c r="N2449" s="50" t="n">
        <f aca="false">FilterPk!L$14</f>
        <v>29360.82</v>
      </c>
      <c r="O2449" s="50" t="n">
        <f aca="false">FilterPk!M$14</f>
        <v>0</v>
      </c>
      <c r="P2449" s="50" t="n">
        <f aca="false">FilterPk!N$14</f>
        <v>0</v>
      </c>
      <c r="Q2449" s="51" t="n">
        <f aca="false">FilterPk!O$14</f>
        <v>29360.82</v>
      </c>
    </row>
    <row r="2450" customFormat="false" ht="12.75" hidden="false" customHeight="false" outlineLevel="0" collapsed="false">
      <c r="B2450" s="85" t="str">
        <f aca="false">FilterPk!A$15</f>
        <v>ST- MAPP</v>
      </c>
      <c r="C2450" s="13" t="n">
        <f aca="false">C2449+1</f>
        <v>2449</v>
      </c>
      <c r="D2450" s="50" t="n">
        <f aca="false">FilterPk!B$15</f>
        <v>254636.614020626</v>
      </c>
      <c r="E2450" s="50" t="n">
        <f aca="false">FilterPk!C$15</f>
        <v>795.43</v>
      </c>
      <c r="F2450" s="50" t="n">
        <f aca="false">FilterPk!D$15</f>
        <v>39596.48</v>
      </c>
      <c r="G2450" s="50" t="n">
        <f aca="false">FilterPk!E$15</f>
        <v>26009.8</v>
      </c>
      <c r="H2450" s="50" t="n">
        <f aca="false">FilterPk!F$15</f>
        <v>8238.75</v>
      </c>
      <c r="I2450" s="50" t="n">
        <f aca="false">FilterPk!G$15</f>
        <v>0</v>
      </c>
      <c r="J2450" s="50" t="n">
        <f aca="false">FilterPk!H$15</f>
        <v>0</v>
      </c>
      <c r="K2450" s="50" t="n">
        <f aca="false">FilterPk!I$15</f>
        <v>0</v>
      </c>
      <c r="L2450" s="50" t="n">
        <f aca="false">FilterPk!J$15</f>
        <v>0</v>
      </c>
      <c r="M2450" s="50" t="n">
        <f aca="false">FilterPk!K$15</f>
        <v>0</v>
      </c>
      <c r="N2450" s="50" t="n">
        <f aca="false">FilterPk!L$15</f>
        <v>74640.46</v>
      </c>
      <c r="O2450" s="50" t="n">
        <f aca="false">FilterPk!M$15</f>
        <v>0</v>
      </c>
      <c r="P2450" s="50" t="n">
        <f aca="false">FilterPk!N$15</f>
        <v>0</v>
      </c>
      <c r="Q2450" s="51" t="n">
        <f aca="false">FilterPk!O$15</f>
        <v>74640.46</v>
      </c>
    </row>
    <row r="2451" customFormat="false" ht="12.75" hidden="false" customHeight="false" outlineLevel="0" collapsed="false">
      <c r="B2451" s="85" t="str">
        <f aca="false">FilterPk!A$16</f>
        <v>ST- MAIN</v>
      </c>
      <c r="C2451" s="13" t="n">
        <f aca="false">C2450+1</f>
        <v>2450</v>
      </c>
      <c r="D2451" s="50" t="n">
        <f aca="false">FilterPk!B$16</f>
        <v>694293.253349893</v>
      </c>
      <c r="E2451" s="50" t="n">
        <f aca="false">FilterPk!C$16</f>
        <v>-2349.61</v>
      </c>
      <c r="F2451" s="50" t="n">
        <f aca="false">FilterPk!D$16</f>
        <v>15903</v>
      </c>
      <c r="G2451" s="50" t="n">
        <f aca="false">FilterPk!E$16</f>
        <v>69359.47</v>
      </c>
      <c r="H2451" s="50" t="n">
        <f aca="false">FilterPk!F$16</f>
        <v>0</v>
      </c>
      <c r="I2451" s="50" t="n">
        <f aca="false">FilterPk!G$16</f>
        <v>0</v>
      </c>
      <c r="J2451" s="50" t="n">
        <f aca="false">FilterPk!H$16</f>
        <v>0</v>
      </c>
      <c r="K2451" s="50" t="n">
        <f aca="false">FilterPk!I$16</f>
        <v>0</v>
      </c>
      <c r="L2451" s="50" t="n">
        <f aca="false">FilterPk!J$16</f>
        <v>0</v>
      </c>
      <c r="M2451" s="50" t="n">
        <f aca="false">FilterPk!K$16</f>
        <v>0</v>
      </c>
      <c r="N2451" s="50" t="n">
        <f aca="false">FilterPk!L$16</f>
        <v>82912.86</v>
      </c>
      <c r="O2451" s="50" t="n">
        <f aca="false">FilterPk!M$16</f>
        <v>0</v>
      </c>
      <c r="P2451" s="50" t="n">
        <f aca="false">FilterPk!N$16</f>
        <v>0</v>
      </c>
      <c r="Q2451" s="51" t="n">
        <f aca="false">FilterPk!O$16</f>
        <v>82912.86</v>
      </c>
    </row>
    <row r="2452" customFormat="false" ht="12.75" hidden="false" customHeight="false" outlineLevel="0" collapsed="false">
      <c r="B2452" s="85" t="str">
        <f aca="false">FilterPk!A$17</f>
        <v>MW-ANALYST</v>
      </c>
      <c r="C2452" s="13" t="n">
        <f aca="false">C2451+1</f>
        <v>2451</v>
      </c>
      <c r="D2452" s="50" t="n">
        <f aca="false">FilterPk!B$17</f>
        <v>0</v>
      </c>
      <c r="E2452" s="50" t="n">
        <f aca="false">FilterPk!C$17</f>
        <v>6363.4</v>
      </c>
      <c r="F2452" s="50" t="n">
        <f aca="false">FilterPk!D$17</f>
        <v>15838.59</v>
      </c>
      <c r="G2452" s="50" t="n">
        <f aca="false">FilterPk!E$17</f>
        <v>0</v>
      </c>
      <c r="H2452" s="50" t="n">
        <f aca="false">FilterPk!F$17</f>
        <v>0</v>
      </c>
      <c r="I2452" s="50" t="n">
        <f aca="false">FilterPk!G$17</f>
        <v>0</v>
      </c>
      <c r="J2452" s="50" t="n">
        <f aca="false">FilterPk!H$17</f>
        <v>0</v>
      </c>
      <c r="K2452" s="50" t="n">
        <f aca="false">FilterPk!I$17</f>
        <v>0</v>
      </c>
      <c r="L2452" s="50" t="n">
        <f aca="false">FilterPk!J$17</f>
        <v>0</v>
      </c>
      <c r="M2452" s="50" t="n">
        <f aca="false">FilterPk!K$17</f>
        <v>0</v>
      </c>
      <c r="N2452" s="50" t="n">
        <f aca="false">FilterPk!L$17</f>
        <v>22201.99</v>
      </c>
      <c r="O2452" s="50" t="n">
        <f aca="false">FilterPk!M$17</f>
        <v>0</v>
      </c>
      <c r="P2452" s="50" t="n">
        <f aca="false">FilterPk!N$17</f>
        <v>0</v>
      </c>
      <c r="Q2452" s="51" t="n">
        <f aca="false">FilterPk!O$17</f>
        <v>22201.99</v>
      </c>
    </row>
    <row r="2453" customFormat="false" ht="12.75" hidden="false" customHeight="false" outlineLevel="0" collapsed="false">
      <c r="B2453" s="85" t="str">
        <f aca="false">FilterPk!A$18</f>
        <v>LT-NE</v>
      </c>
      <c r="C2453" s="13" t="n">
        <f aca="false">C2452+1</f>
        <v>2452</v>
      </c>
      <c r="D2453" s="50" t="n">
        <f aca="false">FilterPk!B$18</f>
        <v>6187311.37539291</v>
      </c>
      <c r="E2453" s="50" t="n">
        <f aca="false">FilterPk!C$18</f>
        <v>-37254.47</v>
      </c>
      <c r="F2453" s="50" t="n">
        <f aca="false">FilterPk!D$18</f>
        <v>2562.91</v>
      </c>
      <c r="G2453" s="50" t="n">
        <f aca="false">FilterPk!E$18</f>
        <v>-23211.32</v>
      </c>
      <c r="H2453" s="50" t="n">
        <f aca="false">FilterPk!F$18</f>
        <v>263627.18</v>
      </c>
      <c r="I2453" s="50" t="n">
        <f aca="false">FilterPk!G$18</f>
        <v>-59813.36</v>
      </c>
      <c r="J2453" s="50" t="n">
        <f aca="false">FilterPk!H$18</f>
        <v>155752.04</v>
      </c>
      <c r="K2453" s="50" t="n">
        <f aca="false">FilterPk!I$18</f>
        <v>121018.38</v>
      </c>
      <c r="L2453" s="50" t="n">
        <f aca="false">FilterPk!J$18</f>
        <v>-53378.32</v>
      </c>
      <c r="M2453" s="50" t="n">
        <f aca="false">FilterPk!K$18</f>
        <v>995570.8</v>
      </c>
      <c r="N2453" s="50" t="n">
        <f aca="false">FilterPk!L$18</f>
        <v>1364873.84</v>
      </c>
      <c r="O2453" s="50" t="n">
        <f aca="false">FilterPk!M$18</f>
        <v>1053007.86</v>
      </c>
      <c r="P2453" s="50" t="n">
        <f aca="false">FilterPk!N$18</f>
        <v>-2593897.5</v>
      </c>
      <c r="Q2453" s="51" t="n">
        <f aca="false">FilterPk!O$18</f>
        <v>-176015.800000001</v>
      </c>
    </row>
    <row r="2454" customFormat="false" ht="12.75" hidden="false" customHeight="false" outlineLevel="0" collapsed="false">
      <c r="B2454" s="85" t="str">
        <f aca="false">FilterPk!A$19</f>
        <v>LT-PJM</v>
      </c>
      <c r="C2454" s="13" t="n">
        <f aca="false">C2453+1</f>
        <v>2453</v>
      </c>
      <c r="D2454" s="50" t="n">
        <f aca="false">FilterPk!B$19</f>
        <v>1818236.42109565</v>
      </c>
      <c r="E2454" s="50" t="n">
        <f aca="false">FilterPk!C$19</f>
        <v>25453.61</v>
      </c>
      <c r="F2454" s="50" t="n">
        <f aca="false">FilterPk!D$19</f>
        <v>45536</v>
      </c>
      <c r="G2454" s="50" t="n">
        <f aca="false">FilterPk!E$19</f>
        <v>312117.59</v>
      </c>
      <c r="H2454" s="50" t="n">
        <f aca="false">FilterPk!F$19</f>
        <v>211118</v>
      </c>
      <c r="I2454" s="50" t="n">
        <f aca="false">FilterPk!G$19</f>
        <v>0</v>
      </c>
      <c r="J2454" s="50" t="n">
        <f aca="false">FilterPk!H$19</f>
        <v>24536.25</v>
      </c>
      <c r="K2454" s="50" t="n">
        <f aca="false">FilterPk!I$19</f>
        <v>-12662.37</v>
      </c>
      <c r="L2454" s="50" t="n">
        <f aca="false">FilterPk!J$19</f>
        <v>-30078</v>
      </c>
      <c r="M2454" s="50" t="n">
        <f aca="false">FilterPk!K$19</f>
        <v>243523.27</v>
      </c>
      <c r="N2454" s="50" t="n">
        <f aca="false">FilterPk!L$19</f>
        <v>819544.35</v>
      </c>
      <c r="O2454" s="50" t="n">
        <f aca="false">FilterPk!M$19</f>
        <v>125485.18</v>
      </c>
      <c r="P2454" s="50" t="n">
        <f aca="false">FilterPk!N$19</f>
        <v>177105.54</v>
      </c>
      <c r="Q2454" s="51" t="n">
        <f aca="false">FilterPk!O$19</f>
        <v>1122135.07</v>
      </c>
    </row>
    <row r="2455" customFormat="false" ht="12.75" hidden="false" customHeight="false" outlineLevel="0" collapsed="false">
      <c r="B2455" s="85" t="str">
        <f aca="false">FilterPk!A$20</f>
        <v>LT- NY</v>
      </c>
      <c r="C2455" s="13" t="n">
        <f aca="false">C2454+1</f>
        <v>2454</v>
      </c>
      <c r="D2455" s="50" t="n">
        <f aca="false">FilterPk!B$20</f>
        <v>0</v>
      </c>
      <c r="E2455" s="50" t="n">
        <f aca="false">FilterPk!C$20</f>
        <v>-15908.51</v>
      </c>
      <c r="F2455" s="50" t="n">
        <f aca="false">FilterPk!D$20</f>
        <v>63126.67</v>
      </c>
      <c r="G2455" s="50" t="n">
        <f aca="false">FilterPk!E$20</f>
        <v>-17376.91</v>
      </c>
      <c r="H2455" s="50" t="n">
        <f aca="false">FilterPk!F$20</f>
        <v>0</v>
      </c>
      <c r="I2455" s="50" t="n">
        <f aca="false">FilterPk!G$20</f>
        <v>0</v>
      </c>
      <c r="J2455" s="50" t="n">
        <f aca="false">FilterPk!H$20</f>
        <v>0</v>
      </c>
      <c r="K2455" s="50" t="n">
        <f aca="false">FilterPk!I$20</f>
        <v>0</v>
      </c>
      <c r="L2455" s="50" t="n">
        <f aca="false">FilterPk!J$20</f>
        <v>0</v>
      </c>
      <c r="M2455" s="50" t="n">
        <f aca="false">FilterPk!K$20</f>
        <v>146381.01</v>
      </c>
      <c r="N2455" s="50" t="n">
        <f aca="false">FilterPk!L$20</f>
        <v>176222.26</v>
      </c>
      <c r="O2455" s="50" t="n">
        <f aca="false">FilterPk!M$20</f>
        <v>281909.77</v>
      </c>
      <c r="P2455" s="50" t="n">
        <f aca="false">FilterPk!N$20</f>
        <v>-177475.64</v>
      </c>
      <c r="Q2455" s="51" t="n">
        <f aca="false">FilterPk!O$20</f>
        <v>280656.39</v>
      </c>
    </row>
    <row r="2456" customFormat="false" ht="12.75" hidden="false" customHeight="false" outlineLevel="0" collapsed="false">
      <c r="B2456" s="85" t="str">
        <f aca="false">FilterPk!A$21</f>
        <v>ST- PJM</v>
      </c>
      <c r="C2456" s="13" t="n">
        <f aca="false">C2455+1</f>
        <v>2455</v>
      </c>
      <c r="D2456" s="50" t="n">
        <f aca="false">FilterPk!B$21</f>
        <v>1243093.71447674</v>
      </c>
      <c r="E2456" s="50" t="n">
        <f aca="false">FilterPk!C$21</f>
        <v>-91155.75</v>
      </c>
      <c r="F2456" s="50" t="n">
        <f aca="false">FilterPk!D$21</f>
        <v>-47515.78</v>
      </c>
      <c r="G2456" s="50" t="n">
        <f aca="false">FilterPk!E$21</f>
        <v>0</v>
      </c>
      <c r="H2456" s="50" t="n">
        <f aca="false">FilterPk!F$21</f>
        <v>0</v>
      </c>
      <c r="I2456" s="50" t="n">
        <f aca="false">FilterPk!G$21</f>
        <v>0</v>
      </c>
      <c r="J2456" s="50" t="n">
        <f aca="false">FilterPk!H$21</f>
        <v>0</v>
      </c>
      <c r="K2456" s="50" t="n">
        <f aca="false">FilterPk!I$21</f>
        <v>0</v>
      </c>
      <c r="L2456" s="50" t="n">
        <f aca="false">FilterPk!J$21</f>
        <v>0</v>
      </c>
      <c r="M2456" s="50" t="n">
        <f aca="false">FilterPk!K$21</f>
        <v>0</v>
      </c>
      <c r="N2456" s="50" t="n">
        <f aca="false">FilterPk!L$21</f>
        <v>-138671.53</v>
      </c>
      <c r="O2456" s="50" t="n">
        <f aca="false">FilterPk!M$21</f>
        <v>0</v>
      </c>
      <c r="P2456" s="50" t="n">
        <f aca="false">FilterPk!N$21</f>
        <v>0</v>
      </c>
      <c r="Q2456" s="51" t="n">
        <f aca="false">FilterPk!O$21</f>
        <v>-138671.53</v>
      </c>
    </row>
    <row r="2457" customFormat="false" ht="12.75" hidden="false" customHeight="false" outlineLevel="0" collapsed="false">
      <c r="B2457" s="85" t="str">
        <f aca="false">FilterPk!A$22</f>
        <v>ST- NENG</v>
      </c>
      <c r="C2457" s="13" t="n">
        <f aca="false">C2456+1</f>
        <v>2456</v>
      </c>
      <c r="D2457" s="50" t="n">
        <f aca="false">FilterPk!B$22</f>
        <v>539719.375927685</v>
      </c>
      <c r="E2457" s="50" t="n">
        <f aca="false">FilterPk!C$22</f>
        <v>13161.19</v>
      </c>
      <c r="F2457" s="50" t="n">
        <f aca="false">FilterPk!D$22</f>
        <v>63418.82</v>
      </c>
      <c r="G2457" s="50" t="n">
        <f aca="false">FilterPk!E$22</f>
        <v>0</v>
      </c>
      <c r="H2457" s="50" t="n">
        <f aca="false">FilterPk!F$22</f>
        <v>0</v>
      </c>
      <c r="I2457" s="50" t="n">
        <f aca="false">FilterPk!G$22</f>
        <v>0</v>
      </c>
      <c r="J2457" s="50" t="n">
        <f aca="false">FilterPk!H$22</f>
        <v>0</v>
      </c>
      <c r="K2457" s="50" t="n">
        <f aca="false">FilterPk!I$22</f>
        <v>0</v>
      </c>
      <c r="L2457" s="50" t="n">
        <f aca="false">FilterPk!J$22</f>
        <v>0</v>
      </c>
      <c r="M2457" s="50" t="n">
        <f aca="false">FilterPk!K$22</f>
        <v>0</v>
      </c>
      <c r="N2457" s="50" t="n">
        <f aca="false">FilterPk!L$22</f>
        <v>76580.01</v>
      </c>
      <c r="O2457" s="50" t="n">
        <f aca="false">FilterPk!M$22</f>
        <v>0</v>
      </c>
      <c r="P2457" s="50" t="n">
        <f aca="false">FilterPk!N$22</f>
        <v>0</v>
      </c>
      <c r="Q2457" s="51" t="n">
        <f aca="false">FilterPk!O$22</f>
        <v>76580.01</v>
      </c>
    </row>
    <row r="2458" customFormat="false" ht="12.75" hidden="false" customHeight="false" outlineLevel="0" collapsed="false">
      <c r="B2458" s="85" t="str">
        <f aca="false">FilterPk!A$23</f>
        <v>ST- NY</v>
      </c>
      <c r="C2458" s="13" t="n">
        <f aca="false">C2457+1</f>
        <v>2457</v>
      </c>
      <c r="D2458" s="50" t="n">
        <f aca="false">FilterPk!B$23</f>
        <v>251437.188425373</v>
      </c>
      <c r="E2458" s="50" t="n">
        <f aca="false">FilterPk!C$23</f>
        <v>10362.2</v>
      </c>
      <c r="F2458" s="50" t="n">
        <f aca="false">FilterPk!D$23</f>
        <v>-15838.59</v>
      </c>
      <c r="G2458" s="50" t="n">
        <f aca="false">FilterPk!E$23</f>
        <v>17339.87</v>
      </c>
      <c r="H2458" s="50" t="n">
        <f aca="false">FilterPk!F$23</f>
        <v>0</v>
      </c>
      <c r="I2458" s="50" t="n">
        <f aca="false">FilterPk!G$23</f>
        <v>0</v>
      </c>
      <c r="J2458" s="50" t="n">
        <f aca="false">FilterPk!H$23</f>
        <v>0</v>
      </c>
      <c r="K2458" s="50" t="n">
        <f aca="false">FilterPk!I$23</f>
        <v>0</v>
      </c>
      <c r="L2458" s="50" t="n">
        <f aca="false">FilterPk!J$23</f>
        <v>0</v>
      </c>
      <c r="M2458" s="50" t="n">
        <f aca="false">FilterPk!K$23</f>
        <v>0</v>
      </c>
      <c r="N2458" s="50" t="n">
        <f aca="false">FilterPk!L$23</f>
        <v>11863.48</v>
      </c>
      <c r="O2458" s="50" t="n">
        <f aca="false">FilterPk!M$23</f>
        <v>0</v>
      </c>
      <c r="P2458" s="50" t="n">
        <f aca="false">FilterPk!N$23</f>
        <v>0</v>
      </c>
      <c r="Q2458" s="51" t="n">
        <f aca="false">FilterPk!O$23</f>
        <v>11863.48</v>
      </c>
    </row>
    <row r="2459" customFormat="false" ht="12.75" hidden="false" customHeight="false" outlineLevel="0" collapsed="false">
      <c r="B2459" s="85" t="str">
        <f aca="false">FilterPk!A$24</f>
        <v>NE- PHYS</v>
      </c>
      <c r="C2459" s="13" t="n">
        <f aca="false">C2458+1</f>
        <v>2458</v>
      </c>
      <c r="D2459" s="50" t="n">
        <f aca="false">FilterPk!B$24</f>
        <v>0</v>
      </c>
      <c r="E2459" s="50" t="n">
        <f aca="false">FilterPk!C$24</f>
        <v>0</v>
      </c>
      <c r="F2459" s="50" t="n">
        <f aca="false">FilterPk!D$24</f>
        <v>0</v>
      </c>
      <c r="G2459" s="50" t="n">
        <f aca="false">FilterPk!E$24</f>
        <v>0</v>
      </c>
      <c r="H2459" s="50" t="n">
        <f aca="false">FilterPk!F$24</f>
        <v>0</v>
      </c>
      <c r="I2459" s="50" t="n">
        <f aca="false">FilterPk!G$24</f>
        <v>0</v>
      </c>
      <c r="J2459" s="50" t="n">
        <f aca="false">FilterPk!H$24</f>
        <v>0</v>
      </c>
      <c r="K2459" s="50" t="n">
        <f aca="false">FilterPk!I$24</f>
        <v>0</v>
      </c>
      <c r="L2459" s="50" t="n">
        <f aca="false">FilterPk!J$24</f>
        <v>0</v>
      </c>
      <c r="M2459" s="50" t="n">
        <f aca="false">FilterPk!K$24</f>
        <v>0</v>
      </c>
      <c r="N2459" s="50" t="n">
        <f aca="false">FilterPk!L$24</f>
        <v>0</v>
      </c>
      <c r="O2459" s="50" t="n">
        <f aca="false">FilterPk!M$24</f>
        <v>0</v>
      </c>
      <c r="P2459" s="50" t="n">
        <f aca="false">FilterPk!N$24</f>
        <v>0</v>
      </c>
      <c r="Q2459" s="51" t="n">
        <f aca="false">FilterPk!O$24</f>
        <v>0</v>
      </c>
    </row>
    <row r="2460" customFormat="false" ht="12.75" hidden="false" customHeight="false" outlineLevel="0" collapsed="false">
      <c r="B2460" s="85" t="str">
        <f aca="false">FilterPk!A$25</f>
        <v>LT-Southeast</v>
      </c>
      <c r="C2460" s="13" t="n">
        <f aca="false">C2459+1</f>
        <v>2459</v>
      </c>
      <c r="D2460" s="50" t="n">
        <f aca="false">FilterPk!B$25</f>
        <v>11411200.8859117</v>
      </c>
      <c r="E2460" s="50" t="n">
        <f aca="false">FilterPk!C$25</f>
        <v>45860.27</v>
      </c>
      <c r="F2460" s="50" t="n">
        <f aca="false">FilterPk!D$25</f>
        <v>54109.47</v>
      </c>
      <c r="G2460" s="50" t="n">
        <f aca="false">FilterPk!E$25</f>
        <v>124540.18</v>
      </c>
      <c r="H2460" s="50" t="n">
        <f aca="false">FilterPk!F$25</f>
        <v>77068.78</v>
      </c>
      <c r="I2460" s="50" t="n">
        <f aca="false">FilterPk!G$25</f>
        <v>75414.58</v>
      </c>
      <c r="J2460" s="50" t="n">
        <f aca="false">FilterPk!H$25</f>
        <v>134077.64</v>
      </c>
      <c r="K2460" s="50" t="n">
        <f aca="false">FilterPk!I$25</f>
        <v>429786.05</v>
      </c>
      <c r="L2460" s="50" t="n">
        <f aca="false">FilterPk!J$25</f>
        <v>118391.18</v>
      </c>
      <c r="M2460" s="50" t="n">
        <f aca="false">FilterPk!K$25</f>
        <v>1083243.13</v>
      </c>
      <c r="N2460" s="50" t="n">
        <f aca="false">FilterPk!L$25</f>
        <v>2142491.28</v>
      </c>
      <c r="O2460" s="50" t="n">
        <f aca="false">FilterPk!M$25</f>
        <v>344226</v>
      </c>
      <c r="P2460" s="50" t="n">
        <f aca="false">FilterPk!N$25</f>
        <v>1221747.4</v>
      </c>
      <c r="Q2460" s="51" t="n">
        <f aca="false">FilterPk!O$25</f>
        <v>3708464.68</v>
      </c>
    </row>
    <row r="2461" customFormat="false" ht="12.75" hidden="false" customHeight="false" outlineLevel="0" collapsed="false">
      <c r="B2461" s="85" t="str">
        <f aca="false">FilterPk!A$26</f>
        <v>ST-SPP</v>
      </c>
      <c r="C2461" s="13" t="n">
        <f aca="false">C2460+1</f>
        <v>2460</v>
      </c>
      <c r="D2461" s="50" t="n">
        <f aca="false">FilterPk!B$26</f>
        <v>52202.8773549933</v>
      </c>
      <c r="E2461" s="50" t="n">
        <f aca="false">FilterPk!C$26</f>
        <v>3181.7</v>
      </c>
      <c r="F2461" s="50" t="n">
        <f aca="false">FilterPk!D$26</f>
        <v>0</v>
      </c>
      <c r="G2461" s="50" t="n">
        <f aca="false">FilterPk!E$26</f>
        <v>0</v>
      </c>
      <c r="H2461" s="50" t="n">
        <f aca="false">FilterPk!F$26</f>
        <v>0</v>
      </c>
      <c r="I2461" s="50" t="n">
        <f aca="false">FilterPk!G$26</f>
        <v>0</v>
      </c>
      <c r="J2461" s="50" t="n">
        <f aca="false">FilterPk!H$26</f>
        <v>0</v>
      </c>
      <c r="K2461" s="50" t="n">
        <f aca="false">FilterPk!I$26</f>
        <v>0</v>
      </c>
      <c r="L2461" s="50" t="n">
        <f aca="false">FilterPk!J$26</f>
        <v>0</v>
      </c>
      <c r="M2461" s="50" t="n">
        <f aca="false">FilterPk!K$26</f>
        <v>0</v>
      </c>
      <c r="N2461" s="50" t="n">
        <f aca="false">FilterPk!L$26</f>
        <v>3181.7</v>
      </c>
      <c r="O2461" s="50" t="n">
        <f aca="false">FilterPk!M$26</f>
        <v>0</v>
      </c>
      <c r="P2461" s="50" t="n">
        <f aca="false">FilterPk!N$26</f>
        <v>0</v>
      </c>
      <c r="Q2461" s="51" t="n">
        <f aca="false">FilterPk!O$26</f>
        <v>3181.7</v>
      </c>
    </row>
    <row r="2462" customFormat="false" ht="12.75" hidden="false" customHeight="false" outlineLevel="0" collapsed="false">
      <c r="B2462" s="85" t="str">
        <f aca="false">FilterPk!A$27</f>
        <v>ST-SERC</v>
      </c>
      <c r="C2462" s="13" t="n">
        <f aca="false">C2461+1</f>
        <v>2461</v>
      </c>
      <c r="D2462" s="50" t="n">
        <f aca="false">FilterPk!B$27</f>
        <v>686881.973218232</v>
      </c>
      <c r="E2462" s="50" t="n">
        <f aca="false">FilterPk!C$27</f>
        <v>-12726.81</v>
      </c>
      <c r="F2462" s="50" t="n">
        <f aca="false">FilterPk!D$27</f>
        <v>-31677.19</v>
      </c>
      <c r="G2462" s="50" t="n">
        <f aca="false">FilterPk!E$27</f>
        <v>138718.93</v>
      </c>
      <c r="H2462" s="50" t="n">
        <f aca="false">FilterPk!F$27</f>
        <v>0</v>
      </c>
      <c r="I2462" s="50" t="n">
        <f aca="false">FilterPk!G$27</f>
        <v>0</v>
      </c>
      <c r="J2462" s="50" t="n">
        <f aca="false">FilterPk!H$27</f>
        <v>0</v>
      </c>
      <c r="K2462" s="50" t="n">
        <f aca="false">FilterPk!I$27</f>
        <v>0</v>
      </c>
      <c r="L2462" s="50" t="n">
        <f aca="false">FilterPk!J$27</f>
        <v>0</v>
      </c>
      <c r="M2462" s="50" t="n">
        <f aca="false">FilterPk!K$27</f>
        <v>0</v>
      </c>
      <c r="N2462" s="50" t="n">
        <f aca="false">FilterPk!L$27</f>
        <v>94314.93</v>
      </c>
      <c r="O2462" s="50" t="n">
        <f aca="false">FilterPk!M$27</f>
        <v>0</v>
      </c>
      <c r="P2462" s="50" t="n">
        <f aca="false">FilterPk!N$27</f>
        <v>0</v>
      </c>
      <c r="Q2462" s="51" t="n">
        <f aca="false">FilterPk!O$27</f>
        <v>94314.93</v>
      </c>
    </row>
    <row r="2463" customFormat="false" ht="12.75" hidden="false" customHeight="false" outlineLevel="0" collapsed="false">
      <c r="B2463" s="85" t="str">
        <f aca="false">FilterPk!A$28</f>
        <v>LT- Texas</v>
      </c>
      <c r="C2463" s="13" t="n">
        <f aca="false">C2462+1</f>
        <v>2462</v>
      </c>
      <c r="D2463" s="50" t="n">
        <f aca="false">FilterPk!B$28</f>
        <v>3826684.70313045</v>
      </c>
      <c r="E2463" s="50" t="n">
        <f aca="false">FilterPk!C$28</f>
        <v>-6382.69</v>
      </c>
      <c r="F2463" s="50" t="n">
        <f aca="false">FilterPk!D$28</f>
        <v>71634.81</v>
      </c>
      <c r="G2463" s="50" t="n">
        <f aca="false">FilterPk!E$28</f>
        <v>28710.67</v>
      </c>
      <c r="H2463" s="50" t="n">
        <f aca="false">FilterPk!F$28</f>
        <v>106726.26</v>
      </c>
      <c r="I2463" s="50" t="n">
        <f aca="false">FilterPk!G$28</f>
        <v>68401.15</v>
      </c>
      <c r="J2463" s="50" t="n">
        <f aca="false">FilterPk!H$28</f>
        <v>107963.61</v>
      </c>
      <c r="K2463" s="50" t="n">
        <f aca="false">FilterPk!I$28</f>
        <v>204731.1</v>
      </c>
      <c r="L2463" s="50" t="n">
        <f aca="false">FilterPk!J$28</f>
        <v>63773.36</v>
      </c>
      <c r="M2463" s="50" t="n">
        <f aca="false">FilterPk!K$28</f>
        <v>194039.66</v>
      </c>
      <c r="N2463" s="50" t="n">
        <f aca="false">FilterPk!L$28</f>
        <v>839597.93</v>
      </c>
      <c r="O2463" s="50" t="n">
        <f aca="false">FilterPk!M$28</f>
        <v>673610.11</v>
      </c>
      <c r="P2463" s="50" t="n">
        <f aca="false">FilterPk!N$28</f>
        <v>107208.74</v>
      </c>
      <c r="Q2463" s="51" t="n">
        <f aca="false">FilterPk!O$28</f>
        <v>1620416.78</v>
      </c>
    </row>
    <row r="2464" customFormat="false" ht="12.75" hidden="false" customHeight="false" outlineLevel="0" collapsed="false">
      <c r="B2464" s="85" t="str">
        <f aca="false">FilterPk!A$29</f>
        <v>St- Texas</v>
      </c>
      <c r="C2464" s="13" t="n">
        <f aca="false">C2463+1</f>
        <v>2463</v>
      </c>
      <c r="D2464" s="50" t="n">
        <f aca="false">FilterPk!B$29</f>
        <v>445563.239343252</v>
      </c>
      <c r="E2464" s="50" t="n">
        <f aca="false">FilterPk!C$29</f>
        <v>30194</v>
      </c>
      <c r="F2464" s="50" t="n">
        <f aca="false">FilterPk!D$29</f>
        <v>31677.19</v>
      </c>
      <c r="G2464" s="50" t="n">
        <f aca="false">FilterPk!E$29</f>
        <v>0</v>
      </c>
      <c r="H2464" s="50" t="n">
        <f aca="false">FilterPk!F$29</f>
        <v>0</v>
      </c>
      <c r="I2464" s="50" t="n">
        <f aca="false">FilterPk!G$29</f>
        <v>0</v>
      </c>
      <c r="J2464" s="50" t="n">
        <f aca="false">FilterPk!H$29</f>
        <v>0</v>
      </c>
      <c r="K2464" s="50" t="n">
        <f aca="false">FilterPk!I$29</f>
        <v>0</v>
      </c>
      <c r="L2464" s="50" t="n">
        <f aca="false">FilterPk!J$29</f>
        <v>0</v>
      </c>
      <c r="M2464" s="50" t="n">
        <f aca="false">FilterPk!K$29</f>
        <v>0</v>
      </c>
      <c r="N2464" s="50" t="n">
        <f aca="false">FilterPk!L$29</f>
        <v>61871.19</v>
      </c>
      <c r="O2464" s="50" t="n">
        <f aca="false">FilterPk!M$29</f>
        <v>0</v>
      </c>
      <c r="P2464" s="50" t="n">
        <f aca="false">FilterPk!N$29</f>
        <v>0</v>
      </c>
      <c r="Q2464" s="51" t="n">
        <f aca="false">FilterPk!O$29</f>
        <v>61871.19</v>
      </c>
    </row>
    <row r="2465" customFormat="false" ht="12.75" hidden="false" customHeight="false" outlineLevel="0" collapsed="false">
      <c r="B2465" s="85"/>
      <c r="C2465" s="13" t="n">
        <f aca="false">C2464+1</f>
        <v>2464</v>
      </c>
      <c r="D2465" s="50"/>
      <c r="E2465" s="50"/>
      <c r="F2465" s="50"/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1"/>
    </row>
    <row r="2466" customFormat="false" ht="12.75" hidden="false" customHeight="false" outlineLevel="0" collapsed="false">
      <c r="B2466" s="85" t="str">
        <f aca="false">FilterPk!A$32</f>
        <v>Gas positions</v>
      </c>
      <c r="C2466" s="13" t="n">
        <f aca="false">C2465+1</f>
        <v>2465</v>
      </c>
      <c r="D2466" s="50" t="s">
        <v>4</v>
      </c>
      <c r="E2466" s="50"/>
      <c r="F2466" s="50"/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1"/>
    </row>
    <row r="2467" customFormat="false" ht="12.75" hidden="false" customHeight="false" outlineLevel="0" collapsed="false">
      <c r="B2467" s="85" t="str">
        <f aca="false">FilterPk!A$33</f>
        <v>Kevin Presto</v>
      </c>
      <c r="C2467" s="13" t="n">
        <f aca="false">C2466+1</f>
        <v>2466</v>
      </c>
      <c r="D2467" s="50" t="n">
        <f aca="false">FilterPk!B$33</f>
        <v>0</v>
      </c>
      <c r="E2467" s="50" t="n">
        <f aca="false">FilterPk!C$33</f>
        <v>0</v>
      </c>
      <c r="F2467" s="50" t="n">
        <f aca="false">FilterPk!D$33</f>
        <v>0</v>
      </c>
      <c r="G2467" s="50" t="n">
        <f aca="false">FilterPk!E$33</f>
        <v>0</v>
      </c>
      <c r="H2467" s="50" t="n">
        <f aca="false">FilterPk!F$33</f>
        <v>148.212616</v>
      </c>
      <c r="I2467" s="50" t="n">
        <f aca="false">FilterPk!G$33</f>
        <v>152.45636</v>
      </c>
      <c r="J2467" s="50" t="n">
        <f aca="false">FilterPk!H$33</f>
        <v>146.860915</v>
      </c>
      <c r="K2467" s="50" t="n">
        <f aca="false">FilterPk!I$33</f>
        <v>301.509361</v>
      </c>
      <c r="L2467" s="50" t="n">
        <f aca="false">FilterPk!J$33</f>
        <v>144.921279</v>
      </c>
      <c r="M2467" s="50" t="n">
        <f aca="false">FilterPk!K$33</f>
        <v>149.116289</v>
      </c>
      <c r="N2467" s="50" t="n">
        <f aca="false">FilterPk!L$33</f>
        <v>1043.07682</v>
      </c>
      <c r="O2467" s="50" t="n">
        <f aca="false">FilterPk!M$33</f>
        <v>0</v>
      </c>
      <c r="P2467" s="50" t="n">
        <f aca="false">FilterPk!N$33</f>
        <v>0</v>
      </c>
      <c r="Q2467" s="51" t="n">
        <f aca="false">FilterPk!O$33</f>
        <v>1043.07682</v>
      </c>
    </row>
    <row r="2468" customFormat="false" ht="12.75" hidden="false" customHeight="false" outlineLevel="0" collapsed="false">
      <c r="B2468" s="85" t="str">
        <f aca="false">FilterPk!A$34</f>
        <v>Fletcher Sturm</v>
      </c>
      <c r="C2468" s="13" t="n">
        <f aca="false">C2467+1</f>
        <v>2467</v>
      </c>
      <c r="D2468" s="50" t="n">
        <f aca="false">FilterPk!B$34</f>
        <v>0</v>
      </c>
      <c r="E2468" s="50" t="n">
        <f aca="false">FilterPk!C$34</f>
        <v>0</v>
      </c>
      <c r="F2468" s="50" t="n">
        <f aca="false">FilterPk!D$34</f>
        <v>10.382539</v>
      </c>
      <c r="G2468" s="50" t="n">
        <f aca="false">FilterPk!E$34</f>
        <v>-372.732218</v>
      </c>
      <c r="H2468" s="50" t="n">
        <f aca="false">FilterPk!F$34</f>
        <v>-18.430041</v>
      </c>
      <c r="I2468" s="50" t="n">
        <f aca="false">FilterPk!G$34</f>
        <v>-7.519049</v>
      </c>
      <c r="J2468" s="50" t="n">
        <f aca="false">FilterPk!H$34</f>
        <v>7.209206</v>
      </c>
      <c r="K2468" s="50" t="n">
        <f aca="false">FilterPk!I$34</f>
        <v>16.283645</v>
      </c>
      <c r="L2468" s="50" t="n">
        <f aca="false">FilterPk!J$34</f>
        <v>-0.622678</v>
      </c>
      <c r="M2468" s="50" t="n">
        <f aca="false">FilterPk!K$34</f>
        <v>48.787102</v>
      </c>
      <c r="N2468" s="50" t="n">
        <f aca="false">FilterPk!L$34</f>
        <v>-316.641494</v>
      </c>
      <c r="O2468" s="50" t="n">
        <f aca="false">FilterPk!M$34</f>
        <v>137.057149</v>
      </c>
      <c r="P2468" s="50" t="n">
        <f aca="false">FilterPk!N$34</f>
        <v>0</v>
      </c>
      <c r="Q2468" s="51" t="n">
        <f aca="false">FilterPk!O$34</f>
        <v>-179.584345</v>
      </c>
    </row>
    <row r="2469" customFormat="false" ht="12.75" hidden="false" customHeight="false" outlineLevel="0" collapsed="false">
      <c r="B2469" s="85" t="str">
        <f aca="false">FilterPk!A$35</f>
        <v>Doug Gilbert-Smith</v>
      </c>
      <c r="C2469" s="13" t="n">
        <f aca="false">C2468+1</f>
        <v>2468</v>
      </c>
      <c r="D2469" s="50" t="n">
        <f aca="false">FilterPk!B$35</f>
        <v>0</v>
      </c>
      <c r="E2469" s="50" t="n">
        <f aca="false">FilterPk!C$35</f>
        <v>0</v>
      </c>
      <c r="F2469" s="50" t="n">
        <f aca="false">FilterPk!D$35</f>
        <v>-34.907</v>
      </c>
      <c r="G2469" s="50" t="n">
        <f aca="false">FilterPk!E$35</f>
        <v>38.473605</v>
      </c>
      <c r="H2469" s="50" t="n">
        <f aca="false">FilterPk!F$35</f>
        <v>-29.642523</v>
      </c>
      <c r="I2469" s="50" t="n">
        <f aca="false">FilterPk!G$35</f>
        <v>30.491272</v>
      </c>
      <c r="J2469" s="50" t="n">
        <f aca="false">FilterPk!H$35</f>
        <v>0</v>
      </c>
      <c r="K2469" s="50" t="n">
        <f aca="false">FilterPk!I$35</f>
        <v>90.452808</v>
      </c>
      <c r="L2469" s="50" t="n">
        <f aca="false">FilterPk!J$35</f>
        <v>0</v>
      </c>
      <c r="M2469" s="50" t="n">
        <f aca="false">FilterPk!K$35</f>
        <v>14.574853</v>
      </c>
      <c r="N2469" s="50" t="n">
        <f aca="false">FilterPk!L$35</f>
        <v>109.443015</v>
      </c>
      <c r="O2469" s="50" t="n">
        <f aca="false">FilterPk!M$35</f>
        <v>94.93307</v>
      </c>
      <c r="P2469" s="50" t="n">
        <f aca="false">FilterPk!N$35</f>
        <v>-157.516125</v>
      </c>
      <c r="Q2469" s="51" t="n">
        <f aca="false">FilterPk!O$35</f>
        <v>46.85996</v>
      </c>
    </row>
    <row r="2470" customFormat="false" ht="12.75" hidden="false" customHeight="false" outlineLevel="0" collapsed="false">
      <c r="B2470" s="85" t="str">
        <f aca="false">FilterPk!A$36</f>
        <v>Rogers Herndon</v>
      </c>
      <c r="C2470" s="13" t="n">
        <f aca="false">C2469+1</f>
        <v>2469</v>
      </c>
      <c r="D2470" s="50" t="n">
        <f aca="false">FilterPk!B$36</f>
        <v>0</v>
      </c>
      <c r="E2470" s="50" t="n">
        <f aca="false">FilterPk!C$36</f>
        <v>0</v>
      </c>
      <c r="F2470" s="50" t="n">
        <f aca="false">FilterPk!D$36</f>
        <v>-16.269581</v>
      </c>
      <c r="G2470" s="50" t="n">
        <f aca="false">FilterPk!E$36</f>
        <v>-36.150495</v>
      </c>
      <c r="H2470" s="50" t="n">
        <f aca="false">FilterPk!F$36</f>
        <v>-105.080472</v>
      </c>
      <c r="I2470" s="50" t="n">
        <f aca="false">FilterPk!G$36</f>
        <v>-21.496839</v>
      </c>
      <c r="J2470" s="50" t="n">
        <f aca="false">FilterPk!H$36</f>
        <v>76.011979</v>
      </c>
      <c r="K2470" s="50" t="n">
        <f aca="false">FilterPk!I$36</f>
        <v>315.376651</v>
      </c>
      <c r="L2470" s="50" t="n">
        <f aca="false">FilterPk!J$36</f>
        <v>0.622678</v>
      </c>
      <c r="M2470" s="50" t="n">
        <f aca="false">FilterPk!K$36</f>
        <v>131.855286</v>
      </c>
      <c r="N2470" s="50" t="n">
        <f aca="false">FilterPk!L$36</f>
        <v>344.869207</v>
      </c>
      <c r="O2470" s="50" t="n">
        <f aca="false">FilterPk!M$36</f>
        <v>500.495437</v>
      </c>
      <c r="P2470" s="50" t="n">
        <f aca="false">FilterPk!N$36</f>
        <v>0</v>
      </c>
      <c r="Q2470" s="51" t="n">
        <f aca="false">FilterPk!O$36</f>
        <v>845.364644</v>
      </c>
    </row>
    <row r="2471" customFormat="false" ht="12.75" hidden="false" customHeight="false" outlineLevel="0" collapsed="false">
      <c r="B2471" s="85" t="str">
        <f aca="false">FilterPk!A$37</f>
        <v>Dana Davis</v>
      </c>
      <c r="C2471" s="13" t="n">
        <f aca="false">C2470+1</f>
        <v>2470</v>
      </c>
      <c r="D2471" s="50" t="n">
        <f aca="false">FilterPk!B$37</f>
        <v>0</v>
      </c>
      <c r="E2471" s="50" t="n">
        <f aca="false">FilterPk!C$37</f>
        <v>0</v>
      </c>
      <c r="F2471" s="50" t="n">
        <f aca="false">FilterPk!D$37</f>
        <v>4.986714</v>
      </c>
      <c r="G2471" s="50" t="n">
        <f aca="false">FilterPk!E$37</f>
        <v>-10.425106</v>
      </c>
      <c r="H2471" s="50" t="n">
        <f aca="false">FilterPk!F$37</f>
        <v>34.582944</v>
      </c>
      <c r="I2471" s="50" t="n">
        <f aca="false">FilterPk!G$37</f>
        <v>31.966656</v>
      </c>
      <c r="J2471" s="50" t="n">
        <f aca="false">FilterPk!H$37</f>
        <v>34.267547</v>
      </c>
      <c r="K2471" s="50" t="n">
        <f aca="false">FilterPk!I$37</f>
        <v>70.027981</v>
      </c>
      <c r="L2471" s="50" t="n">
        <f aca="false">FilterPk!J$37</f>
        <v>33.814965</v>
      </c>
      <c r="M2471" s="50" t="n">
        <f aca="false">FilterPk!K$37</f>
        <v>44.191074</v>
      </c>
      <c r="N2471" s="50" t="n">
        <f aca="false">FilterPk!L$37</f>
        <v>243.412775</v>
      </c>
      <c r="O2471" s="50" t="n">
        <f aca="false">FilterPk!M$37</f>
        <v>27.55263</v>
      </c>
      <c r="P2471" s="50" t="n">
        <f aca="false">FilterPk!N$37</f>
        <v>0</v>
      </c>
      <c r="Q2471" s="51" t="n">
        <f aca="false">FilterPk!O$37</f>
        <v>270.965405</v>
      </c>
    </row>
    <row r="2472" customFormat="false" ht="12.75" hidden="false" customHeight="false" outlineLevel="0" collapsed="false">
      <c r="B2472" s="85" t="str">
        <f aca="false">FilterPk!A$38</f>
        <v>Tom May</v>
      </c>
      <c r="C2472" s="13" t="n">
        <f aca="false">C2471+1</f>
        <v>2471</v>
      </c>
      <c r="D2472" s="50" t="n">
        <f aca="false">FilterPk!B$38</f>
        <v>0</v>
      </c>
      <c r="E2472" s="50" t="n">
        <f aca="false">FilterPk!C$38</f>
        <v>0</v>
      </c>
      <c r="F2472" s="50" t="n">
        <f aca="false">FilterPk!D$38</f>
        <v>0</v>
      </c>
      <c r="G2472" s="50" t="n">
        <f aca="false">FilterPk!E$38</f>
        <v>0</v>
      </c>
      <c r="H2472" s="50" t="n">
        <f aca="false">FilterPk!F$38</f>
        <v>0</v>
      </c>
      <c r="I2472" s="50" t="n">
        <f aca="false">FilterPk!G$38</f>
        <v>0</v>
      </c>
      <c r="J2472" s="50" t="n">
        <f aca="false">FilterPk!H$38</f>
        <v>0</v>
      </c>
      <c r="K2472" s="50" t="n">
        <f aca="false">FilterPk!I$38</f>
        <v>0</v>
      </c>
      <c r="L2472" s="50" t="n">
        <f aca="false">FilterPk!J$38</f>
        <v>0</v>
      </c>
      <c r="M2472" s="50" t="n">
        <f aca="false">FilterPk!K$38</f>
        <v>0</v>
      </c>
      <c r="N2472" s="50" t="n">
        <f aca="false">FilterPk!L$38</f>
        <v>0</v>
      </c>
      <c r="O2472" s="50" t="n">
        <f aca="false">FilterPk!M$38</f>
        <v>0</v>
      </c>
      <c r="P2472" s="50" t="n">
        <f aca="false">FilterPk!N$38</f>
        <v>0</v>
      </c>
      <c r="Q2472" s="51" t="n">
        <f aca="false">FilterPk!O$38</f>
        <v>0</v>
      </c>
    </row>
    <row r="2473" customFormat="false" ht="12.75" hidden="false" customHeight="false" outlineLevel="0" collapsed="false">
      <c r="B2473" s="85" t="str">
        <f aca="false">FilterPk!A$39</f>
        <v>Clint Dean</v>
      </c>
      <c r="C2473" s="13" t="n">
        <f aca="false">C2472+1</f>
        <v>2472</v>
      </c>
      <c r="D2473" s="50" t="n">
        <f aca="false">FilterPk!B$39</f>
        <v>0</v>
      </c>
      <c r="E2473" s="50" t="n">
        <f aca="false">FilterPk!C$39</f>
        <v>0</v>
      </c>
      <c r="F2473" s="50" t="n">
        <f aca="false">FilterPk!D$39</f>
        <v>-27.9256</v>
      </c>
      <c r="G2473" s="50" t="n">
        <f aca="false">FilterPk!E$39</f>
        <v>0</v>
      </c>
      <c r="H2473" s="50" t="n">
        <f aca="false">FilterPk!F$39</f>
        <v>0</v>
      </c>
      <c r="I2473" s="50" t="n">
        <f aca="false">FilterPk!G$39</f>
        <v>0</v>
      </c>
      <c r="J2473" s="50" t="n">
        <f aca="false">FilterPk!H$39</f>
        <v>0</v>
      </c>
      <c r="K2473" s="50" t="n">
        <f aca="false">FilterPk!I$39</f>
        <v>0</v>
      </c>
      <c r="L2473" s="50" t="n">
        <f aca="false">FilterPk!J$39</f>
        <v>0</v>
      </c>
      <c r="M2473" s="50" t="n">
        <f aca="false">FilterPk!K$39</f>
        <v>0</v>
      </c>
      <c r="N2473" s="50" t="n">
        <f aca="false">FilterPk!L$39</f>
        <v>-27.9256</v>
      </c>
      <c r="O2473" s="50" t="n">
        <f aca="false">FilterPk!M$39</f>
        <v>0</v>
      </c>
      <c r="P2473" s="50" t="n">
        <f aca="false">FilterPk!N$39</f>
        <v>0</v>
      </c>
      <c r="Q2473" s="51" t="n">
        <f aca="false">FilterPk!O$39</f>
        <v>-27.9256</v>
      </c>
    </row>
    <row r="2474" customFormat="false" ht="12.75" hidden="false" customHeight="false" outlineLevel="0" collapsed="false">
      <c r="B2474" s="85" t="str">
        <f aca="false">FilterPk!A$40</f>
        <v>Rob Benson</v>
      </c>
      <c r="C2474" s="13" t="n">
        <f aca="false">C2473+1</f>
        <v>2473</v>
      </c>
      <c r="D2474" s="50" t="n">
        <f aca="false">FilterPk!B$40</f>
        <v>0</v>
      </c>
      <c r="E2474" s="50" t="n">
        <f aca="false">FilterPk!C$40</f>
        <v>0</v>
      </c>
      <c r="F2474" s="50" t="n">
        <f aca="false">FilterPk!D$40</f>
        <v>0</v>
      </c>
      <c r="G2474" s="50" t="n">
        <f aca="false">FilterPk!E$40</f>
        <v>-76.947211</v>
      </c>
      <c r="H2474" s="50" t="n">
        <f aca="false">FilterPk!F$40</f>
        <v>0</v>
      </c>
      <c r="I2474" s="50" t="n">
        <f aca="false">FilterPk!G$40</f>
        <v>0</v>
      </c>
      <c r="J2474" s="50" t="n">
        <f aca="false">FilterPk!H$40</f>
        <v>0</v>
      </c>
      <c r="K2474" s="50" t="n">
        <f aca="false">FilterPk!I$40</f>
        <v>0</v>
      </c>
      <c r="L2474" s="50" t="n">
        <f aca="false">FilterPk!J$40</f>
        <v>0</v>
      </c>
      <c r="M2474" s="50" t="n">
        <f aca="false">FilterPk!K$40</f>
        <v>0</v>
      </c>
      <c r="N2474" s="50" t="n">
        <f aca="false">FilterPk!L$40</f>
        <v>-76.947211</v>
      </c>
      <c r="O2474" s="50" t="n">
        <f aca="false">FilterPk!M$40</f>
        <v>0</v>
      </c>
      <c r="P2474" s="50" t="n">
        <f aca="false">FilterPk!N$40</f>
        <v>0</v>
      </c>
      <c r="Q2474" s="51" t="n">
        <f aca="false">FilterPk!O$40</f>
        <v>-76.947211</v>
      </c>
    </row>
    <row r="2475" customFormat="false" ht="12.75" hidden="false" customHeight="false" outlineLevel="0" collapsed="false">
      <c r="B2475" s="85" t="str">
        <f aca="false">FilterPk!A$41</f>
        <v>Matt Lorenz</v>
      </c>
      <c r="C2475" s="13" t="n">
        <f aca="false">C2474+1</f>
        <v>2474</v>
      </c>
      <c r="D2475" s="50" t="n">
        <f aca="false">FilterPk!B$41</f>
        <v>0</v>
      </c>
      <c r="E2475" s="50" t="n">
        <f aca="false">FilterPk!C$41</f>
        <v>0</v>
      </c>
      <c r="F2475" s="50" t="n">
        <f aca="false">FilterPk!D$41</f>
        <v>0</v>
      </c>
      <c r="G2475" s="50" t="n">
        <f aca="false">FilterPk!E$41</f>
        <v>0</v>
      </c>
      <c r="H2475" s="50" t="n">
        <f aca="false">FilterPk!F$41</f>
        <v>0</v>
      </c>
      <c r="I2475" s="50" t="n">
        <f aca="false">FilterPk!G$41</f>
        <v>0</v>
      </c>
      <c r="J2475" s="50" t="n">
        <f aca="false">FilterPk!H$41</f>
        <v>0</v>
      </c>
      <c r="K2475" s="50" t="n">
        <f aca="false">FilterPk!I$41</f>
        <v>0</v>
      </c>
      <c r="L2475" s="50" t="n">
        <f aca="false">FilterPk!J$41</f>
        <v>0</v>
      </c>
      <c r="M2475" s="50" t="n">
        <f aca="false">FilterPk!K$41</f>
        <v>0</v>
      </c>
      <c r="N2475" s="50" t="n">
        <f aca="false">FilterPk!L$41</f>
        <v>0</v>
      </c>
      <c r="O2475" s="50" t="n">
        <f aca="false">FilterPk!M$41</f>
        <v>0</v>
      </c>
      <c r="P2475" s="50" t="n">
        <f aca="false">FilterPk!N$41</f>
        <v>0</v>
      </c>
      <c r="Q2475" s="51" t="n">
        <f aca="false">FilterPk!O$41</f>
        <v>0</v>
      </c>
    </row>
    <row r="2476" customFormat="false" ht="12.75" hidden="false" customHeight="false" outlineLevel="0" collapsed="false">
      <c r="B2476" s="85" t="str">
        <f aca="false">FilterPk!A$42</f>
        <v>John Forney</v>
      </c>
      <c r="C2476" s="13" t="n">
        <f aca="false">C2475+1</f>
        <v>2475</v>
      </c>
      <c r="D2476" s="50" t="n">
        <f aca="false">FilterPk!B$42</f>
        <v>0</v>
      </c>
      <c r="E2476" s="50" t="n">
        <f aca="false">FilterPk!C$42</f>
        <v>0</v>
      </c>
      <c r="F2476" s="50" t="n">
        <f aca="false">FilterPk!D$42</f>
        <v>0</v>
      </c>
      <c r="G2476" s="50" t="n">
        <f aca="false">FilterPk!E$42</f>
        <v>0</v>
      </c>
      <c r="H2476" s="50" t="n">
        <f aca="false">FilterPk!F$42</f>
        <v>0</v>
      </c>
      <c r="I2476" s="50" t="n">
        <f aca="false">FilterPk!G$42</f>
        <v>0</v>
      </c>
      <c r="J2476" s="50" t="n">
        <f aca="false">FilterPk!H$42</f>
        <v>0</v>
      </c>
      <c r="K2476" s="50" t="n">
        <f aca="false">FilterPk!I$42</f>
        <v>0</v>
      </c>
      <c r="L2476" s="50" t="n">
        <f aca="false">FilterPk!J$42</f>
        <v>0</v>
      </c>
      <c r="M2476" s="50" t="n">
        <f aca="false">FilterPk!K$42</f>
        <v>0</v>
      </c>
      <c r="N2476" s="50" t="n">
        <f aca="false">FilterPk!L$42</f>
        <v>0</v>
      </c>
      <c r="O2476" s="50" t="n">
        <f aca="false">FilterPk!M$42</f>
        <v>0</v>
      </c>
      <c r="P2476" s="50" t="n">
        <f aca="false">FilterPk!N$42</f>
        <v>0</v>
      </c>
      <c r="Q2476" s="51" t="n">
        <f aca="false">FilterPk!O$42</f>
        <v>0</v>
      </c>
    </row>
    <row r="2477" customFormat="false" ht="12.75" hidden="false" customHeight="false" outlineLevel="0" collapsed="false">
      <c r="B2477" s="85" t="str">
        <f aca="false">FilterPk!A$43</f>
        <v>Mike Carson</v>
      </c>
      <c r="C2477" s="13" t="n">
        <f aca="false">C2476+1</f>
        <v>2476</v>
      </c>
      <c r="D2477" s="50" t="n">
        <f aca="false">FilterPk!B$43</f>
        <v>0</v>
      </c>
      <c r="E2477" s="50" t="n">
        <f aca="false">FilterPk!C$43</f>
        <v>0</v>
      </c>
      <c r="F2477" s="50" t="n">
        <f aca="false">FilterPk!D$43</f>
        <v>0</v>
      </c>
      <c r="G2477" s="50" t="n">
        <f aca="false">FilterPk!E$43</f>
        <v>0</v>
      </c>
      <c r="H2477" s="50" t="n">
        <f aca="false">FilterPk!F$43</f>
        <v>0</v>
      </c>
      <c r="I2477" s="50" t="n">
        <f aca="false">FilterPk!G$43</f>
        <v>0</v>
      </c>
      <c r="J2477" s="50" t="n">
        <f aca="false">FilterPk!H$43</f>
        <v>0</v>
      </c>
      <c r="K2477" s="50" t="n">
        <f aca="false">FilterPk!I$43</f>
        <v>0</v>
      </c>
      <c r="L2477" s="50" t="n">
        <f aca="false">FilterPk!J$43</f>
        <v>0</v>
      </c>
      <c r="M2477" s="50" t="n">
        <f aca="false">FilterPk!K$43</f>
        <v>0</v>
      </c>
      <c r="N2477" s="50" t="n">
        <f aca="false">FilterPk!L$43</f>
        <v>0</v>
      </c>
      <c r="O2477" s="50" t="n">
        <f aca="false">FilterPk!M$43</f>
        <v>0</v>
      </c>
      <c r="P2477" s="50" t="n">
        <f aca="false">FilterPk!N$43</f>
        <v>0</v>
      </c>
      <c r="Q2477" s="51" t="n">
        <f aca="false">FilterPk!O$43</f>
        <v>0</v>
      </c>
    </row>
    <row r="2478" customFormat="false" ht="12.75" hidden="false" customHeight="false" outlineLevel="0" collapsed="false">
      <c r="B2478" s="85" t="str">
        <f aca="false">FilterPk!A$44</f>
        <v>Chris Dorland</v>
      </c>
      <c r="C2478" s="13" t="n">
        <f aca="false">C2477+1</f>
        <v>2477</v>
      </c>
      <c r="D2478" s="50" t="n">
        <f aca="false">FilterPk!B$44</f>
        <v>0</v>
      </c>
      <c r="E2478" s="50" t="n">
        <f aca="false">FilterPk!C$44</f>
        <v>0</v>
      </c>
      <c r="F2478" s="50" t="n">
        <f aca="false">FilterPk!D$44</f>
        <v>0</v>
      </c>
      <c r="G2478" s="50" t="n">
        <f aca="false">FilterPk!E$44</f>
        <v>0</v>
      </c>
      <c r="H2478" s="50" t="n">
        <f aca="false">FilterPk!F$44</f>
        <v>0</v>
      </c>
      <c r="I2478" s="50" t="n">
        <f aca="false">FilterPk!G$44</f>
        <v>0</v>
      </c>
      <c r="J2478" s="50" t="n">
        <f aca="false">FilterPk!H$44</f>
        <v>0</v>
      </c>
      <c r="K2478" s="50" t="n">
        <f aca="false">FilterPk!I$44</f>
        <v>0</v>
      </c>
      <c r="L2478" s="50" t="n">
        <f aca="false">FilterPk!J$44</f>
        <v>0</v>
      </c>
      <c r="M2478" s="50" t="n">
        <f aca="false">FilterPk!K$44</f>
        <v>0</v>
      </c>
      <c r="N2478" s="50" t="n">
        <f aca="false">FilterPk!L$44</f>
        <v>0</v>
      </c>
      <c r="O2478" s="50" t="n">
        <f aca="false">FilterPk!M$44</f>
        <v>0</v>
      </c>
      <c r="P2478" s="50" t="n">
        <f aca="false">FilterPk!N$44</f>
        <v>0</v>
      </c>
      <c r="Q2478" s="51" t="n">
        <f aca="false">FilterPk!O$44</f>
        <v>0</v>
      </c>
    </row>
    <row r="2479" customFormat="false" ht="12.75" hidden="false" customHeight="false" outlineLevel="0" collapsed="false">
      <c r="B2479" s="85" t="str">
        <f aca="false">FilterPk!A$45</f>
        <v>Jeff King</v>
      </c>
      <c r="C2479" s="13" t="n">
        <f aca="false">C2478+1</f>
        <v>2478</v>
      </c>
      <c r="D2479" s="50" t="n">
        <f aca="false">FilterPk!B$45</f>
        <v>0</v>
      </c>
      <c r="E2479" s="50" t="n">
        <f aca="false">FilterPk!C$45</f>
        <v>0</v>
      </c>
      <c r="F2479" s="50" t="n">
        <f aca="false">FilterPk!D$45</f>
        <v>0</v>
      </c>
      <c r="G2479" s="50" t="n">
        <f aca="false">FilterPk!E$45</f>
        <v>0</v>
      </c>
      <c r="H2479" s="50" t="n">
        <f aca="false">FilterPk!F$45</f>
        <v>0</v>
      </c>
      <c r="I2479" s="50" t="n">
        <f aca="false">FilterPk!G$45</f>
        <v>0</v>
      </c>
      <c r="J2479" s="50" t="n">
        <f aca="false">FilterPk!H$45</f>
        <v>0</v>
      </c>
      <c r="K2479" s="50" t="n">
        <f aca="false">FilterPk!I$45</f>
        <v>0</v>
      </c>
      <c r="L2479" s="50" t="n">
        <f aca="false">FilterPk!J$45</f>
        <v>0</v>
      </c>
      <c r="M2479" s="50" t="n">
        <f aca="false">FilterPk!K$45</f>
        <v>0</v>
      </c>
      <c r="N2479" s="50" t="n">
        <f aca="false">FilterPk!L$45</f>
        <v>0</v>
      </c>
      <c r="O2479" s="50" t="n">
        <f aca="false">FilterPk!M$45</f>
        <v>0</v>
      </c>
      <c r="P2479" s="50" t="n">
        <f aca="false">FilterPk!N$45</f>
        <v>0</v>
      </c>
      <c r="Q2479" s="51" t="n">
        <f aca="false">FilterPk!O$45</f>
        <v>0</v>
      </c>
    </row>
    <row r="2480" customFormat="false" ht="12.75" hidden="false" customHeight="false" outlineLevel="0" collapsed="false">
      <c r="B2480" s="85" t="n">
        <f aca="false">FilterPk!A$46</f>
        <v>0</v>
      </c>
      <c r="C2480" s="13" t="n">
        <f aca="false">C2479+1</f>
        <v>2479</v>
      </c>
      <c r="D2480" s="50" t="n">
        <f aca="false">FilterPk!B$46</f>
        <v>0</v>
      </c>
      <c r="E2480" s="50" t="n">
        <f aca="false">FilterPk!C$46</f>
        <v>0</v>
      </c>
      <c r="F2480" s="50" t="n">
        <f aca="false">FilterPk!D$46</f>
        <v>0</v>
      </c>
      <c r="G2480" s="50" t="n">
        <f aca="false">FilterPk!E$46</f>
        <v>0</v>
      </c>
      <c r="H2480" s="50" t="n">
        <f aca="false">FilterPk!F$46</f>
        <v>0</v>
      </c>
      <c r="I2480" s="50" t="n">
        <f aca="false">FilterPk!G$46</f>
        <v>0</v>
      </c>
      <c r="J2480" s="50" t="n">
        <f aca="false">FilterPk!H$46</f>
        <v>0</v>
      </c>
      <c r="K2480" s="50" t="n">
        <f aca="false">FilterPk!I$46</f>
        <v>0</v>
      </c>
      <c r="L2480" s="50" t="n">
        <f aca="false">FilterPk!J$46</f>
        <v>0</v>
      </c>
      <c r="M2480" s="50" t="n">
        <f aca="false">FilterPk!K$46</f>
        <v>0</v>
      </c>
      <c r="N2480" s="50" t="n">
        <f aca="false">FilterPk!L$46</f>
        <v>0</v>
      </c>
      <c r="O2480" s="50" t="n">
        <f aca="false">FilterPk!M$46</f>
        <v>0</v>
      </c>
      <c r="P2480" s="50" t="n">
        <f aca="false">FilterPk!N$46</f>
        <v>0</v>
      </c>
      <c r="Q2480" s="51" t="n">
        <f aca="false">FilterPk!O$46</f>
        <v>0</v>
      </c>
    </row>
    <row r="2481" customFormat="false" ht="12.75" hidden="false" customHeight="false" outlineLevel="0" collapsed="false">
      <c r="B2481" s="87" t="n">
        <f aca="false">FilterPk!A$47</f>
        <v>0</v>
      </c>
      <c r="C2481" s="64" t="n">
        <f aca="false">C2480+1</f>
        <v>2480</v>
      </c>
      <c r="D2481" s="54" t="n">
        <f aca="false">FilterPk!B$47</f>
        <v>0</v>
      </c>
      <c r="E2481" s="54" t="n">
        <f aca="false">FilterPk!C$47</f>
        <v>0</v>
      </c>
      <c r="F2481" s="54" t="n">
        <f aca="false">FilterPk!D$47</f>
        <v>0</v>
      </c>
      <c r="G2481" s="54" t="n">
        <f aca="false">FilterPk!E$47</f>
        <v>0</v>
      </c>
      <c r="H2481" s="54" t="n">
        <f aca="false">FilterPk!F$47</f>
        <v>0</v>
      </c>
      <c r="I2481" s="54" t="n">
        <f aca="false">FilterPk!G$47</f>
        <v>0</v>
      </c>
      <c r="J2481" s="54" t="n">
        <f aca="false">FilterPk!H$47</f>
        <v>0</v>
      </c>
      <c r="K2481" s="54" t="n">
        <f aca="false">FilterPk!I$47</f>
        <v>0</v>
      </c>
      <c r="L2481" s="54" t="n">
        <f aca="false">FilterPk!J$47</f>
        <v>0</v>
      </c>
      <c r="M2481" s="54" t="n">
        <f aca="false">FilterPk!K$47</f>
        <v>0</v>
      </c>
      <c r="N2481" s="54" t="n">
        <f aca="false">FilterPk!L$47</f>
        <v>0</v>
      </c>
      <c r="O2481" s="54" t="n">
        <f aca="false">FilterPk!M$47</f>
        <v>0</v>
      </c>
      <c r="P2481" s="54" t="n">
        <f aca="false">FilterPk!N$47</f>
        <v>0</v>
      </c>
      <c r="Q2481" s="55" t="n">
        <f aca="false">FilterPk!O$47</f>
        <v>0</v>
      </c>
    </row>
    <row r="2482" customFormat="false" ht="12.75" hidden="false" customHeight="false" outlineLevel="0" collapsed="false">
      <c r="A2482" s="0" t="n">
        <f aca="false">A2442+1</f>
        <v>63</v>
      </c>
      <c r="B2482" s="57" t="n">
        <f aca="false">FilterPk!D$1</f>
        <v>36907</v>
      </c>
      <c r="C2482" s="58" t="n">
        <f aca="false">C2481+1</f>
        <v>2481</v>
      </c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83"/>
    </row>
    <row r="2483" customFormat="false" ht="12.75" hidden="false" customHeight="false" outlineLevel="0" collapsed="false">
      <c r="B2483" s="61"/>
      <c r="C2483" s="13" t="n">
        <f aca="false">C2482+1</f>
        <v>2482</v>
      </c>
      <c r="D2483" s="13"/>
      <c r="E2483" s="21" t="s">
        <v>5</v>
      </c>
      <c r="F2483" s="21" t="s">
        <v>6</v>
      </c>
      <c r="G2483" s="21" t="s">
        <v>7</v>
      </c>
      <c r="H2483" s="21" t="s">
        <v>8</v>
      </c>
      <c r="I2483" s="21" t="s">
        <v>9</v>
      </c>
      <c r="J2483" s="21" t="s">
        <v>10</v>
      </c>
      <c r="K2483" s="21" t="s">
        <v>11</v>
      </c>
      <c r="L2483" s="21" t="s">
        <v>12</v>
      </c>
      <c r="M2483" s="21" t="s">
        <v>13</v>
      </c>
      <c r="N2483" s="21" t="s">
        <v>14</v>
      </c>
      <c r="O2483" s="21" t="n">
        <v>2002</v>
      </c>
      <c r="P2483" s="21" t="s">
        <v>15</v>
      </c>
      <c r="Q2483" s="84" t="s">
        <v>16</v>
      </c>
    </row>
    <row r="2484" customFormat="false" ht="12.75" hidden="false" customHeight="false" outlineLevel="0" collapsed="false">
      <c r="B2484" s="85" t="str">
        <f aca="false">FilterPk!A$9</f>
        <v>Power positions</v>
      </c>
      <c r="C2484" s="13" t="n">
        <f aca="false">C2483+1</f>
        <v>2483</v>
      </c>
      <c r="D2484" s="13" t="s">
        <v>4</v>
      </c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86"/>
    </row>
    <row r="2485" customFormat="false" ht="12.75" hidden="false" customHeight="false" outlineLevel="0" collapsed="false">
      <c r="B2485" s="85" t="str">
        <f aca="false">FilterPk!A$10</f>
        <v>East Position</v>
      </c>
      <c r="C2485" s="13" t="n">
        <f aca="false">C2484+1</f>
        <v>2484</v>
      </c>
      <c r="D2485" s="50" t="n">
        <f aca="false">FilterPk!B$10</f>
        <v>34784396.7946123</v>
      </c>
      <c r="E2485" s="50" t="n">
        <f aca="false">FilterPk!C$10</f>
        <v>75045.54</v>
      </c>
      <c r="F2485" s="50" t="n">
        <f aca="false">FilterPk!D$10</f>
        <v>84629.15</v>
      </c>
      <c r="G2485" s="50" t="n">
        <f aca="false">FilterPk!E$10</f>
        <v>1358824.72</v>
      </c>
      <c r="H2485" s="50" t="n">
        <f aca="false">FilterPk!F$10</f>
        <v>1120662.53</v>
      </c>
      <c r="I2485" s="50" t="n">
        <f aca="false">FilterPk!G$10</f>
        <v>422841.14</v>
      </c>
      <c r="J2485" s="50" t="n">
        <f aca="false">FilterPk!H$10</f>
        <v>788810.55</v>
      </c>
      <c r="K2485" s="50" t="n">
        <f aca="false">FilterPk!I$10</f>
        <v>1076253.71</v>
      </c>
      <c r="L2485" s="50" t="n">
        <f aca="false">FilterPk!J$10</f>
        <v>363159.42</v>
      </c>
      <c r="M2485" s="50" t="n">
        <f aca="false">FilterPk!K$10</f>
        <v>5764043.19</v>
      </c>
      <c r="N2485" s="50" t="n">
        <f aca="false">FilterPk!L$10</f>
        <v>11054269.95</v>
      </c>
      <c r="O2485" s="50" t="n">
        <f aca="false">FilterPk!M$10</f>
        <v>3650317.45</v>
      </c>
      <c r="P2485" s="50" t="n">
        <f aca="false">FilterPk!N$10</f>
        <v>-1642778.44</v>
      </c>
      <c r="Q2485" s="51" t="n">
        <f aca="false">FilterPk!O$10</f>
        <v>13061808.96</v>
      </c>
    </row>
    <row r="2486" customFormat="false" ht="12.75" hidden="false" customHeight="false" outlineLevel="0" collapsed="false">
      <c r="B2486" s="85" t="str">
        <f aca="false">FilterPk!A$11</f>
        <v>East Power Mgmt</v>
      </c>
      <c r="C2486" s="13" t="n">
        <f aca="false">C2485+1</f>
        <v>2485</v>
      </c>
      <c r="D2486" s="50" t="n">
        <f aca="false">FilterPk!B$11</f>
        <v>7547347.04451418</v>
      </c>
      <c r="E2486" s="50" t="n">
        <f aca="false">FilterPk!C$11</f>
        <v>43646.27</v>
      </c>
      <c r="F2486" s="50" t="n">
        <f aca="false">FilterPk!D$11</f>
        <v>-98133.28</v>
      </c>
      <c r="G2486" s="50" t="n">
        <f aca="false">FilterPk!E$11</f>
        <v>107993.78</v>
      </c>
      <c r="H2486" s="50" t="n">
        <f aca="false">FilterPk!F$11</f>
        <v>155786.29</v>
      </c>
      <c r="I2486" s="50" t="n">
        <f aca="false">FilterPk!G$11</f>
        <v>89357.34</v>
      </c>
      <c r="J2486" s="50" t="n">
        <f aca="false">FilterPk!H$11</f>
        <v>247101.13</v>
      </c>
      <c r="K2486" s="50" t="n">
        <f aca="false">FilterPk!I$11</f>
        <v>307386.28</v>
      </c>
      <c r="L2486" s="50" t="n">
        <f aca="false">FilterPk!J$11</f>
        <v>108209.05</v>
      </c>
      <c r="M2486" s="50" t="n">
        <f aca="false">FilterPk!K$11</f>
        <v>1338376.99</v>
      </c>
      <c r="N2486" s="50" t="n">
        <f aca="false">FilterPk!L$11</f>
        <v>2299723.85</v>
      </c>
      <c r="O2486" s="50" t="n">
        <f aca="false">FilterPk!M$11</f>
        <v>606348.53</v>
      </c>
      <c r="P2486" s="50" t="n">
        <f aca="false">FilterPk!N$11</f>
        <v>61912.21</v>
      </c>
      <c r="Q2486" s="51" t="n">
        <f aca="false">FilterPk!O$11</f>
        <v>2967984.59</v>
      </c>
    </row>
    <row r="2487" customFormat="false" ht="12.75" hidden="false" customHeight="false" outlineLevel="0" collapsed="false">
      <c r="B2487" s="85" t="str">
        <f aca="false">FilterPk!A$12</f>
        <v>Long Term Options</v>
      </c>
      <c r="C2487" s="13" t="n">
        <f aca="false">C2486+1</f>
        <v>2486</v>
      </c>
      <c r="D2487" s="50" t="n">
        <f aca="false">FilterPk!B$12</f>
        <v>0</v>
      </c>
      <c r="E2487" s="50" t="n">
        <f aca="false">FilterPk!C$12</f>
        <v>0</v>
      </c>
      <c r="F2487" s="50" t="n">
        <f aca="false">FilterPk!D$12</f>
        <v>0</v>
      </c>
      <c r="G2487" s="50" t="n">
        <f aca="false">FilterPk!E$12</f>
        <v>0</v>
      </c>
      <c r="H2487" s="50" t="n">
        <f aca="false">FilterPk!F$12</f>
        <v>0</v>
      </c>
      <c r="I2487" s="50" t="n">
        <f aca="false">FilterPk!G$12</f>
        <v>0</v>
      </c>
      <c r="J2487" s="50" t="n">
        <f aca="false">FilterPk!H$12</f>
        <v>0</v>
      </c>
      <c r="K2487" s="50" t="n">
        <f aca="false">FilterPk!I$12</f>
        <v>0</v>
      </c>
      <c r="L2487" s="50" t="n">
        <f aca="false">FilterPk!J$12</f>
        <v>0</v>
      </c>
      <c r="M2487" s="50" t="n">
        <f aca="false">FilterPk!K$12</f>
        <v>0</v>
      </c>
      <c r="N2487" s="50" t="n">
        <f aca="false">FilterPk!L$12</f>
        <v>0</v>
      </c>
      <c r="O2487" s="50" t="n">
        <f aca="false">FilterPk!M$12</f>
        <v>0</v>
      </c>
      <c r="P2487" s="50" t="n">
        <f aca="false">FilterPk!N$12</f>
        <v>0</v>
      </c>
      <c r="Q2487" s="51" t="n">
        <f aca="false">FilterPk!O$12</f>
        <v>0</v>
      </c>
    </row>
    <row r="2488" customFormat="false" ht="12.75" hidden="false" customHeight="false" outlineLevel="0" collapsed="false">
      <c r="B2488" s="85" t="str">
        <f aca="false">FilterPk!A$13</f>
        <v>LT-MIDWEST</v>
      </c>
      <c r="C2488" s="13" t="n">
        <f aca="false">C2487+1</f>
        <v>2487</v>
      </c>
      <c r="D2488" s="50" t="n">
        <f aca="false">FilterPk!B$13</f>
        <v>7151089.47366245</v>
      </c>
      <c r="E2488" s="50" t="n">
        <f aca="false">FilterPk!C$13</f>
        <v>48283.08</v>
      </c>
      <c r="F2488" s="50" t="n">
        <f aca="false">FilterPk!D$13</f>
        <v>-141448.54</v>
      </c>
      <c r="G2488" s="50" t="n">
        <f aca="false">FilterPk!E$13</f>
        <v>574622.66</v>
      </c>
      <c r="H2488" s="50" t="n">
        <f aca="false">FilterPk!F$13</f>
        <v>298097.27</v>
      </c>
      <c r="I2488" s="50" t="n">
        <f aca="false">FilterPk!G$13</f>
        <v>249481.43</v>
      </c>
      <c r="J2488" s="50" t="n">
        <f aca="false">FilterPk!H$13</f>
        <v>119379.88</v>
      </c>
      <c r="K2488" s="50" t="n">
        <f aca="false">FilterPk!I$13</f>
        <v>25994.27</v>
      </c>
      <c r="L2488" s="50" t="n">
        <f aca="false">FilterPk!J$13</f>
        <v>156242.15</v>
      </c>
      <c r="M2488" s="50" t="n">
        <f aca="false">FilterPk!K$13</f>
        <v>1762908.33</v>
      </c>
      <c r="N2488" s="50" t="n">
        <f aca="false">FilterPk!L$13</f>
        <v>3093560.53</v>
      </c>
      <c r="O2488" s="50" t="n">
        <f aca="false">FilterPk!M$13</f>
        <v>565730</v>
      </c>
      <c r="P2488" s="50" t="n">
        <f aca="false">FilterPk!N$13</f>
        <v>-439379.19</v>
      </c>
      <c r="Q2488" s="51" t="n">
        <f aca="false">FilterPk!O$13</f>
        <v>3219911.34</v>
      </c>
    </row>
    <row r="2489" customFormat="false" ht="12.75" hidden="false" customHeight="false" outlineLevel="0" collapsed="false">
      <c r="B2489" s="85" t="str">
        <f aca="false">FilterPk!A$14</f>
        <v>ST-ECAR</v>
      </c>
      <c r="C2489" s="13" t="n">
        <f aca="false">C2488+1</f>
        <v>2488</v>
      </c>
      <c r="D2489" s="50" t="n">
        <f aca="false">FilterPk!B$14</f>
        <v>238101.441960815</v>
      </c>
      <c r="E2489" s="50" t="n">
        <f aca="false">FilterPk!C$14</f>
        <v>13522.23</v>
      </c>
      <c r="F2489" s="50" t="n">
        <f aca="false">FilterPk!D$14</f>
        <v>15838.59</v>
      </c>
      <c r="G2489" s="50" t="n">
        <f aca="false">FilterPk!E$14</f>
        <v>0</v>
      </c>
      <c r="H2489" s="50" t="n">
        <f aca="false">FilterPk!F$14</f>
        <v>0</v>
      </c>
      <c r="I2489" s="50" t="n">
        <f aca="false">FilterPk!G$14</f>
        <v>0</v>
      </c>
      <c r="J2489" s="50" t="n">
        <f aca="false">FilterPk!H$14</f>
        <v>0</v>
      </c>
      <c r="K2489" s="50" t="n">
        <f aca="false">FilterPk!I$14</f>
        <v>0</v>
      </c>
      <c r="L2489" s="50" t="n">
        <f aca="false">FilterPk!J$14</f>
        <v>0</v>
      </c>
      <c r="M2489" s="50" t="n">
        <f aca="false">FilterPk!K$14</f>
        <v>0</v>
      </c>
      <c r="N2489" s="50" t="n">
        <f aca="false">FilterPk!L$14</f>
        <v>29360.82</v>
      </c>
      <c r="O2489" s="50" t="n">
        <f aca="false">FilterPk!M$14</f>
        <v>0</v>
      </c>
      <c r="P2489" s="50" t="n">
        <f aca="false">FilterPk!N$14</f>
        <v>0</v>
      </c>
      <c r="Q2489" s="51" t="n">
        <f aca="false">FilterPk!O$14</f>
        <v>29360.82</v>
      </c>
    </row>
    <row r="2490" customFormat="false" ht="12.75" hidden="false" customHeight="false" outlineLevel="0" collapsed="false">
      <c r="B2490" s="85" t="str">
        <f aca="false">FilterPk!A$15</f>
        <v>ST- MAPP</v>
      </c>
      <c r="C2490" s="13" t="n">
        <f aca="false">C2489+1</f>
        <v>2489</v>
      </c>
      <c r="D2490" s="50" t="n">
        <f aca="false">FilterPk!B$15</f>
        <v>254636.614020626</v>
      </c>
      <c r="E2490" s="50" t="n">
        <f aca="false">FilterPk!C$15</f>
        <v>795.43</v>
      </c>
      <c r="F2490" s="50" t="n">
        <f aca="false">FilterPk!D$15</f>
        <v>39596.48</v>
      </c>
      <c r="G2490" s="50" t="n">
        <f aca="false">FilterPk!E$15</f>
        <v>26009.8</v>
      </c>
      <c r="H2490" s="50" t="n">
        <f aca="false">FilterPk!F$15</f>
        <v>8238.75</v>
      </c>
      <c r="I2490" s="50" t="n">
        <f aca="false">FilterPk!G$15</f>
        <v>0</v>
      </c>
      <c r="J2490" s="50" t="n">
        <f aca="false">FilterPk!H$15</f>
        <v>0</v>
      </c>
      <c r="K2490" s="50" t="n">
        <f aca="false">FilterPk!I$15</f>
        <v>0</v>
      </c>
      <c r="L2490" s="50" t="n">
        <f aca="false">FilterPk!J$15</f>
        <v>0</v>
      </c>
      <c r="M2490" s="50" t="n">
        <f aca="false">FilterPk!K$15</f>
        <v>0</v>
      </c>
      <c r="N2490" s="50" t="n">
        <f aca="false">FilterPk!L$15</f>
        <v>74640.46</v>
      </c>
      <c r="O2490" s="50" t="n">
        <f aca="false">FilterPk!M$15</f>
        <v>0</v>
      </c>
      <c r="P2490" s="50" t="n">
        <f aca="false">FilterPk!N$15</f>
        <v>0</v>
      </c>
      <c r="Q2490" s="51" t="n">
        <f aca="false">FilterPk!O$15</f>
        <v>74640.46</v>
      </c>
    </row>
    <row r="2491" customFormat="false" ht="12.75" hidden="false" customHeight="false" outlineLevel="0" collapsed="false">
      <c r="B2491" s="85" t="str">
        <f aca="false">FilterPk!A$16</f>
        <v>ST- MAIN</v>
      </c>
      <c r="C2491" s="13" t="n">
        <f aca="false">C2490+1</f>
        <v>2490</v>
      </c>
      <c r="D2491" s="50" t="n">
        <f aca="false">FilterPk!B$16</f>
        <v>694293.253349893</v>
      </c>
      <c r="E2491" s="50" t="n">
        <f aca="false">FilterPk!C$16</f>
        <v>-2349.61</v>
      </c>
      <c r="F2491" s="50" t="n">
        <f aca="false">FilterPk!D$16</f>
        <v>15903</v>
      </c>
      <c r="G2491" s="50" t="n">
        <f aca="false">FilterPk!E$16</f>
        <v>69359.47</v>
      </c>
      <c r="H2491" s="50" t="n">
        <f aca="false">FilterPk!F$16</f>
        <v>0</v>
      </c>
      <c r="I2491" s="50" t="n">
        <f aca="false">FilterPk!G$16</f>
        <v>0</v>
      </c>
      <c r="J2491" s="50" t="n">
        <f aca="false">FilterPk!H$16</f>
        <v>0</v>
      </c>
      <c r="K2491" s="50" t="n">
        <f aca="false">FilterPk!I$16</f>
        <v>0</v>
      </c>
      <c r="L2491" s="50" t="n">
        <f aca="false">FilterPk!J$16</f>
        <v>0</v>
      </c>
      <c r="M2491" s="50" t="n">
        <f aca="false">FilterPk!K$16</f>
        <v>0</v>
      </c>
      <c r="N2491" s="50" t="n">
        <f aca="false">FilterPk!L$16</f>
        <v>82912.86</v>
      </c>
      <c r="O2491" s="50" t="n">
        <f aca="false">FilterPk!M$16</f>
        <v>0</v>
      </c>
      <c r="P2491" s="50" t="n">
        <f aca="false">FilterPk!N$16</f>
        <v>0</v>
      </c>
      <c r="Q2491" s="51" t="n">
        <f aca="false">FilterPk!O$16</f>
        <v>82912.86</v>
      </c>
    </row>
    <row r="2492" customFormat="false" ht="12.75" hidden="false" customHeight="false" outlineLevel="0" collapsed="false">
      <c r="B2492" s="85" t="str">
        <f aca="false">FilterPk!A$17</f>
        <v>MW-ANALYST</v>
      </c>
      <c r="C2492" s="13" t="n">
        <f aca="false">C2491+1</f>
        <v>2491</v>
      </c>
      <c r="D2492" s="50" t="n">
        <f aca="false">FilterPk!B$17</f>
        <v>0</v>
      </c>
      <c r="E2492" s="50" t="n">
        <f aca="false">FilterPk!C$17</f>
        <v>6363.4</v>
      </c>
      <c r="F2492" s="50" t="n">
        <f aca="false">FilterPk!D$17</f>
        <v>15838.59</v>
      </c>
      <c r="G2492" s="50" t="n">
        <f aca="false">FilterPk!E$17</f>
        <v>0</v>
      </c>
      <c r="H2492" s="50" t="n">
        <f aca="false">FilterPk!F$17</f>
        <v>0</v>
      </c>
      <c r="I2492" s="50" t="n">
        <f aca="false">FilterPk!G$17</f>
        <v>0</v>
      </c>
      <c r="J2492" s="50" t="n">
        <f aca="false">FilterPk!H$17</f>
        <v>0</v>
      </c>
      <c r="K2492" s="50" t="n">
        <f aca="false">FilterPk!I$17</f>
        <v>0</v>
      </c>
      <c r="L2492" s="50" t="n">
        <f aca="false">FilterPk!J$17</f>
        <v>0</v>
      </c>
      <c r="M2492" s="50" t="n">
        <f aca="false">FilterPk!K$17</f>
        <v>0</v>
      </c>
      <c r="N2492" s="50" t="n">
        <f aca="false">FilterPk!L$17</f>
        <v>22201.99</v>
      </c>
      <c r="O2492" s="50" t="n">
        <f aca="false">FilterPk!M$17</f>
        <v>0</v>
      </c>
      <c r="P2492" s="50" t="n">
        <f aca="false">FilterPk!N$17</f>
        <v>0</v>
      </c>
      <c r="Q2492" s="51" t="n">
        <f aca="false">FilterPk!O$17</f>
        <v>22201.99</v>
      </c>
    </row>
    <row r="2493" customFormat="false" ht="12.75" hidden="false" customHeight="false" outlineLevel="0" collapsed="false">
      <c r="B2493" s="85" t="str">
        <f aca="false">FilterPk!A$18</f>
        <v>LT-NE</v>
      </c>
      <c r="C2493" s="13" t="n">
        <f aca="false">C2492+1</f>
        <v>2492</v>
      </c>
      <c r="D2493" s="50" t="n">
        <f aca="false">FilterPk!B$18</f>
        <v>6187311.37539291</v>
      </c>
      <c r="E2493" s="50" t="n">
        <f aca="false">FilterPk!C$18</f>
        <v>-37254.47</v>
      </c>
      <c r="F2493" s="50" t="n">
        <f aca="false">FilterPk!D$18</f>
        <v>2562.91</v>
      </c>
      <c r="G2493" s="50" t="n">
        <f aca="false">FilterPk!E$18</f>
        <v>-23211.32</v>
      </c>
      <c r="H2493" s="50" t="n">
        <f aca="false">FilterPk!F$18</f>
        <v>263627.18</v>
      </c>
      <c r="I2493" s="50" t="n">
        <f aca="false">FilterPk!G$18</f>
        <v>-59813.36</v>
      </c>
      <c r="J2493" s="50" t="n">
        <f aca="false">FilterPk!H$18</f>
        <v>155752.04</v>
      </c>
      <c r="K2493" s="50" t="n">
        <f aca="false">FilterPk!I$18</f>
        <v>121018.38</v>
      </c>
      <c r="L2493" s="50" t="n">
        <f aca="false">FilterPk!J$18</f>
        <v>-53378.32</v>
      </c>
      <c r="M2493" s="50" t="n">
        <f aca="false">FilterPk!K$18</f>
        <v>995570.8</v>
      </c>
      <c r="N2493" s="50" t="n">
        <f aca="false">FilterPk!L$18</f>
        <v>1364873.84</v>
      </c>
      <c r="O2493" s="50" t="n">
        <f aca="false">FilterPk!M$18</f>
        <v>1053007.86</v>
      </c>
      <c r="P2493" s="50" t="n">
        <f aca="false">FilterPk!N$18</f>
        <v>-2593897.5</v>
      </c>
      <c r="Q2493" s="51" t="n">
        <f aca="false">FilterPk!O$18</f>
        <v>-176015.800000001</v>
      </c>
    </row>
    <row r="2494" customFormat="false" ht="12.75" hidden="false" customHeight="false" outlineLevel="0" collapsed="false">
      <c r="B2494" s="85" t="str">
        <f aca="false">FilterPk!A$19</f>
        <v>LT-PJM</v>
      </c>
      <c r="C2494" s="13" t="n">
        <f aca="false">C2493+1</f>
        <v>2493</v>
      </c>
      <c r="D2494" s="50" t="n">
        <f aca="false">FilterPk!B$19</f>
        <v>1818236.42109565</v>
      </c>
      <c r="E2494" s="50" t="n">
        <f aca="false">FilterPk!C$19</f>
        <v>25453.61</v>
      </c>
      <c r="F2494" s="50" t="n">
        <f aca="false">FilterPk!D$19</f>
        <v>45536</v>
      </c>
      <c r="G2494" s="50" t="n">
        <f aca="false">FilterPk!E$19</f>
        <v>312117.59</v>
      </c>
      <c r="H2494" s="50" t="n">
        <f aca="false">FilterPk!F$19</f>
        <v>211118</v>
      </c>
      <c r="I2494" s="50" t="n">
        <f aca="false">FilterPk!G$19</f>
        <v>0</v>
      </c>
      <c r="J2494" s="50" t="n">
        <f aca="false">FilterPk!H$19</f>
        <v>24536.25</v>
      </c>
      <c r="K2494" s="50" t="n">
        <f aca="false">FilterPk!I$19</f>
        <v>-12662.37</v>
      </c>
      <c r="L2494" s="50" t="n">
        <f aca="false">FilterPk!J$19</f>
        <v>-30078</v>
      </c>
      <c r="M2494" s="50" t="n">
        <f aca="false">FilterPk!K$19</f>
        <v>243523.27</v>
      </c>
      <c r="N2494" s="50" t="n">
        <f aca="false">FilterPk!L$19</f>
        <v>819544.35</v>
      </c>
      <c r="O2494" s="50" t="n">
        <f aca="false">FilterPk!M$19</f>
        <v>125485.18</v>
      </c>
      <c r="P2494" s="50" t="n">
        <f aca="false">FilterPk!N$19</f>
        <v>177105.54</v>
      </c>
      <c r="Q2494" s="51" t="n">
        <f aca="false">FilterPk!O$19</f>
        <v>1122135.07</v>
      </c>
    </row>
    <row r="2495" customFormat="false" ht="12.75" hidden="false" customHeight="false" outlineLevel="0" collapsed="false">
      <c r="B2495" s="85" t="str">
        <f aca="false">FilterPk!A$20</f>
        <v>LT- NY</v>
      </c>
      <c r="C2495" s="13" t="n">
        <f aca="false">C2494+1</f>
        <v>2494</v>
      </c>
      <c r="D2495" s="50" t="n">
        <f aca="false">FilterPk!B$20</f>
        <v>0</v>
      </c>
      <c r="E2495" s="50" t="n">
        <f aca="false">FilterPk!C$20</f>
        <v>-15908.51</v>
      </c>
      <c r="F2495" s="50" t="n">
        <f aca="false">FilterPk!D$20</f>
        <v>63126.67</v>
      </c>
      <c r="G2495" s="50" t="n">
        <f aca="false">FilterPk!E$20</f>
        <v>-17376.91</v>
      </c>
      <c r="H2495" s="50" t="n">
        <f aca="false">FilterPk!F$20</f>
        <v>0</v>
      </c>
      <c r="I2495" s="50" t="n">
        <f aca="false">FilterPk!G$20</f>
        <v>0</v>
      </c>
      <c r="J2495" s="50" t="n">
        <f aca="false">FilterPk!H$20</f>
        <v>0</v>
      </c>
      <c r="K2495" s="50" t="n">
        <f aca="false">FilterPk!I$20</f>
        <v>0</v>
      </c>
      <c r="L2495" s="50" t="n">
        <f aca="false">FilterPk!J$20</f>
        <v>0</v>
      </c>
      <c r="M2495" s="50" t="n">
        <f aca="false">FilterPk!K$20</f>
        <v>146381.01</v>
      </c>
      <c r="N2495" s="50" t="n">
        <f aca="false">FilterPk!L$20</f>
        <v>176222.26</v>
      </c>
      <c r="O2495" s="50" t="n">
        <f aca="false">FilterPk!M$20</f>
        <v>281909.77</v>
      </c>
      <c r="P2495" s="50" t="n">
        <f aca="false">FilterPk!N$20</f>
        <v>-177475.64</v>
      </c>
      <c r="Q2495" s="51" t="n">
        <f aca="false">FilterPk!O$20</f>
        <v>280656.39</v>
      </c>
    </row>
    <row r="2496" customFormat="false" ht="12.75" hidden="false" customHeight="false" outlineLevel="0" collapsed="false">
      <c r="B2496" s="85" t="str">
        <f aca="false">FilterPk!A$21</f>
        <v>ST- PJM</v>
      </c>
      <c r="C2496" s="13" t="n">
        <f aca="false">C2495+1</f>
        <v>2495</v>
      </c>
      <c r="D2496" s="50" t="n">
        <f aca="false">FilterPk!B$21</f>
        <v>1243093.71447674</v>
      </c>
      <c r="E2496" s="50" t="n">
        <f aca="false">FilterPk!C$21</f>
        <v>-91155.75</v>
      </c>
      <c r="F2496" s="50" t="n">
        <f aca="false">FilterPk!D$21</f>
        <v>-47515.78</v>
      </c>
      <c r="G2496" s="50" t="n">
        <f aca="false">FilterPk!E$21</f>
        <v>0</v>
      </c>
      <c r="H2496" s="50" t="n">
        <f aca="false">FilterPk!F$21</f>
        <v>0</v>
      </c>
      <c r="I2496" s="50" t="n">
        <f aca="false">FilterPk!G$21</f>
        <v>0</v>
      </c>
      <c r="J2496" s="50" t="n">
        <f aca="false">FilterPk!H$21</f>
        <v>0</v>
      </c>
      <c r="K2496" s="50" t="n">
        <f aca="false">FilterPk!I$21</f>
        <v>0</v>
      </c>
      <c r="L2496" s="50" t="n">
        <f aca="false">FilterPk!J$21</f>
        <v>0</v>
      </c>
      <c r="M2496" s="50" t="n">
        <f aca="false">FilterPk!K$21</f>
        <v>0</v>
      </c>
      <c r="N2496" s="50" t="n">
        <f aca="false">FilterPk!L$21</f>
        <v>-138671.53</v>
      </c>
      <c r="O2496" s="50" t="n">
        <f aca="false">FilterPk!M$21</f>
        <v>0</v>
      </c>
      <c r="P2496" s="50" t="n">
        <f aca="false">FilterPk!N$21</f>
        <v>0</v>
      </c>
      <c r="Q2496" s="51" t="n">
        <f aca="false">FilterPk!O$21</f>
        <v>-138671.53</v>
      </c>
    </row>
    <row r="2497" customFormat="false" ht="12.75" hidden="false" customHeight="false" outlineLevel="0" collapsed="false">
      <c r="B2497" s="85" t="str">
        <f aca="false">FilterPk!A$22</f>
        <v>ST- NENG</v>
      </c>
      <c r="C2497" s="13" t="n">
        <f aca="false">C2496+1</f>
        <v>2496</v>
      </c>
      <c r="D2497" s="50" t="n">
        <f aca="false">FilterPk!B$22</f>
        <v>539719.375927685</v>
      </c>
      <c r="E2497" s="50" t="n">
        <f aca="false">FilterPk!C$22</f>
        <v>13161.19</v>
      </c>
      <c r="F2497" s="50" t="n">
        <f aca="false">FilterPk!D$22</f>
        <v>63418.82</v>
      </c>
      <c r="G2497" s="50" t="n">
        <f aca="false">FilterPk!E$22</f>
        <v>0</v>
      </c>
      <c r="H2497" s="50" t="n">
        <f aca="false">FilterPk!F$22</f>
        <v>0</v>
      </c>
      <c r="I2497" s="50" t="n">
        <f aca="false">FilterPk!G$22</f>
        <v>0</v>
      </c>
      <c r="J2497" s="50" t="n">
        <f aca="false">FilterPk!H$22</f>
        <v>0</v>
      </c>
      <c r="K2497" s="50" t="n">
        <f aca="false">FilterPk!I$22</f>
        <v>0</v>
      </c>
      <c r="L2497" s="50" t="n">
        <f aca="false">FilterPk!J$22</f>
        <v>0</v>
      </c>
      <c r="M2497" s="50" t="n">
        <f aca="false">FilterPk!K$22</f>
        <v>0</v>
      </c>
      <c r="N2497" s="50" t="n">
        <f aca="false">FilterPk!L$22</f>
        <v>76580.01</v>
      </c>
      <c r="O2497" s="50" t="n">
        <f aca="false">FilterPk!M$22</f>
        <v>0</v>
      </c>
      <c r="P2497" s="50" t="n">
        <f aca="false">FilterPk!N$22</f>
        <v>0</v>
      </c>
      <c r="Q2497" s="51" t="n">
        <f aca="false">FilterPk!O$22</f>
        <v>76580.01</v>
      </c>
    </row>
    <row r="2498" customFormat="false" ht="12.75" hidden="false" customHeight="false" outlineLevel="0" collapsed="false">
      <c r="B2498" s="85" t="str">
        <f aca="false">FilterPk!A$23</f>
        <v>ST- NY</v>
      </c>
      <c r="C2498" s="13" t="n">
        <f aca="false">C2497+1</f>
        <v>2497</v>
      </c>
      <c r="D2498" s="50" t="n">
        <f aca="false">FilterPk!B$23</f>
        <v>251437.188425373</v>
      </c>
      <c r="E2498" s="50" t="n">
        <f aca="false">FilterPk!C$23</f>
        <v>10362.2</v>
      </c>
      <c r="F2498" s="50" t="n">
        <f aca="false">FilterPk!D$23</f>
        <v>-15838.59</v>
      </c>
      <c r="G2498" s="50" t="n">
        <f aca="false">FilterPk!E$23</f>
        <v>17339.87</v>
      </c>
      <c r="H2498" s="50" t="n">
        <f aca="false">FilterPk!F$23</f>
        <v>0</v>
      </c>
      <c r="I2498" s="50" t="n">
        <f aca="false">FilterPk!G$23</f>
        <v>0</v>
      </c>
      <c r="J2498" s="50" t="n">
        <f aca="false">FilterPk!H$23</f>
        <v>0</v>
      </c>
      <c r="K2498" s="50" t="n">
        <f aca="false">FilterPk!I$23</f>
        <v>0</v>
      </c>
      <c r="L2498" s="50" t="n">
        <f aca="false">FilterPk!J$23</f>
        <v>0</v>
      </c>
      <c r="M2498" s="50" t="n">
        <f aca="false">FilterPk!K$23</f>
        <v>0</v>
      </c>
      <c r="N2498" s="50" t="n">
        <f aca="false">FilterPk!L$23</f>
        <v>11863.48</v>
      </c>
      <c r="O2498" s="50" t="n">
        <f aca="false">FilterPk!M$23</f>
        <v>0</v>
      </c>
      <c r="P2498" s="50" t="n">
        <f aca="false">FilterPk!N$23</f>
        <v>0</v>
      </c>
      <c r="Q2498" s="51" t="n">
        <f aca="false">FilterPk!O$23</f>
        <v>11863.48</v>
      </c>
    </row>
    <row r="2499" customFormat="false" ht="12.75" hidden="false" customHeight="false" outlineLevel="0" collapsed="false">
      <c r="B2499" s="85" t="str">
        <f aca="false">FilterPk!A$24</f>
        <v>NE- PHYS</v>
      </c>
      <c r="C2499" s="13" t="n">
        <f aca="false">C2498+1</f>
        <v>2498</v>
      </c>
      <c r="D2499" s="50" t="n">
        <f aca="false">FilterPk!B$24</f>
        <v>0</v>
      </c>
      <c r="E2499" s="50" t="n">
        <f aca="false">FilterPk!C$24</f>
        <v>0</v>
      </c>
      <c r="F2499" s="50" t="n">
        <f aca="false">FilterPk!D$24</f>
        <v>0</v>
      </c>
      <c r="G2499" s="50" t="n">
        <f aca="false">FilterPk!E$24</f>
        <v>0</v>
      </c>
      <c r="H2499" s="50" t="n">
        <f aca="false">FilterPk!F$24</f>
        <v>0</v>
      </c>
      <c r="I2499" s="50" t="n">
        <f aca="false">FilterPk!G$24</f>
        <v>0</v>
      </c>
      <c r="J2499" s="50" t="n">
        <f aca="false">FilterPk!H$24</f>
        <v>0</v>
      </c>
      <c r="K2499" s="50" t="n">
        <f aca="false">FilterPk!I$24</f>
        <v>0</v>
      </c>
      <c r="L2499" s="50" t="n">
        <f aca="false">FilterPk!J$24</f>
        <v>0</v>
      </c>
      <c r="M2499" s="50" t="n">
        <f aca="false">FilterPk!K$24</f>
        <v>0</v>
      </c>
      <c r="N2499" s="50" t="n">
        <f aca="false">FilterPk!L$24</f>
        <v>0</v>
      </c>
      <c r="O2499" s="50" t="n">
        <f aca="false">FilterPk!M$24</f>
        <v>0</v>
      </c>
      <c r="P2499" s="50" t="n">
        <f aca="false">FilterPk!N$24</f>
        <v>0</v>
      </c>
      <c r="Q2499" s="51" t="n">
        <f aca="false">FilterPk!O$24</f>
        <v>0</v>
      </c>
    </row>
    <row r="2500" customFormat="false" ht="12.75" hidden="false" customHeight="false" outlineLevel="0" collapsed="false">
      <c r="B2500" s="85" t="str">
        <f aca="false">FilterPk!A$25</f>
        <v>LT-Southeast</v>
      </c>
      <c r="C2500" s="13" t="n">
        <f aca="false">C2499+1</f>
        <v>2499</v>
      </c>
      <c r="D2500" s="50" t="n">
        <f aca="false">FilterPk!B$25</f>
        <v>11411200.8859117</v>
      </c>
      <c r="E2500" s="50" t="n">
        <f aca="false">FilterPk!C$25</f>
        <v>45860.27</v>
      </c>
      <c r="F2500" s="50" t="n">
        <f aca="false">FilterPk!D$25</f>
        <v>54109.47</v>
      </c>
      <c r="G2500" s="50" t="n">
        <f aca="false">FilterPk!E$25</f>
        <v>124540.18</v>
      </c>
      <c r="H2500" s="50" t="n">
        <f aca="false">FilterPk!F$25</f>
        <v>77068.78</v>
      </c>
      <c r="I2500" s="50" t="n">
        <f aca="false">FilterPk!G$25</f>
        <v>75414.58</v>
      </c>
      <c r="J2500" s="50" t="n">
        <f aca="false">FilterPk!H$25</f>
        <v>134077.64</v>
      </c>
      <c r="K2500" s="50" t="n">
        <f aca="false">FilterPk!I$25</f>
        <v>429786.05</v>
      </c>
      <c r="L2500" s="50" t="n">
        <f aca="false">FilterPk!J$25</f>
        <v>118391.18</v>
      </c>
      <c r="M2500" s="50" t="n">
        <f aca="false">FilterPk!K$25</f>
        <v>1083243.13</v>
      </c>
      <c r="N2500" s="50" t="n">
        <f aca="false">FilterPk!L$25</f>
        <v>2142491.28</v>
      </c>
      <c r="O2500" s="50" t="n">
        <f aca="false">FilterPk!M$25</f>
        <v>344226</v>
      </c>
      <c r="P2500" s="50" t="n">
        <f aca="false">FilterPk!N$25</f>
        <v>1221747.4</v>
      </c>
      <c r="Q2500" s="51" t="n">
        <f aca="false">FilterPk!O$25</f>
        <v>3708464.68</v>
      </c>
    </row>
    <row r="2501" customFormat="false" ht="12.75" hidden="false" customHeight="false" outlineLevel="0" collapsed="false">
      <c r="B2501" s="85" t="str">
        <f aca="false">FilterPk!A$26</f>
        <v>ST-SPP</v>
      </c>
      <c r="C2501" s="13" t="n">
        <f aca="false">C2500+1</f>
        <v>2500</v>
      </c>
      <c r="D2501" s="50" t="n">
        <f aca="false">FilterPk!B$26</f>
        <v>52202.8773549933</v>
      </c>
      <c r="E2501" s="50" t="n">
        <f aca="false">FilterPk!C$26</f>
        <v>3181.7</v>
      </c>
      <c r="F2501" s="50" t="n">
        <f aca="false">FilterPk!D$26</f>
        <v>0</v>
      </c>
      <c r="G2501" s="50" t="n">
        <f aca="false">FilterPk!E$26</f>
        <v>0</v>
      </c>
      <c r="H2501" s="50" t="n">
        <f aca="false">FilterPk!F$26</f>
        <v>0</v>
      </c>
      <c r="I2501" s="50" t="n">
        <f aca="false">FilterPk!G$26</f>
        <v>0</v>
      </c>
      <c r="J2501" s="50" t="n">
        <f aca="false">FilterPk!H$26</f>
        <v>0</v>
      </c>
      <c r="K2501" s="50" t="n">
        <f aca="false">FilterPk!I$26</f>
        <v>0</v>
      </c>
      <c r="L2501" s="50" t="n">
        <f aca="false">FilterPk!J$26</f>
        <v>0</v>
      </c>
      <c r="M2501" s="50" t="n">
        <f aca="false">FilterPk!K$26</f>
        <v>0</v>
      </c>
      <c r="N2501" s="50" t="n">
        <f aca="false">FilterPk!L$26</f>
        <v>3181.7</v>
      </c>
      <c r="O2501" s="50" t="n">
        <f aca="false">FilterPk!M$26</f>
        <v>0</v>
      </c>
      <c r="P2501" s="50" t="n">
        <f aca="false">FilterPk!N$26</f>
        <v>0</v>
      </c>
      <c r="Q2501" s="51" t="n">
        <f aca="false">FilterPk!O$26</f>
        <v>3181.7</v>
      </c>
    </row>
    <row r="2502" customFormat="false" ht="12.75" hidden="false" customHeight="false" outlineLevel="0" collapsed="false">
      <c r="B2502" s="85" t="str">
        <f aca="false">FilterPk!A$27</f>
        <v>ST-SERC</v>
      </c>
      <c r="C2502" s="13" t="n">
        <f aca="false">C2501+1</f>
        <v>2501</v>
      </c>
      <c r="D2502" s="50" t="n">
        <f aca="false">FilterPk!B$27</f>
        <v>686881.973218232</v>
      </c>
      <c r="E2502" s="50" t="n">
        <f aca="false">FilterPk!C$27</f>
        <v>-12726.81</v>
      </c>
      <c r="F2502" s="50" t="n">
        <f aca="false">FilterPk!D$27</f>
        <v>-31677.19</v>
      </c>
      <c r="G2502" s="50" t="n">
        <f aca="false">FilterPk!E$27</f>
        <v>138718.93</v>
      </c>
      <c r="H2502" s="50" t="n">
        <f aca="false">FilterPk!F$27</f>
        <v>0</v>
      </c>
      <c r="I2502" s="50" t="n">
        <f aca="false">FilterPk!G$27</f>
        <v>0</v>
      </c>
      <c r="J2502" s="50" t="n">
        <f aca="false">FilterPk!H$27</f>
        <v>0</v>
      </c>
      <c r="K2502" s="50" t="n">
        <f aca="false">FilterPk!I$27</f>
        <v>0</v>
      </c>
      <c r="L2502" s="50" t="n">
        <f aca="false">FilterPk!J$27</f>
        <v>0</v>
      </c>
      <c r="M2502" s="50" t="n">
        <f aca="false">FilterPk!K$27</f>
        <v>0</v>
      </c>
      <c r="N2502" s="50" t="n">
        <f aca="false">FilterPk!L$27</f>
        <v>94314.93</v>
      </c>
      <c r="O2502" s="50" t="n">
        <f aca="false">FilterPk!M$27</f>
        <v>0</v>
      </c>
      <c r="P2502" s="50" t="n">
        <f aca="false">FilterPk!N$27</f>
        <v>0</v>
      </c>
      <c r="Q2502" s="51" t="n">
        <f aca="false">FilterPk!O$27</f>
        <v>94314.93</v>
      </c>
    </row>
    <row r="2503" customFormat="false" ht="12.75" hidden="false" customHeight="false" outlineLevel="0" collapsed="false">
      <c r="B2503" s="85" t="str">
        <f aca="false">FilterPk!A$28</f>
        <v>LT- Texas</v>
      </c>
      <c r="C2503" s="13" t="n">
        <f aca="false">C2502+1</f>
        <v>2502</v>
      </c>
      <c r="D2503" s="50" t="n">
        <f aca="false">FilterPk!B$28</f>
        <v>3826684.70313045</v>
      </c>
      <c r="E2503" s="50" t="n">
        <f aca="false">FilterPk!C$28</f>
        <v>-6382.69</v>
      </c>
      <c r="F2503" s="50" t="n">
        <f aca="false">FilterPk!D$28</f>
        <v>71634.81</v>
      </c>
      <c r="G2503" s="50" t="n">
        <f aca="false">FilterPk!E$28</f>
        <v>28710.67</v>
      </c>
      <c r="H2503" s="50" t="n">
        <f aca="false">FilterPk!F$28</f>
        <v>106726.26</v>
      </c>
      <c r="I2503" s="50" t="n">
        <f aca="false">FilterPk!G$28</f>
        <v>68401.15</v>
      </c>
      <c r="J2503" s="50" t="n">
        <f aca="false">FilterPk!H$28</f>
        <v>107963.61</v>
      </c>
      <c r="K2503" s="50" t="n">
        <f aca="false">FilterPk!I$28</f>
        <v>204731.1</v>
      </c>
      <c r="L2503" s="50" t="n">
        <f aca="false">FilterPk!J$28</f>
        <v>63773.36</v>
      </c>
      <c r="M2503" s="50" t="n">
        <f aca="false">FilterPk!K$28</f>
        <v>194039.66</v>
      </c>
      <c r="N2503" s="50" t="n">
        <f aca="false">FilterPk!L$28</f>
        <v>839597.93</v>
      </c>
      <c r="O2503" s="50" t="n">
        <f aca="false">FilterPk!M$28</f>
        <v>673610.11</v>
      </c>
      <c r="P2503" s="50" t="n">
        <f aca="false">FilterPk!N$28</f>
        <v>107208.74</v>
      </c>
      <c r="Q2503" s="51" t="n">
        <f aca="false">FilterPk!O$28</f>
        <v>1620416.78</v>
      </c>
    </row>
    <row r="2504" customFormat="false" ht="12.75" hidden="false" customHeight="false" outlineLevel="0" collapsed="false">
      <c r="B2504" s="85" t="str">
        <f aca="false">FilterPk!A$29</f>
        <v>St- Texas</v>
      </c>
      <c r="C2504" s="13" t="n">
        <f aca="false">C2503+1</f>
        <v>2503</v>
      </c>
      <c r="D2504" s="50" t="n">
        <f aca="false">FilterPk!B$29</f>
        <v>445563.239343252</v>
      </c>
      <c r="E2504" s="50" t="n">
        <f aca="false">FilterPk!C$29</f>
        <v>30194</v>
      </c>
      <c r="F2504" s="50" t="n">
        <f aca="false">FilterPk!D$29</f>
        <v>31677.19</v>
      </c>
      <c r="G2504" s="50" t="n">
        <f aca="false">FilterPk!E$29</f>
        <v>0</v>
      </c>
      <c r="H2504" s="50" t="n">
        <f aca="false">FilterPk!F$29</f>
        <v>0</v>
      </c>
      <c r="I2504" s="50" t="n">
        <f aca="false">FilterPk!G$29</f>
        <v>0</v>
      </c>
      <c r="J2504" s="50" t="n">
        <f aca="false">FilterPk!H$29</f>
        <v>0</v>
      </c>
      <c r="K2504" s="50" t="n">
        <f aca="false">FilterPk!I$29</f>
        <v>0</v>
      </c>
      <c r="L2504" s="50" t="n">
        <f aca="false">FilterPk!J$29</f>
        <v>0</v>
      </c>
      <c r="M2504" s="50" t="n">
        <f aca="false">FilterPk!K$29</f>
        <v>0</v>
      </c>
      <c r="N2504" s="50" t="n">
        <f aca="false">FilterPk!L$29</f>
        <v>61871.19</v>
      </c>
      <c r="O2504" s="50" t="n">
        <f aca="false">FilterPk!M$29</f>
        <v>0</v>
      </c>
      <c r="P2504" s="50" t="n">
        <f aca="false">FilterPk!N$29</f>
        <v>0</v>
      </c>
      <c r="Q2504" s="51" t="n">
        <f aca="false">FilterPk!O$29</f>
        <v>61871.19</v>
      </c>
    </row>
    <row r="2505" customFormat="false" ht="12.75" hidden="false" customHeight="false" outlineLevel="0" collapsed="false">
      <c r="B2505" s="85"/>
      <c r="C2505" s="13" t="n">
        <f aca="false">C2504+1</f>
        <v>2504</v>
      </c>
      <c r="D2505" s="50"/>
      <c r="E2505" s="50"/>
      <c r="F2505" s="50"/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1"/>
    </row>
    <row r="2506" customFormat="false" ht="12.75" hidden="false" customHeight="false" outlineLevel="0" collapsed="false">
      <c r="B2506" s="85" t="str">
        <f aca="false">FilterPk!A$32</f>
        <v>Gas positions</v>
      </c>
      <c r="C2506" s="13" t="n">
        <f aca="false">C2505+1</f>
        <v>2505</v>
      </c>
      <c r="D2506" s="50" t="s">
        <v>4</v>
      </c>
      <c r="E2506" s="50"/>
      <c r="F2506" s="50"/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1"/>
    </row>
    <row r="2507" customFormat="false" ht="12.75" hidden="false" customHeight="false" outlineLevel="0" collapsed="false">
      <c r="B2507" s="85" t="str">
        <f aca="false">FilterPk!A$33</f>
        <v>Kevin Presto</v>
      </c>
      <c r="C2507" s="13" t="n">
        <f aca="false">C2506+1</f>
        <v>2506</v>
      </c>
      <c r="D2507" s="50" t="n">
        <f aca="false">FilterPk!B$33</f>
        <v>0</v>
      </c>
      <c r="E2507" s="50" t="n">
        <f aca="false">FilterPk!C$33</f>
        <v>0</v>
      </c>
      <c r="F2507" s="50" t="n">
        <f aca="false">FilterPk!D$33</f>
        <v>0</v>
      </c>
      <c r="G2507" s="50" t="n">
        <f aca="false">FilterPk!E$33</f>
        <v>0</v>
      </c>
      <c r="H2507" s="50" t="n">
        <f aca="false">FilterPk!F$33</f>
        <v>148.212616</v>
      </c>
      <c r="I2507" s="50" t="n">
        <f aca="false">FilterPk!G$33</f>
        <v>152.45636</v>
      </c>
      <c r="J2507" s="50" t="n">
        <f aca="false">FilterPk!H$33</f>
        <v>146.860915</v>
      </c>
      <c r="K2507" s="50" t="n">
        <f aca="false">FilterPk!I$33</f>
        <v>301.509361</v>
      </c>
      <c r="L2507" s="50" t="n">
        <f aca="false">FilterPk!J$33</f>
        <v>144.921279</v>
      </c>
      <c r="M2507" s="50" t="n">
        <f aca="false">FilterPk!K$33</f>
        <v>149.116289</v>
      </c>
      <c r="N2507" s="50" t="n">
        <f aca="false">FilterPk!L$33</f>
        <v>1043.07682</v>
      </c>
      <c r="O2507" s="50" t="n">
        <f aca="false">FilterPk!M$33</f>
        <v>0</v>
      </c>
      <c r="P2507" s="50" t="n">
        <f aca="false">FilterPk!N$33</f>
        <v>0</v>
      </c>
      <c r="Q2507" s="51" t="n">
        <f aca="false">FilterPk!O$33</f>
        <v>1043.07682</v>
      </c>
    </row>
    <row r="2508" customFormat="false" ht="12.75" hidden="false" customHeight="false" outlineLevel="0" collapsed="false">
      <c r="B2508" s="85" t="str">
        <f aca="false">FilterPk!A$34</f>
        <v>Fletcher Sturm</v>
      </c>
      <c r="C2508" s="13" t="n">
        <f aca="false">C2507+1</f>
        <v>2507</v>
      </c>
      <c r="D2508" s="50" t="n">
        <f aca="false">FilterPk!B$34</f>
        <v>0</v>
      </c>
      <c r="E2508" s="50" t="n">
        <f aca="false">FilterPk!C$34</f>
        <v>0</v>
      </c>
      <c r="F2508" s="50" t="n">
        <f aca="false">FilterPk!D$34</f>
        <v>10.382539</v>
      </c>
      <c r="G2508" s="50" t="n">
        <f aca="false">FilterPk!E$34</f>
        <v>-372.732218</v>
      </c>
      <c r="H2508" s="50" t="n">
        <f aca="false">FilterPk!F$34</f>
        <v>-18.430041</v>
      </c>
      <c r="I2508" s="50" t="n">
        <f aca="false">FilterPk!G$34</f>
        <v>-7.519049</v>
      </c>
      <c r="J2508" s="50" t="n">
        <f aca="false">FilterPk!H$34</f>
        <v>7.209206</v>
      </c>
      <c r="K2508" s="50" t="n">
        <f aca="false">FilterPk!I$34</f>
        <v>16.283645</v>
      </c>
      <c r="L2508" s="50" t="n">
        <f aca="false">FilterPk!J$34</f>
        <v>-0.622678</v>
      </c>
      <c r="M2508" s="50" t="n">
        <f aca="false">FilterPk!K$34</f>
        <v>48.787102</v>
      </c>
      <c r="N2508" s="50" t="n">
        <f aca="false">FilterPk!L$34</f>
        <v>-316.641494</v>
      </c>
      <c r="O2508" s="50" t="n">
        <f aca="false">FilterPk!M$34</f>
        <v>137.057149</v>
      </c>
      <c r="P2508" s="50" t="n">
        <f aca="false">FilterPk!N$34</f>
        <v>0</v>
      </c>
      <c r="Q2508" s="51" t="n">
        <f aca="false">FilterPk!O$34</f>
        <v>-179.584345</v>
      </c>
    </row>
    <row r="2509" customFormat="false" ht="12.75" hidden="false" customHeight="false" outlineLevel="0" collapsed="false">
      <c r="B2509" s="85" t="str">
        <f aca="false">FilterPk!A$35</f>
        <v>Doug Gilbert-Smith</v>
      </c>
      <c r="C2509" s="13" t="n">
        <f aca="false">C2508+1</f>
        <v>2508</v>
      </c>
      <c r="D2509" s="50" t="n">
        <f aca="false">FilterPk!B$35</f>
        <v>0</v>
      </c>
      <c r="E2509" s="50" t="n">
        <f aca="false">FilterPk!C$35</f>
        <v>0</v>
      </c>
      <c r="F2509" s="50" t="n">
        <f aca="false">FilterPk!D$35</f>
        <v>-34.907</v>
      </c>
      <c r="G2509" s="50" t="n">
        <f aca="false">FilterPk!E$35</f>
        <v>38.473605</v>
      </c>
      <c r="H2509" s="50" t="n">
        <f aca="false">FilterPk!F$35</f>
        <v>-29.642523</v>
      </c>
      <c r="I2509" s="50" t="n">
        <f aca="false">FilterPk!G$35</f>
        <v>30.491272</v>
      </c>
      <c r="J2509" s="50" t="n">
        <f aca="false">FilterPk!H$35</f>
        <v>0</v>
      </c>
      <c r="K2509" s="50" t="n">
        <f aca="false">FilterPk!I$35</f>
        <v>90.452808</v>
      </c>
      <c r="L2509" s="50" t="n">
        <f aca="false">FilterPk!J$35</f>
        <v>0</v>
      </c>
      <c r="M2509" s="50" t="n">
        <f aca="false">FilterPk!K$35</f>
        <v>14.574853</v>
      </c>
      <c r="N2509" s="50" t="n">
        <f aca="false">FilterPk!L$35</f>
        <v>109.443015</v>
      </c>
      <c r="O2509" s="50" t="n">
        <f aca="false">FilterPk!M$35</f>
        <v>94.93307</v>
      </c>
      <c r="P2509" s="50" t="n">
        <f aca="false">FilterPk!N$35</f>
        <v>-157.516125</v>
      </c>
      <c r="Q2509" s="51" t="n">
        <f aca="false">FilterPk!O$35</f>
        <v>46.85996</v>
      </c>
    </row>
    <row r="2510" customFormat="false" ht="12.75" hidden="false" customHeight="false" outlineLevel="0" collapsed="false">
      <c r="B2510" s="85" t="str">
        <f aca="false">FilterPk!A$36</f>
        <v>Rogers Herndon</v>
      </c>
      <c r="C2510" s="13" t="n">
        <f aca="false">C2509+1</f>
        <v>2509</v>
      </c>
      <c r="D2510" s="50" t="n">
        <f aca="false">FilterPk!B$36</f>
        <v>0</v>
      </c>
      <c r="E2510" s="50" t="n">
        <f aca="false">FilterPk!C$36</f>
        <v>0</v>
      </c>
      <c r="F2510" s="50" t="n">
        <f aca="false">FilterPk!D$36</f>
        <v>-16.269581</v>
      </c>
      <c r="G2510" s="50" t="n">
        <f aca="false">FilterPk!E$36</f>
        <v>-36.150495</v>
      </c>
      <c r="H2510" s="50" t="n">
        <f aca="false">FilterPk!F$36</f>
        <v>-105.080472</v>
      </c>
      <c r="I2510" s="50" t="n">
        <f aca="false">FilterPk!G$36</f>
        <v>-21.496839</v>
      </c>
      <c r="J2510" s="50" t="n">
        <f aca="false">FilterPk!H$36</f>
        <v>76.011979</v>
      </c>
      <c r="K2510" s="50" t="n">
        <f aca="false">FilterPk!I$36</f>
        <v>315.376651</v>
      </c>
      <c r="L2510" s="50" t="n">
        <f aca="false">FilterPk!J$36</f>
        <v>0.622678</v>
      </c>
      <c r="M2510" s="50" t="n">
        <f aca="false">FilterPk!K$36</f>
        <v>131.855286</v>
      </c>
      <c r="N2510" s="50" t="n">
        <f aca="false">FilterPk!L$36</f>
        <v>344.869207</v>
      </c>
      <c r="O2510" s="50" t="n">
        <f aca="false">FilterPk!M$36</f>
        <v>500.495437</v>
      </c>
      <c r="P2510" s="50" t="n">
        <f aca="false">FilterPk!N$36</f>
        <v>0</v>
      </c>
      <c r="Q2510" s="51" t="n">
        <f aca="false">FilterPk!O$36</f>
        <v>845.364644</v>
      </c>
    </row>
    <row r="2511" customFormat="false" ht="12.75" hidden="false" customHeight="false" outlineLevel="0" collapsed="false">
      <c r="B2511" s="85" t="str">
        <f aca="false">FilterPk!A$37</f>
        <v>Dana Davis</v>
      </c>
      <c r="C2511" s="13" t="n">
        <f aca="false">C2510+1</f>
        <v>2510</v>
      </c>
      <c r="D2511" s="50" t="n">
        <f aca="false">FilterPk!B$37</f>
        <v>0</v>
      </c>
      <c r="E2511" s="50" t="n">
        <f aca="false">FilterPk!C$37</f>
        <v>0</v>
      </c>
      <c r="F2511" s="50" t="n">
        <f aca="false">FilterPk!D$37</f>
        <v>4.986714</v>
      </c>
      <c r="G2511" s="50" t="n">
        <f aca="false">FilterPk!E$37</f>
        <v>-10.425106</v>
      </c>
      <c r="H2511" s="50" t="n">
        <f aca="false">FilterPk!F$37</f>
        <v>34.582944</v>
      </c>
      <c r="I2511" s="50" t="n">
        <f aca="false">FilterPk!G$37</f>
        <v>31.966656</v>
      </c>
      <c r="J2511" s="50" t="n">
        <f aca="false">FilterPk!H$37</f>
        <v>34.267547</v>
      </c>
      <c r="K2511" s="50" t="n">
        <f aca="false">FilterPk!I$37</f>
        <v>70.027981</v>
      </c>
      <c r="L2511" s="50" t="n">
        <f aca="false">FilterPk!J$37</f>
        <v>33.814965</v>
      </c>
      <c r="M2511" s="50" t="n">
        <f aca="false">FilterPk!K$37</f>
        <v>44.191074</v>
      </c>
      <c r="N2511" s="50" t="n">
        <f aca="false">FilterPk!L$37</f>
        <v>243.412775</v>
      </c>
      <c r="O2511" s="50" t="n">
        <f aca="false">FilterPk!M$37</f>
        <v>27.55263</v>
      </c>
      <c r="P2511" s="50" t="n">
        <f aca="false">FilterPk!N$37</f>
        <v>0</v>
      </c>
      <c r="Q2511" s="51" t="n">
        <f aca="false">FilterPk!O$37</f>
        <v>270.965405</v>
      </c>
    </row>
    <row r="2512" customFormat="false" ht="12.75" hidden="false" customHeight="false" outlineLevel="0" collapsed="false">
      <c r="B2512" s="85" t="str">
        <f aca="false">FilterPk!A$38</f>
        <v>Tom May</v>
      </c>
      <c r="C2512" s="13" t="n">
        <f aca="false">C2511+1</f>
        <v>2511</v>
      </c>
      <c r="D2512" s="50" t="n">
        <f aca="false">FilterPk!B$38</f>
        <v>0</v>
      </c>
      <c r="E2512" s="50" t="n">
        <f aca="false">FilterPk!C$38</f>
        <v>0</v>
      </c>
      <c r="F2512" s="50" t="n">
        <f aca="false">FilterPk!D$38</f>
        <v>0</v>
      </c>
      <c r="G2512" s="50" t="n">
        <f aca="false">FilterPk!E$38</f>
        <v>0</v>
      </c>
      <c r="H2512" s="50" t="n">
        <f aca="false">FilterPk!F$38</f>
        <v>0</v>
      </c>
      <c r="I2512" s="50" t="n">
        <f aca="false">FilterPk!G$38</f>
        <v>0</v>
      </c>
      <c r="J2512" s="50" t="n">
        <f aca="false">FilterPk!H$38</f>
        <v>0</v>
      </c>
      <c r="K2512" s="50" t="n">
        <f aca="false">FilterPk!I$38</f>
        <v>0</v>
      </c>
      <c r="L2512" s="50" t="n">
        <f aca="false">FilterPk!J$38</f>
        <v>0</v>
      </c>
      <c r="M2512" s="50" t="n">
        <f aca="false">FilterPk!K$38</f>
        <v>0</v>
      </c>
      <c r="N2512" s="50" t="n">
        <f aca="false">FilterPk!L$38</f>
        <v>0</v>
      </c>
      <c r="O2512" s="50" t="n">
        <f aca="false">FilterPk!M$38</f>
        <v>0</v>
      </c>
      <c r="P2512" s="50" t="n">
        <f aca="false">FilterPk!N$38</f>
        <v>0</v>
      </c>
      <c r="Q2512" s="51" t="n">
        <f aca="false">FilterPk!O$38</f>
        <v>0</v>
      </c>
    </row>
    <row r="2513" customFormat="false" ht="12.75" hidden="false" customHeight="false" outlineLevel="0" collapsed="false">
      <c r="B2513" s="85" t="str">
        <f aca="false">FilterPk!A$39</f>
        <v>Clint Dean</v>
      </c>
      <c r="C2513" s="13" t="n">
        <f aca="false">C2512+1</f>
        <v>2512</v>
      </c>
      <c r="D2513" s="50" t="n">
        <f aca="false">FilterPk!B$39</f>
        <v>0</v>
      </c>
      <c r="E2513" s="50" t="n">
        <f aca="false">FilterPk!C$39</f>
        <v>0</v>
      </c>
      <c r="F2513" s="50" t="n">
        <f aca="false">FilterPk!D$39</f>
        <v>-27.9256</v>
      </c>
      <c r="G2513" s="50" t="n">
        <f aca="false">FilterPk!E$39</f>
        <v>0</v>
      </c>
      <c r="H2513" s="50" t="n">
        <f aca="false">FilterPk!F$39</f>
        <v>0</v>
      </c>
      <c r="I2513" s="50" t="n">
        <f aca="false">FilterPk!G$39</f>
        <v>0</v>
      </c>
      <c r="J2513" s="50" t="n">
        <f aca="false">FilterPk!H$39</f>
        <v>0</v>
      </c>
      <c r="K2513" s="50" t="n">
        <f aca="false">FilterPk!I$39</f>
        <v>0</v>
      </c>
      <c r="L2513" s="50" t="n">
        <f aca="false">FilterPk!J$39</f>
        <v>0</v>
      </c>
      <c r="M2513" s="50" t="n">
        <f aca="false">FilterPk!K$39</f>
        <v>0</v>
      </c>
      <c r="N2513" s="50" t="n">
        <f aca="false">FilterPk!L$39</f>
        <v>-27.9256</v>
      </c>
      <c r="O2513" s="50" t="n">
        <f aca="false">FilterPk!M$39</f>
        <v>0</v>
      </c>
      <c r="P2513" s="50" t="n">
        <f aca="false">FilterPk!N$39</f>
        <v>0</v>
      </c>
      <c r="Q2513" s="51" t="n">
        <f aca="false">FilterPk!O$39</f>
        <v>-27.9256</v>
      </c>
    </row>
    <row r="2514" customFormat="false" ht="12.75" hidden="false" customHeight="false" outlineLevel="0" collapsed="false">
      <c r="B2514" s="85" t="str">
        <f aca="false">FilterPk!A$40</f>
        <v>Rob Benson</v>
      </c>
      <c r="C2514" s="13" t="n">
        <f aca="false">C2513+1</f>
        <v>2513</v>
      </c>
      <c r="D2514" s="50" t="n">
        <f aca="false">FilterPk!B$40</f>
        <v>0</v>
      </c>
      <c r="E2514" s="50" t="n">
        <f aca="false">FilterPk!C$40</f>
        <v>0</v>
      </c>
      <c r="F2514" s="50" t="n">
        <f aca="false">FilterPk!D$40</f>
        <v>0</v>
      </c>
      <c r="G2514" s="50" t="n">
        <f aca="false">FilterPk!E$40</f>
        <v>-76.947211</v>
      </c>
      <c r="H2514" s="50" t="n">
        <f aca="false">FilterPk!F$40</f>
        <v>0</v>
      </c>
      <c r="I2514" s="50" t="n">
        <f aca="false">FilterPk!G$40</f>
        <v>0</v>
      </c>
      <c r="J2514" s="50" t="n">
        <f aca="false">FilterPk!H$40</f>
        <v>0</v>
      </c>
      <c r="K2514" s="50" t="n">
        <f aca="false">FilterPk!I$40</f>
        <v>0</v>
      </c>
      <c r="L2514" s="50" t="n">
        <f aca="false">FilterPk!J$40</f>
        <v>0</v>
      </c>
      <c r="M2514" s="50" t="n">
        <f aca="false">FilterPk!K$40</f>
        <v>0</v>
      </c>
      <c r="N2514" s="50" t="n">
        <f aca="false">FilterPk!L$40</f>
        <v>-76.947211</v>
      </c>
      <c r="O2514" s="50" t="n">
        <f aca="false">FilterPk!M$40</f>
        <v>0</v>
      </c>
      <c r="P2514" s="50" t="n">
        <f aca="false">FilterPk!N$40</f>
        <v>0</v>
      </c>
      <c r="Q2514" s="51" t="n">
        <f aca="false">FilterPk!O$40</f>
        <v>-76.947211</v>
      </c>
    </row>
    <row r="2515" customFormat="false" ht="12.75" hidden="false" customHeight="false" outlineLevel="0" collapsed="false">
      <c r="B2515" s="85" t="str">
        <f aca="false">FilterPk!A$41</f>
        <v>Matt Lorenz</v>
      </c>
      <c r="C2515" s="13" t="n">
        <f aca="false">C2514+1</f>
        <v>2514</v>
      </c>
      <c r="D2515" s="50" t="n">
        <f aca="false">FilterPk!B$41</f>
        <v>0</v>
      </c>
      <c r="E2515" s="50" t="n">
        <f aca="false">FilterPk!C$41</f>
        <v>0</v>
      </c>
      <c r="F2515" s="50" t="n">
        <f aca="false">FilterPk!D$41</f>
        <v>0</v>
      </c>
      <c r="G2515" s="50" t="n">
        <f aca="false">FilterPk!E$41</f>
        <v>0</v>
      </c>
      <c r="H2515" s="50" t="n">
        <f aca="false">FilterPk!F$41</f>
        <v>0</v>
      </c>
      <c r="I2515" s="50" t="n">
        <f aca="false">FilterPk!G$41</f>
        <v>0</v>
      </c>
      <c r="J2515" s="50" t="n">
        <f aca="false">FilterPk!H$41</f>
        <v>0</v>
      </c>
      <c r="K2515" s="50" t="n">
        <f aca="false">FilterPk!I$41</f>
        <v>0</v>
      </c>
      <c r="L2515" s="50" t="n">
        <f aca="false">FilterPk!J$41</f>
        <v>0</v>
      </c>
      <c r="M2515" s="50" t="n">
        <f aca="false">FilterPk!K$41</f>
        <v>0</v>
      </c>
      <c r="N2515" s="50" t="n">
        <f aca="false">FilterPk!L$41</f>
        <v>0</v>
      </c>
      <c r="O2515" s="50" t="n">
        <f aca="false">FilterPk!M$41</f>
        <v>0</v>
      </c>
      <c r="P2515" s="50" t="n">
        <f aca="false">FilterPk!N$41</f>
        <v>0</v>
      </c>
      <c r="Q2515" s="51" t="n">
        <f aca="false">FilterPk!O$41</f>
        <v>0</v>
      </c>
    </row>
    <row r="2516" customFormat="false" ht="12.75" hidden="false" customHeight="false" outlineLevel="0" collapsed="false">
      <c r="B2516" s="85" t="str">
        <f aca="false">FilterPk!A$42</f>
        <v>John Forney</v>
      </c>
      <c r="C2516" s="13" t="n">
        <f aca="false">C2515+1</f>
        <v>2515</v>
      </c>
      <c r="D2516" s="50" t="n">
        <f aca="false">FilterPk!B$42</f>
        <v>0</v>
      </c>
      <c r="E2516" s="50" t="n">
        <f aca="false">FilterPk!C$42</f>
        <v>0</v>
      </c>
      <c r="F2516" s="50" t="n">
        <f aca="false">FilterPk!D$42</f>
        <v>0</v>
      </c>
      <c r="G2516" s="50" t="n">
        <f aca="false">FilterPk!E$42</f>
        <v>0</v>
      </c>
      <c r="H2516" s="50" t="n">
        <f aca="false">FilterPk!F$42</f>
        <v>0</v>
      </c>
      <c r="I2516" s="50" t="n">
        <f aca="false">FilterPk!G$42</f>
        <v>0</v>
      </c>
      <c r="J2516" s="50" t="n">
        <f aca="false">FilterPk!H$42</f>
        <v>0</v>
      </c>
      <c r="K2516" s="50" t="n">
        <f aca="false">FilterPk!I$42</f>
        <v>0</v>
      </c>
      <c r="L2516" s="50" t="n">
        <f aca="false">FilterPk!J$42</f>
        <v>0</v>
      </c>
      <c r="M2516" s="50" t="n">
        <f aca="false">FilterPk!K$42</f>
        <v>0</v>
      </c>
      <c r="N2516" s="50" t="n">
        <f aca="false">FilterPk!L$42</f>
        <v>0</v>
      </c>
      <c r="O2516" s="50" t="n">
        <f aca="false">FilterPk!M$42</f>
        <v>0</v>
      </c>
      <c r="P2516" s="50" t="n">
        <f aca="false">FilterPk!N$42</f>
        <v>0</v>
      </c>
      <c r="Q2516" s="51" t="n">
        <f aca="false">FilterPk!O$42</f>
        <v>0</v>
      </c>
    </row>
    <row r="2517" customFormat="false" ht="12.75" hidden="false" customHeight="false" outlineLevel="0" collapsed="false">
      <c r="B2517" s="85" t="str">
        <f aca="false">FilterPk!A$43</f>
        <v>Mike Carson</v>
      </c>
      <c r="C2517" s="13" t="n">
        <f aca="false">C2516+1</f>
        <v>2516</v>
      </c>
      <c r="D2517" s="50" t="n">
        <f aca="false">FilterPk!B$43</f>
        <v>0</v>
      </c>
      <c r="E2517" s="50" t="n">
        <f aca="false">FilterPk!C$43</f>
        <v>0</v>
      </c>
      <c r="F2517" s="50" t="n">
        <f aca="false">FilterPk!D$43</f>
        <v>0</v>
      </c>
      <c r="G2517" s="50" t="n">
        <f aca="false">FilterPk!E$43</f>
        <v>0</v>
      </c>
      <c r="H2517" s="50" t="n">
        <f aca="false">FilterPk!F$43</f>
        <v>0</v>
      </c>
      <c r="I2517" s="50" t="n">
        <f aca="false">FilterPk!G$43</f>
        <v>0</v>
      </c>
      <c r="J2517" s="50" t="n">
        <f aca="false">FilterPk!H$43</f>
        <v>0</v>
      </c>
      <c r="K2517" s="50" t="n">
        <f aca="false">FilterPk!I$43</f>
        <v>0</v>
      </c>
      <c r="L2517" s="50" t="n">
        <f aca="false">FilterPk!J$43</f>
        <v>0</v>
      </c>
      <c r="M2517" s="50" t="n">
        <f aca="false">FilterPk!K$43</f>
        <v>0</v>
      </c>
      <c r="N2517" s="50" t="n">
        <f aca="false">FilterPk!L$43</f>
        <v>0</v>
      </c>
      <c r="O2517" s="50" t="n">
        <f aca="false">FilterPk!M$43</f>
        <v>0</v>
      </c>
      <c r="P2517" s="50" t="n">
        <f aca="false">FilterPk!N$43</f>
        <v>0</v>
      </c>
      <c r="Q2517" s="51" t="n">
        <f aca="false">FilterPk!O$43</f>
        <v>0</v>
      </c>
    </row>
    <row r="2518" customFormat="false" ht="12.75" hidden="false" customHeight="false" outlineLevel="0" collapsed="false">
      <c r="B2518" s="85" t="str">
        <f aca="false">FilterPk!A$44</f>
        <v>Chris Dorland</v>
      </c>
      <c r="C2518" s="13" t="n">
        <f aca="false">C2517+1</f>
        <v>2517</v>
      </c>
      <c r="D2518" s="50" t="n">
        <f aca="false">FilterPk!B$44</f>
        <v>0</v>
      </c>
      <c r="E2518" s="50" t="n">
        <f aca="false">FilterPk!C$44</f>
        <v>0</v>
      </c>
      <c r="F2518" s="50" t="n">
        <f aca="false">FilterPk!D$44</f>
        <v>0</v>
      </c>
      <c r="G2518" s="50" t="n">
        <f aca="false">FilterPk!E$44</f>
        <v>0</v>
      </c>
      <c r="H2518" s="50" t="n">
        <f aca="false">FilterPk!F$44</f>
        <v>0</v>
      </c>
      <c r="I2518" s="50" t="n">
        <f aca="false">FilterPk!G$44</f>
        <v>0</v>
      </c>
      <c r="J2518" s="50" t="n">
        <f aca="false">FilterPk!H$44</f>
        <v>0</v>
      </c>
      <c r="K2518" s="50" t="n">
        <f aca="false">FilterPk!I$44</f>
        <v>0</v>
      </c>
      <c r="L2518" s="50" t="n">
        <f aca="false">FilterPk!J$44</f>
        <v>0</v>
      </c>
      <c r="M2518" s="50" t="n">
        <f aca="false">FilterPk!K$44</f>
        <v>0</v>
      </c>
      <c r="N2518" s="50" t="n">
        <f aca="false">FilterPk!L$44</f>
        <v>0</v>
      </c>
      <c r="O2518" s="50" t="n">
        <f aca="false">FilterPk!M$44</f>
        <v>0</v>
      </c>
      <c r="P2518" s="50" t="n">
        <f aca="false">FilterPk!N$44</f>
        <v>0</v>
      </c>
      <c r="Q2518" s="51" t="n">
        <f aca="false">FilterPk!O$44</f>
        <v>0</v>
      </c>
    </row>
    <row r="2519" customFormat="false" ht="12.75" hidden="false" customHeight="false" outlineLevel="0" collapsed="false">
      <c r="B2519" s="85" t="str">
        <f aca="false">FilterPk!A$45</f>
        <v>Jeff King</v>
      </c>
      <c r="C2519" s="13" t="n">
        <f aca="false">C2518+1</f>
        <v>2518</v>
      </c>
      <c r="D2519" s="50" t="n">
        <f aca="false">FilterPk!B$45</f>
        <v>0</v>
      </c>
      <c r="E2519" s="50" t="n">
        <f aca="false">FilterPk!C$45</f>
        <v>0</v>
      </c>
      <c r="F2519" s="50" t="n">
        <f aca="false">FilterPk!D$45</f>
        <v>0</v>
      </c>
      <c r="G2519" s="50" t="n">
        <f aca="false">FilterPk!E$45</f>
        <v>0</v>
      </c>
      <c r="H2519" s="50" t="n">
        <f aca="false">FilterPk!F$45</f>
        <v>0</v>
      </c>
      <c r="I2519" s="50" t="n">
        <f aca="false">FilterPk!G$45</f>
        <v>0</v>
      </c>
      <c r="J2519" s="50" t="n">
        <f aca="false">FilterPk!H$45</f>
        <v>0</v>
      </c>
      <c r="K2519" s="50" t="n">
        <f aca="false">FilterPk!I$45</f>
        <v>0</v>
      </c>
      <c r="L2519" s="50" t="n">
        <f aca="false">FilterPk!J$45</f>
        <v>0</v>
      </c>
      <c r="M2519" s="50" t="n">
        <f aca="false">FilterPk!K$45</f>
        <v>0</v>
      </c>
      <c r="N2519" s="50" t="n">
        <f aca="false">FilterPk!L$45</f>
        <v>0</v>
      </c>
      <c r="O2519" s="50" t="n">
        <f aca="false">FilterPk!M$45</f>
        <v>0</v>
      </c>
      <c r="P2519" s="50" t="n">
        <f aca="false">FilterPk!N$45</f>
        <v>0</v>
      </c>
      <c r="Q2519" s="51" t="n">
        <f aca="false">FilterPk!O$45</f>
        <v>0</v>
      </c>
    </row>
    <row r="2520" customFormat="false" ht="12.75" hidden="false" customHeight="false" outlineLevel="0" collapsed="false">
      <c r="B2520" s="85" t="n">
        <f aca="false">FilterPk!A$46</f>
        <v>0</v>
      </c>
      <c r="C2520" s="13" t="n">
        <f aca="false">C2519+1</f>
        <v>2519</v>
      </c>
      <c r="D2520" s="50" t="n">
        <f aca="false">FilterPk!B$46</f>
        <v>0</v>
      </c>
      <c r="E2520" s="50" t="n">
        <f aca="false">FilterPk!C$46</f>
        <v>0</v>
      </c>
      <c r="F2520" s="50" t="n">
        <f aca="false">FilterPk!D$46</f>
        <v>0</v>
      </c>
      <c r="G2520" s="50" t="n">
        <f aca="false">FilterPk!E$46</f>
        <v>0</v>
      </c>
      <c r="H2520" s="50" t="n">
        <f aca="false">FilterPk!F$46</f>
        <v>0</v>
      </c>
      <c r="I2520" s="50" t="n">
        <f aca="false">FilterPk!G$46</f>
        <v>0</v>
      </c>
      <c r="J2520" s="50" t="n">
        <f aca="false">FilterPk!H$46</f>
        <v>0</v>
      </c>
      <c r="K2520" s="50" t="n">
        <f aca="false">FilterPk!I$46</f>
        <v>0</v>
      </c>
      <c r="L2520" s="50" t="n">
        <f aca="false">FilterPk!J$46</f>
        <v>0</v>
      </c>
      <c r="M2520" s="50" t="n">
        <f aca="false">FilterPk!K$46</f>
        <v>0</v>
      </c>
      <c r="N2520" s="50" t="n">
        <f aca="false">FilterPk!L$46</f>
        <v>0</v>
      </c>
      <c r="O2520" s="50" t="n">
        <f aca="false">FilterPk!M$46</f>
        <v>0</v>
      </c>
      <c r="P2520" s="50" t="n">
        <f aca="false">FilterPk!N$46</f>
        <v>0</v>
      </c>
      <c r="Q2520" s="51" t="n">
        <f aca="false">FilterPk!O$46</f>
        <v>0</v>
      </c>
    </row>
    <row r="2521" customFormat="false" ht="12.75" hidden="false" customHeight="false" outlineLevel="0" collapsed="false">
      <c r="B2521" s="87" t="n">
        <f aca="false">FilterPk!A$47</f>
        <v>0</v>
      </c>
      <c r="C2521" s="64" t="n">
        <f aca="false">C2520+1</f>
        <v>2520</v>
      </c>
      <c r="D2521" s="54" t="n">
        <f aca="false">FilterPk!B$47</f>
        <v>0</v>
      </c>
      <c r="E2521" s="54" t="n">
        <f aca="false">FilterPk!C$47</f>
        <v>0</v>
      </c>
      <c r="F2521" s="54" t="n">
        <f aca="false">FilterPk!D$47</f>
        <v>0</v>
      </c>
      <c r="G2521" s="54" t="n">
        <f aca="false">FilterPk!E$47</f>
        <v>0</v>
      </c>
      <c r="H2521" s="54" t="n">
        <f aca="false">FilterPk!F$47</f>
        <v>0</v>
      </c>
      <c r="I2521" s="54" t="n">
        <f aca="false">FilterPk!G$47</f>
        <v>0</v>
      </c>
      <c r="J2521" s="54" t="n">
        <f aca="false">FilterPk!H$47</f>
        <v>0</v>
      </c>
      <c r="K2521" s="54" t="n">
        <f aca="false">FilterPk!I$47</f>
        <v>0</v>
      </c>
      <c r="L2521" s="54" t="n">
        <f aca="false">FilterPk!J$47</f>
        <v>0</v>
      </c>
      <c r="M2521" s="54" t="n">
        <f aca="false">FilterPk!K$47</f>
        <v>0</v>
      </c>
      <c r="N2521" s="54" t="n">
        <f aca="false">FilterPk!L$47</f>
        <v>0</v>
      </c>
      <c r="O2521" s="54" t="n">
        <f aca="false">FilterPk!M$47</f>
        <v>0</v>
      </c>
      <c r="P2521" s="54" t="n">
        <f aca="false">FilterPk!N$47</f>
        <v>0</v>
      </c>
      <c r="Q2521" s="55" t="n">
        <f aca="false">FilterPk!O$47</f>
        <v>0</v>
      </c>
    </row>
    <row r="2522" customFormat="false" ht="12.75" hidden="false" customHeight="false" outlineLevel="0" collapsed="false">
      <c r="A2522" s="0" t="n">
        <f aca="false">A2482+1</f>
        <v>64</v>
      </c>
      <c r="B2522" s="57" t="n">
        <f aca="false">FilterPk!D$1</f>
        <v>36907</v>
      </c>
      <c r="C2522" s="58" t="n">
        <f aca="false">C2521+1</f>
        <v>2521</v>
      </c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83"/>
    </row>
    <row r="2523" customFormat="false" ht="12.75" hidden="false" customHeight="false" outlineLevel="0" collapsed="false">
      <c r="B2523" s="61"/>
      <c r="C2523" s="13" t="n">
        <f aca="false">C2522+1</f>
        <v>2522</v>
      </c>
      <c r="D2523" s="13"/>
      <c r="E2523" s="21" t="s">
        <v>5</v>
      </c>
      <c r="F2523" s="21" t="s">
        <v>6</v>
      </c>
      <c r="G2523" s="21" t="s">
        <v>7</v>
      </c>
      <c r="H2523" s="21" t="s">
        <v>8</v>
      </c>
      <c r="I2523" s="21" t="s">
        <v>9</v>
      </c>
      <c r="J2523" s="21" t="s">
        <v>10</v>
      </c>
      <c r="K2523" s="21" t="s">
        <v>11</v>
      </c>
      <c r="L2523" s="21" t="s">
        <v>12</v>
      </c>
      <c r="M2523" s="21" t="s">
        <v>13</v>
      </c>
      <c r="N2523" s="21" t="s">
        <v>14</v>
      </c>
      <c r="O2523" s="21" t="n">
        <v>2002</v>
      </c>
      <c r="P2523" s="21" t="s">
        <v>15</v>
      </c>
      <c r="Q2523" s="84" t="s">
        <v>16</v>
      </c>
    </row>
    <row r="2524" customFormat="false" ht="12.75" hidden="false" customHeight="false" outlineLevel="0" collapsed="false">
      <c r="B2524" s="85" t="str">
        <f aca="false">FilterPk!A$9</f>
        <v>Power positions</v>
      </c>
      <c r="C2524" s="13" t="n">
        <f aca="false">C2523+1</f>
        <v>2523</v>
      </c>
      <c r="D2524" s="13" t="s">
        <v>4</v>
      </c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86"/>
    </row>
    <row r="2525" customFormat="false" ht="12.75" hidden="false" customHeight="false" outlineLevel="0" collapsed="false">
      <c r="B2525" s="85" t="str">
        <f aca="false">FilterPk!A$10</f>
        <v>East Position</v>
      </c>
      <c r="C2525" s="13" t="n">
        <f aca="false">C2524+1</f>
        <v>2524</v>
      </c>
      <c r="D2525" s="50" t="n">
        <f aca="false">FilterPk!B$10</f>
        <v>34784396.7946123</v>
      </c>
      <c r="E2525" s="50" t="n">
        <f aca="false">FilterPk!C$10</f>
        <v>75045.54</v>
      </c>
      <c r="F2525" s="50" t="n">
        <f aca="false">FilterPk!D$10</f>
        <v>84629.15</v>
      </c>
      <c r="G2525" s="50" t="n">
        <f aca="false">FilterPk!E$10</f>
        <v>1358824.72</v>
      </c>
      <c r="H2525" s="50" t="n">
        <f aca="false">FilterPk!F$10</f>
        <v>1120662.53</v>
      </c>
      <c r="I2525" s="50" t="n">
        <f aca="false">FilterPk!G$10</f>
        <v>422841.14</v>
      </c>
      <c r="J2525" s="50" t="n">
        <f aca="false">FilterPk!H$10</f>
        <v>788810.55</v>
      </c>
      <c r="K2525" s="50" t="n">
        <f aca="false">FilterPk!I$10</f>
        <v>1076253.71</v>
      </c>
      <c r="L2525" s="50" t="n">
        <f aca="false">FilterPk!J$10</f>
        <v>363159.42</v>
      </c>
      <c r="M2525" s="50" t="n">
        <f aca="false">FilterPk!K$10</f>
        <v>5764043.19</v>
      </c>
      <c r="N2525" s="50" t="n">
        <f aca="false">FilterPk!L$10</f>
        <v>11054269.95</v>
      </c>
      <c r="O2525" s="50" t="n">
        <f aca="false">FilterPk!M$10</f>
        <v>3650317.45</v>
      </c>
      <c r="P2525" s="50" t="n">
        <f aca="false">FilterPk!N$10</f>
        <v>-1642778.44</v>
      </c>
      <c r="Q2525" s="51" t="n">
        <f aca="false">FilterPk!O$10</f>
        <v>13061808.96</v>
      </c>
    </row>
    <row r="2526" customFormat="false" ht="12.75" hidden="false" customHeight="false" outlineLevel="0" collapsed="false">
      <c r="B2526" s="85" t="str">
        <f aca="false">FilterPk!A$11</f>
        <v>East Power Mgmt</v>
      </c>
      <c r="C2526" s="13" t="n">
        <f aca="false">C2525+1</f>
        <v>2525</v>
      </c>
      <c r="D2526" s="50" t="n">
        <f aca="false">FilterPk!B$11</f>
        <v>7547347.04451418</v>
      </c>
      <c r="E2526" s="50" t="n">
        <f aca="false">FilterPk!C$11</f>
        <v>43646.27</v>
      </c>
      <c r="F2526" s="50" t="n">
        <f aca="false">FilterPk!D$11</f>
        <v>-98133.28</v>
      </c>
      <c r="G2526" s="50" t="n">
        <f aca="false">FilterPk!E$11</f>
        <v>107993.78</v>
      </c>
      <c r="H2526" s="50" t="n">
        <f aca="false">FilterPk!F$11</f>
        <v>155786.29</v>
      </c>
      <c r="I2526" s="50" t="n">
        <f aca="false">FilterPk!G$11</f>
        <v>89357.34</v>
      </c>
      <c r="J2526" s="50" t="n">
        <f aca="false">FilterPk!H$11</f>
        <v>247101.13</v>
      </c>
      <c r="K2526" s="50" t="n">
        <f aca="false">FilterPk!I$11</f>
        <v>307386.28</v>
      </c>
      <c r="L2526" s="50" t="n">
        <f aca="false">FilterPk!J$11</f>
        <v>108209.05</v>
      </c>
      <c r="M2526" s="50" t="n">
        <f aca="false">FilterPk!K$11</f>
        <v>1338376.99</v>
      </c>
      <c r="N2526" s="50" t="n">
        <f aca="false">FilterPk!L$11</f>
        <v>2299723.85</v>
      </c>
      <c r="O2526" s="50" t="n">
        <f aca="false">FilterPk!M$11</f>
        <v>606348.53</v>
      </c>
      <c r="P2526" s="50" t="n">
        <f aca="false">FilterPk!N$11</f>
        <v>61912.21</v>
      </c>
      <c r="Q2526" s="51" t="n">
        <f aca="false">FilterPk!O$11</f>
        <v>2967984.59</v>
      </c>
    </row>
    <row r="2527" customFormat="false" ht="12.75" hidden="false" customHeight="false" outlineLevel="0" collapsed="false">
      <c r="B2527" s="85" t="str">
        <f aca="false">FilterPk!A$12</f>
        <v>Long Term Options</v>
      </c>
      <c r="C2527" s="13" t="n">
        <f aca="false">C2526+1</f>
        <v>2526</v>
      </c>
      <c r="D2527" s="50" t="n">
        <f aca="false">FilterPk!B$12</f>
        <v>0</v>
      </c>
      <c r="E2527" s="50" t="n">
        <f aca="false">FilterPk!C$12</f>
        <v>0</v>
      </c>
      <c r="F2527" s="50" t="n">
        <f aca="false">FilterPk!D$12</f>
        <v>0</v>
      </c>
      <c r="G2527" s="50" t="n">
        <f aca="false">FilterPk!E$12</f>
        <v>0</v>
      </c>
      <c r="H2527" s="50" t="n">
        <f aca="false">FilterPk!F$12</f>
        <v>0</v>
      </c>
      <c r="I2527" s="50" t="n">
        <f aca="false">FilterPk!G$12</f>
        <v>0</v>
      </c>
      <c r="J2527" s="50" t="n">
        <f aca="false">FilterPk!H$12</f>
        <v>0</v>
      </c>
      <c r="K2527" s="50" t="n">
        <f aca="false">FilterPk!I$12</f>
        <v>0</v>
      </c>
      <c r="L2527" s="50" t="n">
        <f aca="false">FilterPk!J$12</f>
        <v>0</v>
      </c>
      <c r="M2527" s="50" t="n">
        <f aca="false">FilterPk!K$12</f>
        <v>0</v>
      </c>
      <c r="N2527" s="50" t="n">
        <f aca="false">FilterPk!L$12</f>
        <v>0</v>
      </c>
      <c r="O2527" s="50" t="n">
        <f aca="false">FilterPk!M$12</f>
        <v>0</v>
      </c>
      <c r="P2527" s="50" t="n">
        <f aca="false">FilterPk!N$12</f>
        <v>0</v>
      </c>
      <c r="Q2527" s="51" t="n">
        <f aca="false">FilterPk!O$12</f>
        <v>0</v>
      </c>
    </row>
    <row r="2528" customFormat="false" ht="12.75" hidden="false" customHeight="false" outlineLevel="0" collapsed="false">
      <c r="B2528" s="85" t="str">
        <f aca="false">FilterPk!A$13</f>
        <v>LT-MIDWEST</v>
      </c>
      <c r="C2528" s="13" t="n">
        <f aca="false">C2527+1</f>
        <v>2527</v>
      </c>
      <c r="D2528" s="50" t="n">
        <f aca="false">FilterPk!B$13</f>
        <v>7151089.47366245</v>
      </c>
      <c r="E2528" s="50" t="n">
        <f aca="false">FilterPk!C$13</f>
        <v>48283.08</v>
      </c>
      <c r="F2528" s="50" t="n">
        <f aca="false">FilterPk!D$13</f>
        <v>-141448.54</v>
      </c>
      <c r="G2528" s="50" t="n">
        <f aca="false">FilterPk!E$13</f>
        <v>574622.66</v>
      </c>
      <c r="H2528" s="50" t="n">
        <f aca="false">FilterPk!F$13</f>
        <v>298097.27</v>
      </c>
      <c r="I2528" s="50" t="n">
        <f aca="false">FilterPk!G$13</f>
        <v>249481.43</v>
      </c>
      <c r="J2528" s="50" t="n">
        <f aca="false">FilterPk!H$13</f>
        <v>119379.88</v>
      </c>
      <c r="K2528" s="50" t="n">
        <f aca="false">FilterPk!I$13</f>
        <v>25994.27</v>
      </c>
      <c r="L2528" s="50" t="n">
        <f aca="false">FilterPk!J$13</f>
        <v>156242.15</v>
      </c>
      <c r="M2528" s="50" t="n">
        <f aca="false">FilterPk!K$13</f>
        <v>1762908.33</v>
      </c>
      <c r="N2528" s="50" t="n">
        <f aca="false">FilterPk!L$13</f>
        <v>3093560.53</v>
      </c>
      <c r="O2528" s="50" t="n">
        <f aca="false">FilterPk!M$13</f>
        <v>565730</v>
      </c>
      <c r="P2528" s="50" t="n">
        <f aca="false">FilterPk!N$13</f>
        <v>-439379.19</v>
      </c>
      <c r="Q2528" s="51" t="n">
        <f aca="false">FilterPk!O$13</f>
        <v>3219911.34</v>
      </c>
    </row>
    <row r="2529" customFormat="false" ht="12.75" hidden="false" customHeight="false" outlineLevel="0" collapsed="false">
      <c r="B2529" s="85" t="str">
        <f aca="false">FilterPk!A$14</f>
        <v>ST-ECAR</v>
      </c>
      <c r="C2529" s="13" t="n">
        <f aca="false">C2528+1</f>
        <v>2528</v>
      </c>
      <c r="D2529" s="50" t="n">
        <f aca="false">FilterPk!B$14</f>
        <v>238101.441960815</v>
      </c>
      <c r="E2529" s="50" t="n">
        <f aca="false">FilterPk!C$14</f>
        <v>13522.23</v>
      </c>
      <c r="F2529" s="50" t="n">
        <f aca="false">FilterPk!D$14</f>
        <v>15838.59</v>
      </c>
      <c r="G2529" s="50" t="n">
        <f aca="false">FilterPk!E$14</f>
        <v>0</v>
      </c>
      <c r="H2529" s="50" t="n">
        <f aca="false">FilterPk!F$14</f>
        <v>0</v>
      </c>
      <c r="I2529" s="50" t="n">
        <f aca="false">FilterPk!G$14</f>
        <v>0</v>
      </c>
      <c r="J2529" s="50" t="n">
        <f aca="false">FilterPk!H$14</f>
        <v>0</v>
      </c>
      <c r="K2529" s="50" t="n">
        <f aca="false">FilterPk!I$14</f>
        <v>0</v>
      </c>
      <c r="L2529" s="50" t="n">
        <f aca="false">FilterPk!J$14</f>
        <v>0</v>
      </c>
      <c r="M2529" s="50" t="n">
        <f aca="false">FilterPk!K$14</f>
        <v>0</v>
      </c>
      <c r="N2529" s="50" t="n">
        <f aca="false">FilterPk!L$14</f>
        <v>29360.82</v>
      </c>
      <c r="O2529" s="50" t="n">
        <f aca="false">FilterPk!M$14</f>
        <v>0</v>
      </c>
      <c r="P2529" s="50" t="n">
        <f aca="false">FilterPk!N$14</f>
        <v>0</v>
      </c>
      <c r="Q2529" s="51" t="n">
        <f aca="false">FilterPk!O$14</f>
        <v>29360.82</v>
      </c>
    </row>
    <row r="2530" customFormat="false" ht="12.75" hidden="false" customHeight="false" outlineLevel="0" collapsed="false">
      <c r="B2530" s="85" t="str">
        <f aca="false">FilterPk!A$15</f>
        <v>ST- MAPP</v>
      </c>
      <c r="C2530" s="13" t="n">
        <f aca="false">C2529+1</f>
        <v>2529</v>
      </c>
      <c r="D2530" s="50" t="n">
        <f aca="false">FilterPk!B$15</f>
        <v>254636.614020626</v>
      </c>
      <c r="E2530" s="50" t="n">
        <f aca="false">FilterPk!C$15</f>
        <v>795.43</v>
      </c>
      <c r="F2530" s="50" t="n">
        <f aca="false">FilterPk!D$15</f>
        <v>39596.48</v>
      </c>
      <c r="G2530" s="50" t="n">
        <f aca="false">FilterPk!E$15</f>
        <v>26009.8</v>
      </c>
      <c r="H2530" s="50" t="n">
        <f aca="false">FilterPk!F$15</f>
        <v>8238.75</v>
      </c>
      <c r="I2530" s="50" t="n">
        <f aca="false">FilterPk!G$15</f>
        <v>0</v>
      </c>
      <c r="J2530" s="50" t="n">
        <f aca="false">FilterPk!H$15</f>
        <v>0</v>
      </c>
      <c r="K2530" s="50" t="n">
        <f aca="false">FilterPk!I$15</f>
        <v>0</v>
      </c>
      <c r="L2530" s="50" t="n">
        <f aca="false">FilterPk!J$15</f>
        <v>0</v>
      </c>
      <c r="M2530" s="50" t="n">
        <f aca="false">FilterPk!K$15</f>
        <v>0</v>
      </c>
      <c r="N2530" s="50" t="n">
        <f aca="false">FilterPk!L$15</f>
        <v>74640.46</v>
      </c>
      <c r="O2530" s="50" t="n">
        <f aca="false">FilterPk!M$15</f>
        <v>0</v>
      </c>
      <c r="P2530" s="50" t="n">
        <f aca="false">FilterPk!N$15</f>
        <v>0</v>
      </c>
      <c r="Q2530" s="51" t="n">
        <f aca="false">FilterPk!O$15</f>
        <v>74640.46</v>
      </c>
    </row>
    <row r="2531" customFormat="false" ht="12.75" hidden="false" customHeight="false" outlineLevel="0" collapsed="false">
      <c r="B2531" s="85" t="str">
        <f aca="false">FilterPk!A$16</f>
        <v>ST- MAIN</v>
      </c>
      <c r="C2531" s="13" t="n">
        <f aca="false">C2530+1</f>
        <v>2530</v>
      </c>
      <c r="D2531" s="50" t="n">
        <f aca="false">FilterPk!B$16</f>
        <v>694293.253349893</v>
      </c>
      <c r="E2531" s="50" t="n">
        <f aca="false">FilterPk!C$16</f>
        <v>-2349.61</v>
      </c>
      <c r="F2531" s="50" t="n">
        <f aca="false">FilterPk!D$16</f>
        <v>15903</v>
      </c>
      <c r="G2531" s="50" t="n">
        <f aca="false">FilterPk!E$16</f>
        <v>69359.47</v>
      </c>
      <c r="H2531" s="50" t="n">
        <f aca="false">FilterPk!F$16</f>
        <v>0</v>
      </c>
      <c r="I2531" s="50" t="n">
        <f aca="false">FilterPk!G$16</f>
        <v>0</v>
      </c>
      <c r="J2531" s="50" t="n">
        <f aca="false">FilterPk!H$16</f>
        <v>0</v>
      </c>
      <c r="K2531" s="50" t="n">
        <f aca="false">FilterPk!I$16</f>
        <v>0</v>
      </c>
      <c r="L2531" s="50" t="n">
        <f aca="false">FilterPk!J$16</f>
        <v>0</v>
      </c>
      <c r="M2531" s="50" t="n">
        <f aca="false">FilterPk!K$16</f>
        <v>0</v>
      </c>
      <c r="N2531" s="50" t="n">
        <f aca="false">FilterPk!L$16</f>
        <v>82912.86</v>
      </c>
      <c r="O2531" s="50" t="n">
        <f aca="false">FilterPk!M$16</f>
        <v>0</v>
      </c>
      <c r="P2531" s="50" t="n">
        <f aca="false">FilterPk!N$16</f>
        <v>0</v>
      </c>
      <c r="Q2531" s="51" t="n">
        <f aca="false">FilterPk!O$16</f>
        <v>82912.86</v>
      </c>
    </row>
    <row r="2532" customFormat="false" ht="12.75" hidden="false" customHeight="false" outlineLevel="0" collapsed="false">
      <c r="B2532" s="85" t="str">
        <f aca="false">FilterPk!A$17</f>
        <v>MW-ANALYST</v>
      </c>
      <c r="C2532" s="13" t="n">
        <f aca="false">C2531+1</f>
        <v>2531</v>
      </c>
      <c r="D2532" s="50" t="n">
        <f aca="false">FilterPk!B$17</f>
        <v>0</v>
      </c>
      <c r="E2532" s="50" t="n">
        <f aca="false">FilterPk!C$17</f>
        <v>6363.4</v>
      </c>
      <c r="F2532" s="50" t="n">
        <f aca="false">FilterPk!D$17</f>
        <v>15838.59</v>
      </c>
      <c r="G2532" s="50" t="n">
        <f aca="false">FilterPk!E$17</f>
        <v>0</v>
      </c>
      <c r="H2532" s="50" t="n">
        <f aca="false">FilterPk!F$17</f>
        <v>0</v>
      </c>
      <c r="I2532" s="50" t="n">
        <f aca="false">FilterPk!G$17</f>
        <v>0</v>
      </c>
      <c r="J2532" s="50" t="n">
        <f aca="false">FilterPk!H$17</f>
        <v>0</v>
      </c>
      <c r="K2532" s="50" t="n">
        <f aca="false">FilterPk!I$17</f>
        <v>0</v>
      </c>
      <c r="L2532" s="50" t="n">
        <f aca="false">FilterPk!J$17</f>
        <v>0</v>
      </c>
      <c r="M2532" s="50" t="n">
        <f aca="false">FilterPk!K$17</f>
        <v>0</v>
      </c>
      <c r="N2532" s="50" t="n">
        <f aca="false">FilterPk!L$17</f>
        <v>22201.99</v>
      </c>
      <c r="O2532" s="50" t="n">
        <f aca="false">FilterPk!M$17</f>
        <v>0</v>
      </c>
      <c r="P2532" s="50" t="n">
        <f aca="false">FilterPk!N$17</f>
        <v>0</v>
      </c>
      <c r="Q2532" s="51" t="n">
        <f aca="false">FilterPk!O$17</f>
        <v>22201.99</v>
      </c>
    </row>
    <row r="2533" customFormat="false" ht="12.75" hidden="false" customHeight="false" outlineLevel="0" collapsed="false">
      <c r="B2533" s="85" t="str">
        <f aca="false">FilterPk!A$18</f>
        <v>LT-NE</v>
      </c>
      <c r="C2533" s="13" t="n">
        <f aca="false">C2532+1</f>
        <v>2532</v>
      </c>
      <c r="D2533" s="50" t="n">
        <f aca="false">FilterPk!B$18</f>
        <v>6187311.37539291</v>
      </c>
      <c r="E2533" s="50" t="n">
        <f aca="false">FilterPk!C$18</f>
        <v>-37254.47</v>
      </c>
      <c r="F2533" s="50" t="n">
        <f aca="false">FilterPk!D$18</f>
        <v>2562.91</v>
      </c>
      <c r="G2533" s="50" t="n">
        <f aca="false">FilterPk!E$18</f>
        <v>-23211.32</v>
      </c>
      <c r="H2533" s="50" t="n">
        <f aca="false">FilterPk!F$18</f>
        <v>263627.18</v>
      </c>
      <c r="I2533" s="50" t="n">
        <f aca="false">FilterPk!G$18</f>
        <v>-59813.36</v>
      </c>
      <c r="J2533" s="50" t="n">
        <f aca="false">FilterPk!H$18</f>
        <v>155752.04</v>
      </c>
      <c r="K2533" s="50" t="n">
        <f aca="false">FilterPk!I$18</f>
        <v>121018.38</v>
      </c>
      <c r="L2533" s="50" t="n">
        <f aca="false">FilterPk!J$18</f>
        <v>-53378.32</v>
      </c>
      <c r="M2533" s="50" t="n">
        <f aca="false">FilterPk!K$18</f>
        <v>995570.8</v>
      </c>
      <c r="N2533" s="50" t="n">
        <f aca="false">FilterPk!L$18</f>
        <v>1364873.84</v>
      </c>
      <c r="O2533" s="50" t="n">
        <f aca="false">FilterPk!M$18</f>
        <v>1053007.86</v>
      </c>
      <c r="P2533" s="50" t="n">
        <f aca="false">FilterPk!N$18</f>
        <v>-2593897.5</v>
      </c>
      <c r="Q2533" s="51" t="n">
        <f aca="false">FilterPk!O$18</f>
        <v>-176015.800000001</v>
      </c>
    </row>
    <row r="2534" customFormat="false" ht="12.75" hidden="false" customHeight="false" outlineLevel="0" collapsed="false">
      <c r="B2534" s="85" t="str">
        <f aca="false">FilterPk!A$19</f>
        <v>LT-PJM</v>
      </c>
      <c r="C2534" s="13" t="n">
        <f aca="false">C2533+1</f>
        <v>2533</v>
      </c>
      <c r="D2534" s="50" t="n">
        <f aca="false">FilterPk!B$19</f>
        <v>1818236.42109565</v>
      </c>
      <c r="E2534" s="50" t="n">
        <f aca="false">FilterPk!C$19</f>
        <v>25453.61</v>
      </c>
      <c r="F2534" s="50" t="n">
        <f aca="false">FilterPk!D$19</f>
        <v>45536</v>
      </c>
      <c r="G2534" s="50" t="n">
        <f aca="false">FilterPk!E$19</f>
        <v>312117.59</v>
      </c>
      <c r="H2534" s="50" t="n">
        <f aca="false">FilterPk!F$19</f>
        <v>211118</v>
      </c>
      <c r="I2534" s="50" t="n">
        <f aca="false">FilterPk!G$19</f>
        <v>0</v>
      </c>
      <c r="J2534" s="50" t="n">
        <f aca="false">FilterPk!H$19</f>
        <v>24536.25</v>
      </c>
      <c r="K2534" s="50" t="n">
        <f aca="false">FilterPk!I$19</f>
        <v>-12662.37</v>
      </c>
      <c r="L2534" s="50" t="n">
        <f aca="false">FilterPk!J$19</f>
        <v>-30078</v>
      </c>
      <c r="M2534" s="50" t="n">
        <f aca="false">FilterPk!K$19</f>
        <v>243523.27</v>
      </c>
      <c r="N2534" s="50" t="n">
        <f aca="false">FilterPk!L$19</f>
        <v>819544.35</v>
      </c>
      <c r="O2534" s="50" t="n">
        <f aca="false">FilterPk!M$19</f>
        <v>125485.18</v>
      </c>
      <c r="P2534" s="50" t="n">
        <f aca="false">FilterPk!N$19</f>
        <v>177105.54</v>
      </c>
      <c r="Q2534" s="51" t="n">
        <f aca="false">FilterPk!O$19</f>
        <v>1122135.07</v>
      </c>
    </row>
    <row r="2535" customFormat="false" ht="12.75" hidden="false" customHeight="false" outlineLevel="0" collapsed="false">
      <c r="B2535" s="85" t="str">
        <f aca="false">FilterPk!A$20</f>
        <v>LT- NY</v>
      </c>
      <c r="C2535" s="13" t="n">
        <f aca="false">C2534+1</f>
        <v>2534</v>
      </c>
      <c r="D2535" s="50" t="n">
        <f aca="false">FilterPk!B$20</f>
        <v>0</v>
      </c>
      <c r="E2535" s="50" t="n">
        <f aca="false">FilterPk!C$20</f>
        <v>-15908.51</v>
      </c>
      <c r="F2535" s="50" t="n">
        <f aca="false">FilterPk!D$20</f>
        <v>63126.67</v>
      </c>
      <c r="G2535" s="50" t="n">
        <f aca="false">FilterPk!E$20</f>
        <v>-17376.91</v>
      </c>
      <c r="H2535" s="50" t="n">
        <f aca="false">FilterPk!F$20</f>
        <v>0</v>
      </c>
      <c r="I2535" s="50" t="n">
        <f aca="false">FilterPk!G$20</f>
        <v>0</v>
      </c>
      <c r="J2535" s="50" t="n">
        <f aca="false">FilterPk!H$20</f>
        <v>0</v>
      </c>
      <c r="K2535" s="50" t="n">
        <f aca="false">FilterPk!I$20</f>
        <v>0</v>
      </c>
      <c r="L2535" s="50" t="n">
        <f aca="false">FilterPk!J$20</f>
        <v>0</v>
      </c>
      <c r="M2535" s="50" t="n">
        <f aca="false">FilterPk!K$20</f>
        <v>146381.01</v>
      </c>
      <c r="N2535" s="50" t="n">
        <f aca="false">FilterPk!L$20</f>
        <v>176222.26</v>
      </c>
      <c r="O2535" s="50" t="n">
        <f aca="false">FilterPk!M$20</f>
        <v>281909.77</v>
      </c>
      <c r="P2535" s="50" t="n">
        <f aca="false">FilterPk!N$20</f>
        <v>-177475.64</v>
      </c>
      <c r="Q2535" s="51" t="n">
        <f aca="false">FilterPk!O$20</f>
        <v>280656.39</v>
      </c>
    </row>
    <row r="2536" customFormat="false" ht="12.75" hidden="false" customHeight="false" outlineLevel="0" collapsed="false">
      <c r="B2536" s="85" t="str">
        <f aca="false">FilterPk!A$21</f>
        <v>ST- PJM</v>
      </c>
      <c r="C2536" s="13" t="n">
        <f aca="false">C2535+1</f>
        <v>2535</v>
      </c>
      <c r="D2536" s="50" t="n">
        <f aca="false">FilterPk!B$21</f>
        <v>1243093.71447674</v>
      </c>
      <c r="E2536" s="50" t="n">
        <f aca="false">FilterPk!C$21</f>
        <v>-91155.75</v>
      </c>
      <c r="F2536" s="50" t="n">
        <f aca="false">FilterPk!D$21</f>
        <v>-47515.78</v>
      </c>
      <c r="G2536" s="50" t="n">
        <f aca="false">FilterPk!E$21</f>
        <v>0</v>
      </c>
      <c r="H2536" s="50" t="n">
        <f aca="false">FilterPk!F$21</f>
        <v>0</v>
      </c>
      <c r="I2536" s="50" t="n">
        <f aca="false">FilterPk!G$21</f>
        <v>0</v>
      </c>
      <c r="J2536" s="50" t="n">
        <f aca="false">FilterPk!H$21</f>
        <v>0</v>
      </c>
      <c r="K2536" s="50" t="n">
        <f aca="false">FilterPk!I$21</f>
        <v>0</v>
      </c>
      <c r="L2536" s="50" t="n">
        <f aca="false">FilterPk!J$21</f>
        <v>0</v>
      </c>
      <c r="M2536" s="50" t="n">
        <f aca="false">FilterPk!K$21</f>
        <v>0</v>
      </c>
      <c r="N2536" s="50" t="n">
        <f aca="false">FilterPk!L$21</f>
        <v>-138671.53</v>
      </c>
      <c r="O2536" s="50" t="n">
        <f aca="false">FilterPk!M$21</f>
        <v>0</v>
      </c>
      <c r="P2536" s="50" t="n">
        <f aca="false">FilterPk!N$21</f>
        <v>0</v>
      </c>
      <c r="Q2536" s="51" t="n">
        <f aca="false">FilterPk!O$21</f>
        <v>-138671.53</v>
      </c>
    </row>
    <row r="2537" customFormat="false" ht="12.75" hidden="false" customHeight="false" outlineLevel="0" collapsed="false">
      <c r="B2537" s="85" t="str">
        <f aca="false">FilterPk!A$22</f>
        <v>ST- NENG</v>
      </c>
      <c r="C2537" s="13" t="n">
        <f aca="false">C2536+1</f>
        <v>2536</v>
      </c>
      <c r="D2537" s="50" t="n">
        <f aca="false">FilterPk!B$22</f>
        <v>539719.375927685</v>
      </c>
      <c r="E2537" s="50" t="n">
        <f aca="false">FilterPk!C$22</f>
        <v>13161.19</v>
      </c>
      <c r="F2537" s="50" t="n">
        <f aca="false">FilterPk!D$22</f>
        <v>63418.82</v>
      </c>
      <c r="G2537" s="50" t="n">
        <f aca="false">FilterPk!E$22</f>
        <v>0</v>
      </c>
      <c r="H2537" s="50" t="n">
        <f aca="false">FilterPk!F$22</f>
        <v>0</v>
      </c>
      <c r="I2537" s="50" t="n">
        <f aca="false">FilterPk!G$22</f>
        <v>0</v>
      </c>
      <c r="J2537" s="50" t="n">
        <f aca="false">FilterPk!H$22</f>
        <v>0</v>
      </c>
      <c r="K2537" s="50" t="n">
        <f aca="false">FilterPk!I$22</f>
        <v>0</v>
      </c>
      <c r="L2537" s="50" t="n">
        <f aca="false">FilterPk!J$22</f>
        <v>0</v>
      </c>
      <c r="M2537" s="50" t="n">
        <f aca="false">FilterPk!K$22</f>
        <v>0</v>
      </c>
      <c r="N2537" s="50" t="n">
        <f aca="false">FilterPk!L$22</f>
        <v>76580.01</v>
      </c>
      <c r="O2537" s="50" t="n">
        <f aca="false">FilterPk!M$22</f>
        <v>0</v>
      </c>
      <c r="P2537" s="50" t="n">
        <f aca="false">FilterPk!N$22</f>
        <v>0</v>
      </c>
      <c r="Q2537" s="51" t="n">
        <f aca="false">FilterPk!O$22</f>
        <v>76580.01</v>
      </c>
    </row>
    <row r="2538" customFormat="false" ht="12.75" hidden="false" customHeight="false" outlineLevel="0" collapsed="false">
      <c r="B2538" s="85" t="str">
        <f aca="false">FilterPk!A$23</f>
        <v>ST- NY</v>
      </c>
      <c r="C2538" s="13" t="n">
        <f aca="false">C2537+1</f>
        <v>2537</v>
      </c>
      <c r="D2538" s="50" t="n">
        <f aca="false">FilterPk!B$23</f>
        <v>251437.188425373</v>
      </c>
      <c r="E2538" s="50" t="n">
        <f aca="false">FilterPk!C$23</f>
        <v>10362.2</v>
      </c>
      <c r="F2538" s="50" t="n">
        <f aca="false">FilterPk!D$23</f>
        <v>-15838.59</v>
      </c>
      <c r="G2538" s="50" t="n">
        <f aca="false">FilterPk!E$23</f>
        <v>17339.87</v>
      </c>
      <c r="H2538" s="50" t="n">
        <f aca="false">FilterPk!F$23</f>
        <v>0</v>
      </c>
      <c r="I2538" s="50" t="n">
        <f aca="false">FilterPk!G$23</f>
        <v>0</v>
      </c>
      <c r="J2538" s="50" t="n">
        <f aca="false">FilterPk!H$23</f>
        <v>0</v>
      </c>
      <c r="K2538" s="50" t="n">
        <f aca="false">FilterPk!I$23</f>
        <v>0</v>
      </c>
      <c r="L2538" s="50" t="n">
        <f aca="false">FilterPk!J$23</f>
        <v>0</v>
      </c>
      <c r="M2538" s="50" t="n">
        <f aca="false">FilterPk!K$23</f>
        <v>0</v>
      </c>
      <c r="N2538" s="50" t="n">
        <f aca="false">FilterPk!L$23</f>
        <v>11863.48</v>
      </c>
      <c r="O2538" s="50" t="n">
        <f aca="false">FilterPk!M$23</f>
        <v>0</v>
      </c>
      <c r="P2538" s="50" t="n">
        <f aca="false">FilterPk!N$23</f>
        <v>0</v>
      </c>
      <c r="Q2538" s="51" t="n">
        <f aca="false">FilterPk!O$23</f>
        <v>11863.48</v>
      </c>
    </row>
    <row r="2539" customFormat="false" ht="12.75" hidden="false" customHeight="false" outlineLevel="0" collapsed="false">
      <c r="B2539" s="85" t="str">
        <f aca="false">FilterPk!A$24</f>
        <v>NE- PHYS</v>
      </c>
      <c r="C2539" s="13" t="n">
        <f aca="false">C2538+1</f>
        <v>2538</v>
      </c>
      <c r="D2539" s="50" t="n">
        <f aca="false">FilterPk!B$24</f>
        <v>0</v>
      </c>
      <c r="E2539" s="50" t="n">
        <f aca="false">FilterPk!C$24</f>
        <v>0</v>
      </c>
      <c r="F2539" s="50" t="n">
        <f aca="false">FilterPk!D$24</f>
        <v>0</v>
      </c>
      <c r="G2539" s="50" t="n">
        <f aca="false">FilterPk!E$24</f>
        <v>0</v>
      </c>
      <c r="H2539" s="50" t="n">
        <f aca="false">FilterPk!F$24</f>
        <v>0</v>
      </c>
      <c r="I2539" s="50" t="n">
        <f aca="false">FilterPk!G$24</f>
        <v>0</v>
      </c>
      <c r="J2539" s="50" t="n">
        <f aca="false">FilterPk!H$24</f>
        <v>0</v>
      </c>
      <c r="K2539" s="50" t="n">
        <f aca="false">FilterPk!I$24</f>
        <v>0</v>
      </c>
      <c r="L2539" s="50" t="n">
        <f aca="false">FilterPk!J$24</f>
        <v>0</v>
      </c>
      <c r="M2539" s="50" t="n">
        <f aca="false">FilterPk!K$24</f>
        <v>0</v>
      </c>
      <c r="N2539" s="50" t="n">
        <f aca="false">FilterPk!L$24</f>
        <v>0</v>
      </c>
      <c r="O2539" s="50" t="n">
        <f aca="false">FilterPk!M$24</f>
        <v>0</v>
      </c>
      <c r="P2539" s="50" t="n">
        <f aca="false">FilterPk!N$24</f>
        <v>0</v>
      </c>
      <c r="Q2539" s="51" t="n">
        <f aca="false">FilterPk!O$24</f>
        <v>0</v>
      </c>
    </row>
    <row r="2540" customFormat="false" ht="12.75" hidden="false" customHeight="false" outlineLevel="0" collapsed="false">
      <c r="B2540" s="85" t="str">
        <f aca="false">FilterPk!A$25</f>
        <v>LT-Southeast</v>
      </c>
      <c r="C2540" s="13" t="n">
        <f aca="false">C2539+1</f>
        <v>2539</v>
      </c>
      <c r="D2540" s="50" t="n">
        <f aca="false">FilterPk!B$25</f>
        <v>11411200.8859117</v>
      </c>
      <c r="E2540" s="50" t="n">
        <f aca="false">FilterPk!C$25</f>
        <v>45860.27</v>
      </c>
      <c r="F2540" s="50" t="n">
        <f aca="false">FilterPk!D$25</f>
        <v>54109.47</v>
      </c>
      <c r="G2540" s="50" t="n">
        <f aca="false">FilterPk!E$25</f>
        <v>124540.18</v>
      </c>
      <c r="H2540" s="50" t="n">
        <f aca="false">FilterPk!F$25</f>
        <v>77068.78</v>
      </c>
      <c r="I2540" s="50" t="n">
        <f aca="false">FilterPk!G$25</f>
        <v>75414.58</v>
      </c>
      <c r="J2540" s="50" t="n">
        <f aca="false">FilterPk!H$25</f>
        <v>134077.64</v>
      </c>
      <c r="K2540" s="50" t="n">
        <f aca="false">FilterPk!I$25</f>
        <v>429786.05</v>
      </c>
      <c r="L2540" s="50" t="n">
        <f aca="false">FilterPk!J$25</f>
        <v>118391.18</v>
      </c>
      <c r="M2540" s="50" t="n">
        <f aca="false">FilterPk!K$25</f>
        <v>1083243.13</v>
      </c>
      <c r="N2540" s="50" t="n">
        <f aca="false">FilterPk!L$25</f>
        <v>2142491.28</v>
      </c>
      <c r="O2540" s="50" t="n">
        <f aca="false">FilterPk!M$25</f>
        <v>344226</v>
      </c>
      <c r="P2540" s="50" t="n">
        <f aca="false">FilterPk!N$25</f>
        <v>1221747.4</v>
      </c>
      <c r="Q2540" s="51" t="n">
        <f aca="false">FilterPk!O$25</f>
        <v>3708464.68</v>
      </c>
    </row>
    <row r="2541" customFormat="false" ht="12.75" hidden="false" customHeight="false" outlineLevel="0" collapsed="false">
      <c r="B2541" s="85" t="str">
        <f aca="false">FilterPk!A$26</f>
        <v>ST-SPP</v>
      </c>
      <c r="C2541" s="13" t="n">
        <f aca="false">C2540+1</f>
        <v>2540</v>
      </c>
      <c r="D2541" s="50" t="n">
        <f aca="false">FilterPk!B$26</f>
        <v>52202.8773549933</v>
      </c>
      <c r="E2541" s="50" t="n">
        <f aca="false">FilterPk!C$26</f>
        <v>3181.7</v>
      </c>
      <c r="F2541" s="50" t="n">
        <f aca="false">FilterPk!D$26</f>
        <v>0</v>
      </c>
      <c r="G2541" s="50" t="n">
        <f aca="false">FilterPk!E$26</f>
        <v>0</v>
      </c>
      <c r="H2541" s="50" t="n">
        <f aca="false">FilterPk!F$26</f>
        <v>0</v>
      </c>
      <c r="I2541" s="50" t="n">
        <f aca="false">FilterPk!G$26</f>
        <v>0</v>
      </c>
      <c r="J2541" s="50" t="n">
        <f aca="false">FilterPk!H$26</f>
        <v>0</v>
      </c>
      <c r="K2541" s="50" t="n">
        <f aca="false">FilterPk!I$26</f>
        <v>0</v>
      </c>
      <c r="L2541" s="50" t="n">
        <f aca="false">FilterPk!J$26</f>
        <v>0</v>
      </c>
      <c r="M2541" s="50" t="n">
        <f aca="false">FilterPk!K$26</f>
        <v>0</v>
      </c>
      <c r="N2541" s="50" t="n">
        <f aca="false">FilterPk!L$26</f>
        <v>3181.7</v>
      </c>
      <c r="O2541" s="50" t="n">
        <f aca="false">FilterPk!M$26</f>
        <v>0</v>
      </c>
      <c r="P2541" s="50" t="n">
        <f aca="false">FilterPk!N$26</f>
        <v>0</v>
      </c>
      <c r="Q2541" s="51" t="n">
        <f aca="false">FilterPk!O$26</f>
        <v>3181.7</v>
      </c>
    </row>
    <row r="2542" customFormat="false" ht="12.75" hidden="false" customHeight="false" outlineLevel="0" collapsed="false">
      <c r="B2542" s="85" t="str">
        <f aca="false">FilterPk!A$27</f>
        <v>ST-SERC</v>
      </c>
      <c r="C2542" s="13" t="n">
        <f aca="false">C2541+1</f>
        <v>2541</v>
      </c>
      <c r="D2542" s="50" t="n">
        <f aca="false">FilterPk!B$27</f>
        <v>686881.973218232</v>
      </c>
      <c r="E2542" s="50" t="n">
        <f aca="false">FilterPk!C$27</f>
        <v>-12726.81</v>
      </c>
      <c r="F2542" s="50" t="n">
        <f aca="false">FilterPk!D$27</f>
        <v>-31677.19</v>
      </c>
      <c r="G2542" s="50" t="n">
        <f aca="false">FilterPk!E$27</f>
        <v>138718.93</v>
      </c>
      <c r="H2542" s="50" t="n">
        <f aca="false">FilterPk!F$27</f>
        <v>0</v>
      </c>
      <c r="I2542" s="50" t="n">
        <f aca="false">FilterPk!G$27</f>
        <v>0</v>
      </c>
      <c r="J2542" s="50" t="n">
        <f aca="false">FilterPk!H$27</f>
        <v>0</v>
      </c>
      <c r="K2542" s="50" t="n">
        <f aca="false">FilterPk!I$27</f>
        <v>0</v>
      </c>
      <c r="L2542" s="50" t="n">
        <f aca="false">FilterPk!J$27</f>
        <v>0</v>
      </c>
      <c r="M2542" s="50" t="n">
        <f aca="false">FilterPk!K$27</f>
        <v>0</v>
      </c>
      <c r="N2542" s="50" t="n">
        <f aca="false">FilterPk!L$27</f>
        <v>94314.93</v>
      </c>
      <c r="O2542" s="50" t="n">
        <f aca="false">FilterPk!M$27</f>
        <v>0</v>
      </c>
      <c r="P2542" s="50" t="n">
        <f aca="false">FilterPk!N$27</f>
        <v>0</v>
      </c>
      <c r="Q2542" s="51" t="n">
        <f aca="false">FilterPk!O$27</f>
        <v>94314.93</v>
      </c>
    </row>
    <row r="2543" customFormat="false" ht="12.75" hidden="false" customHeight="false" outlineLevel="0" collapsed="false">
      <c r="B2543" s="85" t="str">
        <f aca="false">FilterPk!A$28</f>
        <v>LT- Texas</v>
      </c>
      <c r="C2543" s="13" t="n">
        <f aca="false">C2542+1</f>
        <v>2542</v>
      </c>
      <c r="D2543" s="50" t="n">
        <f aca="false">FilterPk!B$28</f>
        <v>3826684.70313045</v>
      </c>
      <c r="E2543" s="50" t="n">
        <f aca="false">FilterPk!C$28</f>
        <v>-6382.69</v>
      </c>
      <c r="F2543" s="50" t="n">
        <f aca="false">FilterPk!D$28</f>
        <v>71634.81</v>
      </c>
      <c r="G2543" s="50" t="n">
        <f aca="false">FilterPk!E$28</f>
        <v>28710.67</v>
      </c>
      <c r="H2543" s="50" t="n">
        <f aca="false">FilterPk!F$28</f>
        <v>106726.26</v>
      </c>
      <c r="I2543" s="50" t="n">
        <f aca="false">FilterPk!G$28</f>
        <v>68401.15</v>
      </c>
      <c r="J2543" s="50" t="n">
        <f aca="false">FilterPk!H$28</f>
        <v>107963.61</v>
      </c>
      <c r="K2543" s="50" t="n">
        <f aca="false">FilterPk!I$28</f>
        <v>204731.1</v>
      </c>
      <c r="L2543" s="50" t="n">
        <f aca="false">FilterPk!J$28</f>
        <v>63773.36</v>
      </c>
      <c r="M2543" s="50" t="n">
        <f aca="false">FilterPk!K$28</f>
        <v>194039.66</v>
      </c>
      <c r="N2543" s="50" t="n">
        <f aca="false">FilterPk!L$28</f>
        <v>839597.93</v>
      </c>
      <c r="O2543" s="50" t="n">
        <f aca="false">FilterPk!M$28</f>
        <v>673610.11</v>
      </c>
      <c r="P2543" s="50" t="n">
        <f aca="false">FilterPk!N$28</f>
        <v>107208.74</v>
      </c>
      <c r="Q2543" s="51" t="n">
        <f aca="false">FilterPk!O$28</f>
        <v>1620416.78</v>
      </c>
    </row>
    <row r="2544" customFormat="false" ht="12.75" hidden="false" customHeight="false" outlineLevel="0" collapsed="false">
      <c r="B2544" s="85" t="str">
        <f aca="false">FilterPk!A$29</f>
        <v>St- Texas</v>
      </c>
      <c r="C2544" s="13" t="n">
        <f aca="false">C2543+1</f>
        <v>2543</v>
      </c>
      <c r="D2544" s="50" t="n">
        <f aca="false">FilterPk!B$29</f>
        <v>445563.239343252</v>
      </c>
      <c r="E2544" s="50" t="n">
        <f aca="false">FilterPk!C$29</f>
        <v>30194</v>
      </c>
      <c r="F2544" s="50" t="n">
        <f aca="false">FilterPk!D$29</f>
        <v>31677.19</v>
      </c>
      <c r="G2544" s="50" t="n">
        <f aca="false">FilterPk!E$29</f>
        <v>0</v>
      </c>
      <c r="H2544" s="50" t="n">
        <f aca="false">FilterPk!F$29</f>
        <v>0</v>
      </c>
      <c r="I2544" s="50" t="n">
        <f aca="false">FilterPk!G$29</f>
        <v>0</v>
      </c>
      <c r="J2544" s="50" t="n">
        <f aca="false">FilterPk!H$29</f>
        <v>0</v>
      </c>
      <c r="K2544" s="50" t="n">
        <f aca="false">FilterPk!I$29</f>
        <v>0</v>
      </c>
      <c r="L2544" s="50" t="n">
        <f aca="false">FilterPk!J$29</f>
        <v>0</v>
      </c>
      <c r="M2544" s="50" t="n">
        <f aca="false">FilterPk!K$29</f>
        <v>0</v>
      </c>
      <c r="N2544" s="50" t="n">
        <f aca="false">FilterPk!L$29</f>
        <v>61871.19</v>
      </c>
      <c r="O2544" s="50" t="n">
        <f aca="false">FilterPk!M$29</f>
        <v>0</v>
      </c>
      <c r="P2544" s="50" t="n">
        <f aca="false">FilterPk!N$29</f>
        <v>0</v>
      </c>
      <c r="Q2544" s="51" t="n">
        <f aca="false">FilterPk!O$29</f>
        <v>61871.19</v>
      </c>
    </row>
    <row r="2545" customFormat="false" ht="12.75" hidden="false" customHeight="false" outlineLevel="0" collapsed="false">
      <c r="B2545" s="85"/>
      <c r="C2545" s="13" t="n">
        <f aca="false">C2544+1</f>
        <v>2544</v>
      </c>
      <c r="D2545" s="50"/>
      <c r="E2545" s="50"/>
      <c r="F2545" s="50"/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1"/>
    </row>
    <row r="2546" customFormat="false" ht="12.75" hidden="false" customHeight="false" outlineLevel="0" collapsed="false">
      <c r="B2546" s="85" t="str">
        <f aca="false">FilterPk!A$32</f>
        <v>Gas positions</v>
      </c>
      <c r="C2546" s="13" t="n">
        <f aca="false">C2545+1</f>
        <v>2545</v>
      </c>
      <c r="D2546" s="50" t="s">
        <v>4</v>
      </c>
      <c r="E2546" s="50"/>
      <c r="F2546" s="50"/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1"/>
    </row>
    <row r="2547" customFormat="false" ht="12.75" hidden="false" customHeight="false" outlineLevel="0" collapsed="false">
      <c r="B2547" s="85" t="str">
        <f aca="false">FilterPk!A$33</f>
        <v>Kevin Presto</v>
      </c>
      <c r="C2547" s="13" t="n">
        <f aca="false">C2546+1</f>
        <v>2546</v>
      </c>
      <c r="D2547" s="50" t="n">
        <f aca="false">FilterPk!B$33</f>
        <v>0</v>
      </c>
      <c r="E2547" s="50" t="n">
        <f aca="false">FilterPk!C$33</f>
        <v>0</v>
      </c>
      <c r="F2547" s="50" t="n">
        <f aca="false">FilterPk!D$33</f>
        <v>0</v>
      </c>
      <c r="G2547" s="50" t="n">
        <f aca="false">FilterPk!E$33</f>
        <v>0</v>
      </c>
      <c r="H2547" s="50" t="n">
        <f aca="false">FilterPk!F$33</f>
        <v>148.212616</v>
      </c>
      <c r="I2547" s="50" t="n">
        <f aca="false">FilterPk!G$33</f>
        <v>152.45636</v>
      </c>
      <c r="J2547" s="50" t="n">
        <f aca="false">FilterPk!H$33</f>
        <v>146.860915</v>
      </c>
      <c r="K2547" s="50" t="n">
        <f aca="false">FilterPk!I$33</f>
        <v>301.509361</v>
      </c>
      <c r="L2547" s="50" t="n">
        <f aca="false">FilterPk!J$33</f>
        <v>144.921279</v>
      </c>
      <c r="M2547" s="50" t="n">
        <f aca="false">FilterPk!K$33</f>
        <v>149.116289</v>
      </c>
      <c r="N2547" s="50" t="n">
        <f aca="false">FilterPk!L$33</f>
        <v>1043.07682</v>
      </c>
      <c r="O2547" s="50" t="n">
        <f aca="false">FilterPk!M$33</f>
        <v>0</v>
      </c>
      <c r="P2547" s="50" t="n">
        <f aca="false">FilterPk!N$33</f>
        <v>0</v>
      </c>
      <c r="Q2547" s="51" t="n">
        <f aca="false">FilterPk!O$33</f>
        <v>1043.07682</v>
      </c>
    </row>
    <row r="2548" customFormat="false" ht="12.75" hidden="false" customHeight="false" outlineLevel="0" collapsed="false">
      <c r="B2548" s="85" t="str">
        <f aca="false">FilterPk!A$34</f>
        <v>Fletcher Sturm</v>
      </c>
      <c r="C2548" s="13" t="n">
        <f aca="false">C2547+1</f>
        <v>2547</v>
      </c>
      <c r="D2548" s="50" t="n">
        <f aca="false">FilterPk!B$34</f>
        <v>0</v>
      </c>
      <c r="E2548" s="50" t="n">
        <f aca="false">FilterPk!C$34</f>
        <v>0</v>
      </c>
      <c r="F2548" s="50" t="n">
        <f aca="false">FilterPk!D$34</f>
        <v>10.382539</v>
      </c>
      <c r="G2548" s="50" t="n">
        <f aca="false">FilterPk!E$34</f>
        <v>-372.732218</v>
      </c>
      <c r="H2548" s="50" t="n">
        <f aca="false">FilterPk!F$34</f>
        <v>-18.430041</v>
      </c>
      <c r="I2548" s="50" t="n">
        <f aca="false">FilterPk!G$34</f>
        <v>-7.519049</v>
      </c>
      <c r="J2548" s="50" t="n">
        <f aca="false">FilterPk!H$34</f>
        <v>7.209206</v>
      </c>
      <c r="K2548" s="50" t="n">
        <f aca="false">FilterPk!I$34</f>
        <v>16.283645</v>
      </c>
      <c r="L2548" s="50" t="n">
        <f aca="false">FilterPk!J$34</f>
        <v>-0.622678</v>
      </c>
      <c r="M2548" s="50" t="n">
        <f aca="false">FilterPk!K$34</f>
        <v>48.787102</v>
      </c>
      <c r="N2548" s="50" t="n">
        <f aca="false">FilterPk!L$34</f>
        <v>-316.641494</v>
      </c>
      <c r="O2548" s="50" t="n">
        <f aca="false">FilterPk!M$34</f>
        <v>137.057149</v>
      </c>
      <c r="P2548" s="50" t="n">
        <f aca="false">FilterPk!N$34</f>
        <v>0</v>
      </c>
      <c r="Q2548" s="51" t="n">
        <f aca="false">FilterPk!O$34</f>
        <v>-179.584345</v>
      </c>
    </row>
    <row r="2549" customFormat="false" ht="12.75" hidden="false" customHeight="false" outlineLevel="0" collapsed="false">
      <c r="B2549" s="85" t="str">
        <f aca="false">FilterPk!A$35</f>
        <v>Doug Gilbert-Smith</v>
      </c>
      <c r="C2549" s="13" t="n">
        <f aca="false">C2548+1</f>
        <v>2548</v>
      </c>
      <c r="D2549" s="50" t="n">
        <f aca="false">FilterPk!B$35</f>
        <v>0</v>
      </c>
      <c r="E2549" s="50" t="n">
        <f aca="false">FilterPk!C$35</f>
        <v>0</v>
      </c>
      <c r="F2549" s="50" t="n">
        <f aca="false">FilterPk!D$35</f>
        <v>-34.907</v>
      </c>
      <c r="G2549" s="50" t="n">
        <f aca="false">FilterPk!E$35</f>
        <v>38.473605</v>
      </c>
      <c r="H2549" s="50" t="n">
        <f aca="false">FilterPk!F$35</f>
        <v>-29.642523</v>
      </c>
      <c r="I2549" s="50" t="n">
        <f aca="false">FilterPk!G$35</f>
        <v>30.491272</v>
      </c>
      <c r="J2549" s="50" t="n">
        <f aca="false">FilterPk!H$35</f>
        <v>0</v>
      </c>
      <c r="K2549" s="50" t="n">
        <f aca="false">FilterPk!I$35</f>
        <v>90.452808</v>
      </c>
      <c r="L2549" s="50" t="n">
        <f aca="false">FilterPk!J$35</f>
        <v>0</v>
      </c>
      <c r="M2549" s="50" t="n">
        <f aca="false">FilterPk!K$35</f>
        <v>14.574853</v>
      </c>
      <c r="N2549" s="50" t="n">
        <f aca="false">FilterPk!L$35</f>
        <v>109.443015</v>
      </c>
      <c r="O2549" s="50" t="n">
        <f aca="false">FilterPk!M$35</f>
        <v>94.93307</v>
      </c>
      <c r="P2549" s="50" t="n">
        <f aca="false">FilterPk!N$35</f>
        <v>-157.516125</v>
      </c>
      <c r="Q2549" s="51" t="n">
        <f aca="false">FilterPk!O$35</f>
        <v>46.85996</v>
      </c>
    </row>
    <row r="2550" customFormat="false" ht="12.75" hidden="false" customHeight="false" outlineLevel="0" collapsed="false">
      <c r="B2550" s="85" t="str">
        <f aca="false">FilterPk!A$36</f>
        <v>Rogers Herndon</v>
      </c>
      <c r="C2550" s="13" t="n">
        <f aca="false">C2549+1</f>
        <v>2549</v>
      </c>
      <c r="D2550" s="50" t="n">
        <f aca="false">FilterPk!B$36</f>
        <v>0</v>
      </c>
      <c r="E2550" s="50" t="n">
        <f aca="false">FilterPk!C$36</f>
        <v>0</v>
      </c>
      <c r="F2550" s="50" t="n">
        <f aca="false">FilterPk!D$36</f>
        <v>-16.269581</v>
      </c>
      <c r="G2550" s="50" t="n">
        <f aca="false">FilterPk!E$36</f>
        <v>-36.150495</v>
      </c>
      <c r="H2550" s="50" t="n">
        <f aca="false">FilterPk!F$36</f>
        <v>-105.080472</v>
      </c>
      <c r="I2550" s="50" t="n">
        <f aca="false">FilterPk!G$36</f>
        <v>-21.496839</v>
      </c>
      <c r="J2550" s="50" t="n">
        <f aca="false">FilterPk!H$36</f>
        <v>76.011979</v>
      </c>
      <c r="K2550" s="50" t="n">
        <f aca="false">FilterPk!I$36</f>
        <v>315.376651</v>
      </c>
      <c r="L2550" s="50" t="n">
        <f aca="false">FilterPk!J$36</f>
        <v>0.622678</v>
      </c>
      <c r="M2550" s="50" t="n">
        <f aca="false">FilterPk!K$36</f>
        <v>131.855286</v>
      </c>
      <c r="N2550" s="50" t="n">
        <f aca="false">FilterPk!L$36</f>
        <v>344.869207</v>
      </c>
      <c r="O2550" s="50" t="n">
        <f aca="false">FilterPk!M$36</f>
        <v>500.495437</v>
      </c>
      <c r="P2550" s="50" t="n">
        <f aca="false">FilterPk!N$36</f>
        <v>0</v>
      </c>
      <c r="Q2550" s="51" t="n">
        <f aca="false">FilterPk!O$36</f>
        <v>845.364644</v>
      </c>
    </row>
    <row r="2551" customFormat="false" ht="12.75" hidden="false" customHeight="false" outlineLevel="0" collapsed="false">
      <c r="B2551" s="85" t="str">
        <f aca="false">FilterPk!A$37</f>
        <v>Dana Davis</v>
      </c>
      <c r="C2551" s="13" t="n">
        <f aca="false">C2550+1</f>
        <v>2550</v>
      </c>
      <c r="D2551" s="50" t="n">
        <f aca="false">FilterPk!B$37</f>
        <v>0</v>
      </c>
      <c r="E2551" s="50" t="n">
        <f aca="false">FilterPk!C$37</f>
        <v>0</v>
      </c>
      <c r="F2551" s="50" t="n">
        <f aca="false">FilterPk!D$37</f>
        <v>4.986714</v>
      </c>
      <c r="G2551" s="50" t="n">
        <f aca="false">FilterPk!E$37</f>
        <v>-10.425106</v>
      </c>
      <c r="H2551" s="50" t="n">
        <f aca="false">FilterPk!F$37</f>
        <v>34.582944</v>
      </c>
      <c r="I2551" s="50" t="n">
        <f aca="false">FilterPk!G$37</f>
        <v>31.966656</v>
      </c>
      <c r="J2551" s="50" t="n">
        <f aca="false">FilterPk!H$37</f>
        <v>34.267547</v>
      </c>
      <c r="K2551" s="50" t="n">
        <f aca="false">FilterPk!I$37</f>
        <v>70.027981</v>
      </c>
      <c r="L2551" s="50" t="n">
        <f aca="false">FilterPk!J$37</f>
        <v>33.814965</v>
      </c>
      <c r="M2551" s="50" t="n">
        <f aca="false">FilterPk!K$37</f>
        <v>44.191074</v>
      </c>
      <c r="N2551" s="50" t="n">
        <f aca="false">FilterPk!L$37</f>
        <v>243.412775</v>
      </c>
      <c r="O2551" s="50" t="n">
        <f aca="false">FilterPk!M$37</f>
        <v>27.55263</v>
      </c>
      <c r="P2551" s="50" t="n">
        <f aca="false">FilterPk!N$37</f>
        <v>0</v>
      </c>
      <c r="Q2551" s="51" t="n">
        <f aca="false">FilterPk!O$37</f>
        <v>270.965405</v>
      </c>
    </row>
    <row r="2552" customFormat="false" ht="12.75" hidden="false" customHeight="false" outlineLevel="0" collapsed="false">
      <c r="B2552" s="85" t="str">
        <f aca="false">FilterPk!A$38</f>
        <v>Tom May</v>
      </c>
      <c r="C2552" s="13" t="n">
        <f aca="false">C2551+1</f>
        <v>2551</v>
      </c>
      <c r="D2552" s="50" t="n">
        <f aca="false">FilterPk!B$38</f>
        <v>0</v>
      </c>
      <c r="E2552" s="50" t="n">
        <f aca="false">FilterPk!C$38</f>
        <v>0</v>
      </c>
      <c r="F2552" s="50" t="n">
        <f aca="false">FilterPk!D$38</f>
        <v>0</v>
      </c>
      <c r="G2552" s="50" t="n">
        <f aca="false">FilterPk!E$38</f>
        <v>0</v>
      </c>
      <c r="H2552" s="50" t="n">
        <f aca="false">FilterPk!F$38</f>
        <v>0</v>
      </c>
      <c r="I2552" s="50" t="n">
        <f aca="false">FilterPk!G$38</f>
        <v>0</v>
      </c>
      <c r="J2552" s="50" t="n">
        <f aca="false">FilterPk!H$38</f>
        <v>0</v>
      </c>
      <c r="K2552" s="50" t="n">
        <f aca="false">FilterPk!I$38</f>
        <v>0</v>
      </c>
      <c r="L2552" s="50" t="n">
        <f aca="false">FilterPk!J$38</f>
        <v>0</v>
      </c>
      <c r="M2552" s="50" t="n">
        <f aca="false">FilterPk!K$38</f>
        <v>0</v>
      </c>
      <c r="N2552" s="50" t="n">
        <f aca="false">FilterPk!L$38</f>
        <v>0</v>
      </c>
      <c r="O2552" s="50" t="n">
        <f aca="false">FilterPk!M$38</f>
        <v>0</v>
      </c>
      <c r="P2552" s="50" t="n">
        <f aca="false">FilterPk!N$38</f>
        <v>0</v>
      </c>
      <c r="Q2552" s="51" t="n">
        <f aca="false">FilterPk!O$38</f>
        <v>0</v>
      </c>
    </row>
    <row r="2553" customFormat="false" ht="12.75" hidden="false" customHeight="false" outlineLevel="0" collapsed="false">
      <c r="B2553" s="85" t="str">
        <f aca="false">FilterPk!A$39</f>
        <v>Clint Dean</v>
      </c>
      <c r="C2553" s="13" t="n">
        <f aca="false">C2552+1</f>
        <v>2552</v>
      </c>
      <c r="D2553" s="50" t="n">
        <f aca="false">FilterPk!B$39</f>
        <v>0</v>
      </c>
      <c r="E2553" s="50" t="n">
        <f aca="false">FilterPk!C$39</f>
        <v>0</v>
      </c>
      <c r="F2553" s="50" t="n">
        <f aca="false">FilterPk!D$39</f>
        <v>-27.9256</v>
      </c>
      <c r="G2553" s="50" t="n">
        <f aca="false">FilterPk!E$39</f>
        <v>0</v>
      </c>
      <c r="H2553" s="50" t="n">
        <f aca="false">FilterPk!F$39</f>
        <v>0</v>
      </c>
      <c r="I2553" s="50" t="n">
        <f aca="false">FilterPk!G$39</f>
        <v>0</v>
      </c>
      <c r="J2553" s="50" t="n">
        <f aca="false">FilterPk!H$39</f>
        <v>0</v>
      </c>
      <c r="K2553" s="50" t="n">
        <f aca="false">FilterPk!I$39</f>
        <v>0</v>
      </c>
      <c r="L2553" s="50" t="n">
        <f aca="false">FilterPk!J$39</f>
        <v>0</v>
      </c>
      <c r="M2553" s="50" t="n">
        <f aca="false">FilterPk!K$39</f>
        <v>0</v>
      </c>
      <c r="N2553" s="50" t="n">
        <f aca="false">FilterPk!L$39</f>
        <v>-27.9256</v>
      </c>
      <c r="O2553" s="50" t="n">
        <f aca="false">FilterPk!M$39</f>
        <v>0</v>
      </c>
      <c r="P2553" s="50" t="n">
        <f aca="false">FilterPk!N$39</f>
        <v>0</v>
      </c>
      <c r="Q2553" s="51" t="n">
        <f aca="false">FilterPk!O$39</f>
        <v>-27.9256</v>
      </c>
    </row>
    <row r="2554" customFormat="false" ht="12.75" hidden="false" customHeight="false" outlineLevel="0" collapsed="false">
      <c r="B2554" s="85" t="str">
        <f aca="false">FilterPk!A$40</f>
        <v>Rob Benson</v>
      </c>
      <c r="C2554" s="13" t="n">
        <f aca="false">C2553+1</f>
        <v>2553</v>
      </c>
      <c r="D2554" s="50" t="n">
        <f aca="false">FilterPk!B$40</f>
        <v>0</v>
      </c>
      <c r="E2554" s="50" t="n">
        <f aca="false">FilterPk!C$40</f>
        <v>0</v>
      </c>
      <c r="F2554" s="50" t="n">
        <f aca="false">FilterPk!D$40</f>
        <v>0</v>
      </c>
      <c r="G2554" s="50" t="n">
        <f aca="false">FilterPk!E$40</f>
        <v>-76.947211</v>
      </c>
      <c r="H2554" s="50" t="n">
        <f aca="false">FilterPk!F$40</f>
        <v>0</v>
      </c>
      <c r="I2554" s="50" t="n">
        <f aca="false">FilterPk!G$40</f>
        <v>0</v>
      </c>
      <c r="J2554" s="50" t="n">
        <f aca="false">FilterPk!H$40</f>
        <v>0</v>
      </c>
      <c r="K2554" s="50" t="n">
        <f aca="false">FilterPk!I$40</f>
        <v>0</v>
      </c>
      <c r="L2554" s="50" t="n">
        <f aca="false">FilterPk!J$40</f>
        <v>0</v>
      </c>
      <c r="M2554" s="50" t="n">
        <f aca="false">FilterPk!K$40</f>
        <v>0</v>
      </c>
      <c r="N2554" s="50" t="n">
        <f aca="false">FilterPk!L$40</f>
        <v>-76.947211</v>
      </c>
      <c r="O2554" s="50" t="n">
        <f aca="false">FilterPk!M$40</f>
        <v>0</v>
      </c>
      <c r="P2554" s="50" t="n">
        <f aca="false">FilterPk!N$40</f>
        <v>0</v>
      </c>
      <c r="Q2554" s="51" t="n">
        <f aca="false">FilterPk!O$40</f>
        <v>-76.947211</v>
      </c>
    </row>
    <row r="2555" customFormat="false" ht="12.75" hidden="false" customHeight="false" outlineLevel="0" collapsed="false">
      <c r="B2555" s="85" t="str">
        <f aca="false">FilterPk!A$41</f>
        <v>Matt Lorenz</v>
      </c>
      <c r="C2555" s="13" t="n">
        <f aca="false">C2554+1</f>
        <v>2554</v>
      </c>
      <c r="D2555" s="50" t="n">
        <f aca="false">FilterPk!B$41</f>
        <v>0</v>
      </c>
      <c r="E2555" s="50" t="n">
        <f aca="false">FilterPk!C$41</f>
        <v>0</v>
      </c>
      <c r="F2555" s="50" t="n">
        <f aca="false">FilterPk!D$41</f>
        <v>0</v>
      </c>
      <c r="G2555" s="50" t="n">
        <f aca="false">FilterPk!E$41</f>
        <v>0</v>
      </c>
      <c r="H2555" s="50" t="n">
        <f aca="false">FilterPk!F$41</f>
        <v>0</v>
      </c>
      <c r="I2555" s="50" t="n">
        <f aca="false">FilterPk!G$41</f>
        <v>0</v>
      </c>
      <c r="J2555" s="50" t="n">
        <f aca="false">FilterPk!H$41</f>
        <v>0</v>
      </c>
      <c r="K2555" s="50" t="n">
        <f aca="false">FilterPk!I$41</f>
        <v>0</v>
      </c>
      <c r="L2555" s="50" t="n">
        <f aca="false">FilterPk!J$41</f>
        <v>0</v>
      </c>
      <c r="M2555" s="50" t="n">
        <f aca="false">FilterPk!K$41</f>
        <v>0</v>
      </c>
      <c r="N2555" s="50" t="n">
        <f aca="false">FilterPk!L$41</f>
        <v>0</v>
      </c>
      <c r="O2555" s="50" t="n">
        <f aca="false">FilterPk!M$41</f>
        <v>0</v>
      </c>
      <c r="P2555" s="50" t="n">
        <f aca="false">FilterPk!N$41</f>
        <v>0</v>
      </c>
      <c r="Q2555" s="51" t="n">
        <f aca="false">FilterPk!O$41</f>
        <v>0</v>
      </c>
    </row>
    <row r="2556" customFormat="false" ht="12.75" hidden="false" customHeight="false" outlineLevel="0" collapsed="false">
      <c r="B2556" s="85" t="str">
        <f aca="false">FilterPk!A$42</f>
        <v>John Forney</v>
      </c>
      <c r="C2556" s="13" t="n">
        <f aca="false">C2555+1</f>
        <v>2555</v>
      </c>
      <c r="D2556" s="50" t="n">
        <f aca="false">FilterPk!B$42</f>
        <v>0</v>
      </c>
      <c r="E2556" s="50" t="n">
        <f aca="false">FilterPk!C$42</f>
        <v>0</v>
      </c>
      <c r="F2556" s="50" t="n">
        <f aca="false">FilterPk!D$42</f>
        <v>0</v>
      </c>
      <c r="G2556" s="50" t="n">
        <f aca="false">FilterPk!E$42</f>
        <v>0</v>
      </c>
      <c r="H2556" s="50" t="n">
        <f aca="false">FilterPk!F$42</f>
        <v>0</v>
      </c>
      <c r="I2556" s="50" t="n">
        <f aca="false">FilterPk!G$42</f>
        <v>0</v>
      </c>
      <c r="J2556" s="50" t="n">
        <f aca="false">FilterPk!H$42</f>
        <v>0</v>
      </c>
      <c r="K2556" s="50" t="n">
        <f aca="false">FilterPk!I$42</f>
        <v>0</v>
      </c>
      <c r="L2556" s="50" t="n">
        <f aca="false">FilterPk!J$42</f>
        <v>0</v>
      </c>
      <c r="M2556" s="50" t="n">
        <f aca="false">FilterPk!K$42</f>
        <v>0</v>
      </c>
      <c r="N2556" s="50" t="n">
        <f aca="false">FilterPk!L$42</f>
        <v>0</v>
      </c>
      <c r="O2556" s="50" t="n">
        <f aca="false">FilterPk!M$42</f>
        <v>0</v>
      </c>
      <c r="P2556" s="50" t="n">
        <f aca="false">FilterPk!N$42</f>
        <v>0</v>
      </c>
      <c r="Q2556" s="51" t="n">
        <f aca="false">FilterPk!O$42</f>
        <v>0</v>
      </c>
    </row>
    <row r="2557" customFormat="false" ht="12.75" hidden="false" customHeight="false" outlineLevel="0" collapsed="false">
      <c r="B2557" s="85" t="str">
        <f aca="false">FilterPk!A$43</f>
        <v>Mike Carson</v>
      </c>
      <c r="C2557" s="13" t="n">
        <f aca="false">C2556+1</f>
        <v>2556</v>
      </c>
      <c r="D2557" s="50" t="n">
        <f aca="false">FilterPk!B$43</f>
        <v>0</v>
      </c>
      <c r="E2557" s="50" t="n">
        <f aca="false">FilterPk!C$43</f>
        <v>0</v>
      </c>
      <c r="F2557" s="50" t="n">
        <f aca="false">FilterPk!D$43</f>
        <v>0</v>
      </c>
      <c r="G2557" s="50" t="n">
        <f aca="false">FilterPk!E$43</f>
        <v>0</v>
      </c>
      <c r="H2557" s="50" t="n">
        <f aca="false">FilterPk!F$43</f>
        <v>0</v>
      </c>
      <c r="I2557" s="50" t="n">
        <f aca="false">FilterPk!G$43</f>
        <v>0</v>
      </c>
      <c r="J2557" s="50" t="n">
        <f aca="false">FilterPk!H$43</f>
        <v>0</v>
      </c>
      <c r="K2557" s="50" t="n">
        <f aca="false">FilterPk!I$43</f>
        <v>0</v>
      </c>
      <c r="L2557" s="50" t="n">
        <f aca="false">FilterPk!J$43</f>
        <v>0</v>
      </c>
      <c r="M2557" s="50" t="n">
        <f aca="false">FilterPk!K$43</f>
        <v>0</v>
      </c>
      <c r="N2557" s="50" t="n">
        <f aca="false">FilterPk!L$43</f>
        <v>0</v>
      </c>
      <c r="O2557" s="50" t="n">
        <f aca="false">FilterPk!M$43</f>
        <v>0</v>
      </c>
      <c r="P2557" s="50" t="n">
        <f aca="false">FilterPk!N$43</f>
        <v>0</v>
      </c>
      <c r="Q2557" s="51" t="n">
        <f aca="false">FilterPk!O$43</f>
        <v>0</v>
      </c>
    </row>
    <row r="2558" customFormat="false" ht="12.75" hidden="false" customHeight="false" outlineLevel="0" collapsed="false">
      <c r="B2558" s="85" t="str">
        <f aca="false">FilterPk!A$44</f>
        <v>Chris Dorland</v>
      </c>
      <c r="C2558" s="13" t="n">
        <f aca="false">C2557+1</f>
        <v>2557</v>
      </c>
      <c r="D2558" s="50" t="n">
        <f aca="false">FilterPk!B$44</f>
        <v>0</v>
      </c>
      <c r="E2558" s="50" t="n">
        <f aca="false">FilterPk!C$44</f>
        <v>0</v>
      </c>
      <c r="F2558" s="50" t="n">
        <f aca="false">FilterPk!D$44</f>
        <v>0</v>
      </c>
      <c r="G2558" s="50" t="n">
        <f aca="false">FilterPk!E$44</f>
        <v>0</v>
      </c>
      <c r="H2558" s="50" t="n">
        <f aca="false">FilterPk!F$44</f>
        <v>0</v>
      </c>
      <c r="I2558" s="50" t="n">
        <f aca="false">FilterPk!G$44</f>
        <v>0</v>
      </c>
      <c r="J2558" s="50" t="n">
        <f aca="false">FilterPk!H$44</f>
        <v>0</v>
      </c>
      <c r="K2558" s="50" t="n">
        <f aca="false">FilterPk!I$44</f>
        <v>0</v>
      </c>
      <c r="L2558" s="50" t="n">
        <f aca="false">FilterPk!J$44</f>
        <v>0</v>
      </c>
      <c r="M2558" s="50" t="n">
        <f aca="false">FilterPk!K$44</f>
        <v>0</v>
      </c>
      <c r="N2558" s="50" t="n">
        <f aca="false">FilterPk!L$44</f>
        <v>0</v>
      </c>
      <c r="O2558" s="50" t="n">
        <f aca="false">FilterPk!M$44</f>
        <v>0</v>
      </c>
      <c r="P2558" s="50" t="n">
        <f aca="false">FilterPk!N$44</f>
        <v>0</v>
      </c>
      <c r="Q2558" s="51" t="n">
        <f aca="false">FilterPk!O$44</f>
        <v>0</v>
      </c>
    </row>
    <row r="2559" customFormat="false" ht="12.75" hidden="false" customHeight="false" outlineLevel="0" collapsed="false">
      <c r="B2559" s="85" t="str">
        <f aca="false">FilterPk!A$45</f>
        <v>Jeff King</v>
      </c>
      <c r="C2559" s="13" t="n">
        <f aca="false">C2558+1</f>
        <v>2558</v>
      </c>
      <c r="D2559" s="50" t="n">
        <f aca="false">FilterPk!B$45</f>
        <v>0</v>
      </c>
      <c r="E2559" s="50" t="n">
        <f aca="false">FilterPk!C$45</f>
        <v>0</v>
      </c>
      <c r="F2559" s="50" t="n">
        <f aca="false">FilterPk!D$45</f>
        <v>0</v>
      </c>
      <c r="G2559" s="50" t="n">
        <f aca="false">FilterPk!E$45</f>
        <v>0</v>
      </c>
      <c r="H2559" s="50" t="n">
        <f aca="false">FilterPk!F$45</f>
        <v>0</v>
      </c>
      <c r="I2559" s="50" t="n">
        <f aca="false">FilterPk!G$45</f>
        <v>0</v>
      </c>
      <c r="J2559" s="50" t="n">
        <f aca="false">FilterPk!H$45</f>
        <v>0</v>
      </c>
      <c r="K2559" s="50" t="n">
        <f aca="false">FilterPk!I$45</f>
        <v>0</v>
      </c>
      <c r="L2559" s="50" t="n">
        <f aca="false">FilterPk!J$45</f>
        <v>0</v>
      </c>
      <c r="M2559" s="50" t="n">
        <f aca="false">FilterPk!K$45</f>
        <v>0</v>
      </c>
      <c r="N2559" s="50" t="n">
        <f aca="false">FilterPk!L$45</f>
        <v>0</v>
      </c>
      <c r="O2559" s="50" t="n">
        <f aca="false">FilterPk!M$45</f>
        <v>0</v>
      </c>
      <c r="P2559" s="50" t="n">
        <f aca="false">FilterPk!N$45</f>
        <v>0</v>
      </c>
      <c r="Q2559" s="51" t="n">
        <f aca="false">FilterPk!O$45</f>
        <v>0</v>
      </c>
    </row>
    <row r="2560" customFormat="false" ht="12.75" hidden="false" customHeight="false" outlineLevel="0" collapsed="false">
      <c r="B2560" s="85" t="n">
        <f aca="false">FilterPk!A$46</f>
        <v>0</v>
      </c>
      <c r="C2560" s="13" t="n">
        <f aca="false">C2559+1</f>
        <v>2559</v>
      </c>
      <c r="D2560" s="50" t="n">
        <f aca="false">FilterPk!B$46</f>
        <v>0</v>
      </c>
      <c r="E2560" s="50" t="n">
        <f aca="false">FilterPk!C$46</f>
        <v>0</v>
      </c>
      <c r="F2560" s="50" t="n">
        <f aca="false">FilterPk!D$46</f>
        <v>0</v>
      </c>
      <c r="G2560" s="50" t="n">
        <f aca="false">FilterPk!E$46</f>
        <v>0</v>
      </c>
      <c r="H2560" s="50" t="n">
        <f aca="false">FilterPk!F$46</f>
        <v>0</v>
      </c>
      <c r="I2560" s="50" t="n">
        <f aca="false">FilterPk!G$46</f>
        <v>0</v>
      </c>
      <c r="J2560" s="50" t="n">
        <f aca="false">FilterPk!H$46</f>
        <v>0</v>
      </c>
      <c r="K2560" s="50" t="n">
        <f aca="false">FilterPk!I$46</f>
        <v>0</v>
      </c>
      <c r="L2560" s="50" t="n">
        <f aca="false">FilterPk!J$46</f>
        <v>0</v>
      </c>
      <c r="M2560" s="50" t="n">
        <f aca="false">FilterPk!K$46</f>
        <v>0</v>
      </c>
      <c r="N2560" s="50" t="n">
        <f aca="false">FilterPk!L$46</f>
        <v>0</v>
      </c>
      <c r="O2560" s="50" t="n">
        <f aca="false">FilterPk!M$46</f>
        <v>0</v>
      </c>
      <c r="P2560" s="50" t="n">
        <f aca="false">FilterPk!N$46</f>
        <v>0</v>
      </c>
      <c r="Q2560" s="51" t="n">
        <f aca="false">FilterPk!O$46</f>
        <v>0</v>
      </c>
    </row>
    <row r="2561" customFormat="false" ht="12.75" hidden="false" customHeight="false" outlineLevel="0" collapsed="false">
      <c r="B2561" s="87" t="n">
        <f aca="false">FilterPk!A$47</f>
        <v>0</v>
      </c>
      <c r="C2561" s="64" t="n">
        <f aca="false">C2560+1</f>
        <v>2560</v>
      </c>
      <c r="D2561" s="54" t="n">
        <f aca="false">FilterPk!B$47</f>
        <v>0</v>
      </c>
      <c r="E2561" s="54" t="n">
        <f aca="false">FilterPk!C$47</f>
        <v>0</v>
      </c>
      <c r="F2561" s="54" t="n">
        <f aca="false">FilterPk!D$47</f>
        <v>0</v>
      </c>
      <c r="G2561" s="54" t="n">
        <f aca="false">FilterPk!E$47</f>
        <v>0</v>
      </c>
      <c r="H2561" s="54" t="n">
        <f aca="false">FilterPk!F$47</f>
        <v>0</v>
      </c>
      <c r="I2561" s="54" t="n">
        <f aca="false">FilterPk!G$47</f>
        <v>0</v>
      </c>
      <c r="J2561" s="54" t="n">
        <f aca="false">FilterPk!H$47</f>
        <v>0</v>
      </c>
      <c r="K2561" s="54" t="n">
        <f aca="false">FilterPk!I$47</f>
        <v>0</v>
      </c>
      <c r="L2561" s="54" t="n">
        <f aca="false">FilterPk!J$47</f>
        <v>0</v>
      </c>
      <c r="M2561" s="54" t="n">
        <f aca="false">FilterPk!K$47</f>
        <v>0</v>
      </c>
      <c r="N2561" s="54" t="n">
        <f aca="false">FilterPk!L$47</f>
        <v>0</v>
      </c>
      <c r="O2561" s="54" t="n">
        <f aca="false">FilterPk!M$47</f>
        <v>0</v>
      </c>
      <c r="P2561" s="54" t="n">
        <f aca="false">FilterPk!N$47</f>
        <v>0</v>
      </c>
      <c r="Q2561" s="55" t="n">
        <f aca="false">FilterPk!O$47</f>
        <v>0</v>
      </c>
    </row>
    <row r="2562" customFormat="false" ht="12.75" hidden="false" customHeight="false" outlineLevel="0" collapsed="false">
      <c r="A2562" s="0" t="n">
        <f aca="false">A2522+1</f>
        <v>65</v>
      </c>
      <c r="B2562" s="57" t="n">
        <f aca="false">FilterPk!D$1</f>
        <v>36907</v>
      </c>
      <c r="C2562" s="58" t="n">
        <f aca="false">C2561+1</f>
        <v>2561</v>
      </c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83"/>
    </row>
    <row r="2563" customFormat="false" ht="12.75" hidden="false" customHeight="false" outlineLevel="0" collapsed="false">
      <c r="B2563" s="61"/>
      <c r="C2563" s="13" t="n">
        <f aca="false">C2562+1</f>
        <v>2562</v>
      </c>
      <c r="D2563" s="13"/>
      <c r="E2563" s="21" t="s">
        <v>5</v>
      </c>
      <c r="F2563" s="21" t="s">
        <v>6</v>
      </c>
      <c r="G2563" s="21" t="s">
        <v>7</v>
      </c>
      <c r="H2563" s="21" t="s">
        <v>8</v>
      </c>
      <c r="I2563" s="21" t="s">
        <v>9</v>
      </c>
      <c r="J2563" s="21" t="s">
        <v>10</v>
      </c>
      <c r="K2563" s="21" t="s">
        <v>11</v>
      </c>
      <c r="L2563" s="21" t="s">
        <v>12</v>
      </c>
      <c r="M2563" s="21" t="s">
        <v>13</v>
      </c>
      <c r="N2563" s="21" t="s">
        <v>14</v>
      </c>
      <c r="O2563" s="21" t="n">
        <v>2002</v>
      </c>
      <c r="P2563" s="21" t="s">
        <v>15</v>
      </c>
      <c r="Q2563" s="84" t="s">
        <v>16</v>
      </c>
    </row>
    <row r="2564" customFormat="false" ht="12.75" hidden="false" customHeight="false" outlineLevel="0" collapsed="false">
      <c r="B2564" s="85" t="str">
        <f aca="false">FilterPk!A$9</f>
        <v>Power positions</v>
      </c>
      <c r="C2564" s="13" t="n">
        <f aca="false">C2563+1</f>
        <v>2563</v>
      </c>
      <c r="D2564" s="13" t="s">
        <v>4</v>
      </c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86"/>
    </row>
    <row r="2565" customFormat="false" ht="12.75" hidden="false" customHeight="false" outlineLevel="0" collapsed="false">
      <c r="B2565" s="85" t="str">
        <f aca="false">FilterPk!A$10</f>
        <v>East Position</v>
      </c>
      <c r="C2565" s="13" t="n">
        <f aca="false">C2564+1</f>
        <v>2564</v>
      </c>
      <c r="D2565" s="50" t="n">
        <f aca="false">FilterPk!B$10</f>
        <v>34784396.7946123</v>
      </c>
      <c r="E2565" s="50" t="n">
        <f aca="false">FilterPk!C$10</f>
        <v>75045.54</v>
      </c>
      <c r="F2565" s="50" t="n">
        <f aca="false">FilterPk!D$10</f>
        <v>84629.15</v>
      </c>
      <c r="G2565" s="50" t="n">
        <f aca="false">FilterPk!E$10</f>
        <v>1358824.72</v>
      </c>
      <c r="H2565" s="50" t="n">
        <f aca="false">FilterPk!F$10</f>
        <v>1120662.53</v>
      </c>
      <c r="I2565" s="50" t="n">
        <f aca="false">FilterPk!G$10</f>
        <v>422841.14</v>
      </c>
      <c r="J2565" s="50" t="n">
        <f aca="false">FilterPk!H$10</f>
        <v>788810.55</v>
      </c>
      <c r="K2565" s="50" t="n">
        <f aca="false">FilterPk!I$10</f>
        <v>1076253.71</v>
      </c>
      <c r="L2565" s="50" t="n">
        <f aca="false">FilterPk!J$10</f>
        <v>363159.42</v>
      </c>
      <c r="M2565" s="50" t="n">
        <f aca="false">FilterPk!K$10</f>
        <v>5764043.19</v>
      </c>
      <c r="N2565" s="50" t="n">
        <f aca="false">FilterPk!L$10</f>
        <v>11054269.95</v>
      </c>
      <c r="O2565" s="50" t="n">
        <f aca="false">FilterPk!M$10</f>
        <v>3650317.45</v>
      </c>
      <c r="P2565" s="50" t="n">
        <f aca="false">FilterPk!N$10</f>
        <v>-1642778.44</v>
      </c>
      <c r="Q2565" s="51" t="n">
        <f aca="false">FilterPk!O$10</f>
        <v>13061808.96</v>
      </c>
    </row>
    <row r="2566" customFormat="false" ht="12.75" hidden="false" customHeight="false" outlineLevel="0" collapsed="false">
      <c r="B2566" s="85" t="str">
        <f aca="false">FilterPk!A$11</f>
        <v>East Power Mgmt</v>
      </c>
      <c r="C2566" s="13" t="n">
        <f aca="false">C2565+1</f>
        <v>2565</v>
      </c>
      <c r="D2566" s="50" t="n">
        <f aca="false">FilterPk!B$11</f>
        <v>7547347.04451418</v>
      </c>
      <c r="E2566" s="50" t="n">
        <f aca="false">FilterPk!C$11</f>
        <v>43646.27</v>
      </c>
      <c r="F2566" s="50" t="n">
        <f aca="false">FilterPk!D$11</f>
        <v>-98133.28</v>
      </c>
      <c r="G2566" s="50" t="n">
        <f aca="false">FilterPk!E$11</f>
        <v>107993.78</v>
      </c>
      <c r="H2566" s="50" t="n">
        <f aca="false">FilterPk!F$11</f>
        <v>155786.29</v>
      </c>
      <c r="I2566" s="50" t="n">
        <f aca="false">FilterPk!G$11</f>
        <v>89357.34</v>
      </c>
      <c r="J2566" s="50" t="n">
        <f aca="false">FilterPk!H$11</f>
        <v>247101.13</v>
      </c>
      <c r="K2566" s="50" t="n">
        <f aca="false">FilterPk!I$11</f>
        <v>307386.28</v>
      </c>
      <c r="L2566" s="50" t="n">
        <f aca="false">FilterPk!J$11</f>
        <v>108209.05</v>
      </c>
      <c r="M2566" s="50" t="n">
        <f aca="false">FilterPk!K$11</f>
        <v>1338376.99</v>
      </c>
      <c r="N2566" s="50" t="n">
        <f aca="false">FilterPk!L$11</f>
        <v>2299723.85</v>
      </c>
      <c r="O2566" s="50" t="n">
        <f aca="false">FilterPk!M$11</f>
        <v>606348.53</v>
      </c>
      <c r="P2566" s="50" t="n">
        <f aca="false">FilterPk!N$11</f>
        <v>61912.21</v>
      </c>
      <c r="Q2566" s="51" t="n">
        <f aca="false">FilterPk!O$11</f>
        <v>2967984.59</v>
      </c>
    </row>
    <row r="2567" customFormat="false" ht="12.75" hidden="false" customHeight="false" outlineLevel="0" collapsed="false">
      <c r="B2567" s="85" t="str">
        <f aca="false">FilterPk!A$12</f>
        <v>Long Term Options</v>
      </c>
      <c r="C2567" s="13" t="n">
        <f aca="false">C2566+1</f>
        <v>2566</v>
      </c>
      <c r="D2567" s="50" t="n">
        <f aca="false">FilterPk!B$12</f>
        <v>0</v>
      </c>
      <c r="E2567" s="50" t="n">
        <f aca="false">FilterPk!C$12</f>
        <v>0</v>
      </c>
      <c r="F2567" s="50" t="n">
        <f aca="false">FilterPk!D$12</f>
        <v>0</v>
      </c>
      <c r="G2567" s="50" t="n">
        <f aca="false">FilterPk!E$12</f>
        <v>0</v>
      </c>
      <c r="H2567" s="50" t="n">
        <f aca="false">FilterPk!F$12</f>
        <v>0</v>
      </c>
      <c r="I2567" s="50" t="n">
        <f aca="false">FilterPk!G$12</f>
        <v>0</v>
      </c>
      <c r="J2567" s="50" t="n">
        <f aca="false">FilterPk!H$12</f>
        <v>0</v>
      </c>
      <c r="K2567" s="50" t="n">
        <f aca="false">FilterPk!I$12</f>
        <v>0</v>
      </c>
      <c r="L2567" s="50" t="n">
        <f aca="false">FilterPk!J$12</f>
        <v>0</v>
      </c>
      <c r="M2567" s="50" t="n">
        <f aca="false">FilterPk!K$12</f>
        <v>0</v>
      </c>
      <c r="N2567" s="50" t="n">
        <f aca="false">FilterPk!L$12</f>
        <v>0</v>
      </c>
      <c r="O2567" s="50" t="n">
        <f aca="false">FilterPk!M$12</f>
        <v>0</v>
      </c>
      <c r="P2567" s="50" t="n">
        <f aca="false">FilterPk!N$12</f>
        <v>0</v>
      </c>
      <c r="Q2567" s="51" t="n">
        <f aca="false">FilterPk!O$12</f>
        <v>0</v>
      </c>
    </row>
    <row r="2568" customFormat="false" ht="12.75" hidden="false" customHeight="false" outlineLevel="0" collapsed="false">
      <c r="B2568" s="85" t="str">
        <f aca="false">FilterPk!A$13</f>
        <v>LT-MIDWEST</v>
      </c>
      <c r="C2568" s="13" t="n">
        <f aca="false">C2567+1</f>
        <v>2567</v>
      </c>
      <c r="D2568" s="50" t="n">
        <f aca="false">FilterPk!B$13</f>
        <v>7151089.47366245</v>
      </c>
      <c r="E2568" s="50" t="n">
        <f aca="false">FilterPk!C$13</f>
        <v>48283.08</v>
      </c>
      <c r="F2568" s="50" t="n">
        <f aca="false">FilterPk!D$13</f>
        <v>-141448.54</v>
      </c>
      <c r="G2568" s="50" t="n">
        <f aca="false">FilterPk!E$13</f>
        <v>574622.66</v>
      </c>
      <c r="H2568" s="50" t="n">
        <f aca="false">FilterPk!F$13</f>
        <v>298097.27</v>
      </c>
      <c r="I2568" s="50" t="n">
        <f aca="false">FilterPk!G$13</f>
        <v>249481.43</v>
      </c>
      <c r="J2568" s="50" t="n">
        <f aca="false">FilterPk!H$13</f>
        <v>119379.88</v>
      </c>
      <c r="K2568" s="50" t="n">
        <f aca="false">FilterPk!I$13</f>
        <v>25994.27</v>
      </c>
      <c r="L2568" s="50" t="n">
        <f aca="false">FilterPk!J$13</f>
        <v>156242.15</v>
      </c>
      <c r="M2568" s="50" t="n">
        <f aca="false">FilterPk!K$13</f>
        <v>1762908.33</v>
      </c>
      <c r="N2568" s="50" t="n">
        <f aca="false">FilterPk!L$13</f>
        <v>3093560.53</v>
      </c>
      <c r="O2568" s="50" t="n">
        <f aca="false">FilterPk!M$13</f>
        <v>565730</v>
      </c>
      <c r="P2568" s="50" t="n">
        <f aca="false">FilterPk!N$13</f>
        <v>-439379.19</v>
      </c>
      <c r="Q2568" s="51" t="n">
        <f aca="false">FilterPk!O$13</f>
        <v>3219911.34</v>
      </c>
    </row>
    <row r="2569" customFormat="false" ht="12.75" hidden="false" customHeight="false" outlineLevel="0" collapsed="false">
      <c r="B2569" s="85" t="str">
        <f aca="false">FilterPk!A$14</f>
        <v>ST-ECAR</v>
      </c>
      <c r="C2569" s="13" t="n">
        <f aca="false">C2568+1</f>
        <v>2568</v>
      </c>
      <c r="D2569" s="50" t="n">
        <f aca="false">FilterPk!B$14</f>
        <v>238101.441960815</v>
      </c>
      <c r="E2569" s="50" t="n">
        <f aca="false">FilterPk!C$14</f>
        <v>13522.23</v>
      </c>
      <c r="F2569" s="50" t="n">
        <f aca="false">FilterPk!D$14</f>
        <v>15838.59</v>
      </c>
      <c r="G2569" s="50" t="n">
        <f aca="false">FilterPk!E$14</f>
        <v>0</v>
      </c>
      <c r="H2569" s="50" t="n">
        <f aca="false">FilterPk!F$14</f>
        <v>0</v>
      </c>
      <c r="I2569" s="50" t="n">
        <f aca="false">FilterPk!G$14</f>
        <v>0</v>
      </c>
      <c r="J2569" s="50" t="n">
        <f aca="false">FilterPk!H$14</f>
        <v>0</v>
      </c>
      <c r="K2569" s="50" t="n">
        <f aca="false">FilterPk!I$14</f>
        <v>0</v>
      </c>
      <c r="L2569" s="50" t="n">
        <f aca="false">FilterPk!J$14</f>
        <v>0</v>
      </c>
      <c r="M2569" s="50" t="n">
        <f aca="false">FilterPk!K$14</f>
        <v>0</v>
      </c>
      <c r="N2569" s="50" t="n">
        <f aca="false">FilterPk!L$14</f>
        <v>29360.82</v>
      </c>
      <c r="O2569" s="50" t="n">
        <f aca="false">FilterPk!M$14</f>
        <v>0</v>
      </c>
      <c r="P2569" s="50" t="n">
        <f aca="false">FilterPk!N$14</f>
        <v>0</v>
      </c>
      <c r="Q2569" s="51" t="n">
        <f aca="false">FilterPk!O$14</f>
        <v>29360.82</v>
      </c>
    </row>
    <row r="2570" customFormat="false" ht="12.75" hidden="false" customHeight="false" outlineLevel="0" collapsed="false">
      <c r="B2570" s="85" t="str">
        <f aca="false">FilterPk!A$15</f>
        <v>ST- MAPP</v>
      </c>
      <c r="C2570" s="13" t="n">
        <f aca="false">C2569+1</f>
        <v>2569</v>
      </c>
      <c r="D2570" s="50" t="n">
        <f aca="false">FilterPk!B$15</f>
        <v>254636.614020626</v>
      </c>
      <c r="E2570" s="50" t="n">
        <f aca="false">FilterPk!C$15</f>
        <v>795.43</v>
      </c>
      <c r="F2570" s="50" t="n">
        <f aca="false">FilterPk!D$15</f>
        <v>39596.48</v>
      </c>
      <c r="G2570" s="50" t="n">
        <f aca="false">FilterPk!E$15</f>
        <v>26009.8</v>
      </c>
      <c r="H2570" s="50" t="n">
        <f aca="false">FilterPk!F$15</f>
        <v>8238.75</v>
      </c>
      <c r="I2570" s="50" t="n">
        <f aca="false">FilterPk!G$15</f>
        <v>0</v>
      </c>
      <c r="J2570" s="50" t="n">
        <f aca="false">FilterPk!H$15</f>
        <v>0</v>
      </c>
      <c r="K2570" s="50" t="n">
        <f aca="false">FilterPk!I$15</f>
        <v>0</v>
      </c>
      <c r="L2570" s="50" t="n">
        <f aca="false">FilterPk!J$15</f>
        <v>0</v>
      </c>
      <c r="M2570" s="50" t="n">
        <f aca="false">FilterPk!K$15</f>
        <v>0</v>
      </c>
      <c r="N2570" s="50" t="n">
        <f aca="false">FilterPk!L$15</f>
        <v>74640.46</v>
      </c>
      <c r="O2570" s="50" t="n">
        <f aca="false">FilterPk!M$15</f>
        <v>0</v>
      </c>
      <c r="P2570" s="50" t="n">
        <f aca="false">FilterPk!N$15</f>
        <v>0</v>
      </c>
      <c r="Q2570" s="51" t="n">
        <f aca="false">FilterPk!O$15</f>
        <v>74640.46</v>
      </c>
    </row>
    <row r="2571" customFormat="false" ht="12.75" hidden="false" customHeight="false" outlineLevel="0" collapsed="false">
      <c r="B2571" s="85" t="str">
        <f aca="false">FilterPk!A$16</f>
        <v>ST- MAIN</v>
      </c>
      <c r="C2571" s="13" t="n">
        <f aca="false">C2570+1</f>
        <v>2570</v>
      </c>
      <c r="D2571" s="50" t="n">
        <f aca="false">FilterPk!B$16</f>
        <v>694293.253349893</v>
      </c>
      <c r="E2571" s="50" t="n">
        <f aca="false">FilterPk!C$16</f>
        <v>-2349.61</v>
      </c>
      <c r="F2571" s="50" t="n">
        <f aca="false">FilterPk!D$16</f>
        <v>15903</v>
      </c>
      <c r="G2571" s="50" t="n">
        <f aca="false">FilterPk!E$16</f>
        <v>69359.47</v>
      </c>
      <c r="H2571" s="50" t="n">
        <f aca="false">FilterPk!F$16</f>
        <v>0</v>
      </c>
      <c r="I2571" s="50" t="n">
        <f aca="false">FilterPk!G$16</f>
        <v>0</v>
      </c>
      <c r="J2571" s="50" t="n">
        <f aca="false">FilterPk!H$16</f>
        <v>0</v>
      </c>
      <c r="K2571" s="50" t="n">
        <f aca="false">FilterPk!I$16</f>
        <v>0</v>
      </c>
      <c r="L2571" s="50" t="n">
        <f aca="false">FilterPk!J$16</f>
        <v>0</v>
      </c>
      <c r="M2571" s="50" t="n">
        <f aca="false">FilterPk!K$16</f>
        <v>0</v>
      </c>
      <c r="N2571" s="50" t="n">
        <f aca="false">FilterPk!L$16</f>
        <v>82912.86</v>
      </c>
      <c r="O2571" s="50" t="n">
        <f aca="false">FilterPk!M$16</f>
        <v>0</v>
      </c>
      <c r="P2571" s="50" t="n">
        <f aca="false">FilterPk!N$16</f>
        <v>0</v>
      </c>
      <c r="Q2571" s="51" t="n">
        <f aca="false">FilterPk!O$16</f>
        <v>82912.86</v>
      </c>
    </row>
    <row r="2572" customFormat="false" ht="12.75" hidden="false" customHeight="false" outlineLevel="0" collapsed="false">
      <c r="B2572" s="85" t="str">
        <f aca="false">FilterPk!A$17</f>
        <v>MW-ANALYST</v>
      </c>
      <c r="C2572" s="13" t="n">
        <f aca="false">C2571+1</f>
        <v>2571</v>
      </c>
      <c r="D2572" s="50" t="n">
        <f aca="false">FilterPk!B$17</f>
        <v>0</v>
      </c>
      <c r="E2572" s="50" t="n">
        <f aca="false">FilterPk!C$17</f>
        <v>6363.4</v>
      </c>
      <c r="F2572" s="50" t="n">
        <f aca="false">FilterPk!D$17</f>
        <v>15838.59</v>
      </c>
      <c r="G2572" s="50" t="n">
        <f aca="false">FilterPk!E$17</f>
        <v>0</v>
      </c>
      <c r="H2572" s="50" t="n">
        <f aca="false">FilterPk!F$17</f>
        <v>0</v>
      </c>
      <c r="I2572" s="50" t="n">
        <f aca="false">FilterPk!G$17</f>
        <v>0</v>
      </c>
      <c r="J2572" s="50" t="n">
        <f aca="false">FilterPk!H$17</f>
        <v>0</v>
      </c>
      <c r="K2572" s="50" t="n">
        <f aca="false">FilterPk!I$17</f>
        <v>0</v>
      </c>
      <c r="L2572" s="50" t="n">
        <f aca="false">FilterPk!J$17</f>
        <v>0</v>
      </c>
      <c r="M2572" s="50" t="n">
        <f aca="false">FilterPk!K$17</f>
        <v>0</v>
      </c>
      <c r="N2572" s="50" t="n">
        <f aca="false">FilterPk!L$17</f>
        <v>22201.99</v>
      </c>
      <c r="O2572" s="50" t="n">
        <f aca="false">FilterPk!M$17</f>
        <v>0</v>
      </c>
      <c r="P2572" s="50" t="n">
        <f aca="false">FilterPk!N$17</f>
        <v>0</v>
      </c>
      <c r="Q2572" s="51" t="n">
        <f aca="false">FilterPk!O$17</f>
        <v>22201.99</v>
      </c>
    </row>
    <row r="2573" customFormat="false" ht="12.75" hidden="false" customHeight="false" outlineLevel="0" collapsed="false">
      <c r="B2573" s="85" t="str">
        <f aca="false">FilterPk!A$18</f>
        <v>LT-NE</v>
      </c>
      <c r="C2573" s="13" t="n">
        <f aca="false">C2572+1</f>
        <v>2572</v>
      </c>
      <c r="D2573" s="50" t="n">
        <f aca="false">FilterPk!B$18</f>
        <v>6187311.37539291</v>
      </c>
      <c r="E2573" s="50" t="n">
        <f aca="false">FilterPk!C$18</f>
        <v>-37254.47</v>
      </c>
      <c r="F2573" s="50" t="n">
        <f aca="false">FilterPk!D$18</f>
        <v>2562.91</v>
      </c>
      <c r="G2573" s="50" t="n">
        <f aca="false">FilterPk!E$18</f>
        <v>-23211.32</v>
      </c>
      <c r="H2573" s="50" t="n">
        <f aca="false">FilterPk!F$18</f>
        <v>263627.18</v>
      </c>
      <c r="I2573" s="50" t="n">
        <f aca="false">FilterPk!G$18</f>
        <v>-59813.36</v>
      </c>
      <c r="J2573" s="50" t="n">
        <f aca="false">FilterPk!H$18</f>
        <v>155752.04</v>
      </c>
      <c r="K2573" s="50" t="n">
        <f aca="false">FilterPk!I$18</f>
        <v>121018.38</v>
      </c>
      <c r="L2573" s="50" t="n">
        <f aca="false">FilterPk!J$18</f>
        <v>-53378.32</v>
      </c>
      <c r="M2573" s="50" t="n">
        <f aca="false">FilterPk!K$18</f>
        <v>995570.8</v>
      </c>
      <c r="N2573" s="50" t="n">
        <f aca="false">FilterPk!L$18</f>
        <v>1364873.84</v>
      </c>
      <c r="O2573" s="50" t="n">
        <f aca="false">FilterPk!M$18</f>
        <v>1053007.86</v>
      </c>
      <c r="P2573" s="50" t="n">
        <f aca="false">FilterPk!N$18</f>
        <v>-2593897.5</v>
      </c>
      <c r="Q2573" s="51" t="n">
        <f aca="false">FilterPk!O$18</f>
        <v>-176015.800000001</v>
      </c>
    </row>
    <row r="2574" customFormat="false" ht="12.75" hidden="false" customHeight="false" outlineLevel="0" collapsed="false">
      <c r="B2574" s="85" t="str">
        <f aca="false">FilterPk!A$19</f>
        <v>LT-PJM</v>
      </c>
      <c r="C2574" s="13" t="n">
        <f aca="false">C2573+1</f>
        <v>2573</v>
      </c>
      <c r="D2574" s="50" t="n">
        <f aca="false">FilterPk!B$19</f>
        <v>1818236.42109565</v>
      </c>
      <c r="E2574" s="50" t="n">
        <f aca="false">FilterPk!C$19</f>
        <v>25453.61</v>
      </c>
      <c r="F2574" s="50" t="n">
        <f aca="false">FilterPk!D$19</f>
        <v>45536</v>
      </c>
      <c r="G2574" s="50" t="n">
        <f aca="false">FilterPk!E$19</f>
        <v>312117.59</v>
      </c>
      <c r="H2574" s="50" t="n">
        <f aca="false">FilterPk!F$19</f>
        <v>211118</v>
      </c>
      <c r="I2574" s="50" t="n">
        <f aca="false">FilterPk!G$19</f>
        <v>0</v>
      </c>
      <c r="J2574" s="50" t="n">
        <f aca="false">FilterPk!H$19</f>
        <v>24536.25</v>
      </c>
      <c r="K2574" s="50" t="n">
        <f aca="false">FilterPk!I$19</f>
        <v>-12662.37</v>
      </c>
      <c r="L2574" s="50" t="n">
        <f aca="false">FilterPk!J$19</f>
        <v>-30078</v>
      </c>
      <c r="M2574" s="50" t="n">
        <f aca="false">FilterPk!K$19</f>
        <v>243523.27</v>
      </c>
      <c r="N2574" s="50" t="n">
        <f aca="false">FilterPk!L$19</f>
        <v>819544.35</v>
      </c>
      <c r="O2574" s="50" t="n">
        <f aca="false">FilterPk!M$19</f>
        <v>125485.18</v>
      </c>
      <c r="P2574" s="50" t="n">
        <f aca="false">FilterPk!N$19</f>
        <v>177105.54</v>
      </c>
      <c r="Q2574" s="51" t="n">
        <f aca="false">FilterPk!O$19</f>
        <v>1122135.07</v>
      </c>
    </row>
    <row r="2575" customFormat="false" ht="12.75" hidden="false" customHeight="false" outlineLevel="0" collapsed="false">
      <c r="B2575" s="85" t="str">
        <f aca="false">FilterPk!A$20</f>
        <v>LT- NY</v>
      </c>
      <c r="C2575" s="13" t="n">
        <f aca="false">C2574+1</f>
        <v>2574</v>
      </c>
      <c r="D2575" s="50" t="n">
        <f aca="false">FilterPk!B$20</f>
        <v>0</v>
      </c>
      <c r="E2575" s="50" t="n">
        <f aca="false">FilterPk!C$20</f>
        <v>-15908.51</v>
      </c>
      <c r="F2575" s="50" t="n">
        <f aca="false">FilterPk!D$20</f>
        <v>63126.67</v>
      </c>
      <c r="G2575" s="50" t="n">
        <f aca="false">FilterPk!E$20</f>
        <v>-17376.91</v>
      </c>
      <c r="H2575" s="50" t="n">
        <f aca="false">FilterPk!F$20</f>
        <v>0</v>
      </c>
      <c r="I2575" s="50" t="n">
        <f aca="false">FilterPk!G$20</f>
        <v>0</v>
      </c>
      <c r="J2575" s="50" t="n">
        <f aca="false">FilterPk!H$20</f>
        <v>0</v>
      </c>
      <c r="K2575" s="50" t="n">
        <f aca="false">FilterPk!I$20</f>
        <v>0</v>
      </c>
      <c r="L2575" s="50" t="n">
        <f aca="false">FilterPk!J$20</f>
        <v>0</v>
      </c>
      <c r="M2575" s="50" t="n">
        <f aca="false">FilterPk!K$20</f>
        <v>146381.01</v>
      </c>
      <c r="N2575" s="50" t="n">
        <f aca="false">FilterPk!L$20</f>
        <v>176222.26</v>
      </c>
      <c r="O2575" s="50" t="n">
        <f aca="false">FilterPk!M$20</f>
        <v>281909.77</v>
      </c>
      <c r="P2575" s="50" t="n">
        <f aca="false">FilterPk!N$20</f>
        <v>-177475.64</v>
      </c>
      <c r="Q2575" s="51" t="n">
        <f aca="false">FilterPk!O$20</f>
        <v>280656.39</v>
      </c>
    </row>
    <row r="2576" customFormat="false" ht="12.75" hidden="false" customHeight="false" outlineLevel="0" collapsed="false">
      <c r="B2576" s="85" t="str">
        <f aca="false">FilterPk!A$21</f>
        <v>ST- PJM</v>
      </c>
      <c r="C2576" s="13" t="n">
        <f aca="false">C2575+1</f>
        <v>2575</v>
      </c>
      <c r="D2576" s="50" t="n">
        <f aca="false">FilterPk!B$21</f>
        <v>1243093.71447674</v>
      </c>
      <c r="E2576" s="50" t="n">
        <f aca="false">FilterPk!C$21</f>
        <v>-91155.75</v>
      </c>
      <c r="F2576" s="50" t="n">
        <f aca="false">FilterPk!D$21</f>
        <v>-47515.78</v>
      </c>
      <c r="G2576" s="50" t="n">
        <f aca="false">FilterPk!E$21</f>
        <v>0</v>
      </c>
      <c r="H2576" s="50" t="n">
        <f aca="false">FilterPk!F$21</f>
        <v>0</v>
      </c>
      <c r="I2576" s="50" t="n">
        <f aca="false">FilterPk!G$21</f>
        <v>0</v>
      </c>
      <c r="J2576" s="50" t="n">
        <f aca="false">FilterPk!H$21</f>
        <v>0</v>
      </c>
      <c r="K2576" s="50" t="n">
        <f aca="false">FilterPk!I$21</f>
        <v>0</v>
      </c>
      <c r="L2576" s="50" t="n">
        <f aca="false">FilterPk!J$21</f>
        <v>0</v>
      </c>
      <c r="M2576" s="50" t="n">
        <f aca="false">FilterPk!K$21</f>
        <v>0</v>
      </c>
      <c r="N2576" s="50" t="n">
        <f aca="false">FilterPk!L$21</f>
        <v>-138671.53</v>
      </c>
      <c r="O2576" s="50" t="n">
        <f aca="false">FilterPk!M$21</f>
        <v>0</v>
      </c>
      <c r="P2576" s="50" t="n">
        <f aca="false">FilterPk!N$21</f>
        <v>0</v>
      </c>
      <c r="Q2576" s="51" t="n">
        <f aca="false">FilterPk!O$21</f>
        <v>-138671.53</v>
      </c>
    </row>
    <row r="2577" customFormat="false" ht="12.75" hidden="false" customHeight="false" outlineLevel="0" collapsed="false">
      <c r="B2577" s="85" t="str">
        <f aca="false">FilterPk!A$22</f>
        <v>ST- NENG</v>
      </c>
      <c r="C2577" s="13" t="n">
        <f aca="false">C2576+1</f>
        <v>2576</v>
      </c>
      <c r="D2577" s="50" t="n">
        <f aca="false">FilterPk!B$22</f>
        <v>539719.375927685</v>
      </c>
      <c r="E2577" s="50" t="n">
        <f aca="false">FilterPk!C$22</f>
        <v>13161.19</v>
      </c>
      <c r="F2577" s="50" t="n">
        <f aca="false">FilterPk!D$22</f>
        <v>63418.82</v>
      </c>
      <c r="G2577" s="50" t="n">
        <f aca="false">FilterPk!E$22</f>
        <v>0</v>
      </c>
      <c r="H2577" s="50" t="n">
        <f aca="false">FilterPk!F$22</f>
        <v>0</v>
      </c>
      <c r="I2577" s="50" t="n">
        <f aca="false">FilterPk!G$22</f>
        <v>0</v>
      </c>
      <c r="J2577" s="50" t="n">
        <f aca="false">FilterPk!H$22</f>
        <v>0</v>
      </c>
      <c r="K2577" s="50" t="n">
        <f aca="false">FilterPk!I$22</f>
        <v>0</v>
      </c>
      <c r="L2577" s="50" t="n">
        <f aca="false">FilterPk!J$22</f>
        <v>0</v>
      </c>
      <c r="M2577" s="50" t="n">
        <f aca="false">FilterPk!K$22</f>
        <v>0</v>
      </c>
      <c r="N2577" s="50" t="n">
        <f aca="false">FilterPk!L$22</f>
        <v>76580.01</v>
      </c>
      <c r="O2577" s="50" t="n">
        <f aca="false">FilterPk!M$22</f>
        <v>0</v>
      </c>
      <c r="P2577" s="50" t="n">
        <f aca="false">FilterPk!N$22</f>
        <v>0</v>
      </c>
      <c r="Q2577" s="51" t="n">
        <f aca="false">FilterPk!O$22</f>
        <v>76580.01</v>
      </c>
    </row>
    <row r="2578" customFormat="false" ht="12.75" hidden="false" customHeight="false" outlineLevel="0" collapsed="false">
      <c r="B2578" s="85" t="str">
        <f aca="false">FilterPk!A$23</f>
        <v>ST- NY</v>
      </c>
      <c r="C2578" s="13" t="n">
        <f aca="false">C2577+1</f>
        <v>2577</v>
      </c>
      <c r="D2578" s="50" t="n">
        <f aca="false">FilterPk!B$23</f>
        <v>251437.188425373</v>
      </c>
      <c r="E2578" s="50" t="n">
        <f aca="false">FilterPk!C$23</f>
        <v>10362.2</v>
      </c>
      <c r="F2578" s="50" t="n">
        <f aca="false">FilterPk!D$23</f>
        <v>-15838.59</v>
      </c>
      <c r="G2578" s="50" t="n">
        <f aca="false">FilterPk!E$23</f>
        <v>17339.87</v>
      </c>
      <c r="H2578" s="50" t="n">
        <f aca="false">FilterPk!F$23</f>
        <v>0</v>
      </c>
      <c r="I2578" s="50" t="n">
        <f aca="false">FilterPk!G$23</f>
        <v>0</v>
      </c>
      <c r="J2578" s="50" t="n">
        <f aca="false">FilterPk!H$23</f>
        <v>0</v>
      </c>
      <c r="K2578" s="50" t="n">
        <f aca="false">FilterPk!I$23</f>
        <v>0</v>
      </c>
      <c r="L2578" s="50" t="n">
        <f aca="false">FilterPk!J$23</f>
        <v>0</v>
      </c>
      <c r="M2578" s="50" t="n">
        <f aca="false">FilterPk!K$23</f>
        <v>0</v>
      </c>
      <c r="N2578" s="50" t="n">
        <f aca="false">FilterPk!L$23</f>
        <v>11863.48</v>
      </c>
      <c r="O2578" s="50" t="n">
        <f aca="false">FilterPk!M$23</f>
        <v>0</v>
      </c>
      <c r="P2578" s="50" t="n">
        <f aca="false">FilterPk!N$23</f>
        <v>0</v>
      </c>
      <c r="Q2578" s="51" t="n">
        <f aca="false">FilterPk!O$23</f>
        <v>11863.48</v>
      </c>
    </row>
    <row r="2579" customFormat="false" ht="12.75" hidden="false" customHeight="false" outlineLevel="0" collapsed="false">
      <c r="B2579" s="85" t="str">
        <f aca="false">FilterPk!A$24</f>
        <v>NE- PHYS</v>
      </c>
      <c r="C2579" s="13" t="n">
        <f aca="false">C2578+1</f>
        <v>2578</v>
      </c>
      <c r="D2579" s="50" t="n">
        <f aca="false">FilterPk!B$24</f>
        <v>0</v>
      </c>
      <c r="E2579" s="50" t="n">
        <f aca="false">FilterPk!C$24</f>
        <v>0</v>
      </c>
      <c r="F2579" s="50" t="n">
        <f aca="false">FilterPk!D$24</f>
        <v>0</v>
      </c>
      <c r="G2579" s="50" t="n">
        <f aca="false">FilterPk!E$24</f>
        <v>0</v>
      </c>
      <c r="H2579" s="50" t="n">
        <f aca="false">FilterPk!F$24</f>
        <v>0</v>
      </c>
      <c r="I2579" s="50" t="n">
        <f aca="false">FilterPk!G$24</f>
        <v>0</v>
      </c>
      <c r="J2579" s="50" t="n">
        <f aca="false">FilterPk!H$24</f>
        <v>0</v>
      </c>
      <c r="K2579" s="50" t="n">
        <f aca="false">FilterPk!I$24</f>
        <v>0</v>
      </c>
      <c r="L2579" s="50" t="n">
        <f aca="false">FilterPk!J$24</f>
        <v>0</v>
      </c>
      <c r="M2579" s="50" t="n">
        <f aca="false">FilterPk!K$24</f>
        <v>0</v>
      </c>
      <c r="N2579" s="50" t="n">
        <f aca="false">FilterPk!L$24</f>
        <v>0</v>
      </c>
      <c r="O2579" s="50" t="n">
        <f aca="false">FilterPk!M$24</f>
        <v>0</v>
      </c>
      <c r="P2579" s="50" t="n">
        <f aca="false">FilterPk!N$24</f>
        <v>0</v>
      </c>
      <c r="Q2579" s="51" t="n">
        <f aca="false">FilterPk!O$24</f>
        <v>0</v>
      </c>
    </row>
    <row r="2580" customFormat="false" ht="12.75" hidden="false" customHeight="false" outlineLevel="0" collapsed="false">
      <c r="B2580" s="85" t="str">
        <f aca="false">FilterPk!A$25</f>
        <v>LT-Southeast</v>
      </c>
      <c r="C2580" s="13" t="n">
        <f aca="false">C2579+1</f>
        <v>2579</v>
      </c>
      <c r="D2580" s="50" t="n">
        <f aca="false">FilterPk!B$25</f>
        <v>11411200.8859117</v>
      </c>
      <c r="E2580" s="50" t="n">
        <f aca="false">FilterPk!C$25</f>
        <v>45860.27</v>
      </c>
      <c r="F2580" s="50" t="n">
        <f aca="false">FilterPk!D$25</f>
        <v>54109.47</v>
      </c>
      <c r="G2580" s="50" t="n">
        <f aca="false">FilterPk!E$25</f>
        <v>124540.18</v>
      </c>
      <c r="H2580" s="50" t="n">
        <f aca="false">FilterPk!F$25</f>
        <v>77068.78</v>
      </c>
      <c r="I2580" s="50" t="n">
        <f aca="false">FilterPk!G$25</f>
        <v>75414.58</v>
      </c>
      <c r="J2580" s="50" t="n">
        <f aca="false">FilterPk!H$25</f>
        <v>134077.64</v>
      </c>
      <c r="K2580" s="50" t="n">
        <f aca="false">FilterPk!I$25</f>
        <v>429786.05</v>
      </c>
      <c r="L2580" s="50" t="n">
        <f aca="false">FilterPk!J$25</f>
        <v>118391.18</v>
      </c>
      <c r="M2580" s="50" t="n">
        <f aca="false">FilterPk!K$25</f>
        <v>1083243.13</v>
      </c>
      <c r="N2580" s="50" t="n">
        <f aca="false">FilterPk!L$25</f>
        <v>2142491.28</v>
      </c>
      <c r="O2580" s="50" t="n">
        <f aca="false">FilterPk!M$25</f>
        <v>344226</v>
      </c>
      <c r="P2580" s="50" t="n">
        <f aca="false">FilterPk!N$25</f>
        <v>1221747.4</v>
      </c>
      <c r="Q2580" s="51" t="n">
        <f aca="false">FilterPk!O$25</f>
        <v>3708464.68</v>
      </c>
    </row>
    <row r="2581" customFormat="false" ht="12.75" hidden="false" customHeight="false" outlineLevel="0" collapsed="false">
      <c r="B2581" s="85" t="str">
        <f aca="false">FilterPk!A$26</f>
        <v>ST-SPP</v>
      </c>
      <c r="C2581" s="13" t="n">
        <f aca="false">C2580+1</f>
        <v>2580</v>
      </c>
      <c r="D2581" s="50" t="n">
        <f aca="false">FilterPk!B$26</f>
        <v>52202.8773549933</v>
      </c>
      <c r="E2581" s="50" t="n">
        <f aca="false">FilterPk!C$26</f>
        <v>3181.7</v>
      </c>
      <c r="F2581" s="50" t="n">
        <f aca="false">FilterPk!D$26</f>
        <v>0</v>
      </c>
      <c r="G2581" s="50" t="n">
        <f aca="false">FilterPk!E$26</f>
        <v>0</v>
      </c>
      <c r="H2581" s="50" t="n">
        <f aca="false">FilterPk!F$26</f>
        <v>0</v>
      </c>
      <c r="I2581" s="50" t="n">
        <f aca="false">FilterPk!G$26</f>
        <v>0</v>
      </c>
      <c r="J2581" s="50" t="n">
        <f aca="false">FilterPk!H$26</f>
        <v>0</v>
      </c>
      <c r="K2581" s="50" t="n">
        <f aca="false">FilterPk!I$26</f>
        <v>0</v>
      </c>
      <c r="L2581" s="50" t="n">
        <f aca="false">FilterPk!J$26</f>
        <v>0</v>
      </c>
      <c r="M2581" s="50" t="n">
        <f aca="false">FilterPk!K$26</f>
        <v>0</v>
      </c>
      <c r="N2581" s="50" t="n">
        <f aca="false">FilterPk!L$26</f>
        <v>3181.7</v>
      </c>
      <c r="O2581" s="50" t="n">
        <f aca="false">FilterPk!M$26</f>
        <v>0</v>
      </c>
      <c r="P2581" s="50" t="n">
        <f aca="false">FilterPk!N$26</f>
        <v>0</v>
      </c>
      <c r="Q2581" s="51" t="n">
        <f aca="false">FilterPk!O$26</f>
        <v>3181.7</v>
      </c>
    </row>
    <row r="2582" customFormat="false" ht="12.75" hidden="false" customHeight="false" outlineLevel="0" collapsed="false">
      <c r="B2582" s="85" t="str">
        <f aca="false">FilterPk!A$27</f>
        <v>ST-SERC</v>
      </c>
      <c r="C2582" s="13" t="n">
        <f aca="false">C2581+1</f>
        <v>2581</v>
      </c>
      <c r="D2582" s="50" t="n">
        <f aca="false">FilterPk!B$27</f>
        <v>686881.973218232</v>
      </c>
      <c r="E2582" s="50" t="n">
        <f aca="false">FilterPk!C$27</f>
        <v>-12726.81</v>
      </c>
      <c r="F2582" s="50" t="n">
        <f aca="false">FilterPk!D$27</f>
        <v>-31677.19</v>
      </c>
      <c r="G2582" s="50" t="n">
        <f aca="false">FilterPk!E$27</f>
        <v>138718.93</v>
      </c>
      <c r="H2582" s="50" t="n">
        <f aca="false">FilterPk!F$27</f>
        <v>0</v>
      </c>
      <c r="I2582" s="50" t="n">
        <f aca="false">FilterPk!G$27</f>
        <v>0</v>
      </c>
      <c r="J2582" s="50" t="n">
        <f aca="false">FilterPk!H$27</f>
        <v>0</v>
      </c>
      <c r="K2582" s="50" t="n">
        <f aca="false">FilterPk!I$27</f>
        <v>0</v>
      </c>
      <c r="L2582" s="50" t="n">
        <f aca="false">FilterPk!J$27</f>
        <v>0</v>
      </c>
      <c r="M2582" s="50" t="n">
        <f aca="false">FilterPk!K$27</f>
        <v>0</v>
      </c>
      <c r="N2582" s="50" t="n">
        <f aca="false">FilterPk!L$27</f>
        <v>94314.93</v>
      </c>
      <c r="O2582" s="50" t="n">
        <f aca="false">FilterPk!M$27</f>
        <v>0</v>
      </c>
      <c r="P2582" s="50" t="n">
        <f aca="false">FilterPk!N$27</f>
        <v>0</v>
      </c>
      <c r="Q2582" s="51" t="n">
        <f aca="false">FilterPk!O$27</f>
        <v>94314.93</v>
      </c>
    </row>
    <row r="2583" customFormat="false" ht="12.75" hidden="false" customHeight="false" outlineLevel="0" collapsed="false">
      <c r="B2583" s="85" t="str">
        <f aca="false">FilterPk!A$28</f>
        <v>LT- Texas</v>
      </c>
      <c r="C2583" s="13" t="n">
        <f aca="false">C2582+1</f>
        <v>2582</v>
      </c>
      <c r="D2583" s="50" t="n">
        <f aca="false">FilterPk!B$28</f>
        <v>3826684.70313045</v>
      </c>
      <c r="E2583" s="50" t="n">
        <f aca="false">FilterPk!C$28</f>
        <v>-6382.69</v>
      </c>
      <c r="F2583" s="50" t="n">
        <f aca="false">FilterPk!D$28</f>
        <v>71634.81</v>
      </c>
      <c r="G2583" s="50" t="n">
        <f aca="false">FilterPk!E$28</f>
        <v>28710.67</v>
      </c>
      <c r="H2583" s="50" t="n">
        <f aca="false">FilterPk!F$28</f>
        <v>106726.26</v>
      </c>
      <c r="I2583" s="50" t="n">
        <f aca="false">FilterPk!G$28</f>
        <v>68401.15</v>
      </c>
      <c r="J2583" s="50" t="n">
        <f aca="false">FilterPk!H$28</f>
        <v>107963.61</v>
      </c>
      <c r="K2583" s="50" t="n">
        <f aca="false">FilterPk!I$28</f>
        <v>204731.1</v>
      </c>
      <c r="L2583" s="50" t="n">
        <f aca="false">FilterPk!J$28</f>
        <v>63773.36</v>
      </c>
      <c r="M2583" s="50" t="n">
        <f aca="false">FilterPk!K$28</f>
        <v>194039.66</v>
      </c>
      <c r="N2583" s="50" t="n">
        <f aca="false">FilterPk!L$28</f>
        <v>839597.93</v>
      </c>
      <c r="O2583" s="50" t="n">
        <f aca="false">FilterPk!M$28</f>
        <v>673610.11</v>
      </c>
      <c r="P2583" s="50" t="n">
        <f aca="false">FilterPk!N$28</f>
        <v>107208.74</v>
      </c>
      <c r="Q2583" s="51" t="n">
        <f aca="false">FilterPk!O$28</f>
        <v>1620416.78</v>
      </c>
    </row>
    <row r="2584" customFormat="false" ht="12.75" hidden="false" customHeight="false" outlineLevel="0" collapsed="false">
      <c r="B2584" s="85" t="str">
        <f aca="false">FilterPk!A$29</f>
        <v>St- Texas</v>
      </c>
      <c r="C2584" s="13" t="n">
        <f aca="false">C2583+1</f>
        <v>2583</v>
      </c>
      <c r="D2584" s="50" t="n">
        <f aca="false">FilterPk!B$29</f>
        <v>445563.239343252</v>
      </c>
      <c r="E2584" s="50" t="n">
        <f aca="false">FilterPk!C$29</f>
        <v>30194</v>
      </c>
      <c r="F2584" s="50" t="n">
        <f aca="false">FilterPk!D$29</f>
        <v>31677.19</v>
      </c>
      <c r="G2584" s="50" t="n">
        <f aca="false">FilterPk!E$29</f>
        <v>0</v>
      </c>
      <c r="H2584" s="50" t="n">
        <f aca="false">FilterPk!F$29</f>
        <v>0</v>
      </c>
      <c r="I2584" s="50" t="n">
        <f aca="false">FilterPk!G$29</f>
        <v>0</v>
      </c>
      <c r="J2584" s="50" t="n">
        <f aca="false">FilterPk!H$29</f>
        <v>0</v>
      </c>
      <c r="K2584" s="50" t="n">
        <f aca="false">FilterPk!I$29</f>
        <v>0</v>
      </c>
      <c r="L2584" s="50" t="n">
        <f aca="false">FilterPk!J$29</f>
        <v>0</v>
      </c>
      <c r="M2584" s="50" t="n">
        <f aca="false">FilterPk!K$29</f>
        <v>0</v>
      </c>
      <c r="N2584" s="50" t="n">
        <f aca="false">FilterPk!L$29</f>
        <v>61871.19</v>
      </c>
      <c r="O2584" s="50" t="n">
        <f aca="false">FilterPk!M$29</f>
        <v>0</v>
      </c>
      <c r="P2584" s="50" t="n">
        <f aca="false">FilterPk!N$29</f>
        <v>0</v>
      </c>
      <c r="Q2584" s="51" t="n">
        <f aca="false">FilterPk!O$29</f>
        <v>61871.19</v>
      </c>
    </row>
    <row r="2585" customFormat="false" ht="12.75" hidden="false" customHeight="false" outlineLevel="0" collapsed="false">
      <c r="B2585" s="85"/>
      <c r="C2585" s="13" t="n">
        <f aca="false">C2584+1</f>
        <v>2584</v>
      </c>
      <c r="D2585" s="50"/>
      <c r="E2585" s="50"/>
      <c r="F2585" s="50"/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1"/>
    </row>
    <row r="2586" customFormat="false" ht="12.75" hidden="false" customHeight="false" outlineLevel="0" collapsed="false">
      <c r="B2586" s="85" t="str">
        <f aca="false">FilterPk!A$32</f>
        <v>Gas positions</v>
      </c>
      <c r="C2586" s="13" t="n">
        <f aca="false">C2585+1</f>
        <v>2585</v>
      </c>
      <c r="D2586" s="50" t="s">
        <v>4</v>
      </c>
      <c r="E2586" s="50"/>
      <c r="F2586" s="50"/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1"/>
    </row>
    <row r="2587" customFormat="false" ht="12.75" hidden="false" customHeight="false" outlineLevel="0" collapsed="false">
      <c r="B2587" s="85" t="str">
        <f aca="false">FilterPk!A$33</f>
        <v>Kevin Presto</v>
      </c>
      <c r="C2587" s="13" t="n">
        <f aca="false">C2586+1</f>
        <v>2586</v>
      </c>
      <c r="D2587" s="50" t="n">
        <f aca="false">FilterPk!B$33</f>
        <v>0</v>
      </c>
      <c r="E2587" s="50" t="n">
        <f aca="false">FilterPk!C$33</f>
        <v>0</v>
      </c>
      <c r="F2587" s="50" t="n">
        <f aca="false">FilterPk!D$33</f>
        <v>0</v>
      </c>
      <c r="G2587" s="50" t="n">
        <f aca="false">FilterPk!E$33</f>
        <v>0</v>
      </c>
      <c r="H2587" s="50" t="n">
        <f aca="false">FilterPk!F$33</f>
        <v>148.212616</v>
      </c>
      <c r="I2587" s="50" t="n">
        <f aca="false">FilterPk!G$33</f>
        <v>152.45636</v>
      </c>
      <c r="J2587" s="50" t="n">
        <f aca="false">FilterPk!H$33</f>
        <v>146.860915</v>
      </c>
      <c r="K2587" s="50" t="n">
        <f aca="false">FilterPk!I$33</f>
        <v>301.509361</v>
      </c>
      <c r="L2587" s="50" t="n">
        <f aca="false">FilterPk!J$33</f>
        <v>144.921279</v>
      </c>
      <c r="M2587" s="50" t="n">
        <f aca="false">FilterPk!K$33</f>
        <v>149.116289</v>
      </c>
      <c r="N2587" s="50" t="n">
        <f aca="false">FilterPk!L$33</f>
        <v>1043.07682</v>
      </c>
      <c r="O2587" s="50" t="n">
        <f aca="false">FilterPk!M$33</f>
        <v>0</v>
      </c>
      <c r="P2587" s="50" t="n">
        <f aca="false">FilterPk!N$33</f>
        <v>0</v>
      </c>
      <c r="Q2587" s="51" t="n">
        <f aca="false">FilterPk!O$33</f>
        <v>1043.07682</v>
      </c>
    </row>
    <row r="2588" customFormat="false" ht="12.75" hidden="false" customHeight="false" outlineLevel="0" collapsed="false">
      <c r="B2588" s="85" t="str">
        <f aca="false">FilterPk!A$34</f>
        <v>Fletcher Sturm</v>
      </c>
      <c r="C2588" s="13" t="n">
        <f aca="false">C2587+1</f>
        <v>2587</v>
      </c>
      <c r="D2588" s="50" t="n">
        <f aca="false">FilterPk!B$34</f>
        <v>0</v>
      </c>
      <c r="E2588" s="50" t="n">
        <f aca="false">FilterPk!C$34</f>
        <v>0</v>
      </c>
      <c r="F2588" s="50" t="n">
        <f aca="false">FilterPk!D$34</f>
        <v>10.382539</v>
      </c>
      <c r="G2588" s="50" t="n">
        <f aca="false">FilterPk!E$34</f>
        <v>-372.732218</v>
      </c>
      <c r="H2588" s="50" t="n">
        <f aca="false">FilterPk!F$34</f>
        <v>-18.430041</v>
      </c>
      <c r="I2588" s="50" t="n">
        <f aca="false">FilterPk!G$34</f>
        <v>-7.519049</v>
      </c>
      <c r="J2588" s="50" t="n">
        <f aca="false">FilterPk!H$34</f>
        <v>7.209206</v>
      </c>
      <c r="K2588" s="50" t="n">
        <f aca="false">FilterPk!I$34</f>
        <v>16.283645</v>
      </c>
      <c r="L2588" s="50" t="n">
        <f aca="false">FilterPk!J$34</f>
        <v>-0.622678</v>
      </c>
      <c r="M2588" s="50" t="n">
        <f aca="false">FilterPk!K$34</f>
        <v>48.787102</v>
      </c>
      <c r="N2588" s="50" t="n">
        <f aca="false">FilterPk!L$34</f>
        <v>-316.641494</v>
      </c>
      <c r="O2588" s="50" t="n">
        <f aca="false">FilterPk!M$34</f>
        <v>137.057149</v>
      </c>
      <c r="P2588" s="50" t="n">
        <f aca="false">FilterPk!N$34</f>
        <v>0</v>
      </c>
      <c r="Q2588" s="51" t="n">
        <f aca="false">FilterPk!O$34</f>
        <v>-179.584345</v>
      </c>
    </row>
    <row r="2589" customFormat="false" ht="12.75" hidden="false" customHeight="false" outlineLevel="0" collapsed="false">
      <c r="B2589" s="85" t="str">
        <f aca="false">FilterPk!A$35</f>
        <v>Doug Gilbert-Smith</v>
      </c>
      <c r="C2589" s="13" t="n">
        <f aca="false">C2588+1</f>
        <v>2588</v>
      </c>
      <c r="D2589" s="50" t="n">
        <f aca="false">FilterPk!B$35</f>
        <v>0</v>
      </c>
      <c r="E2589" s="50" t="n">
        <f aca="false">FilterPk!C$35</f>
        <v>0</v>
      </c>
      <c r="F2589" s="50" t="n">
        <f aca="false">FilterPk!D$35</f>
        <v>-34.907</v>
      </c>
      <c r="G2589" s="50" t="n">
        <f aca="false">FilterPk!E$35</f>
        <v>38.473605</v>
      </c>
      <c r="H2589" s="50" t="n">
        <f aca="false">FilterPk!F$35</f>
        <v>-29.642523</v>
      </c>
      <c r="I2589" s="50" t="n">
        <f aca="false">FilterPk!G$35</f>
        <v>30.491272</v>
      </c>
      <c r="J2589" s="50" t="n">
        <f aca="false">FilterPk!H$35</f>
        <v>0</v>
      </c>
      <c r="K2589" s="50" t="n">
        <f aca="false">FilterPk!I$35</f>
        <v>90.452808</v>
      </c>
      <c r="L2589" s="50" t="n">
        <f aca="false">FilterPk!J$35</f>
        <v>0</v>
      </c>
      <c r="M2589" s="50" t="n">
        <f aca="false">FilterPk!K$35</f>
        <v>14.574853</v>
      </c>
      <c r="N2589" s="50" t="n">
        <f aca="false">FilterPk!L$35</f>
        <v>109.443015</v>
      </c>
      <c r="O2589" s="50" t="n">
        <f aca="false">FilterPk!M$35</f>
        <v>94.93307</v>
      </c>
      <c r="P2589" s="50" t="n">
        <f aca="false">FilterPk!N$35</f>
        <v>-157.516125</v>
      </c>
      <c r="Q2589" s="51" t="n">
        <f aca="false">FilterPk!O$35</f>
        <v>46.85996</v>
      </c>
    </row>
    <row r="2590" customFormat="false" ht="12.75" hidden="false" customHeight="false" outlineLevel="0" collapsed="false">
      <c r="B2590" s="85" t="str">
        <f aca="false">FilterPk!A$36</f>
        <v>Rogers Herndon</v>
      </c>
      <c r="C2590" s="13" t="n">
        <f aca="false">C2589+1</f>
        <v>2589</v>
      </c>
      <c r="D2590" s="50" t="n">
        <f aca="false">FilterPk!B$36</f>
        <v>0</v>
      </c>
      <c r="E2590" s="50" t="n">
        <f aca="false">FilterPk!C$36</f>
        <v>0</v>
      </c>
      <c r="F2590" s="50" t="n">
        <f aca="false">FilterPk!D$36</f>
        <v>-16.269581</v>
      </c>
      <c r="G2590" s="50" t="n">
        <f aca="false">FilterPk!E$36</f>
        <v>-36.150495</v>
      </c>
      <c r="H2590" s="50" t="n">
        <f aca="false">FilterPk!F$36</f>
        <v>-105.080472</v>
      </c>
      <c r="I2590" s="50" t="n">
        <f aca="false">FilterPk!G$36</f>
        <v>-21.496839</v>
      </c>
      <c r="J2590" s="50" t="n">
        <f aca="false">FilterPk!H$36</f>
        <v>76.011979</v>
      </c>
      <c r="K2590" s="50" t="n">
        <f aca="false">FilterPk!I$36</f>
        <v>315.376651</v>
      </c>
      <c r="L2590" s="50" t="n">
        <f aca="false">FilterPk!J$36</f>
        <v>0.622678</v>
      </c>
      <c r="M2590" s="50" t="n">
        <f aca="false">FilterPk!K$36</f>
        <v>131.855286</v>
      </c>
      <c r="N2590" s="50" t="n">
        <f aca="false">FilterPk!L$36</f>
        <v>344.869207</v>
      </c>
      <c r="O2590" s="50" t="n">
        <f aca="false">FilterPk!M$36</f>
        <v>500.495437</v>
      </c>
      <c r="P2590" s="50" t="n">
        <f aca="false">FilterPk!N$36</f>
        <v>0</v>
      </c>
      <c r="Q2590" s="51" t="n">
        <f aca="false">FilterPk!O$36</f>
        <v>845.364644</v>
      </c>
    </row>
    <row r="2591" customFormat="false" ht="12.75" hidden="false" customHeight="false" outlineLevel="0" collapsed="false">
      <c r="B2591" s="85" t="str">
        <f aca="false">FilterPk!A$37</f>
        <v>Dana Davis</v>
      </c>
      <c r="C2591" s="13" t="n">
        <f aca="false">C2590+1</f>
        <v>2590</v>
      </c>
      <c r="D2591" s="50" t="n">
        <f aca="false">FilterPk!B$37</f>
        <v>0</v>
      </c>
      <c r="E2591" s="50" t="n">
        <f aca="false">FilterPk!C$37</f>
        <v>0</v>
      </c>
      <c r="F2591" s="50" t="n">
        <f aca="false">FilterPk!D$37</f>
        <v>4.986714</v>
      </c>
      <c r="G2591" s="50" t="n">
        <f aca="false">FilterPk!E$37</f>
        <v>-10.425106</v>
      </c>
      <c r="H2591" s="50" t="n">
        <f aca="false">FilterPk!F$37</f>
        <v>34.582944</v>
      </c>
      <c r="I2591" s="50" t="n">
        <f aca="false">FilterPk!G$37</f>
        <v>31.966656</v>
      </c>
      <c r="J2591" s="50" t="n">
        <f aca="false">FilterPk!H$37</f>
        <v>34.267547</v>
      </c>
      <c r="K2591" s="50" t="n">
        <f aca="false">FilterPk!I$37</f>
        <v>70.027981</v>
      </c>
      <c r="L2591" s="50" t="n">
        <f aca="false">FilterPk!J$37</f>
        <v>33.814965</v>
      </c>
      <c r="M2591" s="50" t="n">
        <f aca="false">FilterPk!K$37</f>
        <v>44.191074</v>
      </c>
      <c r="N2591" s="50" t="n">
        <f aca="false">FilterPk!L$37</f>
        <v>243.412775</v>
      </c>
      <c r="O2591" s="50" t="n">
        <f aca="false">FilterPk!M$37</f>
        <v>27.55263</v>
      </c>
      <c r="P2591" s="50" t="n">
        <f aca="false">FilterPk!N$37</f>
        <v>0</v>
      </c>
      <c r="Q2591" s="51" t="n">
        <f aca="false">FilterPk!O$37</f>
        <v>270.965405</v>
      </c>
    </row>
    <row r="2592" customFormat="false" ht="12.75" hidden="false" customHeight="false" outlineLevel="0" collapsed="false">
      <c r="B2592" s="85" t="str">
        <f aca="false">FilterPk!A$38</f>
        <v>Tom May</v>
      </c>
      <c r="C2592" s="13" t="n">
        <f aca="false">C2591+1</f>
        <v>2591</v>
      </c>
      <c r="D2592" s="50" t="n">
        <f aca="false">FilterPk!B$38</f>
        <v>0</v>
      </c>
      <c r="E2592" s="50" t="n">
        <f aca="false">FilterPk!C$38</f>
        <v>0</v>
      </c>
      <c r="F2592" s="50" t="n">
        <f aca="false">FilterPk!D$38</f>
        <v>0</v>
      </c>
      <c r="G2592" s="50" t="n">
        <f aca="false">FilterPk!E$38</f>
        <v>0</v>
      </c>
      <c r="H2592" s="50" t="n">
        <f aca="false">FilterPk!F$38</f>
        <v>0</v>
      </c>
      <c r="I2592" s="50" t="n">
        <f aca="false">FilterPk!G$38</f>
        <v>0</v>
      </c>
      <c r="J2592" s="50" t="n">
        <f aca="false">FilterPk!H$38</f>
        <v>0</v>
      </c>
      <c r="K2592" s="50" t="n">
        <f aca="false">FilterPk!I$38</f>
        <v>0</v>
      </c>
      <c r="L2592" s="50" t="n">
        <f aca="false">FilterPk!J$38</f>
        <v>0</v>
      </c>
      <c r="M2592" s="50" t="n">
        <f aca="false">FilterPk!K$38</f>
        <v>0</v>
      </c>
      <c r="N2592" s="50" t="n">
        <f aca="false">FilterPk!L$38</f>
        <v>0</v>
      </c>
      <c r="O2592" s="50" t="n">
        <f aca="false">FilterPk!M$38</f>
        <v>0</v>
      </c>
      <c r="P2592" s="50" t="n">
        <f aca="false">FilterPk!N$38</f>
        <v>0</v>
      </c>
      <c r="Q2592" s="51" t="n">
        <f aca="false">FilterPk!O$38</f>
        <v>0</v>
      </c>
    </row>
    <row r="2593" customFormat="false" ht="12.75" hidden="false" customHeight="false" outlineLevel="0" collapsed="false">
      <c r="B2593" s="85" t="str">
        <f aca="false">FilterPk!A$39</f>
        <v>Clint Dean</v>
      </c>
      <c r="C2593" s="13" t="n">
        <f aca="false">C2592+1</f>
        <v>2592</v>
      </c>
      <c r="D2593" s="50" t="n">
        <f aca="false">FilterPk!B$39</f>
        <v>0</v>
      </c>
      <c r="E2593" s="50" t="n">
        <f aca="false">FilterPk!C$39</f>
        <v>0</v>
      </c>
      <c r="F2593" s="50" t="n">
        <f aca="false">FilterPk!D$39</f>
        <v>-27.9256</v>
      </c>
      <c r="G2593" s="50" t="n">
        <f aca="false">FilterPk!E$39</f>
        <v>0</v>
      </c>
      <c r="H2593" s="50" t="n">
        <f aca="false">FilterPk!F$39</f>
        <v>0</v>
      </c>
      <c r="I2593" s="50" t="n">
        <f aca="false">FilterPk!G$39</f>
        <v>0</v>
      </c>
      <c r="J2593" s="50" t="n">
        <f aca="false">FilterPk!H$39</f>
        <v>0</v>
      </c>
      <c r="K2593" s="50" t="n">
        <f aca="false">FilterPk!I$39</f>
        <v>0</v>
      </c>
      <c r="L2593" s="50" t="n">
        <f aca="false">FilterPk!J$39</f>
        <v>0</v>
      </c>
      <c r="M2593" s="50" t="n">
        <f aca="false">FilterPk!K$39</f>
        <v>0</v>
      </c>
      <c r="N2593" s="50" t="n">
        <f aca="false">FilterPk!L$39</f>
        <v>-27.9256</v>
      </c>
      <c r="O2593" s="50" t="n">
        <f aca="false">FilterPk!M$39</f>
        <v>0</v>
      </c>
      <c r="P2593" s="50" t="n">
        <f aca="false">FilterPk!N$39</f>
        <v>0</v>
      </c>
      <c r="Q2593" s="51" t="n">
        <f aca="false">FilterPk!O$39</f>
        <v>-27.9256</v>
      </c>
    </row>
    <row r="2594" customFormat="false" ht="12.75" hidden="false" customHeight="false" outlineLevel="0" collapsed="false">
      <c r="B2594" s="85" t="str">
        <f aca="false">FilterPk!A$40</f>
        <v>Rob Benson</v>
      </c>
      <c r="C2594" s="13" t="n">
        <f aca="false">C2593+1</f>
        <v>2593</v>
      </c>
      <c r="D2594" s="50" t="n">
        <f aca="false">FilterPk!B$40</f>
        <v>0</v>
      </c>
      <c r="E2594" s="50" t="n">
        <f aca="false">FilterPk!C$40</f>
        <v>0</v>
      </c>
      <c r="F2594" s="50" t="n">
        <f aca="false">FilterPk!D$40</f>
        <v>0</v>
      </c>
      <c r="G2594" s="50" t="n">
        <f aca="false">FilterPk!E$40</f>
        <v>-76.947211</v>
      </c>
      <c r="H2594" s="50" t="n">
        <f aca="false">FilterPk!F$40</f>
        <v>0</v>
      </c>
      <c r="I2594" s="50" t="n">
        <f aca="false">FilterPk!G$40</f>
        <v>0</v>
      </c>
      <c r="J2594" s="50" t="n">
        <f aca="false">FilterPk!H$40</f>
        <v>0</v>
      </c>
      <c r="K2594" s="50" t="n">
        <f aca="false">FilterPk!I$40</f>
        <v>0</v>
      </c>
      <c r="L2594" s="50" t="n">
        <f aca="false">FilterPk!J$40</f>
        <v>0</v>
      </c>
      <c r="M2594" s="50" t="n">
        <f aca="false">FilterPk!K$40</f>
        <v>0</v>
      </c>
      <c r="N2594" s="50" t="n">
        <f aca="false">FilterPk!L$40</f>
        <v>-76.947211</v>
      </c>
      <c r="O2594" s="50" t="n">
        <f aca="false">FilterPk!M$40</f>
        <v>0</v>
      </c>
      <c r="P2594" s="50" t="n">
        <f aca="false">FilterPk!N$40</f>
        <v>0</v>
      </c>
      <c r="Q2594" s="51" t="n">
        <f aca="false">FilterPk!O$40</f>
        <v>-76.947211</v>
      </c>
    </row>
    <row r="2595" customFormat="false" ht="12.75" hidden="false" customHeight="false" outlineLevel="0" collapsed="false">
      <c r="B2595" s="85" t="str">
        <f aca="false">FilterPk!A$41</f>
        <v>Matt Lorenz</v>
      </c>
      <c r="C2595" s="13" t="n">
        <f aca="false">C2594+1</f>
        <v>2594</v>
      </c>
      <c r="D2595" s="50" t="n">
        <f aca="false">FilterPk!B$41</f>
        <v>0</v>
      </c>
      <c r="E2595" s="50" t="n">
        <f aca="false">FilterPk!C$41</f>
        <v>0</v>
      </c>
      <c r="F2595" s="50" t="n">
        <f aca="false">FilterPk!D$41</f>
        <v>0</v>
      </c>
      <c r="G2595" s="50" t="n">
        <f aca="false">FilterPk!E$41</f>
        <v>0</v>
      </c>
      <c r="H2595" s="50" t="n">
        <f aca="false">FilterPk!F$41</f>
        <v>0</v>
      </c>
      <c r="I2595" s="50" t="n">
        <f aca="false">FilterPk!G$41</f>
        <v>0</v>
      </c>
      <c r="J2595" s="50" t="n">
        <f aca="false">FilterPk!H$41</f>
        <v>0</v>
      </c>
      <c r="K2595" s="50" t="n">
        <f aca="false">FilterPk!I$41</f>
        <v>0</v>
      </c>
      <c r="L2595" s="50" t="n">
        <f aca="false">FilterPk!J$41</f>
        <v>0</v>
      </c>
      <c r="M2595" s="50" t="n">
        <f aca="false">FilterPk!K$41</f>
        <v>0</v>
      </c>
      <c r="N2595" s="50" t="n">
        <f aca="false">FilterPk!L$41</f>
        <v>0</v>
      </c>
      <c r="O2595" s="50" t="n">
        <f aca="false">FilterPk!M$41</f>
        <v>0</v>
      </c>
      <c r="P2595" s="50" t="n">
        <f aca="false">FilterPk!N$41</f>
        <v>0</v>
      </c>
      <c r="Q2595" s="51" t="n">
        <f aca="false">FilterPk!O$41</f>
        <v>0</v>
      </c>
    </row>
    <row r="2596" customFormat="false" ht="12.75" hidden="false" customHeight="false" outlineLevel="0" collapsed="false">
      <c r="B2596" s="85" t="str">
        <f aca="false">FilterPk!A$42</f>
        <v>John Forney</v>
      </c>
      <c r="C2596" s="13" t="n">
        <f aca="false">C2595+1</f>
        <v>2595</v>
      </c>
      <c r="D2596" s="50" t="n">
        <f aca="false">FilterPk!B$42</f>
        <v>0</v>
      </c>
      <c r="E2596" s="50" t="n">
        <f aca="false">FilterPk!C$42</f>
        <v>0</v>
      </c>
      <c r="F2596" s="50" t="n">
        <f aca="false">FilterPk!D$42</f>
        <v>0</v>
      </c>
      <c r="G2596" s="50" t="n">
        <f aca="false">FilterPk!E$42</f>
        <v>0</v>
      </c>
      <c r="H2596" s="50" t="n">
        <f aca="false">FilterPk!F$42</f>
        <v>0</v>
      </c>
      <c r="I2596" s="50" t="n">
        <f aca="false">FilterPk!G$42</f>
        <v>0</v>
      </c>
      <c r="J2596" s="50" t="n">
        <f aca="false">FilterPk!H$42</f>
        <v>0</v>
      </c>
      <c r="K2596" s="50" t="n">
        <f aca="false">FilterPk!I$42</f>
        <v>0</v>
      </c>
      <c r="L2596" s="50" t="n">
        <f aca="false">FilterPk!J$42</f>
        <v>0</v>
      </c>
      <c r="M2596" s="50" t="n">
        <f aca="false">FilterPk!K$42</f>
        <v>0</v>
      </c>
      <c r="N2596" s="50" t="n">
        <f aca="false">FilterPk!L$42</f>
        <v>0</v>
      </c>
      <c r="O2596" s="50" t="n">
        <f aca="false">FilterPk!M$42</f>
        <v>0</v>
      </c>
      <c r="P2596" s="50" t="n">
        <f aca="false">FilterPk!N$42</f>
        <v>0</v>
      </c>
      <c r="Q2596" s="51" t="n">
        <f aca="false">FilterPk!O$42</f>
        <v>0</v>
      </c>
    </row>
    <row r="2597" customFormat="false" ht="12.75" hidden="false" customHeight="false" outlineLevel="0" collapsed="false">
      <c r="B2597" s="85" t="str">
        <f aca="false">FilterPk!A$43</f>
        <v>Mike Carson</v>
      </c>
      <c r="C2597" s="13" t="n">
        <f aca="false">C2596+1</f>
        <v>2596</v>
      </c>
      <c r="D2597" s="50" t="n">
        <f aca="false">FilterPk!B$43</f>
        <v>0</v>
      </c>
      <c r="E2597" s="50" t="n">
        <f aca="false">FilterPk!C$43</f>
        <v>0</v>
      </c>
      <c r="F2597" s="50" t="n">
        <f aca="false">FilterPk!D$43</f>
        <v>0</v>
      </c>
      <c r="G2597" s="50" t="n">
        <f aca="false">FilterPk!E$43</f>
        <v>0</v>
      </c>
      <c r="H2597" s="50" t="n">
        <f aca="false">FilterPk!F$43</f>
        <v>0</v>
      </c>
      <c r="I2597" s="50" t="n">
        <f aca="false">FilterPk!G$43</f>
        <v>0</v>
      </c>
      <c r="J2597" s="50" t="n">
        <f aca="false">FilterPk!H$43</f>
        <v>0</v>
      </c>
      <c r="K2597" s="50" t="n">
        <f aca="false">FilterPk!I$43</f>
        <v>0</v>
      </c>
      <c r="L2597" s="50" t="n">
        <f aca="false">FilterPk!J$43</f>
        <v>0</v>
      </c>
      <c r="M2597" s="50" t="n">
        <f aca="false">FilterPk!K$43</f>
        <v>0</v>
      </c>
      <c r="N2597" s="50" t="n">
        <f aca="false">FilterPk!L$43</f>
        <v>0</v>
      </c>
      <c r="O2597" s="50" t="n">
        <f aca="false">FilterPk!M$43</f>
        <v>0</v>
      </c>
      <c r="P2597" s="50" t="n">
        <f aca="false">FilterPk!N$43</f>
        <v>0</v>
      </c>
      <c r="Q2597" s="51" t="n">
        <f aca="false">FilterPk!O$43</f>
        <v>0</v>
      </c>
    </row>
    <row r="2598" customFormat="false" ht="12.75" hidden="false" customHeight="false" outlineLevel="0" collapsed="false">
      <c r="B2598" s="85" t="str">
        <f aca="false">FilterPk!A$44</f>
        <v>Chris Dorland</v>
      </c>
      <c r="C2598" s="13" t="n">
        <f aca="false">C2597+1</f>
        <v>2597</v>
      </c>
      <c r="D2598" s="50" t="n">
        <f aca="false">FilterPk!B$44</f>
        <v>0</v>
      </c>
      <c r="E2598" s="50" t="n">
        <f aca="false">FilterPk!C$44</f>
        <v>0</v>
      </c>
      <c r="F2598" s="50" t="n">
        <f aca="false">FilterPk!D$44</f>
        <v>0</v>
      </c>
      <c r="G2598" s="50" t="n">
        <f aca="false">FilterPk!E$44</f>
        <v>0</v>
      </c>
      <c r="H2598" s="50" t="n">
        <f aca="false">FilterPk!F$44</f>
        <v>0</v>
      </c>
      <c r="I2598" s="50" t="n">
        <f aca="false">FilterPk!G$44</f>
        <v>0</v>
      </c>
      <c r="J2598" s="50" t="n">
        <f aca="false">FilterPk!H$44</f>
        <v>0</v>
      </c>
      <c r="K2598" s="50" t="n">
        <f aca="false">FilterPk!I$44</f>
        <v>0</v>
      </c>
      <c r="L2598" s="50" t="n">
        <f aca="false">FilterPk!J$44</f>
        <v>0</v>
      </c>
      <c r="M2598" s="50" t="n">
        <f aca="false">FilterPk!K$44</f>
        <v>0</v>
      </c>
      <c r="N2598" s="50" t="n">
        <f aca="false">FilterPk!L$44</f>
        <v>0</v>
      </c>
      <c r="O2598" s="50" t="n">
        <f aca="false">FilterPk!M$44</f>
        <v>0</v>
      </c>
      <c r="P2598" s="50" t="n">
        <f aca="false">FilterPk!N$44</f>
        <v>0</v>
      </c>
      <c r="Q2598" s="51" t="n">
        <f aca="false">FilterPk!O$44</f>
        <v>0</v>
      </c>
    </row>
    <row r="2599" customFormat="false" ht="12.75" hidden="false" customHeight="false" outlineLevel="0" collapsed="false">
      <c r="B2599" s="85" t="str">
        <f aca="false">FilterPk!A$45</f>
        <v>Jeff King</v>
      </c>
      <c r="C2599" s="13" t="n">
        <f aca="false">C2598+1</f>
        <v>2598</v>
      </c>
      <c r="D2599" s="50" t="n">
        <f aca="false">FilterPk!B$45</f>
        <v>0</v>
      </c>
      <c r="E2599" s="50" t="n">
        <f aca="false">FilterPk!C$45</f>
        <v>0</v>
      </c>
      <c r="F2599" s="50" t="n">
        <f aca="false">FilterPk!D$45</f>
        <v>0</v>
      </c>
      <c r="G2599" s="50" t="n">
        <f aca="false">FilterPk!E$45</f>
        <v>0</v>
      </c>
      <c r="H2599" s="50" t="n">
        <f aca="false">FilterPk!F$45</f>
        <v>0</v>
      </c>
      <c r="I2599" s="50" t="n">
        <f aca="false">FilterPk!G$45</f>
        <v>0</v>
      </c>
      <c r="J2599" s="50" t="n">
        <f aca="false">FilterPk!H$45</f>
        <v>0</v>
      </c>
      <c r="K2599" s="50" t="n">
        <f aca="false">FilterPk!I$45</f>
        <v>0</v>
      </c>
      <c r="L2599" s="50" t="n">
        <f aca="false">FilterPk!J$45</f>
        <v>0</v>
      </c>
      <c r="M2599" s="50" t="n">
        <f aca="false">FilterPk!K$45</f>
        <v>0</v>
      </c>
      <c r="N2599" s="50" t="n">
        <f aca="false">FilterPk!L$45</f>
        <v>0</v>
      </c>
      <c r="O2599" s="50" t="n">
        <f aca="false">FilterPk!M$45</f>
        <v>0</v>
      </c>
      <c r="P2599" s="50" t="n">
        <f aca="false">FilterPk!N$45</f>
        <v>0</v>
      </c>
      <c r="Q2599" s="51" t="n">
        <f aca="false">FilterPk!O$45</f>
        <v>0</v>
      </c>
    </row>
    <row r="2600" customFormat="false" ht="12.75" hidden="false" customHeight="false" outlineLevel="0" collapsed="false">
      <c r="B2600" s="85" t="n">
        <f aca="false">FilterPk!A$46</f>
        <v>0</v>
      </c>
      <c r="C2600" s="13" t="n">
        <f aca="false">C2599+1</f>
        <v>2599</v>
      </c>
      <c r="D2600" s="50" t="n">
        <f aca="false">FilterPk!B$46</f>
        <v>0</v>
      </c>
      <c r="E2600" s="50" t="n">
        <f aca="false">FilterPk!C$46</f>
        <v>0</v>
      </c>
      <c r="F2600" s="50" t="n">
        <f aca="false">FilterPk!D$46</f>
        <v>0</v>
      </c>
      <c r="G2600" s="50" t="n">
        <f aca="false">FilterPk!E$46</f>
        <v>0</v>
      </c>
      <c r="H2600" s="50" t="n">
        <f aca="false">FilterPk!F$46</f>
        <v>0</v>
      </c>
      <c r="I2600" s="50" t="n">
        <f aca="false">FilterPk!G$46</f>
        <v>0</v>
      </c>
      <c r="J2600" s="50" t="n">
        <f aca="false">FilterPk!H$46</f>
        <v>0</v>
      </c>
      <c r="K2600" s="50" t="n">
        <f aca="false">FilterPk!I$46</f>
        <v>0</v>
      </c>
      <c r="L2600" s="50" t="n">
        <f aca="false">FilterPk!J$46</f>
        <v>0</v>
      </c>
      <c r="M2600" s="50" t="n">
        <f aca="false">FilterPk!K$46</f>
        <v>0</v>
      </c>
      <c r="N2600" s="50" t="n">
        <f aca="false">FilterPk!L$46</f>
        <v>0</v>
      </c>
      <c r="O2600" s="50" t="n">
        <f aca="false">FilterPk!M$46</f>
        <v>0</v>
      </c>
      <c r="P2600" s="50" t="n">
        <f aca="false">FilterPk!N$46</f>
        <v>0</v>
      </c>
      <c r="Q2600" s="51" t="n">
        <f aca="false">FilterPk!O$46</f>
        <v>0</v>
      </c>
    </row>
    <row r="2601" customFormat="false" ht="12.75" hidden="false" customHeight="false" outlineLevel="0" collapsed="false">
      <c r="B2601" s="87" t="n">
        <f aca="false">FilterPk!A$47</f>
        <v>0</v>
      </c>
      <c r="C2601" s="64" t="n">
        <f aca="false">C2600+1</f>
        <v>2600</v>
      </c>
      <c r="D2601" s="54" t="n">
        <f aca="false">FilterPk!B$47</f>
        <v>0</v>
      </c>
      <c r="E2601" s="54" t="n">
        <f aca="false">FilterPk!C$47</f>
        <v>0</v>
      </c>
      <c r="F2601" s="54" t="n">
        <f aca="false">FilterPk!D$47</f>
        <v>0</v>
      </c>
      <c r="G2601" s="54" t="n">
        <f aca="false">FilterPk!E$47</f>
        <v>0</v>
      </c>
      <c r="H2601" s="54" t="n">
        <f aca="false">FilterPk!F$47</f>
        <v>0</v>
      </c>
      <c r="I2601" s="54" t="n">
        <f aca="false">FilterPk!G$47</f>
        <v>0</v>
      </c>
      <c r="J2601" s="54" t="n">
        <f aca="false">FilterPk!H$47</f>
        <v>0</v>
      </c>
      <c r="K2601" s="54" t="n">
        <f aca="false">FilterPk!I$47</f>
        <v>0</v>
      </c>
      <c r="L2601" s="54" t="n">
        <f aca="false">FilterPk!J$47</f>
        <v>0</v>
      </c>
      <c r="M2601" s="54" t="n">
        <f aca="false">FilterPk!K$47</f>
        <v>0</v>
      </c>
      <c r="N2601" s="54" t="n">
        <f aca="false">FilterPk!L$47</f>
        <v>0</v>
      </c>
      <c r="O2601" s="54" t="n">
        <f aca="false">FilterPk!M$47</f>
        <v>0</v>
      </c>
      <c r="P2601" s="54" t="n">
        <f aca="false">FilterPk!N$47</f>
        <v>0</v>
      </c>
      <c r="Q2601" s="55" t="n">
        <f aca="false">FilterPk!O$47</f>
        <v>0</v>
      </c>
    </row>
    <row r="2602" customFormat="false" ht="12.75" hidden="false" customHeight="false" outlineLevel="0" collapsed="false">
      <c r="A2602" s="0" t="n">
        <f aca="false">A2562+1</f>
        <v>66</v>
      </c>
      <c r="B2602" s="57" t="n">
        <f aca="false">FilterPk!D$1</f>
        <v>36907</v>
      </c>
      <c r="C2602" s="58" t="n">
        <f aca="false">C2601+1</f>
        <v>2601</v>
      </c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83"/>
    </row>
    <row r="2603" customFormat="false" ht="12.75" hidden="false" customHeight="false" outlineLevel="0" collapsed="false">
      <c r="B2603" s="61"/>
      <c r="C2603" s="13" t="n">
        <f aca="false">C2602+1</f>
        <v>2602</v>
      </c>
      <c r="D2603" s="13"/>
      <c r="E2603" s="21" t="s">
        <v>5</v>
      </c>
      <c r="F2603" s="21" t="s">
        <v>6</v>
      </c>
      <c r="G2603" s="21" t="s">
        <v>7</v>
      </c>
      <c r="H2603" s="21" t="s">
        <v>8</v>
      </c>
      <c r="I2603" s="21" t="s">
        <v>9</v>
      </c>
      <c r="J2603" s="21" t="s">
        <v>10</v>
      </c>
      <c r="K2603" s="21" t="s">
        <v>11</v>
      </c>
      <c r="L2603" s="21" t="s">
        <v>12</v>
      </c>
      <c r="M2603" s="21" t="s">
        <v>13</v>
      </c>
      <c r="N2603" s="21" t="s">
        <v>14</v>
      </c>
      <c r="O2603" s="21" t="n">
        <v>2002</v>
      </c>
      <c r="P2603" s="21" t="s">
        <v>15</v>
      </c>
      <c r="Q2603" s="84" t="s">
        <v>16</v>
      </c>
    </row>
    <row r="2604" customFormat="false" ht="12.75" hidden="false" customHeight="false" outlineLevel="0" collapsed="false">
      <c r="B2604" s="85" t="str">
        <f aca="false">FilterPk!A$9</f>
        <v>Power positions</v>
      </c>
      <c r="C2604" s="13" t="n">
        <f aca="false">C2603+1</f>
        <v>2603</v>
      </c>
      <c r="D2604" s="13" t="s">
        <v>4</v>
      </c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86"/>
    </row>
    <row r="2605" customFormat="false" ht="12.75" hidden="false" customHeight="false" outlineLevel="0" collapsed="false">
      <c r="B2605" s="85" t="str">
        <f aca="false">FilterPk!A$10</f>
        <v>East Position</v>
      </c>
      <c r="C2605" s="13" t="n">
        <f aca="false">C2604+1</f>
        <v>2604</v>
      </c>
      <c r="D2605" s="50" t="n">
        <f aca="false">FilterPk!B$10</f>
        <v>34784396.7946123</v>
      </c>
      <c r="E2605" s="50" t="n">
        <f aca="false">FilterPk!C$10</f>
        <v>75045.54</v>
      </c>
      <c r="F2605" s="50" t="n">
        <f aca="false">FilterPk!D$10</f>
        <v>84629.15</v>
      </c>
      <c r="G2605" s="50" t="n">
        <f aca="false">FilterPk!E$10</f>
        <v>1358824.72</v>
      </c>
      <c r="H2605" s="50" t="n">
        <f aca="false">FilterPk!F$10</f>
        <v>1120662.53</v>
      </c>
      <c r="I2605" s="50" t="n">
        <f aca="false">FilterPk!G$10</f>
        <v>422841.14</v>
      </c>
      <c r="J2605" s="50" t="n">
        <f aca="false">FilterPk!H$10</f>
        <v>788810.55</v>
      </c>
      <c r="K2605" s="50" t="n">
        <f aca="false">FilterPk!I$10</f>
        <v>1076253.71</v>
      </c>
      <c r="L2605" s="50" t="n">
        <f aca="false">FilterPk!J$10</f>
        <v>363159.42</v>
      </c>
      <c r="M2605" s="50" t="n">
        <f aca="false">FilterPk!K$10</f>
        <v>5764043.19</v>
      </c>
      <c r="N2605" s="50" t="n">
        <f aca="false">FilterPk!L$10</f>
        <v>11054269.95</v>
      </c>
      <c r="O2605" s="50" t="n">
        <f aca="false">FilterPk!M$10</f>
        <v>3650317.45</v>
      </c>
      <c r="P2605" s="50" t="n">
        <f aca="false">FilterPk!N$10</f>
        <v>-1642778.44</v>
      </c>
      <c r="Q2605" s="51" t="n">
        <f aca="false">FilterPk!O$10</f>
        <v>13061808.96</v>
      </c>
    </row>
    <row r="2606" customFormat="false" ht="12.75" hidden="false" customHeight="false" outlineLevel="0" collapsed="false">
      <c r="B2606" s="85" t="str">
        <f aca="false">FilterPk!A$11</f>
        <v>East Power Mgmt</v>
      </c>
      <c r="C2606" s="13" t="n">
        <f aca="false">C2605+1</f>
        <v>2605</v>
      </c>
      <c r="D2606" s="50" t="n">
        <f aca="false">FilterPk!B$11</f>
        <v>7547347.04451418</v>
      </c>
      <c r="E2606" s="50" t="n">
        <f aca="false">FilterPk!C$11</f>
        <v>43646.27</v>
      </c>
      <c r="F2606" s="50" t="n">
        <f aca="false">FilterPk!D$11</f>
        <v>-98133.28</v>
      </c>
      <c r="G2606" s="50" t="n">
        <f aca="false">FilterPk!E$11</f>
        <v>107993.78</v>
      </c>
      <c r="H2606" s="50" t="n">
        <f aca="false">FilterPk!F$11</f>
        <v>155786.29</v>
      </c>
      <c r="I2606" s="50" t="n">
        <f aca="false">FilterPk!G$11</f>
        <v>89357.34</v>
      </c>
      <c r="J2606" s="50" t="n">
        <f aca="false">FilterPk!H$11</f>
        <v>247101.13</v>
      </c>
      <c r="K2606" s="50" t="n">
        <f aca="false">FilterPk!I$11</f>
        <v>307386.28</v>
      </c>
      <c r="L2606" s="50" t="n">
        <f aca="false">FilterPk!J$11</f>
        <v>108209.05</v>
      </c>
      <c r="M2606" s="50" t="n">
        <f aca="false">FilterPk!K$11</f>
        <v>1338376.99</v>
      </c>
      <c r="N2606" s="50" t="n">
        <f aca="false">FilterPk!L$11</f>
        <v>2299723.85</v>
      </c>
      <c r="O2606" s="50" t="n">
        <f aca="false">FilterPk!M$11</f>
        <v>606348.53</v>
      </c>
      <c r="P2606" s="50" t="n">
        <f aca="false">FilterPk!N$11</f>
        <v>61912.21</v>
      </c>
      <c r="Q2606" s="51" t="n">
        <f aca="false">FilterPk!O$11</f>
        <v>2967984.59</v>
      </c>
    </row>
    <row r="2607" customFormat="false" ht="12.75" hidden="false" customHeight="false" outlineLevel="0" collapsed="false">
      <c r="B2607" s="85" t="str">
        <f aca="false">FilterPk!A$12</f>
        <v>Long Term Options</v>
      </c>
      <c r="C2607" s="13" t="n">
        <f aca="false">C2606+1</f>
        <v>2606</v>
      </c>
      <c r="D2607" s="50" t="n">
        <f aca="false">FilterPk!B$12</f>
        <v>0</v>
      </c>
      <c r="E2607" s="50" t="n">
        <f aca="false">FilterPk!C$12</f>
        <v>0</v>
      </c>
      <c r="F2607" s="50" t="n">
        <f aca="false">FilterPk!D$12</f>
        <v>0</v>
      </c>
      <c r="G2607" s="50" t="n">
        <f aca="false">FilterPk!E$12</f>
        <v>0</v>
      </c>
      <c r="H2607" s="50" t="n">
        <f aca="false">FilterPk!F$12</f>
        <v>0</v>
      </c>
      <c r="I2607" s="50" t="n">
        <f aca="false">FilterPk!G$12</f>
        <v>0</v>
      </c>
      <c r="J2607" s="50" t="n">
        <f aca="false">FilterPk!H$12</f>
        <v>0</v>
      </c>
      <c r="K2607" s="50" t="n">
        <f aca="false">FilterPk!I$12</f>
        <v>0</v>
      </c>
      <c r="L2607" s="50" t="n">
        <f aca="false">FilterPk!J$12</f>
        <v>0</v>
      </c>
      <c r="M2607" s="50" t="n">
        <f aca="false">FilterPk!K$12</f>
        <v>0</v>
      </c>
      <c r="N2607" s="50" t="n">
        <f aca="false">FilterPk!L$12</f>
        <v>0</v>
      </c>
      <c r="O2607" s="50" t="n">
        <f aca="false">FilterPk!M$12</f>
        <v>0</v>
      </c>
      <c r="P2607" s="50" t="n">
        <f aca="false">FilterPk!N$12</f>
        <v>0</v>
      </c>
      <c r="Q2607" s="51" t="n">
        <f aca="false">FilterPk!O$12</f>
        <v>0</v>
      </c>
    </row>
    <row r="2608" customFormat="false" ht="12.75" hidden="false" customHeight="false" outlineLevel="0" collapsed="false">
      <c r="B2608" s="85" t="str">
        <f aca="false">FilterPk!A$13</f>
        <v>LT-MIDWEST</v>
      </c>
      <c r="C2608" s="13" t="n">
        <f aca="false">C2607+1</f>
        <v>2607</v>
      </c>
      <c r="D2608" s="50" t="n">
        <f aca="false">FilterPk!B$13</f>
        <v>7151089.47366245</v>
      </c>
      <c r="E2608" s="50" t="n">
        <f aca="false">FilterPk!C$13</f>
        <v>48283.08</v>
      </c>
      <c r="F2608" s="50" t="n">
        <f aca="false">FilterPk!D$13</f>
        <v>-141448.54</v>
      </c>
      <c r="G2608" s="50" t="n">
        <f aca="false">FilterPk!E$13</f>
        <v>574622.66</v>
      </c>
      <c r="H2608" s="50" t="n">
        <f aca="false">FilterPk!F$13</f>
        <v>298097.27</v>
      </c>
      <c r="I2608" s="50" t="n">
        <f aca="false">FilterPk!G$13</f>
        <v>249481.43</v>
      </c>
      <c r="J2608" s="50" t="n">
        <f aca="false">FilterPk!H$13</f>
        <v>119379.88</v>
      </c>
      <c r="K2608" s="50" t="n">
        <f aca="false">FilterPk!I$13</f>
        <v>25994.27</v>
      </c>
      <c r="L2608" s="50" t="n">
        <f aca="false">FilterPk!J$13</f>
        <v>156242.15</v>
      </c>
      <c r="M2608" s="50" t="n">
        <f aca="false">FilterPk!K$13</f>
        <v>1762908.33</v>
      </c>
      <c r="N2608" s="50" t="n">
        <f aca="false">FilterPk!L$13</f>
        <v>3093560.53</v>
      </c>
      <c r="O2608" s="50" t="n">
        <f aca="false">FilterPk!M$13</f>
        <v>565730</v>
      </c>
      <c r="P2608" s="50" t="n">
        <f aca="false">FilterPk!N$13</f>
        <v>-439379.19</v>
      </c>
      <c r="Q2608" s="51" t="n">
        <f aca="false">FilterPk!O$13</f>
        <v>3219911.34</v>
      </c>
    </row>
    <row r="2609" customFormat="false" ht="12.75" hidden="false" customHeight="false" outlineLevel="0" collapsed="false">
      <c r="B2609" s="85" t="str">
        <f aca="false">FilterPk!A$14</f>
        <v>ST-ECAR</v>
      </c>
      <c r="C2609" s="13" t="n">
        <f aca="false">C2608+1</f>
        <v>2608</v>
      </c>
      <c r="D2609" s="50" t="n">
        <f aca="false">FilterPk!B$14</f>
        <v>238101.441960815</v>
      </c>
      <c r="E2609" s="50" t="n">
        <f aca="false">FilterPk!C$14</f>
        <v>13522.23</v>
      </c>
      <c r="F2609" s="50" t="n">
        <f aca="false">FilterPk!D$14</f>
        <v>15838.59</v>
      </c>
      <c r="G2609" s="50" t="n">
        <f aca="false">FilterPk!E$14</f>
        <v>0</v>
      </c>
      <c r="H2609" s="50" t="n">
        <f aca="false">FilterPk!F$14</f>
        <v>0</v>
      </c>
      <c r="I2609" s="50" t="n">
        <f aca="false">FilterPk!G$14</f>
        <v>0</v>
      </c>
      <c r="J2609" s="50" t="n">
        <f aca="false">FilterPk!H$14</f>
        <v>0</v>
      </c>
      <c r="K2609" s="50" t="n">
        <f aca="false">FilterPk!I$14</f>
        <v>0</v>
      </c>
      <c r="L2609" s="50" t="n">
        <f aca="false">FilterPk!J$14</f>
        <v>0</v>
      </c>
      <c r="M2609" s="50" t="n">
        <f aca="false">FilterPk!K$14</f>
        <v>0</v>
      </c>
      <c r="N2609" s="50" t="n">
        <f aca="false">FilterPk!L$14</f>
        <v>29360.82</v>
      </c>
      <c r="O2609" s="50" t="n">
        <f aca="false">FilterPk!M$14</f>
        <v>0</v>
      </c>
      <c r="P2609" s="50" t="n">
        <f aca="false">FilterPk!N$14</f>
        <v>0</v>
      </c>
      <c r="Q2609" s="51" t="n">
        <f aca="false">FilterPk!O$14</f>
        <v>29360.82</v>
      </c>
    </row>
    <row r="2610" customFormat="false" ht="12.75" hidden="false" customHeight="false" outlineLevel="0" collapsed="false">
      <c r="B2610" s="85" t="str">
        <f aca="false">FilterPk!A$15</f>
        <v>ST- MAPP</v>
      </c>
      <c r="C2610" s="13" t="n">
        <f aca="false">C2609+1</f>
        <v>2609</v>
      </c>
      <c r="D2610" s="50" t="n">
        <f aca="false">FilterPk!B$15</f>
        <v>254636.614020626</v>
      </c>
      <c r="E2610" s="50" t="n">
        <f aca="false">FilterPk!C$15</f>
        <v>795.43</v>
      </c>
      <c r="F2610" s="50" t="n">
        <f aca="false">FilterPk!D$15</f>
        <v>39596.48</v>
      </c>
      <c r="G2610" s="50" t="n">
        <f aca="false">FilterPk!E$15</f>
        <v>26009.8</v>
      </c>
      <c r="H2610" s="50" t="n">
        <f aca="false">FilterPk!F$15</f>
        <v>8238.75</v>
      </c>
      <c r="I2610" s="50" t="n">
        <f aca="false">FilterPk!G$15</f>
        <v>0</v>
      </c>
      <c r="J2610" s="50" t="n">
        <f aca="false">FilterPk!H$15</f>
        <v>0</v>
      </c>
      <c r="K2610" s="50" t="n">
        <f aca="false">FilterPk!I$15</f>
        <v>0</v>
      </c>
      <c r="L2610" s="50" t="n">
        <f aca="false">FilterPk!J$15</f>
        <v>0</v>
      </c>
      <c r="M2610" s="50" t="n">
        <f aca="false">FilterPk!K$15</f>
        <v>0</v>
      </c>
      <c r="N2610" s="50" t="n">
        <f aca="false">FilterPk!L$15</f>
        <v>74640.46</v>
      </c>
      <c r="O2610" s="50" t="n">
        <f aca="false">FilterPk!M$15</f>
        <v>0</v>
      </c>
      <c r="P2610" s="50" t="n">
        <f aca="false">FilterPk!N$15</f>
        <v>0</v>
      </c>
      <c r="Q2610" s="51" t="n">
        <f aca="false">FilterPk!O$15</f>
        <v>74640.46</v>
      </c>
    </row>
    <row r="2611" customFormat="false" ht="12.75" hidden="false" customHeight="false" outlineLevel="0" collapsed="false">
      <c r="B2611" s="85" t="str">
        <f aca="false">FilterPk!A$16</f>
        <v>ST- MAIN</v>
      </c>
      <c r="C2611" s="13" t="n">
        <f aca="false">C2610+1</f>
        <v>2610</v>
      </c>
      <c r="D2611" s="50" t="n">
        <f aca="false">FilterPk!B$16</f>
        <v>694293.253349893</v>
      </c>
      <c r="E2611" s="50" t="n">
        <f aca="false">FilterPk!C$16</f>
        <v>-2349.61</v>
      </c>
      <c r="F2611" s="50" t="n">
        <f aca="false">FilterPk!D$16</f>
        <v>15903</v>
      </c>
      <c r="G2611" s="50" t="n">
        <f aca="false">FilterPk!E$16</f>
        <v>69359.47</v>
      </c>
      <c r="H2611" s="50" t="n">
        <f aca="false">FilterPk!F$16</f>
        <v>0</v>
      </c>
      <c r="I2611" s="50" t="n">
        <f aca="false">FilterPk!G$16</f>
        <v>0</v>
      </c>
      <c r="J2611" s="50" t="n">
        <f aca="false">FilterPk!H$16</f>
        <v>0</v>
      </c>
      <c r="K2611" s="50" t="n">
        <f aca="false">FilterPk!I$16</f>
        <v>0</v>
      </c>
      <c r="L2611" s="50" t="n">
        <f aca="false">FilterPk!J$16</f>
        <v>0</v>
      </c>
      <c r="M2611" s="50" t="n">
        <f aca="false">FilterPk!K$16</f>
        <v>0</v>
      </c>
      <c r="N2611" s="50" t="n">
        <f aca="false">FilterPk!L$16</f>
        <v>82912.86</v>
      </c>
      <c r="O2611" s="50" t="n">
        <f aca="false">FilterPk!M$16</f>
        <v>0</v>
      </c>
      <c r="P2611" s="50" t="n">
        <f aca="false">FilterPk!N$16</f>
        <v>0</v>
      </c>
      <c r="Q2611" s="51" t="n">
        <f aca="false">FilterPk!O$16</f>
        <v>82912.86</v>
      </c>
    </row>
    <row r="2612" customFormat="false" ht="12.75" hidden="false" customHeight="false" outlineLevel="0" collapsed="false">
      <c r="B2612" s="85" t="str">
        <f aca="false">FilterPk!A$17</f>
        <v>MW-ANALYST</v>
      </c>
      <c r="C2612" s="13" t="n">
        <f aca="false">C2611+1</f>
        <v>2611</v>
      </c>
      <c r="D2612" s="50" t="n">
        <f aca="false">FilterPk!B$17</f>
        <v>0</v>
      </c>
      <c r="E2612" s="50" t="n">
        <f aca="false">FilterPk!C$17</f>
        <v>6363.4</v>
      </c>
      <c r="F2612" s="50" t="n">
        <f aca="false">FilterPk!D$17</f>
        <v>15838.59</v>
      </c>
      <c r="G2612" s="50" t="n">
        <f aca="false">FilterPk!E$17</f>
        <v>0</v>
      </c>
      <c r="H2612" s="50" t="n">
        <f aca="false">FilterPk!F$17</f>
        <v>0</v>
      </c>
      <c r="I2612" s="50" t="n">
        <f aca="false">FilterPk!G$17</f>
        <v>0</v>
      </c>
      <c r="J2612" s="50" t="n">
        <f aca="false">FilterPk!H$17</f>
        <v>0</v>
      </c>
      <c r="K2612" s="50" t="n">
        <f aca="false">FilterPk!I$17</f>
        <v>0</v>
      </c>
      <c r="L2612" s="50" t="n">
        <f aca="false">FilterPk!J$17</f>
        <v>0</v>
      </c>
      <c r="M2612" s="50" t="n">
        <f aca="false">FilterPk!K$17</f>
        <v>0</v>
      </c>
      <c r="N2612" s="50" t="n">
        <f aca="false">FilterPk!L$17</f>
        <v>22201.99</v>
      </c>
      <c r="O2612" s="50" t="n">
        <f aca="false">FilterPk!M$17</f>
        <v>0</v>
      </c>
      <c r="P2612" s="50" t="n">
        <f aca="false">FilterPk!N$17</f>
        <v>0</v>
      </c>
      <c r="Q2612" s="51" t="n">
        <f aca="false">FilterPk!O$17</f>
        <v>22201.99</v>
      </c>
    </row>
    <row r="2613" customFormat="false" ht="12.75" hidden="false" customHeight="false" outlineLevel="0" collapsed="false">
      <c r="B2613" s="85" t="str">
        <f aca="false">FilterPk!A$18</f>
        <v>LT-NE</v>
      </c>
      <c r="C2613" s="13" t="n">
        <f aca="false">C2612+1</f>
        <v>2612</v>
      </c>
      <c r="D2613" s="50" t="n">
        <f aca="false">FilterPk!B$18</f>
        <v>6187311.37539291</v>
      </c>
      <c r="E2613" s="50" t="n">
        <f aca="false">FilterPk!C$18</f>
        <v>-37254.47</v>
      </c>
      <c r="F2613" s="50" t="n">
        <f aca="false">FilterPk!D$18</f>
        <v>2562.91</v>
      </c>
      <c r="G2613" s="50" t="n">
        <f aca="false">FilterPk!E$18</f>
        <v>-23211.32</v>
      </c>
      <c r="H2613" s="50" t="n">
        <f aca="false">FilterPk!F$18</f>
        <v>263627.18</v>
      </c>
      <c r="I2613" s="50" t="n">
        <f aca="false">FilterPk!G$18</f>
        <v>-59813.36</v>
      </c>
      <c r="J2613" s="50" t="n">
        <f aca="false">FilterPk!H$18</f>
        <v>155752.04</v>
      </c>
      <c r="K2613" s="50" t="n">
        <f aca="false">FilterPk!I$18</f>
        <v>121018.38</v>
      </c>
      <c r="L2613" s="50" t="n">
        <f aca="false">FilterPk!J$18</f>
        <v>-53378.32</v>
      </c>
      <c r="M2613" s="50" t="n">
        <f aca="false">FilterPk!K$18</f>
        <v>995570.8</v>
      </c>
      <c r="N2613" s="50" t="n">
        <f aca="false">FilterPk!L$18</f>
        <v>1364873.84</v>
      </c>
      <c r="O2613" s="50" t="n">
        <f aca="false">FilterPk!M$18</f>
        <v>1053007.86</v>
      </c>
      <c r="P2613" s="50" t="n">
        <f aca="false">FilterPk!N$18</f>
        <v>-2593897.5</v>
      </c>
      <c r="Q2613" s="51" t="n">
        <f aca="false">FilterPk!O$18</f>
        <v>-176015.800000001</v>
      </c>
    </row>
    <row r="2614" customFormat="false" ht="12.75" hidden="false" customHeight="false" outlineLevel="0" collapsed="false">
      <c r="B2614" s="85" t="str">
        <f aca="false">FilterPk!A$19</f>
        <v>LT-PJM</v>
      </c>
      <c r="C2614" s="13" t="n">
        <f aca="false">C2613+1</f>
        <v>2613</v>
      </c>
      <c r="D2614" s="50" t="n">
        <f aca="false">FilterPk!B$19</f>
        <v>1818236.42109565</v>
      </c>
      <c r="E2614" s="50" t="n">
        <f aca="false">FilterPk!C$19</f>
        <v>25453.61</v>
      </c>
      <c r="F2614" s="50" t="n">
        <f aca="false">FilterPk!D$19</f>
        <v>45536</v>
      </c>
      <c r="G2614" s="50" t="n">
        <f aca="false">FilterPk!E$19</f>
        <v>312117.59</v>
      </c>
      <c r="H2614" s="50" t="n">
        <f aca="false">FilterPk!F$19</f>
        <v>211118</v>
      </c>
      <c r="I2614" s="50" t="n">
        <f aca="false">FilterPk!G$19</f>
        <v>0</v>
      </c>
      <c r="J2614" s="50" t="n">
        <f aca="false">FilterPk!H$19</f>
        <v>24536.25</v>
      </c>
      <c r="K2614" s="50" t="n">
        <f aca="false">FilterPk!I$19</f>
        <v>-12662.37</v>
      </c>
      <c r="L2614" s="50" t="n">
        <f aca="false">FilterPk!J$19</f>
        <v>-30078</v>
      </c>
      <c r="M2614" s="50" t="n">
        <f aca="false">FilterPk!K$19</f>
        <v>243523.27</v>
      </c>
      <c r="N2614" s="50" t="n">
        <f aca="false">FilterPk!L$19</f>
        <v>819544.35</v>
      </c>
      <c r="O2614" s="50" t="n">
        <f aca="false">FilterPk!M$19</f>
        <v>125485.18</v>
      </c>
      <c r="P2614" s="50" t="n">
        <f aca="false">FilterPk!N$19</f>
        <v>177105.54</v>
      </c>
      <c r="Q2614" s="51" t="n">
        <f aca="false">FilterPk!O$19</f>
        <v>1122135.07</v>
      </c>
    </row>
    <row r="2615" customFormat="false" ht="12.75" hidden="false" customHeight="false" outlineLevel="0" collapsed="false">
      <c r="B2615" s="85" t="str">
        <f aca="false">FilterPk!A$20</f>
        <v>LT- NY</v>
      </c>
      <c r="C2615" s="13" t="n">
        <f aca="false">C2614+1</f>
        <v>2614</v>
      </c>
      <c r="D2615" s="50" t="n">
        <f aca="false">FilterPk!B$20</f>
        <v>0</v>
      </c>
      <c r="E2615" s="50" t="n">
        <f aca="false">FilterPk!C$20</f>
        <v>-15908.51</v>
      </c>
      <c r="F2615" s="50" t="n">
        <f aca="false">FilterPk!D$20</f>
        <v>63126.67</v>
      </c>
      <c r="G2615" s="50" t="n">
        <f aca="false">FilterPk!E$20</f>
        <v>-17376.91</v>
      </c>
      <c r="H2615" s="50" t="n">
        <f aca="false">FilterPk!F$20</f>
        <v>0</v>
      </c>
      <c r="I2615" s="50" t="n">
        <f aca="false">FilterPk!G$20</f>
        <v>0</v>
      </c>
      <c r="J2615" s="50" t="n">
        <f aca="false">FilterPk!H$20</f>
        <v>0</v>
      </c>
      <c r="K2615" s="50" t="n">
        <f aca="false">FilterPk!I$20</f>
        <v>0</v>
      </c>
      <c r="L2615" s="50" t="n">
        <f aca="false">FilterPk!J$20</f>
        <v>0</v>
      </c>
      <c r="M2615" s="50" t="n">
        <f aca="false">FilterPk!K$20</f>
        <v>146381.01</v>
      </c>
      <c r="N2615" s="50" t="n">
        <f aca="false">FilterPk!L$20</f>
        <v>176222.26</v>
      </c>
      <c r="O2615" s="50" t="n">
        <f aca="false">FilterPk!M$20</f>
        <v>281909.77</v>
      </c>
      <c r="P2615" s="50" t="n">
        <f aca="false">FilterPk!N$20</f>
        <v>-177475.64</v>
      </c>
      <c r="Q2615" s="51" t="n">
        <f aca="false">FilterPk!O$20</f>
        <v>280656.39</v>
      </c>
    </row>
    <row r="2616" customFormat="false" ht="12.75" hidden="false" customHeight="false" outlineLevel="0" collapsed="false">
      <c r="B2616" s="85" t="str">
        <f aca="false">FilterPk!A$21</f>
        <v>ST- PJM</v>
      </c>
      <c r="C2616" s="13" t="n">
        <f aca="false">C2615+1</f>
        <v>2615</v>
      </c>
      <c r="D2616" s="50" t="n">
        <f aca="false">FilterPk!B$21</f>
        <v>1243093.71447674</v>
      </c>
      <c r="E2616" s="50" t="n">
        <f aca="false">FilterPk!C$21</f>
        <v>-91155.75</v>
      </c>
      <c r="F2616" s="50" t="n">
        <f aca="false">FilterPk!D$21</f>
        <v>-47515.78</v>
      </c>
      <c r="G2616" s="50" t="n">
        <f aca="false">FilterPk!E$21</f>
        <v>0</v>
      </c>
      <c r="H2616" s="50" t="n">
        <f aca="false">FilterPk!F$21</f>
        <v>0</v>
      </c>
      <c r="I2616" s="50" t="n">
        <f aca="false">FilterPk!G$21</f>
        <v>0</v>
      </c>
      <c r="J2616" s="50" t="n">
        <f aca="false">FilterPk!H$21</f>
        <v>0</v>
      </c>
      <c r="K2616" s="50" t="n">
        <f aca="false">FilterPk!I$21</f>
        <v>0</v>
      </c>
      <c r="L2616" s="50" t="n">
        <f aca="false">FilterPk!J$21</f>
        <v>0</v>
      </c>
      <c r="M2616" s="50" t="n">
        <f aca="false">FilterPk!K$21</f>
        <v>0</v>
      </c>
      <c r="N2616" s="50" t="n">
        <f aca="false">FilterPk!L$21</f>
        <v>-138671.53</v>
      </c>
      <c r="O2616" s="50" t="n">
        <f aca="false">FilterPk!M$21</f>
        <v>0</v>
      </c>
      <c r="P2616" s="50" t="n">
        <f aca="false">FilterPk!N$21</f>
        <v>0</v>
      </c>
      <c r="Q2616" s="51" t="n">
        <f aca="false">FilterPk!O$21</f>
        <v>-138671.53</v>
      </c>
    </row>
    <row r="2617" customFormat="false" ht="12.75" hidden="false" customHeight="false" outlineLevel="0" collapsed="false">
      <c r="B2617" s="85" t="str">
        <f aca="false">FilterPk!A$22</f>
        <v>ST- NENG</v>
      </c>
      <c r="C2617" s="13" t="n">
        <f aca="false">C2616+1</f>
        <v>2616</v>
      </c>
      <c r="D2617" s="50" t="n">
        <f aca="false">FilterPk!B$22</f>
        <v>539719.375927685</v>
      </c>
      <c r="E2617" s="50" t="n">
        <f aca="false">FilterPk!C$22</f>
        <v>13161.19</v>
      </c>
      <c r="F2617" s="50" t="n">
        <f aca="false">FilterPk!D$22</f>
        <v>63418.82</v>
      </c>
      <c r="G2617" s="50" t="n">
        <f aca="false">FilterPk!E$22</f>
        <v>0</v>
      </c>
      <c r="H2617" s="50" t="n">
        <f aca="false">FilterPk!F$22</f>
        <v>0</v>
      </c>
      <c r="I2617" s="50" t="n">
        <f aca="false">FilterPk!G$22</f>
        <v>0</v>
      </c>
      <c r="J2617" s="50" t="n">
        <f aca="false">FilterPk!H$22</f>
        <v>0</v>
      </c>
      <c r="K2617" s="50" t="n">
        <f aca="false">FilterPk!I$22</f>
        <v>0</v>
      </c>
      <c r="L2617" s="50" t="n">
        <f aca="false">FilterPk!J$22</f>
        <v>0</v>
      </c>
      <c r="M2617" s="50" t="n">
        <f aca="false">FilterPk!K$22</f>
        <v>0</v>
      </c>
      <c r="N2617" s="50" t="n">
        <f aca="false">FilterPk!L$22</f>
        <v>76580.01</v>
      </c>
      <c r="O2617" s="50" t="n">
        <f aca="false">FilterPk!M$22</f>
        <v>0</v>
      </c>
      <c r="P2617" s="50" t="n">
        <f aca="false">FilterPk!N$22</f>
        <v>0</v>
      </c>
      <c r="Q2617" s="51" t="n">
        <f aca="false">FilterPk!O$22</f>
        <v>76580.01</v>
      </c>
    </row>
    <row r="2618" customFormat="false" ht="12.75" hidden="false" customHeight="false" outlineLevel="0" collapsed="false">
      <c r="B2618" s="85" t="str">
        <f aca="false">FilterPk!A$23</f>
        <v>ST- NY</v>
      </c>
      <c r="C2618" s="13" t="n">
        <f aca="false">C2617+1</f>
        <v>2617</v>
      </c>
      <c r="D2618" s="50" t="n">
        <f aca="false">FilterPk!B$23</f>
        <v>251437.188425373</v>
      </c>
      <c r="E2618" s="50" t="n">
        <f aca="false">FilterPk!C$23</f>
        <v>10362.2</v>
      </c>
      <c r="F2618" s="50" t="n">
        <f aca="false">FilterPk!D$23</f>
        <v>-15838.59</v>
      </c>
      <c r="G2618" s="50" t="n">
        <f aca="false">FilterPk!E$23</f>
        <v>17339.87</v>
      </c>
      <c r="H2618" s="50" t="n">
        <f aca="false">FilterPk!F$23</f>
        <v>0</v>
      </c>
      <c r="I2618" s="50" t="n">
        <f aca="false">FilterPk!G$23</f>
        <v>0</v>
      </c>
      <c r="J2618" s="50" t="n">
        <f aca="false">FilterPk!H$23</f>
        <v>0</v>
      </c>
      <c r="K2618" s="50" t="n">
        <f aca="false">FilterPk!I$23</f>
        <v>0</v>
      </c>
      <c r="L2618" s="50" t="n">
        <f aca="false">FilterPk!J$23</f>
        <v>0</v>
      </c>
      <c r="M2618" s="50" t="n">
        <f aca="false">FilterPk!K$23</f>
        <v>0</v>
      </c>
      <c r="N2618" s="50" t="n">
        <f aca="false">FilterPk!L$23</f>
        <v>11863.48</v>
      </c>
      <c r="O2618" s="50" t="n">
        <f aca="false">FilterPk!M$23</f>
        <v>0</v>
      </c>
      <c r="P2618" s="50" t="n">
        <f aca="false">FilterPk!N$23</f>
        <v>0</v>
      </c>
      <c r="Q2618" s="51" t="n">
        <f aca="false">FilterPk!O$23</f>
        <v>11863.48</v>
      </c>
    </row>
    <row r="2619" customFormat="false" ht="12.75" hidden="false" customHeight="false" outlineLevel="0" collapsed="false">
      <c r="B2619" s="85" t="str">
        <f aca="false">FilterPk!A$24</f>
        <v>NE- PHYS</v>
      </c>
      <c r="C2619" s="13" t="n">
        <f aca="false">C2618+1</f>
        <v>2618</v>
      </c>
      <c r="D2619" s="50" t="n">
        <f aca="false">FilterPk!B$24</f>
        <v>0</v>
      </c>
      <c r="E2619" s="50" t="n">
        <f aca="false">FilterPk!C$24</f>
        <v>0</v>
      </c>
      <c r="F2619" s="50" t="n">
        <f aca="false">FilterPk!D$24</f>
        <v>0</v>
      </c>
      <c r="G2619" s="50" t="n">
        <f aca="false">FilterPk!E$24</f>
        <v>0</v>
      </c>
      <c r="H2619" s="50" t="n">
        <f aca="false">FilterPk!F$24</f>
        <v>0</v>
      </c>
      <c r="I2619" s="50" t="n">
        <f aca="false">FilterPk!G$24</f>
        <v>0</v>
      </c>
      <c r="J2619" s="50" t="n">
        <f aca="false">FilterPk!H$24</f>
        <v>0</v>
      </c>
      <c r="K2619" s="50" t="n">
        <f aca="false">FilterPk!I$24</f>
        <v>0</v>
      </c>
      <c r="L2619" s="50" t="n">
        <f aca="false">FilterPk!J$24</f>
        <v>0</v>
      </c>
      <c r="M2619" s="50" t="n">
        <f aca="false">FilterPk!K$24</f>
        <v>0</v>
      </c>
      <c r="N2619" s="50" t="n">
        <f aca="false">FilterPk!L$24</f>
        <v>0</v>
      </c>
      <c r="O2619" s="50" t="n">
        <f aca="false">FilterPk!M$24</f>
        <v>0</v>
      </c>
      <c r="P2619" s="50" t="n">
        <f aca="false">FilterPk!N$24</f>
        <v>0</v>
      </c>
      <c r="Q2619" s="51" t="n">
        <f aca="false">FilterPk!O$24</f>
        <v>0</v>
      </c>
    </row>
    <row r="2620" customFormat="false" ht="12.75" hidden="false" customHeight="false" outlineLevel="0" collapsed="false">
      <c r="B2620" s="85" t="str">
        <f aca="false">FilterPk!A$25</f>
        <v>LT-Southeast</v>
      </c>
      <c r="C2620" s="13" t="n">
        <f aca="false">C2619+1</f>
        <v>2619</v>
      </c>
      <c r="D2620" s="50" t="n">
        <f aca="false">FilterPk!B$25</f>
        <v>11411200.8859117</v>
      </c>
      <c r="E2620" s="50" t="n">
        <f aca="false">FilterPk!C$25</f>
        <v>45860.27</v>
      </c>
      <c r="F2620" s="50" t="n">
        <f aca="false">FilterPk!D$25</f>
        <v>54109.47</v>
      </c>
      <c r="G2620" s="50" t="n">
        <f aca="false">FilterPk!E$25</f>
        <v>124540.18</v>
      </c>
      <c r="H2620" s="50" t="n">
        <f aca="false">FilterPk!F$25</f>
        <v>77068.78</v>
      </c>
      <c r="I2620" s="50" t="n">
        <f aca="false">FilterPk!G$25</f>
        <v>75414.58</v>
      </c>
      <c r="J2620" s="50" t="n">
        <f aca="false">FilterPk!H$25</f>
        <v>134077.64</v>
      </c>
      <c r="K2620" s="50" t="n">
        <f aca="false">FilterPk!I$25</f>
        <v>429786.05</v>
      </c>
      <c r="L2620" s="50" t="n">
        <f aca="false">FilterPk!J$25</f>
        <v>118391.18</v>
      </c>
      <c r="M2620" s="50" t="n">
        <f aca="false">FilterPk!K$25</f>
        <v>1083243.13</v>
      </c>
      <c r="N2620" s="50" t="n">
        <f aca="false">FilterPk!L$25</f>
        <v>2142491.28</v>
      </c>
      <c r="O2620" s="50" t="n">
        <f aca="false">FilterPk!M$25</f>
        <v>344226</v>
      </c>
      <c r="P2620" s="50" t="n">
        <f aca="false">FilterPk!N$25</f>
        <v>1221747.4</v>
      </c>
      <c r="Q2620" s="51" t="n">
        <f aca="false">FilterPk!O$25</f>
        <v>3708464.68</v>
      </c>
    </row>
    <row r="2621" customFormat="false" ht="12.75" hidden="false" customHeight="false" outlineLevel="0" collapsed="false">
      <c r="B2621" s="85" t="str">
        <f aca="false">FilterPk!A$26</f>
        <v>ST-SPP</v>
      </c>
      <c r="C2621" s="13" t="n">
        <f aca="false">C2620+1</f>
        <v>2620</v>
      </c>
      <c r="D2621" s="50" t="n">
        <f aca="false">FilterPk!B$26</f>
        <v>52202.8773549933</v>
      </c>
      <c r="E2621" s="50" t="n">
        <f aca="false">FilterPk!C$26</f>
        <v>3181.7</v>
      </c>
      <c r="F2621" s="50" t="n">
        <f aca="false">FilterPk!D$26</f>
        <v>0</v>
      </c>
      <c r="G2621" s="50" t="n">
        <f aca="false">FilterPk!E$26</f>
        <v>0</v>
      </c>
      <c r="H2621" s="50" t="n">
        <f aca="false">FilterPk!F$26</f>
        <v>0</v>
      </c>
      <c r="I2621" s="50" t="n">
        <f aca="false">FilterPk!G$26</f>
        <v>0</v>
      </c>
      <c r="J2621" s="50" t="n">
        <f aca="false">FilterPk!H$26</f>
        <v>0</v>
      </c>
      <c r="K2621" s="50" t="n">
        <f aca="false">FilterPk!I$26</f>
        <v>0</v>
      </c>
      <c r="L2621" s="50" t="n">
        <f aca="false">FilterPk!J$26</f>
        <v>0</v>
      </c>
      <c r="M2621" s="50" t="n">
        <f aca="false">FilterPk!K$26</f>
        <v>0</v>
      </c>
      <c r="N2621" s="50" t="n">
        <f aca="false">FilterPk!L$26</f>
        <v>3181.7</v>
      </c>
      <c r="O2621" s="50" t="n">
        <f aca="false">FilterPk!M$26</f>
        <v>0</v>
      </c>
      <c r="P2621" s="50" t="n">
        <f aca="false">FilterPk!N$26</f>
        <v>0</v>
      </c>
      <c r="Q2621" s="51" t="n">
        <f aca="false">FilterPk!O$26</f>
        <v>3181.7</v>
      </c>
    </row>
    <row r="2622" customFormat="false" ht="12.75" hidden="false" customHeight="false" outlineLevel="0" collapsed="false">
      <c r="B2622" s="85" t="str">
        <f aca="false">FilterPk!A$27</f>
        <v>ST-SERC</v>
      </c>
      <c r="C2622" s="13" t="n">
        <f aca="false">C2621+1</f>
        <v>2621</v>
      </c>
      <c r="D2622" s="50" t="n">
        <f aca="false">FilterPk!B$27</f>
        <v>686881.973218232</v>
      </c>
      <c r="E2622" s="50" t="n">
        <f aca="false">FilterPk!C$27</f>
        <v>-12726.81</v>
      </c>
      <c r="F2622" s="50" t="n">
        <f aca="false">FilterPk!D$27</f>
        <v>-31677.19</v>
      </c>
      <c r="G2622" s="50" t="n">
        <f aca="false">FilterPk!E$27</f>
        <v>138718.93</v>
      </c>
      <c r="H2622" s="50" t="n">
        <f aca="false">FilterPk!F$27</f>
        <v>0</v>
      </c>
      <c r="I2622" s="50" t="n">
        <f aca="false">FilterPk!G$27</f>
        <v>0</v>
      </c>
      <c r="J2622" s="50" t="n">
        <f aca="false">FilterPk!H$27</f>
        <v>0</v>
      </c>
      <c r="K2622" s="50" t="n">
        <f aca="false">FilterPk!I$27</f>
        <v>0</v>
      </c>
      <c r="L2622" s="50" t="n">
        <f aca="false">FilterPk!J$27</f>
        <v>0</v>
      </c>
      <c r="M2622" s="50" t="n">
        <f aca="false">FilterPk!K$27</f>
        <v>0</v>
      </c>
      <c r="N2622" s="50" t="n">
        <f aca="false">FilterPk!L$27</f>
        <v>94314.93</v>
      </c>
      <c r="O2622" s="50" t="n">
        <f aca="false">FilterPk!M$27</f>
        <v>0</v>
      </c>
      <c r="P2622" s="50" t="n">
        <f aca="false">FilterPk!N$27</f>
        <v>0</v>
      </c>
      <c r="Q2622" s="51" t="n">
        <f aca="false">FilterPk!O$27</f>
        <v>94314.93</v>
      </c>
    </row>
    <row r="2623" customFormat="false" ht="12.75" hidden="false" customHeight="false" outlineLevel="0" collapsed="false">
      <c r="B2623" s="85" t="str">
        <f aca="false">FilterPk!A$28</f>
        <v>LT- Texas</v>
      </c>
      <c r="C2623" s="13" t="n">
        <f aca="false">C2622+1</f>
        <v>2622</v>
      </c>
      <c r="D2623" s="50" t="n">
        <f aca="false">FilterPk!B$28</f>
        <v>3826684.70313045</v>
      </c>
      <c r="E2623" s="50" t="n">
        <f aca="false">FilterPk!C$28</f>
        <v>-6382.69</v>
      </c>
      <c r="F2623" s="50" t="n">
        <f aca="false">FilterPk!D$28</f>
        <v>71634.81</v>
      </c>
      <c r="G2623" s="50" t="n">
        <f aca="false">FilterPk!E$28</f>
        <v>28710.67</v>
      </c>
      <c r="H2623" s="50" t="n">
        <f aca="false">FilterPk!F$28</f>
        <v>106726.26</v>
      </c>
      <c r="I2623" s="50" t="n">
        <f aca="false">FilterPk!G$28</f>
        <v>68401.15</v>
      </c>
      <c r="J2623" s="50" t="n">
        <f aca="false">FilterPk!H$28</f>
        <v>107963.61</v>
      </c>
      <c r="K2623" s="50" t="n">
        <f aca="false">FilterPk!I$28</f>
        <v>204731.1</v>
      </c>
      <c r="L2623" s="50" t="n">
        <f aca="false">FilterPk!J$28</f>
        <v>63773.36</v>
      </c>
      <c r="M2623" s="50" t="n">
        <f aca="false">FilterPk!K$28</f>
        <v>194039.66</v>
      </c>
      <c r="N2623" s="50" t="n">
        <f aca="false">FilterPk!L$28</f>
        <v>839597.93</v>
      </c>
      <c r="O2623" s="50" t="n">
        <f aca="false">FilterPk!M$28</f>
        <v>673610.11</v>
      </c>
      <c r="P2623" s="50" t="n">
        <f aca="false">FilterPk!N$28</f>
        <v>107208.74</v>
      </c>
      <c r="Q2623" s="51" t="n">
        <f aca="false">FilterPk!O$28</f>
        <v>1620416.78</v>
      </c>
    </row>
    <row r="2624" customFormat="false" ht="12.75" hidden="false" customHeight="false" outlineLevel="0" collapsed="false">
      <c r="B2624" s="85" t="str">
        <f aca="false">FilterPk!A$29</f>
        <v>St- Texas</v>
      </c>
      <c r="C2624" s="13" t="n">
        <f aca="false">C2623+1</f>
        <v>2623</v>
      </c>
      <c r="D2624" s="50" t="n">
        <f aca="false">FilterPk!B$29</f>
        <v>445563.239343252</v>
      </c>
      <c r="E2624" s="50" t="n">
        <f aca="false">FilterPk!C$29</f>
        <v>30194</v>
      </c>
      <c r="F2624" s="50" t="n">
        <f aca="false">FilterPk!D$29</f>
        <v>31677.19</v>
      </c>
      <c r="G2624" s="50" t="n">
        <f aca="false">FilterPk!E$29</f>
        <v>0</v>
      </c>
      <c r="H2624" s="50" t="n">
        <f aca="false">FilterPk!F$29</f>
        <v>0</v>
      </c>
      <c r="I2624" s="50" t="n">
        <f aca="false">FilterPk!G$29</f>
        <v>0</v>
      </c>
      <c r="J2624" s="50" t="n">
        <f aca="false">FilterPk!H$29</f>
        <v>0</v>
      </c>
      <c r="K2624" s="50" t="n">
        <f aca="false">FilterPk!I$29</f>
        <v>0</v>
      </c>
      <c r="L2624" s="50" t="n">
        <f aca="false">FilterPk!J$29</f>
        <v>0</v>
      </c>
      <c r="M2624" s="50" t="n">
        <f aca="false">FilterPk!K$29</f>
        <v>0</v>
      </c>
      <c r="N2624" s="50" t="n">
        <f aca="false">FilterPk!L$29</f>
        <v>61871.19</v>
      </c>
      <c r="O2624" s="50" t="n">
        <f aca="false">FilterPk!M$29</f>
        <v>0</v>
      </c>
      <c r="P2624" s="50" t="n">
        <f aca="false">FilterPk!N$29</f>
        <v>0</v>
      </c>
      <c r="Q2624" s="51" t="n">
        <f aca="false">FilterPk!O$29</f>
        <v>61871.19</v>
      </c>
    </row>
    <row r="2625" customFormat="false" ht="12.75" hidden="false" customHeight="false" outlineLevel="0" collapsed="false">
      <c r="B2625" s="85"/>
      <c r="C2625" s="13" t="n">
        <f aca="false">C2624+1</f>
        <v>2624</v>
      </c>
      <c r="D2625" s="50"/>
      <c r="E2625" s="50"/>
      <c r="F2625" s="50"/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1"/>
    </row>
    <row r="2626" customFormat="false" ht="12.75" hidden="false" customHeight="false" outlineLevel="0" collapsed="false">
      <c r="B2626" s="85" t="str">
        <f aca="false">FilterPk!A$32</f>
        <v>Gas positions</v>
      </c>
      <c r="C2626" s="13" t="n">
        <f aca="false">C2625+1</f>
        <v>2625</v>
      </c>
      <c r="D2626" s="50" t="s">
        <v>4</v>
      </c>
      <c r="E2626" s="50"/>
      <c r="F2626" s="50"/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1"/>
    </row>
    <row r="2627" customFormat="false" ht="12.75" hidden="false" customHeight="false" outlineLevel="0" collapsed="false">
      <c r="B2627" s="85" t="str">
        <f aca="false">FilterPk!A$33</f>
        <v>Kevin Presto</v>
      </c>
      <c r="C2627" s="13" t="n">
        <f aca="false">C2626+1</f>
        <v>2626</v>
      </c>
      <c r="D2627" s="50" t="n">
        <f aca="false">FilterPk!B$33</f>
        <v>0</v>
      </c>
      <c r="E2627" s="50" t="n">
        <f aca="false">FilterPk!C$33</f>
        <v>0</v>
      </c>
      <c r="F2627" s="50" t="n">
        <f aca="false">FilterPk!D$33</f>
        <v>0</v>
      </c>
      <c r="G2627" s="50" t="n">
        <f aca="false">FilterPk!E$33</f>
        <v>0</v>
      </c>
      <c r="H2627" s="50" t="n">
        <f aca="false">FilterPk!F$33</f>
        <v>148.212616</v>
      </c>
      <c r="I2627" s="50" t="n">
        <f aca="false">FilterPk!G$33</f>
        <v>152.45636</v>
      </c>
      <c r="J2627" s="50" t="n">
        <f aca="false">FilterPk!H$33</f>
        <v>146.860915</v>
      </c>
      <c r="K2627" s="50" t="n">
        <f aca="false">FilterPk!I$33</f>
        <v>301.509361</v>
      </c>
      <c r="L2627" s="50" t="n">
        <f aca="false">FilterPk!J$33</f>
        <v>144.921279</v>
      </c>
      <c r="M2627" s="50" t="n">
        <f aca="false">FilterPk!K$33</f>
        <v>149.116289</v>
      </c>
      <c r="N2627" s="50" t="n">
        <f aca="false">FilterPk!L$33</f>
        <v>1043.07682</v>
      </c>
      <c r="O2627" s="50" t="n">
        <f aca="false">FilterPk!M$33</f>
        <v>0</v>
      </c>
      <c r="P2627" s="50" t="n">
        <f aca="false">FilterPk!N$33</f>
        <v>0</v>
      </c>
      <c r="Q2627" s="51" t="n">
        <f aca="false">FilterPk!O$33</f>
        <v>1043.07682</v>
      </c>
    </row>
    <row r="2628" customFormat="false" ht="12.75" hidden="false" customHeight="false" outlineLevel="0" collapsed="false">
      <c r="B2628" s="85" t="str">
        <f aca="false">FilterPk!A$34</f>
        <v>Fletcher Sturm</v>
      </c>
      <c r="C2628" s="13" t="n">
        <f aca="false">C2627+1</f>
        <v>2627</v>
      </c>
      <c r="D2628" s="50" t="n">
        <f aca="false">FilterPk!B$34</f>
        <v>0</v>
      </c>
      <c r="E2628" s="50" t="n">
        <f aca="false">FilterPk!C$34</f>
        <v>0</v>
      </c>
      <c r="F2628" s="50" t="n">
        <f aca="false">FilterPk!D$34</f>
        <v>10.382539</v>
      </c>
      <c r="G2628" s="50" t="n">
        <f aca="false">FilterPk!E$34</f>
        <v>-372.732218</v>
      </c>
      <c r="H2628" s="50" t="n">
        <f aca="false">FilterPk!F$34</f>
        <v>-18.430041</v>
      </c>
      <c r="I2628" s="50" t="n">
        <f aca="false">FilterPk!G$34</f>
        <v>-7.519049</v>
      </c>
      <c r="J2628" s="50" t="n">
        <f aca="false">FilterPk!H$34</f>
        <v>7.209206</v>
      </c>
      <c r="K2628" s="50" t="n">
        <f aca="false">FilterPk!I$34</f>
        <v>16.283645</v>
      </c>
      <c r="L2628" s="50" t="n">
        <f aca="false">FilterPk!J$34</f>
        <v>-0.622678</v>
      </c>
      <c r="M2628" s="50" t="n">
        <f aca="false">FilterPk!K$34</f>
        <v>48.787102</v>
      </c>
      <c r="N2628" s="50" t="n">
        <f aca="false">FilterPk!L$34</f>
        <v>-316.641494</v>
      </c>
      <c r="O2628" s="50" t="n">
        <f aca="false">FilterPk!M$34</f>
        <v>137.057149</v>
      </c>
      <c r="P2628" s="50" t="n">
        <f aca="false">FilterPk!N$34</f>
        <v>0</v>
      </c>
      <c r="Q2628" s="51" t="n">
        <f aca="false">FilterPk!O$34</f>
        <v>-179.584345</v>
      </c>
    </row>
    <row r="2629" customFormat="false" ht="12.75" hidden="false" customHeight="false" outlineLevel="0" collapsed="false">
      <c r="B2629" s="85" t="str">
        <f aca="false">FilterPk!A$35</f>
        <v>Doug Gilbert-Smith</v>
      </c>
      <c r="C2629" s="13" t="n">
        <f aca="false">C2628+1</f>
        <v>2628</v>
      </c>
      <c r="D2629" s="50" t="n">
        <f aca="false">FilterPk!B$35</f>
        <v>0</v>
      </c>
      <c r="E2629" s="50" t="n">
        <f aca="false">FilterPk!C$35</f>
        <v>0</v>
      </c>
      <c r="F2629" s="50" t="n">
        <f aca="false">FilterPk!D$35</f>
        <v>-34.907</v>
      </c>
      <c r="G2629" s="50" t="n">
        <f aca="false">FilterPk!E$35</f>
        <v>38.473605</v>
      </c>
      <c r="H2629" s="50" t="n">
        <f aca="false">FilterPk!F$35</f>
        <v>-29.642523</v>
      </c>
      <c r="I2629" s="50" t="n">
        <f aca="false">FilterPk!G$35</f>
        <v>30.491272</v>
      </c>
      <c r="J2629" s="50" t="n">
        <f aca="false">FilterPk!H$35</f>
        <v>0</v>
      </c>
      <c r="K2629" s="50" t="n">
        <f aca="false">FilterPk!I$35</f>
        <v>90.452808</v>
      </c>
      <c r="L2629" s="50" t="n">
        <f aca="false">FilterPk!J$35</f>
        <v>0</v>
      </c>
      <c r="M2629" s="50" t="n">
        <f aca="false">FilterPk!K$35</f>
        <v>14.574853</v>
      </c>
      <c r="N2629" s="50" t="n">
        <f aca="false">FilterPk!L$35</f>
        <v>109.443015</v>
      </c>
      <c r="O2629" s="50" t="n">
        <f aca="false">FilterPk!M$35</f>
        <v>94.93307</v>
      </c>
      <c r="P2629" s="50" t="n">
        <f aca="false">FilterPk!N$35</f>
        <v>-157.516125</v>
      </c>
      <c r="Q2629" s="51" t="n">
        <f aca="false">FilterPk!O$35</f>
        <v>46.85996</v>
      </c>
    </row>
    <row r="2630" customFormat="false" ht="12.75" hidden="false" customHeight="false" outlineLevel="0" collapsed="false">
      <c r="B2630" s="85" t="str">
        <f aca="false">FilterPk!A$36</f>
        <v>Rogers Herndon</v>
      </c>
      <c r="C2630" s="13" t="n">
        <f aca="false">C2629+1</f>
        <v>2629</v>
      </c>
      <c r="D2630" s="50" t="n">
        <f aca="false">FilterPk!B$36</f>
        <v>0</v>
      </c>
      <c r="E2630" s="50" t="n">
        <f aca="false">FilterPk!C$36</f>
        <v>0</v>
      </c>
      <c r="F2630" s="50" t="n">
        <f aca="false">FilterPk!D$36</f>
        <v>-16.269581</v>
      </c>
      <c r="G2630" s="50" t="n">
        <f aca="false">FilterPk!E$36</f>
        <v>-36.150495</v>
      </c>
      <c r="H2630" s="50" t="n">
        <f aca="false">FilterPk!F$36</f>
        <v>-105.080472</v>
      </c>
      <c r="I2630" s="50" t="n">
        <f aca="false">FilterPk!G$36</f>
        <v>-21.496839</v>
      </c>
      <c r="J2630" s="50" t="n">
        <f aca="false">FilterPk!H$36</f>
        <v>76.011979</v>
      </c>
      <c r="K2630" s="50" t="n">
        <f aca="false">FilterPk!I$36</f>
        <v>315.376651</v>
      </c>
      <c r="L2630" s="50" t="n">
        <f aca="false">FilterPk!J$36</f>
        <v>0.622678</v>
      </c>
      <c r="M2630" s="50" t="n">
        <f aca="false">FilterPk!K$36</f>
        <v>131.855286</v>
      </c>
      <c r="N2630" s="50" t="n">
        <f aca="false">FilterPk!L$36</f>
        <v>344.869207</v>
      </c>
      <c r="O2630" s="50" t="n">
        <f aca="false">FilterPk!M$36</f>
        <v>500.495437</v>
      </c>
      <c r="P2630" s="50" t="n">
        <f aca="false">FilterPk!N$36</f>
        <v>0</v>
      </c>
      <c r="Q2630" s="51" t="n">
        <f aca="false">FilterPk!O$36</f>
        <v>845.364644</v>
      </c>
    </row>
    <row r="2631" customFormat="false" ht="12.75" hidden="false" customHeight="false" outlineLevel="0" collapsed="false">
      <c r="B2631" s="85" t="str">
        <f aca="false">FilterPk!A$37</f>
        <v>Dana Davis</v>
      </c>
      <c r="C2631" s="13" t="n">
        <f aca="false">C2630+1</f>
        <v>2630</v>
      </c>
      <c r="D2631" s="50" t="n">
        <f aca="false">FilterPk!B$37</f>
        <v>0</v>
      </c>
      <c r="E2631" s="50" t="n">
        <f aca="false">FilterPk!C$37</f>
        <v>0</v>
      </c>
      <c r="F2631" s="50" t="n">
        <f aca="false">FilterPk!D$37</f>
        <v>4.986714</v>
      </c>
      <c r="G2631" s="50" t="n">
        <f aca="false">FilterPk!E$37</f>
        <v>-10.425106</v>
      </c>
      <c r="H2631" s="50" t="n">
        <f aca="false">FilterPk!F$37</f>
        <v>34.582944</v>
      </c>
      <c r="I2631" s="50" t="n">
        <f aca="false">FilterPk!G$37</f>
        <v>31.966656</v>
      </c>
      <c r="J2631" s="50" t="n">
        <f aca="false">FilterPk!H$37</f>
        <v>34.267547</v>
      </c>
      <c r="K2631" s="50" t="n">
        <f aca="false">FilterPk!I$37</f>
        <v>70.027981</v>
      </c>
      <c r="L2631" s="50" t="n">
        <f aca="false">FilterPk!J$37</f>
        <v>33.814965</v>
      </c>
      <c r="M2631" s="50" t="n">
        <f aca="false">FilterPk!K$37</f>
        <v>44.191074</v>
      </c>
      <c r="N2631" s="50" t="n">
        <f aca="false">FilterPk!L$37</f>
        <v>243.412775</v>
      </c>
      <c r="O2631" s="50" t="n">
        <f aca="false">FilterPk!M$37</f>
        <v>27.55263</v>
      </c>
      <c r="P2631" s="50" t="n">
        <f aca="false">FilterPk!N$37</f>
        <v>0</v>
      </c>
      <c r="Q2631" s="51" t="n">
        <f aca="false">FilterPk!O$37</f>
        <v>270.965405</v>
      </c>
    </row>
    <row r="2632" customFormat="false" ht="12.75" hidden="false" customHeight="false" outlineLevel="0" collapsed="false">
      <c r="B2632" s="85" t="str">
        <f aca="false">FilterPk!A$38</f>
        <v>Tom May</v>
      </c>
      <c r="C2632" s="13" t="n">
        <f aca="false">C2631+1</f>
        <v>2631</v>
      </c>
      <c r="D2632" s="50" t="n">
        <f aca="false">FilterPk!B$38</f>
        <v>0</v>
      </c>
      <c r="E2632" s="50" t="n">
        <f aca="false">FilterPk!C$38</f>
        <v>0</v>
      </c>
      <c r="F2632" s="50" t="n">
        <f aca="false">FilterPk!D$38</f>
        <v>0</v>
      </c>
      <c r="G2632" s="50" t="n">
        <f aca="false">FilterPk!E$38</f>
        <v>0</v>
      </c>
      <c r="H2632" s="50" t="n">
        <f aca="false">FilterPk!F$38</f>
        <v>0</v>
      </c>
      <c r="I2632" s="50" t="n">
        <f aca="false">FilterPk!G$38</f>
        <v>0</v>
      </c>
      <c r="J2632" s="50" t="n">
        <f aca="false">FilterPk!H$38</f>
        <v>0</v>
      </c>
      <c r="K2632" s="50" t="n">
        <f aca="false">FilterPk!I$38</f>
        <v>0</v>
      </c>
      <c r="L2632" s="50" t="n">
        <f aca="false">FilterPk!J$38</f>
        <v>0</v>
      </c>
      <c r="M2632" s="50" t="n">
        <f aca="false">FilterPk!K$38</f>
        <v>0</v>
      </c>
      <c r="N2632" s="50" t="n">
        <f aca="false">FilterPk!L$38</f>
        <v>0</v>
      </c>
      <c r="O2632" s="50" t="n">
        <f aca="false">FilterPk!M$38</f>
        <v>0</v>
      </c>
      <c r="P2632" s="50" t="n">
        <f aca="false">FilterPk!N$38</f>
        <v>0</v>
      </c>
      <c r="Q2632" s="51" t="n">
        <f aca="false">FilterPk!O$38</f>
        <v>0</v>
      </c>
    </row>
    <row r="2633" customFormat="false" ht="12.75" hidden="false" customHeight="false" outlineLevel="0" collapsed="false">
      <c r="B2633" s="85" t="str">
        <f aca="false">FilterPk!A$39</f>
        <v>Clint Dean</v>
      </c>
      <c r="C2633" s="13" t="n">
        <f aca="false">C2632+1</f>
        <v>2632</v>
      </c>
      <c r="D2633" s="50" t="n">
        <f aca="false">FilterPk!B$39</f>
        <v>0</v>
      </c>
      <c r="E2633" s="50" t="n">
        <f aca="false">FilterPk!C$39</f>
        <v>0</v>
      </c>
      <c r="F2633" s="50" t="n">
        <f aca="false">FilterPk!D$39</f>
        <v>-27.9256</v>
      </c>
      <c r="G2633" s="50" t="n">
        <f aca="false">FilterPk!E$39</f>
        <v>0</v>
      </c>
      <c r="H2633" s="50" t="n">
        <f aca="false">FilterPk!F$39</f>
        <v>0</v>
      </c>
      <c r="I2633" s="50" t="n">
        <f aca="false">FilterPk!G$39</f>
        <v>0</v>
      </c>
      <c r="J2633" s="50" t="n">
        <f aca="false">FilterPk!H$39</f>
        <v>0</v>
      </c>
      <c r="K2633" s="50" t="n">
        <f aca="false">FilterPk!I$39</f>
        <v>0</v>
      </c>
      <c r="L2633" s="50" t="n">
        <f aca="false">FilterPk!J$39</f>
        <v>0</v>
      </c>
      <c r="M2633" s="50" t="n">
        <f aca="false">FilterPk!K$39</f>
        <v>0</v>
      </c>
      <c r="N2633" s="50" t="n">
        <f aca="false">FilterPk!L$39</f>
        <v>-27.9256</v>
      </c>
      <c r="O2633" s="50" t="n">
        <f aca="false">FilterPk!M$39</f>
        <v>0</v>
      </c>
      <c r="P2633" s="50" t="n">
        <f aca="false">FilterPk!N$39</f>
        <v>0</v>
      </c>
      <c r="Q2633" s="51" t="n">
        <f aca="false">FilterPk!O$39</f>
        <v>-27.9256</v>
      </c>
    </row>
    <row r="2634" customFormat="false" ht="12.75" hidden="false" customHeight="false" outlineLevel="0" collapsed="false">
      <c r="B2634" s="85" t="str">
        <f aca="false">FilterPk!A$40</f>
        <v>Rob Benson</v>
      </c>
      <c r="C2634" s="13" t="n">
        <f aca="false">C2633+1</f>
        <v>2633</v>
      </c>
      <c r="D2634" s="50" t="n">
        <f aca="false">FilterPk!B$40</f>
        <v>0</v>
      </c>
      <c r="E2634" s="50" t="n">
        <f aca="false">FilterPk!C$40</f>
        <v>0</v>
      </c>
      <c r="F2634" s="50" t="n">
        <f aca="false">FilterPk!D$40</f>
        <v>0</v>
      </c>
      <c r="G2634" s="50" t="n">
        <f aca="false">FilterPk!E$40</f>
        <v>-76.947211</v>
      </c>
      <c r="H2634" s="50" t="n">
        <f aca="false">FilterPk!F$40</f>
        <v>0</v>
      </c>
      <c r="I2634" s="50" t="n">
        <f aca="false">FilterPk!G$40</f>
        <v>0</v>
      </c>
      <c r="J2634" s="50" t="n">
        <f aca="false">FilterPk!H$40</f>
        <v>0</v>
      </c>
      <c r="K2634" s="50" t="n">
        <f aca="false">FilterPk!I$40</f>
        <v>0</v>
      </c>
      <c r="L2634" s="50" t="n">
        <f aca="false">FilterPk!J$40</f>
        <v>0</v>
      </c>
      <c r="M2634" s="50" t="n">
        <f aca="false">FilterPk!K$40</f>
        <v>0</v>
      </c>
      <c r="N2634" s="50" t="n">
        <f aca="false">FilterPk!L$40</f>
        <v>-76.947211</v>
      </c>
      <c r="O2634" s="50" t="n">
        <f aca="false">FilterPk!M$40</f>
        <v>0</v>
      </c>
      <c r="P2634" s="50" t="n">
        <f aca="false">FilterPk!N$40</f>
        <v>0</v>
      </c>
      <c r="Q2634" s="51" t="n">
        <f aca="false">FilterPk!O$40</f>
        <v>-76.947211</v>
      </c>
    </row>
    <row r="2635" customFormat="false" ht="12.75" hidden="false" customHeight="false" outlineLevel="0" collapsed="false">
      <c r="B2635" s="85" t="str">
        <f aca="false">FilterPk!A$41</f>
        <v>Matt Lorenz</v>
      </c>
      <c r="C2635" s="13" t="n">
        <f aca="false">C2634+1</f>
        <v>2634</v>
      </c>
      <c r="D2635" s="50" t="n">
        <f aca="false">FilterPk!B$41</f>
        <v>0</v>
      </c>
      <c r="E2635" s="50" t="n">
        <f aca="false">FilterPk!C$41</f>
        <v>0</v>
      </c>
      <c r="F2635" s="50" t="n">
        <f aca="false">FilterPk!D$41</f>
        <v>0</v>
      </c>
      <c r="G2635" s="50" t="n">
        <f aca="false">FilterPk!E$41</f>
        <v>0</v>
      </c>
      <c r="H2635" s="50" t="n">
        <f aca="false">FilterPk!F$41</f>
        <v>0</v>
      </c>
      <c r="I2635" s="50" t="n">
        <f aca="false">FilterPk!G$41</f>
        <v>0</v>
      </c>
      <c r="J2635" s="50" t="n">
        <f aca="false">FilterPk!H$41</f>
        <v>0</v>
      </c>
      <c r="K2635" s="50" t="n">
        <f aca="false">FilterPk!I$41</f>
        <v>0</v>
      </c>
      <c r="L2635" s="50" t="n">
        <f aca="false">FilterPk!J$41</f>
        <v>0</v>
      </c>
      <c r="M2635" s="50" t="n">
        <f aca="false">FilterPk!K$41</f>
        <v>0</v>
      </c>
      <c r="N2635" s="50" t="n">
        <f aca="false">FilterPk!L$41</f>
        <v>0</v>
      </c>
      <c r="O2635" s="50" t="n">
        <f aca="false">FilterPk!M$41</f>
        <v>0</v>
      </c>
      <c r="P2635" s="50" t="n">
        <f aca="false">FilterPk!N$41</f>
        <v>0</v>
      </c>
      <c r="Q2635" s="51" t="n">
        <f aca="false">FilterPk!O$41</f>
        <v>0</v>
      </c>
    </row>
    <row r="2636" customFormat="false" ht="12.75" hidden="false" customHeight="false" outlineLevel="0" collapsed="false">
      <c r="B2636" s="85" t="str">
        <f aca="false">FilterPk!A$42</f>
        <v>John Forney</v>
      </c>
      <c r="C2636" s="13" t="n">
        <f aca="false">C2635+1</f>
        <v>2635</v>
      </c>
      <c r="D2636" s="50" t="n">
        <f aca="false">FilterPk!B$42</f>
        <v>0</v>
      </c>
      <c r="E2636" s="50" t="n">
        <f aca="false">FilterPk!C$42</f>
        <v>0</v>
      </c>
      <c r="F2636" s="50" t="n">
        <f aca="false">FilterPk!D$42</f>
        <v>0</v>
      </c>
      <c r="G2636" s="50" t="n">
        <f aca="false">FilterPk!E$42</f>
        <v>0</v>
      </c>
      <c r="H2636" s="50" t="n">
        <f aca="false">FilterPk!F$42</f>
        <v>0</v>
      </c>
      <c r="I2636" s="50" t="n">
        <f aca="false">FilterPk!G$42</f>
        <v>0</v>
      </c>
      <c r="J2636" s="50" t="n">
        <f aca="false">FilterPk!H$42</f>
        <v>0</v>
      </c>
      <c r="K2636" s="50" t="n">
        <f aca="false">FilterPk!I$42</f>
        <v>0</v>
      </c>
      <c r="L2636" s="50" t="n">
        <f aca="false">FilterPk!J$42</f>
        <v>0</v>
      </c>
      <c r="M2636" s="50" t="n">
        <f aca="false">FilterPk!K$42</f>
        <v>0</v>
      </c>
      <c r="N2636" s="50" t="n">
        <f aca="false">FilterPk!L$42</f>
        <v>0</v>
      </c>
      <c r="O2636" s="50" t="n">
        <f aca="false">FilterPk!M$42</f>
        <v>0</v>
      </c>
      <c r="P2636" s="50" t="n">
        <f aca="false">FilterPk!N$42</f>
        <v>0</v>
      </c>
      <c r="Q2636" s="51" t="n">
        <f aca="false">FilterPk!O$42</f>
        <v>0</v>
      </c>
    </row>
    <row r="2637" customFormat="false" ht="12.75" hidden="false" customHeight="false" outlineLevel="0" collapsed="false">
      <c r="B2637" s="85" t="str">
        <f aca="false">FilterPk!A$43</f>
        <v>Mike Carson</v>
      </c>
      <c r="C2637" s="13" t="n">
        <f aca="false">C2636+1</f>
        <v>2636</v>
      </c>
      <c r="D2637" s="50" t="n">
        <f aca="false">FilterPk!B$43</f>
        <v>0</v>
      </c>
      <c r="E2637" s="50" t="n">
        <f aca="false">FilterPk!C$43</f>
        <v>0</v>
      </c>
      <c r="F2637" s="50" t="n">
        <f aca="false">FilterPk!D$43</f>
        <v>0</v>
      </c>
      <c r="G2637" s="50" t="n">
        <f aca="false">FilterPk!E$43</f>
        <v>0</v>
      </c>
      <c r="H2637" s="50" t="n">
        <f aca="false">FilterPk!F$43</f>
        <v>0</v>
      </c>
      <c r="I2637" s="50" t="n">
        <f aca="false">FilterPk!G$43</f>
        <v>0</v>
      </c>
      <c r="J2637" s="50" t="n">
        <f aca="false">FilterPk!H$43</f>
        <v>0</v>
      </c>
      <c r="K2637" s="50" t="n">
        <f aca="false">FilterPk!I$43</f>
        <v>0</v>
      </c>
      <c r="L2637" s="50" t="n">
        <f aca="false">FilterPk!J$43</f>
        <v>0</v>
      </c>
      <c r="M2637" s="50" t="n">
        <f aca="false">FilterPk!K$43</f>
        <v>0</v>
      </c>
      <c r="N2637" s="50" t="n">
        <f aca="false">FilterPk!L$43</f>
        <v>0</v>
      </c>
      <c r="O2637" s="50" t="n">
        <f aca="false">FilterPk!M$43</f>
        <v>0</v>
      </c>
      <c r="P2637" s="50" t="n">
        <f aca="false">FilterPk!N$43</f>
        <v>0</v>
      </c>
      <c r="Q2637" s="51" t="n">
        <f aca="false">FilterPk!O$43</f>
        <v>0</v>
      </c>
    </row>
    <row r="2638" customFormat="false" ht="12.75" hidden="false" customHeight="false" outlineLevel="0" collapsed="false">
      <c r="B2638" s="85" t="str">
        <f aca="false">FilterPk!A$44</f>
        <v>Chris Dorland</v>
      </c>
      <c r="C2638" s="13" t="n">
        <f aca="false">C2637+1</f>
        <v>2637</v>
      </c>
      <c r="D2638" s="50" t="n">
        <f aca="false">FilterPk!B$44</f>
        <v>0</v>
      </c>
      <c r="E2638" s="50" t="n">
        <f aca="false">FilterPk!C$44</f>
        <v>0</v>
      </c>
      <c r="F2638" s="50" t="n">
        <f aca="false">FilterPk!D$44</f>
        <v>0</v>
      </c>
      <c r="G2638" s="50" t="n">
        <f aca="false">FilterPk!E$44</f>
        <v>0</v>
      </c>
      <c r="H2638" s="50" t="n">
        <f aca="false">FilterPk!F$44</f>
        <v>0</v>
      </c>
      <c r="I2638" s="50" t="n">
        <f aca="false">FilterPk!G$44</f>
        <v>0</v>
      </c>
      <c r="J2638" s="50" t="n">
        <f aca="false">FilterPk!H$44</f>
        <v>0</v>
      </c>
      <c r="K2638" s="50" t="n">
        <f aca="false">FilterPk!I$44</f>
        <v>0</v>
      </c>
      <c r="L2638" s="50" t="n">
        <f aca="false">FilterPk!J$44</f>
        <v>0</v>
      </c>
      <c r="M2638" s="50" t="n">
        <f aca="false">FilterPk!K$44</f>
        <v>0</v>
      </c>
      <c r="N2638" s="50" t="n">
        <f aca="false">FilterPk!L$44</f>
        <v>0</v>
      </c>
      <c r="O2638" s="50" t="n">
        <f aca="false">FilterPk!M$44</f>
        <v>0</v>
      </c>
      <c r="P2638" s="50" t="n">
        <f aca="false">FilterPk!N$44</f>
        <v>0</v>
      </c>
      <c r="Q2638" s="51" t="n">
        <f aca="false">FilterPk!O$44</f>
        <v>0</v>
      </c>
    </row>
    <row r="2639" customFormat="false" ht="12.75" hidden="false" customHeight="false" outlineLevel="0" collapsed="false">
      <c r="B2639" s="85" t="str">
        <f aca="false">FilterPk!A$45</f>
        <v>Jeff King</v>
      </c>
      <c r="C2639" s="13" t="n">
        <f aca="false">C2638+1</f>
        <v>2638</v>
      </c>
      <c r="D2639" s="50" t="n">
        <f aca="false">FilterPk!B$45</f>
        <v>0</v>
      </c>
      <c r="E2639" s="50" t="n">
        <f aca="false">FilterPk!C$45</f>
        <v>0</v>
      </c>
      <c r="F2639" s="50" t="n">
        <f aca="false">FilterPk!D$45</f>
        <v>0</v>
      </c>
      <c r="G2639" s="50" t="n">
        <f aca="false">FilterPk!E$45</f>
        <v>0</v>
      </c>
      <c r="H2639" s="50" t="n">
        <f aca="false">FilterPk!F$45</f>
        <v>0</v>
      </c>
      <c r="I2639" s="50" t="n">
        <f aca="false">FilterPk!G$45</f>
        <v>0</v>
      </c>
      <c r="J2639" s="50" t="n">
        <f aca="false">FilterPk!H$45</f>
        <v>0</v>
      </c>
      <c r="K2639" s="50" t="n">
        <f aca="false">FilterPk!I$45</f>
        <v>0</v>
      </c>
      <c r="L2639" s="50" t="n">
        <f aca="false">FilterPk!J$45</f>
        <v>0</v>
      </c>
      <c r="M2639" s="50" t="n">
        <f aca="false">FilterPk!K$45</f>
        <v>0</v>
      </c>
      <c r="N2639" s="50" t="n">
        <f aca="false">FilterPk!L$45</f>
        <v>0</v>
      </c>
      <c r="O2639" s="50" t="n">
        <f aca="false">FilterPk!M$45</f>
        <v>0</v>
      </c>
      <c r="P2639" s="50" t="n">
        <f aca="false">FilterPk!N$45</f>
        <v>0</v>
      </c>
      <c r="Q2639" s="51" t="n">
        <f aca="false">FilterPk!O$45</f>
        <v>0</v>
      </c>
    </row>
    <row r="2640" customFormat="false" ht="12.75" hidden="false" customHeight="false" outlineLevel="0" collapsed="false">
      <c r="B2640" s="85" t="n">
        <f aca="false">FilterPk!A$46</f>
        <v>0</v>
      </c>
      <c r="C2640" s="13" t="n">
        <f aca="false">C2639+1</f>
        <v>2639</v>
      </c>
      <c r="D2640" s="50" t="n">
        <f aca="false">FilterPk!B$46</f>
        <v>0</v>
      </c>
      <c r="E2640" s="50" t="n">
        <f aca="false">FilterPk!C$46</f>
        <v>0</v>
      </c>
      <c r="F2640" s="50" t="n">
        <f aca="false">FilterPk!D$46</f>
        <v>0</v>
      </c>
      <c r="G2640" s="50" t="n">
        <f aca="false">FilterPk!E$46</f>
        <v>0</v>
      </c>
      <c r="H2640" s="50" t="n">
        <f aca="false">FilterPk!F$46</f>
        <v>0</v>
      </c>
      <c r="I2640" s="50" t="n">
        <f aca="false">FilterPk!G$46</f>
        <v>0</v>
      </c>
      <c r="J2640" s="50" t="n">
        <f aca="false">FilterPk!H$46</f>
        <v>0</v>
      </c>
      <c r="K2640" s="50" t="n">
        <f aca="false">FilterPk!I$46</f>
        <v>0</v>
      </c>
      <c r="L2640" s="50" t="n">
        <f aca="false">FilterPk!J$46</f>
        <v>0</v>
      </c>
      <c r="M2640" s="50" t="n">
        <f aca="false">FilterPk!K$46</f>
        <v>0</v>
      </c>
      <c r="N2640" s="50" t="n">
        <f aca="false">FilterPk!L$46</f>
        <v>0</v>
      </c>
      <c r="O2640" s="50" t="n">
        <f aca="false">FilterPk!M$46</f>
        <v>0</v>
      </c>
      <c r="P2640" s="50" t="n">
        <f aca="false">FilterPk!N$46</f>
        <v>0</v>
      </c>
      <c r="Q2640" s="51" t="n">
        <f aca="false">FilterPk!O$46</f>
        <v>0</v>
      </c>
    </row>
    <row r="2641" customFormat="false" ht="12.75" hidden="false" customHeight="false" outlineLevel="0" collapsed="false">
      <c r="B2641" s="87" t="n">
        <f aca="false">FilterPk!A$47</f>
        <v>0</v>
      </c>
      <c r="C2641" s="64" t="n">
        <f aca="false">C2640+1</f>
        <v>2640</v>
      </c>
      <c r="D2641" s="54" t="n">
        <f aca="false">FilterPk!B$47</f>
        <v>0</v>
      </c>
      <c r="E2641" s="54" t="n">
        <f aca="false">FilterPk!C$47</f>
        <v>0</v>
      </c>
      <c r="F2641" s="54" t="n">
        <f aca="false">FilterPk!D$47</f>
        <v>0</v>
      </c>
      <c r="G2641" s="54" t="n">
        <f aca="false">FilterPk!E$47</f>
        <v>0</v>
      </c>
      <c r="H2641" s="54" t="n">
        <f aca="false">FilterPk!F$47</f>
        <v>0</v>
      </c>
      <c r="I2641" s="54" t="n">
        <f aca="false">FilterPk!G$47</f>
        <v>0</v>
      </c>
      <c r="J2641" s="54" t="n">
        <f aca="false">FilterPk!H$47</f>
        <v>0</v>
      </c>
      <c r="K2641" s="54" t="n">
        <f aca="false">FilterPk!I$47</f>
        <v>0</v>
      </c>
      <c r="L2641" s="54" t="n">
        <f aca="false">FilterPk!J$47</f>
        <v>0</v>
      </c>
      <c r="M2641" s="54" t="n">
        <f aca="false">FilterPk!K$47</f>
        <v>0</v>
      </c>
      <c r="N2641" s="54" t="n">
        <f aca="false">FilterPk!L$47</f>
        <v>0</v>
      </c>
      <c r="O2641" s="54" t="n">
        <f aca="false">FilterPk!M$47</f>
        <v>0</v>
      </c>
      <c r="P2641" s="54" t="n">
        <f aca="false">FilterPk!N$47</f>
        <v>0</v>
      </c>
      <c r="Q2641" s="55" t="n">
        <f aca="false">FilterPk!O$47</f>
        <v>0</v>
      </c>
    </row>
    <row r="2642" customFormat="false" ht="12.75" hidden="false" customHeight="false" outlineLevel="0" collapsed="false">
      <c r="A2642" s="0" t="n">
        <f aca="false">A2602+1</f>
        <v>67</v>
      </c>
      <c r="B2642" s="57" t="n">
        <f aca="false">FilterPk!D$1</f>
        <v>36907</v>
      </c>
      <c r="C2642" s="58" t="n">
        <f aca="false">C2641+1</f>
        <v>2641</v>
      </c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83"/>
    </row>
    <row r="2643" customFormat="false" ht="12.75" hidden="false" customHeight="false" outlineLevel="0" collapsed="false">
      <c r="B2643" s="61"/>
      <c r="C2643" s="13" t="n">
        <f aca="false">C2642+1</f>
        <v>2642</v>
      </c>
      <c r="D2643" s="13"/>
      <c r="E2643" s="21" t="s">
        <v>5</v>
      </c>
      <c r="F2643" s="21" t="s">
        <v>6</v>
      </c>
      <c r="G2643" s="21" t="s">
        <v>7</v>
      </c>
      <c r="H2643" s="21" t="s">
        <v>8</v>
      </c>
      <c r="I2643" s="21" t="s">
        <v>9</v>
      </c>
      <c r="J2643" s="21" t="s">
        <v>10</v>
      </c>
      <c r="K2643" s="21" t="s">
        <v>11</v>
      </c>
      <c r="L2643" s="21" t="s">
        <v>12</v>
      </c>
      <c r="M2643" s="21" t="s">
        <v>13</v>
      </c>
      <c r="N2643" s="21" t="s">
        <v>14</v>
      </c>
      <c r="O2643" s="21" t="n">
        <v>2002</v>
      </c>
      <c r="P2643" s="21" t="s">
        <v>15</v>
      </c>
      <c r="Q2643" s="84" t="s">
        <v>16</v>
      </c>
    </row>
    <row r="2644" customFormat="false" ht="12.75" hidden="false" customHeight="false" outlineLevel="0" collapsed="false">
      <c r="B2644" s="85" t="str">
        <f aca="false">FilterPk!A$9</f>
        <v>Power positions</v>
      </c>
      <c r="C2644" s="13" t="n">
        <f aca="false">C2643+1</f>
        <v>2643</v>
      </c>
      <c r="D2644" s="13" t="s">
        <v>4</v>
      </c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86"/>
    </row>
    <row r="2645" customFormat="false" ht="12.75" hidden="false" customHeight="false" outlineLevel="0" collapsed="false">
      <c r="B2645" s="85" t="str">
        <f aca="false">FilterPk!A$10</f>
        <v>East Position</v>
      </c>
      <c r="C2645" s="13" t="n">
        <f aca="false">C2644+1</f>
        <v>2644</v>
      </c>
      <c r="D2645" s="50" t="n">
        <f aca="false">FilterPk!B$10</f>
        <v>34784396.7946123</v>
      </c>
      <c r="E2645" s="50" t="n">
        <f aca="false">FilterPk!C$10</f>
        <v>75045.54</v>
      </c>
      <c r="F2645" s="50" t="n">
        <f aca="false">FilterPk!D$10</f>
        <v>84629.15</v>
      </c>
      <c r="G2645" s="50" t="n">
        <f aca="false">FilterPk!E$10</f>
        <v>1358824.72</v>
      </c>
      <c r="H2645" s="50" t="n">
        <f aca="false">FilterPk!F$10</f>
        <v>1120662.53</v>
      </c>
      <c r="I2645" s="50" t="n">
        <f aca="false">FilterPk!G$10</f>
        <v>422841.14</v>
      </c>
      <c r="J2645" s="50" t="n">
        <f aca="false">FilterPk!H$10</f>
        <v>788810.55</v>
      </c>
      <c r="K2645" s="50" t="n">
        <f aca="false">FilterPk!I$10</f>
        <v>1076253.71</v>
      </c>
      <c r="L2645" s="50" t="n">
        <f aca="false">FilterPk!J$10</f>
        <v>363159.42</v>
      </c>
      <c r="M2645" s="50" t="n">
        <f aca="false">FilterPk!K$10</f>
        <v>5764043.19</v>
      </c>
      <c r="N2645" s="50" t="n">
        <f aca="false">FilterPk!L$10</f>
        <v>11054269.95</v>
      </c>
      <c r="O2645" s="50" t="n">
        <f aca="false">FilterPk!M$10</f>
        <v>3650317.45</v>
      </c>
      <c r="P2645" s="50" t="n">
        <f aca="false">FilterPk!N$10</f>
        <v>-1642778.44</v>
      </c>
      <c r="Q2645" s="51" t="n">
        <f aca="false">FilterPk!O$10</f>
        <v>13061808.96</v>
      </c>
    </row>
    <row r="2646" customFormat="false" ht="12.75" hidden="false" customHeight="false" outlineLevel="0" collapsed="false">
      <c r="B2646" s="85" t="str">
        <f aca="false">FilterPk!A$11</f>
        <v>East Power Mgmt</v>
      </c>
      <c r="C2646" s="13" t="n">
        <f aca="false">C2645+1</f>
        <v>2645</v>
      </c>
      <c r="D2646" s="50" t="n">
        <f aca="false">FilterPk!B$11</f>
        <v>7547347.04451418</v>
      </c>
      <c r="E2646" s="50" t="n">
        <f aca="false">FilterPk!C$11</f>
        <v>43646.27</v>
      </c>
      <c r="F2646" s="50" t="n">
        <f aca="false">FilterPk!D$11</f>
        <v>-98133.28</v>
      </c>
      <c r="G2646" s="50" t="n">
        <f aca="false">FilterPk!E$11</f>
        <v>107993.78</v>
      </c>
      <c r="H2646" s="50" t="n">
        <f aca="false">FilterPk!F$11</f>
        <v>155786.29</v>
      </c>
      <c r="I2646" s="50" t="n">
        <f aca="false">FilterPk!G$11</f>
        <v>89357.34</v>
      </c>
      <c r="J2646" s="50" t="n">
        <f aca="false">FilterPk!H$11</f>
        <v>247101.13</v>
      </c>
      <c r="K2646" s="50" t="n">
        <f aca="false">FilterPk!I$11</f>
        <v>307386.28</v>
      </c>
      <c r="L2646" s="50" t="n">
        <f aca="false">FilterPk!J$11</f>
        <v>108209.05</v>
      </c>
      <c r="M2646" s="50" t="n">
        <f aca="false">FilterPk!K$11</f>
        <v>1338376.99</v>
      </c>
      <c r="N2646" s="50" t="n">
        <f aca="false">FilterPk!L$11</f>
        <v>2299723.85</v>
      </c>
      <c r="O2646" s="50" t="n">
        <f aca="false">FilterPk!M$11</f>
        <v>606348.53</v>
      </c>
      <c r="P2646" s="50" t="n">
        <f aca="false">FilterPk!N$11</f>
        <v>61912.21</v>
      </c>
      <c r="Q2646" s="51" t="n">
        <f aca="false">FilterPk!O$11</f>
        <v>2967984.59</v>
      </c>
    </row>
    <row r="2647" customFormat="false" ht="12.75" hidden="false" customHeight="false" outlineLevel="0" collapsed="false">
      <c r="B2647" s="85" t="str">
        <f aca="false">FilterPk!A$12</f>
        <v>Long Term Options</v>
      </c>
      <c r="C2647" s="13" t="n">
        <f aca="false">C2646+1</f>
        <v>2646</v>
      </c>
      <c r="D2647" s="50" t="n">
        <f aca="false">FilterPk!B$12</f>
        <v>0</v>
      </c>
      <c r="E2647" s="50" t="n">
        <f aca="false">FilterPk!C$12</f>
        <v>0</v>
      </c>
      <c r="F2647" s="50" t="n">
        <f aca="false">FilterPk!D$12</f>
        <v>0</v>
      </c>
      <c r="G2647" s="50" t="n">
        <f aca="false">FilterPk!E$12</f>
        <v>0</v>
      </c>
      <c r="H2647" s="50" t="n">
        <f aca="false">FilterPk!F$12</f>
        <v>0</v>
      </c>
      <c r="I2647" s="50" t="n">
        <f aca="false">FilterPk!G$12</f>
        <v>0</v>
      </c>
      <c r="J2647" s="50" t="n">
        <f aca="false">FilterPk!H$12</f>
        <v>0</v>
      </c>
      <c r="K2647" s="50" t="n">
        <f aca="false">FilterPk!I$12</f>
        <v>0</v>
      </c>
      <c r="L2647" s="50" t="n">
        <f aca="false">FilterPk!J$12</f>
        <v>0</v>
      </c>
      <c r="M2647" s="50" t="n">
        <f aca="false">FilterPk!K$12</f>
        <v>0</v>
      </c>
      <c r="N2647" s="50" t="n">
        <f aca="false">FilterPk!L$12</f>
        <v>0</v>
      </c>
      <c r="O2647" s="50" t="n">
        <f aca="false">FilterPk!M$12</f>
        <v>0</v>
      </c>
      <c r="P2647" s="50" t="n">
        <f aca="false">FilterPk!N$12</f>
        <v>0</v>
      </c>
      <c r="Q2647" s="51" t="n">
        <f aca="false">FilterPk!O$12</f>
        <v>0</v>
      </c>
    </row>
    <row r="2648" customFormat="false" ht="12.75" hidden="false" customHeight="false" outlineLevel="0" collapsed="false">
      <c r="B2648" s="85" t="str">
        <f aca="false">FilterPk!A$13</f>
        <v>LT-MIDWEST</v>
      </c>
      <c r="C2648" s="13" t="n">
        <f aca="false">C2647+1</f>
        <v>2647</v>
      </c>
      <c r="D2648" s="50" t="n">
        <f aca="false">FilterPk!B$13</f>
        <v>7151089.47366245</v>
      </c>
      <c r="E2648" s="50" t="n">
        <f aca="false">FilterPk!C$13</f>
        <v>48283.08</v>
      </c>
      <c r="F2648" s="50" t="n">
        <f aca="false">FilterPk!D$13</f>
        <v>-141448.54</v>
      </c>
      <c r="G2648" s="50" t="n">
        <f aca="false">FilterPk!E$13</f>
        <v>574622.66</v>
      </c>
      <c r="H2648" s="50" t="n">
        <f aca="false">FilterPk!F$13</f>
        <v>298097.27</v>
      </c>
      <c r="I2648" s="50" t="n">
        <f aca="false">FilterPk!G$13</f>
        <v>249481.43</v>
      </c>
      <c r="J2648" s="50" t="n">
        <f aca="false">FilterPk!H$13</f>
        <v>119379.88</v>
      </c>
      <c r="K2648" s="50" t="n">
        <f aca="false">FilterPk!I$13</f>
        <v>25994.27</v>
      </c>
      <c r="L2648" s="50" t="n">
        <f aca="false">FilterPk!J$13</f>
        <v>156242.15</v>
      </c>
      <c r="M2648" s="50" t="n">
        <f aca="false">FilterPk!K$13</f>
        <v>1762908.33</v>
      </c>
      <c r="N2648" s="50" t="n">
        <f aca="false">FilterPk!L$13</f>
        <v>3093560.53</v>
      </c>
      <c r="O2648" s="50" t="n">
        <f aca="false">FilterPk!M$13</f>
        <v>565730</v>
      </c>
      <c r="P2648" s="50" t="n">
        <f aca="false">FilterPk!N$13</f>
        <v>-439379.19</v>
      </c>
      <c r="Q2648" s="51" t="n">
        <f aca="false">FilterPk!O$13</f>
        <v>3219911.34</v>
      </c>
    </row>
    <row r="2649" customFormat="false" ht="12.75" hidden="false" customHeight="false" outlineLevel="0" collapsed="false">
      <c r="B2649" s="85" t="str">
        <f aca="false">FilterPk!A$14</f>
        <v>ST-ECAR</v>
      </c>
      <c r="C2649" s="13" t="n">
        <f aca="false">C2648+1</f>
        <v>2648</v>
      </c>
      <c r="D2649" s="50" t="n">
        <f aca="false">FilterPk!B$14</f>
        <v>238101.441960815</v>
      </c>
      <c r="E2649" s="50" t="n">
        <f aca="false">FilterPk!C$14</f>
        <v>13522.23</v>
      </c>
      <c r="F2649" s="50" t="n">
        <f aca="false">FilterPk!D$14</f>
        <v>15838.59</v>
      </c>
      <c r="G2649" s="50" t="n">
        <f aca="false">FilterPk!E$14</f>
        <v>0</v>
      </c>
      <c r="H2649" s="50" t="n">
        <f aca="false">FilterPk!F$14</f>
        <v>0</v>
      </c>
      <c r="I2649" s="50" t="n">
        <f aca="false">FilterPk!G$14</f>
        <v>0</v>
      </c>
      <c r="J2649" s="50" t="n">
        <f aca="false">FilterPk!H$14</f>
        <v>0</v>
      </c>
      <c r="K2649" s="50" t="n">
        <f aca="false">FilterPk!I$14</f>
        <v>0</v>
      </c>
      <c r="L2649" s="50" t="n">
        <f aca="false">FilterPk!J$14</f>
        <v>0</v>
      </c>
      <c r="M2649" s="50" t="n">
        <f aca="false">FilterPk!K$14</f>
        <v>0</v>
      </c>
      <c r="N2649" s="50" t="n">
        <f aca="false">FilterPk!L$14</f>
        <v>29360.82</v>
      </c>
      <c r="O2649" s="50" t="n">
        <f aca="false">FilterPk!M$14</f>
        <v>0</v>
      </c>
      <c r="P2649" s="50" t="n">
        <f aca="false">FilterPk!N$14</f>
        <v>0</v>
      </c>
      <c r="Q2649" s="51" t="n">
        <f aca="false">FilterPk!O$14</f>
        <v>29360.82</v>
      </c>
    </row>
    <row r="2650" customFormat="false" ht="12.75" hidden="false" customHeight="false" outlineLevel="0" collapsed="false">
      <c r="B2650" s="85" t="str">
        <f aca="false">FilterPk!A$15</f>
        <v>ST- MAPP</v>
      </c>
      <c r="C2650" s="13" t="n">
        <f aca="false">C2649+1</f>
        <v>2649</v>
      </c>
      <c r="D2650" s="50" t="n">
        <f aca="false">FilterPk!B$15</f>
        <v>254636.614020626</v>
      </c>
      <c r="E2650" s="50" t="n">
        <f aca="false">FilterPk!C$15</f>
        <v>795.43</v>
      </c>
      <c r="F2650" s="50" t="n">
        <f aca="false">FilterPk!D$15</f>
        <v>39596.48</v>
      </c>
      <c r="G2650" s="50" t="n">
        <f aca="false">FilterPk!E$15</f>
        <v>26009.8</v>
      </c>
      <c r="H2650" s="50" t="n">
        <f aca="false">FilterPk!F$15</f>
        <v>8238.75</v>
      </c>
      <c r="I2650" s="50" t="n">
        <f aca="false">FilterPk!G$15</f>
        <v>0</v>
      </c>
      <c r="J2650" s="50" t="n">
        <f aca="false">FilterPk!H$15</f>
        <v>0</v>
      </c>
      <c r="K2650" s="50" t="n">
        <f aca="false">FilterPk!I$15</f>
        <v>0</v>
      </c>
      <c r="L2650" s="50" t="n">
        <f aca="false">FilterPk!J$15</f>
        <v>0</v>
      </c>
      <c r="M2650" s="50" t="n">
        <f aca="false">FilterPk!K$15</f>
        <v>0</v>
      </c>
      <c r="N2650" s="50" t="n">
        <f aca="false">FilterPk!L$15</f>
        <v>74640.46</v>
      </c>
      <c r="O2650" s="50" t="n">
        <f aca="false">FilterPk!M$15</f>
        <v>0</v>
      </c>
      <c r="P2650" s="50" t="n">
        <f aca="false">FilterPk!N$15</f>
        <v>0</v>
      </c>
      <c r="Q2650" s="51" t="n">
        <f aca="false">FilterPk!O$15</f>
        <v>74640.46</v>
      </c>
    </row>
    <row r="2651" customFormat="false" ht="12.75" hidden="false" customHeight="false" outlineLevel="0" collapsed="false">
      <c r="B2651" s="85" t="str">
        <f aca="false">FilterPk!A$16</f>
        <v>ST- MAIN</v>
      </c>
      <c r="C2651" s="13" t="n">
        <f aca="false">C2650+1</f>
        <v>2650</v>
      </c>
      <c r="D2651" s="50" t="n">
        <f aca="false">FilterPk!B$16</f>
        <v>694293.253349893</v>
      </c>
      <c r="E2651" s="50" t="n">
        <f aca="false">FilterPk!C$16</f>
        <v>-2349.61</v>
      </c>
      <c r="F2651" s="50" t="n">
        <f aca="false">FilterPk!D$16</f>
        <v>15903</v>
      </c>
      <c r="G2651" s="50" t="n">
        <f aca="false">FilterPk!E$16</f>
        <v>69359.47</v>
      </c>
      <c r="H2651" s="50" t="n">
        <f aca="false">FilterPk!F$16</f>
        <v>0</v>
      </c>
      <c r="I2651" s="50" t="n">
        <f aca="false">FilterPk!G$16</f>
        <v>0</v>
      </c>
      <c r="J2651" s="50" t="n">
        <f aca="false">FilterPk!H$16</f>
        <v>0</v>
      </c>
      <c r="K2651" s="50" t="n">
        <f aca="false">FilterPk!I$16</f>
        <v>0</v>
      </c>
      <c r="L2651" s="50" t="n">
        <f aca="false">FilterPk!J$16</f>
        <v>0</v>
      </c>
      <c r="M2651" s="50" t="n">
        <f aca="false">FilterPk!K$16</f>
        <v>0</v>
      </c>
      <c r="N2651" s="50" t="n">
        <f aca="false">FilterPk!L$16</f>
        <v>82912.86</v>
      </c>
      <c r="O2651" s="50" t="n">
        <f aca="false">FilterPk!M$16</f>
        <v>0</v>
      </c>
      <c r="P2651" s="50" t="n">
        <f aca="false">FilterPk!N$16</f>
        <v>0</v>
      </c>
      <c r="Q2651" s="51" t="n">
        <f aca="false">FilterPk!O$16</f>
        <v>82912.86</v>
      </c>
    </row>
    <row r="2652" customFormat="false" ht="12.75" hidden="false" customHeight="false" outlineLevel="0" collapsed="false">
      <c r="B2652" s="85" t="str">
        <f aca="false">FilterPk!A$17</f>
        <v>MW-ANALYST</v>
      </c>
      <c r="C2652" s="13" t="n">
        <f aca="false">C2651+1</f>
        <v>2651</v>
      </c>
      <c r="D2652" s="50" t="n">
        <f aca="false">FilterPk!B$17</f>
        <v>0</v>
      </c>
      <c r="E2652" s="50" t="n">
        <f aca="false">FilterPk!C$17</f>
        <v>6363.4</v>
      </c>
      <c r="F2652" s="50" t="n">
        <f aca="false">FilterPk!D$17</f>
        <v>15838.59</v>
      </c>
      <c r="G2652" s="50" t="n">
        <f aca="false">FilterPk!E$17</f>
        <v>0</v>
      </c>
      <c r="H2652" s="50" t="n">
        <f aca="false">FilterPk!F$17</f>
        <v>0</v>
      </c>
      <c r="I2652" s="50" t="n">
        <f aca="false">FilterPk!G$17</f>
        <v>0</v>
      </c>
      <c r="J2652" s="50" t="n">
        <f aca="false">FilterPk!H$17</f>
        <v>0</v>
      </c>
      <c r="K2652" s="50" t="n">
        <f aca="false">FilterPk!I$17</f>
        <v>0</v>
      </c>
      <c r="L2652" s="50" t="n">
        <f aca="false">FilterPk!J$17</f>
        <v>0</v>
      </c>
      <c r="M2652" s="50" t="n">
        <f aca="false">FilterPk!K$17</f>
        <v>0</v>
      </c>
      <c r="N2652" s="50" t="n">
        <f aca="false">FilterPk!L$17</f>
        <v>22201.99</v>
      </c>
      <c r="O2652" s="50" t="n">
        <f aca="false">FilterPk!M$17</f>
        <v>0</v>
      </c>
      <c r="P2652" s="50" t="n">
        <f aca="false">FilterPk!N$17</f>
        <v>0</v>
      </c>
      <c r="Q2652" s="51" t="n">
        <f aca="false">FilterPk!O$17</f>
        <v>22201.99</v>
      </c>
    </row>
    <row r="2653" customFormat="false" ht="12.75" hidden="false" customHeight="false" outlineLevel="0" collapsed="false">
      <c r="B2653" s="85" t="str">
        <f aca="false">FilterPk!A$18</f>
        <v>LT-NE</v>
      </c>
      <c r="C2653" s="13" t="n">
        <f aca="false">C2652+1</f>
        <v>2652</v>
      </c>
      <c r="D2653" s="50" t="n">
        <f aca="false">FilterPk!B$18</f>
        <v>6187311.37539291</v>
      </c>
      <c r="E2653" s="50" t="n">
        <f aca="false">FilterPk!C$18</f>
        <v>-37254.47</v>
      </c>
      <c r="F2653" s="50" t="n">
        <f aca="false">FilterPk!D$18</f>
        <v>2562.91</v>
      </c>
      <c r="G2653" s="50" t="n">
        <f aca="false">FilterPk!E$18</f>
        <v>-23211.32</v>
      </c>
      <c r="H2653" s="50" t="n">
        <f aca="false">FilterPk!F$18</f>
        <v>263627.18</v>
      </c>
      <c r="I2653" s="50" t="n">
        <f aca="false">FilterPk!G$18</f>
        <v>-59813.36</v>
      </c>
      <c r="J2653" s="50" t="n">
        <f aca="false">FilterPk!H$18</f>
        <v>155752.04</v>
      </c>
      <c r="K2653" s="50" t="n">
        <f aca="false">FilterPk!I$18</f>
        <v>121018.38</v>
      </c>
      <c r="L2653" s="50" t="n">
        <f aca="false">FilterPk!J$18</f>
        <v>-53378.32</v>
      </c>
      <c r="M2653" s="50" t="n">
        <f aca="false">FilterPk!K$18</f>
        <v>995570.8</v>
      </c>
      <c r="N2653" s="50" t="n">
        <f aca="false">FilterPk!L$18</f>
        <v>1364873.84</v>
      </c>
      <c r="O2653" s="50" t="n">
        <f aca="false">FilterPk!M$18</f>
        <v>1053007.86</v>
      </c>
      <c r="P2653" s="50" t="n">
        <f aca="false">FilterPk!N$18</f>
        <v>-2593897.5</v>
      </c>
      <c r="Q2653" s="51" t="n">
        <f aca="false">FilterPk!O$18</f>
        <v>-176015.800000001</v>
      </c>
    </row>
    <row r="2654" customFormat="false" ht="12.75" hidden="false" customHeight="false" outlineLevel="0" collapsed="false">
      <c r="B2654" s="85" t="str">
        <f aca="false">FilterPk!A$19</f>
        <v>LT-PJM</v>
      </c>
      <c r="C2654" s="13" t="n">
        <f aca="false">C2653+1</f>
        <v>2653</v>
      </c>
      <c r="D2654" s="50" t="n">
        <f aca="false">FilterPk!B$19</f>
        <v>1818236.42109565</v>
      </c>
      <c r="E2654" s="50" t="n">
        <f aca="false">FilterPk!C$19</f>
        <v>25453.61</v>
      </c>
      <c r="F2654" s="50" t="n">
        <f aca="false">FilterPk!D$19</f>
        <v>45536</v>
      </c>
      <c r="G2654" s="50" t="n">
        <f aca="false">FilterPk!E$19</f>
        <v>312117.59</v>
      </c>
      <c r="H2654" s="50" t="n">
        <f aca="false">FilterPk!F$19</f>
        <v>211118</v>
      </c>
      <c r="I2654" s="50" t="n">
        <f aca="false">FilterPk!G$19</f>
        <v>0</v>
      </c>
      <c r="J2654" s="50" t="n">
        <f aca="false">FilterPk!H$19</f>
        <v>24536.25</v>
      </c>
      <c r="K2654" s="50" t="n">
        <f aca="false">FilterPk!I$19</f>
        <v>-12662.37</v>
      </c>
      <c r="L2654" s="50" t="n">
        <f aca="false">FilterPk!J$19</f>
        <v>-30078</v>
      </c>
      <c r="M2654" s="50" t="n">
        <f aca="false">FilterPk!K$19</f>
        <v>243523.27</v>
      </c>
      <c r="N2654" s="50" t="n">
        <f aca="false">FilterPk!L$19</f>
        <v>819544.35</v>
      </c>
      <c r="O2654" s="50" t="n">
        <f aca="false">FilterPk!M$19</f>
        <v>125485.18</v>
      </c>
      <c r="P2654" s="50" t="n">
        <f aca="false">FilterPk!N$19</f>
        <v>177105.54</v>
      </c>
      <c r="Q2654" s="51" t="n">
        <f aca="false">FilterPk!O$19</f>
        <v>1122135.07</v>
      </c>
    </row>
    <row r="2655" customFormat="false" ht="12.75" hidden="false" customHeight="false" outlineLevel="0" collapsed="false">
      <c r="B2655" s="85" t="str">
        <f aca="false">FilterPk!A$20</f>
        <v>LT- NY</v>
      </c>
      <c r="C2655" s="13" t="n">
        <f aca="false">C2654+1</f>
        <v>2654</v>
      </c>
      <c r="D2655" s="50" t="n">
        <f aca="false">FilterPk!B$20</f>
        <v>0</v>
      </c>
      <c r="E2655" s="50" t="n">
        <f aca="false">FilterPk!C$20</f>
        <v>-15908.51</v>
      </c>
      <c r="F2655" s="50" t="n">
        <f aca="false">FilterPk!D$20</f>
        <v>63126.67</v>
      </c>
      <c r="G2655" s="50" t="n">
        <f aca="false">FilterPk!E$20</f>
        <v>-17376.91</v>
      </c>
      <c r="H2655" s="50" t="n">
        <f aca="false">FilterPk!F$20</f>
        <v>0</v>
      </c>
      <c r="I2655" s="50" t="n">
        <f aca="false">FilterPk!G$20</f>
        <v>0</v>
      </c>
      <c r="J2655" s="50" t="n">
        <f aca="false">FilterPk!H$20</f>
        <v>0</v>
      </c>
      <c r="K2655" s="50" t="n">
        <f aca="false">FilterPk!I$20</f>
        <v>0</v>
      </c>
      <c r="L2655" s="50" t="n">
        <f aca="false">FilterPk!J$20</f>
        <v>0</v>
      </c>
      <c r="M2655" s="50" t="n">
        <f aca="false">FilterPk!K$20</f>
        <v>146381.01</v>
      </c>
      <c r="N2655" s="50" t="n">
        <f aca="false">FilterPk!L$20</f>
        <v>176222.26</v>
      </c>
      <c r="O2655" s="50" t="n">
        <f aca="false">FilterPk!M$20</f>
        <v>281909.77</v>
      </c>
      <c r="P2655" s="50" t="n">
        <f aca="false">FilterPk!N$20</f>
        <v>-177475.64</v>
      </c>
      <c r="Q2655" s="51" t="n">
        <f aca="false">FilterPk!O$20</f>
        <v>280656.39</v>
      </c>
    </row>
    <row r="2656" customFormat="false" ht="12.75" hidden="false" customHeight="false" outlineLevel="0" collapsed="false">
      <c r="B2656" s="85" t="str">
        <f aca="false">FilterPk!A$21</f>
        <v>ST- PJM</v>
      </c>
      <c r="C2656" s="13" t="n">
        <f aca="false">C2655+1</f>
        <v>2655</v>
      </c>
      <c r="D2656" s="50" t="n">
        <f aca="false">FilterPk!B$21</f>
        <v>1243093.71447674</v>
      </c>
      <c r="E2656" s="50" t="n">
        <f aca="false">FilterPk!C$21</f>
        <v>-91155.75</v>
      </c>
      <c r="F2656" s="50" t="n">
        <f aca="false">FilterPk!D$21</f>
        <v>-47515.78</v>
      </c>
      <c r="G2656" s="50" t="n">
        <f aca="false">FilterPk!E$21</f>
        <v>0</v>
      </c>
      <c r="H2656" s="50" t="n">
        <f aca="false">FilterPk!F$21</f>
        <v>0</v>
      </c>
      <c r="I2656" s="50" t="n">
        <f aca="false">FilterPk!G$21</f>
        <v>0</v>
      </c>
      <c r="J2656" s="50" t="n">
        <f aca="false">FilterPk!H$21</f>
        <v>0</v>
      </c>
      <c r="K2656" s="50" t="n">
        <f aca="false">FilterPk!I$21</f>
        <v>0</v>
      </c>
      <c r="L2656" s="50" t="n">
        <f aca="false">FilterPk!J$21</f>
        <v>0</v>
      </c>
      <c r="M2656" s="50" t="n">
        <f aca="false">FilterPk!K$21</f>
        <v>0</v>
      </c>
      <c r="N2656" s="50" t="n">
        <f aca="false">FilterPk!L$21</f>
        <v>-138671.53</v>
      </c>
      <c r="O2656" s="50" t="n">
        <f aca="false">FilterPk!M$21</f>
        <v>0</v>
      </c>
      <c r="P2656" s="50" t="n">
        <f aca="false">FilterPk!N$21</f>
        <v>0</v>
      </c>
      <c r="Q2656" s="51" t="n">
        <f aca="false">FilterPk!O$21</f>
        <v>-138671.53</v>
      </c>
    </row>
    <row r="2657" customFormat="false" ht="12.75" hidden="false" customHeight="false" outlineLevel="0" collapsed="false">
      <c r="B2657" s="85" t="str">
        <f aca="false">FilterPk!A$22</f>
        <v>ST- NENG</v>
      </c>
      <c r="C2657" s="13" t="n">
        <f aca="false">C2656+1</f>
        <v>2656</v>
      </c>
      <c r="D2657" s="50" t="n">
        <f aca="false">FilterPk!B$22</f>
        <v>539719.375927685</v>
      </c>
      <c r="E2657" s="50" t="n">
        <f aca="false">FilterPk!C$22</f>
        <v>13161.19</v>
      </c>
      <c r="F2657" s="50" t="n">
        <f aca="false">FilterPk!D$22</f>
        <v>63418.82</v>
      </c>
      <c r="G2657" s="50" t="n">
        <f aca="false">FilterPk!E$22</f>
        <v>0</v>
      </c>
      <c r="H2657" s="50" t="n">
        <f aca="false">FilterPk!F$22</f>
        <v>0</v>
      </c>
      <c r="I2657" s="50" t="n">
        <f aca="false">FilterPk!G$22</f>
        <v>0</v>
      </c>
      <c r="J2657" s="50" t="n">
        <f aca="false">FilterPk!H$22</f>
        <v>0</v>
      </c>
      <c r="K2657" s="50" t="n">
        <f aca="false">FilterPk!I$22</f>
        <v>0</v>
      </c>
      <c r="L2657" s="50" t="n">
        <f aca="false">FilterPk!J$22</f>
        <v>0</v>
      </c>
      <c r="M2657" s="50" t="n">
        <f aca="false">FilterPk!K$22</f>
        <v>0</v>
      </c>
      <c r="N2657" s="50" t="n">
        <f aca="false">FilterPk!L$22</f>
        <v>76580.01</v>
      </c>
      <c r="O2657" s="50" t="n">
        <f aca="false">FilterPk!M$22</f>
        <v>0</v>
      </c>
      <c r="P2657" s="50" t="n">
        <f aca="false">FilterPk!N$22</f>
        <v>0</v>
      </c>
      <c r="Q2657" s="51" t="n">
        <f aca="false">FilterPk!O$22</f>
        <v>76580.01</v>
      </c>
    </row>
    <row r="2658" customFormat="false" ht="12.75" hidden="false" customHeight="false" outlineLevel="0" collapsed="false">
      <c r="B2658" s="85" t="str">
        <f aca="false">FilterPk!A$23</f>
        <v>ST- NY</v>
      </c>
      <c r="C2658" s="13" t="n">
        <f aca="false">C2657+1</f>
        <v>2657</v>
      </c>
      <c r="D2658" s="50" t="n">
        <f aca="false">FilterPk!B$23</f>
        <v>251437.188425373</v>
      </c>
      <c r="E2658" s="50" t="n">
        <f aca="false">FilterPk!C$23</f>
        <v>10362.2</v>
      </c>
      <c r="F2658" s="50" t="n">
        <f aca="false">FilterPk!D$23</f>
        <v>-15838.59</v>
      </c>
      <c r="G2658" s="50" t="n">
        <f aca="false">FilterPk!E$23</f>
        <v>17339.87</v>
      </c>
      <c r="H2658" s="50" t="n">
        <f aca="false">FilterPk!F$23</f>
        <v>0</v>
      </c>
      <c r="I2658" s="50" t="n">
        <f aca="false">FilterPk!G$23</f>
        <v>0</v>
      </c>
      <c r="J2658" s="50" t="n">
        <f aca="false">FilterPk!H$23</f>
        <v>0</v>
      </c>
      <c r="K2658" s="50" t="n">
        <f aca="false">FilterPk!I$23</f>
        <v>0</v>
      </c>
      <c r="L2658" s="50" t="n">
        <f aca="false">FilterPk!J$23</f>
        <v>0</v>
      </c>
      <c r="M2658" s="50" t="n">
        <f aca="false">FilterPk!K$23</f>
        <v>0</v>
      </c>
      <c r="N2658" s="50" t="n">
        <f aca="false">FilterPk!L$23</f>
        <v>11863.48</v>
      </c>
      <c r="O2658" s="50" t="n">
        <f aca="false">FilterPk!M$23</f>
        <v>0</v>
      </c>
      <c r="P2658" s="50" t="n">
        <f aca="false">FilterPk!N$23</f>
        <v>0</v>
      </c>
      <c r="Q2658" s="51" t="n">
        <f aca="false">FilterPk!O$23</f>
        <v>11863.48</v>
      </c>
    </row>
    <row r="2659" customFormat="false" ht="12.75" hidden="false" customHeight="false" outlineLevel="0" collapsed="false">
      <c r="B2659" s="85" t="str">
        <f aca="false">FilterPk!A$24</f>
        <v>NE- PHYS</v>
      </c>
      <c r="C2659" s="13" t="n">
        <f aca="false">C2658+1</f>
        <v>2658</v>
      </c>
      <c r="D2659" s="50" t="n">
        <f aca="false">FilterPk!B$24</f>
        <v>0</v>
      </c>
      <c r="E2659" s="50" t="n">
        <f aca="false">FilterPk!C$24</f>
        <v>0</v>
      </c>
      <c r="F2659" s="50" t="n">
        <f aca="false">FilterPk!D$24</f>
        <v>0</v>
      </c>
      <c r="G2659" s="50" t="n">
        <f aca="false">FilterPk!E$24</f>
        <v>0</v>
      </c>
      <c r="H2659" s="50" t="n">
        <f aca="false">FilterPk!F$24</f>
        <v>0</v>
      </c>
      <c r="I2659" s="50" t="n">
        <f aca="false">FilterPk!G$24</f>
        <v>0</v>
      </c>
      <c r="J2659" s="50" t="n">
        <f aca="false">FilterPk!H$24</f>
        <v>0</v>
      </c>
      <c r="K2659" s="50" t="n">
        <f aca="false">FilterPk!I$24</f>
        <v>0</v>
      </c>
      <c r="L2659" s="50" t="n">
        <f aca="false">FilterPk!J$24</f>
        <v>0</v>
      </c>
      <c r="M2659" s="50" t="n">
        <f aca="false">FilterPk!K$24</f>
        <v>0</v>
      </c>
      <c r="N2659" s="50" t="n">
        <f aca="false">FilterPk!L$24</f>
        <v>0</v>
      </c>
      <c r="O2659" s="50" t="n">
        <f aca="false">FilterPk!M$24</f>
        <v>0</v>
      </c>
      <c r="P2659" s="50" t="n">
        <f aca="false">FilterPk!N$24</f>
        <v>0</v>
      </c>
      <c r="Q2659" s="51" t="n">
        <f aca="false">FilterPk!O$24</f>
        <v>0</v>
      </c>
    </row>
    <row r="2660" customFormat="false" ht="12.75" hidden="false" customHeight="false" outlineLevel="0" collapsed="false">
      <c r="B2660" s="85" t="str">
        <f aca="false">FilterPk!A$25</f>
        <v>LT-Southeast</v>
      </c>
      <c r="C2660" s="13" t="n">
        <f aca="false">C2659+1</f>
        <v>2659</v>
      </c>
      <c r="D2660" s="50" t="n">
        <f aca="false">FilterPk!B$25</f>
        <v>11411200.8859117</v>
      </c>
      <c r="E2660" s="50" t="n">
        <f aca="false">FilterPk!C$25</f>
        <v>45860.27</v>
      </c>
      <c r="F2660" s="50" t="n">
        <f aca="false">FilterPk!D$25</f>
        <v>54109.47</v>
      </c>
      <c r="G2660" s="50" t="n">
        <f aca="false">FilterPk!E$25</f>
        <v>124540.18</v>
      </c>
      <c r="H2660" s="50" t="n">
        <f aca="false">FilterPk!F$25</f>
        <v>77068.78</v>
      </c>
      <c r="I2660" s="50" t="n">
        <f aca="false">FilterPk!G$25</f>
        <v>75414.58</v>
      </c>
      <c r="J2660" s="50" t="n">
        <f aca="false">FilterPk!H$25</f>
        <v>134077.64</v>
      </c>
      <c r="K2660" s="50" t="n">
        <f aca="false">FilterPk!I$25</f>
        <v>429786.05</v>
      </c>
      <c r="L2660" s="50" t="n">
        <f aca="false">FilterPk!J$25</f>
        <v>118391.18</v>
      </c>
      <c r="M2660" s="50" t="n">
        <f aca="false">FilterPk!K$25</f>
        <v>1083243.13</v>
      </c>
      <c r="N2660" s="50" t="n">
        <f aca="false">FilterPk!L$25</f>
        <v>2142491.28</v>
      </c>
      <c r="O2660" s="50" t="n">
        <f aca="false">FilterPk!M$25</f>
        <v>344226</v>
      </c>
      <c r="P2660" s="50" t="n">
        <f aca="false">FilterPk!N$25</f>
        <v>1221747.4</v>
      </c>
      <c r="Q2660" s="51" t="n">
        <f aca="false">FilterPk!O$25</f>
        <v>3708464.68</v>
      </c>
    </row>
    <row r="2661" customFormat="false" ht="12.75" hidden="false" customHeight="false" outlineLevel="0" collapsed="false">
      <c r="B2661" s="85" t="str">
        <f aca="false">FilterPk!A$26</f>
        <v>ST-SPP</v>
      </c>
      <c r="C2661" s="13" t="n">
        <f aca="false">C2660+1</f>
        <v>2660</v>
      </c>
      <c r="D2661" s="50" t="n">
        <f aca="false">FilterPk!B$26</f>
        <v>52202.8773549933</v>
      </c>
      <c r="E2661" s="50" t="n">
        <f aca="false">FilterPk!C$26</f>
        <v>3181.7</v>
      </c>
      <c r="F2661" s="50" t="n">
        <f aca="false">FilterPk!D$26</f>
        <v>0</v>
      </c>
      <c r="G2661" s="50" t="n">
        <f aca="false">FilterPk!E$26</f>
        <v>0</v>
      </c>
      <c r="H2661" s="50" t="n">
        <f aca="false">FilterPk!F$26</f>
        <v>0</v>
      </c>
      <c r="I2661" s="50" t="n">
        <f aca="false">FilterPk!G$26</f>
        <v>0</v>
      </c>
      <c r="J2661" s="50" t="n">
        <f aca="false">FilterPk!H$26</f>
        <v>0</v>
      </c>
      <c r="K2661" s="50" t="n">
        <f aca="false">FilterPk!I$26</f>
        <v>0</v>
      </c>
      <c r="L2661" s="50" t="n">
        <f aca="false">FilterPk!J$26</f>
        <v>0</v>
      </c>
      <c r="M2661" s="50" t="n">
        <f aca="false">FilterPk!K$26</f>
        <v>0</v>
      </c>
      <c r="N2661" s="50" t="n">
        <f aca="false">FilterPk!L$26</f>
        <v>3181.7</v>
      </c>
      <c r="O2661" s="50" t="n">
        <f aca="false">FilterPk!M$26</f>
        <v>0</v>
      </c>
      <c r="P2661" s="50" t="n">
        <f aca="false">FilterPk!N$26</f>
        <v>0</v>
      </c>
      <c r="Q2661" s="51" t="n">
        <f aca="false">FilterPk!O$26</f>
        <v>3181.7</v>
      </c>
    </row>
    <row r="2662" customFormat="false" ht="12.75" hidden="false" customHeight="false" outlineLevel="0" collapsed="false">
      <c r="B2662" s="85" t="str">
        <f aca="false">FilterPk!A$27</f>
        <v>ST-SERC</v>
      </c>
      <c r="C2662" s="13" t="n">
        <f aca="false">C2661+1</f>
        <v>2661</v>
      </c>
      <c r="D2662" s="50" t="n">
        <f aca="false">FilterPk!B$27</f>
        <v>686881.973218232</v>
      </c>
      <c r="E2662" s="50" t="n">
        <f aca="false">FilterPk!C$27</f>
        <v>-12726.81</v>
      </c>
      <c r="F2662" s="50" t="n">
        <f aca="false">FilterPk!D$27</f>
        <v>-31677.19</v>
      </c>
      <c r="G2662" s="50" t="n">
        <f aca="false">FilterPk!E$27</f>
        <v>138718.93</v>
      </c>
      <c r="H2662" s="50" t="n">
        <f aca="false">FilterPk!F$27</f>
        <v>0</v>
      </c>
      <c r="I2662" s="50" t="n">
        <f aca="false">FilterPk!G$27</f>
        <v>0</v>
      </c>
      <c r="J2662" s="50" t="n">
        <f aca="false">FilterPk!H$27</f>
        <v>0</v>
      </c>
      <c r="K2662" s="50" t="n">
        <f aca="false">FilterPk!I$27</f>
        <v>0</v>
      </c>
      <c r="L2662" s="50" t="n">
        <f aca="false">FilterPk!J$27</f>
        <v>0</v>
      </c>
      <c r="M2662" s="50" t="n">
        <f aca="false">FilterPk!K$27</f>
        <v>0</v>
      </c>
      <c r="N2662" s="50" t="n">
        <f aca="false">FilterPk!L$27</f>
        <v>94314.93</v>
      </c>
      <c r="O2662" s="50" t="n">
        <f aca="false">FilterPk!M$27</f>
        <v>0</v>
      </c>
      <c r="P2662" s="50" t="n">
        <f aca="false">FilterPk!N$27</f>
        <v>0</v>
      </c>
      <c r="Q2662" s="51" t="n">
        <f aca="false">FilterPk!O$27</f>
        <v>94314.93</v>
      </c>
    </row>
    <row r="2663" customFormat="false" ht="12.75" hidden="false" customHeight="false" outlineLevel="0" collapsed="false">
      <c r="B2663" s="85" t="str">
        <f aca="false">FilterPk!A$28</f>
        <v>LT- Texas</v>
      </c>
      <c r="C2663" s="13" t="n">
        <f aca="false">C2662+1</f>
        <v>2662</v>
      </c>
      <c r="D2663" s="50" t="n">
        <f aca="false">FilterPk!B$28</f>
        <v>3826684.70313045</v>
      </c>
      <c r="E2663" s="50" t="n">
        <f aca="false">FilterPk!C$28</f>
        <v>-6382.69</v>
      </c>
      <c r="F2663" s="50" t="n">
        <f aca="false">FilterPk!D$28</f>
        <v>71634.81</v>
      </c>
      <c r="G2663" s="50" t="n">
        <f aca="false">FilterPk!E$28</f>
        <v>28710.67</v>
      </c>
      <c r="H2663" s="50" t="n">
        <f aca="false">FilterPk!F$28</f>
        <v>106726.26</v>
      </c>
      <c r="I2663" s="50" t="n">
        <f aca="false">FilterPk!G$28</f>
        <v>68401.15</v>
      </c>
      <c r="J2663" s="50" t="n">
        <f aca="false">FilterPk!H$28</f>
        <v>107963.61</v>
      </c>
      <c r="K2663" s="50" t="n">
        <f aca="false">FilterPk!I$28</f>
        <v>204731.1</v>
      </c>
      <c r="L2663" s="50" t="n">
        <f aca="false">FilterPk!J$28</f>
        <v>63773.36</v>
      </c>
      <c r="M2663" s="50" t="n">
        <f aca="false">FilterPk!K$28</f>
        <v>194039.66</v>
      </c>
      <c r="N2663" s="50" t="n">
        <f aca="false">FilterPk!L$28</f>
        <v>839597.93</v>
      </c>
      <c r="O2663" s="50" t="n">
        <f aca="false">FilterPk!M$28</f>
        <v>673610.11</v>
      </c>
      <c r="P2663" s="50" t="n">
        <f aca="false">FilterPk!N$28</f>
        <v>107208.74</v>
      </c>
      <c r="Q2663" s="51" t="n">
        <f aca="false">FilterPk!O$28</f>
        <v>1620416.78</v>
      </c>
    </row>
    <row r="2664" customFormat="false" ht="12.75" hidden="false" customHeight="false" outlineLevel="0" collapsed="false">
      <c r="B2664" s="85" t="str">
        <f aca="false">FilterPk!A$29</f>
        <v>St- Texas</v>
      </c>
      <c r="C2664" s="13" t="n">
        <f aca="false">C2663+1</f>
        <v>2663</v>
      </c>
      <c r="D2664" s="50" t="n">
        <f aca="false">FilterPk!B$29</f>
        <v>445563.239343252</v>
      </c>
      <c r="E2664" s="50" t="n">
        <f aca="false">FilterPk!C$29</f>
        <v>30194</v>
      </c>
      <c r="F2664" s="50" t="n">
        <f aca="false">FilterPk!D$29</f>
        <v>31677.19</v>
      </c>
      <c r="G2664" s="50" t="n">
        <f aca="false">FilterPk!E$29</f>
        <v>0</v>
      </c>
      <c r="H2664" s="50" t="n">
        <f aca="false">FilterPk!F$29</f>
        <v>0</v>
      </c>
      <c r="I2664" s="50" t="n">
        <f aca="false">FilterPk!G$29</f>
        <v>0</v>
      </c>
      <c r="J2664" s="50" t="n">
        <f aca="false">FilterPk!H$29</f>
        <v>0</v>
      </c>
      <c r="K2664" s="50" t="n">
        <f aca="false">FilterPk!I$29</f>
        <v>0</v>
      </c>
      <c r="L2664" s="50" t="n">
        <f aca="false">FilterPk!J$29</f>
        <v>0</v>
      </c>
      <c r="M2664" s="50" t="n">
        <f aca="false">FilterPk!K$29</f>
        <v>0</v>
      </c>
      <c r="N2664" s="50" t="n">
        <f aca="false">FilterPk!L$29</f>
        <v>61871.19</v>
      </c>
      <c r="O2664" s="50" t="n">
        <f aca="false">FilterPk!M$29</f>
        <v>0</v>
      </c>
      <c r="P2664" s="50" t="n">
        <f aca="false">FilterPk!N$29</f>
        <v>0</v>
      </c>
      <c r="Q2664" s="51" t="n">
        <f aca="false">FilterPk!O$29</f>
        <v>61871.19</v>
      </c>
    </row>
    <row r="2665" customFormat="false" ht="12.75" hidden="false" customHeight="false" outlineLevel="0" collapsed="false">
      <c r="B2665" s="85"/>
      <c r="C2665" s="13" t="n">
        <f aca="false">C2664+1</f>
        <v>2664</v>
      </c>
      <c r="D2665" s="50"/>
      <c r="E2665" s="50"/>
      <c r="F2665" s="50"/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1"/>
    </row>
    <row r="2666" customFormat="false" ht="12.75" hidden="false" customHeight="false" outlineLevel="0" collapsed="false">
      <c r="B2666" s="85" t="str">
        <f aca="false">FilterPk!A$32</f>
        <v>Gas positions</v>
      </c>
      <c r="C2666" s="13" t="n">
        <f aca="false">C2665+1</f>
        <v>2665</v>
      </c>
      <c r="D2666" s="50" t="s">
        <v>4</v>
      </c>
      <c r="E2666" s="50"/>
      <c r="F2666" s="50"/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1"/>
    </row>
    <row r="2667" customFormat="false" ht="12.75" hidden="false" customHeight="false" outlineLevel="0" collapsed="false">
      <c r="B2667" s="85" t="str">
        <f aca="false">FilterPk!A$33</f>
        <v>Kevin Presto</v>
      </c>
      <c r="C2667" s="13" t="n">
        <f aca="false">C2666+1</f>
        <v>2666</v>
      </c>
      <c r="D2667" s="50" t="n">
        <f aca="false">FilterPk!B$33</f>
        <v>0</v>
      </c>
      <c r="E2667" s="50" t="n">
        <f aca="false">FilterPk!C$33</f>
        <v>0</v>
      </c>
      <c r="F2667" s="50" t="n">
        <f aca="false">FilterPk!D$33</f>
        <v>0</v>
      </c>
      <c r="G2667" s="50" t="n">
        <f aca="false">FilterPk!E$33</f>
        <v>0</v>
      </c>
      <c r="H2667" s="50" t="n">
        <f aca="false">FilterPk!F$33</f>
        <v>148.212616</v>
      </c>
      <c r="I2667" s="50" t="n">
        <f aca="false">FilterPk!G$33</f>
        <v>152.45636</v>
      </c>
      <c r="J2667" s="50" t="n">
        <f aca="false">FilterPk!H$33</f>
        <v>146.860915</v>
      </c>
      <c r="K2667" s="50" t="n">
        <f aca="false">FilterPk!I$33</f>
        <v>301.509361</v>
      </c>
      <c r="L2667" s="50" t="n">
        <f aca="false">FilterPk!J$33</f>
        <v>144.921279</v>
      </c>
      <c r="M2667" s="50" t="n">
        <f aca="false">FilterPk!K$33</f>
        <v>149.116289</v>
      </c>
      <c r="N2667" s="50" t="n">
        <f aca="false">FilterPk!L$33</f>
        <v>1043.07682</v>
      </c>
      <c r="O2667" s="50" t="n">
        <f aca="false">FilterPk!M$33</f>
        <v>0</v>
      </c>
      <c r="P2667" s="50" t="n">
        <f aca="false">FilterPk!N$33</f>
        <v>0</v>
      </c>
      <c r="Q2667" s="51" t="n">
        <f aca="false">FilterPk!O$33</f>
        <v>1043.07682</v>
      </c>
    </row>
    <row r="2668" customFormat="false" ht="12.75" hidden="false" customHeight="false" outlineLevel="0" collapsed="false">
      <c r="B2668" s="85" t="str">
        <f aca="false">FilterPk!A$34</f>
        <v>Fletcher Sturm</v>
      </c>
      <c r="C2668" s="13" t="n">
        <f aca="false">C2667+1</f>
        <v>2667</v>
      </c>
      <c r="D2668" s="50" t="n">
        <f aca="false">FilterPk!B$34</f>
        <v>0</v>
      </c>
      <c r="E2668" s="50" t="n">
        <f aca="false">FilterPk!C$34</f>
        <v>0</v>
      </c>
      <c r="F2668" s="50" t="n">
        <f aca="false">FilterPk!D$34</f>
        <v>10.382539</v>
      </c>
      <c r="G2668" s="50" t="n">
        <f aca="false">FilterPk!E$34</f>
        <v>-372.732218</v>
      </c>
      <c r="H2668" s="50" t="n">
        <f aca="false">FilterPk!F$34</f>
        <v>-18.430041</v>
      </c>
      <c r="I2668" s="50" t="n">
        <f aca="false">FilterPk!G$34</f>
        <v>-7.519049</v>
      </c>
      <c r="J2668" s="50" t="n">
        <f aca="false">FilterPk!H$34</f>
        <v>7.209206</v>
      </c>
      <c r="K2668" s="50" t="n">
        <f aca="false">FilterPk!I$34</f>
        <v>16.283645</v>
      </c>
      <c r="L2668" s="50" t="n">
        <f aca="false">FilterPk!J$34</f>
        <v>-0.622678</v>
      </c>
      <c r="M2668" s="50" t="n">
        <f aca="false">FilterPk!K$34</f>
        <v>48.787102</v>
      </c>
      <c r="N2668" s="50" t="n">
        <f aca="false">FilterPk!L$34</f>
        <v>-316.641494</v>
      </c>
      <c r="O2668" s="50" t="n">
        <f aca="false">FilterPk!M$34</f>
        <v>137.057149</v>
      </c>
      <c r="P2668" s="50" t="n">
        <f aca="false">FilterPk!N$34</f>
        <v>0</v>
      </c>
      <c r="Q2668" s="51" t="n">
        <f aca="false">FilterPk!O$34</f>
        <v>-179.584345</v>
      </c>
    </row>
    <row r="2669" customFormat="false" ht="12.75" hidden="false" customHeight="false" outlineLevel="0" collapsed="false">
      <c r="B2669" s="85" t="str">
        <f aca="false">FilterPk!A$35</f>
        <v>Doug Gilbert-Smith</v>
      </c>
      <c r="C2669" s="13" t="n">
        <f aca="false">C2668+1</f>
        <v>2668</v>
      </c>
      <c r="D2669" s="50" t="n">
        <f aca="false">FilterPk!B$35</f>
        <v>0</v>
      </c>
      <c r="E2669" s="50" t="n">
        <f aca="false">FilterPk!C$35</f>
        <v>0</v>
      </c>
      <c r="F2669" s="50" t="n">
        <f aca="false">FilterPk!D$35</f>
        <v>-34.907</v>
      </c>
      <c r="G2669" s="50" t="n">
        <f aca="false">FilterPk!E$35</f>
        <v>38.473605</v>
      </c>
      <c r="H2669" s="50" t="n">
        <f aca="false">FilterPk!F$35</f>
        <v>-29.642523</v>
      </c>
      <c r="I2669" s="50" t="n">
        <f aca="false">FilterPk!G$35</f>
        <v>30.491272</v>
      </c>
      <c r="J2669" s="50" t="n">
        <f aca="false">FilterPk!H$35</f>
        <v>0</v>
      </c>
      <c r="K2669" s="50" t="n">
        <f aca="false">FilterPk!I$35</f>
        <v>90.452808</v>
      </c>
      <c r="L2669" s="50" t="n">
        <f aca="false">FilterPk!J$35</f>
        <v>0</v>
      </c>
      <c r="M2669" s="50" t="n">
        <f aca="false">FilterPk!K$35</f>
        <v>14.574853</v>
      </c>
      <c r="N2669" s="50" t="n">
        <f aca="false">FilterPk!L$35</f>
        <v>109.443015</v>
      </c>
      <c r="O2669" s="50" t="n">
        <f aca="false">FilterPk!M$35</f>
        <v>94.93307</v>
      </c>
      <c r="P2669" s="50" t="n">
        <f aca="false">FilterPk!N$35</f>
        <v>-157.516125</v>
      </c>
      <c r="Q2669" s="51" t="n">
        <f aca="false">FilterPk!O$35</f>
        <v>46.85996</v>
      </c>
    </row>
    <row r="2670" customFormat="false" ht="12.75" hidden="false" customHeight="false" outlineLevel="0" collapsed="false">
      <c r="B2670" s="85" t="str">
        <f aca="false">FilterPk!A$36</f>
        <v>Rogers Herndon</v>
      </c>
      <c r="C2670" s="13" t="n">
        <f aca="false">C2669+1</f>
        <v>2669</v>
      </c>
      <c r="D2670" s="50" t="n">
        <f aca="false">FilterPk!B$36</f>
        <v>0</v>
      </c>
      <c r="E2670" s="50" t="n">
        <f aca="false">FilterPk!C$36</f>
        <v>0</v>
      </c>
      <c r="F2670" s="50" t="n">
        <f aca="false">FilterPk!D$36</f>
        <v>-16.269581</v>
      </c>
      <c r="G2670" s="50" t="n">
        <f aca="false">FilterPk!E$36</f>
        <v>-36.150495</v>
      </c>
      <c r="H2670" s="50" t="n">
        <f aca="false">FilterPk!F$36</f>
        <v>-105.080472</v>
      </c>
      <c r="I2670" s="50" t="n">
        <f aca="false">FilterPk!G$36</f>
        <v>-21.496839</v>
      </c>
      <c r="J2670" s="50" t="n">
        <f aca="false">FilterPk!H$36</f>
        <v>76.011979</v>
      </c>
      <c r="K2670" s="50" t="n">
        <f aca="false">FilterPk!I$36</f>
        <v>315.376651</v>
      </c>
      <c r="L2670" s="50" t="n">
        <f aca="false">FilterPk!J$36</f>
        <v>0.622678</v>
      </c>
      <c r="M2670" s="50" t="n">
        <f aca="false">FilterPk!K$36</f>
        <v>131.855286</v>
      </c>
      <c r="N2670" s="50" t="n">
        <f aca="false">FilterPk!L$36</f>
        <v>344.869207</v>
      </c>
      <c r="O2670" s="50" t="n">
        <f aca="false">FilterPk!M$36</f>
        <v>500.495437</v>
      </c>
      <c r="P2670" s="50" t="n">
        <f aca="false">FilterPk!N$36</f>
        <v>0</v>
      </c>
      <c r="Q2670" s="51" t="n">
        <f aca="false">FilterPk!O$36</f>
        <v>845.364644</v>
      </c>
    </row>
    <row r="2671" customFormat="false" ht="12.75" hidden="false" customHeight="false" outlineLevel="0" collapsed="false">
      <c r="B2671" s="85" t="str">
        <f aca="false">FilterPk!A$37</f>
        <v>Dana Davis</v>
      </c>
      <c r="C2671" s="13" t="n">
        <f aca="false">C2670+1</f>
        <v>2670</v>
      </c>
      <c r="D2671" s="50" t="n">
        <f aca="false">FilterPk!B$37</f>
        <v>0</v>
      </c>
      <c r="E2671" s="50" t="n">
        <f aca="false">FilterPk!C$37</f>
        <v>0</v>
      </c>
      <c r="F2671" s="50" t="n">
        <f aca="false">FilterPk!D$37</f>
        <v>4.986714</v>
      </c>
      <c r="G2671" s="50" t="n">
        <f aca="false">FilterPk!E$37</f>
        <v>-10.425106</v>
      </c>
      <c r="H2671" s="50" t="n">
        <f aca="false">FilterPk!F$37</f>
        <v>34.582944</v>
      </c>
      <c r="I2671" s="50" t="n">
        <f aca="false">FilterPk!G$37</f>
        <v>31.966656</v>
      </c>
      <c r="J2671" s="50" t="n">
        <f aca="false">FilterPk!H$37</f>
        <v>34.267547</v>
      </c>
      <c r="K2671" s="50" t="n">
        <f aca="false">FilterPk!I$37</f>
        <v>70.027981</v>
      </c>
      <c r="L2671" s="50" t="n">
        <f aca="false">FilterPk!J$37</f>
        <v>33.814965</v>
      </c>
      <c r="M2671" s="50" t="n">
        <f aca="false">FilterPk!K$37</f>
        <v>44.191074</v>
      </c>
      <c r="N2671" s="50" t="n">
        <f aca="false">FilterPk!L$37</f>
        <v>243.412775</v>
      </c>
      <c r="O2671" s="50" t="n">
        <f aca="false">FilterPk!M$37</f>
        <v>27.55263</v>
      </c>
      <c r="P2671" s="50" t="n">
        <f aca="false">FilterPk!N$37</f>
        <v>0</v>
      </c>
      <c r="Q2671" s="51" t="n">
        <f aca="false">FilterPk!O$37</f>
        <v>270.965405</v>
      </c>
    </row>
    <row r="2672" customFormat="false" ht="12.75" hidden="false" customHeight="false" outlineLevel="0" collapsed="false">
      <c r="B2672" s="85" t="str">
        <f aca="false">FilterPk!A$38</f>
        <v>Tom May</v>
      </c>
      <c r="C2672" s="13" t="n">
        <f aca="false">C2671+1</f>
        <v>2671</v>
      </c>
      <c r="D2672" s="50" t="n">
        <f aca="false">FilterPk!B$38</f>
        <v>0</v>
      </c>
      <c r="E2672" s="50" t="n">
        <f aca="false">FilterPk!C$38</f>
        <v>0</v>
      </c>
      <c r="F2672" s="50" t="n">
        <f aca="false">FilterPk!D$38</f>
        <v>0</v>
      </c>
      <c r="G2672" s="50" t="n">
        <f aca="false">FilterPk!E$38</f>
        <v>0</v>
      </c>
      <c r="H2672" s="50" t="n">
        <f aca="false">FilterPk!F$38</f>
        <v>0</v>
      </c>
      <c r="I2672" s="50" t="n">
        <f aca="false">FilterPk!G$38</f>
        <v>0</v>
      </c>
      <c r="J2672" s="50" t="n">
        <f aca="false">FilterPk!H$38</f>
        <v>0</v>
      </c>
      <c r="K2672" s="50" t="n">
        <f aca="false">FilterPk!I$38</f>
        <v>0</v>
      </c>
      <c r="L2672" s="50" t="n">
        <f aca="false">FilterPk!J$38</f>
        <v>0</v>
      </c>
      <c r="M2672" s="50" t="n">
        <f aca="false">FilterPk!K$38</f>
        <v>0</v>
      </c>
      <c r="N2672" s="50" t="n">
        <f aca="false">FilterPk!L$38</f>
        <v>0</v>
      </c>
      <c r="O2672" s="50" t="n">
        <f aca="false">FilterPk!M$38</f>
        <v>0</v>
      </c>
      <c r="P2672" s="50" t="n">
        <f aca="false">FilterPk!N$38</f>
        <v>0</v>
      </c>
      <c r="Q2672" s="51" t="n">
        <f aca="false">FilterPk!O$38</f>
        <v>0</v>
      </c>
    </row>
    <row r="2673" customFormat="false" ht="12.75" hidden="false" customHeight="false" outlineLevel="0" collapsed="false">
      <c r="B2673" s="85" t="str">
        <f aca="false">FilterPk!A$39</f>
        <v>Clint Dean</v>
      </c>
      <c r="C2673" s="13" t="n">
        <f aca="false">C2672+1</f>
        <v>2672</v>
      </c>
      <c r="D2673" s="50" t="n">
        <f aca="false">FilterPk!B$39</f>
        <v>0</v>
      </c>
      <c r="E2673" s="50" t="n">
        <f aca="false">FilterPk!C$39</f>
        <v>0</v>
      </c>
      <c r="F2673" s="50" t="n">
        <f aca="false">FilterPk!D$39</f>
        <v>-27.9256</v>
      </c>
      <c r="G2673" s="50" t="n">
        <f aca="false">FilterPk!E$39</f>
        <v>0</v>
      </c>
      <c r="H2673" s="50" t="n">
        <f aca="false">FilterPk!F$39</f>
        <v>0</v>
      </c>
      <c r="I2673" s="50" t="n">
        <f aca="false">FilterPk!G$39</f>
        <v>0</v>
      </c>
      <c r="J2673" s="50" t="n">
        <f aca="false">FilterPk!H$39</f>
        <v>0</v>
      </c>
      <c r="K2673" s="50" t="n">
        <f aca="false">FilterPk!I$39</f>
        <v>0</v>
      </c>
      <c r="L2673" s="50" t="n">
        <f aca="false">FilterPk!J$39</f>
        <v>0</v>
      </c>
      <c r="M2673" s="50" t="n">
        <f aca="false">FilterPk!K$39</f>
        <v>0</v>
      </c>
      <c r="N2673" s="50" t="n">
        <f aca="false">FilterPk!L$39</f>
        <v>-27.9256</v>
      </c>
      <c r="O2673" s="50" t="n">
        <f aca="false">FilterPk!M$39</f>
        <v>0</v>
      </c>
      <c r="P2673" s="50" t="n">
        <f aca="false">FilterPk!N$39</f>
        <v>0</v>
      </c>
      <c r="Q2673" s="51" t="n">
        <f aca="false">FilterPk!O$39</f>
        <v>-27.9256</v>
      </c>
    </row>
    <row r="2674" customFormat="false" ht="12.75" hidden="false" customHeight="false" outlineLevel="0" collapsed="false">
      <c r="B2674" s="85" t="str">
        <f aca="false">FilterPk!A$40</f>
        <v>Rob Benson</v>
      </c>
      <c r="C2674" s="13" t="n">
        <f aca="false">C2673+1</f>
        <v>2673</v>
      </c>
      <c r="D2674" s="50" t="n">
        <f aca="false">FilterPk!B$40</f>
        <v>0</v>
      </c>
      <c r="E2674" s="50" t="n">
        <f aca="false">FilterPk!C$40</f>
        <v>0</v>
      </c>
      <c r="F2674" s="50" t="n">
        <f aca="false">FilterPk!D$40</f>
        <v>0</v>
      </c>
      <c r="G2674" s="50" t="n">
        <f aca="false">FilterPk!E$40</f>
        <v>-76.947211</v>
      </c>
      <c r="H2674" s="50" t="n">
        <f aca="false">FilterPk!F$40</f>
        <v>0</v>
      </c>
      <c r="I2674" s="50" t="n">
        <f aca="false">FilterPk!G$40</f>
        <v>0</v>
      </c>
      <c r="J2674" s="50" t="n">
        <f aca="false">FilterPk!H$40</f>
        <v>0</v>
      </c>
      <c r="K2674" s="50" t="n">
        <f aca="false">FilterPk!I$40</f>
        <v>0</v>
      </c>
      <c r="L2674" s="50" t="n">
        <f aca="false">FilterPk!J$40</f>
        <v>0</v>
      </c>
      <c r="M2674" s="50" t="n">
        <f aca="false">FilterPk!K$40</f>
        <v>0</v>
      </c>
      <c r="N2674" s="50" t="n">
        <f aca="false">FilterPk!L$40</f>
        <v>-76.947211</v>
      </c>
      <c r="O2674" s="50" t="n">
        <f aca="false">FilterPk!M$40</f>
        <v>0</v>
      </c>
      <c r="P2674" s="50" t="n">
        <f aca="false">FilterPk!N$40</f>
        <v>0</v>
      </c>
      <c r="Q2674" s="51" t="n">
        <f aca="false">FilterPk!O$40</f>
        <v>-76.947211</v>
      </c>
    </row>
    <row r="2675" customFormat="false" ht="12.75" hidden="false" customHeight="false" outlineLevel="0" collapsed="false">
      <c r="B2675" s="85" t="str">
        <f aca="false">FilterPk!A$41</f>
        <v>Matt Lorenz</v>
      </c>
      <c r="C2675" s="13" t="n">
        <f aca="false">C2674+1</f>
        <v>2674</v>
      </c>
      <c r="D2675" s="50" t="n">
        <f aca="false">FilterPk!B$41</f>
        <v>0</v>
      </c>
      <c r="E2675" s="50" t="n">
        <f aca="false">FilterPk!C$41</f>
        <v>0</v>
      </c>
      <c r="F2675" s="50" t="n">
        <f aca="false">FilterPk!D$41</f>
        <v>0</v>
      </c>
      <c r="G2675" s="50" t="n">
        <f aca="false">FilterPk!E$41</f>
        <v>0</v>
      </c>
      <c r="H2675" s="50" t="n">
        <f aca="false">FilterPk!F$41</f>
        <v>0</v>
      </c>
      <c r="I2675" s="50" t="n">
        <f aca="false">FilterPk!G$41</f>
        <v>0</v>
      </c>
      <c r="J2675" s="50" t="n">
        <f aca="false">FilterPk!H$41</f>
        <v>0</v>
      </c>
      <c r="K2675" s="50" t="n">
        <f aca="false">FilterPk!I$41</f>
        <v>0</v>
      </c>
      <c r="L2675" s="50" t="n">
        <f aca="false">FilterPk!J$41</f>
        <v>0</v>
      </c>
      <c r="M2675" s="50" t="n">
        <f aca="false">FilterPk!K$41</f>
        <v>0</v>
      </c>
      <c r="N2675" s="50" t="n">
        <f aca="false">FilterPk!L$41</f>
        <v>0</v>
      </c>
      <c r="O2675" s="50" t="n">
        <f aca="false">FilterPk!M$41</f>
        <v>0</v>
      </c>
      <c r="P2675" s="50" t="n">
        <f aca="false">FilterPk!N$41</f>
        <v>0</v>
      </c>
      <c r="Q2675" s="51" t="n">
        <f aca="false">FilterPk!O$41</f>
        <v>0</v>
      </c>
    </row>
    <row r="2676" customFormat="false" ht="12.75" hidden="false" customHeight="false" outlineLevel="0" collapsed="false">
      <c r="B2676" s="85" t="str">
        <f aca="false">FilterPk!A$42</f>
        <v>John Forney</v>
      </c>
      <c r="C2676" s="13" t="n">
        <f aca="false">C2675+1</f>
        <v>2675</v>
      </c>
      <c r="D2676" s="50" t="n">
        <f aca="false">FilterPk!B$42</f>
        <v>0</v>
      </c>
      <c r="E2676" s="50" t="n">
        <f aca="false">FilterPk!C$42</f>
        <v>0</v>
      </c>
      <c r="F2676" s="50" t="n">
        <f aca="false">FilterPk!D$42</f>
        <v>0</v>
      </c>
      <c r="G2676" s="50" t="n">
        <f aca="false">FilterPk!E$42</f>
        <v>0</v>
      </c>
      <c r="H2676" s="50" t="n">
        <f aca="false">FilterPk!F$42</f>
        <v>0</v>
      </c>
      <c r="I2676" s="50" t="n">
        <f aca="false">FilterPk!G$42</f>
        <v>0</v>
      </c>
      <c r="J2676" s="50" t="n">
        <f aca="false">FilterPk!H$42</f>
        <v>0</v>
      </c>
      <c r="K2676" s="50" t="n">
        <f aca="false">FilterPk!I$42</f>
        <v>0</v>
      </c>
      <c r="L2676" s="50" t="n">
        <f aca="false">FilterPk!J$42</f>
        <v>0</v>
      </c>
      <c r="M2676" s="50" t="n">
        <f aca="false">FilterPk!K$42</f>
        <v>0</v>
      </c>
      <c r="N2676" s="50" t="n">
        <f aca="false">FilterPk!L$42</f>
        <v>0</v>
      </c>
      <c r="O2676" s="50" t="n">
        <f aca="false">FilterPk!M$42</f>
        <v>0</v>
      </c>
      <c r="P2676" s="50" t="n">
        <f aca="false">FilterPk!N$42</f>
        <v>0</v>
      </c>
      <c r="Q2676" s="51" t="n">
        <f aca="false">FilterPk!O$42</f>
        <v>0</v>
      </c>
    </row>
    <row r="2677" customFormat="false" ht="12.75" hidden="false" customHeight="false" outlineLevel="0" collapsed="false">
      <c r="B2677" s="85" t="str">
        <f aca="false">FilterPk!A$43</f>
        <v>Mike Carson</v>
      </c>
      <c r="C2677" s="13" t="n">
        <f aca="false">C2676+1</f>
        <v>2676</v>
      </c>
      <c r="D2677" s="50" t="n">
        <f aca="false">FilterPk!B$43</f>
        <v>0</v>
      </c>
      <c r="E2677" s="50" t="n">
        <f aca="false">FilterPk!C$43</f>
        <v>0</v>
      </c>
      <c r="F2677" s="50" t="n">
        <f aca="false">FilterPk!D$43</f>
        <v>0</v>
      </c>
      <c r="G2677" s="50" t="n">
        <f aca="false">FilterPk!E$43</f>
        <v>0</v>
      </c>
      <c r="H2677" s="50" t="n">
        <f aca="false">FilterPk!F$43</f>
        <v>0</v>
      </c>
      <c r="I2677" s="50" t="n">
        <f aca="false">FilterPk!G$43</f>
        <v>0</v>
      </c>
      <c r="J2677" s="50" t="n">
        <f aca="false">FilterPk!H$43</f>
        <v>0</v>
      </c>
      <c r="K2677" s="50" t="n">
        <f aca="false">FilterPk!I$43</f>
        <v>0</v>
      </c>
      <c r="L2677" s="50" t="n">
        <f aca="false">FilterPk!J$43</f>
        <v>0</v>
      </c>
      <c r="M2677" s="50" t="n">
        <f aca="false">FilterPk!K$43</f>
        <v>0</v>
      </c>
      <c r="N2677" s="50" t="n">
        <f aca="false">FilterPk!L$43</f>
        <v>0</v>
      </c>
      <c r="O2677" s="50" t="n">
        <f aca="false">FilterPk!M$43</f>
        <v>0</v>
      </c>
      <c r="P2677" s="50" t="n">
        <f aca="false">FilterPk!N$43</f>
        <v>0</v>
      </c>
      <c r="Q2677" s="51" t="n">
        <f aca="false">FilterPk!O$43</f>
        <v>0</v>
      </c>
    </row>
    <row r="2678" customFormat="false" ht="12.75" hidden="false" customHeight="false" outlineLevel="0" collapsed="false">
      <c r="B2678" s="85" t="str">
        <f aca="false">FilterPk!A$44</f>
        <v>Chris Dorland</v>
      </c>
      <c r="C2678" s="13" t="n">
        <f aca="false">C2677+1</f>
        <v>2677</v>
      </c>
      <c r="D2678" s="50" t="n">
        <f aca="false">FilterPk!B$44</f>
        <v>0</v>
      </c>
      <c r="E2678" s="50" t="n">
        <f aca="false">FilterPk!C$44</f>
        <v>0</v>
      </c>
      <c r="F2678" s="50" t="n">
        <f aca="false">FilterPk!D$44</f>
        <v>0</v>
      </c>
      <c r="G2678" s="50" t="n">
        <f aca="false">FilterPk!E$44</f>
        <v>0</v>
      </c>
      <c r="H2678" s="50" t="n">
        <f aca="false">FilterPk!F$44</f>
        <v>0</v>
      </c>
      <c r="I2678" s="50" t="n">
        <f aca="false">FilterPk!G$44</f>
        <v>0</v>
      </c>
      <c r="J2678" s="50" t="n">
        <f aca="false">FilterPk!H$44</f>
        <v>0</v>
      </c>
      <c r="K2678" s="50" t="n">
        <f aca="false">FilterPk!I$44</f>
        <v>0</v>
      </c>
      <c r="L2678" s="50" t="n">
        <f aca="false">FilterPk!J$44</f>
        <v>0</v>
      </c>
      <c r="M2678" s="50" t="n">
        <f aca="false">FilterPk!K$44</f>
        <v>0</v>
      </c>
      <c r="N2678" s="50" t="n">
        <f aca="false">FilterPk!L$44</f>
        <v>0</v>
      </c>
      <c r="O2678" s="50" t="n">
        <f aca="false">FilterPk!M$44</f>
        <v>0</v>
      </c>
      <c r="P2678" s="50" t="n">
        <f aca="false">FilterPk!N$44</f>
        <v>0</v>
      </c>
      <c r="Q2678" s="51" t="n">
        <f aca="false">FilterPk!O$44</f>
        <v>0</v>
      </c>
    </row>
    <row r="2679" customFormat="false" ht="12.75" hidden="false" customHeight="false" outlineLevel="0" collapsed="false">
      <c r="B2679" s="85" t="str">
        <f aca="false">FilterPk!A$45</f>
        <v>Jeff King</v>
      </c>
      <c r="C2679" s="13" t="n">
        <f aca="false">C2678+1</f>
        <v>2678</v>
      </c>
      <c r="D2679" s="50" t="n">
        <f aca="false">FilterPk!B$45</f>
        <v>0</v>
      </c>
      <c r="E2679" s="50" t="n">
        <f aca="false">FilterPk!C$45</f>
        <v>0</v>
      </c>
      <c r="F2679" s="50" t="n">
        <f aca="false">FilterPk!D$45</f>
        <v>0</v>
      </c>
      <c r="G2679" s="50" t="n">
        <f aca="false">FilterPk!E$45</f>
        <v>0</v>
      </c>
      <c r="H2679" s="50" t="n">
        <f aca="false">FilterPk!F$45</f>
        <v>0</v>
      </c>
      <c r="I2679" s="50" t="n">
        <f aca="false">FilterPk!G$45</f>
        <v>0</v>
      </c>
      <c r="J2679" s="50" t="n">
        <f aca="false">FilterPk!H$45</f>
        <v>0</v>
      </c>
      <c r="K2679" s="50" t="n">
        <f aca="false">FilterPk!I$45</f>
        <v>0</v>
      </c>
      <c r="L2679" s="50" t="n">
        <f aca="false">FilterPk!J$45</f>
        <v>0</v>
      </c>
      <c r="M2679" s="50" t="n">
        <f aca="false">FilterPk!K$45</f>
        <v>0</v>
      </c>
      <c r="N2679" s="50" t="n">
        <f aca="false">FilterPk!L$45</f>
        <v>0</v>
      </c>
      <c r="O2679" s="50" t="n">
        <f aca="false">FilterPk!M$45</f>
        <v>0</v>
      </c>
      <c r="P2679" s="50" t="n">
        <f aca="false">FilterPk!N$45</f>
        <v>0</v>
      </c>
      <c r="Q2679" s="51" t="n">
        <f aca="false">FilterPk!O$45</f>
        <v>0</v>
      </c>
    </row>
    <row r="2680" customFormat="false" ht="12.75" hidden="false" customHeight="false" outlineLevel="0" collapsed="false">
      <c r="B2680" s="85" t="n">
        <f aca="false">FilterPk!A$46</f>
        <v>0</v>
      </c>
      <c r="C2680" s="13" t="n">
        <f aca="false">C2679+1</f>
        <v>2679</v>
      </c>
      <c r="D2680" s="50" t="n">
        <f aca="false">FilterPk!B$46</f>
        <v>0</v>
      </c>
      <c r="E2680" s="50" t="n">
        <f aca="false">FilterPk!C$46</f>
        <v>0</v>
      </c>
      <c r="F2680" s="50" t="n">
        <f aca="false">FilterPk!D$46</f>
        <v>0</v>
      </c>
      <c r="G2680" s="50" t="n">
        <f aca="false">FilterPk!E$46</f>
        <v>0</v>
      </c>
      <c r="H2680" s="50" t="n">
        <f aca="false">FilterPk!F$46</f>
        <v>0</v>
      </c>
      <c r="I2680" s="50" t="n">
        <f aca="false">FilterPk!G$46</f>
        <v>0</v>
      </c>
      <c r="J2680" s="50" t="n">
        <f aca="false">FilterPk!H$46</f>
        <v>0</v>
      </c>
      <c r="K2680" s="50" t="n">
        <f aca="false">FilterPk!I$46</f>
        <v>0</v>
      </c>
      <c r="L2680" s="50" t="n">
        <f aca="false">FilterPk!J$46</f>
        <v>0</v>
      </c>
      <c r="M2680" s="50" t="n">
        <f aca="false">FilterPk!K$46</f>
        <v>0</v>
      </c>
      <c r="N2680" s="50" t="n">
        <f aca="false">FilterPk!L$46</f>
        <v>0</v>
      </c>
      <c r="O2680" s="50" t="n">
        <f aca="false">FilterPk!M$46</f>
        <v>0</v>
      </c>
      <c r="P2680" s="50" t="n">
        <f aca="false">FilterPk!N$46</f>
        <v>0</v>
      </c>
      <c r="Q2680" s="51" t="n">
        <f aca="false">FilterPk!O$46</f>
        <v>0</v>
      </c>
    </row>
    <row r="2681" customFormat="false" ht="12.75" hidden="false" customHeight="false" outlineLevel="0" collapsed="false">
      <c r="B2681" s="87" t="n">
        <f aca="false">FilterPk!A$47</f>
        <v>0</v>
      </c>
      <c r="C2681" s="64" t="n">
        <f aca="false">C2680+1</f>
        <v>2680</v>
      </c>
      <c r="D2681" s="54" t="n">
        <f aca="false">FilterPk!B$47</f>
        <v>0</v>
      </c>
      <c r="E2681" s="54" t="n">
        <f aca="false">FilterPk!C$47</f>
        <v>0</v>
      </c>
      <c r="F2681" s="54" t="n">
        <f aca="false">FilterPk!D$47</f>
        <v>0</v>
      </c>
      <c r="G2681" s="54" t="n">
        <f aca="false">FilterPk!E$47</f>
        <v>0</v>
      </c>
      <c r="H2681" s="54" t="n">
        <f aca="false">FilterPk!F$47</f>
        <v>0</v>
      </c>
      <c r="I2681" s="54" t="n">
        <f aca="false">FilterPk!G$47</f>
        <v>0</v>
      </c>
      <c r="J2681" s="54" t="n">
        <f aca="false">FilterPk!H$47</f>
        <v>0</v>
      </c>
      <c r="K2681" s="54" t="n">
        <f aca="false">FilterPk!I$47</f>
        <v>0</v>
      </c>
      <c r="L2681" s="54" t="n">
        <f aca="false">FilterPk!J$47</f>
        <v>0</v>
      </c>
      <c r="M2681" s="54" t="n">
        <f aca="false">FilterPk!K$47</f>
        <v>0</v>
      </c>
      <c r="N2681" s="54" t="n">
        <f aca="false">FilterPk!L$47</f>
        <v>0</v>
      </c>
      <c r="O2681" s="54" t="n">
        <f aca="false">FilterPk!M$47</f>
        <v>0</v>
      </c>
      <c r="P2681" s="54" t="n">
        <f aca="false">FilterPk!N$47</f>
        <v>0</v>
      </c>
      <c r="Q2681" s="55" t="n">
        <f aca="false">FilterPk!O$47</f>
        <v>0</v>
      </c>
    </row>
    <row r="2682" customFormat="false" ht="12.75" hidden="false" customHeight="false" outlineLevel="0" collapsed="false">
      <c r="A2682" s="0" t="n">
        <f aca="false">A2642+1</f>
        <v>68</v>
      </c>
      <c r="B2682" s="57" t="n">
        <f aca="false">FilterPk!D$1</f>
        <v>36907</v>
      </c>
      <c r="C2682" s="58" t="n">
        <f aca="false">C2681+1</f>
        <v>2681</v>
      </c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83"/>
    </row>
    <row r="2683" customFormat="false" ht="12.75" hidden="false" customHeight="false" outlineLevel="0" collapsed="false">
      <c r="B2683" s="61"/>
      <c r="C2683" s="13" t="n">
        <f aca="false">C2682+1</f>
        <v>2682</v>
      </c>
      <c r="D2683" s="13"/>
      <c r="E2683" s="21" t="s">
        <v>5</v>
      </c>
      <c r="F2683" s="21" t="s">
        <v>6</v>
      </c>
      <c r="G2683" s="21" t="s">
        <v>7</v>
      </c>
      <c r="H2683" s="21" t="s">
        <v>8</v>
      </c>
      <c r="I2683" s="21" t="s">
        <v>9</v>
      </c>
      <c r="J2683" s="21" t="s">
        <v>10</v>
      </c>
      <c r="K2683" s="21" t="s">
        <v>11</v>
      </c>
      <c r="L2683" s="21" t="s">
        <v>12</v>
      </c>
      <c r="M2683" s="21" t="s">
        <v>13</v>
      </c>
      <c r="N2683" s="21" t="s">
        <v>14</v>
      </c>
      <c r="O2683" s="21" t="n">
        <v>2002</v>
      </c>
      <c r="P2683" s="21" t="s">
        <v>15</v>
      </c>
      <c r="Q2683" s="84" t="s">
        <v>16</v>
      </c>
    </row>
    <row r="2684" customFormat="false" ht="12.75" hidden="false" customHeight="false" outlineLevel="0" collapsed="false">
      <c r="B2684" s="85" t="str">
        <f aca="false">FilterPk!A$9</f>
        <v>Power positions</v>
      </c>
      <c r="C2684" s="13" t="n">
        <f aca="false">C2683+1</f>
        <v>2683</v>
      </c>
      <c r="D2684" s="13" t="s">
        <v>4</v>
      </c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86"/>
    </row>
    <row r="2685" customFormat="false" ht="12.75" hidden="false" customHeight="false" outlineLevel="0" collapsed="false">
      <c r="B2685" s="85" t="str">
        <f aca="false">FilterPk!A$10</f>
        <v>East Position</v>
      </c>
      <c r="C2685" s="13" t="n">
        <f aca="false">C2684+1</f>
        <v>2684</v>
      </c>
      <c r="D2685" s="50" t="n">
        <f aca="false">FilterPk!B$10</f>
        <v>34784396.7946123</v>
      </c>
      <c r="E2685" s="50" t="n">
        <f aca="false">FilterPk!C$10</f>
        <v>75045.54</v>
      </c>
      <c r="F2685" s="50" t="n">
        <f aca="false">FilterPk!D$10</f>
        <v>84629.15</v>
      </c>
      <c r="G2685" s="50" t="n">
        <f aca="false">FilterPk!E$10</f>
        <v>1358824.72</v>
      </c>
      <c r="H2685" s="50" t="n">
        <f aca="false">FilterPk!F$10</f>
        <v>1120662.53</v>
      </c>
      <c r="I2685" s="50" t="n">
        <f aca="false">FilterPk!G$10</f>
        <v>422841.14</v>
      </c>
      <c r="J2685" s="50" t="n">
        <f aca="false">FilterPk!H$10</f>
        <v>788810.55</v>
      </c>
      <c r="K2685" s="50" t="n">
        <f aca="false">FilterPk!I$10</f>
        <v>1076253.71</v>
      </c>
      <c r="L2685" s="50" t="n">
        <f aca="false">FilterPk!J$10</f>
        <v>363159.42</v>
      </c>
      <c r="M2685" s="50" t="n">
        <f aca="false">FilterPk!K$10</f>
        <v>5764043.19</v>
      </c>
      <c r="N2685" s="50" t="n">
        <f aca="false">FilterPk!L$10</f>
        <v>11054269.95</v>
      </c>
      <c r="O2685" s="50" t="n">
        <f aca="false">FilterPk!M$10</f>
        <v>3650317.45</v>
      </c>
      <c r="P2685" s="50" t="n">
        <f aca="false">FilterPk!N$10</f>
        <v>-1642778.44</v>
      </c>
      <c r="Q2685" s="51" t="n">
        <f aca="false">FilterPk!O$10</f>
        <v>13061808.96</v>
      </c>
    </row>
    <row r="2686" customFormat="false" ht="12.75" hidden="false" customHeight="false" outlineLevel="0" collapsed="false">
      <c r="B2686" s="85" t="str">
        <f aca="false">FilterPk!A$11</f>
        <v>East Power Mgmt</v>
      </c>
      <c r="C2686" s="13" t="n">
        <f aca="false">C2685+1</f>
        <v>2685</v>
      </c>
      <c r="D2686" s="50" t="n">
        <f aca="false">FilterPk!B$11</f>
        <v>7547347.04451418</v>
      </c>
      <c r="E2686" s="50" t="n">
        <f aca="false">FilterPk!C$11</f>
        <v>43646.27</v>
      </c>
      <c r="F2686" s="50" t="n">
        <f aca="false">FilterPk!D$11</f>
        <v>-98133.28</v>
      </c>
      <c r="G2686" s="50" t="n">
        <f aca="false">FilterPk!E$11</f>
        <v>107993.78</v>
      </c>
      <c r="H2686" s="50" t="n">
        <f aca="false">FilterPk!F$11</f>
        <v>155786.29</v>
      </c>
      <c r="I2686" s="50" t="n">
        <f aca="false">FilterPk!G$11</f>
        <v>89357.34</v>
      </c>
      <c r="J2686" s="50" t="n">
        <f aca="false">FilterPk!H$11</f>
        <v>247101.13</v>
      </c>
      <c r="K2686" s="50" t="n">
        <f aca="false">FilterPk!I$11</f>
        <v>307386.28</v>
      </c>
      <c r="L2686" s="50" t="n">
        <f aca="false">FilterPk!J$11</f>
        <v>108209.05</v>
      </c>
      <c r="M2686" s="50" t="n">
        <f aca="false">FilterPk!K$11</f>
        <v>1338376.99</v>
      </c>
      <c r="N2686" s="50" t="n">
        <f aca="false">FilterPk!L$11</f>
        <v>2299723.85</v>
      </c>
      <c r="O2686" s="50" t="n">
        <f aca="false">FilterPk!M$11</f>
        <v>606348.53</v>
      </c>
      <c r="P2686" s="50" t="n">
        <f aca="false">FilterPk!N$11</f>
        <v>61912.21</v>
      </c>
      <c r="Q2686" s="51" t="n">
        <f aca="false">FilterPk!O$11</f>
        <v>2967984.59</v>
      </c>
    </row>
    <row r="2687" customFormat="false" ht="12.75" hidden="false" customHeight="false" outlineLevel="0" collapsed="false">
      <c r="B2687" s="85" t="str">
        <f aca="false">FilterPk!A$12</f>
        <v>Long Term Options</v>
      </c>
      <c r="C2687" s="13" t="n">
        <f aca="false">C2686+1</f>
        <v>2686</v>
      </c>
      <c r="D2687" s="50" t="n">
        <f aca="false">FilterPk!B$12</f>
        <v>0</v>
      </c>
      <c r="E2687" s="50" t="n">
        <f aca="false">FilterPk!C$12</f>
        <v>0</v>
      </c>
      <c r="F2687" s="50" t="n">
        <f aca="false">FilterPk!D$12</f>
        <v>0</v>
      </c>
      <c r="G2687" s="50" t="n">
        <f aca="false">FilterPk!E$12</f>
        <v>0</v>
      </c>
      <c r="H2687" s="50" t="n">
        <f aca="false">FilterPk!F$12</f>
        <v>0</v>
      </c>
      <c r="I2687" s="50" t="n">
        <f aca="false">FilterPk!G$12</f>
        <v>0</v>
      </c>
      <c r="J2687" s="50" t="n">
        <f aca="false">FilterPk!H$12</f>
        <v>0</v>
      </c>
      <c r="K2687" s="50" t="n">
        <f aca="false">FilterPk!I$12</f>
        <v>0</v>
      </c>
      <c r="L2687" s="50" t="n">
        <f aca="false">FilterPk!J$12</f>
        <v>0</v>
      </c>
      <c r="M2687" s="50" t="n">
        <f aca="false">FilterPk!K$12</f>
        <v>0</v>
      </c>
      <c r="N2687" s="50" t="n">
        <f aca="false">FilterPk!L$12</f>
        <v>0</v>
      </c>
      <c r="O2687" s="50" t="n">
        <f aca="false">FilterPk!M$12</f>
        <v>0</v>
      </c>
      <c r="P2687" s="50" t="n">
        <f aca="false">FilterPk!N$12</f>
        <v>0</v>
      </c>
      <c r="Q2687" s="51" t="n">
        <f aca="false">FilterPk!O$12</f>
        <v>0</v>
      </c>
    </row>
    <row r="2688" customFormat="false" ht="12.75" hidden="false" customHeight="false" outlineLevel="0" collapsed="false">
      <c r="B2688" s="85" t="str">
        <f aca="false">FilterPk!A$13</f>
        <v>LT-MIDWEST</v>
      </c>
      <c r="C2688" s="13" t="n">
        <f aca="false">C2687+1</f>
        <v>2687</v>
      </c>
      <c r="D2688" s="50" t="n">
        <f aca="false">FilterPk!B$13</f>
        <v>7151089.47366245</v>
      </c>
      <c r="E2688" s="50" t="n">
        <f aca="false">FilterPk!C$13</f>
        <v>48283.08</v>
      </c>
      <c r="F2688" s="50" t="n">
        <f aca="false">FilterPk!D$13</f>
        <v>-141448.54</v>
      </c>
      <c r="G2688" s="50" t="n">
        <f aca="false">FilterPk!E$13</f>
        <v>574622.66</v>
      </c>
      <c r="H2688" s="50" t="n">
        <f aca="false">FilterPk!F$13</f>
        <v>298097.27</v>
      </c>
      <c r="I2688" s="50" t="n">
        <f aca="false">FilterPk!G$13</f>
        <v>249481.43</v>
      </c>
      <c r="J2688" s="50" t="n">
        <f aca="false">FilterPk!H$13</f>
        <v>119379.88</v>
      </c>
      <c r="K2688" s="50" t="n">
        <f aca="false">FilterPk!I$13</f>
        <v>25994.27</v>
      </c>
      <c r="L2688" s="50" t="n">
        <f aca="false">FilterPk!J$13</f>
        <v>156242.15</v>
      </c>
      <c r="M2688" s="50" t="n">
        <f aca="false">FilterPk!K$13</f>
        <v>1762908.33</v>
      </c>
      <c r="N2688" s="50" t="n">
        <f aca="false">FilterPk!L$13</f>
        <v>3093560.53</v>
      </c>
      <c r="O2688" s="50" t="n">
        <f aca="false">FilterPk!M$13</f>
        <v>565730</v>
      </c>
      <c r="P2688" s="50" t="n">
        <f aca="false">FilterPk!N$13</f>
        <v>-439379.19</v>
      </c>
      <c r="Q2688" s="51" t="n">
        <f aca="false">FilterPk!O$13</f>
        <v>3219911.34</v>
      </c>
    </row>
    <row r="2689" customFormat="false" ht="12.75" hidden="false" customHeight="false" outlineLevel="0" collapsed="false">
      <c r="B2689" s="85" t="str">
        <f aca="false">FilterPk!A$14</f>
        <v>ST-ECAR</v>
      </c>
      <c r="C2689" s="13" t="n">
        <f aca="false">C2688+1</f>
        <v>2688</v>
      </c>
      <c r="D2689" s="50" t="n">
        <f aca="false">FilterPk!B$14</f>
        <v>238101.441960815</v>
      </c>
      <c r="E2689" s="50" t="n">
        <f aca="false">FilterPk!C$14</f>
        <v>13522.23</v>
      </c>
      <c r="F2689" s="50" t="n">
        <f aca="false">FilterPk!D$14</f>
        <v>15838.59</v>
      </c>
      <c r="G2689" s="50" t="n">
        <f aca="false">FilterPk!E$14</f>
        <v>0</v>
      </c>
      <c r="H2689" s="50" t="n">
        <f aca="false">FilterPk!F$14</f>
        <v>0</v>
      </c>
      <c r="I2689" s="50" t="n">
        <f aca="false">FilterPk!G$14</f>
        <v>0</v>
      </c>
      <c r="J2689" s="50" t="n">
        <f aca="false">FilterPk!H$14</f>
        <v>0</v>
      </c>
      <c r="K2689" s="50" t="n">
        <f aca="false">FilterPk!I$14</f>
        <v>0</v>
      </c>
      <c r="L2689" s="50" t="n">
        <f aca="false">FilterPk!J$14</f>
        <v>0</v>
      </c>
      <c r="M2689" s="50" t="n">
        <f aca="false">FilterPk!K$14</f>
        <v>0</v>
      </c>
      <c r="N2689" s="50" t="n">
        <f aca="false">FilterPk!L$14</f>
        <v>29360.82</v>
      </c>
      <c r="O2689" s="50" t="n">
        <f aca="false">FilterPk!M$14</f>
        <v>0</v>
      </c>
      <c r="P2689" s="50" t="n">
        <f aca="false">FilterPk!N$14</f>
        <v>0</v>
      </c>
      <c r="Q2689" s="51" t="n">
        <f aca="false">FilterPk!O$14</f>
        <v>29360.82</v>
      </c>
    </row>
    <row r="2690" customFormat="false" ht="12.75" hidden="false" customHeight="false" outlineLevel="0" collapsed="false">
      <c r="B2690" s="85" t="str">
        <f aca="false">FilterPk!A$15</f>
        <v>ST- MAPP</v>
      </c>
      <c r="C2690" s="13" t="n">
        <f aca="false">C2689+1</f>
        <v>2689</v>
      </c>
      <c r="D2690" s="50" t="n">
        <f aca="false">FilterPk!B$15</f>
        <v>254636.614020626</v>
      </c>
      <c r="E2690" s="50" t="n">
        <f aca="false">FilterPk!C$15</f>
        <v>795.43</v>
      </c>
      <c r="F2690" s="50" t="n">
        <f aca="false">FilterPk!D$15</f>
        <v>39596.48</v>
      </c>
      <c r="G2690" s="50" t="n">
        <f aca="false">FilterPk!E$15</f>
        <v>26009.8</v>
      </c>
      <c r="H2690" s="50" t="n">
        <f aca="false">FilterPk!F$15</f>
        <v>8238.75</v>
      </c>
      <c r="I2690" s="50" t="n">
        <f aca="false">FilterPk!G$15</f>
        <v>0</v>
      </c>
      <c r="J2690" s="50" t="n">
        <f aca="false">FilterPk!H$15</f>
        <v>0</v>
      </c>
      <c r="K2690" s="50" t="n">
        <f aca="false">FilterPk!I$15</f>
        <v>0</v>
      </c>
      <c r="L2690" s="50" t="n">
        <f aca="false">FilterPk!J$15</f>
        <v>0</v>
      </c>
      <c r="M2690" s="50" t="n">
        <f aca="false">FilterPk!K$15</f>
        <v>0</v>
      </c>
      <c r="N2690" s="50" t="n">
        <f aca="false">FilterPk!L$15</f>
        <v>74640.46</v>
      </c>
      <c r="O2690" s="50" t="n">
        <f aca="false">FilterPk!M$15</f>
        <v>0</v>
      </c>
      <c r="P2690" s="50" t="n">
        <f aca="false">FilterPk!N$15</f>
        <v>0</v>
      </c>
      <c r="Q2690" s="51" t="n">
        <f aca="false">FilterPk!O$15</f>
        <v>74640.46</v>
      </c>
    </row>
    <row r="2691" customFormat="false" ht="12.75" hidden="false" customHeight="false" outlineLevel="0" collapsed="false">
      <c r="B2691" s="85" t="str">
        <f aca="false">FilterPk!A$16</f>
        <v>ST- MAIN</v>
      </c>
      <c r="C2691" s="13" t="n">
        <f aca="false">C2690+1</f>
        <v>2690</v>
      </c>
      <c r="D2691" s="50" t="n">
        <f aca="false">FilterPk!B$16</f>
        <v>694293.253349893</v>
      </c>
      <c r="E2691" s="50" t="n">
        <f aca="false">FilterPk!C$16</f>
        <v>-2349.61</v>
      </c>
      <c r="F2691" s="50" t="n">
        <f aca="false">FilterPk!D$16</f>
        <v>15903</v>
      </c>
      <c r="G2691" s="50" t="n">
        <f aca="false">FilterPk!E$16</f>
        <v>69359.47</v>
      </c>
      <c r="H2691" s="50" t="n">
        <f aca="false">FilterPk!F$16</f>
        <v>0</v>
      </c>
      <c r="I2691" s="50" t="n">
        <f aca="false">FilterPk!G$16</f>
        <v>0</v>
      </c>
      <c r="J2691" s="50" t="n">
        <f aca="false">FilterPk!H$16</f>
        <v>0</v>
      </c>
      <c r="K2691" s="50" t="n">
        <f aca="false">FilterPk!I$16</f>
        <v>0</v>
      </c>
      <c r="L2691" s="50" t="n">
        <f aca="false">FilterPk!J$16</f>
        <v>0</v>
      </c>
      <c r="M2691" s="50" t="n">
        <f aca="false">FilterPk!K$16</f>
        <v>0</v>
      </c>
      <c r="N2691" s="50" t="n">
        <f aca="false">FilterPk!L$16</f>
        <v>82912.86</v>
      </c>
      <c r="O2691" s="50" t="n">
        <f aca="false">FilterPk!M$16</f>
        <v>0</v>
      </c>
      <c r="P2691" s="50" t="n">
        <f aca="false">FilterPk!N$16</f>
        <v>0</v>
      </c>
      <c r="Q2691" s="51" t="n">
        <f aca="false">FilterPk!O$16</f>
        <v>82912.86</v>
      </c>
    </row>
    <row r="2692" customFormat="false" ht="12.75" hidden="false" customHeight="false" outlineLevel="0" collapsed="false">
      <c r="B2692" s="85" t="str">
        <f aca="false">FilterPk!A$17</f>
        <v>MW-ANALYST</v>
      </c>
      <c r="C2692" s="13" t="n">
        <f aca="false">C2691+1</f>
        <v>2691</v>
      </c>
      <c r="D2692" s="50" t="n">
        <f aca="false">FilterPk!B$17</f>
        <v>0</v>
      </c>
      <c r="E2692" s="50" t="n">
        <f aca="false">FilterPk!C$17</f>
        <v>6363.4</v>
      </c>
      <c r="F2692" s="50" t="n">
        <f aca="false">FilterPk!D$17</f>
        <v>15838.59</v>
      </c>
      <c r="G2692" s="50" t="n">
        <f aca="false">FilterPk!E$17</f>
        <v>0</v>
      </c>
      <c r="H2692" s="50" t="n">
        <f aca="false">FilterPk!F$17</f>
        <v>0</v>
      </c>
      <c r="I2692" s="50" t="n">
        <f aca="false">FilterPk!G$17</f>
        <v>0</v>
      </c>
      <c r="J2692" s="50" t="n">
        <f aca="false">FilterPk!H$17</f>
        <v>0</v>
      </c>
      <c r="K2692" s="50" t="n">
        <f aca="false">FilterPk!I$17</f>
        <v>0</v>
      </c>
      <c r="L2692" s="50" t="n">
        <f aca="false">FilterPk!J$17</f>
        <v>0</v>
      </c>
      <c r="M2692" s="50" t="n">
        <f aca="false">FilterPk!K$17</f>
        <v>0</v>
      </c>
      <c r="N2692" s="50" t="n">
        <f aca="false">FilterPk!L$17</f>
        <v>22201.99</v>
      </c>
      <c r="O2692" s="50" t="n">
        <f aca="false">FilterPk!M$17</f>
        <v>0</v>
      </c>
      <c r="P2692" s="50" t="n">
        <f aca="false">FilterPk!N$17</f>
        <v>0</v>
      </c>
      <c r="Q2692" s="51" t="n">
        <f aca="false">FilterPk!O$17</f>
        <v>22201.99</v>
      </c>
    </row>
    <row r="2693" customFormat="false" ht="12.75" hidden="false" customHeight="false" outlineLevel="0" collapsed="false">
      <c r="B2693" s="85" t="str">
        <f aca="false">FilterPk!A$18</f>
        <v>LT-NE</v>
      </c>
      <c r="C2693" s="13" t="n">
        <f aca="false">C2692+1</f>
        <v>2692</v>
      </c>
      <c r="D2693" s="50" t="n">
        <f aca="false">FilterPk!B$18</f>
        <v>6187311.37539291</v>
      </c>
      <c r="E2693" s="50" t="n">
        <f aca="false">FilterPk!C$18</f>
        <v>-37254.47</v>
      </c>
      <c r="F2693" s="50" t="n">
        <f aca="false">FilterPk!D$18</f>
        <v>2562.91</v>
      </c>
      <c r="G2693" s="50" t="n">
        <f aca="false">FilterPk!E$18</f>
        <v>-23211.32</v>
      </c>
      <c r="H2693" s="50" t="n">
        <f aca="false">FilterPk!F$18</f>
        <v>263627.18</v>
      </c>
      <c r="I2693" s="50" t="n">
        <f aca="false">FilterPk!G$18</f>
        <v>-59813.36</v>
      </c>
      <c r="J2693" s="50" t="n">
        <f aca="false">FilterPk!H$18</f>
        <v>155752.04</v>
      </c>
      <c r="K2693" s="50" t="n">
        <f aca="false">FilterPk!I$18</f>
        <v>121018.38</v>
      </c>
      <c r="L2693" s="50" t="n">
        <f aca="false">FilterPk!J$18</f>
        <v>-53378.32</v>
      </c>
      <c r="M2693" s="50" t="n">
        <f aca="false">FilterPk!K$18</f>
        <v>995570.8</v>
      </c>
      <c r="N2693" s="50" t="n">
        <f aca="false">FilterPk!L$18</f>
        <v>1364873.84</v>
      </c>
      <c r="O2693" s="50" t="n">
        <f aca="false">FilterPk!M$18</f>
        <v>1053007.86</v>
      </c>
      <c r="P2693" s="50" t="n">
        <f aca="false">FilterPk!N$18</f>
        <v>-2593897.5</v>
      </c>
      <c r="Q2693" s="51" t="n">
        <f aca="false">FilterPk!O$18</f>
        <v>-176015.800000001</v>
      </c>
    </row>
    <row r="2694" customFormat="false" ht="12.75" hidden="false" customHeight="false" outlineLevel="0" collapsed="false">
      <c r="B2694" s="85" t="str">
        <f aca="false">FilterPk!A$19</f>
        <v>LT-PJM</v>
      </c>
      <c r="C2694" s="13" t="n">
        <f aca="false">C2693+1</f>
        <v>2693</v>
      </c>
      <c r="D2694" s="50" t="n">
        <f aca="false">FilterPk!B$19</f>
        <v>1818236.42109565</v>
      </c>
      <c r="E2694" s="50" t="n">
        <f aca="false">FilterPk!C$19</f>
        <v>25453.61</v>
      </c>
      <c r="F2694" s="50" t="n">
        <f aca="false">FilterPk!D$19</f>
        <v>45536</v>
      </c>
      <c r="G2694" s="50" t="n">
        <f aca="false">FilterPk!E$19</f>
        <v>312117.59</v>
      </c>
      <c r="H2694" s="50" t="n">
        <f aca="false">FilterPk!F$19</f>
        <v>211118</v>
      </c>
      <c r="I2694" s="50" t="n">
        <f aca="false">FilterPk!G$19</f>
        <v>0</v>
      </c>
      <c r="J2694" s="50" t="n">
        <f aca="false">FilterPk!H$19</f>
        <v>24536.25</v>
      </c>
      <c r="K2694" s="50" t="n">
        <f aca="false">FilterPk!I$19</f>
        <v>-12662.37</v>
      </c>
      <c r="L2694" s="50" t="n">
        <f aca="false">FilterPk!J$19</f>
        <v>-30078</v>
      </c>
      <c r="M2694" s="50" t="n">
        <f aca="false">FilterPk!K$19</f>
        <v>243523.27</v>
      </c>
      <c r="N2694" s="50" t="n">
        <f aca="false">FilterPk!L$19</f>
        <v>819544.35</v>
      </c>
      <c r="O2694" s="50" t="n">
        <f aca="false">FilterPk!M$19</f>
        <v>125485.18</v>
      </c>
      <c r="P2694" s="50" t="n">
        <f aca="false">FilterPk!N$19</f>
        <v>177105.54</v>
      </c>
      <c r="Q2694" s="51" t="n">
        <f aca="false">FilterPk!O$19</f>
        <v>1122135.07</v>
      </c>
    </row>
    <row r="2695" customFormat="false" ht="12.75" hidden="false" customHeight="false" outlineLevel="0" collapsed="false">
      <c r="B2695" s="85" t="str">
        <f aca="false">FilterPk!A$20</f>
        <v>LT- NY</v>
      </c>
      <c r="C2695" s="13" t="n">
        <f aca="false">C2694+1</f>
        <v>2694</v>
      </c>
      <c r="D2695" s="50" t="n">
        <f aca="false">FilterPk!B$20</f>
        <v>0</v>
      </c>
      <c r="E2695" s="50" t="n">
        <f aca="false">FilterPk!C$20</f>
        <v>-15908.51</v>
      </c>
      <c r="F2695" s="50" t="n">
        <f aca="false">FilterPk!D$20</f>
        <v>63126.67</v>
      </c>
      <c r="G2695" s="50" t="n">
        <f aca="false">FilterPk!E$20</f>
        <v>-17376.91</v>
      </c>
      <c r="H2695" s="50" t="n">
        <f aca="false">FilterPk!F$20</f>
        <v>0</v>
      </c>
      <c r="I2695" s="50" t="n">
        <f aca="false">FilterPk!G$20</f>
        <v>0</v>
      </c>
      <c r="J2695" s="50" t="n">
        <f aca="false">FilterPk!H$20</f>
        <v>0</v>
      </c>
      <c r="K2695" s="50" t="n">
        <f aca="false">FilterPk!I$20</f>
        <v>0</v>
      </c>
      <c r="L2695" s="50" t="n">
        <f aca="false">FilterPk!J$20</f>
        <v>0</v>
      </c>
      <c r="M2695" s="50" t="n">
        <f aca="false">FilterPk!K$20</f>
        <v>146381.01</v>
      </c>
      <c r="N2695" s="50" t="n">
        <f aca="false">FilterPk!L$20</f>
        <v>176222.26</v>
      </c>
      <c r="O2695" s="50" t="n">
        <f aca="false">FilterPk!M$20</f>
        <v>281909.77</v>
      </c>
      <c r="P2695" s="50" t="n">
        <f aca="false">FilterPk!N$20</f>
        <v>-177475.64</v>
      </c>
      <c r="Q2695" s="51" t="n">
        <f aca="false">FilterPk!O$20</f>
        <v>280656.39</v>
      </c>
    </row>
    <row r="2696" customFormat="false" ht="12.75" hidden="false" customHeight="false" outlineLevel="0" collapsed="false">
      <c r="B2696" s="85" t="str">
        <f aca="false">FilterPk!A$21</f>
        <v>ST- PJM</v>
      </c>
      <c r="C2696" s="13" t="n">
        <f aca="false">C2695+1</f>
        <v>2695</v>
      </c>
      <c r="D2696" s="50" t="n">
        <f aca="false">FilterPk!B$21</f>
        <v>1243093.71447674</v>
      </c>
      <c r="E2696" s="50" t="n">
        <f aca="false">FilterPk!C$21</f>
        <v>-91155.75</v>
      </c>
      <c r="F2696" s="50" t="n">
        <f aca="false">FilterPk!D$21</f>
        <v>-47515.78</v>
      </c>
      <c r="G2696" s="50" t="n">
        <f aca="false">FilterPk!E$21</f>
        <v>0</v>
      </c>
      <c r="H2696" s="50" t="n">
        <f aca="false">FilterPk!F$21</f>
        <v>0</v>
      </c>
      <c r="I2696" s="50" t="n">
        <f aca="false">FilterPk!G$21</f>
        <v>0</v>
      </c>
      <c r="J2696" s="50" t="n">
        <f aca="false">FilterPk!H$21</f>
        <v>0</v>
      </c>
      <c r="K2696" s="50" t="n">
        <f aca="false">FilterPk!I$21</f>
        <v>0</v>
      </c>
      <c r="L2696" s="50" t="n">
        <f aca="false">FilterPk!J$21</f>
        <v>0</v>
      </c>
      <c r="M2696" s="50" t="n">
        <f aca="false">FilterPk!K$21</f>
        <v>0</v>
      </c>
      <c r="N2696" s="50" t="n">
        <f aca="false">FilterPk!L$21</f>
        <v>-138671.53</v>
      </c>
      <c r="O2696" s="50" t="n">
        <f aca="false">FilterPk!M$21</f>
        <v>0</v>
      </c>
      <c r="P2696" s="50" t="n">
        <f aca="false">FilterPk!N$21</f>
        <v>0</v>
      </c>
      <c r="Q2696" s="51" t="n">
        <f aca="false">FilterPk!O$21</f>
        <v>-138671.53</v>
      </c>
    </row>
    <row r="2697" customFormat="false" ht="12.75" hidden="false" customHeight="false" outlineLevel="0" collapsed="false">
      <c r="B2697" s="85" t="str">
        <f aca="false">FilterPk!A$22</f>
        <v>ST- NENG</v>
      </c>
      <c r="C2697" s="13" t="n">
        <f aca="false">C2696+1</f>
        <v>2696</v>
      </c>
      <c r="D2697" s="50" t="n">
        <f aca="false">FilterPk!B$22</f>
        <v>539719.375927685</v>
      </c>
      <c r="E2697" s="50" t="n">
        <f aca="false">FilterPk!C$22</f>
        <v>13161.19</v>
      </c>
      <c r="F2697" s="50" t="n">
        <f aca="false">FilterPk!D$22</f>
        <v>63418.82</v>
      </c>
      <c r="G2697" s="50" t="n">
        <f aca="false">FilterPk!E$22</f>
        <v>0</v>
      </c>
      <c r="H2697" s="50" t="n">
        <f aca="false">FilterPk!F$22</f>
        <v>0</v>
      </c>
      <c r="I2697" s="50" t="n">
        <f aca="false">FilterPk!G$22</f>
        <v>0</v>
      </c>
      <c r="J2697" s="50" t="n">
        <f aca="false">FilterPk!H$22</f>
        <v>0</v>
      </c>
      <c r="K2697" s="50" t="n">
        <f aca="false">FilterPk!I$22</f>
        <v>0</v>
      </c>
      <c r="L2697" s="50" t="n">
        <f aca="false">FilterPk!J$22</f>
        <v>0</v>
      </c>
      <c r="M2697" s="50" t="n">
        <f aca="false">FilterPk!K$22</f>
        <v>0</v>
      </c>
      <c r="N2697" s="50" t="n">
        <f aca="false">FilterPk!L$22</f>
        <v>76580.01</v>
      </c>
      <c r="O2697" s="50" t="n">
        <f aca="false">FilterPk!M$22</f>
        <v>0</v>
      </c>
      <c r="P2697" s="50" t="n">
        <f aca="false">FilterPk!N$22</f>
        <v>0</v>
      </c>
      <c r="Q2697" s="51" t="n">
        <f aca="false">FilterPk!O$22</f>
        <v>76580.01</v>
      </c>
    </row>
    <row r="2698" customFormat="false" ht="12.75" hidden="false" customHeight="false" outlineLevel="0" collapsed="false">
      <c r="B2698" s="85" t="str">
        <f aca="false">FilterPk!A$23</f>
        <v>ST- NY</v>
      </c>
      <c r="C2698" s="13" t="n">
        <f aca="false">C2697+1</f>
        <v>2697</v>
      </c>
      <c r="D2698" s="50" t="n">
        <f aca="false">FilterPk!B$23</f>
        <v>251437.188425373</v>
      </c>
      <c r="E2698" s="50" t="n">
        <f aca="false">FilterPk!C$23</f>
        <v>10362.2</v>
      </c>
      <c r="F2698" s="50" t="n">
        <f aca="false">FilterPk!D$23</f>
        <v>-15838.59</v>
      </c>
      <c r="G2698" s="50" t="n">
        <f aca="false">FilterPk!E$23</f>
        <v>17339.87</v>
      </c>
      <c r="H2698" s="50" t="n">
        <f aca="false">FilterPk!F$23</f>
        <v>0</v>
      </c>
      <c r="I2698" s="50" t="n">
        <f aca="false">FilterPk!G$23</f>
        <v>0</v>
      </c>
      <c r="J2698" s="50" t="n">
        <f aca="false">FilterPk!H$23</f>
        <v>0</v>
      </c>
      <c r="K2698" s="50" t="n">
        <f aca="false">FilterPk!I$23</f>
        <v>0</v>
      </c>
      <c r="L2698" s="50" t="n">
        <f aca="false">FilterPk!J$23</f>
        <v>0</v>
      </c>
      <c r="M2698" s="50" t="n">
        <f aca="false">FilterPk!K$23</f>
        <v>0</v>
      </c>
      <c r="N2698" s="50" t="n">
        <f aca="false">FilterPk!L$23</f>
        <v>11863.48</v>
      </c>
      <c r="O2698" s="50" t="n">
        <f aca="false">FilterPk!M$23</f>
        <v>0</v>
      </c>
      <c r="P2698" s="50" t="n">
        <f aca="false">FilterPk!N$23</f>
        <v>0</v>
      </c>
      <c r="Q2698" s="51" t="n">
        <f aca="false">FilterPk!O$23</f>
        <v>11863.48</v>
      </c>
    </row>
    <row r="2699" customFormat="false" ht="12.75" hidden="false" customHeight="false" outlineLevel="0" collapsed="false">
      <c r="B2699" s="85" t="str">
        <f aca="false">FilterPk!A$24</f>
        <v>NE- PHYS</v>
      </c>
      <c r="C2699" s="13" t="n">
        <f aca="false">C2698+1</f>
        <v>2698</v>
      </c>
      <c r="D2699" s="50" t="n">
        <f aca="false">FilterPk!B$24</f>
        <v>0</v>
      </c>
      <c r="E2699" s="50" t="n">
        <f aca="false">FilterPk!C$24</f>
        <v>0</v>
      </c>
      <c r="F2699" s="50" t="n">
        <f aca="false">FilterPk!D$24</f>
        <v>0</v>
      </c>
      <c r="G2699" s="50" t="n">
        <f aca="false">FilterPk!E$24</f>
        <v>0</v>
      </c>
      <c r="H2699" s="50" t="n">
        <f aca="false">FilterPk!F$24</f>
        <v>0</v>
      </c>
      <c r="I2699" s="50" t="n">
        <f aca="false">FilterPk!G$24</f>
        <v>0</v>
      </c>
      <c r="J2699" s="50" t="n">
        <f aca="false">FilterPk!H$24</f>
        <v>0</v>
      </c>
      <c r="K2699" s="50" t="n">
        <f aca="false">FilterPk!I$24</f>
        <v>0</v>
      </c>
      <c r="L2699" s="50" t="n">
        <f aca="false">FilterPk!J$24</f>
        <v>0</v>
      </c>
      <c r="M2699" s="50" t="n">
        <f aca="false">FilterPk!K$24</f>
        <v>0</v>
      </c>
      <c r="N2699" s="50" t="n">
        <f aca="false">FilterPk!L$24</f>
        <v>0</v>
      </c>
      <c r="O2699" s="50" t="n">
        <f aca="false">FilterPk!M$24</f>
        <v>0</v>
      </c>
      <c r="P2699" s="50" t="n">
        <f aca="false">FilterPk!N$24</f>
        <v>0</v>
      </c>
      <c r="Q2699" s="51" t="n">
        <f aca="false">FilterPk!O$24</f>
        <v>0</v>
      </c>
    </row>
    <row r="2700" customFormat="false" ht="12.75" hidden="false" customHeight="false" outlineLevel="0" collapsed="false">
      <c r="B2700" s="85" t="str">
        <f aca="false">FilterPk!A$25</f>
        <v>LT-Southeast</v>
      </c>
      <c r="C2700" s="13" t="n">
        <f aca="false">C2699+1</f>
        <v>2699</v>
      </c>
      <c r="D2700" s="50" t="n">
        <f aca="false">FilterPk!B$25</f>
        <v>11411200.8859117</v>
      </c>
      <c r="E2700" s="50" t="n">
        <f aca="false">FilterPk!C$25</f>
        <v>45860.27</v>
      </c>
      <c r="F2700" s="50" t="n">
        <f aca="false">FilterPk!D$25</f>
        <v>54109.47</v>
      </c>
      <c r="G2700" s="50" t="n">
        <f aca="false">FilterPk!E$25</f>
        <v>124540.18</v>
      </c>
      <c r="H2700" s="50" t="n">
        <f aca="false">FilterPk!F$25</f>
        <v>77068.78</v>
      </c>
      <c r="I2700" s="50" t="n">
        <f aca="false">FilterPk!G$25</f>
        <v>75414.58</v>
      </c>
      <c r="J2700" s="50" t="n">
        <f aca="false">FilterPk!H$25</f>
        <v>134077.64</v>
      </c>
      <c r="K2700" s="50" t="n">
        <f aca="false">FilterPk!I$25</f>
        <v>429786.05</v>
      </c>
      <c r="L2700" s="50" t="n">
        <f aca="false">FilterPk!J$25</f>
        <v>118391.18</v>
      </c>
      <c r="M2700" s="50" t="n">
        <f aca="false">FilterPk!K$25</f>
        <v>1083243.13</v>
      </c>
      <c r="N2700" s="50" t="n">
        <f aca="false">FilterPk!L$25</f>
        <v>2142491.28</v>
      </c>
      <c r="O2700" s="50" t="n">
        <f aca="false">FilterPk!M$25</f>
        <v>344226</v>
      </c>
      <c r="P2700" s="50" t="n">
        <f aca="false">FilterPk!N$25</f>
        <v>1221747.4</v>
      </c>
      <c r="Q2700" s="51" t="n">
        <f aca="false">FilterPk!O$25</f>
        <v>3708464.68</v>
      </c>
    </row>
    <row r="2701" customFormat="false" ht="12.75" hidden="false" customHeight="false" outlineLevel="0" collapsed="false">
      <c r="B2701" s="85" t="str">
        <f aca="false">FilterPk!A$26</f>
        <v>ST-SPP</v>
      </c>
      <c r="C2701" s="13" t="n">
        <f aca="false">C2700+1</f>
        <v>2700</v>
      </c>
      <c r="D2701" s="50" t="n">
        <f aca="false">FilterPk!B$26</f>
        <v>52202.8773549933</v>
      </c>
      <c r="E2701" s="50" t="n">
        <f aca="false">FilterPk!C$26</f>
        <v>3181.7</v>
      </c>
      <c r="F2701" s="50" t="n">
        <f aca="false">FilterPk!D$26</f>
        <v>0</v>
      </c>
      <c r="G2701" s="50" t="n">
        <f aca="false">FilterPk!E$26</f>
        <v>0</v>
      </c>
      <c r="H2701" s="50" t="n">
        <f aca="false">FilterPk!F$26</f>
        <v>0</v>
      </c>
      <c r="I2701" s="50" t="n">
        <f aca="false">FilterPk!G$26</f>
        <v>0</v>
      </c>
      <c r="J2701" s="50" t="n">
        <f aca="false">FilterPk!H$26</f>
        <v>0</v>
      </c>
      <c r="K2701" s="50" t="n">
        <f aca="false">FilterPk!I$26</f>
        <v>0</v>
      </c>
      <c r="L2701" s="50" t="n">
        <f aca="false">FilterPk!J$26</f>
        <v>0</v>
      </c>
      <c r="M2701" s="50" t="n">
        <f aca="false">FilterPk!K$26</f>
        <v>0</v>
      </c>
      <c r="N2701" s="50" t="n">
        <f aca="false">FilterPk!L$26</f>
        <v>3181.7</v>
      </c>
      <c r="O2701" s="50" t="n">
        <f aca="false">FilterPk!M$26</f>
        <v>0</v>
      </c>
      <c r="P2701" s="50" t="n">
        <f aca="false">FilterPk!N$26</f>
        <v>0</v>
      </c>
      <c r="Q2701" s="51" t="n">
        <f aca="false">FilterPk!O$26</f>
        <v>3181.7</v>
      </c>
    </row>
    <row r="2702" customFormat="false" ht="12.75" hidden="false" customHeight="false" outlineLevel="0" collapsed="false">
      <c r="B2702" s="85" t="str">
        <f aca="false">FilterPk!A$27</f>
        <v>ST-SERC</v>
      </c>
      <c r="C2702" s="13" t="n">
        <f aca="false">C2701+1</f>
        <v>2701</v>
      </c>
      <c r="D2702" s="50" t="n">
        <f aca="false">FilterPk!B$27</f>
        <v>686881.973218232</v>
      </c>
      <c r="E2702" s="50" t="n">
        <f aca="false">FilterPk!C$27</f>
        <v>-12726.81</v>
      </c>
      <c r="F2702" s="50" t="n">
        <f aca="false">FilterPk!D$27</f>
        <v>-31677.19</v>
      </c>
      <c r="G2702" s="50" t="n">
        <f aca="false">FilterPk!E$27</f>
        <v>138718.93</v>
      </c>
      <c r="H2702" s="50" t="n">
        <f aca="false">FilterPk!F$27</f>
        <v>0</v>
      </c>
      <c r="I2702" s="50" t="n">
        <f aca="false">FilterPk!G$27</f>
        <v>0</v>
      </c>
      <c r="J2702" s="50" t="n">
        <f aca="false">FilterPk!H$27</f>
        <v>0</v>
      </c>
      <c r="K2702" s="50" t="n">
        <f aca="false">FilterPk!I$27</f>
        <v>0</v>
      </c>
      <c r="L2702" s="50" t="n">
        <f aca="false">FilterPk!J$27</f>
        <v>0</v>
      </c>
      <c r="M2702" s="50" t="n">
        <f aca="false">FilterPk!K$27</f>
        <v>0</v>
      </c>
      <c r="N2702" s="50" t="n">
        <f aca="false">FilterPk!L$27</f>
        <v>94314.93</v>
      </c>
      <c r="O2702" s="50" t="n">
        <f aca="false">FilterPk!M$27</f>
        <v>0</v>
      </c>
      <c r="P2702" s="50" t="n">
        <f aca="false">FilterPk!N$27</f>
        <v>0</v>
      </c>
      <c r="Q2702" s="51" t="n">
        <f aca="false">FilterPk!O$27</f>
        <v>94314.93</v>
      </c>
    </row>
    <row r="2703" customFormat="false" ht="12.75" hidden="false" customHeight="false" outlineLevel="0" collapsed="false">
      <c r="B2703" s="85" t="str">
        <f aca="false">FilterPk!A$28</f>
        <v>LT- Texas</v>
      </c>
      <c r="C2703" s="13" t="n">
        <f aca="false">C2702+1</f>
        <v>2702</v>
      </c>
      <c r="D2703" s="50" t="n">
        <f aca="false">FilterPk!B$28</f>
        <v>3826684.70313045</v>
      </c>
      <c r="E2703" s="50" t="n">
        <f aca="false">FilterPk!C$28</f>
        <v>-6382.69</v>
      </c>
      <c r="F2703" s="50" t="n">
        <f aca="false">FilterPk!D$28</f>
        <v>71634.81</v>
      </c>
      <c r="G2703" s="50" t="n">
        <f aca="false">FilterPk!E$28</f>
        <v>28710.67</v>
      </c>
      <c r="H2703" s="50" t="n">
        <f aca="false">FilterPk!F$28</f>
        <v>106726.26</v>
      </c>
      <c r="I2703" s="50" t="n">
        <f aca="false">FilterPk!G$28</f>
        <v>68401.15</v>
      </c>
      <c r="J2703" s="50" t="n">
        <f aca="false">FilterPk!H$28</f>
        <v>107963.61</v>
      </c>
      <c r="K2703" s="50" t="n">
        <f aca="false">FilterPk!I$28</f>
        <v>204731.1</v>
      </c>
      <c r="L2703" s="50" t="n">
        <f aca="false">FilterPk!J$28</f>
        <v>63773.36</v>
      </c>
      <c r="M2703" s="50" t="n">
        <f aca="false">FilterPk!K$28</f>
        <v>194039.66</v>
      </c>
      <c r="N2703" s="50" t="n">
        <f aca="false">FilterPk!L$28</f>
        <v>839597.93</v>
      </c>
      <c r="O2703" s="50" t="n">
        <f aca="false">FilterPk!M$28</f>
        <v>673610.11</v>
      </c>
      <c r="P2703" s="50" t="n">
        <f aca="false">FilterPk!N$28</f>
        <v>107208.74</v>
      </c>
      <c r="Q2703" s="51" t="n">
        <f aca="false">FilterPk!O$28</f>
        <v>1620416.78</v>
      </c>
    </row>
    <row r="2704" customFormat="false" ht="12.75" hidden="false" customHeight="false" outlineLevel="0" collapsed="false">
      <c r="B2704" s="85" t="str">
        <f aca="false">FilterPk!A$29</f>
        <v>St- Texas</v>
      </c>
      <c r="C2704" s="13" t="n">
        <f aca="false">C2703+1</f>
        <v>2703</v>
      </c>
      <c r="D2704" s="50" t="n">
        <f aca="false">FilterPk!B$29</f>
        <v>445563.239343252</v>
      </c>
      <c r="E2704" s="50" t="n">
        <f aca="false">FilterPk!C$29</f>
        <v>30194</v>
      </c>
      <c r="F2704" s="50" t="n">
        <f aca="false">FilterPk!D$29</f>
        <v>31677.19</v>
      </c>
      <c r="G2704" s="50" t="n">
        <f aca="false">FilterPk!E$29</f>
        <v>0</v>
      </c>
      <c r="H2704" s="50" t="n">
        <f aca="false">FilterPk!F$29</f>
        <v>0</v>
      </c>
      <c r="I2704" s="50" t="n">
        <f aca="false">FilterPk!G$29</f>
        <v>0</v>
      </c>
      <c r="J2704" s="50" t="n">
        <f aca="false">FilterPk!H$29</f>
        <v>0</v>
      </c>
      <c r="K2704" s="50" t="n">
        <f aca="false">FilterPk!I$29</f>
        <v>0</v>
      </c>
      <c r="L2704" s="50" t="n">
        <f aca="false">FilterPk!J$29</f>
        <v>0</v>
      </c>
      <c r="M2704" s="50" t="n">
        <f aca="false">FilterPk!K$29</f>
        <v>0</v>
      </c>
      <c r="N2704" s="50" t="n">
        <f aca="false">FilterPk!L$29</f>
        <v>61871.19</v>
      </c>
      <c r="O2704" s="50" t="n">
        <f aca="false">FilterPk!M$29</f>
        <v>0</v>
      </c>
      <c r="P2704" s="50" t="n">
        <f aca="false">FilterPk!N$29</f>
        <v>0</v>
      </c>
      <c r="Q2704" s="51" t="n">
        <f aca="false">FilterPk!O$29</f>
        <v>61871.19</v>
      </c>
    </row>
    <row r="2705" customFormat="false" ht="12.75" hidden="false" customHeight="false" outlineLevel="0" collapsed="false">
      <c r="B2705" s="85"/>
      <c r="C2705" s="13" t="n">
        <f aca="false">C2704+1</f>
        <v>2704</v>
      </c>
      <c r="D2705" s="50"/>
      <c r="E2705" s="50"/>
      <c r="F2705" s="50"/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1"/>
    </row>
    <row r="2706" customFormat="false" ht="12.75" hidden="false" customHeight="false" outlineLevel="0" collapsed="false">
      <c r="B2706" s="85" t="str">
        <f aca="false">FilterPk!A$32</f>
        <v>Gas positions</v>
      </c>
      <c r="C2706" s="13" t="n">
        <f aca="false">C2705+1</f>
        <v>2705</v>
      </c>
      <c r="D2706" s="50" t="s">
        <v>4</v>
      </c>
      <c r="E2706" s="50"/>
      <c r="F2706" s="50"/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1"/>
    </row>
    <row r="2707" customFormat="false" ht="12.75" hidden="false" customHeight="false" outlineLevel="0" collapsed="false">
      <c r="B2707" s="85" t="str">
        <f aca="false">FilterPk!A$33</f>
        <v>Kevin Presto</v>
      </c>
      <c r="C2707" s="13" t="n">
        <f aca="false">C2706+1</f>
        <v>2706</v>
      </c>
      <c r="D2707" s="50" t="n">
        <f aca="false">FilterPk!B$33</f>
        <v>0</v>
      </c>
      <c r="E2707" s="50" t="n">
        <f aca="false">FilterPk!C$33</f>
        <v>0</v>
      </c>
      <c r="F2707" s="50" t="n">
        <f aca="false">FilterPk!D$33</f>
        <v>0</v>
      </c>
      <c r="G2707" s="50" t="n">
        <f aca="false">FilterPk!E$33</f>
        <v>0</v>
      </c>
      <c r="H2707" s="50" t="n">
        <f aca="false">FilterPk!F$33</f>
        <v>148.212616</v>
      </c>
      <c r="I2707" s="50" t="n">
        <f aca="false">FilterPk!G$33</f>
        <v>152.45636</v>
      </c>
      <c r="J2707" s="50" t="n">
        <f aca="false">FilterPk!H$33</f>
        <v>146.860915</v>
      </c>
      <c r="K2707" s="50" t="n">
        <f aca="false">FilterPk!I$33</f>
        <v>301.509361</v>
      </c>
      <c r="L2707" s="50" t="n">
        <f aca="false">FilterPk!J$33</f>
        <v>144.921279</v>
      </c>
      <c r="M2707" s="50" t="n">
        <f aca="false">FilterPk!K$33</f>
        <v>149.116289</v>
      </c>
      <c r="N2707" s="50" t="n">
        <f aca="false">FilterPk!L$33</f>
        <v>1043.07682</v>
      </c>
      <c r="O2707" s="50" t="n">
        <f aca="false">FilterPk!M$33</f>
        <v>0</v>
      </c>
      <c r="P2707" s="50" t="n">
        <f aca="false">FilterPk!N$33</f>
        <v>0</v>
      </c>
      <c r="Q2707" s="51" t="n">
        <f aca="false">FilterPk!O$33</f>
        <v>1043.07682</v>
      </c>
    </row>
    <row r="2708" customFormat="false" ht="12.75" hidden="false" customHeight="false" outlineLevel="0" collapsed="false">
      <c r="B2708" s="85" t="str">
        <f aca="false">FilterPk!A$34</f>
        <v>Fletcher Sturm</v>
      </c>
      <c r="C2708" s="13" t="n">
        <f aca="false">C2707+1</f>
        <v>2707</v>
      </c>
      <c r="D2708" s="50" t="n">
        <f aca="false">FilterPk!B$34</f>
        <v>0</v>
      </c>
      <c r="E2708" s="50" t="n">
        <f aca="false">FilterPk!C$34</f>
        <v>0</v>
      </c>
      <c r="F2708" s="50" t="n">
        <f aca="false">FilterPk!D$34</f>
        <v>10.382539</v>
      </c>
      <c r="G2708" s="50" t="n">
        <f aca="false">FilterPk!E$34</f>
        <v>-372.732218</v>
      </c>
      <c r="H2708" s="50" t="n">
        <f aca="false">FilterPk!F$34</f>
        <v>-18.430041</v>
      </c>
      <c r="I2708" s="50" t="n">
        <f aca="false">FilterPk!G$34</f>
        <v>-7.519049</v>
      </c>
      <c r="J2708" s="50" t="n">
        <f aca="false">FilterPk!H$34</f>
        <v>7.209206</v>
      </c>
      <c r="K2708" s="50" t="n">
        <f aca="false">FilterPk!I$34</f>
        <v>16.283645</v>
      </c>
      <c r="L2708" s="50" t="n">
        <f aca="false">FilterPk!J$34</f>
        <v>-0.622678</v>
      </c>
      <c r="M2708" s="50" t="n">
        <f aca="false">FilterPk!K$34</f>
        <v>48.787102</v>
      </c>
      <c r="N2708" s="50" t="n">
        <f aca="false">FilterPk!L$34</f>
        <v>-316.641494</v>
      </c>
      <c r="O2708" s="50" t="n">
        <f aca="false">FilterPk!M$34</f>
        <v>137.057149</v>
      </c>
      <c r="P2708" s="50" t="n">
        <f aca="false">FilterPk!N$34</f>
        <v>0</v>
      </c>
      <c r="Q2708" s="51" t="n">
        <f aca="false">FilterPk!O$34</f>
        <v>-179.584345</v>
      </c>
    </row>
    <row r="2709" customFormat="false" ht="12.75" hidden="false" customHeight="false" outlineLevel="0" collapsed="false">
      <c r="B2709" s="85" t="str">
        <f aca="false">FilterPk!A$35</f>
        <v>Doug Gilbert-Smith</v>
      </c>
      <c r="C2709" s="13" t="n">
        <f aca="false">C2708+1</f>
        <v>2708</v>
      </c>
      <c r="D2709" s="50" t="n">
        <f aca="false">FilterPk!B$35</f>
        <v>0</v>
      </c>
      <c r="E2709" s="50" t="n">
        <f aca="false">FilterPk!C$35</f>
        <v>0</v>
      </c>
      <c r="F2709" s="50" t="n">
        <f aca="false">FilterPk!D$35</f>
        <v>-34.907</v>
      </c>
      <c r="G2709" s="50" t="n">
        <f aca="false">FilterPk!E$35</f>
        <v>38.473605</v>
      </c>
      <c r="H2709" s="50" t="n">
        <f aca="false">FilterPk!F$35</f>
        <v>-29.642523</v>
      </c>
      <c r="I2709" s="50" t="n">
        <f aca="false">FilterPk!G$35</f>
        <v>30.491272</v>
      </c>
      <c r="J2709" s="50" t="n">
        <f aca="false">FilterPk!H$35</f>
        <v>0</v>
      </c>
      <c r="K2709" s="50" t="n">
        <f aca="false">FilterPk!I$35</f>
        <v>90.452808</v>
      </c>
      <c r="L2709" s="50" t="n">
        <f aca="false">FilterPk!J$35</f>
        <v>0</v>
      </c>
      <c r="M2709" s="50" t="n">
        <f aca="false">FilterPk!K$35</f>
        <v>14.574853</v>
      </c>
      <c r="N2709" s="50" t="n">
        <f aca="false">FilterPk!L$35</f>
        <v>109.443015</v>
      </c>
      <c r="O2709" s="50" t="n">
        <f aca="false">FilterPk!M$35</f>
        <v>94.93307</v>
      </c>
      <c r="P2709" s="50" t="n">
        <f aca="false">FilterPk!N$35</f>
        <v>-157.516125</v>
      </c>
      <c r="Q2709" s="51" t="n">
        <f aca="false">FilterPk!O$35</f>
        <v>46.85996</v>
      </c>
    </row>
    <row r="2710" customFormat="false" ht="12.75" hidden="false" customHeight="false" outlineLevel="0" collapsed="false">
      <c r="B2710" s="85" t="str">
        <f aca="false">FilterPk!A$36</f>
        <v>Rogers Herndon</v>
      </c>
      <c r="C2710" s="13" t="n">
        <f aca="false">C2709+1</f>
        <v>2709</v>
      </c>
      <c r="D2710" s="50" t="n">
        <f aca="false">FilterPk!B$36</f>
        <v>0</v>
      </c>
      <c r="E2710" s="50" t="n">
        <f aca="false">FilterPk!C$36</f>
        <v>0</v>
      </c>
      <c r="F2710" s="50" t="n">
        <f aca="false">FilterPk!D$36</f>
        <v>-16.269581</v>
      </c>
      <c r="G2710" s="50" t="n">
        <f aca="false">FilterPk!E$36</f>
        <v>-36.150495</v>
      </c>
      <c r="H2710" s="50" t="n">
        <f aca="false">FilterPk!F$36</f>
        <v>-105.080472</v>
      </c>
      <c r="I2710" s="50" t="n">
        <f aca="false">FilterPk!G$36</f>
        <v>-21.496839</v>
      </c>
      <c r="J2710" s="50" t="n">
        <f aca="false">FilterPk!H$36</f>
        <v>76.011979</v>
      </c>
      <c r="K2710" s="50" t="n">
        <f aca="false">FilterPk!I$36</f>
        <v>315.376651</v>
      </c>
      <c r="L2710" s="50" t="n">
        <f aca="false">FilterPk!J$36</f>
        <v>0.622678</v>
      </c>
      <c r="M2710" s="50" t="n">
        <f aca="false">FilterPk!K$36</f>
        <v>131.855286</v>
      </c>
      <c r="N2710" s="50" t="n">
        <f aca="false">FilterPk!L$36</f>
        <v>344.869207</v>
      </c>
      <c r="O2710" s="50" t="n">
        <f aca="false">FilterPk!M$36</f>
        <v>500.495437</v>
      </c>
      <c r="P2710" s="50" t="n">
        <f aca="false">FilterPk!N$36</f>
        <v>0</v>
      </c>
      <c r="Q2710" s="51" t="n">
        <f aca="false">FilterPk!O$36</f>
        <v>845.364644</v>
      </c>
    </row>
    <row r="2711" customFormat="false" ht="12.75" hidden="false" customHeight="false" outlineLevel="0" collapsed="false">
      <c r="B2711" s="85" t="str">
        <f aca="false">FilterPk!A$37</f>
        <v>Dana Davis</v>
      </c>
      <c r="C2711" s="13" t="n">
        <f aca="false">C2710+1</f>
        <v>2710</v>
      </c>
      <c r="D2711" s="50" t="n">
        <f aca="false">FilterPk!B$37</f>
        <v>0</v>
      </c>
      <c r="E2711" s="50" t="n">
        <f aca="false">FilterPk!C$37</f>
        <v>0</v>
      </c>
      <c r="F2711" s="50" t="n">
        <f aca="false">FilterPk!D$37</f>
        <v>4.986714</v>
      </c>
      <c r="G2711" s="50" t="n">
        <f aca="false">FilterPk!E$37</f>
        <v>-10.425106</v>
      </c>
      <c r="H2711" s="50" t="n">
        <f aca="false">FilterPk!F$37</f>
        <v>34.582944</v>
      </c>
      <c r="I2711" s="50" t="n">
        <f aca="false">FilterPk!G$37</f>
        <v>31.966656</v>
      </c>
      <c r="J2711" s="50" t="n">
        <f aca="false">FilterPk!H$37</f>
        <v>34.267547</v>
      </c>
      <c r="K2711" s="50" t="n">
        <f aca="false">FilterPk!I$37</f>
        <v>70.027981</v>
      </c>
      <c r="L2711" s="50" t="n">
        <f aca="false">FilterPk!J$37</f>
        <v>33.814965</v>
      </c>
      <c r="M2711" s="50" t="n">
        <f aca="false">FilterPk!K$37</f>
        <v>44.191074</v>
      </c>
      <c r="N2711" s="50" t="n">
        <f aca="false">FilterPk!L$37</f>
        <v>243.412775</v>
      </c>
      <c r="O2711" s="50" t="n">
        <f aca="false">FilterPk!M$37</f>
        <v>27.55263</v>
      </c>
      <c r="P2711" s="50" t="n">
        <f aca="false">FilterPk!N$37</f>
        <v>0</v>
      </c>
      <c r="Q2711" s="51" t="n">
        <f aca="false">FilterPk!O$37</f>
        <v>270.965405</v>
      </c>
    </row>
    <row r="2712" customFormat="false" ht="12.75" hidden="false" customHeight="false" outlineLevel="0" collapsed="false">
      <c r="B2712" s="85" t="str">
        <f aca="false">FilterPk!A$38</f>
        <v>Tom May</v>
      </c>
      <c r="C2712" s="13" t="n">
        <f aca="false">C2711+1</f>
        <v>2711</v>
      </c>
      <c r="D2712" s="50" t="n">
        <f aca="false">FilterPk!B$38</f>
        <v>0</v>
      </c>
      <c r="E2712" s="50" t="n">
        <f aca="false">FilterPk!C$38</f>
        <v>0</v>
      </c>
      <c r="F2712" s="50" t="n">
        <f aca="false">FilterPk!D$38</f>
        <v>0</v>
      </c>
      <c r="G2712" s="50" t="n">
        <f aca="false">FilterPk!E$38</f>
        <v>0</v>
      </c>
      <c r="H2712" s="50" t="n">
        <f aca="false">FilterPk!F$38</f>
        <v>0</v>
      </c>
      <c r="I2712" s="50" t="n">
        <f aca="false">FilterPk!G$38</f>
        <v>0</v>
      </c>
      <c r="J2712" s="50" t="n">
        <f aca="false">FilterPk!H$38</f>
        <v>0</v>
      </c>
      <c r="K2712" s="50" t="n">
        <f aca="false">FilterPk!I$38</f>
        <v>0</v>
      </c>
      <c r="L2712" s="50" t="n">
        <f aca="false">FilterPk!J$38</f>
        <v>0</v>
      </c>
      <c r="M2712" s="50" t="n">
        <f aca="false">FilterPk!K$38</f>
        <v>0</v>
      </c>
      <c r="N2712" s="50" t="n">
        <f aca="false">FilterPk!L$38</f>
        <v>0</v>
      </c>
      <c r="O2712" s="50" t="n">
        <f aca="false">FilterPk!M$38</f>
        <v>0</v>
      </c>
      <c r="P2712" s="50" t="n">
        <f aca="false">FilterPk!N$38</f>
        <v>0</v>
      </c>
      <c r="Q2712" s="51" t="n">
        <f aca="false">FilterPk!O$38</f>
        <v>0</v>
      </c>
    </row>
    <row r="2713" customFormat="false" ht="12.75" hidden="false" customHeight="false" outlineLevel="0" collapsed="false">
      <c r="B2713" s="85" t="str">
        <f aca="false">FilterPk!A$39</f>
        <v>Clint Dean</v>
      </c>
      <c r="C2713" s="13" t="n">
        <f aca="false">C2712+1</f>
        <v>2712</v>
      </c>
      <c r="D2713" s="50" t="n">
        <f aca="false">FilterPk!B$39</f>
        <v>0</v>
      </c>
      <c r="E2713" s="50" t="n">
        <f aca="false">FilterPk!C$39</f>
        <v>0</v>
      </c>
      <c r="F2713" s="50" t="n">
        <f aca="false">FilterPk!D$39</f>
        <v>-27.9256</v>
      </c>
      <c r="G2713" s="50" t="n">
        <f aca="false">FilterPk!E$39</f>
        <v>0</v>
      </c>
      <c r="H2713" s="50" t="n">
        <f aca="false">FilterPk!F$39</f>
        <v>0</v>
      </c>
      <c r="I2713" s="50" t="n">
        <f aca="false">FilterPk!G$39</f>
        <v>0</v>
      </c>
      <c r="J2713" s="50" t="n">
        <f aca="false">FilterPk!H$39</f>
        <v>0</v>
      </c>
      <c r="K2713" s="50" t="n">
        <f aca="false">FilterPk!I$39</f>
        <v>0</v>
      </c>
      <c r="L2713" s="50" t="n">
        <f aca="false">FilterPk!J$39</f>
        <v>0</v>
      </c>
      <c r="M2713" s="50" t="n">
        <f aca="false">FilterPk!K$39</f>
        <v>0</v>
      </c>
      <c r="N2713" s="50" t="n">
        <f aca="false">FilterPk!L$39</f>
        <v>-27.9256</v>
      </c>
      <c r="O2713" s="50" t="n">
        <f aca="false">FilterPk!M$39</f>
        <v>0</v>
      </c>
      <c r="P2713" s="50" t="n">
        <f aca="false">FilterPk!N$39</f>
        <v>0</v>
      </c>
      <c r="Q2713" s="51" t="n">
        <f aca="false">FilterPk!O$39</f>
        <v>-27.9256</v>
      </c>
    </row>
    <row r="2714" customFormat="false" ht="12.75" hidden="false" customHeight="false" outlineLevel="0" collapsed="false">
      <c r="B2714" s="85" t="str">
        <f aca="false">FilterPk!A$40</f>
        <v>Rob Benson</v>
      </c>
      <c r="C2714" s="13" t="n">
        <f aca="false">C2713+1</f>
        <v>2713</v>
      </c>
      <c r="D2714" s="50" t="n">
        <f aca="false">FilterPk!B$40</f>
        <v>0</v>
      </c>
      <c r="E2714" s="50" t="n">
        <f aca="false">FilterPk!C$40</f>
        <v>0</v>
      </c>
      <c r="F2714" s="50" t="n">
        <f aca="false">FilterPk!D$40</f>
        <v>0</v>
      </c>
      <c r="G2714" s="50" t="n">
        <f aca="false">FilterPk!E$40</f>
        <v>-76.947211</v>
      </c>
      <c r="H2714" s="50" t="n">
        <f aca="false">FilterPk!F$40</f>
        <v>0</v>
      </c>
      <c r="I2714" s="50" t="n">
        <f aca="false">FilterPk!G$40</f>
        <v>0</v>
      </c>
      <c r="J2714" s="50" t="n">
        <f aca="false">FilterPk!H$40</f>
        <v>0</v>
      </c>
      <c r="K2714" s="50" t="n">
        <f aca="false">FilterPk!I$40</f>
        <v>0</v>
      </c>
      <c r="L2714" s="50" t="n">
        <f aca="false">FilterPk!J$40</f>
        <v>0</v>
      </c>
      <c r="M2714" s="50" t="n">
        <f aca="false">FilterPk!K$40</f>
        <v>0</v>
      </c>
      <c r="N2714" s="50" t="n">
        <f aca="false">FilterPk!L$40</f>
        <v>-76.947211</v>
      </c>
      <c r="O2714" s="50" t="n">
        <f aca="false">FilterPk!M$40</f>
        <v>0</v>
      </c>
      <c r="P2714" s="50" t="n">
        <f aca="false">FilterPk!N$40</f>
        <v>0</v>
      </c>
      <c r="Q2714" s="51" t="n">
        <f aca="false">FilterPk!O$40</f>
        <v>-76.947211</v>
      </c>
    </row>
    <row r="2715" customFormat="false" ht="12.75" hidden="false" customHeight="false" outlineLevel="0" collapsed="false">
      <c r="B2715" s="85" t="str">
        <f aca="false">FilterPk!A$41</f>
        <v>Matt Lorenz</v>
      </c>
      <c r="C2715" s="13" t="n">
        <f aca="false">C2714+1</f>
        <v>2714</v>
      </c>
      <c r="D2715" s="50" t="n">
        <f aca="false">FilterPk!B$41</f>
        <v>0</v>
      </c>
      <c r="E2715" s="50" t="n">
        <f aca="false">FilterPk!C$41</f>
        <v>0</v>
      </c>
      <c r="F2715" s="50" t="n">
        <f aca="false">FilterPk!D$41</f>
        <v>0</v>
      </c>
      <c r="G2715" s="50" t="n">
        <f aca="false">FilterPk!E$41</f>
        <v>0</v>
      </c>
      <c r="H2715" s="50" t="n">
        <f aca="false">FilterPk!F$41</f>
        <v>0</v>
      </c>
      <c r="I2715" s="50" t="n">
        <f aca="false">FilterPk!G$41</f>
        <v>0</v>
      </c>
      <c r="J2715" s="50" t="n">
        <f aca="false">FilterPk!H$41</f>
        <v>0</v>
      </c>
      <c r="K2715" s="50" t="n">
        <f aca="false">FilterPk!I$41</f>
        <v>0</v>
      </c>
      <c r="L2715" s="50" t="n">
        <f aca="false">FilterPk!J$41</f>
        <v>0</v>
      </c>
      <c r="M2715" s="50" t="n">
        <f aca="false">FilterPk!K$41</f>
        <v>0</v>
      </c>
      <c r="N2715" s="50" t="n">
        <f aca="false">FilterPk!L$41</f>
        <v>0</v>
      </c>
      <c r="O2715" s="50" t="n">
        <f aca="false">FilterPk!M$41</f>
        <v>0</v>
      </c>
      <c r="P2715" s="50" t="n">
        <f aca="false">FilterPk!N$41</f>
        <v>0</v>
      </c>
      <c r="Q2715" s="51" t="n">
        <f aca="false">FilterPk!O$41</f>
        <v>0</v>
      </c>
    </row>
    <row r="2716" customFormat="false" ht="12.75" hidden="false" customHeight="false" outlineLevel="0" collapsed="false">
      <c r="B2716" s="85" t="str">
        <f aca="false">FilterPk!A$42</f>
        <v>John Forney</v>
      </c>
      <c r="C2716" s="13" t="n">
        <f aca="false">C2715+1</f>
        <v>2715</v>
      </c>
      <c r="D2716" s="50" t="n">
        <f aca="false">FilterPk!B$42</f>
        <v>0</v>
      </c>
      <c r="E2716" s="50" t="n">
        <f aca="false">FilterPk!C$42</f>
        <v>0</v>
      </c>
      <c r="F2716" s="50" t="n">
        <f aca="false">FilterPk!D$42</f>
        <v>0</v>
      </c>
      <c r="G2716" s="50" t="n">
        <f aca="false">FilterPk!E$42</f>
        <v>0</v>
      </c>
      <c r="H2716" s="50" t="n">
        <f aca="false">FilterPk!F$42</f>
        <v>0</v>
      </c>
      <c r="I2716" s="50" t="n">
        <f aca="false">FilterPk!G$42</f>
        <v>0</v>
      </c>
      <c r="J2716" s="50" t="n">
        <f aca="false">FilterPk!H$42</f>
        <v>0</v>
      </c>
      <c r="K2716" s="50" t="n">
        <f aca="false">FilterPk!I$42</f>
        <v>0</v>
      </c>
      <c r="L2716" s="50" t="n">
        <f aca="false">FilterPk!J$42</f>
        <v>0</v>
      </c>
      <c r="M2716" s="50" t="n">
        <f aca="false">FilterPk!K$42</f>
        <v>0</v>
      </c>
      <c r="N2716" s="50" t="n">
        <f aca="false">FilterPk!L$42</f>
        <v>0</v>
      </c>
      <c r="O2716" s="50" t="n">
        <f aca="false">FilterPk!M$42</f>
        <v>0</v>
      </c>
      <c r="P2716" s="50" t="n">
        <f aca="false">FilterPk!N$42</f>
        <v>0</v>
      </c>
      <c r="Q2716" s="51" t="n">
        <f aca="false">FilterPk!O$42</f>
        <v>0</v>
      </c>
    </row>
    <row r="2717" customFormat="false" ht="12.75" hidden="false" customHeight="false" outlineLevel="0" collapsed="false">
      <c r="B2717" s="85" t="str">
        <f aca="false">FilterPk!A$43</f>
        <v>Mike Carson</v>
      </c>
      <c r="C2717" s="13" t="n">
        <f aca="false">C2716+1</f>
        <v>2716</v>
      </c>
      <c r="D2717" s="50" t="n">
        <f aca="false">FilterPk!B$43</f>
        <v>0</v>
      </c>
      <c r="E2717" s="50" t="n">
        <f aca="false">FilterPk!C$43</f>
        <v>0</v>
      </c>
      <c r="F2717" s="50" t="n">
        <f aca="false">FilterPk!D$43</f>
        <v>0</v>
      </c>
      <c r="G2717" s="50" t="n">
        <f aca="false">FilterPk!E$43</f>
        <v>0</v>
      </c>
      <c r="H2717" s="50" t="n">
        <f aca="false">FilterPk!F$43</f>
        <v>0</v>
      </c>
      <c r="I2717" s="50" t="n">
        <f aca="false">FilterPk!G$43</f>
        <v>0</v>
      </c>
      <c r="J2717" s="50" t="n">
        <f aca="false">FilterPk!H$43</f>
        <v>0</v>
      </c>
      <c r="K2717" s="50" t="n">
        <f aca="false">FilterPk!I$43</f>
        <v>0</v>
      </c>
      <c r="L2717" s="50" t="n">
        <f aca="false">FilterPk!J$43</f>
        <v>0</v>
      </c>
      <c r="M2717" s="50" t="n">
        <f aca="false">FilterPk!K$43</f>
        <v>0</v>
      </c>
      <c r="N2717" s="50" t="n">
        <f aca="false">FilterPk!L$43</f>
        <v>0</v>
      </c>
      <c r="O2717" s="50" t="n">
        <f aca="false">FilterPk!M$43</f>
        <v>0</v>
      </c>
      <c r="P2717" s="50" t="n">
        <f aca="false">FilterPk!N$43</f>
        <v>0</v>
      </c>
      <c r="Q2717" s="51" t="n">
        <f aca="false">FilterPk!O$43</f>
        <v>0</v>
      </c>
    </row>
    <row r="2718" customFormat="false" ht="12.75" hidden="false" customHeight="false" outlineLevel="0" collapsed="false">
      <c r="B2718" s="85" t="str">
        <f aca="false">FilterPk!A$44</f>
        <v>Chris Dorland</v>
      </c>
      <c r="C2718" s="13" t="n">
        <f aca="false">C2717+1</f>
        <v>2717</v>
      </c>
      <c r="D2718" s="50" t="n">
        <f aca="false">FilterPk!B$44</f>
        <v>0</v>
      </c>
      <c r="E2718" s="50" t="n">
        <f aca="false">FilterPk!C$44</f>
        <v>0</v>
      </c>
      <c r="F2718" s="50" t="n">
        <f aca="false">FilterPk!D$44</f>
        <v>0</v>
      </c>
      <c r="G2718" s="50" t="n">
        <f aca="false">FilterPk!E$44</f>
        <v>0</v>
      </c>
      <c r="H2718" s="50" t="n">
        <f aca="false">FilterPk!F$44</f>
        <v>0</v>
      </c>
      <c r="I2718" s="50" t="n">
        <f aca="false">FilterPk!G$44</f>
        <v>0</v>
      </c>
      <c r="J2718" s="50" t="n">
        <f aca="false">FilterPk!H$44</f>
        <v>0</v>
      </c>
      <c r="K2718" s="50" t="n">
        <f aca="false">FilterPk!I$44</f>
        <v>0</v>
      </c>
      <c r="L2718" s="50" t="n">
        <f aca="false">FilterPk!J$44</f>
        <v>0</v>
      </c>
      <c r="M2718" s="50" t="n">
        <f aca="false">FilterPk!K$44</f>
        <v>0</v>
      </c>
      <c r="N2718" s="50" t="n">
        <f aca="false">FilterPk!L$44</f>
        <v>0</v>
      </c>
      <c r="O2718" s="50" t="n">
        <f aca="false">FilterPk!M$44</f>
        <v>0</v>
      </c>
      <c r="P2718" s="50" t="n">
        <f aca="false">FilterPk!N$44</f>
        <v>0</v>
      </c>
      <c r="Q2718" s="51" t="n">
        <f aca="false">FilterPk!O$44</f>
        <v>0</v>
      </c>
    </row>
    <row r="2719" customFormat="false" ht="12.75" hidden="false" customHeight="false" outlineLevel="0" collapsed="false">
      <c r="B2719" s="85" t="str">
        <f aca="false">FilterPk!A$45</f>
        <v>Jeff King</v>
      </c>
      <c r="C2719" s="13" t="n">
        <f aca="false">C2718+1</f>
        <v>2718</v>
      </c>
      <c r="D2719" s="50" t="n">
        <f aca="false">FilterPk!B$45</f>
        <v>0</v>
      </c>
      <c r="E2719" s="50" t="n">
        <f aca="false">FilterPk!C$45</f>
        <v>0</v>
      </c>
      <c r="F2719" s="50" t="n">
        <f aca="false">FilterPk!D$45</f>
        <v>0</v>
      </c>
      <c r="G2719" s="50" t="n">
        <f aca="false">FilterPk!E$45</f>
        <v>0</v>
      </c>
      <c r="H2719" s="50" t="n">
        <f aca="false">FilterPk!F$45</f>
        <v>0</v>
      </c>
      <c r="I2719" s="50" t="n">
        <f aca="false">FilterPk!G$45</f>
        <v>0</v>
      </c>
      <c r="J2719" s="50" t="n">
        <f aca="false">FilterPk!H$45</f>
        <v>0</v>
      </c>
      <c r="K2719" s="50" t="n">
        <f aca="false">FilterPk!I$45</f>
        <v>0</v>
      </c>
      <c r="L2719" s="50" t="n">
        <f aca="false">FilterPk!J$45</f>
        <v>0</v>
      </c>
      <c r="M2719" s="50" t="n">
        <f aca="false">FilterPk!K$45</f>
        <v>0</v>
      </c>
      <c r="N2719" s="50" t="n">
        <f aca="false">FilterPk!L$45</f>
        <v>0</v>
      </c>
      <c r="O2719" s="50" t="n">
        <f aca="false">FilterPk!M$45</f>
        <v>0</v>
      </c>
      <c r="P2719" s="50" t="n">
        <f aca="false">FilterPk!N$45</f>
        <v>0</v>
      </c>
      <c r="Q2719" s="51" t="n">
        <f aca="false">FilterPk!O$45</f>
        <v>0</v>
      </c>
    </row>
    <row r="2720" customFormat="false" ht="12.75" hidden="false" customHeight="false" outlineLevel="0" collapsed="false">
      <c r="B2720" s="85" t="n">
        <f aca="false">FilterPk!A$46</f>
        <v>0</v>
      </c>
      <c r="C2720" s="13" t="n">
        <f aca="false">C2719+1</f>
        <v>2719</v>
      </c>
      <c r="D2720" s="50" t="n">
        <f aca="false">FilterPk!B$46</f>
        <v>0</v>
      </c>
      <c r="E2720" s="50" t="n">
        <f aca="false">FilterPk!C$46</f>
        <v>0</v>
      </c>
      <c r="F2720" s="50" t="n">
        <f aca="false">FilterPk!D$46</f>
        <v>0</v>
      </c>
      <c r="G2720" s="50" t="n">
        <f aca="false">FilterPk!E$46</f>
        <v>0</v>
      </c>
      <c r="H2720" s="50" t="n">
        <f aca="false">FilterPk!F$46</f>
        <v>0</v>
      </c>
      <c r="I2720" s="50" t="n">
        <f aca="false">FilterPk!G$46</f>
        <v>0</v>
      </c>
      <c r="J2720" s="50" t="n">
        <f aca="false">FilterPk!H$46</f>
        <v>0</v>
      </c>
      <c r="K2720" s="50" t="n">
        <f aca="false">FilterPk!I$46</f>
        <v>0</v>
      </c>
      <c r="L2720" s="50" t="n">
        <f aca="false">FilterPk!J$46</f>
        <v>0</v>
      </c>
      <c r="M2720" s="50" t="n">
        <f aca="false">FilterPk!K$46</f>
        <v>0</v>
      </c>
      <c r="N2720" s="50" t="n">
        <f aca="false">FilterPk!L$46</f>
        <v>0</v>
      </c>
      <c r="O2720" s="50" t="n">
        <f aca="false">FilterPk!M$46</f>
        <v>0</v>
      </c>
      <c r="P2720" s="50" t="n">
        <f aca="false">FilterPk!N$46</f>
        <v>0</v>
      </c>
      <c r="Q2720" s="51" t="n">
        <f aca="false">FilterPk!O$46</f>
        <v>0</v>
      </c>
    </row>
    <row r="2721" customFormat="false" ht="12.75" hidden="false" customHeight="false" outlineLevel="0" collapsed="false">
      <c r="B2721" s="87" t="n">
        <f aca="false">FilterPk!A$47</f>
        <v>0</v>
      </c>
      <c r="C2721" s="64" t="n">
        <f aca="false">C2720+1</f>
        <v>2720</v>
      </c>
      <c r="D2721" s="54" t="n">
        <f aca="false">FilterPk!B$47</f>
        <v>0</v>
      </c>
      <c r="E2721" s="54" t="n">
        <f aca="false">FilterPk!C$47</f>
        <v>0</v>
      </c>
      <c r="F2721" s="54" t="n">
        <f aca="false">FilterPk!D$47</f>
        <v>0</v>
      </c>
      <c r="G2721" s="54" t="n">
        <f aca="false">FilterPk!E$47</f>
        <v>0</v>
      </c>
      <c r="H2721" s="54" t="n">
        <f aca="false">FilterPk!F$47</f>
        <v>0</v>
      </c>
      <c r="I2721" s="54" t="n">
        <f aca="false">FilterPk!G$47</f>
        <v>0</v>
      </c>
      <c r="J2721" s="54" t="n">
        <f aca="false">FilterPk!H$47</f>
        <v>0</v>
      </c>
      <c r="K2721" s="54" t="n">
        <f aca="false">FilterPk!I$47</f>
        <v>0</v>
      </c>
      <c r="L2721" s="54" t="n">
        <f aca="false">FilterPk!J$47</f>
        <v>0</v>
      </c>
      <c r="M2721" s="54" t="n">
        <f aca="false">FilterPk!K$47</f>
        <v>0</v>
      </c>
      <c r="N2721" s="54" t="n">
        <f aca="false">FilterPk!L$47</f>
        <v>0</v>
      </c>
      <c r="O2721" s="54" t="n">
        <f aca="false">FilterPk!M$47</f>
        <v>0</v>
      </c>
      <c r="P2721" s="54" t="n">
        <f aca="false">FilterPk!N$47</f>
        <v>0</v>
      </c>
      <c r="Q2721" s="55" t="n">
        <f aca="false">FilterPk!O$47</f>
        <v>0</v>
      </c>
    </row>
    <row r="2722" customFormat="false" ht="12.75" hidden="false" customHeight="false" outlineLevel="0" collapsed="false">
      <c r="A2722" s="0" t="n">
        <f aca="false">A2682+1</f>
        <v>69</v>
      </c>
      <c r="B2722" s="57" t="n">
        <f aca="false">FilterPk!D$1</f>
        <v>36907</v>
      </c>
      <c r="C2722" s="58" t="n">
        <f aca="false">C2721+1</f>
        <v>2721</v>
      </c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83"/>
    </row>
    <row r="2723" customFormat="false" ht="12.75" hidden="false" customHeight="false" outlineLevel="0" collapsed="false">
      <c r="B2723" s="61"/>
      <c r="C2723" s="13" t="n">
        <f aca="false">C2722+1</f>
        <v>2722</v>
      </c>
      <c r="D2723" s="13"/>
      <c r="E2723" s="21" t="s">
        <v>5</v>
      </c>
      <c r="F2723" s="21" t="s">
        <v>6</v>
      </c>
      <c r="G2723" s="21" t="s">
        <v>7</v>
      </c>
      <c r="H2723" s="21" t="s">
        <v>8</v>
      </c>
      <c r="I2723" s="21" t="s">
        <v>9</v>
      </c>
      <c r="J2723" s="21" t="s">
        <v>10</v>
      </c>
      <c r="K2723" s="21" t="s">
        <v>11</v>
      </c>
      <c r="L2723" s="21" t="s">
        <v>12</v>
      </c>
      <c r="M2723" s="21" t="s">
        <v>13</v>
      </c>
      <c r="N2723" s="21" t="s">
        <v>14</v>
      </c>
      <c r="O2723" s="21" t="n">
        <v>2002</v>
      </c>
      <c r="P2723" s="21" t="s">
        <v>15</v>
      </c>
      <c r="Q2723" s="84" t="s">
        <v>16</v>
      </c>
    </row>
    <row r="2724" customFormat="false" ht="12.75" hidden="false" customHeight="false" outlineLevel="0" collapsed="false">
      <c r="B2724" s="85" t="str">
        <f aca="false">FilterPk!A$9</f>
        <v>Power positions</v>
      </c>
      <c r="C2724" s="13" t="n">
        <f aca="false">C2723+1</f>
        <v>2723</v>
      </c>
      <c r="D2724" s="13" t="s">
        <v>4</v>
      </c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86"/>
    </row>
    <row r="2725" customFormat="false" ht="12.75" hidden="false" customHeight="false" outlineLevel="0" collapsed="false">
      <c r="B2725" s="85" t="str">
        <f aca="false">FilterPk!A$10</f>
        <v>East Position</v>
      </c>
      <c r="C2725" s="13" t="n">
        <f aca="false">C2724+1</f>
        <v>2724</v>
      </c>
      <c r="D2725" s="50" t="n">
        <f aca="false">FilterPk!B$10</f>
        <v>34784396.7946123</v>
      </c>
      <c r="E2725" s="50" t="n">
        <f aca="false">FilterPk!C$10</f>
        <v>75045.54</v>
      </c>
      <c r="F2725" s="50" t="n">
        <f aca="false">FilterPk!D$10</f>
        <v>84629.15</v>
      </c>
      <c r="G2725" s="50" t="n">
        <f aca="false">FilterPk!E$10</f>
        <v>1358824.72</v>
      </c>
      <c r="H2725" s="50" t="n">
        <f aca="false">FilterPk!F$10</f>
        <v>1120662.53</v>
      </c>
      <c r="I2725" s="50" t="n">
        <f aca="false">FilterPk!G$10</f>
        <v>422841.14</v>
      </c>
      <c r="J2725" s="50" t="n">
        <f aca="false">FilterPk!H$10</f>
        <v>788810.55</v>
      </c>
      <c r="K2725" s="50" t="n">
        <f aca="false">FilterPk!I$10</f>
        <v>1076253.71</v>
      </c>
      <c r="L2725" s="50" t="n">
        <f aca="false">FilterPk!J$10</f>
        <v>363159.42</v>
      </c>
      <c r="M2725" s="50" t="n">
        <f aca="false">FilterPk!K$10</f>
        <v>5764043.19</v>
      </c>
      <c r="N2725" s="50" t="n">
        <f aca="false">FilterPk!L$10</f>
        <v>11054269.95</v>
      </c>
      <c r="O2725" s="50" t="n">
        <f aca="false">FilterPk!M$10</f>
        <v>3650317.45</v>
      </c>
      <c r="P2725" s="50" t="n">
        <f aca="false">FilterPk!N$10</f>
        <v>-1642778.44</v>
      </c>
      <c r="Q2725" s="51" t="n">
        <f aca="false">FilterPk!O$10</f>
        <v>13061808.96</v>
      </c>
    </row>
    <row r="2726" customFormat="false" ht="12.75" hidden="false" customHeight="false" outlineLevel="0" collapsed="false">
      <c r="B2726" s="85" t="str">
        <f aca="false">FilterPk!A$11</f>
        <v>East Power Mgmt</v>
      </c>
      <c r="C2726" s="13" t="n">
        <f aca="false">C2725+1</f>
        <v>2725</v>
      </c>
      <c r="D2726" s="50" t="n">
        <f aca="false">FilterPk!B$11</f>
        <v>7547347.04451418</v>
      </c>
      <c r="E2726" s="50" t="n">
        <f aca="false">FilterPk!C$11</f>
        <v>43646.27</v>
      </c>
      <c r="F2726" s="50" t="n">
        <f aca="false">FilterPk!D$11</f>
        <v>-98133.28</v>
      </c>
      <c r="G2726" s="50" t="n">
        <f aca="false">FilterPk!E$11</f>
        <v>107993.78</v>
      </c>
      <c r="H2726" s="50" t="n">
        <f aca="false">FilterPk!F$11</f>
        <v>155786.29</v>
      </c>
      <c r="I2726" s="50" t="n">
        <f aca="false">FilterPk!G$11</f>
        <v>89357.34</v>
      </c>
      <c r="J2726" s="50" t="n">
        <f aca="false">FilterPk!H$11</f>
        <v>247101.13</v>
      </c>
      <c r="K2726" s="50" t="n">
        <f aca="false">FilterPk!I$11</f>
        <v>307386.28</v>
      </c>
      <c r="L2726" s="50" t="n">
        <f aca="false">FilterPk!J$11</f>
        <v>108209.05</v>
      </c>
      <c r="M2726" s="50" t="n">
        <f aca="false">FilterPk!K$11</f>
        <v>1338376.99</v>
      </c>
      <c r="N2726" s="50" t="n">
        <f aca="false">FilterPk!L$11</f>
        <v>2299723.85</v>
      </c>
      <c r="O2726" s="50" t="n">
        <f aca="false">FilterPk!M$11</f>
        <v>606348.53</v>
      </c>
      <c r="P2726" s="50" t="n">
        <f aca="false">FilterPk!N$11</f>
        <v>61912.21</v>
      </c>
      <c r="Q2726" s="51" t="n">
        <f aca="false">FilterPk!O$11</f>
        <v>2967984.59</v>
      </c>
    </row>
    <row r="2727" customFormat="false" ht="12.75" hidden="false" customHeight="false" outlineLevel="0" collapsed="false">
      <c r="B2727" s="85" t="str">
        <f aca="false">FilterPk!A$12</f>
        <v>Long Term Options</v>
      </c>
      <c r="C2727" s="13" t="n">
        <f aca="false">C2726+1</f>
        <v>2726</v>
      </c>
      <c r="D2727" s="50" t="n">
        <f aca="false">FilterPk!B$12</f>
        <v>0</v>
      </c>
      <c r="E2727" s="50" t="n">
        <f aca="false">FilterPk!C$12</f>
        <v>0</v>
      </c>
      <c r="F2727" s="50" t="n">
        <f aca="false">FilterPk!D$12</f>
        <v>0</v>
      </c>
      <c r="G2727" s="50" t="n">
        <f aca="false">FilterPk!E$12</f>
        <v>0</v>
      </c>
      <c r="H2727" s="50" t="n">
        <f aca="false">FilterPk!F$12</f>
        <v>0</v>
      </c>
      <c r="I2727" s="50" t="n">
        <f aca="false">FilterPk!G$12</f>
        <v>0</v>
      </c>
      <c r="J2727" s="50" t="n">
        <f aca="false">FilterPk!H$12</f>
        <v>0</v>
      </c>
      <c r="K2727" s="50" t="n">
        <f aca="false">FilterPk!I$12</f>
        <v>0</v>
      </c>
      <c r="L2727" s="50" t="n">
        <f aca="false">FilterPk!J$12</f>
        <v>0</v>
      </c>
      <c r="M2727" s="50" t="n">
        <f aca="false">FilterPk!K$12</f>
        <v>0</v>
      </c>
      <c r="N2727" s="50" t="n">
        <f aca="false">FilterPk!L$12</f>
        <v>0</v>
      </c>
      <c r="O2727" s="50" t="n">
        <f aca="false">FilterPk!M$12</f>
        <v>0</v>
      </c>
      <c r="P2727" s="50" t="n">
        <f aca="false">FilterPk!N$12</f>
        <v>0</v>
      </c>
      <c r="Q2727" s="51" t="n">
        <f aca="false">FilterPk!O$12</f>
        <v>0</v>
      </c>
    </row>
    <row r="2728" customFormat="false" ht="12.75" hidden="false" customHeight="false" outlineLevel="0" collapsed="false">
      <c r="B2728" s="85" t="str">
        <f aca="false">FilterPk!A$13</f>
        <v>LT-MIDWEST</v>
      </c>
      <c r="C2728" s="13" t="n">
        <f aca="false">C2727+1</f>
        <v>2727</v>
      </c>
      <c r="D2728" s="50" t="n">
        <f aca="false">FilterPk!B$13</f>
        <v>7151089.47366245</v>
      </c>
      <c r="E2728" s="50" t="n">
        <f aca="false">FilterPk!C$13</f>
        <v>48283.08</v>
      </c>
      <c r="F2728" s="50" t="n">
        <f aca="false">FilterPk!D$13</f>
        <v>-141448.54</v>
      </c>
      <c r="G2728" s="50" t="n">
        <f aca="false">FilterPk!E$13</f>
        <v>574622.66</v>
      </c>
      <c r="H2728" s="50" t="n">
        <f aca="false">FilterPk!F$13</f>
        <v>298097.27</v>
      </c>
      <c r="I2728" s="50" t="n">
        <f aca="false">FilterPk!G$13</f>
        <v>249481.43</v>
      </c>
      <c r="J2728" s="50" t="n">
        <f aca="false">FilterPk!H$13</f>
        <v>119379.88</v>
      </c>
      <c r="K2728" s="50" t="n">
        <f aca="false">FilterPk!I$13</f>
        <v>25994.27</v>
      </c>
      <c r="L2728" s="50" t="n">
        <f aca="false">FilterPk!J$13</f>
        <v>156242.15</v>
      </c>
      <c r="M2728" s="50" t="n">
        <f aca="false">FilterPk!K$13</f>
        <v>1762908.33</v>
      </c>
      <c r="N2728" s="50" t="n">
        <f aca="false">FilterPk!L$13</f>
        <v>3093560.53</v>
      </c>
      <c r="O2728" s="50" t="n">
        <f aca="false">FilterPk!M$13</f>
        <v>565730</v>
      </c>
      <c r="P2728" s="50" t="n">
        <f aca="false">FilterPk!N$13</f>
        <v>-439379.19</v>
      </c>
      <c r="Q2728" s="51" t="n">
        <f aca="false">FilterPk!O$13</f>
        <v>3219911.34</v>
      </c>
    </row>
    <row r="2729" customFormat="false" ht="12.75" hidden="false" customHeight="false" outlineLevel="0" collapsed="false">
      <c r="B2729" s="85" t="str">
        <f aca="false">FilterPk!A$14</f>
        <v>ST-ECAR</v>
      </c>
      <c r="C2729" s="13" t="n">
        <f aca="false">C2728+1</f>
        <v>2728</v>
      </c>
      <c r="D2729" s="50" t="n">
        <f aca="false">FilterPk!B$14</f>
        <v>238101.441960815</v>
      </c>
      <c r="E2729" s="50" t="n">
        <f aca="false">FilterPk!C$14</f>
        <v>13522.23</v>
      </c>
      <c r="F2729" s="50" t="n">
        <f aca="false">FilterPk!D$14</f>
        <v>15838.59</v>
      </c>
      <c r="G2729" s="50" t="n">
        <f aca="false">FilterPk!E$14</f>
        <v>0</v>
      </c>
      <c r="H2729" s="50" t="n">
        <f aca="false">FilterPk!F$14</f>
        <v>0</v>
      </c>
      <c r="I2729" s="50" t="n">
        <f aca="false">FilterPk!G$14</f>
        <v>0</v>
      </c>
      <c r="J2729" s="50" t="n">
        <f aca="false">FilterPk!H$14</f>
        <v>0</v>
      </c>
      <c r="K2729" s="50" t="n">
        <f aca="false">FilterPk!I$14</f>
        <v>0</v>
      </c>
      <c r="L2729" s="50" t="n">
        <f aca="false">FilterPk!J$14</f>
        <v>0</v>
      </c>
      <c r="M2729" s="50" t="n">
        <f aca="false">FilterPk!K$14</f>
        <v>0</v>
      </c>
      <c r="N2729" s="50" t="n">
        <f aca="false">FilterPk!L$14</f>
        <v>29360.82</v>
      </c>
      <c r="O2729" s="50" t="n">
        <f aca="false">FilterPk!M$14</f>
        <v>0</v>
      </c>
      <c r="P2729" s="50" t="n">
        <f aca="false">FilterPk!N$14</f>
        <v>0</v>
      </c>
      <c r="Q2729" s="51" t="n">
        <f aca="false">FilterPk!O$14</f>
        <v>29360.82</v>
      </c>
    </row>
    <row r="2730" customFormat="false" ht="12.75" hidden="false" customHeight="false" outlineLevel="0" collapsed="false">
      <c r="B2730" s="85" t="str">
        <f aca="false">FilterPk!A$15</f>
        <v>ST- MAPP</v>
      </c>
      <c r="C2730" s="13" t="n">
        <f aca="false">C2729+1</f>
        <v>2729</v>
      </c>
      <c r="D2730" s="50" t="n">
        <f aca="false">FilterPk!B$15</f>
        <v>254636.614020626</v>
      </c>
      <c r="E2730" s="50" t="n">
        <f aca="false">FilterPk!C$15</f>
        <v>795.43</v>
      </c>
      <c r="F2730" s="50" t="n">
        <f aca="false">FilterPk!D$15</f>
        <v>39596.48</v>
      </c>
      <c r="G2730" s="50" t="n">
        <f aca="false">FilterPk!E$15</f>
        <v>26009.8</v>
      </c>
      <c r="H2730" s="50" t="n">
        <f aca="false">FilterPk!F$15</f>
        <v>8238.75</v>
      </c>
      <c r="I2730" s="50" t="n">
        <f aca="false">FilterPk!G$15</f>
        <v>0</v>
      </c>
      <c r="J2730" s="50" t="n">
        <f aca="false">FilterPk!H$15</f>
        <v>0</v>
      </c>
      <c r="K2730" s="50" t="n">
        <f aca="false">FilterPk!I$15</f>
        <v>0</v>
      </c>
      <c r="L2730" s="50" t="n">
        <f aca="false">FilterPk!J$15</f>
        <v>0</v>
      </c>
      <c r="M2730" s="50" t="n">
        <f aca="false">FilterPk!K$15</f>
        <v>0</v>
      </c>
      <c r="N2730" s="50" t="n">
        <f aca="false">FilterPk!L$15</f>
        <v>74640.46</v>
      </c>
      <c r="O2730" s="50" t="n">
        <f aca="false">FilterPk!M$15</f>
        <v>0</v>
      </c>
      <c r="P2730" s="50" t="n">
        <f aca="false">FilterPk!N$15</f>
        <v>0</v>
      </c>
      <c r="Q2730" s="51" t="n">
        <f aca="false">FilterPk!O$15</f>
        <v>74640.46</v>
      </c>
    </row>
    <row r="2731" customFormat="false" ht="12.75" hidden="false" customHeight="false" outlineLevel="0" collapsed="false">
      <c r="B2731" s="85" t="str">
        <f aca="false">FilterPk!A$16</f>
        <v>ST- MAIN</v>
      </c>
      <c r="C2731" s="13" t="n">
        <f aca="false">C2730+1</f>
        <v>2730</v>
      </c>
      <c r="D2731" s="50" t="n">
        <f aca="false">FilterPk!B$16</f>
        <v>694293.253349893</v>
      </c>
      <c r="E2731" s="50" t="n">
        <f aca="false">FilterPk!C$16</f>
        <v>-2349.61</v>
      </c>
      <c r="F2731" s="50" t="n">
        <f aca="false">FilterPk!D$16</f>
        <v>15903</v>
      </c>
      <c r="G2731" s="50" t="n">
        <f aca="false">FilterPk!E$16</f>
        <v>69359.47</v>
      </c>
      <c r="H2731" s="50" t="n">
        <f aca="false">FilterPk!F$16</f>
        <v>0</v>
      </c>
      <c r="I2731" s="50" t="n">
        <f aca="false">FilterPk!G$16</f>
        <v>0</v>
      </c>
      <c r="J2731" s="50" t="n">
        <f aca="false">FilterPk!H$16</f>
        <v>0</v>
      </c>
      <c r="K2731" s="50" t="n">
        <f aca="false">FilterPk!I$16</f>
        <v>0</v>
      </c>
      <c r="L2731" s="50" t="n">
        <f aca="false">FilterPk!J$16</f>
        <v>0</v>
      </c>
      <c r="M2731" s="50" t="n">
        <f aca="false">FilterPk!K$16</f>
        <v>0</v>
      </c>
      <c r="N2731" s="50" t="n">
        <f aca="false">FilterPk!L$16</f>
        <v>82912.86</v>
      </c>
      <c r="O2731" s="50" t="n">
        <f aca="false">FilterPk!M$16</f>
        <v>0</v>
      </c>
      <c r="P2731" s="50" t="n">
        <f aca="false">FilterPk!N$16</f>
        <v>0</v>
      </c>
      <c r="Q2731" s="51" t="n">
        <f aca="false">FilterPk!O$16</f>
        <v>82912.86</v>
      </c>
    </row>
    <row r="2732" customFormat="false" ht="12.75" hidden="false" customHeight="false" outlineLevel="0" collapsed="false">
      <c r="B2732" s="85" t="str">
        <f aca="false">FilterPk!A$17</f>
        <v>MW-ANALYST</v>
      </c>
      <c r="C2732" s="13" t="n">
        <f aca="false">C2731+1</f>
        <v>2731</v>
      </c>
      <c r="D2732" s="50" t="n">
        <f aca="false">FilterPk!B$17</f>
        <v>0</v>
      </c>
      <c r="E2732" s="50" t="n">
        <f aca="false">FilterPk!C$17</f>
        <v>6363.4</v>
      </c>
      <c r="F2732" s="50" t="n">
        <f aca="false">FilterPk!D$17</f>
        <v>15838.59</v>
      </c>
      <c r="G2732" s="50" t="n">
        <f aca="false">FilterPk!E$17</f>
        <v>0</v>
      </c>
      <c r="H2732" s="50" t="n">
        <f aca="false">FilterPk!F$17</f>
        <v>0</v>
      </c>
      <c r="I2732" s="50" t="n">
        <f aca="false">FilterPk!G$17</f>
        <v>0</v>
      </c>
      <c r="J2732" s="50" t="n">
        <f aca="false">FilterPk!H$17</f>
        <v>0</v>
      </c>
      <c r="K2732" s="50" t="n">
        <f aca="false">FilterPk!I$17</f>
        <v>0</v>
      </c>
      <c r="L2732" s="50" t="n">
        <f aca="false">FilterPk!J$17</f>
        <v>0</v>
      </c>
      <c r="M2732" s="50" t="n">
        <f aca="false">FilterPk!K$17</f>
        <v>0</v>
      </c>
      <c r="N2732" s="50" t="n">
        <f aca="false">FilterPk!L$17</f>
        <v>22201.99</v>
      </c>
      <c r="O2732" s="50" t="n">
        <f aca="false">FilterPk!M$17</f>
        <v>0</v>
      </c>
      <c r="P2732" s="50" t="n">
        <f aca="false">FilterPk!N$17</f>
        <v>0</v>
      </c>
      <c r="Q2732" s="51" t="n">
        <f aca="false">FilterPk!O$17</f>
        <v>22201.99</v>
      </c>
    </row>
    <row r="2733" customFormat="false" ht="12.75" hidden="false" customHeight="false" outlineLevel="0" collapsed="false">
      <c r="B2733" s="85" t="str">
        <f aca="false">FilterPk!A$18</f>
        <v>LT-NE</v>
      </c>
      <c r="C2733" s="13" t="n">
        <f aca="false">C2732+1</f>
        <v>2732</v>
      </c>
      <c r="D2733" s="50" t="n">
        <f aca="false">FilterPk!B$18</f>
        <v>6187311.37539291</v>
      </c>
      <c r="E2733" s="50" t="n">
        <f aca="false">FilterPk!C$18</f>
        <v>-37254.47</v>
      </c>
      <c r="F2733" s="50" t="n">
        <f aca="false">FilterPk!D$18</f>
        <v>2562.91</v>
      </c>
      <c r="G2733" s="50" t="n">
        <f aca="false">FilterPk!E$18</f>
        <v>-23211.32</v>
      </c>
      <c r="H2733" s="50" t="n">
        <f aca="false">FilterPk!F$18</f>
        <v>263627.18</v>
      </c>
      <c r="I2733" s="50" t="n">
        <f aca="false">FilterPk!G$18</f>
        <v>-59813.36</v>
      </c>
      <c r="J2733" s="50" t="n">
        <f aca="false">FilterPk!H$18</f>
        <v>155752.04</v>
      </c>
      <c r="K2733" s="50" t="n">
        <f aca="false">FilterPk!I$18</f>
        <v>121018.38</v>
      </c>
      <c r="L2733" s="50" t="n">
        <f aca="false">FilterPk!J$18</f>
        <v>-53378.32</v>
      </c>
      <c r="M2733" s="50" t="n">
        <f aca="false">FilterPk!K$18</f>
        <v>995570.8</v>
      </c>
      <c r="N2733" s="50" t="n">
        <f aca="false">FilterPk!L$18</f>
        <v>1364873.84</v>
      </c>
      <c r="O2733" s="50" t="n">
        <f aca="false">FilterPk!M$18</f>
        <v>1053007.86</v>
      </c>
      <c r="P2733" s="50" t="n">
        <f aca="false">FilterPk!N$18</f>
        <v>-2593897.5</v>
      </c>
      <c r="Q2733" s="51" t="n">
        <f aca="false">FilterPk!O$18</f>
        <v>-176015.800000001</v>
      </c>
    </row>
    <row r="2734" customFormat="false" ht="12.75" hidden="false" customHeight="false" outlineLevel="0" collapsed="false">
      <c r="B2734" s="85" t="str">
        <f aca="false">FilterPk!A$19</f>
        <v>LT-PJM</v>
      </c>
      <c r="C2734" s="13" t="n">
        <f aca="false">C2733+1</f>
        <v>2733</v>
      </c>
      <c r="D2734" s="50" t="n">
        <f aca="false">FilterPk!B$19</f>
        <v>1818236.42109565</v>
      </c>
      <c r="E2734" s="50" t="n">
        <f aca="false">FilterPk!C$19</f>
        <v>25453.61</v>
      </c>
      <c r="F2734" s="50" t="n">
        <f aca="false">FilterPk!D$19</f>
        <v>45536</v>
      </c>
      <c r="G2734" s="50" t="n">
        <f aca="false">FilterPk!E$19</f>
        <v>312117.59</v>
      </c>
      <c r="H2734" s="50" t="n">
        <f aca="false">FilterPk!F$19</f>
        <v>211118</v>
      </c>
      <c r="I2734" s="50" t="n">
        <f aca="false">FilterPk!G$19</f>
        <v>0</v>
      </c>
      <c r="J2734" s="50" t="n">
        <f aca="false">FilterPk!H$19</f>
        <v>24536.25</v>
      </c>
      <c r="K2734" s="50" t="n">
        <f aca="false">FilterPk!I$19</f>
        <v>-12662.37</v>
      </c>
      <c r="L2734" s="50" t="n">
        <f aca="false">FilterPk!J$19</f>
        <v>-30078</v>
      </c>
      <c r="M2734" s="50" t="n">
        <f aca="false">FilterPk!K$19</f>
        <v>243523.27</v>
      </c>
      <c r="N2734" s="50" t="n">
        <f aca="false">FilterPk!L$19</f>
        <v>819544.35</v>
      </c>
      <c r="O2734" s="50" t="n">
        <f aca="false">FilterPk!M$19</f>
        <v>125485.18</v>
      </c>
      <c r="P2734" s="50" t="n">
        <f aca="false">FilterPk!N$19</f>
        <v>177105.54</v>
      </c>
      <c r="Q2734" s="51" t="n">
        <f aca="false">FilterPk!O$19</f>
        <v>1122135.07</v>
      </c>
    </row>
    <row r="2735" customFormat="false" ht="12.75" hidden="false" customHeight="false" outlineLevel="0" collapsed="false">
      <c r="B2735" s="85" t="str">
        <f aca="false">FilterPk!A$20</f>
        <v>LT- NY</v>
      </c>
      <c r="C2735" s="13" t="n">
        <f aca="false">C2734+1</f>
        <v>2734</v>
      </c>
      <c r="D2735" s="50" t="n">
        <f aca="false">FilterPk!B$20</f>
        <v>0</v>
      </c>
      <c r="E2735" s="50" t="n">
        <f aca="false">FilterPk!C$20</f>
        <v>-15908.51</v>
      </c>
      <c r="F2735" s="50" t="n">
        <f aca="false">FilterPk!D$20</f>
        <v>63126.67</v>
      </c>
      <c r="G2735" s="50" t="n">
        <f aca="false">FilterPk!E$20</f>
        <v>-17376.91</v>
      </c>
      <c r="H2735" s="50" t="n">
        <f aca="false">FilterPk!F$20</f>
        <v>0</v>
      </c>
      <c r="I2735" s="50" t="n">
        <f aca="false">FilterPk!G$20</f>
        <v>0</v>
      </c>
      <c r="J2735" s="50" t="n">
        <f aca="false">FilterPk!H$20</f>
        <v>0</v>
      </c>
      <c r="K2735" s="50" t="n">
        <f aca="false">FilterPk!I$20</f>
        <v>0</v>
      </c>
      <c r="L2735" s="50" t="n">
        <f aca="false">FilterPk!J$20</f>
        <v>0</v>
      </c>
      <c r="M2735" s="50" t="n">
        <f aca="false">FilterPk!K$20</f>
        <v>146381.01</v>
      </c>
      <c r="N2735" s="50" t="n">
        <f aca="false">FilterPk!L$20</f>
        <v>176222.26</v>
      </c>
      <c r="O2735" s="50" t="n">
        <f aca="false">FilterPk!M$20</f>
        <v>281909.77</v>
      </c>
      <c r="P2735" s="50" t="n">
        <f aca="false">FilterPk!N$20</f>
        <v>-177475.64</v>
      </c>
      <c r="Q2735" s="51" t="n">
        <f aca="false">FilterPk!O$20</f>
        <v>280656.39</v>
      </c>
    </row>
    <row r="2736" customFormat="false" ht="12.75" hidden="false" customHeight="false" outlineLevel="0" collapsed="false">
      <c r="B2736" s="85" t="str">
        <f aca="false">FilterPk!A$21</f>
        <v>ST- PJM</v>
      </c>
      <c r="C2736" s="13" t="n">
        <f aca="false">C2735+1</f>
        <v>2735</v>
      </c>
      <c r="D2736" s="50" t="n">
        <f aca="false">FilterPk!B$21</f>
        <v>1243093.71447674</v>
      </c>
      <c r="E2736" s="50" t="n">
        <f aca="false">FilterPk!C$21</f>
        <v>-91155.75</v>
      </c>
      <c r="F2736" s="50" t="n">
        <f aca="false">FilterPk!D$21</f>
        <v>-47515.78</v>
      </c>
      <c r="G2736" s="50" t="n">
        <f aca="false">FilterPk!E$21</f>
        <v>0</v>
      </c>
      <c r="H2736" s="50" t="n">
        <f aca="false">FilterPk!F$21</f>
        <v>0</v>
      </c>
      <c r="I2736" s="50" t="n">
        <f aca="false">FilterPk!G$21</f>
        <v>0</v>
      </c>
      <c r="J2736" s="50" t="n">
        <f aca="false">FilterPk!H$21</f>
        <v>0</v>
      </c>
      <c r="K2736" s="50" t="n">
        <f aca="false">FilterPk!I$21</f>
        <v>0</v>
      </c>
      <c r="L2736" s="50" t="n">
        <f aca="false">FilterPk!J$21</f>
        <v>0</v>
      </c>
      <c r="M2736" s="50" t="n">
        <f aca="false">FilterPk!K$21</f>
        <v>0</v>
      </c>
      <c r="N2736" s="50" t="n">
        <f aca="false">FilterPk!L$21</f>
        <v>-138671.53</v>
      </c>
      <c r="O2736" s="50" t="n">
        <f aca="false">FilterPk!M$21</f>
        <v>0</v>
      </c>
      <c r="P2736" s="50" t="n">
        <f aca="false">FilterPk!N$21</f>
        <v>0</v>
      </c>
      <c r="Q2736" s="51" t="n">
        <f aca="false">FilterPk!O$21</f>
        <v>-138671.53</v>
      </c>
    </row>
    <row r="2737" customFormat="false" ht="12.75" hidden="false" customHeight="false" outlineLevel="0" collapsed="false">
      <c r="B2737" s="85" t="str">
        <f aca="false">FilterPk!A$22</f>
        <v>ST- NENG</v>
      </c>
      <c r="C2737" s="13" t="n">
        <f aca="false">C2736+1</f>
        <v>2736</v>
      </c>
      <c r="D2737" s="50" t="n">
        <f aca="false">FilterPk!B$22</f>
        <v>539719.375927685</v>
      </c>
      <c r="E2737" s="50" t="n">
        <f aca="false">FilterPk!C$22</f>
        <v>13161.19</v>
      </c>
      <c r="F2737" s="50" t="n">
        <f aca="false">FilterPk!D$22</f>
        <v>63418.82</v>
      </c>
      <c r="G2737" s="50" t="n">
        <f aca="false">FilterPk!E$22</f>
        <v>0</v>
      </c>
      <c r="H2737" s="50" t="n">
        <f aca="false">FilterPk!F$22</f>
        <v>0</v>
      </c>
      <c r="I2737" s="50" t="n">
        <f aca="false">FilterPk!G$22</f>
        <v>0</v>
      </c>
      <c r="J2737" s="50" t="n">
        <f aca="false">FilterPk!H$22</f>
        <v>0</v>
      </c>
      <c r="K2737" s="50" t="n">
        <f aca="false">FilterPk!I$22</f>
        <v>0</v>
      </c>
      <c r="L2737" s="50" t="n">
        <f aca="false">FilterPk!J$22</f>
        <v>0</v>
      </c>
      <c r="M2737" s="50" t="n">
        <f aca="false">FilterPk!K$22</f>
        <v>0</v>
      </c>
      <c r="N2737" s="50" t="n">
        <f aca="false">FilterPk!L$22</f>
        <v>76580.01</v>
      </c>
      <c r="O2737" s="50" t="n">
        <f aca="false">FilterPk!M$22</f>
        <v>0</v>
      </c>
      <c r="P2737" s="50" t="n">
        <f aca="false">FilterPk!N$22</f>
        <v>0</v>
      </c>
      <c r="Q2737" s="51" t="n">
        <f aca="false">FilterPk!O$22</f>
        <v>76580.01</v>
      </c>
    </row>
    <row r="2738" customFormat="false" ht="12.75" hidden="false" customHeight="false" outlineLevel="0" collapsed="false">
      <c r="B2738" s="85" t="str">
        <f aca="false">FilterPk!A$23</f>
        <v>ST- NY</v>
      </c>
      <c r="C2738" s="13" t="n">
        <f aca="false">C2737+1</f>
        <v>2737</v>
      </c>
      <c r="D2738" s="50" t="n">
        <f aca="false">FilterPk!B$23</f>
        <v>251437.188425373</v>
      </c>
      <c r="E2738" s="50" t="n">
        <f aca="false">FilterPk!C$23</f>
        <v>10362.2</v>
      </c>
      <c r="F2738" s="50" t="n">
        <f aca="false">FilterPk!D$23</f>
        <v>-15838.59</v>
      </c>
      <c r="G2738" s="50" t="n">
        <f aca="false">FilterPk!E$23</f>
        <v>17339.87</v>
      </c>
      <c r="H2738" s="50" t="n">
        <f aca="false">FilterPk!F$23</f>
        <v>0</v>
      </c>
      <c r="I2738" s="50" t="n">
        <f aca="false">FilterPk!G$23</f>
        <v>0</v>
      </c>
      <c r="J2738" s="50" t="n">
        <f aca="false">FilterPk!H$23</f>
        <v>0</v>
      </c>
      <c r="K2738" s="50" t="n">
        <f aca="false">FilterPk!I$23</f>
        <v>0</v>
      </c>
      <c r="L2738" s="50" t="n">
        <f aca="false">FilterPk!J$23</f>
        <v>0</v>
      </c>
      <c r="M2738" s="50" t="n">
        <f aca="false">FilterPk!K$23</f>
        <v>0</v>
      </c>
      <c r="N2738" s="50" t="n">
        <f aca="false">FilterPk!L$23</f>
        <v>11863.48</v>
      </c>
      <c r="O2738" s="50" t="n">
        <f aca="false">FilterPk!M$23</f>
        <v>0</v>
      </c>
      <c r="P2738" s="50" t="n">
        <f aca="false">FilterPk!N$23</f>
        <v>0</v>
      </c>
      <c r="Q2738" s="51" t="n">
        <f aca="false">FilterPk!O$23</f>
        <v>11863.48</v>
      </c>
    </row>
    <row r="2739" customFormat="false" ht="12.75" hidden="false" customHeight="false" outlineLevel="0" collapsed="false">
      <c r="B2739" s="85" t="str">
        <f aca="false">FilterPk!A$24</f>
        <v>NE- PHYS</v>
      </c>
      <c r="C2739" s="13" t="n">
        <f aca="false">C2738+1</f>
        <v>2738</v>
      </c>
      <c r="D2739" s="50" t="n">
        <f aca="false">FilterPk!B$24</f>
        <v>0</v>
      </c>
      <c r="E2739" s="50" t="n">
        <f aca="false">FilterPk!C$24</f>
        <v>0</v>
      </c>
      <c r="F2739" s="50" t="n">
        <f aca="false">FilterPk!D$24</f>
        <v>0</v>
      </c>
      <c r="G2739" s="50" t="n">
        <f aca="false">FilterPk!E$24</f>
        <v>0</v>
      </c>
      <c r="H2739" s="50" t="n">
        <f aca="false">FilterPk!F$24</f>
        <v>0</v>
      </c>
      <c r="I2739" s="50" t="n">
        <f aca="false">FilterPk!G$24</f>
        <v>0</v>
      </c>
      <c r="J2739" s="50" t="n">
        <f aca="false">FilterPk!H$24</f>
        <v>0</v>
      </c>
      <c r="K2739" s="50" t="n">
        <f aca="false">FilterPk!I$24</f>
        <v>0</v>
      </c>
      <c r="L2739" s="50" t="n">
        <f aca="false">FilterPk!J$24</f>
        <v>0</v>
      </c>
      <c r="M2739" s="50" t="n">
        <f aca="false">FilterPk!K$24</f>
        <v>0</v>
      </c>
      <c r="N2739" s="50" t="n">
        <f aca="false">FilterPk!L$24</f>
        <v>0</v>
      </c>
      <c r="O2739" s="50" t="n">
        <f aca="false">FilterPk!M$24</f>
        <v>0</v>
      </c>
      <c r="P2739" s="50" t="n">
        <f aca="false">FilterPk!N$24</f>
        <v>0</v>
      </c>
      <c r="Q2739" s="51" t="n">
        <f aca="false">FilterPk!O$24</f>
        <v>0</v>
      </c>
    </row>
    <row r="2740" customFormat="false" ht="12.75" hidden="false" customHeight="false" outlineLevel="0" collapsed="false">
      <c r="B2740" s="85" t="str">
        <f aca="false">FilterPk!A$25</f>
        <v>LT-Southeast</v>
      </c>
      <c r="C2740" s="13" t="n">
        <f aca="false">C2739+1</f>
        <v>2739</v>
      </c>
      <c r="D2740" s="50" t="n">
        <f aca="false">FilterPk!B$25</f>
        <v>11411200.8859117</v>
      </c>
      <c r="E2740" s="50" t="n">
        <f aca="false">FilterPk!C$25</f>
        <v>45860.27</v>
      </c>
      <c r="F2740" s="50" t="n">
        <f aca="false">FilterPk!D$25</f>
        <v>54109.47</v>
      </c>
      <c r="G2740" s="50" t="n">
        <f aca="false">FilterPk!E$25</f>
        <v>124540.18</v>
      </c>
      <c r="H2740" s="50" t="n">
        <f aca="false">FilterPk!F$25</f>
        <v>77068.78</v>
      </c>
      <c r="I2740" s="50" t="n">
        <f aca="false">FilterPk!G$25</f>
        <v>75414.58</v>
      </c>
      <c r="J2740" s="50" t="n">
        <f aca="false">FilterPk!H$25</f>
        <v>134077.64</v>
      </c>
      <c r="K2740" s="50" t="n">
        <f aca="false">FilterPk!I$25</f>
        <v>429786.05</v>
      </c>
      <c r="L2740" s="50" t="n">
        <f aca="false">FilterPk!J$25</f>
        <v>118391.18</v>
      </c>
      <c r="M2740" s="50" t="n">
        <f aca="false">FilterPk!K$25</f>
        <v>1083243.13</v>
      </c>
      <c r="N2740" s="50" t="n">
        <f aca="false">FilterPk!L$25</f>
        <v>2142491.28</v>
      </c>
      <c r="O2740" s="50" t="n">
        <f aca="false">FilterPk!M$25</f>
        <v>344226</v>
      </c>
      <c r="P2740" s="50" t="n">
        <f aca="false">FilterPk!N$25</f>
        <v>1221747.4</v>
      </c>
      <c r="Q2740" s="51" t="n">
        <f aca="false">FilterPk!O$25</f>
        <v>3708464.68</v>
      </c>
    </row>
    <row r="2741" customFormat="false" ht="12.75" hidden="false" customHeight="false" outlineLevel="0" collapsed="false">
      <c r="B2741" s="85" t="str">
        <f aca="false">FilterPk!A$26</f>
        <v>ST-SPP</v>
      </c>
      <c r="C2741" s="13" t="n">
        <f aca="false">C2740+1</f>
        <v>2740</v>
      </c>
      <c r="D2741" s="50" t="n">
        <f aca="false">FilterPk!B$26</f>
        <v>52202.8773549933</v>
      </c>
      <c r="E2741" s="50" t="n">
        <f aca="false">FilterPk!C$26</f>
        <v>3181.7</v>
      </c>
      <c r="F2741" s="50" t="n">
        <f aca="false">FilterPk!D$26</f>
        <v>0</v>
      </c>
      <c r="G2741" s="50" t="n">
        <f aca="false">FilterPk!E$26</f>
        <v>0</v>
      </c>
      <c r="H2741" s="50" t="n">
        <f aca="false">FilterPk!F$26</f>
        <v>0</v>
      </c>
      <c r="I2741" s="50" t="n">
        <f aca="false">FilterPk!G$26</f>
        <v>0</v>
      </c>
      <c r="J2741" s="50" t="n">
        <f aca="false">FilterPk!H$26</f>
        <v>0</v>
      </c>
      <c r="K2741" s="50" t="n">
        <f aca="false">FilterPk!I$26</f>
        <v>0</v>
      </c>
      <c r="L2741" s="50" t="n">
        <f aca="false">FilterPk!J$26</f>
        <v>0</v>
      </c>
      <c r="M2741" s="50" t="n">
        <f aca="false">FilterPk!K$26</f>
        <v>0</v>
      </c>
      <c r="N2741" s="50" t="n">
        <f aca="false">FilterPk!L$26</f>
        <v>3181.7</v>
      </c>
      <c r="O2741" s="50" t="n">
        <f aca="false">FilterPk!M$26</f>
        <v>0</v>
      </c>
      <c r="P2741" s="50" t="n">
        <f aca="false">FilterPk!N$26</f>
        <v>0</v>
      </c>
      <c r="Q2741" s="51" t="n">
        <f aca="false">FilterPk!O$26</f>
        <v>3181.7</v>
      </c>
    </row>
    <row r="2742" customFormat="false" ht="12.75" hidden="false" customHeight="false" outlineLevel="0" collapsed="false">
      <c r="B2742" s="85" t="str">
        <f aca="false">FilterPk!A$27</f>
        <v>ST-SERC</v>
      </c>
      <c r="C2742" s="13" t="n">
        <f aca="false">C2741+1</f>
        <v>2741</v>
      </c>
      <c r="D2742" s="50" t="n">
        <f aca="false">FilterPk!B$27</f>
        <v>686881.973218232</v>
      </c>
      <c r="E2742" s="50" t="n">
        <f aca="false">FilterPk!C$27</f>
        <v>-12726.81</v>
      </c>
      <c r="F2742" s="50" t="n">
        <f aca="false">FilterPk!D$27</f>
        <v>-31677.19</v>
      </c>
      <c r="G2742" s="50" t="n">
        <f aca="false">FilterPk!E$27</f>
        <v>138718.93</v>
      </c>
      <c r="H2742" s="50" t="n">
        <f aca="false">FilterPk!F$27</f>
        <v>0</v>
      </c>
      <c r="I2742" s="50" t="n">
        <f aca="false">FilterPk!G$27</f>
        <v>0</v>
      </c>
      <c r="J2742" s="50" t="n">
        <f aca="false">FilterPk!H$27</f>
        <v>0</v>
      </c>
      <c r="K2742" s="50" t="n">
        <f aca="false">FilterPk!I$27</f>
        <v>0</v>
      </c>
      <c r="L2742" s="50" t="n">
        <f aca="false">FilterPk!J$27</f>
        <v>0</v>
      </c>
      <c r="M2742" s="50" t="n">
        <f aca="false">FilterPk!K$27</f>
        <v>0</v>
      </c>
      <c r="N2742" s="50" t="n">
        <f aca="false">FilterPk!L$27</f>
        <v>94314.93</v>
      </c>
      <c r="O2742" s="50" t="n">
        <f aca="false">FilterPk!M$27</f>
        <v>0</v>
      </c>
      <c r="P2742" s="50" t="n">
        <f aca="false">FilterPk!N$27</f>
        <v>0</v>
      </c>
      <c r="Q2742" s="51" t="n">
        <f aca="false">FilterPk!O$27</f>
        <v>94314.93</v>
      </c>
    </row>
    <row r="2743" customFormat="false" ht="12.75" hidden="false" customHeight="false" outlineLevel="0" collapsed="false">
      <c r="B2743" s="85" t="str">
        <f aca="false">FilterPk!A$28</f>
        <v>LT- Texas</v>
      </c>
      <c r="C2743" s="13" t="n">
        <f aca="false">C2742+1</f>
        <v>2742</v>
      </c>
      <c r="D2743" s="50" t="n">
        <f aca="false">FilterPk!B$28</f>
        <v>3826684.70313045</v>
      </c>
      <c r="E2743" s="50" t="n">
        <f aca="false">FilterPk!C$28</f>
        <v>-6382.69</v>
      </c>
      <c r="F2743" s="50" t="n">
        <f aca="false">FilterPk!D$28</f>
        <v>71634.81</v>
      </c>
      <c r="G2743" s="50" t="n">
        <f aca="false">FilterPk!E$28</f>
        <v>28710.67</v>
      </c>
      <c r="H2743" s="50" t="n">
        <f aca="false">FilterPk!F$28</f>
        <v>106726.26</v>
      </c>
      <c r="I2743" s="50" t="n">
        <f aca="false">FilterPk!G$28</f>
        <v>68401.15</v>
      </c>
      <c r="J2743" s="50" t="n">
        <f aca="false">FilterPk!H$28</f>
        <v>107963.61</v>
      </c>
      <c r="K2743" s="50" t="n">
        <f aca="false">FilterPk!I$28</f>
        <v>204731.1</v>
      </c>
      <c r="L2743" s="50" t="n">
        <f aca="false">FilterPk!J$28</f>
        <v>63773.36</v>
      </c>
      <c r="M2743" s="50" t="n">
        <f aca="false">FilterPk!K$28</f>
        <v>194039.66</v>
      </c>
      <c r="N2743" s="50" t="n">
        <f aca="false">FilterPk!L$28</f>
        <v>839597.93</v>
      </c>
      <c r="O2743" s="50" t="n">
        <f aca="false">FilterPk!M$28</f>
        <v>673610.11</v>
      </c>
      <c r="P2743" s="50" t="n">
        <f aca="false">FilterPk!N$28</f>
        <v>107208.74</v>
      </c>
      <c r="Q2743" s="51" t="n">
        <f aca="false">FilterPk!O$28</f>
        <v>1620416.78</v>
      </c>
    </row>
    <row r="2744" customFormat="false" ht="12.75" hidden="false" customHeight="false" outlineLevel="0" collapsed="false">
      <c r="B2744" s="85" t="str">
        <f aca="false">FilterPk!A$29</f>
        <v>St- Texas</v>
      </c>
      <c r="C2744" s="13" t="n">
        <f aca="false">C2743+1</f>
        <v>2743</v>
      </c>
      <c r="D2744" s="50" t="n">
        <f aca="false">FilterPk!B$29</f>
        <v>445563.239343252</v>
      </c>
      <c r="E2744" s="50" t="n">
        <f aca="false">FilterPk!C$29</f>
        <v>30194</v>
      </c>
      <c r="F2744" s="50" t="n">
        <f aca="false">FilterPk!D$29</f>
        <v>31677.19</v>
      </c>
      <c r="G2744" s="50" t="n">
        <f aca="false">FilterPk!E$29</f>
        <v>0</v>
      </c>
      <c r="H2744" s="50" t="n">
        <f aca="false">FilterPk!F$29</f>
        <v>0</v>
      </c>
      <c r="I2744" s="50" t="n">
        <f aca="false">FilterPk!G$29</f>
        <v>0</v>
      </c>
      <c r="J2744" s="50" t="n">
        <f aca="false">FilterPk!H$29</f>
        <v>0</v>
      </c>
      <c r="K2744" s="50" t="n">
        <f aca="false">FilterPk!I$29</f>
        <v>0</v>
      </c>
      <c r="L2744" s="50" t="n">
        <f aca="false">FilterPk!J$29</f>
        <v>0</v>
      </c>
      <c r="M2744" s="50" t="n">
        <f aca="false">FilterPk!K$29</f>
        <v>0</v>
      </c>
      <c r="N2744" s="50" t="n">
        <f aca="false">FilterPk!L$29</f>
        <v>61871.19</v>
      </c>
      <c r="O2744" s="50" t="n">
        <f aca="false">FilterPk!M$29</f>
        <v>0</v>
      </c>
      <c r="P2744" s="50" t="n">
        <f aca="false">FilterPk!N$29</f>
        <v>0</v>
      </c>
      <c r="Q2744" s="51" t="n">
        <f aca="false">FilterPk!O$29</f>
        <v>61871.19</v>
      </c>
    </row>
    <row r="2745" customFormat="false" ht="12.75" hidden="false" customHeight="false" outlineLevel="0" collapsed="false">
      <c r="B2745" s="85"/>
      <c r="C2745" s="13" t="n">
        <f aca="false">C2744+1</f>
        <v>2744</v>
      </c>
      <c r="D2745" s="50"/>
      <c r="E2745" s="50"/>
      <c r="F2745" s="50"/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1"/>
    </row>
    <row r="2746" customFormat="false" ht="12.75" hidden="false" customHeight="false" outlineLevel="0" collapsed="false">
      <c r="B2746" s="85" t="str">
        <f aca="false">FilterPk!A$32</f>
        <v>Gas positions</v>
      </c>
      <c r="C2746" s="13" t="n">
        <f aca="false">C2745+1</f>
        <v>2745</v>
      </c>
      <c r="D2746" s="50" t="s">
        <v>4</v>
      </c>
      <c r="E2746" s="50"/>
      <c r="F2746" s="50"/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1"/>
    </row>
    <row r="2747" customFormat="false" ht="12.75" hidden="false" customHeight="false" outlineLevel="0" collapsed="false">
      <c r="B2747" s="85" t="str">
        <f aca="false">FilterPk!A$33</f>
        <v>Kevin Presto</v>
      </c>
      <c r="C2747" s="13" t="n">
        <f aca="false">C2746+1</f>
        <v>2746</v>
      </c>
      <c r="D2747" s="50" t="n">
        <f aca="false">FilterPk!B$33</f>
        <v>0</v>
      </c>
      <c r="E2747" s="50" t="n">
        <f aca="false">FilterPk!C$33</f>
        <v>0</v>
      </c>
      <c r="F2747" s="50" t="n">
        <f aca="false">FilterPk!D$33</f>
        <v>0</v>
      </c>
      <c r="G2747" s="50" t="n">
        <f aca="false">FilterPk!E$33</f>
        <v>0</v>
      </c>
      <c r="H2747" s="50" t="n">
        <f aca="false">FilterPk!F$33</f>
        <v>148.212616</v>
      </c>
      <c r="I2747" s="50" t="n">
        <f aca="false">FilterPk!G$33</f>
        <v>152.45636</v>
      </c>
      <c r="J2747" s="50" t="n">
        <f aca="false">FilterPk!H$33</f>
        <v>146.860915</v>
      </c>
      <c r="K2747" s="50" t="n">
        <f aca="false">FilterPk!I$33</f>
        <v>301.509361</v>
      </c>
      <c r="L2747" s="50" t="n">
        <f aca="false">FilterPk!J$33</f>
        <v>144.921279</v>
      </c>
      <c r="M2747" s="50" t="n">
        <f aca="false">FilterPk!K$33</f>
        <v>149.116289</v>
      </c>
      <c r="N2747" s="50" t="n">
        <f aca="false">FilterPk!L$33</f>
        <v>1043.07682</v>
      </c>
      <c r="O2747" s="50" t="n">
        <f aca="false">FilterPk!M$33</f>
        <v>0</v>
      </c>
      <c r="P2747" s="50" t="n">
        <f aca="false">FilterPk!N$33</f>
        <v>0</v>
      </c>
      <c r="Q2747" s="51" t="n">
        <f aca="false">FilterPk!O$33</f>
        <v>1043.07682</v>
      </c>
    </row>
    <row r="2748" customFormat="false" ht="12.75" hidden="false" customHeight="false" outlineLevel="0" collapsed="false">
      <c r="B2748" s="85" t="str">
        <f aca="false">FilterPk!A$34</f>
        <v>Fletcher Sturm</v>
      </c>
      <c r="C2748" s="13" t="n">
        <f aca="false">C2747+1</f>
        <v>2747</v>
      </c>
      <c r="D2748" s="50" t="n">
        <f aca="false">FilterPk!B$34</f>
        <v>0</v>
      </c>
      <c r="E2748" s="50" t="n">
        <f aca="false">FilterPk!C$34</f>
        <v>0</v>
      </c>
      <c r="F2748" s="50" t="n">
        <f aca="false">FilterPk!D$34</f>
        <v>10.382539</v>
      </c>
      <c r="G2748" s="50" t="n">
        <f aca="false">FilterPk!E$34</f>
        <v>-372.732218</v>
      </c>
      <c r="H2748" s="50" t="n">
        <f aca="false">FilterPk!F$34</f>
        <v>-18.430041</v>
      </c>
      <c r="I2748" s="50" t="n">
        <f aca="false">FilterPk!G$34</f>
        <v>-7.519049</v>
      </c>
      <c r="J2748" s="50" t="n">
        <f aca="false">FilterPk!H$34</f>
        <v>7.209206</v>
      </c>
      <c r="K2748" s="50" t="n">
        <f aca="false">FilterPk!I$34</f>
        <v>16.283645</v>
      </c>
      <c r="L2748" s="50" t="n">
        <f aca="false">FilterPk!J$34</f>
        <v>-0.622678</v>
      </c>
      <c r="M2748" s="50" t="n">
        <f aca="false">FilterPk!K$34</f>
        <v>48.787102</v>
      </c>
      <c r="N2748" s="50" t="n">
        <f aca="false">FilterPk!L$34</f>
        <v>-316.641494</v>
      </c>
      <c r="O2748" s="50" t="n">
        <f aca="false">FilterPk!M$34</f>
        <v>137.057149</v>
      </c>
      <c r="P2748" s="50" t="n">
        <f aca="false">FilterPk!N$34</f>
        <v>0</v>
      </c>
      <c r="Q2748" s="51" t="n">
        <f aca="false">FilterPk!O$34</f>
        <v>-179.584345</v>
      </c>
    </row>
    <row r="2749" customFormat="false" ht="12.75" hidden="false" customHeight="false" outlineLevel="0" collapsed="false">
      <c r="B2749" s="85" t="str">
        <f aca="false">FilterPk!A$35</f>
        <v>Doug Gilbert-Smith</v>
      </c>
      <c r="C2749" s="13" t="n">
        <f aca="false">C2748+1</f>
        <v>2748</v>
      </c>
      <c r="D2749" s="50" t="n">
        <f aca="false">FilterPk!B$35</f>
        <v>0</v>
      </c>
      <c r="E2749" s="50" t="n">
        <f aca="false">FilterPk!C$35</f>
        <v>0</v>
      </c>
      <c r="F2749" s="50" t="n">
        <f aca="false">FilterPk!D$35</f>
        <v>-34.907</v>
      </c>
      <c r="G2749" s="50" t="n">
        <f aca="false">FilterPk!E$35</f>
        <v>38.473605</v>
      </c>
      <c r="H2749" s="50" t="n">
        <f aca="false">FilterPk!F$35</f>
        <v>-29.642523</v>
      </c>
      <c r="I2749" s="50" t="n">
        <f aca="false">FilterPk!G$35</f>
        <v>30.491272</v>
      </c>
      <c r="J2749" s="50" t="n">
        <f aca="false">FilterPk!H$35</f>
        <v>0</v>
      </c>
      <c r="K2749" s="50" t="n">
        <f aca="false">FilterPk!I$35</f>
        <v>90.452808</v>
      </c>
      <c r="L2749" s="50" t="n">
        <f aca="false">FilterPk!J$35</f>
        <v>0</v>
      </c>
      <c r="M2749" s="50" t="n">
        <f aca="false">FilterPk!K$35</f>
        <v>14.574853</v>
      </c>
      <c r="N2749" s="50" t="n">
        <f aca="false">FilterPk!L$35</f>
        <v>109.443015</v>
      </c>
      <c r="O2749" s="50" t="n">
        <f aca="false">FilterPk!M$35</f>
        <v>94.93307</v>
      </c>
      <c r="P2749" s="50" t="n">
        <f aca="false">FilterPk!N$35</f>
        <v>-157.516125</v>
      </c>
      <c r="Q2749" s="51" t="n">
        <f aca="false">FilterPk!O$35</f>
        <v>46.85996</v>
      </c>
    </row>
    <row r="2750" customFormat="false" ht="12.75" hidden="false" customHeight="false" outlineLevel="0" collapsed="false">
      <c r="B2750" s="85" t="str">
        <f aca="false">FilterPk!A$36</f>
        <v>Rogers Herndon</v>
      </c>
      <c r="C2750" s="13" t="n">
        <f aca="false">C2749+1</f>
        <v>2749</v>
      </c>
      <c r="D2750" s="50" t="n">
        <f aca="false">FilterPk!B$36</f>
        <v>0</v>
      </c>
      <c r="E2750" s="50" t="n">
        <f aca="false">FilterPk!C$36</f>
        <v>0</v>
      </c>
      <c r="F2750" s="50" t="n">
        <f aca="false">FilterPk!D$36</f>
        <v>-16.269581</v>
      </c>
      <c r="G2750" s="50" t="n">
        <f aca="false">FilterPk!E$36</f>
        <v>-36.150495</v>
      </c>
      <c r="H2750" s="50" t="n">
        <f aca="false">FilterPk!F$36</f>
        <v>-105.080472</v>
      </c>
      <c r="I2750" s="50" t="n">
        <f aca="false">FilterPk!G$36</f>
        <v>-21.496839</v>
      </c>
      <c r="J2750" s="50" t="n">
        <f aca="false">FilterPk!H$36</f>
        <v>76.011979</v>
      </c>
      <c r="K2750" s="50" t="n">
        <f aca="false">FilterPk!I$36</f>
        <v>315.376651</v>
      </c>
      <c r="L2750" s="50" t="n">
        <f aca="false">FilterPk!J$36</f>
        <v>0.622678</v>
      </c>
      <c r="M2750" s="50" t="n">
        <f aca="false">FilterPk!K$36</f>
        <v>131.855286</v>
      </c>
      <c r="N2750" s="50" t="n">
        <f aca="false">FilterPk!L$36</f>
        <v>344.869207</v>
      </c>
      <c r="O2750" s="50" t="n">
        <f aca="false">FilterPk!M$36</f>
        <v>500.495437</v>
      </c>
      <c r="P2750" s="50" t="n">
        <f aca="false">FilterPk!N$36</f>
        <v>0</v>
      </c>
      <c r="Q2750" s="51" t="n">
        <f aca="false">FilterPk!O$36</f>
        <v>845.364644</v>
      </c>
    </row>
    <row r="2751" customFormat="false" ht="12.75" hidden="false" customHeight="false" outlineLevel="0" collapsed="false">
      <c r="B2751" s="85" t="str">
        <f aca="false">FilterPk!A$37</f>
        <v>Dana Davis</v>
      </c>
      <c r="C2751" s="13" t="n">
        <f aca="false">C2750+1</f>
        <v>2750</v>
      </c>
      <c r="D2751" s="50" t="n">
        <f aca="false">FilterPk!B$37</f>
        <v>0</v>
      </c>
      <c r="E2751" s="50" t="n">
        <f aca="false">FilterPk!C$37</f>
        <v>0</v>
      </c>
      <c r="F2751" s="50" t="n">
        <f aca="false">FilterPk!D$37</f>
        <v>4.986714</v>
      </c>
      <c r="G2751" s="50" t="n">
        <f aca="false">FilterPk!E$37</f>
        <v>-10.425106</v>
      </c>
      <c r="H2751" s="50" t="n">
        <f aca="false">FilterPk!F$37</f>
        <v>34.582944</v>
      </c>
      <c r="I2751" s="50" t="n">
        <f aca="false">FilterPk!G$37</f>
        <v>31.966656</v>
      </c>
      <c r="J2751" s="50" t="n">
        <f aca="false">FilterPk!H$37</f>
        <v>34.267547</v>
      </c>
      <c r="K2751" s="50" t="n">
        <f aca="false">FilterPk!I$37</f>
        <v>70.027981</v>
      </c>
      <c r="L2751" s="50" t="n">
        <f aca="false">FilterPk!J$37</f>
        <v>33.814965</v>
      </c>
      <c r="M2751" s="50" t="n">
        <f aca="false">FilterPk!K$37</f>
        <v>44.191074</v>
      </c>
      <c r="N2751" s="50" t="n">
        <f aca="false">FilterPk!L$37</f>
        <v>243.412775</v>
      </c>
      <c r="O2751" s="50" t="n">
        <f aca="false">FilterPk!M$37</f>
        <v>27.55263</v>
      </c>
      <c r="P2751" s="50" t="n">
        <f aca="false">FilterPk!N$37</f>
        <v>0</v>
      </c>
      <c r="Q2751" s="51" t="n">
        <f aca="false">FilterPk!O$37</f>
        <v>270.965405</v>
      </c>
    </row>
    <row r="2752" customFormat="false" ht="12.75" hidden="false" customHeight="false" outlineLevel="0" collapsed="false">
      <c r="B2752" s="85" t="str">
        <f aca="false">FilterPk!A$38</f>
        <v>Tom May</v>
      </c>
      <c r="C2752" s="13" t="n">
        <f aca="false">C2751+1</f>
        <v>2751</v>
      </c>
      <c r="D2752" s="50" t="n">
        <f aca="false">FilterPk!B$38</f>
        <v>0</v>
      </c>
      <c r="E2752" s="50" t="n">
        <f aca="false">FilterPk!C$38</f>
        <v>0</v>
      </c>
      <c r="F2752" s="50" t="n">
        <f aca="false">FilterPk!D$38</f>
        <v>0</v>
      </c>
      <c r="G2752" s="50" t="n">
        <f aca="false">FilterPk!E$38</f>
        <v>0</v>
      </c>
      <c r="H2752" s="50" t="n">
        <f aca="false">FilterPk!F$38</f>
        <v>0</v>
      </c>
      <c r="I2752" s="50" t="n">
        <f aca="false">FilterPk!G$38</f>
        <v>0</v>
      </c>
      <c r="J2752" s="50" t="n">
        <f aca="false">FilterPk!H$38</f>
        <v>0</v>
      </c>
      <c r="K2752" s="50" t="n">
        <f aca="false">FilterPk!I$38</f>
        <v>0</v>
      </c>
      <c r="L2752" s="50" t="n">
        <f aca="false">FilterPk!J$38</f>
        <v>0</v>
      </c>
      <c r="M2752" s="50" t="n">
        <f aca="false">FilterPk!K$38</f>
        <v>0</v>
      </c>
      <c r="N2752" s="50" t="n">
        <f aca="false">FilterPk!L$38</f>
        <v>0</v>
      </c>
      <c r="O2752" s="50" t="n">
        <f aca="false">FilterPk!M$38</f>
        <v>0</v>
      </c>
      <c r="P2752" s="50" t="n">
        <f aca="false">FilterPk!N$38</f>
        <v>0</v>
      </c>
      <c r="Q2752" s="51" t="n">
        <f aca="false">FilterPk!O$38</f>
        <v>0</v>
      </c>
    </row>
    <row r="2753" customFormat="false" ht="12.75" hidden="false" customHeight="false" outlineLevel="0" collapsed="false">
      <c r="B2753" s="85" t="str">
        <f aca="false">FilterPk!A$39</f>
        <v>Clint Dean</v>
      </c>
      <c r="C2753" s="13" t="n">
        <f aca="false">C2752+1</f>
        <v>2752</v>
      </c>
      <c r="D2753" s="50" t="n">
        <f aca="false">FilterPk!B$39</f>
        <v>0</v>
      </c>
      <c r="E2753" s="50" t="n">
        <f aca="false">FilterPk!C$39</f>
        <v>0</v>
      </c>
      <c r="F2753" s="50" t="n">
        <f aca="false">FilterPk!D$39</f>
        <v>-27.9256</v>
      </c>
      <c r="G2753" s="50" t="n">
        <f aca="false">FilterPk!E$39</f>
        <v>0</v>
      </c>
      <c r="H2753" s="50" t="n">
        <f aca="false">FilterPk!F$39</f>
        <v>0</v>
      </c>
      <c r="I2753" s="50" t="n">
        <f aca="false">FilterPk!G$39</f>
        <v>0</v>
      </c>
      <c r="J2753" s="50" t="n">
        <f aca="false">FilterPk!H$39</f>
        <v>0</v>
      </c>
      <c r="K2753" s="50" t="n">
        <f aca="false">FilterPk!I$39</f>
        <v>0</v>
      </c>
      <c r="L2753" s="50" t="n">
        <f aca="false">FilterPk!J$39</f>
        <v>0</v>
      </c>
      <c r="M2753" s="50" t="n">
        <f aca="false">FilterPk!K$39</f>
        <v>0</v>
      </c>
      <c r="N2753" s="50" t="n">
        <f aca="false">FilterPk!L$39</f>
        <v>-27.9256</v>
      </c>
      <c r="O2753" s="50" t="n">
        <f aca="false">FilterPk!M$39</f>
        <v>0</v>
      </c>
      <c r="P2753" s="50" t="n">
        <f aca="false">FilterPk!N$39</f>
        <v>0</v>
      </c>
      <c r="Q2753" s="51" t="n">
        <f aca="false">FilterPk!O$39</f>
        <v>-27.9256</v>
      </c>
    </row>
    <row r="2754" customFormat="false" ht="12.75" hidden="false" customHeight="false" outlineLevel="0" collapsed="false">
      <c r="B2754" s="85" t="str">
        <f aca="false">FilterPk!A$40</f>
        <v>Rob Benson</v>
      </c>
      <c r="C2754" s="13" t="n">
        <f aca="false">C2753+1</f>
        <v>2753</v>
      </c>
      <c r="D2754" s="50" t="n">
        <f aca="false">FilterPk!B$40</f>
        <v>0</v>
      </c>
      <c r="E2754" s="50" t="n">
        <f aca="false">FilterPk!C$40</f>
        <v>0</v>
      </c>
      <c r="F2754" s="50" t="n">
        <f aca="false">FilterPk!D$40</f>
        <v>0</v>
      </c>
      <c r="G2754" s="50" t="n">
        <f aca="false">FilterPk!E$40</f>
        <v>-76.947211</v>
      </c>
      <c r="H2754" s="50" t="n">
        <f aca="false">FilterPk!F$40</f>
        <v>0</v>
      </c>
      <c r="I2754" s="50" t="n">
        <f aca="false">FilterPk!G$40</f>
        <v>0</v>
      </c>
      <c r="J2754" s="50" t="n">
        <f aca="false">FilterPk!H$40</f>
        <v>0</v>
      </c>
      <c r="K2754" s="50" t="n">
        <f aca="false">FilterPk!I$40</f>
        <v>0</v>
      </c>
      <c r="L2754" s="50" t="n">
        <f aca="false">FilterPk!J$40</f>
        <v>0</v>
      </c>
      <c r="M2754" s="50" t="n">
        <f aca="false">FilterPk!K$40</f>
        <v>0</v>
      </c>
      <c r="N2754" s="50" t="n">
        <f aca="false">FilterPk!L$40</f>
        <v>-76.947211</v>
      </c>
      <c r="O2754" s="50" t="n">
        <f aca="false">FilterPk!M$40</f>
        <v>0</v>
      </c>
      <c r="P2754" s="50" t="n">
        <f aca="false">FilterPk!N$40</f>
        <v>0</v>
      </c>
      <c r="Q2754" s="51" t="n">
        <f aca="false">FilterPk!O$40</f>
        <v>-76.947211</v>
      </c>
    </row>
    <row r="2755" customFormat="false" ht="12.75" hidden="false" customHeight="false" outlineLevel="0" collapsed="false">
      <c r="B2755" s="85" t="str">
        <f aca="false">FilterPk!A$41</f>
        <v>Matt Lorenz</v>
      </c>
      <c r="C2755" s="13" t="n">
        <f aca="false">C2754+1</f>
        <v>2754</v>
      </c>
      <c r="D2755" s="50" t="n">
        <f aca="false">FilterPk!B$41</f>
        <v>0</v>
      </c>
      <c r="E2755" s="50" t="n">
        <f aca="false">FilterPk!C$41</f>
        <v>0</v>
      </c>
      <c r="F2755" s="50" t="n">
        <f aca="false">FilterPk!D$41</f>
        <v>0</v>
      </c>
      <c r="G2755" s="50" t="n">
        <f aca="false">FilterPk!E$41</f>
        <v>0</v>
      </c>
      <c r="H2755" s="50" t="n">
        <f aca="false">FilterPk!F$41</f>
        <v>0</v>
      </c>
      <c r="I2755" s="50" t="n">
        <f aca="false">FilterPk!G$41</f>
        <v>0</v>
      </c>
      <c r="J2755" s="50" t="n">
        <f aca="false">FilterPk!H$41</f>
        <v>0</v>
      </c>
      <c r="K2755" s="50" t="n">
        <f aca="false">FilterPk!I$41</f>
        <v>0</v>
      </c>
      <c r="L2755" s="50" t="n">
        <f aca="false">FilterPk!J$41</f>
        <v>0</v>
      </c>
      <c r="M2755" s="50" t="n">
        <f aca="false">FilterPk!K$41</f>
        <v>0</v>
      </c>
      <c r="N2755" s="50" t="n">
        <f aca="false">FilterPk!L$41</f>
        <v>0</v>
      </c>
      <c r="O2755" s="50" t="n">
        <f aca="false">FilterPk!M$41</f>
        <v>0</v>
      </c>
      <c r="P2755" s="50" t="n">
        <f aca="false">FilterPk!N$41</f>
        <v>0</v>
      </c>
      <c r="Q2755" s="51" t="n">
        <f aca="false">FilterPk!O$41</f>
        <v>0</v>
      </c>
    </row>
    <row r="2756" customFormat="false" ht="12.75" hidden="false" customHeight="false" outlineLevel="0" collapsed="false">
      <c r="B2756" s="85" t="str">
        <f aca="false">FilterPk!A$42</f>
        <v>John Forney</v>
      </c>
      <c r="C2756" s="13" t="n">
        <f aca="false">C2755+1</f>
        <v>2755</v>
      </c>
      <c r="D2756" s="50" t="n">
        <f aca="false">FilterPk!B$42</f>
        <v>0</v>
      </c>
      <c r="E2756" s="50" t="n">
        <f aca="false">FilterPk!C$42</f>
        <v>0</v>
      </c>
      <c r="F2756" s="50" t="n">
        <f aca="false">FilterPk!D$42</f>
        <v>0</v>
      </c>
      <c r="G2756" s="50" t="n">
        <f aca="false">FilterPk!E$42</f>
        <v>0</v>
      </c>
      <c r="H2756" s="50" t="n">
        <f aca="false">FilterPk!F$42</f>
        <v>0</v>
      </c>
      <c r="I2756" s="50" t="n">
        <f aca="false">FilterPk!G$42</f>
        <v>0</v>
      </c>
      <c r="J2756" s="50" t="n">
        <f aca="false">FilterPk!H$42</f>
        <v>0</v>
      </c>
      <c r="K2756" s="50" t="n">
        <f aca="false">FilterPk!I$42</f>
        <v>0</v>
      </c>
      <c r="L2756" s="50" t="n">
        <f aca="false">FilterPk!J$42</f>
        <v>0</v>
      </c>
      <c r="M2756" s="50" t="n">
        <f aca="false">FilterPk!K$42</f>
        <v>0</v>
      </c>
      <c r="N2756" s="50" t="n">
        <f aca="false">FilterPk!L$42</f>
        <v>0</v>
      </c>
      <c r="O2756" s="50" t="n">
        <f aca="false">FilterPk!M$42</f>
        <v>0</v>
      </c>
      <c r="P2756" s="50" t="n">
        <f aca="false">FilterPk!N$42</f>
        <v>0</v>
      </c>
      <c r="Q2756" s="51" t="n">
        <f aca="false">FilterPk!O$42</f>
        <v>0</v>
      </c>
    </row>
    <row r="2757" customFormat="false" ht="12.75" hidden="false" customHeight="false" outlineLevel="0" collapsed="false">
      <c r="B2757" s="85" t="str">
        <f aca="false">FilterPk!A$43</f>
        <v>Mike Carson</v>
      </c>
      <c r="C2757" s="13" t="n">
        <f aca="false">C2756+1</f>
        <v>2756</v>
      </c>
      <c r="D2757" s="50" t="n">
        <f aca="false">FilterPk!B$43</f>
        <v>0</v>
      </c>
      <c r="E2757" s="50" t="n">
        <f aca="false">FilterPk!C$43</f>
        <v>0</v>
      </c>
      <c r="F2757" s="50" t="n">
        <f aca="false">FilterPk!D$43</f>
        <v>0</v>
      </c>
      <c r="G2757" s="50" t="n">
        <f aca="false">FilterPk!E$43</f>
        <v>0</v>
      </c>
      <c r="H2757" s="50" t="n">
        <f aca="false">FilterPk!F$43</f>
        <v>0</v>
      </c>
      <c r="I2757" s="50" t="n">
        <f aca="false">FilterPk!G$43</f>
        <v>0</v>
      </c>
      <c r="J2757" s="50" t="n">
        <f aca="false">FilterPk!H$43</f>
        <v>0</v>
      </c>
      <c r="K2757" s="50" t="n">
        <f aca="false">FilterPk!I$43</f>
        <v>0</v>
      </c>
      <c r="L2757" s="50" t="n">
        <f aca="false">FilterPk!J$43</f>
        <v>0</v>
      </c>
      <c r="M2757" s="50" t="n">
        <f aca="false">FilterPk!K$43</f>
        <v>0</v>
      </c>
      <c r="N2757" s="50" t="n">
        <f aca="false">FilterPk!L$43</f>
        <v>0</v>
      </c>
      <c r="O2757" s="50" t="n">
        <f aca="false">FilterPk!M$43</f>
        <v>0</v>
      </c>
      <c r="P2757" s="50" t="n">
        <f aca="false">FilterPk!N$43</f>
        <v>0</v>
      </c>
      <c r="Q2757" s="51" t="n">
        <f aca="false">FilterPk!O$43</f>
        <v>0</v>
      </c>
    </row>
    <row r="2758" customFormat="false" ht="12.75" hidden="false" customHeight="false" outlineLevel="0" collapsed="false">
      <c r="B2758" s="85" t="str">
        <f aca="false">FilterPk!A$44</f>
        <v>Chris Dorland</v>
      </c>
      <c r="C2758" s="13" t="n">
        <f aca="false">C2757+1</f>
        <v>2757</v>
      </c>
      <c r="D2758" s="50" t="n">
        <f aca="false">FilterPk!B$44</f>
        <v>0</v>
      </c>
      <c r="E2758" s="50" t="n">
        <f aca="false">FilterPk!C$44</f>
        <v>0</v>
      </c>
      <c r="F2758" s="50" t="n">
        <f aca="false">FilterPk!D$44</f>
        <v>0</v>
      </c>
      <c r="G2758" s="50" t="n">
        <f aca="false">FilterPk!E$44</f>
        <v>0</v>
      </c>
      <c r="H2758" s="50" t="n">
        <f aca="false">FilterPk!F$44</f>
        <v>0</v>
      </c>
      <c r="I2758" s="50" t="n">
        <f aca="false">FilterPk!G$44</f>
        <v>0</v>
      </c>
      <c r="J2758" s="50" t="n">
        <f aca="false">FilterPk!H$44</f>
        <v>0</v>
      </c>
      <c r="K2758" s="50" t="n">
        <f aca="false">FilterPk!I$44</f>
        <v>0</v>
      </c>
      <c r="L2758" s="50" t="n">
        <f aca="false">FilterPk!J$44</f>
        <v>0</v>
      </c>
      <c r="M2758" s="50" t="n">
        <f aca="false">FilterPk!K$44</f>
        <v>0</v>
      </c>
      <c r="N2758" s="50" t="n">
        <f aca="false">FilterPk!L$44</f>
        <v>0</v>
      </c>
      <c r="O2758" s="50" t="n">
        <f aca="false">FilterPk!M$44</f>
        <v>0</v>
      </c>
      <c r="P2758" s="50" t="n">
        <f aca="false">FilterPk!N$44</f>
        <v>0</v>
      </c>
      <c r="Q2758" s="51" t="n">
        <f aca="false">FilterPk!O$44</f>
        <v>0</v>
      </c>
    </row>
    <row r="2759" customFormat="false" ht="12.75" hidden="false" customHeight="false" outlineLevel="0" collapsed="false">
      <c r="B2759" s="85" t="str">
        <f aca="false">FilterPk!A$45</f>
        <v>Jeff King</v>
      </c>
      <c r="C2759" s="13" t="n">
        <f aca="false">C2758+1</f>
        <v>2758</v>
      </c>
      <c r="D2759" s="50" t="n">
        <f aca="false">FilterPk!B$45</f>
        <v>0</v>
      </c>
      <c r="E2759" s="50" t="n">
        <f aca="false">FilterPk!C$45</f>
        <v>0</v>
      </c>
      <c r="F2759" s="50" t="n">
        <f aca="false">FilterPk!D$45</f>
        <v>0</v>
      </c>
      <c r="G2759" s="50" t="n">
        <f aca="false">FilterPk!E$45</f>
        <v>0</v>
      </c>
      <c r="H2759" s="50" t="n">
        <f aca="false">FilterPk!F$45</f>
        <v>0</v>
      </c>
      <c r="I2759" s="50" t="n">
        <f aca="false">FilterPk!G$45</f>
        <v>0</v>
      </c>
      <c r="J2759" s="50" t="n">
        <f aca="false">FilterPk!H$45</f>
        <v>0</v>
      </c>
      <c r="K2759" s="50" t="n">
        <f aca="false">FilterPk!I$45</f>
        <v>0</v>
      </c>
      <c r="L2759" s="50" t="n">
        <f aca="false">FilterPk!J$45</f>
        <v>0</v>
      </c>
      <c r="M2759" s="50" t="n">
        <f aca="false">FilterPk!K$45</f>
        <v>0</v>
      </c>
      <c r="N2759" s="50" t="n">
        <f aca="false">FilterPk!L$45</f>
        <v>0</v>
      </c>
      <c r="O2759" s="50" t="n">
        <f aca="false">FilterPk!M$45</f>
        <v>0</v>
      </c>
      <c r="P2759" s="50" t="n">
        <f aca="false">FilterPk!N$45</f>
        <v>0</v>
      </c>
      <c r="Q2759" s="51" t="n">
        <f aca="false">FilterPk!O$45</f>
        <v>0</v>
      </c>
    </row>
    <row r="2760" customFormat="false" ht="12.75" hidden="false" customHeight="false" outlineLevel="0" collapsed="false">
      <c r="B2760" s="85" t="n">
        <f aca="false">FilterPk!A$46</f>
        <v>0</v>
      </c>
      <c r="C2760" s="13" t="n">
        <f aca="false">C2759+1</f>
        <v>2759</v>
      </c>
      <c r="D2760" s="50" t="n">
        <f aca="false">FilterPk!B$46</f>
        <v>0</v>
      </c>
      <c r="E2760" s="50" t="n">
        <f aca="false">FilterPk!C$46</f>
        <v>0</v>
      </c>
      <c r="F2760" s="50" t="n">
        <f aca="false">FilterPk!D$46</f>
        <v>0</v>
      </c>
      <c r="G2760" s="50" t="n">
        <f aca="false">FilterPk!E$46</f>
        <v>0</v>
      </c>
      <c r="H2760" s="50" t="n">
        <f aca="false">FilterPk!F$46</f>
        <v>0</v>
      </c>
      <c r="I2760" s="50" t="n">
        <f aca="false">FilterPk!G$46</f>
        <v>0</v>
      </c>
      <c r="J2760" s="50" t="n">
        <f aca="false">FilterPk!H$46</f>
        <v>0</v>
      </c>
      <c r="K2760" s="50" t="n">
        <f aca="false">FilterPk!I$46</f>
        <v>0</v>
      </c>
      <c r="L2760" s="50" t="n">
        <f aca="false">FilterPk!J$46</f>
        <v>0</v>
      </c>
      <c r="M2760" s="50" t="n">
        <f aca="false">FilterPk!K$46</f>
        <v>0</v>
      </c>
      <c r="N2760" s="50" t="n">
        <f aca="false">FilterPk!L$46</f>
        <v>0</v>
      </c>
      <c r="O2760" s="50" t="n">
        <f aca="false">FilterPk!M$46</f>
        <v>0</v>
      </c>
      <c r="P2760" s="50" t="n">
        <f aca="false">FilterPk!N$46</f>
        <v>0</v>
      </c>
      <c r="Q2760" s="51" t="n">
        <f aca="false">FilterPk!O$46</f>
        <v>0</v>
      </c>
    </row>
    <row r="2761" customFormat="false" ht="12.75" hidden="false" customHeight="false" outlineLevel="0" collapsed="false">
      <c r="B2761" s="87" t="n">
        <f aca="false">FilterPk!A$47</f>
        <v>0</v>
      </c>
      <c r="C2761" s="64" t="n">
        <f aca="false">C2760+1</f>
        <v>2760</v>
      </c>
      <c r="D2761" s="54" t="n">
        <f aca="false">FilterPk!B$47</f>
        <v>0</v>
      </c>
      <c r="E2761" s="54" t="n">
        <f aca="false">FilterPk!C$47</f>
        <v>0</v>
      </c>
      <c r="F2761" s="54" t="n">
        <f aca="false">FilterPk!D$47</f>
        <v>0</v>
      </c>
      <c r="G2761" s="54" t="n">
        <f aca="false">FilterPk!E$47</f>
        <v>0</v>
      </c>
      <c r="H2761" s="54" t="n">
        <f aca="false">FilterPk!F$47</f>
        <v>0</v>
      </c>
      <c r="I2761" s="54" t="n">
        <f aca="false">FilterPk!G$47</f>
        <v>0</v>
      </c>
      <c r="J2761" s="54" t="n">
        <f aca="false">FilterPk!H$47</f>
        <v>0</v>
      </c>
      <c r="K2761" s="54" t="n">
        <f aca="false">FilterPk!I$47</f>
        <v>0</v>
      </c>
      <c r="L2761" s="54" t="n">
        <f aca="false">FilterPk!J$47</f>
        <v>0</v>
      </c>
      <c r="M2761" s="54" t="n">
        <f aca="false">FilterPk!K$47</f>
        <v>0</v>
      </c>
      <c r="N2761" s="54" t="n">
        <f aca="false">FilterPk!L$47</f>
        <v>0</v>
      </c>
      <c r="O2761" s="54" t="n">
        <f aca="false">FilterPk!M$47</f>
        <v>0</v>
      </c>
      <c r="P2761" s="54" t="n">
        <f aca="false">FilterPk!N$47</f>
        <v>0</v>
      </c>
      <c r="Q2761" s="55" t="n">
        <f aca="false">FilterPk!O$47</f>
        <v>0</v>
      </c>
    </row>
    <row r="2762" customFormat="false" ht="12.75" hidden="false" customHeight="false" outlineLevel="0" collapsed="false">
      <c r="A2762" s="88" t="n">
        <f aca="false">A2722+1</f>
        <v>70</v>
      </c>
      <c r="B2762" s="89" t="n">
        <f aca="false">FilterPk!D$1</f>
        <v>36907</v>
      </c>
      <c r="C2762" s="90" t="n">
        <f aca="false">C2761+1</f>
        <v>2761</v>
      </c>
      <c r="D2762" s="90"/>
      <c r="E2762" s="90"/>
      <c r="F2762" s="90"/>
      <c r="G2762" s="90"/>
      <c r="H2762" s="90"/>
      <c r="I2762" s="90"/>
      <c r="J2762" s="90"/>
      <c r="K2762" s="90"/>
      <c r="L2762" s="90"/>
      <c r="M2762" s="90"/>
      <c r="N2762" s="90"/>
      <c r="O2762" s="90"/>
      <c r="P2762" s="90"/>
      <c r="Q2762" s="91"/>
    </row>
    <row r="2763" customFormat="false" ht="12.75" hidden="false" customHeight="false" outlineLevel="0" collapsed="false">
      <c r="A2763" s="88"/>
      <c r="B2763" s="92"/>
      <c r="C2763" s="93" t="n">
        <f aca="false">C2762+1</f>
        <v>2762</v>
      </c>
      <c r="D2763" s="93"/>
      <c r="E2763" s="94" t="s">
        <v>5</v>
      </c>
      <c r="F2763" s="94" t="s">
        <v>6</v>
      </c>
      <c r="G2763" s="94" t="s">
        <v>7</v>
      </c>
      <c r="H2763" s="94" t="s">
        <v>8</v>
      </c>
      <c r="I2763" s="94" t="s">
        <v>9</v>
      </c>
      <c r="J2763" s="94" t="s">
        <v>10</v>
      </c>
      <c r="K2763" s="94" t="s">
        <v>11</v>
      </c>
      <c r="L2763" s="94" t="s">
        <v>12</v>
      </c>
      <c r="M2763" s="94" t="s">
        <v>13</v>
      </c>
      <c r="N2763" s="94" t="s">
        <v>14</v>
      </c>
      <c r="O2763" s="94" t="n">
        <v>2002</v>
      </c>
      <c r="P2763" s="94" t="s">
        <v>15</v>
      </c>
      <c r="Q2763" s="95" t="s">
        <v>16</v>
      </c>
    </row>
    <row r="2764" customFormat="false" ht="12.75" hidden="false" customHeight="false" outlineLevel="0" collapsed="false">
      <c r="A2764" s="88"/>
      <c r="B2764" s="96" t="str">
        <f aca="false">FilterPk!A$9</f>
        <v>Power positions</v>
      </c>
      <c r="C2764" s="93" t="n">
        <f aca="false">C2763+1</f>
        <v>2763</v>
      </c>
      <c r="D2764" s="93" t="s">
        <v>4</v>
      </c>
      <c r="E2764" s="93"/>
      <c r="F2764" s="93"/>
      <c r="G2764" s="93"/>
      <c r="H2764" s="93"/>
      <c r="I2764" s="93"/>
      <c r="J2764" s="93"/>
      <c r="K2764" s="93"/>
      <c r="L2764" s="93"/>
      <c r="M2764" s="93"/>
      <c r="N2764" s="93"/>
      <c r="O2764" s="93"/>
      <c r="P2764" s="93"/>
      <c r="Q2764" s="97"/>
    </row>
    <row r="2765" customFormat="false" ht="12.75" hidden="false" customHeight="false" outlineLevel="0" collapsed="false">
      <c r="A2765" s="88"/>
      <c r="B2765" s="96" t="str">
        <f aca="false">FilterPk!A$10</f>
        <v>East Position</v>
      </c>
      <c r="C2765" s="93" t="n">
        <f aca="false">C2764+1</f>
        <v>2764</v>
      </c>
      <c r="D2765" s="98" t="n">
        <f aca="false">FilterPk!B$10</f>
        <v>34784396.7946123</v>
      </c>
      <c r="E2765" s="98" t="n">
        <f aca="false">FilterPk!C$10</f>
        <v>75045.54</v>
      </c>
      <c r="F2765" s="98" t="n">
        <f aca="false">FilterPk!D$10</f>
        <v>84629.15</v>
      </c>
      <c r="G2765" s="98" t="n">
        <f aca="false">FilterPk!E$10</f>
        <v>1358824.72</v>
      </c>
      <c r="H2765" s="98" t="n">
        <f aca="false">FilterPk!F$10</f>
        <v>1120662.53</v>
      </c>
      <c r="I2765" s="98" t="n">
        <f aca="false">FilterPk!G$10</f>
        <v>422841.14</v>
      </c>
      <c r="J2765" s="98" t="n">
        <f aca="false">FilterPk!H$10</f>
        <v>788810.55</v>
      </c>
      <c r="K2765" s="98" t="n">
        <f aca="false">FilterPk!I$10</f>
        <v>1076253.71</v>
      </c>
      <c r="L2765" s="98" t="n">
        <f aca="false">FilterPk!J$10</f>
        <v>363159.42</v>
      </c>
      <c r="M2765" s="98" t="n">
        <f aca="false">FilterPk!K$10</f>
        <v>5764043.19</v>
      </c>
      <c r="N2765" s="98" t="n">
        <f aca="false">FilterPk!L$10</f>
        <v>11054269.95</v>
      </c>
      <c r="O2765" s="98" t="n">
        <f aca="false">FilterPk!M$10</f>
        <v>3650317.45</v>
      </c>
      <c r="P2765" s="98" t="n">
        <f aca="false">FilterPk!N$10</f>
        <v>-1642778.44</v>
      </c>
      <c r="Q2765" s="99" t="n">
        <f aca="false">FilterPk!O$10</f>
        <v>13061808.96</v>
      </c>
    </row>
    <row r="2766" customFormat="false" ht="12.75" hidden="false" customHeight="false" outlineLevel="0" collapsed="false">
      <c r="A2766" s="88"/>
      <c r="B2766" s="96" t="str">
        <f aca="false">FilterPk!A$11</f>
        <v>East Power Mgmt</v>
      </c>
      <c r="C2766" s="93" t="n">
        <f aca="false">C2765+1</f>
        <v>2765</v>
      </c>
      <c r="D2766" s="98" t="n">
        <f aca="false">FilterPk!B$11</f>
        <v>7547347.04451418</v>
      </c>
      <c r="E2766" s="98" t="n">
        <f aca="false">FilterPk!C$11</f>
        <v>43646.27</v>
      </c>
      <c r="F2766" s="98" t="n">
        <f aca="false">FilterPk!D$11</f>
        <v>-98133.28</v>
      </c>
      <c r="G2766" s="98" t="n">
        <f aca="false">FilterPk!E$11</f>
        <v>107993.78</v>
      </c>
      <c r="H2766" s="98" t="n">
        <f aca="false">FilterPk!F$11</f>
        <v>155786.29</v>
      </c>
      <c r="I2766" s="98" t="n">
        <f aca="false">FilterPk!G$11</f>
        <v>89357.34</v>
      </c>
      <c r="J2766" s="98" t="n">
        <f aca="false">FilterPk!H$11</f>
        <v>247101.13</v>
      </c>
      <c r="K2766" s="98" t="n">
        <f aca="false">FilterPk!I$11</f>
        <v>307386.28</v>
      </c>
      <c r="L2766" s="98" t="n">
        <f aca="false">FilterPk!J$11</f>
        <v>108209.05</v>
      </c>
      <c r="M2766" s="98" t="n">
        <f aca="false">FilterPk!K$11</f>
        <v>1338376.99</v>
      </c>
      <c r="N2766" s="98" t="n">
        <f aca="false">FilterPk!L$11</f>
        <v>2299723.85</v>
      </c>
      <c r="O2766" s="98" t="n">
        <f aca="false">FilterPk!M$11</f>
        <v>606348.53</v>
      </c>
      <c r="P2766" s="98" t="n">
        <f aca="false">FilterPk!N$11</f>
        <v>61912.21</v>
      </c>
      <c r="Q2766" s="99" t="n">
        <f aca="false">FilterPk!O$11</f>
        <v>2967984.59</v>
      </c>
    </row>
    <row r="2767" customFormat="false" ht="12.75" hidden="false" customHeight="false" outlineLevel="0" collapsed="false">
      <c r="A2767" s="88"/>
      <c r="B2767" s="96" t="str">
        <f aca="false">FilterPk!A$12</f>
        <v>Long Term Options</v>
      </c>
      <c r="C2767" s="93" t="n">
        <f aca="false">C2766+1</f>
        <v>2766</v>
      </c>
      <c r="D2767" s="98" t="n">
        <f aca="false">FilterPk!B$12</f>
        <v>0</v>
      </c>
      <c r="E2767" s="98" t="n">
        <f aca="false">FilterPk!C$12</f>
        <v>0</v>
      </c>
      <c r="F2767" s="98" t="n">
        <f aca="false">FilterPk!D$12</f>
        <v>0</v>
      </c>
      <c r="G2767" s="98" t="n">
        <f aca="false">FilterPk!E$12</f>
        <v>0</v>
      </c>
      <c r="H2767" s="98" t="n">
        <f aca="false">FilterPk!F$12</f>
        <v>0</v>
      </c>
      <c r="I2767" s="98" t="n">
        <f aca="false">FilterPk!G$12</f>
        <v>0</v>
      </c>
      <c r="J2767" s="98" t="n">
        <f aca="false">FilterPk!H$12</f>
        <v>0</v>
      </c>
      <c r="K2767" s="98" t="n">
        <f aca="false">FilterPk!I$12</f>
        <v>0</v>
      </c>
      <c r="L2767" s="98" t="n">
        <f aca="false">FilterPk!J$12</f>
        <v>0</v>
      </c>
      <c r="M2767" s="98" t="n">
        <f aca="false">FilterPk!K$12</f>
        <v>0</v>
      </c>
      <c r="N2767" s="98" t="n">
        <f aca="false">FilterPk!L$12</f>
        <v>0</v>
      </c>
      <c r="O2767" s="98" t="n">
        <f aca="false">FilterPk!M$12</f>
        <v>0</v>
      </c>
      <c r="P2767" s="98" t="n">
        <f aca="false">FilterPk!N$12</f>
        <v>0</v>
      </c>
      <c r="Q2767" s="99" t="n">
        <f aca="false">FilterPk!O$12</f>
        <v>0</v>
      </c>
    </row>
    <row r="2768" customFormat="false" ht="12.75" hidden="false" customHeight="false" outlineLevel="0" collapsed="false">
      <c r="A2768" s="88"/>
      <c r="B2768" s="96" t="str">
        <f aca="false">FilterPk!A$13</f>
        <v>LT-MIDWEST</v>
      </c>
      <c r="C2768" s="93" t="n">
        <f aca="false">C2767+1</f>
        <v>2767</v>
      </c>
      <c r="D2768" s="98" t="n">
        <f aca="false">FilterPk!B$13</f>
        <v>7151089.47366245</v>
      </c>
      <c r="E2768" s="98" t="n">
        <f aca="false">FilterPk!C$13</f>
        <v>48283.08</v>
      </c>
      <c r="F2768" s="98" t="n">
        <f aca="false">FilterPk!D$13</f>
        <v>-141448.54</v>
      </c>
      <c r="G2768" s="98" t="n">
        <f aca="false">FilterPk!E$13</f>
        <v>574622.66</v>
      </c>
      <c r="H2768" s="98" t="n">
        <f aca="false">FilterPk!F$13</f>
        <v>298097.27</v>
      </c>
      <c r="I2768" s="98" t="n">
        <f aca="false">FilterPk!G$13</f>
        <v>249481.43</v>
      </c>
      <c r="J2768" s="98" t="n">
        <f aca="false">FilterPk!H$13</f>
        <v>119379.88</v>
      </c>
      <c r="K2768" s="98" t="n">
        <f aca="false">FilterPk!I$13</f>
        <v>25994.27</v>
      </c>
      <c r="L2768" s="98" t="n">
        <f aca="false">FilterPk!J$13</f>
        <v>156242.15</v>
      </c>
      <c r="M2768" s="98" t="n">
        <f aca="false">FilterPk!K$13</f>
        <v>1762908.33</v>
      </c>
      <c r="N2768" s="98" t="n">
        <f aca="false">FilterPk!L$13</f>
        <v>3093560.53</v>
      </c>
      <c r="O2768" s="98" t="n">
        <f aca="false">FilterPk!M$13</f>
        <v>565730</v>
      </c>
      <c r="P2768" s="98" t="n">
        <f aca="false">FilterPk!N$13</f>
        <v>-439379.19</v>
      </c>
      <c r="Q2768" s="99" t="n">
        <f aca="false">FilterPk!O$13</f>
        <v>3219911.34</v>
      </c>
    </row>
    <row r="2769" customFormat="false" ht="12.75" hidden="false" customHeight="false" outlineLevel="0" collapsed="false">
      <c r="A2769" s="88"/>
      <c r="B2769" s="96" t="str">
        <f aca="false">FilterPk!A$14</f>
        <v>ST-ECAR</v>
      </c>
      <c r="C2769" s="93" t="n">
        <f aca="false">C2768+1</f>
        <v>2768</v>
      </c>
      <c r="D2769" s="98" t="n">
        <f aca="false">FilterPk!B$14</f>
        <v>238101.441960815</v>
      </c>
      <c r="E2769" s="98" t="n">
        <f aca="false">FilterPk!C$14</f>
        <v>13522.23</v>
      </c>
      <c r="F2769" s="98" t="n">
        <f aca="false">FilterPk!D$14</f>
        <v>15838.59</v>
      </c>
      <c r="G2769" s="98" t="n">
        <f aca="false">FilterPk!E$14</f>
        <v>0</v>
      </c>
      <c r="H2769" s="98" t="n">
        <f aca="false">FilterPk!F$14</f>
        <v>0</v>
      </c>
      <c r="I2769" s="98" t="n">
        <f aca="false">FilterPk!G$14</f>
        <v>0</v>
      </c>
      <c r="J2769" s="98" t="n">
        <f aca="false">FilterPk!H$14</f>
        <v>0</v>
      </c>
      <c r="K2769" s="98" t="n">
        <f aca="false">FilterPk!I$14</f>
        <v>0</v>
      </c>
      <c r="L2769" s="98" t="n">
        <f aca="false">FilterPk!J$14</f>
        <v>0</v>
      </c>
      <c r="M2769" s="98" t="n">
        <f aca="false">FilterPk!K$14</f>
        <v>0</v>
      </c>
      <c r="N2769" s="98" t="n">
        <f aca="false">FilterPk!L$14</f>
        <v>29360.82</v>
      </c>
      <c r="O2769" s="98" t="n">
        <f aca="false">FilterPk!M$14</f>
        <v>0</v>
      </c>
      <c r="P2769" s="98" t="n">
        <f aca="false">FilterPk!N$14</f>
        <v>0</v>
      </c>
      <c r="Q2769" s="99" t="n">
        <f aca="false">FilterPk!O$14</f>
        <v>29360.82</v>
      </c>
    </row>
    <row r="2770" customFormat="false" ht="12.75" hidden="false" customHeight="false" outlineLevel="0" collapsed="false">
      <c r="A2770" s="88"/>
      <c r="B2770" s="96" t="str">
        <f aca="false">FilterPk!A$15</f>
        <v>ST- MAPP</v>
      </c>
      <c r="C2770" s="93" t="n">
        <f aca="false">C2769+1</f>
        <v>2769</v>
      </c>
      <c r="D2770" s="98" t="n">
        <f aca="false">FilterPk!B$15</f>
        <v>254636.614020626</v>
      </c>
      <c r="E2770" s="98" t="n">
        <f aca="false">FilterPk!C$15</f>
        <v>795.43</v>
      </c>
      <c r="F2770" s="98" t="n">
        <f aca="false">FilterPk!D$15</f>
        <v>39596.48</v>
      </c>
      <c r="G2770" s="98" t="n">
        <f aca="false">FilterPk!E$15</f>
        <v>26009.8</v>
      </c>
      <c r="H2770" s="98" t="n">
        <f aca="false">FilterPk!F$15</f>
        <v>8238.75</v>
      </c>
      <c r="I2770" s="98" t="n">
        <f aca="false">FilterPk!G$15</f>
        <v>0</v>
      </c>
      <c r="J2770" s="98" t="n">
        <f aca="false">FilterPk!H$15</f>
        <v>0</v>
      </c>
      <c r="K2770" s="98" t="n">
        <f aca="false">FilterPk!I$15</f>
        <v>0</v>
      </c>
      <c r="L2770" s="98" t="n">
        <f aca="false">FilterPk!J$15</f>
        <v>0</v>
      </c>
      <c r="M2770" s="98" t="n">
        <f aca="false">FilterPk!K$15</f>
        <v>0</v>
      </c>
      <c r="N2770" s="98" t="n">
        <f aca="false">FilterPk!L$15</f>
        <v>74640.46</v>
      </c>
      <c r="O2770" s="98" t="n">
        <f aca="false">FilterPk!M$15</f>
        <v>0</v>
      </c>
      <c r="P2770" s="98" t="n">
        <f aca="false">FilterPk!N$15</f>
        <v>0</v>
      </c>
      <c r="Q2770" s="99" t="n">
        <f aca="false">FilterPk!O$15</f>
        <v>74640.46</v>
      </c>
    </row>
    <row r="2771" customFormat="false" ht="12.75" hidden="false" customHeight="false" outlineLevel="0" collapsed="false">
      <c r="A2771" s="88"/>
      <c r="B2771" s="96" t="str">
        <f aca="false">FilterPk!A$16</f>
        <v>ST- MAIN</v>
      </c>
      <c r="C2771" s="93" t="n">
        <f aca="false">C2770+1</f>
        <v>2770</v>
      </c>
      <c r="D2771" s="98" t="n">
        <f aca="false">FilterPk!B$16</f>
        <v>694293.253349893</v>
      </c>
      <c r="E2771" s="98" t="n">
        <f aca="false">FilterPk!C$16</f>
        <v>-2349.61</v>
      </c>
      <c r="F2771" s="98" t="n">
        <f aca="false">FilterPk!D$16</f>
        <v>15903</v>
      </c>
      <c r="G2771" s="98" t="n">
        <f aca="false">FilterPk!E$16</f>
        <v>69359.47</v>
      </c>
      <c r="H2771" s="98" t="n">
        <f aca="false">FilterPk!F$16</f>
        <v>0</v>
      </c>
      <c r="I2771" s="98" t="n">
        <f aca="false">FilterPk!G$16</f>
        <v>0</v>
      </c>
      <c r="J2771" s="98" t="n">
        <f aca="false">FilterPk!H$16</f>
        <v>0</v>
      </c>
      <c r="K2771" s="98" t="n">
        <f aca="false">FilterPk!I$16</f>
        <v>0</v>
      </c>
      <c r="L2771" s="98" t="n">
        <f aca="false">FilterPk!J$16</f>
        <v>0</v>
      </c>
      <c r="M2771" s="98" t="n">
        <f aca="false">FilterPk!K$16</f>
        <v>0</v>
      </c>
      <c r="N2771" s="98" t="n">
        <f aca="false">FilterPk!L$16</f>
        <v>82912.86</v>
      </c>
      <c r="O2771" s="98" t="n">
        <f aca="false">FilterPk!M$16</f>
        <v>0</v>
      </c>
      <c r="P2771" s="98" t="n">
        <f aca="false">FilterPk!N$16</f>
        <v>0</v>
      </c>
      <c r="Q2771" s="99" t="n">
        <f aca="false">FilterPk!O$16</f>
        <v>82912.86</v>
      </c>
    </row>
    <row r="2772" customFormat="false" ht="12.75" hidden="false" customHeight="false" outlineLevel="0" collapsed="false">
      <c r="A2772" s="88"/>
      <c r="B2772" s="96" t="str">
        <f aca="false">FilterPk!A$17</f>
        <v>MW-ANALYST</v>
      </c>
      <c r="C2772" s="93" t="n">
        <f aca="false">C2771+1</f>
        <v>2771</v>
      </c>
      <c r="D2772" s="98" t="n">
        <f aca="false">FilterPk!B$17</f>
        <v>0</v>
      </c>
      <c r="E2772" s="98" t="n">
        <f aca="false">FilterPk!C$17</f>
        <v>6363.4</v>
      </c>
      <c r="F2772" s="98" t="n">
        <f aca="false">FilterPk!D$17</f>
        <v>15838.59</v>
      </c>
      <c r="G2772" s="98" t="n">
        <f aca="false">FilterPk!E$17</f>
        <v>0</v>
      </c>
      <c r="H2772" s="98" t="n">
        <f aca="false">FilterPk!F$17</f>
        <v>0</v>
      </c>
      <c r="I2772" s="98" t="n">
        <f aca="false">FilterPk!G$17</f>
        <v>0</v>
      </c>
      <c r="J2772" s="98" t="n">
        <f aca="false">FilterPk!H$17</f>
        <v>0</v>
      </c>
      <c r="K2772" s="98" t="n">
        <f aca="false">FilterPk!I$17</f>
        <v>0</v>
      </c>
      <c r="L2772" s="98" t="n">
        <f aca="false">FilterPk!J$17</f>
        <v>0</v>
      </c>
      <c r="M2772" s="98" t="n">
        <f aca="false">FilterPk!K$17</f>
        <v>0</v>
      </c>
      <c r="N2772" s="98" t="n">
        <f aca="false">FilterPk!L$17</f>
        <v>22201.99</v>
      </c>
      <c r="O2772" s="98" t="n">
        <f aca="false">FilterPk!M$17</f>
        <v>0</v>
      </c>
      <c r="P2772" s="98" t="n">
        <f aca="false">FilterPk!N$17</f>
        <v>0</v>
      </c>
      <c r="Q2772" s="99" t="n">
        <f aca="false">FilterPk!O$17</f>
        <v>22201.99</v>
      </c>
    </row>
    <row r="2773" customFormat="false" ht="12.75" hidden="false" customHeight="false" outlineLevel="0" collapsed="false">
      <c r="A2773" s="88"/>
      <c r="B2773" s="96" t="str">
        <f aca="false">FilterPk!A$18</f>
        <v>LT-NE</v>
      </c>
      <c r="C2773" s="93" t="n">
        <f aca="false">C2772+1</f>
        <v>2772</v>
      </c>
      <c r="D2773" s="98" t="n">
        <f aca="false">FilterPk!B$18</f>
        <v>6187311.37539291</v>
      </c>
      <c r="E2773" s="98" t="n">
        <f aca="false">FilterPk!C$18</f>
        <v>-37254.47</v>
      </c>
      <c r="F2773" s="98" t="n">
        <f aca="false">FilterPk!D$18</f>
        <v>2562.91</v>
      </c>
      <c r="G2773" s="98" t="n">
        <f aca="false">FilterPk!E$18</f>
        <v>-23211.32</v>
      </c>
      <c r="H2773" s="98" t="n">
        <f aca="false">FilterPk!F$18</f>
        <v>263627.18</v>
      </c>
      <c r="I2773" s="98" t="n">
        <f aca="false">FilterPk!G$18</f>
        <v>-59813.36</v>
      </c>
      <c r="J2773" s="98" t="n">
        <f aca="false">FilterPk!H$18</f>
        <v>155752.04</v>
      </c>
      <c r="K2773" s="98" t="n">
        <f aca="false">FilterPk!I$18</f>
        <v>121018.38</v>
      </c>
      <c r="L2773" s="98" t="n">
        <f aca="false">FilterPk!J$18</f>
        <v>-53378.32</v>
      </c>
      <c r="M2773" s="98" t="n">
        <f aca="false">FilterPk!K$18</f>
        <v>995570.8</v>
      </c>
      <c r="N2773" s="98" t="n">
        <f aca="false">FilterPk!L$18</f>
        <v>1364873.84</v>
      </c>
      <c r="O2773" s="98" t="n">
        <f aca="false">FilterPk!M$18</f>
        <v>1053007.86</v>
      </c>
      <c r="P2773" s="98" t="n">
        <f aca="false">FilterPk!N$18</f>
        <v>-2593897.5</v>
      </c>
      <c r="Q2773" s="99" t="n">
        <f aca="false">FilterPk!O$18</f>
        <v>-176015.800000001</v>
      </c>
    </row>
    <row r="2774" customFormat="false" ht="12.75" hidden="false" customHeight="false" outlineLevel="0" collapsed="false">
      <c r="A2774" s="88"/>
      <c r="B2774" s="96" t="str">
        <f aca="false">FilterPk!A$19</f>
        <v>LT-PJM</v>
      </c>
      <c r="C2774" s="93" t="n">
        <f aca="false">C2773+1</f>
        <v>2773</v>
      </c>
      <c r="D2774" s="98" t="n">
        <f aca="false">FilterPk!B$19</f>
        <v>1818236.42109565</v>
      </c>
      <c r="E2774" s="98" t="n">
        <f aca="false">FilterPk!C$19</f>
        <v>25453.61</v>
      </c>
      <c r="F2774" s="98" t="n">
        <f aca="false">FilterPk!D$19</f>
        <v>45536</v>
      </c>
      <c r="G2774" s="98" t="n">
        <f aca="false">FilterPk!E$19</f>
        <v>312117.59</v>
      </c>
      <c r="H2774" s="98" t="n">
        <f aca="false">FilterPk!F$19</f>
        <v>211118</v>
      </c>
      <c r="I2774" s="98" t="n">
        <f aca="false">FilterPk!G$19</f>
        <v>0</v>
      </c>
      <c r="J2774" s="98" t="n">
        <f aca="false">FilterPk!H$19</f>
        <v>24536.25</v>
      </c>
      <c r="K2774" s="98" t="n">
        <f aca="false">FilterPk!I$19</f>
        <v>-12662.37</v>
      </c>
      <c r="L2774" s="98" t="n">
        <f aca="false">FilterPk!J$19</f>
        <v>-30078</v>
      </c>
      <c r="M2774" s="98" t="n">
        <f aca="false">FilterPk!K$19</f>
        <v>243523.27</v>
      </c>
      <c r="N2774" s="98" t="n">
        <f aca="false">FilterPk!L$19</f>
        <v>819544.35</v>
      </c>
      <c r="O2774" s="98" t="n">
        <f aca="false">FilterPk!M$19</f>
        <v>125485.18</v>
      </c>
      <c r="P2774" s="98" t="n">
        <f aca="false">FilterPk!N$19</f>
        <v>177105.54</v>
      </c>
      <c r="Q2774" s="99" t="n">
        <f aca="false">FilterPk!O$19</f>
        <v>1122135.07</v>
      </c>
    </row>
    <row r="2775" customFormat="false" ht="12.75" hidden="false" customHeight="false" outlineLevel="0" collapsed="false">
      <c r="A2775" s="88"/>
      <c r="B2775" s="96" t="str">
        <f aca="false">FilterPk!A$20</f>
        <v>LT- NY</v>
      </c>
      <c r="C2775" s="93" t="n">
        <f aca="false">C2774+1</f>
        <v>2774</v>
      </c>
      <c r="D2775" s="98" t="n">
        <f aca="false">FilterPk!B$20</f>
        <v>0</v>
      </c>
      <c r="E2775" s="98" t="n">
        <f aca="false">FilterPk!C$20</f>
        <v>-15908.51</v>
      </c>
      <c r="F2775" s="98" t="n">
        <f aca="false">FilterPk!D$20</f>
        <v>63126.67</v>
      </c>
      <c r="G2775" s="98" t="n">
        <f aca="false">FilterPk!E$20</f>
        <v>-17376.91</v>
      </c>
      <c r="H2775" s="98" t="n">
        <f aca="false">FilterPk!F$20</f>
        <v>0</v>
      </c>
      <c r="I2775" s="98" t="n">
        <f aca="false">FilterPk!G$20</f>
        <v>0</v>
      </c>
      <c r="J2775" s="98" t="n">
        <f aca="false">FilterPk!H$20</f>
        <v>0</v>
      </c>
      <c r="K2775" s="98" t="n">
        <f aca="false">FilterPk!I$20</f>
        <v>0</v>
      </c>
      <c r="L2775" s="98" t="n">
        <f aca="false">FilterPk!J$20</f>
        <v>0</v>
      </c>
      <c r="M2775" s="98" t="n">
        <f aca="false">FilterPk!K$20</f>
        <v>146381.01</v>
      </c>
      <c r="N2775" s="98" t="n">
        <f aca="false">FilterPk!L$20</f>
        <v>176222.26</v>
      </c>
      <c r="O2775" s="98" t="n">
        <f aca="false">FilterPk!M$20</f>
        <v>281909.77</v>
      </c>
      <c r="P2775" s="98" t="n">
        <f aca="false">FilterPk!N$20</f>
        <v>-177475.64</v>
      </c>
      <c r="Q2775" s="99" t="n">
        <f aca="false">FilterPk!O$20</f>
        <v>280656.39</v>
      </c>
    </row>
    <row r="2776" customFormat="false" ht="12.75" hidden="false" customHeight="false" outlineLevel="0" collapsed="false">
      <c r="A2776" s="88"/>
      <c r="B2776" s="96" t="str">
        <f aca="false">FilterPk!A$21</f>
        <v>ST- PJM</v>
      </c>
      <c r="C2776" s="93" t="n">
        <f aca="false">C2775+1</f>
        <v>2775</v>
      </c>
      <c r="D2776" s="98" t="n">
        <f aca="false">FilterPk!B$21</f>
        <v>1243093.71447674</v>
      </c>
      <c r="E2776" s="98" t="n">
        <f aca="false">FilterPk!C$21</f>
        <v>-91155.75</v>
      </c>
      <c r="F2776" s="98" t="n">
        <f aca="false">FilterPk!D$21</f>
        <v>-47515.78</v>
      </c>
      <c r="G2776" s="98" t="n">
        <f aca="false">FilterPk!E$21</f>
        <v>0</v>
      </c>
      <c r="H2776" s="98" t="n">
        <f aca="false">FilterPk!F$21</f>
        <v>0</v>
      </c>
      <c r="I2776" s="98" t="n">
        <f aca="false">FilterPk!G$21</f>
        <v>0</v>
      </c>
      <c r="J2776" s="98" t="n">
        <f aca="false">FilterPk!H$21</f>
        <v>0</v>
      </c>
      <c r="K2776" s="98" t="n">
        <f aca="false">FilterPk!I$21</f>
        <v>0</v>
      </c>
      <c r="L2776" s="98" t="n">
        <f aca="false">FilterPk!J$21</f>
        <v>0</v>
      </c>
      <c r="M2776" s="98" t="n">
        <f aca="false">FilterPk!K$21</f>
        <v>0</v>
      </c>
      <c r="N2776" s="98" t="n">
        <f aca="false">FilterPk!L$21</f>
        <v>-138671.53</v>
      </c>
      <c r="O2776" s="98" t="n">
        <f aca="false">FilterPk!M$21</f>
        <v>0</v>
      </c>
      <c r="P2776" s="98" t="n">
        <f aca="false">FilterPk!N$21</f>
        <v>0</v>
      </c>
      <c r="Q2776" s="99" t="n">
        <f aca="false">FilterPk!O$21</f>
        <v>-138671.53</v>
      </c>
    </row>
    <row r="2777" customFormat="false" ht="12.75" hidden="false" customHeight="false" outlineLevel="0" collapsed="false">
      <c r="A2777" s="88"/>
      <c r="B2777" s="96" t="str">
        <f aca="false">FilterPk!A$22</f>
        <v>ST- NENG</v>
      </c>
      <c r="C2777" s="93" t="n">
        <f aca="false">C2776+1</f>
        <v>2776</v>
      </c>
      <c r="D2777" s="98" t="n">
        <f aca="false">FilterPk!B$22</f>
        <v>539719.375927685</v>
      </c>
      <c r="E2777" s="98" t="n">
        <f aca="false">FilterPk!C$22</f>
        <v>13161.19</v>
      </c>
      <c r="F2777" s="98" t="n">
        <f aca="false">FilterPk!D$22</f>
        <v>63418.82</v>
      </c>
      <c r="G2777" s="98" t="n">
        <f aca="false">FilterPk!E$22</f>
        <v>0</v>
      </c>
      <c r="H2777" s="98" t="n">
        <f aca="false">FilterPk!F$22</f>
        <v>0</v>
      </c>
      <c r="I2777" s="98" t="n">
        <f aca="false">FilterPk!G$22</f>
        <v>0</v>
      </c>
      <c r="J2777" s="98" t="n">
        <f aca="false">FilterPk!H$22</f>
        <v>0</v>
      </c>
      <c r="K2777" s="98" t="n">
        <f aca="false">FilterPk!I$22</f>
        <v>0</v>
      </c>
      <c r="L2777" s="98" t="n">
        <f aca="false">FilterPk!J$22</f>
        <v>0</v>
      </c>
      <c r="M2777" s="98" t="n">
        <f aca="false">FilterPk!K$22</f>
        <v>0</v>
      </c>
      <c r="N2777" s="98" t="n">
        <f aca="false">FilterPk!L$22</f>
        <v>76580.01</v>
      </c>
      <c r="O2777" s="98" t="n">
        <f aca="false">FilterPk!M$22</f>
        <v>0</v>
      </c>
      <c r="P2777" s="98" t="n">
        <f aca="false">FilterPk!N$22</f>
        <v>0</v>
      </c>
      <c r="Q2777" s="99" t="n">
        <f aca="false">FilterPk!O$22</f>
        <v>76580.01</v>
      </c>
    </row>
    <row r="2778" customFormat="false" ht="12.75" hidden="false" customHeight="false" outlineLevel="0" collapsed="false">
      <c r="A2778" s="88"/>
      <c r="B2778" s="96" t="str">
        <f aca="false">FilterPk!A$23</f>
        <v>ST- NY</v>
      </c>
      <c r="C2778" s="93" t="n">
        <f aca="false">C2777+1</f>
        <v>2777</v>
      </c>
      <c r="D2778" s="98" t="n">
        <f aca="false">FilterPk!B$23</f>
        <v>251437.188425373</v>
      </c>
      <c r="E2778" s="98" t="n">
        <f aca="false">FilterPk!C$23</f>
        <v>10362.2</v>
      </c>
      <c r="F2778" s="98" t="n">
        <f aca="false">FilterPk!D$23</f>
        <v>-15838.59</v>
      </c>
      <c r="G2778" s="98" t="n">
        <f aca="false">FilterPk!E$23</f>
        <v>17339.87</v>
      </c>
      <c r="H2778" s="98" t="n">
        <f aca="false">FilterPk!F$23</f>
        <v>0</v>
      </c>
      <c r="I2778" s="98" t="n">
        <f aca="false">FilterPk!G$23</f>
        <v>0</v>
      </c>
      <c r="J2778" s="98" t="n">
        <f aca="false">FilterPk!H$23</f>
        <v>0</v>
      </c>
      <c r="K2778" s="98" t="n">
        <f aca="false">FilterPk!I$23</f>
        <v>0</v>
      </c>
      <c r="L2778" s="98" t="n">
        <f aca="false">FilterPk!J$23</f>
        <v>0</v>
      </c>
      <c r="M2778" s="98" t="n">
        <f aca="false">FilterPk!K$23</f>
        <v>0</v>
      </c>
      <c r="N2778" s="98" t="n">
        <f aca="false">FilterPk!L$23</f>
        <v>11863.48</v>
      </c>
      <c r="O2778" s="98" t="n">
        <f aca="false">FilterPk!M$23</f>
        <v>0</v>
      </c>
      <c r="P2778" s="98" t="n">
        <f aca="false">FilterPk!N$23</f>
        <v>0</v>
      </c>
      <c r="Q2778" s="99" t="n">
        <f aca="false">FilterPk!O$23</f>
        <v>11863.48</v>
      </c>
    </row>
    <row r="2779" customFormat="false" ht="12.75" hidden="false" customHeight="false" outlineLevel="0" collapsed="false">
      <c r="A2779" s="88"/>
      <c r="B2779" s="96" t="str">
        <f aca="false">FilterPk!A$24</f>
        <v>NE- PHYS</v>
      </c>
      <c r="C2779" s="93" t="n">
        <f aca="false">C2778+1</f>
        <v>2778</v>
      </c>
      <c r="D2779" s="98" t="n">
        <f aca="false">FilterPk!B$24</f>
        <v>0</v>
      </c>
      <c r="E2779" s="98" t="n">
        <f aca="false">FilterPk!C$24</f>
        <v>0</v>
      </c>
      <c r="F2779" s="98" t="n">
        <f aca="false">FilterPk!D$24</f>
        <v>0</v>
      </c>
      <c r="G2779" s="98" t="n">
        <f aca="false">FilterPk!E$24</f>
        <v>0</v>
      </c>
      <c r="H2779" s="98" t="n">
        <f aca="false">FilterPk!F$24</f>
        <v>0</v>
      </c>
      <c r="I2779" s="98" t="n">
        <f aca="false">FilterPk!G$24</f>
        <v>0</v>
      </c>
      <c r="J2779" s="98" t="n">
        <f aca="false">FilterPk!H$24</f>
        <v>0</v>
      </c>
      <c r="K2779" s="98" t="n">
        <f aca="false">FilterPk!I$24</f>
        <v>0</v>
      </c>
      <c r="L2779" s="98" t="n">
        <f aca="false">FilterPk!J$24</f>
        <v>0</v>
      </c>
      <c r="M2779" s="98" t="n">
        <f aca="false">FilterPk!K$24</f>
        <v>0</v>
      </c>
      <c r="N2779" s="98" t="n">
        <f aca="false">FilterPk!L$24</f>
        <v>0</v>
      </c>
      <c r="O2779" s="98" t="n">
        <f aca="false">FilterPk!M$24</f>
        <v>0</v>
      </c>
      <c r="P2779" s="98" t="n">
        <f aca="false">FilterPk!N$24</f>
        <v>0</v>
      </c>
      <c r="Q2779" s="99" t="n">
        <f aca="false">FilterPk!O$24</f>
        <v>0</v>
      </c>
    </row>
    <row r="2780" customFormat="false" ht="12.75" hidden="false" customHeight="false" outlineLevel="0" collapsed="false">
      <c r="A2780" s="88"/>
      <c r="B2780" s="96" t="str">
        <f aca="false">FilterPk!A$25</f>
        <v>LT-Southeast</v>
      </c>
      <c r="C2780" s="93" t="n">
        <f aca="false">C2779+1</f>
        <v>2779</v>
      </c>
      <c r="D2780" s="98" t="n">
        <f aca="false">FilterPk!B$25</f>
        <v>11411200.8859117</v>
      </c>
      <c r="E2780" s="98" t="n">
        <f aca="false">FilterPk!C$25</f>
        <v>45860.27</v>
      </c>
      <c r="F2780" s="98" t="n">
        <f aca="false">FilterPk!D$25</f>
        <v>54109.47</v>
      </c>
      <c r="G2780" s="98" t="n">
        <f aca="false">FilterPk!E$25</f>
        <v>124540.18</v>
      </c>
      <c r="H2780" s="98" t="n">
        <f aca="false">FilterPk!F$25</f>
        <v>77068.78</v>
      </c>
      <c r="I2780" s="98" t="n">
        <f aca="false">FilterPk!G$25</f>
        <v>75414.58</v>
      </c>
      <c r="J2780" s="98" t="n">
        <f aca="false">FilterPk!H$25</f>
        <v>134077.64</v>
      </c>
      <c r="K2780" s="98" t="n">
        <f aca="false">FilterPk!I$25</f>
        <v>429786.05</v>
      </c>
      <c r="L2780" s="98" t="n">
        <f aca="false">FilterPk!J$25</f>
        <v>118391.18</v>
      </c>
      <c r="M2780" s="98" t="n">
        <f aca="false">FilterPk!K$25</f>
        <v>1083243.13</v>
      </c>
      <c r="N2780" s="98" t="n">
        <f aca="false">FilterPk!L$25</f>
        <v>2142491.28</v>
      </c>
      <c r="O2780" s="98" t="n">
        <f aca="false">FilterPk!M$25</f>
        <v>344226</v>
      </c>
      <c r="P2780" s="98" t="n">
        <f aca="false">FilterPk!N$25</f>
        <v>1221747.4</v>
      </c>
      <c r="Q2780" s="99" t="n">
        <f aca="false">FilterPk!O$25</f>
        <v>3708464.68</v>
      </c>
    </row>
    <row r="2781" customFormat="false" ht="12.75" hidden="false" customHeight="false" outlineLevel="0" collapsed="false">
      <c r="A2781" s="88"/>
      <c r="B2781" s="96" t="str">
        <f aca="false">FilterPk!A$26</f>
        <v>ST-SPP</v>
      </c>
      <c r="C2781" s="93" t="n">
        <f aca="false">C2780+1</f>
        <v>2780</v>
      </c>
      <c r="D2781" s="98" t="n">
        <f aca="false">FilterPk!B$26</f>
        <v>52202.8773549933</v>
      </c>
      <c r="E2781" s="98" t="n">
        <f aca="false">FilterPk!C$26</f>
        <v>3181.7</v>
      </c>
      <c r="F2781" s="98" t="n">
        <f aca="false">FilterPk!D$26</f>
        <v>0</v>
      </c>
      <c r="G2781" s="98" t="n">
        <f aca="false">FilterPk!E$26</f>
        <v>0</v>
      </c>
      <c r="H2781" s="98" t="n">
        <f aca="false">FilterPk!F$26</f>
        <v>0</v>
      </c>
      <c r="I2781" s="98" t="n">
        <f aca="false">FilterPk!G$26</f>
        <v>0</v>
      </c>
      <c r="J2781" s="98" t="n">
        <f aca="false">FilterPk!H$26</f>
        <v>0</v>
      </c>
      <c r="K2781" s="98" t="n">
        <f aca="false">FilterPk!I$26</f>
        <v>0</v>
      </c>
      <c r="L2781" s="98" t="n">
        <f aca="false">FilterPk!J$26</f>
        <v>0</v>
      </c>
      <c r="M2781" s="98" t="n">
        <f aca="false">FilterPk!K$26</f>
        <v>0</v>
      </c>
      <c r="N2781" s="98" t="n">
        <f aca="false">FilterPk!L$26</f>
        <v>3181.7</v>
      </c>
      <c r="O2781" s="98" t="n">
        <f aca="false">FilterPk!M$26</f>
        <v>0</v>
      </c>
      <c r="P2781" s="98" t="n">
        <f aca="false">FilterPk!N$26</f>
        <v>0</v>
      </c>
      <c r="Q2781" s="99" t="n">
        <f aca="false">FilterPk!O$26</f>
        <v>3181.7</v>
      </c>
    </row>
    <row r="2782" customFormat="false" ht="12.75" hidden="false" customHeight="false" outlineLevel="0" collapsed="false">
      <c r="A2782" s="88"/>
      <c r="B2782" s="96" t="str">
        <f aca="false">FilterPk!A$27</f>
        <v>ST-SERC</v>
      </c>
      <c r="C2782" s="93" t="n">
        <f aca="false">C2781+1</f>
        <v>2781</v>
      </c>
      <c r="D2782" s="98" t="n">
        <f aca="false">FilterPk!B$27</f>
        <v>686881.973218232</v>
      </c>
      <c r="E2782" s="98" t="n">
        <f aca="false">FilterPk!C$27</f>
        <v>-12726.81</v>
      </c>
      <c r="F2782" s="98" t="n">
        <f aca="false">FilterPk!D$27</f>
        <v>-31677.19</v>
      </c>
      <c r="G2782" s="98" t="n">
        <f aca="false">FilterPk!E$27</f>
        <v>138718.93</v>
      </c>
      <c r="H2782" s="98" t="n">
        <f aca="false">FilterPk!F$27</f>
        <v>0</v>
      </c>
      <c r="I2782" s="98" t="n">
        <f aca="false">FilterPk!G$27</f>
        <v>0</v>
      </c>
      <c r="J2782" s="98" t="n">
        <f aca="false">FilterPk!H$27</f>
        <v>0</v>
      </c>
      <c r="K2782" s="98" t="n">
        <f aca="false">FilterPk!I$27</f>
        <v>0</v>
      </c>
      <c r="L2782" s="98" t="n">
        <f aca="false">FilterPk!J$27</f>
        <v>0</v>
      </c>
      <c r="M2782" s="98" t="n">
        <f aca="false">FilterPk!K$27</f>
        <v>0</v>
      </c>
      <c r="N2782" s="98" t="n">
        <f aca="false">FilterPk!L$27</f>
        <v>94314.93</v>
      </c>
      <c r="O2782" s="98" t="n">
        <f aca="false">FilterPk!M$27</f>
        <v>0</v>
      </c>
      <c r="P2782" s="98" t="n">
        <f aca="false">FilterPk!N$27</f>
        <v>0</v>
      </c>
      <c r="Q2782" s="99" t="n">
        <f aca="false">FilterPk!O$27</f>
        <v>94314.93</v>
      </c>
    </row>
    <row r="2783" customFormat="false" ht="12.75" hidden="false" customHeight="false" outlineLevel="0" collapsed="false">
      <c r="A2783" s="88"/>
      <c r="B2783" s="96" t="str">
        <f aca="false">FilterPk!A$28</f>
        <v>LT- Texas</v>
      </c>
      <c r="C2783" s="93" t="n">
        <f aca="false">C2782+1</f>
        <v>2782</v>
      </c>
      <c r="D2783" s="98" t="n">
        <f aca="false">FilterPk!B$28</f>
        <v>3826684.70313045</v>
      </c>
      <c r="E2783" s="98" t="n">
        <f aca="false">FilterPk!C$28</f>
        <v>-6382.69</v>
      </c>
      <c r="F2783" s="98" t="n">
        <f aca="false">FilterPk!D$28</f>
        <v>71634.81</v>
      </c>
      <c r="G2783" s="98" t="n">
        <f aca="false">FilterPk!E$28</f>
        <v>28710.67</v>
      </c>
      <c r="H2783" s="98" t="n">
        <f aca="false">FilterPk!F$28</f>
        <v>106726.26</v>
      </c>
      <c r="I2783" s="98" t="n">
        <f aca="false">FilterPk!G$28</f>
        <v>68401.15</v>
      </c>
      <c r="J2783" s="98" t="n">
        <f aca="false">FilterPk!H$28</f>
        <v>107963.61</v>
      </c>
      <c r="K2783" s="98" t="n">
        <f aca="false">FilterPk!I$28</f>
        <v>204731.1</v>
      </c>
      <c r="L2783" s="98" t="n">
        <f aca="false">FilterPk!J$28</f>
        <v>63773.36</v>
      </c>
      <c r="M2783" s="98" t="n">
        <f aca="false">FilterPk!K$28</f>
        <v>194039.66</v>
      </c>
      <c r="N2783" s="98" t="n">
        <f aca="false">FilterPk!L$28</f>
        <v>839597.93</v>
      </c>
      <c r="O2783" s="98" t="n">
        <f aca="false">FilterPk!M$28</f>
        <v>673610.11</v>
      </c>
      <c r="P2783" s="98" t="n">
        <f aca="false">FilterPk!N$28</f>
        <v>107208.74</v>
      </c>
      <c r="Q2783" s="99" t="n">
        <f aca="false">FilterPk!O$28</f>
        <v>1620416.78</v>
      </c>
    </row>
    <row r="2784" customFormat="false" ht="12.75" hidden="false" customHeight="false" outlineLevel="0" collapsed="false">
      <c r="A2784" s="88"/>
      <c r="B2784" s="96" t="str">
        <f aca="false">FilterPk!A$29</f>
        <v>St- Texas</v>
      </c>
      <c r="C2784" s="93" t="n">
        <f aca="false">C2783+1</f>
        <v>2783</v>
      </c>
      <c r="D2784" s="98" t="n">
        <f aca="false">FilterPk!B$29</f>
        <v>445563.239343252</v>
      </c>
      <c r="E2784" s="98" t="n">
        <f aca="false">FilterPk!C$29</f>
        <v>30194</v>
      </c>
      <c r="F2784" s="98" t="n">
        <f aca="false">FilterPk!D$29</f>
        <v>31677.19</v>
      </c>
      <c r="G2784" s="98" t="n">
        <f aca="false">FilterPk!E$29</f>
        <v>0</v>
      </c>
      <c r="H2784" s="98" t="n">
        <f aca="false">FilterPk!F$29</f>
        <v>0</v>
      </c>
      <c r="I2784" s="98" t="n">
        <f aca="false">FilterPk!G$29</f>
        <v>0</v>
      </c>
      <c r="J2784" s="98" t="n">
        <f aca="false">FilterPk!H$29</f>
        <v>0</v>
      </c>
      <c r="K2784" s="98" t="n">
        <f aca="false">FilterPk!I$29</f>
        <v>0</v>
      </c>
      <c r="L2784" s="98" t="n">
        <f aca="false">FilterPk!J$29</f>
        <v>0</v>
      </c>
      <c r="M2784" s="98" t="n">
        <f aca="false">FilterPk!K$29</f>
        <v>0</v>
      </c>
      <c r="N2784" s="98" t="n">
        <f aca="false">FilterPk!L$29</f>
        <v>61871.19</v>
      </c>
      <c r="O2784" s="98" t="n">
        <f aca="false">FilterPk!M$29</f>
        <v>0</v>
      </c>
      <c r="P2784" s="98" t="n">
        <f aca="false">FilterPk!N$29</f>
        <v>0</v>
      </c>
      <c r="Q2784" s="99" t="n">
        <f aca="false">FilterPk!O$29</f>
        <v>61871.19</v>
      </c>
    </row>
    <row r="2785" customFormat="false" ht="12.75" hidden="false" customHeight="false" outlineLevel="0" collapsed="false">
      <c r="A2785" s="88"/>
      <c r="B2785" s="96"/>
      <c r="C2785" s="93" t="n">
        <f aca="false">C2784+1</f>
        <v>2784</v>
      </c>
      <c r="D2785" s="98"/>
      <c r="E2785" s="98"/>
      <c r="F2785" s="98"/>
      <c r="G2785" s="98"/>
      <c r="H2785" s="98"/>
      <c r="I2785" s="98"/>
      <c r="J2785" s="98"/>
      <c r="K2785" s="98"/>
      <c r="L2785" s="98"/>
      <c r="M2785" s="98"/>
      <c r="N2785" s="98"/>
      <c r="O2785" s="98"/>
      <c r="P2785" s="98"/>
      <c r="Q2785" s="99"/>
    </row>
    <row r="2786" customFormat="false" ht="12.75" hidden="false" customHeight="false" outlineLevel="0" collapsed="false">
      <c r="A2786" s="88"/>
      <c r="B2786" s="96" t="str">
        <f aca="false">FilterPk!A$32</f>
        <v>Gas positions</v>
      </c>
      <c r="C2786" s="93" t="n">
        <f aca="false">C2785+1</f>
        <v>2785</v>
      </c>
      <c r="D2786" s="98" t="s">
        <v>4</v>
      </c>
      <c r="E2786" s="98"/>
      <c r="F2786" s="98"/>
      <c r="G2786" s="98"/>
      <c r="H2786" s="98"/>
      <c r="I2786" s="98"/>
      <c r="J2786" s="98"/>
      <c r="K2786" s="98"/>
      <c r="L2786" s="98"/>
      <c r="M2786" s="98"/>
      <c r="N2786" s="98"/>
      <c r="O2786" s="98"/>
      <c r="P2786" s="98"/>
      <c r="Q2786" s="99"/>
    </row>
    <row r="2787" customFormat="false" ht="12.75" hidden="false" customHeight="false" outlineLevel="0" collapsed="false">
      <c r="A2787" s="88"/>
      <c r="B2787" s="96" t="str">
        <f aca="false">FilterPk!A$33</f>
        <v>Kevin Presto</v>
      </c>
      <c r="C2787" s="93" t="n">
        <f aca="false">C2786+1</f>
        <v>2786</v>
      </c>
      <c r="D2787" s="98" t="n">
        <f aca="false">FilterPk!B$33</f>
        <v>0</v>
      </c>
      <c r="E2787" s="98" t="n">
        <f aca="false">FilterPk!C$33</f>
        <v>0</v>
      </c>
      <c r="F2787" s="98" t="n">
        <f aca="false">FilterPk!D$33</f>
        <v>0</v>
      </c>
      <c r="G2787" s="98" t="n">
        <f aca="false">FilterPk!E$33</f>
        <v>0</v>
      </c>
      <c r="H2787" s="98" t="n">
        <f aca="false">FilterPk!F$33</f>
        <v>148.212616</v>
      </c>
      <c r="I2787" s="98" t="n">
        <f aca="false">FilterPk!G$33</f>
        <v>152.45636</v>
      </c>
      <c r="J2787" s="98" t="n">
        <f aca="false">FilterPk!H$33</f>
        <v>146.860915</v>
      </c>
      <c r="K2787" s="98" t="n">
        <f aca="false">FilterPk!I$33</f>
        <v>301.509361</v>
      </c>
      <c r="L2787" s="98" t="n">
        <f aca="false">FilterPk!J$33</f>
        <v>144.921279</v>
      </c>
      <c r="M2787" s="98" t="n">
        <f aca="false">FilterPk!K$33</f>
        <v>149.116289</v>
      </c>
      <c r="N2787" s="98" t="n">
        <f aca="false">FilterPk!L$33</f>
        <v>1043.07682</v>
      </c>
      <c r="O2787" s="98" t="n">
        <f aca="false">FilterPk!M$33</f>
        <v>0</v>
      </c>
      <c r="P2787" s="98" t="n">
        <f aca="false">FilterPk!N$33</f>
        <v>0</v>
      </c>
      <c r="Q2787" s="99" t="n">
        <f aca="false">FilterPk!O$33</f>
        <v>1043.07682</v>
      </c>
    </row>
    <row r="2788" customFormat="false" ht="12.75" hidden="false" customHeight="false" outlineLevel="0" collapsed="false">
      <c r="A2788" s="88"/>
      <c r="B2788" s="96" t="str">
        <f aca="false">FilterPk!A$34</f>
        <v>Fletcher Sturm</v>
      </c>
      <c r="C2788" s="93" t="n">
        <f aca="false">C2787+1</f>
        <v>2787</v>
      </c>
      <c r="D2788" s="98" t="n">
        <f aca="false">FilterPk!B$34</f>
        <v>0</v>
      </c>
      <c r="E2788" s="98" t="n">
        <f aca="false">FilterPk!C$34</f>
        <v>0</v>
      </c>
      <c r="F2788" s="98" t="n">
        <f aca="false">FilterPk!D$34</f>
        <v>10.382539</v>
      </c>
      <c r="G2788" s="98" t="n">
        <f aca="false">FilterPk!E$34</f>
        <v>-372.732218</v>
      </c>
      <c r="H2788" s="98" t="n">
        <f aca="false">FilterPk!F$34</f>
        <v>-18.430041</v>
      </c>
      <c r="I2788" s="98" t="n">
        <f aca="false">FilterPk!G$34</f>
        <v>-7.519049</v>
      </c>
      <c r="J2788" s="98" t="n">
        <f aca="false">FilterPk!H$34</f>
        <v>7.209206</v>
      </c>
      <c r="K2788" s="98" t="n">
        <f aca="false">FilterPk!I$34</f>
        <v>16.283645</v>
      </c>
      <c r="L2788" s="98" t="n">
        <f aca="false">FilterPk!J$34</f>
        <v>-0.622678</v>
      </c>
      <c r="M2788" s="98" t="n">
        <f aca="false">FilterPk!K$34</f>
        <v>48.787102</v>
      </c>
      <c r="N2788" s="98" t="n">
        <f aca="false">FilterPk!L$34</f>
        <v>-316.641494</v>
      </c>
      <c r="O2788" s="98" t="n">
        <f aca="false">FilterPk!M$34</f>
        <v>137.057149</v>
      </c>
      <c r="P2788" s="98" t="n">
        <f aca="false">FilterPk!N$34</f>
        <v>0</v>
      </c>
      <c r="Q2788" s="99" t="n">
        <f aca="false">FilterPk!O$34</f>
        <v>-179.584345</v>
      </c>
    </row>
    <row r="2789" customFormat="false" ht="12.75" hidden="false" customHeight="false" outlineLevel="0" collapsed="false">
      <c r="A2789" s="88"/>
      <c r="B2789" s="96" t="str">
        <f aca="false">FilterPk!A$35</f>
        <v>Doug Gilbert-Smith</v>
      </c>
      <c r="C2789" s="93" t="n">
        <f aca="false">C2788+1</f>
        <v>2788</v>
      </c>
      <c r="D2789" s="98" t="n">
        <f aca="false">FilterPk!B$35</f>
        <v>0</v>
      </c>
      <c r="E2789" s="98" t="n">
        <f aca="false">FilterPk!C$35</f>
        <v>0</v>
      </c>
      <c r="F2789" s="98" t="n">
        <f aca="false">FilterPk!D$35</f>
        <v>-34.907</v>
      </c>
      <c r="G2789" s="98" t="n">
        <f aca="false">FilterPk!E$35</f>
        <v>38.473605</v>
      </c>
      <c r="H2789" s="98" t="n">
        <f aca="false">FilterPk!F$35</f>
        <v>-29.642523</v>
      </c>
      <c r="I2789" s="98" t="n">
        <f aca="false">FilterPk!G$35</f>
        <v>30.491272</v>
      </c>
      <c r="J2789" s="98" t="n">
        <f aca="false">FilterPk!H$35</f>
        <v>0</v>
      </c>
      <c r="K2789" s="98" t="n">
        <f aca="false">FilterPk!I$35</f>
        <v>90.452808</v>
      </c>
      <c r="L2789" s="98" t="n">
        <f aca="false">FilterPk!J$35</f>
        <v>0</v>
      </c>
      <c r="M2789" s="98" t="n">
        <f aca="false">FilterPk!K$35</f>
        <v>14.574853</v>
      </c>
      <c r="N2789" s="98" t="n">
        <f aca="false">FilterPk!L$35</f>
        <v>109.443015</v>
      </c>
      <c r="O2789" s="98" t="n">
        <f aca="false">FilterPk!M$35</f>
        <v>94.93307</v>
      </c>
      <c r="P2789" s="98" t="n">
        <f aca="false">FilterPk!N$35</f>
        <v>-157.516125</v>
      </c>
      <c r="Q2789" s="99" t="n">
        <f aca="false">FilterPk!O$35</f>
        <v>46.85996</v>
      </c>
    </row>
    <row r="2790" customFormat="false" ht="12.75" hidden="false" customHeight="false" outlineLevel="0" collapsed="false">
      <c r="A2790" s="88"/>
      <c r="B2790" s="96" t="str">
        <f aca="false">FilterPk!A$36</f>
        <v>Rogers Herndon</v>
      </c>
      <c r="C2790" s="93" t="n">
        <f aca="false">C2789+1</f>
        <v>2789</v>
      </c>
      <c r="D2790" s="98" t="n">
        <f aca="false">FilterPk!B$36</f>
        <v>0</v>
      </c>
      <c r="E2790" s="98" t="n">
        <f aca="false">FilterPk!C$36</f>
        <v>0</v>
      </c>
      <c r="F2790" s="98" t="n">
        <f aca="false">FilterPk!D$36</f>
        <v>-16.269581</v>
      </c>
      <c r="G2790" s="98" t="n">
        <f aca="false">FilterPk!E$36</f>
        <v>-36.150495</v>
      </c>
      <c r="H2790" s="98" t="n">
        <f aca="false">FilterPk!F$36</f>
        <v>-105.080472</v>
      </c>
      <c r="I2790" s="98" t="n">
        <f aca="false">FilterPk!G$36</f>
        <v>-21.496839</v>
      </c>
      <c r="J2790" s="98" t="n">
        <f aca="false">FilterPk!H$36</f>
        <v>76.011979</v>
      </c>
      <c r="K2790" s="98" t="n">
        <f aca="false">FilterPk!I$36</f>
        <v>315.376651</v>
      </c>
      <c r="L2790" s="98" t="n">
        <f aca="false">FilterPk!J$36</f>
        <v>0.622678</v>
      </c>
      <c r="M2790" s="98" t="n">
        <f aca="false">FilterPk!K$36</f>
        <v>131.855286</v>
      </c>
      <c r="N2790" s="98" t="n">
        <f aca="false">FilterPk!L$36</f>
        <v>344.869207</v>
      </c>
      <c r="O2790" s="98" t="n">
        <f aca="false">FilterPk!M$36</f>
        <v>500.495437</v>
      </c>
      <c r="P2790" s="98" t="n">
        <f aca="false">FilterPk!N$36</f>
        <v>0</v>
      </c>
      <c r="Q2790" s="99" t="n">
        <f aca="false">FilterPk!O$36</f>
        <v>845.364644</v>
      </c>
    </row>
    <row r="2791" customFormat="false" ht="12.75" hidden="false" customHeight="false" outlineLevel="0" collapsed="false">
      <c r="A2791" s="88"/>
      <c r="B2791" s="96" t="str">
        <f aca="false">FilterPk!A$37</f>
        <v>Dana Davis</v>
      </c>
      <c r="C2791" s="93" t="n">
        <f aca="false">C2790+1</f>
        <v>2790</v>
      </c>
      <c r="D2791" s="98" t="n">
        <f aca="false">FilterPk!B$37</f>
        <v>0</v>
      </c>
      <c r="E2791" s="98" t="n">
        <f aca="false">FilterPk!C$37</f>
        <v>0</v>
      </c>
      <c r="F2791" s="98" t="n">
        <f aca="false">FilterPk!D$37</f>
        <v>4.986714</v>
      </c>
      <c r="G2791" s="98" t="n">
        <f aca="false">FilterPk!E$37</f>
        <v>-10.425106</v>
      </c>
      <c r="H2791" s="98" t="n">
        <f aca="false">FilterPk!F$37</f>
        <v>34.582944</v>
      </c>
      <c r="I2791" s="98" t="n">
        <f aca="false">FilterPk!G$37</f>
        <v>31.966656</v>
      </c>
      <c r="J2791" s="98" t="n">
        <f aca="false">FilterPk!H$37</f>
        <v>34.267547</v>
      </c>
      <c r="K2791" s="98" t="n">
        <f aca="false">FilterPk!I$37</f>
        <v>70.027981</v>
      </c>
      <c r="L2791" s="98" t="n">
        <f aca="false">FilterPk!J$37</f>
        <v>33.814965</v>
      </c>
      <c r="M2791" s="98" t="n">
        <f aca="false">FilterPk!K$37</f>
        <v>44.191074</v>
      </c>
      <c r="N2791" s="98" t="n">
        <f aca="false">FilterPk!L$37</f>
        <v>243.412775</v>
      </c>
      <c r="O2791" s="98" t="n">
        <f aca="false">FilterPk!M$37</f>
        <v>27.55263</v>
      </c>
      <c r="P2791" s="98" t="n">
        <f aca="false">FilterPk!N$37</f>
        <v>0</v>
      </c>
      <c r="Q2791" s="99" t="n">
        <f aca="false">FilterPk!O$37</f>
        <v>270.965405</v>
      </c>
    </row>
    <row r="2792" customFormat="false" ht="12.75" hidden="false" customHeight="false" outlineLevel="0" collapsed="false">
      <c r="A2792" s="88"/>
      <c r="B2792" s="96" t="str">
        <f aca="false">FilterPk!A$38</f>
        <v>Tom May</v>
      </c>
      <c r="C2792" s="93" t="n">
        <f aca="false">C2791+1</f>
        <v>2791</v>
      </c>
      <c r="D2792" s="98" t="n">
        <f aca="false">FilterPk!B$38</f>
        <v>0</v>
      </c>
      <c r="E2792" s="98" t="n">
        <f aca="false">FilterPk!C$38</f>
        <v>0</v>
      </c>
      <c r="F2792" s="98" t="n">
        <f aca="false">FilterPk!D$38</f>
        <v>0</v>
      </c>
      <c r="G2792" s="98" t="n">
        <f aca="false">FilterPk!E$38</f>
        <v>0</v>
      </c>
      <c r="H2792" s="98" t="n">
        <f aca="false">FilterPk!F$38</f>
        <v>0</v>
      </c>
      <c r="I2792" s="98" t="n">
        <f aca="false">FilterPk!G$38</f>
        <v>0</v>
      </c>
      <c r="J2792" s="98" t="n">
        <f aca="false">FilterPk!H$38</f>
        <v>0</v>
      </c>
      <c r="K2792" s="98" t="n">
        <f aca="false">FilterPk!I$38</f>
        <v>0</v>
      </c>
      <c r="L2792" s="98" t="n">
        <f aca="false">FilterPk!J$38</f>
        <v>0</v>
      </c>
      <c r="M2792" s="98" t="n">
        <f aca="false">FilterPk!K$38</f>
        <v>0</v>
      </c>
      <c r="N2792" s="98" t="n">
        <f aca="false">FilterPk!L$38</f>
        <v>0</v>
      </c>
      <c r="O2792" s="98" t="n">
        <f aca="false">FilterPk!M$38</f>
        <v>0</v>
      </c>
      <c r="P2792" s="98" t="n">
        <f aca="false">FilterPk!N$38</f>
        <v>0</v>
      </c>
      <c r="Q2792" s="99" t="n">
        <f aca="false">FilterPk!O$38</f>
        <v>0</v>
      </c>
    </row>
    <row r="2793" customFormat="false" ht="12.75" hidden="false" customHeight="false" outlineLevel="0" collapsed="false">
      <c r="A2793" s="88"/>
      <c r="B2793" s="96" t="str">
        <f aca="false">FilterPk!A$39</f>
        <v>Clint Dean</v>
      </c>
      <c r="C2793" s="93" t="n">
        <f aca="false">C2792+1</f>
        <v>2792</v>
      </c>
      <c r="D2793" s="98" t="n">
        <f aca="false">FilterPk!B$39</f>
        <v>0</v>
      </c>
      <c r="E2793" s="98" t="n">
        <f aca="false">FilterPk!C$39</f>
        <v>0</v>
      </c>
      <c r="F2793" s="98" t="n">
        <f aca="false">FilterPk!D$39</f>
        <v>-27.9256</v>
      </c>
      <c r="G2793" s="98" t="n">
        <f aca="false">FilterPk!E$39</f>
        <v>0</v>
      </c>
      <c r="H2793" s="98" t="n">
        <f aca="false">FilterPk!F$39</f>
        <v>0</v>
      </c>
      <c r="I2793" s="98" t="n">
        <f aca="false">FilterPk!G$39</f>
        <v>0</v>
      </c>
      <c r="J2793" s="98" t="n">
        <f aca="false">FilterPk!H$39</f>
        <v>0</v>
      </c>
      <c r="K2793" s="98" t="n">
        <f aca="false">FilterPk!I$39</f>
        <v>0</v>
      </c>
      <c r="L2793" s="98" t="n">
        <f aca="false">FilterPk!J$39</f>
        <v>0</v>
      </c>
      <c r="M2793" s="98" t="n">
        <f aca="false">FilterPk!K$39</f>
        <v>0</v>
      </c>
      <c r="N2793" s="98" t="n">
        <f aca="false">FilterPk!L$39</f>
        <v>-27.9256</v>
      </c>
      <c r="O2793" s="98" t="n">
        <f aca="false">FilterPk!M$39</f>
        <v>0</v>
      </c>
      <c r="P2793" s="98" t="n">
        <f aca="false">FilterPk!N$39</f>
        <v>0</v>
      </c>
      <c r="Q2793" s="99" t="n">
        <f aca="false">FilterPk!O$39</f>
        <v>-27.9256</v>
      </c>
    </row>
    <row r="2794" customFormat="false" ht="12.75" hidden="false" customHeight="false" outlineLevel="0" collapsed="false">
      <c r="A2794" s="88"/>
      <c r="B2794" s="96" t="str">
        <f aca="false">FilterPk!A$40</f>
        <v>Rob Benson</v>
      </c>
      <c r="C2794" s="93" t="n">
        <f aca="false">C2793+1</f>
        <v>2793</v>
      </c>
      <c r="D2794" s="98" t="n">
        <f aca="false">FilterPk!B$40</f>
        <v>0</v>
      </c>
      <c r="E2794" s="98" t="n">
        <f aca="false">FilterPk!C$40</f>
        <v>0</v>
      </c>
      <c r="F2794" s="98" t="n">
        <f aca="false">FilterPk!D$40</f>
        <v>0</v>
      </c>
      <c r="G2794" s="98" t="n">
        <f aca="false">FilterPk!E$40</f>
        <v>-76.947211</v>
      </c>
      <c r="H2794" s="98" t="n">
        <f aca="false">FilterPk!F$40</f>
        <v>0</v>
      </c>
      <c r="I2794" s="98" t="n">
        <f aca="false">FilterPk!G$40</f>
        <v>0</v>
      </c>
      <c r="J2794" s="98" t="n">
        <f aca="false">FilterPk!H$40</f>
        <v>0</v>
      </c>
      <c r="K2794" s="98" t="n">
        <f aca="false">FilterPk!I$40</f>
        <v>0</v>
      </c>
      <c r="L2794" s="98" t="n">
        <f aca="false">FilterPk!J$40</f>
        <v>0</v>
      </c>
      <c r="M2794" s="98" t="n">
        <f aca="false">FilterPk!K$40</f>
        <v>0</v>
      </c>
      <c r="N2794" s="98" t="n">
        <f aca="false">FilterPk!L$40</f>
        <v>-76.947211</v>
      </c>
      <c r="O2794" s="98" t="n">
        <f aca="false">FilterPk!M$40</f>
        <v>0</v>
      </c>
      <c r="P2794" s="98" t="n">
        <f aca="false">FilterPk!N$40</f>
        <v>0</v>
      </c>
      <c r="Q2794" s="99" t="n">
        <f aca="false">FilterPk!O$40</f>
        <v>-76.947211</v>
      </c>
    </row>
    <row r="2795" customFormat="false" ht="12.75" hidden="false" customHeight="false" outlineLevel="0" collapsed="false">
      <c r="A2795" s="88"/>
      <c r="B2795" s="96" t="str">
        <f aca="false">FilterPk!A$41</f>
        <v>Matt Lorenz</v>
      </c>
      <c r="C2795" s="93" t="n">
        <f aca="false">C2794+1</f>
        <v>2794</v>
      </c>
      <c r="D2795" s="98" t="n">
        <f aca="false">FilterPk!B$41</f>
        <v>0</v>
      </c>
      <c r="E2795" s="98" t="n">
        <f aca="false">FilterPk!C$41</f>
        <v>0</v>
      </c>
      <c r="F2795" s="98" t="n">
        <f aca="false">FilterPk!D$41</f>
        <v>0</v>
      </c>
      <c r="G2795" s="98" t="n">
        <f aca="false">FilterPk!E$41</f>
        <v>0</v>
      </c>
      <c r="H2795" s="98" t="n">
        <f aca="false">FilterPk!F$41</f>
        <v>0</v>
      </c>
      <c r="I2795" s="98" t="n">
        <f aca="false">FilterPk!G$41</f>
        <v>0</v>
      </c>
      <c r="J2795" s="98" t="n">
        <f aca="false">FilterPk!H$41</f>
        <v>0</v>
      </c>
      <c r="K2795" s="98" t="n">
        <f aca="false">FilterPk!I$41</f>
        <v>0</v>
      </c>
      <c r="L2795" s="98" t="n">
        <f aca="false">FilterPk!J$41</f>
        <v>0</v>
      </c>
      <c r="M2795" s="98" t="n">
        <f aca="false">FilterPk!K$41</f>
        <v>0</v>
      </c>
      <c r="N2795" s="98" t="n">
        <f aca="false">FilterPk!L$41</f>
        <v>0</v>
      </c>
      <c r="O2795" s="98" t="n">
        <f aca="false">FilterPk!M$41</f>
        <v>0</v>
      </c>
      <c r="P2795" s="98" t="n">
        <f aca="false">FilterPk!N$41</f>
        <v>0</v>
      </c>
      <c r="Q2795" s="99" t="n">
        <f aca="false">FilterPk!O$41</f>
        <v>0</v>
      </c>
    </row>
    <row r="2796" customFormat="false" ht="12.75" hidden="false" customHeight="false" outlineLevel="0" collapsed="false">
      <c r="A2796" s="88"/>
      <c r="B2796" s="96" t="str">
        <f aca="false">FilterPk!A$42</f>
        <v>John Forney</v>
      </c>
      <c r="C2796" s="93" t="n">
        <f aca="false">C2795+1</f>
        <v>2795</v>
      </c>
      <c r="D2796" s="98" t="n">
        <f aca="false">FilterPk!B$42</f>
        <v>0</v>
      </c>
      <c r="E2796" s="98" t="n">
        <f aca="false">FilterPk!C$42</f>
        <v>0</v>
      </c>
      <c r="F2796" s="98" t="n">
        <f aca="false">FilterPk!D$42</f>
        <v>0</v>
      </c>
      <c r="G2796" s="98" t="n">
        <f aca="false">FilterPk!E$42</f>
        <v>0</v>
      </c>
      <c r="H2796" s="98" t="n">
        <f aca="false">FilterPk!F$42</f>
        <v>0</v>
      </c>
      <c r="I2796" s="98" t="n">
        <f aca="false">FilterPk!G$42</f>
        <v>0</v>
      </c>
      <c r="J2796" s="98" t="n">
        <f aca="false">FilterPk!H$42</f>
        <v>0</v>
      </c>
      <c r="K2796" s="98" t="n">
        <f aca="false">FilterPk!I$42</f>
        <v>0</v>
      </c>
      <c r="L2796" s="98" t="n">
        <f aca="false">FilterPk!J$42</f>
        <v>0</v>
      </c>
      <c r="M2796" s="98" t="n">
        <f aca="false">FilterPk!K$42</f>
        <v>0</v>
      </c>
      <c r="N2796" s="98" t="n">
        <f aca="false">FilterPk!L$42</f>
        <v>0</v>
      </c>
      <c r="O2796" s="98" t="n">
        <f aca="false">FilterPk!M$42</f>
        <v>0</v>
      </c>
      <c r="P2796" s="98" t="n">
        <f aca="false">FilterPk!N$42</f>
        <v>0</v>
      </c>
      <c r="Q2796" s="99" t="n">
        <f aca="false">FilterPk!O$42</f>
        <v>0</v>
      </c>
    </row>
    <row r="2797" customFormat="false" ht="12.75" hidden="false" customHeight="false" outlineLevel="0" collapsed="false">
      <c r="A2797" s="88"/>
      <c r="B2797" s="96" t="str">
        <f aca="false">FilterPk!A$43</f>
        <v>Mike Carson</v>
      </c>
      <c r="C2797" s="93" t="n">
        <f aca="false">C2796+1</f>
        <v>2796</v>
      </c>
      <c r="D2797" s="98" t="n">
        <f aca="false">FilterPk!B$43</f>
        <v>0</v>
      </c>
      <c r="E2797" s="98" t="n">
        <f aca="false">FilterPk!C$43</f>
        <v>0</v>
      </c>
      <c r="F2797" s="98" t="n">
        <f aca="false">FilterPk!D$43</f>
        <v>0</v>
      </c>
      <c r="G2797" s="98" t="n">
        <f aca="false">FilterPk!E$43</f>
        <v>0</v>
      </c>
      <c r="H2797" s="98" t="n">
        <f aca="false">FilterPk!F$43</f>
        <v>0</v>
      </c>
      <c r="I2797" s="98" t="n">
        <f aca="false">FilterPk!G$43</f>
        <v>0</v>
      </c>
      <c r="J2797" s="98" t="n">
        <f aca="false">FilterPk!H$43</f>
        <v>0</v>
      </c>
      <c r="K2797" s="98" t="n">
        <f aca="false">FilterPk!I$43</f>
        <v>0</v>
      </c>
      <c r="L2797" s="98" t="n">
        <f aca="false">FilterPk!J$43</f>
        <v>0</v>
      </c>
      <c r="M2797" s="98" t="n">
        <f aca="false">FilterPk!K$43</f>
        <v>0</v>
      </c>
      <c r="N2797" s="98" t="n">
        <f aca="false">FilterPk!L$43</f>
        <v>0</v>
      </c>
      <c r="O2797" s="98" t="n">
        <f aca="false">FilterPk!M$43</f>
        <v>0</v>
      </c>
      <c r="P2797" s="98" t="n">
        <f aca="false">FilterPk!N$43</f>
        <v>0</v>
      </c>
      <c r="Q2797" s="99" t="n">
        <f aca="false">FilterPk!O$43</f>
        <v>0</v>
      </c>
    </row>
    <row r="2798" customFormat="false" ht="12.75" hidden="false" customHeight="false" outlineLevel="0" collapsed="false">
      <c r="A2798" s="88"/>
      <c r="B2798" s="96" t="str">
        <f aca="false">FilterPk!A$44</f>
        <v>Chris Dorland</v>
      </c>
      <c r="C2798" s="93" t="n">
        <f aca="false">C2797+1</f>
        <v>2797</v>
      </c>
      <c r="D2798" s="98" t="n">
        <f aca="false">FilterPk!B$44</f>
        <v>0</v>
      </c>
      <c r="E2798" s="98" t="n">
        <f aca="false">FilterPk!C$44</f>
        <v>0</v>
      </c>
      <c r="F2798" s="98" t="n">
        <f aca="false">FilterPk!D$44</f>
        <v>0</v>
      </c>
      <c r="G2798" s="98" t="n">
        <f aca="false">FilterPk!E$44</f>
        <v>0</v>
      </c>
      <c r="H2798" s="98" t="n">
        <f aca="false">FilterPk!F$44</f>
        <v>0</v>
      </c>
      <c r="I2798" s="98" t="n">
        <f aca="false">FilterPk!G$44</f>
        <v>0</v>
      </c>
      <c r="J2798" s="98" t="n">
        <f aca="false">FilterPk!H$44</f>
        <v>0</v>
      </c>
      <c r="K2798" s="98" t="n">
        <f aca="false">FilterPk!I$44</f>
        <v>0</v>
      </c>
      <c r="L2798" s="98" t="n">
        <f aca="false">FilterPk!J$44</f>
        <v>0</v>
      </c>
      <c r="M2798" s="98" t="n">
        <f aca="false">FilterPk!K$44</f>
        <v>0</v>
      </c>
      <c r="N2798" s="98" t="n">
        <f aca="false">FilterPk!L$44</f>
        <v>0</v>
      </c>
      <c r="O2798" s="98" t="n">
        <f aca="false">FilterPk!M$44</f>
        <v>0</v>
      </c>
      <c r="P2798" s="98" t="n">
        <f aca="false">FilterPk!N$44</f>
        <v>0</v>
      </c>
      <c r="Q2798" s="99" t="n">
        <f aca="false">FilterPk!O$44</f>
        <v>0</v>
      </c>
    </row>
    <row r="2799" customFormat="false" ht="12.75" hidden="false" customHeight="false" outlineLevel="0" collapsed="false">
      <c r="A2799" s="88"/>
      <c r="B2799" s="96" t="str">
        <f aca="false">FilterPk!A$45</f>
        <v>Jeff King</v>
      </c>
      <c r="C2799" s="93" t="n">
        <f aca="false">C2798+1</f>
        <v>2798</v>
      </c>
      <c r="D2799" s="98" t="n">
        <f aca="false">FilterPk!B$45</f>
        <v>0</v>
      </c>
      <c r="E2799" s="98" t="n">
        <f aca="false">FilterPk!C$45</f>
        <v>0</v>
      </c>
      <c r="F2799" s="98" t="n">
        <f aca="false">FilterPk!D$45</f>
        <v>0</v>
      </c>
      <c r="G2799" s="98" t="n">
        <f aca="false">FilterPk!E$45</f>
        <v>0</v>
      </c>
      <c r="H2799" s="98" t="n">
        <f aca="false">FilterPk!F$45</f>
        <v>0</v>
      </c>
      <c r="I2799" s="98" t="n">
        <f aca="false">FilterPk!G$45</f>
        <v>0</v>
      </c>
      <c r="J2799" s="98" t="n">
        <f aca="false">FilterPk!H$45</f>
        <v>0</v>
      </c>
      <c r="K2799" s="98" t="n">
        <f aca="false">FilterPk!I$45</f>
        <v>0</v>
      </c>
      <c r="L2799" s="98" t="n">
        <f aca="false">FilterPk!J$45</f>
        <v>0</v>
      </c>
      <c r="M2799" s="98" t="n">
        <f aca="false">FilterPk!K$45</f>
        <v>0</v>
      </c>
      <c r="N2799" s="98" t="n">
        <f aca="false">FilterPk!L$45</f>
        <v>0</v>
      </c>
      <c r="O2799" s="98" t="n">
        <f aca="false">FilterPk!M$45</f>
        <v>0</v>
      </c>
      <c r="P2799" s="98" t="n">
        <f aca="false">FilterPk!N$45</f>
        <v>0</v>
      </c>
      <c r="Q2799" s="99" t="n">
        <f aca="false">FilterPk!O$45</f>
        <v>0</v>
      </c>
    </row>
    <row r="2800" customFormat="false" ht="12.75" hidden="false" customHeight="false" outlineLevel="0" collapsed="false">
      <c r="A2800" s="88"/>
      <c r="B2800" s="96" t="n">
        <f aca="false">FilterPk!A$46</f>
        <v>0</v>
      </c>
      <c r="C2800" s="93" t="n">
        <f aca="false">C2799+1</f>
        <v>2799</v>
      </c>
      <c r="D2800" s="98" t="n">
        <f aca="false">FilterPk!B$46</f>
        <v>0</v>
      </c>
      <c r="E2800" s="98" t="n">
        <f aca="false">FilterPk!C$46</f>
        <v>0</v>
      </c>
      <c r="F2800" s="98" t="n">
        <f aca="false">FilterPk!D$46</f>
        <v>0</v>
      </c>
      <c r="G2800" s="98" t="n">
        <f aca="false">FilterPk!E$46</f>
        <v>0</v>
      </c>
      <c r="H2800" s="98" t="n">
        <f aca="false">FilterPk!F$46</f>
        <v>0</v>
      </c>
      <c r="I2800" s="98" t="n">
        <f aca="false">FilterPk!G$46</f>
        <v>0</v>
      </c>
      <c r="J2800" s="98" t="n">
        <f aca="false">FilterPk!H$46</f>
        <v>0</v>
      </c>
      <c r="K2800" s="98" t="n">
        <f aca="false">FilterPk!I$46</f>
        <v>0</v>
      </c>
      <c r="L2800" s="98" t="n">
        <f aca="false">FilterPk!J$46</f>
        <v>0</v>
      </c>
      <c r="M2800" s="98" t="n">
        <f aca="false">FilterPk!K$46</f>
        <v>0</v>
      </c>
      <c r="N2800" s="98" t="n">
        <f aca="false">FilterPk!L$46</f>
        <v>0</v>
      </c>
      <c r="O2800" s="98" t="n">
        <f aca="false">FilterPk!M$46</f>
        <v>0</v>
      </c>
      <c r="P2800" s="98" t="n">
        <f aca="false">FilterPk!N$46</f>
        <v>0</v>
      </c>
      <c r="Q2800" s="99" t="n">
        <f aca="false">FilterPk!O$46</f>
        <v>0</v>
      </c>
    </row>
    <row r="2801" customFormat="false" ht="12.75" hidden="false" customHeight="false" outlineLevel="0" collapsed="false">
      <c r="A2801" s="88"/>
      <c r="B2801" s="100" t="n">
        <f aca="false">FilterPk!A$47</f>
        <v>0</v>
      </c>
      <c r="C2801" s="101" t="n">
        <f aca="false">C2800+1</f>
        <v>2800</v>
      </c>
      <c r="D2801" s="102" t="n">
        <f aca="false">FilterPk!B$47</f>
        <v>0</v>
      </c>
      <c r="E2801" s="102" t="n">
        <f aca="false">FilterPk!C$47</f>
        <v>0</v>
      </c>
      <c r="F2801" s="102" t="n">
        <f aca="false">FilterPk!D$47</f>
        <v>0</v>
      </c>
      <c r="G2801" s="102" t="n">
        <f aca="false">FilterPk!E$47</f>
        <v>0</v>
      </c>
      <c r="H2801" s="102" t="n">
        <f aca="false">FilterPk!F$47</f>
        <v>0</v>
      </c>
      <c r="I2801" s="102" t="n">
        <f aca="false">FilterPk!G$47</f>
        <v>0</v>
      </c>
      <c r="J2801" s="102" t="n">
        <f aca="false">FilterPk!H$47</f>
        <v>0</v>
      </c>
      <c r="K2801" s="102" t="n">
        <f aca="false">FilterPk!I$47</f>
        <v>0</v>
      </c>
      <c r="L2801" s="102" t="n">
        <f aca="false">FilterPk!J$47</f>
        <v>0</v>
      </c>
      <c r="M2801" s="102" t="n">
        <f aca="false">FilterPk!K$47</f>
        <v>0</v>
      </c>
      <c r="N2801" s="102" t="n">
        <f aca="false">FilterPk!L$47</f>
        <v>0</v>
      </c>
      <c r="O2801" s="102" t="n">
        <f aca="false">FilterPk!M$47</f>
        <v>0</v>
      </c>
      <c r="P2801" s="102" t="n">
        <f aca="false">FilterPk!N$47</f>
        <v>0</v>
      </c>
      <c r="Q2801" s="103" t="n">
        <f aca="false">FilterPk!O$47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S2801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1" sqref="M6 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41"/>
    <col collapsed="false" customWidth="true" hidden="false" outlineLevel="0" max="2" min="2" style="0" width="19.28"/>
    <col collapsed="false" customWidth="true" hidden="false" outlineLevel="0" max="3" min="3" style="0" width="10.56"/>
    <col collapsed="false" customWidth="true" hidden="false" outlineLevel="0" max="4" min="4" style="0" width="12.56"/>
    <col collapsed="false" customWidth="true" hidden="false" outlineLevel="0" max="5" min="5" style="0" width="10.56"/>
    <col collapsed="false" customWidth="true" hidden="false" outlineLevel="0" max="6" min="6" style="0" width="11.56"/>
    <col collapsed="false" customWidth="true" hidden="false" outlineLevel="0" max="9" min="7" style="0" width="10.99"/>
    <col collapsed="false" customWidth="true" hidden="false" outlineLevel="0" max="10" min="10" style="0" width="10.56"/>
    <col collapsed="false" customWidth="true" hidden="false" outlineLevel="0" max="13" min="11" style="0" width="10.99"/>
    <col collapsed="false" customWidth="true" hidden="false" outlineLevel="0" max="14" min="14" style="0" width="11.99"/>
    <col collapsed="false" customWidth="true" hidden="false" outlineLevel="0" max="15" min="15" style="0" width="10.99"/>
    <col collapsed="false" customWidth="true" hidden="false" outlineLevel="0" max="16" min="16" style="0" width="11.56"/>
    <col collapsed="false" customWidth="true" hidden="false" outlineLevel="0" max="17" min="17" style="0" width="11.99"/>
  </cols>
  <sheetData>
    <row r="1" customFormat="false" ht="12.75" hidden="false" customHeight="false" outlineLevel="0" collapsed="false">
      <c r="A1" s="0" t="s">
        <v>23805</v>
      </c>
      <c r="C1" s="0" t="s">
        <v>23807</v>
      </c>
    </row>
    <row r="2" customFormat="false" ht="12.75" hidden="false" customHeight="false" outlineLevel="0" collapsed="false">
      <c r="A2" s="0" t="n">
        <v>1</v>
      </c>
      <c r="B2" s="57" t="n">
        <f aca="false">FilterOPk!D$1</f>
        <v>36907</v>
      </c>
      <c r="C2" s="58" t="n">
        <v>1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83"/>
      <c r="CD2" s="0" t="n">
        <v>36902</v>
      </c>
      <c r="CE2" s="0" t="n">
        <v>81</v>
      </c>
    </row>
    <row r="3" customFormat="false" ht="12.75" hidden="false" customHeight="false" outlineLevel="0" collapsed="false">
      <c r="B3" s="61"/>
      <c r="C3" s="13" t="n">
        <f aca="false">C2+1</f>
        <v>2</v>
      </c>
      <c r="D3" s="13"/>
      <c r="E3" s="21" t="s">
        <v>5</v>
      </c>
      <c r="F3" s="21" t="s">
        <v>6</v>
      </c>
      <c r="G3" s="21" t="s">
        <v>7</v>
      </c>
      <c r="H3" s="21" t="s">
        <v>8</v>
      </c>
      <c r="I3" s="21" t="s">
        <v>9</v>
      </c>
      <c r="J3" s="21" t="s">
        <v>10</v>
      </c>
      <c r="K3" s="21" t="s">
        <v>11</v>
      </c>
      <c r="L3" s="21" t="s">
        <v>12</v>
      </c>
      <c r="M3" s="21" t="s">
        <v>13</v>
      </c>
      <c r="N3" s="21" t="s">
        <v>14</v>
      </c>
      <c r="O3" s="21" t="n">
        <v>2002</v>
      </c>
      <c r="P3" s="21" t="s">
        <v>15</v>
      </c>
      <c r="Q3" s="84" t="s">
        <v>16</v>
      </c>
      <c r="CE3" s="0" t="n">
        <v>82</v>
      </c>
      <c r="CG3" s="0" t="s">
        <v>5</v>
      </c>
      <c r="CH3" s="0" t="s">
        <v>6</v>
      </c>
      <c r="CI3" s="0" t="s">
        <v>7</v>
      </c>
      <c r="CJ3" s="0" t="s">
        <v>8</v>
      </c>
      <c r="CK3" s="0" t="s">
        <v>9</v>
      </c>
      <c r="CL3" s="0" t="s">
        <v>10</v>
      </c>
      <c r="CM3" s="0" t="s">
        <v>11</v>
      </c>
      <c r="CN3" s="0" t="s">
        <v>12</v>
      </c>
      <c r="CO3" s="0" t="s">
        <v>13</v>
      </c>
      <c r="CP3" s="0" t="s">
        <v>14</v>
      </c>
      <c r="CQ3" s="0" t="n">
        <v>2002</v>
      </c>
      <c r="CR3" s="0" t="s">
        <v>15</v>
      </c>
      <c r="CS3" s="0" t="s">
        <v>16</v>
      </c>
    </row>
    <row r="4" customFormat="false" ht="12.75" hidden="false" customHeight="false" outlineLevel="0" collapsed="false">
      <c r="B4" s="85" t="str">
        <f aca="false">FilterOPk!A$9</f>
        <v>Power positions</v>
      </c>
      <c r="C4" s="13" t="n">
        <f aca="false">C3+1</f>
        <v>3</v>
      </c>
      <c r="D4" s="13" t="s">
        <v>4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86"/>
      <c r="CD4" s="0" t="s">
        <v>107</v>
      </c>
      <c r="CE4" s="0" t="n">
        <v>83</v>
      </c>
      <c r="CF4" s="0" t="s">
        <v>4</v>
      </c>
    </row>
    <row r="5" customFormat="false" ht="12.75" hidden="false" customHeight="false" outlineLevel="0" collapsed="false">
      <c r="B5" s="85" t="str">
        <f aca="false">FilterOPk!A$10</f>
        <v>East Position</v>
      </c>
      <c r="C5" s="13" t="n">
        <f aca="false">C4+1</f>
        <v>4</v>
      </c>
      <c r="D5" s="50" t="n">
        <f aca="false">FilterOPk!B$10</f>
        <v>34784396.7946123</v>
      </c>
      <c r="E5" s="50" t="n">
        <f aca="false">FilterOPk!C$10</f>
        <v>139428.68</v>
      </c>
      <c r="F5" s="50" t="n">
        <f aca="false">FilterOPk!D$10</f>
        <v>244540.42</v>
      </c>
      <c r="G5" s="50" t="n">
        <f aca="false">FilterOPk!E$10</f>
        <v>352018.99</v>
      </c>
      <c r="H5" s="50" t="n">
        <f aca="false">FilterOPk!F$10</f>
        <v>454047.41</v>
      </c>
      <c r="I5" s="50" t="n">
        <f aca="false">FilterOPk!G$10</f>
        <v>460700.87</v>
      </c>
      <c r="J5" s="50" t="n">
        <f aca="false">FilterOPk!H$10</f>
        <v>371715.26</v>
      </c>
      <c r="K5" s="50" t="n">
        <f aca="false">FilterOPk!I$10</f>
        <v>743238.67</v>
      </c>
      <c r="L5" s="50" t="n">
        <f aca="false">FilterOPk!J$10</f>
        <v>433572.73</v>
      </c>
      <c r="M5" s="50" t="n">
        <f aca="false">FilterOPk!K$10</f>
        <v>1264075.99</v>
      </c>
      <c r="N5" s="50" t="n">
        <f aca="false">FilterOPk!L$10</f>
        <v>4463339.02</v>
      </c>
      <c r="O5" s="50" t="n">
        <f aca="false">FilterOPk!M$10</f>
        <v>-232298.41</v>
      </c>
      <c r="P5" s="50" t="n">
        <f aca="false">FilterOPk!N$10</f>
        <v>1174384.84</v>
      </c>
      <c r="Q5" s="51" t="n">
        <f aca="false">FilterOPk!O$10</f>
        <v>5405425.45</v>
      </c>
      <c r="CD5" s="0" t="s">
        <v>19</v>
      </c>
      <c r="CE5" s="0" t="n">
        <v>84</v>
      </c>
      <c r="CF5" s="0" t="n">
        <v>-23847615.3366568</v>
      </c>
      <c r="CG5" s="0" t="n">
        <v>219555.71</v>
      </c>
      <c r="CH5" s="0" t="n">
        <v>260450.5</v>
      </c>
      <c r="CI5" s="0" t="n">
        <v>457220.11</v>
      </c>
      <c r="CJ5" s="0" t="n">
        <v>449507.81</v>
      </c>
      <c r="CK5" s="0" t="n">
        <v>494166.36</v>
      </c>
      <c r="CL5" s="0" t="n">
        <v>406078.81</v>
      </c>
      <c r="CM5" s="0" t="n">
        <v>813035.06</v>
      </c>
      <c r="CN5" s="0" t="n">
        <v>467029.55</v>
      </c>
      <c r="CO5" s="0" t="n">
        <v>1378837.75</v>
      </c>
      <c r="CP5" s="0" t="n">
        <v>4945881.66</v>
      </c>
      <c r="CQ5" s="0" t="n">
        <v>-113303.89</v>
      </c>
      <c r="CR5" s="0" t="n">
        <v>31944.4600000009</v>
      </c>
      <c r="CS5" s="0" t="n">
        <v>4864522.23</v>
      </c>
    </row>
    <row r="6" customFormat="false" ht="12.75" hidden="false" customHeight="false" outlineLevel="0" collapsed="false">
      <c r="B6" s="85" t="str">
        <f aca="false">FilterOPk!A$11</f>
        <v>East Power Mgmt</v>
      </c>
      <c r="C6" s="13" t="n">
        <f aca="false">C5+1</f>
        <v>5</v>
      </c>
      <c r="D6" s="50" t="n">
        <f aca="false">FilterOPk!B$11</f>
        <v>7547347.04451418</v>
      </c>
      <c r="E6" s="50" t="n">
        <f aca="false">FilterOPk!C$11</f>
        <v>0</v>
      </c>
      <c r="F6" s="50" t="n">
        <f aca="false">FilterOPk!D$11</f>
        <v>0</v>
      </c>
      <c r="G6" s="50" t="n">
        <f aca="false">FilterOPk!E$11</f>
        <v>0</v>
      </c>
      <c r="H6" s="50" t="n">
        <f aca="false">FilterOPk!F$11</f>
        <v>0</v>
      </c>
      <c r="I6" s="50" t="n">
        <f aca="false">FilterOPk!G$11</f>
        <v>0</v>
      </c>
      <c r="J6" s="50" t="n">
        <f aca="false">FilterOPk!H$11</f>
        <v>0</v>
      </c>
      <c r="K6" s="50" t="n">
        <f aca="false">FilterOPk!I$11</f>
        <v>0</v>
      </c>
      <c r="L6" s="50" t="n">
        <f aca="false">FilterOPk!J$11</f>
        <v>0</v>
      </c>
      <c r="M6" s="50" t="n">
        <f aca="false">FilterOPk!K$11</f>
        <v>0</v>
      </c>
      <c r="N6" s="50" t="n">
        <f aca="false">FilterOPk!L$11</f>
        <v>0</v>
      </c>
      <c r="O6" s="50" t="n">
        <f aca="false">FilterOPk!M$11</f>
        <v>0</v>
      </c>
      <c r="P6" s="50" t="n">
        <f aca="false">FilterOPk!N$11</f>
        <v>0</v>
      </c>
      <c r="Q6" s="51" t="n">
        <f aca="false">FilterOPk!O$11</f>
        <v>0</v>
      </c>
      <c r="CD6" s="0" t="s">
        <v>20</v>
      </c>
      <c r="CE6" s="0" t="n">
        <v>85</v>
      </c>
      <c r="CF6" s="0" t="n">
        <v>-6549046.76017412</v>
      </c>
      <c r="CG6" s="0" t="n">
        <v>0</v>
      </c>
      <c r="CH6" s="0" t="n">
        <v>0</v>
      </c>
      <c r="CI6" s="0" t="n">
        <v>0</v>
      </c>
      <c r="CJ6" s="0" t="n">
        <v>0</v>
      </c>
      <c r="CK6" s="0" t="n">
        <v>0</v>
      </c>
      <c r="CL6" s="0" t="n">
        <v>0</v>
      </c>
      <c r="CM6" s="0" t="n">
        <v>0</v>
      </c>
      <c r="CN6" s="0" t="n">
        <v>0</v>
      </c>
      <c r="CO6" s="0" t="n">
        <v>0</v>
      </c>
      <c r="CP6" s="0" t="n">
        <v>0</v>
      </c>
      <c r="CQ6" s="0" t="n">
        <v>0</v>
      </c>
      <c r="CR6" s="0" t="n">
        <v>0</v>
      </c>
      <c r="CS6" s="0" t="n">
        <v>0</v>
      </c>
    </row>
    <row r="7" customFormat="false" ht="12.75" hidden="false" customHeight="false" outlineLevel="0" collapsed="false">
      <c r="B7" s="85" t="str">
        <f aca="false">FilterOPk!A$12</f>
        <v>Long Term Options</v>
      </c>
      <c r="C7" s="13" t="n">
        <f aca="false">C6+1</f>
        <v>6</v>
      </c>
      <c r="D7" s="50" t="n">
        <f aca="false">FilterOPk!B$12</f>
        <v>0</v>
      </c>
      <c r="E7" s="50" t="n">
        <f aca="false">FilterOPk!C$12</f>
        <v>0</v>
      </c>
      <c r="F7" s="50" t="n">
        <f aca="false">FilterOPk!D$12</f>
        <v>0</v>
      </c>
      <c r="G7" s="50" t="n">
        <f aca="false">FilterOPk!E$12</f>
        <v>0</v>
      </c>
      <c r="H7" s="50" t="n">
        <f aca="false">FilterOPk!F$12</f>
        <v>0</v>
      </c>
      <c r="I7" s="50" t="n">
        <f aca="false">FilterOPk!G$12</f>
        <v>0</v>
      </c>
      <c r="J7" s="50" t="n">
        <f aca="false">FilterOPk!H$12</f>
        <v>0</v>
      </c>
      <c r="K7" s="50" t="n">
        <f aca="false">FilterOPk!I$12</f>
        <v>0</v>
      </c>
      <c r="L7" s="50" t="n">
        <f aca="false">FilterOPk!J$12</f>
        <v>0</v>
      </c>
      <c r="M7" s="50" t="n">
        <f aca="false">FilterOPk!K$12</f>
        <v>0</v>
      </c>
      <c r="N7" s="50" t="n">
        <f aca="false">FilterOPk!L$12</f>
        <v>0</v>
      </c>
      <c r="O7" s="50" t="n">
        <f aca="false">FilterOPk!M$12</f>
        <v>0</v>
      </c>
      <c r="P7" s="50" t="n">
        <f aca="false">FilterOPk!N$12</f>
        <v>0</v>
      </c>
      <c r="Q7" s="51" t="n">
        <f aca="false">FilterOPk!O$12</f>
        <v>0</v>
      </c>
      <c r="CD7" s="0" t="s">
        <v>108</v>
      </c>
      <c r="CE7" s="0" t="n">
        <v>86</v>
      </c>
      <c r="CF7" s="0" t="n">
        <v>0</v>
      </c>
      <c r="CG7" s="0" t="n">
        <v>0</v>
      </c>
      <c r="CH7" s="0" t="n">
        <v>0</v>
      </c>
      <c r="CI7" s="0" t="n">
        <v>0</v>
      </c>
      <c r="CJ7" s="0" t="n">
        <v>0</v>
      </c>
      <c r="CK7" s="0" t="n">
        <v>0</v>
      </c>
      <c r="CL7" s="0" t="n">
        <v>0</v>
      </c>
      <c r="CM7" s="0" t="n">
        <v>0</v>
      </c>
      <c r="CN7" s="0" t="n">
        <v>0</v>
      </c>
      <c r="CO7" s="0" t="n">
        <v>0</v>
      </c>
      <c r="CP7" s="0" t="n">
        <v>0</v>
      </c>
      <c r="CQ7" s="0" t="n">
        <v>0</v>
      </c>
      <c r="CR7" s="0" t="n">
        <v>0</v>
      </c>
      <c r="CS7" s="0" t="n">
        <v>0</v>
      </c>
    </row>
    <row r="8" customFormat="false" ht="12.75" hidden="false" customHeight="false" outlineLevel="0" collapsed="false">
      <c r="B8" s="85" t="str">
        <f aca="false">FilterOPk!A$13</f>
        <v>LT-MIDWEST</v>
      </c>
      <c r="C8" s="13" t="n">
        <f aca="false">C7+1</f>
        <v>7</v>
      </c>
      <c r="D8" s="50" t="n">
        <f aca="false">FilterOPk!B$13</f>
        <v>7151089.47366245</v>
      </c>
      <c r="E8" s="50" t="n">
        <f aca="false">FilterOPk!C$13</f>
        <v>36317.39</v>
      </c>
      <c r="F8" s="50" t="n">
        <f aca="false">FilterOPk!D$13</f>
        <v>95142.77</v>
      </c>
      <c r="G8" s="50" t="n">
        <f aca="false">FilterOPk!E$13</f>
        <v>106523.31</v>
      </c>
      <c r="H8" s="50" t="n">
        <f aca="false">FilterOPk!F$13</f>
        <v>103615.07</v>
      </c>
      <c r="I8" s="50" t="n">
        <f aca="false">FilterOPk!G$13</f>
        <v>106049.09</v>
      </c>
      <c r="J8" s="50" t="n">
        <f aca="false">FilterOPk!H$13</f>
        <v>78310</v>
      </c>
      <c r="K8" s="50" t="n">
        <f aca="false">FilterOPk!I$13</f>
        <v>160210.16</v>
      </c>
      <c r="L8" s="50" t="n">
        <f aca="false">FilterOPk!J$13</f>
        <v>108136.49</v>
      </c>
      <c r="M8" s="50" t="n">
        <f aca="false">FilterOPk!K$13</f>
        <v>312653.19</v>
      </c>
      <c r="N8" s="50" t="n">
        <f aca="false">FilterOPk!L$13</f>
        <v>1106957.47</v>
      </c>
      <c r="O8" s="50" t="n">
        <f aca="false">FilterOPk!M$13</f>
        <v>-124610.37</v>
      </c>
      <c r="P8" s="50" t="n">
        <f aca="false">FilterOPk!N$13</f>
        <v>893459.31</v>
      </c>
      <c r="Q8" s="51" t="n">
        <f aca="false">FilterOPk!O$13</f>
        <v>1875806.41</v>
      </c>
      <c r="CD8" s="0" t="s">
        <v>25</v>
      </c>
      <c r="CE8" s="0" t="n">
        <v>87</v>
      </c>
      <c r="CF8" s="0" t="n">
        <v>-7100618.53224385</v>
      </c>
      <c r="CG8" s="0" t="n">
        <v>50883.79</v>
      </c>
      <c r="CH8" s="0" t="n">
        <v>94435.87</v>
      </c>
      <c r="CI8" s="0" t="n">
        <v>106412.49</v>
      </c>
      <c r="CJ8" s="0" t="n">
        <v>103529.49</v>
      </c>
      <c r="CK8" s="0" t="n">
        <v>105968.12</v>
      </c>
      <c r="CL8" s="0" t="n">
        <v>78240.18</v>
      </c>
      <c r="CM8" s="0" t="n">
        <v>160084.49</v>
      </c>
      <c r="CN8" s="0" t="n">
        <v>108531</v>
      </c>
      <c r="CO8" s="0" t="n">
        <v>313869.95</v>
      </c>
      <c r="CP8" s="0" t="n">
        <v>1121955.38</v>
      </c>
      <c r="CQ8" s="0" t="n">
        <v>-123549.46</v>
      </c>
      <c r="CR8" s="0" t="n">
        <v>189870.68</v>
      </c>
      <c r="CS8" s="0" t="n">
        <v>1188276.6</v>
      </c>
    </row>
    <row r="9" customFormat="false" ht="12.75" hidden="false" customHeight="false" outlineLevel="0" collapsed="false">
      <c r="B9" s="85" t="str">
        <f aca="false">FilterOPk!A$14</f>
        <v>ST-ECAR</v>
      </c>
      <c r="C9" s="13" t="n">
        <f aca="false">C8+1</f>
        <v>8</v>
      </c>
      <c r="D9" s="50" t="n">
        <f aca="false">FilterOPk!B$14</f>
        <v>238101.441960815</v>
      </c>
      <c r="E9" s="50" t="n">
        <f aca="false">FilterOPk!C$14</f>
        <v>0</v>
      </c>
      <c r="F9" s="50" t="n">
        <f aca="false">FilterOPk!D$14</f>
        <v>0</v>
      </c>
      <c r="G9" s="50" t="n">
        <f aca="false">FilterOPk!E$14</f>
        <v>0</v>
      </c>
      <c r="H9" s="50" t="n">
        <f aca="false">FilterOPk!F$14</f>
        <v>0</v>
      </c>
      <c r="I9" s="50" t="n">
        <f aca="false">FilterOPk!G$14</f>
        <v>0</v>
      </c>
      <c r="J9" s="50" t="n">
        <f aca="false">FilterOPk!H$14</f>
        <v>0</v>
      </c>
      <c r="K9" s="50" t="n">
        <f aca="false">FilterOPk!I$14</f>
        <v>0</v>
      </c>
      <c r="L9" s="50" t="n">
        <f aca="false">FilterOPk!J$14</f>
        <v>0</v>
      </c>
      <c r="M9" s="50" t="n">
        <f aca="false">FilterOPk!K$14</f>
        <v>0</v>
      </c>
      <c r="N9" s="50" t="n">
        <f aca="false">FilterOPk!L$14</f>
        <v>0</v>
      </c>
      <c r="O9" s="50" t="n">
        <f aca="false">FilterOPk!M$14</f>
        <v>0</v>
      </c>
      <c r="P9" s="50" t="n">
        <f aca="false">FilterOPk!N$14</f>
        <v>0</v>
      </c>
      <c r="Q9" s="51" t="n">
        <f aca="false">FilterOPk!O$14</f>
        <v>0</v>
      </c>
      <c r="CD9" s="0" t="s">
        <v>29</v>
      </c>
      <c r="CE9" s="0" t="n">
        <v>88</v>
      </c>
      <c r="CF9" s="0" t="n">
        <v>-311097.935962156</v>
      </c>
      <c r="CG9" s="0" t="n">
        <v>0</v>
      </c>
      <c r="CH9" s="0" t="n">
        <v>0</v>
      </c>
      <c r="CI9" s="0" t="n">
        <v>0</v>
      </c>
      <c r="CJ9" s="0" t="n">
        <v>0</v>
      </c>
      <c r="CK9" s="0" t="n">
        <v>0</v>
      </c>
      <c r="CL9" s="0" t="n">
        <v>0</v>
      </c>
      <c r="CM9" s="0" t="n">
        <v>0</v>
      </c>
      <c r="CN9" s="0" t="n">
        <v>0</v>
      </c>
      <c r="CO9" s="0" t="n">
        <v>0</v>
      </c>
      <c r="CP9" s="0" t="n">
        <v>0</v>
      </c>
      <c r="CQ9" s="0" t="n">
        <v>0</v>
      </c>
      <c r="CR9" s="0" t="n">
        <v>0</v>
      </c>
      <c r="CS9" s="0" t="n">
        <v>0</v>
      </c>
    </row>
    <row r="10" customFormat="false" ht="12.75" hidden="false" customHeight="false" outlineLevel="0" collapsed="false">
      <c r="B10" s="85" t="str">
        <f aca="false">FilterOPk!A$15</f>
        <v>ST- MAPP</v>
      </c>
      <c r="C10" s="13" t="n">
        <f aca="false">C9+1</f>
        <v>9</v>
      </c>
      <c r="D10" s="50" t="n">
        <f aca="false">FilterOPk!B$15</f>
        <v>254636.614020626</v>
      </c>
      <c r="E10" s="50" t="n">
        <f aca="false">FilterOPk!C$15</f>
        <v>-1590.85</v>
      </c>
      <c r="F10" s="50" t="n">
        <f aca="false">FilterOPk!D$15</f>
        <v>-3167.72</v>
      </c>
      <c r="G10" s="50" t="n">
        <f aca="false">FilterOPk!E$15</f>
        <v>-3546.79</v>
      </c>
      <c r="H10" s="50" t="n">
        <f aca="false">FilterOPk!F$15</f>
        <v>-3530.89</v>
      </c>
      <c r="I10" s="50" t="n">
        <f aca="false">FilterOPk!G$15</f>
        <v>0</v>
      </c>
      <c r="J10" s="50" t="n">
        <f aca="false">FilterOPk!H$15</f>
        <v>0</v>
      </c>
      <c r="K10" s="50" t="n">
        <f aca="false">FilterOPk!I$15</f>
        <v>0</v>
      </c>
      <c r="L10" s="50" t="n">
        <f aca="false">FilterOPk!J$15</f>
        <v>0</v>
      </c>
      <c r="M10" s="50" t="n">
        <f aca="false">FilterOPk!K$15</f>
        <v>0</v>
      </c>
      <c r="N10" s="50" t="n">
        <f aca="false">FilterOPk!L$15</f>
        <v>-11836.25</v>
      </c>
      <c r="O10" s="50" t="n">
        <f aca="false">FilterOPk!M$15</f>
        <v>0</v>
      </c>
      <c r="P10" s="50" t="n">
        <f aca="false">FilterOPk!N$15</f>
        <v>0</v>
      </c>
      <c r="Q10" s="51" t="n">
        <f aca="false">FilterOPk!O$15</f>
        <v>-11836.25</v>
      </c>
      <c r="CD10" s="0" t="s">
        <v>32</v>
      </c>
      <c r="CE10" s="0" t="n">
        <v>89</v>
      </c>
      <c r="CF10" s="0" t="n">
        <v>-235311.314894896</v>
      </c>
      <c r="CG10" s="0" t="n">
        <v>-1586.62</v>
      </c>
      <c r="CH10" s="0" t="n">
        <v>-3165.4</v>
      </c>
      <c r="CI10" s="0" t="n">
        <v>-3544.47</v>
      </c>
      <c r="CJ10" s="0" t="n">
        <v>-3528.85</v>
      </c>
      <c r="CK10" s="0" t="n">
        <v>0</v>
      </c>
      <c r="CL10" s="0" t="n">
        <v>0</v>
      </c>
      <c r="CM10" s="0" t="n">
        <v>0</v>
      </c>
      <c r="CN10" s="0" t="n">
        <v>0</v>
      </c>
      <c r="CO10" s="0" t="n">
        <v>0</v>
      </c>
      <c r="CP10" s="0" t="n">
        <v>-11825.34</v>
      </c>
      <c r="CQ10" s="0" t="n">
        <v>0</v>
      </c>
      <c r="CR10" s="0" t="n">
        <v>0</v>
      </c>
      <c r="CS10" s="0" t="n">
        <v>-11825.34</v>
      </c>
    </row>
    <row r="11" customFormat="false" ht="12.75" hidden="false" customHeight="false" outlineLevel="0" collapsed="false">
      <c r="B11" s="85" t="str">
        <f aca="false">FilterOPk!A$16</f>
        <v>ST- MAIN</v>
      </c>
      <c r="C11" s="13" t="n">
        <f aca="false">C10+1</f>
        <v>10</v>
      </c>
      <c r="D11" s="50" t="n">
        <f aca="false">FilterOPk!B$16</f>
        <v>694293.253349893</v>
      </c>
      <c r="E11" s="50" t="n">
        <f aca="false">FilterOPk!C$16</f>
        <v>0</v>
      </c>
      <c r="F11" s="50" t="n">
        <f aca="false">FilterOPk!D$16</f>
        <v>0</v>
      </c>
      <c r="G11" s="50" t="n">
        <f aca="false">FilterOPk!E$16</f>
        <v>0</v>
      </c>
      <c r="H11" s="50" t="n">
        <f aca="false">FilterOPk!F$16</f>
        <v>0</v>
      </c>
      <c r="I11" s="50" t="n">
        <f aca="false">FilterOPk!G$16</f>
        <v>0</v>
      </c>
      <c r="J11" s="50" t="n">
        <f aca="false">FilterOPk!H$16</f>
        <v>0</v>
      </c>
      <c r="K11" s="50" t="n">
        <f aca="false">FilterOPk!I$16</f>
        <v>0</v>
      </c>
      <c r="L11" s="50" t="n">
        <f aca="false">FilterOPk!J$16</f>
        <v>0</v>
      </c>
      <c r="M11" s="50" t="n">
        <f aca="false">FilterOPk!K$16</f>
        <v>0</v>
      </c>
      <c r="N11" s="50" t="n">
        <f aca="false">FilterOPk!L$16</f>
        <v>0</v>
      </c>
      <c r="O11" s="50" t="n">
        <f aca="false">FilterOPk!M$16</f>
        <v>0</v>
      </c>
      <c r="P11" s="50" t="n">
        <f aca="false">FilterOPk!N$16</f>
        <v>0</v>
      </c>
      <c r="Q11" s="51" t="n">
        <f aca="false">FilterOPk!O$16</f>
        <v>0</v>
      </c>
      <c r="CD11" s="0" t="s">
        <v>35</v>
      </c>
      <c r="CE11" s="0" t="n">
        <v>90</v>
      </c>
      <c r="CF11" s="0" t="n">
        <v>-414950.718506678</v>
      </c>
      <c r="CG11" s="0" t="n">
        <v>0</v>
      </c>
      <c r="CH11" s="0" t="n">
        <v>0</v>
      </c>
      <c r="CI11" s="0" t="n">
        <v>0</v>
      </c>
      <c r="CJ11" s="0" t="n">
        <v>0</v>
      </c>
      <c r="CK11" s="0" t="n">
        <v>0</v>
      </c>
      <c r="CL11" s="0" t="n">
        <v>0</v>
      </c>
      <c r="CM11" s="0" t="n">
        <v>0</v>
      </c>
      <c r="CN11" s="0" t="n">
        <v>0</v>
      </c>
      <c r="CO11" s="0" t="n">
        <v>0</v>
      </c>
      <c r="CP11" s="0" t="n">
        <v>0</v>
      </c>
      <c r="CQ11" s="0" t="n">
        <v>0</v>
      </c>
      <c r="CR11" s="0" t="n">
        <v>0</v>
      </c>
      <c r="CS11" s="0" t="n">
        <v>0</v>
      </c>
    </row>
    <row r="12" customFormat="false" ht="12.75" hidden="false" customHeight="false" outlineLevel="0" collapsed="false">
      <c r="B12" s="85" t="str">
        <f aca="false">FilterOPk!A$17</f>
        <v>MW-ANALYST</v>
      </c>
      <c r="C12" s="13" t="n">
        <f aca="false">C11+1</f>
        <v>11</v>
      </c>
      <c r="D12" s="50" t="n">
        <f aca="false">FilterOPk!B$17</f>
        <v>0</v>
      </c>
      <c r="E12" s="50" t="n">
        <f aca="false">FilterOPk!C$17</f>
        <v>0</v>
      </c>
      <c r="F12" s="50" t="n">
        <f aca="false">FilterOPk!D$17</f>
        <v>0</v>
      </c>
      <c r="G12" s="50" t="n">
        <f aca="false">FilterOPk!E$17</f>
        <v>0</v>
      </c>
      <c r="H12" s="50" t="n">
        <f aca="false">FilterOPk!F$17</f>
        <v>0</v>
      </c>
      <c r="I12" s="50" t="n">
        <f aca="false">FilterOPk!G$17</f>
        <v>0</v>
      </c>
      <c r="J12" s="50" t="n">
        <f aca="false">FilterOPk!H$17</f>
        <v>0</v>
      </c>
      <c r="K12" s="50" t="n">
        <f aca="false">FilterOPk!I$17</f>
        <v>0</v>
      </c>
      <c r="L12" s="50" t="n">
        <f aca="false">FilterOPk!J$17</f>
        <v>0</v>
      </c>
      <c r="M12" s="50" t="n">
        <f aca="false">FilterOPk!K$17</f>
        <v>0</v>
      </c>
      <c r="N12" s="50" t="n">
        <f aca="false">FilterOPk!L$17</f>
        <v>0</v>
      </c>
      <c r="O12" s="50" t="n">
        <f aca="false">FilterOPk!M$17</f>
        <v>0</v>
      </c>
      <c r="P12" s="50" t="n">
        <f aca="false">FilterOPk!N$17</f>
        <v>0</v>
      </c>
      <c r="Q12" s="51" t="n">
        <f aca="false">FilterOPk!O$17</f>
        <v>0</v>
      </c>
      <c r="CD12" s="0" t="s">
        <v>38</v>
      </c>
      <c r="CE12" s="0" t="n">
        <v>91</v>
      </c>
      <c r="CF12" s="0" t="n">
        <v>0</v>
      </c>
      <c r="CG12" s="0" t="n">
        <v>0</v>
      </c>
      <c r="CH12" s="0" t="n">
        <v>0</v>
      </c>
      <c r="CI12" s="0" t="n">
        <v>0</v>
      </c>
      <c r="CJ12" s="0" t="n">
        <v>0</v>
      </c>
      <c r="CK12" s="0" t="n">
        <v>0</v>
      </c>
      <c r="CL12" s="0" t="n">
        <v>0</v>
      </c>
      <c r="CM12" s="0" t="n">
        <v>0</v>
      </c>
      <c r="CN12" s="0" t="n">
        <v>0</v>
      </c>
      <c r="CO12" s="0" t="n">
        <v>0</v>
      </c>
      <c r="CP12" s="0" t="n">
        <v>0</v>
      </c>
      <c r="CQ12" s="0" t="n">
        <v>0</v>
      </c>
      <c r="CR12" s="0" t="n">
        <v>0</v>
      </c>
      <c r="CS12" s="0" t="n">
        <v>0</v>
      </c>
    </row>
    <row r="13" customFormat="false" ht="12.75" hidden="false" customHeight="false" outlineLevel="0" collapsed="false">
      <c r="B13" s="85" t="str">
        <f aca="false">FilterOPk!A$18</f>
        <v>LT-NE</v>
      </c>
      <c r="C13" s="13" t="n">
        <f aca="false">C12+1</f>
        <v>12</v>
      </c>
      <c r="D13" s="50" t="n">
        <f aca="false">FilterOPk!B$18</f>
        <v>6187311.37539291</v>
      </c>
      <c r="E13" s="50" t="n">
        <f aca="false">FilterOPk!C$18</f>
        <v>38662.79</v>
      </c>
      <c r="F13" s="50" t="n">
        <f aca="false">FilterOPk!D$18</f>
        <v>89522.8</v>
      </c>
      <c r="G13" s="50" t="n">
        <f aca="false">FilterOPk!E$18</f>
        <v>158536.19</v>
      </c>
      <c r="H13" s="50" t="n">
        <f aca="false">FilterOPk!F$18</f>
        <v>261849.24</v>
      </c>
      <c r="I13" s="50" t="n">
        <f aca="false">FilterOPk!G$18</f>
        <v>291708.83</v>
      </c>
      <c r="J13" s="50" t="n">
        <f aca="false">FilterOPk!H$18</f>
        <v>228360.42</v>
      </c>
      <c r="K13" s="50" t="n">
        <f aca="false">FilterOPk!I$18</f>
        <v>445432.42</v>
      </c>
      <c r="L13" s="50" t="n">
        <f aca="false">FilterOPk!J$18</f>
        <v>266345.8</v>
      </c>
      <c r="M13" s="50" t="n">
        <f aca="false">FilterOPk!K$18</f>
        <v>801315.09</v>
      </c>
      <c r="N13" s="50" t="n">
        <f aca="false">FilterOPk!L$18</f>
        <v>2581733.58</v>
      </c>
      <c r="O13" s="50" t="n">
        <f aca="false">FilterOPk!M$18</f>
        <v>-636932.37</v>
      </c>
      <c r="P13" s="50" t="n">
        <f aca="false">FilterOPk!N$18</f>
        <v>-2303942.42</v>
      </c>
      <c r="Q13" s="51" t="n">
        <f aca="false">FilterOPk!O$18</f>
        <v>-359141.210000001</v>
      </c>
      <c r="CD13" s="0" t="s">
        <v>43</v>
      </c>
      <c r="CE13" s="0" t="n">
        <v>92</v>
      </c>
      <c r="CF13" s="0" t="n">
        <v>-8370186.98792368</v>
      </c>
      <c r="CG13" s="0" t="n">
        <v>45204</v>
      </c>
      <c r="CH13" s="0" t="n">
        <v>88557.36</v>
      </c>
      <c r="CI13" s="0" t="n">
        <v>264507.81</v>
      </c>
      <c r="CJ13" s="0" t="n">
        <v>257878.45</v>
      </c>
      <c r="CK13" s="0" t="n">
        <v>287320.03</v>
      </c>
      <c r="CL13" s="0" t="n">
        <v>225708.79</v>
      </c>
      <c r="CM13" s="0" t="n">
        <v>437939.68</v>
      </c>
      <c r="CN13" s="0" t="n">
        <v>261760.34</v>
      </c>
      <c r="CO13" s="0" t="n">
        <v>801665.16</v>
      </c>
      <c r="CP13" s="0" t="n">
        <v>2670541.62</v>
      </c>
      <c r="CQ13" s="0" t="n">
        <v>-662255.19</v>
      </c>
      <c r="CR13" s="0" t="n">
        <v>-2936860.2</v>
      </c>
      <c r="CS13" s="0" t="n">
        <v>-928573.769999999</v>
      </c>
    </row>
    <row r="14" customFormat="false" ht="12.75" hidden="false" customHeight="false" outlineLevel="0" collapsed="false">
      <c r="B14" s="85" t="str">
        <f aca="false">FilterOPk!A$19</f>
        <v>LT-PJM</v>
      </c>
      <c r="C14" s="13" t="n">
        <f aca="false">C13+1</f>
        <v>13</v>
      </c>
      <c r="D14" s="50" t="n">
        <f aca="false">FilterOPk!B$19</f>
        <v>1818236.42109565</v>
      </c>
      <c r="E14" s="50" t="n">
        <f aca="false">FilterOPk!C$19</f>
        <v>0</v>
      </c>
      <c r="F14" s="50" t="n">
        <f aca="false">FilterOPk!D$19</f>
        <v>19402.28</v>
      </c>
      <c r="G14" s="50" t="n">
        <f aca="false">FilterOPk!E$19</f>
        <v>57930.92</v>
      </c>
      <c r="H14" s="50" t="n">
        <f aca="false">FilterOPk!F$19</f>
        <v>59436.7</v>
      </c>
      <c r="I14" s="50" t="n">
        <f aca="false">FilterOPk!G$19</f>
        <v>19136.52</v>
      </c>
      <c r="J14" s="50" t="n">
        <f aca="false">FilterOPk!H$19</f>
        <v>18664.41</v>
      </c>
      <c r="K14" s="50" t="n">
        <f aca="false">FilterOPk!I$19</f>
        <v>33608.82</v>
      </c>
      <c r="L14" s="50" t="n">
        <f aca="false">FilterOPk!J$19</f>
        <v>20867.53</v>
      </c>
      <c r="M14" s="50" t="n">
        <f aca="false">FilterOPk!K$19</f>
        <v>56340.86</v>
      </c>
      <c r="N14" s="50" t="n">
        <f aca="false">FilterOPk!L$19</f>
        <v>285388.04</v>
      </c>
      <c r="O14" s="50" t="n">
        <f aca="false">FilterOPk!M$19</f>
        <v>-1975.43</v>
      </c>
      <c r="P14" s="50" t="n">
        <f aca="false">FilterOPk!N$19</f>
        <v>-179963.06</v>
      </c>
      <c r="Q14" s="51" t="n">
        <f aca="false">FilterOPk!O$19</f>
        <v>103449.55</v>
      </c>
      <c r="CD14" s="0" t="s">
        <v>47</v>
      </c>
      <c r="CE14" s="0" t="n">
        <v>93</v>
      </c>
      <c r="CF14" s="0" t="n">
        <v>-1301328.46375838</v>
      </c>
      <c r="CG14" s="0" t="n">
        <v>0</v>
      </c>
      <c r="CH14" s="0" t="n">
        <v>19388.1</v>
      </c>
      <c r="CI14" s="0" t="n">
        <v>57893.09</v>
      </c>
      <c r="CJ14" s="0" t="n">
        <v>59402.23</v>
      </c>
      <c r="CK14" s="0" t="n">
        <v>57380.66</v>
      </c>
      <c r="CL14" s="0" t="n">
        <v>55969.76</v>
      </c>
      <c r="CM14" s="0" t="n">
        <v>109293.72</v>
      </c>
      <c r="CN14" s="0" t="n">
        <v>60772.55</v>
      </c>
      <c r="CO14" s="0" t="n">
        <v>169039.49</v>
      </c>
      <c r="CP14" s="0" t="n">
        <v>589139.6</v>
      </c>
      <c r="CQ14" s="0" t="n">
        <v>140338.64</v>
      </c>
      <c r="CR14" s="0" t="n">
        <v>0</v>
      </c>
      <c r="CS14" s="0" t="n">
        <v>729478.24</v>
      </c>
    </row>
    <row r="15" customFormat="false" ht="12.75" hidden="false" customHeight="false" outlineLevel="0" collapsed="false">
      <c r="B15" s="85" t="str">
        <f aca="false">FilterOPk!A$20</f>
        <v>LT- NY</v>
      </c>
      <c r="C15" s="13" t="n">
        <f aca="false">C14+1</f>
        <v>14</v>
      </c>
      <c r="D15" s="50" t="n">
        <f aca="false">FilterOPk!B$20</f>
        <v>0</v>
      </c>
      <c r="E15" s="50" t="n">
        <f aca="false">FilterOPk!C$20</f>
        <v>-9128.22</v>
      </c>
      <c r="F15" s="50" t="n">
        <f aca="false">FilterOPk!D$20</f>
        <v>-69725.26</v>
      </c>
      <c r="G15" s="50" t="n">
        <f aca="false">FilterOPk!E$20</f>
        <v>0</v>
      </c>
      <c r="H15" s="50" t="n">
        <f aca="false">FilterOPk!F$20</f>
        <v>0</v>
      </c>
      <c r="I15" s="50" t="n">
        <f aca="false">FilterOPk!G$20</f>
        <v>0</v>
      </c>
      <c r="J15" s="50" t="n">
        <f aca="false">FilterOPk!H$20</f>
        <v>0</v>
      </c>
      <c r="K15" s="50" t="n">
        <f aca="false">FilterOPk!I$20</f>
        <v>0</v>
      </c>
      <c r="L15" s="50" t="n">
        <f aca="false">FilterOPk!J$20</f>
        <v>0</v>
      </c>
      <c r="M15" s="50" t="n">
        <f aca="false">FilterOPk!K$20</f>
        <v>0</v>
      </c>
      <c r="N15" s="50" t="n">
        <f aca="false">FilterOPk!L$20</f>
        <v>-78853.48</v>
      </c>
      <c r="O15" s="50" t="n">
        <f aca="false">FilterOPk!M$20</f>
        <v>0</v>
      </c>
      <c r="P15" s="50" t="n">
        <f aca="false">FilterOPk!N$20</f>
        <v>12056.92</v>
      </c>
      <c r="Q15" s="51" t="n">
        <f aca="false">FilterOPk!O$20</f>
        <v>-66796.56</v>
      </c>
      <c r="CD15" s="0" t="s">
        <v>50</v>
      </c>
      <c r="CE15" s="0" t="n">
        <v>94</v>
      </c>
      <c r="CF15" s="0" t="n">
        <v>0</v>
      </c>
      <c r="CG15" s="0" t="n">
        <v>26.38</v>
      </c>
      <c r="CH15" s="0" t="n">
        <v>-52264.08</v>
      </c>
      <c r="CI15" s="0" t="n">
        <v>0</v>
      </c>
      <c r="CJ15" s="0" t="n">
        <v>0</v>
      </c>
      <c r="CK15" s="0" t="n">
        <v>0</v>
      </c>
      <c r="CL15" s="0" t="n">
        <v>0</v>
      </c>
      <c r="CM15" s="0" t="n">
        <v>0</v>
      </c>
      <c r="CN15" s="0" t="n">
        <v>0</v>
      </c>
      <c r="CO15" s="0" t="n">
        <v>0</v>
      </c>
      <c r="CP15" s="0" t="n">
        <v>-52237.7</v>
      </c>
      <c r="CQ15" s="0" t="n">
        <v>0</v>
      </c>
      <c r="CR15" s="0" t="n">
        <v>11794.6</v>
      </c>
      <c r="CS15" s="0" t="n">
        <v>-40443.1</v>
      </c>
    </row>
    <row r="16" customFormat="false" ht="12.75" hidden="false" customHeight="false" outlineLevel="0" collapsed="false">
      <c r="B16" s="85" t="str">
        <f aca="false">FilterOPk!A$21</f>
        <v>ST- PJM</v>
      </c>
      <c r="C16" s="13" t="n">
        <f aca="false">C15+1</f>
        <v>15</v>
      </c>
      <c r="D16" s="50" t="n">
        <f aca="false">FilterOPk!B$21</f>
        <v>1243093.71447674</v>
      </c>
      <c r="E16" s="50" t="n">
        <f aca="false">FilterOPk!C$21</f>
        <v>13503.06</v>
      </c>
      <c r="F16" s="50" t="n">
        <f aca="false">FilterOPk!D$21</f>
        <v>0</v>
      </c>
      <c r="G16" s="50" t="n">
        <f aca="false">FilterOPk!E$21</f>
        <v>0</v>
      </c>
      <c r="H16" s="50" t="n">
        <f aca="false">FilterOPk!F$21</f>
        <v>0</v>
      </c>
      <c r="I16" s="50" t="n">
        <f aca="false">FilterOPk!G$21</f>
        <v>0</v>
      </c>
      <c r="J16" s="50" t="n">
        <f aca="false">FilterOPk!H$21</f>
        <v>0</v>
      </c>
      <c r="K16" s="50" t="n">
        <f aca="false">FilterOPk!I$21</f>
        <v>0</v>
      </c>
      <c r="L16" s="50" t="n">
        <f aca="false">FilterOPk!J$21</f>
        <v>0</v>
      </c>
      <c r="M16" s="50" t="n">
        <f aca="false">FilterOPk!K$21</f>
        <v>0</v>
      </c>
      <c r="N16" s="50" t="n">
        <f aca="false">FilterOPk!L$21</f>
        <v>13503.06</v>
      </c>
      <c r="O16" s="50" t="n">
        <f aca="false">FilterOPk!M$21</f>
        <v>0</v>
      </c>
      <c r="P16" s="50" t="n">
        <f aca="false">FilterOPk!N$21</f>
        <v>0</v>
      </c>
      <c r="Q16" s="51" t="n">
        <f aca="false">FilterOPk!O$21</f>
        <v>13503.06</v>
      </c>
      <c r="CD16" s="0" t="s">
        <v>53</v>
      </c>
      <c r="CE16" s="0" t="n">
        <v>95</v>
      </c>
      <c r="CF16" s="0" t="n">
        <v>-84274.5083220261</v>
      </c>
      <c r="CG16" s="0" t="n">
        <v>34944.75</v>
      </c>
      <c r="CH16" s="0" t="n">
        <v>0</v>
      </c>
      <c r="CI16" s="0" t="n">
        <v>0</v>
      </c>
      <c r="CJ16" s="0" t="n">
        <v>0</v>
      </c>
      <c r="CK16" s="0" t="n">
        <v>0</v>
      </c>
      <c r="CL16" s="0" t="n">
        <v>0</v>
      </c>
      <c r="CM16" s="0" t="n">
        <v>0</v>
      </c>
      <c r="CN16" s="0" t="n">
        <v>0</v>
      </c>
      <c r="CO16" s="0" t="n">
        <v>0</v>
      </c>
      <c r="CP16" s="0" t="n">
        <v>34944.75</v>
      </c>
      <c r="CQ16" s="0" t="n">
        <v>0</v>
      </c>
      <c r="CR16" s="0" t="n">
        <v>0</v>
      </c>
      <c r="CS16" s="0" t="n">
        <v>34944.75</v>
      </c>
    </row>
    <row r="17" customFormat="false" ht="12.75" hidden="false" customHeight="false" outlineLevel="0" collapsed="false">
      <c r="B17" s="85" t="str">
        <f aca="false">FilterOPk!A$22</f>
        <v>ST- NENG</v>
      </c>
      <c r="C17" s="13" t="n">
        <f aca="false">C16+1</f>
        <v>16</v>
      </c>
      <c r="D17" s="50" t="n">
        <f aca="false">FilterOPk!B$22</f>
        <v>539719.375927685</v>
      </c>
      <c r="E17" s="50" t="n">
        <f aca="false">FilterOPk!C$22</f>
        <v>17499.36</v>
      </c>
      <c r="F17" s="50" t="n">
        <f aca="false">FilterOPk!D$22</f>
        <v>34844.91</v>
      </c>
      <c r="G17" s="50" t="n">
        <f aca="false">FilterOPk!E$22</f>
        <v>0</v>
      </c>
      <c r="H17" s="50" t="n">
        <f aca="false">FilterOPk!F$22</f>
        <v>0</v>
      </c>
      <c r="I17" s="50" t="n">
        <f aca="false">FilterOPk!G$22</f>
        <v>0</v>
      </c>
      <c r="J17" s="50" t="n">
        <f aca="false">FilterOPk!H$22</f>
        <v>0</v>
      </c>
      <c r="K17" s="50" t="n">
        <f aca="false">FilterOPk!I$22</f>
        <v>0</v>
      </c>
      <c r="L17" s="50" t="n">
        <f aca="false">FilterOPk!J$22</f>
        <v>0</v>
      </c>
      <c r="M17" s="50" t="n">
        <f aca="false">FilterOPk!K$22</f>
        <v>0</v>
      </c>
      <c r="N17" s="50" t="n">
        <f aca="false">FilterOPk!L$22</f>
        <v>52344.27</v>
      </c>
      <c r="O17" s="50" t="n">
        <f aca="false">FilterOPk!M$22</f>
        <v>0</v>
      </c>
      <c r="P17" s="50" t="n">
        <f aca="false">FilterOPk!N$22</f>
        <v>0</v>
      </c>
      <c r="Q17" s="51" t="n">
        <f aca="false">FilterOPk!O$22</f>
        <v>52344.27</v>
      </c>
      <c r="CD17" s="0" t="s">
        <v>56</v>
      </c>
      <c r="CE17" s="0" t="n">
        <v>96</v>
      </c>
      <c r="CF17" s="0" t="n">
        <v>-487794.623902497</v>
      </c>
      <c r="CG17" s="0" t="n">
        <v>26228.35</v>
      </c>
      <c r="CH17" s="0" t="n">
        <v>34819.45</v>
      </c>
      <c r="CI17" s="0" t="n">
        <v>0</v>
      </c>
      <c r="CJ17" s="0" t="n">
        <v>0</v>
      </c>
      <c r="CK17" s="0" t="n">
        <v>0</v>
      </c>
      <c r="CL17" s="0" t="n">
        <v>0</v>
      </c>
      <c r="CM17" s="0" t="n">
        <v>0</v>
      </c>
      <c r="CN17" s="0" t="n">
        <v>0</v>
      </c>
      <c r="CO17" s="0" t="n">
        <v>0</v>
      </c>
      <c r="CP17" s="0" t="n">
        <v>61047.8</v>
      </c>
      <c r="CQ17" s="0" t="n">
        <v>0</v>
      </c>
      <c r="CR17" s="0" t="n">
        <v>0</v>
      </c>
      <c r="CS17" s="0" t="n">
        <v>61047.8</v>
      </c>
    </row>
    <row r="18" customFormat="false" ht="12.75" hidden="false" customHeight="false" outlineLevel="0" collapsed="false">
      <c r="B18" s="85" t="str">
        <f aca="false">FilterOPk!A$23</f>
        <v>ST- NY</v>
      </c>
      <c r="C18" s="13" t="n">
        <f aca="false">C17+1</f>
        <v>17</v>
      </c>
      <c r="D18" s="50" t="n">
        <f aca="false">FilterOPk!B$23</f>
        <v>251437.188425373</v>
      </c>
      <c r="E18" s="50" t="n">
        <f aca="false">FilterOPk!C$23</f>
        <v>22663</v>
      </c>
      <c r="F18" s="50" t="n">
        <f aca="false">FilterOPk!D$23</f>
        <v>52267.36</v>
      </c>
      <c r="G18" s="50" t="n">
        <f aca="false">FilterOPk!E$23</f>
        <v>0</v>
      </c>
      <c r="H18" s="50" t="n">
        <f aca="false">FilterOPk!F$23</f>
        <v>0</v>
      </c>
      <c r="I18" s="50" t="n">
        <f aca="false">FilterOPk!G$23</f>
        <v>0</v>
      </c>
      <c r="J18" s="50" t="n">
        <f aca="false">FilterOPk!H$23</f>
        <v>0</v>
      </c>
      <c r="K18" s="50" t="n">
        <f aca="false">FilterOPk!I$23</f>
        <v>0</v>
      </c>
      <c r="L18" s="50" t="n">
        <f aca="false">FilterOPk!J$23</f>
        <v>0</v>
      </c>
      <c r="M18" s="50" t="n">
        <f aca="false">FilterOPk!K$23</f>
        <v>0</v>
      </c>
      <c r="N18" s="50" t="n">
        <f aca="false">FilterOPk!L$23</f>
        <v>74930.36</v>
      </c>
      <c r="O18" s="50" t="n">
        <f aca="false">FilterOPk!M$23</f>
        <v>0</v>
      </c>
      <c r="P18" s="50" t="n">
        <f aca="false">FilterOPk!N$23</f>
        <v>0</v>
      </c>
      <c r="Q18" s="51" t="n">
        <f aca="false">FilterOPk!O$23</f>
        <v>74930.36</v>
      </c>
      <c r="CD18" s="0" t="s">
        <v>59</v>
      </c>
      <c r="CE18" s="0" t="n">
        <v>97</v>
      </c>
      <c r="CF18" s="0" t="n">
        <v>-138776.90530907</v>
      </c>
      <c r="CG18" s="0" t="n">
        <v>33371.64</v>
      </c>
      <c r="CH18" s="0" t="n">
        <v>52229.17</v>
      </c>
      <c r="CI18" s="0" t="n">
        <v>0</v>
      </c>
      <c r="CJ18" s="0" t="n">
        <v>0</v>
      </c>
      <c r="CK18" s="0" t="n">
        <v>0</v>
      </c>
      <c r="CL18" s="0" t="n">
        <v>0</v>
      </c>
      <c r="CM18" s="0" t="n">
        <v>0</v>
      </c>
      <c r="CN18" s="0" t="n">
        <v>0</v>
      </c>
      <c r="CO18" s="0" t="n">
        <v>0</v>
      </c>
      <c r="CP18" s="0" t="n">
        <v>85600.81</v>
      </c>
      <c r="CQ18" s="0" t="n">
        <v>0</v>
      </c>
      <c r="CR18" s="0" t="n">
        <v>0</v>
      </c>
      <c r="CS18" s="0" t="n">
        <v>85600.81</v>
      </c>
    </row>
    <row r="19" customFormat="false" ht="12.75" hidden="false" customHeight="false" outlineLevel="0" collapsed="false">
      <c r="B19" s="85" t="str">
        <f aca="false">FilterOPk!A$24</f>
        <v>NE- PHYS</v>
      </c>
      <c r="C19" s="13" t="n">
        <f aca="false">C18+1</f>
        <v>18</v>
      </c>
      <c r="D19" s="50" t="n">
        <f aca="false">FilterOPk!B$24</f>
        <v>0</v>
      </c>
      <c r="E19" s="50" t="n">
        <f aca="false">FilterOPk!C$24</f>
        <v>0</v>
      </c>
      <c r="F19" s="50" t="n">
        <f aca="false">FilterOPk!D$24</f>
        <v>0</v>
      </c>
      <c r="G19" s="50" t="n">
        <f aca="false">FilterOPk!E$24</f>
        <v>0</v>
      </c>
      <c r="H19" s="50" t="n">
        <f aca="false">FilterOPk!F$24</f>
        <v>0</v>
      </c>
      <c r="I19" s="50" t="n">
        <f aca="false">FilterOPk!G$24</f>
        <v>0</v>
      </c>
      <c r="J19" s="50" t="n">
        <f aca="false">FilterOPk!H$24</f>
        <v>0</v>
      </c>
      <c r="K19" s="50" t="n">
        <f aca="false">FilterOPk!I$24</f>
        <v>0</v>
      </c>
      <c r="L19" s="50" t="n">
        <f aca="false">FilterOPk!J$24</f>
        <v>0</v>
      </c>
      <c r="M19" s="50" t="n">
        <f aca="false">FilterOPk!K$24</f>
        <v>0</v>
      </c>
      <c r="N19" s="50" t="n">
        <f aca="false">FilterOPk!L$24</f>
        <v>0</v>
      </c>
      <c r="O19" s="50" t="n">
        <f aca="false">FilterOPk!M$24</f>
        <v>0</v>
      </c>
      <c r="P19" s="50" t="n">
        <f aca="false">FilterOPk!N$24</f>
        <v>0</v>
      </c>
      <c r="Q19" s="51" t="n">
        <f aca="false">FilterOPk!O$24</f>
        <v>0</v>
      </c>
      <c r="CD19" s="0" t="s">
        <v>109</v>
      </c>
      <c r="CE19" s="0" t="n">
        <v>98</v>
      </c>
      <c r="CF19" s="0" t="n">
        <v>0</v>
      </c>
      <c r="CG19" s="0" t="n">
        <v>0</v>
      </c>
      <c r="CH19" s="0" t="n">
        <v>0</v>
      </c>
      <c r="CI19" s="0" t="n">
        <v>0</v>
      </c>
      <c r="CJ19" s="0" t="n">
        <v>0</v>
      </c>
      <c r="CK19" s="0" t="n">
        <v>0</v>
      </c>
      <c r="CL19" s="0" t="n">
        <v>0</v>
      </c>
      <c r="CM19" s="0" t="n">
        <v>0</v>
      </c>
      <c r="CN19" s="0" t="n">
        <v>0</v>
      </c>
      <c r="CO19" s="0" t="n">
        <v>0</v>
      </c>
      <c r="CP19" s="0" t="n">
        <v>0</v>
      </c>
      <c r="CQ19" s="0" t="n">
        <v>0</v>
      </c>
      <c r="CR19" s="0" t="n">
        <v>0</v>
      </c>
      <c r="CS19" s="0" t="n">
        <v>0</v>
      </c>
    </row>
    <row r="20" customFormat="false" ht="12.75" hidden="false" customHeight="false" outlineLevel="0" collapsed="false">
      <c r="B20" s="85" t="str">
        <f aca="false">FilterOPk!A$25</f>
        <v>LT-Southeast</v>
      </c>
      <c r="C20" s="13" t="n">
        <f aca="false">C19+1</f>
        <v>19</v>
      </c>
      <c r="D20" s="50" t="n">
        <f aca="false">FilterOPk!B$25</f>
        <v>11411200.8859117</v>
      </c>
      <c r="E20" s="50" t="n">
        <f aca="false">FilterOPk!C$25</f>
        <v>15825.82</v>
      </c>
      <c r="F20" s="50" t="n">
        <f aca="false">FilterOPk!D$25</f>
        <v>13250</v>
      </c>
      <c r="G20" s="50" t="n">
        <f aca="false">FilterOPk!E$25</f>
        <v>24924.1</v>
      </c>
      <c r="H20" s="50" t="n">
        <f aca="false">FilterOPk!F$25</f>
        <v>24690.47</v>
      </c>
      <c r="I20" s="50" t="n">
        <f aca="false">FilterOPk!G$25</f>
        <v>26774</v>
      </c>
      <c r="J20" s="50" t="n">
        <f aca="false">FilterOPk!H$25</f>
        <v>26715</v>
      </c>
      <c r="K20" s="50" t="n">
        <f aca="false">FilterOPk!I$25</f>
        <v>57358.83</v>
      </c>
      <c r="L20" s="50" t="n">
        <f aca="false">FilterOPk!J$25</f>
        <v>26146</v>
      </c>
      <c r="M20" s="50" t="n">
        <f aca="false">FilterOPk!K$25</f>
        <v>75355.31</v>
      </c>
      <c r="N20" s="50" t="n">
        <f aca="false">FilterOPk!L$25</f>
        <v>291039.53</v>
      </c>
      <c r="O20" s="50" t="n">
        <f aca="false">FilterOPk!M$25</f>
        <v>-122359</v>
      </c>
      <c r="P20" s="50" t="n">
        <f aca="false">FilterOPk!N$25</f>
        <v>514428.17</v>
      </c>
      <c r="Q20" s="51" t="n">
        <f aca="false">FilterOPk!O$25</f>
        <v>683108.7</v>
      </c>
      <c r="CD20" s="0" t="s">
        <v>64</v>
      </c>
      <c r="CE20" s="0" t="n">
        <v>99</v>
      </c>
      <c r="CF20" s="0" t="n">
        <v>-7533886.62240111</v>
      </c>
      <c r="CG20" s="0" t="n">
        <v>23120.09</v>
      </c>
      <c r="CH20" s="0" t="n">
        <v>13214.52</v>
      </c>
      <c r="CI20" s="0" t="n">
        <v>24921.19</v>
      </c>
      <c r="CJ20" s="0" t="n">
        <v>24681</v>
      </c>
      <c r="CK20" s="0" t="n">
        <v>26786.48</v>
      </c>
      <c r="CL20" s="0" t="n">
        <v>26720.15</v>
      </c>
      <c r="CM20" s="0" t="n">
        <v>57383.45</v>
      </c>
      <c r="CN20" s="0" t="n">
        <v>26161.86</v>
      </c>
      <c r="CO20" s="0" t="n">
        <v>75381.09</v>
      </c>
      <c r="CP20" s="0" t="n">
        <v>298369.83</v>
      </c>
      <c r="CQ20" s="0" t="n">
        <v>-122439.3</v>
      </c>
      <c r="CR20" s="0" t="n">
        <v>516245.12</v>
      </c>
      <c r="CS20" s="0" t="n">
        <v>692175.65</v>
      </c>
    </row>
    <row r="21" customFormat="false" ht="12.75" hidden="false" customHeight="false" outlineLevel="0" collapsed="false">
      <c r="B21" s="85" t="str">
        <f aca="false">FilterOPk!A$26</f>
        <v>ST-SPP</v>
      </c>
      <c r="C21" s="13" t="n">
        <f aca="false">C20+1</f>
        <v>20</v>
      </c>
      <c r="D21" s="50" t="n">
        <f aca="false">FilterOPk!B$26</f>
        <v>52202.8773549933</v>
      </c>
      <c r="E21" s="50" t="n">
        <f aca="false">FilterOPk!C$26</f>
        <v>0</v>
      </c>
      <c r="F21" s="50" t="n">
        <f aca="false">FilterOPk!D$26</f>
        <v>0</v>
      </c>
      <c r="G21" s="50" t="n">
        <f aca="false">FilterOPk!E$26</f>
        <v>0</v>
      </c>
      <c r="H21" s="50" t="n">
        <f aca="false">FilterOPk!F$26</f>
        <v>0</v>
      </c>
      <c r="I21" s="50" t="n">
        <f aca="false">FilterOPk!G$26</f>
        <v>0</v>
      </c>
      <c r="J21" s="50" t="n">
        <f aca="false">FilterOPk!H$26</f>
        <v>0</v>
      </c>
      <c r="K21" s="50" t="n">
        <f aca="false">FilterOPk!I$26</f>
        <v>0</v>
      </c>
      <c r="L21" s="50" t="n">
        <f aca="false">FilterOPk!J$26</f>
        <v>0</v>
      </c>
      <c r="M21" s="50" t="n">
        <f aca="false">FilterOPk!K$26</f>
        <v>0</v>
      </c>
      <c r="N21" s="50" t="n">
        <f aca="false">FilterOPk!L$26</f>
        <v>0</v>
      </c>
      <c r="O21" s="50" t="n">
        <f aca="false">FilterOPk!M$26</f>
        <v>0</v>
      </c>
      <c r="P21" s="50" t="n">
        <f aca="false">FilterOPk!N$26</f>
        <v>0</v>
      </c>
      <c r="Q21" s="51" t="n">
        <f aca="false">FilterOPk!O$26</f>
        <v>0</v>
      </c>
      <c r="CD21" s="0" t="s">
        <v>67</v>
      </c>
      <c r="CE21" s="0" t="n">
        <v>100</v>
      </c>
      <c r="CF21" s="0" t="n">
        <v>-3820.09299570813</v>
      </c>
      <c r="CG21" s="0" t="n">
        <v>-1192.2</v>
      </c>
      <c r="CH21" s="0" t="n">
        <v>0</v>
      </c>
      <c r="CI21" s="0" t="n">
        <v>0</v>
      </c>
      <c r="CJ21" s="0" t="n">
        <v>0</v>
      </c>
      <c r="CK21" s="0" t="n">
        <v>0</v>
      </c>
      <c r="CL21" s="0" t="n">
        <v>0</v>
      </c>
      <c r="CM21" s="0" t="n">
        <v>0</v>
      </c>
      <c r="CN21" s="0" t="n">
        <v>0</v>
      </c>
      <c r="CO21" s="0" t="n">
        <v>0</v>
      </c>
      <c r="CP21" s="0" t="n">
        <v>-1192.2</v>
      </c>
      <c r="CQ21" s="0" t="n">
        <v>0</v>
      </c>
      <c r="CR21" s="0" t="n">
        <v>0</v>
      </c>
      <c r="CS21" s="0" t="n">
        <v>-1192.2</v>
      </c>
    </row>
    <row r="22" customFormat="false" ht="12.75" hidden="false" customHeight="false" outlineLevel="0" collapsed="false">
      <c r="B22" s="85" t="str">
        <f aca="false">FilterOPk!A$27</f>
        <v>ST-SERC</v>
      </c>
      <c r="C22" s="13" t="n">
        <f aca="false">C21+1</f>
        <v>21</v>
      </c>
      <c r="D22" s="50" t="n">
        <f aca="false">FilterOPk!B$27</f>
        <v>686881.973218232</v>
      </c>
      <c r="E22" s="50" t="n">
        <f aca="false">FilterOPk!C$27</f>
        <v>0</v>
      </c>
      <c r="F22" s="50" t="n">
        <f aca="false">FilterOPk!D$27</f>
        <v>0</v>
      </c>
      <c r="G22" s="50" t="n">
        <f aca="false">FilterOPk!E$27</f>
        <v>0</v>
      </c>
      <c r="H22" s="50" t="n">
        <f aca="false">FilterOPk!F$27</f>
        <v>0</v>
      </c>
      <c r="I22" s="50" t="n">
        <f aca="false">FilterOPk!G$27</f>
        <v>0</v>
      </c>
      <c r="J22" s="50" t="n">
        <f aca="false">FilterOPk!H$27</f>
        <v>0</v>
      </c>
      <c r="K22" s="50" t="n">
        <f aca="false">FilterOPk!I$27</f>
        <v>0</v>
      </c>
      <c r="L22" s="50" t="n">
        <f aca="false">FilterOPk!J$27</f>
        <v>0</v>
      </c>
      <c r="M22" s="50" t="n">
        <f aca="false">FilterOPk!K$27</f>
        <v>0</v>
      </c>
      <c r="N22" s="50" t="n">
        <f aca="false">FilterOPk!L$27</f>
        <v>0</v>
      </c>
      <c r="O22" s="50" t="n">
        <f aca="false">FilterOPk!M$27</f>
        <v>0</v>
      </c>
      <c r="P22" s="50" t="n">
        <f aca="false">FilterOPk!N$27</f>
        <v>0</v>
      </c>
      <c r="Q22" s="51" t="n">
        <f aca="false">FilterOPk!O$27</f>
        <v>0</v>
      </c>
      <c r="CD22" s="0" t="s">
        <v>70</v>
      </c>
      <c r="CE22" s="0" t="n">
        <v>101</v>
      </c>
      <c r="CF22" s="0" t="n">
        <v>-1136060.122699</v>
      </c>
      <c r="CG22" s="0" t="n">
        <v>0</v>
      </c>
      <c r="CH22" s="0" t="n">
        <v>0</v>
      </c>
      <c r="CI22" s="0" t="n">
        <v>0</v>
      </c>
      <c r="CJ22" s="0" t="n">
        <v>0</v>
      </c>
      <c r="CK22" s="0" t="n">
        <v>0</v>
      </c>
      <c r="CL22" s="0" t="n">
        <v>0</v>
      </c>
      <c r="CM22" s="0" t="n">
        <v>0</v>
      </c>
      <c r="CN22" s="0" t="n">
        <v>0</v>
      </c>
      <c r="CO22" s="0" t="n">
        <v>0</v>
      </c>
      <c r="CP22" s="0" t="n">
        <v>0</v>
      </c>
      <c r="CQ22" s="0" t="n">
        <v>0</v>
      </c>
      <c r="CR22" s="0" t="n">
        <v>0</v>
      </c>
      <c r="CS22" s="0" t="n">
        <v>0</v>
      </c>
    </row>
    <row r="23" customFormat="false" ht="12.75" hidden="false" customHeight="false" outlineLevel="0" collapsed="false">
      <c r="B23" s="85" t="str">
        <f aca="false">FilterOPk!A$28</f>
        <v>LT- Texas</v>
      </c>
      <c r="C23" s="13" t="n">
        <f aca="false">C22+1</f>
        <v>22</v>
      </c>
      <c r="D23" s="50" t="n">
        <f aca="false">FilterOPk!B$28</f>
        <v>3826684.70313045</v>
      </c>
      <c r="E23" s="50" t="n">
        <f aca="false">FilterOPk!C$28</f>
        <v>0</v>
      </c>
      <c r="F23" s="50" t="n">
        <f aca="false">FilterOPk!D$28</f>
        <v>13003.28</v>
      </c>
      <c r="G23" s="50" t="n">
        <f aca="false">FilterOPk!E$28</f>
        <v>7651.26</v>
      </c>
      <c r="H23" s="50" t="n">
        <f aca="false">FilterOPk!F$28</f>
        <v>7986.82</v>
      </c>
      <c r="I23" s="50" t="n">
        <f aca="false">FilterOPk!G$28</f>
        <v>17032.43</v>
      </c>
      <c r="J23" s="50" t="n">
        <f aca="false">FilterOPk!H$28</f>
        <v>19665.43</v>
      </c>
      <c r="K23" s="50" t="n">
        <f aca="false">FilterOPk!I$28</f>
        <v>46628.44</v>
      </c>
      <c r="L23" s="50" t="n">
        <f aca="false">FilterOPk!J$28</f>
        <v>12076.91</v>
      </c>
      <c r="M23" s="50" t="n">
        <f aca="false">FilterOPk!K$28</f>
        <v>18411.54</v>
      </c>
      <c r="N23" s="50" t="n">
        <f aca="false">FilterOPk!L$28</f>
        <v>142456.11</v>
      </c>
      <c r="O23" s="50" t="n">
        <f aca="false">FilterOPk!M$28</f>
        <v>653578.76</v>
      </c>
      <c r="P23" s="50" t="n">
        <f aca="false">FilterOPk!N$28</f>
        <v>2238345.92</v>
      </c>
      <c r="Q23" s="51" t="n">
        <f aca="false">FilterOPk!O$28</f>
        <v>3034380.79</v>
      </c>
      <c r="CD23" s="0" t="s">
        <v>75</v>
      </c>
      <c r="CE23" s="0" t="n">
        <v>102</v>
      </c>
      <c r="CF23" s="0" t="n">
        <v>-2672497.30858594</v>
      </c>
      <c r="CG23" s="0" t="n">
        <v>0</v>
      </c>
      <c r="CH23" s="0" t="n">
        <v>13235.51</v>
      </c>
      <c r="CI23" s="0" t="n">
        <v>7030</v>
      </c>
      <c r="CJ23" s="0" t="n">
        <v>7545.49</v>
      </c>
      <c r="CK23" s="0" t="n">
        <v>16711.07</v>
      </c>
      <c r="CL23" s="0" t="n">
        <v>19439.93</v>
      </c>
      <c r="CM23" s="0" t="n">
        <v>48333.72</v>
      </c>
      <c r="CN23" s="0" t="n">
        <v>9803.8</v>
      </c>
      <c r="CO23" s="0" t="n">
        <v>18882.06</v>
      </c>
      <c r="CP23" s="0" t="n">
        <v>140981.58</v>
      </c>
      <c r="CQ23" s="0" t="n">
        <v>654601.42</v>
      </c>
      <c r="CR23" s="0" t="n">
        <v>2250894.26</v>
      </c>
      <c r="CS23" s="0" t="n">
        <v>3046477.26</v>
      </c>
    </row>
    <row r="24" customFormat="false" ht="12.75" hidden="false" customHeight="false" outlineLevel="0" collapsed="false">
      <c r="B24" s="85" t="str">
        <f aca="false">FilterOPk!A$29</f>
        <v>St- Texas</v>
      </c>
      <c r="C24" s="13" t="n">
        <f aca="false">C23+1</f>
        <v>23</v>
      </c>
      <c r="D24" s="50" t="n">
        <f aca="false">FilterOPk!B$29</f>
        <v>445563.239343252</v>
      </c>
      <c r="E24" s="50" t="n">
        <f aca="false">FilterOPk!C$29</f>
        <v>5676.33</v>
      </c>
      <c r="F24" s="50" t="n">
        <f aca="false">FilterOPk!D$29</f>
        <v>0</v>
      </c>
      <c r="G24" s="50" t="n">
        <f aca="false">FilterOPk!E$29</f>
        <v>0</v>
      </c>
      <c r="H24" s="50" t="n">
        <f aca="false">FilterOPk!F$29</f>
        <v>0</v>
      </c>
      <c r="I24" s="50" t="n">
        <f aca="false">FilterOPk!G$29</f>
        <v>0</v>
      </c>
      <c r="J24" s="50" t="n">
        <f aca="false">FilterOPk!H$29</f>
        <v>0</v>
      </c>
      <c r="K24" s="50" t="n">
        <f aca="false">FilterOPk!I$29</f>
        <v>0</v>
      </c>
      <c r="L24" s="50" t="n">
        <f aca="false">FilterOPk!J$29</f>
        <v>0</v>
      </c>
      <c r="M24" s="50" t="n">
        <f aca="false">FilterOPk!K$29</f>
        <v>0</v>
      </c>
      <c r="N24" s="50" t="n">
        <f aca="false">FilterOPk!L$29</f>
        <v>5676.33</v>
      </c>
      <c r="O24" s="50" t="n">
        <f aca="false">FilterOPk!M$29</f>
        <v>0</v>
      </c>
      <c r="P24" s="50" t="n">
        <f aca="false">FilterOPk!N$29</f>
        <v>0</v>
      </c>
      <c r="Q24" s="51" t="n">
        <f aca="false">FilterOPk!O$29</f>
        <v>5676.33</v>
      </c>
      <c r="CD24" s="0" t="s">
        <v>78</v>
      </c>
      <c r="CE24" s="0" t="n">
        <v>103</v>
      </c>
      <c r="CF24" s="0" t="n">
        <v>-665155.03615971</v>
      </c>
      <c r="CG24" s="0" t="n">
        <v>8555.53</v>
      </c>
      <c r="CH24" s="0" t="n">
        <v>0</v>
      </c>
      <c r="CI24" s="0" t="n">
        <v>0</v>
      </c>
      <c r="CJ24" s="0" t="n">
        <v>0</v>
      </c>
      <c r="CK24" s="0" t="n">
        <v>0</v>
      </c>
      <c r="CL24" s="0" t="n">
        <v>0</v>
      </c>
      <c r="CM24" s="0" t="n">
        <v>0</v>
      </c>
      <c r="CN24" s="0" t="n">
        <v>0</v>
      </c>
      <c r="CO24" s="0" t="n">
        <v>0</v>
      </c>
      <c r="CP24" s="0" t="n">
        <v>8555.53</v>
      </c>
      <c r="CQ24" s="0" t="n">
        <v>0</v>
      </c>
      <c r="CR24" s="0" t="n">
        <v>0</v>
      </c>
      <c r="CS24" s="0" t="n">
        <v>8555.53</v>
      </c>
    </row>
    <row r="25" customFormat="false" ht="12.75" hidden="false" customHeight="false" outlineLevel="0" collapsed="false">
      <c r="B25" s="85"/>
      <c r="C25" s="13" t="n">
        <f aca="false">C24+1</f>
        <v>24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1"/>
      <c r="CE25" s="0" t="n">
        <v>104</v>
      </c>
    </row>
    <row r="26" customFormat="false" ht="12.75" hidden="false" customHeight="false" outlineLevel="0" collapsed="false">
      <c r="B26" s="85" t="str">
        <f aca="false">FilterOPk!A$32</f>
        <v>Gas positions</v>
      </c>
      <c r="C26" s="13" t="n">
        <f aca="false">C25+1</f>
        <v>25</v>
      </c>
      <c r="D26" s="50" t="s">
        <v>4</v>
      </c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1"/>
      <c r="CD26" s="0" t="s">
        <v>83</v>
      </c>
      <c r="CE26" s="0" t="n">
        <v>105</v>
      </c>
      <c r="CF26" s="0" t="s">
        <v>4</v>
      </c>
    </row>
    <row r="27" customFormat="false" ht="12.75" hidden="false" customHeight="false" outlineLevel="0" collapsed="false">
      <c r="B27" s="85" t="str">
        <f aca="false">FilterOPk!A$33</f>
        <v>Kevin Presto</v>
      </c>
      <c r="C27" s="13" t="n">
        <f aca="false">C26+1</f>
        <v>26</v>
      </c>
      <c r="D27" s="50" t="n">
        <f aca="false">FilterOPk!B$33</f>
        <v>0</v>
      </c>
      <c r="E27" s="50" t="n">
        <f aca="false">FilterOPk!C$33</f>
        <v>0</v>
      </c>
      <c r="F27" s="50" t="n">
        <f aca="false">FilterOPk!D$33</f>
        <v>0</v>
      </c>
      <c r="G27" s="50" t="n">
        <f aca="false">FilterOPk!E$33</f>
        <v>0</v>
      </c>
      <c r="H27" s="50" t="n">
        <f aca="false">FilterOPk!F$33</f>
        <v>0</v>
      </c>
      <c r="I27" s="50" t="n">
        <f aca="false">FilterOPk!G$33</f>
        <v>0</v>
      </c>
      <c r="J27" s="50" t="n">
        <f aca="false">FilterOPk!H$33</f>
        <v>0</v>
      </c>
      <c r="K27" s="50" t="n">
        <f aca="false">FilterOPk!I$33</f>
        <v>0</v>
      </c>
      <c r="L27" s="50" t="n">
        <f aca="false">FilterOPk!J$33</f>
        <v>0</v>
      </c>
      <c r="M27" s="50" t="n">
        <f aca="false">FilterOPk!K$33</f>
        <v>0</v>
      </c>
      <c r="N27" s="50" t="n">
        <f aca="false">FilterOPk!L$33</f>
        <v>0</v>
      </c>
      <c r="O27" s="50" t="n">
        <f aca="false">FilterOPk!M$33</f>
        <v>0</v>
      </c>
      <c r="P27" s="50" t="n">
        <f aca="false">FilterOPk!N$33</f>
        <v>0</v>
      </c>
      <c r="Q27" s="51" t="n">
        <f aca="false">FilterOPk!O$33</f>
        <v>0</v>
      </c>
      <c r="CD27" s="0" t="s">
        <v>22</v>
      </c>
      <c r="CE27" s="0" t="n">
        <v>106</v>
      </c>
      <c r="CF27" s="0" t="n">
        <v>0</v>
      </c>
      <c r="CG27" s="0" t="n">
        <v>0</v>
      </c>
      <c r="CH27" s="0" t="n">
        <v>0</v>
      </c>
      <c r="CI27" s="0" t="n">
        <v>0</v>
      </c>
      <c r="CJ27" s="0" t="n">
        <v>0</v>
      </c>
      <c r="CK27" s="0" t="n">
        <v>0</v>
      </c>
      <c r="CL27" s="0" t="n">
        <v>0</v>
      </c>
      <c r="CM27" s="0" t="n">
        <v>0</v>
      </c>
      <c r="CN27" s="0" t="n">
        <v>0</v>
      </c>
      <c r="CO27" s="0" t="n">
        <v>0</v>
      </c>
      <c r="CP27" s="0" t="n">
        <v>0</v>
      </c>
      <c r="CQ27" s="0" t="n">
        <v>0</v>
      </c>
      <c r="CR27" s="0" t="n">
        <v>0</v>
      </c>
      <c r="CS27" s="0" t="n">
        <v>0</v>
      </c>
    </row>
    <row r="28" customFormat="false" ht="12.75" hidden="false" customHeight="false" outlineLevel="0" collapsed="false">
      <c r="B28" s="85" t="str">
        <f aca="false">FilterOPk!A$34</f>
        <v>Fletcher Sturm</v>
      </c>
      <c r="C28" s="13" t="n">
        <f aca="false">C27+1</f>
        <v>27</v>
      </c>
      <c r="D28" s="50" t="n">
        <f aca="false">FilterOPk!B$34</f>
        <v>0</v>
      </c>
      <c r="E28" s="50" t="n">
        <f aca="false">FilterOPk!C$34</f>
        <v>0</v>
      </c>
      <c r="F28" s="50" t="n">
        <f aca="false">FilterOPk!D$34</f>
        <v>0</v>
      </c>
      <c r="G28" s="50" t="n">
        <f aca="false">FilterOPk!E$34</f>
        <v>0</v>
      </c>
      <c r="H28" s="50" t="n">
        <f aca="false">FilterOPk!F$34</f>
        <v>0</v>
      </c>
      <c r="I28" s="50" t="n">
        <f aca="false">FilterOPk!G$34</f>
        <v>0</v>
      </c>
      <c r="J28" s="50" t="n">
        <f aca="false">FilterOPk!H$34</f>
        <v>0</v>
      </c>
      <c r="K28" s="50" t="n">
        <f aca="false">FilterOPk!I$34</f>
        <v>0</v>
      </c>
      <c r="L28" s="50" t="n">
        <f aca="false">FilterOPk!J$34</f>
        <v>0</v>
      </c>
      <c r="M28" s="50" t="n">
        <f aca="false">FilterOPk!K$34</f>
        <v>0</v>
      </c>
      <c r="N28" s="50" t="n">
        <f aca="false">FilterOPk!L$34</f>
        <v>0</v>
      </c>
      <c r="O28" s="50" t="n">
        <f aca="false">FilterOPk!M$34</f>
        <v>0</v>
      </c>
      <c r="P28" s="50" t="n">
        <f aca="false">FilterOPk!N$34</f>
        <v>0</v>
      </c>
      <c r="Q28" s="51" t="n">
        <f aca="false">FilterOPk!O$34</f>
        <v>0</v>
      </c>
      <c r="CD28" s="0" t="s">
        <v>27</v>
      </c>
      <c r="CE28" s="0" t="n">
        <v>107</v>
      </c>
      <c r="CF28" s="0" t="n">
        <v>0</v>
      </c>
      <c r="CG28" s="0" t="n">
        <v>0</v>
      </c>
      <c r="CH28" s="0" t="n">
        <v>0</v>
      </c>
      <c r="CI28" s="0" t="n">
        <v>0</v>
      </c>
      <c r="CJ28" s="0" t="n">
        <v>0</v>
      </c>
      <c r="CK28" s="0" t="n">
        <v>0</v>
      </c>
      <c r="CL28" s="0" t="n">
        <v>0</v>
      </c>
      <c r="CM28" s="0" t="n">
        <v>0</v>
      </c>
      <c r="CN28" s="0" t="n">
        <v>0</v>
      </c>
      <c r="CO28" s="0" t="n">
        <v>0</v>
      </c>
      <c r="CP28" s="0" t="n">
        <v>0</v>
      </c>
      <c r="CQ28" s="0" t="n">
        <v>0</v>
      </c>
      <c r="CR28" s="0" t="n">
        <v>0</v>
      </c>
      <c r="CS28" s="0" t="n">
        <v>0</v>
      </c>
    </row>
    <row r="29" customFormat="false" ht="12.75" hidden="false" customHeight="false" outlineLevel="0" collapsed="false">
      <c r="B29" s="85" t="str">
        <f aca="false">FilterOPk!A$35</f>
        <v>Doug Gilbert-Smith</v>
      </c>
      <c r="C29" s="13" t="n">
        <f aca="false">C28+1</f>
        <v>28</v>
      </c>
      <c r="D29" s="50" t="n">
        <f aca="false">FilterOPk!B$35</f>
        <v>0</v>
      </c>
      <c r="E29" s="50" t="n">
        <f aca="false">FilterOPk!C$35</f>
        <v>0</v>
      </c>
      <c r="F29" s="50" t="n">
        <f aca="false">FilterOPk!D$35</f>
        <v>0</v>
      </c>
      <c r="G29" s="50" t="n">
        <f aca="false">FilterOPk!E$35</f>
        <v>0</v>
      </c>
      <c r="H29" s="50" t="n">
        <f aca="false">FilterOPk!F$35</f>
        <v>0</v>
      </c>
      <c r="I29" s="50" t="n">
        <f aca="false">FilterOPk!G$35</f>
        <v>0</v>
      </c>
      <c r="J29" s="50" t="n">
        <f aca="false">FilterOPk!H$35</f>
        <v>0</v>
      </c>
      <c r="K29" s="50" t="n">
        <f aca="false">FilterOPk!I$35</f>
        <v>0</v>
      </c>
      <c r="L29" s="50" t="n">
        <f aca="false">FilterOPk!J$35</f>
        <v>0</v>
      </c>
      <c r="M29" s="50" t="n">
        <f aca="false">FilterOPk!K$35</f>
        <v>0</v>
      </c>
      <c r="N29" s="50" t="n">
        <f aca="false">FilterOPk!L$35</f>
        <v>0</v>
      </c>
      <c r="O29" s="50" t="n">
        <f aca="false">FilterOPk!M$35</f>
        <v>0</v>
      </c>
      <c r="P29" s="50" t="n">
        <f aca="false">FilterOPk!N$35</f>
        <v>0</v>
      </c>
      <c r="Q29" s="51" t="n">
        <f aca="false">FilterOPk!O$35</f>
        <v>0</v>
      </c>
      <c r="CD29" s="0" t="s">
        <v>77</v>
      </c>
      <c r="CE29" s="0" t="n">
        <v>108</v>
      </c>
      <c r="CF29" s="0" t="n">
        <v>0</v>
      </c>
      <c r="CG29" s="0" t="n">
        <v>0</v>
      </c>
      <c r="CH29" s="0" t="n">
        <v>0</v>
      </c>
      <c r="CI29" s="0" t="n">
        <v>0</v>
      </c>
      <c r="CJ29" s="0" t="n">
        <v>0</v>
      </c>
      <c r="CK29" s="0" t="n">
        <v>0</v>
      </c>
      <c r="CL29" s="0" t="n">
        <v>0</v>
      </c>
      <c r="CM29" s="0" t="n">
        <v>0</v>
      </c>
      <c r="CN29" s="0" t="n">
        <v>0</v>
      </c>
      <c r="CO29" s="0" t="n">
        <v>0</v>
      </c>
      <c r="CP29" s="0" t="n">
        <v>0</v>
      </c>
      <c r="CQ29" s="0" t="n">
        <v>0</v>
      </c>
      <c r="CR29" s="0" t="n">
        <v>0</v>
      </c>
      <c r="CS29" s="0" t="n">
        <v>0</v>
      </c>
    </row>
    <row r="30" customFormat="false" ht="12.75" hidden="false" customHeight="false" outlineLevel="0" collapsed="false">
      <c r="B30" s="85" t="str">
        <f aca="false">FilterOPk!A$36</f>
        <v>Rogers Herndon</v>
      </c>
      <c r="C30" s="13" t="n">
        <f aca="false">C29+1</f>
        <v>29</v>
      </c>
      <c r="D30" s="50" t="n">
        <f aca="false">FilterOPk!B$36</f>
        <v>0</v>
      </c>
      <c r="E30" s="50" t="n">
        <f aca="false">FilterOPk!C$36</f>
        <v>0</v>
      </c>
      <c r="F30" s="50" t="n">
        <f aca="false">FilterOPk!D$36</f>
        <v>0</v>
      </c>
      <c r="G30" s="50" t="n">
        <f aca="false">FilterOPk!E$36</f>
        <v>0</v>
      </c>
      <c r="H30" s="50" t="n">
        <f aca="false">FilterOPk!F$36</f>
        <v>0</v>
      </c>
      <c r="I30" s="50" t="n">
        <f aca="false">FilterOPk!G$36</f>
        <v>0</v>
      </c>
      <c r="J30" s="50" t="n">
        <f aca="false">FilterOPk!H$36</f>
        <v>0</v>
      </c>
      <c r="K30" s="50" t="n">
        <f aca="false">FilterOPk!I$36</f>
        <v>0</v>
      </c>
      <c r="L30" s="50" t="n">
        <f aca="false">FilterOPk!J$36</f>
        <v>0</v>
      </c>
      <c r="M30" s="50" t="n">
        <f aca="false">FilterOPk!K$36</f>
        <v>0</v>
      </c>
      <c r="N30" s="50" t="n">
        <f aca="false">FilterOPk!L$36</f>
        <v>0</v>
      </c>
      <c r="O30" s="50" t="n">
        <f aca="false">FilterOPk!M$36</f>
        <v>0</v>
      </c>
      <c r="P30" s="50" t="n">
        <f aca="false">FilterOPk!N$36</f>
        <v>0</v>
      </c>
      <c r="Q30" s="51" t="n">
        <f aca="false">FilterOPk!O$36</f>
        <v>0</v>
      </c>
      <c r="CD30" s="0" t="s">
        <v>66</v>
      </c>
      <c r="CE30" s="0" t="n">
        <v>109</v>
      </c>
      <c r="CF30" s="0" t="n">
        <v>0</v>
      </c>
      <c r="CG30" s="0" t="n">
        <v>0</v>
      </c>
      <c r="CH30" s="0" t="n">
        <v>0</v>
      </c>
      <c r="CI30" s="0" t="n">
        <v>0</v>
      </c>
      <c r="CJ30" s="0" t="n">
        <v>0</v>
      </c>
      <c r="CK30" s="0" t="n">
        <v>0</v>
      </c>
      <c r="CL30" s="0" t="n">
        <v>0</v>
      </c>
      <c r="CM30" s="0" t="n">
        <v>0</v>
      </c>
      <c r="CN30" s="0" t="n">
        <v>0</v>
      </c>
      <c r="CO30" s="0" t="n">
        <v>0</v>
      </c>
      <c r="CP30" s="0" t="n">
        <v>0</v>
      </c>
      <c r="CQ30" s="0" t="n">
        <v>0</v>
      </c>
      <c r="CR30" s="0" t="n">
        <v>0</v>
      </c>
      <c r="CS30" s="0" t="n">
        <v>0</v>
      </c>
    </row>
    <row r="31" customFormat="false" ht="12.75" hidden="false" customHeight="false" outlineLevel="0" collapsed="false">
      <c r="B31" s="85" t="str">
        <f aca="false">FilterOPk!A$37</f>
        <v>Dana Davis</v>
      </c>
      <c r="C31" s="13" t="n">
        <f aca="false">C30+1</f>
        <v>30</v>
      </c>
      <c r="D31" s="50" t="n">
        <f aca="false">FilterOPk!B$37</f>
        <v>0</v>
      </c>
      <c r="E31" s="50" t="n">
        <f aca="false">FilterOPk!C$37</f>
        <v>0</v>
      </c>
      <c r="F31" s="50" t="n">
        <f aca="false">FilterOPk!D$37</f>
        <v>0</v>
      </c>
      <c r="G31" s="50" t="n">
        <f aca="false">FilterOPk!E$37</f>
        <v>0</v>
      </c>
      <c r="H31" s="50" t="n">
        <f aca="false">FilterOPk!F$37</f>
        <v>0</v>
      </c>
      <c r="I31" s="50" t="n">
        <f aca="false">FilterOPk!G$37</f>
        <v>0</v>
      </c>
      <c r="J31" s="50" t="n">
        <f aca="false">FilterOPk!H$37</f>
        <v>0</v>
      </c>
      <c r="K31" s="50" t="n">
        <f aca="false">FilterOPk!I$37</f>
        <v>0</v>
      </c>
      <c r="L31" s="50" t="n">
        <f aca="false">FilterOPk!J$37</f>
        <v>0</v>
      </c>
      <c r="M31" s="50" t="n">
        <f aca="false">FilterOPk!K$37</f>
        <v>0</v>
      </c>
      <c r="N31" s="50" t="n">
        <f aca="false">FilterOPk!L$37</f>
        <v>0</v>
      </c>
      <c r="O31" s="50" t="n">
        <f aca="false">FilterOPk!M$37</f>
        <v>0</v>
      </c>
      <c r="P31" s="50" t="n">
        <f aca="false">FilterOPk!N$37</f>
        <v>0</v>
      </c>
      <c r="Q31" s="51" t="n">
        <f aca="false">FilterOPk!O$37</f>
        <v>0</v>
      </c>
      <c r="CD31" s="0" t="s">
        <v>45</v>
      </c>
      <c r="CE31" s="0" t="n">
        <v>110</v>
      </c>
      <c r="CF31" s="0" t="n">
        <v>0</v>
      </c>
      <c r="CG31" s="0" t="n">
        <v>0</v>
      </c>
      <c r="CH31" s="0" t="n">
        <v>0</v>
      </c>
      <c r="CI31" s="0" t="n">
        <v>0</v>
      </c>
      <c r="CJ31" s="0" t="n">
        <v>0</v>
      </c>
      <c r="CK31" s="0" t="n">
        <v>0</v>
      </c>
      <c r="CL31" s="0" t="n">
        <v>0</v>
      </c>
      <c r="CM31" s="0" t="n">
        <v>0</v>
      </c>
      <c r="CN31" s="0" t="n">
        <v>0</v>
      </c>
      <c r="CO31" s="0" t="n">
        <v>0</v>
      </c>
      <c r="CP31" s="0" t="n">
        <v>0</v>
      </c>
      <c r="CQ31" s="0" t="n">
        <v>0</v>
      </c>
      <c r="CR31" s="0" t="n">
        <v>0</v>
      </c>
      <c r="CS31" s="0" t="n">
        <v>0</v>
      </c>
    </row>
    <row r="32" customFormat="false" ht="12.75" hidden="false" customHeight="false" outlineLevel="0" collapsed="false">
      <c r="B32" s="85" t="str">
        <f aca="false">FilterOPk!A$38</f>
        <v>Tom May</v>
      </c>
      <c r="C32" s="13" t="n">
        <f aca="false">C31+1</f>
        <v>31</v>
      </c>
      <c r="D32" s="50" t="n">
        <f aca="false">FilterOPk!B$38</f>
        <v>0</v>
      </c>
      <c r="E32" s="50" t="n">
        <f aca="false">FilterOPk!C$38</f>
        <v>0</v>
      </c>
      <c r="F32" s="50" t="n">
        <f aca="false">FilterOPk!D$38</f>
        <v>0</v>
      </c>
      <c r="G32" s="50" t="n">
        <f aca="false">FilterOPk!E$38</f>
        <v>0</v>
      </c>
      <c r="H32" s="50" t="n">
        <f aca="false">FilterOPk!F$38</f>
        <v>0</v>
      </c>
      <c r="I32" s="50" t="n">
        <f aca="false">FilterOPk!G$38</f>
        <v>0</v>
      </c>
      <c r="J32" s="50" t="n">
        <f aca="false">FilterOPk!H$38</f>
        <v>0</v>
      </c>
      <c r="K32" s="50" t="n">
        <f aca="false">FilterOPk!I$38</f>
        <v>0</v>
      </c>
      <c r="L32" s="50" t="n">
        <f aca="false">FilterOPk!J$38</f>
        <v>0</v>
      </c>
      <c r="M32" s="50" t="n">
        <f aca="false">FilterOPk!K$38</f>
        <v>0</v>
      </c>
      <c r="N32" s="50" t="n">
        <f aca="false">FilterOPk!L$38</f>
        <v>0</v>
      </c>
      <c r="O32" s="50" t="n">
        <f aca="false">FilterOPk!M$38</f>
        <v>0</v>
      </c>
      <c r="P32" s="50" t="n">
        <f aca="false">FilterOPk!N$38</f>
        <v>0</v>
      </c>
      <c r="Q32" s="51" t="n">
        <f aca="false">FilterOPk!O$38</f>
        <v>0</v>
      </c>
      <c r="CD32" s="0" t="s">
        <v>52</v>
      </c>
      <c r="CE32" s="0" t="n">
        <v>111</v>
      </c>
      <c r="CF32" s="0" t="n">
        <v>0</v>
      </c>
      <c r="CG32" s="0" t="n">
        <v>0</v>
      </c>
      <c r="CH32" s="0" t="n">
        <v>0</v>
      </c>
      <c r="CI32" s="0" t="n">
        <v>0</v>
      </c>
      <c r="CJ32" s="0" t="n">
        <v>0</v>
      </c>
      <c r="CK32" s="0" t="n">
        <v>0</v>
      </c>
      <c r="CL32" s="0" t="n">
        <v>0</v>
      </c>
      <c r="CM32" s="0" t="n">
        <v>0</v>
      </c>
      <c r="CN32" s="0" t="n">
        <v>0</v>
      </c>
      <c r="CO32" s="0" t="n">
        <v>0</v>
      </c>
      <c r="CP32" s="0" t="n">
        <v>0</v>
      </c>
      <c r="CQ32" s="0" t="n">
        <v>0</v>
      </c>
      <c r="CR32" s="0" t="n">
        <v>0</v>
      </c>
      <c r="CS32" s="0" t="n">
        <v>0</v>
      </c>
    </row>
    <row r="33" customFormat="false" ht="12.75" hidden="false" customHeight="false" outlineLevel="0" collapsed="false">
      <c r="B33" s="85" t="str">
        <f aca="false">FilterOPk!A$39</f>
        <v>Clint Dean</v>
      </c>
      <c r="C33" s="13" t="n">
        <f aca="false">C32+1</f>
        <v>32</v>
      </c>
      <c r="D33" s="50" t="n">
        <f aca="false">FilterOPk!B$39</f>
        <v>0</v>
      </c>
      <c r="E33" s="50" t="n">
        <f aca="false">FilterOPk!C$39</f>
        <v>0</v>
      </c>
      <c r="F33" s="50" t="n">
        <f aca="false">FilterOPk!D$39</f>
        <v>0</v>
      </c>
      <c r="G33" s="50" t="n">
        <f aca="false">FilterOPk!E$39</f>
        <v>0</v>
      </c>
      <c r="H33" s="50" t="n">
        <f aca="false">FilterOPk!F$39</f>
        <v>0</v>
      </c>
      <c r="I33" s="50" t="n">
        <f aca="false">FilterOPk!G$39</f>
        <v>0</v>
      </c>
      <c r="J33" s="50" t="n">
        <f aca="false">FilterOPk!H$39</f>
        <v>0</v>
      </c>
      <c r="K33" s="50" t="n">
        <f aca="false">FilterOPk!I$39</f>
        <v>0</v>
      </c>
      <c r="L33" s="50" t="n">
        <f aca="false">FilterOPk!J$39</f>
        <v>0</v>
      </c>
      <c r="M33" s="50" t="n">
        <f aca="false">FilterOPk!K$39</f>
        <v>0</v>
      </c>
      <c r="N33" s="50" t="n">
        <f aca="false">FilterOPk!L$39</f>
        <v>0</v>
      </c>
      <c r="O33" s="50" t="n">
        <f aca="false">FilterOPk!M$39</f>
        <v>0</v>
      </c>
      <c r="P33" s="50" t="n">
        <f aca="false">FilterOPk!N$39</f>
        <v>0</v>
      </c>
      <c r="Q33" s="51" t="n">
        <f aca="false">FilterOPk!O$39</f>
        <v>0</v>
      </c>
      <c r="CD33" s="0" t="s">
        <v>80</v>
      </c>
      <c r="CE33" s="0" t="n">
        <v>112</v>
      </c>
      <c r="CF33" s="0" t="n">
        <v>0</v>
      </c>
      <c r="CG33" s="0" t="n">
        <v>0</v>
      </c>
      <c r="CH33" s="0" t="n">
        <v>0</v>
      </c>
      <c r="CI33" s="0" t="n">
        <v>0</v>
      </c>
      <c r="CJ33" s="0" t="n">
        <v>0</v>
      </c>
      <c r="CK33" s="0" t="n">
        <v>0</v>
      </c>
      <c r="CL33" s="0" t="n">
        <v>0</v>
      </c>
      <c r="CM33" s="0" t="n">
        <v>0</v>
      </c>
      <c r="CN33" s="0" t="n">
        <v>0</v>
      </c>
      <c r="CO33" s="0" t="n">
        <v>0</v>
      </c>
      <c r="CP33" s="0" t="n">
        <v>0</v>
      </c>
      <c r="CQ33" s="0" t="n">
        <v>0</v>
      </c>
      <c r="CR33" s="0" t="n">
        <v>0</v>
      </c>
      <c r="CS33" s="0" t="n">
        <v>0</v>
      </c>
    </row>
    <row r="34" customFormat="false" ht="12.75" hidden="false" customHeight="false" outlineLevel="0" collapsed="false">
      <c r="B34" s="85" t="str">
        <f aca="false">FilterOPk!A$40</f>
        <v>Rob Benson</v>
      </c>
      <c r="C34" s="13" t="n">
        <f aca="false">C33+1</f>
        <v>33</v>
      </c>
      <c r="D34" s="50" t="n">
        <f aca="false">FilterOPk!B$40</f>
        <v>0</v>
      </c>
      <c r="E34" s="50" t="n">
        <f aca="false">FilterOPk!C$40</f>
        <v>0</v>
      </c>
      <c r="F34" s="50" t="n">
        <f aca="false">FilterOPk!D$40</f>
        <v>0</v>
      </c>
      <c r="G34" s="50" t="n">
        <f aca="false">FilterOPk!E$40</f>
        <v>0</v>
      </c>
      <c r="H34" s="50" t="n">
        <f aca="false">FilterOPk!F$40</f>
        <v>0</v>
      </c>
      <c r="I34" s="50" t="n">
        <f aca="false">FilterOPk!G$40</f>
        <v>0</v>
      </c>
      <c r="J34" s="50" t="n">
        <f aca="false">FilterOPk!H$40</f>
        <v>0</v>
      </c>
      <c r="K34" s="50" t="n">
        <f aca="false">FilterOPk!I$40</f>
        <v>0</v>
      </c>
      <c r="L34" s="50" t="n">
        <f aca="false">FilterOPk!J$40</f>
        <v>0</v>
      </c>
      <c r="M34" s="50" t="n">
        <f aca="false">FilterOPk!K$40</f>
        <v>0</v>
      </c>
      <c r="N34" s="50" t="n">
        <f aca="false">FilterOPk!L$40</f>
        <v>0</v>
      </c>
      <c r="O34" s="50" t="n">
        <f aca="false">FilterOPk!M$40</f>
        <v>0</v>
      </c>
      <c r="P34" s="50" t="n">
        <f aca="false">FilterOPk!N$40</f>
        <v>0</v>
      </c>
      <c r="Q34" s="51" t="n">
        <f aca="false">FilterOPk!O$40</f>
        <v>0</v>
      </c>
      <c r="CD34" s="0" t="s">
        <v>49</v>
      </c>
      <c r="CE34" s="0" t="n">
        <v>113</v>
      </c>
      <c r="CF34" s="0" t="n">
        <v>0</v>
      </c>
      <c r="CG34" s="0" t="n">
        <v>0</v>
      </c>
      <c r="CH34" s="0" t="n">
        <v>0</v>
      </c>
      <c r="CI34" s="0" t="n">
        <v>0</v>
      </c>
      <c r="CJ34" s="0" t="n">
        <v>0</v>
      </c>
      <c r="CK34" s="0" t="n">
        <v>0</v>
      </c>
      <c r="CL34" s="0" t="n">
        <v>0</v>
      </c>
      <c r="CM34" s="0" t="n">
        <v>0</v>
      </c>
      <c r="CN34" s="0" t="n">
        <v>0</v>
      </c>
      <c r="CO34" s="0" t="n">
        <v>0</v>
      </c>
      <c r="CP34" s="0" t="n">
        <v>0</v>
      </c>
      <c r="CQ34" s="0" t="n">
        <v>0</v>
      </c>
      <c r="CR34" s="0" t="n">
        <v>0</v>
      </c>
      <c r="CS34" s="0" t="n">
        <v>0</v>
      </c>
    </row>
    <row r="35" customFormat="false" ht="12.75" hidden="false" customHeight="false" outlineLevel="0" collapsed="false">
      <c r="B35" s="85" t="str">
        <f aca="false">FilterOPk!A$41</f>
        <v>Matt Lorenz</v>
      </c>
      <c r="C35" s="13" t="n">
        <f aca="false">C34+1</f>
        <v>34</v>
      </c>
      <c r="D35" s="50" t="n">
        <f aca="false">FilterOPk!B$41</f>
        <v>0</v>
      </c>
      <c r="E35" s="50" t="n">
        <f aca="false">FilterOPk!C$41</f>
        <v>0</v>
      </c>
      <c r="F35" s="50" t="n">
        <f aca="false">FilterOPk!D$41</f>
        <v>0</v>
      </c>
      <c r="G35" s="50" t="n">
        <f aca="false">FilterOPk!E$41</f>
        <v>0</v>
      </c>
      <c r="H35" s="50" t="n">
        <f aca="false">FilterOPk!F$41</f>
        <v>0</v>
      </c>
      <c r="I35" s="50" t="n">
        <f aca="false">FilterOPk!G$41</f>
        <v>0</v>
      </c>
      <c r="J35" s="50" t="n">
        <f aca="false">FilterOPk!H$41</f>
        <v>0</v>
      </c>
      <c r="K35" s="50" t="n">
        <f aca="false">FilterOPk!I$41</f>
        <v>0</v>
      </c>
      <c r="L35" s="50" t="n">
        <f aca="false">FilterOPk!J$41</f>
        <v>0</v>
      </c>
      <c r="M35" s="50" t="n">
        <f aca="false">FilterOPk!K$41</f>
        <v>0</v>
      </c>
      <c r="N35" s="50" t="n">
        <f aca="false">FilterOPk!L$41</f>
        <v>0</v>
      </c>
      <c r="O35" s="50" t="n">
        <f aca="false">FilterOPk!M$41</f>
        <v>0</v>
      </c>
      <c r="P35" s="50" t="n">
        <f aca="false">FilterOPk!N$41</f>
        <v>0</v>
      </c>
      <c r="Q35" s="51" t="n">
        <f aca="false">FilterOPk!O$41</f>
        <v>0</v>
      </c>
      <c r="CD35" s="0" t="s">
        <v>34</v>
      </c>
      <c r="CE35" s="0" t="n">
        <v>114</v>
      </c>
      <c r="CF35" s="0" t="n">
        <v>0</v>
      </c>
      <c r="CG35" s="0" t="n">
        <v>0</v>
      </c>
      <c r="CH35" s="0" t="n">
        <v>0</v>
      </c>
      <c r="CI35" s="0" t="n">
        <v>0</v>
      </c>
      <c r="CJ35" s="0" t="n">
        <v>0</v>
      </c>
      <c r="CK35" s="0" t="n">
        <v>0</v>
      </c>
      <c r="CL35" s="0" t="n">
        <v>0</v>
      </c>
      <c r="CM35" s="0" t="n">
        <v>0</v>
      </c>
      <c r="CN35" s="0" t="n">
        <v>0</v>
      </c>
      <c r="CO35" s="0" t="n">
        <v>0</v>
      </c>
      <c r="CP35" s="0" t="n">
        <v>0</v>
      </c>
      <c r="CQ35" s="0" t="n">
        <v>0</v>
      </c>
      <c r="CR35" s="0" t="n">
        <v>0</v>
      </c>
      <c r="CS35" s="0" t="n">
        <v>0</v>
      </c>
    </row>
    <row r="36" customFormat="false" ht="12.75" hidden="false" customHeight="false" outlineLevel="0" collapsed="false">
      <c r="B36" s="85" t="str">
        <f aca="false">FilterOPk!A$42</f>
        <v>John Forney</v>
      </c>
      <c r="C36" s="13" t="n">
        <f aca="false">C35+1</f>
        <v>35</v>
      </c>
      <c r="D36" s="50" t="n">
        <f aca="false">FilterOPk!B$42</f>
        <v>0</v>
      </c>
      <c r="E36" s="50" t="n">
        <f aca="false">FilterOPk!C$42</f>
        <v>0</v>
      </c>
      <c r="F36" s="50" t="n">
        <f aca="false">FilterOPk!D$42</f>
        <v>0</v>
      </c>
      <c r="G36" s="50" t="n">
        <f aca="false">FilterOPk!E$42</f>
        <v>0</v>
      </c>
      <c r="H36" s="50" t="n">
        <f aca="false">FilterOPk!F$42</f>
        <v>0</v>
      </c>
      <c r="I36" s="50" t="n">
        <f aca="false">FilterOPk!G$42</f>
        <v>0</v>
      </c>
      <c r="J36" s="50" t="n">
        <f aca="false">FilterOPk!H$42</f>
        <v>0</v>
      </c>
      <c r="K36" s="50" t="n">
        <f aca="false">FilterOPk!I$42</f>
        <v>0</v>
      </c>
      <c r="L36" s="50" t="n">
        <f aca="false">FilterOPk!J$42</f>
        <v>0</v>
      </c>
      <c r="M36" s="50" t="n">
        <f aca="false">FilterOPk!K$42</f>
        <v>0</v>
      </c>
      <c r="N36" s="50" t="n">
        <f aca="false">FilterOPk!L$42</f>
        <v>0</v>
      </c>
      <c r="O36" s="50" t="n">
        <f aca="false">FilterOPk!M$42</f>
        <v>0</v>
      </c>
      <c r="P36" s="50" t="n">
        <f aca="false">FilterOPk!N$42</f>
        <v>0</v>
      </c>
      <c r="Q36" s="51" t="n">
        <f aca="false">FilterOPk!O$42</f>
        <v>0</v>
      </c>
      <c r="CD36" s="0" t="s">
        <v>69</v>
      </c>
      <c r="CE36" s="0" t="n">
        <v>115</v>
      </c>
      <c r="CF36" s="0" t="n">
        <v>0</v>
      </c>
      <c r="CG36" s="0" t="n">
        <v>0</v>
      </c>
      <c r="CH36" s="0" t="n">
        <v>0</v>
      </c>
      <c r="CI36" s="0" t="n">
        <v>0</v>
      </c>
      <c r="CJ36" s="0" t="n">
        <v>0</v>
      </c>
      <c r="CK36" s="0" t="n">
        <v>0</v>
      </c>
      <c r="CL36" s="0" t="n">
        <v>0</v>
      </c>
      <c r="CM36" s="0" t="n">
        <v>0</v>
      </c>
      <c r="CN36" s="0" t="n">
        <v>0</v>
      </c>
      <c r="CO36" s="0" t="n">
        <v>0</v>
      </c>
      <c r="CP36" s="0" t="n">
        <v>0</v>
      </c>
      <c r="CQ36" s="0" t="n">
        <v>0</v>
      </c>
      <c r="CR36" s="0" t="n">
        <v>0</v>
      </c>
      <c r="CS36" s="0" t="n">
        <v>0</v>
      </c>
    </row>
    <row r="37" customFormat="false" ht="12.75" hidden="false" customHeight="false" outlineLevel="0" collapsed="false">
      <c r="B37" s="85" t="str">
        <f aca="false">FilterOPk!A$43</f>
        <v>Mike Carson</v>
      </c>
      <c r="C37" s="13" t="n">
        <f aca="false">C36+1</f>
        <v>36</v>
      </c>
      <c r="D37" s="50" t="n">
        <f aca="false">FilterOPk!B$43</f>
        <v>0</v>
      </c>
      <c r="E37" s="50" t="n">
        <f aca="false">FilterOPk!C$43</f>
        <v>0</v>
      </c>
      <c r="F37" s="50" t="n">
        <f aca="false">FilterOPk!D$43</f>
        <v>0</v>
      </c>
      <c r="G37" s="50" t="n">
        <f aca="false">FilterOPk!E$43</f>
        <v>0</v>
      </c>
      <c r="H37" s="50" t="n">
        <f aca="false">FilterOPk!F$43</f>
        <v>0</v>
      </c>
      <c r="I37" s="50" t="n">
        <f aca="false">FilterOPk!G$43</f>
        <v>0</v>
      </c>
      <c r="J37" s="50" t="n">
        <f aca="false">FilterOPk!H$43</f>
        <v>0</v>
      </c>
      <c r="K37" s="50" t="n">
        <f aca="false">FilterOPk!I$43</f>
        <v>0</v>
      </c>
      <c r="L37" s="50" t="n">
        <f aca="false">FilterOPk!J$43</f>
        <v>0</v>
      </c>
      <c r="M37" s="50" t="n">
        <f aca="false">FilterOPk!K$43</f>
        <v>0</v>
      </c>
      <c r="N37" s="50" t="n">
        <f aca="false">FilterOPk!L$43</f>
        <v>0</v>
      </c>
      <c r="O37" s="50" t="n">
        <f aca="false">FilterOPk!M$43</f>
        <v>0</v>
      </c>
      <c r="P37" s="50" t="n">
        <f aca="false">FilterOPk!N$43</f>
        <v>0</v>
      </c>
      <c r="Q37" s="51" t="n">
        <f aca="false">FilterOPk!O$43</f>
        <v>0</v>
      </c>
      <c r="CD37" s="0" t="s">
        <v>72</v>
      </c>
      <c r="CE37" s="0" t="n">
        <v>116</v>
      </c>
      <c r="CF37" s="0" t="n">
        <v>0</v>
      </c>
      <c r="CG37" s="0" t="n">
        <v>0</v>
      </c>
      <c r="CH37" s="0" t="n">
        <v>0</v>
      </c>
      <c r="CI37" s="0" t="n">
        <v>0</v>
      </c>
      <c r="CJ37" s="0" t="n">
        <v>0</v>
      </c>
      <c r="CK37" s="0" t="n">
        <v>0</v>
      </c>
      <c r="CL37" s="0" t="n">
        <v>0</v>
      </c>
      <c r="CM37" s="0" t="n">
        <v>0</v>
      </c>
      <c r="CN37" s="0" t="n">
        <v>0</v>
      </c>
      <c r="CO37" s="0" t="n">
        <v>0</v>
      </c>
      <c r="CP37" s="0" t="n">
        <v>0</v>
      </c>
      <c r="CQ37" s="0" t="n">
        <v>0</v>
      </c>
      <c r="CR37" s="0" t="n">
        <v>0</v>
      </c>
      <c r="CS37" s="0" t="n">
        <v>0</v>
      </c>
    </row>
    <row r="38" customFormat="false" ht="12.75" hidden="false" customHeight="false" outlineLevel="0" collapsed="false">
      <c r="B38" s="85" t="str">
        <f aca="false">FilterOPk!A$44</f>
        <v>Chris Dorland</v>
      </c>
      <c r="C38" s="13" t="n">
        <f aca="false">C37+1</f>
        <v>37</v>
      </c>
      <c r="D38" s="50" t="n">
        <f aca="false">FilterOPk!B$44</f>
        <v>0</v>
      </c>
      <c r="E38" s="50" t="n">
        <f aca="false">FilterOPk!C$44</f>
        <v>0</v>
      </c>
      <c r="F38" s="50" t="n">
        <f aca="false">FilterOPk!D$44</f>
        <v>0</v>
      </c>
      <c r="G38" s="50" t="n">
        <f aca="false">FilterOPk!E$44</f>
        <v>0</v>
      </c>
      <c r="H38" s="50" t="n">
        <f aca="false">FilterOPk!F$44</f>
        <v>0</v>
      </c>
      <c r="I38" s="50" t="n">
        <f aca="false">FilterOPk!G$44</f>
        <v>0</v>
      </c>
      <c r="J38" s="50" t="n">
        <f aca="false">FilterOPk!H$44</f>
        <v>0</v>
      </c>
      <c r="K38" s="50" t="n">
        <f aca="false">FilterOPk!I$44</f>
        <v>0</v>
      </c>
      <c r="L38" s="50" t="n">
        <f aca="false">FilterOPk!J$44</f>
        <v>0</v>
      </c>
      <c r="M38" s="50" t="n">
        <f aca="false">FilterOPk!K$44</f>
        <v>0</v>
      </c>
      <c r="N38" s="50" t="n">
        <f aca="false">FilterOPk!L$44</f>
        <v>0</v>
      </c>
      <c r="O38" s="50" t="n">
        <f aca="false">FilterOPk!M$44</f>
        <v>0</v>
      </c>
      <c r="P38" s="50" t="n">
        <f aca="false">FilterOPk!N$44</f>
        <v>0</v>
      </c>
      <c r="Q38" s="51" t="n">
        <f aca="false">FilterOPk!O$44</f>
        <v>0</v>
      </c>
      <c r="CD38" s="0" t="s">
        <v>31</v>
      </c>
      <c r="CE38" s="0" t="n">
        <v>117</v>
      </c>
      <c r="CF38" s="0" t="n">
        <v>0</v>
      </c>
      <c r="CG38" s="0" t="n">
        <v>0</v>
      </c>
      <c r="CH38" s="0" t="n">
        <v>0</v>
      </c>
      <c r="CI38" s="0" t="n">
        <v>0</v>
      </c>
      <c r="CJ38" s="0" t="n">
        <v>0</v>
      </c>
      <c r="CK38" s="0" t="n">
        <v>0</v>
      </c>
      <c r="CL38" s="0" t="n">
        <v>0</v>
      </c>
      <c r="CM38" s="0" t="n">
        <v>0</v>
      </c>
      <c r="CN38" s="0" t="n">
        <v>0</v>
      </c>
      <c r="CO38" s="0" t="n">
        <v>0</v>
      </c>
      <c r="CP38" s="0" t="n">
        <v>0</v>
      </c>
      <c r="CQ38" s="0" t="n">
        <v>0</v>
      </c>
      <c r="CR38" s="0" t="n">
        <v>0</v>
      </c>
      <c r="CS38" s="0" t="n">
        <v>0</v>
      </c>
    </row>
    <row r="39" customFormat="false" ht="12.75" hidden="false" customHeight="false" outlineLevel="0" collapsed="false">
      <c r="B39" s="85" t="str">
        <f aca="false">FilterOPk!A$45</f>
        <v>Jeff King</v>
      </c>
      <c r="C39" s="13" t="n">
        <f aca="false">C38+1</f>
        <v>38</v>
      </c>
      <c r="D39" s="50" t="n">
        <f aca="false">FilterOPk!B$45</f>
        <v>0</v>
      </c>
      <c r="E39" s="50" t="n">
        <f aca="false">FilterOPk!C$45</f>
        <v>0</v>
      </c>
      <c r="F39" s="50" t="n">
        <f aca="false">FilterOPk!D$45</f>
        <v>0</v>
      </c>
      <c r="G39" s="50" t="n">
        <f aca="false">FilterOPk!E$45</f>
        <v>0</v>
      </c>
      <c r="H39" s="50" t="n">
        <f aca="false">FilterOPk!F$45</f>
        <v>0</v>
      </c>
      <c r="I39" s="50" t="n">
        <f aca="false">FilterOPk!G$45</f>
        <v>0</v>
      </c>
      <c r="J39" s="50" t="n">
        <f aca="false">FilterOPk!H$45</f>
        <v>0</v>
      </c>
      <c r="K39" s="50" t="n">
        <f aca="false">FilterOPk!I$45</f>
        <v>0</v>
      </c>
      <c r="L39" s="50" t="n">
        <f aca="false">FilterOPk!J$45</f>
        <v>0</v>
      </c>
      <c r="M39" s="50" t="n">
        <f aca="false">FilterOPk!K$45</f>
        <v>0</v>
      </c>
      <c r="N39" s="50" t="n">
        <f aca="false">FilterOPk!L$45</f>
        <v>0</v>
      </c>
      <c r="O39" s="50" t="n">
        <f aca="false">FilterOPk!M$45</f>
        <v>0</v>
      </c>
      <c r="P39" s="50" t="n">
        <f aca="false">FilterOPk!N$45</f>
        <v>0</v>
      </c>
      <c r="Q39" s="51" t="n">
        <f aca="false">FilterOPk!O$45</f>
        <v>0</v>
      </c>
      <c r="CD39" s="0" t="s">
        <v>37</v>
      </c>
      <c r="CE39" s="0" t="n">
        <v>118</v>
      </c>
      <c r="CF39" s="0" t="n">
        <v>0</v>
      </c>
      <c r="CG39" s="0" t="n">
        <v>0</v>
      </c>
      <c r="CH39" s="0" t="n">
        <v>0</v>
      </c>
      <c r="CI39" s="0" t="n">
        <v>0</v>
      </c>
      <c r="CJ39" s="0" t="n">
        <v>0</v>
      </c>
      <c r="CK39" s="0" t="n">
        <v>0</v>
      </c>
      <c r="CL39" s="0" t="n">
        <v>0</v>
      </c>
      <c r="CM39" s="0" t="n">
        <v>0</v>
      </c>
      <c r="CN39" s="0" t="n">
        <v>0</v>
      </c>
      <c r="CO39" s="0" t="n">
        <v>0</v>
      </c>
      <c r="CP39" s="0" t="n">
        <v>0</v>
      </c>
      <c r="CQ39" s="0" t="n">
        <v>0</v>
      </c>
      <c r="CR39" s="0" t="n">
        <v>0</v>
      </c>
      <c r="CS39" s="0" t="n">
        <v>0</v>
      </c>
    </row>
    <row r="40" customFormat="false" ht="12.75" hidden="false" customHeight="false" outlineLevel="0" collapsed="false">
      <c r="B40" s="85" t="n">
        <f aca="false">FilterOPk!A$46</f>
        <v>0</v>
      </c>
      <c r="C40" s="13" t="n">
        <f aca="false">C39+1</f>
        <v>39</v>
      </c>
      <c r="D40" s="50" t="n">
        <f aca="false">FilterOPk!B$46</f>
        <v>0</v>
      </c>
      <c r="E40" s="50" t="n">
        <f aca="false">FilterOPk!C$46</f>
        <v>0</v>
      </c>
      <c r="F40" s="50" t="n">
        <f aca="false">FilterOPk!D$46</f>
        <v>0</v>
      </c>
      <c r="G40" s="50" t="n">
        <f aca="false">FilterOPk!E$46</f>
        <v>0</v>
      </c>
      <c r="H40" s="50" t="n">
        <f aca="false">FilterOPk!F$46</f>
        <v>0</v>
      </c>
      <c r="I40" s="50" t="n">
        <f aca="false">FilterOPk!G$46</f>
        <v>0</v>
      </c>
      <c r="J40" s="50" t="n">
        <f aca="false">FilterOPk!H$46</f>
        <v>0</v>
      </c>
      <c r="K40" s="50" t="n">
        <f aca="false">FilterOPk!I$46</f>
        <v>0</v>
      </c>
      <c r="L40" s="50" t="n">
        <f aca="false">FilterOPk!J$46</f>
        <v>0</v>
      </c>
      <c r="M40" s="50" t="n">
        <f aca="false">FilterOPk!K$46</f>
        <v>0</v>
      </c>
      <c r="N40" s="50" t="n">
        <f aca="false">FilterOPk!L$46</f>
        <v>0</v>
      </c>
      <c r="O40" s="50" t="n">
        <f aca="false">FilterOPk!M$46</f>
        <v>0</v>
      </c>
      <c r="P40" s="50" t="n">
        <f aca="false">FilterOPk!N$46</f>
        <v>0</v>
      </c>
      <c r="Q40" s="51" t="n">
        <f aca="false">FilterOPk!O$46</f>
        <v>0</v>
      </c>
      <c r="CD40" s="0" t="n">
        <v>0</v>
      </c>
      <c r="CE40" s="0" t="n">
        <v>119</v>
      </c>
      <c r="CF40" s="0" t="n">
        <v>0</v>
      </c>
      <c r="CG40" s="0" t="n">
        <v>0</v>
      </c>
      <c r="CH40" s="0" t="n">
        <v>0</v>
      </c>
      <c r="CI40" s="0" t="n">
        <v>0</v>
      </c>
      <c r="CJ40" s="0" t="n">
        <v>0</v>
      </c>
      <c r="CK40" s="0" t="n">
        <v>0</v>
      </c>
      <c r="CL40" s="0" t="n">
        <v>0</v>
      </c>
      <c r="CM40" s="0" t="n">
        <v>0</v>
      </c>
      <c r="CN40" s="0" t="n">
        <v>0</v>
      </c>
      <c r="CO40" s="0" t="n">
        <v>0</v>
      </c>
      <c r="CP40" s="0" t="n">
        <v>0</v>
      </c>
      <c r="CQ40" s="0" t="n">
        <v>0</v>
      </c>
      <c r="CR40" s="0" t="n">
        <v>0</v>
      </c>
      <c r="CS40" s="0" t="n">
        <v>0</v>
      </c>
    </row>
    <row r="41" customFormat="false" ht="12.75" hidden="false" customHeight="false" outlineLevel="0" collapsed="false">
      <c r="B41" s="87" t="n">
        <f aca="false">FilterOPk!A$47</f>
        <v>0</v>
      </c>
      <c r="C41" s="64" t="n">
        <f aca="false">C40+1</f>
        <v>40</v>
      </c>
      <c r="D41" s="54" t="n">
        <f aca="false">FilterOPk!B$47</f>
        <v>0</v>
      </c>
      <c r="E41" s="54" t="n">
        <f aca="false">FilterOPk!C$47</f>
        <v>0</v>
      </c>
      <c r="F41" s="54" t="n">
        <f aca="false">FilterOPk!D$47</f>
        <v>0</v>
      </c>
      <c r="G41" s="54" t="n">
        <f aca="false">FilterOPk!E$47</f>
        <v>0</v>
      </c>
      <c r="H41" s="54" t="n">
        <f aca="false">FilterOPk!F$47</f>
        <v>0</v>
      </c>
      <c r="I41" s="54" t="n">
        <f aca="false">FilterOPk!G$47</f>
        <v>0</v>
      </c>
      <c r="J41" s="54" t="n">
        <f aca="false">FilterOPk!H$47</f>
        <v>0</v>
      </c>
      <c r="K41" s="54" t="n">
        <f aca="false">FilterOPk!I$47</f>
        <v>0</v>
      </c>
      <c r="L41" s="54" t="n">
        <f aca="false">FilterOPk!J$47</f>
        <v>0</v>
      </c>
      <c r="M41" s="54" t="n">
        <f aca="false">FilterOPk!K$47</f>
        <v>0</v>
      </c>
      <c r="N41" s="54" t="n">
        <f aca="false">FilterOPk!L$47</f>
        <v>0</v>
      </c>
      <c r="O41" s="54" t="n">
        <f aca="false">FilterOPk!M$47</f>
        <v>0</v>
      </c>
      <c r="P41" s="54" t="n">
        <f aca="false">FilterOPk!N$47</f>
        <v>0</v>
      </c>
      <c r="Q41" s="55" t="n">
        <f aca="false">FilterOPk!O$47</f>
        <v>0</v>
      </c>
      <c r="CD41" s="0" t="n">
        <v>0</v>
      </c>
      <c r="CE41" s="0" t="n">
        <v>120</v>
      </c>
      <c r="CF41" s="0" t="n">
        <v>0</v>
      </c>
      <c r="CG41" s="0" t="n">
        <v>0</v>
      </c>
      <c r="CH41" s="0" t="n">
        <v>0</v>
      </c>
      <c r="CI41" s="0" t="n">
        <v>0</v>
      </c>
      <c r="CJ41" s="0" t="n">
        <v>0</v>
      </c>
      <c r="CK41" s="0" t="n">
        <v>0</v>
      </c>
      <c r="CL41" s="0" t="n">
        <v>0</v>
      </c>
      <c r="CM41" s="0" t="n">
        <v>0</v>
      </c>
      <c r="CN41" s="0" t="n">
        <v>0</v>
      </c>
      <c r="CO41" s="0" t="n">
        <v>0</v>
      </c>
      <c r="CP41" s="0" t="n">
        <v>0</v>
      </c>
      <c r="CQ41" s="0" t="n">
        <v>0</v>
      </c>
      <c r="CR41" s="0" t="n">
        <v>0</v>
      </c>
      <c r="CS41" s="0" t="n">
        <v>0</v>
      </c>
    </row>
    <row r="42" customFormat="false" ht="12.75" hidden="false" customHeight="false" outlineLevel="0" collapsed="false">
      <c r="A42" s="0" t="n">
        <f aca="false">A2+1</f>
        <v>2</v>
      </c>
      <c r="B42" s="57" t="n">
        <f aca="false">FilterOPk!D$1</f>
        <v>36907</v>
      </c>
      <c r="C42" s="58" t="n">
        <f aca="false">C41+1</f>
        <v>41</v>
      </c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83"/>
    </row>
    <row r="43" customFormat="false" ht="12.75" hidden="false" customHeight="false" outlineLevel="0" collapsed="false">
      <c r="B43" s="61"/>
      <c r="C43" s="13" t="n">
        <f aca="false">C42+1</f>
        <v>42</v>
      </c>
      <c r="D43" s="13"/>
      <c r="E43" s="21" t="s">
        <v>5</v>
      </c>
      <c r="F43" s="21" t="s">
        <v>6</v>
      </c>
      <c r="G43" s="21" t="s">
        <v>7</v>
      </c>
      <c r="H43" s="21" t="s">
        <v>8</v>
      </c>
      <c r="I43" s="21" t="s">
        <v>9</v>
      </c>
      <c r="J43" s="21" t="s">
        <v>10</v>
      </c>
      <c r="K43" s="21" t="s">
        <v>11</v>
      </c>
      <c r="L43" s="21" t="s">
        <v>12</v>
      </c>
      <c r="M43" s="21" t="s">
        <v>13</v>
      </c>
      <c r="N43" s="21" t="s">
        <v>14</v>
      </c>
      <c r="O43" s="21" t="n">
        <v>2002</v>
      </c>
      <c r="P43" s="21" t="s">
        <v>15</v>
      </c>
      <c r="Q43" s="84" t="s">
        <v>16</v>
      </c>
    </row>
    <row r="44" customFormat="false" ht="12.75" hidden="false" customHeight="false" outlineLevel="0" collapsed="false">
      <c r="B44" s="85" t="str">
        <f aca="false">FilterOPk!A$9</f>
        <v>Power positions</v>
      </c>
      <c r="C44" s="13" t="n">
        <f aca="false">C43+1</f>
        <v>43</v>
      </c>
      <c r="D44" s="13" t="s">
        <v>4</v>
      </c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86"/>
    </row>
    <row r="45" customFormat="false" ht="12.75" hidden="false" customHeight="false" outlineLevel="0" collapsed="false">
      <c r="B45" s="85" t="str">
        <f aca="false">FilterOPk!A$10</f>
        <v>East Position</v>
      </c>
      <c r="C45" s="13" t="n">
        <f aca="false">C44+1</f>
        <v>44</v>
      </c>
      <c r="D45" s="50" t="n">
        <f aca="false">FilterOPk!B$10</f>
        <v>34784396.7946123</v>
      </c>
      <c r="E45" s="50" t="n">
        <f aca="false">FilterOPk!C$10</f>
        <v>139428.68</v>
      </c>
      <c r="F45" s="50" t="n">
        <f aca="false">FilterOPk!D$10</f>
        <v>244540.42</v>
      </c>
      <c r="G45" s="50" t="n">
        <f aca="false">FilterOPk!E$10</f>
        <v>352018.99</v>
      </c>
      <c r="H45" s="50" t="n">
        <f aca="false">FilterOPk!F$10</f>
        <v>454047.41</v>
      </c>
      <c r="I45" s="50" t="n">
        <f aca="false">FilterOPk!G$10</f>
        <v>460700.87</v>
      </c>
      <c r="J45" s="50" t="n">
        <f aca="false">FilterOPk!H$10</f>
        <v>371715.26</v>
      </c>
      <c r="K45" s="50" t="n">
        <f aca="false">FilterOPk!I$10</f>
        <v>743238.67</v>
      </c>
      <c r="L45" s="50" t="n">
        <f aca="false">FilterOPk!J$10</f>
        <v>433572.73</v>
      </c>
      <c r="M45" s="50" t="n">
        <f aca="false">FilterOPk!K$10</f>
        <v>1264075.99</v>
      </c>
      <c r="N45" s="50" t="n">
        <f aca="false">FilterOPk!L$10</f>
        <v>4463339.02</v>
      </c>
      <c r="O45" s="50" t="n">
        <f aca="false">FilterOPk!M$10</f>
        <v>-232298.41</v>
      </c>
      <c r="P45" s="50" t="n">
        <f aca="false">FilterOPk!N$10</f>
        <v>1174384.84</v>
      </c>
      <c r="Q45" s="51" t="n">
        <f aca="false">FilterOPk!O$10</f>
        <v>5405425.45</v>
      </c>
    </row>
    <row r="46" customFormat="false" ht="12.75" hidden="false" customHeight="false" outlineLevel="0" collapsed="false">
      <c r="B46" s="85" t="str">
        <f aca="false">FilterOPk!A$11</f>
        <v>East Power Mgmt</v>
      </c>
      <c r="C46" s="13" t="n">
        <f aca="false">C45+1</f>
        <v>45</v>
      </c>
      <c r="D46" s="50" t="n">
        <f aca="false">FilterOPk!B$11</f>
        <v>7547347.04451418</v>
      </c>
      <c r="E46" s="50" t="n">
        <f aca="false">FilterOPk!C$11</f>
        <v>0</v>
      </c>
      <c r="F46" s="50" t="n">
        <f aca="false">FilterOPk!D$11</f>
        <v>0</v>
      </c>
      <c r="G46" s="50" t="n">
        <f aca="false">FilterOPk!E$11</f>
        <v>0</v>
      </c>
      <c r="H46" s="50" t="n">
        <f aca="false">FilterOPk!F$11</f>
        <v>0</v>
      </c>
      <c r="I46" s="50" t="n">
        <f aca="false">FilterOPk!G$11</f>
        <v>0</v>
      </c>
      <c r="J46" s="50" t="n">
        <f aca="false">FilterOPk!H$11</f>
        <v>0</v>
      </c>
      <c r="K46" s="50" t="n">
        <f aca="false">FilterOPk!I$11</f>
        <v>0</v>
      </c>
      <c r="L46" s="50" t="n">
        <f aca="false">FilterOPk!J$11</f>
        <v>0</v>
      </c>
      <c r="M46" s="50" t="n">
        <f aca="false">FilterOPk!K$11</f>
        <v>0</v>
      </c>
      <c r="N46" s="50" t="n">
        <f aca="false">FilterOPk!L$11</f>
        <v>0</v>
      </c>
      <c r="O46" s="50" t="n">
        <f aca="false">FilterOPk!M$11</f>
        <v>0</v>
      </c>
      <c r="P46" s="50" t="n">
        <f aca="false">FilterOPk!N$11</f>
        <v>0</v>
      </c>
      <c r="Q46" s="51" t="n">
        <f aca="false">FilterOPk!O$11</f>
        <v>0</v>
      </c>
    </row>
    <row r="47" customFormat="false" ht="12.75" hidden="false" customHeight="false" outlineLevel="0" collapsed="false">
      <c r="B47" s="85" t="str">
        <f aca="false">FilterOPk!A$12</f>
        <v>Long Term Options</v>
      </c>
      <c r="C47" s="13" t="n">
        <f aca="false">C46+1</f>
        <v>46</v>
      </c>
      <c r="D47" s="50" t="n">
        <f aca="false">FilterOPk!B$12</f>
        <v>0</v>
      </c>
      <c r="E47" s="50" t="n">
        <f aca="false">FilterOPk!C$12</f>
        <v>0</v>
      </c>
      <c r="F47" s="50" t="n">
        <f aca="false">FilterOPk!D$12</f>
        <v>0</v>
      </c>
      <c r="G47" s="50" t="n">
        <f aca="false">FilterOPk!E$12</f>
        <v>0</v>
      </c>
      <c r="H47" s="50" t="n">
        <f aca="false">FilterOPk!F$12</f>
        <v>0</v>
      </c>
      <c r="I47" s="50" t="n">
        <f aca="false">FilterOPk!G$12</f>
        <v>0</v>
      </c>
      <c r="J47" s="50" t="n">
        <f aca="false">FilterOPk!H$12</f>
        <v>0</v>
      </c>
      <c r="K47" s="50" t="n">
        <f aca="false">FilterOPk!I$12</f>
        <v>0</v>
      </c>
      <c r="L47" s="50" t="n">
        <f aca="false">FilterOPk!J$12</f>
        <v>0</v>
      </c>
      <c r="M47" s="50" t="n">
        <f aca="false">FilterOPk!K$12</f>
        <v>0</v>
      </c>
      <c r="N47" s="50" t="n">
        <f aca="false">FilterOPk!L$12</f>
        <v>0</v>
      </c>
      <c r="O47" s="50" t="n">
        <f aca="false">FilterOPk!M$12</f>
        <v>0</v>
      </c>
      <c r="P47" s="50" t="n">
        <f aca="false">FilterOPk!N$12</f>
        <v>0</v>
      </c>
      <c r="Q47" s="51" t="n">
        <f aca="false">FilterOPk!O$12</f>
        <v>0</v>
      </c>
    </row>
    <row r="48" customFormat="false" ht="12.75" hidden="false" customHeight="false" outlineLevel="0" collapsed="false">
      <c r="B48" s="85" t="str">
        <f aca="false">FilterOPk!A$13</f>
        <v>LT-MIDWEST</v>
      </c>
      <c r="C48" s="13" t="n">
        <f aca="false">C47+1</f>
        <v>47</v>
      </c>
      <c r="D48" s="50" t="n">
        <f aca="false">FilterOPk!B$13</f>
        <v>7151089.47366245</v>
      </c>
      <c r="E48" s="50" t="n">
        <f aca="false">FilterOPk!C$13</f>
        <v>36317.39</v>
      </c>
      <c r="F48" s="50" t="n">
        <f aca="false">FilterOPk!D$13</f>
        <v>95142.77</v>
      </c>
      <c r="G48" s="50" t="n">
        <f aca="false">FilterOPk!E$13</f>
        <v>106523.31</v>
      </c>
      <c r="H48" s="50" t="n">
        <f aca="false">FilterOPk!F$13</f>
        <v>103615.07</v>
      </c>
      <c r="I48" s="50" t="n">
        <f aca="false">FilterOPk!G$13</f>
        <v>106049.09</v>
      </c>
      <c r="J48" s="50" t="n">
        <f aca="false">FilterOPk!H$13</f>
        <v>78310</v>
      </c>
      <c r="K48" s="50" t="n">
        <f aca="false">FilterOPk!I$13</f>
        <v>160210.16</v>
      </c>
      <c r="L48" s="50" t="n">
        <f aca="false">FilterOPk!J$13</f>
        <v>108136.49</v>
      </c>
      <c r="M48" s="50" t="n">
        <f aca="false">FilterOPk!K$13</f>
        <v>312653.19</v>
      </c>
      <c r="N48" s="50" t="n">
        <f aca="false">FilterOPk!L$13</f>
        <v>1106957.47</v>
      </c>
      <c r="O48" s="50" t="n">
        <f aca="false">FilterOPk!M$13</f>
        <v>-124610.37</v>
      </c>
      <c r="P48" s="50" t="n">
        <f aca="false">FilterOPk!N$13</f>
        <v>893459.31</v>
      </c>
      <c r="Q48" s="51" t="n">
        <f aca="false">FilterOPk!O$13</f>
        <v>1875806.41</v>
      </c>
    </row>
    <row r="49" customFormat="false" ht="12.75" hidden="false" customHeight="false" outlineLevel="0" collapsed="false">
      <c r="B49" s="85" t="str">
        <f aca="false">FilterOPk!A$14</f>
        <v>ST-ECAR</v>
      </c>
      <c r="C49" s="13" t="n">
        <f aca="false">C48+1</f>
        <v>48</v>
      </c>
      <c r="D49" s="50" t="n">
        <f aca="false">FilterOPk!B$14</f>
        <v>238101.441960815</v>
      </c>
      <c r="E49" s="50" t="n">
        <f aca="false">FilterOPk!C$14</f>
        <v>0</v>
      </c>
      <c r="F49" s="50" t="n">
        <f aca="false">FilterOPk!D$14</f>
        <v>0</v>
      </c>
      <c r="G49" s="50" t="n">
        <f aca="false">FilterOPk!E$14</f>
        <v>0</v>
      </c>
      <c r="H49" s="50" t="n">
        <f aca="false">FilterOPk!F$14</f>
        <v>0</v>
      </c>
      <c r="I49" s="50" t="n">
        <f aca="false">FilterOPk!G$14</f>
        <v>0</v>
      </c>
      <c r="J49" s="50" t="n">
        <f aca="false">FilterOPk!H$14</f>
        <v>0</v>
      </c>
      <c r="K49" s="50" t="n">
        <f aca="false">FilterOPk!I$14</f>
        <v>0</v>
      </c>
      <c r="L49" s="50" t="n">
        <f aca="false">FilterOPk!J$14</f>
        <v>0</v>
      </c>
      <c r="M49" s="50" t="n">
        <f aca="false">FilterOPk!K$14</f>
        <v>0</v>
      </c>
      <c r="N49" s="50" t="n">
        <f aca="false">FilterOPk!L$14</f>
        <v>0</v>
      </c>
      <c r="O49" s="50" t="n">
        <f aca="false">FilterOPk!M$14</f>
        <v>0</v>
      </c>
      <c r="P49" s="50" t="n">
        <f aca="false">FilterOPk!N$14</f>
        <v>0</v>
      </c>
      <c r="Q49" s="51" t="n">
        <f aca="false">FilterOPk!O$14</f>
        <v>0</v>
      </c>
    </row>
    <row r="50" customFormat="false" ht="12.75" hidden="false" customHeight="false" outlineLevel="0" collapsed="false">
      <c r="B50" s="85" t="str">
        <f aca="false">FilterOPk!A$15</f>
        <v>ST- MAPP</v>
      </c>
      <c r="C50" s="13" t="n">
        <f aca="false">C49+1</f>
        <v>49</v>
      </c>
      <c r="D50" s="50" t="n">
        <f aca="false">FilterOPk!B$15</f>
        <v>254636.614020626</v>
      </c>
      <c r="E50" s="50" t="n">
        <f aca="false">FilterOPk!C$15</f>
        <v>-1590.85</v>
      </c>
      <c r="F50" s="50" t="n">
        <f aca="false">FilterOPk!D$15</f>
        <v>-3167.72</v>
      </c>
      <c r="G50" s="50" t="n">
        <f aca="false">FilterOPk!E$15</f>
        <v>-3546.79</v>
      </c>
      <c r="H50" s="50" t="n">
        <f aca="false">FilterOPk!F$15</f>
        <v>-3530.89</v>
      </c>
      <c r="I50" s="50" t="n">
        <f aca="false">FilterOPk!G$15</f>
        <v>0</v>
      </c>
      <c r="J50" s="50" t="n">
        <f aca="false">FilterOPk!H$15</f>
        <v>0</v>
      </c>
      <c r="K50" s="50" t="n">
        <f aca="false">FilterOPk!I$15</f>
        <v>0</v>
      </c>
      <c r="L50" s="50" t="n">
        <f aca="false">FilterOPk!J$15</f>
        <v>0</v>
      </c>
      <c r="M50" s="50" t="n">
        <f aca="false">FilterOPk!K$15</f>
        <v>0</v>
      </c>
      <c r="N50" s="50" t="n">
        <f aca="false">FilterOPk!L$15</f>
        <v>-11836.25</v>
      </c>
      <c r="O50" s="50" t="n">
        <f aca="false">FilterOPk!M$15</f>
        <v>0</v>
      </c>
      <c r="P50" s="50" t="n">
        <f aca="false">FilterOPk!N$15</f>
        <v>0</v>
      </c>
      <c r="Q50" s="51" t="n">
        <f aca="false">FilterOPk!O$15</f>
        <v>-11836.25</v>
      </c>
    </row>
    <row r="51" customFormat="false" ht="12.75" hidden="false" customHeight="false" outlineLevel="0" collapsed="false">
      <c r="B51" s="85" t="str">
        <f aca="false">FilterOPk!A$16</f>
        <v>ST- MAIN</v>
      </c>
      <c r="C51" s="13" t="n">
        <f aca="false">C50+1</f>
        <v>50</v>
      </c>
      <c r="D51" s="50" t="n">
        <f aca="false">FilterOPk!B$16</f>
        <v>694293.253349893</v>
      </c>
      <c r="E51" s="50" t="n">
        <f aca="false">FilterOPk!C$16</f>
        <v>0</v>
      </c>
      <c r="F51" s="50" t="n">
        <f aca="false">FilterOPk!D$16</f>
        <v>0</v>
      </c>
      <c r="G51" s="50" t="n">
        <f aca="false">FilterOPk!E$16</f>
        <v>0</v>
      </c>
      <c r="H51" s="50" t="n">
        <f aca="false">FilterOPk!F$16</f>
        <v>0</v>
      </c>
      <c r="I51" s="50" t="n">
        <f aca="false">FilterOPk!G$16</f>
        <v>0</v>
      </c>
      <c r="J51" s="50" t="n">
        <f aca="false">FilterOPk!H$16</f>
        <v>0</v>
      </c>
      <c r="K51" s="50" t="n">
        <f aca="false">FilterOPk!I$16</f>
        <v>0</v>
      </c>
      <c r="L51" s="50" t="n">
        <f aca="false">FilterOPk!J$16</f>
        <v>0</v>
      </c>
      <c r="M51" s="50" t="n">
        <f aca="false">FilterOPk!K$16</f>
        <v>0</v>
      </c>
      <c r="N51" s="50" t="n">
        <f aca="false">FilterOPk!L$16</f>
        <v>0</v>
      </c>
      <c r="O51" s="50" t="n">
        <f aca="false">FilterOPk!M$16</f>
        <v>0</v>
      </c>
      <c r="P51" s="50" t="n">
        <f aca="false">FilterOPk!N$16</f>
        <v>0</v>
      </c>
      <c r="Q51" s="51" t="n">
        <f aca="false">FilterOPk!O$16</f>
        <v>0</v>
      </c>
    </row>
    <row r="52" customFormat="false" ht="12.75" hidden="false" customHeight="false" outlineLevel="0" collapsed="false">
      <c r="B52" s="85" t="str">
        <f aca="false">FilterOPk!A$17</f>
        <v>MW-ANALYST</v>
      </c>
      <c r="C52" s="13" t="n">
        <f aca="false">C51+1</f>
        <v>51</v>
      </c>
      <c r="D52" s="50" t="n">
        <f aca="false">FilterOPk!B$17</f>
        <v>0</v>
      </c>
      <c r="E52" s="50" t="n">
        <f aca="false">FilterOPk!C$17</f>
        <v>0</v>
      </c>
      <c r="F52" s="50" t="n">
        <f aca="false">FilterOPk!D$17</f>
        <v>0</v>
      </c>
      <c r="G52" s="50" t="n">
        <f aca="false">FilterOPk!E$17</f>
        <v>0</v>
      </c>
      <c r="H52" s="50" t="n">
        <f aca="false">FilterOPk!F$17</f>
        <v>0</v>
      </c>
      <c r="I52" s="50" t="n">
        <f aca="false">FilterOPk!G$17</f>
        <v>0</v>
      </c>
      <c r="J52" s="50" t="n">
        <f aca="false">FilterOPk!H$17</f>
        <v>0</v>
      </c>
      <c r="K52" s="50" t="n">
        <f aca="false">FilterOPk!I$17</f>
        <v>0</v>
      </c>
      <c r="L52" s="50" t="n">
        <f aca="false">FilterOPk!J$17</f>
        <v>0</v>
      </c>
      <c r="M52" s="50" t="n">
        <f aca="false">FilterOPk!K$17</f>
        <v>0</v>
      </c>
      <c r="N52" s="50" t="n">
        <f aca="false">FilterOPk!L$17</f>
        <v>0</v>
      </c>
      <c r="O52" s="50" t="n">
        <f aca="false">FilterOPk!M$17</f>
        <v>0</v>
      </c>
      <c r="P52" s="50" t="n">
        <f aca="false">FilterOPk!N$17</f>
        <v>0</v>
      </c>
      <c r="Q52" s="51" t="n">
        <f aca="false">FilterOPk!O$17</f>
        <v>0</v>
      </c>
    </row>
    <row r="53" customFormat="false" ht="12.75" hidden="false" customHeight="false" outlineLevel="0" collapsed="false">
      <c r="B53" s="85" t="str">
        <f aca="false">FilterOPk!A$18</f>
        <v>LT-NE</v>
      </c>
      <c r="C53" s="13" t="n">
        <f aca="false">C52+1</f>
        <v>52</v>
      </c>
      <c r="D53" s="50" t="n">
        <f aca="false">FilterOPk!B$18</f>
        <v>6187311.37539291</v>
      </c>
      <c r="E53" s="50" t="n">
        <f aca="false">FilterOPk!C$18</f>
        <v>38662.79</v>
      </c>
      <c r="F53" s="50" t="n">
        <f aca="false">FilterOPk!D$18</f>
        <v>89522.8</v>
      </c>
      <c r="G53" s="50" t="n">
        <f aca="false">FilterOPk!E$18</f>
        <v>158536.19</v>
      </c>
      <c r="H53" s="50" t="n">
        <f aca="false">FilterOPk!F$18</f>
        <v>261849.24</v>
      </c>
      <c r="I53" s="50" t="n">
        <f aca="false">FilterOPk!G$18</f>
        <v>291708.83</v>
      </c>
      <c r="J53" s="50" t="n">
        <f aca="false">FilterOPk!H$18</f>
        <v>228360.42</v>
      </c>
      <c r="K53" s="50" t="n">
        <f aca="false">FilterOPk!I$18</f>
        <v>445432.42</v>
      </c>
      <c r="L53" s="50" t="n">
        <f aca="false">FilterOPk!J$18</f>
        <v>266345.8</v>
      </c>
      <c r="M53" s="50" t="n">
        <f aca="false">FilterOPk!K$18</f>
        <v>801315.09</v>
      </c>
      <c r="N53" s="50" t="n">
        <f aca="false">FilterOPk!L$18</f>
        <v>2581733.58</v>
      </c>
      <c r="O53" s="50" t="n">
        <f aca="false">FilterOPk!M$18</f>
        <v>-636932.37</v>
      </c>
      <c r="P53" s="50" t="n">
        <f aca="false">FilterOPk!N$18</f>
        <v>-2303942.42</v>
      </c>
      <c r="Q53" s="51" t="n">
        <f aca="false">FilterOPk!O$18</f>
        <v>-359141.210000001</v>
      </c>
    </row>
    <row r="54" customFormat="false" ht="12.75" hidden="false" customHeight="false" outlineLevel="0" collapsed="false">
      <c r="B54" s="85" t="str">
        <f aca="false">FilterOPk!A$19</f>
        <v>LT-PJM</v>
      </c>
      <c r="C54" s="13" t="n">
        <f aca="false">C53+1</f>
        <v>53</v>
      </c>
      <c r="D54" s="50" t="n">
        <f aca="false">FilterOPk!B$19</f>
        <v>1818236.42109565</v>
      </c>
      <c r="E54" s="50" t="n">
        <f aca="false">FilterOPk!C$19</f>
        <v>0</v>
      </c>
      <c r="F54" s="50" t="n">
        <f aca="false">FilterOPk!D$19</f>
        <v>19402.28</v>
      </c>
      <c r="G54" s="50" t="n">
        <f aca="false">FilterOPk!E$19</f>
        <v>57930.92</v>
      </c>
      <c r="H54" s="50" t="n">
        <f aca="false">FilterOPk!F$19</f>
        <v>59436.7</v>
      </c>
      <c r="I54" s="50" t="n">
        <f aca="false">FilterOPk!G$19</f>
        <v>19136.52</v>
      </c>
      <c r="J54" s="50" t="n">
        <f aca="false">FilterOPk!H$19</f>
        <v>18664.41</v>
      </c>
      <c r="K54" s="50" t="n">
        <f aca="false">FilterOPk!I$19</f>
        <v>33608.82</v>
      </c>
      <c r="L54" s="50" t="n">
        <f aca="false">FilterOPk!J$19</f>
        <v>20867.53</v>
      </c>
      <c r="M54" s="50" t="n">
        <f aca="false">FilterOPk!K$19</f>
        <v>56340.86</v>
      </c>
      <c r="N54" s="50" t="n">
        <f aca="false">FilterOPk!L$19</f>
        <v>285388.04</v>
      </c>
      <c r="O54" s="50" t="n">
        <f aca="false">FilterOPk!M$19</f>
        <v>-1975.43</v>
      </c>
      <c r="P54" s="50" t="n">
        <f aca="false">FilterOPk!N$19</f>
        <v>-179963.06</v>
      </c>
      <c r="Q54" s="51" t="n">
        <f aca="false">FilterOPk!O$19</f>
        <v>103449.55</v>
      </c>
    </row>
    <row r="55" customFormat="false" ht="12.75" hidden="false" customHeight="false" outlineLevel="0" collapsed="false">
      <c r="B55" s="85" t="str">
        <f aca="false">FilterOPk!A$20</f>
        <v>LT- NY</v>
      </c>
      <c r="C55" s="13" t="n">
        <f aca="false">C54+1</f>
        <v>54</v>
      </c>
      <c r="D55" s="50" t="n">
        <f aca="false">FilterOPk!B$20</f>
        <v>0</v>
      </c>
      <c r="E55" s="50" t="n">
        <f aca="false">FilterOPk!C$20</f>
        <v>-9128.22</v>
      </c>
      <c r="F55" s="50" t="n">
        <f aca="false">FilterOPk!D$20</f>
        <v>-69725.26</v>
      </c>
      <c r="G55" s="50" t="n">
        <f aca="false">FilterOPk!E$20</f>
        <v>0</v>
      </c>
      <c r="H55" s="50" t="n">
        <f aca="false">FilterOPk!F$20</f>
        <v>0</v>
      </c>
      <c r="I55" s="50" t="n">
        <f aca="false">FilterOPk!G$20</f>
        <v>0</v>
      </c>
      <c r="J55" s="50" t="n">
        <f aca="false">FilterOPk!H$20</f>
        <v>0</v>
      </c>
      <c r="K55" s="50" t="n">
        <f aca="false">FilterOPk!I$20</f>
        <v>0</v>
      </c>
      <c r="L55" s="50" t="n">
        <f aca="false">FilterOPk!J$20</f>
        <v>0</v>
      </c>
      <c r="M55" s="50" t="n">
        <f aca="false">FilterOPk!K$20</f>
        <v>0</v>
      </c>
      <c r="N55" s="50" t="n">
        <f aca="false">FilterOPk!L$20</f>
        <v>-78853.48</v>
      </c>
      <c r="O55" s="50" t="n">
        <f aca="false">FilterOPk!M$20</f>
        <v>0</v>
      </c>
      <c r="P55" s="50" t="n">
        <f aca="false">FilterOPk!N$20</f>
        <v>12056.92</v>
      </c>
      <c r="Q55" s="51" t="n">
        <f aca="false">FilterOPk!O$20</f>
        <v>-66796.56</v>
      </c>
    </row>
    <row r="56" customFormat="false" ht="12.75" hidden="false" customHeight="false" outlineLevel="0" collapsed="false">
      <c r="B56" s="85" t="str">
        <f aca="false">FilterOPk!A$21</f>
        <v>ST- PJM</v>
      </c>
      <c r="C56" s="13" t="n">
        <f aca="false">C55+1</f>
        <v>55</v>
      </c>
      <c r="D56" s="50" t="n">
        <f aca="false">FilterOPk!B$21</f>
        <v>1243093.71447674</v>
      </c>
      <c r="E56" s="50" t="n">
        <f aca="false">FilterOPk!C$21</f>
        <v>13503.06</v>
      </c>
      <c r="F56" s="50" t="n">
        <f aca="false">FilterOPk!D$21</f>
        <v>0</v>
      </c>
      <c r="G56" s="50" t="n">
        <f aca="false">FilterOPk!E$21</f>
        <v>0</v>
      </c>
      <c r="H56" s="50" t="n">
        <f aca="false">FilterOPk!F$21</f>
        <v>0</v>
      </c>
      <c r="I56" s="50" t="n">
        <f aca="false">FilterOPk!G$21</f>
        <v>0</v>
      </c>
      <c r="J56" s="50" t="n">
        <f aca="false">FilterOPk!H$21</f>
        <v>0</v>
      </c>
      <c r="K56" s="50" t="n">
        <f aca="false">FilterOPk!I$21</f>
        <v>0</v>
      </c>
      <c r="L56" s="50" t="n">
        <f aca="false">FilterOPk!J$21</f>
        <v>0</v>
      </c>
      <c r="M56" s="50" t="n">
        <f aca="false">FilterOPk!K$21</f>
        <v>0</v>
      </c>
      <c r="N56" s="50" t="n">
        <f aca="false">FilterOPk!L$21</f>
        <v>13503.06</v>
      </c>
      <c r="O56" s="50" t="n">
        <f aca="false">FilterOPk!M$21</f>
        <v>0</v>
      </c>
      <c r="P56" s="50" t="n">
        <f aca="false">FilterOPk!N$21</f>
        <v>0</v>
      </c>
      <c r="Q56" s="51" t="n">
        <f aca="false">FilterOPk!O$21</f>
        <v>13503.06</v>
      </c>
    </row>
    <row r="57" customFormat="false" ht="12.75" hidden="false" customHeight="false" outlineLevel="0" collapsed="false">
      <c r="B57" s="85" t="str">
        <f aca="false">FilterOPk!A$22</f>
        <v>ST- NENG</v>
      </c>
      <c r="C57" s="13" t="n">
        <f aca="false">C56+1</f>
        <v>56</v>
      </c>
      <c r="D57" s="50" t="n">
        <f aca="false">FilterOPk!B$22</f>
        <v>539719.375927685</v>
      </c>
      <c r="E57" s="50" t="n">
        <f aca="false">FilterOPk!C$22</f>
        <v>17499.36</v>
      </c>
      <c r="F57" s="50" t="n">
        <f aca="false">FilterOPk!D$22</f>
        <v>34844.91</v>
      </c>
      <c r="G57" s="50" t="n">
        <f aca="false">FilterOPk!E$22</f>
        <v>0</v>
      </c>
      <c r="H57" s="50" t="n">
        <f aca="false">FilterOPk!F$22</f>
        <v>0</v>
      </c>
      <c r="I57" s="50" t="n">
        <f aca="false">FilterOPk!G$22</f>
        <v>0</v>
      </c>
      <c r="J57" s="50" t="n">
        <f aca="false">FilterOPk!H$22</f>
        <v>0</v>
      </c>
      <c r="K57" s="50" t="n">
        <f aca="false">FilterOPk!I$22</f>
        <v>0</v>
      </c>
      <c r="L57" s="50" t="n">
        <f aca="false">FilterOPk!J$22</f>
        <v>0</v>
      </c>
      <c r="M57" s="50" t="n">
        <f aca="false">FilterOPk!K$22</f>
        <v>0</v>
      </c>
      <c r="N57" s="50" t="n">
        <f aca="false">FilterOPk!L$22</f>
        <v>52344.27</v>
      </c>
      <c r="O57" s="50" t="n">
        <f aca="false">FilterOPk!M$22</f>
        <v>0</v>
      </c>
      <c r="P57" s="50" t="n">
        <f aca="false">FilterOPk!N$22</f>
        <v>0</v>
      </c>
      <c r="Q57" s="51" t="n">
        <f aca="false">FilterOPk!O$22</f>
        <v>52344.27</v>
      </c>
    </row>
    <row r="58" customFormat="false" ht="12.75" hidden="false" customHeight="false" outlineLevel="0" collapsed="false">
      <c r="B58" s="85" t="str">
        <f aca="false">FilterOPk!A$23</f>
        <v>ST- NY</v>
      </c>
      <c r="C58" s="13" t="n">
        <f aca="false">C57+1</f>
        <v>57</v>
      </c>
      <c r="D58" s="50" t="n">
        <f aca="false">FilterOPk!B$23</f>
        <v>251437.188425373</v>
      </c>
      <c r="E58" s="50" t="n">
        <f aca="false">FilterOPk!C$23</f>
        <v>22663</v>
      </c>
      <c r="F58" s="50" t="n">
        <f aca="false">FilterOPk!D$23</f>
        <v>52267.36</v>
      </c>
      <c r="G58" s="50" t="n">
        <f aca="false">FilterOPk!E$23</f>
        <v>0</v>
      </c>
      <c r="H58" s="50" t="n">
        <f aca="false">FilterOPk!F$23</f>
        <v>0</v>
      </c>
      <c r="I58" s="50" t="n">
        <f aca="false">FilterOPk!G$23</f>
        <v>0</v>
      </c>
      <c r="J58" s="50" t="n">
        <f aca="false">FilterOPk!H$23</f>
        <v>0</v>
      </c>
      <c r="K58" s="50" t="n">
        <f aca="false">FilterOPk!I$23</f>
        <v>0</v>
      </c>
      <c r="L58" s="50" t="n">
        <f aca="false">FilterOPk!J$23</f>
        <v>0</v>
      </c>
      <c r="M58" s="50" t="n">
        <f aca="false">FilterOPk!K$23</f>
        <v>0</v>
      </c>
      <c r="N58" s="50" t="n">
        <f aca="false">FilterOPk!L$23</f>
        <v>74930.36</v>
      </c>
      <c r="O58" s="50" t="n">
        <f aca="false">FilterOPk!M$23</f>
        <v>0</v>
      </c>
      <c r="P58" s="50" t="n">
        <f aca="false">FilterOPk!N$23</f>
        <v>0</v>
      </c>
      <c r="Q58" s="51" t="n">
        <f aca="false">FilterOPk!O$23</f>
        <v>74930.36</v>
      </c>
    </row>
    <row r="59" customFormat="false" ht="12.75" hidden="false" customHeight="false" outlineLevel="0" collapsed="false">
      <c r="B59" s="85" t="str">
        <f aca="false">FilterOPk!A$24</f>
        <v>NE- PHYS</v>
      </c>
      <c r="C59" s="13" t="n">
        <f aca="false">C58+1</f>
        <v>58</v>
      </c>
      <c r="D59" s="50" t="n">
        <f aca="false">FilterOPk!B$24</f>
        <v>0</v>
      </c>
      <c r="E59" s="50" t="n">
        <f aca="false">FilterOPk!C$24</f>
        <v>0</v>
      </c>
      <c r="F59" s="50" t="n">
        <f aca="false">FilterOPk!D$24</f>
        <v>0</v>
      </c>
      <c r="G59" s="50" t="n">
        <f aca="false">FilterOPk!E$24</f>
        <v>0</v>
      </c>
      <c r="H59" s="50" t="n">
        <f aca="false">FilterOPk!F$24</f>
        <v>0</v>
      </c>
      <c r="I59" s="50" t="n">
        <f aca="false">FilterOPk!G$24</f>
        <v>0</v>
      </c>
      <c r="J59" s="50" t="n">
        <f aca="false">FilterOPk!H$24</f>
        <v>0</v>
      </c>
      <c r="K59" s="50" t="n">
        <f aca="false">FilterOPk!I$24</f>
        <v>0</v>
      </c>
      <c r="L59" s="50" t="n">
        <f aca="false">FilterOPk!J$24</f>
        <v>0</v>
      </c>
      <c r="M59" s="50" t="n">
        <f aca="false">FilterOPk!K$24</f>
        <v>0</v>
      </c>
      <c r="N59" s="50" t="n">
        <f aca="false">FilterOPk!L$24</f>
        <v>0</v>
      </c>
      <c r="O59" s="50" t="n">
        <f aca="false">FilterOPk!M$24</f>
        <v>0</v>
      </c>
      <c r="P59" s="50" t="n">
        <f aca="false">FilterOPk!N$24</f>
        <v>0</v>
      </c>
      <c r="Q59" s="51" t="n">
        <f aca="false">FilterOPk!O$24</f>
        <v>0</v>
      </c>
    </row>
    <row r="60" customFormat="false" ht="12.75" hidden="false" customHeight="false" outlineLevel="0" collapsed="false">
      <c r="B60" s="85" t="str">
        <f aca="false">FilterOPk!A$25</f>
        <v>LT-Southeast</v>
      </c>
      <c r="C60" s="13" t="n">
        <f aca="false">C59+1</f>
        <v>59</v>
      </c>
      <c r="D60" s="50" t="n">
        <f aca="false">FilterOPk!B$25</f>
        <v>11411200.8859117</v>
      </c>
      <c r="E60" s="50" t="n">
        <f aca="false">FilterOPk!C$25</f>
        <v>15825.82</v>
      </c>
      <c r="F60" s="50" t="n">
        <f aca="false">FilterOPk!D$25</f>
        <v>13250</v>
      </c>
      <c r="G60" s="50" t="n">
        <f aca="false">FilterOPk!E$25</f>
        <v>24924.1</v>
      </c>
      <c r="H60" s="50" t="n">
        <f aca="false">FilterOPk!F$25</f>
        <v>24690.47</v>
      </c>
      <c r="I60" s="50" t="n">
        <f aca="false">FilterOPk!G$25</f>
        <v>26774</v>
      </c>
      <c r="J60" s="50" t="n">
        <f aca="false">FilterOPk!H$25</f>
        <v>26715</v>
      </c>
      <c r="K60" s="50" t="n">
        <f aca="false">FilterOPk!I$25</f>
        <v>57358.83</v>
      </c>
      <c r="L60" s="50" t="n">
        <f aca="false">FilterOPk!J$25</f>
        <v>26146</v>
      </c>
      <c r="M60" s="50" t="n">
        <f aca="false">FilterOPk!K$25</f>
        <v>75355.31</v>
      </c>
      <c r="N60" s="50" t="n">
        <f aca="false">FilterOPk!L$25</f>
        <v>291039.53</v>
      </c>
      <c r="O60" s="50" t="n">
        <f aca="false">FilterOPk!M$25</f>
        <v>-122359</v>
      </c>
      <c r="P60" s="50" t="n">
        <f aca="false">FilterOPk!N$25</f>
        <v>514428.17</v>
      </c>
      <c r="Q60" s="51" t="n">
        <f aca="false">FilterOPk!O$25</f>
        <v>683108.7</v>
      </c>
    </row>
    <row r="61" customFormat="false" ht="12.75" hidden="false" customHeight="false" outlineLevel="0" collapsed="false">
      <c r="B61" s="85" t="str">
        <f aca="false">FilterOPk!A$26</f>
        <v>ST-SPP</v>
      </c>
      <c r="C61" s="13" t="n">
        <f aca="false">C60+1</f>
        <v>60</v>
      </c>
      <c r="D61" s="50" t="n">
        <f aca="false">FilterOPk!B$26</f>
        <v>52202.8773549933</v>
      </c>
      <c r="E61" s="50" t="n">
        <f aca="false">FilterOPk!C$26</f>
        <v>0</v>
      </c>
      <c r="F61" s="50" t="n">
        <f aca="false">FilterOPk!D$26</f>
        <v>0</v>
      </c>
      <c r="G61" s="50" t="n">
        <f aca="false">FilterOPk!E$26</f>
        <v>0</v>
      </c>
      <c r="H61" s="50" t="n">
        <f aca="false">FilterOPk!F$26</f>
        <v>0</v>
      </c>
      <c r="I61" s="50" t="n">
        <f aca="false">FilterOPk!G$26</f>
        <v>0</v>
      </c>
      <c r="J61" s="50" t="n">
        <f aca="false">FilterOPk!H$26</f>
        <v>0</v>
      </c>
      <c r="K61" s="50" t="n">
        <f aca="false">FilterOPk!I$26</f>
        <v>0</v>
      </c>
      <c r="L61" s="50" t="n">
        <f aca="false">FilterOPk!J$26</f>
        <v>0</v>
      </c>
      <c r="M61" s="50" t="n">
        <f aca="false">FilterOPk!K$26</f>
        <v>0</v>
      </c>
      <c r="N61" s="50" t="n">
        <f aca="false">FilterOPk!L$26</f>
        <v>0</v>
      </c>
      <c r="O61" s="50" t="n">
        <f aca="false">FilterOPk!M$26</f>
        <v>0</v>
      </c>
      <c r="P61" s="50" t="n">
        <f aca="false">FilterOPk!N$26</f>
        <v>0</v>
      </c>
      <c r="Q61" s="51" t="n">
        <f aca="false">FilterOPk!O$26</f>
        <v>0</v>
      </c>
    </row>
    <row r="62" customFormat="false" ht="12.75" hidden="false" customHeight="false" outlineLevel="0" collapsed="false">
      <c r="B62" s="85" t="str">
        <f aca="false">FilterOPk!A$27</f>
        <v>ST-SERC</v>
      </c>
      <c r="C62" s="13" t="n">
        <f aca="false">C61+1</f>
        <v>61</v>
      </c>
      <c r="D62" s="50" t="n">
        <f aca="false">FilterOPk!B$27</f>
        <v>686881.973218232</v>
      </c>
      <c r="E62" s="50" t="n">
        <f aca="false">FilterOPk!C$27</f>
        <v>0</v>
      </c>
      <c r="F62" s="50" t="n">
        <f aca="false">FilterOPk!D$27</f>
        <v>0</v>
      </c>
      <c r="G62" s="50" t="n">
        <f aca="false">FilterOPk!E$27</f>
        <v>0</v>
      </c>
      <c r="H62" s="50" t="n">
        <f aca="false">FilterOPk!F$27</f>
        <v>0</v>
      </c>
      <c r="I62" s="50" t="n">
        <f aca="false">FilterOPk!G$27</f>
        <v>0</v>
      </c>
      <c r="J62" s="50" t="n">
        <f aca="false">FilterOPk!H$27</f>
        <v>0</v>
      </c>
      <c r="K62" s="50" t="n">
        <f aca="false">FilterOPk!I$27</f>
        <v>0</v>
      </c>
      <c r="L62" s="50" t="n">
        <f aca="false">FilterOPk!J$27</f>
        <v>0</v>
      </c>
      <c r="M62" s="50" t="n">
        <f aca="false">FilterOPk!K$27</f>
        <v>0</v>
      </c>
      <c r="N62" s="50" t="n">
        <f aca="false">FilterOPk!L$27</f>
        <v>0</v>
      </c>
      <c r="O62" s="50" t="n">
        <f aca="false">FilterOPk!M$27</f>
        <v>0</v>
      </c>
      <c r="P62" s="50" t="n">
        <f aca="false">FilterOPk!N$27</f>
        <v>0</v>
      </c>
      <c r="Q62" s="51" t="n">
        <f aca="false">FilterOPk!O$27</f>
        <v>0</v>
      </c>
    </row>
    <row r="63" customFormat="false" ht="12.75" hidden="false" customHeight="false" outlineLevel="0" collapsed="false">
      <c r="B63" s="85" t="str">
        <f aca="false">FilterOPk!A$28</f>
        <v>LT- Texas</v>
      </c>
      <c r="C63" s="13" t="n">
        <f aca="false">C62+1</f>
        <v>62</v>
      </c>
      <c r="D63" s="50" t="n">
        <f aca="false">FilterOPk!B$28</f>
        <v>3826684.70313045</v>
      </c>
      <c r="E63" s="50" t="n">
        <f aca="false">FilterOPk!C$28</f>
        <v>0</v>
      </c>
      <c r="F63" s="50" t="n">
        <f aca="false">FilterOPk!D$28</f>
        <v>13003.28</v>
      </c>
      <c r="G63" s="50" t="n">
        <f aca="false">FilterOPk!E$28</f>
        <v>7651.26</v>
      </c>
      <c r="H63" s="50" t="n">
        <f aca="false">FilterOPk!F$28</f>
        <v>7986.82</v>
      </c>
      <c r="I63" s="50" t="n">
        <f aca="false">FilterOPk!G$28</f>
        <v>17032.43</v>
      </c>
      <c r="J63" s="50" t="n">
        <f aca="false">FilterOPk!H$28</f>
        <v>19665.43</v>
      </c>
      <c r="K63" s="50" t="n">
        <f aca="false">FilterOPk!I$28</f>
        <v>46628.44</v>
      </c>
      <c r="L63" s="50" t="n">
        <f aca="false">FilterOPk!J$28</f>
        <v>12076.91</v>
      </c>
      <c r="M63" s="50" t="n">
        <f aca="false">FilterOPk!K$28</f>
        <v>18411.54</v>
      </c>
      <c r="N63" s="50" t="n">
        <f aca="false">FilterOPk!L$28</f>
        <v>142456.11</v>
      </c>
      <c r="O63" s="50" t="n">
        <f aca="false">FilterOPk!M$28</f>
        <v>653578.76</v>
      </c>
      <c r="P63" s="50" t="n">
        <f aca="false">FilterOPk!N$28</f>
        <v>2238345.92</v>
      </c>
      <c r="Q63" s="51" t="n">
        <f aca="false">FilterOPk!O$28</f>
        <v>3034380.79</v>
      </c>
    </row>
    <row r="64" customFormat="false" ht="12.75" hidden="false" customHeight="false" outlineLevel="0" collapsed="false">
      <c r="B64" s="85" t="str">
        <f aca="false">FilterOPk!A$29</f>
        <v>St- Texas</v>
      </c>
      <c r="C64" s="13" t="n">
        <f aca="false">C63+1</f>
        <v>63</v>
      </c>
      <c r="D64" s="50" t="n">
        <f aca="false">FilterOPk!B$29</f>
        <v>445563.239343252</v>
      </c>
      <c r="E64" s="50" t="n">
        <f aca="false">FilterOPk!C$29</f>
        <v>5676.33</v>
      </c>
      <c r="F64" s="50" t="n">
        <f aca="false">FilterOPk!D$29</f>
        <v>0</v>
      </c>
      <c r="G64" s="50" t="n">
        <f aca="false">FilterOPk!E$29</f>
        <v>0</v>
      </c>
      <c r="H64" s="50" t="n">
        <f aca="false">FilterOPk!F$29</f>
        <v>0</v>
      </c>
      <c r="I64" s="50" t="n">
        <f aca="false">FilterOPk!G$29</f>
        <v>0</v>
      </c>
      <c r="J64" s="50" t="n">
        <f aca="false">FilterOPk!H$29</f>
        <v>0</v>
      </c>
      <c r="K64" s="50" t="n">
        <f aca="false">FilterOPk!I$29</f>
        <v>0</v>
      </c>
      <c r="L64" s="50" t="n">
        <f aca="false">FilterOPk!J$29</f>
        <v>0</v>
      </c>
      <c r="M64" s="50" t="n">
        <f aca="false">FilterOPk!K$29</f>
        <v>0</v>
      </c>
      <c r="N64" s="50" t="n">
        <f aca="false">FilterOPk!L$29</f>
        <v>5676.33</v>
      </c>
      <c r="O64" s="50" t="n">
        <f aca="false">FilterOPk!M$29</f>
        <v>0</v>
      </c>
      <c r="P64" s="50" t="n">
        <f aca="false">FilterOPk!N$29</f>
        <v>0</v>
      </c>
      <c r="Q64" s="51" t="n">
        <f aca="false">FilterOPk!O$29</f>
        <v>5676.33</v>
      </c>
    </row>
    <row r="65" customFormat="false" ht="12.75" hidden="false" customHeight="false" outlineLevel="0" collapsed="false">
      <c r="B65" s="85"/>
      <c r="C65" s="13" t="n">
        <f aca="false">C64+1</f>
        <v>64</v>
      </c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1"/>
    </row>
    <row r="66" customFormat="false" ht="12.75" hidden="false" customHeight="false" outlineLevel="0" collapsed="false">
      <c r="B66" s="85" t="str">
        <f aca="false">FilterOPk!A$32</f>
        <v>Gas positions</v>
      </c>
      <c r="C66" s="13" t="n">
        <f aca="false">C65+1</f>
        <v>65</v>
      </c>
      <c r="D66" s="50" t="s">
        <v>4</v>
      </c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1"/>
    </row>
    <row r="67" customFormat="false" ht="12.75" hidden="false" customHeight="false" outlineLevel="0" collapsed="false">
      <c r="B67" s="85" t="str">
        <f aca="false">FilterOPk!A$33</f>
        <v>Kevin Presto</v>
      </c>
      <c r="C67" s="13" t="n">
        <f aca="false">C66+1</f>
        <v>66</v>
      </c>
      <c r="D67" s="50" t="n">
        <f aca="false">FilterOPk!B$33</f>
        <v>0</v>
      </c>
      <c r="E67" s="50" t="n">
        <f aca="false">FilterOPk!C$33</f>
        <v>0</v>
      </c>
      <c r="F67" s="50" t="n">
        <f aca="false">FilterOPk!D$33</f>
        <v>0</v>
      </c>
      <c r="G67" s="50" t="n">
        <f aca="false">FilterOPk!E$33</f>
        <v>0</v>
      </c>
      <c r="H67" s="50" t="n">
        <f aca="false">FilterOPk!F$33</f>
        <v>0</v>
      </c>
      <c r="I67" s="50" t="n">
        <f aca="false">FilterOPk!G$33</f>
        <v>0</v>
      </c>
      <c r="J67" s="50" t="n">
        <f aca="false">FilterOPk!H$33</f>
        <v>0</v>
      </c>
      <c r="K67" s="50" t="n">
        <f aca="false">FilterOPk!I$33</f>
        <v>0</v>
      </c>
      <c r="L67" s="50" t="n">
        <f aca="false">FilterOPk!J$33</f>
        <v>0</v>
      </c>
      <c r="M67" s="50" t="n">
        <f aca="false">FilterOPk!K$33</f>
        <v>0</v>
      </c>
      <c r="N67" s="50" t="n">
        <f aca="false">FilterOPk!L$33</f>
        <v>0</v>
      </c>
      <c r="O67" s="50" t="n">
        <f aca="false">FilterOPk!M$33</f>
        <v>0</v>
      </c>
      <c r="P67" s="50" t="n">
        <f aca="false">FilterOPk!N$33</f>
        <v>0</v>
      </c>
      <c r="Q67" s="51" t="n">
        <f aca="false">FilterOPk!O$33</f>
        <v>0</v>
      </c>
    </row>
    <row r="68" customFormat="false" ht="12.75" hidden="false" customHeight="false" outlineLevel="0" collapsed="false">
      <c r="B68" s="85" t="str">
        <f aca="false">FilterOPk!A$34</f>
        <v>Fletcher Sturm</v>
      </c>
      <c r="C68" s="13" t="n">
        <f aca="false">C67+1</f>
        <v>67</v>
      </c>
      <c r="D68" s="50" t="n">
        <f aca="false">FilterOPk!B$34</f>
        <v>0</v>
      </c>
      <c r="E68" s="50" t="n">
        <f aca="false">FilterOPk!C$34</f>
        <v>0</v>
      </c>
      <c r="F68" s="50" t="n">
        <f aca="false">FilterOPk!D$34</f>
        <v>0</v>
      </c>
      <c r="G68" s="50" t="n">
        <f aca="false">FilterOPk!E$34</f>
        <v>0</v>
      </c>
      <c r="H68" s="50" t="n">
        <f aca="false">FilterOPk!F$34</f>
        <v>0</v>
      </c>
      <c r="I68" s="50" t="n">
        <f aca="false">FilterOPk!G$34</f>
        <v>0</v>
      </c>
      <c r="J68" s="50" t="n">
        <f aca="false">FilterOPk!H$34</f>
        <v>0</v>
      </c>
      <c r="K68" s="50" t="n">
        <f aca="false">FilterOPk!I$34</f>
        <v>0</v>
      </c>
      <c r="L68" s="50" t="n">
        <f aca="false">FilterOPk!J$34</f>
        <v>0</v>
      </c>
      <c r="M68" s="50" t="n">
        <f aca="false">FilterOPk!K$34</f>
        <v>0</v>
      </c>
      <c r="N68" s="50" t="n">
        <f aca="false">FilterOPk!L$34</f>
        <v>0</v>
      </c>
      <c r="O68" s="50" t="n">
        <f aca="false">FilterOPk!M$34</f>
        <v>0</v>
      </c>
      <c r="P68" s="50" t="n">
        <f aca="false">FilterOPk!N$34</f>
        <v>0</v>
      </c>
      <c r="Q68" s="51" t="n">
        <f aca="false">FilterOPk!O$34</f>
        <v>0</v>
      </c>
    </row>
    <row r="69" customFormat="false" ht="12.75" hidden="false" customHeight="false" outlineLevel="0" collapsed="false">
      <c r="B69" s="85" t="str">
        <f aca="false">FilterOPk!A$35</f>
        <v>Doug Gilbert-Smith</v>
      </c>
      <c r="C69" s="13" t="n">
        <f aca="false">C68+1</f>
        <v>68</v>
      </c>
      <c r="D69" s="50" t="n">
        <f aca="false">FilterOPk!B$35</f>
        <v>0</v>
      </c>
      <c r="E69" s="50" t="n">
        <f aca="false">FilterOPk!C$35</f>
        <v>0</v>
      </c>
      <c r="F69" s="50" t="n">
        <f aca="false">FilterOPk!D$35</f>
        <v>0</v>
      </c>
      <c r="G69" s="50" t="n">
        <f aca="false">FilterOPk!E$35</f>
        <v>0</v>
      </c>
      <c r="H69" s="50" t="n">
        <f aca="false">FilterOPk!F$35</f>
        <v>0</v>
      </c>
      <c r="I69" s="50" t="n">
        <f aca="false">FilterOPk!G$35</f>
        <v>0</v>
      </c>
      <c r="J69" s="50" t="n">
        <f aca="false">FilterOPk!H$35</f>
        <v>0</v>
      </c>
      <c r="K69" s="50" t="n">
        <f aca="false">FilterOPk!I$35</f>
        <v>0</v>
      </c>
      <c r="L69" s="50" t="n">
        <f aca="false">FilterOPk!J$35</f>
        <v>0</v>
      </c>
      <c r="M69" s="50" t="n">
        <f aca="false">FilterOPk!K$35</f>
        <v>0</v>
      </c>
      <c r="N69" s="50" t="n">
        <f aca="false">FilterOPk!L$35</f>
        <v>0</v>
      </c>
      <c r="O69" s="50" t="n">
        <f aca="false">FilterOPk!M$35</f>
        <v>0</v>
      </c>
      <c r="P69" s="50" t="n">
        <f aca="false">FilterOPk!N$35</f>
        <v>0</v>
      </c>
      <c r="Q69" s="51" t="n">
        <f aca="false">FilterOPk!O$35</f>
        <v>0</v>
      </c>
    </row>
    <row r="70" customFormat="false" ht="12.75" hidden="false" customHeight="false" outlineLevel="0" collapsed="false">
      <c r="B70" s="85" t="str">
        <f aca="false">FilterOPk!A$36</f>
        <v>Rogers Herndon</v>
      </c>
      <c r="C70" s="13" t="n">
        <f aca="false">C69+1</f>
        <v>69</v>
      </c>
      <c r="D70" s="50" t="n">
        <f aca="false">FilterOPk!B$36</f>
        <v>0</v>
      </c>
      <c r="E70" s="50" t="n">
        <f aca="false">FilterOPk!C$36</f>
        <v>0</v>
      </c>
      <c r="F70" s="50" t="n">
        <f aca="false">FilterOPk!D$36</f>
        <v>0</v>
      </c>
      <c r="G70" s="50" t="n">
        <f aca="false">FilterOPk!E$36</f>
        <v>0</v>
      </c>
      <c r="H70" s="50" t="n">
        <f aca="false">FilterOPk!F$36</f>
        <v>0</v>
      </c>
      <c r="I70" s="50" t="n">
        <f aca="false">FilterOPk!G$36</f>
        <v>0</v>
      </c>
      <c r="J70" s="50" t="n">
        <f aca="false">FilterOPk!H$36</f>
        <v>0</v>
      </c>
      <c r="K70" s="50" t="n">
        <f aca="false">FilterOPk!I$36</f>
        <v>0</v>
      </c>
      <c r="L70" s="50" t="n">
        <f aca="false">FilterOPk!J$36</f>
        <v>0</v>
      </c>
      <c r="M70" s="50" t="n">
        <f aca="false">FilterOPk!K$36</f>
        <v>0</v>
      </c>
      <c r="N70" s="50" t="n">
        <f aca="false">FilterOPk!L$36</f>
        <v>0</v>
      </c>
      <c r="O70" s="50" t="n">
        <f aca="false">FilterOPk!M$36</f>
        <v>0</v>
      </c>
      <c r="P70" s="50" t="n">
        <f aca="false">FilterOPk!N$36</f>
        <v>0</v>
      </c>
      <c r="Q70" s="51" t="n">
        <f aca="false">FilterOPk!O$36</f>
        <v>0</v>
      </c>
    </row>
    <row r="71" customFormat="false" ht="12.75" hidden="false" customHeight="false" outlineLevel="0" collapsed="false">
      <c r="B71" s="85" t="str">
        <f aca="false">FilterOPk!A$37</f>
        <v>Dana Davis</v>
      </c>
      <c r="C71" s="13" t="n">
        <f aca="false">C70+1</f>
        <v>70</v>
      </c>
      <c r="D71" s="50" t="n">
        <f aca="false">FilterOPk!B$37</f>
        <v>0</v>
      </c>
      <c r="E71" s="50" t="n">
        <f aca="false">FilterOPk!C$37</f>
        <v>0</v>
      </c>
      <c r="F71" s="50" t="n">
        <f aca="false">FilterOPk!D$37</f>
        <v>0</v>
      </c>
      <c r="G71" s="50" t="n">
        <f aca="false">FilterOPk!E$37</f>
        <v>0</v>
      </c>
      <c r="H71" s="50" t="n">
        <f aca="false">FilterOPk!F$37</f>
        <v>0</v>
      </c>
      <c r="I71" s="50" t="n">
        <f aca="false">FilterOPk!G$37</f>
        <v>0</v>
      </c>
      <c r="J71" s="50" t="n">
        <f aca="false">FilterOPk!H$37</f>
        <v>0</v>
      </c>
      <c r="K71" s="50" t="n">
        <f aca="false">FilterOPk!I$37</f>
        <v>0</v>
      </c>
      <c r="L71" s="50" t="n">
        <f aca="false">FilterOPk!J$37</f>
        <v>0</v>
      </c>
      <c r="M71" s="50" t="n">
        <f aca="false">FilterOPk!K$37</f>
        <v>0</v>
      </c>
      <c r="N71" s="50" t="n">
        <f aca="false">FilterOPk!L$37</f>
        <v>0</v>
      </c>
      <c r="O71" s="50" t="n">
        <f aca="false">FilterOPk!M$37</f>
        <v>0</v>
      </c>
      <c r="P71" s="50" t="n">
        <f aca="false">FilterOPk!N$37</f>
        <v>0</v>
      </c>
      <c r="Q71" s="51" t="n">
        <f aca="false">FilterOPk!O$37</f>
        <v>0</v>
      </c>
    </row>
    <row r="72" customFormat="false" ht="12.75" hidden="false" customHeight="false" outlineLevel="0" collapsed="false">
      <c r="B72" s="85" t="str">
        <f aca="false">FilterOPk!A$38</f>
        <v>Tom May</v>
      </c>
      <c r="C72" s="13" t="n">
        <f aca="false">C71+1</f>
        <v>71</v>
      </c>
      <c r="D72" s="50" t="n">
        <f aca="false">FilterOPk!B$38</f>
        <v>0</v>
      </c>
      <c r="E72" s="50" t="n">
        <f aca="false">FilterOPk!C$38</f>
        <v>0</v>
      </c>
      <c r="F72" s="50" t="n">
        <f aca="false">FilterOPk!D$38</f>
        <v>0</v>
      </c>
      <c r="G72" s="50" t="n">
        <f aca="false">FilterOPk!E$38</f>
        <v>0</v>
      </c>
      <c r="H72" s="50" t="n">
        <f aca="false">FilterOPk!F$38</f>
        <v>0</v>
      </c>
      <c r="I72" s="50" t="n">
        <f aca="false">FilterOPk!G$38</f>
        <v>0</v>
      </c>
      <c r="J72" s="50" t="n">
        <f aca="false">FilterOPk!H$38</f>
        <v>0</v>
      </c>
      <c r="K72" s="50" t="n">
        <f aca="false">FilterOPk!I$38</f>
        <v>0</v>
      </c>
      <c r="L72" s="50" t="n">
        <f aca="false">FilterOPk!J$38</f>
        <v>0</v>
      </c>
      <c r="M72" s="50" t="n">
        <f aca="false">FilterOPk!K$38</f>
        <v>0</v>
      </c>
      <c r="N72" s="50" t="n">
        <f aca="false">FilterOPk!L$38</f>
        <v>0</v>
      </c>
      <c r="O72" s="50" t="n">
        <f aca="false">FilterOPk!M$38</f>
        <v>0</v>
      </c>
      <c r="P72" s="50" t="n">
        <f aca="false">FilterOPk!N$38</f>
        <v>0</v>
      </c>
      <c r="Q72" s="51" t="n">
        <f aca="false">FilterOPk!O$38</f>
        <v>0</v>
      </c>
    </row>
    <row r="73" customFormat="false" ht="12.75" hidden="false" customHeight="false" outlineLevel="0" collapsed="false">
      <c r="B73" s="85" t="str">
        <f aca="false">FilterOPk!A$39</f>
        <v>Clint Dean</v>
      </c>
      <c r="C73" s="13" t="n">
        <f aca="false">C72+1</f>
        <v>72</v>
      </c>
      <c r="D73" s="50" t="n">
        <f aca="false">FilterOPk!B$39</f>
        <v>0</v>
      </c>
      <c r="E73" s="50" t="n">
        <f aca="false">FilterOPk!C$39</f>
        <v>0</v>
      </c>
      <c r="F73" s="50" t="n">
        <f aca="false">FilterOPk!D$39</f>
        <v>0</v>
      </c>
      <c r="G73" s="50" t="n">
        <f aca="false">FilterOPk!E$39</f>
        <v>0</v>
      </c>
      <c r="H73" s="50" t="n">
        <f aca="false">FilterOPk!F$39</f>
        <v>0</v>
      </c>
      <c r="I73" s="50" t="n">
        <f aca="false">FilterOPk!G$39</f>
        <v>0</v>
      </c>
      <c r="J73" s="50" t="n">
        <f aca="false">FilterOPk!H$39</f>
        <v>0</v>
      </c>
      <c r="K73" s="50" t="n">
        <f aca="false">FilterOPk!I$39</f>
        <v>0</v>
      </c>
      <c r="L73" s="50" t="n">
        <f aca="false">FilterOPk!J$39</f>
        <v>0</v>
      </c>
      <c r="M73" s="50" t="n">
        <f aca="false">FilterOPk!K$39</f>
        <v>0</v>
      </c>
      <c r="N73" s="50" t="n">
        <f aca="false">FilterOPk!L$39</f>
        <v>0</v>
      </c>
      <c r="O73" s="50" t="n">
        <f aca="false">FilterOPk!M$39</f>
        <v>0</v>
      </c>
      <c r="P73" s="50" t="n">
        <f aca="false">FilterOPk!N$39</f>
        <v>0</v>
      </c>
      <c r="Q73" s="51" t="n">
        <f aca="false">FilterOPk!O$39</f>
        <v>0</v>
      </c>
    </row>
    <row r="74" customFormat="false" ht="12.75" hidden="false" customHeight="false" outlineLevel="0" collapsed="false">
      <c r="B74" s="85" t="str">
        <f aca="false">FilterOPk!A$40</f>
        <v>Rob Benson</v>
      </c>
      <c r="C74" s="13" t="n">
        <f aca="false">C73+1</f>
        <v>73</v>
      </c>
      <c r="D74" s="50" t="n">
        <f aca="false">FilterOPk!B$40</f>
        <v>0</v>
      </c>
      <c r="E74" s="50" t="n">
        <f aca="false">FilterOPk!C$40</f>
        <v>0</v>
      </c>
      <c r="F74" s="50" t="n">
        <f aca="false">FilterOPk!D$40</f>
        <v>0</v>
      </c>
      <c r="G74" s="50" t="n">
        <f aca="false">FilterOPk!E$40</f>
        <v>0</v>
      </c>
      <c r="H74" s="50" t="n">
        <f aca="false">FilterOPk!F$40</f>
        <v>0</v>
      </c>
      <c r="I74" s="50" t="n">
        <f aca="false">FilterOPk!G$40</f>
        <v>0</v>
      </c>
      <c r="J74" s="50" t="n">
        <f aca="false">FilterOPk!H$40</f>
        <v>0</v>
      </c>
      <c r="K74" s="50" t="n">
        <f aca="false">FilterOPk!I$40</f>
        <v>0</v>
      </c>
      <c r="L74" s="50" t="n">
        <f aca="false">FilterOPk!J$40</f>
        <v>0</v>
      </c>
      <c r="M74" s="50" t="n">
        <f aca="false">FilterOPk!K$40</f>
        <v>0</v>
      </c>
      <c r="N74" s="50" t="n">
        <f aca="false">FilterOPk!L$40</f>
        <v>0</v>
      </c>
      <c r="O74" s="50" t="n">
        <f aca="false">FilterOPk!M$40</f>
        <v>0</v>
      </c>
      <c r="P74" s="50" t="n">
        <f aca="false">FilterOPk!N$40</f>
        <v>0</v>
      </c>
      <c r="Q74" s="51" t="n">
        <f aca="false">FilterOPk!O$40</f>
        <v>0</v>
      </c>
    </row>
    <row r="75" customFormat="false" ht="12.75" hidden="false" customHeight="false" outlineLevel="0" collapsed="false">
      <c r="B75" s="85" t="str">
        <f aca="false">FilterOPk!A$41</f>
        <v>Matt Lorenz</v>
      </c>
      <c r="C75" s="13" t="n">
        <f aca="false">C74+1</f>
        <v>74</v>
      </c>
      <c r="D75" s="50" t="n">
        <f aca="false">FilterOPk!B$41</f>
        <v>0</v>
      </c>
      <c r="E75" s="50" t="n">
        <f aca="false">FilterOPk!C$41</f>
        <v>0</v>
      </c>
      <c r="F75" s="50" t="n">
        <f aca="false">FilterOPk!D$41</f>
        <v>0</v>
      </c>
      <c r="G75" s="50" t="n">
        <f aca="false">FilterOPk!E$41</f>
        <v>0</v>
      </c>
      <c r="H75" s="50" t="n">
        <f aca="false">FilterOPk!F$41</f>
        <v>0</v>
      </c>
      <c r="I75" s="50" t="n">
        <f aca="false">FilterOPk!G$41</f>
        <v>0</v>
      </c>
      <c r="J75" s="50" t="n">
        <f aca="false">FilterOPk!H$41</f>
        <v>0</v>
      </c>
      <c r="K75" s="50" t="n">
        <f aca="false">FilterOPk!I$41</f>
        <v>0</v>
      </c>
      <c r="L75" s="50" t="n">
        <f aca="false">FilterOPk!J$41</f>
        <v>0</v>
      </c>
      <c r="M75" s="50" t="n">
        <f aca="false">FilterOPk!K$41</f>
        <v>0</v>
      </c>
      <c r="N75" s="50" t="n">
        <f aca="false">FilterOPk!L$41</f>
        <v>0</v>
      </c>
      <c r="O75" s="50" t="n">
        <f aca="false">FilterOPk!M$41</f>
        <v>0</v>
      </c>
      <c r="P75" s="50" t="n">
        <f aca="false">FilterOPk!N$41</f>
        <v>0</v>
      </c>
      <c r="Q75" s="51" t="n">
        <f aca="false">FilterOPk!O$41</f>
        <v>0</v>
      </c>
    </row>
    <row r="76" customFormat="false" ht="12.75" hidden="false" customHeight="false" outlineLevel="0" collapsed="false">
      <c r="B76" s="85" t="str">
        <f aca="false">FilterOPk!A$42</f>
        <v>John Forney</v>
      </c>
      <c r="C76" s="13" t="n">
        <f aca="false">C75+1</f>
        <v>75</v>
      </c>
      <c r="D76" s="50" t="n">
        <f aca="false">FilterOPk!B$42</f>
        <v>0</v>
      </c>
      <c r="E76" s="50" t="n">
        <f aca="false">FilterOPk!C$42</f>
        <v>0</v>
      </c>
      <c r="F76" s="50" t="n">
        <f aca="false">FilterOPk!D$42</f>
        <v>0</v>
      </c>
      <c r="G76" s="50" t="n">
        <f aca="false">FilterOPk!E$42</f>
        <v>0</v>
      </c>
      <c r="H76" s="50" t="n">
        <f aca="false">FilterOPk!F$42</f>
        <v>0</v>
      </c>
      <c r="I76" s="50" t="n">
        <f aca="false">FilterOPk!G$42</f>
        <v>0</v>
      </c>
      <c r="J76" s="50" t="n">
        <f aca="false">FilterOPk!H$42</f>
        <v>0</v>
      </c>
      <c r="K76" s="50" t="n">
        <f aca="false">FilterOPk!I$42</f>
        <v>0</v>
      </c>
      <c r="L76" s="50" t="n">
        <f aca="false">FilterOPk!J$42</f>
        <v>0</v>
      </c>
      <c r="M76" s="50" t="n">
        <f aca="false">FilterOPk!K$42</f>
        <v>0</v>
      </c>
      <c r="N76" s="50" t="n">
        <f aca="false">FilterOPk!L$42</f>
        <v>0</v>
      </c>
      <c r="O76" s="50" t="n">
        <f aca="false">FilterOPk!M$42</f>
        <v>0</v>
      </c>
      <c r="P76" s="50" t="n">
        <f aca="false">FilterOPk!N$42</f>
        <v>0</v>
      </c>
      <c r="Q76" s="51" t="n">
        <f aca="false">FilterOPk!O$42</f>
        <v>0</v>
      </c>
    </row>
    <row r="77" customFormat="false" ht="12.75" hidden="false" customHeight="false" outlineLevel="0" collapsed="false">
      <c r="B77" s="85" t="str">
        <f aca="false">FilterOPk!A$43</f>
        <v>Mike Carson</v>
      </c>
      <c r="C77" s="13" t="n">
        <f aca="false">C76+1</f>
        <v>76</v>
      </c>
      <c r="D77" s="50" t="n">
        <f aca="false">FilterOPk!B$43</f>
        <v>0</v>
      </c>
      <c r="E77" s="50" t="n">
        <f aca="false">FilterOPk!C$43</f>
        <v>0</v>
      </c>
      <c r="F77" s="50" t="n">
        <f aca="false">FilterOPk!D$43</f>
        <v>0</v>
      </c>
      <c r="G77" s="50" t="n">
        <f aca="false">FilterOPk!E$43</f>
        <v>0</v>
      </c>
      <c r="H77" s="50" t="n">
        <f aca="false">FilterOPk!F$43</f>
        <v>0</v>
      </c>
      <c r="I77" s="50" t="n">
        <f aca="false">FilterOPk!G$43</f>
        <v>0</v>
      </c>
      <c r="J77" s="50" t="n">
        <f aca="false">FilterOPk!H$43</f>
        <v>0</v>
      </c>
      <c r="K77" s="50" t="n">
        <f aca="false">FilterOPk!I$43</f>
        <v>0</v>
      </c>
      <c r="L77" s="50" t="n">
        <f aca="false">FilterOPk!J$43</f>
        <v>0</v>
      </c>
      <c r="M77" s="50" t="n">
        <f aca="false">FilterOPk!K$43</f>
        <v>0</v>
      </c>
      <c r="N77" s="50" t="n">
        <f aca="false">FilterOPk!L$43</f>
        <v>0</v>
      </c>
      <c r="O77" s="50" t="n">
        <f aca="false">FilterOPk!M$43</f>
        <v>0</v>
      </c>
      <c r="P77" s="50" t="n">
        <f aca="false">FilterOPk!N$43</f>
        <v>0</v>
      </c>
      <c r="Q77" s="51" t="n">
        <f aca="false">FilterOPk!O$43</f>
        <v>0</v>
      </c>
    </row>
    <row r="78" customFormat="false" ht="12.75" hidden="false" customHeight="false" outlineLevel="0" collapsed="false">
      <c r="B78" s="85" t="str">
        <f aca="false">FilterOPk!A$44</f>
        <v>Chris Dorland</v>
      </c>
      <c r="C78" s="13" t="n">
        <f aca="false">C77+1</f>
        <v>77</v>
      </c>
      <c r="D78" s="50" t="n">
        <f aca="false">FilterOPk!B$44</f>
        <v>0</v>
      </c>
      <c r="E78" s="50" t="n">
        <f aca="false">FilterOPk!C$44</f>
        <v>0</v>
      </c>
      <c r="F78" s="50" t="n">
        <f aca="false">FilterOPk!D$44</f>
        <v>0</v>
      </c>
      <c r="G78" s="50" t="n">
        <f aca="false">FilterOPk!E$44</f>
        <v>0</v>
      </c>
      <c r="H78" s="50" t="n">
        <f aca="false">FilterOPk!F$44</f>
        <v>0</v>
      </c>
      <c r="I78" s="50" t="n">
        <f aca="false">FilterOPk!G$44</f>
        <v>0</v>
      </c>
      <c r="J78" s="50" t="n">
        <f aca="false">FilterOPk!H$44</f>
        <v>0</v>
      </c>
      <c r="K78" s="50" t="n">
        <f aca="false">FilterOPk!I$44</f>
        <v>0</v>
      </c>
      <c r="L78" s="50" t="n">
        <f aca="false">FilterOPk!J$44</f>
        <v>0</v>
      </c>
      <c r="M78" s="50" t="n">
        <f aca="false">FilterOPk!K$44</f>
        <v>0</v>
      </c>
      <c r="N78" s="50" t="n">
        <f aca="false">FilterOPk!L$44</f>
        <v>0</v>
      </c>
      <c r="O78" s="50" t="n">
        <f aca="false">FilterOPk!M$44</f>
        <v>0</v>
      </c>
      <c r="P78" s="50" t="n">
        <f aca="false">FilterOPk!N$44</f>
        <v>0</v>
      </c>
      <c r="Q78" s="51" t="n">
        <f aca="false">FilterOPk!O$44</f>
        <v>0</v>
      </c>
    </row>
    <row r="79" customFormat="false" ht="12.75" hidden="false" customHeight="false" outlineLevel="0" collapsed="false">
      <c r="B79" s="85" t="str">
        <f aca="false">FilterOPk!A$45</f>
        <v>Jeff King</v>
      </c>
      <c r="C79" s="13" t="n">
        <f aca="false">C78+1</f>
        <v>78</v>
      </c>
      <c r="D79" s="50" t="n">
        <f aca="false">FilterOPk!B$45</f>
        <v>0</v>
      </c>
      <c r="E79" s="50" t="n">
        <f aca="false">FilterOPk!C$45</f>
        <v>0</v>
      </c>
      <c r="F79" s="50" t="n">
        <f aca="false">FilterOPk!D$45</f>
        <v>0</v>
      </c>
      <c r="G79" s="50" t="n">
        <f aca="false">FilterOPk!E$45</f>
        <v>0</v>
      </c>
      <c r="H79" s="50" t="n">
        <f aca="false">FilterOPk!F$45</f>
        <v>0</v>
      </c>
      <c r="I79" s="50" t="n">
        <f aca="false">FilterOPk!G$45</f>
        <v>0</v>
      </c>
      <c r="J79" s="50" t="n">
        <f aca="false">FilterOPk!H$45</f>
        <v>0</v>
      </c>
      <c r="K79" s="50" t="n">
        <f aca="false">FilterOPk!I$45</f>
        <v>0</v>
      </c>
      <c r="L79" s="50" t="n">
        <f aca="false">FilterOPk!J$45</f>
        <v>0</v>
      </c>
      <c r="M79" s="50" t="n">
        <f aca="false">FilterOPk!K$45</f>
        <v>0</v>
      </c>
      <c r="N79" s="50" t="n">
        <f aca="false">FilterOPk!L$45</f>
        <v>0</v>
      </c>
      <c r="O79" s="50" t="n">
        <f aca="false">FilterOPk!M$45</f>
        <v>0</v>
      </c>
      <c r="P79" s="50" t="n">
        <f aca="false">FilterOPk!N$45</f>
        <v>0</v>
      </c>
      <c r="Q79" s="51" t="n">
        <f aca="false">FilterOPk!O$45</f>
        <v>0</v>
      </c>
    </row>
    <row r="80" customFormat="false" ht="12.75" hidden="false" customHeight="false" outlineLevel="0" collapsed="false">
      <c r="B80" s="85" t="n">
        <f aca="false">FilterOPk!A$46</f>
        <v>0</v>
      </c>
      <c r="C80" s="13" t="n">
        <f aca="false">C79+1</f>
        <v>79</v>
      </c>
      <c r="D80" s="50" t="n">
        <f aca="false">FilterOPk!B$46</f>
        <v>0</v>
      </c>
      <c r="E80" s="50" t="n">
        <f aca="false">FilterOPk!C$46</f>
        <v>0</v>
      </c>
      <c r="F80" s="50" t="n">
        <f aca="false">FilterOPk!D$46</f>
        <v>0</v>
      </c>
      <c r="G80" s="50" t="n">
        <f aca="false">FilterOPk!E$46</f>
        <v>0</v>
      </c>
      <c r="H80" s="50" t="n">
        <f aca="false">FilterOPk!F$46</f>
        <v>0</v>
      </c>
      <c r="I80" s="50" t="n">
        <f aca="false">FilterOPk!G$46</f>
        <v>0</v>
      </c>
      <c r="J80" s="50" t="n">
        <f aca="false">FilterOPk!H$46</f>
        <v>0</v>
      </c>
      <c r="K80" s="50" t="n">
        <f aca="false">FilterOPk!I$46</f>
        <v>0</v>
      </c>
      <c r="L80" s="50" t="n">
        <f aca="false">FilterOPk!J$46</f>
        <v>0</v>
      </c>
      <c r="M80" s="50" t="n">
        <f aca="false">FilterOPk!K$46</f>
        <v>0</v>
      </c>
      <c r="N80" s="50" t="n">
        <f aca="false">FilterOPk!L$46</f>
        <v>0</v>
      </c>
      <c r="O80" s="50" t="n">
        <f aca="false">FilterOPk!M$46</f>
        <v>0</v>
      </c>
      <c r="P80" s="50" t="n">
        <f aca="false">FilterOPk!N$46</f>
        <v>0</v>
      </c>
      <c r="Q80" s="51" t="n">
        <f aca="false">FilterOPk!O$46</f>
        <v>0</v>
      </c>
    </row>
    <row r="81" customFormat="false" ht="12.75" hidden="false" customHeight="false" outlineLevel="0" collapsed="false">
      <c r="B81" s="87" t="n">
        <f aca="false">FilterOPk!A$47</f>
        <v>0</v>
      </c>
      <c r="C81" s="64" t="n">
        <f aca="false">C80+1</f>
        <v>80</v>
      </c>
      <c r="D81" s="54" t="n">
        <f aca="false">FilterOPk!B$47</f>
        <v>0</v>
      </c>
      <c r="E81" s="54" t="n">
        <f aca="false">FilterOPk!C$47</f>
        <v>0</v>
      </c>
      <c r="F81" s="54" t="n">
        <f aca="false">FilterOPk!D$47</f>
        <v>0</v>
      </c>
      <c r="G81" s="54" t="n">
        <f aca="false">FilterOPk!E$47</f>
        <v>0</v>
      </c>
      <c r="H81" s="54" t="n">
        <f aca="false">FilterOPk!F$47</f>
        <v>0</v>
      </c>
      <c r="I81" s="54" t="n">
        <f aca="false">FilterOPk!G$47</f>
        <v>0</v>
      </c>
      <c r="J81" s="54" t="n">
        <f aca="false">FilterOPk!H$47</f>
        <v>0</v>
      </c>
      <c r="K81" s="54" t="n">
        <f aca="false">FilterOPk!I$47</f>
        <v>0</v>
      </c>
      <c r="L81" s="54" t="n">
        <f aca="false">FilterOPk!J$47</f>
        <v>0</v>
      </c>
      <c r="M81" s="54" t="n">
        <f aca="false">FilterOPk!K$47</f>
        <v>0</v>
      </c>
      <c r="N81" s="54" t="n">
        <f aca="false">FilterOPk!L$47</f>
        <v>0</v>
      </c>
      <c r="O81" s="54" t="n">
        <f aca="false">FilterOPk!M$47</f>
        <v>0</v>
      </c>
      <c r="P81" s="54" t="n">
        <f aca="false">FilterOPk!N$47</f>
        <v>0</v>
      </c>
      <c r="Q81" s="55" t="n">
        <f aca="false">FilterOPk!O$47</f>
        <v>0</v>
      </c>
    </row>
    <row r="82" customFormat="false" ht="12.75" hidden="false" customHeight="false" outlineLevel="0" collapsed="false">
      <c r="A82" s="0" t="n">
        <f aca="false">A42+1</f>
        <v>3</v>
      </c>
      <c r="B82" s="57" t="n">
        <f aca="false">FilterOPk!D$1</f>
        <v>36907</v>
      </c>
      <c r="C82" s="58" t="n">
        <f aca="false">C81+1</f>
        <v>81</v>
      </c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83"/>
    </row>
    <row r="83" customFormat="false" ht="12.75" hidden="false" customHeight="false" outlineLevel="0" collapsed="false">
      <c r="B83" s="61"/>
      <c r="C83" s="13" t="n">
        <f aca="false">C82+1</f>
        <v>82</v>
      </c>
      <c r="D83" s="13"/>
      <c r="E83" s="21" t="s">
        <v>5</v>
      </c>
      <c r="F83" s="21" t="s">
        <v>6</v>
      </c>
      <c r="G83" s="21" t="s">
        <v>7</v>
      </c>
      <c r="H83" s="21" t="s">
        <v>8</v>
      </c>
      <c r="I83" s="21" t="s">
        <v>9</v>
      </c>
      <c r="J83" s="21" t="s">
        <v>10</v>
      </c>
      <c r="K83" s="21" t="s">
        <v>11</v>
      </c>
      <c r="L83" s="21" t="s">
        <v>12</v>
      </c>
      <c r="M83" s="21" t="s">
        <v>13</v>
      </c>
      <c r="N83" s="21" t="s">
        <v>14</v>
      </c>
      <c r="O83" s="21" t="n">
        <v>2002</v>
      </c>
      <c r="P83" s="21" t="s">
        <v>15</v>
      </c>
      <c r="Q83" s="84" t="s">
        <v>16</v>
      </c>
    </row>
    <row r="84" customFormat="false" ht="12.75" hidden="false" customHeight="false" outlineLevel="0" collapsed="false">
      <c r="B84" s="85" t="str">
        <f aca="false">FilterOPk!A$9</f>
        <v>Power positions</v>
      </c>
      <c r="C84" s="13" t="n">
        <f aca="false">C83+1</f>
        <v>83</v>
      </c>
      <c r="D84" s="13" t="s">
        <v>4</v>
      </c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86"/>
    </row>
    <row r="85" customFormat="false" ht="12.75" hidden="false" customHeight="false" outlineLevel="0" collapsed="false">
      <c r="B85" s="85" t="str">
        <f aca="false">FilterOPk!A$10</f>
        <v>East Position</v>
      </c>
      <c r="C85" s="13" t="n">
        <f aca="false">C84+1</f>
        <v>84</v>
      </c>
      <c r="D85" s="50" t="n">
        <f aca="false">FilterOPk!B$10</f>
        <v>34784396.7946123</v>
      </c>
      <c r="E85" s="50" t="n">
        <f aca="false">FilterOPk!C$10</f>
        <v>139428.68</v>
      </c>
      <c r="F85" s="50" t="n">
        <f aca="false">FilterOPk!D$10</f>
        <v>244540.42</v>
      </c>
      <c r="G85" s="50" t="n">
        <f aca="false">FilterOPk!E$10</f>
        <v>352018.99</v>
      </c>
      <c r="H85" s="50" t="n">
        <f aca="false">FilterOPk!F$10</f>
        <v>454047.41</v>
      </c>
      <c r="I85" s="50" t="n">
        <f aca="false">FilterOPk!G$10</f>
        <v>460700.87</v>
      </c>
      <c r="J85" s="50" t="n">
        <f aca="false">FilterOPk!H$10</f>
        <v>371715.26</v>
      </c>
      <c r="K85" s="50" t="n">
        <f aca="false">FilterOPk!I$10</f>
        <v>743238.67</v>
      </c>
      <c r="L85" s="50" t="n">
        <f aca="false">FilterOPk!J$10</f>
        <v>433572.73</v>
      </c>
      <c r="M85" s="50" t="n">
        <f aca="false">FilterOPk!K$10</f>
        <v>1264075.99</v>
      </c>
      <c r="N85" s="50" t="n">
        <f aca="false">FilterOPk!L$10</f>
        <v>4463339.02</v>
      </c>
      <c r="O85" s="50" t="n">
        <f aca="false">FilterOPk!M$10</f>
        <v>-232298.41</v>
      </c>
      <c r="P85" s="50" t="n">
        <f aca="false">FilterOPk!N$10</f>
        <v>1174384.84</v>
      </c>
      <c r="Q85" s="51" t="n">
        <f aca="false">FilterOPk!O$10</f>
        <v>5405425.45</v>
      </c>
    </row>
    <row r="86" customFormat="false" ht="12.75" hidden="false" customHeight="false" outlineLevel="0" collapsed="false">
      <c r="B86" s="85" t="str">
        <f aca="false">FilterOPk!A$11</f>
        <v>East Power Mgmt</v>
      </c>
      <c r="C86" s="13" t="n">
        <f aca="false">C85+1</f>
        <v>85</v>
      </c>
      <c r="D86" s="50" t="n">
        <f aca="false">FilterOPk!B$11</f>
        <v>7547347.04451418</v>
      </c>
      <c r="E86" s="50" t="n">
        <f aca="false">FilterOPk!C$11</f>
        <v>0</v>
      </c>
      <c r="F86" s="50" t="n">
        <f aca="false">FilterOPk!D$11</f>
        <v>0</v>
      </c>
      <c r="G86" s="50" t="n">
        <f aca="false">FilterOPk!E$11</f>
        <v>0</v>
      </c>
      <c r="H86" s="50" t="n">
        <f aca="false">FilterOPk!F$11</f>
        <v>0</v>
      </c>
      <c r="I86" s="50" t="n">
        <f aca="false">FilterOPk!G$11</f>
        <v>0</v>
      </c>
      <c r="J86" s="50" t="n">
        <f aca="false">FilterOPk!H$11</f>
        <v>0</v>
      </c>
      <c r="K86" s="50" t="n">
        <f aca="false">FilterOPk!I$11</f>
        <v>0</v>
      </c>
      <c r="L86" s="50" t="n">
        <f aca="false">FilterOPk!J$11</f>
        <v>0</v>
      </c>
      <c r="M86" s="50" t="n">
        <f aca="false">FilterOPk!K$11</f>
        <v>0</v>
      </c>
      <c r="N86" s="50" t="n">
        <f aca="false">FilterOPk!L$11</f>
        <v>0</v>
      </c>
      <c r="O86" s="50" t="n">
        <f aca="false">FilterOPk!M$11</f>
        <v>0</v>
      </c>
      <c r="P86" s="50" t="n">
        <f aca="false">FilterOPk!N$11</f>
        <v>0</v>
      </c>
      <c r="Q86" s="51" t="n">
        <f aca="false">FilterOPk!O$11</f>
        <v>0</v>
      </c>
    </row>
    <row r="87" customFormat="false" ht="12.75" hidden="false" customHeight="false" outlineLevel="0" collapsed="false">
      <c r="B87" s="85" t="str">
        <f aca="false">FilterOPk!A$12</f>
        <v>Long Term Options</v>
      </c>
      <c r="C87" s="13" t="n">
        <f aca="false">C86+1</f>
        <v>86</v>
      </c>
      <c r="D87" s="50" t="n">
        <f aca="false">FilterOPk!B$12</f>
        <v>0</v>
      </c>
      <c r="E87" s="50" t="n">
        <f aca="false">FilterOPk!C$12</f>
        <v>0</v>
      </c>
      <c r="F87" s="50" t="n">
        <f aca="false">FilterOPk!D$12</f>
        <v>0</v>
      </c>
      <c r="G87" s="50" t="n">
        <f aca="false">FilterOPk!E$12</f>
        <v>0</v>
      </c>
      <c r="H87" s="50" t="n">
        <f aca="false">FilterOPk!F$12</f>
        <v>0</v>
      </c>
      <c r="I87" s="50" t="n">
        <f aca="false">FilterOPk!G$12</f>
        <v>0</v>
      </c>
      <c r="J87" s="50" t="n">
        <f aca="false">FilterOPk!H$12</f>
        <v>0</v>
      </c>
      <c r="K87" s="50" t="n">
        <f aca="false">FilterOPk!I$12</f>
        <v>0</v>
      </c>
      <c r="L87" s="50" t="n">
        <f aca="false">FilterOPk!J$12</f>
        <v>0</v>
      </c>
      <c r="M87" s="50" t="n">
        <f aca="false">FilterOPk!K$12</f>
        <v>0</v>
      </c>
      <c r="N87" s="50" t="n">
        <f aca="false">FilterOPk!L$12</f>
        <v>0</v>
      </c>
      <c r="O87" s="50" t="n">
        <f aca="false">FilterOPk!M$12</f>
        <v>0</v>
      </c>
      <c r="P87" s="50" t="n">
        <f aca="false">FilterOPk!N$12</f>
        <v>0</v>
      </c>
      <c r="Q87" s="51" t="n">
        <f aca="false">FilterOPk!O$12</f>
        <v>0</v>
      </c>
    </row>
    <row r="88" customFormat="false" ht="12.75" hidden="false" customHeight="false" outlineLevel="0" collapsed="false">
      <c r="B88" s="85" t="str">
        <f aca="false">FilterOPk!A$13</f>
        <v>LT-MIDWEST</v>
      </c>
      <c r="C88" s="13" t="n">
        <f aca="false">C87+1</f>
        <v>87</v>
      </c>
      <c r="D88" s="50" t="n">
        <f aca="false">FilterOPk!B$13</f>
        <v>7151089.47366245</v>
      </c>
      <c r="E88" s="50" t="n">
        <f aca="false">FilterOPk!C$13</f>
        <v>36317.39</v>
      </c>
      <c r="F88" s="50" t="n">
        <f aca="false">FilterOPk!D$13</f>
        <v>95142.77</v>
      </c>
      <c r="G88" s="50" t="n">
        <f aca="false">FilterOPk!E$13</f>
        <v>106523.31</v>
      </c>
      <c r="H88" s="50" t="n">
        <f aca="false">FilterOPk!F$13</f>
        <v>103615.07</v>
      </c>
      <c r="I88" s="50" t="n">
        <f aca="false">FilterOPk!G$13</f>
        <v>106049.09</v>
      </c>
      <c r="J88" s="50" t="n">
        <f aca="false">FilterOPk!H$13</f>
        <v>78310</v>
      </c>
      <c r="K88" s="50" t="n">
        <f aca="false">FilterOPk!I$13</f>
        <v>160210.16</v>
      </c>
      <c r="L88" s="50" t="n">
        <f aca="false">FilterOPk!J$13</f>
        <v>108136.49</v>
      </c>
      <c r="M88" s="50" t="n">
        <f aca="false">FilterOPk!K$13</f>
        <v>312653.19</v>
      </c>
      <c r="N88" s="50" t="n">
        <f aca="false">FilterOPk!L$13</f>
        <v>1106957.47</v>
      </c>
      <c r="O88" s="50" t="n">
        <f aca="false">FilterOPk!M$13</f>
        <v>-124610.37</v>
      </c>
      <c r="P88" s="50" t="n">
        <f aca="false">FilterOPk!N$13</f>
        <v>893459.31</v>
      </c>
      <c r="Q88" s="51" t="n">
        <f aca="false">FilterOPk!O$13</f>
        <v>1875806.41</v>
      </c>
    </row>
    <row r="89" customFormat="false" ht="12.75" hidden="false" customHeight="false" outlineLevel="0" collapsed="false">
      <c r="B89" s="85" t="str">
        <f aca="false">FilterOPk!A$14</f>
        <v>ST-ECAR</v>
      </c>
      <c r="C89" s="13" t="n">
        <f aca="false">C88+1</f>
        <v>88</v>
      </c>
      <c r="D89" s="50" t="n">
        <f aca="false">FilterOPk!B$14</f>
        <v>238101.441960815</v>
      </c>
      <c r="E89" s="50" t="n">
        <f aca="false">FilterOPk!C$14</f>
        <v>0</v>
      </c>
      <c r="F89" s="50" t="n">
        <f aca="false">FilterOPk!D$14</f>
        <v>0</v>
      </c>
      <c r="G89" s="50" t="n">
        <f aca="false">FilterOPk!E$14</f>
        <v>0</v>
      </c>
      <c r="H89" s="50" t="n">
        <f aca="false">FilterOPk!F$14</f>
        <v>0</v>
      </c>
      <c r="I89" s="50" t="n">
        <f aca="false">FilterOPk!G$14</f>
        <v>0</v>
      </c>
      <c r="J89" s="50" t="n">
        <f aca="false">FilterOPk!H$14</f>
        <v>0</v>
      </c>
      <c r="K89" s="50" t="n">
        <f aca="false">FilterOPk!I$14</f>
        <v>0</v>
      </c>
      <c r="L89" s="50" t="n">
        <f aca="false">FilterOPk!J$14</f>
        <v>0</v>
      </c>
      <c r="M89" s="50" t="n">
        <f aca="false">FilterOPk!K$14</f>
        <v>0</v>
      </c>
      <c r="N89" s="50" t="n">
        <f aca="false">FilterOPk!L$14</f>
        <v>0</v>
      </c>
      <c r="O89" s="50" t="n">
        <f aca="false">FilterOPk!M$14</f>
        <v>0</v>
      </c>
      <c r="P89" s="50" t="n">
        <f aca="false">FilterOPk!N$14</f>
        <v>0</v>
      </c>
      <c r="Q89" s="51" t="n">
        <f aca="false">FilterOPk!O$14</f>
        <v>0</v>
      </c>
    </row>
    <row r="90" customFormat="false" ht="12.75" hidden="false" customHeight="false" outlineLevel="0" collapsed="false">
      <c r="B90" s="85" t="str">
        <f aca="false">FilterOPk!A$15</f>
        <v>ST- MAPP</v>
      </c>
      <c r="C90" s="13" t="n">
        <f aca="false">C89+1</f>
        <v>89</v>
      </c>
      <c r="D90" s="50" t="n">
        <f aca="false">FilterOPk!B$15</f>
        <v>254636.614020626</v>
      </c>
      <c r="E90" s="50" t="n">
        <f aca="false">FilterOPk!C$15</f>
        <v>-1590.85</v>
      </c>
      <c r="F90" s="50" t="n">
        <f aca="false">FilterOPk!D$15</f>
        <v>-3167.72</v>
      </c>
      <c r="G90" s="50" t="n">
        <f aca="false">FilterOPk!E$15</f>
        <v>-3546.79</v>
      </c>
      <c r="H90" s="50" t="n">
        <f aca="false">FilterOPk!F$15</f>
        <v>-3530.89</v>
      </c>
      <c r="I90" s="50" t="n">
        <f aca="false">FilterOPk!G$15</f>
        <v>0</v>
      </c>
      <c r="J90" s="50" t="n">
        <f aca="false">FilterOPk!H$15</f>
        <v>0</v>
      </c>
      <c r="K90" s="50" t="n">
        <f aca="false">FilterOPk!I$15</f>
        <v>0</v>
      </c>
      <c r="L90" s="50" t="n">
        <f aca="false">FilterOPk!J$15</f>
        <v>0</v>
      </c>
      <c r="M90" s="50" t="n">
        <f aca="false">FilterOPk!K$15</f>
        <v>0</v>
      </c>
      <c r="N90" s="50" t="n">
        <f aca="false">FilterOPk!L$15</f>
        <v>-11836.25</v>
      </c>
      <c r="O90" s="50" t="n">
        <f aca="false">FilterOPk!M$15</f>
        <v>0</v>
      </c>
      <c r="P90" s="50" t="n">
        <f aca="false">FilterOPk!N$15</f>
        <v>0</v>
      </c>
      <c r="Q90" s="51" t="n">
        <f aca="false">FilterOPk!O$15</f>
        <v>-11836.25</v>
      </c>
    </row>
    <row r="91" customFormat="false" ht="12.75" hidden="false" customHeight="false" outlineLevel="0" collapsed="false">
      <c r="B91" s="85" t="str">
        <f aca="false">FilterOPk!A$16</f>
        <v>ST- MAIN</v>
      </c>
      <c r="C91" s="13" t="n">
        <f aca="false">C90+1</f>
        <v>90</v>
      </c>
      <c r="D91" s="50" t="n">
        <f aca="false">FilterOPk!B$16</f>
        <v>694293.253349893</v>
      </c>
      <c r="E91" s="50" t="n">
        <f aca="false">FilterOPk!C$16</f>
        <v>0</v>
      </c>
      <c r="F91" s="50" t="n">
        <f aca="false">FilterOPk!D$16</f>
        <v>0</v>
      </c>
      <c r="G91" s="50" t="n">
        <f aca="false">FilterOPk!E$16</f>
        <v>0</v>
      </c>
      <c r="H91" s="50" t="n">
        <f aca="false">FilterOPk!F$16</f>
        <v>0</v>
      </c>
      <c r="I91" s="50" t="n">
        <f aca="false">FilterOPk!G$16</f>
        <v>0</v>
      </c>
      <c r="J91" s="50" t="n">
        <f aca="false">FilterOPk!H$16</f>
        <v>0</v>
      </c>
      <c r="K91" s="50" t="n">
        <f aca="false">FilterOPk!I$16</f>
        <v>0</v>
      </c>
      <c r="L91" s="50" t="n">
        <f aca="false">FilterOPk!J$16</f>
        <v>0</v>
      </c>
      <c r="M91" s="50" t="n">
        <f aca="false">FilterOPk!K$16</f>
        <v>0</v>
      </c>
      <c r="N91" s="50" t="n">
        <f aca="false">FilterOPk!L$16</f>
        <v>0</v>
      </c>
      <c r="O91" s="50" t="n">
        <f aca="false">FilterOPk!M$16</f>
        <v>0</v>
      </c>
      <c r="P91" s="50" t="n">
        <f aca="false">FilterOPk!N$16</f>
        <v>0</v>
      </c>
      <c r="Q91" s="51" t="n">
        <f aca="false">FilterOPk!O$16</f>
        <v>0</v>
      </c>
    </row>
    <row r="92" customFormat="false" ht="12.75" hidden="false" customHeight="false" outlineLevel="0" collapsed="false">
      <c r="B92" s="85" t="str">
        <f aca="false">FilterOPk!A$17</f>
        <v>MW-ANALYST</v>
      </c>
      <c r="C92" s="13" t="n">
        <f aca="false">C91+1</f>
        <v>91</v>
      </c>
      <c r="D92" s="50" t="n">
        <f aca="false">FilterOPk!B$17</f>
        <v>0</v>
      </c>
      <c r="E92" s="50" t="n">
        <f aca="false">FilterOPk!C$17</f>
        <v>0</v>
      </c>
      <c r="F92" s="50" t="n">
        <f aca="false">FilterOPk!D$17</f>
        <v>0</v>
      </c>
      <c r="G92" s="50" t="n">
        <f aca="false">FilterOPk!E$17</f>
        <v>0</v>
      </c>
      <c r="H92" s="50" t="n">
        <f aca="false">FilterOPk!F$17</f>
        <v>0</v>
      </c>
      <c r="I92" s="50" t="n">
        <f aca="false">FilterOPk!G$17</f>
        <v>0</v>
      </c>
      <c r="J92" s="50" t="n">
        <f aca="false">FilterOPk!H$17</f>
        <v>0</v>
      </c>
      <c r="K92" s="50" t="n">
        <f aca="false">FilterOPk!I$17</f>
        <v>0</v>
      </c>
      <c r="L92" s="50" t="n">
        <f aca="false">FilterOPk!J$17</f>
        <v>0</v>
      </c>
      <c r="M92" s="50" t="n">
        <f aca="false">FilterOPk!K$17</f>
        <v>0</v>
      </c>
      <c r="N92" s="50" t="n">
        <f aca="false">FilterOPk!L$17</f>
        <v>0</v>
      </c>
      <c r="O92" s="50" t="n">
        <f aca="false">FilterOPk!M$17</f>
        <v>0</v>
      </c>
      <c r="P92" s="50" t="n">
        <f aca="false">FilterOPk!N$17</f>
        <v>0</v>
      </c>
      <c r="Q92" s="51" t="n">
        <f aca="false">FilterOPk!O$17</f>
        <v>0</v>
      </c>
    </row>
    <row r="93" customFormat="false" ht="12.75" hidden="false" customHeight="false" outlineLevel="0" collapsed="false">
      <c r="B93" s="85" t="str">
        <f aca="false">FilterOPk!A$18</f>
        <v>LT-NE</v>
      </c>
      <c r="C93" s="13" t="n">
        <f aca="false">C92+1</f>
        <v>92</v>
      </c>
      <c r="D93" s="50" t="n">
        <f aca="false">FilterOPk!B$18</f>
        <v>6187311.37539291</v>
      </c>
      <c r="E93" s="50" t="n">
        <f aca="false">FilterOPk!C$18</f>
        <v>38662.79</v>
      </c>
      <c r="F93" s="50" t="n">
        <f aca="false">FilterOPk!D$18</f>
        <v>89522.8</v>
      </c>
      <c r="G93" s="50" t="n">
        <f aca="false">FilterOPk!E$18</f>
        <v>158536.19</v>
      </c>
      <c r="H93" s="50" t="n">
        <f aca="false">FilterOPk!F$18</f>
        <v>261849.24</v>
      </c>
      <c r="I93" s="50" t="n">
        <f aca="false">FilterOPk!G$18</f>
        <v>291708.83</v>
      </c>
      <c r="J93" s="50" t="n">
        <f aca="false">FilterOPk!H$18</f>
        <v>228360.42</v>
      </c>
      <c r="K93" s="50" t="n">
        <f aca="false">FilterOPk!I$18</f>
        <v>445432.42</v>
      </c>
      <c r="L93" s="50" t="n">
        <f aca="false">FilterOPk!J$18</f>
        <v>266345.8</v>
      </c>
      <c r="M93" s="50" t="n">
        <f aca="false">FilterOPk!K$18</f>
        <v>801315.09</v>
      </c>
      <c r="N93" s="50" t="n">
        <f aca="false">FilterOPk!L$18</f>
        <v>2581733.58</v>
      </c>
      <c r="O93" s="50" t="n">
        <f aca="false">FilterOPk!M$18</f>
        <v>-636932.37</v>
      </c>
      <c r="P93" s="50" t="n">
        <f aca="false">FilterOPk!N$18</f>
        <v>-2303942.42</v>
      </c>
      <c r="Q93" s="51" t="n">
        <f aca="false">FilterOPk!O$18</f>
        <v>-359141.210000001</v>
      </c>
    </row>
    <row r="94" customFormat="false" ht="12.75" hidden="false" customHeight="false" outlineLevel="0" collapsed="false">
      <c r="B94" s="85" t="str">
        <f aca="false">FilterOPk!A$19</f>
        <v>LT-PJM</v>
      </c>
      <c r="C94" s="13" t="n">
        <f aca="false">C93+1</f>
        <v>93</v>
      </c>
      <c r="D94" s="50" t="n">
        <f aca="false">FilterOPk!B$19</f>
        <v>1818236.42109565</v>
      </c>
      <c r="E94" s="50" t="n">
        <f aca="false">FilterOPk!C$19</f>
        <v>0</v>
      </c>
      <c r="F94" s="50" t="n">
        <f aca="false">FilterOPk!D$19</f>
        <v>19402.28</v>
      </c>
      <c r="G94" s="50" t="n">
        <f aca="false">FilterOPk!E$19</f>
        <v>57930.92</v>
      </c>
      <c r="H94" s="50" t="n">
        <f aca="false">FilterOPk!F$19</f>
        <v>59436.7</v>
      </c>
      <c r="I94" s="50" t="n">
        <f aca="false">FilterOPk!G$19</f>
        <v>19136.52</v>
      </c>
      <c r="J94" s="50" t="n">
        <f aca="false">FilterOPk!H$19</f>
        <v>18664.41</v>
      </c>
      <c r="K94" s="50" t="n">
        <f aca="false">FilterOPk!I$19</f>
        <v>33608.82</v>
      </c>
      <c r="L94" s="50" t="n">
        <f aca="false">FilterOPk!J$19</f>
        <v>20867.53</v>
      </c>
      <c r="M94" s="50" t="n">
        <f aca="false">FilterOPk!K$19</f>
        <v>56340.86</v>
      </c>
      <c r="N94" s="50" t="n">
        <f aca="false">FilterOPk!L$19</f>
        <v>285388.04</v>
      </c>
      <c r="O94" s="50" t="n">
        <f aca="false">FilterOPk!M$19</f>
        <v>-1975.43</v>
      </c>
      <c r="P94" s="50" t="n">
        <f aca="false">FilterOPk!N$19</f>
        <v>-179963.06</v>
      </c>
      <c r="Q94" s="51" t="n">
        <f aca="false">FilterOPk!O$19</f>
        <v>103449.55</v>
      </c>
    </row>
    <row r="95" customFormat="false" ht="12.75" hidden="false" customHeight="false" outlineLevel="0" collapsed="false">
      <c r="B95" s="85" t="str">
        <f aca="false">FilterOPk!A$20</f>
        <v>LT- NY</v>
      </c>
      <c r="C95" s="13" t="n">
        <f aca="false">C94+1</f>
        <v>94</v>
      </c>
      <c r="D95" s="50" t="n">
        <f aca="false">FilterOPk!B$20</f>
        <v>0</v>
      </c>
      <c r="E95" s="50" t="n">
        <f aca="false">FilterOPk!C$20</f>
        <v>-9128.22</v>
      </c>
      <c r="F95" s="50" t="n">
        <f aca="false">FilterOPk!D$20</f>
        <v>-69725.26</v>
      </c>
      <c r="G95" s="50" t="n">
        <f aca="false">FilterOPk!E$20</f>
        <v>0</v>
      </c>
      <c r="H95" s="50" t="n">
        <f aca="false">FilterOPk!F$20</f>
        <v>0</v>
      </c>
      <c r="I95" s="50" t="n">
        <f aca="false">FilterOPk!G$20</f>
        <v>0</v>
      </c>
      <c r="J95" s="50" t="n">
        <f aca="false">FilterOPk!H$20</f>
        <v>0</v>
      </c>
      <c r="K95" s="50" t="n">
        <f aca="false">FilterOPk!I$20</f>
        <v>0</v>
      </c>
      <c r="L95" s="50" t="n">
        <f aca="false">FilterOPk!J$20</f>
        <v>0</v>
      </c>
      <c r="M95" s="50" t="n">
        <f aca="false">FilterOPk!K$20</f>
        <v>0</v>
      </c>
      <c r="N95" s="50" t="n">
        <f aca="false">FilterOPk!L$20</f>
        <v>-78853.48</v>
      </c>
      <c r="O95" s="50" t="n">
        <f aca="false">FilterOPk!M$20</f>
        <v>0</v>
      </c>
      <c r="P95" s="50" t="n">
        <f aca="false">FilterOPk!N$20</f>
        <v>12056.92</v>
      </c>
      <c r="Q95" s="51" t="n">
        <f aca="false">FilterOPk!O$20</f>
        <v>-66796.56</v>
      </c>
    </row>
    <row r="96" customFormat="false" ht="12.75" hidden="false" customHeight="false" outlineLevel="0" collapsed="false">
      <c r="B96" s="85" t="str">
        <f aca="false">FilterOPk!A$21</f>
        <v>ST- PJM</v>
      </c>
      <c r="C96" s="13" t="n">
        <f aca="false">C95+1</f>
        <v>95</v>
      </c>
      <c r="D96" s="50" t="n">
        <f aca="false">FilterOPk!B$21</f>
        <v>1243093.71447674</v>
      </c>
      <c r="E96" s="50" t="n">
        <f aca="false">FilterOPk!C$21</f>
        <v>13503.06</v>
      </c>
      <c r="F96" s="50" t="n">
        <f aca="false">FilterOPk!D$21</f>
        <v>0</v>
      </c>
      <c r="G96" s="50" t="n">
        <f aca="false">FilterOPk!E$21</f>
        <v>0</v>
      </c>
      <c r="H96" s="50" t="n">
        <f aca="false">FilterOPk!F$21</f>
        <v>0</v>
      </c>
      <c r="I96" s="50" t="n">
        <f aca="false">FilterOPk!G$21</f>
        <v>0</v>
      </c>
      <c r="J96" s="50" t="n">
        <f aca="false">FilterOPk!H$21</f>
        <v>0</v>
      </c>
      <c r="K96" s="50" t="n">
        <f aca="false">FilterOPk!I$21</f>
        <v>0</v>
      </c>
      <c r="L96" s="50" t="n">
        <f aca="false">FilterOPk!J$21</f>
        <v>0</v>
      </c>
      <c r="M96" s="50" t="n">
        <f aca="false">FilterOPk!K$21</f>
        <v>0</v>
      </c>
      <c r="N96" s="50" t="n">
        <f aca="false">FilterOPk!L$21</f>
        <v>13503.06</v>
      </c>
      <c r="O96" s="50" t="n">
        <f aca="false">FilterOPk!M$21</f>
        <v>0</v>
      </c>
      <c r="P96" s="50" t="n">
        <f aca="false">FilterOPk!N$21</f>
        <v>0</v>
      </c>
      <c r="Q96" s="51" t="n">
        <f aca="false">FilterOPk!O$21</f>
        <v>13503.06</v>
      </c>
    </row>
    <row r="97" customFormat="false" ht="12.75" hidden="false" customHeight="false" outlineLevel="0" collapsed="false">
      <c r="B97" s="85" t="str">
        <f aca="false">FilterOPk!A$22</f>
        <v>ST- NENG</v>
      </c>
      <c r="C97" s="13" t="n">
        <f aca="false">C96+1</f>
        <v>96</v>
      </c>
      <c r="D97" s="50" t="n">
        <f aca="false">FilterOPk!B$22</f>
        <v>539719.375927685</v>
      </c>
      <c r="E97" s="50" t="n">
        <f aca="false">FilterOPk!C$22</f>
        <v>17499.36</v>
      </c>
      <c r="F97" s="50" t="n">
        <f aca="false">FilterOPk!D$22</f>
        <v>34844.91</v>
      </c>
      <c r="G97" s="50" t="n">
        <f aca="false">FilterOPk!E$22</f>
        <v>0</v>
      </c>
      <c r="H97" s="50" t="n">
        <f aca="false">FilterOPk!F$22</f>
        <v>0</v>
      </c>
      <c r="I97" s="50" t="n">
        <f aca="false">FilterOPk!G$22</f>
        <v>0</v>
      </c>
      <c r="J97" s="50" t="n">
        <f aca="false">FilterOPk!H$22</f>
        <v>0</v>
      </c>
      <c r="K97" s="50" t="n">
        <f aca="false">FilterOPk!I$22</f>
        <v>0</v>
      </c>
      <c r="L97" s="50" t="n">
        <f aca="false">FilterOPk!J$22</f>
        <v>0</v>
      </c>
      <c r="M97" s="50" t="n">
        <f aca="false">FilterOPk!K$22</f>
        <v>0</v>
      </c>
      <c r="N97" s="50" t="n">
        <f aca="false">FilterOPk!L$22</f>
        <v>52344.27</v>
      </c>
      <c r="O97" s="50" t="n">
        <f aca="false">FilterOPk!M$22</f>
        <v>0</v>
      </c>
      <c r="P97" s="50" t="n">
        <f aca="false">FilterOPk!N$22</f>
        <v>0</v>
      </c>
      <c r="Q97" s="51" t="n">
        <f aca="false">FilterOPk!O$22</f>
        <v>52344.27</v>
      </c>
    </row>
    <row r="98" customFormat="false" ht="12.75" hidden="false" customHeight="false" outlineLevel="0" collapsed="false">
      <c r="B98" s="85" t="str">
        <f aca="false">FilterOPk!A$23</f>
        <v>ST- NY</v>
      </c>
      <c r="C98" s="13" t="n">
        <f aca="false">C97+1</f>
        <v>97</v>
      </c>
      <c r="D98" s="50" t="n">
        <f aca="false">FilterOPk!B$23</f>
        <v>251437.188425373</v>
      </c>
      <c r="E98" s="50" t="n">
        <f aca="false">FilterOPk!C$23</f>
        <v>22663</v>
      </c>
      <c r="F98" s="50" t="n">
        <f aca="false">FilterOPk!D$23</f>
        <v>52267.36</v>
      </c>
      <c r="G98" s="50" t="n">
        <f aca="false">FilterOPk!E$23</f>
        <v>0</v>
      </c>
      <c r="H98" s="50" t="n">
        <f aca="false">FilterOPk!F$23</f>
        <v>0</v>
      </c>
      <c r="I98" s="50" t="n">
        <f aca="false">FilterOPk!G$23</f>
        <v>0</v>
      </c>
      <c r="J98" s="50" t="n">
        <f aca="false">FilterOPk!H$23</f>
        <v>0</v>
      </c>
      <c r="K98" s="50" t="n">
        <f aca="false">FilterOPk!I$23</f>
        <v>0</v>
      </c>
      <c r="L98" s="50" t="n">
        <f aca="false">FilterOPk!J$23</f>
        <v>0</v>
      </c>
      <c r="M98" s="50" t="n">
        <f aca="false">FilterOPk!K$23</f>
        <v>0</v>
      </c>
      <c r="N98" s="50" t="n">
        <f aca="false">FilterOPk!L$23</f>
        <v>74930.36</v>
      </c>
      <c r="O98" s="50" t="n">
        <f aca="false">FilterOPk!M$23</f>
        <v>0</v>
      </c>
      <c r="P98" s="50" t="n">
        <f aca="false">FilterOPk!N$23</f>
        <v>0</v>
      </c>
      <c r="Q98" s="51" t="n">
        <f aca="false">FilterOPk!O$23</f>
        <v>74930.36</v>
      </c>
    </row>
    <row r="99" customFormat="false" ht="12.75" hidden="false" customHeight="false" outlineLevel="0" collapsed="false">
      <c r="B99" s="85" t="str">
        <f aca="false">FilterOPk!A$24</f>
        <v>NE- PHYS</v>
      </c>
      <c r="C99" s="13" t="n">
        <f aca="false">C98+1</f>
        <v>98</v>
      </c>
      <c r="D99" s="50" t="n">
        <f aca="false">FilterOPk!B$24</f>
        <v>0</v>
      </c>
      <c r="E99" s="50" t="n">
        <f aca="false">FilterOPk!C$24</f>
        <v>0</v>
      </c>
      <c r="F99" s="50" t="n">
        <f aca="false">FilterOPk!D$24</f>
        <v>0</v>
      </c>
      <c r="G99" s="50" t="n">
        <f aca="false">FilterOPk!E$24</f>
        <v>0</v>
      </c>
      <c r="H99" s="50" t="n">
        <f aca="false">FilterOPk!F$24</f>
        <v>0</v>
      </c>
      <c r="I99" s="50" t="n">
        <f aca="false">FilterOPk!G$24</f>
        <v>0</v>
      </c>
      <c r="J99" s="50" t="n">
        <f aca="false">FilterOPk!H$24</f>
        <v>0</v>
      </c>
      <c r="K99" s="50" t="n">
        <f aca="false">FilterOPk!I$24</f>
        <v>0</v>
      </c>
      <c r="L99" s="50" t="n">
        <f aca="false">FilterOPk!J$24</f>
        <v>0</v>
      </c>
      <c r="M99" s="50" t="n">
        <f aca="false">FilterOPk!K$24</f>
        <v>0</v>
      </c>
      <c r="N99" s="50" t="n">
        <f aca="false">FilterOPk!L$24</f>
        <v>0</v>
      </c>
      <c r="O99" s="50" t="n">
        <f aca="false">FilterOPk!M$24</f>
        <v>0</v>
      </c>
      <c r="P99" s="50" t="n">
        <f aca="false">FilterOPk!N$24</f>
        <v>0</v>
      </c>
      <c r="Q99" s="51" t="n">
        <f aca="false">FilterOPk!O$24</f>
        <v>0</v>
      </c>
    </row>
    <row r="100" customFormat="false" ht="12.75" hidden="false" customHeight="false" outlineLevel="0" collapsed="false">
      <c r="B100" s="85" t="str">
        <f aca="false">FilterOPk!A$25</f>
        <v>LT-Southeast</v>
      </c>
      <c r="C100" s="13" t="n">
        <f aca="false">C99+1</f>
        <v>99</v>
      </c>
      <c r="D100" s="50" t="n">
        <f aca="false">FilterOPk!B$25</f>
        <v>11411200.8859117</v>
      </c>
      <c r="E100" s="50" t="n">
        <f aca="false">FilterOPk!C$25</f>
        <v>15825.82</v>
      </c>
      <c r="F100" s="50" t="n">
        <f aca="false">FilterOPk!D$25</f>
        <v>13250</v>
      </c>
      <c r="G100" s="50" t="n">
        <f aca="false">FilterOPk!E$25</f>
        <v>24924.1</v>
      </c>
      <c r="H100" s="50" t="n">
        <f aca="false">FilterOPk!F$25</f>
        <v>24690.47</v>
      </c>
      <c r="I100" s="50" t="n">
        <f aca="false">FilterOPk!G$25</f>
        <v>26774</v>
      </c>
      <c r="J100" s="50" t="n">
        <f aca="false">FilterOPk!H$25</f>
        <v>26715</v>
      </c>
      <c r="K100" s="50" t="n">
        <f aca="false">FilterOPk!I$25</f>
        <v>57358.83</v>
      </c>
      <c r="L100" s="50" t="n">
        <f aca="false">FilterOPk!J$25</f>
        <v>26146</v>
      </c>
      <c r="M100" s="50" t="n">
        <f aca="false">FilterOPk!K$25</f>
        <v>75355.31</v>
      </c>
      <c r="N100" s="50" t="n">
        <f aca="false">FilterOPk!L$25</f>
        <v>291039.53</v>
      </c>
      <c r="O100" s="50" t="n">
        <f aca="false">FilterOPk!M$25</f>
        <v>-122359</v>
      </c>
      <c r="P100" s="50" t="n">
        <f aca="false">FilterOPk!N$25</f>
        <v>514428.17</v>
      </c>
      <c r="Q100" s="51" t="n">
        <f aca="false">FilterOPk!O$25</f>
        <v>683108.7</v>
      </c>
    </row>
    <row r="101" customFormat="false" ht="12.75" hidden="false" customHeight="false" outlineLevel="0" collapsed="false">
      <c r="B101" s="85" t="str">
        <f aca="false">FilterOPk!A$26</f>
        <v>ST-SPP</v>
      </c>
      <c r="C101" s="13" t="n">
        <f aca="false">C100+1</f>
        <v>100</v>
      </c>
      <c r="D101" s="50" t="n">
        <f aca="false">FilterOPk!B$26</f>
        <v>52202.8773549933</v>
      </c>
      <c r="E101" s="50" t="n">
        <f aca="false">FilterOPk!C$26</f>
        <v>0</v>
      </c>
      <c r="F101" s="50" t="n">
        <f aca="false">FilterOPk!D$26</f>
        <v>0</v>
      </c>
      <c r="G101" s="50" t="n">
        <f aca="false">FilterOPk!E$26</f>
        <v>0</v>
      </c>
      <c r="H101" s="50" t="n">
        <f aca="false">FilterOPk!F$26</f>
        <v>0</v>
      </c>
      <c r="I101" s="50" t="n">
        <f aca="false">FilterOPk!G$26</f>
        <v>0</v>
      </c>
      <c r="J101" s="50" t="n">
        <f aca="false">FilterOPk!H$26</f>
        <v>0</v>
      </c>
      <c r="K101" s="50" t="n">
        <f aca="false">FilterOPk!I$26</f>
        <v>0</v>
      </c>
      <c r="L101" s="50" t="n">
        <f aca="false">FilterOPk!J$26</f>
        <v>0</v>
      </c>
      <c r="M101" s="50" t="n">
        <f aca="false">FilterOPk!K$26</f>
        <v>0</v>
      </c>
      <c r="N101" s="50" t="n">
        <f aca="false">FilterOPk!L$26</f>
        <v>0</v>
      </c>
      <c r="O101" s="50" t="n">
        <f aca="false">FilterOPk!M$26</f>
        <v>0</v>
      </c>
      <c r="P101" s="50" t="n">
        <f aca="false">FilterOPk!N$26</f>
        <v>0</v>
      </c>
      <c r="Q101" s="51" t="n">
        <f aca="false">FilterOPk!O$26</f>
        <v>0</v>
      </c>
    </row>
    <row r="102" customFormat="false" ht="12.75" hidden="false" customHeight="false" outlineLevel="0" collapsed="false">
      <c r="B102" s="85" t="str">
        <f aca="false">FilterOPk!A$27</f>
        <v>ST-SERC</v>
      </c>
      <c r="C102" s="13" t="n">
        <f aca="false">C101+1</f>
        <v>101</v>
      </c>
      <c r="D102" s="50" t="n">
        <f aca="false">FilterOPk!B$27</f>
        <v>686881.973218232</v>
      </c>
      <c r="E102" s="50" t="n">
        <f aca="false">FilterOPk!C$27</f>
        <v>0</v>
      </c>
      <c r="F102" s="50" t="n">
        <f aca="false">FilterOPk!D$27</f>
        <v>0</v>
      </c>
      <c r="G102" s="50" t="n">
        <f aca="false">FilterOPk!E$27</f>
        <v>0</v>
      </c>
      <c r="H102" s="50" t="n">
        <f aca="false">FilterOPk!F$27</f>
        <v>0</v>
      </c>
      <c r="I102" s="50" t="n">
        <f aca="false">FilterOPk!G$27</f>
        <v>0</v>
      </c>
      <c r="J102" s="50" t="n">
        <f aca="false">FilterOPk!H$27</f>
        <v>0</v>
      </c>
      <c r="K102" s="50" t="n">
        <f aca="false">FilterOPk!I$27</f>
        <v>0</v>
      </c>
      <c r="L102" s="50" t="n">
        <f aca="false">FilterOPk!J$27</f>
        <v>0</v>
      </c>
      <c r="M102" s="50" t="n">
        <f aca="false">FilterOPk!K$27</f>
        <v>0</v>
      </c>
      <c r="N102" s="50" t="n">
        <f aca="false">FilterOPk!L$27</f>
        <v>0</v>
      </c>
      <c r="O102" s="50" t="n">
        <f aca="false">FilterOPk!M$27</f>
        <v>0</v>
      </c>
      <c r="P102" s="50" t="n">
        <f aca="false">FilterOPk!N$27</f>
        <v>0</v>
      </c>
      <c r="Q102" s="51" t="n">
        <f aca="false">FilterOPk!O$27</f>
        <v>0</v>
      </c>
    </row>
    <row r="103" customFormat="false" ht="12.75" hidden="false" customHeight="false" outlineLevel="0" collapsed="false">
      <c r="B103" s="85" t="str">
        <f aca="false">FilterOPk!A$28</f>
        <v>LT- Texas</v>
      </c>
      <c r="C103" s="13" t="n">
        <f aca="false">C102+1</f>
        <v>102</v>
      </c>
      <c r="D103" s="50" t="n">
        <f aca="false">FilterOPk!B$28</f>
        <v>3826684.70313045</v>
      </c>
      <c r="E103" s="50" t="n">
        <f aca="false">FilterOPk!C$28</f>
        <v>0</v>
      </c>
      <c r="F103" s="50" t="n">
        <f aca="false">FilterOPk!D$28</f>
        <v>13003.28</v>
      </c>
      <c r="G103" s="50" t="n">
        <f aca="false">FilterOPk!E$28</f>
        <v>7651.26</v>
      </c>
      <c r="H103" s="50" t="n">
        <f aca="false">FilterOPk!F$28</f>
        <v>7986.82</v>
      </c>
      <c r="I103" s="50" t="n">
        <f aca="false">FilterOPk!G$28</f>
        <v>17032.43</v>
      </c>
      <c r="J103" s="50" t="n">
        <f aca="false">FilterOPk!H$28</f>
        <v>19665.43</v>
      </c>
      <c r="K103" s="50" t="n">
        <f aca="false">FilterOPk!I$28</f>
        <v>46628.44</v>
      </c>
      <c r="L103" s="50" t="n">
        <f aca="false">FilterOPk!J$28</f>
        <v>12076.91</v>
      </c>
      <c r="M103" s="50" t="n">
        <f aca="false">FilterOPk!K$28</f>
        <v>18411.54</v>
      </c>
      <c r="N103" s="50" t="n">
        <f aca="false">FilterOPk!L$28</f>
        <v>142456.11</v>
      </c>
      <c r="O103" s="50" t="n">
        <f aca="false">FilterOPk!M$28</f>
        <v>653578.76</v>
      </c>
      <c r="P103" s="50" t="n">
        <f aca="false">FilterOPk!N$28</f>
        <v>2238345.92</v>
      </c>
      <c r="Q103" s="51" t="n">
        <f aca="false">FilterOPk!O$28</f>
        <v>3034380.79</v>
      </c>
    </row>
    <row r="104" customFormat="false" ht="12.75" hidden="false" customHeight="false" outlineLevel="0" collapsed="false">
      <c r="B104" s="85" t="str">
        <f aca="false">FilterOPk!A$29</f>
        <v>St- Texas</v>
      </c>
      <c r="C104" s="13" t="n">
        <f aca="false">C103+1</f>
        <v>103</v>
      </c>
      <c r="D104" s="50" t="n">
        <f aca="false">FilterOPk!B$29</f>
        <v>445563.239343252</v>
      </c>
      <c r="E104" s="50" t="n">
        <f aca="false">FilterOPk!C$29</f>
        <v>5676.33</v>
      </c>
      <c r="F104" s="50" t="n">
        <f aca="false">FilterOPk!D$29</f>
        <v>0</v>
      </c>
      <c r="G104" s="50" t="n">
        <f aca="false">FilterOPk!E$29</f>
        <v>0</v>
      </c>
      <c r="H104" s="50" t="n">
        <f aca="false">FilterOPk!F$29</f>
        <v>0</v>
      </c>
      <c r="I104" s="50" t="n">
        <f aca="false">FilterOPk!G$29</f>
        <v>0</v>
      </c>
      <c r="J104" s="50" t="n">
        <f aca="false">FilterOPk!H$29</f>
        <v>0</v>
      </c>
      <c r="K104" s="50" t="n">
        <f aca="false">FilterOPk!I$29</f>
        <v>0</v>
      </c>
      <c r="L104" s="50" t="n">
        <f aca="false">FilterOPk!J$29</f>
        <v>0</v>
      </c>
      <c r="M104" s="50" t="n">
        <f aca="false">FilterOPk!K$29</f>
        <v>0</v>
      </c>
      <c r="N104" s="50" t="n">
        <f aca="false">FilterOPk!L$29</f>
        <v>5676.33</v>
      </c>
      <c r="O104" s="50" t="n">
        <f aca="false">FilterOPk!M$29</f>
        <v>0</v>
      </c>
      <c r="P104" s="50" t="n">
        <f aca="false">FilterOPk!N$29</f>
        <v>0</v>
      </c>
      <c r="Q104" s="51" t="n">
        <f aca="false">FilterOPk!O$29</f>
        <v>5676.33</v>
      </c>
    </row>
    <row r="105" customFormat="false" ht="12.75" hidden="false" customHeight="false" outlineLevel="0" collapsed="false">
      <c r="B105" s="85"/>
      <c r="C105" s="13" t="n">
        <f aca="false">C104+1</f>
        <v>104</v>
      </c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1"/>
    </row>
    <row r="106" customFormat="false" ht="12.75" hidden="false" customHeight="false" outlineLevel="0" collapsed="false">
      <c r="B106" s="85" t="str">
        <f aca="false">FilterOPk!A$32</f>
        <v>Gas positions</v>
      </c>
      <c r="C106" s="13" t="n">
        <f aca="false">C105+1</f>
        <v>105</v>
      </c>
      <c r="D106" s="50" t="s">
        <v>4</v>
      </c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1"/>
    </row>
    <row r="107" customFormat="false" ht="12.75" hidden="false" customHeight="false" outlineLevel="0" collapsed="false">
      <c r="B107" s="85" t="str">
        <f aca="false">FilterOPk!A$33</f>
        <v>Kevin Presto</v>
      </c>
      <c r="C107" s="13" t="n">
        <f aca="false">C106+1</f>
        <v>106</v>
      </c>
      <c r="D107" s="50" t="n">
        <f aca="false">FilterOPk!B$33</f>
        <v>0</v>
      </c>
      <c r="E107" s="50" t="n">
        <f aca="false">FilterOPk!C$33</f>
        <v>0</v>
      </c>
      <c r="F107" s="50" t="n">
        <f aca="false">FilterOPk!D$33</f>
        <v>0</v>
      </c>
      <c r="G107" s="50" t="n">
        <f aca="false">FilterOPk!E$33</f>
        <v>0</v>
      </c>
      <c r="H107" s="50" t="n">
        <f aca="false">FilterOPk!F$33</f>
        <v>0</v>
      </c>
      <c r="I107" s="50" t="n">
        <f aca="false">FilterOPk!G$33</f>
        <v>0</v>
      </c>
      <c r="J107" s="50" t="n">
        <f aca="false">FilterOPk!H$33</f>
        <v>0</v>
      </c>
      <c r="K107" s="50" t="n">
        <f aca="false">FilterOPk!I$33</f>
        <v>0</v>
      </c>
      <c r="L107" s="50" t="n">
        <f aca="false">FilterOPk!J$33</f>
        <v>0</v>
      </c>
      <c r="M107" s="50" t="n">
        <f aca="false">FilterOPk!K$33</f>
        <v>0</v>
      </c>
      <c r="N107" s="50" t="n">
        <f aca="false">FilterOPk!L$33</f>
        <v>0</v>
      </c>
      <c r="O107" s="50" t="n">
        <f aca="false">FilterOPk!M$33</f>
        <v>0</v>
      </c>
      <c r="P107" s="50" t="n">
        <f aca="false">FilterOPk!N$33</f>
        <v>0</v>
      </c>
      <c r="Q107" s="51" t="n">
        <f aca="false">FilterOPk!O$33</f>
        <v>0</v>
      </c>
    </row>
    <row r="108" customFormat="false" ht="12.75" hidden="false" customHeight="false" outlineLevel="0" collapsed="false">
      <c r="B108" s="85" t="str">
        <f aca="false">FilterOPk!A$34</f>
        <v>Fletcher Sturm</v>
      </c>
      <c r="C108" s="13" t="n">
        <f aca="false">C107+1</f>
        <v>107</v>
      </c>
      <c r="D108" s="50" t="n">
        <f aca="false">FilterOPk!B$34</f>
        <v>0</v>
      </c>
      <c r="E108" s="50" t="n">
        <f aca="false">FilterOPk!C$34</f>
        <v>0</v>
      </c>
      <c r="F108" s="50" t="n">
        <f aca="false">FilterOPk!D$34</f>
        <v>0</v>
      </c>
      <c r="G108" s="50" t="n">
        <f aca="false">FilterOPk!E$34</f>
        <v>0</v>
      </c>
      <c r="H108" s="50" t="n">
        <f aca="false">FilterOPk!F$34</f>
        <v>0</v>
      </c>
      <c r="I108" s="50" t="n">
        <f aca="false">FilterOPk!G$34</f>
        <v>0</v>
      </c>
      <c r="J108" s="50" t="n">
        <f aca="false">FilterOPk!H$34</f>
        <v>0</v>
      </c>
      <c r="K108" s="50" t="n">
        <f aca="false">FilterOPk!I$34</f>
        <v>0</v>
      </c>
      <c r="L108" s="50" t="n">
        <f aca="false">FilterOPk!J$34</f>
        <v>0</v>
      </c>
      <c r="M108" s="50" t="n">
        <f aca="false">FilterOPk!K$34</f>
        <v>0</v>
      </c>
      <c r="N108" s="50" t="n">
        <f aca="false">FilterOPk!L$34</f>
        <v>0</v>
      </c>
      <c r="O108" s="50" t="n">
        <f aca="false">FilterOPk!M$34</f>
        <v>0</v>
      </c>
      <c r="P108" s="50" t="n">
        <f aca="false">FilterOPk!N$34</f>
        <v>0</v>
      </c>
      <c r="Q108" s="51" t="n">
        <f aca="false">FilterOPk!O$34</f>
        <v>0</v>
      </c>
    </row>
    <row r="109" customFormat="false" ht="12.75" hidden="false" customHeight="false" outlineLevel="0" collapsed="false">
      <c r="B109" s="85" t="str">
        <f aca="false">FilterOPk!A$35</f>
        <v>Doug Gilbert-Smith</v>
      </c>
      <c r="C109" s="13" t="n">
        <f aca="false">C108+1</f>
        <v>108</v>
      </c>
      <c r="D109" s="50" t="n">
        <f aca="false">FilterOPk!B$35</f>
        <v>0</v>
      </c>
      <c r="E109" s="50" t="n">
        <f aca="false">FilterOPk!C$35</f>
        <v>0</v>
      </c>
      <c r="F109" s="50" t="n">
        <f aca="false">FilterOPk!D$35</f>
        <v>0</v>
      </c>
      <c r="G109" s="50" t="n">
        <f aca="false">FilterOPk!E$35</f>
        <v>0</v>
      </c>
      <c r="H109" s="50" t="n">
        <f aca="false">FilterOPk!F$35</f>
        <v>0</v>
      </c>
      <c r="I109" s="50" t="n">
        <f aca="false">FilterOPk!G$35</f>
        <v>0</v>
      </c>
      <c r="J109" s="50" t="n">
        <f aca="false">FilterOPk!H$35</f>
        <v>0</v>
      </c>
      <c r="K109" s="50" t="n">
        <f aca="false">FilterOPk!I$35</f>
        <v>0</v>
      </c>
      <c r="L109" s="50" t="n">
        <f aca="false">FilterOPk!J$35</f>
        <v>0</v>
      </c>
      <c r="M109" s="50" t="n">
        <f aca="false">FilterOPk!K$35</f>
        <v>0</v>
      </c>
      <c r="N109" s="50" t="n">
        <f aca="false">FilterOPk!L$35</f>
        <v>0</v>
      </c>
      <c r="O109" s="50" t="n">
        <f aca="false">FilterOPk!M$35</f>
        <v>0</v>
      </c>
      <c r="P109" s="50" t="n">
        <f aca="false">FilterOPk!N$35</f>
        <v>0</v>
      </c>
      <c r="Q109" s="51" t="n">
        <f aca="false">FilterOPk!O$35</f>
        <v>0</v>
      </c>
    </row>
    <row r="110" customFormat="false" ht="12.75" hidden="false" customHeight="false" outlineLevel="0" collapsed="false">
      <c r="B110" s="85" t="str">
        <f aca="false">FilterOPk!A$36</f>
        <v>Rogers Herndon</v>
      </c>
      <c r="C110" s="13" t="n">
        <f aca="false">C109+1</f>
        <v>109</v>
      </c>
      <c r="D110" s="50" t="n">
        <f aca="false">FilterOPk!B$36</f>
        <v>0</v>
      </c>
      <c r="E110" s="50" t="n">
        <f aca="false">FilterOPk!C$36</f>
        <v>0</v>
      </c>
      <c r="F110" s="50" t="n">
        <f aca="false">FilterOPk!D$36</f>
        <v>0</v>
      </c>
      <c r="G110" s="50" t="n">
        <f aca="false">FilterOPk!E$36</f>
        <v>0</v>
      </c>
      <c r="H110" s="50" t="n">
        <f aca="false">FilterOPk!F$36</f>
        <v>0</v>
      </c>
      <c r="I110" s="50" t="n">
        <f aca="false">FilterOPk!G$36</f>
        <v>0</v>
      </c>
      <c r="J110" s="50" t="n">
        <f aca="false">FilterOPk!H$36</f>
        <v>0</v>
      </c>
      <c r="K110" s="50" t="n">
        <f aca="false">FilterOPk!I$36</f>
        <v>0</v>
      </c>
      <c r="L110" s="50" t="n">
        <f aca="false">FilterOPk!J$36</f>
        <v>0</v>
      </c>
      <c r="M110" s="50" t="n">
        <f aca="false">FilterOPk!K$36</f>
        <v>0</v>
      </c>
      <c r="N110" s="50" t="n">
        <f aca="false">FilterOPk!L$36</f>
        <v>0</v>
      </c>
      <c r="O110" s="50" t="n">
        <f aca="false">FilterOPk!M$36</f>
        <v>0</v>
      </c>
      <c r="P110" s="50" t="n">
        <f aca="false">FilterOPk!N$36</f>
        <v>0</v>
      </c>
      <c r="Q110" s="51" t="n">
        <f aca="false">FilterOPk!O$36</f>
        <v>0</v>
      </c>
    </row>
    <row r="111" customFormat="false" ht="12.75" hidden="false" customHeight="false" outlineLevel="0" collapsed="false">
      <c r="B111" s="85" t="str">
        <f aca="false">FilterOPk!A$37</f>
        <v>Dana Davis</v>
      </c>
      <c r="C111" s="13" t="n">
        <f aca="false">C110+1</f>
        <v>110</v>
      </c>
      <c r="D111" s="50" t="n">
        <f aca="false">FilterOPk!B$37</f>
        <v>0</v>
      </c>
      <c r="E111" s="50" t="n">
        <f aca="false">FilterOPk!C$37</f>
        <v>0</v>
      </c>
      <c r="F111" s="50" t="n">
        <f aca="false">FilterOPk!D$37</f>
        <v>0</v>
      </c>
      <c r="G111" s="50" t="n">
        <f aca="false">FilterOPk!E$37</f>
        <v>0</v>
      </c>
      <c r="H111" s="50" t="n">
        <f aca="false">FilterOPk!F$37</f>
        <v>0</v>
      </c>
      <c r="I111" s="50" t="n">
        <f aca="false">FilterOPk!G$37</f>
        <v>0</v>
      </c>
      <c r="J111" s="50" t="n">
        <f aca="false">FilterOPk!H$37</f>
        <v>0</v>
      </c>
      <c r="K111" s="50" t="n">
        <f aca="false">FilterOPk!I$37</f>
        <v>0</v>
      </c>
      <c r="L111" s="50" t="n">
        <f aca="false">FilterOPk!J$37</f>
        <v>0</v>
      </c>
      <c r="M111" s="50" t="n">
        <f aca="false">FilterOPk!K$37</f>
        <v>0</v>
      </c>
      <c r="N111" s="50" t="n">
        <f aca="false">FilterOPk!L$37</f>
        <v>0</v>
      </c>
      <c r="O111" s="50" t="n">
        <f aca="false">FilterOPk!M$37</f>
        <v>0</v>
      </c>
      <c r="P111" s="50" t="n">
        <f aca="false">FilterOPk!N$37</f>
        <v>0</v>
      </c>
      <c r="Q111" s="51" t="n">
        <f aca="false">FilterOPk!O$37</f>
        <v>0</v>
      </c>
    </row>
    <row r="112" customFormat="false" ht="12.75" hidden="false" customHeight="false" outlineLevel="0" collapsed="false">
      <c r="B112" s="85" t="str">
        <f aca="false">FilterOPk!A$38</f>
        <v>Tom May</v>
      </c>
      <c r="C112" s="13" t="n">
        <f aca="false">C111+1</f>
        <v>111</v>
      </c>
      <c r="D112" s="50" t="n">
        <f aca="false">FilterOPk!B$38</f>
        <v>0</v>
      </c>
      <c r="E112" s="50" t="n">
        <f aca="false">FilterOPk!C$38</f>
        <v>0</v>
      </c>
      <c r="F112" s="50" t="n">
        <f aca="false">FilterOPk!D$38</f>
        <v>0</v>
      </c>
      <c r="G112" s="50" t="n">
        <f aca="false">FilterOPk!E$38</f>
        <v>0</v>
      </c>
      <c r="H112" s="50" t="n">
        <f aca="false">FilterOPk!F$38</f>
        <v>0</v>
      </c>
      <c r="I112" s="50" t="n">
        <f aca="false">FilterOPk!G$38</f>
        <v>0</v>
      </c>
      <c r="J112" s="50" t="n">
        <f aca="false">FilterOPk!H$38</f>
        <v>0</v>
      </c>
      <c r="K112" s="50" t="n">
        <f aca="false">FilterOPk!I$38</f>
        <v>0</v>
      </c>
      <c r="L112" s="50" t="n">
        <f aca="false">FilterOPk!J$38</f>
        <v>0</v>
      </c>
      <c r="M112" s="50" t="n">
        <f aca="false">FilterOPk!K$38</f>
        <v>0</v>
      </c>
      <c r="N112" s="50" t="n">
        <f aca="false">FilterOPk!L$38</f>
        <v>0</v>
      </c>
      <c r="O112" s="50" t="n">
        <f aca="false">FilterOPk!M$38</f>
        <v>0</v>
      </c>
      <c r="P112" s="50" t="n">
        <f aca="false">FilterOPk!N$38</f>
        <v>0</v>
      </c>
      <c r="Q112" s="51" t="n">
        <f aca="false">FilterOPk!O$38</f>
        <v>0</v>
      </c>
    </row>
    <row r="113" customFormat="false" ht="12.75" hidden="false" customHeight="false" outlineLevel="0" collapsed="false">
      <c r="B113" s="85" t="str">
        <f aca="false">FilterOPk!A$39</f>
        <v>Clint Dean</v>
      </c>
      <c r="C113" s="13" t="n">
        <f aca="false">C112+1</f>
        <v>112</v>
      </c>
      <c r="D113" s="50" t="n">
        <f aca="false">FilterOPk!B$39</f>
        <v>0</v>
      </c>
      <c r="E113" s="50" t="n">
        <f aca="false">FilterOPk!C$39</f>
        <v>0</v>
      </c>
      <c r="F113" s="50" t="n">
        <f aca="false">FilterOPk!D$39</f>
        <v>0</v>
      </c>
      <c r="G113" s="50" t="n">
        <f aca="false">FilterOPk!E$39</f>
        <v>0</v>
      </c>
      <c r="H113" s="50" t="n">
        <f aca="false">FilterOPk!F$39</f>
        <v>0</v>
      </c>
      <c r="I113" s="50" t="n">
        <f aca="false">FilterOPk!G$39</f>
        <v>0</v>
      </c>
      <c r="J113" s="50" t="n">
        <f aca="false">FilterOPk!H$39</f>
        <v>0</v>
      </c>
      <c r="K113" s="50" t="n">
        <f aca="false">FilterOPk!I$39</f>
        <v>0</v>
      </c>
      <c r="L113" s="50" t="n">
        <f aca="false">FilterOPk!J$39</f>
        <v>0</v>
      </c>
      <c r="M113" s="50" t="n">
        <f aca="false">FilterOPk!K$39</f>
        <v>0</v>
      </c>
      <c r="N113" s="50" t="n">
        <f aca="false">FilterOPk!L$39</f>
        <v>0</v>
      </c>
      <c r="O113" s="50" t="n">
        <f aca="false">FilterOPk!M$39</f>
        <v>0</v>
      </c>
      <c r="P113" s="50" t="n">
        <f aca="false">FilterOPk!N$39</f>
        <v>0</v>
      </c>
      <c r="Q113" s="51" t="n">
        <f aca="false">FilterOPk!O$39</f>
        <v>0</v>
      </c>
    </row>
    <row r="114" customFormat="false" ht="12.75" hidden="false" customHeight="false" outlineLevel="0" collapsed="false">
      <c r="B114" s="85" t="str">
        <f aca="false">FilterOPk!A$40</f>
        <v>Rob Benson</v>
      </c>
      <c r="C114" s="13" t="n">
        <f aca="false">C113+1</f>
        <v>113</v>
      </c>
      <c r="D114" s="50" t="n">
        <f aca="false">FilterOPk!B$40</f>
        <v>0</v>
      </c>
      <c r="E114" s="50" t="n">
        <f aca="false">FilterOPk!C$40</f>
        <v>0</v>
      </c>
      <c r="F114" s="50" t="n">
        <f aca="false">FilterOPk!D$40</f>
        <v>0</v>
      </c>
      <c r="G114" s="50" t="n">
        <f aca="false">FilterOPk!E$40</f>
        <v>0</v>
      </c>
      <c r="H114" s="50" t="n">
        <f aca="false">FilterOPk!F$40</f>
        <v>0</v>
      </c>
      <c r="I114" s="50" t="n">
        <f aca="false">FilterOPk!G$40</f>
        <v>0</v>
      </c>
      <c r="J114" s="50" t="n">
        <f aca="false">FilterOPk!H$40</f>
        <v>0</v>
      </c>
      <c r="K114" s="50" t="n">
        <f aca="false">FilterOPk!I$40</f>
        <v>0</v>
      </c>
      <c r="L114" s="50" t="n">
        <f aca="false">FilterOPk!J$40</f>
        <v>0</v>
      </c>
      <c r="M114" s="50" t="n">
        <f aca="false">FilterOPk!K$40</f>
        <v>0</v>
      </c>
      <c r="N114" s="50" t="n">
        <f aca="false">FilterOPk!L$40</f>
        <v>0</v>
      </c>
      <c r="O114" s="50" t="n">
        <f aca="false">FilterOPk!M$40</f>
        <v>0</v>
      </c>
      <c r="P114" s="50" t="n">
        <f aca="false">FilterOPk!N$40</f>
        <v>0</v>
      </c>
      <c r="Q114" s="51" t="n">
        <f aca="false">FilterOPk!O$40</f>
        <v>0</v>
      </c>
    </row>
    <row r="115" customFormat="false" ht="12.75" hidden="false" customHeight="false" outlineLevel="0" collapsed="false">
      <c r="B115" s="85" t="str">
        <f aca="false">FilterOPk!A$41</f>
        <v>Matt Lorenz</v>
      </c>
      <c r="C115" s="13" t="n">
        <f aca="false">C114+1</f>
        <v>114</v>
      </c>
      <c r="D115" s="50" t="n">
        <f aca="false">FilterOPk!B$41</f>
        <v>0</v>
      </c>
      <c r="E115" s="50" t="n">
        <f aca="false">FilterOPk!C$41</f>
        <v>0</v>
      </c>
      <c r="F115" s="50" t="n">
        <f aca="false">FilterOPk!D$41</f>
        <v>0</v>
      </c>
      <c r="G115" s="50" t="n">
        <f aca="false">FilterOPk!E$41</f>
        <v>0</v>
      </c>
      <c r="H115" s="50" t="n">
        <f aca="false">FilterOPk!F$41</f>
        <v>0</v>
      </c>
      <c r="I115" s="50" t="n">
        <f aca="false">FilterOPk!G$41</f>
        <v>0</v>
      </c>
      <c r="J115" s="50" t="n">
        <f aca="false">FilterOPk!H$41</f>
        <v>0</v>
      </c>
      <c r="K115" s="50" t="n">
        <f aca="false">FilterOPk!I$41</f>
        <v>0</v>
      </c>
      <c r="L115" s="50" t="n">
        <f aca="false">FilterOPk!J$41</f>
        <v>0</v>
      </c>
      <c r="M115" s="50" t="n">
        <f aca="false">FilterOPk!K$41</f>
        <v>0</v>
      </c>
      <c r="N115" s="50" t="n">
        <f aca="false">FilterOPk!L$41</f>
        <v>0</v>
      </c>
      <c r="O115" s="50" t="n">
        <f aca="false">FilterOPk!M$41</f>
        <v>0</v>
      </c>
      <c r="P115" s="50" t="n">
        <f aca="false">FilterOPk!N$41</f>
        <v>0</v>
      </c>
      <c r="Q115" s="51" t="n">
        <f aca="false">FilterOPk!O$41</f>
        <v>0</v>
      </c>
    </row>
    <row r="116" customFormat="false" ht="12.75" hidden="false" customHeight="false" outlineLevel="0" collapsed="false">
      <c r="B116" s="85" t="str">
        <f aca="false">FilterOPk!A$42</f>
        <v>John Forney</v>
      </c>
      <c r="C116" s="13" t="n">
        <f aca="false">C115+1</f>
        <v>115</v>
      </c>
      <c r="D116" s="50" t="n">
        <f aca="false">FilterOPk!B$42</f>
        <v>0</v>
      </c>
      <c r="E116" s="50" t="n">
        <f aca="false">FilterOPk!C$42</f>
        <v>0</v>
      </c>
      <c r="F116" s="50" t="n">
        <f aca="false">FilterOPk!D$42</f>
        <v>0</v>
      </c>
      <c r="G116" s="50" t="n">
        <f aca="false">FilterOPk!E$42</f>
        <v>0</v>
      </c>
      <c r="H116" s="50" t="n">
        <f aca="false">FilterOPk!F$42</f>
        <v>0</v>
      </c>
      <c r="I116" s="50" t="n">
        <f aca="false">FilterOPk!G$42</f>
        <v>0</v>
      </c>
      <c r="J116" s="50" t="n">
        <f aca="false">FilterOPk!H$42</f>
        <v>0</v>
      </c>
      <c r="K116" s="50" t="n">
        <f aca="false">FilterOPk!I$42</f>
        <v>0</v>
      </c>
      <c r="L116" s="50" t="n">
        <f aca="false">FilterOPk!J$42</f>
        <v>0</v>
      </c>
      <c r="M116" s="50" t="n">
        <f aca="false">FilterOPk!K$42</f>
        <v>0</v>
      </c>
      <c r="N116" s="50" t="n">
        <f aca="false">FilterOPk!L$42</f>
        <v>0</v>
      </c>
      <c r="O116" s="50" t="n">
        <f aca="false">FilterOPk!M$42</f>
        <v>0</v>
      </c>
      <c r="P116" s="50" t="n">
        <f aca="false">FilterOPk!N$42</f>
        <v>0</v>
      </c>
      <c r="Q116" s="51" t="n">
        <f aca="false">FilterOPk!O$42</f>
        <v>0</v>
      </c>
    </row>
    <row r="117" customFormat="false" ht="12.75" hidden="false" customHeight="false" outlineLevel="0" collapsed="false">
      <c r="B117" s="85" t="str">
        <f aca="false">FilterOPk!A$43</f>
        <v>Mike Carson</v>
      </c>
      <c r="C117" s="13" t="n">
        <f aca="false">C116+1</f>
        <v>116</v>
      </c>
      <c r="D117" s="50" t="n">
        <f aca="false">FilterOPk!B$43</f>
        <v>0</v>
      </c>
      <c r="E117" s="50" t="n">
        <f aca="false">FilterOPk!C$43</f>
        <v>0</v>
      </c>
      <c r="F117" s="50" t="n">
        <f aca="false">FilterOPk!D$43</f>
        <v>0</v>
      </c>
      <c r="G117" s="50" t="n">
        <f aca="false">FilterOPk!E$43</f>
        <v>0</v>
      </c>
      <c r="H117" s="50" t="n">
        <f aca="false">FilterOPk!F$43</f>
        <v>0</v>
      </c>
      <c r="I117" s="50" t="n">
        <f aca="false">FilterOPk!G$43</f>
        <v>0</v>
      </c>
      <c r="J117" s="50" t="n">
        <f aca="false">FilterOPk!H$43</f>
        <v>0</v>
      </c>
      <c r="K117" s="50" t="n">
        <f aca="false">FilterOPk!I$43</f>
        <v>0</v>
      </c>
      <c r="L117" s="50" t="n">
        <f aca="false">FilterOPk!J$43</f>
        <v>0</v>
      </c>
      <c r="M117" s="50" t="n">
        <f aca="false">FilterOPk!K$43</f>
        <v>0</v>
      </c>
      <c r="N117" s="50" t="n">
        <f aca="false">FilterOPk!L$43</f>
        <v>0</v>
      </c>
      <c r="O117" s="50" t="n">
        <f aca="false">FilterOPk!M$43</f>
        <v>0</v>
      </c>
      <c r="P117" s="50" t="n">
        <f aca="false">FilterOPk!N$43</f>
        <v>0</v>
      </c>
      <c r="Q117" s="51" t="n">
        <f aca="false">FilterOPk!O$43</f>
        <v>0</v>
      </c>
    </row>
    <row r="118" customFormat="false" ht="12.75" hidden="false" customHeight="false" outlineLevel="0" collapsed="false">
      <c r="B118" s="85" t="str">
        <f aca="false">FilterOPk!A$44</f>
        <v>Chris Dorland</v>
      </c>
      <c r="C118" s="13" t="n">
        <f aca="false">C117+1</f>
        <v>117</v>
      </c>
      <c r="D118" s="50" t="n">
        <f aca="false">FilterOPk!B$44</f>
        <v>0</v>
      </c>
      <c r="E118" s="50" t="n">
        <f aca="false">FilterOPk!C$44</f>
        <v>0</v>
      </c>
      <c r="F118" s="50" t="n">
        <f aca="false">FilterOPk!D$44</f>
        <v>0</v>
      </c>
      <c r="G118" s="50" t="n">
        <f aca="false">FilterOPk!E$44</f>
        <v>0</v>
      </c>
      <c r="H118" s="50" t="n">
        <f aca="false">FilterOPk!F$44</f>
        <v>0</v>
      </c>
      <c r="I118" s="50" t="n">
        <f aca="false">FilterOPk!G$44</f>
        <v>0</v>
      </c>
      <c r="J118" s="50" t="n">
        <f aca="false">FilterOPk!H$44</f>
        <v>0</v>
      </c>
      <c r="K118" s="50" t="n">
        <f aca="false">FilterOPk!I$44</f>
        <v>0</v>
      </c>
      <c r="L118" s="50" t="n">
        <f aca="false">FilterOPk!J$44</f>
        <v>0</v>
      </c>
      <c r="M118" s="50" t="n">
        <f aca="false">FilterOPk!K$44</f>
        <v>0</v>
      </c>
      <c r="N118" s="50" t="n">
        <f aca="false">FilterOPk!L$44</f>
        <v>0</v>
      </c>
      <c r="O118" s="50" t="n">
        <f aca="false">FilterOPk!M$44</f>
        <v>0</v>
      </c>
      <c r="P118" s="50" t="n">
        <f aca="false">FilterOPk!N$44</f>
        <v>0</v>
      </c>
      <c r="Q118" s="51" t="n">
        <f aca="false">FilterOPk!O$44</f>
        <v>0</v>
      </c>
    </row>
    <row r="119" customFormat="false" ht="12.75" hidden="false" customHeight="false" outlineLevel="0" collapsed="false">
      <c r="B119" s="85" t="str">
        <f aca="false">FilterOPk!A$45</f>
        <v>Jeff King</v>
      </c>
      <c r="C119" s="13" t="n">
        <f aca="false">C118+1</f>
        <v>118</v>
      </c>
      <c r="D119" s="50" t="n">
        <f aca="false">FilterOPk!B$45</f>
        <v>0</v>
      </c>
      <c r="E119" s="50" t="n">
        <f aca="false">FilterOPk!C$45</f>
        <v>0</v>
      </c>
      <c r="F119" s="50" t="n">
        <f aca="false">FilterOPk!D$45</f>
        <v>0</v>
      </c>
      <c r="G119" s="50" t="n">
        <f aca="false">FilterOPk!E$45</f>
        <v>0</v>
      </c>
      <c r="H119" s="50" t="n">
        <f aca="false">FilterOPk!F$45</f>
        <v>0</v>
      </c>
      <c r="I119" s="50" t="n">
        <f aca="false">FilterOPk!G$45</f>
        <v>0</v>
      </c>
      <c r="J119" s="50" t="n">
        <f aca="false">FilterOPk!H$45</f>
        <v>0</v>
      </c>
      <c r="K119" s="50" t="n">
        <f aca="false">FilterOPk!I$45</f>
        <v>0</v>
      </c>
      <c r="L119" s="50" t="n">
        <f aca="false">FilterOPk!J$45</f>
        <v>0</v>
      </c>
      <c r="M119" s="50" t="n">
        <f aca="false">FilterOPk!K$45</f>
        <v>0</v>
      </c>
      <c r="N119" s="50" t="n">
        <f aca="false">FilterOPk!L$45</f>
        <v>0</v>
      </c>
      <c r="O119" s="50" t="n">
        <f aca="false">FilterOPk!M$45</f>
        <v>0</v>
      </c>
      <c r="P119" s="50" t="n">
        <f aca="false">FilterOPk!N$45</f>
        <v>0</v>
      </c>
      <c r="Q119" s="51" t="n">
        <f aca="false">FilterOPk!O$45</f>
        <v>0</v>
      </c>
    </row>
    <row r="120" customFormat="false" ht="12.75" hidden="false" customHeight="false" outlineLevel="0" collapsed="false">
      <c r="B120" s="85" t="n">
        <f aca="false">FilterOPk!A$46</f>
        <v>0</v>
      </c>
      <c r="C120" s="13" t="n">
        <f aca="false">C119+1</f>
        <v>119</v>
      </c>
      <c r="D120" s="50" t="n">
        <f aca="false">FilterOPk!B$46</f>
        <v>0</v>
      </c>
      <c r="E120" s="50" t="n">
        <f aca="false">FilterOPk!C$46</f>
        <v>0</v>
      </c>
      <c r="F120" s="50" t="n">
        <f aca="false">FilterOPk!D$46</f>
        <v>0</v>
      </c>
      <c r="G120" s="50" t="n">
        <f aca="false">FilterOPk!E$46</f>
        <v>0</v>
      </c>
      <c r="H120" s="50" t="n">
        <f aca="false">FilterOPk!F$46</f>
        <v>0</v>
      </c>
      <c r="I120" s="50" t="n">
        <f aca="false">FilterOPk!G$46</f>
        <v>0</v>
      </c>
      <c r="J120" s="50" t="n">
        <f aca="false">FilterOPk!H$46</f>
        <v>0</v>
      </c>
      <c r="K120" s="50" t="n">
        <f aca="false">FilterOPk!I$46</f>
        <v>0</v>
      </c>
      <c r="L120" s="50" t="n">
        <f aca="false">FilterOPk!J$46</f>
        <v>0</v>
      </c>
      <c r="M120" s="50" t="n">
        <f aca="false">FilterOPk!K$46</f>
        <v>0</v>
      </c>
      <c r="N120" s="50" t="n">
        <f aca="false">FilterOPk!L$46</f>
        <v>0</v>
      </c>
      <c r="O120" s="50" t="n">
        <f aca="false">FilterOPk!M$46</f>
        <v>0</v>
      </c>
      <c r="P120" s="50" t="n">
        <f aca="false">FilterOPk!N$46</f>
        <v>0</v>
      </c>
      <c r="Q120" s="51" t="n">
        <f aca="false">FilterOPk!O$46</f>
        <v>0</v>
      </c>
    </row>
    <row r="121" customFormat="false" ht="12.75" hidden="false" customHeight="false" outlineLevel="0" collapsed="false">
      <c r="B121" s="87" t="n">
        <f aca="false">FilterOPk!A$47</f>
        <v>0</v>
      </c>
      <c r="C121" s="64" t="n">
        <f aca="false">C120+1</f>
        <v>120</v>
      </c>
      <c r="D121" s="54" t="n">
        <f aca="false">FilterOPk!B$47</f>
        <v>0</v>
      </c>
      <c r="E121" s="54" t="n">
        <f aca="false">FilterOPk!C$47</f>
        <v>0</v>
      </c>
      <c r="F121" s="54" t="n">
        <f aca="false">FilterOPk!D$47</f>
        <v>0</v>
      </c>
      <c r="G121" s="54" t="n">
        <f aca="false">FilterOPk!E$47</f>
        <v>0</v>
      </c>
      <c r="H121" s="54" t="n">
        <f aca="false">FilterOPk!F$47</f>
        <v>0</v>
      </c>
      <c r="I121" s="54" t="n">
        <f aca="false">FilterOPk!G$47</f>
        <v>0</v>
      </c>
      <c r="J121" s="54" t="n">
        <f aca="false">FilterOPk!H$47</f>
        <v>0</v>
      </c>
      <c r="K121" s="54" t="n">
        <f aca="false">FilterOPk!I$47</f>
        <v>0</v>
      </c>
      <c r="L121" s="54" t="n">
        <f aca="false">FilterOPk!J$47</f>
        <v>0</v>
      </c>
      <c r="M121" s="54" t="n">
        <f aca="false">FilterOPk!K$47</f>
        <v>0</v>
      </c>
      <c r="N121" s="54" t="n">
        <f aca="false">FilterOPk!L$47</f>
        <v>0</v>
      </c>
      <c r="O121" s="54" t="n">
        <f aca="false">FilterOPk!M$47</f>
        <v>0</v>
      </c>
      <c r="P121" s="54" t="n">
        <f aca="false">FilterOPk!N$47</f>
        <v>0</v>
      </c>
      <c r="Q121" s="55" t="n">
        <f aca="false">FilterOPk!O$47</f>
        <v>0</v>
      </c>
    </row>
    <row r="122" customFormat="false" ht="12.75" hidden="false" customHeight="false" outlineLevel="0" collapsed="false">
      <c r="A122" s="0" t="n">
        <f aca="false">A82+1</f>
        <v>4</v>
      </c>
      <c r="B122" s="57" t="n">
        <f aca="false">FilterOPk!D$1</f>
        <v>36907</v>
      </c>
      <c r="C122" s="58" t="n">
        <f aca="false">C121+1</f>
        <v>121</v>
      </c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83"/>
    </row>
    <row r="123" customFormat="false" ht="12.75" hidden="false" customHeight="false" outlineLevel="0" collapsed="false">
      <c r="B123" s="61"/>
      <c r="C123" s="13" t="n">
        <f aca="false">C122+1</f>
        <v>122</v>
      </c>
      <c r="D123" s="13"/>
      <c r="E123" s="21" t="s">
        <v>5</v>
      </c>
      <c r="F123" s="21" t="s">
        <v>6</v>
      </c>
      <c r="G123" s="21" t="s">
        <v>7</v>
      </c>
      <c r="H123" s="21" t="s">
        <v>8</v>
      </c>
      <c r="I123" s="21" t="s">
        <v>9</v>
      </c>
      <c r="J123" s="21" t="s">
        <v>10</v>
      </c>
      <c r="K123" s="21" t="s">
        <v>11</v>
      </c>
      <c r="L123" s="21" t="s">
        <v>12</v>
      </c>
      <c r="M123" s="21" t="s">
        <v>13</v>
      </c>
      <c r="N123" s="21" t="s">
        <v>14</v>
      </c>
      <c r="O123" s="21" t="n">
        <v>2002</v>
      </c>
      <c r="P123" s="21" t="s">
        <v>15</v>
      </c>
      <c r="Q123" s="84" t="s">
        <v>16</v>
      </c>
    </row>
    <row r="124" customFormat="false" ht="12.75" hidden="false" customHeight="false" outlineLevel="0" collapsed="false">
      <c r="B124" s="85" t="str">
        <f aca="false">FilterOPk!A$9</f>
        <v>Power positions</v>
      </c>
      <c r="C124" s="13" t="n">
        <f aca="false">C123+1</f>
        <v>123</v>
      </c>
      <c r="D124" s="13" t="s">
        <v>4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86"/>
    </row>
    <row r="125" customFormat="false" ht="12.75" hidden="false" customHeight="false" outlineLevel="0" collapsed="false">
      <c r="B125" s="85" t="str">
        <f aca="false">FilterOPk!A$10</f>
        <v>East Position</v>
      </c>
      <c r="C125" s="13" t="n">
        <f aca="false">C124+1</f>
        <v>124</v>
      </c>
      <c r="D125" s="50" t="n">
        <f aca="false">FilterOPk!B$10</f>
        <v>34784396.7946123</v>
      </c>
      <c r="E125" s="50" t="n">
        <f aca="false">FilterOPk!C$10</f>
        <v>139428.68</v>
      </c>
      <c r="F125" s="50" t="n">
        <f aca="false">FilterOPk!D$10</f>
        <v>244540.42</v>
      </c>
      <c r="G125" s="50" t="n">
        <f aca="false">FilterOPk!E$10</f>
        <v>352018.99</v>
      </c>
      <c r="H125" s="50" t="n">
        <f aca="false">FilterOPk!F$10</f>
        <v>454047.41</v>
      </c>
      <c r="I125" s="50" t="n">
        <f aca="false">FilterOPk!G$10</f>
        <v>460700.87</v>
      </c>
      <c r="J125" s="50" t="n">
        <f aca="false">FilterOPk!H$10</f>
        <v>371715.26</v>
      </c>
      <c r="K125" s="50" t="n">
        <f aca="false">FilterOPk!I$10</f>
        <v>743238.67</v>
      </c>
      <c r="L125" s="50" t="n">
        <f aca="false">FilterOPk!J$10</f>
        <v>433572.73</v>
      </c>
      <c r="M125" s="50" t="n">
        <f aca="false">FilterOPk!K$10</f>
        <v>1264075.99</v>
      </c>
      <c r="N125" s="50" t="n">
        <f aca="false">FilterOPk!L$10</f>
        <v>4463339.02</v>
      </c>
      <c r="O125" s="50" t="n">
        <f aca="false">FilterOPk!M$10</f>
        <v>-232298.41</v>
      </c>
      <c r="P125" s="50" t="n">
        <f aca="false">FilterOPk!N$10</f>
        <v>1174384.84</v>
      </c>
      <c r="Q125" s="51" t="n">
        <f aca="false">FilterOPk!O$10</f>
        <v>5405425.45</v>
      </c>
    </row>
    <row r="126" customFormat="false" ht="12.75" hidden="false" customHeight="false" outlineLevel="0" collapsed="false">
      <c r="B126" s="85" t="str">
        <f aca="false">FilterOPk!A$11</f>
        <v>East Power Mgmt</v>
      </c>
      <c r="C126" s="13" t="n">
        <f aca="false">C125+1</f>
        <v>125</v>
      </c>
      <c r="D126" s="50" t="n">
        <f aca="false">FilterOPk!B$11</f>
        <v>7547347.04451418</v>
      </c>
      <c r="E126" s="50" t="n">
        <f aca="false">FilterOPk!C$11</f>
        <v>0</v>
      </c>
      <c r="F126" s="50" t="n">
        <f aca="false">FilterOPk!D$11</f>
        <v>0</v>
      </c>
      <c r="G126" s="50" t="n">
        <f aca="false">FilterOPk!E$11</f>
        <v>0</v>
      </c>
      <c r="H126" s="50" t="n">
        <f aca="false">FilterOPk!F$11</f>
        <v>0</v>
      </c>
      <c r="I126" s="50" t="n">
        <f aca="false">FilterOPk!G$11</f>
        <v>0</v>
      </c>
      <c r="J126" s="50" t="n">
        <f aca="false">FilterOPk!H$11</f>
        <v>0</v>
      </c>
      <c r="K126" s="50" t="n">
        <f aca="false">FilterOPk!I$11</f>
        <v>0</v>
      </c>
      <c r="L126" s="50" t="n">
        <f aca="false">FilterOPk!J$11</f>
        <v>0</v>
      </c>
      <c r="M126" s="50" t="n">
        <f aca="false">FilterOPk!K$11</f>
        <v>0</v>
      </c>
      <c r="N126" s="50" t="n">
        <f aca="false">FilterOPk!L$11</f>
        <v>0</v>
      </c>
      <c r="O126" s="50" t="n">
        <f aca="false">FilterOPk!M$11</f>
        <v>0</v>
      </c>
      <c r="P126" s="50" t="n">
        <f aca="false">FilterOPk!N$11</f>
        <v>0</v>
      </c>
      <c r="Q126" s="51" t="n">
        <f aca="false">FilterOPk!O$11</f>
        <v>0</v>
      </c>
    </row>
    <row r="127" customFormat="false" ht="12.75" hidden="false" customHeight="false" outlineLevel="0" collapsed="false">
      <c r="B127" s="85" t="str">
        <f aca="false">FilterOPk!A$12</f>
        <v>Long Term Options</v>
      </c>
      <c r="C127" s="13" t="n">
        <f aca="false">C126+1</f>
        <v>126</v>
      </c>
      <c r="D127" s="50" t="n">
        <f aca="false">FilterOPk!B$12</f>
        <v>0</v>
      </c>
      <c r="E127" s="50" t="n">
        <f aca="false">FilterOPk!C$12</f>
        <v>0</v>
      </c>
      <c r="F127" s="50" t="n">
        <f aca="false">FilterOPk!D$12</f>
        <v>0</v>
      </c>
      <c r="G127" s="50" t="n">
        <f aca="false">FilterOPk!E$12</f>
        <v>0</v>
      </c>
      <c r="H127" s="50" t="n">
        <f aca="false">FilterOPk!F$12</f>
        <v>0</v>
      </c>
      <c r="I127" s="50" t="n">
        <f aca="false">FilterOPk!G$12</f>
        <v>0</v>
      </c>
      <c r="J127" s="50" t="n">
        <f aca="false">FilterOPk!H$12</f>
        <v>0</v>
      </c>
      <c r="K127" s="50" t="n">
        <f aca="false">FilterOPk!I$12</f>
        <v>0</v>
      </c>
      <c r="L127" s="50" t="n">
        <f aca="false">FilterOPk!J$12</f>
        <v>0</v>
      </c>
      <c r="M127" s="50" t="n">
        <f aca="false">FilterOPk!K$12</f>
        <v>0</v>
      </c>
      <c r="N127" s="50" t="n">
        <f aca="false">FilterOPk!L$12</f>
        <v>0</v>
      </c>
      <c r="O127" s="50" t="n">
        <f aca="false">FilterOPk!M$12</f>
        <v>0</v>
      </c>
      <c r="P127" s="50" t="n">
        <f aca="false">FilterOPk!N$12</f>
        <v>0</v>
      </c>
      <c r="Q127" s="51" t="n">
        <f aca="false">FilterOPk!O$12</f>
        <v>0</v>
      </c>
    </row>
    <row r="128" customFormat="false" ht="12.75" hidden="false" customHeight="false" outlineLevel="0" collapsed="false">
      <c r="B128" s="85" t="str">
        <f aca="false">FilterOPk!A$13</f>
        <v>LT-MIDWEST</v>
      </c>
      <c r="C128" s="13" t="n">
        <f aca="false">C127+1</f>
        <v>127</v>
      </c>
      <c r="D128" s="50" t="n">
        <f aca="false">FilterOPk!B$13</f>
        <v>7151089.47366245</v>
      </c>
      <c r="E128" s="50" t="n">
        <f aca="false">FilterOPk!C$13</f>
        <v>36317.39</v>
      </c>
      <c r="F128" s="50" t="n">
        <f aca="false">FilterOPk!D$13</f>
        <v>95142.77</v>
      </c>
      <c r="G128" s="50" t="n">
        <f aca="false">FilterOPk!E$13</f>
        <v>106523.31</v>
      </c>
      <c r="H128" s="50" t="n">
        <f aca="false">FilterOPk!F$13</f>
        <v>103615.07</v>
      </c>
      <c r="I128" s="50" t="n">
        <f aca="false">FilterOPk!G$13</f>
        <v>106049.09</v>
      </c>
      <c r="J128" s="50" t="n">
        <f aca="false">FilterOPk!H$13</f>
        <v>78310</v>
      </c>
      <c r="K128" s="50" t="n">
        <f aca="false">FilterOPk!I$13</f>
        <v>160210.16</v>
      </c>
      <c r="L128" s="50" t="n">
        <f aca="false">FilterOPk!J$13</f>
        <v>108136.49</v>
      </c>
      <c r="M128" s="50" t="n">
        <f aca="false">FilterOPk!K$13</f>
        <v>312653.19</v>
      </c>
      <c r="N128" s="50" t="n">
        <f aca="false">FilterOPk!L$13</f>
        <v>1106957.47</v>
      </c>
      <c r="O128" s="50" t="n">
        <f aca="false">FilterOPk!M$13</f>
        <v>-124610.37</v>
      </c>
      <c r="P128" s="50" t="n">
        <f aca="false">FilterOPk!N$13</f>
        <v>893459.31</v>
      </c>
      <c r="Q128" s="51" t="n">
        <f aca="false">FilterOPk!O$13</f>
        <v>1875806.41</v>
      </c>
    </row>
    <row r="129" customFormat="false" ht="12.75" hidden="false" customHeight="false" outlineLevel="0" collapsed="false">
      <c r="B129" s="85" t="str">
        <f aca="false">FilterOPk!A$14</f>
        <v>ST-ECAR</v>
      </c>
      <c r="C129" s="13" t="n">
        <f aca="false">C128+1</f>
        <v>128</v>
      </c>
      <c r="D129" s="50" t="n">
        <f aca="false">FilterOPk!B$14</f>
        <v>238101.441960815</v>
      </c>
      <c r="E129" s="50" t="n">
        <f aca="false">FilterOPk!C$14</f>
        <v>0</v>
      </c>
      <c r="F129" s="50" t="n">
        <f aca="false">FilterOPk!D$14</f>
        <v>0</v>
      </c>
      <c r="G129" s="50" t="n">
        <f aca="false">FilterOPk!E$14</f>
        <v>0</v>
      </c>
      <c r="H129" s="50" t="n">
        <f aca="false">FilterOPk!F$14</f>
        <v>0</v>
      </c>
      <c r="I129" s="50" t="n">
        <f aca="false">FilterOPk!G$14</f>
        <v>0</v>
      </c>
      <c r="J129" s="50" t="n">
        <f aca="false">FilterOPk!H$14</f>
        <v>0</v>
      </c>
      <c r="K129" s="50" t="n">
        <f aca="false">FilterOPk!I$14</f>
        <v>0</v>
      </c>
      <c r="L129" s="50" t="n">
        <f aca="false">FilterOPk!J$14</f>
        <v>0</v>
      </c>
      <c r="M129" s="50" t="n">
        <f aca="false">FilterOPk!K$14</f>
        <v>0</v>
      </c>
      <c r="N129" s="50" t="n">
        <f aca="false">FilterOPk!L$14</f>
        <v>0</v>
      </c>
      <c r="O129" s="50" t="n">
        <f aca="false">FilterOPk!M$14</f>
        <v>0</v>
      </c>
      <c r="P129" s="50" t="n">
        <f aca="false">FilterOPk!N$14</f>
        <v>0</v>
      </c>
      <c r="Q129" s="51" t="n">
        <f aca="false">FilterOPk!O$14</f>
        <v>0</v>
      </c>
    </row>
    <row r="130" customFormat="false" ht="12.75" hidden="false" customHeight="false" outlineLevel="0" collapsed="false">
      <c r="B130" s="85" t="str">
        <f aca="false">FilterOPk!A$15</f>
        <v>ST- MAPP</v>
      </c>
      <c r="C130" s="13" t="n">
        <f aca="false">C129+1</f>
        <v>129</v>
      </c>
      <c r="D130" s="50" t="n">
        <f aca="false">FilterOPk!B$15</f>
        <v>254636.614020626</v>
      </c>
      <c r="E130" s="50" t="n">
        <f aca="false">FilterOPk!C$15</f>
        <v>-1590.85</v>
      </c>
      <c r="F130" s="50" t="n">
        <f aca="false">FilterOPk!D$15</f>
        <v>-3167.72</v>
      </c>
      <c r="G130" s="50" t="n">
        <f aca="false">FilterOPk!E$15</f>
        <v>-3546.79</v>
      </c>
      <c r="H130" s="50" t="n">
        <f aca="false">FilterOPk!F$15</f>
        <v>-3530.89</v>
      </c>
      <c r="I130" s="50" t="n">
        <f aca="false">FilterOPk!G$15</f>
        <v>0</v>
      </c>
      <c r="J130" s="50" t="n">
        <f aca="false">FilterOPk!H$15</f>
        <v>0</v>
      </c>
      <c r="K130" s="50" t="n">
        <f aca="false">FilterOPk!I$15</f>
        <v>0</v>
      </c>
      <c r="L130" s="50" t="n">
        <f aca="false">FilterOPk!J$15</f>
        <v>0</v>
      </c>
      <c r="M130" s="50" t="n">
        <f aca="false">FilterOPk!K$15</f>
        <v>0</v>
      </c>
      <c r="N130" s="50" t="n">
        <f aca="false">FilterOPk!L$15</f>
        <v>-11836.25</v>
      </c>
      <c r="O130" s="50" t="n">
        <f aca="false">FilterOPk!M$15</f>
        <v>0</v>
      </c>
      <c r="P130" s="50" t="n">
        <f aca="false">FilterOPk!N$15</f>
        <v>0</v>
      </c>
      <c r="Q130" s="51" t="n">
        <f aca="false">FilterOPk!O$15</f>
        <v>-11836.25</v>
      </c>
    </row>
    <row r="131" customFormat="false" ht="12.75" hidden="false" customHeight="false" outlineLevel="0" collapsed="false">
      <c r="B131" s="85" t="str">
        <f aca="false">FilterOPk!A$16</f>
        <v>ST- MAIN</v>
      </c>
      <c r="C131" s="13" t="n">
        <f aca="false">C130+1</f>
        <v>130</v>
      </c>
      <c r="D131" s="50" t="n">
        <f aca="false">FilterOPk!B$16</f>
        <v>694293.253349893</v>
      </c>
      <c r="E131" s="50" t="n">
        <f aca="false">FilterOPk!C$16</f>
        <v>0</v>
      </c>
      <c r="F131" s="50" t="n">
        <f aca="false">FilterOPk!D$16</f>
        <v>0</v>
      </c>
      <c r="G131" s="50" t="n">
        <f aca="false">FilterOPk!E$16</f>
        <v>0</v>
      </c>
      <c r="H131" s="50" t="n">
        <f aca="false">FilterOPk!F$16</f>
        <v>0</v>
      </c>
      <c r="I131" s="50" t="n">
        <f aca="false">FilterOPk!G$16</f>
        <v>0</v>
      </c>
      <c r="J131" s="50" t="n">
        <f aca="false">FilterOPk!H$16</f>
        <v>0</v>
      </c>
      <c r="K131" s="50" t="n">
        <f aca="false">FilterOPk!I$16</f>
        <v>0</v>
      </c>
      <c r="L131" s="50" t="n">
        <f aca="false">FilterOPk!J$16</f>
        <v>0</v>
      </c>
      <c r="M131" s="50" t="n">
        <f aca="false">FilterOPk!K$16</f>
        <v>0</v>
      </c>
      <c r="N131" s="50" t="n">
        <f aca="false">FilterOPk!L$16</f>
        <v>0</v>
      </c>
      <c r="O131" s="50" t="n">
        <f aca="false">FilterOPk!M$16</f>
        <v>0</v>
      </c>
      <c r="P131" s="50" t="n">
        <f aca="false">FilterOPk!N$16</f>
        <v>0</v>
      </c>
      <c r="Q131" s="51" t="n">
        <f aca="false">FilterOPk!O$16</f>
        <v>0</v>
      </c>
    </row>
    <row r="132" customFormat="false" ht="12.75" hidden="false" customHeight="false" outlineLevel="0" collapsed="false">
      <c r="B132" s="85" t="str">
        <f aca="false">FilterOPk!A$17</f>
        <v>MW-ANALYST</v>
      </c>
      <c r="C132" s="13" t="n">
        <f aca="false">C131+1</f>
        <v>131</v>
      </c>
      <c r="D132" s="50" t="n">
        <f aca="false">FilterOPk!B$17</f>
        <v>0</v>
      </c>
      <c r="E132" s="50" t="n">
        <f aca="false">FilterOPk!C$17</f>
        <v>0</v>
      </c>
      <c r="F132" s="50" t="n">
        <f aca="false">FilterOPk!D$17</f>
        <v>0</v>
      </c>
      <c r="G132" s="50" t="n">
        <f aca="false">FilterOPk!E$17</f>
        <v>0</v>
      </c>
      <c r="H132" s="50" t="n">
        <f aca="false">FilterOPk!F$17</f>
        <v>0</v>
      </c>
      <c r="I132" s="50" t="n">
        <f aca="false">FilterOPk!G$17</f>
        <v>0</v>
      </c>
      <c r="J132" s="50" t="n">
        <f aca="false">FilterOPk!H$17</f>
        <v>0</v>
      </c>
      <c r="K132" s="50" t="n">
        <f aca="false">FilterOPk!I$17</f>
        <v>0</v>
      </c>
      <c r="L132" s="50" t="n">
        <f aca="false">FilterOPk!J$17</f>
        <v>0</v>
      </c>
      <c r="M132" s="50" t="n">
        <f aca="false">FilterOPk!K$17</f>
        <v>0</v>
      </c>
      <c r="N132" s="50" t="n">
        <f aca="false">FilterOPk!L$17</f>
        <v>0</v>
      </c>
      <c r="O132" s="50" t="n">
        <f aca="false">FilterOPk!M$17</f>
        <v>0</v>
      </c>
      <c r="P132" s="50" t="n">
        <f aca="false">FilterOPk!N$17</f>
        <v>0</v>
      </c>
      <c r="Q132" s="51" t="n">
        <f aca="false">FilterOPk!O$17</f>
        <v>0</v>
      </c>
    </row>
    <row r="133" customFormat="false" ht="12.75" hidden="false" customHeight="false" outlineLevel="0" collapsed="false">
      <c r="B133" s="85" t="str">
        <f aca="false">FilterOPk!A$18</f>
        <v>LT-NE</v>
      </c>
      <c r="C133" s="13" t="n">
        <f aca="false">C132+1</f>
        <v>132</v>
      </c>
      <c r="D133" s="50" t="n">
        <f aca="false">FilterOPk!B$18</f>
        <v>6187311.37539291</v>
      </c>
      <c r="E133" s="50" t="n">
        <f aca="false">FilterOPk!C$18</f>
        <v>38662.79</v>
      </c>
      <c r="F133" s="50" t="n">
        <f aca="false">FilterOPk!D$18</f>
        <v>89522.8</v>
      </c>
      <c r="G133" s="50" t="n">
        <f aca="false">FilterOPk!E$18</f>
        <v>158536.19</v>
      </c>
      <c r="H133" s="50" t="n">
        <f aca="false">FilterOPk!F$18</f>
        <v>261849.24</v>
      </c>
      <c r="I133" s="50" t="n">
        <f aca="false">FilterOPk!G$18</f>
        <v>291708.83</v>
      </c>
      <c r="J133" s="50" t="n">
        <f aca="false">FilterOPk!H$18</f>
        <v>228360.42</v>
      </c>
      <c r="K133" s="50" t="n">
        <f aca="false">FilterOPk!I$18</f>
        <v>445432.42</v>
      </c>
      <c r="L133" s="50" t="n">
        <f aca="false">FilterOPk!J$18</f>
        <v>266345.8</v>
      </c>
      <c r="M133" s="50" t="n">
        <f aca="false">FilterOPk!K$18</f>
        <v>801315.09</v>
      </c>
      <c r="N133" s="50" t="n">
        <f aca="false">FilterOPk!L$18</f>
        <v>2581733.58</v>
      </c>
      <c r="O133" s="50" t="n">
        <f aca="false">FilterOPk!M$18</f>
        <v>-636932.37</v>
      </c>
      <c r="P133" s="50" t="n">
        <f aca="false">FilterOPk!N$18</f>
        <v>-2303942.42</v>
      </c>
      <c r="Q133" s="51" t="n">
        <f aca="false">FilterOPk!O$18</f>
        <v>-359141.210000001</v>
      </c>
    </row>
    <row r="134" customFormat="false" ht="12.75" hidden="false" customHeight="false" outlineLevel="0" collapsed="false">
      <c r="B134" s="85" t="str">
        <f aca="false">FilterOPk!A$19</f>
        <v>LT-PJM</v>
      </c>
      <c r="C134" s="13" t="n">
        <f aca="false">C133+1</f>
        <v>133</v>
      </c>
      <c r="D134" s="50" t="n">
        <f aca="false">FilterOPk!B$19</f>
        <v>1818236.42109565</v>
      </c>
      <c r="E134" s="50" t="n">
        <f aca="false">FilterOPk!C$19</f>
        <v>0</v>
      </c>
      <c r="F134" s="50" t="n">
        <f aca="false">FilterOPk!D$19</f>
        <v>19402.28</v>
      </c>
      <c r="G134" s="50" t="n">
        <f aca="false">FilterOPk!E$19</f>
        <v>57930.92</v>
      </c>
      <c r="H134" s="50" t="n">
        <f aca="false">FilterOPk!F$19</f>
        <v>59436.7</v>
      </c>
      <c r="I134" s="50" t="n">
        <f aca="false">FilterOPk!G$19</f>
        <v>19136.52</v>
      </c>
      <c r="J134" s="50" t="n">
        <f aca="false">FilterOPk!H$19</f>
        <v>18664.41</v>
      </c>
      <c r="K134" s="50" t="n">
        <f aca="false">FilterOPk!I$19</f>
        <v>33608.82</v>
      </c>
      <c r="L134" s="50" t="n">
        <f aca="false">FilterOPk!J$19</f>
        <v>20867.53</v>
      </c>
      <c r="M134" s="50" t="n">
        <f aca="false">FilterOPk!K$19</f>
        <v>56340.86</v>
      </c>
      <c r="N134" s="50" t="n">
        <f aca="false">FilterOPk!L$19</f>
        <v>285388.04</v>
      </c>
      <c r="O134" s="50" t="n">
        <f aca="false">FilterOPk!M$19</f>
        <v>-1975.43</v>
      </c>
      <c r="P134" s="50" t="n">
        <f aca="false">FilterOPk!N$19</f>
        <v>-179963.06</v>
      </c>
      <c r="Q134" s="51" t="n">
        <f aca="false">FilterOPk!O$19</f>
        <v>103449.55</v>
      </c>
    </row>
    <row r="135" customFormat="false" ht="12.75" hidden="false" customHeight="false" outlineLevel="0" collapsed="false">
      <c r="B135" s="85" t="str">
        <f aca="false">FilterOPk!A$20</f>
        <v>LT- NY</v>
      </c>
      <c r="C135" s="13" t="n">
        <f aca="false">C134+1</f>
        <v>134</v>
      </c>
      <c r="D135" s="50" t="n">
        <f aca="false">FilterOPk!B$20</f>
        <v>0</v>
      </c>
      <c r="E135" s="50" t="n">
        <f aca="false">FilterOPk!C$20</f>
        <v>-9128.22</v>
      </c>
      <c r="F135" s="50" t="n">
        <f aca="false">FilterOPk!D$20</f>
        <v>-69725.26</v>
      </c>
      <c r="G135" s="50" t="n">
        <f aca="false">FilterOPk!E$20</f>
        <v>0</v>
      </c>
      <c r="H135" s="50" t="n">
        <f aca="false">FilterOPk!F$20</f>
        <v>0</v>
      </c>
      <c r="I135" s="50" t="n">
        <f aca="false">FilterOPk!G$20</f>
        <v>0</v>
      </c>
      <c r="J135" s="50" t="n">
        <f aca="false">FilterOPk!H$20</f>
        <v>0</v>
      </c>
      <c r="K135" s="50" t="n">
        <f aca="false">FilterOPk!I$20</f>
        <v>0</v>
      </c>
      <c r="L135" s="50" t="n">
        <f aca="false">FilterOPk!J$20</f>
        <v>0</v>
      </c>
      <c r="M135" s="50" t="n">
        <f aca="false">FilterOPk!K$20</f>
        <v>0</v>
      </c>
      <c r="N135" s="50" t="n">
        <f aca="false">FilterOPk!L$20</f>
        <v>-78853.48</v>
      </c>
      <c r="O135" s="50" t="n">
        <f aca="false">FilterOPk!M$20</f>
        <v>0</v>
      </c>
      <c r="P135" s="50" t="n">
        <f aca="false">FilterOPk!N$20</f>
        <v>12056.92</v>
      </c>
      <c r="Q135" s="51" t="n">
        <f aca="false">FilterOPk!O$20</f>
        <v>-66796.56</v>
      </c>
    </row>
    <row r="136" customFormat="false" ht="12.75" hidden="false" customHeight="false" outlineLevel="0" collapsed="false">
      <c r="B136" s="85" t="str">
        <f aca="false">FilterOPk!A$21</f>
        <v>ST- PJM</v>
      </c>
      <c r="C136" s="13" t="n">
        <f aca="false">C135+1</f>
        <v>135</v>
      </c>
      <c r="D136" s="50" t="n">
        <f aca="false">FilterOPk!B$21</f>
        <v>1243093.71447674</v>
      </c>
      <c r="E136" s="50" t="n">
        <f aca="false">FilterOPk!C$21</f>
        <v>13503.06</v>
      </c>
      <c r="F136" s="50" t="n">
        <f aca="false">FilterOPk!D$21</f>
        <v>0</v>
      </c>
      <c r="G136" s="50" t="n">
        <f aca="false">FilterOPk!E$21</f>
        <v>0</v>
      </c>
      <c r="H136" s="50" t="n">
        <f aca="false">FilterOPk!F$21</f>
        <v>0</v>
      </c>
      <c r="I136" s="50" t="n">
        <f aca="false">FilterOPk!G$21</f>
        <v>0</v>
      </c>
      <c r="J136" s="50" t="n">
        <f aca="false">FilterOPk!H$21</f>
        <v>0</v>
      </c>
      <c r="K136" s="50" t="n">
        <f aca="false">FilterOPk!I$21</f>
        <v>0</v>
      </c>
      <c r="L136" s="50" t="n">
        <f aca="false">FilterOPk!J$21</f>
        <v>0</v>
      </c>
      <c r="M136" s="50" t="n">
        <f aca="false">FilterOPk!K$21</f>
        <v>0</v>
      </c>
      <c r="N136" s="50" t="n">
        <f aca="false">FilterOPk!L$21</f>
        <v>13503.06</v>
      </c>
      <c r="O136" s="50" t="n">
        <f aca="false">FilterOPk!M$21</f>
        <v>0</v>
      </c>
      <c r="P136" s="50" t="n">
        <f aca="false">FilterOPk!N$21</f>
        <v>0</v>
      </c>
      <c r="Q136" s="51" t="n">
        <f aca="false">FilterOPk!O$21</f>
        <v>13503.06</v>
      </c>
    </row>
    <row r="137" customFormat="false" ht="12.75" hidden="false" customHeight="false" outlineLevel="0" collapsed="false">
      <c r="B137" s="85" t="str">
        <f aca="false">FilterOPk!A$22</f>
        <v>ST- NENG</v>
      </c>
      <c r="C137" s="13" t="n">
        <f aca="false">C136+1</f>
        <v>136</v>
      </c>
      <c r="D137" s="50" t="n">
        <f aca="false">FilterOPk!B$22</f>
        <v>539719.375927685</v>
      </c>
      <c r="E137" s="50" t="n">
        <f aca="false">FilterOPk!C$22</f>
        <v>17499.36</v>
      </c>
      <c r="F137" s="50" t="n">
        <f aca="false">FilterOPk!D$22</f>
        <v>34844.91</v>
      </c>
      <c r="G137" s="50" t="n">
        <f aca="false">FilterOPk!E$22</f>
        <v>0</v>
      </c>
      <c r="H137" s="50" t="n">
        <f aca="false">FilterOPk!F$22</f>
        <v>0</v>
      </c>
      <c r="I137" s="50" t="n">
        <f aca="false">FilterOPk!G$22</f>
        <v>0</v>
      </c>
      <c r="J137" s="50" t="n">
        <f aca="false">FilterOPk!H$22</f>
        <v>0</v>
      </c>
      <c r="K137" s="50" t="n">
        <f aca="false">FilterOPk!I$22</f>
        <v>0</v>
      </c>
      <c r="L137" s="50" t="n">
        <f aca="false">FilterOPk!J$22</f>
        <v>0</v>
      </c>
      <c r="M137" s="50" t="n">
        <f aca="false">FilterOPk!K$22</f>
        <v>0</v>
      </c>
      <c r="N137" s="50" t="n">
        <f aca="false">FilterOPk!L$22</f>
        <v>52344.27</v>
      </c>
      <c r="O137" s="50" t="n">
        <f aca="false">FilterOPk!M$22</f>
        <v>0</v>
      </c>
      <c r="P137" s="50" t="n">
        <f aca="false">FilterOPk!N$22</f>
        <v>0</v>
      </c>
      <c r="Q137" s="51" t="n">
        <f aca="false">FilterOPk!O$22</f>
        <v>52344.27</v>
      </c>
    </row>
    <row r="138" customFormat="false" ht="12.75" hidden="false" customHeight="false" outlineLevel="0" collapsed="false">
      <c r="B138" s="85" t="str">
        <f aca="false">FilterOPk!A$23</f>
        <v>ST- NY</v>
      </c>
      <c r="C138" s="13" t="n">
        <f aca="false">C137+1</f>
        <v>137</v>
      </c>
      <c r="D138" s="50" t="n">
        <f aca="false">FilterOPk!B$23</f>
        <v>251437.188425373</v>
      </c>
      <c r="E138" s="50" t="n">
        <f aca="false">FilterOPk!C$23</f>
        <v>22663</v>
      </c>
      <c r="F138" s="50" t="n">
        <f aca="false">FilterOPk!D$23</f>
        <v>52267.36</v>
      </c>
      <c r="G138" s="50" t="n">
        <f aca="false">FilterOPk!E$23</f>
        <v>0</v>
      </c>
      <c r="H138" s="50" t="n">
        <f aca="false">FilterOPk!F$23</f>
        <v>0</v>
      </c>
      <c r="I138" s="50" t="n">
        <f aca="false">FilterOPk!G$23</f>
        <v>0</v>
      </c>
      <c r="J138" s="50" t="n">
        <f aca="false">FilterOPk!H$23</f>
        <v>0</v>
      </c>
      <c r="K138" s="50" t="n">
        <f aca="false">FilterOPk!I$23</f>
        <v>0</v>
      </c>
      <c r="L138" s="50" t="n">
        <f aca="false">FilterOPk!J$23</f>
        <v>0</v>
      </c>
      <c r="M138" s="50" t="n">
        <f aca="false">FilterOPk!K$23</f>
        <v>0</v>
      </c>
      <c r="N138" s="50" t="n">
        <f aca="false">FilterOPk!L$23</f>
        <v>74930.36</v>
      </c>
      <c r="O138" s="50" t="n">
        <f aca="false">FilterOPk!M$23</f>
        <v>0</v>
      </c>
      <c r="P138" s="50" t="n">
        <f aca="false">FilterOPk!N$23</f>
        <v>0</v>
      </c>
      <c r="Q138" s="51" t="n">
        <f aca="false">FilterOPk!O$23</f>
        <v>74930.36</v>
      </c>
    </row>
    <row r="139" customFormat="false" ht="12.75" hidden="false" customHeight="false" outlineLevel="0" collapsed="false">
      <c r="B139" s="85" t="str">
        <f aca="false">FilterOPk!A$24</f>
        <v>NE- PHYS</v>
      </c>
      <c r="C139" s="13" t="n">
        <f aca="false">C138+1</f>
        <v>138</v>
      </c>
      <c r="D139" s="50" t="n">
        <f aca="false">FilterOPk!B$24</f>
        <v>0</v>
      </c>
      <c r="E139" s="50" t="n">
        <f aca="false">FilterOPk!C$24</f>
        <v>0</v>
      </c>
      <c r="F139" s="50" t="n">
        <f aca="false">FilterOPk!D$24</f>
        <v>0</v>
      </c>
      <c r="G139" s="50" t="n">
        <f aca="false">FilterOPk!E$24</f>
        <v>0</v>
      </c>
      <c r="H139" s="50" t="n">
        <f aca="false">FilterOPk!F$24</f>
        <v>0</v>
      </c>
      <c r="I139" s="50" t="n">
        <f aca="false">FilterOPk!G$24</f>
        <v>0</v>
      </c>
      <c r="J139" s="50" t="n">
        <f aca="false">FilterOPk!H$24</f>
        <v>0</v>
      </c>
      <c r="K139" s="50" t="n">
        <f aca="false">FilterOPk!I$24</f>
        <v>0</v>
      </c>
      <c r="L139" s="50" t="n">
        <f aca="false">FilterOPk!J$24</f>
        <v>0</v>
      </c>
      <c r="M139" s="50" t="n">
        <f aca="false">FilterOPk!K$24</f>
        <v>0</v>
      </c>
      <c r="N139" s="50" t="n">
        <f aca="false">FilterOPk!L$24</f>
        <v>0</v>
      </c>
      <c r="O139" s="50" t="n">
        <f aca="false">FilterOPk!M$24</f>
        <v>0</v>
      </c>
      <c r="P139" s="50" t="n">
        <f aca="false">FilterOPk!N$24</f>
        <v>0</v>
      </c>
      <c r="Q139" s="51" t="n">
        <f aca="false">FilterOPk!O$24</f>
        <v>0</v>
      </c>
    </row>
    <row r="140" customFormat="false" ht="12.75" hidden="false" customHeight="false" outlineLevel="0" collapsed="false">
      <c r="B140" s="85" t="str">
        <f aca="false">FilterOPk!A$25</f>
        <v>LT-Southeast</v>
      </c>
      <c r="C140" s="13" t="n">
        <f aca="false">C139+1</f>
        <v>139</v>
      </c>
      <c r="D140" s="50" t="n">
        <f aca="false">FilterOPk!B$25</f>
        <v>11411200.8859117</v>
      </c>
      <c r="E140" s="50" t="n">
        <f aca="false">FilterOPk!C$25</f>
        <v>15825.82</v>
      </c>
      <c r="F140" s="50" t="n">
        <f aca="false">FilterOPk!D$25</f>
        <v>13250</v>
      </c>
      <c r="G140" s="50" t="n">
        <f aca="false">FilterOPk!E$25</f>
        <v>24924.1</v>
      </c>
      <c r="H140" s="50" t="n">
        <f aca="false">FilterOPk!F$25</f>
        <v>24690.47</v>
      </c>
      <c r="I140" s="50" t="n">
        <f aca="false">FilterOPk!G$25</f>
        <v>26774</v>
      </c>
      <c r="J140" s="50" t="n">
        <f aca="false">FilterOPk!H$25</f>
        <v>26715</v>
      </c>
      <c r="K140" s="50" t="n">
        <f aca="false">FilterOPk!I$25</f>
        <v>57358.83</v>
      </c>
      <c r="L140" s="50" t="n">
        <f aca="false">FilterOPk!J$25</f>
        <v>26146</v>
      </c>
      <c r="M140" s="50" t="n">
        <f aca="false">FilterOPk!K$25</f>
        <v>75355.31</v>
      </c>
      <c r="N140" s="50" t="n">
        <f aca="false">FilterOPk!L$25</f>
        <v>291039.53</v>
      </c>
      <c r="O140" s="50" t="n">
        <f aca="false">FilterOPk!M$25</f>
        <v>-122359</v>
      </c>
      <c r="P140" s="50" t="n">
        <f aca="false">FilterOPk!N$25</f>
        <v>514428.17</v>
      </c>
      <c r="Q140" s="51" t="n">
        <f aca="false">FilterOPk!O$25</f>
        <v>683108.7</v>
      </c>
    </row>
    <row r="141" customFormat="false" ht="12.75" hidden="false" customHeight="false" outlineLevel="0" collapsed="false">
      <c r="B141" s="85" t="str">
        <f aca="false">FilterOPk!A$26</f>
        <v>ST-SPP</v>
      </c>
      <c r="C141" s="13" t="n">
        <f aca="false">C140+1</f>
        <v>140</v>
      </c>
      <c r="D141" s="50" t="n">
        <f aca="false">FilterOPk!B$26</f>
        <v>52202.8773549933</v>
      </c>
      <c r="E141" s="50" t="n">
        <f aca="false">FilterOPk!C$26</f>
        <v>0</v>
      </c>
      <c r="F141" s="50" t="n">
        <f aca="false">FilterOPk!D$26</f>
        <v>0</v>
      </c>
      <c r="G141" s="50" t="n">
        <f aca="false">FilterOPk!E$26</f>
        <v>0</v>
      </c>
      <c r="H141" s="50" t="n">
        <f aca="false">FilterOPk!F$26</f>
        <v>0</v>
      </c>
      <c r="I141" s="50" t="n">
        <f aca="false">FilterOPk!G$26</f>
        <v>0</v>
      </c>
      <c r="J141" s="50" t="n">
        <f aca="false">FilterOPk!H$26</f>
        <v>0</v>
      </c>
      <c r="K141" s="50" t="n">
        <f aca="false">FilterOPk!I$26</f>
        <v>0</v>
      </c>
      <c r="L141" s="50" t="n">
        <f aca="false">FilterOPk!J$26</f>
        <v>0</v>
      </c>
      <c r="M141" s="50" t="n">
        <f aca="false">FilterOPk!K$26</f>
        <v>0</v>
      </c>
      <c r="N141" s="50" t="n">
        <f aca="false">FilterOPk!L$26</f>
        <v>0</v>
      </c>
      <c r="O141" s="50" t="n">
        <f aca="false">FilterOPk!M$26</f>
        <v>0</v>
      </c>
      <c r="P141" s="50" t="n">
        <f aca="false">FilterOPk!N$26</f>
        <v>0</v>
      </c>
      <c r="Q141" s="51" t="n">
        <f aca="false">FilterOPk!O$26</f>
        <v>0</v>
      </c>
    </row>
    <row r="142" customFormat="false" ht="12.75" hidden="false" customHeight="false" outlineLevel="0" collapsed="false">
      <c r="B142" s="85" t="str">
        <f aca="false">FilterOPk!A$27</f>
        <v>ST-SERC</v>
      </c>
      <c r="C142" s="13" t="n">
        <f aca="false">C141+1</f>
        <v>141</v>
      </c>
      <c r="D142" s="50" t="n">
        <f aca="false">FilterOPk!B$27</f>
        <v>686881.973218232</v>
      </c>
      <c r="E142" s="50" t="n">
        <f aca="false">FilterOPk!C$27</f>
        <v>0</v>
      </c>
      <c r="F142" s="50" t="n">
        <f aca="false">FilterOPk!D$27</f>
        <v>0</v>
      </c>
      <c r="G142" s="50" t="n">
        <f aca="false">FilterOPk!E$27</f>
        <v>0</v>
      </c>
      <c r="H142" s="50" t="n">
        <f aca="false">FilterOPk!F$27</f>
        <v>0</v>
      </c>
      <c r="I142" s="50" t="n">
        <f aca="false">FilterOPk!G$27</f>
        <v>0</v>
      </c>
      <c r="J142" s="50" t="n">
        <f aca="false">FilterOPk!H$27</f>
        <v>0</v>
      </c>
      <c r="K142" s="50" t="n">
        <f aca="false">FilterOPk!I$27</f>
        <v>0</v>
      </c>
      <c r="L142" s="50" t="n">
        <f aca="false">FilterOPk!J$27</f>
        <v>0</v>
      </c>
      <c r="M142" s="50" t="n">
        <f aca="false">FilterOPk!K$27</f>
        <v>0</v>
      </c>
      <c r="N142" s="50" t="n">
        <f aca="false">FilterOPk!L$27</f>
        <v>0</v>
      </c>
      <c r="O142" s="50" t="n">
        <f aca="false">FilterOPk!M$27</f>
        <v>0</v>
      </c>
      <c r="P142" s="50" t="n">
        <f aca="false">FilterOPk!N$27</f>
        <v>0</v>
      </c>
      <c r="Q142" s="51" t="n">
        <f aca="false">FilterOPk!O$27</f>
        <v>0</v>
      </c>
    </row>
    <row r="143" customFormat="false" ht="12.75" hidden="false" customHeight="false" outlineLevel="0" collapsed="false">
      <c r="B143" s="85" t="str">
        <f aca="false">FilterOPk!A$28</f>
        <v>LT- Texas</v>
      </c>
      <c r="C143" s="13" t="n">
        <f aca="false">C142+1</f>
        <v>142</v>
      </c>
      <c r="D143" s="50" t="n">
        <f aca="false">FilterOPk!B$28</f>
        <v>3826684.70313045</v>
      </c>
      <c r="E143" s="50" t="n">
        <f aca="false">FilterOPk!C$28</f>
        <v>0</v>
      </c>
      <c r="F143" s="50" t="n">
        <f aca="false">FilterOPk!D$28</f>
        <v>13003.28</v>
      </c>
      <c r="G143" s="50" t="n">
        <f aca="false">FilterOPk!E$28</f>
        <v>7651.26</v>
      </c>
      <c r="H143" s="50" t="n">
        <f aca="false">FilterOPk!F$28</f>
        <v>7986.82</v>
      </c>
      <c r="I143" s="50" t="n">
        <f aca="false">FilterOPk!G$28</f>
        <v>17032.43</v>
      </c>
      <c r="J143" s="50" t="n">
        <f aca="false">FilterOPk!H$28</f>
        <v>19665.43</v>
      </c>
      <c r="K143" s="50" t="n">
        <f aca="false">FilterOPk!I$28</f>
        <v>46628.44</v>
      </c>
      <c r="L143" s="50" t="n">
        <f aca="false">FilterOPk!J$28</f>
        <v>12076.91</v>
      </c>
      <c r="M143" s="50" t="n">
        <f aca="false">FilterOPk!K$28</f>
        <v>18411.54</v>
      </c>
      <c r="N143" s="50" t="n">
        <f aca="false">FilterOPk!L$28</f>
        <v>142456.11</v>
      </c>
      <c r="O143" s="50" t="n">
        <f aca="false">FilterOPk!M$28</f>
        <v>653578.76</v>
      </c>
      <c r="P143" s="50" t="n">
        <f aca="false">FilterOPk!N$28</f>
        <v>2238345.92</v>
      </c>
      <c r="Q143" s="51" t="n">
        <f aca="false">FilterOPk!O$28</f>
        <v>3034380.79</v>
      </c>
    </row>
    <row r="144" customFormat="false" ht="12.75" hidden="false" customHeight="false" outlineLevel="0" collapsed="false">
      <c r="B144" s="85" t="str">
        <f aca="false">FilterOPk!A$29</f>
        <v>St- Texas</v>
      </c>
      <c r="C144" s="13" t="n">
        <f aca="false">C143+1</f>
        <v>143</v>
      </c>
      <c r="D144" s="50" t="n">
        <f aca="false">FilterOPk!B$29</f>
        <v>445563.239343252</v>
      </c>
      <c r="E144" s="50" t="n">
        <f aca="false">FilterOPk!C$29</f>
        <v>5676.33</v>
      </c>
      <c r="F144" s="50" t="n">
        <f aca="false">FilterOPk!D$29</f>
        <v>0</v>
      </c>
      <c r="G144" s="50" t="n">
        <f aca="false">FilterOPk!E$29</f>
        <v>0</v>
      </c>
      <c r="H144" s="50" t="n">
        <f aca="false">FilterOPk!F$29</f>
        <v>0</v>
      </c>
      <c r="I144" s="50" t="n">
        <f aca="false">FilterOPk!G$29</f>
        <v>0</v>
      </c>
      <c r="J144" s="50" t="n">
        <f aca="false">FilterOPk!H$29</f>
        <v>0</v>
      </c>
      <c r="K144" s="50" t="n">
        <f aca="false">FilterOPk!I$29</f>
        <v>0</v>
      </c>
      <c r="L144" s="50" t="n">
        <f aca="false">FilterOPk!J$29</f>
        <v>0</v>
      </c>
      <c r="M144" s="50" t="n">
        <f aca="false">FilterOPk!K$29</f>
        <v>0</v>
      </c>
      <c r="N144" s="50" t="n">
        <f aca="false">FilterOPk!L$29</f>
        <v>5676.33</v>
      </c>
      <c r="O144" s="50" t="n">
        <f aca="false">FilterOPk!M$29</f>
        <v>0</v>
      </c>
      <c r="P144" s="50" t="n">
        <f aca="false">FilterOPk!N$29</f>
        <v>0</v>
      </c>
      <c r="Q144" s="51" t="n">
        <f aca="false">FilterOPk!O$29</f>
        <v>5676.33</v>
      </c>
    </row>
    <row r="145" customFormat="false" ht="12.75" hidden="false" customHeight="false" outlineLevel="0" collapsed="false">
      <c r="B145" s="85"/>
      <c r="C145" s="13" t="n">
        <f aca="false">C144+1</f>
        <v>144</v>
      </c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1"/>
    </row>
    <row r="146" customFormat="false" ht="12.75" hidden="false" customHeight="false" outlineLevel="0" collapsed="false">
      <c r="B146" s="85" t="str">
        <f aca="false">FilterOPk!A$32</f>
        <v>Gas positions</v>
      </c>
      <c r="C146" s="13" t="n">
        <f aca="false">C145+1</f>
        <v>145</v>
      </c>
      <c r="D146" s="50" t="s">
        <v>4</v>
      </c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1"/>
    </row>
    <row r="147" customFormat="false" ht="12.75" hidden="false" customHeight="false" outlineLevel="0" collapsed="false">
      <c r="B147" s="85" t="str">
        <f aca="false">FilterOPk!A$33</f>
        <v>Kevin Presto</v>
      </c>
      <c r="C147" s="13" t="n">
        <f aca="false">C146+1</f>
        <v>146</v>
      </c>
      <c r="D147" s="50" t="n">
        <f aca="false">FilterOPk!B$33</f>
        <v>0</v>
      </c>
      <c r="E147" s="50" t="n">
        <f aca="false">FilterOPk!C$33</f>
        <v>0</v>
      </c>
      <c r="F147" s="50" t="n">
        <f aca="false">FilterOPk!D$33</f>
        <v>0</v>
      </c>
      <c r="G147" s="50" t="n">
        <f aca="false">FilterOPk!E$33</f>
        <v>0</v>
      </c>
      <c r="H147" s="50" t="n">
        <f aca="false">FilterOPk!F$33</f>
        <v>0</v>
      </c>
      <c r="I147" s="50" t="n">
        <f aca="false">FilterOPk!G$33</f>
        <v>0</v>
      </c>
      <c r="J147" s="50" t="n">
        <f aca="false">FilterOPk!H$33</f>
        <v>0</v>
      </c>
      <c r="K147" s="50" t="n">
        <f aca="false">FilterOPk!I$33</f>
        <v>0</v>
      </c>
      <c r="L147" s="50" t="n">
        <f aca="false">FilterOPk!J$33</f>
        <v>0</v>
      </c>
      <c r="M147" s="50" t="n">
        <f aca="false">FilterOPk!K$33</f>
        <v>0</v>
      </c>
      <c r="N147" s="50" t="n">
        <f aca="false">FilterOPk!L$33</f>
        <v>0</v>
      </c>
      <c r="O147" s="50" t="n">
        <f aca="false">FilterOPk!M$33</f>
        <v>0</v>
      </c>
      <c r="P147" s="50" t="n">
        <f aca="false">FilterOPk!N$33</f>
        <v>0</v>
      </c>
      <c r="Q147" s="51" t="n">
        <f aca="false">FilterOPk!O$33</f>
        <v>0</v>
      </c>
    </row>
    <row r="148" customFormat="false" ht="12.75" hidden="false" customHeight="false" outlineLevel="0" collapsed="false">
      <c r="B148" s="85" t="str">
        <f aca="false">FilterOPk!A$34</f>
        <v>Fletcher Sturm</v>
      </c>
      <c r="C148" s="13" t="n">
        <f aca="false">C147+1</f>
        <v>147</v>
      </c>
      <c r="D148" s="50" t="n">
        <f aca="false">FilterOPk!B$34</f>
        <v>0</v>
      </c>
      <c r="E148" s="50" t="n">
        <f aca="false">FilterOPk!C$34</f>
        <v>0</v>
      </c>
      <c r="F148" s="50" t="n">
        <f aca="false">FilterOPk!D$34</f>
        <v>0</v>
      </c>
      <c r="G148" s="50" t="n">
        <f aca="false">FilterOPk!E$34</f>
        <v>0</v>
      </c>
      <c r="H148" s="50" t="n">
        <f aca="false">FilterOPk!F$34</f>
        <v>0</v>
      </c>
      <c r="I148" s="50" t="n">
        <f aca="false">FilterOPk!G$34</f>
        <v>0</v>
      </c>
      <c r="J148" s="50" t="n">
        <f aca="false">FilterOPk!H$34</f>
        <v>0</v>
      </c>
      <c r="K148" s="50" t="n">
        <f aca="false">FilterOPk!I$34</f>
        <v>0</v>
      </c>
      <c r="L148" s="50" t="n">
        <f aca="false">FilterOPk!J$34</f>
        <v>0</v>
      </c>
      <c r="M148" s="50" t="n">
        <f aca="false">FilterOPk!K$34</f>
        <v>0</v>
      </c>
      <c r="N148" s="50" t="n">
        <f aca="false">FilterOPk!L$34</f>
        <v>0</v>
      </c>
      <c r="O148" s="50" t="n">
        <f aca="false">FilterOPk!M$34</f>
        <v>0</v>
      </c>
      <c r="P148" s="50" t="n">
        <f aca="false">FilterOPk!N$34</f>
        <v>0</v>
      </c>
      <c r="Q148" s="51" t="n">
        <f aca="false">FilterOPk!O$34</f>
        <v>0</v>
      </c>
    </row>
    <row r="149" customFormat="false" ht="12.75" hidden="false" customHeight="false" outlineLevel="0" collapsed="false">
      <c r="B149" s="85" t="str">
        <f aca="false">FilterOPk!A$35</f>
        <v>Doug Gilbert-Smith</v>
      </c>
      <c r="C149" s="13" t="n">
        <f aca="false">C148+1</f>
        <v>148</v>
      </c>
      <c r="D149" s="50" t="n">
        <f aca="false">FilterOPk!B$35</f>
        <v>0</v>
      </c>
      <c r="E149" s="50" t="n">
        <f aca="false">FilterOPk!C$35</f>
        <v>0</v>
      </c>
      <c r="F149" s="50" t="n">
        <f aca="false">FilterOPk!D$35</f>
        <v>0</v>
      </c>
      <c r="G149" s="50" t="n">
        <f aca="false">FilterOPk!E$35</f>
        <v>0</v>
      </c>
      <c r="H149" s="50" t="n">
        <f aca="false">FilterOPk!F$35</f>
        <v>0</v>
      </c>
      <c r="I149" s="50" t="n">
        <f aca="false">FilterOPk!G$35</f>
        <v>0</v>
      </c>
      <c r="J149" s="50" t="n">
        <f aca="false">FilterOPk!H$35</f>
        <v>0</v>
      </c>
      <c r="K149" s="50" t="n">
        <f aca="false">FilterOPk!I$35</f>
        <v>0</v>
      </c>
      <c r="L149" s="50" t="n">
        <f aca="false">FilterOPk!J$35</f>
        <v>0</v>
      </c>
      <c r="M149" s="50" t="n">
        <f aca="false">FilterOPk!K$35</f>
        <v>0</v>
      </c>
      <c r="N149" s="50" t="n">
        <f aca="false">FilterOPk!L$35</f>
        <v>0</v>
      </c>
      <c r="O149" s="50" t="n">
        <f aca="false">FilterOPk!M$35</f>
        <v>0</v>
      </c>
      <c r="P149" s="50" t="n">
        <f aca="false">FilterOPk!N$35</f>
        <v>0</v>
      </c>
      <c r="Q149" s="51" t="n">
        <f aca="false">FilterOPk!O$35</f>
        <v>0</v>
      </c>
    </row>
    <row r="150" customFormat="false" ht="12.75" hidden="false" customHeight="false" outlineLevel="0" collapsed="false">
      <c r="B150" s="85" t="str">
        <f aca="false">FilterOPk!A$36</f>
        <v>Rogers Herndon</v>
      </c>
      <c r="C150" s="13" t="n">
        <f aca="false">C149+1</f>
        <v>149</v>
      </c>
      <c r="D150" s="50" t="n">
        <f aca="false">FilterOPk!B$36</f>
        <v>0</v>
      </c>
      <c r="E150" s="50" t="n">
        <f aca="false">FilterOPk!C$36</f>
        <v>0</v>
      </c>
      <c r="F150" s="50" t="n">
        <f aca="false">FilterOPk!D$36</f>
        <v>0</v>
      </c>
      <c r="G150" s="50" t="n">
        <f aca="false">FilterOPk!E$36</f>
        <v>0</v>
      </c>
      <c r="H150" s="50" t="n">
        <f aca="false">FilterOPk!F$36</f>
        <v>0</v>
      </c>
      <c r="I150" s="50" t="n">
        <f aca="false">FilterOPk!G$36</f>
        <v>0</v>
      </c>
      <c r="J150" s="50" t="n">
        <f aca="false">FilterOPk!H$36</f>
        <v>0</v>
      </c>
      <c r="K150" s="50" t="n">
        <f aca="false">FilterOPk!I$36</f>
        <v>0</v>
      </c>
      <c r="L150" s="50" t="n">
        <f aca="false">FilterOPk!J$36</f>
        <v>0</v>
      </c>
      <c r="M150" s="50" t="n">
        <f aca="false">FilterOPk!K$36</f>
        <v>0</v>
      </c>
      <c r="N150" s="50" t="n">
        <f aca="false">FilterOPk!L$36</f>
        <v>0</v>
      </c>
      <c r="O150" s="50" t="n">
        <f aca="false">FilterOPk!M$36</f>
        <v>0</v>
      </c>
      <c r="P150" s="50" t="n">
        <f aca="false">FilterOPk!N$36</f>
        <v>0</v>
      </c>
      <c r="Q150" s="51" t="n">
        <f aca="false">FilterOPk!O$36</f>
        <v>0</v>
      </c>
    </row>
    <row r="151" customFormat="false" ht="12.75" hidden="false" customHeight="false" outlineLevel="0" collapsed="false">
      <c r="B151" s="85" t="str">
        <f aca="false">FilterOPk!A$37</f>
        <v>Dana Davis</v>
      </c>
      <c r="C151" s="13" t="n">
        <f aca="false">C150+1</f>
        <v>150</v>
      </c>
      <c r="D151" s="50" t="n">
        <f aca="false">FilterOPk!B$37</f>
        <v>0</v>
      </c>
      <c r="E151" s="50" t="n">
        <f aca="false">FilterOPk!C$37</f>
        <v>0</v>
      </c>
      <c r="F151" s="50" t="n">
        <f aca="false">FilterOPk!D$37</f>
        <v>0</v>
      </c>
      <c r="G151" s="50" t="n">
        <f aca="false">FilterOPk!E$37</f>
        <v>0</v>
      </c>
      <c r="H151" s="50" t="n">
        <f aca="false">FilterOPk!F$37</f>
        <v>0</v>
      </c>
      <c r="I151" s="50" t="n">
        <f aca="false">FilterOPk!G$37</f>
        <v>0</v>
      </c>
      <c r="J151" s="50" t="n">
        <f aca="false">FilterOPk!H$37</f>
        <v>0</v>
      </c>
      <c r="K151" s="50" t="n">
        <f aca="false">FilterOPk!I$37</f>
        <v>0</v>
      </c>
      <c r="L151" s="50" t="n">
        <f aca="false">FilterOPk!J$37</f>
        <v>0</v>
      </c>
      <c r="M151" s="50" t="n">
        <f aca="false">FilterOPk!K$37</f>
        <v>0</v>
      </c>
      <c r="N151" s="50" t="n">
        <f aca="false">FilterOPk!L$37</f>
        <v>0</v>
      </c>
      <c r="O151" s="50" t="n">
        <f aca="false">FilterOPk!M$37</f>
        <v>0</v>
      </c>
      <c r="P151" s="50" t="n">
        <f aca="false">FilterOPk!N$37</f>
        <v>0</v>
      </c>
      <c r="Q151" s="51" t="n">
        <f aca="false">FilterOPk!O$37</f>
        <v>0</v>
      </c>
    </row>
    <row r="152" customFormat="false" ht="12.75" hidden="false" customHeight="false" outlineLevel="0" collapsed="false">
      <c r="B152" s="85" t="str">
        <f aca="false">FilterOPk!A$38</f>
        <v>Tom May</v>
      </c>
      <c r="C152" s="13" t="n">
        <f aca="false">C151+1</f>
        <v>151</v>
      </c>
      <c r="D152" s="50" t="n">
        <f aca="false">FilterOPk!B$38</f>
        <v>0</v>
      </c>
      <c r="E152" s="50" t="n">
        <f aca="false">FilterOPk!C$38</f>
        <v>0</v>
      </c>
      <c r="F152" s="50" t="n">
        <f aca="false">FilterOPk!D$38</f>
        <v>0</v>
      </c>
      <c r="G152" s="50" t="n">
        <f aca="false">FilterOPk!E$38</f>
        <v>0</v>
      </c>
      <c r="H152" s="50" t="n">
        <f aca="false">FilterOPk!F$38</f>
        <v>0</v>
      </c>
      <c r="I152" s="50" t="n">
        <f aca="false">FilterOPk!G$38</f>
        <v>0</v>
      </c>
      <c r="J152" s="50" t="n">
        <f aca="false">FilterOPk!H$38</f>
        <v>0</v>
      </c>
      <c r="K152" s="50" t="n">
        <f aca="false">FilterOPk!I$38</f>
        <v>0</v>
      </c>
      <c r="L152" s="50" t="n">
        <f aca="false">FilterOPk!J$38</f>
        <v>0</v>
      </c>
      <c r="M152" s="50" t="n">
        <f aca="false">FilterOPk!K$38</f>
        <v>0</v>
      </c>
      <c r="N152" s="50" t="n">
        <f aca="false">FilterOPk!L$38</f>
        <v>0</v>
      </c>
      <c r="O152" s="50" t="n">
        <f aca="false">FilterOPk!M$38</f>
        <v>0</v>
      </c>
      <c r="P152" s="50" t="n">
        <f aca="false">FilterOPk!N$38</f>
        <v>0</v>
      </c>
      <c r="Q152" s="51" t="n">
        <f aca="false">FilterOPk!O$38</f>
        <v>0</v>
      </c>
    </row>
    <row r="153" customFormat="false" ht="12.75" hidden="false" customHeight="false" outlineLevel="0" collapsed="false">
      <c r="B153" s="85" t="str">
        <f aca="false">FilterOPk!A$39</f>
        <v>Clint Dean</v>
      </c>
      <c r="C153" s="13" t="n">
        <f aca="false">C152+1</f>
        <v>152</v>
      </c>
      <c r="D153" s="50" t="n">
        <f aca="false">FilterOPk!B$39</f>
        <v>0</v>
      </c>
      <c r="E153" s="50" t="n">
        <f aca="false">FilterOPk!C$39</f>
        <v>0</v>
      </c>
      <c r="F153" s="50" t="n">
        <f aca="false">FilterOPk!D$39</f>
        <v>0</v>
      </c>
      <c r="G153" s="50" t="n">
        <f aca="false">FilterOPk!E$39</f>
        <v>0</v>
      </c>
      <c r="H153" s="50" t="n">
        <f aca="false">FilterOPk!F$39</f>
        <v>0</v>
      </c>
      <c r="I153" s="50" t="n">
        <f aca="false">FilterOPk!G$39</f>
        <v>0</v>
      </c>
      <c r="J153" s="50" t="n">
        <f aca="false">FilterOPk!H$39</f>
        <v>0</v>
      </c>
      <c r="K153" s="50" t="n">
        <f aca="false">FilterOPk!I$39</f>
        <v>0</v>
      </c>
      <c r="L153" s="50" t="n">
        <f aca="false">FilterOPk!J$39</f>
        <v>0</v>
      </c>
      <c r="M153" s="50" t="n">
        <f aca="false">FilterOPk!K$39</f>
        <v>0</v>
      </c>
      <c r="N153" s="50" t="n">
        <f aca="false">FilterOPk!L$39</f>
        <v>0</v>
      </c>
      <c r="O153" s="50" t="n">
        <f aca="false">FilterOPk!M$39</f>
        <v>0</v>
      </c>
      <c r="P153" s="50" t="n">
        <f aca="false">FilterOPk!N$39</f>
        <v>0</v>
      </c>
      <c r="Q153" s="51" t="n">
        <f aca="false">FilterOPk!O$39</f>
        <v>0</v>
      </c>
    </row>
    <row r="154" customFormat="false" ht="12.75" hidden="false" customHeight="false" outlineLevel="0" collapsed="false">
      <c r="B154" s="85" t="str">
        <f aca="false">FilterOPk!A$40</f>
        <v>Rob Benson</v>
      </c>
      <c r="C154" s="13" t="n">
        <f aca="false">C153+1</f>
        <v>153</v>
      </c>
      <c r="D154" s="50" t="n">
        <f aca="false">FilterOPk!B$40</f>
        <v>0</v>
      </c>
      <c r="E154" s="50" t="n">
        <f aca="false">FilterOPk!C$40</f>
        <v>0</v>
      </c>
      <c r="F154" s="50" t="n">
        <f aca="false">FilterOPk!D$40</f>
        <v>0</v>
      </c>
      <c r="G154" s="50" t="n">
        <f aca="false">FilterOPk!E$40</f>
        <v>0</v>
      </c>
      <c r="H154" s="50" t="n">
        <f aca="false">FilterOPk!F$40</f>
        <v>0</v>
      </c>
      <c r="I154" s="50" t="n">
        <f aca="false">FilterOPk!G$40</f>
        <v>0</v>
      </c>
      <c r="J154" s="50" t="n">
        <f aca="false">FilterOPk!H$40</f>
        <v>0</v>
      </c>
      <c r="K154" s="50" t="n">
        <f aca="false">FilterOPk!I$40</f>
        <v>0</v>
      </c>
      <c r="L154" s="50" t="n">
        <f aca="false">FilterOPk!J$40</f>
        <v>0</v>
      </c>
      <c r="M154" s="50" t="n">
        <f aca="false">FilterOPk!K$40</f>
        <v>0</v>
      </c>
      <c r="N154" s="50" t="n">
        <f aca="false">FilterOPk!L$40</f>
        <v>0</v>
      </c>
      <c r="O154" s="50" t="n">
        <f aca="false">FilterOPk!M$40</f>
        <v>0</v>
      </c>
      <c r="P154" s="50" t="n">
        <f aca="false">FilterOPk!N$40</f>
        <v>0</v>
      </c>
      <c r="Q154" s="51" t="n">
        <f aca="false">FilterOPk!O$40</f>
        <v>0</v>
      </c>
    </row>
    <row r="155" customFormat="false" ht="12.75" hidden="false" customHeight="false" outlineLevel="0" collapsed="false">
      <c r="B155" s="85" t="str">
        <f aca="false">FilterOPk!A$41</f>
        <v>Matt Lorenz</v>
      </c>
      <c r="C155" s="13" t="n">
        <f aca="false">C154+1</f>
        <v>154</v>
      </c>
      <c r="D155" s="50" t="n">
        <f aca="false">FilterOPk!B$41</f>
        <v>0</v>
      </c>
      <c r="E155" s="50" t="n">
        <f aca="false">FilterOPk!C$41</f>
        <v>0</v>
      </c>
      <c r="F155" s="50" t="n">
        <f aca="false">FilterOPk!D$41</f>
        <v>0</v>
      </c>
      <c r="G155" s="50" t="n">
        <f aca="false">FilterOPk!E$41</f>
        <v>0</v>
      </c>
      <c r="H155" s="50" t="n">
        <f aca="false">FilterOPk!F$41</f>
        <v>0</v>
      </c>
      <c r="I155" s="50" t="n">
        <f aca="false">FilterOPk!G$41</f>
        <v>0</v>
      </c>
      <c r="J155" s="50" t="n">
        <f aca="false">FilterOPk!H$41</f>
        <v>0</v>
      </c>
      <c r="K155" s="50" t="n">
        <f aca="false">FilterOPk!I$41</f>
        <v>0</v>
      </c>
      <c r="L155" s="50" t="n">
        <f aca="false">FilterOPk!J$41</f>
        <v>0</v>
      </c>
      <c r="M155" s="50" t="n">
        <f aca="false">FilterOPk!K$41</f>
        <v>0</v>
      </c>
      <c r="N155" s="50" t="n">
        <f aca="false">FilterOPk!L$41</f>
        <v>0</v>
      </c>
      <c r="O155" s="50" t="n">
        <f aca="false">FilterOPk!M$41</f>
        <v>0</v>
      </c>
      <c r="P155" s="50" t="n">
        <f aca="false">FilterOPk!N$41</f>
        <v>0</v>
      </c>
      <c r="Q155" s="51" t="n">
        <f aca="false">FilterOPk!O$41</f>
        <v>0</v>
      </c>
    </row>
    <row r="156" customFormat="false" ht="12.75" hidden="false" customHeight="false" outlineLevel="0" collapsed="false">
      <c r="B156" s="85" t="str">
        <f aca="false">FilterOPk!A$42</f>
        <v>John Forney</v>
      </c>
      <c r="C156" s="13" t="n">
        <f aca="false">C155+1</f>
        <v>155</v>
      </c>
      <c r="D156" s="50" t="n">
        <f aca="false">FilterOPk!B$42</f>
        <v>0</v>
      </c>
      <c r="E156" s="50" t="n">
        <f aca="false">FilterOPk!C$42</f>
        <v>0</v>
      </c>
      <c r="F156" s="50" t="n">
        <f aca="false">FilterOPk!D$42</f>
        <v>0</v>
      </c>
      <c r="G156" s="50" t="n">
        <f aca="false">FilterOPk!E$42</f>
        <v>0</v>
      </c>
      <c r="H156" s="50" t="n">
        <f aca="false">FilterOPk!F$42</f>
        <v>0</v>
      </c>
      <c r="I156" s="50" t="n">
        <f aca="false">FilterOPk!G$42</f>
        <v>0</v>
      </c>
      <c r="J156" s="50" t="n">
        <f aca="false">FilterOPk!H$42</f>
        <v>0</v>
      </c>
      <c r="K156" s="50" t="n">
        <f aca="false">FilterOPk!I$42</f>
        <v>0</v>
      </c>
      <c r="L156" s="50" t="n">
        <f aca="false">FilterOPk!J$42</f>
        <v>0</v>
      </c>
      <c r="M156" s="50" t="n">
        <f aca="false">FilterOPk!K$42</f>
        <v>0</v>
      </c>
      <c r="N156" s="50" t="n">
        <f aca="false">FilterOPk!L$42</f>
        <v>0</v>
      </c>
      <c r="O156" s="50" t="n">
        <f aca="false">FilterOPk!M$42</f>
        <v>0</v>
      </c>
      <c r="P156" s="50" t="n">
        <f aca="false">FilterOPk!N$42</f>
        <v>0</v>
      </c>
      <c r="Q156" s="51" t="n">
        <f aca="false">FilterOPk!O$42</f>
        <v>0</v>
      </c>
    </row>
    <row r="157" customFormat="false" ht="12.75" hidden="false" customHeight="false" outlineLevel="0" collapsed="false">
      <c r="B157" s="85" t="str">
        <f aca="false">FilterOPk!A$43</f>
        <v>Mike Carson</v>
      </c>
      <c r="C157" s="13" t="n">
        <f aca="false">C156+1</f>
        <v>156</v>
      </c>
      <c r="D157" s="50" t="n">
        <f aca="false">FilterOPk!B$43</f>
        <v>0</v>
      </c>
      <c r="E157" s="50" t="n">
        <f aca="false">FilterOPk!C$43</f>
        <v>0</v>
      </c>
      <c r="F157" s="50" t="n">
        <f aca="false">FilterOPk!D$43</f>
        <v>0</v>
      </c>
      <c r="G157" s="50" t="n">
        <f aca="false">FilterOPk!E$43</f>
        <v>0</v>
      </c>
      <c r="H157" s="50" t="n">
        <f aca="false">FilterOPk!F$43</f>
        <v>0</v>
      </c>
      <c r="I157" s="50" t="n">
        <f aca="false">FilterOPk!G$43</f>
        <v>0</v>
      </c>
      <c r="J157" s="50" t="n">
        <f aca="false">FilterOPk!H$43</f>
        <v>0</v>
      </c>
      <c r="K157" s="50" t="n">
        <f aca="false">FilterOPk!I$43</f>
        <v>0</v>
      </c>
      <c r="L157" s="50" t="n">
        <f aca="false">FilterOPk!J$43</f>
        <v>0</v>
      </c>
      <c r="M157" s="50" t="n">
        <f aca="false">FilterOPk!K$43</f>
        <v>0</v>
      </c>
      <c r="N157" s="50" t="n">
        <f aca="false">FilterOPk!L$43</f>
        <v>0</v>
      </c>
      <c r="O157" s="50" t="n">
        <f aca="false">FilterOPk!M$43</f>
        <v>0</v>
      </c>
      <c r="P157" s="50" t="n">
        <f aca="false">FilterOPk!N$43</f>
        <v>0</v>
      </c>
      <c r="Q157" s="51" t="n">
        <f aca="false">FilterOPk!O$43</f>
        <v>0</v>
      </c>
    </row>
    <row r="158" customFormat="false" ht="12.75" hidden="false" customHeight="false" outlineLevel="0" collapsed="false">
      <c r="B158" s="85" t="str">
        <f aca="false">FilterOPk!A$44</f>
        <v>Chris Dorland</v>
      </c>
      <c r="C158" s="13" t="n">
        <f aca="false">C157+1</f>
        <v>157</v>
      </c>
      <c r="D158" s="50" t="n">
        <f aca="false">FilterOPk!B$44</f>
        <v>0</v>
      </c>
      <c r="E158" s="50" t="n">
        <f aca="false">FilterOPk!C$44</f>
        <v>0</v>
      </c>
      <c r="F158" s="50" t="n">
        <f aca="false">FilterOPk!D$44</f>
        <v>0</v>
      </c>
      <c r="G158" s="50" t="n">
        <f aca="false">FilterOPk!E$44</f>
        <v>0</v>
      </c>
      <c r="H158" s="50" t="n">
        <f aca="false">FilterOPk!F$44</f>
        <v>0</v>
      </c>
      <c r="I158" s="50" t="n">
        <f aca="false">FilterOPk!G$44</f>
        <v>0</v>
      </c>
      <c r="J158" s="50" t="n">
        <f aca="false">FilterOPk!H$44</f>
        <v>0</v>
      </c>
      <c r="K158" s="50" t="n">
        <f aca="false">FilterOPk!I$44</f>
        <v>0</v>
      </c>
      <c r="L158" s="50" t="n">
        <f aca="false">FilterOPk!J$44</f>
        <v>0</v>
      </c>
      <c r="M158" s="50" t="n">
        <f aca="false">FilterOPk!K$44</f>
        <v>0</v>
      </c>
      <c r="N158" s="50" t="n">
        <f aca="false">FilterOPk!L$44</f>
        <v>0</v>
      </c>
      <c r="O158" s="50" t="n">
        <f aca="false">FilterOPk!M$44</f>
        <v>0</v>
      </c>
      <c r="P158" s="50" t="n">
        <f aca="false">FilterOPk!N$44</f>
        <v>0</v>
      </c>
      <c r="Q158" s="51" t="n">
        <f aca="false">FilterOPk!O$44</f>
        <v>0</v>
      </c>
    </row>
    <row r="159" customFormat="false" ht="12.75" hidden="false" customHeight="false" outlineLevel="0" collapsed="false">
      <c r="B159" s="85" t="str">
        <f aca="false">FilterOPk!A$45</f>
        <v>Jeff King</v>
      </c>
      <c r="C159" s="13" t="n">
        <f aca="false">C158+1</f>
        <v>158</v>
      </c>
      <c r="D159" s="50" t="n">
        <f aca="false">FilterOPk!B$45</f>
        <v>0</v>
      </c>
      <c r="E159" s="50" t="n">
        <f aca="false">FilterOPk!C$45</f>
        <v>0</v>
      </c>
      <c r="F159" s="50" t="n">
        <f aca="false">FilterOPk!D$45</f>
        <v>0</v>
      </c>
      <c r="G159" s="50" t="n">
        <f aca="false">FilterOPk!E$45</f>
        <v>0</v>
      </c>
      <c r="H159" s="50" t="n">
        <f aca="false">FilterOPk!F$45</f>
        <v>0</v>
      </c>
      <c r="I159" s="50" t="n">
        <f aca="false">FilterOPk!G$45</f>
        <v>0</v>
      </c>
      <c r="J159" s="50" t="n">
        <f aca="false">FilterOPk!H$45</f>
        <v>0</v>
      </c>
      <c r="K159" s="50" t="n">
        <f aca="false">FilterOPk!I$45</f>
        <v>0</v>
      </c>
      <c r="L159" s="50" t="n">
        <f aca="false">FilterOPk!J$45</f>
        <v>0</v>
      </c>
      <c r="M159" s="50" t="n">
        <f aca="false">FilterOPk!K$45</f>
        <v>0</v>
      </c>
      <c r="N159" s="50" t="n">
        <f aca="false">FilterOPk!L$45</f>
        <v>0</v>
      </c>
      <c r="O159" s="50" t="n">
        <f aca="false">FilterOPk!M$45</f>
        <v>0</v>
      </c>
      <c r="P159" s="50" t="n">
        <f aca="false">FilterOPk!N$45</f>
        <v>0</v>
      </c>
      <c r="Q159" s="51" t="n">
        <f aca="false">FilterOPk!O$45</f>
        <v>0</v>
      </c>
    </row>
    <row r="160" customFormat="false" ht="12.75" hidden="false" customHeight="false" outlineLevel="0" collapsed="false">
      <c r="B160" s="85" t="n">
        <f aca="false">FilterOPk!A$46</f>
        <v>0</v>
      </c>
      <c r="C160" s="13" t="n">
        <f aca="false">C159+1</f>
        <v>159</v>
      </c>
      <c r="D160" s="50" t="n">
        <f aca="false">FilterOPk!B$46</f>
        <v>0</v>
      </c>
      <c r="E160" s="50" t="n">
        <f aca="false">FilterOPk!C$46</f>
        <v>0</v>
      </c>
      <c r="F160" s="50" t="n">
        <f aca="false">FilterOPk!D$46</f>
        <v>0</v>
      </c>
      <c r="G160" s="50" t="n">
        <f aca="false">FilterOPk!E$46</f>
        <v>0</v>
      </c>
      <c r="H160" s="50" t="n">
        <f aca="false">FilterOPk!F$46</f>
        <v>0</v>
      </c>
      <c r="I160" s="50" t="n">
        <f aca="false">FilterOPk!G$46</f>
        <v>0</v>
      </c>
      <c r="J160" s="50" t="n">
        <f aca="false">FilterOPk!H$46</f>
        <v>0</v>
      </c>
      <c r="K160" s="50" t="n">
        <f aca="false">FilterOPk!I$46</f>
        <v>0</v>
      </c>
      <c r="L160" s="50" t="n">
        <f aca="false">FilterOPk!J$46</f>
        <v>0</v>
      </c>
      <c r="M160" s="50" t="n">
        <f aca="false">FilterOPk!K$46</f>
        <v>0</v>
      </c>
      <c r="N160" s="50" t="n">
        <f aca="false">FilterOPk!L$46</f>
        <v>0</v>
      </c>
      <c r="O160" s="50" t="n">
        <f aca="false">FilterOPk!M$46</f>
        <v>0</v>
      </c>
      <c r="P160" s="50" t="n">
        <f aca="false">FilterOPk!N$46</f>
        <v>0</v>
      </c>
      <c r="Q160" s="51" t="n">
        <f aca="false">FilterOPk!O$46</f>
        <v>0</v>
      </c>
    </row>
    <row r="161" customFormat="false" ht="12.75" hidden="false" customHeight="false" outlineLevel="0" collapsed="false">
      <c r="B161" s="87" t="n">
        <f aca="false">FilterOPk!A$47</f>
        <v>0</v>
      </c>
      <c r="C161" s="64" t="n">
        <f aca="false">C160+1</f>
        <v>160</v>
      </c>
      <c r="D161" s="54" t="n">
        <f aca="false">FilterOPk!B$47</f>
        <v>0</v>
      </c>
      <c r="E161" s="54" t="n">
        <f aca="false">FilterOPk!C$47</f>
        <v>0</v>
      </c>
      <c r="F161" s="54" t="n">
        <f aca="false">FilterOPk!D$47</f>
        <v>0</v>
      </c>
      <c r="G161" s="54" t="n">
        <f aca="false">FilterOPk!E$47</f>
        <v>0</v>
      </c>
      <c r="H161" s="54" t="n">
        <f aca="false">FilterOPk!F$47</f>
        <v>0</v>
      </c>
      <c r="I161" s="54" t="n">
        <f aca="false">FilterOPk!G$47</f>
        <v>0</v>
      </c>
      <c r="J161" s="54" t="n">
        <f aca="false">FilterOPk!H$47</f>
        <v>0</v>
      </c>
      <c r="K161" s="54" t="n">
        <f aca="false">FilterOPk!I$47</f>
        <v>0</v>
      </c>
      <c r="L161" s="54" t="n">
        <f aca="false">FilterOPk!J$47</f>
        <v>0</v>
      </c>
      <c r="M161" s="54" t="n">
        <f aca="false">FilterOPk!K$47</f>
        <v>0</v>
      </c>
      <c r="N161" s="54" t="n">
        <f aca="false">FilterOPk!L$47</f>
        <v>0</v>
      </c>
      <c r="O161" s="54" t="n">
        <f aca="false">FilterOPk!M$47</f>
        <v>0</v>
      </c>
      <c r="P161" s="54" t="n">
        <f aca="false">FilterOPk!N$47</f>
        <v>0</v>
      </c>
      <c r="Q161" s="55" t="n">
        <f aca="false">FilterOPk!O$47</f>
        <v>0</v>
      </c>
    </row>
    <row r="162" customFormat="false" ht="12.75" hidden="false" customHeight="false" outlineLevel="0" collapsed="false">
      <c r="A162" s="0" t="n">
        <f aca="false">A122+1</f>
        <v>5</v>
      </c>
      <c r="B162" s="57" t="n">
        <f aca="false">FilterOPk!D$1</f>
        <v>36907</v>
      </c>
      <c r="C162" s="58" t="n">
        <f aca="false">C161+1</f>
        <v>161</v>
      </c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83"/>
    </row>
    <row r="163" customFormat="false" ht="12.75" hidden="false" customHeight="false" outlineLevel="0" collapsed="false">
      <c r="B163" s="61"/>
      <c r="C163" s="13" t="n">
        <f aca="false">C162+1</f>
        <v>162</v>
      </c>
      <c r="D163" s="13"/>
      <c r="E163" s="21" t="s">
        <v>5</v>
      </c>
      <c r="F163" s="21" t="s">
        <v>6</v>
      </c>
      <c r="G163" s="21" t="s">
        <v>7</v>
      </c>
      <c r="H163" s="21" t="s">
        <v>8</v>
      </c>
      <c r="I163" s="21" t="s">
        <v>9</v>
      </c>
      <c r="J163" s="21" t="s">
        <v>10</v>
      </c>
      <c r="K163" s="21" t="s">
        <v>11</v>
      </c>
      <c r="L163" s="21" t="s">
        <v>12</v>
      </c>
      <c r="M163" s="21" t="s">
        <v>13</v>
      </c>
      <c r="N163" s="21" t="s">
        <v>14</v>
      </c>
      <c r="O163" s="21" t="n">
        <v>2002</v>
      </c>
      <c r="P163" s="21" t="s">
        <v>15</v>
      </c>
      <c r="Q163" s="84" t="s">
        <v>16</v>
      </c>
    </row>
    <row r="164" customFormat="false" ht="12.75" hidden="false" customHeight="false" outlineLevel="0" collapsed="false">
      <c r="B164" s="85" t="str">
        <f aca="false">FilterOPk!A$9</f>
        <v>Power positions</v>
      </c>
      <c r="C164" s="13" t="n">
        <f aca="false">C163+1</f>
        <v>163</v>
      </c>
      <c r="D164" s="13" t="s">
        <v>4</v>
      </c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86"/>
    </row>
    <row r="165" customFormat="false" ht="12.75" hidden="false" customHeight="false" outlineLevel="0" collapsed="false">
      <c r="B165" s="85" t="str">
        <f aca="false">FilterOPk!A$10</f>
        <v>East Position</v>
      </c>
      <c r="C165" s="13" t="n">
        <f aca="false">C164+1</f>
        <v>164</v>
      </c>
      <c r="D165" s="50" t="n">
        <f aca="false">FilterOPk!B$10</f>
        <v>34784396.7946123</v>
      </c>
      <c r="E165" s="50" t="n">
        <f aca="false">FilterOPk!C$10</f>
        <v>139428.68</v>
      </c>
      <c r="F165" s="50" t="n">
        <f aca="false">FilterOPk!D$10</f>
        <v>244540.42</v>
      </c>
      <c r="G165" s="50" t="n">
        <f aca="false">FilterOPk!E$10</f>
        <v>352018.99</v>
      </c>
      <c r="H165" s="50" t="n">
        <f aca="false">FilterOPk!F$10</f>
        <v>454047.41</v>
      </c>
      <c r="I165" s="50" t="n">
        <f aca="false">FilterOPk!G$10</f>
        <v>460700.87</v>
      </c>
      <c r="J165" s="50" t="n">
        <f aca="false">FilterOPk!H$10</f>
        <v>371715.26</v>
      </c>
      <c r="K165" s="50" t="n">
        <f aca="false">FilterOPk!I$10</f>
        <v>743238.67</v>
      </c>
      <c r="L165" s="50" t="n">
        <f aca="false">FilterOPk!J$10</f>
        <v>433572.73</v>
      </c>
      <c r="M165" s="50" t="n">
        <f aca="false">FilterOPk!K$10</f>
        <v>1264075.99</v>
      </c>
      <c r="N165" s="50" t="n">
        <f aca="false">FilterOPk!L$10</f>
        <v>4463339.02</v>
      </c>
      <c r="O165" s="50" t="n">
        <f aca="false">FilterOPk!M$10</f>
        <v>-232298.41</v>
      </c>
      <c r="P165" s="50" t="n">
        <f aca="false">FilterOPk!N$10</f>
        <v>1174384.84</v>
      </c>
      <c r="Q165" s="51" t="n">
        <f aca="false">FilterOPk!O$10</f>
        <v>5405425.45</v>
      </c>
    </row>
    <row r="166" customFormat="false" ht="12.75" hidden="false" customHeight="false" outlineLevel="0" collapsed="false">
      <c r="B166" s="85" t="str">
        <f aca="false">FilterOPk!A$11</f>
        <v>East Power Mgmt</v>
      </c>
      <c r="C166" s="13" t="n">
        <f aca="false">C165+1</f>
        <v>165</v>
      </c>
      <c r="D166" s="50" t="n">
        <f aca="false">FilterOPk!B$11</f>
        <v>7547347.04451418</v>
      </c>
      <c r="E166" s="50" t="n">
        <f aca="false">FilterOPk!C$11</f>
        <v>0</v>
      </c>
      <c r="F166" s="50" t="n">
        <f aca="false">FilterOPk!D$11</f>
        <v>0</v>
      </c>
      <c r="G166" s="50" t="n">
        <f aca="false">FilterOPk!E$11</f>
        <v>0</v>
      </c>
      <c r="H166" s="50" t="n">
        <f aca="false">FilterOPk!F$11</f>
        <v>0</v>
      </c>
      <c r="I166" s="50" t="n">
        <f aca="false">FilterOPk!G$11</f>
        <v>0</v>
      </c>
      <c r="J166" s="50" t="n">
        <f aca="false">FilterOPk!H$11</f>
        <v>0</v>
      </c>
      <c r="K166" s="50" t="n">
        <f aca="false">FilterOPk!I$11</f>
        <v>0</v>
      </c>
      <c r="L166" s="50" t="n">
        <f aca="false">FilterOPk!J$11</f>
        <v>0</v>
      </c>
      <c r="M166" s="50" t="n">
        <f aca="false">FilterOPk!K$11</f>
        <v>0</v>
      </c>
      <c r="N166" s="50" t="n">
        <f aca="false">FilterOPk!L$11</f>
        <v>0</v>
      </c>
      <c r="O166" s="50" t="n">
        <f aca="false">FilterOPk!M$11</f>
        <v>0</v>
      </c>
      <c r="P166" s="50" t="n">
        <f aca="false">FilterOPk!N$11</f>
        <v>0</v>
      </c>
      <c r="Q166" s="51" t="n">
        <f aca="false">FilterOPk!O$11</f>
        <v>0</v>
      </c>
    </row>
    <row r="167" customFormat="false" ht="12.75" hidden="false" customHeight="false" outlineLevel="0" collapsed="false">
      <c r="B167" s="85" t="str">
        <f aca="false">FilterOPk!A$12</f>
        <v>Long Term Options</v>
      </c>
      <c r="C167" s="13" t="n">
        <f aca="false">C166+1</f>
        <v>166</v>
      </c>
      <c r="D167" s="50" t="n">
        <f aca="false">FilterOPk!B$12</f>
        <v>0</v>
      </c>
      <c r="E167" s="50" t="n">
        <f aca="false">FilterOPk!C$12</f>
        <v>0</v>
      </c>
      <c r="F167" s="50" t="n">
        <f aca="false">FilterOPk!D$12</f>
        <v>0</v>
      </c>
      <c r="G167" s="50" t="n">
        <f aca="false">FilterOPk!E$12</f>
        <v>0</v>
      </c>
      <c r="H167" s="50" t="n">
        <f aca="false">FilterOPk!F$12</f>
        <v>0</v>
      </c>
      <c r="I167" s="50" t="n">
        <f aca="false">FilterOPk!G$12</f>
        <v>0</v>
      </c>
      <c r="J167" s="50" t="n">
        <f aca="false">FilterOPk!H$12</f>
        <v>0</v>
      </c>
      <c r="K167" s="50" t="n">
        <f aca="false">FilterOPk!I$12</f>
        <v>0</v>
      </c>
      <c r="L167" s="50" t="n">
        <f aca="false">FilterOPk!J$12</f>
        <v>0</v>
      </c>
      <c r="M167" s="50" t="n">
        <f aca="false">FilterOPk!K$12</f>
        <v>0</v>
      </c>
      <c r="N167" s="50" t="n">
        <f aca="false">FilterOPk!L$12</f>
        <v>0</v>
      </c>
      <c r="O167" s="50" t="n">
        <f aca="false">FilterOPk!M$12</f>
        <v>0</v>
      </c>
      <c r="P167" s="50" t="n">
        <f aca="false">FilterOPk!N$12</f>
        <v>0</v>
      </c>
      <c r="Q167" s="51" t="n">
        <f aca="false">FilterOPk!O$12</f>
        <v>0</v>
      </c>
    </row>
    <row r="168" customFormat="false" ht="12.75" hidden="false" customHeight="false" outlineLevel="0" collapsed="false">
      <c r="B168" s="85" t="str">
        <f aca="false">FilterOPk!A$13</f>
        <v>LT-MIDWEST</v>
      </c>
      <c r="C168" s="13" t="n">
        <f aca="false">C167+1</f>
        <v>167</v>
      </c>
      <c r="D168" s="50" t="n">
        <f aca="false">FilterOPk!B$13</f>
        <v>7151089.47366245</v>
      </c>
      <c r="E168" s="50" t="n">
        <f aca="false">FilterOPk!C$13</f>
        <v>36317.39</v>
      </c>
      <c r="F168" s="50" t="n">
        <f aca="false">FilterOPk!D$13</f>
        <v>95142.77</v>
      </c>
      <c r="G168" s="50" t="n">
        <f aca="false">FilterOPk!E$13</f>
        <v>106523.31</v>
      </c>
      <c r="H168" s="50" t="n">
        <f aca="false">FilterOPk!F$13</f>
        <v>103615.07</v>
      </c>
      <c r="I168" s="50" t="n">
        <f aca="false">FilterOPk!G$13</f>
        <v>106049.09</v>
      </c>
      <c r="J168" s="50" t="n">
        <f aca="false">FilterOPk!H$13</f>
        <v>78310</v>
      </c>
      <c r="K168" s="50" t="n">
        <f aca="false">FilterOPk!I$13</f>
        <v>160210.16</v>
      </c>
      <c r="L168" s="50" t="n">
        <f aca="false">FilterOPk!J$13</f>
        <v>108136.49</v>
      </c>
      <c r="M168" s="50" t="n">
        <f aca="false">FilterOPk!K$13</f>
        <v>312653.19</v>
      </c>
      <c r="N168" s="50" t="n">
        <f aca="false">FilterOPk!L$13</f>
        <v>1106957.47</v>
      </c>
      <c r="O168" s="50" t="n">
        <f aca="false">FilterOPk!M$13</f>
        <v>-124610.37</v>
      </c>
      <c r="P168" s="50" t="n">
        <f aca="false">FilterOPk!N$13</f>
        <v>893459.31</v>
      </c>
      <c r="Q168" s="51" t="n">
        <f aca="false">FilterOPk!O$13</f>
        <v>1875806.41</v>
      </c>
    </row>
    <row r="169" customFormat="false" ht="12.75" hidden="false" customHeight="false" outlineLevel="0" collapsed="false">
      <c r="B169" s="85" t="str">
        <f aca="false">FilterOPk!A$14</f>
        <v>ST-ECAR</v>
      </c>
      <c r="C169" s="13" t="n">
        <f aca="false">C168+1</f>
        <v>168</v>
      </c>
      <c r="D169" s="50" t="n">
        <f aca="false">FilterOPk!B$14</f>
        <v>238101.441960815</v>
      </c>
      <c r="E169" s="50" t="n">
        <f aca="false">FilterOPk!C$14</f>
        <v>0</v>
      </c>
      <c r="F169" s="50" t="n">
        <f aca="false">FilterOPk!D$14</f>
        <v>0</v>
      </c>
      <c r="G169" s="50" t="n">
        <f aca="false">FilterOPk!E$14</f>
        <v>0</v>
      </c>
      <c r="H169" s="50" t="n">
        <f aca="false">FilterOPk!F$14</f>
        <v>0</v>
      </c>
      <c r="I169" s="50" t="n">
        <f aca="false">FilterOPk!G$14</f>
        <v>0</v>
      </c>
      <c r="J169" s="50" t="n">
        <f aca="false">FilterOPk!H$14</f>
        <v>0</v>
      </c>
      <c r="K169" s="50" t="n">
        <f aca="false">FilterOPk!I$14</f>
        <v>0</v>
      </c>
      <c r="L169" s="50" t="n">
        <f aca="false">FilterOPk!J$14</f>
        <v>0</v>
      </c>
      <c r="M169" s="50" t="n">
        <f aca="false">FilterOPk!K$14</f>
        <v>0</v>
      </c>
      <c r="N169" s="50" t="n">
        <f aca="false">FilterOPk!L$14</f>
        <v>0</v>
      </c>
      <c r="O169" s="50" t="n">
        <f aca="false">FilterOPk!M$14</f>
        <v>0</v>
      </c>
      <c r="P169" s="50" t="n">
        <f aca="false">FilterOPk!N$14</f>
        <v>0</v>
      </c>
      <c r="Q169" s="51" t="n">
        <f aca="false">FilterOPk!O$14</f>
        <v>0</v>
      </c>
    </row>
    <row r="170" customFormat="false" ht="12.75" hidden="false" customHeight="false" outlineLevel="0" collapsed="false">
      <c r="B170" s="85" t="str">
        <f aca="false">FilterOPk!A$15</f>
        <v>ST- MAPP</v>
      </c>
      <c r="C170" s="13" t="n">
        <f aca="false">C169+1</f>
        <v>169</v>
      </c>
      <c r="D170" s="50" t="n">
        <f aca="false">FilterOPk!B$15</f>
        <v>254636.614020626</v>
      </c>
      <c r="E170" s="50" t="n">
        <f aca="false">FilterOPk!C$15</f>
        <v>-1590.85</v>
      </c>
      <c r="F170" s="50" t="n">
        <f aca="false">FilterOPk!D$15</f>
        <v>-3167.72</v>
      </c>
      <c r="G170" s="50" t="n">
        <f aca="false">FilterOPk!E$15</f>
        <v>-3546.79</v>
      </c>
      <c r="H170" s="50" t="n">
        <f aca="false">FilterOPk!F$15</f>
        <v>-3530.89</v>
      </c>
      <c r="I170" s="50" t="n">
        <f aca="false">FilterOPk!G$15</f>
        <v>0</v>
      </c>
      <c r="J170" s="50" t="n">
        <f aca="false">FilterOPk!H$15</f>
        <v>0</v>
      </c>
      <c r="K170" s="50" t="n">
        <f aca="false">FilterOPk!I$15</f>
        <v>0</v>
      </c>
      <c r="L170" s="50" t="n">
        <f aca="false">FilterOPk!J$15</f>
        <v>0</v>
      </c>
      <c r="M170" s="50" t="n">
        <f aca="false">FilterOPk!K$15</f>
        <v>0</v>
      </c>
      <c r="N170" s="50" t="n">
        <f aca="false">FilterOPk!L$15</f>
        <v>-11836.25</v>
      </c>
      <c r="O170" s="50" t="n">
        <f aca="false">FilterOPk!M$15</f>
        <v>0</v>
      </c>
      <c r="P170" s="50" t="n">
        <f aca="false">FilterOPk!N$15</f>
        <v>0</v>
      </c>
      <c r="Q170" s="51" t="n">
        <f aca="false">FilterOPk!O$15</f>
        <v>-11836.25</v>
      </c>
    </row>
    <row r="171" customFormat="false" ht="12.75" hidden="false" customHeight="false" outlineLevel="0" collapsed="false">
      <c r="B171" s="85" t="str">
        <f aca="false">FilterOPk!A$16</f>
        <v>ST- MAIN</v>
      </c>
      <c r="C171" s="13" t="n">
        <f aca="false">C170+1</f>
        <v>170</v>
      </c>
      <c r="D171" s="50" t="n">
        <f aca="false">FilterOPk!B$16</f>
        <v>694293.253349893</v>
      </c>
      <c r="E171" s="50" t="n">
        <f aca="false">FilterOPk!C$16</f>
        <v>0</v>
      </c>
      <c r="F171" s="50" t="n">
        <f aca="false">FilterOPk!D$16</f>
        <v>0</v>
      </c>
      <c r="G171" s="50" t="n">
        <f aca="false">FilterOPk!E$16</f>
        <v>0</v>
      </c>
      <c r="H171" s="50" t="n">
        <f aca="false">FilterOPk!F$16</f>
        <v>0</v>
      </c>
      <c r="I171" s="50" t="n">
        <f aca="false">FilterOPk!G$16</f>
        <v>0</v>
      </c>
      <c r="J171" s="50" t="n">
        <f aca="false">FilterOPk!H$16</f>
        <v>0</v>
      </c>
      <c r="K171" s="50" t="n">
        <f aca="false">FilterOPk!I$16</f>
        <v>0</v>
      </c>
      <c r="L171" s="50" t="n">
        <f aca="false">FilterOPk!J$16</f>
        <v>0</v>
      </c>
      <c r="M171" s="50" t="n">
        <f aca="false">FilterOPk!K$16</f>
        <v>0</v>
      </c>
      <c r="N171" s="50" t="n">
        <f aca="false">FilterOPk!L$16</f>
        <v>0</v>
      </c>
      <c r="O171" s="50" t="n">
        <f aca="false">FilterOPk!M$16</f>
        <v>0</v>
      </c>
      <c r="P171" s="50" t="n">
        <f aca="false">FilterOPk!N$16</f>
        <v>0</v>
      </c>
      <c r="Q171" s="51" t="n">
        <f aca="false">FilterOPk!O$16</f>
        <v>0</v>
      </c>
    </row>
    <row r="172" customFormat="false" ht="12.75" hidden="false" customHeight="false" outlineLevel="0" collapsed="false">
      <c r="B172" s="85" t="str">
        <f aca="false">FilterOPk!A$17</f>
        <v>MW-ANALYST</v>
      </c>
      <c r="C172" s="13" t="n">
        <f aca="false">C171+1</f>
        <v>171</v>
      </c>
      <c r="D172" s="50" t="n">
        <f aca="false">FilterOPk!B$17</f>
        <v>0</v>
      </c>
      <c r="E172" s="50" t="n">
        <f aca="false">FilterOPk!C$17</f>
        <v>0</v>
      </c>
      <c r="F172" s="50" t="n">
        <f aca="false">FilterOPk!D$17</f>
        <v>0</v>
      </c>
      <c r="G172" s="50" t="n">
        <f aca="false">FilterOPk!E$17</f>
        <v>0</v>
      </c>
      <c r="H172" s="50" t="n">
        <f aca="false">FilterOPk!F$17</f>
        <v>0</v>
      </c>
      <c r="I172" s="50" t="n">
        <f aca="false">FilterOPk!G$17</f>
        <v>0</v>
      </c>
      <c r="J172" s="50" t="n">
        <f aca="false">FilterOPk!H$17</f>
        <v>0</v>
      </c>
      <c r="K172" s="50" t="n">
        <f aca="false">FilterOPk!I$17</f>
        <v>0</v>
      </c>
      <c r="L172" s="50" t="n">
        <f aca="false">FilterOPk!J$17</f>
        <v>0</v>
      </c>
      <c r="M172" s="50" t="n">
        <f aca="false">FilterOPk!K$17</f>
        <v>0</v>
      </c>
      <c r="N172" s="50" t="n">
        <f aca="false">FilterOPk!L$17</f>
        <v>0</v>
      </c>
      <c r="O172" s="50" t="n">
        <f aca="false">FilterOPk!M$17</f>
        <v>0</v>
      </c>
      <c r="P172" s="50" t="n">
        <f aca="false">FilterOPk!N$17</f>
        <v>0</v>
      </c>
      <c r="Q172" s="51" t="n">
        <f aca="false">FilterOPk!O$17</f>
        <v>0</v>
      </c>
    </row>
    <row r="173" customFormat="false" ht="12.75" hidden="false" customHeight="false" outlineLevel="0" collapsed="false">
      <c r="B173" s="85" t="str">
        <f aca="false">FilterOPk!A$18</f>
        <v>LT-NE</v>
      </c>
      <c r="C173" s="13" t="n">
        <f aca="false">C172+1</f>
        <v>172</v>
      </c>
      <c r="D173" s="50" t="n">
        <f aca="false">FilterOPk!B$18</f>
        <v>6187311.37539291</v>
      </c>
      <c r="E173" s="50" t="n">
        <f aca="false">FilterOPk!C$18</f>
        <v>38662.79</v>
      </c>
      <c r="F173" s="50" t="n">
        <f aca="false">FilterOPk!D$18</f>
        <v>89522.8</v>
      </c>
      <c r="G173" s="50" t="n">
        <f aca="false">FilterOPk!E$18</f>
        <v>158536.19</v>
      </c>
      <c r="H173" s="50" t="n">
        <f aca="false">FilterOPk!F$18</f>
        <v>261849.24</v>
      </c>
      <c r="I173" s="50" t="n">
        <f aca="false">FilterOPk!G$18</f>
        <v>291708.83</v>
      </c>
      <c r="J173" s="50" t="n">
        <f aca="false">FilterOPk!H$18</f>
        <v>228360.42</v>
      </c>
      <c r="K173" s="50" t="n">
        <f aca="false">FilterOPk!I$18</f>
        <v>445432.42</v>
      </c>
      <c r="L173" s="50" t="n">
        <f aca="false">FilterOPk!J$18</f>
        <v>266345.8</v>
      </c>
      <c r="M173" s="50" t="n">
        <f aca="false">FilterOPk!K$18</f>
        <v>801315.09</v>
      </c>
      <c r="N173" s="50" t="n">
        <f aca="false">FilterOPk!L$18</f>
        <v>2581733.58</v>
      </c>
      <c r="O173" s="50" t="n">
        <f aca="false">FilterOPk!M$18</f>
        <v>-636932.37</v>
      </c>
      <c r="P173" s="50" t="n">
        <f aca="false">FilterOPk!N$18</f>
        <v>-2303942.42</v>
      </c>
      <c r="Q173" s="51" t="n">
        <f aca="false">FilterOPk!O$18</f>
        <v>-359141.210000001</v>
      </c>
    </row>
    <row r="174" customFormat="false" ht="12.75" hidden="false" customHeight="false" outlineLevel="0" collapsed="false">
      <c r="B174" s="85" t="str">
        <f aca="false">FilterOPk!A$19</f>
        <v>LT-PJM</v>
      </c>
      <c r="C174" s="13" t="n">
        <f aca="false">C173+1</f>
        <v>173</v>
      </c>
      <c r="D174" s="50" t="n">
        <f aca="false">FilterOPk!B$19</f>
        <v>1818236.42109565</v>
      </c>
      <c r="E174" s="50" t="n">
        <f aca="false">FilterOPk!C$19</f>
        <v>0</v>
      </c>
      <c r="F174" s="50" t="n">
        <f aca="false">FilterOPk!D$19</f>
        <v>19402.28</v>
      </c>
      <c r="G174" s="50" t="n">
        <f aca="false">FilterOPk!E$19</f>
        <v>57930.92</v>
      </c>
      <c r="H174" s="50" t="n">
        <f aca="false">FilterOPk!F$19</f>
        <v>59436.7</v>
      </c>
      <c r="I174" s="50" t="n">
        <f aca="false">FilterOPk!G$19</f>
        <v>19136.52</v>
      </c>
      <c r="J174" s="50" t="n">
        <f aca="false">FilterOPk!H$19</f>
        <v>18664.41</v>
      </c>
      <c r="K174" s="50" t="n">
        <f aca="false">FilterOPk!I$19</f>
        <v>33608.82</v>
      </c>
      <c r="L174" s="50" t="n">
        <f aca="false">FilterOPk!J$19</f>
        <v>20867.53</v>
      </c>
      <c r="M174" s="50" t="n">
        <f aca="false">FilterOPk!K$19</f>
        <v>56340.86</v>
      </c>
      <c r="N174" s="50" t="n">
        <f aca="false">FilterOPk!L$19</f>
        <v>285388.04</v>
      </c>
      <c r="O174" s="50" t="n">
        <f aca="false">FilterOPk!M$19</f>
        <v>-1975.43</v>
      </c>
      <c r="P174" s="50" t="n">
        <f aca="false">FilterOPk!N$19</f>
        <v>-179963.06</v>
      </c>
      <c r="Q174" s="51" t="n">
        <f aca="false">FilterOPk!O$19</f>
        <v>103449.55</v>
      </c>
    </row>
    <row r="175" customFormat="false" ht="12.75" hidden="false" customHeight="false" outlineLevel="0" collapsed="false">
      <c r="B175" s="85" t="str">
        <f aca="false">FilterOPk!A$20</f>
        <v>LT- NY</v>
      </c>
      <c r="C175" s="13" t="n">
        <f aca="false">C174+1</f>
        <v>174</v>
      </c>
      <c r="D175" s="50" t="n">
        <f aca="false">FilterOPk!B$20</f>
        <v>0</v>
      </c>
      <c r="E175" s="50" t="n">
        <f aca="false">FilterOPk!C$20</f>
        <v>-9128.22</v>
      </c>
      <c r="F175" s="50" t="n">
        <f aca="false">FilterOPk!D$20</f>
        <v>-69725.26</v>
      </c>
      <c r="G175" s="50" t="n">
        <f aca="false">FilterOPk!E$20</f>
        <v>0</v>
      </c>
      <c r="H175" s="50" t="n">
        <f aca="false">FilterOPk!F$20</f>
        <v>0</v>
      </c>
      <c r="I175" s="50" t="n">
        <f aca="false">FilterOPk!G$20</f>
        <v>0</v>
      </c>
      <c r="J175" s="50" t="n">
        <f aca="false">FilterOPk!H$20</f>
        <v>0</v>
      </c>
      <c r="K175" s="50" t="n">
        <f aca="false">FilterOPk!I$20</f>
        <v>0</v>
      </c>
      <c r="L175" s="50" t="n">
        <f aca="false">FilterOPk!J$20</f>
        <v>0</v>
      </c>
      <c r="M175" s="50" t="n">
        <f aca="false">FilterOPk!K$20</f>
        <v>0</v>
      </c>
      <c r="N175" s="50" t="n">
        <f aca="false">FilterOPk!L$20</f>
        <v>-78853.48</v>
      </c>
      <c r="O175" s="50" t="n">
        <f aca="false">FilterOPk!M$20</f>
        <v>0</v>
      </c>
      <c r="P175" s="50" t="n">
        <f aca="false">FilterOPk!N$20</f>
        <v>12056.92</v>
      </c>
      <c r="Q175" s="51" t="n">
        <f aca="false">FilterOPk!O$20</f>
        <v>-66796.56</v>
      </c>
    </row>
    <row r="176" customFormat="false" ht="12.75" hidden="false" customHeight="false" outlineLevel="0" collapsed="false">
      <c r="B176" s="85" t="str">
        <f aca="false">FilterOPk!A$21</f>
        <v>ST- PJM</v>
      </c>
      <c r="C176" s="13" t="n">
        <f aca="false">C175+1</f>
        <v>175</v>
      </c>
      <c r="D176" s="50" t="n">
        <f aca="false">FilterOPk!B$21</f>
        <v>1243093.71447674</v>
      </c>
      <c r="E176" s="50" t="n">
        <f aca="false">FilterOPk!C$21</f>
        <v>13503.06</v>
      </c>
      <c r="F176" s="50" t="n">
        <f aca="false">FilterOPk!D$21</f>
        <v>0</v>
      </c>
      <c r="G176" s="50" t="n">
        <f aca="false">FilterOPk!E$21</f>
        <v>0</v>
      </c>
      <c r="H176" s="50" t="n">
        <f aca="false">FilterOPk!F$21</f>
        <v>0</v>
      </c>
      <c r="I176" s="50" t="n">
        <f aca="false">FilterOPk!G$21</f>
        <v>0</v>
      </c>
      <c r="J176" s="50" t="n">
        <f aca="false">FilterOPk!H$21</f>
        <v>0</v>
      </c>
      <c r="K176" s="50" t="n">
        <f aca="false">FilterOPk!I$21</f>
        <v>0</v>
      </c>
      <c r="L176" s="50" t="n">
        <f aca="false">FilterOPk!J$21</f>
        <v>0</v>
      </c>
      <c r="M176" s="50" t="n">
        <f aca="false">FilterOPk!K$21</f>
        <v>0</v>
      </c>
      <c r="N176" s="50" t="n">
        <f aca="false">FilterOPk!L$21</f>
        <v>13503.06</v>
      </c>
      <c r="O176" s="50" t="n">
        <f aca="false">FilterOPk!M$21</f>
        <v>0</v>
      </c>
      <c r="P176" s="50" t="n">
        <f aca="false">FilterOPk!N$21</f>
        <v>0</v>
      </c>
      <c r="Q176" s="51" t="n">
        <f aca="false">FilterOPk!O$21</f>
        <v>13503.06</v>
      </c>
    </row>
    <row r="177" customFormat="false" ht="12.75" hidden="false" customHeight="false" outlineLevel="0" collapsed="false">
      <c r="B177" s="85" t="str">
        <f aca="false">FilterOPk!A$22</f>
        <v>ST- NENG</v>
      </c>
      <c r="C177" s="13" t="n">
        <f aca="false">C176+1</f>
        <v>176</v>
      </c>
      <c r="D177" s="50" t="n">
        <f aca="false">FilterOPk!B$22</f>
        <v>539719.375927685</v>
      </c>
      <c r="E177" s="50" t="n">
        <f aca="false">FilterOPk!C$22</f>
        <v>17499.36</v>
      </c>
      <c r="F177" s="50" t="n">
        <f aca="false">FilterOPk!D$22</f>
        <v>34844.91</v>
      </c>
      <c r="G177" s="50" t="n">
        <f aca="false">FilterOPk!E$22</f>
        <v>0</v>
      </c>
      <c r="H177" s="50" t="n">
        <f aca="false">FilterOPk!F$22</f>
        <v>0</v>
      </c>
      <c r="I177" s="50" t="n">
        <f aca="false">FilterOPk!G$22</f>
        <v>0</v>
      </c>
      <c r="J177" s="50" t="n">
        <f aca="false">FilterOPk!H$22</f>
        <v>0</v>
      </c>
      <c r="K177" s="50" t="n">
        <f aca="false">FilterOPk!I$22</f>
        <v>0</v>
      </c>
      <c r="L177" s="50" t="n">
        <f aca="false">FilterOPk!J$22</f>
        <v>0</v>
      </c>
      <c r="M177" s="50" t="n">
        <f aca="false">FilterOPk!K$22</f>
        <v>0</v>
      </c>
      <c r="N177" s="50" t="n">
        <f aca="false">FilterOPk!L$22</f>
        <v>52344.27</v>
      </c>
      <c r="O177" s="50" t="n">
        <f aca="false">FilterOPk!M$22</f>
        <v>0</v>
      </c>
      <c r="P177" s="50" t="n">
        <f aca="false">FilterOPk!N$22</f>
        <v>0</v>
      </c>
      <c r="Q177" s="51" t="n">
        <f aca="false">FilterOPk!O$22</f>
        <v>52344.27</v>
      </c>
    </row>
    <row r="178" customFormat="false" ht="12.75" hidden="false" customHeight="false" outlineLevel="0" collapsed="false">
      <c r="B178" s="85" t="str">
        <f aca="false">FilterOPk!A$23</f>
        <v>ST- NY</v>
      </c>
      <c r="C178" s="13" t="n">
        <f aca="false">C177+1</f>
        <v>177</v>
      </c>
      <c r="D178" s="50" t="n">
        <f aca="false">FilterOPk!B$23</f>
        <v>251437.188425373</v>
      </c>
      <c r="E178" s="50" t="n">
        <f aca="false">FilterOPk!C$23</f>
        <v>22663</v>
      </c>
      <c r="F178" s="50" t="n">
        <f aca="false">FilterOPk!D$23</f>
        <v>52267.36</v>
      </c>
      <c r="G178" s="50" t="n">
        <f aca="false">FilterOPk!E$23</f>
        <v>0</v>
      </c>
      <c r="H178" s="50" t="n">
        <f aca="false">FilterOPk!F$23</f>
        <v>0</v>
      </c>
      <c r="I178" s="50" t="n">
        <f aca="false">FilterOPk!G$23</f>
        <v>0</v>
      </c>
      <c r="J178" s="50" t="n">
        <f aca="false">FilterOPk!H$23</f>
        <v>0</v>
      </c>
      <c r="K178" s="50" t="n">
        <f aca="false">FilterOPk!I$23</f>
        <v>0</v>
      </c>
      <c r="L178" s="50" t="n">
        <f aca="false">FilterOPk!J$23</f>
        <v>0</v>
      </c>
      <c r="M178" s="50" t="n">
        <f aca="false">FilterOPk!K$23</f>
        <v>0</v>
      </c>
      <c r="N178" s="50" t="n">
        <f aca="false">FilterOPk!L$23</f>
        <v>74930.36</v>
      </c>
      <c r="O178" s="50" t="n">
        <f aca="false">FilterOPk!M$23</f>
        <v>0</v>
      </c>
      <c r="P178" s="50" t="n">
        <f aca="false">FilterOPk!N$23</f>
        <v>0</v>
      </c>
      <c r="Q178" s="51" t="n">
        <f aca="false">FilterOPk!O$23</f>
        <v>74930.36</v>
      </c>
    </row>
    <row r="179" customFormat="false" ht="12.75" hidden="false" customHeight="false" outlineLevel="0" collapsed="false">
      <c r="B179" s="85" t="str">
        <f aca="false">FilterOPk!A$24</f>
        <v>NE- PHYS</v>
      </c>
      <c r="C179" s="13" t="n">
        <f aca="false">C178+1</f>
        <v>178</v>
      </c>
      <c r="D179" s="50" t="n">
        <f aca="false">FilterOPk!B$24</f>
        <v>0</v>
      </c>
      <c r="E179" s="50" t="n">
        <f aca="false">FilterOPk!C$24</f>
        <v>0</v>
      </c>
      <c r="F179" s="50" t="n">
        <f aca="false">FilterOPk!D$24</f>
        <v>0</v>
      </c>
      <c r="G179" s="50" t="n">
        <f aca="false">FilterOPk!E$24</f>
        <v>0</v>
      </c>
      <c r="H179" s="50" t="n">
        <f aca="false">FilterOPk!F$24</f>
        <v>0</v>
      </c>
      <c r="I179" s="50" t="n">
        <f aca="false">FilterOPk!G$24</f>
        <v>0</v>
      </c>
      <c r="J179" s="50" t="n">
        <f aca="false">FilterOPk!H$24</f>
        <v>0</v>
      </c>
      <c r="K179" s="50" t="n">
        <f aca="false">FilterOPk!I$24</f>
        <v>0</v>
      </c>
      <c r="L179" s="50" t="n">
        <f aca="false">FilterOPk!J$24</f>
        <v>0</v>
      </c>
      <c r="M179" s="50" t="n">
        <f aca="false">FilterOPk!K$24</f>
        <v>0</v>
      </c>
      <c r="N179" s="50" t="n">
        <f aca="false">FilterOPk!L$24</f>
        <v>0</v>
      </c>
      <c r="O179" s="50" t="n">
        <f aca="false">FilterOPk!M$24</f>
        <v>0</v>
      </c>
      <c r="P179" s="50" t="n">
        <f aca="false">FilterOPk!N$24</f>
        <v>0</v>
      </c>
      <c r="Q179" s="51" t="n">
        <f aca="false">FilterOPk!O$24</f>
        <v>0</v>
      </c>
    </row>
    <row r="180" customFormat="false" ht="12.75" hidden="false" customHeight="false" outlineLevel="0" collapsed="false">
      <c r="B180" s="85" t="str">
        <f aca="false">FilterOPk!A$25</f>
        <v>LT-Southeast</v>
      </c>
      <c r="C180" s="13" t="n">
        <f aca="false">C179+1</f>
        <v>179</v>
      </c>
      <c r="D180" s="50" t="n">
        <f aca="false">FilterOPk!B$25</f>
        <v>11411200.8859117</v>
      </c>
      <c r="E180" s="50" t="n">
        <f aca="false">FilterOPk!C$25</f>
        <v>15825.82</v>
      </c>
      <c r="F180" s="50" t="n">
        <f aca="false">FilterOPk!D$25</f>
        <v>13250</v>
      </c>
      <c r="G180" s="50" t="n">
        <f aca="false">FilterOPk!E$25</f>
        <v>24924.1</v>
      </c>
      <c r="H180" s="50" t="n">
        <f aca="false">FilterOPk!F$25</f>
        <v>24690.47</v>
      </c>
      <c r="I180" s="50" t="n">
        <f aca="false">FilterOPk!G$25</f>
        <v>26774</v>
      </c>
      <c r="J180" s="50" t="n">
        <f aca="false">FilterOPk!H$25</f>
        <v>26715</v>
      </c>
      <c r="K180" s="50" t="n">
        <f aca="false">FilterOPk!I$25</f>
        <v>57358.83</v>
      </c>
      <c r="L180" s="50" t="n">
        <f aca="false">FilterOPk!J$25</f>
        <v>26146</v>
      </c>
      <c r="M180" s="50" t="n">
        <f aca="false">FilterOPk!K$25</f>
        <v>75355.31</v>
      </c>
      <c r="N180" s="50" t="n">
        <f aca="false">FilterOPk!L$25</f>
        <v>291039.53</v>
      </c>
      <c r="O180" s="50" t="n">
        <f aca="false">FilterOPk!M$25</f>
        <v>-122359</v>
      </c>
      <c r="P180" s="50" t="n">
        <f aca="false">FilterOPk!N$25</f>
        <v>514428.17</v>
      </c>
      <c r="Q180" s="51" t="n">
        <f aca="false">FilterOPk!O$25</f>
        <v>683108.7</v>
      </c>
    </row>
    <row r="181" customFormat="false" ht="12.75" hidden="false" customHeight="false" outlineLevel="0" collapsed="false">
      <c r="B181" s="85" t="str">
        <f aca="false">FilterOPk!A$26</f>
        <v>ST-SPP</v>
      </c>
      <c r="C181" s="13" t="n">
        <f aca="false">C180+1</f>
        <v>180</v>
      </c>
      <c r="D181" s="50" t="n">
        <f aca="false">FilterOPk!B$26</f>
        <v>52202.8773549933</v>
      </c>
      <c r="E181" s="50" t="n">
        <f aca="false">FilterOPk!C$26</f>
        <v>0</v>
      </c>
      <c r="F181" s="50" t="n">
        <f aca="false">FilterOPk!D$26</f>
        <v>0</v>
      </c>
      <c r="G181" s="50" t="n">
        <f aca="false">FilterOPk!E$26</f>
        <v>0</v>
      </c>
      <c r="H181" s="50" t="n">
        <f aca="false">FilterOPk!F$26</f>
        <v>0</v>
      </c>
      <c r="I181" s="50" t="n">
        <f aca="false">FilterOPk!G$26</f>
        <v>0</v>
      </c>
      <c r="J181" s="50" t="n">
        <f aca="false">FilterOPk!H$26</f>
        <v>0</v>
      </c>
      <c r="K181" s="50" t="n">
        <f aca="false">FilterOPk!I$26</f>
        <v>0</v>
      </c>
      <c r="L181" s="50" t="n">
        <f aca="false">FilterOPk!J$26</f>
        <v>0</v>
      </c>
      <c r="M181" s="50" t="n">
        <f aca="false">FilterOPk!K$26</f>
        <v>0</v>
      </c>
      <c r="N181" s="50" t="n">
        <f aca="false">FilterOPk!L$26</f>
        <v>0</v>
      </c>
      <c r="O181" s="50" t="n">
        <f aca="false">FilterOPk!M$26</f>
        <v>0</v>
      </c>
      <c r="P181" s="50" t="n">
        <f aca="false">FilterOPk!N$26</f>
        <v>0</v>
      </c>
      <c r="Q181" s="51" t="n">
        <f aca="false">FilterOPk!O$26</f>
        <v>0</v>
      </c>
    </row>
    <row r="182" customFormat="false" ht="12.75" hidden="false" customHeight="false" outlineLevel="0" collapsed="false">
      <c r="B182" s="85" t="str">
        <f aca="false">FilterOPk!A$27</f>
        <v>ST-SERC</v>
      </c>
      <c r="C182" s="13" t="n">
        <f aca="false">C181+1</f>
        <v>181</v>
      </c>
      <c r="D182" s="50" t="n">
        <f aca="false">FilterOPk!B$27</f>
        <v>686881.973218232</v>
      </c>
      <c r="E182" s="50" t="n">
        <f aca="false">FilterOPk!C$27</f>
        <v>0</v>
      </c>
      <c r="F182" s="50" t="n">
        <f aca="false">FilterOPk!D$27</f>
        <v>0</v>
      </c>
      <c r="G182" s="50" t="n">
        <f aca="false">FilterOPk!E$27</f>
        <v>0</v>
      </c>
      <c r="H182" s="50" t="n">
        <f aca="false">FilterOPk!F$27</f>
        <v>0</v>
      </c>
      <c r="I182" s="50" t="n">
        <f aca="false">FilterOPk!G$27</f>
        <v>0</v>
      </c>
      <c r="J182" s="50" t="n">
        <f aca="false">FilterOPk!H$27</f>
        <v>0</v>
      </c>
      <c r="K182" s="50" t="n">
        <f aca="false">FilterOPk!I$27</f>
        <v>0</v>
      </c>
      <c r="L182" s="50" t="n">
        <f aca="false">FilterOPk!J$27</f>
        <v>0</v>
      </c>
      <c r="M182" s="50" t="n">
        <f aca="false">FilterOPk!K$27</f>
        <v>0</v>
      </c>
      <c r="N182" s="50" t="n">
        <f aca="false">FilterOPk!L$27</f>
        <v>0</v>
      </c>
      <c r="O182" s="50" t="n">
        <f aca="false">FilterOPk!M$27</f>
        <v>0</v>
      </c>
      <c r="P182" s="50" t="n">
        <f aca="false">FilterOPk!N$27</f>
        <v>0</v>
      </c>
      <c r="Q182" s="51" t="n">
        <f aca="false">FilterOPk!O$27</f>
        <v>0</v>
      </c>
    </row>
    <row r="183" customFormat="false" ht="12.75" hidden="false" customHeight="false" outlineLevel="0" collapsed="false">
      <c r="B183" s="85" t="str">
        <f aca="false">FilterOPk!A$28</f>
        <v>LT- Texas</v>
      </c>
      <c r="C183" s="13" t="n">
        <f aca="false">C182+1</f>
        <v>182</v>
      </c>
      <c r="D183" s="50" t="n">
        <f aca="false">FilterOPk!B$28</f>
        <v>3826684.70313045</v>
      </c>
      <c r="E183" s="50" t="n">
        <f aca="false">FilterOPk!C$28</f>
        <v>0</v>
      </c>
      <c r="F183" s="50" t="n">
        <f aca="false">FilterOPk!D$28</f>
        <v>13003.28</v>
      </c>
      <c r="G183" s="50" t="n">
        <f aca="false">FilterOPk!E$28</f>
        <v>7651.26</v>
      </c>
      <c r="H183" s="50" t="n">
        <f aca="false">FilterOPk!F$28</f>
        <v>7986.82</v>
      </c>
      <c r="I183" s="50" t="n">
        <f aca="false">FilterOPk!G$28</f>
        <v>17032.43</v>
      </c>
      <c r="J183" s="50" t="n">
        <f aca="false">FilterOPk!H$28</f>
        <v>19665.43</v>
      </c>
      <c r="K183" s="50" t="n">
        <f aca="false">FilterOPk!I$28</f>
        <v>46628.44</v>
      </c>
      <c r="L183" s="50" t="n">
        <f aca="false">FilterOPk!J$28</f>
        <v>12076.91</v>
      </c>
      <c r="M183" s="50" t="n">
        <f aca="false">FilterOPk!K$28</f>
        <v>18411.54</v>
      </c>
      <c r="N183" s="50" t="n">
        <f aca="false">FilterOPk!L$28</f>
        <v>142456.11</v>
      </c>
      <c r="O183" s="50" t="n">
        <f aca="false">FilterOPk!M$28</f>
        <v>653578.76</v>
      </c>
      <c r="P183" s="50" t="n">
        <f aca="false">FilterOPk!N$28</f>
        <v>2238345.92</v>
      </c>
      <c r="Q183" s="51" t="n">
        <f aca="false">FilterOPk!O$28</f>
        <v>3034380.79</v>
      </c>
    </row>
    <row r="184" customFormat="false" ht="12.75" hidden="false" customHeight="false" outlineLevel="0" collapsed="false">
      <c r="B184" s="85" t="str">
        <f aca="false">FilterOPk!A$29</f>
        <v>St- Texas</v>
      </c>
      <c r="C184" s="13" t="n">
        <f aca="false">C183+1</f>
        <v>183</v>
      </c>
      <c r="D184" s="50" t="n">
        <f aca="false">FilterOPk!B$29</f>
        <v>445563.239343252</v>
      </c>
      <c r="E184" s="50" t="n">
        <f aca="false">FilterOPk!C$29</f>
        <v>5676.33</v>
      </c>
      <c r="F184" s="50" t="n">
        <f aca="false">FilterOPk!D$29</f>
        <v>0</v>
      </c>
      <c r="G184" s="50" t="n">
        <f aca="false">FilterOPk!E$29</f>
        <v>0</v>
      </c>
      <c r="H184" s="50" t="n">
        <f aca="false">FilterOPk!F$29</f>
        <v>0</v>
      </c>
      <c r="I184" s="50" t="n">
        <f aca="false">FilterOPk!G$29</f>
        <v>0</v>
      </c>
      <c r="J184" s="50" t="n">
        <f aca="false">FilterOPk!H$29</f>
        <v>0</v>
      </c>
      <c r="K184" s="50" t="n">
        <f aca="false">FilterOPk!I$29</f>
        <v>0</v>
      </c>
      <c r="L184" s="50" t="n">
        <f aca="false">FilterOPk!J$29</f>
        <v>0</v>
      </c>
      <c r="M184" s="50" t="n">
        <f aca="false">FilterOPk!K$29</f>
        <v>0</v>
      </c>
      <c r="N184" s="50" t="n">
        <f aca="false">FilterOPk!L$29</f>
        <v>5676.33</v>
      </c>
      <c r="O184" s="50" t="n">
        <f aca="false">FilterOPk!M$29</f>
        <v>0</v>
      </c>
      <c r="P184" s="50" t="n">
        <f aca="false">FilterOPk!N$29</f>
        <v>0</v>
      </c>
      <c r="Q184" s="51" t="n">
        <f aca="false">FilterOPk!O$29</f>
        <v>5676.33</v>
      </c>
    </row>
    <row r="185" customFormat="false" ht="12.75" hidden="false" customHeight="false" outlineLevel="0" collapsed="false">
      <c r="B185" s="85"/>
      <c r="C185" s="13" t="n">
        <f aca="false">C184+1</f>
        <v>184</v>
      </c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1"/>
    </row>
    <row r="186" customFormat="false" ht="12.75" hidden="false" customHeight="false" outlineLevel="0" collapsed="false">
      <c r="B186" s="85" t="str">
        <f aca="false">FilterOPk!A$32</f>
        <v>Gas positions</v>
      </c>
      <c r="C186" s="13" t="n">
        <f aca="false">C185+1</f>
        <v>185</v>
      </c>
      <c r="D186" s="50" t="s">
        <v>4</v>
      </c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1"/>
    </row>
    <row r="187" customFormat="false" ht="12.75" hidden="false" customHeight="false" outlineLevel="0" collapsed="false">
      <c r="B187" s="85" t="str">
        <f aca="false">FilterOPk!A$33</f>
        <v>Kevin Presto</v>
      </c>
      <c r="C187" s="13" t="n">
        <f aca="false">C186+1</f>
        <v>186</v>
      </c>
      <c r="D187" s="50" t="n">
        <f aca="false">FilterOPk!B$33</f>
        <v>0</v>
      </c>
      <c r="E187" s="50" t="n">
        <f aca="false">FilterOPk!C$33</f>
        <v>0</v>
      </c>
      <c r="F187" s="50" t="n">
        <f aca="false">FilterOPk!D$33</f>
        <v>0</v>
      </c>
      <c r="G187" s="50" t="n">
        <f aca="false">FilterOPk!E$33</f>
        <v>0</v>
      </c>
      <c r="H187" s="50" t="n">
        <f aca="false">FilterOPk!F$33</f>
        <v>0</v>
      </c>
      <c r="I187" s="50" t="n">
        <f aca="false">FilterOPk!G$33</f>
        <v>0</v>
      </c>
      <c r="J187" s="50" t="n">
        <f aca="false">FilterOPk!H$33</f>
        <v>0</v>
      </c>
      <c r="K187" s="50" t="n">
        <f aca="false">FilterOPk!I$33</f>
        <v>0</v>
      </c>
      <c r="L187" s="50" t="n">
        <f aca="false">FilterOPk!J$33</f>
        <v>0</v>
      </c>
      <c r="M187" s="50" t="n">
        <f aca="false">FilterOPk!K$33</f>
        <v>0</v>
      </c>
      <c r="N187" s="50" t="n">
        <f aca="false">FilterOPk!L$33</f>
        <v>0</v>
      </c>
      <c r="O187" s="50" t="n">
        <f aca="false">FilterOPk!M$33</f>
        <v>0</v>
      </c>
      <c r="P187" s="50" t="n">
        <f aca="false">FilterOPk!N$33</f>
        <v>0</v>
      </c>
      <c r="Q187" s="51" t="n">
        <f aca="false">FilterOPk!O$33</f>
        <v>0</v>
      </c>
    </row>
    <row r="188" customFormat="false" ht="12.75" hidden="false" customHeight="false" outlineLevel="0" collapsed="false">
      <c r="B188" s="85" t="str">
        <f aca="false">FilterOPk!A$34</f>
        <v>Fletcher Sturm</v>
      </c>
      <c r="C188" s="13" t="n">
        <f aca="false">C187+1</f>
        <v>187</v>
      </c>
      <c r="D188" s="50" t="n">
        <f aca="false">FilterOPk!B$34</f>
        <v>0</v>
      </c>
      <c r="E188" s="50" t="n">
        <f aca="false">FilterOPk!C$34</f>
        <v>0</v>
      </c>
      <c r="F188" s="50" t="n">
        <f aca="false">FilterOPk!D$34</f>
        <v>0</v>
      </c>
      <c r="G188" s="50" t="n">
        <f aca="false">FilterOPk!E$34</f>
        <v>0</v>
      </c>
      <c r="H188" s="50" t="n">
        <f aca="false">FilterOPk!F$34</f>
        <v>0</v>
      </c>
      <c r="I188" s="50" t="n">
        <f aca="false">FilterOPk!G$34</f>
        <v>0</v>
      </c>
      <c r="J188" s="50" t="n">
        <f aca="false">FilterOPk!H$34</f>
        <v>0</v>
      </c>
      <c r="K188" s="50" t="n">
        <f aca="false">FilterOPk!I$34</f>
        <v>0</v>
      </c>
      <c r="L188" s="50" t="n">
        <f aca="false">FilterOPk!J$34</f>
        <v>0</v>
      </c>
      <c r="M188" s="50" t="n">
        <f aca="false">FilterOPk!K$34</f>
        <v>0</v>
      </c>
      <c r="N188" s="50" t="n">
        <f aca="false">FilterOPk!L$34</f>
        <v>0</v>
      </c>
      <c r="O188" s="50" t="n">
        <f aca="false">FilterOPk!M$34</f>
        <v>0</v>
      </c>
      <c r="P188" s="50" t="n">
        <f aca="false">FilterOPk!N$34</f>
        <v>0</v>
      </c>
      <c r="Q188" s="51" t="n">
        <f aca="false">FilterOPk!O$34</f>
        <v>0</v>
      </c>
    </row>
    <row r="189" customFormat="false" ht="12.75" hidden="false" customHeight="false" outlineLevel="0" collapsed="false">
      <c r="B189" s="85" t="str">
        <f aca="false">FilterOPk!A$35</f>
        <v>Doug Gilbert-Smith</v>
      </c>
      <c r="C189" s="13" t="n">
        <f aca="false">C188+1</f>
        <v>188</v>
      </c>
      <c r="D189" s="50" t="n">
        <f aca="false">FilterOPk!B$35</f>
        <v>0</v>
      </c>
      <c r="E189" s="50" t="n">
        <f aca="false">FilterOPk!C$35</f>
        <v>0</v>
      </c>
      <c r="F189" s="50" t="n">
        <f aca="false">FilterOPk!D$35</f>
        <v>0</v>
      </c>
      <c r="G189" s="50" t="n">
        <f aca="false">FilterOPk!E$35</f>
        <v>0</v>
      </c>
      <c r="H189" s="50" t="n">
        <f aca="false">FilterOPk!F$35</f>
        <v>0</v>
      </c>
      <c r="I189" s="50" t="n">
        <f aca="false">FilterOPk!G$35</f>
        <v>0</v>
      </c>
      <c r="J189" s="50" t="n">
        <f aca="false">FilterOPk!H$35</f>
        <v>0</v>
      </c>
      <c r="K189" s="50" t="n">
        <f aca="false">FilterOPk!I$35</f>
        <v>0</v>
      </c>
      <c r="L189" s="50" t="n">
        <f aca="false">FilterOPk!J$35</f>
        <v>0</v>
      </c>
      <c r="M189" s="50" t="n">
        <f aca="false">FilterOPk!K$35</f>
        <v>0</v>
      </c>
      <c r="N189" s="50" t="n">
        <f aca="false">FilterOPk!L$35</f>
        <v>0</v>
      </c>
      <c r="O189" s="50" t="n">
        <f aca="false">FilterOPk!M$35</f>
        <v>0</v>
      </c>
      <c r="P189" s="50" t="n">
        <f aca="false">FilterOPk!N$35</f>
        <v>0</v>
      </c>
      <c r="Q189" s="51" t="n">
        <f aca="false">FilterOPk!O$35</f>
        <v>0</v>
      </c>
    </row>
    <row r="190" customFormat="false" ht="12.75" hidden="false" customHeight="false" outlineLevel="0" collapsed="false">
      <c r="B190" s="85" t="str">
        <f aca="false">FilterOPk!A$36</f>
        <v>Rogers Herndon</v>
      </c>
      <c r="C190" s="13" t="n">
        <f aca="false">C189+1</f>
        <v>189</v>
      </c>
      <c r="D190" s="50" t="n">
        <f aca="false">FilterOPk!B$36</f>
        <v>0</v>
      </c>
      <c r="E190" s="50" t="n">
        <f aca="false">FilterOPk!C$36</f>
        <v>0</v>
      </c>
      <c r="F190" s="50" t="n">
        <f aca="false">FilterOPk!D$36</f>
        <v>0</v>
      </c>
      <c r="G190" s="50" t="n">
        <f aca="false">FilterOPk!E$36</f>
        <v>0</v>
      </c>
      <c r="H190" s="50" t="n">
        <f aca="false">FilterOPk!F$36</f>
        <v>0</v>
      </c>
      <c r="I190" s="50" t="n">
        <f aca="false">FilterOPk!G$36</f>
        <v>0</v>
      </c>
      <c r="J190" s="50" t="n">
        <f aca="false">FilterOPk!H$36</f>
        <v>0</v>
      </c>
      <c r="K190" s="50" t="n">
        <f aca="false">FilterOPk!I$36</f>
        <v>0</v>
      </c>
      <c r="L190" s="50" t="n">
        <f aca="false">FilterOPk!J$36</f>
        <v>0</v>
      </c>
      <c r="M190" s="50" t="n">
        <f aca="false">FilterOPk!K$36</f>
        <v>0</v>
      </c>
      <c r="N190" s="50" t="n">
        <f aca="false">FilterOPk!L$36</f>
        <v>0</v>
      </c>
      <c r="O190" s="50" t="n">
        <f aca="false">FilterOPk!M$36</f>
        <v>0</v>
      </c>
      <c r="P190" s="50" t="n">
        <f aca="false">FilterOPk!N$36</f>
        <v>0</v>
      </c>
      <c r="Q190" s="51" t="n">
        <f aca="false">FilterOPk!O$36</f>
        <v>0</v>
      </c>
    </row>
    <row r="191" customFormat="false" ht="12.75" hidden="false" customHeight="false" outlineLevel="0" collapsed="false">
      <c r="B191" s="85" t="str">
        <f aca="false">FilterOPk!A$37</f>
        <v>Dana Davis</v>
      </c>
      <c r="C191" s="13" t="n">
        <f aca="false">C190+1</f>
        <v>190</v>
      </c>
      <c r="D191" s="50" t="n">
        <f aca="false">FilterOPk!B$37</f>
        <v>0</v>
      </c>
      <c r="E191" s="50" t="n">
        <f aca="false">FilterOPk!C$37</f>
        <v>0</v>
      </c>
      <c r="F191" s="50" t="n">
        <f aca="false">FilterOPk!D$37</f>
        <v>0</v>
      </c>
      <c r="G191" s="50" t="n">
        <f aca="false">FilterOPk!E$37</f>
        <v>0</v>
      </c>
      <c r="H191" s="50" t="n">
        <f aca="false">FilterOPk!F$37</f>
        <v>0</v>
      </c>
      <c r="I191" s="50" t="n">
        <f aca="false">FilterOPk!G$37</f>
        <v>0</v>
      </c>
      <c r="J191" s="50" t="n">
        <f aca="false">FilterOPk!H$37</f>
        <v>0</v>
      </c>
      <c r="K191" s="50" t="n">
        <f aca="false">FilterOPk!I$37</f>
        <v>0</v>
      </c>
      <c r="L191" s="50" t="n">
        <f aca="false">FilterOPk!J$37</f>
        <v>0</v>
      </c>
      <c r="M191" s="50" t="n">
        <f aca="false">FilterOPk!K$37</f>
        <v>0</v>
      </c>
      <c r="N191" s="50" t="n">
        <f aca="false">FilterOPk!L$37</f>
        <v>0</v>
      </c>
      <c r="O191" s="50" t="n">
        <f aca="false">FilterOPk!M$37</f>
        <v>0</v>
      </c>
      <c r="P191" s="50" t="n">
        <f aca="false">FilterOPk!N$37</f>
        <v>0</v>
      </c>
      <c r="Q191" s="51" t="n">
        <f aca="false">FilterOPk!O$37</f>
        <v>0</v>
      </c>
    </row>
    <row r="192" customFormat="false" ht="12.75" hidden="false" customHeight="false" outlineLevel="0" collapsed="false">
      <c r="B192" s="85" t="str">
        <f aca="false">FilterOPk!A$38</f>
        <v>Tom May</v>
      </c>
      <c r="C192" s="13" t="n">
        <f aca="false">C191+1</f>
        <v>191</v>
      </c>
      <c r="D192" s="50" t="n">
        <f aca="false">FilterOPk!B$38</f>
        <v>0</v>
      </c>
      <c r="E192" s="50" t="n">
        <f aca="false">FilterOPk!C$38</f>
        <v>0</v>
      </c>
      <c r="F192" s="50" t="n">
        <f aca="false">FilterOPk!D$38</f>
        <v>0</v>
      </c>
      <c r="G192" s="50" t="n">
        <f aca="false">FilterOPk!E$38</f>
        <v>0</v>
      </c>
      <c r="H192" s="50" t="n">
        <f aca="false">FilterOPk!F$38</f>
        <v>0</v>
      </c>
      <c r="I192" s="50" t="n">
        <f aca="false">FilterOPk!G$38</f>
        <v>0</v>
      </c>
      <c r="J192" s="50" t="n">
        <f aca="false">FilterOPk!H$38</f>
        <v>0</v>
      </c>
      <c r="K192" s="50" t="n">
        <f aca="false">FilterOPk!I$38</f>
        <v>0</v>
      </c>
      <c r="L192" s="50" t="n">
        <f aca="false">FilterOPk!J$38</f>
        <v>0</v>
      </c>
      <c r="M192" s="50" t="n">
        <f aca="false">FilterOPk!K$38</f>
        <v>0</v>
      </c>
      <c r="N192" s="50" t="n">
        <f aca="false">FilterOPk!L$38</f>
        <v>0</v>
      </c>
      <c r="O192" s="50" t="n">
        <f aca="false">FilterOPk!M$38</f>
        <v>0</v>
      </c>
      <c r="P192" s="50" t="n">
        <f aca="false">FilterOPk!N$38</f>
        <v>0</v>
      </c>
      <c r="Q192" s="51" t="n">
        <f aca="false">FilterOPk!O$38</f>
        <v>0</v>
      </c>
    </row>
    <row r="193" customFormat="false" ht="12.75" hidden="false" customHeight="false" outlineLevel="0" collapsed="false">
      <c r="B193" s="85" t="str">
        <f aca="false">FilterOPk!A$39</f>
        <v>Clint Dean</v>
      </c>
      <c r="C193" s="13" t="n">
        <f aca="false">C192+1</f>
        <v>192</v>
      </c>
      <c r="D193" s="50" t="n">
        <f aca="false">FilterOPk!B$39</f>
        <v>0</v>
      </c>
      <c r="E193" s="50" t="n">
        <f aca="false">FilterOPk!C$39</f>
        <v>0</v>
      </c>
      <c r="F193" s="50" t="n">
        <f aca="false">FilterOPk!D$39</f>
        <v>0</v>
      </c>
      <c r="G193" s="50" t="n">
        <f aca="false">FilterOPk!E$39</f>
        <v>0</v>
      </c>
      <c r="H193" s="50" t="n">
        <f aca="false">FilterOPk!F$39</f>
        <v>0</v>
      </c>
      <c r="I193" s="50" t="n">
        <f aca="false">FilterOPk!G$39</f>
        <v>0</v>
      </c>
      <c r="J193" s="50" t="n">
        <f aca="false">FilterOPk!H$39</f>
        <v>0</v>
      </c>
      <c r="K193" s="50" t="n">
        <f aca="false">FilterOPk!I$39</f>
        <v>0</v>
      </c>
      <c r="L193" s="50" t="n">
        <f aca="false">FilterOPk!J$39</f>
        <v>0</v>
      </c>
      <c r="M193" s="50" t="n">
        <f aca="false">FilterOPk!K$39</f>
        <v>0</v>
      </c>
      <c r="N193" s="50" t="n">
        <f aca="false">FilterOPk!L$39</f>
        <v>0</v>
      </c>
      <c r="O193" s="50" t="n">
        <f aca="false">FilterOPk!M$39</f>
        <v>0</v>
      </c>
      <c r="P193" s="50" t="n">
        <f aca="false">FilterOPk!N$39</f>
        <v>0</v>
      </c>
      <c r="Q193" s="51" t="n">
        <f aca="false">FilterOPk!O$39</f>
        <v>0</v>
      </c>
    </row>
    <row r="194" customFormat="false" ht="12.75" hidden="false" customHeight="false" outlineLevel="0" collapsed="false">
      <c r="B194" s="85" t="str">
        <f aca="false">FilterOPk!A$40</f>
        <v>Rob Benson</v>
      </c>
      <c r="C194" s="13" t="n">
        <f aca="false">C193+1</f>
        <v>193</v>
      </c>
      <c r="D194" s="50" t="n">
        <f aca="false">FilterOPk!B$40</f>
        <v>0</v>
      </c>
      <c r="E194" s="50" t="n">
        <f aca="false">FilterOPk!C$40</f>
        <v>0</v>
      </c>
      <c r="F194" s="50" t="n">
        <f aca="false">FilterOPk!D$40</f>
        <v>0</v>
      </c>
      <c r="G194" s="50" t="n">
        <f aca="false">FilterOPk!E$40</f>
        <v>0</v>
      </c>
      <c r="H194" s="50" t="n">
        <f aca="false">FilterOPk!F$40</f>
        <v>0</v>
      </c>
      <c r="I194" s="50" t="n">
        <f aca="false">FilterOPk!G$40</f>
        <v>0</v>
      </c>
      <c r="J194" s="50" t="n">
        <f aca="false">FilterOPk!H$40</f>
        <v>0</v>
      </c>
      <c r="K194" s="50" t="n">
        <f aca="false">FilterOPk!I$40</f>
        <v>0</v>
      </c>
      <c r="L194" s="50" t="n">
        <f aca="false">FilterOPk!J$40</f>
        <v>0</v>
      </c>
      <c r="M194" s="50" t="n">
        <f aca="false">FilterOPk!K$40</f>
        <v>0</v>
      </c>
      <c r="N194" s="50" t="n">
        <f aca="false">FilterOPk!L$40</f>
        <v>0</v>
      </c>
      <c r="O194" s="50" t="n">
        <f aca="false">FilterOPk!M$40</f>
        <v>0</v>
      </c>
      <c r="P194" s="50" t="n">
        <f aca="false">FilterOPk!N$40</f>
        <v>0</v>
      </c>
      <c r="Q194" s="51" t="n">
        <f aca="false">FilterOPk!O$40</f>
        <v>0</v>
      </c>
    </row>
    <row r="195" customFormat="false" ht="12.75" hidden="false" customHeight="false" outlineLevel="0" collapsed="false">
      <c r="B195" s="85" t="str">
        <f aca="false">FilterOPk!A$41</f>
        <v>Matt Lorenz</v>
      </c>
      <c r="C195" s="13" t="n">
        <f aca="false">C194+1</f>
        <v>194</v>
      </c>
      <c r="D195" s="50" t="n">
        <f aca="false">FilterOPk!B$41</f>
        <v>0</v>
      </c>
      <c r="E195" s="50" t="n">
        <f aca="false">FilterOPk!C$41</f>
        <v>0</v>
      </c>
      <c r="F195" s="50" t="n">
        <f aca="false">FilterOPk!D$41</f>
        <v>0</v>
      </c>
      <c r="G195" s="50" t="n">
        <f aca="false">FilterOPk!E$41</f>
        <v>0</v>
      </c>
      <c r="H195" s="50" t="n">
        <f aca="false">FilterOPk!F$41</f>
        <v>0</v>
      </c>
      <c r="I195" s="50" t="n">
        <f aca="false">FilterOPk!G$41</f>
        <v>0</v>
      </c>
      <c r="J195" s="50" t="n">
        <f aca="false">FilterOPk!H$41</f>
        <v>0</v>
      </c>
      <c r="K195" s="50" t="n">
        <f aca="false">FilterOPk!I$41</f>
        <v>0</v>
      </c>
      <c r="L195" s="50" t="n">
        <f aca="false">FilterOPk!J$41</f>
        <v>0</v>
      </c>
      <c r="M195" s="50" t="n">
        <f aca="false">FilterOPk!K$41</f>
        <v>0</v>
      </c>
      <c r="N195" s="50" t="n">
        <f aca="false">FilterOPk!L$41</f>
        <v>0</v>
      </c>
      <c r="O195" s="50" t="n">
        <f aca="false">FilterOPk!M$41</f>
        <v>0</v>
      </c>
      <c r="P195" s="50" t="n">
        <f aca="false">FilterOPk!N$41</f>
        <v>0</v>
      </c>
      <c r="Q195" s="51" t="n">
        <f aca="false">FilterOPk!O$41</f>
        <v>0</v>
      </c>
    </row>
    <row r="196" customFormat="false" ht="12.75" hidden="false" customHeight="false" outlineLevel="0" collapsed="false">
      <c r="B196" s="85" t="str">
        <f aca="false">FilterOPk!A$42</f>
        <v>John Forney</v>
      </c>
      <c r="C196" s="13" t="n">
        <f aca="false">C195+1</f>
        <v>195</v>
      </c>
      <c r="D196" s="50" t="n">
        <f aca="false">FilterOPk!B$42</f>
        <v>0</v>
      </c>
      <c r="E196" s="50" t="n">
        <f aca="false">FilterOPk!C$42</f>
        <v>0</v>
      </c>
      <c r="F196" s="50" t="n">
        <f aca="false">FilterOPk!D$42</f>
        <v>0</v>
      </c>
      <c r="G196" s="50" t="n">
        <f aca="false">FilterOPk!E$42</f>
        <v>0</v>
      </c>
      <c r="H196" s="50" t="n">
        <f aca="false">FilterOPk!F$42</f>
        <v>0</v>
      </c>
      <c r="I196" s="50" t="n">
        <f aca="false">FilterOPk!G$42</f>
        <v>0</v>
      </c>
      <c r="J196" s="50" t="n">
        <f aca="false">FilterOPk!H$42</f>
        <v>0</v>
      </c>
      <c r="K196" s="50" t="n">
        <f aca="false">FilterOPk!I$42</f>
        <v>0</v>
      </c>
      <c r="L196" s="50" t="n">
        <f aca="false">FilterOPk!J$42</f>
        <v>0</v>
      </c>
      <c r="M196" s="50" t="n">
        <f aca="false">FilterOPk!K$42</f>
        <v>0</v>
      </c>
      <c r="N196" s="50" t="n">
        <f aca="false">FilterOPk!L$42</f>
        <v>0</v>
      </c>
      <c r="O196" s="50" t="n">
        <f aca="false">FilterOPk!M$42</f>
        <v>0</v>
      </c>
      <c r="P196" s="50" t="n">
        <f aca="false">FilterOPk!N$42</f>
        <v>0</v>
      </c>
      <c r="Q196" s="51" t="n">
        <f aca="false">FilterOPk!O$42</f>
        <v>0</v>
      </c>
    </row>
    <row r="197" customFormat="false" ht="12.75" hidden="false" customHeight="false" outlineLevel="0" collapsed="false">
      <c r="B197" s="85" t="str">
        <f aca="false">FilterOPk!A$43</f>
        <v>Mike Carson</v>
      </c>
      <c r="C197" s="13" t="n">
        <f aca="false">C196+1</f>
        <v>196</v>
      </c>
      <c r="D197" s="50" t="n">
        <f aca="false">FilterOPk!B$43</f>
        <v>0</v>
      </c>
      <c r="E197" s="50" t="n">
        <f aca="false">FilterOPk!C$43</f>
        <v>0</v>
      </c>
      <c r="F197" s="50" t="n">
        <f aca="false">FilterOPk!D$43</f>
        <v>0</v>
      </c>
      <c r="G197" s="50" t="n">
        <f aca="false">FilterOPk!E$43</f>
        <v>0</v>
      </c>
      <c r="H197" s="50" t="n">
        <f aca="false">FilterOPk!F$43</f>
        <v>0</v>
      </c>
      <c r="I197" s="50" t="n">
        <f aca="false">FilterOPk!G$43</f>
        <v>0</v>
      </c>
      <c r="J197" s="50" t="n">
        <f aca="false">FilterOPk!H$43</f>
        <v>0</v>
      </c>
      <c r="K197" s="50" t="n">
        <f aca="false">FilterOPk!I$43</f>
        <v>0</v>
      </c>
      <c r="L197" s="50" t="n">
        <f aca="false">FilterOPk!J$43</f>
        <v>0</v>
      </c>
      <c r="M197" s="50" t="n">
        <f aca="false">FilterOPk!K$43</f>
        <v>0</v>
      </c>
      <c r="N197" s="50" t="n">
        <f aca="false">FilterOPk!L$43</f>
        <v>0</v>
      </c>
      <c r="O197" s="50" t="n">
        <f aca="false">FilterOPk!M$43</f>
        <v>0</v>
      </c>
      <c r="P197" s="50" t="n">
        <f aca="false">FilterOPk!N$43</f>
        <v>0</v>
      </c>
      <c r="Q197" s="51" t="n">
        <f aca="false">FilterOPk!O$43</f>
        <v>0</v>
      </c>
    </row>
    <row r="198" customFormat="false" ht="12.75" hidden="false" customHeight="false" outlineLevel="0" collapsed="false">
      <c r="B198" s="85" t="str">
        <f aca="false">FilterOPk!A$44</f>
        <v>Chris Dorland</v>
      </c>
      <c r="C198" s="13" t="n">
        <f aca="false">C197+1</f>
        <v>197</v>
      </c>
      <c r="D198" s="50" t="n">
        <f aca="false">FilterOPk!B$44</f>
        <v>0</v>
      </c>
      <c r="E198" s="50" t="n">
        <f aca="false">FilterOPk!C$44</f>
        <v>0</v>
      </c>
      <c r="F198" s="50" t="n">
        <f aca="false">FilterOPk!D$44</f>
        <v>0</v>
      </c>
      <c r="G198" s="50" t="n">
        <f aca="false">FilterOPk!E$44</f>
        <v>0</v>
      </c>
      <c r="H198" s="50" t="n">
        <f aca="false">FilterOPk!F$44</f>
        <v>0</v>
      </c>
      <c r="I198" s="50" t="n">
        <f aca="false">FilterOPk!G$44</f>
        <v>0</v>
      </c>
      <c r="J198" s="50" t="n">
        <f aca="false">FilterOPk!H$44</f>
        <v>0</v>
      </c>
      <c r="K198" s="50" t="n">
        <f aca="false">FilterOPk!I$44</f>
        <v>0</v>
      </c>
      <c r="L198" s="50" t="n">
        <f aca="false">FilterOPk!J$44</f>
        <v>0</v>
      </c>
      <c r="M198" s="50" t="n">
        <f aca="false">FilterOPk!K$44</f>
        <v>0</v>
      </c>
      <c r="N198" s="50" t="n">
        <f aca="false">FilterOPk!L$44</f>
        <v>0</v>
      </c>
      <c r="O198" s="50" t="n">
        <f aca="false">FilterOPk!M$44</f>
        <v>0</v>
      </c>
      <c r="P198" s="50" t="n">
        <f aca="false">FilterOPk!N$44</f>
        <v>0</v>
      </c>
      <c r="Q198" s="51" t="n">
        <f aca="false">FilterOPk!O$44</f>
        <v>0</v>
      </c>
    </row>
    <row r="199" customFormat="false" ht="12.75" hidden="false" customHeight="false" outlineLevel="0" collapsed="false">
      <c r="B199" s="85" t="str">
        <f aca="false">FilterOPk!A$45</f>
        <v>Jeff King</v>
      </c>
      <c r="C199" s="13" t="n">
        <f aca="false">C198+1</f>
        <v>198</v>
      </c>
      <c r="D199" s="50" t="n">
        <f aca="false">FilterOPk!B$45</f>
        <v>0</v>
      </c>
      <c r="E199" s="50" t="n">
        <f aca="false">FilterOPk!C$45</f>
        <v>0</v>
      </c>
      <c r="F199" s="50" t="n">
        <f aca="false">FilterOPk!D$45</f>
        <v>0</v>
      </c>
      <c r="G199" s="50" t="n">
        <f aca="false">FilterOPk!E$45</f>
        <v>0</v>
      </c>
      <c r="H199" s="50" t="n">
        <f aca="false">FilterOPk!F$45</f>
        <v>0</v>
      </c>
      <c r="I199" s="50" t="n">
        <f aca="false">FilterOPk!G$45</f>
        <v>0</v>
      </c>
      <c r="J199" s="50" t="n">
        <f aca="false">FilterOPk!H$45</f>
        <v>0</v>
      </c>
      <c r="K199" s="50" t="n">
        <f aca="false">FilterOPk!I$45</f>
        <v>0</v>
      </c>
      <c r="L199" s="50" t="n">
        <f aca="false">FilterOPk!J$45</f>
        <v>0</v>
      </c>
      <c r="M199" s="50" t="n">
        <f aca="false">FilterOPk!K$45</f>
        <v>0</v>
      </c>
      <c r="N199" s="50" t="n">
        <f aca="false">FilterOPk!L$45</f>
        <v>0</v>
      </c>
      <c r="O199" s="50" t="n">
        <f aca="false">FilterOPk!M$45</f>
        <v>0</v>
      </c>
      <c r="P199" s="50" t="n">
        <f aca="false">FilterOPk!N$45</f>
        <v>0</v>
      </c>
      <c r="Q199" s="51" t="n">
        <f aca="false">FilterOPk!O$45</f>
        <v>0</v>
      </c>
    </row>
    <row r="200" customFormat="false" ht="12.75" hidden="false" customHeight="false" outlineLevel="0" collapsed="false">
      <c r="B200" s="85" t="n">
        <f aca="false">FilterOPk!A$46</f>
        <v>0</v>
      </c>
      <c r="C200" s="13" t="n">
        <f aca="false">C199+1</f>
        <v>199</v>
      </c>
      <c r="D200" s="50" t="n">
        <f aca="false">FilterOPk!B$46</f>
        <v>0</v>
      </c>
      <c r="E200" s="50" t="n">
        <f aca="false">FilterOPk!C$46</f>
        <v>0</v>
      </c>
      <c r="F200" s="50" t="n">
        <f aca="false">FilterOPk!D$46</f>
        <v>0</v>
      </c>
      <c r="G200" s="50" t="n">
        <f aca="false">FilterOPk!E$46</f>
        <v>0</v>
      </c>
      <c r="H200" s="50" t="n">
        <f aca="false">FilterOPk!F$46</f>
        <v>0</v>
      </c>
      <c r="I200" s="50" t="n">
        <f aca="false">FilterOPk!G$46</f>
        <v>0</v>
      </c>
      <c r="J200" s="50" t="n">
        <f aca="false">FilterOPk!H$46</f>
        <v>0</v>
      </c>
      <c r="K200" s="50" t="n">
        <f aca="false">FilterOPk!I$46</f>
        <v>0</v>
      </c>
      <c r="L200" s="50" t="n">
        <f aca="false">FilterOPk!J$46</f>
        <v>0</v>
      </c>
      <c r="M200" s="50" t="n">
        <f aca="false">FilterOPk!K$46</f>
        <v>0</v>
      </c>
      <c r="N200" s="50" t="n">
        <f aca="false">FilterOPk!L$46</f>
        <v>0</v>
      </c>
      <c r="O200" s="50" t="n">
        <f aca="false">FilterOPk!M$46</f>
        <v>0</v>
      </c>
      <c r="P200" s="50" t="n">
        <f aca="false">FilterOPk!N$46</f>
        <v>0</v>
      </c>
      <c r="Q200" s="51" t="n">
        <f aca="false">FilterOPk!O$46</f>
        <v>0</v>
      </c>
    </row>
    <row r="201" customFormat="false" ht="12.75" hidden="false" customHeight="false" outlineLevel="0" collapsed="false">
      <c r="B201" s="87" t="n">
        <f aca="false">FilterOPk!A$47</f>
        <v>0</v>
      </c>
      <c r="C201" s="64" t="n">
        <f aca="false">C200+1</f>
        <v>200</v>
      </c>
      <c r="D201" s="54" t="n">
        <f aca="false">FilterOPk!B$47</f>
        <v>0</v>
      </c>
      <c r="E201" s="54" t="n">
        <f aca="false">FilterOPk!C$47</f>
        <v>0</v>
      </c>
      <c r="F201" s="54" t="n">
        <f aca="false">FilterOPk!D$47</f>
        <v>0</v>
      </c>
      <c r="G201" s="54" t="n">
        <f aca="false">FilterOPk!E$47</f>
        <v>0</v>
      </c>
      <c r="H201" s="54" t="n">
        <f aca="false">FilterOPk!F$47</f>
        <v>0</v>
      </c>
      <c r="I201" s="54" t="n">
        <f aca="false">FilterOPk!G$47</f>
        <v>0</v>
      </c>
      <c r="J201" s="54" t="n">
        <f aca="false">FilterOPk!H$47</f>
        <v>0</v>
      </c>
      <c r="K201" s="54" t="n">
        <f aca="false">FilterOPk!I$47</f>
        <v>0</v>
      </c>
      <c r="L201" s="54" t="n">
        <f aca="false">FilterOPk!J$47</f>
        <v>0</v>
      </c>
      <c r="M201" s="54" t="n">
        <f aca="false">FilterOPk!K$47</f>
        <v>0</v>
      </c>
      <c r="N201" s="54" t="n">
        <f aca="false">FilterOPk!L$47</f>
        <v>0</v>
      </c>
      <c r="O201" s="54" t="n">
        <f aca="false">FilterOPk!M$47</f>
        <v>0</v>
      </c>
      <c r="P201" s="54" t="n">
        <f aca="false">FilterOPk!N$47</f>
        <v>0</v>
      </c>
      <c r="Q201" s="55" t="n">
        <f aca="false">FilterOPk!O$47</f>
        <v>0</v>
      </c>
    </row>
    <row r="202" customFormat="false" ht="12.75" hidden="false" customHeight="false" outlineLevel="0" collapsed="false">
      <c r="A202" s="0" t="n">
        <f aca="false">A162+1</f>
        <v>6</v>
      </c>
      <c r="B202" s="57" t="n">
        <f aca="false">FilterOPk!D$1</f>
        <v>36907</v>
      </c>
      <c r="C202" s="58" t="n">
        <f aca="false">C201+1</f>
        <v>201</v>
      </c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83"/>
    </row>
    <row r="203" customFormat="false" ht="12.75" hidden="false" customHeight="false" outlineLevel="0" collapsed="false">
      <c r="B203" s="61"/>
      <c r="C203" s="13" t="n">
        <f aca="false">C202+1</f>
        <v>202</v>
      </c>
      <c r="D203" s="13"/>
      <c r="E203" s="21" t="s">
        <v>5</v>
      </c>
      <c r="F203" s="21" t="s">
        <v>6</v>
      </c>
      <c r="G203" s="21" t="s">
        <v>7</v>
      </c>
      <c r="H203" s="21" t="s">
        <v>8</v>
      </c>
      <c r="I203" s="21" t="s">
        <v>9</v>
      </c>
      <c r="J203" s="21" t="s">
        <v>10</v>
      </c>
      <c r="K203" s="21" t="s">
        <v>11</v>
      </c>
      <c r="L203" s="21" t="s">
        <v>12</v>
      </c>
      <c r="M203" s="21" t="s">
        <v>13</v>
      </c>
      <c r="N203" s="21" t="s">
        <v>14</v>
      </c>
      <c r="O203" s="21" t="n">
        <v>2002</v>
      </c>
      <c r="P203" s="21" t="s">
        <v>15</v>
      </c>
      <c r="Q203" s="84" t="s">
        <v>16</v>
      </c>
    </row>
    <row r="204" customFormat="false" ht="12.75" hidden="false" customHeight="false" outlineLevel="0" collapsed="false">
      <c r="B204" s="85" t="str">
        <f aca="false">FilterOPk!A$9</f>
        <v>Power positions</v>
      </c>
      <c r="C204" s="13" t="n">
        <f aca="false">C203+1</f>
        <v>203</v>
      </c>
      <c r="D204" s="13" t="s">
        <v>4</v>
      </c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86"/>
    </row>
    <row r="205" customFormat="false" ht="12.75" hidden="false" customHeight="false" outlineLevel="0" collapsed="false">
      <c r="B205" s="85" t="str">
        <f aca="false">FilterOPk!A$10</f>
        <v>East Position</v>
      </c>
      <c r="C205" s="13" t="n">
        <f aca="false">C204+1</f>
        <v>204</v>
      </c>
      <c r="D205" s="50" t="n">
        <f aca="false">FilterOPk!B$10</f>
        <v>34784396.7946123</v>
      </c>
      <c r="E205" s="50" t="n">
        <f aca="false">FilterOPk!C$10</f>
        <v>139428.68</v>
      </c>
      <c r="F205" s="50" t="n">
        <f aca="false">FilterOPk!D$10</f>
        <v>244540.42</v>
      </c>
      <c r="G205" s="50" t="n">
        <f aca="false">FilterOPk!E$10</f>
        <v>352018.99</v>
      </c>
      <c r="H205" s="50" t="n">
        <f aca="false">FilterOPk!F$10</f>
        <v>454047.41</v>
      </c>
      <c r="I205" s="50" t="n">
        <f aca="false">FilterOPk!G$10</f>
        <v>460700.87</v>
      </c>
      <c r="J205" s="50" t="n">
        <f aca="false">FilterOPk!H$10</f>
        <v>371715.26</v>
      </c>
      <c r="K205" s="50" t="n">
        <f aca="false">FilterOPk!I$10</f>
        <v>743238.67</v>
      </c>
      <c r="L205" s="50" t="n">
        <f aca="false">FilterOPk!J$10</f>
        <v>433572.73</v>
      </c>
      <c r="M205" s="50" t="n">
        <f aca="false">FilterOPk!K$10</f>
        <v>1264075.99</v>
      </c>
      <c r="N205" s="50" t="n">
        <f aca="false">FilterOPk!L$10</f>
        <v>4463339.02</v>
      </c>
      <c r="O205" s="50" t="n">
        <f aca="false">FilterOPk!M$10</f>
        <v>-232298.41</v>
      </c>
      <c r="P205" s="50" t="n">
        <f aca="false">FilterOPk!N$10</f>
        <v>1174384.84</v>
      </c>
      <c r="Q205" s="51" t="n">
        <f aca="false">FilterOPk!O$10</f>
        <v>5405425.45</v>
      </c>
    </row>
    <row r="206" customFormat="false" ht="12.75" hidden="false" customHeight="false" outlineLevel="0" collapsed="false">
      <c r="B206" s="85" t="str">
        <f aca="false">FilterOPk!A$11</f>
        <v>East Power Mgmt</v>
      </c>
      <c r="C206" s="13" t="n">
        <f aca="false">C205+1</f>
        <v>205</v>
      </c>
      <c r="D206" s="50" t="n">
        <f aca="false">FilterOPk!B$11</f>
        <v>7547347.04451418</v>
      </c>
      <c r="E206" s="50" t="n">
        <f aca="false">FilterOPk!C$11</f>
        <v>0</v>
      </c>
      <c r="F206" s="50" t="n">
        <f aca="false">FilterOPk!D$11</f>
        <v>0</v>
      </c>
      <c r="G206" s="50" t="n">
        <f aca="false">FilterOPk!E$11</f>
        <v>0</v>
      </c>
      <c r="H206" s="50" t="n">
        <f aca="false">FilterOPk!F$11</f>
        <v>0</v>
      </c>
      <c r="I206" s="50" t="n">
        <f aca="false">FilterOPk!G$11</f>
        <v>0</v>
      </c>
      <c r="J206" s="50" t="n">
        <f aca="false">FilterOPk!H$11</f>
        <v>0</v>
      </c>
      <c r="K206" s="50" t="n">
        <f aca="false">FilterOPk!I$11</f>
        <v>0</v>
      </c>
      <c r="L206" s="50" t="n">
        <f aca="false">FilterOPk!J$11</f>
        <v>0</v>
      </c>
      <c r="M206" s="50" t="n">
        <f aca="false">FilterOPk!K$11</f>
        <v>0</v>
      </c>
      <c r="N206" s="50" t="n">
        <f aca="false">FilterOPk!L$11</f>
        <v>0</v>
      </c>
      <c r="O206" s="50" t="n">
        <f aca="false">FilterOPk!M$11</f>
        <v>0</v>
      </c>
      <c r="P206" s="50" t="n">
        <f aca="false">FilterOPk!N$11</f>
        <v>0</v>
      </c>
      <c r="Q206" s="51" t="n">
        <f aca="false">FilterOPk!O$11</f>
        <v>0</v>
      </c>
    </row>
    <row r="207" customFormat="false" ht="12.75" hidden="false" customHeight="false" outlineLevel="0" collapsed="false">
      <c r="B207" s="85" t="str">
        <f aca="false">FilterOPk!A$12</f>
        <v>Long Term Options</v>
      </c>
      <c r="C207" s="13" t="n">
        <f aca="false">C206+1</f>
        <v>206</v>
      </c>
      <c r="D207" s="50" t="n">
        <f aca="false">FilterOPk!B$12</f>
        <v>0</v>
      </c>
      <c r="E207" s="50" t="n">
        <f aca="false">FilterOPk!C$12</f>
        <v>0</v>
      </c>
      <c r="F207" s="50" t="n">
        <f aca="false">FilterOPk!D$12</f>
        <v>0</v>
      </c>
      <c r="G207" s="50" t="n">
        <f aca="false">FilterOPk!E$12</f>
        <v>0</v>
      </c>
      <c r="H207" s="50" t="n">
        <f aca="false">FilterOPk!F$12</f>
        <v>0</v>
      </c>
      <c r="I207" s="50" t="n">
        <f aca="false">FilterOPk!G$12</f>
        <v>0</v>
      </c>
      <c r="J207" s="50" t="n">
        <f aca="false">FilterOPk!H$12</f>
        <v>0</v>
      </c>
      <c r="K207" s="50" t="n">
        <f aca="false">FilterOPk!I$12</f>
        <v>0</v>
      </c>
      <c r="L207" s="50" t="n">
        <f aca="false">FilterOPk!J$12</f>
        <v>0</v>
      </c>
      <c r="M207" s="50" t="n">
        <f aca="false">FilterOPk!K$12</f>
        <v>0</v>
      </c>
      <c r="N207" s="50" t="n">
        <f aca="false">FilterOPk!L$12</f>
        <v>0</v>
      </c>
      <c r="O207" s="50" t="n">
        <f aca="false">FilterOPk!M$12</f>
        <v>0</v>
      </c>
      <c r="P207" s="50" t="n">
        <f aca="false">FilterOPk!N$12</f>
        <v>0</v>
      </c>
      <c r="Q207" s="51" t="n">
        <f aca="false">FilterOPk!O$12</f>
        <v>0</v>
      </c>
    </row>
    <row r="208" customFormat="false" ht="12.75" hidden="false" customHeight="false" outlineLevel="0" collapsed="false">
      <c r="B208" s="85" t="str">
        <f aca="false">FilterOPk!A$13</f>
        <v>LT-MIDWEST</v>
      </c>
      <c r="C208" s="13" t="n">
        <f aca="false">C207+1</f>
        <v>207</v>
      </c>
      <c r="D208" s="50" t="n">
        <f aca="false">FilterOPk!B$13</f>
        <v>7151089.47366245</v>
      </c>
      <c r="E208" s="50" t="n">
        <f aca="false">FilterOPk!C$13</f>
        <v>36317.39</v>
      </c>
      <c r="F208" s="50" t="n">
        <f aca="false">FilterOPk!D$13</f>
        <v>95142.77</v>
      </c>
      <c r="G208" s="50" t="n">
        <f aca="false">FilterOPk!E$13</f>
        <v>106523.31</v>
      </c>
      <c r="H208" s="50" t="n">
        <f aca="false">FilterOPk!F$13</f>
        <v>103615.07</v>
      </c>
      <c r="I208" s="50" t="n">
        <f aca="false">FilterOPk!G$13</f>
        <v>106049.09</v>
      </c>
      <c r="J208" s="50" t="n">
        <f aca="false">FilterOPk!H$13</f>
        <v>78310</v>
      </c>
      <c r="K208" s="50" t="n">
        <f aca="false">FilterOPk!I$13</f>
        <v>160210.16</v>
      </c>
      <c r="L208" s="50" t="n">
        <f aca="false">FilterOPk!J$13</f>
        <v>108136.49</v>
      </c>
      <c r="M208" s="50" t="n">
        <f aca="false">FilterOPk!K$13</f>
        <v>312653.19</v>
      </c>
      <c r="N208" s="50" t="n">
        <f aca="false">FilterOPk!L$13</f>
        <v>1106957.47</v>
      </c>
      <c r="O208" s="50" t="n">
        <f aca="false">FilterOPk!M$13</f>
        <v>-124610.37</v>
      </c>
      <c r="P208" s="50" t="n">
        <f aca="false">FilterOPk!N$13</f>
        <v>893459.31</v>
      </c>
      <c r="Q208" s="51" t="n">
        <f aca="false">FilterOPk!O$13</f>
        <v>1875806.41</v>
      </c>
    </row>
    <row r="209" customFormat="false" ht="12.75" hidden="false" customHeight="false" outlineLevel="0" collapsed="false">
      <c r="B209" s="85" t="str">
        <f aca="false">FilterOPk!A$14</f>
        <v>ST-ECAR</v>
      </c>
      <c r="C209" s="13" t="n">
        <f aca="false">C208+1</f>
        <v>208</v>
      </c>
      <c r="D209" s="50" t="n">
        <f aca="false">FilterOPk!B$14</f>
        <v>238101.441960815</v>
      </c>
      <c r="E209" s="50" t="n">
        <f aca="false">FilterOPk!C$14</f>
        <v>0</v>
      </c>
      <c r="F209" s="50" t="n">
        <f aca="false">FilterOPk!D$14</f>
        <v>0</v>
      </c>
      <c r="G209" s="50" t="n">
        <f aca="false">FilterOPk!E$14</f>
        <v>0</v>
      </c>
      <c r="H209" s="50" t="n">
        <f aca="false">FilterOPk!F$14</f>
        <v>0</v>
      </c>
      <c r="I209" s="50" t="n">
        <f aca="false">FilterOPk!G$14</f>
        <v>0</v>
      </c>
      <c r="J209" s="50" t="n">
        <f aca="false">FilterOPk!H$14</f>
        <v>0</v>
      </c>
      <c r="K209" s="50" t="n">
        <f aca="false">FilterOPk!I$14</f>
        <v>0</v>
      </c>
      <c r="L209" s="50" t="n">
        <f aca="false">FilterOPk!J$14</f>
        <v>0</v>
      </c>
      <c r="M209" s="50" t="n">
        <f aca="false">FilterOPk!K$14</f>
        <v>0</v>
      </c>
      <c r="N209" s="50" t="n">
        <f aca="false">FilterOPk!L$14</f>
        <v>0</v>
      </c>
      <c r="O209" s="50" t="n">
        <f aca="false">FilterOPk!M$14</f>
        <v>0</v>
      </c>
      <c r="P209" s="50" t="n">
        <f aca="false">FilterOPk!N$14</f>
        <v>0</v>
      </c>
      <c r="Q209" s="51" t="n">
        <f aca="false">FilterOPk!O$14</f>
        <v>0</v>
      </c>
    </row>
    <row r="210" customFormat="false" ht="12.75" hidden="false" customHeight="false" outlineLevel="0" collapsed="false">
      <c r="B210" s="85" t="str">
        <f aca="false">FilterOPk!A$15</f>
        <v>ST- MAPP</v>
      </c>
      <c r="C210" s="13" t="n">
        <f aca="false">C209+1</f>
        <v>209</v>
      </c>
      <c r="D210" s="50" t="n">
        <f aca="false">FilterOPk!B$15</f>
        <v>254636.614020626</v>
      </c>
      <c r="E210" s="50" t="n">
        <f aca="false">FilterOPk!C$15</f>
        <v>-1590.85</v>
      </c>
      <c r="F210" s="50" t="n">
        <f aca="false">FilterOPk!D$15</f>
        <v>-3167.72</v>
      </c>
      <c r="G210" s="50" t="n">
        <f aca="false">FilterOPk!E$15</f>
        <v>-3546.79</v>
      </c>
      <c r="H210" s="50" t="n">
        <f aca="false">FilterOPk!F$15</f>
        <v>-3530.89</v>
      </c>
      <c r="I210" s="50" t="n">
        <f aca="false">FilterOPk!G$15</f>
        <v>0</v>
      </c>
      <c r="J210" s="50" t="n">
        <f aca="false">FilterOPk!H$15</f>
        <v>0</v>
      </c>
      <c r="K210" s="50" t="n">
        <f aca="false">FilterOPk!I$15</f>
        <v>0</v>
      </c>
      <c r="L210" s="50" t="n">
        <f aca="false">FilterOPk!J$15</f>
        <v>0</v>
      </c>
      <c r="M210" s="50" t="n">
        <f aca="false">FilterOPk!K$15</f>
        <v>0</v>
      </c>
      <c r="N210" s="50" t="n">
        <f aca="false">FilterOPk!L$15</f>
        <v>-11836.25</v>
      </c>
      <c r="O210" s="50" t="n">
        <f aca="false">FilterOPk!M$15</f>
        <v>0</v>
      </c>
      <c r="P210" s="50" t="n">
        <f aca="false">FilterOPk!N$15</f>
        <v>0</v>
      </c>
      <c r="Q210" s="51" t="n">
        <f aca="false">FilterOPk!O$15</f>
        <v>-11836.25</v>
      </c>
    </row>
    <row r="211" customFormat="false" ht="12.75" hidden="false" customHeight="false" outlineLevel="0" collapsed="false">
      <c r="B211" s="85" t="str">
        <f aca="false">FilterOPk!A$16</f>
        <v>ST- MAIN</v>
      </c>
      <c r="C211" s="13" t="n">
        <f aca="false">C210+1</f>
        <v>210</v>
      </c>
      <c r="D211" s="50" t="n">
        <f aca="false">FilterOPk!B$16</f>
        <v>694293.253349893</v>
      </c>
      <c r="E211" s="50" t="n">
        <f aca="false">FilterOPk!C$16</f>
        <v>0</v>
      </c>
      <c r="F211" s="50" t="n">
        <f aca="false">FilterOPk!D$16</f>
        <v>0</v>
      </c>
      <c r="G211" s="50" t="n">
        <f aca="false">FilterOPk!E$16</f>
        <v>0</v>
      </c>
      <c r="H211" s="50" t="n">
        <f aca="false">FilterOPk!F$16</f>
        <v>0</v>
      </c>
      <c r="I211" s="50" t="n">
        <f aca="false">FilterOPk!G$16</f>
        <v>0</v>
      </c>
      <c r="J211" s="50" t="n">
        <f aca="false">FilterOPk!H$16</f>
        <v>0</v>
      </c>
      <c r="K211" s="50" t="n">
        <f aca="false">FilterOPk!I$16</f>
        <v>0</v>
      </c>
      <c r="L211" s="50" t="n">
        <f aca="false">FilterOPk!J$16</f>
        <v>0</v>
      </c>
      <c r="M211" s="50" t="n">
        <f aca="false">FilterOPk!K$16</f>
        <v>0</v>
      </c>
      <c r="N211" s="50" t="n">
        <f aca="false">FilterOPk!L$16</f>
        <v>0</v>
      </c>
      <c r="O211" s="50" t="n">
        <f aca="false">FilterOPk!M$16</f>
        <v>0</v>
      </c>
      <c r="P211" s="50" t="n">
        <f aca="false">FilterOPk!N$16</f>
        <v>0</v>
      </c>
      <c r="Q211" s="51" t="n">
        <f aca="false">FilterOPk!O$16</f>
        <v>0</v>
      </c>
    </row>
    <row r="212" customFormat="false" ht="12.75" hidden="false" customHeight="false" outlineLevel="0" collapsed="false">
      <c r="B212" s="85" t="str">
        <f aca="false">FilterOPk!A$17</f>
        <v>MW-ANALYST</v>
      </c>
      <c r="C212" s="13" t="n">
        <f aca="false">C211+1</f>
        <v>211</v>
      </c>
      <c r="D212" s="50" t="n">
        <f aca="false">FilterOPk!B$17</f>
        <v>0</v>
      </c>
      <c r="E212" s="50" t="n">
        <f aca="false">FilterOPk!C$17</f>
        <v>0</v>
      </c>
      <c r="F212" s="50" t="n">
        <f aca="false">FilterOPk!D$17</f>
        <v>0</v>
      </c>
      <c r="G212" s="50" t="n">
        <f aca="false">FilterOPk!E$17</f>
        <v>0</v>
      </c>
      <c r="H212" s="50" t="n">
        <f aca="false">FilterOPk!F$17</f>
        <v>0</v>
      </c>
      <c r="I212" s="50" t="n">
        <f aca="false">FilterOPk!G$17</f>
        <v>0</v>
      </c>
      <c r="J212" s="50" t="n">
        <f aca="false">FilterOPk!H$17</f>
        <v>0</v>
      </c>
      <c r="K212" s="50" t="n">
        <f aca="false">FilterOPk!I$17</f>
        <v>0</v>
      </c>
      <c r="L212" s="50" t="n">
        <f aca="false">FilterOPk!J$17</f>
        <v>0</v>
      </c>
      <c r="M212" s="50" t="n">
        <f aca="false">FilterOPk!K$17</f>
        <v>0</v>
      </c>
      <c r="N212" s="50" t="n">
        <f aca="false">FilterOPk!L$17</f>
        <v>0</v>
      </c>
      <c r="O212" s="50" t="n">
        <f aca="false">FilterOPk!M$17</f>
        <v>0</v>
      </c>
      <c r="P212" s="50" t="n">
        <f aca="false">FilterOPk!N$17</f>
        <v>0</v>
      </c>
      <c r="Q212" s="51" t="n">
        <f aca="false">FilterOPk!O$17</f>
        <v>0</v>
      </c>
    </row>
    <row r="213" customFormat="false" ht="12.75" hidden="false" customHeight="false" outlineLevel="0" collapsed="false">
      <c r="B213" s="85" t="str">
        <f aca="false">FilterOPk!A$18</f>
        <v>LT-NE</v>
      </c>
      <c r="C213" s="13" t="n">
        <f aca="false">C212+1</f>
        <v>212</v>
      </c>
      <c r="D213" s="50" t="n">
        <f aca="false">FilterOPk!B$18</f>
        <v>6187311.37539291</v>
      </c>
      <c r="E213" s="50" t="n">
        <f aca="false">FilterOPk!C$18</f>
        <v>38662.79</v>
      </c>
      <c r="F213" s="50" t="n">
        <f aca="false">FilterOPk!D$18</f>
        <v>89522.8</v>
      </c>
      <c r="G213" s="50" t="n">
        <f aca="false">FilterOPk!E$18</f>
        <v>158536.19</v>
      </c>
      <c r="H213" s="50" t="n">
        <f aca="false">FilterOPk!F$18</f>
        <v>261849.24</v>
      </c>
      <c r="I213" s="50" t="n">
        <f aca="false">FilterOPk!G$18</f>
        <v>291708.83</v>
      </c>
      <c r="J213" s="50" t="n">
        <f aca="false">FilterOPk!H$18</f>
        <v>228360.42</v>
      </c>
      <c r="K213" s="50" t="n">
        <f aca="false">FilterOPk!I$18</f>
        <v>445432.42</v>
      </c>
      <c r="L213" s="50" t="n">
        <f aca="false">FilterOPk!J$18</f>
        <v>266345.8</v>
      </c>
      <c r="M213" s="50" t="n">
        <f aca="false">FilterOPk!K$18</f>
        <v>801315.09</v>
      </c>
      <c r="N213" s="50" t="n">
        <f aca="false">FilterOPk!L$18</f>
        <v>2581733.58</v>
      </c>
      <c r="O213" s="50" t="n">
        <f aca="false">FilterOPk!M$18</f>
        <v>-636932.37</v>
      </c>
      <c r="P213" s="50" t="n">
        <f aca="false">FilterOPk!N$18</f>
        <v>-2303942.42</v>
      </c>
      <c r="Q213" s="51" t="n">
        <f aca="false">FilterOPk!O$18</f>
        <v>-359141.210000001</v>
      </c>
    </row>
    <row r="214" customFormat="false" ht="12.75" hidden="false" customHeight="false" outlineLevel="0" collapsed="false">
      <c r="B214" s="85" t="str">
        <f aca="false">FilterOPk!A$19</f>
        <v>LT-PJM</v>
      </c>
      <c r="C214" s="13" t="n">
        <f aca="false">C213+1</f>
        <v>213</v>
      </c>
      <c r="D214" s="50" t="n">
        <f aca="false">FilterOPk!B$19</f>
        <v>1818236.42109565</v>
      </c>
      <c r="E214" s="50" t="n">
        <f aca="false">FilterOPk!C$19</f>
        <v>0</v>
      </c>
      <c r="F214" s="50" t="n">
        <f aca="false">FilterOPk!D$19</f>
        <v>19402.28</v>
      </c>
      <c r="G214" s="50" t="n">
        <f aca="false">FilterOPk!E$19</f>
        <v>57930.92</v>
      </c>
      <c r="H214" s="50" t="n">
        <f aca="false">FilterOPk!F$19</f>
        <v>59436.7</v>
      </c>
      <c r="I214" s="50" t="n">
        <f aca="false">FilterOPk!G$19</f>
        <v>19136.52</v>
      </c>
      <c r="J214" s="50" t="n">
        <f aca="false">FilterOPk!H$19</f>
        <v>18664.41</v>
      </c>
      <c r="K214" s="50" t="n">
        <f aca="false">FilterOPk!I$19</f>
        <v>33608.82</v>
      </c>
      <c r="L214" s="50" t="n">
        <f aca="false">FilterOPk!J$19</f>
        <v>20867.53</v>
      </c>
      <c r="M214" s="50" t="n">
        <f aca="false">FilterOPk!K$19</f>
        <v>56340.86</v>
      </c>
      <c r="N214" s="50" t="n">
        <f aca="false">FilterOPk!L$19</f>
        <v>285388.04</v>
      </c>
      <c r="O214" s="50" t="n">
        <f aca="false">FilterOPk!M$19</f>
        <v>-1975.43</v>
      </c>
      <c r="P214" s="50" t="n">
        <f aca="false">FilterOPk!N$19</f>
        <v>-179963.06</v>
      </c>
      <c r="Q214" s="51" t="n">
        <f aca="false">FilterOPk!O$19</f>
        <v>103449.55</v>
      </c>
    </row>
    <row r="215" customFormat="false" ht="12.75" hidden="false" customHeight="false" outlineLevel="0" collapsed="false">
      <c r="B215" s="85" t="str">
        <f aca="false">FilterOPk!A$20</f>
        <v>LT- NY</v>
      </c>
      <c r="C215" s="13" t="n">
        <f aca="false">C214+1</f>
        <v>214</v>
      </c>
      <c r="D215" s="50" t="n">
        <f aca="false">FilterOPk!B$20</f>
        <v>0</v>
      </c>
      <c r="E215" s="50" t="n">
        <f aca="false">FilterOPk!C$20</f>
        <v>-9128.22</v>
      </c>
      <c r="F215" s="50" t="n">
        <f aca="false">FilterOPk!D$20</f>
        <v>-69725.26</v>
      </c>
      <c r="G215" s="50" t="n">
        <f aca="false">FilterOPk!E$20</f>
        <v>0</v>
      </c>
      <c r="H215" s="50" t="n">
        <f aca="false">FilterOPk!F$20</f>
        <v>0</v>
      </c>
      <c r="I215" s="50" t="n">
        <f aca="false">FilterOPk!G$20</f>
        <v>0</v>
      </c>
      <c r="J215" s="50" t="n">
        <f aca="false">FilterOPk!H$20</f>
        <v>0</v>
      </c>
      <c r="K215" s="50" t="n">
        <f aca="false">FilterOPk!I$20</f>
        <v>0</v>
      </c>
      <c r="L215" s="50" t="n">
        <f aca="false">FilterOPk!J$20</f>
        <v>0</v>
      </c>
      <c r="M215" s="50" t="n">
        <f aca="false">FilterOPk!K$20</f>
        <v>0</v>
      </c>
      <c r="N215" s="50" t="n">
        <f aca="false">FilterOPk!L$20</f>
        <v>-78853.48</v>
      </c>
      <c r="O215" s="50" t="n">
        <f aca="false">FilterOPk!M$20</f>
        <v>0</v>
      </c>
      <c r="P215" s="50" t="n">
        <f aca="false">FilterOPk!N$20</f>
        <v>12056.92</v>
      </c>
      <c r="Q215" s="51" t="n">
        <f aca="false">FilterOPk!O$20</f>
        <v>-66796.56</v>
      </c>
    </row>
    <row r="216" customFormat="false" ht="12.75" hidden="false" customHeight="false" outlineLevel="0" collapsed="false">
      <c r="B216" s="85" t="str">
        <f aca="false">FilterOPk!A$21</f>
        <v>ST- PJM</v>
      </c>
      <c r="C216" s="13" t="n">
        <f aca="false">C215+1</f>
        <v>215</v>
      </c>
      <c r="D216" s="50" t="n">
        <f aca="false">FilterOPk!B$21</f>
        <v>1243093.71447674</v>
      </c>
      <c r="E216" s="50" t="n">
        <f aca="false">FilterOPk!C$21</f>
        <v>13503.06</v>
      </c>
      <c r="F216" s="50" t="n">
        <f aca="false">FilterOPk!D$21</f>
        <v>0</v>
      </c>
      <c r="G216" s="50" t="n">
        <f aca="false">FilterOPk!E$21</f>
        <v>0</v>
      </c>
      <c r="H216" s="50" t="n">
        <f aca="false">FilterOPk!F$21</f>
        <v>0</v>
      </c>
      <c r="I216" s="50" t="n">
        <f aca="false">FilterOPk!G$21</f>
        <v>0</v>
      </c>
      <c r="J216" s="50" t="n">
        <f aca="false">FilterOPk!H$21</f>
        <v>0</v>
      </c>
      <c r="K216" s="50" t="n">
        <f aca="false">FilterOPk!I$21</f>
        <v>0</v>
      </c>
      <c r="L216" s="50" t="n">
        <f aca="false">FilterOPk!J$21</f>
        <v>0</v>
      </c>
      <c r="M216" s="50" t="n">
        <f aca="false">FilterOPk!K$21</f>
        <v>0</v>
      </c>
      <c r="N216" s="50" t="n">
        <f aca="false">FilterOPk!L$21</f>
        <v>13503.06</v>
      </c>
      <c r="O216" s="50" t="n">
        <f aca="false">FilterOPk!M$21</f>
        <v>0</v>
      </c>
      <c r="P216" s="50" t="n">
        <f aca="false">FilterOPk!N$21</f>
        <v>0</v>
      </c>
      <c r="Q216" s="51" t="n">
        <f aca="false">FilterOPk!O$21</f>
        <v>13503.06</v>
      </c>
    </row>
    <row r="217" customFormat="false" ht="12.75" hidden="false" customHeight="false" outlineLevel="0" collapsed="false">
      <c r="B217" s="85" t="str">
        <f aca="false">FilterOPk!A$22</f>
        <v>ST- NENG</v>
      </c>
      <c r="C217" s="13" t="n">
        <f aca="false">C216+1</f>
        <v>216</v>
      </c>
      <c r="D217" s="50" t="n">
        <f aca="false">FilterOPk!B$22</f>
        <v>539719.375927685</v>
      </c>
      <c r="E217" s="50" t="n">
        <f aca="false">FilterOPk!C$22</f>
        <v>17499.36</v>
      </c>
      <c r="F217" s="50" t="n">
        <f aca="false">FilterOPk!D$22</f>
        <v>34844.91</v>
      </c>
      <c r="G217" s="50" t="n">
        <f aca="false">FilterOPk!E$22</f>
        <v>0</v>
      </c>
      <c r="H217" s="50" t="n">
        <f aca="false">FilterOPk!F$22</f>
        <v>0</v>
      </c>
      <c r="I217" s="50" t="n">
        <f aca="false">FilterOPk!G$22</f>
        <v>0</v>
      </c>
      <c r="J217" s="50" t="n">
        <f aca="false">FilterOPk!H$22</f>
        <v>0</v>
      </c>
      <c r="K217" s="50" t="n">
        <f aca="false">FilterOPk!I$22</f>
        <v>0</v>
      </c>
      <c r="L217" s="50" t="n">
        <f aca="false">FilterOPk!J$22</f>
        <v>0</v>
      </c>
      <c r="M217" s="50" t="n">
        <f aca="false">FilterOPk!K$22</f>
        <v>0</v>
      </c>
      <c r="N217" s="50" t="n">
        <f aca="false">FilterOPk!L$22</f>
        <v>52344.27</v>
      </c>
      <c r="O217" s="50" t="n">
        <f aca="false">FilterOPk!M$22</f>
        <v>0</v>
      </c>
      <c r="P217" s="50" t="n">
        <f aca="false">FilterOPk!N$22</f>
        <v>0</v>
      </c>
      <c r="Q217" s="51" t="n">
        <f aca="false">FilterOPk!O$22</f>
        <v>52344.27</v>
      </c>
    </row>
    <row r="218" customFormat="false" ht="12.75" hidden="false" customHeight="false" outlineLevel="0" collapsed="false">
      <c r="B218" s="85" t="str">
        <f aca="false">FilterOPk!A$23</f>
        <v>ST- NY</v>
      </c>
      <c r="C218" s="13" t="n">
        <f aca="false">C217+1</f>
        <v>217</v>
      </c>
      <c r="D218" s="50" t="n">
        <f aca="false">FilterOPk!B$23</f>
        <v>251437.188425373</v>
      </c>
      <c r="E218" s="50" t="n">
        <f aca="false">FilterOPk!C$23</f>
        <v>22663</v>
      </c>
      <c r="F218" s="50" t="n">
        <f aca="false">FilterOPk!D$23</f>
        <v>52267.36</v>
      </c>
      <c r="G218" s="50" t="n">
        <f aca="false">FilterOPk!E$23</f>
        <v>0</v>
      </c>
      <c r="H218" s="50" t="n">
        <f aca="false">FilterOPk!F$23</f>
        <v>0</v>
      </c>
      <c r="I218" s="50" t="n">
        <f aca="false">FilterOPk!G$23</f>
        <v>0</v>
      </c>
      <c r="J218" s="50" t="n">
        <f aca="false">FilterOPk!H$23</f>
        <v>0</v>
      </c>
      <c r="K218" s="50" t="n">
        <f aca="false">FilterOPk!I$23</f>
        <v>0</v>
      </c>
      <c r="L218" s="50" t="n">
        <f aca="false">FilterOPk!J$23</f>
        <v>0</v>
      </c>
      <c r="M218" s="50" t="n">
        <f aca="false">FilterOPk!K$23</f>
        <v>0</v>
      </c>
      <c r="N218" s="50" t="n">
        <f aca="false">FilterOPk!L$23</f>
        <v>74930.36</v>
      </c>
      <c r="O218" s="50" t="n">
        <f aca="false">FilterOPk!M$23</f>
        <v>0</v>
      </c>
      <c r="P218" s="50" t="n">
        <f aca="false">FilterOPk!N$23</f>
        <v>0</v>
      </c>
      <c r="Q218" s="51" t="n">
        <f aca="false">FilterOPk!O$23</f>
        <v>74930.36</v>
      </c>
    </row>
    <row r="219" customFormat="false" ht="12.75" hidden="false" customHeight="false" outlineLevel="0" collapsed="false">
      <c r="B219" s="85" t="str">
        <f aca="false">FilterOPk!A$24</f>
        <v>NE- PHYS</v>
      </c>
      <c r="C219" s="13" t="n">
        <f aca="false">C218+1</f>
        <v>218</v>
      </c>
      <c r="D219" s="50" t="n">
        <f aca="false">FilterOPk!B$24</f>
        <v>0</v>
      </c>
      <c r="E219" s="50" t="n">
        <f aca="false">FilterOPk!C$24</f>
        <v>0</v>
      </c>
      <c r="F219" s="50" t="n">
        <f aca="false">FilterOPk!D$24</f>
        <v>0</v>
      </c>
      <c r="G219" s="50" t="n">
        <f aca="false">FilterOPk!E$24</f>
        <v>0</v>
      </c>
      <c r="H219" s="50" t="n">
        <f aca="false">FilterOPk!F$24</f>
        <v>0</v>
      </c>
      <c r="I219" s="50" t="n">
        <f aca="false">FilterOPk!G$24</f>
        <v>0</v>
      </c>
      <c r="J219" s="50" t="n">
        <f aca="false">FilterOPk!H$24</f>
        <v>0</v>
      </c>
      <c r="K219" s="50" t="n">
        <f aca="false">FilterOPk!I$24</f>
        <v>0</v>
      </c>
      <c r="L219" s="50" t="n">
        <f aca="false">FilterOPk!J$24</f>
        <v>0</v>
      </c>
      <c r="M219" s="50" t="n">
        <f aca="false">FilterOPk!K$24</f>
        <v>0</v>
      </c>
      <c r="N219" s="50" t="n">
        <f aca="false">FilterOPk!L$24</f>
        <v>0</v>
      </c>
      <c r="O219" s="50" t="n">
        <f aca="false">FilterOPk!M$24</f>
        <v>0</v>
      </c>
      <c r="P219" s="50" t="n">
        <f aca="false">FilterOPk!N$24</f>
        <v>0</v>
      </c>
      <c r="Q219" s="51" t="n">
        <f aca="false">FilterOPk!O$24</f>
        <v>0</v>
      </c>
    </row>
    <row r="220" customFormat="false" ht="12.75" hidden="false" customHeight="false" outlineLevel="0" collapsed="false">
      <c r="B220" s="85" t="str">
        <f aca="false">FilterOPk!A$25</f>
        <v>LT-Southeast</v>
      </c>
      <c r="C220" s="13" t="n">
        <f aca="false">C219+1</f>
        <v>219</v>
      </c>
      <c r="D220" s="50" t="n">
        <f aca="false">FilterOPk!B$25</f>
        <v>11411200.8859117</v>
      </c>
      <c r="E220" s="50" t="n">
        <f aca="false">FilterOPk!C$25</f>
        <v>15825.82</v>
      </c>
      <c r="F220" s="50" t="n">
        <f aca="false">FilterOPk!D$25</f>
        <v>13250</v>
      </c>
      <c r="G220" s="50" t="n">
        <f aca="false">FilterOPk!E$25</f>
        <v>24924.1</v>
      </c>
      <c r="H220" s="50" t="n">
        <f aca="false">FilterOPk!F$25</f>
        <v>24690.47</v>
      </c>
      <c r="I220" s="50" t="n">
        <f aca="false">FilterOPk!G$25</f>
        <v>26774</v>
      </c>
      <c r="J220" s="50" t="n">
        <f aca="false">FilterOPk!H$25</f>
        <v>26715</v>
      </c>
      <c r="K220" s="50" t="n">
        <f aca="false">FilterOPk!I$25</f>
        <v>57358.83</v>
      </c>
      <c r="L220" s="50" t="n">
        <f aca="false">FilterOPk!J$25</f>
        <v>26146</v>
      </c>
      <c r="M220" s="50" t="n">
        <f aca="false">FilterOPk!K$25</f>
        <v>75355.31</v>
      </c>
      <c r="N220" s="50" t="n">
        <f aca="false">FilterOPk!L$25</f>
        <v>291039.53</v>
      </c>
      <c r="O220" s="50" t="n">
        <f aca="false">FilterOPk!M$25</f>
        <v>-122359</v>
      </c>
      <c r="P220" s="50" t="n">
        <f aca="false">FilterOPk!N$25</f>
        <v>514428.17</v>
      </c>
      <c r="Q220" s="51" t="n">
        <f aca="false">FilterOPk!O$25</f>
        <v>683108.7</v>
      </c>
    </row>
    <row r="221" customFormat="false" ht="12.75" hidden="false" customHeight="false" outlineLevel="0" collapsed="false">
      <c r="B221" s="85" t="str">
        <f aca="false">FilterOPk!A$26</f>
        <v>ST-SPP</v>
      </c>
      <c r="C221" s="13" t="n">
        <f aca="false">C220+1</f>
        <v>220</v>
      </c>
      <c r="D221" s="50" t="n">
        <f aca="false">FilterOPk!B$26</f>
        <v>52202.8773549933</v>
      </c>
      <c r="E221" s="50" t="n">
        <f aca="false">FilterOPk!C$26</f>
        <v>0</v>
      </c>
      <c r="F221" s="50" t="n">
        <f aca="false">FilterOPk!D$26</f>
        <v>0</v>
      </c>
      <c r="G221" s="50" t="n">
        <f aca="false">FilterOPk!E$26</f>
        <v>0</v>
      </c>
      <c r="H221" s="50" t="n">
        <f aca="false">FilterOPk!F$26</f>
        <v>0</v>
      </c>
      <c r="I221" s="50" t="n">
        <f aca="false">FilterOPk!G$26</f>
        <v>0</v>
      </c>
      <c r="J221" s="50" t="n">
        <f aca="false">FilterOPk!H$26</f>
        <v>0</v>
      </c>
      <c r="K221" s="50" t="n">
        <f aca="false">FilterOPk!I$26</f>
        <v>0</v>
      </c>
      <c r="L221" s="50" t="n">
        <f aca="false">FilterOPk!J$26</f>
        <v>0</v>
      </c>
      <c r="M221" s="50" t="n">
        <f aca="false">FilterOPk!K$26</f>
        <v>0</v>
      </c>
      <c r="N221" s="50" t="n">
        <f aca="false">FilterOPk!L$26</f>
        <v>0</v>
      </c>
      <c r="O221" s="50" t="n">
        <f aca="false">FilterOPk!M$26</f>
        <v>0</v>
      </c>
      <c r="P221" s="50" t="n">
        <f aca="false">FilterOPk!N$26</f>
        <v>0</v>
      </c>
      <c r="Q221" s="51" t="n">
        <f aca="false">FilterOPk!O$26</f>
        <v>0</v>
      </c>
    </row>
    <row r="222" customFormat="false" ht="12.75" hidden="false" customHeight="false" outlineLevel="0" collapsed="false">
      <c r="B222" s="85" t="str">
        <f aca="false">FilterOPk!A$27</f>
        <v>ST-SERC</v>
      </c>
      <c r="C222" s="13" t="n">
        <f aca="false">C221+1</f>
        <v>221</v>
      </c>
      <c r="D222" s="50" t="n">
        <f aca="false">FilterOPk!B$27</f>
        <v>686881.973218232</v>
      </c>
      <c r="E222" s="50" t="n">
        <f aca="false">FilterOPk!C$27</f>
        <v>0</v>
      </c>
      <c r="F222" s="50" t="n">
        <f aca="false">FilterOPk!D$27</f>
        <v>0</v>
      </c>
      <c r="G222" s="50" t="n">
        <f aca="false">FilterOPk!E$27</f>
        <v>0</v>
      </c>
      <c r="H222" s="50" t="n">
        <f aca="false">FilterOPk!F$27</f>
        <v>0</v>
      </c>
      <c r="I222" s="50" t="n">
        <f aca="false">FilterOPk!G$27</f>
        <v>0</v>
      </c>
      <c r="J222" s="50" t="n">
        <f aca="false">FilterOPk!H$27</f>
        <v>0</v>
      </c>
      <c r="K222" s="50" t="n">
        <f aca="false">FilterOPk!I$27</f>
        <v>0</v>
      </c>
      <c r="L222" s="50" t="n">
        <f aca="false">FilterOPk!J$27</f>
        <v>0</v>
      </c>
      <c r="M222" s="50" t="n">
        <f aca="false">FilterOPk!K$27</f>
        <v>0</v>
      </c>
      <c r="N222" s="50" t="n">
        <f aca="false">FilterOPk!L$27</f>
        <v>0</v>
      </c>
      <c r="O222" s="50" t="n">
        <f aca="false">FilterOPk!M$27</f>
        <v>0</v>
      </c>
      <c r="P222" s="50" t="n">
        <f aca="false">FilterOPk!N$27</f>
        <v>0</v>
      </c>
      <c r="Q222" s="51" t="n">
        <f aca="false">FilterOPk!O$27</f>
        <v>0</v>
      </c>
    </row>
    <row r="223" customFormat="false" ht="12.75" hidden="false" customHeight="false" outlineLevel="0" collapsed="false">
      <c r="B223" s="85" t="str">
        <f aca="false">FilterOPk!A$28</f>
        <v>LT- Texas</v>
      </c>
      <c r="C223" s="13" t="n">
        <f aca="false">C222+1</f>
        <v>222</v>
      </c>
      <c r="D223" s="50" t="n">
        <f aca="false">FilterOPk!B$28</f>
        <v>3826684.70313045</v>
      </c>
      <c r="E223" s="50" t="n">
        <f aca="false">FilterOPk!C$28</f>
        <v>0</v>
      </c>
      <c r="F223" s="50" t="n">
        <f aca="false">FilterOPk!D$28</f>
        <v>13003.28</v>
      </c>
      <c r="G223" s="50" t="n">
        <f aca="false">FilterOPk!E$28</f>
        <v>7651.26</v>
      </c>
      <c r="H223" s="50" t="n">
        <f aca="false">FilterOPk!F$28</f>
        <v>7986.82</v>
      </c>
      <c r="I223" s="50" t="n">
        <f aca="false">FilterOPk!G$28</f>
        <v>17032.43</v>
      </c>
      <c r="J223" s="50" t="n">
        <f aca="false">FilterOPk!H$28</f>
        <v>19665.43</v>
      </c>
      <c r="K223" s="50" t="n">
        <f aca="false">FilterOPk!I$28</f>
        <v>46628.44</v>
      </c>
      <c r="L223" s="50" t="n">
        <f aca="false">FilterOPk!J$28</f>
        <v>12076.91</v>
      </c>
      <c r="M223" s="50" t="n">
        <f aca="false">FilterOPk!K$28</f>
        <v>18411.54</v>
      </c>
      <c r="N223" s="50" t="n">
        <f aca="false">FilterOPk!L$28</f>
        <v>142456.11</v>
      </c>
      <c r="O223" s="50" t="n">
        <f aca="false">FilterOPk!M$28</f>
        <v>653578.76</v>
      </c>
      <c r="P223" s="50" t="n">
        <f aca="false">FilterOPk!N$28</f>
        <v>2238345.92</v>
      </c>
      <c r="Q223" s="51" t="n">
        <f aca="false">FilterOPk!O$28</f>
        <v>3034380.79</v>
      </c>
    </row>
    <row r="224" customFormat="false" ht="12.75" hidden="false" customHeight="false" outlineLevel="0" collapsed="false">
      <c r="B224" s="85" t="str">
        <f aca="false">FilterOPk!A$29</f>
        <v>St- Texas</v>
      </c>
      <c r="C224" s="13" t="n">
        <f aca="false">C223+1</f>
        <v>223</v>
      </c>
      <c r="D224" s="50" t="n">
        <f aca="false">FilterOPk!B$29</f>
        <v>445563.239343252</v>
      </c>
      <c r="E224" s="50" t="n">
        <f aca="false">FilterOPk!C$29</f>
        <v>5676.33</v>
      </c>
      <c r="F224" s="50" t="n">
        <f aca="false">FilterOPk!D$29</f>
        <v>0</v>
      </c>
      <c r="G224" s="50" t="n">
        <f aca="false">FilterOPk!E$29</f>
        <v>0</v>
      </c>
      <c r="H224" s="50" t="n">
        <f aca="false">FilterOPk!F$29</f>
        <v>0</v>
      </c>
      <c r="I224" s="50" t="n">
        <f aca="false">FilterOPk!G$29</f>
        <v>0</v>
      </c>
      <c r="J224" s="50" t="n">
        <f aca="false">FilterOPk!H$29</f>
        <v>0</v>
      </c>
      <c r="K224" s="50" t="n">
        <f aca="false">FilterOPk!I$29</f>
        <v>0</v>
      </c>
      <c r="L224" s="50" t="n">
        <f aca="false">FilterOPk!J$29</f>
        <v>0</v>
      </c>
      <c r="M224" s="50" t="n">
        <f aca="false">FilterOPk!K$29</f>
        <v>0</v>
      </c>
      <c r="N224" s="50" t="n">
        <f aca="false">FilterOPk!L$29</f>
        <v>5676.33</v>
      </c>
      <c r="O224" s="50" t="n">
        <f aca="false">FilterOPk!M$29</f>
        <v>0</v>
      </c>
      <c r="P224" s="50" t="n">
        <f aca="false">FilterOPk!N$29</f>
        <v>0</v>
      </c>
      <c r="Q224" s="51" t="n">
        <f aca="false">FilterOPk!O$29</f>
        <v>5676.33</v>
      </c>
    </row>
    <row r="225" customFormat="false" ht="12.75" hidden="false" customHeight="false" outlineLevel="0" collapsed="false">
      <c r="B225" s="85"/>
      <c r="C225" s="13" t="n">
        <f aca="false">C224+1</f>
        <v>224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1"/>
    </row>
    <row r="226" customFormat="false" ht="12.75" hidden="false" customHeight="false" outlineLevel="0" collapsed="false">
      <c r="B226" s="85" t="str">
        <f aca="false">FilterOPk!A$32</f>
        <v>Gas positions</v>
      </c>
      <c r="C226" s="13" t="n">
        <f aca="false">C225+1</f>
        <v>225</v>
      </c>
      <c r="D226" s="50" t="s">
        <v>4</v>
      </c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1"/>
    </row>
    <row r="227" customFormat="false" ht="12.75" hidden="false" customHeight="false" outlineLevel="0" collapsed="false">
      <c r="B227" s="85" t="str">
        <f aca="false">FilterOPk!A$33</f>
        <v>Kevin Presto</v>
      </c>
      <c r="C227" s="13" t="n">
        <f aca="false">C226+1</f>
        <v>226</v>
      </c>
      <c r="D227" s="50" t="n">
        <f aca="false">FilterOPk!B$33</f>
        <v>0</v>
      </c>
      <c r="E227" s="50" t="n">
        <f aca="false">FilterOPk!C$33</f>
        <v>0</v>
      </c>
      <c r="F227" s="50" t="n">
        <f aca="false">FilterOPk!D$33</f>
        <v>0</v>
      </c>
      <c r="G227" s="50" t="n">
        <f aca="false">FilterOPk!E$33</f>
        <v>0</v>
      </c>
      <c r="H227" s="50" t="n">
        <f aca="false">FilterOPk!F$33</f>
        <v>0</v>
      </c>
      <c r="I227" s="50" t="n">
        <f aca="false">FilterOPk!G$33</f>
        <v>0</v>
      </c>
      <c r="J227" s="50" t="n">
        <f aca="false">FilterOPk!H$33</f>
        <v>0</v>
      </c>
      <c r="K227" s="50" t="n">
        <f aca="false">FilterOPk!I$33</f>
        <v>0</v>
      </c>
      <c r="L227" s="50" t="n">
        <f aca="false">FilterOPk!J$33</f>
        <v>0</v>
      </c>
      <c r="M227" s="50" t="n">
        <f aca="false">FilterOPk!K$33</f>
        <v>0</v>
      </c>
      <c r="N227" s="50" t="n">
        <f aca="false">FilterOPk!L$33</f>
        <v>0</v>
      </c>
      <c r="O227" s="50" t="n">
        <f aca="false">FilterOPk!M$33</f>
        <v>0</v>
      </c>
      <c r="P227" s="50" t="n">
        <f aca="false">FilterOPk!N$33</f>
        <v>0</v>
      </c>
      <c r="Q227" s="51" t="n">
        <f aca="false">FilterOPk!O$33</f>
        <v>0</v>
      </c>
    </row>
    <row r="228" customFormat="false" ht="12.75" hidden="false" customHeight="false" outlineLevel="0" collapsed="false">
      <c r="B228" s="85" t="str">
        <f aca="false">FilterOPk!A$34</f>
        <v>Fletcher Sturm</v>
      </c>
      <c r="C228" s="13" t="n">
        <f aca="false">C227+1</f>
        <v>227</v>
      </c>
      <c r="D228" s="50" t="n">
        <f aca="false">FilterOPk!B$34</f>
        <v>0</v>
      </c>
      <c r="E228" s="50" t="n">
        <f aca="false">FilterOPk!C$34</f>
        <v>0</v>
      </c>
      <c r="F228" s="50" t="n">
        <f aca="false">FilterOPk!D$34</f>
        <v>0</v>
      </c>
      <c r="G228" s="50" t="n">
        <f aca="false">FilterOPk!E$34</f>
        <v>0</v>
      </c>
      <c r="H228" s="50" t="n">
        <f aca="false">FilterOPk!F$34</f>
        <v>0</v>
      </c>
      <c r="I228" s="50" t="n">
        <f aca="false">FilterOPk!G$34</f>
        <v>0</v>
      </c>
      <c r="J228" s="50" t="n">
        <f aca="false">FilterOPk!H$34</f>
        <v>0</v>
      </c>
      <c r="K228" s="50" t="n">
        <f aca="false">FilterOPk!I$34</f>
        <v>0</v>
      </c>
      <c r="L228" s="50" t="n">
        <f aca="false">FilterOPk!J$34</f>
        <v>0</v>
      </c>
      <c r="M228" s="50" t="n">
        <f aca="false">FilterOPk!K$34</f>
        <v>0</v>
      </c>
      <c r="N228" s="50" t="n">
        <f aca="false">FilterOPk!L$34</f>
        <v>0</v>
      </c>
      <c r="O228" s="50" t="n">
        <f aca="false">FilterOPk!M$34</f>
        <v>0</v>
      </c>
      <c r="P228" s="50" t="n">
        <f aca="false">FilterOPk!N$34</f>
        <v>0</v>
      </c>
      <c r="Q228" s="51" t="n">
        <f aca="false">FilterOPk!O$34</f>
        <v>0</v>
      </c>
    </row>
    <row r="229" customFormat="false" ht="12.75" hidden="false" customHeight="false" outlineLevel="0" collapsed="false">
      <c r="B229" s="85" t="str">
        <f aca="false">FilterOPk!A$35</f>
        <v>Doug Gilbert-Smith</v>
      </c>
      <c r="C229" s="13" t="n">
        <f aca="false">C228+1</f>
        <v>228</v>
      </c>
      <c r="D229" s="50" t="n">
        <f aca="false">FilterOPk!B$35</f>
        <v>0</v>
      </c>
      <c r="E229" s="50" t="n">
        <f aca="false">FilterOPk!C$35</f>
        <v>0</v>
      </c>
      <c r="F229" s="50" t="n">
        <f aca="false">FilterOPk!D$35</f>
        <v>0</v>
      </c>
      <c r="G229" s="50" t="n">
        <f aca="false">FilterOPk!E$35</f>
        <v>0</v>
      </c>
      <c r="H229" s="50" t="n">
        <f aca="false">FilterOPk!F$35</f>
        <v>0</v>
      </c>
      <c r="I229" s="50" t="n">
        <f aca="false">FilterOPk!G$35</f>
        <v>0</v>
      </c>
      <c r="J229" s="50" t="n">
        <f aca="false">FilterOPk!H$35</f>
        <v>0</v>
      </c>
      <c r="K229" s="50" t="n">
        <f aca="false">FilterOPk!I$35</f>
        <v>0</v>
      </c>
      <c r="L229" s="50" t="n">
        <f aca="false">FilterOPk!J$35</f>
        <v>0</v>
      </c>
      <c r="M229" s="50" t="n">
        <f aca="false">FilterOPk!K$35</f>
        <v>0</v>
      </c>
      <c r="N229" s="50" t="n">
        <f aca="false">FilterOPk!L$35</f>
        <v>0</v>
      </c>
      <c r="O229" s="50" t="n">
        <f aca="false">FilterOPk!M$35</f>
        <v>0</v>
      </c>
      <c r="P229" s="50" t="n">
        <f aca="false">FilterOPk!N$35</f>
        <v>0</v>
      </c>
      <c r="Q229" s="51" t="n">
        <f aca="false">FilterOPk!O$35</f>
        <v>0</v>
      </c>
    </row>
    <row r="230" customFormat="false" ht="12.75" hidden="false" customHeight="false" outlineLevel="0" collapsed="false">
      <c r="B230" s="85" t="str">
        <f aca="false">FilterOPk!A$36</f>
        <v>Rogers Herndon</v>
      </c>
      <c r="C230" s="13" t="n">
        <f aca="false">C229+1</f>
        <v>229</v>
      </c>
      <c r="D230" s="50" t="n">
        <f aca="false">FilterOPk!B$36</f>
        <v>0</v>
      </c>
      <c r="E230" s="50" t="n">
        <f aca="false">FilterOPk!C$36</f>
        <v>0</v>
      </c>
      <c r="F230" s="50" t="n">
        <f aca="false">FilterOPk!D$36</f>
        <v>0</v>
      </c>
      <c r="G230" s="50" t="n">
        <f aca="false">FilterOPk!E$36</f>
        <v>0</v>
      </c>
      <c r="H230" s="50" t="n">
        <f aca="false">FilterOPk!F$36</f>
        <v>0</v>
      </c>
      <c r="I230" s="50" t="n">
        <f aca="false">FilterOPk!G$36</f>
        <v>0</v>
      </c>
      <c r="J230" s="50" t="n">
        <f aca="false">FilterOPk!H$36</f>
        <v>0</v>
      </c>
      <c r="K230" s="50" t="n">
        <f aca="false">FilterOPk!I$36</f>
        <v>0</v>
      </c>
      <c r="L230" s="50" t="n">
        <f aca="false">FilterOPk!J$36</f>
        <v>0</v>
      </c>
      <c r="M230" s="50" t="n">
        <f aca="false">FilterOPk!K$36</f>
        <v>0</v>
      </c>
      <c r="N230" s="50" t="n">
        <f aca="false">FilterOPk!L$36</f>
        <v>0</v>
      </c>
      <c r="O230" s="50" t="n">
        <f aca="false">FilterOPk!M$36</f>
        <v>0</v>
      </c>
      <c r="P230" s="50" t="n">
        <f aca="false">FilterOPk!N$36</f>
        <v>0</v>
      </c>
      <c r="Q230" s="51" t="n">
        <f aca="false">FilterOPk!O$36</f>
        <v>0</v>
      </c>
    </row>
    <row r="231" customFormat="false" ht="12.75" hidden="false" customHeight="false" outlineLevel="0" collapsed="false">
      <c r="B231" s="85" t="str">
        <f aca="false">FilterOPk!A$37</f>
        <v>Dana Davis</v>
      </c>
      <c r="C231" s="13" t="n">
        <f aca="false">C230+1</f>
        <v>230</v>
      </c>
      <c r="D231" s="50" t="n">
        <f aca="false">FilterOPk!B$37</f>
        <v>0</v>
      </c>
      <c r="E231" s="50" t="n">
        <f aca="false">FilterOPk!C$37</f>
        <v>0</v>
      </c>
      <c r="F231" s="50" t="n">
        <f aca="false">FilterOPk!D$37</f>
        <v>0</v>
      </c>
      <c r="G231" s="50" t="n">
        <f aca="false">FilterOPk!E$37</f>
        <v>0</v>
      </c>
      <c r="H231" s="50" t="n">
        <f aca="false">FilterOPk!F$37</f>
        <v>0</v>
      </c>
      <c r="I231" s="50" t="n">
        <f aca="false">FilterOPk!G$37</f>
        <v>0</v>
      </c>
      <c r="J231" s="50" t="n">
        <f aca="false">FilterOPk!H$37</f>
        <v>0</v>
      </c>
      <c r="K231" s="50" t="n">
        <f aca="false">FilterOPk!I$37</f>
        <v>0</v>
      </c>
      <c r="L231" s="50" t="n">
        <f aca="false">FilterOPk!J$37</f>
        <v>0</v>
      </c>
      <c r="M231" s="50" t="n">
        <f aca="false">FilterOPk!K$37</f>
        <v>0</v>
      </c>
      <c r="N231" s="50" t="n">
        <f aca="false">FilterOPk!L$37</f>
        <v>0</v>
      </c>
      <c r="O231" s="50" t="n">
        <f aca="false">FilterOPk!M$37</f>
        <v>0</v>
      </c>
      <c r="P231" s="50" t="n">
        <f aca="false">FilterOPk!N$37</f>
        <v>0</v>
      </c>
      <c r="Q231" s="51" t="n">
        <f aca="false">FilterOPk!O$37</f>
        <v>0</v>
      </c>
    </row>
    <row r="232" customFormat="false" ht="12.75" hidden="false" customHeight="false" outlineLevel="0" collapsed="false">
      <c r="B232" s="85" t="str">
        <f aca="false">FilterOPk!A$38</f>
        <v>Tom May</v>
      </c>
      <c r="C232" s="13" t="n">
        <f aca="false">C231+1</f>
        <v>231</v>
      </c>
      <c r="D232" s="50" t="n">
        <f aca="false">FilterOPk!B$38</f>
        <v>0</v>
      </c>
      <c r="E232" s="50" t="n">
        <f aca="false">FilterOPk!C$38</f>
        <v>0</v>
      </c>
      <c r="F232" s="50" t="n">
        <f aca="false">FilterOPk!D$38</f>
        <v>0</v>
      </c>
      <c r="G232" s="50" t="n">
        <f aca="false">FilterOPk!E$38</f>
        <v>0</v>
      </c>
      <c r="H232" s="50" t="n">
        <f aca="false">FilterOPk!F$38</f>
        <v>0</v>
      </c>
      <c r="I232" s="50" t="n">
        <f aca="false">FilterOPk!G$38</f>
        <v>0</v>
      </c>
      <c r="J232" s="50" t="n">
        <f aca="false">FilterOPk!H$38</f>
        <v>0</v>
      </c>
      <c r="K232" s="50" t="n">
        <f aca="false">FilterOPk!I$38</f>
        <v>0</v>
      </c>
      <c r="L232" s="50" t="n">
        <f aca="false">FilterOPk!J$38</f>
        <v>0</v>
      </c>
      <c r="M232" s="50" t="n">
        <f aca="false">FilterOPk!K$38</f>
        <v>0</v>
      </c>
      <c r="N232" s="50" t="n">
        <f aca="false">FilterOPk!L$38</f>
        <v>0</v>
      </c>
      <c r="O232" s="50" t="n">
        <f aca="false">FilterOPk!M$38</f>
        <v>0</v>
      </c>
      <c r="P232" s="50" t="n">
        <f aca="false">FilterOPk!N$38</f>
        <v>0</v>
      </c>
      <c r="Q232" s="51" t="n">
        <f aca="false">FilterOPk!O$38</f>
        <v>0</v>
      </c>
    </row>
    <row r="233" customFormat="false" ht="12.75" hidden="false" customHeight="false" outlineLevel="0" collapsed="false">
      <c r="B233" s="85" t="str">
        <f aca="false">FilterOPk!A$39</f>
        <v>Clint Dean</v>
      </c>
      <c r="C233" s="13" t="n">
        <f aca="false">C232+1</f>
        <v>232</v>
      </c>
      <c r="D233" s="50" t="n">
        <f aca="false">FilterOPk!B$39</f>
        <v>0</v>
      </c>
      <c r="E233" s="50" t="n">
        <f aca="false">FilterOPk!C$39</f>
        <v>0</v>
      </c>
      <c r="F233" s="50" t="n">
        <f aca="false">FilterOPk!D$39</f>
        <v>0</v>
      </c>
      <c r="G233" s="50" t="n">
        <f aca="false">FilterOPk!E$39</f>
        <v>0</v>
      </c>
      <c r="H233" s="50" t="n">
        <f aca="false">FilterOPk!F$39</f>
        <v>0</v>
      </c>
      <c r="I233" s="50" t="n">
        <f aca="false">FilterOPk!G$39</f>
        <v>0</v>
      </c>
      <c r="J233" s="50" t="n">
        <f aca="false">FilterOPk!H$39</f>
        <v>0</v>
      </c>
      <c r="K233" s="50" t="n">
        <f aca="false">FilterOPk!I$39</f>
        <v>0</v>
      </c>
      <c r="L233" s="50" t="n">
        <f aca="false">FilterOPk!J$39</f>
        <v>0</v>
      </c>
      <c r="M233" s="50" t="n">
        <f aca="false">FilterOPk!K$39</f>
        <v>0</v>
      </c>
      <c r="N233" s="50" t="n">
        <f aca="false">FilterOPk!L$39</f>
        <v>0</v>
      </c>
      <c r="O233" s="50" t="n">
        <f aca="false">FilterOPk!M$39</f>
        <v>0</v>
      </c>
      <c r="P233" s="50" t="n">
        <f aca="false">FilterOPk!N$39</f>
        <v>0</v>
      </c>
      <c r="Q233" s="51" t="n">
        <f aca="false">FilterOPk!O$39</f>
        <v>0</v>
      </c>
    </row>
    <row r="234" customFormat="false" ht="12.75" hidden="false" customHeight="false" outlineLevel="0" collapsed="false">
      <c r="B234" s="85" t="str">
        <f aca="false">FilterOPk!A$40</f>
        <v>Rob Benson</v>
      </c>
      <c r="C234" s="13" t="n">
        <f aca="false">C233+1</f>
        <v>233</v>
      </c>
      <c r="D234" s="50" t="n">
        <f aca="false">FilterOPk!B$40</f>
        <v>0</v>
      </c>
      <c r="E234" s="50" t="n">
        <f aca="false">FilterOPk!C$40</f>
        <v>0</v>
      </c>
      <c r="F234" s="50" t="n">
        <f aca="false">FilterOPk!D$40</f>
        <v>0</v>
      </c>
      <c r="G234" s="50" t="n">
        <f aca="false">FilterOPk!E$40</f>
        <v>0</v>
      </c>
      <c r="H234" s="50" t="n">
        <f aca="false">FilterOPk!F$40</f>
        <v>0</v>
      </c>
      <c r="I234" s="50" t="n">
        <f aca="false">FilterOPk!G$40</f>
        <v>0</v>
      </c>
      <c r="J234" s="50" t="n">
        <f aca="false">FilterOPk!H$40</f>
        <v>0</v>
      </c>
      <c r="K234" s="50" t="n">
        <f aca="false">FilterOPk!I$40</f>
        <v>0</v>
      </c>
      <c r="L234" s="50" t="n">
        <f aca="false">FilterOPk!J$40</f>
        <v>0</v>
      </c>
      <c r="M234" s="50" t="n">
        <f aca="false">FilterOPk!K$40</f>
        <v>0</v>
      </c>
      <c r="N234" s="50" t="n">
        <f aca="false">FilterOPk!L$40</f>
        <v>0</v>
      </c>
      <c r="O234" s="50" t="n">
        <f aca="false">FilterOPk!M$40</f>
        <v>0</v>
      </c>
      <c r="P234" s="50" t="n">
        <f aca="false">FilterOPk!N$40</f>
        <v>0</v>
      </c>
      <c r="Q234" s="51" t="n">
        <f aca="false">FilterOPk!O$40</f>
        <v>0</v>
      </c>
    </row>
    <row r="235" customFormat="false" ht="12.75" hidden="false" customHeight="false" outlineLevel="0" collapsed="false">
      <c r="B235" s="85" t="str">
        <f aca="false">FilterOPk!A$41</f>
        <v>Matt Lorenz</v>
      </c>
      <c r="C235" s="13" t="n">
        <f aca="false">C234+1</f>
        <v>234</v>
      </c>
      <c r="D235" s="50" t="n">
        <f aca="false">FilterOPk!B$41</f>
        <v>0</v>
      </c>
      <c r="E235" s="50" t="n">
        <f aca="false">FilterOPk!C$41</f>
        <v>0</v>
      </c>
      <c r="F235" s="50" t="n">
        <f aca="false">FilterOPk!D$41</f>
        <v>0</v>
      </c>
      <c r="G235" s="50" t="n">
        <f aca="false">FilterOPk!E$41</f>
        <v>0</v>
      </c>
      <c r="H235" s="50" t="n">
        <f aca="false">FilterOPk!F$41</f>
        <v>0</v>
      </c>
      <c r="I235" s="50" t="n">
        <f aca="false">FilterOPk!G$41</f>
        <v>0</v>
      </c>
      <c r="J235" s="50" t="n">
        <f aca="false">FilterOPk!H$41</f>
        <v>0</v>
      </c>
      <c r="K235" s="50" t="n">
        <f aca="false">FilterOPk!I$41</f>
        <v>0</v>
      </c>
      <c r="L235" s="50" t="n">
        <f aca="false">FilterOPk!J$41</f>
        <v>0</v>
      </c>
      <c r="M235" s="50" t="n">
        <f aca="false">FilterOPk!K$41</f>
        <v>0</v>
      </c>
      <c r="N235" s="50" t="n">
        <f aca="false">FilterOPk!L$41</f>
        <v>0</v>
      </c>
      <c r="O235" s="50" t="n">
        <f aca="false">FilterOPk!M$41</f>
        <v>0</v>
      </c>
      <c r="P235" s="50" t="n">
        <f aca="false">FilterOPk!N$41</f>
        <v>0</v>
      </c>
      <c r="Q235" s="51" t="n">
        <f aca="false">FilterOPk!O$41</f>
        <v>0</v>
      </c>
    </row>
    <row r="236" customFormat="false" ht="12.75" hidden="false" customHeight="false" outlineLevel="0" collapsed="false">
      <c r="B236" s="85" t="str">
        <f aca="false">FilterOPk!A$42</f>
        <v>John Forney</v>
      </c>
      <c r="C236" s="13" t="n">
        <f aca="false">C235+1</f>
        <v>235</v>
      </c>
      <c r="D236" s="50" t="n">
        <f aca="false">FilterOPk!B$42</f>
        <v>0</v>
      </c>
      <c r="E236" s="50" t="n">
        <f aca="false">FilterOPk!C$42</f>
        <v>0</v>
      </c>
      <c r="F236" s="50" t="n">
        <f aca="false">FilterOPk!D$42</f>
        <v>0</v>
      </c>
      <c r="G236" s="50" t="n">
        <f aca="false">FilterOPk!E$42</f>
        <v>0</v>
      </c>
      <c r="H236" s="50" t="n">
        <f aca="false">FilterOPk!F$42</f>
        <v>0</v>
      </c>
      <c r="I236" s="50" t="n">
        <f aca="false">FilterOPk!G$42</f>
        <v>0</v>
      </c>
      <c r="J236" s="50" t="n">
        <f aca="false">FilterOPk!H$42</f>
        <v>0</v>
      </c>
      <c r="K236" s="50" t="n">
        <f aca="false">FilterOPk!I$42</f>
        <v>0</v>
      </c>
      <c r="L236" s="50" t="n">
        <f aca="false">FilterOPk!J$42</f>
        <v>0</v>
      </c>
      <c r="M236" s="50" t="n">
        <f aca="false">FilterOPk!K$42</f>
        <v>0</v>
      </c>
      <c r="N236" s="50" t="n">
        <f aca="false">FilterOPk!L$42</f>
        <v>0</v>
      </c>
      <c r="O236" s="50" t="n">
        <f aca="false">FilterOPk!M$42</f>
        <v>0</v>
      </c>
      <c r="P236" s="50" t="n">
        <f aca="false">FilterOPk!N$42</f>
        <v>0</v>
      </c>
      <c r="Q236" s="51" t="n">
        <f aca="false">FilterOPk!O$42</f>
        <v>0</v>
      </c>
    </row>
    <row r="237" customFormat="false" ht="12.75" hidden="false" customHeight="false" outlineLevel="0" collapsed="false">
      <c r="B237" s="85" t="str">
        <f aca="false">FilterOPk!A$43</f>
        <v>Mike Carson</v>
      </c>
      <c r="C237" s="13" t="n">
        <f aca="false">C236+1</f>
        <v>236</v>
      </c>
      <c r="D237" s="50" t="n">
        <f aca="false">FilterOPk!B$43</f>
        <v>0</v>
      </c>
      <c r="E237" s="50" t="n">
        <f aca="false">FilterOPk!C$43</f>
        <v>0</v>
      </c>
      <c r="F237" s="50" t="n">
        <f aca="false">FilterOPk!D$43</f>
        <v>0</v>
      </c>
      <c r="G237" s="50" t="n">
        <f aca="false">FilterOPk!E$43</f>
        <v>0</v>
      </c>
      <c r="H237" s="50" t="n">
        <f aca="false">FilterOPk!F$43</f>
        <v>0</v>
      </c>
      <c r="I237" s="50" t="n">
        <f aca="false">FilterOPk!G$43</f>
        <v>0</v>
      </c>
      <c r="J237" s="50" t="n">
        <f aca="false">FilterOPk!H$43</f>
        <v>0</v>
      </c>
      <c r="K237" s="50" t="n">
        <f aca="false">FilterOPk!I$43</f>
        <v>0</v>
      </c>
      <c r="L237" s="50" t="n">
        <f aca="false">FilterOPk!J$43</f>
        <v>0</v>
      </c>
      <c r="M237" s="50" t="n">
        <f aca="false">FilterOPk!K$43</f>
        <v>0</v>
      </c>
      <c r="N237" s="50" t="n">
        <f aca="false">FilterOPk!L$43</f>
        <v>0</v>
      </c>
      <c r="O237" s="50" t="n">
        <f aca="false">FilterOPk!M$43</f>
        <v>0</v>
      </c>
      <c r="P237" s="50" t="n">
        <f aca="false">FilterOPk!N$43</f>
        <v>0</v>
      </c>
      <c r="Q237" s="51" t="n">
        <f aca="false">FilterOPk!O$43</f>
        <v>0</v>
      </c>
    </row>
    <row r="238" customFormat="false" ht="12.75" hidden="false" customHeight="false" outlineLevel="0" collapsed="false">
      <c r="B238" s="85" t="str">
        <f aca="false">FilterOPk!A$44</f>
        <v>Chris Dorland</v>
      </c>
      <c r="C238" s="13" t="n">
        <f aca="false">C237+1</f>
        <v>237</v>
      </c>
      <c r="D238" s="50" t="n">
        <f aca="false">FilterOPk!B$44</f>
        <v>0</v>
      </c>
      <c r="E238" s="50" t="n">
        <f aca="false">FilterOPk!C$44</f>
        <v>0</v>
      </c>
      <c r="F238" s="50" t="n">
        <f aca="false">FilterOPk!D$44</f>
        <v>0</v>
      </c>
      <c r="G238" s="50" t="n">
        <f aca="false">FilterOPk!E$44</f>
        <v>0</v>
      </c>
      <c r="H238" s="50" t="n">
        <f aca="false">FilterOPk!F$44</f>
        <v>0</v>
      </c>
      <c r="I238" s="50" t="n">
        <f aca="false">FilterOPk!G$44</f>
        <v>0</v>
      </c>
      <c r="J238" s="50" t="n">
        <f aca="false">FilterOPk!H$44</f>
        <v>0</v>
      </c>
      <c r="K238" s="50" t="n">
        <f aca="false">FilterOPk!I$44</f>
        <v>0</v>
      </c>
      <c r="L238" s="50" t="n">
        <f aca="false">FilterOPk!J$44</f>
        <v>0</v>
      </c>
      <c r="M238" s="50" t="n">
        <f aca="false">FilterOPk!K$44</f>
        <v>0</v>
      </c>
      <c r="N238" s="50" t="n">
        <f aca="false">FilterOPk!L$44</f>
        <v>0</v>
      </c>
      <c r="O238" s="50" t="n">
        <f aca="false">FilterOPk!M$44</f>
        <v>0</v>
      </c>
      <c r="P238" s="50" t="n">
        <f aca="false">FilterOPk!N$44</f>
        <v>0</v>
      </c>
      <c r="Q238" s="51" t="n">
        <f aca="false">FilterOPk!O$44</f>
        <v>0</v>
      </c>
    </row>
    <row r="239" customFormat="false" ht="12.75" hidden="false" customHeight="false" outlineLevel="0" collapsed="false">
      <c r="B239" s="85" t="str">
        <f aca="false">FilterOPk!A$45</f>
        <v>Jeff King</v>
      </c>
      <c r="C239" s="13" t="n">
        <f aca="false">C238+1</f>
        <v>238</v>
      </c>
      <c r="D239" s="50" t="n">
        <f aca="false">FilterOPk!B$45</f>
        <v>0</v>
      </c>
      <c r="E239" s="50" t="n">
        <f aca="false">FilterOPk!C$45</f>
        <v>0</v>
      </c>
      <c r="F239" s="50" t="n">
        <f aca="false">FilterOPk!D$45</f>
        <v>0</v>
      </c>
      <c r="G239" s="50" t="n">
        <f aca="false">FilterOPk!E$45</f>
        <v>0</v>
      </c>
      <c r="H239" s="50" t="n">
        <f aca="false">FilterOPk!F$45</f>
        <v>0</v>
      </c>
      <c r="I239" s="50" t="n">
        <f aca="false">FilterOPk!G$45</f>
        <v>0</v>
      </c>
      <c r="J239" s="50" t="n">
        <f aca="false">FilterOPk!H$45</f>
        <v>0</v>
      </c>
      <c r="K239" s="50" t="n">
        <f aca="false">FilterOPk!I$45</f>
        <v>0</v>
      </c>
      <c r="L239" s="50" t="n">
        <f aca="false">FilterOPk!J$45</f>
        <v>0</v>
      </c>
      <c r="M239" s="50" t="n">
        <f aca="false">FilterOPk!K$45</f>
        <v>0</v>
      </c>
      <c r="N239" s="50" t="n">
        <f aca="false">FilterOPk!L$45</f>
        <v>0</v>
      </c>
      <c r="O239" s="50" t="n">
        <f aca="false">FilterOPk!M$45</f>
        <v>0</v>
      </c>
      <c r="P239" s="50" t="n">
        <f aca="false">FilterOPk!N$45</f>
        <v>0</v>
      </c>
      <c r="Q239" s="51" t="n">
        <f aca="false">FilterOPk!O$45</f>
        <v>0</v>
      </c>
    </row>
    <row r="240" customFormat="false" ht="12.75" hidden="false" customHeight="false" outlineLevel="0" collapsed="false">
      <c r="B240" s="85" t="n">
        <f aca="false">FilterOPk!A$46</f>
        <v>0</v>
      </c>
      <c r="C240" s="13" t="n">
        <f aca="false">C239+1</f>
        <v>239</v>
      </c>
      <c r="D240" s="50" t="n">
        <f aca="false">FilterOPk!B$46</f>
        <v>0</v>
      </c>
      <c r="E240" s="50" t="n">
        <f aca="false">FilterOPk!C$46</f>
        <v>0</v>
      </c>
      <c r="F240" s="50" t="n">
        <f aca="false">FilterOPk!D$46</f>
        <v>0</v>
      </c>
      <c r="G240" s="50" t="n">
        <f aca="false">FilterOPk!E$46</f>
        <v>0</v>
      </c>
      <c r="H240" s="50" t="n">
        <f aca="false">FilterOPk!F$46</f>
        <v>0</v>
      </c>
      <c r="I240" s="50" t="n">
        <f aca="false">FilterOPk!G$46</f>
        <v>0</v>
      </c>
      <c r="J240" s="50" t="n">
        <f aca="false">FilterOPk!H$46</f>
        <v>0</v>
      </c>
      <c r="K240" s="50" t="n">
        <f aca="false">FilterOPk!I$46</f>
        <v>0</v>
      </c>
      <c r="L240" s="50" t="n">
        <f aca="false">FilterOPk!J$46</f>
        <v>0</v>
      </c>
      <c r="M240" s="50" t="n">
        <f aca="false">FilterOPk!K$46</f>
        <v>0</v>
      </c>
      <c r="N240" s="50" t="n">
        <f aca="false">FilterOPk!L$46</f>
        <v>0</v>
      </c>
      <c r="O240" s="50" t="n">
        <f aca="false">FilterOPk!M$46</f>
        <v>0</v>
      </c>
      <c r="P240" s="50" t="n">
        <f aca="false">FilterOPk!N$46</f>
        <v>0</v>
      </c>
      <c r="Q240" s="51" t="n">
        <f aca="false">FilterOPk!O$46</f>
        <v>0</v>
      </c>
    </row>
    <row r="241" customFormat="false" ht="12.75" hidden="false" customHeight="false" outlineLevel="0" collapsed="false">
      <c r="B241" s="87" t="n">
        <f aca="false">FilterOPk!A$47</f>
        <v>0</v>
      </c>
      <c r="C241" s="64" t="n">
        <f aca="false">C240+1</f>
        <v>240</v>
      </c>
      <c r="D241" s="54" t="n">
        <f aca="false">FilterOPk!B$47</f>
        <v>0</v>
      </c>
      <c r="E241" s="54" t="n">
        <f aca="false">FilterOPk!C$47</f>
        <v>0</v>
      </c>
      <c r="F241" s="54" t="n">
        <f aca="false">FilterOPk!D$47</f>
        <v>0</v>
      </c>
      <c r="G241" s="54" t="n">
        <f aca="false">FilterOPk!E$47</f>
        <v>0</v>
      </c>
      <c r="H241" s="54" t="n">
        <f aca="false">FilterOPk!F$47</f>
        <v>0</v>
      </c>
      <c r="I241" s="54" t="n">
        <f aca="false">FilterOPk!G$47</f>
        <v>0</v>
      </c>
      <c r="J241" s="54" t="n">
        <f aca="false">FilterOPk!H$47</f>
        <v>0</v>
      </c>
      <c r="K241" s="54" t="n">
        <f aca="false">FilterOPk!I$47</f>
        <v>0</v>
      </c>
      <c r="L241" s="54" t="n">
        <f aca="false">FilterOPk!J$47</f>
        <v>0</v>
      </c>
      <c r="M241" s="54" t="n">
        <f aca="false">FilterOPk!K$47</f>
        <v>0</v>
      </c>
      <c r="N241" s="54" t="n">
        <f aca="false">FilterOPk!L$47</f>
        <v>0</v>
      </c>
      <c r="O241" s="54" t="n">
        <f aca="false">FilterOPk!M$47</f>
        <v>0</v>
      </c>
      <c r="P241" s="54" t="n">
        <f aca="false">FilterOPk!N$47</f>
        <v>0</v>
      </c>
      <c r="Q241" s="55" t="n">
        <f aca="false">FilterOPk!O$47</f>
        <v>0</v>
      </c>
    </row>
    <row r="242" customFormat="false" ht="12.75" hidden="false" customHeight="false" outlineLevel="0" collapsed="false">
      <c r="A242" s="0" t="n">
        <f aca="false">A202+1</f>
        <v>7</v>
      </c>
      <c r="B242" s="57" t="n">
        <f aca="false">FilterOPk!D$1</f>
        <v>36907</v>
      </c>
      <c r="C242" s="58" t="n">
        <f aca="false">C241+1</f>
        <v>241</v>
      </c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83"/>
    </row>
    <row r="243" customFormat="false" ht="12.75" hidden="false" customHeight="false" outlineLevel="0" collapsed="false">
      <c r="B243" s="61"/>
      <c r="C243" s="13" t="n">
        <f aca="false">C242+1</f>
        <v>242</v>
      </c>
      <c r="D243" s="13"/>
      <c r="E243" s="21" t="s">
        <v>5</v>
      </c>
      <c r="F243" s="21" t="s">
        <v>6</v>
      </c>
      <c r="G243" s="21" t="s">
        <v>7</v>
      </c>
      <c r="H243" s="21" t="s">
        <v>8</v>
      </c>
      <c r="I243" s="21" t="s">
        <v>9</v>
      </c>
      <c r="J243" s="21" t="s">
        <v>10</v>
      </c>
      <c r="K243" s="21" t="s">
        <v>11</v>
      </c>
      <c r="L243" s="21" t="s">
        <v>12</v>
      </c>
      <c r="M243" s="21" t="s">
        <v>13</v>
      </c>
      <c r="N243" s="21" t="s">
        <v>14</v>
      </c>
      <c r="O243" s="21" t="n">
        <v>2002</v>
      </c>
      <c r="P243" s="21" t="s">
        <v>15</v>
      </c>
      <c r="Q243" s="84" t="s">
        <v>16</v>
      </c>
    </row>
    <row r="244" customFormat="false" ht="12.75" hidden="false" customHeight="false" outlineLevel="0" collapsed="false">
      <c r="B244" s="85" t="str">
        <f aca="false">FilterOPk!A$9</f>
        <v>Power positions</v>
      </c>
      <c r="C244" s="13" t="n">
        <f aca="false">C243+1</f>
        <v>243</v>
      </c>
      <c r="D244" s="13" t="s">
        <v>4</v>
      </c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86"/>
    </row>
    <row r="245" customFormat="false" ht="12.75" hidden="false" customHeight="false" outlineLevel="0" collapsed="false">
      <c r="B245" s="85" t="str">
        <f aca="false">FilterOPk!A$10</f>
        <v>East Position</v>
      </c>
      <c r="C245" s="13" t="n">
        <f aca="false">C244+1</f>
        <v>244</v>
      </c>
      <c r="D245" s="50" t="n">
        <f aca="false">FilterOPk!B$10</f>
        <v>34784396.7946123</v>
      </c>
      <c r="E245" s="50" t="n">
        <f aca="false">FilterOPk!C$10</f>
        <v>139428.68</v>
      </c>
      <c r="F245" s="50" t="n">
        <f aca="false">FilterOPk!D$10</f>
        <v>244540.42</v>
      </c>
      <c r="G245" s="50" t="n">
        <f aca="false">FilterOPk!E$10</f>
        <v>352018.99</v>
      </c>
      <c r="H245" s="50" t="n">
        <f aca="false">FilterOPk!F$10</f>
        <v>454047.41</v>
      </c>
      <c r="I245" s="50" t="n">
        <f aca="false">FilterOPk!G$10</f>
        <v>460700.87</v>
      </c>
      <c r="J245" s="50" t="n">
        <f aca="false">FilterOPk!H$10</f>
        <v>371715.26</v>
      </c>
      <c r="K245" s="50" t="n">
        <f aca="false">FilterOPk!I$10</f>
        <v>743238.67</v>
      </c>
      <c r="L245" s="50" t="n">
        <f aca="false">FilterOPk!J$10</f>
        <v>433572.73</v>
      </c>
      <c r="M245" s="50" t="n">
        <f aca="false">FilterOPk!K$10</f>
        <v>1264075.99</v>
      </c>
      <c r="N245" s="50" t="n">
        <f aca="false">FilterOPk!L$10</f>
        <v>4463339.02</v>
      </c>
      <c r="O245" s="50" t="n">
        <f aca="false">FilterOPk!M$10</f>
        <v>-232298.41</v>
      </c>
      <c r="P245" s="50" t="n">
        <f aca="false">FilterOPk!N$10</f>
        <v>1174384.84</v>
      </c>
      <c r="Q245" s="51" t="n">
        <f aca="false">FilterOPk!O$10</f>
        <v>5405425.45</v>
      </c>
    </row>
    <row r="246" customFormat="false" ht="12.75" hidden="false" customHeight="false" outlineLevel="0" collapsed="false">
      <c r="B246" s="85" t="str">
        <f aca="false">FilterOPk!A$11</f>
        <v>East Power Mgmt</v>
      </c>
      <c r="C246" s="13" t="n">
        <f aca="false">C245+1</f>
        <v>245</v>
      </c>
      <c r="D246" s="50" t="n">
        <f aca="false">FilterOPk!B$11</f>
        <v>7547347.04451418</v>
      </c>
      <c r="E246" s="50" t="n">
        <f aca="false">FilterOPk!C$11</f>
        <v>0</v>
      </c>
      <c r="F246" s="50" t="n">
        <f aca="false">FilterOPk!D$11</f>
        <v>0</v>
      </c>
      <c r="G246" s="50" t="n">
        <f aca="false">FilterOPk!E$11</f>
        <v>0</v>
      </c>
      <c r="H246" s="50" t="n">
        <f aca="false">FilterOPk!F$11</f>
        <v>0</v>
      </c>
      <c r="I246" s="50" t="n">
        <f aca="false">FilterOPk!G$11</f>
        <v>0</v>
      </c>
      <c r="J246" s="50" t="n">
        <f aca="false">FilterOPk!H$11</f>
        <v>0</v>
      </c>
      <c r="K246" s="50" t="n">
        <f aca="false">FilterOPk!I$11</f>
        <v>0</v>
      </c>
      <c r="L246" s="50" t="n">
        <f aca="false">FilterOPk!J$11</f>
        <v>0</v>
      </c>
      <c r="M246" s="50" t="n">
        <f aca="false">FilterOPk!K$11</f>
        <v>0</v>
      </c>
      <c r="N246" s="50" t="n">
        <f aca="false">FilterOPk!L$11</f>
        <v>0</v>
      </c>
      <c r="O246" s="50" t="n">
        <f aca="false">FilterOPk!M$11</f>
        <v>0</v>
      </c>
      <c r="P246" s="50" t="n">
        <f aca="false">FilterOPk!N$11</f>
        <v>0</v>
      </c>
      <c r="Q246" s="51" t="n">
        <f aca="false">FilterOPk!O$11</f>
        <v>0</v>
      </c>
    </row>
    <row r="247" customFormat="false" ht="12.75" hidden="false" customHeight="false" outlineLevel="0" collapsed="false">
      <c r="B247" s="85" t="str">
        <f aca="false">FilterOPk!A$12</f>
        <v>Long Term Options</v>
      </c>
      <c r="C247" s="13" t="n">
        <f aca="false">C246+1</f>
        <v>246</v>
      </c>
      <c r="D247" s="50" t="n">
        <f aca="false">FilterOPk!B$12</f>
        <v>0</v>
      </c>
      <c r="E247" s="50" t="n">
        <f aca="false">FilterOPk!C$12</f>
        <v>0</v>
      </c>
      <c r="F247" s="50" t="n">
        <f aca="false">FilterOPk!D$12</f>
        <v>0</v>
      </c>
      <c r="G247" s="50" t="n">
        <f aca="false">FilterOPk!E$12</f>
        <v>0</v>
      </c>
      <c r="H247" s="50" t="n">
        <f aca="false">FilterOPk!F$12</f>
        <v>0</v>
      </c>
      <c r="I247" s="50" t="n">
        <f aca="false">FilterOPk!G$12</f>
        <v>0</v>
      </c>
      <c r="J247" s="50" t="n">
        <f aca="false">FilterOPk!H$12</f>
        <v>0</v>
      </c>
      <c r="K247" s="50" t="n">
        <f aca="false">FilterOPk!I$12</f>
        <v>0</v>
      </c>
      <c r="L247" s="50" t="n">
        <f aca="false">FilterOPk!J$12</f>
        <v>0</v>
      </c>
      <c r="M247" s="50" t="n">
        <f aca="false">FilterOPk!K$12</f>
        <v>0</v>
      </c>
      <c r="N247" s="50" t="n">
        <f aca="false">FilterOPk!L$12</f>
        <v>0</v>
      </c>
      <c r="O247" s="50" t="n">
        <f aca="false">FilterOPk!M$12</f>
        <v>0</v>
      </c>
      <c r="P247" s="50" t="n">
        <f aca="false">FilterOPk!N$12</f>
        <v>0</v>
      </c>
      <c r="Q247" s="51" t="n">
        <f aca="false">FilterOPk!O$12</f>
        <v>0</v>
      </c>
    </row>
    <row r="248" customFormat="false" ht="12.75" hidden="false" customHeight="false" outlineLevel="0" collapsed="false">
      <c r="B248" s="85" t="str">
        <f aca="false">FilterOPk!A$13</f>
        <v>LT-MIDWEST</v>
      </c>
      <c r="C248" s="13" t="n">
        <f aca="false">C247+1</f>
        <v>247</v>
      </c>
      <c r="D248" s="50" t="n">
        <f aca="false">FilterOPk!B$13</f>
        <v>7151089.47366245</v>
      </c>
      <c r="E248" s="50" t="n">
        <f aca="false">FilterOPk!C$13</f>
        <v>36317.39</v>
      </c>
      <c r="F248" s="50" t="n">
        <f aca="false">FilterOPk!D$13</f>
        <v>95142.77</v>
      </c>
      <c r="G248" s="50" t="n">
        <f aca="false">FilterOPk!E$13</f>
        <v>106523.31</v>
      </c>
      <c r="H248" s="50" t="n">
        <f aca="false">FilterOPk!F$13</f>
        <v>103615.07</v>
      </c>
      <c r="I248" s="50" t="n">
        <f aca="false">FilterOPk!G$13</f>
        <v>106049.09</v>
      </c>
      <c r="J248" s="50" t="n">
        <f aca="false">FilterOPk!H$13</f>
        <v>78310</v>
      </c>
      <c r="K248" s="50" t="n">
        <f aca="false">FilterOPk!I$13</f>
        <v>160210.16</v>
      </c>
      <c r="L248" s="50" t="n">
        <f aca="false">FilterOPk!J$13</f>
        <v>108136.49</v>
      </c>
      <c r="M248" s="50" t="n">
        <f aca="false">FilterOPk!K$13</f>
        <v>312653.19</v>
      </c>
      <c r="N248" s="50" t="n">
        <f aca="false">FilterOPk!L$13</f>
        <v>1106957.47</v>
      </c>
      <c r="O248" s="50" t="n">
        <f aca="false">FilterOPk!M$13</f>
        <v>-124610.37</v>
      </c>
      <c r="P248" s="50" t="n">
        <f aca="false">FilterOPk!N$13</f>
        <v>893459.31</v>
      </c>
      <c r="Q248" s="51" t="n">
        <f aca="false">FilterOPk!O$13</f>
        <v>1875806.41</v>
      </c>
    </row>
    <row r="249" customFormat="false" ht="12.75" hidden="false" customHeight="false" outlineLevel="0" collapsed="false">
      <c r="B249" s="85" t="str">
        <f aca="false">FilterOPk!A$14</f>
        <v>ST-ECAR</v>
      </c>
      <c r="C249" s="13" t="n">
        <f aca="false">C248+1</f>
        <v>248</v>
      </c>
      <c r="D249" s="50" t="n">
        <f aca="false">FilterOPk!B$14</f>
        <v>238101.441960815</v>
      </c>
      <c r="E249" s="50" t="n">
        <f aca="false">FilterOPk!C$14</f>
        <v>0</v>
      </c>
      <c r="F249" s="50" t="n">
        <f aca="false">FilterOPk!D$14</f>
        <v>0</v>
      </c>
      <c r="G249" s="50" t="n">
        <f aca="false">FilterOPk!E$14</f>
        <v>0</v>
      </c>
      <c r="H249" s="50" t="n">
        <f aca="false">FilterOPk!F$14</f>
        <v>0</v>
      </c>
      <c r="I249" s="50" t="n">
        <f aca="false">FilterOPk!G$14</f>
        <v>0</v>
      </c>
      <c r="J249" s="50" t="n">
        <f aca="false">FilterOPk!H$14</f>
        <v>0</v>
      </c>
      <c r="K249" s="50" t="n">
        <f aca="false">FilterOPk!I$14</f>
        <v>0</v>
      </c>
      <c r="L249" s="50" t="n">
        <f aca="false">FilterOPk!J$14</f>
        <v>0</v>
      </c>
      <c r="M249" s="50" t="n">
        <f aca="false">FilterOPk!K$14</f>
        <v>0</v>
      </c>
      <c r="N249" s="50" t="n">
        <f aca="false">FilterOPk!L$14</f>
        <v>0</v>
      </c>
      <c r="O249" s="50" t="n">
        <f aca="false">FilterOPk!M$14</f>
        <v>0</v>
      </c>
      <c r="P249" s="50" t="n">
        <f aca="false">FilterOPk!N$14</f>
        <v>0</v>
      </c>
      <c r="Q249" s="51" t="n">
        <f aca="false">FilterOPk!O$14</f>
        <v>0</v>
      </c>
    </row>
    <row r="250" customFormat="false" ht="12.75" hidden="false" customHeight="false" outlineLevel="0" collapsed="false">
      <c r="B250" s="85" t="str">
        <f aca="false">FilterOPk!A$15</f>
        <v>ST- MAPP</v>
      </c>
      <c r="C250" s="13" t="n">
        <f aca="false">C249+1</f>
        <v>249</v>
      </c>
      <c r="D250" s="50" t="n">
        <f aca="false">FilterOPk!B$15</f>
        <v>254636.614020626</v>
      </c>
      <c r="E250" s="50" t="n">
        <f aca="false">FilterOPk!C$15</f>
        <v>-1590.85</v>
      </c>
      <c r="F250" s="50" t="n">
        <f aca="false">FilterOPk!D$15</f>
        <v>-3167.72</v>
      </c>
      <c r="G250" s="50" t="n">
        <f aca="false">FilterOPk!E$15</f>
        <v>-3546.79</v>
      </c>
      <c r="H250" s="50" t="n">
        <f aca="false">FilterOPk!F$15</f>
        <v>-3530.89</v>
      </c>
      <c r="I250" s="50" t="n">
        <f aca="false">FilterOPk!G$15</f>
        <v>0</v>
      </c>
      <c r="J250" s="50" t="n">
        <f aca="false">FilterOPk!H$15</f>
        <v>0</v>
      </c>
      <c r="K250" s="50" t="n">
        <f aca="false">FilterOPk!I$15</f>
        <v>0</v>
      </c>
      <c r="L250" s="50" t="n">
        <f aca="false">FilterOPk!J$15</f>
        <v>0</v>
      </c>
      <c r="M250" s="50" t="n">
        <f aca="false">FilterOPk!K$15</f>
        <v>0</v>
      </c>
      <c r="N250" s="50" t="n">
        <f aca="false">FilterOPk!L$15</f>
        <v>-11836.25</v>
      </c>
      <c r="O250" s="50" t="n">
        <f aca="false">FilterOPk!M$15</f>
        <v>0</v>
      </c>
      <c r="P250" s="50" t="n">
        <f aca="false">FilterOPk!N$15</f>
        <v>0</v>
      </c>
      <c r="Q250" s="51" t="n">
        <f aca="false">FilterOPk!O$15</f>
        <v>-11836.25</v>
      </c>
    </row>
    <row r="251" customFormat="false" ht="12.75" hidden="false" customHeight="false" outlineLevel="0" collapsed="false">
      <c r="B251" s="85" t="str">
        <f aca="false">FilterOPk!A$16</f>
        <v>ST- MAIN</v>
      </c>
      <c r="C251" s="13" t="n">
        <f aca="false">C250+1</f>
        <v>250</v>
      </c>
      <c r="D251" s="50" t="n">
        <f aca="false">FilterOPk!B$16</f>
        <v>694293.253349893</v>
      </c>
      <c r="E251" s="50" t="n">
        <f aca="false">FilterOPk!C$16</f>
        <v>0</v>
      </c>
      <c r="F251" s="50" t="n">
        <f aca="false">FilterOPk!D$16</f>
        <v>0</v>
      </c>
      <c r="G251" s="50" t="n">
        <f aca="false">FilterOPk!E$16</f>
        <v>0</v>
      </c>
      <c r="H251" s="50" t="n">
        <f aca="false">FilterOPk!F$16</f>
        <v>0</v>
      </c>
      <c r="I251" s="50" t="n">
        <f aca="false">FilterOPk!G$16</f>
        <v>0</v>
      </c>
      <c r="J251" s="50" t="n">
        <f aca="false">FilterOPk!H$16</f>
        <v>0</v>
      </c>
      <c r="K251" s="50" t="n">
        <f aca="false">FilterOPk!I$16</f>
        <v>0</v>
      </c>
      <c r="L251" s="50" t="n">
        <f aca="false">FilterOPk!J$16</f>
        <v>0</v>
      </c>
      <c r="M251" s="50" t="n">
        <f aca="false">FilterOPk!K$16</f>
        <v>0</v>
      </c>
      <c r="N251" s="50" t="n">
        <f aca="false">FilterOPk!L$16</f>
        <v>0</v>
      </c>
      <c r="O251" s="50" t="n">
        <f aca="false">FilterOPk!M$16</f>
        <v>0</v>
      </c>
      <c r="P251" s="50" t="n">
        <f aca="false">FilterOPk!N$16</f>
        <v>0</v>
      </c>
      <c r="Q251" s="51" t="n">
        <f aca="false">FilterOPk!O$16</f>
        <v>0</v>
      </c>
    </row>
    <row r="252" customFormat="false" ht="12.75" hidden="false" customHeight="false" outlineLevel="0" collapsed="false">
      <c r="B252" s="85" t="str">
        <f aca="false">FilterOPk!A$17</f>
        <v>MW-ANALYST</v>
      </c>
      <c r="C252" s="13" t="n">
        <f aca="false">C251+1</f>
        <v>251</v>
      </c>
      <c r="D252" s="50" t="n">
        <f aca="false">FilterOPk!B$17</f>
        <v>0</v>
      </c>
      <c r="E252" s="50" t="n">
        <f aca="false">FilterOPk!C$17</f>
        <v>0</v>
      </c>
      <c r="F252" s="50" t="n">
        <f aca="false">FilterOPk!D$17</f>
        <v>0</v>
      </c>
      <c r="G252" s="50" t="n">
        <f aca="false">FilterOPk!E$17</f>
        <v>0</v>
      </c>
      <c r="H252" s="50" t="n">
        <f aca="false">FilterOPk!F$17</f>
        <v>0</v>
      </c>
      <c r="I252" s="50" t="n">
        <f aca="false">FilterOPk!G$17</f>
        <v>0</v>
      </c>
      <c r="J252" s="50" t="n">
        <f aca="false">FilterOPk!H$17</f>
        <v>0</v>
      </c>
      <c r="K252" s="50" t="n">
        <f aca="false">FilterOPk!I$17</f>
        <v>0</v>
      </c>
      <c r="L252" s="50" t="n">
        <f aca="false">FilterOPk!J$17</f>
        <v>0</v>
      </c>
      <c r="M252" s="50" t="n">
        <f aca="false">FilterOPk!K$17</f>
        <v>0</v>
      </c>
      <c r="N252" s="50" t="n">
        <f aca="false">FilterOPk!L$17</f>
        <v>0</v>
      </c>
      <c r="O252" s="50" t="n">
        <f aca="false">FilterOPk!M$17</f>
        <v>0</v>
      </c>
      <c r="P252" s="50" t="n">
        <f aca="false">FilterOPk!N$17</f>
        <v>0</v>
      </c>
      <c r="Q252" s="51" t="n">
        <f aca="false">FilterOPk!O$17</f>
        <v>0</v>
      </c>
    </row>
    <row r="253" customFormat="false" ht="12.75" hidden="false" customHeight="false" outlineLevel="0" collapsed="false">
      <c r="B253" s="85" t="str">
        <f aca="false">FilterOPk!A$18</f>
        <v>LT-NE</v>
      </c>
      <c r="C253" s="13" t="n">
        <f aca="false">C252+1</f>
        <v>252</v>
      </c>
      <c r="D253" s="50" t="n">
        <f aca="false">FilterOPk!B$18</f>
        <v>6187311.37539291</v>
      </c>
      <c r="E253" s="50" t="n">
        <f aca="false">FilterOPk!C$18</f>
        <v>38662.79</v>
      </c>
      <c r="F253" s="50" t="n">
        <f aca="false">FilterOPk!D$18</f>
        <v>89522.8</v>
      </c>
      <c r="G253" s="50" t="n">
        <f aca="false">FilterOPk!E$18</f>
        <v>158536.19</v>
      </c>
      <c r="H253" s="50" t="n">
        <f aca="false">FilterOPk!F$18</f>
        <v>261849.24</v>
      </c>
      <c r="I253" s="50" t="n">
        <f aca="false">FilterOPk!G$18</f>
        <v>291708.83</v>
      </c>
      <c r="J253" s="50" t="n">
        <f aca="false">FilterOPk!H$18</f>
        <v>228360.42</v>
      </c>
      <c r="K253" s="50" t="n">
        <f aca="false">FilterOPk!I$18</f>
        <v>445432.42</v>
      </c>
      <c r="L253" s="50" t="n">
        <f aca="false">FilterOPk!J$18</f>
        <v>266345.8</v>
      </c>
      <c r="M253" s="50" t="n">
        <f aca="false">FilterOPk!K$18</f>
        <v>801315.09</v>
      </c>
      <c r="N253" s="50" t="n">
        <f aca="false">FilterOPk!L$18</f>
        <v>2581733.58</v>
      </c>
      <c r="O253" s="50" t="n">
        <f aca="false">FilterOPk!M$18</f>
        <v>-636932.37</v>
      </c>
      <c r="P253" s="50" t="n">
        <f aca="false">FilterOPk!N$18</f>
        <v>-2303942.42</v>
      </c>
      <c r="Q253" s="51" t="n">
        <f aca="false">FilterOPk!O$18</f>
        <v>-359141.210000001</v>
      </c>
    </row>
    <row r="254" customFormat="false" ht="12.75" hidden="false" customHeight="false" outlineLevel="0" collapsed="false">
      <c r="B254" s="85" t="str">
        <f aca="false">FilterOPk!A$19</f>
        <v>LT-PJM</v>
      </c>
      <c r="C254" s="13" t="n">
        <f aca="false">C253+1</f>
        <v>253</v>
      </c>
      <c r="D254" s="50" t="n">
        <f aca="false">FilterOPk!B$19</f>
        <v>1818236.42109565</v>
      </c>
      <c r="E254" s="50" t="n">
        <f aca="false">FilterOPk!C$19</f>
        <v>0</v>
      </c>
      <c r="F254" s="50" t="n">
        <f aca="false">FilterOPk!D$19</f>
        <v>19402.28</v>
      </c>
      <c r="G254" s="50" t="n">
        <f aca="false">FilterOPk!E$19</f>
        <v>57930.92</v>
      </c>
      <c r="H254" s="50" t="n">
        <f aca="false">FilterOPk!F$19</f>
        <v>59436.7</v>
      </c>
      <c r="I254" s="50" t="n">
        <f aca="false">FilterOPk!G$19</f>
        <v>19136.52</v>
      </c>
      <c r="J254" s="50" t="n">
        <f aca="false">FilterOPk!H$19</f>
        <v>18664.41</v>
      </c>
      <c r="K254" s="50" t="n">
        <f aca="false">FilterOPk!I$19</f>
        <v>33608.82</v>
      </c>
      <c r="L254" s="50" t="n">
        <f aca="false">FilterOPk!J$19</f>
        <v>20867.53</v>
      </c>
      <c r="M254" s="50" t="n">
        <f aca="false">FilterOPk!K$19</f>
        <v>56340.86</v>
      </c>
      <c r="N254" s="50" t="n">
        <f aca="false">FilterOPk!L$19</f>
        <v>285388.04</v>
      </c>
      <c r="O254" s="50" t="n">
        <f aca="false">FilterOPk!M$19</f>
        <v>-1975.43</v>
      </c>
      <c r="P254" s="50" t="n">
        <f aca="false">FilterOPk!N$19</f>
        <v>-179963.06</v>
      </c>
      <c r="Q254" s="51" t="n">
        <f aca="false">FilterOPk!O$19</f>
        <v>103449.55</v>
      </c>
    </row>
    <row r="255" customFormat="false" ht="12.75" hidden="false" customHeight="false" outlineLevel="0" collapsed="false">
      <c r="B255" s="85" t="str">
        <f aca="false">FilterOPk!A$20</f>
        <v>LT- NY</v>
      </c>
      <c r="C255" s="13" t="n">
        <f aca="false">C254+1</f>
        <v>254</v>
      </c>
      <c r="D255" s="50" t="n">
        <f aca="false">FilterOPk!B$20</f>
        <v>0</v>
      </c>
      <c r="E255" s="50" t="n">
        <f aca="false">FilterOPk!C$20</f>
        <v>-9128.22</v>
      </c>
      <c r="F255" s="50" t="n">
        <f aca="false">FilterOPk!D$20</f>
        <v>-69725.26</v>
      </c>
      <c r="G255" s="50" t="n">
        <f aca="false">FilterOPk!E$20</f>
        <v>0</v>
      </c>
      <c r="H255" s="50" t="n">
        <f aca="false">FilterOPk!F$20</f>
        <v>0</v>
      </c>
      <c r="I255" s="50" t="n">
        <f aca="false">FilterOPk!G$20</f>
        <v>0</v>
      </c>
      <c r="J255" s="50" t="n">
        <f aca="false">FilterOPk!H$20</f>
        <v>0</v>
      </c>
      <c r="K255" s="50" t="n">
        <f aca="false">FilterOPk!I$20</f>
        <v>0</v>
      </c>
      <c r="L255" s="50" t="n">
        <f aca="false">FilterOPk!J$20</f>
        <v>0</v>
      </c>
      <c r="M255" s="50" t="n">
        <f aca="false">FilterOPk!K$20</f>
        <v>0</v>
      </c>
      <c r="N255" s="50" t="n">
        <f aca="false">FilterOPk!L$20</f>
        <v>-78853.48</v>
      </c>
      <c r="O255" s="50" t="n">
        <f aca="false">FilterOPk!M$20</f>
        <v>0</v>
      </c>
      <c r="P255" s="50" t="n">
        <f aca="false">FilterOPk!N$20</f>
        <v>12056.92</v>
      </c>
      <c r="Q255" s="51" t="n">
        <f aca="false">FilterOPk!O$20</f>
        <v>-66796.56</v>
      </c>
    </row>
    <row r="256" customFormat="false" ht="12.75" hidden="false" customHeight="false" outlineLevel="0" collapsed="false">
      <c r="B256" s="85" t="str">
        <f aca="false">FilterOPk!A$21</f>
        <v>ST- PJM</v>
      </c>
      <c r="C256" s="13" t="n">
        <f aca="false">C255+1</f>
        <v>255</v>
      </c>
      <c r="D256" s="50" t="n">
        <f aca="false">FilterOPk!B$21</f>
        <v>1243093.71447674</v>
      </c>
      <c r="E256" s="50" t="n">
        <f aca="false">FilterOPk!C$21</f>
        <v>13503.06</v>
      </c>
      <c r="F256" s="50" t="n">
        <f aca="false">FilterOPk!D$21</f>
        <v>0</v>
      </c>
      <c r="G256" s="50" t="n">
        <f aca="false">FilterOPk!E$21</f>
        <v>0</v>
      </c>
      <c r="H256" s="50" t="n">
        <f aca="false">FilterOPk!F$21</f>
        <v>0</v>
      </c>
      <c r="I256" s="50" t="n">
        <f aca="false">FilterOPk!G$21</f>
        <v>0</v>
      </c>
      <c r="J256" s="50" t="n">
        <f aca="false">FilterOPk!H$21</f>
        <v>0</v>
      </c>
      <c r="K256" s="50" t="n">
        <f aca="false">FilterOPk!I$21</f>
        <v>0</v>
      </c>
      <c r="L256" s="50" t="n">
        <f aca="false">FilterOPk!J$21</f>
        <v>0</v>
      </c>
      <c r="M256" s="50" t="n">
        <f aca="false">FilterOPk!K$21</f>
        <v>0</v>
      </c>
      <c r="N256" s="50" t="n">
        <f aca="false">FilterOPk!L$21</f>
        <v>13503.06</v>
      </c>
      <c r="O256" s="50" t="n">
        <f aca="false">FilterOPk!M$21</f>
        <v>0</v>
      </c>
      <c r="P256" s="50" t="n">
        <f aca="false">FilterOPk!N$21</f>
        <v>0</v>
      </c>
      <c r="Q256" s="51" t="n">
        <f aca="false">FilterOPk!O$21</f>
        <v>13503.06</v>
      </c>
    </row>
    <row r="257" customFormat="false" ht="12.75" hidden="false" customHeight="false" outlineLevel="0" collapsed="false">
      <c r="B257" s="85" t="str">
        <f aca="false">FilterOPk!A$22</f>
        <v>ST- NENG</v>
      </c>
      <c r="C257" s="13" t="n">
        <f aca="false">C256+1</f>
        <v>256</v>
      </c>
      <c r="D257" s="50" t="n">
        <f aca="false">FilterOPk!B$22</f>
        <v>539719.375927685</v>
      </c>
      <c r="E257" s="50" t="n">
        <f aca="false">FilterOPk!C$22</f>
        <v>17499.36</v>
      </c>
      <c r="F257" s="50" t="n">
        <f aca="false">FilterOPk!D$22</f>
        <v>34844.91</v>
      </c>
      <c r="G257" s="50" t="n">
        <f aca="false">FilterOPk!E$22</f>
        <v>0</v>
      </c>
      <c r="H257" s="50" t="n">
        <f aca="false">FilterOPk!F$22</f>
        <v>0</v>
      </c>
      <c r="I257" s="50" t="n">
        <f aca="false">FilterOPk!G$22</f>
        <v>0</v>
      </c>
      <c r="J257" s="50" t="n">
        <f aca="false">FilterOPk!H$22</f>
        <v>0</v>
      </c>
      <c r="K257" s="50" t="n">
        <f aca="false">FilterOPk!I$22</f>
        <v>0</v>
      </c>
      <c r="L257" s="50" t="n">
        <f aca="false">FilterOPk!J$22</f>
        <v>0</v>
      </c>
      <c r="M257" s="50" t="n">
        <f aca="false">FilterOPk!K$22</f>
        <v>0</v>
      </c>
      <c r="N257" s="50" t="n">
        <f aca="false">FilterOPk!L$22</f>
        <v>52344.27</v>
      </c>
      <c r="O257" s="50" t="n">
        <f aca="false">FilterOPk!M$22</f>
        <v>0</v>
      </c>
      <c r="P257" s="50" t="n">
        <f aca="false">FilterOPk!N$22</f>
        <v>0</v>
      </c>
      <c r="Q257" s="51" t="n">
        <f aca="false">FilterOPk!O$22</f>
        <v>52344.27</v>
      </c>
    </row>
    <row r="258" customFormat="false" ht="12.75" hidden="false" customHeight="false" outlineLevel="0" collapsed="false">
      <c r="B258" s="85" t="str">
        <f aca="false">FilterOPk!A$23</f>
        <v>ST- NY</v>
      </c>
      <c r="C258" s="13" t="n">
        <f aca="false">C257+1</f>
        <v>257</v>
      </c>
      <c r="D258" s="50" t="n">
        <f aca="false">FilterOPk!B$23</f>
        <v>251437.188425373</v>
      </c>
      <c r="E258" s="50" t="n">
        <f aca="false">FilterOPk!C$23</f>
        <v>22663</v>
      </c>
      <c r="F258" s="50" t="n">
        <f aca="false">FilterOPk!D$23</f>
        <v>52267.36</v>
      </c>
      <c r="G258" s="50" t="n">
        <f aca="false">FilterOPk!E$23</f>
        <v>0</v>
      </c>
      <c r="H258" s="50" t="n">
        <f aca="false">FilterOPk!F$23</f>
        <v>0</v>
      </c>
      <c r="I258" s="50" t="n">
        <f aca="false">FilterOPk!G$23</f>
        <v>0</v>
      </c>
      <c r="J258" s="50" t="n">
        <f aca="false">FilterOPk!H$23</f>
        <v>0</v>
      </c>
      <c r="K258" s="50" t="n">
        <f aca="false">FilterOPk!I$23</f>
        <v>0</v>
      </c>
      <c r="L258" s="50" t="n">
        <f aca="false">FilterOPk!J$23</f>
        <v>0</v>
      </c>
      <c r="M258" s="50" t="n">
        <f aca="false">FilterOPk!K$23</f>
        <v>0</v>
      </c>
      <c r="N258" s="50" t="n">
        <f aca="false">FilterOPk!L$23</f>
        <v>74930.36</v>
      </c>
      <c r="O258" s="50" t="n">
        <f aca="false">FilterOPk!M$23</f>
        <v>0</v>
      </c>
      <c r="P258" s="50" t="n">
        <f aca="false">FilterOPk!N$23</f>
        <v>0</v>
      </c>
      <c r="Q258" s="51" t="n">
        <f aca="false">FilterOPk!O$23</f>
        <v>74930.36</v>
      </c>
    </row>
    <row r="259" customFormat="false" ht="12.75" hidden="false" customHeight="false" outlineLevel="0" collapsed="false">
      <c r="B259" s="85" t="str">
        <f aca="false">FilterOPk!A$24</f>
        <v>NE- PHYS</v>
      </c>
      <c r="C259" s="13" t="n">
        <f aca="false">C258+1</f>
        <v>258</v>
      </c>
      <c r="D259" s="50" t="n">
        <f aca="false">FilterOPk!B$24</f>
        <v>0</v>
      </c>
      <c r="E259" s="50" t="n">
        <f aca="false">FilterOPk!C$24</f>
        <v>0</v>
      </c>
      <c r="F259" s="50" t="n">
        <f aca="false">FilterOPk!D$24</f>
        <v>0</v>
      </c>
      <c r="G259" s="50" t="n">
        <f aca="false">FilterOPk!E$24</f>
        <v>0</v>
      </c>
      <c r="H259" s="50" t="n">
        <f aca="false">FilterOPk!F$24</f>
        <v>0</v>
      </c>
      <c r="I259" s="50" t="n">
        <f aca="false">FilterOPk!G$24</f>
        <v>0</v>
      </c>
      <c r="J259" s="50" t="n">
        <f aca="false">FilterOPk!H$24</f>
        <v>0</v>
      </c>
      <c r="K259" s="50" t="n">
        <f aca="false">FilterOPk!I$24</f>
        <v>0</v>
      </c>
      <c r="L259" s="50" t="n">
        <f aca="false">FilterOPk!J$24</f>
        <v>0</v>
      </c>
      <c r="M259" s="50" t="n">
        <f aca="false">FilterOPk!K$24</f>
        <v>0</v>
      </c>
      <c r="N259" s="50" t="n">
        <f aca="false">FilterOPk!L$24</f>
        <v>0</v>
      </c>
      <c r="O259" s="50" t="n">
        <f aca="false">FilterOPk!M$24</f>
        <v>0</v>
      </c>
      <c r="P259" s="50" t="n">
        <f aca="false">FilterOPk!N$24</f>
        <v>0</v>
      </c>
      <c r="Q259" s="51" t="n">
        <f aca="false">FilterOPk!O$24</f>
        <v>0</v>
      </c>
    </row>
    <row r="260" customFormat="false" ht="12.75" hidden="false" customHeight="false" outlineLevel="0" collapsed="false">
      <c r="B260" s="85" t="str">
        <f aca="false">FilterOPk!A$25</f>
        <v>LT-Southeast</v>
      </c>
      <c r="C260" s="13" t="n">
        <f aca="false">C259+1</f>
        <v>259</v>
      </c>
      <c r="D260" s="50" t="n">
        <f aca="false">FilterOPk!B$25</f>
        <v>11411200.8859117</v>
      </c>
      <c r="E260" s="50" t="n">
        <f aca="false">FilterOPk!C$25</f>
        <v>15825.82</v>
      </c>
      <c r="F260" s="50" t="n">
        <f aca="false">FilterOPk!D$25</f>
        <v>13250</v>
      </c>
      <c r="G260" s="50" t="n">
        <f aca="false">FilterOPk!E$25</f>
        <v>24924.1</v>
      </c>
      <c r="H260" s="50" t="n">
        <f aca="false">FilterOPk!F$25</f>
        <v>24690.47</v>
      </c>
      <c r="I260" s="50" t="n">
        <f aca="false">FilterOPk!G$25</f>
        <v>26774</v>
      </c>
      <c r="J260" s="50" t="n">
        <f aca="false">FilterOPk!H$25</f>
        <v>26715</v>
      </c>
      <c r="K260" s="50" t="n">
        <f aca="false">FilterOPk!I$25</f>
        <v>57358.83</v>
      </c>
      <c r="L260" s="50" t="n">
        <f aca="false">FilterOPk!J$25</f>
        <v>26146</v>
      </c>
      <c r="M260" s="50" t="n">
        <f aca="false">FilterOPk!K$25</f>
        <v>75355.31</v>
      </c>
      <c r="N260" s="50" t="n">
        <f aca="false">FilterOPk!L$25</f>
        <v>291039.53</v>
      </c>
      <c r="O260" s="50" t="n">
        <f aca="false">FilterOPk!M$25</f>
        <v>-122359</v>
      </c>
      <c r="P260" s="50" t="n">
        <f aca="false">FilterOPk!N$25</f>
        <v>514428.17</v>
      </c>
      <c r="Q260" s="51" t="n">
        <f aca="false">FilterOPk!O$25</f>
        <v>683108.7</v>
      </c>
    </row>
    <row r="261" customFormat="false" ht="12.75" hidden="false" customHeight="false" outlineLevel="0" collapsed="false">
      <c r="B261" s="85" t="str">
        <f aca="false">FilterOPk!A$26</f>
        <v>ST-SPP</v>
      </c>
      <c r="C261" s="13" t="n">
        <f aca="false">C260+1</f>
        <v>260</v>
      </c>
      <c r="D261" s="50" t="n">
        <f aca="false">FilterOPk!B$26</f>
        <v>52202.8773549933</v>
      </c>
      <c r="E261" s="50" t="n">
        <f aca="false">FilterOPk!C$26</f>
        <v>0</v>
      </c>
      <c r="F261" s="50" t="n">
        <f aca="false">FilterOPk!D$26</f>
        <v>0</v>
      </c>
      <c r="G261" s="50" t="n">
        <f aca="false">FilterOPk!E$26</f>
        <v>0</v>
      </c>
      <c r="H261" s="50" t="n">
        <f aca="false">FilterOPk!F$26</f>
        <v>0</v>
      </c>
      <c r="I261" s="50" t="n">
        <f aca="false">FilterOPk!G$26</f>
        <v>0</v>
      </c>
      <c r="J261" s="50" t="n">
        <f aca="false">FilterOPk!H$26</f>
        <v>0</v>
      </c>
      <c r="K261" s="50" t="n">
        <f aca="false">FilterOPk!I$26</f>
        <v>0</v>
      </c>
      <c r="L261" s="50" t="n">
        <f aca="false">FilterOPk!J$26</f>
        <v>0</v>
      </c>
      <c r="M261" s="50" t="n">
        <f aca="false">FilterOPk!K$26</f>
        <v>0</v>
      </c>
      <c r="N261" s="50" t="n">
        <f aca="false">FilterOPk!L$26</f>
        <v>0</v>
      </c>
      <c r="O261" s="50" t="n">
        <f aca="false">FilterOPk!M$26</f>
        <v>0</v>
      </c>
      <c r="P261" s="50" t="n">
        <f aca="false">FilterOPk!N$26</f>
        <v>0</v>
      </c>
      <c r="Q261" s="51" t="n">
        <f aca="false">FilterOPk!O$26</f>
        <v>0</v>
      </c>
    </row>
    <row r="262" customFormat="false" ht="12.75" hidden="false" customHeight="false" outlineLevel="0" collapsed="false">
      <c r="B262" s="85" t="str">
        <f aca="false">FilterOPk!A$27</f>
        <v>ST-SERC</v>
      </c>
      <c r="C262" s="13" t="n">
        <f aca="false">C261+1</f>
        <v>261</v>
      </c>
      <c r="D262" s="50" t="n">
        <f aca="false">FilterOPk!B$27</f>
        <v>686881.973218232</v>
      </c>
      <c r="E262" s="50" t="n">
        <f aca="false">FilterOPk!C$27</f>
        <v>0</v>
      </c>
      <c r="F262" s="50" t="n">
        <f aca="false">FilterOPk!D$27</f>
        <v>0</v>
      </c>
      <c r="G262" s="50" t="n">
        <f aca="false">FilterOPk!E$27</f>
        <v>0</v>
      </c>
      <c r="H262" s="50" t="n">
        <f aca="false">FilterOPk!F$27</f>
        <v>0</v>
      </c>
      <c r="I262" s="50" t="n">
        <f aca="false">FilterOPk!G$27</f>
        <v>0</v>
      </c>
      <c r="J262" s="50" t="n">
        <f aca="false">FilterOPk!H$27</f>
        <v>0</v>
      </c>
      <c r="K262" s="50" t="n">
        <f aca="false">FilterOPk!I$27</f>
        <v>0</v>
      </c>
      <c r="L262" s="50" t="n">
        <f aca="false">FilterOPk!J$27</f>
        <v>0</v>
      </c>
      <c r="M262" s="50" t="n">
        <f aca="false">FilterOPk!K$27</f>
        <v>0</v>
      </c>
      <c r="N262" s="50" t="n">
        <f aca="false">FilterOPk!L$27</f>
        <v>0</v>
      </c>
      <c r="O262" s="50" t="n">
        <f aca="false">FilterOPk!M$27</f>
        <v>0</v>
      </c>
      <c r="P262" s="50" t="n">
        <f aca="false">FilterOPk!N$27</f>
        <v>0</v>
      </c>
      <c r="Q262" s="51" t="n">
        <f aca="false">FilterOPk!O$27</f>
        <v>0</v>
      </c>
    </row>
    <row r="263" customFormat="false" ht="12.75" hidden="false" customHeight="false" outlineLevel="0" collapsed="false">
      <c r="B263" s="85" t="str">
        <f aca="false">FilterOPk!A$28</f>
        <v>LT- Texas</v>
      </c>
      <c r="C263" s="13" t="n">
        <f aca="false">C262+1</f>
        <v>262</v>
      </c>
      <c r="D263" s="50" t="n">
        <f aca="false">FilterOPk!B$28</f>
        <v>3826684.70313045</v>
      </c>
      <c r="E263" s="50" t="n">
        <f aca="false">FilterOPk!C$28</f>
        <v>0</v>
      </c>
      <c r="F263" s="50" t="n">
        <f aca="false">FilterOPk!D$28</f>
        <v>13003.28</v>
      </c>
      <c r="G263" s="50" t="n">
        <f aca="false">FilterOPk!E$28</f>
        <v>7651.26</v>
      </c>
      <c r="H263" s="50" t="n">
        <f aca="false">FilterOPk!F$28</f>
        <v>7986.82</v>
      </c>
      <c r="I263" s="50" t="n">
        <f aca="false">FilterOPk!G$28</f>
        <v>17032.43</v>
      </c>
      <c r="J263" s="50" t="n">
        <f aca="false">FilterOPk!H$28</f>
        <v>19665.43</v>
      </c>
      <c r="K263" s="50" t="n">
        <f aca="false">FilterOPk!I$28</f>
        <v>46628.44</v>
      </c>
      <c r="L263" s="50" t="n">
        <f aca="false">FilterOPk!J$28</f>
        <v>12076.91</v>
      </c>
      <c r="M263" s="50" t="n">
        <f aca="false">FilterOPk!K$28</f>
        <v>18411.54</v>
      </c>
      <c r="N263" s="50" t="n">
        <f aca="false">FilterOPk!L$28</f>
        <v>142456.11</v>
      </c>
      <c r="O263" s="50" t="n">
        <f aca="false">FilterOPk!M$28</f>
        <v>653578.76</v>
      </c>
      <c r="P263" s="50" t="n">
        <f aca="false">FilterOPk!N$28</f>
        <v>2238345.92</v>
      </c>
      <c r="Q263" s="51" t="n">
        <f aca="false">FilterOPk!O$28</f>
        <v>3034380.79</v>
      </c>
    </row>
    <row r="264" customFormat="false" ht="12.75" hidden="false" customHeight="false" outlineLevel="0" collapsed="false">
      <c r="B264" s="85" t="str">
        <f aca="false">FilterOPk!A$29</f>
        <v>St- Texas</v>
      </c>
      <c r="C264" s="13" t="n">
        <f aca="false">C263+1</f>
        <v>263</v>
      </c>
      <c r="D264" s="50" t="n">
        <f aca="false">FilterOPk!B$29</f>
        <v>445563.239343252</v>
      </c>
      <c r="E264" s="50" t="n">
        <f aca="false">FilterOPk!C$29</f>
        <v>5676.33</v>
      </c>
      <c r="F264" s="50" t="n">
        <f aca="false">FilterOPk!D$29</f>
        <v>0</v>
      </c>
      <c r="G264" s="50" t="n">
        <f aca="false">FilterOPk!E$29</f>
        <v>0</v>
      </c>
      <c r="H264" s="50" t="n">
        <f aca="false">FilterOPk!F$29</f>
        <v>0</v>
      </c>
      <c r="I264" s="50" t="n">
        <f aca="false">FilterOPk!G$29</f>
        <v>0</v>
      </c>
      <c r="J264" s="50" t="n">
        <f aca="false">FilterOPk!H$29</f>
        <v>0</v>
      </c>
      <c r="K264" s="50" t="n">
        <f aca="false">FilterOPk!I$29</f>
        <v>0</v>
      </c>
      <c r="L264" s="50" t="n">
        <f aca="false">FilterOPk!J$29</f>
        <v>0</v>
      </c>
      <c r="M264" s="50" t="n">
        <f aca="false">FilterOPk!K$29</f>
        <v>0</v>
      </c>
      <c r="N264" s="50" t="n">
        <f aca="false">FilterOPk!L$29</f>
        <v>5676.33</v>
      </c>
      <c r="O264" s="50" t="n">
        <f aca="false">FilterOPk!M$29</f>
        <v>0</v>
      </c>
      <c r="P264" s="50" t="n">
        <f aca="false">FilterOPk!N$29</f>
        <v>0</v>
      </c>
      <c r="Q264" s="51" t="n">
        <f aca="false">FilterOPk!O$29</f>
        <v>5676.33</v>
      </c>
    </row>
    <row r="265" customFormat="false" ht="12.75" hidden="false" customHeight="false" outlineLevel="0" collapsed="false">
      <c r="B265" s="85"/>
      <c r="C265" s="13" t="n">
        <f aca="false">C264+1</f>
        <v>264</v>
      </c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1"/>
    </row>
    <row r="266" customFormat="false" ht="12.75" hidden="false" customHeight="false" outlineLevel="0" collapsed="false">
      <c r="B266" s="85" t="str">
        <f aca="false">FilterOPk!A$32</f>
        <v>Gas positions</v>
      </c>
      <c r="C266" s="13" t="n">
        <f aca="false">C265+1</f>
        <v>265</v>
      </c>
      <c r="D266" s="50" t="s">
        <v>4</v>
      </c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1"/>
    </row>
    <row r="267" customFormat="false" ht="12.75" hidden="false" customHeight="false" outlineLevel="0" collapsed="false">
      <c r="B267" s="85" t="str">
        <f aca="false">FilterOPk!A$33</f>
        <v>Kevin Presto</v>
      </c>
      <c r="C267" s="13" t="n">
        <f aca="false">C266+1</f>
        <v>266</v>
      </c>
      <c r="D267" s="50" t="n">
        <f aca="false">FilterOPk!B$33</f>
        <v>0</v>
      </c>
      <c r="E267" s="50" t="n">
        <f aca="false">FilterOPk!C$33</f>
        <v>0</v>
      </c>
      <c r="F267" s="50" t="n">
        <f aca="false">FilterOPk!D$33</f>
        <v>0</v>
      </c>
      <c r="G267" s="50" t="n">
        <f aca="false">FilterOPk!E$33</f>
        <v>0</v>
      </c>
      <c r="H267" s="50" t="n">
        <f aca="false">FilterOPk!F$33</f>
        <v>0</v>
      </c>
      <c r="I267" s="50" t="n">
        <f aca="false">FilterOPk!G$33</f>
        <v>0</v>
      </c>
      <c r="J267" s="50" t="n">
        <f aca="false">FilterOPk!H$33</f>
        <v>0</v>
      </c>
      <c r="K267" s="50" t="n">
        <f aca="false">FilterOPk!I$33</f>
        <v>0</v>
      </c>
      <c r="L267" s="50" t="n">
        <f aca="false">FilterOPk!J$33</f>
        <v>0</v>
      </c>
      <c r="M267" s="50" t="n">
        <f aca="false">FilterOPk!K$33</f>
        <v>0</v>
      </c>
      <c r="N267" s="50" t="n">
        <f aca="false">FilterOPk!L$33</f>
        <v>0</v>
      </c>
      <c r="O267" s="50" t="n">
        <f aca="false">FilterOPk!M$33</f>
        <v>0</v>
      </c>
      <c r="P267" s="50" t="n">
        <f aca="false">FilterOPk!N$33</f>
        <v>0</v>
      </c>
      <c r="Q267" s="51" t="n">
        <f aca="false">FilterOPk!O$33</f>
        <v>0</v>
      </c>
    </row>
    <row r="268" customFormat="false" ht="12.75" hidden="false" customHeight="false" outlineLevel="0" collapsed="false">
      <c r="B268" s="85" t="str">
        <f aca="false">FilterOPk!A$34</f>
        <v>Fletcher Sturm</v>
      </c>
      <c r="C268" s="13" t="n">
        <f aca="false">C267+1</f>
        <v>267</v>
      </c>
      <c r="D268" s="50" t="n">
        <f aca="false">FilterOPk!B$34</f>
        <v>0</v>
      </c>
      <c r="E268" s="50" t="n">
        <f aca="false">FilterOPk!C$34</f>
        <v>0</v>
      </c>
      <c r="F268" s="50" t="n">
        <f aca="false">FilterOPk!D$34</f>
        <v>0</v>
      </c>
      <c r="G268" s="50" t="n">
        <f aca="false">FilterOPk!E$34</f>
        <v>0</v>
      </c>
      <c r="H268" s="50" t="n">
        <f aca="false">FilterOPk!F$34</f>
        <v>0</v>
      </c>
      <c r="I268" s="50" t="n">
        <f aca="false">FilterOPk!G$34</f>
        <v>0</v>
      </c>
      <c r="J268" s="50" t="n">
        <f aca="false">FilterOPk!H$34</f>
        <v>0</v>
      </c>
      <c r="K268" s="50" t="n">
        <f aca="false">FilterOPk!I$34</f>
        <v>0</v>
      </c>
      <c r="L268" s="50" t="n">
        <f aca="false">FilterOPk!J$34</f>
        <v>0</v>
      </c>
      <c r="M268" s="50" t="n">
        <f aca="false">FilterOPk!K$34</f>
        <v>0</v>
      </c>
      <c r="N268" s="50" t="n">
        <f aca="false">FilterOPk!L$34</f>
        <v>0</v>
      </c>
      <c r="O268" s="50" t="n">
        <f aca="false">FilterOPk!M$34</f>
        <v>0</v>
      </c>
      <c r="P268" s="50" t="n">
        <f aca="false">FilterOPk!N$34</f>
        <v>0</v>
      </c>
      <c r="Q268" s="51" t="n">
        <f aca="false">FilterOPk!O$34</f>
        <v>0</v>
      </c>
    </row>
    <row r="269" customFormat="false" ht="12.75" hidden="false" customHeight="false" outlineLevel="0" collapsed="false">
      <c r="B269" s="85" t="str">
        <f aca="false">FilterOPk!A$35</f>
        <v>Doug Gilbert-Smith</v>
      </c>
      <c r="C269" s="13" t="n">
        <f aca="false">C268+1</f>
        <v>268</v>
      </c>
      <c r="D269" s="50" t="n">
        <f aca="false">FilterOPk!B$35</f>
        <v>0</v>
      </c>
      <c r="E269" s="50" t="n">
        <f aca="false">FilterOPk!C$35</f>
        <v>0</v>
      </c>
      <c r="F269" s="50" t="n">
        <f aca="false">FilterOPk!D$35</f>
        <v>0</v>
      </c>
      <c r="G269" s="50" t="n">
        <f aca="false">FilterOPk!E$35</f>
        <v>0</v>
      </c>
      <c r="H269" s="50" t="n">
        <f aca="false">FilterOPk!F$35</f>
        <v>0</v>
      </c>
      <c r="I269" s="50" t="n">
        <f aca="false">FilterOPk!G$35</f>
        <v>0</v>
      </c>
      <c r="J269" s="50" t="n">
        <f aca="false">FilterOPk!H$35</f>
        <v>0</v>
      </c>
      <c r="K269" s="50" t="n">
        <f aca="false">FilterOPk!I$35</f>
        <v>0</v>
      </c>
      <c r="L269" s="50" t="n">
        <f aca="false">FilterOPk!J$35</f>
        <v>0</v>
      </c>
      <c r="M269" s="50" t="n">
        <f aca="false">FilterOPk!K$35</f>
        <v>0</v>
      </c>
      <c r="N269" s="50" t="n">
        <f aca="false">FilterOPk!L$35</f>
        <v>0</v>
      </c>
      <c r="O269" s="50" t="n">
        <f aca="false">FilterOPk!M$35</f>
        <v>0</v>
      </c>
      <c r="P269" s="50" t="n">
        <f aca="false">FilterOPk!N$35</f>
        <v>0</v>
      </c>
      <c r="Q269" s="51" t="n">
        <f aca="false">FilterOPk!O$35</f>
        <v>0</v>
      </c>
    </row>
    <row r="270" customFormat="false" ht="12.75" hidden="false" customHeight="false" outlineLevel="0" collapsed="false">
      <c r="B270" s="85" t="str">
        <f aca="false">FilterOPk!A$36</f>
        <v>Rogers Herndon</v>
      </c>
      <c r="C270" s="13" t="n">
        <f aca="false">C269+1</f>
        <v>269</v>
      </c>
      <c r="D270" s="50" t="n">
        <f aca="false">FilterOPk!B$36</f>
        <v>0</v>
      </c>
      <c r="E270" s="50" t="n">
        <f aca="false">FilterOPk!C$36</f>
        <v>0</v>
      </c>
      <c r="F270" s="50" t="n">
        <f aca="false">FilterOPk!D$36</f>
        <v>0</v>
      </c>
      <c r="G270" s="50" t="n">
        <f aca="false">FilterOPk!E$36</f>
        <v>0</v>
      </c>
      <c r="H270" s="50" t="n">
        <f aca="false">FilterOPk!F$36</f>
        <v>0</v>
      </c>
      <c r="I270" s="50" t="n">
        <f aca="false">FilterOPk!G$36</f>
        <v>0</v>
      </c>
      <c r="J270" s="50" t="n">
        <f aca="false">FilterOPk!H$36</f>
        <v>0</v>
      </c>
      <c r="K270" s="50" t="n">
        <f aca="false">FilterOPk!I$36</f>
        <v>0</v>
      </c>
      <c r="L270" s="50" t="n">
        <f aca="false">FilterOPk!J$36</f>
        <v>0</v>
      </c>
      <c r="M270" s="50" t="n">
        <f aca="false">FilterOPk!K$36</f>
        <v>0</v>
      </c>
      <c r="N270" s="50" t="n">
        <f aca="false">FilterOPk!L$36</f>
        <v>0</v>
      </c>
      <c r="O270" s="50" t="n">
        <f aca="false">FilterOPk!M$36</f>
        <v>0</v>
      </c>
      <c r="P270" s="50" t="n">
        <f aca="false">FilterOPk!N$36</f>
        <v>0</v>
      </c>
      <c r="Q270" s="51" t="n">
        <f aca="false">FilterOPk!O$36</f>
        <v>0</v>
      </c>
    </row>
    <row r="271" customFormat="false" ht="12.75" hidden="false" customHeight="false" outlineLevel="0" collapsed="false">
      <c r="B271" s="85" t="str">
        <f aca="false">FilterOPk!A$37</f>
        <v>Dana Davis</v>
      </c>
      <c r="C271" s="13" t="n">
        <f aca="false">C270+1</f>
        <v>270</v>
      </c>
      <c r="D271" s="50" t="n">
        <f aca="false">FilterOPk!B$37</f>
        <v>0</v>
      </c>
      <c r="E271" s="50" t="n">
        <f aca="false">FilterOPk!C$37</f>
        <v>0</v>
      </c>
      <c r="F271" s="50" t="n">
        <f aca="false">FilterOPk!D$37</f>
        <v>0</v>
      </c>
      <c r="G271" s="50" t="n">
        <f aca="false">FilterOPk!E$37</f>
        <v>0</v>
      </c>
      <c r="H271" s="50" t="n">
        <f aca="false">FilterOPk!F$37</f>
        <v>0</v>
      </c>
      <c r="I271" s="50" t="n">
        <f aca="false">FilterOPk!G$37</f>
        <v>0</v>
      </c>
      <c r="J271" s="50" t="n">
        <f aca="false">FilterOPk!H$37</f>
        <v>0</v>
      </c>
      <c r="K271" s="50" t="n">
        <f aca="false">FilterOPk!I$37</f>
        <v>0</v>
      </c>
      <c r="L271" s="50" t="n">
        <f aca="false">FilterOPk!J$37</f>
        <v>0</v>
      </c>
      <c r="M271" s="50" t="n">
        <f aca="false">FilterOPk!K$37</f>
        <v>0</v>
      </c>
      <c r="N271" s="50" t="n">
        <f aca="false">FilterOPk!L$37</f>
        <v>0</v>
      </c>
      <c r="O271" s="50" t="n">
        <f aca="false">FilterOPk!M$37</f>
        <v>0</v>
      </c>
      <c r="P271" s="50" t="n">
        <f aca="false">FilterOPk!N$37</f>
        <v>0</v>
      </c>
      <c r="Q271" s="51" t="n">
        <f aca="false">FilterOPk!O$37</f>
        <v>0</v>
      </c>
    </row>
    <row r="272" customFormat="false" ht="12.75" hidden="false" customHeight="false" outlineLevel="0" collapsed="false">
      <c r="B272" s="85" t="str">
        <f aca="false">FilterOPk!A$38</f>
        <v>Tom May</v>
      </c>
      <c r="C272" s="13" t="n">
        <f aca="false">C271+1</f>
        <v>271</v>
      </c>
      <c r="D272" s="50" t="n">
        <f aca="false">FilterOPk!B$38</f>
        <v>0</v>
      </c>
      <c r="E272" s="50" t="n">
        <f aca="false">FilterOPk!C$38</f>
        <v>0</v>
      </c>
      <c r="F272" s="50" t="n">
        <f aca="false">FilterOPk!D$38</f>
        <v>0</v>
      </c>
      <c r="G272" s="50" t="n">
        <f aca="false">FilterOPk!E$38</f>
        <v>0</v>
      </c>
      <c r="H272" s="50" t="n">
        <f aca="false">FilterOPk!F$38</f>
        <v>0</v>
      </c>
      <c r="I272" s="50" t="n">
        <f aca="false">FilterOPk!G$38</f>
        <v>0</v>
      </c>
      <c r="J272" s="50" t="n">
        <f aca="false">FilterOPk!H$38</f>
        <v>0</v>
      </c>
      <c r="K272" s="50" t="n">
        <f aca="false">FilterOPk!I$38</f>
        <v>0</v>
      </c>
      <c r="L272" s="50" t="n">
        <f aca="false">FilterOPk!J$38</f>
        <v>0</v>
      </c>
      <c r="M272" s="50" t="n">
        <f aca="false">FilterOPk!K$38</f>
        <v>0</v>
      </c>
      <c r="N272" s="50" t="n">
        <f aca="false">FilterOPk!L$38</f>
        <v>0</v>
      </c>
      <c r="O272" s="50" t="n">
        <f aca="false">FilterOPk!M$38</f>
        <v>0</v>
      </c>
      <c r="P272" s="50" t="n">
        <f aca="false">FilterOPk!N$38</f>
        <v>0</v>
      </c>
      <c r="Q272" s="51" t="n">
        <f aca="false">FilterOPk!O$38</f>
        <v>0</v>
      </c>
    </row>
    <row r="273" customFormat="false" ht="12.75" hidden="false" customHeight="false" outlineLevel="0" collapsed="false">
      <c r="B273" s="85" t="str">
        <f aca="false">FilterOPk!A$39</f>
        <v>Clint Dean</v>
      </c>
      <c r="C273" s="13" t="n">
        <f aca="false">C272+1</f>
        <v>272</v>
      </c>
      <c r="D273" s="50" t="n">
        <f aca="false">FilterOPk!B$39</f>
        <v>0</v>
      </c>
      <c r="E273" s="50" t="n">
        <f aca="false">FilterOPk!C$39</f>
        <v>0</v>
      </c>
      <c r="F273" s="50" t="n">
        <f aca="false">FilterOPk!D$39</f>
        <v>0</v>
      </c>
      <c r="G273" s="50" t="n">
        <f aca="false">FilterOPk!E$39</f>
        <v>0</v>
      </c>
      <c r="H273" s="50" t="n">
        <f aca="false">FilterOPk!F$39</f>
        <v>0</v>
      </c>
      <c r="I273" s="50" t="n">
        <f aca="false">FilterOPk!G$39</f>
        <v>0</v>
      </c>
      <c r="J273" s="50" t="n">
        <f aca="false">FilterOPk!H$39</f>
        <v>0</v>
      </c>
      <c r="K273" s="50" t="n">
        <f aca="false">FilterOPk!I$39</f>
        <v>0</v>
      </c>
      <c r="L273" s="50" t="n">
        <f aca="false">FilterOPk!J$39</f>
        <v>0</v>
      </c>
      <c r="M273" s="50" t="n">
        <f aca="false">FilterOPk!K$39</f>
        <v>0</v>
      </c>
      <c r="N273" s="50" t="n">
        <f aca="false">FilterOPk!L$39</f>
        <v>0</v>
      </c>
      <c r="O273" s="50" t="n">
        <f aca="false">FilterOPk!M$39</f>
        <v>0</v>
      </c>
      <c r="P273" s="50" t="n">
        <f aca="false">FilterOPk!N$39</f>
        <v>0</v>
      </c>
      <c r="Q273" s="51" t="n">
        <f aca="false">FilterOPk!O$39</f>
        <v>0</v>
      </c>
    </row>
    <row r="274" customFormat="false" ht="12.75" hidden="false" customHeight="false" outlineLevel="0" collapsed="false">
      <c r="B274" s="85" t="str">
        <f aca="false">FilterOPk!A$40</f>
        <v>Rob Benson</v>
      </c>
      <c r="C274" s="13" t="n">
        <f aca="false">C273+1</f>
        <v>273</v>
      </c>
      <c r="D274" s="50" t="n">
        <f aca="false">FilterOPk!B$40</f>
        <v>0</v>
      </c>
      <c r="E274" s="50" t="n">
        <f aca="false">FilterOPk!C$40</f>
        <v>0</v>
      </c>
      <c r="F274" s="50" t="n">
        <f aca="false">FilterOPk!D$40</f>
        <v>0</v>
      </c>
      <c r="G274" s="50" t="n">
        <f aca="false">FilterOPk!E$40</f>
        <v>0</v>
      </c>
      <c r="H274" s="50" t="n">
        <f aca="false">FilterOPk!F$40</f>
        <v>0</v>
      </c>
      <c r="I274" s="50" t="n">
        <f aca="false">FilterOPk!G$40</f>
        <v>0</v>
      </c>
      <c r="J274" s="50" t="n">
        <f aca="false">FilterOPk!H$40</f>
        <v>0</v>
      </c>
      <c r="K274" s="50" t="n">
        <f aca="false">FilterOPk!I$40</f>
        <v>0</v>
      </c>
      <c r="L274" s="50" t="n">
        <f aca="false">FilterOPk!J$40</f>
        <v>0</v>
      </c>
      <c r="M274" s="50" t="n">
        <f aca="false">FilterOPk!K$40</f>
        <v>0</v>
      </c>
      <c r="N274" s="50" t="n">
        <f aca="false">FilterOPk!L$40</f>
        <v>0</v>
      </c>
      <c r="O274" s="50" t="n">
        <f aca="false">FilterOPk!M$40</f>
        <v>0</v>
      </c>
      <c r="P274" s="50" t="n">
        <f aca="false">FilterOPk!N$40</f>
        <v>0</v>
      </c>
      <c r="Q274" s="51" t="n">
        <f aca="false">FilterOPk!O$40</f>
        <v>0</v>
      </c>
    </row>
    <row r="275" customFormat="false" ht="12.75" hidden="false" customHeight="false" outlineLevel="0" collapsed="false">
      <c r="B275" s="85" t="str">
        <f aca="false">FilterOPk!A$41</f>
        <v>Matt Lorenz</v>
      </c>
      <c r="C275" s="13" t="n">
        <f aca="false">C274+1</f>
        <v>274</v>
      </c>
      <c r="D275" s="50" t="n">
        <f aca="false">FilterOPk!B$41</f>
        <v>0</v>
      </c>
      <c r="E275" s="50" t="n">
        <f aca="false">FilterOPk!C$41</f>
        <v>0</v>
      </c>
      <c r="F275" s="50" t="n">
        <f aca="false">FilterOPk!D$41</f>
        <v>0</v>
      </c>
      <c r="G275" s="50" t="n">
        <f aca="false">FilterOPk!E$41</f>
        <v>0</v>
      </c>
      <c r="H275" s="50" t="n">
        <f aca="false">FilterOPk!F$41</f>
        <v>0</v>
      </c>
      <c r="I275" s="50" t="n">
        <f aca="false">FilterOPk!G$41</f>
        <v>0</v>
      </c>
      <c r="J275" s="50" t="n">
        <f aca="false">FilterOPk!H$41</f>
        <v>0</v>
      </c>
      <c r="K275" s="50" t="n">
        <f aca="false">FilterOPk!I$41</f>
        <v>0</v>
      </c>
      <c r="L275" s="50" t="n">
        <f aca="false">FilterOPk!J$41</f>
        <v>0</v>
      </c>
      <c r="M275" s="50" t="n">
        <f aca="false">FilterOPk!K$41</f>
        <v>0</v>
      </c>
      <c r="N275" s="50" t="n">
        <f aca="false">FilterOPk!L$41</f>
        <v>0</v>
      </c>
      <c r="O275" s="50" t="n">
        <f aca="false">FilterOPk!M$41</f>
        <v>0</v>
      </c>
      <c r="P275" s="50" t="n">
        <f aca="false">FilterOPk!N$41</f>
        <v>0</v>
      </c>
      <c r="Q275" s="51" t="n">
        <f aca="false">FilterOPk!O$41</f>
        <v>0</v>
      </c>
    </row>
    <row r="276" customFormat="false" ht="12.75" hidden="false" customHeight="false" outlineLevel="0" collapsed="false">
      <c r="B276" s="85" t="str">
        <f aca="false">FilterOPk!A$42</f>
        <v>John Forney</v>
      </c>
      <c r="C276" s="13" t="n">
        <f aca="false">C275+1</f>
        <v>275</v>
      </c>
      <c r="D276" s="50" t="n">
        <f aca="false">FilterOPk!B$42</f>
        <v>0</v>
      </c>
      <c r="E276" s="50" t="n">
        <f aca="false">FilterOPk!C$42</f>
        <v>0</v>
      </c>
      <c r="F276" s="50" t="n">
        <f aca="false">FilterOPk!D$42</f>
        <v>0</v>
      </c>
      <c r="G276" s="50" t="n">
        <f aca="false">FilterOPk!E$42</f>
        <v>0</v>
      </c>
      <c r="H276" s="50" t="n">
        <f aca="false">FilterOPk!F$42</f>
        <v>0</v>
      </c>
      <c r="I276" s="50" t="n">
        <f aca="false">FilterOPk!G$42</f>
        <v>0</v>
      </c>
      <c r="J276" s="50" t="n">
        <f aca="false">FilterOPk!H$42</f>
        <v>0</v>
      </c>
      <c r="K276" s="50" t="n">
        <f aca="false">FilterOPk!I$42</f>
        <v>0</v>
      </c>
      <c r="L276" s="50" t="n">
        <f aca="false">FilterOPk!J$42</f>
        <v>0</v>
      </c>
      <c r="M276" s="50" t="n">
        <f aca="false">FilterOPk!K$42</f>
        <v>0</v>
      </c>
      <c r="N276" s="50" t="n">
        <f aca="false">FilterOPk!L$42</f>
        <v>0</v>
      </c>
      <c r="O276" s="50" t="n">
        <f aca="false">FilterOPk!M$42</f>
        <v>0</v>
      </c>
      <c r="P276" s="50" t="n">
        <f aca="false">FilterOPk!N$42</f>
        <v>0</v>
      </c>
      <c r="Q276" s="51" t="n">
        <f aca="false">FilterOPk!O$42</f>
        <v>0</v>
      </c>
    </row>
    <row r="277" customFormat="false" ht="12.75" hidden="false" customHeight="false" outlineLevel="0" collapsed="false">
      <c r="B277" s="85" t="str">
        <f aca="false">FilterOPk!A$43</f>
        <v>Mike Carson</v>
      </c>
      <c r="C277" s="13" t="n">
        <f aca="false">C276+1</f>
        <v>276</v>
      </c>
      <c r="D277" s="50" t="n">
        <f aca="false">FilterOPk!B$43</f>
        <v>0</v>
      </c>
      <c r="E277" s="50" t="n">
        <f aca="false">FilterOPk!C$43</f>
        <v>0</v>
      </c>
      <c r="F277" s="50" t="n">
        <f aca="false">FilterOPk!D$43</f>
        <v>0</v>
      </c>
      <c r="G277" s="50" t="n">
        <f aca="false">FilterOPk!E$43</f>
        <v>0</v>
      </c>
      <c r="H277" s="50" t="n">
        <f aca="false">FilterOPk!F$43</f>
        <v>0</v>
      </c>
      <c r="I277" s="50" t="n">
        <f aca="false">FilterOPk!G$43</f>
        <v>0</v>
      </c>
      <c r="J277" s="50" t="n">
        <f aca="false">FilterOPk!H$43</f>
        <v>0</v>
      </c>
      <c r="K277" s="50" t="n">
        <f aca="false">FilterOPk!I$43</f>
        <v>0</v>
      </c>
      <c r="L277" s="50" t="n">
        <f aca="false">FilterOPk!J$43</f>
        <v>0</v>
      </c>
      <c r="M277" s="50" t="n">
        <f aca="false">FilterOPk!K$43</f>
        <v>0</v>
      </c>
      <c r="N277" s="50" t="n">
        <f aca="false">FilterOPk!L$43</f>
        <v>0</v>
      </c>
      <c r="O277" s="50" t="n">
        <f aca="false">FilterOPk!M$43</f>
        <v>0</v>
      </c>
      <c r="P277" s="50" t="n">
        <f aca="false">FilterOPk!N$43</f>
        <v>0</v>
      </c>
      <c r="Q277" s="51" t="n">
        <f aca="false">FilterOPk!O$43</f>
        <v>0</v>
      </c>
    </row>
    <row r="278" customFormat="false" ht="12.75" hidden="false" customHeight="false" outlineLevel="0" collapsed="false">
      <c r="B278" s="85" t="str">
        <f aca="false">FilterOPk!A$44</f>
        <v>Chris Dorland</v>
      </c>
      <c r="C278" s="13" t="n">
        <f aca="false">C277+1</f>
        <v>277</v>
      </c>
      <c r="D278" s="50" t="n">
        <f aca="false">FilterOPk!B$44</f>
        <v>0</v>
      </c>
      <c r="E278" s="50" t="n">
        <f aca="false">FilterOPk!C$44</f>
        <v>0</v>
      </c>
      <c r="F278" s="50" t="n">
        <f aca="false">FilterOPk!D$44</f>
        <v>0</v>
      </c>
      <c r="G278" s="50" t="n">
        <f aca="false">FilterOPk!E$44</f>
        <v>0</v>
      </c>
      <c r="H278" s="50" t="n">
        <f aca="false">FilterOPk!F$44</f>
        <v>0</v>
      </c>
      <c r="I278" s="50" t="n">
        <f aca="false">FilterOPk!G$44</f>
        <v>0</v>
      </c>
      <c r="J278" s="50" t="n">
        <f aca="false">FilterOPk!H$44</f>
        <v>0</v>
      </c>
      <c r="K278" s="50" t="n">
        <f aca="false">FilterOPk!I$44</f>
        <v>0</v>
      </c>
      <c r="L278" s="50" t="n">
        <f aca="false">FilterOPk!J$44</f>
        <v>0</v>
      </c>
      <c r="M278" s="50" t="n">
        <f aca="false">FilterOPk!K$44</f>
        <v>0</v>
      </c>
      <c r="N278" s="50" t="n">
        <f aca="false">FilterOPk!L$44</f>
        <v>0</v>
      </c>
      <c r="O278" s="50" t="n">
        <f aca="false">FilterOPk!M$44</f>
        <v>0</v>
      </c>
      <c r="P278" s="50" t="n">
        <f aca="false">FilterOPk!N$44</f>
        <v>0</v>
      </c>
      <c r="Q278" s="51" t="n">
        <f aca="false">FilterOPk!O$44</f>
        <v>0</v>
      </c>
    </row>
    <row r="279" customFormat="false" ht="12.75" hidden="false" customHeight="false" outlineLevel="0" collapsed="false">
      <c r="B279" s="85" t="str">
        <f aca="false">FilterOPk!A$45</f>
        <v>Jeff King</v>
      </c>
      <c r="C279" s="13" t="n">
        <f aca="false">C278+1</f>
        <v>278</v>
      </c>
      <c r="D279" s="50" t="n">
        <f aca="false">FilterOPk!B$45</f>
        <v>0</v>
      </c>
      <c r="E279" s="50" t="n">
        <f aca="false">FilterOPk!C$45</f>
        <v>0</v>
      </c>
      <c r="F279" s="50" t="n">
        <f aca="false">FilterOPk!D$45</f>
        <v>0</v>
      </c>
      <c r="G279" s="50" t="n">
        <f aca="false">FilterOPk!E$45</f>
        <v>0</v>
      </c>
      <c r="H279" s="50" t="n">
        <f aca="false">FilterOPk!F$45</f>
        <v>0</v>
      </c>
      <c r="I279" s="50" t="n">
        <f aca="false">FilterOPk!G$45</f>
        <v>0</v>
      </c>
      <c r="J279" s="50" t="n">
        <f aca="false">FilterOPk!H$45</f>
        <v>0</v>
      </c>
      <c r="K279" s="50" t="n">
        <f aca="false">FilterOPk!I$45</f>
        <v>0</v>
      </c>
      <c r="L279" s="50" t="n">
        <f aca="false">FilterOPk!J$45</f>
        <v>0</v>
      </c>
      <c r="M279" s="50" t="n">
        <f aca="false">FilterOPk!K$45</f>
        <v>0</v>
      </c>
      <c r="N279" s="50" t="n">
        <f aca="false">FilterOPk!L$45</f>
        <v>0</v>
      </c>
      <c r="O279" s="50" t="n">
        <f aca="false">FilterOPk!M$45</f>
        <v>0</v>
      </c>
      <c r="P279" s="50" t="n">
        <f aca="false">FilterOPk!N$45</f>
        <v>0</v>
      </c>
      <c r="Q279" s="51" t="n">
        <f aca="false">FilterOPk!O$45</f>
        <v>0</v>
      </c>
    </row>
    <row r="280" customFormat="false" ht="12.75" hidden="false" customHeight="false" outlineLevel="0" collapsed="false">
      <c r="B280" s="85" t="n">
        <f aca="false">FilterOPk!A$46</f>
        <v>0</v>
      </c>
      <c r="C280" s="13" t="n">
        <f aca="false">C279+1</f>
        <v>279</v>
      </c>
      <c r="D280" s="50" t="n">
        <f aca="false">FilterOPk!B$46</f>
        <v>0</v>
      </c>
      <c r="E280" s="50" t="n">
        <f aca="false">FilterOPk!C$46</f>
        <v>0</v>
      </c>
      <c r="F280" s="50" t="n">
        <f aca="false">FilterOPk!D$46</f>
        <v>0</v>
      </c>
      <c r="G280" s="50" t="n">
        <f aca="false">FilterOPk!E$46</f>
        <v>0</v>
      </c>
      <c r="H280" s="50" t="n">
        <f aca="false">FilterOPk!F$46</f>
        <v>0</v>
      </c>
      <c r="I280" s="50" t="n">
        <f aca="false">FilterOPk!G$46</f>
        <v>0</v>
      </c>
      <c r="J280" s="50" t="n">
        <f aca="false">FilterOPk!H$46</f>
        <v>0</v>
      </c>
      <c r="K280" s="50" t="n">
        <f aca="false">FilterOPk!I$46</f>
        <v>0</v>
      </c>
      <c r="L280" s="50" t="n">
        <f aca="false">FilterOPk!J$46</f>
        <v>0</v>
      </c>
      <c r="M280" s="50" t="n">
        <f aca="false">FilterOPk!K$46</f>
        <v>0</v>
      </c>
      <c r="N280" s="50" t="n">
        <f aca="false">FilterOPk!L$46</f>
        <v>0</v>
      </c>
      <c r="O280" s="50" t="n">
        <f aca="false">FilterOPk!M$46</f>
        <v>0</v>
      </c>
      <c r="P280" s="50" t="n">
        <f aca="false">FilterOPk!N$46</f>
        <v>0</v>
      </c>
      <c r="Q280" s="51" t="n">
        <f aca="false">FilterOPk!O$46</f>
        <v>0</v>
      </c>
    </row>
    <row r="281" customFormat="false" ht="12.75" hidden="false" customHeight="false" outlineLevel="0" collapsed="false">
      <c r="B281" s="87" t="n">
        <f aca="false">FilterOPk!A$47</f>
        <v>0</v>
      </c>
      <c r="C281" s="64" t="n">
        <f aca="false">C280+1</f>
        <v>280</v>
      </c>
      <c r="D281" s="54" t="n">
        <f aca="false">FilterOPk!B$47</f>
        <v>0</v>
      </c>
      <c r="E281" s="54" t="n">
        <f aca="false">FilterOPk!C$47</f>
        <v>0</v>
      </c>
      <c r="F281" s="54" t="n">
        <f aca="false">FilterOPk!D$47</f>
        <v>0</v>
      </c>
      <c r="G281" s="54" t="n">
        <f aca="false">FilterOPk!E$47</f>
        <v>0</v>
      </c>
      <c r="H281" s="54" t="n">
        <f aca="false">FilterOPk!F$47</f>
        <v>0</v>
      </c>
      <c r="I281" s="54" t="n">
        <f aca="false">FilterOPk!G$47</f>
        <v>0</v>
      </c>
      <c r="J281" s="54" t="n">
        <f aca="false">FilterOPk!H$47</f>
        <v>0</v>
      </c>
      <c r="K281" s="54" t="n">
        <f aca="false">FilterOPk!I$47</f>
        <v>0</v>
      </c>
      <c r="L281" s="54" t="n">
        <f aca="false">FilterOPk!J$47</f>
        <v>0</v>
      </c>
      <c r="M281" s="54" t="n">
        <f aca="false">FilterOPk!K$47</f>
        <v>0</v>
      </c>
      <c r="N281" s="54" t="n">
        <f aca="false">FilterOPk!L$47</f>
        <v>0</v>
      </c>
      <c r="O281" s="54" t="n">
        <f aca="false">FilterOPk!M$47</f>
        <v>0</v>
      </c>
      <c r="P281" s="54" t="n">
        <f aca="false">FilterOPk!N$47</f>
        <v>0</v>
      </c>
      <c r="Q281" s="55" t="n">
        <f aca="false">FilterOPk!O$47</f>
        <v>0</v>
      </c>
    </row>
    <row r="282" customFormat="false" ht="12.75" hidden="false" customHeight="false" outlineLevel="0" collapsed="false">
      <c r="A282" s="0" t="n">
        <f aca="false">A242+1</f>
        <v>8</v>
      </c>
      <c r="B282" s="57" t="n">
        <f aca="false">FilterOPk!D$1</f>
        <v>36907</v>
      </c>
      <c r="C282" s="58" t="n">
        <f aca="false">C281+1</f>
        <v>281</v>
      </c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83"/>
    </row>
    <row r="283" customFormat="false" ht="12.75" hidden="false" customHeight="false" outlineLevel="0" collapsed="false">
      <c r="B283" s="61"/>
      <c r="C283" s="13" t="n">
        <f aca="false">C282+1</f>
        <v>282</v>
      </c>
      <c r="D283" s="13"/>
      <c r="E283" s="21" t="s">
        <v>5</v>
      </c>
      <c r="F283" s="21" t="s">
        <v>6</v>
      </c>
      <c r="G283" s="21" t="s">
        <v>7</v>
      </c>
      <c r="H283" s="21" t="s">
        <v>8</v>
      </c>
      <c r="I283" s="21" t="s">
        <v>9</v>
      </c>
      <c r="J283" s="21" t="s">
        <v>10</v>
      </c>
      <c r="K283" s="21" t="s">
        <v>11</v>
      </c>
      <c r="L283" s="21" t="s">
        <v>12</v>
      </c>
      <c r="M283" s="21" t="s">
        <v>13</v>
      </c>
      <c r="N283" s="21" t="s">
        <v>14</v>
      </c>
      <c r="O283" s="21" t="n">
        <v>2002</v>
      </c>
      <c r="P283" s="21" t="s">
        <v>15</v>
      </c>
      <c r="Q283" s="84" t="s">
        <v>16</v>
      </c>
    </row>
    <row r="284" customFormat="false" ht="12.75" hidden="false" customHeight="false" outlineLevel="0" collapsed="false">
      <c r="B284" s="85" t="str">
        <f aca="false">FilterOPk!A$9</f>
        <v>Power positions</v>
      </c>
      <c r="C284" s="13" t="n">
        <f aca="false">C283+1</f>
        <v>283</v>
      </c>
      <c r="D284" s="13" t="s">
        <v>4</v>
      </c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86"/>
    </row>
    <row r="285" customFormat="false" ht="12.75" hidden="false" customHeight="false" outlineLevel="0" collapsed="false">
      <c r="B285" s="85" t="str">
        <f aca="false">FilterOPk!A$10</f>
        <v>East Position</v>
      </c>
      <c r="C285" s="13" t="n">
        <f aca="false">C284+1</f>
        <v>284</v>
      </c>
      <c r="D285" s="50" t="n">
        <f aca="false">FilterOPk!B$10</f>
        <v>34784396.7946123</v>
      </c>
      <c r="E285" s="50" t="n">
        <f aca="false">FilterOPk!C$10</f>
        <v>139428.68</v>
      </c>
      <c r="F285" s="50" t="n">
        <f aca="false">FilterOPk!D$10</f>
        <v>244540.42</v>
      </c>
      <c r="G285" s="50" t="n">
        <f aca="false">FilterOPk!E$10</f>
        <v>352018.99</v>
      </c>
      <c r="H285" s="50" t="n">
        <f aca="false">FilterOPk!F$10</f>
        <v>454047.41</v>
      </c>
      <c r="I285" s="50" t="n">
        <f aca="false">FilterOPk!G$10</f>
        <v>460700.87</v>
      </c>
      <c r="J285" s="50" t="n">
        <f aca="false">FilterOPk!H$10</f>
        <v>371715.26</v>
      </c>
      <c r="K285" s="50" t="n">
        <f aca="false">FilterOPk!I$10</f>
        <v>743238.67</v>
      </c>
      <c r="L285" s="50" t="n">
        <f aca="false">FilterOPk!J$10</f>
        <v>433572.73</v>
      </c>
      <c r="M285" s="50" t="n">
        <f aca="false">FilterOPk!K$10</f>
        <v>1264075.99</v>
      </c>
      <c r="N285" s="50" t="n">
        <f aca="false">FilterOPk!L$10</f>
        <v>4463339.02</v>
      </c>
      <c r="O285" s="50" t="n">
        <f aca="false">FilterOPk!M$10</f>
        <v>-232298.41</v>
      </c>
      <c r="P285" s="50" t="n">
        <f aca="false">FilterOPk!N$10</f>
        <v>1174384.84</v>
      </c>
      <c r="Q285" s="51" t="n">
        <f aca="false">FilterOPk!O$10</f>
        <v>5405425.45</v>
      </c>
    </row>
    <row r="286" customFormat="false" ht="12.75" hidden="false" customHeight="false" outlineLevel="0" collapsed="false">
      <c r="B286" s="85" t="str">
        <f aca="false">FilterOPk!A$11</f>
        <v>East Power Mgmt</v>
      </c>
      <c r="C286" s="13" t="n">
        <f aca="false">C285+1</f>
        <v>285</v>
      </c>
      <c r="D286" s="50" t="n">
        <f aca="false">FilterOPk!B$11</f>
        <v>7547347.04451418</v>
      </c>
      <c r="E286" s="50" t="n">
        <f aca="false">FilterOPk!C$11</f>
        <v>0</v>
      </c>
      <c r="F286" s="50" t="n">
        <f aca="false">FilterOPk!D$11</f>
        <v>0</v>
      </c>
      <c r="G286" s="50" t="n">
        <f aca="false">FilterOPk!E$11</f>
        <v>0</v>
      </c>
      <c r="H286" s="50" t="n">
        <f aca="false">FilterOPk!F$11</f>
        <v>0</v>
      </c>
      <c r="I286" s="50" t="n">
        <f aca="false">FilterOPk!G$11</f>
        <v>0</v>
      </c>
      <c r="J286" s="50" t="n">
        <f aca="false">FilterOPk!H$11</f>
        <v>0</v>
      </c>
      <c r="K286" s="50" t="n">
        <f aca="false">FilterOPk!I$11</f>
        <v>0</v>
      </c>
      <c r="L286" s="50" t="n">
        <f aca="false">FilterOPk!J$11</f>
        <v>0</v>
      </c>
      <c r="M286" s="50" t="n">
        <f aca="false">FilterOPk!K$11</f>
        <v>0</v>
      </c>
      <c r="N286" s="50" t="n">
        <f aca="false">FilterOPk!L$11</f>
        <v>0</v>
      </c>
      <c r="O286" s="50" t="n">
        <f aca="false">FilterOPk!M$11</f>
        <v>0</v>
      </c>
      <c r="P286" s="50" t="n">
        <f aca="false">FilterOPk!N$11</f>
        <v>0</v>
      </c>
      <c r="Q286" s="51" t="n">
        <f aca="false">FilterOPk!O$11</f>
        <v>0</v>
      </c>
    </row>
    <row r="287" customFormat="false" ht="12.75" hidden="false" customHeight="false" outlineLevel="0" collapsed="false">
      <c r="B287" s="85" t="str">
        <f aca="false">FilterOPk!A$12</f>
        <v>Long Term Options</v>
      </c>
      <c r="C287" s="13" t="n">
        <f aca="false">C286+1</f>
        <v>286</v>
      </c>
      <c r="D287" s="50" t="n">
        <f aca="false">FilterOPk!B$12</f>
        <v>0</v>
      </c>
      <c r="E287" s="50" t="n">
        <f aca="false">FilterOPk!C$12</f>
        <v>0</v>
      </c>
      <c r="F287" s="50" t="n">
        <f aca="false">FilterOPk!D$12</f>
        <v>0</v>
      </c>
      <c r="G287" s="50" t="n">
        <f aca="false">FilterOPk!E$12</f>
        <v>0</v>
      </c>
      <c r="H287" s="50" t="n">
        <f aca="false">FilterOPk!F$12</f>
        <v>0</v>
      </c>
      <c r="I287" s="50" t="n">
        <f aca="false">FilterOPk!G$12</f>
        <v>0</v>
      </c>
      <c r="J287" s="50" t="n">
        <f aca="false">FilterOPk!H$12</f>
        <v>0</v>
      </c>
      <c r="K287" s="50" t="n">
        <f aca="false">FilterOPk!I$12</f>
        <v>0</v>
      </c>
      <c r="L287" s="50" t="n">
        <f aca="false">FilterOPk!J$12</f>
        <v>0</v>
      </c>
      <c r="M287" s="50" t="n">
        <f aca="false">FilterOPk!K$12</f>
        <v>0</v>
      </c>
      <c r="N287" s="50" t="n">
        <f aca="false">FilterOPk!L$12</f>
        <v>0</v>
      </c>
      <c r="O287" s="50" t="n">
        <f aca="false">FilterOPk!M$12</f>
        <v>0</v>
      </c>
      <c r="P287" s="50" t="n">
        <f aca="false">FilterOPk!N$12</f>
        <v>0</v>
      </c>
      <c r="Q287" s="51" t="n">
        <f aca="false">FilterOPk!O$12</f>
        <v>0</v>
      </c>
    </row>
    <row r="288" customFormat="false" ht="12.75" hidden="false" customHeight="false" outlineLevel="0" collapsed="false">
      <c r="B288" s="85" t="str">
        <f aca="false">FilterOPk!A$13</f>
        <v>LT-MIDWEST</v>
      </c>
      <c r="C288" s="13" t="n">
        <f aca="false">C287+1</f>
        <v>287</v>
      </c>
      <c r="D288" s="50" t="n">
        <f aca="false">FilterOPk!B$13</f>
        <v>7151089.47366245</v>
      </c>
      <c r="E288" s="50" t="n">
        <f aca="false">FilterOPk!C$13</f>
        <v>36317.39</v>
      </c>
      <c r="F288" s="50" t="n">
        <f aca="false">FilterOPk!D$13</f>
        <v>95142.77</v>
      </c>
      <c r="G288" s="50" t="n">
        <f aca="false">FilterOPk!E$13</f>
        <v>106523.31</v>
      </c>
      <c r="H288" s="50" t="n">
        <f aca="false">FilterOPk!F$13</f>
        <v>103615.07</v>
      </c>
      <c r="I288" s="50" t="n">
        <f aca="false">FilterOPk!G$13</f>
        <v>106049.09</v>
      </c>
      <c r="J288" s="50" t="n">
        <f aca="false">FilterOPk!H$13</f>
        <v>78310</v>
      </c>
      <c r="K288" s="50" t="n">
        <f aca="false">FilterOPk!I$13</f>
        <v>160210.16</v>
      </c>
      <c r="L288" s="50" t="n">
        <f aca="false">FilterOPk!J$13</f>
        <v>108136.49</v>
      </c>
      <c r="M288" s="50" t="n">
        <f aca="false">FilterOPk!K$13</f>
        <v>312653.19</v>
      </c>
      <c r="N288" s="50" t="n">
        <f aca="false">FilterOPk!L$13</f>
        <v>1106957.47</v>
      </c>
      <c r="O288" s="50" t="n">
        <f aca="false">FilterOPk!M$13</f>
        <v>-124610.37</v>
      </c>
      <c r="P288" s="50" t="n">
        <f aca="false">FilterOPk!N$13</f>
        <v>893459.31</v>
      </c>
      <c r="Q288" s="51" t="n">
        <f aca="false">FilterOPk!O$13</f>
        <v>1875806.41</v>
      </c>
    </row>
    <row r="289" customFormat="false" ht="12.75" hidden="false" customHeight="false" outlineLevel="0" collapsed="false">
      <c r="B289" s="85" t="str">
        <f aca="false">FilterOPk!A$14</f>
        <v>ST-ECAR</v>
      </c>
      <c r="C289" s="13" t="n">
        <f aca="false">C288+1</f>
        <v>288</v>
      </c>
      <c r="D289" s="50" t="n">
        <f aca="false">FilterOPk!B$14</f>
        <v>238101.441960815</v>
      </c>
      <c r="E289" s="50" t="n">
        <f aca="false">FilterOPk!C$14</f>
        <v>0</v>
      </c>
      <c r="F289" s="50" t="n">
        <f aca="false">FilterOPk!D$14</f>
        <v>0</v>
      </c>
      <c r="G289" s="50" t="n">
        <f aca="false">FilterOPk!E$14</f>
        <v>0</v>
      </c>
      <c r="H289" s="50" t="n">
        <f aca="false">FilterOPk!F$14</f>
        <v>0</v>
      </c>
      <c r="I289" s="50" t="n">
        <f aca="false">FilterOPk!G$14</f>
        <v>0</v>
      </c>
      <c r="J289" s="50" t="n">
        <f aca="false">FilterOPk!H$14</f>
        <v>0</v>
      </c>
      <c r="K289" s="50" t="n">
        <f aca="false">FilterOPk!I$14</f>
        <v>0</v>
      </c>
      <c r="L289" s="50" t="n">
        <f aca="false">FilterOPk!J$14</f>
        <v>0</v>
      </c>
      <c r="M289" s="50" t="n">
        <f aca="false">FilterOPk!K$14</f>
        <v>0</v>
      </c>
      <c r="N289" s="50" t="n">
        <f aca="false">FilterOPk!L$14</f>
        <v>0</v>
      </c>
      <c r="O289" s="50" t="n">
        <f aca="false">FilterOPk!M$14</f>
        <v>0</v>
      </c>
      <c r="P289" s="50" t="n">
        <f aca="false">FilterOPk!N$14</f>
        <v>0</v>
      </c>
      <c r="Q289" s="51" t="n">
        <f aca="false">FilterOPk!O$14</f>
        <v>0</v>
      </c>
    </row>
    <row r="290" customFormat="false" ht="12.75" hidden="false" customHeight="false" outlineLevel="0" collapsed="false">
      <c r="B290" s="85" t="str">
        <f aca="false">FilterOPk!A$15</f>
        <v>ST- MAPP</v>
      </c>
      <c r="C290" s="13" t="n">
        <f aca="false">C289+1</f>
        <v>289</v>
      </c>
      <c r="D290" s="50" t="n">
        <f aca="false">FilterOPk!B$15</f>
        <v>254636.614020626</v>
      </c>
      <c r="E290" s="50" t="n">
        <f aca="false">FilterOPk!C$15</f>
        <v>-1590.85</v>
      </c>
      <c r="F290" s="50" t="n">
        <f aca="false">FilterOPk!D$15</f>
        <v>-3167.72</v>
      </c>
      <c r="G290" s="50" t="n">
        <f aca="false">FilterOPk!E$15</f>
        <v>-3546.79</v>
      </c>
      <c r="H290" s="50" t="n">
        <f aca="false">FilterOPk!F$15</f>
        <v>-3530.89</v>
      </c>
      <c r="I290" s="50" t="n">
        <f aca="false">FilterOPk!G$15</f>
        <v>0</v>
      </c>
      <c r="J290" s="50" t="n">
        <f aca="false">FilterOPk!H$15</f>
        <v>0</v>
      </c>
      <c r="K290" s="50" t="n">
        <f aca="false">FilterOPk!I$15</f>
        <v>0</v>
      </c>
      <c r="L290" s="50" t="n">
        <f aca="false">FilterOPk!J$15</f>
        <v>0</v>
      </c>
      <c r="M290" s="50" t="n">
        <f aca="false">FilterOPk!K$15</f>
        <v>0</v>
      </c>
      <c r="N290" s="50" t="n">
        <f aca="false">FilterOPk!L$15</f>
        <v>-11836.25</v>
      </c>
      <c r="O290" s="50" t="n">
        <f aca="false">FilterOPk!M$15</f>
        <v>0</v>
      </c>
      <c r="P290" s="50" t="n">
        <f aca="false">FilterOPk!N$15</f>
        <v>0</v>
      </c>
      <c r="Q290" s="51" t="n">
        <f aca="false">FilterOPk!O$15</f>
        <v>-11836.25</v>
      </c>
    </row>
    <row r="291" customFormat="false" ht="12.75" hidden="false" customHeight="false" outlineLevel="0" collapsed="false">
      <c r="B291" s="85" t="str">
        <f aca="false">FilterOPk!A$16</f>
        <v>ST- MAIN</v>
      </c>
      <c r="C291" s="13" t="n">
        <f aca="false">C290+1</f>
        <v>290</v>
      </c>
      <c r="D291" s="50" t="n">
        <f aca="false">FilterOPk!B$16</f>
        <v>694293.253349893</v>
      </c>
      <c r="E291" s="50" t="n">
        <f aca="false">FilterOPk!C$16</f>
        <v>0</v>
      </c>
      <c r="F291" s="50" t="n">
        <f aca="false">FilterOPk!D$16</f>
        <v>0</v>
      </c>
      <c r="G291" s="50" t="n">
        <f aca="false">FilterOPk!E$16</f>
        <v>0</v>
      </c>
      <c r="H291" s="50" t="n">
        <f aca="false">FilterOPk!F$16</f>
        <v>0</v>
      </c>
      <c r="I291" s="50" t="n">
        <f aca="false">FilterOPk!G$16</f>
        <v>0</v>
      </c>
      <c r="J291" s="50" t="n">
        <f aca="false">FilterOPk!H$16</f>
        <v>0</v>
      </c>
      <c r="K291" s="50" t="n">
        <f aca="false">FilterOPk!I$16</f>
        <v>0</v>
      </c>
      <c r="L291" s="50" t="n">
        <f aca="false">FilterOPk!J$16</f>
        <v>0</v>
      </c>
      <c r="M291" s="50" t="n">
        <f aca="false">FilterOPk!K$16</f>
        <v>0</v>
      </c>
      <c r="N291" s="50" t="n">
        <f aca="false">FilterOPk!L$16</f>
        <v>0</v>
      </c>
      <c r="O291" s="50" t="n">
        <f aca="false">FilterOPk!M$16</f>
        <v>0</v>
      </c>
      <c r="P291" s="50" t="n">
        <f aca="false">FilterOPk!N$16</f>
        <v>0</v>
      </c>
      <c r="Q291" s="51" t="n">
        <f aca="false">FilterOPk!O$16</f>
        <v>0</v>
      </c>
    </row>
    <row r="292" customFormat="false" ht="12.75" hidden="false" customHeight="false" outlineLevel="0" collapsed="false">
      <c r="B292" s="85" t="str">
        <f aca="false">FilterOPk!A$17</f>
        <v>MW-ANALYST</v>
      </c>
      <c r="C292" s="13" t="n">
        <f aca="false">C291+1</f>
        <v>291</v>
      </c>
      <c r="D292" s="50" t="n">
        <f aca="false">FilterOPk!B$17</f>
        <v>0</v>
      </c>
      <c r="E292" s="50" t="n">
        <f aca="false">FilterOPk!C$17</f>
        <v>0</v>
      </c>
      <c r="F292" s="50" t="n">
        <f aca="false">FilterOPk!D$17</f>
        <v>0</v>
      </c>
      <c r="G292" s="50" t="n">
        <f aca="false">FilterOPk!E$17</f>
        <v>0</v>
      </c>
      <c r="H292" s="50" t="n">
        <f aca="false">FilterOPk!F$17</f>
        <v>0</v>
      </c>
      <c r="I292" s="50" t="n">
        <f aca="false">FilterOPk!G$17</f>
        <v>0</v>
      </c>
      <c r="J292" s="50" t="n">
        <f aca="false">FilterOPk!H$17</f>
        <v>0</v>
      </c>
      <c r="K292" s="50" t="n">
        <f aca="false">FilterOPk!I$17</f>
        <v>0</v>
      </c>
      <c r="L292" s="50" t="n">
        <f aca="false">FilterOPk!J$17</f>
        <v>0</v>
      </c>
      <c r="M292" s="50" t="n">
        <f aca="false">FilterOPk!K$17</f>
        <v>0</v>
      </c>
      <c r="N292" s="50" t="n">
        <f aca="false">FilterOPk!L$17</f>
        <v>0</v>
      </c>
      <c r="O292" s="50" t="n">
        <f aca="false">FilterOPk!M$17</f>
        <v>0</v>
      </c>
      <c r="P292" s="50" t="n">
        <f aca="false">FilterOPk!N$17</f>
        <v>0</v>
      </c>
      <c r="Q292" s="51" t="n">
        <f aca="false">FilterOPk!O$17</f>
        <v>0</v>
      </c>
    </row>
    <row r="293" customFormat="false" ht="12.75" hidden="false" customHeight="false" outlineLevel="0" collapsed="false">
      <c r="B293" s="85" t="str">
        <f aca="false">FilterOPk!A$18</f>
        <v>LT-NE</v>
      </c>
      <c r="C293" s="13" t="n">
        <f aca="false">C292+1</f>
        <v>292</v>
      </c>
      <c r="D293" s="50" t="n">
        <f aca="false">FilterOPk!B$18</f>
        <v>6187311.37539291</v>
      </c>
      <c r="E293" s="50" t="n">
        <f aca="false">FilterOPk!C$18</f>
        <v>38662.79</v>
      </c>
      <c r="F293" s="50" t="n">
        <f aca="false">FilterOPk!D$18</f>
        <v>89522.8</v>
      </c>
      <c r="G293" s="50" t="n">
        <f aca="false">FilterOPk!E$18</f>
        <v>158536.19</v>
      </c>
      <c r="H293" s="50" t="n">
        <f aca="false">FilterOPk!F$18</f>
        <v>261849.24</v>
      </c>
      <c r="I293" s="50" t="n">
        <f aca="false">FilterOPk!G$18</f>
        <v>291708.83</v>
      </c>
      <c r="J293" s="50" t="n">
        <f aca="false">FilterOPk!H$18</f>
        <v>228360.42</v>
      </c>
      <c r="K293" s="50" t="n">
        <f aca="false">FilterOPk!I$18</f>
        <v>445432.42</v>
      </c>
      <c r="L293" s="50" t="n">
        <f aca="false">FilterOPk!J$18</f>
        <v>266345.8</v>
      </c>
      <c r="M293" s="50" t="n">
        <f aca="false">FilterOPk!K$18</f>
        <v>801315.09</v>
      </c>
      <c r="N293" s="50" t="n">
        <f aca="false">FilterOPk!L$18</f>
        <v>2581733.58</v>
      </c>
      <c r="O293" s="50" t="n">
        <f aca="false">FilterOPk!M$18</f>
        <v>-636932.37</v>
      </c>
      <c r="P293" s="50" t="n">
        <f aca="false">FilterOPk!N$18</f>
        <v>-2303942.42</v>
      </c>
      <c r="Q293" s="51" t="n">
        <f aca="false">FilterOPk!O$18</f>
        <v>-359141.210000001</v>
      </c>
    </row>
    <row r="294" customFormat="false" ht="12.75" hidden="false" customHeight="false" outlineLevel="0" collapsed="false">
      <c r="B294" s="85" t="str">
        <f aca="false">FilterOPk!A$19</f>
        <v>LT-PJM</v>
      </c>
      <c r="C294" s="13" t="n">
        <f aca="false">C293+1</f>
        <v>293</v>
      </c>
      <c r="D294" s="50" t="n">
        <f aca="false">FilterOPk!B$19</f>
        <v>1818236.42109565</v>
      </c>
      <c r="E294" s="50" t="n">
        <f aca="false">FilterOPk!C$19</f>
        <v>0</v>
      </c>
      <c r="F294" s="50" t="n">
        <f aca="false">FilterOPk!D$19</f>
        <v>19402.28</v>
      </c>
      <c r="G294" s="50" t="n">
        <f aca="false">FilterOPk!E$19</f>
        <v>57930.92</v>
      </c>
      <c r="H294" s="50" t="n">
        <f aca="false">FilterOPk!F$19</f>
        <v>59436.7</v>
      </c>
      <c r="I294" s="50" t="n">
        <f aca="false">FilterOPk!G$19</f>
        <v>19136.52</v>
      </c>
      <c r="J294" s="50" t="n">
        <f aca="false">FilterOPk!H$19</f>
        <v>18664.41</v>
      </c>
      <c r="K294" s="50" t="n">
        <f aca="false">FilterOPk!I$19</f>
        <v>33608.82</v>
      </c>
      <c r="L294" s="50" t="n">
        <f aca="false">FilterOPk!J$19</f>
        <v>20867.53</v>
      </c>
      <c r="M294" s="50" t="n">
        <f aca="false">FilterOPk!K$19</f>
        <v>56340.86</v>
      </c>
      <c r="N294" s="50" t="n">
        <f aca="false">FilterOPk!L$19</f>
        <v>285388.04</v>
      </c>
      <c r="O294" s="50" t="n">
        <f aca="false">FilterOPk!M$19</f>
        <v>-1975.43</v>
      </c>
      <c r="P294" s="50" t="n">
        <f aca="false">FilterOPk!N$19</f>
        <v>-179963.06</v>
      </c>
      <c r="Q294" s="51" t="n">
        <f aca="false">FilterOPk!O$19</f>
        <v>103449.55</v>
      </c>
    </row>
    <row r="295" customFormat="false" ht="12.75" hidden="false" customHeight="false" outlineLevel="0" collapsed="false">
      <c r="B295" s="85" t="str">
        <f aca="false">FilterOPk!A$20</f>
        <v>LT- NY</v>
      </c>
      <c r="C295" s="13" t="n">
        <f aca="false">C294+1</f>
        <v>294</v>
      </c>
      <c r="D295" s="50" t="n">
        <f aca="false">FilterOPk!B$20</f>
        <v>0</v>
      </c>
      <c r="E295" s="50" t="n">
        <f aca="false">FilterOPk!C$20</f>
        <v>-9128.22</v>
      </c>
      <c r="F295" s="50" t="n">
        <f aca="false">FilterOPk!D$20</f>
        <v>-69725.26</v>
      </c>
      <c r="G295" s="50" t="n">
        <f aca="false">FilterOPk!E$20</f>
        <v>0</v>
      </c>
      <c r="H295" s="50" t="n">
        <f aca="false">FilterOPk!F$20</f>
        <v>0</v>
      </c>
      <c r="I295" s="50" t="n">
        <f aca="false">FilterOPk!G$20</f>
        <v>0</v>
      </c>
      <c r="J295" s="50" t="n">
        <f aca="false">FilterOPk!H$20</f>
        <v>0</v>
      </c>
      <c r="K295" s="50" t="n">
        <f aca="false">FilterOPk!I$20</f>
        <v>0</v>
      </c>
      <c r="L295" s="50" t="n">
        <f aca="false">FilterOPk!J$20</f>
        <v>0</v>
      </c>
      <c r="M295" s="50" t="n">
        <f aca="false">FilterOPk!K$20</f>
        <v>0</v>
      </c>
      <c r="N295" s="50" t="n">
        <f aca="false">FilterOPk!L$20</f>
        <v>-78853.48</v>
      </c>
      <c r="O295" s="50" t="n">
        <f aca="false">FilterOPk!M$20</f>
        <v>0</v>
      </c>
      <c r="P295" s="50" t="n">
        <f aca="false">FilterOPk!N$20</f>
        <v>12056.92</v>
      </c>
      <c r="Q295" s="51" t="n">
        <f aca="false">FilterOPk!O$20</f>
        <v>-66796.56</v>
      </c>
    </row>
    <row r="296" customFormat="false" ht="12.75" hidden="false" customHeight="false" outlineLevel="0" collapsed="false">
      <c r="B296" s="85" t="str">
        <f aca="false">FilterOPk!A$21</f>
        <v>ST- PJM</v>
      </c>
      <c r="C296" s="13" t="n">
        <f aca="false">C295+1</f>
        <v>295</v>
      </c>
      <c r="D296" s="50" t="n">
        <f aca="false">FilterOPk!B$21</f>
        <v>1243093.71447674</v>
      </c>
      <c r="E296" s="50" t="n">
        <f aca="false">FilterOPk!C$21</f>
        <v>13503.06</v>
      </c>
      <c r="F296" s="50" t="n">
        <f aca="false">FilterOPk!D$21</f>
        <v>0</v>
      </c>
      <c r="G296" s="50" t="n">
        <f aca="false">FilterOPk!E$21</f>
        <v>0</v>
      </c>
      <c r="H296" s="50" t="n">
        <f aca="false">FilterOPk!F$21</f>
        <v>0</v>
      </c>
      <c r="I296" s="50" t="n">
        <f aca="false">FilterOPk!G$21</f>
        <v>0</v>
      </c>
      <c r="J296" s="50" t="n">
        <f aca="false">FilterOPk!H$21</f>
        <v>0</v>
      </c>
      <c r="K296" s="50" t="n">
        <f aca="false">FilterOPk!I$21</f>
        <v>0</v>
      </c>
      <c r="L296" s="50" t="n">
        <f aca="false">FilterOPk!J$21</f>
        <v>0</v>
      </c>
      <c r="M296" s="50" t="n">
        <f aca="false">FilterOPk!K$21</f>
        <v>0</v>
      </c>
      <c r="N296" s="50" t="n">
        <f aca="false">FilterOPk!L$21</f>
        <v>13503.06</v>
      </c>
      <c r="O296" s="50" t="n">
        <f aca="false">FilterOPk!M$21</f>
        <v>0</v>
      </c>
      <c r="P296" s="50" t="n">
        <f aca="false">FilterOPk!N$21</f>
        <v>0</v>
      </c>
      <c r="Q296" s="51" t="n">
        <f aca="false">FilterOPk!O$21</f>
        <v>13503.06</v>
      </c>
    </row>
    <row r="297" customFormat="false" ht="12.75" hidden="false" customHeight="false" outlineLevel="0" collapsed="false">
      <c r="B297" s="85" t="str">
        <f aca="false">FilterOPk!A$22</f>
        <v>ST- NENG</v>
      </c>
      <c r="C297" s="13" t="n">
        <f aca="false">C296+1</f>
        <v>296</v>
      </c>
      <c r="D297" s="50" t="n">
        <f aca="false">FilterOPk!B$22</f>
        <v>539719.375927685</v>
      </c>
      <c r="E297" s="50" t="n">
        <f aca="false">FilterOPk!C$22</f>
        <v>17499.36</v>
      </c>
      <c r="F297" s="50" t="n">
        <f aca="false">FilterOPk!D$22</f>
        <v>34844.91</v>
      </c>
      <c r="G297" s="50" t="n">
        <f aca="false">FilterOPk!E$22</f>
        <v>0</v>
      </c>
      <c r="H297" s="50" t="n">
        <f aca="false">FilterOPk!F$22</f>
        <v>0</v>
      </c>
      <c r="I297" s="50" t="n">
        <f aca="false">FilterOPk!G$22</f>
        <v>0</v>
      </c>
      <c r="J297" s="50" t="n">
        <f aca="false">FilterOPk!H$22</f>
        <v>0</v>
      </c>
      <c r="K297" s="50" t="n">
        <f aca="false">FilterOPk!I$22</f>
        <v>0</v>
      </c>
      <c r="L297" s="50" t="n">
        <f aca="false">FilterOPk!J$22</f>
        <v>0</v>
      </c>
      <c r="M297" s="50" t="n">
        <f aca="false">FilterOPk!K$22</f>
        <v>0</v>
      </c>
      <c r="N297" s="50" t="n">
        <f aca="false">FilterOPk!L$22</f>
        <v>52344.27</v>
      </c>
      <c r="O297" s="50" t="n">
        <f aca="false">FilterOPk!M$22</f>
        <v>0</v>
      </c>
      <c r="P297" s="50" t="n">
        <f aca="false">FilterOPk!N$22</f>
        <v>0</v>
      </c>
      <c r="Q297" s="51" t="n">
        <f aca="false">FilterOPk!O$22</f>
        <v>52344.27</v>
      </c>
    </row>
    <row r="298" customFormat="false" ht="12.75" hidden="false" customHeight="false" outlineLevel="0" collapsed="false">
      <c r="B298" s="85" t="str">
        <f aca="false">FilterOPk!A$23</f>
        <v>ST- NY</v>
      </c>
      <c r="C298" s="13" t="n">
        <f aca="false">C297+1</f>
        <v>297</v>
      </c>
      <c r="D298" s="50" t="n">
        <f aca="false">FilterOPk!B$23</f>
        <v>251437.188425373</v>
      </c>
      <c r="E298" s="50" t="n">
        <f aca="false">FilterOPk!C$23</f>
        <v>22663</v>
      </c>
      <c r="F298" s="50" t="n">
        <f aca="false">FilterOPk!D$23</f>
        <v>52267.36</v>
      </c>
      <c r="G298" s="50" t="n">
        <f aca="false">FilterOPk!E$23</f>
        <v>0</v>
      </c>
      <c r="H298" s="50" t="n">
        <f aca="false">FilterOPk!F$23</f>
        <v>0</v>
      </c>
      <c r="I298" s="50" t="n">
        <f aca="false">FilterOPk!G$23</f>
        <v>0</v>
      </c>
      <c r="J298" s="50" t="n">
        <f aca="false">FilterOPk!H$23</f>
        <v>0</v>
      </c>
      <c r="K298" s="50" t="n">
        <f aca="false">FilterOPk!I$23</f>
        <v>0</v>
      </c>
      <c r="L298" s="50" t="n">
        <f aca="false">FilterOPk!J$23</f>
        <v>0</v>
      </c>
      <c r="M298" s="50" t="n">
        <f aca="false">FilterOPk!K$23</f>
        <v>0</v>
      </c>
      <c r="N298" s="50" t="n">
        <f aca="false">FilterOPk!L$23</f>
        <v>74930.36</v>
      </c>
      <c r="O298" s="50" t="n">
        <f aca="false">FilterOPk!M$23</f>
        <v>0</v>
      </c>
      <c r="P298" s="50" t="n">
        <f aca="false">FilterOPk!N$23</f>
        <v>0</v>
      </c>
      <c r="Q298" s="51" t="n">
        <f aca="false">FilterOPk!O$23</f>
        <v>74930.36</v>
      </c>
    </row>
    <row r="299" customFormat="false" ht="12.75" hidden="false" customHeight="false" outlineLevel="0" collapsed="false">
      <c r="B299" s="85" t="str">
        <f aca="false">FilterOPk!A$24</f>
        <v>NE- PHYS</v>
      </c>
      <c r="C299" s="13" t="n">
        <f aca="false">C298+1</f>
        <v>298</v>
      </c>
      <c r="D299" s="50" t="n">
        <f aca="false">FilterOPk!B$24</f>
        <v>0</v>
      </c>
      <c r="E299" s="50" t="n">
        <f aca="false">FilterOPk!C$24</f>
        <v>0</v>
      </c>
      <c r="F299" s="50" t="n">
        <f aca="false">FilterOPk!D$24</f>
        <v>0</v>
      </c>
      <c r="G299" s="50" t="n">
        <f aca="false">FilterOPk!E$24</f>
        <v>0</v>
      </c>
      <c r="H299" s="50" t="n">
        <f aca="false">FilterOPk!F$24</f>
        <v>0</v>
      </c>
      <c r="I299" s="50" t="n">
        <f aca="false">FilterOPk!G$24</f>
        <v>0</v>
      </c>
      <c r="J299" s="50" t="n">
        <f aca="false">FilterOPk!H$24</f>
        <v>0</v>
      </c>
      <c r="K299" s="50" t="n">
        <f aca="false">FilterOPk!I$24</f>
        <v>0</v>
      </c>
      <c r="L299" s="50" t="n">
        <f aca="false">FilterOPk!J$24</f>
        <v>0</v>
      </c>
      <c r="M299" s="50" t="n">
        <f aca="false">FilterOPk!K$24</f>
        <v>0</v>
      </c>
      <c r="N299" s="50" t="n">
        <f aca="false">FilterOPk!L$24</f>
        <v>0</v>
      </c>
      <c r="O299" s="50" t="n">
        <f aca="false">FilterOPk!M$24</f>
        <v>0</v>
      </c>
      <c r="P299" s="50" t="n">
        <f aca="false">FilterOPk!N$24</f>
        <v>0</v>
      </c>
      <c r="Q299" s="51" t="n">
        <f aca="false">FilterOPk!O$24</f>
        <v>0</v>
      </c>
    </row>
    <row r="300" customFormat="false" ht="12.75" hidden="false" customHeight="false" outlineLevel="0" collapsed="false">
      <c r="B300" s="85" t="str">
        <f aca="false">FilterOPk!A$25</f>
        <v>LT-Southeast</v>
      </c>
      <c r="C300" s="13" t="n">
        <f aca="false">C299+1</f>
        <v>299</v>
      </c>
      <c r="D300" s="50" t="n">
        <f aca="false">FilterOPk!B$25</f>
        <v>11411200.8859117</v>
      </c>
      <c r="E300" s="50" t="n">
        <f aca="false">FilterOPk!C$25</f>
        <v>15825.82</v>
      </c>
      <c r="F300" s="50" t="n">
        <f aca="false">FilterOPk!D$25</f>
        <v>13250</v>
      </c>
      <c r="G300" s="50" t="n">
        <f aca="false">FilterOPk!E$25</f>
        <v>24924.1</v>
      </c>
      <c r="H300" s="50" t="n">
        <f aca="false">FilterOPk!F$25</f>
        <v>24690.47</v>
      </c>
      <c r="I300" s="50" t="n">
        <f aca="false">FilterOPk!G$25</f>
        <v>26774</v>
      </c>
      <c r="J300" s="50" t="n">
        <f aca="false">FilterOPk!H$25</f>
        <v>26715</v>
      </c>
      <c r="K300" s="50" t="n">
        <f aca="false">FilterOPk!I$25</f>
        <v>57358.83</v>
      </c>
      <c r="L300" s="50" t="n">
        <f aca="false">FilterOPk!J$25</f>
        <v>26146</v>
      </c>
      <c r="M300" s="50" t="n">
        <f aca="false">FilterOPk!K$25</f>
        <v>75355.31</v>
      </c>
      <c r="N300" s="50" t="n">
        <f aca="false">FilterOPk!L$25</f>
        <v>291039.53</v>
      </c>
      <c r="O300" s="50" t="n">
        <f aca="false">FilterOPk!M$25</f>
        <v>-122359</v>
      </c>
      <c r="P300" s="50" t="n">
        <f aca="false">FilterOPk!N$25</f>
        <v>514428.17</v>
      </c>
      <c r="Q300" s="51" t="n">
        <f aca="false">FilterOPk!O$25</f>
        <v>683108.7</v>
      </c>
    </row>
    <row r="301" customFormat="false" ht="12.75" hidden="false" customHeight="false" outlineLevel="0" collapsed="false">
      <c r="B301" s="85" t="str">
        <f aca="false">FilterOPk!A$26</f>
        <v>ST-SPP</v>
      </c>
      <c r="C301" s="13" t="n">
        <f aca="false">C300+1</f>
        <v>300</v>
      </c>
      <c r="D301" s="50" t="n">
        <f aca="false">FilterOPk!B$26</f>
        <v>52202.8773549933</v>
      </c>
      <c r="E301" s="50" t="n">
        <f aca="false">FilterOPk!C$26</f>
        <v>0</v>
      </c>
      <c r="F301" s="50" t="n">
        <f aca="false">FilterOPk!D$26</f>
        <v>0</v>
      </c>
      <c r="G301" s="50" t="n">
        <f aca="false">FilterOPk!E$26</f>
        <v>0</v>
      </c>
      <c r="H301" s="50" t="n">
        <f aca="false">FilterOPk!F$26</f>
        <v>0</v>
      </c>
      <c r="I301" s="50" t="n">
        <f aca="false">FilterOPk!G$26</f>
        <v>0</v>
      </c>
      <c r="J301" s="50" t="n">
        <f aca="false">FilterOPk!H$26</f>
        <v>0</v>
      </c>
      <c r="K301" s="50" t="n">
        <f aca="false">FilterOPk!I$26</f>
        <v>0</v>
      </c>
      <c r="L301" s="50" t="n">
        <f aca="false">FilterOPk!J$26</f>
        <v>0</v>
      </c>
      <c r="M301" s="50" t="n">
        <f aca="false">FilterOPk!K$26</f>
        <v>0</v>
      </c>
      <c r="N301" s="50" t="n">
        <f aca="false">FilterOPk!L$26</f>
        <v>0</v>
      </c>
      <c r="O301" s="50" t="n">
        <f aca="false">FilterOPk!M$26</f>
        <v>0</v>
      </c>
      <c r="P301" s="50" t="n">
        <f aca="false">FilterOPk!N$26</f>
        <v>0</v>
      </c>
      <c r="Q301" s="51" t="n">
        <f aca="false">FilterOPk!O$26</f>
        <v>0</v>
      </c>
    </row>
    <row r="302" customFormat="false" ht="12.75" hidden="false" customHeight="false" outlineLevel="0" collapsed="false">
      <c r="B302" s="85" t="str">
        <f aca="false">FilterOPk!A$27</f>
        <v>ST-SERC</v>
      </c>
      <c r="C302" s="13" t="n">
        <f aca="false">C301+1</f>
        <v>301</v>
      </c>
      <c r="D302" s="50" t="n">
        <f aca="false">FilterOPk!B$27</f>
        <v>686881.973218232</v>
      </c>
      <c r="E302" s="50" t="n">
        <f aca="false">FilterOPk!C$27</f>
        <v>0</v>
      </c>
      <c r="F302" s="50" t="n">
        <f aca="false">FilterOPk!D$27</f>
        <v>0</v>
      </c>
      <c r="G302" s="50" t="n">
        <f aca="false">FilterOPk!E$27</f>
        <v>0</v>
      </c>
      <c r="H302" s="50" t="n">
        <f aca="false">FilterOPk!F$27</f>
        <v>0</v>
      </c>
      <c r="I302" s="50" t="n">
        <f aca="false">FilterOPk!G$27</f>
        <v>0</v>
      </c>
      <c r="J302" s="50" t="n">
        <f aca="false">FilterOPk!H$27</f>
        <v>0</v>
      </c>
      <c r="K302" s="50" t="n">
        <f aca="false">FilterOPk!I$27</f>
        <v>0</v>
      </c>
      <c r="L302" s="50" t="n">
        <f aca="false">FilterOPk!J$27</f>
        <v>0</v>
      </c>
      <c r="M302" s="50" t="n">
        <f aca="false">FilterOPk!K$27</f>
        <v>0</v>
      </c>
      <c r="N302" s="50" t="n">
        <f aca="false">FilterOPk!L$27</f>
        <v>0</v>
      </c>
      <c r="O302" s="50" t="n">
        <f aca="false">FilterOPk!M$27</f>
        <v>0</v>
      </c>
      <c r="P302" s="50" t="n">
        <f aca="false">FilterOPk!N$27</f>
        <v>0</v>
      </c>
      <c r="Q302" s="51" t="n">
        <f aca="false">FilterOPk!O$27</f>
        <v>0</v>
      </c>
    </row>
    <row r="303" customFormat="false" ht="12.75" hidden="false" customHeight="false" outlineLevel="0" collapsed="false">
      <c r="B303" s="85" t="str">
        <f aca="false">FilterOPk!A$28</f>
        <v>LT- Texas</v>
      </c>
      <c r="C303" s="13" t="n">
        <f aca="false">C302+1</f>
        <v>302</v>
      </c>
      <c r="D303" s="50" t="n">
        <f aca="false">FilterOPk!B$28</f>
        <v>3826684.70313045</v>
      </c>
      <c r="E303" s="50" t="n">
        <f aca="false">FilterOPk!C$28</f>
        <v>0</v>
      </c>
      <c r="F303" s="50" t="n">
        <f aca="false">FilterOPk!D$28</f>
        <v>13003.28</v>
      </c>
      <c r="G303" s="50" t="n">
        <f aca="false">FilterOPk!E$28</f>
        <v>7651.26</v>
      </c>
      <c r="H303" s="50" t="n">
        <f aca="false">FilterOPk!F$28</f>
        <v>7986.82</v>
      </c>
      <c r="I303" s="50" t="n">
        <f aca="false">FilterOPk!G$28</f>
        <v>17032.43</v>
      </c>
      <c r="J303" s="50" t="n">
        <f aca="false">FilterOPk!H$28</f>
        <v>19665.43</v>
      </c>
      <c r="K303" s="50" t="n">
        <f aca="false">FilterOPk!I$28</f>
        <v>46628.44</v>
      </c>
      <c r="L303" s="50" t="n">
        <f aca="false">FilterOPk!J$28</f>
        <v>12076.91</v>
      </c>
      <c r="M303" s="50" t="n">
        <f aca="false">FilterOPk!K$28</f>
        <v>18411.54</v>
      </c>
      <c r="N303" s="50" t="n">
        <f aca="false">FilterOPk!L$28</f>
        <v>142456.11</v>
      </c>
      <c r="O303" s="50" t="n">
        <f aca="false">FilterOPk!M$28</f>
        <v>653578.76</v>
      </c>
      <c r="P303" s="50" t="n">
        <f aca="false">FilterOPk!N$28</f>
        <v>2238345.92</v>
      </c>
      <c r="Q303" s="51" t="n">
        <f aca="false">FilterOPk!O$28</f>
        <v>3034380.79</v>
      </c>
    </row>
    <row r="304" customFormat="false" ht="12.75" hidden="false" customHeight="false" outlineLevel="0" collapsed="false">
      <c r="B304" s="85" t="str">
        <f aca="false">FilterOPk!A$29</f>
        <v>St- Texas</v>
      </c>
      <c r="C304" s="13" t="n">
        <f aca="false">C303+1</f>
        <v>303</v>
      </c>
      <c r="D304" s="50" t="n">
        <f aca="false">FilterOPk!B$29</f>
        <v>445563.239343252</v>
      </c>
      <c r="E304" s="50" t="n">
        <f aca="false">FilterOPk!C$29</f>
        <v>5676.33</v>
      </c>
      <c r="F304" s="50" t="n">
        <f aca="false">FilterOPk!D$29</f>
        <v>0</v>
      </c>
      <c r="G304" s="50" t="n">
        <f aca="false">FilterOPk!E$29</f>
        <v>0</v>
      </c>
      <c r="H304" s="50" t="n">
        <f aca="false">FilterOPk!F$29</f>
        <v>0</v>
      </c>
      <c r="I304" s="50" t="n">
        <f aca="false">FilterOPk!G$29</f>
        <v>0</v>
      </c>
      <c r="J304" s="50" t="n">
        <f aca="false">FilterOPk!H$29</f>
        <v>0</v>
      </c>
      <c r="K304" s="50" t="n">
        <f aca="false">FilterOPk!I$29</f>
        <v>0</v>
      </c>
      <c r="L304" s="50" t="n">
        <f aca="false">FilterOPk!J$29</f>
        <v>0</v>
      </c>
      <c r="M304" s="50" t="n">
        <f aca="false">FilterOPk!K$29</f>
        <v>0</v>
      </c>
      <c r="N304" s="50" t="n">
        <f aca="false">FilterOPk!L$29</f>
        <v>5676.33</v>
      </c>
      <c r="O304" s="50" t="n">
        <f aca="false">FilterOPk!M$29</f>
        <v>0</v>
      </c>
      <c r="P304" s="50" t="n">
        <f aca="false">FilterOPk!N$29</f>
        <v>0</v>
      </c>
      <c r="Q304" s="51" t="n">
        <f aca="false">FilterOPk!O$29</f>
        <v>5676.33</v>
      </c>
    </row>
    <row r="305" customFormat="false" ht="12.75" hidden="false" customHeight="false" outlineLevel="0" collapsed="false">
      <c r="B305" s="85"/>
      <c r="C305" s="13" t="n">
        <f aca="false">C304+1</f>
        <v>304</v>
      </c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1"/>
    </row>
    <row r="306" customFormat="false" ht="12.75" hidden="false" customHeight="false" outlineLevel="0" collapsed="false">
      <c r="B306" s="85" t="str">
        <f aca="false">FilterOPk!A$32</f>
        <v>Gas positions</v>
      </c>
      <c r="C306" s="13" t="n">
        <f aca="false">C305+1</f>
        <v>305</v>
      </c>
      <c r="D306" s="50" t="s">
        <v>4</v>
      </c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1"/>
    </row>
    <row r="307" customFormat="false" ht="12.75" hidden="false" customHeight="false" outlineLevel="0" collapsed="false">
      <c r="B307" s="85" t="str">
        <f aca="false">FilterOPk!A$33</f>
        <v>Kevin Presto</v>
      </c>
      <c r="C307" s="13" t="n">
        <f aca="false">C306+1</f>
        <v>306</v>
      </c>
      <c r="D307" s="50" t="n">
        <f aca="false">FilterOPk!B$33</f>
        <v>0</v>
      </c>
      <c r="E307" s="50" t="n">
        <f aca="false">FilterOPk!C$33</f>
        <v>0</v>
      </c>
      <c r="F307" s="50" t="n">
        <f aca="false">FilterOPk!D$33</f>
        <v>0</v>
      </c>
      <c r="G307" s="50" t="n">
        <f aca="false">FilterOPk!E$33</f>
        <v>0</v>
      </c>
      <c r="H307" s="50" t="n">
        <f aca="false">FilterOPk!F$33</f>
        <v>0</v>
      </c>
      <c r="I307" s="50" t="n">
        <f aca="false">FilterOPk!G$33</f>
        <v>0</v>
      </c>
      <c r="J307" s="50" t="n">
        <f aca="false">FilterOPk!H$33</f>
        <v>0</v>
      </c>
      <c r="K307" s="50" t="n">
        <f aca="false">FilterOPk!I$33</f>
        <v>0</v>
      </c>
      <c r="L307" s="50" t="n">
        <f aca="false">FilterOPk!J$33</f>
        <v>0</v>
      </c>
      <c r="M307" s="50" t="n">
        <f aca="false">FilterOPk!K$33</f>
        <v>0</v>
      </c>
      <c r="N307" s="50" t="n">
        <f aca="false">FilterOPk!L$33</f>
        <v>0</v>
      </c>
      <c r="O307" s="50" t="n">
        <f aca="false">FilterOPk!M$33</f>
        <v>0</v>
      </c>
      <c r="P307" s="50" t="n">
        <f aca="false">FilterOPk!N$33</f>
        <v>0</v>
      </c>
      <c r="Q307" s="51" t="n">
        <f aca="false">FilterOPk!O$33</f>
        <v>0</v>
      </c>
    </row>
    <row r="308" customFormat="false" ht="12.75" hidden="false" customHeight="false" outlineLevel="0" collapsed="false">
      <c r="B308" s="85" t="str">
        <f aca="false">FilterOPk!A$34</f>
        <v>Fletcher Sturm</v>
      </c>
      <c r="C308" s="13" t="n">
        <f aca="false">C307+1</f>
        <v>307</v>
      </c>
      <c r="D308" s="50" t="n">
        <f aca="false">FilterOPk!B$34</f>
        <v>0</v>
      </c>
      <c r="E308" s="50" t="n">
        <f aca="false">FilterOPk!C$34</f>
        <v>0</v>
      </c>
      <c r="F308" s="50" t="n">
        <f aca="false">FilterOPk!D$34</f>
        <v>0</v>
      </c>
      <c r="G308" s="50" t="n">
        <f aca="false">FilterOPk!E$34</f>
        <v>0</v>
      </c>
      <c r="H308" s="50" t="n">
        <f aca="false">FilterOPk!F$34</f>
        <v>0</v>
      </c>
      <c r="I308" s="50" t="n">
        <f aca="false">FilterOPk!G$34</f>
        <v>0</v>
      </c>
      <c r="J308" s="50" t="n">
        <f aca="false">FilterOPk!H$34</f>
        <v>0</v>
      </c>
      <c r="K308" s="50" t="n">
        <f aca="false">FilterOPk!I$34</f>
        <v>0</v>
      </c>
      <c r="L308" s="50" t="n">
        <f aca="false">FilterOPk!J$34</f>
        <v>0</v>
      </c>
      <c r="M308" s="50" t="n">
        <f aca="false">FilterOPk!K$34</f>
        <v>0</v>
      </c>
      <c r="N308" s="50" t="n">
        <f aca="false">FilterOPk!L$34</f>
        <v>0</v>
      </c>
      <c r="O308" s="50" t="n">
        <f aca="false">FilterOPk!M$34</f>
        <v>0</v>
      </c>
      <c r="P308" s="50" t="n">
        <f aca="false">FilterOPk!N$34</f>
        <v>0</v>
      </c>
      <c r="Q308" s="51" t="n">
        <f aca="false">FilterOPk!O$34</f>
        <v>0</v>
      </c>
    </row>
    <row r="309" customFormat="false" ht="12.75" hidden="false" customHeight="false" outlineLevel="0" collapsed="false">
      <c r="B309" s="85" t="str">
        <f aca="false">FilterOPk!A$35</f>
        <v>Doug Gilbert-Smith</v>
      </c>
      <c r="C309" s="13" t="n">
        <f aca="false">C308+1</f>
        <v>308</v>
      </c>
      <c r="D309" s="50" t="n">
        <f aca="false">FilterOPk!B$35</f>
        <v>0</v>
      </c>
      <c r="E309" s="50" t="n">
        <f aca="false">FilterOPk!C$35</f>
        <v>0</v>
      </c>
      <c r="F309" s="50" t="n">
        <f aca="false">FilterOPk!D$35</f>
        <v>0</v>
      </c>
      <c r="G309" s="50" t="n">
        <f aca="false">FilterOPk!E$35</f>
        <v>0</v>
      </c>
      <c r="H309" s="50" t="n">
        <f aca="false">FilterOPk!F$35</f>
        <v>0</v>
      </c>
      <c r="I309" s="50" t="n">
        <f aca="false">FilterOPk!G$35</f>
        <v>0</v>
      </c>
      <c r="J309" s="50" t="n">
        <f aca="false">FilterOPk!H$35</f>
        <v>0</v>
      </c>
      <c r="K309" s="50" t="n">
        <f aca="false">FilterOPk!I$35</f>
        <v>0</v>
      </c>
      <c r="L309" s="50" t="n">
        <f aca="false">FilterOPk!J$35</f>
        <v>0</v>
      </c>
      <c r="M309" s="50" t="n">
        <f aca="false">FilterOPk!K$35</f>
        <v>0</v>
      </c>
      <c r="N309" s="50" t="n">
        <f aca="false">FilterOPk!L$35</f>
        <v>0</v>
      </c>
      <c r="O309" s="50" t="n">
        <f aca="false">FilterOPk!M$35</f>
        <v>0</v>
      </c>
      <c r="P309" s="50" t="n">
        <f aca="false">FilterOPk!N$35</f>
        <v>0</v>
      </c>
      <c r="Q309" s="51" t="n">
        <f aca="false">FilterOPk!O$35</f>
        <v>0</v>
      </c>
    </row>
    <row r="310" customFormat="false" ht="12.75" hidden="false" customHeight="false" outlineLevel="0" collapsed="false">
      <c r="B310" s="85" t="str">
        <f aca="false">FilterOPk!A$36</f>
        <v>Rogers Herndon</v>
      </c>
      <c r="C310" s="13" t="n">
        <f aca="false">C309+1</f>
        <v>309</v>
      </c>
      <c r="D310" s="50" t="n">
        <f aca="false">FilterOPk!B$36</f>
        <v>0</v>
      </c>
      <c r="E310" s="50" t="n">
        <f aca="false">FilterOPk!C$36</f>
        <v>0</v>
      </c>
      <c r="F310" s="50" t="n">
        <f aca="false">FilterOPk!D$36</f>
        <v>0</v>
      </c>
      <c r="G310" s="50" t="n">
        <f aca="false">FilterOPk!E$36</f>
        <v>0</v>
      </c>
      <c r="H310" s="50" t="n">
        <f aca="false">FilterOPk!F$36</f>
        <v>0</v>
      </c>
      <c r="I310" s="50" t="n">
        <f aca="false">FilterOPk!G$36</f>
        <v>0</v>
      </c>
      <c r="J310" s="50" t="n">
        <f aca="false">FilterOPk!H$36</f>
        <v>0</v>
      </c>
      <c r="K310" s="50" t="n">
        <f aca="false">FilterOPk!I$36</f>
        <v>0</v>
      </c>
      <c r="L310" s="50" t="n">
        <f aca="false">FilterOPk!J$36</f>
        <v>0</v>
      </c>
      <c r="M310" s="50" t="n">
        <f aca="false">FilterOPk!K$36</f>
        <v>0</v>
      </c>
      <c r="N310" s="50" t="n">
        <f aca="false">FilterOPk!L$36</f>
        <v>0</v>
      </c>
      <c r="O310" s="50" t="n">
        <f aca="false">FilterOPk!M$36</f>
        <v>0</v>
      </c>
      <c r="P310" s="50" t="n">
        <f aca="false">FilterOPk!N$36</f>
        <v>0</v>
      </c>
      <c r="Q310" s="51" t="n">
        <f aca="false">FilterOPk!O$36</f>
        <v>0</v>
      </c>
    </row>
    <row r="311" customFormat="false" ht="12.75" hidden="false" customHeight="false" outlineLevel="0" collapsed="false">
      <c r="B311" s="85" t="str">
        <f aca="false">FilterOPk!A$37</f>
        <v>Dana Davis</v>
      </c>
      <c r="C311" s="13" t="n">
        <f aca="false">C310+1</f>
        <v>310</v>
      </c>
      <c r="D311" s="50" t="n">
        <f aca="false">FilterOPk!B$37</f>
        <v>0</v>
      </c>
      <c r="E311" s="50" t="n">
        <f aca="false">FilterOPk!C$37</f>
        <v>0</v>
      </c>
      <c r="F311" s="50" t="n">
        <f aca="false">FilterOPk!D$37</f>
        <v>0</v>
      </c>
      <c r="G311" s="50" t="n">
        <f aca="false">FilterOPk!E$37</f>
        <v>0</v>
      </c>
      <c r="H311" s="50" t="n">
        <f aca="false">FilterOPk!F$37</f>
        <v>0</v>
      </c>
      <c r="I311" s="50" t="n">
        <f aca="false">FilterOPk!G$37</f>
        <v>0</v>
      </c>
      <c r="J311" s="50" t="n">
        <f aca="false">FilterOPk!H$37</f>
        <v>0</v>
      </c>
      <c r="K311" s="50" t="n">
        <f aca="false">FilterOPk!I$37</f>
        <v>0</v>
      </c>
      <c r="L311" s="50" t="n">
        <f aca="false">FilterOPk!J$37</f>
        <v>0</v>
      </c>
      <c r="M311" s="50" t="n">
        <f aca="false">FilterOPk!K$37</f>
        <v>0</v>
      </c>
      <c r="N311" s="50" t="n">
        <f aca="false">FilterOPk!L$37</f>
        <v>0</v>
      </c>
      <c r="O311" s="50" t="n">
        <f aca="false">FilterOPk!M$37</f>
        <v>0</v>
      </c>
      <c r="P311" s="50" t="n">
        <f aca="false">FilterOPk!N$37</f>
        <v>0</v>
      </c>
      <c r="Q311" s="51" t="n">
        <f aca="false">FilterOPk!O$37</f>
        <v>0</v>
      </c>
    </row>
    <row r="312" customFormat="false" ht="12.75" hidden="false" customHeight="false" outlineLevel="0" collapsed="false">
      <c r="B312" s="85" t="str">
        <f aca="false">FilterOPk!A$38</f>
        <v>Tom May</v>
      </c>
      <c r="C312" s="13" t="n">
        <f aca="false">C311+1</f>
        <v>311</v>
      </c>
      <c r="D312" s="50" t="n">
        <f aca="false">FilterOPk!B$38</f>
        <v>0</v>
      </c>
      <c r="E312" s="50" t="n">
        <f aca="false">FilterOPk!C$38</f>
        <v>0</v>
      </c>
      <c r="F312" s="50" t="n">
        <f aca="false">FilterOPk!D$38</f>
        <v>0</v>
      </c>
      <c r="G312" s="50" t="n">
        <f aca="false">FilterOPk!E$38</f>
        <v>0</v>
      </c>
      <c r="H312" s="50" t="n">
        <f aca="false">FilterOPk!F$38</f>
        <v>0</v>
      </c>
      <c r="I312" s="50" t="n">
        <f aca="false">FilterOPk!G$38</f>
        <v>0</v>
      </c>
      <c r="J312" s="50" t="n">
        <f aca="false">FilterOPk!H$38</f>
        <v>0</v>
      </c>
      <c r="K312" s="50" t="n">
        <f aca="false">FilterOPk!I$38</f>
        <v>0</v>
      </c>
      <c r="L312" s="50" t="n">
        <f aca="false">FilterOPk!J$38</f>
        <v>0</v>
      </c>
      <c r="M312" s="50" t="n">
        <f aca="false">FilterOPk!K$38</f>
        <v>0</v>
      </c>
      <c r="N312" s="50" t="n">
        <f aca="false">FilterOPk!L$38</f>
        <v>0</v>
      </c>
      <c r="O312" s="50" t="n">
        <f aca="false">FilterOPk!M$38</f>
        <v>0</v>
      </c>
      <c r="P312" s="50" t="n">
        <f aca="false">FilterOPk!N$38</f>
        <v>0</v>
      </c>
      <c r="Q312" s="51" t="n">
        <f aca="false">FilterOPk!O$38</f>
        <v>0</v>
      </c>
    </row>
    <row r="313" customFormat="false" ht="12.75" hidden="false" customHeight="false" outlineLevel="0" collapsed="false">
      <c r="B313" s="85" t="str">
        <f aca="false">FilterOPk!A$39</f>
        <v>Clint Dean</v>
      </c>
      <c r="C313" s="13" t="n">
        <f aca="false">C312+1</f>
        <v>312</v>
      </c>
      <c r="D313" s="50" t="n">
        <f aca="false">FilterOPk!B$39</f>
        <v>0</v>
      </c>
      <c r="E313" s="50" t="n">
        <f aca="false">FilterOPk!C$39</f>
        <v>0</v>
      </c>
      <c r="F313" s="50" t="n">
        <f aca="false">FilterOPk!D$39</f>
        <v>0</v>
      </c>
      <c r="G313" s="50" t="n">
        <f aca="false">FilterOPk!E$39</f>
        <v>0</v>
      </c>
      <c r="H313" s="50" t="n">
        <f aca="false">FilterOPk!F$39</f>
        <v>0</v>
      </c>
      <c r="I313" s="50" t="n">
        <f aca="false">FilterOPk!G$39</f>
        <v>0</v>
      </c>
      <c r="J313" s="50" t="n">
        <f aca="false">FilterOPk!H$39</f>
        <v>0</v>
      </c>
      <c r="K313" s="50" t="n">
        <f aca="false">FilterOPk!I$39</f>
        <v>0</v>
      </c>
      <c r="L313" s="50" t="n">
        <f aca="false">FilterOPk!J$39</f>
        <v>0</v>
      </c>
      <c r="M313" s="50" t="n">
        <f aca="false">FilterOPk!K$39</f>
        <v>0</v>
      </c>
      <c r="N313" s="50" t="n">
        <f aca="false">FilterOPk!L$39</f>
        <v>0</v>
      </c>
      <c r="O313" s="50" t="n">
        <f aca="false">FilterOPk!M$39</f>
        <v>0</v>
      </c>
      <c r="P313" s="50" t="n">
        <f aca="false">FilterOPk!N$39</f>
        <v>0</v>
      </c>
      <c r="Q313" s="51" t="n">
        <f aca="false">FilterOPk!O$39</f>
        <v>0</v>
      </c>
    </row>
    <row r="314" customFormat="false" ht="12.75" hidden="false" customHeight="false" outlineLevel="0" collapsed="false">
      <c r="B314" s="85" t="str">
        <f aca="false">FilterOPk!A$40</f>
        <v>Rob Benson</v>
      </c>
      <c r="C314" s="13" t="n">
        <f aca="false">C313+1</f>
        <v>313</v>
      </c>
      <c r="D314" s="50" t="n">
        <f aca="false">FilterOPk!B$40</f>
        <v>0</v>
      </c>
      <c r="E314" s="50" t="n">
        <f aca="false">FilterOPk!C$40</f>
        <v>0</v>
      </c>
      <c r="F314" s="50" t="n">
        <f aca="false">FilterOPk!D$40</f>
        <v>0</v>
      </c>
      <c r="G314" s="50" t="n">
        <f aca="false">FilterOPk!E$40</f>
        <v>0</v>
      </c>
      <c r="H314" s="50" t="n">
        <f aca="false">FilterOPk!F$40</f>
        <v>0</v>
      </c>
      <c r="I314" s="50" t="n">
        <f aca="false">FilterOPk!G$40</f>
        <v>0</v>
      </c>
      <c r="J314" s="50" t="n">
        <f aca="false">FilterOPk!H$40</f>
        <v>0</v>
      </c>
      <c r="K314" s="50" t="n">
        <f aca="false">FilterOPk!I$40</f>
        <v>0</v>
      </c>
      <c r="L314" s="50" t="n">
        <f aca="false">FilterOPk!J$40</f>
        <v>0</v>
      </c>
      <c r="M314" s="50" t="n">
        <f aca="false">FilterOPk!K$40</f>
        <v>0</v>
      </c>
      <c r="N314" s="50" t="n">
        <f aca="false">FilterOPk!L$40</f>
        <v>0</v>
      </c>
      <c r="O314" s="50" t="n">
        <f aca="false">FilterOPk!M$40</f>
        <v>0</v>
      </c>
      <c r="P314" s="50" t="n">
        <f aca="false">FilterOPk!N$40</f>
        <v>0</v>
      </c>
      <c r="Q314" s="51" t="n">
        <f aca="false">FilterOPk!O$40</f>
        <v>0</v>
      </c>
    </row>
    <row r="315" customFormat="false" ht="12.75" hidden="false" customHeight="false" outlineLevel="0" collapsed="false">
      <c r="B315" s="85" t="str">
        <f aca="false">FilterOPk!A$41</f>
        <v>Matt Lorenz</v>
      </c>
      <c r="C315" s="13" t="n">
        <f aca="false">C314+1</f>
        <v>314</v>
      </c>
      <c r="D315" s="50" t="n">
        <f aca="false">FilterOPk!B$41</f>
        <v>0</v>
      </c>
      <c r="E315" s="50" t="n">
        <f aca="false">FilterOPk!C$41</f>
        <v>0</v>
      </c>
      <c r="F315" s="50" t="n">
        <f aca="false">FilterOPk!D$41</f>
        <v>0</v>
      </c>
      <c r="G315" s="50" t="n">
        <f aca="false">FilterOPk!E$41</f>
        <v>0</v>
      </c>
      <c r="H315" s="50" t="n">
        <f aca="false">FilterOPk!F$41</f>
        <v>0</v>
      </c>
      <c r="I315" s="50" t="n">
        <f aca="false">FilterOPk!G$41</f>
        <v>0</v>
      </c>
      <c r="J315" s="50" t="n">
        <f aca="false">FilterOPk!H$41</f>
        <v>0</v>
      </c>
      <c r="K315" s="50" t="n">
        <f aca="false">FilterOPk!I$41</f>
        <v>0</v>
      </c>
      <c r="L315" s="50" t="n">
        <f aca="false">FilterOPk!J$41</f>
        <v>0</v>
      </c>
      <c r="M315" s="50" t="n">
        <f aca="false">FilterOPk!K$41</f>
        <v>0</v>
      </c>
      <c r="N315" s="50" t="n">
        <f aca="false">FilterOPk!L$41</f>
        <v>0</v>
      </c>
      <c r="O315" s="50" t="n">
        <f aca="false">FilterOPk!M$41</f>
        <v>0</v>
      </c>
      <c r="P315" s="50" t="n">
        <f aca="false">FilterOPk!N$41</f>
        <v>0</v>
      </c>
      <c r="Q315" s="51" t="n">
        <f aca="false">FilterOPk!O$41</f>
        <v>0</v>
      </c>
    </row>
    <row r="316" customFormat="false" ht="12.75" hidden="false" customHeight="false" outlineLevel="0" collapsed="false">
      <c r="B316" s="85" t="str">
        <f aca="false">FilterOPk!A$42</f>
        <v>John Forney</v>
      </c>
      <c r="C316" s="13" t="n">
        <f aca="false">C315+1</f>
        <v>315</v>
      </c>
      <c r="D316" s="50" t="n">
        <f aca="false">FilterOPk!B$42</f>
        <v>0</v>
      </c>
      <c r="E316" s="50" t="n">
        <f aca="false">FilterOPk!C$42</f>
        <v>0</v>
      </c>
      <c r="F316" s="50" t="n">
        <f aca="false">FilterOPk!D$42</f>
        <v>0</v>
      </c>
      <c r="G316" s="50" t="n">
        <f aca="false">FilterOPk!E$42</f>
        <v>0</v>
      </c>
      <c r="H316" s="50" t="n">
        <f aca="false">FilterOPk!F$42</f>
        <v>0</v>
      </c>
      <c r="I316" s="50" t="n">
        <f aca="false">FilterOPk!G$42</f>
        <v>0</v>
      </c>
      <c r="J316" s="50" t="n">
        <f aca="false">FilterOPk!H$42</f>
        <v>0</v>
      </c>
      <c r="K316" s="50" t="n">
        <f aca="false">FilterOPk!I$42</f>
        <v>0</v>
      </c>
      <c r="L316" s="50" t="n">
        <f aca="false">FilterOPk!J$42</f>
        <v>0</v>
      </c>
      <c r="M316" s="50" t="n">
        <f aca="false">FilterOPk!K$42</f>
        <v>0</v>
      </c>
      <c r="N316" s="50" t="n">
        <f aca="false">FilterOPk!L$42</f>
        <v>0</v>
      </c>
      <c r="O316" s="50" t="n">
        <f aca="false">FilterOPk!M$42</f>
        <v>0</v>
      </c>
      <c r="P316" s="50" t="n">
        <f aca="false">FilterOPk!N$42</f>
        <v>0</v>
      </c>
      <c r="Q316" s="51" t="n">
        <f aca="false">FilterOPk!O$42</f>
        <v>0</v>
      </c>
    </row>
    <row r="317" customFormat="false" ht="12.75" hidden="false" customHeight="false" outlineLevel="0" collapsed="false">
      <c r="B317" s="85" t="str">
        <f aca="false">FilterOPk!A$43</f>
        <v>Mike Carson</v>
      </c>
      <c r="C317" s="13" t="n">
        <f aca="false">C316+1</f>
        <v>316</v>
      </c>
      <c r="D317" s="50" t="n">
        <f aca="false">FilterOPk!B$43</f>
        <v>0</v>
      </c>
      <c r="E317" s="50" t="n">
        <f aca="false">FilterOPk!C$43</f>
        <v>0</v>
      </c>
      <c r="F317" s="50" t="n">
        <f aca="false">FilterOPk!D$43</f>
        <v>0</v>
      </c>
      <c r="G317" s="50" t="n">
        <f aca="false">FilterOPk!E$43</f>
        <v>0</v>
      </c>
      <c r="H317" s="50" t="n">
        <f aca="false">FilterOPk!F$43</f>
        <v>0</v>
      </c>
      <c r="I317" s="50" t="n">
        <f aca="false">FilterOPk!G$43</f>
        <v>0</v>
      </c>
      <c r="J317" s="50" t="n">
        <f aca="false">FilterOPk!H$43</f>
        <v>0</v>
      </c>
      <c r="K317" s="50" t="n">
        <f aca="false">FilterOPk!I$43</f>
        <v>0</v>
      </c>
      <c r="L317" s="50" t="n">
        <f aca="false">FilterOPk!J$43</f>
        <v>0</v>
      </c>
      <c r="M317" s="50" t="n">
        <f aca="false">FilterOPk!K$43</f>
        <v>0</v>
      </c>
      <c r="N317" s="50" t="n">
        <f aca="false">FilterOPk!L$43</f>
        <v>0</v>
      </c>
      <c r="O317" s="50" t="n">
        <f aca="false">FilterOPk!M$43</f>
        <v>0</v>
      </c>
      <c r="P317" s="50" t="n">
        <f aca="false">FilterOPk!N$43</f>
        <v>0</v>
      </c>
      <c r="Q317" s="51" t="n">
        <f aca="false">FilterOPk!O$43</f>
        <v>0</v>
      </c>
    </row>
    <row r="318" customFormat="false" ht="12.75" hidden="false" customHeight="false" outlineLevel="0" collapsed="false">
      <c r="B318" s="85" t="str">
        <f aca="false">FilterOPk!A$44</f>
        <v>Chris Dorland</v>
      </c>
      <c r="C318" s="13" t="n">
        <f aca="false">C317+1</f>
        <v>317</v>
      </c>
      <c r="D318" s="50" t="n">
        <f aca="false">FilterOPk!B$44</f>
        <v>0</v>
      </c>
      <c r="E318" s="50" t="n">
        <f aca="false">FilterOPk!C$44</f>
        <v>0</v>
      </c>
      <c r="F318" s="50" t="n">
        <f aca="false">FilterOPk!D$44</f>
        <v>0</v>
      </c>
      <c r="G318" s="50" t="n">
        <f aca="false">FilterOPk!E$44</f>
        <v>0</v>
      </c>
      <c r="H318" s="50" t="n">
        <f aca="false">FilterOPk!F$44</f>
        <v>0</v>
      </c>
      <c r="I318" s="50" t="n">
        <f aca="false">FilterOPk!G$44</f>
        <v>0</v>
      </c>
      <c r="J318" s="50" t="n">
        <f aca="false">FilterOPk!H$44</f>
        <v>0</v>
      </c>
      <c r="K318" s="50" t="n">
        <f aca="false">FilterOPk!I$44</f>
        <v>0</v>
      </c>
      <c r="L318" s="50" t="n">
        <f aca="false">FilterOPk!J$44</f>
        <v>0</v>
      </c>
      <c r="M318" s="50" t="n">
        <f aca="false">FilterOPk!K$44</f>
        <v>0</v>
      </c>
      <c r="N318" s="50" t="n">
        <f aca="false">FilterOPk!L$44</f>
        <v>0</v>
      </c>
      <c r="O318" s="50" t="n">
        <f aca="false">FilterOPk!M$44</f>
        <v>0</v>
      </c>
      <c r="P318" s="50" t="n">
        <f aca="false">FilterOPk!N$44</f>
        <v>0</v>
      </c>
      <c r="Q318" s="51" t="n">
        <f aca="false">FilterOPk!O$44</f>
        <v>0</v>
      </c>
    </row>
    <row r="319" customFormat="false" ht="12.75" hidden="false" customHeight="false" outlineLevel="0" collapsed="false">
      <c r="B319" s="85" t="str">
        <f aca="false">FilterOPk!A$45</f>
        <v>Jeff King</v>
      </c>
      <c r="C319" s="13" t="n">
        <f aca="false">C318+1</f>
        <v>318</v>
      </c>
      <c r="D319" s="50" t="n">
        <f aca="false">FilterOPk!B$45</f>
        <v>0</v>
      </c>
      <c r="E319" s="50" t="n">
        <f aca="false">FilterOPk!C$45</f>
        <v>0</v>
      </c>
      <c r="F319" s="50" t="n">
        <f aca="false">FilterOPk!D$45</f>
        <v>0</v>
      </c>
      <c r="G319" s="50" t="n">
        <f aca="false">FilterOPk!E$45</f>
        <v>0</v>
      </c>
      <c r="H319" s="50" t="n">
        <f aca="false">FilterOPk!F$45</f>
        <v>0</v>
      </c>
      <c r="I319" s="50" t="n">
        <f aca="false">FilterOPk!G$45</f>
        <v>0</v>
      </c>
      <c r="J319" s="50" t="n">
        <f aca="false">FilterOPk!H$45</f>
        <v>0</v>
      </c>
      <c r="K319" s="50" t="n">
        <f aca="false">FilterOPk!I$45</f>
        <v>0</v>
      </c>
      <c r="L319" s="50" t="n">
        <f aca="false">FilterOPk!J$45</f>
        <v>0</v>
      </c>
      <c r="M319" s="50" t="n">
        <f aca="false">FilterOPk!K$45</f>
        <v>0</v>
      </c>
      <c r="N319" s="50" t="n">
        <f aca="false">FilterOPk!L$45</f>
        <v>0</v>
      </c>
      <c r="O319" s="50" t="n">
        <f aca="false">FilterOPk!M$45</f>
        <v>0</v>
      </c>
      <c r="P319" s="50" t="n">
        <f aca="false">FilterOPk!N$45</f>
        <v>0</v>
      </c>
      <c r="Q319" s="51" t="n">
        <f aca="false">FilterOPk!O$45</f>
        <v>0</v>
      </c>
    </row>
    <row r="320" customFormat="false" ht="12.75" hidden="false" customHeight="false" outlineLevel="0" collapsed="false">
      <c r="B320" s="85" t="n">
        <f aca="false">FilterOPk!A$46</f>
        <v>0</v>
      </c>
      <c r="C320" s="13" t="n">
        <f aca="false">C319+1</f>
        <v>319</v>
      </c>
      <c r="D320" s="50" t="n">
        <f aca="false">FilterOPk!B$46</f>
        <v>0</v>
      </c>
      <c r="E320" s="50" t="n">
        <f aca="false">FilterOPk!C$46</f>
        <v>0</v>
      </c>
      <c r="F320" s="50" t="n">
        <f aca="false">FilterOPk!D$46</f>
        <v>0</v>
      </c>
      <c r="G320" s="50" t="n">
        <f aca="false">FilterOPk!E$46</f>
        <v>0</v>
      </c>
      <c r="H320" s="50" t="n">
        <f aca="false">FilterOPk!F$46</f>
        <v>0</v>
      </c>
      <c r="I320" s="50" t="n">
        <f aca="false">FilterOPk!G$46</f>
        <v>0</v>
      </c>
      <c r="J320" s="50" t="n">
        <f aca="false">FilterOPk!H$46</f>
        <v>0</v>
      </c>
      <c r="K320" s="50" t="n">
        <f aca="false">FilterOPk!I$46</f>
        <v>0</v>
      </c>
      <c r="L320" s="50" t="n">
        <f aca="false">FilterOPk!J$46</f>
        <v>0</v>
      </c>
      <c r="M320" s="50" t="n">
        <f aca="false">FilterOPk!K$46</f>
        <v>0</v>
      </c>
      <c r="N320" s="50" t="n">
        <f aca="false">FilterOPk!L$46</f>
        <v>0</v>
      </c>
      <c r="O320" s="50" t="n">
        <f aca="false">FilterOPk!M$46</f>
        <v>0</v>
      </c>
      <c r="P320" s="50" t="n">
        <f aca="false">FilterOPk!N$46</f>
        <v>0</v>
      </c>
      <c r="Q320" s="51" t="n">
        <f aca="false">FilterOPk!O$46</f>
        <v>0</v>
      </c>
    </row>
    <row r="321" customFormat="false" ht="12.75" hidden="false" customHeight="false" outlineLevel="0" collapsed="false">
      <c r="B321" s="87" t="n">
        <f aca="false">FilterOPk!A$47</f>
        <v>0</v>
      </c>
      <c r="C321" s="64" t="n">
        <f aca="false">C320+1</f>
        <v>320</v>
      </c>
      <c r="D321" s="54" t="n">
        <f aca="false">FilterOPk!B$47</f>
        <v>0</v>
      </c>
      <c r="E321" s="54" t="n">
        <f aca="false">FilterOPk!C$47</f>
        <v>0</v>
      </c>
      <c r="F321" s="54" t="n">
        <f aca="false">FilterOPk!D$47</f>
        <v>0</v>
      </c>
      <c r="G321" s="54" t="n">
        <f aca="false">FilterOPk!E$47</f>
        <v>0</v>
      </c>
      <c r="H321" s="54" t="n">
        <f aca="false">FilterOPk!F$47</f>
        <v>0</v>
      </c>
      <c r="I321" s="54" t="n">
        <f aca="false">FilterOPk!G$47</f>
        <v>0</v>
      </c>
      <c r="J321" s="54" t="n">
        <f aca="false">FilterOPk!H$47</f>
        <v>0</v>
      </c>
      <c r="K321" s="54" t="n">
        <f aca="false">FilterOPk!I$47</f>
        <v>0</v>
      </c>
      <c r="L321" s="54" t="n">
        <f aca="false">FilterOPk!J$47</f>
        <v>0</v>
      </c>
      <c r="M321" s="54" t="n">
        <f aca="false">FilterOPk!K$47</f>
        <v>0</v>
      </c>
      <c r="N321" s="54" t="n">
        <f aca="false">FilterOPk!L$47</f>
        <v>0</v>
      </c>
      <c r="O321" s="54" t="n">
        <f aca="false">FilterOPk!M$47</f>
        <v>0</v>
      </c>
      <c r="P321" s="54" t="n">
        <f aca="false">FilterOPk!N$47</f>
        <v>0</v>
      </c>
      <c r="Q321" s="55" t="n">
        <f aca="false">FilterOPk!O$47</f>
        <v>0</v>
      </c>
    </row>
    <row r="322" customFormat="false" ht="12.75" hidden="false" customHeight="false" outlineLevel="0" collapsed="false">
      <c r="A322" s="0" t="n">
        <f aca="false">A282+1</f>
        <v>9</v>
      </c>
      <c r="B322" s="57" t="n">
        <f aca="false">FilterOPk!D$1</f>
        <v>36907</v>
      </c>
      <c r="C322" s="58" t="n">
        <f aca="false">C321+1</f>
        <v>321</v>
      </c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83"/>
    </row>
    <row r="323" customFormat="false" ht="12.75" hidden="false" customHeight="false" outlineLevel="0" collapsed="false">
      <c r="B323" s="61"/>
      <c r="C323" s="13" t="n">
        <f aca="false">C322+1</f>
        <v>322</v>
      </c>
      <c r="D323" s="13"/>
      <c r="E323" s="21" t="s">
        <v>5</v>
      </c>
      <c r="F323" s="21" t="s">
        <v>6</v>
      </c>
      <c r="G323" s="21" t="s">
        <v>7</v>
      </c>
      <c r="H323" s="21" t="s">
        <v>8</v>
      </c>
      <c r="I323" s="21" t="s">
        <v>9</v>
      </c>
      <c r="J323" s="21" t="s">
        <v>10</v>
      </c>
      <c r="K323" s="21" t="s">
        <v>11</v>
      </c>
      <c r="L323" s="21" t="s">
        <v>12</v>
      </c>
      <c r="M323" s="21" t="s">
        <v>13</v>
      </c>
      <c r="N323" s="21" t="s">
        <v>14</v>
      </c>
      <c r="O323" s="21" t="n">
        <v>2002</v>
      </c>
      <c r="P323" s="21" t="s">
        <v>15</v>
      </c>
      <c r="Q323" s="84" t="s">
        <v>16</v>
      </c>
    </row>
    <row r="324" customFormat="false" ht="12.75" hidden="false" customHeight="false" outlineLevel="0" collapsed="false">
      <c r="B324" s="85" t="str">
        <f aca="false">FilterOPk!A$9</f>
        <v>Power positions</v>
      </c>
      <c r="C324" s="13" t="n">
        <f aca="false">C323+1</f>
        <v>323</v>
      </c>
      <c r="D324" s="13" t="s">
        <v>4</v>
      </c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86"/>
    </row>
    <row r="325" customFormat="false" ht="12.75" hidden="false" customHeight="false" outlineLevel="0" collapsed="false">
      <c r="B325" s="85" t="str">
        <f aca="false">FilterOPk!A$10</f>
        <v>East Position</v>
      </c>
      <c r="C325" s="13" t="n">
        <f aca="false">C324+1</f>
        <v>324</v>
      </c>
      <c r="D325" s="50" t="n">
        <f aca="false">FilterOPk!B$10</f>
        <v>34784396.7946123</v>
      </c>
      <c r="E325" s="50" t="n">
        <f aca="false">FilterOPk!C$10</f>
        <v>139428.68</v>
      </c>
      <c r="F325" s="50" t="n">
        <f aca="false">FilterOPk!D$10</f>
        <v>244540.42</v>
      </c>
      <c r="G325" s="50" t="n">
        <f aca="false">FilterOPk!E$10</f>
        <v>352018.99</v>
      </c>
      <c r="H325" s="50" t="n">
        <f aca="false">FilterOPk!F$10</f>
        <v>454047.41</v>
      </c>
      <c r="I325" s="50" t="n">
        <f aca="false">FilterOPk!G$10</f>
        <v>460700.87</v>
      </c>
      <c r="J325" s="50" t="n">
        <f aca="false">FilterOPk!H$10</f>
        <v>371715.26</v>
      </c>
      <c r="K325" s="50" t="n">
        <f aca="false">FilterOPk!I$10</f>
        <v>743238.67</v>
      </c>
      <c r="L325" s="50" t="n">
        <f aca="false">FilterOPk!J$10</f>
        <v>433572.73</v>
      </c>
      <c r="M325" s="50" t="n">
        <f aca="false">FilterOPk!K$10</f>
        <v>1264075.99</v>
      </c>
      <c r="N325" s="50" t="n">
        <f aca="false">FilterOPk!L$10</f>
        <v>4463339.02</v>
      </c>
      <c r="O325" s="50" t="n">
        <f aca="false">FilterOPk!M$10</f>
        <v>-232298.41</v>
      </c>
      <c r="P325" s="50" t="n">
        <f aca="false">FilterOPk!N$10</f>
        <v>1174384.84</v>
      </c>
      <c r="Q325" s="51" t="n">
        <f aca="false">FilterOPk!O$10</f>
        <v>5405425.45</v>
      </c>
    </row>
    <row r="326" customFormat="false" ht="12.75" hidden="false" customHeight="false" outlineLevel="0" collapsed="false">
      <c r="B326" s="85" t="str">
        <f aca="false">FilterOPk!A$11</f>
        <v>East Power Mgmt</v>
      </c>
      <c r="C326" s="13" t="n">
        <f aca="false">C325+1</f>
        <v>325</v>
      </c>
      <c r="D326" s="50" t="n">
        <f aca="false">FilterOPk!B$11</f>
        <v>7547347.04451418</v>
      </c>
      <c r="E326" s="50" t="n">
        <f aca="false">FilterOPk!C$11</f>
        <v>0</v>
      </c>
      <c r="F326" s="50" t="n">
        <f aca="false">FilterOPk!D$11</f>
        <v>0</v>
      </c>
      <c r="G326" s="50" t="n">
        <f aca="false">FilterOPk!E$11</f>
        <v>0</v>
      </c>
      <c r="H326" s="50" t="n">
        <f aca="false">FilterOPk!F$11</f>
        <v>0</v>
      </c>
      <c r="I326" s="50" t="n">
        <f aca="false">FilterOPk!G$11</f>
        <v>0</v>
      </c>
      <c r="J326" s="50" t="n">
        <f aca="false">FilterOPk!H$11</f>
        <v>0</v>
      </c>
      <c r="K326" s="50" t="n">
        <f aca="false">FilterOPk!I$11</f>
        <v>0</v>
      </c>
      <c r="L326" s="50" t="n">
        <f aca="false">FilterOPk!J$11</f>
        <v>0</v>
      </c>
      <c r="M326" s="50" t="n">
        <f aca="false">FilterOPk!K$11</f>
        <v>0</v>
      </c>
      <c r="N326" s="50" t="n">
        <f aca="false">FilterOPk!L$11</f>
        <v>0</v>
      </c>
      <c r="O326" s="50" t="n">
        <f aca="false">FilterOPk!M$11</f>
        <v>0</v>
      </c>
      <c r="P326" s="50" t="n">
        <f aca="false">FilterOPk!N$11</f>
        <v>0</v>
      </c>
      <c r="Q326" s="51" t="n">
        <f aca="false">FilterOPk!O$11</f>
        <v>0</v>
      </c>
    </row>
    <row r="327" customFormat="false" ht="12.75" hidden="false" customHeight="false" outlineLevel="0" collapsed="false">
      <c r="B327" s="85" t="str">
        <f aca="false">FilterOPk!A$12</f>
        <v>Long Term Options</v>
      </c>
      <c r="C327" s="13" t="n">
        <f aca="false">C326+1</f>
        <v>326</v>
      </c>
      <c r="D327" s="50" t="n">
        <f aca="false">FilterOPk!B$12</f>
        <v>0</v>
      </c>
      <c r="E327" s="50" t="n">
        <f aca="false">FilterOPk!C$12</f>
        <v>0</v>
      </c>
      <c r="F327" s="50" t="n">
        <f aca="false">FilterOPk!D$12</f>
        <v>0</v>
      </c>
      <c r="G327" s="50" t="n">
        <f aca="false">FilterOPk!E$12</f>
        <v>0</v>
      </c>
      <c r="H327" s="50" t="n">
        <f aca="false">FilterOPk!F$12</f>
        <v>0</v>
      </c>
      <c r="I327" s="50" t="n">
        <f aca="false">FilterOPk!G$12</f>
        <v>0</v>
      </c>
      <c r="J327" s="50" t="n">
        <f aca="false">FilterOPk!H$12</f>
        <v>0</v>
      </c>
      <c r="K327" s="50" t="n">
        <f aca="false">FilterOPk!I$12</f>
        <v>0</v>
      </c>
      <c r="L327" s="50" t="n">
        <f aca="false">FilterOPk!J$12</f>
        <v>0</v>
      </c>
      <c r="M327" s="50" t="n">
        <f aca="false">FilterOPk!K$12</f>
        <v>0</v>
      </c>
      <c r="N327" s="50" t="n">
        <f aca="false">FilterOPk!L$12</f>
        <v>0</v>
      </c>
      <c r="O327" s="50" t="n">
        <f aca="false">FilterOPk!M$12</f>
        <v>0</v>
      </c>
      <c r="P327" s="50" t="n">
        <f aca="false">FilterOPk!N$12</f>
        <v>0</v>
      </c>
      <c r="Q327" s="51" t="n">
        <f aca="false">FilterOPk!O$12</f>
        <v>0</v>
      </c>
    </row>
    <row r="328" customFormat="false" ht="12.75" hidden="false" customHeight="false" outlineLevel="0" collapsed="false">
      <c r="B328" s="85" t="str">
        <f aca="false">FilterOPk!A$13</f>
        <v>LT-MIDWEST</v>
      </c>
      <c r="C328" s="13" t="n">
        <f aca="false">C327+1</f>
        <v>327</v>
      </c>
      <c r="D328" s="50" t="n">
        <f aca="false">FilterOPk!B$13</f>
        <v>7151089.47366245</v>
      </c>
      <c r="E328" s="50" t="n">
        <f aca="false">FilterOPk!C$13</f>
        <v>36317.39</v>
      </c>
      <c r="F328" s="50" t="n">
        <f aca="false">FilterOPk!D$13</f>
        <v>95142.77</v>
      </c>
      <c r="G328" s="50" t="n">
        <f aca="false">FilterOPk!E$13</f>
        <v>106523.31</v>
      </c>
      <c r="H328" s="50" t="n">
        <f aca="false">FilterOPk!F$13</f>
        <v>103615.07</v>
      </c>
      <c r="I328" s="50" t="n">
        <f aca="false">FilterOPk!G$13</f>
        <v>106049.09</v>
      </c>
      <c r="J328" s="50" t="n">
        <f aca="false">FilterOPk!H$13</f>
        <v>78310</v>
      </c>
      <c r="K328" s="50" t="n">
        <f aca="false">FilterOPk!I$13</f>
        <v>160210.16</v>
      </c>
      <c r="L328" s="50" t="n">
        <f aca="false">FilterOPk!J$13</f>
        <v>108136.49</v>
      </c>
      <c r="M328" s="50" t="n">
        <f aca="false">FilterOPk!K$13</f>
        <v>312653.19</v>
      </c>
      <c r="N328" s="50" t="n">
        <f aca="false">FilterOPk!L$13</f>
        <v>1106957.47</v>
      </c>
      <c r="O328" s="50" t="n">
        <f aca="false">FilterOPk!M$13</f>
        <v>-124610.37</v>
      </c>
      <c r="P328" s="50" t="n">
        <f aca="false">FilterOPk!N$13</f>
        <v>893459.31</v>
      </c>
      <c r="Q328" s="51" t="n">
        <f aca="false">FilterOPk!O$13</f>
        <v>1875806.41</v>
      </c>
    </row>
    <row r="329" customFormat="false" ht="12.75" hidden="false" customHeight="false" outlineLevel="0" collapsed="false">
      <c r="B329" s="85" t="str">
        <f aca="false">FilterOPk!A$14</f>
        <v>ST-ECAR</v>
      </c>
      <c r="C329" s="13" t="n">
        <f aca="false">C328+1</f>
        <v>328</v>
      </c>
      <c r="D329" s="50" t="n">
        <f aca="false">FilterOPk!B$14</f>
        <v>238101.441960815</v>
      </c>
      <c r="E329" s="50" t="n">
        <f aca="false">FilterOPk!C$14</f>
        <v>0</v>
      </c>
      <c r="F329" s="50" t="n">
        <f aca="false">FilterOPk!D$14</f>
        <v>0</v>
      </c>
      <c r="G329" s="50" t="n">
        <f aca="false">FilterOPk!E$14</f>
        <v>0</v>
      </c>
      <c r="H329" s="50" t="n">
        <f aca="false">FilterOPk!F$14</f>
        <v>0</v>
      </c>
      <c r="I329" s="50" t="n">
        <f aca="false">FilterOPk!G$14</f>
        <v>0</v>
      </c>
      <c r="J329" s="50" t="n">
        <f aca="false">FilterOPk!H$14</f>
        <v>0</v>
      </c>
      <c r="K329" s="50" t="n">
        <f aca="false">FilterOPk!I$14</f>
        <v>0</v>
      </c>
      <c r="L329" s="50" t="n">
        <f aca="false">FilterOPk!J$14</f>
        <v>0</v>
      </c>
      <c r="M329" s="50" t="n">
        <f aca="false">FilterOPk!K$14</f>
        <v>0</v>
      </c>
      <c r="N329" s="50" t="n">
        <f aca="false">FilterOPk!L$14</f>
        <v>0</v>
      </c>
      <c r="O329" s="50" t="n">
        <f aca="false">FilterOPk!M$14</f>
        <v>0</v>
      </c>
      <c r="P329" s="50" t="n">
        <f aca="false">FilterOPk!N$14</f>
        <v>0</v>
      </c>
      <c r="Q329" s="51" t="n">
        <f aca="false">FilterOPk!O$14</f>
        <v>0</v>
      </c>
    </row>
    <row r="330" customFormat="false" ht="12.75" hidden="false" customHeight="false" outlineLevel="0" collapsed="false">
      <c r="B330" s="85" t="str">
        <f aca="false">FilterOPk!A$15</f>
        <v>ST- MAPP</v>
      </c>
      <c r="C330" s="13" t="n">
        <f aca="false">C329+1</f>
        <v>329</v>
      </c>
      <c r="D330" s="50" t="n">
        <f aca="false">FilterOPk!B$15</f>
        <v>254636.614020626</v>
      </c>
      <c r="E330" s="50" t="n">
        <f aca="false">FilterOPk!C$15</f>
        <v>-1590.85</v>
      </c>
      <c r="F330" s="50" t="n">
        <f aca="false">FilterOPk!D$15</f>
        <v>-3167.72</v>
      </c>
      <c r="G330" s="50" t="n">
        <f aca="false">FilterOPk!E$15</f>
        <v>-3546.79</v>
      </c>
      <c r="H330" s="50" t="n">
        <f aca="false">FilterOPk!F$15</f>
        <v>-3530.89</v>
      </c>
      <c r="I330" s="50" t="n">
        <f aca="false">FilterOPk!G$15</f>
        <v>0</v>
      </c>
      <c r="J330" s="50" t="n">
        <f aca="false">FilterOPk!H$15</f>
        <v>0</v>
      </c>
      <c r="K330" s="50" t="n">
        <f aca="false">FilterOPk!I$15</f>
        <v>0</v>
      </c>
      <c r="L330" s="50" t="n">
        <f aca="false">FilterOPk!J$15</f>
        <v>0</v>
      </c>
      <c r="M330" s="50" t="n">
        <f aca="false">FilterOPk!K$15</f>
        <v>0</v>
      </c>
      <c r="N330" s="50" t="n">
        <f aca="false">FilterOPk!L$15</f>
        <v>-11836.25</v>
      </c>
      <c r="O330" s="50" t="n">
        <f aca="false">FilterOPk!M$15</f>
        <v>0</v>
      </c>
      <c r="P330" s="50" t="n">
        <f aca="false">FilterOPk!N$15</f>
        <v>0</v>
      </c>
      <c r="Q330" s="51" t="n">
        <f aca="false">FilterOPk!O$15</f>
        <v>-11836.25</v>
      </c>
    </row>
    <row r="331" customFormat="false" ht="12.75" hidden="false" customHeight="false" outlineLevel="0" collapsed="false">
      <c r="B331" s="85" t="str">
        <f aca="false">FilterOPk!A$16</f>
        <v>ST- MAIN</v>
      </c>
      <c r="C331" s="13" t="n">
        <f aca="false">C330+1</f>
        <v>330</v>
      </c>
      <c r="D331" s="50" t="n">
        <f aca="false">FilterOPk!B$16</f>
        <v>694293.253349893</v>
      </c>
      <c r="E331" s="50" t="n">
        <f aca="false">FilterOPk!C$16</f>
        <v>0</v>
      </c>
      <c r="F331" s="50" t="n">
        <f aca="false">FilterOPk!D$16</f>
        <v>0</v>
      </c>
      <c r="G331" s="50" t="n">
        <f aca="false">FilterOPk!E$16</f>
        <v>0</v>
      </c>
      <c r="H331" s="50" t="n">
        <f aca="false">FilterOPk!F$16</f>
        <v>0</v>
      </c>
      <c r="I331" s="50" t="n">
        <f aca="false">FilterOPk!G$16</f>
        <v>0</v>
      </c>
      <c r="J331" s="50" t="n">
        <f aca="false">FilterOPk!H$16</f>
        <v>0</v>
      </c>
      <c r="K331" s="50" t="n">
        <f aca="false">FilterOPk!I$16</f>
        <v>0</v>
      </c>
      <c r="L331" s="50" t="n">
        <f aca="false">FilterOPk!J$16</f>
        <v>0</v>
      </c>
      <c r="M331" s="50" t="n">
        <f aca="false">FilterOPk!K$16</f>
        <v>0</v>
      </c>
      <c r="N331" s="50" t="n">
        <f aca="false">FilterOPk!L$16</f>
        <v>0</v>
      </c>
      <c r="O331" s="50" t="n">
        <f aca="false">FilterOPk!M$16</f>
        <v>0</v>
      </c>
      <c r="P331" s="50" t="n">
        <f aca="false">FilterOPk!N$16</f>
        <v>0</v>
      </c>
      <c r="Q331" s="51" t="n">
        <f aca="false">FilterOPk!O$16</f>
        <v>0</v>
      </c>
    </row>
    <row r="332" customFormat="false" ht="12.75" hidden="false" customHeight="false" outlineLevel="0" collapsed="false">
      <c r="B332" s="85" t="str">
        <f aca="false">FilterOPk!A$17</f>
        <v>MW-ANALYST</v>
      </c>
      <c r="C332" s="13" t="n">
        <f aca="false">C331+1</f>
        <v>331</v>
      </c>
      <c r="D332" s="50" t="n">
        <f aca="false">FilterOPk!B$17</f>
        <v>0</v>
      </c>
      <c r="E332" s="50" t="n">
        <f aca="false">FilterOPk!C$17</f>
        <v>0</v>
      </c>
      <c r="F332" s="50" t="n">
        <f aca="false">FilterOPk!D$17</f>
        <v>0</v>
      </c>
      <c r="G332" s="50" t="n">
        <f aca="false">FilterOPk!E$17</f>
        <v>0</v>
      </c>
      <c r="H332" s="50" t="n">
        <f aca="false">FilterOPk!F$17</f>
        <v>0</v>
      </c>
      <c r="I332" s="50" t="n">
        <f aca="false">FilterOPk!G$17</f>
        <v>0</v>
      </c>
      <c r="J332" s="50" t="n">
        <f aca="false">FilterOPk!H$17</f>
        <v>0</v>
      </c>
      <c r="K332" s="50" t="n">
        <f aca="false">FilterOPk!I$17</f>
        <v>0</v>
      </c>
      <c r="L332" s="50" t="n">
        <f aca="false">FilterOPk!J$17</f>
        <v>0</v>
      </c>
      <c r="M332" s="50" t="n">
        <f aca="false">FilterOPk!K$17</f>
        <v>0</v>
      </c>
      <c r="N332" s="50" t="n">
        <f aca="false">FilterOPk!L$17</f>
        <v>0</v>
      </c>
      <c r="O332" s="50" t="n">
        <f aca="false">FilterOPk!M$17</f>
        <v>0</v>
      </c>
      <c r="P332" s="50" t="n">
        <f aca="false">FilterOPk!N$17</f>
        <v>0</v>
      </c>
      <c r="Q332" s="51" t="n">
        <f aca="false">FilterOPk!O$17</f>
        <v>0</v>
      </c>
    </row>
    <row r="333" customFormat="false" ht="12.75" hidden="false" customHeight="false" outlineLevel="0" collapsed="false">
      <c r="B333" s="85" t="str">
        <f aca="false">FilterOPk!A$18</f>
        <v>LT-NE</v>
      </c>
      <c r="C333" s="13" t="n">
        <f aca="false">C332+1</f>
        <v>332</v>
      </c>
      <c r="D333" s="50" t="n">
        <f aca="false">FilterOPk!B$18</f>
        <v>6187311.37539291</v>
      </c>
      <c r="E333" s="50" t="n">
        <f aca="false">FilterOPk!C$18</f>
        <v>38662.79</v>
      </c>
      <c r="F333" s="50" t="n">
        <f aca="false">FilterOPk!D$18</f>
        <v>89522.8</v>
      </c>
      <c r="G333" s="50" t="n">
        <f aca="false">FilterOPk!E$18</f>
        <v>158536.19</v>
      </c>
      <c r="H333" s="50" t="n">
        <f aca="false">FilterOPk!F$18</f>
        <v>261849.24</v>
      </c>
      <c r="I333" s="50" t="n">
        <f aca="false">FilterOPk!G$18</f>
        <v>291708.83</v>
      </c>
      <c r="J333" s="50" t="n">
        <f aca="false">FilterOPk!H$18</f>
        <v>228360.42</v>
      </c>
      <c r="K333" s="50" t="n">
        <f aca="false">FilterOPk!I$18</f>
        <v>445432.42</v>
      </c>
      <c r="L333" s="50" t="n">
        <f aca="false">FilterOPk!J$18</f>
        <v>266345.8</v>
      </c>
      <c r="M333" s="50" t="n">
        <f aca="false">FilterOPk!K$18</f>
        <v>801315.09</v>
      </c>
      <c r="N333" s="50" t="n">
        <f aca="false">FilterOPk!L$18</f>
        <v>2581733.58</v>
      </c>
      <c r="O333" s="50" t="n">
        <f aca="false">FilterOPk!M$18</f>
        <v>-636932.37</v>
      </c>
      <c r="P333" s="50" t="n">
        <f aca="false">FilterOPk!N$18</f>
        <v>-2303942.42</v>
      </c>
      <c r="Q333" s="51" t="n">
        <f aca="false">FilterOPk!O$18</f>
        <v>-359141.210000001</v>
      </c>
    </row>
    <row r="334" customFormat="false" ht="12.75" hidden="false" customHeight="false" outlineLevel="0" collapsed="false">
      <c r="B334" s="85" t="str">
        <f aca="false">FilterOPk!A$19</f>
        <v>LT-PJM</v>
      </c>
      <c r="C334" s="13" t="n">
        <f aca="false">C333+1</f>
        <v>333</v>
      </c>
      <c r="D334" s="50" t="n">
        <f aca="false">FilterOPk!B$19</f>
        <v>1818236.42109565</v>
      </c>
      <c r="E334" s="50" t="n">
        <f aca="false">FilterOPk!C$19</f>
        <v>0</v>
      </c>
      <c r="F334" s="50" t="n">
        <f aca="false">FilterOPk!D$19</f>
        <v>19402.28</v>
      </c>
      <c r="G334" s="50" t="n">
        <f aca="false">FilterOPk!E$19</f>
        <v>57930.92</v>
      </c>
      <c r="H334" s="50" t="n">
        <f aca="false">FilterOPk!F$19</f>
        <v>59436.7</v>
      </c>
      <c r="I334" s="50" t="n">
        <f aca="false">FilterOPk!G$19</f>
        <v>19136.52</v>
      </c>
      <c r="J334" s="50" t="n">
        <f aca="false">FilterOPk!H$19</f>
        <v>18664.41</v>
      </c>
      <c r="K334" s="50" t="n">
        <f aca="false">FilterOPk!I$19</f>
        <v>33608.82</v>
      </c>
      <c r="L334" s="50" t="n">
        <f aca="false">FilterOPk!J$19</f>
        <v>20867.53</v>
      </c>
      <c r="M334" s="50" t="n">
        <f aca="false">FilterOPk!K$19</f>
        <v>56340.86</v>
      </c>
      <c r="N334" s="50" t="n">
        <f aca="false">FilterOPk!L$19</f>
        <v>285388.04</v>
      </c>
      <c r="O334" s="50" t="n">
        <f aca="false">FilterOPk!M$19</f>
        <v>-1975.43</v>
      </c>
      <c r="P334" s="50" t="n">
        <f aca="false">FilterOPk!N$19</f>
        <v>-179963.06</v>
      </c>
      <c r="Q334" s="51" t="n">
        <f aca="false">FilterOPk!O$19</f>
        <v>103449.55</v>
      </c>
    </row>
    <row r="335" customFormat="false" ht="12.75" hidden="false" customHeight="false" outlineLevel="0" collapsed="false">
      <c r="B335" s="85" t="str">
        <f aca="false">FilterOPk!A$20</f>
        <v>LT- NY</v>
      </c>
      <c r="C335" s="13" t="n">
        <f aca="false">C334+1</f>
        <v>334</v>
      </c>
      <c r="D335" s="50" t="n">
        <f aca="false">FilterOPk!B$20</f>
        <v>0</v>
      </c>
      <c r="E335" s="50" t="n">
        <f aca="false">FilterOPk!C$20</f>
        <v>-9128.22</v>
      </c>
      <c r="F335" s="50" t="n">
        <f aca="false">FilterOPk!D$20</f>
        <v>-69725.26</v>
      </c>
      <c r="G335" s="50" t="n">
        <f aca="false">FilterOPk!E$20</f>
        <v>0</v>
      </c>
      <c r="H335" s="50" t="n">
        <f aca="false">FilterOPk!F$20</f>
        <v>0</v>
      </c>
      <c r="I335" s="50" t="n">
        <f aca="false">FilterOPk!G$20</f>
        <v>0</v>
      </c>
      <c r="J335" s="50" t="n">
        <f aca="false">FilterOPk!H$20</f>
        <v>0</v>
      </c>
      <c r="K335" s="50" t="n">
        <f aca="false">FilterOPk!I$20</f>
        <v>0</v>
      </c>
      <c r="L335" s="50" t="n">
        <f aca="false">FilterOPk!J$20</f>
        <v>0</v>
      </c>
      <c r="M335" s="50" t="n">
        <f aca="false">FilterOPk!K$20</f>
        <v>0</v>
      </c>
      <c r="N335" s="50" t="n">
        <f aca="false">FilterOPk!L$20</f>
        <v>-78853.48</v>
      </c>
      <c r="O335" s="50" t="n">
        <f aca="false">FilterOPk!M$20</f>
        <v>0</v>
      </c>
      <c r="P335" s="50" t="n">
        <f aca="false">FilterOPk!N$20</f>
        <v>12056.92</v>
      </c>
      <c r="Q335" s="51" t="n">
        <f aca="false">FilterOPk!O$20</f>
        <v>-66796.56</v>
      </c>
    </row>
    <row r="336" customFormat="false" ht="12.75" hidden="false" customHeight="false" outlineLevel="0" collapsed="false">
      <c r="B336" s="85" t="str">
        <f aca="false">FilterOPk!A$21</f>
        <v>ST- PJM</v>
      </c>
      <c r="C336" s="13" t="n">
        <f aca="false">C335+1</f>
        <v>335</v>
      </c>
      <c r="D336" s="50" t="n">
        <f aca="false">FilterOPk!B$21</f>
        <v>1243093.71447674</v>
      </c>
      <c r="E336" s="50" t="n">
        <f aca="false">FilterOPk!C$21</f>
        <v>13503.06</v>
      </c>
      <c r="F336" s="50" t="n">
        <f aca="false">FilterOPk!D$21</f>
        <v>0</v>
      </c>
      <c r="G336" s="50" t="n">
        <f aca="false">FilterOPk!E$21</f>
        <v>0</v>
      </c>
      <c r="H336" s="50" t="n">
        <f aca="false">FilterOPk!F$21</f>
        <v>0</v>
      </c>
      <c r="I336" s="50" t="n">
        <f aca="false">FilterOPk!G$21</f>
        <v>0</v>
      </c>
      <c r="J336" s="50" t="n">
        <f aca="false">FilterOPk!H$21</f>
        <v>0</v>
      </c>
      <c r="K336" s="50" t="n">
        <f aca="false">FilterOPk!I$21</f>
        <v>0</v>
      </c>
      <c r="L336" s="50" t="n">
        <f aca="false">FilterOPk!J$21</f>
        <v>0</v>
      </c>
      <c r="M336" s="50" t="n">
        <f aca="false">FilterOPk!K$21</f>
        <v>0</v>
      </c>
      <c r="N336" s="50" t="n">
        <f aca="false">FilterOPk!L$21</f>
        <v>13503.06</v>
      </c>
      <c r="O336" s="50" t="n">
        <f aca="false">FilterOPk!M$21</f>
        <v>0</v>
      </c>
      <c r="P336" s="50" t="n">
        <f aca="false">FilterOPk!N$21</f>
        <v>0</v>
      </c>
      <c r="Q336" s="51" t="n">
        <f aca="false">FilterOPk!O$21</f>
        <v>13503.06</v>
      </c>
    </row>
    <row r="337" customFormat="false" ht="12.75" hidden="false" customHeight="false" outlineLevel="0" collapsed="false">
      <c r="B337" s="85" t="str">
        <f aca="false">FilterOPk!A$22</f>
        <v>ST- NENG</v>
      </c>
      <c r="C337" s="13" t="n">
        <f aca="false">C336+1</f>
        <v>336</v>
      </c>
      <c r="D337" s="50" t="n">
        <f aca="false">FilterOPk!B$22</f>
        <v>539719.375927685</v>
      </c>
      <c r="E337" s="50" t="n">
        <f aca="false">FilterOPk!C$22</f>
        <v>17499.36</v>
      </c>
      <c r="F337" s="50" t="n">
        <f aca="false">FilterOPk!D$22</f>
        <v>34844.91</v>
      </c>
      <c r="G337" s="50" t="n">
        <f aca="false">FilterOPk!E$22</f>
        <v>0</v>
      </c>
      <c r="H337" s="50" t="n">
        <f aca="false">FilterOPk!F$22</f>
        <v>0</v>
      </c>
      <c r="I337" s="50" t="n">
        <f aca="false">FilterOPk!G$22</f>
        <v>0</v>
      </c>
      <c r="J337" s="50" t="n">
        <f aca="false">FilterOPk!H$22</f>
        <v>0</v>
      </c>
      <c r="K337" s="50" t="n">
        <f aca="false">FilterOPk!I$22</f>
        <v>0</v>
      </c>
      <c r="L337" s="50" t="n">
        <f aca="false">FilterOPk!J$22</f>
        <v>0</v>
      </c>
      <c r="M337" s="50" t="n">
        <f aca="false">FilterOPk!K$22</f>
        <v>0</v>
      </c>
      <c r="N337" s="50" t="n">
        <f aca="false">FilterOPk!L$22</f>
        <v>52344.27</v>
      </c>
      <c r="O337" s="50" t="n">
        <f aca="false">FilterOPk!M$22</f>
        <v>0</v>
      </c>
      <c r="P337" s="50" t="n">
        <f aca="false">FilterOPk!N$22</f>
        <v>0</v>
      </c>
      <c r="Q337" s="51" t="n">
        <f aca="false">FilterOPk!O$22</f>
        <v>52344.27</v>
      </c>
    </row>
    <row r="338" customFormat="false" ht="12.75" hidden="false" customHeight="false" outlineLevel="0" collapsed="false">
      <c r="B338" s="85" t="str">
        <f aca="false">FilterOPk!A$23</f>
        <v>ST- NY</v>
      </c>
      <c r="C338" s="13" t="n">
        <f aca="false">C337+1</f>
        <v>337</v>
      </c>
      <c r="D338" s="50" t="n">
        <f aca="false">FilterOPk!B$23</f>
        <v>251437.188425373</v>
      </c>
      <c r="E338" s="50" t="n">
        <f aca="false">FilterOPk!C$23</f>
        <v>22663</v>
      </c>
      <c r="F338" s="50" t="n">
        <f aca="false">FilterOPk!D$23</f>
        <v>52267.36</v>
      </c>
      <c r="G338" s="50" t="n">
        <f aca="false">FilterOPk!E$23</f>
        <v>0</v>
      </c>
      <c r="H338" s="50" t="n">
        <f aca="false">FilterOPk!F$23</f>
        <v>0</v>
      </c>
      <c r="I338" s="50" t="n">
        <f aca="false">FilterOPk!G$23</f>
        <v>0</v>
      </c>
      <c r="J338" s="50" t="n">
        <f aca="false">FilterOPk!H$23</f>
        <v>0</v>
      </c>
      <c r="K338" s="50" t="n">
        <f aca="false">FilterOPk!I$23</f>
        <v>0</v>
      </c>
      <c r="L338" s="50" t="n">
        <f aca="false">FilterOPk!J$23</f>
        <v>0</v>
      </c>
      <c r="M338" s="50" t="n">
        <f aca="false">FilterOPk!K$23</f>
        <v>0</v>
      </c>
      <c r="N338" s="50" t="n">
        <f aca="false">FilterOPk!L$23</f>
        <v>74930.36</v>
      </c>
      <c r="O338" s="50" t="n">
        <f aca="false">FilterOPk!M$23</f>
        <v>0</v>
      </c>
      <c r="P338" s="50" t="n">
        <f aca="false">FilterOPk!N$23</f>
        <v>0</v>
      </c>
      <c r="Q338" s="51" t="n">
        <f aca="false">FilterOPk!O$23</f>
        <v>74930.36</v>
      </c>
    </row>
    <row r="339" customFormat="false" ht="12.75" hidden="false" customHeight="false" outlineLevel="0" collapsed="false">
      <c r="B339" s="85" t="str">
        <f aca="false">FilterOPk!A$24</f>
        <v>NE- PHYS</v>
      </c>
      <c r="C339" s="13" t="n">
        <f aca="false">C338+1</f>
        <v>338</v>
      </c>
      <c r="D339" s="50" t="n">
        <f aca="false">FilterOPk!B$24</f>
        <v>0</v>
      </c>
      <c r="E339" s="50" t="n">
        <f aca="false">FilterOPk!C$24</f>
        <v>0</v>
      </c>
      <c r="F339" s="50" t="n">
        <f aca="false">FilterOPk!D$24</f>
        <v>0</v>
      </c>
      <c r="G339" s="50" t="n">
        <f aca="false">FilterOPk!E$24</f>
        <v>0</v>
      </c>
      <c r="H339" s="50" t="n">
        <f aca="false">FilterOPk!F$24</f>
        <v>0</v>
      </c>
      <c r="I339" s="50" t="n">
        <f aca="false">FilterOPk!G$24</f>
        <v>0</v>
      </c>
      <c r="J339" s="50" t="n">
        <f aca="false">FilterOPk!H$24</f>
        <v>0</v>
      </c>
      <c r="K339" s="50" t="n">
        <f aca="false">FilterOPk!I$24</f>
        <v>0</v>
      </c>
      <c r="L339" s="50" t="n">
        <f aca="false">FilterOPk!J$24</f>
        <v>0</v>
      </c>
      <c r="M339" s="50" t="n">
        <f aca="false">FilterOPk!K$24</f>
        <v>0</v>
      </c>
      <c r="N339" s="50" t="n">
        <f aca="false">FilterOPk!L$24</f>
        <v>0</v>
      </c>
      <c r="O339" s="50" t="n">
        <f aca="false">FilterOPk!M$24</f>
        <v>0</v>
      </c>
      <c r="P339" s="50" t="n">
        <f aca="false">FilterOPk!N$24</f>
        <v>0</v>
      </c>
      <c r="Q339" s="51" t="n">
        <f aca="false">FilterOPk!O$24</f>
        <v>0</v>
      </c>
    </row>
    <row r="340" customFormat="false" ht="12.75" hidden="false" customHeight="false" outlineLevel="0" collapsed="false">
      <c r="B340" s="85" t="str">
        <f aca="false">FilterOPk!A$25</f>
        <v>LT-Southeast</v>
      </c>
      <c r="C340" s="13" t="n">
        <f aca="false">C339+1</f>
        <v>339</v>
      </c>
      <c r="D340" s="50" t="n">
        <f aca="false">FilterOPk!B$25</f>
        <v>11411200.8859117</v>
      </c>
      <c r="E340" s="50" t="n">
        <f aca="false">FilterOPk!C$25</f>
        <v>15825.82</v>
      </c>
      <c r="F340" s="50" t="n">
        <f aca="false">FilterOPk!D$25</f>
        <v>13250</v>
      </c>
      <c r="G340" s="50" t="n">
        <f aca="false">FilterOPk!E$25</f>
        <v>24924.1</v>
      </c>
      <c r="H340" s="50" t="n">
        <f aca="false">FilterOPk!F$25</f>
        <v>24690.47</v>
      </c>
      <c r="I340" s="50" t="n">
        <f aca="false">FilterOPk!G$25</f>
        <v>26774</v>
      </c>
      <c r="J340" s="50" t="n">
        <f aca="false">FilterOPk!H$25</f>
        <v>26715</v>
      </c>
      <c r="K340" s="50" t="n">
        <f aca="false">FilterOPk!I$25</f>
        <v>57358.83</v>
      </c>
      <c r="L340" s="50" t="n">
        <f aca="false">FilterOPk!J$25</f>
        <v>26146</v>
      </c>
      <c r="M340" s="50" t="n">
        <f aca="false">FilterOPk!K$25</f>
        <v>75355.31</v>
      </c>
      <c r="N340" s="50" t="n">
        <f aca="false">FilterOPk!L$25</f>
        <v>291039.53</v>
      </c>
      <c r="O340" s="50" t="n">
        <f aca="false">FilterOPk!M$25</f>
        <v>-122359</v>
      </c>
      <c r="P340" s="50" t="n">
        <f aca="false">FilterOPk!N$25</f>
        <v>514428.17</v>
      </c>
      <c r="Q340" s="51" t="n">
        <f aca="false">FilterOPk!O$25</f>
        <v>683108.7</v>
      </c>
    </row>
    <row r="341" customFormat="false" ht="12.75" hidden="false" customHeight="false" outlineLevel="0" collapsed="false">
      <c r="B341" s="85" t="str">
        <f aca="false">FilterOPk!A$26</f>
        <v>ST-SPP</v>
      </c>
      <c r="C341" s="13" t="n">
        <f aca="false">C340+1</f>
        <v>340</v>
      </c>
      <c r="D341" s="50" t="n">
        <f aca="false">FilterOPk!B$26</f>
        <v>52202.8773549933</v>
      </c>
      <c r="E341" s="50" t="n">
        <f aca="false">FilterOPk!C$26</f>
        <v>0</v>
      </c>
      <c r="F341" s="50" t="n">
        <f aca="false">FilterOPk!D$26</f>
        <v>0</v>
      </c>
      <c r="G341" s="50" t="n">
        <f aca="false">FilterOPk!E$26</f>
        <v>0</v>
      </c>
      <c r="H341" s="50" t="n">
        <f aca="false">FilterOPk!F$26</f>
        <v>0</v>
      </c>
      <c r="I341" s="50" t="n">
        <f aca="false">FilterOPk!G$26</f>
        <v>0</v>
      </c>
      <c r="J341" s="50" t="n">
        <f aca="false">FilterOPk!H$26</f>
        <v>0</v>
      </c>
      <c r="K341" s="50" t="n">
        <f aca="false">FilterOPk!I$26</f>
        <v>0</v>
      </c>
      <c r="L341" s="50" t="n">
        <f aca="false">FilterOPk!J$26</f>
        <v>0</v>
      </c>
      <c r="M341" s="50" t="n">
        <f aca="false">FilterOPk!K$26</f>
        <v>0</v>
      </c>
      <c r="N341" s="50" t="n">
        <f aca="false">FilterOPk!L$26</f>
        <v>0</v>
      </c>
      <c r="O341" s="50" t="n">
        <f aca="false">FilterOPk!M$26</f>
        <v>0</v>
      </c>
      <c r="P341" s="50" t="n">
        <f aca="false">FilterOPk!N$26</f>
        <v>0</v>
      </c>
      <c r="Q341" s="51" t="n">
        <f aca="false">FilterOPk!O$26</f>
        <v>0</v>
      </c>
    </row>
    <row r="342" customFormat="false" ht="12.75" hidden="false" customHeight="false" outlineLevel="0" collapsed="false">
      <c r="B342" s="85" t="str">
        <f aca="false">FilterOPk!A$27</f>
        <v>ST-SERC</v>
      </c>
      <c r="C342" s="13" t="n">
        <f aca="false">C341+1</f>
        <v>341</v>
      </c>
      <c r="D342" s="50" t="n">
        <f aca="false">FilterOPk!B$27</f>
        <v>686881.973218232</v>
      </c>
      <c r="E342" s="50" t="n">
        <f aca="false">FilterOPk!C$27</f>
        <v>0</v>
      </c>
      <c r="F342" s="50" t="n">
        <f aca="false">FilterOPk!D$27</f>
        <v>0</v>
      </c>
      <c r="G342" s="50" t="n">
        <f aca="false">FilterOPk!E$27</f>
        <v>0</v>
      </c>
      <c r="H342" s="50" t="n">
        <f aca="false">FilterOPk!F$27</f>
        <v>0</v>
      </c>
      <c r="I342" s="50" t="n">
        <f aca="false">FilterOPk!G$27</f>
        <v>0</v>
      </c>
      <c r="J342" s="50" t="n">
        <f aca="false">FilterOPk!H$27</f>
        <v>0</v>
      </c>
      <c r="K342" s="50" t="n">
        <f aca="false">FilterOPk!I$27</f>
        <v>0</v>
      </c>
      <c r="L342" s="50" t="n">
        <f aca="false">FilterOPk!J$27</f>
        <v>0</v>
      </c>
      <c r="M342" s="50" t="n">
        <f aca="false">FilterOPk!K$27</f>
        <v>0</v>
      </c>
      <c r="N342" s="50" t="n">
        <f aca="false">FilterOPk!L$27</f>
        <v>0</v>
      </c>
      <c r="O342" s="50" t="n">
        <f aca="false">FilterOPk!M$27</f>
        <v>0</v>
      </c>
      <c r="P342" s="50" t="n">
        <f aca="false">FilterOPk!N$27</f>
        <v>0</v>
      </c>
      <c r="Q342" s="51" t="n">
        <f aca="false">FilterOPk!O$27</f>
        <v>0</v>
      </c>
    </row>
    <row r="343" customFormat="false" ht="12.75" hidden="false" customHeight="false" outlineLevel="0" collapsed="false">
      <c r="B343" s="85" t="str">
        <f aca="false">FilterOPk!A$28</f>
        <v>LT- Texas</v>
      </c>
      <c r="C343" s="13" t="n">
        <f aca="false">C342+1</f>
        <v>342</v>
      </c>
      <c r="D343" s="50" t="n">
        <f aca="false">FilterOPk!B$28</f>
        <v>3826684.70313045</v>
      </c>
      <c r="E343" s="50" t="n">
        <f aca="false">FilterOPk!C$28</f>
        <v>0</v>
      </c>
      <c r="F343" s="50" t="n">
        <f aca="false">FilterOPk!D$28</f>
        <v>13003.28</v>
      </c>
      <c r="G343" s="50" t="n">
        <f aca="false">FilterOPk!E$28</f>
        <v>7651.26</v>
      </c>
      <c r="H343" s="50" t="n">
        <f aca="false">FilterOPk!F$28</f>
        <v>7986.82</v>
      </c>
      <c r="I343" s="50" t="n">
        <f aca="false">FilterOPk!G$28</f>
        <v>17032.43</v>
      </c>
      <c r="J343" s="50" t="n">
        <f aca="false">FilterOPk!H$28</f>
        <v>19665.43</v>
      </c>
      <c r="K343" s="50" t="n">
        <f aca="false">FilterOPk!I$28</f>
        <v>46628.44</v>
      </c>
      <c r="L343" s="50" t="n">
        <f aca="false">FilterOPk!J$28</f>
        <v>12076.91</v>
      </c>
      <c r="M343" s="50" t="n">
        <f aca="false">FilterOPk!K$28</f>
        <v>18411.54</v>
      </c>
      <c r="N343" s="50" t="n">
        <f aca="false">FilterOPk!L$28</f>
        <v>142456.11</v>
      </c>
      <c r="O343" s="50" t="n">
        <f aca="false">FilterOPk!M$28</f>
        <v>653578.76</v>
      </c>
      <c r="P343" s="50" t="n">
        <f aca="false">FilterOPk!N$28</f>
        <v>2238345.92</v>
      </c>
      <c r="Q343" s="51" t="n">
        <f aca="false">FilterOPk!O$28</f>
        <v>3034380.79</v>
      </c>
    </row>
    <row r="344" customFormat="false" ht="12.75" hidden="false" customHeight="false" outlineLevel="0" collapsed="false">
      <c r="B344" s="85" t="str">
        <f aca="false">FilterOPk!A$29</f>
        <v>St- Texas</v>
      </c>
      <c r="C344" s="13" t="n">
        <f aca="false">C343+1</f>
        <v>343</v>
      </c>
      <c r="D344" s="50" t="n">
        <f aca="false">FilterOPk!B$29</f>
        <v>445563.239343252</v>
      </c>
      <c r="E344" s="50" t="n">
        <f aca="false">FilterOPk!C$29</f>
        <v>5676.33</v>
      </c>
      <c r="F344" s="50" t="n">
        <f aca="false">FilterOPk!D$29</f>
        <v>0</v>
      </c>
      <c r="G344" s="50" t="n">
        <f aca="false">FilterOPk!E$29</f>
        <v>0</v>
      </c>
      <c r="H344" s="50" t="n">
        <f aca="false">FilterOPk!F$29</f>
        <v>0</v>
      </c>
      <c r="I344" s="50" t="n">
        <f aca="false">FilterOPk!G$29</f>
        <v>0</v>
      </c>
      <c r="J344" s="50" t="n">
        <f aca="false">FilterOPk!H$29</f>
        <v>0</v>
      </c>
      <c r="K344" s="50" t="n">
        <f aca="false">FilterOPk!I$29</f>
        <v>0</v>
      </c>
      <c r="L344" s="50" t="n">
        <f aca="false">FilterOPk!J$29</f>
        <v>0</v>
      </c>
      <c r="M344" s="50" t="n">
        <f aca="false">FilterOPk!K$29</f>
        <v>0</v>
      </c>
      <c r="N344" s="50" t="n">
        <f aca="false">FilterOPk!L$29</f>
        <v>5676.33</v>
      </c>
      <c r="O344" s="50" t="n">
        <f aca="false">FilterOPk!M$29</f>
        <v>0</v>
      </c>
      <c r="P344" s="50" t="n">
        <f aca="false">FilterOPk!N$29</f>
        <v>0</v>
      </c>
      <c r="Q344" s="51" t="n">
        <f aca="false">FilterOPk!O$29</f>
        <v>5676.33</v>
      </c>
    </row>
    <row r="345" customFormat="false" ht="12.75" hidden="false" customHeight="false" outlineLevel="0" collapsed="false">
      <c r="B345" s="85"/>
      <c r="C345" s="13" t="n">
        <f aca="false">C344+1</f>
        <v>344</v>
      </c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1"/>
    </row>
    <row r="346" customFormat="false" ht="12.75" hidden="false" customHeight="false" outlineLevel="0" collapsed="false">
      <c r="B346" s="85" t="str">
        <f aca="false">FilterOPk!A$32</f>
        <v>Gas positions</v>
      </c>
      <c r="C346" s="13" t="n">
        <f aca="false">C345+1</f>
        <v>345</v>
      </c>
      <c r="D346" s="50" t="s">
        <v>4</v>
      </c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1"/>
    </row>
    <row r="347" customFormat="false" ht="12.75" hidden="false" customHeight="false" outlineLevel="0" collapsed="false">
      <c r="B347" s="85" t="str">
        <f aca="false">FilterOPk!A$33</f>
        <v>Kevin Presto</v>
      </c>
      <c r="C347" s="13" t="n">
        <f aca="false">C346+1</f>
        <v>346</v>
      </c>
      <c r="D347" s="50" t="n">
        <f aca="false">FilterOPk!B$33</f>
        <v>0</v>
      </c>
      <c r="E347" s="50" t="n">
        <f aca="false">FilterOPk!C$33</f>
        <v>0</v>
      </c>
      <c r="F347" s="50" t="n">
        <f aca="false">FilterOPk!D$33</f>
        <v>0</v>
      </c>
      <c r="G347" s="50" t="n">
        <f aca="false">FilterOPk!E$33</f>
        <v>0</v>
      </c>
      <c r="H347" s="50" t="n">
        <f aca="false">FilterOPk!F$33</f>
        <v>0</v>
      </c>
      <c r="I347" s="50" t="n">
        <f aca="false">FilterOPk!G$33</f>
        <v>0</v>
      </c>
      <c r="J347" s="50" t="n">
        <f aca="false">FilterOPk!H$33</f>
        <v>0</v>
      </c>
      <c r="K347" s="50" t="n">
        <f aca="false">FilterOPk!I$33</f>
        <v>0</v>
      </c>
      <c r="L347" s="50" t="n">
        <f aca="false">FilterOPk!J$33</f>
        <v>0</v>
      </c>
      <c r="M347" s="50" t="n">
        <f aca="false">FilterOPk!K$33</f>
        <v>0</v>
      </c>
      <c r="N347" s="50" t="n">
        <f aca="false">FilterOPk!L$33</f>
        <v>0</v>
      </c>
      <c r="O347" s="50" t="n">
        <f aca="false">FilterOPk!M$33</f>
        <v>0</v>
      </c>
      <c r="P347" s="50" t="n">
        <f aca="false">FilterOPk!N$33</f>
        <v>0</v>
      </c>
      <c r="Q347" s="51" t="n">
        <f aca="false">FilterOPk!O$33</f>
        <v>0</v>
      </c>
    </row>
    <row r="348" customFormat="false" ht="12.75" hidden="false" customHeight="false" outlineLevel="0" collapsed="false">
      <c r="B348" s="85" t="str">
        <f aca="false">FilterOPk!A$34</f>
        <v>Fletcher Sturm</v>
      </c>
      <c r="C348" s="13" t="n">
        <f aca="false">C347+1</f>
        <v>347</v>
      </c>
      <c r="D348" s="50" t="n">
        <f aca="false">FilterOPk!B$34</f>
        <v>0</v>
      </c>
      <c r="E348" s="50" t="n">
        <f aca="false">FilterOPk!C$34</f>
        <v>0</v>
      </c>
      <c r="F348" s="50" t="n">
        <f aca="false">FilterOPk!D$34</f>
        <v>0</v>
      </c>
      <c r="G348" s="50" t="n">
        <f aca="false">FilterOPk!E$34</f>
        <v>0</v>
      </c>
      <c r="H348" s="50" t="n">
        <f aca="false">FilterOPk!F$34</f>
        <v>0</v>
      </c>
      <c r="I348" s="50" t="n">
        <f aca="false">FilterOPk!G$34</f>
        <v>0</v>
      </c>
      <c r="J348" s="50" t="n">
        <f aca="false">FilterOPk!H$34</f>
        <v>0</v>
      </c>
      <c r="K348" s="50" t="n">
        <f aca="false">FilterOPk!I$34</f>
        <v>0</v>
      </c>
      <c r="L348" s="50" t="n">
        <f aca="false">FilterOPk!J$34</f>
        <v>0</v>
      </c>
      <c r="M348" s="50" t="n">
        <f aca="false">FilterOPk!K$34</f>
        <v>0</v>
      </c>
      <c r="N348" s="50" t="n">
        <f aca="false">FilterOPk!L$34</f>
        <v>0</v>
      </c>
      <c r="O348" s="50" t="n">
        <f aca="false">FilterOPk!M$34</f>
        <v>0</v>
      </c>
      <c r="P348" s="50" t="n">
        <f aca="false">FilterOPk!N$34</f>
        <v>0</v>
      </c>
      <c r="Q348" s="51" t="n">
        <f aca="false">FilterOPk!O$34</f>
        <v>0</v>
      </c>
    </row>
    <row r="349" customFormat="false" ht="12.75" hidden="false" customHeight="false" outlineLevel="0" collapsed="false">
      <c r="B349" s="85" t="str">
        <f aca="false">FilterOPk!A$35</f>
        <v>Doug Gilbert-Smith</v>
      </c>
      <c r="C349" s="13" t="n">
        <f aca="false">C348+1</f>
        <v>348</v>
      </c>
      <c r="D349" s="50" t="n">
        <f aca="false">FilterOPk!B$35</f>
        <v>0</v>
      </c>
      <c r="E349" s="50" t="n">
        <f aca="false">FilterOPk!C$35</f>
        <v>0</v>
      </c>
      <c r="F349" s="50" t="n">
        <f aca="false">FilterOPk!D$35</f>
        <v>0</v>
      </c>
      <c r="G349" s="50" t="n">
        <f aca="false">FilterOPk!E$35</f>
        <v>0</v>
      </c>
      <c r="H349" s="50" t="n">
        <f aca="false">FilterOPk!F$35</f>
        <v>0</v>
      </c>
      <c r="I349" s="50" t="n">
        <f aca="false">FilterOPk!G$35</f>
        <v>0</v>
      </c>
      <c r="J349" s="50" t="n">
        <f aca="false">FilterOPk!H$35</f>
        <v>0</v>
      </c>
      <c r="K349" s="50" t="n">
        <f aca="false">FilterOPk!I$35</f>
        <v>0</v>
      </c>
      <c r="L349" s="50" t="n">
        <f aca="false">FilterOPk!J$35</f>
        <v>0</v>
      </c>
      <c r="M349" s="50" t="n">
        <f aca="false">FilterOPk!K$35</f>
        <v>0</v>
      </c>
      <c r="N349" s="50" t="n">
        <f aca="false">FilterOPk!L$35</f>
        <v>0</v>
      </c>
      <c r="O349" s="50" t="n">
        <f aca="false">FilterOPk!M$35</f>
        <v>0</v>
      </c>
      <c r="P349" s="50" t="n">
        <f aca="false">FilterOPk!N$35</f>
        <v>0</v>
      </c>
      <c r="Q349" s="51" t="n">
        <f aca="false">FilterOPk!O$35</f>
        <v>0</v>
      </c>
    </row>
    <row r="350" customFormat="false" ht="12.75" hidden="false" customHeight="false" outlineLevel="0" collapsed="false">
      <c r="B350" s="85" t="str">
        <f aca="false">FilterOPk!A$36</f>
        <v>Rogers Herndon</v>
      </c>
      <c r="C350" s="13" t="n">
        <f aca="false">C349+1</f>
        <v>349</v>
      </c>
      <c r="D350" s="50" t="n">
        <f aca="false">FilterOPk!B$36</f>
        <v>0</v>
      </c>
      <c r="E350" s="50" t="n">
        <f aca="false">FilterOPk!C$36</f>
        <v>0</v>
      </c>
      <c r="F350" s="50" t="n">
        <f aca="false">FilterOPk!D$36</f>
        <v>0</v>
      </c>
      <c r="G350" s="50" t="n">
        <f aca="false">FilterOPk!E$36</f>
        <v>0</v>
      </c>
      <c r="H350" s="50" t="n">
        <f aca="false">FilterOPk!F$36</f>
        <v>0</v>
      </c>
      <c r="I350" s="50" t="n">
        <f aca="false">FilterOPk!G$36</f>
        <v>0</v>
      </c>
      <c r="J350" s="50" t="n">
        <f aca="false">FilterOPk!H$36</f>
        <v>0</v>
      </c>
      <c r="K350" s="50" t="n">
        <f aca="false">FilterOPk!I$36</f>
        <v>0</v>
      </c>
      <c r="L350" s="50" t="n">
        <f aca="false">FilterOPk!J$36</f>
        <v>0</v>
      </c>
      <c r="M350" s="50" t="n">
        <f aca="false">FilterOPk!K$36</f>
        <v>0</v>
      </c>
      <c r="N350" s="50" t="n">
        <f aca="false">FilterOPk!L$36</f>
        <v>0</v>
      </c>
      <c r="O350" s="50" t="n">
        <f aca="false">FilterOPk!M$36</f>
        <v>0</v>
      </c>
      <c r="P350" s="50" t="n">
        <f aca="false">FilterOPk!N$36</f>
        <v>0</v>
      </c>
      <c r="Q350" s="51" t="n">
        <f aca="false">FilterOPk!O$36</f>
        <v>0</v>
      </c>
    </row>
    <row r="351" customFormat="false" ht="12.75" hidden="false" customHeight="false" outlineLevel="0" collapsed="false">
      <c r="B351" s="85" t="str">
        <f aca="false">FilterOPk!A$37</f>
        <v>Dana Davis</v>
      </c>
      <c r="C351" s="13" t="n">
        <f aca="false">C350+1</f>
        <v>350</v>
      </c>
      <c r="D351" s="50" t="n">
        <f aca="false">FilterOPk!B$37</f>
        <v>0</v>
      </c>
      <c r="E351" s="50" t="n">
        <f aca="false">FilterOPk!C$37</f>
        <v>0</v>
      </c>
      <c r="F351" s="50" t="n">
        <f aca="false">FilterOPk!D$37</f>
        <v>0</v>
      </c>
      <c r="G351" s="50" t="n">
        <f aca="false">FilterOPk!E$37</f>
        <v>0</v>
      </c>
      <c r="H351" s="50" t="n">
        <f aca="false">FilterOPk!F$37</f>
        <v>0</v>
      </c>
      <c r="I351" s="50" t="n">
        <f aca="false">FilterOPk!G$37</f>
        <v>0</v>
      </c>
      <c r="J351" s="50" t="n">
        <f aca="false">FilterOPk!H$37</f>
        <v>0</v>
      </c>
      <c r="K351" s="50" t="n">
        <f aca="false">FilterOPk!I$37</f>
        <v>0</v>
      </c>
      <c r="L351" s="50" t="n">
        <f aca="false">FilterOPk!J$37</f>
        <v>0</v>
      </c>
      <c r="M351" s="50" t="n">
        <f aca="false">FilterOPk!K$37</f>
        <v>0</v>
      </c>
      <c r="N351" s="50" t="n">
        <f aca="false">FilterOPk!L$37</f>
        <v>0</v>
      </c>
      <c r="O351" s="50" t="n">
        <f aca="false">FilterOPk!M$37</f>
        <v>0</v>
      </c>
      <c r="P351" s="50" t="n">
        <f aca="false">FilterOPk!N$37</f>
        <v>0</v>
      </c>
      <c r="Q351" s="51" t="n">
        <f aca="false">FilterOPk!O$37</f>
        <v>0</v>
      </c>
    </row>
    <row r="352" customFormat="false" ht="12.75" hidden="false" customHeight="false" outlineLevel="0" collapsed="false">
      <c r="B352" s="85" t="str">
        <f aca="false">FilterOPk!A$38</f>
        <v>Tom May</v>
      </c>
      <c r="C352" s="13" t="n">
        <f aca="false">C351+1</f>
        <v>351</v>
      </c>
      <c r="D352" s="50" t="n">
        <f aca="false">FilterOPk!B$38</f>
        <v>0</v>
      </c>
      <c r="E352" s="50" t="n">
        <f aca="false">FilterOPk!C$38</f>
        <v>0</v>
      </c>
      <c r="F352" s="50" t="n">
        <f aca="false">FilterOPk!D$38</f>
        <v>0</v>
      </c>
      <c r="G352" s="50" t="n">
        <f aca="false">FilterOPk!E$38</f>
        <v>0</v>
      </c>
      <c r="H352" s="50" t="n">
        <f aca="false">FilterOPk!F$38</f>
        <v>0</v>
      </c>
      <c r="I352" s="50" t="n">
        <f aca="false">FilterOPk!G$38</f>
        <v>0</v>
      </c>
      <c r="J352" s="50" t="n">
        <f aca="false">FilterOPk!H$38</f>
        <v>0</v>
      </c>
      <c r="K352" s="50" t="n">
        <f aca="false">FilterOPk!I$38</f>
        <v>0</v>
      </c>
      <c r="L352" s="50" t="n">
        <f aca="false">FilterOPk!J$38</f>
        <v>0</v>
      </c>
      <c r="M352" s="50" t="n">
        <f aca="false">FilterOPk!K$38</f>
        <v>0</v>
      </c>
      <c r="N352" s="50" t="n">
        <f aca="false">FilterOPk!L$38</f>
        <v>0</v>
      </c>
      <c r="O352" s="50" t="n">
        <f aca="false">FilterOPk!M$38</f>
        <v>0</v>
      </c>
      <c r="P352" s="50" t="n">
        <f aca="false">FilterOPk!N$38</f>
        <v>0</v>
      </c>
      <c r="Q352" s="51" t="n">
        <f aca="false">FilterOPk!O$38</f>
        <v>0</v>
      </c>
    </row>
    <row r="353" customFormat="false" ht="12.75" hidden="false" customHeight="false" outlineLevel="0" collapsed="false">
      <c r="B353" s="85" t="str">
        <f aca="false">FilterOPk!A$39</f>
        <v>Clint Dean</v>
      </c>
      <c r="C353" s="13" t="n">
        <f aca="false">C352+1</f>
        <v>352</v>
      </c>
      <c r="D353" s="50" t="n">
        <f aca="false">FilterOPk!B$39</f>
        <v>0</v>
      </c>
      <c r="E353" s="50" t="n">
        <f aca="false">FilterOPk!C$39</f>
        <v>0</v>
      </c>
      <c r="F353" s="50" t="n">
        <f aca="false">FilterOPk!D$39</f>
        <v>0</v>
      </c>
      <c r="G353" s="50" t="n">
        <f aca="false">FilterOPk!E$39</f>
        <v>0</v>
      </c>
      <c r="H353" s="50" t="n">
        <f aca="false">FilterOPk!F$39</f>
        <v>0</v>
      </c>
      <c r="I353" s="50" t="n">
        <f aca="false">FilterOPk!G$39</f>
        <v>0</v>
      </c>
      <c r="J353" s="50" t="n">
        <f aca="false">FilterOPk!H$39</f>
        <v>0</v>
      </c>
      <c r="K353" s="50" t="n">
        <f aca="false">FilterOPk!I$39</f>
        <v>0</v>
      </c>
      <c r="L353" s="50" t="n">
        <f aca="false">FilterOPk!J$39</f>
        <v>0</v>
      </c>
      <c r="M353" s="50" t="n">
        <f aca="false">FilterOPk!K$39</f>
        <v>0</v>
      </c>
      <c r="N353" s="50" t="n">
        <f aca="false">FilterOPk!L$39</f>
        <v>0</v>
      </c>
      <c r="O353" s="50" t="n">
        <f aca="false">FilterOPk!M$39</f>
        <v>0</v>
      </c>
      <c r="P353" s="50" t="n">
        <f aca="false">FilterOPk!N$39</f>
        <v>0</v>
      </c>
      <c r="Q353" s="51" t="n">
        <f aca="false">FilterOPk!O$39</f>
        <v>0</v>
      </c>
    </row>
    <row r="354" customFormat="false" ht="12.75" hidden="false" customHeight="false" outlineLevel="0" collapsed="false">
      <c r="B354" s="85" t="str">
        <f aca="false">FilterOPk!A$40</f>
        <v>Rob Benson</v>
      </c>
      <c r="C354" s="13" t="n">
        <f aca="false">C353+1</f>
        <v>353</v>
      </c>
      <c r="D354" s="50" t="n">
        <f aca="false">FilterOPk!B$40</f>
        <v>0</v>
      </c>
      <c r="E354" s="50" t="n">
        <f aca="false">FilterOPk!C$40</f>
        <v>0</v>
      </c>
      <c r="F354" s="50" t="n">
        <f aca="false">FilterOPk!D$40</f>
        <v>0</v>
      </c>
      <c r="G354" s="50" t="n">
        <f aca="false">FilterOPk!E$40</f>
        <v>0</v>
      </c>
      <c r="H354" s="50" t="n">
        <f aca="false">FilterOPk!F$40</f>
        <v>0</v>
      </c>
      <c r="I354" s="50" t="n">
        <f aca="false">FilterOPk!G$40</f>
        <v>0</v>
      </c>
      <c r="J354" s="50" t="n">
        <f aca="false">FilterOPk!H$40</f>
        <v>0</v>
      </c>
      <c r="K354" s="50" t="n">
        <f aca="false">FilterOPk!I$40</f>
        <v>0</v>
      </c>
      <c r="L354" s="50" t="n">
        <f aca="false">FilterOPk!J$40</f>
        <v>0</v>
      </c>
      <c r="M354" s="50" t="n">
        <f aca="false">FilterOPk!K$40</f>
        <v>0</v>
      </c>
      <c r="N354" s="50" t="n">
        <f aca="false">FilterOPk!L$40</f>
        <v>0</v>
      </c>
      <c r="O354" s="50" t="n">
        <f aca="false">FilterOPk!M$40</f>
        <v>0</v>
      </c>
      <c r="P354" s="50" t="n">
        <f aca="false">FilterOPk!N$40</f>
        <v>0</v>
      </c>
      <c r="Q354" s="51" t="n">
        <f aca="false">FilterOPk!O$40</f>
        <v>0</v>
      </c>
    </row>
    <row r="355" customFormat="false" ht="12.75" hidden="false" customHeight="false" outlineLevel="0" collapsed="false">
      <c r="B355" s="85" t="str">
        <f aca="false">FilterOPk!A$41</f>
        <v>Matt Lorenz</v>
      </c>
      <c r="C355" s="13" t="n">
        <f aca="false">C354+1</f>
        <v>354</v>
      </c>
      <c r="D355" s="50" t="n">
        <f aca="false">FilterOPk!B$41</f>
        <v>0</v>
      </c>
      <c r="E355" s="50" t="n">
        <f aca="false">FilterOPk!C$41</f>
        <v>0</v>
      </c>
      <c r="F355" s="50" t="n">
        <f aca="false">FilterOPk!D$41</f>
        <v>0</v>
      </c>
      <c r="G355" s="50" t="n">
        <f aca="false">FilterOPk!E$41</f>
        <v>0</v>
      </c>
      <c r="H355" s="50" t="n">
        <f aca="false">FilterOPk!F$41</f>
        <v>0</v>
      </c>
      <c r="I355" s="50" t="n">
        <f aca="false">FilterOPk!G$41</f>
        <v>0</v>
      </c>
      <c r="J355" s="50" t="n">
        <f aca="false">FilterOPk!H$41</f>
        <v>0</v>
      </c>
      <c r="K355" s="50" t="n">
        <f aca="false">FilterOPk!I$41</f>
        <v>0</v>
      </c>
      <c r="L355" s="50" t="n">
        <f aca="false">FilterOPk!J$41</f>
        <v>0</v>
      </c>
      <c r="M355" s="50" t="n">
        <f aca="false">FilterOPk!K$41</f>
        <v>0</v>
      </c>
      <c r="N355" s="50" t="n">
        <f aca="false">FilterOPk!L$41</f>
        <v>0</v>
      </c>
      <c r="O355" s="50" t="n">
        <f aca="false">FilterOPk!M$41</f>
        <v>0</v>
      </c>
      <c r="P355" s="50" t="n">
        <f aca="false">FilterOPk!N$41</f>
        <v>0</v>
      </c>
      <c r="Q355" s="51" t="n">
        <f aca="false">FilterOPk!O$41</f>
        <v>0</v>
      </c>
    </row>
    <row r="356" customFormat="false" ht="12.75" hidden="false" customHeight="false" outlineLevel="0" collapsed="false">
      <c r="B356" s="85" t="str">
        <f aca="false">FilterOPk!A$42</f>
        <v>John Forney</v>
      </c>
      <c r="C356" s="13" t="n">
        <f aca="false">C355+1</f>
        <v>355</v>
      </c>
      <c r="D356" s="50" t="n">
        <f aca="false">FilterOPk!B$42</f>
        <v>0</v>
      </c>
      <c r="E356" s="50" t="n">
        <f aca="false">FilterOPk!C$42</f>
        <v>0</v>
      </c>
      <c r="F356" s="50" t="n">
        <f aca="false">FilterOPk!D$42</f>
        <v>0</v>
      </c>
      <c r="G356" s="50" t="n">
        <f aca="false">FilterOPk!E$42</f>
        <v>0</v>
      </c>
      <c r="H356" s="50" t="n">
        <f aca="false">FilterOPk!F$42</f>
        <v>0</v>
      </c>
      <c r="I356" s="50" t="n">
        <f aca="false">FilterOPk!G$42</f>
        <v>0</v>
      </c>
      <c r="J356" s="50" t="n">
        <f aca="false">FilterOPk!H$42</f>
        <v>0</v>
      </c>
      <c r="K356" s="50" t="n">
        <f aca="false">FilterOPk!I$42</f>
        <v>0</v>
      </c>
      <c r="L356" s="50" t="n">
        <f aca="false">FilterOPk!J$42</f>
        <v>0</v>
      </c>
      <c r="M356" s="50" t="n">
        <f aca="false">FilterOPk!K$42</f>
        <v>0</v>
      </c>
      <c r="N356" s="50" t="n">
        <f aca="false">FilterOPk!L$42</f>
        <v>0</v>
      </c>
      <c r="O356" s="50" t="n">
        <f aca="false">FilterOPk!M$42</f>
        <v>0</v>
      </c>
      <c r="P356" s="50" t="n">
        <f aca="false">FilterOPk!N$42</f>
        <v>0</v>
      </c>
      <c r="Q356" s="51" t="n">
        <f aca="false">FilterOPk!O$42</f>
        <v>0</v>
      </c>
    </row>
    <row r="357" customFormat="false" ht="12.75" hidden="false" customHeight="false" outlineLevel="0" collapsed="false">
      <c r="B357" s="85" t="str">
        <f aca="false">FilterOPk!A$43</f>
        <v>Mike Carson</v>
      </c>
      <c r="C357" s="13" t="n">
        <f aca="false">C356+1</f>
        <v>356</v>
      </c>
      <c r="D357" s="50" t="n">
        <f aca="false">FilterOPk!B$43</f>
        <v>0</v>
      </c>
      <c r="E357" s="50" t="n">
        <f aca="false">FilterOPk!C$43</f>
        <v>0</v>
      </c>
      <c r="F357" s="50" t="n">
        <f aca="false">FilterOPk!D$43</f>
        <v>0</v>
      </c>
      <c r="G357" s="50" t="n">
        <f aca="false">FilterOPk!E$43</f>
        <v>0</v>
      </c>
      <c r="H357" s="50" t="n">
        <f aca="false">FilterOPk!F$43</f>
        <v>0</v>
      </c>
      <c r="I357" s="50" t="n">
        <f aca="false">FilterOPk!G$43</f>
        <v>0</v>
      </c>
      <c r="J357" s="50" t="n">
        <f aca="false">FilterOPk!H$43</f>
        <v>0</v>
      </c>
      <c r="K357" s="50" t="n">
        <f aca="false">FilterOPk!I$43</f>
        <v>0</v>
      </c>
      <c r="L357" s="50" t="n">
        <f aca="false">FilterOPk!J$43</f>
        <v>0</v>
      </c>
      <c r="M357" s="50" t="n">
        <f aca="false">FilterOPk!K$43</f>
        <v>0</v>
      </c>
      <c r="N357" s="50" t="n">
        <f aca="false">FilterOPk!L$43</f>
        <v>0</v>
      </c>
      <c r="O357" s="50" t="n">
        <f aca="false">FilterOPk!M$43</f>
        <v>0</v>
      </c>
      <c r="P357" s="50" t="n">
        <f aca="false">FilterOPk!N$43</f>
        <v>0</v>
      </c>
      <c r="Q357" s="51" t="n">
        <f aca="false">FilterOPk!O$43</f>
        <v>0</v>
      </c>
    </row>
    <row r="358" customFormat="false" ht="12.75" hidden="false" customHeight="false" outlineLevel="0" collapsed="false">
      <c r="B358" s="85" t="str">
        <f aca="false">FilterOPk!A$44</f>
        <v>Chris Dorland</v>
      </c>
      <c r="C358" s="13" t="n">
        <f aca="false">C357+1</f>
        <v>357</v>
      </c>
      <c r="D358" s="50" t="n">
        <f aca="false">FilterOPk!B$44</f>
        <v>0</v>
      </c>
      <c r="E358" s="50" t="n">
        <f aca="false">FilterOPk!C$44</f>
        <v>0</v>
      </c>
      <c r="F358" s="50" t="n">
        <f aca="false">FilterOPk!D$44</f>
        <v>0</v>
      </c>
      <c r="G358" s="50" t="n">
        <f aca="false">FilterOPk!E$44</f>
        <v>0</v>
      </c>
      <c r="H358" s="50" t="n">
        <f aca="false">FilterOPk!F$44</f>
        <v>0</v>
      </c>
      <c r="I358" s="50" t="n">
        <f aca="false">FilterOPk!G$44</f>
        <v>0</v>
      </c>
      <c r="J358" s="50" t="n">
        <f aca="false">FilterOPk!H$44</f>
        <v>0</v>
      </c>
      <c r="K358" s="50" t="n">
        <f aca="false">FilterOPk!I$44</f>
        <v>0</v>
      </c>
      <c r="L358" s="50" t="n">
        <f aca="false">FilterOPk!J$44</f>
        <v>0</v>
      </c>
      <c r="M358" s="50" t="n">
        <f aca="false">FilterOPk!K$44</f>
        <v>0</v>
      </c>
      <c r="N358" s="50" t="n">
        <f aca="false">FilterOPk!L$44</f>
        <v>0</v>
      </c>
      <c r="O358" s="50" t="n">
        <f aca="false">FilterOPk!M$44</f>
        <v>0</v>
      </c>
      <c r="P358" s="50" t="n">
        <f aca="false">FilterOPk!N$44</f>
        <v>0</v>
      </c>
      <c r="Q358" s="51" t="n">
        <f aca="false">FilterOPk!O$44</f>
        <v>0</v>
      </c>
    </row>
    <row r="359" customFormat="false" ht="12.75" hidden="false" customHeight="false" outlineLevel="0" collapsed="false">
      <c r="B359" s="85" t="str">
        <f aca="false">FilterOPk!A$45</f>
        <v>Jeff King</v>
      </c>
      <c r="C359" s="13" t="n">
        <f aca="false">C358+1</f>
        <v>358</v>
      </c>
      <c r="D359" s="50" t="n">
        <f aca="false">FilterOPk!B$45</f>
        <v>0</v>
      </c>
      <c r="E359" s="50" t="n">
        <f aca="false">FilterOPk!C$45</f>
        <v>0</v>
      </c>
      <c r="F359" s="50" t="n">
        <f aca="false">FilterOPk!D$45</f>
        <v>0</v>
      </c>
      <c r="G359" s="50" t="n">
        <f aca="false">FilterOPk!E$45</f>
        <v>0</v>
      </c>
      <c r="H359" s="50" t="n">
        <f aca="false">FilterOPk!F$45</f>
        <v>0</v>
      </c>
      <c r="I359" s="50" t="n">
        <f aca="false">FilterOPk!G$45</f>
        <v>0</v>
      </c>
      <c r="J359" s="50" t="n">
        <f aca="false">FilterOPk!H$45</f>
        <v>0</v>
      </c>
      <c r="K359" s="50" t="n">
        <f aca="false">FilterOPk!I$45</f>
        <v>0</v>
      </c>
      <c r="L359" s="50" t="n">
        <f aca="false">FilterOPk!J$45</f>
        <v>0</v>
      </c>
      <c r="M359" s="50" t="n">
        <f aca="false">FilterOPk!K$45</f>
        <v>0</v>
      </c>
      <c r="N359" s="50" t="n">
        <f aca="false">FilterOPk!L$45</f>
        <v>0</v>
      </c>
      <c r="O359" s="50" t="n">
        <f aca="false">FilterOPk!M$45</f>
        <v>0</v>
      </c>
      <c r="P359" s="50" t="n">
        <f aca="false">FilterOPk!N$45</f>
        <v>0</v>
      </c>
      <c r="Q359" s="51" t="n">
        <f aca="false">FilterOPk!O$45</f>
        <v>0</v>
      </c>
    </row>
    <row r="360" customFormat="false" ht="12.75" hidden="false" customHeight="false" outlineLevel="0" collapsed="false">
      <c r="B360" s="85" t="n">
        <f aca="false">FilterOPk!A$46</f>
        <v>0</v>
      </c>
      <c r="C360" s="13" t="n">
        <f aca="false">C359+1</f>
        <v>359</v>
      </c>
      <c r="D360" s="50" t="n">
        <f aca="false">FilterOPk!B$46</f>
        <v>0</v>
      </c>
      <c r="E360" s="50" t="n">
        <f aca="false">FilterOPk!C$46</f>
        <v>0</v>
      </c>
      <c r="F360" s="50" t="n">
        <f aca="false">FilterOPk!D$46</f>
        <v>0</v>
      </c>
      <c r="G360" s="50" t="n">
        <f aca="false">FilterOPk!E$46</f>
        <v>0</v>
      </c>
      <c r="H360" s="50" t="n">
        <f aca="false">FilterOPk!F$46</f>
        <v>0</v>
      </c>
      <c r="I360" s="50" t="n">
        <f aca="false">FilterOPk!G$46</f>
        <v>0</v>
      </c>
      <c r="J360" s="50" t="n">
        <f aca="false">FilterOPk!H$46</f>
        <v>0</v>
      </c>
      <c r="K360" s="50" t="n">
        <f aca="false">FilterOPk!I$46</f>
        <v>0</v>
      </c>
      <c r="L360" s="50" t="n">
        <f aca="false">FilterOPk!J$46</f>
        <v>0</v>
      </c>
      <c r="M360" s="50" t="n">
        <f aca="false">FilterOPk!K$46</f>
        <v>0</v>
      </c>
      <c r="N360" s="50" t="n">
        <f aca="false">FilterOPk!L$46</f>
        <v>0</v>
      </c>
      <c r="O360" s="50" t="n">
        <f aca="false">FilterOPk!M$46</f>
        <v>0</v>
      </c>
      <c r="P360" s="50" t="n">
        <f aca="false">FilterOPk!N$46</f>
        <v>0</v>
      </c>
      <c r="Q360" s="51" t="n">
        <f aca="false">FilterOPk!O$46</f>
        <v>0</v>
      </c>
    </row>
    <row r="361" customFormat="false" ht="12.75" hidden="false" customHeight="false" outlineLevel="0" collapsed="false">
      <c r="B361" s="87" t="n">
        <f aca="false">FilterOPk!A$47</f>
        <v>0</v>
      </c>
      <c r="C361" s="64" t="n">
        <f aca="false">C360+1</f>
        <v>360</v>
      </c>
      <c r="D361" s="54" t="n">
        <f aca="false">FilterOPk!B$47</f>
        <v>0</v>
      </c>
      <c r="E361" s="54" t="n">
        <f aca="false">FilterOPk!C$47</f>
        <v>0</v>
      </c>
      <c r="F361" s="54" t="n">
        <f aca="false">FilterOPk!D$47</f>
        <v>0</v>
      </c>
      <c r="G361" s="54" t="n">
        <f aca="false">FilterOPk!E$47</f>
        <v>0</v>
      </c>
      <c r="H361" s="54" t="n">
        <f aca="false">FilterOPk!F$47</f>
        <v>0</v>
      </c>
      <c r="I361" s="54" t="n">
        <f aca="false">FilterOPk!G$47</f>
        <v>0</v>
      </c>
      <c r="J361" s="54" t="n">
        <f aca="false">FilterOPk!H$47</f>
        <v>0</v>
      </c>
      <c r="K361" s="54" t="n">
        <f aca="false">FilterOPk!I$47</f>
        <v>0</v>
      </c>
      <c r="L361" s="54" t="n">
        <f aca="false">FilterOPk!J$47</f>
        <v>0</v>
      </c>
      <c r="M361" s="54" t="n">
        <f aca="false">FilterOPk!K$47</f>
        <v>0</v>
      </c>
      <c r="N361" s="54" t="n">
        <f aca="false">FilterOPk!L$47</f>
        <v>0</v>
      </c>
      <c r="O361" s="54" t="n">
        <f aca="false">FilterOPk!M$47</f>
        <v>0</v>
      </c>
      <c r="P361" s="54" t="n">
        <f aca="false">FilterOPk!N$47</f>
        <v>0</v>
      </c>
      <c r="Q361" s="55" t="n">
        <f aca="false">FilterOPk!O$47</f>
        <v>0</v>
      </c>
    </row>
    <row r="362" customFormat="false" ht="12.75" hidden="false" customHeight="false" outlineLevel="0" collapsed="false">
      <c r="A362" s="0" t="n">
        <f aca="false">A322+1</f>
        <v>10</v>
      </c>
      <c r="B362" s="57" t="n">
        <f aca="false">FilterOPk!D$1</f>
        <v>36907</v>
      </c>
      <c r="C362" s="58" t="n">
        <f aca="false">C361+1</f>
        <v>361</v>
      </c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83"/>
    </row>
    <row r="363" customFormat="false" ht="12.75" hidden="false" customHeight="false" outlineLevel="0" collapsed="false">
      <c r="B363" s="61"/>
      <c r="C363" s="13" t="n">
        <f aca="false">C362+1</f>
        <v>362</v>
      </c>
      <c r="D363" s="13"/>
      <c r="E363" s="21" t="s">
        <v>5</v>
      </c>
      <c r="F363" s="21" t="s">
        <v>6</v>
      </c>
      <c r="G363" s="21" t="s">
        <v>7</v>
      </c>
      <c r="H363" s="21" t="s">
        <v>8</v>
      </c>
      <c r="I363" s="21" t="s">
        <v>9</v>
      </c>
      <c r="J363" s="21" t="s">
        <v>10</v>
      </c>
      <c r="K363" s="21" t="s">
        <v>11</v>
      </c>
      <c r="L363" s="21" t="s">
        <v>12</v>
      </c>
      <c r="M363" s="21" t="s">
        <v>13</v>
      </c>
      <c r="N363" s="21" t="s">
        <v>14</v>
      </c>
      <c r="O363" s="21" t="n">
        <v>2002</v>
      </c>
      <c r="P363" s="21" t="s">
        <v>15</v>
      </c>
      <c r="Q363" s="84" t="s">
        <v>16</v>
      </c>
    </row>
    <row r="364" customFormat="false" ht="12.75" hidden="false" customHeight="false" outlineLevel="0" collapsed="false">
      <c r="B364" s="85" t="str">
        <f aca="false">FilterOPk!A$9</f>
        <v>Power positions</v>
      </c>
      <c r="C364" s="13" t="n">
        <f aca="false">C363+1</f>
        <v>363</v>
      </c>
      <c r="D364" s="13" t="s">
        <v>4</v>
      </c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86"/>
    </row>
    <row r="365" customFormat="false" ht="12.75" hidden="false" customHeight="false" outlineLevel="0" collapsed="false">
      <c r="B365" s="85" t="str">
        <f aca="false">FilterOPk!A$10</f>
        <v>East Position</v>
      </c>
      <c r="C365" s="13" t="n">
        <f aca="false">C364+1</f>
        <v>364</v>
      </c>
      <c r="D365" s="50" t="n">
        <f aca="false">FilterOPk!B$10</f>
        <v>34784396.7946123</v>
      </c>
      <c r="E365" s="50" t="n">
        <f aca="false">FilterOPk!C$10</f>
        <v>139428.68</v>
      </c>
      <c r="F365" s="50" t="n">
        <f aca="false">FilterOPk!D$10</f>
        <v>244540.42</v>
      </c>
      <c r="G365" s="50" t="n">
        <f aca="false">FilterOPk!E$10</f>
        <v>352018.99</v>
      </c>
      <c r="H365" s="50" t="n">
        <f aca="false">FilterOPk!F$10</f>
        <v>454047.41</v>
      </c>
      <c r="I365" s="50" t="n">
        <f aca="false">FilterOPk!G$10</f>
        <v>460700.87</v>
      </c>
      <c r="J365" s="50" t="n">
        <f aca="false">FilterOPk!H$10</f>
        <v>371715.26</v>
      </c>
      <c r="K365" s="50" t="n">
        <f aca="false">FilterOPk!I$10</f>
        <v>743238.67</v>
      </c>
      <c r="L365" s="50" t="n">
        <f aca="false">FilterOPk!J$10</f>
        <v>433572.73</v>
      </c>
      <c r="M365" s="50" t="n">
        <f aca="false">FilterOPk!K$10</f>
        <v>1264075.99</v>
      </c>
      <c r="N365" s="50" t="n">
        <f aca="false">FilterOPk!L$10</f>
        <v>4463339.02</v>
      </c>
      <c r="O365" s="50" t="n">
        <f aca="false">FilterOPk!M$10</f>
        <v>-232298.41</v>
      </c>
      <c r="P365" s="50" t="n">
        <f aca="false">FilterOPk!N$10</f>
        <v>1174384.84</v>
      </c>
      <c r="Q365" s="51" t="n">
        <f aca="false">FilterOPk!O$10</f>
        <v>5405425.45</v>
      </c>
    </row>
    <row r="366" customFormat="false" ht="12.75" hidden="false" customHeight="false" outlineLevel="0" collapsed="false">
      <c r="B366" s="85" t="str">
        <f aca="false">FilterOPk!A$11</f>
        <v>East Power Mgmt</v>
      </c>
      <c r="C366" s="13" t="n">
        <f aca="false">C365+1</f>
        <v>365</v>
      </c>
      <c r="D366" s="50" t="n">
        <f aca="false">FilterOPk!B$11</f>
        <v>7547347.04451418</v>
      </c>
      <c r="E366" s="50" t="n">
        <f aca="false">FilterOPk!C$11</f>
        <v>0</v>
      </c>
      <c r="F366" s="50" t="n">
        <f aca="false">FilterOPk!D$11</f>
        <v>0</v>
      </c>
      <c r="G366" s="50" t="n">
        <f aca="false">FilterOPk!E$11</f>
        <v>0</v>
      </c>
      <c r="H366" s="50" t="n">
        <f aca="false">FilterOPk!F$11</f>
        <v>0</v>
      </c>
      <c r="I366" s="50" t="n">
        <f aca="false">FilterOPk!G$11</f>
        <v>0</v>
      </c>
      <c r="J366" s="50" t="n">
        <f aca="false">FilterOPk!H$11</f>
        <v>0</v>
      </c>
      <c r="K366" s="50" t="n">
        <f aca="false">FilterOPk!I$11</f>
        <v>0</v>
      </c>
      <c r="L366" s="50" t="n">
        <f aca="false">FilterOPk!J$11</f>
        <v>0</v>
      </c>
      <c r="M366" s="50" t="n">
        <f aca="false">FilterOPk!K$11</f>
        <v>0</v>
      </c>
      <c r="N366" s="50" t="n">
        <f aca="false">FilterOPk!L$11</f>
        <v>0</v>
      </c>
      <c r="O366" s="50" t="n">
        <f aca="false">FilterOPk!M$11</f>
        <v>0</v>
      </c>
      <c r="P366" s="50" t="n">
        <f aca="false">FilterOPk!N$11</f>
        <v>0</v>
      </c>
      <c r="Q366" s="51" t="n">
        <f aca="false">FilterOPk!O$11</f>
        <v>0</v>
      </c>
    </row>
    <row r="367" customFormat="false" ht="12.75" hidden="false" customHeight="false" outlineLevel="0" collapsed="false">
      <c r="B367" s="85" t="str">
        <f aca="false">FilterOPk!A$12</f>
        <v>Long Term Options</v>
      </c>
      <c r="C367" s="13" t="n">
        <f aca="false">C366+1</f>
        <v>366</v>
      </c>
      <c r="D367" s="50" t="n">
        <f aca="false">FilterOPk!B$12</f>
        <v>0</v>
      </c>
      <c r="E367" s="50" t="n">
        <f aca="false">FilterOPk!C$12</f>
        <v>0</v>
      </c>
      <c r="F367" s="50" t="n">
        <f aca="false">FilterOPk!D$12</f>
        <v>0</v>
      </c>
      <c r="G367" s="50" t="n">
        <f aca="false">FilterOPk!E$12</f>
        <v>0</v>
      </c>
      <c r="H367" s="50" t="n">
        <f aca="false">FilterOPk!F$12</f>
        <v>0</v>
      </c>
      <c r="I367" s="50" t="n">
        <f aca="false">FilterOPk!G$12</f>
        <v>0</v>
      </c>
      <c r="J367" s="50" t="n">
        <f aca="false">FilterOPk!H$12</f>
        <v>0</v>
      </c>
      <c r="K367" s="50" t="n">
        <f aca="false">FilterOPk!I$12</f>
        <v>0</v>
      </c>
      <c r="L367" s="50" t="n">
        <f aca="false">FilterOPk!J$12</f>
        <v>0</v>
      </c>
      <c r="M367" s="50" t="n">
        <f aca="false">FilterOPk!K$12</f>
        <v>0</v>
      </c>
      <c r="N367" s="50" t="n">
        <f aca="false">FilterOPk!L$12</f>
        <v>0</v>
      </c>
      <c r="O367" s="50" t="n">
        <f aca="false">FilterOPk!M$12</f>
        <v>0</v>
      </c>
      <c r="P367" s="50" t="n">
        <f aca="false">FilterOPk!N$12</f>
        <v>0</v>
      </c>
      <c r="Q367" s="51" t="n">
        <f aca="false">FilterOPk!O$12</f>
        <v>0</v>
      </c>
    </row>
    <row r="368" customFormat="false" ht="12.75" hidden="false" customHeight="false" outlineLevel="0" collapsed="false">
      <c r="B368" s="85" t="str">
        <f aca="false">FilterOPk!A$13</f>
        <v>LT-MIDWEST</v>
      </c>
      <c r="C368" s="13" t="n">
        <f aca="false">C367+1</f>
        <v>367</v>
      </c>
      <c r="D368" s="50" t="n">
        <f aca="false">FilterOPk!B$13</f>
        <v>7151089.47366245</v>
      </c>
      <c r="E368" s="50" t="n">
        <f aca="false">FilterOPk!C$13</f>
        <v>36317.39</v>
      </c>
      <c r="F368" s="50" t="n">
        <f aca="false">FilterOPk!D$13</f>
        <v>95142.77</v>
      </c>
      <c r="G368" s="50" t="n">
        <f aca="false">FilterOPk!E$13</f>
        <v>106523.31</v>
      </c>
      <c r="H368" s="50" t="n">
        <f aca="false">FilterOPk!F$13</f>
        <v>103615.07</v>
      </c>
      <c r="I368" s="50" t="n">
        <f aca="false">FilterOPk!G$13</f>
        <v>106049.09</v>
      </c>
      <c r="J368" s="50" t="n">
        <f aca="false">FilterOPk!H$13</f>
        <v>78310</v>
      </c>
      <c r="K368" s="50" t="n">
        <f aca="false">FilterOPk!I$13</f>
        <v>160210.16</v>
      </c>
      <c r="L368" s="50" t="n">
        <f aca="false">FilterOPk!J$13</f>
        <v>108136.49</v>
      </c>
      <c r="M368" s="50" t="n">
        <f aca="false">FilterOPk!K$13</f>
        <v>312653.19</v>
      </c>
      <c r="N368" s="50" t="n">
        <f aca="false">FilterOPk!L$13</f>
        <v>1106957.47</v>
      </c>
      <c r="O368" s="50" t="n">
        <f aca="false">FilterOPk!M$13</f>
        <v>-124610.37</v>
      </c>
      <c r="P368" s="50" t="n">
        <f aca="false">FilterOPk!N$13</f>
        <v>893459.31</v>
      </c>
      <c r="Q368" s="51" t="n">
        <f aca="false">FilterOPk!O$13</f>
        <v>1875806.41</v>
      </c>
    </row>
    <row r="369" customFormat="false" ht="12.75" hidden="false" customHeight="false" outlineLevel="0" collapsed="false">
      <c r="B369" s="85" t="str">
        <f aca="false">FilterOPk!A$14</f>
        <v>ST-ECAR</v>
      </c>
      <c r="C369" s="13" t="n">
        <f aca="false">C368+1</f>
        <v>368</v>
      </c>
      <c r="D369" s="50" t="n">
        <f aca="false">FilterOPk!B$14</f>
        <v>238101.441960815</v>
      </c>
      <c r="E369" s="50" t="n">
        <f aca="false">FilterOPk!C$14</f>
        <v>0</v>
      </c>
      <c r="F369" s="50" t="n">
        <f aca="false">FilterOPk!D$14</f>
        <v>0</v>
      </c>
      <c r="G369" s="50" t="n">
        <f aca="false">FilterOPk!E$14</f>
        <v>0</v>
      </c>
      <c r="H369" s="50" t="n">
        <f aca="false">FilterOPk!F$14</f>
        <v>0</v>
      </c>
      <c r="I369" s="50" t="n">
        <f aca="false">FilterOPk!G$14</f>
        <v>0</v>
      </c>
      <c r="J369" s="50" t="n">
        <f aca="false">FilterOPk!H$14</f>
        <v>0</v>
      </c>
      <c r="K369" s="50" t="n">
        <f aca="false">FilterOPk!I$14</f>
        <v>0</v>
      </c>
      <c r="L369" s="50" t="n">
        <f aca="false">FilterOPk!J$14</f>
        <v>0</v>
      </c>
      <c r="M369" s="50" t="n">
        <f aca="false">FilterOPk!K$14</f>
        <v>0</v>
      </c>
      <c r="N369" s="50" t="n">
        <f aca="false">FilterOPk!L$14</f>
        <v>0</v>
      </c>
      <c r="O369" s="50" t="n">
        <f aca="false">FilterOPk!M$14</f>
        <v>0</v>
      </c>
      <c r="P369" s="50" t="n">
        <f aca="false">FilterOPk!N$14</f>
        <v>0</v>
      </c>
      <c r="Q369" s="51" t="n">
        <f aca="false">FilterOPk!O$14</f>
        <v>0</v>
      </c>
    </row>
    <row r="370" customFormat="false" ht="12.75" hidden="false" customHeight="false" outlineLevel="0" collapsed="false">
      <c r="B370" s="85" t="str">
        <f aca="false">FilterOPk!A$15</f>
        <v>ST- MAPP</v>
      </c>
      <c r="C370" s="13" t="n">
        <f aca="false">C369+1</f>
        <v>369</v>
      </c>
      <c r="D370" s="50" t="n">
        <f aca="false">FilterOPk!B$15</f>
        <v>254636.614020626</v>
      </c>
      <c r="E370" s="50" t="n">
        <f aca="false">FilterOPk!C$15</f>
        <v>-1590.85</v>
      </c>
      <c r="F370" s="50" t="n">
        <f aca="false">FilterOPk!D$15</f>
        <v>-3167.72</v>
      </c>
      <c r="G370" s="50" t="n">
        <f aca="false">FilterOPk!E$15</f>
        <v>-3546.79</v>
      </c>
      <c r="H370" s="50" t="n">
        <f aca="false">FilterOPk!F$15</f>
        <v>-3530.89</v>
      </c>
      <c r="I370" s="50" t="n">
        <f aca="false">FilterOPk!G$15</f>
        <v>0</v>
      </c>
      <c r="J370" s="50" t="n">
        <f aca="false">FilterOPk!H$15</f>
        <v>0</v>
      </c>
      <c r="K370" s="50" t="n">
        <f aca="false">FilterOPk!I$15</f>
        <v>0</v>
      </c>
      <c r="L370" s="50" t="n">
        <f aca="false">FilterOPk!J$15</f>
        <v>0</v>
      </c>
      <c r="M370" s="50" t="n">
        <f aca="false">FilterOPk!K$15</f>
        <v>0</v>
      </c>
      <c r="N370" s="50" t="n">
        <f aca="false">FilterOPk!L$15</f>
        <v>-11836.25</v>
      </c>
      <c r="O370" s="50" t="n">
        <f aca="false">FilterOPk!M$15</f>
        <v>0</v>
      </c>
      <c r="P370" s="50" t="n">
        <f aca="false">FilterOPk!N$15</f>
        <v>0</v>
      </c>
      <c r="Q370" s="51" t="n">
        <f aca="false">FilterOPk!O$15</f>
        <v>-11836.25</v>
      </c>
    </row>
    <row r="371" customFormat="false" ht="12.75" hidden="false" customHeight="false" outlineLevel="0" collapsed="false">
      <c r="B371" s="85" t="str">
        <f aca="false">FilterOPk!A$16</f>
        <v>ST- MAIN</v>
      </c>
      <c r="C371" s="13" t="n">
        <f aca="false">C370+1</f>
        <v>370</v>
      </c>
      <c r="D371" s="50" t="n">
        <f aca="false">FilterOPk!B$16</f>
        <v>694293.253349893</v>
      </c>
      <c r="E371" s="50" t="n">
        <f aca="false">FilterOPk!C$16</f>
        <v>0</v>
      </c>
      <c r="F371" s="50" t="n">
        <f aca="false">FilterOPk!D$16</f>
        <v>0</v>
      </c>
      <c r="G371" s="50" t="n">
        <f aca="false">FilterOPk!E$16</f>
        <v>0</v>
      </c>
      <c r="H371" s="50" t="n">
        <f aca="false">FilterOPk!F$16</f>
        <v>0</v>
      </c>
      <c r="I371" s="50" t="n">
        <f aca="false">FilterOPk!G$16</f>
        <v>0</v>
      </c>
      <c r="J371" s="50" t="n">
        <f aca="false">FilterOPk!H$16</f>
        <v>0</v>
      </c>
      <c r="K371" s="50" t="n">
        <f aca="false">FilterOPk!I$16</f>
        <v>0</v>
      </c>
      <c r="L371" s="50" t="n">
        <f aca="false">FilterOPk!J$16</f>
        <v>0</v>
      </c>
      <c r="M371" s="50" t="n">
        <f aca="false">FilterOPk!K$16</f>
        <v>0</v>
      </c>
      <c r="N371" s="50" t="n">
        <f aca="false">FilterOPk!L$16</f>
        <v>0</v>
      </c>
      <c r="O371" s="50" t="n">
        <f aca="false">FilterOPk!M$16</f>
        <v>0</v>
      </c>
      <c r="P371" s="50" t="n">
        <f aca="false">FilterOPk!N$16</f>
        <v>0</v>
      </c>
      <c r="Q371" s="51" t="n">
        <f aca="false">FilterOPk!O$16</f>
        <v>0</v>
      </c>
    </row>
    <row r="372" customFormat="false" ht="12.75" hidden="false" customHeight="false" outlineLevel="0" collapsed="false">
      <c r="B372" s="85" t="str">
        <f aca="false">FilterOPk!A$17</f>
        <v>MW-ANALYST</v>
      </c>
      <c r="C372" s="13" t="n">
        <f aca="false">C371+1</f>
        <v>371</v>
      </c>
      <c r="D372" s="50" t="n">
        <f aca="false">FilterOPk!B$17</f>
        <v>0</v>
      </c>
      <c r="E372" s="50" t="n">
        <f aca="false">FilterOPk!C$17</f>
        <v>0</v>
      </c>
      <c r="F372" s="50" t="n">
        <f aca="false">FilterOPk!D$17</f>
        <v>0</v>
      </c>
      <c r="G372" s="50" t="n">
        <f aca="false">FilterOPk!E$17</f>
        <v>0</v>
      </c>
      <c r="H372" s="50" t="n">
        <f aca="false">FilterOPk!F$17</f>
        <v>0</v>
      </c>
      <c r="I372" s="50" t="n">
        <f aca="false">FilterOPk!G$17</f>
        <v>0</v>
      </c>
      <c r="J372" s="50" t="n">
        <f aca="false">FilterOPk!H$17</f>
        <v>0</v>
      </c>
      <c r="K372" s="50" t="n">
        <f aca="false">FilterOPk!I$17</f>
        <v>0</v>
      </c>
      <c r="L372" s="50" t="n">
        <f aca="false">FilterOPk!J$17</f>
        <v>0</v>
      </c>
      <c r="M372" s="50" t="n">
        <f aca="false">FilterOPk!K$17</f>
        <v>0</v>
      </c>
      <c r="N372" s="50" t="n">
        <f aca="false">FilterOPk!L$17</f>
        <v>0</v>
      </c>
      <c r="O372" s="50" t="n">
        <f aca="false">FilterOPk!M$17</f>
        <v>0</v>
      </c>
      <c r="P372" s="50" t="n">
        <f aca="false">FilterOPk!N$17</f>
        <v>0</v>
      </c>
      <c r="Q372" s="51" t="n">
        <f aca="false">FilterOPk!O$17</f>
        <v>0</v>
      </c>
    </row>
    <row r="373" customFormat="false" ht="12.75" hidden="false" customHeight="false" outlineLevel="0" collapsed="false">
      <c r="B373" s="85" t="str">
        <f aca="false">FilterOPk!A$18</f>
        <v>LT-NE</v>
      </c>
      <c r="C373" s="13" t="n">
        <f aca="false">C372+1</f>
        <v>372</v>
      </c>
      <c r="D373" s="50" t="n">
        <f aca="false">FilterOPk!B$18</f>
        <v>6187311.37539291</v>
      </c>
      <c r="E373" s="50" t="n">
        <f aca="false">FilterOPk!C$18</f>
        <v>38662.79</v>
      </c>
      <c r="F373" s="50" t="n">
        <f aca="false">FilterOPk!D$18</f>
        <v>89522.8</v>
      </c>
      <c r="G373" s="50" t="n">
        <f aca="false">FilterOPk!E$18</f>
        <v>158536.19</v>
      </c>
      <c r="H373" s="50" t="n">
        <f aca="false">FilterOPk!F$18</f>
        <v>261849.24</v>
      </c>
      <c r="I373" s="50" t="n">
        <f aca="false">FilterOPk!G$18</f>
        <v>291708.83</v>
      </c>
      <c r="J373" s="50" t="n">
        <f aca="false">FilterOPk!H$18</f>
        <v>228360.42</v>
      </c>
      <c r="K373" s="50" t="n">
        <f aca="false">FilterOPk!I$18</f>
        <v>445432.42</v>
      </c>
      <c r="L373" s="50" t="n">
        <f aca="false">FilterOPk!J$18</f>
        <v>266345.8</v>
      </c>
      <c r="M373" s="50" t="n">
        <f aca="false">FilterOPk!K$18</f>
        <v>801315.09</v>
      </c>
      <c r="N373" s="50" t="n">
        <f aca="false">FilterOPk!L$18</f>
        <v>2581733.58</v>
      </c>
      <c r="O373" s="50" t="n">
        <f aca="false">FilterOPk!M$18</f>
        <v>-636932.37</v>
      </c>
      <c r="P373" s="50" t="n">
        <f aca="false">FilterOPk!N$18</f>
        <v>-2303942.42</v>
      </c>
      <c r="Q373" s="51" t="n">
        <f aca="false">FilterOPk!O$18</f>
        <v>-359141.210000001</v>
      </c>
    </row>
    <row r="374" customFormat="false" ht="12.75" hidden="false" customHeight="false" outlineLevel="0" collapsed="false">
      <c r="B374" s="85" t="str">
        <f aca="false">FilterOPk!A$19</f>
        <v>LT-PJM</v>
      </c>
      <c r="C374" s="13" t="n">
        <f aca="false">C373+1</f>
        <v>373</v>
      </c>
      <c r="D374" s="50" t="n">
        <f aca="false">FilterOPk!B$19</f>
        <v>1818236.42109565</v>
      </c>
      <c r="E374" s="50" t="n">
        <f aca="false">FilterOPk!C$19</f>
        <v>0</v>
      </c>
      <c r="F374" s="50" t="n">
        <f aca="false">FilterOPk!D$19</f>
        <v>19402.28</v>
      </c>
      <c r="G374" s="50" t="n">
        <f aca="false">FilterOPk!E$19</f>
        <v>57930.92</v>
      </c>
      <c r="H374" s="50" t="n">
        <f aca="false">FilterOPk!F$19</f>
        <v>59436.7</v>
      </c>
      <c r="I374" s="50" t="n">
        <f aca="false">FilterOPk!G$19</f>
        <v>19136.52</v>
      </c>
      <c r="J374" s="50" t="n">
        <f aca="false">FilterOPk!H$19</f>
        <v>18664.41</v>
      </c>
      <c r="K374" s="50" t="n">
        <f aca="false">FilterOPk!I$19</f>
        <v>33608.82</v>
      </c>
      <c r="L374" s="50" t="n">
        <f aca="false">FilterOPk!J$19</f>
        <v>20867.53</v>
      </c>
      <c r="M374" s="50" t="n">
        <f aca="false">FilterOPk!K$19</f>
        <v>56340.86</v>
      </c>
      <c r="N374" s="50" t="n">
        <f aca="false">FilterOPk!L$19</f>
        <v>285388.04</v>
      </c>
      <c r="O374" s="50" t="n">
        <f aca="false">FilterOPk!M$19</f>
        <v>-1975.43</v>
      </c>
      <c r="P374" s="50" t="n">
        <f aca="false">FilterOPk!N$19</f>
        <v>-179963.06</v>
      </c>
      <c r="Q374" s="51" t="n">
        <f aca="false">FilterOPk!O$19</f>
        <v>103449.55</v>
      </c>
    </row>
    <row r="375" customFormat="false" ht="12.75" hidden="false" customHeight="false" outlineLevel="0" collapsed="false">
      <c r="B375" s="85" t="str">
        <f aca="false">FilterOPk!A$20</f>
        <v>LT- NY</v>
      </c>
      <c r="C375" s="13" t="n">
        <f aca="false">C374+1</f>
        <v>374</v>
      </c>
      <c r="D375" s="50" t="n">
        <f aca="false">FilterOPk!B$20</f>
        <v>0</v>
      </c>
      <c r="E375" s="50" t="n">
        <f aca="false">FilterOPk!C$20</f>
        <v>-9128.22</v>
      </c>
      <c r="F375" s="50" t="n">
        <f aca="false">FilterOPk!D$20</f>
        <v>-69725.26</v>
      </c>
      <c r="G375" s="50" t="n">
        <f aca="false">FilterOPk!E$20</f>
        <v>0</v>
      </c>
      <c r="H375" s="50" t="n">
        <f aca="false">FilterOPk!F$20</f>
        <v>0</v>
      </c>
      <c r="I375" s="50" t="n">
        <f aca="false">FilterOPk!G$20</f>
        <v>0</v>
      </c>
      <c r="J375" s="50" t="n">
        <f aca="false">FilterOPk!H$20</f>
        <v>0</v>
      </c>
      <c r="K375" s="50" t="n">
        <f aca="false">FilterOPk!I$20</f>
        <v>0</v>
      </c>
      <c r="L375" s="50" t="n">
        <f aca="false">FilterOPk!J$20</f>
        <v>0</v>
      </c>
      <c r="M375" s="50" t="n">
        <f aca="false">FilterOPk!K$20</f>
        <v>0</v>
      </c>
      <c r="N375" s="50" t="n">
        <f aca="false">FilterOPk!L$20</f>
        <v>-78853.48</v>
      </c>
      <c r="O375" s="50" t="n">
        <f aca="false">FilterOPk!M$20</f>
        <v>0</v>
      </c>
      <c r="P375" s="50" t="n">
        <f aca="false">FilterOPk!N$20</f>
        <v>12056.92</v>
      </c>
      <c r="Q375" s="51" t="n">
        <f aca="false">FilterOPk!O$20</f>
        <v>-66796.56</v>
      </c>
    </row>
    <row r="376" customFormat="false" ht="12.75" hidden="false" customHeight="false" outlineLevel="0" collapsed="false">
      <c r="B376" s="85" t="str">
        <f aca="false">FilterOPk!A$21</f>
        <v>ST- PJM</v>
      </c>
      <c r="C376" s="13" t="n">
        <f aca="false">C375+1</f>
        <v>375</v>
      </c>
      <c r="D376" s="50" t="n">
        <f aca="false">FilterOPk!B$21</f>
        <v>1243093.71447674</v>
      </c>
      <c r="E376" s="50" t="n">
        <f aca="false">FilterOPk!C$21</f>
        <v>13503.06</v>
      </c>
      <c r="F376" s="50" t="n">
        <f aca="false">FilterOPk!D$21</f>
        <v>0</v>
      </c>
      <c r="G376" s="50" t="n">
        <f aca="false">FilterOPk!E$21</f>
        <v>0</v>
      </c>
      <c r="H376" s="50" t="n">
        <f aca="false">FilterOPk!F$21</f>
        <v>0</v>
      </c>
      <c r="I376" s="50" t="n">
        <f aca="false">FilterOPk!G$21</f>
        <v>0</v>
      </c>
      <c r="J376" s="50" t="n">
        <f aca="false">FilterOPk!H$21</f>
        <v>0</v>
      </c>
      <c r="K376" s="50" t="n">
        <f aca="false">FilterOPk!I$21</f>
        <v>0</v>
      </c>
      <c r="L376" s="50" t="n">
        <f aca="false">FilterOPk!J$21</f>
        <v>0</v>
      </c>
      <c r="M376" s="50" t="n">
        <f aca="false">FilterOPk!K$21</f>
        <v>0</v>
      </c>
      <c r="N376" s="50" t="n">
        <f aca="false">FilterOPk!L$21</f>
        <v>13503.06</v>
      </c>
      <c r="O376" s="50" t="n">
        <f aca="false">FilterOPk!M$21</f>
        <v>0</v>
      </c>
      <c r="P376" s="50" t="n">
        <f aca="false">FilterOPk!N$21</f>
        <v>0</v>
      </c>
      <c r="Q376" s="51" t="n">
        <f aca="false">FilterOPk!O$21</f>
        <v>13503.06</v>
      </c>
    </row>
    <row r="377" customFormat="false" ht="12.75" hidden="false" customHeight="false" outlineLevel="0" collapsed="false">
      <c r="B377" s="85" t="str">
        <f aca="false">FilterOPk!A$22</f>
        <v>ST- NENG</v>
      </c>
      <c r="C377" s="13" t="n">
        <f aca="false">C376+1</f>
        <v>376</v>
      </c>
      <c r="D377" s="50" t="n">
        <f aca="false">FilterOPk!B$22</f>
        <v>539719.375927685</v>
      </c>
      <c r="E377" s="50" t="n">
        <f aca="false">FilterOPk!C$22</f>
        <v>17499.36</v>
      </c>
      <c r="F377" s="50" t="n">
        <f aca="false">FilterOPk!D$22</f>
        <v>34844.91</v>
      </c>
      <c r="G377" s="50" t="n">
        <f aca="false">FilterOPk!E$22</f>
        <v>0</v>
      </c>
      <c r="H377" s="50" t="n">
        <f aca="false">FilterOPk!F$22</f>
        <v>0</v>
      </c>
      <c r="I377" s="50" t="n">
        <f aca="false">FilterOPk!G$22</f>
        <v>0</v>
      </c>
      <c r="J377" s="50" t="n">
        <f aca="false">FilterOPk!H$22</f>
        <v>0</v>
      </c>
      <c r="K377" s="50" t="n">
        <f aca="false">FilterOPk!I$22</f>
        <v>0</v>
      </c>
      <c r="L377" s="50" t="n">
        <f aca="false">FilterOPk!J$22</f>
        <v>0</v>
      </c>
      <c r="M377" s="50" t="n">
        <f aca="false">FilterOPk!K$22</f>
        <v>0</v>
      </c>
      <c r="N377" s="50" t="n">
        <f aca="false">FilterOPk!L$22</f>
        <v>52344.27</v>
      </c>
      <c r="O377" s="50" t="n">
        <f aca="false">FilterOPk!M$22</f>
        <v>0</v>
      </c>
      <c r="P377" s="50" t="n">
        <f aca="false">FilterOPk!N$22</f>
        <v>0</v>
      </c>
      <c r="Q377" s="51" t="n">
        <f aca="false">FilterOPk!O$22</f>
        <v>52344.27</v>
      </c>
    </row>
    <row r="378" customFormat="false" ht="12.75" hidden="false" customHeight="false" outlineLevel="0" collapsed="false">
      <c r="B378" s="85" t="str">
        <f aca="false">FilterOPk!A$23</f>
        <v>ST- NY</v>
      </c>
      <c r="C378" s="13" t="n">
        <f aca="false">C377+1</f>
        <v>377</v>
      </c>
      <c r="D378" s="50" t="n">
        <f aca="false">FilterOPk!B$23</f>
        <v>251437.188425373</v>
      </c>
      <c r="E378" s="50" t="n">
        <f aca="false">FilterOPk!C$23</f>
        <v>22663</v>
      </c>
      <c r="F378" s="50" t="n">
        <f aca="false">FilterOPk!D$23</f>
        <v>52267.36</v>
      </c>
      <c r="G378" s="50" t="n">
        <f aca="false">FilterOPk!E$23</f>
        <v>0</v>
      </c>
      <c r="H378" s="50" t="n">
        <f aca="false">FilterOPk!F$23</f>
        <v>0</v>
      </c>
      <c r="I378" s="50" t="n">
        <f aca="false">FilterOPk!G$23</f>
        <v>0</v>
      </c>
      <c r="J378" s="50" t="n">
        <f aca="false">FilterOPk!H$23</f>
        <v>0</v>
      </c>
      <c r="K378" s="50" t="n">
        <f aca="false">FilterOPk!I$23</f>
        <v>0</v>
      </c>
      <c r="L378" s="50" t="n">
        <f aca="false">FilterOPk!J$23</f>
        <v>0</v>
      </c>
      <c r="M378" s="50" t="n">
        <f aca="false">FilterOPk!K$23</f>
        <v>0</v>
      </c>
      <c r="N378" s="50" t="n">
        <f aca="false">FilterOPk!L$23</f>
        <v>74930.36</v>
      </c>
      <c r="O378" s="50" t="n">
        <f aca="false">FilterOPk!M$23</f>
        <v>0</v>
      </c>
      <c r="P378" s="50" t="n">
        <f aca="false">FilterOPk!N$23</f>
        <v>0</v>
      </c>
      <c r="Q378" s="51" t="n">
        <f aca="false">FilterOPk!O$23</f>
        <v>74930.36</v>
      </c>
    </row>
    <row r="379" customFormat="false" ht="12.75" hidden="false" customHeight="false" outlineLevel="0" collapsed="false">
      <c r="B379" s="85" t="str">
        <f aca="false">FilterOPk!A$24</f>
        <v>NE- PHYS</v>
      </c>
      <c r="C379" s="13" t="n">
        <f aca="false">C378+1</f>
        <v>378</v>
      </c>
      <c r="D379" s="50" t="n">
        <f aca="false">FilterOPk!B$24</f>
        <v>0</v>
      </c>
      <c r="E379" s="50" t="n">
        <f aca="false">FilterOPk!C$24</f>
        <v>0</v>
      </c>
      <c r="F379" s="50" t="n">
        <f aca="false">FilterOPk!D$24</f>
        <v>0</v>
      </c>
      <c r="G379" s="50" t="n">
        <f aca="false">FilterOPk!E$24</f>
        <v>0</v>
      </c>
      <c r="H379" s="50" t="n">
        <f aca="false">FilterOPk!F$24</f>
        <v>0</v>
      </c>
      <c r="I379" s="50" t="n">
        <f aca="false">FilterOPk!G$24</f>
        <v>0</v>
      </c>
      <c r="J379" s="50" t="n">
        <f aca="false">FilterOPk!H$24</f>
        <v>0</v>
      </c>
      <c r="K379" s="50" t="n">
        <f aca="false">FilterOPk!I$24</f>
        <v>0</v>
      </c>
      <c r="L379" s="50" t="n">
        <f aca="false">FilterOPk!J$24</f>
        <v>0</v>
      </c>
      <c r="M379" s="50" t="n">
        <f aca="false">FilterOPk!K$24</f>
        <v>0</v>
      </c>
      <c r="N379" s="50" t="n">
        <f aca="false">FilterOPk!L$24</f>
        <v>0</v>
      </c>
      <c r="O379" s="50" t="n">
        <f aca="false">FilterOPk!M$24</f>
        <v>0</v>
      </c>
      <c r="P379" s="50" t="n">
        <f aca="false">FilterOPk!N$24</f>
        <v>0</v>
      </c>
      <c r="Q379" s="51" t="n">
        <f aca="false">FilterOPk!O$24</f>
        <v>0</v>
      </c>
    </row>
    <row r="380" customFormat="false" ht="12.75" hidden="false" customHeight="false" outlineLevel="0" collapsed="false">
      <c r="B380" s="85" t="str">
        <f aca="false">FilterOPk!A$25</f>
        <v>LT-Southeast</v>
      </c>
      <c r="C380" s="13" t="n">
        <f aca="false">C379+1</f>
        <v>379</v>
      </c>
      <c r="D380" s="50" t="n">
        <f aca="false">FilterOPk!B$25</f>
        <v>11411200.8859117</v>
      </c>
      <c r="E380" s="50" t="n">
        <f aca="false">FilterOPk!C$25</f>
        <v>15825.82</v>
      </c>
      <c r="F380" s="50" t="n">
        <f aca="false">FilterOPk!D$25</f>
        <v>13250</v>
      </c>
      <c r="G380" s="50" t="n">
        <f aca="false">FilterOPk!E$25</f>
        <v>24924.1</v>
      </c>
      <c r="H380" s="50" t="n">
        <f aca="false">FilterOPk!F$25</f>
        <v>24690.47</v>
      </c>
      <c r="I380" s="50" t="n">
        <f aca="false">FilterOPk!G$25</f>
        <v>26774</v>
      </c>
      <c r="J380" s="50" t="n">
        <f aca="false">FilterOPk!H$25</f>
        <v>26715</v>
      </c>
      <c r="K380" s="50" t="n">
        <f aca="false">FilterOPk!I$25</f>
        <v>57358.83</v>
      </c>
      <c r="L380" s="50" t="n">
        <f aca="false">FilterOPk!J$25</f>
        <v>26146</v>
      </c>
      <c r="M380" s="50" t="n">
        <f aca="false">FilterOPk!K$25</f>
        <v>75355.31</v>
      </c>
      <c r="N380" s="50" t="n">
        <f aca="false">FilterOPk!L$25</f>
        <v>291039.53</v>
      </c>
      <c r="O380" s="50" t="n">
        <f aca="false">FilterOPk!M$25</f>
        <v>-122359</v>
      </c>
      <c r="P380" s="50" t="n">
        <f aca="false">FilterOPk!N$25</f>
        <v>514428.17</v>
      </c>
      <c r="Q380" s="51" t="n">
        <f aca="false">FilterOPk!O$25</f>
        <v>683108.7</v>
      </c>
    </row>
    <row r="381" customFormat="false" ht="12.75" hidden="false" customHeight="false" outlineLevel="0" collapsed="false">
      <c r="B381" s="85" t="str">
        <f aca="false">FilterOPk!A$26</f>
        <v>ST-SPP</v>
      </c>
      <c r="C381" s="13" t="n">
        <f aca="false">C380+1</f>
        <v>380</v>
      </c>
      <c r="D381" s="50" t="n">
        <f aca="false">FilterOPk!B$26</f>
        <v>52202.8773549933</v>
      </c>
      <c r="E381" s="50" t="n">
        <f aca="false">FilterOPk!C$26</f>
        <v>0</v>
      </c>
      <c r="F381" s="50" t="n">
        <f aca="false">FilterOPk!D$26</f>
        <v>0</v>
      </c>
      <c r="G381" s="50" t="n">
        <f aca="false">FilterOPk!E$26</f>
        <v>0</v>
      </c>
      <c r="H381" s="50" t="n">
        <f aca="false">FilterOPk!F$26</f>
        <v>0</v>
      </c>
      <c r="I381" s="50" t="n">
        <f aca="false">FilterOPk!G$26</f>
        <v>0</v>
      </c>
      <c r="J381" s="50" t="n">
        <f aca="false">FilterOPk!H$26</f>
        <v>0</v>
      </c>
      <c r="K381" s="50" t="n">
        <f aca="false">FilterOPk!I$26</f>
        <v>0</v>
      </c>
      <c r="L381" s="50" t="n">
        <f aca="false">FilterOPk!J$26</f>
        <v>0</v>
      </c>
      <c r="M381" s="50" t="n">
        <f aca="false">FilterOPk!K$26</f>
        <v>0</v>
      </c>
      <c r="N381" s="50" t="n">
        <f aca="false">FilterOPk!L$26</f>
        <v>0</v>
      </c>
      <c r="O381" s="50" t="n">
        <f aca="false">FilterOPk!M$26</f>
        <v>0</v>
      </c>
      <c r="P381" s="50" t="n">
        <f aca="false">FilterOPk!N$26</f>
        <v>0</v>
      </c>
      <c r="Q381" s="51" t="n">
        <f aca="false">FilterOPk!O$26</f>
        <v>0</v>
      </c>
    </row>
    <row r="382" customFormat="false" ht="12.75" hidden="false" customHeight="false" outlineLevel="0" collapsed="false">
      <c r="B382" s="85" t="str">
        <f aca="false">FilterOPk!A$27</f>
        <v>ST-SERC</v>
      </c>
      <c r="C382" s="13" t="n">
        <f aca="false">C381+1</f>
        <v>381</v>
      </c>
      <c r="D382" s="50" t="n">
        <f aca="false">FilterOPk!B$27</f>
        <v>686881.973218232</v>
      </c>
      <c r="E382" s="50" t="n">
        <f aca="false">FilterOPk!C$27</f>
        <v>0</v>
      </c>
      <c r="F382" s="50" t="n">
        <f aca="false">FilterOPk!D$27</f>
        <v>0</v>
      </c>
      <c r="G382" s="50" t="n">
        <f aca="false">FilterOPk!E$27</f>
        <v>0</v>
      </c>
      <c r="H382" s="50" t="n">
        <f aca="false">FilterOPk!F$27</f>
        <v>0</v>
      </c>
      <c r="I382" s="50" t="n">
        <f aca="false">FilterOPk!G$27</f>
        <v>0</v>
      </c>
      <c r="J382" s="50" t="n">
        <f aca="false">FilterOPk!H$27</f>
        <v>0</v>
      </c>
      <c r="K382" s="50" t="n">
        <f aca="false">FilterOPk!I$27</f>
        <v>0</v>
      </c>
      <c r="L382" s="50" t="n">
        <f aca="false">FilterOPk!J$27</f>
        <v>0</v>
      </c>
      <c r="M382" s="50" t="n">
        <f aca="false">FilterOPk!K$27</f>
        <v>0</v>
      </c>
      <c r="N382" s="50" t="n">
        <f aca="false">FilterOPk!L$27</f>
        <v>0</v>
      </c>
      <c r="O382" s="50" t="n">
        <f aca="false">FilterOPk!M$27</f>
        <v>0</v>
      </c>
      <c r="P382" s="50" t="n">
        <f aca="false">FilterOPk!N$27</f>
        <v>0</v>
      </c>
      <c r="Q382" s="51" t="n">
        <f aca="false">FilterOPk!O$27</f>
        <v>0</v>
      </c>
    </row>
    <row r="383" customFormat="false" ht="12.75" hidden="false" customHeight="false" outlineLevel="0" collapsed="false">
      <c r="B383" s="85" t="str">
        <f aca="false">FilterOPk!A$28</f>
        <v>LT- Texas</v>
      </c>
      <c r="C383" s="13" t="n">
        <f aca="false">C382+1</f>
        <v>382</v>
      </c>
      <c r="D383" s="50" t="n">
        <f aca="false">FilterOPk!B$28</f>
        <v>3826684.70313045</v>
      </c>
      <c r="E383" s="50" t="n">
        <f aca="false">FilterOPk!C$28</f>
        <v>0</v>
      </c>
      <c r="F383" s="50" t="n">
        <f aca="false">FilterOPk!D$28</f>
        <v>13003.28</v>
      </c>
      <c r="G383" s="50" t="n">
        <f aca="false">FilterOPk!E$28</f>
        <v>7651.26</v>
      </c>
      <c r="H383" s="50" t="n">
        <f aca="false">FilterOPk!F$28</f>
        <v>7986.82</v>
      </c>
      <c r="I383" s="50" t="n">
        <f aca="false">FilterOPk!G$28</f>
        <v>17032.43</v>
      </c>
      <c r="J383" s="50" t="n">
        <f aca="false">FilterOPk!H$28</f>
        <v>19665.43</v>
      </c>
      <c r="K383" s="50" t="n">
        <f aca="false">FilterOPk!I$28</f>
        <v>46628.44</v>
      </c>
      <c r="L383" s="50" t="n">
        <f aca="false">FilterOPk!J$28</f>
        <v>12076.91</v>
      </c>
      <c r="M383" s="50" t="n">
        <f aca="false">FilterOPk!K$28</f>
        <v>18411.54</v>
      </c>
      <c r="N383" s="50" t="n">
        <f aca="false">FilterOPk!L$28</f>
        <v>142456.11</v>
      </c>
      <c r="O383" s="50" t="n">
        <f aca="false">FilterOPk!M$28</f>
        <v>653578.76</v>
      </c>
      <c r="P383" s="50" t="n">
        <f aca="false">FilterOPk!N$28</f>
        <v>2238345.92</v>
      </c>
      <c r="Q383" s="51" t="n">
        <f aca="false">FilterOPk!O$28</f>
        <v>3034380.79</v>
      </c>
    </row>
    <row r="384" customFormat="false" ht="12.75" hidden="false" customHeight="false" outlineLevel="0" collapsed="false">
      <c r="B384" s="85" t="str">
        <f aca="false">FilterOPk!A$29</f>
        <v>St- Texas</v>
      </c>
      <c r="C384" s="13" t="n">
        <f aca="false">C383+1</f>
        <v>383</v>
      </c>
      <c r="D384" s="50" t="n">
        <f aca="false">FilterOPk!B$29</f>
        <v>445563.239343252</v>
      </c>
      <c r="E384" s="50" t="n">
        <f aca="false">FilterOPk!C$29</f>
        <v>5676.33</v>
      </c>
      <c r="F384" s="50" t="n">
        <f aca="false">FilterOPk!D$29</f>
        <v>0</v>
      </c>
      <c r="G384" s="50" t="n">
        <f aca="false">FilterOPk!E$29</f>
        <v>0</v>
      </c>
      <c r="H384" s="50" t="n">
        <f aca="false">FilterOPk!F$29</f>
        <v>0</v>
      </c>
      <c r="I384" s="50" t="n">
        <f aca="false">FilterOPk!G$29</f>
        <v>0</v>
      </c>
      <c r="J384" s="50" t="n">
        <f aca="false">FilterOPk!H$29</f>
        <v>0</v>
      </c>
      <c r="K384" s="50" t="n">
        <f aca="false">FilterOPk!I$29</f>
        <v>0</v>
      </c>
      <c r="L384" s="50" t="n">
        <f aca="false">FilterOPk!J$29</f>
        <v>0</v>
      </c>
      <c r="M384" s="50" t="n">
        <f aca="false">FilterOPk!K$29</f>
        <v>0</v>
      </c>
      <c r="N384" s="50" t="n">
        <f aca="false">FilterOPk!L$29</f>
        <v>5676.33</v>
      </c>
      <c r="O384" s="50" t="n">
        <f aca="false">FilterOPk!M$29</f>
        <v>0</v>
      </c>
      <c r="P384" s="50" t="n">
        <f aca="false">FilterOPk!N$29</f>
        <v>0</v>
      </c>
      <c r="Q384" s="51" t="n">
        <f aca="false">FilterOPk!O$29</f>
        <v>5676.33</v>
      </c>
    </row>
    <row r="385" customFormat="false" ht="12.75" hidden="false" customHeight="false" outlineLevel="0" collapsed="false">
      <c r="B385" s="85"/>
      <c r="C385" s="13" t="n">
        <f aca="false">C384+1</f>
        <v>384</v>
      </c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1"/>
    </row>
    <row r="386" customFormat="false" ht="12.75" hidden="false" customHeight="false" outlineLevel="0" collapsed="false">
      <c r="B386" s="85" t="str">
        <f aca="false">FilterOPk!A$32</f>
        <v>Gas positions</v>
      </c>
      <c r="C386" s="13" t="n">
        <f aca="false">C385+1</f>
        <v>385</v>
      </c>
      <c r="D386" s="50" t="s">
        <v>4</v>
      </c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1"/>
    </row>
    <row r="387" customFormat="false" ht="12.75" hidden="false" customHeight="false" outlineLevel="0" collapsed="false">
      <c r="B387" s="85" t="str">
        <f aca="false">FilterOPk!A$33</f>
        <v>Kevin Presto</v>
      </c>
      <c r="C387" s="13" t="n">
        <f aca="false">C386+1</f>
        <v>386</v>
      </c>
      <c r="D387" s="50" t="n">
        <f aca="false">FilterOPk!B$33</f>
        <v>0</v>
      </c>
      <c r="E387" s="50" t="n">
        <f aca="false">FilterOPk!C$33</f>
        <v>0</v>
      </c>
      <c r="F387" s="50" t="n">
        <f aca="false">FilterOPk!D$33</f>
        <v>0</v>
      </c>
      <c r="G387" s="50" t="n">
        <f aca="false">FilterOPk!E$33</f>
        <v>0</v>
      </c>
      <c r="H387" s="50" t="n">
        <f aca="false">FilterOPk!F$33</f>
        <v>0</v>
      </c>
      <c r="I387" s="50" t="n">
        <f aca="false">FilterOPk!G$33</f>
        <v>0</v>
      </c>
      <c r="J387" s="50" t="n">
        <f aca="false">FilterOPk!H$33</f>
        <v>0</v>
      </c>
      <c r="K387" s="50" t="n">
        <f aca="false">FilterOPk!I$33</f>
        <v>0</v>
      </c>
      <c r="L387" s="50" t="n">
        <f aca="false">FilterOPk!J$33</f>
        <v>0</v>
      </c>
      <c r="M387" s="50" t="n">
        <f aca="false">FilterOPk!K$33</f>
        <v>0</v>
      </c>
      <c r="N387" s="50" t="n">
        <f aca="false">FilterOPk!L$33</f>
        <v>0</v>
      </c>
      <c r="O387" s="50" t="n">
        <f aca="false">FilterOPk!M$33</f>
        <v>0</v>
      </c>
      <c r="P387" s="50" t="n">
        <f aca="false">FilterOPk!N$33</f>
        <v>0</v>
      </c>
      <c r="Q387" s="51" t="n">
        <f aca="false">FilterOPk!O$33</f>
        <v>0</v>
      </c>
    </row>
    <row r="388" customFormat="false" ht="12.75" hidden="false" customHeight="false" outlineLevel="0" collapsed="false">
      <c r="B388" s="85" t="str">
        <f aca="false">FilterOPk!A$34</f>
        <v>Fletcher Sturm</v>
      </c>
      <c r="C388" s="13" t="n">
        <f aca="false">C387+1</f>
        <v>387</v>
      </c>
      <c r="D388" s="50" t="n">
        <f aca="false">FilterOPk!B$34</f>
        <v>0</v>
      </c>
      <c r="E388" s="50" t="n">
        <f aca="false">FilterOPk!C$34</f>
        <v>0</v>
      </c>
      <c r="F388" s="50" t="n">
        <f aca="false">FilterOPk!D$34</f>
        <v>0</v>
      </c>
      <c r="G388" s="50" t="n">
        <f aca="false">FilterOPk!E$34</f>
        <v>0</v>
      </c>
      <c r="H388" s="50" t="n">
        <f aca="false">FilterOPk!F$34</f>
        <v>0</v>
      </c>
      <c r="I388" s="50" t="n">
        <f aca="false">FilterOPk!G$34</f>
        <v>0</v>
      </c>
      <c r="J388" s="50" t="n">
        <f aca="false">FilterOPk!H$34</f>
        <v>0</v>
      </c>
      <c r="K388" s="50" t="n">
        <f aca="false">FilterOPk!I$34</f>
        <v>0</v>
      </c>
      <c r="L388" s="50" t="n">
        <f aca="false">FilterOPk!J$34</f>
        <v>0</v>
      </c>
      <c r="M388" s="50" t="n">
        <f aca="false">FilterOPk!K$34</f>
        <v>0</v>
      </c>
      <c r="N388" s="50" t="n">
        <f aca="false">FilterOPk!L$34</f>
        <v>0</v>
      </c>
      <c r="O388" s="50" t="n">
        <f aca="false">FilterOPk!M$34</f>
        <v>0</v>
      </c>
      <c r="P388" s="50" t="n">
        <f aca="false">FilterOPk!N$34</f>
        <v>0</v>
      </c>
      <c r="Q388" s="51" t="n">
        <f aca="false">FilterOPk!O$34</f>
        <v>0</v>
      </c>
    </row>
    <row r="389" customFormat="false" ht="12.75" hidden="false" customHeight="false" outlineLevel="0" collapsed="false">
      <c r="B389" s="85" t="str">
        <f aca="false">FilterOPk!A$35</f>
        <v>Doug Gilbert-Smith</v>
      </c>
      <c r="C389" s="13" t="n">
        <f aca="false">C388+1</f>
        <v>388</v>
      </c>
      <c r="D389" s="50" t="n">
        <f aca="false">FilterOPk!B$35</f>
        <v>0</v>
      </c>
      <c r="E389" s="50" t="n">
        <f aca="false">FilterOPk!C$35</f>
        <v>0</v>
      </c>
      <c r="F389" s="50" t="n">
        <f aca="false">FilterOPk!D$35</f>
        <v>0</v>
      </c>
      <c r="G389" s="50" t="n">
        <f aca="false">FilterOPk!E$35</f>
        <v>0</v>
      </c>
      <c r="H389" s="50" t="n">
        <f aca="false">FilterOPk!F$35</f>
        <v>0</v>
      </c>
      <c r="I389" s="50" t="n">
        <f aca="false">FilterOPk!G$35</f>
        <v>0</v>
      </c>
      <c r="J389" s="50" t="n">
        <f aca="false">FilterOPk!H$35</f>
        <v>0</v>
      </c>
      <c r="K389" s="50" t="n">
        <f aca="false">FilterOPk!I$35</f>
        <v>0</v>
      </c>
      <c r="L389" s="50" t="n">
        <f aca="false">FilterOPk!J$35</f>
        <v>0</v>
      </c>
      <c r="M389" s="50" t="n">
        <f aca="false">FilterOPk!K$35</f>
        <v>0</v>
      </c>
      <c r="N389" s="50" t="n">
        <f aca="false">FilterOPk!L$35</f>
        <v>0</v>
      </c>
      <c r="O389" s="50" t="n">
        <f aca="false">FilterOPk!M$35</f>
        <v>0</v>
      </c>
      <c r="P389" s="50" t="n">
        <f aca="false">FilterOPk!N$35</f>
        <v>0</v>
      </c>
      <c r="Q389" s="51" t="n">
        <f aca="false">FilterOPk!O$35</f>
        <v>0</v>
      </c>
    </row>
    <row r="390" customFormat="false" ht="12.75" hidden="false" customHeight="false" outlineLevel="0" collapsed="false">
      <c r="B390" s="85" t="str">
        <f aca="false">FilterOPk!A$36</f>
        <v>Rogers Herndon</v>
      </c>
      <c r="C390" s="13" t="n">
        <f aca="false">C389+1</f>
        <v>389</v>
      </c>
      <c r="D390" s="50" t="n">
        <f aca="false">FilterOPk!B$36</f>
        <v>0</v>
      </c>
      <c r="E390" s="50" t="n">
        <f aca="false">FilterOPk!C$36</f>
        <v>0</v>
      </c>
      <c r="F390" s="50" t="n">
        <f aca="false">FilterOPk!D$36</f>
        <v>0</v>
      </c>
      <c r="G390" s="50" t="n">
        <f aca="false">FilterOPk!E$36</f>
        <v>0</v>
      </c>
      <c r="H390" s="50" t="n">
        <f aca="false">FilterOPk!F$36</f>
        <v>0</v>
      </c>
      <c r="I390" s="50" t="n">
        <f aca="false">FilterOPk!G$36</f>
        <v>0</v>
      </c>
      <c r="J390" s="50" t="n">
        <f aca="false">FilterOPk!H$36</f>
        <v>0</v>
      </c>
      <c r="K390" s="50" t="n">
        <f aca="false">FilterOPk!I$36</f>
        <v>0</v>
      </c>
      <c r="L390" s="50" t="n">
        <f aca="false">FilterOPk!J$36</f>
        <v>0</v>
      </c>
      <c r="M390" s="50" t="n">
        <f aca="false">FilterOPk!K$36</f>
        <v>0</v>
      </c>
      <c r="N390" s="50" t="n">
        <f aca="false">FilterOPk!L$36</f>
        <v>0</v>
      </c>
      <c r="O390" s="50" t="n">
        <f aca="false">FilterOPk!M$36</f>
        <v>0</v>
      </c>
      <c r="P390" s="50" t="n">
        <f aca="false">FilterOPk!N$36</f>
        <v>0</v>
      </c>
      <c r="Q390" s="51" t="n">
        <f aca="false">FilterOPk!O$36</f>
        <v>0</v>
      </c>
    </row>
    <row r="391" customFormat="false" ht="12.75" hidden="false" customHeight="false" outlineLevel="0" collapsed="false">
      <c r="B391" s="85" t="str">
        <f aca="false">FilterOPk!A$37</f>
        <v>Dana Davis</v>
      </c>
      <c r="C391" s="13" t="n">
        <f aca="false">C390+1</f>
        <v>390</v>
      </c>
      <c r="D391" s="50" t="n">
        <f aca="false">FilterOPk!B$37</f>
        <v>0</v>
      </c>
      <c r="E391" s="50" t="n">
        <f aca="false">FilterOPk!C$37</f>
        <v>0</v>
      </c>
      <c r="F391" s="50" t="n">
        <f aca="false">FilterOPk!D$37</f>
        <v>0</v>
      </c>
      <c r="G391" s="50" t="n">
        <f aca="false">FilterOPk!E$37</f>
        <v>0</v>
      </c>
      <c r="H391" s="50" t="n">
        <f aca="false">FilterOPk!F$37</f>
        <v>0</v>
      </c>
      <c r="I391" s="50" t="n">
        <f aca="false">FilterOPk!G$37</f>
        <v>0</v>
      </c>
      <c r="J391" s="50" t="n">
        <f aca="false">FilterOPk!H$37</f>
        <v>0</v>
      </c>
      <c r="K391" s="50" t="n">
        <f aca="false">FilterOPk!I$37</f>
        <v>0</v>
      </c>
      <c r="L391" s="50" t="n">
        <f aca="false">FilterOPk!J$37</f>
        <v>0</v>
      </c>
      <c r="M391" s="50" t="n">
        <f aca="false">FilterOPk!K$37</f>
        <v>0</v>
      </c>
      <c r="N391" s="50" t="n">
        <f aca="false">FilterOPk!L$37</f>
        <v>0</v>
      </c>
      <c r="O391" s="50" t="n">
        <f aca="false">FilterOPk!M$37</f>
        <v>0</v>
      </c>
      <c r="P391" s="50" t="n">
        <f aca="false">FilterOPk!N$37</f>
        <v>0</v>
      </c>
      <c r="Q391" s="51" t="n">
        <f aca="false">FilterOPk!O$37</f>
        <v>0</v>
      </c>
    </row>
    <row r="392" customFormat="false" ht="12.75" hidden="false" customHeight="false" outlineLevel="0" collapsed="false">
      <c r="B392" s="85" t="str">
        <f aca="false">FilterOPk!A$38</f>
        <v>Tom May</v>
      </c>
      <c r="C392" s="13" t="n">
        <f aca="false">C391+1</f>
        <v>391</v>
      </c>
      <c r="D392" s="50" t="n">
        <f aca="false">FilterOPk!B$38</f>
        <v>0</v>
      </c>
      <c r="E392" s="50" t="n">
        <f aca="false">FilterOPk!C$38</f>
        <v>0</v>
      </c>
      <c r="F392" s="50" t="n">
        <f aca="false">FilterOPk!D$38</f>
        <v>0</v>
      </c>
      <c r="G392" s="50" t="n">
        <f aca="false">FilterOPk!E$38</f>
        <v>0</v>
      </c>
      <c r="H392" s="50" t="n">
        <f aca="false">FilterOPk!F$38</f>
        <v>0</v>
      </c>
      <c r="I392" s="50" t="n">
        <f aca="false">FilterOPk!G$38</f>
        <v>0</v>
      </c>
      <c r="J392" s="50" t="n">
        <f aca="false">FilterOPk!H$38</f>
        <v>0</v>
      </c>
      <c r="K392" s="50" t="n">
        <f aca="false">FilterOPk!I$38</f>
        <v>0</v>
      </c>
      <c r="L392" s="50" t="n">
        <f aca="false">FilterOPk!J$38</f>
        <v>0</v>
      </c>
      <c r="M392" s="50" t="n">
        <f aca="false">FilterOPk!K$38</f>
        <v>0</v>
      </c>
      <c r="N392" s="50" t="n">
        <f aca="false">FilterOPk!L$38</f>
        <v>0</v>
      </c>
      <c r="O392" s="50" t="n">
        <f aca="false">FilterOPk!M$38</f>
        <v>0</v>
      </c>
      <c r="P392" s="50" t="n">
        <f aca="false">FilterOPk!N$38</f>
        <v>0</v>
      </c>
      <c r="Q392" s="51" t="n">
        <f aca="false">FilterOPk!O$38</f>
        <v>0</v>
      </c>
    </row>
    <row r="393" customFormat="false" ht="12.75" hidden="false" customHeight="false" outlineLevel="0" collapsed="false">
      <c r="B393" s="85" t="str">
        <f aca="false">FilterOPk!A$39</f>
        <v>Clint Dean</v>
      </c>
      <c r="C393" s="13" t="n">
        <f aca="false">C392+1</f>
        <v>392</v>
      </c>
      <c r="D393" s="50" t="n">
        <f aca="false">FilterOPk!B$39</f>
        <v>0</v>
      </c>
      <c r="E393" s="50" t="n">
        <f aca="false">FilterOPk!C$39</f>
        <v>0</v>
      </c>
      <c r="F393" s="50" t="n">
        <f aca="false">FilterOPk!D$39</f>
        <v>0</v>
      </c>
      <c r="G393" s="50" t="n">
        <f aca="false">FilterOPk!E$39</f>
        <v>0</v>
      </c>
      <c r="H393" s="50" t="n">
        <f aca="false">FilterOPk!F$39</f>
        <v>0</v>
      </c>
      <c r="I393" s="50" t="n">
        <f aca="false">FilterOPk!G$39</f>
        <v>0</v>
      </c>
      <c r="J393" s="50" t="n">
        <f aca="false">FilterOPk!H$39</f>
        <v>0</v>
      </c>
      <c r="K393" s="50" t="n">
        <f aca="false">FilterOPk!I$39</f>
        <v>0</v>
      </c>
      <c r="L393" s="50" t="n">
        <f aca="false">FilterOPk!J$39</f>
        <v>0</v>
      </c>
      <c r="M393" s="50" t="n">
        <f aca="false">FilterOPk!K$39</f>
        <v>0</v>
      </c>
      <c r="N393" s="50" t="n">
        <f aca="false">FilterOPk!L$39</f>
        <v>0</v>
      </c>
      <c r="O393" s="50" t="n">
        <f aca="false">FilterOPk!M$39</f>
        <v>0</v>
      </c>
      <c r="P393" s="50" t="n">
        <f aca="false">FilterOPk!N$39</f>
        <v>0</v>
      </c>
      <c r="Q393" s="51" t="n">
        <f aca="false">FilterOPk!O$39</f>
        <v>0</v>
      </c>
    </row>
    <row r="394" customFormat="false" ht="12.75" hidden="false" customHeight="false" outlineLevel="0" collapsed="false">
      <c r="B394" s="85" t="str">
        <f aca="false">FilterOPk!A$40</f>
        <v>Rob Benson</v>
      </c>
      <c r="C394" s="13" t="n">
        <f aca="false">C393+1</f>
        <v>393</v>
      </c>
      <c r="D394" s="50" t="n">
        <f aca="false">FilterOPk!B$40</f>
        <v>0</v>
      </c>
      <c r="E394" s="50" t="n">
        <f aca="false">FilterOPk!C$40</f>
        <v>0</v>
      </c>
      <c r="F394" s="50" t="n">
        <f aca="false">FilterOPk!D$40</f>
        <v>0</v>
      </c>
      <c r="G394" s="50" t="n">
        <f aca="false">FilterOPk!E$40</f>
        <v>0</v>
      </c>
      <c r="H394" s="50" t="n">
        <f aca="false">FilterOPk!F$40</f>
        <v>0</v>
      </c>
      <c r="I394" s="50" t="n">
        <f aca="false">FilterOPk!G$40</f>
        <v>0</v>
      </c>
      <c r="J394" s="50" t="n">
        <f aca="false">FilterOPk!H$40</f>
        <v>0</v>
      </c>
      <c r="K394" s="50" t="n">
        <f aca="false">FilterOPk!I$40</f>
        <v>0</v>
      </c>
      <c r="L394" s="50" t="n">
        <f aca="false">FilterOPk!J$40</f>
        <v>0</v>
      </c>
      <c r="M394" s="50" t="n">
        <f aca="false">FilterOPk!K$40</f>
        <v>0</v>
      </c>
      <c r="N394" s="50" t="n">
        <f aca="false">FilterOPk!L$40</f>
        <v>0</v>
      </c>
      <c r="O394" s="50" t="n">
        <f aca="false">FilterOPk!M$40</f>
        <v>0</v>
      </c>
      <c r="P394" s="50" t="n">
        <f aca="false">FilterOPk!N$40</f>
        <v>0</v>
      </c>
      <c r="Q394" s="51" t="n">
        <f aca="false">FilterOPk!O$40</f>
        <v>0</v>
      </c>
    </row>
    <row r="395" customFormat="false" ht="12.75" hidden="false" customHeight="false" outlineLevel="0" collapsed="false">
      <c r="B395" s="85" t="str">
        <f aca="false">FilterOPk!A$41</f>
        <v>Matt Lorenz</v>
      </c>
      <c r="C395" s="13" t="n">
        <f aca="false">C394+1</f>
        <v>394</v>
      </c>
      <c r="D395" s="50" t="n">
        <f aca="false">FilterOPk!B$41</f>
        <v>0</v>
      </c>
      <c r="E395" s="50" t="n">
        <f aca="false">FilterOPk!C$41</f>
        <v>0</v>
      </c>
      <c r="F395" s="50" t="n">
        <f aca="false">FilterOPk!D$41</f>
        <v>0</v>
      </c>
      <c r="G395" s="50" t="n">
        <f aca="false">FilterOPk!E$41</f>
        <v>0</v>
      </c>
      <c r="H395" s="50" t="n">
        <f aca="false">FilterOPk!F$41</f>
        <v>0</v>
      </c>
      <c r="I395" s="50" t="n">
        <f aca="false">FilterOPk!G$41</f>
        <v>0</v>
      </c>
      <c r="J395" s="50" t="n">
        <f aca="false">FilterOPk!H$41</f>
        <v>0</v>
      </c>
      <c r="K395" s="50" t="n">
        <f aca="false">FilterOPk!I$41</f>
        <v>0</v>
      </c>
      <c r="L395" s="50" t="n">
        <f aca="false">FilterOPk!J$41</f>
        <v>0</v>
      </c>
      <c r="M395" s="50" t="n">
        <f aca="false">FilterOPk!K$41</f>
        <v>0</v>
      </c>
      <c r="N395" s="50" t="n">
        <f aca="false">FilterOPk!L$41</f>
        <v>0</v>
      </c>
      <c r="O395" s="50" t="n">
        <f aca="false">FilterOPk!M$41</f>
        <v>0</v>
      </c>
      <c r="P395" s="50" t="n">
        <f aca="false">FilterOPk!N$41</f>
        <v>0</v>
      </c>
      <c r="Q395" s="51" t="n">
        <f aca="false">FilterOPk!O$41</f>
        <v>0</v>
      </c>
    </row>
    <row r="396" customFormat="false" ht="12.75" hidden="false" customHeight="false" outlineLevel="0" collapsed="false">
      <c r="B396" s="85" t="str">
        <f aca="false">FilterOPk!A$42</f>
        <v>John Forney</v>
      </c>
      <c r="C396" s="13" t="n">
        <f aca="false">C395+1</f>
        <v>395</v>
      </c>
      <c r="D396" s="50" t="n">
        <f aca="false">FilterOPk!B$42</f>
        <v>0</v>
      </c>
      <c r="E396" s="50" t="n">
        <f aca="false">FilterOPk!C$42</f>
        <v>0</v>
      </c>
      <c r="F396" s="50" t="n">
        <f aca="false">FilterOPk!D$42</f>
        <v>0</v>
      </c>
      <c r="G396" s="50" t="n">
        <f aca="false">FilterOPk!E$42</f>
        <v>0</v>
      </c>
      <c r="H396" s="50" t="n">
        <f aca="false">FilterOPk!F$42</f>
        <v>0</v>
      </c>
      <c r="I396" s="50" t="n">
        <f aca="false">FilterOPk!G$42</f>
        <v>0</v>
      </c>
      <c r="J396" s="50" t="n">
        <f aca="false">FilterOPk!H$42</f>
        <v>0</v>
      </c>
      <c r="K396" s="50" t="n">
        <f aca="false">FilterOPk!I$42</f>
        <v>0</v>
      </c>
      <c r="L396" s="50" t="n">
        <f aca="false">FilterOPk!J$42</f>
        <v>0</v>
      </c>
      <c r="M396" s="50" t="n">
        <f aca="false">FilterOPk!K$42</f>
        <v>0</v>
      </c>
      <c r="N396" s="50" t="n">
        <f aca="false">FilterOPk!L$42</f>
        <v>0</v>
      </c>
      <c r="O396" s="50" t="n">
        <f aca="false">FilterOPk!M$42</f>
        <v>0</v>
      </c>
      <c r="P396" s="50" t="n">
        <f aca="false">FilterOPk!N$42</f>
        <v>0</v>
      </c>
      <c r="Q396" s="51" t="n">
        <f aca="false">FilterOPk!O$42</f>
        <v>0</v>
      </c>
    </row>
    <row r="397" customFormat="false" ht="12.75" hidden="false" customHeight="false" outlineLevel="0" collapsed="false">
      <c r="B397" s="85" t="str">
        <f aca="false">FilterOPk!A$43</f>
        <v>Mike Carson</v>
      </c>
      <c r="C397" s="13" t="n">
        <f aca="false">C396+1</f>
        <v>396</v>
      </c>
      <c r="D397" s="50" t="n">
        <f aca="false">FilterOPk!B$43</f>
        <v>0</v>
      </c>
      <c r="E397" s="50" t="n">
        <f aca="false">FilterOPk!C$43</f>
        <v>0</v>
      </c>
      <c r="F397" s="50" t="n">
        <f aca="false">FilterOPk!D$43</f>
        <v>0</v>
      </c>
      <c r="G397" s="50" t="n">
        <f aca="false">FilterOPk!E$43</f>
        <v>0</v>
      </c>
      <c r="H397" s="50" t="n">
        <f aca="false">FilterOPk!F$43</f>
        <v>0</v>
      </c>
      <c r="I397" s="50" t="n">
        <f aca="false">FilterOPk!G$43</f>
        <v>0</v>
      </c>
      <c r="J397" s="50" t="n">
        <f aca="false">FilterOPk!H$43</f>
        <v>0</v>
      </c>
      <c r="K397" s="50" t="n">
        <f aca="false">FilterOPk!I$43</f>
        <v>0</v>
      </c>
      <c r="L397" s="50" t="n">
        <f aca="false">FilterOPk!J$43</f>
        <v>0</v>
      </c>
      <c r="M397" s="50" t="n">
        <f aca="false">FilterOPk!K$43</f>
        <v>0</v>
      </c>
      <c r="N397" s="50" t="n">
        <f aca="false">FilterOPk!L$43</f>
        <v>0</v>
      </c>
      <c r="O397" s="50" t="n">
        <f aca="false">FilterOPk!M$43</f>
        <v>0</v>
      </c>
      <c r="P397" s="50" t="n">
        <f aca="false">FilterOPk!N$43</f>
        <v>0</v>
      </c>
      <c r="Q397" s="51" t="n">
        <f aca="false">FilterOPk!O$43</f>
        <v>0</v>
      </c>
    </row>
    <row r="398" customFormat="false" ht="12.75" hidden="false" customHeight="false" outlineLevel="0" collapsed="false">
      <c r="B398" s="85" t="str">
        <f aca="false">FilterOPk!A$44</f>
        <v>Chris Dorland</v>
      </c>
      <c r="C398" s="13" t="n">
        <f aca="false">C397+1</f>
        <v>397</v>
      </c>
      <c r="D398" s="50" t="n">
        <f aca="false">FilterOPk!B$44</f>
        <v>0</v>
      </c>
      <c r="E398" s="50" t="n">
        <f aca="false">FilterOPk!C$44</f>
        <v>0</v>
      </c>
      <c r="F398" s="50" t="n">
        <f aca="false">FilterOPk!D$44</f>
        <v>0</v>
      </c>
      <c r="G398" s="50" t="n">
        <f aca="false">FilterOPk!E$44</f>
        <v>0</v>
      </c>
      <c r="H398" s="50" t="n">
        <f aca="false">FilterOPk!F$44</f>
        <v>0</v>
      </c>
      <c r="I398" s="50" t="n">
        <f aca="false">FilterOPk!G$44</f>
        <v>0</v>
      </c>
      <c r="J398" s="50" t="n">
        <f aca="false">FilterOPk!H$44</f>
        <v>0</v>
      </c>
      <c r="K398" s="50" t="n">
        <f aca="false">FilterOPk!I$44</f>
        <v>0</v>
      </c>
      <c r="L398" s="50" t="n">
        <f aca="false">FilterOPk!J$44</f>
        <v>0</v>
      </c>
      <c r="M398" s="50" t="n">
        <f aca="false">FilterOPk!K$44</f>
        <v>0</v>
      </c>
      <c r="N398" s="50" t="n">
        <f aca="false">FilterOPk!L$44</f>
        <v>0</v>
      </c>
      <c r="O398" s="50" t="n">
        <f aca="false">FilterOPk!M$44</f>
        <v>0</v>
      </c>
      <c r="P398" s="50" t="n">
        <f aca="false">FilterOPk!N$44</f>
        <v>0</v>
      </c>
      <c r="Q398" s="51" t="n">
        <f aca="false">FilterOPk!O$44</f>
        <v>0</v>
      </c>
    </row>
    <row r="399" customFormat="false" ht="12.75" hidden="false" customHeight="false" outlineLevel="0" collapsed="false">
      <c r="B399" s="85" t="str">
        <f aca="false">FilterOPk!A$45</f>
        <v>Jeff King</v>
      </c>
      <c r="C399" s="13" t="n">
        <f aca="false">C398+1</f>
        <v>398</v>
      </c>
      <c r="D399" s="50" t="n">
        <f aca="false">FilterOPk!B$45</f>
        <v>0</v>
      </c>
      <c r="E399" s="50" t="n">
        <f aca="false">FilterOPk!C$45</f>
        <v>0</v>
      </c>
      <c r="F399" s="50" t="n">
        <f aca="false">FilterOPk!D$45</f>
        <v>0</v>
      </c>
      <c r="G399" s="50" t="n">
        <f aca="false">FilterOPk!E$45</f>
        <v>0</v>
      </c>
      <c r="H399" s="50" t="n">
        <f aca="false">FilterOPk!F$45</f>
        <v>0</v>
      </c>
      <c r="I399" s="50" t="n">
        <f aca="false">FilterOPk!G$45</f>
        <v>0</v>
      </c>
      <c r="J399" s="50" t="n">
        <f aca="false">FilterOPk!H$45</f>
        <v>0</v>
      </c>
      <c r="K399" s="50" t="n">
        <f aca="false">FilterOPk!I$45</f>
        <v>0</v>
      </c>
      <c r="L399" s="50" t="n">
        <f aca="false">FilterOPk!J$45</f>
        <v>0</v>
      </c>
      <c r="M399" s="50" t="n">
        <f aca="false">FilterOPk!K$45</f>
        <v>0</v>
      </c>
      <c r="N399" s="50" t="n">
        <f aca="false">FilterOPk!L$45</f>
        <v>0</v>
      </c>
      <c r="O399" s="50" t="n">
        <f aca="false">FilterOPk!M$45</f>
        <v>0</v>
      </c>
      <c r="P399" s="50" t="n">
        <f aca="false">FilterOPk!N$45</f>
        <v>0</v>
      </c>
      <c r="Q399" s="51" t="n">
        <f aca="false">FilterOPk!O$45</f>
        <v>0</v>
      </c>
    </row>
    <row r="400" customFormat="false" ht="12.75" hidden="false" customHeight="false" outlineLevel="0" collapsed="false">
      <c r="B400" s="85" t="n">
        <f aca="false">FilterOPk!A$46</f>
        <v>0</v>
      </c>
      <c r="C400" s="13" t="n">
        <f aca="false">C399+1</f>
        <v>399</v>
      </c>
      <c r="D400" s="50" t="n">
        <f aca="false">FilterOPk!B$46</f>
        <v>0</v>
      </c>
      <c r="E400" s="50" t="n">
        <f aca="false">FilterOPk!C$46</f>
        <v>0</v>
      </c>
      <c r="F400" s="50" t="n">
        <f aca="false">FilterOPk!D$46</f>
        <v>0</v>
      </c>
      <c r="G400" s="50" t="n">
        <f aca="false">FilterOPk!E$46</f>
        <v>0</v>
      </c>
      <c r="H400" s="50" t="n">
        <f aca="false">FilterOPk!F$46</f>
        <v>0</v>
      </c>
      <c r="I400" s="50" t="n">
        <f aca="false">FilterOPk!G$46</f>
        <v>0</v>
      </c>
      <c r="J400" s="50" t="n">
        <f aca="false">FilterOPk!H$46</f>
        <v>0</v>
      </c>
      <c r="K400" s="50" t="n">
        <f aca="false">FilterOPk!I$46</f>
        <v>0</v>
      </c>
      <c r="L400" s="50" t="n">
        <f aca="false">FilterOPk!J$46</f>
        <v>0</v>
      </c>
      <c r="M400" s="50" t="n">
        <f aca="false">FilterOPk!K$46</f>
        <v>0</v>
      </c>
      <c r="N400" s="50" t="n">
        <f aca="false">FilterOPk!L$46</f>
        <v>0</v>
      </c>
      <c r="O400" s="50" t="n">
        <f aca="false">FilterOPk!M$46</f>
        <v>0</v>
      </c>
      <c r="P400" s="50" t="n">
        <f aca="false">FilterOPk!N$46</f>
        <v>0</v>
      </c>
      <c r="Q400" s="51" t="n">
        <f aca="false">FilterOPk!O$46</f>
        <v>0</v>
      </c>
    </row>
    <row r="401" customFormat="false" ht="12.75" hidden="false" customHeight="false" outlineLevel="0" collapsed="false">
      <c r="B401" s="87" t="n">
        <f aca="false">FilterOPk!A$47</f>
        <v>0</v>
      </c>
      <c r="C401" s="64" t="n">
        <f aca="false">C400+1</f>
        <v>400</v>
      </c>
      <c r="D401" s="54" t="n">
        <f aca="false">FilterOPk!B$47</f>
        <v>0</v>
      </c>
      <c r="E401" s="54" t="n">
        <f aca="false">FilterOPk!C$47</f>
        <v>0</v>
      </c>
      <c r="F401" s="54" t="n">
        <f aca="false">FilterOPk!D$47</f>
        <v>0</v>
      </c>
      <c r="G401" s="54" t="n">
        <f aca="false">FilterOPk!E$47</f>
        <v>0</v>
      </c>
      <c r="H401" s="54" t="n">
        <f aca="false">FilterOPk!F$47</f>
        <v>0</v>
      </c>
      <c r="I401" s="54" t="n">
        <f aca="false">FilterOPk!G$47</f>
        <v>0</v>
      </c>
      <c r="J401" s="54" t="n">
        <f aca="false">FilterOPk!H$47</f>
        <v>0</v>
      </c>
      <c r="K401" s="54" t="n">
        <f aca="false">FilterOPk!I$47</f>
        <v>0</v>
      </c>
      <c r="L401" s="54" t="n">
        <f aca="false">FilterOPk!J$47</f>
        <v>0</v>
      </c>
      <c r="M401" s="54" t="n">
        <f aca="false">FilterOPk!K$47</f>
        <v>0</v>
      </c>
      <c r="N401" s="54" t="n">
        <f aca="false">FilterOPk!L$47</f>
        <v>0</v>
      </c>
      <c r="O401" s="54" t="n">
        <f aca="false">FilterOPk!M$47</f>
        <v>0</v>
      </c>
      <c r="P401" s="54" t="n">
        <f aca="false">FilterOPk!N$47</f>
        <v>0</v>
      </c>
      <c r="Q401" s="55" t="n">
        <f aca="false">FilterOPk!O$47</f>
        <v>0</v>
      </c>
    </row>
    <row r="402" customFormat="false" ht="12.75" hidden="false" customHeight="false" outlineLevel="0" collapsed="false">
      <c r="A402" s="0" t="n">
        <f aca="false">A362+1</f>
        <v>11</v>
      </c>
      <c r="B402" s="57" t="n">
        <f aca="false">FilterOPk!D$1</f>
        <v>36907</v>
      </c>
      <c r="C402" s="58" t="n">
        <f aca="false">C401+1</f>
        <v>401</v>
      </c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83"/>
    </row>
    <row r="403" customFormat="false" ht="12.75" hidden="false" customHeight="false" outlineLevel="0" collapsed="false">
      <c r="B403" s="61"/>
      <c r="C403" s="13" t="n">
        <f aca="false">C402+1</f>
        <v>402</v>
      </c>
      <c r="D403" s="13"/>
      <c r="E403" s="21" t="s">
        <v>5</v>
      </c>
      <c r="F403" s="21" t="s">
        <v>6</v>
      </c>
      <c r="G403" s="21" t="s">
        <v>7</v>
      </c>
      <c r="H403" s="21" t="s">
        <v>8</v>
      </c>
      <c r="I403" s="21" t="s">
        <v>9</v>
      </c>
      <c r="J403" s="21" t="s">
        <v>10</v>
      </c>
      <c r="K403" s="21" t="s">
        <v>11</v>
      </c>
      <c r="L403" s="21" t="s">
        <v>12</v>
      </c>
      <c r="M403" s="21" t="s">
        <v>13</v>
      </c>
      <c r="N403" s="21" t="s">
        <v>14</v>
      </c>
      <c r="O403" s="21" t="n">
        <v>2002</v>
      </c>
      <c r="P403" s="21" t="s">
        <v>15</v>
      </c>
      <c r="Q403" s="84" t="s">
        <v>16</v>
      </c>
    </row>
    <row r="404" customFormat="false" ht="12.75" hidden="false" customHeight="false" outlineLevel="0" collapsed="false">
      <c r="B404" s="85" t="str">
        <f aca="false">FilterOPk!A$9</f>
        <v>Power positions</v>
      </c>
      <c r="C404" s="13" t="n">
        <f aca="false">C403+1</f>
        <v>403</v>
      </c>
      <c r="D404" s="13" t="s">
        <v>4</v>
      </c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86"/>
    </row>
    <row r="405" customFormat="false" ht="12.75" hidden="false" customHeight="false" outlineLevel="0" collapsed="false">
      <c r="B405" s="85" t="str">
        <f aca="false">FilterOPk!A$10</f>
        <v>East Position</v>
      </c>
      <c r="C405" s="13" t="n">
        <f aca="false">C404+1</f>
        <v>404</v>
      </c>
      <c r="D405" s="50" t="n">
        <f aca="false">FilterOPk!B$10</f>
        <v>34784396.7946123</v>
      </c>
      <c r="E405" s="50" t="n">
        <f aca="false">FilterOPk!C$10</f>
        <v>139428.68</v>
      </c>
      <c r="F405" s="50" t="n">
        <f aca="false">FilterOPk!D$10</f>
        <v>244540.42</v>
      </c>
      <c r="G405" s="50" t="n">
        <f aca="false">FilterOPk!E$10</f>
        <v>352018.99</v>
      </c>
      <c r="H405" s="50" t="n">
        <f aca="false">FilterOPk!F$10</f>
        <v>454047.41</v>
      </c>
      <c r="I405" s="50" t="n">
        <f aca="false">FilterOPk!G$10</f>
        <v>460700.87</v>
      </c>
      <c r="J405" s="50" t="n">
        <f aca="false">FilterOPk!H$10</f>
        <v>371715.26</v>
      </c>
      <c r="K405" s="50" t="n">
        <f aca="false">FilterOPk!I$10</f>
        <v>743238.67</v>
      </c>
      <c r="L405" s="50" t="n">
        <f aca="false">FilterOPk!J$10</f>
        <v>433572.73</v>
      </c>
      <c r="M405" s="50" t="n">
        <f aca="false">FilterOPk!K$10</f>
        <v>1264075.99</v>
      </c>
      <c r="N405" s="50" t="n">
        <f aca="false">FilterOPk!L$10</f>
        <v>4463339.02</v>
      </c>
      <c r="O405" s="50" t="n">
        <f aca="false">FilterOPk!M$10</f>
        <v>-232298.41</v>
      </c>
      <c r="P405" s="50" t="n">
        <f aca="false">FilterOPk!N$10</f>
        <v>1174384.84</v>
      </c>
      <c r="Q405" s="51" t="n">
        <f aca="false">FilterOPk!O$10</f>
        <v>5405425.45</v>
      </c>
    </row>
    <row r="406" customFormat="false" ht="12.75" hidden="false" customHeight="false" outlineLevel="0" collapsed="false">
      <c r="B406" s="85" t="str">
        <f aca="false">FilterOPk!A$11</f>
        <v>East Power Mgmt</v>
      </c>
      <c r="C406" s="13" t="n">
        <f aca="false">C405+1</f>
        <v>405</v>
      </c>
      <c r="D406" s="50" t="n">
        <f aca="false">FilterOPk!B$11</f>
        <v>7547347.04451418</v>
      </c>
      <c r="E406" s="50" t="n">
        <f aca="false">FilterOPk!C$11</f>
        <v>0</v>
      </c>
      <c r="F406" s="50" t="n">
        <f aca="false">FilterOPk!D$11</f>
        <v>0</v>
      </c>
      <c r="G406" s="50" t="n">
        <f aca="false">FilterOPk!E$11</f>
        <v>0</v>
      </c>
      <c r="H406" s="50" t="n">
        <f aca="false">FilterOPk!F$11</f>
        <v>0</v>
      </c>
      <c r="I406" s="50" t="n">
        <f aca="false">FilterOPk!G$11</f>
        <v>0</v>
      </c>
      <c r="J406" s="50" t="n">
        <f aca="false">FilterOPk!H$11</f>
        <v>0</v>
      </c>
      <c r="K406" s="50" t="n">
        <f aca="false">FilterOPk!I$11</f>
        <v>0</v>
      </c>
      <c r="L406" s="50" t="n">
        <f aca="false">FilterOPk!J$11</f>
        <v>0</v>
      </c>
      <c r="M406" s="50" t="n">
        <f aca="false">FilterOPk!K$11</f>
        <v>0</v>
      </c>
      <c r="N406" s="50" t="n">
        <f aca="false">FilterOPk!L$11</f>
        <v>0</v>
      </c>
      <c r="O406" s="50" t="n">
        <f aca="false">FilterOPk!M$11</f>
        <v>0</v>
      </c>
      <c r="P406" s="50" t="n">
        <f aca="false">FilterOPk!N$11</f>
        <v>0</v>
      </c>
      <c r="Q406" s="51" t="n">
        <f aca="false">FilterOPk!O$11</f>
        <v>0</v>
      </c>
    </row>
    <row r="407" customFormat="false" ht="12.75" hidden="false" customHeight="false" outlineLevel="0" collapsed="false">
      <c r="B407" s="85" t="str">
        <f aca="false">FilterOPk!A$12</f>
        <v>Long Term Options</v>
      </c>
      <c r="C407" s="13" t="n">
        <f aca="false">C406+1</f>
        <v>406</v>
      </c>
      <c r="D407" s="50" t="n">
        <f aca="false">FilterOPk!B$12</f>
        <v>0</v>
      </c>
      <c r="E407" s="50" t="n">
        <f aca="false">FilterOPk!C$12</f>
        <v>0</v>
      </c>
      <c r="F407" s="50" t="n">
        <f aca="false">FilterOPk!D$12</f>
        <v>0</v>
      </c>
      <c r="G407" s="50" t="n">
        <f aca="false">FilterOPk!E$12</f>
        <v>0</v>
      </c>
      <c r="H407" s="50" t="n">
        <f aca="false">FilterOPk!F$12</f>
        <v>0</v>
      </c>
      <c r="I407" s="50" t="n">
        <f aca="false">FilterOPk!G$12</f>
        <v>0</v>
      </c>
      <c r="J407" s="50" t="n">
        <f aca="false">FilterOPk!H$12</f>
        <v>0</v>
      </c>
      <c r="K407" s="50" t="n">
        <f aca="false">FilterOPk!I$12</f>
        <v>0</v>
      </c>
      <c r="L407" s="50" t="n">
        <f aca="false">FilterOPk!J$12</f>
        <v>0</v>
      </c>
      <c r="M407" s="50" t="n">
        <f aca="false">FilterOPk!K$12</f>
        <v>0</v>
      </c>
      <c r="N407" s="50" t="n">
        <f aca="false">FilterOPk!L$12</f>
        <v>0</v>
      </c>
      <c r="O407" s="50" t="n">
        <f aca="false">FilterOPk!M$12</f>
        <v>0</v>
      </c>
      <c r="P407" s="50" t="n">
        <f aca="false">FilterOPk!N$12</f>
        <v>0</v>
      </c>
      <c r="Q407" s="51" t="n">
        <f aca="false">FilterOPk!O$12</f>
        <v>0</v>
      </c>
    </row>
    <row r="408" customFormat="false" ht="12.75" hidden="false" customHeight="false" outlineLevel="0" collapsed="false">
      <c r="B408" s="85" t="str">
        <f aca="false">FilterOPk!A$13</f>
        <v>LT-MIDWEST</v>
      </c>
      <c r="C408" s="13" t="n">
        <f aca="false">C407+1</f>
        <v>407</v>
      </c>
      <c r="D408" s="50" t="n">
        <f aca="false">FilterOPk!B$13</f>
        <v>7151089.47366245</v>
      </c>
      <c r="E408" s="50" t="n">
        <f aca="false">FilterOPk!C$13</f>
        <v>36317.39</v>
      </c>
      <c r="F408" s="50" t="n">
        <f aca="false">FilterOPk!D$13</f>
        <v>95142.77</v>
      </c>
      <c r="G408" s="50" t="n">
        <f aca="false">FilterOPk!E$13</f>
        <v>106523.31</v>
      </c>
      <c r="H408" s="50" t="n">
        <f aca="false">FilterOPk!F$13</f>
        <v>103615.07</v>
      </c>
      <c r="I408" s="50" t="n">
        <f aca="false">FilterOPk!G$13</f>
        <v>106049.09</v>
      </c>
      <c r="J408" s="50" t="n">
        <f aca="false">FilterOPk!H$13</f>
        <v>78310</v>
      </c>
      <c r="K408" s="50" t="n">
        <f aca="false">FilterOPk!I$13</f>
        <v>160210.16</v>
      </c>
      <c r="L408" s="50" t="n">
        <f aca="false">FilterOPk!J$13</f>
        <v>108136.49</v>
      </c>
      <c r="M408" s="50" t="n">
        <f aca="false">FilterOPk!K$13</f>
        <v>312653.19</v>
      </c>
      <c r="N408" s="50" t="n">
        <f aca="false">FilterOPk!L$13</f>
        <v>1106957.47</v>
      </c>
      <c r="O408" s="50" t="n">
        <f aca="false">FilterOPk!M$13</f>
        <v>-124610.37</v>
      </c>
      <c r="P408" s="50" t="n">
        <f aca="false">FilterOPk!N$13</f>
        <v>893459.31</v>
      </c>
      <c r="Q408" s="51" t="n">
        <f aca="false">FilterOPk!O$13</f>
        <v>1875806.41</v>
      </c>
    </row>
    <row r="409" customFormat="false" ht="12.75" hidden="false" customHeight="false" outlineLevel="0" collapsed="false">
      <c r="B409" s="85" t="str">
        <f aca="false">FilterOPk!A$14</f>
        <v>ST-ECAR</v>
      </c>
      <c r="C409" s="13" t="n">
        <f aca="false">C408+1</f>
        <v>408</v>
      </c>
      <c r="D409" s="50" t="n">
        <f aca="false">FilterOPk!B$14</f>
        <v>238101.441960815</v>
      </c>
      <c r="E409" s="50" t="n">
        <f aca="false">FilterOPk!C$14</f>
        <v>0</v>
      </c>
      <c r="F409" s="50" t="n">
        <f aca="false">FilterOPk!D$14</f>
        <v>0</v>
      </c>
      <c r="G409" s="50" t="n">
        <f aca="false">FilterOPk!E$14</f>
        <v>0</v>
      </c>
      <c r="H409" s="50" t="n">
        <f aca="false">FilterOPk!F$14</f>
        <v>0</v>
      </c>
      <c r="I409" s="50" t="n">
        <f aca="false">FilterOPk!G$14</f>
        <v>0</v>
      </c>
      <c r="J409" s="50" t="n">
        <f aca="false">FilterOPk!H$14</f>
        <v>0</v>
      </c>
      <c r="K409" s="50" t="n">
        <f aca="false">FilterOPk!I$14</f>
        <v>0</v>
      </c>
      <c r="L409" s="50" t="n">
        <f aca="false">FilterOPk!J$14</f>
        <v>0</v>
      </c>
      <c r="M409" s="50" t="n">
        <f aca="false">FilterOPk!K$14</f>
        <v>0</v>
      </c>
      <c r="N409" s="50" t="n">
        <f aca="false">FilterOPk!L$14</f>
        <v>0</v>
      </c>
      <c r="O409" s="50" t="n">
        <f aca="false">FilterOPk!M$14</f>
        <v>0</v>
      </c>
      <c r="P409" s="50" t="n">
        <f aca="false">FilterOPk!N$14</f>
        <v>0</v>
      </c>
      <c r="Q409" s="51" t="n">
        <f aca="false">FilterOPk!O$14</f>
        <v>0</v>
      </c>
    </row>
    <row r="410" customFormat="false" ht="12.75" hidden="false" customHeight="false" outlineLevel="0" collapsed="false">
      <c r="B410" s="85" t="str">
        <f aca="false">FilterOPk!A$15</f>
        <v>ST- MAPP</v>
      </c>
      <c r="C410" s="13" t="n">
        <f aca="false">C409+1</f>
        <v>409</v>
      </c>
      <c r="D410" s="50" t="n">
        <f aca="false">FilterOPk!B$15</f>
        <v>254636.614020626</v>
      </c>
      <c r="E410" s="50" t="n">
        <f aca="false">FilterOPk!C$15</f>
        <v>-1590.85</v>
      </c>
      <c r="F410" s="50" t="n">
        <f aca="false">FilterOPk!D$15</f>
        <v>-3167.72</v>
      </c>
      <c r="G410" s="50" t="n">
        <f aca="false">FilterOPk!E$15</f>
        <v>-3546.79</v>
      </c>
      <c r="H410" s="50" t="n">
        <f aca="false">FilterOPk!F$15</f>
        <v>-3530.89</v>
      </c>
      <c r="I410" s="50" t="n">
        <f aca="false">FilterOPk!G$15</f>
        <v>0</v>
      </c>
      <c r="J410" s="50" t="n">
        <f aca="false">FilterOPk!H$15</f>
        <v>0</v>
      </c>
      <c r="K410" s="50" t="n">
        <f aca="false">FilterOPk!I$15</f>
        <v>0</v>
      </c>
      <c r="L410" s="50" t="n">
        <f aca="false">FilterOPk!J$15</f>
        <v>0</v>
      </c>
      <c r="M410" s="50" t="n">
        <f aca="false">FilterOPk!K$15</f>
        <v>0</v>
      </c>
      <c r="N410" s="50" t="n">
        <f aca="false">FilterOPk!L$15</f>
        <v>-11836.25</v>
      </c>
      <c r="O410" s="50" t="n">
        <f aca="false">FilterOPk!M$15</f>
        <v>0</v>
      </c>
      <c r="P410" s="50" t="n">
        <f aca="false">FilterOPk!N$15</f>
        <v>0</v>
      </c>
      <c r="Q410" s="51" t="n">
        <f aca="false">FilterOPk!O$15</f>
        <v>-11836.25</v>
      </c>
    </row>
    <row r="411" customFormat="false" ht="12.75" hidden="false" customHeight="false" outlineLevel="0" collapsed="false">
      <c r="B411" s="85" t="str">
        <f aca="false">FilterOPk!A$16</f>
        <v>ST- MAIN</v>
      </c>
      <c r="C411" s="13" t="n">
        <f aca="false">C410+1</f>
        <v>410</v>
      </c>
      <c r="D411" s="50" t="n">
        <f aca="false">FilterOPk!B$16</f>
        <v>694293.253349893</v>
      </c>
      <c r="E411" s="50" t="n">
        <f aca="false">FilterOPk!C$16</f>
        <v>0</v>
      </c>
      <c r="F411" s="50" t="n">
        <f aca="false">FilterOPk!D$16</f>
        <v>0</v>
      </c>
      <c r="G411" s="50" t="n">
        <f aca="false">FilterOPk!E$16</f>
        <v>0</v>
      </c>
      <c r="H411" s="50" t="n">
        <f aca="false">FilterOPk!F$16</f>
        <v>0</v>
      </c>
      <c r="I411" s="50" t="n">
        <f aca="false">FilterOPk!G$16</f>
        <v>0</v>
      </c>
      <c r="J411" s="50" t="n">
        <f aca="false">FilterOPk!H$16</f>
        <v>0</v>
      </c>
      <c r="K411" s="50" t="n">
        <f aca="false">FilterOPk!I$16</f>
        <v>0</v>
      </c>
      <c r="L411" s="50" t="n">
        <f aca="false">FilterOPk!J$16</f>
        <v>0</v>
      </c>
      <c r="M411" s="50" t="n">
        <f aca="false">FilterOPk!K$16</f>
        <v>0</v>
      </c>
      <c r="N411" s="50" t="n">
        <f aca="false">FilterOPk!L$16</f>
        <v>0</v>
      </c>
      <c r="O411" s="50" t="n">
        <f aca="false">FilterOPk!M$16</f>
        <v>0</v>
      </c>
      <c r="P411" s="50" t="n">
        <f aca="false">FilterOPk!N$16</f>
        <v>0</v>
      </c>
      <c r="Q411" s="51" t="n">
        <f aca="false">FilterOPk!O$16</f>
        <v>0</v>
      </c>
    </row>
    <row r="412" customFormat="false" ht="12.75" hidden="false" customHeight="false" outlineLevel="0" collapsed="false">
      <c r="B412" s="85" t="str">
        <f aca="false">FilterOPk!A$17</f>
        <v>MW-ANALYST</v>
      </c>
      <c r="C412" s="13" t="n">
        <f aca="false">C411+1</f>
        <v>411</v>
      </c>
      <c r="D412" s="50" t="n">
        <f aca="false">FilterOPk!B$17</f>
        <v>0</v>
      </c>
      <c r="E412" s="50" t="n">
        <f aca="false">FilterOPk!C$17</f>
        <v>0</v>
      </c>
      <c r="F412" s="50" t="n">
        <f aca="false">FilterOPk!D$17</f>
        <v>0</v>
      </c>
      <c r="G412" s="50" t="n">
        <f aca="false">FilterOPk!E$17</f>
        <v>0</v>
      </c>
      <c r="H412" s="50" t="n">
        <f aca="false">FilterOPk!F$17</f>
        <v>0</v>
      </c>
      <c r="I412" s="50" t="n">
        <f aca="false">FilterOPk!G$17</f>
        <v>0</v>
      </c>
      <c r="J412" s="50" t="n">
        <f aca="false">FilterOPk!H$17</f>
        <v>0</v>
      </c>
      <c r="K412" s="50" t="n">
        <f aca="false">FilterOPk!I$17</f>
        <v>0</v>
      </c>
      <c r="L412" s="50" t="n">
        <f aca="false">FilterOPk!J$17</f>
        <v>0</v>
      </c>
      <c r="M412" s="50" t="n">
        <f aca="false">FilterOPk!K$17</f>
        <v>0</v>
      </c>
      <c r="N412" s="50" t="n">
        <f aca="false">FilterOPk!L$17</f>
        <v>0</v>
      </c>
      <c r="O412" s="50" t="n">
        <f aca="false">FilterOPk!M$17</f>
        <v>0</v>
      </c>
      <c r="P412" s="50" t="n">
        <f aca="false">FilterOPk!N$17</f>
        <v>0</v>
      </c>
      <c r="Q412" s="51" t="n">
        <f aca="false">FilterOPk!O$17</f>
        <v>0</v>
      </c>
    </row>
    <row r="413" customFormat="false" ht="12.75" hidden="false" customHeight="false" outlineLevel="0" collapsed="false">
      <c r="B413" s="85" t="str">
        <f aca="false">FilterOPk!A$18</f>
        <v>LT-NE</v>
      </c>
      <c r="C413" s="13" t="n">
        <f aca="false">C412+1</f>
        <v>412</v>
      </c>
      <c r="D413" s="50" t="n">
        <f aca="false">FilterOPk!B$18</f>
        <v>6187311.37539291</v>
      </c>
      <c r="E413" s="50" t="n">
        <f aca="false">FilterOPk!C$18</f>
        <v>38662.79</v>
      </c>
      <c r="F413" s="50" t="n">
        <f aca="false">FilterOPk!D$18</f>
        <v>89522.8</v>
      </c>
      <c r="G413" s="50" t="n">
        <f aca="false">FilterOPk!E$18</f>
        <v>158536.19</v>
      </c>
      <c r="H413" s="50" t="n">
        <f aca="false">FilterOPk!F$18</f>
        <v>261849.24</v>
      </c>
      <c r="I413" s="50" t="n">
        <f aca="false">FilterOPk!G$18</f>
        <v>291708.83</v>
      </c>
      <c r="J413" s="50" t="n">
        <f aca="false">FilterOPk!H$18</f>
        <v>228360.42</v>
      </c>
      <c r="K413" s="50" t="n">
        <f aca="false">FilterOPk!I$18</f>
        <v>445432.42</v>
      </c>
      <c r="L413" s="50" t="n">
        <f aca="false">FilterOPk!J$18</f>
        <v>266345.8</v>
      </c>
      <c r="M413" s="50" t="n">
        <f aca="false">FilterOPk!K$18</f>
        <v>801315.09</v>
      </c>
      <c r="N413" s="50" t="n">
        <f aca="false">FilterOPk!L$18</f>
        <v>2581733.58</v>
      </c>
      <c r="O413" s="50" t="n">
        <f aca="false">FilterOPk!M$18</f>
        <v>-636932.37</v>
      </c>
      <c r="P413" s="50" t="n">
        <f aca="false">FilterOPk!N$18</f>
        <v>-2303942.42</v>
      </c>
      <c r="Q413" s="51" t="n">
        <f aca="false">FilterOPk!O$18</f>
        <v>-359141.210000001</v>
      </c>
    </row>
    <row r="414" customFormat="false" ht="12.75" hidden="false" customHeight="false" outlineLevel="0" collapsed="false">
      <c r="B414" s="85" t="str">
        <f aca="false">FilterOPk!A$19</f>
        <v>LT-PJM</v>
      </c>
      <c r="C414" s="13" t="n">
        <f aca="false">C413+1</f>
        <v>413</v>
      </c>
      <c r="D414" s="50" t="n">
        <f aca="false">FilterOPk!B$19</f>
        <v>1818236.42109565</v>
      </c>
      <c r="E414" s="50" t="n">
        <f aca="false">FilterOPk!C$19</f>
        <v>0</v>
      </c>
      <c r="F414" s="50" t="n">
        <f aca="false">FilterOPk!D$19</f>
        <v>19402.28</v>
      </c>
      <c r="G414" s="50" t="n">
        <f aca="false">FilterOPk!E$19</f>
        <v>57930.92</v>
      </c>
      <c r="H414" s="50" t="n">
        <f aca="false">FilterOPk!F$19</f>
        <v>59436.7</v>
      </c>
      <c r="I414" s="50" t="n">
        <f aca="false">FilterOPk!G$19</f>
        <v>19136.52</v>
      </c>
      <c r="J414" s="50" t="n">
        <f aca="false">FilterOPk!H$19</f>
        <v>18664.41</v>
      </c>
      <c r="K414" s="50" t="n">
        <f aca="false">FilterOPk!I$19</f>
        <v>33608.82</v>
      </c>
      <c r="L414" s="50" t="n">
        <f aca="false">FilterOPk!J$19</f>
        <v>20867.53</v>
      </c>
      <c r="M414" s="50" t="n">
        <f aca="false">FilterOPk!K$19</f>
        <v>56340.86</v>
      </c>
      <c r="N414" s="50" t="n">
        <f aca="false">FilterOPk!L$19</f>
        <v>285388.04</v>
      </c>
      <c r="O414" s="50" t="n">
        <f aca="false">FilterOPk!M$19</f>
        <v>-1975.43</v>
      </c>
      <c r="P414" s="50" t="n">
        <f aca="false">FilterOPk!N$19</f>
        <v>-179963.06</v>
      </c>
      <c r="Q414" s="51" t="n">
        <f aca="false">FilterOPk!O$19</f>
        <v>103449.55</v>
      </c>
    </row>
    <row r="415" customFormat="false" ht="12.75" hidden="false" customHeight="false" outlineLevel="0" collapsed="false">
      <c r="B415" s="85" t="str">
        <f aca="false">FilterOPk!A$20</f>
        <v>LT- NY</v>
      </c>
      <c r="C415" s="13" t="n">
        <f aca="false">C414+1</f>
        <v>414</v>
      </c>
      <c r="D415" s="50" t="n">
        <f aca="false">FilterOPk!B$20</f>
        <v>0</v>
      </c>
      <c r="E415" s="50" t="n">
        <f aca="false">FilterOPk!C$20</f>
        <v>-9128.22</v>
      </c>
      <c r="F415" s="50" t="n">
        <f aca="false">FilterOPk!D$20</f>
        <v>-69725.26</v>
      </c>
      <c r="G415" s="50" t="n">
        <f aca="false">FilterOPk!E$20</f>
        <v>0</v>
      </c>
      <c r="H415" s="50" t="n">
        <f aca="false">FilterOPk!F$20</f>
        <v>0</v>
      </c>
      <c r="I415" s="50" t="n">
        <f aca="false">FilterOPk!G$20</f>
        <v>0</v>
      </c>
      <c r="J415" s="50" t="n">
        <f aca="false">FilterOPk!H$20</f>
        <v>0</v>
      </c>
      <c r="K415" s="50" t="n">
        <f aca="false">FilterOPk!I$20</f>
        <v>0</v>
      </c>
      <c r="L415" s="50" t="n">
        <f aca="false">FilterOPk!J$20</f>
        <v>0</v>
      </c>
      <c r="M415" s="50" t="n">
        <f aca="false">FilterOPk!K$20</f>
        <v>0</v>
      </c>
      <c r="N415" s="50" t="n">
        <f aca="false">FilterOPk!L$20</f>
        <v>-78853.48</v>
      </c>
      <c r="O415" s="50" t="n">
        <f aca="false">FilterOPk!M$20</f>
        <v>0</v>
      </c>
      <c r="P415" s="50" t="n">
        <f aca="false">FilterOPk!N$20</f>
        <v>12056.92</v>
      </c>
      <c r="Q415" s="51" t="n">
        <f aca="false">FilterOPk!O$20</f>
        <v>-66796.56</v>
      </c>
    </row>
    <row r="416" customFormat="false" ht="12.75" hidden="false" customHeight="false" outlineLevel="0" collapsed="false">
      <c r="B416" s="85" t="str">
        <f aca="false">FilterOPk!A$21</f>
        <v>ST- PJM</v>
      </c>
      <c r="C416" s="13" t="n">
        <f aca="false">C415+1</f>
        <v>415</v>
      </c>
      <c r="D416" s="50" t="n">
        <f aca="false">FilterOPk!B$21</f>
        <v>1243093.71447674</v>
      </c>
      <c r="E416" s="50" t="n">
        <f aca="false">FilterOPk!C$21</f>
        <v>13503.06</v>
      </c>
      <c r="F416" s="50" t="n">
        <f aca="false">FilterOPk!D$21</f>
        <v>0</v>
      </c>
      <c r="G416" s="50" t="n">
        <f aca="false">FilterOPk!E$21</f>
        <v>0</v>
      </c>
      <c r="H416" s="50" t="n">
        <f aca="false">FilterOPk!F$21</f>
        <v>0</v>
      </c>
      <c r="I416" s="50" t="n">
        <f aca="false">FilterOPk!G$21</f>
        <v>0</v>
      </c>
      <c r="J416" s="50" t="n">
        <f aca="false">FilterOPk!H$21</f>
        <v>0</v>
      </c>
      <c r="K416" s="50" t="n">
        <f aca="false">FilterOPk!I$21</f>
        <v>0</v>
      </c>
      <c r="L416" s="50" t="n">
        <f aca="false">FilterOPk!J$21</f>
        <v>0</v>
      </c>
      <c r="M416" s="50" t="n">
        <f aca="false">FilterOPk!K$21</f>
        <v>0</v>
      </c>
      <c r="N416" s="50" t="n">
        <f aca="false">FilterOPk!L$21</f>
        <v>13503.06</v>
      </c>
      <c r="O416" s="50" t="n">
        <f aca="false">FilterOPk!M$21</f>
        <v>0</v>
      </c>
      <c r="P416" s="50" t="n">
        <f aca="false">FilterOPk!N$21</f>
        <v>0</v>
      </c>
      <c r="Q416" s="51" t="n">
        <f aca="false">FilterOPk!O$21</f>
        <v>13503.06</v>
      </c>
    </row>
    <row r="417" customFormat="false" ht="12.75" hidden="false" customHeight="false" outlineLevel="0" collapsed="false">
      <c r="B417" s="85" t="str">
        <f aca="false">FilterOPk!A$22</f>
        <v>ST- NENG</v>
      </c>
      <c r="C417" s="13" t="n">
        <f aca="false">C416+1</f>
        <v>416</v>
      </c>
      <c r="D417" s="50" t="n">
        <f aca="false">FilterOPk!B$22</f>
        <v>539719.375927685</v>
      </c>
      <c r="E417" s="50" t="n">
        <f aca="false">FilterOPk!C$22</f>
        <v>17499.36</v>
      </c>
      <c r="F417" s="50" t="n">
        <f aca="false">FilterOPk!D$22</f>
        <v>34844.91</v>
      </c>
      <c r="G417" s="50" t="n">
        <f aca="false">FilterOPk!E$22</f>
        <v>0</v>
      </c>
      <c r="H417" s="50" t="n">
        <f aca="false">FilterOPk!F$22</f>
        <v>0</v>
      </c>
      <c r="I417" s="50" t="n">
        <f aca="false">FilterOPk!G$22</f>
        <v>0</v>
      </c>
      <c r="J417" s="50" t="n">
        <f aca="false">FilterOPk!H$22</f>
        <v>0</v>
      </c>
      <c r="K417" s="50" t="n">
        <f aca="false">FilterOPk!I$22</f>
        <v>0</v>
      </c>
      <c r="L417" s="50" t="n">
        <f aca="false">FilterOPk!J$22</f>
        <v>0</v>
      </c>
      <c r="M417" s="50" t="n">
        <f aca="false">FilterOPk!K$22</f>
        <v>0</v>
      </c>
      <c r="N417" s="50" t="n">
        <f aca="false">FilterOPk!L$22</f>
        <v>52344.27</v>
      </c>
      <c r="O417" s="50" t="n">
        <f aca="false">FilterOPk!M$22</f>
        <v>0</v>
      </c>
      <c r="P417" s="50" t="n">
        <f aca="false">FilterOPk!N$22</f>
        <v>0</v>
      </c>
      <c r="Q417" s="51" t="n">
        <f aca="false">FilterOPk!O$22</f>
        <v>52344.27</v>
      </c>
    </row>
    <row r="418" customFormat="false" ht="12.75" hidden="false" customHeight="false" outlineLevel="0" collapsed="false">
      <c r="B418" s="85" t="str">
        <f aca="false">FilterOPk!A$23</f>
        <v>ST- NY</v>
      </c>
      <c r="C418" s="13" t="n">
        <f aca="false">C417+1</f>
        <v>417</v>
      </c>
      <c r="D418" s="50" t="n">
        <f aca="false">FilterOPk!B$23</f>
        <v>251437.188425373</v>
      </c>
      <c r="E418" s="50" t="n">
        <f aca="false">FilterOPk!C$23</f>
        <v>22663</v>
      </c>
      <c r="F418" s="50" t="n">
        <f aca="false">FilterOPk!D$23</f>
        <v>52267.36</v>
      </c>
      <c r="G418" s="50" t="n">
        <f aca="false">FilterOPk!E$23</f>
        <v>0</v>
      </c>
      <c r="H418" s="50" t="n">
        <f aca="false">FilterOPk!F$23</f>
        <v>0</v>
      </c>
      <c r="I418" s="50" t="n">
        <f aca="false">FilterOPk!G$23</f>
        <v>0</v>
      </c>
      <c r="J418" s="50" t="n">
        <f aca="false">FilterOPk!H$23</f>
        <v>0</v>
      </c>
      <c r="K418" s="50" t="n">
        <f aca="false">FilterOPk!I$23</f>
        <v>0</v>
      </c>
      <c r="L418" s="50" t="n">
        <f aca="false">FilterOPk!J$23</f>
        <v>0</v>
      </c>
      <c r="M418" s="50" t="n">
        <f aca="false">FilterOPk!K$23</f>
        <v>0</v>
      </c>
      <c r="N418" s="50" t="n">
        <f aca="false">FilterOPk!L$23</f>
        <v>74930.36</v>
      </c>
      <c r="O418" s="50" t="n">
        <f aca="false">FilterOPk!M$23</f>
        <v>0</v>
      </c>
      <c r="P418" s="50" t="n">
        <f aca="false">FilterOPk!N$23</f>
        <v>0</v>
      </c>
      <c r="Q418" s="51" t="n">
        <f aca="false">FilterOPk!O$23</f>
        <v>74930.36</v>
      </c>
    </row>
    <row r="419" customFormat="false" ht="12.75" hidden="false" customHeight="false" outlineLevel="0" collapsed="false">
      <c r="B419" s="85" t="str">
        <f aca="false">FilterOPk!A$24</f>
        <v>NE- PHYS</v>
      </c>
      <c r="C419" s="13" t="n">
        <f aca="false">C418+1</f>
        <v>418</v>
      </c>
      <c r="D419" s="50" t="n">
        <f aca="false">FilterOPk!B$24</f>
        <v>0</v>
      </c>
      <c r="E419" s="50" t="n">
        <f aca="false">FilterOPk!C$24</f>
        <v>0</v>
      </c>
      <c r="F419" s="50" t="n">
        <f aca="false">FilterOPk!D$24</f>
        <v>0</v>
      </c>
      <c r="G419" s="50" t="n">
        <f aca="false">FilterOPk!E$24</f>
        <v>0</v>
      </c>
      <c r="H419" s="50" t="n">
        <f aca="false">FilterOPk!F$24</f>
        <v>0</v>
      </c>
      <c r="I419" s="50" t="n">
        <f aca="false">FilterOPk!G$24</f>
        <v>0</v>
      </c>
      <c r="J419" s="50" t="n">
        <f aca="false">FilterOPk!H$24</f>
        <v>0</v>
      </c>
      <c r="K419" s="50" t="n">
        <f aca="false">FilterOPk!I$24</f>
        <v>0</v>
      </c>
      <c r="L419" s="50" t="n">
        <f aca="false">FilterOPk!J$24</f>
        <v>0</v>
      </c>
      <c r="M419" s="50" t="n">
        <f aca="false">FilterOPk!K$24</f>
        <v>0</v>
      </c>
      <c r="N419" s="50" t="n">
        <f aca="false">FilterOPk!L$24</f>
        <v>0</v>
      </c>
      <c r="O419" s="50" t="n">
        <f aca="false">FilterOPk!M$24</f>
        <v>0</v>
      </c>
      <c r="P419" s="50" t="n">
        <f aca="false">FilterOPk!N$24</f>
        <v>0</v>
      </c>
      <c r="Q419" s="51" t="n">
        <f aca="false">FilterOPk!O$24</f>
        <v>0</v>
      </c>
    </row>
    <row r="420" customFormat="false" ht="12.75" hidden="false" customHeight="false" outlineLevel="0" collapsed="false">
      <c r="B420" s="85" t="str">
        <f aca="false">FilterOPk!A$25</f>
        <v>LT-Southeast</v>
      </c>
      <c r="C420" s="13" t="n">
        <f aca="false">C419+1</f>
        <v>419</v>
      </c>
      <c r="D420" s="50" t="n">
        <f aca="false">FilterOPk!B$25</f>
        <v>11411200.8859117</v>
      </c>
      <c r="E420" s="50" t="n">
        <f aca="false">FilterOPk!C$25</f>
        <v>15825.82</v>
      </c>
      <c r="F420" s="50" t="n">
        <f aca="false">FilterOPk!D$25</f>
        <v>13250</v>
      </c>
      <c r="G420" s="50" t="n">
        <f aca="false">FilterOPk!E$25</f>
        <v>24924.1</v>
      </c>
      <c r="H420" s="50" t="n">
        <f aca="false">FilterOPk!F$25</f>
        <v>24690.47</v>
      </c>
      <c r="I420" s="50" t="n">
        <f aca="false">FilterOPk!G$25</f>
        <v>26774</v>
      </c>
      <c r="J420" s="50" t="n">
        <f aca="false">FilterOPk!H$25</f>
        <v>26715</v>
      </c>
      <c r="K420" s="50" t="n">
        <f aca="false">FilterOPk!I$25</f>
        <v>57358.83</v>
      </c>
      <c r="L420" s="50" t="n">
        <f aca="false">FilterOPk!J$25</f>
        <v>26146</v>
      </c>
      <c r="M420" s="50" t="n">
        <f aca="false">FilterOPk!K$25</f>
        <v>75355.31</v>
      </c>
      <c r="N420" s="50" t="n">
        <f aca="false">FilterOPk!L$25</f>
        <v>291039.53</v>
      </c>
      <c r="O420" s="50" t="n">
        <f aca="false">FilterOPk!M$25</f>
        <v>-122359</v>
      </c>
      <c r="P420" s="50" t="n">
        <f aca="false">FilterOPk!N$25</f>
        <v>514428.17</v>
      </c>
      <c r="Q420" s="51" t="n">
        <f aca="false">FilterOPk!O$25</f>
        <v>683108.7</v>
      </c>
    </row>
    <row r="421" customFormat="false" ht="12.75" hidden="false" customHeight="false" outlineLevel="0" collapsed="false">
      <c r="B421" s="85" t="str">
        <f aca="false">FilterOPk!A$26</f>
        <v>ST-SPP</v>
      </c>
      <c r="C421" s="13" t="n">
        <f aca="false">C420+1</f>
        <v>420</v>
      </c>
      <c r="D421" s="50" t="n">
        <f aca="false">FilterOPk!B$26</f>
        <v>52202.8773549933</v>
      </c>
      <c r="E421" s="50" t="n">
        <f aca="false">FilterOPk!C$26</f>
        <v>0</v>
      </c>
      <c r="F421" s="50" t="n">
        <f aca="false">FilterOPk!D$26</f>
        <v>0</v>
      </c>
      <c r="G421" s="50" t="n">
        <f aca="false">FilterOPk!E$26</f>
        <v>0</v>
      </c>
      <c r="H421" s="50" t="n">
        <f aca="false">FilterOPk!F$26</f>
        <v>0</v>
      </c>
      <c r="I421" s="50" t="n">
        <f aca="false">FilterOPk!G$26</f>
        <v>0</v>
      </c>
      <c r="J421" s="50" t="n">
        <f aca="false">FilterOPk!H$26</f>
        <v>0</v>
      </c>
      <c r="K421" s="50" t="n">
        <f aca="false">FilterOPk!I$26</f>
        <v>0</v>
      </c>
      <c r="L421" s="50" t="n">
        <f aca="false">FilterOPk!J$26</f>
        <v>0</v>
      </c>
      <c r="M421" s="50" t="n">
        <f aca="false">FilterOPk!K$26</f>
        <v>0</v>
      </c>
      <c r="N421" s="50" t="n">
        <f aca="false">FilterOPk!L$26</f>
        <v>0</v>
      </c>
      <c r="O421" s="50" t="n">
        <f aca="false">FilterOPk!M$26</f>
        <v>0</v>
      </c>
      <c r="P421" s="50" t="n">
        <f aca="false">FilterOPk!N$26</f>
        <v>0</v>
      </c>
      <c r="Q421" s="51" t="n">
        <f aca="false">FilterOPk!O$26</f>
        <v>0</v>
      </c>
    </row>
    <row r="422" customFormat="false" ht="12.75" hidden="false" customHeight="false" outlineLevel="0" collapsed="false">
      <c r="B422" s="85" t="str">
        <f aca="false">FilterOPk!A$27</f>
        <v>ST-SERC</v>
      </c>
      <c r="C422" s="13" t="n">
        <f aca="false">C421+1</f>
        <v>421</v>
      </c>
      <c r="D422" s="50" t="n">
        <f aca="false">FilterOPk!B$27</f>
        <v>686881.973218232</v>
      </c>
      <c r="E422" s="50" t="n">
        <f aca="false">FilterOPk!C$27</f>
        <v>0</v>
      </c>
      <c r="F422" s="50" t="n">
        <f aca="false">FilterOPk!D$27</f>
        <v>0</v>
      </c>
      <c r="G422" s="50" t="n">
        <f aca="false">FilterOPk!E$27</f>
        <v>0</v>
      </c>
      <c r="H422" s="50" t="n">
        <f aca="false">FilterOPk!F$27</f>
        <v>0</v>
      </c>
      <c r="I422" s="50" t="n">
        <f aca="false">FilterOPk!G$27</f>
        <v>0</v>
      </c>
      <c r="J422" s="50" t="n">
        <f aca="false">FilterOPk!H$27</f>
        <v>0</v>
      </c>
      <c r="K422" s="50" t="n">
        <f aca="false">FilterOPk!I$27</f>
        <v>0</v>
      </c>
      <c r="L422" s="50" t="n">
        <f aca="false">FilterOPk!J$27</f>
        <v>0</v>
      </c>
      <c r="M422" s="50" t="n">
        <f aca="false">FilterOPk!K$27</f>
        <v>0</v>
      </c>
      <c r="N422" s="50" t="n">
        <f aca="false">FilterOPk!L$27</f>
        <v>0</v>
      </c>
      <c r="O422" s="50" t="n">
        <f aca="false">FilterOPk!M$27</f>
        <v>0</v>
      </c>
      <c r="P422" s="50" t="n">
        <f aca="false">FilterOPk!N$27</f>
        <v>0</v>
      </c>
      <c r="Q422" s="51" t="n">
        <f aca="false">FilterOPk!O$27</f>
        <v>0</v>
      </c>
    </row>
    <row r="423" customFormat="false" ht="12.75" hidden="false" customHeight="false" outlineLevel="0" collapsed="false">
      <c r="B423" s="85" t="str">
        <f aca="false">FilterOPk!A$28</f>
        <v>LT- Texas</v>
      </c>
      <c r="C423" s="13" t="n">
        <f aca="false">C422+1</f>
        <v>422</v>
      </c>
      <c r="D423" s="50" t="n">
        <f aca="false">FilterOPk!B$28</f>
        <v>3826684.70313045</v>
      </c>
      <c r="E423" s="50" t="n">
        <f aca="false">FilterOPk!C$28</f>
        <v>0</v>
      </c>
      <c r="F423" s="50" t="n">
        <f aca="false">FilterOPk!D$28</f>
        <v>13003.28</v>
      </c>
      <c r="G423" s="50" t="n">
        <f aca="false">FilterOPk!E$28</f>
        <v>7651.26</v>
      </c>
      <c r="H423" s="50" t="n">
        <f aca="false">FilterOPk!F$28</f>
        <v>7986.82</v>
      </c>
      <c r="I423" s="50" t="n">
        <f aca="false">FilterOPk!G$28</f>
        <v>17032.43</v>
      </c>
      <c r="J423" s="50" t="n">
        <f aca="false">FilterOPk!H$28</f>
        <v>19665.43</v>
      </c>
      <c r="K423" s="50" t="n">
        <f aca="false">FilterOPk!I$28</f>
        <v>46628.44</v>
      </c>
      <c r="L423" s="50" t="n">
        <f aca="false">FilterOPk!J$28</f>
        <v>12076.91</v>
      </c>
      <c r="M423" s="50" t="n">
        <f aca="false">FilterOPk!K$28</f>
        <v>18411.54</v>
      </c>
      <c r="N423" s="50" t="n">
        <f aca="false">FilterOPk!L$28</f>
        <v>142456.11</v>
      </c>
      <c r="O423" s="50" t="n">
        <f aca="false">FilterOPk!M$28</f>
        <v>653578.76</v>
      </c>
      <c r="P423" s="50" t="n">
        <f aca="false">FilterOPk!N$28</f>
        <v>2238345.92</v>
      </c>
      <c r="Q423" s="51" t="n">
        <f aca="false">FilterOPk!O$28</f>
        <v>3034380.79</v>
      </c>
    </row>
    <row r="424" customFormat="false" ht="12.75" hidden="false" customHeight="false" outlineLevel="0" collapsed="false">
      <c r="B424" s="85" t="str">
        <f aca="false">FilterOPk!A$29</f>
        <v>St- Texas</v>
      </c>
      <c r="C424" s="13" t="n">
        <f aca="false">C423+1</f>
        <v>423</v>
      </c>
      <c r="D424" s="50" t="n">
        <f aca="false">FilterOPk!B$29</f>
        <v>445563.239343252</v>
      </c>
      <c r="E424" s="50" t="n">
        <f aca="false">FilterOPk!C$29</f>
        <v>5676.33</v>
      </c>
      <c r="F424" s="50" t="n">
        <f aca="false">FilterOPk!D$29</f>
        <v>0</v>
      </c>
      <c r="G424" s="50" t="n">
        <f aca="false">FilterOPk!E$29</f>
        <v>0</v>
      </c>
      <c r="H424" s="50" t="n">
        <f aca="false">FilterOPk!F$29</f>
        <v>0</v>
      </c>
      <c r="I424" s="50" t="n">
        <f aca="false">FilterOPk!G$29</f>
        <v>0</v>
      </c>
      <c r="J424" s="50" t="n">
        <f aca="false">FilterOPk!H$29</f>
        <v>0</v>
      </c>
      <c r="K424" s="50" t="n">
        <f aca="false">FilterOPk!I$29</f>
        <v>0</v>
      </c>
      <c r="L424" s="50" t="n">
        <f aca="false">FilterOPk!J$29</f>
        <v>0</v>
      </c>
      <c r="M424" s="50" t="n">
        <f aca="false">FilterOPk!K$29</f>
        <v>0</v>
      </c>
      <c r="N424" s="50" t="n">
        <f aca="false">FilterOPk!L$29</f>
        <v>5676.33</v>
      </c>
      <c r="O424" s="50" t="n">
        <f aca="false">FilterOPk!M$29</f>
        <v>0</v>
      </c>
      <c r="P424" s="50" t="n">
        <f aca="false">FilterOPk!N$29</f>
        <v>0</v>
      </c>
      <c r="Q424" s="51" t="n">
        <f aca="false">FilterOPk!O$29</f>
        <v>5676.33</v>
      </c>
    </row>
    <row r="425" customFormat="false" ht="12.75" hidden="false" customHeight="false" outlineLevel="0" collapsed="false">
      <c r="B425" s="85"/>
      <c r="C425" s="13" t="n">
        <f aca="false">C424+1</f>
        <v>424</v>
      </c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1"/>
    </row>
    <row r="426" customFormat="false" ht="12.75" hidden="false" customHeight="false" outlineLevel="0" collapsed="false">
      <c r="B426" s="85" t="str">
        <f aca="false">FilterOPk!A$32</f>
        <v>Gas positions</v>
      </c>
      <c r="C426" s="13" t="n">
        <f aca="false">C425+1</f>
        <v>425</v>
      </c>
      <c r="D426" s="50" t="s">
        <v>4</v>
      </c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1"/>
    </row>
    <row r="427" customFormat="false" ht="12.75" hidden="false" customHeight="false" outlineLevel="0" collapsed="false">
      <c r="B427" s="85" t="str">
        <f aca="false">FilterOPk!A$33</f>
        <v>Kevin Presto</v>
      </c>
      <c r="C427" s="13" t="n">
        <f aca="false">C426+1</f>
        <v>426</v>
      </c>
      <c r="D427" s="50" t="n">
        <f aca="false">FilterOPk!B$33</f>
        <v>0</v>
      </c>
      <c r="E427" s="50" t="n">
        <f aca="false">FilterOPk!C$33</f>
        <v>0</v>
      </c>
      <c r="F427" s="50" t="n">
        <f aca="false">FilterOPk!D$33</f>
        <v>0</v>
      </c>
      <c r="G427" s="50" t="n">
        <f aca="false">FilterOPk!E$33</f>
        <v>0</v>
      </c>
      <c r="H427" s="50" t="n">
        <f aca="false">FilterOPk!F$33</f>
        <v>0</v>
      </c>
      <c r="I427" s="50" t="n">
        <f aca="false">FilterOPk!G$33</f>
        <v>0</v>
      </c>
      <c r="J427" s="50" t="n">
        <f aca="false">FilterOPk!H$33</f>
        <v>0</v>
      </c>
      <c r="K427" s="50" t="n">
        <f aca="false">FilterOPk!I$33</f>
        <v>0</v>
      </c>
      <c r="L427" s="50" t="n">
        <f aca="false">FilterOPk!J$33</f>
        <v>0</v>
      </c>
      <c r="M427" s="50" t="n">
        <f aca="false">FilterOPk!K$33</f>
        <v>0</v>
      </c>
      <c r="N427" s="50" t="n">
        <f aca="false">FilterOPk!L$33</f>
        <v>0</v>
      </c>
      <c r="O427" s="50" t="n">
        <f aca="false">FilterOPk!M$33</f>
        <v>0</v>
      </c>
      <c r="P427" s="50" t="n">
        <f aca="false">FilterOPk!N$33</f>
        <v>0</v>
      </c>
      <c r="Q427" s="51" t="n">
        <f aca="false">FilterOPk!O$33</f>
        <v>0</v>
      </c>
    </row>
    <row r="428" customFormat="false" ht="12.75" hidden="false" customHeight="false" outlineLevel="0" collapsed="false">
      <c r="B428" s="85" t="str">
        <f aca="false">FilterOPk!A$34</f>
        <v>Fletcher Sturm</v>
      </c>
      <c r="C428" s="13" t="n">
        <f aca="false">C427+1</f>
        <v>427</v>
      </c>
      <c r="D428" s="50" t="n">
        <f aca="false">FilterOPk!B$34</f>
        <v>0</v>
      </c>
      <c r="E428" s="50" t="n">
        <f aca="false">FilterOPk!C$34</f>
        <v>0</v>
      </c>
      <c r="F428" s="50" t="n">
        <f aca="false">FilterOPk!D$34</f>
        <v>0</v>
      </c>
      <c r="G428" s="50" t="n">
        <f aca="false">FilterOPk!E$34</f>
        <v>0</v>
      </c>
      <c r="H428" s="50" t="n">
        <f aca="false">FilterOPk!F$34</f>
        <v>0</v>
      </c>
      <c r="I428" s="50" t="n">
        <f aca="false">FilterOPk!G$34</f>
        <v>0</v>
      </c>
      <c r="J428" s="50" t="n">
        <f aca="false">FilterOPk!H$34</f>
        <v>0</v>
      </c>
      <c r="K428" s="50" t="n">
        <f aca="false">FilterOPk!I$34</f>
        <v>0</v>
      </c>
      <c r="L428" s="50" t="n">
        <f aca="false">FilterOPk!J$34</f>
        <v>0</v>
      </c>
      <c r="M428" s="50" t="n">
        <f aca="false">FilterOPk!K$34</f>
        <v>0</v>
      </c>
      <c r="N428" s="50" t="n">
        <f aca="false">FilterOPk!L$34</f>
        <v>0</v>
      </c>
      <c r="O428" s="50" t="n">
        <f aca="false">FilterOPk!M$34</f>
        <v>0</v>
      </c>
      <c r="P428" s="50" t="n">
        <f aca="false">FilterOPk!N$34</f>
        <v>0</v>
      </c>
      <c r="Q428" s="51" t="n">
        <f aca="false">FilterOPk!O$34</f>
        <v>0</v>
      </c>
    </row>
    <row r="429" customFormat="false" ht="12.75" hidden="false" customHeight="false" outlineLevel="0" collapsed="false">
      <c r="B429" s="85" t="str">
        <f aca="false">FilterOPk!A$35</f>
        <v>Doug Gilbert-Smith</v>
      </c>
      <c r="C429" s="13" t="n">
        <f aca="false">C428+1</f>
        <v>428</v>
      </c>
      <c r="D429" s="50" t="n">
        <f aca="false">FilterOPk!B$35</f>
        <v>0</v>
      </c>
      <c r="E429" s="50" t="n">
        <f aca="false">FilterOPk!C$35</f>
        <v>0</v>
      </c>
      <c r="F429" s="50" t="n">
        <f aca="false">FilterOPk!D$35</f>
        <v>0</v>
      </c>
      <c r="G429" s="50" t="n">
        <f aca="false">FilterOPk!E$35</f>
        <v>0</v>
      </c>
      <c r="H429" s="50" t="n">
        <f aca="false">FilterOPk!F$35</f>
        <v>0</v>
      </c>
      <c r="I429" s="50" t="n">
        <f aca="false">FilterOPk!G$35</f>
        <v>0</v>
      </c>
      <c r="J429" s="50" t="n">
        <f aca="false">FilterOPk!H$35</f>
        <v>0</v>
      </c>
      <c r="K429" s="50" t="n">
        <f aca="false">FilterOPk!I$35</f>
        <v>0</v>
      </c>
      <c r="L429" s="50" t="n">
        <f aca="false">FilterOPk!J$35</f>
        <v>0</v>
      </c>
      <c r="M429" s="50" t="n">
        <f aca="false">FilterOPk!K$35</f>
        <v>0</v>
      </c>
      <c r="N429" s="50" t="n">
        <f aca="false">FilterOPk!L$35</f>
        <v>0</v>
      </c>
      <c r="O429" s="50" t="n">
        <f aca="false">FilterOPk!M$35</f>
        <v>0</v>
      </c>
      <c r="P429" s="50" t="n">
        <f aca="false">FilterOPk!N$35</f>
        <v>0</v>
      </c>
      <c r="Q429" s="51" t="n">
        <f aca="false">FilterOPk!O$35</f>
        <v>0</v>
      </c>
    </row>
    <row r="430" customFormat="false" ht="12.75" hidden="false" customHeight="false" outlineLevel="0" collapsed="false">
      <c r="B430" s="85" t="str">
        <f aca="false">FilterOPk!A$36</f>
        <v>Rogers Herndon</v>
      </c>
      <c r="C430" s="13" t="n">
        <f aca="false">C429+1</f>
        <v>429</v>
      </c>
      <c r="D430" s="50" t="n">
        <f aca="false">FilterOPk!B$36</f>
        <v>0</v>
      </c>
      <c r="E430" s="50" t="n">
        <f aca="false">FilterOPk!C$36</f>
        <v>0</v>
      </c>
      <c r="F430" s="50" t="n">
        <f aca="false">FilterOPk!D$36</f>
        <v>0</v>
      </c>
      <c r="G430" s="50" t="n">
        <f aca="false">FilterOPk!E$36</f>
        <v>0</v>
      </c>
      <c r="H430" s="50" t="n">
        <f aca="false">FilterOPk!F$36</f>
        <v>0</v>
      </c>
      <c r="I430" s="50" t="n">
        <f aca="false">FilterOPk!G$36</f>
        <v>0</v>
      </c>
      <c r="J430" s="50" t="n">
        <f aca="false">FilterOPk!H$36</f>
        <v>0</v>
      </c>
      <c r="K430" s="50" t="n">
        <f aca="false">FilterOPk!I$36</f>
        <v>0</v>
      </c>
      <c r="L430" s="50" t="n">
        <f aca="false">FilterOPk!J$36</f>
        <v>0</v>
      </c>
      <c r="M430" s="50" t="n">
        <f aca="false">FilterOPk!K$36</f>
        <v>0</v>
      </c>
      <c r="N430" s="50" t="n">
        <f aca="false">FilterOPk!L$36</f>
        <v>0</v>
      </c>
      <c r="O430" s="50" t="n">
        <f aca="false">FilterOPk!M$36</f>
        <v>0</v>
      </c>
      <c r="P430" s="50" t="n">
        <f aca="false">FilterOPk!N$36</f>
        <v>0</v>
      </c>
      <c r="Q430" s="51" t="n">
        <f aca="false">FilterOPk!O$36</f>
        <v>0</v>
      </c>
    </row>
    <row r="431" customFormat="false" ht="12.75" hidden="false" customHeight="false" outlineLevel="0" collapsed="false">
      <c r="B431" s="85" t="str">
        <f aca="false">FilterOPk!A$37</f>
        <v>Dana Davis</v>
      </c>
      <c r="C431" s="13" t="n">
        <f aca="false">C430+1</f>
        <v>430</v>
      </c>
      <c r="D431" s="50" t="n">
        <f aca="false">FilterOPk!B$37</f>
        <v>0</v>
      </c>
      <c r="E431" s="50" t="n">
        <f aca="false">FilterOPk!C$37</f>
        <v>0</v>
      </c>
      <c r="F431" s="50" t="n">
        <f aca="false">FilterOPk!D$37</f>
        <v>0</v>
      </c>
      <c r="G431" s="50" t="n">
        <f aca="false">FilterOPk!E$37</f>
        <v>0</v>
      </c>
      <c r="H431" s="50" t="n">
        <f aca="false">FilterOPk!F$37</f>
        <v>0</v>
      </c>
      <c r="I431" s="50" t="n">
        <f aca="false">FilterOPk!G$37</f>
        <v>0</v>
      </c>
      <c r="J431" s="50" t="n">
        <f aca="false">FilterOPk!H$37</f>
        <v>0</v>
      </c>
      <c r="K431" s="50" t="n">
        <f aca="false">FilterOPk!I$37</f>
        <v>0</v>
      </c>
      <c r="L431" s="50" t="n">
        <f aca="false">FilterOPk!J$37</f>
        <v>0</v>
      </c>
      <c r="M431" s="50" t="n">
        <f aca="false">FilterOPk!K$37</f>
        <v>0</v>
      </c>
      <c r="N431" s="50" t="n">
        <f aca="false">FilterOPk!L$37</f>
        <v>0</v>
      </c>
      <c r="O431" s="50" t="n">
        <f aca="false">FilterOPk!M$37</f>
        <v>0</v>
      </c>
      <c r="P431" s="50" t="n">
        <f aca="false">FilterOPk!N$37</f>
        <v>0</v>
      </c>
      <c r="Q431" s="51" t="n">
        <f aca="false">FilterOPk!O$37</f>
        <v>0</v>
      </c>
    </row>
    <row r="432" customFormat="false" ht="12.75" hidden="false" customHeight="false" outlineLevel="0" collapsed="false">
      <c r="B432" s="85" t="str">
        <f aca="false">FilterOPk!A$38</f>
        <v>Tom May</v>
      </c>
      <c r="C432" s="13" t="n">
        <f aca="false">C431+1</f>
        <v>431</v>
      </c>
      <c r="D432" s="50" t="n">
        <f aca="false">FilterOPk!B$38</f>
        <v>0</v>
      </c>
      <c r="E432" s="50" t="n">
        <f aca="false">FilterOPk!C$38</f>
        <v>0</v>
      </c>
      <c r="F432" s="50" t="n">
        <f aca="false">FilterOPk!D$38</f>
        <v>0</v>
      </c>
      <c r="G432" s="50" t="n">
        <f aca="false">FilterOPk!E$38</f>
        <v>0</v>
      </c>
      <c r="H432" s="50" t="n">
        <f aca="false">FilterOPk!F$38</f>
        <v>0</v>
      </c>
      <c r="I432" s="50" t="n">
        <f aca="false">FilterOPk!G$38</f>
        <v>0</v>
      </c>
      <c r="J432" s="50" t="n">
        <f aca="false">FilterOPk!H$38</f>
        <v>0</v>
      </c>
      <c r="K432" s="50" t="n">
        <f aca="false">FilterOPk!I$38</f>
        <v>0</v>
      </c>
      <c r="L432" s="50" t="n">
        <f aca="false">FilterOPk!J$38</f>
        <v>0</v>
      </c>
      <c r="M432" s="50" t="n">
        <f aca="false">FilterOPk!K$38</f>
        <v>0</v>
      </c>
      <c r="N432" s="50" t="n">
        <f aca="false">FilterOPk!L$38</f>
        <v>0</v>
      </c>
      <c r="O432" s="50" t="n">
        <f aca="false">FilterOPk!M$38</f>
        <v>0</v>
      </c>
      <c r="P432" s="50" t="n">
        <f aca="false">FilterOPk!N$38</f>
        <v>0</v>
      </c>
      <c r="Q432" s="51" t="n">
        <f aca="false">FilterOPk!O$38</f>
        <v>0</v>
      </c>
    </row>
    <row r="433" customFormat="false" ht="12.75" hidden="false" customHeight="false" outlineLevel="0" collapsed="false">
      <c r="B433" s="85" t="str">
        <f aca="false">FilterOPk!A$39</f>
        <v>Clint Dean</v>
      </c>
      <c r="C433" s="13" t="n">
        <f aca="false">C432+1</f>
        <v>432</v>
      </c>
      <c r="D433" s="50" t="n">
        <f aca="false">FilterOPk!B$39</f>
        <v>0</v>
      </c>
      <c r="E433" s="50" t="n">
        <f aca="false">FilterOPk!C$39</f>
        <v>0</v>
      </c>
      <c r="F433" s="50" t="n">
        <f aca="false">FilterOPk!D$39</f>
        <v>0</v>
      </c>
      <c r="G433" s="50" t="n">
        <f aca="false">FilterOPk!E$39</f>
        <v>0</v>
      </c>
      <c r="H433" s="50" t="n">
        <f aca="false">FilterOPk!F$39</f>
        <v>0</v>
      </c>
      <c r="I433" s="50" t="n">
        <f aca="false">FilterOPk!G$39</f>
        <v>0</v>
      </c>
      <c r="J433" s="50" t="n">
        <f aca="false">FilterOPk!H$39</f>
        <v>0</v>
      </c>
      <c r="K433" s="50" t="n">
        <f aca="false">FilterOPk!I$39</f>
        <v>0</v>
      </c>
      <c r="L433" s="50" t="n">
        <f aca="false">FilterOPk!J$39</f>
        <v>0</v>
      </c>
      <c r="M433" s="50" t="n">
        <f aca="false">FilterOPk!K$39</f>
        <v>0</v>
      </c>
      <c r="N433" s="50" t="n">
        <f aca="false">FilterOPk!L$39</f>
        <v>0</v>
      </c>
      <c r="O433" s="50" t="n">
        <f aca="false">FilterOPk!M$39</f>
        <v>0</v>
      </c>
      <c r="P433" s="50" t="n">
        <f aca="false">FilterOPk!N$39</f>
        <v>0</v>
      </c>
      <c r="Q433" s="51" t="n">
        <f aca="false">FilterOPk!O$39</f>
        <v>0</v>
      </c>
    </row>
    <row r="434" customFormat="false" ht="12.75" hidden="false" customHeight="false" outlineLevel="0" collapsed="false">
      <c r="B434" s="85" t="str">
        <f aca="false">FilterOPk!A$40</f>
        <v>Rob Benson</v>
      </c>
      <c r="C434" s="13" t="n">
        <f aca="false">C433+1</f>
        <v>433</v>
      </c>
      <c r="D434" s="50" t="n">
        <f aca="false">FilterOPk!B$40</f>
        <v>0</v>
      </c>
      <c r="E434" s="50" t="n">
        <f aca="false">FilterOPk!C$40</f>
        <v>0</v>
      </c>
      <c r="F434" s="50" t="n">
        <f aca="false">FilterOPk!D$40</f>
        <v>0</v>
      </c>
      <c r="G434" s="50" t="n">
        <f aca="false">FilterOPk!E$40</f>
        <v>0</v>
      </c>
      <c r="H434" s="50" t="n">
        <f aca="false">FilterOPk!F$40</f>
        <v>0</v>
      </c>
      <c r="I434" s="50" t="n">
        <f aca="false">FilterOPk!G$40</f>
        <v>0</v>
      </c>
      <c r="J434" s="50" t="n">
        <f aca="false">FilterOPk!H$40</f>
        <v>0</v>
      </c>
      <c r="K434" s="50" t="n">
        <f aca="false">FilterOPk!I$40</f>
        <v>0</v>
      </c>
      <c r="L434" s="50" t="n">
        <f aca="false">FilterOPk!J$40</f>
        <v>0</v>
      </c>
      <c r="M434" s="50" t="n">
        <f aca="false">FilterOPk!K$40</f>
        <v>0</v>
      </c>
      <c r="N434" s="50" t="n">
        <f aca="false">FilterOPk!L$40</f>
        <v>0</v>
      </c>
      <c r="O434" s="50" t="n">
        <f aca="false">FilterOPk!M$40</f>
        <v>0</v>
      </c>
      <c r="P434" s="50" t="n">
        <f aca="false">FilterOPk!N$40</f>
        <v>0</v>
      </c>
      <c r="Q434" s="51" t="n">
        <f aca="false">FilterOPk!O$40</f>
        <v>0</v>
      </c>
    </row>
    <row r="435" customFormat="false" ht="12.75" hidden="false" customHeight="false" outlineLevel="0" collapsed="false">
      <c r="B435" s="85" t="str">
        <f aca="false">FilterOPk!A$41</f>
        <v>Matt Lorenz</v>
      </c>
      <c r="C435" s="13" t="n">
        <f aca="false">C434+1</f>
        <v>434</v>
      </c>
      <c r="D435" s="50" t="n">
        <f aca="false">FilterOPk!B$41</f>
        <v>0</v>
      </c>
      <c r="E435" s="50" t="n">
        <f aca="false">FilterOPk!C$41</f>
        <v>0</v>
      </c>
      <c r="F435" s="50" t="n">
        <f aca="false">FilterOPk!D$41</f>
        <v>0</v>
      </c>
      <c r="G435" s="50" t="n">
        <f aca="false">FilterOPk!E$41</f>
        <v>0</v>
      </c>
      <c r="H435" s="50" t="n">
        <f aca="false">FilterOPk!F$41</f>
        <v>0</v>
      </c>
      <c r="I435" s="50" t="n">
        <f aca="false">FilterOPk!G$41</f>
        <v>0</v>
      </c>
      <c r="J435" s="50" t="n">
        <f aca="false">FilterOPk!H$41</f>
        <v>0</v>
      </c>
      <c r="K435" s="50" t="n">
        <f aca="false">FilterOPk!I$41</f>
        <v>0</v>
      </c>
      <c r="L435" s="50" t="n">
        <f aca="false">FilterOPk!J$41</f>
        <v>0</v>
      </c>
      <c r="M435" s="50" t="n">
        <f aca="false">FilterOPk!K$41</f>
        <v>0</v>
      </c>
      <c r="N435" s="50" t="n">
        <f aca="false">FilterOPk!L$41</f>
        <v>0</v>
      </c>
      <c r="O435" s="50" t="n">
        <f aca="false">FilterOPk!M$41</f>
        <v>0</v>
      </c>
      <c r="P435" s="50" t="n">
        <f aca="false">FilterOPk!N$41</f>
        <v>0</v>
      </c>
      <c r="Q435" s="51" t="n">
        <f aca="false">FilterOPk!O$41</f>
        <v>0</v>
      </c>
    </row>
    <row r="436" customFormat="false" ht="12.75" hidden="false" customHeight="false" outlineLevel="0" collapsed="false">
      <c r="B436" s="85" t="str">
        <f aca="false">FilterOPk!A$42</f>
        <v>John Forney</v>
      </c>
      <c r="C436" s="13" t="n">
        <f aca="false">C435+1</f>
        <v>435</v>
      </c>
      <c r="D436" s="50" t="n">
        <f aca="false">FilterOPk!B$42</f>
        <v>0</v>
      </c>
      <c r="E436" s="50" t="n">
        <f aca="false">FilterOPk!C$42</f>
        <v>0</v>
      </c>
      <c r="F436" s="50" t="n">
        <f aca="false">FilterOPk!D$42</f>
        <v>0</v>
      </c>
      <c r="G436" s="50" t="n">
        <f aca="false">FilterOPk!E$42</f>
        <v>0</v>
      </c>
      <c r="H436" s="50" t="n">
        <f aca="false">FilterOPk!F$42</f>
        <v>0</v>
      </c>
      <c r="I436" s="50" t="n">
        <f aca="false">FilterOPk!G$42</f>
        <v>0</v>
      </c>
      <c r="J436" s="50" t="n">
        <f aca="false">FilterOPk!H$42</f>
        <v>0</v>
      </c>
      <c r="K436" s="50" t="n">
        <f aca="false">FilterOPk!I$42</f>
        <v>0</v>
      </c>
      <c r="L436" s="50" t="n">
        <f aca="false">FilterOPk!J$42</f>
        <v>0</v>
      </c>
      <c r="M436" s="50" t="n">
        <f aca="false">FilterOPk!K$42</f>
        <v>0</v>
      </c>
      <c r="N436" s="50" t="n">
        <f aca="false">FilterOPk!L$42</f>
        <v>0</v>
      </c>
      <c r="O436" s="50" t="n">
        <f aca="false">FilterOPk!M$42</f>
        <v>0</v>
      </c>
      <c r="P436" s="50" t="n">
        <f aca="false">FilterOPk!N$42</f>
        <v>0</v>
      </c>
      <c r="Q436" s="51" t="n">
        <f aca="false">FilterOPk!O$42</f>
        <v>0</v>
      </c>
    </row>
    <row r="437" customFormat="false" ht="12.75" hidden="false" customHeight="false" outlineLevel="0" collapsed="false">
      <c r="B437" s="85" t="str">
        <f aca="false">FilterOPk!A$43</f>
        <v>Mike Carson</v>
      </c>
      <c r="C437" s="13" t="n">
        <f aca="false">C436+1</f>
        <v>436</v>
      </c>
      <c r="D437" s="50" t="n">
        <f aca="false">FilterOPk!B$43</f>
        <v>0</v>
      </c>
      <c r="E437" s="50" t="n">
        <f aca="false">FilterOPk!C$43</f>
        <v>0</v>
      </c>
      <c r="F437" s="50" t="n">
        <f aca="false">FilterOPk!D$43</f>
        <v>0</v>
      </c>
      <c r="G437" s="50" t="n">
        <f aca="false">FilterOPk!E$43</f>
        <v>0</v>
      </c>
      <c r="H437" s="50" t="n">
        <f aca="false">FilterOPk!F$43</f>
        <v>0</v>
      </c>
      <c r="I437" s="50" t="n">
        <f aca="false">FilterOPk!G$43</f>
        <v>0</v>
      </c>
      <c r="J437" s="50" t="n">
        <f aca="false">FilterOPk!H$43</f>
        <v>0</v>
      </c>
      <c r="K437" s="50" t="n">
        <f aca="false">FilterOPk!I$43</f>
        <v>0</v>
      </c>
      <c r="L437" s="50" t="n">
        <f aca="false">FilterOPk!J$43</f>
        <v>0</v>
      </c>
      <c r="M437" s="50" t="n">
        <f aca="false">FilterOPk!K$43</f>
        <v>0</v>
      </c>
      <c r="N437" s="50" t="n">
        <f aca="false">FilterOPk!L$43</f>
        <v>0</v>
      </c>
      <c r="O437" s="50" t="n">
        <f aca="false">FilterOPk!M$43</f>
        <v>0</v>
      </c>
      <c r="P437" s="50" t="n">
        <f aca="false">FilterOPk!N$43</f>
        <v>0</v>
      </c>
      <c r="Q437" s="51" t="n">
        <f aca="false">FilterOPk!O$43</f>
        <v>0</v>
      </c>
    </row>
    <row r="438" customFormat="false" ht="12.75" hidden="false" customHeight="false" outlineLevel="0" collapsed="false">
      <c r="B438" s="85" t="str">
        <f aca="false">FilterOPk!A$44</f>
        <v>Chris Dorland</v>
      </c>
      <c r="C438" s="13" t="n">
        <f aca="false">C437+1</f>
        <v>437</v>
      </c>
      <c r="D438" s="50" t="n">
        <f aca="false">FilterOPk!B$44</f>
        <v>0</v>
      </c>
      <c r="E438" s="50" t="n">
        <f aca="false">FilterOPk!C$44</f>
        <v>0</v>
      </c>
      <c r="F438" s="50" t="n">
        <f aca="false">FilterOPk!D$44</f>
        <v>0</v>
      </c>
      <c r="G438" s="50" t="n">
        <f aca="false">FilterOPk!E$44</f>
        <v>0</v>
      </c>
      <c r="H438" s="50" t="n">
        <f aca="false">FilterOPk!F$44</f>
        <v>0</v>
      </c>
      <c r="I438" s="50" t="n">
        <f aca="false">FilterOPk!G$44</f>
        <v>0</v>
      </c>
      <c r="J438" s="50" t="n">
        <f aca="false">FilterOPk!H$44</f>
        <v>0</v>
      </c>
      <c r="K438" s="50" t="n">
        <f aca="false">FilterOPk!I$44</f>
        <v>0</v>
      </c>
      <c r="L438" s="50" t="n">
        <f aca="false">FilterOPk!J$44</f>
        <v>0</v>
      </c>
      <c r="M438" s="50" t="n">
        <f aca="false">FilterOPk!K$44</f>
        <v>0</v>
      </c>
      <c r="N438" s="50" t="n">
        <f aca="false">FilterOPk!L$44</f>
        <v>0</v>
      </c>
      <c r="O438" s="50" t="n">
        <f aca="false">FilterOPk!M$44</f>
        <v>0</v>
      </c>
      <c r="P438" s="50" t="n">
        <f aca="false">FilterOPk!N$44</f>
        <v>0</v>
      </c>
      <c r="Q438" s="51" t="n">
        <f aca="false">FilterOPk!O$44</f>
        <v>0</v>
      </c>
    </row>
    <row r="439" customFormat="false" ht="12.75" hidden="false" customHeight="false" outlineLevel="0" collapsed="false">
      <c r="B439" s="85" t="str">
        <f aca="false">FilterOPk!A$45</f>
        <v>Jeff King</v>
      </c>
      <c r="C439" s="13" t="n">
        <f aca="false">C438+1</f>
        <v>438</v>
      </c>
      <c r="D439" s="50" t="n">
        <f aca="false">FilterOPk!B$45</f>
        <v>0</v>
      </c>
      <c r="E439" s="50" t="n">
        <f aca="false">FilterOPk!C$45</f>
        <v>0</v>
      </c>
      <c r="F439" s="50" t="n">
        <f aca="false">FilterOPk!D$45</f>
        <v>0</v>
      </c>
      <c r="G439" s="50" t="n">
        <f aca="false">FilterOPk!E$45</f>
        <v>0</v>
      </c>
      <c r="H439" s="50" t="n">
        <f aca="false">FilterOPk!F$45</f>
        <v>0</v>
      </c>
      <c r="I439" s="50" t="n">
        <f aca="false">FilterOPk!G$45</f>
        <v>0</v>
      </c>
      <c r="J439" s="50" t="n">
        <f aca="false">FilterOPk!H$45</f>
        <v>0</v>
      </c>
      <c r="K439" s="50" t="n">
        <f aca="false">FilterOPk!I$45</f>
        <v>0</v>
      </c>
      <c r="L439" s="50" t="n">
        <f aca="false">FilterOPk!J$45</f>
        <v>0</v>
      </c>
      <c r="M439" s="50" t="n">
        <f aca="false">FilterOPk!K$45</f>
        <v>0</v>
      </c>
      <c r="N439" s="50" t="n">
        <f aca="false">FilterOPk!L$45</f>
        <v>0</v>
      </c>
      <c r="O439" s="50" t="n">
        <f aca="false">FilterOPk!M$45</f>
        <v>0</v>
      </c>
      <c r="P439" s="50" t="n">
        <f aca="false">FilterOPk!N$45</f>
        <v>0</v>
      </c>
      <c r="Q439" s="51" t="n">
        <f aca="false">FilterOPk!O$45</f>
        <v>0</v>
      </c>
    </row>
    <row r="440" customFormat="false" ht="12.75" hidden="false" customHeight="false" outlineLevel="0" collapsed="false">
      <c r="B440" s="85" t="n">
        <f aca="false">FilterOPk!A$46</f>
        <v>0</v>
      </c>
      <c r="C440" s="13" t="n">
        <f aca="false">C439+1</f>
        <v>439</v>
      </c>
      <c r="D440" s="50" t="n">
        <f aca="false">FilterOPk!B$46</f>
        <v>0</v>
      </c>
      <c r="E440" s="50" t="n">
        <f aca="false">FilterOPk!C$46</f>
        <v>0</v>
      </c>
      <c r="F440" s="50" t="n">
        <f aca="false">FilterOPk!D$46</f>
        <v>0</v>
      </c>
      <c r="G440" s="50" t="n">
        <f aca="false">FilterOPk!E$46</f>
        <v>0</v>
      </c>
      <c r="H440" s="50" t="n">
        <f aca="false">FilterOPk!F$46</f>
        <v>0</v>
      </c>
      <c r="I440" s="50" t="n">
        <f aca="false">FilterOPk!G$46</f>
        <v>0</v>
      </c>
      <c r="J440" s="50" t="n">
        <f aca="false">FilterOPk!H$46</f>
        <v>0</v>
      </c>
      <c r="K440" s="50" t="n">
        <f aca="false">FilterOPk!I$46</f>
        <v>0</v>
      </c>
      <c r="L440" s="50" t="n">
        <f aca="false">FilterOPk!J$46</f>
        <v>0</v>
      </c>
      <c r="M440" s="50" t="n">
        <f aca="false">FilterOPk!K$46</f>
        <v>0</v>
      </c>
      <c r="N440" s="50" t="n">
        <f aca="false">FilterOPk!L$46</f>
        <v>0</v>
      </c>
      <c r="O440" s="50" t="n">
        <f aca="false">FilterOPk!M$46</f>
        <v>0</v>
      </c>
      <c r="P440" s="50" t="n">
        <f aca="false">FilterOPk!N$46</f>
        <v>0</v>
      </c>
      <c r="Q440" s="51" t="n">
        <f aca="false">FilterOPk!O$46</f>
        <v>0</v>
      </c>
    </row>
    <row r="441" customFormat="false" ht="12.75" hidden="false" customHeight="false" outlineLevel="0" collapsed="false">
      <c r="B441" s="87" t="n">
        <f aca="false">FilterOPk!A$47</f>
        <v>0</v>
      </c>
      <c r="C441" s="64" t="n">
        <f aca="false">C440+1</f>
        <v>440</v>
      </c>
      <c r="D441" s="54" t="n">
        <f aca="false">FilterOPk!B$47</f>
        <v>0</v>
      </c>
      <c r="E441" s="54" t="n">
        <f aca="false">FilterOPk!C$47</f>
        <v>0</v>
      </c>
      <c r="F441" s="54" t="n">
        <f aca="false">FilterOPk!D$47</f>
        <v>0</v>
      </c>
      <c r="G441" s="54" t="n">
        <f aca="false">FilterOPk!E$47</f>
        <v>0</v>
      </c>
      <c r="H441" s="54" t="n">
        <f aca="false">FilterOPk!F$47</f>
        <v>0</v>
      </c>
      <c r="I441" s="54" t="n">
        <f aca="false">FilterOPk!G$47</f>
        <v>0</v>
      </c>
      <c r="J441" s="54" t="n">
        <f aca="false">FilterOPk!H$47</f>
        <v>0</v>
      </c>
      <c r="K441" s="54" t="n">
        <f aca="false">FilterOPk!I$47</f>
        <v>0</v>
      </c>
      <c r="L441" s="54" t="n">
        <f aca="false">FilterOPk!J$47</f>
        <v>0</v>
      </c>
      <c r="M441" s="54" t="n">
        <f aca="false">FilterOPk!K$47</f>
        <v>0</v>
      </c>
      <c r="N441" s="54" t="n">
        <f aca="false">FilterOPk!L$47</f>
        <v>0</v>
      </c>
      <c r="O441" s="54" t="n">
        <f aca="false">FilterOPk!M$47</f>
        <v>0</v>
      </c>
      <c r="P441" s="54" t="n">
        <f aca="false">FilterOPk!N$47</f>
        <v>0</v>
      </c>
      <c r="Q441" s="55" t="n">
        <f aca="false">FilterOPk!O$47</f>
        <v>0</v>
      </c>
    </row>
    <row r="442" customFormat="false" ht="12.75" hidden="false" customHeight="false" outlineLevel="0" collapsed="false">
      <c r="A442" s="0" t="n">
        <f aca="false">A402+1</f>
        <v>12</v>
      </c>
      <c r="B442" s="57" t="n">
        <f aca="false">FilterOPk!D$1</f>
        <v>36907</v>
      </c>
      <c r="C442" s="58" t="n">
        <f aca="false">C441+1</f>
        <v>441</v>
      </c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83"/>
    </row>
    <row r="443" customFormat="false" ht="12.75" hidden="false" customHeight="false" outlineLevel="0" collapsed="false">
      <c r="B443" s="61"/>
      <c r="C443" s="13" t="n">
        <f aca="false">C442+1</f>
        <v>442</v>
      </c>
      <c r="D443" s="13"/>
      <c r="E443" s="21" t="s">
        <v>5</v>
      </c>
      <c r="F443" s="21" t="s">
        <v>6</v>
      </c>
      <c r="G443" s="21" t="s">
        <v>7</v>
      </c>
      <c r="H443" s="21" t="s">
        <v>8</v>
      </c>
      <c r="I443" s="21" t="s">
        <v>9</v>
      </c>
      <c r="J443" s="21" t="s">
        <v>10</v>
      </c>
      <c r="K443" s="21" t="s">
        <v>11</v>
      </c>
      <c r="L443" s="21" t="s">
        <v>12</v>
      </c>
      <c r="M443" s="21" t="s">
        <v>13</v>
      </c>
      <c r="N443" s="21" t="s">
        <v>14</v>
      </c>
      <c r="O443" s="21" t="n">
        <v>2002</v>
      </c>
      <c r="P443" s="21" t="s">
        <v>15</v>
      </c>
      <c r="Q443" s="84" t="s">
        <v>16</v>
      </c>
    </row>
    <row r="444" customFormat="false" ht="12.75" hidden="false" customHeight="false" outlineLevel="0" collapsed="false">
      <c r="B444" s="85" t="str">
        <f aca="false">FilterOPk!A$9</f>
        <v>Power positions</v>
      </c>
      <c r="C444" s="13" t="n">
        <f aca="false">C443+1</f>
        <v>443</v>
      </c>
      <c r="D444" s="13" t="s">
        <v>4</v>
      </c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86"/>
    </row>
    <row r="445" customFormat="false" ht="12.75" hidden="false" customHeight="false" outlineLevel="0" collapsed="false">
      <c r="B445" s="85" t="str">
        <f aca="false">FilterOPk!A$10</f>
        <v>East Position</v>
      </c>
      <c r="C445" s="13" t="n">
        <f aca="false">C444+1</f>
        <v>444</v>
      </c>
      <c r="D445" s="50" t="n">
        <f aca="false">FilterOPk!B$10</f>
        <v>34784396.7946123</v>
      </c>
      <c r="E445" s="50" t="n">
        <f aca="false">FilterOPk!C$10</f>
        <v>139428.68</v>
      </c>
      <c r="F445" s="50" t="n">
        <f aca="false">FilterOPk!D$10</f>
        <v>244540.42</v>
      </c>
      <c r="G445" s="50" t="n">
        <f aca="false">FilterOPk!E$10</f>
        <v>352018.99</v>
      </c>
      <c r="H445" s="50" t="n">
        <f aca="false">FilterOPk!F$10</f>
        <v>454047.41</v>
      </c>
      <c r="I445" s="50" t="n">
        <f aca="false">FilterOPk!G$10</f>
        <v>460700.87</v>
      </c>
      <c r="J445" s="50" t="n">
        <f aca="false">FilterOPk!H$10</f>
        <v>371715.26</v>
      </c>
      <c r="K445" s="50" t="n">
        <f aca="false">FilterOPk!I$10</f>
        <v>743238.67</v>
      </c>
      <c r="L445" s="50" t="n">
        <f aca="false">FilterOPk!J$10</f>
        <v>433572.73</v>
      </c>
      <c r="M445" s="50" t="n">
        <f aca="false">FilterOPk!K$10</f>
        <v>1264075.99</v>
      </c>
      <c r="N445" s="50" t="n">
        <f aca="false">FilterOPk!L$10</f>
        <v>4463339.02</v>
      </c>
      <c r="O445" s="50" t="n">
        <f aca="false">FilterOPk!M$10</f>
        <v>-232298.41</v>
      </c>
      <c r="P445" s="50" t="n">
        <f aca="false">FilterOPk!N$10</f>
        <v>1174384.84</v>
      </c>
      <c r="Q445" s="51" t="n">
        <f aca="false">FilterOPk!O$10</f>
        <v>5405425.45</v>
      </c>
    </row>
    <row r="446" customFormat="false" ht="12.75" hidden="false" customHeight="false" outlineLevel="0" collapsed="false">
      <c r="B446" s="85" t="str">
        <f aca="false">FilterOPk!A$11</f>
        <v>East Power Mgmt</v>
      </c>
      <c r="C446" s="13" t="n">
        <f aca="false">C445+1</f>
        <v>445</v>
      </c>
      <c r="D446" s="50" t="n">
        <f aca="false">FilterOPk!B$11</f>
        <v>7547347.04451418</v>
      </c>
      <c r="E446" s="50" t="n">
        <f aca="false">FilterOPk!C$11</f>
        <v>0</v>
      </c>
      <c r="F446" s="50" t="n">
        <f aca="false">FilterOPk!D$11</f>
        <v>0</v>
      </c>
      <c r="G446" s="50" t="n">
        <f aca="false">FilterOPk!E$11</f>
        <v>0</v>
      </c>
      <c r="H446" s="50" t="n">
        <f aca="false">FilterOPk!F$11</f>
        <v>0</v>
      </c>
      <c r="I446" s="50" t="n">
        <f aca="false">FilterOPk!G$11</f>
        <v>0</v>
      </c>
      <c r="J446" s="50" t="n">
        <f aca="false">FilterOPk!H$11</f>
        <v>0</v>
      </c>
      <c r="K446" s="50" t="n">
        <f aca="false">FilterOPk!I$11</f>
        <v>0</v>
      </c>
      <c r="L446" s="50" t="n">
        <f aca="false">FilterOPk!J$11</f>
        <v>0</v>
      </c>
      <c r="M446" s="50" t="n">
        <f aca="false">FilterOPk!K$11</f>
        <v>0</v>
      </c>
      <c r="N446" s="50" t="n">
        <f aca="false">FilterOPk!L$11</f>
        <v>0</v>
      </c>
      <c r="O446" s="50" t="n">
        <f aca="false">FilterOPk!M$11</f>
        <v>0</v>
      </c>
      <c r="P446" s="50" t="n">
        <f aca="false">FilterOPk!N$11</f>
        <v>0</v>
      </c>
      <c r="Q446" s="51" t="n">
        <f aca="false">FilterOPk!O$11</f>
        <v>0</v>
      </c>
    </row>
    <row r="447" customFormat="false" ht="12.75" hidden="false" customHeight="false" outlineLevel="0" collapsed="false">
      <c r="B447" s="85" t="str">
        <f aca="false">FilterOPk!A$12</f>
        <v>Long Term Options</v>
      </c>
      <c r="C447" s="13" t="n">
        <f aca="false">C446+1</f>
        <v>446</v>
      </c>
      <c r="D447" s="50" t="n">
        <f aca="false">FilterOPk!B$12</f>
        <v>0</v>
      </c>
      <c r="E447" s="50" t="n">
        <f aca="false">FilterOPk!C$12</f>
        <v>0</v>
      </c>
      <c r="F447" s="50" t="n">
        <f aca="false">FilterOPk!D$12</f>
        <v>0</v>
      </c>
      <c r="G447" s="50" t="n">
        <f aca="false">FilterOPk!E$12</f>
        <v>0</v>
      </c>
      <c r="H447" s="50" t="n">
        <f aca="false">FilterOPk!F$12</f>
        <v>0</v>
      </c>
      <c r="I447" s="50" t="n">
        <f aca="false">FilterOPk!G$12</f>
        <v>0</v>
      </c>
      <c r="J447" s="50" t="n">
        <f aca="false">FilterOPk!H$12</f>
        <v>0</v>
      </c>
      <c r="K447" s="50" t="n">
        <f aca="false">FilterOPk!I$12</f>
        <v>0</v>
      </c>
      <c r="L447" s="50" t="n">
        <f aca="false">FilterOPk!J$12</f>
        <v>0</v>
      </c>
      <c r="M447" s="50" t="n">
        <f aca="false">FilterOPk!K$12</f>
        <v>0</v>
      </c>
      <c r="N447" s="50" t="n">
        <f aca="false">FilterOPk!L$12</f>
        <v>0</v>
      </c>
      <c r="O447" s="50" t="n">
        <f aca="false">FilterOPk!M$12</f>
        <v>0</v>
      </c>
      <c r="P447" s="50" t="n">
        <f aca="false">FilterOPk!N$12</f>
        <v>0</v>
      </c>
      <c r="Q447" s="51" t="n">
        <f aca="false">FilterOPk!O$12</f>
        <v>0</v>
      </c>
    </row>
    <row r="448" customFormat="false" ht="12.75" hidden="false" customHeight="false" outlineLevel="0" collapsed="false">
      <c r="B448" s="85" t="str">
        <f aca="false">FilterOPk!A$13</f>
        <v>LT-MIDWEST</v>
      </c>
      <c r="C448" s="13" t="n">
        <f aca="false">C447+1</f>
        <v>447</v>
      </c>
      <c r="D448" s="50" t="n">
        <f aca="false">FilterOPk!B$13</f>
        <v>7151089.47366245</v>
      </c>
      <c r="E448" s="50" t="n">
        <f aca="false">FilterOPk!C$13</f>
        <v>36317.39</v>
      </c>
      <c r="F448" s="50" t="n">
        <f aca="false">FilterOPk!D$13</f>
        <v>95142.77</v>
      </c>
      <c r="G448" s="50" t="n">
        <f aca="false">FilterOPk!E$13</f>
        <v>106523.31</v>
      </c>
      <c r="H448" s="50" t="n">
        <f aca="false">FilterOPk!F$13</f>
        <v>103615.07</v>
      </c>
      <c r="I448" s="50" t="n">
        <f aca="false">FilterOPk!G$13</f>
        <v>106049.09</v>
      </c>
      <c r="J448" s="50" t="n">
        <f aca="false">FilterOPk!H$13</f>
        <v>78310</v>
      </c>
      <c r="K448" s="50" t="n">
        <f aca="false">FilterOPk!I$13</f>
        <v>160210.16</v>
      </c>
      <c r="L448" s="50" t="n">
        <f aca="false">FilterOPk!J$13</f>
        <v>108136.49</v>
      </c>
      <c r="M448" s="50" t="n">
        <f aca="false">FilterOPk!K$13</f>
        <v>312653.19</v>
      </c>
      <c r="N448" s="50" t="n">
        <f aca="false">FilterOPk!L$13</f>
        <v>1106957.47</v>
      </c>
      <c r="O448" s="50" t="n">
        <f aca="false">FilterOPk!M$13</f>
        <v>-124610.37</v>
      </c>
      <c r="P448" s="50" t="n">
        <f aca="false">FilterOPk!N$13</f>
        <v>893459.31</v>
      </c>
      <c r="Q448" s="51" t="n">
        <f aca="false">FilterOPk!O$13</f>
        <v>1875806.41</v>
      </c>
    </row>
    <row r="449" customFormat="false" ht="12.75" hidden="false" customHeight="false" outlineLevel="0" collapsed="false">
      <c r="B449" s="85" t="str">
        <f aca="false">FilterOPk!A$14</f>
        <v>ST-ECAR</v>
      </c>
      <c r="C449" s="13" t="n">
        <f aca="false">C448+1</f>
        <v>448</v>
      </c>
      <c r="D449" s="50" t="n">
        <f aca="false">FilterOPk!B$14</f>
        <v>238101.441960815</v>
      </c>
      <c r="E449" s="50" t="n">
        <f aca="false">FilterOPk!C$14</f>
        <v>0</v>
      </c>
      <c r="F449" s="50" t="n">
        <f aca="false">FilterOPk!D$14</f>
        <v>0</v>
      </c>
      <c r="G449" s="50" t="n">
        <f aca="false">FilterOPk!E$14</f>
        <v>0</v>
      </c>
      <c r="H449" s="50" t="n">
        <f aca="false">FilterOPk!F$14</f>
        <v>0</v>
      </c>
      <c r="I449" s="50" t="n">
        <f aca="false">FilterOPk!G$14</f>
        <v>0</v>
      </c>
      <c r="J449" s="50" t="n">
        <f aca="false">FilterOPk!H$14</f>
        <v>0</v>
      </c>
      <c r="K449" s="50" t="n">
        <f aca="false">FilterOPk!I$14</f>
        <v>0</v>
      </c>
      <c r="L449" s="50" t="n">
        <f aca="false">FilterOPk!J$14</f>
        <v>0</v>
      </c>
      <c r="M449" s="50" t="n">
        <f aca="false">FilterOPk!K$14</f>
        <v>0</v>
      </c>
      <c r="N449" s="50" t="n">
        <f aca="false">FilterOPk!L$14</f>
        <v>0</v>
      </c>
      <c r="O449" s="50" t="n">
        <f aca="false">FilterOPk!M$14</f>
        <v>0</v>
      </c>
      <c r="P449" s="50" t="n">
        <f aca="false">FilterOPk!N$14</f>
        <v>0</v>
      </c>
      <c r="Q449" s="51" t="n">
        <f aca="false">FilterOPk!O$14</f>
        <v>0</v>
      </c>
    </row>
    <row r="450" customFormat="false" ht="12.75" hidden="false" customHeight="false" outlineLevel="0" collapsed="false">
      <c r="B450" s="85" t="str">
        <f aca="false">FilterOPk!A$15</f>
        <v>ST- MAPP</v>
      </c>
      <c r="C450" s="13" t="n">
        <f aca="false">C449+1</f>
        <v>449</v>
      </c>
      <c r="D450" s="50" t="n">
        <f aca="false">FilterOPk!B$15</f>
        <v>254636.614020626</v>
      </c>
      <c r="E450" s="50" t="n">
        <f aca="false">FilterOPk!C$15</f>
        <v>-1590.85</v>
      </c>
      <c r="F450" s="50" t="n">
        <f aca="false">FilterOPk!D$15</f>
        <v>-3167.72</v>
      </c>
      <c r="G450" s="50" t="n">
        <f aca="false">FilterOPk!E$15</f>
        <v>-3546.79</v>
      </c>
      <c r="H450" s="50" t="n">
        <f aca="false">FilterOPk!F$15</f>
        <v>-3530.89</v>
      </c>
      <c r="I450" s="50" t="n">
        <f aca="false">FilterOPk!G$15</f>
        <v>0</v>
      </c>
      <c r="J450" s="50" t="n">
        <f aca="false">FilterOPk!H$15</f>
        <v>0</v>
      </c>
      <c r="K450" s="50" t="n">
        <f aca="false">FilterOPk!I$15</f>
        <v>0</v>
      </c>
      <c r="L450" s="50" t="n">
        <f aca="false">FilterOPk!J$15</f>
        <v>0</v>
      </c>
      <c r="M450" s="50" t="n">
        <f aca="false">FilterOPk!K$15</f>
        <v>0</v>
      </c>
      <c r="N450" s="50" t="n">
        <f aca="false">FilterOPk!L$15</f>
        <v>-11836.25</v>
      </c>
      <c r="O450" s="50" t="n">
        <f aca="false">FilterOPk!M$15</f>
        <v>0</v>
      </c>
      <c r="P450" s="50" t="n">
        <f aca="false">FilterOPk!N$15</f>
        <v>0</v>
      </c>
      <c r="Q450" s="51" t="n">
        <f aca="false">FilterOPk!O$15</f>
        <v>-11836.25</v>
      </c>
    </row>
    <row r="451" customFormat="false" ht="12.75" hidden="false" customHeight="false" outlineLevel="0" collapsed="false">
      <c r="B451" s="85" t="str">
        <f aca="false">FilterOPk!A$16</f>
        <v>ST- MAIN</v>
      </c>
      <c r="C451" s="13" t="n">
        <f aca="false">C450+1</f>
        <v>450</v>
      </c>
      <c r="D451" s="50" t="n">
        <f aca="false">FilterOPk!B$16</f>
        <v>694293.253349893</v>
      </c>
      <c r="E451" s="50" t="n">
        <f aca="false">FilterOPk!C$16</f>
        <v>0</v>
      </c>
      <c r="F451" s="50" t="n">
        <f aca="false">FilterOPk!D$16</f>
        <v>0</v>
      </c>
      <c r="G451" s="50" t="n">
        <f aca="false">FilterOPk!E$16</f>
        <v>0</v>
      </c>
      <c r="H451" s="50" t="n">
        <f aca="false">FilterOPk!F$16</f>
        <v>0</v>
      </c>
      <c r="I451" s="50" t="n">
        <f aca="false">FilterOPk!G$16</f>
        <v>0</v>
      </c>
      <c r="J451" s="50" t="n">
        <f aca="false">FilterOPk!H$16</f>
        <v>0</v>
      </c>
      <c r="K451" s="50" t="n">
        <f aca="false">FilterOPk!I$16</f>
        <v>0</v>
      </c>
      <c r="L451" s="50" t="n">
        <f aca="false">FilterOPk!J$16</f>
        <v>0</v>
      </c>
      <c r="M451" s="50" t="n">
        <f aca="false">FilterOPk!K$16</f>
        <v>0</v>
      </c>
      <c r="N451" s="50" t="n">
        <f aca="false">FilterOPk!L$16</f>
        <v>0</v>
      </c>
      <c r="O451" s="50" t="n">
        <f aca="false">FilterOPk!M$16</f>
        <v>0</v>
      </c>
      <c r="P451" s="50" t="n">
        <f aca="false">FilterOPk!N$16</f>
        <v>0</v>
      </c>
      <c r="Q451" s="51" t="n">
        <f aca="false">FilterOPk!O$16</f>
        <v>0</v>
      </c>
    </row>
    <row r="452" customFormat="false" ht="12.75" hidden="false" customHeight="false" outlineLevel="0" collapsed="false">
      <c r="B452" s="85" t="str">
        <f aca="false">FilterOPk!A$17</f>
        <v>MW-ANALYST</v>
      </c>
      <c r="C452" s="13" t="n">
        <f aca="false">C451+1</f>
        <v>451</v>
      </c>
      <c r="D452" s="50" t="n">
        <f aca="false">FilterOPk!B$17</f>
        <v>0</v>
      </c>
      <c r="E452" s="50" t="n">
        <f aca="false">FilterOPk!C$17</f>
        <v>0</v>
      </c>
      <c r="F452" s="50" t="n">
        <f aca="false">FilterOPk!D$17</f>
        <v>0</v>
      </c>
      <c r="G452" s="50" t="n">
        <f aca="false">FilterOPk!E$17</f>
        <v>0</v>
      </c>
      <c r="H452" s="50" t="n">
        <f aca="false">FilterOPk!F$17</f>
        <v>0</v>
      </c>
      <c r="I452" s="50" t="n">
        <f aca="false">FilterOPk!G$17</f>
        <v>0</v>
      </c>
      <c r="J452" s="50" t="n">
        <f aca="false">FilterOPk!H$17</f>
        <v>0</v>
      </c>
      <c r="K452" s="50" t="n">
        <f aca="false">FilterOPk!I$17</f>
        <v>0</v>
      </c>
      <c r="L452" s="50" t="n">
        <f aca="false">FilterOPk!J$17</f>
        <v>0</v>
      </c>
      <c r="M452" s="50" t="n">
        <f aca="false">FilterOPk!K$17</f>
        <v>0</v>
      </c>
      <c r="N452" s="50" t="n">
        <f aca="false">FilterOPk!L$17</f>
        <v>0</v>
      </c>
      <c r="O452" s="50" t="n">
        <f aca="false">FilterOPk!M$17</f>
        <v>0</v>
      </c>
      <c r="P452" s="50" t="n">
        <f aca="false">FilterOPk!N$17</f>
        <v>0</v>
      </c>
      <c r="Q452" s="51" t="n">
        <f aca="false">FilterOPk!O$17</f>
        <v>0</v>
      </c>
    </row>
    <row r="453" customFormat="false" ht="12.75" hidden="false" customHeight="false" outlineLevel="0" collapsed="false">
      <c r="B453" s="85" t="str">
        <f aca="false">FilterOPk!A$18</f>
        <v>LT-NE</v>
      </c>
      <c r="C453" s="13" t="n">
        <f aca="false">C452+1</f>
        <v>452</v>
      </c>
      <c r="D453" s="50" t="n">
        <f aca="false">FilterOPk!B$18</f>
        <v>6187311.37539291</v>
      </c>
      <c r="E453" s="50" t="n">
        <f aca="false">FilterOPk!C$18</f>
        <v>38662.79</v>
      </c>
      <c r="F453" s="50" t="n">
        <f aca="false">FilterOPk!D$18</f>
        <v>89522.8</v>
      </c>
      <c r="G453" s="50" t="n">
        <f aca="false">FilterOPk!E$18</f>
        <v>158536.19</v>
      </c>
      <c r="H453" s="50" t="n">
        <f aca="false">FilterOPk!F$18</f>
        <v>261849.24</v>
      </c>
      <c r="I453" s="50" t="n">
        <f aca="false">FilterOPk!G$18</f>
        <v>291708.83</v>
      </c>
      <c r="J453" s="50" t="n">
        <f aca="false">FilterOPk!H$18</f>
        <v>228360.42</v>
      </c>
      <c r="K453" s="50" t="n">
        <f aca="false">FilterOPk!I$18</f>
        <v>445432.42</v>
      </c>
      <c r="L453" s="50" t="n">
        <f aca="false">FilterOPk!J$18</f>
        <v>266345.8</v>
      </c>
      <c r="M453" s="50" t="n">
        <f aca="false">FilterOPk!K$18</f>
        <v>801315.09</v>
      </c>
      <c r="N453" s="50" t="n">
        <f aca="false">FilterOPk!L$18</f>
        <v>2581733.58</v>
      </c>
      <c r="O453" s="50" t="n">
        <f aca="false">FilterOPk!M$18</f>
        <v>-636932.37</v>
      </c>
      <c r="P453" s="50" t="n">
        <f aca="false">FilterOPk!N$18</f>
        <v>-2303942.42</v>
      </c>
      <c r="Q453" s="51" t="n">
        <f aca="false">FilterOPk!O$18</f>
        <v>-359141.210000001</v>
      </c>
    </row>
    <row r="454" customFormat="false" ht="12.75" hidden="false" customHeight="false" outlineLevel="0" collapsed="false">
      <c r="B454" s="85" t="str">
        <f aca="false">FilterOPk!A$19</f>
        <v>LT-PJM</v>
      </c>
      <c r="C454" s="13" t="n">
        <f aca="false">C453+1</f>
        <v>453</v>
      </c>
      <c r="D454" s="50" t="n">
        <f aca="false">FilterOPk!B$19</f>
        <v>1818236.42109565</v>
      </c>
      <c r="E454" s="50" t="n">
        <f aca="false">FilterOPk!C$19</f>
        <v>0</v>
      </c>
      <c r="F454" s="50" t="n">
        <f aca="false">FilterOPk!D$19</f>
        <v>19402.28</v>
      </c>
      <c r="G454" s="50" t="n">
        <f aca="false">FilterOPk!E$19</f>
        <v>57930.92</v>
      </c>
      <c r="H454" s="50" t="n">
        <f aca="false">FilterOPk!F$19</f>
        <v>59436.7</v>
      </c>
      <c r="I454" s="50" t="n">
        <f aca="false">FilterOPk!G$19</f>
        <v>19136.52</v>
      </c>
      <c r="J454" s="50" t="n">
        <f aca="false">FilterOPk!H$19</f>
        <v>18664.41</v>
      </c>
      <c r="K454" s="50" t="n">
        <f aca="false">FilterOPk!I$19</f>
        <v>33608.82</v>
      </c>
      <c r="L454" s="50" t="n">
        <f aca="false">FilterOPk!J$19</f>
        <v>20867.53</v>
      </c>
      <c r="M454" s="50" t="n">
        <f aca="false">FilterOPk!K$19</f>
        <v>56340.86</v>
      </c>
      <c r="N454" s="50" t="n">
        <f aca="false">FilterOPk!L$19</f>
        <v>285388.04</v>
      </c>
      <c r="O454" s="50" t="n">
        <f aca="false">FilterOPk!M$19</f>
        <v>-1975.43</v>
      </c>
      <c r="P454" s="50" t="n">
        <f aca="false">FilterOPk!N$19</f>
        <v>-179963.06</v>
      </c>
      <c r="Q454" s="51" t="n">
        <f aca="false">FilterOPk!O$19</f>
        <v>103449.55</v>
      </c>
    </row>
    <row r="455" customFormat="false" ht="12.75" hidden="false" customHeight="false" outlineLevel="0" collapsed="false">
      <c r="B455" s="85" t="str">
        <f aca="false">FilterOPk!A$20</f>
        <v>LT- NY</v>
      </c>
      <c r="C455" s="13" t="n">
        <f aca="false">C454+1</f>
        <v>454</v>
      </c>
      <c r="D455" s="50" t="n">
        <f aca="false">FilterOPk!B$20</f>
        <v>0</v>
      </c>
      <c r="E455" s="50" t="n">
        <f aca="false">FilterOPk!C$20</f>
        <v>-9128.22</v>
      </c>
      <c r="F455" s="50" t="n">
        <f aca="false">FilterOPk!D$20</f>
        <v>-69725.26</v>
      </c>
      <c r="G455" s="50" t="n">
        <f aca="false">FilterOPk!E$20</f>
        <v>0</v>
      </c>
      <c r="H455" s="50" t="n">
        <f aca="false">FilterOPk!F$20</f>
        <v>0</v>
      </c>
      <c r="I455" s="50" t="n">
        <f aca="false">FilterOPk!G$20</f>
        <v>0</v>
      </c>
      <c r="J455" s="50" t="n">
        <f aca="false">FilterOPk!H$20</f>
        <v>0</v>
      </c>
      <c r="K455" s="50" t="n">
        <f aca="false">FilterOPk!I$20</f>
        <v>0</v>
      </c>
      <c r="L455" s="50" t="n">
        <f aca="false">FilterOPk!J$20</f>
        <v>0</v>
      </c>
      <c r="M455" s="50" t="n">
        <f aca="false">FilterOPk!K$20</f>
        <v>0</v>
      </c>
      <c r="N455" s="50" t="n">
        <f aca="false">FilterOPk!L$20</f>
        <v>-78853.48</v>
      </c>
      <c r="O455" s="50" t="n">
        <f aca="false">FilterOPk!M$20</f>
        <v>0</v>
      </c>
      <c r="P455" s="50" t="n">
        <f aca="false">FilterOPk!N$20</f>
        <v>12056.92</v>
      </c>
      <c r="Q455" s="51" t="n">
        <f aca="false">FilterOPk!O$20</f>
        <v>-66796.56</v>
      </c>
    </row>
    <row r="456" customFormat="false" ht="12.75" hidden="false" customHeight="false" outlineLevel="0" collapsed="false">
      <c r="B456" s="85" t="str">
        <f aca="false">FilterOPk!A$21</f>
        <v>ST- PJM</v>
      </c>
      <c r="C456" s="13" t="n">
        <f aca="false">C455+1</f>
        <v>455</v>
      </c>
      <c r="D456" s="50" t="n">
        <f aca="false">FilterOPk!B$21</f>
        <v>1243093.71447674</v>
      </c>
      <c r="E456" s="50" t="n">
        <f aca="false">FilterOPk!C$21</f>
        <v>13503.06</v>
      </c>
      <c r="F456" s="50" t="n">
        <f aca="false">FilterOPk!D$21</f>
        <v>0</v>
      </c>
      <c r="G456" s="50" t="n">
        <f aca="false">FilterOPk!E$21</f>
        <v>0</v>
      </c>
      <c r="H456" s="50" t="n">
        <f aca="false">FilterOPk!F$21</f>
        <v>0</v>
      </c>
      <c r="I456" s="50" t="n">
        <f aca="false">FilterOPk!G$21</f>
        <v>0</v>
      </c>
      <c r="J456" s="50" t="n">
        <f aca="false">FilterOPk!H$21</f>
        <v>0</v>
      </c>
      <c r="K456" s="50" t="n">
        <f aca="false">FilterOPk!I$21</f>
        <v>0</v>
      </c>
      <c r="L456" s="50" t="n">
        <f aca="false">FilterOPk!J$21</f>
        <v>0</v>
      </c>
      <c r="M456" s="50" t="n">
        <f aca="false">FilterOPk!K$21</f>
        <v>0</v>
      </c>
      <c r="N456" s="50" t="n">
        <f aca="false">FilterOPk!L$21</f>
        <v>13503.06</v>
      </c>
      <c r="O456" s="50" t="n">
        <f aca="false">FilterOPk!M$21</f>
        <v>0</v>
      </c>
      <c r="P456" s="50" t="n">
        <f aca="false">FilterOPk!N$21</f>
        <v>0</v>
      </c>
      <c r="Q456" s="51" t="n">
        <f aca="false">FilterOPk!O$21</f>
        <v>13503.06</v>
      </c>
    </row>
    <row r="457" customFormat="false" ht="12.75" hidden="false" customHeight="false" outlineLevel="0" collapsed="false">
      <c r="B457" s="85" t="str">
        <f aca="false">FilterOPk!A$22</f>
        <v>ST- NENG</v>
      </c>
      <c r="C457" s="13" t="n">
        <f aca="false">C456+1</f>
        <v>456</v>
      </c>
      <c r="D457" s="50" t="n">
        <f aca="false">FilterOPk!B$22</f>
        <v>539719.375927685</v>
      </c>
      <c r="E457" s="50" t="n">
        <f aca="false">FilterOPk!C$22</f>
        <v>17499.36</v>
      </c>
      <c r="F457" s="50" t="n">
        <f aca="false">FilterOPk!D$22</f>
        <v>34844.91</v>
      </c>
      <c r="G457" s="50" t="n">
        <f aca="false">FilterOPk!E$22</f>
        <v>0</v>
      </c>
      <c r="H457" s="50" t="n">
        <f aca="false">FilterOPk!F$22</f>
        <v>0</v>
      </c>
      <c r="I457" s="50" t="n">
        <f aca="false">FilterOPk!G$22</f>
        <v>0</v>
      </c>
      <c r="J457" s="50" t="n">
        <f aca="false">FilterOPk!H$22</f>
        <v>0</v>
      </c>
      <c r="K457" s="50" t="n">
        <f aca="false">FilterOPk!I$22</f>
        <v>0</v>
      </c>
      <c r="L457" s="50" t="n">
        <f aca="false">FilterOPk!J$22</f>
        <v>0</v>
      </c>
      <c r="M457" s="50" t="n">
        <f aca="false">FilterOPk!K$22</f>
        <v>0</v>
      </c>
      <c r="N457" s="50" t="n">
        <f aca="false">FilterOPk!L$22</f>
        <v>52344.27</v>
      </c>
      <c r="O457" s="50" t="n">
        <f aca="false">FilterOPk!M$22</f>
        <v>0</v>
      </c>
      <c r="P457" s="50" t="n">
        <f aca="false">FilterOPk!N$22</f>
        <v>0</v>
      </c>
      <c r="Q457" s="51" t="n">
        <f aca="false">FilterOPk!O$22</f>
        <v>52344.27</v>
      </c>
    </row>
    <row r="458" customFormat="false" ht="12.75" hidden="false" customHeight="false" outlineLevel="0" collapsed="false">
      <c r="B458" s="85" t="str">
        <f aca="false">FilterOPk!A$23</f>
        <v>ST- NY</v>
      </c>
      <c r="C458" s="13" t="n">
        <f aca="false">C457+1</f>
        <v>457</v>
      </c>
      <c r="D458" s="50" t="n">
        <f aca="false">FilterOPk!B$23</f>
        <v>251437.188425373</v>
      </c>
      <c r="E458" s="50" t="n">
        <f aca="false">FilterOPk!C$23</f>
        <v>22663</v>
      </c>
      <c r="F458" s="50" t="n">
        <f aca="false">FilterOPk!D$23</f>
        <v>52267.36</v>
      </c>
      <c r="G458" s="50" t="n">
        <f aca="false">FilterOPk!E$23</f>
        <v>0</v>
      </c>
      <c r="H458" s="50" t="n">
        <f aca="false">FilterOPk!F$23</f>
        <v>0</v>
      </c>
      <c r="I458" s="50" t="n">
        <f aca="false">FilterOPk!G$23</f>
        <v>0</v>
      </c>
      <c r="J458" s="50" t="n">
        <f aca="false">FilterOPk!H$23</f>
        <v>0</v>
      </c>
      <c r="K458" s="50" t="n">
        <f aca="false">FilterOPk!I$23</f>
        <v>0</v>
      </c>
      <c r="L458" s="50" t="n">
        <f aca="false">FilterOPk!J$23</f>
        <v>0</v>
      </c>
      <c r="M458" s="50" t="n">
        <f aca="false">FilterOPk!K$23</f>
        <v>0</v>
      </c>
      <c r="N458" s="50" t="n">
        <f aca="false">FilterOPk!L$23</f>
        <v>74930.36</v>
      </c>
      <c r="O458" s="50" t="n">
        <f aca="false">FilterOPk!M$23</f>
        <v>0</v>
      </c>
      <c r="P458" s="50" t="n">
        <f aca="false">FilterOPk!N$23</f>
        <v>0</v>
      </c>
      <c r="Q458" s="51" t="n">
        <f aca="false">FilterOPk!O$23</f>
        <v>74930.36</v>
      </c>
    </row>
    <row r="459" customFormat="false" ht="12.75" hidden="false" customHeight="false" outlineLevel="0" collapsed="false">
      <c r="B459" s="85" t="str">
        <f aca="false">FilterOPk!A$24</f>
        <v>NE- PHYS</v>
      </c>
      <c r="C459" s="13" t="n">
        <f aca="false">C458+1</f>
        <v>458</v>
      </c>
      <c r="D459" s="50" t="n">
        <f aca="false">FilterOPk!B$24</f>
        <v>0</v>
      </c>
      <c r="E459" s="50" t="n">
        <f aca="false">FilterOPk!C$24</f>
        <v>0</v>
      </c>
      <c r="F459" s="50" t="n">
        <f aca="false">FilterOPk!D$24</f>
        <v>0</v>
      </c>
      <c r="G459" s="50" t="n">
        <f aca="false">FilterOPk!E$24</f>
        <v>0</v>
      </c>
      <c r="H459" s="50" t="n">
        <f aca="false">FilterOPk!F$24</f>
        <v>0</v>
      </c>
      <c r="I459" s="50" t="n">
        <f aca="false">FilterOPk!G$24</f>
        <v>0</v>
      </c>
      <c r="J459" s="50" t="n">
        <f aca="false">FilterOPk!H$24</f>
        <v>0</v>
      </c>
      <c r="K459" s="50" t="n">
        <f aca="false">FilterOPk!I$24</f>
        <v>0</v>
      </c>
      <c r="L459" s="50" t="n">
        <f aca="false">FilterOPk!J$24</f>
        <v>0</v>
      </c>
      <c r="M459" s="50" t="n">
        <f aca="false">FilterOPk!K$24</f>
        <v>0</v>
      </c>
      <c r="N459" s="50" t="n">
        <f aca="false">FilterOPk!L$24</f>
        <v>0</v>
      </c>
      <c r="O459" s="50" t="n">
        <f aca="false">FilterOPk!M$24</f>
        <v>0</v>
      </c>
      <c r="P459" s="50" t="n">
        <f aca="false">FilterOPk!N$24</f>
        <v>0</v>
      </c>
      <c r="Q459" s="51" t="n">
        <f aca="false">FilterOPk!O$24</f>
        <v>0</v>
      </c>
    </row>
    <row r="460" customFormat="false" ht="12.75" hidden="false" customHeight="false" outlineLevel="0" collapsed="false">
      <c r="B460" s="85" t="str">
        <f aca="false">FilterOPk!A$25</f>
        <v>LT-Southeast</v>
      </c>
      <c r="C460" s="13" t="n">
        <f aca="false">C459+1</f>
        <v>459</v>
      </c>
      <c r="D460" s="50" t="n">
        <f aca="false">FilterOPk!B$25</f>
        <v>11411200.8859117</v>
      </c>
      <c r="E460" s="50" t="n">
        <f aca="false">FilterOPk!C$25</f>
        <v>15825.82</v>
      </c>
      <c r="F460" s="50" t="n">
        <f aca="false">FilterOPk!D$25</f>
        <v>13250</v>
      </c>
      <c r="G460" s="50" t="n">
        <f aca="false">FilterOPk!E$25</f>
        <v>24924.1</v>
      </c>
      <c r="H460" s="50" t="n">
        <f aca="false">FilterOPk!F$25</f>
        <v>24690.47</v>
      </c>
      <c r="I460" s="50" t="n">
        <f aca="false">FilterOPk!G$25</f>
        <v>26774</v>
      </c>
      <c r="J460" s="50" t="n">
        <f aca="false">FilterOPk!H$25</f>
        <v>26715</v>
      </c>
      <c r="K460" s="50" t="n">
        <f aca="false">FilterOPk!I$25</f>
        <v>57358.83</v>
      </c>
      <c r="L460" s="50" t="n">
        <f aca="false">FilterOPk!J$25</f>
        <v>26146</v>
      </c>
      <c r="M460" s="50" t="n">
        <f aca="false">FilterOPk!K$25</f>
        <v>75355.31</v>
      </c>
      <c r="N460" s="50" t="n">
        <f aca="false">FilterOPk!L$25</f>
        <v>291039.53</v>
      </c>
      <c r="O460" s="50" t="n">
        <f aca="false">FilterOPk!M$25</f>
        <v>-122359</v>
      </c>
      <c r="P460" s="50" t="n">
        <f aca="false">FilterOPk!N$25</f>
        <v>514428.17</v>
      </c>
      <c r="Q460" s="51" t="n">
        <f aca="false">FilterOPk!O$25</f>
        <v>683108.7</v>
      </c>
    </row>
    <row r="461" customFormat="false" ht="12.75" hidden="false" customHeight="false" outlineLevel="0" collapsed="false">
      <c r="B461" s="85" t="str">
        <f aca="false">FilterOPk!A$26</f>
        <v>ST-SPP</v>
      </c>
      <c r="C461" s="13" t="n">
        <f aca="false">C460+1</f>
        <v>460</v>
      </c>
      <c r="D461" s="50" t="n">
        <f aca="false">FilterOPk!B$26</f>
        <v>52202.8773549933</v>
      </c>
      <c r="E461" s="50" t="n">
        <f aca="false">FilterOPk!C$26</f>
        <v>0</v>
      </c>
      <c r="F461" s="50" t="n">
        <f aca="false">FilterOPk!D$26</f>
        <v>0</v>
      </c>
      <c r="G461" s="50" t="n">
        <f aca="false">FilterOPk!E$26</f>
        <v>0</v>
      </c>
      <c r="H461" s="50" t="n">
        <f aca="false">FilterOPk!F$26</f>
        <v>0</v>
      </c>
      <c r="I461" s="50" t="n">
        <f aca="false">FilterOPk!G$26</f>
        <v>0</v>
      </c>
      <c r="J461" s="50" t="n">
        <f aca="false">FilterOPk!H$26</f>
        <v>0</v>
      </c>
      <c r="K461" s="50" t="n">
        <f aca="false">FilterOPk!I$26</f>
        <v>0</v>
      </c>
      <c r="L461" s="50" t="n">
        <f aca="false">FilterOPk!J$26</f>
        <v>0</v>
      </c>
      <c r="M461" s="50" t="n">
        <f aca="false">FilterOPk!K$26</f>
        <v>0</v>
      </c>
      <c r="N461" s="50" t="n">
        <f aca="false">FilterOPk!L$26</f>
        <v>0</v>
      </c>
      <c r="O461" s="50" t="n">
        <f aca="false">FilterOPk!M$26</f>
        <v>0</v>
      </c>
      <c r="P461" s="50" t="n">
        <f aca="false">FilterOPk!N$26</f>
        <v>0</v>
      </c>
      <c r="Q461" s="51" t="n">
        <f aca="false">FilterOPk!O$26</f>
        <v>0</v>
      </c>
    </row>
    <row r="462" customFormat="false" ht="12.75" hidden="false" customHeight="false" outlineLevel="0" collapsed="false">
      <c r="B462" s="85" t="str">
        <f aca="false">FilterOPk!A$27</f>
        <v>ST-SERC</v>
      </c>
      <c r="C462" s="13" t="n">
        <f aca="false">C461+1</f>
        <v>461</v>
      </c>
      <c r="D462" s="50" t="n">
        <f aca="false">FilterOPk!B$27</f>
        <v>686881.973218232</v>
      </c>
      <c r="E462" s="50" t="n">
        <f aca="false">FilterOPk!C$27</f>
        <v>0</v>
      </c>
      <c r="F462" s="50" t="n">
        <f aca="false">FilterOPk!D$27</f>
        <v>0</v>
      </c>
      <c r="G462" s="50" t="n">
        <f aca="false">FilterOPk!E$27</f>
        <v>0</v>
      </c>
      <c r="H462" s="50" t="n">
        <f aca="false">FilterOPk!F$27</f>
        <v>0</v>
      </c>
      <c r="I462" s="50" t="n">
        <f aca="false">FilterOPk!G$27</f>
        <v>0</v>
      </c>
      <c r="J462" s="50" t="n">
        <f aca="false">FilterOPk!H$27</f>
        <v>0</v>
      </c>
      <c r="K462" s="50" t="n">
        <f aca="false">FilterOPk!I$27</f>
        <v>0</v>
      </c>
      <c r="L462" s="50" t="n">
        <f aca="false">FilterOPk!J$27</f>
        <v>0</v>
      </c>
      <c r="M462" s="50" t="n">
        <f aca="false">FilterOPk!K$27</f>
        <v>0</v>
      </c>
      <c r="N462" s="50" t="n">
        <f aca="false">FilterOPk!L$27</f>
        <v>0</v>
      </c>
      <c r="O462" s="50" t="n">
        <f aca="false">FilterOPk!M$27</f>
        <v>0</v>
      </c>
      <c r="P462" s="50" t="n">
        <f aca="false">FilterOPk!N$27</f>
        <v>0</v>
      </c>
      <c r="Q462" s="51" t="n">
        <f aca="false">FilterOPk!O$27</f>
        <v>0</v>
      </c>
    </row>
    <row r="463" customFormat="false" ht="12.75" hidden="false" customHeight="false" outlineLevel="0" collapsed="false">
      <c r="B463" s="85" t="str">
        <f aca="false">FilterOPk!A$28</f>
        <v>LT- Texas</v>
      </c>
      <c r="C463" s="13" t="n">
        <f aca="false">C462+1</f>
        <v>462</v>
      </c>
      <c r="D463" s="50" t="n">
        <f aca="false">FilterOPk!B$28</f>
        <v>3826684.70313045</v>
      </c>
      <c r="E463" s="50" t="n">
        <f aca="false">FilterOPk!C$28</f>
        <v>0</v>
      </c>
      <c r="F463" s="50" t="n">
        <f aca="false">FilterOPk!D$28</f>
        <v>13003.28</v>
      </c>
      <c r="G463" s="50" t="n">
        <f aca="false">FilterOPk!E$28</f>
        <v>7651.26</v>
      </c>
      <c r="H463" s="50" t="n">
        <f aca="false">FilterOPk!F$28</f>
        <v>7986.82</v>
      </c>
      <c r="I463" s="50" t="n">
        <f aca="false">FilterOPk!G$28</f>
        <v>17032.43</v>
      </c>
      <c r="J463" s="50" t="n">
        <f aca="false">FilterOPk!H$28</f>
        <v>19665.43</v>
      </c>
      <c r="K463" s="50" t="n">
        <f aca="false">FilterOPk!I$28</f>
        <v>46628.44</v>
      </c>
      <c r="L463" s="50" t="n">
        <f aca="false">FilterOPk!J$28</f>
        <v>12076.91</v>
      </c>
      <c r="M463" s="50" t="n">
        <f aca="false">FilterOPk!K$28</f>
        <v>18411.54</v>
      </c>
      <c r="N463" s="50" t="n">
        <f aca="false">FilterOPk!L$28</f>
        <v>142456.11</v>
      </c>
      <c r="O463" s="50" t="n">
        <f aca="false">FilterOPk!M$28</f>
        <v>653578.76</v>
      </c>
      <c r="P463" s="50" t="n">
        <f aca="false">FilterOPk!N$28</f>
        <v>2238345.92</v>
      </c>
      <c r="Q463" s="51" t="n">
        <f aca="false">FilterOPk!O$28</f>
        <v>3034380.79</v>
      </c>
    </row>
    <row r="464" customFormat="false" ht="12.75" hidden="false" customHeight="false" outlineLevel="0" collapsed="false">
      <c r="B464" s="85" t="str">
        <f aca="false">FilterOPk!A$29</f>
        <v>St- Texas</v>
      </c>
      <c r="C464" s="13" t="n">
        <f aca="false">C463+1</f>
        <v>463</v>
      </c>
      <c r="D464" s="50" t="n">
        <f aca="false">FilterOPk!B$29</f>
        <v>445563.239343252</v>
      </c>
      <c r="E464" s="50" t="n">
        <f aca="false">FilterOPk!C$29</f>
        <v>5676.33</v>
      </c>
      <c r="F464" s="50" t="n">
        <f aca="false">FilterOPk!D$29</f>
        <v>0</v>
      </c>
      <c r="G464" s="50" t="n">
        <f aca="false">FilterOPk!E$29</f>
        <v>0</v>
      </c>
      <c r="H464" s="50" t="n">
        <f aca="false">FilterOPk!F$29</f>
        <v>0</v>
      </c>
      <c r="I464" s="50" t="n">
        <f aca="false">FilterOPk!G$29</f>
        <v>0</v>
      </c>
      <c r="J464" s="50" t="n">
        <f aca="false">FilterOPk!H$29</f>
        <v>0</v>
      </c>
      <c r="K464" s="50" t="n">
        <f aca="false">FilterOPk!I$29</f>
        <v>0</v>
      </c>
      <c r="L464" s="50" t="n">
        <f aca="false">FilterOPk!J$29</f>
        <v>0</v>
      </c>
      <c r="M464" s="50" t="n">
        <f aca="false">FilterOPk!K$29</f>
        <v>0</v>
      </c>
      <c r="N464" s="50" t="n">
        <f aca="false">FilterOPk!L$29</f>
        <v>5676.33</v>
      </c>
      <c r="O464" s="50" t="n">
        <f aca="false">FilterOPk!M$29</f>
        <v>0</v>
      </c>
      <c r="P464" s="50" t="n">
        <f aca="false">FilterOPk!N$29</f>
        <v>0</v>
      </c>
      <c r="Q464" s="51" t="n">
        <f aca="false">FilterOPk!O$29</f>
        <v>5676.33</v>
      </c>
    </row>
    <row r="465" customFormat="false" ht="12.75" hidden="false" customHeight="false" outlineLevel="0" collapsed="false">
      <c r="B465" s="85"/>
      <c r="C465" s="13" t="n">
        <f aca="false">C464+1</f>
        <v>464</v>
      </c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1"/>
    </row>
    <row r="466" customFormat="false" ht="12.75" hidden="false" customHeight="false" outlineLevel="0" collapsed="false">
      <c r="B466" s="85" t="str">
        <f aca="false">FilterOPk!A$32</f>
        <v>Gas positions</v>
      </c>
      <c r="C466" s="13" t="n">
        <f aca="false">C465+1</f>
        <v>465</v>
      </c>
      <c r="D466" s="50" t="s">
        <v>4</v>
      </c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1"/>
    </row>
    <row r="467" customFormat="false" ht="12.75" hidden="false" customHeight="false" outlineLevel="0" collapsed="false">
      <c r="B467" s="85" t="str">
        <f aca="false">FilterOPk!A$33</f>
        <v>Kevin Presto</v>
      </c>
      <c r="C467" s="13" t="n">
        <f aca="false">C466+1</f>
        <v>466</v>
      </c>
      <c r="D467" s="50" t="n">
        <f aca="false">FilterOPk!B$33</f>
        <v>0</v>
      </c>
      <c r="E467" s="50" t="n">
        <f aca="false">FilterOPk!C$33</f>
        <v>0</v>
      </c>
      <c r="F467" s="50" t="n">
        <f aca="false">FilterOPk!D$33</f>
        <v>0</v>
      </c>
      <c r="G467" s="50" t="n">
        <f aca="false">FilterOPk!E$33</f>
        <v>0</v>
      </c>
      <c r="H467" s="50" t="n">
        <f aca="false">FilterOPk!F$33</f>
        <v>0</v>
      </c>
      <c r="I467" s="50" t="n">
        <f aca="false">FilterOPk!G$33</f>
        <v>0</v>
      </c>
      <c r="J467" s="50" t="n">
        <f aca="false">FilterOPk!H$33</f>
        <v>0</v>
      </c>
      <c r="K467" s="50" t="n">
        <f aca="false">FilterOPk!I$33</f>
        <v>0</v>
      </c>
      <c r="L467" s="50" t="n">
        <f aca="false">FilterOPk!J$33</f>
        <v>0</v>
      </c>
      <c r="M467" s="50" t="n">
        <f aca="false">FilterOPk!K$33</f>
        <v>0</v>
      </c>
      <c r="N467" s="50" t="n">
        <f aca="false">FilterOPk!L$33</f>
        <v>0</v>
      </c>
      <c r="O467" s="50" t="n">
        <f aca="false">FilterOPk!M$33</f>
        <v>0</v>
      </c>
      <c r="P467" s="50" t="n">
        <f aca="false">FilterOPk!N$33</f>
        <v>0</v>
      </c>
      <c r="Q467" s="51" t="n">
        <f aca="false">FilterOPk!O$33</f>
        <v>0</v>
      </c>
    </row>
    <row r="468" customFormat="false" ht="12.75" hidden="false" customHeight="false" outlineLevel="0" collapsed="false">
      <c r="B468" s="85" t="str">
        <f aca="false">FilterOPk!A$34</f>
        <v>Fletcher Sturm</v>
      </c>
      <c r="C468" s="13" t="n">
        <f aca="false">C467+1</f>
        <v>467</v>
      </c>
      <c r="D468" s="50" t="n">
        <f aca="false">FilterOPk!B$34</f>
        <v>0</v>
      </c>
      <c r="E468" s="50" t="n">
        <f aca="false">FilterOPk!C$34</f>
        <v>0</v>
      </c>
      <c r="F468" s="50" t="n">
        <f aca="false">FilterOPk!D$34</f>
        <v>0</v>
      </c>
      <c r="G468" s="50" t="n">
        <f aca="false">FilterOPk!E$34</f>
        <v>0</v>
      </c>
      <c r="H468" s="50" t="n">
        <f aca="false">FilterOPk!F$34</f>
        <v>0</v>
      </c>
      <c r="I468" s="50" t="n">
        <f aca="false">FilterOPk!G$34</f>
        <v>0</v>
      </c>
      <c r="J468" s="50" t="n">
        <f aca="false">FilterOPk!H$34</f>
        <v>0</v>
      </c>
      <c r="K468" s="50" t="n">
        <f aca="false">FilterOPk!I$34</f>
        <v>0</v>
      </c>
      <c r="L468" s="50" t="n">
        <f aca="false">FilterOPk!J$34</f>
        <v>0</v>
      </c>
      <c r="M468" s="50" t="n">
        <f aca="false">FilterOPk!K$34</f>
        <v>0</v>
      </c>
      <c r="N468" s="50" t="n">
        <f aca="false">FilterOPk!L$34</f>
        <v>0</v>
      </c>
      <c r="O468" s="50" t="n">
        <f aca="false">FilterOPk!M$34</f>
        <v>0</v>
      </c>
      <c r="P468" s="50" t="n">
        <f aca="false">FilterOPk!N$34</f>
        <v>0</v>
      </c>
      <c r="Q468" s="51" t="n">
        <f aca="false">FilterOPk!O$34</f>
        <v>0</v>
      </c>
    </row>
    <row r="469" customFormat="false" ht="12.75" hidden="false" customHeight="false" outlineLevel="0" collapsed="false">
      <c r="B469" s="85" t="str">
        <f aca="false">FilterOPk!A$35</f>
        <v>Doug Gilbert-Smith</v>
      </c>
      <c r="C469" s="13" t="n">
        <f aca="false">C468+1</f>
        <v>468</v>
      </c>
      <c r="D469" s="50" t="n">
        <f aca="false">FilterOPk!B$35</f>
        <v>0</v>
      </c>
      <c r="E469" s="50" t="n">
        <f aca="false">FilterOPk!C$35</f>
        <v>0</v>
      </c>
      <c r="F469" s="50" t="n">
        <f aca="false">FilterOPk!D$35</f>
        <v>0</v>
      </c>
      <c r="G469" s="50" t="n">
        <f aca="false">FilterOPk!E$35</f>
        <v>0</v>
      </c>
      <c r="H469" s="50" t="n">
        <f aca="false">FilterOPk!F$35</f>
        <v>0</v>
      </c>
      <c r="I469" s="50" t="n">
        <f aca="false">FilterOPk!G$35</f>
        <v>0</v>
      </c>
      <c r="J469" s="50" t="n">
        <f aca="false">FilterOPk!H$35</f>
        <v>0</v>
      </c>
      <c r="K469" s="50" t="n">
        <f aca="false">FilterOPk!I$35</f>
        <v>0</v>
      </c>
      <c r="L469" s="50" t="n">
        <f aca="false">FilterOPk!J$35</f>
        <v>0</v>
      </c>
      <c r="M469" s="50" t="n">
        <f aca="false">FilterOPk!K$35</f>
        <v>0</v>
      </c>
      <c r="N469" s="50" t="n">
        <f aca="false">FilterOPk!L$35</f>
        <v>0</v>
      </c>
      <c r="O469" s="50" t="n">
        <f aca="false">FilterOPk!M$35</f>
        <v>0</v>
      </c>
      <c r="P469" s="50" t="n">
        <f aca="false">FilterOPk!N$35</f>
        <v>0</v>
      </c>
      <c r="Q469" s="51" t="n">
        <f aca="false">FilterOPk!O$35</f>
        <v>0</v>
      </c>
    </row>
    <row r="470" customFormat="false" ht="12.75" hidden="false" customHeight="false" outlineLevel="0" collapsed="false">
      <c r="B470" s="85" t="str">
        <f aca="false">FilterOPk!A$36</f>
        <v>Rogers Herndon</v>
      </c>
      <c r="C470" s="13" t="n">
        <f aca="false">C469+1</f>
        <v>469</v>
      </c>
      <c r="D470" s="50" t="n">
        <f aca="false">FilterOPk!B$36</f>
        <v>0</v>
      </c>
      <c r="E470" s="50" t="n">
        <f aca="false">FilterOPk!C$36</f>
        <v>0</v>
      </c>
      <c r="F470" s="50" t="n">
        <f aca="false">FilterOPk!D$36</f>
        <v>0</v>
      </c>
      <c r="G470" s="50" t="n">
        <f aca="false">FilterOPk!E$36</f>
        <v>0</v>
      </c>
      <c r="H470" s="50" t="n">
        <f aca="false">FilterOPk!F$36</f>
        <v>0</v>
      </c>
      <c r="I470" s="50" t="n">
        <f aca="false">FilterOPk!G$36</f>
        <v>0</v>
      </c>
      <c r="J470" s="50" t="n">
        <f aca="false">FilterOPk!H$36</f>
        <v>0</v>
      </c>
      <c r="K470" s="50" t="n">
        <f aca="false">FilterOPk!I$36</f>
        <v>0</v>
      </c>
      <c r="L470" s="50" t="n">
        <f aca="false">FilterOPk!J$36</f>
        <v>0</v>
      </c>
      <c r="M470" s="50" t="n">
        <f aca="false">FilterOPk!K$36</f>
        <v>0</v>
      </c>
      <c r="N470" s="50" t="n">
        <f aca="false">FilterOPk!L$36</f>
        <v>0</v>
      </c>
      <c r="O470" s="50" t="n">
        <f aca="false">FilterOPk!M$36</f>
        <v>0</v>
      </c>
      <c r="P470" s="50" t="n">
        <f aca="false">FilterOPk!N$36</f>
        <v>0</v>
      </c>
      <c r="Q470" s="51" t="n">
        <f aca="false">FilterOPk!O$36</f>
        <v>0</v>
      </c>
    </row>
    <row r="471" customFormat="false" ht="12.75" hidden="false" customHeight="false" outlineLevel="0" collapsed="false">
      <c r="B471" s="85" t="str">
        <f aca="false">FilterOPk!A$37</f>
        <v>Dana Davis</v>
      </c>
      <c r="C471" s="13" t="n">
        <f aca="false">C470+1</f>
        <v>470</v>
      </c>
      <c r="D471" s="50" t="n">
        <f aca="false">FilterOPk!B$37</f>
        <v>0</v>
      </c>
      <c r="E471" s="50" t="n">
        <f aca="false">FilterOPk!C$37</f>
        <v>0</v>
      </c>
      <c r="F471" s="50" t="n">
        <f aca="false">FilterOPk!D$37</f>
        <v>0</v>
      </c>
      <c r="G471" s="50" t="n">
        <f aca="false">FilterOPk!E$37</f>
        <v>0</v>
      </c>
      <c r="H471" s="50" t="n">
        <f aca="false">FilterOPk!F$37</f>
        <v>0</v>
      </c>
      <c r="I471" s="50" t="n">
        <f aca="false">FilterOPk!G$37</f>
        <v>0</v>
      </c>
      <c r="J471" s="50" t="n">
        <f aca="false">FilterOPk!H$37</f>
        <v>0</v>
      </c>
      <c r="K471" s="50" t="n">
        <f aca="false">FilterOPk!I$37</f>
        <v>0</v>
      </c>
      <c r="L471" s="50" t="n">
        <f aca="false">FilterOPk!J$37</f>
        <v>0</v>
      </c>
      <c r="M471" s="50" t="n">
        <f aca="false">FilterOPk!K$37</f>
        <v>0</v>
      </c>
      <c r="N471" s="50" t="n">
        <f aca="false">FilterOPk!L$37</f>
        <v>0</v>
      </c>
      <c r="O471" s="50" t="n">
        <f aca="false">FilterOPk!M$37</f>
        <v>0</v>
      </c>
      <c r="P471" s="50" t="n">
        <f aca="false">FilterOPk!N$37</f>
        <v>0</v>
      </c>
      <c r="Q471" s="51" t="n">
        <f aca="false">FilterOPk!O$37</f>
        <v>0</v>
      </c>
    </row>
    <row r="472" customFormat="false" ht="12.75" hidden="false" customHeight="false" outlineLevel="0" collapsed="false">
      <c r="B472" s="85" t="str">
        <f aca="false">FilterOPk!A$38</f>
        <v>Tom May</v>
      </c>
      <c r="C472" s="13" t="n">
        <f aca="false">C471+1</f>
        <v>471</v>
      </c>
      <c r="D472" s="50" t="n">
        <f aca="false">FilterOPk!B$38</f>
        <v>0</v>
      </c>
      <c r="E472" s="50" t="n">
        <f aca="false">FilterOPk!C$38</f>
        <v>0</v>
      </c>
      <c r="F472" s="50" t="n">
        <f aca="false">FilterOPk!D$38</f>
        <v>0</v>
      </c>
      <c r="G472" s="50" t="n">
        <f aca="false">FilterOPk!E$38</f>
        <v>0</v>
      </c>
      <c r="H472" s="50" t="n">
        <f aca="false">FilterOPk!F$38</f>
        <v>0</v>
      </c>
      <c r="I472" s="50" t="n">
        <f aca="false">FilterOPk!G$38</f>
        <v>0</v>
      </c>
      <c r="J472" s="50" t="n">
        <f aca="false">FilterOPk!H$38</f>
        <v>0</v>
      </c>
      <c r="K472" s="50" t="n">
        <f aca="false">FilterOPk!I$38</f>
        <v>0</v>
      </c>
      <c r="L472" s="50" t="n">
        <f aca="false">FilterOPk!J$38</f>
        <v>0</v>
      </c>
      <c r="M472" s="50" t="n">
        <f aca="false">FilterOPk!K$38</f>
        <v>0</v>
      </c>
      <c r="N472" s="50" t="n">
        <f aca="false">FilterOPk!L$38</f>
        <v>0</v>
      </c>
      <c r="O472" s="50" t="n">
        <f aca="false">FilterOPk!M$38</f>
        <v>0</v>
      </c>
      <c r="P472" s="50" t="n">
        <f aca="false">FilterOPk!N$38</f>
        <v>0</v>
      </c>
      <c r="Q472" s="51" t="n">
        <f aca="false">FilterOPk!O$38</f>
        <v>0</v>
      </c>
    </row>
    <row r="473" customFormat="false" ht="12.75" hidden="false" customHeight="false" outlineLevel="0" collapsed="false">
      <c r="B473" s="85" t="str">
        <f aca="false">FilterOPk!A$39</f>
        <v>Clint Dean</v>
      </c>
      <c r="C473" s="13" t="n">
        <f aca="false">C472+1</f>
        <v>472</v>
      </c>
      <c r="D473" s="50" t="n">
        <f aca="false">FilterOPk!B$39</f>
        <v>0</v>
      </c>
      <c r="E473" s="50" t="n">
        <f aca="false">FilterOPk!C$39</f>
        <v>0</v>
      </c>
      <c r="F473" s="50" t="n">
        <f aca="false">FilterOPk!D$39</f>
        <v>0</v>
      </c>
      <c r="G473" s="50" t="n">
        <f aca="false">FilterOPk!E$39</f>
        <v>0</v>
      </c>
      <c r="H473" s="50" t="n">
        <f aca="false">FilterOPk!F$39</f>
        <v>0</v>
      </c>
      <c r="I473" s="50" t="n">
        <f aca="false">FilterOPk!G$39</f>
        <v>0</v>
      </c>
      <c r="J473" s="50" t="n">
        <f aca="false">FilterOPk!H$39</f>
        <v>0</v>
      </c>
      <c r="K473" s="50" t="n">
        <f aca="false">FilterOPk!I$39</f>
        <v>0</v>
      </c>
      <c r="L473" s="50" t="n">
        <f aca="false">FilterOPk!J$39</f>
        <v>0</v>
      </c>
      <c r="M473" s="50" t="n">
        <f aca="false">FilterOPk!K$39</f>
        <v>0</v>
      </c>
      <c r="N473" s="50" t="n">
        <f aca="false">FilterOPk!L$39</f>
        <v>0</v>
      </c>
      <c r="O473" s="50" t="n">
        <f aca="false">FilterOPk!M$39</f>
        <v>0</v>
      </c>
      <c r="P473" s="50" t="n">
        <f aca="false">FilterOPk!N$39</f>
        <v>0</v>
      </c>
      <c r="Q473" s="51" t="n">
        <f aca="false">FilterOPk!O$39</f>
        <v>0</v>
      </c>
    </row>
    <row r="474" customFormat="false" ht="12.75" hidden="false" customHeight="false" outlineLevel="0" collapsed="false">
      <c r="B474" s="85" t="str">
        <f aca="false">FilterOPk!A$40</f>
        <v>Rob Benson</v>
      </c>
      <c r="C474" s="13" t="n">
        <f aca="false">C473+1</f>
        <v>473</v>
      </c>
      <c r="D474" s="50" t="n">
        <f aca="false">FilterOPk!B$40</f>
        <v>0</v>
      </c>
      <c r="E474" s="50" t="n">
        <f aca="false">FilterOPk!C$40</f>
        <v>0</v>
      </c>
      <c r="F474" s="50" t="n">
        <f aca="false">FilterOPk!D$40</f>
        <v>0</v>
      </c>
      <c r="G474" s="50" t="n">
        <f aca="false">FilterOPk!E$40</f>
        <v>0</v>
      </c>
      <c r="H474" s="50" t="n">
        <f aca="false">FilterOPk!F$40</f>
        <v>0</v>
      </c>
      <c r="I474" s="50" t="n">
        <f aca="false">FilterOPk!G$40</f>
        <v>0</v>
      </c>
      <c r="J474" s="50" t="n">
        <f aca="false">FilterOPk!H$40</f>
        <v>0</v>
      </c>
      <c r="K474" s="50" t="n">
        <f aca="false">FilterOPk!I$40</f>
        <v>0</v>
      </c>
      <c r="L474" s="50" t="n">
        <f aca="false">FilterOPk!J$40</f>
        <v>0</v>
      </c>
      <c r="M474" s="50" t="n">
        <f aca="false">FilterOPk!K$40</f>
        <v>0</v>
      </c>
      <c r="N474" s="50" t="n">
        <f aca="false">FilterOPk!L$40</f>
        <v>0</v>
      </c>
      <c r="O474" s="50" t="n">
        <f aca="false">FilterOPk!M$40</f>
        <v>0</v>
      </c>
      <c r="P474" s="50" t="n">
        <f aca="false">FilterOPk!N$40</f>
        <v>0</v>
      </c>
      <c r="Q474" s="51" t="n">
        <f aca="false">FilterOPk!O$40</f>
        <v>0</v>
      </c>
    </row>
    <row r="475" customFormat="false" ht="12.75" hidden="false" customHeight="false" outlineLevel="0" collapsed="false">
      <c r="B475" s="85" t="str">
        <f aca="false">FilterOPk!A$41</f>
        <v>Matt Lorenz</v>
      </c>
      <c r="C475" s="13" t="n">
        <f aca="false">C474+1</f>
        <v>474</v>
      </c>
      <c r="D475" s="50" t="n">
        <f aca="false">FilterOPk!B$41</f>
        <v>0</v>
      </c>
      <c r="E475" s="50" t="n">
        <f aca="false">FilterOPk!C$41</f>
        <v>0</v>
      </c>
      <c r="F475" s="50" t="n">
        <f aca="false">FilterOPk!D$41</f>
        <v>0</v>
      </c>
      <c r="G475" s="50" t="n">
        <f aca="false">FilterOPk!E$41</f>
        <v>0</v>
      </c>
      <c r="H475" s="50" t="n">
        <f aca="false">FilterOPk!F$41</f>
        <v>0</v>
      </c>
      <c r="I475" s="50" t="n">
        <f aca="false">FilterOPk!G$41</f>
        <v>0</v>
      </c>
      <c r="J475" s="50" t="n">
        <f aca="false">FilterOPk!H$41</f>
        <v>0</v>
      </c>
      <c r="K475" s="50" t="n">
        <f aca="false">FilterOPk!I$41</f>
        <v>0</v>
      </c>
      <c r="L475" s="50" t="n">
        <f aca="false">FilterOPk!J$41</f>
        <v>0</v>
      </c>
      <c r="M475" s="50" t="n">
        <f aca="false">FilterOPk!K$41</f>
        <v>0</v>
      </c>
      <c r="N475" s="50" t="n">
        <f aca="false">FilterOPk!L$41</f>
        <v>0</v>
      </c>
      <c r="O475" s="50" t="n">
        <f aca="false">FilterOPk!M$41</f>
        <v>0</v>
      </c>
      <c r="P475" s="50" t="n">
        <f aca="false">FilterOPk!N$41</f>
        <v>0</v>
      </c>
      <c r="Q475" s="51" t="n">
        <f aca="false">FilterOPk!O$41</f>
        <v>0</v>
      </c>
    </row>
    <row r="476" customFormat="false" ht="12.75" hidden="false" customHeight="false" outlineLevel="0" collapsed="false">
      <c r="B476" s="85" t="str">
        <f aca="false">FilterOPk!A$42</f>
        <v>John Forney</v>
      </c>
      <c r="C476" s="13" t="n">
        <f aca="false">C475+1</f>
        <v>475</v>
      </c>
      <c r="D476" s="50" t="n">
        <f aca="false">FilterOPk!B$42</f>
        <v>0</v>
      </c>
      <c r="E476" s="50" t="n">
        <f aca="false">FilterOPk!C$42</f>
        <v>0</v>
      </c>
      <c r="F476" s="50" t="n">
        <f aca="false">FilterOPk!D$42</f>
        <v>0</v>
      </c>
      <c r="G476" s="50" t="n">
        <f aca="false">FilterOPk!E$42</f>
        <v>0</v>
      </c>
      <c r="H476" s="50" t="n">
        <f aca="false">FilterOPk!F$42</f>
        <v>0</v>
      </c>
      <c r="I476" s="50" t="n">
        <f aca="false">FilterOPk!G$42</f>
        <v>0</v>
      </c>
      <c r="J476" s="50" t="n">
        <f aca="false">FilterOPk!H$42</f>
        <v>0</v>
      </c>
      <c r="K476" s="50" t="n">
        <f aca="false">FilterOPk!I$42</f>
        <v>0</v>
      </c>
      <c r="L476" s="50" t="n">
        <f aca="false">FilterOPk!J$42</f>
        <v>0</v>
      </c>
      <c r="M476" s="50" t="n">
        <f aca="false">FilterOPk!K$42</f>
        <v>0</v>
      </c>
      <c r="N476" s="50" t="n">
        <f aca="false">FilterOPk!L$42</f>
        <v>0</v>
      </c>
      <c r="O476" s="50" t="n">
        <f aca="false">FilterOPk!M$42</f>
        <v>0</v>
      </c>
      <c r="P476" s="50" t="n">
        <f aca="false">FilterOPk!N$42</f>
        <v>0</v>
      </c>
      <c r="Q476" s="51" t="n">
        <f aca="false">FilterOPk!O$42</f>
        <v>0</v>
      </c>
    </row>
    <row r="477" customFormat="false" ht="12.75" hidden="false" customHeight="false" outlineLevel="0" collapsed="false">
      <c r="B477" s="85" t="str">
        <f aca="false">FilterOPk!A$43</f>
        <v>Mike Carson</v>
      </c>
      <c r="C477" s="13" t="n">
        <f aca="false">C476+1</f>
        <v>476</v>
      </c>
      <c r="D477" s="50" t="n">
        <f aca="false">FilterOPk!B$43</f>
        <v>0</v>
      </c>
      <c r="E477" s="50" t="n">
        <f aca="false">FilterOPk!C$43</f>
        <v>0</v>
      </c>
      <c r="F477" s="50" t="n">
        <f aca="false">FilterOPk!D$43</f>
        <v>0</v>
      </c>
      <c r="G477" s="50" t="n">
        <f aca="false">FilterOPk!E$43</f>
        <v>0</v>
      </c>
      <c r="H477" s="50" t="n">
        <f aca="false">FilterOPk!F$43</f>
        <v>0</v>
      </c>
      <c r="I477" s="50" t="n">
        <f aca="false">FilterOPk!G$43</f>
        <v>0</v>
      </c>
      <c r="J477" s="50" t="n">
        <f aca="false">FilterOPk!H$43</f>
        <v>0</v>
      </c>
      <c r="K477" s="50" t="n">
        <f aca="false">FilterOPk!I$43</f>
        <v>0</v>
      </c>
      <c r="L477" s="50" t="n">
        <f aca="false">FilterOPk!J$43</f>
        <v>0</v>
      </c>
      <c r="M477" s="50" t="n">
        <f aca="false">FilterOPk!K$43</f>
        <v>0</v>
      </c>
      <c r="N477" s="50" t="n">
        <f aca="false">FilterOPk!L$43</f>
        <v>0</v>
      </c>
      <c r="O477" s="50" t="n">
        <f aca="false">FilterOPk!M$43</f>
        <v>0</v>
      </c>
      <c r="P477" s="50" t="n">
        <f aca="false">FilterOPk!N$43</f>
        <v>0</v>
      </c>
      <c r="Q477" s="51" t="n">
        <f aca="false">FilterOPk!O$43</f>
        <v>0</v>
      </c>
    </row>
    <row r="478" customFormat="false" ht="12.75" hidden="false" customHeight="false" outlineLevel="0" collapsed="false">
      <c r="B478" s="85" t="str">
        <f aca="false">FilterOPk!A$44</f>
        <v>Chris Dorland</v>
      </c>
      <c r="C478" s="13" t="n">
        <f aca="false">C477+1</f>
        <v>477</v>
      </c>
      <c r="D478" s="50" t="n">
        <f aca="false">FilterOPk!B$44</f>
        <v>0</v>
      </c>
      <c r="E478" s="50" t="n">
        <f aca="false">FilterOPk!C$44</f>
        <v>0</v>
      </c>
      <c r="F478" s="50" t="n">
        <f aca="false">FilterOPk!D$44</f>
        <v>0</v>
      </c>
      <c r="G478" s="50" t="n">
        <f aca="false">FilterOPk!E$44</f>
        <v>0</v>
      </c>
      <c r="H478" s="50" t="n">
        <f aca="false">FilterOPk!F$44</f>
        <v>0</v>
      </c>
      <c r="I478" s="50" t="n">
        <f aca="false">FilterOPk!G$44</f>
        <v>0</v>
      </c>
      <c r="J478" s="50" t="n">
        <f aca="false">FilterOPk!H$44</f>
        <v>0</v>
      </c>
      <c r="K478" s="50" t="n">
        <f aca="false">FilterOPk!I$44</f>
        <v>0</v>
      </c>
      <c r="L478" s="50" t="n">
        <f aca="false">FilterOPk!J$44</f>
        <v>0</v>
      </c>
      <c r="M478" s="50" t="n">
        <f aca="false">FilterOPk!K$44</f>
        <v>0</v>
      </c>
      <c r="N478" s="50" t="n">
        <f aca="false">FilterOPk!L$44</f>
        <v>0</v>
      </c>
      <c r="O478" s="50" t="n">
        <f aca="false">FilterOPk!M$44</f>
        <v>0</v>
      </c>
      <c r="P478" s="50" t="n">
        <f aca="false">FilterOPk!N$44</f>
        <v>0</v>
      </c>
      <c r="Q478" s="51" t="n">
        <f aca="false">FilterOPk!O$44</f>
        <v>0</v>
      </c>
    </row>
    <row r="479" customFormat="false" ht="12.75" hidden="false" customHeight="false" outlineLevel="0" collapsed="false">
      <c r="B479" s="85" t="str">
        <f aca="false">FilterOPk!A$45</f>
        <v>Jeff King</v>
      </c>
      <c r="C479" s="13" t="n">
        <f aca="false">C478+1</f>
        <v>478</v>
      </c>
      <c r="D479" s="50" t="n">
        <f aca="false">FilterOPk!B$45</f>
        <v>0</v>
      </c>
      <c r="E479" s="50" t="n">
        <f aca="false">FilterOPk!C$45</f>
        <v>0</v>
      </c>
      <c r="F479" s="50" t="n">
        <f aca="false">FilterOPk!D$45</f>
        <v>0</v>
      </c>
      <c r="G479" s="50" t="n">
        <f aca="false">FilterOPk!E$45</f>
        <v>0</v>
      </c>
      <c r="H479" s="50" t="n">
        <f aca="false">FilterOPk!F$45</f>
        <v>0</v>
      </c>
      <c r="I479" s="50" t="n">
        <f aca="false">FilterOPk!G$45</f>
        <v>0</v>
      </c>
      <c r="J479" s="50" t="n">
        <f aca="false">FilterOPk!H$45</f>
        <v>0</v>
      </c>
      <c r="K479" s="50" t="n">
        <f aca="false">FilterOPk!I$45</f>
        <v>0</v>
      </c>
      <c r="L479" s="50" t="n">
        <f aca="false">FilterOPk!J$45</f>
        <v>0</v>
      </c>
      <c r="M479" s="50" t="n">
        <f aca="false">FilterOPk!K$45</f>
        <v>0</v>
      </c>
      <c r="N479" s="50" t="n">
        <f aca="false">FilterOPk!L$45</f>
        <v>0</v>
      </c>
      <c r="O479" s="50" t="n">
        <f aca="false">FilterOPk!M$45</f>
        <v>0</v>
      </c>
      <c r="P479" s="50" t="n">
        <f aca="false">FilterOPk!N$45</f>
        <v>0</v>
      </c>
      <c r="Q479" s="51" t="n">
        <f aca="false">FilterOPk!O$45</f>
        <v>0</v>
      </c>
    </row>
    <row r="480" customFormat="false" ht="12.75" hidden="false" customHeight="false" outlineLevel="0" collapsed="false">
      <c r="B480" s="85" t="n">
        <f aca="false">FilterOPk!A$46</f>
        <v>0</v>
      </c>
      <c r="C480" s="13" t="n">
        <f aca="false">C479+1</f>
        <v>479</v>
      </c>
      <c r="D480" s="50" t="n">
        <f aca="false">FilterOPk!B$46</f>
        <v>0</v>
      </c>
      <c r="E480" s="50" t="n">
        <f aca="false">FilterOPk!C$46</f>
        <v>0</v>
      </c>
      <c r="F480" s="50" t="n">
        <f aca="false">FilterOPk!D$46</f>
        <v>0</v>
      </c>
      <c r="G480" s="50" t="n">
        <f aca="false">FilterOPk!E$46</f>
        <v>0</v>
      </c>
      <c r="H480" s="50" t="n">
        <f aca="false">FilterOPk!F$46</f>
        <v>0</v>
      </c>
      <c r="I480" s="50" t="n">
        <f aca="false">FilterOPk!G$46</f>
        <v>0</v>
      </c>
      <c r="J480" s="50" t="n">
        <f aca="false">FilterOPk!H$46</f>
        <v>0</v>
      </c>
      <c r="K480" s="50" t="n">
        <f aca="false">FilterOPk!I$46</f>
        <v>0</v>
      </c>
      <c r="L480" s="50" t="n">
        <f aca="false">FilterOPk!J$46</f>
        <v>0</v>
      </c>
      <c r="M480" s="50" t="n">
        <f aca="false">FilterOPk!K$46</f>
        <v>0</v>
      </c>
      <c r="N480" s="50" t="n">
        <f aca="false">FilterOPk!L$46</f>
        <v>0</v>
      </c>
      <c r="O480" s="50" t="n">
        <f aca="false">FilterOPk!M$46</f>
        <v>0</v>
      </c>
      <c r="P480" s="50" t="n">
        <f aca="false">FilterOPk!N$46</f>
        <v>0</v>
      </c>
      <c r="Q480" s="51" t="n">
        <f aca="false">FilterOPk!O$46</f>
        <v>0</v>
      </c>
    </row>
    <row r="481" customFormat="false" ht="12.75" hidden="false" customHeight="false" outlineLevel="0" collapsed="false">
      <c r="B481" s="87" t="n">
        <f aca="false">FilterOPk!A$47</f>
        <v>0</v>
      </c>
      <c r="C481" s="64" t="n">
        <f aca="false">C480+1</f>
        <v>480</v>
      </c>
      <c r="D481" s="54" t="n">
        <f aca="false">FilterOPk!B$47</f>
        <v>0</v>
      </c>
      <c r="E481" s="54" t="n">
        <f aca="false">FilterOPk!C$47</f>
        <v>0</v>
      </c>
      <c r="F481" s="54" t="n">
        <f aca="false">FilterOPk!D$47</f>
        <v>0</v>
      </c>
      <c r="G481" s="54" t="n">
        <f aca="false">FilterOPk!E$47</f>
        <v>0</v>
      </c>
      <c r="H481" s="54" t="n">
        <f aca="false">FilterOPk!F$47</f>
        <v>0</v>
      </c>
      <c r="I481" s="54" t="n">
        <f aca="false">FilterOPk!G$47</f>
        <v>0</v>
      </c>
      <c r="J481" s="54" t="n">
        <f aca="false">FilterOPk!H$47</f>
        <v>0</v>
      </c>
      <c r="K481" s="54" t="n">
        <f aca="false">FilterOPk!I$47</f>
        <v>0</v>
      </c>
      <c r="L481" s="54" t="n">
        <f aca="false">FilterOPk!J$47</f>
        <v>0</v>
      </c>
      <c r="M481" s="54" t="n">
        <f aca="false">FilterOPk!K$47</f>
        <v>0</v>
      </c>
      <c r="N481" s="54" t="n">
        <f aca="false">FilterOPk!L$47</f>
        <v>0</v>
      </c>
      <c r="O481" s="54" t="n">
        <f aca="false">FilterOPk!M$47</f>
        <v>0</v>
      </c>
      <c r="P481" s="54" t="n">
        <f aca="false">FilterOPk!N$47</f>
        <v>0</v>
      </c>
      <c r="Q481" s="55" t="n">
        <f aca="false">FilterOPk!O$47</f>
        <v>0</v>
      </c>
    </row>
    <row r="482" customFormat="false" ht="12.75" hidden="false" customHeight="false" outlineLevel="0" collapsed="false">
      <c r="A482" s="0" t="n">
        <f aca="false">A442+1</f>
        <v>13</v>
      </c>
      <c r="B482" s="57" t="n">
        <f aca="false">FilterOPk!D$1</f>
        <v>36907</v>
      </c>
      <c r="C482" s="58" t="n">
        <f aca="false">C481+1</f>
        <v>481</v>
      </c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83"/>
    </row>
    <row r="483" customFormat="false" ht="12.75" hidden="false" customHeight="false" outlineLevel="0" collapsed="false">
      <c r="B483" s="61"/>
      <c r="C483" s="13" t="n">
        <f aca="false">C482+1</f>
        <v>482</v>
      </c>
      <c r="D483" s="13"/>
      <c r="E483" s="21" t="s">
        <v>5</v>
      </c>
      <c r="F483" s="21" t="s">
        <v>6</v>
      </c>
      <c r="G483" s="21" t="s">
        <v>7</v>
      </c>
      <c r="H483" s="21" t="s">
        <v>8</v>
      </c>
      <c r="I483" s="21" t="s">
        <v>9</v>
      </c>
      <c r="J483" s="21" t="s">
        <v>10</v>
      </c>
      <c r="K483" s="21" t="s">
        <v>11</v>
      </c>
      <c r="L483" s="21" t="s">
        <v>12</v>
      </c>
      <c r="M483" s="21" t="s">
        <v>13</v>
      </c>
      <c r="N483" s="21" t="s">
        <v>14</v>
      </c>
      <c r="O483" s="21" t="n">
        <v>2002</v>
      </c>
      <c r="P483" s="21" t="s">
        <v>15</v>
      </c>
      <c r="Q483" s="84" t="s">
        <v>16</v>
      </c>
    </row>
    <row r="484" customFormat="false" ht="12.75" hidden="false" customHeight="false" outlineLevel="0" collapsed="false">
      <c r="B484" s="85" t="str">
        <f aca="false">FilterOPk!A$9</f>
        <v>Power positions</v>
      </c>
      <c r="C484" s="13" t="n">
        <f aca="false">C483+1</f>
        <v>483</v>
      </c>
      <c r="D484" s="13" t="s">
        <v>4</v>
      </c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86"/>
    </row>
    <row r="485" customFormat="false" ht="12.75" hidden="false" customHeight="false" outlineLevel="0" collapsed="false">
      <c r="B485" s="85" t="str">
        <f aca="false">FilterOPk!A$10</f>
        <v>East Position</v>
      </c>
      <c r="C485" s="13" t="n">
        <f aca="false">C484+1</f>
        <v>484</v>
      </c>
      <c r="D485" s="50" t="n">
        <f aca="false">FilterOPk!B$10</f>
        <v>34784396.7946123</v>
      </c>
      <c r="E485" s="50" t="n">
        <f aca="false">FilterOPk!C$10</f>
        <v>139428.68</v>
      </c>
      <c r="F485" s="50" t="n">
        <f aca="false">FilterOPk!D$10</f>
        <v>244540.42</v>
      </c>
      <c r="G485" s="50" t="n">
        <f aca="false">FilterOPk!E$10</f>
        <v>352018.99</v>
      </c>
      <c r="H485" s="50" t="n">
        <f aca="false">FilterOPk!F$10</f>
        <v>454047.41</v>
      </c>
      <c r="I485" s="50" t="n">
        <f aca="false">FilterOPk!G$10</f>
        <v>460700.87</v>
      </c>
      <c r="J485" s="50" t="n">
        <f aca="false">FilterOPk!H$10</f>
        <v>371715.26</v>
      </c>
      <c r="K485" s="50" t="n">
        <f aca="false">FilterOPk!I$10</f>
        <v>743238.67</v>
      </c>
      <c r="L485" s="50" t="n">
        <f aca="false">FilterOPk!J$10</f>
        <v>433572.73</v>
      </c>
      <c r="M485" s="50" t="n">
        <f aca="false">FilterOPk!K$10</f>
        <v>1264075.99</v>
      </c>
      <c r="N485" s="50" t="n">
        <f aca="false">FilterOPk!L$10</f>
        <v>4463339.02</v>
      </c>
      <c r="O485" s="50" t="n">
        <f aca="false">FilterOPk!M$10</f>
        <v>-232298.41</v>
      </c>
      <c r="P485" s="50" t="n">
        <f aca="false">FilterOPk!N$10</f>
        <v>1174384.84</v>
      </c>
      <c r="Q485" s="51" t="n">
        <f aca="false">FilterOPk!O$10</f>
        <v>5405425.45</v>
      </c>
    </row>
    <row r="486" customFormat="false" ht="12.75" hidden="false" customHeight="false" outlineLevel="0" collapsed="false">
      <c r="B486" s="85" t="str">
        <f aca="false">FilterOPk!A$11</f>
        <v>East Power Mgmt</v>
      </c>
      <c r="C486" s="13" t="n">
        <f aca="false">C485+1</f>
        <v>485</v>
      </c>
      <c r="D486" s="50" t="n">
        <f aca="false">FilterOPk!B$11</f>
        <v>7547347.04451418</v>
      </c>
      <c r="E486" s="50" t="n">
        <f aca="false">FilterOPk!C$11</f>
        <v>0</v>
      </c>
      <c r="F486" s="50" t="n">
        <f aca="false">FilterOPk!D$11</f>
        <v>0</v>
      </c>
      <c r="G486" s="50" t="n">
        <f aca="false">FilterOPk!E$11</f>
        <v>0</v>
      </c>
      <c r="H486" s="50" t="n">
        <f aca="false">FilterOPk!F$11</f>
        <v>0</v>
      </c>
      <c r="I486" s="50" t="n">
        <f aca="false">FilterOPk!G$11</f>
        <v>0</v>
      </c>
      <c r="J486" s="50" t="n">
        <f aca="false">FilterOPk!H$11</f>
        <v>0</v>
      </c>
      <c r="K486" s="50" t="n">
        <f aca="false">FilterOPk!I$11</f>
        <v>0</v>
      </c>
      <c r="L486" s="50" t="n">
        <f aca="false">FilterOPk!J$11</f>
        <v>0</v>
      </c>
      <c r="M486" s="50" t="n">
        <f aca="false">FilterOPk!K$11</f>
        <v>0</v>
      </c>
      <c r="N486" s="50" t="n">
        <f aca="false">FilterOPk!L$11</f>
        <v>0</v>
      </c>
      <c r="O486" s="50" t="n">
        <f aca="false">FilterOPk!M$11</f>
        <v>0</v>
      </c>
      <c r="P486" s="50" t="n">
        <f aca="false">FilterOPk!N$11</f>
        <v>0</v>
      </c>
      <c r="Q486" s="51" t="n">
        <f aca="false">FilterOPk!O$11</f>
        <v>0</v>
      </c>
    </row>
    <row r="487" customFormat="false" ht="12.75" hidden="false" customHeight="false" outlineLevel="0" collapsed="false">
      <c r="B487" s="85" t="str">
        <f aca="false">FilterOPk!A$12</f>
        <v>Long Term Options</v>
      </c>
      <c r="C487" s="13" t="n">
        <f aca="false">C486+1</f>
        <v>486</v>
      </c>
      <c r="D487" s="50" t="n">
        <f aca="false">FilterOPk!B$12</f>
        <v>0</v>
      </c>
      <c r="E487" s="50" t="n">
        <f aca="false">FilterOPk!C$12</f>
        <v>0</v>
      </c>
      <c r="F487" s="50" t="n">
        <f aca="false">FilterOPk!D$12</f>
        <v>0</v>
      </c>
      <c r="G487" s="50" t="n">
        <f aca="false">FilterOPk!E$12</f>
        <v>0</v>
      </c>
      <c r="H487" s="50" t="n">
        <f aca="false">FilterOPk!F$12</f>
        <v>0</v>
      </c>
      <c r="I487" s="50" t="n">
        <f aca="false">FilterOPk!G$12</f>
        <v>0</v>
      </c>
      <c r="J487" s="50" t="n">
        <f aca="false">FilterOPk!H$12</f>
        <v>0</v>
      </c>
      <c r="K487" s="50" t="n">
        <f aca="false">FilterOPk!I$12</f>
        <v>0</v>
      </c>
      <c r="L487" s="50" t="n">
        <f aca="false">FilterOPk!J$12</f>
        <v>0</v>
      </c>
      <c r="M487" s="50" t="n">
        <f aca="false">FilterOPk!K$12</f>
        <v>0</v>
      </c>
      <c r="N487" s="50" t="n">
        <f aca="false">FilterOPk!L$12</f>
        <v>0</v>
      </c>
      <c r="O487" s="50" t="n">
        <f aca="false">FilterOPk!M$12</f>
        <v>0</v>
      </c>
      <c r="P487" s="50" t="n">
        <f aca="false">FilterOPk!N$12</f>
        <v>0</v>
      </c>
      <c r="Q487" s="51" t="n">
        <f aca="false">FilterOPk!O$12</f>
        <v>0</v>
      </c>
    </row>
    <row r="488" customFormat="false" ht="12.75" hidden="false" customHeight="false" outlineLevel="0" collapsed="false">
      <c r="B488" s="85" t="str">
        <f aca="false">FilterOPk!A$13</f>
        <v>LT-MIDWEST</v>
      </c>
      <c r="C488" s="13" t="n">
        <f aca="false">C487+1</f>
        <v>487</v>
      </c>
      <c r="D488" s="50" t="n">
        <f aca="false">FilterOPk!B$13</f>
        <v>7151089.47366245</v>
      </c>
      <c r="E488" s="50" t="n">
        <f aca="false">FilterOPk!C$13</f>
        <v>36317.39</v>
      </c>
      <c r="F488" s="50" t="n">
        <f aca="false">FilterOPk!D$13</f>
        <v>95142.77</v>
      </c>
      <c r="G488" s="50" t="n">
        <f aca="false">FilterOPk!E$13</f>
        <v>106523.31</v>
      </c>
      <c r="H488" s="50" t="n">
        <f aca="false">FilterOPk!F$13</f>
        <v>103615.07</v>
      </c>
      <c r="I488" s="50" t="n">
        <f aca="false">FilterOPk!G$13</f>
        <v>106049.09</v>
      </c>
      <c r="J488" s="50" t="n">
        <f aca="false">FilterOPk!H$13</f>
        <v>78310</v>
      </c>
      <c r="K488" s="50" t="n">
        <f aca="false">FilterOPk!I$13</f>
        <v>160210.16</v>
      </c>
      <c r="L488" s="50" t="n">
        <f aca="false">FilterOPk!J$13</f>
        <v>108136.49</v>
      </c>
      <c r="M488" s="50" t="n">
        <f aca="false">FilterOPk!K$13</f>
        <v>312653.19</v>
      </c>
      <c r="N488" s="50" t="n">
        <f aca="false">FilterOPk!L$13</f>
        <v>1106957.47</v>
      </c>
      <c r="O488" s="50" t="n">
        <f aca="false">FilterOPk!M$13</f>
        <v>-124610.37</v>
      </c>
      <c r="P488" s="50" t="n">
        <f aca="false">FilterOPk!N$13</f>
        <v>893459.31</v>
      </c>
      <c r="Q488" s="51" t="n">
        <f aca="false">FilterOPk!O$13</f>
        <v>1875806.41</v>
      </c>
    </row>
    <row r="489" customFormat="false" ht="12.75" hidden="false" customHeight="false" outlineLevel="0" collapsed="false">
      <c r="B489" s="85" t="str">
        <f aca="false">FilterOPk!A$14</f>
        <v>ST-ECAR</v>
      </c>
      <c r="C489" s="13" t="n">
        <f aca="false">C488+1</f>
        <v>488</v>
      </c>
      <c r="D489" s="50" t="n">
        <f aca="false">FilterOPk!B$14</f>
        <v>238101.441960815</v>
      </c>
      <c r="E489" s="50" t="n">
        <f aca="false">FilterOPk!C$14</f>
        <v>0</v>
      </c>
      <c r="F489" s="50" t="n">
        <f aca="false">FilterOPk!D$14</f>
        <v>0</v>
      </c>
      <c r="G489" s="50" t="n">
        <f aca="false">FilterOPk!E$14</f>
        <v>0</v>
      </c>
      <c r="H489" s="50" t="n">
        <f aca="false">FilterOPk!F$14</f>
        <v>0</v>
      </c>
      <c r="I489" s="50" t="n">
        <f aca="false">FilterOPk!G$14</f>
        <v>0</v>
      </c>
      <c r="J489" s="50" t="n">
        <f aca="false">FilterOPk!H$14</f>
        <v>0</v>
      </c>
      <c r="K489" s="50" t="n">
        <f aca="false">FilterOPk!I$14</f>
        <v>0</v>
      </c>
      <c r="L489" s="50" t="n">
        <f aca="false">FilterOPk!J$14</f>
        <v>0</v>
      </c>
      <c r="M489" s="50" t="n">
        <f aca="false">FilterOPk!K$14</f>
        <v>0</v>
      </c>
      <c r="N489" s="50" t="n">
        <f aca="false">FilterOPk!L$14</f>
        <v>0</v>
      </c>
      <c r="O489" s="50" t="n">
        <f aca="false">FilterOPk!M$14</f>
        <v>0</v>
      </c>
      <c r="P489" s="50" t="n">
        <f aca="false">FilterOPk!N$14</f>
        <v>0</v>
      </c>
      <c r="Q489" s="51" t="n">
        <f aca="false">FilterOPk!O$14</f>
        <v>0</v>
      </c>
    </row>
    <row r="490" customFormat="false" ht="12.75" hidden="false" customHeight="false" outlineLevel="0" collapsed="false">
      <c r="B490" s="85" t="str">
        <f aca="false">FilterOPk!A$15</f>
        <v>ST- MAPP</v>
      </c>
      <c r="C490" s="13" t="n">
        <f aca="false">C489+1</f>
        <v>489</v>
      </c>
      <c r="D490" s="50" t="n">
        <f aca="false">FilterOPk!B$15</f>
        <v>254636.614020626</v>
      </c>
      <c r="E490" s="50" t="n">
        <f aca="false">FilterOPk!C$15</f>
        <v>-1590.85</v>
      </c>
      <c r="F490" s="50" t="n">
        <f aca="false">FilterOPk!D$15</f>
        <v>-3167.72</v>
      </c>
      <c r="G490" s="50" t="n">
        <f aca="false">FilterOPk!E$15</f>
        <v>-3546.79</v>
      </c>
      <c r="H490" s="50" t="n">
        <f aca="false">FilterOPk!F$15</f>
        <v>-3530.89</v>
      </c>
      <c r="I490" s="50" t="n">
        <f aca="false">FilterOPk!G$15</f>
        <v>0</v>
      </c>
      <c r="J490" s="50" t="n">
        <f aca="false">FilterOPk!H$15</f>
        <v>0</v>
      </c>
      <c r="K490" s="50" t="n">
        <f aca="false">FilterOPk!I$15</f>
        <v>0</v>
      </c>
      <c r="L490" s="50" t="n">
        <f aca="false">FilterOPk!J$15</f>
        <v>0</v>
      </c>
      <c r="M490" s="50" t="n">
        <f aca="false">FilterOPk!K$15</f>
        <v>0</v>
      </c>
      <c r="N490" s="50" t="n">
        <f aca="false">FilterOPk!L$15</f>
        <v>-11836.25</v>
      </c>
      <c r="O490" s="50" t="n">
        <f aca="false">FilterOPk!M$15</f>
        <v>0</v>
      </c>
      <c r="P490" s="50" t="n">
        <f aca="false">FilterOPk!N$15</f>
        <v>0</v>
      </c>
      <c r="Q490" s="51" t="n">
        <f aca="false">FilterOPk!O$15</f>
        <v>-11836.25</v>
      </c>
    </row>
    <row r="491" customFormat="false" ht="12.75" hidden="false" customHeight="false" outlineLevel="0" collapsed="false">
      <c r="B491" s="85" t="str">
        <f aca="false">FilterOPk!A$16</f>
        <v>ST- MAIN</v>
      </c>
      <c r="C491" s="13" t="n">
        <f aca="false">C490+1</f>
        <v>490</v>
      </c>
      <c r="D491" s="50" t="n">
        <f aca="false">FilterOPk!B$16</f>
        <v>694293.253349893</v>
      </c>
      <c r="E491" s="50" t="n">
        <f aca="false">FilterOPk!C$16</f>
        <v>0</v>
      </c>
      <c r="F491" s="50" t="n">
        <f aca="false">FilterOPk!D$16</f>
        <v>0</v>
      </c>
      <c r="G491" s="50" t="n">
        <f aca="false">FilterOPk!E$16</f>
        <v>0</v>
      </c>
      <c r="H491" s="50" t="n">
        <f aca="false">FilterOPk!F$16</f>
        <v>0</v>
      </c>
      <c r="I491" s="50" t="n">
        <f aca="false">FilterOPk!G$16</f>
        <v>0</v>
      </c>
      <c r="J491" s="50" t="n">
        <f aca="false">FilterOPk!H$16</f>
        <v>0</v>
      </c>
      <c r="K491" s="50" t="n">
        <f aca="false">FilterOPk!I$16</f>
        <v>0</v>
      </c>
      <c r="L491" s="50" t="n">
        <f aca="false">FilterOPk!J$16</f>
        <v>0</v>
      </c>
      <c r="M491" s="50" t="n">
        <f aca="false">FilterOPk!K$16</f>
        <v>0</v>
      </c>
      <c r="N491" s="50" t="n">
        <f aca="false">FilterOPk!L$16</f>
        <v>0</v>
      </c>
      <c r="O491" s="50" t="n">
        <f aca="false">FilterOPk!M$16</f>
        <v>0</v>
      </c>
      <c r="P491" s="50" t="n">
        <f aca="false">FilterOPk!N$16</f>
        <v>0</v>
      </c>
      <c r="Q491" s="51" t="n">
        <f aca="false">FilterOPk!O$16</f>
        <v>0</v>
      </c>
    </row>
    <row r="492" customFormat="false" ht="12.75" hidden="false" customHeight="false" outlineLevel="0" collapsed="false">
      <c r="B492" s="85" t="str">
        <f aca="false">FilterOPk!A$17</f>
        <v>MW-ANALYST</v>
      </c>
      <c r="C492" s="13" t="n">
        <f aca="false">C491+1</f>
        <v>491</v>
      </c>
      <c r="D492" s="50" t="n">
        <f aca="false">FilterOPk!B$17</f>
        <v>0</v>
      </c>
      <c r="E492" s="50" t="n">
        <f aca="false">FilterOPk!C$17</f>
        <v>0</v>
      </c>
      <c r="F492" s="50" t="n">
        <f aca="false">FilterOPk!D$17</f>
        <v>0</v>
      </c>
      <c r="G492" s="50" t="n">
        <f aca="false">FilterOPk!E$17</f>
        <v>0</v>
      </c>
      <c r="H492" s="50" t="n">
        <f aca="false">FilterOPk!F$17</f>
        <v>0</v>
      </c>
      <c r="I492" s="50" t="n">
        <f aca="false">FilterOPk!G$17</f>
        <v>0</v>
      </c>
      <c r="J492" s="50" t="n">
        <f aca="false">FilterOPk!H$17</f>
        <v>0</v>
      </c>
      <c r="K492" s="50" t="n">
        <f aca="false">FilterOPk!I$17</f>
        <v>0</v>
      </c>
      <c r="L492" s="50" t="n">
        <f aca="false">FilterOPk!J$17</f>
        <v>0</v>
      </c>
      <c r="M492" s="50" t="n">
        <f aca="false">FilterOPk!K$17</f>
        <v>0</v>
      </c>
      <c r="N492" s="50" t="n">
        <f aca="false">FilterOPk!L$17</f>
        <v>0</v>
      </c>
      <c r="O492" s="50" t="n">
        <f aca="false">FilterOPk!M$17</f>
        <v>0</v>
      </c>
      <c r="P492" s="50" t="n">
        <f aca="false">FilterOPk!N$17</f>
        <v>0</v>
      </c>
      <c r="Q492" s="51" t="n">
        <f aca="false">FilterOPk!O$17</f>
        <v>0</v>
      </c>
    </row>
    <row r="493" customFormat="false" ht="12.75" hidden="false" customHeight="false" outlineLevel="0" collapsed="false">
      <c r="B493" s="85" t="str">
        <f aca="false">FilterOPk!A$18</f>
        <v>LT-NE</v>
      </c>
      <c r="C493" s="13" t="n">
        <f aca="false">C492+1</f>
        <v>492</v>
      </c>
      <c r="D493" s="50" t="n">
        <f aca="false">FilterOPk!B$18</f>
        <v>6187311.37539291</v>
      </c>
      <c r="E493" s="50" t="n">
        <f aca="false">FilterOPk!C$18</f>
        <v>38662.79</v>
      </c>
      <c r="F493" s="50" t="n">
        <f aca="false">FilterOPk!D$18</f>
        <v>89522.8</v>
      </c>
      <c r="G493" s="50" t="n">
        <f aca="false">FilterOPk!E$18</f>
        <v>158536.19</v>
      </c>
      <c r="H493" s="50" t="n">
        <f aca="false">FilterOPk!F$18</f>
        <v>261849.24</v>
      </c>
      <c r="I493" s="50" t="n">
        <f aca="false">FilterOPk!G$18</f>
        <v>291708.83</v>
      </c>
      <c r="J493" s="50" t="n">
        <f aca="false">FilterOPk!H$18</f>
        <v>228360.42</v>
      </c>
      <c r="K493" s="50" t="n">
        <f aca="false">FilterOPk!I$18</f>
        <v>445432.42</v>
      </c>
      <c r="L493" s="50" t="n">
        <f aca="false">FilterOPk!J$18</f>
        <v>266345.8</v>
      </c>
      <c r="M493" s="50" t="n">
        <f aca="false">FilterOPk!K$18</f>
        <v>801315.09</v>
      </c>
      <c r="N493" s="50" t="n">
        <f aca="false">FilterOPk!L$18</f>
        <v>2581733.58</v>
      </c>
      <c r="O493" s="50" t="n">
        <f aca="false">FilterOPk!M$18</f>
        <v>-636932.37</v>
      </c>
      <c r="P493" s="50" t="n">
        <f aca="false">FilterOPk!N$18</f>
        <v>-2303942.42</v>
      </c>
      <c r="Q493" s="51" t="n">
        <f aca="false">FilterOPk!O$18</f>
        <v>-359141.210000001</v>
      </c>
    </row>
    <row r="494" customFormat="false" ht="12.75" hidden="false" customHeight="false" outlineLevel="0" collapsed="false">
      <c r="B494" s="85" t="str">
        <f aca="false">FilterOPk!A$19</f>
        <v>LT-PJM</v>
      </c>
      <c r="C494" s="13" t="n">
        <f aca="false">C493+1</f>
        <v>493</v>
      </c>
      <c r="D494" s="50" t="n">
        <f aca="false">FilterOPk!B$19</f>
        <v>1818236.42109565</v>
      </c>
      <c r="E494" s="50" t="n">
        <f aca="false">FilterOPk!C$19</f>
        <v>0</v>
      </c>
      <c r="F494" s="50" t="n">
        <f aca="false">FilterOPk!D$19</f>
        <v>19402.28</v>
      </c>
      <c r="G494" s="50" t="n">
        <f aca="false">FilterOPk!E$19</f>
        <v>57930.92</v>
      </c>
      <c r="H494" s="50" t="n">
        <f aca="false">FilterOPk!F$19</f>
        <v>59436.7</v>
      </c>
      <c r="I494" s="50" t="n">
        <f aca="false">FilterOPk!G$19</f>
        <v>19136.52</v>
      </c>
      <c r="J494" s="50" t="n">
        <f aca="false">FilterOPk!H$19</f>
        <v>18664.41</v>
      </c>
      <c r="K494" s="50" t="n">
        <f aca="false">FilterOPk!I$19</f>
        <v>33608.82</v>
      </c>
      <c r="L494" s="50" t="n">
        <f aca="false">FilterOPk!J$19</f>
        <v>20867.53</v>
      </c>
      <c r="M494" s="50" t="n">
        <f aca="false">FilterOPk!K$19</f>
        <v>56340.86</v>
      </c>
      <c r="N494" s="50" t="n">
        <f aca="false">FilterOPk!L$19</f>
        <v>285388.04</v>
      </c>
      <c r="O494" s="50" t="n">
        <f aca="false">FilterOPk!M$19</f>
        <v>-1975.43</v>
      </c>
      <c r="P494" s="50" t="n">
        <f aca="false">FilterOPk!N$19</f>
        <v>-179963.06</v>
      </c>
      <c r="Q494" s="51" t="n">
        <f aca="false">FilterOPk!O$19</f>
        <v>103449.55</v>
      </c>
    </row>
    <row r="495" customFormat="false" ht="12.75" hidden="false" customHeight="false" outlineLevel="0" collapsed="false">
      <c r="B495" s="85" t="str">
        <f aca="false">FilterOPk!A$20</f>
        <v>LT- NY</v>
      </c>
      <c r="C495" s="13" t="n">
        <f aca="false">C494+1</f>
        <v>494</v>
      </c>
      <c r="D495" s="50" t="n">
        <f aca="false">FilterOPk!B$20</f>
        <v>0</v>
      </c>
      <c r="E495" s="50" t="n">
        <f aca="false">FilterOPk!C$20</f>
        <v>-9128.22</v>
      </c>
      <c r="F495" s="50" t="n">
        <f aca="false">FilterOPk!D$20</f>
        <v>-69725.26</v>
      </c>
      <c r="G495" s="50" t="n">
        <f aca="false">FilterOPk!E$20</f>
        <v>0</v>
      </c>
      <c r="H495" s="50" t="n">
        <f aca="false">FilterOPk!F$20</f>
        <v>0</v>
      </c>
      <c r="I495" s="50" t="n">
        <f aca="false">FilterOPk!G$20</f>
        <v>0</v>
      </c>
      <c r="J495" s="50" t="n">
        <f aca="false">FilterOPk!H$20</f>
        <v>0</v>
      </c>
      <c r="K495" s="50" t="n">
        <f aca="false">FilterOPk!I$20</f>
        <v>0</v>
      </c>
      <c r="L495" s="50" t="n">
        <f aca="false">FilterOPk!J$20</f>
        <v>0</v>
      </c>
      <c r="M495" s="50" t="n">
        <f aca="false">FilterOPk!K$20</f>
        <v>0</v>
      </c>
      <c r="N495" s="50" t="n">
        <f aca="false">FilterOPk!L$20</f>
        <v>-78853.48</v>
      </c>
      <c r="O495" s="50" t="n">
        <f aca="false">FilterOPk!M$20</f>
        <v>0</v>
      </c>
      <c r="P495" s="50" t="n">
        <f aca="false">FilterOPk!N$20</f>
        <v>12056.92</v>
      </c>
      <c r="Q495" s="51" t="n">
        <f aca="false">FilterOPk!O$20</f>
        <v>-66796.56</v>
      </c>
    </row>
    <row r="496" customFormat="false" ht="12.75" hidden="false" customHeight="false" outlineLevel="0" collapsed="false">
      <c r="B496" s="85" t="str">
        <f aca="false">FilterOPk!A$21</f>
        <v>ST- PJM</v>
      </c>
      <c r="C496" s="13" t="n">
        <f aca="false">C495+1</f>
        <v>495</v>
      </c>
      <c r="D496" s="50" t="n">
        <f aca="false">FilterOPk!B$21</f>
        <v>1243093.71447674</v>
      </c>
      <c r="E496" s="50" t="n">
        <f aca="false">FilterOPk!C$21</f>
        <v>13503.06</v>
      </c>
      <c r="F496" s="50" t="n">
        <f aca="false">FilterOPk!D$21</f>
        <v>0</v>
      </c>
      <c r="G496" s="50" t="n">
        <f aca="false">FilterOPk!E$21</f>
        <v>0</v>
      </c>
      <c r="H496" s="50" t="n">
        <f aca="false">FilterOPk!F$21</f>
        <v>0</v>
      </c>
      <c r="I496" s="50" t="n">
        <f aca="false">FilterOPk!G$21</f>
        <v>0</v>
      </c>
      <c r="J496" s="50" t="n">
        <f aca="false">FilterOPk!H$21</f>
        <v>0</v>
      </c>
      <c r="K496" s="50" t="n">
        <f aca="false">FilterOPk!I$21</f>
        <v>0</v>
      </c>
      <c r="L496" s="50" t="n">
        <f aca="false">FilterOPk!J$21</f>
        <v>0</v>
      </c>
      <c r="M496" s="50" t="n">
        <f aca="false">FilterOPk!K$21</f>
        <v>0</v>
      </c>
      <c r="N496" s="50" t="n">
        <f aca="false">FilterOPk!L$21</f>
        <v>13503.06</v>
      </c>
      <c r="O496" s="50" t="n">
        <f aca="false">FilterOPk!M$21</f>
        <v>0</v>
      </c>
      <c r="P496" s="50" t="n">
        <f aca="false">FilterOPk!N$21</f>
        <v>0</v>
      </c>
      <c r="Q496" s="51" t="n">
        <f aca="false">FilterOPk!O$21</f>
        <v>13503.06</v>
      </c>
    </row>
    <row r="497" customFormat="false" ht="12.75" hidden="false" customHeight="false" outlineLevel="0" collapsed="false">
      <c r="B497" s="85" t="str">
        <f aca="false">FilterOPk!A$22</f>
        <v>ST- NENG</v>
      </c>
      <c r="C497" s="13" t="n">
        <f aca="false">C496+1</f>
        <v>496</v>
      </c>
      <c r="D497" s="50" t="n">
        <f aca="false">FilterOPk!B$22</f>
        <v>539719.375927685</v>
      </c>
      <c r="E497" s="50" t="n">
        <f aca="false">FilterOPk!C$22</f>
        <v>17499.36</v>
      </c>
      <c r="F497" s="50" t="n">
        <f aca="false">FilterOPk!D$22</f>
        <v>34844.91</v>
      </c>
      <c r="G497" s="50" t="n">
        <f aca="false">FilterOPk!E$22</f>
        <v>0</v>
      </c>
      <c r="H497" s="50" t="n">
        <f aca="false">FilterOPk!F$22</f>
        <v>0</v>
      </c>
      <c r="I497" s="50" t="n">
        <f aca="false">FilterOPk!G$22</f>
        <v>0</v>
      </c>
      <c r="J497" s="50" t="n">
        <f aca="false">FilterOPk!H$22</f>
        <v>0</v>
      </c>
      <c r="K497" s="50" t="n">
        <f aca="false">FilterOPk!I$22</f>
        <v>0</v>
      </c>
      <c r="L497" s="50" t="n">
        <f aca="false">FilterOPk!J$22</f>
        <v>0</v>
      </c>
      <c r="M497" s="50" t="n">
        <f aca="false">FilterOPk!K$22</f>
        <v>0</v>
      </c>
      <c r="N497" s="50" t="n">
        <f aca="false">FilterOPk!L$22</f>
        <v>52344.27</v>
      </c>
      <c r="O497" s="50" t="n">
        <f aca="false">FilterOPk!M$22</f>
        <v>0</v>
      </c>
      <c r="P497" s="50" t="n">
        <f aca="false">FilterOPk!N$22</f>
        <v>0</v>
      </c>
      <c r="Q497" s="51" t="n">
        <f aca="false">FilterOPk!O$22</f>
        <v>52344.27</v>
      </c>
    </row>
    <row r="498" customFormat="false" ht="12.75" hidden="false" customHeight="false" outlineLevel="0" collapsed="false">
      <c r="B498" s="85" t="str">
        <f aca="false">FilterOPk!A$23</f>
        <v>ST- NY</v>
      </c>
      <c r="C498" s="13" t="n">
        <f aca="false">C497+1</f>
        <v>497</v>
      </c>
      <c r="D498" s="50" t="n">
        <f aca="false">FilterOPk!B$23</f>
        <v>251437.188425373</v>
      </c>
      <c r="E498" s="50" t="n">
        <f aca="false">FilterOPk!C$23</f>
        <v>22663</v>
      </c>
      <c r="F498" s="50" t="n">
        <f aca="false">FilterOPk!D$23</f>
        <v>52267.36</v>
      </c>
      <c r="G498" s="50" t="n">
        <f aca="false">FilterOPk!E$23</f>
        <v>0</v>
      </c>
      <c r="H498" s="50" t="n">
        <f aca="false">FilterOPk!F$23</f>
        <v>0</v>
      </c>
      <c r="I498" s="50" t="n">
        <f aca="false">FilterOPk!G$23</f>
        <v>0</v>
      </c>
      <c r="J498" s="50" t="n">
        <f aca="false">FilterOPk!H$23</f>
        <v>0</v>
      </c>
      <c r="K498" s="50" t="n">
        <f aca="false">FilterOPk!I$23</f>
        <v>0</v>
      </c>
      <c r="L498" s="50" t="n">
        <f aca="false">FilterOPk!J$23</f>
        <v>0</v>
      </c>
      <c r="M498" s="50" t="n">
        <f aca="false">FilterOPk!K$23</f>
        <v>0</v>
      </c>
      <c r="N498" s="50" t="n">
        <f aca="false">FilterOPk!L$23</f>
        <v>74930.36</v>
      </c>
      <c r="O498" s="50" t="n">
        <f aca="false">FilterOPk!M$23</f>
        <v>0</v>
      </c>
      <c r="P498" s="50" t="n">
        <f aca="false">FilterOPk!N$23</f>
        <v>0</v>
      </c>
      <c r="Q498" s="51" t="n">
        <f aca="false">FilterOPk!O$23</f>
        <v>74930.36</v>
      </c>
    </row>
    <row r="499" customFormat="false" ht="12.75" hidden="false" customHeight="false" outlineLevel="0" collapsed="false">
      <c r="B499" s="85" t="str">
        <f aca="false">FilterOPk!A$24</f>
        <v>NE- PHYS</v>
      </c>
      <c r="C499" s="13" t="n">
        <f aca="false">C498+1</f>
        <v>498</v>
      </c>
      <c r="D499" s="50" t="n">
        <f aca="false">FilterOPk!B$24</f>
        <v>0</v>
      </c>
      <c r="E499" s="50" t="n">
        <f aca="false">FilterOPk!C$24</f>
        <v>0</v>
      </c>
      <c r="F499" s="50" t="n">
        <f aca="false">FilterOPk!D$24</f>
        <v>0</v>
      </c>
      <c r="G499" s="50" t="n">
        <f aca="false">FilterOPk!E$24</f>
        <v>0</v>
      </c>
      <c r="H499" s="50" t="n">
        <f aca="false">FilterOPk!F$24</f>
        <v>0</v>
      </c>
      <c r="I499" s="50" t="n">
        <f aca="false">FilterOPk!G$24</f>
        <v>0</v>
      </c>
      <c r="J499" s="50" t="n">
        <f aca="false">FilterOPk!H$24</f>
        <v>0</v>
      </c>
      <c r="K499" s="50" t="n">
        <f aca="false">FilterOPk!I$24</f>
        <v>0</v>
      </c>
      <c r="L499" s="50" t="n">
        <f aca="false">FilterOPk!J$24</f>
        <v>0</v>
      </c>
      <c r="M499" s="50" t="n">
        <f aca="false">FilterOPk!K$24</f>
        <v>0</v>
      </c>
      <c r="N499" s="50" t="n">
        <f aca="false">FilterOPk!L$24</f>
        <v>0</v>
      </c>
      <c r="O499" s="50" t="n">
        <f aca="false">FilterOPk!M$24</f>
        <v>0</v>
      </c>
      <c r="P499" s="50" t="n">
        <f aca="false">FilterOPk!N$24</f>
        <v>0</v>
      </c>
      <c r="Q499" s="51" t="n">
        <f aca="false">FilterOPk!O$24</f>
        <v>0</v>
      </c>
    </row>
    <row r="500" customFormat="false" ht="12.75" hidden="false" customHeight="false" outlineLevel="0" collapsed="false">
      <c r="B500" s="85" t="str">
        <f aca="false">FilterOPk!A$25</f>
        <v>LT-Southeast</v>
      </c>
      <c r="C500" s="13" t="n">
        <f aca="false">C499+1</f>
        <v>499</v>
      </c>
      <c r="D500" s="50" t="n">
        <f aca="false">FilterOPk!B$25</f>
        <v>11411200.8859117</v>
      </c>
      <c r="E500" s="50" t="n">
        <f aca="false">FilterOPk!C$25</f>
        <v>15825.82</v>
      </c>
      <c r="F500" s="50" t="n">
        <f aca="false">FilterOPk!D$25</f>
        <v>13250</v>
      </c>
      <c r="G500" s="50" t="n">
        <f aca="false">FilterOPk!E$25</f>
        <v>24924.1</v>
      </c>
      <c r="H500" s="50" t="n">
        <f aca="false">FilterOPk!F$25</f>
        <v>24690.47</v>
      </c>
      <c r="I500" s="50" t="n">
        <f aca="false">FilterOPk!G$25</f>
        <v>26774</v>
      </c>
      <c r="J500" s="50" t="n">
        <f aca="false">FilterOPk!H$25</f>
        <v>26715</v>
      </c>
      <c r="K500" s="50" t="n">
        <f aca="false">FilterOPk!I$25</f>
        <v>57358.83</v>
      </c>
      <c r="L500" s="50" t="n">
        <f aca="false">FilterOPk!J$25</f>
        <v>26146</v>
      </c>
      <c r="M500" s="50" t="n">
        <f aca="false">FilterOPk!K$25</f>
        <v>75355.31</v>
      </c>
      <c r="N500" s="50" t="n">
        <f aca="false">FilterOPk!L$25</f>
        <v>291039.53</v>
      </c>
      <c r="O500" s="50" t="n">
        <f aca="false">FilterOPk!M$25</f>
        <v>-122359</v>
      </c>
      <c r="P500" s="50" t="n">
        <f aca="false">FilterOPk!N$25</f>
        <v>514428.17</v>
      </c>
      <c r="Q500" s="51" t="n">
        <f aca="false">FilterOPk!O$25</f>
        <v>683108.7</v>
      </c>
    </row>
    <row r="501" customFormat="false" ht="12.75" hidden="false" customHeight="false" outlineLevel="0" collapsed="false">
      <c r="B501" s="85" t="str">
        <f aca="false">FilterOPk!A$26</f>
        <v>ST-SPP</v>
      </c>
      <c r="C501" s="13" t="n">
        <f aca="false">C500+1</f>
        <v>500</v>
      </c>
      <c r="D501" s="50" t="n">
        <f aca="false">FilterOPk!B$26</f>
        <v>52202.8773549933</v>
      </c>
      <c r="E501" s="50" t="n">
        <f aca="false">FilterOPk!C$26</f>
        <v>0</v>
      </c>
      <c r="F501" s="50" t="n">
        <f aca="false">FilterOPk!D$26</f>
        <v>0</v>
      </c>
      <c r="G501" s="50" t="n">
        <f aca="false">FilterOPk!E$26</f>
        <v>0</v>
      </c>
      <c r="H501" s="50" t="n">
        <f aca="false">FilterOPk!F$26</f>
        <v>0</v>
      </c>
      <c r="I501" s="50" t="n">
        <f aca="false">FilterOPk!G$26</f>
        <v>0</v>
      </c>
      <c r="J501" s="50" t="n">
        <f aca="false">FilterOPk!H$26</f>
        <v>0</v>
      </c>
      <c r="K501" s="50" t="n">
        <f aca="false">FilterOPk!I$26</f>
        <v>0</v>
      </c>
      <c r="L501" s="50" t="n">
        <f aca="false">FilterOPk!J$26</f>
        <v>0</v>
      </c>
      <c r="M501" s="50" t="n">
        <f aca="false">FilterOPk!K$26</f>
        <v>0</v>
      </c>
      <c r="N501" s="50" t="n">
        <f aca="false">FilterOPk!L$26</f>
        <v>0</v>
      </c>
      <c r="O501" s="50" t="n">
        <f aca="false">FilterOPk!M$26</f>
        <v>0</v>
      </c>
      <c r="P501" s="50" t="n">
        <f aca="false">FilterOPk!N$26</f>
        <v>0</v>
      </c>
      <c r="Q501" s="51" t="n">
        <f aca="false">FilterOPk!O$26</f>
        <v>0</v>
      </c>
    </row>
    <row r="502" customFormat="false" ht="12.75" hidden="false" customHeight="false" outlineLevel="0" collapsed="false">
      <c r="B502" s="85" t="str">
        <f aca="false">FilterOPk!A$27</f>
        <v>ST-SERC</v>
      </c>
      <c r="C502" s="13" t="n">
        <f aca="false">C501+1</f>
        <v>501</v>
      </c>
      <c r="D502" s="50" t="n">
        <f aca="false">FilterOPk!B$27</f>
        <v>686881.973218232</v>
      </c>
      <c r="E502" s="50" t="n">
        <f aca="false">FilterOPk!C$27</f>
        <v>0</v>
      </c>
      <c r="F502" s="50" t="n">
        <f aca="false">FilterOPk!D$27</f>
        <v>0</v>
      </c>
      <c r="G502" s="50" t="n">
        <f aca="false">FilterOPk!E$27</f>
        <v>0</v>
      </c>
      <c r="H502" s="50" t="n">
        <f aca="false">FilterOPk!F$27</f>
        <v>0</v>
      </c>
      <c r="I502" s="50" t="n">
        <f aca="false">FilterOPk!G$27</f>
        <v>0</v>
      </c>
      <c r="J502" s="50" t="n">
        <f aca="false">FilterOPk!H$27</f>
        <v>0</v>
      </c>
      <c r="K502" s="50" t="n">
        <f aca="false">FilterOPk!I$27</f>
        <v>0</v>
      </c>
      <c r="L502" s="50" t="n">
        <f aca="false">FilterOPk!J$27</f>
        <v>0</v>
      </c>
      <c r="M502" s="50" t="n">
        <f aca="false">FilterOPk!K$27</f>
        <v>0</v>
      </c>
      <c r="N502" s="50" t="n">
        <f aca="false">FilterOPk!L$27</f>
        <v>0</v>
      </c>
      <c r="O502" s="50" t="n">
        <f aca="false">FilterOPk!M$27</f>
        <v>0</v>
      </c>
      <c r="P502" s="50" t="n">
        <f aca="false">FilterOPk!N$27</f>
        <v>0</v>
      </c>
      <c r="Q502" s="51" t="n">
        <f aca="false">FilterOPk!O$27</f>
        <v>0</v>
      </c>
    </row>
    <row r="503" customFormat="false" ht="12.75" hidden="false" customHeight="false" outlineLevel="0" collapsed="false">
      <c r="B503" s="85" t="str">
        <f aca="false">FilterOPk!A$28</f>
        <v>LT- Texas</v>
      </c>
      <c r="C503" s="13" t="n">
        <f aca="false">C502+1</f>
        <v>502</v>
      </c>
      <c r="D503" s="50" t="n">
        <f aca="false">FilterOPk!B$28</f>
        <v>3826684.70313045</v>
      </c>
      <c r="E503" s="50" t="n">
        <f aca="false">FilterOPk!C$28</f>
        <v>0</v>
      </c>
      <c r="F503" s="50" t="n">
        <f aca="false">FilterOPk!D$28</f>
        <v>13003.28</v>
      </c>
      <c r="G503" s="50" t="n">
        <f aca="false">FilterOPk!E$28</f>
        <v>7651.26</v>
      </c>
      <c r="H503" s="50" t="n">
        <f aca="false">FilterOPk!F$28</f>
        <v>7986.82</v>
      </c>
      <c r="I503" s="50" t="n">
        <f aca="false">FilterOPk!G$28</f>
        <v>17032.43</v>
      </c>
      <c r="J503" s="50" t="n">
        <f aca="false">FilterOPk!H$28</f>
        <v>19665.43</v>
      </c>
      <c r="K503" s="50" t="n">
        <f aca="false">FilterOPk!I$28</f>
        <v>46628.44</v>
      </c>
      <c r="L503" s="50" t="n">
        <f aca="false">FilterOPk!J$28</f>
        <v>12076.91</v>
      </c>
      <c r="M503" s="50" t="n">
        <f aca="false">FilterOPk!K$28</f>
        <v>18411.54</v>
      </c>
      <c r="N503" s="50" t="n">
        <f aca="false">FilterOPk!L$28</f>
        <v>142456.11</v>
      </c>
      <c r="O503" s="50" t="n">
        <f aca="false">FilterOPk!M$28</f>
        <v>653578.76</v>
      </c>
      <c r="P503" s="50" t="n">
        <f aca="false">FilterOPk!N$28</f>
        <v>2238345.92</v>
      </c>
      <c r="Q503" s="51" t="n">
        <f aca="false">FilterOPk!O$28</f>
        <v>3034380.79</v>
      </c>
    </row>
    <row r="504" customFormat="false" ht="12.75" hidden="false" customHeight="false" outlineLevel="0" collapsed="false">
      <c r="B504" s="85" t="str">
        <f aca="false">FilterOPk!A$29</f>
        <v>St- Texas</v>
      </c>
      <c r="C504" s="13" t="n">
        <f aca="false">C503+1</f>
        <v>503</v>
      </c>
      <c r="D504" s="50" t="n">
        <f aca="false">FilterOPk!B$29</f>
        <v>445563.239343252</v>
      </c>
      <c r="E504" s="50" t="n">
        <f aca="false">FilterOPk!C$29</f>
        <v>5676.33</v>
      </c>
      <c r="F504" s="50" t="n">
        <f aca="false">FilterOPk!D$29</f>
        <v>0</v>
      </c>
      <c r="G504" s="50" t="n">
        <f aca="false">FilterOPk!E$29</f>
        <v>0</v>
      </c>
      <c r="H504" s="50" t="n">
        <f aca="false">FilterOPk!F$29</f>
        <v>0</v>
      </c>
      <c r="I504" s="50" t="n">
        <f aca="false">FilterOPk!G$29</f>
        <v>0</v>
      </c>
      <c r="J504" s="50" t="n">
        <f aca="false">FilterOPk!H$29</f>
        <v>0</v>
      </c>
      <c r="K504" s="50" t="n">
        <f aca="false">FilterOPk!I$29</f>
        <v>0</v>
      </c>
      <c r="L504" s="50" t="n">
        <f aca="false">FilterOPk!J$29</f>
        <v>0</v>
      </c>
      <c r="M504" s="50" t="n">
        <f aca="false">FilterOPk!K$29</f>
        <v>0</v>
      </c>
      <c r="N504" s="50" t="n">
        <f aca="false">FilterOPk!L$29</f>
        <v>5676.33</v>
      </c>
      <c r="O504" s="50" t="n">
        <f aca="false">FilterOPk!M$29</f>
        <v>0</v>
      </c>
      <c r="P504" s="50" t="n">
        <f aca="false">FilterOPk!N$29</f>
        <v>0</v>
      </c>
      <c r="Q504" s="51" t="n">
        <f aca="false">FilterOPk!O$29</f>
        <v>5676.33</v>
      </c>
    </row>
    <row r="505" customFormat="false" ht="12.75" hidden="false" customHeight="false" outlineLevel="0" collapsed="false">
      <c r="B505" s="85"/>
      <c r="C505" s="13" t="n">
        <f aca="false">C504+1</f>
        <v>504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1"/>
    </row>
    <row r="506" customFormat="false" ht="12.75" hidden="false" customHeight="false" outlineLevel="0" collapsed="false">
      <c r="B506" s="85" t="str">
        <f aca="false">FilterOPk!A$32</f>
        <v>Gas positions</v>
      </c>
      <c r="C506" s="13" t="n">
        <f aca="false">C505+1</f>
        <v>505</v>
      </c>
      <c r="D506" s="50" t="s">
        <v>4</v>
      </c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1"/>
    </row>
    <row r="507" customFormat="false" ht="12.75" hidden="false" customHeight="false" outlineLevel="0" collapsed="false">
      <c r="B507" s="85" t="str">
        <f aca="false">FilterOPk!A$33</f>
        <v>Kevin Presto</v>
      </c>
      <c r="C507" s="13" t="n">
        <f aca="false">C506+1</f>
        <v>506</v>
      </c>
      <c r="D507" s="50" t="n">
        <f aca="false">FilterOPk!B$33</f>
        <v>0</v>
      </c>
      <c r="E507" s="50" t="n">
        <f aca="false">FilterOPk!C$33</f>
        <v>0</v>
      </c>
      <c r="F507" s="50" t="n">
        <f aca="false">FilterOPk!D$33</f>
        <v>0</v>
      </c>
      <c r="G507" s="50" t="n">
        <f aca="false">FilterOPk!E$33</f>
        <v>0</v>
      </c>
      <c r="H507" s="50" t="n">
        <f aca="false">FilterOPk!F$33</f>
        <v>0</v>
      </c>
      <c r="I507" s="50" t="n">
        <f aca="false">FilterOPk!G$33</f>
        <v>0</v>
      </c>
      <c r="J507" s="50" t="n">
        <f aca="false">FilterOPk!H$33</f>
        <v>0</v>
      </c>
      <c r="K507" s="50" t="n">
        <f aca="false">FilterOPk!I$33</f>
        <v>0</v>
      </c>
      <c r="L507" s="50" t="n">
        <f aca="false">FilterOPk!J$33</f>
        <v>0</v>
      </c>
      <c r="M507" s="50" t="n">
        <f aca="false">FilterOPk!K$33</f>
        <v>0</v>
      </c>
      <c r="N507" s="50" t="n">
        <f aca="false">FilterOPk!L$33</f>
        <v>0</v>
      </c>
      <c r="O507" s="50" t="n">
        <f aca="false">FilterOPk!M$33</f>
        <v>0</v>
      </c>
      <c r="P507" s="50" t="n">
        <f aca="false">FilterOPk!N$33</f>
        <v>0</v>
      </c>
      <c r="Q507" s="51" t="n">
        <f aca="false">FilterOPk!O$33</f>
        <v>0</v>
      </c>
    </row>
    <row r="508" customFormat="false" ht="12.75" hidden="false" customHeight="false" outlineLevel="0" collapsed="false">
      <c r="B508" s="85" t="str">
        <f aca="false">FilterOPk!A$34</f>
        <v>Fletcher Sturm</v>
      </c>
      <c r="C508" s="13" t="n">
        <f aca="false">C507+1</f>
        <v>507</v>
      </c>
      <c r="D508" s="50" t="n">
        <f aca="false">FilterOPk!B$34</f>
        <v>0</v>
      </c>
      <c r="E508" s="50" t="n">
        <f aca="false">FilterOPk!C$34</f>
        <v>0</v>
      </c>
      <c r="F508" s="50" t="n">
        <f aca="false">FilterOPk!D$34</f>
        <v>0</v>
      </c>
      <c r="G508" s="50" t="n">
        <f aca="false">FilterOPk!E$34</f>
        <v>0</v>
      </c>
      <c r="H508" s="50" t="n">
        <f aca="false">FilterOPk!F$34</f>
        <v>0</v>
      </c>
      <c r="I508" s="50" t="n">
        <f aca="false">FilterOPk!G$34</f>
        <v>0</v>
      </c>
      <c r="J508" s="50" t="n">
        <f aca="false">FilterOPk!H$34</f>
        <v>0</v>
      </c>
      <c r="K508" s="50" t="n">
        <f aca="false">FilterOPk!I$34</f>
        <v>0</v>
      </c>
      <c r="L508" s="50" t="n">
        <f aca="false">FilterOPk!J$34</f>
        <v>0</v>
      </c>
      <c r="M508" s="50" t="n">
        <f aca="false">FilterOPk!K$34</f>
        <v>0</v>
      </c>
      <c r="N508" s="50" t="n">
        <f aca="false">FilterOPk!L$34</f>
        <v>0</v>
      </c>
      <c r="O508" s="50" t="n">
        <f aca="false">FilterOPk!M$34</f>
        <v>0</v>
      </c>
      <c r="P508" s="50" t="n">
        <f aca="false">FilterOPk!N$34</f>
        <v>0</v>
      </c>
      <c r="Q508" s="51" t="n">
        <f aca="false">FilterOPk!O$34</f>
        <v>0</v>
      </c>
    </row>
    <row r="509" customFormat="false" ht="12.75" hidden="false" customHeight="false" outlineLevel="0" collapsed="false">
      <c r="B509" s="85" t="str">
        <f aca="false">FilterOPk!A$35</f>
        <v>Doug Gilbert-Smith</v>
      </c>
      <c r="C509" s="13" t="n">
        <f aca="false">C508+1</f>
        <v>508</v>
      </c>
      <c r="D509" s="50" t="n">
        <f aca="false">FilterOPk!B$35</f>
        <v>0</v>
      </c>
      <c r="E509" s="50" t="n">
        <f aca="false">FilterOPk!C$35</f>
        <v>0</v>
      </c>
      <c r="F509" s="50" t="n">
        <f aca="false">FilterOPk!D$35</f>
        <v>0</v>
      </c>
      <c r="G509" s="50" t="n">
        <f aca="false">FilterOPk!E$35</f>
        <v>0</v>
      </c>
      <c r="H509" s="50" t="n">
        <f aca="false">FilterOPk!F$35</f>
        <v>0</v>
      </c>
      <c r="I509" s="50" t="n">
        <f aca="false">FilterOPk!G$35</f>
        <v>0</v>
      </c>
      <c r="J509" s="50" t="n">
        <f aca="false">FilterOPk!H$35</f>
        <v>0</v>
      </c>
      <c r="K509" s="50" t="n">
        <f aca="false">FilterOPk!I$35</f>
        <v>0</v>
      </c>
      <c r="L509" s="50" t="n">
        <f aca="false">FilterOPk!J$35</f>
        <v>0</v>
      </c>
      <c r="M509" s="50" t="n">
        <f aca="false">FilterOPk!K$35</f>
        <v>0</v>
      </c>
      <c r="N509" s="50" t="n">
        <f aca="false">FilterOPk!L$35</f>
        <v>0</v>
      </c>
      <c r="O509" s="50" t="n">
        <f aca="false">FilterOPk!M$35</f>
        <v>0</v>
      </c>
      <c r="P509" s="50" t="n">
        <f aca="false">FilterOPk!N$35</f>
        <v>0</v>
      </c>
      <c r="Q509" s="51" t="n">
        <f aca="false">FilterOPk!O$35</f>
        <v>0</v>
      </c>
    </row>
    <row r="510" customFormat="false" ht="12.75" hidden="false" customHeight="false" outlineLevel="0" collapsed="false">
      <c r="B510" s="85" t="str">
        <f aca="false">FilterOPk!A$36</f>
        <v>Rogers Herndon</v>
      </c>
      <c r="C510" s="13" t="n">
        <f aca="false">C509+1</f>
        <v>509</v>
      </c>
      <c r="D510" s="50" t="n">
        <f aca="false">FilterOPk!B$36</f>
        <v>0</v>
      </c>
      <c r="E510" s="50" t="n">
        <f aca="false">FilterOPk!C$36</f>
        <v>0</v>
      </c>
      <c r="F510" s="50" t="n">
        <f aca="false">FilterOPk!D$36</f>
        <v>0</v>
      </c>
      <c r="G510" s="50" t="n">
        <f aca="false">FilterOPk!E$36</f>
        <v>0</v>
      </c>
      <c r="H510" s="50" t="n">
        <f aca="false">FilterOPk!F$36</f>
        <v>0</v>
      </c>
      <c r="I510" s="50" t="n">
        <f aca="false">FilterOPk!G$36</f>
        <v>0</v>
      </c>
      <c r="J510" s="50" t="n">
        <f aca="false">FilterOPk!H$36</f>
        <v>0</v>
      </c>
      <c r="K510" s="50" t="n">
        <f aca="false">FilterOPk!I$36</f>
        <v>0</v>
      </c>
      <c r="L510" s="50" t="n">
        <f aca="false">FilterOPk!J$36</f>
        <v>0</v>
      </c>
      <c r="M510" s="50" t="n">
        <f aca="false">FilterOPk!K$36</f>
        <v>0</v>
      </c>
      <c r="N510" s="50" t="n">
        <f aca="false">FilterOPk!L$36</f>
        <v>0</v>
      </c>
      <c r="O510" s="50" t="n">
        <f aca="false">FilterOPk!M$36</f>
        <v>0</v>
      </c>
      <c r="P510" s="50" t="n">
        <f aca="false">FilterOPk!N$36</f>
        <v>0</v>
      </c>
      <c r="Q510" s="51" t="n">
        <f aca="false">FilterOPk!O$36</f>
        <v>0</v>
      </c>
    </row>
    <row r="511" customFormat="false" ht="12.75" hidden="false" customHeight="false" outlineLevel="0" collapsed="false">
      <c r="B511" s="85" t="str">
        <f aca="false">FilterOPk!A$37</f>
        <v>Dana Davis</v>
      </c>
      <c r="C511" s="13" t="n">
        <f aca="false">C510+1</f>
        <v>510</v>
      </c>
      <c r="D511" s="50" t="n">
        <f aca="false">FilterOPk!B$37</f>
        <v>0</v>
      </c>
      <c r="E511" s="50" t="n">
        <f aca="false">FilterOPk!C$37</f>
        <v>0</v>
      </c>
      <c r="F511" s="50" t="n">
        <f aca="false">FilterOPk!D$37</f>
        <v>0</v>
      </c>
      <c r="G511" s="50" t="n">
        <f aca="false">FilterOPk!E$37</f>
        <v>0</v>
      </c>
      <c r="H511" s="50" t="n">
        <f aca="false">FilterOPk!F$37</f>
        <v>0</v>
      </c>
      <c r="I511" s="50" t="n">
        <f aca="false">FilterOPk!G$37</f>
        <v>0</v>
      </c>
      <c r="J511" s="50" t="n">
        <f aca="false">FilterOPk!H$37</f>
        <v>0</v>
      </c>
      <c r="K511" s="50" t="n">
        <f aca="false">FilterOPk!I$37</f>
        <v>0</v>
      </c>
      <c r="L511" s="50" t="n">
        <f aca="false">FilterOPk!J$37</f>
        <v>0</v>
      </c>
      <c r="M511" s="50" t="n">
        <f aca="false">FilterOPk!K$37</f>
        <v>0</v>
      </c>
      <c r="N511" s="50" t="n">
        <f aca="false">FilterOPk!L$37</f>
        <v>0</v>
      </c>
      <c r="O511" s="50" t="n">
        <f aca="false">FilterOPk!M$37</f>
        <v>0</v>
      </c>
      <c r="P511" s="50" t="n">
        <f aca="false">FilterOPk!N$37</f>
        <v>0</v>
      </c>
      <c r="Q511" s="51" t="n">
        <f aca="false">FilterOPk!O$37</f>
        <v>0</v>
      </c>
    </row>
    <row r="512" customFormat="false" ht="12.75" hidden="false" customHeight="false" outlineLevel="0" collapsed="false">
      <c r="B512" s="85" t="str">
        <f aca="false">FilterOPk!A$38</f>
        <v>Tom May</v>
      </c>
      <c r="C512" s="13" t="n">
        <f aca="false">C511+1</f>
        <v>511</v>
      </c>
      <c r="D512" s="50" t="n">
        <f aca="false">FilterOPk!B$38</f>
        <v>0</v>
      </c>
      <c r="E512" s="50" t="n">
        <f aca="false">FilterOPk!C$38</f>
        <v>0</v>
      </c>
      <c r="F512" s="50" t="n">
        <f aca="false">FilterOPk!D$38</f>
        <v>0</v>
      </c>
      <c r="G512" s="50" t="n">
        <f aca="false">FilterOPk!E$38</f>
        <v>0</v>
      </c>
      <c r="H512" s="50" t="n">
        <f aca="false">FilterOPk!F$38</f>
        <v>0</v>
      </c>
      <c r="I512" s="50" t="n">
        <f aca="false">FilterOPk!G$38</f>
        <v>0</v>
      </c>
      <c r="J512" s="50" t="n">
        <f aca="false">FilterOPk!H$38</f>
        <v>0</v>
      </c>
      <c r="K512" s="50" t="n">
        <f aca="false">FilterOPk!I$38</f>
        <v>0</v>
      </c>
      <c r="L512" s="50" t="n">
        <f aca="false">FilterOPk!J$38</f>
        <v>0</v>
      </c>
      <c r="M512" s="50" t="n">
        <f aca="false">FilterOPk!K$38</f>
        <v>0</v>
      </c>
      <c r="N512" s="50" t="n">
        <f aca="false">FilterOPk!L$38</f>
        <v>0</v>
      </c>
      <c r="O512" s="50" t="n">
        <f aca="false">FilterOPk!M$38</f>
        <v>0</v>
      </c>
      <c r="P512" s="50" t="n">
        <f aca="false">FilterOPk!N$38</f>
        <v>0</v>
      </c>
      <c r="Q512" s="51" t="n">
        <f aca="false">FilterOPk!O$38</f>
        <v>0</v>
      </c>
    </row>
    <row r="513" customFormat="false" ht="12.75" hidden="false" customHeight="false" outlineLevel="0" collapsed="false">
      <c r="B513" s="85" t="str">
        <f aca="false">FilterOPk!A$39</f>
        <v>Clint Dean</v>
      </c>
      <c r="C513" s="13" t="n">
        <f aca="false">C512+1</f>
        <v>512</v>
      </c>
      <c r="D513" s="50" t="n">
        <f aca="false">FilterOPk!B$39</f>
        <v>0</v>
      </c>
      <c r="E513" s="50" t="n">
        <f aca="false">FilterOPk!C$39</f>
        <v>0</v>
      </c>
      <c r="F513" s="50" t="n">
        <f aca="false">FilterOPk!D$39</f>
        <v>0</v>
      </c>
      <c r="G513" s="50" t="n">
        <f aca="false">FilterOPk!E$39</f>
        <v>0</v>
      </c>
      <c r="H513" s="50" t="n">
        <f aca="false">FilterOPk!F$39</f>
        <v>0</v>
      </c>
      <c r="I513" s="50" t="n">
        <f aca="false">FilterOPk!G$39</f>
        <v>0</v>
      </c>
      <c r="J513" s="50" t="n">
        <f aca="false">FilterOPk!H$39</f>
        <v>0</v>
      </c>
      <c r="K513" s="50" t="n">
        <f aca="false">FilterOPk!I$39</f>
        <v>0</v>
      </c>
      <c r="L513" s="50" t="n">
        <f aca="false">FilterOPk!J$39</f>
        <v>0</v>
      </c>
      <c r="M513" s="50" t="n">
        <f aca="false">FilterOPk!K$39</f>
        <v>0</v>
      </c>
      <c r="N513" s="50" t="n">
        <f aca="false">FilterOPk!L$39</f>
        <v>0</v>
      </c>
      <c r="O513" s="50" t="n">
        <f aca="false">FilterOPk!M$39</f>
        <v>0</v>
      </c>
      <c r="P513" s="50" t="n">
        <f aca="false">FilterOPk!N$39</f>
        <v>0</v>
      </c>
      <c r="Q513" s="51" t="n">
        <f aca="false">FilterOPk!O$39</f>
        <v>0</v>
      </c>
    </row>
    <row r="514" customFormat="false" ht="12.75" hidden="false" customHeight="false" outlineLevel="0" collapsed="false">
      <c r="B514" s="85" t="str">
        <f aca="false">FilterOPk!A$40</f>
        <v>Rob Benson</v>
      </c>
      <c r="C514" s="13" t="n">
        <f aca="false">C513+1</f>
        <v>513</v>
      </c>
      <c r="D514" s="50" t="n">
        <f aca="false">FilterOPk!B$40</f>
        <v>0</v>
      </c>
      <c r="E514" s="50" t="n">
        <f aca="false">FilterOPk!C$40</f>
        <v>0</v>
      </c>
      <c r="F514" s="50" t="n">
        <f aca="false">FilterOPk!D$40</f>
        <v>0</v>
      </c>
      <c r="G514" s="50" t="n">
        <f aca="false">FilterOPk!E$40</f>
        <v>0</v>
      </c>
      <c r="H514" s="50" t="n">
        <f aca="false">FilterOPk!F$40</f>
        <v>0</v>
      </c>
      <c r="I514" s="50" t="n">
        <f aca="false">FilterOPk!G$40</f>
        <v>0</v>
      </c>
      <c r="J514" s="50" t="n">
        <f aca="false">FilterOPk!H$40</f>
        <v>0</v>
      </c>
      <c r="K514" s="50" t="n">
        <f aca="false">FilterOPk!I$40</f>
        <v>0</v>
      </c>
      <c r="L514" s="50" t="n">
        <f aca="false">FilterOPk!J$40</f>
        <v>0</v>
      </c>
      <c r="M514" s="50" t="n">
        <f aca="false">FilterOPk!K$40</f>
        <v>0</v>
      </c>
      <c r="N514" s="50" t="n">
        <f aca="false">FilterOPk!L$40</f>
        <v>0</v>
      </c>
      <c r="O514" s="50" t="n">
        <f aca="false">FilterOPk!M$40</f>
        <v>0</v>
      </c>
      <c r="P514" s="50" t="n">
        <f aca="false">FilterOPk!N$40</f>
        <v>0</v>
      </c>
      <c r="Q514" s="51" t="n">
        <f aca="false">FilterOPk!O$40</f>
        <v>0</v>
      </c>
    </row>
    <row r="515" customFormat="false" ht="12.75" hidden="false" customHeight="false" outlineLevel="0" collapsed="false">
      <c r="B515" s="85" t="str">
        <f aca="false">FilterOPk!A$41</f>
        <v>Matt Lorenz</v>
      </c>
      <c r="C515" s="13" t="n">
        <f aca="false">C514+1</f>
        <v>514</v>
      </c>
      <c r="D515" s="50" t="n">
        <f aca="false">FilterOPk!B$41</f>
        <v>0</v>
      </c>
      <c r="E515" s="50" t="n">
        <f aca="false">FilterOPk!C$41</f>
        <v>0</v>
      </c>
      <c r="F515" s="50" t="n">
        <f aca="false">FilterOPk!D$41</f>
        <v>0</v>
      </c>
      <c r="G515" s="50" t="n">
        <f aca="false">FilterOPk!E$41</f>
        <v>0</v>
      </c>
      <c r="H515" s="50" t="n">
        <f aca="false">FilterOPk!F$41</f>
        <v>0</v>
      </c>
      <c r="I515" s="50" t="n">
        <f aca="false">FilterOPk!G$41</f>
        <v>0</v>
      </c>
      <c r="J515" s="50" t="n">
        <f aca="false">FilterOPk!H$41</f>
        <v>0</v>
      </c>
      <c r="K515" s="50" t="n">
        <f aca="false">FilterOPk!I$41</f>
        <v>0</v>
      </c>
      <c r="L515" s="50" t="n">
        <f aca="false">FilterOPk!J$41</f>
        <v>0</v>
      </c>
      <c r="M515" s="50" t="n">
        <f aca="false">FilterOPk!K$41</f>
        <v>0</v>
      </c>
      <c r="N515" s="50" t="n">
        <f aca="false">FilterOPk!L$41</f>
        <v>0</v>
      </c>
      <c r="O515" s="50" t="n">
        <f aca="false">FilterOPk!M$41</f>
        <v>0</v>
      </c>
      <c r="P515" s="50" t="n">
        <f aca="false">FilterOPk!N$41</f>
        <v>0</v>
      </c>
      <c r="Q515" s="51" t="n">
        <f aca="false">FilterOPk!O$41</f>
        <v>0</v>
      </c>
    </row>
    <row r="516" customFormat="false" ht="12.75" hidden="false" customHeight="false" outlineLevel="0" collapsed="false">
      <c r="B516" s="85" t="str">
        <f aca="false">FilterOPk!A$42</f>
        <v>John Forney</v>
      </c>
      <c r="C516" s="13" t="n">
        <f aca="false">C515+1</f>
        <v>515</v>
      </c>
      <c r="D516" s="50" t="n">
        <f aca="false">FilterOPk!B$42</f>
        <v>0</v>
      </c>
      <c r="E516" s="50" t="n">
        <f aca="false">FilterOPk!C$42</f>
        <v>0</v>
      </c>
      <c r="F516" s="50" t="n">
        <f aca="false">FilterOPk!D$42</f>
        <v>0</v>
      </c>
      <c r="G516" s="50" t="n">
        <f aca="false">FilterOPk!E$42</f>
        <v>0</v>
      </c>
      <c r="H516" s="50" t="n">
        <f aca="false">FilterOPk!F$42</f>
        <v>0</v>
      </c>
      <c r="I516" s="50" t="n">
        <f aca="false">FilterOPk!G$42</f>
        <v>0</v>
      </c>
      <c r="J516" s="50" t="n">
        <f aca="false">FilterOPk!H$42</f>
        <v>0</v>
      </c>
      <c r="K516" s="50" t="n">
        <f aca="false">FilterOPk!I$42</f>
        <v>0</v>
      </c>
      <c r="L516" s="50" t="n">
        <f aca="false">FilterOPk!J$42</f>
        <v>0</v>
      </c>
      <c r="M516" s="50" t="n">
        <f aca="false">FilterOPk!K$42</f>
        <v>0</v>
      </c>
      <c r="N516" s="50" t="n">
        <f aca="false">FilterOPk!L$42</f>
        <v>0</v>
      </c>
      <c r="O516" s="50" t="n">
        <f aca="false">FilterOPk!M$42</f>
        <v>0</v>
      </c>
      <c r="P516" s="50" t="n">
        <f aca="false">FilterOPk!N$42</f>
        <v>0</v>
      </c>
      <c r="Q516" s="51" t="n">
        <f aca="false">FilterOPk!O$42</f>
        <v>0</v>
      </c>
    </row>
    <row r="517" customFormat="false" ht="12.75" hidden="false" customHeight="false" outlineLevel="0" collapsed="false">
      <c r="B517" s="85" t="str">
        <f aca="false">FilterOPk!A$43</f>
        <v>Mike Carson</v>
      </c>
      <c r="C517" s="13" t="n">
        <f aca="false">C516+1</f>
        <v>516</v>
      </c>
      <c r="D517" s="50" t="n">
        <f aca="false">FilterOPk!B$43</f>
        <v>0</v>
      </c>
      <c r="E517" s="50" t="n">
        <f aca="false">FilterOPk!C$43</f>
        <v>0</v>
      </c>
      <c r="F517" s="50" t="n">
        <f aca="false">FilterOPk!D$43</f>
        <v>0</v>
      </c>
      <c r="G517" s="50" t="n">
        <f aca="false">FilterOPk!E$43</f>
        <v>0</v>
      </c>
      <c r="H517" s="50" t="n">
        <f aca="false">FilterOPk!F$43</f>
        <v>0</v>
      </c>
      <c r="I517" s="50" t="n">
        <f aca="false">FilterOPk!G$43</f>
        <v>0</v>
      </c>
      <c r="J517" s="50" t="n">
        <f aca="false">FilterOPk!H$43</f>
        <v>0</v>
      </c>
      <c r="K517" s="50" t="n">
        <f aca="false">FilterOPk!I$43</f>
        <v>0</v>
      </c>
      <c r="L517" s="50" t="n">
        <f aca="false">FilterOPk!J$43</f>
        <v>0</v>
      </c>
      <c r="M517" s="50" t="n">
        <f aca="false">FilterOPk!K$43</f>
        <v>0</v>
      </c>
      <c r="N517" s="50" t="n">
        <f aca="false">FilterOPk!L$43</f>
        <v>0</v>
      </c>
      <c r="O517" s="50" t="n">
        <f aca="false">FilterOPk!M$43</f>
        <v>0</v>
      </c>
      <c r="P517" s="50" t="n">
        <f aca="false">FilterOPk!N$43</f>
        <v>0</v>
      </c>
      <c r="Q517" s="51" t="n">
        <f aca="false">FilterOPk!O$43</f>
        <v>0</v>
      </c>
    </row>
    <row r="518" customFormat="false" ht="12.75" hidden="false" customHeight="false" outlineLevel="0" collapsed="false">
      <c r="B518" s="85" t="str">
        <f aca="false">FilterOPk!A$44</f>
        <v>Chris Dorland</v>
      </c>
      <c r="C518" s="13" t="n">
        <f aca="false">C517+1</f>
        <v>517</v>
      </c>
      <c r="D518" s="50" t="n">
        <f aca="false">FilterOPk!B$44</f>
        <v>0</v>
      </c>
      <c r="E518" s="50" t="n">
        <f aca="false">FilterOPk!C$44</f>
        <v>0</v>
      </c>
      <c r="F518" s="50" t="n">
        <f aca="false">FilterOPk!D$44</f>
        <v>0</v>
      </c>
      <c r="G518" s="50" t="n">
        <f aca="false">FilterOPk!E$44</f>
        <v>0</v>
      </c>
      <c r="H518" s="50" t="n">
        <f aca="false">FilterOPk!F$44</f>
        <v>0</v>
      </c>
      <c r="I518" s="50" t="n">
        <f aca="false">FilterOPk!G$44</f>
        <v>0</v>
      </c>
      <c r="J518" s="50" t="n">
        <f aca="false">FilterOPk!H$44</f>
        <v>0</v>
      </c>
      <c r="K518" s="50" t="n">
        <f aca="false">FilterOPk!I$44</f>
        <v>0</v>
      </c>
      <c r="L518" s="50" t="n">
        <f aca="false">FilterOPk!J$44</f>
        <v>0</v>
      </c>
      <c r="M518" s="50" t="n">
        <f aca="false">FilterOPk!K$44</f>
        <v>0</v>
      </c>
      <c r="N518" s="50" t="n">
        <f aca="false">FilterOPk!L$44</f>
        <v>0</v>
      </c>
      <c r="O518" s="50" t="n">
        <f aca="false">FilterOPk!M$44</f>
        <v>0</v>
      </c>
      <c r="P518" s="50" t="n">
        <f aca="false">FilterOPk!N$44</f>
        <v>0</v>
      </c>
      <c r="Q518" s="51" t="n">
        <f aca="false">FilterOPk!O$44</f>
        <v>0</v>
      </c>
    </row>
    <row r="519" customFormat="false" ht="12.75" hidden="false" customHeight="false" outlineLevel="0" collapsed="false">
      <c r="B519" s="85" t="str">
        <f aca="false">FilterOPk!A$45</f>
        <v>Jeff King</v>
      </c>
      <c r="C519" s="13" t="n">
        <f aca="false">C518+1</f>
        <v>518</v>
      </c>
      <c r="D519" s="50" t="n">
        <f aca="false">FilterOPk!B$45</f>
        <v>0</v>
      </c>
      <c r="E519" s="50" t="n">
        <f aca="false">FilterOPk!C$45</f>
        <v>0</v>
      </c>
      <c r="F519" s="50" t="n">
        <f aca="false">FilterOPk!D$45</f>
        <v>0</v>
      </c>
      <c r="G519" s="50" t="n">
        <f aca="false">FilterOPk!E$45</f>
        <v>0</v>
      </c>
      <c r="H519" s="50" t="n">
        <f aca="false">FilterOPk!F$45</f>
        <v>0</v>
      </c>
      <c r="I519" s="50" t="n">
        <f aca="false">FilterOPk!G$45</f>
        <v>0</v>
      </c>
      <c r="J519" s="50" t="n">
        <f aca="false">FilterOPk!H$45</f>
        <v>0</v>
      </c>
      <c r="K519" s="50" t="n">
        <f aca="false">FilterOPk!I$45</f>
        <v>0</v>
      </c>
      <c r="L519" s="50" t="n">
        <f aca="false">FilterOPk!J$45</f>
        <v>0</v>
      </c>
      <c r="M519" s="50" t="n">
        <f aca="false">FilterOPk!K$45</f>
        <v>0</v>
      </c>
      <c r="N519" s="50" t="n">
        <f aca="false">FilterOPk!L$45</f>
        <v>0</v>
      </c>
      <c r="O519" s="50" t="n">
        <f aca="false">FilterOPk!M$45</f>
        <v>0</v>
      </c>
      <c r="P519" s="50" t="n">
        <f aca="false">FilterOPk!N$45</f>
        <v>0</v>
      </c>
      <c r="Q519" s="51" t="n">
        <f aca="false">FilterOPk!O$45</f>
        <v>0</v>
      </c>
    </row>
    <row r="520" customFormat="false" ht="12.75" hidden="false" customHeight="false" outlineLevel="0" collapsed="false">
      <c r="B520" s="85" t="n">
        <f aca="false">FilterOPk!A$46</f>
        <v>0</v>
      </c>
      <c r="C520" s="13" t="n">
        <f aca="false">C519+1</f>
        <v>519</v>
      </c>
      <c r="D520" s="50" t="n">
        <f aca="false">FilterOPk!B$46</f>
        <v>0</v>
      </c>
      <c r="E520" s="50" t="n">
        <f aca="false">FilterOPk!C$46</f>
        <v>0</v>
      </c>
      <c r="F520" s="50" t="n">
        <f aca="false">FilterOPk!D$46</f>
        <v>0</v>
      </c>
      <c r="G520" s="50" t="n">
        <f aca="false">FilterOPk!E$46</f>
        <v>0</v>
      </c>
      <c r="H520" s="50" t="n">
        <f aca="false">FilterOPk!F$46</f>
        <v>0</v>
      </c>
      <c r="I520" s="50" t="n">
        <f aca="false">FilterOPk!G$46</f>
        <v>0</v>
      </c>
      <c r="J520" s="50" t="n">
        <f aca="false">FilterOPk!H$46</f>
        <v>0</v>
      </c>
      <c r="K520" s="50" t="n">
        <f aca="false">FilterOPk!I$46</f>
        <v>0</v>
      </c>
      <c r="L520" s="50" t="n">
        <f aca="false">FilterOPk!J$46</f>
        <v>0</v>
      </c>
      <c r="M520" s="50" t="n">
        <f aca="false">FilterOPk!K$46</f>
        <v>0</v>
      </c>
      <c r="N520" s="50" t="n">
        <f aca="false">FilterOPk!L$46</f>
        <v>0</v>
      </c>
      <c r="O520" s="50" t="n">
        <f aca="false">FilterOPk!M$46</f>
        <v>0</v>
      </c>
      <c r="P520" s="50" t="n">
        <f aca="false">FilterOPk!N$46</f>
        <v>0</v>
      </c>
      <c r="Q520" s="51" t="n">
        <f aca="false">FilterOPk!O$46</f>
        <v>0</v>
      </c>
    </row>
    <row r="521" customFormat="false" ht="12.75" hidden="false" customHeight="false" outlineLevel="0" collapsed="false">
      <c r="B521" s="87" t="n">
        <f aca="false">FilterOPk!A$47</f>
        <v>0</v>
      </c>
      <c r="C521" s="64" t="n">
        <f aca="false">C520+1</f>
        <v>520</v>
      </c>
      <c r="D521" s="54" t="n">
        <f aca="false">FilterOPk!B$47</f>
        <v>0</v>
      </c>
      <c r="E521" s="54" t="n">
        <f aca="false">FilterOPk!C$47</f>
        <v>0</v>
      </c>
      <c r="F521" s="54" t="n">
        <f aca="false">FilterOPk!D$47</f>
        <v>0</v>
      </c>
      <c r="G521" s="54" t="n">
        <f aca="false">FilterOPk!E$47</f>
        <v>0</v>
      </c>
      <c r="H521" s="54" t="n">
        <f aca="false">FilterOPk!F$47</f>
        <v>0</v>
      </c>
      <c r="I521" s="54" t="n">
        <f aca="false">FilterOPk!G$47</f>
        <v>0</v>
      </c>
      <c r="J521" s="54" t="n">
        <f aca="false">FilterOPk!H$47</f>
        <v>0</v>
      </c>
      <c r="K521" s="54" t="n">
        <f aca="false">FilterOPk!I$47</f>
        <v>0</v>
      </c>
      <c r="L521" s="54" t="n">
        <f aca="false">FilterOPk!J$47</f>
        <v>0</v>
      </c>
      <c r="M521" s="54" t="n">
        <f aca="false">FilterOPk!K$47</f>
        <v>0</v>
      </c>
      <c r="N521" s="54" t="n">
        <f aca="false">FilterOPk!L$47</f>
        <v>0</v>
      </c>
      <c r="O521" s="54" t="n">
        <f aca="false">FilterOPk!M$47</f>
        <v>0</v>
      </c>
      <c r="P521" s="54" t="n">
        <f aca="false">FilterOPk!N$47</f>
        <v>0</v>
      </c>
      <c r="Q521" s="55" t="n">
        <f aca="false">FilterOPk!O$47</f>
        <v>0</v>
      </c>
    </row>
    <row r="522" customFormat="false" ht="12.75" hidden="false" customHeight="false" outlineLevel="0" collapsed="false">
      <c r="A522" s="0" t="n">
        <f aca="false">A482+1</f>
        <v>14</v>
      </c>
      <c r="B522" s="57" t="n">
        <f aca="false">FilterOPk!D$1</f>
        <v>36907</v>
      </c>
      <c r="C522" s="58" t="n">
        <f aca="false">C521+1</f>
        <v>521</v>
      </c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83"/>
    </row>
    <row r="523" customFormat="false" ht="12.75" hidden="false" customHeight="false" outlineLevel="0" collapsed="false">
      <c r="B523" s="61"/>
      <c r="C523" s="13" t="n">
        <f aca="false">C522+1</f>
        <v>522</v>
      </c>
      <c r="D523" s="13"/>
      <c r="E523" s="21" t="s">
        <v>5</v>
      </c>
      <c r="F523" s="21" t="s">
        <v>6</v>
      </c>
      <c r="G523" s="21" t="s">
        <v>7</v>
      </c>
      <c r="H523" s="21" t="s">
        <v>8</v>
      </c>
      <c r="I523" s="21" t="s">
        <v>9</v>
      </c>
      <c r="J523" s="21" t="s">
        <v>10</v>
      </c>
      <c r="K523" s="21" t="s">
        <v>11</v>
      </c>
      <c r="L523" s="21" t="s">
        <v>12</v>
      </c>
      <c r="M523" s="21" t="s">
        <v>13</v>
      </c>
      <c r="N523" s="21" t="s">
        <v>14</v>
      </c>
      <c r="O523" s="21" t="n">
        <v>2002</v>
      </c>
      <c r="P523" s="21" t="s">
        <v>15</v>
      </c>
      <c r="Q523" s="84" t="s">
        <v>16</v>
      </c>
    </row>
    <row r="524" customFormat="false" ht="12.75" hidden="false" customHeight="false" outlineLevel="0" collapsed="false">
      <c r="B524" s="85" t="str">
        <f aca="false">FilterOPk!A$9</f>
        <v>Power positions</v>
      </c>
      <c r="C524" s="13" t="n">
        <f aca="false">C523+1</f>
        <v>523</v>
      </c>
      <c r="D524" s="13" t="s">
        <v>4</v>
      </c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86"/>
    </row>
    <row r="525" customFormat="false" ht="12.75" hidden="false" customHeight="false" outlineLevel="0" collapsed="false">
      <c r="B525" s="85" t="str">
        <f aca="false">FilterOPk!A$10</f>
        <v>East Position</v>
      </c>
      <c r="C525" s="13" t="n">
        <f aca="false">C524+1</f>
        <v>524</v>
      </c>
      <c r="D525" s="50" t="n">
        <f aca="false">FilterOPk!B$10</f>
        <v>34784396.7946123</v>
      </c>
      <c r="E525" s="50" t="n">
        <f aca="false">FilterOPk!C$10</f>
        <v>139428.68</v>
      </c>
      <c r="F525" s="50" t="n">
        <f aca="false">FilterOPk!D$10</f>
        <v>244540.42</v>
      </c>
      <c r="G525" s="50" t="n">
        <f aca="false">FilterOPk!E$10</f>
        <v>352018.99</v>
      </c>
      <c r="H525" s="50" t="n">
        <f aca="false">FilterOPk!F$10</f>
        <v>454047.41</v>
      </c>
      <c r="I525" s="50" t="n">
        <f aca="false">FilterOPk!G$10</f>
        <v>460700.87</v>
      </c>
      <c r="J525" s="50" t="n">
        <f aca="false">FilterOPk!H$10</f>
        <v>371715.26</v>
      </c>
      <c r="K525" s="50" t="n">
        <f aca="false">FilterOPk!I$10</f>
        <v>743238.67</v>
      </c>
      <c r="L525" s="50" t="n">
        <f aca="false">FilterOPk!J$10</f>
        <v>433572.73</v>
      </c>
      <c r="M525" s="50" t="n">
        <f aca="false">FilterOPk!K$10</f>
        <v>1264075.99</v>
      </c>
      <c r="N525" s="50" t="n">
        <f aca="false">FilterOPk!L$10</f>
        <v>4463339.02</v>
      </c>
      <c r="O525" s="50" t="n">
        <f aca="false">FilterOPk!M$10</f>
        <v>-232298.41</v>
      </c>
      <c r="P525" s="50" t="n">
        <f aca="false">FilterOPk!N$10</f>
        <v>1174384.84</v>
      </c>
      <c r="Q525" s="51" t="n">
        <f aca="false">FilterOPk!O$10</f>
        <v>5405425.45</v>
      </c>
    </row>
    <row r="526" customFormat="false" ht="12.75" hidden="false" customHeight="false" outlineLevel="0" collapsed="false">
      <c r="B526" s="85" t="str">
        <f aca="false">FilterOPk!A$11</f>
        <v>East Power Mgmt</v>
      </c>
      <c r="C526" s="13" t="n">
        <f aca="false">C525+1</f>
        <v>525</v>
      </c>
      <c r="D526" s="50" t="n">
        <f aca="false">FilterOPk!B$11</f>
        <v>7547347.04451418</v>
      </c>
      <c r="E526" s="50" t="n">
        <f aca="false">FilterOPk!C$11</f>
        <v>0</v>
      </c>
      <c r="F526" s="50" t="n">
        <f aca="false">FilterOPk!D$11</f>
        <v>0</v>
      </c>
      <c r="G526" s="50" t="n">
        <f aca="false">FilterOPk!E$11</f>
        <v>0</v>
      </c>
      <c r="H526" s="50" t="n">
        <f aca="false">FilterOPk!F$11</f>
        <v>0</v>
      </c>
      <c r="I526" s="50" t="n">
        <f aca="false">FilterOPk!G$11</f>
        <v>0</v>
      </c>
      <c r="J526" s="50" t="n">
        <f aca="false">FilterOPk!H$11</f>
        <v>0</v>
      </c>
      <c r="K526" s="50" t="n">
        <f aca="false">FilterOPk!I$11</f>
        <v>0</v>
      </c>
      <c r="L526" s="50" t="n">
        <f aca="false">FilterOPk!J$11</f>
        <v>0</v>
      </c>
      <c r="M526" s="50" t="n">
        <f aca="false">FilterOPk!K$11</f>
        <v>0</v>
      </c>
      <c r="N526" s="50" t="n">
        <f aca="false">FilterOPk!L$11</f>
        <v>0</v>
      </c>
      <c r="O526" s="50" t="n">
        <f aca="false">FilterOPk!M$11</f>
        <v>0</v>
      </c>
      <c r="P526" s="50" t="n">
        <f aca="false">FilterOPk!N$11</f>
        <v>0</v>
      </c>
      <c r="Q526" s="51" t="n">
        <f aca="false">FilterOPk!O$11</f>
        <v>0</v>
      </c>
    </row>
    <row r="527" customFormat="false" ht="12.75" hidden="false" customHeight="false" outlineLevel="0" collapsed="false">
      <c r="B527" s="85" t="str">
        <f aca="false">FilterOPk!A$12</f>
        <v>Long Term Options</v>
      </c>
      <c r="C527" s="13" t="n">
        <f aca="false">C526+1</f>
        <v>526</v>
      </c>
      <c r="D527" s="50" t="n">
        <f aca="false">FilterOPk!B$12</f>
        <v>0</v>
      </c>
      <c r="E527" s="50" t="n">
        <f aca="false">FilterOPk!C$12</f>
        <v>0</v>
      </c>
      <c r="F527" s="50" t="n">
        <f aca="false">FilterOPk!D$12</f>
        <v>0</v>
      </c>
      <c r="G527" s="50" t="n">
        <f aca="false">FilterOPk!E$12</f>
        <v>0</v>
      </c>
      <c r="H527" s="50" t="n">
        <f aca="false">FilterOPk!F$12</f>
        <v>0</v>
      </c>
      <c r="I527" s="50" t="n">
        <f aca="false">FilterOPk!G$12</f>
        <v>0</v>
      </c>
      <c r="J527" s="50" t="n">
        <f aca="false">FilterOPk!H$12</f>
        <v>0</v>
      </c>
      <c r="K527" s="50" t="n">
        <f aca="false">FilterOPk!I$12</f>
        <v>0</v>
      </c>
      <c r="L527" s="50" t="n">
        <f aca="false">FilterOPk!J$12</f>
        <v>0</v>
      </c>
      <c r="M527" s="50" t="n">
        <f aca="false">FilterOPk!K$12</f>
        <v>0</v>
      </c>
      <c r="N527" s="50" t="n">
        <f aca="false">FilterOPk!L$12</f>
        <v>0</v>
      </c>
      <c r="O527" s="50" t="n">
        <f aca="false">FilterOPk!M$12</f>
        <v>0</v>
      </c>
      <c r="P527" s="50" t="n">
        <f aca="false">FilterOPk!N$12</f>
        <v>0</v>
      </c>
      <c r="Q527" s="51" t="n">
        <f aca="false">FilterOPk!O$12</f>
        <v>0</v>
      </c>
    </row>
    <row r="528" customFormat="false" ht="12.75" hidden="false" customHeight="false" outlineLevel="0" collapsed="false">
      <c r="B528" s="85" t="str">
        <f aca="false">FilterOPk!A$13</f>
        <v>LT-MIDWEST</v>
      </c>
      <c r="C528" s="13" t="n">
        <f aca="false">C527+1</f>
        <v>527</v>
      </c>
      <c r="D528" s="50" t="n">
        <f aca="false">FilterOPk!B$13</f>
        <v>7151089.47366245</v>
      </c>
      <c r="E528" s="50" t="n">
        <f aca="false">FilterOPk!C$13</f>
        <v>36317.39</v>
      </c>
      <c r="F528" s="50" t="n">
        <f aca="false">FilterOPk!D$13</f>
        <v>95142.77</v>
      </c>
      <c r="G528" s="50" t="n">
        <f aca="false">FilterOPk!E$13</f>
        <v>106523.31</v>
      </c>
      <c r="H528" s="50" t="n">
        <f aca="false">FilterOPk!F$13</f>
        <v>103615.07</v>
      </c>
      <c r="I528" s="50" t="n">
        <f aca="false">FilterOPk!G$13</f>
        <v>106049.09</v>
      </c>
      <c r="J528" s="50" t="n">
        <f aca="false">FilterOPk!H$13</f>
        <v>78310</v>
      </c>
      <c r="K528" s="50" t="n">
        <f aca="false">FilterOPk!I$13</f>
        <v>160210.16</v>
      </c>
      <c r="L528" s="50" t="n">
        <f aca="false">FilterOPk!J$13</f>
        <v>108136.49</v>
      </c>
      <c r="M528" s="50" t="n">
        <f aca="false">FilterOPk!K$13</f>
        <v>312653.19</v>
      </c>
      <c r="N528" s="50" t="n">
        <f aca="false">FilterOPk!L$13</f>
        <v>1106957.47</v>
      </c>
      <c r="O528" s="50" t="n">
        <f aca="false">FilterOPk!M$13</f>
        <v>-124610.37</v>
      </c>
      <c r="P528" s="50" t="n">
        <f aca="false">FilterOPk!N$13</f>
        <v>893459.31</v>
      </c>
      <c r="Q528" s="51" t="n">
        <f aca="false">FilterOPk!O$13</f>
        <v>1875806.41</v>
      </c>
    </row>
    <row r="529" customFormat="false" ht="12.75" hidden="false" customHeight="false" outlineLevel="0" collapsed="false">
      <c r="B529" s="85" t="str">
        <f aca="false">FilterOPk!A$14</f>
        <v>ST-ECAR</v>
      </c>
      <c r="C529" s="13" t="n">
        <f aca="false">C528+1</f>
        <v>528</v>
      </c>
      <c r="D529" s="50" t="n">
        <f aca="false">FilterOPk!B$14</f>
        <v>238101.441960815</v>
      </c>
      <c r="E529" s="50" t="n">
        <f aca="false">FilterOPk!C$14</f>
        <v>0</v>
      </c>
      <c r="F529" s="50" t="n">
        <f aca="false">FilterOPk!D$14</f>
        <v>0</v>
      </c>
      <c r="G529" s="50" t="n">
        <f aca="false">FilterOPk!E$14</f>
        <v>0</v>
      </c>
      <c r="H529" s="50" t="n">
        <f aca="false">FilterOPk!F$14</f>
        <v>0</v>
      </c>
      <c r="I529" s="50" t="n">
        <f aca="false">FilterOPk!G$14</f>
        <v>0</v>
      </c>
      <c r="J529" s="50" t="n">
        <f aca="false">FilterOPk!H$14</f>
        <v>0</v>
      </c>
      <c r="K529" s="50" t="n">
        <f aca="false">FilterOPk!I$14</f>
        <v>0</v>
      </c>
      <c r="L529" s="50" t="n">
        <f aca="false">FilterOPk!J$14</f>
        <v>0</v>
      </c>
      <c r="M529" s="50" t="n">
        <f aca="false">FilterOPk!K$14</f>
        <v>0</v>
      </c>
      <c r="N529" s="50" t="n">
        <f aca="false">FilterOPk!L$14</f>
        <v>0</v>
      </c>
      <c r="O529" s="50" t="n">
        <f aca="false">FilterOPk!M$14</f>
        <v>0</v>
      </c>
      <c r="P529" s="50" t="n">
        <f aca="false">FilterOPk!N$14</f>
        <v>0</v>
      </c>
      <c r="Q529" s="51" t="n">
        <f aca="false">FilterOPk!O$14</f>
        <v>0</v>
      </c>
    </row>
    <row r="530" customFormat="false" ht="12.75" hidden="false" customHeight="false" outlineLevel="0" collapsed="false">
      <c r="B530" s="85" t="str">
        <f aca="false">FilterOPk!A$15</f>
        <v>ST- MAPP</v>
      </c>
      <c r="C530" s="13" t="n">
        <f aca="false">C529+1</f>
        <v>529</v>
      </c>
      <c r="D530" s="50" t="n">
        <f aca="false">FilterOPk!B$15</f>
        <v>254636.614020626</v>
      </c>
      <c r="E530" s="50" t="n">
        <f aca="false">FilterOPk!C$15</f>
        <v>-1590.85</v>
      </c>
      <c r="F530" s="50" t="n">
        <f aca="false">FilterOPk!D$15</f>
        <v>-3167.72</v>
      </c>
      <c r="G530" s="50" t="n">
        <f aca="false">FilterOPk!E$15</f>
        <v>-3546.79</v>
      </c>
      <c r="H530" s="50" t="n">
        <f aca="false">FilterOPk!F$15</f>
        <v>-3530.89</v>
      </c>
      <c r="I530" s="50" t="n">
        <f aca="false">FilterOPk!G$15</f>
        <v>0</v>
      </c>
      <c r="J530" s="50" t="n">
        <f aca="false">FilterOPk!H$15</f>
        <v>0</v>
      </c>
      <c r="K530" s="50" t="n">
        <f aca="false">FilterOPk!I$15</f>
        <v>0</v>
      </c>
      <c r="L530" s="50" t="n">
        <f aca="false">FilterOPk!J$15</f>
        <v>0</v>
      </c>
      <c r="M530" s="50" t="n">
        <f aca="false">FilterOPk!K$15</f>
        <v>0</v>
      </c>
      <c r="N530" s="50" t="n">
        <f aca="false">FilterOPk!L$15</f>
        <v>-11836.25</v>
      </c>
      <c r="O530" s="50" t="n">
        <f aca="false">FilterOPk!M$15</f>
        <v>0</v>
      </c>
      <c r="P530" s="50" t="n">
        <f aca="false">FilterOPk!N$15</f>
        <v>0</v>
      </c>
      <c r="Q530" s="51" t="n">
        <f aca="false">FilterOPk!O$15</f>
        <v>-11836.25</v>
      </c>
    </row>
    <row r="531" customFormat="false" ht="12.75" hidden="false" customHeight="false" outlineLevel="0" collapsed="false">
      <c r="B531" s="85" t="str">
        <f aca="false">FilterOPk!A$16</f>
        <v>ST- MAIN</v>
      </c>
      <c r="C531" s="13" t="n">
        <f aca="false">C530+1</f>
        <v>530</v>
      </c>
      <c r="D531" s="50" t="n">
        <f aca="false">FilterOPk!B$16</f>
        <v>694293.253349893</v>
      </c>
      <c r="E531" s="50" t="n">
        <f aca="false">FilterOPk!C$16</f>
        <v>0</v>
      </c>
      <c r="F531" s="50" t="n">
        <f aca="false">FilterOPk!D$16</f>
        <v>0</v>
      </c>
      <c r="G531" s="50" t="n">
        <f aca="false">FilterOPk!E$16</f>
        <v>0</v>
      </c>
      <c r="H531" s="50" t="n">
        <f aca="false">FilterOPk!F$16</f>
        <v>0</v>
      </c>
      <c r="I531" s="50" t="n">
        <f aca="false">FilterOPk!G$16</f>
        <v>0</v>
      </c>
      <c r="J531" s="50" t="n">
        <f aca="false">FilterOPk!H$16</f>
        <v>0</v>
      </c>
      <c r="K531" s="50" t="n">
        <f aca="false">FilterOPk!I$16</f>
        <v>0</v>
      </c>
      <c r="L531" s="50" t="n">
        <f aca="false">FilterOPk!J$16</f>
        <v>0</v>
      </c>
      <c r="M531" s="50" t="n">
        <f aca="false">FilterOPk!K$16</f>
        <v>0</v>
      </c>
      <c r="N531" s="50" t="n">
        <f aca="false">FilterOPk!L$16</f>
        <v>0</v>
      </c>
      <c r="O531" s="50" t="n">
        <f aca="false">FilterOPk!M$16</f>
        <v>0</v>
      </c>
      <c r="P531" s="50" t="n">
        <f aca="false">FilterOPk!N$16</f>
        <v>0</v>
      </c>
      <c r="Q531" s="51" t="n">
        <f aca="false">FilterOPk!O$16</f>
        <v>0</v>
      </c>
    </row>
    <row r="532" customFormat="false" ht="12.75" hidden="false" customHeight="false" outlineLevel="0" collapsed="false">
      <c r="B532" s="85" t="str">
        <f aca="false">FilterOPk!A$17</f>
        <v>MW-ANALYST</v>
      </c>
      <c r="C532" s="13" t="n">
        <f aca="false">C531+1</f>
        <v>531</v>
      </c>
      <c r="D532" s="50" t="n">
        <f aca="false">FilterOPk!B$17</f>
        <v>0</v>
      </c>
      <c r="E532" s="50" t="n">
        <f aca="false">FilterOPk!C$17</f>
        <v>0</v>
      </c>
      <c r="F532" s="50" t="n">
        <f aca="false">FilterOPk!D$17</f>
        <v>0</v>
      </c>
      <c r="G532" s="50" t="n">
        <f aca="false">FilterOPk!E$17</f>
        <v>0</v>
      </c>
      <c r="H532" s="50" t="n">
        <f aca="false">FilterOPk!F$17</f>
        <v>0</v>
      </c>
      <c r="I532" s="50" t="n">
        <f aca="false">FilterOPk!G$17</f>
        <v>0</v>
      </c>
      <c r="J532" s="50" t="n">
        <f aca="false">FilterOPk!H$17</f>
        <v>0</v>
      </c>
      <c r="K532" s="50" t="n">
        <f aca="false">FilterOPk!I$17</f>
        <v>0</v>
      </c>
      <c r="L532" s="50" t="n">
        <f aca="false">FilterOPk!J$17</f>
        <v>0</v>
      </c>
      <c r="M532" s="50" t="n">
        <f aca="false">FilterOPk!K$17</f>
        <v>0</v>
      </c>
      <c r="N532" s="50" t="n">
        <f aca="false">FilterOPk!L$17</f>
        <v>0</v>
      </c>
      <c r="O532" s="50" t="n">
        <f aca="false">FilterOPk!M$17</f>
        <v>0</v>
      </c>
      <c r="P532" s="50" t="n">
        <f aca="false">FilterOPk!N$17</f>
        <v>0</v>
      </c>
      <c r="Q532" s="51" t="n">
        <f aca="false">FilterOPk!O$17</f>
        <v>0</v>
      </c>
    </row>
    <row r="533" customFormat="false" ht="12.75" hidden="false" customHeight="false" outlineLevel="0" collapsed="false">
      <c r="B533" s="85" t="str">
        <f aca="false">FilterOPk!A$18</f>
        <v>LT-NE</v>
      </c>
      <c r="C533" s="13" t="n">
        <f aca="false">C532+1</f>
        <v>532</v>
      </c>
      <c r="D533" s="50" t="n">
        <f aca="false">FilterOPk!B$18</f>
        <v>6187311.37539291</v>
      </c>
      <c r="E533" s="50" t="n">
        <f aca="false">FilterOPk!C$18</f>
        <v>38662.79</v>
      </c>
      <c r="F533" s="50" t="n">
        <f aca="false">FilterOPk!D$18</f>
        <v>89522.8</v>
      </c>
      <c r="G533" s="50" t="n">
        <f aca="false">FilterOPk!E$18</f>
        <v>158536.19</v>
      </c>
      <c r="H533" s="50" t="n">
        <f aca="false">FilterOPk!F$18</f>
        <v>261849.24</v>
      </c>
      <c r="I533" s="50" t="n">
        <f aca="false">FilterOPk!G$18</f>
        <v>291708.83</v>
      </c>
      <c r="J533" s="50" t="n">
        <f aca="false">FilterOPk!H$18</f>
        <v>228360.42</v>
      </c>
      <c r="K533" s="50" t="n">
        <f aca="false">FilterOPk!I$18</f>
        <v>445432.42</v>
      </c>
      <c r="L533" s="50" t="n">
        <f aca="false">FilterOPk!J$18</f>
        <v>266345.8</v>
      </c>
      <c r="M533" s="50" t="n">
        <f aca="false">FilterOPk!K$18</f>
        <v>801315.09</v>
      </c>
      <c r="N533" s="50" t="n">
        <f aca="false">FilterOPk!L$18</f>
        <v>2581733.58</v>
      </c>
      <c r="O533" s="50" t="n">
        <f aca="false">FilterOPk!M$18</f>
        <v>-636932.37</v>
      </c>
      <c r="P533" s="50" t="n">
        <f aca="false">FilterOPk!N$18</f>
        <v>-2303942.42</v>
      </c>
      <c r="Q533" s="51" t="n">
        <f aca="false">FilterOPk!O$18</f>
        <v>-359141.210000001</v>
      </c>
    </row>
    <row r="534" customFormat="false" ht="12.75" hidden="false" customHeight="false" outlineLevel="0" collapsed="false">
      <c r="B534" s="85" t="str">
        <f aca="false">FilterOPk!A$19</f>
        <v>LT-PJM</v>
      </c>
      <c r="C534" s="13" t="n">
        <f aca="false">C533+1</f>
        <v>533</v>
      </c>
      <c r="D534" s="50" t="n">
        <f aca="false">FilterOPk!B$19</f>
        <v>1818236.42109565</v>
      </c>
      <c r="E534" s="50" t="n">
        <f aca="false">FilterOPk!C$19</f>
        <v>0</v>
      </c>
      <c r="F534" s="50" t="n">
        <f aca="false">FilterOPk!D$19</f>
        <v>19402.28</v>
      </c>
      <c r="G534" s="50" t="n">
        <f aca="false">FilterOPk!E$19</f>
        <v>57930.92</v>
      </c>
      <c r="H534" s="50" t="n">
        <f aca="false">FilterOPk!F$19</f>
        <v>59436.7</v>
      </c>
      <c r="I534" s="50" t="n">
        <f aca="false">FilterOPk!G$19</f>
        <v>19136.52</v>
      </c>
      <c r="J534" s="50" t="n">
        <f aca="false">FilterOPk!H$19</f>
        <v>18664.41</v>
      </c>
      <c r="K534" s="50" t="n">
        <f aca="false">FilterOPk!I$19</f>
        <v>33608.82</v>
      </c>
      <c r="L534" s="50" t="n">
        <f aca="false">FilterOPk!J$19</f>
        <v>20867.53</v>
      </c>
      <c r="M534" s="50" t="n">
        <f aca="false">FilterOPk!K$19</f>
        <v>56340.86</v>
      </c>
      <c r="N534" s="50" t="n">
        <f aca="false">FilterOPk!L$19</f>
        <v>285388.04</v>
      </c>
      <c r="O534" s="50" t="n">
        <f aca="false">FilterOPk!M$19</f>
        <v>-1975.43</v>
      </c>
      <c r="P534" s="50" t="n">
        <f aca="false">FilterOPk!N$19</f>
        <v>-179963.06</v>
      </c>
      <c r="Q534" s="51" t="n">
        <f aca="false">FilterOPk!O$19</f>
        <v>103449.55</v>
      </c>
    </row>
    <row r="535" customFormat="false" ht="12.75" hidden="false" customHeight="false" outlineLevel="0" collapsed="false">
      <c r="B535" s="85" t="str">
        <f aca="false">FilterOPk!A$20</f>
        <v>LT- NY</v>
      </c>
      <c r="C535" s="13" t="n">
        <f aca="false">C534+1</f>
        <v>534</v>
      </c>
      <c r="D535" s="50" t="n">
        <f aca="false">FilterOPk!B$20</f>
        <v>0</v>
      </c>
      <c r="E535" s="50" t="n">
        <f aca="false">FilterOPk!C$20</f>
        <v>-9128.22</v>
      </c>
      <c r="F535" s="50" t="n">
        <f aca="false">FilterOPk!D$20</f>
        <v>-69725.26</v>
      </c>
      <c r="G535" s="50" t="n">
        <f aca="false">FilterOPk!E$20</f>
        <v>0</v>
      </c>
      <c r="H535" s="50" t="n">
        <f aca="false">FilterOPk!F$20</f>
        <v>0</v>
      </c>
      <c r="I535" s="50" t="n">
        <f aca="false">FilterOPk!G$20</f>
        <v>0</v>
      </c>
      <c r="J535" s="50" t="n">
        <f aca="false">FilterOPk!H$20</f>
        <v>0</v>
      </c>
      <c r="K535" s="50" t="n">
        <f aca="false">FilterOPk!I$20</f>
        <v>0</v>
      </c>
      <c r="L535" s="50" t="n">
        <f aca="false">FilterOPk!J$20</f>
        <v>0</v>
      </c>
      <c r="M535" s="50" t="n">
        <f aca="false">FilterOPk!K$20</f>
        <v>0</v>
      </c>
      <c r="N535" s="50" t="n">
        <f aca="false">FilterOPk!L$20</f>
        <v>-78853.48</v>
      </c>
      <c r="O535" s="50" t="n">
        <f aca="false">FilterOPk!M$20</f>
        <v>0</v>
      </c>
      <c r="P535" s="50" t="n">
        <f aca="false">FilterOPk!N$20</f>
        <v>12056.92</v>
      </c>
      <c r="Q535" s="51" t="n">
        <f aca="false">FilterOPk!O$20</f>
        <v>-66796.56</v>
      </c>
    </row>
    <row r="536" customFormat="false" ht="12.75" hidden="false" customHeight="false" outlineLevel="0" collapsed="false">
      <c r="B536" s="85" t="str">
        <f aca="false">FilterOPk!A$21</f>
        <v>ST- PJM</v>
      </c>
      <c r="C536" s="13" t="n">
        <f aca="false">C535+1</f>
        <v>535</v>
      </c>
      <c r="D536" s="50" t="n">
        <f aca="false">FilterOPk!B$21</f>
        <v>1243093.71447674</v>
      </c>
      <c r="E536" s="50" t="n">
        <f aca="false">FilterOPk!C$21</f>
        <v>13503.06</v>
      </c>
      <c r="F536" s="50" t="n">
        <f aca="false">FilterOPk!D$21</f>
        <v>0</v>
      </c>
      <c r="G536" s="50" t="n">
        <f aca="false">FilterOPk!E$21</f>
        <v>0</v>
      </c>
      <c r="H536" s="50" t="n">
        <f aca="false">FilterOPk!F$21</f>
        <v>0</v>
      </c>
      <c r="I536" s="50" t="n">
        <f aca="false">FilterOPk!G$21</f>
        <v>0</v>
      </c>
      <c r="J536" s="50" t="n">
        <f aca="false">FilterOPk!H$21</f>
        <v>0</v>
      </c>
      <c r="K536" s="50" t="n">
        <f aca="false">FilterOPk!I$21</f>
        <v>0</v>
      </c>
      <c r="L536" s="50" t="n">
        <f aca="false">FilterOPk!J$21</f>
        <v>0</v>
      </c>
      <c r="M536" s="50" t="n">
        <f aca="false">FilterOPk!K$21</f>
        <v>0</v>
      </c>
      <c r="N536" s="50" t="n">
        <f aca="false">FilterOPk!L$21</f>
        <v>13503.06</v>
      </c>
      <c r="O536" s="50" t="n">
        <f aca="false">FilterOPk!M$21</f>
        <v>0</v>
      </c>
      <c r="P536" s="50" t="n">
        <f aca="false">FilterOPk!N$21</f>
        <v>0</v>
      </c>
      <c r="Q536" s="51" t="n">
        <f aca="false">FilterOPk!O$21</f>
        <v>13503.06</v>
      </c>
    </row>
    <row r="537" customFormat="false" ht="12.75" hidden="false" customHeight="false" outlineLevel="0" collapsed="false">
      <c r="B537" s="85" t="str">
        <f aca="false">FilterOPk!A$22</f>
        <v>ST- NENG</v>
      </c>
      <c r="C537" s="13" t="n">
        <f aca="false">C536+1</f>
        <v>536</v>
      </c>
      <c r="D537" s="50" t="n">
        <f aca="false">FilterOPk!B$22</f>
        <v>539719.375927685</v>
      </c>
      <c r="E537" s="50" t="n">
        <f aca="false">FilterOPk!C$22</f>
        <v>17499.36</v>
      </c>
      <c r="F537" s="50" t="n">
        <f aca="false">FilterOPk!D$22</f>
        <v>34844.91</v>
      </c>
      <c r="G537" s="50" t="n">
        <f aca="false">FilterOPk!E$22</f>
        <v>0</v>
      </c>
      <c r="H537" s="50" t="n">
        <f aca="false">FilterOPk!F$22</f>
        <v>0</v>
      </c>
      <c r="I537" s="50" t="n">
        <f aca="false">FilterOPk!G$22</f>
        <v>0</v>
      </c>
      <c r="J537" s="50" t="n">
        <f aca="false">FilterOPk!H$22</f>
        <v>0</v>
      </c>
      <c r="K537" s="50" t="n">
        <f aca="false">FilterOPk!I$22</f>
        <v>0</v>
      </c>
      <c r="L537" s="50" t="n">
        <f aca="false">FilterOPk!J$22</f>
        <v>0</v>
      </c>
      <c r="M537" s="50" t="n">
        <f aca="false">FilterOPk!K$22</f>
        <v>0</v>
      </c>
      <c r="N537" s="50" t="n">
        <f aca="false">FilterOPk!L$22</f>
        <v>52344.27</v>
      </c>
      <c r="O537" s="50" t="n">
        <f aca="false">FilterOPk!M$22</f>
        <v>0</v>
      </c>
      <c r="P537" s="50" t="n">
        <f aca="false">FilterOPk!N$22</f>
        <v>0</v>
      </c>
      <c r="Q537" s="51" t="n">
        <f aca="false">FilterOPk!O$22</f>
        <v>52344.27</v>
      </c>
    </row>
    <row r="538" customFormat="false" ht="12.75" hidden="false" customHeight="false" outlineLevel="0" collapsed="false">
      <c r="B538" s="85" t="str">
        <f aca="false">FilterOPk!A$23</f>
        <v>ST- NY</v>
      </c>
      <c r="C538" s="13" t="n">
        <f aca="false">C537+1</f>
        <v>537</v>
      </c>
      <c r="D538" s="50" t="n">
        <f aca="false">FilterOPk!B$23</f>
        <v>251437.188425373</v>
      </c>
      <c r="E538" s="50" t="n">
        <f aca="false">FilterOPk!C$23</f>
        <v>22663</v>
      </c>
      <c r="F538" s="50" t="n">
        <f aca="false">FilterOPk!D$23</f>
        <v>52267.36</v>
      </c>
      <c r="G538" s="50" t="n">
        <f aca="false">FilterOPk!E$23</f>
        <v>0</v>
      </c>
      <c r="H538" s="50" t="n">
        <f aca="false">FilterOPk!F$23</f>
        <v>0</v>
      </c>
      <c r="I538" s="50" t="n">
        <f aca="false">FilterOPk!G$23</f>
        <v>0</v>
      </c>
      <c r="J538" s="50" t="n">
        <f aca="false">FilterOPk!H$23</f>
        <v>0</v>
      </c>
      <c r="K538" s="50" t="n">
        <f aca="false">FilterOPk!I$23</f>
        <v>0</v>
      </c>
      <c r="L538" s="50" t="n">
        <f aca="false">FilterOPk!J$23</f>
        <v>0</v>
      </c>
      <c r="M538" s="50" t="n">
        <f aca="false">FilterOPk!K$23</f>
        <v>0</v>
      </c>
      <c r="N538" s="50" t="n">
        <f aca="false">FilterOPk!L$23</f>
        <v>74930.36</v>
      </c>
      <c r="O538" s="50" t="n">
        <f aca="false">FilterOPk!M$23</f>
        <v>0</v>
      </c>
      <c r="P538" s="50" t="n">
        <f aca="false">FilterOPk!N$23</f>
        <v>0</v>
      </c>
      <c r="Q538" s="51" t="n">
        <f aca="false">FilterOPk!O$23</f>
        <v>74930.36</v>
      </c>
    </row>
    <row r="539" customFormat="false" ht="12.75" hidden="false" customHeight="false" outlineLevel="0" collapsed="false">
      <c r="B539" s="85" t="str">
        <f aca="false">FilterOPk!A$24</f>
        <v>NE- PHYS</v>
      </c>
      <c r="C539" s="13" t="n">
        <f aca="false">C538+1</f>
        <v>538</v>
      </c>
      <c r="D539" s="50" t="n">
        <f aca="false">FilterOPk!B$24</f>
        <v>0</v>
      </c>
      <c r="E539" s="50" t="n">
        <f aca="false">FilterOPk!C$24</f>
        <v>0</v>
      </c>
      <c r="F539" s="50" t="n">
        <f aca="false">FilterOPk!D$24</f>
        <v>0</v>
      </c>
      <c r="G539" s="50" t="n">
        <f aca="false">FilterOPk!E$24</f>
        <v>0</v>
      </c>
      <c r="H539" s="50" t="n">
        <f aca="false">FilterOPk!F$24</f>
        <v>0</v>
      </c>
      <c r="I539" s="50" t="n">
        <f aca="false">FilterOPk!G$24</f>
        <v>0</v>
      </c>
      <c r="J539" s="50" t="n">
        <f aca="false">FilterOPk!H$24</f>
        <v>0</v>
      </c>
      <c r="K539" s="50" t="n">
        <f aca="false">FilterOPk!I$24</f>
        <v>0</v>
      </c>
      <c r="L539" s="50" t="n">
        <f aca="false">FilterOPk!J$24</f>
        <v>0</v>
      </c>
      <c r="M539" s="50" t="n">
        <f aca="false">FilterOPk!K$24</f>
        <v>0</v>
      </c>
      <c r="N539" s="50" t="n">
        <f aca="false">FilterOPk!L$24</f>
        <v>0</v>
      </c>
      <c r="O539" s="50" t="n">
        <f aca="false">FilterOPk!M$24</f>
        <v>0</v>
      </c>
      <c r="P539" s="50" t="n">
        <f aca="false">FilterOPk!N$24</f>
        <v>0</v>
      </c>
      <c r="Q539" s="51" t="n">
        <f aca="false">FilterOPk!O$24</f>
        <v>0</v>
      </c>
    </row>
    <row r="540" customFormat="false" ht="12.75" hidden="false" customHeight="false" outlineLevel="0" collapsed="false">
      <c r="B540" s="85" t="str">
        <f aca="false">FilterOPk!A$25</f>
        <v>LT-Southeast</v>
      </c>
      <c r="C540" s="13" t="n">
        <f aca="false">C539+1</f>
        <v>539</v>
      </c>
      <c r="D540" s="50" t="n">
        <f aca="false">FilterOPk!B$25</f>
        <v>11411200.8859117</v>
      </c>
      <c r="E540" s="50" t="n">
        <f aca="false">FilterOPk!C$25</f>
        <v>15825.82</v>
      </c>
      <c r="F540" s="50" t="n">
        <f aca="false">FilterOPk!D$25</f>
        <v>13250</v>
      </c>
      <c r="G540" s="50" t="n">
        <f aca="false">FilterOPk!E$25</f>
        <v>24924.1</v>
      </c>
      <c r="H540" s="50" t="n">
        <f aca="false">FilterOPk!F$25</f>
        <v>24690.47</v>
      </c>
      <c r="I540" s="50" t="n">
        <f aca="false">FilterOPk!G$25</f>
        <v>26774</v>
      </c>
      <c r="J540" s="50" t="n">
        <f aca="false">FilterOPk!H$25</f>
        <v>26715</v>
      </c>
      <c r="K540" s="50" t="n">
        <f aca="false">FilterOPk!I$25</f>
        <v>57358.83</v>
      </c>
      <c r="L540" s="50" t="n">
        <f aca="false">FilterOPk!J$25</f>
        <v>26146</v>
      </c>
      <c r="M540" s="50" t="n">
        <f aca="false">FilterOPk!K$25</f>
        <v>75355.31</v>
      </c>
      <c r="N540" s="50" t="n">
        <f aca="false">FilterOPk!L$25</f>
        <v>291039.53</v>
      </c>
      <c r="O540" s="50" t="n">
        <f aca="false">FilterOPk!M$25</f>
        <v>-122359</v>
      </c>
      <c r="P540" s="50" t="n">
        <f aca="false">FilterOPk!N$25</f>
        <v>514428.17</v>
      </c>
      <c r="Q540" s="51" t="n">
        <f aca="false">FilterOPk!O$25</f>
        <v>683108.7</v>
      </c>
    </row>
    <row r="541" customFormat="false" ht="12.75" hidden="false" customHeight="false" outlineLevel="0" collapsed="false">
      <c r="B541" s="85" t="str">
        <f aca="false">FilterOPk!A$26</f>
        <v>ST-SPP</v>
      </c>
      <c r="C541" s="13" t="n">
        <f aca="false">C540+1</f>
        <v>540</v>
      </c>
      <c r="D541" s="50" t="n">
        <f aca="false">FilterOPk!B$26</f>
        <v>52202.8773549933</v>
      </c>
      <c r="E541" s="50" t="n">
        <f aca="false">FilterOPk!C$26</f>
        <v>0</v>
      </c>
      <c r="F541" s="50" t="n">
        <f aca="false">FilterOPk!D$26</f>
        <v>0</v>
      </c>
      <c r="G541" s="50" t="n">
        <f aca="false">FilterOPk!E$26</f>
        <v>0</v>
      </c>
      <c r="H541" s="50" t="n">
        <f aca="false">FilterOPk!F$26</f>
        <v>0</v>
      </c>
      <c r="I541" s="50" t="n">
        <f aca="false">FilterOPk!G$26</f>
        <v>0</v>
      </c>
      <c r="J541" s="50" t="n">
        <f aca="false">FilterOPk!H$26</f>
        <v>0</v>
      </c>
      <c r="K541" s="50" t="n">
        <f aca="false">FilterOPk!I$26</f>
        <v>0</v>
      </c>
      <c r="L541" s="50" t="n">
        <f aca="false">FilterOPk!J$26</f>
        <v>0</v>
      </c>
      <c r="M541" s="50" t="n">
        <f aca="false">FilterOPk!K$26</f>
        <v>0</v>
      </c>
      <c r="N541" s="50" t="n">
        <f aca="false">FilterOPk!L$26</f>
        <v>0</v>
      </c>
      <c r="O541" s="50" t="n">
        <f aca="false">FilterOPk!M$26</f>
        <v>0</v>
      </c>
      <c r="P541" s="50" t="n">
        <f aca="false">FilterOPk!N$26</f>
        <v>0</v>
      </c>
      <c r="Q541" s="51" t="n">
        <f aca="false">FilterOPk!O$26</f>
        <v>0</v>
      </c>
    </row>
    <row r="542" customFormat="false" ht="12.75" hidden="false" customHeight="false" outlineLevel="0" collapsed="false">
      <c r="B542" s="85" t="str">
        <f aca="false">FilterOPk!A$27</f>
        <v>ST-SERC</v>
      </c>
      <c r="C542" s="13" t="n">
        <f aca="false">C541+1</f>
        <v>541</v>
      </c>
      <c r="D542" s="50" t="n">
        <f aca="false">FilterOPk!B$27</f>
        <v>686881.973218232</v>
      </c>
      <c r="E542" s="50" t="n">
        <f aca="false">FilterOPk!C$27</f>
        <v>0</v>
      </c>
      <c r="F542" s="50" t="n">
        <f aca="false">FilterOPk!D$27</f>
        <v>0</v>
      </c>
      <c r="G542" s="50" t="n">
        <f aca="false">FilterOPk!E$27</f>
        <v>0</v>
      </c>
      <c r="H542" s="50" t="n">
        <f aca="false">FilterOPk!F$27</f>
        <v>0</v>
      </c>
      <c r="I542" s="50" t="n">
        <f aca="false">FilterOPk!G$27</f>
        <v>0</v>
      </c>
      <c r="J542" s="50" t="n">
        <f aca="false">FilterOPk!H$27</f>
        <v>0</v>
      </c>
      <c r="K542" s="50" t="n">
        <f aca="false">FilterOPk!I$27</f>
        <v>0</v>
      </c>
      <c r="L542" s="50" t="n">
        <f aca="false">FilterOPk!J$27</f>
        <v>0</v>
      </c>
      <c r="M542" s="50" t="n">
        <f aca="false">FilterOPk!K$27</f>
        <v>0</v>
      </c>
      <c r="N542" s="50" t="n">
        <f aca="false">FilterOPk!L$27</f>
        <v>0</v>
      </c>
      <c r="O542" s="50" t="n">
        <f aca="false">FilterOPk!M$27</f>
        <v>0</v>
      </c>
      <c r="P542" s="50" t="n">
        <f aca="false">FilterOPk!N$27</f>
        <v>0</v>
      </c>
      <c r="Q542" s="51" t="n">
        <f aca="false">FilterOPk!O$27</f>
        <v>0</v>
      </c>
    </row>
    <row r="543" customFormat="false" ht="12.75" hidden="false" customHeight="false" outlineLevel="0" collapsed="false">
      <c r="B543" s="85" t="str">
        <f aca="false">FilterOPk!A$28</f>
        <v>LT- Texas</v>
      </c>
      <c r="C543" s="13" t="n">
        <f aca="false">C542+1</f>
        <v>542</v>
      </c>
      <c r="D543" s="50" t="n">
        <f aca="false">FilterOPk!B$28</f>
        <v>3826684.70313045</v>
      </c>
      <c r="E543" s="50" t="n">
        <f aca="false">FilterOPk!C$28</f>
        <v>0</v>
      </c>
      <c r="F543" s="50" t="n">
        <f aca="false">FilterOPk!D$28</f>
        <v>13003.28</v>
      </c>
      <c r="G543" s="50" t="n">
        <f aca="false">FilterOPk!E$28</f>
        <v>7651.26</v>
      </c>
      <c r="H543" s="50" t="n">
        <f aca="false">FilterOPk!F$28</f>
        <v>7986.82</v>
      </c>
      <c r="I543" s="50" t="n">
        <f aca="false">FilterOPk!G$28</f>
        <v>17032.43</v>
      </c>
      <c r="J543" s="50" t="n">
        <f aca="false">FilterOPk!H$28</f>
        <v>19665.43</v>
      </c>
      <c r="K543" s="50" t="n">
        <f aca="false">FilterOPk!I$28</f>
        <v>46628.44</v>
      </c>
      <c r="L543" s="50" t="n">
        <f aca="false">FilterOPk!J$28</f>
        <v>12076.91</v>
      </c>
      <c r="M543" s="50" t="n">
        <f aca="false">FilterOPk!K$28</f>
        <v>18411.54</v>
      </c>
      <c r="N543" s="50" t="n">
        <f aca="false">FilterOPk!L$28</f>
        <v>142456.11</v>
      </c>
      <c r="O543" s="50" t="n">
        <f aca="false">FilterOPk!M$28</f>
        <v>653578.76</v>
      </c>
      <c r="P543" s="50" t="n">
        <f aca="false">FilterOPk!N$28</f>
        <v>2238345.92</v>
      </c>
      <c r="Q543" s="51" t="n">
        <f aca="false">FilterOPk!O$28</f>
        <v>3034380.79</v>
      </c>
    </row>
    <row r="544" customFormat="false" ht="12.75" hidden="false" customHeight="false" outlineLevel="0" collapsed="false">
      <c r="B544" s="85" t="str">
        <f aca="false">FilterOPk!A$29</f>
        <v>St- Texas</v>
      </c>
      <c r="C544" s="13" t="n">
        <f aca="false">C543+1</f>
        <v>543</v>
      </c>
      <c r="D544" s="50" t="n">
        <f aca="false">FilterOPk!B$29</f>
        <v>445563.239343252</v>
      </c>
      <c r="E544" s="50" t="n">
        <f aca="false">FilterOPk!C$29</f>
        <v>5676.33</v>
      </c>
      <c r="F544" s="50" t="n">
        <f aca="false">FilterOPk!D$29</f>
        <v>0</v>
      </c>
      <c r="G544" s="50" t="n">
        <f aca="false">FilterOPk!E$29</f>
        <v>0</v>
      </c>
      <c r="H544" s="50" t="n">
        <f aca="false">FilterOPk!F$29</f>
        <v>0</v>
      </c>
      <c r="I544" s="50" t="n">
        <f aca="false">FilterOPk!G$29</f>
        <v>0</v>
      </c>
      <c r="J544" s="50" t="n">
        <f aca="false">FilterOPk!H$29</f>
        <v>0</v>
      </c>
      <c r="K544" s="50" t="n">
        <f aca="false">FilterOPk!I$29</f>
        <v>0</v>
      </c>
      <c r="L544" s="50" t="n">
        <f aca="false">FilterOPk!J$29</f>
        <v>0</v>
      </c>
      <c r="M544" s="50" t="n">
        <f aca="false">FilterOPk!K$29</f>
        <v>0</v>
      </c>
      <c r="N544" s="50" t="n">
        <f aca="false">FilterOPk!L$29</f>
        <v>5676.33</v>
      </c>
      <c r="O544" s="50" t="n">
        <f aca="false">FilterOPk!M$29</f>
        <v>0</v>
      </c>
      <c r="P544" s="50" t="n">
        <f aca="false">FilterOPk!N$29</f>
        <v>0</v>
      </c>
      <c r="Q544" s="51" t="n">
        <f aca="false">FilterOPk!O$29</f>
        <v>5676.33</v>
      </c>
    </row>
    <row r="545" customFormat="false" ht="12.75" hidden="false" customHeight="false" outlineLevel="0" collapsed="false">
      <c r="B545" s="85"/>
      <c r="C545" s="13" t="n">
        <f aca="false">C544+1</f>
        <v>544</v>
      </c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1"/>
    </row>
    <row r="546" customFormat="false" ht="12.75" hidden="false" customHeight="false" outlineLevel="0" collapsed="false">
      <c r="B546" s="85" t="str">
        <f aca="false">FilterOPk!A$32</f>
        <v>Gas positions</v>
      </c>
      <c r="C546" s="13" t="n">
        <f aca="false">C545+1</f>
        <v>545</v>
      </c>
      <c r="D546" s="50" t="s">
        <v>4</v>
      </c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1"/>
    </row>
    <row r="547" customFormat="false" ht="12.75" hidden="false" customHeight="false" outlineLevel="0" collapsed="false">
      <c r="B547" s="85" t="str">
        <f aca="false">FilterOPk!A$33</f>
        <v>Kevin Presto</v>
      </c>
      <c r="C547" s="13" t="n">
        <f aca="false">C546+1</f>
        <v>546</v>
      </c>
      <c r="D547" s="50" t="n">
        <f aca="false">FilterOPk!B$33</f>
        <v>0</v>
      </c>
      <c r="E547" s="50" t="n">
        <f aca="false">FilterOPk!C$33</f>
        <v>0</v>
      </c>
      <c r="F547" s="50" t="n">
        <f aca="false">FilterOPk!D$33</f>
        <v>0</v>
      </c>
      <c r="G547" s="50" t="n">
        <f aca="false">FilterOPk!E$33</f>
        <v>0</v>
      </c>
      <c r="H547" s="50" t="n">
        <f aca="false">FilterOPk!F$33</f>
        <v>0</v>
      </c>
      <c r="I547" s="50" t="n">
        <f aca="false">FilterOPk!G$33</f>
        <v>0</v>
      </c>
      <c r="J547" s="50" t="n">
        <f aca="false">FilterOPk!H$33</f>
        <v>0</v>
      </c>
      <c r="K547" s="50" t="n">
        <f aca="false">FilterOPk!I$33</f>
        <v>0</v>
      </c>
      <c r="L547" s="50" t="n">
        <f aca="false">FilterOPk!J$33</f>
        <v>0</v>
      </c>
      <c r="M547" s="50" t="n">
        <f aca="false">FilterOPk!K$33</f>
        <v>0</v>
      </c>
      <c r="N547" s="50" t="n">
        <f aca="false">FilterOPk!L$33</f>
        <v>0</v>
      </c>
      <c r="O547" s="50" t="n">
        <f aca="false">FilterOPk!M$33</f>
        <v>0</v>
      </c>
      <c r="P547" s="50" t="n">
        <f aca="false">FilterOPk!N$33</f>
        <v>0</v>
      </c>
      <c r="Q547" s="51" t="n">
        <f aca="false">FilterOPk!O$33</f>
        <v>0</v>
      </c>
    </row>
    <row r="548" customFormat="false" ht="12.75" hidden="false" customHeight="false" outlineLevel="0" collapsed="false">
      <c r="B548" s="85" t="str">
        <f aca="false">FilterOPk!A$34</f>
        <v>Fletcher Sturm</v>
      </c>
      <c r="C548" s="13" t="n">
        <f aca="false">C547+1</f>
        <v>547</v>
      </c>
      <c r="D548" s="50" t="n">
        <f aca="false">FilterOPk!B$34</f>
        <v>0</v>
      </c>
      <c r="E548" s="50" t="n">
        <f aca="false">FilterOPk!C$34</f>
        <v>0</v>
      </c>
      <c r="F548" s="50" t="n">
        <f aca="false">FilterOPk!D$34</f>
        <v>0</v>
      </c>
      <c r="G548" s="50" t="n">
        <f aca="false">FilterOPk!E$34</f>
        <v>0</v>
      </c>
      <c r="H548" s="50" t="n">
        <f aca="false">FilterOPk!F$34</f>
        <v>0</v>
      </c>
      <c r="I548" s="50" t="n">
        <f aca="false">FilterOPk!G$34</f>
        <v>0</v>
      </c>
      <c r="J548" s="50" t="n">
        <f aca="false">FilterOPk!H$34</f>
        <v>0</v>
      </c>
      <c r="K548" s="50" t="n">
        <f aca="false">FilterOPk!I$34</f>
        <v>0</v>
      </c>
      <c r="L548" s="50" t="n">
        <f aca="false">FilterOPk!J$34</f>
        <v>0</v>
      </c>
      <c r="M548" s="50" t="n">
        <f aca="false">FilterOPk!K$34</f>
        <v>0</v>
      </c>
      <c r="N548" s="50" t="n">
        <f aca="false">FilterOPk!L$34</f>
        <v>0</v>
      </c>
      <c r="O548" s="50" t="n">
        <f aca="false">FilterOPk!M$34</f>
        <v>0</v>
      </c>
      <c r="P548" s="50" t="n">
        <f aca="false">FilterOPk!N$34</f>
        <v>0</v>
      </c>
      <c r="Q548" s="51" t="n">
        <f aca="false">FilterOPk!O$34</f>
        <v>0</v>
      </c>
    </row>
    <row r="549" customFormat="false" ht="12.75" hidden="false" customHeight="false" outlineLevel="0" collapsed="false">
      <c r="B549" s="85" t="str">
        <f aca="false">FilterOPk!A$35</f>
        <v>Doug Gilbert-Smith</v>
      </c>
      <c r="C549" s="13" t="n">
        <f aca="false">C548+1</f>
        <v>548</v>
      </c>
      <c r="D549" s="50" t="n">
        <f aca="false">FilterOPk!B$35</f>
        <v>0</v>
      </c>
      <c r="E549" s="50" t="n">
        <f aca="false">FilterOPk!C$35</f>
        <v>0</v>
      </c>
      <c r="F549" s="50" t="n">
        <f aca="false">FilterOPk!D$35</f>
        <v>0</v>
      </c>
      <c r="G549" s="50" t="n">
        <f aca="false">FilterOPk!E$35</f>
        <v>0</v>
      </c>
      <c r="H549" s="50" t="n">
        <f aca="false">FilterOPk!F$35</f>
        <v>0</v>
      </c>
      <c r="I549" s="50" t="n">
        <f aca="false">FilterOPk!G$35</f>
        <v>0</v>
      </c>
      <c r="J549" s="50" t="n">
        <f aca="false">FilterOPk!H$35</f>
        <v>0</v>
      </c>
      <c r="K549" s="50" t="n">
        <f aca="false">FilterOPk!I$35</f>
        <v>0</v>
      </c>
      <c r="L549" s="50" t="n">
        <f aca="false">FilterOPk!J$35</f>
        <v>0</v>
      </c>
      <c r="M549" s="50" t="n">
        <f aca="false">FilterOPk!K$35</f>
        <v>0</v>
      </c>
      <c r="N549" s="50" t="n">
        <f aca="false">FilterOPk!L$35</f>
        <v>0</v>
      </c>
      <c r="O549" s="50" t="n">
        <f aca="false">FilterOPk!M$35</f>
        <v>0</v>
      </c>
      <c r="P549" s="50" t="n">
        <f aca="false">FilterOPk!N$35</f>
        <v>0</v>
      </c>
      <c r="Q549" s="51" t="n">
        <f aca="false">FilterOPk!O$35</f>
        <v>0</v>
      </c>
    </row>
    <row r="550" customFormat="false" ht="12.75" hidden="false" customHeight="false" outlineLevel="0" collapsed="false">
      <c r="B550" s="85" t="str">
        <f aca="false">FilterOPk!A$36</f>
        <v>Rogers Herndon</v>
      </c>
      <c r="C550" s="13" t="n">
        <f aca="false">C549+1</f>
        <v>549</v>
      </c>
      <c r="D550" s="50" t="n">
        <f aca="false">FilterOPk!B$36</f>
        <v>0</v>
      </c>
      <c r="E550" s="50" t="n">
        <f aca="false">FilterOPk!C$36</f>
        <v>0</v>
      </c>
      <c r="F550" s="50" t="n">
        <f aca="false">FilterOPk!D$36</f>
        <v>0</v>
      </c>
      <c r="G550" s="50" t="n">
        <f aca="false">FilterOPk!E$36</f>
        <v>0</v>
      </c>
      <c r="H550" s="50" t="n">
        <f aca="false">FilterOPk!F$36</f>
        <v>0</v>
      </c>
      <c r="I550" s="50" t="n">
        <f aca="false">FilterOPk!G$36</f>
        <v>0</v>
      </c>
      <c r="J550" s="50" t="n">
        <f aca="false">FilterOPk!H$36</f>
        <v>0</v>
      </c>
      <c r="K550" s="50" t="n">
        <f aca="false">FilterOPk!I$36</f>
        <v>0</v>
      </c>
      <c r="L550" s="50" t="n">
        <f aca="false">FilterOPk!J$36</f>
        <v>0</v>
      </c>
      <c r="M550" s="50" t="n">
        <f aca="false">FilterOPk!K$36</f>
        <v>0</v>
      </c>
      <c r="N550" s="50" t="n">
        <f aca="false">FilterOPk!L$36</f>
        <v>0</v>
      </c>
      <c r="O550" s="50" t="n">
        <f aca="false">FilterOPk!M$36</f>
        <v>0</v>
      </c>
      <c r="P550" s="50" t="n">
        <f aca="false">FilterOPk!N$36</f>
        <v>0</v>
      </c>
      <c r="Q550" s="51" t="n">
        <f aca="false">FilterOPk!O$36</f>
        <v>0</v>
      </c>
    </row>
    <row r="551" customFormat="false" ht="12.75" hidden="false" customHeight="false" outlineLevel="0" collapsed="false">
      <c r="B551" s="85" t="str">
        <f aca="false">FilterOPk!A$37</f>
        <v>Dana Davis</v>
      </c>
      <c r="C551" s="13" t="n">
        <f aca="false">C550+1</f>
        <v>550</v>
      </c>
      <c r="D551" s="50" t="n">
        <f aca="false">FilterOPk!B$37</f>
        <v>0</v>
      </c>
      <c r="E551" s="50" t="n">
        <f aca="false">FilterOPk!C$37</f>
        <v>0</v>
      </c>
      <c r="F551" s="50" t="n">
        <f aca="false">FilterOPk!D$37</f>
        <v>0</v>
      </c>
      <c r="G551" s="50" t="n">
        <f aca="false">FilterOPk!E$37</f>
        <v>0</v>
      </c>
      <c r="H551" s="50" t="n">
        <f aca="false">FilterOPk!F$37</f>
        <v>0</v>
      </c>
      <c r="I551" s="50" t="n">
        <f aca="false">FilterOPk!G$37</f>
        <v>0</v>
      </c>
      <c r="J551" s="50" t="n">
        <f aca="false">FilterOPk!H$37</f>
        <v>0</v>
      </c>
      <c r="K551" s="50" t="n">
        <f aca="false">FilterOPk!I$37</f>
        <v>0</v>
      </c>
      <c r="L551" s="50" t="n">
        <f aca="false">FilterOPk!J$37</f>
        <v>0</v>
      </c>
      <c r="M551" s="50" t="n">
        <f aca="false">FilterOPk!K$37</f>
        <v>0</v>
      </c>
      <c r="N551" s="50" t="n">
        <f aca="false">FilterOPk!L$37</f>
        <v>0</v>
      </c>
      <c r="O551" s="50" t="n">
        <f aca="false">FilterOPk!M$37</f>
        <v>0</v>
      </c>
      <c r="P551" s="50" t="n">
        <f aca="false">FilterOPk!N$37</f>
        <v>0</v>
      </c>
      <c r="Q551" s="51" t="n">
        <f aca="false">FilterOPk!O$37</f>
        <v>0</v>
      </c>
    </row>
    <row r="552" customFormat="false" ht="12.75" hidden="false" customHeight="false" outlineLevel="0" collapsed="false">
      <c r="B552" s="85" t="str">
        <f aca="false">FilterOPk!A$38</f>
        <v>Tom May</v>
      </c>
      <c r="C552" s="13" t="n">
        <f aca="false">C551+1</f>
        <v>551</v>
      </c>
      <c r="D552" s="50" t="n">
        <f aca="false">FilterOPk!B$38</f>
        <v>0</v>
      </c>
      <c r="E552" s="50" t="n">
        <f aca="false">FilterOPk!C$38</f>
        <v>0</v>
      </c>
      <c r="F552" s="50" t="n">
        <f aca="false">FilterOPk!D$38</f>
        <v>0</v>
      </c>
      <c r="G552" s="50" t="n">
        <f aca="false">FilterOPk!E$38</f>
        <v>0</v>
      </c>
      <c r="H552" s="50" t="n">
        <f aca="false">FilterOPk!F$38</f>
        <v>0</v>
      </c>
      <c r="I552" s="50" t="n">
        <f aca="false">FilterOPk!G$38</f>
        <v>0</v>
      </c>
      <c r="J552" s="50" t="n">
        <f aca="false">FilterOPk!H$38</f>
        <v>0</v>
      </c>
      <c r="K552" s="50" t="n">
        <f aca="false">FilterOPk!I$38</f>
        <v>0</v>
      </c>
      <c r="L552" s="50" t="n">
        <f aca="false">FilterOPk!J$38</f>
        <v>0</v>
      </c>
      <c r="M552" s="50" t="n">
        <f aca="false">FilterOPk!K$38</f>
        <v>0</v>
      </c>
      <c r="N552" s="50" t="n">
        <f aca="false">FilterOPk!L$38</f>
        <v>0</v>
      </c>
      <c r="O552" s="50" t="n">
        <f aca="false">FilterOPk!M$38</f>
        <v>0</v>
      </c>
      <c r="P552" s="50" t="n">
        <f aca="false">FilterOPk!N$38</f>
        <v>0</v>
      </c>
      <c r="Q552" s="51" t="n">
        <f aca="false">FilterOPk!O$38</f>
        <v>0</v>
      </c>
    </row>
    <row r="553" customFormat="false" ht="12.75" hidden="false" customHeight="false" outlineLevel="0" collapsed="false">
      <c r="B553" s="85" t="str">
        <f aca="false">FilterOPk!A$39</f>
        <v>Clint Dean</v>
      </c>
      <c r="C553" s="13" t="n">
        <f aca="false">C552+1</f>
        <v>552</v>
      </c>
      <c r="D553" s="50" t="n">
        <f aca="false">FilterOPk!B$39</f>
        <v>0</v>
      </c>
      <c r="E553" s="50" t="n">
        <f aca="false">FilterOPk!C$39</f>
        <v>0</v>
      </c>
      <c r="F553" s="50" t="n">
        <f aca="false">FilterOPk!D$39</f>
        <v>0</v>
      </c>
      <c r="G553" s="50" t="n">
        <f aca="false">FilterOPk!E$39</f>
        <v>0</v>
      </c>
      <c r="H553" s="50" t="n">
        <f aca="false">FilterOPk!F$39</f>
        <v>0</v>
      </c>
      <c r="I553" s="50" t="n">
        <f aca="false">FilterOPk!G$39</f>
        <v>0</v>
      </c>
      <c r="J553" s="50" t="n">
        <f aca="false">FilterOPk!H$39</f>
        <v>0</v>
      </c>
      <c r="K553" s="50" t="n">
        <f aca="false">FilterOPk!I$39</f>
        <v>0</v>
      </c>
      <c r="L553" s="50" t="n">
        <f aca="false">FilterOPk!J$39</f>
        <v>0</v>
      </c>
      <c r="M553" s="50" t="n">
        <f aca="false">FilterOPk!K$39</f>
        <v>0</v>
      </c>
      <c r="N553" s="50" t="n">
        <f aca="false">FilterOPk!L$39</f>
        <v>0</v>
      </c>
      <c r="O553" s="50" t="n">
        <f aca="false">FilterOPk!M$39</f>
        <v>0</v>
      </c>
      <c r="P553" s="50" t="n">
        <f aca="false">FilterOPk!N$39</f>
        <v>0</v>
      </c>
      <c r="Q553" s="51" t="n">
        <f aca="false">FilterOPk!O$39</f>
        <v>0</v>
      </c>
    </row>
    <row r="554" customFormat="false" ht="12.75" hidden="false" customHeight="false" outlineLevel="0" collapsed="false">
      <c r="B554" s="85" t="str">
        <f aca="false">FilterOPk!A$40</f>
        <v>Rob Benson</v>
      </c>
      <c r="C554" s="13" t="n">
        <f aca="false">C553+1</f>
        <v>553</v>
      </c>
      <c r="D554" s="50" t="n">
        <f aca="false">FilterOPk!B$40</f>
        <v>0</v>
      </c>
      <c r="E554" s="50" t="n">
        <f aca="false">FilterOPk!C$40</f>
        <v>0</v>
      </c>
      <c r="F554" s="50" t="n">
        <f aca="false">FilterOPk!D$40</f>
        <v>0</v>
      </c>
      <c r="G554" s="50" t="n">
        <f aca="false">FilterOPk!E$40</f>
        <v>0</v>
      </c>
      <c r="H554" s="50" t="n">
        <f aca="false">FilterOPk!F$40</f>
        <v>0</v>
      </c>
      <c r="I554" s="50" t="n">
        <f aca="false">FilterOPk!G$40</f>
        <v>0</v>
      </c>
      <c r="J554" s="50" t="n">
        <f aca="false">FilterOPk!H$40</f>
        <v>0</v>
      </c>
      <c r="K554" s="50" t="n">
        <f aca="false">FilterOPk!I$40</f>
        <v>0</v>
      </c>
      <c r="L554" s="50" t="n">
        <f aca="false">FilterOPk!J$40</f>
        <v>0</v>
      </c>
      <c r="M554" s="50" t="n">
        <f aca="false">FilterOPk!K$40</f>
        <v>0</v>
      </c>
      <c r="N554" s="50" t="n">
        <f aca="false">FilterOPk!L$40</f>
        <v>0</v>
      </c>
      <c r="O554" s="50" t="n">
        <f aca="false">FilterOPk!M$40</f>
        <v>0</v>
      </c>
      <c r="P554" s="50" t="n">
        <f aca="false">FilterOPk!N$40</f>
        <v>0</v>
      </c>
      <c r="Q554" s="51" t="n">
        <f aca="false">FilterOPk!O$40</f>
        <v>0</v>
      </c>
    </row>
    <row r="555" customFormat="false" ht="12.75" hidden="false" customHeight="false" outlineLevel="0" collapsed="false">
      <c r="B555" s="85" t="str">
        <f aca="false">FilterOPk!A$41</f>
        <v>Matt Lorenz</v>
      </c>
      <c r="C555" s="13" t="n">
        <f aca="false">C554+1</f>
        <v>554</v>
      </c>
      <c r="D555" s="50" t="n">
        <f aca="false">FilterOPk!B$41</f>
        <v>0</v>
      </c>
      <c r="E555" s="50" t="n">
        <f aca="false">FilterOPk!C$41</f>
        <v>0</v>
      </c>
      <c r="F555" s="50" t="n">
        <f aca="false">FilterOPk!D$41</f>
        <v>0</v>
      </c>
      <c r="G555" s="50" t="n">
        <f aca="false">FilterOPk!E$41</f>
        <v>0</v>
      </c>
      <c r="H555" s="50" t="n">
        <f aca="false">FilterOPk!F$41</f>
        <v>0</v>
      </c>
      <c r="I555" s="50" t="n">
        <f aca="false">FilterOPk!G$41</f>
        <v>0</v>
      </c>
      <c r="J555" s="50" t="n">
        <f aca="false">FilterOPk!H$41</f>
        <v>0</v>
      </c>
      <c r="K555" s="50" t="n">
        <f aca="false">FilterOPk!I$41</f>
        <v>0</v>
      </c>
      <c r="L555" s="50" t="n">
        <f aca="false">FilterOPk!J$41</f>
        <v>0</v>
      </c>
      <c r="M555" s="50" t="n">
        <f aca="false">FilterOPk!K$41</f>
        <v>0</v>
      </c>
      <c r="N555" s="50" t="n">
        <f aca="false">FilterOPk!L$41</f>
        <v>0</v>
      </c>
      <c r="O555" s="50" t="n">
        <f aca="false">FilterOPk!M$41</f>
        <v>0</v>
      </c>
      <c r="P555" s="50" t="n">
        <f aca="false">FilterOPk!N$41</f>
        <v>0</v>
      </c>
      <c r="Q555" s="51" t="n">
        <f aca="false">FilterOPk!O$41</f>
        <v>0</v>
      </c>
    </row>
    <row r="556" customFormat="false" ht="12.75" hidden="false" customHeight="false" outlineLevel="0" collapsed="false">
      <c r="B556" s="85" t="str">
        <f aca="false">FilterOPk!A$42</f>
        <v>John Forney</v>
      </c>
      <c r="C556" s="13" t="n">
        <f aca="false">C555+1</f>
        <v>555</v>
      </c>
      <c r="D556" s="50" t="n">
        <f aca="false">FilterOPk!B$42</f>
        <v>0</v>
      </c>
      <c r="E556" s="50" t="n">
        <f aca="false">FilterOPk!C$42</f>
        <v>0</v>
      </c>
      <c r="F556" s="50" t="n">
        <f aca="false">FilterOPk!D$42</f>
        <v>0</v>
      </c>
      <c r="G556" s="50" t="n">
        <f aca="false">FilterOPk!E$42</f>
        <v>0</v>
      </c>
      <c r="H556" s="50" t="n">
        <f aca="false">FilterOPk!F$42</f>
        <v>0</v>
      </c>
      <c r="I556" s="50" t="n">
        <f aca="false">FilterOPk!G$42</f>
        <v>0</v>
      </c>
      <c r="J556" s="50" t="n">
        <f aca="false">FilterOPk!H$42</f>
        <v>0</v>
      </c>
      <c r="K556" s="50" t="n">
        <f aca="false">FilterOPk!I$42</f>
        <v>0</v>
      </c>
      <c r="L556" s="50" t="n">
        <f aca="false">FilterOPk!J$42</f>
        <v>0</v>
      </c>
      <c r="M556" s="50" t="n">
        <f aca="false">FilterOPk!K$42</f>
        <v>0</v>
      </c>
      <c r="N556" s="50" t="n">
        <f aca="false">FilterOPk!L$42</f>
        <v>0</v>
      </c>
      <c r="O556" s="50" t="n">
        <f aca="false">FilterOPk!M$42</f>
        <v>0</v>
      </c>
      <c r="P556" s="50" t="n">
        <f aca="false">FilterOPk!N$42</f>
        <v>0</v>
      </c>
      <c r="Q556" s="51" t="n">
        <f aca="false">FilterOPk!O$42</f>
        <v>0</v>
      </c>
    </row>
    <row r="557" customFormat="false" ht="12.75" hidden="false" customHeight="false" outlineLevel="0" collapsed="false">
      <c r="B557" s="85" t="str">
        <f aca="false">FilterOPk!A$43</f>
        <v>Mike Carson</v>
      </c>
      <c r="C557" s="13" t="n">
        <f aca="false">C556+1</f>
        <v>556</v>
      </c>
      <c r="D557" s="50" t="n">
        <f aca="false">FilterOPk!B$43</f>
        <v>0</v>
      </c>
      <c r="E557" s="50" t="n">
        <f aca="false">FilterOPk!C$43</f>
        <v>0</v>
      </c>
      <c r="F557" s="50" t="n">
        <f aca="false">FilterOPk!D$43</f>
        <v>0</v>
      </c>
      <c r="G557" s="50" t="n">
        <f aca="false">FilterOPk!E$43</f>
        <v>0</v>
      </c>
      <c r="H557" s="50" t="n">
        <f aca="false">FilterOPk!F$43</f>
        <v>0</v>
      </c>
      <c r="I557" s="50" t="n">
        <f aca="false">FilterOPk!G$43</f>
        <v>0</v>
      </c>
      <c r="J557" s="50" t="n">
        <f aca="false">FilterOPk!H$43</f>
        <v>0</v>
      </c>
      <c r="K557" s="50" t="n">
        <f aca="false">FilterOPk!I$43</f>
        <v>0</v>
      </c>
      <c r="L557" s="50" t="n">
        <f aca="false">FilterOPk!J$43</f>
        <v>0</v>
      </c>
      <c r="M557" s="50" t="n">
        <f aca="false">FilterOPk!K$43</f>
        <v>0</v>
      </c>
      <c r="N557" s="50" t="n">
        <f aca="false">FilterOPk!L$43</f>
        <v>0</v>
      </c>
      <c r="O557" s="50" t="n">
        <f aca="false">FilterOPk!M$43</f>
        <v>0</v>
      </c>
      <c r="P557" s="50" t="n">
        <f aca="false">FilterOPk!N$43</f>
        <v>0</v>
      </c>
      <c r="Q557" s="51" t="n">
        <f aca="false">FilterOPk!O$43</f>
        <v>0</v>
      </c>
    </row>
    <row r="558" customFormat="false" ht="12.75" hidden="false" customHeight="false" outlineLevel="0" collapsed="false">
      <c r="B558" s="85" t="str">
        <f aca="false">FilterOPk!A$44</f>
        <v>Chris Dorland</v>
      </c>
      <c r="C558" s="13" t="n">
        <f aca="false">C557+1</f>
        <v>557</v>
      </c>
      <c r="D558" s="50" t="n">
        <f aca="false">FilterOPk!B$44</f>
        <v>0</v>
      </c>
      <c r="E558" s="50" t="n">
        <f aca="false">FilterOPk!C$44</f>
        <v>0</v>
      </c>
      <c r="F558" s="50" t="n">
        <f aca="false">FilterOPk!D$44</f>
        <v>0</v>
      </c>
      <c r="G558" s="50" t="n">
        <f aca="false">FilterOPk!E$44</f>
        <v>0</v>
      </c>
      <c r="H558" s="50" t="n">
        <f aca="false">FilterOPk!F$44</f>
        <v>0</v>
      </c>
      <c r="I558" s="50" t="n">
        <f aca="false">FilterOPk!G$44</f>
        <v>0</v>
      </c>
      <c r="J558" s="50" t="n">
        <f aca="false">FilterOPk!H$44</f>
        <v>0</v>
      </c>
      <c r="K558" s="50" t="n">
        <f aca="false">FilterOPk!I$44</f>
        <v>0</v>
      </c>
      <c r="L558" s="50" t="n">
        <f aca="false">FilterOPk!J$44</f>
        <v>0</v>
      </c>
      <c r="M558" s="50" t="n">
        <f aca="false">FilterOPk!K$44</f>
        <v>0</v>
      </c>
      <c r="N558" s="50" t="n">
        <f aca="false">FilterOPk!L$44</f>
        <v>0</v>
      </c>
      <c r="O558" s="50" t="n">
        <f aca="false">FilterOPk!M$44</f>
        <v>0</v>
      </c>
      <c r="P558" s="50" t="n">
        <f aca="false">FilterOPk!N$44</f>
        <v>0</v>
      </c>
      <c r="Q558" s="51" t="n">
        <f aca="false">FilterOPk!O$44</f>
        <v>0</v>
      </c>
    </row>
    <row r="559" customFormat="false" ht="12.75" hidden="false" customHeight="false" outlineLevel="0" collapsed="false">
      <c r="B559" s="85" t="str">
        <f aca="false">FilterOPk!A$45</f>
        <v>Jeff King</v>
      </c>
      <c r="C559" s="13" t="n">
        <f aca="false">C558+1</f>
        <v>558</v>
      </c>
      <c r="D559" s="50" t="n">
        <f aca="false">FilterOPk!B$45</f>
        <v>0</v>
      </c>
      <c r="E559" s="50" t="n">
        <f aca="false">FilterOPk!C$45</f>
        <v>0</v>
      </c>
      <c r="F559" s="50" t="n">
        <f aca="false">FilterOPk!D$45</f>
        <v>0</v>
      </c>
      <c r="G559" s="50" t="n">
        <f aca="false">FilterOPk!E$45</f>
        <v>0</v>
      </c>
      <c r="H559" s="50" t="n">
        <f aca="false">FilterOPk!F$45</f>
        <v>0</v>
      </c>
      <c r="I559" s="50" t="n">
        <f aca="false">FilterOPk!G$45</f>
        <v>0</v>
      </c>
      <c r="J559" s="50" t="n">
        <f aca="false">FilterOPk!H$45</f>
        <v>0</v>
      </c>
      <c r="K559" s="50" t="n">
        <f aca="false">FilterOPk!I$45</f>
        <v>0</v>
      </c>
      <c r="L559" s="50" t="n">
        <f aca="false">FilterOPk!J$45</f>
        <v>0</v>
      </c>
      <c r="M559" s="50" t="n">
        <f aca="false">FilterOPk!K$45</f>
        <v>0</v>
      </c>
      <c r="N559" s="50" t="n">
        <f aca="false">FilterOPk!L$45</f>
        <v>0</v>
      </c>
      <c r="O559" s="50" t="n">
        <f aca="false">FilterOPk!M$45</f>
        <v>0</v>
      </c>
      <c r="P559" s="50" t="n">
        <f aca="false">FilterOPk!N$45</f>
        <v>0</v>
      </c>
      <c r="Q559" s="51" t="n">
        <f aca="false">FilterOPk!O$45</f>
        <v>0</v>
      </c>
    </row>
    <row r="560" customFormat="false" ht="12.75" hidden="false" customHeight="false" outlineLevel="0" collapsed="false">
      <c r="B560" s="85" t="n">
        <f aca="false">FilterOPk!A$46</f>
        <v>0</v>
      </c>
      <c r="C560" s="13" t="n">
        <f aca="false">C559+1</f>
        <v>559</v>
      </c>
      <c r="D560" s="50" t="n">
        <f aca="false">FilterOPk!B$46</f>
        <v>0</v>
      </c>
      <c r="E560" s="50" t="n">
        <f aca="false">FilterOPk!C$46</f>
        <v>0</v>
      </c>
      <c r="F560" s="50" t="n">
        <f aca="false">FilterOPk!D$46</f>
        <v>0</v>
      </c>
      <c r="G560" s="50" t="n">
        <f aca="false">FilterOPk!E$46</f>
        <v>0</v>
      </c>
      <c r="H560" s="50" t="n">
        <f aca="false">FilterOPk!F$46</f>
        <v>0</v>
      </c>
      <c r="I560" s="50" t="n">
        <f aca="false">FilterOPk!G$46</f>
        <v>0</v>
      </c>
      <c r="J560" s="50" t="n">
        <f aca="false">FilterOPk!H$46</f>
        <v>0</v>
      </c>
      <c r="K560" s="50" t="n">
        <f aca="false">FilterOPk!I$46</f>
        <v>0</v>
      </c>
      <c r="L560" s="50" t="n">
        <f aca="false">FilterOPk!J$46</f>
        <v>0</v>
      </c>
      <c r="M560" s="50" t="n">
        <f aca="false">FilterOPk!K$46</f>
        <v>0</v>
      </c>
      <c r="N560" s="50" t="n">
        <f aca="false">FilterOPk!L$46</f>
        <v>0</v>
      </c>
      <c r="O560" s="50" t="n">
        <f aca="false">FilterOPk!M$46</f>
        <v>0</v>
      </c>
      <c r="P560" s="50" t="n">
        <f aca="false">FilterOPk!N$46</f>
        <v>0</v>
      </c>
      <c r="Q560" s="51" t="n">
        <f aca="false">FilterOPk!O$46</f>
        <v>0</v>
      </c>
    </row>
    <row r="561" customFormat="false" ht="12.75" hidden="false" customHeight="false" outlineLevel="0" collapsed="false">
      <c r="B561" s="87" t="n">
        <f aca="false">FilterOPk!A$47</f>
        <v>0</v>
      </c>
      <c r="C561" s="64" t="n">
        <f aca="false">C560+1</f>
        <v>560</v>
      </c>
      <c r="D561" s="54" t="n">
        <f aca="false">FilterOPk!B$47</f>
        <v>0</v>
      </c>
      <c r="E561" s="54" t="n">
        <f aca="false">FilterOPk!C$47</f>
        <v>0</v>
      </c>
      <c r="F561" s="54" t="n">
        <f aca="false">FilterOPk!D$47</f>
        <v>0</v>
      </c>
      <c r="G561" s="54" t="n">
        <f aca="false">FilterOPk!E$47</f>
        <v>0</v>
      </c>
      <c r="H561" s="54" t="n">
        <f aca="false">FilterOPk!F$47</f>
        <v>0</v>
      </c>
      <c r="I561" s="54" t="n">
        <f aca="false">FilterOPk!G$47</f>
        <v>0</v>
      </c>
      <c r="J561" s="54" t="n">
        <f aca="false">FilterOPk!H$47</f>
        <v>0</v>
      </c>
      <c r="K561" s="54" t="n">
        <f aca="false">FilterOPk!I$47</f>
        <v>0</v>
      </c>
      <c r="L561" s="54" t="n">
        <f aca="false">FilterOPk!J$47</f>
        <v>0</v>
      </c>
      <c r="M561" s="54" t="n">
        <f aca="false">FilterOPk!K$47</f>
        <v>0</v>
      </c>
      <c r="N561" s="54" t="n">
        <f aca="false">FilterOPk!L$47</f>
        <v>0</v>
      </c>
      <c r="O561" s="54" t="n">
        <f aca="false">FilterOPk!M$47</f>
        <v>0</v>
      </c>
      <c r="P561" s="54" t="n">
        <f aca="false">FilterOPk!N$47</f>
        <v>0</v>
      </c>
      <c r="Q561" s="55" t="n">
        <f aca="false">FilterOPk!O$47</f>
        <v>0</v>
      </c>
    </row>
    <row r="562" customFormat="false" ht="12.75" hidden="false" customHeight="false" outlineLevel="0" collapsed="false">
      <c r="A562" s="0" t="n">
        <f aca="false">A522+1</f>
        <v>15</v>
      </c>
      <c r="B562" s="57" t="n">
        <f aca="false">FilterOPk!D$1</f>
        <v>36907</v>
      </c>
      <c r="C562" s="58" t="n">
        <f aca="false">C561+1</f>
        <v>561</v>
      </c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83"/>
    </row>
    <row r="563" customFormat="false" ht="12.75" hidden="false" customHeight="false" outlineLevel="0" collapsed="false">
      <c r="B563" s="61"/>
      <c r="C563" s="13" t="n">
        <f aca="false">C562+1</f>
        <v>562</v>
      </c>
      <c r="D563" s="13"/>
      <c r="E563" s="21" t="s">
        <v>5</v>
      </c>
      <c r="F563" s="21" t="s">
        <v>6</v>
      </c>
      <c r="G563" s="21" t="s">
        <v>7</v>
      </c>
      <c r="H563" s="21" t="s">
        <v>8</v>
      </c>
      <c r="I563" s="21" t="s">
        <v>9</v>
      </c>
      <c r="J563" s="21" t="s">
        <v>10</v>
      </c>
      <c r="K563" s="21" t="s">
        <v>11</v>
      </c>
      <c r="L563" s="21" t="s">
        <v>12</v>
      </c>
      <c r="M563" s="21" t="s">
        <v>13</v>
      </c>
      <c r="N563" s="21" t="s">
        <v>14</v>
      </c>
      <c r="O563" s="21" t="n">
        <v>2002</v>
      </c>
      <c r="P563" s="21" t="s">
        <v>15</v>
      </c>
      <c r="Q563" s="84" t="s">
        <v>16</v>
      </c>
    </row>
    <row r="564" customFormat="false" ht="12.75" hidden="false" customHeight="false" outlineLevel="0" collapsed="false">
      <c r="B564" s="85" t="str">
        <f aca="false">FilterOPk!A$9</f>
        <v>Power positions</v>
      </c>
      <c r="C564" s="13" t="n">
        <f aca="false">C563+1</f>
        <v>563</v>
      </c>
      <c r="D564" s="13" t="s">
        <v>4</v>
      </c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86"/>
    </row>
    <row r="565" customFormat="false" ht="12.75" hidden="false" customHeight="false" outlineLevel="0" collapsed="false">
      <c r="B565" s="85" t="str">
        <f aca="false">FilterOPk!A$10</f>
        <v>East Position</v>
      </c>
      <c r="C565" s="13" t="n">
        <f aca="false">C564+1</f>
        <v>564</v>
      </c>
      <c r="D565" s="50" t="n">
        <f aca="false">FilterOPk!B$10</f>
        <v>34784396.7946123</v>
      </c>
      <c r="E565" s="50" t="n">
        <f aca="false">FilterOPk!C$10</f>
        <v>139428.68</v>
      </c>
      <c r="F565" s="50" t="n">
        <f aca="false">FilterOPk!D$10</f>
        <v>244540.42</v>
      </c>
      <c r="G565" s="50" t="n">
        <f aca="false">FilterOPk!E$10</f>
        <v>352018.99</v>
      </c>
      <c r="H565" s="50" t="n">
        <f aca="false">FilterOPk!F$10</f>
        <v>454047.41</v>
      </c>
      <c r="I565" s="50" t="n">
        <f aca="false">FilterOPk!G$10</f>
        <v>460700.87</v>
      </c>
      <c r="J565" s="50" t="n">
        <f aca="false">FilterOPk!H$10</f>
        <v>371715.26</v>
      </c>
      <c r="K565" s="50" t="n">
        <f aca="false">FilterOPk!I$10</f>
        <v>743238.67</v>
      </c>
      <c r="L565" s="50" t="n">
        <f aca="false">FilterOPk!J$10</f>
        <v>433572.73</v>
      </c>
      <c r="M565" s="50" t="n">
        <f aca="false">FilterOPk!K$10</f>
        <v>1264075.99</v>
      </c>
      <c r="N565" s="50" t="n">
        <f aca="false">FilterOPk!L$10</f>
        <v>4463339.02</v>
      </c>
      <c r="O565" s="50" t="n">
        <f aca="false">FilterOPk!M$10</f>
        <v>-232298.41</v>
      </c>
      <c r="P565" s="50" t="n">
        <f aca="false">FilterOPk!N$10</f>
        <v>1174384.84</v>
      </c>
      <c r="Q565" s="51" t="n">
        <f aca="false">FilterOPk!O$10</f>
        <v>5405425.45</v>
      </c>
    </row>
    <row r="566" customFormat="false" ht="12.75" hidden="false" customHeight="false" outlineLevel="0" collapsed="false">
      <c r="B566" s="85" t="str">
        <f aca="false">FilterOPk!A$11</f>
        <v>East Power Mgmt</v>
      </c>
      <c r="C566" s="13" t="n">
        <f aca="false">C565+1</f>
        <v>565</v>
      </c>
      <c r="D566" s="50" t="n">
        <f aca="false">FilterOPk!B$11</f>
        <v>7547347.04451418</v>
      </c>
      <c r="E566" s="50" t="n">
        <f aca="false">FilterOPk!C$11</f>
        <v>0</v>
      </c>
      <c r="F566" s="50" t="n">
        <f aca="false">FilterOPk!D$11</f>
        <v>0</v>
      </c>
      <c r="G566" s="50" t="n">
        <f aca="false">FilterOPk!E$11</f>
        <v>0</v>
      </c>
      <c r="H566" s="50" t="n">
        <f aca="false">FilterOPk!F$11</f>
        <v>0</v>
      </c>
      <c r="I566" s="50" t="n">
        <f aca="false">FilterOPk!G$11</f>
        <v>0</v>
      </c>
      <c r="J566" s="50" t="n">
        <f aca="false">FilterOPk!H$11</f>
        <v>0</v>
      </c>
      <c r="K566" s="50" t="n">
        <f aca="false">FilterOPk!I$11</f>
        <v>0</v>
      </c>
      <c r="L566" s="50" t="n">
        <f aca="false">FilterOPk!J$11</f>
        <v>0</v>
      </c>
      <c r="M566" s="50" t="n">
        <f aca="false">FilterOPk!K$11</f>
        <v>0</v>
      </c>
      <c r="N566" s="50" t="n">
        <f aca="false">FilterOPk!L$11</f>
        <v>0</v>
      </c>
      <c r="O566" s="50" t="n">
        <f aca="false">FilterOPk!M$11</f>
        <v>0</v>
      </c>
      <c r="P566" s="50" t="n">
        <f aca="false">FilterOPk!N$11</f>
        <v>0</v>
      </c>
      <c r="Q566" s="51" t="n">
        <f aca="false">FilterOPk!O$11</f>
        <v>0</v>
      </c>
    </row>
    <row r="567" customFormat="false" ht="12.75" hidden="false" customHeight="false" outlineLevel="0" collapsed="false">
      <c r="B567" s="85" t="str">
        <f aca="false">FilterOPk!A$12</f>
        <v>Long Term Options</v>
      </c>
      <c r="C567" s="13" t="n">
        <f aca="false">C566+1</f>
        <v>566</v>
      </c>
      <c r="D567" s="50" t="n">
        <f aca="false">FilterOPk!B$12</f>
        <v>0</v>
      </c>
      <c r="E567" s="50" t="n">
        <f aca="false">FilterOPk!C$12</f>
        <v>0</v>
      </c>
      <c r="F567" s="50" t="n">
        <f aca="false">FilterOPk!D$12</f>
        <v>0</v>
      </c>
      <c r="G567" s="50" t="n">
        <f aca="false">FilterOPk!E$12</f>
        <v>0</v>
      </c>
      <c r="H567" s="50" t="n">
        <f aca="false">FilterOPk!F$12</f>
        <v>0</v>
      </c>
      <c r="I567" s="50" t="n">
        <f aca="false">FilterOPk!G$12</f>
        <v>0</v>
      </c>
      <c r="J567" s="50" t="n">
        <f aca="false">FilterOPk!H$12</f>
        <v>0</v>
      </c>
      <c r="K567" s="50" t="n">
        <f aca="false">FilterOPk!I$12</f>
        <v>0</v>
      </c>
      <c r="L567" s="50" t="n">
        <f aca="false">FilterOPk!J$12</f>
        <v>0</v>
      </c>
      <c r="M567" s="50" t="n">
        <f aca="false">FilterOPk!K$12</f>
        <v>0</v>
      </c>
      <c r="N567" s="50" t="n">
        <f aca="false">FilterOPk!L$12</f>
        <v>0</v>
      </c>
      <c r="O567" s="50" t="n">
        <f aca="false">FilterOPk!M$12</f>
        <v>0</v>
      </c>
      <c r="P567" s="50" t="n">
        <f aca="false">FilterOPk!N$12</f>
        <v>0</v>
      </c>
      <c r="Q567" s="51" t="n">
        <f aca="false">FilterOPk!O$12</f>
        <v>0</v>
      </c>
    </row>
    <row r="568" customFormat="false" ht="12.75" hidden="false" customHeight="false" outlineLevel="0" collapsed="false">
      <c r="B568" s="85" t="str">
        <f aca="false">FilterOPk!A$13</f>
        <v>LT-MIDWEST</v>
      </c>
      <c r="C568" s="13" t="n">
        <f aca="false">C567+1</f>
        <v>567</v>
      </c>
      <c r="D568" s="50" t="n">
        <f aca="false">FilterOPk!B$13</f>
        <v>7151089.47366245</v>
      </c>
      <c r="E568" s="50" t="n">
        <f aca="false">FilterOPk!C$13</f>
        <v>36317.39</v>
      </c>
      <c r="F568" s="50" t="n">
        <f aca="false">FilterOPk!D$13</f>
        <v>95142.77</v>
      </c>
      <c r="G568" s="50" t="n">
        <f aca="false">FilterOPk!E$13</f>
        <v>106523.31</v>
      </c>
      <c r="H568" s="50" t="n">
        <f aca="false">FilterOPk!F$13</f>
        <v>103615.07</v>
      </c>
      <c r="I568" s="50" t="n">
        <f aca="false">FilterOPk!G$13</f>
        <v>106049.09</v>
      </c>
      <c r="J568" s="50" t="n">
        <f aca="false">FilterOPk!H$13</f>
        <v>78310</v>
      </c>
      <c r="K568" s="50" t="n">
        <f aca="false">FilterOPk!I$13</f>
        <v>160210.16</v>
      </c>
      <c r="L568" s="50" t="n">
        <f aca="false">FilterOPk!J$13</f>
        <v>108136.49</v>
      </c>
      <c r="M568" s="50" t="n">
        <f aca="false">FilterOPk!K$13</f>
        <v>312653.19</v>
      </c>
      <c r="N568" s="50" t="n">
        <f aca="false">FilterOPk!L$13</f>
        <v>1106957.47</v>
      </c>
      <c r="O568" s="50" t="n">
        <f aca="false">FilterOPk!M$13</f>
        <v>-124610.37</v>
      </c>
      <c r="P568" s="50" t="n">
        <f aca="false">FilterOPk!N$13</f>
        <v>893459.31</v>
      </c>
      <c r="Q568" s="51" t="n">
        <f aca="false">FilterOPk!O$13</f>
        <v>1875806.41</v>
      </c>
    </row>
    <row r="569" customFormat="false" ht="12.75" hidden="false" customHeight="false" outlineLevel="0" collapsed="false">
      <c r="B569" s="85" t="str">
        <f aca="false">FilterOPk!A$14</f>
        <v>ST-ECAR</v>
      </c>
      <c r="C569" s="13" t="n">
        <f aca="false">C568+1</f>
        <v>568</v>
      </c>
      <c r="D569" s="50" t="n">
        <f aca="false">FilterOPk!B$14</f>
        <v>238101.441960815</v>
      </c>
      <c r="E569" s="50" t="n">
        <f aca="false">FilterOPk!C$14</f>
        <v>0</v>
      </c>
      <c r="F569" s="50" t="n">
        <f aca="false">FilterOPk!D$14</f>
        <v>0</v>
      </c>
      <c r="G569" s="50" t="n">
        <f aca="false">FilterOPk!E$14</f>
        <v>0</v>
      </c>
      <c r="H569" s="50" t="n">
        <f aca="false">FilterOPk!F$14</f>
        <v>0</v>
      </c>
      <c r="I569" s="50" t="n">
        <f aca="false">FilterOPk!G$14</f>
        <v>0</v>
      </c>
      <c r="J569" s="50" t="n">
        <f aca="false">FilterOPk!H$14</f>
        <v>0</v>
      </c>
      <c r="K569" s="50" t="n">
        <f aca="false">FilterOPk!I$14</f>
        <v>0</v>
      </c>
      <c r="L569" s="50" t="n">
        <f aca="false">FilterOPk!J$14</f>
        <v>0</v>
      </c>
      <c r="M569" s="50" t="n">
        <f aca="false">FilterOPk!K$14</f>
        <v>0</v>
      </c>
      <c r="N569" s="50" t="n">
        <f aca="false">FilterOPk!L$14</f>
        <v>0</v>
      </c>
      <c r="O569" s="50" t="n">
        <f aca="false">FilterOPk!M$14</f>
        <v>0</v>
      </c>
      <c r="P569" s="50" t="n">
        <f aca="false">FilterOPk!N$14</f>
        <v>0</v>
      </c>
      <c r="Q569" s="51" t="n">
        <f aca="false">FilterOPk!O$14</f>
        <v>0</v>
      </c>
    </row>
    <row r="570" customFormat="false" ht="12.75" hidden="false" customHeight="false" outlineLevel="0" collapsed="false">
      <c r="B570" s="85" t="str">
        <f aca="false">FilterOPk!A$15</f>
        <v>ST- MAPP</v>
      </c>
      <c r="C570" s="13" t="n">
        <f aca="false">C569+1</f>
        <v>569</v>
      </c>
      <c r="D570" s="50" t="n">
        <f aca="false">FilterOPk!B$15</f>
        <v>254636.614020626</v>
      </c>
      <c r="E570" s="50" t="n">
        <f aca="false">FilterOPk!C$15</f>
        <v>-1590.85</v>
      </c>
      <c r="F570" s="50" t="n">
        <f aca="false">FilterOPk!D$15</f>
        <v>-3167.72</v>
      </c>
      <c r="G570" s="50" t="n">
        <f aca="false">FilterOPk!E$15</f>
        <v>-3546.79</v>
      </c>
      <c r="H570" s="50" t="n">
        <f aca="false">FilterOPk!F$15</f>
        <v>-3530.89</v>
      </c>
      <c r="I570" s="50" t="n">
        <f aca="false">FilterOPk!G$15</f>
        <v>0</v>
      </c>
      <c r="J570" s="50" t="n">
        <f aca="false">FilterOPk!H$15</f>
        <v>0</v>
      </c>
      <c r="K570" s="50" t="n">
        <f aca="false">FilterOPk!I$15</f>
        <v>0</v>
      </c>
      <c r="L570" s="50" t="n">
        <f aca="false">FilterOPk!J$15</f>
        <v>0</v>
      </c>
      <c r="M570" s="50" t="n">
        <f aca="false">FilterOPk!K$15</f>
        <v>0</v>
      </c>
      <c r="N570" s="50" t="n">
        <f aca="false">FilterOPk!L$15</f>
        <v>-11836.25</v>
      </c>
      <c r="O570" s="50" t="n">
        <f aca="false">FilterOPk!M$15</f>
        <v>0</v>
      </c>
      <c r="P570" s="50" t="n">
        <f aca="false">FilterOPk!N$15</f>
        <v>0</v>
      </c>
      <c r="Q570" s="51" t="n">
        <f aca="false">FilterOPk!O$15</f>
        <v>-11836.25</v>
      </c>
    </row>
    <row r="571" customFormat="false" ht="12.75" hidden="false" customHeight="false" outlineLevel="0" collapsed="false">
      <c r="B571" s="85" t="str">
        <f aca="false">FilterOPk!A$16</f>
        <v>ST- MAIN</v>
      </c>
      <c r="C571" s="13" t="n">
        <f aca="false">C570+1</f>
        <v>570</v>
      </c>
      <c r="D571" s="50" t="n">
        <f aca="false">FilterOPk!B$16</f>
        <v>694293.253349893</v>
      </c>
      <c r="E571" s="50" t="n">
        <f aca="false">FilterOPk!C$16</f>
        <v>0</v>
      </c>
      <c r="F571" s="50" t="n">
        <f aca="false">FilterOPk!D$16</f>
        <v>0</v>
      </c>
      <c r="G571" s="50" t="n">
        <f aca="false">FilterOPk!E$16</f>
        <v>0</v>
      </c>
      <c r="H571" s="50" t="n">
        <f aca="false">FilterOPk!F$16</f>
        <v>0</v>
      </c>
      <c r="I571" s="50" t="n">
        <f aca="false">FilterOPk!G$16</f>
        <v>0</v>
      </c>
      <c r="J571" s="50" t="n">
        <f aca="false">FilterOPk!H$16</f>
        <v>0</v>
      </c>
      <c r="K571" s="50" t="n">
        <f aca="false">FilterOPk!I$16</f>
        <v>0</v>
      </c>
      <c r="L571" s="50" t="n">
        <f aca="false">FilterOPk!J$16</f>
        <v>0</v>
      </c>
      <c r="M571" s="50" t="n">
        <f aca="false">FilterOPk!K$16</f>
        <v>0</v>
      </c>
      <c r="N571" s="50" t="n">
        <f aca="false">FilterOPk!L$16</f>
        <v>0</v>
      </c>
      <c r="O571" s="50" t="n">
        <f aca="false">FilterOPk!M$16</f>
        <v>0</v>
      </c>
      <c r="P571" s="50" t="n">
        <f aca="false">FilterOPk!N$16</f>
        <v>0</v>
      </c>
      <c r="Q571" s="51" t="n">
        <f aca="false">FilterOPk!O$16</f>
        <v>0</v>
      </c>
    </row>
    <row r="572" customFormat="false" ht="12.75" hidden="false" customHeight="false" outlineLevel="0" collapsed="false">
      <c r="B572" s="85" t="str">
        <f aca="false">FilterOPk!A$17</f>
        <v>MW-ANALYST</v>
      </c>
      <c r="C572" s="13" t="n">
        <f aca="false">C571+1</f>
        <v>571</v>
      </c>
      <c r="D572" s="50" t="n">
        <f aca="false">FilterOPk!B$17</f>
        <v>0</v>
      </c>
      <c r="E572" s="50" t="n">
        <f aca="false">FilterOPk!C$17</f>
        <v>0</v>
      </c>
      <c r="F572" s="50" t="n">
        <f aca="false">FilterOPk!D$17</f>
        <v>0</v>
      </c>
      <c r="G572" s="50" t="n">
        <f aca="false">FilterOPk!E$17</f>
        <v>0</v>
      </c>
      <c r="H572" s="50" t="n">
        <f aca="false">FilterOPk!F$17</f>
        <v>0</v>
      </c>
      <c r="I572" s="50" t="n">
        <f aca="false">FilterOPk!G$17</f>
        <v>0</v>
      </c>
      <c r="J572" s="50" t="n">
        <f aca="false">FilterOPk!H$17</f>
        <v>0</v>
      </c>
      <c r="K572" s="50" t="n">
        <f aca="false">FilterOPk!I$17</f>
        <v>0</v>
      </c>
      <c r="L572" s="50" t="n">
        <f aca="false">FilterOPk!J$17</f>
        <v>0</v>
      </c>
      <c r="M572" s="50" t="n">
        <f aca="false">FilterOPk!K$17</f>
        <v>0</v>
      </c>
      <c r="N572" s="50" t="n">
        <f aca="false">FilterOPk!L$17</f>
        <v>0</v>
      </c>
      <c r="O572" s="50" t="n">
        <f aca="false">FilterOPk!M$17</f>
        <v>0</v>
      </c>
      <c r="P572" s="50" t="n">
        <f aca="false">FilterOPk!N$17</f>
        <v>0</v>
      </c>
      <c r="Q572" s="51" t="n">
        <f aca="false">FilterOPk!O$17</f>
        <v>0</v>
      </c>
    </row>
    <row r="573" customFormat="false" ht="12.75" hidden="false" customHeight="false" outlineLevel="0" collapsed="false">
      <c r="B573" s="85" t="str">
        <f aca="false">FilterOPk!A$18</f>
        <v>LT-NE</v>
      </c>
      <c r="C573" s="13" t="n">
        <f aca="false">C572+1</f>
        <v>572</v>
      </c>
      <c r="D573" s="50" t="n">
        <f aca="false">FilterOPk!B$18</f>
        <v>6187311.37539291</v>
      </c>
      <c r="E573" s="50" t="n">
        <f aca="false">FilterOPk!C$18</f>
        <v>38662.79</v>
      </c>
      <c r="F573" s="50" t="n">
        <f aca="false">FilterOPk!D$18</f>
        <v>89522.8</v>
      </c>
      <c r="G573" s="50" t="n">
        <f aca="false">FilterOPk!E$18</f>
        <v>158536.19</v>
      </c>
      <c r="H573" s="50" t="n">
        <f aca="false">FilterOPk!F$18</f>
        <v>261849.24</v>
      </c>
      <c r="I573" s="50" t="n">
        <f aca="false">FilterOPk!G$18</f>
        <v>291708.83</v>
      </c>
      <c r="J573" s="50" t="n">
        <f aca="false">FilterOPk!H$18</f>
        <v>228360.42</v>
      </c>
      <c r="K573" s="50" t="n">
        <f aca="false">FilterOPk!I$18</f>
        <v>445432.42</v>
      </c>
      <c r="L573" s="50" t="n">
        <f aca="false">FilterOPk!J$18</f>
        <v>266345.8</v>
      </c>
      <c r="M573" s="50" t="n">
        <f aca="false">FilterOPk!K$18</f>
        <v>801315.09</v>
      </c>
      <c r="N573" s="50" t="n">
        <f aca="false">FilterOPk!L$18</f>
        <v>2581733.58</v>
      </c>
      <c r="O573" s="50" t="n">
        <f aca="false">FilterOPk!M$18</f>
        <v>-636932.37</v>
      </c>
      <c r="P573" s="50" t="n">
        <f aca="false">FilterOPk!N$18</f>
        <v>-2303942.42</v>
      </c>
      <c r="Q573" s="51" t="n">
        <f aca="false">FilterOPk!O$18</f>
        <v>-359141.210000001</v>
      </c>
    </row>
    <row r="574" customFormat="false" ht="12.75" hidden="false" customHeight="false" outlineLevel="0" collapsed="false">
      <c r="B574" s="85" t="str">
        <f aca="false">FilterOPk!A$19</f>
        <v>LT-PJM</v>
      </c>
      <c r="C574" s="13" t="n">
        <f aca="false">C573+1</f>
        <v>573</v>
      </c>
      <c r="D574" s="50" t="n">
        <f aca="false">FilterOPk!B$19</f>
        <v>1818236.42109565</v>
      </c>
      <c r="E574" s="50" t="n">
        <f aca="false">FilterOPk!C$19</f>
        <v>0</v>
      </c>
      <c r="F574" s="50" t="n">
        <f aca="false">FilterOPk!D$19</f>
        <v>19402.28</v>
      </c>
      <c r="G574" s="50" t="n">
        <f aca="false">FilterOPk!E$19</f>
        <v>57930.92</v>
      </c>
      <c r="H574" s="50" t="n">
        <f aca="false">FilterOPk!F$19</f>
        <v>59436.7</v>
      </c>
      <c r="I574" s="50" t="n">
        <f aca="false">FilterOPk!G$19</f>
        <v>19136.52</v>
      </c>
      <c r="J574" s="50" t="n">
        <f aca="false">FilterOPk!H$19</f>
        <v>18664.41</v>
      </c>
      <c r="K574" s="50" t="n">
        <f aca="false">FilterOPk!I$19</f>
        <v>33608.82</v>
      </c>
      <c r="L574" s="50" t="n">
        <f aca="false">FilterOPk!J$19</f>
        <v>20867.53</v>
      </c>
      <c r="M574" s="50" t="n">
        <f aca="false">FilterOPk!K$19</f>
        <v>56340.86</v>
      </c>
      <c r="N574" s="50" t="n">
        <f aca="false">FilterOPk!L$19</f>
        <v>285388.04</v>
      </c>
      <c r="O574" s="50" t="n">
        <f aca="false">FilterOPk!M$19</f>
        <v>-1975.43</v>
      </c>
      <c r="P574" s="50" t="n">
        <f aca="false">FilterOPk!N$19</f>
        <v>-179963.06</v>
      </c>
      <c r="Q574" s="51" t="n">
        <f aca="false">FilterOPk!O$19</f>
        <v>103449.55</v>
      </c>
    </row>
    <row r="575" customFormat="false" ht="12.75" hidden="false" customHeight="false" outlineLevel="0" collapsed="false">
      <c r="B575" s="85" t="str">
        <f aca="false">FilterOPk!A$20</f>
        <v>LT- NY</v>
      </c>
      <c r="C575" s="13" t="n">
        <f aca="false">C574+1</f>
        <v>574</v>
      </c>
      <c r="D575" s="50" t="n">
        <f aca="false">FilterOPk!B$20</f>
        <v>0</v>
      </c>
      <c r="E575" s="50" t="n">
        <f aca="false">FilterOPk!C$20</f>
        <v>-9128.22</v>
      </c>
      <c r="F575" s="50" t="n">
        <f aca="false">FilterOPk!D$20</f>
        <v>-69725.26</v>
      </c>
      <c r="G575" s="50" t="n">
        <f aca="false">FilterOPk!E$20</f>
        <v>0</v>
      </c>
      <c r="H575" s="50" t="n">
        <f aca="false">FilterOPk!F$20</f>
        <v>0</v>
      </c>
      <c r="I575" s="50" t="n">
        <f aca="false">FilterOPk!G$20</f>
        <v>0</v>
      </c>
      <c r="J575" s="50" t="n">
        <f aca="false">FilterOPk!H$20</f>
        <v>0</v>
      </c>
      <c r="K575" s="50" t="n">
        <f aca="false">FilterOPk!I$20</f>
        <v>0</v>
      </c>
      <c r="L575" s="50" t="n">
        <f aca="false">FilterOPk!J$20</f>
        <v>0</v>
      </c>
      <c r="M575" s="50" t="n">
        <f aca="false">FilterOPk!K$20</f>
        <v>0</v>
      </c>
      <c r="N575" s="50" t="n">
        <f aca="false">FilterOPk!L$20</f>
        <v>-78853.48</v>
      </c>
      <c r="O575" s="50" t="n">
        <f aca="false">FilterOPk!M$20</f>
        <v>0</v>
      </c>
      <c r="P575" s="50" t="n">
        <f aca="false">FilterOPk!N$20</f>
        <v>12056.92</v>
      </c>
      <c r="Q575" s="51" t="n">
        <f aca="false">FilterOPk!O$20</f>
        <v>-66796.56</v>
      </c>
    </row>
    <row r="576" customFormat="false" ht="12.75" hidden="false" customHeight="false" outlineLevel="0" collapsed="false">
      <c r="B576" s="85" t="str">
        <f aca="false">FilterOPk!A$21</f>
        <v>ST- PJM</v>
      </c>
      <c r="C576" s="13" t="n">
        <f aca="false">C575+1</f>
        <v>575</v>
      </c>
      <c r="D576" s="50" t="n">
        <f aca="false">FilterOPk!B$21</f>
        <v>1243093.71447674</v>
      </c>
      <c r="E576" s="50" t="n">
        <f aca="false">FilterOPk!C$21</f>
        <v>13503.06</v>
      </c>
      <c r="F576" s="50" t="n">
        <f aca="false">FilterOPk!D$21</f>
        <v>0</v>
      </c>
      <c r="G576" s="50" t="n">
        <f aca="false">FilterOPk!E$21</f>
        <v>0</v>
      </c>
      <c r="H576" s="50" t="n">
        <f aca="false">FilterOPk!F$21</f>
        <v>0</v>
      </c>
      <c r="I576" s="50" t="n">
        <f aca="false">FilterOPk!G$21</f>
        <v>0</v>
      </c>
      <c r="J576" s="50" t="n">
        <f aca="false">FilterOPk!H$21</f>
        <v>0</v>
      </c>
      <c r="K576" s="50" t="n">
        <f aca="false">FilterOPk!I$21</f>
        <v>0</v>
      </c>
      <c r="L576" s="50" t="n">
        <f aca="false">FilterOPk!J$21</f>
        <v>0</v>
      </c>
      <c r="M576" s="50" t="n">
        <f aca="false">FilterOPk!K$21</f>
        <v>0</v>
      </c>
      <c r="N576" s="50" t="n">
        <f aca="false">FilterOPk!L$21</f>
        <v>13503.06</v>
      </c>
      <c r="O576" s="50" t="n">
        <f aca="false">FilterOPk!M$21</f>
        <v>0</v>
      </c>
      <c r="P576" s="50" t="n">
        <f aca="false">FilterOPk!N$21</f>
        <v>0</v>
      </c>
      <c r="Q576" s="51" t="n">
        <f aca="false">FilterOPk!O$21</f>
        <v>13503.06</v>
      </c>
    </row>
    <row r="577" customFormat="false" ht="12.75" hidden="false" customHeight="false" outlineLevel="0" collapsed="false">
      <c r="B577" s="85" t="str">
        <f aca="false">FilterOPk!A$22</f>
        <v>ST- NENG</v>
      </c>
      <c r="C577" s="13" t="n">
        <f aca="false">C576+1</f>
        <v>576</v>
      </c>
      <c r="D577" s="50" t="n">
        <f aca="false">FilterOPk!B$22</f>
        <v>539719.375927685</v>
      </c>
      <c r="E577" s="50" t="n">
        <f aca="false">FilterOPk!C$22</f>
        <v>17499.36</v>
      </c>
      <c r="F577" s="50" t="n">
        <f aca="false">FilterOPk!D$22</f>
        <v>34844.91</v>
      </c>
      <c r="G577" s="50" t="n">
        <f aca="false">FilterOPk!E$22</f>
        <v>0</v>
      </c>
      <c r="H577" s="50" t="n">
        <f aca="false">FilterOPk!F$22</f>
        <v>0</v>
      </c>
      <c r="I577" s="50" t="n">
        <f aca="false">FilterOPk!G$22</f>
        <v>0</v>
      </c>
      <c r="J577" s="50" t="n">
        <f aca="false">FilterOPk!H$22</f>
        <v>0</v>
      </c>
      <c r="K577" s="50" t="n">
        <f aca="false">FilterOPk!I$22</f>
        <v>0</v>
      </c>
      <c r="L577" s="50" t="n">
        <f aca="false">FilterOPk!J$22</f>
        <v>0</v>
      </c>
      <c r="M577" s="50" t="n">
        <f aca="false">FilterOPk!K$22</f>
        <v>0</v>
      </c>
      <c r="N577" s="50" t="n">
        <f aca="false">FilterOPk!L$22</f>
        <v>52344.27</v>
      </c>
      <c r="O577" s="50" t="n">
        <f aca="false">FilterOPk!M$22</f>
        <v>0</v>
      </c>
      <c r="P577" s="50" t="n">
        <f aca="false">FilterOPk!N$22</f>
        <v>0</v>
      </c>
      <c r="Q577" s="51" t="n">
        <f aca="false">FilterOPk!O$22</f>
        <v>52344.27</v>
      </c>
    </row>
    <row r="578" customFormat="false" ht="12.75" hidden="false" customHeight="false" outlineLevel="0" collapsed="false">
      <c r="B578" s="85" t="str">
        <f aca="false">FilterOPk!A$23</f>
        <v>ST- NY</v>
      </c>
      <c r="C578" s="13" t="n">
        <f aca="false">C577+1</f>
        <v>577</v>
      </c>
      <c r="D578" s="50" t="n">
        <f aca="false">FilterOPk!B$23</f>
        <v>251437.188425373</v>
      </c>
      <c r="E578" s="50" t="n">
        <f aca="false">FilterOPk!C$23</f>
        <v>22663</v>
      </c>
      <c r="F578" s="50" t="n">
        <f aca="false">FilterOPk!D$23</f>
        <v>52267.36</v>
      </c>
      <c r="G578" s="50" t="n">
        <f aca="false">FilterOPk!E$23</f>
        <v>0</v>
      </c>
      <c r="H578" s="50" t="n">
        <f aca="false">FilterOPk!F$23</f>
        <v>0</v>
      </c>
      <c r="I578" s="50" t="n">
        <f aca="false">FilterOPk!G$23</f>
        <v>0</v>
      </c>
      <c r="J578" s="50" t="n">
        <f aca="false">FilterOPk!H$23</f>
        <v>0</v>
      </c>
      <c r="K578" s="50" t="n">
        <f aca="false">FilterOPk!I$23</f>
        <v>0</v>
      </c>
      <c r="L578" s="50" t="n">
        <f aca="false">FilterOPk!J$23</f>
        <v>0</v>
      </c>
      <c r="M578" s="50" t="n">
        <f aca="false">FilterOPk!K$23</f>
        <v>0</v>
      </c>
      <c r="N578" s="50" t="n">
        <f aca="false">FilterOPk!L$23</f>
        <v>74930.36</v>
      </c>
      <c r="O578" s="50" t="n">
        <f aca="false">FilterOPk!M$23</f>
        <v>0</v>
      </c>
      <c r="P578" s="50" t="n">
        <f aca="false">FilterOPk!N$23</f>
        <v>0</v>
      </c>
      <c r="Q578" s="51" t="n">
        <f aca="false">FilterOPk!O$23</f>
        <v>74930.36</v>
      </c>
    </row>
    <row r="579" customFormat="false" ht="12.75" hidden="false" customHeight="false" outlineLevel="0" collapsed="false">
      <c r="B579" s="85" t="str">
        <f aca="false">FilterOPk!A$24</f>
        <v>NE- PHYS</v>
      </c>
      <c r="C579" s="13" t="n">
        <f aca="false">C578+1</f>
        <v>578</v>
      </c>
      <c r="D579" s="50" t="n">
        <f aca="false">FilterOPk!B$24</f>
        <v>0</v>
      </c>
      <c r="E579" s="50" t="n">
        <f aca="false">FilterOPk!C$24</f>
        <v>0</v>
      </c>
      <c r="F579" s="50" t="n">
        <f aca="false">FilterOPk!D$24</f>
        <v>0</v>
      </c>
      <c r="G579" s="50" t="n">
        <f aca="false">FilterOPk!E$24</f>
        <v>0</v>
      </c>
      <c r="H579" s="50" t="n">
        <f aca="false">FilterOPk!F$24</f>
        <v>0</v>
      </c>
      <c r="I579" s="50" t="n">
        <f aca="false">FilterOPk!G$24</f>
        <v>0</v>
      </c>
      <c r="J579" s="50" t="n">
        <f aca="false">FilterOPk!H$24</f>
        <v>0</v>
      </c>
      <c r="K579" s="50" t="n">
        <f aca="false">FilterOPk!I$24</f>
        <v>0</v>
      </c>
      <c r="L579" s="50" t="n">
        <f aca="false">FilterOPk!J$24</f>
        <v>0</v>
      </c>
      <c r="M579" s="50" t="n">
        <f aca="false">FilterOPk!K$24</f>
        <v>0</v>
      </c>
      <c r="N579" s="50" t="n">
        <f aca="false">FilterOPk!L$24</f>
        <v>0</v>
      </c>
      <c r="O579" s="50" t="n">
        <f aca="false">FilterOPk!M$24</f>
        <v>0</v>
      </c>
      <c r="P579" s="50" t="n">
        <f aca="false">FilterOPk!N$24</f>
        <v>0</v>
      </c>
      <c r="Q579" s="51" t="n">
        <f aca="false">FilterOPk!O$24</f>
        <v>0</v>
      </c>
    </row>
    <row r="580" customFormat="false" ht="12.75" hidden="false" customHeight="false" outlineLevel="0" collapsed="false">
      <c r="B580" s="85" t="str">
        <f aca="false">FilterOPk!A$25</f>
        <v>LT-Southeast</v>
      </c>
      <c r="C580" s="13" t="n">
        <f aca="false">C579+1</f>
        <v>579</v>
      </c>
      <c r="D580" s="50" t="n">
        <f aca="false">FilterOPk!B$25</f>
        <v>11411200.8859117</v>
      </c>
      <c r="E580" s="50" t="n">
        <f aca="false">FilterOPk!C$25</f>
        <v>15825.82</v>
      </c>
      <c r="F580" s="50" t="n">
        <f aca="false">FilterOPk!D$25</f>
        <v>13250</v>
      </c>
      <c r="G580" s="50" t="n">
        <f aca="false">FilterOPk!E$25</f>
        <v>24924.1</v>
      </c>
      <c r="H580" s="50" t="n">
        <f aca="false">FilterOPk!F$25</f>
        <v>24690.47</v>
      </c>
      <c r="I580" s="50" t="n">
        <f aca="false">FilterOPk!G$25</f>
        <v>26774</v>
      </c>
      <c r="J580" s="50" t="n">
        <f aca="false">FilterOPk!H$25</f>
        <v>26715</v>
      </c>
      <c r="K580" s="50" t="n">
        <f aca="false">FilterOPk!I$25</f>
        <v>57358.83</v>
      </c>
      <c r="L580" s="50" t="n">
        <f aca="false">FilterOPk!J$25</f>
        <v>26146</v>
      </c>
      <c r="M580" s="50" t="n">
        <f aca="false">FilterOPk!K$25</f>
        <v>75355.31</v>
      </c>
      <c r="N580" s="50" t="n">
        <f aca="false">FilterOPk!L$25</f>
        <v>291039.53</v>
      </c>
      <c r="O580" s="50" t="n">
        <f aca="false">FilterOPk!M$25</f>
        <v>-122359</v>
      </c>
      <c r="P580" s="50" t="n">
        <f aca="false">FilterOPk!N$25</f>
        <v>514428.17</v>
      </c>
      <c r="Q580" s="51" t="n">
        <f aca="false">FilterOPk!O$25</f>
        <v>683108.7</v>
      </c>
    </row>
    <row r="581" customFormat="false" ht="12.75" hidden="false" customHeight="false" outlineLevel="0" collapsed="false">
      <c r="B581" s="85" t="str">
        <f aca="false">FilterOPk!A$26</f>
        <v>ST-SPP</v>
      </c>
      <c r="C581" s="13" t="n">
        <f aca="false">C580+1</f>
        <v>580</v>
      </c>
      <c r="D581" s="50" t="n">
        <f aca="false">FilterOPk!B$26</f>
        <v>52202.8773549933</v>
      </c>
      <c r="E581" s="50" t="n">
        <f aca="false">FilterOPk!C$26</f>
        <v>0</v>
      </c>
      <c r="F581" s="50" t="n">
        <f aca="false">FilterOPk!D$26</f>
        <v>0</v>
      </c>
      <c r="G581" s="50" t="n">
        <f aca="false">FilterOPk!E$26</f>
        <v>0</v>
      </c>
      <c r="H581" s="50" t="n">
        <f aca="false">FilterOPk!F$26</f>
        <v>0</v>
      </c>
      <c r="I581" s="50" t="n">
        <f aca="false">FilterOPk!G$26</f>
        <v>0</v>
      </c>
      <c r="J581" s="50" t="n">
        <f aca="false">FilterOPk!H$26</f>
        <v>0</v>
      </c>
      <c r="K581" s="50" t="n">
        <f aca="false">FilterOPk!I$26</f>
        <v>0</v>
      </c>
      <c r="L581" s="50" t="n">
        <f aca="false">FilterOPk!J$26</f>
        <v>0</v>
      </c>
      <c r="M581" s="50" t="n">
        <f aca="false">FilterOPk!K$26</f>
        <v>0</v>
      </c>
      <c r="N581" s="50" t="n">
        <f aca="false">FilterOPk!L$26</f>
        <v>0</v>
      </c>
      <c r="O581" s="50" t="n">
        <f aca="false">FilterOPk!M$26</f>
        <v>0</v>
      </c>
      <c r="P581" s="50" t="n">
        <f aca="false">FilterOPk!N$26</f>
        <v>0</v>
      </c>
      <c r="Q581" s="51" t="n">
        <f aca="false">FilterOPk!O$26</f>
        <v>0</v>
      </c>
    </row>
    <row r="582" customFormat="false" ht="12.75" hidden="false" customHeight="false" outlineLevel="0" collapsed="false">
      <c r="B582" s="85" t="str">
        <f aca="false">FilterOPk!A$27</f>
        <v>ST-SERC</v>
      </c>
      <c r="C582" s="13" t="n">
        <f aca="false">C581+1</f>
        <v>581</v>
      </c>
      <c r="D582" s="50" t="n">
        <f aca="false">FilterOPk!B$27</f>
        <v>686881.973218232</v>
      </c>
      <c r="E582" s="50" t="n">
        <f aca="false">FilterOPk!C$27</f>
        <v>0</v>
      </c>
      <c r="F582" s="50" t="n">
        <f aca="false">FilterOPk!D$27</f>
        <v>0</v>
      </c>
      <c r="G582" s="50" t="n">
        <f aca="false">FilterOPk!E$27</f>
        <v>0</v>
      </c>
      <c r="H582" s="50" t="n">
        <f aca="false">FilterOPk!F$27</f>
        <v>0</v>
      </c>
      <c r="I582" s="50" t="n">
        <f aca="false">FilterOPk!G$27</f>
        <v>0</v>
      </c>
      <c r="J582" s="50" t="n">
        <f aca="false">FilterOPk!H$27</f>
        <v>0</v>
      </c>
      <c r="K582" s="50" t="n">
        <f aca="false">FilterOPk!I$27</f>
        <v>0</v>
      </c>
      <c r="L582" s="50" t="n">
        <f aca="false">FilterOPk!J$27</f>
        <v>0</v>
      </c>
      <c r="M582" s="50" t="n">
        <f aca="false">FilterOPk!K$27</f>
        <v>0</v>
      </c>
      <c r="N582" s="50" t="n">
        <f aca="false">FilterOPk!L$27</f>
        <v>0</v>
      </c>
      <c r="O582" s="50" t="n">
        <f aca="false">FilterOPk!M$27</f>
        <v>0</v>
      </c>
      <c r="P582" s="50" t="n">
        <f aca="false">FilterOPk!N$27</f>
        <v>0</v>
      </c>
      <c r="Q582" s="51" t="n">
        <f aca="false">FilterOPk!O$27</f>
        <v>0</v>
      </c>
    </row>
    <row r="583" customFormat="false" ht="12.75" hidden="false" customHeight="false" outlineLevel="0" collapsed="false">
      <c r="B583" s="85" t="str">
        <f aca="false">FilterOPk!A$28</f>
        <v>LT- Texas</v>
      </c>
      <c r="C583" s="13" t="n">
        <f aca="false">C582+1</f>
        <v>582</v>
      </c>
      <c r="D583" s="50" t="n">
        <f aca="false">FilterOPk!B$28</f>
        <v>3826684.70313045</v>
      </c>
      <c r="E583" s="50" t="n">
        <f aca="false">FilterOPk!C$28</f>
        <v>0</v>
      </c>
      <c r="F583" s="50" t="n">
        <f aca="false">FilterOPk!D$28</f>
        <v>13003.28</v>
      </c>
      <c r="G583" s="50" t="n">
        <f aca="false">FilterOPk!E$28</f>
        <v>7651.26</v>
      </c>
      <c r="H583" s="50" t="n">
        <f aca="false">FilterOPk!F$28</f>
        <v>7986.82</v>
      </c>
      <c r="I583" s="50" t="n">
        <f aca="false">FilterOPk!G$28</f>
        <v>17032.43</v>
      </c>
      <c r="J583" s="50" t="n">
        <f aca="false">FilterOPk!H$28</f>
        <v>19665.43</v>
      </c>
      <c r="K583" s="50" t="n">
        <f aca="false">FilterOPk!I$28</f>
        <v>46628.44</v>
      </c>
      <c r="L583" s="50" t="n">
        <f aca="false">FilterOPk!J$28</f>
        <v>12076.91</v>
      </c>
      <c r="M583" s="50" t="n">
        <f aca="false">FilterOPk!K$28</f>
        <v>18411.54</v>
      </c>
      <c r="N583" s="50" t="n">
        <f aca="false">FilterOPk!L$28</f>
        <v>142456.11</v>
      </c>
      <c r="O583" s="50" t="n">
        <f aca="false">FilterOPk!M$28</f>
        <v>653578.76</v>
      </c>
      <c r="P583" s="50" t="n">
        <f aca="false">FilterOPk!N$28</f>
        <v>2238345.92</v>
      </c>
      <c r="Q583" s="51" t="n">
        <f aca="false">FilterOPk!O$28</f>
        <v>3034380.79</v>
      </c>
    </row>
    <row r="584" customFormat="false" ht="12.75" hidden="false" customHeight="false" outlineLevel="0" collapsed="false">
      <c r="B584" s="85" t="str">
        <f aca="false">FilterOPk!A$29</f>
        <v>St- Texas</v>
      </c>
      <c r="C584" s="13" t="n">
        <f aca="false">C583+1</f>
        <v>583</v>
      </c>
      <c r="D584" s="50" t="n">
        <f aca="false">FilterOPk!B$29</f>
        <v>445563.239343252</v>
      </c>
      <c r="E584" s="50" t="n">
        <f aca="false">FilterOPk!C$29</f>
        <v>5676.33</v>
      </c>
      <c r="F584" s="50" t="n">
        <f aca="false">FilterOPk!D$29</f>
        <v>0</v>
      </c>
      <c r="G584" s="50" t="n">
        <f aca="false">FilterOPk!E$29</f>
        <v>0</v>
      </c>
      <c r="H584" s="50" t="n">
        <f aca="false">FilterOPk!F$29</f>
        <v>0</v>
      </c>
      <c r="I584" s="50" t="n">
        <f aca="false">FilterOPk!G$29</f>
        <v>0</v>
      </c>
      <c r="J584" s="50" t="n">
        <f aca="false">FilterOPk!H$29</f>
        <v>0</v>
      </c>
      <c r="K584" s="50" t="n">
        <f aca="false">FilterOPk!I$29</f>
        <v>0</v>
      </c>
      <c r="L584" s="50" t="n">
        <f aca="false">FilterOPk!J$29</f>
        <v>0</v>
      </c>
      <c r="M584" s="50" t="n">
        <f aca="false">FilterOPk!K$29</f>
        <v>0</v>
      </c>
      <c r="N584" s="50" t="n">
        <f aca="false">FilterOPk!L$29</f>
        <v>5676.33</v>
      </c>
      <c r="O584" s="50" t="n">
        <f aca="false">FilterOPk!M$29</f>
        <v>0</v>
      </c>
      <c r="P584" s="50" t="n">
        <f aca="false">FilterOPk!N$29</f>
        <v>0</v>
      </c>
      <c r="Q584" s="51" t="n">
        <f aca="false">FilterOPk!O$29</f>
        <v>5676.33</v>
      </c>
    </row>
    <row r="585" customFormat="false" ht="12.75" hidden="false" customHeight="false" outlineLevel="0" collapsed="false">
      <c r="B585" s="85"/>
      <c r="C585" s="13" t="n">
        <f aca="false">C584+1</f>
        <v>584</v>
      </c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1"/>
    </row>
    <row r="586" customFormat="false" ht="12.75" hidden="false" customHeight="false" outlineLevel="0" collapsed="false">
      <c r="B586" s="85" t="str">
        <f aca="false">FilterOPk!A$32</f>
        <v>Gas positions</v>
      </c>
      <c r="C586" s="13" t="n">
        <f aca="false">C585+1</f>
        <v>585</v>
      </c>
      <c r="D586" s="50" t="s">
        <v>4</v>
      </c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1"/>
    </row>
    <row r="587" customFormat="false" ht="12.75" hidden="false" customHeight="false" outlineLevel="0" collapsed="false">
      <c r="B587" s="85" t="str">
        <f aca="false">FilterOPk!A$33</f>
        <v>Kevin Presto</v>
      </c>
      <c r="C587" s="13" t="n">
        <f aca="false">C586+1</f>
        <v>586</v>
      </c>
      <c r="D587" s="50" t="n">
        <f aca="false">FilterOPk!B$33</f>
        <v>0</v>
      </c>
      <c r="E587" s="50" t="n">
        <f aca="false">FilterOPk!C$33</f>
        <v>0</v>
      </c>
      <c r="F587" s="50" t="n">
        <f aca="false">FilterOPk!D$33</f>
        <v>0</v>
      </c>
      <c r="G587" s="50" t="n">
        <f aca="false">FilterOPk!E$33</f>
        <v>0</v>
      </c>
      <c r="H587" s="50" t="n">
        <f aca="false">FilterOPk!F$33</f>
        <v>0</v>
      </c>
      <c r="I587" s="50" t="n">
        <f aca="false">FilterOPk!G$33</f>
        <v>0</v>
      </c>
      <c r="J587" s="50" t="n">
        <f aca="false">FilterOPk!H$33</f>
        <v>0</v>
      </c>
      <c r="K587" s="50" t="n">
        <f aca="false">FilterOPk!I$33</f>
        <v>0</v>
      </c>
      <c r="L587" s="50" t="n">
        <f aca="false">FilterOPk!J$33</f>
        <v>0</v>
      </c>
      <c r="M587" s="50" t="n">
        <f aca="false">FilterOPk!K$33</f>
        <v>0</v>
      </c>
      <c r="N587" s="50" t="n">
        <f aca="false">FilterOPk!L$33</f>
        <v>0</v>
      </c>
      <c r="O587" s="50" t="n">
        <f aca="false">FilterOPk!M$33</f>
        <v>0</v>
      </c>
      <c r="P587" s="50" t="n">
        <f aca="false">FilterOPk!N$33</f>
        <v>0</v>
      </c>
      <c r="Q587" s="51" t="n">
        <f aca="false">FilterOPk!O$33</f>
        <v>0</v>
      </c>
    </row>
    <row r="588" customFormat="false" ht="12.75" hidden="false" customHeight="false" outlineLevel="0" collapsed="false">
      <c r="B588" s="85" t="str">
        <f aca="false">FilterOPk!A$34</f>
        <v>Fletcher Sturm</v>
      </c>
      <c r="C588" s="13" t="n">
        <f aca="false">C587+1</f>
        <v>587</v>
      </c>
      <c r="D588" s="50" t="n">
        <f aca="false">FilterOPk!B$34</f>
        <v>0</v>
      </c>
      <c r="E588" s="50" t="n">
        <f aca="false">FilterOPk!C$34</f>
        <v>0</v>
      </c>
      <c r="F588" s="50" t="n">
        <f aca="false">FilterOPk!D$34</f>
        <v>0</v>
      </c>
      <c r="G588" s="50" t="n">
        <f aca="false">FilterOPk!E$34</f>
        <v>0</v>
      </c>
      <c r="H588" s="50" t="n">
        <f aca="false">FilterOPk!F$34</f>
        <v>0</v>
      </c>
      <c r="I588" s="50" t="n">
        <f aca="false">FilterOPk!G$34</f>
        <v>0</v>
      </c>
      <c r="J588" s="50" t="n">
        <f aca="false">FilterOPk!H$34</f>
        <v>0</v>
      </c>
      <c r="K588" s="50" t="n">
        <f aca="false">FilterOPk!I$34</f>
        <v>0</v>
      </c>
      <c r="L588" s="50" t="n">
        <f aca="false">FilterOPk!J$34</f>
        <v>0</v>
      </c>
      <c r="M588" s="50" t="n">
        <f aca="false">FilterOPk!K$34</f>
        <v>0</v>
      </c>
      <c r="N588" s="50" t="n">
        <f aca="false">FilterOPk!L$34</f>
        <v>0</v>
      </c>
      <c r="O588" s="50" t="n">
        <f aca="false">FilterOPk!M$34</f>
        <v>0</v>
      </c>
      <c r="P588" s="50" t="n">
        <f aca="false">FilterOPk!N$34</f>
        <v>0</v>
      </c>
      <c r="Q588" s="51" t="n">
        <f aca="false">FilterOPk!O$34</f>
        <v>0</v>
      </c>
    </row>
    <row r="589" customFormat="false" ht="12.75" hidden="false" customHeight="false" outlineLevel="0" collapsed="false">
      <c r="B589" s="85" t="str">
        <f aca="false">FilterOPk!A$35</f>
        <v>Doug Gilbert-Smith</v>
      </c>
      <c r="C589" s="13" t="n">
        <f aca="false">C588+1</f>
        <v>588</v>
      </c>
      <c r="D589" s="50" t="n">
        <f aca="false">FilterOPk!B$35</f>
        <v>0</v>
      </c>
      <c r="E589" s="50" t="n">
        <f aca="false">FilterOPk!C$35</f>
        <v>0</v>
      </c>
      <c r="F589" s="50" t="n">
        <f aca="false">FilterOPk!D$35</f>
        <v>0</v>
      </c>
      <c r="G589" s="50" t="n">
        <f aca="false">FilterOPk!E$35</f>
        <v>0</v>
      </c>
      <c r="H589" s="50" t="n">
        <f aca="false">FilterOPk!F$35</f>
        <v>0</v>
      </c>
      <c r="I589" s="50" t="n">
        <f aca="false">FilterOPk!G$35</f>
        <v>0</v>
      </c>
      <c r="J589" s="50" t="n">
        <f aca="false">FilterOPk!H$35</f>
        <v>0</v>
      </c>
      <c r="K589" s="50" t="n">
        <f aca="false">FilterOPk!I$35</f>
        <v>0</v>
      </c>
      <c r="L589" s="50" t="n">
        <f aca="false">FilterOPk!J$35</f>
        <v>0</v>
      </c>
      <c r="M589" s="50" t="n">
        <f aca="false">FilterOPk!K$35</f>
        <v>0</v>
      </c>
      <c r="N589" s="50" t="n">
        <f aca="false">FilterOPk!L$35</f>
        <v>0</v>
      </c>
      <c r="O589" s="50" t="n">
        <f aca="false">FilterOPk!M$35</f>
        <v>0</v>
      </c>
      <c r="P589" s="50" t="n">
        <f aca="false">FilterOPk!N$35</f>
        <v>0</v>
      </c>
      <c r="Q589" s="51" t="n">
        <f aca="false">FilterOPk!O$35</f>
        <v>0</v>
      </c>
    </row>
    <row r="590" customFormat="false" ht="12.75" hidden="false" customHeight="false" outlineLevel="0" collapsed="false">
      <c r="B590" s="85" t="str">
        <f aca="false">FilterOPk!A$36</f>
        <v>Rogers Herndon</v>
      </c>
      <c r="C590" s="13" t="n">
        <f aca="false">C589+1</f>
        <v>589</v>
      </c>
      <c r="D590" s="50" t="n">
        <f aca="false">FilterOPk!B$36</f>
        <v>0</v>
      </c>
      <c r="E590" s="50" t="n">
        <f aca="false">FilterOPk!C$36</f>
        <v>0</v>
      </c>
      <c r="F590" s="50" t="n">
        <f aca="false">FilterOPk!D$36</f>
        <v>0</v>
      </c>
      <c r="G590" s="50" t="n">
        <f aca="false">FilterOPk!E$36</f>
        <v>0</v>
      </c>
      <c r="H590" s="50" t="n">
        <f aca="false">FilterOPk!F$36</f>
        <v>0</v>
      </c>
      <c r="I590" s="50" t="n">
        <f aca="false">FilterOPk!G$36</f>
        <v>0</v>
      </c>
      <c r="J590" s="50" t="n">
        <f aca="false">FilterOPk!H$36</f>
        <v>0</v>
      </c>
      <c r="K590" s="50" t="n">
        <f aca="false">FilterOPk!I$36</f>
        <v>0</v>
      </c>
      <c r="L590" s="50" t="n">
        <f aca="false">FilterOPk!J$36</f>
        <v>0</v>
      </c>
      <c r="M590" s="50" t="n">
        <f aca="false">FilterOPk!K$36</f>
        <v>0</v>
      </c>
      <c r="N590" s="50" t="n">
        <f aca="false">FilterOPk!L$36</f>
        <v>0</v>
      </c>
      <c r="O590" s="50" t="n">
        <f aca="false">FilterOPk!M$36</f>
        <v>0</v>
      </c>
      <c r="P590" s="50" t="n">
        <f aca="false">FilterOPk!N$36</f>
        <v>0</v>
      </c>
      <c r="Q590" s="51" t="n">
        <f aca="false">FilterOPk!O$36</f>
        <v>0</v>
      </c>
    </row>
    <row r="591" customFormat="false" ht="12.75" hidden="false" customHeight="false" outlineLevel="0" collapsed="false">
      <c r="B591" s="85" t="str">
        <f aca="false">FilterOPk!A$37</f>
        <v>Dana Davis</v>
      </c>
      <c r="C591" s="13" t="n">
        <f aca="false">C590+1</f>
        <v>590</v>
      </c>
      <c r="D591" s="50" t="n">
        <f aca="false">FilterOPk!B$37</f>
        <v>0</v>
      </c>
      <c r="E591" s="50" t="n">
        <f aca="false">FilterOPk!C$37</f>
        <v>0</v>
      </c>
      <c r="F591" s="50" t="n">
        <f aca="false">FilterOPk!D$37</f>
        <v>0</v>
      </c>
      <c r="G591" s="50" t="n">
        <f aca="false">FilterOPk!E$37</f>
        <v>0</v>
      </c>
      <c r="H591" s="50" t="n">
        <f aca="false">FilterOPk!F$37</f>
        <v>0</v>
      </c>
      <c r="I591" s="50" t="n">
        <f aca="false">FilterOPk!G$37</f>
        <v>0</v>
      </c>
      <c r="J591" s="50" t="n">
        <f aca="false">FilterOPk!H$37</f>
        <v>0</v>
      </c>
      <c r="K591" s="50" t="n">
        <f aca="false">FilterOPk!I$37</f>
        <v>0</v>
      </c>
      <c r="L591" s="50" t="n">
        <f aca="false">FilterOPk!J$37</f>
        <v>0</v>
      </c>
      <c r="M591" s="50" t="n">
        <f aca="false">FilterOPk!K$37</f>
        <v>0</v>
      </c>
      <c r="N591" s="50" t="n">
        <f aca="false">FilterOPk!L$37</f>
        <v>0</v>
      </c>
      <c r="O591" s="50" t="n">
        <f aca="false">FilterOPk!M$37</f>
        <v>0</v>
      </c>
      <c r="P591" s="50" t="n">
        <f aca="false">FilterOPk!N$37</f>
        <v>0</v>
      </c>
      <c r="Q591" s="51" t="n">
        <f aca="false">FilterOPk!O$37</f>
        <v>0</v>
      </c>
    </row>
    <row r="592" customFormat="false" ht="12.75" hidden="false" customHeight="false" outlineLevel="0" collapsed="false">
      <c r="B592" s="85" t="str">
        <f aca="false">FilterOPk!A$38</f>
        <v>Tom May</v>
      </c>
      <c r="C592" s="13" t="n">
        <f aca="false">C591+1</f>
        <v>591</v>
      </c>
      <c r="D592" s="50" t="n">
        <f aca="false">FilterOPk!B$38</f>
        <v>0</v>
      </c>
      <c r="E592" s="50" t="n">
        <f aca="false">FilterOPk!C$38</f>
        <v>0</v>
      </c>
      <c r="F592" s="50" t="n">
        <f aca="false">FilterOPk!D$38</f>
        <v>0</v>
      </c>
      <c r="G592" s="50" t="n">
        <f aca="false">FilterOPk!E$38</f>
        <v>0</v>
      </c>
      <c r="H592" s="50" t="n">
        <f aca="false">FilterOPk!F$38</f>
        <v>0</v>
      </c>
      <c r="I592" s="50" t="n">
        <f aca="false">FilterOPk!G$38</f>
        <v>0</v>
      </c>
      <c r="J592" s="50" t="n">
        <f aca="false">FilterOPk!H$38</f>
        <v>0</v>
      </c>
      <c r="K592" s="50" t="n">
        <f aca="false">FilterOPk!I$38</f>
        <v>0</v>
      </c>
      <c r="L592" s="50" t="n">
        <f aca="false">FilterOPk!J$38</f>
        <v>0</v>
      </c>
      <c r="M592" s="50" t="n">
        <f aca="false">FilterOPk!K$38</f>
        <v>0</v>
      </c>
      <c r="N592" s="50" t="n">
        <f aca="false">FilterOPk!L$38</f>
        <v>0</v>
      </c>
      <c r="O592" s="50" t="n">
        <f aca="false">FilterOPk!M$38</f>
        <v>0</v>
      </c>
      <c r="P592" s="50" t="n">
        <f aca="false">FilterOPk!N$38</f>
        <v>0</v>
      </c>
      <c r="Q592" s="51" t="n">
        <f aca="false">FilterOPk!O$38</f>
        <v>0</v>
      </c>
    </row>
    <row r="593" customFormat="false" ht="12.75" hidden="false" customHeight="false" outlineLevel="0" collapsed="false">
      <c r="B593" s="85" t="str">
        <f aca="false">FilterOPk!A$39</f>
        <v>Clint Dean</v>
      </c>
      <c r="C593" s="13" t="n">
        <f aca="false">C592+1</f>
        <v>592</v>
      </c>
      <c r="D593" s="50" t="n">
        <f aca="false">FilterOPk!B$39</f>
        <v>0</v>
      </c>
      <c r="E593" s="50" t="n">
        <f aca="false">FilterOPk!C$39</f>
        <v>0</v>
      </c>
      <c r="F593" s="50" t="n">
        <f aca="false">FilterOPk!D$39</f>
        <v>0</v>
      </c>
      <c r="G593" s="50" t="n">
        <f aca="false">FilterOPk!E$39</f>
        <v>0</v>
      </c>
      <c r="H593" s="50" t="n">
        <f aca="false">FilterOPk!F$39</f>
        <v>0</v>
      </c>
      <c r="I593" s="50" t="n">
        <f aca="false">FilterOPk!G$39</f>
        <v>0</v>
      </c>
      <c r="J593" s="50" t="n">
        <f aca="false">FilterOPk!H$39</f>
        <v>0</v>
      </c>
      <c r="K593" s="50" t="n">
        <f aca="false">FilterOPk!I$39</f>
        <v>0</v>
      </c>
      <c r="L593" s="50" t="n">
        <f aca="false">FilterOPk!J$39</f>
        <v>0</v>
      </c>
      <c r="M593" s="50" t="n">
        <f aca="false">FilterOPk!K$39</f>
        <v>0</v>
      </c>
      <c r="N593" s="50" t="n">
        <f aca="false">FilterOPk!L$39</f>
        <v>0</v>
      </c>
      <c r="O593" s="50" t="n">
        <f aca="false">FilterOPk!M$39</f>
        <v>0</v>
      </c>
      <c r="P593" s="50" t="n">
        <f aca="false">FilterOPk!N$39</f>
        <v>0</v>
      </c>
      <c r="Q593" s="51" t="n">
        <f aca="false">FilterOPk!O$39</f>
        <v>0</v>
      </c>
    </row>
    <row r="594" customFormat="false" ht="12.75" hidden="false" customHeight="false" outlineLevel="0" collapsed="false">
      <c r="B594" s="85" t="str">
        <f aca="false">FilterOPk!A$40</f>
        <v>Rob Benson</v>
      </c>
      <c r="C594" s="13" t="n">
        <f aca="false">C593+1</f>
        <v>593</v>
      </c>
      <c r="D594" s="50" t="n">
        <f aca="false">FilterOPk!B$40</f>
        <v>0</v>
      </c>
      <c r="E594" s="50" t="n">
        <f aca="false">FilterOPk!C$40</f>
        <v>0</v>
      </c>
      <c r="F594" s="50" t="n">
        <f aca="false">FilterOPk!D$40</f>
        <v>0</v>
      </c>
      <c r="G594" s="50" t="n">
        <f aca="false">FilterOPk!E$40</f>
        <v>0</v>
      </c>
      <c r="H594" s="50" t="n">
        <f aca="false">FilterOPk!F$40</f>
        <v>0</v>
      </c>
      <c r="I594" s="50" t="n">
        <f aca="false">FilterOPk!G$40</f>
        <v>0</v>
      </c>
      <c r="J594" s="50" t="n">
        <f aca="false">FilterOPk!H$40</f>
        <v>0</v>
      </c>
      <c r="K594" s="50" t="n">
        <f aca="false">FilterOPk!I$40</f>
        <v>0</v>
      </c>
      <c r="L594" s="50" t="n">
        <f aca="false">FilterOPk!J$40</f>
        <v>0</v>
      </c>
      <c r="M594" s="50" t="n">
        <f aca="false">FilterOPk!K$40</f>
        <v>0</v>
      </c>
      <c r="N594" s="50" t="n">
        <f aca="false">FilterOPk!L$40</f>
        <v>0</v>
      </c>
      <c r="O594" s="50" t="n">
        <f aca="false">FilterOPk!M$40</f>
        <v>0</v>
      </c>
      <c r="P594" s="50" t="n">
        <f aca="false">FilterOPk!N$40</f>
        <v>0</v>
      </c>
      <c r="Q594" s="51" t="n">
        <f aca="false">FilterOPk!O$40</f>
        <v>0</v>
      </c>
    </row>
    <row r="595" customFormat="false" ht="12.75" hidden="false" customHeight="false" outlineLevel="0" collapsed="false">
      <c r="B595" s="85" t="str">
        <f aca="false">FilterOPk!A$41</f>
        <v>Matt Lorenz</v>
      </c>
      <c r="C595" s="13" t="n">
        <f aca="false">C594+1</f>
        <v>594</v>
      </c>
      <c r="D595" s="50" t="n">
        <f aca="false">FilterOPk!B$41</f>
        <v>0</v>
      </c>
      <c r="E595" s="50" t="n">
        <f aca="false">FilterOPk!C$41</f>
        <v>0</v>
      </c>
      <c r="F595" s="50" t="n">
        <f aca="false">FilterOPk!D$41</f>
        <v>0</v>
      </c>
      <c r="G595" s="50" t="n">
        <f aca="false">FilterOPk!E$41</f>
        <v>0</v>
      </c>
      <c r="H595" s="50" t="n">
        <f aca="false">FilterOPk!F$41</f>
        <v>0</v>
      </c>
      <c r="I595" s="50" t="n">
        <f aca="false">FilterOPk!G$41</f>
        <v>0</v>
      </c>
      <c r="J595" s="50" t="n">
        <f aca="false">FilterOPk!H$41</f>
        <v>0</v>
      </c>
      <c r="K595" s="50" t="n">
        <f aca="false">FilterOPk!I$41</f>
        <v>0</v>
      </c>
      <c r="L595" s="50" t="n">
        <f aca="false">FilterOPk!J$41</f>
        <v>0</v>
      </c>
      <c r="M595" s="50" t="n">
        <f aca="false">FilterOPk!K$41</f>
        <v>0</v>
      </c>
      <c r="N595" s="50" t="n">
        <f aca="false">FilterOPk!L$41</f>
        <v>0</v>
      </c>
      <c r="O595" s="50" t="n">
        <f aca="false">FilterOPk!M$41</f>
        <v>0</v>
      </c>
      <c r="P595" s="50" t="n">
        <f aca="false">FilterOPk!N$41</f>
        <v>0</v>
      </c>
      <c r="Q595" s="51" t="n">
        <f aca="false">FilterOPk!O$41</f>
        <v>0</v>
      </c>
    </row>
    <row r="596" customFormat="false" ht="12.75" hidden="false" customHeight="false" outlineLevel="0" collapsed="false">
      <c r="B596" s="85" t="str">
        <f aca="false">FilterOPk!A$42</f>
        <v>John Forney</v>
      </c>
      <c r="C596" s="13" t="n">
        <f aca="false">C595+1</f>
        <v>595</v>
      </c>
      <c r="D596" s="50" t="n">
        <f aca="false">FilterOPk!B$42</f>
        <v>0</v>
      </c>
      <c r="E596" s="50" t="n">
        <f aca="false">FilterOPk!C$42</f>
        <v>0</v>
      </c>
      <c r="F596" s="50" t="n">
        <f aca="false">FilterOPk!D$42</f>
        <v>0</v>
      </c>
      <c r="G596" s="50" t="n">
        <f aca="false">FilterOPk!E$42</f>
        <v>0</v>
      </c>
      <c r="H596" s="50" t="n">
        <f aca="false">FilterOPk!F$42</f>
        <v>0</v>
      </c>
      <c r="I596" s="50" t="n">
        <f aca="false">FilterOPk!G$42</f>
        <v>0</v>
      </c>
      <c r="J596" s="50" t="n">
        <f aca="false">FilterOPk!H$42</f>
        <v>0</v>
      </c>
      <c r="K596" s="50" t="n">
        <f aca="false">FilterOPk!I$42</f>
        <v>0</v>
      </c>
      <c r="L596" s="50" t="n">
        <f aca="false">FilterOPk!J$42</f>
        <v>0</v>
      </c>
      <c r="M596" s="50" t="n">
        <f aca="false">FilterOPk!K$42</f>
        <v>0</v>
      </c>
      <c r="N596" s="50" t="n">
        <f aca="false">FilterOPk!L$42</f>
        <v>0</v>
      </c>
      <c r="O596" s="50" t="n">
        <f aca="false">FilterOPk!M$42</f>
        <v>0</v>
      </c>
      <c r="P596" s="50" t="n">
        <f aca="false">FilterOPk!N$42</f>
        <v>0</v>
      </c>
      <c r="Q596" s="51" t="n">
        <f aca="false">FilterOPk!O$42</f>
        <v>0</v>
      </c>
    </row>
    <row r="597" customFormat="false" ht="12.75" hidden="false" customHeight="false" outlineLevel="0" collapsed="false">
      <c r="B597" s="85" t="str">
        <f aca="false">FilterOPk!A$43</f>
        <v>Mike Carson</v>
      </c>
      <c r="C597" s="13" t="n">
        <f aca="false">C596+1</f>
        <v>596</v>
      </c>
      <c r="D597" s="50" t="n">
        <f aca="false">FilterOPk!B$43</f>
        <v>0</v>
      </c>
      <c r="E597" s="50" t="n">
        <f aca="false">FilterOPk!C$43</f>
        <v>0</v>
      </c>
      <c r="F597" s="50" t="n">
        <f aca="false">FilterOPk!D$43</f>
        <v>0</v>
      </c>
      <c r="G597" s="50" t="n">
        <f aca="false">FilterOPk!E$43</f>
        <v>0</v>
      </c>
      <c r="H597" s="50" t="n">
        <f aca="false">FilterOPk!F$43</f>
        <v>0</v>
      </c>
      <c r="I597" s="50" t="n">
        <f aca="false">FilterOPk!G$43</f>
        <v>0</v>
      </c>
      <c r="J597" s="50" t="n">
        <f aca="false">FilterOPk!H$43</f>
        <v>0</v>
      </c>
      <c r="K597" s="50" t="n">
        <f aca="false">FilterOPk!I$43</f>
        <v>0</v>
      </c>
      <c r="L597" s="50" t="n">
        <f aca="false">FilterOPk!J$43</f>
        <v>0</v>
      </c>
      <c r="M597" s="50" t="n">
        <f aca="false">FilterOPk!K$43</f>
        <v>0</v>
      </c>
      <c r="N597" s="50" t="n">
        <f aca="false">FilterOPk!L$43</f>
        <v>0</v>
      </c>
      <c r="O597" s="50" t="n">
        <f aca="false">FilterOPk!M$43</f>
        <v>0</v>
      </c>
      <c r="P597" s="50" t="n">
        <f aca="false">FilterOPk!N$43</f>
        <v>0</v>
      </c>
      <c r="Q597" s="51" t="n">
        <f aca="false">FilterOPk!O$43</f>
        <v>0</v>
      </c>
    </row>
    <row r="598" customFormat="false" ht="12.75" hidden="false" customHeight="false" outlineLevel="0" collapsed="false">
      <c r="B598" s="85" t="str">
        <f aca="false">FilterOPk!A$44</f>
        <v>Chris Dorland</v>
      </c>
      <c r="C598" s="13" t="n">
        <f aca="false">C597+1</f>
        <v>597</v>
      </c>
      <c r="D598" s="50" t="n">
        <f aca="false">FilterOPk!B$44</f>
        <v>0</v>
      </c>
      <c r="E598" s="50" t="n">
        <f aca="false">FilterOPk!C$44</f>
        <v>0</v>
      </c>
      <c r="F598" s="50" t="n">
        <f aca="false">FilterOPk!D$44</f>
        <v>0</v>
      </c>
      <c r="G598" s="50" t="n">
        <f aca="false">FilterOPk!E$44</f>
        <v>0</v>
      </c>
      <c r="H598" s="50" t="n">
        <f aca="false">FilterOPk!F$44</f>
        <v>0</v>
      </c>
      <c r="I598" s="50" t="n">
        <f aca="false">FilterOPk!G$44</f>
        <v>0</v>
      </c>
      <c r="J598" s="50" t="n">
        <f aca="false">FilterOPk!H$44</f>
        <v>0</v>
      </c>
      <c r="K598" s="50" t="n">
        <f aca="false">FilterOPk!I$44</f>
        <v>0</v>
      </c>
      <c r="L598" s="50" t="n">
        <f aca="false">FilterOPk!J$44</f>
        <v>0</v>
      </c>
      <c r="M598" s="50" t="n">
        <f aca="false">FilterOPk!K$44</f>
        <v>0</v>
      </c>
      <c r="N598" s="50" t="n">
        <f aca="false">FilterOPk!L$44</f>
        <v>0</v>
      </c>
      <c r="O598" s="50" t="n">
        <f aca="false">FilterOPk!M$44</f>
        <v>0</v>
      </c>
      <c r="P598" s="50" t="n">
        <f aca="false">FilterOPk!N$44</f>
        <v>0</v>
      </c>
      <c r="Q598" s="51" t="n">
        <f aca="false">FilterOPk!O$44</f>
        <v>0</v>
      </c>
    </row>
    <row r="599" customFormat="false" ht="12.75" hidden="false" customHeight="false" outlineLevel="0" collapsed="false">
      <c r="B599" s="85" t="str">
        <f aca="false">FilterOPk!A$45</f>
        <v>Jeff King</v>
      </c>
      <c r="C599" s="13" t="n">
        <f aca="false">C598+1</f>
        <v>598</v>
      </c>
      <c r="D599" s="50" t="n">
        <f aca="false">FilterOPk!B$45</f>
        <v>0</v>
      </c>
      <c r="E599" s="50" t="n">
        <f aca="false">FilterOPk!C$45</f>
        <v>0</v>
      </c>
      <c r="F599" s="50" t="n">
        <f aca="false">FilterOPk!D$45</f>
        <v>0</v>
      </c>
      <c r="G599" s="50" t="n">
        <f aca="false">FilterOPk!E$45</f>
        <v>0</v>
      </c>
      <c r="H599" s="50" t="n">
        <f aca="false">FilterOPk!F$45</f>
        <v>0</v>
      </c>
      <c r="I599" s="50" t="n">
        <f aca="false">FilterOPk!G$45</f>
        <v>0</v>
      </c>
      <c r="J599" s="50" t="n">
        <f aca="false">FilterOPk!H$45</f>
        <v>0</v>
      </c>
      <c r="K599" s="50" t="n">
        <f aca="false">FilterOPk!I$45</f>
        <v>0</v>
      </c>
      <c r="L599" s="50" t="n">
        <f aca="false">FilterOPk!J$45</f>
        <v>0</v>
      </c>
      <c r="M599" s="50" t="n">
        <f aca="false">FilterOPk!K$45</f>
        <v>0</v>
      </c>
      <c r="N599" s="50" t="n">
        <f aca="false">FilterOPk!L$45</f>
        <v>0</v>
      </c>
      <c r="O599" s="50" t="n">
        <f aca="false">FilterOPk!M$45</f>
        <v>0</v>
      </c>
      <c r="P599" s="50" t="n">
        <f aca="false">FilterOPk!N$45</f>
        <v>0</v>
      </c>
      <c r="Q599" s="51" t="n">
        <f aca="false">FilterOPk!O$45</f>
        <v>0</v>
      </c>
    </row>
    <row r="600" customFormat="false" ht="12.75" hidden="false" customHeight="false" outlineLevel="0" collapsed="false">
      <c r="B600" s="85" t="n">
        <f aca="false">FilterOPk!A$46</f>
        <v>0</v>
      </c>
      <c r="C600" s="13" t="n">
        <f aca="false">C599+1</f>
        <v>599</v>
      </c>
      <c r="D600" s="50" t="n">
        <f aca="false">FilterOPk!B$46</f>
        <v>0</v>
      </c>
      <c r="E600" s="50" t="n">
        <f aca="false">FilterOPk!C$46</f>
        <v>0</v>
      </c>
      <c r="F600" s="50" t="n">
        <f aca="false">FilterOPk!D$46</f>
        <v>0</v>
      </c>
      <c r="G600" s="50" t="n">
        <f aca="false">FilterOPk!E$46</f>
        <v>0</v>
      </c>
      <c r="H600" s="50" t="n">
        <f aca="false">FilterOPk!F$46</f>
        <v>0</v>
      </c>
      <c r="I600" s="50" t="n">
        <f aca="false">FilterOPk!G$46</f>
        <v>0</v>
      </c>
      <c r="J600" s="50" t="n">
        <f aca="false">FilterOPk!H$46</f>
        <v>0</v>
      </c>
      <c r="K600" s="50" t="n">
        <f aca="false">FilterOPk!I$46</f>
        <v>0</v>
      </c>
      <c r="L600" s="50" t="n">
        <f aca="false">FilterOPk!J$46</f>
        <v>0</v>
      </c>
      <c r="M600" s="50" t="n">
        <f aca="false">FilterOPk!K$46</f>
        <v>0</v>
      </c>
      <c r="N600" s="50" t="n">
        <f aca="false">FilterOPk!L$46</f>
        <v>0</v>
      </c>
      <c r="O600" s="50" t="n">
        <f aca="false">FilterOPk!M$46</f>
        <v>0</v>
      </c>
      <c r="P600" s="50" t="n">
        <f aca="false">FilterOPk!N$46</f>
        <v>0</v>
      </c>
      <c r="Q600" s="51" t="n">
        <f aca="false">FilterOPk!O$46</f>
        <v>0</v>
      </c>
    </row>
    <row r="601" customFormat="false" ht="12.75" hidden="false" customHeight="false" outlineLevel="0" collapsed="false">
      <c r="B601" s="87" t="n">
        <f aca="false">FilterOPk!A$47</f>
        <v>0</v>
      </c>
      <c r="C601" s="64" t="n">
        <f aca="false">C600+1</f>
        <v>600</v>
      </c>
      <c r="D601" s="54" t="n">
        <f aca="false">FilterOPk!B$47</f>
        <v>0</v>
      </c>
      <c r="E601" s="54" t="n">
        <f aca="false">FilterOPk!C$47</f>
        <v>0</v>
      </c>
      <c r="F601" s="54" t="n">
        <f aca="false">FilterOPk!D$47</f>
        <v>0</v>
      </c>
      <c r="G601" s="54" t="n">
        <f aca="false">FilterOPk!E$47</f>
        <v>0</v>
      </c>
      <c r="H601" s="54" t="n">
        <f aca="false">FilterOPk!F$47</f>
        <v>0</v>
      </c>
      <c r="I601" s="54" t="n">
        <f aca="false">FilterOPk!G$47</f>
        <v>0</v>
      </c>
      <c r="J601" s="54" t="n">
        <f aca="false">FilterOPk!H$47</f>
        <v>0</v>
      </c>
      <c r="K601" s="54" t="n">
        <f aca="false">FilterOPk!I$47</f>
        <v>0</v>
      </c>
      <c r="L601" s="54" t="n">
        <f aca="false">FilterOPk!J$47</f>
        <v>0</v>
      </c>
      <c r="M601" s="54" t="n">
        <f aca="false">FilterOPk!K$47</f>
        <v>0</v>
      </c>
      <c r="N601" s="54" t="n">
        <f aca="false">FilterOPk!L$47</f>
        <v>0</v>
      </c>
      <c r="O601" s="54" t="n">
        <f aca="false">FilterOPk!M$47</f>
        <v>0</v>
      </c>
      <c r="P601" s="54" t="n">
        <f aca="false">FilterOPk!N$47</f>
        <v>0</v>
      </c>
      <c r="Q601" s="55" t="n">
        <f aca="false">FilterOPk!O$47</f>
        <v>0</v>
      </c>
    </row>
    <row r="602" customFormat="false" ht="12.75" hidden="false" customHeight="false" outlineLevel="0" collapsed="false">
      <c r="A602" s="0" t="n">
        <f aca="false">A562+1</f>
        <v>16</v>
      </c>
      <c r="B602" s="57" t="n">
        <f aca="false">FilterOPk!D$1</f>
        <v>36907</v>
      </c>
      <c r="C602" s="58" t="n">
        <f aca="false">C601+1</f>
        <v>601</v>
      </c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83"/>
    </row>
    <row r="603" customFormat="false" ht="12.75" hidden="false" customHeight="false" outlineLevel="0" collapsed="false">
      <c r="B603" s="61"/>
      <c r="C603" s="13" t="n">
        <f aca="false">C602+1</f>
        <v>602</v>
      </c>
      <c r="D603" s="13"/>
      <c r="E603" s="21" t="s">
        <v>5</v>
      </c>
      <c r="F603" s="21" t="s">
        <v>6</v>
      </c>
      <c r="G603" s="21" t="s">
        <v>7</v>
      </c>
      <c r="H603" s="21" t="s">
        <v>8</v>
      </c>
      <c r="I603" s="21" t="s">
        <v>9</v>
      </c>
      <c r="J603" s="21" t="s">
        <v>10</v>
      </c>
      <c r="K603" s="21" t="s">
        <v>11</v>
      </c>
      <c r="L603" s="21" t="s">
        <v>12</v>
      </c>
      <c r="M603" s="21" t="s">
        <v>13</v>
      </c>
      <c r="N603" s="21" t="s">
        <v>14</v>
      </c>
      <c r="O603" s="21" t="n">
        <v>2002</v>
      </c>
      <c r="P603" s="21" t="s">
        <v>15</v>
      </c>
      <c r="Q603" s="84" t="s">
        <v>16</v>
      </c>
    </row>
    <row r="604" customFormat="false" ht="12.75" hidden="false" customHeight="false" outlineLevel="0" collapsed="false">
      <c r="B604" s="85" t="str">
        <f aca="false">FilterOPk!A$9</f>
        <v>Power positions</v>
      </c>
      <c r="C604" s="13" t="n">
        <f aca="false">C603+1</f>
        <v>603</v>
      </c>
      <c r="D604" s="13" t="s">
        <v>4</v>
      </c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86"/>
    </row>
    <row r="605" customFormat="false" ht="12.75" hidden="false" customHeight="false" outlineLevel="0" collapsed="false">
      <c r="B605" s="85" t="str">
        <f aca="false">FilterOPk!A$10</f>
        <v>East Position</v>
      </c>
      <c r="C605" s="13" t="n">
        <f aca="false">C604+1</f>
        <v>604</v>
      </c>
      <c r="D605" s="50" t="n">
        <f aca="false">FilterOPk!B$10</f>
        <v>34784396.7946123</v>
      </c>
      <c r="E605" s="50" t="n">
        <f aca="false">FilterOPk!C$10</f>
        <v>139428.68</v>
      </c>
      <c r="F605" s="50" t="n">
        <f aca="false">FilterOPk!D$10</f>
        <v>244540.42</v>
      </c>
      <c r="G605" s="50" t="n">
        <f aca="false">FilterOPk!E$10</f>
        <v>352018.99</v>
      </c>
      <c r="H605" s="50" t="n">
        <f aca="false">FilterOPk!F$10</f>
        <v>454047.41</v>
      </c>
      <c r="I605" s="50" t="n">
        <f aca="false">FilterOPk!G$10</f>
        <v>460700.87</v>
      </c>
      <c r="J605" s="50" t="n">
        <f aca="false">FilterOPk!H$10</f>
        <v>371715.26</v>
      </c>
      <c r="K605" s="50" t="n">
        <f aca="false">FilterOPk!I$10</f>
        <v>743238.67</v>
      </c>
      <c r="L605" s="50" t="n">
        <f aca="false">FilterOPk!J$10</f>
        <v>433572.73</v>
      </c>
      <c r="M605" s="50" t="n">
        <f aca="false">FilterOPk!K$10</f>
        <v>1264075.99</v>
      </c>
      <c r="N605" s="50" t="n">
        <f aca="false">FilterOPk!L$10</f>
        <v>4463339.02</v>
      </c>
      <c r="O605" s="50" t="n">
        <f aca="false">FilterOPk!M$10</f>
        <v>-232298.41</v>
      </c>
      <c r="P605" s="50" t="n">
        <f aca="false">FilterOPk!N$10</f>
        <v>1174384.84</v>
      </c>
      <c r="Q605" s="51" t="n">
        <f aca="false">FilterOPk!O$10</f>
        <v>5405425.45</v>
      </c>
    </row>
    <row r="606" customFormat="false" ht="12.75" hidden="false" customHeight="false" outlineLevel="0" collapsed="false">
      <c r="B606" s="85" t="str">
        <f aca="false">FilterOPk!A$11</f>
        <v>East Power Mgmt</v>
      </c>
      <c r="C606" s="13" t="n">
        <f aca="false">C605+1</f>
        <v>605</v>
      </c>
      <c r="D606" s="50" t="n">
        <f aca="false">FilterOPk!B$11</f>
        <v>7547347.04451418</v>
      </c>
      <c r="E606" s="50" t="n">
        <f aca="false">FilterOPk!C$11</f>
        <v>0</v>
      </c>
      <c r="F606" s="50" t="n">
        <f aca="false">FilterOPk!D$11</f>
        <v>0</v>
      </c>
      <c r="G606" s="50" t="n">
        <f aca="false">FilterOPk!E$11</f>
        <v>0</v>
      </c>
      <c r="H606" s="50" t="n">
        <f aca="false">FilterOPk!F$11</f>
        <v>0</v>
      </c>
      <c r="I606" s="50" t="n">
        <f aca="false">FilterOPk!G$11</f>
        <v>0</v>
      </c>
      <c r="J606" s="50" t="n">
        <f aca="false">FilterOPk!H$11</f>
        <v>0</v>
      </c>
      <c r="K606" s="50" t="n">
        <f aca="false">FilterOPk!I$11</f>
        <v>0</v>
      </c>
      <c r="L606" s="50" t="n">
        <f aca="false">FilterOPk!J$11</f>
        <v>0</v>
      </c>
      <c r="M606" s="50" t="n">
        <f aca="false">FilterOPk!K$11</f>
        <v>0</v>
      </c>
      <c r="N606" s="50" t="n">
        <f aca="false">FilterOPk!L$11</f>
        <v>0</v>
      </c>
      <c r="O606" s="50" t="n">
        <f aca="false">FilterOPk!M$11</f>
        <v>0</v>
      </c>
      <c r="P606" s="50" t="n">
        <f aca="false">FilterOPk!N$11</f>
        <v>0</v>
      </c>
      <c r="Q606" s="51" t="n">
        <f aca="false">FilterOPk!O$11</f>
        <v>0</v>
      </c>
    </row>
    <row r="607" customFormat="false" ht="12.75" hidden="false" customHeight="false" outlineLevel="0" collapsed="false">
      <c r="B607" s="85" t="str">
        <f aca="false">FilterOPk!A$12</f>
        <v>Long Term Options</v>
      </c>
      <c r="C607" s="13" t="n">
        <f aca="false">C606+1</f>
        <v>606</v>
      </c>
      <c r="D607" s="50" t="n">
        <f aca="false">FilterOPk!B$12</f>
        <v>0</v>
      </c>
      <c r="E607" s="50" t="n">
        <f aca="false">FilterOPk!C$12</f>
        <v>0</v>
      </c>
      <c r="F607" s="50" t="n">
        <f aca="false">FilterOPk!D$12</f>
        <v>0</v>
      </c>
      <c r="G607" s="50" t="n">
        <f aca="false">FilterOPk!E$12</f>
        <v>0</v>
      </c>
      <c r="H607" s="50" t="n">
        <f aca="false">FilterOPk!F$12</f>
        <v>0</v>
      </c>
      <c r="I607" s="50" t="n">
        <f aca="false">FilterOPk!G$12</f>
        <v>0</v>
      </c>
      <c r="J607" s="50" t="n">
        <f aca="false">FilterOPk!H$12</f>
        <v>0</v>
      </c>
      <c r="K607" s="50" t="n">
        <f aca="false">FilterOPk!I$12</f>
        <v>0</v>
      </c>
      <c r="L607" s="50" t="n">
        <f aca="false">FilterOPk!J$12</f>
        <v>0</v>
      </c>
      <c r="M607" s="50" t="n">
        <f aca="false">FilterOPk!K$12</f>
        <v>0</v>
      </c>
      <c r="N607" s="50" t="n">
        <f aca="false">FilterOPk!L$12</f>
        <v>0</v>
      </c>
      <c r="O607" s="50" t="n">
        <f aca="false">FilterOPk!M$12</f>
        <v>0</v>
      </c>
      <c r="P607" s="50" t="n">
        <f aca="false">FilterOPk!N$12</f>
        <v>0</v>
      </c>
      <c r="Q607" s="51" t="n">
        <f aca="false">FilterOPk!O$12</f>
        <v>0</v>
      </c>
    </row>
    <row r="608" customFormat="false" ht="12.75" hidden="false" customHeight="false" outlineLevel="0" collapsed="false">
      <c r="B608" s="85" t="str">
        <f aca="false">FilterOPk!A$13</f>
        <v>LT-MIDWEST</v>
      </c>
      <c r="C608" s="13" t="n">
        <f aca="false">C607+1</f>
        <v>607</v>
      </c>
      <c r="D608" s="50" t="n">
        <f aca="false">FilterOPk!B$13</f>
        <v>7151089.47366245</v>
      </c>
      <c r="E608" s="50" t="n">
        <f aca="false">FilterOPk!C$13</f>
        <v>36317.39</v>
      </c>
      <c r="F608" s="50" t="n">
        <f aca="false">FilterOPk!D$13</f>
        <v>95142.77</v>
      </c>
      <c r="G608" s="50" t="n">
        <f aca="false">FilterOPk!E$13</f>
        <v>106523.31</v>
      </c>
      <c r="H608" s="50" t="n">
        <f aca="false">FilterOPk!F$13</f>
        <v>103615.07</v>
      </c>
      <c r="I608" s="50" t="n">
        <f aca="false">FilterOPk!G$13</f>
        <v>106049.09</v>
      </c>
      <c r="J608" s="50" t="n">
        <f aca="false">FilterOPk!H$13</f>
        <v>78310</v>
      </c>
      <c r="K608" s="50" t="n">
        <f aca="false">FilterOPk!I$13</f>
        <v>160210.16</v>
      </c>
      <c r="L608" s="50" t="n">
        <f aca="false">FilterOPk!J$13</f>
        <v>108136.49</v>
      </c>
      <c r="M608" s="50" t="n">
        <f aca="false">FilterOPk!K$13</f>
        <v>312653.19</v>
      </c>
      <c r="N608" s="50" t="n">
        <f aca="false">FilterOPk!L$13</f>
        <v>1106957.47</v>
      </c>
      <c r="O608" s="50" t="n">
        <f aca="false">FilterOPk!M$13</f>
        <v>-124610.37</v>
      </c>
      <c r="P608" s="50" t="n">
        <f aca="false">FilterOPk!N$13</f>
        <v>893459.31</v>
      </c>
      <c r="Q608" s="51" t="n">
        <f aca="false">FilterOPk!O$13</f>
        <v>1875806.41</v>
      </c>
    </row>
    <row r="609" customFormat="false" ht="12.75" hidden="false" customHeight="false" outlineLevel="0" collapsed="false">
      <c r="B609" s="85" t="str">
        <f aca="false">FilterOPk!A$14</f>
        <v>ST-ECAR</v>
      </c>
      <c r="C609" s="13" t="n">
        <f aca="false">C608+1</f>
        <v>608</v>
      </c>
      <c r="D609" s="50" t="n">
        <f aca="false">FilterOPk!B$14</f>
        <v>238101.441960815</v>
      </c>
      <c r="E609" s="50" t="n">
        <f aca="false">FilterOPk!C$14</f>
        <v>0</v>
      </c>
      <c r="F609" s="50" t="n">
        <f aca="false">FilterOPk!D$14</f>
        <v>0</v>
      </c>
      <c r="G609" s="50" t="n">
        <f aca="false">FilterOPk!E$14</f>
        <v>0</v>
      </c>
      <c r="H609" s="50" t="n">
        <f aca="false">FilterOPk!F$14</f>
        <v>0</v>
      </c>
      <c r="I609" s="50" t="n">
        <f aca="false">FilterOPk!G$14</f>
        <v>0</v>
      </c>
      <c r="J609" s="50" t="n">
        <f aca="false">FilterOPk!H$14</f>
        <v>0</v>
      </c>
      <c r="K609" s="50" t="n">
        <f aca="false">FilterOPk!I$14</f>
        <v>0</v>
      </c>
      <c r="L609" s="50" t="n">
        <f aca="false">FilterOPk!J$14</f>
        <v>0</v>
      </c>
      <c r="M609" s="50" t="n">
        <f aca="false">FilterOPk!K$14</f>
        <v>0</v>
      </c>
      <c r="N609" s="50" t="n">
        <f aca="false">FilterOPk!L$14</f>
        <v>0</v>
      </c>
      <c r="O609" s="50" t="n">
        <f aca="false">FilterOPk!M$14</f>
        <v>0</v>
      </c>
      <c r="P609" s="50" t="n">
        <f aca="false">FilterOPk!N$14</f>
        <v>0</v>
      </c>
      <c r="Q609" s="51" t="n">
        <f aca="false">FilterOPk!O$14</f>
        <v>0</v>
      </c>
    </row>
    <row r="610" customFormat="false" ht="12.75" hidden="false" customHeight="false" outlineLevel="0" collapsed="false">
      <c r="B610" s="85" t="str">
        <f aca="false">FilterOPk!A$15</f>
        <v>ST- MAPP</v>
      </c>
      <c r="C610" s="13" t="n">
        <f aca="false">C609+1</f>
        <v>609</v>
      </c>
      <c r="D610" s="50" t="n">
        <f aca="false">FilterOPk!B$15</f>
        <v>254636.614020626</v>
      </c>
      <c r="E610" s="50" t="n">
        <f aca="false">FilterOPk!C$15</f>
        <v>-1590.85</v>
      </c>
      <c r="F610" s="50" t="n">
        <f aca="false">FilterOPk!D$15</f>
        <v>-3167.72</v>
      </c>
      <c r="G610" s="50" t="n">
        <f aca="false">FilterOPk!E$15</f>
        <v>-3546.79</v>
      </c>
      <c r="H610" s="50" t="n">
        <f aca="false">FilterOPk!F$15</f>
        <v>-3530.89</v>
      </c>
      <c r="I610" s="50" t="n">
        <f aca="false">FilterOPk!G$15</f>
        <v>0</v>
      </c>
      <c r="J610" s="50" t="n">
        <f aca="false">FilterOPk!H$15</f>
        <v>0</v>
      </c>
      <c r="K610" s="50" t="n">
        <f aca="false">FilterOPk!I$15</f>
        <v>0</v>
      </c>
      <c r="L610" s="50" t="n">
        <f aca="false">FilterOPk!J$15</f>
        <v>0</v>
      </c>
      <c r="M610" s="50" t="n">
        <f aca="false">FilterOPk!K$15</f>
        <v>0</v>
      </c>
      <c r="N610" s="50" t="n">
        <f aca="false">FilterOPk!L$15</f>
        <v>-11836.25</v>
      </c>
      <c r="O610" s="50" t="n">
        <f aca="false">FilterOPk!M$15</f>
        <v>0</v>
      </c>
      <c r="P610" s="50" t="n">
        <f aca="false">FilterOPk!N$15</f>
        <v>0</v>
      </c>
      <c r="Q610" s="51" t="n">
        <f aca="false">FilterOPk!O$15</f>
        <v>-11836.25</v>
      </c>
    </row>
    <row r="611" customFormat="false" ht="12.75" hidden="false" customHeight="false" outlineLevel="0" collapsed="false">
      <c r="B611" s="85" t="str">
        <f aca="false">FilterOPk!A$16</f>
        <v>ST- MAIN</v>
      </c>
      <c r="C611" s="13" t="n">
        <f aca="false">C610+1</f>
        <v>610</v>
      </c>
      <c r="D611" s="50" t="n">
        <f aca="false">FilterOPk!B$16</f>
        <v>694293.253349893</v>
      </c>
      <c r="E611" s="50" t="n">
        <f aca="false">FilterOPk!C$16</f>
        <v>0</v>
      </c>
      <c r="F611" s="50" t="n">
        <f aca="false">FilterOPk!D$16</f>
        <v>0</v>
      </c>
      <c r="G611" s="50" t="n">
        <f aca="false">FilterOPk!E$16</f>
        <v>0</v>
      </c>
      <c r="H611" s="50" t="n">
        <f aca="false">FilterOPk!F$16</f>
        <v>0</v>
      </c>
      <c r="I611" s="50" t="n">
        <f aca="false">FilterOPk!G$16</f>
        <v>0</v>
      </c>
      <c r="J611" s="50" t="n">
        <f aca="false">FilterOPk!H$16</f>
        <v>0</v>
      </c>
      <c r="K611" s="50" t="n">
        <f aca="false">FilterOPk!I$16</f>
        <v>0</v>
      </c>
      <c r="L611" s="50" t="n">
        <f aca="false">FilterOPk!J$16</f>
        <v>0</v>
      </c>
      <c r="M611" s="50" t="n">
        <f aca="false">FilterOPk!K$16</f>
        <v>0</v>
      </c>
      <c r="N611" s="50" t="n">
        <f aca="false">FilterOPk!L$16</f>
        <v>0</v>
      </c>
      <c r="O611" s="50" t="n">
        <f aca="false">FilterOPk!M$16</f>
        <v>0</v>
      </c>
      <c r="P611" s="50" t="n">
        <f aca="false">FilterOPk!N$16</f>
        <v>0</v>
      </c>
      <c r="Q611" s="51" t="n">
        <f aca="false">FilterOPk!O$16</f>
        <v>0</v>
      </c>
    </row>
    <row r="612" customFormat="false" ht="12.75" hidden="false" customHeight="false" outlineLevel="0" collapsed="false">
      <c r="B612" s="85" t="str">
        <f aca="false">FilterOPk!A$17</f>
        <v>MW-ANALYST</v>
      </c>
      <c r="C612" s="13" t="n">
        <f aca="false">C611+1</f>
        <v>611</v>
      </c>
      <c r="D612" s="50" t="n">
        <f aca="false">FilterOPk!B$17</f>
        <v>0</v>
      </c>
      <c r="E612" s="50" t="n">
        <f aca="false">FilterOPk!C$17</f>
        <v>0</v>
      </c>
      <c r="F612" s="50" t="n">
        <f aca="false">FilterOPk!D$17</f>
        <v>0</v>
      </c>
      <c r="G612" s="50" t="n">
        <f aca="false">FilterOPk!E$17</f>
        <v>0</v>
      </c>
      <c r="H612" s="50" t="n">
        <f aca="false">FilterOPk!F$17</f>
        <v>0</v>
      </c>
      <c r="I612" s="50" t="n">
        <f aca="false">FilterOPk!G$17</f>
        <v>0</v>
      </c>
      <c r="J612" s="50" t="n">
        <f aca="false">FilterOPk!H$17</f>
        <v>0</v>
      </c>
      <c r="K612" s="50" t="n">
        <f aca="false">FilterOPk!I$17</f>
        <v>0</v>
      </c>
      <c r="L612" s="50" t="n">
        <f aca="false">FilterOPk!J$17</f>
        <v>0</v>
      </c>
      <c r="M612" s="50" t="n">
        <f aca="false">FilterOPk!K$17</f>
        <v>0</v>
      </c>
      <c r="N612" s="50" t="n">
        <f aca="false">FilterOPk!L$17</f>
        <v>0</v>
      </c>
      <c r="O612" s="50" t="n">
        <f aca="false">FilterOPk!M$17</f>
        <v>0</v>
      </c>
      <c r="P612" s="50" t="n">
        <f aca="false">FilterOPk!N$17</f>
        <v>0</v>
      </c>
      <c r="Q612" s="51" t="n">
        <f aca="false">FilterOPk!O$17</f>
        <v>0</v>
      </c>
    </row>
    <row r="613" customFormat="false" ht="12.75" hidden="false" customHeight="false" outlineLevel="0" collapsed="false">
      <c r="B613" s="85" t="str">
        <f aca="false">FilterOPk!A$18</f>
        <v>LT-NE</v>
      </c>
      <c r="C613" s="13" t="n">
        <f aca="false">C612+1</f>
        <v>612</v>
      </c>
      <c r="D613" s="50" t="n">
        <f aca="false">FilterOPk!B$18</f>
        <v>6187311.37539291</v>
      </c>
      <c r="E613" s="50" t="n">
        <f aca="false">FilterOPk!C$18</f>
        <v>38662.79</v>
      </c>
      <c r="F613" s="50" t="n">
        <f aca="false">FilterOPk!D$18</f>
        <v>89522.8</v>
      </c>
      <c r="G613" s="50" t="n">
        <f aca="false">FilterOPk!E$18</f>
        <v>158536.19</v>
      </c>
      <c r="H613" s="50" t="n">
        <f aca="false">FilterOPk!F$18</f>
        <v>261849.24</v>
      </c>
      <c r="I613" s="50" t="n">
        <f aca="false">FilterOPk!G$18</f>
        <v>291708.83</v>
      </c>
      <c r="J613" s="50" t="n">
        <f aca="false">FilterOPk!H$18</f>
        <v>228360.42</v>
      </c>
      <c r="K613" s="50" t="n">
        <f aca="false">FilterOPk!I$18</f>
        <v>445432.42</v>
      </c>
      <c r="L613" s="50" t="n">
        <f aca="false">FilterOPk!J$18</f>
        <v>266345.8</v>
      </c>
      <c r="M613" s="50" t="n">
        <f aca="false">FilterOPk!K$18</f>
        <v>801315.09</v>
      </c>
      <c r="N613" s="50" t="n">
        <f aca="false">FilterOPk!L$18</f>
        <v>2581733.58</v>
      </c>
      <c r="O613" s="50" t="n">
        <f aca="false">FilterOPk!M$18</f>
        <v>-636932.37</v>
      </c>
      <c r="P613" s="50" t="n">
        <f aca="false">FilterOPk!N$18</f>
        <v>-2303942.42</v>
      </c>
      <c r="Q613" s="51" t="n">
        <f aca="false">FilterOPk!O$18</f>
        <v>-359141.210000001</v>
      </c>
    </row>
    <row r="614" customFormat="false" ht="12.75" hidden="false" customHeight="false" outlineLevel="0" collapsed="false">
      <c r="B614" s="85" t="str">
        <f aca="false">FilterOPk!A$19</f>
        <v>LT-PJM</v>
      </c>
      <c r="C614" s="13" t="n">
        <f aca="false">C613+1</f>
        <v>613</v>
      </c>
      <c r="D614" s="50" t="n">
        <f aca="false">FilterOPk!B$19</f>
        <v>1818236.42109565</v>
      </c>
      <c r="E614" s="50" t="n">
        <f aca="false">FilterOPk!C$19</f>
        <v>0</v>
      </c>
      <c r="F614" s="50" t="n">
        <f aca="false">FilterOPk!D$19</f>
        <v>19402.28</v>
      </c>
      <c r="G614" s="50" t="n">
        <f aca="false">FilterOPk!E$19</f>
        <v>57930.92</v>
      </c>
      <c r="H614" s="50" t="n">
        <f aca="false">FilterOPk!F$19</f>
        <v>59436.7</v>
      </c>
      <c r="I614" s="50" t="n">
        <f aca="false">FilterOPk!G$19</f>
        <v>19136.52</v>
      </c>
      <c r="J614" s="50" t="n">
        <f aca="false">FilterOPk!H$19</f>
        <v>18664.41</v>
      </c>
      <c r="K614" s="50" t="n">
        <f aca="false">FilterOPk!I$19</f>
        <v>33608.82</v>
      </c>
      <c r="L614" s="50" t="n">
        <f aca="false">FilterOPk!J$19</f>
        <v>20867.53</v>
      </c>
      <c r="M614" s="50" t="n">
        <f aca="false">FilterOPk!K$19</f>
        <v>56340.86</v>
      </c>
      <c r="N614" s="50" t="n">
        <f aca="false">FilterOPk!L$19</f>
        <v>285388.04</v>
      </c>
      <c r="O614" s="50" t="n">
        <f aca="false">FilterOPk!M$19</f>
        <v>-1975.43</v>
      </c>
      <c r="P614" s="50" t="n">
        <f aca="false">FilterOPk!N$19</f>
        <v>-179963.06</v>
      </c>
      <c r="Q614" s="51" t="n">
        <f aca="false">FilterOPk!O$19</f>
        <v>103449.55</v>
      </c>
    </row>
    <row r="615" customFormat="false" ht="12.75" hidden="false" customHeight="false" outlineLevel="0" collapsed="false">
      <c r="B615" s="85" t="str">
        <f aca="false">FilterOPk!A$20</f>
        <v>LT- NY</v>
      </c>
      <c r="C615" s="13" t="n">
        <f aca="false">C614+1</f>
        <v>614</v>
      </c>
      <c r="D615" s="50" t="n">
        <f aca="false">FilterOPk!B$20</f>
        <v>0</v>
      </c>
      <c r="E615" s="50" t="n">
        <f aca="false">FilterOPk!C$20</f>
        <v>-9128.22</v>
      </c>
      <c r="F615" s="50" t="n">
        <f aca="false">FilterOPk!D$20</f>
        <v>-69725.26</v>
      </c>
      <c r="G615" s="50" t="n">
        <f aca="false">FilterOPk!E$20</f>
        <v>0</v>
      </c>
      <c r="H615" s="50" t="n">
        <f aca="false">FilterOPk!F$20</f>
        <v>0</v>
      </c>
      <c r="I615" s="50" t="n">
        <f aca="false">FilterOPk!G$20</f>
        <v>0</v>
      </c>
      <c r="J615" s="50" t="n">
        <f aca="false">FilterOPk!H$20</f>
        <v>0</v>
      </c>
      <c r="K615" s="50" t="n">
        <f aca="false">FilterOPk!I$20</f>
        <v>0</v>
      </c>
      <c r="L615" s="50" t="n">
        <f aca="false">FilterOPk!J$20</f>
        <v>0</v>
      </c>
      <c r="M615" s="50" t="n">
        <f aca="false">FilterOPk!K$20</f>
        <v>0</v>
      </c>
      <c r="N615" s="50" t="n">
        <f aca="false">FilterOPk!L$20</f>
        <v>-78853.48</v>
      </c>
      <c r="O615" s="50" t="n">
        <f aca="false">FilterOPk!M$20</f>
        <v>0</v>
      </c>
      <c r="P615" s="50" t="n">
        <f aca="false">FilterOPk!N$20</f>
        <v>12056.92</v>
      </c>
      <c r="Q615" s="51" t="n">
        <f aca="false">FilterOPk!O$20</f>
        <v>-66796.56</v>
      </c>
    </row>
    <row r="616" customFormat="false" ht="12.75" hidden="false" customHeight="false" outlineLevel="0" collapsed="false">
      <c r="B616" s="85" t="str">
        <f aca="false">FilterOPk!A$21</f>
        <v>ST- PJM</v>
      </c>
      <c r="C616" s="13" t="n">
        <f aca="false">C615+1</f>
        <v>615</v>
      </c>
      <c r="D616" s="50" t="n">
        <f aca="false">FilterOPk!B$21</f>
        <v>1243093.71447674</v>
      </c>
      <c r="E616" s="50" t="n">
        <f aca="false">FilterOPk!C$21</f>
        <v>13503.06</v>
      </c>
      <c r="F616" s="50" t="n">
        <f aca="false">FilterOPk!D$21</f>
        <v>0</v>
      </c>
      <c r="G616" s="50" t="n">
        <f aca="false">FilterOPk!E$21</f>
        <v>0</v>
      </c>
      <c r="H616" s="50" t="n">
        <f aca="false">FilterOPk!F$21</f>
        <v>0</v>
      </c>
      <c r="I616" s="50" t="n">
        <f aca="false">FilterOPk!G$21</f>
        <v>0</v>
      </c>
      <c r="J616" s="50" t="n">
        <f aca="false">FilterOPk!H$21</f>
        <v>0</v>
      </c>
      <c r="K616" s="50" t="n">
        <f aca="false">FilterOPk!I$21</f>
        <v>0</v>
      </c>
      <c r="L616" s="50" t="n">
        <f aca="false">FilterOPk!J$21</f>
        <v>0</v>
      </c>
      <c r="M616" s="50" t="n">
        <f aca="false">FilterOPk!K$21</f>
        <v>0</v>
      </c>
      <c r="N616" s="50" t="n">
        <f aca="false">FilterOPk!L$21</f>
        <v>13503.06</v>
      </c>
      <c r="O616" s="50" t="n">
        <f aca="false">FilterOPk!M$21</f>
        <v>0</v>
      </c>
      <c r="P616" s="50" t="n">
        <f aca="false">FilterOPk!N$21</f>
        <v>0</v>
      </c>
      <c r="Q616" s="51" t="n">
        <f aca="false">FilterOPk!O$21</f>
        <v>13503.06</v>
      </c>
    </row>
    <row r="617" customFormat="false" ht="12.75" hidden="false" customHeight="false" outlineLevel="0" collapsed="false">
      <c r="B617" s="85" t="str">
        <f aca="false">FilterOPk!A$22</f>
        <v>ST- NENG</v>
      </c>
      <c r="C617" s="13" t="n">
        <f aca="false">C616+1</f>
        <v>616</v>
      </c>
      <c r="D617" s="50" t="n">
        <f aca="false">FilterOPk!B$22</f>
        <v>539719.375927685</v>
      </c>
      <c r="E617" s="50" t="n">
        <f aca="false">FilterOPk!C$22</f>
        <v>17499.36</v>
      </c>
      <c r="F617" s="50" t="n">
        <f aca="false">FilterOPk!D$22</f>
        <v>34844.91</v>
      </c>
      <c r="G617" s="50" t="n">
        <f aca="false">FilterOPk!E$22</f>
        <v>0</v>
      </c>
      <c r="H617" s="50" t="n">
        <f aca="false">FilterOPk!F$22</f>
        <v>0</v>
      </c>
      <c r="I617" s="50" t="n">
        <f aca="false">FilterOPk!G$22</f>
        <v>0</v>
      </c>
      <c r="J617" s="50" t="n">
        <f aca="false">FilterOPk!H$22</f>
        <v>0</v>
      </c>
      <c r="K617" s="50" t="n">
        <f aca="false">FilterOPk!I$22</f>
        <v>0</v>
      </c>
      <c r="L617" s="50" t="n">
        <f aca="false">FilterOPk!J$22</f>
        <v>0</v>
      </c>
      <c r="M617" s="50" t="n">
        <f aca="false">FilterOPk!K$22</f>
        <v>0</v>
      </c>
      <c r="N617" s="50" t="n">
        <f aca="false">FilterOPk!L$22</f>
        <v>52344.27</v>
      </c>
      <c r="O617" s="50" t="n">
        <f aca="false">FilterOPk!M$22</f>
        <v>0</v>
      </c>
      <c r="P617" s="50" t="n">
        <f aca="false">FilterOPk!N$22</f>
        <v>0</v>
      </c>
      <c r="Q617" s="51" t="n">
        <f aca="false">FilterOPk!O$22</f>
        <v>52344.27</v>
      </c>
    </row>
    <row r="618" customFormat="false" ht="12.75" hidden="false" customHeight="false" outlineLevel="0" collapsed="false">
      <c r="B618" s="85" t="str">
        <f aca="false">FilterOPk!A$23</f>
        <v>ST- NY</v>
      </c>
      <c r="C618" s="13" t="n">
        <f aca="false">C617+1</f>
        <v>617</v>
      </c>
      <c r="D618" s="50" t="n">
        <f aca="false">FilterOPk!B$23</f>
        <v>251437.188425373</v>
      </c>
      <c r="E618" s="50" t="n">
        <f aca="false">FilterOPk!C$23</f>
        <v>22663</v>
      </c>
      <c r="F618" s="50" t="n">
        <f aca="false">FilterOPk!D$23</f>
        <v>52267.36</v>
      </c>
      <c r="G618" s="50" t="n">
        <f aca="false">FilterOPk!E$23</f>
        <v>0</v>
      </c>
      <c r="H618" s="50" t="n">
        <f aca="false">FilterOPk!F$23</f>
        <v>0</v>
      </c>
      <c r="I618" s="50" t="n">
        <f aca="false">FilterOPk!G$23</f>
        <v>0</v>
      </c>
      <c r="J618" s="50" t="n">
        <f aca="false">FilterOPk!H$23</f>
        <v>0</v>
      </c>
      <c r="K618" s="50" t="n">
        <f aca="false">FilterOPk!I$23</f>
        <v>0</v>
      </c>
      <c r="L618" s="50" t="n">
        <f aca="false">FilterOPk!J$23</f>
        <v>0</v>
      </c>
      <c r="M618" s="50" t="n">
        <f aca="false">FilterOPk!K$23</f>
        <v>0</v>
      </c>
      <c r="N618" s="50" t="n">
        <f aca="false">FilterOPk!L$23</f>
        <v>74930.36</v>
      </c>
      <c r="O618" s="50" t="n">
        <f aca="false">FilterOPk!M$23</f>
        <v>0</v>
      </c>
      <c r="P618" s="50" t="n">
        <f aca="false">FilterOPk!N$23</f>
        <v>0</v>
      </c>
      <c r="Q618" s="51" t="n">
        <f aca="false">FilterOPk!O$23</f>
        <v>74930.36</v>
      </c>
    </row>
    <row r="619" customFormat="false" ht="12.75" hidden="false" customHeight="false" outlineLevel="0" collapsed="false">
      <c r="B619" s="85" t="str">
        <f aca="false">FilterOPk!A$24</f>
        <v>NE- PHYS</v>
      </c>
      <c r="C619" s="13" t="n">
        <f aca="false">C618+1</f>
        <v>618</v>
      </c>
      <c r="D619" s="50" t="n">
        <f aca="false">FilterOPk!B$24</f>
        <v>0</v>
      </c>
      <c r="E619" s="50" t="n">
        <f aca="false">FilterOPk!C$24</f>
        <v>0</v>
      </c>
      <c r="F619" s="50" t="n">
        <f aca="false">FilterOPk!D$24</f>
        <v>0</v>
      </c>
      <c r="G619" s="50" t="n">
        <f aca="false">FilterOPk!E$24</f>
        <v>0</v>
      </c>
      <c r="H619" s="50" t="n">
        <f aca="false">FilterOPk!F$24</f>
        <v>0</v>
      </c>
      <c r="I619" s="50" t="n">
        <f aca="false">FilterOPk!G$24</f>
        <v>0</v>
      </c>
      <c r="J619" s="50" t="n">
        <f aca="false">FilterOPk!H$24</f>
        <v>0</v>
      </c>
      <c r="K619" s="50" t="n">
        <f aca="false">FilterOPk!I$24</f>
        <v>0</v>
      </c>
      <c r="L619" s="50" t="n">
        <f aca="false">FilterOPk!J$24</f>
        <v>0</v>
      </c>
      <c r="M619" s="50" t="n">
        <f aca="false">FilterOPk!K$24</f>
        <v>0</v>
      </c>
      <c r="N619" s="50" t="n">
        <f aca="false">FilterOPk!L$24</f>
        <v>0</v>
      </c>
      <c r="O619" s="50" t="n">
        <f aca="false">FilterOPk!M$24</f>
        <v>0</v>
      </c>
      <c r="P619" s="50" t="n">
        <f aca="false">FilterOPk!N$24</f>
        <v>0</v>
      </c>
      <c r="Q619" s="51" t="n">
        <f aca="false">FilterOPk!O$24</f>
        <v>0</v>
      </c>
    </row>
    <row r="620" customFormat="false" ht="12.75" hidden="false" customHeight="false" outlineLevel="0" collapsed="false">
      <c r="B620" s="85" t="str">
        <f aca="false">FilterOPk!A$25</f>
        <v>LT-Southeast</v>
      </c>
      <c r="C620" s="13" t="n">
        <f aca="false">C619+1</f>
        <v>619</v>
      </c>
      <c r="D620" s="50" t="n">
        <f aca="false">FilterOPk!B$25</f>
        <v>11411200.8859117</v>
      </c>
      <c r="E620" s="50" t="n">
        <f aca="false">FilterOPk!C$25</f>
        <v>15825.82</v>
      </c>
      <c r="F620" s="50" t="n">
        <f aca="false">FilterOPk!D$25</f>
        <v>13250</v>
      </c>
      <c r="G620" s="50" t="n">
        <f aca="false">FilterOPk!E$25</f>
        <v>24924.1</v>
      </c>
      <c r="H620" s="50" t="n">
        <f aca="false">FilterOPk!F$25</f>
        <v>24690.47</v>
      </c>
      <c r="I620" s="50" t="n">
        <f aca="false">FilterOPk!G$25</f>
        <v>26774</v>
      </c>
      <c r="J620" s="50" t="n">
        <f aca="false">FilterOPk!H$25</f>
        <v>26715</v>
      </c>
      <c r="K620" s="50" t="n">
        <f aca="false">FilterOPk!I$25</f>
        <v>57358.83</v>
      </c>
      <c r="L620" s="50" t="n">
        <f aca="false">FilterOPk!J$25</f>
        <v>26146</v>
      </c>
      <c r="M620" s="50" t="n">
        <f aca="false">FilterOPk!K$25</f>
        <v>75355.31</v>
      </c>
      <c r="N620" s="50" t="n">
        <f aca="false">FilterOPk!L$25</f>
        <v>291039.53</v>
      </c>
      <c r="O620" s="50" t="n">
        <f aca="false">FilterOPk!M$25</f>
        <v>-122359</v>
      </c>
      <c r="P620" s="50" t="n">
        <f aca="false">FilterOPk!N$25</f>
        <v>514428.17</v>
      </c>
      <c r="Q620" s="51" t="n">
        <f aca="false">FilterOPk!O$25</f>
        <v>683108.7</v>
      </c>
    </row>
    <row r="621" customFormat="false" ht="12.75" hidden="false" customHeight="false" outlineLevel="0" collapsed="false">
      <c r="B621" s="85" t="str">
        <f aca="false">FilterOPk!A$26</f>
        <v>ST-SPP</v>
      </c>
      <c r="C621" s="13" t="n">
        <f aca="false">C620+1</f>
        <v>620</v>
      </c>
      <c r="D621" s="50" t="n">
        <f aca="false">FilterOPk!B$26</f>
        <v>52202.8773549933</v>
      </c>
      <c r="E621" s="50" t="n">
        <f aca="false">FilterOPk!C$26</f>
        <v>0</v>
      </c>
      <c r="F621" s="50" t="n">
        <f aca="false">FilterOPk!D$26</f>
        <v>0</v>
      </c>
      <c r="G621" s="50" t="n">
        <f aca="false">FilterOPk!E$26</f>
        <v>0</v>
      </c>
      <c r="H621" s="50" t="n">
        <f aca="false">FilterOPk!F$26</f>
        <v>0</v>
      </c>
      <c r="I621" s="50" t="n">
        <f aca="false">FilterOPk!G$26</f>
        <v>0</v>
      </c>
      <c r="J621" s="50" t="n">
        <f aca="false">FilterOPk!H$26</f>
        <v>0</v>
      </c>
      <c r="K621" s="50" t="n">
        <f aca="false">FilterOPk!I$26</f>
        <v>0</v>
      </c>
      <c r="L621" s="50" t="n">
        <f aca="false">FilterOPk!J$26</f>
        <v>0</v>
      </c>
      <c r="M621" s="50" t="n">
        <f aca="false">FilterOPk!K$26</f>
        <v>0</v>
      </c>
      <c r="N621" s="50" t="n">
        <f aca="false">FilterOPk!L$26</f>
        <v>0</v>
      </c>
      <c r="O621" s="50" t="n">
        <f aca="false">FilterOPk!M$26</f>
        <v>0</v>
      </c>
      <c r="P621" s="50" t="n">
        <f aca="false">FilterOPk!N$26</f>
        <v>0</v>
      </c>
      <c r="Q621" s="51" t="n">
        <f aca="false">FilterOPk!O$26</f>
        <v>0</v>
      </c>
    </row>
    <row r="622" customFormat="false" ht="12.75" hidden="false" customHeight="false" outlineLevel="0" collapsed="false">
      <c r="B622" s="85" t="str">
        <f aca="false">FilterOPk!A$27</f>
        <v>ST-SERC</v>
      </c>
      <c r="C622" s="13" t="n">
        <f aca="false">C621+1</f>
        <v>621</v>
      </c>
      <c r="D622" s="50" t="n">
        <f aca="false">FilterOPk!B$27</f>
        <v>686881.973218232</v>
      </c>
      <c r="E622" s="50" t="n">
        <f aca="false">FilterOPk!C$27</f>
        <v>0</v>
      </c>
      <c r="F622" s="50" t="n">
        <f aca="false">FilterOPk!D$27</f>
        <v>0</v>
      </c>
      <c r="G622" s="50" t="n">
        <f aca="false">FilterOPk!E$27</f>
        <v>0</v>
      </c>
      <c r="H622" s="50" t="n">
        <f aca="false">FilterOPk!F$27</f>
        <v>0</v>
      </c>
      <c r="I622" s="50" t="n">
        <f aca="false">FilterOPk!G$27</f>
        <v>0</v>
      </c>
      <c r="J622" s="50" t="n">
        <f aca="false">FilterOPk!H$27</f>
        <v>0</v>
      </c>
      <c r="K622" s="50" t="n">
        <f aca="false">FilterOPk!I$27</f>
        <v>0</v>
      </c>
      <c r="L622" s="50" t="n">
        <f aca="false">FilterOPk!J$27</f>
        <v>0</v>
      </c>
      <c r="M622" s="50" t="n">
        <f aca="false">FilterOPk!K$27</f>
        <v>0</v>
      </c>
      <c r="N622" s="50" t="n">
        <f aca="false">FilterOPk!L$27</f>
        <v>0</v>
      </c>
      <c r="O622" s="50" t="n">
        <f aca="false">FilterOPk!M$27</f>
        <v>0</v>
      </c>
      <c r="P622" s="50" t="n">
        <f aca="false">FilterOPk!N$27</f>
        <v>0</v>
      </c>
      <c r="Q622" s="51" t="n">
        <f aca="false">FilterOPk!O$27</f>
        <v>0</v>
      </c>
    </row>
    <row r="623" customFormat="false" ht="12.75" hidden="false" customHeight="false" outlineLevel="0" collapsed="false">
      <c r="B623" s="85" t="str">
        <f aca="false">FilterOPk!A$28</f>
        <v>LT- Texas</v>
      </c>
      <c r="C623" s="13" t="n">
        <f aca="false">C622+1</f>
        <v>622</v>
      </c>
      <c r="D623" s="50" t="n">
        <f aca="false">FilterOPk!B$28</f>
        <v>3826684.70313045</v>
      </c>
      <c r="E623" s="50" t="n">
        <f aca="false">FilterOPk!C$28</f>
        <v>0</v>
      </c>
      <c r="F623" s="50" t="n">
        <f aca="false">FilterOPk!D$28</f>
        <v>13003.28</v>
      </c>
      <c r="G623" s="50" t="n">
        <f aca="false">FilterOPk!E$28</f>
        <v>7651.26</v>
      </c>
      <c r="H623" s="50" t="n">
        <f aca="false">FilterOPk!F$28</f>
        <v>7986.82</v>
      </c>
      <c r="I623" s="50" t="n">
        <f aca="false">FilterOPk!G$28</f>
        <v>17032.43</v>
      </c>
      <c r="J623" s="50" t="n">
        <f aca="false">FilterOPk!H$28</f>
        <v>19665.43</v>
      </c>
      <c r="K623" s="50" t="n">
        <f aca="false">FilterOPk!I$28</f>
        <v>46628.44</v>
      </c>
      <c r="L623" s="50" t="n">
        <f aca="false">FilterOPk!J$28</f>
        <v>12076.91</v>
      </c>
      <c r="M623" s="50" t="n">
        <f aca="false">FilterOPk!K$28</f>
        <v>18411.54</v>
      </c>
      <c r="N623" s="50" t="n">
        <f aca="false">FilterOPk!L$28</f>
        <v>142456.11</v>
      </c>
      <c r="O623" s="50" t="n">
        <f aca="false">FilterOPk!M$28</f>
        <v>653578.76</v>
      </c>
      <c r="P623" s="50" t="n">
        <f aca="false">FilterOPk!N$28</f>
        <v>2238345.92</v>
      </c>
      <c r="Q623" s="51" t="n">
        <f aca="false">FilterOPk!O$28</f>
        <v>3034380.79</v>
      </c>
    </row>
    <row r="624" customFormat="false" ht="12.75" hidden="false" customHeight="false" outlineLevel="0" collapsed="false">
      <c r="B624" s="85" t="str">
        <f aca="false">FilterOPk!A$29</f>
        <v>St- Texas</v>
      </c>
      <c r="C624" s="13" t="n">
        <f aca="false">C623+1</f>
        <v>623</v>
      </c>
      <c r="D624" s="50" t="n">
        <f aca="false">FilterOPk!B$29</f>
        <v>445563.239343252</v>
      </c>
      <c r="E624" s="50" t="n">
        <f aca="false">FilterOPk!C$29</f>
        <v>5676.33</v>
      </c>
      <c r="F624" s="50" t="n">
        <f aca="false">FilterOPk!D$29</f>
        <v>0</v>
      </c>
      <c r="G624" s="50" t="n">
        <f aca="false">FilterOPk!E$29</f>
        <v>0</v>
      </c>
      <c r="H624" s="50" t="n">
        <f aca="false">FilterOPk!F$29</f>
        <v>0</v>
      </c>
      <c r="I624" s="50" t="n">
        <f aca="false">FilterOPk!G$29</f>
        <v>0</v>
      </c>
      <c r="J624" s="50" t="n">
        <f aca="false">FilterOPk!H$29</f>
        <v>0</v>
      </c>
      <c r="K624" s="50" t="n">
        <f aca="false">FilterOPk!I$29</f>
        <v>0</v>
      </c>
      <c r="L624" s="50" t="n">
        <f aca="false">FilterOPk!J$29</f>
        <v>0</v>
      </c>
      <c r="M624" s="50" t="n">
        <f aca="false">FilterOPk!K$29</f>
        <v>0</v>
      </c>
      <c r="N624" s="50" t="n">
        <f aca="false">FilterOPk!L$29</f>
        <v>5676.33</v>
      </c>
      <c r="O624" s="50" t="n">
        <f aca="false">FilterOPk!M$29</f>
        <v>0</v>
      </c>
      <c r="P624" s="50" t="n">
        <f aca="false">FilterOPk!N$29</f>
        <v>0</v>
      </c>
      <c r="Q624" s="51" t="n">
        <f aca="false">FilterOPk!O$29</f>
        <v>5676.33</v>
      </c>
    </row>
    <row r="625" customFormat="false" ht="12.75" hidden="false" customHeight="false" outlineLevel="0" collapsed="false">
      <c r="B625" s="85"/>
      <c r="C625" s="13" t="n">
        <f aca="false">C624+1</f>
        <v>624</v>
      </c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1"/>
    </row>
    <row r="626" customFormat="false" ht="12.75" hidden="false" customHeight="false" outlineLevel="0" collapsed="false">
      <c r="B626" s="85" t="str">
        <f aca="false">FilterOPk!A$32</f>
        <v>Gas positions</v>
      </c>
      <c r="C626" s="13" t="n">
        <f aca="false">C625+1</f>
        <v>625</v>
      </c>
      <c r="D626" s="50" t="s">
        <v>4</v>
      </c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1"/>
    </row>
    <row r="627" customFormat="false" ht="12.75" hidden="false" customHeight="false" outlineLevel="0" collapsed="false">
      <c r="B627" s="85" t="str">
        <f aca="false">FilterOPk!A$33</f>
        <v>Kevin Presto</v>
      </c>
      <c r="C627" s="13" t="n">
        <f aca="false">C626+1</f>
        <v>626</v>
      </c>
      <c r="D627" s="50" t="n">
        <f aca="false">FilterOPk!B$33</f>
        <v>0</v>
      </c>
      <c r="E627" s="50" t="n">
        <f aca="false">FilterOPk!C$33</f>
        <v>0</v>
      </c>
      <c r="F627" s="50" t="n">
        <f aca="false">FilterOPk!D$33</f>
        <v>0</v>
      </c>
      <c r="G627" s="50" t="n">
        <f aca="false">FilterOPk!E$33</f>
        <v>0</v>
      </c>
      <c r="H627" s="50" t="n">
        <f aca="false">FilterOPk!F$33</f>
        <v>0</v>
      </c>
      <c r="I627" s="50" t="n">
        <f aca="false">FilterOPk!G$33</f>
        <v>0</v>
      </c>
      <c r="J627" s="50" t="n">
        <f aca="false">FilterOPk!H$33</f>
        <v>0</v>
      </c>
      <c r="K627" s="50" t="n">
        <f aca="false">FilterOPk!I$33</f>
        <v>0</v>
      </c>
      <c r="L627" s="50" t="n">
        <f aca="false">FilterOPk!J$33</f>
        <v>0</v>
      </c>
      <c r="M627" s="50" t="n">
        <f aca="false">FilterOPk!K$33</f>
        <v>0</v>
      </c>
      <c r="N627" s="50" t="n">
        <f aca="false">FilterOPk!L$33</f>
        <v>0</v>
      </c>
      <c r="O627" s="50" t="n">
        <f aca="false">FilterOPk!M$33</f>
        <v>0</v>
      </c>
      <c r="P627" s="50" t="n">
        <f aca="false">FilterOPk!N$33</f>
        <v>0</v>
      </c>
      <c r="Q627" s="51" t="n">
        <f aca="false">FilterOPk!O$33</f>
        <v>0</v>
      </c>
    </row>
    <row r="628" customFormat="false" ht="12.75" hidden="false" customHeight="false" outlineLevel="0" collapsed="false">
      <c r="B628" s="85" t="str">
        <f aca="false">FilterOPk!A$34</f>
        <v>Fletcher Sturm</v>
      </c>
      <c r="C628" s="13" t="n">
        <f aca="false">C627+1</f>
        <v>627</v>
      </c>
      <c r="D628" s="50" t="n">
        <f aca="false">FilterOPk!B$34</f>
        <v>0</v>
      </c>
      <c r="E628" s="50" t="n">
        <f aca="false">FilterOPk!C$34</f>
        <v>0</v>
      </c>
      <c r="F628" s="50" t="n">
        <f aca="false">FilterOPk!D$34</f>
        <v>0</v>
      </c>
      <c r="G628" s="50" t="n">
        <f aca="false">FilterOPk!E$34</f>
        <v>0</v>
      </c>
      <c r="H628" s="50" t="n">
        <f aca="false">FilterOPk!F$34</f>
        <v>0</v>
      </c>
      <c r="I628" s="50" t="n">
        <f aca="false">FilterOPk!G$34</f>
        <v>0</v>
      </c>
      <c r="J628" s="50" t="n">
        <f aca="false">FilterOPk!H$34</f>
        <v>0</v>
      </c>
      <c r="K628" s="50" t="n">
        <f aca="false">FilterOPk!I$34</f>
        <v>0</v>
      </c>
      <c r="L628" s="50" t="n">
        <f aca="false">FilterOPk!J$34</f>
        <v>0</v>
      </c>
      <c r="M628" s="50" t="n">
        <f aca="false">FilterOPk!K$34</f>
        <v>0</v>
      </c>
      <c r="N628" s="50" t="n">
        <f aca="false">FilterOPk!L$34</f>
        <v>0</v>
      </c>
      <c r="O628" s="50" t="n">
        <f aca="false">FilterOPk!M$34</f>
        <v>0</v>
      </c>
      <c r="P628" s="50" t="n">
        <f aca="false">FilterOPk!N$34</f>
        <v>0</v>
      </c>
      <c r="Q628" s="51" t="n">
        <f aca="false">FilterOPk!O$34</f>
        <v>0</v>
      </c>
    </row>
    <row r="629" customFormat="false" ht="12.75" hidden="false" customHeight="false" outlineLevel="0" collapsed="false">
      <c r="B629" s="85" t="str">
        <f aca="false">FilterOPk!A$35</f>
        <v>Doug Gilbert-Smith</v>
      </c>
      <c r="C629" s="13" t="n">
        <f aca="false">C628+1</f>
        <v>628</v>
      </c>
      <c r="D629" s="50" t="n">
        <f aca="false">FilterOPk!B$35</f>
        <v>0</v>
      </c>
      <c r="E629" s="50" t="n">
        <f aca="false">FilterOPk!C$35</f>
        <v>0</v>
      </c>
      <c r="F629" s="50" t="n">
        <f aca="false">FilterOPk!D$35</f>
        <v>0</v>
      </c>
      <c r="G629" s="50" t="n">
        <f aca="false">FilterOPk!E$35</f>
        <v>0</v>
      </c>
      <c r="H629" s="50" t="n">
        <f aca="false">FilterOPk!F$35</f>
        <v>0</v>
      </c>
      <c r="I629" s="50" t="n">
        <f aca="false">FilterOPk!G$35</f>
        <v>0</v>
      </c>
      <c r="J629" s="50" t="n">
        <f aca="false">FilterOPk!H$35</f>
        <v>0</v>
      </c>
      <c r="K629" s="50" t="n">
        <f aca="false">FilterOPk!I$35</f>
        <v>0</v>
      </c>
      <c r="L629" s="50" t="n">
        <f aca="false">FilterOPk!J$35</f>
        <v>0</v>
      </c>
      <c r="M629" s="50" t="n">
        <f aca="false">FilterOPk!K$35</f>
        <v>0</v>
      </c>
      <c r="N629" s="50" t="n">
        <f aca="false">FilterOPk!L$35</f>
        <v>0</v>
      </c>
      <c r="O629" s="50" t="n">
        <f aca="false">FilterOPk!M$35</f>
        <v>0</v>
      </c>
      <c r="P629" s="50" t="n">
        <f aca="false">FilterOPk!N$35</f>
        <v>0</v>
      </c>
      <c r="Q629" s="51" t="n">
        <f aca="false">FilterOPk!O$35</f>
        <v>0</v>
      </c>
    </row>
    <row r="630" customFormat="false" ht="12.75" hidden="false" customHeight="false" outlineLevel="0" collapsed="false">
      <c r="B630" s="85" t="str">
        <f aca="false">FilterOPk!A$36</f>
        <v>Rogers Herndon</v>
      </c>
      <c r="C630" s="13" t="n">
        <f aca="false">C629+1</f>
        <v>629</v>
      </c>
      <c r="D630" s="50" t="n">
        <f aca="false">FilterOPk!B$36</f>
        <v>0</v>
      </c>
      <c r="E630" s="50" t="n">
        <f aca="false">FilterOPk!C$36</f>
        <v>0</v>
      </c>
      <c r="F630" s="50" t="n">
        <f aca="false">FilterOPk!D$36</f>
        <v>0</v>
      </c>
      <c r="G630" s="50" t="n">
        <f aca="false">FilterOPk!E$36</f>
        <v>0</v>
      </c>
      <c r="H630" s="50" t="n">
        <f aca="false">FilterOPk!F$36</f>
        <v>0</v>
      </c>
      <c r="I630" s="50" t="n">
        <f aca="false">FilterOPk!G$36</f>
        <v>0</v>
      </c>
      <c r="J630" s="50" t="n">
        <f aca="false">FilterOPk!H$36</f>
        <v>0</v>
      </c>
      <c r="K630" s="50" t="n">
        <f aca="false">FilterOPk!I$36</f>
        <v>0</v>
      </c>
      <c r="L630" s="50" t="n">
        <f aca="false">FilterOPk!J$36</f>
        <v>0</v>
      </c>
      <c r="M630" s="50" t="n">
        <f aca="false">FilterOPk!K$36</f>
        <v>0</v>
      </c>
      <c r="N630" s="50" t="n">
        <f aca="false">FilterOPk!L$36</f>
        <v>0</v>
      </c>
      <c r="O630" s="50" t="n">
        <f aca="false">FilterOPk!M$36</f>
        <v>0</v>
      </c>
      <c r="P630" s="50" t="n">
        <f aca="false">FilterOPk!N$36</f>
        <v>0</v>
      </c>
      <c r="Q630" s="51" t="n">
        <f aca="false">FilterOPk!O$36</f>
        <v>0</v>
      </c>
    </row>
    <row r="631" customFormat="false" ht="12.75" hidden="false" customHeight="false" outlineLevel="0" collapsed="false">
      <c r="B631" s="85" t="str">
        <f aca="false">FilterOPk!A$37</f>
        <v>Dana Davis</v>
      </c>
      <c r="C631" s="13" t="n">
        <f aca="false">C630+1</f>
        <v>630</v>
      </c>
      <c r="D631" s="50" t="n">
        <f aca="false">FilterOPk!B$37</f>
        <v>0</v>
      </c>
      <c r="E631" s="50" t="n">
        <f aca="false">FilterOPk!C$37</f>
        <v>0</v>
      </c>
      <c r="F631" s="50" t="n">
        <f aca="false">FilterOPk!D$37</f>
        <v>0</v>
      </c>
      <c r="G631" s="50" t="n">
        <f aca="false">FilterOPk!E$37</f>
        <v>0</v>
      </c>
      <c r="H631" s="50" t="n">
        <f aca="false">FilterOPk!F$37</f>
        <v>0</v>
      </c>
      <c r="I631" s="50" t="n">
        <f aca="false">FilterOPk!G$37</f>
        <v>0</v>
      </c>
      <c r="J631" s="50" t="n">
        <f aca="false">FilterOPk!H$37</f>
        <v>0</v>
      </c>
      <c r="K631" s="50" t="n">
        <f aca="false">FilterOPk!I$37</f>
        <v>0</v>
      </c>
      <c r="L631" s="50" t="n">
        <f aca="false">FilterOPk!J$37</f>
        <v>0</v>
      </c>
      <c r="M631" s="50" t="n">
        <f aca="false">FilterOPk!K$37</f>
        <v>0</v>
      </c>
      <c r="N631" s="50" t="n">
        <f aca="false">FilterOPk!L$37</f>
        <v>0</v>
      </c>
      <c r="O631" s="50" t="n">
        <f aca="false">FilterOPk!M$37</f>
        <v>0</v>
      </c>
      <c r="P631" s="50" t="n">
        <f aca="false">FilterOPk!N$37</f>
        <v>0</v>
      </c>
      <c r="Q631" s="51" t="n">
        <f aca="false">FilterOPk!O$37</f>
        <v>0</v>
      </c>
    </row>
    <row r="632" customFormat="false" ht="12.75" hidden="false" customHeight="false" outlineLevel="0" collapsed="false">
      <c r="B632" s="85" t="str">
        <f aca="false">FilterOPk!A$38</f>
        <v>Tom May</v>
      </c>
      <c r="C632" s="13" t="n">
        <f aca="false">C631+1</f>
        <v>631</v>
      </c>
      <c r="D632" s="50" t="n">
        <f aca="false">FilterOPk!B$38</f>
        <v>0</v>
      </c>
      <c r="E632" s="50" t="n">
        <f aca="false">FilterOPk!C$38</f>
        <v>0</v>
      </c>
      <c r="F632" s="50" t="n">
        <f aca="false">FilterOPk!D$38</f>
        <v>0</v>
      </c>
      <c r="G632" s="50" t="n">
        <f aca="false">FilterOPk!E$38</f>
        <v>0</v>
      </c>
      <c r="H632" s="50" t="n">
        <f aca="false">FilterOPk!F$38</f>
        <v>0</v>
      </c>
      <c r="I632" s="50" t="n">
        <f aca="false">FilterOPk!G$38</f>
        <v>0</v>
      </c>
      <c r="J632" s="50" t="n">
        <f aca="false">FilterOPk!H$38</f>
        <v>0</v>
      </c>
      <c r="K632" s="50" t="n">
        <f aca="false">FilterOPk!I$38</f>
        <v>0</v>
      </c>
      <c r="L632" s="50" t="n">
        <f aca="false">FilterOPk!J$38</f>
        <v>0</v>
      </c>
      <c r="M632" s="50" t="n">
        <f aca="false">FilterOPk!K$38</f>
        <v>0</v>
      </c>
      <c r="N632" s="50" t="n">
        <f aca="false">FilterOPk!L$38</f>
        <v>0</v>
      </c>
      <c r="O632" s="50" t="n">
        <f aca="false">FilterOPk!M$38</f>
        <v>0</v>
      </c>
      <c r="P632" s="50" t="n">
        <f aca="false">FilterOPk!N$38</f>
        <v>0</v>
      </c>
      <c r="Q632" s="51" t="n">
        <f aca="false">FilterOPk!O$38</f>
        <v>0</v>
      </c>
    </row>
    <row r="633" customFormat="false" ht="12.75" hidden="false" customHeight="false" outlineLevel="0" collapsed="false">
      <c r="B633" s="85" t="str">
        <f aca="false">FilterOPk!A$39</f>
        <v>Clint Dean</v>
      </c>
      <c r="C633" s="13" t="n">
        <f aca="false">C632+1</f>
        <v>632</v>
      </c>
      <c r="D633" s="50" t="n">
        <f aca="false">FilterOPk!B$39</f>
        <v>0</v>
      </c>
      <c r="E633" s="50" t="n">
        <f aca="false">FilterOPk!C$39</f>
        <v>0</v>
      </c>
      <c r="F633" s="50" t="n">
        <f aca="false">FilterOPk!D$39</f>
        <v>0</v>
      </c>
      <c r="G633" s="50" t="n">
        <f aca="false">FilterOPk!E$39</f>
        <v>0</v>
      </c>
      <c r="H633" s="50" t="n">
        <f aca="false">FilterOPk!F$39</f>
        <v>0</v>
      </c>
      <c r="I633" s="50" t="n">
        <f aca="false">FilterOPk!G$39</f>
        <v>0</v>
      </c>
      <c r="J633" s="50" t="n">
        <f aca="false">FilterOPk!H$39</f>
        <v>0</v>
      </c>
      <c r="K633" s="50" t="n">
        <f aca="false">FilterOPk!I$39</f>
        <v>0</v>
      </c>
      <c r="L633" s="50" t="n">
        <f aca="false">FilterOPk!J$39</f>
        <v>0</v>
      </c>
      <c r="M633" s="50" t="n">
        <f aca="false">FilterOPk!K$39</f>
        <v>0</v>
      </c>
      <c r="N633" s="50" t="n">
        <f aca="false">FilterOPk!L$39</f>
        <v>0</v>
      </c>
      <c r="O633" s="50" t="n">
        <f aca="false">FilterOPk!M$39</f>
        <v>0</v>
      </c>
      <c r="P633" s="50" t="n">
        <f aca="false">FilterOPk!N$39</f>
        <v>0</v>
      </c>
      <c r="Q633" s="51" t="n">
        <f aca="false">FilterOPk!O$39</f>
        <v>0</v>
      </c>
    </row>
    <row r="634" customFormat="false" ht="12.75" hidden="false" customHeight="false" outlineLevel="0" collapsed="false">
      <c r="B634" s="85" t="str">
        <f aca="false">FilterOPk!A$40</f>
        <v>Rob Benson</v>
      </c>
      <c r="C634" s="13" t="n">
        <f aca="false">C633+1</f>
        <v>633</v>
      </c>
      <c r="D634" s="50" t="n">
        <f aca="false">FilterOPk!B$40</f>
        <v>0</v>
      </c>
      <c r="E634" s="50" t="n">
        <f aca="false">FilterOPk!C$40</f>
        <v>0</v>
      </c>
      <c r="F634" s="50" t="n">
        <f aca="false">FilterOPk!D$40</f>
        <v>0</v>
      </c>
      <c r="G634" s="50" t="n">
        <f aca="false">FilterOPk!E$40</f>
        <v>0</v>
      </c>
      <c r="H634" s="50" t="n">
        <f aca="false">FilterOPk!F$40</f>
        <v>0</v>
      </c>
      <c r="I634" s="50" t="n">
        <f aca="false">FilterOPk!G$40</f>
        <v>0</v>
      </c>
      <c r="J634" s="50" t="n">
        <f aca="false">FilterOPk!H$40</f>
        <v>0</v>
      </c>
      <c r="K634" s="50" t="n">
        <f aca="false">FilterOPk!I$40</f>
        <v>0</v>
      </c>
      <c r="L634" s="50" t="n">
        <f aca="false">FilterOPk!J$40</f>
        <v>0</v>
      </c>
      <c r="M634" s="50" t="n">
        <f aca="false">FilterOPk!K$40</f>
        <v>0</v>
      </c>
      <c r="N634" s="50" t="n">
        <f aca="false">FilterOPk!L$40</f>
        <v>0</v>
      </c>
      <c r="O634" s="50" t="n">
        <f aca="false">FilterOPk!M$40</f>
        <v>0</v>
      </c>
      <c r="P634" s="50" t="n">
        <f aca="false">FilterOPk!N$40</f>
        <v>0</v>
      </c>
      <c r="Q634" s="51" t="n">
        <f aca="false">FilterOPk!O$40</f>
        <v>0</v>
      </c>
    </row>
    <row r="635" customFormat="false" ht="12.75" hidden="false" customHeight="false" outlineLevel="0" collapsed="false">
      <c r="B635" s="85" t="str">
        <f aca="false">FilterOPk!A$41</f>
        <v>Matt Lorenz</v>
      </c>
      <c r="C635" s="13" t="n">
        <f aca="false">C634+1</f>
        <v>634</v>
      </c>
      <c r="D635" s="50" t="n">
        <f aca="false">FilterOPk!B$41</f>
        <v>0</v>
      </c>
      <c r="E635" s="50" t="n">
        <f aca="false">FilterOPk!C$41</f>
        <v>0</v>
      </c>
      <c r="F635" s="50" t="n">
        <f aca="false">FilterOPk!D$41</f>
        <v>0</v>
      </c>
      <c r="G635" s="50" t="n">
        <f aca="false">FilterOPk!E$41</f>
        <v>0</v>
      </c>
      <c r="H635" s="50" t="n">
        <f aca="false">FilterOPk!F$41</f>
        <v>0</v>
      </c>
      <c r="I635" s="50" t="n">
        <f aca="false">FilterOPk!G$41</f>
        <v>0</v>
      </c>
      <c r="J635" s="50" t="n">
        <f aca="false">FilterOPk!H$41</f>
        <v>0</v>
      </c>
      <c r="K635" s="50" t="n">
        <f aca="false">FilterOPk!I$41</f>
        <v>0</v>
      </c>
      <c r="L635" s="50" t="n">
        <f aca="false">FilterOPk!J$41</f>
        <v>0</v>
      </c>
      <c r="M635" s="50" t="n">
        <f aca="false">FilterOPk!K$41</f>
        <v>0</v>
      </c>
      <c r="N635" s="50" t="n">
        <f aca="false">FilterOPk!L$41</f>
        <v>0</v>
      </c>
      <c r="O635" s="50" t="n">
        <f aca="false">FilterOPk!M$41</f>
        <v>0</v>
      </c>
      <c r="P635" s="50" t="n">
        <f aca="false">FilterOPk!N$41</f>
        <v>0</v>
      </c>
      <c r="Q635" s="51" t="n">
        <f aca="false">FilterOPk!O$41</f>
        <v>0</v>
      </c>
    </row>
    <row r="636" customFormat="false" ht="12.75" hidden="false" customHeight="false" outlineLevel="0" collapsed="false">
      <c r="B636" s="85" t="str">
        <f aca="false">FilterOPk!A$42</f>
        <v>John Forney</v>
      </c>
      <c r="C636" s="13" t="n">
        <f aca="false">C635+1</f>
        <v>635</v>
      </c>
      <c r="D636" s="50" t="n">
        <f aca="false">FilterOPk!B$42</f>
        <v>0</v>
      </c>
      <c r="E636" s="50" t="n">
        <f aca="false">FilterOPk!C$42</f>
        <v>0</v>
      </c>
      <c r="F636" s="50" t="n">
        <f aca="false">FilterOPk!D$42</f>
        <v>0</v>
      </c>
      <c r="G636" s="50" t="n">
        <f aca="false">FilterOPk!E$42</f>
        <v>0</v>
      </c>
      <c r="H636" s="50" t="n">
        <f aca="false">FilterOPk!F$42</f>
        <v>0</v>
      </c>
      <c r="I636" s="50" t="n">
        <f aca="false">FilterOPk!G$42</f>
        <v>0</v>
      </c>
      <c r="J636" s="50" t="n">
        <f aca="false">FilterOPk!H$42</f>
        <v>0</v>
      </c>
      <c r="K636" s="50" t="n">
        <f aca="false">FilterOPk!I$42</f>
        <v>0</v>
      </c>
      <c r="L636" s="50" t="n">
        <f aca="false">FilterOPk!J$42</f>
        <v>0</v>
      </c>
      <c r="M636" s="50" t="n">
        <f aca="false">FilterOPk!K$42</f>
        <v>0</v>
      </c>
      <c r="N636" s="50" t="n">
        <f aca="false">FilterOPk!L$42</f>
        <v>0</v>
      </c>
      <c r="O636" s="50" t="n">
        <f aca="false">FilterOPk!M$42</f>
        <v>0</v>
      </c>
      <c r="P636" s="50" t="n">
        <f aca="false">FilterOPk!N$42</f>
        <v>0</v>
      </c>
      <c r="Q636" s="51" t="n">
        <f aca="false">FilterOPk!O$42</f>
        <v>0</v>
      </c>
    </row>
    <row r="637" customFormat="false" ht="12.75" hidden="false" customHeight="false" outlineLevel="0" collapsed="false">
      <c r="B637" s="85" t="str">
        <f aca="false">FilterOPk!A$43</f>
        <v>Mike Carson</v>
      </c>
      <c r="C637" s="13" t="n">
        <f aca="false">C636+1</f>
        <v>636</v>
      </c>
      <c r="D637" s="50" t="n">
        <f aca="false">FilterOPk!B$43</f>
        <v>0</v>
      </c>
      <c r="E637" s="50" t="n">
        <f aca="false">FilterOPk!C$43</f>
        <v>0</v>
      </c>
      <c r="F637" s="50" t="n">
        <f aca="false">FilterOPk!D$43</f>
        <v>0</v>
      </c>
      <c r="G637" s="50" t="n">
        <f aca="false">FilterOPk!E$43</f>
        <v>0</v>
      </c>
      <c r="H637" s="50" t="n">
        <f aca="false">FilterOPk!F$43</f>
        <v>0</v>
      </c>
      <c r="I637" s="50" t="n">
        <f aca="false">FilterOPk!G$43</f>
        <v>0</v>
      </c>
      <c r="J637" s="50" t="n">
        <f aca="false">FilterOPk!H$43</f>
        <v>0</v>
      </c>
      <c r="K637" s="50" t="n">
        <f aca="false">FilterOPk!I$43</f>
        <v>0</v>
      </c>
      <c r="L637" s="50" t="n">
        <f aca="false">FilterOPk!J$43</f>
        <v>0</v>
      </c>
      <c r="M637" s="50" t="n">
        <f aca="false">FilterOPk!K$43</f>
        <v>0</v>
      </c>
      <c r="N637" s="50" t="n">
        <f aca="false">FilterOPk!L$43</f>
        <v>0</v>
      </c>
      <c r="O637" s="50" t="n">
        <f aca="false">FilterOPk!M$43</f>
        <v>0</v>
      </c>
      <c r="P637" s="50" t="n">
        <f aca="false">FilterOPk!N$43</f>
        <v>0</v>
      </c>
      <c r="Q637" s="51" t="n">
        <f aca="false">FilterOPk!O$43</f>
        <v>0</v>
      </c>
    </row>
    <row r="638" customFormat="false" ht="12.75" hidden="false" customHeight="false" outlineLevel="0" collapsed="false">
      <c r="B638" s="85" t="str">
        <f aca="false">FilterOPk!A$44</f>
        <v>Chris Dorland</v>
      </c>
      <c r="C638" s="13" t="n">
        <f aca="false">C637+1</f>
        <v>637</v>
      </c>
      <c r="D638" s="50" t="n">
        <f aca="false">FilterOPk!B$44</f>
        <v>0</v>
      </c>
      <c r="E638" s="50" t="n">
        <f aca="false">FilterOPk!C$44</f>
        <v>0</v>
      </c>
      <c r="F638" s="50" t="n">
        <f aca="false">FilterOPk!D$44</f>
        <v>0</v>
      </c>
      <c r="G638" s="50" t="n">
        <f aca="false">FilterOPk!E$44</f>
        <v>0</v>
      </c>
      <c r="H638" s="50" t="n">
        <f aca="false">FilterOPk!F$44</f>
        <v>0</v>
      </c>
      <c r="I638" s="50" t="n">
        <f aca="false">FilterOPk!G$44</f>
        <v>0</v>
      </c>
      <c r="J638" s="50" t="n">
        <f aca="false">FilterOPk!H$44</f>
        <v>0</v>
      </c>
      <c r="K638" s="50" t="n">
        <f aca="false">FilterOPk!I$44</f>
        <v>0</v>
      </c>
      <c r="L638" s="50" t="n">
        <f aca="false">FilterOPk!J$44</f>
        <v>0</v>
      </c>
      <c r="M638" s="50" t="n">
        <f aca="false">FilterOPk!K$44</f>
        <v>0</v>
      </c>
      <c r="N638" s="50" t="n">
        <f aca="false">FilterOPk!L$44</f>
        <v>0</v>
      </c>
      <c r="O638" s="50" t="n">
        <f aca="false">FilterOPk!M$44</f>
        <v>0</v>
      </c>
      <c r="P638" s="50" t="n">
        <f aca="false">FilterOPk!N$44</f>
        <v>0</v>
      </c>
      <c r="Q638" s="51" t="n">
        <f aca="false">FilterOPk!O$44</f>
        <v>0</v>
      </c>
    </row>
    <row r="639" customFormat="false" ht="12.75" hidden="false" customHeight="false" outlineLevel="0" collapsed="false">
      <c r="B639" s="85" t="str">
        <f aca="false">FilterOPk!A$45</f>
        <v>Jeff King</v>
      </c>
      <c r="C639" s="13" t="n">
        <f aca="false">C638+1</f>
        <v>638</v>
      </c>
      <c r="D639" s="50" t="n">
        <f aca="false">FilterOPk!B$45</f>
        <v>0</v>
      </c>
      <c r="E639" s="50" t="n">
        <f aca="false">FilterOPk!C$45</f>
        <v>0</v>
      </c>
      <c r="F639" s="50" t="n">
        <f aca="false">FilterOPk!D$45</f>
        <v>0</v>
      </c>
      <c r="G639" s="50" t="n">
        <f aca="false">FilterOPk!E$45</f>
        <v>0</v>
      </c>
      <c r="H639" s="50" t="n">
        <f aca="false">FilterOPk!F$45</f>
        <v>0</v>
      </c>
      <c r="I639" s="50" t="n">
        <f aca="false">FilterOPk!G$45</f>
        <v>0</v>
      </c>
      <c r="J639" s="50" t="n">
        <f aca="false">FilterOPk!H$45</f>
        <v>0</v>
      </c>
      <c r="K639" s="50" t="n">
        <f aca="false">FilterOPk!I$45</f>
        <v>0</v>
      </c>
      <c r="L639" s="50" t="n">
        <f aca="false">FilterOPk!J$45</f>
        <v>0</v>
      </c>
      <c r="M639" s="50" t="n">
        <f aca="false">FilterOPk!K$45</f>
        <v>0</v>
      </c>
      <c r="N639" s="50" t="n">
        <f aca="false">FilterOPk!L$45</f>
        <v>0</v>
      </c>
      <c r="O639" s="50" t="n">
        <f aca="false">FilterOPk!M$45</f>
        <v>0</v>
      </c>
      <c r="P639" s="50" t="n">
        <f aca="false">FilterOPk!N$45</f>
        <v>0</v>
      </c>
      <c r="Q639" s="51" t="n">
        <f aca="false">FilterOPk!O$45</f>
        <v>0</v>
      </c>
    </row>
    <row r="640" customFormat="false" ht="12.75" hidden="false" customHeight="false" outlineLevel="0" collapsed="false">
      <c r="B640" s="85" t="n">
        <f aca="false">FilterOPk!A$46</f>
        <v>0</v>
      </c>
      <c r="C640" s="13" t="n">
        <f aca="false">C639+1</f>
        <v>639</v>
      </c>
      <c r="D640" s="50" t="n">
        <f aca="false">FilterOPk!B$46</f>
        <v>0</v>
      </c>
      <c r="E640" s="50" t="n">
        <f aca="false">FilterOPk!C$46</f>
        <v>0</v>
      </c>
      <c r="F640" s="50" t="n">
        <f aca="false">FilterOPk!D$46</f>
        <v>0</v>
      </c>
      <c r="G640" s="50" t="n">
        <f aca="false">FilterOPk!E$46</f>
        <v>0</v>
      </c>
      <c r="H640" s="50" t="n">
        <f aca="false">FilterOPk!F$46</f>
        <v>0</v>
      </c>
      <c r="I640" s="50" t="n">
        <f aca="false">FilterOPk!G$46</f>
        <v>0</v>
      </c>
      <c r="J640" s="50" t="n">
        <f aca="false">FilterOPk!H$46</f>
        <v>0</v>
      </c>
      <c r="K640" s="50" t="n">
        <f aca="false">FilterOPk!I$46</f>
        <v>0</v>
      </c>
      <c r="L640" s="50" t="n">
        <f aca="false">FilterOPk!J$46</f>
        <v>0</v>
      </c>
      <c r="M640" s="50" t="n">
        <f aca="false">FilterOPk!K$46</f>
        <v>0</v>
      </c>
      <c r="N640" s="50" t="n">
        <f aca="false">FilterOPk!L$46</f>
        <v>0</v>
      </c>
      <c r="O640" s="50" t="n">
        <f aca="false">FilterOPk!M$46</f>
        <v>0</v>
      </c>
      <c r="P640" s="50" t="n">
        <f aca="false">FilterOPk!N$46</f>
        <v>0</v>
      </c>
      <c r="Q640" s="51" t="n">
        <f aca="false">FilterOPk!O$46</f>
        <v>0</v>
      </c>
    </row>
    <row r="641" customFormat="false" ht="12.75" hidden="false" customHeight="false" outlineLevel="0" collapsed="false">
      <c r="B641" s="87" t="n">
        <f aca="false">FilterOPk!A$47</f>
        <v>0</v>
      </c>
      <c r="C641" s="64" t="n">
        <f aca="false">C640+1</f>
        <v>640</v>
      </c>
      <c r="D641" s="54" t="n">
        <f aca="false">FilterOPk!B$47</f>
        <v>0</v>
      </c>
      <c r="E641" s="54" t="n">
        <f aca="false">FilterOPk!C$47</f>
        <v>0</v>
      </c>
      <c r="F641" s="54" t="n">
        <f aca="false">FilterOPk!D$47</f>
        <v>0</v>
      </c>
      <c r="G641" s="54" t="n">
        <f aca="false">FilterOPk!E$47</f>
        <v>0</v>
      </c>
      <c r="H641" s="54" t="n">
        <f aca="false">FilterOPk!F$47</f>
        <v>0</v>
      </c>
      <c r="I641" s="54" t="n">
        <f aca="false">FilterOPk!G$47</f>
        <v>0</v>
      </c>
      <c r="J641" s="54" t="n">
        <f aca="false">FilterOPk!H$47</f>
        <v>0</v>
      </c>
      <c r="K641" s="54" t="n">
        <f aca="false">FilterOPk!I$47</f>
        <v>0</v>
      </c>
      <c r="L641" s="54" t="n">
        <f aca="false">FilterOPk!J$47</f>
        <v>0</v>
      </c>
      <c r="M641" s="54" t="n">
        <f aca="false">FilterOPk!K$47</f>
        <v>0</v>
      </c>
      <c r="N641" s="54" t="n">
        <f aca="false">FilterOPk!L$47</f>
        <v>0</v>
      </c>
      <c r="O641" s="54" t="n">
        <f aca="false">FilterOPk!M$47</f>
        <v>0</v>
      </c>
      <c r="P641" s="54" t="n">
        <f aca="false">FilterOPk!N$47</f>
        <v>0</v>
      </c>
      <c r="Q641" s="55" t="n">
        <f aca="false">FilterOPk!O$47</f>
        <v>0</v>
      </c>
    </row>
    <row r="642" customFormat="false" ht="12.75" hidden="false" customHeight="false" outlineLevel="0" collapsed="false">
      <c r="A642" s="0" t="n">
        <f aca="false">A602+1</f>
        <v>17</v>
      </c>
      <c r="B642" s="57" t="n">
        <f aca="false">FilterOPk!D$1</f>
        <v>36907</v>
      </c>
      <c r="C642" s="58" t="n">
        <f aca="false">C641+1</f>
        <v>641</v>
      </c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83"/>
    </row>
    <row r="643" customFormat="false" ht="12.75" hidden="false" customHeight="false" outlineLevel="0" collapsed="false">
      <c r="B643" s="61"/>
      <c r="C643" s="13" t="n">
        <f aca="false">C642+1</f>
        <v>642</v>
      </c>
      <c r="D643" s="13"/>
      <c r="E643" s="21" t="s">
        <v>5</v>
      </c>
      <c r="F643" s="21" t="s">
        <v>6</v>
      </c>
      <c r="G643" s="21" t="s">
        <v>7</v>
      </c>
      <c r="H643" s="21" t="s">
        <v>8</v>
      </c>
      <c r="I643" s="21" t="s">
        <v>9</v>
      </c>
      <c r="J643" s="21" t="s">
        <v>10</v>
      </c>
      <c r="K643" s="21" t="s">
        <v>11</v>
      </c>
      <c r="L643" s="21" t="s">
        <v>12</v>
      </c>
      <c r="M643" s="21" t="s">
        <v>13</v>
      </c>
      <c r="N643" s="21" t="s">
        <v>14</v>
      </c>
      <c r="O643" s="21" t="n">
        <v>2002</v>
      </c>
      <c r="P643" s="21" t="s">
        <v>15</v>
      </c>
      <c r="Q643" s="84" t="s">
        <v>16</v>
      </c>
    </row>
    <row r="644" customFormat="false" ht="12.75" hidden="false" customHeight="false" outlineLevel="0" collapsed="false">
      <c r="B644" s="85" t="str">
        <f aca="false">FilterOPk!A$9</f>
        <v>Power positions</v>
      </c>
      <c r="C644" s="13" t="n">
        <f aca="false">C643+1</f>
        <v>643</v>
      </c>
      <c r="D644" s="13" t="s">
        <v>4</v>
      </c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86"/>
    </row>
    <row r="645" customFormat="false" ht="12.75" hidden="false" customHeight="false" outlineLevel="0" collapsed="false">
      <c r="B645" s="85" t="str">
        <f aca="false">FilterOPk!A$10</f>
        <v>East Position</v>
      </c>
      <c r="C645" s="13" t="n">
        <f aca="false">C644+1</f>
        <v>644</v>
      </c>
      <c r="D645" s="50" t="n">
        <f aca="false">FilterOPk!B$10</f>
        <v>34784396.7946123</v>
      </c>
      <c r="E645" s="50" t="n">
        <f aca="false">FilterOPk!C$10</f>
        <v>139428.68</v>
      </c>
      <c r="F645" s="50" t="n">
        <f aca="false">FilterOPk!D$10</f>
        <v>244540.42</v>
      </c>
      <c r="G645" s="50" t="n">
        <f aca="false">FilterOPk!E$10</f>
        <v>352018.99</v>
      </c>
      <c r="H645" s="50" t="n">
        <f aca="false">FilterOPk!F$10</f>
        <v>454047.41</v>
      </c>
      <c r="I645" s="50" t="n">
        <f aca="false">FilterOPk!G$10</f>
        <v>460700.87</v>
      </c>
      <c r="J645" s="50" t="n">
        <f aca="false">FilterOPk!H$10</f>
        <v>371715.26</v>
      </c>
      <c r="K645" s="50" t="n">
        <f aca="false">FilterOPk!I$10</f>
        <v>743238.67</v>
      </c>
      <c r="L645" s="50" t="n">
        <f aca="false">FilterOPk!J$10</f>
        <v>433572.73</v>
      </c>
      <c r="M645" s="50" t="n">
        <f aca="false">FilterOPk!K$10</f>
        <v>1264075.99</v>
      </c>
      <c r="N645" s="50" t="n">
        <f aca="false">FilterOPk!L$10</f>
        <v>4463339.02</v>
      </c>
      <c r="O645" s="50" t="n">
        <f aca="false">FilterOPk!M$10</f>
        <v>-232298.41</v>
      </c>
      <c r="P645" s="50" t="n">
        <f aca="false">FilterOPk!N$10</f>
        <v>1174384.84</v>
      </c>
      <c r="Q645" s="51" t="n">
        <f aca="false">FilterOPk!O$10</f>
        <v>5405425.45</v>
      </c>
    </row>
    <row r="646" customFormat="false" ht="12.75" hidden="false" customHeight="false" outlineLevel="0" collapsed="false">
      <c r="B646" s="85" t="str">
        <f aca="false">FilterOPk!A$11</f>
        <v>East Power Mgmt</v>
      </c>
      <c r="C646" s="13" t="n">
        <f aca="false">C645+1</f>
        <v>645</v>
      </c>
      <c r="D646" s="50" t="n">
        <f aca="false">FilterOPk!B$11</f>
        <v>7547347.04451418</v>
      </c>
      <c r="E646" s="50" t="n">
        <f aca="false">FilterOPk!C$11</f>
        <v>0</v>
      </c>
      <c r="F646" s="50" t="n">
        <f aca="false">FilterOPk!D$11</f>
        <v>0</v>
      </c>
      <c r="G646" s="50" t="n">
        <f aca="false">FilterOPk!E$11</f>
        <v>0</v>
      </c>
      <c r="H646" s="50" t="n">
        <f aca="false">FilterOPk!F$11</f>
        <v>0</v>
      </c>
      <c r="I646" s="50" t="n">
        <f aca="false">FilterOPk!G$11</f>
        <v>0</v>
      </c>
      <c r="J646" s="50" t="n">
        <f aca="false">FilterOPk!H$11</f>
        <v>0</v>
      </c>
      <c r="K646" s="50" t="n">
        <f aca="false">FilterOPk!I$11</f>
        <v>0</v>
      </c>
      <c r="L646" s="50" t="n">
        <f aca="false">FilterOPk!J$11</f>
        <v>0</v>
      </c>
      <c r="M646" s="50" t="n">
        <f aca="false">FilterOPk!K$11</f>
        <v>0</v>
      </c>
      <c r="N646" s="50" t="n">
        <f aca="false">FilterOPk!L$11</f>
        <v>0</v>
      </c>
      <c r="O646" s="50" t="n">
        <f aca="false">FilterOPk!M$11</f>
        <v>0</v>
      </c>
      <c r="P646" s="50" t="n">
        <f aca="false">FilterOPk!N$11</f>
        <v>0</v>
      </c>
      <c r="Q646" s="51" t="n">
        <f aca="false">FilterOPk!O$11</f>
        <v>0</v>
      </c>
    </row>
    <row r="647" customFormat="false" ht="12.75" hidden="false" customHeight="false" outlineLevel="0" collapsed="false">
      <c r="B647" s="85" t="str">
        <f aca="false">FilterOPk!A$12</f>
        <v>Long Term Options</v>
      </c>
      <c r="C647" s="13" t="n">
        <f aca="false">C646+1</f>
        <v>646</v>
      </c>
      <c r="D647" s="50" t="n">
        <f aca="false">FilterOPk!B$12</f>
        <v>0</v>
      </c>
      <c r="E647" s="50" t="n">
        <f aca="false">FilterOPk!C$12</f>
        <v>0</v>
      </c>
      <c r="F647" s="50" t="n">
        <f aca="false">FilterOPk!D$12</f>
        <v>0</v>
      </c>
      <c r="G647" s="50" t="n">
        <f aca="false">FilterOPk!E$12</f>
        <v>0</v>
      </c>
      <c r="H647" s="50" t="n">
        <f aca="false">FilterOPk!F$12</f>
        <v>0</v>
      </c>
      <c r="I647" s="50" t="n">
        <f aca="false">FilterOPk!G$12</f>
        <v>0</v>
      </c>
      <c r="J647" s="50" t="n">
        <f aca="false">FilterOPk!H$12</f>
        <v>0</v>
      </c>
      <c r="K647" s="50" t="n">
        <f aca="false">FilterOPk!I$12</f>
        <v>0</v>
      </c>
      <c r="L647" s="50" t="n">
        <f aca="false">FilterOPk!J$12</f>
        <v>0</v>
      </c>
      <c r="M647" s="50" t="n">
        <f aca="false">FilterOPk!K$12</f>
        <v>0</v>
      </c>
      <c r="N647" s="50" t="n">
        <f aca="false">FilterOPk!L$12</f>
        <v>0</v>
      </c>
      <c r="O647" s="50" t="n">
        <f aca="false">FilterOPk!M$12</f>
        <v>0</v>
      </c>
      <c r="P647" s="50" t="n">
        <f aca="false">FilterOPk!N$12</f>
        <v>0</v>
      </c>
      <c r="Q647" s="51" t="n">
        <f aca="false">FilterOPk!O$12</f>
        <v>0</v>
      </c>
    </row>
    <row r="648" customFormat="false" ht="12.75" hidden="false" customHeight="false" outlineLevel="0" collapsed="false">
      <c r="B648" s="85" t="str">
        <f aca="false">FilterOPk!A$13</f>
        <v>LT-MIDWEST</v>
      </c>
      <c r="C648" s="13" t="n">
        <f aca="false">C647+1</f>
        <v>647</v>
      </c>
      <c r="D648" s="50" t="n">
        <f aca="false">FilterOPk!B$13</f>
        <v>7151089.47366245</v>
      </c>
      <c r="E648" s="50" t="n">
        <f aca="false">FilterOPk!C$13</f>
        <v>36317.39</v>
      </c>
      <c r="F648" s="50" t="n">
        <f aca="false">FilterOPk!D$13</f>
        <v>95142.77</v>
      </c>
      <c r="G648" s="50" t="n">
        <f aca="false">FilterOPk!E$13</f>
        <v>106523.31</v>
      </c>
      <c r="H648" s="50" t="n">
        <f aca="false">FilterOPk!F$13</f>
        <v>103615.07</v>
      </c>
      <c r="I648" s="50" t="n">
        <f aca="false">FilterOPk!G$13</f>
        <v>106049.09</v>
      </c>
      <c r="J648" s="50" t="n">
        <f aca="false">FilterOPk!H$13</f>
        <v>78310</v>
      </c>
      <c r="K648" s="50" t="n">
        <f aca="false">FilterOPk!I$13</f>
        <v>160210.16</v>
      </c>
      <c r="L648" s="50" t="n">
        <f aca="false">FilterOPk!J$13</f>
        <v>108136.49</v>
      </c>
      <c r="M648" s="50" t="n">
        <f aca="false">FilterOPk!K$13</f>
        <v>312653.19</v>
      </c>
      <c r="N648" s="50" t="n">
        <f aca="false">FilterOPk!L$13</f>
        <v>1106957.47</v>
      </c>
      <c r="O648" s="50" t="n">
        <f aca="false">FilterOPk!M$13</f>
        <v>-124610.37</v>
      </c>
      <c r="P648" s="50" t="n">
        <f aca="false">FilterOPk!N$13</f>
        <v>893459.31</v>
      </c>
      <c r="Q648" s="51" t="n">
        <f aca="false">FilterOPk!O$13</f>
        <v>1875806.41</v>
      </c>
    </row>
    <row r="649" customFormat="false" ht="12.75" hidden="false" customHeight="false" outlineLevel="0" collapsed="false">
      <c r="B649" s="85" t="str">
        <f aca="false">FilterOPk!A$14</f>
        <v>ST-ECAR</v>
      </c>
      <c r="C649" s="13" t="n">
        <f aca="false">C648+1</f>
        <v>648</v>
      </c>
      <c r="D649" s="50" t="n">
        <f aca="false">FilterOPk!B$14</f>
        <v>238101.441960815</v>
      </c>
      <c r="E649" s="50" t="n">
        <f aca="false">FilterOPk!C$14</f>
        <v>0</v>
      </c>
      <c r="F649" s="50" t="n">
        <f aca="false">FilterOPk!D$14</f>
        <v>0</v>
      </c>
      <c r="G649" s="50" t="n">
        <f aca="false">FilterOPk!E$14</f>
        <v>0</v>
      </c>
      <c r="H649" s="50" t="n">
        <f aca="false">FilterOPk!F$14</f>
        <v>0</v>
      </c>
      <c r="I649" s="50" t="n">
        <f aca="false">FilterOPk!G$14</f>
        <v>0</v>
      </c>
      <c r="J649" s="50" t="n">
        <f aca="false">FilterOPk!H$14</f>
        <v>0</v>
      </c>
      <c r="K649" s="50" t="n">
        <f aca="false">FilterOPk!I$14</f>
        <v>0</v>
      </c>
      <c r="L649" s="50" t="n">
        <f aca="false">FilterOPk!J$14</f>
        <v>0</v>
      </c>
      <c r="M649" s="50" t="n">
        <f aca="false">FilterOPk!K$14</f>
        <v>0</v>
      </c>
      <c r="N649" s="50" t="n">
        <f aca="false">FilterOPk!L$14</f>
        <v>0</v>
      </c>
      <c r="O649" s="50" t="n">
        <f aca="false">FilterOPk!M$14</f>
        <v>0</v>
      </c>
      <c r="P649" s="50" t="n">
        <f aca="false">FilterOPk!N$14</f>
        <v>0</v>
      </c>
      <c r="Q649" s="51" t="n">
        <f aca="false">FilterOPk!O$14</f>
        <v>0</v>
      </c>
    </row>
    <row r="650" customFormat="false" ht="12.75" hidden="false" customHeight="false" outlineLevel="0" collapsed="false">
      <c r="B650" s="85" t="str">
        <f aca="false">FilterOPk!A$15</f>
        <v>ST- MAPP</v>
      </c>
      <c r="C650" s="13" t="n">
        <f aca="false">C649+1</f>
        <v>649</v>
      </c>
      <c r="D650" s="50" t="n">
        <f aca="false">FilterOPk!B$15</f>
        <v>254636.614020626</v>
      </c>
      <c r="E650" s="50" t="n">
        <f aca="false">FilterOPk!C$15</f>
        <v>-1590.85</v>
      </c>
      <c r="F650" s="50" t="n">
        <f aca="false">FilterOPk!D$15</f>
        <v>-3167.72</v>
      </c>
      <c r="G650" s="50" t="n">
        <f aca="false">FilterOPk!E$15</f>
        <v>-3546.79</v>
      </c>
      <c r="H650" s="50" t="n">
        <f aca="false">FilterOPk!F$15</f>
        <v>-3530.89</v>
      </c>
      <c r="I650" s="50" t="n">
        <f aca="false">FilterOPk!G$15</f>
        <v>0</v>
      </c>
      <c r="J650" s="50" t="n">
        <f aca="false">FilterOPk!H$15</f>
        <v>0</v>
      </c>
      <c r="K650" s="50" t="n">
        <f aca="false">FilterOPk!I$15</f>
        <v>0</v>
      </c>
      <c r="L650" s="50" t="n">
        <f aca="false">FilterOPk!J$15</f>
        <v>0</v>
      </c>
      <c r="M650" s="50" t="n">
        <f aca="false">FilterOPk!K$15</f>
        <v>0</v>
      </c>
      <c r="N650" s="50" t="n">
        <f aca="false">FilterOPk!L$15</f>
        <v>-11836.25</v>
      </c>
      <c r="O650" s="50" t="n">
        <f aca="false">FilterOPk!M$15</f>
        <v>0</v>
      </c>
      <c r="P650" s="50" t="n">
        <f aca="false">FilterOPk!N$15</f>
        <v>0</v>
      </c>
      <c r="Q650" s="51" t="n">
        <f aca="false">FilterOPk!O$15</f>
        <v>-11836.25</v>
      </c>
    </row>
    <row r="651" customFormat="false" ht="12.75" hidden="false" customHeight="false" outlineLevel="0" collapsed="false">
      <c r="B651" s="85" t="str">
        <f aca="false">FilterOPk!A$16</f>
        <v>ST- MAIN</v>
      </c>
      <c r="C651" s="13" t="n">
        <f aca="false">C650+1</f>
        <v>650</v>
      </c>
      <c r="D651" s="50" t="n">
        <f aca="false">FilterOPk!B$16</f>
        <v>694293.253349893</v>
      </c>
      <c r="E651" s="50" t="n">
        <f aca="false">FilterOPk!C$16</f>
        <v>0</v>
      </c>
      <c r="F651" s="50" t="n">
        <f aca="false">FilterOPk!D$16</f>
        <v>0</v>
      </c>
      <c r="G651" s="50" t="n">
        <f aca="false">FilterOPk!E$16</f>
        <v>0</v>
      </c>
      <c r="H651" s="50" t="n">
        <f aca="false">FilterOPk!F$16</f>
        <v>0</v>
      </c>
      <c r="I651" s="50" t="n">
        <f aca="false">FilterOPk!G$16</f>
        <v>0</v>
      </c>
      <c r="J651" s="50" t="n">
        <f aca="false">FilterOPk!H$16</f>
        <v>0</v>
      </c>
      <c r="K651" s="50" t="n">
        <f aca="false">FilterOPk!I$16</f>
        <v>0</v>
      </c>
      <c r="L651" s="50" t="n">
        <f aca="false">FilterOPk!J$16</f>
        <v>0</v>
      </c>
      <c r="M651" s="50" t="n">
        <f aca="false">FilterOPk!K$16</f>
        <v>0</v>
      </c>
      <c r="N651" s="50" t="n">
        <f aca="false">FilterOPk!L$16</f>
        <v>0</v>
      </c>
      <c r="O651" s="50" t="n">
        <f aca="false">FilterOPk!M$16</f>
        <v>0</v>
      </c>
      <c r="P651" s="50" t="n">
        <f aca="false">FilterOPk!N$16</f>
        <v>0</v>
      </c>
      <c r="Q651" s="51" t="n">
        <f aca="false">FilterOPk!O$16</f>
        <v>0</v>
      </c>
    </row>
    <row r="652" customFormat="false" ht="12.75" hidden="false" customHeight="false" outlineLevel="0" collapsed="false">
      <c r="B652" s="85" t="str">
        <f aca="false">FilterOPk!A$17</f>
        <v>MW-ANALYST</v>
      </c>
      <c r="C652" s="13" t="n">
        <f aca="false">C651+1</f>
        <v>651</v>
      </c>
      <c r="D652" s="50" t="n">
        <f aca="false">FilterOPk!B$17</f>
        <v>0</v>
      </c>
      <c r="E652" s="50" t="n">
        <f aca="false">FilterOPk!C$17</f>
        <v>0</v>
      </c>
      <c r="F652" s="50" t="n">
        <f aca="false">FilterOPk!D$17</f>
        <v>0</v>
      </c>
      <c r="G652" s="50" t="n">
        <f aca="false">FilterOPk!E$17</f>
        <v>0</v>
      </c>
      <c r="H652" s="50" t="n">
        <f aca="false">FilterOPk!F$17</f>
        <v>0</v>
      </c>
      <c r="I652" s="50" t="n">
        <f aca="false">FilterOPk!G$17</f>
        <v>0</v>
      </c>
      <c r="J652" s="50" t="n">
        <f aca="false">FilterOPk!H$17</f>
        <v>0</v>
      </c>
      <c r="K652" s="50" t="n">
        <f aca="false">FilterOPk!I$17</f>
        <v>0</v>
      </c>
      <c r="L652" s="50" t="n">
        <f aca="false">FilterOPk!J$17</f>
        <v>0</v>
      </c>
      <c r="M652" s="50" t="n">
        <f aca="false">FilterOPk!K$17</f>
        <v>0</v>
      </c>
      <c r="N652" s="50" t="n">
        <f aca="false">FilterOPk!L$17</f>
        <v>0</v>
      </c>
      <c r="O652" s="50" t="n">
        <f aca="false">FilterOPk!M$17</f>
        <v>0</v>
      </c>
      <c r="P652" s="50" t="n">
        <f aca="false">FilterOPk!N$17</f>
        <v>0</v>
      </c>
      <c r="Q652" s="51" t="n">
        <f aca="false">FilterOPk!O$17</f>
        <v>0</v>
      </c>
    </row>
    <row r="653" customFormat="false" ht="12.75" hidden="false" customHeight="false" outlineLevel="0" collapsed="false">
      <c r="B653" s="85" t="str">
        <f aca="false">FilterOPk!A$18</f>
        <v>LT-NE</v>
      </c>
      <c r="C653" s="13" t="n">
        <f aca="false">C652+1</f>
        <v>652</v>
      </c>
      <c r="D653" s="50" t="n">
        <f aca="false">FilterOPk!B$18</f>
        <v>6187311.37539291</v>
      </c>
      <c r="E653" s="50" t="n">
        <f aca="false">FilterOPk!C$18</f>
        <v>38662.79</v>
      </c>
      <c r="F653" s="50" t="n">
        <f aca="false">FilterOPk!D$18</f>
        <v>89522.8</v>
      </c>
      <c r="G653" s="50" t="n">
        <f aca="false">FilterOPk!E$18</f>
        <v>158536.19</v>
      </c>
      <c r="H653" s="50" t="n">
        <f aca="false">FilterOPk!F$18</f>
        <v>261849.24</v>
      </c>
      <c r="I653" s="50" t="n">
        <f aca="false">FilterOPk!G$18</f>
        <v>291708.83</v>
      </c>
      <c r="J653" s="50" t="n">
        <f aca="false">FilterOPk!H$18</f>
        <v>228360.42</v>
      </c>
      <c r="K653" s="50" t="n">
        <f aca="false">FilterOPk!I$18</f>
        <v>445432.42</v>
      </c>
      <c r="L653" s="50" t="n">
        <f aca="false">FilterOPk!J$18</f>
        <v>266345.8</v>
      </c>
      <c r="M653" s="50" t="n">
        <f aca="false">FilterOPk!K$18</f>
        <v>801315.09</v>
      </c>
      <c r="N653" s="50" t="n">
        <f aca="false">FilterOPk!L$18</f>
        <v>2581733.58</v>
      </c>
      <c r="O653" s="50" t="n">
        <f aca="false">FilterOPk!M$18</f>
        <v>-636932.37</v>
      </c>
      <c r="P653" s="50" t="n">
        <f aca="false">FilterOPk!N$18</f>
        <v>-2303942.42</v>
      </c>
      <c r="Q653" s="51" t="n">
        <f aca="false">FilterOPk!O$18</f>
        <v>-359141.210000001</v>
      </c>
    </row>
    <row r="654" customFormat="false" ht="12.75" hidden="false" customHeight="false" outlineLevel="0" collapsed="false">
      <c r="B654" s="85" t="str">
        <f aca="false">FilterOPk!A$19</f>
        <v>LT-PJM</v>
      </c>
      <c r="C654" s="13" t="n">
        <f aca="false">C653+1</f>
        <v>653</v>
      </c>
      <c r="D654" s="50" t="n">
        <f aca="false">FilterOPk!B$19</f>
        <v>1818236.42109565</v>
      </c>
      <c r="E654" s="50" t="n">
        <f aca="false">FilterOPk!C$19</f>
        <v>0</v>
      </c>
      <c r="F654" s="50" t="n">
        <f aca="false">FilterOPk!D$19</f>
        <v>19402.28</v>
      </c>
      <c r="G654" s="50" t="n">
        <f aca="false">FilterOPk!E$19</f>
        <v>57930.92</v>
      </c>
      <c r="H654" s="50" t="n">
        <f aca="false">FilterOPk!F$19</f>
        <v>59436.7</v>
      </c>
      <c r="I654" s="50" t="n">
        <f aca="false">FilterOPk!G$19</f>
        <v>19136.52</v>
      </c>
      <c r="J654" s="50" t="n">
        <f aca="false">FilterOPk!H$19</f>
        <v>18664.41</v>
      </c>
      <c r="K654" s="50" t="n">
        <f aca="false">FilterOPk!I$19</f>
        <v>33608.82</v>
      </c>
      <c r="L654" s="50" t="n">
        <f aca="false">FilterOPk!J$19</f>
        <v>20867.53</v>
      </c>
      <c r="M654" s="50" t="n">
        <f aca="false">FilterOPk!K$19</f>
        <v>56340.86</v>
      </c>
      <c r="N654" s="50" t="n">
        <f aca="false">FilterOPk!L$19</f>
        <v>285388.04</v>
      </c>
      <c r="O654" s="50" t="n">
        <f aca="false">FilterOPk!M$19</f>
        <v>-1975.43</v>
      </c>
      <c r="P654" s="50" t="n">
        <f aca="false">FilterOPk!N$19</f>
        <v>-179963.06</v>
      </c>
      <c r="Q654" s="51" t="n">
        <f aca="false">FilterOPk!O$19</f>
        <v>103449.55</v>
      </c>
    </row>
    <row r="655" customFormat="false" ht="12.75" hidden="false" customHeight="false" outlineLevel="0" collapsed="false">
      <c r="B655" s="85" t="str">
        <f aca="false">FilterOPk!A$20</f>
        <v>LT- NY</v>
      </c>
      <c r="C655" s="13" t="n">
        <f aca="false">C654+1</f>
        <v>654</v>
      </c>
      <c r="D655" s="50" t="n">
        <f aca="false">FilterOPk!B$20</f>
        <v>0</v>
      </c>
      <c r="E655" s="50" t="n">
        <f aca="false">FilterOPk!C$20</f>
        <v>-9128.22</v>
      </c>
      <c r="F655" s="50" t="n">
        <f aca="false">FilterOPk!D$20</f>
        <v>-69725.26</v>
      </c>
      <c r="G655" s="50" t="n">
        <f aca="false">FilterOPk!E$20</f>
        <v>0</v>
      </c>
      <c r="H655" s="50" t="n">
        <f aca="false">FilterOPk!F$20</f>
        <v>0</v>
      </c>
      <c r="I655" s="50" t="n">
        <f aca="false">FilterOPk!G$20</f>
        <v>0</v>
      </c>
      <c r="J655" s="50" t="n">
        <f aca="false">FilterOPk!H$20</f>
        <v>0</v>
      </c>
      <c r="K655" s="50" t="n">
        <f aca="false">FilterOPk!I$20</f>
        <v>0</v>
      </c>
      <c r="L655" s="50" t="n">
        <f aca="false">FilterOPk!J$20</f>
        <v>0</v>
      </c>
      <c r="M655" s="50" t="n">
        <f aca="false">FilterOPk!K$20</f>
        <v>0</v>
      </c>
      <c r="N655" s="50" t="n">
        <f aca="false">FilterOPk!L$20</f>
        <v>-78853.48</v>
      </c>
      <c r="O655" s="50" t="n">
        <f aca="false">FilterOPk!M$20</f>
        <v>0</v>
      </c>
      <c r="P655" s="50" t="n">
        <f aca="false">FilterOPk!N$20</f>
        <v>12056.92</v>
      </c>
      <c r="Q655" s="51" t="n">
        <f aca="false">FilterOPk!O$20</f>
        <v>-66796.56</v>
      </c>
    </row>
    <row r="656" customFormat="false" ht="12.75" hidden="false" customHeight="false" outlineLevel="0" collapsed="false">
      <c r="B656" s="85" t="str">
        <f aca="false">FilterOPk!A$21</f>
        <v>ST- PJM</v>
      </c>
      <c r="C656" s="13" t="n">
        <f aca="false">C655+1</f>
        <v>655</v>
      </c>
      <c r="D656" s="50" t="n">
        <f aca="false">FilterOPk!B$21</f>
        <v>1243093.71447674</v>
      </c>
      <c r="E656" s="50" t="n">
        <f aca="false">FilterOPk!C$21</f>
        <v>13503.06</v>
      </c>
      <c r="F656" s="50" t="n">
        <f aca="false">FilterOPk!D$21</f>
        <v>0</v>
      </c>
      <c r="G656" s="50" t="n">
        <f aca="false">FilterOPk!E$21</f>
        <v>0</v>
      </c>
      <c r="H656" s="50" t="n">
        <f aca="false">FilterOPk!F$21</f>
        <v>0</v>
      </c>
      <c r="I656" s="50" t="n">
        <f aca="false">FilterOPk!G$21</f>
        <v>0</v>
      </c>
      <c r="J656" s="50" t="n">
        <f aca="false">FilterOPk!H$21</f>
        <v>0</v>
      </c>
      <c r="K656" s="50" t="n">
        <f aca="false">FilterOPk!I$21</f>
        <v>0</v>
      </c>
      <c r="L656" s="50" t="n">
        <f aca="false">FilterOPk!J$21</f>
        <v>0</v>
      </c>
      <c r="M656" s="50" t="n">
        <f aca="false">FilterOPk!K$21</f>
        <v>0</v>
      </c>
      <c r="N656" s="50" t="n">
        <f aca="false">FilterOPk!L$21</f>
        <v>13503.06</v>
      </c>
      <c r="O656" s="50" t="n">
        <f aca="false">FilterOPk!M$21</f>
        <v>0</v>
      </c>
      <c r="P656" s="50" t="n">
        <f aca="false">FilterOPk!N$21</f>
        <v>0</v>
      </c>
      <c r="Q656" s="51" t="n">
        <f aca="false">FilterOPk!O$21</f>
        <v>13503.06</v>
      </c>
    </row>
    <row r="657" customFormat="false" ht="12.75" hidden="false" customHeight="false" outlineLevel="0" collapsed="false">
      <c r="B657" s="85" t="str">
        <f aca="false">FilterOPk!A$22</f>
        <v>ST- NENG</v>
      </c>
      <c r="C657" s="13" t="n">
        <f aca="false">C656+1</f>
        <v>656</v>
      </c>
      <c r="D657" s="50" t="n">
        <f aca="false">FilterOPk!B$22</f>
        <v>539719.375927685</v>
      </c>
      <c r="E657" s="50" t="n">
        <f aca="false">FilterOPk!C$22</f>
        <v>17499.36</v>
      </c>
      <c r="F657" s="50" t="n">
        <f aca="false">FilterOPk!D$22</f>
        <v>34844.91</v>
      </c>
      <c r="G657" s="50" t="n">
        <f aca="false">FilterOPk!E$22</f>
        <v>0</v>
      </c>
      <c r="H657" s="50" t="n">
        <f aca="false">FilterOPk!F$22</f>
        <v>0</v>
      </c>
      <c r="I657" s="50" t="n">
        <f aca="false">FilterOPk!G$22</f>
        <v>0</v>
      </c>
      <c r="J657" s="50" t="n">
        <f aca="false">FilterOPk!H$22</f>
        <v>0</v>
      </c>
      <c r="K657" s="50" t="n">
        <f aca="false">FilterOPk!I$22</f>
        <v>0</v>
      </c>
      <c r="L657" s="50" t="n">
        <f aca="false">FilterOPk!J$22</f>
        <v>0</v>
      </c>
      <c r="M657" s="50" t="n">
        <f aca="false">FilterOPk!K$22</f>
        <v>0</v>
      </c>
      <c r="N657" s="50" t="n">
        <f aca="false">FilterOPk!L$22</f>
        <v>52344.27</v>
      </c>
      <c r="O657" s="50" t="n">
        <f aca="false">FilterOPk!M$22</f>
        <v>0</v>
      </c>
      <c r="P657" s="50" t="n">
        <f aca="false">FilterOPk!N$22</f>
        <v>0</v>
      </c>
      <c r="Q657" s="51" t="n">
        <f aca="false">FilterOPk!O$22</f>
        <v>52344.27</v>
      </c>
    </row>
    <row r="658" customFormat="false" ht="12.75" hidden="false" customHeight="false" outlineLevel="0" collapsed="false">
      <c r="B658" s="85" t="str">
        <f aca="false">FilterOPk!A$23</f>
        <v>ST- NY</v>
      </c>
      <c r="C658" s="13" t="n">
        <f aca="false">C657+1</f>
        <v>657</v>
      </c>
      <c r="D658" s="50" t="n">
        <f aca="false">FilterOPk!B$23</f>
        <v>251437.188425373</v>
      </c>
      <c r="E658" s="50" t="n">
        <f aca="false">FilterOPk!C$23</f>
        <v>22663</v>
      </c>
      <c r="F658" s="50" t="n">
        <f aca="false">FilterOPk!D$23</f>
        <v>52267.36</v>
      </c>
      <c r="G658" s="50" t="n">
        <f aca="false">FilterOPk!E$23</f>
        <v>0</v>
      </c>
      <c r="H658" s="50" t="n">
        <f aca="false">FilterOPk!F$23</f>
        <v>0</v>
      </c>
      <c r="I658" s="50" t="n">
        <f aca="false">FilterOPk!G$23</f>
        <v>0</v>
      </c>
      <c r="J658" s="50" t="n">
        <f aca="false">FilterOPk!H$23</f>
        <v>0</v>
      </c>
      <c r="K658" s="50" t="n">
        <f aca="false">FilterOPk!I$23</f>
        <v>0</v>
      </c>
      <c r="L658" s="50" t="n">
        <f aca="false">FilterOPk!J$23</f>
        <v>0</v>
      </c>
      <c r="M658" s="50" t="n">
        <f aca="false">FilterOPk!K$23</f>
        <v>0</v>
      </c>
      <c r="N658" s="50" t="n">
        <f aca="false">FilterOPk!L$23</f>
        <v>74930.36</v>
      </c>
      <c r="O658" s="50" t="n">
        <f aca="false">FilterOPk!M$23</f>
        <v>0</v>
      </c>
      <c r="P658" s="50" t="n">
        <f aca="false">FilterOPk!N$23</f>
        <v>0</v>
      </c>
      <c r="Q658" s="51" t="n">
        <f aca="false">FilterOPk!O$23</f>
        <v>74930.36</v>
      </c>
    </row>
    <row r="659" customFormat="false" ht="12.75" hidden="false" customHeight="false" outlineLevel="0" collapsed="false">
      <c r="B659" s="85" t="str">
        <f aca="false">FilterOPk!A$24</f>
        <v>NE- PHYS</v>
      </c>
      <c r="C659" s="13" t="n">
        <f aca="false">C658+1</f>
        <v>658</v>
      </c>
      <c r="D659" s="50" t="n">
        <f aca="false">FilterOPk!B$24</f>
        <v>0</v>
      </c>
      <c r="E659" s="50" t="n">
        <f aca="false">FilterOPk!C$24</f>
        <v>0</v>
      </c>
      <c r="F659" s="50" t="n">
        <f aca="false">FilterOPk!D$24</f>
        <v>0</v>
      </c>
      <c r="G659" s="50" t="n">
        <f aca="false">FilterOPk!E$24</f>
        <v>0</v>
      </c>
      <c r="H659" s="50" t="n">
        <f aca="false">FilterOPk!F$24</f>
        <v>0</v>
      </c>
      <c r="I659" s="50" t="n">
        <f aca="false">FilterOPk!G$24</f>
        <v>0</v>
      </c>
      <c r="J659" s="50" t="n">
        <f aca="false">FilterOPk!H$24</f>
        <v>0</v>
      </c>
      <c r="K659" s="50" t="n">
        <f aca="false">FilterOPk!I$24</f>
        <v>0</v>
      </c>
      <c r="L659" s="50" t="n">
        <f aca="false">FilterOPk!J$24</f>
        <v>0</v>
      </c>
      <c r="M659" s="50" t="n">
        <f aca="false">FilterOPk!K$24</f>
        <v>0</v>
      </c>
      <c r="N659" s="50" t="n">
        <f aca="false">FilterOPk!L$24</f>
        <v>0</v>
      </c>
      <c r="O659" s="50" t="n">
        <f aca="false">FilterOPk!M$24</f>
        <v>0</v>
      </c>
      <c r="P659" s="50" t="n">
        <f aca="false">FilterOPk!N$24</f>
        <v>0</v>
      </c>
      <c r="Q659" s="51" t="n">
        <f aca="false">FilterOPk!O$24</f>
        <v>0</v>
      </c>
    </row>
    <row r="660" customFormat="false" ht="12.75" hidden="false" customHeight="false" outlineLevel="0" collapsed="false">
      <c r="B660" s="85" t="str">
        <f aca="false">FilterOPk!A$25</f>
        <v>LT-Southeast</v>
      </c>
      <c r="C660" s="13" t="n">
        <f aca="false">C659+1</f>
        <v>659</v>
      </c>
      <c r="D660" s="50" t="n">
        <f aca="false">FilterOPk!B$25</f>
        <v>11411200.8859117</v>
      </c>
      <c r="E660" s="50" t="n">
        <f aca="false">FilterOPk!C$25</f>
        <v>15825.82</v>
      </c>
      <c r="F660" s="50" t="n">
        <f aca="false">FilterOPk!D$25</f>
        <v>13250</v>
      </c>
      <c r="G660" s="50" t="n">
        <f aca="false">FilterOPk!E$25</f>
        <v>24924.1</v>
      </c>
      <c r="H660" s="50" t="n">
        <f aca="false">FilterOPk!F$25</f>
        <v>24690.47</v>
      </c>
      <c r="I660" s="50" t="n">
        <f aca="false">FilterOPk!G$25</f>
        <v>26774</v>
      </c>
      <c r="J660" s="50" t="n">
        <f aca="false">FilterOPk!H$25</f>
        <v>26715</v>
      </c>
      <c r="K660" s="50" t="n">
        <f aca="false">FilterOPk!I$25</f>
        <v>57358.83</v>
      </c>
      <c r="L660" s="50" t="n">
        <f aca="false">FilterOPk!J$25</f>
        <v>26146</v>
      </c>
      <c r="M660" s="50" t="n">
        <f aca="false">FilterOPk!K$25</f>
        <v>75355.31</v>
      </c>
      <c r="N660" s="50" t="n">
        <f aca="false">FilterOPk!L$25</f>
        <v>291039.53</v>
      </c>
      <c r="O660" s="50" t="n">
        <f aca="false">FilterOPk!M$25</f>
        <v>-122359</v>
      </c>
      <c r="P660" s="50" t="n">
        <f aca="false">FilterOPk!N$25</f>
        <v>514428.17</v>
      </c>
      <c r="Q660" s="51" t="n">
        <f aca="false">FilterOPk!O$25</f>
        <v>683108.7</v>
      </c>
    </row>
    <row r="661" customFormat="false" ht="12.75" hidden="false" customHeight="false" outlineLevel="0" collapsed="false">
      <c r="B661" s="85" t="str">
        <f aca="false">FilterOPk!A$26</f>
        <v>ST-SPP</v>
      </c>
      <c r="C661" s="13" t="n">
        <f aca="false">C660+1</f>
        <v>660</v>
      </c>
      <c r="D661" s="50" t="n">
        <f aca="false">FilterOPk!B$26</f>
        <v>52202.8773549933</v>
      </c>
      <c r="E661" s="50" t="n">
        <f aca="false">FilterOPk!C$26</f>
        <v>0</v>
      </c>
      <c r="F661" s="50" t="n">
        <f aca="false">FilterOPk!D$26</f>
        <v>0</v>
      </c>
      <c r="G661" s="50" t="n">
        <f aca="false">FilterOPk!E$26</f>
        <v>0</v>
      </c>
      <c r="H661" s="50" t="n">
        <f aca="false">FilterOPk!F$26</f>
        <v>0</v>
      </c>
      <c r="I661" s="50" t="n">
        <f aca="false">FilterOPk!G$26</f>
        <v>0</v>
      </c>
      <c r="J661" s="50" t="n">
        <f aca="false">FilterOPk!H$26</f>
        <v>0</v>
      </c>
      <c r="K661" s="50" t="n">
        <f aca="false">FilterOPk!I$26</f>
        <v>0</v>
      </c>
      <c r="L661" s="50" t="n">
        <f aca="false">FilterOPk!J$26</f>
        <v>0</v>
      </c>
      <c r="M661" s="50" t="n">
        <f aca="false">FilterOPk!K$26</f>
        <v>0</v>
      </c>
      <c r="N661" s="50" t="n">
        <f aca="false">FilterOPk!L$26</f>
        <v>0</v>
      </c>
      <c r="O661" s="50" t="n">
        <f aca="false">FilterOPk!M$26</f>
        <v>0</v>
      </c>
      <c r="P661" s="50" t="n">
        <f aca="false">FilterOPk!N$26</f>
        <v>0</v>
      </c>
      <c r="Q661" s="51" t="n">
        <f aca="false">FilterOPk!O$26</f>
        <v>0</v>
      </c>
    </row>
    <row r="662" customFormat="false" ht="12.75" hidden="false" customHeight="false" outlineLevel="0" collapsed="false">
      <c r="B662" s="85" t="str">
        <f aca="false">FilterOPk!A$27</f>
        <v>ST-SERC</v>
      </c>
      <c r="C662" s="13" t="n">
        <f aca="false">C661+1</f>
        <v>661</v>
      </c>
      <c r="D662" s="50" t="n">
        <f aca="false">FilterOPk!B$27</f>
        <v>686881.973218232</v>
      </c>
      <c r="E662" s="50" t="n">
        <f aca="false">FilterOPk!C$27</f>
        <v>0</v>
      </c>
      <c r="F662" s="50" t="n">
        <f aca="false">FilterOPk!D$27</f>
        <v>0</v>
      </c>
      <c r="G662" s="50" t="n">
        <f aca="false">FilterOPk!E$27</f>
        <v>0</v>
      </c>
      <c r="H662" s="50" t="n">
        <f aca="false">FilterOPk!F$27</f>
        <v>0</v>
      </c>
      <c r="I662" s="50" t="n">
        <f aca="false">FilterOPk!G$27</f>
        <v>0</v>
      </c>
      <c r="J662" s="50" t="n">
        <f aca="false">FilterOPk!H$27</f>
        <v>0</v>
      </c>
      <c r="K662" s="50" t="n">
        <f aca="false">FilterOPk!I$27</f>
        <v>0</v>
      </c>
      <c r="L662" s="50" t="n">
        <f aca="false">FilterOPk!J$27</f>
        <v>0</v>
      </c>
      <c r="M662" s="50" t="n">
        <f aca="false">FilterOPk!K$27</f>
        <v>0</v>
      </c>
      <c r="N662" s="50" t="n">
        <f aca="false">FilterOPk!L$27</f>
        <v>0</v>
      </c>
      <c r="O662" s="50" t="n">
        <f aca="false">FilterOPk!M$27</f>
        <v>0</v>
      </c>
      <c r="P662" s="50" t="n">
        <f aca="false">FilterOPk!N$27</f>
        <v>0</v>
      </c>
      <c r="Q662" s="51" t="n">
        <f aca="false">FilterOPk!O$27</f>
        <v>0</v>
      </c>
    </row>
    <row r="663" customFormat="false" ht="12.75" hidden="false" customHeight="false" outlineLevel="0" collapsed="false">
      <c r="B663" s="85" t="str">
        <f aca="false">FilterOPk!A$28</f>
        <v>LT- Texas</v>
      </c>
      <c r="C663" s="13" t="n">
        <f aca="false">C662+1</f>
        <v>662</v>
      </c>
      <c r="D663" s="50" t="n">
        <f aca="false">FilterOPk!B$28</f>
        <v>3826684.70313045</v>
      </c>
      <c r="E663" s="50" t="n">
        <f aca="false">FilterOPk!C$28</f>
        <v>0</v>
      </c>
      <c r="F663" s="50" t="n">
        <f aca="false">FilterOPk!D$28</f>
        <v>13003.28</v>
      </c>
      <c r="G663" s="50" t="n">
        <f aca="false">FilterOPk!E$28</f>
        <v>7651.26</v>
      </c>
      <c r="H663" s="50" t="n">
        <f aca="false">FilterOPk!F$28</f>
        <v>7986.82</v>
      </c>
      <c r="I663" s="50" t="n">
        <f aca="false">FilterOPk!G$28</f>
        <v>17032.43</v>
      </c>
      <c r="J663" s="50" t="n">
        <f aca="false">FilterOPk!H$28</f>
        <v>19665.43</v>
      </c>
      <c r="K663" s="50" t="n">
        <f aca="false">FilterOPk!I$28</f>
        <v>46628.44</v>
      </c>
      <c r="L663" s="50" t="n">
        <f aca="false">FilterOPk!J$28</f>
        <v>12076.91</v>
      </c>
      <c r="M663" s="50" t="n">
        <f aca="false">FilterOPk!K$28</f>
        <v>18411.54</v>
      </c>
      <c r="N663" s="50" t="n">
        <f aca="false">FilterOPk!L$28</f>
        <v>142456.11</v>
      </c>
      <c r="O663" s="50" t="n">
        <f aca="false">FilterOPk!M$28</f>
        <v>653578.76</v>
      </c>
      <c r="P663" s="50" t="n">
        <f aca="false">FilterOPk!N$28</f>
        <v>2238345.92</v>
      </c>
      <c r="Q663" s="51" t="n">
        <f aca="false">FilterOPk!O$28</f>
        <v>3034380.79</v>
      </c>
    </row>
    <row r="664" customFormat="false" ht="12.75" hidden="false" customHeight="false" outlineLevel="0" collapsed="false">
      <c r="B664" s="85" t="str">
        <f aca="false">FilterOPk!A$29</f>
        <v>St- Texas</v>
      </c>
      <c r="C664" s="13" t="n">
        <f aca="false">C663+1</f>
        <v>663</v>
      </c>
      <c r="D664" s="50" t="n">
        <f aca="false">FilterOPk!B$29</f>
        <v>445563.239343252</v>
      </c>
      <c r="E664" s="50" t="n">
        <f aca="false">FilterOPk!C$29</f>
        <v>5676.33</v>
      </c>
      <c r="F664" s="50" t="n">
        <f aca="false">FilterOPk!D$29</f>
        <v>0</v>
      </c>
      <c r="G664" s="50" t="n">
        <f aca="false">FilterOPk!E$29</f>
        <v>0</v>
      </c>
      <c r="H664" s="50" t="n">
        <f aca="false">FilterOPk!F$29</f>
        <v>0</v>
      </c>
      <c r="I664" s="50" t="n">
        <f aca="false">FilterOPk!G$29</f>
        <v>0</v>
      </c>
      <c r="J664" s="50" t="n">
        <f aca="false">FilterOPk!H$29</f>
        <v>0</v>
      </c>
      <c r="K664" s="50" t="n">
        <f aca="false">FilterOPk!I$29</f>
        <v>0</v>
      </c>
      <c r="L664" s="50" t="n">
        <f aca="false">FilterOPk!J$29</f>
        <v>0</v>
      </c>
      <c r="M664" s="50" t="n">
        <f aca="false">FilterOPk!K$29</f>
        <v>0</v>
      </c>
      <c r="N664" s="50" t="n">
        <f aca="false">FilterOPk!L$29</f>
        <v>5676.33</v>
      </c>
      <c r="O664" s="50" t="n">
        <f aca="false">FilterOPk!M$29</f>
        <v>0</v>
      </c>
      <c r="P664" s="50" t="n">
        <f aca="false">FilterOPk!N$29</f>
        <v>0</v>
      </c>
      <c r="Q664" s="51" t="n">
        <f aca="false">FilterOPk!O$29</f>
        <v>5676.33</v>
      </c>
    </row>
    <row r="665" customFormat="false" ht="12.75" hidden="false" customHeight="false" outlineLevel="0" collapsed="false">
      <c r="B665" s="85"/>
      <c r="C665" s="13" t="n">
        <f aca="false">C664+1</f>
        <v>664</v>
      </c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1"/>
    </row>
    <row r="666" customFormat="false" ht="12.75" hidden="false" customHeight="false" outlineLevel="0" collapsed="false">
      <c r="B666" s="85" t="str">
        <f aca="false">FilterOPk!A$32</f>
        <v>Gas positions</v>
      </c>
      <c r="C666" s="13" t="n">
        <f aca="false">C665+1</f>
        <v>665</v>
      </c>
      <c r="D666" s="50" t="s">
        <v>4</v>
      </c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1"/>
    </row>
    <row r="667" customFormat="false" ht="12.75" hidden="false" customHeight="false" outlineLevel="0" collapsed="false">
      <c r="B667" s="85" t="str">
        <f aca="false">FilterOPk!A$33</f>
        <v>Kevin Presto</v>
      </c>
      <c r="C667" s="13" t="n">
        <f aca="false">C666+1</f>
        <v>666</v>
      </c>
      <c r="D667" s="50" t="n">
        <f aca="false">FilterOPk!B$33</f>
        <v>0</v>
      </c>
      <c r="E667" s="50" t="n">
        <f aca="false">FilterOPk!C$33</f>
        <v>0</v>
      </c>
      <c r="F667" s="50" t="n">
        <f aca="false">FilterOPk!D$33</f>
        <v>0</v>
      </c>
      <c r="G667" s="50" t="n">
        <f aca="false">FilterOPk!E$33</f>
        <v>0</v>
      </c>
      <c r="H667" s="50" t="n">
        <f aca="false">FilterOPk!F$33</f>
        <v>0</v>
      </c>
      <c r="I667" s="50" t="n">
        <f aca="false">FilterOPk!G$33</f>
        <v>0</v>
      </c>
      <c r="J667" s="50" t="n">
        <f aca="false">FilterOPk!H$33</f>
        <v>0</v>
      </c>
      <c r="K667" s="50" t="n">
        <f aca="false">FilterOPk!I$33</f>
        <v>0</v>
      </c>
      <c r="L667" s="50" t="n">
        <f aca="false">FilterOPk!J$33</f>
        <v>0</v>
      </c>
      <c r="M667" s="50" t="n">
        <f aca="false">FilterOPk!K$33</f>
        <v>0</v>
      </c>
      <c r="N667" s="50" t="n">
        <f aca="false">FilterOPk!L$33</f>
        <v>0</v>
      </c>
      <c r="O667" s="50" t="n">
        <f aca="false">FilterOPk!M$33</f>
        <v>0</v>
      </c>
      <c r="P667" s="50" t="n">
        <f aca="false">FilterOPk!N$33</f>
        <v>0</v>
      </c>
      <c r="Q667" s="51" t="n">
        <f aca="false">FilterOPk!O$33</f>
        <v>0</v>
      </c>
    </row>
    <row r="668" customFormat="false" ht="12.75" hidden="false" customHeight="false" outlineLevel="0" collapsed="false">
      <c r="B668" s="85" t="str">
        <f aca="false">FilterOPk!A$34</f>
        <v>Fletcher Sturm</v>
      </c>
      <c r="C668" s="13" t="n">
        <f aca="false">C667+1</f>
        <v>667</v>
      </c>
      <c r="D668" s="50" t="n">
        <f aca="false">FilterOPk!B$34</f>
        <v>0</v>
      </c>
      <c r="E668" s="50" t="n">
        <f aca="false">FilterOPk!C$34</f>
        <v>0</v>
      </c>
      <c r="F668" s="50" t="n">
        <f aca="false">FilterOPk!D$34</f>
        <v>0</v>
      </c>
      <c r="G668" s="50" t="n">
        <f aca="false">FilterOPk!E$34</f>
        <v>0</v>
      </c>
      <c r="H668" s="50" t="n">
        <f aca="false">FilterOPk!F$34</f>
        <v>0</v>
      </c>
      <c r="I668" s="50" t="n">
        <f aca="false">FilterOPk!G$34</f>
        <v>0</v>
      </c>
      <c r="J668" s="50" t="n">
        <f aca="false">FilterOPk!H$34</f>
        <v>0</v>
      </c>
      <c r="K668" s="50" t="n">
        <f aca="false">FilterOPk!I$34</f>
        <v>0</v>
      </c>
      <c r="L668" s="50" t="n">
        <f aca="false">FilterOPk!J$34</f>
        <v>0</v>
      </c>
      <c r="M668" s="50" t="n">
        <f aca="false">FilterOPk!K$34</f>
        <v>0</v>
      </c>
      <c r="N668" s="50" t="n">
        <f aca="false">FilterOPk!L$34</f>
        <v>0</v>
      </c>
      <c r="O668" s="50" t="n">
        <f aca="false">FilterOPk!M$34</f>
        <v>0</v>
      </c>
      <c r="P668" s="50" t="n">
        <f aca="false">FilterOPk!N$34</f>
        <v>0</v>
      </c>
      <c r="Q668" s="51" t="n">
        <f aca="false">FilterOPk!O$34</f>
        <v>0</v>
      </c>
    </row>
    <row r="669" customFormat="false" ht="12.75" hidden="false" customHeight="false" outlineLevel="0" collapsed="false">
      <c r="B669" s="85" t="str">
        <f aca="false">FilterOPk!A$35</f>
        <v>Doug Gilbert-Smith</v>
      </c>
      <c r="C669" s="13" t="n">
        <f aca="false">C668+1</f>
        <v>668</v>
      </c>
      <c r="D669" s="50" t="n">
        <f aca="false">FilterOPk!B$35</f>
        <v>0</v>
      </c>
      <c r="E669" s="50" t="n">
        <f aca="false">FilterOPk!C$35</f>
        <v>0</v>
      </c>
      <c r="F669" s="50" t="n">
        <f aca="false">FilterOPk!D$35</f>
        <v>0</v>
      </c>
      <c r="G669" s="50" t="n">
        <f aca="false">FilterOPk!E$35</f>
        <v>0</v>
      </c>
      <c r="H669" s="50" t="n">
        <f aca="false">FilterOPk!F$35</f>
        <v>0</v>
      </c>
      <c r="I669" s="50" t="n">
        <f aca="false">FilterOPk!G$35</f>
        <v>0</v>
      </c>
      <c r="J669" s="50" t="n">
        <f aca="false">FilterOPk!H$35</f>
        <v>0</v>
      </c>
      <c r="K669" s="50" t="n">
        <f aca="false">FilterOPk!I$35</f>
        <v>0</v>
      </c>
      <c r="L669" s="50" t="n">
        <f aca="false">FilterOPk!J$35</f>
        <v>0</v>
      </c>
      <c r="M669" s="50" t="n">
        <f aca="false">FilterOPk!K$35</f>
        <v>0</v>
      </c>
      <c r="N669" s="50" t="n">
        <f aca="false">FilterOPk!L$35</f>
        <v>0</v>
      </c>
      <c r="O669" s="50" t="n">
        <f aca="false">FilterOPk!M$35</f>
        <v>0</v>
      </c>
      <c r="P669" s="50" t="n">
        <f aca="false">FilterOPk!N$35</f>
        <v>0</v>
      </c>
      <c r="Q669" s="51" t="n">
        <f aca="false">FilterOPk!O$35</f>
        <v>0</v>
      </c>
    </row>
    <row r="670" customFormat="false" ht="12.75" hidden="false" customHeight="false" outlineLevel="0" collapsed="false">
      <c r="B670" s="85" t="str">
        <f aca="false">FilterOPk!A$36</f>
        <v>Rogers Herndon</v>
      </c>
      <c r="C670" s="13" t="n">
        <f aca="false">C669+1</f>
        <v>669</v>
      </c>
      <c r="D670" s="50" t="n">
        <f aca="false">FilterOPk!B$36</f>
        <v>0</v>
      </c>
      <c r="E670" s="50" t="n">
        <f aca="false">FilterOPk!C$36</f>
        <v>0</v>
      </c>
      <c r="F670" s="50" t="n">
        <f aca="false">FilterOPk!D$36</f>
        <v>0</v>
      </c>
      <c r="G670" s="50" t="n">
        <f aca="false">FilterOPk!E$36</f>
        <v>0</v>
      </c>
      <c r="H670" s="50" t="n">
        <f aca="false">FilterOPk!F$36</f>
        <v>0</v>
      </c>
      <c r="I670" s="50" t="n">
        <f aca="false">FilterOPk!G$36</f>
        <v>0</v>
      </c>
      <c r="J670" s="50" t="n">
        <f aca="false">FilterOPk!H$36</f>
        <v>0</v>
      </c>
      <c r="K670" s="50" t="n">
        <f aca="false">FilterOPk!I$36</f>
        <v>0</v>
      </c>
      <c r="L670" s="50" t="n">
        <f aca="false">FilterOPk!J$36</f>
        <v>0</v>
      </c>
      <c r="M670" s="50" t="n">
        <f aca="false">FilterOPk!K$36</f>
        <v>0</v>
      </c>
      <c r="N670" s="50" t="n">
        <f aca="false">FilterOPk!L$36</f>
        <v>0</v>
      </c>
      <c r="O670" s="50" t="n">
        <f aca="false">FilterOPk!M$36</f>
        <v>0</v>
      </c>
      <c r="P670" s="50" t="n">
        <f aca="false">FilterOPk!N$36</f>
        <v>0</v>
      </c>
      <c r="Q670" s="51" t="n">
        <f aca="false">FilterOPk!O$36</f>
        <v>0</v>
      </c>
    </row>
    <row r="671" customFormat="false" ht="12.75" hidden="false" customHeight="false" outlineLevel="0" collapsed="false">
      <c r="B671" s="85" t="str">
        <f aca="false">FilterOPk!A$37</f>
        <v>Dana Davis</v>
      </c>
      <c r="C671" s="13" t="n">
        <f aca="false">C670+1</f>
        <v>670</v>
      </c>
      <c r="D671" s="50" t="n">
        <f aca="false">FilterOPk!B$37</f>
        <v>0</v>
      </c>
      <c r="E671" s="50" t="n">
        <f aca="false">FilterOPk!C$37</f>
        <v>0</v>
      </c>
      <c r="F671" s="50" t="n">
        <f aca="false">FilterOPk!D$37</f>
        <v>0</v>
      </c>
      <c r="G671" s="50" t="n">
        <f aca="false">FilterOPk!E$37</f>
        <v>0</v>
      </c>
      <c r="H671" s="50" t="n">
        <f aca="false">FilterOPk!F$37</f>
        <v>0</v>
      </c>
      <c r="I671" s="50" t="n">
        <f aca="false">FilterOPk!G$37</f>
        <v>0</v>
      </c>
      <c r="J671" s="50" t="n">
        <f aca="false">FilterOPk!H$37</f>
        <v>0</v>
      </c>
      <c r="K671" s="50" t="n">
        <f aca="false">FilterOPk!I$37</f>
        <v>0</v>
      </c>
      <c r="L671" s="50" t="n">
        <f aca="false">FilterOPk!J$37</f>
        <v>0</v>
      </c>
      <c r="M671" s="50" t="n">
        <f aca="false">FilterOPk!K$37</f>
        <v>0</v>
      </c>
      <c r="N671" s="50" t="n">
        <f aca="false">FilterOPk!L$37</f>
        <v>0</v>
      </c>
      <c r="O671" s="50" t="n">
        <f aca="false">FilterOPk!M$37</f>
        <v>0</v>
      </c>
      <c r="P671" s="50" t="n">
        <f aca="false">FilterOPk!N$37</f>
        <v>0</v>
      </c>
      <c r="Q671" s="51" t="n">
        <f aca="false">FilterOPk!O$37</f>
        <v>0</v>
      </c>
    </row>
    <row r="672" customFormat="false" ht="12.75" hidden="false" customHeight="false" outlineLevel="0" collapsed="false">
      <c r="B672" s="85" t="str">
        <f aca="false">FilterOPk!A$38</f>
        <v>Tom May</v>
      </c>
      <c r="C672" s="13" t="n">
        <f aca="false">C671+1</f>
        <v>671</v>
      </c>
      <c r="D672" s="50" t="n">
        <f aca="false">FilterOPk!B$38</f>
        <v>0</v>
      </c>
      <c r="E672" s="50" t="n">
        <f aca="false">FilterOPk!C$38</f>
        <v>0</v>
      </c>
      <c r="F672" s="50" t="n">
        <f aca="false">FilterOPk!D$38</f>
        <v>0</v>
      </c>
      <c r="G672" s="50" t="n">
        <f aca="false">FilterOPk!E$38</f>
        <v>0</v>
      </c>
      <c r="H672" s="50" t="n">
        <f aca="false">FilterOPk!F$38</f>
        <v>0</v>
      </c>
      <c r="I672" s="50" t="n">
        <f aca="false">FilterOPk!G$38</f>
        <v>0</v>
      </c>
      <c r="J672" s="50" t="n">
        <f aca="false">FilterOPk!H$38</f>
        <v>0</v>
      </c>
      <c r="K672" s="50" t="n">
        <f aca="false">FilterOPk!I$38</f>
        <v>0</v>
      </c>
      <c r="L672" s="50" t="n">
        <f aca="false">FilterOPk!J$38</f>
        <v>0</v>
      </c>
      <c r="M672" s="50" t="n">
        <f aca="false">FilterOPk!K$38</f>
        <v>0</v>
      </c>
      <c r="N672" s="50" t="n">
        <f aca="false">FilterOPk!L$38</f>
        <v>0</v>
      </c>
      <c r="O672" s="50" t="n">
        <f aca="false">FilterOPk!M$38</f>
        <v>0</v>
      </c>
      <c r="P672" s="50" t="n">
        <f aca="false">FilterOPk!N$38</f>
        <v>0</v>
      </c>
      <c r="Q672" s="51" t="n">
        <f aca="false">FilterOPk!O$38</f>
        <v>0</v>
      </c>
    </row>
    <row r="673" customFormat="false" ht="12.75" hidden="false" customHeight="false" outlineLevel="0" collapsed="false">
      <c r="B673" s="85" t="str">
        <f aca="false">FilterOPk!A$39</f>
        <v>Clint Dean</v>
      </c>
      <c r="C673" s="13" t="n">
        <f aca="false">C672+1</f>
        <v>672</v>
      </c>
      <c r="D673" s="50" t="n">
        <f aca="false">FilterOPk!B$39</f>
        <v>0</v>
      </c>
      <c r="E673" s="50" t="n">
        <f aca="false">FilterOPk!C$39</f>
        <v>0</v>
      </c>
      <c r="F673" s="50" t="n">
        <f aca="false">FilterOPk!D$39</f>
        <v>0</v>
      </c>
      <c r="G673" s="50" t="n">
        <f aca="false">FilterOPk!E$39</f>
        <v>0</v>
      </c>
      <c r="H673" s="50" t="n">
        <f aca="false">FilterOPk!F$39</f>
        <v>0</v>
      </c>
      <c r="I673" s="50" t="n">
        <f aca="false">FilterOPk!G$39</f>
        <v>0</v>
      </c>
      <c r="J673" s="50" t="n">
        <f aca="false">FilterOPk!H$39</f>
        <v>0</v>
      </c>
      <c r="K673" s="50" t="n">
        <f aca="false">FilterOPk!I$39</f>
        <v>0</v>
      </c>
      <c r="L673" s="50" t="n">
        <f aca="false">FilterOPk!J$39</f>
        <v>0</v>
      </c>
      <c r="M673" s="50" t="n">
        <f aca="false">FilterOPk!K$39</f>
        <v>0</v>
      </c>
      <c r="N673" s="50" t="n">
        <f aca="false">FilterOPk!L$39</f>
        <v>0</v>
      </c>
      <c r="O673" s="50" t="n">
        <f aca="false">FilterOPk!M$39</f>
        <v>0</v>
      </c>
      <c r="P673" s="50" t="n">
        <f aca="false">FilterOPk!N$39</f>
        <v>0</v>
      </c>
      <c r="Q673" s="51" t="n">
        <f aca="false">FilterOPk!O$39</f>
        <v>0</v>
      </c>
    </row>
    <row r="674" customFormat="false" ht="12.75" hidden="false" customHeight="false" outlineLevel="0" collapsed="false">
      <c r="B674" s="85" t="str">
        <f aca="false">FilterOPk!A$40</f>
        <v>Rob Benson</v>
      </c>
      <c r="C674" s="13" t="n">
        <f aca="false">C673+1</f>
        <v>673</v>
      </c>
      <c r="D674" s="50" t="n">
        <f aca="false">FilterOPk!B$40</f>
        <v>0</v>
      </c>
      <c r="E674" s="50" t="n">
        <f aca="false">FilterOPk!C$40</f>
        <v>0</v>
      </c>
      <c r="F674" s="50" t="n">
        <f aca="false">FilterOPk!D$40</f>
        <v>0</v>
      </c>
      <c r="G674" s="50" t="n">
        <f aca="false">FilterOPk!E$40</f>
        <v>0</v>
      </c>
      <c r="H674" s="50" t="n">
        <f aca="false">FilterOPk!F$40</f>
        <v>0</v>
      </c>
      <c r="I674" s="50" t="n">
        <f aca="false">FilterOPk!G$40</f>
        <v>0</v>
      </c>
      <c r="J674" s="50" t="n">
        <f aca="false">FilterOPk!H$40</f>
        <v>0</v>
      </c>
      <c r="K674" s="50" t="n">
        <f aca="false">FilterOPk!I$40</f>
        <v>0</v>
      </c>
      <c r="L674" s="50" t="n">
        <f aca="false">FilterOPk!J$40</f>
        <v>0</v>
      </c>
      <c r="M674" s="50" t="n">
        <f aca="false">FilterOPk!K$40</f>
        <v>0</v>
      </c>
      <c r="N674" s="50" t="n">
        <f aca="false">FilterOPk!L$40</f>
        <v>0</v>
      </c>
      <c r="O674" s="50" t="n">
        <f aca="false">FilterOPk!M$40</f>
        <v>0</v>
      </c>
      <c r="P674" s="50" t="n">
        <f aca="false">FilterOPk!N$40</f>
        <v>0</v>
      </c>
      <c r="Q674" s="51" t="n">
        <f aca="false">FilterOPk!O$40</f>
        <v>0</v>
      </c>
    </row>
    <row r="675" customFormat="false" ht="12.75" hidden="false" customHeight="false" outlineLevel="0" collapsed="false">
      <c r="B675" s="85" t="str">
        <f aca="false">FilterOPk!A$41</f>
        <v>Matt Lorenz</v>
      </c>
      <c r="C675" s="13" t="n">
        <f aca="false">C674+1</f>
        <v>674</v>
      </c>
      <c r="D675" s="50" t="n">
        <f aca="false">FilterOPk!B$41</f>
        <v>0</v>
      </c>
      <c r="E675" s="50" t="n">
        <f aca="false">FilterOPk!C$41</f>
        <v>0</v>
      </c>
      <c r="F675" s="50" t="n">
        <f aca="false">FilterOPk!D$41</f>
        <v>0</v>
      </c>
      <c r="G675" s="50" t="n">
        <f aca="false">FilterOPk!E$41</f>
        <v>0</v>
      </c>
      <c r="H675" s="50" t="n">
        <f aca="false">FilterOPk!F$41</f>
        <v>0</v>
      </c>
      <c r="I675" s="50" t="n">
        <f aca="false">FilterOPk!G$41</f>
        <v>0</v>
      </c>
      <c r="J675" s="50" t="n">
        <f aca="false">FilterOPk!H$41</f>
        <v>0</v>
      </c>
      <c r="K675" s="50" t="n">
        <f aca="false">FilterOPk!I$41</f>
        <v>0</v>
      </c>
      <c r="L675" s="50" t="n">
        <f aca="false">FilterOPk!J$41</f>
        <v>0</v>
      </c>
      <c r="M675" s="50" t="n">
        <f aca="false">FilterOPk!K$41</f>
        <v>0</v>
      </c>
      <c r="N675" s="50" t="n">
        <f aca="false">FilterOPk!L$41</f>
        <v>0</v>
      </c>
      <c r="O675" s="50" t="n">
        <f aca="false">FilterOPk!M$41</f>
        <v>0</v>
      </c>
      <c r="P675" s="50" t="n">
        <f aca="false">FilterOPk!N$41</f>
        <v>0</v>
      </c>
      <c r="Q675" s="51" t="n">
        <f aca="false">FilterOPk!O$41</f>
        <v>0</v>
      </c>
    </row>
    <row r="676" customFormat="false" ht="12.75" hidden="false" customHeight="false" outlineLevel="0" collapsed="false">
      <c r="B676" s="85" t="str">
        <f aca="false">FilterOPk!A$42</f>
        <v>John Forney</v>
      </c>
      <c r="C676" s="13" t="n">
        <f aca="false">C675+1</f>
        <v>675</v>
      </c>
      <c r="D676" s="50" t="n">
        <f aca="false">FilterOPk!B$42</f>
        <v>0</v>
      </c>
      <c r="E676" s="50" t="n">
        <f aca="false">FilterOPk!C$42</f>
        <v>0</v>
      </c>
      <c r="F676" s="50" t="n">
        <f aca="false">FilterOPk!D$42</f>
        <v>0</v>
      </c>
      <c r="G676" s="50" t="n">
        <f aca="false">FilterOPk!E$42</f>
        <v>0</v>
      </c>
      <c r="H676" s="50" t="n">
        <f aca="false">FilterOPk!F$42</f>
        <v>0</v>
      </c>
      <c r="I676" s="50" t="n">
        <f aca="false">FilterOPk!G$42</f>
        <v>0</v>
      </c>
      <c r="J676" s="50" t="n">
        <f aca="false">FilterOPk!H$42</f>
        <v>0</v>
      </c>
      <c r="K676" s="50" t="n">
        <f aca="false">FilterOPk!I$42</f>
        <v>0</v>
      </c>
      <c r="L676" s="50" t="n">
        <f aca="false">FilterOPk!J$42</f>
        <v>0</v>
      </c>
      <c r="M676" s="50" t="n">
        <f aca="false">FilterOPk!K$42</f>
        <v>0</v>
      </c>
      <c r="N676" s="50" t="n">
        <f aca="false">FilterOPk!L$42</f>
        <v>0</v>
      </c>
      <c r="O676" s="50" t="n">
        <f aca="false">FilterOPk!M$42</f>
        <v>0</v>
      </c>
      <c r="P676" s="50" t="n">
        <f aca="false">FilterOPk!N$42</f>
        <v>0</v>
      </c>
      <c r="Q676" s="51" t="n">
        <f aca="false">FilterOPk!O$42</f>
        <v>0</v>
      </c>
    </row>
    <row r="677" customFormat="false" ht="12.75" hidden="false" customHeight="false" outlineLevel="0" collapsed="false">
      <c r="B677" s="85" t="str">
        <f aca="false">FilterOPk!A$43</f>
        <v>Mike Carson</v>
      </c>
      <c r="C677" s="13" t="n">
        <f aca="false">C676+1</f>
        <v>676</v>
      </c>
      <c r="D677" s="50" t="n">
        <f aca="false">FilterOPk!B$43</f>
        <v>0</v>
      </c>
      <c r="E677" s="50" t="n">
        <f aca="false">FilterOPk!C$43</f>
        <v>0</v>
      </c>
      <c r="F677" s="50" t="n">
        <f aca="false">FilterOPk!D$43</f>
        <v>0</v>
      </c>
      <c r="G677" s="50" t="n">
        <f aca="false">FilterOPk!E$43</f>
        <v>0</v>
      </c>
      <c r="H677" s="50" t="n">
        <f aca="false">FilterOPk!F$43</f>
        <v>0</v>
      </c>
      <c r="I677" s="50" t="n">
        <f aca="false">FilterOPk!G$43</f>
        <v>0</v>
      </c>
      <c r="J677" s="50" t="n">
        <f aca="false">FilterOPk!H$43</f>
        <v>0</v>
      </c>
      <c r="K677" s="50" t="n">
        <f aca="false">FilterOPk!I$43</f>
        <v>0</v>
      </c>
      <c r="L677" s="50" t="n">
        <f aca="false">FilterOPk!J$43</f>
        <v>0</v>
      </c>
      <c r="M677" s="50" t="n">
        <f aca="false">FilterOPk!K$43</f>
        <v>0</v>
      </c>
      <c r="N677" s="50" t="n">
        <f aca="false">FilterOPk!L$43</f>
        <v>0</v>
      </c>
      <c r="O677" s="50" t="n">
        <f aca="false">FilterOPk!M$43</f>
        <v>0</v>
      </c>
      <c r="P677" s="50" t="n">
        <f aca="false">FilterOPk!N$43</f>
        <v>0</v>
      </c>
      <c r="Q677" s="51" t="n">
        <f aca="false">FilterOPk!O$43</f>
        <v>0</v>
      </c>
    </row>
    <row r="678" customFormat="false" ht="12.75" hidden="false" customHeight="false" outlineLevel="0" collapsed="false">
      <c r="B678" s="85" t="str">
        <f aca="false">FilterOPk!A$44</f>
        <v>Chris Dorland</v>
      </c>
      <c r="C678" s="13" t="n">
        <f aca="false">C677+1</f>
        <v>677</v>
      </c>
      <c r="D678" s="50" t="n">
        <f aca="false">FilterOPk!B$44</f>
        <v>0</v>
      </c>
      <c r="E678" s="50" t="n">
        <f aca="false">FilterOPk!C$44</f>
        <v>0</v>
      </c>
      <c r="F678" s="50" t="n">
        <f aca="false">FilterOPk!D$44</f>
        <v>0</v>
      </c>
      <c r="G678" s="50" t="n">
        <f aca="false">FilterOPk!E$44</f>
        <v>0</v>
      </c>
      <c r="H678" s="50" t="n">
        <f aca="false">FilterOPk!F$44</f>
        <v>0</v>
      </c>
      <c r="I678" s="50" t="n">
        <f aca="false">FilterOPk!G$44</f>
        <v>0</v>
      </c>
      <c r="J678" s="50" t="n">
        <f aca="false">FilterOPk!H$44</f>
        <v>0</v>
      </c>
      <c r="K678" s="50" t="n">
        <f aca="false">FilterOPk!I$44</f>
        <v>0</v>
      </c>
      <c r="L678" s="50" t="n">
        <f aca="false">FilterOPk!J$44</f>
        <v>0</v>
      </c>
      <c r="M678" s="50" t="n">
        <f aca="false">FilterOPk!K$44</f>
        <v>0</v>
      </c>
      <c r="N678" s="50" t="n">
        <f aca="false">FilterOPk!L$44</f>
        <v>0</v>
      </c>
      <c r="O678" s="50" t="n">
        <f aca="false">FilterOPk!M$44</f>
        <v>0</v>
      </c>
      <c r="P678" s="50" t="n">
        <f aca="false">FilterOPk!N$44</f>
        <v>0</v>
      </c>
      <c r="Q678" s="51" t="n">
        <f aca="false">FilterOPk!O$44</f>
        <v>0</v>
      </c>
    </row>
    <row r="679" customFormat="false" ht="12.75" hidden="false" customHeight="false" outlineLevel="0" collapsed="false">
      <c r="B679" s="85" t="str">
        <f aca="false">FilterOPk!A$45</f>
        <v>Jeff King</v>
      </c>
      <c r="C679" s="13" t="n">
        <f aca="false">C678+1</f>
        <v>678</v>
      </c>
      <c r="D679" s="50" t="n">
        <f aca="false">FilterOPk!B$45</f>
        <v>0</v>
      </c>
      <c r="E679" s="50" t="n">
        <f aca="false">FilterOPk!C$45</f>
        <v>0</v>
      </c>
      <c r="F679" s="50" t="n">
        <f aca="false">FilterOPk!D$45</f>
        <v>0</v>
      </c>
      <c r="G679" s="50" t="n">
        <f aca="false">FilterOPk!E$45</f>
        <v>0</v>
      </c>
      <c r="H679" s="50" t="n">
        <f aca="false">FilterOPk!F$45</f>
        <v>0</v>
      </c>
      <c r="I679" s="50" t="n">
        <f aca="false">FilterOPk!G$45</f>
        <v>0</v>
      </c>
      <c r="J679" s="50" t="n">
        <f aca="false">FilterOPk!H$45</f>
        <v>0</v>
      </c>
      <c r="K679" s="50" t="n">
        <f aca="false">FilterOPk!I$45</f>
        <v>0</v>
      </c>
      <c r="L679" s="50" t="n">
        <f aca="false">FilterOPk!J$45</f>
        <v>0</v>
      </c>
      <c r="M679" s="50" t="n">
        <f aca="false">FilterOPk!K$45</f>
        <v>0</v>
      </c>
      <c r="N679" s="50" t="n">
        <f aca="false">FilterOPk!L$45</f>
        <v>0</v>
      </c>
      <c r="O679" s="50" t="n">
        <f aca="false">FilterOPk!M$45</f>
        <v>0</v>
      </c>
      <c r="P679" s="50" t="n">
        <f aca="false">FilterOPk!N$45</f>
        <v>0</v>
      </c>
      <c r="Q679" s="51" t="n">
        <f aca="false">FilterOPk!O$45</f>
        <v>0</v>
      </c>
    </row>
    <row r="680" customFormat="false" ht="12.75" hidden="false" customHeight="false" outlineLevel="0" collapsed="false">
      <c r="B680" s="85" t="n">
        <f aca="false">FilterOPk!A$46</f>
        <v>0</v>
      </c>
      <c r="C680" s="13" t="n">
        <f aca="false">C679+1</f>
        <v>679</v>
      </c>
      <c r="D680" s="50" t="n">
        <f aca="false">FilterOPk!B$46</f>
        <v>0</v>
      </c>
      <c r="E680" s="50" t="n">
        <f aca="false">FilterOPk!C$46</f>
        <v>0</v>
      </c>
      <c r="F680" s="50" t="n">
        <f aca="false">FilterOPk!D$46</f>
        <v>0</v>
      </c>
      <c r="G680" s="50" t="n">
        <f aca="false">FilterOPk!E$46</f>
        <v>0</v>
      </c>
      <c r="H680" s="50" t="n">
        <f aca="false">FilterOPk!F$46</f>
        <v>0</v>
      </c>
      <c r="I680" s="50" t="n">
        <f aca="false">FilterOPk!G$46</f>
        <v>0</v>
      </c>
      <c r="J680" s="50" t="n">
        <f aca="false">FilterOPk!H$46</f>
        <v>0</v>
      </c>
      <c r="K680" s="50" t="n">
        <f aca="false">FilterOPk!I$46</f>
        <v>0</v>
      </c>
      <c r="L680" s="50" t="n">
        <f aca="false">FilterOPk!J$46</f>
        <v>0</v>
      </c>
      <c r="M680" s="50" t="n">
        <f aca="false">FilterOPk!K$46</f>
        <v>0</v>
      </c>
      <c r="N680" s="50" t="n">
        <f aca="false">FilterOPk!L$46</f>
        <v>0</v>
      </c>
      <c r="O680" s="50" t="n">
        <f aca="false">FilterOPk!M$46</f>
        <v>0</v>
      </c>
      <c r="P680" s="50" t="n">
        <f aca="false">FilterOPk!N$46</f>
        <v>0</v>
      </c>
      <c r="Q680" s="51" t="n">
        <f aca="false">FilterOPk!O$46</f>
        <v>0</v>
      </c>
    </row>
    <row r="681" customFormat="false" ht="12.75" hidden="false" customHeight="false" outlineLevel="0" collapsed="false">
      <c r="B681" s="87" t="n">
        <f aca="false">FilterOPk!A$47</f>
        <v>0</v>
      </c>
      <c r="C681" s="64" t="n">
        <f aca="false">C680+1</f>
        <v>680</v>
      </c>
      <c r="D681" s="54" t="n">
        <f aca="false">FilterOPk!B$47</f>
        <v>0</v>
      </c>
      <c r="E681" s="54" t="n">
        <f aca="false">FilterOPk!C$47</f>
        <v>0</v>
      </c>
      <c r="F681" s="54" t="n">
        <f aca="false">FilterOPk!D$47</f>
        <v>0</v>
      </c>
      <c r="G681" s="54" t="n">
        <f aca="false">FilterOPk!E$47</f>
        <v>0</v>
      </c>
      <c r="H681" s="54" t="n">
        <f aca="false">FilterOPk!F$47</f>
        <v>0</v>
      </c>
      <c r="I681" s="54" t="n">
        <f aca="false">FilterOPk!G$47</f>
        <v>0</v>
      </c>
      <c r="J681" s="54" t="n">
        <f aca="false">FilterOPk!H$47</f>
        <v>0</v>
      </c>
      <c r="K681" s="54" t="n">
        <f aca="false">FilterOPk!I$47</f>
        <v>0</v>
      </c>
      <c r="L681" s="54" t="n">
        <f aca="false">FilterOPk!J$47</f>
        <v>0</v>
      </c>
      <c r="M681" s="54" t="n">
        <f aca="false">FilterOPk!K$47</f>
        <v>0</v>
      </c>
      <c r="N681" s="54" t="n">
        <f aca="false">FilterOPk!L$47</f>
        <v>0</v>
      </c>
      <c r="O681" s="54" t="n">
        <f aca="false">FilterOPk!M$47</f>
        <v>0</v>
      </c>
      <c r="P681" s="54" t="n">
        <f aca="false">FilterOPk!N$47</f>
        <v>0</v>
      </c>
      <c r="Q681" s="55" t="n">
        <f aca="false">FilterOPk!O$47</f>
        <v>0</v>
      </c>
    </row>
    <row r="682" customFormat="false" ht="12.75" hidden="false" customHeight="false" outlineLevel="0" collapsed="false">
      <c r="A682" s="0" t="n">
        <f aca="false">A642+1</f>
        <v>18</v>
      </c>
      <c r="B682" s="57" t="n">
        <f aca="false">FilterOPk!D$1</f>
        <v>36907</v>
      </c>
      <c r="C682" s="58" t="n">
        <f aca="false">C681+1</f>
        <v>681</v>
      </c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83"/>
    </row>
    <row r="683" customFormat="false" ht="12.75" hidden="false" customHeight="false" outlineLevel="0" collapsed="false">
      <c r="B683" s="61"/>
      <c r="C683" s="13" t="n">
        <f aca="false">C682+1</f>
        <v>682</v>
      </c>
      <c r="D683" s="13"/>
      <c r="E683" s="21" t="s">
        <v>5</v>
      </c>
      <c r="F683" s="21" t="s">
        <v>6</v>
      </c>
      <c r="G683" s="21" t="s">
        <v>7</v>
      </c>
      <c r="H683" s="21" t="s">
        <v>8</v>
      </c>
      <c r="I683" s="21" t="s">
        <v>9</v>
      </c>
      <c r="J683" s="21" t="s">
        <v>10</v>
      </c>
      <c r="K683" s="21" t="s">
        <v>11</v>
      </c>
      <c r="L683" s="21" t="s">
        <v>12</v>
      </c>
      <c r="M683" s="21" t="s">
        <v>13</v>
      </c>
      <c r="N683" s="21" t="s">
        <v>14</v>
      </c>
      <c r="O683" s="21" t="n">
        <v>2002</v>
      </c>
      <c r="P683" s="21" t="s">
        <v>15</v>
      </c>
      <c r="Q683" s="84" t="s">
        <v>16</v>
      </c>
    </row>
    <row r="684" customFormat="false" ht="12.75" hidden="false" customHeight="false" outlineLevel="0" collapsed="false">
      <c r="B684" s="85" t="str">
        <f aca="false">FilterOPk!A$9</f>
        <v>Power positions</v>
      </c>
      <c r="C684" s="13" t="n">
        <f aca="false">C683+1</f>
        <v>683</v>
      </c>
      <c r="D684" s="13" t="s">
        <v>4</v>
      </c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86"/>
    </row>
    <row r="685" customFormat="false" ht="12.75" hidden="false" customHeight="false" outlineLevel="0" collapsed="false">
      <c r="B685" s="85" t="str">
        <f aca="false">FilterOPk!A$10</f>
        <v>East Position</v>
      </c>
      <c r="C685" s="13" t="n">
        <f aca="false">C684+1</f>
        <v>684</v>
      </c>
      <c r="D685" s="50" t="n">
        <f aca="false">FilterOPk!B$10</f>
        <v>34784396.7946123</v>
      </c>
      <c r="E685" s="50" t="n">
        <f aca="false">FilterOPk!C$10</f>
        <v>139428.68</v>
      </c>
      <c r="F685" s="50" t="n">
        <f aca="false">FilterOPk!D$10</f>
        <v>244540.42</v>
      </c>
      <c r="G685" s="50" t="n">
        <f aca="false">FilterOPk!E$10</f>
        <v>352018.99</v>
      </c>
      <c r="H685" s="50" t="n">
        <f aca="false">FilterOPk!F$10</f>
        <v>454047.41</v>
      </c>
      <c r="I685" s="50" t="n">
        <f aca="false">FilterOPk!G$10</f>
        <v>460700.87</v>
      </c>
      <c r="J685" s="50" t="n">
        <f aca="false">FilterOPk!H$10</f>
        <v>371715.26</v>
      </c>
      <c r="K685" s="50" t="n">
        <f aca="false">FilterOPk!I$10</f>
        <v>743238.67</v>
      </c>
      <c r="L685" s="50" t="n">
        <f aca="false">FilterOPk!J$10</f>
        <v>433572.73</v>
      </c>
      <c r="M685" s="50" t="n">
        <f aca="false">FilterOPk!K$10</f>
        <v>1264075.99</v>
      </c>
      <c r="N685" s="50" t="n">
        <f aca="false">FilterOPk!L$10</f>
        <v>4463339.02</v>
      </c>
      <c r="O685" s="50" t="n">
        <f aca="false">FilterOPk!M$10</f>
        <v>-232298.41</v>
      </c>
      <c r="P685" s="50" t="n">
        <f aca="false">FilterOPk!N$10</f>
        <v>1174384.84</v>
      </c>
      <c r="Q685" s="51" t="n">
        <f aca="false">FilterOPk!O$10</f>
        <v>5405425.45</v>
      </c>
    </row>
    <row r="686" customFormat="false" ht="12.75" hidden="false" customHeight="false" outlineLevel="0" collapsed="false">
      <c r="B686" s="85" t="str">
        <f aca="false">FilterOPk!A$11</f>
        <v>East Power Mgmt</v>
      </c>
      <c r="C686" s="13" t="n">
        <f aca="false">C685+1</f>
        <v>685</v>
      </c>
      <c r="D686" s="50" t="n">
        <f aca="false">FilterOPk!B$11</f>
        <v>7547347.04451418</v>
      </c>
      <c r="E686" s="50" t="n">
        <f aca="false">FilterOPk!C$11</f>
        <v>0</v>
      </c>
      <c r="F686" s="50" t="n">
        <f aca="false">FilterOPk!D$11</f>
        <v>0</v>
      </c>
      <c r="G686" s="50" t="n">
        <f aca="false">FilterOPk!E$11</f>
        <v>0</v>
      </c>
      <c r="H686" s="50" t="n">
        <f aca="false">FilterOPk!F$11</f>
        <v>0</v>
      </c>
      <c r="I686" s="50" t="n">
        <f aca="false">FilterOPk!G$11</f>
        <v>0</v>
      </c>
      <c r="J686" s="50" t="n">
        <f aca="false">FilterOPk!H$11</f>
        <v>0</v>
      </c>
      <c r="K686" s="50" t="n">
        <f aca="false">FilterOPk!I$11</f>
        <v>0</v>
      </c>
      <c r="L686" s="50" t="n">
        <f aca="false">FilterOPk!J$11</f>
        <v>0</v>
      </c>
      <c r="M686" s="50" t="n">
        <f aca="false">FilterOPk!K$11</f>
        <v>0</v>
      </c>
      <c r="N686" s="50" t="n">
        <f aca="false">FilterOPk!L$11</f>
        <v>0</v>
      </c>
      <c r="O686" s="50" t="n">
        <f aca="false">FilterOPk!M$11</f>
        <v>0</v>
      </c>
      <c r="P686" s="50" t="n">
        <f aca="false">FilterOPk!N$11</f>
        <v>0</v>
      </c>
      <c r="Q686" s="51" t="n">
        <f aca="false">FilterOPk!O$11</f>
        <v>0</v>
      </c>
    </row>
    <row r="687" customFormat="false" ht="12.75" hidden="false" customHeight="false" outlineLevel="0" collapsed="false">
      <c r="B687" s="85" t="str">
        <f aca="false">FilterOPk!A$12</f>
        <v>Long Term Options</v>
      </c>
      <c r="C687" s="13" t="n">
        <f aca="false">C686+1</f>
        <v>686</v>
      </c>
      <c r="D687" s="50" t="n">
        <f aca="false">FilterOPk!B$12</f>
        <v>0</v>
      </c>
      <c r="E687" s="50" t="n">
        <f aca="false">FilterOPk!C$12</f>
        <v>0</v>
      </c>
      <c r="F687" s="50" t="n">
        <f aca="false">FilterOPk!D$12</f>
        <v>0</v>
      </c>
      <c r="G687" s="50" t="n">
        <f aca="false">FilterOPk!E$12</f>
        <v>0</v>
      </c>
      <c r="H687" s="50" t="n">
        <f aca="false">FilterOPk!F$12</f>
        <v>0</v>
      </c>
      <c r="I687" s="50" t="n">
        <f aca="false">FilterOPk!G$12</f>
        <v>0</v>
      </c>
      <c r="J687" s="50" t="n">
        <f aca="false">FilterOPk!H$12</f>
        <v>0</v>
      </c>
      <c r="K687" s="50" t="n">
        <f aca="false">FilterOPk!I$12</f>
        <v>0</v>
      </c>
      <c r="L687" s="50" t="n">
        <f aca="false">FilterOPk!J$12</f>
        <v>0</v>
      </c>
      <c r="M687" s="50" t="n">
        <f aca="false">FilterOPk!K$12</f>
        <v>0</v>
      </c>
      <c r="N687" s="50" t="n">
        <f aca="false">FilterOPk!L$12</f>
        <v>0</v>
      </c>
      <c r="O687" s="50" t="n">
        <f aca="false">FilterOPk!M$12</f>
        <v>0</v>
      </c>
      <c r="P687" s="50" t="n">
        <f aca="false">FilterOPk!N$12</f>
        <v>0</v>
      </c>
      <c r="Q687" s="51" t="n">
        <f aca="false">FilterOPk!O$12</f>
        <v>0</v>
      </c>
    </row>
    <row r="688" customFormat="false" ht="12.75" hidden="false" customHeight="false" outlineLevel="0" collapsed="false">
      <c r="B688" s="85" t="str">
        <f aca="false">FilterOPk!A$13</f>
        <v>LT-MIDWEST</v>
      </c>
      <c r="C688" s="13" t="n">
        <f aca="false">C687+1</f>
        <v>687</v>
      </c>
      <c r="D688" s="50" t="n">
        <f aca="false">FilterOPk!B$13</f>
        <v>7151089.47366245</v>
      </c>
      <c r="E688" s="50" t="n">
        <f aca="false">FilterOPk!C$13</f>
        <v>36317.39</v>
      </c>
      <c r="F688" s="50" t="n">
        <f aca="false">FilterOPk!D$13</f>
        <v>95142.77</v>
      </c>
      <c r="G688" s="50" t="n">
        <f aca="false">FilterOPk!E$13</f>
        <v>106523.31</v>
      </c>
      <c r="H688" s="50" t="n">
        <f aca="false">FilterOPk!F$13</f>
        <v>103615.07</v>
      </c>
      <c r="I688" s="50" t="n">
        <f aca="false">FilterOPk!G$13</f>
        <v>106049.09</v>
      </c>
      <c r="J688" s="50" t="n">
        <f aca="false">FilterOPk!H$13</f>
        <v>78310</v>
      </c>
      <c r="K688" s="50" t="n">
        <f aca="false">FilterOPk!I$13</f>
        <v>160210.16</v>
      </c>
      <c r="L688" s="50" t="n">
        <f aca="false">FilterOPk!J$13</f>
        <v>108136.49</v>
      </c>
      <c r="M688" s="50" t="n">
        <f aca="false">FilterOPk!K$13</f>
        <v>312653.19</v>
      </c>
      <c r="N688" s="50" t="n">
        <f aca="false">FilterOPk!L$13</f>
        <v>1106957.47</v>
      </c>
      <c r="O688" s="50" t="n">
        <f aca="false">FilterOPk!M$13</f>
        <v>-124610.37</v>
      </c>
      <c r="P688" s="50" t="n">
        <f aca="false">FilterOPk!N$13</f>
        <v>893459.31</v>
      </c>
      <c r="Q688" s="51" t="n">
        <f aca="false">FilterOPk!O$13</f>
        <v>1875806.41</v>
      </c>
    </row>
    <row r="689" customFormat="false" ht="12.75" hidden="false" customHeight="false" outlineLevel="0" collapsed="false">
      <c r="B689" s="85" t="str">
        <f aca="false">FilterOPk!A$14</f>
        <v>ST-ECAR</v>
      </c>
      <c r="C689" s="13" t="n">
        <f aca="false">C688+1</f>
        <v>688</v>
      </c>
      <c r="D689" s="50" t="n">
        <f aca="false">FilterOPk!B$14</f>
        <v>238101.441960815</v>
      </c>
      <c r="E689" s="50" t="n">
        <f aca="false">FilterOPk!C$14</f>
        <v>0</v>
      </c>
      <c r="F689" s="50" t="n">
        <f aca="false">FilterOPk!D$14</f>
        <v>0</v>
      </c>
      <c r="G689" s="50" t="n">
        <f aca="false">FilterOPk!E$14</f>
        <v>0</v>
      </c>
      <c r="H689" s="50" t="n">
        <f aca="false">FilterOPk!F$14</f>
        <v>0</v>
      </c>
      <c r="I689" s="50" t="n">
        <f aca="false">FilterOPk!G$14</f>
        <v>0</v>
      </c>
      <c r="J689" s="50" t="n">
        <f aca="false">FilterOPk!H$14</f>
        <v>0</v>
      </c>
      <c r="K689" s="50" t="n">
        <f aca="false">FilterOPk!I$14</f>
        <v>0</v>
      </c>
      <c r="L689" s="50" t="n">
        <f aca="false">FilterOPk!J$14</f>
        <v>0</v>
      </c>
      <c r="M689" s="50" t="n">
        <f aca="false">FilterOPk!K$14</f>
        <v>0</v>
      </c>
      <c r="N689" s="50" t="n">
        <f aca="false">FilterOPk!L$14</f>
        <v>0</v>
      </c>
      <c r="O689" s="50" t="n">
        <f aca="false">FilterOPk!M$14</f>
        <v>0</v>
      </c>
      <c r="P689" s="50" t="n">
        <f aca="false">FilterOPk!N$14</f>
        <v>0</v>
      </c>
      <c r="Q689" s="51" t="n">
        <f aca="false">FilterOPk!O$14</f>
        <v>0</v>
      </c>
    </row>
    <row r="690" customFormat="false" ht="12.75" hidden="false" customHeight="false" outlineLevel="0" collapsed="false">
      <c r="B690" s="85" t="str">
        <f aca="false">FilterOPk!A$15</f>
        <v>ST- MAPP</v>
      </c>
      <c r="C690" s="13" t="n">
        <f aca="false">C689+1</f>
        <v>689</v>
      </c>
      <c r="D690" s="50" t="n">
        <f aca="false">FilterOPk!B$15</f>
        <v>254636.614020626</v>
      </c>
      <c r="E690" s="50" t="n">
        <f aca="false">FilterOPk!C$15</f>
        <v>-1590.85</v>
      </c>
      <c r="F690" s="50" t="n">
        <f aca="false">FilterOPk!D$15</f>
        <v>-3167.72</v>
      </c>
      <c r="G690" s="50" t="n">
        <f aca="false">FilterOPk!E$15</f>
        <v>-3546.79</v>
      </c>
      <c r="H690" s="50" t="n">
        <f aca="false">FilterOPk!F$15</f>
        <v>-3530.89</v>
      </c>
      <c r="I690" s="50" t="n">
        <f aca="false">FilterOPk!G$15</f>
        <v>0</v>
      </c>
      <c r="J690" s="50" t="n">
        <f aca="false">FilterOPk!H$15</f>
        <v>0</v>
      </c>
      <c r="K690" s="50" t="n">
        <f aca="false">FilterOPk!I$15</f>
        <v>0</v>
      </c>
      <c r="L690" s="50" t="n">
        <f aca="false">FilterOPk!J$15</f>
        <v>0</v>
      </c>
      <c r="M690" s="50" t="n">
        <f aca="false">FilterOPk!K$15</f>
        <v>0</v>
      </c>
      <c r="N690" s="50" t="n">
        <f aca="false">FilterOPk!L$15</f>
        <v>-11836.25</v>
      </c>
      <c r="O690" s="50" t="n">
        <f aca="false">FilterOPk!M$15</f>
        <v>0</v>
      </c>
      <c r="P690" s="50" t="n">
        <f aca="false">FilterOPk!N$15</f>
        <v>0</v>
      </c>
      <c r="Q690" s="51" t="n">
        <f aca="false">FilterOPk!O$15</f>
        <v>-11836.25</v>
      </c>
    </row>
    <row r="691" customFormat="false" ht="12.75" hidden="false" customHeight="false" outlineLevel="0" collapsed="false">
      <c r="B691" s="85" t="str">
        <f aca="false">FilterOPk!A$16</f>
        <v>ST- MAIN</v>
      </c>
      <c r="C691" s="13" t="n">
        <f aca="false">C690+1</f>
        <v>690</v>
      </c>
      <c r="D691" s="50" t="n">
        <f aca="false">FilterOPk!B$16</f>
        <v>694293.253349893</v>
      </c>
      <c r="E691" s="50" t="n">
        <f aca="false">FilterOPk!C$16</f>
        <v>0</v>
      </c>
      <c r="F691" s="50" t="n">
        <f aca="false">FilterOPk!D$16</f>
        <v>0</v>
      </c>
      <c r="G691" s="50" t="n">
        <f aca="false">FilterOPk!E$16</f>
        <v>0</v>
      </c>
      <c r="H691" s="50" t="n">
        <f aca="false">FilterOPk!F$16</f>
        <v>0</v>
      </c>
      <c r="I691" s="50" t="n">
        <f aca="false">FilterOPk!G$16</f>
        <v>0</v>
      </c>
      <c r="J691" s="50" t="n">
        <f aca="false">FilterOPk!H$16</f>
        <v>0</v>
      </c>
      <c r="K691" s="50" t="n">
        <f aca="false">FilterOPk!I$16</f>
        <v>0</v>
      </c>
      <c r="L691" s="50" t="n">
        <f aca="false">FilterOPk!J$16</f>
        <v>0</v>
      </c>
      <c r="M691" s="50" t="n">
        <f aca="false">FilterOPk!K$16</f>
        <v>0</v>
      </c>
      <c r="N691" s="50" t="n">
        <f aca="false">FilterOPk!L$16</f>
        <v>0</v>
      </c>
      <c r="O691" s="50" t="n">
        <f aca="false">FilterOPk!M$16</f>
        <v>0</v>
      </c>
      <c r="P691" s="50" t="n">
        <f aca="false">FilterOPk!N$16</f>
        <v>0</v>
      </c>
      <c r="Q691" s="51" t="n">
        <f aca="false">FilterOPk!O$16</f>
        <v>0</v>
      </c>
    </row>
    <row r="692" customFormat="false" ht="12.75" hidden="false" customHeight="false" outlineLevel="0" collapsed="false">
      <c r="B692" s="85" t="str">
        <f aca="false">FilterOPk!A$17</f>
        <v>MW-ANALYST</v>
      </c>
      <c r="C692" s="13" t="n">
        <f aca="false">C691+1</f>
        <v>691</v>
      </c>
      <c r="D692" s="50" t="n">
        <f aca="false">FilterOPk!B$17</f>
        <v>0</v>
      </c>
      <c r="E692" s="50" t="n">
        <f aca="false">FilterOPk!C$17</f>
        <v>0</v>
      </c>
      <c r="F692" s="50" t="n">
        <f aca="false">FilterOPk!D$17</f>
        <v>0</v>
      </c>
      <c r="G692" s="50" t="n">
        <f aca="false">FilterOPk!E$17</f>
        <v>0</v>
      </c>
      <c r="H692" s="50" t="n">
        <f aca="false">FilterOPk!F$17</f>
        <v>0</v>
      </c>
      <c r="I692" s="50" t="n">
        <f aca="false">FilterOPk!G$17</f>
        <v>0</v>
      </c>
      <c r="J692" s="50" t="n">
        <f aca="false">FilterOPk!H$17</f>
        <v>0</v>
      </c>
      <c r="K692" s="50" t="n">
        <f aca="false">FilterOPk!I$17</f>
        <v>0</v>
      </c>
      <c r="L692" s="50" t="n">
        <f aca="false">FilterOPk!J$17</f>
        <v>0</v>
      </c>
      <c r="M692" s="50" t="n">
        <f aca="false">FilterOPk!K$17</f>
        <v>0</v>
      </c>
      <c r="N692" s="50" t="n">
        <f aca="false">FilterOPk!L$17</f>
        <v>0</v>
      </c>
      <c r="O692" s="50" t="n">
        <f aca="false">FilterOPk!M$17</f>
        <v>0</v>
      </c>
      <c r="P692" s="50" t="n">
        <f aca="false">FilterOPk!N$17</f>
        <v>0</v>
      </c>
      <c r="Q692" s="51" t="n">
        <f aca="false">FilterOPk!O$17</f>
        <v>0</v>
      </c>
    </row>
    <row r="693" customFormat="false" ht="12.75" hidden="false" customHeight="false" outlineLevel="0" collapsed="false">
      <c r="B693" s="85" t="str">
        <f aca="false">FilterOPk!A$18</f>
        <v>LT-NE</v>
      </c>
      <c r="C693" s="13" t="n">
        <f aca="false">C692+1</f>
        <v>692</v>
      </c>
      <c r="D693" s="50" t="n">
        <f aca="false">FilterOPk!B$18</f>
        <v>6187311.37539291</v>
      </c>
      <c r="E693" s="50" t="n">
        <f aca="false">FilterOPk!C$18</f>
        <v>38662.79</v>
      </c>
      <c r="F693" s="50" t="n">
        <f aca="false">FilterOPk!D$18</f>
        <v>89522.8</v>
      </c>
      <c r="G693" s="50" t="n">
        <f aca="false">FilterOPk!E$18</f>
        <v>158536.19</v>
      </c>
      <c r="H693" s="50" t="n">
        <f aca="false">FilterOPk!F$18</f>
        <v>261849.24</v>
      </c>
      <c r="I693" s="50" t="n">
        <f aca="false">FilterOPk!G$18</f>
        <v>291708.83</v>
      </c>
      <c r="J693" s="50" t="n">
        <f aca="false">FilterOPk!H$18</f>
        <v>228360.42</v>
      </c>
      <c r="K693" s="50" t="n">
        <f aca="false">FilterOPk!I$18</f>
        <v>445432.42</v>
      </c>
      <c r="L693" s="50" t="n">
        <f aca="false">FilterOPk!J$18</f>
        <v>266345.8</v>
      </c>
      <c r="M693" s="50" t="n">
        <f aca="false">FilterOPk!K$18</f>
        <v>801315.09</v>
      </c>
      <c r="N693" s="50" t="n">
        <f aca="false">FilterOPk!L$18</f>
        <v>2581733.58</v>
      </c>
      <c r="O693" s="50" t="n">
        <f aca="false">FilterOPk!M$18</f>
        <v>-636932.37</v>
      </c>
      <c r="P693" s="50" t="n">
        <f aca="false">FilterOPk!N$18</f>
        <v>-2303942.42</v>
      </c>
      <c r="Q693" s="51" t="n">
        <f aca="false">FilterOPk!O$18</f>
        <v>-359141.210000001</v>
      </c>
    </row>
    <row r="694" customFormat="false" ht="12.75" hidden="false" customHeight="false" outlineLevel="0" collapsed="false">
      <c r="B694" s="85" t="str">
        <f aca="false">FilterOPk!A$19</f>
        <v>LT-PJM</v>
      </c>
      <c r="C694" s="13" t="n">
        <f aca="false">C693+1</f>
        <v>693</v>
      </c>
      <c r="D694" s="50" t="n">
        <f aca="false">FilterOPk!B$19</f>
        <v>1818236.42109565</v>
      </c>
      <c r="E694" s="50" t="n">
        <f aca="false">FilterOPk!C$19</f>
        <v>0</v>
      </c>
      <c r="F694" s="50" t="n">
        <f aca="false">FilterOPk!D$19</f>
        <v>19402.28</v>
      </c>
      <c r="G694" s="50" t="n">
        <f aca="false">FilterOPk!E$19</f>
        <v>57930.92</v>
      </c>
      <c r="H694" s="50" t="n">
        <f aca="false">FilterOPk!F$19</f>
        <v>59436.7</v>
      </c>
      <c r="I694" s="50" t="n">
        <f aca="false">FilterOPk!G$19</f>
        <v>19136.52</v>
      </c>
      <c r="J694" s="50" t="n">
        <f aca="false">FilterOPk!H$19</f>
        <v>18664.41</v>
      </c>
      <c r="K694" s="50" t="n">
        <f aca="false">FilterOPk!I$19</f>
        <v>33608.82</v>
      </c>
      <c r="L694" s="50" t="n">
        <f aca="false">FilterOPk!J$19</f>
        <v>20867.53</v>
      </c>
      <c r="M694" s="50" t="n">
        <f aca="false">FilterOPk!K$19</f>
        <v>56340.86</v>
      </c>
      <c r="N694" s="50" t="n">
        <f aca="false">FilterOPk!L$19</f>
        <v>285388.04</v>
      </c>
      <c r="O694" s="50" t="n">
        <f aca="false">FilterOPk!M$19</f>
        <v>-1975.43</v>
      </c>
      <c r="P694" s="50" t="n">
        <f aca="false">FilterOPk!N$19</f>
        <v>-179963.06</v>
      </c>
      <c r="Q694" s="51" t="n">
        <f aca="false">FilterOPk!O$19</f>
        <v>103449.55</v>
      </c>
    </row>
    <row r="695" customFormat="false" ht="12.75" hidden="false" customHeight="false" outlineLevel="0" collapsed="false">
      <c r="B695" s="85" t="str">
        <f aca="false">FilterOPk!A$20</f>
        <v>LT- NY</v>
      </c>
      <c r="C695" s="13" t="n">
        <f aca="false">C694+1</f>
        <v>694</v>
      </c>
      <c r="D695" s="50" t="n">
        <f aca="false">FilterOPk!B$20</f>
        <v>0</v>
      </c>
      <c r="E695" s="50" t="n">
        <f aca="false">FilterOPk!C$20</f>
        <v>-9128.22</v>
      </c>
      <c r="F695" s="50" t="n">
        <f aca="false">FilterOPk!D$20</f>
        <v>-69725.26</v>
      </c>
      <c r="G695" s="50" t="n">
        <f aca="false">FilterOPk!E$20</f>
        <v>0</v>
      </c>
      <c r="H695" s="50" t="n">
        <f aca="false">FilterOPk!F$20</f>
        <v>0</v>
      </c>
      <c r="I695" s="50" t="n">
        <f aca="false">FilterOPk!G$20</f>
        <v>0</v>
      </c>
      <c r="J695" s="50" t="n">
        <f aca="false">FilterOPk!H$20</f>
        <v>0</v>
      </c>
      <c r="K695" s="50" t="n">
        <f aca="false">FilterOPk!I$20</f>
        <v>0</v>
      </c>
      <c r="L695" s="50" t="n">
        <f aca="false">FilterOPk!J$20</f>
        <v>0</v>
      </c>
      <c r="M695" s="50" t="n">
        <f aca="false">FilterOPk!K$20</f>
        <v>0</v>
      </c>
      <c r="N695" s="50" t="n">
        <f aca="false">FilterOPk!L$20</f>
        <v>-78853.48</v>
      </c>
      <c r="O695" s="50" t="n">
        <f aca="false">FilterOPk!M$20</f>
        <v>0</v>
      </c>
      <c r="P695" s="50" t="n">
        <f aca="false">FilterOPk!N$20</f>
        <v>12056.92</v>
      </c>
      <c r="Q695" s="51" t="n">
        <f aca="false">FilterOPk!O$20</f>
        <v>-66796.56</v>
      </c>
    </row>
    <row r="696" customFormat="false" ht="12.75" hidden="false" customHeight="false" outlineLevel="0" collapsed="false">
      <c r="B696" s="85" t="str">
        <f aca="false">FilterOPk!A$21</f>
        <v>ST- PJM</v>
      </c>
      <c r="C696" s="13" t="n">
        <f aca="false">C695+1</f>
        <v>695</v>
      </c>
      <c r="D696" s="50" t="n">
        <f aca="false">FilterOPk!B$21</f>
        <v>1243093.71447674</v>
      </c>
      <c r="E696" s="50" t="n">
        <f aca="false">FilterOPk!C$21</f>
        <v>13503.06</v>
      </c>
      <c r="F696" s="50" t="n">
        <f aca="false">FilterOPk!D$21</f>
        <v>0</v>
      </c>
      <c r="G696" s="50" t="n">
        <f aca="false">FilterOPk!E$21</f>
        <v>0</v>
      </c>
      <c r="H696" s="50" t="n">
        <f aca="false">FilterOPk!F$21</f>
        <v>0</v>
      </c>
      <c r="I696" s="50" t="n">
        <f aca="false">FilterOPk!G$21</f>
        <v>0</v>
      </c>
      <c r="J696" s="50" t="n">
        <f aca="false">FilterOPk!H$21</f>
        <v>0</v>
      </c>
      <c r="K696" s="50" t="n">
        <f aca="false">FilterOPk!I$21</f>
        <v>0</v>
      </c>
      <c r="L696" s="50" t="n">
        <f aca="false">FilterOPk!J$21</f>
        <v>0</v>
      </c>
      <c r="M696" s="50" t="n">
        <f aca="false">FilterOPk!K$21</f>
        <v>0</v>
      </c>
      <c r="N696" s="50" t="n">
        <f aca="false">FilterOPk!L$21</f>
        <v>13503.06</v>
      </c>
      <c r="O696" s="50" t="n">
        <f aca="false">FilterOPk!M$21</f>
        <v>0</v>
      </c>
      <c r="P696" s="50" t="n">
        <f aca="false">FilterOPk!N$21</f>
        <v>0</v>
      </c>
      <c r="Q696" s="51" t="n">
        <f aca="false">FilterOPk!O$21</f>
        <v>13503.06</v>
      </c>
    </row>
    <row r="697" customFormat="false" ht="12.75" hidden="false" customHeight="false" outlineLevel="0" collapsed="false">
      <c r="B697" s="85" t="str">
        <f aca="false">FilterOPk!A$22</f>
        <v>ST- NENG</v>
      </c>
      <c r="C697" s="13" t="n">
        <f aca="false">C696+1</f>
        <v>696</v>
      </c>
      <c r="D697" s="50" t="n">
        <f aca="false">FilterOPk!B$22</f>
        <v>539719.375927685</v>
      </c>
      <c r="E697" s="50" t="n">
        <f aca="false">FilterOPk!C$22</f>
        <v>17499.36</v>
      </c>
      <c r="F697" s="50" t="n">
        <f aca="false">FilterOPk!D$22</f>
        <v>34844.91</v>
      </c>
      <c r="G697" s="50" t="n">
        <f aca="false">FilterOPk!E$22</f>
        <v>0</v>
      </c>
      <c r="H697" s="50" t="n">
        <f aca="false">FilterOPk!F$22</f>
        <v>0</v>
      </c>
      <c r="I697" s="50" t="n">
        <f aca="false">FilterOPk!G$22</f>
        <v>0</v>
      </c>
      <c r="J697" s="50" t="n">
        <f aca="false">FilterOPk!H$22</f>
        <v>0</v>
      </c>
      <c r="K697" s="50" t="n">
        <f aca="false">FilterOPk!I$22</f>
        <v>0</v>
      </c>
      <c r="L697" s="50" t="n">
        <f aca="false">FilterOPk!J$22</f>
        <v>0</v>
      </c>
      <c r="M697" s="50" t="n">
        <f aca="false">FilterOPk!K$22</f>
        <v>0</v>
      </c>
      <c r="N697" s="50" t="n">
        <f aca="false">FilterOPk!L$22</f>
        <v>52344.27</v>
      </c>
      <c r="O697" s="50" t="n">
        <f aca="false">FilterOPk!M$22</f>
        <v>0</v>
      </c>
      <c r="P697" s="50" t="n">
        <f aca="false">FilterOPk!N$22</f>
        <v>0</v>
      </c>
      <c r="Q697" s="51" t="n">
        <f aca="false">FilterOPk!O$22</f>
        <v>52344.27</v>
      </c>
    </row>
    <row r="698" customFormat="false" ht="12.75" hidden="false" customHeight="false" outlineLevel="0" collapsed="false">
      <c r="B698" s="85" t="str">
        <f aca="false">FilterOPk!A$23</f>
        <v>ST- NY</v>
      </c>
      <c r="C698" s="13" t="n">
        <f aca="false">C697+1</f>
        <v>697</v>
      </c>
      <c r="D698" s="50" t="n">
        <f aca="false">FilterOPk!B$23</f>
        <v>251437.188425373</v>
      </c>
      <c r="E698" s="50" t="n">
        <f aca="false">FilterOPk!C$23</f>
        <v>22663</v>
      </c>
      <c r="F698" s="50" t="n">
        <f aca="false">FilterOPk!D$23</f>
        <v>52267.36</v>
      </c>
      <c r="G698" s="50" t="n">
        <f aca="false">FilterOPk!E$23</f>
        <v>0</v>
      </c>
      <c r="H698" s="50" t="n">
        <f aca="false">FilterOPk!F$23</f>
        <v>0</v>
      </c>
      <c r="I698" s="50" t="n">
        <f aca="false">FilterOPk!G$23</f>
        <v>0</v>
      </c>
      <c r="J698" s="50" t="n">
        <f aca="false">FilterOPk!H$23</f>
        <v>0</v>
      </c>
      <c r="K698" s="50" t="n">
        <f aca="false">FilterOPk!I$23</f>
        <v>0</v>
      </c>
      <c r="L698" s="50" t="n">
        <f aca="false">FilterOPk!J$23</f>
        <v>0</v>
      </c>
      <c r="M698" s="50" t="n">
        <f aca="false">FilterOPk!K$23</f>
        <v>0</v>
      </c>
      <c r="N698" s="50" t="n">
        <f aca="false">FilterOPk!L$23</f>
        <v>74930.36</v>
      </c>
      <c r="O698" s="50" t="n">
        <f aca="false">FilterOPk!M$23</f>
        <v>0</v>
      </c>
      <c r="P698" s="50" t="n">
        <f aca="false">FilterOPk!N$23</f>
        <v>0</v>
      </c>
      <c r="Q698" s="51" t="n">
        <f aca="false">FilterOPk!O$23</f>
        <v>74930.36</v>
      </c>
    </row>
    <row r="699" customFormat="false" ht="12.75" hidden="false" customHeight="false" outlineLevel="0" collapsed="false">
      <c r="B699" s="85" t="str">
        <f aca="false">FilterOPk!A$24</f>
        <v>NE- PHYS</v>
      </c>
      <c r="C699" s="13" t="n">
        <f aca="false">C698+1</f>
        <v>698</v>
      </c>
      <c r="D699" s="50" t="n">
        <f aca="false">FilterOPk!B$24</f>
        <v>0</v>
      </c>
      <c r="E699" s="50" t="n">
        <f aca="false">FilterOPk!C$24</f>
        <v>0</v>
      </c>
      <c r="F699" s="50" t="n">
        <f aca="false">FilterOPk!D$24</f>
        <v>0</v>
      </c>
      <c r="G699" s="50" t="n">
        <f aca="false">FilterOPk!E$24</f>
        <v>0</v>
      </c>
      <c r="H699" s="50" t="n">
        <f aca="false">FilterOPk!F$24</f>
        <v>0</v>
      </c>
      <c r="I699" s="50" t="n">
        <f aca="false">FilterOPk!G$24</f>
        <v>0</v>
      </c>
      <c r="J699" s="50" t="n">
        <f aca="false">FilterOPk!H$24</f>
        <v>0</v>
      </c>
      <c r="K699" s="50" t="n">
        <f aca="false">FilterOPk!I$24</f>
        <v>0</v>
      </c>
      <c r="L699" s="50" t="n">
        <f aca="false">FilterOPk!J$24</f>
        <v>0</v>
      </c>
      <c r="M699" s="50" t="n">
        <f aca="false">FilterOPk!K$24</f>
        <v>0</v>
      </c>
      <c r="N699" s="50" t="n">
        <f aca="false">FilterOPk!L$24</f>
        <v>0</v>
      </c>
      <c r="O699" s="50" t="n">
        <f aca="false">FilterOPk!M$24</f>
        <v>0</v>
      </c>
      <c r="P699" s="50" t="n">
        <f aca="false">FilterOPk!N$24</f>
        <v>0</v>
      </c>
      <c r="Q699" s="51" t="n">
        <f aca="false">FilterOPk!O$24</f>
        <v>0</v>
      </c>
    </row>
    <row r="700" customFormat="false" ht="12.75" hidden="false" customHeight="false" outlineLevel="0" collapsed="false">
      <c r="B700" s="85" t="str">
        <f aca="false">FilterOPk!A$25</f>
        <v>LT-Southeast</v>
      </c>
      <c r="C700" s="13" t="n">
        <f aca="false">C699+1</f>
        <v>699</v>
      </c>
      <c r="D700" s="50" t="n">
        <f aca="false">FilterOPk!B$25</f>
        <v>11411200.8859117</v>
      </c>
      <c r="E700" s="50" t="n">
        <f aca="false">FilterOPk!C$25</f>
        <v>15825.82</v>
      </c>
      <c r="F700" s="50" t="n">
        <f aca="false">FilterOPk!D$25</f>
        <v>13250</v>
      </c>
      <c r="G700" s="50" t="n">
        <f aca="false">FilterOPk!E$25</f>
        <v>24924.1</v>
      </c>
      <c r="H700" s="50" t="n">
        <f aca="false">FilterOPk!F$25</f>
        <v>24690.47</v>
      </c>
      <c r="I700" s="50" t="n">
        <f aca="false">FilterOPk!G$25</f>
        <v>26774</v>
      </c>
      <c r="J700" s="50" t="n">
        <f aca="false">FilterOPk!H$25</f>
        <v>26715</v>
      </c>
      <c r="K700" s="50" t="n">
        <f aca="false">FilterOPk!I$25</f>
        <v>57358.83</v>
      </c>
      <c r="L700" s="50" t="n">
        <f aca="false">FilterOPk!J$25</f>
        <v>26146</v>
      </c>
      <c r="M700" s="50" t="n">
        <f aca="false">FilterOPk!K$25</f>
        <v>75355.31</v>
      </c>
      <c r="N700" s="50" t="n">
        <f aca="false">FilterOPk!L$25</f>
        <v>291039.53</v>
      </c>
      <c r="O700" s="50" t="n">
        <f aca="false">FilterOPk!M$25</f>
        <v>-122359</v>
      </c>
      <c r="P700" s="50" t="n">
        <f aca="false">FilterOPk!N$25</f>
        <v>514428.17</v>
      </c>
      <c r="Q700" s="51" t="n">
        <f aca="false">FilterOPk!O$25</f>
        <v>683108.7</v>
      </c>
    </row>
    <row r="701" customFormat="false" ht="12.75" hidden="false" customHeight="false" outlineLevel="0" collapsed="false">
      <c r="B701" s="85" t="str">
        <f aca="false">FilterOPk!A$26</f>
        <v>ST-SPP</v>
      </c>
      <c r="C701" s="13" t="n">
        <f aca="false">C700+1</f>
        <v>700</v>
      </c>
      <c r="D701" s="50" t="n">
        <f aca="false">FilterOPk!B$26</f>
        <v>52202.8773549933</v>
      </c>
      <c r="E701" s="50" t="n">
        <f aca="false">FilterOPk!C$26</f>
        <v>0</v>
      </c>
      <c r="F701" s="50" t="n">
        <f aca="false">FilterOPk!D$26</f>
        <v>0</v>
      </c>
      <c r="G701" s="50" t="n">
        <f aca="false">FilterOPk!E$26</f>
        <v>0</v>
      </c>
      <c r="H701" s="50" t="n">
        <f aca="false">FilterOPk!F$26</f>
        <v>0</v>
      </c>
      <c r="I701" s="50" t="n">
        <f aca="false">FilterOPk!G$26</f>
        <v>0</v>
      </c>
      <c r="J701" s="50" t="n">
        <f aca="false">FilterOPk!H$26</f>
        <v>0</v>
      </c>
      <c r="K701" s="50" t="n">
        <f aca="false">FilterOPk!I$26</f>
        <v>0</v>
      </c>
      <c r="L701" s="50" t="n">
        <f aca="false">FilterOPk!J$26</f>
        <v>0</v>
      </c>
      <c r="M701" s="50" t="n">
        <f aca="false">FilterOPk!K$26</f>
        <v>0</v>
      </c>
      <c r="N701" s="50" t="n">
        <f aca="false">FilterOPk!L$26</f>
        <v>0</v>
      </c>
      <c r="O701" s="50" t="n">
        <f aca="false">FilterOPk!M$26</f>
        <v>0</v>
      </c>
      <c r="P701" s="50" t="n">
        <f aca="false">FilterOPk!N$26</f>
        <v>0</v>
      </c>
      <c r="Q701" s="51" t="n">
        <f aca="false">FilterOPk!O$26</f>
        <v>0</v>
      </c>
    </row>
    <row r="702" customFormat="false" ht="12.75" hidden="false" customHeight="false" outlineLevel="0" collapsed="false">
      <c r="B702" s="85" t="str">
        <f aca="false">FilterOPk!A$27</f>
        <v>ST-SERC</v>
      </c>
      <c r="C702" s="13" t="n">
        <f aca="false">C701+1</f>
        <v>701</v>
      </c>
      <c r="D702" s="50" t="n">
        <f aca="false">FilterOPk!B$27</f>
        <v>686881.973218232</v>
      </c>
      <c r="E702" s="50" t="n">
        <f aca="false">FilterOPk!C$27</f>
        <v>0</v>
      </c>
      <c r="F702" s="50" t="n">
        <f aca="false">FilterOPk!D$27</f>
        <v>0</v>
      </c>
      <c r="G702" s="50" t="n">
        <f aca="false">FilterOPk!E$27</f>
        <v>0</v>
      </c>
      <c r="H702" s="50" t="n">
        <f aca="false">FilterOPk!F$27</f>
        <v>0</v>
      </c>
      <c r="I702" s="50" t="n">
        <f aca="false">FilterOPk!G$27</f>
        <v>0</v>
      </c>
      <c r="J702" s="50" t="n">
        <f aca="false">FilterOPk!H$27</f>
        <v>0</v>
      </c>
      <c r="K702" s="50" t="n">
        <f aca="false">FilterOPk!I$27</f>
        <v>0</v>
      </c>
      <c r="L702" s="50" t="n">
        <f aca="false">FilterOPk!J$27</f>
        <v>0</v>
      </c>
      <c r="M702" s="50" t="n">
        <f aca="false">FilterOPk!K$27</f>
        <v>0</v>
      </c>
      <c r="N702" s="50" t="n">
        <f aca="false">FilterOPk!L$27</f>
        <v>0</v>
      </c>
      <c r="O702" s="50" t="n">
        <f aca="false">FilterOPk!M$27</f>
        <v>0</v>
      </c>
      <c r="P702" s="50" t="n">
        <f aca="false">FilterOPk!N$27</f>
        <v>0</v>
      </c>
      <c r="Q702" s="51" t="n">
        <f aca="false">FilterOPk!O$27</f>
        <v>0</v>
      </c>
    </row>
    <row r="703" customFormat="false" ht="12.75" hidden="false" customHeight="false" outlineLevel="0" collapsed="false">
      <c r="B703" s="85" t="str">
        <f aca="false">FilterOPk!A$28</f>
        <v>LT- Texas</v>
      </c>
      <c r="C703" s="13" t="n">
        <f aca="false">C702+1</f>
        <v>702</v>
      </c>
      <c r="D703" s="50" t="n">
        <f aca="false">FilterOPk!B$28</f>
        <v>3826684.70313045</v>
      </c>
      <c r="E703" s="50" t="n">
        <f aca="false">FilterOPk!C$28</f>
        <v>0</v>
      </c>
      <c r="F703" s="50" t="n">
        <f aca="false">FilterOPk!D$28</f>
        <v>13003.28</v>
      </c>
      <c r="G703" s="50" t="n">
        <f aca="false">FilterOPk!E$28</f>
        <v>7651.26</v>
      </c>
      <c r="H703" s="50" t="n">
        <f aca="false">FilterOPk!F$28</f>
        <v>7986.82</v>
      </c>
      <c r="I703" s="50" t="n">
        <f aca="false">FilterOPk!G$28</f>
        <v>17032.43</v>
      </c>
      <c r="J703" s="50" t="n">
        <f aca="false">FilterOPk!H$28</f>
        <v>19665.43</v>
      </c>
      <c r="K703" s="50" t="n">
        <f aca="false">FilterOPk!I$28</f>
        <v>46628.44</v>
      </c>
      <c r="L703" s="50" t="n">
        <f aca="false">FilterOPk!J$28</f>
        <v>12076.91</v>
      </c>
      <c r="M703" s="50" t="n">
        <f aca="false">FilterOPk!K$28</f>
        <v>18411.54</v>
      </c>
      <c r="N703" s="50" t="n">
        <f aca="false">FilterOPk!L$28</f>
        <v>142456.11</v>
      </c>
      <c r="O703" s="50" t="n">
        <f aca="false">FilterOPk!M$28</f>
        <v>653578.76</v>
      </c>
      <c r="P703" s="50" t="n">
        <f aca="false">FilterOPk!N$28</f>
        <v>2238345.92</v>
      </c>
      <c r="Q703" s="51" t="n">
        <f aca="false">FilterOPk!O$28</f>
        <v>3034380.79</v>
      </c>
    </row>
    <row r="704" customFormat="false" ht="12.75" hidden="false" customHeight="false" outlineLevel="0" collapsed="false">
      <c r="B704" s="85" t="str">
        <f aca="false">FilterOPk!A$29</f>
        <v>St- Texas</v>
      </c>
      <c r="C704" s="13" t="n">
        <f aca="false">C703+1</f>
        <v>703</v>
      </c>
      <c r="D704" s="50" t="n">
        <f aca="false">FilterOPk!B$29</f>
        <v>445563.239343252</v>
      </c>
      <c r="E704" s="50" t="n">
        <f aca="false">FilterOPk!C$29</f>
        <v>5676.33</v>
      </c>
      <c r="F704" s="50" t="n">
        <f aca="false">FilterOPk!D$29</f>
        <v>0</v>
      </c>
      <c r="G704" s="50" t="n">
        <f aca="false">FilterOPk!E$29</f>
        <v>0</v>
      </c>
      <c r="H704" s="50" t="n">
        <f aca="false">FilterOPk!F$29</f>
        <v>0</v>
      </c>
      <c r="I704" s="50" t="n">
        <f aca="false">FilterOPk!G$29</f>
        <v>0</v>
      </c>
      <c r="J704" s="50" t="n">
        <f aca="false">FilterOPk!H$29</f>
        <v>0</v>
      </c>
      <c r="K704" s="50" t="n">
        <f aca="false">FilterOPk!I$29</f>
        <v>0</v>
      </c>
      <c r="L704" s="50" t="n">
        <f aca="false">FilterOPk!J$29</f>
        <v>0</v>
      </c>
      <c r="M704" s="50" t="n">
        <f aca="false">FilterOPk!K$29</f>
        <v>0</v>
      </c>
      <c r="N704" s="50" t="n">
        <f aca="false">FilterOPk!L$29</f>
        <v>5676.33</v>
      </c>
      <c r="O704" s="50" t="n">
        <f aca="false">FilterOPk!M$29</f>
        <v>0</v>
      </c>
      <c r="P704" s="50" t="n">
        <f aca="false">FilterOPk!N$29</f>
        <v>0</v>
      </c>
      <c r="Q704" s="51" t="n">
        <f aca="false">FilterOPk!O$29</f>
        <v>5676.33</v>
      </c>
    </row>
    <row r="705" customFormat="false" ht="12.75" hidden="false" customHeight="false" outlineLevel="0" collapsed="false">
      <c r="B705" s="85"/>
      <c r="C705" s="13" t="n">
        <f aca="false">C704+1</f>
        <v>704</v>
      </c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1"/>
    </row>
    <row r="706" customFormat="false" ht="12.75" hidden="false" customHeight="false" outlineLevel="0" collapsed="false">
      <c r="B706" s="85" t="str">
        <f aca="false">FilterOPk!A$32</f>
        <v>Gas positions</v>
      </c>
      <c r="C706" s="13" t="n">
        <f aca="false">C705+1</f>
        <v>705</v>
      </c>
      <c r="D706" s="50" t="s">
        <v>4</v>
      </c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1"/>
    </row>
    <row r="707" customFormat="false" ht="12.75" hidden="false" customHeight="false" outlineLevel="0" collapsed="false">
      <c r="B707" s="85" t="str">
        <f aca="false">FilterOPk!A$33</f>
        <v>Kevin Presto</v>
      </c>
      <c r="C707" s="13" t="n">
        <f aca="false">C706+1</f>
        <v>706</v>
      </c>
      <c r="D707" s="50" t="n">
        <f aca="false">FilterOPk!B$33</f>
        <v>0</v>
      </c>
      <c r="E707" s="50" t="n">
        <f aca="false">FilterOPk!C$33</f>
        <v>0</v>
      </c>
      <c r="F707" s="50" t="n">
        <f aca="false">FilterOPk!D$33</f>
        <v>0</v>
      </c>
      <c r="G707" s="50" t="n">
        <f aca="false">FilterOPk!E$33</f>
        <v>0</v>
      </c>
      <c r="H707" s="50" t="n">
        <f aca="false">FilterOPk!F$33</f>
        <v>0</v>
      </c>
      <c r="I707" s="50" t="n">
        <f aca="false">FilterOPk!G$33</f>
        <v>0</v>
      </c>
      <c r="J707" s="50" t="n">
        <f aca="false">FilterOPk!H$33</f>
        <v>0</v>
      </c>
      <c r="K707" s="50" t="n">
        <f aca="false">FilterOPk!I$33</f>
        <v>0</v>
      </c>
      <c r="L707" s="50" t="n">
        <f aca="false">FilterOPk!J$33</f>
        <v>0</v>
      </c>
      <c r="M707" s="50" t="n">
        <f aca="false">FilterOPk!K$33</f>
        <v>0</v>
      </c>
      <c r="N707" s="50" t="n">
        <f aca="false">FilterOPk!L$33</f>
        <v>0</v>
      </c>
      <c r="O707" s="50" t="n">
        <f aca="false">FilterOPk!M$33</f>
        <v>0</v>
      </c>
      <c r="P707" s="50" t="n">
        <f aca="false">FilterOPk!N$33</f>
        <v>0</v>
      </c>
      <c r="Q707" s="51" t="n">
        <f aca="false">FilterOPk!O$33</f>
        <v>0</v>
      </c>
    </row>
    <row r="708" customFormat="false" ht="12.75" hidden="false" customHeight="false" outlineLevel="0" collapsed="false">
      <c r="B708" s="85" t="str">
        <f aca="false">FilterOPk!A$34</f>
        <v>Fletcher Sturm</v>
      </c>
      <c r="C708" s="13" t="n">
        <f aca="false">C707+1</f>
        <v>707</v>
      </c>
      <c r="D708" s="50" t="n">
        <f aca="false">FilterOPk!B$34</f>
        <v>0</v>
      </c>
      <c r="E708" s="50" t="n">
        <f aca="false">FilterOPk!C$34</f>
        <v>0</v>
      </c>
      <c r="F708" s="50" t="n">
        <f aca="false">FilterOPk!D$34</f>
        <v>0</v>
      </c>
      <c r="G708" s="50" t="n">
        <f aca="false">FilterOPk!E$34</f>
        <v>0</v>
      </c>
      <c r="H708" s="50" t="n">
        <f aca="false">FilterOPk!F$34</f>
        <v>0</v>
      </c>
      <c r="I708" s="50" t="n">
        <f aca="false">FilterOPk!G$34</f>
        <v>0</v>
      </c>
      <c r="J708" s="50" t="n">
        <f aca="false">FilterOPk!H$34</f>
        <v>0</v>
      </c>
      <c r="K708" s="50" t="n">
        <f aca="false">FilterOPk!I$34</f>
        <v>0</v>
      </c>
      <c r="L708" s="50" t="n">
        <f aca="false">FilterOPk!J$34</f>
        <v>0</v>
      </c>
      <c r="M708" s="50" t="n">
        <f aca="false">FilterOPk!K$34</f>
        <v>0</v>
      </c>
      <c r="N708" s="50" t="n">
        <f aca="false">FilterOPk!L$34</f>
        <v>0</v>
      </c>
      <c r="O708" s="50" t="n">
        <f aca="false">FilterOPk!M$34</f>
        <v>0</v>
      </c>
      <c r="P708" s="50" t="n">
        <f aca="false">FilterOPk!N$34</f>
        <v>0</v>
      </c>
      <c r="Q708" s="51" t="n">
        <f aca="false">FilterOPk!O$34</f>
        <v>0</v>
      </c>
    </row>
    <row r="709" customFormat="false" ht="12.75" hidden="false" customHeight="false" outlineLevel="0" collapsed="false">
      <c r="B709" s="85" t="str">
        <f aca="false">FilterOPk!A$35</f>
        <v>Doug Gilbert-Smith</v>
      </c>
      <c r="C709" s="13" t="n">
        <f aca="false">C708+1</f>
        <v>708</v>
      </c>
      <c r="D709" s="50" t="n">
        <f aca="false">FilterOPk!B$35</f>
        <v>0</v>
      </c>
      <c r="E709" s="50" t="n">
        <f aca="false">FilterOPk!C$35</f>
        <v>0</v>
      </c>
      <c r="F709" s="50" t="n">
        <f aca="false">FilterOPk!D$35</f>
        <v>0</v>
      </c>
      <c r="G709" s="50" t="n">
        <f aca="false">FilterOPk!E$35</f>
        <v>0</v>
      </c>
      <c r="H709" s="50" t="n">
        <f aca="false">FilterOPk!F$35</f>
        <v>0</v>
      </c>
      <c r="I709" s="50" t="n">
        <f aca="false">FilterOPk!G$35</f>
        <v>0</v>
      </c>
      <c r="J709" s="50" t="n">
        <f aca="false">FilterOPk!H$35</f>
        <v>0</v>
      </c>
      <c r="K709" s="50" t="n">
        <f aca="false">FilterOPk!I$35</f>
        <v>0</v>
      </c>
      <c r="L709" s="50" t="n">
        <f aca="false">FilterOPk!J$35</f>
        <v>0</v>
      </c>
      <c r="M709" s="50" t="n">
        <f aca="false">FilterOPk!K$35</f>
        <v>0</v>
      </c>
      <c r="N709" s="50" t="n">
        <f aca="false">FilterOPk!L$35</f>
        <v>0</v>
      </c>
      <c r="O709" s="50" t="n">
        <f aca="false">FilterOPk!M$35</f>
        <v>0</v>
      </c>
      <c r="P709" s="50" t="n">
        <f aca="false">FilterOPk!N$35</f>
        <v>0</v>
      </c>
      <c r="Q709" s="51" t="n">
        <f aca="false">FilterOPk!O$35</f>
        <v>0</v>
      </c>
    </row>
    <row r="710" customFormat="false" ht="12.75" hidden="false" customHeight="false" outlineLevel="0" collapsed="false">
      <c r="B710" s="85" t="str">
        <f aca="false">FilterOPk!A$36</f>
        <v>Rogers Herndon</v>
      </c>
      <c r="C710" s="13" t="n">
        <f aca="false">C709+1</f>
        <v>709</v>
      </c>
      <c r="D710" s="50" t="n">
        <f aca="false">FilterOPk!B$36</f>
        <v>0</v>
      </c>
      <c r="E710" s="50" t="n">
        <f aca="false">FilterOPk!C$36</f>
        <v>0</v>
      </c>
      <c r="F710" s="50" t="n">
        <f aca="false">FilterOPk!D$36</f>
        <v>0</v>
      </c>
      <c r="G710" s="50" t="n">
        <f aca="false">FilterOPk!E$36</f>
        <v>0</v>
      </c>
      <c r="H710" s="50" t="n">
        <f aca="false">FilterOPk!F$36</f>
        <v>0</v>
      </c>
      <c r="I710" s="50" t="n">
        <f aca="false">FilterOPk!G$36</f>
        <v>0</v>
      </c>
      <c r="J710" s="50" t="n">
        <f aca="false">FilterOPk!H$36</f>
        <v>0</v>
      </c>
      <c r="K710" s="50" t="n">
        <f aca="false">FilterOPk!I$36</f>
        <v>0</v>
      </c>
      <c r="L710" s="50" t="n">
        <f aca="false">FilterOPk!J$36</f>
        <v>0</v>
      </c>
      <c r="M710" s="50" t="n">
        <f aca="false">FilterOPk!K$36</f>
        <v>0</v>
      </c>
      <c r="N710" s="50" t="n">
        <f aca="false">FilterOPk!L$36</f>
        <v>0</v>
      </c>
      <c r="O710" s="50" t="n">
        <f aca="false">FilterOPk!M$36</f>
        <v>0</v>
      </c>
      <c r="P710" s="50" t="n">
        <f aca="false">FilterOPk!N$36</f>
        <v>0</v>
      </c>
      <c r="Q710" s="51" t="n">
        <f aca="false">FilterOPk!O$36</f>
        <v>0</v>
      </c>
    </row>
    <row r="711" customFormat="false" ht="12.75" hidden="false" customHeight="false" outlineLevel="0" collapsed="false">
      <c r="B711" s="85" t="str">
        <f aca="false">FilterOPk!A$37</f>
        <v>Dana Davis</v>
      </c>
      <c r="C711" s="13" t="n">
        <f aca="false">C710+1</f>
        <v>710</v>
      </c>
      <c r="D711" s="50" t="n">
        <f aca="false">FilterOPk!B$37</f>
        <v>0</v>
      </c>
      <c r="E711" s="50" t="n">
        <f aca="false">FilterOPk!C$37</f>
        <v>0</v>
      </c>
      <c r="F711" s="50" t="n">
        <f aca="false">FilterOPk!D$37</f>
        <v>0</v>
      </c>
      <c r="G711" s="50" t="n">
        <f aca="false">FilterOPk!E$37</f>
        <v>0</v>
      </c>
      <c r="H711" s="50" t="n">
        <f aca="false">FilterOPk!F$37</f>
        <v>0</v>
      </c>
      <c r="I711" s="50" t="n">
        <f aca="false">FilterOPk!G$37</f>
        <v>0</v>
      </c>
      <c r="J711" s="50" t="n">
        <f aca="false">FilterOPk!H$37</f>
        <v>0</v>
      </c>
      <c r="K711" s="50" t="n">
        <f aca="false">FilterOPk!I$37</f>
        <v>0</v>
      </c>
      <c r="L711" s="50" t="n">
        <f aca="false">FilterOPk!J$37</f>
        <v>0</v>
      </c>
      <c r="M711" s="50" t="n">
        <f aca="false">FilterOPk!K$37</f>
        <v>0</v>
      </c>
      <c r="N711" s="50" t="n">
        <f aca="false">FilterOPk!L$37</f>
        <v>0</v>
      </c>
      <c r="O711" s="50" t="n">
        <f aca="false">FilterOPk!M$37</f>
        <v>0</v>
      </c>
      <c r="P711" s="50" t="n">
        <f aca="false">FilterOPk!N$37</f>
        <v>0</v>
      </c>
      <c r="Q711" s="51" t="n">
        <f aca="false">FilterOPk!O$37</f>
        <v>0</v>
      </c>
    </row>
    <row r="712" customFormat="false" ht="12.75" hidden="false" customHeight="false" outlineLevel="0" collapsed="false">
      <c r="B712" s="85" t="str">
        <f aca="false">FilterOPk!A$38</f>
        <v>Tom May</v>
      </c>
      <c r="C712" s="13" t="n">
        <f aca="false">C711+1</f>
        <v>711</v>
      </c>
      <c r="D712" s="50" t="n">
        <f aca="false">FilterOPk!B$38</f>
        <v>0</v>
      </c>
      <c r="E712" s="50" t="n">
        <f aca="false">FilterOPk!C$38</f>
        <v>0</v>
      </c>
      <c r="F712" s="50" t="n">
        <f aca="false">FilterOPk!D$38</f>
        <v>0</v>
      </c>
      <c r="G712" s="50" t="n">
        <f aca="false">FilterOPk!E$38</f>
        <v>0</v>
      </c>
      <c r="H712" s="50" t="n">
        <f aca="false">FilterOPk!F$38</f>
        <v>0</v>
      </c>
      <c r="I712" s="50" t="n">
        <f aca="false">FilterOPk!G$38</f>
        <v>0</v>
      </c>
      <c r="J712" s="50" t="n">
        <f aca="false">FilterOPk!H$38</f>
        <v>0</v>
      </c>
      <c r="K712" s="50" t="n">
        <f aca="false">FilterOPk!I$38</f>
        <v>0</v>
      </c>
      <c r="L712" s="50" t="n">
        <f aca="false">FilterOPk!J$38</f>
        <v>0</v>
      </c>
      <c r="M712" s="50" t="n">
        <f aca="false">FilterOPk!K$38</f>
        <v>0</v>
      </c>
      <c r="N712" s="50" t="n">
        <f aca="false">FilterOPk!L$38</f>
        <v>0</v>
      </c>
      <c r="O712" s="50" t="n">
        <f aca="false">FilterOPk!M$38</f>
        <v>0</v>
      </c>
      <c r="P712" s="50" t="n">
        <f aca="false">FilterOPk!N$38</f>
        <v>0</v>
      </c>
      <c r="Q712" s="51" t="n">
        <f aca="false">FilterOPk!O$38</f>
        <v>0</v>
      </c>
    </row>
    <row r="713" customFormat="false" ht="12.75" hidden="false" customHeight="false" outlineLevel="0" collapsed="false">
      <c r="B713" s="85" t="str">
        <f aca="false">FilterOPk!A$39</f>
        <v>Clint Dean</v>
      </c>
      <c r="C713" s="13" t="n">
        <f aca="false">C712+1</f>
        <v>712</v>
      </c>
      <c r="D713" s="50" t="n">
        <f aca="false">FilterOPk!B$39</f>
        <v>0</v>
      </c>
      <c r="E713" s="50" t="n">
        <f aca="false">FilterOPk!C$39</f>
        <v>0</v>
      </c>
      <c r="F713" s="50" t="n">
        <f aca="false">FilterOPk!D$39</f>
        <v>0</v>
      </c>
      <c r="G713" s="50" t="n">
        <f aca="false">FilterOPk!E$39</f>
        <v>0</v>
      </c>
      <c r="H713" s="50" t="n">
        <f aca="false">FilterOPk!F$39</f>
        <v>0</v>
      </c>
      <c r="I713" s="50" t="n">
        <f aca="false">FilterOPk!G$39</f>
        <v>0</v>
      </c>
      <c r="J713" s="50" t="n">
        <f aca="false">FilterOPk!H$39</f>
        <v>0</v>
      </c>
      <c r="K713" s="50" t="n">
        <f aca="false">FilterOPk!I$39</f>
        <v>0</v>
      </c>
      <c r="L713" s="50" t="n">
        <f aca="false">FilterOPk!J$39</f>
        <v>0</v>
      </c>
      <c r="M713" s="50" t="n">
        <f aca="false">FilterOPk!K$39</f>
        <v>0</v>
      </c>
      <c r="N713" s="50" t="n">
        <f aca="false">FilterOPk!L$39</f>
        <v>0</v>
      </c>
      <c r="O713" s="50" t="n">
        <f aca="false">FilterOPk!M$39</f>
        <v>0</v>
      </c>
      <c r="P713" s="50" t="n">
        <f aca="false">FilterOPk!N$39</f>
        <v>0</v>
      </c>
      <c r="Q713" s="51" t="n">
        <f aca="false">FilterOPk!O$39</f>
        <v>0</v>
      </c>
    </row>
    <row r="714" customFormat="false" ht="12.75" hidden="false" customHeight="false" outlineLevel="0" collapsed="false">
      <c r="B714" s="85" t="str">
        <f aca="false">FilterOPk!A$40</f>
        <v>Rob Benson</v>
      </c>
      <c r="C714" s="13" t="n">
        <f aca="false">C713+1</f>
        <v>713</v>
      </c>
      <c r="D714" s="50" t="n">
        <f aca="false">FilterOPk!B$40</f>
        <v>0</v>
      </c>
      <c r="E714" s="50" t="n">
        <f aca="false">FilterOPk!C$40</f>
        <v>0</v>
      </c>
      <c r="F714" s="50" t="n">
        <f aca="false">FilterOPk!D$40</f>
        <v>0</v>
      </c>
      <c r="G714" s="50" t="n">
        <f aca="false">FilterOPk!E$40</f>
        <v>0</v>
      </c>
      <c r="H714" s="50" t="n">
        <f aca="false">FilterOPk!F$40</f>
        <v>0</v>
      </c>
      <c r="I714" s="50" t="n">
        <f aca="false">FilterOPk!G$40</f>
        <v>0</v>
      </c>
      <c r="J714" s="50" t="n">
        <f aca="false">FilterOPk!H$40</f>
        <v>0</v>
      </c>
      <c r="K714" s="50" t="n">
        <f aca="false">FilterOPk!I$40</f>
        <v>0</v>
      </c>
      <c r="L714" s="50" t="n">
        <f aca="false">FilterOPk!J$40</f>
        <v>0</v>
      </c>
      <c r="M714" s="50" t="n">
        <f aca="false">FilterOPk!K$40</f>
        <v>0</v>
      </c>
      <c r="N714" s="50" t="n">
        <f aca="false">FilterOPk!L$40</f>
        <v>0</v>
      </c>
      <c r="O714" s="50" t="n">
        <f aca="false">FilterOPk!M$40</f>
        <v>0</v>
      </c>
      <c r="P714" s="50" t="n">
        <f aca="false">FilterOPk!N$40</f>
        <v>0</v>
      </c>
      <c r="Q714" s="51" t="n">
        <f aca="false">FilterOPk!O$40</f>
        <v>0</v>
      </c>
    </row>
    <row r="715" customFormat="false" ht="12.75" hidden="false" customHeight="false" outlineLevel="0" collapsed="false">
      <c r="B715" s="85" t="str">
        <f aca="false">FilterOPk!A$41</f>
        <v>Matt Lorenz</v>
      </c>
      <c r="C715" s="13" t="n">
        <f aca="false">C714+1</f>
        <v>714</v>
      </c>
      <c r="D715" s="50" t="n">
        <f aca="false">FilterOPk!B$41</f>
        <v>0</v>
      </c>
      <c r="E715" s="50" t="n">
        <f aca="false">FilterOPk!C$41</f>
        <v>0</v>
      </c>
      <c r="F715" s="50" t="n">
        <f aca="false">FilterOPk!D$41</f>
        <v>0</v>
      </c>
      <c r="G715" s="50" t="n">
        <f aca="false">FilterOPk!E$41</f>
        <v>0</v>
      </c>
      <c r="H715" s="50" t="n">
        <f aca="false">FilterOPk!F$41</f>
        <v>0</v>
      </c>
      <c r="I715" s="50" t="n">
        <f aca="false">FilterOPk!G$41</f>
        <v>0</v>
      </c>
      <c r="J715" s="50" t="n">
        <f aca="false">FilterOPk!H$41</f>
        <v>0</v>
      </c>
      <c r="K715" s="50" t="n">
        <f aca="false">FilterOPk!I$41</f>
        <v>0</v>
      </c>
      <c r="L715" s="50" t="n">
        <f aca="false">FilterOPk!J$41</f>
        <v>0</v>
      </c>
      <c r="M715" s="50" t="n">
        <f aca="false">FilterOPk!K$41</f>
        <v>0</v>
      </c>
      <c r="N715" s="50" t="n">
        <f aca="false">FilterOPk!L$41</f>
        <v>0</v>
      </c>
      <c r="O715" s="50" t="n">
        <f aca="false">FilterOPk!M$41</f>
        <v>0</v>
      </c>
      <c r="P715" s="50" t="n">
        <f aca="false">FilterOPk!N$41</f>
        <v>0</v>
      </c>
      <c r="Q715" s="51" t="n">
        <f aca="false">FilterOPk!O$41</f>
        <v>0</v>
      </c>
    </row>
    <row r="716" customFormat="false" ht="12.75" hidden="false" customHeight="false" outlineLevel="0" collapsed="false">
      <c r="B716" s="85" t="str">
        <f aca="false">FilterOPk!A$42</f>
        <v>John Forney</v>
      </c>
      <c r="C716" s="13" t="n">
        <f aca="false">C715+1</f>
        <v>715</v>
      </c>
      <c r="D716" s="50" t="n">
        <f aca="false">FilterOPk!B$42</f>
        <v>0</v>
      </c>
      <c r="E716" s="50" t="n">
        <f aca="false">FilterOPk!C$42</f>
        <v>0</v>
      </c>
      <c r="F716" s="50" t="n">
        <f aca="false">FilterOPk!D$42</f>
        <v>0</v>
      </c>
      <c r="G716" s="50" t="n">
        <f aca="false">FilterOPk!E$42</f>
        <v>0</v>
      </c>
      <c r="H716" s="50" t="n">
        <f aca="false">FilterOPk!F$42</f>
        <v>0</v>
      </c>
      <c r="I716" s="50" t="n">
        <f aca="false">FilterOPk!G$42</f>
        <v>0</v>
      </c>
      <c r="J716" s="50" t="n">
        <f aca="false">FilterOPk!H$42</f>
        <v>0</v>
      </c>
      <c r="K716" s="50" t="n">
        <f aca="false">FilterOPk!I$42</f>
        <v>0</v>
      </c>
      <c r="L716" s="50" t="n">
        <f aca="false">FilterOPk!J$42</f>
        <v>0</v>
      </c>
      <c r="M716" s="50" t="n">
        <f aca="false">FilterOPk!K$42</f>
        <v>0</v>
      </c>
      <c r="N716" s="50" t="n">
        <f aca="false">FilterOPk!L$42</f>
        <v>0</v>
      </c>
      <c r="O716" s="50" t="n">
        <f aca="false">FilterOPk!M$42</f>
        <v>0</v>
      </c>
      <c r="P716" s="50" t="n">
        <f aca="false">FilterOPk!N$42</f>
        <v>0</v>
      </c>
      <c r="Q716" s="51" t="n">
        <f aca="false">FilterOPk!O$42</f>
        <v>0</v>
      </c>
    </row>
    <row r="717" customFormat="false" ht="12.75" hidden="false" customHeight="false" outlineLevel="0" collapsed="false">
      <c r="B717" s="85" t="str">
        <f aca="false">FilterOPk!A$43</f>
        <v>Mike Carson</v>
      </c>
      <c r="C717" s="13" t="n">
        <f aca="false">C716+1</f>
        <v>716</v>
      </c>
      <c r="D717" s="50" t="n">
        <f aca="false">FilterOPk!B$43</f>
        <v>0</v>
      </c>
      <c r="E717" s="50" t="n">
        <f aca="false">FilterOPk!C$43</f>
        <v>0</v>
      </c>
      <c r="F717" s="50" t="n">
        <f aca="false">FilterOPk!D$43</f>
        <v>0</v>
      </c>
      <c r="G717" s="50" t="n">
        <f aca="false">FilterOPk!E$43</f>
        <v>0</v>
      </c>
      <c r="H717" s="50" t="n">
        <f aca="false">FilterOPk!F$43</f>
        <v>0</v>
      </c>
      <c r="I717" s="50" t="n">
        <f aca="false">FilterOPk!G$43</f>
        <v>0</v>
      </c>
      <c r="J717" s="50" t="n">
        <f aca="false">FilterOPk!H$43</f>
        <v>0</v>
      </c>
      <c r="K717" s="50" t="n">
        <f aca="false">FilterOPk!I$43</f>
        <v>0</v>
      </c>
      <c r="L717" s="50" t="n">
        <f aca="false">FilterOPk!J$43</f>
        <v>0</v>
      </c>
      <c r="M717" s="50" t="n">
        <f aca="false">FilterOPk!K$43</f>
        <v>0</v>
      </c>
      <c r="N717" s="50" t="n">
        <f aca="false">FilterOPk!L$43</f>
        <v>0</v>
      </c>
      <c r="O717" s="50" t="n">
        <f aca="false">FilterOPk!M$43</f>
        <v>0</v>
      </c>
      <c r="P717" s="50" t="n">
        <f aca="false">FilterOPk!N$43</f>
        <v>0</v>
      </c>
      <c r="Q717" s="51" t="n">
        <f aca="false">FilterOPk!O$43</f>
        <v>0</v>
      </c>
    </row>
    <row r="718" customFormat="false" ht="12.75" hidden="false" customHeight="false" outlineLevel="0" collapsed="false">
      <c r="B718" s="85" t="str">
        <f aca="false">FilterOPk!A$44</f>
        <v>Chris Dorland</v>
      </c>
      <c r="C718" s="13" t="n">
        <f aca="false">C717+1</f>
        <v>717</v>
      </c>
      <c r="D718" s="50" t="n">
        <f aca="false">FilterOPk!B$44</f>
        <v>0</v>
      </c>
      <c r="E718" s="50" t="n">
        <f aca="false">FilterOPk!C$44</f>
        <v>0</v>
      </c>
      <c r="F718" s="50" t="n">
        <f aca="false">FilterOPk!D$44</f>
        <v>0</v>
      </c>
      <c r="G718" s="50" t="n">
        <f aca="false">FilterOPk!E$44</f>
        <v>0</v>
      </c>
      <c r="H718" s="50" t="n">
        <f aca="false">FilterOPk!F$44</f>
        <v>0</v>
      </c>
      <c r="I718" s="50" t="n">
        <f aca="false">FilterOPk!G$44</f>
        <v>0</v>
      </c>
      <c r="J718" s="50" t="n">
        <f aca="false">FilterOPk!H$44</f>
        <v>0</v>
      </c>
      <c r="K718" s="50" t="n">
        <f aca="false">FilterOPk!I$44</f>
        <v>0</v>
      </c>
      <c r="L718" s="50" t="n">
        <f aca="false">FilterOPk!J$44</f>
        <v>0</v>
      </c>
      <c r="M718" s="50" t="n">
        <f aca="false">FilterOPk!K$44</f>
        <v>0</v>
      </c>
      <c r="N718" s="50" t="n">
        <f aca="false">FilterOPk!L$44</f>
        <v>0</v>
      </c>
      <c r="O718" s="50" t="n">
        <f aca="false">FilterOPk!M$44</f>
        <v>0</v>
      </c>
      <c r="P718" s="50" t="n">
        <f aca="false">FilterOPk!N$44</f>
        <v>0</v>
      </c>
      <c r="Q718" s="51" t="n">
        <f aca="false">FilterOPk!O$44</f>
        <v>0</v>
      </c>
    </row>
    <row r="719" customFormat="false" ht="12.75" hidden="false" customHeight="false" outlineLevel="0" collapsed="false">
      <c r="B719" s="85" t="str">
        <f aca="false">FilterOPk!A$45</f>
        <v>Jeff King</v>
      </c>
      <c r="C719" s="13" t="n">
        <f aca="false">C718+1</f>
        <v>718</v>
      </c>
      <c r="D719" s="50" t="n">
        <f aca="false">FilterOPk!B$45</f>
        <v>0</v>
      </c>
      <c r="E719" s="50" t="n">
        <f aca="false">FilterOPk!C$45</f>
        <v>0</v>
      </c>
      <c r="F719" s="50" t="n">
        <f aca="false">FilterOPk!D$45</f>
        <v>0</v>
      </c>
      <c r="G719" s="50" t="n">
        <f aca="false">FilterOPk!E$45</f>
        <v>0</v>
      </c>
      <c r="H719" s="50" t="n">
        <f aca="false">FilterOPk!F$45</f>
        <v>0</v>
      </c>
      <c r="I719" s="50" t="n">
        <f aca="false">FilterOPk!G$45</f>
        <v>0</v>
      </c>
      <c r="J719" s="50" t="n">
        <f aca="false">FilterOPk!H$45</f>
        <v>0</v>
      </c>
      <c r="K719" s="50" t="n">
        <f aca="false">FilterOPk!I$45</f>
        <v>0</v>
      </c>
      <c r="L719" s="50" t="n">
        <f aca="false">FilterOPk!J$45</f>
        <v>0</v>
      </c>
      <c r="M719" s="50" t="n">
        <f aca="false">FilterOPk!K$45</f>
        <v>0</v>
      </c>
      <c r="N719" s="50" t="n">
        <f aca="false">FilterOPk!L$45</f>
        <v>0</v>
      </c>
      <c r="O719" s="50" t="n">
        <f aca="false">FilterOPk!M$45</f>
        <v>0</v>
      </c>
      <c r="P719" s="50" t="n">
        <f aca="false">FilterOPk!N$45</f>
        <v>0</v>
      </c>
      <c r="Q719" s="51" t="n">
        <f aca="false">FilterOPk!O$45</f>
        <v>0</v>
      </c>
    </row>
    <row r="720" customFormat="false" ht="12.75" hidden="false" customHeight="false" outlineLevel="0" collapsed="false">
      <c r="B720" s="85" t="n">
        <f aca="false">FilterOPk!A$46</f>
        <v>0</v>
      </c>
      <c r="C720" s="13" t="n">
        <f aca="false">C719+1</f>
        <v>719</v>
      </c>
      <c r="D720" s="50" t="n">
        <f aca="false">FilterOPk!B$46</f>
        <v>0</v>
      </c>
      <c r="E720" s="50" t="n">
        <f aca="false">FilterOPk!C$46</f>
        <v>0</v>
      </c>
      <c r="F720" s="50" t="n">
        <f aca="false">FilterOPk!D$46</f>
        <v>0</v>
      </c>
      <c r="G720" s="50" t="n">
        <f aca="false">FilterOPk!E$46</f>
        <v>0</v>
      </c>
      <c r="H720" s="50" t="n">
        <f aca="false">FilterOPk!F$46</f>
        <v>0</v>
      </c>
      <c r="I720" s="50" t="n">
        <f aca="false">FilterOPk!G$46</f>
        <v>0</v>
      </c>
      <c r="J720" s="50" t="n">
        <f aca="false">FilterOPk!H$46</f>
        <v>0</v>
      </c>
      <c r="K720" s="50" t="n">
        <f aca="false">FilterOPk!I$46</f>
        <v>0</v>
      </c>
      <c r="L720" s="50" t="n">
        <f aca="false">FilterOPk!J$46</f>
        <v>0</v>
      </c>
      <c r="M720" s="50" t="n">
        <f aca="false">FilterOPk!K$46</f>
        <v>0</v>
      </c>
      <c r="N720" s="50" t="n">
        <f aca="false">FilterOPk!L$46</f>
        <v>0</v>
      </c>
      <c r="O720" s="50" t="n">
        <f aca="false">FilterOPk!M$46</f>
        <v>0</v>
      </c>
      <c r="P720" s="50" t="n">
        <f aca="false">FilterOPk!N$46</f>
        <v>0</v>
      </c>
      <c r="Q720" s="51" t="n">
        <f aca="false">FilterOPk!O$46</f>
        <v>0</v>
      </c>
    </row>
    <row r="721" customFormat="false" ht="12.75" hidden="false" customHeight="false" outlineLevel="0" collapsed="false">
      <c r="B721" s="87" t="n">
        <f aca="false">FilterOPk!A$47</f>
        <v>0</v>
      </c>
      <c r="C721" s="64" t="n">
        <f aca="false">C720+1</f>
        <v>720</v>
      </c>
      <c r="D721" s="54" t="n">
        <f aca="false">FilterOPk!B$47</f>
        <v>0</v>
      </c>
      <c r="E721" s="54" t="n">
        <f aca="false">FilterOPk!C$47</f>
        <v>0</v>
      </c>
      <c r="F721" s="54" t="n">
        <f aca="false">FilterOPk!D$47</f>
        <v>0</v>
      </c>
      <c r="G721" s="54" t="n">
        <f aca="false">FilterOPk!E$47</f>
        <v>0</v>
      </c>
      <c r="H721" s="54" t="n">
        <f aca="false">FilterOPk!F$47</f>
        <v>0</v>
      </c>
      <c r="I721" s="54" t="n">
        <f aca="false">FilterOPk!G$47</f>
        <v>0</v>
      </c>
      <c r="J721" s="54" t="n">
        <f aca="false">FilterOPk!H$47</f>
        <v>0</v>
      </c>
      <c r="K721" s="54" t="n">
        <f aca="false">FilterOPk!I$47</f>
        <v>0</v>
      </c>
      <c r="L721" s="54" t="n">
        <f aca="false">FilterOPk!J$47</f>
        <v>0</v>
      </c>
      <c r="M721" s="54" t="n">
        <f aca="false">FilterOPk!K$47</f>
        <v>0</v>
      </c>
      <c r="N721" s="54" t="n">
        <f aca="false">FilterOPk!L$47</f>
        <v>0</v>
      </c>
      <c r="O721" s="54" t="n">
        <f aca="false">FilterOPk!M$47</f>
        <v>0</v>
      </c>
      <c r="P721" s="54" t="n">
        <f aca="false">FilterOPk!N$47</f>
        <v>0</v>
      </c>
      <c r="Q721" s="55" t="n">
        <f aca="false">FilterOPk!O$47</f>
        <v>0</v>
      </c>
    </row>
    <row r="722" customFormat="false" ht="12.75" hidden="false" customHeight="false" outlineLevel="0" collapsed="false">
      <c r="A722" s="0" t="n">
        <f aca="false">A682+1</f>
        <v>19</v>
      </c>
      <c r="B722" s="57" t="n">
        <f aca="false">FilterOPk!D$1</f>
        <v>36907</v>
      </c>
      <c r="C722" s="58" t="n">
        <f aca="false">C721+1</f>
        <v>721</v>
      </c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83"/>
    </row>
    <row r="723" customFormat="false" ht="12.75" hidden="false" customHeight="false" outlineLevel="0" collapsed="false">
      <c r="B723" s="61"/>
      <c r="C723" s="13" t="n">
        <f aca="false">C722+1</f>
        <v>722</v>
      </c>
      <c r="D723" s="13"/>
      <c r="E723" s="21" t="s">
        <v>5</v>
      </c>
      <c r="F723" s="21" t="s">
        <v>6</v>
      </c>
      <c r="G723" s="21" t="s">
        <v>7</v>
      </c>
      <c r="H723" s="21" t="s">
        <v>8</v>
      </c>
      <c r="I723" s="21" t="s">
        <v>9</v>
      </c>
      <c r="J723" s="21" t="s">
        <v>10</v>
      </c>
      <c r="K723" s="21" t="s">
        <v>11</v>
      </c>
      <c r="L723" s="21" t="s">
        <v>12</v>
      </c>
      <c r="M723" s="21" t="s">
        <v>13</v>
      </c>
      <c r="N723" s="21" t="s">
        <v>14</v>
      </c>
      <c r="O723" s="21" t="n">
        <v>2002</v>
      </c>
      <c r="P723" s="21" t="s">
        <v>15</v>
      </c>
      <c r="Q723" s="84" t="s">
        <v>16</v>
      </c>
    </row>
    <row r="724" customFormat="false" ht="12.75" hidden="false" customHeight="false" outlineLevel="0" collapsed="false">
      <c r="B724" s="85" t="str">
        <f aca="false">FilterOPk!A$9</f>
        <v>Power positions</v>
      </c>
      <c r="C724" s="13" t="n">
        <f aca="false">C723+1</f>
        <v>723</v>
      </c>
      <c r="D724" s="13" t="s">
        <v>4</v>
      </c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86"/>
    </row>
    <row r="725" customFormat="false" ht="12.75" hidden="false" customHeight="false" outlineLevel="0" collapsed="false">
      <c r="B725" s="85" t="str">
        <f aca="false">FilterOPk!A$10</f>
        <v>East Position</v>
      </c>
      <c r="C725" s="13" t="n">
        <f aca="false">C724+1</f>
        <v>724</v>
      </c>
      <c r="D725" s="50" t="n">
        <f aca="false">FilterOPk!B$10</f>
        <v>34784396.7946123</v>
      </c>
      <c r="E725" s="50" t="n">
        <f aca="false">FilterOPk!C$10</f>
        <v>139428.68</v>
      </c>
      <c r="F725" s="50" t="n">
        <f aca="false">FilterOPk!D$10</f>
        <v>244540.42</v>
      </c>
      <c r="G725" s="50" t="n">
        <f aca="false">FilterOPk!E$10</f>
        <v>352018.99</v>
      </c>
      <c r="H725" s="50" t="n">
        <f aca="false">FilterOPk!F$10</f>
        <v>454047.41</v>
      </c>
      <c r="I725" s="50" t="n">
        <f aca="false">FilterOPk!G$10</f>
        <v>460700.87</v>
      </c>
      <c r="J725" s="50" t="n">
        <f aca="false">FilterOPk!H$10</f>
        <v>371715.26</v>
      </c>
      <c r="K725" s="50" t="n">
        <f aca="false">FilterOPk!I$10</f>
        <v>743238.67</v>
      </c>
      <c r="L725" s="50" t="n">
        <f aca="false">FilterOPk!J$10</f>
        <v>433572.73</v>
      </c>
      <c r="M725" s="50" t="n">
        <f aca="false">FilterOPk!K$10</f>
        <v>1264075.99</v>
      </c>
      <c r="N725" s="50" t="n">
        <f aca="false">FilterOPk!L$10</f>
        <v>4463339.02</v>
      </c>
      <c r="O725" s="50" t="n">
        <f aca="false">FilterOPk!M$10</f>
        <v>-232298.41</v>
      </c>
      <c r="P725" s="50" t="n">
        <f aca="false">FilterOPk!N$10</f>
        <v>1174384.84</v>
      </c>
      <c r="Q725" s="51" t="n">
        <f aca="false">FilterOPk!O$10</f>
        <v>5405425.45</v>
      </c>
    </row>
    <row r="726" customFormat="false" ht="12.75" hidden="false" customHeight="false" outlineLevel="0" collapsed="false">
      <c r="B726" s="85" t="str">
        <f aca="false">FilterOPk!A$11</f>
        <v>East Power Mgmt</v>
      </c>
      <c r="C726" s="13" t="n">
        <f aca="false">C725+1</f>
        <v>725</v>
      </c>
      <c r="D726" s="50" t="n">
        <f aca="false">FilterOPk!B$11</f>
        <v>7547347.04451418</v>
      </c>
      <c r="E726" s="50" t="n">
        <f aca="false">FilterOPk!C$11</f>
        <v>0</v>
      </c>
      <c r="F726" s="50" t="n">
        <f aca="false">FilterOPk!D$11</f>
        <v>0</v>
      </c>
      <c r="G726" s="50" t="n">
        <f aca="false">FilterOPk!E$11</f>
        <v>0</v>
      </c>
      <c r="H726" s="50" t="n">
        <f aca="false">FilterOPk!F$11</f>
        <v>0</v>
      </c>
      <c r="I726" s="50" t="n">
        <f aca="false">FilterOPk!G$11</f>
        <v>0</v>
      </c>
      <c r="J726" s="50" t="n">
        <f aca="false">FilterOPk!H$11</f>
        <v>0</v>
      </c>
      <c r="K726" s="50" t="n">
        <f aca="false">FilterOPk!I$11</f>
        <v>0</v>
      </c>
      <c r="L726" s="50" t="n">
        <f aca="false">FilterOPk!J$11</f>
        <v>0</v>
      </c>
      <c r="M726" s="50" t="n">
        <f aca="false">FilterOPk!K$11</f>
        <v>0</v>
      </c>
      <c r="N726" s="50" t="n">
        <f aca="false">FilterOPk!L$11</f>
        <v>0</v>
      </c>
      <c r="O726" s="50" t="n">
        <f aca="false">FilterOPk!M$11</f>
        <v>0</v>
      </c>
      <c r="P726" s="50" t="n">
        <f aca="false">FilterOPk!N$11</f>
        <v>0</v>
      </c>
      <c r="Q726" s="51" t="n">
        <f aca="false">FilterOPk!O$11</f>
        <v>0</v>
      </c>
    </row>
    <row r="727" customFormat="false" ht="12.75" hidden="false" customHeight="false" outlineLevel="0" collapsed="false">
      <c r="B727" s="85" t="str">
        <f aca="false">FilterOPk!A$12</f>
        <v>Long Term Options</v>
      </c>
      <c r="C727" s="13" t="n">
        <f aca="false">C726+1</f>
        <v>726</v>
      </c>
      <c r="D727" s="50" t="n">
        <f aca="false">FilterOPk!B$12</f>
        <v>0</v>
      </c>
      <c r="E727" s="50" t="n">
        <f aca="false">FilterOPk!C$12</f>
        <v>0</v>
      </c>
      <c r="F727" s="50" t="n">
        <f aca="false">FilterOPk!D$12</f>
        <v>0</v>
      </c>
      <c r="G727" s="50" t="n">
        <f aca="false">FilterOPk!E$12</f>
        <v>0</v>
      </c>
      <c r="H727" s="50" t="n">
        <f aca="false">FilterOPk!F$12</f>
        <v>0</v>
      </c>
      <c r="I727" s="50" t="n">
        <f aca="false">FilterOPk!G$12</f>
        <v>0</v>
      </c>
      <c r="J727" s="50" t="n">
        <f aca="false">FilterOPk!H$12</f>
        <v>0</v>
      </c>
      <c r="K727" s="50" t="n">
        <f aca="false">FilterOPk!I$12</f>
        <v>0</v>
      </c>
      <c r="L727" s="50" t="n">
        <f aca="false">FilterOPk!J$12</f>
        <v>0</v>
      </c>
      <c r="M727" s="50" t="n">
        <f aca="false">FilterOPk!K$12</f>
        <v>0</v>
      </c>
      <c r="N727" s="50" t="n">
        <f aca="false">FilterOPk!L$12</f>
        <v>0</v>
      </c>
      <c r="O727" s="50" t="n">
        <f aca="false">FilterOPk!M$12</f>
        <v>0</v>
      </c>
      <c r="P727" s="50" t="n">
        <f aca="false">FilterOPk!N$12</f>
        <v>0</v>
      </c>
      <c r="Q727" s="51" t="n">
        <f aca="false">FilterOPk!O$12</f>
        <v>0</v>
      </c>
    </row>
    <row r="728" customFormat="false" ht="12.75" hidden="false" customHeight="false" outlineLevel="0" collapsed="false">
      <c r="B728" s="85" t="str">
        <f aca="false">FilterOPk!A$13</f>
        <v>LT-MIDWEST</v>
      </c>
      <c r="C728" s="13" t="n">
        <f aca="false">C727+1</f>
        <v>727</v>
      </c>
      <c r="D728" s="50" t="n">
        <f aca="false">FilterOPk!B$13</f>
        <v>7151089.47366245</v>
      </c>
      <c r="E728" s="50" t="n">
        <f aca="false">FilterOPk!C$13</f>
        <v>36317.39</v>
      </c>
      <c r="F728" s="50" t="n">
        <f aca="false">FilterOPk!D$13</f>
        <v>95142.77</v>
      </c>
      <c r="G728" s="50" t="n">
        <f aca="false">FilterOPk!E$13</f>
        <v>106523.31</v>
      </c>
      <c r="H728" s="50" t="n">
        <f aca="false">FilterOPk!F$13</f>
        <v>103615.07</v>
      </c>
      <c r="I728" s="50" t="n">
        <f aca="false">FilterOPk!G$13</f>
        <v>106049.09</v>
      </c>
      <c r="J728" s="50" t="n">
        <f aca="false">FilterOPk!H$13</f>
        <v>78310</v>
      </c>
      <c r="K728" s="50" t="n">
        <f aca="false">FilterOPk!I$13</f>
        <v>160210.16</v>
      </c>
      <c r="L728" s="50" t="n">
        <f aca="false">FilterOPk!J$13</f>
        <v>108136.49</v>
      </c>
      <c r="M728" s="50" t="n">
        <f aca="false">FilterOPk!K$13</f>
        <v>312653.19</v>
      </c>
      <c r="N728" s="50" t="n">
        <f aca="false">FilterOPk!L$13</f>
        <v>1106957.47</v>
      </c>
      <c r="O728" s="50" t="n">
        <f aca="false">FilterOPk!M$13</f>
        <v>-124610.37</v>
      </c>
      <c r="P728" s="50" t="n">
        <f aca="false">FilterOPk!N$13</f>
        <v>893459.31</v>
      </c>
      <c r="Q728" s="51" t="n">
        <f aca="false">FilterOPk!O$13</f>
        <v>1875806.41</v>
      </c>
    </row>
    <row r="729" customFormat="false" ht="12.75" hidden="false" customHeight="false" outlineLevel="0" collapsed="false">
      <c r="B729" s="85" t="str">
        <f aca="false">FilterOPk!A$14</f>
        <v>ST-ECAR</v>
      </c>
      <c r="C729" s="13" t="n">
        <f aca="false">C728+1</f>
        <v>728</v>
      </c>
      <c r="D729" s="50" t="n">
        <f aca="false">FilterOPk!B$14</f>
        <v>238101.441960815</v>
      </c>
      <c r="E729" s="50" t="n">
        <f aca="false">FilterOPk!C$14</f>
        <v>0</v>
      </c>
      <c r="F729" s="50" t="n">
        <f aca="false">FilterOPk!D$14</f>
        <v>0</v>
      </c>
      <c r="G729" s="50" t="n">
        <f aca="false">FilterOPk!E$14</f>
        <v>0</v>
      </c>
      <c r="H729" s="50" t="n">
        <f aca="false">FilterOPk!F$14</f>
        <v>0</v>
      </c>
      <c r="I729" s="50" t="n">
        <f aca="false">FilterOPk!G$14</f>
        <v>0</v>
      </c>
      <c r="J729" s="50" t="n">
        <f aca="false">FilterOPk!H$14</f>
        <v>0</v>
      </c>
      <c r="K729" s="50" t="n">
        <f aca="false">FilterOPk!I$14</f>
        <v>0</v>
      </c>
      <c r="L729" s="50" t="n">
        <f aca="false">FilterOPk!J$14</f>
        <v>0</v>
      </c>
      <c r="M729" s="50" t="n">
        <f aca="false">FilterOPk!K$14</f>
        <v>0</v>
      </c>
      <c r="N729" s="50" t="n">
        <f aca="false">FilterOPk!L$14</f>
        <v>0</v>
      </c>
      <c r="O729" s="50" t="n">
        <f aca="false">FilterOPk!M$14</f>
        <v>0</v>
      </c>
      <c r="P729" s="50" t="n">
        <f aca="false">FilterOPk!N$14</f>
        <v>0</v>
      </c>
      <c r="Q729" s="51" t="n">
        <f aca="false">FilterOPk!O$14</f>
        <v>0</v>
      </c>
    </row>
    <row r="730" customFormat="false" ht="12.75" hidden="false" customHeight="false" outlineLevel="0" collapsed="false">
      <c r="B730" s="85" t="str">
        <f aca="false">FilterOPk!A$15</f>
        <v>ST- MAPP</v>
      </c>
      <c r="C730" s="13" t="n">
        <f aca="false">C729+1</f>
        <v>729</v>
      </c>
      <c r="D730" s="50" t="n">
        <f aca="false">FilterOPk!B$15</f>
        <v>254636.614020626</v>
      </c>
      <c r="E730" s="50" t="n">
        <f aca="false">FilterOPk!C$15</f>
        <v>-1590.85</v>
      </c>
      <c r="F730" s="50" t="n">
        <f aca="false">FilterOPk!D$15</f>
        <v>-3167.72</v>
      </c>
      <c r="G730" s="50" t="n">
        <f aca="false">FilterOPk!E$15</f>
        <v>-3546.79</v>
      </c>
      <c r="H730" s="50" t="n">
        <f aca="false">FilterOPk!F$15</f>
        <v>-3530.89</v>
      </c>
      <c r="I730" s="50" t="n">
        <f aca="false">FilterOPk!G$15</f>
        <v>0</v>
      </c>
      <c r="J730" s="50" t="n">
        <f aca="false">FilterOPk!H$15</f>
        <v>0</v>
      </c>
      <c r="K730" s="50" t="n">
        <f aca="false">FilterOPk!I$15</f>
        <v>0</v>
      </c>
      <c r="L730" s="50" t="n">
        <f aca="false">FilterOPk!J$15</f>
        <v>0</v>
      </c>
      <c r="M730" s="50" t="n">
        <f aca="false">FilterOPk!K$15</f>
        <v>0</v>
      </c>
      <c r="N730" s="50" t="n">
        <f aca="false">FilterOPk!L$15</f>
        <v>-11836.25</v>
      </c>
      <c r="O730" s="50" t="n">
        <f aca="false">FilterOPk!M$15</f>
        <v>0</v>
      </c>
      <c r="P730" s="50" t="n">
        <f aca="false">FilterOPk!N$15</f>
        <v>0</v>
      </c>
      <c r="Q730" s="51" t="n">
        <f aca="false">FilterOPk!O$15</f>
        <v>-11836.25</v>
      </c>
    </row>
    <row r="731" customFormat="false" ht="12.75" hidden="false" customHeight="false" outlineLevel="0" collapsed="false">
      <c r="B731" s="85" t="str">
        <f aca="false">FilterOPk!A$16</f>
        <v>ST- MAIN</v>
      </c>
      <c r="C731" s="13" t="n">
        <f aca="false">C730+1</f>
        <v>730</v>
      </c>
      <c r="D731" s="50" t="n">
        <f aca="false">FilterOPk!B$16</f>
        <v>694293.253349893</v>
      </c>
      <c r="E731" s="50" t="n">
        <f aca="false">FilterOPk!C$16</f>
        <v>0</v>
      </c>
      <c r="F731" s="50" t="n">
        <f aca="false">FilterOPk!D$16</f>
        <v>0</v>
      </c>
      <c r="G731" s="50" t="n">
        <f aca="false">FilterOPk!E$16</f>
        <v>0</v>
      </c>
      <c r="H731" s="50" t="n">
        <f aca="false">FilterOPk!F$16</f>
        <v>0</v>
      </c>
      <c r="I731" s="50" t="n">
        <f aca="false">FilterOPk!G$16</f>
        <v>0</v>
      </c>
      <c r="J731" s="50" t="n">
        <f aca="false">FilterOPk!H$16</f>
        <v>0</v>
      </c>
      <c r="K731" s="50" t="n">
        <f aca="false">FilterOPk!I$16</f>
        <v>0</v>
      </c>
      <c r="L731" s="50" t="n">
        <f aca="false">FilterOPk!J$16</f>
        <v>0</v>
      </c>
      <c r="M731" s="50" t="n">
        <f aca="false">FilterOPk!K$16</f>
        <v>0</v>
      </c>
      <c r="N731" s="50" t="n">
        <f aca="false">FilterOPk!L$16</f>
        <v>0</v>
      </c>
      <c r="O731" s="50" t="n">
        <f aca="false">FilterOPk!M$16</f>
        <v>0</v>
      </c>
      <c r="P731" s="50" t="n">
        <f aca="false">FilterOPk!N$16</f>
        <v>0</v>
      </c>
      <c r="Q731" s="51" t="n">
        <f aca="false">FilterOPk!O$16</f>
        <v>0</v>
      </c>
    </row>
    <row r="732" customFormat="false" ht="12.75" hidden="false" customHeight="false" outlineLevel="0" collapsed="false">
      <c r="B732" s="85" t="str">
        <f aca="false">FilterOPk!A$17</f>
        <v>MW-ANALYST</v>
      </c>
      <c r="C732" s="13" t="n">
        <f aca="false">C731+1</f>
        <v>731</v>
      </c>
      <c r="D732" s="50" t="n">
        <f aca="false">FilterOPk!B$17</f>
        <v>0</v>
      </c>
      <c r="E732" s="50" t="n">
        <f aca="false">FilterOPk!C$17</f>
        <v>0</v>
      </c>
      <c r="F732" s="50" t="n">
        <f aca="false">FilterOPk!D$17</f>
        <v>0</v>
      </c>
      <c r="G732" s="50" t="n">
        <f aca="false">FilterOPk!E$17</f>
        <v>0</v>
      </c>
      <c r="H732" s="50" t="n">
        <f aca="false">FilterOPk!F$17</f>
        <v>0</v>
      </c>
      <c r="I732" s="50" t="n">
        <f aca="false">FilterOPk!G$17</f>
        <v>0</v>
      </c>
      <c r="J732" s="50" t="n">
        <f aca="false">FilterOPk!H$17</f>
        <v>0</v>
      </c>
      <c r="K732" s="50" t="n">
        <f aca="false">FilterOPk!I$17</f>
        <v>0</v>
      </c>
      <c r="L732" s="50" t="n">
        <f aca="false">FilterOPk!J$17</f>
        <v>0</v>
      </c>
      <c r="M732" s="50" t="n">
        <f aca="false">FilterOPk!K$17</f>
        <v>0</v>
      </c>
      <c r="N732" s="50" t="n">
        <f aca="false">FilterOPk!L$17</f>
        <v>0</v>
      </c>
      <c r="O732" s="50" t="n">
        <f aca="false">FilterOPk!M$17</f>
        <v>0</v>
      </c>
      <c r="P732" s="50" t="n">
        <f aca="false">FilterOPk!N$17</f>
        <v>0</v>
      </c>
      <c r="Q732" s="51" t="n">
        <f aca="false">FilterOPk!O$17</f>
        <v>0</v>
      </c>
    </row>
    <row r="733" customFormat="false" ht="12.75" hidden="false" customHeight="false" outlineLevel="0" collapsed="false">
      <c r="B733" s="85" t="str">
        <f aca="false">FilterOPk!A$18</f>
        <v>LT-NE</v>
      </c>
      <c r="C733" s="13" t="n">
        <f aca="false">C732+1</f>
        <v>732</v>
      </c>
      <c r="D733" s="50" t="n">
        <f aca="false">FilterOPk!B$18</f>
        <v>6187311.37539291</v>
      </c>
      <c r="E733" s="50" t="n">
        <f aca="false">FilterOPk!C$18</f>
        <v>38662.79</v>
      </c>
      <c r="F733" s="50" t="n">
        <f aca="false">FilterOPk!D$18</f>
        <v>89522.8</v>
      </c>
      <c r="G733" s="50" t="n">
        <f aca="false">FilterOPk!E$18</f>
        <v>158536.19</v>
      </c>
      <c r="H733" s="50" t="n">
        <f aca="false">FilterOPk!F$18</f>
        <v>261849.24</v>
      </c>
      <c r="I733" s="50" t="n">
        <f aca="false">FilterOPk!G$18</f>
        <v>291708.83</v>
      </c>
      <c r="J733" s="50" t="n">
        <f aca="false">FilterOPk!H$18</f>
        <v>228360.42</v>
      </c>
      <c r="K733" s="50" t="n">
        <f aca="false">FilterOPk!I$18</f>
        <v>445432.42</v>
      </c>
      <c r="L733" s="50" t="n">
        <f aca="false">FilterOPk!J$18</f>
        <v>266345.8</v>
      </c>
      <c r="M733" s="50" t="n">
        <f aca="false">FilterOPk!K$18</f>
        <v>801315.09</v>
      </c>
      <c r="N733" s="50" t="n">
        <f aca="false">FilterOPk!L$18</f>
        <v>2581733.58</v>
      </c>
      <c r="O733" s="50" t="n">
        <f aca="false">FilterOPk!M$18</f>
        <v>-636932.37</v>
      </c>
      <c r="P733" s="50" t="n">
        <f aca="false">FilterOPk!N$18</f>
        <v>-2303942.42</v>
      </c>
      <c r="Q733" s="51" t="n">
        <f aca="false">FilterOPk!O$18</f>
        <v>-359141.210000001</v>
      </c>
    </row>
    <row r="734" customFormat="false" ht="12.75" hidden="false" customHeight="false" outlineLevel="0" collapsed="false">
      <c r="B734" s="85" t="str">
        <f aca="false">FilterOPk!A$19</f>
        <v>LT-PJM</v>
      </c>
      <c r="C734" s="13" t="n">
        <f aca="false">C733+1</f>
        <v>733</v>
      </c>
      <c r="D734" s="50" t="n">
        <f aca="false">FilterOPk!B$19</f>
        <v>1818236.42109565</v>
      </c>
      <c r="E734" s="50" t="n">
        <f aca="false">FilterOPk!C$19</f>
        <v>0</v>
      </c>
      <c r="F734" s="50" t="n">
        <f aca="false">FilterOPk!D$19</f>
        <v>19402.28</v>
      </c>
      <c r="G734" s="50" t="n">
        <f aca="false">FilterOPk!E$19</f>
        <v>57930.92</v>
      </c>
      <c r="H734" s="50" t="n">
        <f aca="false">FilterOPk!F$19</f>
        <v>59436.7</v>
      </c>
      <c r="I734" s="50" t="n">
        <f aca="false">FilterOPk!G$19</f>
        <v>19136.52</v>
      </c>
      <c r="J734" s="50" t="n">
        <f aca="false">FilterOPk!H$19</f>
        <v>18664.41</v>
      </c>
      <c r="K734" s="50" t="n">
        <f aca="false">FilterOPk!I$19</f>
        <v>33608.82</v>
      </c>
      <c r="L734" s="50" t="n">
        <f aca="false">FilterOPk!J$19</f>
        <v>20867.53</v>
      </c>
      <c r="M734" s="50" t="n">
        <f aca="false">FilterOPk!K$19</f>
        <v>56340.86</v>
      </c>
      <c r="N734" s="50" t="n">
        <f aca="false">FilterOPk!L$19</f>
        <v>285388.04</v>
      </c>
      <c r="O734" s="50" t="n">
        <f aca="false">FilterOPk!M$19</f>
        <v>-1975.43</v>
      </c>
      <c r="P734" s="50" t="n">
        <f aca="false">FilterOPk!N$19</f>
        <v>-179963.06</v>
      </c>
      <c r="Q734" s="51" t="n">
        <f aca="false">FilterOPk!O$19</f>
        <v>103449.55</v>
      </c>
    </row>
    <row r="735" customFormat="false" ht="12.75" hidden="false" customHeight="false" outlineLevel="0" collapsed="false">
      <c r="B735" s="85" t="str">
        <f aca="false">FilterOPk!A$20</f>
        <v>LT- NY</v>
      </c>
      <c r="C735" s="13" t="n">
        <f aca="false">C734+1</f>
        <v>734</v>
      </c>
      <c r="D735" s="50" t="n">
        <f aca="false">FilterOPk!B$20</f>
        <v>0</v>
      </c>
      <c r="E735" s="50" t="n">
        <f aca="false">FilterOPk!C$20</f>
        <v>-9128.22</v>
      </c>
      <c r="F735" s="50" t="n">
        <f aca="false">FilterOPk!D$20</f>
        <v>-69725.26</v>
      </c>
      <c r="G735" s="50" t="n">
        <f aca="false">FilterOPk!E$20</f>
        <v>0</v>
      </c>
      <c r="H735" s="50" t="n">
        <f aca="false">FilterOPk!F$20</f>
        <v>0</v>
      </c>
      <c r="I735" s="50" t="n">
        <f aca="false">FilterOPk!G$20</f>
        <v>0</v>
      </c>
      <c r="J735" s="50" t="n">
        <f aca="false">FilterOPk!H$20</f>
        <v>0</v>
      </c>
      <c r="K735" s="50" t="n">
        <f aca="false">FilterOPk!I$20</f>
        <v>0</v>
      </c>
      <c r="L735" s="50" t="n">
        <f aca="false">FilterOPk!J$20</f>
        <v>0</v>
      </c>
      <c r="M735" s="50" t="n">
        <f aca="false">FilterOPk!K$20</f>
        <v>0</v>
      </c>
      <c r="N735" s="50" t="n">
        <f aca="false">FilterOPk!L$20</f>
        <v>-78853.48</v>
      </c>
      <c r="O735" s="50" t="n">
        <f aca="false">FilterOPk!M$20</f>
        <v>0</v>
      </c>
      <c r="P735" s="50" t="n">
        <f aca="false">FilterOPk!N$20</f>
        <v>12056.92</v>
      </c>
      <c r="Q735" s="51" t="n">
        <f aca="false">FilterOPk!O$20</f>
        <v>-66796.56</v>
      </c>
    </row>
    <row r="736" customFormat="false" ht="12.75" hidden="false" customHeight="false" outlineLevel="0" collapsed="false">
      <c r="B736" s="85" t="str">
        <f aca="false">FilterOPk!A$21</f>
        <v>ST- PJM</v>
      </c>
      <c r="C736" s="13" t="n">
        <f aca="false">C735+1</f>
        <v>735</v>
      </c>
      <c r="D736" s="50" t="n">
        <f aca="false">FilterOPk!B$21</f>
        <v>1243093.71447674</v>
      </c>
      <c r="E736" s="50" t="n">
        <f aca="false">FilterOPk!C$21</f>
        <v>13503.06</v>
      </c>
      <c r="F736" s="50" t="n">
        <f aca="false">FilterOPk!D$21</f>
        <v>0</v>
      </c>
      <c r="G736" s="50" t="n">
        <f aca="false">FilterOPk!E$21</f>
        <v>0</v>
      </c>
      <c r="H736" s="50" t="n">
        <f aca="false">FilterOPk!F$21</f>
        <v>0</v>
      </c>
      <c r="I736" s="50" t="n">
        <f aca="false">FilterOPk!G$21</f>
        <v>0</v>
      </c>
      <c r="J736" s="50" t="n">
        <f aca="false">FilterOPk!H$21</f>
        <v>0</v>
      </c>
      <c r="K736" s="50" t="n">
        <f aca="false">FilterOPk!I$21</f>
        <v>0</v>
      </c>
      <c r="L736" s="50" t="n">
        <f aca="false">FilterOPk!J$21</f>
        <v>0</v>
      </c>
      <c r="M736" s="50" t="n">
        <f aca="false">FilterOPk!K$21</f>
        <v>0</v>
      </c>
      <c r="N736" s="50" t="n">
        <f aca="false">FilterOPk!L$21</f>
        <v>13503.06</v>
      </c>
      <c r="O736" s="50" t="n">
        <f aca="false">FilterOPk!M$21</f>
        <v>0</v>
      </c>
      <c r="P736" s="50" t="n">
        <f aca="false">FilterOPk!N$21</f>
        <v>0</v>
      </c>
      <c r="Q736" s="51" t="n">
        <f aca="false">FilterOPk!O$21</f>
        <v>13503.06</v>
      </c>
    </row>
    <row r="737" customFormat="false" ht="12.75" hidden="false" customHeight="false" outlineLevel="0" collapsed="false">
      <c r="B737" s="85" t="str">
        <f aca="false">FilterOPk!A$22</f>
        <v>ST- NENG</v>
      </c>
      <c r="C737" s="13" t="n">
        <f aca="false">C736+1</f>
        <v>736</v>
      </c>
      <c r="D737" s="50" t="n">
        <f aca="false">FilterOPk!B$22</f>
        <v>539719.375927685</v>
      </c>
      <c r="E737" s="50" t="n">
        <f aca="false">FilterOPk!C$22</f>
        <v>17499.36</v>
      </c>
      <c r="F737" s="50" t="n">
        <f aca="false">FilterOPk!D$22</f>
        <v>34844.91</v>
      </c>
      <c r="G737" s="50" t="n">
        <f aca="false">FilterOPk!E$22</f>
        <v>0</v>
      </c>
      <c r="H737" s="50" t="n">
        <f aca="false">FilterOPk!F$22</f>
        <v>0</v>
      </c>
      <c r="I737" s="50" t="n">
        <f aca="false">FilterOPk!G$22</f>
        <v>0</v>
      </c>
      <c r="J737" s="50" t="n">
        <f aca="false">FilterOPk!H$22</f>
        <v>0</v>
      </c>
      <c r="K737" s="50" t="n">
        <f aca="false">FilterOPk!I$22</f>
        <v>0</v>
      </c>
      <c r="L737" s="50" t="n">
        <f aca="false">FilterOPk!J$22</f>
        <v>0</v>
      </c>
      <c r="M737" s="50" t="n">
        <f aca="false">FilterOPk!K$22</f>
        <v>0</v>
      </c>
      <c r="N737" s="50" t="n">
        <f aca="false">FilterOPk!L$22</f>
        <v>52344.27</v>
      </c>
      <c r="O737" s="50" t="n">
        <f aca="false">FilterOPk!M$22</f>
        <v>0</v>
      </c>
      <c r="P737" s="50" t="n">
        <f aca="false">FilterOPk!N$22</f>
        <v>0</v>
      </c>
      <c r="Q737" s="51" t="n">
        <f aca="false">FilterOPk!O$22</f>
        <v>52344.27</v>
      </c>
    </row>
    <row r="738" customFormat="false" ht="12.75" hidden="false" customHeight="false" outlineLevel="0" collapsed="false">
      <c r="B738" s="85" t="str">
        <f aca="false">FilterOPk!A$23</f>
        <v>ST- NY</v>
      </c>
      <c r="C738" s="13" t="n">
        <f aca="false">C737+1</f>
        <v>737</v>
      </c>
      <c r="D738" s="50" t="n">
        <f aca="false">FilterOPk!B$23</f>
        <v>251437.188425373</v>
      </c>
      <c r="E738" s="50" t="n">
        <f aca="false">FilterOPk!C$23</f>
        <v>22663</v>
      </c>
      <c r="F738" s="50" t="n">
        <f aca="false">FilterOPk!D$23</f>
        <v>52267.36</v>
      </c>
      <c r="G738" s="50" t="n">
        <f aca="false">FilterOPk!E$23</f>
        <v>0</v>
      </c>
      <c r="H738" s="50" t="n">
        <f aca="false">FilterOPk!F$23</f>
        <v>0</v>
      </c>
      <c r="I738" s="50" t="n">
        <f aca="false">FilterOPk!G$23</f>
        <v>0</v>
      </c>
      <c r="J738" s="50" t="n">
        <f aca="false">FilterOPk!H$23</f>
        <v>0</v>
      </c>
      <c r="K738" s="50" t="n">
        <f aca="false">FilterOPk!I$23</f>
        <v>0</v>
      </c>
      <c r="L738" s="50" t="n">
        <f aca="false">FilterOPk!J$23</f>
        <v>0</v>
      </c>
      <c r="M738" s="50" t="n">
        <f aca="false">FilterOPk!K$23</f>
        <v>0</v>
      </c>
      <c r="N738" s="50" t="n">
        <f aca="false">FilterOPk!L$23</f>
        <v>74930.36</v>
      </c>
      <c r="O738" s="50" t="n">
        <f aca="false">FilterOPk!M$23</f>
        <v>0</v>
      </c>
      <c r="P738" s="50" t="n">
        <f aca="false">FilterOPk!N$23</f>
        <v>0</v>
      </c>
      <c r="Q738" s="51" t="n">
        <f aca="false">FilterOPk!O$23</f>
        <v>74930.36</v>
      </c>
    </row>
    <row r="739" customFormat="false" ht="12.75" hidden="false" customHeight="false" outlineLevel="0" collapsed="false">
      <c r="B739" s="85" t="str">
        <f aca="false">FilterOPk!A$24</f>
        <v>NE- PHYS</v>
      </c>
      <c r="C739" s="13" t="n">
        <f aca="false">C738+1</f>
        <v>738</v>
      </c>
      <c r="D739" s="50" t="n">
        <f aca="false">FilterOPk!B$24</f>
        <v>0</v>
      </c>
      <c r="E739" s="50" t="n">
        <f aca="false">FilterOPk!C$24</f>
        <v>0</v>
      </c>
      <c r="F739" s="50" t="n">
        <f aca="false">FilterOPk!D$24</f>
        <v>0</v>
      </c>
      <c r="G739" s="50" t="n">
        <f aca="false">FilterOPk!E$24</f>
        <v>0</v>
      </c>
      <c r="H739" s="50" t="n">
        <f aca="false">FilterOPk!F$24</f>
        <v>0</v>
      </c>
      <c r="I739" s="50" t="n">
        <f aca="false">FilterOPk!G$24</f>
        <v>0</v>
      </c>
      <c r="J739" s="50" t="n">
        <f aca="false">FilterOPk!H$24</f>
        <v>0</v>
      </c>
      <c r="K739" s="50" t="n">
        <f aca="false">FilterOPk!I$24</f>
        <v>0</v>
      </c>
      <c r="L739" s="50" t="n">
        <f aca="false">FilterOPk!J$24</f>
        <v>0</v>
      </c>
      <c r="M739" s="50" t="n">
        <f aca="false">FilterOPk!K$24</f>
        <v>0</v>
      </c>
      <c r="N739" s="50" t="n">
        <f aca="false">FilterOPk!L$24</f>
        <v>0</v>
      </c>
      <c r="O739" s="50" t="n">
        <f aca="false">FilterOPk!M$24</f>
        <v>0</v>
      </c>
      <c r="P739" s="50" t="n">
        <f aca="false">FilterOPk!N$24</f>
        <v>0</v>
      </c>
      <c r="Q739" s="51" t="n">
        <f aca="false">FilterOPk!O$24</f>
        <v>0</v>
      </c>
    </row>
    <row r="740" customFormat="false" ht="12.75" hidden="false" customHeight="false" outlineLevel="0" collapsed="false">
      <c r="B740" s="85" t="str">
        <f aca="false">FilterOPk!A$25</f>
        <v>LT-Southeast</v>
      </c>
      <c r="C740" s="13" t="n">
        <f aca="false">C739+1</f>
        <v>739</v>
      </c>
      <c r="D740" s="50" t="n">
        <f aca="false">FilterOPk!B$25</f>
        <v>11411200.8859117</v>
      </c>
      <c r="E740" s="50" t="n">
        <f aca="false">FilterOPk!C$25</f>
        <v>15825.82</v>
      </c>
      <c r="F740" s="50" t="n">
        <f aca="false">FilterOPk!D$25</f>
        <v>13250</v>
      </c>
      <c r="G740" s="50" t="n">
        <f aca="false">FilterOPk!E$25</f>
        <v>24924.1</v>
      </c>
      <c r="H740" s="50" t="n">
        <f aca="false">FilterOPk!F$25</f>
        <v>24690.47</v>
      </c>
      <c r="I740" s="50" t="n">
        <f aca="false">FilterOPk!G$25</f>
        <v>26774</v>
      </c>
      <c r="J740" s="50" t="n">
        <f aca="false">FilterOPk!H$25</f>
        <v>26715</v>
      </c>
      <c r="K740" s="50" t="n">
        <f aca="false">FilterOPk!I$25</f>
        <v>57358.83</v>
      </c>
      <c r="L740" s="50" t="n">
        <f aca="false">FilterOPk!J$25</f>
        <v>26146</v>
      </c>
      <c r="M740" s="50" t="n">
        <f aca="false">FilterOPk!K$25</f>
        <v>75355.31</v>
      </c>
      <c r="N740" s="50" t="n">
        <f aca="false">FilterOPk!L$25</f>
        <v>291039.53</v>
      </c>
      <c r="O740" s="50" t="n">
        <f aca="false">FilterOPk!M$25</f>
        <v>-122359</v>
      </c>
      <c r="P740" s="50" t="n">
        <f aca="false">FilterOPk!N$25</f>
        <v>514428.17</v>
      </c>
      <c r="Q740" s="51" t="n">
        <f aca="false">FilterOPk!O$25</f>
        <v>683108.7</v>
      </c>
    </row>
    <row r="741" customFormat="false" ht="12.75" hidden="false" customHeight="false" outlineLevel="0" collapsed="false">
      <c r="B741" s="85" t="str">
        <f aca="false">FilterOPk!A$26</f>
        <v>ST-SPP</v>
      </c>
      <c r="C741" s="13" t="n">
        <f aca="false">C740+1</f>
        <v>740</v>
      </c>
      <c r="D741" s="50" t="n">
        <f aca="false">FilterOPk!B$26</f>
        <v>52202.8773549933</v>
      </c>
      <c r="E741" s="50" t="n">
        <f aca="false">FilterOPk!C$26</f>
        <v>0</v>
      </c>
      <c r="F741" s="50" t="n">
        <f aca="false">FilterOPk!D$26</f>
        <v>0</v>
      </c>
      <c r="G741" s="50" t="n">
        <f aca="false">FilterOPk!E$26</f>
        <v>0</v>
      </c>
      <c r="H741" s="50" t="n">
        <f aca="false">FilterOPk!F$26</f>
        <v>0</v>
      </c>
      <c r="I741" s="50" t="n">
        <f aca="false">FilterOPk!G$26</f>
        <v>0</v>
      </c>
      <c r="J741" s="50" t="n">
        <f aca="false">FilterOPk!H$26</f>
        <v>0</v>
      </c>
      <c r="K741" s="50" t="n">
        <f aca="false">FilterOPk!I$26</f>
        <v>0</v>
      </c>
      <c r="L741" s="50" t="n">
        <f aca="false">FilterOPk!J$26</f>
        <v>0</v>
      </c>
      <c r="M741" s="50" t="n">
        <f aca="false">FilterOPk!K$26</f>
        <v>0</v>
      </c>
      <c r="N741" s="50" t="n">
        <f aca="false">FilterOPk!L$26</f>
        <v>0</v>
      </c>
      <c r="O741" s="50" t="n">
        <f aca="false">FilterOPk!M$26</f>
        <v>0</v>
      </c>
      <c r="P741" s="50" t="n">
        <f aca="false">FilterOPk!N$26</f>
        <v>0</v>
      </c>
      <c r="Q741" s="51" t="n">
        <f aca="false">FilterOPk!O$26</f>
        <v>0</v>
      </c>
    </row>
    <row r="742" customFormat="false" ht="12.75" hidden="false" customHeight="false" outlineLevel="0" collapsed="false">
      <c r="B742" s="85" t="str">
        <f aca="false">FilterOPk!A$27</f>
        <v>ST-SERC</v>
      </c>
      <c r="C742" s="13" t="n">
        <f aca="false">C741+1</f>
        <v>741</v>
      </c>
      <c r="D742" s="50" t="n">
        <f aca="false">FilterOPk!B$27</f>
        <v>686881.973218232</v>
      </c>
      <c r="E742" s="50" t="n">
        <f aca="false">FilterOPk!C$27</f>
        <v>0</v>
      </c>
      <c r="F742" s="50" t="n">
        <f aca="false">FilterOPk!D$27</f>
        <v>0</v>
      </c>
      <c r="G742" s="50" t="n">
        <f aca="false">FilterOPk!E$27</f>
        <v>0</v>
      </c>
      <c r="H742" s="50" t="n">
        <f aca="false">FilterOPk!F$27</f>
        <v>0</v>
      </c>
      <c r="I742" s="50" t="n">
        <f aca="false">FilterOPk!G$27</f>
        <v>0</v>
      </c>
      <c r="J742" s="50" t="n">
        <f aca="false">FilterOPk!H$27</f>
        <v>0</v>
      </c>
      <c r="K742" s="50" t="n">
        <f aca="false">FilterOPk!I$27</f>
        <v>0</v>
      </c>
      <c r="L742" s="50" t="n">
        <f aca="false">FilterOPk!J$27</f>
        <v>0</v>
      </c>
      <c r="M742" s="50" t="n">
        <f aca="false">FilterOPk!K$27</f>
        <v>0</v>
      </c>
      <c r="N742" s="50" t="n">
        <f aca="false">FilterOPk!L$27</f>
        <v>0</v>
      </c>
      <c r="O742" s="50" t="n">
        <f aca="false">FilterOPk!M$27</f>
        <v>0</v>
      </c>
      <c r="P742" s="50" t="n">
        <f aca="false">FilterOPk!N$27</f>
        <v>0</v>
      </c>
      <c r="Q742" s="51" t="n">
        <f aca="false">FilterOPk!O$27</f>
        <v>0</v>
      </c>
    </row>
    <row r="743" customFormat="false" ht="12.75" hidden="false" customHeight="false" outlineLevel="0" collapsed="false">
      <c r="B743" s="85" t="str">
        <f aca="false">FilterOPk!A$28</f>
        <v>LT- Texas</v>
      </c>
      <c r="C743" s="13" t="n">
        <f aca="false">C742+1</f>
        <v>742</v>
      </c>
      <c r="D743" s="50" t="n">
        <f aca="false">FilterOPk!B$28</f>
        <v>3826684.70313045</v>
      </c>
      <c r="E743" s="50" t="n">
        <f aca="false">FilterOPk!C$28</f>
        <v>0</v>
      </c>
      <c r="F743" s="50" t="n">
        <f aca="false">FilterOPk!D$28</f>
        <v>13003.28</v>
      </c>
      <c r="G743" s="50" t="n">
        <f aca="false">FilterOPk!E$28</f>
        <v>7651.26</v>
      </c>
      <c r="H743" s="50" t="n">
        <f aca="false">FilterOPk!F$28</f>
        <v>7986.82</v>
      </c>
      <c r="I743" s="50" t="n">
        <f aca="false">FilterOPk!G$28</f>
        <v>17032.43</v>
      </c>
      <c r="J743" s="50" t="n">
        <f aca="false">FilterOPk!H$28</f>
        <v>19665.43</v>
      </c>
      <c r="K743" s="50" t="n">
        <f aca="false">FilterOPk!I$28</f>
        <v>46628.44</v>
      </c>
      <c r="L743" s="50" t="n">
        <f aca="false">FilterOPk!J$28</f>
        <v>12076.91</v>
      </c>
      <c r="M743" s="50" t="n">
        <f aca="false">FilterOPk!K$28</f>
        <v>18411.54</v>
      </c>
      <c r="N743" s="50" t="n">
        <f aca="false">FilterOPk!L$28</f>
        <v>142456.11</v>
      </c>
      <c r="O743" s="50" t="n">
        <f aca="false">FilterOPk!M$28</f>
        <v>653578.76</v>
      </c>
      <c r="P743" s="50" t="n">
        <f aca="false">FilterOPk!N$28</f>
        <v>2238345.92</v>
      </c>
      <c r="Q743" s="51" t="n">
        <f aca="false">FilterOPk!O$28</f>
        <v>3034380.79</v>
      </c>
    </row>
    <row r="744" customFormat="false" ht="12.75" hidden="false" customHeight="false" outlineLevel="0" collapsed="false">
      <c r="B744" s="85" t="str">
        <f aca="false">FilterOPk!A$29</f>
        <v>St- Texas</v>
      </c>
      <c r="C744" s="13" t="n">
        <f aca="false">C743+1</f>
        <v>743</v>
      </c>
      <c r="D744" s="50" t="n">
        <f aca="false">FilterOPk!B$29</f>
        <v>445563.239343252</v>
      </c>
      <c r="E744" s="50" t="n">
        <f aca="false">FilterOPk!C$29</f>
        <v>5676.33</v>
      </c>
      <c r="F744" s="50" t="n">
        <f aca="false">FilterOPk!D$29</f>
        <v>0</v>
      </c>
      <c r="G744" s="50" t="n">
        <f aca="false">FilterOPk!E$29</f>
        <v>0</v>
      </c>
      <c r="H744" s="50" t="n">
        <f aca="false">FilterOPk!F$29</f>
        <v>0</v>
      </c>
      <c r="I744" s="50" t="n">
        <f aca="false">FilterOPk!G$29</f>
        <v>0</v>
      </c>
      <c r="J744" s="50" t="n">
        <f aca="false">FilterOPk!H$29</f>
        <v>0</v>
      </c>
      <c r="K744" s="50" t="n">
        <f aca="false">FilterOPk!I$29</f>
        <v>0</v>
      </c>
      <c r="L744" s="50" t="n">
        <f aca="false">FilterOPk!J$29</f>
        <v>0</v>
      </c>
      <c r="M744" s="50" t="n">
        <f aca="false">FilterOPk!K$29</f>
        <v>0</v>
      </c>
      <c r="N744" s="50" t="n">
        <f aca="false">FilterOPk!L$29</f>
        <v>5676.33</v>
      </c>
      <c r="O744" s="50" t="n">
        <f aca="false">FilterOPk!M$29</f>
        <v>0</v>
      </c>
      <c r="P744" s="50" t="n">
        <f aca="false">FilterOPk!N$29</f>
        <v>0</v>
      </c>
      <c r="Q744" s="51" t="n">
        <f aca="false">FilterOPk!O$29</f>
        <v>5676.33</v>
      </c>
    </row>
    <row r="745" customFormat="false" ht="12.75" hidden="false" customHeight="false" outlineLevel="0" collapsed="false">
      <c r="B745" s="85"/>
      <c r="C745" s="13" t="n">
        <f aca="false">C744+1</f>
        <v>744</v>
      </c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1"/>
    </row>
    <row r="746" customFormat="false" ht="12.75" hidden="false" customHeight="false" outlineLevel="0" collapsed="false">
      <c r="B746" s="85" t="str">
        <f aca="false">FilterOPk!A$32</f>
        <v>Gas positions</v>
      </c>
      <c r="C746" s="13" t="n">
        <f aca="false">C745+1</f>
        <v>745</v>
      </c>
      <c r="D746" s="50" t="s">
        <v>4</v>
      </c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1"/>
    </row>
    <row r="747" customFormat="false" ht="12.75" hidden="false" customHeight="false" outlineLevel="0" collapsed="false">
      <c r="B747" s="85" t="str">
        <f aca="false">FilterOPk!A$33</f>
        <v>Kevin Presto</v>
      </c>
      <c r="C747" s="13" t="n">
        <f aca="false">C746+1</f>
        <v>746</v>
      </c>
      <c r="D747" s="50" t="n">
        <f aca="false">FilterOPk!B$33</f>
        <v>0</v>
      </c>
      <c r="E747" s="50" t="n">
        <f aca="false">FilterOPk!C$33</f>
        <v>0</v>
      </c>
      <c r="F747" s="50" t="n">
        <f aca="false">FilterOPk!D$33</f>
        <v>0</v>
      </c>
      <c r="G747" s="50" t="n">
        <f aca="false">FilterOPk!E$33</f>
        <v>0</v>
      </c>
      <c r="H747" s="50" t="n">
        <f aca="false">FilterOPk!F$33</f>
        <v>0</v>
      </c>
      <c r="I747" s="50" t="n">
        <f aca="false">FilterOPk!G$33</f>
        <v>0</v>
      </c>
      <c r="J747" s="50" t="n">
        <f aca="false">FilterOPk!H$33</f>
        <v>0</v>
      </c>
      <c r="K747" s="50" t="n">
        <f aca="false">FilterOPk!I$33</f>
        <v>0</v>
      </c>
      <c r="L747" s="50" t="n">
        <f aca="false">FilterOPk!J$33</f>
        <v>0</v>
      </c>
      <c r="M747" s="50" t="n">
        <f aca="false">FilterOPk!K$33</f>
        <v>0</v>
      </c>
      <c r="N747" s="50" t="n">
        <f aca="false">FilterOPk!L$33</f>
        <v>0</v>
      </c>
      <c r="O747" s="50" t="n">
        <f aca="false">FilterOPk!M$33</f>
        <v>0</v>
      </c>
      <c r="P747" s="50" t="n">
        <f aca="false">FilterOPk!N$33</f>
        <v>0</v>
      </c>
      <c r="Q747" s="51" t="n">
        <f aca="false">FilterOPk!O$33</f>
        <v>0</v>
      </c>
    </row>
    <row r="748" customFormat="false" ht="12.75" hidden="false" customHeight="false" outlineLevel="0" collapsed="false">
      <c r="B748" s="85" t="str">
        <f aca="false">FilterOPk!A$34</f>
        <v>Fletcher Sturm</v>
      </c>
      <c r="C748" s="13" t="n">
        <f aca="false">C747+1</f>
        <v>747</v>
      </c>
      <c r="D748" s="50" t="n">
        <f aca="false">FilterOPk!B$34</f>
        <v>0</v>
      </c>
      <c r="E748" s="50" t="n">
        <f aca="false">FilterOPk!C$34</f>
        <v>0</v>
      </c>
      <c r="F748" s="50" t="n">
        <f aca="false">FilterOPk!D$34</f>
        <v>0</v>
      </c>
      <c r="G748" s="50" t="n">
        <f aca="false">FilterOPk!E$34</f>
        <v>0</v>
      </c>
      <c r="H748" s="50" t="n">
        <f aca="false">FilterOPk!F$34</f>
        <v>0</v>
      </c>
      <c r="I748" s="50" t="n">
        <f aca="false">FilterOPk!G$34</f>
        <v>0</v>
      </c>
      <c r="J748" s="50" t="n">
        <f aca="false">FilterOPk!H$34</f>
        <v>0</v>
      </c>
      <c r="K748" s="50" t="n">
        <f aca="false">FilterOPk!I$34</f>
        <v>0</v>
      </c>
      <c r="L748" s="50" t="n">
        <f aca="false">FilterOPk!J$34</f>
        <v>0</v>
      </c>
      <c r="M748" s="50" t="n">
        <f aca="false">FilterOPk!K$34</f>
        <v>0</v>
      </c>
      <c r="N748" s="50" t="n">
        <f aca="false">FilterOPk!L$34</f>
        <v>0</v>
      </c>
      <c r="O748" s="50" t="n">
        <f aca="false">FilterOPk!M$34</f>
        <v>0</v>
      </c>
      <c r="P748" s="50" t="n">
        <f aca="false">FilterOPk!N$34</f>
        <v>0</v>
      </c>
      <c r="Q748" s="51" t="n">
        <f aca="false">FilterOPk!O$34</f>
        <v>0</v>
      </c>
    </row>
    <row r="749" customFormat="false" ht="12.75" hidden="false" customHeight="false" outlineLevel="0" collapsed="false">
      <c r="B749" s="85" t="str">
        <f aca="false">FilterOPk!A$35</f>
        <v>Doug Gilbert-Smith</v>
      </c>
      <c r="C749" s="13" t="n">
        <f aca="false">C748+1</f>
        <v>748</v>
      </c>
      <c r="D749" s="50" t="n">
        <f aca="false">FilterOPk!B$35</f>
        <v>0</v>
      </c>
      <c r="E749" s="50" t="n">
        <f aca="false">FilterOPk!C$35</f>
        <v>0</v>
      </c>
      <c r="F749" s="50" t="n">
        <f aca="false">FilterOPk!D$35</f>
        <v>0</v>
      </c>
      <c r="G749" s="50" t="n">
        <f aca="false">FilterOPk!E$35</f>
        <v>0</v>
      </c>
      <c r="H749" s="50" t="n">
        <f aca="false">FilterOPk!F$35</f>
        <v>0</v>
      </c>
      <c r="I749" s="50" t="n">
        <f aca="false">FilterOPk!G$35</f>
        <v>0</v>
      </c>
      <c r="J749" s="50" t="n">
        <f aca="false">FilterOPk!H$35</f>
        <v>0</v>
      </c>
      <c r="K749" s="50" t="n">
        <f aca="false">FilterOPk!I$35</f>
        <v>0</v>
      </c>
      <c r="L749" s="50" t="n">
        <f aca="false">FilterOPk!J$35</f>
        <v>0</v>
      </c>
      <c r="M749" s="50" t="n">
        <f aca="false">FilterOPk!K$35</f>
        <v>0</v>
      </c>
      <c r="N749" s="50" t="n">
        <f aca="false">FilterOPk!L$35</f>
        <v>0</v>
      </c>
      <c r="O749" s="50" t="n">
        <f aca="false">FilterOPk!M$35</f>
        <v>0</v>
      </c>
      <c r="P749" s="50" t="n">
        <f aca="false">FilterOPk!N$35</f>
        <v>0</v>
      </c>
      <c r="Q749" s="51" t="n">
        <f aca="false">FilterOPk!O$35</f>
        <v>0</v>
      </c>
    </row>
    <row r="750" customFormat="false" ht="12.75" hidden="false" customHeight="false" outlineLevel="0" collapsed="false">
      <c r="B750" s="85" t="str">
        <f aca="false">FilterOPk!A$36</f>
        <v>Rogers Herndon</v>
      </c>
      <c r="C750" s="13" t="n">
        <f aca="false">C749+1</f>
        <v>749</v>
      </c>
      <c r="D750" s="50" t="n">
        <f aca="false">FilterOPk!B$36</f>
        <v>0</v>
      </c>
      <c r="E750" s="50" t="n">
        <f aca="false">FilterOPk!C$36</f>
        <v>0</v>
      </c>
      <c r="F750" s="50" t="n">
        <f aca="false">FilterOPk!D$36</f>
        <v>0</v>
      </c>
      <c r="G750" s="50" t="n">
        <f aca="false">FilterOPk!E$36</f>
        <v>0</v>
      </c>
      <c r="H750" s="50" t="n">
        <f aca="false">FilterOPk!F$36</f>
        <v>0</v>
      </c>
      <c r="I750" s="50" t="n">
        <f aca="false">FilterOPk!G$36</f>
        <v>0</v>
      </c>
      <c r="J750" s="50" t="n">
        <f aca="false">FilterOPk!H$36</f>
        <v>0</v>
      </c>
      <c r="K750" s="50" t="n">
        <f aca="false">FilterOPk!I$36</f>
        <v>0</v>
      </c>
      <c r="L750" s="50" t="n">
        <f aca="false">FilterOPk!J$36</f>
        <v>0</v>
      </c>
      <c r="M750" s="50" t="n">
        <f aca="false">FilterOPk!K$36</f>
        <v>0</v>
      </c>
      <c r="N750" s="50" t="n">
        <f aca="false">FilterOPk!L$36</f>
        <v>0</v>
      </c>
      <c r="O750" s="50" t="n">
        <f aca="false">FilterOPk!M$36</f>
        <v>0</v>
      </c>
      <c r="P750" s="50" t="n">
        <f aca="false">FilterOPk!N$36</f>
        <v>0</v>
      </c>
      <c r="Q750" s="51" t="n">
        <f aca="false">FilterOPk!O$36</f>
        <v>0</v>
      </c>
    </row>
    <row r="751" customFormat="false" ht="12.75" hidden="false" customHeight="false" outlineLevel="0" collapsed="false">
      <c r="B751" s="85" t="str">
        <f aca="false">FilterOPk!A$37</f>
        <v>Dana Davis</v>
      </c>
      <c r="C751" s="13" t="n">
        <f aca="false">C750+1</f>
        <v>750</v>
      </c>
      <c r="D751" s="50" t="n">
        <f aca="false">FilterOPk!B$37</f>
        <v>0</v>
      </c>
      <c r="E751" s="50" t="n">
        <f aca="false">FilterOPk!C$37</f>
        <v>0</v>
      </c>
      <c r="F751" s="50" t="n">
        <f aca="false">FilterOPk!D$37</f>
        <v>0</v>
      </c>
      <c r="G751" s="50" t="n">
        <f aca="false">FilterOPk!E$37</f>
        <v>0</v>
      </c>
      <c r="H751" s="50" t="n">
        <f aca="false">FilterOPk!F$37</f>
        <v>0</v>
      </c>
      <c r="I751" s="50" t="n">
        <f aca="false">FilterOPk!G$37</f>
        <v>0</v>
      </c>
      <c r="J751" s="50" t="n">
        <f aca="false">FilterOPk!H$37</f>
        <v>0</v>
      </c>
      <c r="K751" s="50" t="n">
        <f aca="false">FilterOPk!I$37</f>
        <v>0</v>
      </c>
      <c r="L751" s="50" t="n">
        <f aca="false">FilterOPk!J$37</f>
        <v>0</v>
      </c>
      <c r="M751" s="50" t="n">
        <f aca="false">FilterOPk!K$37</f>
        <v>0</v>
      </c>
      <c r="N751" s="50" t="n">
        <f aca="false">FilterOPk!L$37</f>
        <v>0</v>
      </c>
      <c r="O751" s="50" t="n">
        <f aca="false">FilterOPk!M$37</f>
        <v>0</v>
      </c>
      <c r="P751" s="50" t="n">
        <f aca="false">FilterOPk!N$37</f>
        <v>0</v>
      </c>
      <c r="Q751" s="51" t="n">
        <f aca="false">FilterOPk!O$37</f>
        <v>0</v>
      </c>
    </row>
    <row r="752" customFormat="false" ht="12.75" hidden="false" customHeight="false" outlineLevel="0" collapsed="false">
      <c r="B752" s="85" t="str">
        <f aca="false">FilterOPk!A$38</f>
        <v>Tom May</v>
      </c>
      <c r="C752" s="13" t="n">
        <f aca="false">C751+1</f>
        <v>751</v>
      </c>
      <c r="D752" s="50" t="n">
        <f aca="false">FilterOPk!B$38</f>
        <v>0</v>
      </c>
      <c r="E752" s="50" t="n">
        <f aca="false">FilterOPk!C$38</f>
        <v>0</v>
      </c>
      <c r="F752" s="50" t="n">
        <f aca="false">FilterOPk!D$38</f>
        <v>0</v>
      </c>
      <c r="G752" s="50" t="n">
        <f aca="false">FilterOPk!E$38</f>
        <v>0</v>
      </c>
      <c r="H752" s="50" t="n">
        <f aca="false">FilterOPk!F$38</f>
        <v>0</v>
      </c>
      <c r="I752" s="50" t="n">
        <f aca="false">FilterOPk!G$38</f>
        <v>0</v>
      </c>
      <c r="J752" s="50" t="n">
        <f aca="false">FilterOPk!H$38</f>
        <v>0</v>
      </c>
      <c r="K752" s="50" t="n">
        <f aca="false">FilterOPk!I$38</f>
        <v>0</v>
      </c>
      <c r="L752" s="50" t="n">
        <f aca="false">FilterOPk!J$38</f>
        <v>0</v>
      </c>
      <c r="M752" s="50" t="n">
        <f aca="false">FilterOPk!K$38</f>
        <v>0</v>
      </c>
      <c r="N752" s="50" t="n">
        <f aca="false">FilterOPk!L$38</f>
        <v>0</v>
      </c>
      <c r="O752" s="50" t="n">
        <f aca="false">FilterOPk!M$38</f>
        <v>0</v>
      </c>
      <c r="P752" s="50" t="n">
        <f aca="false">FilterOPk!N$38</f>
        <v>0</v>
      </c>
      <c r="Q752" s="51" t="n">
        <f aca="false">FilterOPk!O$38</f>
        <v>0</v>
      </c>
    </row>
    <row r="753" customFormat="false" ht="12.75" hidden="false" customHeight="false" outlineLevel="0" collapsed="false">
      <c r="B753" s="85" t="str">
        <f aca="false">FilterOPk!A$39</f>
        <v>Clint Dean</v>
      </c>
      <c r="C753" s="13" t="n">
        <f aca="false">C752+1</f>
        <v>752</v>
      </c>
      <c r="D753" s="50" t="n">
        <f aca="false">FilterOPk!B$39</f>
        <v>0</v>
      </c>
      <c r="E753" s="50" t="n">
        <f aca="false">FilterOPk!C$39</f>
        <v>0</v>
      </c>
      <c r="F753" s="50" t="n">
        <f aca="false">FilterOPk!D$39</f>
        <v>0</v>
      </c>
      <c r="G753" s="50" t="n">
        <f aca="false">FilterOPk!E$39</f>
        <v>0</v>
      </c>
      <c r="H753" s="50" t="n">
        <f aca="false">FilterOPk!F$39</f>
        <v>0</v>
      </c>
      <c r="I753" s="50" t="n">
        <f aca="false">FilterOPk!G$39</f>
        <v>0</v>
      </c>
      <c r="J753" s="50" t="n">
        <f aca="false">FilterOPk!H$39</f>
        <v>0</v>
      </c>
      <c r="K753" s="50" t="n">
        <f aca="false">FilterOPk!I$39</f>
        <v>0</v>
      </c>
      <c r="L753" s="50" t="n">
        <f aca="false">FilterOPk!J$39</f>
        <v>0</v>
      </c>
      <c r="M753" s="50" t="n">
        <f aca="false">FilterOPk!K$39</f>
        <v>0</v>
      </c>
      <c r="N753" s="50" t="n">
        <f aca="false">FilterOPk!L$39</f>
        <v>0</v>
      </c>
      <c r="O753" s="50" t="n">
        <f aca="false">FilterOPk!M$39</f>
        <v>0</v>
      </c>
      <c r="P753" s="50" t="n">
        <f aca="false">FilterOPk!N$39</f>
        <v>0</v>
      </c>
      <c r="Q753" s="51" t="n">
        <f aca="false">FilterOPk!O$39</f>
        <v>0</v>
      </c>
    </row>
    <row r="754" customFormat="false" ht="12.75" hidden="false" customHeight="false" outlineLevel="0" collapsed="false">
      <c r="B754" s="85" t="str">
        <f aca="false">FilterOPk!A$40</f>
        <v>Rob Benson</v>
      </c>
      <c r="C754" s="13" t="n">
        <f aca="false">C753+1</f>
        <v>753</v>
      </c>
      <c r="D754" s="50" t="n">
        <f aca="false">FilterOPk!B$40</f>
        <v>0</v>
      </c>
      <c r="E754" s="50" t="n">
        <f aca="false">FilterOPk!C$40</f>
        <v>0</v>
      </c>
      <c r="F754" s="50" t="n">
        <f aca="false">FilterOPk!D$40</f>
        <v>0</v>
      </c>
      <c r="G754" s="50" t="n">
        <f aca="false">FilterOPk!E$40</f>
        <v>0</v>
      </c>
      <c r="H754" s="50" t="n">
        <f aca="false">FilterOPk!F$40</f>
        <v>0</v>
      </c>
      <c r="I754" s="50" t="n">
        <f aca="false">FilterOPk!G$40</f>
        <v>0</v>
      </c>
      <c r="J754" s="50" t="n">
        <f aca="false">FilterOPk!H$40</f>
        <v>0</v>
      </c>
      <c r="K754" s="50" t="n">
        <f aca="false">FilterOPk!I$40</f>
        <v>0</v>
      </c>
      <c r="L754" s="50" t="n">
        <f aca="false">FilterOPk!J$40</f>
        <v>0</v>
      </c>
      <c r="M754" s="50" t="n">
        <f aca="false">FilterOPk!K$40</f>
        <v>0</v>
      </c>
      <c r="N754" s="50" t="n">
        <f aca="false">FilterOPk!L$40</f>
        <v>0</v>
      </c>
      <c r="O754" s="50" t="n">
        <f aca="false">FilterOPk!M$40</f>
        <v>0</v>
      </c>
      <c r="P754" s="50" t="n">
        <f aca="false">FilterOPk!N$40</f>
        <v>0</v>
      </c>
      <c r="Q754" s="51" t="n">
        <f aca="false">FilterOPk!O$40</f>
        <v>0</v>
      </c>
    </row>
    <row r="755" customFormat="false" ht="12.75" hidden="false" customHeight="false" outlineLevel="0" collapsed="false">
      <c r="B755" s="85" t="str">
        <f aca="false">FilterOPk!A$41</f>
        <v>Matt Lorenz</v>
      </c>
      <c r="C755" s="13" t="n">
        <f aca="false">C754+1</f>
        <v>754</v>
      </c>
      <c r="D755" s="50" t="n">
        <f aca="false">FilterOPk!B$41</f>
        <v>0</v>
      </c>
      <c r="E755" s="50" t="n">
        <f aca="false">FilterOPk!C$41</f>
        <v>0</v>
      </c>
      <c r="F755" s="50" t="n">
        <f aca="false">FilterOPk!D$41</f>
        <v>0</v>
      </c>
      <c r="G755" s="50" t="n">
        <f aca="false">FilterOPk!E$41</f>
        <v>0</v>
      </c>
      <c r="H755" s="50" t="n">
        <f aca="false">FilterOPk!F$41</f>
        <v>0</v>
      </c>
      <c r="I755" s="50" t="n">
        <f aca="false">FilterOPk!G$41</f>
        <v>0</v>
      </c>
      <c r="J755" s="50" t="n">
        <f aca="false">FilterOPk!H$41</f>
        <v>0</v>
      </c>
      <c r="K755" s="50" t="n">
        <f aca="false">FilterOPk!I$41</f>
        <v>0</v>
      </c>
      <c r="L755" s="50" t="n">
        <f aca="false">FilterOPk!J$41</f>
        <v>0</v>
      </c>
      <c r="M755" s="50" t="n">
        <f aca="false">FilterOPk!K$41</f>
        <v>0</v>
      </c>
      <c r="N755" s="50" t="n">
        <f aca="false">FilterOPk!L$41</f>
        <v>0</v>
      </c>
      <c r="O755" s="50" t="n">
        <f aca="false">FilterOPk!M$41</f>
        <v>0</v>
      </c>
      <c r="P755" s="50" t="n">
        <f aca="false">FilterOPk!N$41</f>
        <v>0</v>
      </c>
      <c r="Q755" s="51" t="n">
        <f aca="false">FilterOPk!O$41</f>
        <v>0</v>
      </c>
    </row>
    <row r="756" customFormat="false" ht="12.75" hidden="false" customHeight="false" outlineLevel="0" collapsed="false">
      <c r="B756" s="85" t="str">
        <f aca="false">FilterOPk!A$42</f>
        <v>John Forney</v>
      </c>
      <c r="C756" s="13" t="n">
        <f aca="false">C755+1</f>
        <v>755</v>
      </c>
      <c r="D756" s="50" t="n">
        <f aca="false">FilterOPk!B$42</f>
        <v>0</v>
      </c>
      <c r="E756" s="50" t="n">
        <f aca="false">FilterOPk!C$42</f>
        <v>0</v>
      </c>
      <c r="F756" s="50" t="n">
        <f aca="false">FilterOPk!D$42</f>
        <v>0</v>
      </c>
      <c r="G756" s="50" t="n">
        <f aca="false">FilterOPk!E$42</f>
        <v>0</v>
      </c>
      <c r="H756" s="50" t="n">
        <f aca="false">FilterOPk!F$42</f>
        <v>0</v>
      </c>
      <c r="I756" s="50" t="n">
        <f aca="false">FilterOPk!G$42</f>
        <v>0</v>
      </c>
      <c r="J756" s="50" t="n">
        <f aca="false">FilterOPk!H$42</f>
        <v>0</v>
      </c>
      <c r="K756" s="50" t="n">
        <f aca="false">FilterOPk!I$42</f>
        <v>0</v>
      </c>
      <c r="L756" s="50" t="n">
        <f aca="false">FilterOPk!J$42</f>
        <v>0</v>
      </c>
      <c r="M756" s="50" t="n">
        <f aca="false">FilterOPk!K$42</f>
        <v>0</v>
      </c>
      <c r="N756" s="50" t="n">
        <f aca="false">FilterOPk!L$42</f>
        <v>0</v>
      </c>
      <c r="O756" s="50" t="n">
        <f aca="false">FilterOPk!M$42</f>
        <v>0</v>
      </c>
      <c r="P756" s="50" t="n">
        <f aca="false">FilterOPk!N$42</f>
        <v>0</v>
      </c>
      <c r="Q756" s="51" t="n">
        <f aca="false">FilterOPk!O$42</f>
        <v>0</v>
      </c>
    </row>
    <row r="757" customFormat="false" ht="12.75" hidden="false" customHeight="false" outlineLevel="0" collapsed="false">
      <c r="B757" s="85" t="str">
        <f aca="false">FilterOPk!A$43</f>
        <v>Mike Carson</v>
      </c>
      <c r="C757" s="13" t="n">
        <f aca="false">C756+1</f>
        <v>756</v>
      </c>
      <c r="D757" s="50" t="n">
        <f aca="false">FilterOPk!B$43</f>
        <v>0</v>
      </c>
      <c r="E757" s="50" t="n">
        <f aca="false">FilterOPk!C$43</f>
        <v>0</v>
      </c>
      <c r="F757" s="50" t="n">
        <f aca="false">FilterOPk!D$43</f>
        <v>0</v>
      </c>
      <c r="G757" s="50" t="n">
        <f aca="false">FilterOPk!E$43</f>
        <v>0</v>
      </c>
      <c r="H757" s="50" t="n">
        <f aca="false">FilterOPk!F$43</f>
        <v>0</v>
      </c>
      <c r="I757" s="50" t="n">
        <f aca="false">FilterOPk!G$43</f>
        <v>0</v>
      </c>
      <c r="J757" s="50" t="n">
        <f aca="false">FilterOPk!H$43</f>
        <v>0</v>
      </c>
      <c r="K757" s="50" t="n">
        <f aca="false">FilterOPk!I$43</f>
        <v>0</v>
      </c>
      <c r="L757" s="50" t="n">
        <f aca="false">FilterOPk!J$43</f>
        <v>0</v>
      </c>
      <c r="M757" s="50" t="n">
        <f aca="false">FilterOPk!K$43</f>
        <v>0</v>
      </c>
      <c r="N757" s="50" t="n">
        <f aca="false">FilterOPk!L$43</f>
        <v>0</v>
      </c>
      <c r="O757" s="50" t="n">
        <f aca="false">FilterOPk!M$43</f>
        <v>0</v>
      </c>
      <c r="P757" s="50" t="n">
        <f aca="false">FilterOPk!N$43</f>
        <v>0</v>
      </c>
      <c r="Q757" s="51" t="n">
        <f aca="false">FilterOPk!O$43</f>
        <v>0</v>
      </c>
    </row>
    <row r="758" customFormat="false" ht="12.75" hidden="false" customHeight="false" outlineLevel="0" collapsed="false">
      <c r="B758" s="85" t="str">
        <f aca="false">FilterOPk!A$44</f>
        <v>Chris Dorland</v>
      </c>
      <c r="C758" s="13" t="n">
        <f aca="false">C757+1</f>
        <v>757</v>
      </c>
      <c r="D758" s="50" t="n">
        <f aca="false">FilterOPk!B$44</f>
        <v>0</v>
      </c>
      <c r="E758" s="50" t="n">
        <f aca="false">FilterOPk!C$44</f>
        <v>0</v>
      </c>
      <c r="F758" s="50" t="n">
        <f aca="false">FilterOPk!D$44</f>
        <v>0</v>
      </c>
      <c r="G758" s="50" t="n">
        <f aca="false">FilterOPk!E$44</f>
        <v>0</v>
      </c>
      <c r="H758" s="50" t="n">
        <f aca="false">FilterOPk!F$44</f>
        <v>0</v>
      </c>
      <c r="I758" s="50" t="n">
        <f aca="false">FilterOPk!G$44</f>
        <v>0</v>
      </c>
      <c r="J758" s="50" t="n">
        <f aca="false">FilterOPk!H$44</f>
        <v>0</v>
      </c>
      <c r="K758" s="50" t="n">
        <f aca="false">FilterOPk!I$44</f>
        <v>0</v>
      </c>
      <c r="L758" s="50" t="n">
        <f aca="false">FilterOPk!J$44</f>
        <v>0</v>
      </c>
      <c r="M758" s="50" t="n">
        <f aca="false">FilterOPk!K$44</f>
        <v>0</v>
      </c>
      <c r="N758" s="50" t="n">
        <f aca="false">FilterOPk!L$44</f>
        <v>0</v>
      </c>
      <c r="O758" s="50" t="n">
        <f aca="false">FilterOPk!M$44</f>
        <v>0</v>
      </c>
      <c r="P758" s="50" t="n">
        <f aca="false">FilterOPk!N$44</f>
        <v>0</v>
      </c>
      <c r="Q758" s="51" t="n">
        <f aca="false">FilterOPk!O$44</f>
        <v>0</v>
      </c>
    </row>
    <row r="759" customFormat="false" ht="12.75" hidden="false" customHeight="false" outlineLevel="0" collapsed="false">
      <c r="B759" s="85" t="str">
        <f aca="false">FilterOPk!A$45</f>
        <v>Jeff King</v>
      </c>
      <c r="C759" s="13" t="n">
        <f aca="false">C758+1</f>
        <v>758</v>
      </c>
      <c r="D759" s="50" t="n">
        <f aca="false">FilterOPk!B$45</f>
        <v>0</v>
      </c>
      <c r="E759" s="50" t="n">
        <f aca="false">FilterOPk!C$45</f>
        <v>0</v>
      </c>
      <c r="F759" s="50" t="n">
        <f aca="false">FilterOPk!D$45</f>
        <v>0</v>
      </c>
      <c r="G759" s="50" t="n">
        <f aca="false">FilterOPk!E$45</f>
        <v>0</v>
      </c>
      <c r="H759" s="50" t="n">
        <f aca="false">FilterOPk!F$45</f>
        <v>0</v>
      </c>
      <c r="I759" s="50" t="n">
        <f aca="false">FilterOPk!G$45</f>
        <v>0</v>
      </c>
      <c r="J759" s="50" t="n">
        <f aca="false">FilterOPk!H$45</f>
        <v>0</v>
      </c>
      <c r="K759" s="50" t="n">
        <f aca="false">FilterOPk!I$45</f>
        <v>0</v>
      </c>
      <c r="L759" s="50" t="n">
        <f aca="false">FilterOPk!J$45</f>
        <v>0</v>
      </c>
      <c r="M759" s="50" t="n">
        <f aca="false">FilterOPk!K$45</f>
        <v>0</v>
      </c>
      <c r="N759" s="50" t="n">
        <f aca="false">FilterOPk!L$45</f>
        <v>0</v>
      </c>
      <c r="O759" s="50" t="n">
        <f aca="false">FilterOPk!M$45</f>
        <v>0</v>
      </c>
      <c r="P759" s="50" t="n">
        <f aca="false">FilterOPk!N$45</f>
        <v>0</v>
      </c>
      <c r="Q759" s="51" t="n">
        <f aca="false">FilterOPk!O$45</f>
        <v>0</v>
      </c>
    </row>
    <row r="760" customFormat="false" ht="12.75" hidden="false" customHeight="false" outlineLevel="0" collapsed="false">
      <c r="B760" s="85" t="n">
        <f aca="false">FilterOPk!A$46</f>
        <v>0</v>
      </c>
      <c r="C760" s="13" t="n">
        <f aca="false">C759+1</f>
        <v>759</v>
      </c>
      <c r="D760" s="50" t="n">
        <f aca="false">FilterOPk!B$46</f>
        <v>0</v>
      </c>
      <c r="E760" s="50" t="n">
        <f aca="false">FilterOPk!C$46</f>
        <v>0</v>
      </c>
      <c r="F760" s="50" t="n">
        <f aca="false">FilterOPk!D$46</f>
        <v>0</v>
      </c>
      <c r="G760" s="50" t="n">
        <f aca="false">FilterOPk!E$46</f>
        <v>0</v>
      </c>
      <c r="H760" s="50" t="n">
        <f aca="false">FilterOPk!F$46</f>
        <v>0</v>
      </c>
      <c r="I760" s="50" t="n">
        <f aca="false">FilterOPk!G$46</f>
        <v>0</v>
      </c>
      <c r="J760" s="50" t="n">
        <f aca="false">FilterOPk!H$46</f>
        <v>0</v>
      </c>
      <c r="K760" s="50" t="n">
        <f aca="false">FilterOPk!I$46</f>
        <v>0</v>
      </c>
      <c r="L760" s="50" t="n">
        <f aca="false">FilterOPk!J$46</f>
        <v>0</v>
      </c>
      <c r="M760" s="50" t="n">
        <f aca="false">FilterOPk!K$46</f>
        <v>0</v>
      </c>
      <c r="N760" s="50" t="n">
        <f aca="false">FilterOPk!L$46</f>
        <v>0</v>
      </c>
      <c r="O760" s="50" t="n">
        <f aca="false">FilterOPk!M$46</f>
        <v>0</v>
      </c>
      <c r="P760" s="50" t="n">
        <f aca="false">FilterOPk!N$46</f>
        <v>0</v>
      </c>
      <c r="Q760" s="51" t="n">
        <f aca="false">FilterOPk!O$46</f>
        <v>0</v>
      </c>
    </row>
    <row r="761" customFormat="false" ht="12.75" hidden="false" customHeight="false" outlineLevel="0" collapsed="false">
      <c r="B761" s="87" t="n">
        <f aca="false">FilterOPk!A$47</f>
        <v>0</v>
      </c>
      <c r="C761" s="64" t="n">
        <f aca="false">C760+1</f>
        <v>760</v>
      </c>
      <c r="D761" s="54" t="n">
        <f aca="false">FilterOPk!B$47</f>
        <v>0</v>
      </c>
      <c r="E761" s="54" t="n">
        <f aca="false">FilterOPk!C$47</f>
        <v>0</v>
      </c>
      <c r="F761" s="54" t="n">
        <f aca="false">FilterOPk!D$47</f>
        <v>0</v>
      </c>
      <c r="G761" s="54" t="n">
        <f aca="false">FilterOPk!E$47</f>
        <v>0</v>
      </c>
      <c r="H761" s="54" t="n">
        <f aca="false">FilterOPk!F$47</f>
        <v>0</v>
      </c>
      <c r="I761" s="54" t="n">
        <f aca="false">FilterOPk!G$47</f>
        <v>0</v>
      </c>
      <c r="J761" s="54" t="n">
        <f aca="false">FilterOPk!H$47</f>
        <v>0</v>
      </c>
      <c r="K761" s="54" t="n">
        <f aca="false">FilterOPk!I$47</f>
        <v>0</v>
      </c>
      <c r="L761" s="54" t="n">
        <f aca="false">FilterOPk!J$47</f>
        <v>0</v>
      </c>
      <c r="M761" s="54" t="n">
        <f aca="false">FilterOPk!K$47</f>
        <v>0</v>
      </c>
      <c r="N761" s="54" t="n">
        <f aca="false">FilterOPk!L$47</f>
        <v>0</v>
      </c>
      <c r="O761" s="54" t="n">
        <f aca="false">FilterOPk!M$47</f>
        <v>0</v>
      </c>
      <c r="P761" s="54" t="n">
        <f aca="false">FilterOPk!N$47</f>
        <v>0</v>
      </c>
      <c r="Q761" s="55" t="n">
        <f aca="false">FilterOPk!O$47</f>
        <v>0</v>
      </c>
    </row>
    <row r="762" customFormat="false" ht="12.75" hidden="false" customHeight="false" outlineLevel="0" collapsed="false">
      <c r="A762" s="0" t="n">
        <f aca="false">A722+1</f>
        <v>20</v>
      </c>
      <c r="B762" s="57" t="n">
        <f aca="false">FilterOPk!D$1</f>
        <v>36907</v>
      </c>
      <c r="C762" s="58" t="n">
        <f aca="false">C761+1</f>
        <v>761</v>
      </c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83"/>
    </row>
    <row r="763" customFormat="false" ht="12.75" hidden="false" customHeight="false" outlineLevel="0" collapsed="false">
      <c r="B763" s="61"/>
      <c r="C763" s="13" t="n">
        <f aca="false">C762+1</f>
        <v>762</v>
      </c>
      <c r="D763" s="13"/>
      <c r="E763" s="21" t="s">
        <v>5</v>
      </c>
      <c r="F763" s="21" t="s">
        <v>6</v>
      </c>
      <c r="G763" s="21" t="s">
        <v>7</v>
      </c>
      <c r="H763" s="21" t="s">
        <v>8</v>
      </c>
      <c r="I763" s="21" t="s">
        <v>9</v>
      </c>
      <c r="J763" s="21" t="s">
        <v>10</v>
      </c>
      <c r="K763" s="21" t="s">
        <v>11</v>
      </c>
      <c r="L763" s="21" t="s">
        <v>12</v>
      </c>
      <c r="M763" s="21" t="s">
        <v>13</v>
      </c>
      <c r="N763" s="21" t="s">
        <v>14</v>
      </c>
      <c r="O763" s="21" t="n">
        <v>2002</v>
      </c>
      <c r="P763" s="21" t="s">
        <v>15</v>
      </c>
      <c r="Q763" s="84" t="s">
        <v>16</v>
      </c>
    </row>
    <row r="764" customFormat="false" ht="12.75" hidden="false" customHeight="false" outlineLevel="0" collapsed="false">
      <c r="B764" s="85" t="str">
        <f aca="false">FilterOPk!A$9</f>
        <v>Power positions</v>
      </c>
      <c r="C764" s="13" t="n">
        <f aca="false">C763+1</f>
        <v>763</v>
      </c>
      <c r="D764" s="13" t="s">
        <v>4</v>
      </c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86"/>
    </row>
    <row r="765" customFormat="false" ht="12.75" hidden="false" customHeight="false" outlineLevel="0" collapsed="false">
      <c r="B765" s="85" t="str">
        <f aca="false">FilterOPk!A$10</f>
        <v>East Position</v>
      </c>
      <c r="C765" s="13" t="n">
        <f aca="false">C764+1</f>
        <v>764</v>
      </c>
      <c r="D765" s="50" t="n">
        <f aca="false">FilterOPk!B$10</f>
        <v>34784396.7946123</v>
      </c>
      <c r="E765" s="50" t="n">
        <f aca="false">FilterOPk!C$10</f>
        <v>139428.68</v>
      </c>
      <c r="F765" s="50" t="n">
        <f aca="false">FilterOPk!D$10</f>
        <v>244540.42</v>
      </c>
      <c r="G765" s="50" t="n">
        <f aca="false">FilterOPk!E$10</f>
        <v>352018.99</v>
      </c>
      <c r="H765" s="50" t="n">
        <f aca="false">FilterOPk!F$10</f>
        <v>454047.41</v>
      </c>
      <c r="I765" s="50" t="n">
        <f aca="false">FilterOPk!G$10</f>
        <v>460700.87</v>
      </c>
      <c r="J765" s="50" t="n">
        <f aca="false">FilterOPk!H$10</f>
        <v>371715.26</v>
      </c>
      <c r="K765" s="50" t="n">
        <f aca="false">FilterOPk!I$10</f>
        <v>743238.67</v>
      </c>
      <c r="L765" s="50" t="n">
        <f aca="false">FilterOPk!J$10</f>
        <v>433572.73</v>
      </c>
      <c r="M765" s="50" t="n">
        <f aca="false">FilterOPk!K$10</f>
        <v>1264075.99</v>
      </c>
      <c r="N765" s="50" t="n">
        <f aca="false">FilterOPk!L$10</f>
        <v>4463339.02</v>
      </c>
      <c r="O765" s="50" t="n">
        <f aca="false">FilterOPk!M$10</f>
        <v>-232298.41</v>
      </c>
      <c r="P765" s="50" t="n">
        <f aca="false">FilterOPk!N$10</f>
        <v>1174384.84</v>
      </c>
      <c r="Q765" s="51" t="n">
        <f aca="false">FilterOPk!O$10</f>
        <v>5405425.45</v>
      </c>
    </row>
    <row r="766" customFormat="false" ht="12.75" hidden="false" customHeight="false" outlineLevel="0" collapsed="false">
      <c r="B766" s="85" t="str">
        <f aca="false">FilterOPk!A$11</f>
        <v>East Power Mgmt</v>
      </c>
      <c r="C766" s="13" t="n">
        <f aca="false">C765+1</f>
        <v>765</v>
      </c>
      <c r="D766" s="50" t="n">
        <f aca="false">FilterOPk!B$11</f>
        <v>7547347.04451418</v>
      </c>
      <c r="E766" s="50" t="n">
        <f aca="false">FilterOPk!C$11</f>
        <v>0</v>
      </c>
      <c r="F766" s="50" t="n">
        <f aca="false">FilterOPk!D$11</f>
        <v>0</v>
      </c>
      <c r="G766" s="50" t="n">
        <f aca="false">FilterOPk!E$11</f>
        <v>0</v>
      </c>
      <c r="H766" s="50" t="n">
        <f aca="false">FilterOPk!F$11</f>
        <v>0</v>
      </c>
      <c r="I766" s="50" t="n">
        <f aca="false">FilterOPk!G$11</f>
        <v>0</v>
      </c>
      <c r="J766" s="50" t="n">
        <f aca="false">FilterOPk!H$11</f>
        <v>0</v>
      </c>
      <c r="K766" s="50" t="n">
        <f aca="false">FilterOPk!I$11</f>
        <v>0</v>
      </c>
      <c r="L766" s="50" t="n">
        <f aca="false">FilterOPk!J$11</f>
        <v>0</v>
      </c>
      <c r="M766" s="50" t="n">
        <f aca="false">FilterOPk!K$11</f>
        <v>0</v>
      </c>
      <c r="N766" s="50" t="n">
        <f aca="false">FilterOPk!L$11</f>
        <v>0</v>
      </c>
      <c r="O766" s="50" t="n">
        <f aca="false">FilterOPk!M$11</f>
        <v>0</v>
      </c>
      <c r="P766" s="50" t="n">
        <f aca="false">FilterOPk!N$11</f>
        <v>0</v>
      </c>
      <c r="Q766" s="51" t="n">
        <f aca="false">FilterOPk!O$11</f>
        <v>0</v>
      </c>
    </row>
    <row r="767" customFormat="false" ht="12.75" hidden="false" customHeight="false" outlineLevel="0" collapsed="false">
      <c r="B767" s="85" t="str">
        <f aca="false">FilterOPk!A$12</f>
        <v>Long Term Options</v>
      </c>
      <c r="C767" s="13" t="n">
        <f aca="false">C766+1</f>
        <v>766</v>
      </c>
      <c r="D767" s="50" t="n">
        <f aca="false">FilterOPk!B$12</f>
        <v>0</v>
      </c>
      <c r="E767" s="50" t="n">
        <f aca="false">FilterOPk!C$12</f>
        <v>0</v>
      </c>
      <c r="F767" s="50" t="n">
        <f aca="false">FilterOPk!D$12</f>
        <v>0</v>
      </c>
      <c r="G767" s="50" t="n">
        <f aca="false">FilterOPk!E$12</f>
        <v>0</v>
      </c>
      <c r="H767" s="50" t="n">
        <f aca="false">FilterOPk!F$12</f>
        <v>0</v>
      </c>
      <c r="I767" s="50" t="n">
        <f aca="false">FilterOPk!G$12</f>
        <v>0</v>
      </c>
      <c r="J767" s="50" t="n">
        <f aca="false">FilterOPk!H$12</f>
        <v>0</v>
      </c>
      <c r="K767" s="50" t="n">
        <f aca="false">FilterOPk!I$12</f>
        <v>0</v>
      </c>
      <c r="L767" s="50" t="n">
        <f aca="false">FilterOPk!J$12</f>
        <v>0</v>
      </c>
      <c r="M767" s="50" t="n">
        <f aca="false">FilterOPk!K$12</f>
        <v>0</v>
      </c>
      <c r="N767" s="50" t="n">
        <f aca="false">FilterOPk!L$12</f>
        <v>0</v>
      </c>
      <c r="O767" s="50" t="n">
        <f aca="false">FilterOPk!M$12</f>
        <v>0</v>
      </c>
      <c r="P767" s="50" t="n">
        <f aca="false">FilterOPk!N$12</f>
        <v>0</v>
      </c>
      <c r="Q767" s="51" t="n">
        <f aca="false">FilterOPk!O$12</f>
        <v>0</v>
      </c>
    </row>
    <row r="768" customFormat="false" ht="12.75" hidden="false" customHeight="false" outlineLevel="0" collapsed="false">
      <c r="B768" s="85" t="str">
        <f aca="false">FilterOPk!A$13</f>
        <v>LT-MIDWEST</v>
      </c>
      <c r="C768" s="13" t="n">
        <f aca="false">C767+1</f>
        <v>767</v>
      </c>
      <c r="D768" s="50" t="n">
        <f aca="false">FilterOPk!B$13</f>
        <v>7151089.47366245</v>
      </c>
      <c r="E768" s="50" t="n">
        <f aca="false">FilterOPk!C$13</f>
        <v>36317.39</v>
      </c>
      <c r="F768" s="50" t="n">
        <f aca="false">FilterOPk!D$13</f>
        <v>95142.77</v>
      </c>
      <c r="G768" s="50" t="n">
        <f aca="false">FilterOPk!E$13</f>
        <v>106523.31</v>
      </c>
      <c r="H768" s="50" t="n">
        <f aca="false">FilterOPk!F$13</f>
        <v>103615.07</v>
      </c>
      <c r="I768" s="50" t="n">
        <f aca="false">FilterOPk!G$13</f>
        <v>106049.09</v>
      </c>
      <c r="J768" s="50" t="n">
        <f aca="false">FilterOPk!H$13</f>
        <v>78310</v>
      </c>
      <c r="K768" s="50" t="n">
        <f aca="false">FilterOPk!I$13</f>
        <v>160210.16</v>
      </c>
      <c r="L768" s="50" t="n">
        <f aca="false">FilterOPk!J$13</f>
        <v>108136.49</v>
      </c>
      <c r="M768" s="50" t="n">
        <f aca="false">FilterOPk!K$13</f>
        <v>312653.19</v>
      </c>
      <c r="N768" s="50" t="n">
        <f aca="false">FilterOPk!L$13</f>
        <v>1106957.47</v>
      </c>
      <c r="O768" s="50" t="n">
        <f aca="false">FilterOPk!M$13</f>
        <v>-124610.37</v>
      </c>
      <c r="P768" s="50" t="n">
        <f aca="false">FilterOPk!N$13</f>
        <v>893459.31</v>
      </c>
      <c r="Q768" s="51" t="n">
        <f aca="false">FilterOPk!O$13</f>
        <v>1875806.41</v>
      </c>
    </row>
    <row r="769" customFormat="false" ht="12.75" hidden="false" customHeight="false" outlineLevel="0" collapsed="false">
      <c r="B769" s="85" t="str">
        <f aca="false">FilterOPk!A$14</f>
        <v>ST-ECAR</v>
      </c>
      <c r="C769" s="13" t="n">
        <f aca="false">C768+1</f>
        <v>768</v>
      </c>
      <c r="D769" s="50" t="n">
        <f aca="false">FilterOPk!B$14</f>
        <v>238101.441960815</v>
      </c>
      <c r="E769" s="50" t="n">
        <f aca="false">FilterOPk!C$14</f>
        <v>0</v>
      </c>
      <c r="F769" s="50" t="n">
        <f aca="false">FilterOPk!D$14</f>
        <v>0</v>
      </c>
      <c r="G769" s="50" t="n">
        <f aca="false">FilterOPk!E$14</f>
        <v>0</v>
      </c>
      <c r="H769" s="50" t="n">
        <f aca="false">FilterOPk!F$14</f>
        <v>0</v>
      </c>
      <c r="I769" s="50" t="n">
        <f aca="false">FilterOPk!G$14</f>
        <v>0</v>
      </c>
      <c r="J769" s="50" t="n">
        <f aca="false">FilterOPk!H$14</f>
        <v>0</v>
      </c>
      <c r="K769" s="50" t="n">
        <f aca="false">FilterOPk!I$14</f>
        <v>0</v>
      </c>
      <c r="L769" s="50" t="n">
        <f aca="false">FilterOPk!J$14</f>
        <v>0</v>
      </c>
      <c r="M769" s="50" t="n">
        <f aca="false">FilterOPk!K$14</f>
        <v>0</v>
      </c>
      <c r="N769" s="50" t="n">
        <f aca="false">FilterOPk!L$14</f>
        <v>0</v>
      </c>
      <c r="O769" s="50" t="n">
        <f aca="false">FilterOPk!M$14</f>
        <v>0</v>
      </c>
      <c r="P769" s="50" t="n">
        <f aca="false">FilterOPk!N$14</f>
        <v>0</v>
      </c>
      <c r="Q769" s="51" t="n">
        <f aca="false">FilterOPk!O$14</f>
        <v>0</v>
      </c>
    </row>
    <row r="770" customFormat="false" ht="12.75" hidden="false" customHeight="false" outlineLevel="0" collapsed="false">
      <c r="B770" s="85" t="str">
        <f aca="false">FilterOPk!A$15</f>
        <v>ST- MAPP</v>
      </c>
      <c r="C770" s="13" t="n">
        <f aca="false">C769+1</f>
        <v>769</v>
      </c>
      <c r="D770" s="50" t="n">
        <f aca="false">FilterOPk!B$15</f>
        <v>254636.614020626</v>
      </c>
      <c r="E770" s="50" t="n">
        <f aca="false">FilterOPk!C$15</f>
        <v>-1590.85</v>
      </c>
      <c r="F770" s="50" t="n">
        <f aca="false">FilterOPk!D$15</f>
        <v>-3167.72</v>
      </c>
      <c r="G770" s="50" t="n">
        <f aca="false">FilterOPk!E$15</f>
        <v>-3546.79</v>
      </c>
      <c r="H770" s="50" t="n">
        <f aca="false">FilterOPk!F$15</f>
        <v>-3530.89</v>
      </c>
      <c r="I770" s="50" t="n">
        <f aca="false">FilterOPk!G$15</f>
        <v>0</v>
      </c>
      <c r="J770" s="50" t="n">
        <f aca="false">FilterOPk!H$15</f>
        <v>0</v>
      </c>
      <c r="K770" s="50" t="n">
        <f aca="false">FilterOPk!I$15</f>
        <v>0</v>
      </c>
      <c r="L770" s="50" t="n">
        <f aca="false">FilterOPk!J$15</f>
        <v>0</v>
      </c>
      <c r="M770" s="50" t="n">
        <f aca="false">FilterOPk!K$15</f>
        <v>0</v>
      </c>
      <c r="N770" s="50" t="n">
        <f aca="false">FilterOPk!L$15</f>
        <v>-11836.25</v>
      </c>
      <c r="O770" s="50" t="n">
        <f aca="false">FilterOPk!M$15</f>
        <v>0</v>
      </c>
      <c r="P770" s="50" t="n">
        <f aca="false">FilterOPk!N$15</f>
        <v>0</v>
      </c>
      <c r="Q770" s="51" t="n">
        <f aca="false">FilterOPk!O$15</f>
        <v>-11836.25</v>
      </c>
    </row>
    <row r="771" customFormat="false" ht="12.75" hidden="false" customHeight="false" outlineLevel="0" collapsed="false">
      <c r="B771" s="85" t="str">
        <f aca="false">FilterOPk!A$16</f>
        <v>ST- MAIN</v>
      </c>
      <c r="C771" s="13" t="n">
        <f aca="false">C770+1</f>
        <v>770</v>
      </c>
      <c r="D771" s="50" t="n">
        <f aca="false">FilterOPk!B$16</f>
        <v>694293.253349893</v>
      </c>
      <c r="E771" s="50" t="n">
        <f aca="false">FilterOPk!C$16</f>
        <v>0</v>
      </c>
      <c r="F771" s="50" t="n">
        <f aca="false">FilterOPk!D$16</f>
        <v>0</v>
      </c>
      <c r="G771" s="50" t="n">
        <f aca="false">FilterOPk!E$16</f>
        <v>0</v>
      </c>
      <c r="H771" s="50" t="n">
        <f aca="false">FilterOPk!F$16</f>
        <v>0</v>
      </c>
      <c r="I771" s="50" t="n">
        <f aca="false">FilterOPk!G$16</f>
        <v>0</v>
      </c>
      <c r="J771" s="50" t="n">
        <f aca="false">FilterOPk!H$16</f>
        <v>0</v>
      </c>
      <c r="K771" s="50" t="n">
        <f aca="false">FilterOPk!I$16</f>
        <v>0</v>
      </c>
      <c r="L771" s="50" t="n">
        <f aca="false">FilterOPk!J$16</f>
        <v>0</v>
      </c>
      <c r="M771" s="50" t="n">
        <f aca="false">FilterOPk!K$16</f>
        <v>0</v>
      </c>
      <c r="N771" s="50" t="n">
        <f aca="false">FilterOPk!L$16</f>
        <v>0</v>
      </c>
      <c r="O771" s="50" t="n">
        <f aca="false">FilterOPk!M$16</f>
        <v>0</v>
      </c>
      <c r="P771" s="50" t="n">
        <f aca="false">FilterOPk!N$16</f>
        <v>0</v>
      </c>
      <c r="Q771" s="51" t="n">
        <f aca="false">FilterOPk!O$16</f>
        <v>0</v>
      </c>
    </row>
    <row r="772" customFormat="false" ht="12.75" hidden="false" customHeight="false" outlineLevel="0" collapsed="false">
      <c r="B772" s="85" t="str">
        <f aca="false">FilterOPk!A$17</f>
        <v>MW-ANALYST</v>
      </c>
      <c r="C772" s="13" t="n">
        <f aca="false">C771+1</f>
        <v>771</v>
      </c>
      <c r="D772" s="50" t="n">
        <f aca="false">FilterOPk!B$17</f>
        <v>0</v>
      </c>
      <c r="E772" s="50" t="n">
        <f aca="false">FilterOPk!C$17</f>
        <v>0</v>
      </c>
      <c r="F772" s="50" t="n">
        <f aca="false">FilterOPk!D$17</f>
        <v>0</v>
      </c>
      <c r="G772" s="50" t="n">
        <f aca="false">FilterOPk!E$17</f>
        <v>0</v>
      </c>
      <c r="H772" s="50" t="n">
        <f aca="false">FilterOPk!F$17</f>
        <v>0</v>
      </c>
      <c r="I772" s="50" t="n">
        <f aca="false">FilterOPk!G$17</f>
        <v>0</v>
      </c>
      <c r="J772" s="50" t="n">
        <f aca="false">FilterOPk!H$17</f>
        <v>0</v>
      </c>
      <c r="K772" s="50" t="n">
        <f aca="false">FilterOPk!I$17</f>
        <v>0</v>
      </c>
      <c r="L772" s="50" t="n">
        <f aca="false">FilterOPk!J$17</f>
        <v>0</v>
      </c>
      <c r="M772" s="50" t="n">
        <f aca="false">FilterOPk!K$17</f>
        <v>0</v>
      </c>
      <c r="N772" s="50" t="n">
        <f aca="false">FilterOPk!L$17</f>
        <v>0</v>
      </c>
      <c r="O772" s="50" t="n">
        <f aca="false">FilterOPk!M$17</f>
        <v>0</v>
      </c>
      <c r="P772" s="50" t="n">
        <f aca="false">FilterOPk!N$17</f>
        <v>0</v>
      </c>
      <c r="Q772" s="51" t="n">
        <f aca="false">FilterOPk!O$17</f>
        <v>0</v>
      </c>
    </row>
    <row r="773" customFormat="false" ht="12.75" hidden="false" customHeight="false" outlineLevel="0" collapsed="false">
      <c r="B773" s="85" t="str">
        <f aca="false">FilterOPk!A$18</f>
        <v>LT-NE</v>
      </c>
      <c r="C773" s="13" t="n">
        <f aca="false">C772+1</f>
        <v>772</v>
      </c>
      <c r="D773" s="50" t="n">
        <f aca="false">FilterOPk!B$18</f>
        <v>6187311.37539291</v>
      </c>
      <c r="E773" s="50" t="n">
        <f aca="false">FilterOPk!C$18</f>
        <v>38662.79</v>
      </c>
      <c r="F773" s="50" t="n">
        <f aca="false">FilterOPk!D$18</f>
        <v>89522.8</v>
      </c>
      <c r="G773" s="50" t="n">
        <f aca="false">FilterOPk!E$18</f>
        <v>158536.19</v>
      </c>
      <c r="H773" s="50" t="n">
        <f aca="false">FilterOPk!F$18</f>
        <v>261849.24</v>
      </c>
      <c r="I773" s="50" t="n">
        <f aca="false">FilterOPk!G$18</f>
        <v>291708.83</v>
      </c>
      <c r="J773" s="50" t="n">
        <f aca="false">FilterOPk!H$18</f>
        <v>228360.42</v>
      </c>
      <c r="K773" s="50" t="n">
        <f aca="false">FilterOPk!I$18</f>
        <v>445432.42</v>
      </c>
      <c r="L773" s="50" t="n">
        <f aca="false">FilterOPk!J$18</f>
        <v>266345.8</v>
      </c>
      <c r="M773" s="50" t="n">
        <f aca="false">FilterOPk!K$18</f>
        <v>801315.09</v>
      </c>
      <c r="N773" s="50" t="n">
        <f aca="false">FilterOPk!L$18</f>
        <v>2581733.58</v>
      </c>
      <c r="O773" s="50" t="n">
        <f aca="false">FilterOPk!M$18</f>
        <v>-636932.37</v>
      </c>
      <c r="P773" s="50" t="n">
        <f aca="false">FilterOPk!N$18</f>
        <v>-2303942.42</v>
      </c>
      <c r="Q773" s="51" t="n">
        <f aca="false">FilterOPk!O$18</f>
        <v>-359141.210000001</v>
      </c>
    </row>
    <row r="774" customFormat="false" ht="12.75" hidden="false" customHeight="false" outlineLevel="0" collapsed="false">
      <c r="B774" s="85" t="str">
        <f aca="false">FilterOPk!A$19</f>
        <v>LT-PJM</v>
      </c>
      <c r="C774" s="13" t="n">
        <f aca="false">C773+1</f>
        <v>773</v>
      </c>
      <c r="D774" s="50" t="n">
        <f aca="false">FilterOPk!B$19</f>
        <v>1818236.42109565</v>
      </c>
      <c r="E774" s="50" t="n">
        <f aca="false">FilterOPk!C$19</f>
        <v>0</v>
      </c>
      <c r="F774" s="50" t="n">
        <f aca="false">FilterOPk!D$19</f>
        <v>19402.28</v>
      </c>
      <c r="G774" s="50" t="n">
        <f aca="false">FilterOPk!E$19</f>
        <v>57930.92</v>
      </c>
      <c r="H774" s="50" t="n">
        <f aca="false">FilterOPk!F$19</f>
        <v>59436.7</v>
      </c>
      <c r="I774" s="50" t="n">
        <f aca="false">FilterOPk!G$19</f>
        <v>19136.52</v>
      </c>
      <c r="J774" s="50" t="n">
        <f aca="false">FilterOPk!H$19</f>
        <v>18664.41</v>
      </c>
      <c r="K774" s="50" t="n">
        <f aca="false">FilterOPk!I$19</f>
        <v>33608.82</v>
      </c>
      <c r="L774" s="50" t="n">
        <f aca="false">FilterOPk!J$19</f>
        <v>20867.53</v>
      </c>
      <c r="M774" s="50" t="n">
        <f aca="false">FilterOPk!K$19</f>
        <v>56340.86</v>
      </c>
      <c r="N774" s="50" t="n">
        <f aca="false">FilterOPk!L$19</f>
        <v>285388.04</v>
      </c>
      <c r="O774" s="50" t="n">
        <f aca="false">FilterOPk!M$19</f>
        <v>-1975.43</v>
      </c>
      <c r="P774" s="50" t="n">
        <f aca="false">FilterOPk!N$19</f>
        <v>-179963.06</v>
      </c>
      <c r="Q774" s="51" t="n">
        <f aca="false">FilterOPk!O$19</f>
        <v>103449.55</v>
      </c>
    </row>
    <row r="775" customFormat="false" ht="12.75" hidden="false" customHeight="false" outlineLevel="0" collapsed="false">
      <c r="B775" s="85" t="str">
        <f aca="false">FilterOPk!A$20</f>
        <v>LT- NY</v>
      </c>
      <c r="C775" s="13" t="n">
        <f aca="false">C774+1</f>
        <v>774</v>
      </c>
      <c r="D775" s="50" t="n">
        <f aca="false">FilterOPk!B$20</f>
        <v>0</v>
      </c>
      <c r="E775" s="50" t="n">
        <f aca="false">FilterOPk!C$20</f>
        <v>-9128.22</v>
      </c>
      <c r="F775" s="50" t="n">
        <f aca="false">FilterOPk!D$20</f>
        <v>-69725.26</v>
      </c>
      <c r="G775" s="50" t="n">
        <f aca="false">FilterOPk!E$20</f>
        <v>0</v>
      </c>
      <c r="H775" s="50" t="n">
        <f aca="false">FilterOPk!F$20</f>
        <v>0</v>
      </c>
      <c r="I775" s="50" t="n">
        <f aca="false">FilterOPk!G$20</f>
        <v>0</v>
      </c>
      <c r="J775" s="50" t="n">
        <f aca="false">FilterOPk!H$20</f>
        <v>0</v>
      </c>
      <c r="K775" s="50" t="n">
        <f aca="false">FilterOPk!I$20</f>
        <v>0</v>
      </c>
      <c r="L775" s="50" t="n">
        <f aca="false">FilterOPk!J$20</f>
        <v>0</v>
      </c>
      <c r="M775" s="50" t="n">
        <f aca="false">FilterOPk!K$20</f>
        <v>0</v>
      </c>
      <c r="N775" s="50" t="n">
        <f aca="false">FilterOPk!L$20</f>
        <v>-78853.48</v>
      </c>
      <c r="O775" s="50" t="n">
        <f aca="false">FilterOPk!M$20</f>
        <v>0</v>
      </c>
      <c r="P775" s="50" t="n">
        <f aca="false">FilterOPk!N$20</f>
        <v>12056.92</v>
      </c>
      <c r="Q775" s="51" t="n">
        <f aca="false">FilterOPk!O$20</f>
        <v>-66796.56</v>
      </c>
    </row>
    <row r="776" customFormat="false" ht="12.75" hidden="false" customHeight="false" outlineLevel="0" collapsed="false">
      <c r="B776" s="85" t="str">
        <f aca="false">FilterOPk!A$21</f>
        <v>ST- PJM</v>
      </c>
      <c r="C776" s="13" t="n">
        <f aca="false">C775+1</f>
        <v>775</v>
      </c>
      <c r="D776" s="50" t="n">
        <f aca="false">FilterOPk!B$21</f>
        <v>1243093.71447674</v>
      </c>
      <c r="E776" s="50" t="n">
        <f aca="false">FilterOPk!C$21</f>
        <v>13503.06</v>
      </c>
      <c r="F776" s="50" t="n">
        <f aca="false">FilterOPk!D$21</f>
        <v>0</v>
      </c>
      <c r="G776" s="50" t="n">
        <f aca="false">FilterOPk!E$21</f>
        <v>0</v>
      </c>
      <c r="H776" s="50" t="n">
        <f aca="false">FilterOPk!F$21</f>
        <v>0</v>
      </c>
      <c r="I776" s="50" t="n">
        <f aca="false">FilterOPk!G$21</f>
        <v>0</v>
      </c>
      <c r="J776" s="50" t="n">
        <f aca="false">FilterOPk!H$21</f>
        <v>0</v>
      </c>
      <c r="K776" s="50" t="n">
        <f aca="false">FilterOPk!I$21</f>
        <v>0</v>
      </c>
      <c r="L776" s="50" t="n">
        <f aca="false">FilterOPk!J$21</f>
        <v>0</v>
      </c>
      <c r="M776" s="50" t="n">
        <f aca="false">FilterOPk!K$21</f>
        <v>0</v>
      </c>
      <c r="N776" s="50" t="n">
        <f aca="false">FilterOPk!L$21</f>
        <v>13503.06</v>
      </c>
      <c r="O776" s="50" t="n">
        <f aca="false">FilterOPk!M$21</f>
        <v>0</v>
      </c>
      <c r="P776" s="50" t="n">
        <f aca="false">FilterOPk!N$21</f>
        <v>0</v>
      </c>
      <c r="Q776" s="51" t="n">
        <f aca="false">FilterOPk!O$21</f>
        <v>13503.06</v>
      </c>
    </row>
    <row r="777" customFormat="false" ht="12.75" hidden="false" customHeight="false" outlineLevel="0" collapsed="false">
      <c r="B777" s="85" t="str">
        <f aca="false">FilterOPk!A$22</f>
        <v>ST- NENG</v>
      </c>
      <c r="C777" s="13" t="n">
        <f aca="false">C776+1</f>
        <v>776</v>
      </c>
      <c r="D777" s="50" t="n">
        <f aca="false">FilterOPk!B$22</f>
        <v>539719.375927685</v>
      </c>
      <c r="E777" s="50" t="n">
        <f aca="false">FilterOPk!C$22</f>
        <v>17499.36</v>
      </c>
      <c r="F777" s="50" t="n">
        <f aca="false">FilterOPk!D$22</f>
        <v>34844.91</v>
      </c>
      <c r="G777" s="50" t="n">
        <f aca="false">FilterOPk!E$22</f>
        <v>0</v>
      </c>
      <c r="H777" s="50" t="n">
        <f aca="false">FilterOPk!F$22</f>
        <v>0</v>
      </c>
      <c r="I777" s="50" t="n">
        <f aca="false">FilterOPk!G$22</f>
        <v>0</v>
      </c>
      <c r="J777" s="50" t="n">
        <f aca="false">FilterOPk!H$22</f>
        <v>0</v>
      </c>
      <c r="K777" s="50" t="n">
        <f aca="false">FilterOPk!I$22</f>
        <v>0</v>
      </c>
      <c r="L777" s="50" t="n">
        <f aca="false">FilterOPk!J$22</f>
        <v>0</v>
      </c>
      <c r="M777" s="50" t="n">
        <f aca="false">FilterOPk!K$22</f>
        <v>0</v>
      </c>
      <c r="N777" s="50" t="n">
        <f aca="false">FilterOPk!L$22</f>
        <v>52344.27</v>
      </c>
      <c r="O777" s="50" t="n">
        <f aca="false">FilterOPk!M$22</f>
        <v>0</v>
      </c>
      <c r="P777" s="50" t="n">
        <f aca="false">FilterOPk!N$22</f>
        <v>0</v>
      </c>
      <c r="Q777" s="51" t="n">
        <f aca="false">FilterOPk!O$22</f>
        <v>52344.27</v>
      </c>
    </row>
    <row r="778" customFormat="false" ht="12.75" hidden="false" customHeight="false" outlineLevel="0" collapsed="false">
      <c r="B778" s="85" t="str">
        <f aca="false">FilterOPk!A$23</f>
        <v>ST- NY</v>
      </c>
      <c r="C778" s="13" t="n">
        <f aca="false">C777+1</f>
        <v>777</v>
      </c>
      <c r="D778" s="50" t="n">
        <f aca="false">FilterOPk!B$23</f>
        <v>251437.188425373</v>
      </c>
      <c r="E778" s="50" t="n">
        <f aca="false">FilterOPk!C$23</f>
        <v>22663</v>
      </c>
      <c r="F778" s="50" t="n">
        <f aca="false">FilterOPk!D$23</f>
        <v>52267.36</v>
      </c>
      <c r="G778" s="50" t="n">
        <f aca="false">FilterOPk!E$23</f>
        <v>0</v>
      </c>
      <c r="H778" s="50" t="n">
        <f aca="false">FilterOPk!F$23</f>
        <v>0</v>
      </c>
      <c r="I778" s="50" t="n">
        <f aca="false">FilterOPk!G$23</f>
        <v>0</v>
      </c>
      <c r="J778" s="50" t="n">
        <f aca="false">FilterOPk!H$23</f>
        <v>0</v>
      </c>
      <c r="K778" s="50" t="n">
        <f aca="false">FilterOPk!I$23</f>
        <v>0</v>
      </c>
      <c r="L778" s="50" t="n">
        <f aca="false">FilterOPk!J$23</f>
        <v>0</v>
      </c>
      <c r="M778" s="50" t="n">
        <f aca="false">FilterOPk!K$23</f>
        <v>0</v>
      </c>
      <c r="N778" s="50" t="n">
        <f aca="false">FilterOPk!L$23</f>
        <v>74930.36</v>
      </c>
      <c r="O778" s="50" t="n">
        <f aca="false">FilterOPk!M$23</f>
        <v>0</v>
      </c>
      <c r="P778" s="50" t="n">
        <f aca="false">FilterOPk!N$23</f>
        <v>0</v>
      </c>
      <c r="Q778" s="51" t="n">
        <f aca="false">FilterOPk!O$23</f>
        <v>74930.36</v>
      </c>
    </row>
    <row r="779" customFormat="false" ht="12.75" hidden="false" customHeight="false" outlineLevel="0" collapsed="false">
      <c r="B779" s="85" t="str">
        <f aca="false">FilterOPk!A$24</f>
        <v>NE- PHYS</v>
      </c>
      <c r="C779" s="13" t="n">
        <f aca="false">C778+1</f>
        <v>778</v>
      </c>
      <c r="D779" s="50" t="n">
        <f aca="false">FilterOPk!B$24</f>
        <v>0</v>
      </c>
      <c r="E779" s="50" t="n">
        <f aca="false">FilterOPk!C$24</f>
        <v>0</v>
      </c>
      <c r="F779" s="50" t="n">
        <f aca="false">FilterOPk!D$24</f>
        <v>0</v>
      </c>
      <c r="G779" s="50" t="n">
        <f aca="false">FilterOPk!E$24</f>
        <v>0</v>
      </c>
      <c r="H779" s="50" t="n">
        <f aca="false">FilterOPk!F$24</f>
        <v>0</v>
      </c>
      <c r="I779" s="50" t="n">
        <f aca="false">FilterOPk!G$24</f>
        <v>0</v>
      </c>
      <c r="J779" s="50" t="n">
        <f aca="false">FilterOPk!H$24</f>
        <v>0</v>
      </c>
      <c r="K779" s="50" t="n">
        <f aca="false">FilterOPk!I$24</f>
        <v>0</v>
      </c>
      <c r="L779" s="50" t="n">
        <f aca="false">FilterOPk!J$24</f>
        <v>0</v>
      </c>
      <c r="M779" s="50" t="n">
        <f aca="false">FilterOPk!K$24</f>
        <v>0</v>
      </c>
      <c r="N779" s="50" t="n">
        <f aca="false">FilterOPk!L$24</f>
        <v>0</v>
      </c>
      <c r="O779" s="50" t="n">
        <f aca="false">FilterOPk!M$24</f>
        <v>0</v>
      </c>
      <c r="P779" s="50" t="n">
        <f aca="false">FilterOPk!N$24</f>
        <v>0</v>
      </c>
      <c r="Q779" s="51" t="n">
        <f aca="false">FilterOPk!O$24</f>
        <v>0</v>
      </c>
    </row>
    <row r="780" customFormat="false" ht="12.75" hidden="false" customHeight="false" outlineLevel="0" collapsed="false">
      <c r="B780" s="85" t="str">
        <f aca="false">FilterOPk!A$25</f>
        <v>LT-Southeast</v>
      </c>
      <c r="C780" s="13" t="n">
        <f aca="false">C779+1</f>
        <v>779</v>
      </c>
      <c r="D780" s="50" t="n">
        <f aca="false">FilterOPk!B$25</f>
        <v>11411200.8859117</v>
      </c>
      <c r="E780" s="50" t="n">
        <f aca="false">FilterOPk!C$25</f>
        <v>15825.82</v>
      </c>
      <c r="F780" s="50" t="n">
        <f aca="false">FilterOPk!D$25</f>
        <v>13250</v>
      </c>
      <c r="G780" s="50" t="n">
        <f aca="false">FilterOPk!E$25</f>
        <v>24924.1</v>
      </c>
      <c r="H780" s="50" t="n">
        <f aca="false">FilterOPk!F$25</f>
        <v>24690.47</v>
      </c>
      <c r="I780" s="50" t="n">
        <f aca="false">FilterOPk!G$25</f>
        <v>26774</v>
      </c>
      <c r="J780" s="50" t="n">
        <f aca="false">FilterOPk!H$25</f>
        <v>26715</v>
      </c>
      <c r="K780" s="50" t="n">
        <f aca="false">FilterOPk!I$25</f>
        <v>57358.83</v>
      </c>
      <c r="L780" s="50" t="n">
        <f aca="false">FilterOPk!J$25</f>
        <v>26146</v>
      </c>
      <c r="M780" s="50" t="n">
        <f aca="false">FilterOPk!K$25</f>
        <v>75355.31</v>
      </c>
      <c r="N780" s="50" t="n">
        <f aca="false">FilterOPk!L$25</f>
        <v>291039.53</v>
      </c>
      <c r="O780" s="50" t="n">
        <f aca="false">FilterOPk!M$25</f>
        <v>-122359</v>
      </c>
      <c r="P780" s="50" t="n">
        <f aca="false">FilterOPk!N$25</f>
        <v>514428.17</v>
      </c>
      <c r="Q780" s="51" t="n">
        <f aca="false">FilterOPk!O$25</f>
        <v>683108.7</v>
      </c>
    </row>
    <row r="781" customFormat="false" ht="12.75" hidden="false" customHeight="false" outlineLevel="0" collapsed="false">
      <c r="B781" s="85" t="str">
        <f aca="false">FilterOPk!A$26</f>
        <v>ST-SPP</v>
      </c>
      <c r="C781" s="13" t="n">
        <f aca="false">C780+1</f>
        <v>780</v>
      </c>
      <c r="D781" s="50" t="n">
        <f aca="false">FilterOPk!B$26</f>
        <v>52202.8773549933</v>
      </c>
      <c r="E781" s="50" t="n">
        <f aca="false">FilterOPk!C$26</f>
        <v>0</v>
      </c>
      <c r="F781" s="50" t="n">
        <f aca="false">FilterOPk!D$26</f>
        <v>0</v>
      </c>
      <c r="G781" s="50" t="n">
        <f aca="false">FilterOPk!E$26</f>
        <v>0</v>
      </c>
      <c r="H781" s="50" t="n">
        <f aca="false">FilterOPk!F$26</f>
        <v>0</v>
      </c>
      <c r="I781" s="50" t="n">
        <f aca="false">FilterOPk!G$26</f>
        <v>0</v>
      </c>
      <c r="J781" s="50" t="n">
        <f aca="false">FilterOPk!H$26</f>
        <v>0</v>
      </c>
      <c r="K781" s="50" t="n">
        <f aca="false">FilterOPk!I$26</f>
        <v>0</v>
      </c>
      <c r="L781" s="50" t="n">
        <f aca="false">FilterOPk!J$26</f>
        <v>0</v>
      </c>
      <c r="M781" s="50" t="n">
        <f aca="false">FilterOPk!K$26</f>
        <v>0</v>
      </c>
      <c r="N781" s="50" t="n">
        <f aca="false">FilterOPk!L$26</f>
        <v>0</v>
      </c>
      <c r="O781" s="50" t="n">
        <f aca="false">FilterOPk!M$26</f>
        <v>0</v>
      </c>
      <c r="P781" s="50" t="n">
        <f aca="false">FilterOPk!N$26</f>
        <v>0</v>
      </c>
      <c r="Q781" s="51" t="n">
        <f aca="false">FilterOPk!O$26</f>
        <v>0</v>
      </c>
    </row>
    <row r="782" customFormat="false" ht="12.75" hidden="false" customHeight="false" outlineLevel="0" collapsed="false">
      <c r="B782" s="85" t="str">
        <f aca="false">FilterOPk!A$27</f>
        <v>ST-SERC</v>
      </c>
      <c r="C782" s="13" t="n">
        <f aca="false">C781+1</f>
        <v>781</v>
      </c>
      <c r="D782" s="50" t="n">
        <f aca="false">FilterOPk!B$27</f>
        <v>686881.973218232</v>
      </c>
      <c r="E782" s="50" t="n">
        <f aca="false">FilterOPk!C$27</f>
        <v>0</v>
      </c>
      <c r="F782" s="50" t="n">
        <f aca="false">FilterOPk!D$27</f>
        <v>0</v>
      </c>
      <c r="G782" s="50" t="n">
        <f aca="false">FilterOPk!E$27</f>
        <v>0</v>
      </c>
      <c r="H782" s="50" t="n">
        <f aca="false">FilterOPk!F$27</f>
        <v>0</v>
      </c>
      <c r="I782" s="50" t="n">
        <f aca="false">FilterOPk!G$27</f>
        <v>0</v>
      </c>
      <c r="J782" s="50" t="n">
        <f aca="false">FilterOPk!H$27</f>
        <v>0</v>
      </c>
      <c r="K782" s="50" t="n">
        <f aca="false">FilterOPk!I$27</f>
        <v>0</v>
      </c>
      <c r="L782" s="50" t="n">
        <f aca="false">FilterOPk!J$27</f>
        <v>0</v>
      </c>
      <c r="M782" s="50" t="n">
        <f aca="false">FilterOPk!K$27</f>
        <v>0</v>
      </c>
      <c r="N782" s="50" t="n">
        <f aca="false">FilterOPk!L$27</f>
        <v>0</v>
      </c>
      <c r="O782" s="50" t="n">
        <f aca="false">FilterOPk!M$27</f>
        <v>0</v>
      </c>
      <c r="P782" s="50" t="n">
        <f aca="false">FilterOPk!N$27</f>
        <v>0</v>
      </c>
      <c r="Q782" s="51" t="n">
        <f aca="false">FilterOPk!O$27</f>
        <v>0</v>
      </c>
    </row>
    <row r="783" customFormat="false" ht="12.75" hidden="false" customHeight="false" outlineLevel="0" collapsed="false">
      <c r="B783" s="85" t="str">
        <f aca="false">FilterOPk!A$28</f>
        <v>LT- Texas</v>
      </c>
      <c r="C783" s="13" t="n">
        <f aca="false">C782+1</f>
        <v>782</v>
      </c>
      <c r="D783" s="50" t="n">
        <f aca="false">FilterOPk!B$28</f>
        <v>3826684.70313045</v>
      </c>
      <c r="E783" s="50" t="n">
        <f aca="false">FilterOPk!C$28</f>
        <v>0</v>
      </c>
      <c r="F783" s="50" t="n">
        <f aca="false">FilterOPk!D$28</f>
        <v>13003.28</v>
      </c>
      <c r="G783" s="50" t="n">
        <f aca="false">FilterOPk!E$28</f>
        <v>7651.26</v>
      </c>
      <c r="H783" s="50" t="n">
        <f aca="false">FilterOPk!F$28</f>
        <v>7986.82</v>
      </c>
      <c r="I783" s="50" t="n">
        <f aca="false">FilterOPk!G$28</f>
        <v>17032.43</v>
      </c>
      <c r="J783" s="50" t="n">
        <f aca="false">FilterOPk!H$28</f>
        <v>19665.43</v>
      </c>
      <c r="K783" s="50" t="n">
        <f aca="false">FilterOPk!I$28</f>
        <v>46628.44</v>
      </c>
      <c r="L783" s="50" t="n">
        <f aca="false">FilterOPk!J$28</f>
        <v>12076.91</v>
      </c>
      <c r="M783" s="50" t="n">
        <f aca="false">FilterOPk!K$28</f>
        <v>18411.54</v>
      </c>
      <c r="N783" s="50" t="n">
        <f aca="false">FilterOPk!L$28</f>
        <v>142456.11</v>
      </c>
      <c r="O783" s="50" t="n">
        <f aca="false">FilterOPk!M$28</f>
        <v>653578.76</v>
      </c>
      <c r="P783" s="50" t="n">
        <f aca="false">FilterOPk!N$28</f>
        <v>2238345.92</v>
      </c>
      <c r="Q783" s="51" t="n">
        <f aca="false">FilterOPk!O$28</f>
        <v>3034380.79</v>
      </c>
    </row>
    <row r="784" customFormat="false" ht="12.75" hidden="false" customHeight="false" outlineLevel="0" collapsed="false">
      <c r="B784" s="85" t="str">
        <f aca="false">FilterOPk!A$29</f>
        <v>St- Texas</v>
      </c>
      <c r="C784" s="13" t="n">
        <f aca="false">C783+1</f>
        <v>783</v>
      </c>
      <c r="D784" s="50" t="n">
        <f aca="false">FilterOPk!B$29</f>
        <v>445563.239343252</v>
      </c>
      <c r="E784" s="50" t="n">
        <f aca="false">FilterOPk!C$29</f>
        <v>5676.33</v>
      </c>
      <c r="F784" s="50" t="n">
        <f aca="false">FilterOPk!D$29</f>
        <v>0</v>
      </c>
      <c r="G784" s="50" t="n">
        <f aca="false">FilterOPk!E$29</f>
        <v>0</v>
      </c>
      <c r="H784" s="50" t="n">
        <f aca="false">FilterOPk!F$29</f>
        <v>0</v>
      </c>
      <c r="I784" s="50" t="n">
        <f aca="false">FilterOPk!G$29</f>
        <v>0</v>
      </c>
      <c r="J784" s="50" t="n">
        <f aca="false">FilterOPk!H$29</f>
        <v>0</v>
      </c>
      <c r="K784" s="50" t="n">
        <f aca="false">FilterOPk!I$29</f>
        <v>0</v>
      </c>
      <c r="L784" s="50" t="n">
        <f aca="false">FilterOPk!J$29</f>
        <v>0</v>
      </c>
      <c r="M784" s="50" t="n">
        <f aca="false">FilterOPk!K$29</f>
        <v>0</v>
      </c>
      <c r="N784" s="50" t="n">
        <f aca="false">FilterOPk!L$29</f>
        <v>5676.33</v>
      </c>
      <c r="O784" s="50" t="n">
        <f aca="false">FilterOPk!M$29</f>
        <v>0</v>
      </c>
      <c r="P784" s="50" t="n">
        <f aca="false">FilterOPk!N$29</f>
        <v>0</v>
      </c>
      <c r="Q784" s="51" t="n">
        <f aca="false">FilterOPk!O$29</f>
        <v>5676.33</v>
      </c>
    </row>
    <row r="785" customFormat="false" ht="12.75" hidden="false" customHeight="false" outlineLevel="0" collapsed="false">
      <c r="B785" s="85"/>
      <c r="C785" s="13" t="n">
        <f aca="false">C784+1</f>
        <v>784</v>
      </c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1"/>
    </row>
    <row r="786" customFormat="false" ht="12.75" hidden="false" customHeight="false" outlineLevel="0" collapsed="false">
      <c r="B786" s="85" t="str">
        <f aca="false">FilterOPk!A$32</f>
        <v>Gas positions</v>
      </c>
      <c r="C786" s="13" t="n">
        <f aca="false">C785+1</f>
        <v>785</v>
      </c>
      <c r="D786" s="50" t="s">
        <v>4</v>
      </c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1"/>
    </row>
    <row r="787" customFormat="false" ht="12.75" hidden="false" customHeight="false" outlineLevel="0" collapsed="false">
      <c r="B787" s="85" t="str">
        <f aca="false">FilterOPk!A$33</f>
        <v>Kevin Presto</v>
      </c>
      <c r="C787" s="13" t="n">
        <f aca="false">C786+1</f>
        <v>786</v>
      </c>
      <c r="D787" s="50" t="n">
        <f aca="false">FilterOPk!B$33</f>
        <v>0</v>
      </c>
      <c r="E787" s="50" t="n">
        <f aca="false">FilterOPk!C$33</f>
        <v>0</v>
      </c>
      <c r="F787" s="50" t="n">
        <f aca="false">FilterOPk!D$33</f>
        <v>0</v>
      </c>
      <c r="G787" s="50" t="n">
        <f aca="false">FilterOPk!E$33</f>
        <v>0</v>
      </c>
      <c r="H787" s="50" t="n">
        <f aca="false">FilterOPk!F$33</f>
        <v>0</v>
      </c>
      <c r="I787" s="50" t="n">
        <f aca="false">FilterOPk!G$33</f>
        <v>0</v>
      </c>
      <c r="J787" s="50" t="n">
        <f aca="false">FilterOPk!H$33</f>
        <v>0</v>
      </c>
      <c r="K787" s="50" t="n">
        <f aca="false">FilterOPk!I$33</f>
        <v>0</v>
      </c>
      <c r="L787" s="50" t="n">
        <f aca="false">FilterOPk!J$33</f>
        <v>0</v>
      </c>
      <c r="M787" s="50" t="n">
        <f aca="false">FilterOPk!K$33</f>
        <v>0</v>
      </c>
      <c r="N787" s="50" t="n">
        <f aca="false">FilterOPk!L$33</f>
        <v>0</v>
      </c>
      <c r="O787" s="50" t="n">
        <f aca="false">FilterOPk!M$33</f>
        <v>0</v>
      </c>
      <c r="P787" s="50" t="n">
        <f aca="false">FilterOPk!N$33</f>
        <v>0</v>
      </c>
      <c r="Q787" s="51" t="n">
        <f aca="false">FilterOPk!O$33</f>
        <v>0</v>
      </c>
    </row>
    <row r="788" customFormat="false" ht="12.75" hidden="false" customHeight="false" outlineLevel="0" collapsed="false">
      <c r="B788" s="85" t="str">
        <f aca="false">FilterOPk!A$34</f>
        <v>Fletcher Sturm</v>
      </c>
      <c r="C788" s="13" t="n">
        <f aca="false">C787+1</f>
        <v>787</v>
      </c>
      <c r="D788" s="50" t="n">
        <f aca="false">FilterOPk!B$34</f>
        <v>0</v>
      </c>
      <c r="E788" s="50" t="n">
        <f aca="false">FilterOPk!C$34</f>
        <v>0</v>
      </c>
      <c r="F788" s="50" t="n">
        <f aca="false">FilterOPk!D$34</f>
        <v>0</v>
      </c>
      <c r="G788" s="50" t="n">
        <f aca="false">FilterOPk!E$34</f>
        <v>0</v>
      </c>
      <c r="H788" s="50" t="n">
        <f aca="false">FilterOPk!F$34</f>
        <v>0</v>
      </c>
      <c r="I788" s="50" t="n">
        <f aca="false">FilterOPk!G$34</f>
        <v>0</v>
      </c>
      <c r="J788" s="50" t="n">
        <f aca="false">FilterOPk!H$34</f>
        <v>0</v>
      </c>
      <c r="K788" s="50" t="n">
        <f aca="false">FilterOPk!I$34</f>
        <v>0</v>
      </c>
      <c r="L788" s="50" t="n">
        <f aca="false">FilterOPk!J$34</f>
        <v>0</v>
      </c>
      <c r="M788" s="50" t="n">
        <f aca="false">FilterOPk!K$34</f>
        <v>0</v>
      </c>
      <c r="N788" s="50" t="n">
        <f aca="false">FilterOPk!L$34</f>
        <v>0</v>
      </c>
      <c r="O788" s="50" t="n">
        <f aca="false">FilterOPk!M$34</f>
        <v>0</v>
      </c>
      <c r="P788" s="50" t="n">
        <f aca="false">FilterOPk!N$34</f>
        <v>0</v>
      </c>
      <c r="Q788" s="51" t="n">
        <f aca="false">FilterOPk!O$34</f>
        <v>0</v>
      </c>
    </row>
    <row r="789" customFormat="false" ht="12.75" hidden="false" customHeight="false" outlineLevel="0" collapsed="false">
      <c r="B789" s="85" t="str">
        <f aca="false">FilterOPk!A$35</f>
        <v>Doug Gilbert-Smith</v>
      </c>
      <c r="C789" s="13" t="n">
        <f aca="false">C788+1</f>
        <v>788</v>
      </c>
      <c r="D789" s="50" t="n">
        <f aca="false">FilterOPk!B$35</f>
        <v>0</v>
      </c>
      <c r="E789" s="50" t="n">
        <f aca="false">FilterOPk!C$35</f>
        <v>0</v>
      </c>
      <c r="F789" s="50" t="n">
        <f aca="false">FilterOPk!D$35</f>
        <v>0</v>
      </c>
      <c r="G789" s="50" t="n">
        <f aca="false">FilterOPk!E$35</f>
        <v>0</v>
      </c>
      <c r="H789" s="50" t="n">
        <f aca="false">FilterOPk!F$35</f>
        <v>0</v>
      </c>
      <c r="I789" s="50" t="n">
        <f aca="false">FilterOPk!G$35</f>
        <v>0</v>
      </c>
      <c r="J789" s="50" t="n">
        <f aca="false">FilterOPk!H$35</f>
        <v>0</v>
      </c>
      <c r="K789" s="50" t="n">
        <f aca="false">FilterOPk!I$35</f>
        <v>0</v>
      </c>
      <c r="L789" s="50" t="n">
        <f aca="false">FilterOPk!J$35</f>
        <v>0</v>
      </c>
      <c r="M789" s="50" t="n">
        <f aca="false">FilterOPk!K$35</f>
        <v>0</v>
      </c>
      <c r="N789" s="50" t="n">
        <f aca="false">FilterOPk!L$35</f>
        <v>0</v>
      </c>
      <c r="O789" s="50" t="n">
        <f aca="false">FilterOPk!M$35</f>
        <v>0</v>
      </c>
      <c r="P789" s="50" t="n">
        <f aca="false">FilterOPk!N$35</f>
        <v>0</v>
      </c>
      <c r="Q789" s="51" t="n">
        <f aca="false">FilterOPk!O$35</f>
        <v>0</v>
      </c>
    </row>
    <row r="790" customFormat="false" ht="12.75" hidden="false" customHeight="false" outlineLevel="0" collapsed="false">
      <c r="B790" s="85" t="str">
        <f aca="false">FilterOPk!A$36</f>
        <v>Rogers Herndon</v>
      </c>
      <c r="C790" s="13" t="n">
        <f aca="false">C789+1</f>
        <v>789</v>
      </c>
      <c r="D790" s="50" t="n">
        <f aca="false">FilterOPk!B$36</f>
        <v>0</v>
      </c>
      <c r="E790" s="50" t="n">
        <f aca="false">FilterOPk!C$36</f>
        <v>0</v>
      </c>
      <c r="F790" s="50" t="n">
        <f aca="false">FilterOPk!D$36</f>
        <v>0</v>
      </c>
      <c r="G790" s="50" t="n">
        <f aca="false">FilterOPk!E$36</f>
        <v>0</v>
      </c>
      <c r="H790" s="50" t="n">
        <f aca="false">FilterOPk!F$36</f>
        <v>0</v>
      </c>
      <c r="I790" s="50" t="n">
        <f aca="false">FilterOPk!G$36</f>
        <v>0</v>
      </c>
      <c r="J790" s="50" t="n">
        <f aca="false">FilterOPk!H$36</f>
        <v>0</v>
      </c>
      <c r="K790" s="50" t="n">
        <f aca="false">FilterOPk!I$36</f>
        <v>0</v>
      </c>
      <c r="L790" s="50" t="n">
        <f aca="false">FilterOPk!J$36</f>
        <v>0</v>
      </c>
      <c r="M790" s="50" t="n">
        <f aca="false">FilterOPk!K$36</f>
        <v>0</v>
      </c>
      <c r="N790" s="50" t="n">
        <f aca="false">FilterOPk!L$36</f>
        <v>0</v>
      </c>
      <c r="O790" s="50" t="n">
        <f aca="false">FilterOPk!M$36</f>
        <v>0</v>
      </c>
      <c r="P790" s="50" t="n">
        <f aca="false">FilterOPk!N$36</f>
        <v>0</v>
      </c>
      <c r="Q790" s="51" t="n">
        <f aca="false">FilterOPk!O$36</f>
        <v>0</v>
      </c>
    </row>
    <row r="791" customFormat="false" ht="12.75" hidden="false" customHeight="false" outlineLevel="0" collapsed="false">
      <c r="B791" s="85" t="str">
        <f aca="false">FilterOPk!A$37</f>
        <v>Dana Davis</v>
      </c>
      <c r="C791" s="13" t="n">
        <f aca="false">C790+1</f>
        <v>790</v>
      </c>
      <c r="D791" s="50" t="n">
        <f aca="false">FilterOPk!B$37</f>
        <v>0</v>
      </c>
      <c r="E791" s="50" t="n">
        <f aca="false">FilterOPk!C$37</f>
        <v>0</v>
      </c>
      <c r="F791" s="50" t="n">
        <f aca="false">FilterOPk!D$37</f>
        <v>0</v>
      </c>
      <c r="G791" s="50" t="n">
        <f aca="false">FilterOPk!E$37</f>
        <v>0</v>
      </c>
      <c r="H791" s="50" t="n">
        <f aca="false">FilterOPk!F$37</f>
        <v>0</v>
      </c>
      <c r="I791" s="50" t="n">
        <f aca="false">FilterOPk!G$37</f>
        <v>0</v>
      </c>
      <c r="J791" s="50" t="n">
        <f aca="false">FilterOPk!H$37</f>
        <v>0</v>
      </c>
      <c r="K791" s="50" t="n">
        <f aca="false">FilterOPk!I$37</f>
        <v>0</v>
      </c>
      <c r="L791" s="50" t="n">
        <f aca="false">FilterOPk!J$37</f>
        <v>0</v>
      </c>
      <c r="M791" s="50" t="n">
        <f aca="false">FilterOPk!K$37</f>
        <v>0</v>
      </c>
      <c r="N791" s="50" t="n">
        <f aca="false">FilterOPk!L$37</f>
        <v>0</v>
      </c>
      <c r="O791" s="50" t="n">
        <f aca="false">FilterOPk!M$37</f>
        <v>0</v>
      </c>
      <c r="P791" s="50" t="n">
        <f aca="false">FilterOPk!N$37</f>
        <v>0</v>
      </c>
      <c r="Q791" s="51" t="n">
        <f aca="false">FilterOPk!O$37</f>
        <v>0</v>
      </c>
    </row>
    <row r="792" customFormat="false" ht="12.75" hidden="false" customHeight="false" outlineLevel="0" collapsed="false">
      <c r="B792" s="85" t="str">
        <f aca="false">FilterOPk!A$38</f>
        <v>Tom May</v>
      </c>
      <c r="C792" s="13" t="n">
        <f aca="false">C791+1</f>
        <v>791</v>
      </c>
      <c r="D792" s="50" t="n">
        <f aca="false">FilterOPk!B$38</f>
        <v>0</v>
      </c>
      <c r="E792" s="50" t="n">
        <f aca="false">FilterOPk!C$38</f>
        <v>0</v>
      </c>
      <c r="F792" s="50" t="n">
        <f aca="false">FilterOPk!D$38</f>
        <v>0</v>
      </c>
      <c r="G792" s="50" t="n">
        <f aca="false">FilterOPk!E$38</f>
        <v>0</v>
      </c>
      <c r="H792" s="50" t="n">
        <f aca="false">FilterOPk!F$38</f>
        <v>0</v>
      </c>
      <c r="I792" s="50" t="n">
        <f aca="false">FilterOPk!G$38</f>
        <v>0</v>
      </c>
      <c r="J792" s="50" t="n">
        <f aca="false">FilterOPk!H$38</f>
        <v>0</v>
      </c>
      <c r="K792" s="50" t="n">
        <f aca="false">FilterOPk!I$38</f>
        <v>0</v>
      </c>
      <c r="L792" s="50" t="n">
        <f aca="false">FilterOPk!J$38</f>
        <v>0</v>
      </c>
      <c r="M792" s="50" t="n">
        <f aca="false">FilterOPk!K$38</f>
        <v>0</v>
      </c>
      <c r="N792" s="50" t="n">
        <f aca="false">FilterOPk!L$38</f>
        <v>0</v>
      </c>
      <c r="O792" s="50" t="n">
        <f aca="false">FilterOPk!M$38</f>
        <v>0</v>
      </c>
      <c r="P792" s="50" t="n">
        <f aca="false">FilterOPk!N$38</f>
        <v>0</v>
      </c>
      <c r="Q792" s="51" t="n">
        <f aca="false">FilterOPk!O$38</f>
        <v>0</v>
      </c>
    </row>
    <row r="793" customFormat="false" ht="12.75" hidden="false" customHeight="false" outlineLevel="0" collapsed="false">
      <c r="B793" s="85" t="str">
        <f aca="false">FilterOPk!A$39</f>
        <v>Clint Dean</v>
      </c>
      <c r="C793" s="13" t="n">
        <f aca="false">C792+1</f>
        <v>792</v>
      </c>
      <c r="D793" s="50" t="n">
        <f aca="false">FilterOPk!B$39</f>
        <v>0</v>
      </c>
      <c r="E793" s="50" t="n">
        <f aca="false">FilterOPk!C$39</f>
        <v>0</v>
      </c>
      <c r="F793" s="50" t="n">
        <f aca="false">FilterOPk!D$39</f>
        <v>0</v>
      </c>
      <c r="G793" s="50" t="n">
        <f aca="false">FilterOPk!E$39</f>
        <v>0</v>
      </c>
      <c r="H793" s="50" t="n">
        <f aca="false">FilterOPk!F$39</f>
        <v>0</v>
      </c>
      <c r="I793" s="50" t="n">
        <f aca="false">FilterOPk!G$39</f>
        <v>0</v>
      </c>
      <c r="J793" s="50" t="n">
        <f aca="false">FilterOPk!H$39</f>
        <v>0</v>
      </c>
      <c r="K793" s="50" t="n">
        <f aca="false">FilterOPk!I$39</f>
        <v>0</v>
      </c>
      <c r="L793" s="50" t="n">
        <f aca="false">FilterOPk!J$39</f>
        <v>0</v>
      </c>
      <c r="M793" s="50" t="n">
        <f aca="false">FilterOPk!K$39</f>
        <v>0</v>
      </c>
      <c r="N793" s="50" t="n">
        <f aca="false">FilterOPk!L$39</f>
        <v>0</v>
      </c>
      <c r="O793" s="50" t="n">
        <f aca="false">FilterOPk!M$39</f>
        <v>0</v>
      </c>
      <c r="P793" s="50" t="n">
        <f aca="false">FilterOPk!N$39</f>
        <v>0</v>
      </c>
      <c r="Q793" s="51" t="n">
        <f aca="false">FilterOPk!O$39</f>
        <v>0</v>
      </c>
    </row>
    <row r="794" customFormat="false" ht="12.75" hidden="false" customHeight="false" outlineLevel="0" collapsed="false">
      <c r="B794" s="85" t="str">
        <f aca="false">FilterOPk!A$40</f>
        <v>Rob Benson</v>
      </c>
      <c r="C794" s="13" t="n">
        <f aca="false">C793+1</f>
        <v>793</v>
      </c>
      <c r="D794" s="50" t="n">
        <f aca="false">FilterOPk!B$40</f>
        <v>0</v>
      </c>
      <c r="E794" s="50" t="n">
        <f aca="false">FilterOPk!C$40</f>
        <v>0</v>
      </c>
      <c r="F794" s="50" t="n">
        <f aca="false">FilterOPk!D$40</f>
        <v>0</v>
      </c>
      <c r="G794" s="50" t="n">
        <f aca="false">FilterOPk!E$40</f>
        <v>0</v>
      </c>
      <c r="H794" s="50" t="n">
        <f aca="false">FilterOPk!F$40</f>
        <v>0</v>
      </c>
      <c r="I794" s="50" t="n">
        <f aca="false">FilterOPk!G$40</f>
        <v>0</v>
      </c>
      <c r="J794" s="50" t="n">
        <f aca="false">FilterOPk!H$40</f>
        <v>0</v>
      </c>
      <c r="K794" s="50" t="n">
        <f aca="false">FilterOPk!I$40</f>
        <v>0</v>
      </c>
      <c r="L794" s="50" t="n">
        <f aca="false">FilterOPk!J$40</f>
        <v>0</v>
      </c>
      <c r="M794" s="50" t="n">
        <f aca="false">FilterOPk!K$40</f>
        <v>0</v>
      </c>
      <c r="N794" s="50" t="n">
        <f aca="false">FilterOPk!L$40</f>
        <v>0</v>
      </c>
      <c r="O794" s="50" t="n">
        <f aca="false">FilterOPk!M$40</f>
        <v>0</v>
      </c>
      <c r="P794" s="50" t="n">
        <f aca="false">FilterOPk!N$40</f>
        <v>0</v>
      </c>
      <c r="Q794" s="51" t="n">
        <f aca="false">FilterOPk!O$40</f>
        <v>0</v>
      </c>
    </row>
    <row r="795" customFormat="false" ht="12.75" hidden="false" customHeight="false" outlineLevel="0" collapsed="false">
      <c r="B795" s="85" t="str">
        <f aca="false">FilterOPk!A$41</f>
        <v>Matt Lorenz</v>
      </c>
      <c r="C795" s="13" t="n">
        <f aca="false">C794+1</f>
        <v>794</v>
      </c>
      <c r="D795" s="50" t="n">
        <f aca="false">FilterOPk!B$41</f>
        <v>0</v>
      </c>
      <c r="E795" s="50" t="n">
        <f aca="false">FilterOPk!C$41</f>
        <v>0</v>
      </c>
      <c r="F795" s="50" t="n">
        <f aca="false">FilterOPk!D$41</f>
        <v>0</v>
      </c>
      <c r="G795" s="50" t="n">
        <f aca="false">FilterOPk!E$41</f>
        <v>0</v>
      </c>
      <c r="H795" s="50" t="n">
        <f aca="false">FilterOPk!F$41</f>
        <v>0</v>
      </c>
      <c r="I795" s="50" t="n">
        <f aca="false">FilterOPk!G$41</f>
        <v>0</v>
      </c>
      <c r="J795" s="50" t="n">
        <f aca="false">FilterOPk!H$41</f>
        <v>0</v>
      </c>
      <c r="K795" s="50" t="n">
        <f aca="false">FilterOPk!I$41</f>
        <v>0</v>
      </c>
      <c r="L795" s="50" t="n">
        <f aca="false">FilterOPk!J$41</f>
        <v>0</v>
      </c>
      <c r="M795" s="50" t="n">
        <f aca="false">FilterOPk!K$41</f>
        <v>0</v>
      </c>
      <c r="N795" s="50" t="n">
        <f aca="false">FilterOPk!L$41</f>
        <v>0</v>
      </c>
      <c r="O795" s="50" t="n">
        <f aca="false">FilterOPk!M$41</f>
        <v>0</v>
      </c>
      <c r="P795" s="50" t="n">
        <f aca="false">FilterOPk!N$41</f>
        <v>0</v>
      </c>
      <c r="Q795" s="51" t="n">
        <f aca="false">FilterOPk!O$41</f>
        <v>0</v>
      </c>
    </row>
    <row r="796" customFormat="false" ht="12.75" hidden="false" customHeight="false" outlineLevel="0" collapsed="false">
      <c r="B796" s="85" t="str">
        <f aca="false">FilterOPk!A$42</f>
        <v>John Forney</v>
      </c>
      <c r="C796" s="13" t="n">
        <f aca="false">C795+1</f>
        <v>795</v>
      </c>
      <c r="D796" s="50" t="n">
        <f aca="false">FilterOPk!B$42</f>
        <v>0</v>
      </c>
      <c r="E796" s="50" t="n">
        <f aca="false">FilterOPk!C$42</f>
        <v>0</v>
      </c>
      <c r="F796" s="50" t="n">
        <f aca="false">FilterOPk!D$42</f>
        <v>0</v>
      </c>
      <c r="G796" s="50" t="n">
        <f aca="false">FilterOPk!E$42</f>
        <v>0</v>
      </c>
      <c r="H796" s="50" t="n">
        <f aca="false">FilterOPk!F$42</f>
        <v>0</v>
      </c>
      <c r="I796" s="50" t="n">
        <f aca="false">FilterOPk!G$42</f>
        <v>0</v>
      </c>
      <c r="J796" s="50" t="n">
        <f aca="false">FilterOPk!H$42</f>
        <v>0</v>
      </c>
      <c r="K796" s="50" t="n">
        <f aca="false">FilterOPk!I$42</f>
        <v>0</v>
      </c>
      <c r="L796" s="50" t="n">
        <f aca="false">FilterOPk!J$42</f>
        <v>0</v>
      </c>
      <c r="M796" s="50" t="n">
        <f aca="false">FilterOPk!K$42</f>
        <v>0</v>
      </c>
      <c r="N796" s="50" t="n">
        <f aca="false">FilterOPk!L$42</f>
        <v>0</v>
      </c>
      <c r="O796" s="50" t="n">
        <f aca="false">FilterOPk!M$42</f>
        <v>0</v>
      </c>
      <c r="P796" s="50" t="n">
        <f aca="false">FilterOPk!N$42</f>
        <v>0</v>
      </c>
      <c r="Q796" s="51" t="n">
        <f aca="false">FilterOPk!O$42</f>
        <v>0</v>
      </c>
    </row>
    <row r="797" customFormat="false" ht="12.75" hidden="false" customHeight="false" outlineLevel="0" collapsed="false">
      <c r="B797" s="85" t="str">
        <f aca="false">FilterOPk!A$43</f>
        <v>Mike Carson</v>
      </c>
      <c r="C797" s="13" t="n">
        <f aca="false">C796+1</f>
        <v>796</v>
      </c>
      <c r="D797" s="50" t="n">
        <f aca="false">FilterOPk!B$43</f>
        <v>0</v>
      </c>
      <c r="E797" s="50" t="n">
        <f aca="false">FilterOPk!C$43</f>
        <v>0</v>
      </c>
      <c r="F797" s="50" t="n">
        <f aca="false">FilterOPk!D$43</f>
        <v>0</v>
      </c>
      <c r="G797" s="50" t="n">
        <f aca="false">FilterOPk!E$43</f>
        <v>0</v>
      </c>
      <c r="H797" s="50" t="n">
        <f aca="false">FilterOPk!F$43</f>
        <v>0</v>
      </c>
      <c r="I797" s="50" t="n">
        <f aca="false">FilterOPk!G$43</f>
        <v>0</v>
      </c>
      <c r="J797" s="50" t="n">
        <f aca="false">FilterOPk!H$43</f>
        <v>0</v>
      </c>
      <c r="K797" s="50" t="n">
        <f aca="false">FilterOPk!I$43</f>
        <v>0</v>
      </c>
      <c r="L797" s="50" t="n">
        <f aca="false">FilterOPk!J$43</f>
        <v>0</v>
      </c>
      <c r="M797" s="50" t="n">
        <f aca="false">FilterOPk!K$43</f>
        <v>0</v>
      </c>
      <c r="N797" s="50" t="n">
        <f aca="false">FilterOPk!L$43</f>
        <v>0</v>
      </c>
      <c r="O797" s="50" t="n">
        <f aca="false">FilterOPk!M$43</f>
        <v>0</v>
      </c>
      <c r="P797" s="50" t="n">
        <f aca="false">FilterOPk!N$43</f>
        <v>0</v>
      </c>
      <c r="Q797" s="51" t="n">
        <f aca="false">FilterOPk!O$43</f>
        <v>0</v>
      </c>
    </row>
    <row r="798" customFormat="false" ht="12.75" hidden="false" customHeight="false" outlineLevel="0" collapsed="false">
      <c r="B798" s="85" t="str">
        <f aca="false">FilterOPk!A$44</f>
        <v>Chris Dorland</v>
      </c>
      <c r="C798" s="13" t="n">
        <f aca="false">C797+1</f>
        <v>797</v>
      </c>
      <c r="D798" s="50" t="n">
        <f aca="false">FilterOPk!B$44</f>
        <v>0</v>
      </c>
      <c r="E798" s="50" t="n">
        <f aca="false">FilterOPk!C$44</f>
        <v>0</v>
      </c>
      <c r="F798" s="50" t="n">
        <f aca="false">FilterOPk!D$44</f>
        <v>0</v>
      </c>
      <c r="G798" s="50" t="n">
        <f aca="false">FilterOPk!E$44</f>
        <v>0</v>
      </c>
      <c r="H798" s="50" t="n">
        <f aca="false">FilterOPk!F$44</f>
        <v>0</v>
      </c>
      <c r="I798" s="50" t="n">
        <f aca="false">FilterOPk!G$44</f>
        <v>0</v>
      </c>
      <c r="J798" s="50" t="n">
        <f aca="false">FilterOPk!H$44</f>
        <v>0</v>
      </c>
      <c r="K798" s="50" t="n">
        <f aca="false">FilterOPk!I$44</f>
        <v>0</v>
      </c>
      <c r="L798" s="50" t="n">
        <f aca="false">FilterOPk!J$44</f>
        <v>0</v>
      </c>
      <c r="M798" s="50" t="n">
        <f aca="false">FilterOPk!K$44</f>
        <v>0</v>
      </c>
      <c r="N798" s="50" t="n">
        <f aca="false">FilterOPk!L$44</f>
        <v>0</v>
      </c>
      <c r="O798" s="50" t="n">
        <f aca="false">FilterOPk!M$44</f>
        <v>0</v>
      </c>
      <c r="P798" s="50" t="n">
        <f aca="false">FilterOPk!N$44</f>
        <v>0</v>
      </c>
      <c r="Q798" s="51" t="n">
        <f aca="false">FilterOPk!O$44</f>
        <v>0</v>
      </c>
    </row>
    <row r="799" customFormat="false" ht="12.75" hidden="false" customHeight="false" outlineLevel="0" collapsed="false">
      <c r="B799" s="85" t="str">
        <f aca="false">FilterOPk!A$45</f>
        <v>Jeff King</v>
      </c>
      <c r="C799" s="13" t="n">
        <f aca="false">C798+1</f>
        <v>798</v>
      </c>
      <c r="D799" s="50" t="n">
        <f aca="false">FilterOPk!B$45</f>
        <v>0</v>
      </c>
      <c r="E799" s="50" t="n">
        <f aca="false">FilterOPk!C$45</f>
        <v>0</v>
      </c>
      <c r="F799" s="50" t="n">
        <f aca="false">FilterOPk!D$45</f>
        <v>0</v>
      </c>
      <c r="G799" s="50" t="n">
        <f aca="false">FilterOPk!E$45</f>
        <v>0</v>
      </c>
      <c r="H799" s="50" t="n">
        <f aca="false">FilterOPk!F$45</f>
        <v>0</v>
      </c>
      <c r="I799" s="50" t="n">
        <f aca="false">FilterOPk!G$45</f>
        <v>0</v>
      </c>
      <c r="J799" s="50" t="n">
        <f aca="false">FilterOPk!H$45</f>
        <v>0</v>
      </c>
      <c r="K799" s="50" t="n">
        <f aca="false">FilterOPk!I$45</f>
        <v>0</v>
      </c>
      <c r="L799" s="50" t="n">
        <f aca="false">FilterOPk!J$45</f>
        <v>0</v>
      </c>
      <c r="M799" s="50" t="n">
        <f aca="false">FilterOPk!K$45</f>
        <v>0</v>
      </c>
      <c r="N799" s="50" t="n">
        <f aca="false">FilterOPk!L$45</f>
        <v>0</v>
      </c>
      <c r="O799" s="50" t="n">
        <f aca="false">FilterOPk!M$45</f>
        <v>0</v>
      </c>
      <c r="P799" s="50" t="n">
        <f aca="false">FilterOPk!N$45</f>
        <v>0</v>
      </c>
      <c r="Q799" s="51" t="n">
        <f aca="false">FilterOPk!O$45</f>
        <v>0</v>
      </c>
    </row>
    <row r="800" customFormat="false" ht="12.75" hidden="false" customHeight="false" outlineLevel="0" collapsed="false">
      <c r="B800" s="85" t="n">
        <f aca="false">FilterOPk!A$46</f>
        <v>0</v>
      </c>
      <c r="C800" s="13" t="n">
        <f aca="false">C799+1</f>
        <v>799</v>
      </c>
      <c r="D800" s="50" t="n">
        <f aca="false">FilterOPk!B$46</f>
        <v>0</v>
      </c>
      <c r="E800" s="50" t="n">
        <f aca="false">FilterOPk!C$46</f>
        <v>0</v>
      </c>
      <c r="F800" s="50" t="n">
        <f aca="false">FilterOPk!D$46</f>
        <v>0</v>
      </c>
      <c r="G800" s="50" t="n">
        <f aca="false">FilterOPk!E$46</f>
        <v>0</v>
      </c>
      <c r="H800" s="50" t="n">
        <f aca="false">FilterOPk!F$46</f>
        <v>0</v>
      </c>
      <c r="I800" s="50" t="n">
        <f aca="false">FilterOPk!G$46</f>
        <v>0</v>
      </c>
      <c r="J800" s="50" t="n">
        <f aca="false">FilterOPk!H$46</f>
        <v>0</v>
      </c>
      <c r="K800" s="50" t="n">
        <f aca="false">FilterOPk!I$46</f>
        <v>0</v>
      </c>
      <c r="L800" s="50" t="n">
        <f aca="false">FilterOPk!J$46</f>
        <v>0</v>
      </c>
      <c r="M800" s="50" t="n">
        <f aca="false">FilterOPk!K$46</f>
        <v>0</v>
      </c>
      <c r="N800" s="50" t="n">
        <f aca="false">FilterOPk!L$46</f>
        <v>0</v>
      </c>
      <c r="O800" s="50" t="n">
        <f aca="false">FilterOPk!M$46</f>
        <v>0</v>
      </c>
      <c r="P800" s="50" t="n">
        <f aca="false">FilterOPk!N$46</f>
        <v>0</v>
      </c>
      <c r="Q800" s="51" t="n">
        <f aca="false">FilterOPk!O$46</f>
        <v>0</v>
      </c>
    </row>
    <row r="801" customFormat="false" ht="12.75" hidden="false" customHeight="false" outlineLevel="0" collapsed="false">
      <c r="B801" s="87" t="n">
        <f aca="false">FilterOPk!A$47</f>
        <v>0</v>
      </c>
      <c r="C801" s="64" t="n">
        <f aca="false">C800+1</f>
        <v>800</v>
      </c>
      <c r="D801" s="54" t="n">
        <f aca="false">FilterOPk!B$47</f>
        <v>0</v>
      </c>
      <c r="E801" s="54" t="n">
        <f aca="false">FilterOPk!C$47</f>
        <v>0</v>
      </c>
      <c r="F801" s="54" t="n">
        <f aca="false">FilterOPk!D$47</f>
        <v>0</v>
      </c>
      <c r="G801" s="54" t="n">
        <f aca="false">FilterOPk!E$47</f>
        <v>0</v>
      </c>
      <c r="H801" s="54" t="n">
        <f aca="false">FilterOPk!F$47</f>
        <v>0</v>
      </c>
      <c r="I801" s="54" t="n">
        <f aca="false">FilterOPk!G$47</f>
        <v>0</v>
      </c>
      <c r="J801" s="54" t="n">
        <f aca="false">FilterOPk!H$47</f>
        <v>0</v>
      </c>
      <c r="K801" s="54" t="n">
        <f aca="false">FilterOPk!I$47</f>
        <v>0</v>
      </c>
      <c r="L801" s="54" t="n">
        <f aca="false">FilterOPk!J$47</f>
        <v>0</v>
      </c>
      <c r="M801" s="54" t="n">
        <f aca="false">FilterOPk!K$47</f>
        <v>0</v>
      </c>
      <c r="N801" s="54" t="n">
        <f aca="false">FilterOPk!L$47</f>
        <v>0</v>
      </c>
      <c r="O801" s="54" t="n">
        <f aca="false">FilterOPk!M$47</f>
        <v>0</v>
      </c>
      <c r="P801" s="54" t="n">
        <f aca="false">FilterOPk!N$47</f>
        <v>0</v>
      </c>
      <c r="Q801" s="55" t="n">
        <f aca="false">FilterOPk!O$47</f>
        <v>0</v>
      </c>
    </row>
    <row r="802" customFormat="false" ht="12.75" hidden="false" customHeight="false" outlineLevel="0" collapsed="false">
      <c r="A802" s="0" t="n">
        <f aca="false">A762+1</f>
        <v>21</v>
      </c>
      <c r="B802" s="57" t="n">
        <f aca="false">FilterOPk!D$1</f>
        <v>36907</v>
      </c>
      <c r="C802" s="58" t="n">
        <f aca="false">C801+1</f>
        <v>801</v>
      </c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83"/>
    </row>
    <row r="803" customFormat="false" ht="12.75" hidden="false" customHeight="false" outlineLevel="0" collapsed="false">
      <c r="B803" s="61"/>
      <c r="C803" s="13" t="n">
        <f aca="false">C802+1</f>
        <v>802</v>
      </c>
      <c r="D803" s="13"/>
      <c r="E803" s="21" t="s">
        <v>5</v>
      </c>
      <c r="F803" s="21" t="s">
        <v>6</v>
      </c>
      <c r="G803" s="21" t="s">
        <v>7</v>
      </c>
      <c r="H803" s="21" t="s">
        <v>8</v>
      </c>
      <c r="I803" s="21" t="s">
        <v>9</v>
      </c>
      <c r="J803" s="21" t="s">
        <v>10</v>
      </c>
      <c r="K803" s="21" t="s">
        <v>11</v>
      </c>
      <c r="L803" s="21" t="s">
        <v>12</v>
      </c>
      <c r="M803" s="21" t="s">
        <v>13</v>
      </c>
      <c r="N803" s="21" t="s">
        <v>14</v>
      </c>
      <c r="O803" s="21" t="n">
        <v>2002</v>
      </c>
      <c r="P803" s="21" t="s">
        <v>15</v>
      </c>
      <c r="Q803" s="84" t="s">
        <v>16</v>
      </c>
    </row>
    <row r="804" customFormat="false" ht="12.75" hidden="false" customHeight="false" outlineLevel="0" collapsed="false">
      <c r="B804" s="85" t="str">
        <f aca="false">FilterOPk!A$9</f>
        <v>Power positions</v>
      </c>
      <c r="C804" s="13" t="n">
        <f aca="false">C803+1</f>
        <v>803</v>
      </c>
      <c r="D804" s="13" t="s">
        <v>4</v>
      </c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86"/>
    </row>
    <row r="805" customFormat="false" ht="12.75" hidden="false" customHeight="false" outlineLevel="0" collapsed="false">
      <c r="B805" s="85" t="str">
        <f aca="false">FilterOPk!A$10</f>
        <v>East Position</v>
      </c>
      <c r="C805" s="13" t="n">
        <f aca="false">C804+1</f>
        <v>804</v>
      </c>
      <c r="D805" s="50" t="n">
        <f aca="false">FilterOPk!B$10</f>
        <v>34784396.7946123</v>
      </c>
      <c r="E805" s="50" t="n">
        <f aca="false">FilterOPk!C$10</f>
        <v>139428.68</v>
      </c>
      <c r="F805" s="50" t="n">
        <f aca="false">FilterOPk!D$10</f>
        <v>244540.42</v>
      </c>
      <c r="G805" s="50" t="n">
        <f aca="false">FilterOPk!E$10</f>
        <v>352018.99</v>
      </c>
      <c r="H805" s="50" t="n">
        <f aca="false">FilterOPk!F$10</f>
        <v>454047.41</v>
      </c>
      <c r="I805" s="50" t="n">
        <f aca="false">FilterOPk!G$10</f>
        <v>460700.87</v>
      </c>
      <c r="J805" s="50" t="n">
        <f aca="false">FilterOPk!H$10</f>
        <v>371715.26</v>
      </c>
      <c r="K805" s="50" t="n">
        <f aca="false">FilterOPk!I$10</f>
        <v>743238.67</v>
      </c>
      <c r="L805" s="50" t="n">
        <f aca="false">FilterOPk!J$10</f>
        <v>433572.73</v>
      </c>
      <c r="M805" s="50" t="n">
        <f aca="false">FilterOPk!K$10</f>
        <v>1264075.99</v>
      </c>
      <c r="N805" s="50" t="n">
        <f aca="false">FilterOPk!L$10</f>
        <v>4463339.02</v>
      </c>
      <c r="O805" s="50" t="n">
        <f aca="false">FilterOPk!M$10</f>
        <v>-232298.41</v>
      </c>
      <c r="P805" s="50" t="n">
        <f aca="false">FilterOPk!N$10</f>
        <v>1174384.84</v>
      </c>
      <c r="Q805" s="51" t="n">
        <f aca="false">FilterOPk!O$10</f>
        <v>5405425.45</v>
      </c>
    </row>
    <row r="806" customFormat="false" ht="12.75" hidden="false" customHeight="false" outlineLevel="0" collapsed="false">
      <c r="B806" s="85" t="str">
        <f aca="false">FilterOPk!A$11</f>
        <v>East Power Mgmt</v>
      </c>
      <c r="C806" s="13" t="n">
        <f aca="false">C805+1</f>
        <v>805</v>
      </c>
      <c r="D806" s="50" t="n">
        <f aca="false">FilterOPk!B$11</f>
        <v>7547347.04451418</v>
      </c>
      <c r="E806" s="50" t="n">
        <f aca="false">FilterOPk!C$11</f>
        <v>0</v>
      </c>
      <c r="F806" s="50" t="n">
        <f aca="false">FilterOPk!D$11</f>
        <v>0</v>
      </c>
      <c r="G806" s="50" t="n">
        <f aca="false">FilterOPk!E$11</f>
        <v>0</v>
      </c>
      <c r="H806" s="50" t="n">
        <f aca="false">FilterOPk!F$11</f>
        <v>0</v>
      </c>
      <c r="I806" s="50" t="n">
        <f aca="false">FilterOPk!G$11</f>
        <v>0</v>
      </c>
      <c r="J806" s="50" t="n">
        <f aca="false">FilterOPk!H$11</f>
        <v>0</v>
      </c>
      <c r="K806" s="50" t="n">
        <f aca="false">FilterOPk!I$11</f>
        <v>0</v>
      </c>
      <c r="L806" s="50" t="n">
        <f aca="false">FilterOPk!J$11</f>
        <v>0</v>
      </c>
      <c r="M806" s="50" t="n">
        <f aca="false">FilterOPk!K$11</f>
        <v>0</v>
      </c>
      <c r="N806" s="50" t="n">
        <f aca="false">FilterOPk!L$11</f>
        <v>0</v>
      </c>
      <c r="O806" s="50" t="n">
        <f aca="false">FilterOPk!M$11</f>
        <v>0</v>
      </c>
      <c r="P806" s="50" t="n">
        <f aca="false">FilterOPk!N$11</f>
        <v>0</v>
      </c>
      <c r="Q806" s="51" t="n">
        <f aca="false">FilterOPk!O$11</f>
        <v>0</v>
      </c>
    </row>
    <row r="807" customFormat="false" ht="12.75" hidden="false" customHeight="false" outlineLevel="0" collapsed="false">
      <c r="B807" s="85" t="str">
        <f aca="false">FilterOPk!A$12</f>
        <v>Long Term Options</v>
      </c>
      <c r="C807" s="13" t="n">
        <f aca="false">C806+1</f>
        <v>806</v>
      </c>
      <c r="D807" s="50" t="n">
        <f aca="false">FilterOPk!B$12</f>
        <v>0</v>
      </c>
      <c r="E807" s="50" t="n">
        <f aca="false">FilterOPk!C$12</f>
        <v>0</v>
      </c>
      <c r="F807" s="50" t="n">
        <f aca="false">FilterOPk!D$12</f>
        <v>0</v>
      </c>
      <c r="G807" s="50" t="n">
        <f aca="false">FilterOPk!E$12</f>
        <v>0</v>
      </c>
      <c r="H807" s="50" t="n">
        <f aca="false">FilterOPk!F$12</f>
        <v>0</v>
      </c>
      <c r="I807" s="50" t="n">
        <f aca="false">FilterOPk!G$12</f>
        <v>0</v>
      </c>
      <c r="J807" s="50" t="n">
        <f aca="false">FilterOPk!H$12</f>
        <v>0</v>
      </c>
      <c r="K807" s="50" t="n">
        <f aca="false">FilterOPk!I$12</f>
        <v>0</v>
      </c>
      <c r="L807" s="50" t="n">
        <f aca="false">FilterOPk!J$12</f>
        <v>0</v>
      </c>
      <c r="M807" s="50" t="n">
        <f aca="false">FilterOPk!K$12</f>
        <v>0</v>
      </c>
      <c r="N807" s="50" t="n">
        <f aca="false">FilterOPk!L$12</f>
        <v>0</v>
      </c>
      <c r="O807" s="50" t="n">
        <f aca="false">FilterOPk!M$12</f>
        <v>0</v>
      </c>
      <c r="P807" s="50" t="n">
        <f aca="false">FilterOPk!N$12</f>
        <v>0</v>
      </c>
      <c r="Q807" s="51" t="n">
        <f aca="false">FilterOPk!O$12</f>
        <v>0</v>
      </c>
    </row>
    <row r="808" customFormat="false" ht="12.75" hidden="false" customHeight="false" outlineLevel="0" collapsed="false">
      <c r="B808" s="85" t="str">
        <f aca="false">FilterOPk!A$13</f>
        <v>LT-MIDWEST</v>
      </c>
      <c r="C808" s="13" t="n">
        <f aca="false">C807+1</f>
        <v>807</v>
      </c>
      <c r="D808" s="50" t="n">
        <f aca="false">FilterOPk!B$13</f>
        <v>7151089.47366245</v>
      </c>
      <c r="E808" s="50" t="n">
        <f aca="false">FilterOPk!C$13</f>
        <v>36317.39</v>
      </c>
      <c r="F808" s="50" t="n">
        <f aca="false">FilterOPk!D$13</f>
        <v>95142.77</v>
      </c>
      <c r="G808" s="50" t="n">
        <f aca="false">FilterOPk!E$13</f>
        <v>106523.31</v>
      </c>
      <c r="H808" s="50" t="n">
        <f aca="false">FilterOPk!F$13</f>
        <v>103615.07</v>
      </c>
      <c r="I808" s="50" t="n">
        <f aca="false">FilterOPk!G$13</f>
        <v>106049.09</v>
      </c>
      <c r="J808" s="50" t="n">
        <f aca="false">FilterOPk!H$13</f>
        <v>78310</v>
      </c>
      <c r="K808" s="50" t="n">
        <f aca="false">FilterOPk!I$13</f>
        <v>160210.16</v>
      </c>
      <c r="L808" s="50" t="n">
        <f aca="false">FilterOPk!J$13</f>
        <v>108136.49</v>
      </c>
      <c r="M808" s="50" t="n">
        <f aca="false">FilterOPk!K$13</f>
        <v>312653.19</v>
      </c>
      <c r="N808" s="50" t="n">
        <f aca="false">FilterOPk!L$13</f>
        <v>1106957.47</v>
      </c>
      <c r="O808" s="50" t="n">
        <f aca="false">FilterOPk!M$13</f>
        <v>-124610.37</v>
      </c>
      <c r="P808" s="50" t="n">
        <f aca="false">FilterOPk!N$13</f>
        <v>893459.31</v>
      </c>
      <c r="Q808" s="51" t="n">
        <f aca="false">FilterOPk!O$13</f>
        <v>1875806.41</v>
      </c>
    </row>
    <row r="809" customFormat="false" ht="12.75" hidden="false" customHeight="false" outlineLevel="0" collapsed="false">
      <c r="B809" s="85" t="str">
        <f aca="false">FilterOPk!A$14</f>
        <v>ST-ECAR</v>
      </c>
      <c r="C809" s="13" t="n">
        <f aca="false">C808+1</f>
        <v>808</v>
      </c>
      <c r="D809" s="50" t="n">
        <f aca="false">FilterOPk!B$14</f>
        <v>238101.441960815</v>
      </c>
      <c r="E809" s="50" t="n">
        <f aca="false">FilterOPk!C$14</f>
        <v>0</v>
      </c>
      <c r="F809" s="50" t="n">
        <f aca="false">FilterOPk!D$14</f>
        <v>0</v>
      </c>
      <c r="G809" s="50" t="n">
        <f aca="false">FilterOPk!E$14</f>
        <v>0</v>
      </c>
      <c r="H809" s="50" t="n">
        <f aca="false">FilterOPk!F$14</f>
        <v>0</v>
      </c>
      <c r="I809" s="50" t="n">
        <f aca="false">FilterOPk!G$14</f>
        <v>0</v>
      </c>
      <c r="J809" s="50" t="n">
        <f aca="false">FilterOPk!H$14</f>
        <v>0</v>
      </c>
      <c r="K809" s="50" t="n">
        <f aca="false">FilterOPk!I$14</f>
        <v>0</v>
      </c>
      <c r="L809" s="50" t="n">
        <f aca="false">FilterOPk!J$14</f>
        <v>0</v>
      </c>
      <c r="M809" s="50" t="n">
        <f aca="false">FilterOPk!K$14</f>
        <v>0</v>
      </c>
      <c r="N809" s="50" t="n">
        <f aca="false">FilterOPk!L$14</f>
        <v>0</v>
      </c>
      <c r="O809" s="50" t="n">
        <f aca="false">FilterOPk!M$14</f>
        <v>0</v>
      </c>
      <c r="P809" s="50" t="n">
        <f aca="false">FilterOPk!N$14</f>
        <v>0</v>
      </c>
      <c r="Q809" s="51" t="n">
        <f aca="false">FilterOPk!O$14</f>
        <v>0</v>
      </c>
    </row>
    <row r="810" customFormat="false" ht="12.75" hidden="false" customHeight="false" outlineLevel="0" collapsed="false">
      <c r="B810" s="85" t="str">
        <f aca="false">FilterOPk!A$15</f>
        <v>ST- MAPP</v>
      </c>
      <c r="C810" s="13" t="n">
        <f aca="false">C809+1</f>
        <v>809</v>
      </c>
      <c r="D810" s="50" t="n">
        <f aca="false">FilterOPk!B$15</f>
        <v>254636.614020626</v>
      </c>
      <c r="E810" s="50" t="n">
        <f aca="false">FilterOPk!C$15</f>
        <v>-1590.85</v>
      </c>
      <c r="F810" s="50" t="n">
        <f aca="false">FilterOPk!D$15</f>
        <v>-3167.72</v>
      </c>
      <c r="G810" s="50" t="n">
        <f aca="false">FilterOPk!E$15</f>
        <v>-3546.79</v>
      </c>
      <c r="H810" s="50" t="n">
        <f aca="false">FilterOPk!F$15</f>
        <v>-3530.89</v>
      </c>
      <c r="I810" s="50" t="n">
        <f aca="false">FilterOPk!G$15</f>
        <v>0</v>
      </c>
      <c r="J810" s="50" t="n">
        <f aca="false">FilterOPk!H$15</f>
        <v>0</v>
      </c>
      <c r="K810" s="50" t="n">
        <f aca="false">FilterOPk!I$15</f>
        <v>0</v>
      </c>
      <c r="L810" s="50" t="n">
        <f aca="false">FilterOPk!J$15</f>
        <v>0</v>
      </c>
      <c r="M810" s="50" t="n">
        <f aca="false">FilterOPk!K$15</f>
        <v>0</v>
      </c>
      <c r="N810" s="50" t="n">
        <f aca="false">FilterOPk!L$15</f>
        <v>-11836.25</v>
      </c>
      <c r="O810" s="50" t="n">
        <f aca="false">FilterOPk!M$15</f>
        <v>0</v>
      </c>
      <c r="P810" s="50" t="n">
        <f aca="false">FilterOPk!N$15</f>
        <v>0</v>
      </c>
      <c r="Q810" s="51" t="n">
        <f aca="false">FilterOPk!O$15</f>
        <v>-11836.25</v>
      </c>
    </row>
    <row r="811" customFormat="false" ht="12.75" hidden="false" customHeight="false" outlineLevel="0" collapsed="false">
      <c r="B811" s="85" t="str">
        <f aca="false">FilterOPk!A$16</f>
        <v>ST- MAIN</v>
      </c>
      <c r="C811" s="13" t="n">
        <f aca="false">C810+1</f>
        <v>810</v>
      </c>
      <c r="D811" s="50" t="n">
        <f aca="false">FilterOPk!B$16</f>
        <v>694293.253349893</v>
      </c>
      <c r="E811" s="50" t="n">
        <f aca="false">FilterOPk!C$16</f>
        <v>0</v>
      </c>
      <c r="F811" s="50" t="n">
        <f aca="false">FilterOPk!D$16</f>
        <v>0</v>
      </c>
      <c r="G811" s="50" t="n">
        <f aca="false">FilterOPk!E$16</f>
        <v>0</v>
      </c>
      <c r="H811" s="50" t="n">
        <f aca="false">FilterOPk!F$16</f>
        <v>0</v>
      </c>
      <c r="I811" s="50" t="n">
        <f aca="false">FilterOPk!G$16</f>
        <v>0</v>
      </c>
      <c r="J811" s="50" t="n">
        <f aca="false">FilterOPk!H$16</f>
        <v>0</v>
      </c>
      <c r="K811" s="50" t="n">
        <f aca="false">FilterOPk!I$16</f>
        <v>0</v>
      </c>
      <c r="L811" s="50" t="n">
        <f aca="false">FilterOPk!J$16</f>
        <v>0</v>
      </c>
      <c r="M811" s="50" t="n">
        <f aca="false">FilterOPk!K$16</f>
        <v>0</v>
      </c>
      <c r="N811" s="50" t="n">
        <f aca="false">FilterOPk!L$16</f>
        <v>0</v>
      </c>
      <c r="O811" s="50" t="n">
        <f aca="false">FilterOPk!M$16</f>
        <v>0</v>
      </c>
      <c r="P811" s="50" t="n">
        <f aca="false">FilterOPk!N$16</f>
        <v>0</v>
      </c>
      <c r="Q811" s="51" t="n">
        <f aca="false">FilterOPk!O$16</f>
        <v>0</v>
      </c>
    </row>
    <row r="812" customFormat="false" ht="12.75" hidden="false" customHeight="false" outlineLevel="0" collapsed="false">
      <c r="B812" s="85" t="str">
        <f aca="false">FilterOPk!A$17</f>
        <v>MW-ANALYST</v>
      </c>
      <c r="C812" s="13" t="n">
        <f aca="false">C811+1</f>
        <v>811</v>
      </c>
      <c r="D812" s="50" t="n">
        <f aca="false">FilterOPk!B$17</f>
        <v>0</v>
      </c>
      <c r="E812" s="50" t="n">
        <f aca="false">FilterOPk!C$17</f>
        <v>0</v>
      </c>
      <c r="F812" s="50" t="n">
        <f aca="false">FilterOPk!D$17</f>
        <v>0</v>
      </c>
      <c r="G812" s="50" t="n">
        <f aca="false">FilterOPk!E$17</f>
        <v>0</v>
      </c>
      <c r="H812" s="50" t="n">
        <f aca="false">FilterOPk!F$17</f>
        <v>0</v>
      </c>
      <c r="I812" s="50" t="n">
        <f aca="false">FilterOPk!G$17</f>
        <v>0</v>
      </c>
      <c r="J812" s="50" t="n">
        <f aca="false">FilterOPk!H$17</f>
        <v>0</v>
      </c>
      <c r="K812" s="50" t="n">
        <f aca="false">FilterOPk!I$17</f>
        <v>0</v>
      </c>
      <c r="L812" s="50" t="n">
        <f aca="false">FilterOPk!J$17</f>
        <v>0</v>
      </c>
      <c r="M812" s="50" t="n">
        <f aca="false">FilterOPk!K$17</f>
        <v>0</v>
      </c>
      <c r="N812" s="50" t="n">
        <f aca="false">FilterOPk!L$17</f>
        <v>0</v>
      </c>
      <c r="O812" s="50" t="n">
        <f aca="false">FilterOPk!M$17</f>
        <v>0</v>
      </c>
      <c r="P812" s="50" t="n">
        <f aca="false">FilterOPk!N$17</f>
        <v>0</v>
      </c>
      <c r="Q812" s="51" t="n">
        <f aca="false">FilterOPk!O$17</f>
        <v>0</v>
      </c>
    </row>
    <row r="813" customFormat="false" ht="12.75" hidden="false" customHeight="false" outlineLevel="0" collapsed="false">
      <c r="B813" s="85" t="str">
        <f aca="false">FilterOPk!A$18</f>
        <v>LT-NE</v>
      </c>
      <c r="C813" s="13" t="n">
        <f aca="false">C812+1</f>
        <v>812</v>
      </c>
      <c r="D813" s="50" t="n">
        <f aca="false">FilterOPk!B$18</f>
        <v>6187311.37539291</v>
      </c>
      <c r="E813" s="50" t="n">
        <f aca="false">FilterOPk!C$18</f>
        <v>38662.79</v>
      </c>
      <c r="F813" s="50" t="n">
        <f aca="false">FilterOPk!D$18</f>
        <v>89522.8</v>
      </c>
      <c r="G813" s="50" t="n">
        <f aca="false">FilterOPk!E$18</f>
        <v>158536.19</v>
      </c>
      <c r="H813" s="50" t="n">
        <f aca="false">FilterOPk!F$18</f>
        <v>261849.24</v>
      </c>
      <c r="I813" s="50" t="n">
        <f aca="false">FilterOPk!G$18</f>
        <v>291708.83</v>
      </c>
      <c r="J813" s="50" t="n">
        <f aca="false">FilterOPk!H$18</f>
        <v>228360.42</v>
      </c>
      <c r="K813" s="50" t="n">
        <f aca="false">FilterOPk!I$18</f>
        <v>445432.42</v>
      </c>
      <c r="L813" s="50" t="n">
        <f aca="false">FilterOPk!J$18</f>
        <v>266345.8</v>
      </c>
      <c r="M813" s="50" t="n">
        <f aca="false">FilterOPk!K$18</f>
        <v>801315.09</v>
      </c>
      <c r="N813" s="50" t="n">
        <f aca="false">FilterOPk!L$18</f>
        <v>2581733.58</v>
      </c>
      <c r="O813" s="50" t="n">
        <f aca="false">FilterOPk!M$18</f>
        <v>-636932.37</v>
      </c>
      <c r="P813" s="50" t="n">
        <f aca="false">FilterOPk!N$18</f>
        <v>-2303942.42</v>
      </c>
      <c r="Q813" s="51" t="n">
        <f aca="false">FilterOPk!O$18</f>
        <v>-359141.210000001</v>
      </c>
    </row>
    <row r="814" customFormat="false" ht="12.75" hidden="false" customHeight="false" outlineLevel="0" collapsed="false">
      <c r="B814" s="85" t="str">
        <f aca="false">FilterOPk!A$19</f>
        <v>LT-PJM</v>
      </c>
      <c r="C814" s="13" t="n">
        <f aca="false">C813+1</f>
        <v>813</v>
      </c>
      <c r="D814" s="50" t="n">
        <f aca="false">FilterOPk!B$19</f>
        <v>1818236.42109565</v>
      </c>
      <c r="E814" s="50" t="n">
        <f aca="false">FilterOPk!C$19</f>
        <v>0</v>
      </c>
      <c r="F814" s="50" t="n">
        <f aca="false">FilterOPk!D$19</f>
        <v>19402.28</v>
      </c>
      <c r="G814" s="50" t="n">
        <f aca="false">FilterOPk!E$19</f>
        <v>57930.92</v>
      </c>
      <c r="H814" s="50" t="n">
        <f aca="false">FilterOPk!F$19</f>
        <v>59436.7</v>
      </c>
      <c r="I814" s="50" t="n">
        <f aca="false">FilterOPk!G$19</f>
        <v>19136.52</v>
      </c>
      <c r="J814" s="50" t="n">
        <f aca="false">FilterOPk!H$19</f>
        <v>18664.41</v>
      </c>
      <c r="K814" s="50" t="n">
        <f aca="false">FilterOPk!I$19</f>
        <v>33608.82</v>
      </c>
      <c r="L814" s="50" t="n">
        <f aca="false">FilterOPk!J$19</f>
        <v>20867.53</v>
      </c>
      <c r="M814" s="50" t="n">
        <f aca="false">FilterOPk!K$19</f>
        <v>56340.86</v>
      </c>
      <c r="N814" s="50" t="n">
        <f aca="false">FilterOPk!L$19</f>
        <v>285388.04</v>
      </c>
      <c r="O814" s="50" t="n">
        <f aca="false">FilterOPk!M$19</f>
        <v>-1975.43</v>
      </c>
      <c r="P814" s="50" t="n">
        <f aca="false">FilterOPk!N$19</f>
        <v>-179963.06</v>
      </c>
      <c r="Q814" s="51" t="n">
        <f aca="false">FilterOPk!O$19</f>
        <v>103449.55</v>
      </c>
    </row>
    <row r="815" customFormat="false" ht="12.75" hidden="false" customHeight="false" outlineLevel="0" collapsed="false">
      <c r="B815" s="85" t="str">
        <f aca="false">FilterOPk!A$20</f>
        <v>LT- NY</v>
      </c>
      <c r="C815" s="13" t="n">
        <f aca="false">C814+1</f>
        <v>814</v>
      </c>
      <c r="D815" s="50" t="n">
        <f aca="false">FilterOPk!B$20</f>
        <v>0</v>
      </c>
      <c r="E815" s="50" t="n">
        <f aca="false">FilterOPk!C$20</f>
        <v>-9128.22</v>
      </c>
      <c r="F815" s="50" t="n">
        <f aca="false">FilterOPk!D$20</f>
        <v>-69725.26</v>
      </c>
      <c r="G815" s="50" t="n">
        <f aca="false">FilterOPk!E$20</f>
        <v>0</v>
      </c>
      <c r="H815" s="50" t="n">
        <f aca="false">FilterOPk!F$20</f>
        <v>0</v>
      </c>
      <c r="I815" s="50" t="n">
        <f aca="false">FilterOPk!G$20</f>
        <v>0</v>
      </c>
      <c r="J815" s="50" t="n">
        <f aca="false">FilterOPk!H$20</f>
        <v>0</v>
      </c>
      <c r="K815" s="50" t="n">
        <f aca="false">FilterOPk!I$20</f>
        <v>0</v>
      </c>
      <c r="L815" s="50" t="n">
        <f aca="false">FilterOPk!J$20</f>
        <v>0</v>
      </c>
      <c r="M815" s="50" t="n">
        <f aca="false">FilterOPk!K$20</f>
        <v>0</v>
      </c>
      <c r="N815" s="50" t="n">
        <f aca="false">FilterOPk!L$20</f>
        <v>-78853.48</v>
      </c>
      <c r="O815" s="50" t="n">
        <f aca="false">FilterOPk!M$20</f>
        <v>0</v>
      </c>
      <c r="P815" s="50" t="n">
        <f aca="false">FilterOPk!N$20</f>
        <v>12056.92</v>
      </c>
      <c r="Q815" s="51" t="n">
        <f aca="false">FilterOPk!O$20</f>
        <v>-66796.56</v>
      </c>
    </row>
    <row r="816" customFormat="false" ht="12.75" hidden="false" customHeight="false" outlineLevel="0" collapsed="false">
      <c r="B816" s="85" t="str">
        <f aca="false">FilterOPk!A$21</f>
        <v>ST- PJM</v>
      </c>
      <c r="C816" s="13" t="n">
        <f aca="false">C815+1</f>
        <v>815</v>
      </c>
      <c r="D816" s="50" t="n">
        <f aca="false">FilterOPk!B$21</f>
        <v>1243093.71447674</v>
      </c>
      <c r="E816" s="50" t="n">
        <f aca="false">FilterOPk!C$21</f>
        <v>13503.06</v>
      </c>
      <c r="F816" s="50" t="n">
        <f aca="false">FilterOPk!D$21</f>
        <v>0</v>
      </c>
      <c r="G816" s="50" t="n">
        <f aca="false">FilterOPk!E$21</f>
        <v>0</v>
      </c>
      <c r="H816" s="50" t="n">
        <f aca="false">FilterOPk!F$21</f>
        <v>0</v>
      </c>
      <c r="I816" s="50" t="n">
        <f aca="false">FilterOPk!G$21</f>
        <v>0</v>
      </c>
      <c r="J816" s="50" t="n">
        <f aca="false">FilterOPk!H$21</f>
        <v>0</v>
      </c>
      <c r="K816" s="50" t="n">
        <f aca="false">FilterOPk!I$21</f>
        <v>0</v>
      </c>
      <c r="L816" s="50" t="n">
        <f aca="false">FilterOPk!J$21</f>
        <v>0</v>
      </c>
      <c r="M816" s="50" t="n">
        <f aca="false">FilterOPk!K$21</f>
        <v>0</v>
      </c>
      <c r="N816" s="50" t="n">
        <f aca="false">FilterOPk!L$21</f>
        <v>13503.06</v>
      </c>
      <c r="O816" s="50" t="n">
        <f aca="false">FilterOPk!M$21</f>
        <v>0</v>
      </c>
      <c r="P816" s="50" t="n">
        <f aca="false">FilterOPk!N$21</f>
        <v>0</v>
      </c>
      <c r="Q816" s="51" t="n">
        <f aca="false">FilterOPk!O$21</f>
        <v>13503.06</v>
      </c>
    </row>
    <row r="817" customFormat="false" ht="12.75" hidden="false" customHeight="false" outlineLevel="0" collapsed="false">
      <c r="B817" s="85" t="str">
        <f aca="false">FilterOPk!A$22</f>
        <v>ST- NENG</v>
      </c>
      <c r="C817" s="13" t="n">
        <f aca="false">C816+1</f>
        <v>816</v>
      </c>
      <c r="D817" s="50" t="n">
        <f aca="false">FilterOPk!B$22</f>
        <v>539719.375927685</v>
      </c>
      <c r="E817" s="50" t="n">
        <f aca="false">FilterOPk!C$22</f>
        <v>17499.36</v>
      </c>
      <c r="F817" s="50" t="n">
        <f aca="false">FilterOPk!D$22</f>
        <v>34844.91</v>
      </c>
      <c r="G817" s="50" t="n">
        <f aca="false">FilterOPk!E$22</f>
        <v>0</v>
      </c>
      <c r="H817" s="50" t="n">
        <f aca="false">FilterOPk!F$22</f>
        <v>0</v>
      </c>
      <c r="I817" s="50" t="n">
        <f aca="false">FilterOPk!G$22</f>
        <v>0</v>
      </c>
      <c r="J817" s="50" t="n">
        <f aca="false">FilterOPk!H$22</f>
        <v>0</v>
      </c>
      <c r="K817" s="50" t="n">
        <f aca="false">FilterOPk!I$22</f>
        <v>0</v>
      </c>
      <c r="L817" s="50" t="n">
        <f aca="false">FilterOPk!J$22</f>
        <v>0</v>
      </c>
      <c r="M817" s="50" t="n">
        <f aca="false">FilterOPk!K$22</f>
        <v>0</v>
      </c>
      <c r="N817" s="50" t="n">
        <f aca="false">FilterOPk!L$22</f>
        <v>52344.27</v>
      </c>
      <c r="O817" s="50" t="n">
        <f aca="false">FilterOPk!M$22</f>
        <v>0</v>
      </c>
      <c r="P817" s="50" t="n">
        <f aca="false">FilterOPk!N$22</f>
        <v>0</v>
      </c>
      <c r="Q817" s="51" t="n">
        <f aca="false">FilterOPk!O$22</f>
        <v>52344.27</v>
      </c>
    </row>
    <row r="818" customFormat="false" ht="12.75" hidden="false" customHeight="false" outlineLevel="0" collapsed="false">
      <c r="B818" s="85" t="str">
        <f aca="false">FilterOPk!A$23</f>
        <v>ST- NY</v>
      </c>
      <c r="C818" s="13" t="n">
        <f aca="false">C817+1</f>
        <v>817</v>
      </c>
      <c r="D818" s="50" t="n">
        <f aca="false">FilterOPk!B$23</f>
        <v>251437.188425373</v>
      </c>
      <c r="E818" s="50" t="n">
        <f aca="false">FilterOPk!C$23</f>
        <v>22663</v>
      </c>
      <c r="F818" s="50" t="n">
        <f aca="false">FilterOPk!D$23</f>
        <v>52267.36</v>
      </c>
      <c r="G818" s="50" t="n">
        <f aca="false">FilterOPk!E$23</f>
        <v>0</v>
      </c>
      <c r="H818" s="50" t="n">
        <f aca="false">FilterOPk!F$23</f>
        <v>0</v>
      </c>
      <c r="I818" s="50" t="n">
        <f aca="false">FilterOPk!G$23</f>
        <v>0</v>
      </c>
      <c r="J818" s="50" t="n">
        <f aca="false">FilterOPk!H$23</f>
        <v>0</v>
      </c>
      <c r="K818" s="50" t="n">
        <f aca="false">FilterOPk!I$23</f>
        <v>0</v>
      </c>
      <c r="L818" s="50" t="n">
        <f aca="false">FilterOPk!J$23</f>
        <v>0</v>
      </c>
      <c r="M818" s="50" t="n">
        <f aca="false">FilterOPk!K$23</f>
        <v>0</v>
      </c>
      <c r="N818" s="50" t="n">
        <f aca="false">FilterOPk!L$23</f>
        <v>74930.36</v>
      </c>
      <c r="O818" s="50" t="n">
        <f aca="false">FilterOPk!M$23</f>
        <v>0</v>
      </c>
      <c r="P818" s="50" t="n">
        <f aca="false">FilterOPk!N$23</f>
        <v>0</v>
      </c>
      <c r="Q818" s="51" t="n">
        <f aca="false">FilterOPk!O$23</f>
        <v>74930.36</v>
      </c>
    </row>
    <row r="819" customFormat="false" ht="12.75" hidden="false" customHeight="false" outlineLevel="0" collapsed="false">
      <c r="B819" s="85" t="str">
        <f aca="false">FilterOPk!A$24</f>
        <v>NE- PHYS</v>
      </c>
      <c r="C819" s="13" t="n">
        <f aca="false">C818+1</f>
        <v>818</v>
      </c>
      <c r="D819" s="50" t="n">
        <f aca="false">FilterOPk!B$24</f>
        <v>0</v>
      </c>
      <c r="E819" s="50" t="n">
        <f aca="false">FilterOPk!C$24</f>
        <v>0</v>
      </c>
      <c r="F819" s="50" t="n">
        <f aca="false">FilterOPk!D$24</f>
        <v>0</v>
      </c>
      <c r="G819" s="50" t="n">
        <f aca="false">FilterOPk!E$24</f>
        <v>0</v>
      </c>
      <c r="H819" s="50" t="n">
        <f aca="false">FilterOPk!F$24</f>
        <v>0</v>
      </c>
      <c r="I819" s="50" t="n">
        <f aca="false">FilterOPk!G$24</f>
        <v>0</v>
      </c>
      <c r="J819" s="50" t="n">
        <f aca="false">FilterOPk!H$24</f>
        <v>0</v>
      </c>
      <c r="K819" s="50" t="n">
        <f aca="false">FilterOPk!I$24</f>
        <v>0</v>
      </c>
      <c r="L819" s="50" t="n">
        <f aca="false">FilterOPk!J$24</f>
        <v>0</v>
      </c>
      <c r="M819" s="50" t="n">
        <f aca="false">FilterOPk!K$24</f>
        <v>0</v>
      </c>
      <c r="N819" s="50" t="n">
        <f aca="false">FilterOPk!L$24</f>
        <v>0</v>
      </c>
      <c r="O819" s="50" t="n">
        <f aca="false">FilterOPk!M$24</f>
        <v>0</v>
      </c>
      <c r="P819" s="50" t="n">
        <f aca="false">FilterOPk!N$24</f>
        <v>0</v>
      </c>
      <c r="Q819" s="51" t="n">
        <f aca="false">FilterOPk!O$24</f>
        <v>0</v>
      </c>
    </row>
    <row r="820" customFormat="false" ht="12.75" hidden="false" customHeight="false" outlineLevel="0" collapsed="false">
      <c r="B820" s="85" t="str">
        <f aca="false">FilterOPk!A$25</f>
        <v>LT-Southeast</v>
      </c>
      <c r="C820" s="13" t="n">
        <f aca="false">C819+1</f>
        <v>819</v>
      </c>
      <c r="D820" s="50" t="n">
        <f aca="false">FilterOPk!B$25</f>
        <v>11411200.8859117</v>
      </c>
      <c r="E820" s="50" t="n">
        <f aca="false">FilterOPk!C$25</f>
        <v>15825.82</v>
      </c>
      <c r="F820" s="50" t="n">
        <f aca="false">FilterOPk!D$25</f>
        <v>13250</v>
      </c>
      <c r="G820" s="50" t="n">
        <f aca="false">FilterOPk!E$25</f>
        <v>24924.1</v>
      </c>
      <c r="H820" s="50" t="n">
        <f aca="false">FilterOPk!F$25</f>
        <v>24690.47</v>
      </c>
      <c r="I820" s="50" t="n">
        <f aca="false">FilterOPk!G$25</f>
        <v>26774</v>
      </c>
      <c r="J820" s="50" t="n">
        <f aca="false">FilterOPk!H$25</f>
        <v>26715</v>
      </c>
      <c r="K820" s="50" t="n">
        <f aca="false">FilterOPk!I$25</f>
        <v>57358.83</v>
      </c>
      <c r="L820" s="50" t="n">
        <f aca="false">FilterOPk!J$25</f>
        <v>26146</v>
      </c>
      <c r="M820" s="50" t="n">
        <f aca="false">FilterOPk!K$25</f>
        <v>75355.31</v>
      </c>
      <c r="N820" s="50" t="n">
        <f aca="false">FilterOPk!L$25</f>
        <v>291039.53</v>
      </c>
      <c r="O820" s="50" t="n">
        <f aca="false">FilterOPk!M$25</f>
        <v>-122359</v>
      </c>
      <c r="P820" s="50" t="n">
        <f aca="false">FilterOPk!N$25</f>
        <v>514428.17</v>
      </c>
      <c r="Q820" s="51" t="n">
        <f aca="false">FilterOPk!O$25</f>
        <v>683108.7</v>
      </c>
    </row>
    <row r="821" customFormat="false" ht="12.75" hidden="false" customHeight="false" outlineLevel="0" collapsed="false">
      <c r="B821" s="85" t="str">
        <f aca="false">FilterOPk!A$26</f>
        <v>ST-SPP</v>
      </c>
      <c r="C821" s="13" t="n">
        <f aca="false">C820+1</f>
        <v>820</v>
      </c>
      <c r="D821" s="50" t="n">
        <f aca="false">FilterOPk!B$26</f>
        <v>52202.8773549933</v>
      </c>
      <c r="E821" s="50" t="n">
        <f aca="false">FilterOPk!C$26</f>
        <v>0</v>
      </c>
      <c r="F821" s="50" t="n">
        <f aca="false">FilterOPk!D$26</f>
        <v>0</v>
      </c>
      <c r="G821" s="50" t="n">
        <f aca="false">FilterOPk!E$26</f>
        <v>0</v>
      </c>
      <c r="H821" s="50" t="n">
        <f aca="false">FilterOPk!F$26</f>
        <v>0</v>
      </c>
      <c r="I821" s="50" t="n">
        <f aca="false">FilterOPk!G$26</f>
        <v>0</v>
      </c>
      <c r="J821" s="50" t="n">
        <f aca="false">FilterOPk!H$26</f>
        <v>0</v>
      </c>
      <c r="K821" s="50" t="n">
        <f aca="false">FilterOPk!I$26</f>
        <v>0</v>
      </c>
      <c r="L821" s="50" t="n">
        <f aca="false">FilterOPk!J$26</f>
        <v>0</v>
      </c>
      <c r="M821" s="50" t="n">
        <f aca="false">FilterOPk!K$26</f>
        <v>0</v>
      </c>
      <c r="N821" s="50" t="n">
        <f aca="false">FilterOPk!L$26</f>
        <v>0</v>
      </c>
      <c r="O821" s="50" t="n">
        <f aca="false">FilterOPk!M$26</f>
        <v>0</v>
      </c>
      <c r="P821" s="50" t="n">
        <f aca="false">FilterOPk!N$26</f>
        <v>0</v>
      </c>
      <c r="Q821" s="51" t="n">
        <f aca="false">FilterOPk!O$26</f>
        <v>0</v>
      </c>
    </row>
    <row r="822" customFormat="false" ht="12.75" hidden="false" customHeight="false" outlineLevel="0" collapsed="false">
      <c r="B822" s="85" t="str">
        <f aca="false">FilterOPk!A$27</f>
        <v>ST-SERC</v>
      </c>
      <c r="C822" s="13" t="n">
        <f aca="false">C821+1</f>
        <v>821</v>
      </c>
      <c r="D822" s="50" t="n">
        <f aca="false">FilterOPk!B$27</f>
        <v>686881.973218232</v>
      </c>
      <c r="E822" s="50" t="n">
        <f aca="false">FilterOPk!C$27</f>
        <v>0</v>
      </c>
      <c r="F822" s="50" t="n">
        <f aca="false">FilterOPk!D$27</f>
        <v>0</v>
      </c>
      <c r="G822" s="50" t="n">
        <f aca="false">FilterOPk!E$27</f>
        <v>0</v>
      </c>
      <c r="H822" s="50" t="n">
        <f aca="false">FilterOPk!F$27</f>
        <v>0</v>
      </c>
      <c r="I822" s="50" t="n">
        <f aca="false">FilterOPk!G$27</f>
        <v>0</v>
      </c>
      <c r="J822" s="50" t="n">
        <f aca="false">FilterOPk!H$27</f>
        <v>0</v>
      </c>
      <c r="K822" s="50" t="n">
        <f aca="false">FilterOPk!I$27</f>
        <v>0</v>
      </c>
      <c r="L822" s="50" t="n">
        <f aca="false">FilterOPk!J$27</f>
        <v>0</v>
      </c>
      <c r="M822" s="50" t="n">
        <f aca="false">FilterOPk!K$27</f>
        <v>0</v>
      </c>
      <c r="N822" s="50" t="n">
        <f aca="false">FilterOPk!L$27</f>
        <v>0</v>
      </c>
      <c r="O822" s="50" t="n">
        <f aca="false">FilterOPk!M$27</f>
        <v>0</v>
      </c>
      <c r="P822" s="50" t="n">
        <f aca="false">FilterOPk!N$27</f>
        <v>0</v>
      </c>
      <c r="Q822" s="51" t="n">
        <f aca="false">FilterOPk!O$27</f>
        <v>0</v>
      </c>
    </row>
    <row r="823" customFormat="false" ht="12.75" hidden="false" customHeight="false" outlineLevel="0" collapsed="false">
      <c r="B823" s="85" t="str">
        <f aca="false">FilterOPk!A$28</f>
        <v>LT- Texas</v>
      </c>
      <c r="C823" s="13" t="n">
        <f aca="false">C822+1</f>
        <v>822</v>
      </c>
      <c r="D823" s="50" t="n">
        <f aca="false">FilterOPk!B$28</f>
        <v>3826684.70313045</v>
      </c>
      <c r="E823" s="50" t="n">
        <f aca="false">FilterOPk!C$28</f>
        <v>0</v>
      </c>
      <c r="F823" s="50" t="n">
        <f aca="false">FilterOPk!D$28</f>
        <v>13003.28</v>
      </c>
      <c r="G823" s="50" t="n">
        <f aca="false">FilterOPk!E$28</f>
        <v>7651.26</v>
      </c>
      <c r="H823" s="50" t="n">
        <f aca="false">FilterOPk!F$28</f>
        <v>7986.82</v>
      </c>
      <c r="I823" s="50" t="n">
        <f aca="false">FilterOPk!G$28</f>
        <v>17032.43</v>
      </c>
      <c r="J823" s="50" t="n">
        <f aca="false">FilterOPk!H$28</f>
        <v>19665.43</v>
      </c>
      <c r="K823" s="50" t="n">
        <f aca="false">FilterOPk!I$28</f>
        <v>46628.44</v>
      </c>
      <c r="L823" s="50" t="n">
        <f aca="false">FilterOPk!J$28</f>
        <v>12076.91</v>
      </c>
      <c r="M823" s="50" t="n">
        <f aca="false">FilterOPk!K$28</f>
        <v>18411.54</v>
      </c>
      <c r="N823" s="50" t="n">
        <f aca="false">FilterOPk!L$28</f>
        <v>142456.11</v>
      </c>
      <c r="O823" s="50" t="n">
        <f aca="false">FilterOPk!M$28</f>
        <v>653578.76</v>
      </c>
      <c r="P823" s="50" t="n">
        <f aca="false">FilterOPk!N$28</f>
        <v>2238345.92</v>
      </c>
      <c r="Q823" s="51" t="n">
        <f aca="false">FilterOPk!O$28</f>
        <v>3034380.79</v>
      </c>
    </row>
    <row r="824" customFormat="false" ht="12.75" hidden="false" customHeight="false" outlineLevel="0" collapsed="false">
      <c r="B824" s="85" t="str">
        <f aca="false">FilterOPk!A$29</f>
        <v>St- Texas</v>
      </c>
      <c r="C824" s="13" t="n">
        <f aca="false">C823+1</f>
        <v>823</v>
      </c>
      <c r="D824" s="50" t="n">
        <f aca="false">FilterOPk!B$29</f>
        <v>445563.239343252</v>
      </c>
      <c r="E824" s="50" t="n">
        <f aca="false">FilterOPk!C$29</f>
        <v>5676.33</v>
      </c>
      <c r="F824" s="50" t="n">
        <f aca="false">FilterOPk!D$29</f>
        <v>0</v>
      </c>
      <c r="G824" s="50" t="n">
        <f aca="false">FilterOPk!E$29</f>
        <v>0</v>
      </c>
      <c r="H824" s="50" t="n">
        <f aca="false">FilterOPk!F$29</f>
        <v>0</v>
      </c>
      <c r="I824" s="50" t="n">
        <f aca="false">FilterOPk!G$29</f>
        <v>0</v>
      </c>
      <c r="J824" s="50" t="n">
        <f aca="false">FilterOPk!H$29</f>
        <v>0</v>
      </c>
      <c r="K824" s="50" t="n">
        <f aca="false">FilterOPk!I$29</f>
        <v>0</v>
      </c>
      <c r="L824" s="50" t="n">
        <f aca="false">FilterOPk!J$29</f>
        <v>0</v>
      </c>
      <c r="M824" s="50" t="n">
        <f aca="false">FilterOPk!K$29</f>
        <v>0</v>
      </c>
      <c r="N824" s="50" t="n">
        <f aca="false">FilterOPk!L$29</f>
        <v>5676.33</v>
      </c>
      <c r="O824" s="50" t="n">
        <f aca="false">FilterOPk!M$29</f>
        <v>0</v>
      </c>
      <c r="P824" s="50" t="n">
        <f aca="false">FilterOPk!N$29</f>
        <v>0</v>
      </c>
      <c r="Q824" s="51" t="n">
        <f aca="false">FilterOPk!O$29</f>
        <v>5676.33</v>
      </c>
    </row>
    <row r="825" customFormat="false" ht="12.75" hidden="false" customHeight="false" outlineLevel="0" collapsed="false">
      <c r="B825" s="85"/>
      <c r="C825" s="13" t="n">
        <f aca="false">C824+1</f>
        <v>824</v>
      </c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1"/>
    </row>
    <row r="826" customFormat="false" ht="12.75" hidden="false" customHeight="false" outlineLevel="0" collapsed="false">
      <c r="B826" s="85" t="str">
        <f aca="false">FilterOPk!A$32</f>
        <v>Gas positions</v>
      </c>
      <c r="C826" s="13" t="n">
        <f aca="false">C825+1</f>
        <v>825</v>
      </c>
      <c r="D826" s="50" t="s">
        <v>4</v>
      </c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1"/>
    </row>
    <row r="827" customFormat="false" ht="12.75" hidden="false" customHeight="false" outlineLevel="0" collapsed="false">
      <c r="B827" s="85" t="str">
        <f aca="false">FilterOPk!A$33</f>
        <v>Kevin Presto</v>
      </c>
      <c r="C827" s="13" t="n">
        <f aca="false">C826+1</f>
        <v>826</v>
      </c>
      <c r="D827" s="50" t="n">
        <f aca="false">FilterOPk!B$33</f>
        <v>0</v>
      </c>
      <c r="E827" s="50" t="n">
        <f aca="false">FilterOPk!C$33</f>
        <v>0</v>
      </c>
      <c r="F827" s="50" t="n">
        <f aca="false">FilterOPk!D$33</f>
        <v>0</v>
      </c>
      <c r="G827" s="50" t="n">
        <f aca="false">FilterOPk!E$33</f>
        <v>0</v>
      </c>
      <c r="H827" s="50" t="n">
        <f aca="false">FilterOPk!F$33</f>
        <v>0</v>
      </c>
      <c r="I827" s="50" t="n">
        <f aca="false">FilterOPk!G$33</f>
        <v>0</v>
      </c>
      <c r="J827" s="50" t="n">
        <f aca="false">FilterOPk!H$33</f>
        <v>0</v>
      </c>
      <c r="K827" s="50" t="n">
        <f aca="false">FilterOPk!I$33</f>
        <v>0</v>
      </c>
      <c r="L827" s="50" t="n">
        <f aca="false">FilterOPk!J$33</f>
        <v>0</v>
      </c>
      <c r="M827" s="50" t="n">
        <f aca="false">FilterOPk!K$33</f>
        <v>0</v>
      </c>
      <c r="N827" s="50" t="n">
        <f aca="false">FilterOPk!L$33</f>
        <v>0</v>
      </c>
      <c r="O827" s="50" t="n">
        <f aca="false">FilterOPk!M$33</f>
        <v>0</v>
      </c>
      <c r="P827" s="50" t="n">
        <f aca="false">FilterOPk!N$33</f>
        <v>0</v>
      </c>
      <c r="Q827" s="51" t="n">
        <f aca="false">FilterOPk!O$33</f>
        <v>0</v>
      </c>
    </row>
    <row r="828" customFormat="false" ht="12.75" hidden="false" customHeight="false" outlineLevel="0" collapsed="false">
      <c r="B828" s="85" t="str">
        <f aca="false">FilterOPk!A$34</f>
        <v>Fletcher Sturm</v>
      </c>
      <c r="C828" s="13" t="n">
        <f aca="false">C827+1</f>
        <v>827</v>
      </c>
      <c r="D828" s="50" t="n">
        <f aca="false">FilterOPk!B$34</f>
        <v>0</v>
      </c>
      <c r="E828" s="50" t="n">
        <f aca="false">FilterOPk!C$34</f>
        <v>0</v>
      </c>
      <c r="F828" s="50" t="n">
        <f aca="false">FilterOPk!D$34</f>
        <v>0</v>
      </c>
      <c r="G828" s="50" t="n">
        <f aca="false">FilterOPk!E$34</f>
        <v>0</v>
      </c>
      <c r="H828" s="50" t="n">
        <f aca="false">FilterOPk!F$34</f>
        <v>0</v>
      </c>
      <c r="I828" s="50" t="n">
        <f aca="false">FilterOPk!G$34</f>
        <v>0</v>
      </c>
      <c r="J828" s="50" t="n">
        <f aca="false">FilterOPk!H$34</f>
        <v>0</v>
      </c>
      <c r="K828" s="50" t="n">
        <f aca="false">FilterOPk!I$34</f>
        <v>0</v>
      </c>
      <c r="L828" s="50" t="n">
        <f aca="false">FilterOPk!J$34</f>
        <v>0</v>
      </c>
      <c r="M828" s="50" t="n">
        <f aca="false">FilterOPk!K$34</f>
        <v>0</v>
      </c>
      <c r="N828" s="50" t="n">
        <f aca="false">FilterOPk!L$34</f>
        <v>0</v>
      </c>
      <c r="O828" s="50" t="n">
        <f aca="false">FilterOPk!M$34</f>
        <v>0</v>
      </c>
      <c r="P828" s="50" t="n">
        <f aca="false">FilterOPk!N$34</f>
        <v>0</v>
      </c>
      <c r="Q828" s="51" t="n">
        <f aca="false">FilterOPk!O$34</f>
        <v>0</v>
      </c>
    </row>
    <row r="829" customFormat="false" ht="12.75" hidden="false" customHeight="false" outlineLevel="0" collapsed="false">
      <c r="B829" s="85" t="str">
        <f aca="false">FilterOPk!A$35</f>
        <v>Doug Gilbert-Smith</v>
      </c>
      <c r="C829" s="13" t="n">
        <f aca="false">C828+1</f>
        <v>828</v>
      </c>
      <c r="D829" s="50" t="n">
        <f aca="false">FilterOPk!B$35</f>
        <v>0</v>
      </c>
      <c r="E829" s="50" t="n">
        <f aca="false">FilterOPk!C$35</f>
        <v>0</v>
      </c>
      <c r="F829" s="50" t="n">
        <f aca="false">FilterOPk!D$35</f>
        <v>0</v>
      </c>
      <c r="G829" s="50" t="n">
        <f aca="false">FilterOPk!E$35</f>
        <v>0</v>
      </c>
      <c r="H829" s="50" t="n">
        <f aca="false">FilterOPk!F$35</f>
        <v>0</v>
      </c>
      <c r="I829" s="50" t="n">
        <f aca="false">FilterOPk!G$35</f>
        <v>0</v>
      </c>
      <c r="J829" s="50" t="n">
        <f aca="false">FilterOPk!H$35</f>
        <v>0</v>
      </c>
      <c r="K829" s="50" t="n">
        <f aca="false">FilterOPk!I$35</f>
        <v>0</v>
      </c>
      <c r="L829" s="50" t="n">
        <f aca="false">FilterOPk!J$35</f>
        <v>0</v>
      </c>
      <c r="M829" s="50" t="n">
        <f aca="false">FilterOPk!K$35</f>
        <v>0</v>
      </c>
      <c r="N829" s="50" t="n">
        <f aca="false">FilterOPk!L$35</f>
        <v>0</v>
      </c>
      <c r="O829" s="50" t="n">
        <f aca="false">FilterOPk!M$35</f>
        <v>0</v>
      </c>
      <c r="P829" s="50" t="n">
        <f aca="false">FilterOPk!N$35</f>
        <v>0</v>
      </c>
      <c r="Q829" s="51" t="n">
        <f aca="false">FilterOPk!O$35</f>
        <v>0</v>
      </c>
    </row>
    <row r="830" customFormat="false" ht="12.75" hidden="false" customHeight="false" outlineLevel="0" collapsed="false">
      <c r="B830" s="85" t="str">
        <f aca="false">FilterOPk!A$36</f>
        <v>Rogers Herndon</v>
      </c>
      <c r="C830" s="13" t="n">
        <f aca="false">C829+1</f>
        <v>829</v>
      </c>
      <c r="D830" s="50" t="n">
        <f aca="false">FilterOPk!B$36</f>
        <v>0</v>
      </c>
      <c r="E830" s="50" t="n">
        <f aca="false">FilterOPk!C$36</f>
        <v>0</v>
      </c>
      <c r="F830" s="50" t="n">
        <f aca="false">FilterOPk!D$36</f>
        <v>0</v>
      </c>
      <c r="G830" s="50" t="n">
        <f aca="false">FilterOPk!E$36</f>
        <v>0</v>
      </c>
      <c r="H830" s="50" t="n">
        <f aca="false">FilterOPk!F$36</f>
        <v>0</v>
      </c>
      <c r="I830" s="50" t="n">
        <f aca="false">FilterOPk!G$36</f>
        <v>0</v>
      </c>
      <c r="J830" s="50" t="n">
        <f aca="false">FilterOPk!H$36</f>
        <v>0</v>
      </c>
      <c r="K830" s="50" t="n">
        <f aca="false">FilterOPk!I$36</f>
        <v>0</v>
      </c>
      <c r="L830" s="50" t="n">
        <f aca="false">FilterOPk!J$36</f>
        <v>0</v>
      </c>
      <c r="M830" s="50" t="n">
        <f aca="false">FilterOPk!K$36</f>
        <v>0</v>
      </c>
      <c r="N830" s="50" t="n">
        <f aca="false">FilterOPk!L$36</f>
        <v>0</v>
      </c>
      <c r="O830" s="50" t="n">
        <f aca="false">FilterOPk!M$36</f>
        <v>0</v>
      </c>
      <c r="P830" s="50" t="n">
        <f aca="false">FilterOPk!N$36</f>
        <v>0</v>
      </c>
      <c r="Q830" s="51" t="n">
        <f aca="false">FilterOPk!O$36</f>
        <v>0</v>
      </c>
    </row>
    <row r="831" customFormat="false" ht="12.75" hidden="false" customHeight="false" outlineLevel="0" collapsed="false">
      <c r="B831" s="85" t="str">
        <f aca="false">FilterOPk!A$37</f>
        <v>Dana Davis</v>
      </c>
      <c r="C831" s="13" t="n">
        <f aca="false">C830+1</f>
        <v>830</v>
      </c>
      <c r="D831" s="50" t="n">
        <f aca="false">FilterOPk!B$37</f>
        <v>0</v>
      </c>
      <c r="E831" s="50" t="n">
        <f aca="false">FilterOPk!C$37</f>
        <v>0</v>
      </c>
      <c r="F831" s="50" t="n">
        <f aca="false">FilterOPk!D$37</f>
        <v>0</v>
      </c>
      <c r="G831" s="50" t="n">
        <f aca="false">FilterOPk!E$37</f>
        <v>0</v>
      </c>
      <c r="H831" s="50" t="n">
        <f aca="false">FilterOPk!F$37</f>
        <v>0</v>
      </c>
      <c r="I831" s="50" t="n">
        <f aca="false">FilterOPk!G$37</f>
        <v>0</v>
      </c>
      <c r="J831" s="50" t="n">
        <f aca="false">FilterOPk!H$37</f>
        <v>0</v>
      </c>
      <c r="K831" s="50" t="n">
        <f aca="false">FilterOPk!I$37</f>
        <v>0</v>
      </c>
      <c r="L831" s="50" t="n">
        <f aca="false">FilterOPk!J$37</f>
        <v>0</v>
      </c>
      <c r="M831" s="50" t="n">
        <f aca="false">FilterOPk!K$37</f>
        <v>0</v>
      </c>
      <c r="N831" s="50" t="n">
        <f aca="false">FilterOPk!L$37</f>
        <v>0</v>
      </c>
      <c r="O831" s="50" t="n">
        <f aca="false">FilterOPk!M$37</f>
        <v>0</v>
      </c>
      <c r="P831" s="50" t="n">
        <f aca="false">FilterOPk!N$37</f>
        <v>0</v>
      </c>
      <c r="Q831" s="51" t="n">
        <f aca="false">FilterOPk!O$37</f>
        <v>0</v>
      </c>
    </row>
    <row r="832" customFormat="false" ht="12.75" hidden="false" customHeight="false" outlineLevel="0" collapsed="false">
      <c r="B832" s="85" t="str">
        <f aca="false">FilterOPk!A$38</f>
        <v>Tom May</v>
      </c>
      <c r="C832" s="13" t="n">
        <f aca="false">C831+1</f>
        <v>831</v>
      </c>
      <c r="D832" s="50" t="n">
        <f aca="false">FilterOPk!B$38</f>
        <v>0</v>
      </c>
      <c r="E832" s="50" t="n">
        <f aca="false">FilterOPk!C$38</f>
        <v>0</v>
      </c>
      <c r="F832" s="50" t="n">
        <f aca="false">FilterOPk!D$38</f>
        <v>0</v>
      </c>
      <c r="G832" s="50" t="n">
        <f aca="false">FilterOPk!E$38</f>
        <v>0</v>
      </c>
      <c r="H832" s="50" t="n">
        <f aca="false">FilterOPk!F$38</f>
        <v>0</v>
      </c>
      <c r="I832" s="50" t="n">
        <f aca="false">FilterOPk!G$38</f>
        <v>0</v>
      </c>
      <c r="J832" s="50" t="n">
        <f aca="false">FilterOPk!H$38</f>
        <v>0</v>
      </c>
      <c r="K832" s="50" t="n">
        <f aca="false">FilterOPk!I$38</f>
        <v>0</v>
      </c>
      <c r="L832" s="50" t="n">
        <f aca="false">FilterOPk!J$38</f>
        <v>0</v>
      </c>
      <c r="M832" s="50" t="n">
        <f aca="false">FilterOPk!K$38</f>
        <v>0</v>
      </c>
      <c r="N832" s="50" t="n">
        <f aca="false">FilterOPk!L$38</f>
        <v>0</v>
      </c>
      <c r="O832" s="50" t="n">
        <f aca="false">FilterOPk!M$38</f>
        <v>0</v>
      </c>
      <c r="P832" s="50" t="n">
        <f aca="false">FilterOPk!N$38</f>
        <v>0</v>
      </c>
      <c r="Q832" s="51" t="n">
        <f aca="false">FilterOPk!O$38</f>
        <v>0</v>
      </c>
    </row>
    <row r="833" customFormat="false" ht="12.75" hidden="false" customHeight="false" outlineLevel="0" collapsed="false">
      <c r="B833" s="85" t="str">
        <f aca="false">FilterOPk!A$39</f>
        <v>Clint Dean</v>
      </c>
      <c r="C833" s="13" t="n">
        <f aca="false">C832+1</f>
        <v>832</v>
      </c>
      <c r="D833" s="50" t="n">
        <f aca="false">FilterOPk!B$39</f>
        <v>0</v>
      </c>
      <c r="E833" s="50" t="n">
        <f aca="false">FilterOPk!C$39</f>
        <v>0</v>
      </c>
      <c r="F833" s="50" t="n">
        <f aca="false">FilterOPk!D$39</f>
        <v>0</v>
      </c>
      <c r="G833" s="50" t="n">
        <f aca="false">FilterOPk!E$39</f>
        <v>0</v>
      </c>
      <c r="H833" s="50" t="n">
        <f aca="false">FilterOPk!F$39</f>
        <v>0</v>
      </c>
      <c r="I833" s="50" t="n">
        <f aca="false">FilterOPk!G$39</f>
        <v>0</v>
      </c>
      <c r="J833" s="50" t="n">
        <f aca="false">FilterOPk!H$39</f>
        <v>0</v>
      </c>
      <c r="K833" s="50" t="n">
        <f aca="false">FilterOPk!I$39</f>
        <v>0</v>
      </c>
      <c r="L833" s="50" t="n">
        <f aca="false">FilterOPk!J$39</f>
        <v>0</v>
      </c>
      <c r="M833" s="50" t="n">
        <f aca="false">FilterOPk!K$39</f>
        <v>0</v>
      </c>
      <c r="N833" s="50" t="n">
        <f aca="false">FilterOPk!L$39</f>
        <v>0</v>
      </c>
      <c r="O833" s="50" t="n">
        <f aca="false">FilterOPk!M$39</f>
        <v>0</v>
      </c>
      <c r="P833" s="50" t="n">
        <f aca="false">FilterOPk!N$39</f>
        <v>0</v>
      </c>
      <c r="Q833" s="51" t="n">
        <f aca="false">FilterOPk!O$39</f>
        <v>0</v>
      </c>
    </row>
    <row r="834" customFormat="false" ht="12.75" hidden="false" customHeight="false" outlineLevel="0" collapsed="false">
      <c r="B834" s="85" t="str">
        <f aca="false">FilterOPk!A$40</f>
        <v>Rob Benson</v>
      </c>
      <c r="C834" s="13" t="n">
        <f aca="false">C833+1</f>
        <v>833</v>
      </c>
      <c r="D834" s="50" t="n">
        <f aca="false">FilterOPk!B$40</f>
        <v>0</v>
      </c>
      <c r="E834" s="50" t="n">
        <f aca="false">FilterOPk!C$40</f>
        <v>0</v>
      </c>
      <c r="F834" s="50" t="n">
        <f aca="false">FilterOPk!D$40</f>
        <v>0</v>
      </c>
      <c r="G834" s="50" t="n">
        <f aca="false">FilterOPk!E$40</f>
        <v>0</v>
      </c>
      <c r="H834" s="50" t="n">
        <f aca="false">FilterOPk!F$40</f>
        <v>0</v>
      </c>
      <c r="I834" s="50" t="n">
        <f aca="false">FilterOPk!G$40</f>
        <v>0</v>
      </c>
      <c r="J834" s="50" t="n">
        <f aca="false">FilterOPk!H$40</f>
        <v>0</v>
      </c>
      <c r="K834" s="50" t="n">
        <f aca="false">FilterOPk!I$40</f>
        <v>0</v>
      </c>
      <c r="L834" s="50" t="n">
        <f aca="false">FilterOPk!J$40</f>
        <v>0</v>
      </c>
      <c r="M834" s="50" t="n">
        <f aca="false">FilterOPk!K$40</f>
        <v>0</v>
      </c>
      <c r="N834" s="50" t="n">
        <f aca="false">FilterOPk!L$40</f>
        <v>0</v>
      </c>
      <c r="O834" s="50" t="n">
        <f aca="false">FilterOPk!M$40</f>
        <v>0</v>
      </c>
      <c r="P834" s="50" t="n">
        <f aca="false">FilterOPk!N$40</f>
        <v>0</v>
      </c>
      <c r="Q834" s="51" t="n">
        <f aca="false">FilterOPk!O$40</f>
        <v>0</v>
      </c>
    </row>
    <row r="835" customFormat="false" ht="12.75" hidden="false" customHeight="false" outlineLevel="0" collapsed="false">
      <c r="B835" s="85" t="str">
        <f aca="false">FilterOPk!A$41</f>
        <v>Matt Lorenz</v>
      </c>
      <c r="C835" s="13" t="n">
        <f aca="false">C834+1</f>
        <v>834</v>
      </c>
      <c r="D835" s="50" t="n">
        <f aca="false">FilterOPk!B$41</f>
        <v>0</v>
      </c>
      <c r="E835" s="50" t="n">
        <f aca="false">FilterOPk!C$41</f>
        <v>0</v>
      </c>
      <c r="F835" s="50" t="n">
        <f aca="false">FilterOPk!D$41</f>
        <v>0</v>
      </c>
      <c r="G835" s="50" t="n">
        <f aca="false">FilterOPk!E$41</f>
        <v>0</v>
      </c>
      <c r="H835" s="50" t="n">
        <f aca="false">FilterOPk!F$41</f>
        <v>0</v>
      </c>
      <c r="I835" s="50" t="n">
        <f aca="false">FilterOPk!G$41</f>
        <v>0</v>
      </c>
      <c r="J835" s="50" t="n">
        <f aca="false">FilterOPk!H$41</f>
        <v>0</v>
      </c>
      <c r="K835" s="50" t="n">
        <f aca="false">FilterOPk!I$41</f>
        <v>0</v>
      </c>
      <c r="L835" s="50" t="n">
        <f aca="false">FilterOPk!J$41</f>
        <v>0</v>
      </c>
      <c r="M835" s="50" t="n">
        <f aca="false">FilterOPk!K$41</f>
        <v>0</v>
      </c>
      <c r="N835" s="50" t="n">
        <f aca="false">FilterOPk!L$41</f>
        <v>0</v>
      </c>
      <c r="O835" s="50" t="n">
        <f aca="false">FilterOPk!M$41</f>
        <v>0</v>
      </c>
      <c r="P835" s="50" t="n">
        <f aca="false">FilterOPk!N$41</f>
        <v>0</v>
      </c>
      <c r="Q835" s="51" t="n">
        <f aca="false">FilterOPk!O$41</f>
        <v>0</v>
      </c>
    </row>
    <row r="836" customFormat="false" ht="12.75" hidden="false" customHeight="false" outlineLevel="0" collapsed="false">
      <c r="B836" s="85" t="str">
        <f aca="false">FilterOPk!A$42</f>
        <v>John Forney</v>
      </c>
      <c r="C836" s="13" t="n">
        <f aca="false">C835+1</f>
        <v>835</v>
      </c>
      <c r="D836" s="50" t="n">
        <f aca="false">FilterOPk!B$42</f>
        <v>0</v>
      </c>
      <c r="E836" s="50" t="n">
        <f aca="false">FilterOPk!C$42</f>
        <v>0</v>
      </c>
      <c r="F836" s="50" t="n">
        <f aca="false">FilterOPk!D$42</f>
        <v>0</v>
      </c>
      <c r="G836" s="50" t="n">
        <f aca="false">FilterOPk!E$42</f>
        <v>0</v>
      </c>
      <c r="H836" s="50" t="n">
        <f aca="false">FilterOPk!F$42</f>
        <v>0</v>
      </c>
      <c r="I836" s="50" t="n">
        <f aca="false">FilterOPk!G$42</f>
        <v>0</v>
      </c>
      <c r="J836" s="50" t="n">
        <f aca="false">FilterOPk!H$42</f>
        <v>0</v>
      </c>
      <c r="K836" s="50" t="n">
        <f aca="false">FilterOPk!I$42</f>
        <v>0</v>
      </c>
      <c r="L836" s="50" t="n">
        <f aca="false">FilterOPk!J$42</f>
        <v>0</v>
      </c>
      <c r="M836" s="50" t="n">
        <f aca="false">FilterOPk!K$42</f>
        <v>0</v>
      </c>
      <c r="N836" s="50" t="n">
        <f aca="false">FilterOPk!L$42</f>
        <v>0</v>
      </c>
      <c r="O836" s="50" t="n">
        <f aca="false">FilterOPk!M$42</f>
        <v>0</v>
      </c>
      <c r="P836" s="50" t="n">
        <f aca="false">FilterOPk!N$42</f>
        <v>0</v>
      </c>
      <c r="Q836" s="51" t="n">
        <f aca="false">FilterOPk!O$42</f>
        <v>0</v>
      </c>
    </row>
    <row r="837" customFormat="false" ht="12.75" hidden="false" customHeight="false" outlineLevel="0" collapsed="false">
      <c r="B837" s="85" t="str">
        <f aca="false">FilterOPk!A$43</f>
        <v>Mike Carson</v>
      </c>
      <c r="C837" s="13" t="n">
        <f aca="false">C836+1</f>
        <v>836</v>
      </c>
      <c r="D837" s="50" t="n">
        <f aca="false">FilterOPk!B$43</f>
        <v>0</v>
      </c>
      <c r="E837" s="50" t="n">
        <f aca="false">FilterOPk!C$43</f>
        <v>0</v>
      </c>
      <c r="F837" s="50" t="n">
        <f aca="false">FilterOPk!D$43</f>
        <v>0</v>
      </c>
      <c r="G837" s="50" t="n">
        <f aca="false">FilterOPk!E$43</f>
        <v>0</v>
      </c>
      <c r="H837" s="50" t="n">
        <f aca="false">FilterOPk!F$43</f>
        <v>0</v>
      </c>
      <c r="I837" s="50" t="n">
        <f aca="false">FilterOPk!G$43</f>
        <v>0</v>
      </c>
      <c r="J837" s="50" t="n">
        <f aca="false">FilterOPk!H$43</f>
        <v>0</v>
      </c>
      <c r="K837" s="50" t="n">
        <f aca="false">FilterOPk!I$43</f>
        <v>0</v>
      </c>
      <c r="L837" s="50" t="n">
        <f aca="false">FilterOPk!J$43</f>
        <v>0</v>
      </c>
      <c r="M837" s="50" t="n">
        <f aca="false">FilterOPk!K$43</f>
        <v>0</v>
      </c>
      <c r="N837" s="50" t="n">
        <f aca="false">FilterOPk!L$43</f>
        <v>0</v>
      </c>
      <c r="O837" s="50" t="n">
        <f aca="false">FilterOPk!M$43</f>
        <v>0</v>
      </c>
      <c r="P837" s="50" t="n">
        <f aca="false">FilterOPk!N$43</f>
        <v>0</v>
      </c>
      <c r="Q837" s="51" t="n">
        <f aca="false">FilterOPk!O$43</f>
        <v>0</v>
      </c>
    </row>
    <row r="838" customFormat="false" ht="12.75" hidden="false" customHeight="false" outlineLevel="0" collapsed="false">
      <c r="B838" s="85" t="str">
        <f aca="false">FilterOPk!A$44</f>
        <v>Chris Dorland</v>
      </c>
      <c r="C838" s="13" t="n">
        <f aca="false">C837+1</f>
        <v>837</v>
      </c>
      <c r="D838" s="50" t="n">
        <f aca="false">FilterOPk!B$44</f>
        <v>0</v>
      </c>
      <c r="E838" s="50" t="n">
        <f aca="false">FilterOPk!C$44</f>
        <v>0</v>
      </c>
      <c r="F838" s="50" t="n">
        <f aca="false">FilterOPk!D$44</f>
        <v>0</v>
      </c>
      <c r="G838" s="50" t="n">
        <f aca="false">FilterOPk!E$44</f>
        <v>0</v>
      </c>
      <c r="H838" s="50" t="n">
        <f aca="false">FilterOPk!F$44</f>
        <v>0</v>
      </c>
      <c r="I838" s="50" t="n">
        <f aca="false">FilterOPk!G$44</f>
        <v>0</v>
      </c>
      <c r="J838" s="50" t="n">
        <f aca="false">FilterOPk!H$44</f>
        <v>0</v>
      </c>
      <c r="K838" s="50" t="n">
        <f aca="false">FilterOPk!I$44</f>
        <v>0</v>
      </c>
      <c r="L838" s="50" t="n">
        <f aca="false">FilterOPk!J$44</f>
        <v>0</v>
      </c>
      <c r="M838" s="50" t="n">
        <f aca="false">FilterOPk!K$44</f>
        <v>0</v>
      </c>
      <c r="N838" s="50" t="n">
        <f aca="false">FilterOPk!L$44</f>
        <v>0</v>
      </c>
      <c r="O838" s="50" t="n">
        <f aca="false">FilterOPk!M$44</f>
        <v>0</v>
      </c>
      <c r="P838" s="50" t="n">
        <f aca="false">FilterOPk!N$44</f>
        <v>0</v>
      </c>
      <c r="Q838" s="51" t="n">
        <f aca="false">FilterOPk!O$44</f>
        <v>0</v>
      </c>
    </row>
    <row r="839" customFormat="false" ht="12.75" hidden="false" customHeight="false" outlineLevel="0" collapsed="false">
      <c r="B839" s="85" t="str">
        <f aca="false">FilterOPk!A$45</f>
        <v>Jeff King</v>
      </c>
      <c r="C839" s="13" t="n">
        <f aca="false">C838+1</f>
        <v>838</v>
      </c>
      <c r="D839" s="50" t="n">
        <f aca="false">FilterOPk!B$45</f>
        <v>0</v>
      </c>
      <c r="E839" s="50" t="n">
        <f aca="false">FilterOPk!C$45</f>
        <v>0</v>
      </c>
      <c r="F839" s="50" t="n">
        <f aca="false">FilterOPk!D$45</f>
        <v>0</v>
      </c>
      <c r="G839" s="50" t="n">
        <f aca="false">FilterOPk!E$45</f>
        <v>0</v>
      </c>
      <c r="H839" s="50" t="n">
        <f aca="false">FilterOPk!F$45</f>
        <v>0</v>
      </c>
      <c r="I839" s="50" t="n">
        <f aca="false">FilterOPk!G$45</f>
        <v>0</v>
      </c>
      <c r="J839" s="50" t="n">
        <f aca="false">FilterOPk!H$45</f>
        <v>0</v>
      </c>
      <c r="K839" s="50" t="n">
        <f aca="false">FilterOPk!I$45</f>
        <v>0</v>
      </c>
      <c r="L839" s="50" t="n">
        <f aca="false">FilterOPk!J$45</f>
        <v>0</v>
      </c>
      <c r="M839" s="50" t="n">
        <f aca="false">FilterOPk!K$45</f>
        <v>0</v>
      </c>
      <c r="N839" s="50" t="n">
        <f aca="false">FilterOPk!L$45</f>
        <v>0</v>
      </c>
      <c r="O839" s="50" t="n">
        <f aca="false">FilterOPk!M$45</f>
        <v>0</v>
      </c>
      <c r="P839" s="50" t="n">
        <f aca="false">FilterOPk!N$45</f>
        <v>0</v>
      </c>
      <c r="Q839" s="51" t="n">
        <f aca="false">FilterOPk!O$45</f>
        <v>0</v>
      </c>
    </row>
    <row r="840" customFormat="false" ht="12.75" hidden="false" customHeight="false" outlineLevel="0" collapsed="false">
      <c r="B840" s="85" t="n">
        <f aca="false">FilterOPk!A$46</f>
        <v>0</v>
      </c>
      <c r="C840" s="13" t="n">
        <f aca="false">C839+1</f>
        <v>839</v>
      </c>
      <c r="D840" s="50" t="n">
        <f aca="false">FilterOPk!B$46</f>
        <v>0</v>
      </c>
      <c r="E840" s="50" t="n">
        <f aca="false">FilterOPk!C$46</f>
        <v>0</v>
      </c>
      <c r="F840" s="50" t="n">
        <f aca="false">FilterOPk!D$46</f>
        <v>0</v>
      </c>
      <c r="G840" s="50" t="n">
        <f aca="false">FilterOPk!E$46</f>
        <v>0</v>
      </c>
      <c r="H840" s="50" t="n">
        <f aca="false">FilterOPk!F$46</f>
        <v>0</v>
      </c>
      <c r="I840" s="50" t="n">
        <f aca="false">FilterOPk!G$46</f>
        <v>0</v>
      </c>
      <c r="J840" s="50" t="n">
        <f aca="false">FilterOPk!H$46</f>
        <v>0</v>
      </c>
      <c r="K840" s="50" t="n">
        <f aca="false">FilterOPk!I$46</f>
        <v>0</v>
      </c>
      <c r="L840" s="50" t="n">
        <f aca="false">FilterOPk!J$46</f>
        <v>0</v>
      </c>
      <c r="M840" s="50" t="n">
        <f aca="false">FilterOPk!K$46</f>
        <v>0</v>
      </c>
      <c r="N840" s="50" t="n">
        <f aca="false">FilterOPk!L$46</f>
        <v>0</v>
      </c>
      <c r="O840" s="50" t="n">
        <f aca="false">FilterOPk!M$46</f>
        <v>0</v>
      </c>
      <c r="P840" s="50" t="n">
        <f aca="false">FilterOPk!N$46</f>
        <v>0</v>
      </c>
      <c r="Q840" s="51" t="n">
        <f aca="false">FilterOPk!O$46</f>
        <v>0</v>
      </c>
    </row>
    <row r="841" customFormat="false" ht="12.75" hidden="false" customHeight="false" outlineLevel="0" collapsed="false">
      <c r="B841" s="87" t="n">
        <f aca="false">FilterOPk!A$47</f>
        <v>0</v>
      </c>
      <c r="C841" s="64" t="n">
        <f aca="false">C840+1</f>
        <v>840</v>
      </c>
      <c r="D841" s="54" t="n">
        <f aca="false">FilterOPk!B$47</f>
        <v>0</v>
      </c>
      <c r="E841" s="54" t="n">
        <f aca="false">FilterOPk!C$47</f>
        <v>0</v>
      </c>
      <c r="F841" s="54" t="n">
        <f aca="false">FilterOPk!D$47</f>
        <v>0</v>
      </c>
      <c r="G841" s="54" t="n">
        <f aca="false">FilterOPk!E$47</f>
        <v>0</v>
      </c>
      <c r="H841" s="54" t="n">
        <f aca="false">FilterOPk!F$47</f>
        <v>0</v>
      </c>
      <c r="I841" s="54" t="n">
        <f aca="false">FilterOPk!G$47</f>
        <v>0</v>
      </c>
      <c r="J841" s="54" t="n">
        <f aca="false">FilterOPk!H$47</f>
        <v>0</v>
      </c>
      <c r="K841" s="54" t="n">
        <f aca="false">FilterOPk!I$47</f>
        <v>0</v>
      </c>
      <c r="L841" s="54" t="n">
        <f aca="false">FilterOPk!J$47</f>
        <v>0</v>
      </c>
      <c r="M841" s="54" t="n">
        <f aca="false">FilterOPk!K$47</f>
        <v>0</v>
      </c>
      <c r="N841" s="54" t="n">
        <f aca="false">FilterOPk!L$47</f>
        <v>0</v>
      </c>
      <c r="O841" s="54" t="n">
        <f aca="false">FilterOPk!M$47</f>
        <v>0</v>
      </c>
      <c r="P841" s="54" t="n">
        <f aca="false">FilterOPk!N$47</f>
        <v>0</v>
      </c>
      <c r="Q841" s="55" t="n">
        <f aca="false">FilterOPk!O$47</f>
        <v>0</v>
      </c>
    </row>
    <row r="842" customFormat="false" ht="12.75" hidden="false" customHeight="false" outlineLevel="0" collapsed="false">
      <c r="A842" s="0" t="n">
        <f aca="false">A802+1</f>
        <v>22</v>
      </c>
      <c r="B842" s="57" t="n">
        <f aca="false">FilterOPk!D$1</f>
        <v>36907</v>
      </c>
      <c r="C842" s="58" t="n">
        <f aca="false">C841+1</f>
        <v>841</v>
      </c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83"/>
    </row>
    <row r="843" customFormat="false" ht="12.75" hidden="false" customHeight="false" outlineLevel="0" collapsed="false">
      <c r="B843" s="61"/>
      <c r="C843" s="13" t="n">
        <f aca="false">C842+1</f>
        <v>842</v>
      </c>
      <c r="D843" s="13"/>
      <c r="E843" s="21" t="s">
        <v>5</v>
      </c>
      <c r="F843" s="21" t="s">
        <v>6</v>
      </c>
      <c r="G843" s="21" t="s">
        <v>7</v>
      </c>
      <c r="H843" s="21" t="s">
        <v>8</v>
      </c>
      <c r="I843" s="21" t="s">
        <v>9</v>
      </c>
      <c r="J843" s="21" t="s">
        <v>10</v>
      </c>
      <c r="K843" s="21" t="s">
        <v>11</v>
      </c>
      <c r="L843" s="21" t="s">
        <v>12</v>
      </c>
      <c r="M843" s="21" t="s">
        <v>13</v>
      </c>
      <c r="N843" s="21" t="s">
        <v>14</v>
      </c>
      <c r="O843" s="21" t="n">
        <v>2002</v>
      </c>
      <c r="P843" s="21" t="s">
        <v>15</v>
      </c>
      <c r="Q843" s="84" t="s">
        <v>16</v>
      </c>
    </row>
    <row r="844" customFormat="false" ht="12.75" hidden="false" customHeight="false" outlineLevel="0" collapsed="false">
      <c r="B844" s="85" t="str">
        <f aca="false">FilterOPk!A$9</f>
        <v>Power positions</v>
      </c>
      <c r="C844" s="13" t="n">
        <f aca="false">C843+1</f>
        <v>843</v>
      </c>
      <c r="D844" s="13" t="s">
        <v>4</v>
      </c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86"/>
    </row>
    <row r="845" customFormat="false" ht="12.75" hidden="false" customHeight="false" outlineLevel="0" collapsed="false">
      <c r="B845" s="85" t="str">
        <f aca="false">FilterOPk!A$10</f>
        <v>East Position</v>
      </c>
      <c r="C845" s="13" t="n">
        <f aca="false">C844+1</f>
        <v>844</v>
      </c>
      <c r="D845" s="50" t="n">
        <f aca="false">FilterOPk!B$10</f>
        <v>34784396.7946123</v>
      </c>
      <c r="E845" s="50" t="n">
        <f aca="false">FilterOPk!C$10</f>
        <v>139428.68</v>
      </c>
      <c r="F845" s="50" t="n">
        <f aca="false">FilterOPk!D$10</f>
        <v>244540.42</v>
      </c>
      <c r="G845" s="50" t="n">
        <f aca="false">FilterOPk!E$10</f>
        <v>352018.99</v>
      </c>
      <c r="H845" s="50" t="n">
        <f aca="false">FilterOPk!F$10</f>
        <v>454047.41</v>
      </c>
      <c r="I845" s="50" t="n">
        <f aca="false">FilterOPk!G$10</f>
        <v>460700.87</v>
      </c>
      <c r="J845" s="50" t="n">
        <f aca="false">FilterOPk!H$10</f>
        <v>371715.26</v>
      </c>
      <c r="K845" s="50" t="n">
        <f aca="false">FilterOPk!I$10</f>
        <v>743238.67</v>
      </c>
      <c r="L845" s="50" t="n">
        <f aca="false">FilterOPk!J$10</f>
        <v>433572.73</v>
      </c>
      <c r="M845" s="50" t="n">
        <f aca="false">FilterOPk!K$10</f>
        <v>1264075.99</v>
      </c>
      <c r="N845" s="50" t="n">
        <f aca="false">FilterOPk!L$10</f>
        <v>4463339.02</v>
      </c>
      <c r="O845" s="50" t="n">
        <f aca="false">FilterOPk!M$10</f>
        <v>-232298.41</v>
      </c>
      <c r="P845" s="50" t="n">
        <f aca="false">FilterOPk!N$10</f>
        <v>1174384.84</v>
      </c>
      <c r="Q845" s="51" t="n">
        <f aca="false">FilterOPk!O$10</f>
        <v>5405425.45</v>
      </c>
    </row>
    <row r="846" customFormat="false" ht="12.75" hidden="false" customHeight="false" outlineLevel="0" collapsed="false">
      <c r="B846" s="85" t="str">
        <f aca="false">FilterOPk!A$11</f>
        <v>East Power Mgmt</v>
      </c>
      <c r="C846" s="13" t="n">
        <f aca="false">C845+1</f>
        <v>845</v>
      </c>
      <c r="D846" s="50" t="n">
        <f aca="false">FilterOPk!B$11</f>
        <v>7547347.04451418</v>
      </c>
      <c r="E846" s="50" t="n">
        <f aca="false">FilterOPk!C$11</f>
        <v>0</v>
      </c>
      <c r="F846" s="50" t="n">
        <f aca="false">FilterOPk!D$11</f>
        <v>0</v>
      </c>
      <c r="G846" s="50" t="n">
        <f aca="false">FilterOPk!E$11</f>
        <v>0</v>
      </c>
      <c r="H846" s="50" t="n">
        <f aca="false">FilterOPk!F$11</f>
        <v>0</v>
      </c>
      <c r="I846" s="50" t="n">
        <f aca="false">FilterOPk!G$11</f>
        <v>0</v>
      </c>
      <c r="J846" s="50" t="n">
        <f aca="false">FilterOPk!H$11</f>
        <v>0</v>
      </c>
      <c r="K846" s="50" t="n">
        <f aca="false">FilterOPk!I$11</f>
        <v>0</v>
      </c>
      <c r="L846" s="50" t="n">
        <f aca="false">FilterOPk!J$11</f>
        <v>0</v>
      </c>
      <c r="M846" s="50" t="n">
        <f aca="false">FilterOPk!K$11</f>
        <v>0</v>
      </c>
      <c r="N846" s="50" t="n">
        <f aca="false">FilterOPk!L$11</f>
        <v>0</v>
      </c>
      <c r="O846" s="50" t="n">
        <f aca="false">FilterOPk!M$11</f>
        <v>0</v>
      </c>
      <c r="P846" s="50" t="n">
        <f aca="false">FilterOPk!N$11</f>
        <v>0</v>
      </c>
      <c r="Q846" s="51" t="n">
        <f aca="false">FilterOPk!O$11</f>
        <v>0</v>
      </c>
    </row>
    <row r="847" customFormat="false" ht="12.75" hidden="false" customHeight="false" outlineLevel="0" collapsed="false">
      <c r="B847" s="85" t="str">
        <f aca="false">FilterOPk!A$12</f>
        <v>Long Term Options</v>
      </c>
      <c r="C847" s="13" t="n">
        <f aca="false">C846+1</f>
        <v>846</v>
      </c>
      <c r="D847" s="50" t="n">
        <f aca="false">FilterOPk!B$12</f>
        <v>0</v>
      </c>
      <c r="E847" s="50" t="n">
        <f aca="false">FilterOPk!C$12</f>
        <v>0</v>
      </c>
      <c r="F847" s="50" t="n">
        <f aca="false">FilterOPk!D$12</f>
        <v>0</v>
      </c>
      <c r="G847" s="50" t="n">
        <f aca="false">FilterOPk!E$12</f>
        <v>0</v>
      </c>
      <c r="H847" s="50" t="n">
        <f aca="false">FilterOPk!F$12</f>
        <v>0</v>
      </c>
      <c r="I847" s="50" t="n">
        <f aca="false">FilterOPk!G$12</f>
        <v>0</v>
      </c>
      <c r="J847" s="50" t="n">
        <f aca="false">FilterOPk!H$12</f>
        <v>0</v>
      </c>
      <c r="K847" s="50" t="n">
        <f aca="false">FilterOPk!I$12</f>
        <v>0</v>
      </c>
      <c r="L847" s="50" t="n">
        <f aca="false">FilterOPk!J$12</f>
        <v>0</v>
      </c>
      <c r="M847" s="50" t="n">
        <f aca="false">FilterOPk!K$12</f>
        <v>0</v>
      </c>
      <c r="N847" s="50" t="n">
        <f aca="false">FilterOPk!L$12</f>
        <v>0</v>
      </c>
      <c r="O847" s="50" t="n">
        <f aca="false">FilterOPk!M$12</f>
        <v>0</v>
      </c>
      <c r="P847" s="50" t="n">
        <f aca="false">FilterOPk!N$12</f>
        <v>0</v>
      </c>
      <c r="Q847" s="51" t="n">
        <f aca="false">FilterOPk!O$12</f>
        <v>0</v>
      </c>
    </row>
    <row r="848" customFormat="false" ht="12.75" hidden="false" customHeight="false" outlineLevel="0" collapsed="false">
      <c r="B848" s="85" t="str">
        <f aca="false">FilterOPk!A$13</f>
        <v>LT-MIDWEST</v>
      </c>
      <c r="C848" s="13" t="n">
        <f aca="false">C847+1</f>
        <v>847</v>
      </c>
      <c r="D848" s="50" t="n">
        <f aca="false">FilterOPk!B$13</f>
        <v>7151089.47366245</v>
      </c>
      <c r="E848" s="50" t="n">
        <f aca="false">FilterOPk!C$13</f>
        <v>36317.39</v>
      </c>
      <c r="F848" s="50" t="n">
        <f aca="false">FilterOPk!D$13</f>
        <v>95142.77</v>
      </c>
      <c r="G848" s="50" t="n">
        <f aca="false">FilterOPk!E$13</f>
        <v>106523.31</v>
      </c>
      <c r="H848" s="50" t="n">
        <f aca="false">FilterOPk!F$13</f>
        <v>103615.07</v>
      </c>
      <c r="I848" s="50" t="n">
        <f aca="false">FilterOPk!G$13</f>
        <v>106049.09</v>
      </c>
      <c r="J848" s="50" t="n">
        <f aca="false">FilterOPk!H$13</f>
        <v>78310</v>
      </c>
      <c r="K848" s="50" t="n">
        <f aca="false">FilterOPk!I$13</f>
        <v>160210.16</v>
      </c>
      <c r="L848" s="50" t="n">
        <f aca="false">FilterOPk!J$13</f>
        <v>108136.49</v>
      </c>
      <c r="M848" s="50" t="n">
        <f aca="false">FilterOPk!K$13</f>
        <v>312653.19</v>
      </c>
      <c r="N848" s="50" t="n">
        <f aca="false">FilterOPk!L$13</f>
        <v>1106957.47</v>
      </c>
      <c r="O848" s="50" t="n">
        <f aca="false">FilterOPk!M$13</f>
        <v>-124610.37</v>
      </c>
      <c r="P848" s="50" t="n">
        <f aca="false">FilterOPk!N$13</f>
        <v>893459.31</v>
      </c>
      <c r="Q848" s="51" t="n">
        <f aca="false">FilterOPk!O$13</f>
        <v>1875806.41</v>
      </c>
    </row>
    <row r="849" customFormat="false" ht="12.75" hidden="false" customHeight="false" outlineLevel="0" collapsed="false">
      <c r="B849" s="85" t="str">
        <f aca="false">FilterOPk!A$14</f>
        <v>ST-ECAR</v>
      </c>
      <c r="C849" s="13" t="n">
        <f aca="false">C848+1</f>
        <v>848</v>
      </c>
      <c r="D849" s="50" t="n">
        <f aca="false">FilterOPk!B$14</f>
        <v>238101.441960815</v>
      </c>
      <c r="E849" s="50" t="n">
        <f aca="false">FilterOPk!C$14</f>
        <v>0</v>
      </c>
      <c r="F849" s="50" t="n">
        <f aca="false">FilterOPk!D$14</f>
        <v>0</v>
      </c>
      <c r="G849" s="50" t="n">
        <f aca="false">FilterOPk!E$14</f>
        <v>0</v>
      </c>
      <c r="H849" s="50" t="n">
        <f aca="false">FilterOPk!F$14</f>
        <v>0</v>
      </c>
      <c r="I849" s="50" t="n">
        <f aca="false">FilterOPk!G$14</f>
        <v>0</v>
      </c>
      <c r="J849" s="50" t="n">
        <f aca="false">FilterOPk!H$14</f>
        <v>0</v>
      </c>
      <c r="K849" s="50" t="n">
        <f aca="false">FilterOPk!I$14</f>
        <v>0</v>
      </c>
      <c r="L849" s="50" t="n">
        <f aca="false">FilterOPk!J$14</f>
        <v>0</v>
      </c>
      <c r="M849" s="50" t="n">
        <f aca="false">FilterOPk!K$14</f>
        <v>0</v>
      </c>
      <c r="N849" s="50" t="n">
        <f aca="false">FilterOPk!L$14</f>
        <v>0</v>
      </c>
      <c r="O849" s="50" t="n">
        <f aca="false">FilterOPk!M$14</f>
        <v>0</v>
      </c>
      <c r="P849" s="50" t="n">
        <f aca="false">FilterOPk!N$14</f>
        <v>0</v>
      </c>
      <c r="Q849" s="51" t="n">
        <f aca="false">FilterOPk!O$14</f>
        <v>0</v>
      </c>
    </row>
    <row r="850" customFormat="false" ht="12.75" hidden="false" customHeight="false" outlineLevel="0" collapsed="false">
      <c r="B850" s="85" t="str">
        <f aca="false">FilterOPk!A$15</f>
        <v>ST- MAPP</v>
      </c>
      <c r="C850" s="13" t="n">
        <f aca="false">C849+1</f>
        <v>849</v>
      </c>
      <c r="D850" s="50" t="n">
        <f aca="false">FilterOPk!B$15</f>
        <v>254636.614020626</v>
      </c>
      <c r="E850" s="50" t="n">
        <f aca="false">FilterOPk!C$15</f>
        <v>-1590.85</v>
      </c>
      <c r="F850" s="50" t="n">
        <f aca="false">FilterOPk!D$15</f>
        <v>-3167.72</v>
      </c>
      <c r="G850" s="50" t="n">
        <f aca="false">FilterOPk!E$15</f>
        <v>-3546.79</v>
      </c>
      <c r="H850" s="50" t="n">
        <f aca="false">FilterOPk!F$15</f>
        <v>-3530.89</v>
      </c>
      <c r="I850" s="50" t="n">
        <f aca="false">FilterOPk!G$15</f>
        <v>0</v>
      </c>
      <c r="J850" s="50" t="n">
        <f aca="false">FilterOPk!H$15</f>
        <v>0</v>
      </c>
      <c r="K850" s="50" t="n">
        <f aca="false">FilterOPk!I$15</f>
        <v>0</v>
      </c>
      <c r="L850" s="50" t="n">
        <f aca="false">FilterOPk!J$15</f>
        <v>0</v>
      </c>
      <c r="M850" s="50" t="n">
        <f aca="false">FilterOPk!K$15</f>
        <v>0</v>
      </c>
      <c r="N850" s="50" t="n">
        <f aca="false">FilterOPk!L$15</f>
        <v>-11836.25</v>
      </c>
      <c r="O850" s="50" t="n">
        <f aca="false">FilterOPk!M$15</f>
        <v>0</v>
      </c>
      <c r="P850" s="50" t="n">
        <f aca="false">FilterOPk!N$15</f>
        <v>0</v>
      </c>
      <c r="Q850" s="51" t="n">
        <f aca="false">FilterOPk!O$15</f>
        <v>-11836.25</v>
      </c>
    </row>
    <row r="851" customFormat="false" ht="12.75" hidden="false" customHeight="false" outlineLevel="0" collapsed="false">
      <c r="B851" s="85" t="str">
        <f aca="false">FilterOPk!A$16</f>
        <v>ST- MAIN</v>
      </c>
      <c r="C851" s="13" t="n">
        <f aca="false">C850+1</f>
        <v>850</v>
      </c>
      <c r="D851" s="50" t="n">
        <f aca="false">FilterOPk!B$16</f>
        <v>694293.253349893</v>
      </c>
      <c r="E851" s="50" t="n">
        <f aca="false">FilterOPk!C$16</f>
        <v>0</v>
      </c>
      <c r="F851" s="50" t="n">
        <f aca="false">FilterOPk!D$16</f>
        <v>0</v>
      </c>
      <c r="G851" s="50" t="n">
        <f aca="false">FilterOPk!E$16</f>
        <v>0</v>
      </c>
      <c r="H851" s="50" t="n">
        <f aca="false">FilterOPk!F$16</f>
        <v>0</v>
      </c>
      <c r="I851" s="50" t="n">
        <f aca="false">FilterOPk!G$16</f>
        <v>0</v>
      </c>
      <c r="J851" s="50" t="n">
        <f aca="false">FilterOPk!H$16</f>
        <v>0</v>
      </c>
      <c r="K851" s="50" t="n">
        <f aca="false">FilterOPk!I$16</f>
        <v>0</v>
      </c>
      <c r="L851" s="50" t="n">
        <f aca="false">FilterOPk!J$16</f>
        <v>0</v>
      </c>
      <c r="M851" s="50" t="n">
        <f aca="false">FilterOPk!K$16</f>
        <v>0</v>
      </c>
      <c r="N851" s="50" t="n">
        <f aca="false">FilterOPk!L$16</f>
        <v>0</v>
      </c>
      <c r="O851" s="50" t="n">
        <f aca="false">FilterOPk!M$16</f>
        <v>0</v>
      </c>
      <c r="P851" s="50" t="n">
        <f aca="false">FilterOPk!N$16</f>
        <v>0</v>
      </c>
      <c r="Q851" s="51" t="n">
        <f aca="false">FilterOPk!O$16</f>
        <v>0</v>
      </c>
    </row>
    <row r="852" customFormat="false" ht="12.75" hidden="false" customHeight="false" outlineLevel="0" collapsed="false">
      <c r="B852" s="85" t="str">
        <f aca="false">FilterOPk!A$17</f>
        <v>MW-ANALYST</v>
      </c>
      <c r="C852" s="13" t="n">
        <f aca="false">C851+1</f>
        <v>851</v>
      </c>
      <c r="D852" s="50" t="n">
        <f aca="false">FilterOPk!B$17</f>
        <v>0</v>
      </c>
      <c r="E852" s="50" t="n">
        <f aca="false">FilterOPk!C$17</f>
        <v>0</v>
      </c>
      <c r="F852" s="50" t="n">
        <f aca="false">FilterOPk!D$17</f>
        <v>0</v>
      </c>
      <c r="G852" s="50" t="n">
        <f aca="false">FilterOPk!E$17</f>
        <v>0</v>
      </c>
      <c r="H852" s="50" t="n">
        <f aca="false">FilterOPk!F$17</f>
        <v>0</v>
      </c>
      <c r="I852" s="50" t="n">
        <f aca="false">FilterOPk!G$17</f>
        <v>0</v>
      </c>
      <c r="J852" s="50" t="n">
        <f aca="false">FilterOPk!H$17</f>
        <v>0</v>
      </c>
      <c r="K852" s="50" t="n">
        <f aca="false">FilterOPk!I$17</f>
        <v>0</v>
      </c>
      <c r="L852" s="50" t="n">
        <f aca="false">FilterOPk!J$17</f>
        <v>0</v>
      </c>
      <c r="M852" s="50" t="n">
        <f aca="false">FilterOPk!K$17</f>
        <v>0</v>
      </c>
      <c r="N852" s="50" t="n">
        <f aca="false">FilterOPk!L$17</f>
        <v>0</v>
      </c>
      <c r="O852" s="50" t="n">
        <f aca="false">FilterOPk!M$17</f>
        <v>0</v>
      </c>
      <c r="P852" s="50" t="n">
        <f aca="false">FilterOPk!N$17</f>
        <v>0</v>
      </c>
      <c r="Q852" s="51" t="n">
        <f aca="false">FilterOPk!O$17</f>
        <v>0</v>
      </c>
    </row>
    <row r="853" customFormat="false" ht="12.75" hidden="false" customHeight="false" outlineLevel="0" collapsed="false">
      <c r="B853" s="85" t="str">
        <f aca="false">FilterOPk!A$18</f>
        <v>LT-NE</v>
      </c>
      <c r="C853" s="13" t="n">
        <f aca="false">C852+1</f>
        <v>852</v>
      </c>
      <c r="D853" s="50" t="n">
        <f aca="false">FilterOPk!B$18</f>
        <v>6187311.37539291</v>
      </c>
      <c r="E853" s="50" t="n">
        <f aca="false">FilterOPk!C$18</f>
        <v>38662.79</v>
      </c>
      <c r="F853" s="50" t="n">
        <f aca="false">FilterOPk!D$18</f>
        <v>89522.8</v>
      </c>
      <c r="G853" s="50" t="n">
        <f aca="false">FilterOPk!E$18</f>
        <v>158536.19</v>
      </c>
      <c r="H853" s="50" t="n">
        <f aca="false">FilterOPk!F$18</f>
        <v>261849.24</v>
      </c>
      <c r="I853" s="50" t="n">
        <f aca="false">FilterOPk!G$18</f>
        <v>291708.83</v>
      </c>
      <c r="J853" s="50" t="n">
        <f aca="false">FilterOPk!H$18</f>
        <v>228360.42</v>
      </c>
      <c r="K853" s="50" t="n">
        <f aca="false">FilterOPk!I$18</f>
        <v>445432.42</v>
      </c>
      <c r="L853" s="50" t="n">
        <f aca="false">FilterOPk!J$18</f>
        <v>266345.8</v>
      </c>
      <c r="M853" s="50" t="n">
        <f aca="false">FilterOPk!K$18</f>
        <v>801315.09</v>
      </c>
      <c r="N853" s="50" t="n">
        <f aca="false">FilterOPk!L$18</f>
        <v>2581733.58</v>
      </c>
      <c r="O853" s="50" t="n">
        <f aca="false">FilterOPk!M$18</f>
        <v>-636932.37</v>
      </c>
      <c r="P853" s="50" t="n">
        <f aca="false">FilterOPk!N$18</f>
        <v>-2303942.42</v>
      </c>
      <c r="Q853" s="51" t="n">
        <f aca="false">FilterOPk!O$18</f>
        <v>-359141.210000001</v>
      </c>
    </row>
    <row r="854" customFormat="false" ht="12.75" hidden="false" customHeight="false" outlineLevel="0" collapsed="false">
      <c r="B854" s="85" t="str">
        <f aca="false">FilterOPk!A$19</f>
        <v>LT-PJM</v>
      </c>
      <c r="C854" s="13" t="n">
        <f aca="false">C853+1</f>
        <v>853</v>
      </c>
      <c r="D854" s="50" t="n">
        <f aca="false">FilterOPk!B$19</f>
        <v>1818236.42109565</v>
      </c>
      <c r="E854" s="50" t="n">
        <f aca="false">FilterOPk!C$19</f>
        <v>0</v>
      </c>
      <c r="F854" s="50" t="n">
        <f aca="false">FilterOPk!D$19</f>
        <v>19402.28</v>
      </c>
      <c r="G854" s="50" t="n">
        <f aca="false">FilterOPk!E$19</f>
        <v>57930.92</v>
      </c>
      <c r="H854" s="50" t="n">
        <f aca="false">FilterOPk!F$19</f>
        <v>59436.7</v>
      </c>
      <c r="I854" s="50" t="n">
        <f aca="false">FilterOPk!G$19</f>
        <v>19136.52</v>
      </c>
      <c r="J854" s="50" t="n">
        <f aca="false">FilterOPk!H$19</f>
        <v>18664.41</v>
      </c>
      <c r="K854" s="50" t="n">
        <f aca="false">FilterOPk!I$19</f>
        <v>33608.82</v>
      </c>
      <c r="L854" s="50" t="n">
        <f aca="false">FilterOPk!J$19</f>
        <v>20867.53</v>
      </c>
      <c r="M854" s="50" t="n">
        <f aca="false">FilterOPk!K$19</f>
        <v>56340.86</v>
      </c>
      <c r="N854" s="50" t="n">
        <f aca="false">FilterOPk!L$19</f>
        <v>285388.04</v>
      </c>
      <c r="O854" s="50" t="n">
        <f aca="false">FilterOPk!M$19</f>
        <v>-1975.43</v>
      </c>
      <c r="P854" s="50" t="n">
        <f aca="false">FilterOPk!N$19</f>
        <v>-179963.06</v>
      </c>
      <c r="Q854" s="51" t="n">
        <f aca="false">FilterOPk!O$19</f>
        <v>103449.55</v>
      </c>
    </row>
    <row r="855" customFormat="false" ht="12.75" hidden="false" customHeight="false" outlineLevel="0" collapsed="false">
      <c r="B855" s="85" t="str">
        <f aca="false">FilterOPk!A$20</f>
        <v>LT- NY</v>
      </c>
      <c r="C855" s="13" t="n">
        <f aca="false">C854+1</f>
        <v>854</v>
      </c>
      <c r="D855" s="50" t="n">
        <f aca="false">FilterOPk!B$20</f>
        <v>0</v>
      </c>
      <c r="E855" s="50" t="n">
        <f aca="false">FilterOPk!C$20</f>
        <v>-9128.22</v>
      </c>
      <c r="F855" s="50" t="n">
        <f aca="false">FilterOPk!D$20</f>
        <v>-69725.26</v>
      </c>
      <c r="G855" s="50" t="n">
        <f aca="false">FilterOPk!E$20</f>
        <v>0</v>
      </c>
      <c r="H855" s="50" t="n">
        <f aca="false">FilterOPk!F$20</f>
        <v>0</v>
      </c>
      <c r="I855" s="50" t="n">
        <f aca="false">FilterOPk!G$20</f>
        <v>0</v>
      </c>
      <c r="J855" s="50" t="n">
        <f aca="false">FilterOPk!H$20</f>
        <v>0</v>
      </c>
      <c r="K855" s="50" t="n">
        <f aca="false">FilterOPk!I$20</f>
        <v>0</v>
      </c>
      <c r="L855" s="50" t="n">
        <f aca="false">FilterOPk!J$20</f>
        <v>0</v>
      </c>
      <c r="M855" s="50" t="n">
        <f aca="false">FilterOPk!K$20</f>
        <v>0</v>
      </c>
      <c r="N855" s="50" t="n">
        <f aca="false">FilterOPk!L$20</f>
        <v>-78853.48</v>
      </c>
      <c r="O855" s="50" t="n">
        <f aca="false">FilterOPk!M$20</f>
        <v>0</v>
      </c>
      <c r="P855" s="50" t="n">
        <f aca="false">FilterOPk!N$20</f>
        <v>12056.92</v>
      </c>
      <c r="Q855" s="51" t="n">
        <f aca="false">FilterOPk!O$20</f>
        <v>-66796.56</v>
      </c>
    </row>
    <row r="856" customFormat="false" ht="12.75" hidden="false" customHeight="false" outlineLevel="0" collapsed="false">
      <c r="B856" s="85" t="str">
        <f aca="false">FilterOPk!A$21</f>
        <v>ST- PJM</v>
      </c>
      <c r="C856" s="13" t="n">
        <f aca="false">C855+1</f>
        <v>855</v>
      </c>
      <c r="D856" s="50" t="n">
        <f aca="false">FilterOPk!B$21</f>
        <v>1243093.71447674</v>
      </c>
      <c r="E856" s="50" t="n">
        <f aca="false">FilterOPk!C$21</f>
        <v>13503.06</v>
      </c>
      <c r="F856" s="50" t="n">
        <f aca="false">FilterOPk!D$21</f>
        <v>0</v>
      </c>
      <c r="G856" s="50" t="n">
        <f aca="false">FilterOPk!E$21</f>
        <v>0</v>
      </c>
      <c r="H856" s="50" t="n">
        <f aca="false">FilterOPk!F$21</f>
        <v>0</v>
      </c>
      <c r="I856" s="50" t="n">
        <f aca="false">FilterOPk!G$21</f>
        <v>0</v>
      </c>
      <c r="J856" s="50" t="n">
        <f aca="false">FilterOPk!H$21</f>
        <v>0</v>
      </c>
      <c r="K856" s="50" t="n">
        <f aca="false">FilterOPk!I$21</f>
        <v>0</v>
      </c>
      <c r="L856" s="50" t="n">
        <f aca="false">FilterOPk!J$21</f>
        <v>0</v>
      </c>
      <c r="M856" s="50" t="n">
        <f aca="false">FilterOPk!K$21</f>
        <v>0</v>
      </c>
      <c r="N856" s="50" t="n">
        <f aca="false">FilterOPk!L$21</f>
        <v>13503.06</v>
      </c>
      <c r="O856" s="50" t="n">
        <f aca="false">FilterOPk!M$21</f>
        <v>0</v>
      </c>
      <c r="P856" s="50" t="n">
        <f aca="false">FilterOPk!N$21</f>
        <v>0</v>
      </c>
      <c r="Q856" s="51" t="n">
        <f aca="false">FilterOPk!O$21</f>
        <v>13503.06</v>
      </c>
    </row>
    <row r="857" customFormat="false" ht="12.75" hidden="false" customHeight="false" outlineLevel="0" collapsed="false">
      <c r="B857" s="85" t="str">
        <f aca="false">FilterOPk!A$22</f>
        <v>ST- NENG</v>
      </c>
      <c r="C857" s="13" t="n">
        <f aca="false">C856+1</f>
        <v>856</v>
      </c>
      <c r="D857" s="50" t="n">
        <f aca="false">FilterOPk!B$22</f>
        <v>539719.375927685</v>
      </c>
      <c r="E857" s="50" t="n">
        <f aca="false">FilterOPk!C$22</f>
        <v>17499.36</v>
      </c>
      <c r="F857" s="50" t="n">
        <f aca="false">FilterOPk!D$22</f>
        <v>34844.91</v>
      </c>
      <c r="G857" s="50" t="n">
        <f aca="false">FilterOPk!E$22</f>
        <v>0</v>
      </c>
      <c r="H857" s="50" t="n">
        <f aca="false">FilterOPk!F$22</f>
        <v>0</v>
      </c>
      <c r="I857" s="50" t="n">
        <f aca="false">FilterOPk!G$22</f>
        <v>0</v>
      </c>
      <c r="J857" s="50" t="n">
        <f aca="false">FilterOPk!H$22</f>
        <v>0</v>
      </c>
      <c r="K857" s="50" t="n">
        <f aca="false">FilterOPk!I$22</f>
        <v>0</v>
      </c>
      <c r="L857" s="50" t="n">
        <f aca="false">FilterOPk!J$22</f>
        <v>0</v>
      </c>
      <c r="M857" s="50" t="n">
        <f aca="false">FilterOPk!K$22</f>
        <v>0</v>
      </c>
      <c r="N857" s="50" t="n">
        <f aca="false">FilterOPk!L$22</f>
        <v>52344.27</v>
      </c>
      <c r="O857" s="50" t="n">
        <f aca="false">FilterOPk!M$22</f>
        <v>0</v>
      </c>
      <c r="P857" s="50" t="n">
        <f aca="false">FilterOPk!N$22</f>
        <v>0</v>
      </c>
      <c r="Q857" s="51" t="n">
        <f aca="false">FilterOPk!O$22</f>
        <v>52344.27</v>
      </c>
    </row>
    <row r="858" customFormat="false" ht="12.75" hidden="false" customHeight="false" outlineLevel="0" collapsed="false">
      <c r="B858" s="85" t="str">
        <f aca="false">FilterOPk!A$23</f>
        <v>ST- NY</v>
      </c>
      <c r="C858" s="13" t="n">
        <f aca="false">C857+1</f>
        <v>857</v>
      </c>
      <c r="D858" s="50" t="n">
        <f aca="false">FilterOPk!B$23</f>
        <v>251437.188425373</v>
      </c>
      <c r="E858" s="50" t="n">
        <f aca="false">FilterOPk!C$23</f>
        <v>22663</v>
      </c>
      <c r="F858" s="50" t="n">
        <f aca="false">FilterOPk!D$23</f>
        <v>52267.36</v>
      </c>
      <c r="G858" s="50" t="n">
        <f aca="false">FilterOPk!E$23</f>
        <v>0</v>
      </c>
      <c r="H858" s="50" t="n">
        <f aca="false">FilterOPk!F$23</f>
        <v>0</v>
      </c>
      <c r="I858" s="50" t="n">
        <f aca="false">FilterOPk!G$23</f>
        <v>0</v>
      </c>
      <c r="J858" s="50" t="n">
        <f aca="false">FilterOPk!H$23</f>
        <v>0</v>
      </c>
      <c r="K858" s="50" t="n">
        <f aca="false">FilterOPk!I$23</f>
        <v>0</v>
      </c>
      <c r="L858" s="50" t="n">
        <f aca="false">FilterOPk!J$23</f>
        <v>0</v>
      </c>
      <c r="M858" s="50" t="n">
        <f aca="false">FilterOPk!K$23</f>
        <v>0</v>
      </c>
      <c r="N858" s="50" t="n">
        <f aca="false">FilterOPk!L$23</f>
        <v>74930.36</v>
      </c>
      <c r="O858" s="50" t="n">
        <f aca="false">FilterOPk!M$23</f>
        <v>0</v>
      </c>
      <c r="P858" s="50" t="n">
        <f aca="false">FilterOPk!N$23</f>
        <v>0</v>
      </c>
      <c r="Q858" s="51" t="n">
        <f aca="false">FilterOPk!O$23</f>
        <v>74930.36</v>
      </c>
    </row>
    <row r="859" customFormat="false" ht="12.75" hidden="false" customHeight="false" outlineLevel="0" collapsed="false">
      <c r="B859" s="85" t="str">
        <f aca="false">FilterOPk!A$24</f>
        <v>NE- PHYS</v>
      </c>
      <c r="C859" s="13" t="n">
        <f aca="false">C858+1</f>
        <v>858</v>
      </c>
      <c r="D859" s="50" t="n">
        <f aca="false">FilterOPk!B$24</f>
        <v>0</v>
      </c>
      <c r="E859" s="50" t="n">
        <f aca="false">FilterOPk!C$24</f>
        <v>0</v>
      </c>
      <c r="F859" s="50" t="n">
        <f aca="false">FilterOPk!D$24</f>
        <v>0</v>
      </c>
      <c r="G859" s="50" t="n">
        <f aca="false">FilterOPk!E$24</f>
        <v>0</v>
      </c>
      <c r="H859" s="50" t="n">
        <f aca="false">FilterOPk!F$24</f>
        <v>0</v>
      </c>
      <c r="I859" s="50" t="n">
        <f aca="false">FilterOPk!G$24</f>
        <v>0</v>
      </c>
      <c r="J859" s="50" t="n">
        <f aca="false">FilterOPk!H$24</f>
        <v>0</v>
      </c>
      <c r="K859" s="50" t="n">
        <f aca="false">FilterOPk!I$24</f>
        <v>0</v>
      </c>
      <c r="L859" s="50" t="n">
        <f aca="false">FilterOPk!J$24</f>
        <v>0</v>
      </c>
      <c r="M859" s="50" t="n">
        <f aca="false">FilterOPk!K$24</f>
        <v>0</v>
      </c>
      <c r="N859" s="50" t="n">
        <f aca="false">FilterOPk!L$24</f>
        <v>0</v>
      </c>
      <c r="O859" s="50" t="n">
        <f aca="false">FilterOPk!M$24</f>
        <v>0</v>
      </c>
      <c r="P859" s="50" t="n">
        <f aca="false">FilterOPk!N$24</f>
        <v>0</v>
      </c>
      <c r="Q859" s="51" t="n">
        <f aca="false">FilterOPk!O$24</f>
        <v>0</v>
      </c>
    </row>
    <row r="860" customFormat="false" ht="12.75" hidden="false" customHeight="false" outlineLevel="0" collapsed="false">
      <c r="B860" s="85" t="str">
        <f aca="false">FilterOPk!A$25</f>
        <v>LT-Southeast</v>
      </c>
      <c r="C860" s="13" t="n">
        <f aca="false">C859+1</f>
        <v>859</v>
      </c>
      <c r="D860" s="50" t="n">
        <f aca="false">FilterOPk!B$25</f>
        <v>11411200.8859117</v>
      </c>
      <c r="E860" s="50" t="n">
        <f aca="false">FilterOPk!C$25</f>
        <v>15825.82</v>
      </c>
      <c r="F860" s="50" t="n">
        <f aca="false">FilterOPk!D$25</f>
        <v>13250</v>
      </c>
      <c r="G860" s="50" t="n">
        <f aca="false">FilterOPk!E$25</f>
        <v>24924.1</v>
      </c>
      <c r="H860" s="50" t="n">
        <f aca="false">FilterOPk!F$25</f>
        <v>24690.47</v>
      </c>
      <c r="I860" s="50" t="n">
        <f aca="false">FilterOPk!G$25</f>
        <v>26774</v>
      </c>
      <c r="J860" s="50" t="n">
        <f aca="false">FilterOPk!H$25</f>
        <v>26715</v>
      </c>
      <c r="K860" s="50" t="n">
        <f aca="false">FilterOPk!I$25</f>
        <v>57358.83</v>
      </c>
      <c r="L860" s="50" t="n">
        <f aca="false">FilterOPk!J$25</f>
        <v>26146</v>
      </c>
      <c r="M860" s="50" t="n">
        <f aca="false">FilterOPk!K$25</f>
        <v>75355.31</v>
      </c>
      <c r="N860" s="50" t="n">
        <f aca="false">FilterOPk!L$25</f>
        <v>291039.53</v>
      </c>
      <c r="O860" s="50" t="n">
        <f aca="false">FilterOPk!M$25</f>
        <v>-122359</v>
      </c>
      <c r="P860" s="50" t="n">
        <f aca="false">FilterOPk!N$25</f>
        <v>514428.17</v>
      </c>
      <c r="Q860" s="51" t="n">
        <f aca="false">FilterOPk!O$25</f>
        <v>683108.7</v>
      </c>
    </row>
    <row r="861" customFormat="false" ht="12.75" hidden="false" customHeight="false" outlineLevel="0" collapsed="false">
      <c r="B861" s="85" t="str">
        <f aca="false">FilterOPk!A$26</f>
        <v>ST-SPP</v>
      </c>
      <c r="C861" s="13" t="n">
        <f aca="false">C860+1</f>
        <v>860</v>
      </c>
      <c r="D861" s="50" t="n">
        <f aca="false">FilterOPk!B$26</f>
        <v>52202.8773549933</v>
      </c>
      <c r="E861" s="50" t="n">
        <f aca="false">FilterOPk!C$26</f>
        <v>0</v>
      </c>
      <c r="F861" s="50" t="n">
        <f aca="false">FilterOPk!D$26</f>
        <v>0</v>
      </c>
      <c r="G861" s="50" t="n">
        <f aca="false">FilterOPk!E$26</f>
        <v>0</v>
      </c>
      <c r="H861" s="50" t="n">
        <f aca="false">FilterOPk!F$26</f>
        <v>0</v>
      </c>
      <c r="I861" s="50" t="n">
        <f aca="false">FilterOPk!G$26</f>
        <v>0</v>
      </c>
      <c r="J861" s="50" t="n">
        <f aca="false">FilterOPk!H$26</f>
        <v>0</v>
      </c>
      <c r="K861" s="50" t="n">
        <f aca="false">FilterOPk!I$26</f>
        <v>0</v>
      </c>
      <c r="L861" s="50" t="n">
        <f aca="false">FilterOPk!J$26</f>
        <v>0</v>
      </c>
      <c r="M861" s="50" t="n">
        <f aca="false">FilterOPk!K$26</f>
        <v>0</v>
      </c>
      <c r="N861" s="50" t="n">
        <f aca="false">FilterOPk!L$26</f>
        <v>0</v>
      </c>
      <c r="O861" s="50" t="n">
        <f aca="false">FilterOPk!M$26</f>
        <v>0</v>
      </c>
      <c r="P861" s="50" t="n">
        <f aca="false">FilterOPk!N$26</f>
        <v>0</v>
      </c>
      <c r="Q861" s="51" t="n">
        <f aca="false">FilterOPk!O$26</f>
        <v>0</v>
      </c>
    </row>
    <row r="862" customFormat="false" ht="12.75" hidden="false" customHeight="false" outlineLevel="0" collapsed="false">
      <c r="B862" s="85" t="str">
        <f aca="false">FilterOPk!A$27</f>
        <v>ST-SERC</v>
      </c>
      <c r="C862" s="13" t="n">
        <f aca="false">C861+1</f>
        <v>861</v>
      </c>
      <c r="D862" s="50" t="n">
        <f aca="false">FilterOPk!B$27</f>
        <v>686881.973218232</v>
      </c>
      <c r="E862" s="50" t="n">
        <f aca="false">FilterOPk!C$27</f>
        <v>0</v>
      </c>
      <c r="F862" s="50" t="n">
        <f aca="false">FilterOPk!D$27</f>
        <v>0</v>
      </c>
      <c r="G862" s="50" t="n">
        <f aca="false">FilterOPk!E$27</f>
        <v>0</v>
      </c>
      <c r="H862" s="50" t="n">
        <f aca="false">FilterOPk!F$27</f>
        <v>0</v>
      </c>
      <c r="I862" s="50" t="n">
        <f aca="false">FilterOPk!G$27</f>
        <v>0</v>
      </c>
      <c r="J862" s="50" t="n">
        <f aca="false">FilterOPk!H$27</f>
        <v>0</v>
      </c>
      <c r="K862" s="50" t="n">
        <f aca="false">FilterOPk!I$27</f>
        <v>0</v>
      </c>
      <c r="L862" s="50" t="n">
        <f aca="false">FilterOPk!J$27</f>
        <v>0</v>
      </c>
      <c r="M862" s="50" t="n">
        <f aca="false">FilterOPk!K$27</f>
        <v>0</v>
      </c>
      <c r="N862" s="50" t="n">
        <f aca="false">FilterOPk!L$27</f>
        <v>0</v>
      </c>
      <c r="O862" s="50" t="n">
        <f aca="false">FilterOPk!M$27</f>
        <v>0</v>
      </c>
      <c r="P862" s="50" t="n">
        <f aca="false">FilterOPk!N$27</f>
        <v>0</v>
      </c>
      <c r="Q862" s="51" t="n">
        <f aca="false">FilterOPk!O$27</f>
        <v>0</v>
      </c>
    </row>
    <row r="863" customFormat="false" ht="12.75" hidden="false" customHeight="false" outlineLevel="0" collapsed="false">
      <c r="B863" s="85" t="str">
        <f aca="false">FilterOPk!A$28</f>
        <v>LT- Texas</v>
      </c>
      <c r="C863" s="13" t="n">
        <f aca="false">C862+1</f>
        <v>862</v>
      </c>
      <c r="D863" s="50" t="n">
        <f aca="false">FilterOPk!B$28</f>
        <v>3826684.70313045</v>
      </c>
      <c r="E863" s="50" t="n">
        <f aca="false">FilterOPk!C$28</f>
        <v>0</v>
      </c>
      <c r="F863" s="50" t="n">
        <f aca="false">FilterOPk!D$28</f>
        <v>13003.28</v>
      </c>
      <c r="G863" s="50" t="n">
        <f aca="false">FilterOPk!E$28</f>
        <v>7651.26</v>
      </c>
      <c r="H863" s="50" t="n">
        <f aca="false">FilterOPk!F$28</f>
        <v>7986.82</v>
      </c>
      <c r="I863" s="50" t="n">
        <f aca="false">FilterOPk!G$28</f>
        <v>17032.43</v>
      </c>
      <c r="J863" s="50" t="n">
        <f aca="false">FilterOPk!H$28</f>
        <v>19665.43</v>
      </c>
      <c r="K863" s="50" t="n">
        <f aca="false">FilterOPk!I$28</f>
        <v>46628.44</v>
      </c>
      <c r="L863" s="50" t="n">
        <f aca="false">FilterOPk!J$28</f>
        <v>12076.91</v>
      </c>
      <c r="M863" s="50" t="n">
        <f aca="false">FilterOPk!K$28</f>
        <v>18411.54</v>
      </c>
      <c r="N863" s="50" t="n">
        <f aca="false">FilterOPk!L$28</f>
        <v>142456.11</v>
      </c>
      <c r="O863" s="50" t="n">
        <f aca="false">FilterOPk!M$28</f>
        <v>653578.76</v>
      </c>
      <c r="P863" s="50" t="n">
        <f aca="false">FilterOPk!N$28</f>
        <v>2238345.92</v>
      </c>
      <c r="Q863" s="51" t="n">
        <f aca="false">FilterOPk!O$28</f>
        <v>3034380.79</v>
      </c>
    </row>
    <row r="864" customFormat="false" ht="12.75" hidden="false" customHeight="false" outlineLevel="0" collapsed="false">
      <c r="B864" s="85" t="str">
        <f aca="false">FilterOPk!A$29</f>
        <v>St- Texas</v>
      </c>
      <c r="C864" s="13" t="n">
        <f aca="false">C863+1</f>
        <v>863</v>
      </c>
      <c r="D864" s="50" t="n">
        <f aca="false">FilterOPk!B$29</f>
        <v>445563.239343252</v>
      </c>
      <c r="E864" s="50" t="n">
        <f aca="false">FilterOPk!C$29</f>
        <v>5676.33</v>
      </c>
      <c r="F864" s="50" t="n">
        <f aca="false">FilterOPk!D$29</f>
        <v>0</v>
      </c>
      <c r="G864" s="50" t="n">
        <f aca="false">FilterOPk!E$29</f>
        <v>0</v>
      </c>
      <c r="H864" s="50" t="n">
        <f aca="false">FilterOPk!F$29</f>
        <v>0</v>
      </c>
      <c r="I864" s="50" t="n">
        <f aca="false">FilterOPk!G$29</f>
        <v>0</v>
      </c>
      <c r="J864" s="50" t="n">
        <f aca="false">FilterOPk!H$29</f>
        <v>0</v>
      </c>
      <c r="K864" s="50" t="n">
        <f aca="false">FilterOPk!I$29</f>
        <v>0</v>
      </c>
      <c r="L864" s="50" t="n">
        <f aca="false">FilterOPk!J$29</f>
        <v>0</v>
      </c>
      <c r="M864" s="50" t="n">
        <f aca="false">FilterOPk!K$29</f>
        <v>0</v>
      </c>
      <c r="N864" s="50" t="n">
        <f aca="false">FilterOPk!L$29</f>
        <v>5676.33</v>
      </c>
      <c r="O864" s="50" t="n">
        <f aca="false">FilterOPk!M$29</f>
        <v>0</v>
      </c>
      <c r="P864" s="50" t="n">
        <f aca="false">FilterOPk!N$29</f>
        <v>0</v>
      </c>
      <c r="Q864" s="51" t="n">
        <f aca="false">FilterOPk!O$29</f>
        <v>5676.33</v>
      </c>
    </row>
    <row r="865" customFormat="false" ht="12.75" hidden="false" customHeight="false" outlineLevel="0" collapsed="false">
      <c r="B865" s="85"/>
      <c r="C865" s="13" t="n">
        <f aca="false">C864+1</f>
        <v>864</v>
      </c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1"/>
    </row>
    <row r="866" customFormat="false" ht="12.75" hidden="false" customHeight="false" outlineLevel="0" collapsed="false">
      <c r="B866" s="85" t="str">
        <f aca="false">FilterOPk!A$32</f>
        <v>Gas positions</v>
      </c>
      <c r="C866" s="13" t="n">
        <f aca="false">C865+1</f>
        <v>865</v>
      </c>
      <c r="D866" s="50" t="s">
        <v>4</v>
      </c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1"/>
    </row>
    <row r="867" customFormat="false" ht="12.75" hidden="false" customHeight="false" outlineLevel="0" collapsed="false">
      <c r="B867" s="85" t="str">
        <f aca="false">FilterOPk!A$33</f>
        <v>Kevin Presto</v>
      </c>
      <c r="C867" s="13" t="n">
        <f aca="false">C866+1</f>
        <v>866</v>
      </c>
      <c r="D867" s="50" t="n">
        <f aca="false">FilterOPk!B$33</f>
        <v>0</v>
      </c>
      <c r="E867" s="50" t="n">
        <f aca="false">FilterOPk!C$33</f>
        <v>0</v>
      </c>
      <c r="F867" s="50" t="n">
        <f aca="false">FilterOPk!D$33</f>
        <v>0</v>
      </c>
      <c r="G867" s="50" t="n">
        <f aca="false">FilterOPk!E$33</f>
        <v>0</v>
      </c>
      <c r="H867" s="50" t="n">
        <f aca="false">FilterOPk!F$33</f>
        <v>0</v>
      </c>
      <c r="I867" s="50" t="n">
        <f aca="false">FilterOPk!G$33</f>
        <v>0</v>
      </c>
      <c r="J867" s="50" t="n">
        <f aca="false">FilterOPk!H$33</f>
        <v>0</v>
      </c>
      <c r="K867" s="50" t="n">
        <f aca="false">FilterOPk!I$33</f>
        <v>0</v>
      </c>
      <c r="L867" s="50" t="n">
        <f aca="false">FilterOPk!J$33</f>
        <v>0</v>
      </c>
      <c r="M867" s="50" t="n">
        <f aca="false">FilterOPk!K$33</f>
        <v>0</v>
      </c>
      <c r="N867" s="50" t="n">
        <f aca="false">FilterOPk!L$33</f>
        <v>0</v>
      </c>
      <c r="O867" s="50" t="n">
        <f aca="false">FilterOPk!M$33</f>
        <v>0</v>
      </c>
      <c r="P867" s="50" t="n">
        <f aca="false">FilterOPk!N$33</f>
        <v>0</v>
      </c>
      <c r="Q867" s="51" t="n">
        <f aca="false">FilterOPk!O$33</f>
        <v>0</v>
      </c>
    </row>
    <row r="868" customFormat="false" ht="12.75" hidden="false" customHeight="false" outlineLevel="0" collapsed="false">
      <c r="B868" s="85" t="str">
        <f aca="false">FilterOPk!A$34</f>
        <v>Fletcher Sturm</v>
      </c>
      <c r="C868" s="13" t="n">
        <f aca="false">C867+1</f>
        <v>867</v>
      </c>
      <c r="D868" s="50" t="n">
        <f aca="false">FilterOPk!B$34</f>
        <v>0</v>
      </c>
      <c r="E868" s="50" t="n">
        <f aca="false">FilterOPk!C$34</f>
        <v>0</v>
      </c>
      <c r="F868" s="50" t="n">
        <f aca="false">FilterOPk!D$34</f>
        <v>0</v>
      </c>
      <c r="G868" s="50" t="n">
        <f aca="false">FilterOPk!E$34</f>
        <v>0</v>
      </c>
      <c r="H868" s="50" t="n">
        <f aca="false">FilterOPk!F$34</f>
        <v>0</v>
      </c>
      <c r="I868" s="50" t="n">
        <f aca="false">FilterOPk!G$34</f>
        <v>0</v>
      </c>
      <c r="J868" s="50" t="n">
        <f aca="false">FilterOPk!H$34</f>
        <v>0</v>
      </c>
      <c r="K868" s="50" t="n">
        <f aca="false">FilterOPk!I$34</f>
        <v>0</v>
      </c>
      <c r="L868" s="50" t="n">
        <f aca="false">FilterOPk!J$34</f>
        <v>0</v>
      </c>
      <c r="M868" s="50" t="n">
        <f aca="false">FilterOPk!K$34</f>
        <v>0</v>
      </c>
      <c r="N868" s="50" t="n">
        <f aca="false">FilterOPk!L$34</f>
        <v>0</v>
      </c>
      <c r="O868" s="50" t="n">
        <f aca="false">FilterOPk!M$34</f>
        <v>0</v>
      </c>
      <c r="P868" s="50" t="n">
        <f aca="false">FilterOPk!N$34</f>
        <v>0</v>
      </c>
      <c r="Q868" s="51" t="n">
        <f aca="false">FilterOPk!O$34</f>
        <v>0</v>
      </c>
    </row>
    <row r="869" customFormat="false" ht="12.75" hidden="false" customHeight="false" outlineLevel="0" collapsed="false">
      <c r="B869" s="85" t="str">
        <f aca="false">FilterOPk!A$35</f>
        <v>Doug Gilbert-Smith</v>
      </c>
      <c r="C869" s="13" t="n">
        <f aca="false">C868+1</f>
        <v>868</v>
      </c>
      <c r="D869" s="50" t="n">
        <f aca="false">FilterOPk!B$35</f>
        <v>0</v>
      </c>
      <c r="E869" s="50" t="n">
        <f aca="false">FilterOPk!C$35</f>
        <v>0</v>
      </c>
      <c r="F869" s="50" t="n">
        <f aca="false">FilterOPk!D$35</f>
        <v>0</v>
      </c>
      <c r="G869" s="50" t="n">
        <f aca="false">FilterOPk!E$35</f>
        <v>0</v>
      </c>
      <c r="H869" s="50" t="n">
        <f aca="false">FilterOPk!F$35</f>
        <v>0</v>
      </c>
      <c r="I869" s="50" t="n">
        <f aca="false">FilterOPk!G$35</f>
        <v>0</v>
      </c>
      <c r="J869" s="50" t="n">
        <f aca="false">FilterOPk!H$35</f>
        <v>0</v>
      </c>
      <c r="K869" s="50" t="n">
        <f aca="false">FilterOPk!I$35</f>
        <v>0</v>
      </c>
      <c r="L869" s="50" t="n">
        <f aca="false">FilterOPk!J$35</f>
        <v>0</v>
      </c>
      <c r="M869" s="50" t="n">
        <f aca="false">FilterOPk!K$35</f>
        <v>0</v>
      </c>
      <c r="N869" s="50" t="n">
        <f aca="false">FilterOPk!L$35</f>
        <v>0</v>
      </c>
      <c r="O869" s="50" t="n">
        <f aca="false">FilterOPk!M$35</f>
        <v>0</v>
      </c>
      <c r="P869" s="50" t="n">
        <f aca="false">FilterOPk!N$35</f>
        <v>0</v>
      </c>
      <c r="Q869" s="51" t="n">
        <f aca="false">FilterOPk!O$35</f>
        <v>0</v>
      </c>
    </row>
    <row r="870" customFormat="false" ht="12.75" hidden="false" customHeight="false" outlineLevel="0" collapsed="false">
      <c r="B870" s="85" t="str">
        <f aca="false">FilterOPk!A$36</f>
        <v>Rogers Herndon</v>
      </c>
      <c r="C870" s="13" t="n">
        <f aca="false">C869+1</f>
        <v>869</v>
      </c>
      <c r="D870" s="50" t="n">
        <f aca="false">FilterOPk!B$36</f>
        <v>0</v>
      </c>
      <c r="E870" s="50" t="n">
        <f aca="false">FilterOPk!C$36</f>
        <v>0</v>
      </c>
      <c r="F870" s="50" t="n">
        <f aca="false">FilterOPk!D$36</f>
        <v>0</v>
      </c>
      <c r="G870" s="50" t="n">
        <f aca="false">FilterOPk!E$36</f>
        <v>0</v>
      </c>
      <c r="H870" s="50" t="n">
        <f aca="false">FilterOPk!F$36</f>
        <v>0</v>
      </c>
      <c r="I870" s="50" t="n">
        <f aca="false">FilterOPk!G$36</f>
        <v>0</v>
      </c>
      <c r="J870" s="50" t="n">
        <f aca="false">FilterOPk!H$36</f>
        <v>0</v>
      </c>
      <c r="K870" s="50" t="n">
        <f aca="false">FilterOPk!I$36</f>
        <v>0</v>
      </c>
      <c r="L870" s="50" t="n">
        <f aca="false">FilterOPk!J$36</f>
        <v>0</v>
      </c>
      <c r="M870" s="50" t="n">
        <f aca="false">FilterOPk!K$36</f>
        <v>0</v>
      </c>
      <c r="N870" s="50" t="n">
        <f aca="false">FilterOPk!L$36</f>
        <v>0</v>
      </c>
      <c r="O870" s="50" t="n">
        <f aca="false">FilterOPk!M$36</f>
        <v>0</v>
      </c>
      <c r="P870" s="50" t="n">
        <f aca="false">FilterOPk!N$36</f>
        <v>0</v>
      </c>
      <c r="Q870" s="51" t="n">
        <f aca="false">FilterOPk!O$36</f>
        <v>0</v>
      </c>
    </row>
    <row r="871" customFormat="false" ht="12.75" hidden="false" customHeight="false" outlineLevel="0" collapsed="false">
      <c r="B871" s="85" t="str">
        <f aca="false">FilterOPk!A$37</f>
        <v>Dana Davis</v>
      </c>
      <c r="C871" s="13" t="n">
        <f aca="false">C870+1</f>
        <v>870</v>
      </c>
      <c r="D871" s="50" t="n">
        <f aca="false">FilterOPk!B$37</f>
        <v>0</v>
      </c>
      <c r="E871" s="50" t="n">
        <f aca="false">FilterOPk!C$37</f>
        <v>0</v>
      </c>
      <c r="F871" s="50" t="n">
        <f aca="false">FilterOPk!D$37</f>
        <v>0</v>
      </c>
      <c r="G871" s="50" t="n">
        <f aca="false">FilterOPk!E$37</f>
        <v>0</v>
      </c>
      <c r="H871" s="50" t="n">
        <f aca="false">FilterOPk!F$37</f>
        <v>0</v>
      </c>
      <c r="I871" s="50" t="n">
        <f aca="false">FilterOPk!G$37</f>
        <v>0</v>
      </c>
      <c r="J871" s="50" t="n">
        <f aca="false">FilterOPk!H$37</f>
        <v>0</v>
      </c>
      <c r="K871" s="50" t="n">
        <f aca="false">FilterOPk!I$37</f>
        <v>0</v>
      </c>
      <c r="L871" s="50" t="n">
        <f aca="false">FilterOPk!J$37</f>
        <v>0</v>
      </c>
      <c r="M871" s="50" t="n">
        <f aca="false">FilterOPk!K$37</f>
        <v>0</v>
      </c>
      <c r="N871" s="50" t="n">
        <f aca="false">FilterOPk!L$37</f>
        <v>0</v>
      </c>
      <c r="O871" s="50" t="n">
        <f aca="false">FilterOPk!M$37</f>
        <v>0</v>
      </c>
      <c r="P871" s="50" t="n">
        <f aca="false">FilterOPk!N$37</f>
        <v>0</v>
      </c>
      <c r="Q871" s="51" t="n">
        <f aca="false">FilterOPk!O$37</f>
        <v>0</v>
      </c>
    </row>
    <row r="872" customFormat="false" ht="12.75" hidden="false" customHeight="false" outlineLevel="0" collapsed="false">
      <c r="B872" s="85" t="str">
        <f aca="false">FilterOPk!A$38</f>
        <v>Tom May</v>
      </c>
      <c r="C872" s="13" t="n">
        <f aca="false">C871+1</f>
        <v>871</v>
      </c>
      <c r="D872" s="50" t="n">
        <f aca="false">FilterOPk!B$38</f>
        <v>0</v>
      </c>
      <c r="E872" s="50" t="n">
        <f aca="false">FilterOPk!C$38</f>
        <v>0</v>
      </c>
      <c r="F872" s="50" t="n">
        <f aca="false">FilterOPk!D$38</f>
        <v>0</v>
      </c>
      <c r="G872" s="50" t="n">
        <f aca="false">FilterOPk!E$38</f>
        <v>0</v>
      </c>
      <c r="H872" s="50" t="n">
        <f aca="false">FilterOPk!F$38</f>
        <v>0</v>
      </c>
      <c r="I872" s="50" t="n">
        <f aca="false">FilterOPk!G$38</f>
        <v>0</v>
      </c>
      <c r="J872" s="50" t="n">
        <f aca="false">FilterOPk!H$38</f>
        <v>0</v>
      </c>
      <c r="K872" s="50" t="n">
        <f aca="false">FilterOPk!I$38</f>
        <v>0</v>
      </c>
      <c r="L872" s="50" t="n">
        <f aca="false">FilterOPk!J$38</f>
        <v>0</v>
      </c>
      <c r="M872" s="50" t="n">
        <f aca="false">FilterOPk!K$38</f>
        <v>0</v>
      </c>
      <c r="N872" s="50" t="n">
        <f aca="false">FilterOPk!L$38</f>
        <v>0</v>
      </c>
      <c r="O872" s="50" t="n">
        <f aca="false">FilterOPk!M$38</f>
        <v>0</v>
      </c>
      <c r="P872" s="50" t="n">
        <f aca="false">FilterOPk!N$38</f>
        <v>0</v>
      </c>
      <c r="Q872" s="51" t="n">
        <f aca="false">FilterOPk!O$38</f>
        <v>0</v>
      </c>
    </row>
    <row r="873" customFormat="false" ht="12.75" hidden="false" customHeight="false" outlineLevel="0" collapsed="false">
      <c r="B873" s="85" t="str">
        <f aca="false">FilterOPk!A$39</f>
        <v>Clint Dean</v>
      </c>
      <c r="C873" s="13" t="n">
        <f aca="false">C872+1</f>
        <v>872</v>
      </c>
      <c r="D873" s="50" t="n">
        <f aca="false">FilterOPk!B$39</f>
        <v>0</v>
      </c>
      <c r="E873" s="50" t="n">
        <f aca="false">FilterOPk!C$39</f>
        <v>0</v>
      </c>
      <c r="F873" s="50" t="n">
        <f aca="false">FilterOPk!D$39</f>
        <v>0</v>
      </c>
      <c r="G873" s="50" t="n">
        <f aca="false">FilterOPk!E$39</f>
        <v>0</v>
      </c>
      <c r="H873" s="50" t="n">
        <f aca="false">FilterOPk!F$39</f>
        <v>0</v>
      </c>
      <c r="I873" s="50" t="n">
        <f aca="false">FilterOPk!G$39</f>
        <v>0</v>
      </c>
      <c r="J873" s="50" t="n">
        <f aca="false">FilterOPk!H$39</f>
        <v>0</v>
      </c>
      <c r="K873" s="50" t="n">
        <f aca="false">FilterOPk!I$39</f>
        <v>0</v>
      </c>
      <c r="L873" s="50" t="n">
        <f aca="false">FilterOPk!J$39</f>
        <v>0</v>
      </c>
      <c r="M873" s="50" t="n">
        <f aca="false">FilterOPk!K$39</f>
        <v>0</v>
      </c>
      <c r="N873" s="50" t="n">
        <f aca="false">FilterOPk!L$39</f>
        <v>0</v>
      </c>
      <c r="O873" s="50" t="n">
        <f aca="false">FilterOPk!M$39</f>
        <v>0</v>
      </c>
      <c r="P873" s="50" t="n">
        <f aca="false">FilterOPk!N$39</f>
        <v>0</v>
      </c>
      <c r="Q873" s="51" t="n">
        <f aca="false">FilterOPk!O$39</f>
        <v>0</v>
      </c>
    </row>
    <row r="874" customFormat="false" ht="12.75" hidden="false" customHeight="false" outlineLevel="0" collapsed="false">
      <c r="B874" s="85" t="str">
        <f aca="false">FilterOPk!A$40</f>
        <v>Rob Benson</v>
      </c>
      <c r="C874" s="13" t="n">
        <f aca="false">C873+1</f>
        <v>873</v>
      </c>
      <c r="D874" s="50" t="n">
        <f aca="false">FilterOPk!B$40</f>
        <v>0</v>
      </c>
      <c r="E874" s="50" t="n">
        <f aca="false">FilterOPk!C$40</f>
        <v>0</v>
      </c>
      <c r="F874" s="50" t="n">
        <f aca="false">FilterOPk!D$40</f>
        <v>0</v>
      </c>
      <c r="G874" s="50" t="n">
        <f aca="false">FilterOPk!E$40</f>
        <v>0</v>
      </c>
      <c r="H874" s="50" t="n">
        <f aca="false">FilterOPk!F$40</f>
        <v>0</v>
      </c>
      <c r="I874" s="50" t="n">
        <f aca="false">FilterOPk!G$40</f>
        <v>0</v>
      </c>
      <c r="J874" s="50" t="n">
        <f aca="false">FilterOPk!H$40</f>
        <v>0</v>
      </c>
      <c r="K874" s="50" t="n">
        <f aca="false">FilterOPk!I$40</f>
        <v>0</v>
      </c>
      <c r="L874" s="50" t="n">
        <f aca="false">FilterOPk!J$40</f>
        <v>0</v>
      </c>
      <c r="M874" s="50" t="n">
        <f aca="false">FilterOPk!K$40</f>
        <v>0</v>
      </c>
      <c r="N874" s="50" t="n">
        <f aca="false">FilterOPk!L$40</f>
        <v>0</v>
      </c>
      <c r="O874" s="50" t="n">
        <f aca="false">FilterOPk!M$40</f>
        <v>0</v>
      </c>
      <c r="P874" s="50" t="n">
        <f aca="false">FilterOPk!N$40</f>
        <v>0</v>
      </c>
      <c r="Q874" s="51" t="n">
        <f aca="false">FilterOPk!O$40</f>
        <v>0</v>
      </c>
    </row>
    <row r="875" customFormat="false" ht="12.75" hidden="false" customHeight="false" outlineLevel="0" collapsed="false">
      <c r="B875" s="85" t="str">
        <f aca="false">FilterOPk!A$41</f>
        <v>Matt Lorenz</v>
      </c>
      <c r="C875" s="13" t="n">
        <f aca="false">C874+1</f>
        <v>874</v>
      </c>
      <c r="D875" s="50" t="n">
        <f aca="false">FilterOPk!B$41</f>
        <v>0</v>
      </c>
      <c r="E875" s="50" t="n">
        <f aca="false">FilterOPk!C$41</f>
        <v>0</v>
      </c>
      <c r="F875" s="50" t="n">
        <f aca="false">FilterOPk!D$41</f>
        <v>0</v>
      </c>
      <c r="G875" s="50" t="n">
        <f aca="false">FilterOPk!E$41</f>
        <v>0</v>
      </c>
      <c r="H875" s="50" t="n">
        <f aca="false">FilterOPk!F$41</f>
        <v>0</v>
      </c>
      <c r="I875" s="50" t="n">
        <f aca="false">FilterOPk!G$41</f>
        <v>0</v>
      </c>
      <c r="J875" s="50" t="n">
        <f aca="false">FilterOPk!H$41</f>
        <v>0</v>
      </c>
      <c r="K875" s="50" t="n">
        <f aca="false">FilterOPk!I$41</f>
        <v>0</v>
      </c>
      <c r="L875" s="50" t="n">
        <f aca="false">FilterOPk!J$41</f>
        <v>0</v>
      </c>
      <c r="M875" s="50" t="n">
        <f aca="false">FilterOPk!K$41</f>
        <v>0</v>
      </c>
      <c r="N875" s="50" t="n">
        <f aca="false">FilterOPk!L$41</f>
        <v>0</v>
      </c>
      <c r="O875" s="50" t="n">
        <f aca="false">FilterOPk!M$41</f>
        <v>0</v>
      </c>
      <c r="P875" s="50" t="n">
        <f aca="false">FilterOPk!N$41</f>
        <v>0</v>
      </c>
      <c r="Q875" s="51" t="n">
        <f aca="false">FilterOPk!O$41</f>
        <v>0</v>
      </c>
    </row>
    <row r="876" customFormat="false" ht="12.75" hidden="false" customHeight="false" outlineLevel="0" collapsed="false">
      <c r="B876" s="85" t="str">
        <f aca="false">FilterOPk!A$42</f>
        <v>John Forney</v>
      </c>
      <c r="C876" s="13" t="n">
        <f aca="false">C875+1</f>
        <v>875</v>
      </c>
      <c r="D876" s="50" t="n">
        <f aca="false">FilterOPk!B$42</f>
        <v>0</v>
      </c>
      <c r="E876" s="50" t="n">
        <f aca="false">FilterOPk!C$42</f>
        <v>0</v>
      </c>
      <c r="F876" s="50" t="n">
        <f aca="false">FilterOPk!D$42</f>
        <v>0</v>
      </c>
      <c r="G876" s="50" t="n">
        <f aca="false">FilterOPk!E$42</f>
        <v>0</v>
      </c>
      <c r="H876" s="50" t="n">
        <f aca="false">FilterOPk!F$42</f>
        <v>0</v>
      </c>
      <c r="I876" s="50" t="n">
        <f aca="false">FilterOPk!G$42</f>
        <v>0</v>
      </c>
      <c r="J876" s="50" t="n">
        <f aca="false">FilterOPk!H$42</f>
        <v>0</v>
      </c>
      <c r="K876" s="50" t="n">
        <f aca="false">FilterOPk!I$42</f>
        <v>0</v>
      </c>
      <c r="L876" s="50" t="n">
        <f aca="false">FilterOPk!J$42</f>
        <v>0</v>
      </c>
      <c r="M876" s="50" t="n">
        <f aca="false">FilterOPk!K$42</f>
        <v>0</v>
      </c>
      <c r="N876" s="50" t="n">
        <f aca="false">FilterOPk!L$42</f>
        <v>0</v>
      </c>
      <c r="O876" s="50" t="n">
        <f aca="false">FilterOPk!M$42</f>
        <v>0</v>
      </c>
      <c r="P876" s="50" t="n">
        <f aca="false">FilterOPk!N$42</f>
        <v>0</v>
      </c>
      <c r="Q876" s="51" t="n">
        <f aca="false">FilterOPk!O$42</f>
        <v>0</v>
      </c>
    </row>
    <row r="877" customFormat="false" ht="12.75" hidden="false" customHeight="false" outlineLevel="0" collapsed="false">
      <c r="B877" s="85" t="str">
        <f aca="false">FilterOPk!A$43</f>
        <v>Mike Carson</v>
      </c>
      <c r="C877" s="13" t="n">
        <f aca="false">C876+1</f>
        <v>876</v>
      </c>
      <c r="D877" s="50" t="n">
        <f aca="false">FilterOPk!B$43</f>
        <v>0</v>
      </c>
      <c r="E877" s="50" t="n">
        <f aca="false">FilterOPk!C$43</f>
        <v>0</v>
      </c>
      <c r="F877" s="50" t="n">
        <f aca="false">FilterOPk!D$43</f>
        <v>0</v>
      </c>
      <c r="G877" s="50" t="n">
        <f aca="false">FilterOPk!E$43</f>
        <v>0</v>
      </c>
      <c r="H877" s="50" t="n">
        <f aca="false">FilterOPk!F$43</f>
        <v>0</v>
      </c>
      <c r="I877" s="50" t="n">
        <f aca="false">FilterOPk!G$43</f>
        <v>0</v>
      </c>
      <c r="J877" s="50" t="n">
        <f aca="false">FilterOPk!H$43</f>
        <v>0</v>
      </c>
      <c r="K877" s="50" t="n">
        <f aca="false">FilterOPk!I$43</f>
        <v>0</v>
      </c>
      <c r="L877" s="50" t="n">
        <f aca="false">FilterOPk!J$43</f>
        <v>0</v>
      </c>
      <c r="M877" s="50" t="n">
        <f aca="false">FilterOPk!K$43</f>
        <v>0</v>
      </c>
      <c r="N877" s="50" t="n">
        <f aca="false">FilterOPk!L$43</f>
        <v>0</v>
      </c>
      <c r="O877" s="50" t="n">
        <f aca="false">FilterOPk!M$43</f>
        <v>0</v>
      </c>
      <c r="P877" s="50" t="n">
        <f aca="false">FilterOPk!N$43</f>
        <v>0</v>
      </c>
      <c r="Q877" s="51" t="n">
        <f aca="false">FilterOPk!O$43</f>
        <v>0</v>
      </c>
    </row>
    <row r="878" customFormat="false" ht="12.75" hidden="false" customHeight="false" outlineLevel="0" collapsed="false">
      <c r="B878" s="85" t="str">
        <f aca="false">FilterOPk!A$44</f>
        <v>Chris Dorland</v>
      </c>
      <c r="C878" s="13" t="n">
        <f aca="false">C877+1</f>
        <v>877</v>
      </c>
      <c r="D878" s="50" t="n">
        <f aca="false">FilterOPk!B$44</f>
        <v>0</v>
      </c>
      <c r="E878" s="50" t="n">
        <f aca="false">FilterOPk!C$44</f>
        <v>0</v>
      </c>
      <c r="F878" s="50" t="n">
        <f aca="false">FilterOPk!D$44</f>
        <v>0</v>
      </c>
      <c r="G878" s="50" t="n">
        <f aca="false">FilterOPk!E$44</f>
        <v>0</v>
      </c>
      <c r="H878" s="50" t="n">
        <f aca="false">FilterOPk!F$44</f>
        <v>0</v>
      </c>
      <c r="I878" s="50" t="n">
        <f aca="false">FilterOPk!G$44</f>
        <v>0</v>
      </c>
      <c r="J878" s="50" t="n">
        <f aca="false">FilterOPk!H$44</f>
        <v>0</v>
      </c>
      <c r="K878" s="50" t="n">
        <f aca="false">FilterOPk!I$44</f>
        <v>0</v>
      </c>
      <c r="L878" s="50" t="n">
        <f aca="false">FilterOPk!J$44</f>
        <v>0</v>
      </c>
      <c r="M878" s="50" t="n">
        <f aca="false">FilterOPk!K$44</f>
        <v>0</v>
      </c>
      <c r="N878" s="50" t="n">
        <f aca="false">FilterOPk!L$44</f>
        <v>0</v>
      </c>
      <c r="O878" s="50" t="n">
        <f aca="false">FilterOPk!M$44</f>
        <v>0</v>
      </c>
      <c r="P878" s="50" t="n">
        <f aca="false">FilterOPk!N$44</f>
        <v>0</v>
      </c>
      <c r="Q878" s="51" t="n">
        <f aca="false">FilterOPk!O$44</f>
        <v>0</v>
      </c>
    </row>
    <row r="879" customFormat="false" ht="12.75" hidden="false" customHeight="false" outlineLevel="0" collapsed="false">
      <c r="B879" s="85" t="str">
        <f aca="false">FilterOPk!A$45</f>
        <v>Jeff King</v>
      </c>
      <c r="C879" s="13" t="n">
        <f aca="false">C878+1</f>
        <v>878</v>
      </c>
      <c r="D879" s="50" t="n">
        <f aca="false">FilterOPk!B$45</f>
        <v>0</v>
      </c>
      <c r="E879" s="50" t="n">
        <f aca="false">FilterOPk!C$45</f>
        <v>0</v>
      </c>
      <c r="F879" s="50" t="n">
        <f aca="false">FilterOPk!D$45</f>
        <v>0</v>
      </c>
      <c r="G879" s="50" t="n">
        <f aca="false">FilterOPk!E$45</f>
        <v>0</v>
      </c>
      <c r="H879" s="50" t="n">
        <f aca="false">FilterOPk!F$45</f>
        <v>0</v>
      </c>
      <c r="I879" s="50" t="n">
        <f aca="false">FilterOPk!G$45</f>
        <v>0</v>
      </c>
      <c r="J879" s="50" t="n">
        <f aca="false">FilterOPk!H$45</f>
        <v>0</v>
      </c>
      <c r="K879" s="50" t="n">
        <f aca="false">FilterOPk!I$45</f>
        <v>0</v>
      </c>
      <c r="L879" s="50" t="n">
        <f aca="false">FilterOPk!J$45</f>
        <v>0</v>
      </c>
      <c r="M879" s="50" t="n">
        <f aca="false">FilterOPk!K$45</f>
        <v>0</v>
      </c>
      <c r="N879" s="50" t="n">
        <f aca="false">FilterOPk!L$45</f>
        <v>0</v>
      </c>
      <c r="O879" s="50" t="n">
        <f aca="false">FilterOPk!M$45</f>
        <v>0</v>
      </c>
      <c r="P879" s="50" t="n">
        <f aca="false">FilterOPk!N$45</f>
        <v>0</v>
      </c>
      <c r="Q879" s="51" t="n">
        <f aca="false">FilterOPk!O$45</f>
        <v>0</v>
      </c>
    </row>
    <row r="880" customFormat="false" ht="12.75" hidden="false" customHeight="false" outlineLevel="0" collapsed="false">
      <c r="B880" s="85" t="n">
        <f aca="false">FilterOPk!A$46</f>
        <v>0</v>
      </c>
      <c r="C880" s="13" t="n">
        <f aca="false">C879+1</f>
        <v>879</v>
      </c>
      <c r="D880" s="50" t="n">
        <f aca="false">FilterOPk!B$46</f>
        <v>0</v>
      </c>
      <c r="E880" s="50" t="n">
        <f aca="false">FilterOPk!C$46</f>
        <v>0</v>
      </c>
      <c r="F880" s="50" t="n">
        <f aca="false">FilterOPk!D$46</f>
        <v>0</v>
      </c>
      <c r="G880" s="50" t="n">
        <f aca="false">FilterOPk!E$46</f>
        <v>0</v>
      </c>
      <c r="H880" s="50" t="n">
        <f aca="false">FilterOPk!F$46</f>
        <v>0</v>
      </c>
      <c r="I880" s="50" t="n">
        <f aca="false">FilterOPk!G$46</f>
        <v>0</v>
      </c>
      <c r="J880" s="50" t="n">
        <f aca="false">FilterOPk!H$46</f>
        <v>0</v>
      </c>
      <c r="K880" s="50" t="n">
        <f aca="false">FilterOPk!I$46</f>
        <v>0</v>
      </c>
      <c r="L880" s="50" t="n">
        <f aca="false">FilterOPk!J$46</f>
        <v>0</v>
      </c>
      <c r="M880" s="50" t="n">
        <f aca="false">FilterOPk!K$46</f>
        <v>0</v>
      </c>
      <c r="N880" s="50" t="n">
        <f aca="false">FilterOPk!L$46</f>
        <v>0</v>
      </c>
      <c r="O880" s="50" t="n">
        <f aca="false">FilterOPk!M$46</f>
        <v>0</v>
      </c>
      <c r="P880" s="50" t="n">
        <f aca="false">FilterOPk!N$46</f>
        <v>0</v>
      </c>
      <c r="Q880" s="51" t="n">
        <f aca="false">FilterOPk!O$46</f>
        <v>0</v>
      </c>
    </row>
    <row r="881" customFormat="false" ht="12.75" hidden="false" customHeight="false" outlineLevel="0" collapsed="false">
      <c r="B881" s="87" t="n">
        <f aca="false">FilterOPk!A$47</f>
        <v>0</v>
      </c>
      <c r="C881" s="64" t="n">
        <f aca="false">C880+1</f>
        <v>880</v>
      </c>
      <c r="D881" s="54" t="n">
        <f aca="false">FilterOPk!B$47</f>
        <v>0</v>
      </c>
      <c r="E881" s="54" t="n">
        <f aca="false">FilterOPk!C$47</f>
        <v>0</v>
      </c>
      <c r="F881" s="54" t="n">
        <f aca="false">FilterOPk!D$47</f>
        <v>0</v>
      </c>
      <c r="G881" s="54" t="n">
        <f aca="false">FilterOPk!E$47</f>
        <v>0</v>
      </c>
      <c r="H881" s="54" t="n">
        <f aca="false">FilterOPk!F$47</f>
        <v>0</v>
      </c>
      <c r="I881" s="54" t="n">
        <f aca="false">FilterOPk!G$47</f>
        <v>0</v>
      </c>
      <c r="J881" s="54" t="n">
        <f aca="false">FilterOPk!H$47</f>
        <v>0</v>
      </c>
      <c r="K881" s="54" t="n">
        <f aca="false">FilterOPk!I$47</f>
        <v>0</v>
      </c>
      <c r="L881" s="54" t="n">
        <f aca="false">FilterOPk!J$47</f>
        <v>0</v>
      </c>
      <c r="M881" s="54" t="n">
        <f aca="false">FilterOPk!K$47</f>
        <v>0</v>
      </c>
      <c r="N881" s="54" t="n">
        <f aca="false">FilterOPk!L$47</f>
        <v>0</v>
      </c>
      <c r="O881" s="54" t="n">
        <f aca="false">FilterOPk!M$47</f>
        <v>0</v>
      </c>
      <c r="P881" s="54" t="n">
        <f aca="false">FilterOPk!N$47</f>
        <v>0</v>
      </c>
      <c r="Q881" s="55" t="n">
        <f aca="false">FilterOPk!O$47</f>
        <v>0</v>
      </c>
    </row>
    <row r="882" customFormat="false" ht="12.75" hidden="false" customHeight="false" outlineLevel="0" collapsed="false">
      <c r="A882" s="0" t="n">
        <f aca="false">A842+1</f>
        <v>23</v>
      </c>
      <c r="B882" s="57" t="n">
        <f aca="false">FilterOPk!D$1</f>
        <v>36907</v>
      </c>
      <c r="C882" s="58" t="n">
        <f aca="false">C881+1</f>
        <v>881</v>
      </c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83"/>
    </row>
    <row r="883" customFormat="false" ht="12.75" hidden="false" customHeight="false" outlineLevel="0" collapsed="false">
      <c r="B883" s="61"/>
      <c r="C883" s="13" t="n">
        <f aca="false">C882+1</f>
        <v>882</v>
      </c>
      <c r="D883" s="13"/>
      <c r="E883" s="21" t="s">
        <v>5</v>
      </c>
      <c r="F883" s="21" t="s">
        <v>6</v>
      </c>
      <c r="G883" s="21" t="s">
        <v>7</v>
      </c>
      <c r="H883" s="21" t="s">
        <v>8</v>
      </c>
      <c r="I883" s="21" t="s">
        <v>9</v>
      </c>
      <c r="J883" s="21" t="s">
        <v>10</v>
      </c>
      <c r="K883" s="21" t="s">
        <v>11</v>
      </c>
      <c r="L883" s="21" t="s">
        <v>12</v>
      </c>
      <c r="M883" s="21" t="s">
        <v>13</v>
      </c>
      <c r="N883" s="21" t="s">
        <v>14</v>
      </c>
      <c r="O883" s="21" t="n">
        <v>2002</v>
      </c>
      <c r="P883" s="21" t="s">
        <v>15</v>
      </c>
      <c r="Q883" s="84" t="s">
        <v>16</v>
      </c>
    </row>
    <row r="884" customFormat="false" ht="12.75" hidden="false" customHeight="false" outlineLevel="0" collapsed="false">
      <c r="B884" s="85" t="str">
        <f aca="false">FilterOPk!A$9</f>
        <v>Power positions</v>
      </c>
      <c r="C884" s="13" t="n">
        <f aca="false">C883+1</f>
        <v>883</v>
      </c>
      <c r="D884" s="13" t="s">
        <v>4</v>
      </c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86"/>
    </row>
    <row r="885" customFormat="false" ht="12.75" hidden="false" customHeight="false" outlineLevel="0" collapsed="false">
      <c r="B885" s="85" t="str">
        <f aca="false">FilterOPk!A$10</f>
        <v>East Position</v>
      </c>
      <c r="C885" s="13" t="n">
        <f aca="false">C884+1</f>
        <v>884</v>
      </c>
      <c r="D885" s="50" t="n">
        <f aca="false">FilterOPk!B$10</f>
        <v>34784396.7946123</v>
      </c>
      <c r="E885" s="50" t="n">
        <f aca="false">FilterOPk!C$10</f>
        <v>139428.68</v>
      </c>
      <c r="F885" s="50" t="n">
        <f aca="false">FilterOPk!D$10</f>
        <v>244540.42</v>
      </c>
      <c r="G885" s="50" t="n">
        <f aca="false">FilterOPk!E$10</f>
        <v>352018.99</v>
      </c>
      <c r="H885" s="50" t="n">
        <f aca="false">FilterOPk!F$10</f>
        <v>454047.41</v>
      </c>
      <c r="I885" s="50" t="n">
        <f aca="false">FilterOPk!G$10</f>
        <v>460700.87</v>
      </c>
      <c r="J885" s="50" t="n">
        <f aca="false">FilterOPk!H$10</f>
        <v>371715.26</v>
      </c>
      <c r="K885" s="50" t="n">
        <f aca="false">FilterOPk!I$10</f>
        <v>743238.67</v>
      </c>
      <c r="L885" s="50" t="n">
        <f aca="false">FilterOPk!J$10</f>
        <v>433572.73</v>
      </c>
      <c r="M885" s="50" t="n">
        <f aca="false">FilterOPk!K$10</f>
        <v>1264075.99</v>
      </c>
      <c r="N885" s="50" t="n">
        <f aca="false">FilterOPk!L$10</f>
        <v>4463339.02</v>
      </c>
      <c r="O885" s="50" t="n">
        <f aca="false">FilterOPk!M$10</f>
        <v>-232298.41</v>
      </c>
      <c r="P885" s="50" t="n">
        <f aca="false">FilterOPk!N$10</f>
        <v>1174384.84</v>
      </c>
      <c r="Q885" s="51" t="n">
        <f aca="false">FilterOPk!O$10</f>
        <v>5405425.45</v>
      </c>
    </row>
    <row r="886" customFormat="false" ht="12.75" hidden="false" customHeight="false" outlineLevel="0" collapsed="false">
      <c r="B886" s="85" t="str">
        <f aca="false">FilterOPk!A$11</f>
        <v>East Power Mgmt</v>
      </c>
      <c r="C886" s="13" t="n">
        <f aca="false">C885+1</f>
        <v>885</v>
      </c>
      <c r="D886" s="50" t="n">
        <f aca="false">FilterOPk!B$11</f>
        <v>7547347.04451418</v>
      </c>
      <c r="E886" s="50" t="n">
        <f aca="false">FilterOPk!C$11</f>
        <v>0</v>
      </c>
      <c r="F886" s="50" t="n">
        <f aca="false">FilterOPk!D$11</f>
        <v>0</v>
      </c>
      <c r="G886" s="50" t="n">
        <f aca="false">FilterOPk!E$11</f>
        <v>0</v>
      </c>
      <c r="H886" s="50" t="n">
        <f aca="false">FilterOPk!F$11</f>
        <v>0</v>
      </c>
      <c r="I886" s="50" t="n">
        <f aca="false">FilterOPk!G$11</f>
        <v>0</v>
      </c>
      <c r="J886" s="50" t="n">
        <f aca="false">FilterOPk!H$11</f>
        <v>0</v>
      </c>
      <c r="K886" s="50" t="n">
        <f aca="false">FilterOPk!I$11</f>
        <v>0</v>
      </c>
      <c r="L886" s="50" t="n">
        <f aca="false">FilterOPk!J$11</f>
        <v>0</v>
      </c>
      <c r="M886" s="50" t="n">
        <f aca="false">FilterOPk!K$11</f>
        <v>0</v>
      </c>
      <c r="N886" s="50" t="n">
        <f aca="false">FilterOPk!L$11</f>
        <v>0</v>
      </c>
      <c r="O886" s="50" t="n">
        <f aca="false">FilterOPk!M$11</f>
        <v>0</v>
      </c>
      <c r="P886" s="50" t="n">
        <f aca="false">FilterOPk!N$11</f>
        <v>0</v>
      </c>
      <c r="Q886" s="51" t="n">
        <f aca="false">FilterOPk!O$11</f>
        <v>0</v>
      </c>
    </row>
    <row r="887" customFormat="false" ht="12.75" hidden="false" customHeight="false" outlineLevel="0" collapsed="false">
      <c r="B887" s="85" t="str">
        <f aca="false">FilterOPk!A$12</f>
        <v>Long Term Options</v>
      </c>
      <c r="C887" s="13" t="n">
        <f aca="false">C886+1</f>
        <v>886</v>
      </c>
      <c r="D887" s="50" t="n">
        <f aca="false">FilterOPk!B$12</f>
        <v>0</v>
      </c>
      <c r="E887" s="50" t="n">
        <f aca="false">FilterOPk!C$12</f>
        <v>0</v>
      </c>
      <c r="F887" s="50" t="n">
        <f aca="false">FilterOPk!D$12</f>
        <v>0</v>
      </c>
      <c r="G887" s="50" t="n">
        <f aca="false">FilterOPk!E$12</f>
        <v>0</v>
      </c>
      <c r="H887" s="50" t="n">
        <f aca="false">FilterOPk!F$12</f>
        <v>0</v>
      </c>
      <c r="I887" s="50" t="n">
        <f aca="false">FilterOPk!G$12</f>
        <v>0</v>
      </c>
      <c r="J887" s="50" t="n">
        <f aca="false">FilterOPk!H$12</f>
        <v>0</v>
      </c>
      <c r="K887" s="50" t="n">
        <f aca="false">FilterOPk!I$12</f>
        <v>0</v>
      </c>
      <c r="L887" s="50" t="n">
        <f aca="false">FilterOPk!J$12</f>
        <v>0</v>
      </c>
      <c r="M887" s="50" t="n">
        <f aca="false">FilterOPk!K$12</f>
        <v>0</v>
      </c>
      <c r="N887" s="50" t="n">
        <f aca="false">FilterOPk!L$12</f>
        <v>0</v>
      </c>
      <c r="O887" s="50" t="n">
        <f aca="false">FilterOPk!M$12</f>
        <v>0</v>
      </c>
      <c r="P887" s="50" t="n">
        <f aca="false">FilterOPk!N$12</f>
        <v>0</v>
      </c>
      <c r="Q887" s="51" t="n">
        <f aca="false">FilterOPk!O$12</f>
        <v>0</v>
      </c>
    </row>
    <row r="888" customFormat="false" ht="12.75" hidden="false" customHeight="false" outlineLevel="0" collapsed="false">
      <c r="B888" s="85" t="str">
        <f aca="false">FilterOPk!A$13</f>
        <v>LT-MIDWEST</v>
      </c>
      <c r="C888" s="13" t="n">
        <f aca="false">C887+1</f>
        <v>887</v>
      </c>
      <c r="D888" s="50" t="n">
        <f aca="false">FilterOPk!B$13</f>
        <v>7151089.47366245</v>
      </c>
      <c r="E888" s="50" t="n">
        <f aca="false">FilterOPk!C$13</f>
        <v>36317.39</v>
      </c>
      <c r="F888" s="50" t="n">
        <f aca="false">FilterOPk!D$13</f>
        <v>95142.77</v>
      </c>
      <c r="G888" s="50" t="n">
        <f aca="false">FilterOPk!E$13</f>
        <v>106523.31</v>
      </c>
      <c r="H888" s="50" t="n">
        <f aca="false">FilterOPk!F$13</f>
        <v>103615.07</v>
      </c>
      <c r="I888" s="50" t="n">
        <f aca="false">FilterOPk!G$13</f>
        <v>106049.09</v>
      </c>
      <c r="J888" s="50" t="n">
        <f aca="false">FilterOPk!H$13</f>
        <v>78310</v>
      </c>
      <c r="K888" s="50" t="n">
        <f aca="false">FilterOPk!I$13</f>
        <v>160210.16</v>
      </c>
      <c r="L888" s="50" t="n">
        <f aca="false">FilterOPk!J$13</f>
        <v>108136.49</v>
      </c>
      <c r="M888" s="50" t="n">
        <f aca="false">FilterOPk!K$13</f>
        <v>312653.19</v>
      </c>
      <c r="N888" s="50" t="n">
        <f aca="false">FilterOPk!L$13</f>
        <v>1106957.47</v>
      </c>
      <c r="O888" s="50" t="n">
        <f aca="false">FilterOPk!M$13</f>
        <v>-124610.37</v>
      </c>
      <c r="P888" s="50" t="n">
        <f aca="false">FilterOPk!N$13</f>
        <v>893459.31</v>
      </c>
      <c r="Q888" s="51" t="n">
        <f aca="false">FilterOPk!O$13</f>
        <v>1875806.41</v>
      </c>
    </row>
    <row r="889" customFormat="false" ht="12.75" hidden="false" customHeight="false" outlineLevel="0" collapsed="false">
      <c r="B889" s="85" t="str">
        <f aca="false">FilterOPk!A$14</f>
        <v>ST-ECAR</v>
      </c>
      <c r="C889" s="13" t="n">
        <f aca="false">C888+1</f>
        <v>888</v>
      </c>
      <c r="D889" s="50" t="n">
        <f aca="false">FilterOPk!B$14</f>
        <v>238101.441960815</v>
      </c>
      <c r="E889" s="50" t="n">
        <f aca="false">FilterOPk!C$14</f>
        <v>0</v>
      </c>
      <c r="F889" s="50" t="n">
        <f aca="false">FilterOPk!D$14</f>
        <v>0</v>
      </c>
      <c r="G889" s="50" t="n">
        <f aca="false">FilterOPk!E$14</f>
        <v>0</v>
      </c>
      <c r="H889" s="50" t="n">
        <f aca="false">FilterOPk!F$14</f>
        <v>0</v>
      </c>
      <c r="I889" s="50" t="n">
        <f aca="false">FilterOPk!G$14</f>
        <v>0</v>
      </c>
      <c r="J889" s="50" t="n">
        <f aca="false">FilterOPk!H$14</f>
        <v>0</v>
      </c>
      <c r="K889" s="50" t="n">
        <f aca="false">FilterOPk!I$14</f>
        <v>0</v>
      </c>
      <c r="L889" s="50" t="n">
        <f aca="false">FilterOPk!J$14</f>
        <v>0</v>
      </c>
      <c r="M889" s="50" t="n">
        <f aca="false">FilterOPk!K$14</f>
        <v>0</v>
      </c>
      <c r="N889" s="50" t="n">
        <f aca="false">FilterOPk!L$14</f>
        <v>0</v>
      </c>
      <c r="O889" s="50" t="n">
        <f aca="false">FilterOPk!M$14</f>
        <v>0</v>
      </c>
      <c r="P889" s="50" t="n">
        <f aca="false">FilterOPk!N$14</f>
        <v>0</v>
      </c>
      <c r="Q889" s="51" t="n">
        <f aca="false">FilterOPk!O$14</f>
        <v>0</v>
      </c>
    </row>
    <row r="890" customFormat="false" ht="12.75" hidden="false" customHeight="false" outlineLevel="0" collapsed="false">
      <c r="B890" s="85" t="str">
        <f aca="false">FilterOPk!A$15</f>
        <v>ST- MAPP</v>
      </c>
      <c r="C890" s="13" t="n">
        <f aca="false">C889+1</f>
        <v>889</v>
      </c>
      <c r="D890" s="50" t="n">
        <f aca="false">FilterOPk!B$15</f>
        <v>254636.614020626</v>
      </c>
      <c r="E890" s="50" t="n">
        <f aca="false">FilterOPk!C$15</f>
        <v>-1590.85</v>
      </c>
      <c r="F890" s="50" t="n">
        <f aca="false">FilterOPk!D$15</f>
        <v>-3167.72</v>
      </c>
      <c r="G890" s="50" t="n">
        <f aca="false">FilterOPk!E$15</f>
        <v>-3546.79</v>
      </c>
      <c r="H890" s="50" t="n">
        <f aca="false">FilterOPk!F$15</f>
        <v>-3530.89</v>
      </c>
      <c r="I890" s="50" t="n">
        <f aca="false">FilterOPk!G$15</f>
        <v>0</v>
      </c>
      <c r="J890" s="50" t="n">
        <f aca="false">FilterOPk!H$15</f>
        <v>0</v>
      </c>
      <c r="K890" s="50" t="n">
        <f aca="false">FilterOPk!I$15</f>
        <v>0</v>
      </c>
      <c r="L890" s="50" t="n">
        <f aca="false">FilterOPk!J$15</f>
        <v>0</v>
      </c>
      <c r="M890" s="50" t="n">
        <f aca="false">FilterOPk!K$15</f>
        <v>0</v>
      </c>
      <c r="N890" s="50" t="n">
        <f aca="false">FilterOPk!L$15</f>
        <v>-11836.25</v>
      </c>
      <c r="O890" s="50" t="n">
        <f aca="false">FilterOPk!M$15</f>
        <v>0</v>
      </c>
      <c r="P890" s="50" t="n">
        <f aca="false">FilterOPk!N$15</f>
        <v>0</v>
      </c>
      <c r="Q890" s="51" t="n">
        <f aca="false">FilterOPk!O$15</f>
        <v>-11836.25</v>
      </c>
    </row>
    <row r="891" customFormat="false" ht="12.75" hidden="false" customHeight="false" outlineLevel="0" collapsed="false">
      <c r="B891" s="85" t="str">
        <f aca="false">FilterOPk!A$16</f>
        <v>ST- MAIN</v>
      </c>
      <c r="C891" s="13" t="n">
        <f aca="false">C890+1</f>
        <v>890</v>
      </c>
      <c r="D891" s="50" t="n">
        <f aca="false">FilterOPk!B$16</f>
        <v>694293.253349893</v>
      </c>
      <c r="E891" s="50" t="n">
        <f aca="false">FilterOPk!C$16</f>
        <v>0</v>
      </c>
      <c r="F891" s="50" t="n">
        <f aca="false">FilterOPk!D$16</f>
        <v>0</v>
      </c>
      <c r="G891" s="50" t="n">
        <f aca="false">FilterOPk!E$16</f>
        <v>0</v>
      </c>
      <c r="H891" s="50" t="n">
        <f aca="false">FilterOPk!F$16</f>
        <v>0</v>
      </c>
      <c r="I891" s="50" t="n">
        <f aca="false">FilterOPk!G$16</f>
        <v>0</v>
      </c>
      <c r="J891" s="50" t="n">
        <f aca="false">FilterOPk!H$16</f>
        <v>0</v>
      </c>
      <c r="K891" s="50" t="n">
        <f aca="false">FilterOPk!I$16</f>
        <v>0</v>
      </c>
      <c r="L891" s="50" t="n">
        <f aca="false">FilterOPk!J$16</f>
        <v>0</v>
      </c>
      <c r="M891" s="50" t="n">
        <f aca="false">FilterOPk!K$16</f>
        <v>0</v>
      </c>
      <c r="N891" s="50" t="n">
        <f aca="false">FilterOPk!L$16</f>
        <v>0</v>
      </c>
      <c r="O891" s="50" t="n">
        <f aca="false">FilterOPk!M$16</f>
        <v>0</v>
      </c>
      <c r="P891" s="50" t="n">
        <f aca="false">FilterOPk!N$16</f>
        <v>0</v>
      </c>
      <c r="Q891" s="51" t="n">
        <f aca="false">FilterOPk!O$16</f>
        <v>0</v>
      </c>
    </row>
    <row r="892" customFormat="false" ht="12.75" hidden="false" customHeight="false" outlineLevel="0" collapsed="false">
      <c r="B892" s="85" t="str">
        <f aca="false">FilterOPk!A$17</f>
        <v>MW-ANALYST</v>
      </c>
      <c r="C892" s="13" t="n">
        <f aca="false">C891+1</f>
        <v>891</v>
      </c>
      <c r="D892" s="50" t="n">
        <f aca="false">FilterOPk!B$17</f>
        <v>0</v>
      </c>
      <c r="E892" s="50" t="n">
        <f aca="false">FilterOPk!C$17</f>
        <v>0</v>
      </c>
      <c r="F892" s="50" t="n">
        <f aca="false">FilterOPk!D$17</f>
        <v>0</v>
      </c>
      <c r="G892" s="50" t="n">
        <f aca="false">FilterOPk!E$17</f>
        <v>0</v>
      </c>
      <c r="H892" s="50" t="n">
        <f aca="false">FilterOPk!F$17</f>
        <v>0</v>
      </c>
      <c r="I892" s="50" t="n">
        <f aca="false">FilterOPk!G$17</f>
        <v>0</v>
      </c>
      <c r="J892" s="50" t="n">
        <f aca="false">FilterOPk!H$17</f>
        <v>0</v>
      </c>
      <c r="K892" s="50" t="n">
        <f aca="false">FilterOPk!I$17</f>
        <v>0</v>
      </c>
      <c r="L892" s="50" t="n">
        <f aca="false">FilterOPk!J$17</f>
        <v>0</v>
      </c>
      <c r="M892" s="50" t="n">
        <f aca="false">FilterOPk!K$17</f>
        <v>0</v>
      </c>
      <c r="N892" s="50" t="n">
        <f aca="false">FilterOPk!L$17</f>
        <v>0</v>
      </c>
      <c r="O892" s="50" t="n">
        <f aca="false">FilterOPk!M$17</f>
        <v>0</v>
      </c>
      <c r="P892" s="50" t="n">
        <f aca="false">FilterOPk!N$17</f>
        <v>0</v>
      </c>
      <c r="Q892" s="51" t="n">
        <f aca="false">FilterOPk!O$17</f>
        <v>0</v>
      </c>
    </row>
    <row r="893" customFormat="false" ht="12.75" hidden="false" customHeight="false" outlineLevel="0" collapsed="false">
      <c r="B893" s="85" t="str">
        <f aca="false">FilterOPk!A$18</f>
        <v>LT-NE</v>
      </c>
      <c r="C893" s="13" t="n">
        <f aca="false">C892+1</f>
        <v>892</v>
      </c>
      <c r="D893" s="50" t="n">
        <f aca="false">FilterOPk!B$18</f>
        <v>6187311.37539291</v>
      </c>
      <c r="E893" s="50" t="n">
        <f aca="false">FilterOPk!C$18</f>
        <v>38662.79</v>
      </c>
      <c r="F893" s="50" t="n">
        <f aca="false">FilterOPk!D$18</f>
        <v>89522.8</v>
      </c>
      <c r="G893" s="50" t="n">
        <f aca="false">FilterOPk!E$18</f>
        <v>158536.19</v>
      </c>
      <c r="H893" s="50" t="n">
        <f aca="false">FilterOPk!F$18</f>
        <v>261849.24</v>
      </c>
      <c r="I893" s="50" t="n">
        <f aca="false">FilterOPk!G$18</f>
        <v>291708.83</v>
      </c>
      <c r="J893" s="50" t="n">
        <f aca="false">FilterOPk!H$18</f>
        <v>228360.42</v>
      </c>
      <c r="K893" s="50" t="n">
        <f aca="false">FilterOPk!I$18</f>
        <v>445432.42</v>
      </c>
      <c r="L893" s="50" t="n">
        <f aca="false">FilterOPk!J$18</f>
        <v>266345.8</v>
      </c>
      <c r="M893" s="50" t="n">
        <f aca="false">FilterOPk!K$18</f>
        <v>801315.09</v>
      </c>
      <c r="N893" s="50" t="n">
        <f aca="false">FilterOPk!L$18</f>
        <v>2581733.58</v>
      </c>
      <c r="O893" s="50" t="n">
        <f aca="false">FilterOPk!M$18</f>
        <v>-636932.37</v>
      </c>
      <c r="P893" s="50" t="n">
        <f aca="false">FilterOPk!N$18</f>
        <v>-2303942.42</v>
      </c>
      <c r="Q893" s="51" t="n">
        <f aca="false">FilterOPk!O$18</f>
        <v>-359141.210000001</v>
      </c>
    </row>
    <row r="894" customFormat="false" ht="12.75" hidden="false" customHeight="false" outlineLevel="0" collapsed="false">
      <c r="B894" s="85" t="str">
        <f aca="false">FilterOPk!A$19</f>
        <v>LT-PJM</v>
      </c>
      <c r="C894" s="13" t="n">
        <f aca="false">C893+1</f>
        <v>893</v>
      </c>
      <c r="D894" s="50" t="n">
        <f aca="false">FilterOPk!B$19</f>
        <v>1818236.42109565</v>
      </c>
      <c r="E894" s="50" t="n">
        <f aca="false">FilterOPk!C$19</f>
        <v>0</v>
      </c>
      <c r="F894" s="50" t="n">
        <f aca="false">FilterOPk!D$19</f>
        <v>19402.28</v>
      </c>
      <c r="G894" s="50" t="n">
        <f aca="false">FilterOPk!E$19</f>
        <v>57930.92</v>
      </c>
      <c r="H894" s="50" t="n">
        <f aca="false">FilterOPk!F$19</f>
        <v>59436.7</v>
      </c>
      <c r="I894" s="50" t="n">
        <f aca="false">FilterOPk!G$19</f>
        <v>19136.52</v>
      </c>
      <c r="J894" s="50" t="n">
        <f aca="false">FilterOPk!H$19</f>
        <v>18664.41</v>
      </c>
      <c r="K894" s="50" t="n">
        <f aca="false">FilterOPk!I$19</f>
        <v>33608.82</v>
      </c>
      <c r="L894" s="50" t="n">
        <f aca="false">FilterOPk!J$19</f>
        <v>20867.53</v>
      </c>
      <c r="M894" s="50" t="n">
        <f aca="false">FilterOPk!K$19</f>
        <v>56340.86</v>
      </c>
      <c r="N894" s="50" t="n">
        <f aca="false">FilterOPk!L$19</f>
        <v>285388.04</v>
      </c>
      <c r="O894" s="50" t="n">
        <f aca="false">FilterOPk!M$19</f>
        <v>-1975.43</v>
      </c>
      <c r="P894" s="50" t="n">
        <f aca="false">FilterOPk!N$19</f>
        <v>-179963.06</v>
      </c>
      <c r="Q894" s="51" t="n">
        <f aca="false">FilterOPk!O$19</f>
        <v>103449.55</v>
      </c>
    </row>
    <row r="895" customFormat="false" ht="12.75" hidden="false" customHeight="false" outlineLevel="0" collapsed="false">
      <c r="B895" s="85" t="str">
        <f aca="false">FilterOPk!A$20</f>
        <v>LT- NY</v>
      </c>
      <c r="C895" s="13" t="n">
        <f aca="false">C894+1</f>
        <v>894</v>
      </c>
      <c r="D895" s="50" t="n">
        <f aca="false">FilterOPk!B$20</f>
        <v>0</v>
      </c>
      <c r="E895" s="50" t="n">
        <f aca="false">FilterOPk!C$20</f>
        <v>-9128.22</v>
      </c>
      <c r="F895" s="50" t="n">
        <f aca="false">FilterOPk!D$20</f>
        <v>-69725.26</v>
      </c>
      <c r="G895" s="50" t="n">
        <f aca="false">FilterOPk!E$20</f>
        <v>0</v>
      </c>
      <c r="H895" s="50" t="n">
        <f aca="false">FilterOPk!F$20</f>
        <v>0</v>
      </c>
      <c r="I895" s="50" t="n">
        <f aca="false">FilterOPk!G$20</f>
        <v>0</v>
      </c>
      <c r="J895" s="50" t="n">
        <f aca="false">FilterOPk!H$20</f>
        <v>0</v>
      </c>
      <c r="K895" s="50" t="n">
        <f aca="false">FilterOPk!I$20</f>
        <v>0</v>
      </c>
      <c r="L895" s="50" t="n">
        <f aca="false">FilterOPk!J$20</f>
        <v>0</v>
      </c>
      <c r="M895" s="50" t="n">
        <f aca="false">FilterOPk!K$20</f>
        <v>0</v>
      </c>
      <c r="N895" s="50" t="n">
        <f aca="false">FilterOPk!L$20</f>
        <v>-78853.48</v>
      </c>
      <c r="O895" s="50" t="n">
        <f aca="false">FilterOPk!M$20</f>
        <v>0</v>
      </c>
      <c r="P895" s="50" t="n">
        <f aca="false">FilterOPk!N$20</f>
        <v>12056.92</v>
      </c>
      <c r="Q895" s="51" t="n">
        <f aca="false">FilterOPk!O$20</f>
        <v>-66796.56</v>
      </c>
    </row>
    <row r="896" customFormat="false" ht="12.75" hidden="false" customHeight="false" outlineLevel="0" collapsed="false">
      <c r="B896" s="85" t="str">
        <f aca="false">FilterOPk!A$21</f>
        <v>ST- PJM</v>
      </c>
      <c r="C896" s="13" t="n">
        <f aca="false">C895+1</f>
        <v>895</v>
      </c>
      <c r="D896" s="50" t="n">
        <f aca="false">FilterOPk!B$21</f>
        <v>1243093.71447674</v>
      </c>
      <c r="E896" s="50" t="n">
        <f aca="false">FilterOPk!C$21</f>
        <v>13503.06</v>
      </c>
      <c r="F896" s="50" t="n">
        <f aca="false">FilterOPk!D$21</f>
        <v>0</v>
      </c>
      <c r="G896" s="50" t="n">
        <f aca="false">FilterOPk!E$21</f>
        <v>0</v>
      </c>
      <c r="H896" s="50" t="n">
        <f aca="false">FilterOPk!F$21</f>
        <v>0</v>
      </c>
      <c r="I896" s="50" t="n">
        <f aca="false">FilterOPk!G$21</f>
        <v>0</v>
      </c>
      <c r="J896" s="50" t="n">
        <f aca="false">FilterOPk!H$21</f>
        <v>0</v>
      </c>
      <c r="K896" s="50" t="n">
        <f aca="false">FilterOPk!I$21</f>
        <v>0</v>
      </c>
      <c r="L896" s="50" t="n">
        <f aca="false">FilterOPk!J$21</f>
        <v>0</v>
      </c>
      <c r="M896" s="50" t="n">
        <f aca="false">FilterOPk!K$21</f>
        <v>0</v>
      </c>
      <c r="N896" s="50" t="n">
        <f aca="false">FilterOPk!L$21</f>
        <v>13503.06</v>
      </c>
      <c r="O896" s="50" t="n">
        <f aca="false">FilterOPk!M$21</f>
        <v>0</v>
      </c>
      <c r="P896" s="50" t="n">
        <f aca="false">FilterOPk!N$21</f>
        <v>0</v>
      </c>
      <c r="Q896" s="51" t="n">
        <f aca="false">FilterOPk!O$21</f>
        <v>13503.06</v>
      </c>
    </row>
    <row r="897" customFormat="false" ht="12.75" hidden="false" customHeight="false" outlineLevel="0" collapsed="false">
      <c r="B897" s="85" t="str">
        <f aca="false">FilterOPk!A$22</f>
        <v>ST- NENG</v>
      </c>
      <c r="C897" s="13" t="n">
        <f aca="false">C896+1</f>
        <v>896</v>
      </c>
      <c r="D897" s="50" t="n">
        <f aca="false">FilterOPk!B$22</f>
        <v>539719.375927685</v>
      </c>
      <c r="E897" s="50" t="n">
        <f aca="false">FilterOPk!C$22</f>
        <v>17499.36</v>
      </c>
      <c r="F897" s="50" t="n">
        <f aca="false">FilterOPk!D$22</f>
        <v>34844.91</v>
      </c>
      <c r="G897" s="50" t="n">
        <f aca="false">FilterOPk!E$22</f>
        <v>0</v>
      </c>
      <c r="H897" s="50" t="n">
        <f aca="false">FilterOPk!F$22</f>
        <v>0</v>
      </c>
      <c r="I897" s="50" t="n">
        <f aca="false">FilterOPk!G$22</f>
        <v>0</v>
      </c>
      <c r="J897" s="50" t="n">
        <f aca="false">FilterOPk!H$22</f>
        <v>0</v>
      </c>
      <c r="K897" s="50" t="n">
        <f aca="false">FilterOPk!I$22</f>
        <v>0</v>
      </c>
      <c r="L897" s="50" t="n">
        <f aca="false">FilterOPk!J$22</f>
        <v>0</v>
      </c>
      <c r="M897" s="50" t="n">
        <f aca="false">FilterOPk!K$22</f>
        <v>0</v>
      </c>
      <c r="N897" s="50" t="n">
        <f aca="false">FilterOPk!L$22</f>
        <v>52344.27</v>
      </c>
      <c r="O897" s="50" t="n">
        <f aca="false">FilterOPk!M$22</f>
        <v>0</v>
      </c>
      <c r="P897" s="50" t="n">
        <f aca="false">FilterOPk!N$22</f>
        <v>0</v>
      </c>
      <c r="Q897" s="51" t="n">
        <f aca="false">FilterOPk!O$22</f>
        <v>52344.27</v>
      </c>
    </row>
    <row r="898" customFormat="false" ht="12.75" hidden="false" customHeight="false" outlineLevel="0" collapsed="false">
      <c r="B898" s="85" t="str">
        <f aca="false">FilterOPk!A$23</f>
        <v>ST- NY</v>
      </c>
      <c r="C898" s="13" t="n">
        <f aca="false">C897+1</f>
        <v>897</v>
      </c>
      <c r="D898" s="50" t="n">
        <f aca="false">FilterOPk!B$23</f>
        <v>251437.188425373</v>
      </c>
      <c r="E898" s="50" t="n">
        <f aca="false">FilterOPk!C$23</f>
        <v>22663</v>
      </c>
      <c r="F898" s="50" t="n">
        <f aca="false">FilterOPk!D$23</f>
        <v>52267.36</v>
      </c>
      <c r="G898" s="50" t="n">
        <f aca="false">FilterOPk!E$23</f>
        <v>0</v>
      </c>
      <c r="H898" s="50" t="n">
        <f aca="false">FilterOPk!F$23</f>
        <v>0</v>
      </c>
      <c r="I898" s="50" t="n">
        <f aca="false">FilterOPk!G$23</f>
        <v>0</v>
      </c>
      <c r="J898" s="50" t="n">
        <f aca="false">FilterOPk!H$23</f>
        <v>0</v>
      </c>
      <c r="K898" s="50" t="n">
        <f aca="false">FilterOPk!I$23</f>
        <v>0</v>
      </c>
      <c r="L898" s="50" t="n">
        <f aca="false">FilterOPk!J$23</f>
        <v>0</v>
      </c>
      <c r="M898" s="50" t="n">
        <f aca="false">FilterOPk!K$23</f>
        <v>0</v>
      </c>
      <c r="N898" s="50" t="n">
        <f aca="false">FilterOPk!L$23</f>
        <v>74930.36</v>
      </c>
      <c r="O898" s="50" t="n">
        <f aca="false">FilterOPk!M$23</f>
        <v>0</v>
      </c>
      <c r="P898" s="50" t="n">
        <f aca="false">FilterOPk!N$23</f>
        <v>0</v>
      </c>
      <c r="Q898" s="51" t="n">
        <f aca="false">FilterOPk!O$23</f>
        <v>74930.36</v>
      </c>
    </row>
    <row r="899" customFormat="false" ht="12.75" hidden="false" customHeight="false" outlineLevel="0" collapsed="false">
      <c r="B899" s="85" t="str">
        <f aca="false">FilterOPk!A$24</f>
        <v>NE- PHYS</v>
      </c>
      <c r="C899" s="13" t="n">
        <f aca="false">C898+1</f>
        <v>898</v>
      </c>
      <c r="D899" s="50" t="n">
        <f aca="false">FilterOPk!B$24</f>
        <v>0</v>
      </c>
      <c r="E899" s="50" t="n">
        <f aca="false">FilterOPk!C$24</f>
        <v>0</v>
      </c>
      <c r="F899" s="50" t="n">
        <f aca="false">FilterOPk!D$24</f>
        <v>0</v>
      </c>
      <c r="G899" s="50" t="n">
        <f aca="false">FilterOPk!E$24</f>
        <v>0</v>
      </c>
      <c r="H899" s="50" t="n">
        <f aca="false">FilterOPk!F$24</f>
        <v>0</v>
      </c>
      <c r="I899" s="50" t="n">
        <f aca="false">FilterOPk!G$24</f>
        <v>0</v>
      </c>
      <c r="J899" s="50" t="n">
        <f aca="false">FilterOPk!H$24</f>
        <v>0</v>
      </c>
      <c r="K899" s="50" t="n">
        <f aca="false">FilterOPk!I$24</f>
        <v>0</v>
      </c>
      <c r="L899" s="50" t="n">
        <f aca="false">FilterOPk!J$24</f>
        <v>0</v>
      </c>
      <c r="M899" s="50" t="n">
        <f aca="false">FilterOPk!K$24</f>
        <v>0</v>
      </c>
      <c r="N899" s="50" t="n">
        <f aca="false">FilterOPk!L$24</f>
        <v>0</v>
      </c>
      <c r="O899" s="50" t="n">
        <f aca="false">FilterOPk!M$24</f>
        <v>0</v>
      </c>
      <c r="P899" s="50" t="n">
        <f aca="false">FilterOPk!N$24</f>
        <v>0</v>
      </c>
      <c r="Q899" s="51" t="n">
        <f aca="false">FilterOPk!O$24</f>
        <v>0</v>
      </c>
    </row>
    <row r="900" customFormat="false" ht="12.75" hidden="false" customHeight="false" outlineLevel="0" collapsed="false">
      <c r="B900" s="85" t="str">
        <f aca="false">FilterOPk!A$25</f>
        <v>LT-Southeast</v>
      </c>
      <c r="C900" s="13" t="n">
        <f aca="false">C899+1</f>
        <v>899</v>
      </c>
      <c r="D900" s="50" t="n">
        <f aca="false">FilterOPk!B$25</f>
        <v>11411200.8859117</v>
      </c>
      <c r="E900" s="50" t="n">
        <f aca="false">FilterOPk!C$25</f>
        <v>15825.82</v>
      </c>
      <c r="F900" s="50" t="n">
        <f aca="false">FilterOPk!D$25</f>
        <v>13250</v>
      </c>
      <c r="G900" s="50" t="n">
        <f aca="false">FilterOPk!E$25</f>
        <v>24924.1</v>
      </c>
      <c r="H900" s="50" t="n">
        <f aca="false">FilterOPk!F$25</f>
        <v>24690.47</v>
      </c>
      <c r="I900" s="50" t="n">
        <f aca="false">FilterOPk!G$25</f>
        <v>26774</v>
      </c>
      <c r="J900" s="50" t="n">
        <f aca="false">FilterOPk!H$25</f>
        <v>26715</v>
      </c>
      <c r="K900" s="50" t="n">
        <f aca="false">FilterOPk!I$25</f>
        <v>57358.83</v>
      </c>
      <c r="L900" s="50" t="n">
        <f aca="false">FilterOPk!J$25</f>
        <v>26146</v>
      </c>
      <c r="M900" s="50" t="n">
        <f aca="false">FilterOPk!K$25</f>
        <v>75355.31</v>
      </c>
      <c r="N900" s="50" t="n">
        <f aca="false">FilterOPk!L$25</f>
        <v>291039.53</v>
      </c>
      <c r="O900" s="50" t="n">
        <f aca="false">FilterOPk!M$25</f>
        <v>-122359</v>
      </c>
      <c r="P900" s="50" t="n">
        <f aca="false">FilterOPk!N$25</f>
        <v>514428.17</v>
      </c>
      <c r="Q900" s="51" t="n">
        <f aca="false">FilterOPk!O$25</f>
        <v>683108.7</v>
      </c>
    </row>
    <row r="901" customFormat="false" ht="12.75" hidden="false" customHeight="false" outlineLevel="0" collapsed="false">
      <c r="B901" s="85" t="str">
        <f aca="false">FilterOPk!A$26</f>
        <v>ST-SPP</v>
      </c>
      <c r="C901" s="13" t="n">
        <f aca="false">C900+1</f>
        <v>900</v>
      </c>
      <c r="D901" s="50" t="n">
        <f aca="false">FilterOPk!B$26</f>
        <v>52202.8773549933</v>
      </c>
      <c r="E901" s="50" t="n">
        <f aca="false">FilterOPk!C$26</f>
        <v>0</v>
      </c>
      <c r="F901" s="50" t="n">
        <f aca="false">FilterOPk!D$26</f>
        <v>0</v>
      </c>
      <c r="G901" s="50" t="n">
        <f aca="false">FilterOPk!E$26</f>
        <v>0</v>
      </c>
      <c r="H901" s="50" t="n">
        <f aca="false">FilterOPk!F$26</f>
        <v>0</v>
      </c>
      <c r="I901" s="50" t="n">
        <f aca="false">FilterOPk!G$26</f>
        <v>0</v>
      </c>
      <c r="J901" s="50" t="n">
        <f aca="false">FilterOPk!H$26</f>
        <v>0</v>
      </c>
      <c r="K901" s="50" t="n">
        <f aca="false">FilterOPk!I$26</f>
        <v>0</v>
      </c>
      <c r="L901" s="50" t="n">
        <f aca="false">FilterOPk!J$26</f>
        <v>0</v>
      </c>
      <c r="M901" s="50" t="n">
        <f aca="false">FilterOPk!K$26</f>
        <v>0</v>
      </c>
      <c r="N901" s="50" t="n">
        <f aca="false">FilterOPk!L$26</f>
        <v>0</v>
      </c>
      <c r="O901" s="50" t="n">
        <f aca="false">FilterOPk!M$26</f>
        <v>0</v>
      </c>
      <c r="P901" s="50" t="n">
        <f aca="false">FilterOPk!N$26</f>
        <v>0</v>
      </c>
      <c r="Q901" s="51" t="n">
        <f aca="false">FilterOPk!O$26</f>
        <v>0</v>
      </c>
    </row>
    <row r="902" customFormat="false" ht="12.75" hidden="false" customHeight="false" outlineLevel="0" collapsed="false">
      <c r="B902" s="85" t="str">
        <f aca="false">FilterOPk!A$27</f>
        <v>ST-SERC</v>
      </c>
      <c r="C902" s="13" t="n">
        <f aca="false">C901+1</f>
        <v>901</v>
      </c>
      <c r="D902" s="50" t="n">
        <f aca="false">FilterOPk!B$27</f>
        <v>686881.973218232</v>
      </c>
      <c r="E902" s="50" t="n">
        <f aca="false">FilterOPk!C$27</f>
        <v>0</v>
      </c>
      <c r="F902" s="50" t="n">
        <f aca="false">FilterOPk!D$27</f>
        <v>0</v>
      </c>
      <c r="G902" s="50" t="n">
        <f aca="false">FilterOPk!E$27</f>
        <v>0</v>
      </c>
      <c r="H902" s="50" t="n">
        <f aca="false">FilterOPk!F$27</f>
        <v>0</v>
      </c>
      <c r="I902" s="50" t="n">
        <f aca="false">FilterOPk!G$27</f>
        <v>0</v>
      </c>
      <c r="J902" s="50" t="n">
        <f aca="false">FilterOPk!H$27</f>
        <v>0</v>
      </c>
      <c r="K902" s="50" t="n">
        <f aca="false">FilterOPk!I$27</f>
        <v>0</v>
      </c>
      <c r="L902" s="50" t="n">
        <f aca="false">FilterOPk!J$27</f>
        <v>0</v>
      </c>
      <c r="M902" s="50" t="n">
        <f aca="false">FilterOPk!K$27</f>
        <v>0</v>
      </c>
      <c r="N902" s="50" t="n">
        <f aca="false">FilterOPk!L$27</f>
        <v>0</v>
      </c>
      <c r="O902" s="50" t="n">
        <f aca="false">FilterOPk!M$27</f>
        <v>0</v>
      </c>
      <c r="P902" s="50" t="n">
        <f aca="false">FilterOPk!N$27</f>
        <v>0</v>
      </c>
      <c r="Q902" s="51" t="n">
        <f aca="false">FilterOPk!O$27</f>
        <v>0</v>
      </c>
    </row>
    <row r="903" customFormat="false" ht="12.75" hidden="false" customHeight="false" outlineLevel="0" collapsed="false">
      <c r="B903" s="85" t="str">
        <f aca="false">FilterOPk!A$28</f>
        <v>LT- Texas</v>
      </c>
      <c r="C903" s="13" t="n">
        <f aca="false">C902+1</f>
        <v>902</v>
      </c>
      <c r="D903" s="50" t="n">
        <f aca="false">FilterOPk!B$28</f>
        <v>3826684.70313045</v>
      </c>
      <c r="E903" s="50" t="n">
        <f aca="false">FilterOPk!C$28</f>
        <v>0</v>
      </c>
      <c r="F903" s="50" t="n">
        <f aca="false">FilterOPk!D$28</f>
        <v>13003.28</v>
      </c>
      <c r="G903" s="50" t="n">
        <f aca="false">FilterOPk!E$28</f>
        <v>7651.26</v>
      </c>
      <c r="H903" s="50" t="n">
        <f aca="false">FilterOPk!F$28</f>
        <v>7986.82</v>
      </c>
      <c r="I903" s="50" t="n">
        <f aca="false">FilterOPk!G$28</f>
        <v>17032.43</v>
      </c>
      <c r="J903" s="50" t="n">
        <f aca="false">FilterOPk!H$28</f>
        <v>19665.43</v>
      </c>
      <c r="K903" s="50" t="n">
        <f aca="false">FilterOPk!I$28</f>
        <v>46628.44</v>
      </c>
      <c r="L903" s="50" t="n">
        <f aca="false">FilterOPk!J$28</f>
        <v>12076.91</v>
      </c>
      <c r="M903" s="50" t="n">
        <f aca="false">FilterOPk!K$28</f>
        <v>18411.54</v>
      </c>
      <c r="N903" s="50" t="n">
        <f aca="false">FilterOPk!L$28</f>
        <v>142456.11</v>
      </c>
      <c r="O903" s="50" t="n">
        <f aca="false">FilterOPk!M$28</f>
        <v>653578.76</v>
      </c>
      <c r="P903" s="50" t="n">
        <f aca="false">FilterOPk!N$28</f>
        <v>2238345.92</v>
      </c>
      <c r="Q903" s="51" t="n">
        <f aca="false">FilterOPk!O$28</f>
        <v>3034380.79</v>
      </c>
    </row>
    <row r="904" customFormat="false" ht="12.75" hidden="false" customHeight="false" outlineLevel="0" collapsed="false">
      <c r="B904" s="85" t="str">
        <f aca="false">FilterOPk!A$29</f>
        <v>St- Texas</v>
      </c>
      <c r="C904" s="13" t="n">
        <f aca="false">C903+1</f>
        <v>903</v>
      </c>
      <c r="D904" s="50" t="n">
        <f aca="false">FilterOPk!B$29</f>
        <v>445563.239343252</v>
      </c>
      <c r="E904" s="50" t="n">
        <f aca="false">FilterOPk!C$29</f>
        <v>5676.33</v>
      </c>
      <c r="F904" s="50" t="n">
        <f aca="false">FilterOPk!D$29</f>
        <v>0</v>
      </c>
      <c r="G904" s="50" t="n">
        <f aca="false">FilterOPk!E$29</f>
        <v>0</v>
      </c>
      <c r="H904" s="50" t="n">
        <f aca="false">FilterOPk!F$29</f>
        <v>0</v>
      </c>
      <c r="I904" s="50" t="n">
        <f aca="false">FilterOPk!G$29</f>
        <v>0</v>
      </c>
      <c r="J904" s="50" t="n">
        <f aca="false">FilterOPk!H$29</f>
        <v>0</v>
      </c>
      <c r="K904" s="50" t="n">
        <f aca="false">FilterOPk!I$29</f>
        <v>0</v>
      </c>
      <c r="L904" s="50" t="n">
        <f aca="false">FilterOPk!J$29</f>
        <v>0</v>
      </c>
      <c r="M904" s="50" t="n">
        <f aca="false">FilterOPk!K$29</f>
        <v>0</v>
      </c>
      <c r="N904" s="50" t="n">
        <f aca="false">FilterOPk!L$29</f>
        <v>5676.33</v>
      </c>
      <c r="O904" s="50" t="n">
        <f aca="false">FilterOPk!M$29</f>
        <v>0</v>
      </c>
      <c r="P904" s="50" t="n">
        <f aca="false">FilterOPk!N$29</f>
        <v>0</v>
      </c>
      <c r="Q904" s="51" t="n">
        <f aca="false">FilterOPk!O$29</f>
        <v>5676.33</v>
      </c>
    </row>
    <row r="905" customFormat="false" ht="12.75" hidden="false" customHeight="false" outlineLevel="0" collapsed="false">
      <c r="B905" s="85"/>
      <c r="C905" s="13" t="n">
        <f aca="false">C904+1</f>
        <v>904</v>
      </c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1"/>
    </row>
    <row r="906" customFormat="false" ht="12.75" hidden="false" customHeight="false" outlineLevel="0" collapsed="false">
      <c r="B906" s="85" t="str">
        <f aca="false">FilterOPk!A$32</f>
        <v>Gas positions</v>
      </c>
      <c r="C906" s="13" t="n">
        <f aca="false">C905+1</f>
        <v>905</v>
      </c>
      <c r="D906" s="50" t="s">
        <v>4</v>
      </c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1"/>
    </row>
    <row r="907" customFormat="false" ht="12.75" hidden="false" customHeight="false" outlineLevel="0" collapsed="false">
      <c r="B907" s="85" t="str">
        <f aca="false">FilterOPk!A$33</f>
        <v>Kevin Presto</v>
      </c>
      <c r="C907" s="13" t="n">
        <f aca="false">C906+1</f>
        <v>906</v>
      </c>
      <c r="D907" s="50" t="n">
        <f aca="false">FilterOPk!B$33</f>
        <v>0</v>
      </c>
      <c r="E907" s="50" t="n">
        <f aca="false">FilterOPk!C$33</f>
        <v>0</v>
      </c>
      <c r="F907" s="50" t="n">
        <f aca="false">FilterOPk!D$33</f>
        <v>0</v>
      </c>
      <c r="G907" s="50" t="n">
        <f aca="false">FilterOPk!E$33</f>
        <v>0</v>
      </c>
      <c r="H907" s="50" t="n">
        <f aca="false">FilterOPk!F$33</f>
        <v>0</v>
      </c>
      <c r="I907" s="50" t="n">
        <f aca="false">FilterOPk!G$33</f>
        <v>0</v>
      </c>
      <c r="J907" s="50" t="n">
        <f aca="false">FilterOPk!H$33</f>
        <v>0</v>
      </c>
      <c r="K907" s="50" t="n">
        <f aca="false">FilterOPk!I$33</f>
        <v>0</v>
      </c>
      <c r="L907" s="50" t="n">
        <f aca="false">FilterOPk!J$33</f>
        <v>0</v>
      </c>
      <c r="M907" s="50" t="n">
        <f aca="false">FilterOPk!K$33</f>
        <v>0</v>
      </c>
      <c r="N907" s="50" t="n">
        <f aca="false">FilterOPk!L$33</f>
        <v>0</v>
      </c>
      <c r="O907" s="50" t="n">
        <f aca="false">FilterOPk!M$33</f>
        <v>0</v>
      </c>
      <c r="P907" s="50" t="n">
        <f aca="false">FilterOPk!N$33</f>
        <v>0</v>
      </c>
      <c r="Q907" s="51" t="n">
        <f aca="false">FilterOPk!O$33</f>
        <v>0</v>
      </c>
    </row>
    <row r="908" customFormat="false" ht="12.75" hidden="false" customHeight="false" outlineLevel="0" collapsed="false">
      <c r="B908" s="85" t="str">
        <f aca="false">FilterOPk!A$34</f>
        <v>Fletcher Sturm</v>
      </c>
      <c r="C908" s="13" t="n">
        <f aca="false">C907+1</f>
        <v>907</v>
      </c>
      <c r="D908" s="50" t="n">
        <f aca="false">FilterOPk!B$34</f>
        <v>0</v>
      </c>
      <c r="E908" s="50" t="n">
        <f aca="false">FilterOPk!C$34</f>
        <v>0</v>
      </c>
      <c r="F908" s="50" t="n">
        <f aca="false">FilterOPk!D$34</f>
        <v>0</v>
      </c>
      <c r="G908" s="50" t="n">
        <f aca="false">FilterOPk!E$34</f>
        <v>0</v>
      </c>
      <c r="H908" s="50" t="n">
        <f aca="false">FilterOPk!F$34</f>
        <v>0</v>
      </c>
      <c r="I908" s="50" t="n">
        <f aca="false">FilterOPk!G$34</f>
        <v>0</v>
      </c>
      <c r="J908" s="50" t="n">
        <f aca="false">FilterOPk!H$34</f>
        <v>0</v>
      </c>
      <c r="K908" s="50" t="n">
        <f aca="false">FilterOPk!I$34</f>
        <v>0</v>
      </c>
      <c r="L908" s="50" t="n">
        <f aca="false">FilterOPk!J$34</f>
        <v>0</v>
      </c>
      <c r="M908" s="50" t="n">
        <f aca="false">FilterOPk!K$34</f>
        <v>0</v>
      </c>
      <c r="N908" s="50" t="n">
        <f aca="false">FilterOPk!L$34</f>
        <v>0</v>
      </c>
      <c r="O908" s="50" t="n">
        <f aca="false">FilterOPk!M$34</f>
        <v>0</v>
      </c>
      <c r="P908" s="50" t="n">
        <f aca="false">FilterOPk!N$34</f>
        <v>0</v>
      </c>
      <c r="Q908" s="51" t="n">
        <f aca="false">FilterOPk!O$34</f>
        <v>0</v>
      </c>
    </row>
    <row r="909" customFormat="false" ht="12.75" hidden="false" customHeight="false" outlineLevel="0" collapsed="false">
      <c r="B909" s="85" t="str">
        <f aca="false">FilterOPk!A$35</f>
        <v>Doug Gilbert-Smith</v>
      </c>
      <c r="C909" s="13" t="n">
        <f aca="false">C908+1</f>
        <v>908</v>
      </c>
      <c r="D909" s="50" t="n">
        <f aca="false">FilterOPk!B$35</f>
        <v>0</v>
      </c>
      <c r="E909" s="50" t="n">
        <f aca="false">FilterOPk!C$35</f>
        <v>0</v>
      </c>
      <c r="F909" s="50" t="n">
        <f aca="false">FilterOPk!D$35</f>
        <v>0</v>
      </c>
      <c r="G909" s="50" t="n">
        <f aca="false">FilterOPk!E$35</f>
        <v>0</v>
      </c>
      <c r="H909" s="50" t="n">
        <f aca="false">FilterOPk!F$35</f>
        <v>0</v>
      </c>
      <c r="I909" s="50" t="n">
        <f aca="false">FilterOPk!G$35</f>
        <v>0</v>
      </c>
      <c r="J909" s="50" t="n">
        <f aca="false">FilterOPk!H$35</f>
        <v>0</v>
      </c>
      <c r="K909" s="50" t="n">
        <f aca="false">FilterOPk!I$35</f>
        <v>0</v>
      </c>
      <c r="L909" s="50" t="n">
        <f aca="false">FilterOPk!J$35</f>
        <v>0</v>
      </c>
      <c r="M909" s="50" t="n">
        <f aca="false">FilterOPk!K$35</f>
        <v>0</v>
      </c>
      <c r="N909" s="50" t="n">
        <f aca="false">FilterOPk!L$35</f>
        <v>0</v>
      </c>
      <c r="O909" s="50" t="n">
        <f aca="false">FilterOPk!M$35</f>
        <v>0</v>
      </c>
      <c r="P909" s="50" t="n">
        <f aca="false">FilterOPk!N$35</f>
        <v>0</v>
      </c>
      <c r="Q909" s="51" t="n">
        <f aca="false">FilterOPk!O$35</f>
        <v>0</v>
      </c>
    </row>
    <row r="910" customFormat="false" ht="12.75" hidden="false" customHeight="false" outlineLevel="0" collapsed="false">
      <c r="B910" s="85" t="str">
        <f aca="false">FilterOPk!A$36</f>
        <v>Rogers Herndon</v>
      </c>
      <c r="C910" s="13" t="n">
        <f aca="false">C909+1</f>
        <v>909</v>
      </c>
      <c r="D910" s="50" t="n">
        <f aca="false">FilterOPk!B$36</f>
        <v>0</v>
      </c>
      <c r="E910" s="50" t="n">
        <f aca="false">FilterOPk!C$36</f>
        <v>0</v>
      </c>
      <c r="F910" s="50" t="n">
        <f aca="false">FilterOPk!D$36</f>
        <v>0</v>
      </c>
      <c r="G910" s="50" t="n">
        <f aca="false">FilterOPk!E$36</f>
        <v>0</v>
      </c>
      <c r="H910" s="50" t="n">
        <f aca="false">FilterOPk!F$36</f>
        <v>0</v>
      </c>
      <c r="I910" s="50" t="n">
        <f aca="false">FilterOPk!G$36</f>
        <v>0</v>
      </c>
      <c r="J910" s="50" t="n">
        <f aca="false">FilterOPk!H$36</f>
        <v>0</v>
      </c>
      <c r="K910" s="50" t="n">
        <f aca="false">FilterOPk!I$36</f>
        <v>0</v>
      </c>
      <c r="L910" s="50" t="n">
        <f aca="false">FilterOPk!J$36</f>
        <v>0</v>
      </c>
      <c r="M910" s="50" t="n">
        <f aca="false">FilterOPk!K$36</f>
        <v>0</v>
      </c>
      <c r="N910" s="50" t="n">
        <f aca="false">FilterOPk!L$36</f>
        <v>0</v>
      </c>
      <c r="O910" s="50" t="n">
        <f aca="false">FilterOPk!M$36</f>
        <v>0</v>
      </c>
      <c r="P910" s="50" t="n">
        <f aca="false">FilterOPk!N$36</f>
        <v>0</v>
      </c>
      <c r="Q910" s="51" t="n">
        <f aca="false">FilterOPk!O$36</f>
        <v>0</v>
      </c>
    </row>
    <row r="911" customFormat="false" ht="12.75" hidden="false" customHeight="false" outlineLevel="0" collapsed="false">
      <c r="B911" s="85" t="str">
        <f aca="false">FilterOPk!A$37</f>
        <v>Dana Davis</v>
      </c>
      <c r="C911" s="13" t="n">
        <f aca="false">C910+1</f>
        <v>910</v>
      </c>
      <c r="D911" s="50" t="n">
        <f aca="false">FilterOPk!B$37</f>
        <v>0</v>
      </c>
      <c r="E911" s="50" t="n">
        <f aca="false">FilterOPk!C$37</f>
        <v>0</v>
      </c>
      <c r="F911" s="50" t="n">
        <f aca="false">FilterOPk!D$37</f>
        <v>0</v>
      </c>
      <c r="G911" s="50" t="n">
        <f aca="false">FilterOPk!E$37</f>
        <v>0</v>
      </c>
      <c r="H911" s="50" t="n">
        <f aca="false">FilterOPk!F$37</f>
        <v>0</v>
      </c>
      <c r="I911" s="50" t="n">
        <f aca="false">FilterOPk!G$37</f>
        <v>0</v>
      </c>
      <c r="J911" s="50" t="n">
        <f aca="false">FilterOPk!H$37</f>
        <v>0</v>
      </c>
      <c r="K911" s="50" t="n">
        <f aca="false">FilterOPk!I$37</f>
        <v>0</v>
      </c>
      <c r="L911" s="50" t="n">
        <f aca="false">FilterOPk!J$37</f>
        <v>0</v>
      </c>
      <c r="M911" s="50" t="n">
        <f aca="false">FilterOPk!K$37</f>
        <v>0</v>
      </c>
      <c r="N911" s="50" t="n">
        <f aca="false">FilterOPk!L$37</f>
        <v>0</v>
      </c>
      <c r="O911" s="50" t="n">
        <f aca="false">FilterOPk!M$37</f>
        <v>0</v>
      </c>
      <c r="P911" s="50" t="n">
        <f aca="false">FilterOPk!N$37</f>
        <v>0</v>
      </c>
      <c r="Q911" s="51" t="n">
        <f aca="false">FilterOPk!O$37</f>
        <v>0</v>
      </c>
    </row>
    <row r="912" customFormat="false" ht="12.75" hidden="false" customHeight="false" outlineLevel="0" collapsed="false">
      <c r="B912" s="85" t="str">
        <f aca="false">FilterOPk!A$38</f>
        <v>Tom May</v>
      </c>
      <c r="C912" s="13" t="n">
        <f aca="false">C911+1</f>
        <v>911</v>
      </c>
      <c r="D912" s="50" t="n">
        <f aca="false">FilterOPk!B$38</f>
        <v>0</v>
      </c>
      <c r="E912" s="50" t="n">
        <f aca="false">FilterOPk!C$38</f>
        <v>0</v>
      </c>
      <c r="F912" s="50" t="n">
        <f aca="false">FilterOPk!D$38</f>
        <v>0</v>
      </c>
      <c r="G912" s="50" t="n">
        <f aca="false">FilterOPk!E$38</f>
        <v>0</v>
      </c>
      <c r="H912" s="50" t="n">
        <f aca="false">FilterOPk!F$38</f>
        <v>0</v>
      </c>
      <c r="I912" s="50" t="n">
        <f aca="false">FilterOPk!G$38</f>
        <v>0</v>
      </c>
      <c r="J912" s="50" t="n">
        <f aca="false">FilterOPk!H$38</f>
        <v>0</v>
      </c>
      <c r="K912" s="50" t="n">
        <f aca="false">FilterOPk!I$38</f>
        <v>0</v>
      </c>
      <c r="L912" s="50" t="n">
        <f aca="false">FilterOPk!J$38</f>
        <v>0</v>
      </c>
      <c r="M912" s="50" t="n">
        <f aca="false">FilterOPk!K$38</f>
        <v>0</v>
      </c>
      <c r="N912" s="50" t="n">
        <f aca="false">FilterOPk!L$38</f>
        <v>0</v>
      </c>
      <c r="O912" s="50" t="n">
        <f aca="false">FilterOPk!M$38</f>
        <v>0</v>
      </c>
      <c r="P912" s="50" t="n">
        <f aca="false">FilterOPk!N$38</f>
        <v>0</v>
      </c>
      <c r="Q912" s="51" t="n">
        <f aca="false">FilterOPk!O$38</f>
        <v>0</v>
      </c>
    </row>
    <row r="913" customFormat="false" ht="12.75" hidden="false" customHeight="false" outlineLevel="0" collapsed="false">
      <c r="B913" s="85" t="str">
        <f aca="false">FilterOPk!A$39</f>
        <v>Clint Dean</v>
      </c>
      <c r="C913" s="13" t="n">
        <f aca="false">C912+1</f>
        <v>912</v>
      </c>
      <c r="D913" s="50" t="n">
        <f aca="false">FilterOPk!B$39</f>
        <v>0</v>
      </c>
      <c r="E913" s="50" t="n">
        <f aca="false">FilterOPk!C$39</f>
        <v>0</v>
      </c>
      <c r="F913" s="50" t="n">
        <f aca="false">FilterOPk!D$39</f>
        <v>0</v>
      </c>
      <c r="G913" s="50" t="n">
        <f aca="false">FilterOPk!E$39</f>
        <v>0</v>
      </c>
      <c r="H913" s="50" t="n">
        <f aca="false">FilterOPk!F$39</f>
        <v>0</v>
      </c>
      <c r="I913" s="50" t="n">
        <f aca="false">FilterOPk!G$39</f>
        <v>0</v>
      </c>
      <c r="J913" s="50" t="n">
        <f aca="false">FilterOPk!H$39</f>
        <v>0</v>
      </c>
      <c r="K913" s="50" t="n">
        <f aca="false">FilterOPk!I$39</f>
        <v>0</v>
      </c>
      <c r="L913" s="50" t="n">
        <f aca="false">FilterOPk!J$39</f>
        <v>0</v>
      </c>
      <c r="M913" s="50" t="n">
        <f aca="false">FilterOPk!K$39</f>
        <v>0</v>
      </c>
      <c r="N913" s="50" t="n">
        <f aca="false">FilterOPk!L$39</f>
        <v>0</v>
      </c>
      <c r="O913" s="50" t="n">
        <f aca="false">FilterOPk!M$39</f>
        <v>0</v>
      </c>
      <c r="P913" s="50" t="n">
        <f aca="false">FilterOPk!N$39</f>
        <v>0</v>
      </c>
      <c r="Q913" s="51" t="n">
        <f aca="false">FilterOPk!O$39</f>
        <v>0</v>
      </c>
    </row>
    <row r="914" customFormat="false" ht="12.75" hidden="false" customHeight="false" outlineLevel="0" collapsed="false">
      <c r="B914" s="85" t="str">
        <f aca="false">FilterOPk!A$40</f>
        <v>Rob Benson</v>
      </c>
      <c r="C914" s="13" t="n">
        <f aca="false">C913+1</f>
        <v>913</v>
      </c>
      <c r="D914" s="50" t="n">
        <f aca="false">FilterOPk!B$40</f>
        <v>0</v>
      </c>
      <c r="E914" s="50" t="n">
        <f aca="false">FilterOPk!C$40</f>
        <v>0</v>
      </c>
      <c r="F914" s="50" t="n">
        <f aca="false">FilterOPk!D$40</f>
        <v>0</v>
      </c>
      <c r="G914" s="50" t="n">
        <f aca="false">FilterOPk!E$40</f>
        <v>0</v>
      </c>
      <c r="H914" s="50" t="n">
        <f aca="false">FilterOPk!F$40</f>
        <v>0</v>
      </c>
      <c r="I914" s="50" t="n">
        <f aca="false">FilterOPk!G$40</f>
        <v>0</v>
      </c>
      <c r="J914" s="50" t="n">
        <f aca="false">FilterOPk!H$40</f>
        <v>0</v>
      </c>
      <c r="K914" s="50" t="n">
        <f aca="false">FilterOPk!I$40</f>
        <v>0</v>
      </c>
      <c r="L914" s="50" t="n">
        <f aca="false">FilterOPk!J$40</f>
        <v>0</v>
      </c>
      <c r="M914" s="50" t="n">
        <f aca="false">FilterOPk!K$40</f>
        <v>0</v>
      </c>
      <c r="N914" s="50" t="n">
        <f aca="false">FilterOPk!L$40</f>
        <v>0</v>
      </c>
      <c r="O914" s="50" t="n">
        <f aca="false">FilterOPk!M$40</f>
        <v>0</v>
      </c>
      <c r="P914" s="50" t="n">
        <f aca="false">FilterOPk!N$40</f>
        <v>0</v>
      </c>
      <c r="Q914" s="51" t="n">
        <f aca="false">FilterOPk!O$40</f>
        <v>0</v>
      </c>
    </row>
    <row r="915" customFormat="false" ht="12.75" hidden="false" customHeight="false" outlineLevel="0" collapsed="false">
      <c r="B915" s="85" t="str">
        <f aca="false">FilterOPk!A$41</f>
        <v>Matt Lorenz</v>
      </c>
      <c r="C915" s="13" t="n">
        <f aca="false">C914+1</f>
        <v>914</v>
      </c>
      <c r="D915" s="50" t="n">
        <f aca="false">FilterOPk!B$41</f>
        <v>0</v>
      </c>
      <c r="E915" s="50" t="n">
        <f aca="false">FilterOPk!C$41</f>
        <v>0</v>
      </c>
      <c r="F915" s="50" t="n">
        <f aca="false">FilterOPk!D$41</f>
        <v>0</v>
      </c>
      <c r="G915" s="50" t="n">
        <f aca="false">FilterOPk!E$41</f>
        <v>0</v>
      </c>
      <c r="H915" s="50" t="n">
        <f aca="false">FilterOPk!F$41</f>
        <v>0</v>
      </c>
      <c r="I915" s="50" t="n">
        <f aca="false">FilterOPk!G$41</f>
        <v>0</v>
      </c>
      <c r="J915" s="50" t="n">
        <f aca="false">FilterOPk!H$41</f>
        <v>0</v>
      </c>
      <c r="K915" s="50" t="n">
        <f aca="false">FilterOPk!I$41</f>
        <v>0</v>
      </c>
      <c r="L915" s="50" t="n">
        <f aca="false">FilterOPk!J$41</f>
        <v>0</v>
      </c>
      <c r="M915" s="50" t="n">
        <f aca="false">FilterOPk!K$41</f>
        <v>0</v>
      </c>
      <c r="N915" s="50" t="n">
        <f aca="false">FilterOPk!L$41</f>
        <v>0</v>
      </c>
      <c r="O915" s="50" t="n">
        <f aca="false">FilterOPk!M$41</f>
        <v>0</v>
      </c>
      <c r="P915" s="50" t="n">
        <f aca="false">FilterOPk!N$41</f>
        <v>0</v>
      </c>
      <c r="Q915" s="51" t="n">
        <f aca="false">FilterOPk!O$41</f>
        <v>0</v>
      </c>
    </row>
    <row r="916" customFormat="false" ht="12.75" hidden="false" customHeight="false" outlineLevel="0" collapsed="false">
      <c r="B916" s="85" t="str">
        <f aca="false">FilterOPk!A$42</f>
        <v>John Forney</v>
      </c>
      <c r="C916" s="13" t="n">
        <f aca="false">C915+1</f>
        <v>915</v>
      </c>
      <c r="D916" s="50" t="n">
        <f aca="false">FilterOPk!B$42</f>
        <v>0</v>
      </c>
      <c r="E916" s="50" t="n">
        <f aca="false">FilterOPk!C$42</f>
        <v>0</v>
      </c>
      <c r="F916" s="50" t="n">
        <f aca="false">FilterOPk!D$42</f>
        <v>0</v>
      </c>
      <c r="G916" s="50" t="n">
        <f aca="false">FilterOPk!E$42</f>
        <v>0</v>
      </c>
      <c r="H916" s="50" t="n">
        <f aca="false">FilterOPk!F$42</f>
        <v>0</v>
      </c>
      <c r="I916" s="50" t="n">
        <f aca="false">FilterOPk!G$42</f>
        <v>0</v>
      </c>
      <c r="J916" s="50" t="n">
        <f aca="false">FilterOPk!H$42</f>
        <v>0</v>
      </c>
      <c r="K916" s="50" t="n">
        <f aca="false">FilterOPk!I$42</f>
        <v>0</v>
      </c>
      <c r="L916" s="50" t="n">
        <f aca="false">FilterOPk!J$42</f>
        <v>0</v>
      </c>
      <c r="M916" s="50" t="n">
        <f aca="false">FilterOPk!K$42</f>
        <v>0</v>
      </c>
      <c r="N916" s="50" t="n">
        <f aca="false">FilterOPk!L$42</f>
        <v>0</v>
      </c>
      <c r="O916" s="50" t="n">
        <f aca="false">FilterOPk!M$42</f>
        <v>0</v>
      </c>
      <c r="P916" s="50" t="n">
        <f aca="false">FilterOPk!N$42</f>
        <v>0</v>
      </c>
      <c r="Q916" s="51" t="n">
        <f aca="false">FilterOPk!O$42</f>
        <v>0</v>
      </c>
    </row>
    <row r="917" customFormat="false" ht="12.75" hidden="false" customHeight="false" outlineLevel="0" collapsed="false">
      <c r="B917" s="85" t="str">
        <f aca="false">FilterOPk!A$43</f>
        <v>Mike Carson</v>
      </c>
      <c r="C917" s="13" t="n">
        <f aca="false">C916+1</f>
        <v>916</v>
      </c>
      <c r="D917" s="50" t="n">
        <f aca="false">FilterOPk!B$43</f>
        <v>0</v>
      </c>
      <c r="E917" s="50" t="n">
        <f aca="false">FilterOPk!C$43</f>
        <v>0</v>
      </c>
      <c r="F917" s="50" t="n">
        <f aca="false">FilterOPk!D$43</f>
        <v>0</v>
      </c>
      <c r="G917" s="50" t="n">
        <f aca="false">FilterOPk!E$43</f>
        <v>0</v>
      </c>
      <c r="H917" s="50" t="n">
        <f aca="false">FilterOPk!F$43</f>
        <v>0</v>
      </c>
      <c r="I917" s="50" t="n">
        <f aca="false">FilterOPk!G$43</f>
        <v>0</v>
      </c>
      <c r="J917" s="50" t="n">
        <f aca="false">FilterOPk!H$43</f>
        <v>0</v>
      </c>
      <c r="K917" s="50" t="n">
        <f aca="false">FilterOPk!I$43</f>
        <v>0</v>
      </c>
      <c r="L917" s="50" t="n">
        <f aca="false">FilterOPk!J$43</f>
        <v>0</v>
      </c>
      <c r="M917" s="50" t="n">
        <f aca="false">FilterOPk!K$43</f>
        <v>0</v>
      </c>
      <c r="N917" s="50" t="n">
        <f aca="false">FilterOPk!L$43</f>
        <v>0</v>
      </c>
      <c r="O917" s="50" t="n">
        <f aca="false">FilterOPk!M$43</f>
        <v>0</v>
      </c>
      <c r="P917" s="50" t="n">
        <f aca="false">FilterOPk!N$43</f>
        <v>0</v>
      </c>
      <c r="Q917" s="51" t="n">
        <f aca="false">FilterOPk!O$43</f>
        <v>0</v>
      </c>
    </row>
    <row r="918" customFormat="false" ht="12.75" hidden="false" customHeight="false" outlineLevel="0" collapsed="false">
      <c r="B918" s="85" t="str">
        <f aca="false">FilterOPk!A$44</f>
        <v>Chris Dorland</v>
      </c>
      <c r="C918" s="13" t="n">
        <f aca="false">C917+1</f>
        <v>917</v>
      </c>
      <c r="D918" s="50" t="n">
        <f aca="false">FilterOPk!B$44</f>
        <v>0</v>
      </c>
      <c r="E918" s="50" t="n">
        <f aca="false">FilterOPk!C$44</f>
        <v>0</v>
      </c>
      <c r="F918" s="50" t="n">
        <f aca="false">FilterOPk!D$44</f>
        <v>0</v>
      </c>
      <c r="G918" s="50" t="n">
        <f aca="false">FilterOPk!E$44</f>
        <v>0</v>
      </c>
      <c r="H918" s="50" t="n">
        <f aca="false">FilterOPk!F$44</f>
        <v>0</v>
      </c>
      <c r="I918" s="50" t="n">
        <f aca="false">FilterOPk!G$44</f>
        <v>0</v>
      </c>
      <c r="J918" s="50" t="n">
        <f aca="false">FilterOPk!H$44</f>
        <v>0</v>
      </c>
      <c r="K918" s="50" t="n">
        <f aca="false">FilterOPk!I$44</f>
        <v>0</v>
      </c>
      <c r="L918" s="50" t="n">
        <f aca="false">FilterOPk!J$44</f>
        <v>0</v>
      </c>
      <c r="M918" s="50" t="n">
        <f aca="false">FilterOPk!K$44</f>
        <v>0</v>
      </c>
      <c r="N918" s="50" t="n">
        <f aca="false">FilterOPk!L$44</f>
        <v>0</v>
      </c>
      <c r="O918" s="50" t="n">
        <f aca="false">FilterOPk!M$44</f>
        <v>0</v>
      </c>
      <c r="P918" s="50" t="n">
        <f aca="false">FilterOPk!N$44</f>
        <v>0</v>
      </c>
      <c r="Q918" s="51" t="n">
        <f aca="false">FilterOPk!O$44</f>
        <v>0</v>
      </c>
    </row>
    <row r="919" customFormat="false" ht="12.75" hidden="false" customHeight="false" outlineLevel="0" collapsed="false">
      <c r="B919" s="85" t="str">
        <f aca="false">FilterOPk!A$45</f>
        <v>Jeff King</v>
      </c>
      <c r="C919" s="13" t="n">
        <f aca="false">C918+1</f>
        <v>918</v>
      </c>
      <c r="D919" s="50" t="n">
        <f aca="false">FilterOPk!B$45</f>
        <v>0</v>
      </c>
      <c r="E919" s="50" t="n">
        <f aca="false">FilterOPk!C$45</f>
        <v>0</v>
      </c>
      <c r="F919" s="50" t="n">
        <f aca="false">FilterOPk!D$45</f>
        <v>0</v>
      </c>
      <c r="G919" s="50" t="n">
        <f aca="false">FilterOPk!E$45</f>
        <v>0</v>
      </c>
      <c r="H919" s="50" t="n">
        <f aca="false">FilterOPk!F$45</f>
        <v>0</v>
      </c>
      <c r="I919" s="50" t="n">
        <f aca="false">FilterOPk!G$45</f>
        <v>0</v>
      </c>
      <c r="J919" s="50" t="n">
        <f aca="false">FilterOPk!H$45</f>
        <v>0</v>
      </c>
      <c r="K919" s="50" t="n">
        <f aca="false">FilterOPk!I$45</f>
        <v>0</v>
      </c>
      <c r="L919" s="50" t="n">
        <f aca="false">FilterOPk!J$45</f>
        <v>0</v>
      </c>
      <c r="M919" s="50" t="n">
        <f aca="false">FilterOPk!K$45</f>
        <v>0</v>
      </c>
      <c r="N919" s="50" t="n">
        <f aca="false">FilterOPk!L$45</f>
        <v>0</v>
      </c>
      <c r="O919" s="50" t="n">
        <f aca="false">FilterOPk!M$45</f>
        <v>0</v>
      </c>
      <c r="P919" s="50" t="n">
        <f aca="false">FilterOPk!N$45</f>
        <v>0</v>
      </c>
      <c r="Q919" s="51" t="n">
        <f aca="false">FilterOPk!O$45</f>
        <v>0</v>
      </c>
    </row>
    <row r="920" customFormat="false" ht="12.75" hidden="false" customHeight="false" outlineLevel="0" collapsed="false">
      <c r="B920" s="85" t="n">
        <f aca="false">FilterOPk!A$46</f>
        <v>0</v>
      </c>
      <c r="C920" s="13" t="n">
        <f aca="false">C919+1</f>
        <v>919</v>
      </c>
      <c r="D920" s="50" t="n">
        <f aca="false">FilterOPk!B$46</f>
        <v>0</v>
      </c>
      <c r="E920" s="50" t="n">
        <f aca="false">FilterOPk!C$46</f>
        <v>0</v>
      </c>
      <c r="F920" s="50" t="n">
        <f aca="false">FilterOPk!D$46</f>
        <v>0</v>
      </c>
      <c r="G920" s="50" t="n">
        <f aca="false">FilterOPk!E$46</f>
        <v>0</v>
      </c>
      <c r="H920" s="50" t="n">
        <f aca="false">FilterOPk!F$46</f>
        <v>0</v>
      </c>
      <c r="I920" s="50" t="n">
        <f aca="false">FilterOPk!G$46</f>
        <v>0</v>
      </c>
      <c r="J920" s="50" t="n">
        <f aca="false">FilterOPk!H$46</f>
        <v>0</v>
      </c>
      <c r="K920" s="50" t="n">
        <f aca="false">FilterOPk!I$46</f>
        <v>0</v>
      </c>
      <c r="L920" s="50" t="n">
        <f aca="false">FilterOPk!J$46</f>
        <v>0</v>
      </c>
      <c r="M920" s="50" t="n">
        <f aca="false">FilterOPk!K$46</f>
        <v>0</v>
      </c>
      <c r="N920" s="50" t="n">
        <f aca="false">FilterOPk!L$46</f>
        <v>0</v>
      </c>
      <c r="O920" s="50" t="n">
        <f aca="false">FilterOPk!M$46</f>
        <v>0</v>
      </c>
      <c r="P920" s="50" t="n">
        <f aca="false">FilterOPk!N$46</f>
        <v>0</v>
      </c>
      <c r="Q920" s="51" t="n">
        <f aca="false">FilterOPk!O$46</f>
        <v>0</v>
      </c>
    </row>
    <row r="921" customFormat="false" ht="12.75" hidden="false" customHeight="false" outlineLevel="0" collapsed="false">
      <c r="B921" s="87" t="n">
        <f aca="false">FilterOPk!A$47</f>
        <v>0</v>
      </c>
      <c r="C921" s="64" t="n">
        <f aca="false">C920+1</f>
        <v>920</v>
      </c>
      <c r="D921" s="54" t="n">
        <f aca="false">FilterOPk!B$47</f>
        <v>0</v>
      </c>
      <c r="E921" s="54" t="n">
        <f aca="false">FilterOPk!C$47</f>
        <v>0</v>
      </c>
      <c r="F921" s="54" t="n">
        <f aca="false">FilterOPk!D$47</f>
        <v>0</v>
      </c>
      <c r="G921" s="54" t="n">
        <f aca="false">FilterOPk!E$47</f>
        <v>0</v>
      </c>
      <c r="H921" s="54" t="n">
        <f aca="false">FilterOPk!F$47</f>
        <v>0</v>
      </c>
      <c r="I921" s="54" t="n">
        <f aca="false">FilterOPk!G$47</f>
        <v>0</v>
      </c>
      <c r="J921" s="54" t="n">
        <f aca="false">FilterOPk!H$47</f>
        <v>0</v>
      </c>
      <c r="K921" s="54" t="n">
        <f aca="false">FilterOPk!I$47</f>
        <v>0</v>
      </c>
      <c r="L921" s="54" t="n">
        <f aca="false">FilterOPk!J$47</f>
        <v>0</v>
      </c>
      <c r="M921" s="54" t="n">
        <f aca="false">FilterOPk!K$47</f>
        <v>0</v>
      </c>
      <c r="N921" s="54" t="n">
        <f aca="false">FilterOPk!L$47</f>
        <v>0</v>
      </c>
      <c r="O921" s="54" t="n">
        <f aca="false">FilterOPk!M$47</f>
        <v>0</v>
      </c>
      <c r="P921" s="54" t="n">
        <f aca="false">FilterOPk!N$47</f>
        <v>0</v>
      </c>
      <c r="Q921" s="55" t="n">
        <f aca="false">FilterOPk!O$47</f>
        <v>0</v>
      </c>
    </row>
    <row r="922" customFormat="false" ht="12.75" hidden="false" customHeight="false" outlineLevel="0" collapsed="false">
      <c r="A922" s="0" t="n">
        <f aca="false">A882+1</f>
        <v>24</v>
      </c>
      <c r="B922" s="57" t="n">
        <f aca="false">FilterOPk!D$1</f>
        <v>36907</v>
      </c>
      <c r="C922" s="58" t="n">
        <f aca="false">C921+1</f>
        <v>921</v>
      </c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83"/>
    </row>
    <row r="923" customFormat="false" ht="12.75" hidden="false" customHeight="false" outlineLevel="0" collapsed="false">
      <c r="B923" s="61"/>
      <c r="C923" s="13" t="n">
        <f aca="false">C922+1</f>
        <v>922</v>
      </c>
      <c r="D923" s="13"/>
      <c r="E923" s="21" t="s">
        <v>5</v>
      </c>
      <c r="F923" s="21" t="s">
        <v>6</v>
      </c>
      <c r="G923" s="21" t="s">
        <v>7</v>
      </c>
      <c r="H923" s="21" t="s">
        <v>8</v>
      </c>
      <c r="I923" s="21" t="s">
        <v>9</v>
      </c>
      <c r="J923" s="21" t="s">
        <v>10</v>
      </c>
      <c r="K923" s="21" t="s">
        <v>11</v>
      </c>
      <c r="L923" s="21" t="s">
        <v>12</v>
      </c>
      <c r="M923" s="21" t="s">
        <v>13</v>
      </c>
      <c r="N923" s="21" t="s">
        <v>14</v>
      </c>
      <c r="O923" s="21" t="n">
        <v>2002</v>
      </c>
      <c r="P923" s="21" t="s">
        <v>15</v>
      </c>
      <c r="Q923" s="84" t="s">
        <v>16</v>
      </c>
    </row>
    <row r="924" customFormat="false" ht="12.75" hidden="false" customHeight="false" outlineLevel="0" collapsed="false">
      <c r="B924" s="85" t="str">
        <f aca="false">FilterOPk!A$9</f>
        <v>Power positions</v>
      </c>
      <c r="C924" s="13" t="n">
        <f aca="false">C923+1</f>
        <v>923</v>
      </c>
      <c r="D924" s="13" t="s">
        <v>4</v>
      </c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86"/>
    </row>
    <row r="925" customFormat="false" ht="12.75" hidden="false" customHeight="false" outlineLevel="0" collapsed="false">
      <c r="B925" s="85" t="str">
        <f aca="false">FilterOPk!A$10</f>
        <v>East Position</v>
      </c>
      <c r="C925" s="13" t="n">
        <f aca="false">C924+1</f>
        <v>924</v>
      </c>
      <c r="D925" s="50" t="n">
        <f aca="false">FilterOPk!B$10</f>
        <v>34784396.7946123</v>
      </c>
      <c r="E925" s="50" t="n">
        <f aca="false">FilterOPk!C$10</f>
        <v>139428.68</v>
      </c>
      <c r="F925" s="50" t="n">
        <f aca="false">FilterOPk!D$10</f>
        <v>244540.42</v>
      </c>
      <c r="G925" s="50" t="n">
        <f aca="false">FilterOPk!E$10</f>
        <v>352018.99</v>
      </c>
      <c r="H925" s="50" t="n">
        <f aca="false">FilterOPk!F$10</f>
        <v>454047.41</v>
      </c>
      <c r="I925" s="50" t="n">
        <f aca="false">FilterOPk!G$10</f>
        <v>460700.87</v>
      </c>
      <c r="J925" s="50" t="n">
        <f aca="false">FilterOPk!H$10</f>
        <v>371715.26</v>
      </c>
      <c r="K925" s="50" t="n">
        <f aca="false">FilterOPk!I$10</f>
        <v>743238.67</v>
      </c>
      <c r="L925" s="50" t="n">
        <f aca="false">FilterOPk!J$10</f>
        <v>433572.73</v>
      </c>
      <c r="M925" s="50" t="n">
        <f aca="false">FilterOPk!K$10</f>
        <v>1264075.99</v>
      </c>
      <c r="N925" s="50" t="n">
        <f aca="false">FilterOPk!L$10</f>
        <v>4463339.02</v>
      </c>
      <c r="O925" s="50" t="n">
        <f aca="false">FilterOPk!M$10</f>
        <v>-232298.41</v>
      </c>
      <c r="P925" s="50" t="n">
        <f aca="false">FilterOPk!N$10</f>
        <v>1174384.84</v>
      </c>
      <c r="Q925" s="51" t="n">
        <f aca="false">FilterOPk!O$10</f>
        <v>5405425.45</v>
      </c>
    </row>
    <row r="926" customFormat="false" ht="12.75" hidden="false" customHeight="false" outlineLevel="0" collapsed="false">
      <c r="B926" s="85" t="str">
        <f aca="false">FilterOPk!A$11</f>
        <v>East Power Mgmt</v>
      </c>
      <c r="C926" s="13" t="n">
        <f aca="false">C925+1</f>
        <v>925</v>
      </c>
      <c r="D926" s="50" t="n">
        <f aca="false">FilterOPk!B$11</f>
        <v>7547347.04451418</v>
      </c>
      <c r="E926" s="50" t="n">
        <f aca="false">FilterOPk!C$11</f>
        <v>0</v>
      </c>
      <c r="F926" s="50" t="n">
        <f aca="false">FilterOPk!D$11</f>
        <v>0</v>
      </c>
      <c r="G926" s="50" t="n">
        <f aca="false">FilterOPk!E$11</f>
        <v>0</v>
      </c>
      <c r="H926" s="50" t="n">
        <f aca="false">FilterOPk!F$11</f>
        <v>0</v>
      </c>
      <c r="I926" s="50" t="n">
        <f aca="false">FilterOPk!G$11</f>
        <v>0</v>
      </c>
      <c r="J926" s="50" t="n">
        <f aca="false">FilterOPk!H$11</f>
        <v>0</v>
      </c>
      <c r="K926" s="50" t="n">
        <f aca="false">FilterOPk!I$11</f>
        <v>0</v>
      </c>
      <c r="L926" s="50" t="n">
        <f aca="false">FilterOPk!J$11</f>
        <v>0</v>
      </c>
      <c r="M926" s="50" t="n">
        <f aca="false">FilterOPk!K$11</f>
        <v>0</v>
      </c>
      <c r="N926" s="50" t="n">
        <f aca="false">FilterOPk!L$11</f>
        <v>0</v>
      </c>
      <c r="O926" s="50" t="n">
        <f aca="false">FilterOPk!M$11</f>
        <v>0</v>
      </c>
      <c r="P926" s="50" t="n">
        <f aca="false">FilterOPk!N$11</f>
        <v>0</v>
      </c>
      <c r="Q926" s="51" t="n">
        <f aca="false">FilterOPk!O$11</f>
        <v>0</v>
      </c>
    </row>
    <row r="927" customFormat="false" ht="12.75" hidden="false" customHeight="false" outlineLevel="0" collapsed="false">
      <c r="B927" s="85" t="str">
        <f aca="false">FilterOPk!A$12</f>
        <v>Long Term Options</v>
      </c>
      <c r="C927" s="13" t="n">
        <f aca="false">C926+1</f>
        <v>926</v>
      </c>
      <c r="D927" s="50" t="n">
        <f aca="false">FilterOPk!B$12</f>
        <v>0</v>
      </c>
      <c r="E927" s="50" t="n">
        <f aca="false">FilterOPk!C$12</f>
        <v>0</v>
      </c>
      <c r="F927" s="50" t="n">
        <f aca="false">FilterOPk!D$12</f>
        <v>0</v>
      </c>
      <c r="G927" s="50" t="n">
        <f aca="false">FilterOPk!E$12</f>
        <v>0</v>
      </c>
      <c r="H927" s="50" t="n">
        <f aca="false">FilterOPk!F$12</f>
        <v>0</v>
      </c>
      <c r="I927" s="50" t="n">
        <f aca="false">FilterOPk!G$12</f>
        <v>0</v>
      </c>
      <c r="J927" s="50" t="n">
        <f aca="false">FilterOPk!H$12</f>
        <v>0</v>
      </c>
      <c r="K927" s="50" t="n">
        <f aca="false">FilterOPk!I$12</f>
        <v>0</v>
      </c>
      <c r="L927" s="50" t="n">
        <f aca="false">FilterOPk!J$12</f>
        <v>0</v>
      </c>
      <c r="M927" s="50" t="n">
        <f aca="false">FilterOPk!K$12</f>
        <v>0</v>
      </c>
      <c r="N927" s="50" t="n">
        <f aca="false">FilterOPk!L$12</f>
        <v>0</v>
      </c>
      <c r="O927" s="50" t="n">
        <f aca="false">FilterOPk!M$12</f>
        <v>0</v>
      </c>
      <c r="P927" s="50" t="n">
        <f aca="false">FilterOPk!N$12</f>
        <v>0</v>
      </c>
      <c r="Q927" s="51" t="n">
        <f aca="false">FilterOPk!O$12</f>
        <v>0</v>
      </c>
    </row>
    <row r="928" customFormat="false" ht="12.75" hidden="false" customHeight="false" outlineLevel="0" collapsed="false">
      <c r="B928" s="85" t="str">
        <f aca="false">FilterOPk!A$13</f>
        <v>LT-MIDWEST</v>
      </c>
      <c r="C928" s="13" t="n">
        <f aca="false">C927+1</f>
        <v>927</v>
      </c>
      <c r="D928" s="50" t="n">
        <f aca="false">FilterOPk!B$13</f>
        <v>7151089.47366245</v>
      </c>
      <c r="E928" s="50" t="n">
        <f aca="false">FilterOPk!C$13</f>
        <v>36317.39</v>
      </c>
      <c r="F928" s="50" t="n">
        <f aca="false">FilterOPk!D$13</f>
        <v>95142.77</v>
      </c>
      <c r="G928" s="50" t="n">
        <f aca="false">FilterOPk!E$13</f>
        <v>106523.31</v>
      </c>
      <c r="H928" s="50" t="n">
        <f aca="false">FilterOPk!F$13</f>
        <v>103615.07</v>
      </c>
      <c r="I928" s="50" t="n">
        <f aca="false">FilterOPk!G$13</f>
        <v>106049.09</v>
      </c>
      <c r="J928" s="50" t="n">
        <f aca="false">FilterOPk!H$13</f>
        <v>78310</v>
      </c>
      <c r="K928" s="50" t="n">
        <f aca="false">FilterOPk!I$13</f>
        <v>160210.16</v>
      </c>
      <c r="L928" s="50" t="n">
        <f aca="false">FilterOPk!J$13</f>
        <v>108136.49</v>
      </c>
      <c r="M928" s="50" t="n">
        <f aca="false">FilterOPk!K$13</f>
        <v>312653.19</v>
      </c>
      <c r="N928" s="50" t="n">
        <f aca="false">FilterOPk!L$13</f>
        <v>1106957.47</v>
      </c>
      <c r="O928" s="50" t="n">
        <f aca="false">FilterOPk!M$13</f>
        <v>-124610.37</v>
      </c>
      <c r="P928" s="50" t="n">
        <f aca="false">FilterOPk!N$13</f>
        <v>893459.31</v>
      </c>
      <c r="Q928" s="51" t="n">
        <f aca="false">FilterOPk!O$13</f>
        <v>1875806.41</v>
      </c>
    </row>
    <row r="929" customFormat="false" ht="12.75" hidden="false" customHeight="false" outlineLevel="0" collapsed="false">
      <c r="B929" s="85" t="str">
        <f aca="false">FilterOPk!A$14</f>
        <v>ST-ECAR</v>
      </c>
      <c r="C929" s="13" t="n">
        <f aca="false">C928+1</f>
        <v>928</v>
      </c>
      <c r="D929" s="50" t="n">
        <f aca="false">FilterOPk!B$14</f>
        <v>238101.441960815</v>
      </c>
      <c r="E929" s="50" t="n">
        <f aca="false">FilterOPk!C$14</f>
        <v>0</v>
      </c>
      <c r="F929" s="50" t="n">
        <f aca="false">FilterOPk!D$14</f>
        <v>0</v>
      </c>
      <c r="G929" s="50" t="n">
        <f aca="false">FilterOPk!E$14</f>
        <v>0</v>
      </c>
      <c r="H929" s="50" t="n">
        <f aca="false">FilterOPk!F$14</f>
        <v>0</v>
      </c>
      <c r="I929" s="50" t="n">
        <f aca="false">FilterOPk!G$14</f>
        <v>0</v>
      </c>
      <c r="J929" s="50" t="n">
        <f aca="false">FilterOPk!H$14</f>
        <v>0</v>
      </c>
      <c r="K929" s="50" t="n">
        <f aca="false">FilterOPk!I$14</f>
        <v>0</v>
      </c>
      <c r="L929" s="50" t="n">
        <f aca="false">FilterOPk!J$14</f>
        <v>0</v>
      </c>
      <c r="M929" s="50" t="n">
        <f aca="false">FilterOPk!K$14</f>
        <v>0</v>
      </c>
      <c r="N929" s="50" t="n">
        <f aca="false">FilterOPk!L$14</f>
        <v>0</v>
      </c>
      <c r="O929" s="50" t="n">
        <f aca="false">FilterOPk!M$14</f>
        <v>0</v>
      </c>
      <c r="P929" s="50" t="n">
        <f aca="false">FilterOPk!N$14</f>
        <v>0</v>
      </c>
      <c r="Q929" s="51" t="n">
        <f aca="false">FilterOPk!O$14</f>
        <v>0</v>
      </c>
    </row>
    <row r="930" customFormat="false" ht="12.75" hidden="false" customHeight="false" outlineLevel="0" collapsed="false">
      <c r="B930" s="85" t="str">
        <f aca="false">FilterOPk!A$15</f>
        <v>ST- MAPP</v>
      </c>
      <c r="C930" s="13" t="n">
        <f aca="false">C929+1</f>
        <v>929</v>
      </c>
      <c r="D930" s="50" t="n">
        <f aca="false">FilterOPk!B$15</f>
        <v>254636.614020626</v>
      </c>
      <c r="E930" s="50" t="n">
        <f aca="false">FilterOPk!C$15</f>
        <v>-1590.85</v>
      </c>
      <c r="F930" s="50" t="n">
        <f aca="false">FilterOPk!D$15</f>
        <v>-3167.72</v>
      </c>
      <c r="G930" s="50" t="n">
        <f aca="false">FilterOPk!E$15</f>
        <v>-3546.79</v>
      </c>
      <c r="H930" s="50" t="n">
        <f aca="false">FilterOPk!F$15</f>
        <v>-3530.89</v>
      </c>
      <c r="I930" s="50" t="n">
        <f aca="false">FilterOPk!G$15</f>
        <v>0</v>
      </c>
      <c r="J930" s="50" t="n">
        <f aca="false">FilterOPk!H$15</f>
        <v>0</v>
      </c>
      <c r="K930" s="50" t="n">
        <f aca="false">FilterOPk!I$15</f>
        <v>0</v>
      </c>
      <c r="L930" s="50" t="n">
        <f aca="false">FilterOPk!J$15</f>
        <v>0</v>
      </c>
      <c r="M930" s="50" t="n">
        <f aca="false">FilterOPk!K$15</f>
        <v>0</v>
      </c>
      <c r="N930" s="50" t="n">
        <f aca="false">FilterOPk!L$15</f>
        <v>-11836.25</v>
      </c>
      <c r="O930" s="50" t="n">
        <f aca="false">FilterOPk!M$15</f>
        <v>0</v>
      </c>
      <c r="P930" s="50" t="n">
        <f aca="false">FilterOPk!N$15</f>
        <v>0</v>
      </c>
      <c r="Q930" s="51" t="n">
        <f aca="false">FilterOPk!O$15</f>
        <v>-11836.25</v>
      </c>
    </row>
    <row r="931" customFormat="false" ht="12.75" hidden="false" customHeight="false" outlineLevel="0" collapsed="false">
      <c r="B931" s="85" t="str">
        <f aca="false">FilterOPk!A$16</f>
        <v>ST- MAIN</v>
      </c>
      <c r="C931" s="13" t="n">
        <f aca="false">C930+1</f>
        <v>930</v>
      </c>
      <c r="D931" s="50" t="n">
        <f aca="false">FilterOPk!B$16</f>
        <v>694293.253349893</v>
      </c>
      <c r="E931" s="50" t="n">
        <f aca="false">FilterOPk!C$16</f>
        <v>0</v>
      </c>
      <c r="F931" s="50" t="n">
        <f aca="false">FilterOPk!D$16</f>
        <v>0</v>
      </c>
      <c r="G931" s="50" t="n">
        <f aca="false">FilterOPk!E$16</f>
        <v>0</v>
      </c>
      <c r="H931" s="50" t="n">
        <f aca="false">FilterOPk!F$16</f>
        <v>0</v>
      </c>
      <c r="I931" s="50" t="n">
        <f aca="false">FilterOPk!G$16</f>
        <v>0</v>
      </c>
      <c r="J931" s="50" t="n">
        <f aca="false">FilterOPk!H$16</f>
        <v>0</v>
      </c>
      <c r="K931" s="50" t="n">
        <f aca="false">FilterOPk!I$16</f>
        <v>0</v>
      </c>
      <c r="L931" s="50" t="n">
        <f aca="false">FilterOPk!J$16</f>
        <v>0</v>
      </c>
      <c r="M931" s="50" t="n">
        <f aca="false">FilterOPk!K$16</f>
        <v>0</v>
      </c>
      <c r="N931" s="50" t="n">
        <f aca="false">FilterOPk!L$16</f>
        <v>0</v>
      </c>
      <c r="O931" s="50" t="n">
        <f aca="false">FilterOPk!M$16</f>
        <v>0</v>
      </c>
      <c r="P931" s="50" t="n">
        <f aca="false">FilterOPk!N$16</f>
        <v>0</v>
      </c>
      <c r="Q931" s="51" t="n">
        <f aca="false">FilterOPk!O$16</f>
        <v>0</v>
      </c>
    </row>
    <row r="932" customFormat="false" ht="12.75" hidden="false" customHeight="false" outlineLevel="0" collapsed="false">
      <c r="B932" s="85" t="str">
        <f aca="false">FilterOPk!A$17</f>
        <v>MW-ANALYST</v>
      </c>
      <c r="C932" s="13" t="n">
        <f aca="false">C931+1</f>
        <v>931</v>
      </c>
      <c r="D932" s="50" t="n">
        <f aca="false">FilterOPk!B$17</f>
        <v>0</v>
      </c>
      <c r="E932" s="50" t="n">
        <f aca="false">FilterOPk!C$17</f>
        <v>0</v>
      </c>
      <c r="F932" s="50" t="n">
        <f aca="false">FilterOPk!D$17</f>
        <v>0</v>
      </c>
      <c r="G932" s="50" t="n">
        <f aca="false">FilterOPk!E$17</f>
        <v>0</v>
      </c>
      <c r="H932" s="50" t="n">
        <f aca="false">FilterOPk!F$17</f>
        <v>0</v>
      </c>
      <c r="I932" s="50" t="n">
        <f aca="false">FilterOPk!G$17</f>
        <v>0</v>
      </c>
      <c r="J932" s="50" t="n">
        <f aca="false">FilterOPk!H$17</f>
        <v>0</v>
      </c>
      <c r="K932" s="50" t="n">
        <f aca="false">FilterOPk!I$17</f>
        <v>0</v>
      </c>
      <c r="L932" s="50" t="n">
        <f aca="false">FilterOPk!J$17</f>
        <v>0</v>
      </c>
      <c r="M932" s="50" t="n">
        <f aca="false">FilterOPk!K$17</f>
        <v>0</v>
      </c>
      <c r="N932" s="50" t="n">
        <f aca="false">FilterOPk!L$17</f>
        <v>0</v>
      </c>
      <c r="O932" s="50" t="n">
        <f aca="false">FilterOPk!M$17</f>
        <v>0</v>
      </c>
      <c r="P932" s="50" t="n">
        <f aca="false">FilterOPk!N$17</f>
        <v>0</v>
      </c>
      <c r="Q932" s="51" t="n">
        <f aca="false">FilterOPk!O$17</f>
        <v>0</v>
      </c>
    </row>
    <row r="933" customFormat="false" ht="12.75" hidden="false" customHeight="false" outlineLevel="0" collapsed="false">
      <c r="B933" s="85" t="str">
        <f aca="false">FilterOPk!A$18</f>
        <v>LT-NE</v>
      </c>
      <c r="C933" s="13" t="n">
        <f aca="false">C932+1</f>
        <v>932</v>
      </c>
      <c r="D933" s="50" t="n">
        <f aca="false">FilterOPk!B$18</f>
        <v>6187311.37539291</v>
      </c>
      <c r="E933" s="50" t="n">
        <f aca="false">FilterOPk!C$18</f>
        <v>38662.79</v>
      </c>
      <c r="F933" s="50" t="n">
        <f aca="false">FilterOPk!D$18</f>
        <v>89522.8</v>
      </c>
      <c r="G933" s="50" t="n">
        <f aca="false">FilterOPk!E$18</f>
        <v>158536.19</v>
      </c>
      <c r="H933" s="50" t="n">
        <f aca="false">FilterOPk!F$18</f>
        <v>261849.24</v>
      </c>
      <c r="I933" s="50" t="n">
        <f aca="false">FilterOPk!G$18</f>
        <v>291708.83</v>
      </c>
      <c r="J933" s="50" t="n">
        <f aca="false">FilterOPk!H$18</f>
        <v>228360.42</v>
      </c>
      <c r="K933" s="50" t="n">
        <f aca="false">FilterOPk!I$18</f>
        <v>445432.42</v>
      </c>
      <c r="L933" s="50" t="n">
        <f aca="false">FilterOPk!J$18</f>
        <v>266345.8</v>
      </c>
      <c r="M933" s="50" t="n">
        <f aca="false">FilterOPk!K$18</f>
        <v>801315.09</v>
      </c>
      <c r="N933" s="50" t="n">
        <f aca="false">FilterOPk!L$18</f>
        <v>2581733.58</v>
      </c>
      <c r="O933" s="50" t="n">
        <f aca="false">FilterOPk!M$18</f>
        <v>-636932.37</v>
      </c>
      <c r="P933" s="50" t="n">
        <f aca="false">FilterOPk!N$18</f>
        <v>-2303942.42</v>
      </c>
      <c r="Q933" s="51" t="n">
        <f aca="false">FilterOPk!O$18</f>
        <v>-359141.210000001</v>
      </c>
    </row>
    <row r="934" customFormat="false" ht="12.75" hidden="false" customHeight="false" outlineLevel="0" collapsed="false">
      <c r="B934" s="85" t="str">
        <f aca="false">FilterOPk!A$19</f>
        <v>LT-PJM</v>
      </c>
      <c r="C934" s="13" t="n">
        <f aca="false">C933+1</f>
        <v>933</v>
      </c>
      <c r="D934" s="50" t="n">
        <f aca="false">FilterOPk!B$19</f>
        <v>1818236.42109565</v>
      </c>
      <c r="E934" s="50" t="n">
        <f aca="false">FilterOPk!C$19</f>
        <v>0</v>
      </c>
      <c r="F934" s="50" t="n">
        <f aca="false">FilterOPk!D$19</f>
        <v>19402.28</v>
      </c>
      <c r="G934" s="50" t="n">
        <f aca="false">FilterOPk!E$19</f>
        <v>57930.92</v>
      </c>
      <c r="H934" s="50" t="n">
        <f aca="false">FilterOPk!F$19</f>
        <v>59436.7</v>
      </c>
      <c r="I934" s="50" t="n">
        <f aca="false">FilterOPk!G$19</f>
        <v>19136.52</v>
      </c>
      <c r="J934" s="50" t="n">
        <f aca="false">FilterOPk!H$19</f>
        <v>18664.41</v>
      </c>
      <c r="K934" s="50" t="n">
        <f aca="false">FilterOPk!I$19</f>
        <v>33608.82</v>
      </c>
      <c r="L934" s="50" t="n">
        <f aca="false">FilterOPk!J$19</f>
        <v>20867.53</v>
      </c>
      <c r="M934" s="50" t="n">
        <f aca="false">FilterOPk!K$19</f>
        <v>56340.86</v>
      </c>
      <c r="N934" s="50" t="n">
        <f aca="false">FilterOPk!L$19</f>
        <v>285388.04</v>
      </c>
      <c r="O934" s="50" t="n">
        <f aca="false">FilterOPk!M$19</f>
        <v>-1975.43</v>
      </c>
      <c r="P934" s="50" t="n">
        <f aca="false">FilterOPk!N$19</f>
        <v>-179963.06</v>
      </c>
      <c r="Q934" s="51" t="n">
        <f aca="false">FilterOPk!O$19</f>
        <v>103449.55</v>
      </c>
    </row>
    <row r="935" customFormat="false" ht="12.75" hidden="false" customHeight="false" outlineLevel="0" collapsed="false">
      <c r="B935" s="85" t="str">
        <f aca="false">FilterOPk!A$20</f>
        <v>LT- NY</v>
      </c>
      <c r="C935" s="13" t="n">
        <f aca="false">C934+1</f>
        <v>934</v>
      </c>
      <c r="D935" s="50" t="n">
        <f aca="false">FilterOPk!B$20</f>
        <v>0</v>
      </c>
      <c r="E935" s="50" t="n">
        <f aca="false">FilterOPk!C$20</f>
        <v>-9128.22</v>
      </c>
      <c r="F935" s="50" t="n">
        <f aca="false">FilterOPk!D$20</f>
        <v>-69725.26</v>
      </c>
      <c r="G935" s="50" t="n">
        <f aca="false">FilterOPk!E$20</f>
        <v>0</v>
      </c>
      <c r="H935" s="50" t="n">
        <f aca="false">FilterOPk!F$20</f>
        <v>0</v>
      </c>
      <c r="I935" s="50" t="n">
        <f aca="false">FilterOPk!G$20</f>
        <v>0</v>
      </c>
      <c r="J935" s="50" t="n">
        <f aca="false">FilterOPk!H$20</f>
        <v>0</v>
      </c>
      <c r="K935" s="50" t="n">
        <f aca="false">FilterOPk!I$20</f>
        <v>0</v>
      </c>
      <c r="L935" s="50" t="n">
        <f aca="false">FilterOPk!J$20</f>
        <v>0</v>
      </c>
      <c r="M935" s="50" t="n">
        <f aca="false">FilterOPk!K$20</f>
        <v>0</v>
      </c>
      <c r="N935" s="50" t="n">
        <f aca="false">FilterOPk!L$20</f>
        <v>-78853.48</v>
      </c>
      <c r="O935" s="50" t="n">
        <f aca="false">FilterOPk!M$20</f>
        <v>0</v>
      </c>
      <c r="P935" s="50" t="n">
        <f aca="false">FilterOPk!N$20</f>
        <v>12056.92</v>
      </c>
      <c r="Q935" s="51" t="n">
        <f aca="false">FilterOPk!O$20</f>
        <v>-66796.56</v>
      </c>
    </row>
    <row r="936" customFormat="false" ht="12.75" hidden="false" customHeight="false" outlineLevel="0" collapsed="false">
      <c r="B936" s="85" t="str">
        <f aca="false">FilterOPk!A$21</f>
        <v>ST- PJM</v>
      </c>
      <c r="C936" s="13" t="n">
        <f aca="false">C935+1</f>
        <v>935</v>
      </c>
      <c r="D936" s="50" t="n">
        <f aca="false">FilterOPk!B$21</f>
        <v>1243093.71447674</v>
      </c>
      <c r="E936" s="50" t="n">
        <f aca="false">FilterOPk!C$21</f>
        <v>13503.06</v>
      </c>
      <c r="F936" s="50" t="n">
        <f aca="false">FilterOPk!D$21</f>
        <v>0</v>
      </c>
      <c r="G936" s="50" t="n">
        <f aca="false">FilterOPk!E$21</f>
        <v>0</v>
      </c>
      <c r="H936" s="50" t="n">
        <f aca="false">FilterOPk!F$21</f>
        <v>0</v>
      </c>
      <c r="I936" s="50" t="n">
        <f aca="false">FilterOPk!G$21</f>
        <v>0</v>
      </c>
      <c r="J936" s="50" t="n">
        <f aca="false">FilterOPk!H$21</f>
        <v>0</v>
      </c>
      <c r="K936" s="50" t="n">
        <f aca="false">FilterOPk!I$21</f>
        <v>0</v>
      </c>
      <c r="L936" s="50" t="n">
        <f aca="false">FilterOPk!J$21</f>
        <v>0</v>
      </c>
      <c r="M936" s="50" t="n">
        <f aca="false">FilterOPk!K$21</f>
        <v>0</v>
      </c>
      <c r="N936" s="50" t="n">
        <f aca="false">FilterOPk!L$21</f>
        <v>13503.06</v>
      </c>
      <c r="O936" s="50" t="n">
        <f aca="false">FilterOPk!M$21</f>
        <v>0</v>
      </c>
      <c r="P936" s="50" t="n">
        <f aca="false">FilterOPk!N$21</f>
        <v>0</v>
      </c>
      <c r="Q936" s="51" t="n">
        <f aca="false">FilterOPk!O$21</f>
        <v>13503.06</v>
      </c>
    </row>
    <row r="937" customFormat="false" ht="12.75" hidden="false" customHeight="false" outlineLevel="0" collapsed="false">
      <c r="B937" s="85" t="str">
        <f aca="false">FilterOPk!A$22</f>
        <v>ST- NENG</v>
      </c>
      <c r="C937" s="13" t="n">
        <f aca="false">C936+1</f>
        <v>936</v>
      </c>
      <c r="D937" s="50" t="n">
        <f aca="false">FilterOPk!B$22</f>
        <v>539719.375927685</v>
      </c>
      <c r="E937" s="50" t="n">
        <f aca="false">FilterOPk!C$22</f>
        <v>17499.36</v>
      </c>
      <c r="F937" s="50" t="n">
        <f aca="false">FilterOPk!D$22</f>
        <v>34844.91</v>
      </c>
      <c r="G937" s="50" t="n">
        <f aca="false">FilterOPk!E$22</f>
        <v>0</v>
      </c>
      <c r="H937" s="50" t="n">
        <f aca="false">FilterOPk!F$22</f>
        <v>0</v>
      </c>
      <c r="I937" s="50" t="n">
        <f aca="false">FilterOPk!G$22</f>
        <v>0</v>
      </c>
      <c r="J937" s="50" t="n">
        <f aca="false">FilterOPk!H$22</f>
        <v>0</v>
      </c>
      <c r="K937" s="50" t="n">
        <f aca="false">FilterOPk!I$22</f>
        <v>0</v>
      </c>
      <c r="L937" s="50" t="n">
        <f aca="false">FilterOPk!J$22</f>
        <v>0</v>
      </c>
      <c r="M937" s="50" t="n">
        <f aca="false">FilterOPk!K$22</f>
        <v>0</v>
      </c>
      <c r="N937" s="50" t="n">
        <f aca="false">FilterOPk!L$22</f>
        <v>52344.27</v>
      </c>
      <c r="O937" s="50" t="n">
        <f aca="false">FilterOPk!M$22</f>
        <v>0</v>
      </c>
      <c r="P937" s="50" t="n">
        <f aca="false">FilterOPk!N$22</f>
        <v>0</v>
      </c>
      <c r="Q937" s="51" t="n">
        <f aca="false">FilterOPk!O$22</f>
        <v>52344.27</v>
      </c>
    </row>
    <row r="938" customFormat="false" ht="12.75" hidden="false" customHeight="false" outlineLevel="0" collapsed="false">
      <c r="B938" s="85" t="str">
        <f aca="false">FilterOPk!A$23</f>
        <v>ST- NY</v>
      </c>
      <c r="C938" s="13" t="n">
        <f aca="false">C937+1</f>
        <v>937</v>
      </c>
      <c r="D938" s="50" t="n">
        <f aca="false">FilterOPk!B$23</f>
        <v>251437.188425373</v>
      </c>
      <c r="E938" s="50" t="n">
        <f aca="false">FilterOPk!C$23</f>
        <v>22663</v>
      </c>
      <c r="F938" s="50" t="n">
        <f aca="false">FilterOPk!D$23</f>
        <v>52267.36</v>
      </c>
      <c r="G938" s="50" t="n">
        <f aca="false">FilterOPk!E$23</f>
        <v>0</v>
      </c>
      <c r="H938" s="50" t="n">
        <f aca="false">FilterOPk!F$23</f>
        <v>0</v>
      </c>
      <c r="I938" s="50" t="n">
        <f aca="false">FilterOPk!G$23</f>
        <v>0</v>
      </c>
      <c r="J938" s="50" t="n">
        <f aca="false">FilterOPk!H$23</f>
        <v>0</v>
      </c>
      <c r="K938" s="50" t="n">
        <f aca="false">FilterOPk!I$23</f>
        <v>0</v>
      </c>
      <c r="L938" s="50" t="n">
        <f aca="false">FilterOPk!J$23</f>
        <v>0</v>
      </c>
      <c r="M938" s="50" t="n">
        <f aca="false">FilterOPk!K$23</f>
        <v>0</v>
      </c>
      <c r="N938" s="50" t="n">
        <f aca="false">FilterOPk!L$23</f>
        <v>74930.36</v>
      </c>
      <c r="O938" s="50" t="n">
        <f aca="false">FilterOPk!M$23</f>
        <v>0</v>
      </c>
      <c r="P938" s="50" t="n">
        <f aca="false">FilterOPk!N$23</f>
        <v>0</v>
      </c>
      <c r="Q938" s="51" t="n">
        <f aca="false">FilterOPk!O$23</f>
        <v>74930.36</v>
      </c>
    </row>
    <row r="939" customFormat="false" ht="12.75" hidden="false" customHeight="false" outlineLevel="0" collapsed="false">
      <c r="B939" s="85" t="str">
        <f aca="false">FilterOPk!A$24</f>
        <v>NE- PHYS</v>
      </c>
      <c r="C939" s="13" t="n">
        <f aca="false">C938+1</f>
        <v>938</v>
      </c>
      <c r="D939" s="50" t="n">
        <f aca="false">FilterOPk!B$24</f>
        <v>0</v>
      </c>
      <c r="E939" s="50" t="n">
        <f aca="false">FilterOPk!C$24</f>
        <v>0</v>
      </c>
      <c r="F939" s="50" t="n">
        <f aca="false">FilterOPk!D$24</f>
        <v>0</v>
      </c>
      <c r="G939" s="50" t="n">
        <f aca="false">FilterOPk!E$24</f>
        <v>0</v>
      </c>
      <c r="H939" s="50" t="n">
        <f aca="false">FilterOPk!F$24</f>
        <v>0</v>
      </c>
      <c r="I939" s="50" t="n">
        <f aca="false">FilterOPk!G$24</f>
        <v>0</v>
      </c>
      <c r="J939" s="50" t="n">
        <f aca="false">FilterOPk!H$24</f>
        <v>0</v>
      </c>
      <c r="K939" s="50" t="n">
        <f aca="false">FilterOPk!I$24</f>
        <v>0</v>
      </c>
      <c r="L939" s="50" t="n">
        <f aca="false">FilterOPk!J$24</f>
        <v>0</v>
      </c>
      <c r="M939" s="50" t="n">
        <f aca="false">FilterOPk!K$24</f>
        <v>0</v>
      </c>
      <c r="N939" s="50" t="n">
        <f aca="false">FilterOPk!L$24</f>
        <v>0</v>
      </c>
      <c r="O939" s="50" t="n">
        <f aca="false">FilterOPk!M$24</f>
        <v>0</v>
      </c>
      <c r="P939" s="50" t="n">
        <f aca="false">FilterOPk!N$24</f>
        <v>0</v>
      </c>
      <c r="Q939" s="51" t="n">
        <f aca="false">FilterOPk!O$24</f>
        <v>0</v>
      </c>
    </row>
    <row r="940" customFormat="false" ht="12.75" hidden="false" customHeight="false" outlineLevel="0" collapsed="false">
      <c r="B940" s="85" t="str">
        <f aca="false">FilterOPk!A$25</f>
        <v>LT-Southeast</v>
      </c>
      <c r="C940" s="13" t="n">
        <f aca="false">C939+1</f>
        <v>939</v>
      </c>
      <c r="D940" s="50" t="n">
        <f aca="false">FilterOPk!B$25</f>
        <v>11411200.8859117</v>
      </c>
      <c r="E940" s="50" t="n">
        <f aca="false">FilterOPk!C$25</f>
        <v>15825.82</v>
      </c>
      <c r="F940" s="50" t="n">
        <f aca="false">FilterOPk!D$25</f>
        <v>13250</v>
      </c>
      <c r="G940" s="50" t="n">
        <f aca="false">FilterOPk!E$25</f>
        <v>24924.1</v>
      </c>
      <c r="H940" s="50" t="n">
        <f aca="false">FilterOPk!F$25</f>
        <v>24690.47</v>
      </c>
      <c r="I940" s="50" t="n">
        <f aca="false">FilterOPk!G$25</f>
        <v>26774</v>
      </c>
      <c r="J940" s="50" t="n">
        <f aca="false">FilterOPk!H$25</f>
        <v>26715</v>
      </c>
      <c r="K940" s="50" t="n">
        <f aca="false">FilterOPk!I$25</f>
        <v>57358.83</v>
      </c>
      <c r="L940" s="50" t="n">
        <f aca="false">FilterOPk!J$25</f>
        <v>26146</v>
      </c>
      <c r="M940" s="50" t="n">
        <f aca="false">FilterOPk!K$25</f>
        <v>75355.31</v>
      </c>
      <c r="N940" s="50" t="n">
        <f aca="false">FilterOPk!L$25</f>
        <v>291039.53</v>
      </c>
      <c r="O940" s="50" t="n">
        <f aca="false">FilterOPk!M$25</f>
        <v>-122359</v>
      </c>
      <c r="P940" s="50" t="n">
        <f aca="false">FilterOPk!N$25</f>
        <v>514428.17</v>
      </c>
      <c r="Q940" s="51" t="n">
        <f aca="false">FilterOPk!O$25</f>
        <v>683108.7</v>
      </c>
    </row>
    <row r="941" customFormat="false" ht="12.75" hidden="false" customHeight="false" outlineLevel="0" collapsed="false">
      <c r="B941" s="85" t="str">
        <f aca="false">FilterOPk!A$26</f>
        <v>ST-SPP</v>
      </c>
      <c r="C941" s="13" t="n">
        <f aca="false">C940+1</f>
        <v>940</v>
      </c>
      <c r="D941" s="50" t="n">
        <f aca="false">FilterOPk!B$26</f>
        <v>52202.8773549933</v>
      </c>
      <c r="E941" s="50" t="n">
        <f aca="false">FilterOPk!C$26</f>
        <v>0</v>
      </c>
      <c r="F941" s="50" t="n">
        <f aca="false">FilterOPk!D$26</f>
        <v>0</v>
      </c>
      <c r="G941" s="50" t="n">
        <f aca="false">FilterOPk!E$26</f>
        <v>0</v>
      </c>
      <c r="H941" s="50" t="n">
        <f aca="false">FilterOPk!F$26</f>
        <v>0</v>
      </c>
      <c r="I941" s="50" t="n">
        <f aca="false">FilterOPk!G$26</f>
        <v>0</v>
      </c>
      <c r="J941" s="50" t="n">
        <f aca="false">FilterOPk!H$26</f>
        <v>0</v>
      </c>
      <c r="K941" s="50" t="n">
        <f aca="false">FilterOPk!I$26</f>
        <v>0</v>
      </c>
      <c r="L941" s="50" t="n">
        <f aca="false">FilterOPk!J$26</f>
        <v>0</v>
      </c>
      <c r="M941" s="50" t="n">
        <f aca="false">FilterOPk!K$26</f>
        <v>0</v>
      </c>
      <c r="N941" s="50" t="n">
        <f aca="false">FilterOPk!L$26</f>
        <v>0</v>
      </c>
      <c r="O941" s="50" t="n">
        <f aca="false">FilterOPk!M$26</f>
        <v>0</v>
      </c>
      <c r="P941" s="50" t="n">
        <f aca="false">FilterOPk!N$26</f>
        <v>0</v>
      </c>
      <c r="Q941" s="51" t="n">
        <f aca="false">FilterOPk!O$26</f>
        <v>0</v>
      </c>
    </row>
    <row r="942" customFormat="false" ht="12.75" hidden="false" customHeight="false" outlineLevel="0" collapsed="false">
      <c r="B942" s="85" t="str">
        <f aca="false">FilterOPk!A$27</f>
        <v>ST-SERC</v>
      </c>
      <c r="C942" s="13" t="n">
        <f aca="false">C941+1</f>
        <v>941</v>
      </c>
      <c r="D942" s="50" t="n">
        <f aca="false">FilterOPk!B$27</f>
        <v>686881.973218232</v>
      </c>
      <c r="E942" s="50" t="n">
        <f aca="false">FilterOPk!C$27</f>
        <v>0</v>
      </c>
      <c r="F942" s="50" t="n">
        <f aca="false">FilterOPk!D$27</f>
        <v>0</v>
      </c>
      <c r="G942" s="50" t="n">
        <f aca="false">FilterOPk!E$27</f>
        <v>0</v>
      </c>
      <c r="H942" s="50" t="n">
        <f aca="false">FilterOPk!F$27</f>
        <v>0</v>
      </c>
      <c r="I942" s="50" t="n">
        <f aca="false">FilterOPk!G$27</f>
        <v>0</v>
      </c>
      <c r="J942" s="50" t="n">
        <f aca="false">FilterOPk!H$27</f>
        <v>0</v>
      </c>
      <c r="K942" s="50" t="n">
        <f aca="false">FilterOPk!I$27</f>
        <v>0</v>
      </c>
      <c r="L942" s="50" t="n">
        <f aca="false">FilterOPk!J$27</f>
        <v>0</v>
      </c>
      <c r="M942" s="50" t="n">
        <f aca="false">FilterOPk!K$27</f>
        <v>0</v>
      </c>
      <c r="N942" s="50" t="n">
        <f aca="false">FilterOPk!L$27</f>
        <v>0</v>
      </c>
      <c r="O942" s="50" t="n">
        <f aca="false">FilterOPk!M$27</f>
        <v>0</v>
      </c>
      <c r="P942" s="50" t="n">
        <f aca="false">FilterOPk!N$27</f>
        <v>0</v>
      </c>
      <c r="Q942" s="51" t="n">
        <f aca="false">FilterOPk!O$27</f>
        <v>0</v>
      </c>
    </row>
    <row r="943" customFormat="false" ht="12.75" hidden="false" customHeight="false" outlineLevel="0" collapsed="false">
      <c r="B943" s="85" t="str">
        <f aca="false">FilterOPk!A$28</f>
        <v>LT- Texas</v>
      </c>
      <c r="C943" s="13" t="n">
        <f aca="false">C942+1</f>
        <v>942</v>
      </c>
      <c r="D943" s="50" t="n">
        <f aca="false">FilterOPk!B$28</f>
        <v>3826684.70313045</v>
      </c>
      <c r="E943" s="50" t="n">
        <f aca="false">FilterOPk!C$28</f>
        <v>0</v>
      </c>
      <c r="F943" s="50" t="n">
        <f aca="false">FilterOPk!D$28</f>
        <v>13003.28</v>
      </c>
      <c r="G943" s="50" t="n">
        <f aca="false">FilterOPk!E$28</f>
        <v>7651.26</v>
      </c>
      <c r="H943" s="50" t="n">
        <f aca="false">FilterOPk!F$28</f>
        <v>7986.82</v>
      </c>
      <c r="I943" s="50" t="n">
        <f aca="false">FilterOPk!G$28</f>
        <v>17032.43</v>
      </c>
      <c r="J943" s="50" t="n">
        <f aca="false">FilterOPk!H$28</f>
        <v>19665.43</v>
      </c>
      <c r="K943" s="50" t="n">
        <f aca="false">FilterOPk!I$28</f>
        <v>46628.44</v>
      </c>
      <c r="L943" s="50" t="n">
        <f aca="false">FilterOPk!J$28</f>
        <v>12076.91</v>
      </c>
      <c r="M943" s="50" t="n">
        <f aca="false">FilterOPk!K$28</f>
        <v>18411.54</v>
      </c>
      <c r="N943" s="50" t="n">
        <f aca="false">FilterOPk!L$28</f>
        <v>142456.11</v>
      </c>
      <c r="O943" s="50" t="n">
        <f aca="false">FilterOPk!M$28</f>
        <v>653578.76</v>
      </c>
      <c r="P943" s="50" t="n">
        <f aca="false">FilterOPk!N$28</f>
        <v>2238345.92</v>
      </c>
      <c r="Q943" s="51" t="n">
        <f aca="false">FilterOPk!O$28</f>
        <v>3034380.79</v>
      </c>
    </row>
    <row r="944" customFormat="false" ht="12.75" hidden="false" customHeight="false" outlineLevel="0" collapsed="false">
      <c r="B944" s="85" t="str">
        <f aca="false">FilterOPk!A$29</f>
        <v>St- Texas</v>
      </c>
      <c r="C944" s="13" t="n">
        <f aca="false">C943+1</f>
        <v>943</v>
      </c>
      <c r="D944" s="50" t="n">
        <f aca="false">FilterOPk!B$29</f>
        <v>445563.239343252</v>
      </c>
      <c r="E944" s="50" t="n">
        <f aca="false">FilterOPk!C$29</f>
        <v>5676.33</v>
      </c>
      <c r="F944" s="50" t="n">
        <f aca="false">FilterOPk!D$29</f>
        <v>0</v>
      </c>
      <c r="G944" s="50" t="n">
        <f aca="false">FilterOPk!E$29</f>
        <v>0</v>
      </c>
      <c r="H944" s="50" t="n">
        <f aca="false">FilterOPk!F$29</f>
        <v>0</v>
      </c>
      <c r="I944" s="50" t="n">
        <f aca="false">FilterOPk!G$29</f>
        <v>0</v>
      </c>
      <c r="J944" s="50" t="n">
        <f aca="false">FilterOPk!H$29</f>
        <v>0</v>
      </c>
      <c r="K944" s="50" t="n">
        <f aca="false">FilterOPk!I$29</f>
        <v>0</v>
      </c>
      <c r="L944" s="50" t="n">
        <f aca="false">FilterOPk!J$29</f>
        <v>0</v>
      </c>
      <c r="M944" s="50" t="n">
        <f aca="false">FilterOPk!K$29</f>
        <v>0</v>
      </c>
      <c r="N944" s="50" t="n">
        <f aca="false">FilterOPk!L$29</f>
        <v>5676.33</v>
      </c>
      <c r="O944" s="50" t="n">
        <f aca="false">FilterOPk!M$29</f>
        <v>0</v>
      </c>
      <c r="P944" s="50" t="n">
        <f aca="false">FilterOPk!N$29</f>
        <v>0</v>
      </c>
      <c r="Q944" s="51" t="n">
        <f aca="false">FilterOPk!O$29</f>
        <v>5676.33</v>
      </c>
    </row>
    <row r="945" customFormat="false" ht="12.75" hidden="false" customHeight="false" outlineLevel="0" collapsed="false">
      <c r="B945" s="85"/>
      <c r="C945" s="13" t="n">
        <f aca="false">C944+1</f>
        <v>944</v>
      </c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1"/>
    </row>
    <row r="946" customFormat="false" ht="12.75" hidden="false" customHeight="false" outlineLevel="0" collapsed="false">
      <c r="B946" s="85" t="str">
        <f aca="false">FilterOPk!A$32</f>
        <v>Gas positions</v>
      </c>
      <c r="C946" s="13" t="n">
        <f aca="false">C945+1</f>
        <v>945</v>
      </c>
      <c r="D946" s="50" t="s">
        <v>4</v>
      </c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1"/>
    </row>
    <row r="947" customFormat="false" ht="12.75" hidden="false" customHeight="false" outlineLevel="0" collapsed="false">
      <c r="B947" s="85" t="str">
        <f aca="false">FilterOPk!A$33</f>
        <v>Kevin Presto</v>
      </c>
      <c r="C947" s="13" t="n">
        <f aca="false">C946+1</f>
        <v>946</v>
      </c>
      <c r="D947" s="50" t="n">
        <f aca="false">FilterOPk!B$33</f>
        <v>0</v>
      </c>
      <c r="E947" s="50" t="n">
        <f aca="false">FilterOPk!C$33</f>
        <v>0</v>
      </c>
      <c r="F947" s="50" t="n">
        <f aca="false">FilterOPk!D$33</f>
        <v>0</v>
      </c>
      <c r="G947" s="50" t="n">
        <f aca="false">FilterOPk!E$33</f>
        <v>0</v>
      </c>
      <c r="H947" s="50" t="n">
        <f aca="false">FilterOPk!F$33</f>
        <v>0</v>
      </c>
      <c r="I947" s="50" t="n">
        <f aca="false">FilterOPk!G$33</f>
        <v>0</v>
      </c>
      <c r="J947" s="50" t="n">
        <f aca="false">FilterOPk!H$33</f>
        <v>0</v>
      </c>
      <c r="K947" s="50" t="n">
        <f aca="false">FilterOPk!I$33</f>
        <v>0</v>
      </c>
      <c r="L947" s="50" t="n">
        <f aca="false">FilterOPk!J$33</f>
        <v>0</v>
      </c>
      <c r="M947" s="50" t="n">
        <f aca="false">FilterOPk!K$33</f>
        <v>0</v>
      </c>
      <c r="N947" s="50" t="n">
        <f aca="false">FilterOPk!L$33</f>
        <v>0</v>
      </c>
      <c r="O947" s="50" t="n">
        <f aca="false">FilterOPk!M$33</f>
        <v>0</v>
      </c>
      <c r="P947" s="50" t="n">
        <f aca="false">FilterOPk!N$33</f>
        <v>0</v>
      </c>
      <c r="Q947" s="51" t="n">
        <f aca="false">FilterOPk!O$33</f>
        <v>0</v>
      </c>
    </row>
    <row r="948" customFormat="false" ht="12.75" hidden="false" customHeight="false" outlineLevel="0" collapsed="false">
      <c r="B948" s="85" t="str">
        <f aca="false">FilterOPk!A$34</f>
        <v>Fletcher Sturm</v>
      </c>
      <c r="C948" s="13" t="n">
        <f aca="false">C947+1</f>
        <v>947</v>
      </c>
      <c r="D948" s="50" t="n">
        <f aca="false">FilterOPk!B$34</f>
        <v>0</v>
      </c>
      <c r="E948" s="50" t="n">
        <f aca="false">FilterOPk!C$34</f>
        <v>0</v>
      </c>
      <c r="F948" s="50" t="n">
        <f aca="false">FilterOPk!D$34</f>
        <v>0</v>
      </c>
      <c r="G948" s="50" t="n">
        <f aca="false">FilterOPk!E$34</f>
        <v>0</v>
      </c>
      <c r="H948" s="50" t="n">
        <f aca="false">FilterOPk!F$34</f>
        <v>0</v>
      </c>
      <c r="I948" s="50" t="n">
        <f aca="false">FilterOPk!G$34</f>
        <v>0</v>
      </c>
      <c r="J948" s="50" t="n">
        <f aca="false">FilterOPk!H$34</f>
        <v>0</v>
      </c>
      <c r="K948" s="50" t="n">
        <f aca="false">FilterOPk!I$34</f>
        <v>0</v>
      </c>
      <c r="L948" s="50" t="n">
        <f aca="false">FilterOPk!J$34</f>
        <v>0</v>
      </c>
      <c r="M948" s="50" t="n">
        <f aca="false">FilterOPk!K$34</f>
        <v>0</v>
      </c>
      <c r="N948" s="50" t="n">
        <f aca="false">FilterOPk!L$34</f>
        <v>0</v>
      </c>
      <c r="O948" s="50" t="n">
        <f aca="false">FilterOPk!M$34</f>
        <v>0</v>
      </c>
      <c r="P948" s="50" t="n">
        <f aca="false">FilterOPk!N$34</f>
        <v>0</v>
      </c>
      <c r="Q948" s="51" t="n">
        <f aca="false">FilterOPk!O$34</f>
        <v>0</v>
      </c>
    </row>
    <row r="949" customFormat="false" ht="12.75" hidden="false" customHeight="false" outlineLevel="0" collapsed="false">
      <c r="B949" s="85" t="str">
        <f aca="false">FilterOPk!A$35</f>
        <v>Doug Gilbert-Smith</v>
      </c>
      <c r="C949" s="13" t="n">
        <f aca="false">C948+1</f>
        <v>948</v>
      </c>
      <c r="D949" s="50" t="n">
        <f aca="false">FilterOPk!B$35</f>
        <v>0</v>
      </c>
      <c r="E949" s="50" t="n">
        <f aca="false">FilterOPk!C$35</f>
        <v>0</v>
      </c>
      <c r="F949" s="50" t="n">
        <f aca="false">FilterOPk!D$35</f>
        <v>0</v>
      </c>
      <c r="G949" s="50" t="n">
        <f aca="false">FilterOPk!E$35</f>
        <v>0</v>
      </c>
      <c r="H949" s="50" t="n">
        <f aca="false">FilterOPk!F$35</f>
        <v>0</v>
      </c>
      <c r="I949" s="50" t="n">
        <f aca="false">FilterOPk!G$35</f>
        <v>0</v>
      </c>
      <c r="J949" s="50" t="n">
        <f aca="false">FilterOPk!H$35</f>
        <v>0</v>
      </c>
      <c r="K949" s="50" t="n">
        <f aca="false">FilterOPk!I$35</f>
        <v>0</v>
      </c>
      <c r="L949" s="50" t="n">
        <f aca="false">FilterOPk!J$35</f>
        <v>0</v>
      </c>
      <c r="M949" s="50" t="n">
        <f aca="false">FilterOPk!K$35</f>
        <v>0</v>
      </c>
      <c r="N949" s="50" t="n">
        <f aca="false">FilterOPk!L$35</f>
        <v>0</v>
      </c>
      <c r="O949" s="50" t="n">
        <f aca="false">FilterOPk!M$35</f>
        <v>0</v>
      </c>
      <c r="P949" s="50" t="n">
        <f aca="false">FilterOPk!N$35</f>
        <v>0</v>
      </c>
      <c r="Q949" s="51" t="n">
        <f aca="false">FilterOPk!O$35</f>
        <v>0</v>
      </c>
    </row>
    <row r="950" customFormat="false" ht="12.75" hidden="false" customHeight="false" outlineLevel="0" collapsed="false">
      <c r="B950" s="85" t="str">
        <f aca="false">FilterOPk!A$36</f>
        <v>Rogers Herndon</v>
      </c>
      <c r="C950" s="13" t="n">
        <f aca="false">C949+1</f>
        <v>949</v>
      </c>
      <c r="D950" s="50" t="n">
        <f aca="false">FilterOPk!B$36</f>
        <v>0</v>
      </c>
      <c r="E950" s="50" t="n">
        <f aca="false">FilterOPk!C$36</f>
        <v>0</v>
      </c>
      <c r="F950" s="50" t="n">
        <f aca="false">FilterOPk!D$36</f>
        <v>0</v>
      </c>
      <c r="G950" s="50" t="n">
        <f aca="false">FilterOPk!E$36</f>
        <v>0</v>
      </c>
      <c r="H950" s="50" t="n">
        <f aca="false">FilterOPk!F$36</f>
        <v>0</v>
      </c>
      <c r="I950" s="50" t="n">
        <f aca="false">FilterOPk!G$36</f>
        <v>0</v>
      </c>
      <c r="J950" s="50" t="n">
        <f aca="false">FilterOPk!H$36</f>
        <v>0</v>
      </c>
      <c r="K950" s="50" t="n">
        <f aca="false">FilterOPk!I$36</f>
        <v>0</v>
      </c>
      <c r="L950" s="50" t="n">
        <f aca="false">FilterOPk!J$36</f>
        <v>0</v>
      </c>
      <c r="M950" s="50" t="n">
        <f aca="false">FilterOPk!K$36</f>
        <v>0</v>
      </c>
      <c r="N950" s="50" t="n">
        <f aca="false">FilterOPk!L$36</f>
        <v>0</v>
      </c>
      <c r="O950" s="50" t="n">
        <f aca="false">FilterOPk!M$36</f>
        <v>0</v>
      </c>
      <c r="P950" s="50" t="n">
        <f aca="false">FilterOPk!N$36</f>
        <v>0</v>
      </c>
      <c r="Q950" s="51" t="n">
        <f aca="false">FilterOPk!O$36</f>
        <v>0</v>
      </c>
    </row>
    <row r="951" customFormat="false" ht="12.75" hidden="false" customHeight="false" outlineLevel="0" collapsed="false">
      <c r="B951" s="85" t="str">
        <f aca="false">FilterOPk!A$37</f>
        <v>Dana Davis</v>
      </c>
      <c r="C951" s="13" t="n">
        <f aca="false">C950+1</f>
        <v>950</v>
      </c>
      <c r="D951" s="50" t="n">
        <f aca="false">FilterOPk!B$37</f>
        <v>0</v>
      </c>
      <c r="E951" s="50" t="n">
        <f aca="false">FilterOPk!C$37</f>
        <v>0</v>
      </c>
      <c r="F951" s="50" t="n">
        <f aca="false">FilterOPk!D$37</f>
        <v>0</v>
      </c>
      <c r="G951" s="50" t="n">
        <f aca="false">FilterOPk!E$37</f>
        <v>0</v>
      </c>
      <c r="H951" s="50" t="n">
        <f aca="false">FilterOPk!F$37</f>
        <v>0</v>
      </c>
      <c r="I951" s="50" t="n">
        <f aca="false">FilterOPk!G$37</f>
        <v>0</v>
      </c>
      <c r="J951" s="50" t="n">
        <f aca="false">FilterOPk!H$37</f>
        <v>0</v>
      </c>
      <c r="K951" s="50" t="n">
        <f aca="false">FilterOPk!I$37</f>
        <v>0</v>
      </c>
      <c r="L951" s="50" t="n">
        <f aca="false">FilterOPk!J$37</f>
        <v>0</v>
      </c>
      <c r="M951" s="50" t="n">
        <f aca="false">FilterOPk!K$37</f>
        <v>0</v>
      </c>
      <c r="N951" s="50" t="n">
        <f aca="false">FilterOPk!L$37</f>
        <v>0</v>
      </c>
      <c r="O951" s="50" t="n">
        <f aca="false">FilterOPk!M$37</f>
        <v>0</v>
      </c>
      <c r="P951" s="50" t="n">
        <f aca="false">FilterOPk!N$37</f>
        <v>0</v>
      </c>
      <c r="Q951" s="51" t="n">
        <f aca="false">FilterOPk!O$37</f>
        <v>0</v>
      </c>
    </row>
    <row r="952" customFormat="false" ht="12.75" hidden="false" customHeight="false" outlineLevel="0" collapsed="false">
      <c r="B952" s="85" t="str">
        <f aca="false">FilterOPk!A$38</f>
        <v>Tom May</v>
      </c>
      <c r="C952" s="13" t="n">
        <f aca="false">C951+1</f>
        <v>951</v>
      </c>
      <c r="D952" s="50" t="n">
        <f aca="false">FilterOPk!B$38</f>
        <v>0</v>
      </c>
      <c r="E952" s="50" t="n">
        <f aca="false">FilterOPk!C$38</f>
        <v>0</v>
      </c>
      <c r="F952" s="50" t="n">
        <f aca="false">FilterOPk!D$38</f>
        <v>0</v>
      </c>
      <c r="G952" s="50" t="n">
        <f aca="false">FilterOPk!E$38</f>
        <v>0</v>
      </c>
      <c r="H952" s="50" t="n">
        <f aca="false">FilterOPk!F$38</f>
        <v>0</v>
      </c>
      <c r="I952" s="50" t="n">
        <f aca="false">FilterOPk!G$38</f>
        <v>0</v>
      </c>
      <c r="J952" s="50" t="n">
        <f aca="false">FilterOPk!H$38</f>
        <v>0</v>
      </c>
      <c r="K952" s="50" t="n">
        <f aca="false">FilterOPk!I$38</f>
        <v>0</v>
      </c>
      <c r="L952" s="50" t="n">
        <f aca="false">FilterOPk!J$38</f>
        <v>0</v>
      </c>
      <c r="M952" s="50" t="n">
        <f aca="false">FilterOPk!K$38</f>
        <v>0</v>
      </c>
      <c r="N952" s="50" t="n">
        <f aca="false">FilterOPk!L$38</f>
        <v>0</v>
      </c>
      <c r="O952" s="50" t="n">
        <f aca="false">FilterOPk!M$38</f>
        <v>0</v>
      </c>
      <c r="P952" s="50" t="n">
        <f aca="false">FilterOPk!N$38</f>
        <v>0</v>
      </c>
      <c r="Q952" s="51" t="n">
        <f aca="false">FilterOPk!O$38</f>
        <v>0</v>
      </c>
    </row>
    <row r="953" customFormat="false" ht="12.75" hidden="false" customHeight="false" outlineLevel="0" collapsed="false">
      <c r="B953" s="85" t="str">
        <f aca="false">FilterOPk!A$39</f>
        <v>Clint Dean</v>
      </c>
      <c r="C953" s="13" t="n">
        <f aca="false">C952+1</f>
        <v>952</v>
      </c>
      <c r="D953" s="50" t="n">
        <f aca="false">FilterOPk!B$39</f>
        <v>0</v>
      </c>
      <c r="E953" s="50" t="n">
        <f aca="false">FilterOPk!C$39</f>
        <v>0</v>
      </c>
      <c r="F953" s="50" t="n">
        <f aca="false">FilterOPk!D$39</f>
        <v>0</v>
      </c>
      <c r="G953" s="50" t="n">
        <f aca="false">FilterOPk!E$39</f>
        <v>0</v>
      </c>
      <c r="H953" s="50" t="n">
        <f aca="false">FilterOPk!F$39</f>
        <v>0</v>
      </c>
      <c r="I953" s="50" t="n">
        <f aca="false">FilterOPk!G$39</f>
        <v>0</v>
      </c>
      <c r="J953" s="50" t="n">
        <f aca="false">FilterOPk!H$39</f>
        <v>0</v>
      </c>
      <c r="K953" s="50" t="n">
        <f aca="false">FilterOPk!I$39</f>
        <v>0</v>
      </c>
      <c r="L953" s="50" t="n">
        <f aca="false">FilterOPk!J$39</f>
        <v>0</v>
      </c>
      <c r="M953" s="50" t="n">
        <f aca="false">FilterOPk!K$39</f>
        <v>0</v>
      </c>
      <c r="N953" s="50" t="n">
        <f aca="false">FilterOPk!L$39</f>
        <v>0</v>
      </c>
      <c r="O953" s="50" t="n">
        <f aca="false">FilterOPk!M$39</f>
        <v>0</v>
      </c>
      <c r="P953" s="50" t="n">
        <f aca="false">FilterOPk!N$39</f>
        <v>0</v>
      </c>
      <c r="Q953" s="51" t="n">
        <f aca="false">FilterOPk!O$39</f>
        <v>0</v>
      </c>
    </row>
    <row r="954" customFormat="false" ht="12.75" hidden="false" customHeight="false" outlineLevel="0" collapsed="false">
      <c r="B954" s="85" t="str">
        <f aca="false">FilterOPk!A$40</f>
        <v>Rob Benson</v>
      </c>
      <c r="C954" s="13" t="n">
        <f aca="false">C953+1</f>
        <v>953</v>
      </c>
      <c r="D954" s="50" t="n">
        <f aca="false">FilterOPk!B$40</f>
        <v>0</v>
      </c>
      <c r="E954" s="50" t="n">
        <f aca="false">FilterOPk!C$40</f>
        <v>0</v>
      </c>
      <c r="F954" s="50" t="n">
        <f aca="false">FilterOPk!D$40</f>
        <v>0</v>
      </c>
      <c r="G954" s="50" t="n">
        <f aca="false">FilterOPk!E$40</f>
        <v>0</v>
      </c>
      <c r="H954" s="50" t="n">
        <f aca="false">FilterOPk!F$40</f>
        <v>0</v>
      </c>
      <c r="I954" s="50" t="n">
        <f aca="false">FilterOPk!G$40</f>
        <v>0</v>
      </c>
      <c r="J954" s="50" t="n">
        <f aca="false">FilterOPk!H$40</f>
        <v>0</v>
      </c>
      <c r="K954" s="50" t="n">
        <f aca="false">FilterOPk!I$40</f>
        <v>0</v>
      </c>
      <c r="L954" s="50" t="n">
        <f aca="false">FilterOPk!J$40</f>
        <v>0</v>
      </c>
      <c r="M954" s="50" t="n">
        <f aca="false">FilterOPk!K$40</f>
        <v>0</v>
      </c>
      <c r="N954" s="50" t="n">
        <f aca="false">FilterOPk!L$40</f>
        <v>0</v>
      </c>
      <c r="O954" s="50" t="n">
        <f aca="false">FilterOPk!M$40</f>
        <v>0</v>
      </c>
      <c r="P954" s="50" t="n">
        <f aca="false">FilterOPk!N$40</f>
        <v>0</v>
      </c>
      <c r="Q954" s="51" t="n">
        <f aca="false">FilterOPk!O$40</f>
        <v>0</v>
      </c>
    </row>
    <row r="955" customFormat="false" ht="12.75" hidden="false" customHeight="false" outlineLevel="0" collapsed="false">
      <c r="B955" s="85" t="str">
        <f aca="false">FilterOPk!A$41</f>
        <v>Matt Lorenz</v>
      </c>
      <c r="C955" s="13" t="n">
        <f aca="false">C954+1</f>
        <v>954</v>
      </c>
      <c r="D955" s="50" t="n">
        <f aca="false">FilterOPk!B$41</f>
        <v>0</v>
      </c>
      <c r="E955" s="50" t="n">
        <f aca="false">FilterOPk!C$41</f>
        <v>0</v>
      </c>
      <c r="F955" s="50" t="n">
        <f aca="false">FilterOPk!D$41</f>
        <v>0</v>
      </c>
      <c r="G955" s="50" t="n">
        <f aca="false">FilterOPk!E$41</f>
        <v>0</v>
      </c>
      <c r="H955" s="50" t="n">
        <f aca="false">FilterOPk!F$41</f>
        <v>0</v>
      </c>
      <c r="I955" s="50" t="n">
        <f aca="false">FilterOPk!G$41</f>
        <v>0</v>
      </c>
      <c r="J955" s="50" t="n">
        <f aca="false">FilterOPk!H$41</f>
        <v>0</v>
      </c>
      <c r="K955" s="50" t="n">
        <f aca="false">FilterOPk!I$41</f>
        <v>0</v>
      </c>
      <c r="L955" s="50" t="n">
        <f aca="false">FilterOPk!J$41</f>
        <v>0</v>
      </c>
      <c r="M955" s="50" t="n">
        <f aca="false">FilterOPk!K$41</f>
        <v>0</v>
      </c>
      <c r="N955" s="50" t="n">
        <f aca="false">FilterOPk!L$41</f>
        <v>0</v>
      </c>
      <c r="O955" s="50" t="n">
        <f aca="false">FilterOPk!M$41</f>
        <v>0</v>
      </c>
      <c r="P955" s="50" t="n">
        <f aca="false">FilterOPk!N$41</f>
        <v>0</v>
      </c>
      <c r="Q955" s="51" t="n">
        <f aca="false">FilterOPk!O$41</f>
        <v>0</v>
      </c>
    </row>
    <row r="956" customFormat="false" ht="12.75" hidden="false" customHeight="false" outlineLevel="0" collapsed="false">
      <c r="B956" s="85" t="str">
        <f aca="false">FilterOPk!A$42</f>
        <v>John Forney</v>
      </c>
      <c r="C956" s="13" t="n">
        <f aca="false">C955+1</f>
        <v>955</v>
      </c>
      <c r="D956" s="50" t="n">
        <f aca="false">FilterOPk!B$42</f>
        <v>0</v>
      </c>
      <c r="E956" s="50" t="n">
        <f aca="false">FilterOPk!C$42</f>
        <v>0</v>
      </c>
      <c r="F956" s="50" t="n">
        <f aca="false">FilterOPk!D$42</f>
        <v>0</v>
      </c>
      <c r="G956" s="50" t="n">
        <f aca="false">FilterOPk!E$42</f>
        <v>0</v>
      </c>
      <c r="H956" s="50" t="n">
        <f aca="false">FilterOPk!F$42</f>
        <v>0</v>
      </c>
      <c r="I956" s="50" t="n">
        <f aca="false">FilterOPk!G$42</f>
        <v>0</v>
      </c>
      <c r="J956" s="50" t="n">
        <f aca="false">FilterOPk!H$42</f>
        <v>0</v>
      </c>
      <c r="K956" s="50" t="n">
        <f aca="false">FilterOPk!I$42</f>
        <v>0</v>
      </c>
      <c r="L956" s="50" t="n">
        <f aca="false">FilterOPk!J$42</f>
        <v>0</v>
      </c>
      <c r="M956" s="50" t="n">
        <f aca="false">FilterOPk!K$42</f>
        <v>0</v>
      </c>
      <c r="N956" s="50" t="n">
        <f aca="false">FilterOPk!L$42</f>
        <v>0</v>
      </c>
      <c r="O956" s="50" t="n">
        <f aca="false">FilterOPk!M$42</f>
        <v>0</v>
      </c>
      <c r="P956" s="50" t="n">
        <f aca="false">FilterOPk!N$42</f>
        <v>0</v>
      </c>
      <c r="Q956" s="51" t="n">
        <f aca="false">FilterOPk!O$42</f>
        <v>0</v>
      </c>
    </row>
    <row r="957" customFormat="false" ht="12.75" hidden="false" customHeight="false" outlineLevel="0" collapsed="false">
      <c r="B957" s="85" t="str">
        <f aca="false">FilterOPk!A$43</f>
        <v>Mike Carson</v>
      </c>
      <c r="C957" s="13" t="n">
        <f aca="false">C956+1</f>
        <v>956</v>
      </c>
      <c r="D957" s="50" t="n">
        <f aca="false">FilterOPk!B$43</f>
        <v>0</v>
      </c>
      <c r="E957" s="50" t="n">
        <f aca="false">FilterOPk!C$43</f>
        <v>0</v>
      </c>
      <c r="F957" s="50" t="n">
        <f aca="false">FilterOPk!D$43</f>
        <v>0</v>
      </c>
      <c r="G957" s="50" t="n">
        <f aca="false">FilterOPk!E$43</f>
        <v>0</v>
      </c>
      <c r="H957" s="50" t="n">
        <f aca="false">FilterOPk!F$43</f>
        <v>0</v>
      </c>
      <c r="I957" s="50" t="n">
        <f aca="false">FilterOPk!G$43</f>
        <v>0</v>
      </c>
      <c r="J957" s="50" t="n">
        <f aca="false">FilterOPk!H$43</f>
        <v>0</v>
      </c>
      <c r="K957" s="50" t="n">
        <f aca="false">FilterOPk!I$43</f>
        <v>0</v>
      </c>
      <c r="L957" s="50" t="n">
        <f aca="false">FilterOPk!J$43</f>
        <v>0</v>
      </c>
      <c r="M957" s="50" t="n">
        <f aca="false">FilterOPk!K$43</f>
        <v>0</v>
      </c>
      <c r="N957" s="50" t="n">
        <f aca="false">FilterOPk!L$43</f>
        <v>0</v>
      </c>
      <c r="O957" s="50" t="n">
        <f aca="false">FilterOPk!M$43</f>
        <v>0</v>
      </c>
      <c r="P957" s="50" t="n">
        <f aca="false">FilterOPk!N$43</f>
        <v>0</v>
      </c>
      <c r="Q957" s="51" t="n">
        <f aca="false">FilterOPk!O$43</f>
        <v>0</v>
      </c>
    </row>
    <row r="958" customFormat="false" ht="12.75" hidden="false" customHeight="false" outlineLevel="0" collapsed="false">
      <c r="B958" s="85" t="str">
        <f aca="false">FilterOPk!A$44</f>
        <v>Chris Dorland</v>
      </c>
      <c r="C958" s="13" t="n">
        <f aca="false">C957+1</f>
        <v>957</v>
      </c>
      <c r="D958" s="50" t="n">
        <f aca="false">FilterOPk!B$44</f>
        <v>0</v>
      </c>
      <c r="E958" s="50" t="n">
        <f aca="false">FilterOPk!C$44</f>
        <v>0</v>
      </c>
      <c r="F958" s="50" t="n">
        <f aca="false">FilterOPk!D$44</f>
        <v>0</v>
      </c>
      <c r="G958" s="50" t="n">
        <f aca="false">FilterOPk!E$44</f>
        <v>0</v>
      </c>
      <c r="H958" s="50" t="n">
        <f aca="false">FilterOPk!F$44</f>
        <v>0</v>
      </c>
      <c r="I958" s="50" t="n">
        <f aca="false">FilterOPk!G$44</f>
        <v>0</v>
      </c>
      <c r="J958" s="50" t="n">
        <f aca="false">FilterOPk!H$44</f>
        <v>0</v>
      </c>
      <c r="K958" s="50" t="n">
        <f aca="false">FilterOPk!I$44</f>
        <v>0</v>
      </c>
      <c r="L958" s="50" t="n">
        <f aca="false">FilterOPk!J$44</f>
        <v>0</v>
      </c>
      <c r="M958" s="50" t="n">
        <f aca="false">FilterOPk!K$44</f>
        <v>0</v>
      </c>
      <c r="N958" s="50" t="n">
        <f aca="false">FilterOPk!L$44</f>
        <v>0</v>
      </c>
      <c r="O958" s="50" t="n">
        <f aca="false">FilterOPk!M$44</f>
        <v>0</v>
      </c>
      <c r="P958" s="50" t="n">
        <f aca="false">FilterOPk!N$44</f>
        <v>0</v>
      </c>
      <c r="Q958" s="51" t="n">
        <f aca="false">FilterOPk!O$44</f>
        <v>0</v>
      </c>
    </row>
    <row r="959" customFormat="false" ht="12.75" hidden="false" customHeight="false" outlineLevel="0" collapsed="false">
      <c r="B959" s="85" t="str">
        <f aca="false">FilterOPk!A$45</f>
        <v>Jeff King</v>
      </c>
      <c r="C959" s="13" t="n">
        <f aca="false">C958+1</f>
        <v>958</v>
      </c>
      <c r="D959" s="50" t="n">
        <f aca="false">FilterOPk!B$45</f>
        <v>0</v>
      </c>
      <c r="E959" s="50" t="n">
        <f aca="false">FilterOPk!C$45</f>
        <v>0</v>
      </c>
      <c r="F959" s="50" t="n">
        <f aca="false">FilterOPk!D$45</f>
        <v>0</v>
      </c>
      <c r="G959" s="50" t="n">
        <f aca="false">FilterOPk!E$45</f>
        <v>0</v>
      </c>
      <c r="H959" s="50" t="n">
        <f aca="false">FilterOPk!F$45</f>
        <v>0</v>
      </c>
      <c r="I959" s="50" t="n">
        <f aca="false">FilterOPk!G$45</f>
        <v>0</v>
      </c>
      <c r="J959" s="50" t="n">
        <f aca="false">FilterOPk!H$45</f>
        <v>0</v>
      </c>
      <c r="K959" s="50" t="n">
        <f aca="false">FilterOPk!I$45</f>
        <v>0</v>
      </c>
      <c r="L959" s="50" t="n">
        <f aca="false">FilterOPk!J$45</f>
        <v>0</v>
      </c>
      <c r="M959" s="50" t="n">
        <f aca="false">FilterOPk!K$45</f>
        <v>0</v>
      </c>
      <c r="N959" s="50" t="n">
        <f aca="false">FilterOPk!L$45</f>
        <v>0</v>
      </c>
      <c r="O959" s="50" t="n">
        <f aca="false">FilterOPk!M$45</f>
        <v>0</v>
      </c>
      <c r="P959" s="50" t="n">
        <f aca="false">FilterOPk!N$45</f>
        <v>0</v>
      </c>
      <c r="Q959" s="51" t="n">
        <f aca="false">FilterOPk!O$45</f>
        <v>0</v>
      </c>
    </row>
    <row r="960" customFormat="false" ht="12.75" hidden="false" customHeight="false" outlineLevel="0" collapsed="false">
      <c r="B960" s="85" t="n">
        <f aca="false">FilterOPk!A$46</f>
        <v>0</v>
      </c>
      <c r="C960" s="13" t="n">
        <f aca="false">C959+1</f>
        <v>959</v>
      </c>
      <c r="D960" s="50" t="n">
        <f aca="false">FilterOPk!B$46</f>
        <v>0</v>
      </c>
      <c r="E960" s="50" t="n">
        <f aca="false">FilterOPk!C$46</f>
        <v>0</v>
      </c>
      <c r="F960" s="50" t="n">
        <f aca="false">FilterOPk!D$46</f>
        <v>0</v>
      </c>
      <c r="G960" s="50" t="n">
        <f aca="false">FilterOPk!E$46</f>
        <v>0</v>
      </c>
      <c r="H960" s="50" t="n">
        <f aca="false">FilterOPk!F$46</f>
        <v>0</v>
      </c>
      <c r="I960" s="50" t="n">
        <f aca="false">FilterOPk!G$46</f>
        <v>0</v>
      </c>
      <c r="J960" s="50" t="n">
        <f aca="false">FilterOPk!H$46</f>
        <v>0</v>
      </c>
      <c r="K960" s="50" t="n">
        <f aca="false">FilterOPk!I$46</f>
        <v>0</v>
      </c>
      <c r="L960" s="50" t="n">
        <f aca="false">FilterOPk!J$46</f>
        <v>0</v>
      </c>
      <c r="M960" s="50" t="n">
        <f aca="false">FilterOPk!K$46</f>
        <v>0</v>
      </c>
      <c r="N960" s="50" t="n">
        <f aca="false">FilterOPk!L$46</f>
        <v>0</v>
      </c>
      <c r="O960" s="50" t="n">
        <f aca="false">FilterOPk!M$46</f>
        <v>0</v>
      </c>
      <c r="P960" s="50" t="n">
        <f aca="false">FilterOPk!N$46</f>
        <v>0</v>
      </c>
      <c r="Q960" s="51" t="n">
        <f aca="false">FilterOPk!O$46</f>
        <v>0</v>
      </c>
    </row>
    <row r="961" customFormat="false" ht="12.75" hidden="false" customHeight="false" outlineLevel="0" collapsed="false">
      <c r="B961" s="87" t="n">
        <f aca="false">FilterOPk!A$47</f>
        <v>0</v>
      </c>
      <c r="C961" s="64" t="n">
        <f aca="false">C960+1</f>
        <v>960</v>
      </c>
      <c r="D961" s="54" t="n">
        <f aca="false">FilterOPk!B$47</f>
        <v>0</v>
      </c>
      <c r="E961" s="54" t="n">
        <f aca="false">FilterOPk!C$47</f>
        <v>0</v>
      </c>
      <c r="F961" s="54" t="n">
        <f aca="false">FilterOPk!D$47</f>
        <v>0</v>
      </c>
      <c r="G961" s="54" t="n">
        <f aca="false">FilterOPk!E$47</f>
        <v>0</v>
      </c>
      <c r="H961" s="54" t="n">
        <f aca="false">FilterOPk!F$47</f>
        <v>0</v>
      </c>
      <c r="I961" s="54" t="n">
        <f aca="false">FilterOPk!G$47</f>
        <v>0</v>
      </c>
      <c r="J961" s="54" t="n">
        <f aca="false">FilterOPk!H$47</f>
        <v>0</v>
      </c>
      <c r="K961" s="54" t="n">
        <f aca="false">FilterOPk!I$47</f>
        <v>0</v>
      </c>
      <c r="L961" s="54" t="n">
        <f aca="false">FilterOPk!J$47</f>
        <v>0</v>
      </c>
      <c r="M961" s="54" t="n">
        <f aca="false">FilterOPk!K$47</f>
        <v>0</v>
      </c>
      <c r="N961" s="54" t="n">
        <f aca="false">FilterOPk!L$47</f>
        <v>0</v>
      </c>
      <c r="O961" s="54" t="n">
        <f aca="false">FilterOPk!M$47</f>
        <v>0</v>
      </c>
      <c r="P961" s="54" t="n">
        <f aca="false">FilterOPk!N$47</f>
        <v>0</v>
      </c>
      <c r="Q961" s="55" t="n">
        <f aca="false">FilterOPk!O$47</f>
        <v>0</v>
      </c>
    </row>
    <row r="962" customFormat="false" ht="12.75" hidden="false" customHeight="false" outlineLevel="0" collapsed="false">
      <c r="A962" s="0" t="n">
        <f aca="false">A922+1</f>
        <v>25</v>
      </c>
      <c r="B962" s="57" t="n">
        <f aca="false">FilterOPk!D$1</f>
        <v>36907</v>
      </c>
      <c r="C962" s="58" t="n">
        <f aca="false">C961+1</f>
        <v>961</v>
      </c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83"/>
    </row>
    <row r="963" customFormat="false" ht="12.75" hidden="false" customHeight="false" outlineLevel="0" collapsed="false">
      <c r="B963" s="61"/>
      <c r="C963" s="13" t="n">
        <f aca="false">C962+1</f>
        <v>962</v>
      </c>
      <c r="D963" s="13"/>
      <c r="E963" s="21" t="s">
        <v>5</v>
      </c>
      <c r="F963" s="21" t="s">
        <v>6</v>
      </c>
      <c r="G963" s="21" t="s">
        <v>7</v>
      </c>
      <c r="H963" s="21" t="s">
        <v>8</v>
      </c>
      <c r="I963" s="21" t="s">
        <v>9</v>
      </c>
      <c r="J963" s="21" t="s">
        <v>10</v>
      </c>
      <c r="K963" s="21" t="s">
        <v>11</v>
      </c>
      <c r="L963" s="21" t="s">
        <v>12</v>
      </c>
      <c r="M963" s="21" t="s">
        <v>13</v>
      </c>
      <c r="N963" s="21" t="s">
        <v>14</v>
      </c>
      <c r="O963" s="21" t="n">
        <v>2002</v>
      </c>
      <c r="P963" s="21" t="s">
        <v>15</v>
      </c>
      <c r="Q963" s="84" t="s">
        <v>16</v>
      </c>
    </row>
    <row r="964" customFormat="false" ht="12.75" hidden="false" customHeight="false" outlineLevel="0" collapsed="false">
      <c r="B964" s="85" t="str">
        <f aca="false">FilterOPk!A$9</f>
        <v>Power positions</v>
      </c>
      <c r="C964" s="13" t="n">
        <f aca="false">C963+1</f>
        <v>963</v>
      </c>
      <c r="D964" s="13" t="s">
        <v>4</v>
      </c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86"/>
    </row>
    <row r="965" customFormat="false" ht="12.75" hidden="false" customHeight="false" outlineLevel="0" collapsed="false">
      <c r="B965" s="85" t="str">
        <f aca="false">FilterOPk!A$10</f>
        <v>East Position</v>
      </c>
      <c r="C965" s="13" t="n">
        <f aca="false">C964+1</f>
        <v>964</v>
      </c>
      <c r="D965" s="50" t="n">
        <f aca="false">FilterOPk!B$10</f>
        <v>34784396.7946123</v>
      </c>
      <c r="E965" s="50" t="n">
        <f aca="false">FilterOPk!C$10</f>
        <v>139428.68</v>
      </c>
      <c r="F965" s="50" t="n">
        <f aca="false">FilterOPk!D$10</f>
        <v>244540.42</v>
      </c>
      <c r="G965" s="50" t="n">
        <f aca="false">FilterOPk!E$10</f>
        <v>352018.99</v>
      </c>
      <c r="H965" s="50" t="n">
        <f aca="false">FilterOPk!F$10</f>
        <v>454047.41</v>
      </c>
      <c r="I965" s="50" t="n">
        <f aca="false">FilterOPk!G$10</f>
        <v>460700.87</v>
      </c>
      <c r="J965" s="50" t="n">
        <f aca="false">FilterOPk!H$10</f>
        <v>371715.26</v>
      </c>
      <c r="K965" s="50" t="n">
        <f aca="false">FilterOPk!I$10</f>
        <v>743238.67</v>
      </c>
      <c r="L965" s="50" t="n">
        <f aca="false">FilterOPk!J$10</f>
        <v>433572.73</v>
      </c>
      <c r="M965" s="50" t="n">
        <f aca="false">FilterOPk!K$10</f>
        <v>1264075.99</v>
      </c>
      <c r="N965" s="50" t="n">
        <f aca="false">FilterOPk!L$10</f>
        <v>4463339.02</v>
      </c>
      <c r="O965" s="50" t="n">
        <f aca="false">FilterOPk!M$10</f>
        <v>-232298.41</v>
      </c>
      <c r="P965" s="50" t="n">
        <f aca="false">FilterOPk!N$10</f>
        <v>1174384.84</v>
      </c>
      <c r="Q965" s="51" t="n">
        <f aca="false">FilterOPk!O$10</f>
        <v>5405425.45</v>
      </c>
    </row>
    <row r="966" customFormat="false" ht="12.75" hidden="false" customHeight="false" outlineLevel="0" collapsed="false">
      <c r="B966" s="85" t="str">
        <f aca="false">FilterOPk!A$11</f>
        <v>East Power Mgmt</v>
      </c>
      <c r="C966" s="13" t="n">
        <f aca="false">C965+1</f>
        <v>965</v>
      </c>
      <c r="D966" s="50" t="n">
        <f aca="false">FilterOPk!B$11</f>
        <v>7547347.04451418</v>
      </c>
      <c r="E966" s="50" t="n">
        <f aca="false">FilterOPk!C$11</f>
        <v>0</v>
      </c>
      <c r="F966" s="50" t="n">
        <f aca="false">FilterOPk!D$11</f>
        <v>0</v>
      </c>
      <c r="G966" s="50" t="n">
        <f aca="false">FilterOPk!E$11</f>
        <v>0</v>
      </c>
      <c r="H966" s="50" t="n">
        <f aca="false">FilterOPk!F$11</f>
        <v>0</v>
      </c>
      <c r="I966" s="50" t="n">
        <f aca="false">FilterOPk!G$11</f>
        <v>0</v>
      </c>
      <c r="J966" s="50" t="n">
        <f aca="false">FilterOPk!H$11</f>
        <v>0</v>
      </c>
      <c r="K966" s="50" t="n">
        <f aca="false">FilterOPk!I$11</f>
        <v>0</v>
      </c>
      <c r="L966" s="50" t="n">
        <f aca="false">FilterOPk!J$11</f>
        <v>0</v>
      </c>
      <c r="M966" s="50" t="n">
        <f aca="false">FilterOPk!K$11</f>
        <v>0</v>
      </c>
      <c r="N966" s="50" t="n">
        <f aca="false">FilterOPk!L$11</f>
        <v>0</v>
      </c>
      <c r="O966" s="50" t="n">
        <f aca="false">FilterOPk!M$11</f>
        <v>0</v>
      </c>
      <c r="P966" s="50" t="n">
        <f aca="false">FilterOPk!N$11</f>
        <v>0</v>
      </c>
      <c r="Q966" s="51" t="n">
        <f aca="false">FilterOPk!O$11</f>
        <v>0</v>
      </c>
    </row>
    <row r="967" customFormat="false" ht="12.75" hidden="false" customHeight="false" outlineLevel="0" collapsed="false">
      <c r="B967" s="85" t="str">
        <f aca="false">FilterOPk!A$12</f>
        <v>Long Term Options</v>
      </c>
      <c r="C967" s="13" t="n">
        <f aca="false">C966+1</f>
        <v>966</v>
      </c>
      <c r="D967" s="50" t="n">
        <f aca="false">FilterOPk!B$12</f>
        <v>0</v>
      </c>
      <c r="E967" s="50" t="n">
        <f aca="false">FilterOPk!C$12</f>
        <v>0</v>
      </c>
      <c r="F967" s="50" t="n">
        <f aca="false">FilterOPk!D$12</f>
        <v>0</v>
      </c>
      <c r="G967" s="50" t="n">
        <f aca="false">FilterOPk!E$12</f>
        <v>0</v>
      </c>
      <c r="H967" s="50" t="n">
        <f aca="false">FilterOPk!F$12</f>
        <v>0</v>
      </c>
      <c r="I967" s="50" t="n">
        <f aca="false">FilterOPk!G$12</f>
        <v>0</v>
      </c>
      <c r="J967" s="50" t="n">
        <f aca="false">FilterOPk!H$12</f>
        <v>0</v>
      </c>
      <c r="K967" s="50" t="n">
        <f aca="false">FilterOPk!I$12</f>
        <v>0</v>
      </c>
      <c r="L967" s="50" t="n">
        <f aca="false">FilterOPk!J$12</f>
        <v>0</v>
      </c>
      <c r="M967" s="50" t="n">
        <f aca="false">FilterOPk!K$12</f>
        <v>0</v>
      </c>
      <c r="N967" s="50" t="n">
        <f aca="false">FilterOPk!L$12</f>
        <v>0</v>
      </c>
      <c r="O967" s="50" t="n">
        <f aca="false">FilterOPk!M$12</f>
        <v>0</v>
      </c>
      <c r="P967" s="50" t="n">
        <f aca="false">FilterOPk!N$12</f>
        <v>0</v>
      </c>
      <c r="Q967" s="51" t="n">
        <f aca="false">FilterOPk!O$12</f>
        <v>0</v>
      </c>
    </row>
    <row r="968" customFormat="false" ht="12.75" hidden="false" customHeight="false" outlineLevel="0" collapsed="false">
      <c r="B968" s="85" t="str">
        <f aca="false">FilterOPk!A$13</f>
        <v>LT-MIDWEST</v>
      </c>
      <c r="C968" s="13" t="n">
        <f aca="false">C967+1</f>
        <v>967</v>
      </c>
      <c r="D968" s="50" t="n">
        <f aca="false">FilterOPk!B$13</f>
        <v>7151089.47366245</v>
      </c>
      <c r="E968" s="50" t="n">
        <f aca="false">FilterOPk!C$13</f>
        <v>36317.39</v>
      </c>
      <c r="F968" s="50" t="n">
        <f aca="false">FilterOPk!D$13</f>
        <v>95142.77</v>
      </c>
      <c r="G968" s="50" t="n">
        <f aca="false">FilterOPk!E$13</f>
        <v>106523.31</v>
      </c>
      <c r="H968" s="50" t="n">
        <f aca="false">FilterOPk!F$13</f>
        <v>103615.07</v>
      </c>
      <c r="I968" s="50" t="n">
        <f aca="false">FilterOPk!G$13</f>
        <v>106049.09</v>
      </c>
      <c r="J968" s="50" t="n">
        <f aca="false">FilterOPk!H$13</f>
        <v>78310</v>
      </c>
      <c r="K968" s="50" t="n">
        <f aca="false">FilterOPk!I$13</f>
        <v>160210.16</v>
      </c>
      <c r="L968" s="50" t="n">
        <f aca="false">FilterOPk!J$13</f>
        <v>108136.49</v>
      </c>
      <c r="M968" s="50" t="n">
        <f aca="false">FilterOPk!K$13</f>
        <v>312653.19</v>
      </c>
      <c r="N968" s="50" t="n">
        <f aca="false">FilterOPk!L$13</f>
        <v>1106957.47</v>
      </c>
      <c r="O968" s="50" t="n">
        <f aca="false">FilterOPk!M$13</f>
        <v>-124610.37</v>
      </c>
      <c r="P968" s="50" t="n">
        <f aca="false">FilterOPk!N$13</f>
        <v>893459.31</v>
      </c>
      <c r="Q968" s="51" t="n">
        <f aca="false">FilterOPk!O$13</f>
        <v>1875806.41</v>
      </c>
    </row>
    <row r="969" customFormat="false" ht="12.75" hidden="false" customHeight="false" outlineLevel="0" collapsed="false">
      <c r="B969" s="85" t="str">
        <f aca="false">FilterOPk!A$14</f>
        <v>ST-ECAR</v>
      </c>
      <c r="C969" s="13" t="n">
        <f aca="false">C968+1</f>
        <v>968</v>
      </c>
      <c r="D969" s="50" t="n">
        <f aca="false">FilterOPk!B$14</f>
        <v>238101.441960815</v>
      </c>
      <c r="E969" s="50" t="n">
        <f aca="false">FilterOPk!C$14</f>
        <v>0</v>
      </c>
      <c r="F969" s="50" t="n">
        <f aca="false">FilterOPk!D$14</f>
        <v>0</v>
      </c>
      <c r="G969" s="50" t="n">
        <f aca="false">FilterOPk!E$14</f>
        <v>0</v>
      </c>
      <c r="H969" s="50" t="n">
        <f aca="false">FilterOPk!F$14</f>
        <v>0</v>
      </c>
      <c r="I969" s="50" t="n">
        <f aca="false">FilterOPk!G$14</f>
        <v>0</v>
      </c>
      <c r="J969" s="50" t="n">
        <f aca="false">FilterOPk!H$14</f>
        <v>0</v>
      </c>
      <c r="K969" s="50" t="n">
        <f aca="false">FilterOPk!I$14</f>
        <v>0</v>
      </c>
      <c r="L969" s="50" t="n">
        <f aca="false">FilterOPk!J$14</f>
        <v>0</v>
      </c>
      <c r="M969" s="50" t="n">
        <f aca="false">FilterOPk!K$14</f>
        <v>0</v>
      </c>
      <c r="N969" s="50" t="n">
        <f aca="false">FilterOPk!L$14</f>
        <v>0</v>
      </c>
      <c r="O969" s="50" t="n">
        <f aca="false">FilterOPk!M$14</f>
        <v>0</v>
      </c>
      <c r="P969" s="50" t="n">
        <f aca="false">FilterOPk!N$14</f>
        <v>0</v>
      </c>
      <c r="Q969" s="51" t="n">
        <f aca="false">FilterOPk!O$14</f>
        <v>0</v>
      </c>
    </row>
    <row r="970" customFormat="false" ht="12.75" hidden="false" customHeight="false" outlineLevel="0" collapsed="false">
      <c r="B970" s="85" t="str">
        <f aca="false">FilterOPk!A$15</f>
        <v>ST- MAPP</v>
      </c>
      <c r="C970" s="13" t="n">
        <f aca="false">C969+1</f>
        <v>969</v>
      </c>
      <c r="D970" s="50" t="n">
        <f aca="false">FilterOPk!B$15</f>
        <v>254636.614020626</v>
      </c>
      <c r="E970" s="50" t="n">
        <f aca="false">FilterOPk!C$15</f>
        <v>-1590.85</v>
      </c>
      <c r="F970" s="50" t="n">
        <f aca="false">FilterOPk!D$15</f>
        <v>-3167.72</v>
      </c>
      <c r="G970" s="50" t="n">
        <f aca="false">FilterOPk!E$15</f>
        <v>-3546.79</v>
      </c>
      <c r="H970" s="50" t="n">
        <f aca="false">FilterOPk!F$15</f>
        <v>-3530.89</v>
      </c>
      <c r="I970" s="50" t="n">
        <f aca="false">FilterOPk!G$15</f>
        <v>0</v>
      </c>
      <c r="J970" s="50" t="n">
        <f aca="false">FilterOPk!H$15</f>
        <v>0</v>
      </c>
      <c r="K970" s="50" t="n">
        <f aca="false">FilterOPk!I$15</f>
        <v>0</v>
      </c>
      <c r="L970" s="50" t="n">
        <f aca="false">FilterOPk!J$15</f>
        <v>0</v>
      </c>
      <c r="M970" s="50" t="n">
        <f aca="false">FilterOPk!K$15</f>
        <v>0</v>
      </c>
      <c r="N970" s="50" t="n">
        <f aca="false">FilterOPk!L$15</f>
        <v>-11836.25</v>
      </c>
      <c r="O970" s="50" t="n">
        <f aca="false">FilterOPk!M$15</f>
        <v>0</v>
      </c>
      <c r="P970" s="50" t="n">
        <f aca="false">FilterOPk!N$15</f>
        <v>0</v>
      </c>
      <c r="Q970" s="51" t="n">
        <f aca="false">FilterOPk!O$15</f>
        <v>-11836.25</v>
      </c>
    </row>
    <row r="971" customFormat="false" ht="12.75" hidden="false" customHeight="false" outlineLevel="0" collapsed="false">
      <c r="B971" s="85" t="str">
        <f aca="false">FilterOPk!A$16</f>
        <v>ST- MAIN</v>
      </c>
      <c r="C971" s="13" t="n">
        <f aca="false">C970+1</f>
        <v>970</v>
      </c>
      <c r="D971" s="50" t="n">
        <f aca="false">FilterOPk!B$16</f>
        <v>694293.253349893</v>
      </c>
      <c r="E971" s="50" t="n">
        <f aca="false">FilterOPk!C$16</f>
        <v>0</v>
      </c>
      <c r="F971" s="50" t="n">
        <f aca="false">FilterOPk!D$16</f>
        <v>0</v>
      </c>
      <c r="G971" s="50" t="n">
        <f aca="false">FilterOPk!E$16</f>
        <v>0</v>
      </c>
      <c r="H971" s="50" t="n">
        <f aca="false">FilterOPk!F$16</f>
        <v>0</v>
      </c>
      <c r="I971" s="50" t="n">
        <f aca="false">FilterOPk!G$16</f>
        <v>0</v>
      </c>
      <c r="J971" s="50" t="n">
        <f aca="false">FilterOPk!H$16</f>
        <v>0</v>
      </c>
      <c r="K971" s="50" t="n">
        <f aca="false">FilterOPk!I$16</f>
        <v>0</v>
      </c>
      <c r="L971" s="50" t="n">
        <f aca="false">FilterOPk!J$16</f>
        <v>0</v>
      </c>
      <c r="M971" s="50" t="n">
        <f aca="false">FilterOPk!K$16</f>
        <v>0</v>
      </c>
      <c r="N971" s="50" t="n">
        <f aca="false">FilterOPk!L$16</f>
        <v>0</v>
      </c>
      <c r="O971" s="50" t="n">
        <f aca="false">FilterOPk!M$16</f>
        <v>0</v>
      </c>
      <c r="P971" s="50" t="n">
        <f aca="false">FilterOPk!N$16</f>
        <v>0</v>
      </c>
      <c r="Q971" s="51" t="n">
        <f aca="false">FilterOPk!O$16</f>
        <v>0</v>
      </c>
    </row>
    <row r="972" customFormat="false" ht="12.75" hidden="false" customHeight="false" outlineLevel="0" collapsed="false">
      <c r="B972" s="85" t="str">
        <f aca="false">FilterOPk!A$17</f>
        <v>MW-ANALYST</v>
      </c>
      <c r="C972" s="13" t="n">
        <f aca="false">C971+1</f>
        <v>971</v>
      </c>
      <c r="D972" s="50" t="n">
        <f aca="false">FilterOPk!B$17</f>
        <v>0</v>
      </c>
      <c r="E972" s="50" t="n">
        <f aca="false">FilterOPk!C$17</f>
        <v>0</v>
      </c>
      <c r="F972" s="50" t="n">
        <f aca="false">FilterOPk!D$17</f>
        <v>0</v>
      </c>
      <c r="G972" s="50" t="n">
        <f aca="false">FilterOPk!E$17</f>
        <v>0</v>
      </c>
      <c r="H972" s="50" t="n">
        <f aca="false">FilterOPk!F$17</f>
        <v>0</v>
      </c>
      <c r="I972" s="50" t="n">
        <f aca="false">FilterOPk!G$17</f>
        <v>0</v>
      </c>
      <c r="J972" s="50" t="n">
        <f aca="false">FilterOPk!H$17</f>
        <v>0</v>
      </c>
      <c r="K972" s="50" t="n">
        <f aca="false">FilterOPk!I$17</f>
        <v>0</v>
      </c>
      <c r="L972" s="50" t="n">
        <f aca="false">FilterOPk!J$17</f>
        <v>0</v>
      </c>
      <c r="M972" s="50" t="n">
        <f aca="false">FilterOPk!K$17</f>
        <v>0</v>
      </c>
      <c r="N972" s="50" t="n">
        <f aca="false">FilterOPk!L$17</f>
        <v>0</v>
      </c>
      <c r="O972" s="50" t="n">
        <f aca="false">FilterOPk!M$17</f>
        <v>0</v>
      </c>
      <c r="P972" s="50" t="n">
        <f aca="false">FilterOPk!N$17</f>
        <v>0</v>
      </c>
      <c r="Q972" s="51" t="n">
        <f aca="false">FilterOPk!O$17</f>
        <v>0</v>
      </c>
    </row>
    <row r="973" customFormat="false" ht="12.75" hidden="false" customHeight="false" outlineLevel="0" collapsed="false">
      <c r="B973" s="85" t="str">
        <f aca="false">FilterOPk!A$18</f>
        <v>LT-NE</v>
      </c>
      <c r="C973" s="13" t="n">
        <f aca="false">C972+1</f>
        <v>972</v>
      </c>
      <c r="D973" s="50" t="n">
        <f aca="false">FilterOPk!B$18</f>
        <v>6187311.37539291</v>
      </c>
      <c r="E973" s="50" t="n">
        <f aca="false">FilterOPk!C$18</f>
        <v>38662.79</v>
      </c>
      <c r="F973" s="50" t="n">
        <f aca="false">FilterOPk!D$18</f>
        <v>89522.8</v>
      </c>
      <c r="G973" s="50" t="n">
        <f aca="false">FilterOPk!E$18</f>
        <v>158536.19</v>
      </c>
      <c r="H973" s="50" t="n">
        <f aca="false">FilterOPk!F$18</f>
        <v>261849.24</v>
      </c>
      <c r="I973" s="50" t="n">
        <f aca="false">FilterOPk!G$18</f>
        <v>291708.83</v>
      </c>
      <c r="J973" s="50" t="n">
        <f aca="false">FilterOPk!H$18</f>
        <v>228360.42</v>
      </c>
      <c r="K973" s="50" t="n">
        <f aca="false">FilterOPk!I$18</f>
        <v>445432.42</v>
      </c>
      <c r="L973" s="50" t="n">
        <f aca="false">FilterOPk!J$18</f>
        <v>266345.8</v>
      </c>
      <c r="M973" s="50" t="n">
        <f aca="false">FilterOPk!K$18</f>
        <v>801315.09</v>
      </c>
      <c r="N973" s="50" t="n">
        <f aca="false">FilterOPk!L$18</f>
        <v>2581733.58</v>
      </c>
      <c r="O973" s="50" t="n">
        <f aca="false">FilterOPk!M$18</f>
        <v>-636932.37</v>
      </c>
      <c r="P973" s="50" t="n">
        <f aca="false">FilterOPk!N$18</f>
        <v>-2303942.42</v>
      </c>
      <c r="Q973" s="51" t="n">
        <f aca="false">FilterOPk!O$18</f>
        <v>-359141.210000001</v>
      </c>
    </row>
    <row r="974" customFormat="false" ht="12.75" hidden="false" customHeight="false" outlineLevel="0" collapsed="false">
      <c r="B974" s="85" t="str">
        <f aca="false">FilterOPk!A$19</f>
        <v>LT-PJM</v>
      </c>
      <c r="C974" s="13" t="n">
        <f aca="false">C973+1</f>
        <v>973</v>
      </c>
      <c r="D974" s="50" t="n">
        <f aca="false">FilterOPk!B$19</f>
        <v>1818236.42109565</v>
      </c>
      <c r="E974" s="50" t="n">
        <f aca="false">FilterOPk!C$19</f>
        <v>0</v>
      </c>
      <c r="F974" s="50" t="n">
        <f aca="false">FilterOPk!D$19</f>
        <v>19402.28</v>
      </c>
      <c r="G974" s="50" t="n">
        <f aca="false">FilterOPk!E$19</f>
        <v>57930.92</v>
      </c>
      <c r="H974" s="50" t="n">
        <f aca="false">FilterOPk!F$19</f>
        <v>59436.7</v>
      </c>
      <c r="I974" s="50" t="n">
        <f aca="false">FilterOPk!G$19</f>
        <v>19136.52</v>
      </c>
      <c r="J974" s="50" t="n">
        <f aca="false">FilterOPk!H$19</f>
        <v>18664.41</v>
      </c>
      <c r="K974" s="50" t="n">
        <f aca="false">FilterOPk!I$19</f>
        <v>33608.82</v>
      </c>
      <c r="L974" s="50" t="n">
        <f aca="false">FilterOPk!J$19</f>
        <v>20867.53</v>
      </c>
      <c r="M974" s="50" t="n">
        <f aca="false">FilterOPk!K$19</f>
        <v>56340.86</v>
      </c>
      <c r="N974" s="50" t="n">
        <f aca="false">FilterOPk!L$19</f>
        <v>285388.04</v>
      </c>
      <c r="O974" s="50" t="n">
        <f aca="false">FilterOPk!M$19</f>
        <v>-1975.43</v>
      </c>
      <c r="P974" s="50" t="n">
        <f aca="false">FilterOPk!N$19</f>
        <v>-179963.06</v>
      </c>
      <c r="Q974" s="51" t="n">
        <f aca="false">FilterOPk!O$19</f>
        <v>103449.55</v>
      </c>
    </row>
    <row r="975" customFormat="false" ht="12.75" hidden="false" customHeight="false" outlineLevel="0" collapsed="false">
      <c r="B975" s="85" t="str">
        <f aca="false">FilterOPk!A$20</f>
        <v>LT- NY</v>
      </c>
      <c r="C975" s="13" t="n">
        <f aca="false">C974+1</f>
        <v>974</v>
      </c>
      <c r="D975" s="50" t="n">
        <f aca="false">FilterOPk!B$20</f>
        <v>0</v>
      </c>
      <c r="E975" s="50" t="n">
        <f aca="false">FilterOPk!C$20</f>
        <v>-9128.22</v>
      </c>
      <c r="F975" s="50" t="n">
        <f aca="false">FilterOPk!D$20</f>
        <v>-69725.26</v>
      </c>
      <c r="G975" s="50" t="n">
        <f aca="false">FilterOPk!E$20</f>
        <v>0</v>
      </c>
      <c r="H975" s="50" t="n">
        <f aca="false">FilterOPk!F$20</f>
        <v>0</v>
      </c>
      <c r="I975" s="50" t="n">
        <f aca="false">FilterOPk!G$20</f>
        <v>0</v>
      </c>
      <c r="J975" s="50" t="n">
        <f aca="false">FilterOPk!H$20</f>
        <v>0</v>
      </c>
      <c r="K975" s="50" t="n">
        <f aca="false">FilterOPk!I$20</f>
        <v>0</v>
      </c>
      <c r="L975" s="50" t="n">
        <f aca="false">FilterOPk!J$20</f>
        <v>0</v>
      </c>
      <c r="M975" s="50" t="n">
        <f aca="false">FilterOPk!K$20</f>
        <v>0</v>
      </c>
      <c r="N975" s="50" t="n">
        <f aca="false">FilterOPk!L$20</f>
        <v>-78853.48</v>
      </c>
      <c r="O975" s="50" t="n">
        <f aca="false">FilterOPk!M$20</f>
        <v>0</v>
      </c>
      <c r="P975" s="50" t="n">
        <f aca="false">FilterOPk!N$20</f>
        <v>12056.92</v>
      </c>
      <c r="Q975" s="51" t="n">
        <f aca="false">FilterOPk!O$20</f>
        <v>-66796.56</v>
      </c>
    </row>
    <row r="976" customFormat="false" ht="12.75" hidden="false" customHeight="false" outlineLevel="0" collapsed="false">
      <c r="B976" s="85" t="str">
        <f aca="false">FilterOPk!A$21</f>
        <v>ST- PJM</v>
      </c>
      <c r="C976" s="13" t="n">
        <f aca="false">C975+1</f>
        <v>975</v>
      </c>
      <c r="D976" s="50" t="n">
        <f aca="false">FilterOPk!B$21</f>
        <v>1243093.71447674</v>
      </c>
      <c r="E976" s="50" t="n">
        <f aca="false">FilterOPk!C$21</f>
        <v>13503.06</v>
      </c>
      <c r="F976" s="50" t="n">
        <f aca="false">FilterOPk!D$21</f>
        <v>0</v>
      </c>
      <c r="G976" s="50" t="n">
        <f aca="false">FilterOPk!E$21</f>
        <v>0</v>
      </c>
      <c r="H976" s="50" t="n">
        <f aca="false">FilterOPk!F$21</f>
        <v>0</v>
      </c>
      <c r="I976" s="50" t="n">
        <f aca="false">FilterOPk!G$21</f>
        <v>0</v>
      </c>
      <c r="J976" s="50" t="n">
        <f aca="false">FilterOPk!H$21</f>
        <v>0</v>
      </c>
      <c r="K976" s="50" t="n">
        <f aca="false">FilterOPk!I$21</f>
        <v>0</v>
      </c>
      <c r="L976" s="50" t="n">
        <f aca="false">FilterOPk!J$21</f>
        <v>0</v>
      </c>
      <c r="M976" s="50" t="n">
        <f aca="false">FilterOPk!K$21</f>
        <v>0</v>
      </c>
      <c r="N976" s="50" t="n">
        <f aca="false">FilterOPk!L$21</f>
        <v>13503.06</v>
      </c>
      <c r="O976" s="50" t="n">
        <f aca="false">FilterOPk!M$21</f>
        <v>0</v>
      </c>
      <c r="P976" s="50" t="n">
        <f aca="false">FilterOPk!N$21</f>
        <v>0</v>
      </c>
      <c r="Q976" s="51" t="n">
        <f aca="false">FilterOPk!O$21</f>
        <v>13503.06</v>
      </c>
    </row>
    <row r="977" customFormat="false" ht="12.75" hidden="false" customHeight="false" outlineLevel="0" collapsed="false">
      <c r="B977" s="85" t="str">
        <f aca="false">FilterOPk!A$22</f>
        <v>ST- NENG</v>
      </c>
      <c r="C977" s="13" t="n">
        <f aca="false">C976+1</f>
        <v>976</v>
      </c>
      <c r="D977" s="50" t="n">
        <f aca="false">FilterOPk!B$22</f>
        <v>539719.375927685</v>
      </c>
      <c r="E977" s="50" t="n">
        <f aca="false">FilterOPk!C$22</f>
        <v>17499.36</v>
      </c>
      <c r="F977" s="50" t="n">
        <f aca="false">FilterOPk!D$22</f>
        <v>34844.91</v>
      </c>
      <c r="G977" s="50" t="n">
        <f aca="false">FilterOPk!E$22</f>
        <v>0</v>
      </c>
      <c r="H977" s="50" t="n">
        <f aca="false">FilterOPk!F$22</f>
        <v>0</v>
      </c>
      <c r="I977" s="50" t="n">
        <f aca="false">FilterOPk!G$22</f>
        <v>0</v>
      </c>
      <c r="J977" s="50" t="n">
        <f aca="false">FilterOPk!H$22</f>
        <v>0</v>
      </c>
      <c r="K977" s="50" t="n">
        <f aca="false">FilterOPk!I$22</f>
        <v>0</v>
      </c>
      <c r="L977" s="50" t="n">
        <f aca="false">FilterOPk!J$22</f>
        <v>0</v>
      </c>
      <c r="M977" s="50" t="n">
        <f aca="false">FilterOPk!K$22</f>
        <v>0</v>
      </c>
      <c r="N977" s="50" t="n">
        <f aca="false">FilterOPk!L$22</f>
        <v>52344.27</v>
      </c>
      <c r="O977" s="50" t="n">
        <f aca="false">FilterOPk!M$22</f>
        <v>0</v>
      </c>
      <c r="P977" s="50" t="n">
        <f aca="false">FilterOPk!N$22</f>
        <v>0</v>
      </c>
      <c r="Q977" s="51" t="n">
        <f aca="false">FilterOPk!O$22</f>
        <v>52344.27</v>
      </c>
    </row>
    <row r="978" customFormat="false" ht="12.75" hidden="false" customHeight="false" outlineLevel="0" collapsed="false">
      <c r="B978" s="85" t="str">
        <f aca="false">FilterOPk!A$23</f>
        <v>ST- NY</v>
      </c>
      <c r="C978" s="13" t="n">
        <f aca="false">C977+1</f>
        <v>977</v>
      </c>
      <c r="D978" s="50" t="n">
        <f aca="false">FilterOPk!B$23</f>
        <v>251437.188425373</v>
      </c>
      <c r="E978" s="50" t="n">
        <f aca="false">FilterOPk!C$23</f>
        <v>22663</v>
      </c>
      <c r="F978" s="50" t="n">
        <f aca="false">FilterOPk!D$23</f>
        <v>52267.36</v>
      </c>
      <c r="G978" s="50" t="n">
        <f aca="false">FilterOPk!E$23</f>
        <v>0</v>
      </c>
      <c r="H978" s="50" t="n">
        <f aca="false">FilterOPk!F$23</f>
        <v>0</v>
      </c>
      <c r="I978" s="50" t="n">
        <f aca="false">FilterOPk!G$23</f>
        <v>0</v>
      </c>
      <c r="J978" s="50" t="n">
        <f aca="false">FilterOPk!H$23</f>
        <v>0</v>
      </c>
      <c r="K978" s="50" t="n">
        <f aca="false">FilterOPk!I$23</f>
        <v>0</v>
      </c>
      <c r="L978" s="50" t="n">
        <f aca="false">FilterOPk!J$23</f>
        <v>0</v>
      </c>
      <c r="M978" s="50" t="n">
        <f aca="false">FilterOPk!K$23</f>
        <v>0</v>
      </c>
      <c r="N978" s="50" t="n">
        <f aca="false">FilterOPk!L$23</f>
        <v>74930.36</v>
      </c>
      <c r="O978" s="50" t="n">
        <f aca="false">FilterOPk!M$23</f>
        <v>0</v>
      </c>
      <c r="P978" s="50" t="n">
        <f aca="false">FilterOPk!N$23</f>
        <v>0</v>
      </c>
      <c r="Q978" s="51" t="n">
        <f aca="false">FilterOPk!O$23</f>
        <v>74930.36</v>
      </c>
    </row>
    <row r="979" customFormat="false" ht="12.75" hidden="false" customHeight="false" outlineLevel="0" collapsed="false">
      <c r="B979" s="85" t="str">
        <f aca="false">FilterOPk!A$24</f>
        <v>NE- PHYS</v>
      </c>
      <c r="C979" s="13" t="n">
        <f aca="false">C978+1</f>
        <v>978</v>
      </c>
      <c r="D979" s="50" t="n">
        <f aca="false">FilterOPk!B$24</f>
        <v>0</v>
      </c>
      <c r="E979" s="50" t="n">
        <f aca="false">FilterOPk!C$24</f>
        <v>0</v>
      </c>
      <c r="F979" s="50" t="n">
        <f aca="false">FilterOPk!D$24</f>
        <v>0</v>
      </c>
      <c r="G979" s="50" t="n">
        <f aca="false">FilterOPk!E$24</f>
        <v>0</v>
      </c>
      <c r="H979" s="50" t="n">
        <f aca="false">FilterOPk!F$24</f>
        <v>0</v>
      </c>
      <c r="I979" s="50" t="n">
        <f aca="false">FilterOPk!G$24</f>
        <v>0</v>
      </c>
      <c r="J979" s="50" t="n">
        <f aca="false">FilterOPk!H$24</f>
        <v>0</v>
      </c>
      <c r="K979" s="50" t="n">
        <f aca="false">FilterOPk!I$24</f>
        <v>0</v>
      </c>
      <c r="L979" s="50" t="n">
        <f aca="false">FilterOPk!J$24</f>
        <v>0</v>
      </c>
      <c r="M979" s="50" t="n">
        <f aca="false">FilterOPk!K$24</f>
        <v>0</v>
      </c>
      <c r="N979" s="50" t="n">
        <f aca="false">FilterOPk!L$24</f>
        <v>0</v>
      </c>
      <c r="O979" s="50" t="n">
        <f aca="false">FilterOPk!M$24</f>
        <v>0</v>
      </c>
      <c r="P979" s="50" t="n">
        <f aca="false">FilterOPk!N$24</f>
        <v>0</v>
      </c>
      <c r="Q979" s="51" t="n">
        <f aca="false">FilterOPk!O$24</f>
        <v>0</v>
      </c>
    </row>
    <row r="980" customFormat="false" ht="12.75" hidden="false" customHeight="false" outlineLevel="0" collapsed="false">
      <c r="B980" s="85" t="str">
        <f aca="false">FilterOPk!A$25</f>
        <v>LT-Southeast</v>
      </c>
      <c r="C980" s="13" t="n">
        <f aca="false">C979+1</f>
        <v>979</v>
      </c>
      <c r="D980" s="50" t="n">
        <f aca="false">FilterOPk!B$25</f>
        <v>11411200.8859117</v>
      </c>
      <c r="E980" s="50" t="n">
        <f aca="false">FilterOPk!C$25</f>
        <v>15825.82</v>
      </c>
      <c r="F980" s="50" t="n">
        <f aca="false">FilterOPk!D$25</f>
        <v>13250</v>
      </c>
      <c r="G980" s="50" t="n">
        <f aca="false">FilterOPk!E$25</f>
        <v>24924.1</v>
      </c>
      <c r="H980" s="50" t="n">
        <f aca="false">FilterOPk!F$25</f>
        <v>24690.47</v>
      </c>
      <c r="I980" s="50" t="n">
        <f aca="false">FilterOPk!G$25</f>
        <v>26774</v>
      </c>
      <c r="J980" s="50" t="n">
        <f aca="false">FilterOPk!H$25</f>
        <v>26715</v>
      </c>
      <c r="K980" s="50" t="n">
        <f aca="false">FilterOPk!I$25</f>
        <v>57358.83</v>
      </c>
      <c r="L980" s="50" t="n">
        <f aca="false">FilterOPk!J$25</f>
        <v>26146</v>
      </c>
      <c r="M980" s="50" t="n">
        <f aca="false">FilterOPk!K$25</f>
        <v>75355.31</v>
      </c>
      <c r="N980" s="50" t="n">
        <f aca="false">FilterOPk!L$25</f>
        <v>291039.53</v>
      </c>
      <c r="O980" s="50" t="n">
        <f aca="false">FilterOPk!M$25</f>
        <v>-122359</v>
      </c>
      <c r="P980" s="50" t="n">
        <f aca="false">FilterOPk!N$25</f>
        <v>514428.17</v>
      </c>
      <c r="Q980" s="51" t="n">
        <f aca="false">FilterOPk!O$25</f>
        <v>683108.7</v>
      </c>
    </row>
    <row r="981" customFormat="false" ht="12.75" hidden="false" customHeight="false" outlineLevel="0" collapsed="false">
      <c r="B981" s="85" t="str">
        <f aca="false">FilterOPk!A$26</f>
        <v>ST-SPP</v>
      </c>
      <c r="C981" s="13" t="n">
        <f aca="false">C980+1</f>
        <v>980</v>
      </c>
      <c r="D981" s="50" t="n">
        <f aca="false">FilterOPk!B$26</f>
        <v>52202.8773549933</v>
      </c>
      <c r="E981" s="50" t="n">
        <f aca="false">FilterOPk!C$26</f>
        <v>0</v>
      </c>
      <c r="F981" s="50" t="n">
        <f aca="false">FilterOPk!D$26</f>
        <v>0</v>
      </c>
      <c r="G981" s="50" t="n">
        <f aca="false">FilterOPk!E$26</f>
        <v>0</v>
      </c>
      <c r="H981" s="50" t="n">
        <f aca="false">FilterOPk!F$26</f>
        <v>0</v>
      </c>
      <c r="I981" s="50" t="n">
        <f aca="false">FilterOPk!G$26</f>
        <v>0</v>
      </c>
      <c r="J981" s="50" t="n">
        <f aca="false">FilterOPk!H$26</f>
        <v>0</v>
      </c>
      <c r="K981" s="50" t="n">
        <f aca="false">FilterOPk!I$26</f>
        <v>0</v>
      </c>
      <c r="L981" s="50" t="n">
        <f aca="false">FilterOPk!J$26</f>
        <v>0</v>
      </c>
      <c r="M981" s="50" t="n">
        <f aca="false">FilterOPk!K$26</f>
        <v>0</v>
      </c>
      <c r="N981" s="50" t="n">
        <f aca="false">FilterOPk!L$26</f>
        <v>0</v>
      </c>
      <c r="O981" s="50" t="n">
        <f aca="false">FilterOPk!M$26</f>
        <v>0</v>
      </c>
      <c r="P981" s="50" t="n">
        <f aca="false">FilterOPk!N$26</f>
        <v>0</v>
      </c>
      <c r="Q981" s="51" t="n">
        <f aca="false">FilterOPk!O$26</f>
        <v>0</v>
      </c>
    </row>
    <row r="982" customFormat="false" ht="12.75" hidden="false" customHeight="false" outlineLevel="0" collapsed="false">
      <c r="B982" s="85" t="str">
        <f aca="false">FilterOPk!A$27</f>
        <v>ST-SERC</v>
      </c>
      <c r="C982" s="13" t="n">
        <f aca="false">C981+1</f>
        <v>981</v>
      </c>
      <c r="D982" s="50" t="n">
        <f aca="false">FilterOPk!B$27</f>
        <v>686881.973218232</v>
      </c>
      <c r="E982" s="50" t="n">
        <f aca="false">FilterOPk!C$27</f>
        <v>0</v>
      </c>
      <c r="F982" s="50" t="n">
        <f aca="false">FilterOPk!D$27</f>
        <v>0</v>
      </c>
      <c r="G982" s="50" t="n">
        <f aca="false">FilterOPk!E$27</f>
        <v>0</v>
      </c>
      <c r="H982" s="50" t="n">
        <f aca="false">FilterOPk!F$27</f>
        <v>0</v>
      </c>
      <c r="I982" s="50" t="n">
        <f aca="false">FilterOPk!G$27</f>
        <v>0</v>
      </c>
      <c r="J982" s="50" t="n">
        <f aca="false">FilterOPk!H$27</f>
        <v>0</v>
      </c>
      <c r="K982" s="50" t="n">
        <f aca="false">FilterOPk!I$27</f>
        <v>0</v>
      </c>
      <c r="L982" s="50" t="n">
        <f aca="false">FilterOPk!J$27</f>
        <v>0</v>
      </c>
      <c r="M982" s="50" t="n">
        <f aca="false">FilterOPk!K$27</f>
        <v>0</v>
      </c>
      <c r="N982" s="50" t="n">
        <f aca="false">FilterOPk!L$27</f>
        <v>0</v>
      </c>
      <c r="O982" s="50" t="n">
        <f aca="false">FilterOPk!M$27</f>
        <v>0</v>
      </c>
      <c r="P982" s="50" t="n">
        <f aca="false">FilterOPk!N$27</f>
        <v>0</v>
      </c>
      <c r="Q982" s="51" t="n">
        <f aca="false">FilterOPk!O$27</f>
        <v>0</v>
      </c>
    </row>
    <row r="983" customFormat="false" ht="12.75" hidden="false" customHeight="false" outlineLevel="0" collapsed="false">
      <c r="B983" s="85" t="str">
        <f aca="false">FilterOPk!A$28</f>
        <v>LT- Texas</v>
      </c>
      <c r="C983" s="13" t="n">
        <f aca="false">C982+1</f>
        <v>982</v>
      </c>
      <c r="D983" s="50" t="n">
        <f aca="false">FilterOPk!B$28</f>
        <v>3826684.70313045</v>
      </c>
      <c r="E983" s="50" t="n">
        <f aca="false">FilterOPk!C$28</f>
        <v>0</v>
      </c>
      <c r="F983" s="50" t="n">
        <f aca="false">FilterOPk!D$28</f>
        <v>13003.28</v>
      </c>
      <c r="G983" s="50" t="n">
        <f aca="false">FilterOPk!E$28</f>
        <v>7651.26</v>
      </c>
      <c r="H983" s="50" t="n">
        <f aca="false">FilterOPk!F$28</f>
        <v>7986.82</v>
      </c>
      <c r="I983" s="50" t="n">
        <f aca="false">FilterOPk!G$28</f>
        <v>17032.43</v>
      </c>
      <c r="J983" s="50" t="n">
        <f aca="false">FilterOPk!H$28</f>
        <v>19665.43</v>
      </c>
      <c r="K983" s="50" t="n">
        <f aca="false">FilterOPk!I$28</f>
        <v>46628.44</v>
      </c>
      <c r="L983" s="50" t="n">
        <f aca="false">FilterOPk!J$28</f>
        <v>12076.91</v>
      </c>
      <c r="M983" s="50" t="n">
        <f aca="false">FilterOPk!K$28</f>
        <v>18411.54</v>
      </c>
      <c r="N983" s="50" t="n">
        <f aca="false">FilterOPk!L$28</f>
        <v>142456.11</v>
      </c>
      <c r="O983" s="50" t="n">
        <f aca="false">FilterOPk!M$28</f>
        <v>653578.76</v>
      </c>
      <c r="P983" s="50" t="n">
        <f aca="false">FilterOPk!N$28</f>
        <v>2238345.92</v>
      </c>
      <c r="Q983" s="51" t="n">
        <f aca="false">FilterOPk!O$28</f>
        <v>3034380.79</v>
      </c>
    </row>
    <row r="984" customFormat="false" ht="12.75" hidden="false" customHeight="false" outlineLevel="0" collapsed="false">
      <c r="B984" s="85" t="str">
        <f aca="false">FilterOPk!A$29</f>
        <v>St- Texas</v>
      </c>
      <c r="C984" s="13" t="n">
        <f aca="false">C983+1</f>
        <v>983</v>
      </c>
      <c r="D984" s="50" t="n">
        <f aca="false">FilterOPk!B$29</f>
        <v>445563.239343252</v>
      </c>
      <c r="E984" s="50" t="n">
        <f aca="false">FilterOPk!C$29</f>
        <v>5676.33</v>
      </c>
      <c r="F984" s="50" t="n">
        <f aca="false">FilterOPk!D$29</f>
        <v>0</v>
      </c>
      <c r="G984" s="50" t="n">
        <f aca="false">FilterOPk!E$29</f>
        <v>0</v>
      </c>
      <c r="H984" s="50" t="n">
        <f aca="false">FilterOPk!F$29</f>
        <v>0</v>
      </c>
      <c r="I984" s="50" t="n">
        <f aca="false">FilterOPk!G$29</f>
        <v>0</v>
      </c>
      <c r="J984" s="50" t="n">
        <f aca="false">FilterOPk!H$29</f>
        <v>0</v>
      </c>
      <c r="K984" s="50" t="n">
        <f aca="false">FilterOPk!I$29</f>
        <v>0</v>
      </c>
      <c r="L984" s="50" t="n">
        <f aca="false">FilterOPk!J$29</f>
        <v>0</v>
      </c>
      <c r="M984" s="50" t="n">
        <f aca="false">FilterOPk!K$29</f>
        <v>0</v>
      </c>
      <c r="N984" s="50" t="n">
        <f aca="false">FilterOPk!L$29</f>
        <v>5676.33</v>
      </c>
      <c r="O984" s="50" t="n">
        <f aca="false">FilterOPk!M$29</f>
        <v>0</v>
      </c>
      <c r="P984" s="50" t="n">
        <f aca="false">FilterOPk!N$29</f>
        <v>0</v>
      </c>
      <c r="Q984" s="51" t="n">
        <f aca="false">FilterOPk!O$29</f>
        <v>5676.33</v>
      </c>
    </row>
    <row r="985" customFormat="false" ht="12.75" hidden="false" customHeight="false" outlineLevel="0" collapsed="false">
      <c r="B985" s="85"/>
      <c r="C985" s="13" t="n">
        <f aca="false">C984+1</f>
        <v>984</v>
      </c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1"/>
    </row>
    <row r="986" customFormat="false" ht="12.75" hidden="false" customHeight="false" outlineLevel="0" collapsed="false">
      <c r="B986" s="85" t="str">
        <f aca="false">FilterOPk!A$32</f>
        <v>Gas positions</v>
      </c>
      <c r="C986" s="13" t="n">
        <f aca="false">C985+1</f>
        <v>985</v>
      </c>
      <c r="D986" s="50" t="s">
        <v>4</v>
      </c>
      <c r="E986" s="50"/>
      <c r="F986" s="50"/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1"/>
    </row>
    <row r="987" customFormat="false" ht="12.75" hidden="false" customHeight="false" outlineLevel="0" collapsed="false">
      <c r="B987" s="85" t="str">
        <f aca="false">FilterOPk!A$33</f>
        <v>Kevin Presto</v>
      </c>
      <c r="C987" s="13" t="n">
        <f aca="false">C986+1</f>
        <v>986</v>
      </c>
      <c r="D987" s="50" t="n">
        <f aca="false">FilterOPk!B$33</f>
        <v>0</v>
      </c>
      <c r="E987" s="50" t="n">
        <f aca="false">FilterOPk!C$33</f>
        <v>0</v>
      </c>
      <c r="F987" s="50" t="n">
        <f aca="false">FilterOPk!D$33</f>
        <v>0</v>
      </c>
      <c r="G987" s="50" t="n">
        <f aca="false">FilterOPk!E$33</f>
        <v>0</v>
      </c>
      <c r="H987" s="50" t="n">
        <f aca="false">FilterOPk!F$33</f>
        <v>0</v>
      </c>
      <c r="I987" s="50" t="n">
        <f aca="false">FilterOPk!G$33</f>
        <v>0</v>
      </c>
      <c r="J987" s="50" t="n">
        <f aca="false">FilterOPk!H$33</f>
        <v>0</v>
      </c>
      <c r="K987" s="50" t="n">
        <f aca="false">FilterOPk!I$33</f>
        <v>0</v>
      </c>
      <c r="L987" s="50" t="n">
        <f aca="false">FilterOPk!J$33</f>
        <v>0</v>
      </c>
      <c r="M987" s="50" t="n">
        <f aca="false">FilterOPk!K$33</f>
        <v>0</v>
      </c>
      <c r="N987" s="50" t="n">
        <f aca="false">FilterOPk!L$33</f>
        <v>0</v>
      </c>
      <c r="O987" s="50" t="n">
        <f aca="false">FilterOPk!M$33</f>
        <v>0</v>
      </c>
      <c r="P987" s="50" t="n">
        <f aca="false">FilterOPk!N$33</f>
        <v>0</v>
      </c>
      <c r="Q987" s="51" t="n">
        <f aca="false">FilterOPk!O$33</f>
        <v>0</v>
      </c>
    </row>
    <row r="988" customFormat="false" ht="12.75" hidden="false" customHeight="false" outlineLevel="0" collapsed="false">
      <c r="B988" s="85" t="str">
        <f aca="false">FilterOPk!A$34</f>
        <v>Fletcher Sturm</v>
      </c>
      <c r="C988" s="13" t="n">
        <f aca="false">C987+1</f>
        <v>987</v>
      </c>
      <c r="D988" s="50" t="n">
        <f aca="false">FilterOPk!B$34</f>
        <v>0</v>
      </c>
      <c r="E988" s="50" t="n">
        <f aca="false">FilterOPk!C$34</f>
        <v>0</v>
      </c>
      <c r="F988" s="50" t="n">
        <f aca="false">FilterOPk!D$34</f>
        <v>0</v>
      </c>
      <c r="G988" s="50" t="n">
        <f aca="false">FilterOPk!E$34</f>
        <v>0</v>
      </c>
      <c r="H988" s="50" t="n">
        <f aca="false">FilterOPk!F$34</f>
        <v>0</v>
      </c>
      <c r="I988" s="50" t="n">
        <f aca="false">FilterOPk!G$34</f>
        <v>0</v>
      </c>
      <c r="J988" s="50" t="n">
        <f aca="false">FilterOPk!H$34</f>
        <v>0</v>
      </c>
      <c r="K988" s="50" t="n">
        <f aca="false">FilterOPk!I$34</f>
        <v>0</v>
      </c>
      <c r="L988" s="50" t="n">
        <f aca="false">FilterOPk!J$34</f>
        <v>0</v>
      </c>
      <c r="M988" s="50" t="n">
        <f aca="false">FilterOPk!K$34</f>
        <v>0</v>
      </c>
      <c r="N988" s="50" t="n">
        <f aca="false">FilterOPk!L$34</f>
        <v>0</v>
      </c>
      <c r="O988" s="50" t="n">
        <f aca="false">FilterOPk!M$34</f>
        <v>0</v>
      </c>
      <c r="P988" s="50" t="n">
        <f aca="false">FilterOPk!N$34</f>
        <v>0</v>
      </c>
      <c r="Q988" s="51" t="n">
        <f aca="false">FilterOPk!O$34</f>
        <v>0</v>
      </c>
    </row>
    <row r="989" customFormat="false" ht="12.75" hidden="false" customHeight="false" outlineLevel="0" collapsed="false">
      <c r="B989" s="85" t="str">
        <f aca="false">FilterOPk!A$35</f>
        <v>Doug Gilbert-Smith</v>
      </c>
      <c r="C989" s="13" t="n">
        <f aca="false">C988+1</f>
        <v>988</v>
      </c>
      <c r="D989" s="50" t="n">
        <f aca="false">FilterOPk!B$35</f>
        <v>0</v>
      </c>
      <c r="E989" s="50" t="n">
        <f aca="false">FilterOPk!C$35</f>
        <v>0</v>
      </c>
      <c r="F989" s="50" t="n">
        <f aca="false">FilterOPk!D$35</f>
        <v>0</v>
      </c>
      <c r="G989" s="50" t="n">
        <f aca="false">FilterOPk!E$35</f>
        <v>0</v>
      </c>
      <c r="H989" s="50" t="n">
        <f aca="false">FilterOPk!F$35</f>
        <v>0</v>
      </c>
      <c r="I989" s="50" t="n">
        <f aca="false">FilterOPk!G$35</f>
        <v>0</v>
      </c>
      <c r="J989" s="50" t="n">
        <f aca="false">FilterOPk!H$35</f>
        <v>0</v>
      </c>
      <c r="K989" s="50" t="n">
        <f aca="false">FilterOPk!I$35</f>
        <v>0</v>
      </c>
      <c r="L989" s="50" t="n">
        <f aca="false">FilterOPk!J$35</f>
        <v>0</v>
      </c>
      <c r="M989" s="50" t="n">
        <f aca="false">FilterOPk!K$35</f>
        <v>0</v>
      </c>
      <c r="N989" s="50" t="n">
        <f aca="false">FilterOPk!L$35</f>
        <v>0</v>
      </c>
      <c r="O989" s="50" t="n">
        <f aca="false">FilterOPk!M$35</f>
        <v>0</v>
      </c>
      <c r="P989" s="50" t="n">
        <f aca="false">FilterOPk!N$35</f>
        <v>0</v>
      </c>
      <c r="Q989" s="51" t="n">
        <f aca="false">FilterOPk!O$35</f>
        <v>0</v>
      </c>
    </row>
    <row r="990" customFormat="false" ht="12.75" hidden="false" customHeight="false" outlineLevel="0" collapsed="false">
      <c r="B990" s="85" t="str">
        <f aca="false">FilterOPk!A$36</f>
        <v>Rogers Herndon</v>
      </c>
      <c r="C990" s="13" t="n">
        <f aca="false">C989+1</f>
        <v>989</v>
      </c>
      <c r="D990" s="50" t="n">
        <f aca="false">FilterOPk!B$36</f>
        <v>0</v>
      </c>
      <c r="E990" s="50" t="n">
        <f aca="false">FilterOPk!C$36</f>
        <v>0</v>
      </c>
      <c r="F990" s="50" t="n">
        <f aca="false">FilterOPk!D$36</f>
        <v>0</v>
      </c>
      <c r="G990" s="50" t="n">
        <f aca="false">FilterOPk!E$36</f>
        <v>0</v>
      </c>
      <c r="H990" s="50" t="n">
        <f aca="false">FilterOPk!F$36</f>
        <v>0</v>
      </c>
      <c r="I990" s="50" t="n">
        <f aca="false">FilterOPk!G$36</f>
        <v>0</v>
      </c>
      <c r="J990" s="50" t="n">
        <f aca="false">FilterOPk!H$36</f>
        <v>0</v>
      </c>
      <c r="K990" s="50" t="n">
        <f aca="false">FilterOPk!I$36</f>
        <v>0</v>
      </c>
      <c r="L990" s="50" t="n">
        <f aca="false">FilterOPk!J$36</f>
        <v>0</v>
      </c>
      <c r="M990" s="50" t="n">
        <f aca="false">FilterOPk!K$36</f>
        <v>0</v>
      </c>
      <c r="N990" s="50" t="n">
        <f aca="false">FilterOPk!L$36</f>
        <v>0</v>
      </c>
      <c r="O990" s="50" t="n">
        <f aca="false">FilterOPk!M$36</f>
        <v>0</v>
      </c>
      <c r="P990" s="50" t="n">
        <f aca="false">FilterOPk!N$36</f>
        <v>0</v>
      </c>
      <c r="Q990" s="51" t="n">
        <f aca="false">FilterOPk!O$36</f>
        <v>0</v>
      </c>
    </row>
    <row r="991" customFormat="false" ht="12.75" hidden="false" customHeight="false" outlineLevel="0" collapsed="false">
      <c r="B991" s="85" t="str">
        <f aca="false">FilterOPk!A$37</f>
        <v>Dana Davis</v>
      </c>
      <c r="C991" s="13" t="n">
        <f aca="false">C990+1</f>
        <v>990</v>
      </c>
      <c r="D991" s="50" t="n">
        <f aca="false">FilterOPk!B$37</f>
        <v>0</v>
      </c>
      <c r="E991" s="50" t="n">
        <f aca="false">FilterOPk!C$37</f>
        <v>0</v>
      </c>
      <c r="F991" s="50" t="n">
        <f aca="false">FilterOPk!D$37</f>
        <v>0</v>
      </c>
      <c r="G991" s="50" t="n">
        <f aca="false">FilterOPk!E$37</f>
        <v>0</v>
      </c>
      <c r="H991" s="50" t="n">
        <f aca="false">FilterOPk!F$37</f>
        <v>0</v>
      </c>
      <c r="I991" s="50" t="n">
        <f aca="false">FilterOPk!G$37</f>
        <v>0</v>
      </c>
      <c r="J991" s="50" t="n">
        <f aca="false">FilterOPk!H$37</f>
        <v>0</v>
      </c>
      <c r="K991" s="50" t="n">
        <f aca="false">FilterOPk!I$37</f>
        <v>0</v>
      </c>
      <c r="L991" s="50" t="n">
        <f aca="false">FilterOPk!J$37</f>
        <v>0</v>
      </c>
      <c r="M991" s="50" t="n">
        <f aca="false">FilterOPk!K$37</f>
        <v>0</v>
      </c>
      <c r="N991" s="50" t="n">
        <f aca="false">FilterOPk!L$37</f>
        <v>0</v>
      </c>
      <c r="O991" s="50" t="n">
        <f aca="false">FilterOPk!M$37</f>
        <v>0</v>
      </c>
      <c r="P991" s="50" t="n">
        <f aca="false">FilterOPk!N$37</f>
        <v>0</v>
      </c>
      <c r="Q991" s="51" t="n">
        <f aca="false">FilterOPk!O$37</f>
        <v>0</v>
      </c>
    </row>
    <row r="992" customFormat="false" ht="12.75" hidden="false" customHeight="false" outlineLevel="0" collapsed="false">
      <c r="B992" s="85" t="str">
        <f aca="false">FilterOPk!A$38</f>
        <v>Tom May</v>
      </c>
      <c r="C992" s="13" t="n">
        <f aca="false">C991+1</f>
        <v>991</v>
      </c>
      <c r="D992" s="50" t="n">
        <f aca="false">FilterOPk!B$38</f>
        <v>0</v>
      </c>
      <c r="E992" s="50" t="n">
        <f aca="false">FilterOPk!C$38</f>
        <v>0</v>
      </c>
      <c r="F992" s="50" t="n">
        <f aca="false">FilterOPk!D$38</f>
        <v>0</v>
      </c>
      <c r="G992" s="50" t="n">
        <f aca="false">FilterOPk!E$38</f>
        <v>0</v>
      </c>
      <c r="H992" s="50" t="n">
        <f aca="false">FilterOPk!F$38</f>
        <v>0</v>
      </c>
      <c r="I992" s="50" t="n">
        <f aca="false">FilterOPk!G$38</f>
        <v>0</v>
      </c>
      <c r="J992" s="50" t="n">
        <f aca="false">FilterOPk!H$38</f>
        <v>0</v>
      </c>
      <c r="K992" s="50" t="n">
        <f aca="false">FilterOPk!I$38</f>
        <v>0</v>
      </c>
      <c r="L992" s="50" t="n">
        <f aca="false">FilterOPk!J$38</f>
        <v>0</v>
      </c>
      <c r="M992" s="50" t="n">
        <f aca="false">FilterOPk!K$38</f>
        <v>0</v>
      </c>
      <c r="N992" s="50" t="n">
        <f aca="false">FilterOPk!L$38</f>
        <v>0</v>
      </c>
      <c r="O992" s="50" t="n">
        <f aca="false">FilterOPk!M$38</f>
        <v>0</v>
      </c>
      <c r="P992" s="50" t="n">
        <f aca="false">FilterOPk!N$38</f>
        <v>0</v>
      </c>
      <c r="Q992" s="51" t="n">
        <f aca="false">FilterOPk!O$38</f>
        <v>0</v>
      </c>
    </row>
    <row r="993" customFormat="false" ht="12.75" hidden="false" customHeight="false" outlineLevel="0" collapsed="false">
      <c r="B993" s="85" t="str">
        <f aca="false">FilterOPk!A$39</f>
        <v>Clint Dean</v>
      </c>
      <c r="C993" s="13" t="n">
        <f aca="false">C992+1</f>
        <v>992</v>
      </c>
      <c r="D993" s="50" t="n">
        <f aca="false">FilterOPk!B$39</f>
        <v>0</v>
      </c>
      <c r="E993" s="50" t="n">
        <f aca="false">FilterOPk!C$39</f>
        <v>0</v>
      </c>
      <c r="F993" s="50" t="n">
        <f aca="false">FilterOPk!D$39</f>
        <v>0</v>
      </c>
      <c r="G993" s="50" t="n">
        <f aca="false">FilterOPk!E$39</f>
        <v>0</v>
      </c>
      <c r="H993" s="50" t="n">
        <f aca="false">FilterOPk!F$39</f>
        <v>0</v>
      </c>
      <c r="I993" s="50" t="n">
        <f aca="false">FilterOPk!G$39</f>
        <v>0</v>
      </c>
      <c r="J993" s="50" t="n">
        <f aca="false">FilterOPk!H$39</f>
        <v>0</v>
      </c>
      <c r="K993" s="50" t="n">
        <f aca="false">FilterOPk!I$39</f>
        <v>0</v>
      </c>
      <c r="L993" s="50" t="n">
        <f aca="false">FilterOPk!J$39</f>
        <v>0</v>
      </c>
      <c r="M993" s="50" t="n">
        <f aca="false">FilterOPk!K$39</f>
        <v>0</v>
      </c>
      <c r="N993" s="50" t="n">
        <f aca="false">FilterOPk!L$39</f>
        <v>0</v>
      </c>
      <c r="O993" s="50" t="n">
        <f aca="false">FilterOPk!M$39</f>
        <v>0</v>
      </c>
      <c r="P993" s="50" t="n">
        <f aca="false">FilterOPk!N$39</f>
        <v>0</v>
      </c>
      <c r="Q993" s="51" t="n">
        <f aca="false">FilterOPk!O$39</f>
        <v>0</v>
      </c>
    </row>
    <row r="994" customFormat="false" ht="12.75" hidden="false" customHeight="false" outlineLevel="0" collapsed="false">
      <c r="B994" s="85" t="str">
        <f aca="false">FilterOPk!A$40</f>
        <v>Rob Benson</v>
      </c>
      <c r="C994" s="13" t="n">
        <f aca="false">C993+1</f>
        <v>993</v>
      </c>
      <c r="D994" s="50" t="n">
        <f aca="false">FilterOPk!B$40</f>
        <v>0</v>
      </c>
      <c r="E994" s="50" t="n">
        <f aca="false">FilterOPk!C$40</f>
        <v>0</v>
      </c>
      <c r="F994" s="50" t="n">
        <f aca="false">FilterOPk!D$40</f>
        <v>0</v>
      </c>
      <c r="G994" s="50" t="n">
        <f aca="false">FilterOPk!E$40</f>
        <v>0</v>
      </c>
      <c r="H994" s="50" t="n">
        <f aca="false">FilterOPk!F$40</f>
        <v>0</v>
      </c>
      <c r="I994" s="50" t="n">
        <f aca="false">FilterOPk!G$40</f>
        <v>0</v>
      </c>
      <c r="J994" s="50" t="n">
        <f aca="false">FilterOPk!H$40</f>
        <v>0</v>
      </c>
      <c r="K994" s="50" t="n">
        <f aca="false">FilterOPk!I$40</f>
        <v>0</v>
      </c>
      <c r="L994" s="50" t="n">
        <f aca="false">FilterOPk!J$40</f>
        <v>0</v>
      </c>
      <c r="M994" s="50" t="n">
        <f aca="false">FilterOPk!K$40</f>
        <v>0</v>
      </c>
      <c r="N994" s="50" t="n">
        <f aca="false">FilterOPk!L$40</f>
        <v>0</v>
      </c>
      <c r="O994" s="50" t="n">
        <f aca="false">FilterOPk!M$40</f>
        <v>0</v>
      </c>
      <c r="P994" s="50" t="n">
        <f aca="false">FilterOPk!N$40</f>
        <v>0</v>
      </c>
      <c r="Q994" s="51" t="n">
        <f aca="false">FilterOPk!O$40</f>
        <v>0</v>
      </c>
    </row>
    <row r="995" customFormat="false" ht="12.75" hidden="false" customHeight="false" outlineLevel="0" collapsed="false">
      <c r="B995" s="85" t="str">
        <f aca="false">FilterOPk!A$41</f>
        <v>Matt Lorenz</v>
      </c>
      <c r="C995" s="13" t="n">
        <f aca="false">C994+1</f>
        <v>994</v>
      </c>
      <c r="D995" s="50" t="n">
        <f aca="false">FilterOPk!B$41</f>
        <v>0</v>
      </c>
      <c r="E995" s="50" t="n">
        <f aca="false">FilterOPk!C$41</f>
        <v>0</v>
      </c>
      <c r="F995" s="50" t="n">
        <f aca="false">FilterOPk!D$41</f>
        <v>0</v>
      </c>
      <c r="G995" s="50" t="n">
        <f aca="false">FilterOPk!E$41</f>
        <v>0</v>
      </c>
      <c r="H995" s="50" t="n">
        <f aca="false">FilterOPk!F$41</f>
        <v>0</v>
      </c>
      <c r="I995" s="50" t="n">
        <f aca="false">FilterOPk!G$41</f>
        <v>0</v>
      </c>
      <c r="J995" s="50" t="n">
        <f aca="false">FilterOPk!H$41</f>
        <v>0</v>
      </c>
      <c r="K995" s="50" t="n">
        <f aca="false">FilterOPk!I$41</f>
        <v>0</v>
      </c>
      <c r="L995" s="50" t="n">
        <f aca="false">FilterOPk!J$41</f>
        <v>0</v>
      </c>
      <c r="M995" s="50" t="n">
        <f aca="false">FilterOPk!K$41</f>
        <v>0</v>
      </c>
      <c r="N995" s="50" t="n">
        <f aca="false">FilterOPk!L$41</f>
        <v>0</v>
      </c>
      <c r="O995" s="50" t="n">
        <f aca="false">FilterOPk!M$41</f>
        <v>0</v>
      </c>
      <c r="P995" s="50" t="n">
        <f aca="false">FilterOPk!N$41</f>
        <v>0</v>
      </c>
      <c r="Q995" s="51" t="n">
        <f aca="false">FilterOPk!O$41</f>
        <v>0</v>
      </c>
    </row>
    <row r="996" customFormat="false" ht="12.75" hidden="false" customHeight="false" outlineLevel="0" collapsed="false">
      <c r="B996" s="85" t="str">
        <f aca="false">FilterOPk!A$42</f>
        <v>John Forney</v>
      </c>
      <c r="C996" s="13" t="n">
        <f aca="false">C995+1</f>
        <v>995</v>
      </c>
      <c r="D996" s="50" t="n">
        <f aca="false">FilterOPk!B$42</f>
        <v>0</v>
      </c>
      <c r="E996" s="50" t="n">
        <f aca="false">FilterOPk!C$42</f>
        <v>0</v>
      </c>
      <c r="F996" s="50" t="n">
        <f aca="false">FilterOPk!D$42</f>
        <v>0</v>
      </c>
      <c r="G996" s="50" t="n">
        <f aca="false">FilterOPk!E$42</f>
        <v>0</v>
      </c>
      <c r="H996" s="50" t="n">
        <f aca="false">FilterOPk!F$42</f>
        <v>0</v>
      </c>
      <c r="I996" s="50" t="n">
        <f aca="false">FilterOPk!G$42</f>
        <v>0</v>
      </c>
      <c r="J996" s="50" t="n">
        <f aca="false">FilterOPk!H$42</f>
        <v>0</v>
      </c>
      <c r="K996" s="50" t="n">
        <f aca="false">FilterOPk!I$42</f>
        <v>0</v>
      </c>
      <c r="L996" s="50" t="n">
        <f aca="false">FilterOPk!J$42</f>
        <v>0</v>
      </c>
      <c r="M996" s="50" t="n">
        <f aca="false">FilterOPk!K$42</f>
        <v>0</v>
      </c>
      <c r="N996" s="50" t="n">
        <f aca="false">FilterOPk!L$42</f>
        <v>0</v>
      </c>
      <c r="O996" s="50" t="n">
        <f aca="false">FilterOPk!M$42</f>
        <v>0</v>
      </c>
      <c r="P996" s="50" t="n">
        <f aca="false">FilterOPk!N$42</f>
        <v>0</v>
      </c>
      <c r="Q996" s="51" t="n">
        <f aca="false">FilterOPk!O$42</f>
        <v>0</v>
      </c>
    </row>
    <row r="997" customFormat="false" ht="12.75" hidden="false" customHeight="false" outlineLevel="0" collapsed="false">
      <c r="B997" s="85" t="str">
        <f aca="false">FilterOPk!A$43</f>
        <v>Mike Carson</v>
      </c>
      <c r="C997" s="13" t="n">
        <f aca="false">C996+1</f>
        <v>996</v>
      </c>
      <c r="D997" s="50" t="n">
        <f aca="false">FilterOPk!B$43</f>
        <v>0</v>
      </c>
      <c r="E997" s="50" t="n">
        <f aca="false">FilterOPk!C$43</f>
        <v>0</v>
      </c>
      <c r="F997" s="50" t="n">
        <f aca="false">FilterOPk!D$43</f>
        <v>0</v>
      </c>
      <c r="G997" s="50" t="n">
        <f aca="false">FilterOPk!E$43</f>
        <v>0</v>
      </c>
      <c r="H997" s="50" t="n">
        <f aca="false">FilterOPk!F$43</f>
        <v>0</v>
      </c>
      <c r="I997" s="50" t="n">
        <f aca="false">FilterOPk!G$43</f>
        <v>0</v>
      </c>
      <c r="J997" s="50" t="n">
        <f aca="false">FilterOPk!H$43</f>
        <v>0</v>
      </c>
      <c r="K997" s="50" t="n">
        <f aca="false">FilterOPk!I$43</f>
        <v>0</v>
      </c>
      <c r="L997" s="50" t="n">
        <f aca="false">FilterOPk!J$43</f>
        <v>0</v>
      </c>
      <c r="M997" s="50" t="n">
        <f aca="false">FilterOPk!K$43</f>
        <v>0</v>
      </c>
      <c r="N997" s="50" t="n">
        <f aca="false">FilterOPk!L$43</f>
        <v>0</v>
      </c>
      <c r="O997" s="50" t="n">
        <f aca="false">FilterOPk!M$43</f>
        <v>0</v>
      </c>
      <c r="P997" s="50" t="n">
        <f aca="false">FilterOPk!N$43</f>
        <v>0</v>
      </c>
      <c r="Q997" s="51" t="n">
        <f aca="false">FilterOPk!O$43</f>
        <v>0</v>
      </c>
    </row>
    <row r="998" customFormat="false" ht="12.75" hidden="false" customHeight="false" outlineLevel="0" collapsed="false">
      <c r="B998" s="85" t="str">
        <f aca="false">FilterOPk!A$44</f>
        <v>Chris Dorland</v>
      </c>
      <c r="C998" s="13" t="n">
        <f aca="false">C997+1</f>
        <v>997</v>
      </c>
      <c r="D998" s="50" t="n">
        <f aca="false">FilterOPk!B$44</f>
        <v>0</v>
      </c>
      <c r="E998" s="50" t="n">
        <f aca="false">FilterOPk!C$44</f>
        <v>0</v>
      </c>
      <c r="F998" s="50" t="n">
        <f aca="false">FilterOPk!D$44</f>
        <v>0</v>
      </c>
      <c r="G998" s="50" t="n">
        <f aca="false">FilterOPk!E$44</f>
        <v>0</v>
      </c>
      <c r="H998" s="50" t="n">
        <f aca="false">FilterOPk!F$44</f>
        <v>0</v>
      </c>
      <c r="I998" s="50" t="n">
        <f aca="false">FilterOPk!G$44</f>
        <v>0</v>
      </c>
      <c r="J998" s="50" t="n">
        <f aca="false">FilterOPk!H$44</f>
        <v>0</v>
      </c>
      <c r="K998" s="50" t="n">
        <f aca="false">FilterOPk!I$44</f>
        <v>0</v>
      </c>
      <c r="L998" s="50" t="n">
        <f aca="false">FilterOPk!J$44</f>
        <v>0</v>
      </c>
      <c r="M998" s="50" t="n">
        <f aca="false">FilterOPk!K$44</f>
        <v>0</v>
      </c>
      <c r="N998" s="50" t="n">
        <f aca="false">FilterOPk!L$44</f>
        <v>0</v>
      </c>
      <c r="O998" s="50" t="n">
        <f aca="false">FilterOPk!M$44</f>
        <v>0</v>
      </c>
      <c r="P998" s="50" t="n">
        <f aca="false">FilterOPk!N$44</f>
        <v>0</v>
      </c>
      <c r="Q998" s="51" t="n">
        <f aca="false">FilterOPk!O$44</f>
        <v>0</v>
      </c>
    </row>
    <row r="999" customFormat="false" ht="12.75" hidden="false" customHeight="false" outlineLevel="0" collapsed="false">
      <c r="B999" s="85" t="str">
        <f aca="false">FilterOPk!A$45</f>
        <v>Jeff King</v>
      </c>
      <c r="C999" s="13" t="n">
        <f aca="false">C998+1</f>
        <v>998</v>
      </c>
      <c r="D999" s="50" t="n">
        <f aca="false">FilterOPk!B$45</f>
        <v>0</v>
      </c>
      <c r="E999" s="50" t="n">
        <f aca="false">FilterOPk!C$45</f>
        <v>0</v>
      </c>
      <c r="F999" s="50" t="n">
        <f aca="false">FilterOPk!D$45</f>
        <v>0</v>
      </c>
      <c r="G999" s="50" t="n">
        <f aca="false">FilterOPk!E$45</f>
        <v>0</v>
      </c>
      <c r="H999" s="50" t="n">
        <f aca="false">FilterOPk!F$45</f>
        <v>0</v>
      </c>
      <c r="I999" s="50" t="n">
        <f aca="false">FilterOPk!G$45</f>
        <v>0</v>
      </c>
      <c r="J999" s="50" t="n">
        <f aca="false">FilterOPk!H$45</f>
        <v>0</v>
      </c>
      <c r="K999" s="50" t="n">
        <f aca="false">FilterOPk!I$45</f>
        <v>0</v>
      </c>
      <c r="L999" s="50" t="n">
        <f aca="false">FilterOPk!J$45</f>
        <v>0</v>
      </c>
      <c r="M999" s="50" t="n">
        <f aca="false">FilterOPk!K$45</f>
        <v>0</v>
      </c>
      <c r="N999" s="50" t="n">
        <f aca="false">FilterOPk!L$45</f>
        <v>0</v>
      </c>
      <c r="O999" s="50" t="n">
        <f aca="false">FilterOPk!M$45</f>
        <v>0</v>
      </c>
      <c r="P999" s="50" t="n">
        <f aca="false">FilterOPk!N$45</f>
        <v>0</v>
      </c>
      <c r="Q999" s="51" t="n">
        <f aca="false">FilterOPk!O$45</f>
        <v>0</v>
      </c>
    </row>
    <row r="1000" customFormat="false" ht="12.75" hidden="false" customHeight="false" outlineLevel="0" collapsed="false">
      <c r="B1000" s="85" t="n">
        <f aca="false">FilterOPk!A$46</f>
        <v>0</v>
      </c>
      <c r="C1000" s="13" t="n">
        <f aca="false">C999+1</f>
        <v>999</v>
      </c>
      <c r="D1000" s="50" t="n">
        <f aca="false">FilterOPk!B$46</f>
        <v>0</v>
      </c>
      <c r="E1000" s="50" t="n">
        <f aca="false">FilterOPk!C$46</f>
        <v>0</v>
      </c>
      <c r="F1000" s="50" t="n">
        <f aca="false">FilterOPk!D$46</f>
        <v>0</v>
      </c>
      <c r="G1000" s="50" t="n">
        <f aca="false">FilterOPk!E$46</f>
        <v>0</v>
      </c>
      <c r="H1000" s="50" t="n">
        <f aca="false">FilterOPk!F$46</f>
        <v>0</v>
      </c>
      <c r="I1000" s="50" t="n">
        <f aca="false">FilterOPk!G$46</f>
        <v>0</v>
      </c>
      <c r="J1000" s="50" t="n">
        <f aca="false">FilterOPk!H$46</f>
        <v>0</v>
      </c>
      <c r="K1000" s="50" t="n">
        <f aca="false">FilterOPk!I$46</f>
        <v>0</v>
      </c>
      <c r="L1000" s="50" t="n">
        <f aca="false">FilterOPk!J$46</f>
        <v>0</v>
      </c>
      <c r="M1000" s="50" t="n">
        <f aca="false">FilterOPk!K$46</f>
        <v>0</v>
      </c>
      <c r="N1000" s="50" t="n">
        <f aca="false">FilterOPk!L$46</f>
        <v>0</v>
      </c>
      <c r="O1000" s="50" t="n">
        <f aca="false">FilterOPk!M$46</f>
        <v>0</v>
      </c>
      <c r="P1000" s="50" t="n">
        <f aca="false">FilterOPk!N$46</f>
        <v>0</v>
      </c>
      <c r="Q1000" s="51" t="n">
        <f aca="false">FilterOPk!O$46</f>
        <v>0</v>
      </c>
    </row>
    <row r="1001" customFormat="false" ht="12.75" hidden="false" customHeight="false" outlineLevel="0" collapsed="false">
      <c r="B1001" s="87" t="n">
        <f aca="false">FilterOPk!A$47</f>
        <v>0</v>
      </c>
      <c r="C1001" s="64" t="n">
        <f aca="false">C1000+1</f>
        <v>1000</v>
      </c>
      <c r="D1001" s="54" t="n">
        <f aca="false">FilterOPk!B$47</f>
        <v>0</v>
      </c>
      <c r="E1001" s="54" t="n">
        <f aca="false">FilterOPk!C$47</f>
        <v>0</v>
      </c>
      <c r="F1001" s="54" t="n">
        <f aca="false">FilterOPk!D$47</f>
        <v>0</v>
      </c>
      <c r="G1001" s="54" t="n">
        <f aca="false">FilterOPk!E$47</f>
        <v>0</v>
      </c>
      <c r="H1001" s="54" t="n">
        <f aca="false">FilterOPk!F$47</f>
        <v>0</v>
      </c>
      <c r="I1001" s="54" t="n">
        <f aca="false">FilterOPk!G$47</f>
        <v>0</v>
      </c>
      <c r="J1001" s="54" t="n">
        <f aca="false">FilterOPk!H$47</f>
        <v>0</v>
      </c>
      <c r="K1001" s="54" t="n">
        <f aca="false">FilterOPk!I$47</f>
        <v>0</v>
      </c>
      <c r="L1001" s="54" t="n">
        <f aca="false">FilterOPk!J$47</f>
        <v>0</v>
      </c>
      <c r="M1001" s="54" t="n">
        <f aca="false">FilterOPk!K$47</f>
        <v>0</v>
      </c>
      <c r="N1001" s="54" t="n">
        <f aca="false">FilterOPk!L$47</f>
        <v>0</v>
      </c>
      <c r="O1001" s="54" t="n">
        <f aca="false">FilterOPk!M$47</f>
        <v>0</v>
      </c>
      <c r="P1001" s="54" t="n">
        <f aca="false">FilterOPk!N$47</f>
        <v>0</v>
      </c>
      <c r="Q1001" s="55" t="n">
        <f aca="false">FilterOPk!O$47</f>
        <v>0</v>
      </c>
    </row>
    <row r="1002" customFormat="false" ht="12.75" hidden="false" customHeight="false" outlineLevel="0" collapsed="false">
      <c r="A1002" s="0" t="n">
        <f aca="false">A962+1</f>
        <v>26</v>
      </c>
      <c r="B1002" s="57" t="n">
        <f aca="false">FilterOPk!D$1</f>
        <v>36907</v>
      </c>
      <c r="C1002" s="58" t="n">
        <f aca="false">C1001+1</f>
        <v>1001</v>
      </c>
      <c r="D1002" s="58"/>
      <c r="E1002" s="58"/>
      <c r="F1002" s="58"/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83"/>
    </row>
    <row r="1003" customFormat="false" ht="12.75" hidden="false" customHeight="false" outlineLevel="0" collapsed="false">
      <c r="B1003" s="61"/>
      <c r="C1003" s="13" t="n">
        <f aca="false">C1002+1</f>
        <v>1002</v>
      </c>
      <c r="D1003" s="13"/>
      <c r="E1003" s="21" t="s">
        <v>5</v>
      </c>
      <c r="F1003" s="21" t="s">
        <v>6</v>
      </c>
      <c r="G1003" s="21" t="s">
        <v>7</v>
      </c>
      <c r="H1003" s="21" t="s">
        <v>8</v>
      </c>
      <c r="I1003" s="21" t="s">
        <v>9</v>
      </c>
      <c r="J1003" s="21" t="s">
        <v>10</v>
      </c>
      <c r="K1003" s="21" t="s">
        <v>11</v>
      </c>
      <c r="L1003" s="21" t="s">
        <v>12</v>
      </c>
      <c r="M1003" s="21" t="s">
        <v>13</v>
      </c>
      <c r="N1003" s="21" t="s">
        <v>14</v>
      </c>
      <c r="O1003" s="21" t="n">
        <v>2002</v>
      </c>
      <c r="P1003" s="21" t="s">
        <v>15</v>
      </c>
      <c r="Q1003" s="84" t="s">
        <v>16</v>
      </c>
    </row>
    <row r="1004" customFormat="false" ht="12.75" hidden="false" customHeight="false" outlineLevel="0" collapsed="false">
      <c r="B1004" s="85" t="str">
        <f aca="false">FilterOPk!A$9</f>
        <v>Power positions</v>
      </c>
      <c r="C1004" s="13" t="n">
        <f aca="false">C1003+1</f>
        <v>1003</v>
      </c>
      <c r="D1004" s="13" t="s">
        <v>4</v>
      </c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86"/>
    </row>
    <row r="1005" customFormat="false" ht="12.75" hidden="false" customHeight="false" outlineLevel="0" collapsed="false">
      <c r="B1005" s="85" t="str">
        <f aca="false">FilterOPk!A$10</f>
        <v>East Position</v>
      </c>
      <c r="C1005" s="13" t="n">
        <f aca="false">C1004+1</f>
        <v>1004</v>
      </c>
      <c r="D1005" s="50" t="n">
        <f aca="false">FilterOPk!B$10</f>
        <v>34784396.7946123</v>
      </c>
      <c r="E1005" s="50" t="n">
        <f aca="false">FilterOPk!C$10</f>
        <v>139428.68</v>
      </c>
      <c r="F1005" s="50" t="n">
        <f aca="false">FilterOPk!D$10</f>
        <v>244540.42</v>
      </c>
      <c r="G1005" s="50" t="n">
        <f aca="false">FilterOPk!E$10</f>
        <v>352018.99</v>
      </c>
      <c r="H1005" s="50" t="n">
        <f aca="false">FilterOPk!F$10</f>
        <v>454047.41</v>
      </c>
      <c r="I1005" s="50" t="n">
        <f aca="false">FilterOPk!G$10</f>
        <v>460700.87</v>
      </c>
      <c r="J1005" s="50" t="n">
        <f aca="false">FilterOPk!H$10</f>
        <v>371715.26</v>
      </c>
      <c r="K1005" s="50" t="n">
        <f aca="false">FilterOPk!I$10</f>
        <v>743238.67</v>
      </c>
      <c r="L1005" s="50" t="n">
        <f aca="false">FilterOPk!J$10</f>
        <v>433572.73</v>
      </c>
      <c r="M1005" s="50" t="n">
        <f aca="false">FilterOPk!K$10</f>
        <v>1264075.99</v>
      </c>
      <c r="N1005" s="50" t="n">
        <f aca="false">FilterOPk!L$10</f>
        <v>4463339.02</v>
      </c>
      <c r="O1005" s="50" t="n">
        <f aca="false">FilterOPk!M$10</f>
        <v>-232298.41</v>
      </c>
      <c r="P1005" s="50" t="n">
        <f aca="false">FilterOPk!N$10</f>
        <v>1174384.84</v>
      </c>
      <c r="Q1005" s="51" t="n">
        <f aca="false">FilterOPk!O$10</f>
        <v>5405425.45</v>
      </c>
    </row>
    <row r="1006" customFormat="false" ht="12.75" hidden="false" customHeight="false" outlineLevel="0" collapsed="false">
      <c r="B1006" s="85" t="str">
        <f aca="false">FilterOPk!A$11</f>
        <v>East Power Mgmt</v>
      </c>
      <c r="C1006" s="13" t="n">
        <f aca="false">C1005+1</f>
        <v>1005</v>
      </c>
      <c r="D1006" s="50" t="n">
        <f aca="false">FilterOPk!B$11</f>
        <v>7547347.04451418</v>
      </c>
      <c r="E1006" s="50" t="n">
        <f aca="false">FilterOPk!C$11</f>
        <v>0</v>
      </c>
      <c r="F1006" s="50" t="n">
        <f aca="false">FilterOPk!D$11</f>
        <v>0</v>
      </c>
      <c r="G1006" s="50" t="n">
        <f aca="false">FilterOPk!E$11</f>
        <v>0</v>
      </c>
      <c r="H1006" s="50" t="n">
        <f aca="false">FilterOPk!F$11</f>
        <v>0</v>
      </c>
      <c r="I1006" s="50" t="n">
        <f aca="false">FilterOPk!G$11</f>
        <v>0</v>
      </c>
      <c r="J1006" s="50" t="n">
        <f aca="false">FilterOPk!H$11</f>
        <v>0</v>
      </c>
      <c r="K1006" s="50" t="n">
        <f aca="false">FilterOPk!I$11</f>
        <v>0</v>
      </c>
      <c r="L1006" s="50" t="n">
        <f aca="false">FilterOPk!J$11</f>
        <v>0</v>
      </c>
      <c r="M1006" s="50" t="n">
        <f aca="false">FilterOPk!K$11</f>
        <v>0</v>
      </c>
      <c r="N1006" s="50" t="n">
        <f aca="false">FilterOPk!L$11</f>
        <v>0</v>
      </c>
      <c r="O1006" s="50" t="n">
        <f aca="false">FilterOPk!M$11</f>
        <v>0</v>
      </c>
      <c r="P1006" s="50" t="n">
        <f aca="false">FilterOPk!N$11</f>
        <v>0</v>
      </c>
      <c r="Q1006" s="51" t="n">
        <f aca="false">FilterOPk!O$11</f>
        <v>0</v>
      </c>
    </row>
    <row r="1007" customFormat="false" ht="12.75" hidden="false" customHeight="false" outlineLevel="0" collapsed="false">
      <c r="B1007" s="85" t="str">
        <f aca="false">FilterOPk!A$12</f>
        <v>Long Term Options</v>
      </c>
      <c r="C1007" s="13" t="n">
        <f aca="false">C1006+1</f>
        <v>1006</v>
      </c>
      <c r="D1007" s="50" t="n">
        <f aca="false">FilterOPk!B$12</f>
        <v>0</v>
      </c>
      <c r="E1007" s="50" t="n">
        <f aca="false">FilterOPk!C$12</f>
        <v>0</v>
      </c>
      <c r="F1007" s="50" t="n">
        <f aca="false">FilterOPk!D$12</f>
        <v>0</v>
      </c>
      <c r="G1007" s="50" t="n">
        <f aca="false">FilterOPk!E$12</f>
        <v>0</v>
      </c>
      <c r="H1007" s="50" t="n">
        <f aca="false">FilterOPk!F$12</f>
        <v>0</v>
      </c>
      <c r="I1007" s="50" t="n">
        <f aca="false">FilterOPk!G$12</f>
        <v>0</v>
      </c>
      <c r="J1007" s="50" t="n">
        <f aca="false">FilterOPk!H$12</f>
        <v>0</v>
      </c>
      <c r="K1007" s="50" t="n">
        <f aca="false">FilterOPk!I$12</f>
        <v>0</v>
      </c>
      <c r="L1007" s="50" t="n">
        <f aca="false">FilterOPk!J$12</f>
        <v>0</v>
      </c>
      <c r="M1007" s="50" t="n">
        <f aca="false">FilterOPk!K$12</f>
        <v>0</v>
      </c>
      <c r="N1007" s="50" t="n">
        <f aca="false">FilterOPk!L$12</f>
        <v>0</v>
      </c>
      <c r="O1007" s="50" t="n">
        <f aca="false">FilterOPk!M$12</f>
        <v>0</v>
      </c>
      <c r="P1007" s="50" t="n">
        <f aca="false">FilterOPk!N$12</f>
        <v>0</v>
      </c>
      <c r="Q1007" s="51" t="n">
        <f aca="false">FilterOPk!O$12</f>
        <v>0</v>
      </c>
    </row>
    <row r="1008" customFormat="false" ht="12.75" hidden="false" customHeight="false" outlineLevel="0" collapsed="false">
      <c r="B1008" s="85" t="str">
        <f aca="false">FilterOPk!A$13</f>
        <v>LT-MIDWEST</v>
      </c>
      <c r="C1008" s="13" t="n">
        <f aca="false">C1007+1</f>
        <v>1007</v>
      </c>
      <c r="D1008" s="50" t="n">
        <f aca="false">FilterOPk!B$13</f>
        <v>7151089.47366245</v>
      </c>
      <c r="E1008" s="50" t="n">
        <f aca="false">FilterOPk!C$13</f>
        <v>36317.39</v>
      </c>
      <c r="F1008" s="50" t="n">
        <f aca="false">FilterOPk!D$13</f>
        <v>95142.77</v>
      </c>
      <c r="G1008" s="50" t="n">
        <f aca="false">FilterOPk!E$13</f>
        <v>106523.31</v>
      </c>
      <c r="H1008" s="50" t="n">
        <f aca="false">FilterOPk!F$13</f>
        <v>103615.07</v>
      </c>
      <c r="I1008" s="50" t="n">
        <f aca="false">FilterOPk!G$13</f>
        <v>106049.09</v>
      </c>
      <c r="J1008" s="50" t="n">
        <f aca="false">FilterOPk!H$13</f>
        <v>78310</v>
      </c>
      <c r="K1008" s="50" t="n">
        <f aca="false">FilterOPk!I$13</f>
        <v>160210.16</v>
      </c>
      <c r="L1008" s="50" t="n">
        <f aca="false">FilterOPk!J$13</f>
        <v>108136.49</v>
      </c>
      <c r="M1008" s="50" t="n">
        <f aca="false">FilterOPk!K$13</f>
        <v>312653.19</v>
      </c>
      <c r="N1008" s="50" t="n">
        <f aca="false">FilterOPk!L$13</f>
        <v>1106957.47</v>
      </c>
      <c r="O1008" s="50" t="n">
        <f aca="false">FilterOPk!M$13</f>
        <v>-124610.37</v>
      </c>
      <c r="P1008" s="50" t="n">
        <f aca="false">FilterOPk!N$13</f>
        <v>893459.31</v>
      </c>
      <c r="Q1008" s="51" t="n">
        <f aca="false">FilterOPk!O$13</f>
        <v>1875806.41</v>
      </c>
    </row>
    <row r="1009" customFormat="false" ht="12.75" hidden="false" customHeight="false" outlineLevel="0" collapsed="false">
      <c r="B1009" s="85" t="str">
        <f aca="false">FilterOPk!A$14</f>
        <v>ST-ECAR</v>
      </c>
      <c r="C1009" s="13" t="n">
        <f aca="false">C1008+1</f>
        <v>1008</v>
      </c>
      <c r="D1009" s="50" t="n">
        <f aca="false">FilterOPk!B$14</f>
        <v>238101.441960815</v>
      </c>
      <c r="E1009" s="50" t="n">
        <f aca="false">FilterOPk!C$14</f>
        <v>0</v>
      </c>
      <c r="F1009" s="50" t="n">
        <f aca="false">FilterOPk!D$14</f>
        <v>0</v>
      </c>
      <c r="G1009" s="50" t="n">
        <f aca="false">FilterOPk!E$14</f>
        <v>0</v>
      </c>
      <c r="H1009" s="50" t="n">
        <f aca="false">FilterOPk!F$14</f>
        <v>0</v>
      </c>
      <c r="I1009" s="50" t="n">
        <f aca="false">FilterOPk!G$14</f>
        <v>0</v>
      </c>
      <c r="J1009" s="50" t="n">
        <f aca="false">FilterOPk!H$14</f>
        <v>0</v>
      </c>
      <c r="K1009" s="50" t="n">
        <f aca="false">FilterOPk!I$14</f>
        <v>0</v>
      </c>
      <c r="L1009" s="50" t="n">
        <f aca="false">FilterOPk!J$14</f>
        <v>0</v>
      </c>
      <c r="M1009" s="50" t="n">
        <f aca="false">FilterOPk!K$14</f>
        <v>0</v>
      </c>
      <c r="N1009" s="50" t="n">
        <f aca="false">FilterOPk!L$14</f>
        <v>0</v>
      </c>
      <c r="O1009" s="50" t="n">
        <f aca="false">FilterOPk!M$14</f>
        <v>0</v>
      </c>
      <c r="P1009" s="50" t="n">
        <f aca="false">FilterOPk!N$14</f>
        <v>0</v>
      </c>
      <c r="Q1009" s="51" t="n">
        <f aca="false">FilterOPk!O$14</f>
        <v>0</v>
      </c>
    </row>
    <row r="1010" customFormat="false" ht="12.75" hidden="false" customHeight="false" outlineLevel="0" collapsed="false">
      <c r="B1010" s="85" t="str">
        <f aca="false">FilterOPk!A$15</f>
        <v>ST- MAPP</v>
      </c>
      <c r="C1010" s="13" t="n">
        <f aca="false">C1009+1</f>
        <v>1009</v>
      </c>
      <c r="D1010" s="50" t="n">
        <f aca="false">FilterOPk!B$15</f>
        <v>254636.614020626</v>
      </c>
      <c r="E1010" s="50" t="n">
        <f aca="false">FilterOPk!C$15</f>
        <v>-1590.85</v>
      </c>
      <c r="F1010" s="50" t="n">
        <f aca="false">FilterOPk!D$15</f>
        <v>-3167.72</v>
      </c>
      <c r="G1010" s="50" t="n">
        <f aca="false">FilterOPk!E$15</f>
        <v>-3546.79</v>
      </c>
      <c r="H1010" s="50" t="n">
        <f aca="false">FilterOPk!F$15</f>
        <v>-3530.89</v>
      </c>
      <c r="I1010" s="50" t="n">
        <f aca="false">FilterOPk!G$15</f>
        <v>0</v>
      </c>
      <c r="J1010" s="50" t="n">
        <f aca="false">FilterOPk!H$15</f>
        <v>0</v>
      </c>
      <c r="K1010" s="50" t="n">
        <f aca="false">FilterOPk!I$15</f>
        <v>0</v>
      </c>
      <c r="L1010" s="50" t="n">
        <f aca="false">FilterOPk!J$15</f>
        <v>0</v>
      </c>
      <c r="M1010" s="50" t="n">
        <f aca="false">FilterOPk!K$15</f>
        <v>0</v>
      </c>
      <c r="N1010" s="50" t="n">
        <f aca="false">FilterOPk!L$15</f>
        <v>-11836.25</v>
      </c>
      <c r="O1010" s="50" t="n">
        <f aca="false">FilterOPk!M$15</f>
        <v>0</v>
      </c>
      <c r="P1010" s="50" t="n">
        <f aca="false">FilterOPk!N$15</f>
        <v>0</v>
      </c>
      <c r="Q1010" s="51" t="n">
        <f aca="false">FilterOPk!O$15</f>
        <v>-11836.25</v>
      </c>
    </row>
    <row r="1011" customFormat="false" ht="12.75" hidden="false" customHeight="false" outlineLevel="0" collapsed="false">
      <c r="B1011" s="85" t="str">
        <f aca="false">FilterOPk!A$16</f>
        <v>ST- MAIN</v>
      </c>
      <c r="C1011" s="13" t="n">
        <f aca="false">C1010+1</f>
        <v>1010</v>
      </c>
      <c r="D1011" s="50" t="n">
        <f aca="false">FilterOPk!B$16</f>
        <v>694293.253349893</v>
      </c>
      <c r="E1011" s="50" t="n">
        <f aca="false">FilterOPk!C$16</f>
        <v>0</v>
      </c>
      <c r="F1011" s="50" t="n">
        <f aca="false">FilterOPk!D$16</f>
        <v>0</v>
      </c>
      <c r="G1011" s="50" t="n">
        <f aca="false">FilterOPk!E$16</f>
        <v>0</v>
      </c>
      <c r="H1011" s="50" t="n">
        <f aca="false">FilterOPk!F$16</f>
        <v>0</v>
      </c>
      <c r="I1011" s="50" t="n">
        <f aca="false">FilterOPk!G$16</f>
        <v>0</v>
      </c>
      <c r="J1011" s="50" t="n">
        <f aca="false">FilterOPk!H$16</f>
        <v>0</v>
      </c>
      <c r="K1011" s="50" t="n">
        <f aca="false">FilterOPk!I$16</f>
        <v>0</v>
      </c>
      <c r="L1011" s="50" t="n">
        <f aca="false">FilterOPk!J$16</f>
        <v>0</v>
      </c>
      <c r="M1011" s="50" t="n">
        <f aca="false">FilterOPk!K$16</f>
        <v>0</v>
      </c>
      <c r="N1011" s="50" t="n">
        <f aca="false">FilterOPk!L$16</f>
        <v>0</v>
      </c>
      <c r="O1011" s="50" t="n">
        <f aca="false">FilterOPk!M$16</f>
        <v>0</v>
      </c>
      <c r="P1011" s="50" t="n">
        <f aca="false">FilterOPk!N$16</f>
        <v>0</v>
      </c>
      <c r="Q1011" s="51" t="n">
        <f aca="false">FilterOPk!O$16</f>
        <v>0</v>
      </c>
    </row>
    <row r="1012" customFormat="false" ht="12.75" hidden="false" customHeight="false" outlineLevel="0" collapsed="false">
      <c r="B1012" s="85" t="str">
        <f aca="false">FilterOPk!A$17</f>
        <v>MW-ANALYST</v>
      </c>
      <c r="C1012" s="13" t="n">
        <f aca="false">C1011+1</f>
        <v>1011</v>
      </c>
      <c r="D1012" s="50" t="n">
        <f aca="false">FilterOPk!B$17</f>
        <v>0</v>
      </c>
      <c r="E1012" s="50" t="n">
        <f aca="false">FilterOPk!C$17</f>
        <v>0</v>
      </c>
      <c r="F1012" s="50" t="n">
        <f aca="false">FilterOPk!D$17</f>
        <v>0</v>
      </c>
      <c r="G1012" s="50" t="n">
        <f aca="false">FilterOPk!E$17</f>
        <v>0</v>
      </c>
      <c r="H1012" s="50" t="n">
        <f aca="false">FilterOPk!F$17</f>
        <v>0</v>
      </c>
      <c r="I1012" s="50" t="n">
        <f aca="false">FilterOPk!G$17</f>
        <v>0</v>
      </c>
      <c r="J1012" s="50" t="n">
        <f aca="false">FilterOPk!H$17</f>
        <v>0</v>
      </c>
      <c r="K1012" s="50" t="n">
        <f aca="false">FilterOPk!I$17</f>
        <v>0</v>
      </c>
      <c r="L1012" s="50" t="n">
        <f aca="false">FilterOPk!J$17</f>
        <v>0</v>
      </c>
      <c r="M1012" s="50" t="n">
        <f aca="false">FilterOPk!K$17</f>
        <v>0</v>
      </c>
      <c r="N1012" s="50" t="n">
        <f aca="false">FilterOPk!L$17</f>
        <v>0</v>
      </c>
      <c r="O1012" s="50" t="n">
        <f aca="false">FilterOPk!M$17</f>
        <v>0</v>
      </c>
      <c r="P1012" s="50" t="n">
        <f aca="false">FilterOPk!N$17</f>
        <v>0</v>
      </c>
      <c r="Q1012" s="51" t="n">
        <f aca="false">FilterOPk!O$17</f>
        <v>0</v>
      </c>
    </row>
    <row r="1013" customFormat="false" ht="12.75" hidden="false" customHeight="false" outlineLevel="0" collapsed="false">
      <c r="B1013" s="85" t="str">
        <f aca="false">FilterOPk!A$18</f>
        <v>LT-NE</v>
      </c>
      <c r="C1013" s="13" t="n">
        <f aca="false">C1012+1</f>
        <v>1012</v>
      </c>
      <c r="D1013" s="50" t="n">
        <f aca="false">FilterOPk!B$18</f>
        <v>6187311.37539291</v>
      </c>
      <c r="E1013" s="50" t="n">
        <f aca="false">FilterOPk!C$18</f>
        <v>38662.79</v>
      </c>
      <c r="F1013" s="50" t="n">
        <f aca="false">FilterOPk!D$18</f>
        <v>89522.8</v>
      </c>
      <c r="G1013" s="50" t="n">
        <f aca="false">FilterOPk!E$18</f>
        <v>158536.19</v>
      </c>
      <c r="H1013" s="50" t="n">
        <f aca="false">FilterOPk!F$18</f>
        <v>261849.24</v>
      </c>
      <c r="I1013" s="50" t="n">
        <f aca="false">FilterOPk!G$18</f>
        <v>291708.83</v>
      </c>
      <c r="J1013" s="50" t="n">
        <f aca="false">FilterOPk!H$18</f>
        <v>228360.42</v>
      </c>
      <c r="K1013" s="50" t="n">
        <f aca="false">FilterOPk!I$18</f>
        <v>445432.42</v>
      </c>
      <c r="L1013" s="50" t="n">
        <f aca="false">FilterOPk!J$18</f>
        <v>266345.8</v>
      </c>
      <c r="M1013" s="50" t="n">
        <f aca="false">FilterOPk!K$18</f>
        <v>801315.09</v>
      </c>
      <c r="N1013" s="50" t="n">
        <f aca="false">FilterOPk!L$18</f>
        <v>2581733.58</v>
      </c>
      <c r="O1013" s="50" t="n">
        <f aca="false">FilterOPk!M$18</f>
        <v>-636932.37</v>
      </c>
      <c r="P1013" s="50" t="n">
        <f aca="false">FilterOPk!N$18</f>
        <v>-2303942.42</v>
      </c>
      <c r="Q1013" s="51" t="n">
        <f aca="false">FilterOPk!O$18</f>
        <v>-359141.210000001</v>
      </c>
    </row>
    <row r="1014" customFormat="false" ht="12.75" hidden="false" customHeight="false" outlineLevel="0" collapsed="false">
      <c r="B1014" s="85" t="str">
        <f aca="false">FilterOPk!A$19</f>
        <v>LT-PJM</v>
      </c>
      <c r="C1014" s="13" t="n">
        <f aca="false">C1013+1</f>
        <v>1013</v>
      </c>
      <c r="D1014" s="50" t="n">
        <f aca="false">FilterOPk!B$19</f>
        <v>1818236.42109565</v>
      </c>
      <c r="E1014" s="50" t="n">
        <f aca="false">FilterOPk!C$19</f>
        <v>0</v>
      </c>
      <c r="F1014" s="50" t="n">
        <f aca="false">FilterOPk!D$19</f>
        <v>19402.28</v>
      </c>
      <c r="G1014" s="50" t="n">
        <f aca="false">FilterOPk!E$19</f>
        <v>57930.92</v>
      </c>
      <c r="H1014" s="50" t="n">
        <f aca="false">FilterOPk!F$19</f>
        <v>59436.7</v>
      </c>
      <c r="I1014" s="50" t="n">
        <f aca="false">FilterOPk!G$19</f>
        <v>19136.52</v>
      </c>
      <c r="J1014" s="50" t="n">
        <f aca="false">FilterOPk!H$19</f>
        <v>18664.41</v>
      </c>
      <c r="K1014" s="50" t="n">
        <f aca="false">FilterOPk!I$19</f>
        <v>33608.82</v>
      </c>
      <c r="L1014" s="50" t="n">
        <f aca="false">FilterOPk!J$19</f>
        <v>20867.53</v>
      </c>
      <c r="M1014" s="50" t="n">
        <f aca="false">FilterOPk!K$19</f>
        <v>56340.86</v>
      </c>
      <c r="N1014" s="50" t="n">
        <f aca="false">FilterOPk!L$19</f>
        <v>285388.04</v>
      </c>
      <c r="O1014" s="50" t="n">
        <f aca="false">FilterOPk!M$19</f>
        <v>-1975.43</v>
      </c>
      <c r="P1014" s="50" t="n">
        <f aca="false">FilterOPk!N$19</f>
        <v>-179963.06</v>
      </c>
      <c r="Q1014" s="51" t="n">
        <f aca="false">FilterOPk!O$19</f>
        <v>103449.55</v>
      </c>
    </row>
    <row r="1015" customFormat="false" ht="12.75" hidden="false" customHeight="false" outlineLevel="0" collapsed="false">
      <c r="B1015" s="85" t="str">
        <f aca="false">FilterOPk!A$20</f>
        <v>LT- NY</v>
      </c>
      <c r="C1015" s="13" t="n">
        <f aca="false">C1014+1</f>
        <v>1014</v>
      </c>
      <c r="D1015" s="50" t="n">
        <f aca="false">FilterOPk!B$20</f>
        <v>0</v>
      </c>
      <c r="E1015" s="50" t="n">
        <f aca="false">FilterOPk!C$20</f>
        <v>-9128.22</v>
      </c>
      <c r="F1015" s="50" t="n">
        <f aca="false">FilterOPk!D$20</f>
        <v>-69725.26</v>
      </c>
      <c r="G1015" s="50" t="n">
        <f aca="false">FilterOPk!E$20</f>
        <v>0</v>
      </c>
      <c r="H1015" s="50" t="n">
        <f aca="false">FilterOPk!F$20</f>
        <v>0</v>
      </c>
      <c r="I1015" s="50" t="n">
        <f aca="false">FilterOPk!G$20</f>
        <v>0</v>
      </c>
      <c r="J1015" s="50" t="n">
        <f aca="false">FilterOPk!H$20</f>
        <v>0</v>
      </c>
      <c r="K1015" s="50" t="n">
        <f aca="false">FilterOPk!I$20</f>
        <v>0</v>
      </c>
      <c r="L1015" s="50" t="n">
        <f aca="false">FilterOPk!J$20</f>
        <v>0</v>
      </c>
      <c r="M1015" s="50" t="n">
        <f aca="false">FilterOPk!K$20</f>
        <v>0</v>
      </c>
      <c r="N1015" s="50" t="n">
        <f aca="false">FilterOPk!L$20</f>
        <v>-78853.48</v>
      </c>
      <c r="O1015" s="50" t="n">
        <f aca="false">FilterOPk!M$20</f>
        <v>0</v>
      </c>
      <c r="P1015" s="50" t="n">
        <f aca="false">FilterOPk!N$20</f>
        <v>12056.92</v>
      </c>
      <c r="Q1015" s="51" t="n">
        <f aca="false">FilterOPk!O$20</f>
        <v>-66796.56</v>
      </c>
    </row>
    <row r="1016" customFormat="false" ht="12.75" hidden="false" customHeight="false" outlineLevel="0" collapsed="false">
      <c r="B1016" s="85" t="str">
        <f aca="false">FilterOPk!A$21</f>
        <v>ST- PJM</v>
      </c>
      <c r="C1016" s="13" t="n">
        <f aca="false">C1015+1</f>
        <v>1015</v>
      </c>
      <c r="D1016" s="50" t="n">
        <f aca="false">FilterOPk!B$21</f>
        <v>1243093.71447674</v>
      </c>
      <c r="E1016" s="50" t="n">
        <f aca="false">FilterOPk!C$21</f>
        <v>13503.06</v>
      </c>
      <c r="F1016" s="50" t="n">
        <f aca="false">FilterOPk!D$21</f>
        <v>0</v>
      </c>
      <c r="G1016" s="50" t="n">
        <f aca="false">FilterOPk!E$21</f>
        <v>0</v>
      </c>
      <c r="H1016" s="50" t="n">
        <f aca="false">FilterOPk!F$21</f>
        <v>0</v>
      </c>
      <c r="I1016" s="50" t="n">
        <f aca="false">FilterOPk!G$21</f>
        <v>0</v>
      </c>
      <c r="J1016" s="50" t="n">
        <f aca="false">FilterOPk!H$21</f>
        <v>0</v>
      </c>
      <c r="K1016" s="50" t="n">
        <f aca="false">FilterOPk!I$21</f>
        <v>0</v>
      </c>
      <c r="L1016" s="50" t="n">
        <f aca="false">FilterOPk!J$21</f>
        <v>0</v>
      </c>
      <c r="M1016" s="50" t="n">
        <f aca="false">FilterOPk!K$21</f>
        <v>0</v>
      </c>
      <c r="N1016" s="50" t="n">
        <f aca="false">FilterOPk!L$21</f>
        <v>13503.06</v>
      </c>
      <c r="O1016" s="50" t="n">
        <f aca="false">FilterOPk!M$21</f>
        <v>0</v>
      </c>
      <c r="P1016" s="50" t="n">
        <f aca="false">FilterOPk!N$21</f>
        <v>0</v>
      </c>
      <c r="Q1016" s="51" t="n">
        <f aca="false">FilterOPk!O$21</f>
        <v>13503.06</v>
      </c>
    </row>
    <row r="1017" customFormat="false" ht="12.75" hidden="false" customHeight="false" outlineLevel="0" collapsed="false">
      <c r="B1017" s="85" t="str">
        <f aca="false">FilterOPk!A$22</f>
        <v>ST- NENG</v>
      </c>
      <c r="C1017" s="13" t="n">
        <f aca="false">C1016+1</f>
        <v>1016</v>
      </c>
      <c r="D1017" s="50" t="n">
        <f aca="false">FilterOPk!B$22</f>
        <v>539719.375927685</v>
      </c>
      <c r="E1017" s="50" t="n">
        <f aca="false">FilterOPk!C$22</f>
        <v>17499.36</v>
      </c>
      <c r="F1017" s="50" t="n">
        <f aca="false">FilterOPk!D$22</f>
        <v>34844.91</v>
      </c>
      <c r="G1017" s="50" t="n">
        <f aca="false">FilterOPk!E$22</f>
        <v>0</v>
      </c>
      <c r="H1017" s="50" t="n">
        <f aca="false">FilterOPk!F$22</f>
        <v>0</v>
      </c>
      <c r="I1017" s="50" t="n">
        <f aca="false">FilterOPk!G$22</f>
        <v>0</v>
      </c>
      <c r="J1017" s="50" t="n">
        <f aca="false">FilterOPk!H$22</f>
        <v>0</v>
      </c>
      <c r="K1017" s="50" t="n">
        <f aca="false">FilterOPk!I$22</f>
        <v>0</v>
      </c>
      <c r="L1017" s="50" t="n">
        <f aca="false">FilterOPk!J$22</f>
        <v>0</v>
      </c>
      <c r="M1017" s="50" t="n">
        <f aca="false">FilterOPk!K$22</f>
        <v>0</v>
      </c>
      <c r="N1017" s="50" t="n">
        <f aca="false">FilterOPk!L$22</f>
        <v>52344.27</v>
      </c>
      <c r="O1017" s="50" t="n">
        <f aca="false">FilterOPk!M$22</f>
        <v>0</v>
      </c>
      <c r="P1017" s="50" t="n">
        <f aca="false">FilterOPk!N$22</f>
        <v>0</v>
      </c>
      <c r="Q1017" s="51" t="n">
        <f aca="false">FilterOPk!O$22</f>
        <v>52344.27</v>
      </c>
    </row>
    <row r="1018" customFormat="false" ht="12.75" hidden="false" customHeight="false" outlineLevel="0" collapsed="false">
      <c r="B1018" s="85" t="str">
        <f aca="false">FilterOPk!A$23</f>
        <v>ST- NY</v>
      </c>
      <c r="C1018" s="13" t="n">
        <f aca="false">C1017+1</f>
        <v>1017</v>
      </c>
      <c r="D1018" s="50" t="n">
        <f aca="false">FilterOPk!B$23</f>
        <v>251437.188425373</v>
      </c>
      <c r="E1018" s="50" t="n">
        <f aca="false">FilterOPk!C$23</f>
        <v>22663</v>
      </c>
      <c r="F1018" s="50" t="n">
        <f aca="false">FilterOPk!D$23</f>
        <v>52267.36</v>
      </c>
      <c r="G1018" s="50" t="n">
        <f aca="false">FilterOPk!E$23</f>
        <v>0</v>
      </c>
      <c r="H1018" s="50" t="n">
        <f aca="false">FilterOPk!F$23</f>
        <v>0</v>
      </c>
      <c r="I1018" s="50" t="n">
        <f aca="false">FilterOPk!G$23</f>
        <v>0</v>
      </c>
      <c r="J1018" s="50" t="n">
        <f aca="false">FilterOPk!H$23</f>
        <v>0</v>
      </c>
      <c r="K1018" s="50" t="n">
        <f aca="false">FilterOPk!I$23</f>
        <v>0</v>
      </c>
      <c r="L1018" s="50" t="n">
        <f aca="false">FilterOPk!J$23</f>
        <v>0</v>
      </c>
      <c r="M1018" s="50" t="n">
        <f aca="false">FilterOPk!K$23</f>
        <v>0</v>
      </c>
      <c r="N1018" s="50" t="n">
        <f aca="false">FilterOPk!L$23</f>
        <v>74930.36</v>
      </c>
      <c r="O1018" s="50" t="n">
        <f aca="false">FilterOPk!M$23</f>
        <v>0</v>
      </c>
      <c r="P1018" s="50" t="n">
        <f aca="false">FilterOPk!N$23</f>
        <v>0</v>
      </c>
      <c r="Q1018" s="51" t="n">
        <f aca="false">FilterOPk!O$23</f>
        <v>74930.36</v>
      </c>
    </row>
    <row r="1019" customFormat="false" ht="12.75" hidden="false" customHeight="false" outlineLevel="0" collapsed="false">
      <c r="B1019" s="85" t="str">
        <f aca="false">FilterOPk!A$24</f>
        <v>NE- PHYS</v>
      </c>
      <c r="C1019" s="13" t="n">
        <f aca="false">C1018+1</f>
        <v>1018</v>
      </c>
      <c r="D1019" s="50" t="n">
        <f aca="false">FilterOPk!B$24</f>
        <v>0</v>
      </c>
      <c r="E1019" s="50" t="n">
        <f aca="false">FilterOPk!C$24</f>
        <v>0</v>
      </c>
      <c r="F1019" s="50" t="n">
        <f aca="false">FilterOPk!D$24</f>
        <v>0</v>
      </c>
      <c r="G1019" s="50" t="n">
        <f aca="false">FilterOPk!E$24</f>
        <v>0</v>
      </c>
      <c r="H1019" s="50" t="n">
        <f aca="false">FilterOPk!F$24</f>
        <v>0</v>
      </c>
      <c r="I1019" s="50" t="n">
        <f aca="false">FilterOPk!G$24</f>
        <v>0</v>
      </c>
      <c r="J1019" s="50" t="n">
        <f aca="false">FilterOPk!H$24</f>
        <v>0</v>
      </c>
      <c r="K1019" s="50" t="n">
        <f aca="false">FilterOPk!I$24</f>
        <v>0</v>
      </c>
      <c r="L1019" s="50" t="n">
        <f aca="false">FilterOPk!J$24</f>
        <v>0</v>
      </c>
      <c r="M1019" s="50" t="n">
        <f aca="false">FilterOPk!K$24</f>
        <v>0</v>
      </c>
      <c r="N1019" s="50" t="n">
        <f aca="false">FilterOPk!L$24</f>
        <v>0</v>
      </c>
      <c r="O1019" s="50" t="n">
        <f aca="false">FilterOPk!M$24</f>
        <v>0</v>
      </c>
      <c r="P1019" s="50" t="n">
        <f aca="false">FilterOPk!N$24</f>
        <v>0</v>
      </c>
      <c r="Q1019" s="51" t="n">
        <f aca="false">FilterOPk!O$24</f>
        <v>0</v>
      </c>
    </row>
    <row r="1020" customFormat="false" ht="12.75" hidden="false" customHeight="false" outlineLevel="0" collapsed="false">
      <c r="B1020" s="85" t="str">
        <f aca="false">FilterOPk!A$25</f>
        <v>LT-Southeast</v>
      </c>
      <c r="C1020" s="13" t="n">
        <f aca="false">C1019+1</f>
        <v>1019</v>
      </c>
      <c r="D1020" s="50" t="n">
        <f aca="false">FilterOPk!B$25</f>
        <v>11411200.8859117</v>
      </c>
      <c r="E1020" s="50" t="n">
        <f aca="false">FilterOPk!C$25</f>
        <v>15825.82</v>
      </c>
      <c r="F1020" s="50" t="n">
        <f aca="false">FilterOPk!D$25</f>
        <v>13250</v>
      </c>
      <c r="G1020" s="50" t="n">
        <f aca="false">FilterOPk!E$25</f>
        <v>24924.1</v>
      </c>
      <c r="H1020" s="50" t="n">
        <f aca="false">FilterOPk!F$25</f>
        <v>24690.47</v>
      </c>
      <c r="I1020" s="50" t="n">
        <f aca="false">FilterOPk!G$25</f>
        <v>26774</v>
      </c>
      <c r="J1020" s="50" t="n">
        <f aca="false">FilterOPk!H$25</f>
        <v>26715</v>
      </c>
      <c r="K1020" s="50" t="n">
        <f aca="false">FilterOPk!I$25</f>
        <v>57358.83</v>
      </c>
      <c r="L1020" s="50" t="n">
        <f aca="false">FilterOPk!J$25</f>
        <v>26146</v>
      </c>
      <c r="M1020" s="50" t="n">
        <f aca="false">FilterOPk!K$25</f>
        <v>75355.31</v>
      </c>
      <c r="N1020" s="50" t="n">
        <f aca="false">FilterOPk!L$25</f>
        <v>291039.53</v>
      </c>
      <c r="O1020" s="50" t="n">
        <f aca="false">FilterOPk!M$25</f>
        <v>-122359</v>
      </c>
      <c r="P1020" s="50" t="n">
        <f aca="false">FilterOPk!N$25</f>
        <v>514428.17</v>
      </c>
      <c r="Q1020" s="51" t="n">
        <f aca="false">FilterOPk!O$25</f>
        <v>683108.7</v>
      </c>
    </row>
    <row r="1021" customFormat="false" ht="12.75" hidden="false" customHeight="false" outlineLevel="0" collapsed="false">
      <c r="B1021" s="85" t="str">
        <f aca="false">FilterOPk!A$26</f>
        <v>ST-SPP</v>
      </c>
      <c r="C1021" s="13" t="n">
        <f aca="false">C1020+1</f>
        <v>1020</v>
      </c>
      <c r="D1021" s="50" t="n">
        <f aca="false">FilterOPk!B$26</f>
        <v>52202.8773549933</v>
      </c>
      <c r="E1021" s="50" t="n">
        <f aca="false">FilterOPk!C$26</f>
        <v>0</v>
      </c>
      <c r="F1021" s="50" t="n">
        <f aca="false">FilterOPk!D$26</f>
        <v>0</v>
      </c>
      <c r="G1021" s="50" t="n">
        <f aca="false">FilterOPk!E$26</f>
        <v>0</v>
      </c>
      <c r="H1021" s="50" t="n">
        <f aca="false">FilterOPk!F$26</f>
        <v>0</v>
      </c>
      <c r="I1021" s="50" t="n">
        <f aca="false">FilterOPk!G$26</f>
        <v>0</v>
      </c>
      <c r="J1021" s="50" t="n">
        <f aca="false">FilterOPk!H$26</f>
        <v>0</v>
      </c>
      <c r="K1021" s="50" t="n">
        <f aca="false">FilterOPk!I$26</f>
        <v>0</v>
      </c>
      <c r="L1021" s="50" t="n">
        <f aca="false">FilterOPk!J$26</f>
        <v>0</v>
      </c>
      <c r="M1021" s="50" t="n">
        <f aca="false">FilterOPk!K$26</f>
        <v>0</v>
      </c>
      <c r="N1021" s="50" t="n">
        <f aca="false">FilterOPk!L$26</f>
        <v>0</v>
      </c>
      <c r="O1021" s="50" t="n">
        <f aca="false">FilterOPk!M$26</f>
        <v>0</v>
      </c>
      <c r="P1021" s="50" t="n">
        <f aca="false">FilterOPk!N$26</f>
        <v>0</v>
      </c>
      <c r="Q1021" s="51" t="n">
        <f aca="false">FilterOPk!O$26</f>
        <v>0</v>
      </c>
    </row>
    <row r="1022" customFormat="false" ht="12.75" hidden="false" customHeight="false" outlineLevel="0" collapsed="false">
      <c r="B1022" s="85" t="str">
        <f aca="false">FilterOPk!A$27</f>
        <v>ST-SERC</v>
      </c>
      <c r="C1022" s="13" t="n">
        <f aca="false">C1021+1</f>
        <v>1021</v>
      </c>
      <c r="D1022" s="50" t="n">
        <f aca="false">FilterOPk!B$27</f>
        <v>686881.973218232</v>
      </c>
      <c r="E1022" s="50" t="n">
        <f aca="false">FilterOPk!C$27</f>
        <v>0</v>
      </c>
      <c r="F1022" s="50" t="n">
        <f aca="false">FilterOPk!D$27</f>
        <v>0</v>
      </c>
      <c r="G1022" s="50" t="n">
        <f aca="false">FilterOPk!E$27</f>
        <v>0</v>
      </c>
      <c r="H1022" s="50" t="n">
        <f aca="false">FilterOPk!F$27</f>
        <v>0</v>
      </c>
      <c r="I1022" s="50" t="n">
        <f aca="false">FilterOPk!G$27</f>
        <v>0</v>
      </c>
      <c r="J1022" s="50" t="n">
        <f aca="false">FilterOPk!H$27</f>
        <v>0</v>
      </c>
      <c r="K1022" s="50" t="n">
        <f aca="false">FilterOPk!I$27</f>
        <v>0</v>
      </c>
      <c r="L1022" s="50" t="n">
        <f aca="false">FilterOPk!J$27</f>
        <v>0</v>
      </c>
      <c r="M1022" s="50" t="n">
        <f aca="false">FilterOPk!K$27</f>
        <v>0</v>
      </c>
      <c r="N1022" s="50" t="n">
        <f aca="false">FilterOPk!L$27</f>
        <v>0</v>
      </c>
      <c r="O1022" s="50" t="n">
        <f aca="false">FilterOPk!M$27</f>
        <v>0</v>
      </c>
      <c r="P1022" s="50" t="n">
        <f aca="false">FilterOPk!N$27</f>
        <v>0</v>
      </c>
      <c r="Q1022" s="51" t="n">
        <f aca="false">FilterOPk!O$27</f>
        <v>0</v>
      </c>
    </row>
    <row r="1023" customFormat="false" ht="12.75" hidden="false" customHeight="false" outlineLevel="0" collapsed="false">
      <c r="B1023" s="85" t="str">
        <f aca="false">FilterOPk!A$28</f>
        <v>LT- Texas</v>
      </c>
      <c r="C1023" s="13" t="n">
        <f aca="false">C1022+1</f>
        <v>1022</v>
      </c>
      <c r="D1023" s="50" t="n">
        <f aca="false">FilterOPk!B$28</f>
        <v>3826684.70313045</v>
      </c>
      <c r="E1023" s="50" t="n">
        <f aca="false">FilterOPk!C$28</f>
        <v>0</v>
      </c>
      <c r="F1023" s="50" t="n">
        <f aca="false">FilterOPk!D$28</f>
        <v>13003.28</v>
      </c>
      <c r="G1023" s="50" t="n">
        <f aca="false">FilterOPk!E$28</f>
        <v>7651.26</v>
      </c>
      <c r="H1023" s="50" t="n">
        <f aca="false">FilterOPk!F$28</f>
        <v>7986.82</v>
      </c>
      <c r="I1023" s="50" t="n">
        <f aca="false">FilterOPk!G$28</f>
        <v>17032.43</v>
      </c>
      <c r="J1023" s="50" t="n">
        <f aca="false">FilterOPk!H$28</f>
        <v>19665.43</v>
      </c>
      <c r="K1023" s="50" t="n">
        <f aca="false">FilterOPk!I$28</f>
        <v>46628.44</v>
      </c>
      <c r="L1023" s="50" t="n">
        <f aca="false">FilterOPk!J$28</f>
        <v>12076.91</v>
      </c>
      <c r="M1023" s="50" t="n">
        <f aca="false">FilterOPk!K$28</f>
        <v>18411.54</v>
      </c>
      <c r="N1023" s="50" t="n">
        <f aca="false">FilterOPk!L$28</f>
        <v>142456.11</v>
      </c>
      <c r="O1023" s="50" t="n">
        <f aca="false">FilterOPk!M$28</f>
        <v>653578.76</v>
      </c>
      <c r="P1023" s="50" t="n">
        <f aca="false">FilterOPk!N$28</f>
        <v>2238345.92</v>
      </c>
      <c r="Q1023" s="51" t="n">
        <f aca="false">FilterOPk!O$28</f>
        <v>3034380.79</v>
      </c>
    </row>
    <row r="1024" customFormat="false" ht="12.75" hidden="false" customHeight="false" outlineLevel="0" collapsed="false">
      <c r="B1024" s="85" t="str">
        <f aca="false">FilterOPk!A$29</f>
        <v>St- Texas</v>
      </c>
      <c r="C1024" s="13" t="n">
        <f aca="false">C1023+1</f>
        <v>1023</v>
      </c>
      <c r="D1024" s="50" t="n">
        <f aca="false">FilterOPk!B$29</f>
        <v>445563.239343252</v>
      </c>
      <c r="E1024" s="50" t="n">
        <f aca="false">FilterOPk!C$29</f>
        <v>5676.33</v>
      </c>
      <c r="F1024" s="50" t="n">
        <f aca="false">FilterOPk!D$29</f>
        <v>0</v>
      </c>
      <c r="G1024" s="50" t="n">
        <f aca="false">FilterOPk!E$29</f>
        <v>0</v>
      </c>
      <c r="H1024" s="50" t="n">
        <f aca="false">FilterOPk!F$29</f>
        <v>0</v>
      </c>
      <c r="I1024" s="50" t="n">
        <f aca="false">FilterOPk!G$29</f>
        <v>0</v>
      </c>
      <c r="J1024" s="50" t="n">
        <f aca="false">FilterOPk!H$29</f>
        <v>0</v>
      </c>
      <c r="K1024" s="50" t="n">
        <f aca="false">FilterOPk!I$29</f>
        <v>0</v>
      </c>
      <c r="L1024" s="50" t="n">
        <f aca="false">FilterOPk!J$29</f>
        <v>0</v>
      </c>
      <c r="M1024" s="50" t="n">
        <f aca="false">FilterOPk!K$29</f>
        <v>0</v>
      </c>
      <c r="N1024" s="50" t="n">
        <f aca="false">FilterOPk!L$29</f>
        <v>5676.33</v>
      </c>
      <c r="O1024" s="50" t="n">
        <f aca="false">FilterOPk!M$29</f>
        <v>0</v>
      </c>
      <c r="P1024" s="50" t="n">
        <f aca="false">FilterOPk!N$29</f>
        <v>0</v>
      </c>
      <c r="Q1024" s="51" t="n">
        <f aca="false">FilterOPk!O$29</f>
        <v>5676.33</v>
      </c>
    </row>
    <row r="1025" customFormat="false" ht="12.75" hidden="false" customHeight="false" outlineLevel="0" collapsed="false">
      <c r="B1025" s="85"/>
      <c r="C1025" s="13" t="n">
        <f aca="false">C1024+1</f>
        <v>1024</v>
      </c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1"/>
    </row>
    <row r="1026" customFormat="false" ht="12.75" hidden="false" customHeight="false" outlineLevel="0" collapsed="false">
      <c r="B1026" s="85" t="str">
        <f aca="false">FilterOPk!A$32</f>
        <v>Gas positions</v>
      </c>
      <c r="C1026" s="13" t="n">
        <f aca="false">C1025+1</f>
        <v>1025</v>
      </c>
      <c r="D1026" s="50" t="s">
        <v>4</v>
      </c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1"/>
    </row>
    <row r="1027" customFormat="false" ht="12.75" hidden="false" customHeight="false" outlineLevel="0" collapsed="false">
      <c r="B1027" s="85" t="str">
        <f aca="false">FilterOPk!A$33</f>
        <v>Kevin Presto</v>
      </c>
      <c r="C1027" s="13" t="n">
        <f aca="false">C1026+1</f>
        <v>1026</v>
      </c>
      <c r="D1027" s="50" t="n">
        <f aca="false">FilterOPk!B$33</f>
        <v>0</v>
      </c>
      <c r="E1027" s="50" t="n">
        <f aca="false">FilterOPk!C$33</f>
        <v>0</v>
      </c>
      <c r="F1027" s="50" t="n">
        <f aca="false">FilterOPk!D$33</f>
        <v>0</v>
      </c>
      <c r="G1027" s="50" t="n">
        <f aca="false">FilterOPk!E$33</f>
        <v>0</v>
      </c>
      <c r="H1027" s="50" t="n">
        <f aca="false">FilterOPk!F$33</f>
        <v>0</v>
      </c>
      <c r="I1027" s="50" t="n">
        <f aca="false">FilterOPk!G$33</f>
        <v>0</v>
      </c>
      <c r="J1027" s="50" t="n">
        <f aca="false">FilterOPk!H$33</f>
        <v>0</v>
      </c>
      <c r="K1027" s="50" t="n">
        <f aca="false">FilterOPk!I$33</f>
        <v>0</v>
      </c>
      <c r="L1027" s="50" t="n">
        <f aca="false">FilterOPk!J$33</f>
        <v>0</v>
      </c>
      <c r="M1027" s="50" t="n">
        <f aca="false">FilterOPk!K$33</f>
        <v>0</v>
      </c>
      <c r="N1027" s="50" t="n">
        <f aca="false">FilterOPk!L$33</f>
        <v>0</v>
      </c>
      <c r="O1027" s="50" t="n">
        <f aca="false">FilterOPk!M$33</f>
        <v>0</v>
      </c>
      <c r="P1027" s="50" t="n">
        <f aca="false">FilterOPk!N$33</f>
        <v>0</v>
      </c>
      <c r="Q1027" s="51" t="n">
        <f aca="false">FilterOPk!O$33</f>
        <v>0</v>
      </c>
    </row>
    <row r="1028" customFormat="false" ht="12.75" hidden="false" customHeight="false" outlineLevel="0" collapsed="false">
      <c r="B1028" s="85" t="str">
        <f aca="false">FilterOPk!A$34</f>
        <v>Fletcher Sturm</v>
      </c>
      <c r="C1028" s="13" t="n">
        <f aca="false">C1027+1</f>
        <v>1027</v>
      </c>
      <c r="D1028" s="50" t="n">
        <f aca="false">FilterOPk!B$34</f>
        <v>0</v>
      </c>
      <c r="E1028" s="50" t="n">
        <f aca="false">FilterOPk!C$34</f>
        <v>0</v>
      </c>
      <c r="F1028" s="50" t="n">
        <f aca="false">FilterOPk!D$34</f>
        <v>0</v>
      </c>
      <c r="G1028" s="50" t="n">
        <f aca="false">FilterOPk!E$34</f>
        <v>0</v>
      </c>
      <c r="H1028" s="50" t="n">
        <f aca="false">FilterOPk!F$34</f>
        <v>0</v>
      </c>
      <c r="I1028" s="50" t="n">
        <f aca="false">FilterOPk!G$34</f>
        <v>0</v>
      </c>
      <c r="J1028" s="50" t="n">
        <f aca="false">FilterOPk!H$34</f>
        <v>0</v>
      </c>
      <c r="K1028" s="50" t="n">
        <f aca="false">FilterOPk!I$34</f>
        <v>0</v>
      </c>
      <c r="L1028" s="50" t="n">
        <f aca="false">FilterOPk!J$34</f>
        <v>0</v>
      </c>
      <c r="M1028" s="50" t="n">
        <f aca="false">FilterOPk!K$34</f>
        <v>0</v>
      </c>
      <c r="N1028" s="50" t="n">
        <f aca="false">FilterOPk!L$34</f>
        <v>0</v>
      </c>
      <c r="O1028" s="50" t="n">
        <f aca="false">FilterOPk!M$34</f>
        <v>0</v>
      </c>
      <c r="P1028" s="50" t="n">
        <f aca="false">FilterOPk!N$34</f>
        <v>0</v>
      </c>
      <c r="Q1028" s="51" t="n">
        <f aca="false">FilterOPk!O$34</f>
        <v>0</v>
      </c>
    </row>
    <row r="1029" customFormat="false" ht="12.75" hidden="false" customHeight="false" outlineLevel="0" collapsed="false">
      <c r="B1029" s="85" t="str">
        <f aca="false">FilterOPk!A$35</f>
        <v>Doug Gilbert-Smith</v>
      </c>
      <c r="C1029" s="13" t="n">
        <f aca="false">C1028+1</f>
        <v>1028</v>
      </c>
      <c r="D1029" s="50" t="n">
        <f aca="false">FilterOPk!B$35</f>
        <v>0</v>
      </c>
      <c r="E1029" s="50" t="n">
        <f aca="false">FilterOPk!C$35</f>
        <v>0</v>
      </c>
      <c r="F1029" s="50" t="n">
        <f aca="false">FilterOPk!D$35</f>
        <v>0</v>
      </c>
      <c r="G1029" s="50" t="n">
        <f aca="false">FilterOPk!E$35</f>
        <v>0</v>
      </c>
      <c r="H1029" s="50" t="n">
        <f aca="false">FilterOPk!F$35</f>
        <v>0</v>
      </c>
      <c r="I1029" s="50" t="n">
        <f aca="false">FilterOPk!G$35</f>
        <v>0</v>
      </c>
      <c r="J1029" s="50" t="n">
        <f aca="false">FilterOPk!H$35</f>
        <v>0</v>
      </c>
      <c r="K1029" s="50" t="n">
        <f aca="false">FilterOPk!I$35</f>
        <v>0</v>
      </c>
      <c r="L1029" s="50" t="n">
        <f aca="false">FilterOPk!J$35</f>
        <v>0</v>
      </c>
      <c r="M1029" s="50" t="n">
        <f aca="false">FilterOPk!K$35</f>
        <v>0</v>
      </c>
      <c r="N1029" s="50" t="n">
        <f aca="false">FilterOPk!L$35</f>
        <v>0</v>
      </c>
      <c r="O1029" s="50" t="n">
        <f aca="false">FilterOPk!M$35</f>
        <v>0</v>
      </c>
      <c r="P1029" s="50" t="n">
        <f aca="false">FilterOPk!N$35</f>
        <v>0</v>
      </c>
      <c r="Q1029" s="51" t="n">
        <f aca="false">FilterOPk!O$35</f>
        <v>0</v>
      </c>
    </row>
    <row r="1030" customFormat="false" ht="12.75" hidden="false" customHeight="false" outlineLevel="0" collapsed="false">
      <c r="B1030" s="85" t="str">
        <f aca="false">FilterOPk!A$36</f>
        <v>Rogers Herndon</v>
      </c>
      <c r="C1030" s="13" t="n">
        <f aca="false">C1029+1</f>
        <v>1029</v>
      </c>
      <c r="D1030" s="50" t="n">
        <f aca="false">FilterOPk!B$36</f>
        <v>0</v>
      </c>
      <c r="E1030" s="50" t="n">
        <f aca="false">FilterOPk!C$36</f>
        <v>0</v>
      </c>
      <c r="F1030" s="50" t="n">
        <f aca="false">FilterOPk!D$36</f>
        <v>0</v>
      </c>
      <c r="G1030" s="50" t="n">
        <f aca="false">FilterOPk!E$36</f>
        <v>0</v>
      </c>
      <c r="H1030" s="50" t="n">
        <f aca="false">FilterOPk!F$36</f>
        <v>0</v>
      </c>
      <c r="I1030" s="50" t="n">
        <f aca="false">FilterOPk!G$36</f>
        <v>0</v>
      </c>
      <c r="J1030" s="50" t="n">
        <f aca="false">FilterOPk!H$36</f>
        <v>0</v>
      </c>
      <c r="K1030" s="50" t="n">
        <f aca="false">FilterOPk!I$36</f>
        <v>0</v>
      </c>
      <c r="L1030" s="50" t="n">
        <f aca="false">FilterOPk!J$36</f>
        <v>0</v>
      </c>
      <c r="M1030" s="50" t="n">
        <f aca="false">FilterOPk!K$36</f>
        <v>0</v>
      </c>
      <c r="N1030" s="50" t="n">
        <f aca="false">FilterOPk!L$36</f>
        <v>0</v>
      </c>
      <c r="O1030" s="50" t="n">
        <f aca="false">FilterOPk!M$36</f>
        <v>0</v>
      </c>
      <c r="P1030" s="50" t="n">
        <f aca="false">FilterOPk!N$36</f>
        <v>0</v>
      </c>
      <c r="Q1030" s="51" t="n">
        <f aca="false">FilterOPk!O$36</f>
        <v>0</v>
      </c>
    </row>
    <row r="1031" customFormat="false" ht="12.75" hidden="false" customHeight="false" outlineLevel="0" collapsed="false">
      <c r="B1031" s="85" t="str">
        <f aca="false">FilterOPk!A$37</f>
        <v>Dana Davis</v>
      </c>
      <c r="C1031" s="13" t="n">
        <f aca="false">C1030+1</f>
        <v>1030</v>
      </c>
      <c r="D1031" s="50" t="n">
        <f aca="false">FilterOPk!B$37</f>
        <v>0</v>
      </c>
      <c r="E1031" s="50" t="n">
        <f aca="false">FilterOPk!C$37</f>
        <v>0</v>
      </c>
      <c r="F1031" s="50" t="n">
        <f aca="false">FilterOPk!D$37</f>
        <v>0</v>
      </c>
      <c r="G1031" s="50" t="n">
        <f aca="false">FilterOPk!E$37</f>
        <v>0</v>
      </c>
      <c r="H1031" s="50" t="n">
        <f aca="false">FilterOPk!F$37</f>
        <v>0</v>
      </c>
      <c r="I1031" s="50" t="n">
        <f aca="false">FilterOPk!G$37</f>
        <v>0</v>
      </c>
      <c r="J1031" s="50" t="n">
        <f aca="false">FilterOPk!H$37</f>
        <v>0</v>
      </c>
      <c r="K1031" s="50" t="n">
        <f aca="false">FilterOPk!I$37</f>
        <v>0</v>
      </c>
      <c r="L1031" s="50" t="n">
        <f aca="false">FilterOPk!J$37</f>
        <v>0</v>
      </c>
      <c r="M1031" s="50" t="n">
        <f aca="false">FilterOPk!K$37</f>
        <v>0</v>
      </c>
      <c r="N1031" s="50" t="n">
        <f aca="false">FilterOPk!L$37</f>
        <v>0</v>
      </c>
      <c r="O1031" s="50" t="n">
        <f aca="false">FilterOPk!M$37</f>
        <v>0</v>
      </c>
      <c r="P1031" s="50" t="n">
        <f aca="false">FilterOPk!N$37</f>
        <v>0</v>
      </c>
      <c r="Q1031" s="51" t="n">
        <f aca="false">FilterOPk!O$37</f>
        <v>0</v>
      </c>
    </row>
    <row r="1032" customFormat="false" ht="12.75" hidden="false" customHeight="false" outlineLevel="0" collapsed="false">
      <c r="B1032" s="85" t="str">
        <f aca="false">FilterOPk!A$38</f>
        <v>Tom May</v>
      </c>
      <c r="C1032" s="13" t="n">
        <f aca="false">C1031+1</f>
        <v>1031</v>
      </c>
      <c r="D1032" s="50" t="n">
        <f aca="false">FilterOPk!B$38</f>
        <v>0</v>
      </c>
      <c r="E1032" s="50" t="n">
        <f aca="false">FilterOPk!C$38</f>
        <v>0</v>
      </c>
      <c r="F1032" s="50" t="n">
        <f aca="false">FilterOPk!D$38</f>
        <v>0</v>
      </c>
      <c r="G1032" s="50" t="n">
        <f aca="false">FilterOPk!E$38</f>
        <v>0</v>
      </c>
      <c r="H1032" s="50" t="n">
        <f aca="false">FilterOPk!F$38</f>
        <v>0</v>
      </c>
      <c r="I1032" s="50" t="n">
        <f aca="false">FilterOPk!G$38</f>
        <v>0</v>
      </c>
      <c r="J1032" s="50" t="n">
        <f aca="false">FilterOPk!H$38</f>
        <v>0</v>
      </c>
      <c r="K1032" s="50" t="n">
        <f aca="false">FilterOPk!I$38</f>
        <v>0</v>
      </c>
      <c r="L1032" s="50" t="n">
        <f aca="false">FilterOPk!J$38</f>
        <v>0</v>
      </c>
      <c r="M1032" s="50" t="n">
        <f aca="false">FilterOPk!K$38</f>
        <v>0</v>
      </c>
      <c r="N1032" s="50" t="n">
        <f aca="false">FilterOPk!L$38</f>
        <v>0</v>
      </c>
      <c r="O1032" s="50" t="n">
        <f aca="false">FilterOPk!M$38</f>
        <v>0</v>
      </c>
      <c r="P1032" s="50" t="n">
        <f aca="false">FilterOPk!N$38</f>
        <v>0</v>
      </c>
      <c r="Q1032" s="51" t="n">
        <f aca="false">FilterOPk!O$38</f>
        <v>0</v>
      </c>
    </row>
    <row r="1033" customFormat="false" ht="12.75" hidden="false" customHeight="false" outlineLevel="0" collapsed="false">
      <c r="B1033" s="85" t="str">
        <f aca="false">FilterOPk!A$39</f>
        <v>Clint Dean</v>
      </c>
      <c r="C1033" s="13" t="n">
        <f aca="false">C1032+1</f>
        <v>1032</v>
      </c>
      <c r="D1033" s="50" t="n">
        <f aca="false">FilterOPk!B$39</f>
        <v>0</v>
      </c>
      <c r="E1033" s="50" t="n">
        <f aca="false">FilterOPk!C$39</f>
        <v>0</v>
      </c>
      <c r="F1033" s="50" t="n">
        <f aca="false">FilterOPk!D$39</f>
        <v>0</v>
      </c>
      <c r="G1033" s="50" t="n">
        <f aca="false">FilterOPk!E$39</f>
        <v>0</v>
      </c>
      <c r="H1033" s="50" t="n">
        <f aca="false">FilterOPk!F$39</f>
        <v>0</v>
      </c>
      <c r="I1033" s="50" t="n">
        <f aca="false">FilterOPk!G$39</f>
        <v>0</v>
      </c>
      <c r="J1033" s="50" t="n">
        <f aca="false">FilterOPk!H$39</f>
        <v>0</v>
      </c>
      <c r="K1033" s="50" t="n">
        <f aca="false">FilterOPk!I$39</f>
        <v>0</v>
      </c>
      <c r="L1033" s="50" t="n">
        <f aca="false">FilterOPk!J$39</f>
        <v>0</v>
      </c>
      <c r="M1033" s="50" t="n">
        <f aca="false">FilterOPk!K$39</f>
        <v>0</v>
      </c>
      <c r="N1033" s="50" t="n">
        <f aca="false">FilterOPk!L$39</f>
        <v>0</v>
      </c>
      <c r="O1033" s="50" t="n">
        <f aca="false">FilterOPk!M$39</f>
        <v>0</v>
      </c>
      <c r="P1033" s="50" t="n">
        <f aca="false">FilterOPk!N$39</f>
        <v>0</v>
      </c>
      <c r="Q1033" s="51" t="n">
        <f aca="false">FilterOPk!O$39</f>
        <v>0</v>
      </c>
    </row>
    <row r="1034" customFormat="false" ht="12.75" hidden="false" customHeight="false" outlineLevel="0" collapsed="false">
      <c r="B1034" s="85" t="str">
        <f aca="false">FilterOPk!A$40</f>
        <v>Rob Benson</v>
      </c>
      <c r="C1034" s="13" t="n">
        <f aca="false">C1033+1</f>
        <v>1033</v>
      </c>
      <c r="D1034" s="50" t="n">
        <f aca="false">FilterOPk!B$40</f>
        <v>0</v>
      </c>
      <c r="E1034" s="50" t="n">
        <f aca="false">FilterOPk!C$40</f>
        <v>0</v>
      </c>
      <c r="F1034" s="50" t="n">
        <f aca="false">FilterOPk!D$40</f>
        <v>0</v>
      </c>
      <c r="G1034" s="50" t="n">
        <f aca="false">FilterOPk!E$40</f>
        <v>0</v>
      </c>
      <c r="H1034" s="50" t="n">
        <f aca="false">FilterOPk!F$40</f>
        <v>0</v>
      </c>
      <c r="I1034" s="50" t="n">
        <f aca="false">FilterOPk!G$40</f>
        <v>0</v>
      </c>
      <c r="J1034" s="50" t="n">
        <f aca="false">FilterOPk!H$40</f>
        <v>0</v>
      </c>
      <c r="K1034" s="50" t="n">
        <f aca="false">FilterOPk!I$40</f>
        <v>0</v>
      </c>
      <c r="L1034" s="50" t="n">
        <f aca="false">FilterOPk!J$40</f>
        <v>0</v>
      </c>
      <c r="M1034" s="50" t="n">
        <f aca="false">FilterOPk!K$40</f>
        <v>0</v>
      </c>
      <c r="N1034" s="50" t="n">
        <f aca="false">FilterOPk!L$40</f>
        <v>0</v>
      </c>
      <c r="O1034" s="50" t="n">
        <f aca="false">FilterOPk!M$40</f>
        <v>0</v>
      </c>
      <c r="P1034" s="50" t="n">
        <f aca="false">FilterOPk!N$40</f>
        <v>0</v>
      </c>
      <c r="Q1034" s="51" t="n">
        <f aca="false">FilterOPk!O$40</f>
        <v>0</v>
      </c>
    </row>
    <row r="1035" customFormat="false" ht="12.75" hidden="false" customHeight="false" outlineLevel="0" collapsed="false">
      <c r="B1035" s="85" t="str">
        <f aca="false">FilterOPk!A$41</f>
        <v>Matt Lorenz</v>
      </c>
      <c r="C1035" s="13" t="n">
        <f aca="false">C1034+1</f>
        <v>1034</v>
      </c>
      <c r="D1035" s="50" t="n">
        <f aca="false">FilterOPk!B$41</f>
        <v>0</v>
      </c>
      <c r="E1035" s="50" t="n">
        <f aca="false">FilterOPk!C$41</f>
        <v>0</v>
      </c>
      <c r="F1035" s="50" t="n">
        <f aca="false">FilterOPk!D$41</f>
        <v>0</v>
      </c>
      <c r="G1035" s="50" t="n">
        <f aca="false">FilterOPk!E$41</f>
        <v>0</v>
      </c>
      <c r="H1035" s="50" t="n">
        <f aca="false">FilterOPk!F$41</f>
        <v>0</v>
      </c>
      <c r="I1035" s="50" t="n">
        <f aca="false">FilterOPk!G$41</f>
        <v>0</v>
      </c>
      <c r="J1035" s="50" t="n">
        <f aca="false">FilterOPk!H$41</f>
        <v>0</v>
      </c>
      <c r="K1035" s="50" t="n">
        <f aca="false">FilterOPk!I$41</f>
        <v>0</v>
      </c>
      <c r="L1035" s="50" t="n">
        <f aca="false">FilterOPk!J$41</f>
        <v>0</v>
      </c>
      <c r="M1035" s="50" t="n">
        <f aca="false">FilterOPk!K$41</f>
        <v>0</v>
      </c>
      <c r="N1035" s="50" t="n">
        <f aca="false">FilterOPk!L$41</f>
        <v>0</v>
      </c>
      <c r="O1035" s="50" t="n">
        <f aca="false">FilterOPk!M$41</f>
        <v>0</v>
      </c>
      <c r="P1035" s="50" t="n">
        <f aca="false">FilterOPk!N$41</f>
        <v>0</v>
      </c>
      <c r="Q1035" s="51" t="n">
        <f aca="false">FilterOPk!O$41</f>
        <v>0</v>
      </c>
    </row>
    <row r="1036" customFormat="false" ht="12.75" hidden="false" customHeight="false" outlineLevel="0" collapsed="false">
      <c r="B1036" s="85" t="str">
        <f aca="false">FilterOPk!A$42</f>
        <v>John Forney</v>
      </c>
      <c r="C1036" s="13" t="n">
        <f aca="false">C1035+1</f>
        <v>1035</v>
      </c>
      <c r="D1036" s="50" t="n">
        <f aca="false">FilterOPk!B$42</f>
        <v>0</v>
      </c>
      <c r="E1036" s="50" t="n">
        <f aca="false">FilterOPk!C$42</f>
        <v>0</v>
      </c>
      <c r="F1036" s="50" t="n">
        <f aca="false">FilterOPk!D$42</f>
        <v>0</v>
      </c>
      <c r="G1036" s="50" t="n">
        <f aca="false">FilterOPk!E$42</f>
        <v>0</v>
      </c>
      <c r="H1036" s="50" t="n">
        <f aca="false">FilterOPk!F$42</f>
        <v>0</v>
      </c>
      <c r="I1036" s="50" t="n">
        <f aca="false">FilterOPk!G$42</f>
        <v>0</v>
      </c>
      <c r="J1036" s="50" t="n">
        <f aca="false">FilterOPk!H$42</f>
        <v>0</v>
      </c>
      <c r="K1036" s="50" t="n">
        <f aca="false">FilterOPk!I$42</f>
        <v>0</v>
      </c>
      <c r="L1036" s="50" t="n">
        <f aca="false">FilterOPk!J$42</f>
        <v>0</v>
      </c>
      <c r="M1036" s="50" t="n">
        <f aca="false">FilterOPk!K$42</f>
        <v>0</v>
      </c>
      <c r="N1036" s="50" t="n">
        <f aca="false">FilterOPk!L$42</f>
        <v>0</v>
      </c>
      <c r="O1036" s="50" t="n">
        <f aca="false">FilterOPk!M$42</f>
        <v>0</v>
      </c>
      <c r="P1036" s="50" t="n">
        <f aca="false">FilterOPk!N$42</f>
        <v>0</v>
      </c>
      <c r="Q1036" s="51" t="n">
        <f aca="false">FilterOPk!O$42</f>
        <v>0</v>
      </c>
    </row>
    <row r="1037" customFormat="false" ht="12.75" hidden="false" customHeight="false" outlineLevel="0" collapsed="false">
      <c r="B1037" s="85" t="str">
        <f aca="false">FilterOPk!A$43</f>
        <v>Mike Carson</v>
      </c>
      <c r="C1037" s="13" t="n">
        <f aca="false">C1036+1</f>
        <v>1036</v>
      </c>
      <c r="D1037" s="50" t="n">
        <f aca="false">FilterOPk!B$43</f>
        <v>0</v>
      </c>
      <c r="E1037" s="50" t="n">
        <f aca="false">FilterOPk!C$43</f>
        <v>0</v>
      </c>
      <c r="F1037" s="50" t="n">
        <f aca="false">FilterOPk!D$43</f>
        <v>0</v>
      </c>
      <c r="G1037" s="50" t="n">
        <f aca="false">FilterOPk!E$43</f>
        <v>0</v>
      </c>
      <c r="H1037" s="50" t="n">
        <f aca="false">FilterOPk!F$43</f>
        <v>0</v>
      </c>
      <c r="I1037" s="50" t="n">
        <f aca="false">FilterOPk!G$43</f>
        <v>0</v>
      </c>
      <c r="J1037" s="50" t="n">
        <f aca="false">FilterOPk!H$43</f>
        <v>0</v>
      </c>
      <c r="K1037" s="50" t="n">
        <f aca="false">FilterOPk!I$43</f>
        <v>0</v>
      </c>
      <c r="L1037" s="50" t="n">
        <f aca="false">FilterOPk!J$43</f>
        <v>0</v>
      </c>
      <c r="M1037" s="50" t="n">
        <f aca="false">FilterOPk!K$43</f>
        <v>0</v>
      </c>
      <c r="N1037" s="50" t="n">
        <f aca="false">FilterOPk!L$43</f>
        <v>0</v>
      </c>
      <c r="O1037" s="50" t="n">
        <f aca="false">FilterOPk!M$43</f>
        <v>0</v>
      </c>
      <c r="P1037" s="50" t="n">
        <f aca="false">FilterOPk!N$43</f>
        <v>0</v>
      </c>
      <c r="Q1037" s="51" t="n">
        <f aca="false">FilterOPk!O$43</f>
        <v>0</v>
      </c>
    </row>
    <row r="1038" customFormat="false" ht="12.75" hidden="false" customHeight="false" outlineLevel="0" collapsed="false">
      <c r="B1038" s="85" t="str">
        <f aca="false">FilterOPk!A$44</f>
        <v>Chris Dorland</v>
      </c>
      <c r="C1038" s="13" t="n">
        <f aca="false">C1037+1</f>
        <v>1037</v>
      </c>
      <c r="D1038" s="50" t="n">
        <f aca="false">FilterOPk!B$44</f>
        <v>0</v>
      </c>
      <c r="E1038" s="50" t="n">
        <f aca="false">FilterOPk!C$44</f>
        <v>0</v>
      </c>
      <c r="F1038" s="50" t="n">
        <f aca="false">FilterOPk!D$44</f>
        <v>0</v>
      </c>
      <c r="G1038" s="50" t="n">
        <f aca="false">FilterOPk!E$44</f>
        <v>0</v>
      </c>
      <c r="H1038" s="50" t="n">
        <f aca="false">FilterOPk!F$44</f>
        <v>0</v>
      </c>
      <c r="I1038" s="50" t="n">
        <f aca="false">FilterOPk!G$44</f>
        <v>0</v>
      </c>
      <c r="J1038" s="50" t="n">
        <f aca="false">FilterOPk!H$44</f>
        <v>0</v>
      </c>
      <c r="K1038" s="50" t="n">
        <f aca="false">FilterOPk!I$44</f>
        <v>0</v>
      </c>
      <c r="L1038" s="50" t="n">
        <f aca="false">FilterOPk!J$44</f>
        <v>0</v>
      </c>
      <c r="M1038" s="50" t="n">
        <f aca="false">FilterOPk!K$44</f>
        <v>0</v>
      </c>
      <c r="N1038" s="50" t="n">
        <f aca="false">FilterOPk!L$44</f>
        <v>0</v>
      </c>
      <c r="O1038" s="50" t="n">
        <f aca="false">FilterOPk!M$44</f>
        <v>0</v>
      </c>
      <c r="P1038" s="50" t="n">
        <f aca="false">FilterOPk!N$44</f>
        <v>0</v>
      </c>
      <c r="Q1038" s="51" t="n">
        <f aca="false">FilterOPk!O$44</f>
        <v>0</v>
      </c>
    </row>
    <row r="1039" customFormat="false" ht="12.75" hidden="false" customHeight="false" outlineLevel="0" collapsed="false">
      <c r="B1039" s="85" t="str">
        <f aca="false">FilterOPk!A$45</f>
        <v>Jeff King</v>
      </c>
      <c r="C1039" s="13" t="n">
        <f aca="false">C1038+1</f>
        <v>1038</v>
      </c>
      <c r="D1039" s="50" t="n">
        <f aca="false">FilterOPk!B$45</f>
        <v>0</v>
      </c>
      <c r="E1039" s="50" t="n">
        <f aca="false">FilterOPk!C$45</f>
        <v>0</v>
      </c>
      <c r="F1039" s="50" t="n">
        <f aca="false">FilterOPk!D$45</f>
        <v>0</v>
      </c>
      <c r="G1039" s="50" t="n">
        <f aca="false">FilterOPk!E$45</f>
        <v>0</v>
      </c>
      <c r="H1039" s="50" t="n">
        <f aca="false">FilterOPk!F$45</f>
        <v>0</v>
      </c>
      <c r="I1039" s="50" t="n">
        <f aca="false">FilterOPk!G$45</f>
        <v>0</v>
      </c>
      <c r="J1039" s="50" t="n">
        <f aca="false">FilterOPk!H$45</f>
        <v>0</v>
      </c>
      <c r="K1039" s="50" t="n">
        <f aca="false">FilterOPk!I$45</f>
        <v>0</v>
      </c>
      <c r="L1039" s="50" t="n">
        <f aca="false">FilterOPk!J$45</f>
        <v>0</v>
      </c>
      <c r="M1039" s="50" t="n">
        <f aca="false">FilterOPk!K$45</f>
        <v>0</v>
      </c>
      <c r="N1039" s="50" t="n">
        <f aca="false">FilterOPk!L$45</f>
        <v>0</v>
      </c>
      <c r="O1039" s="50" t="n">
        <f aca="false">FilterOPk!M$45</f>
        <v>0</v>
      </c>
      <c r="P1039" s="50" t="n">
        <f aca="false">FilterOPk!N$45</f>
        <v>0</v>
      </c>
      <c r="Q1039" s="51" t="n">
        <f aca="false">FilterOPk!O$45</f>
        <v>0</v>
      </c>
    </row>
    <row r="1040" customFormat="false" ht="12.75" hidden="false" customHeight="false" outlineLevel="0" collapsed="false">
      <c r="B1040" s="85" t="n">
        <f aca="false">FilterOPk!A$46</f>
        <v>0</v>
      </c>
      <c r="C1040" s="13" t="n">
        <f aca="false">C1039+1</f>
        <v>1039</v>
      </c>
      <c r="D1040" s="50" t="n">
        <f aca="false">FilterOPk!B$46</f>
        <v>0</v>
      </c>
      <c r="E1040" s="50" t="n">
        <f aca="false">FilterOPk!C$46</f>
        <v>0</v>
      </c>
      <c r="F1040" s="50" t="n">
        <f aca="false">FilterOPk!D$46</f>
        <v>0</v>
      </c>
      <c r="G1040" s="50" t="n">
        <f aca="false">FilterOPk!E$46</f>
        <v>0</v>
      </c>
      <c r="H1040" s="50" t="n">
        <f aca="false">FilterOPk!F$46</f>
        <v>0</v>
      </c>
      <c r="I1040" s="50" t="n">
        <f aca="false">FilterOPk!G$46</f>
        <v>0</v>
      </c>
      <c r="J1040" s="50" t="n">
        <f aca="false">FilterOPk!H$46</f>
        <v>0</v>
      </c>
      <c r="K1040" s="50" t="n">
        <f aca="false">FilterOPk!I$46</f>
        <v>0</v>
      </c>
      <c r="L1040" s="50" t="n">
        <f aca="false">FilterOPk!J$46</f>
        <v>0</v>
      </c>
      <c r="M1040" s="50" t="n">
        <f aca="false">FilterOPk!K$46</f>
        <v>0</v>
      </c>
      <c r="N1040" s="50" t="n">
        <f aca="false">FilterOPk!L$46</f>
        <v>0</v>
      </c>
      <c r="O1040" s="50" t="n">
        <f aca="false">FilterOPk!M$46</f>
        <v>0</v>
      </c>
      <c r="P1040" s="50" t="n">
        <f aca="false">FilterOPk!N$46</f>
        <v>0</v>
      </c>
      <c r="Q1040" s="51" t="n">
        <f aca="false">FilterOPk!O$46</f>
        <v>0</v>
      </c>
    </row>
    <row r="1041" customFormat="false" ht="12.75" hidden="false" customHeight="false" outlineLevel="0" collapsed="false">
      <c r="B1041" s="87" t="n">
        <f aca="false">FilterOPk!A$47</f>
        <v>0</v>
      </c>
      <c r="C1041" s="64" t="n">
        <f aca="false">C1040+1</f>
        <v>1040</v>
      </c>
      <c r="D1041" s="54" t="n">
        <f aca="false">FilterOPk!B$47</f>
        <v>0</v>
      </c>
      <c r="E1041" s="54" t="n">
        <f aca="false">FilterOPk!C$47</f>
        <v>0</v>
      </c>
      <c r="F1041" s="54" t="n">
        <f aca="false">FilterOPk!D$47</f>
        <v>0</v>
      </c>
      <c r="G1041" s="54" t="n">
        <f aca="false">FilterOPk!E$47</f>
        <v>0</v>
      </c>
      <c r="H1041" s="54" t="n">
        <f aca="false">FilterOPk!F$47</f>
        <v>0</v>
      </c>
      <c r="I1041" s="54" t="n">
        <f aca="false">FilterOPk!G$47</f>
        <v>0</v>
      </c>
      <c r="J1041" s="54" t="n">
        <f aca="false">FilterOPk!H$47</f>
        <v>0</v>
      </c>
      <c r="K1041" s="54" t="n">
        <f aca="false">FilterOPk!I$47</f>
        <v>0</v>
      </c>
      <c r="L1041" s="54" t="n">
        <f aca="false">FilterOPk!J$47</f>
        <v>0</v>
      </c>
      <c r="M1041" s="54" t="n">
        <f aca="false">FilterOPk!K$47</f>
        <v>0</v>
      </c>
      <c r="N1041" s="54" t="n">
        <f aca="false">FilterOPk!L$47</f>
        <v>0</v>
      </c>
      <c r="O1041" s="54" t="n">
        <f aca="false">FilterOPk!M$47</f>
        <v>0</v>
      </c>
      <c r="P1041" s="54" t="n">
        <f aca="false">FilterOPk!N$47</f>
        <v>0</v>
      </c>
      <c r="Q1041" s="55" t="n">
        <f aca="false">FilterOPk!O$47</f>
        <v>0</v>
      </c>
    </row>
    <row r="1042" customFormat="false" ht="12.75" hidden="false" customHeight="false" outlineLevel="0" collapsed="false">
      <c r="A1042" s="0" t="n">
        <f aca="false">A1002+1</f>
        <v>27</v>
      </c>
      <c r="B1042" s="57" t="n">
        <f aca="false">FilterOPk!D$1</f>
        <v>36907</v>
      </c>
      <c r="C1042" s="58" t="n">
        <f aca="false">C1041+1</f>
        <v>1041</v>
      </c>
      <c r="D1042" s="58"/>
      <c r="E1042" s="58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83"/>
    </row>
    <row r="1043" customFormat="false" ht="12.75" hidden="false" customHeight="false" outlineLevel="0" collapsed="false">
      <c r="B1043" s="61"/>
      <c r="C1043" s="13" t="n">
        <f aca="false">C1042+1</f>
        <v>1042</v>
      </c>
      <c r="D1043" s="13"/>
      <c r="E1043" s="21" t="s">
        <v>5</v>
      </c>
      <c r="F1043" s="21" t="s">
        <v>6</v>
      </c>
      <c r="G1043" s="21" t="s">
        <v>7</v>
      </c>
      <c r="H1043" s="21" t="s">
        <v>8</v>
      </c>
      <c r="I1043" s="21" t="s">
        <v>9</v>
      </c>
      <c r="J1043" s="21" t="s">
        <v>10</v>
      </c>
      <c r="K1043" s="21" t="s">
        <v>11</v>
      </c>
      <c r="L1043" s="21" t="s">
        <v>12</v>
      </c>
      <c r="M1043" s="21" t="s">
        <v>13</v>
      </c>
      <c r="N1043" s="21" t="s">
        <v>14</v>
      </c>
      <c r="O1043" s="21" t="n">
        <v>2002</v>
      </c>
      <c r="P1043" s="21" t="s">
        <v>15</v>
      </c>
      <c r="Q1043" s="84" t="s">
        <v>16</v>
      </c>
    </row>
    <row r="1044" customFormat="false" ht="12.75" hidden="false" customHeight="false" outlineLevel="0" collapsed="false">
      <c r="B1044" s="85" t="str">
        <f aca="false">FilterOPk!A$9</f>
        <v>Power positions</v>
      </c>
      <c r="C1044" s="13" t="n">
        <f aca="false">C1043+1</f>
        <v>1043</v>
      </c>
      <c r="D1044" s="13" t="s">
        <v>4</v>
      </c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86"/>
    </row>
    <row r="1045" customFormat="false" ht="12.75" hidden="false" customHeight="false" outlineLevel="0" collapsed="false">
      <c r="B1045" s="85" t="str">
        <f aca="false">FilterOPk!A$10</f>
        <v>East Position</v>
      </c>
      <c r="C1045" s="13" t="n">
        <f aca="false">C1044+1</f>
        <v>1044</v>
      </c>
      <c r="D1045" s="50" t="n">
        <f aca="false">FilterOPk!B$10</f>
        <v>34784396.7946123</v>
      </c>
      <c r="E1045" s="50" t="n">
        <f aca="false">FilterOPk!C$10</f>
        <v>139428.68</v>
      </c>
      <c r="F1045" s="50" t="n">
        <f aca="false">FilterOPk!D$10</f>
        <v>244540.42</v>
      </c>
      <c r="G1045" s="50" t="n">
        <f aca="false">FilterOPk!E$10</f>
        <v>352018.99</v>
      </c>
      <c r="H1045" s="50" t="n">
        <f aca="false">FilterOPk!F$10</f>
        <v>454047.41</v>
      </c>
      <c r="I1045" s="50" t="n">
        <f aca="false">FilterOPk!G$10</f>
        <v>460700.87</v>
      </c>
      <c r="J1045" s="50" t="n">
        <f aca="false">FilterOPk!H$10</f>
        <v>371715.26</v>
      </c>
      <c r="K1045" s="50" t="n">
        <f aca="false">FilterOPk!I$10</f>
        <v>743238.67</v>
      </c>
      <c r="L1045" s="50" t="n">
        <f aca="false">FilterOPk!J$10</f>
        <v>433572.73</v>
      </c>
      <c r="M1045" s="50" t="n">
        <f aca="false">FilterOPk!K$10</f>
        <v>1264075.99</v>
      </c>
      <c r="N1045" s="50" t="n">
        <f aca="false">FilterOPk!L$10</f>
        <v>4463339.02</v>
      </c>
      <c r="O1045" s="50" t="n">
        <f aca="false">FilterOPk!M$10</f>
        <v>-232298.41</v>
      </c>
      <c r="P1045" s="50" t="n">
        <f aca="false">FilterOPk!N$10</f>
        <v>1174384.84</v>
      </c>
      <c r="Q1045" s="51" t="n">
        <f aca="false">FilterOPk!O$10</f>
        <v>5405425.45</v>
      </c>
    </row>
    <row r="1046" customFormat="false" ht="12.75" hidden="false" customHeight="false" outlineLevel="0" collapsed="false">
      <c r="B1046" s="85" t="str">
        <f aca="false">FilterOPk!A$11</f>
        <v>East Power Mgmt</v>
      </c>
      <c r="C1046" s="13" t="n">
        <f aca="false">C1045+1</f>
        <v>1045</v>
      </c>
      <c r="D1046" s="50" t="n">
        <f aca="false">FilterOPk!B$11</f>
        <v>7547347.04451418</v>
      </c>
      <c r="E1046" s="50" t="n">
        <f aca="false">FilterOPk!C$11</f>
        <v>0</v>
      </c>
      <c r="F1046" s="50" t="n">
        <f aca="false">FilterOPk!D$11</f>
        <v>0</v>
      </c>
      <c r="G1046" s="50" t="n">
        <f aca="false">FilterOPk!E$11</f>
        <v>0</v>
      </c>
      <c r="H1046" s="50" t="n">
        <f aca="false">FilterOPk!F$11</f>
        <v>0</v>
      </c>
      <c r="I1046" s="50" t="n">
        <f aca="false">FilterOPk!G$11</f>
        <v>0</v>
      </c>
      <c r="J1046" s="50" t="n">
        <f aca="false">FilterOPk!H$11</f>
        <v>0</v>
      </c>
      <c r="K1046" s="50" t="n">
        <f aca="false">FilterOPk!I$11</f>
        <v>0</v>
      </c>
      <c r="L1046" s="50" t="n">
        <f aca="false">FilterOPk!J$11</f>
        <v>0</v>
      </c>
      <c r="M1046" s="50" t="n">
        <f aca="false">FilterOPk!K$11</f>
        <v>0</v>
      </c>
      <c r="N1046" s="50" t="n">
        <f aca="false">FilterOPk!L$11</f>
        <v>0</v>
      </c>
      <c r="O1046" s="50" t="n">
        <f aca="false">FilterOPk!M$11</f>
        <v>0</v>
      </c>
      <c r="P1046" s="50" t="n">
        <f aca="false">FilterOPk!N$11</f>
        <v>0</v>
      </c>
      <c r="Q1046" s="51" t="n">
        <f aca="false">FilterOPk!O$11</f>
        <v>0</v>
      </c>
    </row>
    <row r="1047" customFormat="false" ht="12.75" hidden="false" customHeight="false" outlineLevel="0" collapsed="false">
      <c r="B1047" s="85" t="str">
        <f aca="false">FilterOPk!A$12</f>
        <v>Long Term Options</v>
      </c>
      <c r="C1047" s="13" t="n">
        <f aca="false">C1046+1</f>
        <v>1046</v>
      </c>
      <c r="D1047" s="50" t="n">
        <f aca="false">FilterOPk!B$12</f>
        <v>0</v>
      </c>
      <c r="E1047" s="50" t="n">
        <f aca="false">FilterOPk!C$12</f>
        <v>0</v>
      </c>
      <c r="F1047" s="50" t="n">
        <f aca="false">FilterOPk!D$12</f>
        <v>0</v>
      </c>
      <c r="G1047" s="50" t="n">
        <f aca="false">FilterOPk!E$12</f>
        <v>0</v>
      </c>
      <c r="H1047" s="50" t="n">
        <f aca="false">FilterOPk!F$12</f>
        <v>0</v>
      </c>
      <c r="I1047" s="50" t="n">
        <f aca="false">FilterOPk!G$12</f>
        <v>0</v>
      </c>
      <c r="J1047" s="50" t="n">
        <f aca="false">FilterOPk!H$12</f>
        <v>0</v>
      </c>
      <c r="K1047" s="50" t="n">
        <f aca="false">FilterOPk!I$12</f>
        <v>0</v>
      </c>
      <c r="L1047" s="50" t="n">
        <f aca="false">FilterOPk!J$12</f>
        <v>0</v>
      </c>
      <c r="M1047" s="50" t="n">
        <f aca="false">FilterOPk!K$12</f>
        <v>0</v>
      </c>
      <c r="N1047" s="50" t="n">
        <f aca="false">FilterOPk!L$12</f>
        <v>0</v>
      </c>
      <c r="O1047" s="50" t="n">
        <f aca="false">FilterOPk!M$12</f>
        <v>0</v>
      </c>
      <c r="P1047" s="50" t="n">
        <f aca="false">FilterOPk!N$12</f>
        <v>0</v>
      </c>
      <c r="Q1047" s="51" t="n">
        <f aca="false">FilterOPk!O$12</f>
        <v>0</v>
      </c>
    </row>
    <row r="1048" customFormat="false" ht="12.75" hidden="false" customHeight="false" outlineLevel="0" collapsed="false">
      <c r="B1048" s="85" t="str">
        <f aca="false">FilterOPk!A$13</f>
        <v>LT-MIDWEST</v>
      </c>
      <c r="C1048" s="13" t="n">
        <f aca="false">C1047+1</f>
        <v>1047</v>
      </c>
      <c r="D1048" s="50" t="n">
        <f aca="false">FilterOPk!B$13</f>
        <v>7151089.47366245</v>
      </c>
      <c r="E1048" s="50" t="n">
        <f aca="false">FilterOPk!C$13</f>
        <v>36317.39</v>
      </c>
      <c r="F1048" s="50" t="n">
        <f aca="false">FilterOPk!D$13</f>
        <v>95142.77</v>
      </c>
      <c r="G1048" s="50" t="n">
        <f aca="false">FilterOPk!E$13</f>
        <v>106523.31</v>
      </c>
      <c r="H1048" s="50" t="n">
        <f aca="false">FilterOPk!F$13</f>
        <v>103615.07</v>
      </c>
      <c r="I1048" s="50" t="n">
        <f aca="false">FilterOPk!G$13</f>
        <v>106049.09</v>
      </c>
      <c r="J1048" s="50" t="n">
        <f aca="false">FilterOPk!H$13</f>
        <v>78310</v>
      </c>
      <c r="K1048" s="50" t="n">
        <f aca="false">FilterOPk!I$13</f>
        <v>160210.16</v>
      </c>
      <c r="L1048" s="50" t="n">
        <f aca="false">FilterOPk!J$13</f>
        <v>108136.49</v>
      </c>
      <c r="M1048" s="50" t="n">
        <f aca="false">FilterOPk!K$13</f>
        <v>312653.19</v>
      </c>
      <c r="N1048" s="50" t="n">
        <f aca="false">FilterOPk!L$13</f>
        <v>1106957.47</v>
      </c>
      <c r="O1048" s="50" t="n">
        <f aca="false">FilterOPk!M$13</f>
        <v>-124610.37</v>
      </c>
      <c r="P1048" s="50" t="n">
        <f aca="false">FilterOPk!N$13</f>
        <v>893459.31</v>
      </c>
      <c r="Q1048" s="51" t="n">
        <f aca="false">FilterOPk!O$13</f>
        <v>1875806.41</v>
      </c>
    </row>
    <row r="1049" customFormat="false" ht="12.75" hidden="false" customHeight="false" outlineLevel="0" collapsed="false">
      <c r="B1049" s="85" t="str">
        <f aca="false">FilterOPk!A$14</f>
        <v>ST-ECAR</v>
      </c>
      <c r="C1049" s="13" t="n">
        <f aca="false">C1048+1</f>
        <v>1048</v>
      </c>
      <c r="D1049" s="50" t="n">
        <f aca="false">FilterOPk!B$14</f>
        <v>238101.441960815</v>
      </c>
      <c r="E1049" s="50" t="n">
        <f aca="false">FilterOPk!C$14</f>
        <v>0</v>
      </c>
      <c r="F1049" s="50" t="n">
        <f aca="false">FilterOPk!D$14</f>
        <v>0</v>
      </c>
      <c r="G1049" s="50" t="n">
        <f aca="false">FilterOPk!E$14</f>
        <v>0</v>
      </c>
      <c r="H1049" s="50" t="n">
        <f aca="false">FilterOPk!F$14</f>
        <v>0</v>
      </c>
      <c r="I1049" s="50" t="n">
        <f aca="false">FilterOPk!G$14</f>
        <v>0</v>
      </c>
      <c r="J1049" s="50" t="n">
        <f aca="false">FilterOPk!H$14</f>
        <v>0</v>
      </c>
      <c r="K1049" s="50" t="n">
        <f aca="false">FilterOPk!I$14</f>
        <v>0</v>
      </c>
      <c r="L1049" s="50" t="n">
        <f aca="false">FilterOPk!J$14</f>
        <v>0</v>
      </c>
      <c r="M1049" s="50" t="n">
        <f aca="false">FilterOPk!K$14</f>
        <v>0</v>
      </c>
      <c r="N1049" s="50" t="n">
        <f aca="false">FilterOPk!L$14</f>
        <v>0</v>
      </c>
      <c r="O1049" s="50" t="n">
        <f aca="false">FilterOPk!M$14</f>
        <v>0</v>
      </c>
      <c r="P1049" s="50" t="n">
        <f aca="false">FilterOPk!N$14</f>
        <v>0</v>
      </c>
      <c r="Q1049" s="51" t="n">
        <f aca="false">FilterOPk!O$14</f>
        <v>0</v>
      </c>
    </row>
    <row r="1050" customFormat="false" ht="12.75" hidden="false" customHeight="false" outlineLevel="0" collapsed="false">
      <c r="B1050" s="85" t="str">
        <f aca="false">FilterOPk!A$15</f>
        <v>ST- MAPP</v>
      </c>
      <c r="C1050" s="13" t="n">
        <f aca="false">C1049+1</f>
        <v>1049</v>
      </c>
      <c r="D1050" s="50" t="n">
        <f aca="false">FilterOPk!B$15</f>
        <v>254636.614020626</v>
      </c>
      <c r="E1050" s="50" t="n">
        <f aca="false">FilterOPk!C$15</f>
        <v>-1590.85</v>
      </c>
      <c r="F1050" s="50" t="n">
        <f aca="false">FilterOPk!D$15</f>
        <v>-3167.72</v>
      </c>
      <c r="G1050" s="50" t="n">
        <f aca="false">FilterOPk!E$15</f>
        <v>-3546.79</v>
      </c>
      <c r="H1050" s="50" t="n">
        <f aca="false">FilterOPk!F$15</f>
        <v>-3530.89</v>
      </c>
      <c r="I1050" s="50" t="n">
        <f aca="false">FilterOPk!G$15</f>
        <v>0</v>
      </c>
      <c r="J1050" s="50" t="n">
        <f aca="false">FilterOPk!H$15</f>
        <v>0</v>
      </c>
      <c r="K1050" s="50" t="n">
        <f aca="false">FilterOPk!I$15</f>
        <v>0</v>
      </c>
      <c r="L1050" s="50" t="n">
        <f aca="false">FilterOPk!J$15</f>
        <v>0</v>
      </c>
      <c r="M1050" s="50" t="n">
        <f aca="false">FilterOPk!K$15</f>
        <v>0</v>
      </c>
      <c r="N1050" s="50" t="n">
        <f aca="false">FilterOPk!L$15</f>
        <v>-11836.25</v>
      </c>
      <c r="O1050" s="50" t="n">
        <f aca="false">FilterOPk!M$15</f>
        <v>0</v>
      </c>
      <c r="P1050" s="50" t="n">
        <f aca="false">FilterOPk!N$15</f>
        <v>0</v>
      </c>
      <c r="Q1050" s="51" t="n">
        <f aca="false">FilterOPk!O$15</f>
        <v>-11836.25</v>
      </c>
    </row>
    <row r="1051" customFormat="false" ht="12.75" hidden="false" customHeight="false" outlineLevel="0" collapsed="false">
      <c r="B1051" s="85" t="str">
        <f aca="false">FilterOPk!A$16</f>
        <v>ST- MAIN</v>
      </c>
      <c r="C1051" s="13" t="n">
        <f aca="false">C1050+1</f>
        <v>1050</v>
      </c>
      <c r="D1051" s="50" t="n">
        <f aca="false">FilterOPk!B$16</f>
        <v>694293.253349893</v>
      </c>
      <c r="E1051" s="50" t="n">
        <f aca="false">FilterOPk!C$16</f>
        <v>0</v>
      </c>
      <c r="F1051" s="50" t="n">
        <f aca="false">FilterOPk!D$16</f>
        <v>0</v>
      </c>
      <c r="G1051" s="50" t="n">
        <f aca="false">FilterOPk!E$16</f>
        <v>0</v>
      </c>
      <c r="H1051" s="50" t="n">
        <f aca="false">FilterOPk!F$16</f>
        <v>0</v>
      </c>
      <c r="I1051" s="50" t="n">
        <f aca="false">FilterOPk!G$16</f>
        <v>0</v>
      </c>
      <c r="J1051" s="50" t="n">
        <f aca="false">FilterOPk!H$16</f>
        <v>0</v>
      </c>
      <c r="K1051" s="50" t="n">
        <f aca="false">FilterOPk!I$16</f>
        <v>0</v>
      </c>
      <c r="L1051" s="50" t="n">
        <f aca="false">FilterOPk!J$16</f>
        <v>0</v>
      </c>
      <c r="M1051" s="50" t="n">
        <f aca="false">FilterOPk!K$16</f>
        <v>0</v>
      </c>
      <c r="N1051" s="50" t="n">
        <f aca="false">FilterOPk!L$16</f>
        <v>0</v>
      </c>
      <c r="O1051" s="50" t="n">
        <f aca="false">FilterOPk!M$16</f>
        <v>0</v>
      </c>
      <c r="P1051" s="50" t="n">
        <f aca="false">FilterOPk!N$16</f>
        <v>0</v>
      </c>
      <c r="Q1051" s="51" t="n">
        <f aca="false">FilterOPk!O$16</f>
        <v>0</v>
      </c>
    </row>
    <row r="1052" customFormat="false" ht="12.75" hidden="false" customHeight="false" outlineLevel="0" collapsed="false">
      <c r="B1052" s="85" t="str">
        <f aca="false">FilterOPk!A$17</f>
        <v>MW-ANALYST</v>
      </c>
      <c r="C1052" s="13" t="n">
        <f aca="false">C1051+1</f>
        <v>1051</v>
      </c>
      <c r="D1052" s="50" t="n">
        <f aca="false">FilterOPk!B$17</f>
        <v>0</v>
      </c>
      <c r="E1052" s="50" t="n">
        <f aca="false">FilterOPk!C$17</f>
        <v>0</v>
      </c>
      <c r="F1052" s="50" t="n">
        <f aca="false">FilterOPk!D$17</f>
        <v>0</v>
      </c>
      <c r="G1052" s="50" t="n">
        <f aca="false">FilterOPk!E$17</f>
        <v>0</v>
      </c>
      <c r="H1052" s="50" t="n">
        <f aca="false">FilterOPk!F$17</f>
        <v>0</v>
      </c>
      <c r="I1052" s="50" t="n">
        <f aca="false">FilterOPk!G$17</f>
        <v>0</v>
      </c>
      <c r="J1052" s="50" t="n">
        <f aca="false">FilterOPk!H$17</f>
        <v>0</v>
      </c>
      <c r="K1052" s="50" t="n">
        <f aca="false">FilterOPk!I$17</f>
        <v>0</v>
      </c>
      <c r="L1052" s="50" t="n">
        <f aca="false">FilterOPk!J$17</f>
        <v>0</v>
      </c>
      <c r="M1052" s="50" t="n">
        <f aca="false">FilterOPk!K$17</f>
        <v>0</v>
      </c>
      <c r="N1052" s="50" t="n">
        <f aca="false">FilterOPk!L$17</f>
        <v>0</v>
      </c>
      <c r="O1052" s="50" t="n">
        <f aca="false">FilterOPk!M$17</f>
        <v>0</v>
      </c>
      <c r="P1052" s="50" t="n">
        <f aca="false">FilterOPk!N$17</f>
        <v>0</v>
      </c>
      <c r="Q1052" s="51" t="n">
        <f aca="false">FilterOPk!O$17</f>
        <v>0</v>
      </c>
    </row>
    <row r="1053" customFormat="false" ht="12.75" hidden="false" customHeight="false" outlineLevel="0" collapsed="false">
      <c r="B1053" s="85" t="str">
        <f aca="false">FilterOPk!A$18</f>
        <v>LT-NE</v>
      </c>
      <c r="C1053" s="13" t="n">
        <f aca="false">C1052+1</f>
        <v>1052</v>
      </c>
      <c r="D1053" s="50" t="n">
        <f aca="false">FilterOPk!B$18</f>
        <v>6187311.37539291</v>
      </c>
      <c r="E1053" s="50" t="n">
        <f aca="false">FilterOPk!C$18</f>
        <v>38662.79</v>
      </c>
      <c r="F1053" s="50" t="n">
        <f aca="false">FilterOPk!D$18</f>
        <v>89522.8</v>
      </c>
      <c r="G1053" s="50" t="n">
        <f aca="false">FilterOPk!E$18</f>
        <v>158536.19</v>
      </c>
      <c r="H1053" s="50" t="n">
        <f aca="false">FilterOPk!F$18</f>
        <v>261849.24</v>
      </c>
      <c r="I1053" s="50" t="n">
        <f aca="false">FilterOPk!G$18</f>
        <v>291708.83</v>
      </c>
      <c r="J1053" s="50" t="n">
        <f aca="false">FilterOPk!H$18</f>
        <v>228360.42</v>
      </c>
      <c r="K1053" s="50" t="n">
        <f aca="false">FilterOPk!I$18</f>
        <v>445432.42</v>
      </c>
      <c r="L1053" s="50" t="n">
        <f aca="false">FilterOPk!J$18</f>
        <v>266345.8</v>
      </c>
      <c r="M1053" s="50" t="n">
        <f aca="false">FilterOPk!K$18</f>
        <v>801315.09</v>
      </c>
      <c r="N1053" s="50" t="n">
        <f aca="false">FilterOPk!L$18</f>
        <v>2581733.58</v>
      </c>
      <c r="O1053" s="50" t="n">
        <f aca="false">FilterOPk!M$18</f>
        <v>-636932.37</v>
      </c>
      <c r="P1053" s="50" t="n">
        <f aca="false">FilterOPk!N$18</f>
        <v>-2303942.42</v>
      </c>
      <c r="Q1053" s="51" t="n">
        <f aca="false">FilterOPk!O$18</f>
        <v>-359141.210000001</v>
      </c>
    </row>
    <row r="1054" customFormat="false" ht="12.75" hidden="false" customHeight="false" outlineLevel="0" collapsed="false">
      <c r="B1054" s="85" t="str">
        <f aca="false">FilterOPk!A$19</f>
        <v>LT-PJM</v>
      </c>
      <c r="C1054" s="13" t="n">
        <f aca="false">C1053+1</f>
        <v>1053</v>
      </c>
      <c r="D1054" s="50" t="n">
        <f aca="false">FilterOPk!B$19</f>
        <v>1818236.42109565</v>
      </c>
      <c r="E1054" s="50" t="n">
        <f aca="false">FilterOPk!C$19</f>
        <v>0</v>
      </c>
      <c r="F1054" s="50" t="n">
        <f aca="false">FilterOPk!D$19</f>
        <v>19402.28</v>
      </c>
      <c r="G1054" s="50" t="n">
        <f aca="false">FilterOPk!E$19</f>
        <v>57930.92</v>
      </c>
      <c r="H1054" s="50" t="n">
        <f aca="false">FilterOPk!F$19</f>
        <v>59436.7</v>
      </c>
      <c r="I1054" s="50" t="n">
        <f aca="false">FilterOPk!G$19</f>
        <v>19136.52</v>
      </c>
      <c r="J1054" s="50" t="n">
        <f aca="false">FilterOPk!H$19</f>
        <v>18664.41</v>
      </c>
      <c r="K1054" s="50" t="n">
        <f aca="false">FilterOPk!I$19</f>
        <v>33608.82</v>
      </c>
      <c r="L1054" s="50" t="n">
        <f aca="false">FilterOPk!J$19</f>
        <v>20867.53</v>
      </c>
      <c r="M1054" s="50" t="n">
        <f aca="false">FilterOPk!K$19</f>
        <v>56340.86</v>
      </c>
      <c r="N1054" s="50" t="n">
        <f aca="false">FilterOPk!L$19</f>
        <v>285388.04</v>
      </c>
      <c r="O1054" s="50" t="n">
        <f aca="false">FilterOPk!M$19</f>
        <v>-1975.43</v>
      </c>
      <c r="P1054" s="50" t="n">
        <f aca="false">FilterOPk!N$19</f>
        <v>-179963.06</v>
      </c>
      <c r="Q1054" s="51" t="n">
        <f aca="false">FilterOPk!O$19</f>
        <v>103449.55</v>
      </c>
    </row>
    <row r="1055" customFormat="false" ht="12.75" hidden="false" customHeight="false" outlineLevel="0" collapsed="false">
      <c r="B1055" s="85" t="str">
        <f aca="false">FilterOPk!A$20</f>
        <v>LT- NY</v>
      </c>
      <c r="C1055" s="13" t="n">
        <f aca="false">C1054+1</f>
        <v>1054</v>
      </c>
      <c r="D1055" s="50" t="n">
        <f aca="false">FilterOPk!B$20</f>
        <v>0</v>
      </c>
      <c r="E1055" s="50" t="n">
        <f aca="false">FilterOPk!C$20</f>
        <v>-9128.22</v>
      </c>
      <c r="F1055" s="50" t="n">
        <f aca="false">FilterOPk!D$20</f>
        <v>-69725.26</v>
      </c>
      <c r="G1055" s="50" t="n">
        <f aca="false">FilterOPk!E$20</f>
        <v>0</v>
      </c>
      <c r="H1055" s="50" t="n">
        <f aca="false">FilterOPk!F$20</f>
        <v>0</v>
      </c>
      <c r="I1055" s="50" t="n">
        <f aca="false">FilterOPk!G$20</f>
        <v>0</v>
      </c>
      <c r="J1055" s="50" t="n">
        <f aca="false">FilterOPk!H$20</f>
        <v>0</v>
      </c>
      <c r="K1055" s="50" t="n">
        <f aca="false">FilterOPk!I$20</f>
        <v>0</v>
      </c>
      <c r="L1055" s="50" t="n">
        <f aca="false">FilterOPk!J$20</f>
        <v>0</v>
      </c>
      <c r="M1055" s="50" t="n">
        <f aca="false">FilterOPk!K$20</f>
        <v>0</v>
      </c>
      <c r="N1055" s="50" t="n">
        <f aca="false">FilterOPk!L$20</f>
        <v>-78853.48</v>
      </c>
      <c r="O1055" s="50" t="n">
        <f aca="false">FilterOPk!M$20</f>
        <v>0</v>
      </c>
      <c r="P1055" s="50" t="n">
        <f aca="false">FilterOPk!N$20</f>
        <v>12056.92</v>
      </c>
      <c r="Q1055" s="51" t="n">
        <f aca="false">FilterOPk!O$20</f>
        <v>-66796.56</v>
      </c>
    </row>
    <row r="1056" customFormat="false" ht="12.75" hidden="false" customHeight="false" outlineLevel="0" collapsed="false">
      <c r="B1056" s="85" t="str">
        <f aca="false">FilterOPk!A$21</f>
        <v>ST- PJM</v>
      </c>
      <c r="C1056" s="13" t="n">
        <f aca="false">C1055+1</f>
        <v>1055</v>
      </c>
      <c r="D1056" s="50" t="n">
        <f aca="false">FilterOPk!B$21</f>
        <v>1243093.71447674</v>
      </c>
      <c r="E1056" s="50" t="n">
        <f aca="false">FilterOPk!C$21</f>
        <v>13503.06</v>
      </c>
      <c r="F1056" s="50" t="n">
        <f aca="false">FilterOPk!D$21</f>
        <v>0</v>
      </c>
      <c r="G1056" s="50" t="n">
        <f aca="false">FilterOPk!E$21</f>
        <v>0</v>
      </c>
      <c r="H1056" s="50" t="n">
        <f aca="false">FilterOPk!F$21</f>
        <v>0</v>
      </c>
      <c r="I1056" s="50" t="n">
        <f aca="false">FilterOPk!G$21</f>
        <v>0</v>
      </c>
      <c r="J1056" s="50" t="n">
        <f aca="false">FilterOPk!H$21</f>
        <v>0</v>
      </c>
      <c r="K1056" s="50" t="n">
        <f aca="false">FilterOPk!I$21</f>
        <v>0</v>
      </c>
      <c r="L1056" s="50" t="n">
        <f aca="false">FilterOPk!J$21</f>
        <v>0</v>
      </c>
      <c r="M1056" s="50" t="n">
        <f aca="false">FilterOPk!K$21</f>
        <v>0</v>
      </c>
      <c r="N1056" s="50" t="n">
        <f aca="false">FilterOPk!L$21</f>
        <v>13503.06</v>
      </c>
      <c r="O1056" s="50" t="n">
        <f aca="false">FilterOPk!M$21</f>
        <v>0</v>
      </c>
      <c r="P1056" s="50" t="n">
        <f aca="false">FilterOPk!N$21</f>
        <v>0</v>
      </c>
      <c r="Q1056" s="51" t="n">
        <f aca="false">FilterOPk!O$21</f>
        <v>13503.06</v>
      </c>
    </row>
    <row r="1057" customFormat="false" ht="12.75" hidden="false" customHeight="false" outlineLevel="0" collapsed="false">
      <c r="B1057" s="85" t="str">
        <f aca="false">FilterOPk!A$22</f>
        <v>ST- NENG</v>
      </c>
      <c r="C1057" s="13" t="n">
        <f aca="false">C1056+1</f>
        <v>1056</v>
      </c>
      <c r="D1057" s="50" t="n">
        <f aca="false">FilterOPk!B$22</f>
        <v>539719.375927685</v>
      </c>
      <c r="E1057" s="50" t="n">
        <f aca="false">FilterOPk!C$22</f>
        <v>17499.36</v>
      </c>
      <c r="F1057" s="50" t="n">
        <f aca="false">FilterOPk!D$22</f>
        <v>34844.91</v>
      </c>
      <c r="G1057" s="50" t="n">
        <f aca="false">FilterOPk!E$22</f>
        <v>0</v>
      </c>
      <c r="H1057" s="50" t="n">
        <f aca="false">FilterOPk!F$22</f>
        <v>0</v>
      </c>
      <c r="I1057" s="50" t="n">
        <f aca="false">FilterOPk!G$22</f>
        <v>0</v>
      </c>
      <c r="J1057" s="50" t="n">
        <f aca="false">FilterOPk!H$22</f>
        <v>0</v>
      </c>
      <c r="K1057" s="50" t="n">
        <f aca="false">FilterOPk!I$22</f>
        <v>0</v>
      </c>
      <c r="L1057" s="50" t="n">
        <f aca="false">FilterOPk!J$22</f>
        <v>0</v>
      </c>
      <c r="M1057" s="50" t="n">
        <f aca="false">FilterOPk!K$22</f>
        <v>0</v>
      </c>
      <c r="N1057" s="50" t="n">
        <f aca="false">FilterOPk!L$22</f>
        <v>52344.27</v>
      </c>
      <c r="O1057" s="50" t="n">
        <f aca="false">FilterOPk!M$22</f>
        <v>0</v>
      </c>
      <c r="P1057" s="50" t="n">
        <f aca="false">FilterOPk!N$22</f>
        <v>0</v>
      </c>
      <c r="Q1057" s="51" t="n">
        <f aca="false">FilterOPk!O$22</f>
        <v>52344.27</v>
      </c>
    </row>
    <row r="1058" customFormat="false" ht="12.75" hidden="false" customHeight="false" outlineLevel="0" collapsed="false">
      <c r="B1058" s="85" t="str">
        <f aca="false">FilterOPk!A$23</f>
        <v>ST- NY</v>
      </c>
      <c r="C1058" s="13" t="n">
        <f aca="false">C1057+1</f>
        <v>1057</v>
      </c>
      <c r="D1058" s="50" t="n">
        <f aca="false">FilterOPk!B$23</f>
        <v>251437.188425373</v>
      </c>
      <c r="E1058" s="50" t="n">
        <f aca="false">FilterOPk!C$23</f>
        <v>22663</v>
      </c>
      <c r="F1058" s="50" t="n">
        <f aca="false">FilterOPk!D$23</f>
        <v>52267.36</v>
      </c>
      <c r="G1058" s="50" t="n">
        <f aca="false">FilterOPk!E$23</f>
        <v>0</v>
      </c>
      <c r="H1058" s="50" t="n">
        <f aca="false">FilterOPk!F$23</f>
        <v>0</v>
      </c>
      <c r="I1058" s="50" t="n">
        <f aca="false">FilterOPk!G$23</f>
        <v>0</v>
      </c>
      <c r="J1058" s="50" t="n">
        <f aca="false">FilterOPk!H$23</f>
        <v>0</v>
      </c>
      <c r="K1058" s="50" t="n">
        <f aca="false">FilterOPk!I$23</f>
        <v>0</v>
      </c>
      <c r="L1058" s="50" t="n">
        <f aca="false">FilterOPk!J$23</f>
        <v>0</v>
      </c>
      <c r="M1058" s="50" t="n">
        <f aca="false">FilterOPk!K$23</f>
        <v>0</v>
      </c>
      <c r="N1058" s="50" t="n">
        <f aca="false">FilterOPk!L$23</f>
        <v>74930.36</v>
      </c>
      <c r="O1058" s="50" t="n">
        <f aca="false">FilterOPk!M$23</f>
        <v>0</v>
      </c>
      <c r="P1058" s="50" t="n">
        <f aca="false">FilterOPk!N$23</f>
        <v>0</v>
      </c>
      <c r="Q1058" s="51" t="n">
        <f aca="false">FilterOPk!O$23</f>
        <v>74930.36</v>
      </c>
    </row>
    <row r="1059" customFormat="false" ht="12.75" hidden="false" customHeight="false" outlineLevel="0" collapsed="false">
      <c r="B1059" s="85" t="str">
        <f aca="false">FilterOPk!A$24</f>
        <v>NE- PHYS</v>
      </c>
      <c r="C1059" s="13" t="n">
        <f aca="false">C1058+1</f>
        <v>1058</v>
      </c>
      <c r="D1059" s="50" t="n">
        <f aca="false">FilterOPk!B$24</f>
        <v>0</v>
      </c>
      <c r="E1059" s="50" t="n">
        <f aca="false">FilterOPk!C$24</f>
        <v>0</v>
      </c>
      <c r="F1059" s="50" t="n">
        <f aca="false">FilterOPk!D$24</f>
        <v>0</v>
      </c>
      <c r="G1059" s="50" t="n">
        <f aca="false">FilterOPk!E$24</f>
        <v>0</v>
      </c>
      <c r="H1059" s="50" t="n">
        <f aca="false">FilterOPk!F$24</f>
        <v>0</v>
      </c>
      <c r="I1059" s="50" t="n">
        <f aca="false">FilterOPk!G$24</f>
        <v>0</v>
      </c>
      <c r="J1059" s="50" t="n">
        <f aca="false">FilterOPk!H$24</f>
        <v>0</v>
      </c>
      <c r="K1059" s="50" t="n">
        <f aca="false">FilterOPk!I$24</f>
        <v>0</v>
      </c>
      <c r="L1059" s="50" t="n">
        <f aca="false">FilterOPk!J$24</f>
        <v>0</v>
      </c>
      <c r="M1059" s="50" t="n">
        <f aca="false">FilterOPk!K$24</f>
        <v>0</v>
      </c>
      <c r="N1059" s="50" t="n">
        <f aca="false">FilterOPk!L$24</f>
        <v>0</v>
      </c>
      <c r="O1059" s="50" t="n">
        <f aca="false">FilterOPk!M$24</f>
        <v>0</v>
      </c>
      <c r="P1059" s="50" t="n">
        <f aca="false">FilterOPk!N$24</f>
        <v>0</v>
      </c>
      <c r="Q1059" s="51" t="n">
        <f aca="false">FilterOPk!O$24</f>
        <v>0</v>
      </c>
    </row>
    <row r="1060" customFormat="false" ht="12.75" hidden="false" customHeight="false" outlineLevel="0" collapsed="false">
      <c r="B1060" s="85" t="str">
        <f aca="false">FilterOPk!A$25</f>
        <v>LT-Southeast</v>
      </c>
      <c r="C1060" s="13" t="n">
        <f aca="false">C1059+1</f>
        <v>1059</v>
      </c>
      <c r="D1060" s="50" t="n">
        <f aca="false">FilterOPk!B$25</f>
        <v>11411200.8859117</v>
      </c>
      <c r="E1060" s="50" t="n">
        <f aca="false">FilterOPk!C$25</f>
        <v>15825.82</v>
      </c>
      <c r="F1060" s="50" t="n">
        <f aca="false">FilterOPk!D$25</f>
        <v>13250</v>
      </c>
      <c r="G1060" s="50" t="n">
        <f aca="false">FilterOPk!E$25</f>
        <v>24924.1</v>
      </c>
      <c r="H1060" s="50" t="n">
        <f aca="false">FilterOPk!F$25</f>
        <v>24690.47</v>
      </c>
      <c r="I1060" s="50" t="n">
        <f aca="false">FilterOPk!G$25</f>
        <v>26774</v>
      </c>
      <c r="J1060" s="50" t="n">
        <f aca="false">FilterOPk!H$25</f>
        <v>26715</v>
      </c>
      <c r="K1060" s="50" t="n">
        <f aca="false">FilterOPk!I$25</f>
        <v>57358.83</v>
      </c>
      <c r="L1060" s="50" t="n">
        <f aca="false">FilterOPk!J$25</f>
        <v>26146</v>
      </c>
      <c r="M1060" s="50" t="n">
        <f aca="false">FilterOPk!K$25</f>
        <v>75355.31</v>
      </c>
      <c r="N1060" s="50" t="n">
        <f aca="false">FilterOPk!L$25</f>
        <v>291039.53</v>
      </c>
      <c r="O1060" s="50" t="n">
        <f aca="false">FilterOPk!M$25</f>
        <v>-122359</v>
      </c>
      <c r="P1060" s="50" t="n">
        <f aca="false">FilterOPk!N$25</f>
        <v>514428.17</v>
      </c>
      <c r="Q1060" s="51" t="n">
        <f aca="false">FilterOPk!O$25</f>
        <v>683108.7</v>
      </c>
    </row>
    <row r="1061" customFormat="false" ht="12.75" hidden="false" customHeight="false" outlineLevel="0" collapsed="false">
      <c r="B1061" s="85" t="str">
        <f aca="false">FilterOPk!A$26</f>
        <v>ST-SPP</v>
      </c>
      <c r="C1061" s="13" t="n">
        <f aca="false">C1060+1</f>
        <v>1060</v>
      </c>
      <c r="D1061" s="50" t="n">
        <f aca="false">FilterOPk!B$26</f>
        <v>52202.8773549933</v>
      </c>
      <c r="E1061" s="50" t="n">
        <f aca="false">FilterOPk!C$26</f>
        <v>0</v>
      </c>
      <c r="F1061" s="50" t="n">
        <f aca="false">FilterOPk!D$26</f>
        <v>0</v>
      </c>
      <c r="G1061" s="50" t="n">
        <f aca="false">FilterOPk!E$26</f>
        <v>0</v>
      </c>
      <c r="H1061" s="50" t="n">
        <f aca="false">FilterOPk!F$26</f>
        <v>0</v>
      </c>
      <c r="I1061" s="50" t="n">
        <f aca="false">FilterOPk!G$26</f>
        <v>0</v>
      </c>
      <c r="J1061" s="50" t="n">
        <f aca="false">FilterOPk!H$26</f>
        <v>0</v>
      </c>
      <c r="K1061" s="50" t="n">
        <f aca="false">FilterOPk!I$26</f>
        <v>0</v>
      </c>
      <c r="L1061" s="50" t="n">
        <f aca="false">FilterOPk!J$26</f>
        <v>0</v>
      </c>
      <c r="M1061" s="50" t="n">
        <f aca="false">FilterOPk!K$26</f>
        <v>0</v>
      </c>
      <c r="N1061" s="50" t="n">
        <f aca="false">FilterOPk!L$26</f>
        <v>0</v>
      </c>
      <c r="O1061" s="50" t="n">
        <f aca="false">FilterOPk!M$26</f>
        <v>0</v>
      </c>
      <c r="P1061" s="50" t="n">
        <f aca="false">FilterOPk!N$26</f>
        <v>0</v>
      </c>
      <c r="Q1061" s="51" t="n">
        <f aca="false">FilterOPk!O$26</f>
        <v>0</v>
      </c>
    </row>
    <row r="1062" customFormat="false" ht="12.75" hidden="false" customHeight="false" outlineLevel="0" collapsed="false">
      <c r="B1062" s="85" t="str">
        <f aca="false">FilterOPk!A$27</f>
        <v>ST-SERC</v>
      </c>
      <c r="C1062" s="13" t="n">
        <f aca="false">C1061+1</f>
        <v>1061</v>
      </c>
      <c r="D1062" s="50" t="n">
        <f aca="false">FilterOPk!B$27</f>
        <v>686881.973218232</v>
      </c>
      <c r="E1062" s="50" t="n">
        <f aca="false">FilterOPk!C$27</f>
        <v>0</v>
      </c>
      <c r="F1062" s="50" t="n">
        <f aca="false">FilterOPk!D$27</f>
        <v>0</v>
      </c>
      <c r="G1062" s="50" t="n">
        <f aca="false">FilterOPk!E$27</f>
        <v>0</v>
      </c>
      <c r="H1062" s="50" t="n">
        <f aca="false">FilterOPk!F$27</f>
        <v>0</v>
      </c>
      <c r="I1062" s="50" t="n">
        <f aca="false">FilterOPk!G$27</f>
        <v>0</v>
      </c>
      <c r="J1062" s="50" t="n">
        <f aca="false">FilterOPk!H$27</f>
        <v>0</v>
      </c>
      <c r="K1062" s="50" t="n">
        <f aca="false">FilterOPk!I$27</f>
        <v>0</v>
      </c>
      <c r="L1062" s="50" t="n">
        <f aca="false">FilterOPk!J$27</f>
        <v>0</v>
      </c>
      <c r="M1062" s="50" t="n">
        <f aca="false">FilterOPk!K$27</f>
        <v>0</v>
      </c>
      <c r="N1062" s="50" t="n">
        <f aca="false">FilterOPk!L$27</f>
        <v>0</v>
      </c>
      <c r="O1062" s="50" t="n">
        <f aca="false">FilterOPk!M$27</f>
        <v>0</v>
      </c>
      <c r="P1062" s="50" t="n">
        <f aca="false">FilterOPk!N$27</f>
        <v>0</v>
      </c>
      <c r="Q1062" s="51" t="n">
        <f aca="false">FilterOPk!O$27</f>
        <v>0</v>
      </c>
    </row>
    <row r="1063" customFormat="false" ht="12.75" hidden="false" customHeight="false" outlineLevel="0" collapsed="false">
      <c r="B1063" s="85" t="str">
        <f aca="false">FilterOPk!A$28</f>
        <v>LT- Texas</v>
      </c>
      <c r="C1063" s="13" t="n">
        <f aca="false">C1062+1</f>
        <v>1062</v>
      </c>
      <c r="D1063" s="50" t="n">
        <f aca="false">FilterOPk!B$28</f>
        <v>3826684.70313045</v>
      </c>
      <c r="E1063" s="50" t="n">
        <f aca="false">FilterOPk!C$28</f>
        <v>0</v>
      </c>
      <c r="F1063" s="50" t="n">
        <f aca="false">FilterOPk!D$28</f>
        <v>13003.28</v>
      </c>
      <c r="G1063" s="50" t="n">
        <f aca="false">FilterOPk!E$28</f>
        <v>7651.26</v>
      </c>
      <c r="H1063" s="50" t="n">
        <f aca="false">FilterOPk!F$28</f>
        <v>7986.82</v>
      </c>
      <c r="I1063" s="50" t="n">
        <f aca="false">FilterOPk!G$28</f>
        <v>17032.43</v>
      </c>
      <c r="J1063" s="50" t="n">
        <f aca="false">FilterOPk!H$28</f>
        <v>19665.43</v>
      </c>
      <c r="K1063" s="50" t="n">
        <f aca="false">FilterOPk!I$28</f>
        <v>46628.44</v>
      </c>
      <c r="L1063" s="50" t="n">
        <f aca="false">FilterOPk!J$28</f>
        <v>12076.91</v>
      </c>
      <c r="M1063" s="50" t="n">
        <f aca="false">FilterOPk!K$28</f>
        <v>18411.54</v>
      </c>
      <c r="N1063" s="50" t="n">
        <f aca="false">FilterOPk!L$28</f>
        <v>142456.11</v>
      </c>
      <c r="O1063" s="50" t="n">
        <f aca="false">FilterOPk!M$28</f>
        <v>653578.76</v>
      </c>
      <c r="P1063" s="50" t="n">
        <f aca="false">FilterOPk!N$28</f>
        <v>2238345.92</v>
      </c>
      <c r="Q1063" s="51" t="n">
        <f aca="false">FilterOPk!O$28</f>
        <v>3034380.79</v>
      </c>
    </row>
    <row r="1064" customFormat="false" ht="12.75" hidden="false" customHeight="false" outlineLevel="0" collapsed="false">
      <c r="B1064" s="85" t="str">
        <f aca="false">FilterOPk!A$29</f>
        <v>St- Texas</v>
      </c>
      <c r="C1064" s="13" t="n">
        <f aca="false">C1063+1</f>
        <v>1063</v>
      </c>
      <c r="D1064" s="50" t="n">
        <f aca="false">FilterOPk!B$29</f>
        <v>445563.239343252</v>
      </c>
      <c r="E1064" s="50" t="n">
        <f aca="false">FilterOPk!C$29</f>
        <v>5676.33</v>
      </c>
      <c r="F1064" s="50" t="n">
        <f aca="false">FilterOPk!D$29</f>
        <v>0</v>
      </c>
      <c r="G1064" s="50" t="n">
        <f aca="false">FilterOPk!E$29</f>
        <v>0</v>
      </c>
      <c r="H1064" s="50" t="n">
        <f aca="false">FilterOPk!F$29</f>
        <v>0</v>
      </c>
      <c r="I1064" s="50" t="n">
        <f aca="false">FilterOPk!G$29</f>
        <v>0</v>
      </c>
      <c r="J1064" s="50" t="n">
        <f aca="false">FilterOPk!H$29</f>
        <v>0</v>
      </c>
      <c r="K1064" s="50" t="n">
        <f aca="false">FilterOPk!I$29</f>
        <v>0</v>
      </c>
      <c r="L1064" s="50" t="n">
        <f aca="false">FilterOPk!J$29</f>
        <v>0</v>
      </c>
      <c r="M1064" s="50" t="n">
        <f aca="false">FilterOPk!K$29</f>
        <v>0</v>
      </c>
      <c r="N1064" s="50" t="n">
        <f aca="false">FilterOPk!L$29</f>
        <v>5676.33</v>
      </c>
      <c r="O1064" s="50" t="n">
        <f aca="false">FilterOPk!M$29</f>
        <v>0</v>
      </c>
      <c r="P1064" s="50" t="n">
        <f aca="false">FilterOPk!N$29</f>
        <v>0</v>
      </c>
      <c r="Q1064" s="51" t="n">
        <f aca="false">FilterOPk!O$29</f>
        <v>5676.33</v>
      </c>
    </row>
    <row r="1065" customFormat="false" ht="12.75" hidden="false" customHeight="false" outlineLevel="0" collapsed="false">
      <c r="B1065" s="85"/>
      <c r="C1065" s="13" t="n">
        <f aca="false">C1064+1</f>
        <v>1064</v>
      </c>
      <c r="D1065" s="50"/>
      <c r="E1065" s="50"/>
      <c r="F1065" s="50"/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1"/>
    </row>
    <row r="1066" customFormat="false" ht="12.75" hidden="false" customHeight="false" outlineLevel="0" collapsed="false">
      <c r="B1066" s="85" t="str">
        <f aca="false">FilterOPk!A$32</f>
        <v>Gas positions</v>
      </c>
      <c r="C1066" s="13" t="n">
        <f aca="false">C1065+1</f>
        <v>1065</v>
      </c>
      <c r="D1066" s="50" t="s">
        <v>4</v>
      </c>
      <c r="E1066" s="50"/>
      <c r="F1066" s="50"/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1"/>
    </row>
    <row r="1067" customFormat="false" ht="12.75" hidden="false" customHeight="false" outlineLevel="0" collapsed="false">
      <c r="B1067" s="85" t="str">
        <f aca="false">FilterOPk!A$33</f>
        <v>Kevin Presto</v>
      </c>
      <c r="C1067" s="13" t="n">
        <f aca="false">C1066+1</f>
        <v>1066</v>
      </c>
      <c r="D1067" s="50" t="n">
        <f aca="false">FilterOPk!B$33</f>
        <v>0</v>
      </c>
      <c r="E1067" s="50" t="n">
        <f aca="false">FilterOPk!C$33</f>
        <v>0</v>
      </c>
      <c r="F1067" s="50" t="n">
        <f aca="false">FilterOPk!D$33</f>
        <v>0</v>
      </c>
      <c r="G1067" s="50" t="n">
        <f aca="false">FilterOPk!E$33</f>
        <v>0</v>
      </c>
      <c r="H1067" s="50" t="n">
        <f aca="false">FilterOPk!F$33</f>
        <v>0</v>
      </c>
      <c r="I1067" s="50" t="n">
        <f aca="false">FilterOPk!G$33</f>
        <v>0</v>
      </c>
      <c r="J1067" s="50" t="n">
        <f aca="false">FilterOPk!H$33</f>
        <v>0</v>
      </c>
      <c r="K1067" s="50" t="n">
        <f aca="false">FilterOPk!I$33</f>
        <v>0</v>
      </c>
      <c r="L1067" s="50" t="n">
        <f aca="false">FilterOPk!J$33</f>
        <v>0</v>
      </c>
      <c r="M1067" s="50" t="n">
        <f aca="false">FilterOPk!K$33</f>
        <v>0</v>
      </c>
      <c r="N1067" s="50" t="n">
        <f aca="false">FilterOPk!L$33</f>
        <v>0</v>
      </c>
      <c r="O1067" s="50" t="n">
        <f aca="false">FilterOPk!M$33</f>
        <v>0</v>
      </c>
      <c r="P1067" s="50" t="n">
        <f aca="false">FilterOPk!N$33</f>
        <v>0</v>
      </c>
      <c r="Q1067" s="51" t="n">
        <f aca="false">FilterOPk!O$33</f>
        <v>0</v>
      </c>
    </row>
    <row r="1068" customFormat="false" ht="12.75" hidden="false" customHeight="false" outlineLevel="0" collapsed="false">
      <c r="B1068" s="85" t="str">
        <f aca="false">FilterOPk!A$34</f>
        <v>Fletcher Sturm</v>
      </c>
      <c r="C1068" s="13" t="n">
        <f aca="false">C1067+1</f>
        <v>1067</v>
      </c>
      <c r="D1068" s="50" t="n">
        <f aca="false">FilterOPk!B$34</f>
        <v>0</v>
      </c>
      <c r="E1068" s="50" t="n">
        <f aca="false">FilterOPk!C$34</f>
        <v>0</v>
      </c>
      <c r="F1068" s="50" t="n">
        <f aca="false">FilterOPk!D$34</f>
        <v>0</v>
      </c>
      <c r="G1068" s="50" t="n">
        <f aca="false">FilterOPk!E$34</f>
        <v>0</v>
      </c>
      <c r="H1068" s="50" t="n">
        <f aca="false">FilterOPk!F$34</f>
        <v>0</v>
      </c>
      <c r="I1068" s="50" t="n">
        <f aca="false">FilterOPk!G$34</f>
        <v>0</v>
      </c>
      <c r="J1068" s="50" t="n">
        <f aca="false">FilterOPk!H$34</f>
        <v>0</v>
      </c>
      <c r="K1068" s="50" t="n">
        <f aca="false">FilterOPk!I$34</f>
        <v>0</v>
      </c>
      <c r="L1068" s="50" t="n">
        <f aca="false">FilterOPk!J$34</f>
        <v>0</v>
      </c>
      <c r="M1068" s="50" t="n">
        <f aca="false">FilterOPk!K$34</f>
        <v>0</v>
      </c>
      <c r="N1068" s="50" t="n">
        <f aca="false">FilterOPk!L$34</f>
        <v>0</v>
      </c>
      <c r="O1068" s="50" t="n">
        <f aca="false">FilterOPk!M$34</f>
        <v>0</v>
      </c>
      <c r="P1068" s="50" t="n">
        <f aca="false">FilterOPk!N$34</f>
        <v>0</v>
      </c>
      <c r="Q1068" s="51" t="n">
        <f aca="false">FilterOPk!O$34</f>
        <v>0</v>
      </c>
    </row>
    <row r="1069" customFormat="false" ht="12.75" hidden="false" customHeight="false" outlineLevel="0" collapsed="false">
      <c r="B1069" s="85" t="str">
        <f aca="false">FilterOPk!A$35</f>
        <v>Doug Gilbert-Smith</v>
      </c>
      <c r="C1069" s="13" t="n">
        <f aca="false">C1068+1</f>
        <v>1068</v>
      </c>
      <c r="D1069" s="50" t="n">
        <f aca="false">FilterOPk!B$35</f>
        <v>0</v>
      </c>
      <c r="E1069" s="50" t="n">
        <f aca="false">FilterOPk!C$35</f>
        <v>0</v>
      </c>
      <c r="F1069" s="50" t="n">
        <f aca="false">FilterOPk!D$35</f>
        <v>0</v>
      </c>
      <c r="G1069" s="50" t="n">
        <f aca="false">FilterOPk!E$35</f>
        <v>0</v>
      </c>
      <c r="H1069" s="50" t="n">
        <f aca="false">FilterOPk!F$35</f>
        <v>0</v>
      </c>
      <c r="I1069" s="50" t="n">
        <f aca="false">FilterOPk!G$35</f>
        <v>0</v>
      </c>
      <c r="J1069" s="50" t="n">
        <f aca="false">FilterOPk!H$35</f>
        <v>0</v>
      </c>
      <c r="K1069" s="50" t="n">
        <f aca="false">FilterOPk!I$35</f>
        <v>0</v>
      </c>
      <c r="L1069" s="50" t="n">
        <f aca="false">FilterOPk!J$35</f>
        <v>0</v>
      </c>
      <c r="M1069" s="50" t="n">
        <f aca="false">FilterOPk!K$35</f>
        <v>0</v>
      </c>
      <c r="N1069" s="50" t="n">
        <f aca="false">FilterOPk!L$35</f>
        <v>0</v>
      </c>
      <c r="O1069" s="50" t="n">
        <f aca="false">FilterOPk!M$35</f>
        <v>0</v>
      </c>
      <c r="P1069" s="50" t="n">
        <f aca="false">FilterOPk!N$35</f>
        <v>0</v>
      </c>
      <c r="Q1069" s="51" t="n">
        <f aca="false">FilterOPk!O$35</f>
        <v>0</v>
      </c>
    </row>
    <row r="1070" customFormat="false" ht="12.75" hidden="false" customHeight="false" outlineLevel="0" collapsed="false">
      <c r="B1070" s="85" t="str">
        <f aca="false">FilterOPk!A$36</f>
        <v>Rogers Herndon</v>
      </c>
      <c r="C1070" s="13" t="n">
        <f aca="false">C1069+1</f>
        <v>1069</v>
      </c>
      <c r="D1070" s="50" t="n">
        <f aca="false">FilterOPk!B$36</f>
        <v>0</v>
      </c>
      <c r="E1070" s="50" t="n">
        <f aca="false">FilterOPk!C$36</f>
        <v>0</v>
      </c>
      <c r="F1070" s="50" t="n">
        <f aca="false">FilterOPk!D$36</f>
        <v>0</v>
      </c>
      <c r="G1070" s="50" t="n">
        <f aca="false">FilterOPk!E$36</f>
        <v>0</v>
      </c>
      <c r="H1070" s="50" t="n">
        <f aca="false">FilterOPk!F$36</f>
        <v>0</v>
      </c>
      <c r="I1070" s="50" t="n">
        <f aca="false">FilterOPk!G$36</f>
        <v>0</v>
      </c>
      <c r="J1070" s="50" t="n">
        <f aca="false">FilterOPk!H$36</f>
        <v>0</v>
      </c>
      <c r="K1070" s="50" t="n">
        <f aca="false">FilterOPk!I$36</f>
        <v>0</v>
      </c>
      <c r="L1070" s="50" t="n">
        <f aca="false">FilterOPk!J$36</f>
        <v>0</v>
      </c>
      <c r="M1070" s="50" t="n">
        <f aca="false">FilterOPk!K$36</f>
        <v>0</v>
      </c>
      <c r="N1070" s="50" t="n">
        <f aca="false">FilterOPk!L$36</f>
        <v>0</v>
      </c>
      <c r="O1070" s="50" t="n">
        <f aca="false">FilterOPk!M$36</f>
        <v>0</v>
      </c>
      <c r="P1070" s="50" t="n">
        <f aca="false">FilterOPk!N$36</f>
        <v>0</v>
      </c>
      <c r="Q1070" s="51" t="n">
        <f aca="false">FilterOPk!O$36</f>
        <v>0</v>
      </c>
    </row>
    <row r="1071" customFormat="false" ht="12.75" hidden="false" customHeight="false" outlineLevel="0" collapsed="false">
      <c r="B1071" s="85" t="str">
        <f aca="false">FilterOPk!A$37</f>
        <v>Dana Davis</v>
      </c>
      <c r="C1071" s="13" t="n">
        <f aca="false">C1070+1</f>
        <v>1070</v>
      </c>
      <c r="D1071" s="50" t="n">
        <f aca="false">FilterOPk!B$37</f>
        <v>0</v>
      </c>
      <c r="E1071" s="50" t="n">
        <f aca="false">FilterOPk!C$37</f>
        <v>0</v>
      </c>
      <c r="F1071" s="50" t="n">
        <f aca="false">FilterOPk!D$37</f>
        <v>0</v>
      </c>
      <c r="G1071" s="50" t="n">
        <f aca="false">FilterOPk!E$37</f>
        <v>0</v>
      </c>
      <c r="H1071" s="50" t="n">
        <f aca="false">FilterOPk!F$37</f>
        <v>0</v>
      </c>
      <c r="I1071" s="50" t="n">
        <f aca="false">FilterOPk!G$37</f>
        <v>0</v>
      </c>
      <c r="J1071" s="50" t="n">
        <f aca="false">FilterOPk!H$37</f>
        <v>0</v>
      </c>
      <c r="K1071" s="50" t="n">
        <f aca="false">FilterOPk!I$37</f>
        <v>0</v>
      </c>
      <c r="L1071" s="50" t="n">
        <f aca="false">FilterOPk!J$37</f>
        <v>0</v>
      </c>
      <c r="M1071" s="50" t="n">
        <f aca="false">FilterOPk!K$37</f>
        <v>0</v>
      </c>
      <c r="N1071" s="50" t="n">
        <f aca="false">FilterOPk!L$37</f>
        <v>0</v>
      </c>
      <c r="O1071" s="50" t="n">
        <f aca="false">FilterOPk!M$37</f>
        <v>0</v>
      </c>
      <c r="P1071" s="50" t="n">
        <f aca="false">FilterOPk!N$37</f>
        <v>0</v>
      </c>
      <c r="Q1071" s="51" t="n">
        <f aca="false">FilterOPk!O$37</f>
        <v>0</v>
      </c>
    </row>
    <row r="1072" customFormat="false" ht="12.75" hidden="false" customHeight="false" outlineLevel="0" collapsed="false">
      <c r="B1072" s="85" t="str">
        <f aca="false">FilterOPk!A$38</f>
        <v>Tom May</v>
      </c>
      <c r="C1072" s="13" t="n">
        <f aca="false">C1071+1</f>
        <v>1071</v>
      </c>
      <c r="D1072" s="50" t="n">
        <f aca="false">FilterOPk!B$38</f>
        <v>0</v>
      </c>
      <c r="E1072" s="50" t="n">
        <f aca="false">FilterOPk!C$38</f>
        <v>0</v>
      </c>
      <c r="F1072" s="50" t="n">
        <f aca="false">FilterOPk!D$38</f>
        <v>0</v>
      </c>
      <c r="G1072" s="50" t="n">
        <f aca="false">FilterOPk!E$38</f>
        <v>0</v>
      </c>
      <c r="H1072" s="50" t="n">
        <f aca="false">FilterOPk!F$38</f>
        <v>0</v>
      </c>
      <c r="I1072" s="50" t="n">
        <f aca="false">FilterOPk!G$38</f>
        <v>0</v>
      </c>
      <c r="J1072" s="50" t="n">
        <f aca="false">FilterOPk!H$38</f>
        <v>0</v>
      </c>
      <c r="K1072" s="50" t="n">
        <f aca="false">FilterOPk!I$38</f>
        <v>0</v>
      </c>
      <c r="L1072" s="50" t="n">
        <f aca="false">FilterOPk!J$38</f>
        <v>0</v>
      </c>
      <c r="M1072" s="50" t="n">
        <f aca="false">FilterOPk!K$38</f>
        <v>0</v>
      </c>
      <c r="N1072" s="50" t="n">
        <f aca="false">FilterOPk!L$38</f>
        <v>0</v>
      </c>
      <c r="O1072" s="50" t="n">
        <f aca="false">FilterOPk!M$38</f>
        <v>0</v>
      </c>
      <c r="P1072" s="50" t="n">
        <f aca="false">FilterOPk!N$38</f>
        <v>0</v>
      </c>
      <c r="Q1072" s="51" t="n">
        <f aca="false">FilterOPk!O$38</f>
        <v>0</v>
      </c>
    </row>
    <row r="1073" customFormat="false" ht="12.75" hidden="false" customHeight="false" outlineLevel="0" collapsed="false">
      <c r="B1073" s="85" t="str">
        <f aca="false">FilterOPk!A$39</f>
        <v>Clint Dean</v>
      </c>
      <c r="C1073" s="13" t="n">
        <f aca="false">C1072+1</f>
        <v>1072</v>
      </c>
      <c r="D1073" s="50" t="n">
        <f aca="false">FilterOPk!B$39</f>
        <v>0</v>
      </c>
      <c r="E1073" s="50" t="n">
        <f aca="false">FilterOPk!C$39</f>
        <v>0</v>
      </c>
      <c r="F1073" s="50" t="n">
        <f aca="false">FilterOPk!D$39</f>
        <v>0</v>
      </c>
      <c r="G1073" s="50" t="n">
        <f aca="false">FilterOPk!E$39</f>
        <v>0</v>
      </c>
      <c r="H1073" s="50" t="n">
        <f aca="false">FilterOPk!F$39</f>
        <v>0</v>
      </c>
      <c r="I1073" s="50" t="n">
        <f aca="false">FilterOPk!G$39</f>
        <v>0</v>
      </c>
      <c r="J1073" s="50" t="n">
        <f aca="false">FilterOPk!H$39</f>
        <v>0</v>
      </c>
      <c r="K1073" s="50" t="n">
        <f aca="false">FilterOPk!I$39</f>
        <v>0</v>
      </c>
      <c r="L1073" s="50" t="n">
        <f aca="false">FilterOPk!J$39</f>
        <v>0</v>
      </c>
      <c r="M1073" s="50" t="n">
        <f aca="false">FilterOPk!K$39</f>
        <v>0</v>
      </c>
      <c r="N1073" s="50" t="n">
        <f aca="false">FilterOPk!L$39</f>
        <v>0</v>
      </c>
      <c r="O1073" s="50" t="n">
        <f aca="false">FilterOPk!M$39</f>
        <v>0</v>
      </c>
      <c r="P1073" s="50" t="n">
        <f aca="false">FilterOPk!N$39</f>
        <v>0</v>
      </c>
      <c r="Q1073" s="51" t="n">
        <f aca="false">FilterOPk!O$39</f>
        <v>0</v>
      </c>
    </row>
    <row r="1074" customFormat="false" ht="12.75" hidden="false" customHeight="false" outlineLevel="0" collapsed="false">
      <c r="B1074" s="85" t="str">
        <f aca="false">FilterOPk!A$40</f>
        <v>Rob Benson</v>
      </c>
      <c r="C1074" s="13" t="n">
        <f aca="false">C1073+1</f>
        <v>1073</v>
      </c>
      <c r="D1074" s="50" t="n">
        <f aca="false">FilterOPk!B$40</f>
        <v>0</v>
      </c>
      <c r="E1074" s="50" t="n">
        <f aca="false">FilterOPk!C$40</f>
        <v>0</v>
      </c>
      <c r="F1074" s="50" t="n">
        <f aca="false">FilterOPk!D$40</f>
        <v>0</v>
      </c>
      <c r="G1074" s="50" t="n">
        <f aca="false">FilterOPk!E$40</f>
        <v>0</v>
      </c>
      <c r="H1074" s="50" t="n">
        <f aca="false">FilterOPk!F$40</f>
        <v>0</v>
      </c>
      <c r="I1074" s="50" t="n">
        <f aca="false">FilterOPk!G$40</f>
        <v>0</v>
      </c>
      <c r="J1074" s="50" t="n">
        <f aca="false">FilterOPk!H$40</f>
        <v>0</v>
      </c>
      <c r="K1074" s="50" t="n">
        <f aca="false">FilterOPk!I$40</f>
        <v>0</v>
      </c>
      <c r="L1074" s="50" t="n">
        <f aca="false">FilterOPk!J$40</f>
        <v>0</v>
      </c>
      <c r="M1074" s="50" t="n">
        <f aca="false">FilterOPk!K$40</f>
        <v>0</v>
      </c>
      <c r="N1074" s="50" t="n">
        <f aca="false">FilterOPk!L$40</f>
        <v>0</v>
      </c>
      <c r="O1074" s="50" t="n">
        <f aca="false">FilterOPk!M$40</f>
        <v>0</v>
      </c>
      <c r="P1074" s="50" t="n">
        <f aca="false">FilterOPk!N$40</f>
        <v>0</v>
      </c>
      <c r="Q1074" s="51" t="n">
        <f aca="false">FilterOPk!O$40</f>
        <v>0</v>
      </c>
    </row>
    <row r="1075" customFormat="false" ht="12.75" hidden="false" customHeight="false" outlineLevel="0" collapsed="false">
      <c r="B1075" s="85" t="str">
        <f aca="false">FilterOPk!A$41</f>
        <v>Matt Lorenz</v>
      </c>
      <c r="C1075" s="13" t="n">
        <f aca="false">C1074+1</f>
        <v>1074</v>
      </c>
      <c r="D1075" s="50" t="n">
        <f aca="false">FilterOPk!B$41</f>
        <v>0</v>
      </c>
      <c r="E1075" s="50" t="n">
        <f aca="false">FilterOPk!C$41</f>
        <v>0</v>
      </c>
      <c r="F1075" s="50" t="n">
        <f aca="false">FilterOPk!D$41</f>
        <v>0</v>
      </c>
      <c r="G1075" s="50" t="n">
        <f aca="false">FilterOPk!E$41</f>
        <v>0</v>
      </c>
      <c r="H1075" s="50" t="n">
        <f aca="false">FilterOPk!F$41</f>
        <v>0</v>
      </c>
      <c r="I1075" s="50" t="n">
        <f aca="false">FilterOPk!G$41</f>
        <v>0</v>
      </c>
      <c r="J1075" s="50" t="n">
        <f aca="false">FilterOPk!H$41</f>
        <v>0</v>
      </c>
      <c r="K1075" s="50" t="n">
        <f aca="false">FilterOPk!I$41</f>
        <v>0</v>
      </c>
      <c r="L1075" s="50" t="n">
        <f aca="false">FilterOPk!J$41</f>
        <v>0</v>
      </c>
      <c r="M1075" s="50" t="n">
        <f aca="false">FilterOPk!K$41</f>
        <v>0</v>
      </c>
      <c r="N1075" s="50" t="n">
        <f aca="false">FilterOPk!L$41</f>
        <v>0</v>
      </c>
      <c r="O1075" s="50" t="n">
        <f aca="false">FilterOPk!M$41</f>
        <v>0</v>
      </c>
      <c r="P1075" s="50" t="n">
        <f aca="false">FilterOPk!N$41</f>
        <v>0</v>
      </c>
      <c r="Q1075" s="51" t="n">
        <f aca="false">FilterOPk!O$41</f>
        <v>0</v>
      </c>
    </row>
    <row r="1076" customFormat="false" ht="12.75" hidden="false" customHeight="false" outlineLevel="0" collapsed="false">
      <c r="B1076" s="85" t="str">
        <f aca="false">FilterOPk!A$42</f>
        <v>John Forney</v>
      </c>
      <c r="C1076" s="13" t="n">
        <f aca="false">C1075+1</f>
        <v>1075</v>
      </c>
      <c r="D1076" s="50" t="n">
        <f aca="false">FilterOPk!B$42</f>
        <v>0</v>
      </c>
      <c r="E1076" s="50" t="n">
        <f aca="false">FilterOPk!C$42</f>
        <v>0</v>
      </c>
      <c r="F1076" s="50" t="n">
        <f aca="false">FilterOPk!D$42</f>
        <v>0</v>
      </c>
      <c r="G1076" s="50" t="n">
        <f aca="false">FilterOPk!E$42</f>
        <v>0</v>
      </c>
      <c r="H1076" s="50" t="n">
        <f aca="false">FilterOPk!F$42</f>
        <v>0</v>
      </c>
      <c r="I1076" s="50" t="n">
        <f aca="false">FilterOPk!G$42</f>
        <v>0</v>
      </c>
      <c r="J1076" s="50" t="n">
        <f aca="false">FilterOPk!H$42</f>
        <v>0</v>
      </c>
      <c r="K1076" s="50" t="n">
        <f aca="false">FilterOPk!I$42</f>
        <v>0</v>
      </c>
      <c r="L1076" s="50" t="n">
        <f aca="false">FilterOPk!J$42</f>
        <v>0</v>
      </c>
      <c r="M1076" s="50" t="n">
        <f aca="false">FilterOPk!K$42</f>
        <v>0</v>
      </c>
      <c r="N1076" s="50" t="n">
        <f aca="false">FilterOPk!L$42</f>
        <v>0</v>
      </c>
      <c r="O1076" s="50" t="n">
        <f aca="false">FilterOPk!M$42</f>
        <v>0</v>
      </c>
      <c r="P1076" s="50" t="n">
        <f aca="false">FilterOPk!N$42</f>
        <v>0</v>
      </c>
      <c r="Q1076" s="51" t="n">
        <f aca="false">FilterOPk!O$42</f>
        <v>0</v>
      </c>
    </row>
    <row r="1077" customFormat="false" ht="12.75" hidden="false" customHeight="false" outlineLevel="0" collapsed="false">
      <c r="B1077" s="85" t="str">
        <f aca="false">FilterOPk!A$43</f>
        <v>Mike Carson</v>
      </c>
      <c r="C1077" s="13" t="n">
        <f aca="false">C1076+1</f>
        <v>1076</v>
      </c>
      <c r="D1077" s="50" t="n">
        <f aca="false">FilterOPk!B$43</f>
        <v>0</v>
      </c>
      <c r="E1077" s="50" t="n">
        <f aca="false">FilterOPk!C$43</f>
        <v>0</v>
      </c>
      <c r="F1077" s="50" t="n">
        <f aca="false">FilterOPk!D$43</f>
        <v>0</v>
      </c>
      <c r="G1077" s="50" t="n">
        <f aca="false">FilterOPk!E$43</f>
        <v>0</v>
      </c>
      <c r="H1077" s="50" t="n">
        <f aca="false">FilterOPk!F$43</f>
        <v>0</v>
      </c>
      <c r="I1077" s="50" t="n">
        <f aca="false">FilterOPk!G$43</f>
        <v>0</v>
      </c>
      <c r="J1077" s="50" t="n">
        <f aca="false">FilterOPk!H$43</f>
        <v>0</v>
      </c>
      <c r="K1077" s="50" t="n">
        <f aca="false">FilterOPk!I$43</f>
        <v>0</v>
      </c>
      <c r="L1077" s="50" t="n">
        <f aca="false">FilterOPk!J$43</f>
        <v>0</v>
      </c>
      <c r="M1077" s="50" t="n">
        <f aca="false">FilterOPk!K$43</f>
        <v>0</v>
      </c>
      <c r="N1077" s="50" t="n">
        <f aca="false">FilterOPk!L$43</f>
        <v>0</v>
      </c>
      <c r="O1077" s="50" t="n">
        <f aca="false">FilterOPk!M$43</f>
        <v>0</v>
      </c>
      <c r="P1077" s="50" t="n">
        <f aca="false">FilterOPk!N$43</f>
        <v>0</v>
      </c>
      <c r="Q1077" s="51" t="n">
        <f aca="false">FilterOPk!O$43</f>
        <v>0</v>
      </c>
    </row>
    <row r="1078" customFormat="false" ht="12.75" hidden="false" customHeight="false" outlineLevel="0" collapsed="false">
      <c r="B1078" s="85" t="str">
        <f aca="false">FilterOPk!A$44</f>
        <v>Chris Dorland</v>
      </c>
      <c r="C1078" s="13" t="n">
        <f aca="false">C1077+1</f>
        <v>1077</v>
      </c>
      <c r="D1078" s="50" t="n">
        <f aca="false">FilterOPk!B$44</f>
        <v>0</v>
      </c>
      <c r="E1078" s="50" t="n">
        <f aca="false">FilterOPk!C$44</f>
        <v>0</v>
      </c>
      <c r="F1078" s="50" t="n">
        <f aca="false">FilterOPk!D$44</f>
        <v>0</v>
      </c>
      <c r="G1078" s="50" t="n">
        <f aca="false">FilterOPk!E$44</f>
        <v>0</v>
      </c>
      <c r="H1078" s="50" t="n">
        <f aca="false">FilterOPk!F$44</f>
        <v>0</v>
      </c>
      <c r="I1078" s="50" t="n">
        <f aca="false">FilterOPk!G$44</f>
        <v>0</v>
      </c>
      <c r="J1078" s="50" t="n">
        <f aca="false">FilterOPk!H$44</f>
        <v>0</v>
      </c>
      <c r="K1078" s="50" t="n">
        <f aca="false">FilterOPk!I$44</f>
        <v>0</v>
      </c>
      <c r="L1078" s="50" t="n">
        <f aca="false">FilterOPk!J$44</f>
        <v>0</v>
      </c>
      <c r="M1078" s="50" t="n">
        <f aca="false">FilterOPk!K$44</f>
        <v>0</v>
      </c>
      <c r="N1078" s="50" t="n">
        <f aca="false">FilterOPk!L$44</f>
        <v>0</v>
      </c>
      <c r="O1078" s="50" t="n">
        <f aca="false">FilterOPk!M$44</f>
        <v>0</v>
      </c>
      <c r="P1078" s="50" t="n">
        <f aca="false">FilterOPk!N$44</f>
        <v>0</v>
      </c>
      <c r="Q1078" s="51" t="n">
        <f aca="false">FilterOPk!O$44</f>
        <v>0</v>
      </c>
    </row>
    <row r="1079" customFormat="false" ht="12.75" hidden="false" customHeight="false" outlineLevel="0" collapsed="false">
      <c r="B1079" s="85" t="str">
        <f aca="false">FilterOPk!A$45</f>
        <v>Jeff King</v>
      </c>
      <c r="C1079" s="13" t="n">
        <f aca="false">C1078+1</f>
        <v>1078</v>
      </c>
      <c r="D1079" s="50" t="n">
        <f aca="false">FilterOPk!B$45</f>
        <v>0</v>
      </c>
      <c r="E1079" s="50" t="n">
        <f aca="false">FilterOPk!C$45</f>
        <v>0</v>
      </c>
      <c r="F1079" s="50" t="n">
        <f aca="false">FilterOPk!D$45</f>
        <v>0</v>
      </c>
      <c r="G1079" s="50" t="n">
        <f aca="false">FilterOPk!E$45</f>
        <v>0</v>
      </c>
      <c r="H1079" s="50" t="n">
        <f aca="false">FilterOPk!F$45</f>
        <v>0</v>
      </c>
      <c r="I1079" s="50" t="n">
        <f aca="false">FilterOPk!G$45</f>
        <v>0</v>
      </c>
      <c r="J1079" s="50" t="n">
        <f aca="false">FilterOPk!H$45</f>
        <v>0</v>
      </c>
      <c r="K1079" s="50" t="n">
        <f aca="false">FilterOPk!I$45</f>
        <v>0</v>
      </c>
      <c r="L1079" s="50" t="n">
        <f aca="false">FilterOPk!J$45</f>
        <v>0</v>
      </c>
      <c r="M1079" s="50" t="n">
        <f aca="false">FilterOPk!K$45</f>
        <v>0</v>
      </c>
      <c r="N1079" s="50" t="n">
        <f aca="false">FilterOPk!L$45</f>
        <v>0</v>
      </c>
      <c r="O1079" s="50" t="n">
        <f aca="false">FilterOPk!M$45</f>
        <v>0</v>
      </c>
      <c r="P1079" s="50" t="n">
        <f aca="false">FilterOPk!N$45</f>
        <v>0</v>
      </c>
      <c r="Q1079" s="51" t="n">
        <f aca="false">FilterOPk!O$45</f>
        <v>0</v>
      </c>
    </row>
    <row r="1080" customFormat="false" ht="12.75" hidden="false" customHeight="false" outlineLevel="0" collapsed="false">
      <c r="B1080" s="85" t="n">
        <f aca="false">FilterOPk!A$46</f>
        <v>0</v>
      </c>
      <c r="C1080" s="13" t="n">
        <f aca="false">C1079+1</f>
        <v>1079</v>
      </c>
      <c r="D1080" s="50" t="n">
        <f aca="false">FilterOPk!B$46</f>
        <v>0</v>
      </c>
      <c r="E1080" s="50" t="n">
        <f aca="false">FilterOPk!C$46</f>
        <v>0</v>
      </c>
      <c r="F1080" s="50" t="n">
        <f aca="false">FilterOPk!D$46</f>
        <v>0</v>
      </c>
      <c r="G1080" s="50" t="n">
        <f aca="false">FilterOPk!E$46</f>
        <v>0</v>
      </c>
      <c r="H1080" s="50" t="n">
        <f aca="false">FilterOPk!F$46</f>
        <v>0</v>
      </c>
      <c r="I1080" s="50" t="n">
        <f aca="false">FilterOPk!G$46</f>
        <v>0</v>
      </c>
      <c r="J1080" s="50" t="n">
        <f aca="false">FilterOPk!H$46</f>
        <v>0</v>
      </c>
      <c r="K1080" s="50" t="n">
        <f aca="false">FilterOPk!I$46</f>
        <v>0</v>
      </c>
      <c r="L1080" s="50" t="n">
        <f aca="false">FilterOPk!J$46</f>
        <v>0</v>
      </c>
      <c r="M1080" s="50" t="n">
        <f aca="false">FilterOPk!K$46</f>
        <v>0</v>
      </c>
      <c r="N1080" s="50" t="n">
        <f aca="false">FilterOPk!L$46</f>
        <v>0</v>
      </c>
      <c r="O1080" s="50" t="n">
        <f aca="false">FilterOPk!M$46</f>
        <v>0</v>
      </c>
      <c r="P1080" s="50" t="n">
        <f aca="false">FilterOPk!N$46</f>
        <v>0</v>
      </c>
      <c r="Q1080" s="51" t="n">
        <f aca="false">FilterOPk!O$46</f>
        <v>0</v>
      </c>
    </row>
    <row r="1081" customFormat="false" ht="12.75" hidden="false" customHeight="false" outlineLevel="0" collapsed="false">
      <c r="B1081" s="87" t="n">
        <f aca="false">FilterOPk!A$47</f>
        <v>0</v>
      </c>
      <c r="C1081" s="64" t="n">
        <f aca="false">C1080+1</f>
        <v>1080</v>
      </c>
      <c r="D1081" s="54" t="n">
        <f aca="false">FilterOPk!B$47</f>
        <v>0</v>
      </c>
      <c r="E1081" s="54" t="n">
        <f aca="false">FilterOPk!C$47</f>
        <v>0</v>
      </c>
      <c r="F1081" s="54" t="n">
        <f aca="false">FilterOPk!D$47</f>
        <v>0</v>
      </c>
      <c r="G1081" s="54" t="n">
        <f aca="false">FilterOPk!E$47</f>
        <v>0</v>
      </c>
      <c r="H1081" s="54" t="n">
        <f aca="false">FilterOPk!F$47</f>
        <v>0</v>
      </c>
      <c r="I1081" s="54" t="n">
        <f aca="false">FilterOPk!G$47</f>
        <v>0</v>
      </c>
      <c r="J1081" s="54" t="n">
        <f aca="false">FilterOPk!H$47</f>
        <v>0</v>
      </c>
      <c r="K1081" s="54" t="n">
        <f aca="false">FilterOPk!I$47</f>
        <v>0</v>
      </c>
      <c r="L1081" s="54" t="n">
        <f aca="false">FilterOPk!J$47</f>
        <v>0</v>
      </c>
      <c r="M1081" s="54" t="n">
        <f aca="false">FilterOPk!K$47</f>
        <v>0</v>
      </c>
      <c r="N1081" s="54" t="n">
        <f aca="false">FilterOPk!L$47</f>
        <v>0</v>
      </c>
      <c r="O1081" s="54" t="n">
        <f aca="false">FilterOPk!M$47</f>
        <v>0</v>
      </c>
      <c r="P1081" s="54" t="n">
        <f aca="false">FilterOPk!N$47</f>
        <v>0</v>
      </c>
      <c r="Q1081" s="55" t="n">
        <f aca="false">FilterOPk!O$47</f>
        <v>0</v>
      </c>
    </row>
    <row r="1082" customFormat="false" ht="12.75" hidden="false" customHeight="false" outlineLevel="0" collapsed="false">
      <c r="A1082" s="0" t="n">
        <f aca="false">A1042+1</f>
        <v>28</v>
      </c>
      <c r="B1082" s="57" t="n">
        <f aca="false">FilterOPk!D$1</f>
        <v>36907</v>
      </c>
      <c r="C1082" s="58" t="n">
        <f aca="false">C1081+1</f>
        <v>1081</v>
      </c>
      <c r="D1082" s="58"/>
      <c r="E1082" s="58"/>
      <c r="F1082" s="58"/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83"/>
    </row>
    <row r="1083" customFormat="false" ht="12.75" hidden="false" customHeight="false" outlineLevel="0" collapsed="false">
      <c r="B1083" s="61"/>
      <c r="C1083" s="13" t="n">
        <f aca="false">C1082+1</f>
        <v>1082</v>
      </c>
      <c r="D1083" s="13"/>
      <c r="E1083" s="21" t="s">
        <v>5</v>
      </c>
      <c r="F1083" s="21" t="s">
        <v>6</v>
      </c>
      <c r="G1083" s="21" t="s">
        <v>7</v>
      </c>
      <c r="H1083" s="21" t="s">
        <v>8</v>
      </c>
      <c r="I1083" s="21" t="s">
        <v>9</v>
      </c>
      <c r="J1083" s="21" t="s">
        <v>10</v>
      </c>
      <c r="K1083" s="21" t="s">
        <v>11</v>
      </c>
      <c r="L1083" s="21" t="s">
        <v>12</v>
      </c>
      <c r="M1083" s="21" t="s">
        <v>13</v>
      </c>
      <c r="N1083" s="21" t="s">
        <v>14</v>
      </c>
      <c r="O1083" s="21" t="n">
        <v>2002</v>
      </c>
      <c r="P1083" s="21" t="s">
        <v>15</v>
      </c>
      <c r="Q1083" s="84" t="s">
        <v>16</v>
      </c>
    </row>
    <row r="1084" customFormat="false" ht="12.75" hidden="false" customHeight="false" outlineLevel="0" collapsed="false">
      <c r="B1084" s="85" t="str">
        <f aca="false">FilterOPk!A$9</f>
        <v>Power positions</v>
      </c>
      <c r="C1084" s="13" t="n">
        <f aca="false">C1083+1</f>
        <v>1083</v>
      </c>
      <c r="D1084" s="13" t="s">
        <v>4</v>
      </c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86"/>
    </row>
    <row r="1085" customFormat="false" ht="12.75" hidden="false" customHeight="false" outlineLevel="0" collapsed="false">
      <c r="B1085" s="85" t="str">
        <f aca="false">FilterOPk!A$10</f>
        <v>East Position</v>
      </c>
      <c r="C1085" s="13" t="n">
        <f aca="false">C1084+1</f>
        <v>1084</v>
      </c>
      <c r="D1085" s="50" t="n">
        <f aca="false">FilterOPk!B$10</f>
        <v>34784396.7946123</v>
      </c>
      <c r="E1085" s="50" t="n">
        <f aca="false">FilterOPk!C$10</f>
        <v>139428.68</v>
      </c>
      <c r="F1085" s="50" t="n">
        <f aca="false">FilterOPk!D$10</f>
        <v>244540.42</v>
      </c>
      <c r="G1085" s="50" t="n">
        <f aca="false">FilterOPk!E$10</f>
        <v>352018.99</v>
      </c>
      <c r="H1085" s="50" t="n">
        <f aca="false">FilterOPk!F$10</f>
        <v>454047.41</v>
      </c>
      <c r="I1085" s="50" t="n">
        <f aca="false">FilterOPk!G$10</f>
        <v>460700.87</v>
      </c>
      <c r="J1085" s="50" t="n">
        <f aca="false">FilterOPk!H$10</f>
        <v>371715.26</v>
      </c>
      <c r="K1085" s="50" t="n">
        <f aca="false">FilterOPk!I$10</f>
        <v>743238.67</v>
      </c>
      <c r="L1085" s="50" t="n">
        <f aca="false">FilterOPk!J$10</f>
        <v>433572.73</v>
      </c>
      <c r="M1085" s="50" t="n">
        <f aca="false">FilterOPk!K$10</f>
        <v>1264075.99</v>
      </c>
      <c r="N1085" s="50" t="n">
        <f aca="false">FilterOPk!L$10</f>
        <v>4463339.02</v>
      </c>
      <c r="O1085" s="50" t="n">
        <f aca="false">FilterOPk!M$10</f>
        <v>-232298.41</v>
      </c>
      <c r="P1085" s="50" t="n">
        <f aca="false">FilterOPk!N$10</f>
        <v>1174384.84</v>
      </c>
      <c r="Q1085" s="51" t="n">
        <f aca="false">FilterOPk!O$10</f>
        <v>5405425.45</v>
      </c>
    </row>
    <row r="1086" customFormat="false" ht="12.75" hidden="false" customHeight="false" outlineLevel="0" collapsed="false">
      <c r="B1086" s="85" t="str">
        <f aca="false">FilterOPk!A$11</f>
        <v>East Power Mgmt</v>
      </c>
      <c r="C1086" s="13" t="n">
        <f aca="false">C1085+1</f>
        <v>1085</v>
      </c>
      <c r="D1086" s="50" t="n">
        <f aca="false">FilterOPk!B$11</f>
        <v>7547347.04451418</v>
      </c>
      <c r="E1086" s="50" t="n">
        <f aca="false">FilterOPk!C$11</f>
        <v>0</v>
      </c>
      <c r="F1086" s="50" t="n">
        <f aca="false">FilterOPk!D$11</f>
        <v>0</v>
      </c>
      <c r="G1086" s="50" t="n">
        <f aca="false">FilterOPk!E$11</f>
        <v>0</v>
      </c>
      <c r="H1086" s="50" t="n">
        <f aca="false">FilterOPk!F$11</f>
        <v>0</v>
      </c>
      <c r="I1086" s="50" t="n">
        <f aca="false">FilterOPk!G$11</f>
        <v>0</v>
      </c>
      <c r="J1086" s="50" t="n">
        <f aca="false">FilterOPk!H$11</f>
        <v>0</v>
      </c>
      <c r="K1086" s="50" t="n">
        <f aca="false">FilterOPk!I$11</f>
        <v>0</v>
      </c>
      <c r="L1086" s="50" t="n">
        <f aca="false">FilterOPk!J$11</f>
        <v>0</v>
      </c>
      <c r="M1086" s="50" t="n">
        <f aca="false">FilterOPk!K$11</f>
        <v>0</v>
      </c>
      <c r="N1086" s="50" t="n">
        <f aca="false">FilterOPk!L$11</f>
        <v>0</v>
      </c>
      <c r="O1086" s="50" t="n">
        <f aca="false">FilterOPk!M$11</f>
        <v>0</v>
      </c>
      <c r="P1086" s="50" t="n">
        <f aca="false">FilterOPk!N$11</f>
        <v>0</v>
      </c>
      <c r="Q1086" s="51" t="n">
        <f aca="false">FilterOPk!O$11</f>
        <v>0</v>
      </c>
    </row>
    <row r="1087" customFormat="false" ht="12.75" hidden="false" customHeight="false" outlineLevel="0" collapsed="false">
      <c r="B1087" s="85" t="str">
        <f aca="false">FilterOPk!A$12</f>
        <v>Long Term Options</v>
      </c>
      <c r="C1087" s="13" t="n">
        <f aca="false">C1086+1</f>
        <v>1086</v>
      </c>
      <c r="D1087" s="50" t="n">
        <f aca="false">FilterOPk!B$12</f>
        <v>0</v>
      </c>
      <c r="E1087" s="50" t="n">
        <f aca="false">FilterOPk!C$12</f>
        <v>0</v>
      </c>
      <c r="F1087" s="50" t="n">
        <f aca="false">FilterOPk!D$12</f>
        <v>0</v>
      </c>
      <c r="G1087" s="50" t="n">
        <f aca="false">FilterOPk!E$12</f>
        <v>0</v>
      </c>
      <c r="H1087" s="50" t="n">
        <f aca="false">FilterOPk!F$12</f>
        <v>0</v>
      </c>
      <c r="I1087" s="50" t="n">
        <f aca="false">FilterOPk!G$12</f>
        <v>0</v>
      </c>
      <c r="J1087" s="50" t="n">
        <f aca="false">FilterOPk!H$12</f>
        <v>0</v>
      </c>
      <c r="K1087" s="50" t="n">
        <f aca="false">FilterOPk!I$12</f>
        <v>0</v>
      </c>
      <c r="L1087" s="50" t="n">
        <f aca="false">FilterOPk!J$12</f>
        <v>0</v>
      </c>
      <c r="M1087" s="50" t="n">
        <f aca="false">FilterOPk!K$12</f>
        <v>0</v>
      </c>
      <c r="N1087" s="50" t="n">
        <f aca="false">FilterOPk!L$12</f>
        <v>0</v>
      </c>
      <c r="O1087" s="50" t="n">
        <f aca="false">FilterOPk!M$12</f>
        <v>0</v>
      </c>
      <c r="P1087" s="50" t="n">
        <f aca="false">FilterOPk!N$12</f>
        <v>0</v>
      </c>
      <c r="Q1087" s="51" t="n">
        <f aca="false">FilterOPk!O$12</f>
        <v>0</v>
      </c>
    </row>
    <row r="1088" customFormat="false" ht="12.75" hidden="false" customHeight="false" outlineLevel="0" collapsed="false">
      <c r="B1088" s="85" t="str">
        <f aca="false">FilterOPk!A$13</f>
        <v>LT-MIDWEST</v>
      </c>
      <c r="C1088" s="13" t="n">
        <f aca="false">C1087+1</f>
        <v>1087</v>
      </c>
      <c r="D1088" s="50" t="n">
        <f aca="false">FilterOPk!B$13</f>
        <v>7151089.47366245</v>
      </c>
      <c r="E1088" s="50" t="n">
        <f aca="false">FilterOPk!C$13</f>
        <v>36317.39</v>
      </c>
      <c r="F1088" s="50" t="n">
        <f aca="false">FilterOPk!D$13</f>
        <v>95142.77</v>
      </c>
      <c r="G1088" s="50" t="n">
        <f aca="false">FilterOPk!E$13</f>
        <v>106523.31</v>
      </c>
      <c r="H1088" s="50" t="n">
        <f aca="false">FilterOPk!F$13</f>
        <v>103615.07</v>
      </c>
      <c r="I1088" s="50" t="n">
        <f aca="false">FilterOPk!G$13</f>
        <v>106049.09</v>
      </c>
      <c r="J1088" s="50" t="n">
        <f aca="false">FilterOPk!H$13</f>
        <v>78310</v>
      </c>
      <c r="K1088" s="50" t="n">
        <f aca="false">FilterOPk!I$13</f>
        <v>160210.16</v>
      </c>
      <c r="L1088" s="50" t="n">
        <f aca="false">FilterOPk!J$13</f>
        <v>108136.49</v>
      </c>
      <c r="M1088" s="50" t="n">
        <f aca="false">FilterOPk!K$13</f>
        <v>312653.19</v>
      </c>
      <c r="N1088" s="50" t="n">
        <f aca="false">FilterOPk!L$13</f>
        <v>1106957.47</v>
      </c>
      <c r="O1088" s="50" t="n">
        <f aca="false">FilterOPk!M$13</f>
        <v>-124610.37</v>
      </c>
      <c r="P1088" s="50" t="n">
        <f aca="false">FilterOPk!N$13</f>
        <v>893459.31</v>
      </c>
      <c r="Q1088" s="51" t="n">
        <f aca="false">FilterOPk!O$13</f>
        <v>1875806.41</v>
      </c>
    </row>
    <row r="1089" customFormat="false" ht="12.75" hidden="false" customHeight="false" outlineLevel="0" collapsed="false">
      <c r="B1089" s="85" t="str">
        <f aca="false">FilterOPk!A$14</f>
        <v>ST-ECAR</v>
      </c>
      <c r="C1089" s="13" t="n">
        <f aca="false">C1088+1</f>
        <v>1088</v>
      </c>
      <c r="D1089" s="50" t="n">
        <f aca="false">FilterOPk!B$14</f>
        <v>238101.441960815</v>
      </c>
      <c r="E1089" s="50" t="n">
        <f aca="false">FilterOPk!C$14</f>
        <v>0</v>
      </c>
      <c r="F1089" s="50" t="n">
        <f aca="false">FilterOPk!D$14</f>
        <v>0</v>
      </c>
      <c r="G1089" s="50" t="n">
        <f aca="false">FilterOPk!E$14</f>
        <v>0</v>
      </c>
      <c r="H1089" s="50" t="n">
        <f aca="false">FilterOPk!F$14</f>
        <v>0</v>
      </c>
      <c r="I1089" s="50" t="n">
        <f aca="false">FilterOPk!G$14</f>
        <v>0</v>
      </c>
      <c r="J1089" s="50" t="n">
        <f aca="false">FilterOPk!H$14</f>
        <v>0</v>
      </c>
      <c r="K1089" s="50" t="n">
        <f aca="false">FilterOPk!I$14</f>
        <v>0</v>
      </c>
      <c r="L1089" s="50" t="n">
        <f aca="false">FilterOPk!J$14</f>
        <v>0</v>
      </c>
      <c r="M1089" s="50" t="n">
        <f aca="false">FilterOPk!K$14</f>
        <v>0</v>
      </c>
      <c r="N1089" s="50" t="n">
        <f aca="false">FilterOPk!L$14</f>
        <v>0</v>
      </c>
      <c r="O1089" s="50" t="n">
        <f aca="false">FilterOPk!M$14</f>
        <v>0</v>
      </c>
      <c r="P1089" s="50" t="n">
        <f aca="false">FilterOPk!N$14</f>
        <v>0</v>
      </c>
      <c r="Q1089" s="51" t="n">
        <f aca="false">FilterOPk!O$14</f>
        <v>0</v>
      </c>
    </row>
    <row r="1090" customFormat="false" ht="12.75" hidden="false" customHeight="false" outlineLevel="0" collapsed="false">
      <c r="B1090" s="85" t="str">
        <f aca="false">FilterOPk!A$15</f>
        <v>ST- MAPP</v>
      </c>
      <c r="C1090" s="13" t="n">
        <f aca="false">C1089+1</f>
        <v>1089</v>
      </c>
      <c r="D1090" s="50" t="n">
        <f aca="false">FilterOPk!B$15</f>
        <v>254636.614020626</v>
      </c>
      <c r="E1090" s="50" t="n">
        <f aca="false">FilterOPk!C$15</f>
        <v>-1590.85</v>
      </c>
      <c r="F1090" s="50" t="n">
        <f aca="false">FilterOPk!D$15</f>
        <v>-3167.72</v>
      </c>
      <c r="G1090" s="50" t="n">
        <f aca="false">FilterOPk!E$15</f>
        <v>-3546.79</v>
      </c>
      <c r="H1090" s="50" t="n">
        <f aca="false">FilterOPk!F$15</f>
        <v>-3530.89</v>
      </c>
      <c r="I1090" s="50" t="n">
        <f aca="false">FilterOPk!G$15</f>
        <v>0</v>
      </c>
      <c r="J1090" s="50" t="n">
        <f aca="false">FilterOPk!H$15</f>
        <v>0</v>
      </c>
      <c r="K1090" s="50" t="n">
        <f aca="false">FilterOPk!I$15</f>
        <v>0</v>
      </c>
      <c r="L1090" s="50" t="n">
        <f aca="false">FilterOPk!J$15</f>
        <v>0</v>
      </c>
      <c r="M1090" s="50" t="n">
        <f aca="false">FilterOPk!K$15</f>
        <v>0</v>
      </c>
      <c r="N1090" s="50" t="n">
        <f aca="false">FilterOPk!L$15</f>
        <v>-11836.25</v>
      </c>
      <c r="O1090" s="50" t="n">
        <f aca="false">FilterOPk!M$15</f>
        <v>0</v>
      </c>
      <c r="P1090" s="50" t="n">
        <f aca="false">FilterOPk!N$15</f>
        <v>0</v>
      </c>
      <c r="Q1090" s="51" t="n">
        <f aca="false">FilterOPk!O$15</f>
        <v>-11836.25</v>
      </c>
    </row>
    <row r="1091" customFormat="false" ht="12.75" hidden="false" customHeight="false" outlineLevel="0" collapsed="false">
      <c r="B1091" s="85" t="str">
        <f aca="false">FilterOPk!A$16</f>
        <v>ST- MAIN</v>
      </c>
      <c r="C1091" s="13" t="n">
        <f aca="false">C1090+1</f>
        <v>1090</v>
      </c>
      <c r="D1091" s="50" t="n">
        <f aca="false">FilterOPk!B$16</f>
        <v>694293.253349893</v>
      </c>
      <c r="E1091" s="50" t="n">
        <f aca="false">FilterOPk!C$16</f>
        <v>0</v>
      </c>
      <c r="F1091" s="50" t="n">
        <f aca="false">FilterOPk!D$16</f>
        <v>0</v>
      </c>
      <c r="G1091" s="50" t="n">
        <f aca="false">FilterOPk!E$16</f>
        <v>0</v>
      </c>
      <c r="H1091" s="50" t="n">
        <f aca="false">FilterOPk!F$16</f>
        <v>0</v>
      </c>
      <c r="I1091" s="50" t="n">
        <f aca="false">FilterOPk!G$16</f>
        <v>0</v>
      </c>
      <c r="J1091" s="50" t="n">
        <f aca="false">FilterOPk!H$16</f>
        <v>0</v>
      </c>
      <c r="K1091" s="50" t="n">
        <f aca="false">FilterOPk!I$16</f>
        <v>0</v>
      </c>
      <c r="L1091" s="50" t="n">
        <f aca="false">FilterOPk!J$16</f>
        <v>0</v>
      </c>
      <c r="M1091" s="50" t="n">
        <f aca="false">FilterOPk!K$16</f>
        <v>0</v>
      </c>
      <c r="N1091" s="50" t="n">
        <f aca="false">FilterOPk!L$16</f>
        <v>0</v>
      </c>
      <c r="O1091" s="50" t="n">
        <f aca="false">FilterOPk!M$16</f>
        <v>0</v>
      </c>
      <c r="P1091" s="50" t="n">
        <f aca="false">FilterOPk!N$16</f>
        <v>0</v>
      </c>
      <c r="Q1091" s="51" t="n">
        <f aca="false">FilterOPk!O$16</f>
        <v>0</v>
      </c>
    </row>
    <row r="1092" customFormat="false" ht="12.75" hidden="false" customHeight="false" outlineLevel="0" collapsed="false">
      <c r="B1092" s="85" t="str">
        <f aca="false">FilterOPk!A$17</f>
        <v>MW-ANALYST</v>
      </c>
      <c r="C1092" s="13" t="n">
        <f aca="false">C1091+1</f>
        <v>1091</v>
      </c>
      <c r="D1092" s="50" t="n">
        <f aca="false">FilterOPk!B$17</f>
        <v>0</v>
      </c>
      <c r="E1092" s="50" t="n">
        <f aca="false">FilterOPk!C$17</f>
        <v>0</v>
      </c>
      <c r="F1092" s="50" t="n">
        <f aca="false">FilterOPk!D$17</f>
        <v>0</v>
      </c>
      <c r="G1092" s="50" t="n">
        <f aca="false">FilterOPk!E$17</f>
        <v>0</v>
      </c>
      <c r="H1092" s="50" t="n">
        <f aca="false">FilterOPk!F$17</f>
        <v>0</v>
      </c>
      <c r="I1092" s="50" t="n">
        <f aca="false">FilterOPk!G$17</f>
        <v>0</v>
      </c>
      <c r="J1092" s="50" t="n">
        <f aca="false">FilterOPk!H$17</f>
        <v>0</v>
      </c>
      <c r="K1092" s="50" t="n">
        <f aca="false">FilterOPk!I$17</f>
        <v>0</v>
      </c>
      <c r="L1092" s="50" t="n">
        <f aca="false">FilterOPk!J$17</f>
        <v>0</v>
      </c>
      <c r="M1092" s="50" t="n">
        <f aca="false">FilterOPk!K$17</f>
        <v>0</v>
      </c>
      <c r="N1092" s="50" t="n">
        <f aca="false">FilterOPk!L$17</f>
        <v>0</v>
      </c>
      <c r="O1092" s="50" t="n">
        <f aca="false">FilterOPk!M$17</f>
        <v>0</v>
      </c>
      <c r="P1092" s="50" t="n">
        <f aca="false">FilterOPk!N$17</f>
        <v>0</v>
      </c>
      <c r="Q1092" s="51" t="n">
        <f aca="false">FilterOPk!O$17</f>
        <v>0</v>
      </c>
    </row>
    <row r="1093" customFormat="false" ht="12.75" hidden="false" customHeight="false" outlineLevel="0" collapsed="false">
      <c r="B1093" s="85" t="str">
        <f aca="false">FilterOPk!A$18</f>
        <v>LT-NE</v>
      </c>
      <c r="C1093" s="13" t="n">
        <f aca="false">C1092+1</f>
        <v>1092</v>
      </c>
      <c r="D1093" s="50" t="n">
        <f aca="false">FilterOPk!B$18</f>
        <v>6187311.37539291</v>
      </c>
      <c r="E1093" s="50" t="n">
        <f aca="false">FilterOPk!C$18</f>
        <v>38662.79</v>
      </c>
      <c r="F1093" s="50" t="n">
        <f aca="false">FilterOPk!D$18</f>
        <v>89522.8</v>
      </c>
      <c r="G1093" s="50" t="n">
        <f aca="false">FilterOPk!E$18</f>
        <v>158536.19</v>
      </c>
      <c r="H1093" s="50" t="n">
        <f aca="false">FilterOPk!F$18</f>
        <v>261849.24</v>
      </c>
      <c r="I1093" s="50" t="n">
        <f aca="false">FilterOPk!G$18</f>
        <v>291708.83</v>
      </c>
      <c r="J1093" s="50" t="n">
        <f aca="false">FilterOPk!H$18</f>
        <v>228360.42</v>
      </c>
      <c r="K1093" s="50" t="n">
        <f aca="false">FilterOPk!I$18</f>
        <v>445432.42</v>
      </c>
      <c r="L1093" s="50" t="n">
        <f aca="false">FilterOPk!J$18</f>
        <v>266345.8</v>
      </c>
      <c r="M1093" s="50" t="n">
        <f aca="false">FilterOPk!K$18</f>
        <v>801315.09</v>
      </c>
      <c r="N1093" s="50" t="n">
        <f aca="false">FilterOPk!L$18</f>
        <v>2581733.58</v>
      </c>
      <c r="O1093" s="50" t="n">
        <f aca="false">FilterOPk!M$18</f>
        <v>-636932.37</v>
      </c>
      <c r="P1093" s="50" t="n">
        <f aca="false">FilterOPk!N$18</f>
        <v>-2303942.42</v>
      </c>
      <c r="Q1093" s="51" t="n">
        <f aca="false">FilterOPk!O$18</f>
        <v>-359141.210000001</v>
      </c>
    </row>
    <row r="1094" customFormat="false" ht="12.75" hidden="false" customHeight="false" outlineLevel="0" collapsed="false">
      <c r="B1094" s="85" t="str">
        <f aca="false">FilterOPk!A$19</f>
        <v>LT-PJM</v>
      </c>
      <c r="C1094" s="13" t="n">
        <f aca="false">C1093+1</f>
        <v>1093</v>
      </c>
      <c r="D1094" s="50" t="n">
        <f aca="false">FilterOPk!B$19</f>
        <v>1818236.42109565</v>
      </c>
      <c r="E1094" s="50" t="n">
        <f aca="false">FilterOPk!C$19</f>
        <v>0</v>
      </c>
      <c r="F1094" s="50" t="n">
        <f aca="false">FilterOPk!D$19</f>
        <v>19402.28</v>
      </c>
      <c r="G1094" s="50" t="n">
        <f aca="false">FilterOPk!E$19</f>
        <v>57930.92</v>
      </c>
      <c r="H1094" s="50" t="n">
        <f aca="false">FilterOPk!F$19</f>
        <v>59436.7</v>
      </c>
      <c r="I1094" s="50" t="n">
        <f aca="false">FilterOPk!G$19</f>
        <v>19136.52</v>
      </c>
      <c r="J1094" s="50" t="n">
        <f aca="false">FilterOPk!H$19</f>
        <v>18664.41</v>
      </c>
      <c r="K1094" s="50" t="n">
        <f aca="false">FilterOPk!I$19</f>
        <v>33608.82</v>
      </c>
      <c r="L1094" s="50" t="n">
        <f aca="false">FilterOPk!J$19</f>
        <v>20867.53</v>
      </c>
      <c r="M1094" s="50" t="n">
        <f aca="false">FilterOPk!K$19</f>
        <v>56340.86</v>
      </c>
      <c r="N1094" s="50" t="n">
        <f aca="false">FilterOPk!L$19</f>
        <v>285388.04</v>
      </c>
      <c r="O1094" s="50" t="n">
        <f aca="false">FilterOPk!M$19</f>
        <v>-1975.43</v>
      </c>
      <c r="P1094" s="50" t="n">
        <f aca="false">FilterOPk!N$19</f>
        <v>-179963.06</v>
      </c>
      <c r="Q1094" s="51" t="n">
        <f aca="false">FilterOPk!O$19</f>
        <v>103449.55</v>
      </c>
    </row>
    <row r="1095" customFormat="false" ht="12.75" hidden="false" customHeight="false" outlineLevel="0" collapsed="false">
      <c r="B1095" s="85" t="str">
        <f aca="false">FilterOPk!A$20</f>
        <v>LT- NY</v>
      </c>
      <c r="C1095" s="13" t="n">
        <f aca="false">C1094+1</f>
        <v>1094</v>
      </c>
      <c r="D1095" s="50" t="n">
        <f aca="false">FilterOPk!B$20</f>
        <v>0</v>
      </c>
      <c r="E1095" s="50" t="n">
        <f aca="false">FilterOPk!C$20</f>
        <v>-9128.22</v>
      </c>
      <c r="F1095" s="50" t="n">
        <f aca="false">FilterOPk!D$20</f>
        <v>-69725.26</v>
      </c>
      <c r="G1095" s="50" t="n">
        <f aca="false">FilterOPk!E$20</f>
        <v>0</v>
      </c>
      <c r="H1095" s="50" t="n">
        <f aca="false">FilterOPk!F$20</f>
        <v>0</v>
      </c>
      <c r="I1095" s="50" t="n">
        <f aca="false">FilterOPk!G$20</f>
        <v>0</v>
      </c>
      <c r="J1095" s="50" t="n">
        <f aca="false">FilterOPk!H$20</f>
        <v>0</v>
      </c>
      <c r="K1095" s="50" t="n">
        <f aca="false">FilterOPk!I$20</f>
        <v>0</v>
      </c>
      <c r="L1095" s="50" t="n">
        <f aca="false">FilterOPk!J$20</f>
        <v>0</v>
      </c>
      <c r="M1095" s="50" t="n">
        <f aca="false">FilterOPk!K$20</f>
        <v>0</v>
      </c>
      <c r="N1095" s="50" t="n">
        <f aca="false">FilterOPk!L$20</f>
        <v>-78853.48</v>
      </c>
      <c r="O1095" s="50" t="n">
        <f aca="false">FilterOPk!M$20</f>
        <v>0</v>
      </c>
      <c r="P1095" s="50" t="n">
        <f aca="false">FilterOPk!N$20</f>
        <v>12056.92</v>
      </c>
      <c r="Q1095" s="51" t="n">
        <f aca="false">FilterOPk!O$20</f>
        <v>-66796.56</v>
      </c>
    </row>
    <row r="1096" customFormat="false" ht="12.75" hidden="false" customHeight="false" outlineLevel="0" collapsed="false">
      <c r="B1096" s="85" t="str">
        <f aca="false">FilterOPk!A$21</f>
        <v>ST- PJM</v>
      </c>
      <c r="C1096" s="13" t="n">
        <f aca="false">C1095+1</f>
        <v>1095</v>
      </c>
      <c r="D1096" s="50" t="n">
        <f aca="false">FilterOPk!B$21</f>
        <v>1243093.71447674</v>
      </c>
      <c r="E1096" s="50" t="n">
        <f aca="false">FilterOPk!C$21</f>
        <v>13503.06</v>
      </c>
      <c r="F1096" s="50" t="n">
        <f aca="false">FilterOPk!D$21</f>
        <v>0</v>
      </c>
      <c r="G1096" s="50" t="n">
        <f aca="false">FilterOPk!E$21</f>
        <v>0</v>
      </c>
      <c r="H1096" s="50" t="n">
        <f aca="false">FilterOPk!F$21</f>
        <v>0</v>
      </c>
      <c r="I1096" s="50" t="n">
        <f aca="false">FilterOPk!G$21</f>
        <v>0</v>
      </c>
      <c r="J1096" s="50" t="n">
        <f aca="false">FilterOPk!H$21</f>
        <v>0</v>
      </c>
      <c r="K1096" s="50" t="n">
        <f aca="false">FilterOPk!I$21</f>
        <v>0</v>
      </c>
      <c r="L1096" s="50" t="n">
        <f aca="false">FilterOPk!J$21</f>
        <v>0</v>
      </c>
      <c r="M1096" s="50" t="n">
        <f aca="false">FilterOPk!K$21</f>
        <v>0</v>
      </c>
      <c r="N1096" s="50" t="n">
        <f aca="false">FilterOPk!L$21</f>
        <v>13503.06</v>
      </c>
      <c r="O1096" s="50" t="n">
        <f aca="false">FilterOPk!M$21</f>
        <v>0</v>
      </c>
      <c r="P1096" s="50" t="n">
        <f aca="false">FilterOPk!N$21</f>
        <v>0</v>
      </c>
      <c r="Q1096" s="51" t="n">
        <f aca="false">FilterOPk!O$21</f>
        <v>13503.06</v>
      </c>
    </row>
    <row r="1097" customFormat="false" ht="12.75" hidden="false" customHeight="false" outlineLevel="0" collapsed="false">
      <c r="B1097" s="85" t="str">
        <f aca="false">FilterOPk!A$22</f>
        <v>ST- NENG</v>
      </c>
      <c r="C1097" s="13" t="n">
        <f aca="false">C1096+1</f>
        <v>1096</v>
      </c>
      <c r="D1097" s="50" t="n">
        <f aca="false">FilterOPk!B$22</f>
        <v>539719.375927685</v>
      </c>
      <c r="E1097" s="50" t="n">
        <f aca="false">FilterOPk!C$22</f>
        <v>17499.36</v>
      </c>
      <c r="F1097" s="50" t="n">
        <f aca="false">FilterOPk!D$22</f>
        <v>34844.91</v>
      </c>
      <c r="G1097" s="50" t="n">
        <f aca="false">FilterOPk!E$22</f>
        <v>0</v>
      </c>
      <c r="H1097" s="50" t="n">
        <f aca="false">FilterOPk!F$22</f>
        <v>0</v>
      </c>
      <c r="I1097" s="50" t="n">
        <f aca="false">FilterOPk!G$22</f>
        <v>0</v>
      </c>
      <c r="J1097" s="50" t="n">
        <f aca="false">FilterOPk!H$22</f>
        <v>0</v>
      </c>
      <c r="K1097" s="50" t="n">
        <f aca="false">FilterOPk!I$22</f>
        <v>0</v>
      </c>
      <c r="L1097" s="50" t="n">
        <f aca="false">FilterOPk!J$22</f>
        <v>0</v>
      </c>
      <c r="M1097" s="50" t="n">
        <f aca="false">FilterOPk!K$22</f>
        <v>0</v>
      </c>
      <c r="N1097" s="50" t="n">
        <f aca="false">FilterOPk!L$22</f>
        <v>52344.27</v>
      </c>
      <c r="O1097" s="50" t="n">
        <f aca="false">FilterOPk!M$22</f>
        <v>0</v>
      </c>
      <c r="P1097" s="50" t="n">
        <f aca="false">FilterOPk!N$22</f>
        <v>0</v>
      </c>
      <c r="Q1097" s="51" t="n">
        <f aca="false">FilterOPk!O$22</f>
        <v>52344.27</v>
      </c>
    </row>
    <row r="1098" customFormat="false" ht="12.75" hidden="false" customHeight="false" outlineLevel="0" collapsed="false">
      <c r="B1098" s="85" t="str">
        <f aca="false">FilterOPk!A$23</f>
        <v>ST- NY</v>
      </c>
      <c r="C1098" s="13" t="n">
        <f aca="false">C1097+1</f>
        <v>1097</v>
      </c>
      <c r="D1098" s="50" t="n">
        <f aca="false">FilterOPk!B$23</f>
        <v>251437.188425373</v>
      </c>
      <c r="E1098" s="50" t="n">
        <f aca="false">FilterOPk!C$23</f>
        <v>22663</v>
      </c>
      <c r="F1098" s="50" t="n">
        <f aca="false">FilterOPk!D$23</f>
        <v>52267.36</v>
      </c>
      <c r="G1098" s="50" t="n">
        <f aca="false">FilterOPk!E$23</f>
        <v>0</v>
      </c>
      <c r="H1098" s="50" t="n">
        <f aca="false">FilterOPk!F$23</f>
        <v>0</v>
      </c>
      <c r="I1098" s="50" t="n">
        <f aca="false">FilterOPk!G$23</f>
        <v>0</v>
      </c>
      <c r="J1098" s="50" t="n">
        <f aca="false">FilterOPk!H$23</f>
        <v>0</v>
      </c>
      <c r="K1098" s="50" t="n">
        <f aca="false">FilterOPk!I$23</f>
        <v>0</v>
      </c>
      <c r="L1098" s="50" t="n">
        <f aca="false">FilterOPk!J$23</f>
        <v>0</v>
      </c>
      <c r="M1098" s="50" t="n">
        <f aca="false">FilterOPk!K$23</f>
        <v>0</v>
      </c>
      <c r="N1098" s="50" t="n">
        <f aca="false">FilterOPk!L$23</f>
        <v>74930.36</v>
      </c>
      <c r="O1098" s="50" t="n">
        <f aca="false">FilterOPk!M$23</f>
        <v>0</v>
      </c>
      <c r="P1098" s="50" t="n">
        <f aca="false">FilterOPk!N$23</f>
        <v>0</v>
      </c>
      <c r="Q1098" s="51" t="n">
        <f aca="false">FilterOPk!O$23</f>
        <v>74930.36</v>
      </c>
    </row>
    <row r="1099" customFormat="false" ht="12.75" hidden="false" customHeight="false" outlineLevel="0" collapsed="false">
      <c r="B1099" s="85" t="str">
        <f aca="false">FilterOPk!A$24</f>
        <v>NE- PHYS</v>
      </c>
      <c r="C1099" s="13" t="n">
        <f aca="false">C1098+1</f>
        <v>1098</v>
      </c>
      <c r="D1099" s="50" t="n">
        <f aca="false">FilterOPk!B$24</f>
        <v>0</v>
      </c>
      <c r="E1099" s="50" t="n">
        <f aca="false">FilterOPk!C$24</f>
        <v>0</v>
      </c>
      <c r="F1099" s="50" t="n">
        <f aca="false">FilterOPk!D$24</f>
        <v>0</v>
      </c>
      <c r="G1099" s="50" t="n">
        <f aca="false">FilterOPk!E$24</f>
        <v>0</v>
      </c>
      <c r="H1099" s="50" t="n">
        <f aca="false">FilterOPk!F$24</f>
        <v>0</v>
      </c>
      <c r="I1099" s="50" t="n">
        <f aca="false">FilterOPk!G$24</f>
        <v>0</v>
      </c>
      <c r="J1099" s="50" t="n">
        <f aca="false">FilterOPk!H$24</f>
        <v>0</v>
      </c>
      <c r="K1099" s="50" t="n">
        <f aca="false">FilterOPk!I$24</f>
        <v>0</v>
      </c>
      <c r="L1099" s="50" t="n">
        <f aca="false">FilterOPk!J$24</f>
        <v>0</v>
      </c>
      <c r="M1099" s="50" t="n">
        <f aca="false">FilterOPk!K$24</f>
        <v>0</v>
      </c>
      <c r="N1099" s="50" t="n">
        <f aca="false">FilterOPk!L$24</f>
        <v>0</v>
      </c>
      <c r="O1099" s="50" t="n">
        <f aca="false">FilterOPk!M$24</f>
        <v>0</v>
      </c>
      <c r="P1099" s="50" t="n">
        <f aca="false">FilterOPk!N$24</f>
        <v>0</v>
      </c>
      <c r="Q1099" s="51" t="n">
        <f aca="false">FilterOPk!O$24</f>
        <v>0</v>
      </c>
    </row>
    <row r="1100" customFormat="false" ht="12.75" hidden="false" customHeight="false" outlineLevel="0" collapsed="false">
      <c r="B1100" s="85" t="str">
        <f aca="false">FilterOPk!A$25</f>
        <v>LT-Southeast</v>
      </c>
      <c r="C1100" s="13" t="n">
        <f aca="false">C1099+1</f>
        <v>1099</v>
      </c>
      <c r="D1100" s="50" t="n">
        <f aca="false">FilterOPk!B$25</f>
        <v>11411200.8859117</v>
      </c>
      <c r="E1100" s="50" t="n">
        <f aca="false">FilterOPk!C$25</f>
        <v>15825.82</v>
      </c>
      <c r="F1100" s="50" t="n">
        <f aca="false">FilterOPk!D$25</f>
        <v>13250</v>
      </c>
      <c r="G1100" s="50" t="n">
        <f aca="false">FilterOPk!E$25</f>
        <v>24924.1</v>
      </c>
      <c r="H1100" s="50" t="n">
        <f aca="false">FilterOPk!F$25</f>
        <v>24690.47</v>
      </c>
      <c r="I1100" s="50" t="n">
        <f aca="false">FilterOPk!G$25</f>
        <v>26774</v>
      </c>
      <c r="J1100" s="50" t="n">
        <f aca="false">FilterOPk!H$25</f>
        <v>26715</v>
      </c>
      <c r="K1100" s="50" t="n">
        <f aca="false">FilterOPk!I$25</f>
        <v>57358.83</v>
      </c>
      <c r="L1100" s="50" t="n">
        <f aca="false">FilterOPk!J$25</f>
        <v>26146</v>
      </c>
      <c r="M1100" s="50" t="n">
        <f aca="false">FilterOPk!K$25</f>
        <v>75355.31</v>
      </c>
      <c r="N1100" s="50" t="n">
        <f aca="false">FilterOPk!L$25</f>
        <v>291039.53</v>
      </c>
      <c r="O1100" s="50" t="n">
        <f aca="false">FilterOPk!M$25</f>
        <v>-122359</v>
      </c>
      <c r="P1100" s="50" t="n">
        <f aca="false">FilterOPk!N$25</f>
        <v>514428.17</v>
      </c>
      <c r="Q1100" s="51" t="n">
        <f aca="false">FilterOPk!O$25</f>
        <v>683108.7</v>
      </c>
    </row>
    <row r="1101" customFormat="false" ht="12.75" hidden="false" customHeight="false" outlineLevel="0" collapsed="false">
      <c r="B1101" s="85" t="str">
        <f aca="false">FilterOPk!A$26</f>
        <v>ST-SPP</v>
      </c>
      <c r="C1101" s="13" t="n">
        <f aca="false">C1100+1</f>
        <v>1100</v>
      </c>
      <c r="D1101" s="50" t="n">
        <f aca="false">FilterOPk!B$26</f>
        <v>52202.8773549933</v>
      </c>
      <c r="E1101" s="50" t="n">
        <f aca="false">FilterOPk!C$26</f>
        <v>0</v>
      </c>
      <c r="F1101" s="50" t="n">
        <f aca="false">FilterOPk!D$26</f>
        <v>0</v>
      </c>
      <c r="G1101" s="50" t="n">
        <f aca="false">FilterOPk!E$26</f>
        <v>0</v>
      </c>
      <c r="H1101" s="50" t="n">
        <f aca="false">FilterOPk!F$26</f>
        <v>0</v>
      </c>
      <c r="I1101" s="50" t="n">
        <f aca="false">FilterOPk!G$26</f>
        <v>0</v>
      </c>
      <c r="J1101" s="50" t="n">
        <f aca="false">FilterOPk!H$26</f>
        <v>0</v>
      </c>
      <c r="K1101" s="50" t="n">
        <f aca="false">FilterOPk!I$26</f>
        <v>0</v>
      </c>
      <c r="L1101" s="50" t="n">
        <f aca="false">FilterOPk!J$26</f>
        <v>0</v>
      </c>
      <c r="M1101" s="50" t="n">
        <f aca="false">FilterOPk!K$26</f>
        <v>0</v>
      </c>
      <c r="N1101" s="50" t="n">
        <f aca="false">FilterOPk!L$26</f>
        <v>0</v>
      </c>
      <c r="O1101" s="50" t="n">
        <f aca="false">FilterOPk!M$26</f>
        <v>0</v>
      </c>
      <c r="P1101" s="50" t="n">
        <f aca="false">FilterOPk!N$26</f>
        <v>0</v>
      </c>
      <c r="Q1101" s="51" t="n">
        <f aca="false">FilterOPk!O$26</f>
        <v>0</v>
      </c>
    </row>
    <row r="1102" customFormat="false" ht="12.75" hidden="false" customHeight="false" outlineLevel="0" collapsed="false">
      <c r="B1102" s="85" t="str">
        <f aca="false">FilterOPk!A$27</f>
        <v>ST-SERC</v>
      </c>
      <c r="C1102" s="13" t="n">
        <f aca="false">C1101+1</f>
        <v>1101</v>
      </c>
      <c r="D1102" s="50" t="n">
        <f aca="false">FilterOPk!B$27</f>
        <v>686881.973218232</v>
      </c>
      <c r="E1102" s="50" t="n">
        <f aca="false">FilterOPk!C$27</f>
        <v>0</v>
      </c>
      <c r="F1102" s="50" t="n">
        <f aca="false">FilterOPk!D$27</f>
        <v>0</v>
      </c>
      <c r="G1102" s="50" t="n">
        <f aca="false">FilterOPk!E$27</f>
        <v>0</v>
      </c>
      <c r="H1102" s="50" t="n">
        <f aca="false">FilterOPk!F$27</f>
        <v>0</v>
      </c>
      <c r="I1102" s="50" t="n">
        <f aca="false">FilterOPk!G$27</f>
        <v>0</v>
      </c>
      <c r="J1102" s="50" t="n">
        <f aca="false">FilterOPk!H$27</f>
        <v>0</v>
      </c>
      <c r="K1102" s="50" t="n">
        <f aca="false">FilterOPk!I$27</f>
        <v>0</v>
      </c>
      <c r="L1102" s="50" t="n">
        <f aca="false">FilterOPk!J$27</f>
        <v>0</v>
      </c>
      <c r="M1102" s="50" t="n">
        <f aca="false">FilterOPk!K$27</f>
        <v>0</v>
      </c>
      <c r="N1102" s="50" t="n">
        <f aca="false">FilterOPk!L$27</f>
        <v>0</v>
      </c>
      <c r="O1102" s="50" t="n">
        <f aca="false">FilterOPk!M$27</f>
        <v>0</v>
      </c>
      <c r="P1102" s="50" t="n">
        <f aca="false">FilterOPk!N$27</f>
        <v>0</v>
      </c>
      <c r="Q1102" s="51" t="n">
        <f aca="false">FilterOPk!O$27</f>
        <v>0</v>
      </c>
    </row>
    <row r="1103" customFormat="false" ht="12.75" hidden="false" customHeight="false" outlineLevel="0" collapsed="false">
      <c r="B1103" s="85" t="str">
        <f aca="false">FilterOPk!A$28</f>
        <v>LT- Texas</v>
      </c>
      <c r="C1103" s="13" t="n">
        <f aca="false">C1102+1</f>
        <v>1102</v>
      </c>
      <c r="D1103" s="50" t="n">
        <f aca="false">FilterOPk!B$28</f>
        <v>3826684.70313045</v>
      </c>
      <c r="E1103" s="50" t="n">
        <f aca="false">FilterOPk!C$28</f>
        <v>0</v>
      </c>
      <c r="F1103" s="50" t="n">
        <f aca="false">FilterOPk!D$28</f>
        <v>13003.28</v>
      </c>
      <c r="G1103" s="50" t="n">
        <f aca="false">FilterOPk!E$28</f>
        <v>7651.26</v>
      </c>
      <c r="H1103" s="50" t="n">
        <f aca="false">FilterOPk!F$28</f>
        <v>7986.82</v>
      </c>
      <c r="I1103" s="50" t="n">
        <f aca="false">FilterOPk!G$28</f>
        <v>17032.43</v>
      </c>
      <c r="J1103" s="50" t="n">
        <f aca="false">FilterOPk!H$28</f>
        <v>19665.43</v>
      </c>
      <c r="K1103" s="50" t="n">
        <f aca="false">FilterOPk!I$28</f>
        <v>46628.44</v>
      </c>
      <c r="L1103" s="50" t="n">
        <f aca="false">FilterOPk!J$28</f>
        <v>12076.91</v>
      </c>
      <c r="M1103" s="50" t="n">
        <f aca="false">FilterOPk!K$28</f>
        <v>18411.54</v>
      </c>
      <c r="N1103" s="50" t="n">
        <f aca="false">FilterOPk!L$28</f>
        <v>142456.11</v>
      </c>
      <c r="O1103" s="50" t="n">
        <f aca="false">FilterOPk!M$28</f>
        <v>653578.76</v>
      </c>
      <c r="P1103" s="50" t="n">
        <f aca="false">FilterOPk!N$28</f>
        <v>2238345.92</v>
      </c>
      <c r="Q1103" s="51" t="n">
        <f aca="false">FilterOPk!O$28</f>
        <v>3034380.79</v>
      </c>
    </row>
    <row r="1104" customFormat="false" ht="12.75" hidden="false" customHeight="false" outlineLevel="0" collapsed="false">
      <c r="B1104" s="85" t="str">
        <f aca="false">FilterOPk!A$29</f>
        <v>St- Texas</v>
      </c>
      <c r="C1104" s="13" t="n">
        <f aca="false">C1103+1</f>
        <v>1103</v>
      </c>
      <c r="D1104" s="50" t="n">
        <f aca="false">FilterOPk!B$29</f>
        <v>445563.239343252</v>
      </c>
      <c r="E1104" s="50" t="n">
        <f aca="false">FilterOPk!C$29</f>
        <v>5676.33</v>
      </c>
      <c r="F1104" s="50" t="n">
        <f aca="false">FilterOPk!D$29</f>
        <v>0</v>
      </c>
      <c r="G1104" s="50" t="n">
        <f aca="false">FilterOPk!E$29</f>
        <v>0</v>
      </c>
      <c r="H1104" s="50" t="n">
        <f aca="false">FilterOPk!F$29</f>
        <v>0</v>
      </c>
      <c r="I1104" s="50" t="n">
        <f aca="false">FilterOPk!G$29</f>
        <v>0</v>
      </c>
      <c r="J1104" s="50" t="n">
        <f aca="false">FilterOPk!H$29</f>
        <v>0</v>
      </c>
      <c r="K1104" s="50" t="n">
        <f aca="false">FilterOPk!I$29</f>
        <v>0</v>
      </c>
      <c r="L1104" s="50" t="n">
        <f aca="false">FilterOPk!J$29</f>
        <v>0</v>
      </c>
      <c r="M1104" s="50" t="n">
        <f aca="false">FilterOPk!K$29</f>
        <v>0</v>
      </c>
      <c r="N1104" s="50" t="n">
        <f aca="false">FilterOPk!L$29</f>
        <v>5676.33</v>
      </c>
      <c r="O1104" s="50" t="n">
        <f aca="false">FilterOPk!M$29</f>
        <v>0</v>
      </c>
      <c r="P1104" s="50" t="n">
        <f aca="false">FilterOPk!N$29</f>
        <v>0</v>
      </c>
      <c r="Q1104" s="51" t="n">
        <f aca="false">FilterOPk!O$29</f>
        <v>5676.33</v>
      </c>
    </row>
    <row r="1105" customFormat="false" ht="12.75" hidden="false" customHeight="false" outlineLevel="0" collapsed="false">
      <c r="B1105" s="85"/>
      <c r="C1105" s="13" t="n">
        <f aca="false">C1104+1</f>
        <v>1104</v>
      </c>
      <c r="D1105" s="50"/>
      <c r="E1105" s="50"/>
      <c r="F1105" s="50"/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1"/>
    </row>
    <row r="1106" customFormat="false" ht="12.75" hidden="false" customHeight="false" outlineLevel="0" collapsed="false">
      <c r="B1106" s="85" t="str">
        <f aca="false">FilterOPk!A$32</f>
        <v>Gas positions</v>
      </c>
      <c r="C1106" s="13" t="n">
        <f aca="false">C1105+1</f>
        <v>1105</v>
      </c>
      <c r="D1106" s="50" t="s">
        <v>4</v>
      </c>
      <c r="E1106" s="50"/>
      <c r="F1106" s="50"/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1"/>
    </row>
    <row r="1107" customFormat="false" ht="12.75" hidden="false" customHeight="false" outlineLevel="0" collapsed="false">
      <c r="B1107" s="85" t="str">
        <f aca="false">FilterOPk!A$33</f>
        <v>Kevin Presto</v>
      </c>
      <c r="C1107" s="13" t="n">
        <f aca="false">C1106+1</f>
        <v>1106</v>
      </c>
      <c r="D1107" s="50" t="n">
        <f aca="false">FilterOPk!B$33</f>
        <v>0</v>
      </c>
      <c r="E1107" s="50" t="n">
        <f aca="false">FilterOPk!C$33</f>
        <v>0</v>
      </c>
      <c r="F1107" s="50" t="n">
        <f aca="false">FilterOPk!D$33</f>
        <v>0</v>
      </c>
      <c r="G1107" s="50" t="n">
        <f aca="false">FilterOPk!E$33</f>
        <v>0</v>
      </c>
      <c r="H1107" s="50" t="n">
        <f aca="false">FilterOPk!F$33</f>
        <v>0</v>
      </c>
      <c r="I1107" s="50" t="n">
        <f aca="false">FilterOPk!G$33</f>
        <v>0</v>
      </c>
      <c r="J1107" s="50" t="n">
        <f aca="false">FilterOPk!H$33</f>
        <v>0</v>
      </c>
      <c r="K1107" s="50" t="n">
        <f aca="false">FilterOPk!I$33</f>
        <v>0</v>
      </c>
      <c r="L1107" s="50" t="n">
        <f aca="false">FilterOPk!J$33</f>
        <v>0</v>
      </c>
      <c r="M1107" s="50" t="n">
        <f aca="false">FilterOPk!K$33</f>
        <v>0</v>
      </c>
      <c r="N1107" s="50" t="n">
        <f aca="false">FilterOPk!L$33</f>
        <v>0</v>
      </c>
      <c r="O1107" s="50" t="n">
        <f aca="false">FilterOPk!M$33</f>
        <v>0</v>
      </c>
      <c r="P1107" s="50" t="n">
        <f aca="false">FilterOPk!N$33</f>
        <v>0</v>
      </c>
      <c r="Q1107" s="51" t="n">
        <f aca="false">FilterOPk!O$33</f>
        <v>0</v>
      </c>
    </row>
    <row r="1108" customFormat="false" ht="12.75" hidden="false" customHeight="false" outlineLevel="0" collapsed="false">
      <c r="B1108" s="85" t="str">
        <f aca="false">FilterOPk!A$34</f>
        <v>Fletcher Sturm</v>
      </c>
      <c r="C1108" s="13" t="n">
        <f aca="false">C1107+1</f>
        <v>1107</v>
      </c>
      <c r="D1108" s="50" t="n">
        <f aca="false">FilterOPk!B$34</f>
        <v>0</v>
      </c>
      <c r="E1108" s="50" t="n">
        <f aca="false">FilterOPk!C$34</f>
        <v>0</v>
      </c>
      <c r="F1108" s="50" t="n">
        <f aca="false">FilterOPk!D$34</f>
        <v>0</v>
      </c>
      <c r="G1108" s="50" t="n">
        <f aca="false">FilterOPk!E$34</f>
        <v>0</v>
      </c>
      <c r="H1108" s="50" t="n">
        <f aca="false">FilterOPk!F$34</f>
        <v>0</v>
      </c>
      <c r="I1108" s="50" t="n">
        <f aca="false">FilterOPk!G$34</f>
        <v>0</v>
      </c>
      <c r="J1108" s="50" t="n">
        <f aca="false">FilterOPk!H$34</f>
        <v>0</v>
      </c>
      <c r="K1108" s="50" t="n">
        <f aca="false">FilterOPk!I$34</f>
        <v>0</v>
      </c>
      <c r="L1108" s="50" t="n">
        <f aca="false">FilterOPk!J$34</f>
        <v>0</v>
      </c>
      <c r="M1108" s="50" t="n">
        <f aca="false">FilterOPk!K$34</f>
        <v>0</v>
      </c>
      <c r="N1108" s="50" t="n">
        <f aca="false">FilterOPk!L$34</f>
        <v>0</v>
      </c>
      <c r="O1108" s="50" t="n">
        <f aca="false">FilterOPk!M$34</f>
        <v>0</v>
      </c>
      <c r="P1108" s="50" t="n">
        <f aca="false">FilterOPk!N$34</f>
        <v>0</v>
      </c>
      <c r="Q1108" s="51" t="n">
        <f aca="false">FilterOPk!O$34</f>
        <v>0</v>
      </c>
    </row>
    <row r="1109" customFormat="false" ht="12.75" hidden="false" customHeight="false" outlineLevel="0" collapsed="false">
      <c r="B1109" s="85" t="str">
        <f aca="false">FilterOPk!A$35</f>
        <v>Doug Gilbert-Smith</v>
      </c>
      <c r="C1109" s="13" t="n">
        <f aca="false">C1108+1</f>
        <v>1108</v>
      </c>
      <c r="D1109" s="50" t="n">
        <f aca="false">FilterOPk!B$35</f>
        <v>0</v>
      </c>
      <c r="E1109" s="50" t="n">
        <f aca="false">FilterOPk!C$35</f>
        <v>0</v>
      </c>
      <c r="F1109" s="50" t="n">
        <f aca="false">FilterOPk!D$35</f>
        <v>0</v>
      </c>
      <c r="G1109" s="50" t="n">
        <f aca="false">FilterOPk!E$35</f>
        <v>0</v>
      </c>
      <c r="H1109" s="50" t="n">
        <f aca="false">FilterOPk!F$35</f>
        <v>0</v>
      </c>
      <c r="I1109" s="50" t="n">
        <f aca="false">FilterOPk!G$35</f>
        <v>0</v>
      </c>
      <c r="J1109" s="50" t="n">
        <f aca="false">FilterOPk!H$35</f>
        <v>0</v>
      </c>
      <c r="K1109" s="50" t="n">
        <f aca="false">FilterOPk!I$35</f>
        <v>0</v>
      </c>
      <c r="L1109" s="50" t="n">
        <f aca="false">FilterOPk!J$35</f>
        <v>0</v>
      </c>
      <c r="M1109" s="50" t="n">
        <f aca="false">FilterOPk!K$35</f>
        <v>0</v>
      </c>
      <c r="N1109" s="50" t="n">
        <f aca="false">FilterOPk!L$35</f>
        <v>0</v>
      </c>
      <c r="O1109" s="50" t="n">
        <f aca="false">FilterOPk!M$35</f>
        <v>0</v>
      </c>
      <c r="P1109" s="50" t="n">
        <f aca="false">FilterOPk!N$35</f>
        <v>0</v>
      </c>
      <c r="Q1109" s="51" t="n">
        <f aca="false">FilterOPk!O$35</f>
        <v>0</v>
      </c>
    </row>
    <row r="1110" customFormat="false" ht="12.75" hidden="false" customHeight="false" outlineLevel="0" collapsed="false">
      <c r="B1110" s="85" t="str">
        <f aca="false">FilterOPk!A$36</f>
        <v>Rogers Herndon</v>
      </c>
      <c r="C1110" s="13" t="n">
        <f aca="false">C1109+1</f>
        <v>1109</v>
      </c>
      <c r="D1110" s="50" t="n">
        <f aca="false">FilterOPk!B$36</f>
        <v>0</v>
      </c>
      <c r="E1110" s="50" t="n">
        <f aca="false">FilterOPk!C$36</f>
        <v>0</v>
      </c>
      <c r="F1110" s="50" t="n">
        <f aca="false">FilterOPk!D$36</f>
        <v>0</v>
      </c>
      <c r="G1110" s="50" t="n">
        <f aca="false">FilterOPk!E$36</f>
        <v>0</v>
      </c>
      <c r="H1110" s="50" t="n">
        <f aca="false">FilterOPk!F$36</f>
        <v>0</v>
      </c>
      <c r="I1110" s="50" t="n">
        <f aca="false">FilterOPk!G$36</f>
        <v>0</v>
      </c>
      <c r="J1110" s="50" t="n">
        <f aca="false">FilterOPk!H$36</f>
        <v>0</v>
      </c>
      <c r="K1110" s="50" t="n">
        <f aca="false">FilterOPk!I$36</f>
        <v>0</v>
      </c>
      <c r="L1110" s="50" t="n">
        <f aca="false">FilterOPk!J$36</f>
        <v>0</v>
      </c>
      <c r="M1110" s="50" t="n">
        <f aca="false">FilterOPk!K$36</f>
        <v>0</v>
      </c>
      <c r="N1110" s="50" t="n">
        <f aca="false">FilterOPk!L$36</f>
        <v>0</v>
      </c>
      <c r="O1110" s="50" t="n">
        <f aca="false">FilterOPk!M$36</f>
        <v>0</v>
      </c>
      <c r="P1110" s="50" t="n">
        <f aca="false">FilterOPk!N$36</f>
        <v>0</v>
      </c>
      <c r="Q1110" s="51" t="n">
        <f aca="false">FilterOPk!O$36</f>
        <v>0</v>
      </c>
    </row>
    <row r="1111" customFormat="false" ht="12.75" hidden="false" customHeight="false" outlineLevel="0" collapsed="false">
      <c r="B1111" s="85" t="str">
        <f aca="false">FilterOPk!A$37</f>
        <v>Dana Davis</v>
      </c>
      <c r="C1111" s="13" t="n">
        <f aca="false">C1110+1</f>
        <v>1110</v>
      </c>
      <c r="D1111" s="50" t="n">
        <f aca="false">FilterOPk!B$37</f>
        <v>0</v>
      </c>
      <c r="E1111" s="50" t="n">
        <f aca="false">FilterOPk!C$37</f>
        <v>0</v>
      </c>
      <c r="F1111" s="50" t="n">
        <f aca="false">FilterOPk!D$37</f>
        <v>0</v>
      </c>
      <c r="G1111" s="50" t="n">
        <f aca="false">FilterOPk!E$37</f>
        <v>0</v>
      </c>
      <c r="H1111" s="50" t="n">
        <f aca="false">FilterOPk!F$37</f>
        <v>0</v>
      </c>
      <c r="I1111" s="50" t="n">
        <f aca="false">FilterOPk!G$37</f>
        <v>0</v>
      </c>
      <c r="J1111" s="50" t="n">
        <f aca="false">FilterOPk!H$37</f>
        <v>0</v>
      </c>
      <c r="K1111" s="50" t="n">
        <f aca="false">FilterOPk!I$37</f>
        <v>0</v>
      </c>
      <c r="L1111" s="50" t="n">
        <f aca="false">FilterOPk!J$37</f>
        <v>0</v>
      </c>
      <c r="M1111" s="50" t="n">
        <f aca="false">FilterOPk!K$37</f>
        <v>0</v>
      </c>
      <c r="N1111" s="50" t="n">
        <f aca="false">FilterOPk!L$37</f>
        <v>0</v>
      </c>
      <c r="O1111" s="50" t="n">
        <f aca="false">FilterOPk!M$37</f>
        <v>0</v>
      </c>
      <c r="P1111" s="50" t="n">
        <f aca="false">FilterOPk!N$37</f>
        <v>0</v>
      </c>
      <c r="Q1111" s="51" t="n">
        <f aca="false">FilterOPk!O$37</f>
        <v>0</v>
      </c>
    </row>
    <row r="1112" customFormat="false" ht="12.75" hidden="false" customHeight="false" outlineLevel="0" collapsed="false">
      <c r="B1112" s="85" t="str">
        <f aca="false">FilterOPk!A$38</f>
        <v>Tom May</v>
      </c>
      <c r="C1112" s="13" t="n">
        <f aca="false">C1111+1</f>
        <v>1111</v>
      </c>
      <c r="D1112" s="50" t="n">
        <f aca="false">FilterOPk!B$38</f>
        <v>0</v>
      </c>
      <c r="E1112" s="50" t="n">
        <f aca="false">FilterOPk!C$38</f>
        <v>0</v>
      </c>
      <c r="F1112" s="50" t="n">
        <f aca="false">FilterOPk!D$38</f>
        <v>0</v>
      </c>
      <c r="G1112" s="50" t="n">
        <f aca="false">FilterOPk!E$38</f>
        <v>0</v>
      </c>
      <c r="H1112" s="50" t="n">
        <f aca="false">FilterOPk!F$38</f>
        <v>0</v>
      </c>
      <c r="I1112" s="50" t="n">
        <f aca="false">FilterOPk!G$38</f>
        <v>0</v>
      </c>
      <c r="J1112" s="50" t="n">
        <f aca="false">FilterOPk!H$38</f>
        <v>0</v>
      </c>
      <c r="K1112" s="50" t="n">
        <f aca="false">FilterOPk!I$38</f>
        <v>0</v>
      </c>
      <c r="L1112" s="50" t="n">
        <f aca="false">FilterOPk!J$38</f>
        <v>0</v>
      </c>
      <c r="M1112" s="50" t="n">
        <f aca="false">FilterOPk!K$38</f>
        <v>0</v>
      </c>
      <c r="N1112" s="50" t="n">
        <f aca="false">FilterOPk!L$38</f>
        <v>0</v>
      </c>
      <c r="O1112" s="50" t="n">
        <f aca="false">FilterOPk!M$38</f>
        <v>0</v>
      </c>
      <c r="P1112" s="50" t="n">
        <f aca="false">FilterOPk!N$38</f>
        <v>0</v>
      </c>
      <c r="Q1112" s="51" t="n">
        <f aca="false">FilterOPk!O$38</f>
        <v>0</v>
      </c>
    </row>
    <row r="1113" customFormat="false" ht="12.75" hidden="false" customHeight="false" outlineLevel="0" collapsed="false">
      <c r="B1113" s="85" t="str">
        <f aca="false">FilterOPk!A$39</f>
        <v>Clint Dean</v>
      </c>
      <c r="C1113" s="13" t="n">
        <f aca="false">C1112+1</f>
        <v>1112</v>
      </c>
      <c r="D1113" s="50" t="n">
        <f aca="false">FilterOPk!B$39</f>
        <v>0</v>
      </c>
      <c r="E1113" s="50" t="n">
        <f aca="false">FilterOPk!C$39</f>
        <v>0</v>
      </c>
      <c r="F1113" s="50" t="n">
        <f aca="false">FilterOPk!D$39</f>
        <v>0</v>
      </c>
      <c r="G1113" s="50" t="n">
        <f aca="false">FilterOPk!E$39</f>
        <v>0</v>
      </c>
      <c r="H1113" s="50" t="n">
        <f aca="false">FilterOPk!F$39</f>
        <v>0</v>
      </c>
      <c r="I1113" s="50" t="n">
        <f aca="false">FilterOPk!G$39</f>
        <v>0</v>
      </c>
      <c r="J1113" s="50" t="n">
        <f aca="false">FilterOPk!H$39</f>
        <v>0</v>
      </c>
      <c r="K1113" s="50" t="n">
        <f aca="false">FilterOPk!I$39</f>
        <v>0</v>
      </c>
      <c r="L1113" s="50" t="n">
        <f aca="false">FilterOPk!J$39</f>
        <v>0</v>
      </c>
      <c r="M1113" s="50" t="n">
        <f aca="false">FilterOPk!K$39</f>
        <v>0</v>
      </c>
      <c r="N1113" s="50" t="n">
        <f aca="false">FilterOPk!L$39</f>
        <v>0</v>
      </c>
      <c r="O1113" s="50" t="n">
        <f aca="false">FilterOPk!M$39</f>
        <v>0</v>
      </c>
      <c r="P1113" s="50" t="n">
        <f aca="false">FilterOPk!N$39</f>
        <v>0</v>
      </c>
      <c r="Q1113" s="51" t="n">
        <f aca="false">FilterOPk!O$39</f>
        <v>0</v>
      </c>
    </row>
    <row r="1114" customFormat="false" ht="12.75" hidden="false" customHeight="false" outlineLevel="0" collapsed="false">
      <c r="B1114" s="85" t="str">
        <f aca="false">FilterOPk!A$40</f>
        <v>Rob Benson</v>
      </c>
      <c r="C1114" s="13" t="n">
        <f aca="false">C1113+1</f>
        <v>1113</v>
      </c>
      <c r="D1114" s="50" t="n">
        <f aca="false">FilterOPk!B$40</f>
        <v>0</v>
      </c>
      <c r="E1114" s="50" t="n">
        <f aca="false">FilterOPk!C$40</f>
        <v>0</v>
      </c>
      <c r="F1114" s="50" t="n">
        <f aca="false">FilterOPk!D$40</f>
        <v>0</v>
      </c>
      <c r="G1114" s="50" t="n">
        <f aca="false">FilterOPk!E$40</f>
        <v>0</v>
      </c>
      <c r="H1114" s="50" t="n">
        <f aca="false">FilterOPk!F$40</f>
        <v>0</v>
      </c>
      <c r="I1114" s="50" t="n">
        <f aca="false">FilterOPk!G$40</f>
        <v>0</v>
      </c>
      <c r="J1114" s="50" t="n">
        <f aca="false">FilterOPk!H$40</f>
        <v>0</v>
      </c>
      <c r="K1114" s="50" t="n">
        <f aca="false">FilterOPk!I$40</f>
        <v>0</v>
      </c>
      <c r="L1114" s="50" t="n">
        <f aca="false">FilterOPk!J$40</f>
        <v>0</v>
      </c>
      <c r="M1114" s="50" t="n">
        <f aca="false">FilterOPk!K$40</f>
        <v>0</v>
      </c>
      <c r="N1114" s="50" t="n">
        <f aca="false">FilterOPk!L$40</f>
        <v>0</v>
      </c>
      <c r="O1114" s="50" t="n">
        <f aca="false">FilterOPk!M$40</f>
        <v>0</v>
      </c>
      <c r="P1114" s="50" t="n">
        <f aca="false">FilterOPk!N$40</f>
        <v>0</v>
      </c>
      <c r="Q1114" s="51" t="n">
        <f aca="false">FilterOPk!O$40</f>
        <v>0</v>
      </c>
    </row>
    <row r="1115" customFormat="false" ht="12.75" hidden="false" customHeight="false" outlineLevel="0" collapsed="false">
      <c r="B1115" s="85" t="str">
        <f aca="false">FilterOPk!A$41</f>
        <v>Matt Lorenz</v>
      </c>
      <c r="C1115" s="13" t="n">
        <f aca="false">C1114+1</f>
        <v>1114</v>
      </c>
      <c r="D1115" s="50" t="n">
        <f aca="false">FilterOPk!B$41</f>
        <v>0</v>
      </c>
      <c r="E1115" s="50" t="n">
        <f aca="false">FilterOPk!C$41</f>
        <v>0</v>
      </c>
      <c r="F1115" s="50" t="n">
        <f aca="false">FilterOPk!D$41</f>
        <v>0</v>
      </c>
      <c r="G1115" s="50" t="n">
        <f aca="false">FilterOPk!E$41</f>
        <v>0</v>
      </c>
      <c r="H1115" s="50" t="n">
        <f aca="false">FilterOPk!F$41</f>
        <v>0</v>
      </c>
      <c r="I1115" s="50" t="n">
        <f aca="false">FilterOPk!G$41</f>
        <v>0</v>
      </c>
      <c r="J1115" s="50" t="n">
        <f aca="false">FilterOPk!H$41</f>
        <v>0</v>
      </c>
      <c r="K1115" s="50" t="n">
        <f aca="false">FilterOPk!I$41</f>
        <v>0</v>
      </c>
      <c r="L1115" s="50" t="n">
        <f aca="false">FilterOPk!J$41</f>
        <v>0</v>
      </c>
      <c r="M1115" s="50" t="n">
        <f aca="false">FilterOPk!K$41</f>
        <v>0</v>
      </c>
      <c r="N1115" s="50" t="n">
        <f aca="false">FilterOPk!L$41</f>
        <v>0</v>
      </c>
      <c r="O1115" s="50" t="n">
        <f aca="false">FilterOPk!M$41</f>
        <v>0</v>
      </c>
      <c r="P1115" s="50" t="n">
        <f aca="false">FilterOPk!N$41</f>
        <v>0</v>
      </c>
      <c r="Q1115" s="51" t="n">
        <f aca="false">FilterOPk!O$41</f>
        <v>0</v>
      </c>
    </row>
    <row r="1116" customFormat="false" ht="12.75" hidden="false" customHeight="false" outlineLevel="0" collapsed="false">
      <c r="B1116" s="85" t="str">
        <f aca="false">FilterOPk!A$42</f>
        <v>John Forney</v>
      </c>
      <c r="C1116" s="13" t="n">
        <f aca="false">C1115+1</f>
        <v>1115</v>
      </c>
      <c r="D1116" s="50" t="n">
        <f aca="false">FilterOPk!B$42</f>
        <v>0</v>
      </c>
      <c r="E1116" s="50" t="n">
        <f aca="false">FilterOPk!C$42</f>
        <v>0</v>
      </c>
      <c r="F1116" s="50" t="n">
        <f aca="false">FilterOPk!D$42</f>
        <v>0</v>
      </c>
      <c r="G1116" s="50" t="n">
        <f aca="false">FilterOPk!E$42</f>
        <v>0</v>
      </c>
      <c r="H1116" s="50" t="n">
        <f aca="false">FilterOPk!F$42</f>
        <v>0</v>
      </c>
      <c r="I1116" s="50" t="n">
        <f aca="false">FilterOPk!G$42</f>
        <v>0</v>
      </c>
      <c r="J1116" s="50" t="n">
        <f aca="false">FilterOPk!H$42</f>
        <v>0</v>
      </c>
      <c r="K1116" s="50" t="n">
        <f aca="false">FilterOPk!I$42</f>
        <v>0</v>
      </c>
      <c r="L1116" s="50" t="n">
        <f aca="false">FilterOPk!J$42</f>
        <v>0</v>
      </c>
      <c r="M1116" s="50" t="n">
        <f aca="false">FilterOPk!K$42</f>
        <v>0</v>
      </c>
      <c r="N1116" s="50" t="n">
        <f aca="false">FilterOPk!L$42</f>
        <v>0</v>
      </c>
      <c r="O1116" s="50" t="n">
        <f aca="false">FilterOPk!M$42</f>
        <v>0</v>
      </c>
      <c r="P1116" s="50" t="n">
        <f aca="false">FilterOPk!N$42</f>
        <v>0</v>
      </c>
      <c r="Q1116" s="51" t="n">
        <f aca="false">FilterOPk!O$42</f>
        <v>0</v>
      </c>
    </row>
    <row r="1117" customFormat="false" ht="12.75" hidden="false" customHeight="false" outlineLevel="0" collapsed="false">
      <c r="B1117" s="85" t="str">
        <f aca="false">FilterOPk!A$43</f>
        <v>Mike Carson</v>
      </c>
      <c r="C1117" s="13" t="n">
        <f aca="false">C1116+1</f>
        <v>1116</v>
      </c>
      <c r="D1117" s="50" t="n">
        <f aca="false">FilterOPk!B$43</f>
        <v>0</v>
      </c>
      <c r="E1117" s="50" t="n">
        <f aca="false">FilterOPk!C$43</f>
        <v>0</v>
      </c>
      <c r="F1117" s="50" t="n">
        <f aca="false">FilterOPk!D$43</f>
        <v>0</v>
      </c>
      <c r="G1117" s="50" t="n">
        <f aca="false">FilterOPk!E$43</f>
        <v>0</v>
      </c>
      <c r="H1117" s="50" t="n">
        <f aca="false">FilterOPk!F$43</f>
        <v>0</v>
      </c>
      <c r="I1117" s="50" t="n">
        <f aca="false">FilterOPk!G$43</f>
        <v>0</v>
      </c>
      <c r="J1117" s="50" t="n">
        <f aca="false">FilterOPk!H$43</f>
        <v>0</v>
      </c>
      <c r="K1117" s="50" t="n">
        <f aca="false">FilterOPk!I$43</f>
        <v>0</v>
      </c>
      <c r="L1117" s="50" t="n">
        <f aca="false">FilterOPk!J$43</f>
        <v>0</v>
      </c>
      <c r="M1117" s="50" t="n">
        <f aca="false">FilterOPk!K$43</f>
        <v>0</v>
      </c>
      <c r="N1117" s="50" t="n">
        <f aca="false">FilterOPk!L$43</f>
        <v>0</v>
      </c>
      <c r="O1117" s="50" t="n">
        <f aca="false">FilterOPk!M$43</f>
        <v>0</v>
      </c>
      <c r="P1117" s="50" t="n">
        <f aca="false">FilterOPk!N$43</f>
        <v>0</v>
      </c>
      <c r="Q1117" s="51" t="n">
        <f aca="false">FilterOPk!O$43</f>
        <v>0</v>
      </c>
    </row>
    <row r="1118" customFormat="false" ht="12.75" hidden="false" customHeight="false" outlineLevel="0" collapsed="false">
      <c r="B1118" s="85" t="str">
        <f aca="false">FilterOPk!A$44</f>
        <v>Chris Dorland</v>
      </c>
      <c r="C1118" s="13" t="n">
        <f aca="false">C1117+1</f>
        <v>1117</v>
      </c>
      <c r="D1118" s="50" t="n">
        <f aca="false">FilterOPk!B$44</f>
        <v>0</v>
      </c>
      <c r="E1118" s="50" t="n">
        <f aca="false">FilterOPk!C$44</f>
        <v>0</v>
      </c>
      <c r="F1118" s="50" t="n">
        <f aca="false">FilterOPk!D$44</f>
        <v>0</v>
      </c>
      <c r="G1118" s="50" t="n">
        <f aca="false">FilterOPk!E$44</f>
        <v>0</v>
      </c>
      <c r="H1118" s="50" t="n">
        <f aca="false">FilterOPk!F$44</f>
        <v>0</v>
      </c>
      <c r="I1118" s="50" t="n">
        <f aca="false">FilterOPk!G$44</f>
        <v>0</v>
      </c>
      <c r="J1118" s="50" t="n">
        <f aca="false">FilterOPk!H$44</f>
        <v>0</v>
      </c>
      <c r="K1118" s="50" t="n">
        <f aca="false">FilterOPk!I$44</f>
        <v>0</v>
      </c>
      <c r="L1118" s="50" t="n">
        <f aca="false">FilterOPk!J$44</f>
        <v>0</v>
      </c>
      <c r="M1118" s="50" t="n">
        <f aca="false">FilterOPk!K$44</f>
        <v>0</v>
      </c>
      <c r="N1118" s="50" t="n">
        <f aca="false">FilterOPk!L$44</f>
        <v>0</v>
      </c>
      <c r="O1118" s="50" t="n">
        <f aca="false">FilterOPk!M$44</f>
        <v>0</v>
      </c>
      <c r="P1118" s="50" t="n">
        <f aca="false">FilterOPk!N$44</f>
        <v>0</v>
      </c>
      <c r="Q1118" s="51" t="n">
        <f aca="false">FilterOPk!O$44</f>
        <v>0</v>
      </c>
    </row>
    <row r="1119" customFormat="false" ht="12.75" hidden="false" customHeight="false" outlineLevel="0" collapsed="false">
      <c r="B1119" s="85" t="str">
        <f aca="false">FilterOPk!A$45</f>
        <v>Jeff King</v>
      </c>
      <c r="C1119" s="13" t="n">
        <f aca="false">C1118+1</f>
        <v>1118</v>
      </c>
      <c r="D1119" s="50" t="n">
        <f aca="false">FilterOPk!B$45</f>
        <v>0</v>
      </c>
      <c r="E1119" s="50" t="n">
        <f aca="false">FilterOPk!C$45</f>
        <v>0</v>
      </c>
      <c r="F1119" s="50" t="n">
        <f aca="false">FilterOPk!D$45</f>
        <v>0</v>
      </c>
      <c r="G1119" s="50" t="n">
        <f aca="false">FilterOPk!E$45</f>
        <v>0</v>
      </c>
      <c r="H1119" s="50" t="n">
        <f aca="false">FilterOPk!F$45</f>
        <v>0</v>
      </c>
      <c r="I1119" s="50" t="n">
        <f aca="false">FilterOPk!G$45</f>
        <v>0</v>
      </c>
      <c r="J1119" s="50" t="n">
        <f aca="false">FilterOPk!H$45</f>
        <v>0</v>
      </c>
      <c r="K1119" s="50" t="n">
        <f aca="false">FilterOPk!I$45</f>
        <v>0</v>
      </c>
      <c r="L1119" s="50" t="n">
        <f aca="false">FilterOPk!J$45</f>
        <v>0</v>
      </c>
      <c r="M1119" s="50" t="n">
        <f aca="false">FilterOPk!K$45</f>
        <v>0</v>
      </c>
      <c r="N1119" s="50" t="n">
        <f aca="false">FilterOPk!L$45</f>
        <v>0</v>
      </c>
      <c r="O1119" s="50" t="n">
        <f aca="false">FilterOPk!M$45</f>
        <v>0</v>
      </c>
      <c r="P1119" s="50" t="n">
        <f aca="false">FilterOPk!N$45</f>
        <v>0</v>
      </c>
      <c r="Q1119" s="51" t="n">
        <f aca="false">FilterOPk!O$45</f>
        <v>0</v>
      </c>
    </row>
    <row r="1120" customFormat="false" ht="12.75" hidden="false" customHeight="false" outlineLevel="0" collapsed="false">
      <c r="B1120" s="85" t="n">
        <f aca="false">FilterOPk!A$46</f>
        <v>0</v>
      </c>
      <c r="C1120" s="13" t="n">
        <f aca="false">C1119+1</f>
        <v>1119</v>
      </c>
      <c r="D1120" s="50" t="n">
        <f aca="false">FilterOPk!B$46</f>
        <v>0</v>
      </c>
      <c r="E1120" s="50" t="n">
        <f aca="false">FilterOPk!C$46</f>
        <v>0</v>
      </c>
      <c r="F1120" s="50" t="n">
        <f aca="false">FilterOPk!D$46</f>
        <v>0</v>
      </c>
      <c r="G1120" s="50" t="n">
        <f aca="false">FilterOPk!E$46</f>
        <v>0</v>
      </c>
      <c r="H1120" s="50" t="n">
        <f aca="false">FilterOPk!F$46</f>
        <v>0</v>
      </c>
      <c r="I1120" s="50" t="n">
        <f aca="false">FilterOPk!G$46</f>
        <v>0</v>
      </c>
      <c r="J1120" s="50" t="n">
        <f aca="false">FilterOPk!H$46</f>
        <v>0</v>
      </c>
      <c r="K1120" s="50" t="n">
        <f aca="false">FilterOPk!I$46</f>
        <v>0</v>
      </c>
      <c r="L1120" s="50" t="n">
        <f aca="false">FilterOPk!J$46</f>
        <v>0</v>
      </c>
      <c r="M1120" s="50" t="n">
        <f aca="false">FilterOPk!K$46</f>
        <v>0</v>
      </c>
      <c r="N1120" s="50" t="n">
        <f aca="false">FilterOPk!L$46</f>
        <v>0</v>
      </c>
      <c r="O1120" s="50" t="n">
        <f aca="false">FilterOPk!M$46</f>
        <v>0</v>
      </c>
      <c r="P1120" s="50" t="n">
        <f aca="false">FilterOPk!N$46</f>
        <v>0</v>
      </c>
      <c r="Q1120" s="51" t="n">
        <f aca="false">FilterOPk!O$46</f>
        <v>0</v>
      </c>
    </row>
    <row r="1121" customFormat="false" ht="12.75" hidden="false" customHeight="false" outlineLevel="0" collapsed="false">
      <c r="B1121" s="87" t="n">
        <f aca="false">FilterOPk!A$47</f>
        <v>0</v>
      </c>
      <c r="C1121" s="64" t="n">
        <f aca="false">C1120+1</f>
        <v>1120</v>
      </c>
      <c r="D1121" s="54" t="n">
        <f aca="false">FilterOPk!B$47</f>
        <v>0</v>
      </c>
      <c r="E1121" s="54" t="n">
        <f aca="false">FilterOPk!C$47</f>
        <v>0</v>
      </c>
      <c r="F1121" s="54" t="n">
        <f aca="false">FilterOPk!D$47</f>
        <v>0</v>
      </c>
      <c r="G1121" s="54" t="n">
        <f aca="false">FilterOPk!E$47</f>
        <v>0</v>
      </c>
      <c r="H1121" s="54" t="n">
        <f aca="false">FilterOPk!F$47</f>
        <v>0</v>
      </c>
      <c r="I1121" s="54" t="n">
        <f aca="false">FilterOPk!G$47</f>
        <v>0</v>
      </c>
      <c r="J1121" s="54" t="n">
        <f aca="false">FilterOPk!H$47</f>
        <v>0</v>
      </c>
      <c r="K1121" s="54" t="n">
        <f aca="false">FilterOPk!I$47</f>
        <v>0</v>
      </c>
      <c r="L1121" s="54" t="n">
        <f aca="false">FilterOPk!J$47</f>
        <v>0</v>
      </c>
      <c r="M1121" s="54" t="n">
        <f aca="false">FilterOPk!K$47</f>
        <v>0</v>
      </c>
      <c r="N1121" s="54" t="n">
        <f aca="false">FilterOPk!L$47</f>
        <v>0</v>
      </c>
      <c r="O1121" s="54" t="n">
        <f aca="false">FilterOPk!M$47</f>
        <v>0</v>
      </c>
      <c r="P1121" s="54" t="n">
        <f aca="false">FilterOPk!N$47</f>
        <v>0</v>
      </c>
      <c r="Q1121" s="55" t="n">
        <f aca="false">FilterOPk!O$47</f>
        <v>0</v>
      </c>
    </row>
    <row r="1122" customFormat="false" ht="12.75" hidden="false" customHeight="false" outlineLevel="0" collapsed="false">
      <c r="A1122" s="0" t="n">
        <f aca="false">A1082+1</f>
        <v>29</v>
      </c>
      <c r="B1122" s="57" t="n">
        <f aca="false">FilterOPk!D$1</f>
        <v>36907</v>
      </c>
      <c r="C1122" s="58" t="n">
        <f aca="false">C1121+1</f>
        <v>1121</v>
      </c>
      <c r="D1122" s="58"/>
      <c r="E1122" s="58"/>
      <c r="F1122" s="58"/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83"/>
    </row>
    <row r="1123" customFormat="false" ht="12.75" hidden="false" customHeight="false" outlineLevel="0" collapsed="false">
      <c r="B1123" s="61"/>
      <c r="C1123" s="13" t="n">
        <f aca="false">C1122+1</f>
        <v>1122</v>
      </c>
      <c r="D1123" s="13"/>
      <c r="E1123" s="21" t="s">
        <v>5</v>
      </c>
      <c r="F1123" s="21" t="s">
        <v>6</v>
      </c>
      <c r="G1123" s="21" t="s">
        <v>7</v>
      </c>
      <c r="H1123" s="21" t="s">
        <v>8</v>
      </c>
      <c r="I1123" s="21" t="s">
        <v>9</v>
      </c>
      <c r="J1123" s="21" t="s">
        <v>10</v>
      </c>
      <c r="K1123" s="21" t="s">
        <v>11</v>
      </c>
      <c r="L1123" s="21" t="s">
        <v>12</v>
      </c>
      <c r="M1123" s="21" t="s">
        <v>13</v>
      </c>
      <c r="N1123" s="21" t="s">
        <v>14</v>
      </c>
      <c r="O1123" s="21" t="n">
        <v>2002</v>
      </c>
      <c r="P1123" s="21" t="s">
        <v>15</v>
      </c>
      <c r="Q1123" s="84" t="s">
        <v>16</v>
      </c>
    </row>
    <row r="1124" customFormat="false" ht="12.75" hidden="false" customHeight="false" outlineLevel="0" collapsed="false">
      <c r="B1124" s="85" t="str">
        <f aca="false">FilterOPk!A$9</f>
        <v>Power positions</v>
      </c>
      <c r="C1124" s="13" t="n">
        <f aca="false">C1123+1</f>
        <v>1123</v>
      </c>
      <c r="D1124" s="13" t="s">
        <v>4</v>
      </c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86"/>
    </row>
    <row r="1125" customFormat="false" ht="12.75" hidden="false" customHeight="false" outlineLevel="0" collapsed="false">
      <c r="B1125" s="85" t="str">
        <f aca="false">FilterOPk!A$10</f>
        <v>East Position</v>
      </c>
      <c r="C1125" s="13" t="n">
        <f aca="false">C1124+1</f>
        <v>1124</v>
      </c>
      <c r="D1125" s="50" t="n">
        <f aca="false">FilterOPk!B$10</f>
        <v>34784396.7946123</v>
      </c>
      <c r="E1125" s="50" t="n">
        <f aca="false">FilterOPk!C$10</f>
        <v>139428.68</v>
      </c>
      <c r="F1125" s="50" t="n">
        <f aca="false">FilterOPk!D$10</f>
        <v>244540.42</v>
      </c>
      <c r="G1125" s="50" t="n">
        <f aca="false">FilterOPk!E$10</f>
        <v>352018.99</v>
      </c>
      <c r="H1125" s="50" t="n">
        <f aca="false">FilterOPk!F$10</f>
        <v>454047.41</v>
      </c>
      <c r="I1125" s="50" t="n">
        <f aca="false">FilterOPk!G$10</f>
        <v>460700.87</v>
      </c>
      <c r="J1125" s="50" t="n">
        <f aca="false">FilterOPk!H$10</f>
        <v>371715.26</v>
      </c>
      <c r="K1125" s="50" t="n">
        <f aca="false">FilterOPk!I$10</f>
        <v>743238.67</v>
      </c>
      <c r="L1125" s="50" t="n">
        <f aca="false">FilterOPk!J$10</f>
        <v>433572.73</v>
      </c>
      <c r="M1125" s="50" t="n">
        <f aca="false">FilterOPk!K$10</f>
        <v>1264075.99</v>
      </c>
      <c r="N1125" s="50" t="n">
        <f aca="false">FilterOPk!L$10</f>
        <v>4463339.02</v>
      </c>
      <c r="O1125" s="50" t="n">
        <f aca="false">FilterOPk!M$10</f>
        <v>-232298.41</v>
      </c>
      <c r="P1125" s="50" t="n">
        <f aca="false">FilterOPk!N$10</f>
        <v>1174384.84</v>
      </c>
      <c r="Q1125" s="51" t="n">
        <f aca="false">FilterOPk!O$10</f>
        <v>5405425.45</v>
      </c>
    </row>
    <row r="1126" customFormat="false" ht="12.75" hidden="false" customHeight="false" outlineLevel="0" collapsed="false">
      <c r="B1126" s="85" t="str">
        <f aca="false">FilterOPk!A$11</f>
        <v>East Power Mgmt</v>
      </c>
      <c r="C1126" s="13" t="n">
        <f aca="false">C1125+1</f>
        <v>1125</v>
      </c>
      <c r="D1126" s="50" t="n">
        <f aca="false">FilterOPk!B$11</f>
        <v>7547347.04451418</v>
      </c>
      <c r="E1126" s="50" t="n">
        <f aca="false">FilterOPk!C$11</f>
        <v>0</v>
      </c>
      <c r="F1126" s="50" t="n">
        <f aca="false">FilterOPk!D$11</f>
        <v>0</v>
      </c>
      <c r="G1126" s="50" t="n">
        <f aca="false">FilterOPk!E$11</f>
        <v>0</v>
      </c>
      <c r="H1126" s="50" t="n">
        <f aca="false">FilterOPk!F$11</f>
        <v>0</v>
      </c>
      <c r="I1126" s="50" t="n">
        <f aca="false">FilterOPk!G$11</f>
        <v>0</v>
      </c>
      <c r="J1126" s="50" t="n">
        <f aca="false">FilterOPk!H$11</f>
        <v>0</v>
      </c>
      <c r="K1126" s="50" t="n">
        <f aca="false">FilterOPk!I$11</f>
        <v>0</v>
      </c>
      <c r="L1126" s="50" t="n">
        <f aca="false">FilterOPk!J$11</f>
        <v>0</v>
      </c>
      <c r="M1126" s="50" t="n">
        <f aca="false">FilterOPk!K$11</f>
        <v>0</v>
      </c>
      <c r="N1126" s="50" t="n">
        <f aca="false">FilterOPk!L$11</f>
        <v>0</v>
      </c>
      <c r="O1126" s="50" t="n">
        <f aca="false">FilterOPk!M$11</f>
        <v>0</v>
      </c>
      <c r="P1126" s="50" t="n">
        <f aca="false">FilterOPk!N$11</f>
        <v>0</v>
      </c>
      <c r="Q1126" s="51" t="n">
        <f aca="false">FilterOPk!O$11</f>
        <v>0</v>
      </c>
    </row>
    <row r="1127" customFormat="false" ht="12.75" hidden="false" customHeight="false" outlineLevel="0" collapsed="false">
      <c r="B1127" s="85" t="str">
        <f aca="false">FilterOPk!A$12</f>
        <v>Long Term Options</v>
      </c>
      <c r="C1127" s="13" t="n">
        <f aca="false">C1126+1</f>
        <v>1126</v>
      </c>
      <c r="D1127" s="50" t="n">
        <f aca="false">FilterOPk!B$12</f>
        <v>0</v>
      </c>
      <c r="E1127" s="50" t="n">
        <f aca="false">FilterOPk!C$12</f>
        <v>0</v>
      </c>
      <c r="F1127" s="50" t="n">
        <f aca="false">FilterOPk!D$12</f>
        <v>0</v>
      </c>
      <c r="G1127" s="50" t="n">
        <f aca="false">FilterOPk!E$12</f>
        <v>0</v>
      </c>
      <c r="H1127" s="50" t="n">
        <f aca="false">FilterOPk!F$12</f>
        <v>0</v>
      </c>
      <c r="I1127" s="50" t="n">
        <f aca="false">FilterOPk!G$12</f>
        <v>0</v>
      </c>
      <c r="J1127" s="50" t="n">
        <f aca="false">FilterOPk!H$12</f>
        <v>0</v>
      </c>
      <c r="K1127" s="50" t="n">
        <f aca="false">FilterOPk!I$12</f>
        <v>0</v>
      </c>
      <c r="L1127" s="50" t="n">
        <f aca="false">FilterOPk!J$12</f>
        <v>0</v>
      </c>
      <c r="M1127" s="50" t="n">
        <f aca="false">FilterOPk!K$12</f>
        <v>0</v>
      </c>
      <c r="N1127" s="50" t="n">
        <f aca="false">FilterOPk!L$12</f>
        <v>0</v>
      </c>
      <c r="O1127" s="50" t="n">
        <f aca="false">FilterOPk!M$12</f>
        <v>0</v>
      </c>
      <c r="P1127" s="50" t="n">
        <f aca="false">FilterOPk!N$12</f>
        <v>0</v>
      </c>
      <c r="Q1127" s="51" t="n">
        <f aca="false">FilterOPk!O$12</f>
        <v>0</v>
      </c>
    </row>
    <row r="1128" customFormat="false" ht="12.75" hidden="false" customHeight="false" outlineLevel="0" collapsed="false">
      <c r="B1128" s="85" t="str">
        <f aca="false">FilterOPk!A$13</f>
        <v>LT-MIDWEST</v>
      </c>
      <c r="C1128" s="13" t="n">
        <f aca="false">C1127+1</f>
        <v>1127</v>
      </c>
      <c r="D1128" s="50" t="n">
        <f aca="false">FilterOPk!B$13</f>
        <v>7151089.47366245</v>
      </c>
      <c r="E1128" s="50" t="n">
        <f aca="false">FilterOPk!C$13</f>
        <v>36317.39</v>
      </c>
      <c r="F1128" s="50" t="n">
        <f aca="false">FilterOPk!D$13</f>
        <v>95142.77</v>
      </c>
      <c r="G1128" s="50" t="n">
        <f aca="false">FilterOPk!E$13</f>
        <v>106523.31</v>
      </c>
      <c r="H1128" s="50" t="n">
        <f aca="false">FilterOPk!F$13</f>
        <v>103615.07</v>
      </c>
      <c r="I1128" s="50" t="n">
        <f aca="false">FilterOPk!G$13</f>
        <v>106049.09</v>
      </c>
      <c r="J1128" s="50" t="n">
        <f aca="false">FilterOPk!H$13</f>
        <v>78310</v>
      </c>
      <c r="K1128" s="50" t="n">
        <f aca="false">FilterOPk!I$13</f>
        <v>160210.16</v>
      </c>
      <c r="L1128" s="50" t="n">
        <f aca="false">FilterOPk!J$13</f>
        <v>108136.49</v>
      </c>
      <c r="M1128" s="50" t="n">
        <f aca="false">FilterOPk!K$13</f>
        <v>312653.19</v>
      </c>
      <c r="N1128" s="50" t="n">
        <f aca="false">FilterOPk!L$13</f>
        <v>1106957.47</v>
      </c>
      <c r="O1128" s="50" t="n">
        <f aca="false">FilterOPk!M$13</f>
        <v>-124610.37</v>
      </c>
      <c r="P1128" s="50" t="n">
        <f aca="false">FilterOPk!N$13</f>
        <v>893459.31</v>
      </c>
      <c r="Q1128" s="51" t="n">
        <f aca="false">FilterOPk!O$13</f>
        <v>1875806.41</v>
      </c>
    </row>
    <row r="1129" customFormat="false" ht="12.75" hidden="false" customHeight="false" outlineLevel="0" collapsed="false">
      <c r="B1129" s="85" t="str">
        <f aca="false">FilterOPk!A$14</f>
        <v>ST-ECAR</v>
      </c>
      <c r="C1129" s="13" t="n">
        <f aca="false">C1128+1</f>
        <v>1128</v>
      </c>
      <c r="D1129" s="50" t="n">
        <f aca="false">FilterOPk!B$14</f>
        <v>238101.441960815</v>
      </c>
      <c r="E1129" s="50" t="n">
        <f aca="false">FilterOPk!C$14</f>
        <v>0</v>
      </c>
      <c r="F1129" s="50" t="n">
        <f aca="false">FilterOPk!D$14</f>
        <v>0</v>
      </c>
      <c r="G1129" s="50" t="n">
        <f aca="false">FilterOPk!E$14</f>
        <v>0</v>
      </c>
      <c r="H1129" s="50" t="n">
        <f aca="false">FilterOPk!F$14</f>
        <v>0</v>
      </c>
      <c r="I1129" s="50" t="n">
        <f aca="false">FilterOPk!G$14</f>
        <v>0</v>
      </c>
      <c r="J1129" s="50" t="n">
        <f aca="false">FilterOPk!H$14</f>
        <v>0</v>
      </c>
      <c r="K1129" s="50" t="n">
        <f aca="false">FilterOPk!I$14</f>
        <v>0</v>
      </c>
      <c r="L1129" s="50" t="n">
        <f aca="false">FilterOPk!J$14</f>
        <v>0</v>
      </c>
      <c r="M1129" s="50" t="n">
        <f aca="false">FilterOPk!K$14</f>
        <v>0</v>
      </c>
      <c r="N1129" s="50" t="n">
        <f aca="false">FilterOPk!L$14</f>
        <v>0</v>
      </c>
      <c r="O1129" s="50" t="n">
        <f aca="false">FilterOPk!M$14</f>
        <v>0</v>
      </c>
      <c r="P1129" s="50" t="n">
        <f aca="false">FilterOPk!N$14</f>
        <v>0</v>
      </c>
      <c r="Q1129" s="51" t="n">
        <f aca="false">FilterOPk!O$14</f>
        <v>0</v>
      </c>
    </row>
    <row r="1130" customFormat="false" ht="12.75" hidden="false" customHeight="false" outlineLevel="0" collapsed="false">
      <c r="B1130" s="85" t="str">
        <f aca="false">FilterOPk!A$15</f>
        <v>ST- MAPP</v>
      </c>
      <c r="C1130" s="13" t="n">
        <f aca="false">C1129+1</f>
        <v>1129</v>
      </c>
      <c r="D1130" s="50" t="n">
        <f aca="false">FilterOPk!B$15</f>
        <v>254636.614020626</v>
      </c>
      <c r="E1130" s="50" t="n">
        <f aca="false">FilterOPk!C$15</f>
        <v>-1590.85</v>
      </c>
      <c r="F1130" s="50" t="n">
        <f aca="false">FilterOPk!D$15</f>
        <v>-3167.72</v>
      </c>
      <c r="G1130" s="50" t="n">
        <f aca="false">FilterOPk!E$15</f>
        <v>-3546.79</v>
      </c>
      <c r="H1130" s="50" t="n">
        <f aca="false">FilterOPk!F$15</f>
        <v>-3530.89</v>
      </c>
      <c r="I1130" s="50" t="n">
        <f aca="false">FilterOPk!G$15</f>
        <v>0</v>
      </c>
      <c r="J1130" s="50" t="n">
        <f aca="false">FilterOPk!H$15</f>
        <v>0</v>
      </c>
      <c r="K1130" s="50" t="n">
        <f aca="false">FilterOPk!I$15</f>
        <v>0</v>
      </c>
      <c r="L1130" s="50" t="n">
        <f aca="false">FilterOPk!J$15</f>
        <v>0</v>
      </c>
      <c r="M1130" s="50" t="n">
        <f aca="false">FilterOPk!K$15</f>
        <v>0</v>
      </c>
      <c r="N1130" s="50" t="n">
        <f aca="false">FilterOPk!L$15</f>
        <v>-11836.25</v>
      </c>
      <c r="O1130" s="50" t="n">
        <f aca="false">FilterOPk!M$15</f>
        <v>0</v>
      </c>
      <c r="P1130" s="50" t="n">
        <f aca="false">FilterOPk!N$15</f>
        <v>0</v>
      </c>
      <c r="Q1130" s="51" t="n">
        <f aca="false">FilterOPk!O$15</f>
        <v>-11836.25</v>
      </c>
    </row>
    <row r="1131" customFormat="false" ht="12.75" hidden="false" customHeight="false" outlineLevel="0" collapsed="false">
      <c r="B1131" s="85" t="str">
        <f aca="false">FilterOPk!A$16</f>
        <v>ST- MAIN</v>
      </c>
      <c r="C1131" s="13" t="n">
        <f aca="false">C1130+1</f>
        <v>1130</v>
      </c>
      <c r="D1131" s="50" t="n">
        <f aca="false">FilterOPk!B$16</f>
        <v>694293.253349893</v>
      </c>
      <c r="E1131" s="50" t="n">
        <f aca="false">FilterOPk!C$16</f>
        <v>0</v>
      </c>
      <c r="F1131" s="50" t="n">
        <f aca="false">FilterOPk!D$16</f>
        <v>0</v>
      </c>
      <c r="G1131" s="50" t="n">
        <f aca="false">FilterOPk!E$16</f>
        <v>0</v>
      </c>
      <c r="H1131" s="50" t="n">
        <f aca="false">FilterOPk!F$16</f>
        <v>0</v>
      </c>
      <c r="I1131" s="50" t="n">
        <f aca="false">FilterOPk!G$16</f>
        <v>0</v>
      </c>
      <c r="J1131" s="50" t="n">
        <f aca="false">FilterOPk!H$16</f>
        <v>0</v>
      </c>
      <c r="K1131" s="50" t="n">
        <f aca="false">FilterOPk!I$16</f>
        <v>0</v>
      </c>
      <c r="L1131" s="50" t="n">
        <f aca="false">FilterOPk!J$16</f>
        <v>0</v>
      </c>
      <c r="M1131" s="50" t="n">
        <f aca="false">FilterOPk!K$16</f>
        <v>0</v>
      </c>
      <c r="N1131" s="50" t="n">
        <f aca="false">FilterOPk!L$16</f>
        <v>0</v>
      </c>
      <c r="O1131" s="50" t="n">
        <f aca="false">FilterOPk!M$16</f>
        <v>0</v>
      </c>
      <c r="P1131" s="50" t="n">
        <f aca="false">FilterOPk!N$16</f>
        <v>0</v>
      </c>
      <c r="Q1131" s="51" t="n">
        <f aca="false">FilterOPk!O$16</f>
        <v>0</v>
      </c>
    </row>
    <row r="1132" customFormat="false" ht="12.75" hidden="false" customHeight="false" outlineLevel="0" collapsed="false">
      <c r="B1132" s="85" t="str">
        <f aca="false">FilterOPk!A$17</f>
        <v>MW-ANALYST</v>
      </c>
      <c r="C1132" s="13" t="n">
        <f aca="false">C1131+1</f>
        <v>1131</v>
      </c>
      <c r="D1132" s="50" t="n">
        <f aca="false">FilterOPk!B$17</f>
        <v>0</v>
      </c>
      <c r="E1132" s="50" t="n">
        <f aca="false">FilterOPk!C$17</f>
        <v>0</v>
      </c>
      <c r="F1132" s="50" t="n">
        <f aca="false">FilterOPk!D$17</f>
        <v>0</v>
      </c>
      <c r="G1132" s="50" t="n">
        <f aca="false">FilterOPk!E$17</f>
        <v>0</v>
      </c>
      <c r="H1132" s="50" t="n">
        <f aca="false">FilterOPk!F$17</f>
        <v>0</v>
      </c>
      <c r="I1132" s="50" t="n">
        <f aca="false">FilterOPk!G$17</f>
        <v>0</v>
      </c>
      <c r="J1132" s="50" t="n">
        <f aca="false">FilterOPk!H$17</f>
        <v>0</v>
      </c>
      <c r="K1132" s="50" t="n">
        <f aca="false">FilterOPk!I$17</f>
        <v>0</v>
      </c>
      <c r="L1132" s="50" t="n">
        <f aca="false">FilterOPk!J$17</f>
        <v>0</v>
      </c>
      <c r="M1132" s="50" t="n">
        <f aca="false">FilterOPk!K$17</f>
        <v>0</v>
      </c>
      <c r="N1132" s="50" t="n">
        <f aca="false">FilterOPk!L$17</f>
        <v>0</v>
      </c>
      <c r="O1132" s="50" t="n">
        <f aca="false">FilterOPk!M$17</f>
        <v>0</v>
      </c>
      <c r="P1132" s="50" t="n">
        <f aca="false">FilterOPk!N$17</f>
        <v>0</v>
      </c>
      <c r="Q1132" s="51" t="n">
        <f aca="false">FilterOPk!O$17</f>
        <v>0</v>
      </c>
    </row>
    <row r="1133" customFormat="false" ht="12.75" hidden="false" customHeight="false" outlineLevel="0" collapsed="false">
      <c r="B1133" s="85" t="str">
        <f aca="false">FilterOPk!A$18</f>
        <v>LT-NE</v>
      </c>
      <c r="C1133" s="13" t="n">
        <f aca="false">C1132+1</f>
        <v>1132</v>
      </c>
      <c r="D1133" s="50" t="n">
        <f aca="false">FilterOPk!B$18</f>
        <v>6187311.37539291</v>
      </c>
      <c r="E1133" s="50" t="n">
        <f aca="false">FilterOPk!C$18</f>
        <v>38662.79</v>
      </c>
      <c r="F1133" s="50" t="n">
        <f aca="false">FilterOPk!D$18</f>
        <v>89522.8</v>
      </c>
      <c r="G1133" s="50" t="n">
        <f aca="false">FilterOPk!E$18</f>
        <v>158536.19</v>
      </c>
      <c r="H1133" s="50" t="n">
        <f aca="false">FilterOPk!F$18</f>
        <v>261849.24</v>
      </c>
      <c r="I1133" s="50" t="n">
        <f aca="false">FilterOPk!G$18</f>
        <v>291708.83</v>
      </c>
      <c r="J1133" s="50" t="n">
        <f aca="false">FilterOPk!H$18</f>
        <v>228360.42</v>
      </c>
      <c r="K1133" s="50" t="n">
        <f aca="false">FilterOPk!I$18</f>
        <v>445432.42</v>
      </c>
      <c r="L1133" s="50" t="n">
        <f aca="false">FilterOPk!J$18</f>
        <v>266345.8</v>
      </c>
      <c r="M1133" s="50" t="n">
        <f aca="false">FilterOPk!K$18</f>
        <v>801315.09</v>
      </c>
      <c r="N1133" s="50" t="n">
        <f aca="false">FilterOPk!L$18</f>
        <v>2581733.58</v>
      </c>
      <c r="O1133" s="50" t="n">
        <f aca="false">FilterOPk!M$18</f>
        <v>-636932.37</v>
      </c>
      <c r="P1133" s="50" t="n">
        <f aca="false">FilterOPk!N$18</f>
        <v>-2303942.42</v>
      </c>
      <c r="Q1133" s="51" t="n">
        <f aca="false">FilterOPk!O$18</f>
        <v>-359141.210000001</v>
      </c>
    </row>
    <row r="1134" customFormat="false" ht="12.75" hidden="false" customHeight="false" outlineLevel="0" collapsed="false">
      <c r="B1134" s="85" t="str">
        <f aca="false">FilterOPk!A$19</f>
        <v>LT-PJM</v>
      </c>
      <c r="C1134" s="13" t="n">
        <f aca="false">C1133+1</f>
        <v>1133</v>
      </c>
      <c r="D1134" s="50" t="n">
        <f aca="false">FilterOPk!B$19</f>
        <v>1818236.42109565</v>
      </c>
      <c r="E1134" s="50" t="n">
        <f aca="false">FilterOPk!C$19</f>
        <v>0</v>
      </c>
      <c r="F1134" s="50" t="n">
        <f aca="false">FilterOPk!D$19</f>
        <v>19402.28</v>
      </c>
      <c r="G1134" s="50" t="n">
        <f aca="false">FilterOPk!E$19</f>
        <v>57930.92</v>
      </c>
      <c r="H1134" s="50" t="n">
        <f aca="false">FilterOPk!F$19</f>
        <v>59436.7</v>
      </c>
      <c r="I1134" s="50" t="n">
        <f aca="false">FilterOPk!G$19</f>
        <v>19136.52</v>
      </c>
      <c r="J1134" s="50" t="n">
        <f aca="false">FilterOPk!H$19</f>
        <v>18664.41</v>
      </c>
      <c r="K1134" s="50" t="n">
        <f aca="false">FilterOPk!I$19</f>
        <v>33608.82</v>
      </c>
      <c r="L1134" s="50" t="n">
        <f aca="false">FilterOPk!J$19</f>
        <v>20867.53</v>
      </c>
      <c r="M1134" s="50" t="n">
        <f aca="false">FilterOPk!K$19</f>
        <v>56340.86</v>
      </c>
      <c r="N1134" s="50" t="n">
        <f aca="false">FilterOPk!L$19</f>
        <v>285388.04</v>
      </c>
      <c r="O1134" s="50" t="n">
        <f aca="false">FilterOPk!M$19</f>
        <v>-1975.43</v>
      </c>
      <c r="P1134" s="50" t="n">
        <f aca="false">FilterOPk!N$19</f>
        <v>-179963.06</v>
      </c>
      <c r="Q1134" s="51" t="n">
        <f aca="false">FilterOPk!O$19</f>
        <v>103449.55</v>
      </c>
    </row>
    <row r="1135" customFormat="false" ht="12.75" hidden="false" customHeight="false" outlineLevel="0" collapsed="false">
      <c r="B1135" s="85" t="str">
        <f aca="false">FilterOPk!A$20</f>
        <v>LT- NY</v>
      </c>
      <c r="C1135" s="13" t="n">
        <f aca="false">C1134+1</f>
        <v>1134</v>
      </c>
      <c r="D1135" s="50" t="n">
        <f aca="false">FilterOPk!B$20</f>
        <v>0</v>
      </c>
      <c r="E1135" s="50" t="n">
        <f aca="false">FilterOPk!C$20</f>
        <v>-9128.22</v>
      </c>
      <c r="F1135" s="50" t="n">
        <f aca="false">FilterOPk!D$20</f>
        <v>-69725.26</v>
      </c>
      <c r="G1135" s="50" t="n">
        <f aca="false">FilterOPk!E$20</f>
        <v>0</v>
      </c>
      <c r="H1135" s="50" t="n">
        <f aca="false">FilterOPk!F$20</f>
        <v>0</v>
      </c>
      <c r="I1135" s="50" t="n">
        <f aca="false">FilterOPk!G$20</f>
        <v>0</v>
      </c>
      <c r="J1135" s="50" t="n">
        <f aca="false">FilterOPk!H$20</f>
        <v>0</v>
      </c>
      <c r="K1135" s="50" t="n">
        <f aca="false">FilterOPk!I$20</f>
        <v>0</v>
      </c>
      <c r="L1135" s="50" t="n">
        <f aca="false">FilterOPk!J$20</f>
        <v>0</v>
      </c>
      <c r="M1135" s="50" t="n">
        <f aca="false">FilterOPk!K$20</f>
        <v>0</v>
      </c>
      <c r="N1135" s="50" t="n">
        <f aca="false">FilterOPk!L$20</f>
        <v>-78853.48</v>
      </c>
      <c r="O1135" s="50" t="n">
        <f aca="false">FilterOPk!M$20</f>
        <v>0</v>
      </c>
      <c r="P1135" s="50" t="n">
        <f aca="false">FilterOPk!N$20</f>
        <v>12056.92</v>
      </c>
      <c r="Q1135" s="51" t="n">
        <f aca="false">FilterOPk!O$20</f>
        <v>-66796.56</v>
      </c>
    </row>
    <row r="1136" customFormat="false" ht="12.75" hidden="false" customHeight="false" outlineLevel="0" collapsed="false">
      <c r="B1136" s="85" t="str">
        <f aca="false">FilterOPk!A$21</f>
        <v>ST- PJM</v>
      </c>
      <c r="C1136" s="13" t="n">
        <f aca="false">C1135+1</f>
        <v>1135</v>
      </c>
      <c r="D1136" s="50" t="n">
        <f aca="false">FilterOPk!B$21</f>
        <v>1243093.71447674</v>
      </c>
      <c r="E1136" s="50" t="n">
        <f aca="false">FilterOPk!C$21</f>
        <v>13503.06</v>
      </c>
      <c r="F1136" s="50" t="n">
        <f aca="false">FilterOPk!D$21</f>
        <v>0</v>
      </c>
      <c r="G1136" s="50" t="n">
        <f aca="false">FilterOPk!E$21</f>
        <v>0</v>
      </c>
      <c r="H1136" s="50" t="n">
        <f aca="false">FilterOPk!F$21</f>
        <v>0</v>
      </c>
      <c r="I1136" s="50" t="n">
        <f aca="false">FilterOPk!G$21</f>
        <v>0</v>
      </c>
      <c r="J1136" s="50" t="n">
        <f aca="false">FilterOPk!H$21</f>
        <v>0</v>
      </c>
      <c r="K1136" s="50" t="n">
        <f aca="false">FilterOPk!I$21</f>
        <v>0</v>
      </c>
      <c r="L1136" s="50" t="n">
        <f aca="false">FilterOPk!J$21</f>
        <v>0</v>
      </c>
      <c r="M1136" s="50" t="n">
        <f aca="false">FilterOPk!K$21</f>
        <v>0</v>
      </c>
      <c r="N1136" s="50" t="n">
        <f aca="false">FilterOPk!L$21</f>
        <v>13503.06</v>
      </c>
      <c r="O1136" s="50" t="n">
        <f aca="false">FilterOPk!M$21</f>
        <v>0</v>
      </c>
      <c r="P1136" s="50" t="n">
        <f aca="false">FilterOPk!N$21</f>
        <v>0</v>
      </c>
      <c r="Q1136" s="51" t="n">
        <f aca="false">FilterOPk!O$21</f>
        <v>13503.06</v>
      </c>
    </row>
    <row r="1137" customFormat="false" ht="12.75" hidden="false" customHeight="false" outlineLevel="0" collapsed="false">
      <c r="B1137" s="85" t="str">
        <f aca="false">FilterOPk!A$22</f>
        <v>ST- NENG</v>
      </c>
      <c r="C1137" s="13" t="n">
        <f aca="false">C1136+1</f>
        <v>1136</v>
      </c>
      <c r="D1137" s="50" t="n">
        <f aca="false">FilterOPk!B$22</f>
        <v>539719.375927685</v>
      </c>
      <c r="E1137" s="50" t="n">
        <f aca="false">FilterOPk!C$22</f>
        <v>17499.36</v>
      </c>
      <c r="F1137" s="50" t="n">
        <f aca="false">FilterOPk!D$22</f>
        <v>34844.91</v>
      </c>
      <c r="G1137" s="50" t="n">
        <f aca="false">FilterOPk!E$22</f>
        <v>0</v>
      </c>
      <c r="H1137" s="50" t="n">
        <f aca="false">FilterOPk!F$22</f>
        <v>0</v>
      </c>
      <c r="I1137" s="50" t="n">
        <f aca="false">FilterOPk!G$22</f>
        <v>0</v>
      </c>
      <c r="J1137" s="50" t="n">
        <f aca="false">FilterOPk!H$22</f>
        <v>0</v>
      </c>
      <c r="K1137" s="50" t="n">
        <f aca="false">FilterOPk!I$22</f>
        <v>0</v>
      </c>
      <c r="L1137" s="50" t="n">
        <f aca="false">FilterOPk!J$22</f>
        <v>0</v>
      </c>
      <c r="M1137" s="50" t="n">
        <f aca="false">FilterOPk!K$22</f>
        <v>0</v>
      </c>
      <c r="N1137" s="50" t="n">
        <f aca="false">FilterOPk!L$22</f>
        <v>52344.27</v>
      </c>
      <c r="O1137" s="50" t="n">
        <f aca="false">FilterOPk!M$22</f>
        <v>0</v>
      </c>
      <c r="P1137" s="50" t="n">
        <f aca="false">FilterOPk!N$22</f>
        <v>0</v>
      </c>
      <c r="Q1137" s="51" t="n">
        <f aca="false">FilterOPk!O$22</f>
        <v>52344.27</v>
      </c>
    </row>
    <row r="1138" customFormat="false" ht="12.75" hidden="false" customHeight="false" outlineLevel="0" collapsed="false">
      <c r="B1138" s="85" t="str">
        <f aca="false">FilterOPk!A$23</f>
        <v>ST- NY</v>
      </c>
      <c r="C1138" s="13" t="n">
        <f aca="false">C1137+1</f>
        <v>1137</v>
      </c>
      <c r="D1138" s="50" t="n">
        <f aca="false">FilterOPk!B$23</f>
        <v>251437.188425373</v>
      </c>
      <c r="E1138" s="50" t="n">
        <f aca="false">FilterOPk!C$23</f>
        <v>22663</v>
      </c>
      <c r="F1138" s="50" t="n">
        <f aca="false">FilterOPk!D$23</f>
        <v>52267.36</v>
      </c>
      <c r="G1138" s="50" t="n">
        <f aca="false">FilterOPk!E$23</f>
        <v>0</v>
      </c>
      <c r="H1138" s="50" t="n">
        <f aca="false">FilterOPk!F$23</f>
        <v>0</v>
      </c>
      <c r="I1138" s="50" t="n">
        <f aca="false">FilterOPk!G$23</f>
        <v>0</v>
      </c>
      <c r="J1138" s="50" t="n">
        <f aca="false">FilterOPk!H$23</f>
        <v>0</v>
      </c>
      <c r="K1138" s="50" t="n">
        <f aca="false">FilterOPk!I$23</f>
        <v>0</v>
      </c>
      <c r="L1138" s="50" t="n">
        <f aca="false">FilterOPk!J$23</f>
        <v>0</v>
      </c>
      <c r="M1138" s="50" t="n">
        <f aca="false">FilterOPk!K$23</f>
        <v>0</v>
      </c>
      <c r="N1138" s="50" t="n">
        <f aca="false">FilterOPk!L$23</f>
        <v>74930.36</v>
      </c>
      <c r="O1138" s="50" t="n">
        <f aca="false">FilterOPk!M$23</f>
        <v>0</v>
      </c>
      <c r="P1138" s="50" t="n">
        <f aca="false">FilterOPk!N$23</f>
        <v>0</v>
      </c>
      <c r="Q1138" s="51" t="n">
        <f aca="false">FilterOPk!O$23</f>
        <v>74930.36</v>
      </c>
    </row>
    <row r="1139" customFormat="false" ht="12.75" hidden="false" customHeight="false" outlineLevel="0" collapsed="false">
      <c r="B1139" s="85" t="str">
        <f aca="false">FilterOPk!A$24</f>
        <v>NE- PHYS</v>
      </c>
      <c r="C1139" s="13" t="n">
        <f aca="false">C1138+1</f>
        <v>1138</v>
      </c>
      <c r="D1139" s="50" t="n">
        <f aca="false">FilterOPk!B$24</f>
        <v>0</v>
      </c>
      <c r="E1139" s="50" t="n">
        <f aca="false">FilterOPk!C$24</f>
        <v>0</v>
      </c>
      <c r="F1139" s="50" t="n">
        <f aca="false">FilterOPk!D$24</f>
        <v>0</v>
      </c>
      <c r="G1139" s="50" t="n">
        <f aca="false">FilterOPk!E$24</f>
        <v>0</v>
      </c>
      <c r="H1139" s="50" t="n">
        <f aca="false">FilterOPk!F$24</f>
        <v>0</v>
      </c>
      <c r="I1139" s="50" t="n">
        <f aca="false">FilterOPk!G$24</f>
        <v>0</v>
      </c>
      <c r="J1139" s="50" t="n">
        <f aca="false">FilterOPk!H$24</f>
        <v>0</v>
      </c>
      <c r="K1139" s="50" t="n">
        <f aca="false">FilterOPk!I$24</f>
        <v>0</v>
      </c>
      <c r="L1139" s="50" t="n">
        <f aca="false">FilterOPk!J$24</f>
        <v>0</v>
      </c>
      <c r="M1139" s="50" t="n">
        <f aca="false">FilterOPk!K$24</f>
        <v>0</v>
      </c>
      <c r="N1139" s="50" t="n">
        <f aca="false">FilterOPk!L$24</f>
        <v>0</v>
      </c>
      <c r="O1139" s="50" t="n">
        <f aca="false">FilterOPk!M$24</f>
        <v>0</v>
      </c>
      <c r="P1139" s="50" t="n">
        <f aca="false">FilterOPk!N$24</f>
        <v>0</v>
      </c>
      <c r="Q1139" s="51" t="n">
        <f aca="false">FilterOPk!O$24</f>
        <v>0</v>
      </c>
    </row>
    <row r="1140" customFormat="false" ht="12.75" hidden="false" customHeight="false" outlineLevel="0" collapsed="false">
      <c r="B1140" s="85" t="str">
        <f aca="false">FilterOPk!A$25</f>
        <v>LT-Southeast</v>
      </c>
      <c r="C1140" s="13" t="n">
        <f aca="false">C1139+1</f>
        <v>1139</v>
      </c>
      <c r="D1140" s="50" t="n">
        <f aca="false">FilterOPk!B$25</f>
        <v>11411200.8859117</v>
      </c>
      <c r="E1140" s="50" t="n">
        <f aca="false">FilterOPk!C$25</f>
        <v>15825.82</v>
      </c>
      <c r="F1140" s="50" t="n">
        <f aca="false">FilterOPk!D$25</f>
        <v>13250</v>
      </c>
      <c r="G1140" s="50" t="n">
        <f aca="false">FilterOPk!E$25</f>
        <v>24924.1</v>
      </c>
      <c r="H1140" s="50" t="n">
        <f aca="false">FilterOPk!F$25</f>
        <v>24690.47</v>
      </c>
      <c r="I1140" s="50" t="n">
        <f aca="false">FilterOPk!G$25</f>
        <v>26774</v>
      </c>
      <c r="J1140" s="50" t="n">
        <f aca="false">FilterOPk!H$25</f>
        <v>26715</v>
      </c>
      <c r="K1140" s="50" t="n">
        <f aca="false">FilterOPk!I$25</f>
        <v>57358.83</v>
      </c>
      <c r="L1140" s="50" t="n">
        <f aca="false">FilterOPk!J$25</f>
        <v>26146</v>
      </c>
      <c r="M1140" s="50" t="n">
        <f aca="false">FilterOPk!K$25</f>
        <v>75355.31</v>
      </c>
      <c r="N1140" s="50" t="n">
        <f aca="false">FilterOPk!L$25</f>
        <v>291039.53</v>
      </c>
      <c r="O1140" s="50" t="n">
        <f aca="false">FilterOPk!M$25</f>
        <v>-122359</v>
      </c>
      <c r="P1140" s="50" t="n">
        <f aca="false">FilterOPk!N$25</f>
        <v>514428.17</v>
      </c>
      <c r="Q1140" s="51" t="n">
        <f aca="false">FilterOPk!O$25</f>
        <v>683108.7</v>
      </c>
    </row>
    <row r="1141" customFormat="false" ht="12.75" hidden="false" customHeight="false" outlineLevel="0" collapsed="false">
      <c r="B1141" s="85" t="str">
        <f aca="false">FilterOPk!A$26</f>
        <v>ST-SPP</v>
      </c>
      <c r="C1141" s="13" t="n">
        <f aca="false">C1140+1</f>
        <v>1140</v>
      </c>
      <c r="D1141" s="50" t="n">
        <f aca="false">FilterOPk!B$26</f>
        <v>52202.8773549933</v>
      </c>
      <c r="E1141" s="50" t="n">
        <f aca="false">FilterOPk!C$26</f>
        <v>0</v>
      </c>
      <c r="F1141" s="50" t="n">
        <f aca="false">FilterOPk!D$26</f>
        <v>0</v>
      </c>
      <c r="G1141" s="50" t="n">
        <f aca="false">FilterOPk!E$26</f>
        <v>0</v>
      </c>
      <c r="H1141" s="50" t="n">
        <f aca="false">FilterOPk!F$26</f>
        <v>0</v>
      </c>
      <c r="I1141" s="50" t="n">
        <f aca="false">FilterOPk!G$26</f>
        <v>0</v>
      </c>
      <c r="J1141" s="50" t="n">
        <f aca="false">FilterOPk!H$26</f>
        <v>0</v>
      </c>
      <c r="K1141" s="50" t="n">
        <f aca="false">FilterOPk!I$26</f>
        <v>0</v>
      </c>
      <c r="L1141" s="50" t="n">
        <f aca="false">FilterOPk!J$26</f>
        <v>0</v>
      </c>
      <c r="M1141" s="50" t="n">
        <f aca="false">FilterOPk!K$26</f>
        <v>0</v>
      </c>
      <c r="N1141" s="50" t="n">
        <f aca="false">FilterOPk!L$26</f>
        <v>0</v>
      </c>
      <c r="O1141" s="50" t="n">
        <f aca="false">FilterOPk!M$26</f>
        <v>0</v>
      </c>
      <c r="P1141" s="50" t="n">
        <f aca="false">FilterOPk!N$26</f>
        <v>0</v>
      </c>
      <c r="Q1141" s="51" t="n">
        <f aca="false">FilterOPk!O$26</f>
        <v>0</v>
      </c>
    </row>
    <row r="1142" customFormat="false" ht="12.75" hidden="false" customHeight="false" outlineLevel="0" collapsed="false">
      <c r="B1142" s="85" t="str">
        <f aca="false">FilterOPk!A$27</f>
        <v>ST-SERC</v>
      </c>
      <c r="C1142" s="13" t="n">
        <f aca="false">C1141+1</f>
        <v>1141</v>
      </c>
      <c r="D1142" s="50" t="n">
        <f aca="false">FilterOPk!B$27</f>
        <v>686881.973218232</v>
      </c>
      <c r="E1142" s="50" t="n">
        <f aca="false">FilterOPk!C$27</f>
        <v>0</v>
      </c>
      <c r="F1142" s="50" t="n">
        <f aca="false">FilterOPk!D$27</f>
        <v>0</v>
      </c>
      <c r="G1142" s="50" t="n">
        <f aca="false">FilterOPk!E$27</f>
        <v>0</v>
      </c>
      <c r="H1142" s="50" t="n">
        <f aca="false">FilterOPk!F$27</f>
        <v>0</v>
      </c>
      <c r="I1142" s="50" t="n">
        <f aca="false">FilterOPk!G$27</f>
        <v>0</v>
      </c>
      <c r="J1142" s="50" t="n">
        <f aca="false">FilterOPk!H$27</f>
        <v>0</v>
      </c>
      <c r="K1142" s="50" t="n">
        <f aca="false">FilterOPk!I$27</f>
        <v>0</v>
      </c>
      <c r="L1142" s="50" t="n">
        <f aca="false">FilterOPk!J$27</f>
        <v>0</v>
      </c>
      <c r="M1142" s="50" t="n">
        <f aca="false">FilterOPk!K$27</f>
        <v>0</v>
      </c>
      <c r="N1142" s="50" t="n">
        <f aca="false">FilterOPk!L$27</f>
        <v>0</v>
      </c>
      <c r="O1142" s="50" t="n">
        <f aca="false">FilterOPk!M$27</f>
        <v>0</v>
      </c>
      <c r="P1142" s="50" t="n">
        <f aca="false">FilterOPk!N$27</f>
        <v>0</v>
      </c>
      <c r="Q1142" s="51" t="n">
        <f aca="false">FilterOPk!O$27</f>
        <v>0</v>
      </c>
    </row>
    <row r="1143" customFormat="false" ht="12.75" hidden="false" customHeight="false" outlineLevel="0" collapsed="false">
      <c r="B1143" s="85" t="str">
        <f aca="false">FilterOPk!A$28</f>
        <v>LT- Texas</v>
      </c>
      <c r="C1143" s="13" t="n">
        <f aca="false">C1142+1</f>
        <v>1142</v>
      </c>
      <c r="D1143" s="50" t="n">
        <f aca="false">FilterOPk!B$28</f>
        <v>3826684.70313045</v>
      </c>
      <c r="E1143" s="50" t="n">
        <f aca="false">FilterOPk!C$28</f>
        <v>0</v>
      </c>
      <c r="F1143" s="50" t="n">
        <f aca="false">FilterOPk!D$28</f>
        <v>13003.28</v>
      </c>
      <c r="G1143" s="50" t="n">
        <f aca="false">FilterOPk!E$28</f>
        <v>7651.26</v>
      </c>
      <c r="H1143" s="50" t="n">
        <f aca="false">FilterOPk!F$28</f>
        <v>7986.82</v>
      </c>
      <c r="I1143" s="50" t="n">
        <f aca="false">FilterOPk!G$28</f>
        <v>17032.43</v>
      </c>
      <c r="J1143" s="50" t="n">
        <f aca="false">FilterOPk!H$28</f>
        <v>19665.43</v>
      </c>
      <c r="K1143" s="50" t="n">
        <f aca="false">FilterOPk!I$28</f>
        <v>46628.44</v>
      </c>
      <c r="L1143" s="50" t="n">
        <f aca="false">FilterOPk!J$28</f>
        <v>12076.91</v>
      </c>
      <c r="M1143" s="50" t="n">
        <f aca="false">FilterOPk!K$28</f>
        <v>18411.54</v>
      </c>
      <c r="N1143" s="50" t="n">
        <f aca="false">FilterOPk!L$28</f>
        <v>142456.11</v>
      </c>
      <c r="O1143" s="50" t="n">
        <f aca="false">FilterOPk!M$28</f>
        <v>653578.76</v>
      </c>
      <c r="P1143" s="50" t="n">
        <f aca="false">FilterOPk!N$28</f>
        <v>2238345.92</v>
      </c>
      <c r="Q1143" s="51" t="n">
        <f aca="false">FilterOPk!O$28</f>
        <v>3034380.79</v>
      </c>
    </row>
    <row r="1144" customFormat="false" ht="12.75" hidden="false" customHeight="false" outlineLevel="0" collapsed="false">
      <c r="B1144" s="85" t="str">
        <f aca="false">FilterOPk!A$29</f>
        <v>St- Texas</v>
      </c>
      <c r="C1144" s="13" t="n">
        <f aca="false">C1143+1</f>
        <v>1143</v>
      </c>
      <c r="D1144" s="50" t="n">
        <f aca="false">FilterOPk!B$29</f>
        <v>445563.239343252</v>
      </c>
      <c r="E1144" s="50" t="n">
        <f aca="false">FilterOPk!C$29</f>
        <v>5676.33</v>
      </c>
      <c r="F1144" s="50" t="n">
        <f aca="false">FilterOPk!D$29</f>
        <v>0</v>
      </c>
      <c r="G1144" s="50" t="n">
        <f aca="false">FilterOPk!E$29</f>
        <v>0</v>
      </c>
      <c r="H1144" s="50" t="n">
        <f aca="false">FilterOPk!F$29</f>
        <v>0</v>
      </c>
      <c r="I1144" s="50" t="n">
        <f aca="false">FilterOPk!G$29</f>
        <v>0</v>
      </c>
      <c r="J1144" s="50" t="n">
        <f aca="false">FilterOPk!H$29</f>
        <v>0</v>
      </c>
      <c r="K1144" s="50" t="n">
        <f aca="false">FilterOPk!I$29</f>
        <v>0</v>
      </c>
      <c r="L1144" s="50" t="n">
        <f aca="false">FilterOPk!J$29</f>
        <v>0</v>
      </c>
      <c r="M1144" s="50" t="n">
        <f aca="false">FilterOPk!K$29</f>
        <v>0</v>
      </c>
      <c r="N1144" s="50" t="n">
        <f aca="false">FilterOPk!L$29</f>
        <v>5676.33</v>
      </c>
      <c r="O1144" s="50" t="n">
        <f aca="false">FilterOPk!M$29</f>
        <v>0</v>
      </c>
      <c r="P1144" s="50" t="n">
        <f aca="false">FilterOPk!N$29</f>
        <v>0</v>
      </c>
      <c r="Q1144" s="51" t="n">
        <f aca="false">FilterOPk!O$29</f>
        <v>5676.33</v>
      </c>
    </row>
    <row r="1145" customFormat="false" ht="12.75" hidden="false" customHeight="false" outlineLevel="0" collapsed="false">
      <c r="B1145" s="85"/>
      <c r="C1145" s="13" t="n">
        <f aca="false">C1144+1</f>
        <v>1144</v>
      </c>
      <c r="D1145" s="50"/>
      <c r="E1145" s="50"/>
      <c r="F1145" s="50"/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1"/>
    </row>
    <row r="1146" customFormat="false" ht="12.75" hidden="false" customHeight="false" outlineLevel="0" collapsed="false">
      <c r="B1146" s="85" t="str">
        <f aca="false">FilterOPk!A$32</f>
        <v>Gas positions</v>
      </c>
      <c r="C1146" s="13" t="n">
        <f aca="false">C1145+1</f>
        <v>1145</v>
      </c>
      <c r="D1146" s="50" t="s">
        <v>4</v>
      </c>
      <c r="E1146" s="50"/>
      <c r="F1146" s="50"/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1"/>
    </row>
    <row r="1147" customFormat="false" ht="12.75" hidden="false" customHeight="false" outlineLevel="0" collapsed="false">
      <c r="B1147" s="85" t="str">
        <f aca="false">FilterOPk!A$33</f>
        <v>Kevin Presto</v>
      </c>
      <c r="C1147" s="13" t="n">
        <f aca="false">C1146+1</f>
        <v>1146</v>
      </c>
      <c r="D1147" s="50" t="n">
        <f aca="false">FilterOPk!B$33</f>
        <v>0</v>
      </c>
      <c r="E1147" s="50" t="n">
        <f aca="false">FilterOPk!C$33</f>
        <v>0</v>
      </c>
      <c r="F1147" s="50" t="n">
        <f aca="false">FilterOPk!D$33</f>
        <v>0</v>
      </c>
      <c r="G1147" s="50" t="n">
        <f aca="false">FilterOPk!E$33</f>
        <v>0</v>
      </c>
      <c r="H1147" s="50" t="n">
        <f aca="false">FilterOPk!F$33</f>
        <v>0</v>
      </c>
      <c r="I1147" s="50" t="n">
        <f aca="false">FilterOPk!G$33</f>
        <v>0</v>
      </c>
      <c r="J1147" s="50" t="n">
        <f aca="false">FilterOPk!H$33</f>
        <v>0</v>
      </c>
      <c r="K1147" s="50" t="n">
        <f aca="false">FilterOPk!I$33</f>
        <v>0</v>
      </c>
      <c r="L1147" s="50" t="n">
        <f aca="false">FilterOPk!J$33</f>
        <v>0</v>
      </c>
      <c r="M1147" s="50" t="n">
        <f aca="false">FilterOPk!K$33</f>
        <v>0</v>
      </c>
      <c r="N1147" s="50" t="n">
        <f aca="false">FilterOPk!L$33</f>
        <v>0</v>
      </c>
      <c r="O1147" s="50" t="n">
        <f aca="false">FilterOPk!M$33</f>
        <v>0</v>
      </c>
      <c r="P1147" s="50" t="n">
        <f aca="false">FilterOPk!N$33</f>
        <v>0</v>
      </c>
      <c r="Q1147" s="51" t="n">
        <f aca="false">FilterOPk!O$33</f>
        <v>0</v>
      </c>
    </row>
    <row r="1148" customFormat="false" ht="12.75" hidden="false" customHeight="false" outlineLevel="0" collapsed="false">
      <c r="B1148" s="85" t="str">
        <f aca="false">FilterOPk!A$34</f>
        <v>Fletcher Sturm</v>
      </c>
      <c r="C1148" s="13" t="n">
        <f aca="false">C1147+1</f>
        <v>1147</v>
      </c>
      <c r="D1148" s="50" t="n">
        <f aca="false">FilterOPk!B$34</f>
        <v>0</v>
      </c>
      <c r="E1148" s="50" t="n">
        <f aca="false">FilterOPk!C$34</f>
        <v>0</v>
      </c>
      <c r="F1148" s="50" t="n">
        <f aca="false">FilterOPk!D$34</f>
        <v>0</v>
      </c>
      <c r="G1148" s="50" t="n">
        <f aca="false">FilterOPk!E$34</f>
        <v>0</v>
      </c>
      <c r="H1148" s="50" t="n">
        <f aca="false">FilterOPk!F$34</f>
        <v>0</v>
      </c>
      <c r="I1148" s="50" t="n">
        <f aca="false">FilterOPk!G$34</f>
        <v>0</v>
      </c>
      <c r="J1148" s="50" t="n">
        <f aca="false">FilterOPk!H$34</f>
        <v>0</v>
      </c>
      <c r="K1148" s="50" t="n">
        <f aca="false">FilterOPk!I$34</f>
        <v>0</v>
      </c>
      <c r="L1148" s="50" t="n">
        <f aca="false">FilterOPk!J$34</f>
        <v>0</v>
      </c>
      <c r="M1148" s="50" t="n">
        <f aca="false">FilterOPk!K$34</f>
        <v>0</v>
      </c>
      <c r="N1148" s="50" t="n">
        <f aca="false">FilterOPk!L$34</f>
        <v>0</v>
      </c>
      <c r="O1148" s="50" t="n">
        <f aca="false">FilterOPk!M$34</f>
        <v>0</v>
      </c>
      <c r="P1148" s="50" t="n">
        <f aca="false">FilterOPk!N$34</f>
        <v>0</v>
      </c>
      <c r="Q1148" s="51" t="n">
        <f aca="false">FilterOPk!O$34</f>
        <v>0</v>
      </c>
    </row>
    <row r="1149" customFormat="false" ht="12.75" hidden="false" customHeight="false" outlineLevel="0" collapsed="false">
      <c r="B1149" s="85" t="str">
        <f aca="false">FilterOPk!A$35</f>
        <v>Doug Gilbert-Smith</v>
      </c>
      <c r="C1149" s="13" t="n">
        <f aca="false">C1148+1</f>
        <v>1148</v>
      </c>
      <c r="D1149" s="50" t="n">
        <f aca="false">FilterOPk!B$35</f>
        <v>0</v>
      </c>
      <c r="E1149" s="50" t="n">
        <f aca="false">FilterOPk!C$35</f>
        <v>0</v>
      </c>
      <c r="F1149" s="50" t="n">
        <f aca="false">FilterOPk!D$35</f>
        <v>0</v>
      </c>
      <c r="G1149" s="50" t="n">
        <f aca="false">FilterOPk!E$35</f>
        <v>0</v>
      </c>
      <c r="H1149" s="50" t="n">
        <f aca="false">FilterOPk!F$35</f>
        <v>0</v>
      </c>
      <c r="I1149" s="50" t="n">
        <f aca="false">FilterOPk!G$35</f>
        <v>0</v>
      </c>
      <c r="J1149" s="50" t="n">
        <f aca="false">FilterOPk!H$35</f>
        <v>0</v>
      </c>
      <c r="K1149" s="50" t="n">
        <f aca="false">FilterOPk!I$35</f>
        <v>0</v>
      </c>
      <c r="L1149" s="50" t="n">
        <f aca="false">FilterOPk!J$35</f>
        <v>0</v>
      </c>
      <c r="M1149" s="50" t="n">
        <f aca="false">FilterOPk!K$35</f>
        <v>0</v>
      </c>
      <c r="N1149" s="50" t="n">
        <f aca="false">FilterOPk!L$35</f>
        <v>0</v>
      </c>
      <c r="O1149" s="50" t="n">
        <f aca="false">FilterOPk!M$35</f>
        <v>0</v>
      </c>
      <c r="P1149" s="50" t="n">
        <f aca="false">FilterOPk!N$35</f>
        <v>0</v>
      </c>
      <c r="Q1149" s="51" t="n">
        <f aca="false">FilterOPk!O$35</f>
        <v>0</v>
      </c>
    </row>
    <row r="1150" customFormat="false" ht="12.75" hidden="false" customHeight="false" outlineLevel="0" collapsed="false">
      <c r="B1150" s="85" t="str">
        <f aca="false">FilterOPk!A$36</f>
        <v>Rogers Herndon</v>
      </c>
      <c r="C1150" s="13" t="n">
        <f aca="false">C1149+1</f>
        <v>1149</v>
      </c>
      <c r="D1150" s="50" t="n">
        <f aca="false">FilterOPk!B$36</f>
        <v>0</v>
      </c>
      <c r="E1150" s="50" t="n">
        <f aca="false">FilterOPk!C$36</f>
        <v>0</v>
      </c>
      <c r="F1150" s="50" t="n">
        <f aca="false">FilterOPk!D$36</f>
        <v>0</v>
      </c>
      <c r="G1150" s="50" t="n">
        <f aca="false">FilterOPk!E$36</f>
        <v>0</v>
      </c>
      <c r="H1150" s="50" t="n">
        <f aca="false">FilterOPk!F$36</f>
        <v>0</v>
      </c>
      <c r="I1150" s="50" t="n">
        <f aca="false">FilterOPk!G$36</f>
        <v>0</v>
      </c>
      <c r="J1150" s="50" t="n">
        <f aca="false">FilterOPk!H$36</f>
        <v>0</v>
      </c>
      <c r="K1150" s="50" t="n">
        <f aca="false">FilterOPk!I$36</f>
        <v>0</v>
      </c>
      <c r="L1150" s="50" t="n">
        <f aca="false">FilterOPk!J$36</f>
        <v>0</v>
      </c>
      <c r="M1150" s="50" t="n">
        <f aca="false">FilterOPk!K$36</f>
        <v>0</v>
      </c>
      <c r="N1150" s="50" t="n">
        <f aca="false">FilterOPk!L$36</f>
        <v>0</v>
      </c>
      <c r="O1150" s="50" t="n">
        <f aca="false">FilterOPk!M$36</f>
        <v>0</v>
      </c>
      <c r="P1150" s="50" t="n">
        <f aca="false">FilterOPk!N$36</f>
        <v>0</v>
      </c>
      <c r="Q1150" s="51" t="n">
        <f aca="false">FilterOPk!O$36</f>
        <v>0</v>
      </c>
    </row>
    <row r="1151" customFormat="false" ht="12.75" hidden="false" customHeight="false" outlineLevel="0" collapsed="false">
      <c r="B1151" s="85" t="str">
        <f aca="false">FilterOPk!A$37</f>
        <v>Dana Davis</v>
      </c>
      <c r="C1151" s="13" t="n">
        <f aca="false">C1150+1</f>
        <v>1150</v>
      </c>
      <c r="D1151" s="50" t="n">
        <f aca="false">FilterOPk!B$37</f>
        <v>0</v>
      </c>
      <c r="E1151" s="50" t="n">
        <f aca="false">FilterOPk!C$37</f>
        <v>0</v>
      </c>
      <c r="F1151" s="50" t="n">
        <f aca="false">FilterOPk!D$37</f>
        <v>0</v>
      </c>
      <c r="G1151" s="50" t="n">
        <f aca="false">FilterOPk!E$37</f>
        <v>0</v>
      </c>
      <c r="H1151" s="50" t="n">
        <f aca="false">FilterOPk!F$37</f>
        <v>0</v>
      </c>
      <c r="I1151" s="50" t="n">
        <f aca="false">FilterOPk!G$37</f>
        <v>0</v>
      </c>
      <c r="J1151" s="50" t="n">
        <f aca="false">FilterOPk!H$37</f>
        <v>0</v>
      </c>
      <c r="K1151" s="50" t="n">
        <f aca="false">FilterOPk!I$37</f>
        <v>0</v>
      </c>
      <c r="L1151" s="50" t="n">
        <f aca="false">FilterOPk!J$37</f>
        <v>0</v>
      </c>
      <c r="M1151" s="50" t="n">
        <f aca="false">FilterOPk!K$37</f>
        <v>0</v>
      </c>
      <c r="N1151" s="50" t="n">
        <f aca="false">FilterOPk!L$37</f>
        <v>0</v>
      </c>
      <c r="O1151" s="50" t="n">
        <f aca="false">FilterOPk!M$37</f>
        <v>0</v>
      </c>
      <c r="P1151" s="50" t="n">
        <f aca="false">FilterOPk!N$37</f>
        <v>0</v>
      </c>
      <c r="Q1151" s="51" t="n">
        <f aca="false">FilterOPk!O$37</f>
        <v>0</v>
      </c>
    </row>
    <row r="1152" customFormat="false" ht="12.75" hidden="false" customHeight="false" outlineLevel="0" collapsed="false">
      <c r="B1152" s="85" t="str">
        <f aca="false">FilterOPk!A$38</f>
        <v>Tom May</v>
      </c>
      <c r="C1152" s="13" t="n">
        <f aca="false">C1151+1</f>
        <v>1151</v>
      </c>
      <c r="D1152" s="50" t="n">
        <f aca="false">FilterOPk!B$38</f>
        <v>0</v>
      </c>
      <c r="E1152" s="50" t="n">
        <f aca="false">FilterOPk!C$38</f>
        <v>0</v>
      </c>
      <c r="F1152" s="50" t="n">
        <f aca="false">FilterOPk!D$38</f>
        <v>0</v>
      </c>
      <c r="G1152" s="50" t="n">
        <f aca="false">FilterOPk!E$38</f>
        <v>0</v>
      </c>
      <c r="H1152" s="50" t="n">
        <f aca="false">FilterOPk!F$38</f>
        <v>0</v>
      </c>
      <c r="I1152" s="50" t="n">
        <f aca="false">FilterOPk!G$38</f>
        <v>0</v>
      </c>
      <c r="J1152" s="50" t="n">
        <f aca="false">FilterOPk!H$38</f>
        <v>0</v>
      </c>
      <c r="K1152" s="50" t="n">
        <f aca="false">FilterOPk!I$38</f>
        <v>0</v>
      </c>
      <c r="L1152" s="50" t="n">
        <f aca="false">FilterOPk!J$38</f>
        <v>0</v>
      </c>
      <c r="M1152" s="50" t="n">
        <f aca="false">FilterOPk!K$38</f>
        <v>0</v>
      </c>
      <c r="N1152" s="50" t="n">
        <f aca="false">FilterOPk!L$38</f>
        <v>0</v>
      </c>
      <c r="O1152" s="50" t="n">
        <f aca="false">FilterOPk!M$38</f>
        <v>0</v>
      </c>
      <c r="P1152" s="50" t="n">
        <f aca="false">FilterOPk!N$38</f>
        <v>0</v>
      </c>
      <c r="Q1152" s="51" t="n">
        <f aca="false">FilterOPk!O$38</f>
        <v>0</v>
      </c>
    </row>
    <row r="1153" customFormat="false" ht="12.75" hidden="false" customHeight="false" outlineLevel="0" collapsed="false">
      <c r="B1153" s="85" t="str">
        <f aca="false">FilterOPk!A$39</f>
        <v>Clint Dean</v>
      </c>
      <c r="C1153" s="13" t="n">
        <f aca="false">C1152+1</f>
        <v>1152</v>
      </c>
      <c r="D1153" s="50" t="n">
        <f aca="false">FilterOPk!B$39</f>
        <v>0</v>
      </c>
      <c r="E1153" s="50" t="n">
        <f aca="false">FilterOPk!C$39</f>
        <v>0</v>
      </c>
      <c r="F1153" s="50" t="n">
        <f aca="false">FilterOPk!D$39</f>
        <v>0</v>
      </c>
      <c r="G1153" s="50" t="n">
        <f aca="false">FilterOPk!E$39</f>
        <v>0</v>
      </c>
      <c r="H1153" s="50" t="n">
        <f aca="false">FilterOPk!F$39</f>
        <v>0</v>
      </c>
      <c r="I1153" s="50" t="n">
        <f aca="false">FilterOPk!G$39</f>
        <v>0</v>
      </c>
      <c r="J1153" s="50" t="n">
        <f aca="false">FilterOPk!H$39</f>
        <v>0</v>
      </c>
      <c r="K1153" s="50" t="n">
        <f aca="false">FilterOPk!I$39</f>
        <v>0</v>
      </c>
      <c r="L1153" s="50" t="n">
        <f aca="false">FilterOPk!J$39</f>
        <v>0</v>
      </c>
      <c r="M1153" s="50" t="n">
        <f aca="false">FilterOPk!K$39</f>
        <v>0</v>
      </c>
      <c r="N1153" s="50" t="n">
        <f aca="false">FilterOPk!L$39</f>
        <v>0</v>
      </c>
      <c r="O1153" s="50" t="n">
        <f aca="false">FilterOPk!M$39</f>
        <v>0</v>
      </c>
      <c r="P1153" s="50" t="n">
        <f aca="false">FilterOPk!N$39</f>
        <v>0</v>
      </c>
      <c r="Q1153" s="51" t="n">
        <f aca="false">FilterOPk!O$39</f>
        <v>0</v>
      </c>
    </row>
    <row r="1154" customFormat="false" ht="12.75" hidden="false" customHeight="false" outlineLevel="0" collapsed="false">
      <c r="B1154" s="85" t="str">
        <f aca="false">FilterOPk!A$40</f>
        <v>Rob Benson</v>
      </c>
      <c r="C1154" s="13" t="n">
        <f aca="false">C1153+1</f>
        <v>1153</v>
      </c>
      <c r="D1154" s="50" t="n">
        <f aca="false">FilterOPk!B$40</f>
        <v>0</v>
      </c>
      <c r="E1154" s="50" t="n">
        <f aca="false">FilterOPk!C$40</f>
        <v>0</v>
      </c>
      <c r="F1154" s="50" t="n">
        <f aca="false">FilterOPk!D$40</f>
        <v>0</v>
      </c>
      <c r="G1154" s="50" t="n">
        <f aca="false">FilterOPk!E$40</f>
        <v>0</v>
      </c>
      <c r="H1154" s="50" t="n">
        <f aca="false">FilterOPk!F$40</f>
        <v>0</v>
      </c>
      <c r="I1154" s="50" t="n">
        <f aca="false">FilterOPk!G$40</f>
        <v>0</v>
      </c>
      <c r="J1154" s="50" t="n">
        <f aca="false">FilterOPk!H$40</f>
        <v>0</v>
      </c>
      <c r="K1154" s="50" t="n">
        <f aca="false">FilterOPk!I$40</f>
        <v>0</v>
      </c>
      <c r="L1154" s="50" t="n">
        <f aca="false">FilterOPk!J$40</f>
        <v>0</v>
      </c>
      <c r="M1154" s="50" t="n">
        <f aca="false">FilterOPk!K$40</f>
        <v>0</v>
      </c>
      <c r="N1154" s="50" t="n">
        <f aca="false">FilterOPk!L$40</f>
        <v>0</v>
      </c>
      <c r="O1154" s="50" t="n">
        <f aca="false">FilterOPk!M$40</f>
        <v>0</v>
      </c>
      <c r="P1154" s="50" t="n">
        <f aca="false">FilterOPk!N$40</f>
        <v>0</v>
      </c>
      <c r="Q1154" s="51" t="n">
        <f aca="false">FilterOPk!O$40</f>
        <v>0</v>
      </c>
    </row>
    <row r="1155" customFormat="false" ht="12.75" hidden="false" customHeight="false" outlineLevel="0" collapsed="false">
      <c r="B1155" s="85" t="str">
        <f aca="false">FilterOPk!A$41</f>
        <v>Matt Lorenz</v>
      </c>
      <c r="C1155" s="13" t="n">
        <f aca="false">C1154+1</f>
        <v>1154</v>
      </c>
      <c r="D1155" s="50" t="n">
        <f aca="false">FilterOPk!B$41</f>
        <v>0</v>
      </c>
      <c r="E1155" s="50" t="n">
        <f aca="false">FilterOPk!C$41</f>
        <v>0</v>
      </c>
      <c r="F1155" s="50" t="n">
        <f aca="false">FilterOPk!D$41</f>
        <v>0</v>
      </c>
      <c r="G1155" s="50" t="n">
        <f aca="false">FilterOPk!E$41</f>
        <v>0</v>
      </c>
      <c r="H1155" s="50" t="n">
        <f aca="false">FilterOPk!F$41</f>
        <v>0</v>
      </c>
      <c r="I1155" s="50" t="n">
        <f aca="false">FilterOPk!G$41</f>
        <v>0</v>
      </c>
      <c r="J1155" s="50" t="n">
        <f aca="false">FilterOPk!H$41</f>
        <v>0</v>
      </c>
      <c r="K1155" s="50" t="n">
        <f aca="false">FilterOPk!I$41</f>
        <v>0</v>
      </c>
      <c r="L1155" s="50" t="n">
        <f aca="false">FilterOPk!J$41</f>
        <v>0</v>
      </c>
      <c r="M1155" s="50" t="n">
        <f aca="false">FilterOPk!K$41</f>
        <v>0</v>
      </c>
      <c r="N1155" s="50" t="n">
        <f aca="false">FilterOPk!L$41</f>
        <v>0</v>
      </c>
      <c r="O1155" s="50" t="n">
        <f aca="false">FilterOPk!M$41</f>
        <v>0</v>
      </c>
      <c r="P1155" s="50" t="n">
        <f aca="false">FilterOPk!N$41</f>
        <v>0</v>
      </c>
      <c r="Q1155" s="51" t="n">
        <f aca="false">FilterOPk!O$41</f>
        <v>0</v>
      </c>
    </row>
    <row r="1156" customFormat="false" ht="12.75" hidden="false" customHeight="false" outlineLevel="0" collapsed="false">
      <c r="B1156" s="85" t="str">
        <f aca="false">FilterOPk!A$42</f>
        <v>John Forney</v>
      </c>
      <c r="C1156" s="13" t="n">
        <f aca="false">C1155+1</f>
        <v>1155</v>
      </c>
      <c r="D1156" s="50" t="n">
        <f aca="false">FilterOPk!B$42</f>
        <v>0</v>
      </c>
      <c r="E1156" s="50" t="n">
        <f aca="false">FilterOPk!C$42</f>
        <v>0</v>
      </c>
      <c r="F1156" s="50" t="n">
        <f aca="false">FilterOPk!D$42</f>
        <v>0</v>
      </c>
      <c r="G1156" s="50" t="n">
        <f aca="false">FilterOPk!E$42</f>
        <v>0</v>
      </c>
      <c r="H1156" s="50" t="n">
        <f aca="false">FilterOPk!F$42</f>
        <v>0</v>
      </c>
      <c r="I1156" s="50" t="n">
        <f aca="false">FilterOPk!G$42</f>
        <v>0</v>
      </c>
      <c r="J1156" s="50" t="n">
        <f aca="false">FilterOPk!H$42</f>
        <v>0</v>
      </c>
      <c r="K1156" s="50" t="n">
        <f aca="false">FilterOPk!I$42</f>
        <v>0</v>
      </c>
      <c r="L1156" s="50" t="n">
        <f aca="false">FilterOPk!J$42</f>
        <v>0</v>
      </c>
      <c r="M1156" s="50" t="n">
        <f aca="false">FilterOPk!K$42</f>
        <v>0</v>
      </c>
      <c r="N1156" s="50" t="n">
        <f aca="false">FilterOPk!L$42</f>
        <v>0</v>
      </c>
      <c r="O1156" s="50" t="n">
        <f aca="false">FilterOPk!M$42</f>
        <v>0</v>
      </c>
      <c r="P1156" s="50" t="n">
        <f aca="false">FilterOPk!N$42</f>
        <v>0</v>
      </c>
      <c r="Q1156" s="51" t="n">
        <f aca="false">FilterOPk!O$42</f>
        <v>0</v>
      </c>
    </row>
    <row r="1157" customFormat="false" ht="12.75" hidden="false" customHeight="false" outlineLevel="0" collapsed="false">
      <c r="B1157" s="85" t="str">
        <f aca="false">FilterOPk!A$43</f>
        <v>Mike Carson</v>
      </c>
      <c r="C1157" s="13" t="n">
        <f aca="false">C1156+1</f>
        <v>1156</v>
      </c>
      <c r="D1157" s="50" t="n">
        <f aca="false">FilterOPk!B$43</f>
        <v>0</v>
      </c>
      <c r="E1157" s="50" t="n">
        <f aca="false">FilterOPk!C$43</f>
        <v>0</v>
      </c>
      <c r="F1157" s="50" t="n">
        <f aca="false">FilterOPk!D$43</f>
        <v>0</v>
      </c>
      <c r="G1157" s="50" t="n">
        <f aca="false">FilterOPk!E$43</f>
        <v>0</v>
      </c>
      <c r="H1157" s="50" t="n">
        <f aca="false">FilterOPk!F$43</f>
        <v>0</v>
      </c>
      <c r="I1157" s="50" t="n">
        <f aca="false">FilterOPk!G$43</f>
        <v>0</v>
      </c>
      <c r="J1157" s="50" t="n">
        <f aca="false">FilterOPk!H$43</f>
        <v>0</v>
      </c>
      <c r="K1157" s="50" t="n">
        <f aca="false">FilterOPk!I$43</f>
        <v>0</v>
      </c>
      <c r="L1157" s="50" t="n">
        <f aca="false">FilterOPk!J$43</f>
        <v>0</v>
      </c>
      <c r="M1157" s="50" t="n">
        <f aca="false">FilterOPk!K$43</f>
        <v>0</v>
      </c>
      <c r="N1157" s="50" t="n">
        <f aca="false">FilterOPk!L$43</f>
        <v>0</v>
      </c>
      <c r="O1157" s="50" t="n">
        <f aca="false">FilterOPk!M$43</f>
        <v>0</v>
      </c>
      <c r="P1157" s="50" t="n">
        <f aca="false">FilterOPk!N$43</f>
        <v>0</v>
      </c>
      <c r="Q1157" s="51" t="n">
        <f aca="false">FilterOPk!O$43</f>
        <v>0</v>
      </c>
    </row>
    <row r="1158" customFormat="false" ht="12.75" hidden="false" customHeight="false" outlineLevel="0" collapsed="false">
      <c r="B1158" s="85" t="str">
        <f aca="false">FilterOPk!A$44</f>
        <v>Chris Dorland</v>
      </c>
      <c r="C1158" s="13" t="n">
        <f aca="false">C1157+1</f>
        <v>1157</v>
      </c>
      <c r="D1158" s="50" t="n">
        <f aca="false">FilterOPk!B$44</f>
        <v>0</v>
      </c>
      <c r="E1158" s="50" t="n">
        <f aca="false">FilterOPk!C$44</f>
        <v>0</v>
      </c>
      <c r="F1158" s="50" t="n">
        <f aca="false">FilterOPk!D$44</f>
        <v>0</v>
      </c>
      <c r="G1158" s="50" t="n">
        <f aca="false">FilterOPk!E$44</f>
        <v>0</v>
      </c>
      <c r="H1158" s="50" t="n">
        <f aca="false">FilterOPk!F$44</f>
        <v>0</v>
      </c>
      <c r="I1158" s="50" t="n">
        <f aca="false">FilterOPk!G$44</f>
        <v>0</v>
      </c>
      <c r="J1158" s="50" t="n">
        <f aca="false">FilterOPk!H$44</f>
        <v>0</v>
      </c>
      <c r="K1158" s="50" t="n">
        <f aca="false">FilterOPk!I$44</f>
        <v>0</v>
      </c>
      <c r="L1158" s="50" t="n">
        <f aca="false">FilterOPk!J$44</f>
        <v>0</v>
      </c>
      <c r="M1158" s="50" t="n">
        <f aca="false">FilterOPk!K$44</f>
        <v>0</v>
      </c>
      <c r="N1158" s="50" t="n">
        <f aca="false">FilterOPk!L$44</f>
        <v>0</v>
      </c>
      <c r="O1158" s="50" t="n">
        <f aca="false">FilterOPk!M$44</f>
        <v>0</v>
      </c>
      <c r="P1158" s="50" t="n">
        <f aca="false">FilterOPk!N$44</f>
        <v>0</v>
      </c>
      <c r="Q1158" s="51" t="n">
        <f aca="false">FilterOPk!O$44</f>
        <v>0</v>
      </c>
    </row>
    <row r="1159" customFormat="false" ht="12.75" hidden="false" customHeight="false" outlineLevel="0" collapsed="false">
      <c r="B1159" s="85" t="str">
        <f aca="false">FilterOPk!A$45</f>
        <v>Jeff King</v>
      </c>
      <c r="C1159" s="13" t="n">
        <f aca="false">C1158+1</f>
        <v>1158</v>
      </c>
      <c r="D1159" s="50" t="n">
        <f aca="false">FilterOPk!B$45</f>
        <v>0</v>
      </c>
      <c r="E1159" s="50" t="n">
        <f aca="false">FilterOPk!C$45</f>
        <v>0</v>
      </c>
      <c r="F1159" s="50" t="n">
        <f aca="false">FilterOPk!D$45</f>
        <v>0</v>
      </c>
      <c r="G1159" s="50" t="n">
        <f aca="false">FilterOPk!E$45</f>
        <v>0</v>
      </c>
      <c r="H1159" s="50" t="n">
        <f aca="false">FilterOPk!F$45</f>
        <v>0</v>
      </c>
      <c r="I1159" s="50" t="n">
        <f aca="false">FilterOPk!G$45</f>
        <v>0</v>
      </c>
      <c r="J1159" s="50" t="n">
        <f aca="false">FilterOPk!H$45</f>
        <v>0</v>
      </c>
      <c r="K1159" s="50" t="n">
        <f aca="false">FilterOPk!I$45</f>
        <v>0</v>
      </c>
      <c r="L1159" s="50" t="n">
        <f aca="false">FilterOPk!J$45</f>
        <v>0</v>
      </c>
      <c r="M1159" s="50" t="n">
        <f aca="false">FilterOPk!K$45</f>
        <v>0</v>
      </c>
      <c r="N1159" s="50" t="n">
        <f aca="false">FilterOPk!L$45</f>
        <v>0</v>
      </c>
      <c r="O1159" s="50" t="n">
        <f aca="false">FilterOPk!M$45</f>
        <v>0</v>
      </c>
      <c r="P1159" s="50" t="n">
        <f aca="false">FilterOPk!N$45</f>
        <v>0</v>
      </c>
      <c r="Q1159" s="51" t="n">
        <f aca="false">FilterOPk!O$45</f>
        <v>0</v>
      </c>
    </row>
    <row r="1160" customFormat="false" ht="12.75" hidden="false" customHeight="false" outlineLevel="0" collapsed="false">
      <c r="B1160" s="85" t="n">
        <f aca="false">FilterOPk!A$46</f>
        <v>0</v>
      </c>
      <c r="C1160" s="13" t="n">
        <f aca="false">C1159+1</f>
        <v>1159</v>
      </c>
      <c r="D1160" s="50" t="n">
        <f aca="false">FilterOPk!B$46</f>
        <v>0</v>
      </c>
      <c r="E1160" s="50" t="n">
        <f aca="false">FilterOPk!C$46</f>
        <v>0</v>
      </c>
      <c r="F1160" s="50" t="n">
        <f aca="false">FilterOPk!D$46</f>
        <v>0</v>
      </c>
      <c r="G1160" s="50" t="n">
        <f aca="false">FilterOPk!E$46</f>
        <v>0</v>
      </c>
      <c r="H1160" s="50" t="n">
        <f aca="false">FilterOPk!F$46</f>
        <v>0</v>
      </c>
      <c r="I1160" s="50" t="n">
        <f aca="false">FilterOPk!G$46</f>
        <v>0</v>
      </c>
      <c r="J1160" s="50" t="n">
        <f aca="false">FilterOPk!H$46</f>
        <v>0</v>
      </c>
      <c r="K1160" s="50" t="n">
        <f aca="false">FilterOPk!I$46</f>
        <v>0</v>
      </c>
      <c r="L1160" s="50" t="n">
        <f aca="false">FilterOPk!J$46</f>
        <v>0</v>
      </c>
      <c r="M1160" s="50" t="n">
        <f aca="false">FilterOPk!K$46</f>
        <v>0</v>
      </c>
      <c r="N1160" s="50" t="n">
        <f aca="false">FilterOPk!L$46</f>
        <v>0</v>
      </c>
      <c r="O1160" s="50" t="n">
        <f aca="false">FilterOPk!M$46</f>
        <v>0</v>
      </c>
      <c r="P1160" s="50" t="n">
        <f aca="false">FilterOPk!N$46</f>
        <v>0</v>
      </c>
      <c r="Q1160" s="51" t="n">
        <f aca="false">FilterOPk!O$46</f>
        <v>0</v>
      </c>
    </row>
    <row r="1161" customFormat="false" ht="12.75" hidden="false" customHeight="false" outlineLevel="0" collapsed="false">
      <c r="B1161" s="87" t="n">
        <f aca="false">FilterOPk!A$47</f>
        <v>0</v>
      </c>
      <c r="C1161" s="64" t="n">
        <f aca="false">C1160+1</f>
        <v>1160</v>
      </c>
      <c r="D1161" s="54" t="n">
        <f aca="false">FilterOPk!B$47</f>
        <v>0</v>
      </c>
      <c r="E1161" s="54" t="n">
        <f aca="false">FilterOPk!C$47</f>
        <v>0</v>
      </c>
      <c r="F1161" s="54" t="n">
        <f aca="false">FilterOPk!D$47</f>
        <v>0</v>
      </c>
      <c r="G1161" s="54" t="n">
        <f aca="false">FilterOPk!E$47</f>
        <v>0</v>
      </c>
      <c r="H1161" s="54" t="n">
        <f aca="false">FilterOPk!F$47</f>
        <v>0</v>
      </c>
      <c r="I1161" s="54" t="n">
        <f aca="false">FilterOPk!G$47</f>
        <v>0</v>
      </c>
      <c r="J1161" s="54" t="n">
        <f aca="false">FilterOPk!H$47</f>
        <v>0</v>
      </c>
      <c r="K1161" s="54" t="n">
        <f aca="false">FilterOPk!I$47</f>
        <v>0</v>
      </c>
      <c r="L1161" s="54" t="n">
        <f aca="false">FilterOPk!J$47</f>
        <v>0</v>
      </c>
      <c r="M1161" s="54" t="n">
        <f aca="false">FilterOPk!K$47</f>
        <v>0</v>
      </c>
      <c r="N1161" s="54" t="n">
        <f aca="false">FilterOPk!L$47</f>
        <v>0</v>
      </c>
      <c r="O1161" s="54" t="n">
        <f aca="false">FilterOPk!M$47</f>
        <v>0</v>
      </c>
      <c r="P1161" s="54" t="n">
        <f aca="false">FilterOPk!N$47</f>
        <v>0</v>
      </c>
      <c r="Q1161" s="55" t="n">
        <f aca="false">FilterOPk!O$47</f>
        <v>0</v>
      </c>
    </row>
    <row r="1162" customFormat="false" ht="12.75" hidden="false" customHeight="false" outlineLevel="0" collapsed="false">
      <c r="A1162" s="0" t="n">
        <f aca="false">A1122+1</f>
        <v>30</v>
      </c>
      <c r="B1162" s="57" t="n">
        <f aca="false">FilterOPk!D$1</f>
        <v>36907</v>
      </c>
      <c r="C1162" s="58" t="n">
        <f aca="false">C1161+1</f>
        <v>1161</v>
      </c>
      <c r="D1162" s="58"/>
      <c r="E1162" s="58"/>
      <c r="F1162" s="58"/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83"/>
    </row>
    <row r="1163" customFormat="false" ht="12.75" hidden="false" customHeight="false" outlineLevel="0" collapsed="false">
      <c r="B1163" s="61"/>
      <c r="C1163" s="13" t="n">
        <f aca="false">C1162+1</f>
        <v>1162</v>
      </c>
      <c r="D1163" s="13"/>
      <c r="E1163" s="21" t="s">
        <v>5</v>
      </c>
      <c r="F1163" s="21" t="s">
        <v>6</v>
      </c>
      <c r="G1163" s="21" t="s">
        <v>7</v>
      </c>
      <c r="H1163" s="21" t="s">
        <v>8</v>
      </c>
      <c r="I1163" s="21" t="s">
        <v>9</v>
      </c>
      <c r="J1163" s="21" t="s">
        <v>10</v>
      </c>
      <c r="K1163" s="21" t="s">
        <v>11</v>
      </c>
      <c r="L1163" s="21" t="s">
        <v>12</v>
      </c>
      <c r="M1163" s="21" t="s">
        <v>13</v>
      </c>
      <c r="N1163" s="21" t="s">
        <v>14</v>
      </c>
      <c r="O1163" s="21" t="n">
        <v>2002</v>
      </c>
      <c r="P1163" s="21" t="s">
        <v>15</v>
      </c>
      <c r="Q1163" s="84" t="s">
        <v>16</v>
      </c>
    </row>
    <row r="1164" customFormat="false" ht="12.75" hidden="false" customHeight="false" outlineLevel="0" collapsed="false">
      <c r="B1164" s="85" t="str">
        <f aca="false">FilterOPk!A$9</f>
        <v>Power positions</v>
      </c>
      <c r="C1164" s="13" t="n">
        <f aca="false">C1163+1</f>
        <v>1163</v>
      </c>
      <c r="D1164" s="13" t="s">
        <v>4</v>
      </c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86"/>
    </row>
    <row r="1165" customFormat="false" ht="12.75" hidden="false" customHeight="false" outlineLevel="0" collapsed="false">
      <c r="B1165" s="85" t="str">
        <f aca="false">FilterOPk!A$10</f>
        <v>East Position</v>
      </c>
      <c r="C1165" s="13" t="n">
        <f aca="false">C1164+1</f>
        <v>1164</v>
      </c>
      <c r="D1165" s="50" t="n">
        <f aca="false">FilterOPk!B$10</f>
        <v>34784396.7946123</v>
      </c>
      <c r="E1165" s="50" t="n">
        <f aca="false">FilterOPk!C$10</f>
        <v>139428.68</v>
      </c>
      <c r="F1165" s="50" t="n">
        <f aca="false">FilterOPk!D$10</f>
        <v>244540.42</v>
      </c>
      <c r="G1165" s="50" t="n">
        <f aca="false">FilterOPk!E$10</f>
        <v>352018.99</v>
      </c>
      <c r="H1165" s="50" t="n">
        <f aca="false">FilterOPk!F$10</f>
        <v>454047.41</v>
      </c>
      <c r="I1165" s="50" t="n">
        <f aca="false">FilterOPk!G$10</f>
        <v>460700.87</v>
      </c>
      <c r="J1165" s="50" t="n">
        <f aca="false">FilterOPk!H$10</f>
        <v>371715.26</v>
      </c>
      <c r="K1165" s="50" t="n">
        <f aca="false">FilterOPk!I$10</f>
        <v>743238.67</v>
      </c>
      <c r="L1165" s="50" t="n">
        <f aca="false">FilterOPk!J$10</f>
        <v>433572.73</v>
      </c>
      <c r="M1165" s="50" t="n">
        <f aca="false">FilterOPk!K$10</f>
        <v>1264075.99</v>
      </c>
      <c r="N1165" s="50" t="n">
        <f aca="false">FilterOPk!L$10</f>
        <v>4463339.02</v>
      </c>
      <c r="O1165" s="50" t="n">
        <f aca="false">FilterOPk!M$10</f>
        <v>-232298.41</v>
      </c>
      <c r="P1165" s="50" t="n">
        <f aca="false">FilterOPk!N$10</f>
        <v>1174384.84</v>
      </c>
      <c r="Q1165" s="51" t="n">
        <f aca="false">FilterOPk!O$10</f>
        <v>5405425.45</v>
      </c>
    </row>
    <row r="1166" customFormat="false" ht="12.75" hidden="false" customHeight="false" outlineLevel="0" collapsed="false">
      <c r="B1166" s="85" t="str">
        <f aca="false">FilterOPk!A$11</f>
        <v>East Power Mgmt</v>
      </c>
      <c r="C1166" s="13" t="n">
        <f aca="false">C1165+1</f>
        <v>1165</v>
      </c>
      <c r="D1166" s="50" t="n">
        <f aca="false">FilterOPk!B$11</f>
        <v>7547347.04451418</v>
      </c>
      <c r="E1166" s="50" t="n">
        <f aca="false">FilterOPk!C$11</f>
        <v>0</v>
      </c>
      <c r="F1166" s="50" t="n">
        <f aca="false">FilterOPk!D$11</f>
        <v>0</v>
      </c>
      <c r="G1166" s="50" t="n">
        <f aca="false">FilterOPk!E$11</f>
        <v>0</v>
      </c>
      <c r="H1166" s="50" t="n">
        <f aca="false">FilterOPk!F$11</f>
        <v>0</v>
      </c>
      <c r="I1166" s="50" t="n">
        <f aca="false">FilterOPk!G$11</f>
        <v>0</v>
      </c>
      <c r="J1166" s="50" t="n">
        <f aca="false">FilterOPk!H$11</f>
        <v>0</v>
      </c>
      <c r="K1166" s="50" t="n">
        <f aca="false">FilterOPk!I$11</f>
        <v>0</v>
      </c>
      <c r="L1166" s="50" t="n">
        <f aca="false">FilterOPk!J$11</f>
        <v>0</v>
      </c>
      <c r="M1166" s="50" t="n">
        <f aca="false">FilterOPk!K$11</f>
        <v>0</v>
      </c>
      <c r="N1166" s="50" t="n">
        <f aca="false">FilterOPk!L$11</f>
        <v>0</v>
      </c>
      <c r="O1166" s="50" t="n">
        <f aca="false">FilterOPk!M$11</f>
        <v>0</v>
      </c>
      <c r="P1166" s="50" t="n">
        <f aca="false">FilterOPk!N$11</f>
        <v>0</v>
      </c>
      <c r="Q1166" s="51" t="n">
        <f aca="false">FilterOPk!O$11</f>
        <v>0</v>
      </c>
    </row>
    <row r="1167" customFormat="false" ht="12.75" hidden="false" customHeight="false" outlineLevel="0" collapsed="false">
      <c r="B1167" s="85" t="str">
        <f aca="false">FilterOPk!A$12</f>
        <v>Long Term Options</v>
      </c>
      <c r="C1167" s="13" t="n">
        <f aca="false">C1166+1</f>
        <v>1166</v>
      </c>
      <c r="D1167" s="50" t="n">
        <f aca="false">FilterOPk!B$12</f>
        <v>0</v>
      </c>
      <c r="E1167" s="50" t="n">
        <f aca="false">FilterOPk!C$12</f>
        <v>0</v>
      </c>
      <c r="F1167" s="50" t="n">
        <f aca="false">FilterOPk!D$12</f>
        <v>0</v>
      </c>
      <c r="G1167" s="50" t="n">
        <f aca="false">FilterOPk!E$12</f>
        <v>0</v>
      </c>
      <c r="H1167" s="50" t="n">
        <f aca="false">FilterOPk!F$12</f>
        <v>0</v>
      </c>
      <c r="I1167" s="50" t="n">
        <f aca="false">FilterOPk!G$12</f>
        <v>0</v>
      </c>
      <c r="J1167" s="50" t="n">
        <f aca="false">FilterOPk!H$12</f>
        <v>0</v>
      </c>
      <c r="K1167" s="50" t="n">
        <f aca="false">FilterOPk!I$12</f>
        <v>0</v>
      </c>
      <c r="L1167" s="50" t="n">
        <f aca="false">FilterOPk!J$12</f>
        <v>0</v>
      </c>
      <c r="M1167" s="50" t="n">
        <f aca="false">FilterOPk!K$12</f>
        <v>0</v>
      </c>
      <c r="N1167" s="50" t="n">
        <f aca="false">FilterOPk!L$12</f>
        <v>0</v>
      </c>
      <c r="O1167" s="50" t="n">
        <f aca="false">FilterOPk!M$12</f>
        <v>0</v>
      </c>
      <c r="P1167" s="50" t="n">
        <f aca="false">FilterOPk!N$12</f>
        <v>0</v>
      </c>
      <c r="Q1167" s="51" t="n">
        <f aca="false">FilterOPk!O$12</f>
        <v>0</v>
      </c>
    </row>
    <row r="1168" customFormat="false" ht="12.75" hidden="false" customHeight="false" outlineLevel="0" collapsed="false">
      <c r="B1168" s="85" t="str">
        <f aca="false">FilterOPk!A$13</f>
        <v>LT-MIDWEST</v>
      </c>
      <c r="C1168" s="13" t="n">
        <f aca="false">C1167+1</f>
        <v>1167</v>
      </c>
      <c r="D1168" s="50" t="n">
        <f aca="false">FilterOPk!B$13</f>
        <v>7151089.47366245</v>
      </c>
      <c r="E1168" s="50" t="n">
        <f aca="false">FilterOPk!C$13</f>
        <v>36317.39</v>
      </c>
      <c r="F1168" s="50" t="n">
        <f aca="false">FilterOPk!D$13</f>
        <v>95142.77</v>
      </c>
      <c r="G1168" s="50" t="n">
        <f aca="false">FilterOPk!E$13</f>
        <v>106523.31</v>
      </c>
      <c r="H1168" s="50" t="n">
        <f aca="false">FilterOPk!F$13</f>
        <v>103615.07</v>
      </c>
      <c r="I1168" s="50" t="n">
        <f aca="false">FilterOPk!G$13</f>
        <v>106049.09</v>
      </c>
      <c r="J1168" s="50" t="n">
        <f aca="false">FilterOPk!H$13</f>
        <v>78310</v>
      </c>
      <c r="K1168" s="50" t="n">
        <f aca="false">FilterOPk!I$13</f>
        <v>160210.16</v>
      </c>
      <c r="L1168" s="50" t="n">
        <f aca="false">FilterOPk!J$13</f>
        <v>108136.49</v>
      </c>
      <c r="M1168" s="50" t="n">
        <f aca="false">FilterOPk!K$13</f>
        <v>312653.19</v>
      </c>
      <c r="N1168" s="50" t="n">
        <f aca="false">FilterOPk!L$13</f>
        <v>1106957.47</v>
      </c>
      <c r="O1168" s="50" t="n">
        <f aca="false">FilterOPk!M$13</f>
        <v>-124610.37</v>
      </c>
      <c r="P1168" s="50" t="n">
        <f aca="false">FilterOPk!N$13</f>
        <v>893459.31</v>
      </c>
      <c r="Q1168" s="51" t="n">
        <f aca="false">FilterOPk!O$13</f>
        <v>1875806.41</v>
      </c>
    </row>
    <row r="1169" customFormat="false" ht="12.75" hidden="false" customHeight="false" outlineLevel="0" collapsed="false">
      <c r="B1169" s="85" t="str">
        <f aca="false">FilterOPk!A$14</f>
        <v>ST-ECAR</v>
      </c>
      <c r="C1169" s="13" t="n">
        <f aca="false">C1168+1</f>
        <v>1168</v>
      </c>
      <c r="D1169" s="50" t="n">
        <f aca="false">FilterOPk!B$14</f>
        <v>238101.441960815</v>
      </c>
      <c r="E1169" s="50" t="n">
        <f aca="false">FilterOPk!C$14</f>
        <v>0</v>
      </c>
      <c r="F1169" s="50" t="n">
        <f aca="false">FilterOPk!D$14</f>
        <v>0</v>
      </c>
      <c r="G1169" s="50" t="n">
        <f aca="false">FilterOPk!E$14</f>
        <v>0</v>
      </c>
      <c r="H1169" s="50" t="n">
        <f aca="false">FilterOPk!F$14</f>
        <v>0</v>
      </c>
      <c r="I1169" s="50" t="n">
        <f aca="false">FilterOPk!G$14</f>
        <v>0</v>
      </c>
      <c r="J1169" s="50" t="n">
        <f aca="false">FilterOPk!H$14</f>
        <v>0</v>
      </c>
      <c r="K1169" s="50" t="n">
        <f aca="false">FilterOPk!I$14</f>
        <v>0</v>
      </c>
      <c r="L1169" s="50" t="n">
        <f aca="false">FilterOPk!J$14</f>
        <v>0</v>
      </c>
      <c r="M1169" s="50" t="n">
        <f aca="false">FilterOPk!K$14</f>
        <v>0</v>
      </c>
      <c r="N1169" s="50" t="n">
        <f aca="false">FilterOPk!L$14</f>
        <v>0</v>
      </c>
      <c r="O1169" s="50" t="n">
        <f aca="false">FilterOPk!M$14</f>
        <v>0</v>
      </c>
      <c r="P1169" s="50" t="n">
        <f aca="false">FilterOPk!N$14</f>
        <v>0</v>
      </c>
      <c r="Q1169" s="51" t="n">
        <f aca="false">FilterOPk!O$14</f>
        <v>0</v>
      </c>
    </row>
    <row r="1170" customFormat="false" ht="12.75" hidden="false" customHeight="false" outlineLevel="0" collapsed="false">
      <c r="B1170" s="85" t="str">
        <f aca="false">FilterOPk!A$15</f>
        <v>ST- MAPP</v>
      </c>
      <c r="C1170" s="13" t="n">
        <f aca="false">C1169+1</f>
        <v>1169</v>
      </c>
      <c r="D1170" s="50" t="n">
        <f aca="false">FilterOPk!B$15</f>
        <v>254636.614020626</v>
      </c>
      <c r="E1170" s="50" t="n">
        <f aca="false">FilterOPk!C$15</f>
        <v>-1590.85</v>
      </c>
      <c r="F1170" s="50" t="n">
        <f aca="false">FilterOPk!D$15</f>
        <v>-3167.72</v>
      </c>
      <c r="G1170" s="50" t="n">
        <f aca="false">FilterOPk!E$15</f>
        <v>-3546.79</v>
      </c>
      <c r="H1170" s="50" t="n">
        <f aca="false">FilterOPk!F$15</f>
        <v>-3530.89</v>
      </c>
      <c r="I1170" s="50" t="n">
        <f aca="false">FilterOPk!G$15</f>
        <v>0</v>
      </c>
      <c r="J1170" s="50" t="n">
        <f aca="false">FilterOPk!H$15</f>
        <v>0</v>
      </c>
      <c r="K1170" s="50" t="n">
        <f aca="false">FilterOPk!I$15</f>
        <v>0</v>
      </c>
      <c r="L1170" s="50" t="n">
        <f aca="false">FilterOPk!J$15</f>
        <v>0</v>
      </c>
      <c r="M1170" s="50" t="n">
        <f aca="false">FilterOPk!K$15</f>
        <v>0</v>
      </c>
      <c r="N1170" s="50" t="n">
        <f aca="false">FilterOPk!L$15</f>
        <v>-11836.25</v>
      </c>
      <c r="O1170" s="50" t="n">
        <f aca="false">FilterOPk!M$15</f>
        <v>0</v>
      </c>
      <c r="P1170" s="50" t="n">
        <f aca="false">FilterOPk!N$15</f>
        <v>0</v>
      </c>
      <c r="Q1170" s="51" t="n">
        <f aca="false">FilterOPk!O$15</f>
        <v>-11836.25</v>
      </c>
    </row>
    <row r="1171" customFormat="false" ht="12.75" hidden="false" customHeight="false" outlineLevel="0" collapsed="false">
      <c r="B1171" s="85" t="str">
        <f aca="false">FilterOPk!A$16</f>
        <v>ST- MAIN</v>
      </c>
      <c r="C1171" s="13" t="n">
        <f aca="false">C1170+1</f>
        <v>1170</v>
      </c>
      <c r="D1171" s="50" t="n">
        <f aca="false">FilterOPk!B$16</f>
        <v>694293.253349893</v>
      </c>
      <c r="E1171" s="50" t="n">
        <f aca="false">FilterOPk!C$16</f>
        <v>0</v>
      </c>
      <c r="F1171" s="50" t="n">
        <f aca="false">FilterOPk!D$16</f>
        <v>0</v>
      </c>
      <c r="G1171" s="50" t="n">
        <f aca="false">FilterOPk!E$16</f>
        <v>0</v>
      </c>
      <c r="H1171" s="50" t="n">
        <f aca="false">FilterOPk!F$16</f>
        <v>0</v>
      </c>
      <c r="I1171" s="50" t="n">
        <f aca="false">FilterOPk!G$16</f>
        <v>0</v>
      </c>
      <c r="J1171" s="50" t="n">
        <f aca="false">FilterOPk!H$16</f>
        <v>0</v>
      </c>
      <c r="K1171" s="50" t="n">
        <f aca="false">FilterOPk!I$16</f>
        <v>0</v>
      </c>
      <c r="L1171" s="50" t="n">
        <f aca="false">FilterOPk!J$16</f>
        <v>0</v>
      </c>
      <c r="M1171" s="50" t="n">
        <f aca="false">FilterOPk!K$16</f>
        <v>0</v>
      </c>
      <c r="N1171" s="50" t="n">
        <f aca="false">FilterOPk!L$16</f>
        <v>0</v>
      </c>
      <c r="O1171" s="50" t="n">
        <f aca="false">FilterOPk!M$16</f>
        <v>0</v>
      </c>
      <c r="P1171" s="50" t="n">
        <f aca="false">FilterOPk!N$16</f>
        <v>0</v>
      </c>
      <c r="Q1171" s="51" t="n">
        <f aca="false">FilterOPk!O$16</f>
        <v>0</v>
      </c>
    </row>
    <row r="1172" customFormat="false" ht="12.75" hidden="false" customHeight="false" outlineLevel="0" collapsed="false">
      <c r="B1172" s="85" t="str">
        <f aca="false">FilterOPk!A$17</f>
        <v>MW-ANALYST</v>
      </c>
      <c r="C1172" s="13" t="n">
        <f aca="false">C1171+1</f>
        <v>1171</v>
      </c>
      <c r="D1172" s="50" t="n">
        <f aca="false">FilterOPk!B$17</f>
        <v>0</v>
      </c>
      <c r="E1172" s="50" t="n">
        <f aca="false">FilterOPk!C$17</f>
        <v>0</v>
      </c>
      <c r="F1172" s="50" t="n">
        <f aca="false">FilterOPk!D$17</f>
        <v>0</v>
      </c>
      <c r="G1172" s="50" t="n">
        <f aca="false">FilterOPk!E$17</f>
        <v>0</v>
      </c>
      <c r="H1172" s="50" t="n">
        <f aca="false">FilterOPk!F$17</f>
        <v>0</v>
      </c>
      <c r="I1172" s="50" t="n">
        <f aca="false">FilterOPk!G$17</f>
        <v>0</v>
      </c>
      <c r="J1172" s="50" t="n">
        <f aca="false">FilterOPk!H$17</f>
        <v>0</v>
      </c>
      <c r="K1172" s="50" t="n">
        <f aca="false">FilterOPk!I$17</f>
        <v>0</v>
      </c>
      <c r="L1172" s="50" t="n">
        <f aca="false">FilterOPk!J$17</f>
        <v>0</v>
      </c>
      <c r="M1172" s="50" t="n">
        <f aca="false">FilterOPk!K$17</f>
        <v>0</v>
      </c>
      <c r="N1172" s="50" t="n">
        <f aca="false">FilterOPk!L$17</f>
        <v>0</v>
      </c>
      <c r="O1172" s="50" t="n">
        <f aca="false">FilterOPk!M$17</f>
        <v>0</v>
      </c>
      <c r="P1172" s="50" t="n">
        <f aca="false">FilterOPk!N$17</f>
        <v>0</v>
      </c>
      <c r="Q1172" s="51" t="n">
        <f aca="false">FilterOPk!O$17</f>
        <v>0</v>
      </c>
    </row>
    <row r="1173" customFormat="false" ht="12.75" hidden="false" customHeight="false" outlineLevel="0" collapsed="false">
      <c r="B1173" s="85" t="str">
        <f aca="false">FilterOPk!A$18</f>
        <v>LT-NE</v>
      </c>
      <c r="C1173" s="13" t="n">
        <f aca="false">C1172+1</f>
        <v>1172</v>
      </c>
      <c r="D1173" s="50" t="n">
        <f aca="false">FilterOPk!B$18</f>
        <v>6187311.37539291</v>
      </c>
      <c r="E1173" s="50" t="n">
        <f aca="false">FilterOPk!C$18</f>
        <v>38662.79</v>
      </c>
      <c r="F1173" s="50" t="n">
        <f aca="false">FilterOPk!D$18</f>
        <v>89522.8</v>
      </c>
      <c r="G1173" s="50" t="n">
        <f aca="false">FilterOPk!E$18</f>
        <v>158536.19</v>
      </c>
      <c r="H1173" s="50" t="n">
        <f aca="false">FilterOPk!F$18</f>
        <v>261849.24</v>
      </c>
      <c r="I1173" s="50" t="n">
        <f aca="false">FilterOPk!G$18</f>
        <v>291708.83</v>
      </c>
      <c r="J1173" s="50" t="n">
        <f aca="false">FilterOPk!H$18</f>
        <v>228360.42</v>
      </c>
      <c r="K1173" s="50" t="n">
        <f aca="false">FilterOPk!I$18</f>
        <v>445432.42</v>
      </c>
      <c r="L1173" s="50" t="n">
        <f aca="false">FilterOPk!J$18</f>
        <v>266345.8</v>
      </c>
      <c r="M1173" s="50" t="n">
        <f aca="false">FilterOPk!K$18</f>
        <v>801315.09</v>
      </c>
      <c r="N1173" s="50" t="n">
        <f aca="false">FilterOPk!L$18</f>
        <v>2581733.58</v>
      </c>
      <c r="O1173" s="50" t="n">
        <f aca="false">FilterOPk!M$18</f>
        <v>-636932.37</v>
      </c>
      <c r="P1173" s="50" t="n">
        <f aca="false">FilterOPk!N$18</f>
        <v>-2303942.42</v>
      </c>
      <c r="Q1173" s="51" t="n">
        <f aca="false">FilterOPk!O$18</f>
        <v>-359141.210000001</v>
      </c>
    </row>
    <row r="1174" customFormat="false" ht="12.75" hidden="false" customHeight="false" outlineLevel="0" collapsed="false">
      <c r="B1174" s="85" t="str">
        <f aca="false">FilterOPk!A$19</f>
        <v>LT-PJM</v>
      </c>
      <c r="C1174" s="13" t="n">
        <f aca="false">C1173+1</f>
        <v>1173</v>
      </c>
      <c r="D1174" s="50" t="n">
        <f aca="false">FilterOPk!B$19</f>
        <v>1818236.42109565</v>
      </c>
      <c r="E1174" s="50" t="n">
        <f aca="false">FilterOPk!C$19</f>
        <v>0</v>
      </c>
      <c r="F1174" s="50" t="n">
        <f aca="false">FilterOPk!D$19</f>
        <v>19402.28</v>
      </c>
      <c r="G1174" s="50" t="n">
        <f aca="false">FilterOPk!E$19</f>
        <v>57930.92</v>
      </c>
      <c r="H1174" s="50" t="n">
        <f aca="false">FilterOPk!F$19</f>
        <v>59436.7</v>
      </c>
      <c r="I1174" s="50" t="n">
        <f aca="false">FilterOPk!G$19</f>
        <v>19136.52</v>
      </c>
      <c r="J1174" s="50" t="n">
        <f aca="false">FilterOPk!H$19</f>
        <v>18664.41</v>
      </c>
      <c r="K1174" s="50" t="n">
        <f aca="false">FilterOPk!I$19</f>
        <v>33608.82</v>
      </c>
      <c r="L1174" s="50" t="n">
        <f aca="false">FilterOPk!J$19</f>
        <v>20867.53</v>
      </c>
      <c r="M1174" s="50" t="n">
        <f aca="false">FilterOPk!K$19</f>
        <v>56340.86</v>
      </c>
      <c r="N1174" s="50" t="n">
        <f aca="false">FilterOPk!L$19</f>
        <v>285388.04</v>
      </c>
      <c r="O1174" s="50" t="n">
        <f aca="false">FilterOPk!M$19</f>
        <v>-1975.43</v>
      </c>
      <c r="P1174" s="50" t="n">
        <f aca="false">FilterOPk!N$19</f>
        <v>-179963.06</v>
      </c>
      <c r="Q1174" s="51" t="n">
        <f aca="false">FilterOPk!O$19</f>
        <v>103449.55</v>
      </c>
    </row>
    <row r="1175" customFormat="false" ht="12.75" hidden="false" customHeight="false" outlineLevel="0" collapsed="false">
      <c r="B1175" s="85" t="str">
        <f aca="false">FilterOPk!A$20</f>
        <v>LT- NY</v>
      </c>
      <c r="C1175" s="13" t="n">
        <f aca="false">C1174+1</f>
        <v>1174</v>
      </c>
      <c r="D1175" s="50" t="n">
        <f aca="false">FilterOPk!B$20</f>
        <v>0</v>
      </c>
      <c r="E1175" s="50" t="n">
        <f aca="false">FilterOPk!C$20</f>
        <v>-9128.22</v>
      </c>
      <c r="F1175" s="50" t="n">
        <f aca="false">FilterOPk!D$20</f>
        <v>-69725.26</v>
      </c>
      <c r="G1175" s="50" t="n">
        <f aca="false">FilterOPk!E$20</f>
        <v>0</v>
      </c>
      <c r="H1175" s="50" t="n">
        <f aca="false">FilterOPk!F$20</f>
        <v>0</v>
      </c>
      <c r="I1175" s="50" t="n">
        <f aca="false">FilterOPk!G$20</f>
        <v>0</v>
      </c>
      <c r="J1175" s="50" t="n">
        <f aca="false">FilterOPk!H$20</f>
        <v>0</v>
      </c>
      <c r="K1175" s="50" t="n">
        <f aca="false">FilterOPk!I$20</f>
        <v>0</v>
      </c>
      <c r="L1175" s="50" t="n">
        <f aca="false">FilterOPk!J$20</f>
        <v>0</v>
      </c>
      <c r="M1175" s="50" t="n">
        <f aca="false">FilterOPk!K$20</f>
        <v>0</v>
      </c>
      <c r="N1175" s="50" t="n">
        <f aca="false">FilterOPk!L$20</f>
        <v>-78853.48</v>
      </c>
      <c r="O1175" s="50" t="n">
        <f aca="false">FilterOPk!M$20</f>
        <v>0</v>
      </c>
      <c r="P1175" s="50" t="n">
        <f aca="false">FilterOPk!N$20</f>
        <v>12056.92</v>
      </c>
      <c r="Q1175" s="51" t="n">
        <f aca="false">FilterOPk!O$20</f>
        <v>-66796.56</v>
      </c>
    </row>
    <row r="1176" customFormat="false" ht="12.75" hidden="false" customHeight="false" outlineLevel="0" collapsed="false">
      <c r="B1176" s="85" t="str">
        <f aca="false">FilterOPk!A$21</f>
        <v>ST- PJM</v>
      </c>
      <c r="C1176" s="13" t="n">
        <f aca="false">C1175+1</f>
        <v>1175</v>
      </c>
      <c r="D1176" s="50" t="n">
        <f aca="false">FilterOPk!B$21</f>
        <v>1243093.71447674</v>
      </c>
      <c r="E1176" s="50" t="n">
        <f aca="false">FilterOPk!C$21</f>
        <v>13503.06</v>
      </c>
      <c r="F1176" s="50" t="n">
        <f aca="false">FilterOPk!D$21</f>
        <v>0</v>
      </c>
      <c r="G1176" s="50" t="n">
        <f aca="false">FilterOPk!E$21</f>
        <v>0</v>
      </c>
      <c r="H1176" s="50" t="n">
        <f aca="false">FilterOPk!F$21</f>
        <v>0</v>
      </c>
      <c r="I1176" s="50" t="n">
        <f aca="false">FilterOPk!G$21</f>
        <v>0</v>
      </c>
      <c r="J1176" s="50" t="n">
        <f aca="false">FilterOPk!H$21</f>
        <v>0</v>
      </c>
      <c r="K1176" s="50" t="n">
        <f aca="false">FilterOPk!I$21</f>
        <v>0</v>
      </c>
      <c r="L1176" s="50" t="n">
        <f aca="false">FilterOPk!J$21</f>
        <v>0</v>
      </c>
      <c r="M1176" s="50" t="n">
        <f aca="false">FilterOPk!K$21</f>
        <v>0</v>
      </c>
      <c r="N1176" s="50" t="n">
        <f aca="false">FilterOPk!L$21</f>
        <v>13503.06</v>
      </c>
      <c r="O1176" s="50" t="n">
        <f aca="false">FilterOPk!M$21</f>
        <v>0</v>
      </c>
      <c r="P1176" s="50" t="n">
        <f aca="false">FilterOPk!N$21</f>
        <v>0</v>
      </c>
      <c r="Q1176" s="51" t="n">
        <f aca="false">FilterOPk!O$21</f>
        <v>13503.06</v>
      </c>
    </row>
    <row r="1177" customFormat="false" ht="12.75" hidden="false" customHeight="false" outlineLevel="0" collapsed="false">
      <c r="B1177" s="85" t="str">
        <f aca="false">FilterOPk!A$22</f>
        <v>ST- NENG</v>
      </c>
      <c r="C1177" s="13" t="n">
        <f aca="false">C1176+1</f>
        <v>1176</v>
      </c>
      <c r="D1177" s="50" t="n">
        <f aca="false">FilterOPk!B$22</f>
        <v>539719.375927685</v>
      </c>
      <c r="E1177" s="50" t="n">
        <f aca="false">FilterOPk!C$22</f>
        <v>17499.36</v>
      </c>
      <c r="F1177" s="50" t="n">
        <f aca="false">FilterOPk!D$22</f>
        <v>34844.91</v>
      </c>
      <c r="G1177" s="50" t="n">
        <f aca="false">FilterOPk!E$22</f>
        <v>0</v>
      </c>
      <c r="H1177" s="50" t="n">
        <f aca="false">FilterOPk!F$22</f>
        <v>0</v>
      </c>
      <c r="I1177" s="50" t="n">
        <f aca="false">FilterOPk!G$22</f>
        <v>0</v>
      </c>
      <c r="J1177" s="50" t="n">
        <f aca="false">FilterOPk!H$22</f>
        <v>0</v>
      </c>
      <c r="K1177" s="50" t="n">
        <f aca="false">FilterOPk!I$22</f>
        <v>0</v>
      </c>
      <c r="L1177" s="50" t="n">
        <f aca="false">FilterOPk!J$22</f>
        <v>0</v>
      </c>
      <c r="M1177" s="50" t="n">
        <f aca="false">FilterOPk!K$22</f>
        <v>0</v>
      </c>
      <c r="N1177" s="50" t="n">
        <f aca="false">FilterOPk!L$22</f>
        <v>52344.27</v>
      </c>
      <c r="O1177" s="50" t="n">
        <f aca="false">FilterOPk!M$22</f>
        <v>0</v>
      </c>
      <c r="P1177" s="50" t="n">
        <f aca="false">FilterOPk!N$22</f>
        <v>0</v>
      </c>
      <c r="Q1177" s="51" t="n">
        <f aca="false">FilterOPk!O$22</f>
        <v>52344.27</v>
      </c>
    </row>
    <row r="1178" customFormat="false" ht="12.75" hidden="false" customHeight="false" outlineLevel="0" collapsed="false">
      <c r="B1178" s="85" t="str">
        <f aca="false">FilterOPk!A$23</f>
        <v>ST- NY</v>
      </c>
      <c r="C1178" s="13" t="n">
        <f aca="false">C1177+1</f>
        <v>1177</v>
      </c>
      <c r="D1178" s="50" t="n">
        <f aca="false">FilterOPk!B$23</f>
        <v>251437.188425373</v>
      </c>
      <c r="E1178" s="50" t="n">
        <f aca="false">FilterOPk!C$23</f>
        <v>22663</v>
      </c>
      <c r="F1178" s="50" t="n">
        <f aca="false">FilterOPk!D$23</f>
        <v>52267.36</v>
      </c>
      <c r="G1178" s="50" t="n">
        <f aca="false">FilterOPk!E$23</f>
        <v>0</v>
      </c>
      <c r="H1178" s="50" t="n">
        <f aca="false">FilterOPk!F$23</f>
        <v>0</v>
      </c>
      <c r="I1178" s="50" t="n">
        <f aca="false">FilterOPk!G$23</f>
        <v>0</v>
      </c>
      <c r="J1178" s="50" t="n">
        <f aca="false">FilterOPk!H$23</f>
        <v>0</v>
      </c>
      <c r="K1178" s="50" t="n">
        <f aca="false">FilterOPk!I$23</f>
        <v>0</v>
      </c>
      <c r="L1178" s="50" t="n">
        <f aca="false">FilterOPk!J$23</f>
        <v>0</v>
      </c>
      <c r="M1178" s="50" t="n">
        <f aca="false">FilterOPk!K$23</f>
        <v>0</v>
      </c>
      <c r="N1178" s="50" t="n">
        <f aca="false">FilterOPk!L$23</f>
        <v>74930.36</v>
      </c>
      <c r="O1178" s="50" t="n">
        <f aca="false">FilterOPk!M$23</f>
        <v>0</v>
      </c>
      <c r="P1178" s="50" t="n">
        <f aca="false">FilterOPk!N$23</f>
        <v>0</v>
      </c>
      <c r="Q1178" s="51" t="n">
        <f aca="false">FilterOPk!O$23</f>
        <v>74930.36</v>
      </c>
    </row>
    <row r="1179" customFormat="false" ht="12.75" hidden="false" customHeight="false" outlineLevel="0" collapsed="false">
      <c r="B1179" s="85" t="str">
        <f aca="false">FilterOPk!A$24</f>
        <v>NE- PHYS</v>
      </c>
      <c r="C1179" s="13" t="n">
        <f aca="false">C1178+1</f>
        <v>1178</v>
      </c>
      <c r="D1179" s="50" t="n">
        <f aca="false">FilterOPk!B$24</f>
        <v>0</v>
      </c>
      <c r="E1179" s="50" t="n">
        <f aca="false">FilterOPk!C$24</f>
        <v>0</v>
      </c>
      <c r="F1179" s="50" t="n">
        <f aca="false">FilterOPk!D$24</f>
        <v>0</v>
      </c>
      <c r="G1179" s="50" t="n">
        <f aca="false">FilterOPk!E$24</f>
        <v>0</v>
      </c>
      <c r="H1179" s="50" t="n">
        <f aca="false">FilterOPk!F$24</f>
        <v>0</v>
      </c>
      <c r="I1179" s="50" t="n">
        <f aca="false">FilterOPk!G$24</f>
        <v>0</v>
      </c>
      <c r="J1179" s="50" t="n">
        <f aca="false">FilterOPk!H$24</f>
        <v>0</v>
      </c>
      <c r="K1179" s="50" t="n">
        <f aca="false">FilterOPk!I$24</f>
        <v>0</v>
      </c>
      <c r="L1179" s="50" t="n">
        <f aca="false">FilterOPk!J$24</f>
        <v>0</v>
      </c>
      <c r="M1179" s="50" t="n">
        <f aca="false">FilterOPk!K$24</f>
        <v>0</v>
      </c>
      <c r="N1179" s="50" t="n">
        <f aca="false">FilterOPk!L$24</f>
        <v>0</v>
      </c>
      <c r="O1179" s="50" t="n">
        <f aca="false">FilterOPk!M$24</f>
        <v>0</v>
      </c>
      <c r="P1179" s="50" t="n">
        <f aca="false">FilterOPk!N$24</f>
        <v>0</v>
      </c>
      <c r="Q1179" s="51" t="n">
        <f aca="false">FilterOPk!O$24</f>
        <v>0</v>
      </c>
    </row>
    <row r="1180" customFormat="false" ht="12.75" hidden="false" customHeight="false" outlineLevel="0" collapsed="false">
      <c r="B1180" s="85" t="str">
        <f aca="false">FilterOPk!A$25</f>
        <v>LT-Southeast</v>
      </c>
      <c r="C1180" s="13" t="n">
        <f aca="false">C1179+1</f>
        <v>1179</v>
      </c>
      <c r="D1180" s="50" t="n">
        <f aca="false">FilterOPk!B$25</f>
        <v>11411200.8859117</v>
      </c>
      <c r="E1180" s="50" t="n">
        <f aca="false">FilterOPk!C$25</f>
        <v>15825.82</v>
      </c>
      <c r="F1180" s="50" t="n">
        <f aca="false">FilterOPk!D$25</f>
        <v>13250</v>
      </c>
      <c r="G1180" s="50" t="n">
        <f aca="false">FilterOPk!E$25</f>
        <v>24924.1</v>
      </c>
      <c r="H1180" s="50" t="n">
        <f aca="false">FilterOPk!F$25</f>
        <v>24690.47</v>
      </c>
      <c r="I1180" s="50" t="n">
        <f aca="false">FilterOPk!G$25</f>
        <v>26774</v>
      </c>
      <c r="J1180" s="50" t="n">
        <f aca="false">FilterOPk!H$25</f>
        <v>26715</v>
      </c>
      <c r="K1180" s="50" t="n">
        <f aca="false">FilterOPk!I$25</f>
        <v>57358.83</v>
      </c>
      <c r="L1180" s="50" t="n">
        <f aca="false">FilterOPk!J$25</f>
        <v>26146</v>
      </c>
      <c r="M1180" s="50" t="n">
        <f aca="false">FilterOPk!K$25</f>
        <v>75355.31</v>
      </c>
      <c r="N1180" s="50" t="n">
        <f aca="false">FilterOPk!L$25</f>
        <v>291039.53</v>
      </c>
      <c r="O1180" s="50" t="n">
        <f aca="false">FilterOPk!M$25</f>
        <v>-122359</v>
      </c>
      <c r="P1180" s="50" t="n">
        <f aca="false">FilterOPk!N$25</f>
        <v>514428.17</v>
      </c>
      <c r="Q1180" s="51" t="n">
        <f aca="false">FilterOPk!O$25</f>
        <v>683108.7</v>
      </c>
    </row>
    <row r="1181" customFormat="false" ht="12.75" hidden="false" customHeight="false" outlineLevel="0" collapsed="false">
      <c r="B1181" s="85" t="str">
        <f aca="false">FilterOPk!A$26</f>
        <v>ST-SPP</v>
      </c>
      <c r="C1181" s="13" t="n">
        <f aca="false">C1180+1</f>
        <v>1180</v>
      </c>
      <c r="D1181" s="50" t="n">
        <f aca="false">FilterOPk!B$26</f>
        <v>52202.8773549933</v>
      </c>
      <c r="E1181" s="50" t="n">
        <f aca="false">FilterOPk!C$26</f>
        <v>0</v>
      </c>
      <c r="F1181" s="50" t="n">
        <f aca="false">FilterOPk!D$26</f>
        <v>0</v>
      </c>
      <c r="G1181" s="50" t="n">
        <f aca="false">FilterOPk!E$26</f>
        <v>0</v>
      </c>
      <c r="H1181" s="50" t="n">
        <f aca="false">FilterOPk!F$26</f>
        <v>0</v>
      </c>
      <c r="I1181" s="50" t="n">
        <f aca="false">FilterOPk!G$26</f>
        <v>0</v>
      </c>
      <c r="J1181" s="50" t="n">
        <f aca="false">FilterOPk!H$26</f>
        <v>0</v>
      </c>
      <c r="K1181" s="50" t="n">
        <f aca="false">FilterOPk!I$26</f>
        <v>0</v>
      </c>
      <c r="L1181" s="50" t="n">
        <f aca="false">FilterOPk!J$26</f>
        <v>0</v>
      </c>
      <c r="M1181" s="50" t="n">
        <f aca="false">FilterOPk!K$26</f>
        <v>0</v>
      </c>
      <c r="N1181" s="50" t="n">
        <f aca="false">FilterOPk!L$26</f>
        <v>0</v>
      </c>
      <c r="O1181" s="50" t="n">
        <f aca="false">FilterOPk!M$26</f>
        <v>0</v>
      </c>
      <c r="P1181" s="50" t="n">
        <f aca="false">FilterOPk!N$26</f>
        <v>0</v>
      </c>
      <c r="Q1181" s="51" t="n">
        <f aca="false">FilterOPk!O$26</f>
        <v>0</v>
      </c>
    </row>
    <row r="1182" customFormat="false" ht="12.75" hidden="false" customHeight="false" outlineLevel="0" collapsed="false">
      <c r="B1182" s="85" t="str">
        <f aca="false">FilterOPk!A$27</f>
        <v>ST-SERC</v>
      </c>
      <c r="C1182" s="13" t="n">
        <f aca="false">C1181+1</f>
        <v>1181</v>
      </c>
      <c r="D1182" s="50" t="n">
        <f aca="false">FilterOPk!B$27</f>
        <v>686881.973218232</v>
      </c>
      <c r="E1182" s="50" t="n">
        <f aca="false">FilterOPk!C$27</f>
        <v>0</v>
      </c>
      <c r="F1182" s="50" t="n">
        <f aca="false">FilterOPk!D$27</f>
        <v>0</v>
      </c>
      <c r="G1182" s="50" t="n">
        <f aca="false">FilterOPk!E$27</f>
        <v>0</v>
      </c>
      <c r="H1182" s="50" t="n">
        <f aca="false">FilterOPk!F$27</f>
        <v>0</v>
      </c>
      <c r="I1182" s="50" t="n">
        <f aca="false">FilterOPk!G$27</f>
        <v>0</v>
      </c>
      <c r="J1182" s="50" t="n">
        <f aca="false">FilterOPk!H$27</f>
        <v>0</v>
      </c>
      <c r="K1182" s="50" t="n">
        <f aca="false">FilterOPk!I$27</f>
        <v>0</v>
      </c>
      <c r="L1182" s="50" t="n">
        <f aca="false">FilterOPk!J$27</f>
        <v>0</v>
      </c>
      <c r="M1182" s="50" t="n">
        <f aca="false">FilterOPk!K$27</f>
        <v>0</v>
      </c>
      <c r="N1182" s="50" t="n">
        <f aca="false">FilterOPk!L$27</f>
        <v>0</v>
      </c>
      <c r="O1182" s="50" t="n">
        <f aca="false">FilterOPk!M$27</f>
        <v>0</v>
      </c>
      <c r="P1182" s="50" t="n">
        <f aca="false">FilterOPk!N$27</f>
        <v>0</v>
      </c>
      <c r="Q1182" s="51" t="n">
        <f aca="false">FilterOPk!O$27</f>
        <v>0</v>
      </c>
    </row>
    <row r="1183" customFormat="false" ht="12.75" hidden="false" customHeight="false" outlineLevel="0" collapsed="false">
      <c r="B1183" s="85" t="str">
        <f aca="false">FilterOPk!A$28</f>
        <v>LT- Texas</v>
      </c>
      <c r="C1183" s="13" t="n">
        <f aca="false">C1182+1</f>
        <v>1182</v>
      </c>
      <c r="D1183" s="50" t="n">
        <f aca="false">FilterOPk!B$28</f>
        <v>3826684.70313045</v>
      </c>
      <c r="E1183" s="50" t="n">
        <f aca="false">FilterOPk!C$28</f>
        <v>0</v>
      </c>
      <c r="F1183" s="50" t="n">
        <f aca="false">FilterOPk!D$28</f>
        <v>13003.28</v>
      </c>
      <c r="G1183" s="50" t="n">
        <f aca="false">FilterOPk!E$28</f>
        <v>7651.26</v>
      </c>
      <c r="H1183" s="50" t="n">
        <f aca="false">FilterOPk!F$28</f>
        <v>7986.82</v>
      </c>
      <c r="I1183" s="50" t="n">
        <f aca="false">FilterOPk!G$28</f>
        <v>17032.43</v>
      </c>
      <c r="J1183" s="50" t="n">
        <f aca="false">FilterOPk!H$28</f>
        <v>19665.43</v>
      </c>
      <c r="K1183" s="50" t="n">
        <f aca="false">FilterOPk!I$28</f>
        <v>46628.44</v>
      </c>
      <c r="L1183" s="50" t="n">
        <f aca="false">FilterOPk!J$28</f>
        <v>12076.91</v>
      </c>
      <c r="M1183" s="50" t="n">
        <f aca="false">FilterOPk!K$28</f>
        <v>18411.54</v>
      </c>
      <c r="N1183" s="50" t="n">
        <f aca="false">FilterOPk!L$28</f>
        <v>142456.11</v>
      </c>
      <c r="O1183" s="50" t="n">
        <f aca="false">FilterOPk!M$28</f>
        <v>653578.76</v>
      </c>
      <c r="P1183" s="50" t="n">
        <f aca="false">FilterOPk!N$28</f>
        <v>2238345.92</v>
      </c>
      <c r="Q1183" s="51" t="n">
        <f aca="false">FilterOPk!O$28</f>
        <v>3034380.79</v>
      </c>
    </row>
    <row r="1184" customFormat="false" ht="12.75" hidden="false" customHeight="false" outlineLevel="0" collapsed="false">
      <c r="B1184" s="85" t="str">
        <f aca="false">FilterOPk!A$29</f>
        <v>St- Texas</v>
      </c>
      <c r="C1184" s="13" t="n">
        <f aca="false">C1183+1</f>
        <v>1183</v>
      </c>
      <c r="D1184" s="50" t="n">
        <f aca="false">FilterOPk!B$29</f>
        <v>445563.239343252</v>
      </c>
      <c r="E1184" s="50" t="n">
        <f aca="false">FilterOPk!C$29</f>
        <v>5676.33</v>
      </c>
      <c r="F1184" s="50" t="n">
        <f aca="false">FilterOPk!D$29</f>
        <v>0</v>
      </c>
      <c r="G1184" s="50" t="n">
        <f aca="false">FilterOPk!E$29</f>
        <v>0</v>
      </c>
      <c r="H1184" s="50" t="n">
        <f aca="false">FilterOPk!F$29</f>
        <v>0</v>
      </c>
      <c r="I1184" s="50" t="n">
        <f aca="false">FilterOPk!G$29</f>
        <v>0</v>
      </c>
      <c r="J1184" s="50" t="n">
        <f aca="false">FilterOPk!H$29</f>
        <v>0</v>
      </c>
      <c r="K1184" s="50" t="n">
        <f aca="false">FilterOPk!I$29</f>
        <v>0</v>
      </c>
      <c r="L1184" s="50" t="n">
        <f aca="false">FilterOPk!J$29</f>
        <v>0</v>
      </c>
      <c r="M1184" s="50" t="n">
        <f aca="false">FilterOPk!K$29</f>
        <v>0</v>
      </c>
      <c r="N1184" s="50" t="n">
        <f aca="false">FilterOPk!L$29</f>
        <v>5676.33</v>
      </c>
      <c r="O1184" s="50" t="n">
        <f aca="false">FilterOPk!M$29</f>
        <v>0</v>
      </c>
      <c r="P1184" s="50" t="n">
        <f aca="false">FilterOPk!N$29</f>
        <v>0</v>
      </c>
      <c r="Q1184" s="51" t="n">
        <f aca="false">FilterOPk!O$29</f>
        <v>5676.33</v>
      </c>
    </row>
    <row r="1185" customFormat="false" ht="12.75" hidden="false" customHeight="false" outlineLevel="0" collapsed="false">
      <c r="B1185" s="85"/>
      <c r="C1185" s="13" t="n">
        <f aca="false">C1184+1</f>
        <v>1184</v>
      </c>
      <c r="D1185" s="50"/>
      <c r="E1185" s="50"/>
      <c r="F1185" s="50"/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1"/>
    </row>
    <row r="1186" customFormat="false" ht="12.75" hidden="false" customHeight="false" outlineLevel="0" collapsed="false">
      <c r="B1186" s="85" t="str">
        <f aca="false">FilterOPk!A$32</f>
        <v>Gas positions</v>
      </c>
      <c r="C1186" s="13" t="n">
        <f aca="false">C1185+1</f>
        <v>1185</v>
      </c>
      <c r="D1186" s="50" t="s">
        <v>4</v>
      </c>
      <c r="E1186" s="50"/>
      <c r="F1186" s="50"/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1"/>
    </row>
    <row r="1187" customFormat="false" ht="12.75" hidden="false" customHeight="false" outlineLevel="0" collapsed="false">
      <c r="B1187" s="85" t="str">
        <f aca="false">FilterOPk!A$33</f>
        <v>Kevin Presto</v>
      </c>
      <c r="C1187" s="13" t="n">
        <f aca="false">C1186+1</f>
        <v>1186</v>
      </c>
      <c r="D1187" s="50" t="n">
        <f aca="false">FilterOPk!B$33</f>
        <v>0</v>
      </c>
      <c r="E1187" s="50" t="n">
        <f aca="false">FilterOPk!C$33</f>
        <v>0</v>
      </c>
      <c r="F1187" s="50" t="n">
        <f aca="false">FilterOPk!D$33</f>
        <v>0</v>
      </c>
      <c r="G1187" s="50" t="n">
        <f aca="false">FilterOPk!E$33</f>
        <v>0</v>
      </c>
      <c r="H1187" s="50" t="n">
        <f aca="false">FilterOPk!F$33</f>
        <v>0</v>
      </c>
      <c r="I1187" s="50" t="n">
        <f aca="false">FilterOPk!G$33</f>
        <v>0</v>
      </c>
      <c r="J1187" s="50" t="n">
        <f aca="false">FilterOPk!H$33</f>
        <v>0</v>
      </c>
      <c r="K1187" s="50" t="n">
        <f aca="false">FilterOPk!I$33</f>
        <v>0</v>
      </c>
      <c r="L1187" s="50" t="n">
        <f aca="false">FilterOPk!J$33</f>
        <v>0</v>
      </c>
      <c r="M1187" s="50" t="n">
        <f aca="false">FilterOPk!K$33</f>
        <v>0</v>
      </c>
      <c r="N1187" s="50" t="n">
        <f aca="false">FilterOPk!L$33</f>
        <v>0</v>
      </c>
      <c r="O1187" s="50" t="n">
        <f aca="false">FilterOPk!M$33</f>
        <v>0</v>
      </c>
      <c r="P1187" s="50" t="n">
        <f aca="false">FilterOPk!N$33</f>
        <v>0</v>
      </c>
      <c r="Q1187" s="51" t="n">
        <f aca="false">FilterOPk!O$33</f>
        <v>0</v>
      </c>
    </row>
    <row r="1188" customFormat="false" ht="12.75" hidden="false" customHeight="false" outlineLevel="0" collapsed="false">
      <c r="B1188" s="85" t="str">
        <f aca="false">FilterOPk!A$34</f>
        <v>Fletcher Sturm</v>
      </c>
      <c r="C1188" s="13" t="n">
        <f aca="false">C1187+1</f>
        <v>1187</v>
      </c>
      <c r="D1188" s="50" t="n">
        <f aca="false">FilterOPk!B$34</f>
        <v>0</v>
      </c>
      <c r="E1188" s="50" t="n">
        <f aca="false">FilterOPk!C$34</f>
        <v>0</v>
      </c>
      <c r="F1188" s="50" t="n">
        <f aca="false">FilterOPk!D$34</f>
        <v>0</v>
      </c>
      <c r="G1188" s="50" t="n">
        <f aca="false">FilterOPk!E$34</f>
        <v>0</v>
      </c>
      <c r="H1188" s="50" t="n">
        <f aca="false">FilterOPk!F$34</f>
        <v>0</v>
      </c>
      <c r="I1188" s="50" t="n">
        <f aca="false">FilterOPk!G$34</f>
        <v>0</v>
      </c>
      <c r="J1188" s="50" t="n">
        <f aca="false">FilterOPk!H$34</f>
        <v>0</v>
      </c>
      <c r="K1188" s="50" t="n">
        <f aca="false">FilterOPk!I$34</f>
        <v>0</v>
      </c>
      <c r="L1188" s="50" t="n">
        <f aca="false">FilterOPk!J$34</f>
        <v>0</v>
      </c>
      <c r="M1188" s="50" t="n">
        <f aca="false">FilterOPk!K$34</f>
        <v>0</v>
      </c>
      <c r="N1188" s="50" t="n">
        <f aca="false">FilterOPk!L$34</f>
        <v>0</v>
      </c>
      <c r="O1188" s="50" t="n">
        <f aca="false">FilterOPk!M$34</f>
        <v>0</v>
      </c>
      <c r="P1188" s="50" t="n">
        <f aca="false">FilterOPk!N$34</f>
        <v>0</v>
      </c>
      <c r="Q1188" s="51" t="n">
        <f aca="false">FilterOPk!O$34</f>
        <v>0</v>
      </c>
    </row>
    <row r="1189" customFormat="false" ht="12.75" hidden="false" customHeight="false" outlineLevel="0" collapsed="false">
      <c r="B1189" s="85" t="str">
        <f aca="false">FilterOPk!A$35</f>
        <v>Doug Gilbert-Smith</v>
      </c>
      <c r="C1189" s="13" t="n">
        <f aca="false">C1188+1</f>
        <v>1188</v>
      </c>
      <c r="D1189" s="50" t="n">
        <f aca="false">FilterOPk!B$35</f>
        <v>0</v>
      </c>
      <c r="E1189" s="50" t="n">
        <f aca="false">FilterOPk!C$35</f>
        <v>0</v>
      </c>
      <c r="F1189" s="50" t="n">
        <f aca="false">FilterOPk!D$35</f>
        <v>0</v>
      </c>
      <c r="G1189" s="50" t="n">
        <f aca="false">FilterOPk!E$35</f>
        <v>0</v>
      </c>
      <c r="H1189" s="50" t="n">
        <f aca="false">FilterOPk!F$35</f>
        <v>0</v>
      </c>
      <c r="I1189" s="50" t="n">
        <f aca="false">FilterOPk!G$35</f>
        <v>0</v>
      </c>
      <c r="J1189" s="50" t="n">
        <f aca="false">FilterOPk!H$35</f>
        <v>0</v>
      </c>
      <c r="K1189" s="50" t="n">
        <f aca="false">FilterOPk!I$35</f>
        <v>0</v>
      </c>
      <c r="L1189" s="50" t="n">
        <f aca="false">FilterOPk!J$35</f>
        <v>0</v>
      </c>
      <c r="M1189" s="50" t="n">
        <f aca="false">FilterOPk!K$35</f>
        <v>0</v>
      </c>
      <c r="N1189" s="50" t="n">
        <f aca="false">FilterOPk!L$35</f>
        <v>0</v>
      </c>
      <c r="O1189" s="50" t="n">
        <f aca="false">FilterOPk!M$35</f>
        <v>0</v>
      </c>
      <c r="P1189" s="50" t="n">
        <f aca="false">FilterOPk!N$35</f>
        <v>0</v>
      </c>
      <c r="Q1189" s="51" t="n">
        <f aca="false">FilterOPk!O$35</f>
        <v>0</v>
      </c>
    </row>
    <row r="1190" customFormat="false" ht="12.75" hidden="false" customHeight="false" outlineLevel="0" collapsed="false">
      <c r="B1190" s="85" t="str">
        <f aca="false">FilterOPk!A$36</f>
        <v>Rogers Herndon</v>
      </c>
      <c r="C1190" s="13" t="n">
        <f aca="false">C1189+1</f>
        <v>1189</v>
      </c>
      <c r="D1190" s="50" t="n">
        <f aca="false">FilterOPk!B$36</f>
        <v>0</v>
      </c>
      <c r="E1190" s="50" t="n">
        <f aca="false">FilterOPk!C$36</f>
        <v>0</v>
      </c>
      <c r="F1190" s="50" t="n">
        <f aca="false">FilterOPk!D$36</f>
        <v>0</v>
      </c>
      <c r="G1190" s="50" t="n">
        <f aca="false">FilterOPk!E$36</f>
        <v>0</v>
      </c>
      <c r="H1190" s="50" t="n">
        <f aca="false">FilterOPk!F$36</f>
        <v>0</v>
      </c>
      <c r="I1190" s="50" t="n">
        <f aca="false">FilterOPk!G$36</f>
        <v>0</v>
      </c>
      <c r="J1190" s="50" t="n">
        <f aca="false">FilterOPk!H$36</f>
        <v>0</v>
      </c>
      <c r="K1190" s="50" t="n">
        <f aca="false">FilterOPk!I$36</f>
        <v>0</v>
      </c>
      <c r="L1190" s="50" t="n">
        <f aca="false">FilterOPk!J$36</f>
        <v>0</v>
      </c>
      <c r="M1190" s="50" t="n">
        <f aca="false">FilterOPk!K$36</f>
        <v>0</v>
      </c>
      <c r="N1190" s="50" t="n">
        <f aca="false">FilterOPk!L$36</f>
        <v>0</v>
      </c>
      <c r="O1190" s="50" t="n">
        <f aca="false">FilterOPk!M$36</f>
        <v>0</v>
      </c>
      <c r="P1190" s="50" t="n">
        <f aca="false">FilterOPk!N$36</f>
        <v>0</v>
      </c>
      <c r="Q1190" s="51" t="n">
        <f aca="false">FilterOPk!O$36</f>
        <v>0</v>
      </c>
    </row>
    <row r="1191" customFormat="false" ht="12.75" hidden="false" customHeight="false" outlineLevel="0" collapsed="false">
      <c r="B1191" s="85" t="str">
        <f aca="false">FilterOPk!A$37</f>
        <v>Dana Davis</v>
      </c>
      <c r="C1191" s="13" t="n">
        <f aca="false">C1190+1</f>
        <v>1190</v>
      </c>
      <c r="D1191" s="50" t="n">
        <f aca="false">FilterOPk!B$37</f>
        <v>0</v>
      </c>
      <c r="E1191" s="50" t="n">
        <f aca="false">FilterOPk!C$37</f>
        <v>0</v>
      </c>
      <c r="F1191" s="50" t="n">
        <f aca="false">FilterOPk!D$37</f>
        <v>0</v>
      </c>
      <c r="G1191" s="50" t="n">
        <f aca="false">FilterOPk!E$37</f>
        <v>0</v>
      </c>
      <c r="H1191" s="50" t="n">
        <f aca="false">FilterOPk!F$37</f>
        <v>0</v>
      </c>
      <c r="I1191" s="50" t="n">
        <f aca="false">FilterOPk!G$37</f>
        <v>0</v>
      </c>
      <c r="J1191" s="50" t="n">
        <f aca="false">FilterOPk!H$37</f>
        <v>0</v>
      </c>
      <c r="K1191" s="50" t="n">
        <f aca="false">FilterOPk!I$37</f>
        <v>0</v>
      </c>
      <c r="L1191" s="50" t="n">
        <f aca="false">FilterOPk!J$37</f>
        <v>0</v>
      </c>
      <c r="M1191" s="50" t="n">
        <f aca="false">FilterOPk!K$37</f>
        <v>0</v>
      </c>
      <c r="N1191" s="50" t="n">
        <f aca="false">FilterOPk!L$37</f>
        <v>0</v>
      </c>
      <c r="O1191" s="50" t="n">
        <f aca="false">FilterOPk!M$37</f>
        <v>0</v>
      </c>
      <c r="P1191" s="50" t="n">
        <f aca="false">FilterOPk!N$37</f>
        <v>0</v>
      </c>
      <c r="Q1191" s="51" t="n">
        <f aca="false">FilterOPk!O$37</f>
        <v>0</v>
      </c>
    </row>
    <row r="1192" customFormat="false" ht="12.75" hidden="false" customHeight="false" outlineLevel="0" collapsed="false">
      <c r="B1192" s="85" t="str">
        <f aca="false">FilterOPk!A$38</f>
        <v>Tom May</v>
      </c>
      <c r="C1192" s="13" t="n">
        <f aca="false">C1191+1</f>
        <v>1191</v>
      </c>
      <c r="D1192" s="50" t="n">
        <f aca="false">FilterOPk!B$38</f>
        <v>0</v>
      </c>
      <c r="E1192" s="50" t="n">
        <f aca="false">FilterOPk!C$38</f>
        <v>0</v>
      </c>
      <c r="F1192" s="50" t="n">
        <f aca="false">FilterOPk!D$38</f>
        <v>0</v>
      </c>
      <c r="G1192" s="50" t="n">
        <f aca="false">FilterOPk!E$38</f>
        <v>0</v>
      </c>
      <c r="H1192" s="50" t="n">
        <f aca="false">FilterOPk!F$38</f>
        <v>0</v>
      </c>
      <c r="I1192" s="50" t="n">
        <f aca="false">FilterOPk!G$38</f>
        <v>0</v>
      </c>
      <c r="J1192" s="50" t="n">
        <f aca="false">FilterOPk!H$38</f>
        <v>0</v>
      </c>
      <c r="K1192" s="50" t="n">
        <f aca="false">FilterOPk!I$38</f>
        <v>0</v>
      </c>
      <c r="L1192" s="50" t="n">
        <f aca="false">FilterOPk!J$38</f>
        <v>0</v>
      </c>
      <c r="M1192" s="50" t="n">
        <f aca="false">FilterOPk!K$38</f>
        <v>0</v>
      </c>
      <c r="N1192" s="50" t="n">
        <f aca="false">FilterOPk!L$38</f>
        <v>0</v>
      </c>
      <c r="O1192" s="50" t="n">
        <f aca="false">FilterOPk!M$38</f>
        <v>0</v>
      </c>
      <c r="P1192" s="50" t="n">
        <f aca="false">FilterOPk!N$38</f>
        <v>0</v>
      </c>
      <c r="Q1192" s="51" t="n">
        <f aca="false">FilterOPk!O$38</f>
        <v>0</v>
      </c>
    </row>
    <row r="1193" customFormat="false" ht="12.75" hidden="false" customHeight="false" outlineLevel="0" collapsed="false">
      <c r="B1193" s="85" t="str">
        <f aca="false">FilterOPk!A$39</f>
        <v>Clint Dean</v>
      </c>
      <c r="C1193" s="13" t="n">
        <f aca="false">C1192+1</f>
        <v>1192</v>
      </c>
      <c r="D1193" s="50" t="n">
        <f aca="false">FilterOPk!B$39</f>
        <v>0</v>
      </c>
      <c r="E1193" s="50" t="n">
        <f aca="false">FilterOPk!C$39</f>
        <v>0</v>
      </c>
      <c r="F1193" s="50" t="n">
        <f aca="false">FilterOPk!D$39</f>
        <v>0</v>
      </c>
      <c r="G1193" s="50" t="n">
        <f aca="false">FilterOPk!E$39</f>
        <v>0</v>
      </c>
      <c r="H1193" s="50" t="n">
        <f aca="false">FilterOPk!F$39</f>
        <v>0</v>
      </c>
      <c r="I1193" s="50" t="n">
        <f aca="false">FilterOPk!G$39</f>
        <v>0</v>
      </c>
      <c r="J1193" s="50" t="n">
        <f aca="false">FilterOPk!H$39</f>
        <v>0</v>
      </c>
      <c r="K1193" s="50" t="n">
        <f aca="false">FilterOPk!I$39</f>
        <v>0</v>
      </c>
      <c r="L1193" s="50" t="n">
        <f aca="false">FilterOPk!J$39</f>
        <v>0</v>
      </c>
      <c r="M1193" s="50" t="n">
        <f aca="false">FilterOPk!K$39</f>
        <v>0</v>
      </c>
      <c r="N1193" s="50" t="n">
        <f aca="false">FilterOPk!L$39</f>
        <v>0</v>
      </c>
      <c r="O1193" s="50" t="n">
        <f aca="false">FilterOPk!M$39</f>
        <v>0</v>
      </c>
      <c r="P1193" s="50" t="n">
        <f aca="false">FilterOPk!N$39</f>
        <v>0</v>
      </c>
      <c r="Q1193" s="51" t="n">
        <f aca="false">FilterOPk!O$39</f>
        <v>0</v>
      </c>
    </row>
    <row r="1194" customFormat="false" ht="12.75" hidden="false" customHeight="false" outlineLevel="0" collapsed="false">
      <c r="B1194" s="85" t="str">
        <f aca="false">FilterOPk!A$40</f>
        <v>Rob Benson</v>
      </c>
      <c r="C1194" s="13" t="n">
        <f aca="false">C1193+1</f>
        <v>1193</v>
      </c>
      <c r="D1194" s="50" t="n">
        <f aca="false">FilterOPk!B$40</f>
        <v>0</v>
      </c>
      <c r="E1194" s="50" t="n">
        <f aca="false">FilterOPk!C$40</f>
        <v>0</v>
      </c>
      <c r="F1194" s="50" t="n">
        <f aca="false">FilterOPk!D$40</f>
        <v>0</v>
      </c>
      <c r="G1194" s="50" t="n">
        <f aca="false">FilterOPk!E$40</f>
        <v>0</v>
      </c>
      <c r="H1194" s="50" t="n">
        <f aca="false">FilterOPk!F$40</f>
        <v>0</v>
      </c>
      <c r="I1194" s="50" t="n">
        <f aca="false">FilterOPk!G$40</f>
        <v>0</v>
      </c>
      <c r="J1194" s="50" t="n">
        <f aca="false">FilterOPk!H$40</f>
        <v>0</v>
      </c>
      <c r="K1194" s="50" t="n">
        <f aca="false">FilterOPk!I$40</f>
        <v>0</v>
      </c>
      <c r="L1194" s="50" t="n">
        <f aca="false">FilterOPk!J$40</f>
        <v>0</v>
      </c>
      <c r="M1194" s="50" t="n">
        <f aca="false">FilterOPk!K$40</f>
        <v>0</v>
      </c>
      <c r="N1194" s="50" t="n">
        <f aca="false">FilterOPk!L$40</f>
        <v>0</v>
      </c>
      <c r="O1194" s="50" t="n">
        <f aca="false">FilterOPk!M$40</f>
        <v>0</v>
      </c>
      <c r="P1194" s="50" t="n">
        <f aca="false">FilterOPk!N$40</f>
        <v>0</v>
      </c>
      <c r="Q1194" s="51" t="n">
        <f aca="false">FilterOPk!O$40</f>
        <v>0</v>
      </c>
    </row>
    <row r="1195" customFormat="false" ht="12.75" hidden="false" customHeight="false" outlineLevel="0" collapsed="false">
      <c r="B1195" s="85" t="str">
        <f aca="false">FilterOPk!A$41</f>
        <v>Matt Lorenz</v>
      </c>
      <c r="C1195" s="13" t="n">
        <f aca="false">C1194+1</f>
        <v>1194</v>
      </c>
      <c r="D1195" s="50" t="n">
        <f aca="false">FilterOPk!B$41</f>
        <v>0</v>
      </c>
      <c r="E1195" s="50" t="n">
        <f aca="false">FilterOPk!C$41</f>
        <v>0</v>
      </c>
      <c r="F1195" s="50" t="n">
        <f aca="false">FilterOPk!D$41</f>
        <v>0</v>
      </c>
      <c r="G1195" s="50" t="n">
        <f aca="false">FilterOPk!E$41</f>
        <v>0</v>
      </c>
      <c r="H1195" s="50" t="n">
        <f aca="false">FilterOPk!F$41</f>
        <v>0</v>
      </c>
      <c r="I1195" s="50" t="n">
        <f aca="false">FilterOPk!G$41</f>
        <v>0</v>
      </c>
      <c r="J1195" s="50" t="n">
        <f aca="false">FilterOPk!H$41</f>
        <v>0</v>
      </c>
      <c r="K1195" s="50" t="n">
        <f aca="false">FilterOPk!I$41</f>
        <v>0</v>
      </c>
      <c r="L1195" s="50" t="n">
        <f aca="false">FilterOPk!J$41</f>
        <v>0</v>
      </c>
      <c r="M1195" s="50" t="n">
        <f aca="false">FilterOPk!K$41</f>
        <v>0</v>
      </c>
      <c r="N1195" s="50" t="n">
        <f aca="false">FilterOPk!L$41</f>
        <v>0</v>
      </c>
      <c r="O1195" s="50" t="n">
        <f aca="false">FilterOPk!M$41</f>
        <v>0</v>
      </c>
      <c r="P1195" s="50" t="n">
        <f aca="false">FilterOPk!N$41</f>
        <v>0</v>
      </c>
      <c r="Q1195" s="51" t="n">
        <f aca="false">FilterOPk!O$41</f>
        <v>0</v>
      </c>
    </row>
    <row r="1196" customFormat="false" ht="12.75" hidden="false" customHeight="false" outlineLevel="0" collapsed="false">
      <c r="B1196" s="85" t="str">
        <f aca="false">FilterOPk!A$42</f>
        <v>John Forney</v>
      </c>
      <c r="C1196" s="13" t="n">
        <f aca="false">C1195+1</f>
        <v>1195</v>
      </c>
      <c r="D1196" s="50" t="n">
        <f aca="false">FilterOPk!B$42</f>
        <v>0</v>
      </c>
      <c r="E1196" s="50" t="n">
        <f aca="false">FilterOPk!C$42</f>
        <v>0</v>
      </c>
      <c r="F1196" s="50" t="n">
        <f aca="false">FilterOPk!D$42</f>
        <v>0</v>
      </c>
      <c r="G1196" s="50" t="n">
        <f aca="false">FilterOPk!E$42</f>
        <v>0</v>
      </c>
      <c r="H1196" s="50" t="n">
        <f aca="false">FilterOPk!F$42</f>
        <v>0</v>
      </c>
      <c r="I1196" s="50" t="n">
        <f aca="false">FilterOPk!G$42</f>
        <v>0</v>
      </c>
      <c r="J1196" s="50" t="n">
        <f aca="false">FilterOPk!H$42</f>
        <v>0</v>
      </c>
      <c r="K1196" s="50" t="n">
        <f aca="false">FilterOPk!I$42</f>
        <v>0</v>
      </c>
      <c r="L1196" s="50" t="n">
        <f aca="false">FilterOPk!J$42</f>
        <v>0</v>
      </c>
      <c r="M1196" s="50" t="n">
        <f aca="false">FilterOPk!K$42</f>
        <v>0</v>
      </c>
      <c r="N1196" s="50" t="n">
        <f aca="false">FilterOPk!L$42</f>
        <v>0</v>
      </c>
      <c r="O1196" s="50" t="n">
        <f aca="false">FilterOPk!M$42</f>
        <v>0</v>
      </c>
      <c r="P1196" s="50" t="n">
        <f aca="false">FilterOPk!N$42</f>
        <v>0</v>
      </c>
      <c r="Q1196" s="51" t="n">
        <f aca="false">FilterOPk!O$42</f>
        <v>0</v>
      </c>
    </row>
    <row r="1197" customFormat="false" ht="12.75" hidden="false" customHeight="false" outlineLevel="0" collapsed="false">
      <c r="B1197" s="85" t="str">
        <f aca="false">FilterOPk!A$43</f>
        <v>Mike Carson</v>
      </c>
      <c r="C1197" s="13" t="n">
        <f aca="false">C1196+1</f>
        <v>1196</v>
      </c>
      <c r="D1197" s="50" t="n">
        <f aca="false">FilterOPk!B$43</f>
        <v>0</v>
      </c>
      <c r="E1197" s="50" t="n">
        <f aca="false">FilterOPk!C$43</f>
        <v>0</v>
      </c>
      <c r="F1197" s="50" t="n">
        <f aca="false">FilterOPk!D$43</f>
        <v>0</v>
      </c>
      <c r="G1197" s="50" t="n">
        <f aca="false">FilterOPk!E$43</f>
        <v>0</v>
      </c>
      <c r="H1197" s="50" t="n">
        <f aca="false">FilterOPk!F$43</f>
        <v>0</v>
      </c>
      <c r="I1197" s="50" t="n">
        <f aca="false">FilterOPk!G$43</f>
        <v>0</v>
      </c>
      <c r="J1197" s="50" t="n">
        <f aca="false">FilterOPk!H$43</f>
        <v>0</v>
      </c>
      <c r="K1197" s="50" t="n">
        <f aca="false">FilterOPk!I$43</f>
        <v>0</v>
      </c>
      <c r="L1197" s="50" t="n">
        <f aca="false">FilterOPk!J$43</f>
        <v>0</v>
      </c>
      <c r="M1197" s="50" t="n">
        <f aca="false">FilterOPk!K$43</f>
        <v>0</v>
      </c>
      <c r="N1197" s="50" t="n">
        <f aca="false">FilterOPk!L$43</f>
        <v>0</v>
      </c>
      <c r="O1197" s="50" t="n">
        <f aca="false">FilterOPk!M$43</f>
        <v>0</v>
      </c>
      <c r="P1197" s="50" t="n">
        <f aca="false">FilterOPk!N$43</f>
        <v>0</v>
      </c>
      <c r="Q1197" s="51" t="n">
        <f aca="false">FilterOPk!O$43</f>
        <v>0</v>
      </c>
    </row>
    <row r="1198" customFormat="false" ht="12.75" hidden="false" customHeight="false" outlineLevel="0" collapsed="false">
      <c r="B1198" s="85" t="str">
        <f aca="false">FilterOPk!A$44</f>
        <v>Chris Dorland</v>
      </c>
      <c r="C1198" s="13" t="n">
        <f aca="false">C1197+1</f>
        <v>1197</v>
      </c>
      <c r="D1198" s="50" t="n">
        <f aca="false">FilterOPk!B$44</f>
        <v>0</v>
      </c>
      <c r="E1198" s="50" t="n">
        <f aca="false">FilterOPk!C$44</f>
        <v>0</v>
      </c>
      <c r="F1198" s="50" t="n">
        <f aca="false">FilterOPk!D$44</f>
        <v>0</v>
      </c>
      <c r="G1198" s="50" t="n">
        <f aca="false">FilterOPk!E$44</f>
        <v>0</v>
      </c>
      <c r="H1198" s="50" t="n">
        <f aca="false">FilterOPk!F$44</f>
        <v>0</v>
      </c>
      <c r="I1198" s="50" t="n">
        <f aca="false">FilterOPk!G$44</f>
        <v>0</v>
      </c>
      <c r="J1198" s="50" t="n">
        <f aca="false">FilterOPk!H$44</f>
        <v>0</v>
      </c>
      <c r="K1198" s="50" t="n">
        <f aca="false">FilterOPk!I$44</f>
        <v>0</v>
      </c>
      <c r="L1198" s="50" t="n">
        <f aca="false">FilterOPk!J$44</f>
        <v>0</v>
      </c>
      <c r="M1198" s="50" t="n">
        <f aca="false">FilterOPk!K$44</f>
        <v>0</v>
      </c>
      <c r="N1198" s="50" t="n">
        <f aca="false">FilterOPk!L$44</f>
        <v>0</v>
      </c>
      <c r="O1198" s="50" t="n">
        <f aca="false">FilterOPk!M$44</f>
        <v>0</v>
      </c>
      <c r="P1198" s="50" t="n">
        <f aca="false">FilterOPk!N$44</f>
        <v>0</v>
      </c>
      <c r="Q1198" s="51" t="n">
        <f aca="false">FilterOPk!O$44</f>
        <v>0</v>
      </c>
    </row>
    <row r="1199" customFormat="false" ht="12.75" hidden="false" customHeight="false" outlineLevel="0" collapsed="false">
      <c r="B1199" s="85" t="str">
        <f aca="false">FilterOPk!A$45</f>
        <v>Jeff King</v>
      </c>
      <c r="C1199" s="13" t="n">
        <f aca="false">C1198+1</f>
        <v>1198</v>
      </c>
      <c r="D1199" s="50" t="n">
        <f aca="false">FilterOPk!B$45</f>
        <v>0</v>
      </c>
      <c r="E1199" s="50" t="n">
        <f aca="false">FilterOPk!C$45</f>
        <v>0</v>
      </c>
      <c r="F1199" s="50" t="n">
        <f aca="false">FilterOPk!D$45</f>
        <v>0</v>
      </c>
      <c r="G1199" s="50" t="n">
        <f aca="false">FilterOPk!E$45</f>
        <v>0</v>
      </c>
      <c r="H1199" s="50" t="n">
        <f aca="false">FilterOPk!F$45</f>
        <v>0</v>
      </c>
      <c r="I1199" s="50" t="n">
        <f aca="false">FilterOPk!G$45</f>
        <v>0</v>
      </c>
      <c r="J1199" s="50" t="n">
        <f aca="false">FilterOPk!H$45</f>
        <v>0</v>
      </c>
      <c r="K1199" s="50" t="n">
        <f aca="false">FilterOPk!I$45</f>
        <v>0</v>
      </c>
      <c r="L1199" s="50" t="n">
        <f aca="false">FilterOPk!J$45</f>
        <v>0</v>
      </c>
      <c r="M1199" s="50" t="n">
        <f aca="false">FilterOPk!K$45</f>
        <v>0</v>
      </c>
      <c r="N1199" s="50" t="n">
        <f aca="false">FilterOPk!L$45</f>
        <v>0</v>
      </c>
      <c r="O1199" s="50" t="n">
        <f aca="false">FilterOPk!M$45</f>
        <v>0</v>
      </c>
      <c r="P1199" s="50" t="n">
        <f aca="false">FilterOPk!N$45</f>
        <v>0</v>
      </c>
      <c r="Q1199" s="51" t="n">
        <f aca="false">FilterOPk!O$45</f>
        <v>0</v>
      </c>
    </row>
    <row r="1200" customFormat="false" ht="12.75" hidden="false" customHeight="false" outlineLevel="0" collapsed="false">
      <c r="B1200" s="85" t="n">
        <f aca="false">FilterOPk!A$46</f>
        <v>0</v>
      </c>
      <c r="C1200" s="13" t="n">
        <f aca="false">C1199+1</f>
        <v>1199</v>
      </c>
      <c r="D1200" s="50" t="n">
        <f aca="false">FilterOPk!B$46</f>
        <v>0</v>
      </c>
      <c r="E1200" s="50" t="n">
        <f aca="false">FilterOPk!C$46</f>
        <v>0</v>
      </c>
      <c r="F1200" s="50" t="n">
        <f aca="false">FilterOPk!D$46</f>
        <v>0</v>
      </c>
      <c r="G1200" s="50" t="n">
        <f aca="false">FilterOPk!E$46</f>
        <v>0</v>
      </c>
      <c r="H1200" s="50" t="n">
        <f aca="false">FilterOPk!F$46</f>
        <v>0</v>
      </c>
      <c r="I1200" s="50" t="n">
        <f aca="false">FilterOPk!G$46</f>
        <v>0</v>
      </c>
      <c r="J1200" s="50" t="n">
        <f aca="false">FilterOPk!H$46</f>
        <v>0</v>
      </c>
      <c r="K1200" s="50" t="n">
        <f aca="false">FilterOPk!I$46</f>
        <v>0</v>
      </c>
      <c r="L1200" s="50" t="n">
        <f aca="false">FilterOPk!J$46</f>
        <v>0</v>
      </c>
      <c r="M1200" s="50" t="n">
        <f aca="false">FilterOPk!K$46</f>
        <v>0</v>
      </c>
      <c r="N1200" s="50" t="n">
        <f aca="false">FilterOPk!L$46</f>
        <v>0</v>
      </c>
      <c r="O1200" s="50" t="n">
        <f aca="false">FilterOPk!M$46</f>
        <v>0</v>
      </c>
      <c r="P1200" s="50" t="n">
        <f aca="false">FilterOPk!N$46</f>
        <v>0</v>
      </c>
      <c r="Q1200" s="51" t="n">
        <f aca="false">FilterOPk!O$46</f>
        <v>0</v>
      </c>
    </row>
    <row r="1201" customFormat="false" ht="12.75" hidden="false" customHeight="false" outlineLevel="0" collapsed="false">
      <c r="B1201" s="87" t="n">
        <f aca="false">FilterOPk!A$47</f>
        <v>0</v>
      </c>
      <c r="C1201" s="64" t="n">
        <f aca="false">C1200+1</f>
        <v>1200</v>
      </c>
      <c r="D1201" s="54" t="n">
        <f aca="false">FilterOPk!B$47</f>
        <v>0</v>
      </c>
      <c r="E1201" s="54" t="n">
        <f aca="false">FilterOPk!C$47</f>
        <v>0</v>
      </c>
      <c r="F1201" s="54" t="n">
        <f aca="false">FilterOPk!D$47</f>
        <v>0</v>
      </c>
      <c r="G1201" s="54" t="n">
        <f aca="false">FilterOPk!E$47</f>
        <v>0</v>
      </c>
      <c r="H1201" s="54" t="n">
        <f aca="false">FilterOPk!F$47</f>
        <v>0</v>
      </c>
      <c r="I1201" s="54" t="n">
        <f aca="false">FilterOPk!G$47</f>
        <v>0</v>
      </c>
      <c r="J1201" s="54" t="n">
        <f aca="false">FilterOPk!H$47</f>
        <v>0</v>
      </c>
      <c r="K1201" s="54" t="n">
        <f aca="false">FilterOPk!I$47</f>
        <v>0</v>
      </c>
      <c r="L1201" s="54" t="n">
        <f aca="false">FilterOPk!J$47</f>
        <v>0</v>
      </c>
      <c r="M1201" s="54" t="n">
        <f aca="false">FilterOPk!K$47</f>
        <v>0</v>
      </c>
      <c r="N1201" s="54" t="n">
        <f aca="false">FilterOPk!L$47</f>
        <v>0</v>
      </c>
      <c r="O1201" s="54" t="n">
        <f aca="false">FilterOPk!M$47</f>
        <v>0</v>
      </c>
      <c r="P1201" s="54" t="n">
        <f aca="false">FilterOPk!N$47</f>
        <v>0</v>
      </c>
      <c r="Q1201" s="55" t="n">
        <f aca="false">FilterOPk!O$47</f>
        <v>0</v>
      </c>
    </row>
    <row r="1202" customFormat="false" ht="12.75" hidden="false" customHeight="false" outlineLevel="0" collapsed="false">
      <c r="A1202" s="0" t="n">
        <f aca="false">A1162+1</f>
        <v>31</v>
      </c>
      <c r="B1202" s="57" t="n">
        <f aca="false">FilterOPk!D$1</f>
        <v>36907</v>
      </c>
      <c r="C1202" s="58" t="n">
        <f aca="false">C1201+1</f>
        <v>1201</v>
      </c>
      <c r="D1202" s="58"/>
      <c r="E1202" s="58"/>
      <c r="F1202" s="58"/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83"/>
    </row>
    <row r="1203" customFormat="false" ht="12.75" hidden="false" customHeight="false" outlineLevel="0" collapsed="false">
      <c r="B1203" s="61"/>
      <c r="C1203" s="13" t="n">
        <f aca="false">C1202+1</f>
        <v>1202</v>
      </c>
      <c r="D1203" s="13"/>
      <c r="E1203" s="21" t="s">
        <v>5</v>
      </c>
      <c r="F1203" s="21" t="s">
        <v>6</v>
      </c>
      <c r="G1203" s="21" t="s">
        <v>7</v>
      </c>
      <c r="H1203" s="21" t="s">
        <v>8</v>
      </c>
      <c r="I1203" s="21" t="s">
        <v>9</v>
      </c>
      <c r="J1203" s="21" t="s">
        <v>10</v>
      </c>
      <c r="K1203" s="21" t="s">
        <v>11</v>
      </c>
      <c r="L1203" s="21" t="s">
        <v>12</v>
      </c>
      <c r="M1203" s="21" t="s">
        <v>13</v>
      </c>
      <c r="N1203" s="21" t="s">
        <v>14</v>
      </c>
      <c r="O1203" s="21" t="n">
        <v>2002</v>
      </c>
      <c r="P1203" s="21" t="s">
        <v>15</v>
      </c>
      <c r="Q1203" s="84" t="s">
        <v>16</v>
      </c>
    </row>
    <row r="1204" customFormat="false" ht="12.75" hidden="false" customHeight="false" outlineLevel="0" collapsed="false">
      <c r="B1204" s="85" t="str">
        <f aca="false">FilterOPk!A$9</f>
        <v>Power positions</v>
      </c>
      <c r="C1204" s="13" t="n">
        <f aca="false">C1203+1</f>
        <v>1203</v>
      </c>
      <c r="D1204" s="13" t="s">
        <v>4</v>
      </c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86"/>
    </row>
    <row r="1205" customFormat="false" ht="12.75" hidden="false" customHeight="false" outlineLevel="0" collapsed="false">
      <c r="B1205" s="85" t="str">
        <f aca="false">FilterOPk!A$10</f>
        <v>East Position</v>
      </c>
      <c r="C1205" s="13" t="n">
        <f aca="false">C1204+1</f>
        <v>1204</v>
      </c>
      <c r="D1205" s="50" t="n">
        <f aca="false">FilterOPk!B$10</f>
        <v>34784396.7946123</v>
      </c>
      <c r="E1205" s="50" t="n">
        <f aca="false">FilterOPk!C$10</f>
        <v>139428.68</v>
      </c>
      <c r="F1205" s="50" t="n">
        <f aca="false">FilterOPk!D$10</f>
        <v>244540.42</v>
      </c>
      <c r="G1205" s="50" t="n">
        <f aca="false">FilterOPk!E$10</f>
        <v>352018.99</v>
      </c>
      <c r="H1205" s="50" t="n">
        <f aca="false">FilterOPk!F$10</f>
        <v>454047.41</v>
      </c>
      <c r="I1205" s="50" t="n">
        <f aca="false">FilterOPk!G$10</f>
        <v>460700.87</v>
      </c>
      <c r="J1205" s="50" t="n">
        <f aca="false">FilterOPk!H$10</f>
        <v>371715.26</v>
      </c>
      <c r="K1205" s="50" t="n">
        <f aca="false">FilterOPk!I$10</f>
        <v>743238.67</v>
      </c>
      <c r="L1205" s="50" t="n">
        <f aca="false">FilterOPk!J$10</f>
        <v>433572.73</v>
      </c>
      <c r="M1205" s="50" t="n">
        <f aca="false">FilterOPk!K$10</f>
        <v>1264075.99</v>
      </c>
      <c r="N1205" s="50" t="n">
        <f aca="false">FilterOPk!L$10</f>
        <v>4463339.02</v>
      </c>
      <c r="O1205" s="50" t="n">
        <f aca="false">FilterOPk!M$10</f>
        <v>-232298.41</v>
      </c>
      <c r="P1205" s="50" t="n">
        <f aca="false">FilterOPk!N$10</f>
        <v>1174384.84</v>
      </c>
      <c r="Q1205" s="51" t="n">
        <f aca="false">FilterOPk!O$10</f>
        <v>5405425.45</v>
      </c>
    </row>
    <row r="1206" customFormat="false" ht="12.75" hidden="false" customHeight="false" outlineLevel="0" collapsed="false">
      <c r="B1206" s="85" t="str">
        <f aca="false">FilterOPk!A$11</f>
        <v>East Power Mgmt</v>
      </c>
      <c r="C1206" s="13" t="n">
        <f aca="false">C1205+1</f>
        <v>1205</v>
      </c>
      <c r="D1206" s="50" t="n">
        <f aca="false">FilterOPk!B$11</f>
        <v>7547347.04451418</v>
      </c>
      <c r="E1206" s="50" t="n">
        <f aca="false">FilterOPk!C$11</f>
        <v>0</v>
      </c>
      <c r="F1206" s="50" t="n">
        <f aca="false">FilterOPk!D$11</f>
        <v>0</v>
      </c>
      <c r="G1206" s="50" t="n">
        <f aca="false">FilterOPk!E$11</f>
        <v>0</v>
      </c>
      <c r="H1206" s="50" t="n">
        <f aca="false">FilterOPk!F$11</f>
        <v>0</v>
      </c>
      <c r="I1206" s="50" t="n">
        <f aca="false">FilterOPk!G$11</f>
        <v>0</v>
      </c>
      <c r="J1206" s="50" t="n">
        <f aca="false">FilterOPk!H$11</f>
        <v>0</v>
      </c>
      <c r="K1206" s="50" t="n">
        <f aca="false">FilterOPk!I$11</f>
        <v>0</v>
      </c>
      <c r="L1206" s="50" t="n">
        <f aca="false">FilterOPk!J$11</f>
        <v>0</v>
      </c>
      <c r="M1206" s="50" t="n">
        <f aca="false">FilterOPk!K$11</f>
        <v>0</v>
      </c>
      <c r="N1206" s="50" t="n">
        <f aca="false">FilterOPk!L$11</f>
        <v>0</v>
      </c>
      <c r="O1206" s="50" t="n">
        <f aca="false">FilterOPk!M$11</f>
        <v>0</v>
      </c>
      <c r="P1206" s="50" t="n">
        <f aca="false">FilterOPk!N$11</f>
        <v>0</v>
      </c>
      <c r="Q1206" s="51" t="n">
        <f aca="false">FilterOPk!O$11</f>
        <v>0</v>
      </c>
    </row>
    <row r="1207" customFormat="false" ht="12.75" hidden="false" customHeight="false" outlineLevel="0" collapsed="false">
      <c r="B1207" s="85" t="str">
        <f aca="false">FilterOPk!A$12</f>
        <v>Long Term Options</v>
      </c>
      <c r="C1207" s="13" t="n">
        <f aca="false">C1206+1</f>
        <v>1206</v>
      </c>
      <c r="D1207" s="50" t="n">
        <f aca="false">FilterOPk!B$12</f>
        <v>0</v>
      </c>
      <c r="E1207" s="50" t="n">
        <f aca="false">FilterOPk!C$12</f>
        <v>0</v>
      </c>
      <c r="F1207" s="50" t="n">
        <f aca="false">FilterOPk!D$12</f>
        <v>0</v>
      </c>
      <c r="G1207" s="50" t="n">
        <f aca="false">FilterOPk!E$12</f>
        <v>0</v>
      </c>
      <c r="H1207" s="50" t="n">
        <f aca="false">FilterOPk!F$12</f>
        <v>0</v>
      </c>
      <c r="I1207" s="50" t="n">
        <f aca="false">FilterOPk!G$12</f>
        <v>0</v>
      </c>
      <c r="J1207" s="50" t="n">
        <f aca="false">FilterOPk!H$12</f>
        <v>0</v>
      </c>
      <c r="K1207" s="50" t="n">
        <f aca="false">FilterOPk!I$12</f>
        <v>0</v>
      </c>
      <c r="L1207" s="50" t="n">
        <f aca="false">FilterOPk!J$12</f>
        <v>0</v>
      </c>
      <c r="M1207" s="50" t="n">
        <f aca="false">FilterOPk!K$12</f>
        <v>0</v>
      </c>
      <c r="N1207" s="50" t="n">
        <f aca="false">FilterOPk!L$12</f>
        <v>0</v>
      </c>
      <c r="O1207" s="50" t="n">
        <f aca="false">FilterOPk!M$12</f>
        <v>0</v>
      </c>
      <c r="P1207" s="50" t="n">
        <f aca="false">FilterOPk!N$12</f>
        <v>0</v>
      </c>
      <c r="Q1207" s="51" t="n">
        <f aca="false">FilterOPk!O$12</f>
        <v>0</v>
      </c>
    </row>
    <row r="1208" customFormat="false" ht="12.75" hidden="false" customHeight="false" outlineLevel="0" collapsed="false">
      <c r="B1208" s="85" t="str">
        <f aca="false">FilterOPk!A$13</f>
        <v>LT-MIDWEST</v>
      </c>
      <c r="C1208" s="13" t="n">
        <f aca="false">C1207+1</f>
        <v>1207</v>
      </c>
      <c r="D1208" s="50" t="n">
        <f aca="false">FilterOPk!B$13</f>
        <v>7151089.47366245</v>
      </c>
      <c r="E1208" s="50" t="n">
        <f aca="false">FilterOPk!C$13</f>
        <v>36317.39</v>
      </c>
      <c r="F1208" s="50" t="n">
        <f aca="false">FilterOPk!D$13</f>
        <v>95142.77</v>
      </c>
      <c r="G1208" s="50" t="n">
        <f aca="false">FilterOPk!E$13</f>
        <v>106523.31</v>
      </c>
      <c r="H1208" s="50" t="n">
        <f aca="false">FilterOPk!F$13</f>
        <v>103615.07</v>
      </c>
      <c r="I1208" s="50" t="n">
        <f aca="false">FilterOPk!G$13</f>
        <v>106049.09</v>
      </c>
      <c r="J1208" s="50" t="n">
        <f aca="false">FilterOPk!H$13</f>
        <v>78310</v>
      </c>
      <c r="K1208" s="50" t="n">
        <f aca="false">FilterOPk!I$13</f>
        <v>160210.16</v>
      </c>
      <c r="L1208" s="50" t="n">
        <f aca="false">FilterOPk!J$13</f>
        <v>108136.49</v>
      </c>
      <c r="M1208" s="50" t="n">
        <f aca="false">FilterOPk!K$13</f>
        <v>312653.19</v>
      </c>
      <c r="N1208" s="50" t="n">
        <f aca="false">FilterOPk!L$13</f>
        <v>1106957.47</v>
      </c>
      <c r="O1208" s="50" t="n">
        <f aca="false">FilterOPk!M$13</f>
        <v>-124610.37</v>
      </c>
      <c r="P1208" s="50" t="n">
        <f aca="false">FilterOPk!N$13</f>
        <v>893459.31</v>
      </c>
      <c r="Q1208" s="51" t="n">
        <f aca="false">FilterOPk!O$13</f>
        <v>1875806.41</v>
      </c>
    </row>
    <row r="1209" customFormat="false" ht="12.75" hidden="false" customHeight="false" outlineLevel="0" collapsed="false">
      <c r="B1209" s="85" t="str">
        <f aca="false">FilterOPk!A$14</f>
        <v>ST-ECAR</v>
      </c>
      <c r="C1209" s="13" t="n">
        <f aca="false">C1208+1</f>
        <v>1208</v>
      </c>
      <c r="D1209" s="50" t="n">
        <f aca="false">FilterOPk!B$14</f>
        <v>238101.441960815</v>
      </c>
      <c r="E1209" s="50" t="n">
        <f aca="false">FilterOPk!C$14</f>
        <v>0</v>
      </c>
      <c r="F1209" s="50" t="n">
        <f aca="false">FilterOPk!D$14</f>
        <v>0</v>
      </c>
      <c r="G1209" s="50" t="n">
        <f aca="false">FilterOPk!E$14</f>
        <v>0</v>
      </c>
      <c r="H1209" s="50" t="n">
        <f aca="false">FilterOPk!F$14</f>
        <v>0</v>
      </c>
      <c r="I1209" s="50" t="n">
        <f aca="false">FilterOPk!G$14</f>
        <v>0</v>
      </c>
      <c r="J1209" s="50" t="n">
        <f aca="false">FilterOPk!H$14</f>
        <v>0</v>
      </c>
      <c r="K1209" s="50" t="n">
        <f aca="false">FilterOPk!I$14</f>
        <v>0</v>
      </c>
      <c r="L1209" s="50" t="n">
        <f aca="false">FilterOPk!J$14</f>
        <v>0</v>
      </c>
      <c r="M1209" s="50" t="n">
        <f aca="false">FilterOPk!K$14</f>
        <v>0</v>
      </c>
      <c r="N1209" s="50" t="n">
        <f aca="false">FilterOPk!L$14</f>
        <v>0</v>
      </c>
      <c r="O1209" s="50" t="n">
        <f aca="false">FilterOPk!M$14</f>
        <v>0</v>
      </c>
      <c r="P1209" s="50" t="n">
        <f aca="false">FilterOPk!N$14</f>
        <v>0</v>
      </c>
      <c r="Q1209" s="51" t="n">
        <f aca="false">FilterOPk!O$14</f>
        <v>0</v>
      </c>
    </row>
    <row r="1210" customFormat="false" ht="12.75" hidden="false" customHeight="false" outlineLevel="0" collapsed="false">
      <c r="B1210" s="85" t="str">
        <f aca="false">FilterOPk!A$15</f>
        <v>ST- MAPP</v>
      </c>
      <c r="C1210" s="13" t="n">
        <f aca="false">C1209+1</f>
        <v>1209</v>
      </c>
      <c r="D1210" s="50" t="n">
        <f aca="false">FilterOPk!B$15</f>
        <v>254636.614020626</v>
      </c>
      <c r="E1210" s="50" t="n">
        <f aca="false">FilterOPk!C$15</f>
        <v>-1590.85</v>
      </c>
      <c r="F1210" s="50" t="n">
        <f aca="false">FilterOPk!D$15</f>
        <v>-3167.72</v>
      </c>
      <c r="G1210" s="50" t="n">
        <f aca="false">FilterOPk!E$15</f>
        <v>-3546.79</v>
      </c>
      <c r="H1210" s="50" t="n">
        <f aca="false">FilterOPk!F$15</f>
        <v>-3530.89</v>
      </c>
      <c r="I1210" s="50" t="n">
        <f aca="false">FilterOPk!G$15</f>
        <v>0</v>
      </c>
      <c r="J1210" s="50" t="n">
        <f aca="false">FilterOPk!H$15</f>
        <v>0</v>
      </c>
      <c r="K1210" s="50" t="n">
        <f aca="false">FilterOPk!I$15</f>
        <v>0</v>
      </c>
      <c r="L1210" s="50" t="n">
        <f aca="false">FilterOPk!J$15</f>
        <v>0</v>
      </c>
      <c r="M1210" s="50" t="n">
        <f aca="false">FilterOPk!K$15</f>
        <v>0</v>
      </c>
      <c r="N1210" s="50" t="n">
        <f aca="false">FilterOPk!L$15</f>
        <v>-11836.25</v>
      </c>
      <c r="O1210" s="50" t="n">
        <f aca="false">FilterOPk!M$15</f>
        <v>0</v>
      </c>
      <c r="P1210" s="50" t="n">
        <f aca="false">FilterOPk!N$15</f>
        <v>0</v>
      </c>
      <c r="Q1210" s="51" t="n">
        <f aca="false">FilterOPk!O$15</f>
        <v>-11836.25</v>
      </c>
    </row>
    <row r="1211" customFormat="false" ht="12.75" hidden="false" customHeight="false" outlineLevel="0" collapsed="false">
      <c r="B1211" s="85" t="str">
        <f aca="false">FilterOPk!A$16</f>
        <v>ST- MAIN</v>
      </c>
      <c r="C1211" s="13" t="n">
        <f aca="false">C1210+1</f>
        <v>1210</v>
      </c>
      <c r="D1211" s="50" t="n">
        <f aca="false">FilterOPk!B$16</f>
        <v>694293.253349893</v>
      </c>
      <c r="E1211" s="50" t="n">
        <f aca="false">FilterOPk!C$16</f>
        <v>0</v>
      </c>
      <c r="F1211" s="50" t="n">
        <f aca="false">FilterOPk!D$16</f>
        <v>0</v>
      </c>
      <c r="G1211" s="50" t="n">
        <f aca="false">FilterOPk!E$16</f>
        <v>0</v>
      </c>
      <c r="H1211" s="50" t="n">
        <f aca="false">FilterOPk!F$16</f>
        <v>0</v>
      </c>
      <c r="I1211" s="50" t="n">
        <f aca="false">FilterOPk!G$16</f>
        <v>0</v>
      </c>
      <c r="J1211" s="50" t="n">
        <f aca="false">FilterOPk!H$16</f>
        <v>0</v>
      </c>
      <c r="K1211" s="50" t="n">
        <f aca="false">FilterOPk!I$16</f>
        <v>0</v>
      </c>
      <c r="L1211" s="50" t="n">
        <f aca="false">FilterOPk!J$16</f>
        <v>0</v>
      </c>
      <c r="M1211" s="50" t="n">
        <f aca="false">FilterOPk!K$16</f>
        <v>0</v>
      </c>
      <c r="N1211" s="50" t="n">
        <f aca="false">FilterOPk!L$16</f>
        <v>0</v>
      </c>
      <c r="O1211" s="50" t="n">
        <f aca="false">FilterOPk!M$16</f>
        <v>0</v>
      </c>
      <c r="P1211" s="50" t="n">
        <f aca="false">FilterOPk!N$16</f>
        <v>0</v>
      </c>
      <c r="Q1211" s="51" t="n">
        <f aca="false">FilterOPk!O$16</f>
        <v>0</v>
      </c>
    </row>
    <row r="1212" customFormat="false" ht="12.75" hidden="false" customHeight="false" outlineLevel="0" collapsed="false">
      <c r="B1212" s="85" t="str">
        <f aca="false">FilterOPk!A$17</f>
        <v>MW-ANALYST</v>
      </c>
      <c r="C1212" s="13" t="n">
        <f aca="false">C1211+1</f>
        <v>1211</v>
      </c>
      <c r="D1212" s="50" t="n">
        <f aca="false">FilterOPk!B$17</f>
        <v>0</v>
      </c>
      <c r="E1212" s="50" t="n">
        <f aca="false">FilterOPk!C$17</f>
        <v>0</v>
      </c>
      <c r="F1212" s="50" t="n">
        <f aca="false">FilterOPk!D$17</f>
        <v>0</v>
      </c>
      <c r="G1212" s="50" t="n">
        <f aca="false">FilterOPk!E$17</f>
        <v>0</v>
      </c>
      <c r="H1212" s="50" t="n">
        <f aca="false">FilterOPk!F$17</f>
        <v>0</v>
      </c>
      <c r="I1212" s="50" t="n">
        <f aca="false">FilterOPk!G$17</f>
        <v>0</v>
      </c>
      <c r="J1212" s="50" t="n">
        <f aca="false">FilterOPk!H$17</f>
        <v>0</v>
      </c>
      <c r="K1212" s="50" t="n">
        <f aca="false">FilterOPk!I$17</f>
        <v>0</v>
      </c>
      <c r="L1212" s="50" t="n">
        <f aca="false">FilterOPk!J$17</f>
        <v>0</v>
      </c>
      <c r="M1212" s="50" t="n">
        <f aca="false">FilterOPk!K$17</f>
        <v>0</v>
      </c>
      <c r="N1212" s="50" t="n">
        <f aca="false">FilterOPk!L$17</f>
        <v>0</v>
      </c>
      <c r="O1212" s="50" t="n">
        <f aca="false">FilterOPk!M$17</f>
        <v>0</v>
      </c>
      <c r="P1212" s="50" t="n">
        <f aca="false">FilterOPk!N$17</f>
        <v>0</v>
      </c>
      <c r="Q1212" s="51" t="n">
        <f aca="false">FilterOPk!O$17</f>
        <v>0</v>
      </c>
    </row>
    <row r="1213" customFormat="false" ht="12.75" hidden="false" customHeight="false" outlineLevel="0" collapsed="false">
      <c r="B1213" s="85" t="str">
        <f aca="false">FilterOPk!A$18</f>
        <v>LT-NE</v>
      </c>
      <c r="C1213" s="13" t="n">
        <f aca="false">C1212+1</f>
        <v>1212</v>
      </c>
      <c r="D1213" s="50" t="n">
        <f aca="false">FilterOPk!B$18</f>
        <v>6187311.37539291</v>
      </c>
      <c r="E1213" s="50" t="n">
        <f aca="false">FilterOPk!C$18</f>
        <v>38662.79</v>
      </c>
      <c r="F1213" s="50" t="n">
        <f aca="false">FilterOPk!D$18</f>
        <v>89522.8</v>
      </c>
      <c r="G1213" s="50" t="n">
        <f aca="false">FilterOPk!E$18</f>
        <v>158536.19</v>
      </c>
      <c r="H1213" s="50" t="n">
        <f aca="false">FilterOPk!F$18</f>
        <v>261849.24</v>
      </c>
      <c r="I1213" s="50" t="n">
        <f aca="false">FilterOPk!G$18</f>
        <v>291708.83</v>
      </c>
      <c r="J1213" s="50" t="n">
        <f aca="false">FilterOPk!H$18</f>
        <v>228360.42</v>
      </c>
      <c r="K1213" s="50" t="n">
        <f aca="false">FilterOPk!I$18</f>
        <v>445432.42</v>
      </c>
      <c r="L1213" s="50" t="n">
        <f aca="false">FilterOPk!J$18</f>
        <v>266345.8</v>
      </c>
      <c r="M1213" s="50" t="n">
        <f aca="false">FilterOPk!K$18</f>
        <v>801315.09</v>
      </c>
      <c r="N1213" s="50" t="n">
        <f aca="false">FilterOPk!L$18</f>
        <v>2581733.58</v>
      </c>
      <c r="O1213" s="50" t="n">
        <f aca="false">FilterOPk!M$18</f>
        <v>-636932.37</v>
      </c>
      <c r="P1213" s="50" t="n">
        <f aca="false">FilterOPk!N$18</f>
        <v>-2303942.42</v>
      </c>
      <c r="Q1213" s="51" t="n">
        <f aca="false">FilterOPk!O$18</f>
        <v>-359141.210000001</v>
      </c>
    </row>
    <row r="1214" customFormat="false" ht="12.75" hidden="false" customHeight="false" outlineLevel="0" collapsed="false">
      <c r="B1214" s="85" t="str">
        <f aca="false">FilterOPk!A$19</f>
        <v>LT-PJM</v>
      </c>
      <c r="C1214" s="13" t="n">
        <f aca="false">C1213+1</f>
        <v>1213</v>
      </c>
      <c r="D1214" s="50" t="n">
        <f aca="false">FilterOPk!B$19</f>
        <v>1818236.42109565</v>
      </c>
      <c r="E1214" s="50" t="n">
        <f aca="false">FilterOPk!C$19</f>
        <v>0</v>
      </c>
      <c r="F1214" s="50" t="n">
        <f aca="false">FilterOPk!D$19</f>
        <v>19402.28</v>
      </c>
      <c r="G1214" s="50" t="n">
        <f aca="false">FilterOPk!E$19</f>
        <v>57930.92</v>
      </c>
      <c r="H1214" s="50" t="n">
        <f aca="false">FilterOPk!F$19</f>
        <v>59436.7</v>
      </c>
      <c r="I1214" s="50" t="n">
        <f aca="false">FilterOPk!G$19</f>
        <v>19136.52</v>
      </c>
      <c r="J1214" s="50" t="n">
        <f aca="false">FilterOPk!H$19</f>
        <v>18664.41</v>
      </c>
      <c r="K1214" s="50" t="n">
        <f aca="false">FilterOPk!I$19</f>
        <v>33608.82</v>
      </c>
      <c r="L1214" s="50" t="n">
        <f aca="false">FilterOPk!J$19</f>
        <v>20867.53</v>
      </c>
      <c r="M1214" s="50" t="n">
        <f aca="false">FilterOPk!K$19</f>
        <v>56340.86</v>
      </c>
      <c r="N1214" s="50" t="n">
        <f aca="false">FilterOPk!L$19</f>
        <v>285388.04</v>
      </c>
      <c r="O1214" s="50" t="n">
        <f aca="false">FilterOPk!M$19</f>
        <v>-1975.43</v>
      </c>
      <c r="P1214" s="50" t="n">
        <f aca="false">FilterOPk!N$19</f>
        <v>-179963.06</v>
      </c>
      <c r="Q1214" s="51" t="n">
        <f aca="false">FilterOPk!O$19</f>
        <v>103449.55</v>
      </c>
    </row>
    <row r="1215" customFormat="false" ht="12.75" hidden="false" customHeight="false" outlineLevel="0" collapsed="false">
      <c r="B1215" s="85" t="str">
        <f aca="false">FilterOPk!A$20</f>
        <v>LT- NY</v>
      </c>
      <c r="C1215" s="13" t="n">
        <f aca="false">C1214+1</f>
        <v>1214</v>
      </c>
      <c r="D1215" s="50" t="n">
        <f aca="false">FilterOPk!B$20</f>
        <v>0</v>
      </c>
      <c r="E1215" s="50" t="n">
        <f aca="false">FilterOPk!C$20</f>
        <v>-9128.22</v>
      </c>
      <c r="F1215" s="50" t="n">
        <f aca="false">FilterOPk!D$20</f>
        <v>-69725.26</v>
      </c>
      <c r="G1215" s="50" t="n">
        <f aca="false">FilterOPk!E$20</f>
        <v>0</v>
      </c>
      <c r="H1215" s="50" t="n">
        <f aca="false">FilterOPk!F$20</f>
        <v>0</v>
      </c>
      <c r="I1215" s="50" t="n">
        <f aca="false">FilterOPk!G$20</f>
        <v>0</v>
      </c>
      <c r="J1215" s="50" t="n">
        <f aca="false">FilterOPk!H$20</f>
        <v>0</v>
      </c>
      <c r="K1215" s="50" t="n">
        <f aca="false">FilterOPk!I$20</f>
        <v>0</v>
      </c>
      <c r="L1215" s="50" t="n">
        <f aca="false">FilterOPk!J$20</f>
        <v>0</v>
      </c>
      <c r="M1215" s="50" t="n">
        <f aca="false">FilterOPk!K$20</f>
        <v>0</v>
      </c>
      <c r="N1215" s="50" t="n">
        <f aca="false">FilterOPk!L$20</f>
        <v>-78853.48</v>
      </c>
      <c r="O1215" s="50" t="n">
        <f aca="false">FilterOPk!M$20</f>
        <v>0</v>
      </c>
      <c r="P1215" s="50" t="n">
        <f aca="false">FilterOPk!N$20</f>
        <v>12056.92</v>
      </c>
      <c r="Q1215" s="51" t="n">
        <f aca="false">FilterOPk!O$20</f>
        <v>-66796.56</v>
      </c>
    </row>
    <row r="1216" customFormat="false" ht="12.75" hidden="false" customHeight="false" outlineLevel="0" collapsed="false">
      <c r="B1216" s="85" t="str">
        <f aca="false">FilterOPk!A$21</f>
        <v>ST- PJM</v>
      </c>
      <c r="C1216" s="13" t="n">
        <f aca="false">C1215+1</f>
        <v>1215</v>
      </c>
      <c r="D1216" s="50" t="n">
        <f aca="false">FilterOPk!B$21</f>
        <v>1243093.71447674</v>
      </c>
      <c r="E1216" s="50" t="n">
        <f aca="false">FilterOPk!C$21</f>
        <v>13503.06</v>
      </c>
      <c r="F1216" s="50" t="n">
        <f aca="false">FilterOPk!D$21</f>
        <v>0</v>
      </c>
      <c r="G1216" s="50" t="n">
        <f aca="false">FilterOPk!E$21</f>
        <v>0</v>
      </c>
      <c r="H1216" s="50" t="n">
        <f aca="false">FilterOPk!F$21</f>
        <v>0</v>
      </c>
      <c r="I1216" s="50" t="n">
        <f aca="false">FilterOPk!G$21</f>
        <v>0</v>
      </c>
      <c r="J1216" s="50" t="n">
        <f aca="false">FilterOPk!H$21</f>
        <v>0</v>
      </c>
      <c r="K1216" s="50" t="n">
        <f aca="false">FilterOPk!I$21</f>
        <v>0</v>
      </c>
      <c r="L1216" s="50" t="n">
        <f aca="false">FilterOPk!J$21</f>
        <v>0</v>
      </c>
      <c r="M1216" s="50" t="n">
        <f aca="false">FilterOPk!K$21</f>
        <v>0</v>
      </c>
      <c r="N1216" s="50" t="n">
        <f aca="false">FilterOPk!L$21</f>
        <v>13503.06</v>
      </c>
      <c r="O1216" s="50" t="n">
        <f aca="false">FilterOPk!M$21</f>
        <v>0</v>
      </c>
      <c r="P1216" s="50" t="n">
        <f aca="false">FilterOPk!N$21</f>
        <v>0</v>
      </c>
      <c r="Q1216" s="51" t="n">
        <f aca="false">FilterOPk!O$21</f>
        <v>13503.06</v>
      </c>
    </row>
    <row r="1217" customFormat="false" ht="12.75" hidden="false" customHeight="false" outlineLevel="0" collapsed="false">
      <c r="B1217" s="85" t="str">
        <f aca="false">FilterOPk!A$22</f>
        <v>ST- NENG</v>
      </c>
      <c r="C1217" s="13" t="n">
        <f aca="false">C1216+1</f>
        <v>1216</v>
      </c>
      <c r="D1217" s="50" t="n">
        <f aca="false">FilterOPk!B$22</f>
        <v>539719.375927685</v>
      </c>
      <c r="E1217" s="50" t="n">
        <f aca="false">FilterOPk!C$22</f>
        <v>17499.36</v>
      </c>
      <c r="F1217" s="50" t="n">
        <f aca="false">FilterOPk!D$22</f>
        <v>34844.91</v>
      </c>
      <c r="G1217" s="50" t="n">
        <f aca="false">FilterOPk!E$22</f>
        <v>0</v>
      </c>
      <c r="H1217" s="50" t="n">
        <f aca="false">FilterOPk!F$22</f>
        <v>0</v>
      </c>
      <c r="I1217" s="50" t="n">
        <f aca="false">FilterOPk!G$22</f>
        <v>0</v>
      </c>
      <c r="J1217" s="50" t="n">
        <f aca="false">FilterOPk!H$22</f>
        <v>0</v>
      </c>
      <c r="K1217" s="50" t="n">
        <f aca="false">FilterOPk!I$22</f>
        <v>0</v>
      </c>
      <c r="L1217" s="50" t="n">
        <f aca="false">FilterOPk!J$22</f>
        <v>0</v>
      </c>
      <c r="M1217" s="50" t="n">
        <f aca="false">FilterOPk!K$22</f>
        <v>0</v>
      </c>
      <c r="N1217" s="50" t="n">
        <f aca="false">FilterOPk!L$22</f>
        <v>52344.27</v>
      </c>
      <c r="O1217" s="50" t="n">
        <f aca="false">FilterOPk!M$22</f>
        <v>0</v>
      </c>
      <c r="P1217" s="50" t="n">
        <f aca="false">FilterOPk!N$22</f>
        <v>0</v>
      </c>
      <c r="Q1217" s="51" t="n">
        <f aca="false">FilterOPk!O$22</f>
        <v>52344.27</v>
      </c>
    </row>
    <row r="1218" customFormat="false" ht="12.75" hidden="false" customHeight="false" outlineLevel="0" collapsed="false">
      <c r="B1218" s="85" t="str">
        <f aca="false">FilterOPk!A$23</f>
        <v>ST- NY</v>
      </c>
      <c r="C1218" s="13" t="n">
        <f aca="false">C1217+1</f>
        <v>1217</v>
      </c>
      <c r="D1218" s="50" t="n">
        <f aca="false">FilterOPk!B$23</f>
        <v>251437.188425373</v>
      </c>
      <c r="E1218" s="50" t="n">
        <f aca="false">FilterOPk!C$23</f>
        <v>22663</v>
      </c>
      <c r="F1218" s="50" t="n">
        <f aca="false">FilterOPk!D$23</f>
        <v>52267.36</v>
      </c>
      <c r="G1218" s="50" t="n">
        <f aca="false">FilterOPk!E$23</f>
        <v>0</v>
      </c>
      <c r="H1218" s="50" t="n">
        <f aca="false">FilterOPk!F$23</f>
        <v>0</v>
      </c>
      <c r="I1218" s="50" t="n">
        <f aca="false">FilterOPk!G$23</f>
        <v>0</v>
      </c>
      <c r="J1218" s="50" t="n">
        <f aca="false">FilterOPk!H$23</f>
        <v>0</v>
      </c>
      <c r="K1218" s="50" t="n">
        <f aca="false">FilterOPk!I$23</f>
        <v>0</v>
      </c>
      <c r="L1218" s="50" t="n">
        <f aca="false">FilterOPk!J$23</f>
        <v>0</v>
      </c>
      <c r="M1218" s="50" t="n">
        <f aca="false">FilterOPk!K$23</f>
        <v>0</v>
      </c>
      <c r="N1218" s="50" t="n">
        <f aca="false">FilterOPk!L$23</f>
        <v>74930.36</v>
      </c>
      <c r="O1218" s="50" t="n">
        <f aca="false">FilterOPk!M$23</f>
        <v>0</v>
      </c>
      <c r="P1218" s="50" t="n">
        <f aca="false">FilterOPk!N$23</f>
        <v>0</v>
      </c>
      <c r="Q1218" s="51" t="n">
        <f aca="false">FilterOPk!O$23</f>
        <v>74930.36</v>
      </c>
    </row>
    <row r="1219" customFormat="false" ht="12.75" hidden="false" customHeight="false" outlineLevel="0" collapsed="false">
      <c r="B1219" s="85" t="str">
        <f aca="false">FilterOPk!A$24</f>
        <v>NE- PHYS</v>
      </c>
      <c r="C1219" s="13" t="n">
        <f aca="false">C1218+1</f>
        <v>1218</v>
      </c>
      <c r="D1219" s="50" t="n">
        <f aca="false">FilterOPk!B$24</f>
        <v>0</v>
      </c>
      <c r="E1219" s="50" t="n">
        <f aca="false">FilterOPk!C$24</f>
        <v>0</v>
      </c>
      <c r="F1219" s="50" t="n">
        <f aca="false">FilterOPk!D$24</f>
        <v>0</v>
      </c>
      <c r="G1219" s="50" t="n">
        <f aca="false">FilterOPk!E$24</f>
        <v>0</v>
      </c>
      <c r="H1219" s="50" t="n">
        <f aca="false">FilterOPk!F$24</f>
        <v>0</v>
      </c>
      <c r="I1219" s="50" t="n">
        <f aca="false">FilterOPk!G$24</f>
        <v>0</v>
      </c>
      <c r="J1219" s="50" t="n">
        <f aca="false">FilterOPk!H$24</f>
        <v>0</v>
      </c>
      <c r="K1219" s="50" t="n">
        <f aca="false">FilterOPk!I$24</f>
        <v>0</v>
      </c>
      <c r="L1219" s="50" t="n">
        <f aca="false">FilterOPk!J$24</f>
        <v>0</v>
      </c>
      <c r="M1219" s="50" t="n">
        <f aca="false">FilterOPk!K$24</f>
        <v>0</v>
      </c>
      <c r="N1219" s="50" t="n">
        <f aca="false">FilterOPk!L$24</f>
        <v>0</v>
      </c>
      <c r="O1219" s="50" t="n">
        <f aca="false">FilterOPk!M$24</f>
        <v>0</v>
      </c>
      <c r="P1219" s="50" t="n">
        <f aca="false">FilterOPk!N$24</f>
        <v>0</v>
      </c>
      <c r="Q1219" s="51" t="n">
        <f aca="false">FilterOPk!O$24</f>
        <v>0</v>
      </c>
    </row>
    <row r="1220" customFormat="false" ht="12.75" hidden="false" customHeight="false" outlineLevel="0" collapsed="false">
      <c r="B1220" s="85" t="str">
        <f aca="false">FilterOPk!A$25</f>
        <v>LT-Southeast</v>
      </c>
      <c r="C1220" s="13" t="n">
        <f aca="false">C1219+1</f>
        <v>1219</v>
      </c>
      <c r="D1220" s="50" t="n">
        <f aca="false">FilterOPk!B$25</f>
        <v>11411200.8859117</v>
      </c>
      <c r="E1220" s="50" t="n">
        <f aca="false">FilterOPk!C$25</f>
        <v>15825.82</v>
      </c>
      <c r="F1220" s="50" t="n">
        <f aca="false">FilterOPk!D$25</f>
        <v>13250</v>
      </c>
      <c r="G1220" s="50" t="n">
        <f aca="false">FilterOPk!E$25</f>
        <v>24924.1</v>
      </c>
      <c r="H1220" s="50" t="n">
        <f aca="false">FilterOPk!F$25</f>
        <v>24690.47</v>
      </c>
      <c r="I1220" s="50" t="n">
        <f aca="false">FilterOPk!G$25</f>
        <v>26774</v>
      </c>
      <c r="J1220" s="50" t="n">
        <f aca="false">FilterOPk!H$25</f>
        <v>26715</v>
      </c>
      <c r="K1220" s="50" t="n">
        <f aca="false">FilterOPk!I$25</f>
        <v>57358.83</v>
      </c>
      <c r="L1220" s="50" t="n">
        <f aca="false">FilterOPk!J$25</f>
        <v>26146</v>
      </c>
      <c r="M1220" s="50" t="n">
        <f aca="false">FilterOPk!K$25</f>
        <v>75355.31</v>
      </c>
      <c r="N1220" s="50" t="n">
        <f aca="false">FilterOPk!L$25</f>
        <v>291039.53</v>
      </c>
      <c r="O1220" s="50" t="n">
        <f aca="false">FilterOPk!M$25</f>
        <v>-122359</v>
      </c>
      <c r="P1220" s="50" t="n">
        <f aca="false">FilterOPk!N$25</f>
        <v>514428.17</v>
      </c>
      <c r="Q1220" s="51" t="n">
        <f aca="false">FilterOPk!O$25</f>
        <v>683108.7</v>
      </c>
    </row>
    <row r="1221" customFormat="false" ht="12.75" hidden="false" customHeight="false" outlineLevel="0" collapsed="false">
      <c r="B1221" s="85" t="str">
        <f aca="false">FilterOPk!A$26</f>
        <v>ST-SPP</v>
      </c>
      <c r="C1221" s="13" t="n">
        <f aca="false">C1220+1</f>
        <v>1220</v>
      </c>
      <c r="D1221" s="50" t="n">
        <f aca="false">FilterOPk!B$26</f>
        <v>52202.8773549933</v>
      </c>
      <c r="E1221" s="50" t="n">
        <f aca="false">FilterOPk!C$26</f>
        <v>0</v>
      </c>
      <c r="F1221" s="50" t="n">
        <f aca="false">FilterOPk!D$26</f>
        <v>0</v>
      </c>
      <c r="G1221" s="50" t="n">
        <f aca="false">FilterOPk!E$26</f>
        <v>0</v>
      </c>
      <c r="H1221" s="50" t="n">
        <f aca="false">FilterOPk!F$26</f>
        <v>0</v>
      </c>
      <c r="I1221" s="50" t="n">
        <f aca="false">FilterOPk!G$26</f>
        <v>0</v>
      </c>
      <c r="J1221" s="50" t="n">
        <f aca="false">FilterOPk!H$26</f>
        <v>0</v>
      </c>
      <c r="K1221" s="50" t="n">
        <f aca="false">FilterOPk!I$26</f>
        <v>0</v>
      </c>
      <c r="L1221" s="50" t="n">
        <f aca="false">FilterOPk!J$26</f>
        <v>0</v>
      </c>
      <c r="M1221" s="50" t="n">
        <f aca="false">FilterOPk!K$26</f>
        <v>0</v>
      </c>
      <c r="N1221" s="50" t="n">
        <f aca="false">FilterOPk!L$26</f>
        <v>0</v>
      </c>
      <c r="O1221" s="50" t="n">
        <f aca="false">FilterOPk!M$26</f>
        <v>0</v>
      </c>
      <c r="P1221" s="50" t="n">
        <f aca="false">FilterOPk!N$26</f>
        <v>0</v>
      </c>
      <c r="Q1221" s="51" t="n">
        <f aca="false">FilterOPk!O$26</f>
        <v>0</v>
      </c>
    </row>
    <row r="1222" customFormat="false" ht="12.75" hidden="false" customHeight="false" outlineLevel="0" collapsed="false">
      <c r="B1222" s="85" t="str">
        <f aca="false">FilterOPk!A$27</f>
        <v>ST-SERC</v>
      </c>
      <c r="C1222" s="13" t="n">
        <f aca="false">C1221+1</f>
        <v>1221</v>
      </c>
      <c r="D1222" s="50" t="n">
        <f aca="false">FilterOPk!B$27</f>
        <v>686881.973218232</v>
      </c>
      <c r="E1222" s="50" t="n">
        <f aca="false">FilterOPk!C$27</f>
        <v>0</v>
      </c>
      <c r="F1222" s="50" t="n">
        <f aca="false">FilterOPk!D$27</f>
        <v>0</v>
      </c>
      <c r="G1222" s="50" t="n">
        <f aca="false">FilterOPk!E$27</f>
        <v>0</v>
      </c>
      <c r="H1222" s="50" t="n">
        <f aca="false">FilterOPk!F$27</f>
        <v>0</v>
      </c>
      <c r="I1222" s="50" t="n">
        <f aca="false">FilterOPk!G$27</f>
        <v>0</v>
      </c>
      <c r="J1222" s="50" t="n">
        <f aca="false">FilterOPk!H$27</f>
        <v>0</v>
      </c>
      <c r="K1222" s="50" t="n">
        <f aca="false">FilterOPk!I$27</f>
        <v>0</v>
      </c>
      <c r="L1222" s="50" t="n">
        <f aca="false">FilterOPk!J$27</f>
        <v>0</v>
      </c>
      <c r="M1222" s="50" t="n">
        <f aca="false">FilterOPk!K$27</f>
        <v>0</v>
      </c>
      <c r="N1222" s="50" t="n">
        <f aca="false">FilterOPk!L$27</f>
        <v>0</v>
      </c>
      <c r="O1222" s="50" t="n">
        <f aca="false">FilterOPk!M$27</f>
        <v>0</v>
      </c>
      <c r="P1222" s="50" t="n">
        <f aca="false">FilterOPk!N$27</f>
        <v>0</v>
      </c>
      <c r="Q1222" s="51" t="n">
        <f aca="false">FilterOPk!O$27</f>
        <v>0</v>
      </c>
    </row>
    <row r="1223" customFormat="false" ht="12.75" hidden="false" customHeight="false" outlineLevel="0" collapsed="false">
      <c r="B1223" s="85" t="str">
        <f aca="false">FilterOPk!A$28</f>
        <v>LT- Texas</v>
      </c>
      <c r="C1223" s="13" t="n">
        <f aca="false">C1222+1</f>
        <v>1222</v>
      </c>
      <c r="D1223" s="50" t="n">
        <f aca="false">FilterOPk!B$28</f>
        <v>3826684.70313045</v>
      </c>
      <c r="E1223" s="50" t="n">
        <f aca="false">FilterOPk!C$28</f>
        <v>0</v>
      </c>
      <c r="F1223" s="50" t="n">
        <f aca="false">FilterOPk!D$28</f>
        <v>13003.28</v>
      </c>
      <c r="G1223" s="50" t="n">
        <f aca="false">FilterOPk!E$28</f>
        <v>7651.26</v>
      </c>
      <c r="H1223" s="50" t="n">
        <f aca="false">FilterOPk!F$28</f>
        <v>7986.82</v>
      </c>
      <c r="I1223" s="50" t="n">
        <f aca="false">FilterOPk!G$28</f>
        <v>17032.43</v>
      </c>
      <c r="J1223" s="50" t="n">
        <f aca="false">FilterOPk!H$28</f>
        <v>19665.43</v>
      </c>
      <c r="K1223" s="50" t="n">
        <f aca="false">FilterOPk!I$28</f>
        <v>46628.44</v>
      </c>
      <c r="L1223" s="50" t="n">
        <f aca="false">FilterOPk!J$28</f>
        <v>12076.91</v>
      </c>
      <c r="M1223" s="50" t="n">
        <f aca="false">FilterOPk!K$28</f>
        <v>18411.54</v>
      </c>
      <c r="N1223" s="50" t="n">
        <f aca="false">FilterOPk!L$28</f>
        <v>142456.11</v>
      </c>
      <c r="O1223" s="50" t="n">
        <f aca="false">FilterOPk!M$28</f>
        <v>653578.76</v>
      </c>
      <c r="P1223" s="50" t="n">
        <f aca="false">FilterOPk!N$28</f>
        <v>2238345.92</v>
      </c>
      <c r="Q1223" s="51" t="n">
        <f aca="false">FilterOPk!O$28</f>
        <v>3034380.79</v>
      </c>
    </row>
    <row r="1224" customFormat="false" ht="12.75" hidden="false" customHeight="false" outlineLevel="0" collapsed="false">
      <c r="B1224" s="85" t="str">
        <f aca="false">FilterOPk!A$29</f>
        <v>St- Texas</v>
      </c>
      <c r="C1224" s="13" t="n">
        <f aca="false">C1223+1</f>
        <v>1223</v>
      </c>
      <c r="D1224" s="50" t="n">
        <f aca="false">FilterOPk!B$29</f>
        <v>445563.239343252</v>
      </c>
      <c r="E1224" s="50" t="n">
        <f aca="false">FilterOPk!C$29</f>
        <v>5676.33</v>
      </c>
      <c r="F1224" s="50" t="n">
        <f aca="false">FilterOPk!D$29</f>
        <v>0</v>
      </c>
      <c r="G1224" s="50" t="n">
        <f aca="false">FilterOPk!E$29</f>
        <v>0</v>
      </c>
      <c r="H1224" s="50" t="n">
        <f aca="false">FilterOPk!F$29</f>
        <v>0</v>
      </c>
      <c r="I1224" s="50" t="n">
        <f aca="false">FilterOPk!G$29</f>
        <v>0</v>
      </c>
      <c r="J1224" s="50" t="n">
        <f aca="false">FilterOPk!H$29</f>
        <v>0</v>
      </c>
      <c r="K1224" s="50" t="n">
        <f aca="false">FilterOPk!I$29</f>
        <v>0</v>
      </c>
      <c r="L1224" s="50" t="n">
        <f aca="false">FilterOPk!J$29</f>
        <v>0</v>
      </c>
      <c r="M1224" s="50" t="n">
        <f aca="false">FilterOPk!K$29</f>
        <v>0</v>
      </c>
      <c r="N1224" s="50" t="n">
        <f aca="false">FilterOPk!L$29</f>
        <v>5676.33</v>
      </c>
      <c r="O1224" s="50" t="n">
        <f aca="false">FilterOPk!M$29</f>
        <v>0</v>
      </c>
      <c r="P1224" s="50" t="n">
        <f aca="false">FilterOPk!N$29</f>
        <v>0</v>
      </c>
      <c r="Q1224" s="51" t="n">
        <f aca="false">FilterOPk!O$29</f>
        <v>5676.33</v>
      </c>
    </row>
    <row r="1225" customFormat="false" ht="12.75" hidden="false" customHeight="false" outlineLevel="0" collapsed="false">
      <c r="B1225" s="85"/>
      <c r="C1225" s="13" t="n">
        <f aca="false">C1224+1</f>
        <v>1224</v>
      </c>
      <c r="D1225" s="50"/>
      <c r="E1225" s="50"/>
      <c r="F1225" s="50"/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1"/>
    </row>
    <row r="1226" customFormat="false" ht="12.75" hidden="false" customHeight="false" outlineLevel="0" collapsed="false">
      <c r="B1226" s="85" t="str">
        <f aca="false">FilterOPk!A$32</f>
        <v>Gas positions</v>
      </c>
      <c r="C1226" s="13" t="n">
        <f aca="false">C1225+1</f>
        <v>1225</v>
      </c>
      <c r="D1226" s="50" t="s">
        <v>4</v>
      </c>
      <c r="E1226" s="50"/>
      <c r="F1226" s="50"/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1"/>
    </row>
    <row r="1227" customFormat="false" ht="12.75" hidden="false" customHeight="false" outlineLevel="0" collapsed="false">
      <c r="B1227" s="85" t="str">
        <f aca="false">FilterOPk!A$33</f>
        <v>Kevin Presto</v>
      </c>
      <c r="C1227" s="13" t="n">
        <f aca="false">C1226+1</f>
        <v>1226</v>
      </c>
      <c r="D1227" s="50" t="n">
        <f aca="false">FilterOPk!B$33</f>
        <v>0</v>
      </c>
      <c r="E1227" s="50" t="n">
        <f aca="false">FilterOPk!C$33</f>
        <v>0</v>
      </c>
      <c r="F1227" s="50" t="n">
        <f aca="false">FilterOPk!D$33</f>
        <v>0</v>
      </c>
      <c r="G1227" s="50" t="n">
        <f aca="false">FilterOPk!E$33</f>
        <v>0</v>
      </c>
      <c r="H1227" s="50" t="n">
        <f aca="false">FilterOPk!F$33</f>
        <v>0</v>
      </c>
      <c r="I1227" s="50" t="n">
        <f aca="false">FilterOPk!G$33</f>
        <v>0</v>
      </c>
      <c r="J1227" s="50" t="n">
        <f aca="false">FilterOPk!H$33</f>
        <v>0</v>
      </c>
      <c r="K1227" s="50" t="n">
        <f aca="false">FilterOPk!I$33</f>
        <v>0</v>
      </c>
      <c r="L1227" s="50" t="n">
        <f aca="false">FilterOPk!J$33</f>
        <v>0</v>
      </c>
      <c r="M1227" s="50" t="n">
        <f aca="false">FilterOPk!K$33</f>
        <v>0</v>
      </c>
      <c r="N1227" s="50" t="n">
        <f aca="false">FilterOPk!L$33</f>
        <v>0</v>
      </c>
      <c r="O1227" s="50" t="n">
        <f aca="false">FilterOPk!M$33</f>
        <v>0</v>
      </c>
      <c r="P1227" s="50" t="n">
        <f aca="false">FilterOPk!N$33</f>
        <v>0</v>
      </c>
      <c r="Q1227" s="51" t="n">
        <f aca="false">FilterOPk!O$33</f>
        <v>0</v>
      </c>
    </row>
    <row r="1228" customFormat="false" ht="12.75" hidden="false" customHeight="false" outlineLevel="0" collapsed="false">
      <c r="B1228" s="85" t="str">
        <f aca="false">FilterOPk!A$34</f>
        <v>Fletcher Sturm</v>
      </c>
      <c r="C1228" s="13" t="n">
        <f aca="false">C1227+1</f>
        <v>1227</v>
      </c>
      <c r="D1228" s="50" t="n">
        <f aca="false">FilterOPk!B$34</f>
        <v>0</v>
      </c>
      <c r="E1228" s="50" t="n">
        <f aca="false">FilterOPk!C$34</f>
        <v>0</v>
      </c>
      <c r="F1228" s="50" t="n">
        <f aca="false">FilterOPk!D$34</f>
        <v>0</v>
      </c>
      <c r="G1228" s="50" t="n">
        <f aca="false">FilterOPk!E$34</f>
        <v>0</v>
      </c>
      <c r="H1228" s="50" t="n">
        <f aca="false">FilterOPk!F$34</f>
        <v>0</v>
      </c>
      <c r="I1228" s="50" t="n">
        <f aca="false">FilterOPk!G$34</f>
        <v>0</v>
      </c>
      <c r="J1228" s="50" t="n">
        <f aca="false">FilterOPk!H$34</f>
        <v>0</v>
      </c>
      <c r="K1228" s="50" t="n">
        <f aca="false">FilterOPk!I$34</f>
        <v>0</v>
      </c>
      <c r="L1228" s="50" t="n">
        <f aca="false">FilterOPk!J$34</f>
        <v>0</v>
      </c>
      <c r="M1228" s="50" t="n">
        <f aca="false">FilterOPk!K$34</f>
        <v>0</v>
      </c>
      <c r="N1228" s="50" t="n">
        <f aca="false">FilterOPk!L$34</f>
        <v>0</v>
      </c>
      <c r="O1228" s="50" t="n">
        <f aca="false">FilterOPk!M$34</f>
        <v>0</v>
      </c>
      <c r="P1228" s="50" t="n">
        <f aca="false">FilterOPk!N$34</f>
        <v>0</v>
      </c>
      <c r="Q1228" s="51" t="n">
        <f aca="false">FilterOPk!O$34</f>
        <v>0</v>
      </c>
    </row>
    <row r="1229" customFormat="false" ht="12.75" hidden="false" customHeight="false" outlineLevel="0" collapsed="false">
      <c r="B1229" s="85" t="str">
        <f aca="false">FilterOPk!A$35</f>
        <v>Doug Gilbert-Smith</v>
      </c>
      <c r="C1229" s="13" t="n">
        <f aca="false">C1228+1</f>
        <v>1228</v>
      </c>
      <c r="D1229" s="50" t="n">
        <f aca="false">FilterOPk!B$35</f>
        <v>0</v>
      </c>
      <c r="E1229" s="50" t="n">
        <f aca="false">FilterOPk!C$35</f>
        <v>0</v>
      </c>
      <c r="F1229" s="50" t="n">
        <f aca="false">FilterOPk!D$35</f>
        <v>0</v>
      </c>
      <c r="G1229" s="50" t="n">
        <f aca="false">FilterOPk!E$35</f>
        <v>0</v>
      </c>
      <c r="H1229" s="50" t="n">
        <f aca="false">FilterOPk!F$35</f>
        <v>0</v>
      </c>
      <c r="I1229" s="50" t="n">
        <f aca="false">FilterOPk!G$35</f>
        <v>0</v>
      </c>
      <c r="J1229" s="50" t="n">
        <f aca="false">FilterOPk!H$35</f>
        <v>0</v>
      </c>
      <c r="K1229" s="50" t="n">
        <f aca="false">FilterOPk!I$35</f>
        <v>0</v>
      </c>
      <c r="L1229" s="50" t="n">
        <f aca="false">FilterOPk!J$35</f>
        <v>0</v>
      </c>
      <c r="M1229" s="50" t="n">
        <f aca="false">FilterOPk!K$35</f>
        <v>0</v>
      </c>
      <c r="N1229" s="50" t="n">
        <f aca="false">FilterOPk!L$35</f>
        <v>0</v>
      </c>
      <c r="O1229" s="50" t="n">
        <f aca="false">FilterOPk!M$35</f>
        <v>0</v>
      </c>
      <c r="P1229" s="50" t="n">
        <f aca="false">FilterOPk!N$35</f>
        <v>0</v>
      </c>
      <c r="Q1229" s="51" t="n">
        <f aca="false">FilterOPk!O$35</f>
        <v>0</v>
      </c>
    </row>
    <row r="1230" customFormat="false" ht="12.75" hidden="false" customHeight="false" outlineLevel="0" collapsed="false">
      <c r="B1230" s="85" t="str">
        <f aca="false">FilterOPk!A$36</f>
        <v>Rogers Herndon</v>
      </c>
      <c r="C1230" s="13" t="n">
        <f aca="false">C1229+1</f>
        <v>1229</v>
      </c>
      <c r="D1230" s="50" t="n">
        <f aca="false">FilterOPk!B$36</f>
        <v>0</v>
      </c>
      <c r="E1230" s="50" t="n">
        <f aca="false">FilterOPk!C$36</f>
        <v>0</v>
      </c>
      <c r="F1230" s="50" t="n">
        <f aca="false">FilterOPk!D$36</f>
        <v>0</v>
      </c>
      <c r="G1230" s="50" t="n">
        <f aca="false">FilterOPk!E$36</f>
        <v>0</v>
      </c>
      <c r="H1230" s="50" t="n">
        <f aca="false">FilterOPk!F$36</f>
        <v>0</v>
      </c>
      <c r="I1230" s="50" t="n">
        <f aca="false">FilterOPk!G$36</f>
        <v>0</v>
      </c>
      <c r="J1230" s="50" t="n">
        <f aca="false">FilterOPk!H$36</f>
        <v>0</v>
      </c>
      <c r="K1230" s="50" t="n">
        <f aca="false">FilterOPk!I$36</f>
        <v>0</v>
      </c>
      <c r="L1230" s="50" t="n">
        <f aca="false">FilterOPk!J$36</f>
        <v>0</v>
      </c>
      <c r="M1230" s="50" t="n">
        <f aca="false">FilterOPk!K$36</f>
        <v>0</v>
      </c>
      <c r="N1230" s="50" t="n">
        <f aca="false">FilterOPk!L$36</f>
        <v>0</v>
      </c>
      <c r="O1230" s="50" t="n">
        <f aca="false">FilterOPk!M$36</f>
        <v>0</v>
      </c>
      <c r="P1230" s="50" t="n">
        <f aca="false">FilterOPk!N$36</f>
        <v>0</v>
      </c>
      <c r="Q1230" s="51" t="n">
        <f aca="false">FilterOPk!O$36</f>
        <v>0</v>
      </c>
    </row>
    <row r="1231" customFormat="false" ht="12.75" hidden="false" customHeight="false" outlineLevel="0" collapsed="false">
      <c r="B1231" s="85" t="str">
        <f aca="false">FilterOPk!A$37</f>
        <v>Dana Davis</v>
      </c>
      <c r="C1231" s="13" t="n">
        <f aca="false">C1230+1</f>
        <v>1230</v>
      </c>
      <c r="D1231" s="50" t="n">
        <f aca="false">FilterOPk!B$37</f>
        <v>0</v>
      </c>
      <c r="E1231" s="50" t="n">
        <f aca="false">FilterOPk!C$37</f>
        <v>0</v>
      </c>
      <c r="F1231" s="50" t="n">
        <f aca="false">FilterOPk!D$37</f>
        <v>0</v>
      </c>
      <c r="G1231" s="50" t="n">
        <f aca="false">FilterOPk!E$37</f>
        <v>0</v>
      </c>
      <c r="H1231" s="50" t="n">
        <f aca="false">FilterOPk!F$37</f>
        <v>0</v>
      </c>
      <c r="I1231" s="50" t="n">
        <f aca="false">FilterOPk!G$37</f>
        <v>0</v>
      </c>
      <c r="J1231" s="50" t="n">
        <f aca="false">FilterOPk!H$37</f>
        <v>0</v>
      </c>
      <c r="K1231" s="50" t="n">
        <f aca="false">FilterOPk!I$37</f>
        <v>0</v>
      </c>
      <c r="L1231" s="50" t="n">
        <f aca="false">FilterOPk!J$37</f>
        <v>0</v>
      </c>
      <c r="M1231" s="50" t="n">
        <f aca="false">FilterOPk!K$37</f>
        <v>0</v>
      </c>
      <c r="N1231" s="50" t="n">
        <f aca="false">FilterOPk!L$37</f>
        <v>0</v>
      </c>
      <c r="O1231" s="50" t="n">
        <f aca="false">FilterOPk!M$37</f>
        <v>0</v>
      </c>
      <c r="P1231" s="50" t="n">
        <f aca="false">FilterOPk!N$37</f>
        <v>0</v>
      </c>
      <c r="Q1231" s="51" t="n">
        <f aca="false">FilterOPk!O$37</f>
        <v>0</v>
      </c>
    </row>
    <row r="1232" customFormat="false" ht="12.75" hidden="false" customHeight="false" outlineLevel="0" collapsed="false">
      <c r="B1232" s="85" t="str">
        <f aca="false">FilterOPk!A$38</f>
        <v>Tom May</v>
      </c>
      <c r="C1232" s="13" t="n">
        <f aca="false">C1231+1</f>
        <v>1231</v>
      </c>
      <c r="D1232" s="50" t="n">
        <f aca="false">FilterOPk!B$38</f>
        <v>0</v>
      </c>
      <c r="E1232" s="50" t="n">
        <f aca="false">FilterOPk!C$38</f>
        <v>0</v>
      </c>
      <c r="F1232" s="50" t="n">
        <f aca="false">FilterOPk!D$38</f>
        <v>0</v>
      </c>
      <c r="G1232" s="50" t="n">
        <f aca="false">FilterOPk!E$38</f>
        <v>0</v>
      </c>
      <c r="H1232" s="50" t="n">
        <f aca="false">FilterOPk!F$38</f>
        <v>0</v>
      </c>
      <c r="I1232" s="50" t="n">
        <f aca="false">FilterOPk!G$38</f>
        <v>0</v>
      </c>
      <c r="J1232" s="50" t="n">
        <f aca="false">FilterOPk!H$38</f>
        <v>0</v>
      </c>
      <c r="K1232" s="50" t="n">
        <f aca="false">FilterOPk!I$38</f>
        <v>0</v>
      </c>
      <c r="L1232" s="50" t="n">
        <f aca="false">FilterOPk!J$38</f>
        <v>0</v>
      </c>
      <c r="M1232" s="50" t="n">
        <f aca="false">FilterOPk!K$38</f>
        <v>0</v>
      </c>
      <c r="N1232" s="50" t="n">
        <f aca="false">FilterOPk!L$38</f>
        <v>0</v>
      </c>
      <c r="O1232" s="50" t="n">
        <f aca="false">FilterOPk!M$38</f>
        <v>0</v>
      </c>
      <c r="P1232" s="50" t="n">
        <f aca="false">FilterOPk!N$38</f>
        <v>0</v>
      </c>
      <c r="Q1232" s="51" t="n">
        <f aca="false">FilterOPk!O$38</f>
        <v>0</v>
      </c>
    </row>
    <row r="1233" customFormat="false" ht="12.75" hidden="false" customHeight="false" outlineLevel="0" collapsed="false">
      <c r="B1233" s="85" t="str">
        <f aca="false">FilterOPk!A$39</f>
        <v>Clint Dean</v>
      </c>
      <c r="C1233" s="13" t="n">
        <f aca="false">C1232+1</f>
        <v>1232</v>
      </c>
      <c r="D1233" s="50" t="n">
        <f aca="false">FilterOPk!B$39</f>
        <v>0</v>
      </c>
      <c r="E1233" s="50" t="n">
        <f aca="false">FilterOPk!C$39</f>
        <v>0</v>
      </c>
      <c r="F1233" s="50" t="n">
        <f aca="false">FilterOPk!D$39</f>
        <v>0</v>
      </c>
      <c r="G1233" s="50" t="n">
        <f aca="false">FilterOPk!E$39</f>
        <v>0</v>
      </c>
      <c r="H1233" s="50" t="n">
        <f aca="false">FilterOPk!F$39</f>
        <v>0</v>
      </c>
      <c r="I1233" s="50" t="n">
        <f aca="false">FilterOPk!G$39</f>
        <v>0</v>
      </c>
      <c r="J1233" s="50" t="n">
        <f aca="false">FilterOPk!H$39</f>
        <v>0</v>
      </c>
      <c r="K1233" s="50" t="n">
        <f aca="false">FilterOPk!I$39</f>
        <v>0</v>
      </c>
      <c r="L1233" s="50" t="n">
        <f aca="false">FilterOPk!J$39</f>
        <v>0</v>
      </c>
      <c r="M1233" s="50" t="n">
        <f aca="false">FilterOPk!K$39</f>
        <v>0</v>
      </c>
      <c r="N1233" s="50" t="n">
        <f aca="false">FilterOPk!L$39</f>
        <v>0</v>
      </c>
      <c r="O1233" s="50" t="n">
        <f aca="false">FilterOPk!M$39</f>
        <v>0</v>
      </c>
      <c r="P1233" s="50" t="n">
        <f aca="false">FilterOPk!N$39</f>
        <v>0</v>
      </c>
      <c r="Q1233" s="51" t="n">
        <f aca="false">FilterOPk!O$39</f>
        <v>0</v>
      </c>
    </row>
    <row r="1234" customFormat="false" ht="12.75" hidden="false" customHeight="false" outlineLevel="0" collapsed="false">
      <c r="B1234" s="85" t="str">
        <f aca="false">FilterOPk!A$40</f>
        <v>Rob Benson</v>
      </c>
      <c r="C1234" s="13" t="n">
        <f aca="false">C1233+1</f>
        <v>1233</v>
      </c>
      <c r="D1234" s="50" t="n">
        <f aca="false">FilterOPk!B$40</f>
        <v>0</v>
      </c>
      <c r="E1234" s="50" t="n">
        <f aca="false">FilterOPk!C$40</f>
        <v>0</v>
      </c>
      <c r="F1234" s="50" t="n">
        <f aca="false">FilterOPk!D$40</f>
        <v>0</v>
      </c>
      <c r="G1234" s="50" t="n">
        <f aca="false">FilterOPk!E$40</f>
        <v>0</v>
      </c>
      <c r="H1234" s="50" t="n">
        <f aca="false">FilterOPk!F$40</f>
        <v>0</v>
      </c>
      <c r="I1234" s="50" t="n">
        <f aca="false">FilterOPk!G$40</f>
        <v>0</v>
      </c>
      <c r="J1234" s="50" t="n">
        <f aca="false">FilterOPk!H$40</f>
        <v>0</v>
      </c>
      <c r="K1234" s="50" t="n">
        <f aca="false">FilterOPk!I$40</f>
        <v>0</v>
      </c>
      <c r="L1234" s="50" t="n">
        <f aca="false">FilterOPk!J$40</f>
        <v>0</v>
      </c>
      <c r="M1234" s="50" t="n">
        <f aca="false">FilterOPk!K$40</f>
        <v>0</v>
      </c>
      <c r="N1234" s="50" t="n">
        <f aca="false">FilterOPk!L$40</f>
        <v>0</v>
      </c>
      <c r="O1234" s="50" t="n">
        <f aca="false">FilterOPk!M$40</f>
        <v>0</v>
      </c>
      <c r="P1234" s="50" t="n">
        <f aca="false">FilterOPk!N$40</f>
        <v>0</v>
      </c>
      <c r="Q1234" s="51" t="n">
        <f aca="false">FilterOPk!O$40</f>
        <v>0</v>
      </c>
    </row>
    <row r="1235" customFormat="false" ht="12.75" hidden="false" customHeight="false" outlineLevel="0" collapsed="false">
      <c r="B1235" s="85" t="str">
        <f aca="false">FilterOPk!A$41</f>
        <v>Matt Lorenz</v>
      </c>
      <c r="C1235" s="13" t="n">
        <f aca="false">C1234+1</f>
        <v>1234</v>
      </c>
      <c r="D1235" s="50" t="n">
        <f aca="false">FilterOPk!B$41</f>
        <v>0</v>
      </c>
      <c r="E1235" s="50" t="n">
        <f aca="false">FilterOPk!C$41</f>
        <v>0</v>
      </c>
      <c r="F1235" s="50" t="n">
        <f aca="false">FilterOPk!D$41</f>
        <v>0</v>
      </c>
      <c r="G1235" s="50" t="n">
        <f aca="false">FilterOPk!E$41</f>
        <v>0</v>
      </c>
      <c r="H1235" s="50" t="n">
        <f aca="false">FilterOPk!F$41</f>
        <v>0</v>
      </c>
      <c r="I1235" s="50" t="n">
        <f aca="false">FilterOPk!G$41</f>
        <v>0</v>
      </c>
      <c r="J1235" s="50" t="n">
        <f aca="false">FilterOPk!H$41</f>
        <v>0</v>
      </c>
      <c r="K1235" s="50" t="n">
        <f aca="false">FilterOPk!I$41</f>
        <v>0</v>
      </c>
      <c r="L1235" s="50" t="n">
        <f aca="false">FilterOPk!J$41</f>
        <v>0</v>
      </c>
      <c r="M1235" s="50" t="n">
        <f aca="false">FilterOPk!K$41</f>
        <v>0</v>
      </c>
      <c r="N1235" s="50" t="n">
        <f aca="false">FilterOPk!L$41</f>
        <v>0</v>
      </c>
      <c r="O1235" s="50" t="n">
        <f aca="false">FilterOPk!M$41</f>
        <v>0</v>
      </c>
      <c r="P1235" s="50" t="n">
        <f aca="false">FilterOPk!N$41</f>
        <v>0</v>
      </c>
      <c r="Q1235" s="51" t="n">
        <f aca="false">FilterOPk!O$41</f>
        <v>0</v>
      </c>
    </row>
    <row r="1236" customFormat="false" ht="12.75" hidden="false" customHeight="false" outlineLevel="0" collapsed="false">
      <c r="B1236" s="85" t="str">
        <f aca="false">FilterOPk!A$42</f>
        <v>John Forney</v>
      </c>
      <c r="C1236" s="13" t="n">
        <f aca="false">C1235+1</f>
        <v>1235</v>
      </c>
      <c r="D1236" s="50" t="n">
        <f aca="false">FilterOPk!B$42</f>
        <v>0</v>
      </c>
      <c r="E1236" s="50" t="n">
        <f aca="false">FilterOPk!C$42</f>
        <v>0</v>
      </c>
      <c r="F1236" s="50" t="n">
        <f aca="false">FilterOPk!D$42</f>
        <v>0</v>
      </c>
      <c r="G1236" s="50" t="n">
        <f aca="false">FilterOPk!E$42</f>
        <v>0</v>
      </c>
      <c r="H1236" s="50" t="n">
        <f aca="false">FilterOPk!F$42</f>
        <v>0</v>
      </c>
      <c r="I1236" s="50" t="n">
        <f aca="false">FilterOPk!G$42</f>
        <v>0</v>
      </c>
      <c r="J1236" s="50" t="n">
        <f aca="false">FilterOPk!H$42</f>
        <v>0</v>
      </c>
      <c r="K1236" s="50" t="n">
        <f aca="false">FilterOPk!I$42</f>
        <v>0</v>
      </c>
      <c r="L1236" s="50" t="n">
        <f aca="false">FilterOPk!J$42</f>
        <v>0</v>
      </c>
      <c r="M1236" s="50" t="n">
        <f aca="false">FilterOPk!K$42</f>
        <v>0</v>
      </c>
      <c r="N1236" s="50" t="n">
        <f aca="false">FilterOPk!L$42</f>
        <v>0</v>
      </c>
      <c r="O1236" s="50" t="n">
        <f aca="false">FilterOPk!M$42</f>
        <v>0</v>
      </c>
      <c r="P1236" s="50" t="n">
        <f aca="false">FilterOPk!N$42</f>
        <v>0</v>
      </c>
      <c r="Q1236" s="51" t="n">
        <f aca="false">FilterOPk!O$42</f>
        <v>0</v>
      </c>
    </row>
    <row r="1237" customFormat="false" ht="12.75" hidden="false" customHeight="false" outlineLevel="0" collapsed="false">
      <c r="B1237" s="85" t="str">
        <f aca="false">FilterOPk!A$43</f>
        <v>Mike Carson</v>
      </c>
      <c r="C1237" s="13" t="n">
        <f aca="false">C1236+1</f>
        <v>1236</v>
      </c>
      <c r="D1237" s="50" t="n">
        <f aca="false">FilterOPk!B$43</f>
        <v>0</v>
      </c>
      <c r="E1237" s="50" t="n">
        <f aca="false">FilterOPk!C$43</f>
        <v>0</v>
      </c>
      <c r="F1237" s="50" t="n">
        <f aca="false">FilterOPk!D$43</f>
        <v>0</v>
      </c>
      <c r="G1237" s="50" t="n">
        <f aca="false">FilterOPk!E$43</f>
        <v>0</v>
      </c>
      <c r="H1237" s="50" t="n">
        <f aca="false">FilterOPk!F$43</f>
        <v>0</v>
      </c>
      <c r="I1237" s="50" t="n">
        <f aca="false">FilterOPk!G$43</f>
        <v>0</v>
      </c>
      <c r="J1237" s="50" t="n">
        <f aca="false">FilterOPk!H$43</f>
        <v>0</v>
      </c>
      <c r="K1237" s="50" t="n">
        <f aca="false">FilterOPk!I$43</f>
        <v>0</v>
      </c>
      <c r="L1237" s="50" t="n">
        <f aca="false">FilterOPk!J$43</f>
        <v>0</v>
      </c>
      <c r="M1237" s="50" t="n">
        <f aca="false">FilterOPk!K$43</f>
        <v>0</v>
      </c>
      <c r="N1237" s="50" t="n">
        <f aca="false">FilterOPk!L$43</f>
        <v>0</v>
      </c>
      <c r="O1237" s="50" t="n">
        <f aca="false">FilterOPk!M$43</f>
        <v>0</v>
      </c>
      <c r="P1237" s="50" t="n">
        <f aca="false">FilterOPk!N$43</f>
        <v>0</v>
      </c>
      <c r="Q1237" s="51" t="n">
        <f aca="false">FilterOPk!O$43</f>
        <v>0</v>
      </c>
    </row>
    <row r="1238" customFormat="false" ht="12.75" hidden="false" customHeight="false" outlineLevel="0" collapsed="false">
      <c r="B1238" s="85" t="str">
        <f aca="false">FilterOPk!A$44</f>
        <v>Chris Dorland</v>
      </c>
      <c r="C1238" s="13" t="n">
        <f aca="false">C1237+1</f>
        <v>1237</v>
      </c>
      <c r="D1238" s="50" t="n">
        <f aca="false">FilterOPk!B$44</f>
        <v>0</v>
      </c>
      <c r="E1238" s="50" t="n">
        <f aca="false">FilterOPk!C$44</f>
        <v>0</v>
      </c>
      <c r="F1238" s="50" t="n">
        <f aca="false">FilterOPk!D$44</f>
        <v>0</v>
      </c>
      <c r="G1238" s="50" t="n">
        <f aca="false">FilterOPk!E$44</f>
        <v>0</v>
      </c>
      <c r="H1238" s="50" t="n">
        <f aca="false">FilterOPk!F$44</f>
        <v>0</v>
      </c>
      <c r="I1238" s="50" t="n">
        <f aca="false">FilterOPk!G$44</f>
        <v>0</v>
      </c>
      <c r="J1238" s="50" t="n">
        <f aca="false">FilterOPk!H$44</f>
        <v>0</v>
      </c>
      <c r="K1238" s="50" t="n">
        <f aca="false">FilterOPk!I$44</f>
        <v>0</v>
      </c>
      <c r="L1238" s="50" t="n">
        <f aca="false">FilterOPk!J$44</f>
        <v>0</v>
      </c>
      <c r="M1238" s="50" t="n">
        <f aca="false">FilterOPk!K$44</f>
        <v>0</v>
      </c>
      <c r="N1238" s="50" t="n">
        <f aca="false">FilterOPk!L$44</f>
        <v>0</v>
      </c>
      <c r="O1238" s="50" t="n">
        <f aca="false">FilterOPk!M$44</f>
        <v>0</v>
      </c>
      <c r="P1238" s="50" t="n">
        <f aca="false">FilterOPk!N$44</f>
        <v>0</v>
      </c>
      <c r="Q1238" s="51" t="n">
        <f aca="false">FilterOPk!O$44</f>
        <v>0</v>
      </c>
    </row>
    <row r="1239" customFormat="false" ht="12.75" hidden="false" customHeight="false" outlineLevel="0" collapsed="false">
      <c r="B1239" s="85" t="str">
        <f aca="false">FilterOPk!A$45</f>
        <v>Jeff King</v>
      </c>
      <c r="C1239" s="13" t="n">
        <f aca="false">C1238+1</f>
        <v>1238</v>
      </c>
      <c r="D1239" s="50" t="n">
        <f aca="false">FilterOPk!B$45</f>
        <v>0</v>
      </c>
      <c r="E1239" s="50" t="n">
        <f aca="false">FilterOPk!C$45</f>
        <v>0</v>
      </c>
      <c r="F1239" s="50" t="n">
        <f aca="false">FilterOPk!D$45</f>
        <v>0</v>
      </c>
      <c r="G1239" s="50" t="n">
        <f aca="false">FilterOPk!E$45</f>
        <v>0</v>
      </c>
      <c r="H1239" s="50" t="n">
        <f aca="false">FilterOPk!F$45</f>
        <v>0</v>
      </c>
      <c r="I1239" s="50" t="n">
        <f aca="false">FilterOPk!G$45</f>
        <v>0</v>
      </c>
      <c r="J1239" s="50" t="n">
        <f aca="false">FilterOPk!H$45</f>
        <v>0</v>
      </c>
      <c r="K1239" s="50" t="n">
        <f aca="false">FilterOPk!I$45</f>
        <v>0</v>
      </c>
      <c r="L1239" s="50" t="n">
        <f aca="false">FilterOPk!J$45</f>
        <v>0</v>
      </c>
      <c r="M1239" s="50" t="n">
        <f aca="false">FilterOPk!K$45</f>
        <v>0</v>
      </c>
      <c r="N1239" s="50" t="n">
        <f aca="false">FilterOPk!L$45</f>
        <v>0</v>
      </c>
      <c r="O1239" s="50" t="n">
        <f aca="false">FilterOPk!M$45</f>
        <v>0</v>
      </c>
      <c r="P1239" s="50" t="n">
        <f aca="false">FilterOPk!N$45</f>
        <v>0</v>
      </c>
      <c r="Q1239" s="51" t="n">
        <f aca="false">FilterOPk!O$45</f>
        <v>0</v>
      </c>
    </row>
    <row r="1240" customFormat="false" ht="12.75" hidden="false" customHeight="false" outlineLevel="0" collapsed="false">
      <c r="B1240" s="85" t="n">
        <f aca="false">FilterOPk!A$46</f>
        <v>0</v>
      </c>
      <c r="C1240" s="13" t="n">
        <f aca="false">C1239+1</f>
        <v>1239</v>
      </c>
      <c r="D1240" s="50" t="n">
        <f aca="false">FilterOPk!B$46</f>
        <v>0</v>
      </c>
      <c r="E1240" s="50" t="n">
        <f aca="false">FilterOPk!C$46</f>
        <v>0</v>
      </c>
      <c r="F1240" s="50" t="n">
        <f aca="false">FilterOPk!D$46</f>
        <v>0</v>
      </c>
      <c r="G1240" s="50" t="n">
        <f aca="false">FilterOPk!E$46</f>
        <v>0</v>
      </c>
      <c r="H1240" s="50" t="n">
        <f aca="false">FilterOPk!F$46</f>
        <v>0</v>
      </c>
      <c r="I1240" s="50" t="n">
        <f aca="false">FilterOPk!G$46</f>
        <v>0</v>
      </c>
      <c r="J1240" s="50" t="n">
        <f aca="false">FilterOPk!H$46</f>
        <v>0</v>
      </c>
      <c r="K1240" s="50" t="n">
        <f aca="false">FilterOPk!I$46</f>
        <v>0</v>
      </c>
      <c r="L1240" s="50" t="n">
        <f aca="false">FilterOPk!J$46</f>
        <v>0</v>
      </c>
      <c r="M1240" s="50" t="n">
        <f aca="false">FilterOPk!K$46</f>
        <v>0</v>
      </c>
      <c r="N1240" s="50" t="n">
        <f aca="false">FilterOPk!L$46</f>
        <v>0</v>
      </c>
      <c r="O1240" s="50" t="n">
        <f aca="false">FilterOPk!M$46</f>
        <v>0</v>
      </c>
      <c r="P1240" s="50" t="n">
        <f aca="false">FilterOPk!N$46</f>
        <v>0</v>
      </c>
      <c r="Q1240" s="51" t="n">
        <f aca="false">FilterOPk!O$46</f>
        <v>0</v>
      </c>
    </row>
    <row r="1241" customFormat="false" ht="12.75" hidden="false" customHeight="false" outlineLevel="0" collapsed="false">
      <c r="B1241" s="87" t="n">
        <f aca="false">FilterOPk!A$47</f>
        <v>0</v>
      </c>
      <c r="C1241" s="64" t="n">
        <f aca="false">C1240+1</f>
        <v>1240</v>
      </c>
      <c r="D1241" s="54" t="n">
        <f aca="false">FilterOPk!B$47</f>
        <v>0</v>
      </c>
      <c r="E1241" s="54" t="n">
        <f aca="false">FilterOPk!C$47</f>
        <v>0</v>
      </c>
      <c r="F1241" s="54" t="n">
        <f aca="false">FilterOPk!D$47</f>
        <v>0</v>
      </c>
      <c r="G1241" s="54" t="n">
        <f aca="false">FilterOPk!E$47</f>
        <v>0</v>
      </c>
      <c r="H1241" s="54" t="n">
        <f aca="false">FilterOPk!F$47</f>
        <v>0</v>
      </c>
      <c r="I1241" s="54" t="n">
        <f aca="false">FilterOPk!G$47</f>
        <v>0</v>
      </c>
      <c r="J1241" s="54" t="n">
        <f aca="false">FilterOPk!H$47</f>
        <v>0</v>
      </c>
      <c r="K1241" s="54" t="n">
        <f aca="false">FilterOPk!I$47</f>
        <v>0</v>
      </c>
      <c r="L1241" s="54" t="n">
        <f aca="false">FilterOPk!J$47</f>
        <v>0</v>
      </c>
      <c r="M1241" s="54" t="n">
        <f aca="false">FilterOPk!K$47</f>
        <v>0</v>
      </c>
      <c r="N1241" s="54" t="n">
        <f aca="false">FilterOPk!L$47</f>
        <v>0</v>
      </c>
      <c r="O1241" s="54" t="n">
        <f aca="false">FilterOPk!M$47</f>
        <v>0</v>
      </c>
      <c r="P1241" s="54" t="n">
        <f aca="false">FilterOPk!N$47</f>
        <v>0</v>
      </c>
      <c r="Q1241" s="55" t="n">
        <f aca="false">FilterOPk!O$47</f>
        <v>0</v>
      </c>
    </row>
    <row r="1242" customFormat="false" ht="12.75" hidden="false" customHeight="false" outlineLevel="0" collapsed="false">
      <c r="A1242" s="0" t="n">
        <f aca="false">A1202+1</f>
        <v>32</v>
      </c>
      <c r="B1242" s="57" t="n">
        <f aca="false">FilterOPk!D$1</f>
        <v>36907</v>
      </c>
      <c r="C1242" s="58" t="n">
        <f aca="false">C1241+1</f>
        <v>1241</v>
      </c>
      <c r="D1242" s="58"/>
      <c r="E1242" s="58"/>
      <c r="F1242" s="58"/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83"/>
    </row>
    <row r="1243" customFormat="false" ht="12.75" hidden="false" customHeight="false" outlineLevel="0" collapsed="false">
      <c r="B1243" s="61"/>
      <c r="C1243" s="13" t="n">
        <f aca="false">C1242+1</f>
        <v>1242</v>
      </c>
      <c r="D1243" s="13"/>
      <c r="E1243" s="21" t="s">
        <v>5</v>
      </c>
      <c r="F1243" s="21" t="s">
        <v>6</v>
      </c>
      <c r="G1243" s="21" t="s">
        <v>7</v>
      </c>
      <c r="H1243" s="21" t="s">
        <v>8</v>
      </c>
      <c r="I1243" s="21" t="s">
        <v>9</v>
      </c>
      <c r="J1243" s="21" t="s">
        <v>10</v>
      </c>
      <c r="K1243" s="21" t="s">
        <v>11</v>
      </c>
      <c r="L1243" s="21" t="s">
        <v>12</v>
      </c>
      <c r="M1243" s="21" t="s">
        <v>13</v>
      </c>
      <c r="N1243" s="21" t="s">
        <v>14</v>
      </c>
      <c r="O1243" s="21" t="n">
        <v>2002</v>
      </c>
      <c r="P1243" s="21" t="s">
        <v>15</v>
      </c>
      <c r="Q1243" s="84" t="s">
        <v>16</v>
      </c>
    </row>
    <row r="1244" customFormat="false" ht="12.75" hidden="false" customHeight="false" outlineLevel="0" collapsed="false">
      <c r="B1244" s="85" t="str">
        <f aca="false">FilterOPk!A$9</f>
        <v>Power positions</v>
      </c>
      <c r="C1244" s="13" t="n">
        <f aca="false">C1243+1</f>
        <v>1243</v>
      </c>
      <c r="D1244" s="13" t="s">
        <v>4</v>
      </c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86"/>
    </row>
    <row r="1245" customFormat="false" ht="12.75" hidden="false" customHeight="false" outlineLevel="0" collapsed="false">
      <c r="B1245" s="85" t="str">
        <f aca="false">FilterOPk!A$10</f>
        <v>East Position</v>
      </c>
      <c r="C1245" s="13" t="n">
        <f aca="false">C1244+1</f>
        <v>1244</v>
      </c>
      <c r="D1245" s="50" t="n">
        <f aca="false">FilterOPk!B$10</f>
        <v>34784396.7946123</v>
      </c>
      <c r="E1245" s="50" t="n">
        <f aca="false">FilterOPk!C$10</f>
        <v>139428.68</v>
      </c>
      <c r="F1245" s="50" t="n">
        <f aca="false">FilterOPk!D$10</f>
        <v>244540.42</v>
      </c>
      <c r="G1245" s="50" t="n">
        <f aca="false">FilterOPk!E$10</f>
        <v>352018.99</v>
      </c>
      <c r="H1245" s="50" t="n">
        <f aca="false">FilterOPk!F$10</f>
        <v>454047.41</v>
      </c>
      <c r="I1245" s="50" t="n">
        <f aca="false">FilterOPk!G$10</f>
        <v>460700.87</v>
      </c>
      <c r="J1245" s="50" t="n">
        <f aca="false">FilterOPk!H$10</f>
        <v>371715.26</v>
      </c>
      <c r="K1245" s="50" t="n">
        <f aca="false">FilterOPk!I$10</f>
        <v>743238.67</v>
      </c>
      <c r="L1245" s="50" t="n">
        <f aca="false">FilterOPk!J$10</f>
        <v>433572.73</v>
      </c>
      <c r="M1245" s="50" t="n">
        <f aca="false">FilterOPk!K$10</f>
        <v>1264075.99</v>
      </c>
      <c r="N1245" s="50" t="n">
        <f aca="false">FilterOPk!L$10</f>
        <v>4463339.02</v>
      </c>
      <c r="O1245" s="50" t="n">
        <f aca="false">FilterOPk!M$10</f>
        <v>-232298.41</v>
      </c>
      <c r="P1245" s="50" t="n">
        <f aca="false">FilterOPk!N$10</f>
        <v>1174384.84</v>
      </c>
      <c r="Q1245" s="51" t="n">
        <f aca="false">FilterOPk!O$10</f>
        <v>5405425.45</v>
      </c>
    </row>
    <row r="1246" customFormat="false" ht="12.75" hidden="false" customHeight="false" outlineLevel="0" collapsed="false">
      <c r="B1246" s="85" t="str">
        <f aca="false">FilterOPk!A$11</f>
        <v>East Power Mgmt</v>
      </c>
      <c r="C1246" s="13" t="n">
        <f aca="false">C1245+1</f>
        <v>1245</v>
      </c>
      <c r="D1246" s="50" t="n">
        <f aca="false">FilterOPk!B$11</f>
        <v>7547347.04451418</v>
      </c>
      <c r="E1246" s="50" t="n">
        <f aca="false">FilterOPk!C$11</f>
        <v>0</v>
      </c>
      <c r="F1246" s="50" t="n">
        <f aca="false">FilterOPk!D$11</f>
        <v>0</v>
      </c>
      <c r="G1246" s="50" t="n">
        <f aca="false">FilterOPk!E$11</f>
        <v>0</v>
      </c>
      <c r="H1246" s="50" t="n">
        <f aca="false">FilterOPk!F$11</f>
        <v>0</v>
      </c>
      <c r="I1246" s="50" t="n">
        <f aca="false">FilterOPk!G$11</f>
        <v>0</v>
      </c>
      <c r="J1246" s="50" t="n">
        <f aca="false">FilterOPk!H$11</f>
        <v>0</v>
      </c>
      <c r="K1246" s="50" t="n">
        <f aca="false">FilterOPk!I$11</f>
        <v>0</v>
      </c>
      <c r="L1246" s="50" t="n">
        <f aca="false">FilterOPk!J$11</f>
        <v>0</v>
      </c>
      <c r="M1246" s="50" t="n">
        <f aca="false">FilterOPk!K$11</f>
        <v>0</v>
      </c>
      <c r="N1246" s="50" t="n">
        <f aca="false">FilterOPk!L$11</f>
        <v>0</v>
      </c>
      <c r="O1246" s="50" t="n">
        <f aca="false">FilterOPk!M$11</f>
        <v>0</v>
      </c>
      <c r="P1246" s="50" t="n">
        <f aca="false">FilterOPk!N$11</f>
        <v>0</v>
      </c>
      <c r="Q1246" s="51" t="n">
        <f aca="false">FilterOPk!O$11</f>
        <v>0</v>
      </c>
    </row>
    <row r="1247" customFormat="false" ht="12.75" hidden="false" customHeight="false" outlineLevel="0" collapsed="false">
      <c r="B1247" s="85" t="str">
        <f aca="false">FilterOPk!A$12</f>
        <v>Long Term Options</v>
      </c>
      <c r="C1247" s="13" t="n">
        <f aca="false">C1246+1</f>
        <v>1246</v>
      </c>
      <c r="D1247" s="50" t="n">
        <f aca="false">FilterOPk!B$12</f>
        <v>0</v>
      </c>
      <c r="E1247" s="50" t="n">
        <f aca="false">FilterOPk!C$12</f>
        <v>0</v>
      </c>
      <c r="F1247" s="50" t="n">
        <f aca="false">FilterOPk!D$12</f>
        <v>0</v>
      </c>
      <c r="G1247" s="50" t="n">
        <f aca="false">FilterOPk!E$12</f>
        <v>0</v>
      </c>
      <c r="H1247" s="50" t="n">
        <f aca="false">FilterOPk!F$12</f>
        <v>0</v>
      </c>
      <c r="I1247" s="50" t="n">
        <f aca="false">FilterOPk!G$12</f>
        <v>0</v>
      </c>
      <c r="J1247" s="50" t="n">
        <f aca="false">FilterOPk!H$12</f>
        <v>0</v>
      </c>
      <c r="K1247" s="50" t="n">
        <f aca="false">FilterOPk!I$12</f>
        <v>0</v>
      </c>
      <c r="L1247" s="50" t="n">
        <f aca="false">FilterOPk!J$12</f>
        <v>0</v>
      </c>
      <c r="M1247" s="50" t="n">
        <f aca="false">FilterOPk!K$12</f>
        <v>0</v>
      </c>
      <c r="N1247" s="50" t="n">
        <f aca="false">FilterOPk!L$12</f>
        <v>0</v>
      </c>
      <c r="O1247" s="50" t="n">
        <f aca="false">FilterOPk!M$12</f>
        <v>0</v>
      </c>
      <c r="P1247" s="50" t="n">
        <f aca="false">FilterOPk!N$12</f>
        <v>0</v>
      </c>
      <c r="Q1247" s="51" t="n">
        <f aca="false">FilterOPk!O$12</f>
        <v>0</v>
      </c>
    </row>
    <row r="1248" customFormat="false" ht="12.75" hidden="false" customHeight="false" outlineLevel="0" collapsed="false">
      <c r="B1248" s="85" t="str">
        <f aca="false">FilterOPk!A$13</f>
        <v>LT-MIDWEST</v>
      </c>
      <c r="C1248" s="13" t="n">
        <f aca="false">C1247+1</f>
        <v>1247</v>
      </c>
      <c r="D1248" s="50" t="n">
        <f aca="false">FilterOPk!B$13</f>
        <v>7151089.47366245</v>
      </c>
      <c r="E1248" s="50" t="n">
        <f aca="false">FilterOPk!C$13</f>
        <v>36317.39</v>
      </c>
      <c r="F1248" s="50" t="n">
        <f aca="false">FilterOPk!D$13</f>
        <v>95142.77</v>
      </c>
      <c r="G1248" s="50" t="n">
        <f aca="false">FilterOPk!E$13</f>
        <v>106523.31</v>
      </c>
      <c r="H1248" s="50" t="n">
        <f aca="false">FilterOPk!F$13</f>
        <v>103615.07</v>
      </c>
      <c r="I1248" s="50" t="n">
        <f aca="false">FilterOPk!G$13</f>
        <v>106049.09</v>
      </c>
      <c r="J1248" s="50" t="n">
        <f aca="false">FilterOPk!H$13</f>
        <v>78310</v>
      </c>
      <c r="K1248" s="50" t="n">
        <f aca="false">FilterOPk!I$13</f>
        <v>160210.16</v>
      </c>
      <c r="L1248" s="50" t="n">
        <f aca="false">FilterOPk!J$13</f>
        <v>108136.49</v>
      </c>
      <c r="M1248" s="50" t="n">
        <f aca="false">FilterOPk!K$13</f>
        <v>312653.19</v>
      </c>
      <c r="N1248" s="50" t="n">
        <f aca="false">FilterOPk!L$13</f>
        <v>1106957.47</v>
      </c>
      <c r="O1248" s="50" t="n">
        <f aca="false">FilterOPk!M$13</f>
        <v>-124610.37</v>
      </c>
      <c r="P1248" s="50" t="n">
        <f aca="false">FilterOPk!N$13</f>
        <v>893459.31</v>
      </c>
      <c r="Q1248" s="51" t="n">
        <f aca="false">FilterOPk!O$13</f>
        <v>1875806.41</v>
      </c>
    </row>
    <row r="1249" customFormat="false" ht="12.75" hidden="false" customHeight="false" outlineLevel="0" collapsed="false">
      <c r="B1249" s="85" t="str">
        <f aca="false">FilterOPk!A$14</f>
        <v>ST-ECAR</v>
      </c>
      <c r="C1249" s="13" t="n">
        <f aca="false">C1248+1</f>
        <v>1248</v>
      </c>
      <c r="D1249" s="50" t="n">
        <f aca="false">FilterOPk!B$14</f>
        <v>238101.441960815</v>
      </c>
      <c r="E1249" s="50" t="n">
        <f aca="false">FilterOPk!C$14</f>
        <v>0</v>
      </c>
      <c r="F1249" s="50" t="n">
        <f aca="false">FilterOPk!D$14</f>
        <v>0</v>
      </c>
      <c r="G1249" s="50" t="n">
        <f aca="false">FilterOPk!E$14</f>
        <v>0</v>
      </c>
      <c r="H1249" s="50" t="n">
        <f aca="false">FilterOPk!F$14</f>
        <v>0</v>
      </c>
      <c r="I1249" s="50" t="n">
        <f aca="false">FilterOPk!G$14</f>
        <v>0</v>
      </c>
      <c r="J1249" s="50" t="n">
        <f aca="false">FilterOPk!H$14</f>
        <v>0</v>
      </c>
      <c r="K1249" s="50" t="n">
        <f aca="false">FilterOPk!I$14</f>
        <v>0</v>
      </c>
      <c r="L1249" s="50" t="n">
        <f aca="false">FilterOPk!J$14</f>
        <v>0</v>
      </c>
      <c r="M1249" s="50" t="n">
        <f aca="false">FilterOPk!K$14</f>
        <v>0</v>
      </c>
      <c r="N1249" s="50" t="n">
        <f aca="false">FilterOPk!L$14</f>
        <v>0</v>
      </c>
      <c r="O1249" s="50" t="n">
        <f aca="false">FilterOPk!M$14</f>
        <v>0</v>
      </c>
      <c r="P1249" s="50" t="n">
        <f aca="false">FilterOPk!N$14</f>
        <v>0</v>
      </c>
      <c r="Q1249" s="51" t="n">
        <f aca="false">FilterOPk!O$14</f>
        <v>0</v>
      </c>
    </row>
    <row r="1250" customFormat="false" ht="12.75" hidden="false" customHeight="false" outlineLevel="0" collapsed="false">
      <c r="B1250" s="85" t="str">
        <f aca="false">FilterOPk!A$15</f>
        <v>ST- MAPP</v>
      </c>
      <c r="C1250" s="13" t="n">
        <f aca="false">C1249+1</f>
        <v>1249</v>
      </c>
      <c r="D1250" s="50" t="n">
        <f aca="false">FilterOPk!B$15</f>
        <v>254636.614020626</v>
      </c>
      <c r="E1250" s="50" t="n">
        <f aca="false">FilterOPk!C$15</f>
        <v>-1590.85</v>
      </c>
      <c r="F1250" s="50" t="n">
        <f aca="false">FilterOPk!D$15</f>
        <v>-3167.72</v>
      </c>
      <c r="G1250" s="50" t="n">
        <f aca="false">FilterOPk!E$15</f>
        <v>-3546.79</v>
      </c>
      <c r="H1250" s="50" t="n">
        <f aca="false">FilterOPk!F$15</f>
        <v>-3530.89</v>
      </c>
      <c r="I1250" s="50" t="n">
        <f aca="false">FilterOPk!G$15</f>
        <v>0</v>
      </c>
      <c r="J1250" s="50" t="n">
        <f aca="false">FilterOPk!H$15</f>
        <v>0</v>
      </c>
      <c r="K1250" s="50" t="n">
        <f aca="false">FilterOPk!I$15</f>
        <v>0</v>
      </c>
      <c r="L1250" s="50" t="n">
        <f aca="false">FilterOPk!J$15</f>
        <v>0</v>
      </c>
      <c r="M1250" s="50" t="n">
        <f aca="false">FilterOPk!K$15</f>
        <v>0</v>
      </c>
      <c r="N1250" s="50" t="n">
        <f aca="false">FilterOPk!L$15</f>
        <v>-11836.25</v>
      </c>
      <c r="O1250" s="50" t="n">
        <f aca="false">FilterOPk!M$15</f>
        <v>0</v>
      </c>
      <c r="P1250" s="50" t="n">
        <f aca="false">FilterOPk!N$15</f>
        <v>0</v>
      </c>
      <c r="Q1250" s="51" t="n">
        <f aca="false">FilterOPk!O$15</f>
        <v>-11836.25</v>
      </c>
    </row>
    <row r="1251" customFormat="false" ht="12.75" hidden="false" customHeight="false" outlineLevel="0" collapsed="false">
      <c r="B1251" s="85" t="str">
        <f aca="false">FilterOPk!A$16</f>
        <v>ST- MAIN</v>
      </c>
      <c r="C1251" s="13" t="n">
        <f aca="false">C1250+1</f>
        <v>1250</v>
      </c>
      <c r="D1251" s="50" t="n">
        <f aca="false">FilterOPk!B$16</f>
        <v>694293.253349893</v>
      </c>
      <c r="E1251" s="50" t="n">
        <f aca="false">FilterOPk!C$16</f>
        <v>0</v>
      </c>
      <c r="F1251" s="50" t="n">
        <f aca="false">FilterOPk!D$16</f>
        <v>0</v>
      </c>
      <c r="G1251" s="50" t="n">
        <f aca="false">FilterOPk!E$16</f>
        <v>0</v>
      </c>
      <c r="H1251" s="50" t="n">
        <f aca="false">FilterOPk!F$16</f>
        <v>0</v>
      </c>
      <c r="I1251" s="50" t="n">
        <f aca="false">FilterOPk!G$16</f>
        <v>0</v>
      </c>
      <c r="J1251" s="50" t="n">
        <f aca="false">FilterOPk!H$16</f>
        <v>0</v>
      </c>
      <c r="K1251" s="50" t="n">
        <f aca="false">FilterOPk!I$16</f>
        <v>0</v>
      </c>
      <c r="L1251" s="50" t="n">
        <f aca="false">FilterOPk!J$16</f>
        <v>0</v>
      </c>
      <c r="M1251" s="50" t="n">
        <f aca="false">FilterOPk!K$16</f>
        <v>0</v>
      </c>
      <c r="N1251" s="50" t="n">
        <f aca="false">FilterOPk!L$16</f>
        <v>0</v>
      </c>
      <c r="O1251" s="50" t="n">
        <f aca="false">FilterOPk!M$16</f>
        <v>0</v>
      </c>
      <c r="P1251" s="50" t="n">
        <f aca="false">FilterOPk!N$16</f>
        <v>0</v>
      </c>
      <c r="Q1251" s="51" t="n">
        <f aca="false">FilterOPk!O$16</f>
        <v>0</v>
      </c>
    </row>
    <row r="1252" customFormat="false" ht="12.75" hidden="false" customHeight="false" outlineLevel="0" collapsed="false">
      <c r="B1252" s="85" t="str">
        <f aca="false">FilterOPk!A$17</f>
        <v>MW-ANALYST</v>
      </c>
      <c r="C1252" s="13" t="n">
        <f aca="false">C1251+1</f>
        <v>1251</v>
      </c>
      <c r="D1252" s="50" t="n">
        <f aca="false">FilterOPk!B$17</f>
        <v>0</v>
      </c>
      <c r="E1252" s="50" t="n">
        <f aca="false">FilterOPk!C$17</f>
        <v>0</v>
      </c>
      <c r="F1252" s="50" t="n">
        <f aca="false">FilterOPk!D$17</f>
        <v>0</v>
      </c>
      <c r="G1252" s="50" t="n">
        <f aca="false">FilterOPk!E$17</f>
        <v>0</v>
      </c>
      <c r="H1252" s="50" t="n">
        <f aca="false">FilterOPk!F$17</f>
        <v>0</v>
      </c>
      <c r="I1252" s="50" t="n">
        <f aca="false">FilterOPk!G$17</f>
        <v>0</v>
      </c>
      <c r="J1252" s="50" t="n">
        <f aca="false">FilterOPk!H$17</f>
        <v>0</v>
      </c>
      <c r="K1252" s="50" t="n">
        <f aca="false">FilterOPk!I$17</f>
        <v>0</v>
      </c>
      <c r="L1252" s="50" t="n">
        <f aca="false">FilterOPk!J$17</f>
        <v>0</v>
      </c>
      <c r="M1252" s="50" t="n">
        <f aca="false">FilterOPk!K$17</f>
        <v>0</v>
      </c>
      <c r="N1252" s="50" t="n">
        <f aca="false">FilterOPk!L$17</f>
        <v>0</v>
      </c>
      <c r="O1252" s="50" t="n">
        <f aca="false">FilterOPk!M$17</f>
        <v>0</v>
      </c>
      <c r="P1252" s="50" t="n">
        <f aca="false">FilterOPk!N$17</f>
        <v>0</v>
      </c>
      <c r="Q1252" s="51" t="n">
        <f aca="false">FilterOPk!O$17</f>
        <v>0</v>
      </c>
    </row>
    <row r="1253" customFormat="false" ht="12.75" hidden="false" customHeight="false" outlineLevel="0" collapsed="false">
      <c r="B1253" s="85" t="str">
        <f aca="false">FilterOPk!A$18</f>
        <v>LT-NE</v>
      </c>
      <c r="C1253" s="13" t="n">
        <f aca="false">C1252+1</f>
        <v>1252</v>
      </c>
      <c r="D1253" s="50" t="n">
        <f aca="false">FilterOPk!B$18</f>
        <v>6187311.37539291</v>
      </c>
      <c r="E1253" s="50" t="n">
        <f aca="false">FilterOPk!C$18</f>
        <v>38662.79</v>
      </c>
      <c r="F1253" s="50" t="n">
        <f aca="false">FilterOPk!D$18</f>
        <v>89522.8</v>
      </c>
      <c r="G1253" s="50" t="n">
        <f aca="false">FilterOPk!E$18</f>
        <v>158536.19</v>
      </c>
      <c r="H1253" s="50" t="n">
        <f aca="false">FilterOPk!F$18</f>
        <v>261849.24</v>
      </c>
      <c r="I1253" s="50" t="n">
        <f aca="false">FilterOPk!G$18</f>
        <v>291708.83</v>
      </c>
      <c r="J1253" s="50" t="n">
        <f aca="false">FilterOPk!H$18</f>
        <v>228360.42</v>
      </c>
      <c r="K1253" s="50" t="n">
        <f aca="false">FilterOPk!I$18</f>
        <v>445432.42</v>
      </c>
      <c r="L1253" s="50" t="n">
        <f aca="false">FilterOPk!J$18</f>
        <v>266345.8</v>
      </c>
      <c r="M1253" s="50" t="n">
        <f aca="false">FilterOPk!K$18</f>
        <v>801315.09</v>
      </c>
      <c r="N1253" s="50" t="n">
        <f aca="false">FilterOPk!L$18</f>
        <v>2581733.58</v>
      </c>
      <c r="O1253" s="50" t="n">
        <f aca="false">FilterOPk!M$18</f>
        <v>-636932.37</v>
      </c>
      <c r="P1253" s="50" t="n">
        <f aca="false">FilterOPk!N$18</f>
        <v>-2303942.42</v>
      </c>
      <c r="Q1253" s="51" t="n">
        <f aca="false">FilterOPk!O$18</f>
        <v>-359141.210000001</v>
      </c>
    </row>
    <row r="1254" customFormat="false" ht="12.75" hidden="false" customHeight="false" outlineLevel="0" collapsed="false">
      <c r="B1254" s="85" t="str">
        <f aca="false">FilterOPk!A$19</f>
        <v>LT-PJM</v>
      </c>
      <c r="C1254" s="13" t="n">
        <f aca="false">C1253+1</f>
        <v>1253</v>
      </c>
      <c r="D1254" s="50" t="n">
        <f aca="false">FilterOPk!B$19</f>
        <v>1818236.42109565</v>
      </c>
      <c r="E1254" s="50" t="n">
        <f aca="false">FilterOPk!C$19</f>
        <v>0</v>
      </c>
      <c r="F1254" s="50" t="n">
        <f aca="false">FilterOPk!D$19</f>
        <v>19402.28</v>
      </c>
      <c r="G1254" s="50" t="n">
        <f aca="false">FilterOPk!E$19</f>
        <v>57930.92</v>
      </c>
      <c r="H1254" s="50" t="n">
        <f aca="false">FilterOPk!F$19</f>
        <v>59436.7</v>
      </c>
      <c r="I1254" s="50" t="n">
        <f aca="false">FilterOPk!G$19</f>
        <v>19136.52</v>
      </c>
      <c r="J1254" s="50" t="n">
        <f aca="false">FilterOPk!H$19</f>
        <v>18664.41</v>
      </c>
      <c r="K1254" s="50" t="n">
        <f aca="false">FilterOPk!I$19</f>
        <v>33608.82</v>
      </c>
      <c r="L1254" s="50" t="n">
        <f aca="false">FilterOPk!J$19</f>
        <v>20867.53</v>
      </c>
      <c r="M1254" s="50" t="n">
        <f aca="false">FilterOPk!K$19</f>
        <v>56340.86</v>
      </c>
      <c r="N1254" s="50" t="n">
        <f aca="false">FilterOPk!L$19</f>
        <v>285388.04</v>
      </c>
      <c r="O1254" s="50" t="n">
        <f aca="false">FilterOPk!M$19</f>
        <v>-1975.43</v>
      </c>
      <c r="P1254" s="50" t="n">
        <f aca="false">FilterOPk!N$19</f>
        <v>-179963.06</v>
      </c>
      <c r="Q1254" s="51" t="n">
        <f aca="false">FilterOPk!O$19</f>
        <v>103449.55</v>
      </c>
    </row>
    <row r="1255" customFormat="false" ht="12.75" hidden="false" customHeight="false" outlineLevel="0" collapsed="false">
      <c r="B1255" s="85" t="str">
        <f aca="false">FilterOPk!A$20</f>
        <v>LT- NY</v>
      </c>
      <c r="C1255" s="13" t="n">
        <f aca="false">C1254+1</f>
        <v>1254</v>
      </c>
      <c r="D1255" s="50" t="n">
        <f aca="false">FilterOPk!B$20</f>
        <v>0</v>
      </c>
      <c r="E1255" s="50" t="n">
        <f aca="false">FilterOPk!C$20</f>
        <v>-9128.22</v>
      </c>
      <c r="F1255" s="50" t="n">
        <f aca="false">FilterOPk!D$20</f>
        <v>-69725.26</v>
      </c>
      <c r="G1255" s="50" t="n">
        <f aca="false">FilterOPk!E$20</f>
        <v>0</v>
      </c>
      <c r="H1255" s="50" t="n">
        <f aca="false">FilterOPk!F$20</f>
        <v>0</v>
      </c>
      <c r="I1255" s="50" t="n">
        <f aca="false">FilterOPk!G$20</f>
        <v>0</v>
      </c>
      <c r="J1255" s="50" t="n">
        <f aca="false">FilterOPk!H$20</f>
        <v>0</v>
      </c>
      <c r="K1255" s="50" t="n">
        <f aca="false">FilterOPk!I$20</f>
        <v>0</v>
      </c>
      <c r="L1255" s="50" t="n">
        <f aca="false">FilterOPk!J$20</f>
        <v>0</v>
      </c>
      <c r="M1255" s="50" t="n">
        <f aca="false">FilterOPk!K$20</f>
        <v>0</v>
      </c>
      <c r="N1255" s="50" t="n">
        <f aca="false">FilterOPk!L$20</f>
        <v>-78853.48</v>
      </c>
      <c r="O1255" s="50" t="n">
        <f aca="false">FilterOPk!M$20</f>
        <v>0</v>
      </c>
      <c r="P1255" s="50" t="n">
        <f aca="false">FilterOPk!N$20</f>
        <v>12056.92</v>
      </c>
      <c r="Q1255" s="51" t="n">
        <f aca="false">FilterOPk!O$20</f>
        <v>-66796.56</v>
      </c>
    </row>
    <row r="1256" customFormat="false" ht="12.75" hidden="false" customHeight="false" outlineLevel="0" collapsed="false">
      <c r="B1256" s="85" t="str">
        <f aca="false">FilterOPk!A$21</f>
        <v>ST- PJM</v>
      </c>
      <c r="C1256" s="13" t="n">
        <f aca="false">C1255+1</f>
        <v>1255</v>
      </c>
      <c r="D1256" s="50" t="n">
        <f aca="false">FilterOPk!B$21</f>
        <v>1243093.71447674</v>
      </c>
      <c r="E1256" s="50" t="n">
        <f aca="false">FilterOPk!C$21</f>
        <v>13503.06</v>
      </c>
      <c r="F1256" s="50" t="n">
        <f aca="false">FilterOPk!D$21</f>
        <v>0</v>
      </c>
      <c r="G1256" s="50" t="n">
        <f aca="false">FilterOPk!E$21</f>
        <v>0</v>
      </c>
      <c r="H1256" s="50" t="n">
        <f aca="false">FilterOPk!F$21</f>
        <v>0</v>
      </c>
      <c r="I1256" s="50" t="n">
        <f aca="false">FilterOPk!G$21</f>
        <v>0</v>
      </c>
      <c r="J1256" s="50" t="n">
        <f aca="false">FilterOPk!H$21</f>
        <v>0</v>
      </c>
      <c r="K1256" s="50" t="n">
        <f aca="false">FilterOPk!I$21</f>
        <v>0</v>
      </c>
      <c r="L1256" s="50" t="n">
        <f aca="false">FilterOPk!J$21</f>
        <v>0</v>
      </c>
      <c r="M1256" s="50" t="n">
        <f aca="false">FilterOPk!K$21</f>
        <v>0</v>
      </c>
      <c r="N1256" s="50" t="n">
        <f aca="false">FilterOPk!L$21</f>
        <v>13503.06</v>
      </c>
      <c r="O1256" s="50" t="n">
        <f aca="false">FilterOPk!M$21</f>
        <v>0</v>
      </c>
      <c r="P1256" s="50" t="n">
        <f aca="false">FilterOPk!N$21</f>
        <v>0</v>
      </c>
      <c r="Q1256" s="51" t="n">
        <f aca="false">FilterOPk!O$21</f>
        <v>13503.06</v>
      </c>
    </row>
    <row r="1257" customFormat="false" ht="12.75" hidden="false" customHeight="false" outlineLevel="0" collapsed="false">
      <c r="B1257" s="85" t="str">
        <f aca="false">FilterOPk!A$22</f>
        <v>ST- NENG</v>
      </c>
      <c r="C1257" s="13" t="n">
        <f aca="false">C1256+1</f>
        <v>1256</v>
      </c>
      <c r="D1257" s="50" t="n">
        <f aca="false">FilterOPk!B$22</f>
        <v>539719.375927685</v>
      </c>
      <c r="E1257" s="50" t="n">
        <f aca="false">FilterOPk!C$22</f>
        <v>17499.36</v>
      </c>
      <c r="F1257" s="50" t="n">
        <f aca="false">FilterOPk!D$22</f>
        <v>34844.91</v>
      </c>
      <c r="G1257" s="50" t="n">
        <f aca="false">FilterOPk!E$22</f>
        <v>0</v>
      </c>
      <c r="H1257" s="50" t="n">
        <f aca="false">FilterOPk!F$22</f>
        <v>0</v>
      </c>
      <c r="I1257" s="50" t="n">
        <f aca="false">FilterOPk!G$22</f>
        <v>0</v>
      </c>
      <c r="J1257" s="50" t="n">
        <f aca="false">FilterOPk!H$22</f>
        <v>0</v>
      </c>
      <c r="K1257" s="50" t="n">
        <f aca="false">FilterOPk!I$22</f>
        <v>0</v>
      </c>
      <c r="L1257" s="50" t="n">
        <f aca="false">FilterOPk!J$22</f>
        <v>0</v>
      </c>
      <c r="M1257" s="50" t="n">
        <f aca="false">FilterOPk!K$22</f>
        <v>0</v>
      </c>
      <c r="N1257" s="50" t="n">
        <f aca="false">FilterOPk!L$22</f>
        <v>52344.27</v>
      </c>
      <c r="O1257" s="50" t="n">
        <f aca="false">FilterOPk!M$22</f>
        <v>0</v>
      </c>
      <c r="P1257" s="50" t="n">
        <f aca="false">FilterOPk!N$22</f>
        <v>0</v>
      </c>
      <c r="Q1257" s="51" t="n">
        <f aca="false">FilterOPk!O$22</f>
        <v>52344.27</v>
      </c>
    </row>
    <row r="1258" customFormat="false" ht="12.75" hidden="false" customHeight="false" outlineLevel="0" collapsed="false">
      <c r="B1258" s="85" t="str">
        <f aca="false">FilterOPk!A$23</f>
        <v>ST- NY</v>
      </c>
      <c r="C1258" s="13" t="n">
        <f aca="false">C1257+1</f>
        <v>1257</v>
      </c>
      <c r="D1258" s="50" t="n">
        <f aca="false">FilterOPk!B$23</f>
        <v>251437.188425373</v>
      </c>
      <c r="E1258" s="50" t="n">
        <f aca="false">FilterOPk!C$23</f>
        <v>22663</v>
      </c>
      <c r="F1258" s="50" t="n">
        <f aca="false">FilterOPk!D$23</f>
        <v>52267.36</v>
      </c>
      <c r="G1258" s="50" t="n">
        <f aca="false">FilterOPk!E$23</f>
        <v>0</v>
      </c>
      <c r="H1258" s="50" t="n">
        <f aca="false">FilterOPk!F$23</f>
        <v>0</v>
      </c>
      <c r="I1258" s="50" t="n">
        <f aca="false">FilterOPk!G$23</f>
        <v>0</v>
      </c>
      <c r="J1258" s="50" t="n">
        <f aca="false">FilterOPk!H$23</f>
        <v>0</v>
      </c>
      <c r="K1258" s="50" t="n">
        <f aca="false">FilterOPk!I$23</f>
        <v>0</v>
      </c>
      <c r="L1258" s="50" t="n">
        <f aca="false">FilterOPk!J$23</f>
        <v>0</v>
      </c>
      <c r="M1258" s="50" t="n">
        <f aca="false">FilterOPk!K$23</f>
        <v>0</v>
      </c>
      <c r="N1258" s="50" t="n">
        <f aca="false">FilterOPk!L$23</f>
        <v>74930.36</v>
      </c>
      <c r="O1258" s="50" t="n">
        <f aca="false">FilterOPk!M$23</f>
        <v>0</v>
      </c>
      <c r="P1258" s="50" t="n">
        <f aca="false">FilterOPk!N$23</f>
        <v>0</v>
      </c>
      <c r="Q1258" s="51" t="n">
        <f aca="false">FilterOPk!O$23</f>
        <v>74930.36</v>
      </c>
    </row>
    <row r="1259" customFormat="false" ht="12.75" hidden="false" customHeight="false" outlineLevel="0" collapsed="false">
      <c r="B1259" s="85" t="str">
        <f aca="false">FilterOPk!A$24</f>
        <v>NE- PHYS</v>
      </c>
      <c r="C1259" s="13" t="n">
        <f aca="false">C1258+1</f>
        <v>1258</v>
      </c>
      <c r="D1259" s="50" t="n">
        <f aca="false">FilterOPk!B$24</f>
        <v>0</v>
      </c>
      <c r="E1259" s="50" t="n">
        <f aca="false">FilterOPk!C$24</f>
        <v>0</v>
      </c>
      <c r="F1259" s="50" t="n">
        <f aca="false">FilterOPk!D$24</f>
        <v>0</v>
      </c>
      <c r="G1259" s="50" t="n">
        <f aca="false">FilterOPk!E$24</f>
        <v>0</v>
      </c>
      <c r="H1259" s="50" t="n">
        <f aca="false">FilterOPk!F$24</f>
        <v>0</v>
      </c>
      <c r="I1259" s="50" t="n">
        <f aca="false">FilterOPk!G$24</f>
        <v>0</v>
      </c>
      <c r="J1259" s="50" t="n">
        <f aca="false">FilterOPk!H$24</f>
        <v>0</v>
      </c>
      <c r="K1259" s="50" t="n">
        <f aca="false">FilterOPk!I$24</f>
        <v>0</v>
      </c>
      <c r="L1259" s="50" t="n">
        <f aca="false">FilterOPk!J$24</f>
        <v>0</v>
      </c>
      <c r="M1259" s="50" t="n">
        <f aca="false">FilterOPk!K$24</f>
        <v>0</v>
      </c>
      <c r="N1259" s="50" t="n">
        <f aca="false">FilterOPk!L$24</f>
        <v>0</v>
      </c>
      <c r="O1259" s="50" t="n">
        <f aca="false">FilterOPk!M$24</f>
        <v>0</v>
      </c>
      <c r="P1259" s="50" t="n">
        <f aca="false">FilterOPk!N$24</f>
        <v>0</v>
      </c>
      <c r="Q1259" s="51" t="n">
        <f aca="false">FilterOPk!O$24</f>
        <v>0</v>
      </c>
    </row>
    <row r="1260" customFormat="false" ht="12.75" hidden="false" customHeight="false" outlineLevel="0" collapsed="false">
      <c r="B1260" s="85" t="str">
        <f aca="false">FilterOPk!A$25</f>
        <v>LT-Southeast</v>
      </c>
      <c r="C1260" s="13" t="n">
        <f aca="false">C1259+1</f>
        <v>1259</v>
      </c>
      <c r="D1260" s="50" t="n">
        <f aca="false">FilterOPk!B$25</f>
        <v>11411200.8859117</v>
      </c>
      <c r="E1260" s="50" t="n">
        <f aca="false">FilterOPk!C$25</f>
        <v>15825.82</v>
      </c>
      <c r="F1260" s="50" t="n">
        <f aca="false">FilterOPk!D$25</f>
        <v>13250</v>
      </c>
      <c r="G1260" s="50" t="n">
        <f aca="false">FilterOPk!E$25</f>
        <v>24924.1</v>
      </c>
      <c r="H1260" s="50" t="n">
        <f aca="false">FilterOPk!F$25</f>
        <v>24690.47</v>
      </c>
      <c r="I1260" s="50" t="n">
        <f aca="false">FilterOPk!G$25</f>
        <v>26774</v>
      </c>
      <c r="J1260" s="50" t="n">
        <f aca="false">FilterOPk!H$25</f>
        <v>26715</v>
      </c>
      <c r="K1260" s="50" t="n">
        <f aca="false">FilterOPk!I$25</f>
        <v>57358.83</v>
      </c>
      <c r="L1260" s="50" t="n">
        <f aca="false">FilterOPk!J$25</f>
        <v>26146</v>
      </c>
      <c r="M1260" s="50" t="n">
        <f aca="false">FilterOPk!K$25</f>
        <v>75355.31</v>
      </c>
      <c r="N1260" s="50" t="n">
        <f aca="false">FilterOPk!L$25</f>
        <v>291039.53</v>
      </c>
      <c r="O1260" s="50" t="n">
        <f aca="false">FilterOPk!M$25</f>
        <v>-122359</v>
      </c>
      <c r="P1260" s="50" t="n">
        <f aca="false">FilterOPk!N$25</f>
        <v>514428.17</v>
      </c>
      <c r="Q1260" s="51" t="n">
        <f aca="false">FilterOPk!O$25</f>
        <v>683108.7</v>
      </c>
    </row>
    <row r="1261" customFormat="false" ht="12.75" hidden="false" customHeight="false" outlineLevel="0" collapsed="false">
      <c r="B1261" s="85" t="str">
        <f aca="false">FilterOPk!A$26</f>
        <v>ST-SPP</v>
      </c>
      <c r="C1261" s="13" t="n">
        <f aca="false">C1260+1</f>
        <v>1260</v>
      </c>
      <c r="D1261" s="50" t="n">
        <f aca="false">FilterOPk!B$26</f>
        <v>52202.8773549933</v>
      </c>
      <c r="E1261" s="50" t="n">
        <f aca="false">FilterOPk!C$26</f>
        <v>0</v>
      </c>
      <c r="F1261" s="50" t="n">
        <f aca="false">FilterOPk!D$26</f>
        <v>0</v>
      </c>
      <c r="G1261" s="50" t="n">
        <f aca="false">FilterOPk!E$26</f>
        <v>0</v>
      </c>
      <c r="H1261" s="50" t="n">
        <f aca="false">FilterOPk!F$26</f>
        <v>0</v>
      </c>
      <c r="I1261" s="50" t="n">
        <f aca="false">FilterOPk!G$26</f>
        <v>0</v>
      </c>
      <c r="J1261" s="50" t="n">
        <f aca="false">FilterOPk!H$26</f>
        <v>0</v>
      </c>
      <c r="K1261" s="50" t="n">
        <f aca="false">FilterOPk!I$26</f>
        <v>0</v>
      </c>
      <c r="L1261" s="50" t="n">
        <f aca="false">FilterOPk!J$26</f>
        <v>0</v>
      </c>
      <c r="M1261" s="50" t="n">
        <f aca="false">FilterOPk!K$26</f>
        <v>0</v>
      </c>
      <c r="N1261" s="50" t="n">
        <f aca="false">FilterOPk!L$26</f>
        <v>0</v>
      </c>
      <c r="O1261" s="50" t="n">
        <f aca="false">FilterOPk!M$26</f>
        <v>0</v>
      </c>
      <c r="P1261" s="50" t="n">
        <f aca="false">FilterOPk!N$26</f>
        <v>0</v>
      </c>
      <c r="Q1261" s="51" t="n">
        <f aca="false">FilterOPk!O$26</f>
        <v>0</v>
      </c>
    </row>
    <row r="1262" customFormat="false" ht="12.75" hidden="false" customHeight="false" outlineLevel="0" collapsed="false">
      <c r="B1262" s="85" t="str">
        <f aca="false">FilterOPk!A$27</f>
        <v>ST-SERC</v>
      </c>
      <c r="C1262" s="13" t="n">
        <f aca="false">C1261+1</f>
        <v>1261</v>
      </c>
      <c r="D1262" s="50" t="n">
        <f aca="false">FilterOPk!B$27</f>
        <v>686881.973218232</v>
      </c>
      <c r="E1262" s="50" t="n">
        <f aca="false">FilterOPk!C$27</f>
        <v>0</v>
      </c>
      <c r="F1262" s="50" t="n">
        <f aca="false">FilterOPk!D$27</f>
        <v>0</v>
      </c>
      <c r="G1262" s="50" t="n">
        <f aca="false">FilterOPk!E$27</f>
        <v>0</v>
      </c>
      <c r="H1262" s="50" t="n">
        <f aca="false">FilterOPk!F$27</f>
        <v>0</v>
      </c>
      <c r="I1262" s="50" t="n">
        <f aca="false">FilterOPk!G$27</f>
        <v>0</v>
      </c>
      <c r="J1262" s="50" t="n">
        <f aca="false">FilterOPk!H$27</f>
        <v>0</v>
      </c>
      <c r="K1262" s="50" t="n">
        <f aca="false">FilterOPk!I$27</f>
        <v>0</v>
      </c>
      <c r="L1262" s="50" t="n">
        <f aca="false">FilterOPk!J$27</f>
        <v>0</v>
      </c>
      <c r="M1262" s="50" t="n">
        <f aca="false">FilterOPk!K$27</f>
        <v>0</v>
      </c>
      <c r="N1262" s="50" t="n">
        <f aca="false">FilterOPk!L$27</f>
        <v>0</v>
      </c>
      <c r="O1262" s="50" t="n">
        <f aca="false">FilterOPk!M$27</f>
        <v>0</v>
      </c>
      <c r="P1262" s="50" t="n">
        <f aca="false">FilterOPk!N$27</f>
        <v>0</v>
      </c>
      <c r="Q1262" s="51" t="n">
        <f aca="false">FilterOPk!O$27</f>
        <v>0</v>
      </c>
    </row>
    <row r="1263" customFormat="false" ht="12.75" hidden="false" customHeight="false" outlineLevel="0" collapsed="false">
      <c r="B1263" s="85" t="str">
        <f aca="false">FilterOPk!A$28</f>
        <v>LT- Texas</v>
      </c>
      <c r="C1263" s="13" t="n">
        <f aca="false">C1262+1</f>
        <v>1262</v>
      </c>
      <c r="D1263" s="50" t="n">
        <f aca="false">FilterOPk!B$28</f>
        <v>3826684.70313045</v>
      </c>
      <c r="E1263" s="50" t="n">
        <f aca="false">FilterOPk!C$28</f>
        <v>0</v>
      </c>
      <c r="F1263" s="50" t="n">
        <f aca="false">FilterOPk!D$28</f>
        <v>13003.28</v>
      </c>
      <c r="G1263" s="50" t="n">
        <f aca="false">FilterOPk!E$28</f>
        <v>7651.26</v>
      </c>
      <c r="H1263" s="50" t="n">
        <f aca="false">FilterOPk!F$28</f>
        <v>7986.82</v>
      </c>
      <c r="I1263" s="50" t="n">
        <f aca="false">FilterOPk!G$28</f>
        <v>17032.43</v>
      </c>
      <c r="J1263" s="50" t="n">
        <f aca="false">FilterOPk!H$28</f>
        <v>19665.43</v>
      </c>
      <c r="K1263" s="50" t="n">
        <f aca="false">FilterOPk!I$28</f>
        <v>46628.44</v>
      </c>
      <c r="L1263" s="50" t="n">
        <f aca="false">FilterOPk!J$28</f>
        <v>12076.91</v>
      </c>
      <c r="M1263" s="50" t="n">
        <f aca="false">FilterOPk!K$28</f>
        <v>18411.54</v>
      </c>
      <c r="N1263" s="50" t="n">
        <f aca="false">FilterOPk!L$28</f>
        <v>142456.11</v>
      </c>
      <c r="O1263" s="50" t="n">
        <f aca="false">FilterOPk!M$28</f>
        <v>653578.76</v>
      </c>
      <c r="P1263" s="50" t="n">
        <f aca="false">FilterOPk!N$28</f>
        <v>2238345.92</v>
      </c>
      <c r="Q1263" s="51" t="n">
        <f aca="false">FilterOPk!O$28</f>
        <v>3034380.79</v>
      </c>
    </row>
    <row r="1264" customFormat="false" ht="12.75" hidden="false" customHeight="false" outlineLevel="0" collapsed="false">
      <c r="B1264" s="85" t="str">
        <f aca="false">FilterOPk!A$29</f>
        <v>St- Texas</v>
      </c>
      <c r="C1264" s="13" t="n">
        <f aca="false">C1263+1</f>
        <v>1263</v>
      </c>
      <c r="D1264" s="50" t="n">
        <f aca="false">FilterOPk!B$29</f>
        <v>445563.239343252</v>
      </c>
      <c r="E1264" s="50" t="n">
        <f aca="false">FilterOPk!C$29</f>
        <v>5676.33</v>
      </c>
      <c r="F1264" s="50" t="n">
        <f aca="false">FilterOPk!D$29</f>
        <v>0</v>
      </c>
      <c r="G1264" s="50" t="n">
        <f aca="false">FilterOPk!E$29</f>
        <v>0</v>
      </c>
      <c r="H1264" s="50" t="n">
        <f aca="false">FilterOPk!F$29</f>
        <v>0</v>
      </c>
      <c r="I1264" s="50" t="n">
        <f aca="false">FilterOPk!G$29</f>
        <v>0</v>
      </c>
      <c r="J1264" s="50" t="n">
        <f aca="false">FilterOPk!H$29</f>
        <v>0</v>
      </c>
      <c r="K1264" s="50" t="n">
        <f aca="false">FilterOPk!I$29</f>
        <v>0</v>
      </c>
      <c r="L1264" s="50" t="n">
        <f aca="false">FilterOPk!J$29</f>
        <v>0</v>
      </c>
      <c r="M1264" s="50" t="n">
        <f aca="false">FilterOPk!K$29</f>
        <v>0</v>
      </c>
      <c r="N1264" s="50" t="n">
        <f aca="false">FilterOPk!L$29</f>
        <v>5676.33</v>
      </c>
      <c r="O1264" s="50" t="n">
        <f aca="false">FilterOPk!M$29</f>
        <v>0</v>
      </c>
      <c r="P1264" s="50" t="n">
        <f aca="false">FilterOPk!N$29</f>
        <v>0</v>
      </c>
      <c r="Q1264" s="51" t="n">
        <f aca="false">FilterOPk!O$29</f>
        <v>5676.33</v>
      </c>
    </row>
    <row r="1265" customFormat="false" ht="12.75" hidden="false" customHeight="false" outlineLevel="0" collapsed="false">
      <c r="B1265" s="85"/>
      <c r="C1265" s="13" t="n">
        <f aca="false">C1264+1</f>
        <v>1264</v>
      </c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1"/>
    </row>
    <row r="1266" customFormat="false" ht="12.75" hidden="false" customHeight="false" outlineLevel="0" collapsed="false">
      <c r="B1266" s="85" t="str">
        <f aca="false">FilterOPk!A$32</f>
        <v>Gas positions</v>
      </c>
      <c r="C1266" s="13" t="n">
        <f aca="false">C1265+1</f>
        <v>1265</v>
      </c>
      <c r="D1266" s="50" t="s">
        <v>4</v>
      </c>
      <c r="E1266" s="50"/>
      <c r="F1266" s="50"/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1"/>
    </row>
    <row r="1267" customFormat="false" ht="12.75" hidden="false" customHeight="false" outlineLevel="0" collapsed="false">
      <c r="B1267" s="85" t="str">
        <f aca="false">FilterOPk!A$33</f>
        <v>Kevin Presto</v>
      </c>
      <c r="C1267" s="13" t="n">
        <f aca="false">C1266+1</f>
        <v>1266</v>
      </c>
      <c r="D1267" s="50" t="n">
        <f aca="false">FilterOPk!B$33</f>
        <v>0</v>
      </c>
      <c r="E1267" s="50" t="n">
        <f aca="false">FilterOPk!C$33</f>
        <v>0</v>
      </c>
      <c r="F1267" s="50" t="n">
        <f aca="false">FilterOPk!D$33</f>
        <v>0</v>
      </c>
      <c r="G1267" s="50" t="n">
        <f aca="false">FilterOPk!E$33</f>
        <v>0</v>
      </c>
      <c r="H1267" s="50" t="n">
        <f aca="false">FilterOPk!F$33</f>
        <v>0</v>
      </c>
      <c r="I1267" s="50" t="n">
        <f aca="false">FilterOPk!G$33</f>
        <v>0</v>
      </c>
      <c r="J1267" s="50" t="n">
        <f aca="false">FilterOPk!H$33</f>
        <v>0</v>
      </c>
      <c r="K1267" s="50" t="n">
        <f aca="false">FilterOPk!I$33</f>
        <v>0</v>
      </c>
      <c r="L1267" s="50" t="n">
        <f aca="false">FilterOPk!J$33</f>
        <v>0</v>
      </c>
      <c r="M1267" s="50" t="n">
        <f aca="false">FilterOPk!K$33</f>
        <v>0</v>
      </c>
      <c r="N1267" s="50" t="n">
        <f aca="false">FilterOPk!L$33</f>
        <v>0</v>
      </c>
      <c r="O1267" s="50" t="n">
        <f aca="false">FilterOPk!M$33</f>
        <v>0</v>
      </c>
      <c r="P1267" s="50" t="n">
        <f aca="false">FilterOPk!N$33</f>
        <v>0</v>
      </c>
      <c r="Q1267" s="51" t="n">
        <f aca="false">FilterOPk!O$33</f>
        <v>0</v>
      </c>
    </row>
    <row r="1268" customFormat="false" ht="12.75" hidden="false" customHeight="false" outlineLevel="0" collapsed="false">
      <c r="B1268" s="85" t="str">
        <f aca="false">FilterOPk!A$34</f>
        <v>Fletcher Sturm</v>
      </c>
      <c r="C1268" s="13" t="n">
        <f aca="false">C1267+1</f>
        <v>1267</v>
      </c>
      <c r="D1268" s="50" t="n">
        <f aca="false">FilterOPk!B$34</f>
        <v>0</v>
      </c>
      <c r="E1268" s="50" t="n">
        <f aca="false">FilterOPk!C$34</f>
        <v>0</v>
      </c>
      <c r="F1268" s="50" t="n">
        <f aca="false">FilterOPk!D$34</f>
        <v>0</v>
      </c>
      <c r="G1268" s="50" t="n">
        <f aca="false">FilterOPk!E$34</f>
        <v>0</v>
      </c>
      <c r="H1268" s="50" t="n">
        <f aca="false">FilterOPk!F$34</f>
        <v>0</v>
      </c>
      <c r="I1268" s="50" t="n">
        <f aca="false">FilterOPk!G$34</f>
        <v>0</v>
      </c>
      <c r="J1268" s="50" t="n">
        <f aca="false">FilterOPk!H$34</f>
        <v>0</v>
      </c>
      <c r="K1268" s="50" t="n">
        <f aca="false">FilterOPk!I$34</f>
        <v>0</v>
      </c>
      <c r="L1268" s="50" t="n">
        <f aca="false">FilterOPk!J$34</f>
        <v>0</v>
      </c>
      <c r="M1268" s="50" t="n">
        <f aca="false">FilterOPk!K$34</f>
        <v>0</v>
      </c>
      <c r="N1268" s="50" t="n">
        <f aca="false">FilterOPk!L$34</f>
        <v>0</v>
      </c>
      <c r="O1268" s="50" t="n">
        <f aca="false">FilterOPk!M$34</f>
        <v>0</v>
      </c>
      <c r="P1268" s="50" t="n">
        <f aca="false">FilterOPk!N$34</f>
        <v>0</v>
      </c>
      <c r="Q1268" s="51" t="n">
        <f aca="false">FilterOPk!O$34</f>
        <v>0</v>
      </c>
    </row>
    <row r="1269" customFormat="false" ht="12.75" hidden="false" customHeight="false" outlineLevel="0" collapsed="false">
      <c r="B1269" s="85" t="str">
        <f aca="false">FilterOPk!A$35</f>
        <v>Doug Gilbert-Smith</v>
      </c>
      <c r="C1269" s="13" t="n">
        <f aca="false">C1268+1</f>
        <v>1268</v>
      </c>
      <c r="D1269" s="50" t="n">
        <f aca="false">FilterOPk!B$35</f>
        <v>0</v>
      </c>
      <c r="E1269" s="50" t="n">
        <f aca="false">FilterOPk!C$35</f>
        <v>0</v>
      </c>
      <c r="F1269" s="50" t="n">
        <f aca="false">FilterOPk!D$35</f>
        <v>0</v>
      </c>
      <c r="G1269" s="50" t="n">
        <f aca="false">FilterOPk!E$35</f>
        <v>0</v>
      </c>
      <c r="H1269" s="50" t="n">
        <f aca="false">FilterOPk!F$35</f>
        <v>0</v>
      </c>
      <c r="I1269" s="50" t="n">
        <f aca="false">FilterOPk!G$35</f>
        <v>0</v>
      </c>
      <c r="J1269" s="50" t="n">
        <f aca="false">FilterOPk!H$35</f>
        <v>0</v>
      </c>
      <c r="K1269" s="50" t="n">
        <f aca="false">FilterOPk!I$35</f>
        <v>0</v>
      </c>
      <c r="L1269" s="50" t="n">
        <f aca="false">FilterOPk!J$35</f>
        <v>0</v>
      </c>
      <c r="M1269" s="50" t="n">
        <f aca="false">FilterOPk!K$35</f>
        <v>0</v>
      </c>
      <c r="N1269" s="50" t="n">
        <f aca="false">FilterOPk!L$35</f>
        <v>0</v>
      </c>
      <c r="O1269" s="50" t="n">
        <f aca="false">FilterOPk!M$35</f>
        <v>0</v>
      </c>
      <c r="P1269" s="50" t="n">
        <f aca="false">FilterOPk!N$35</f>
        <v>0</v>
      </c>
      <c r="Q1269" s="51" t="n">
        <f aca="false">FilterOPk!O$35</f>
        <v>0</v>
      </c>
    </row>
    <row r="1270" customFormat="false" ht="12.75" hidden="false" customHeight="false" outlineLevel="0" collapsed="false">
      <c r="B1270" s="85" t="str">
        <f aca="false">FilterOPk!A$36</f>
        <v>Rogers Herndon</v>
      </c>
      <c r="C1270" s="13" t="n">
        <f aca="false">C1269+1</f>
        <v>1269</v>
      </c>
      <c r="D1270" s="50" t="n">
        <f aca="false">FilterOPk!B$36</f>
        <v>0</v>
      </c>
      <c r="E1270" s="50" t="n">
        <f aca="false">FilterOPk!C$36</f>
        <v>0</v>
      </c>
      <c r="F1270" s="50" t="n">
        <f aca="false">FilterOPk!D$36</f>
        <v>0</v>
      </c>
      <c r="G1270" s="50" t="n">
        <f aca="false">FilterOPk!E$36</f>
        <v>0</v>
      </c>
      <c r="H1270" s="50" t="n">
        <f aca="false">FilterOPk!F$36</f>
        <v>0</v>
      </c>
      <c r="I1270" s="50" t="n">
        <f aca="false">FilterOPk!G$36</f>
        <v>0</v>
      </c>
      <c r="J1270" s="50" t="n">
        <f aca="false">FilterOPk!H$36</f>
        <v>0</v>
      </c>
      <c r="K1270" s="50" t="n">
        <f aca="false">FilterOPk!I$36</f>
        <v>0</v>
      </c>
      <c r="L1270" s="50" t="n">
        <f aca="false">FilterOPk!J$36</f>
        <v>0</v>
      </c>
      <c r="M1270" s="50" t="n">
        <f aca="false">FilterOPk!K$36</f>
        <v>0</v>
      </c>
      <c r="N1270" s="50" t="n">
        <f aca="false">FilterOPk!L$36</f>
        <v>0</v>
      </c>
      <c r="O1270" s="50" t="n">
        <f aca="false">FilterOPk!M$36</f>
        <v>0</v>
      </c>
      <c r="P1270" s="50" t="n">
        <f aca="false">FilterOPk!N$36</f>
        <v>0</v>
      </c>
      <c r="Q1270" s="51" t="n">
        <f aca="false">FilterOPk!O$36</f>
        <v>0</v>
      </c>
    </row>
    <row r="1271" customFormat="false" ht="12.75" hidden="false" customHeight="false" outlineLevel="0" collapsed="false">
      <c r="B1271" s="85" t="str">
        <f aca="false">FilterOPk!A$37</f>
        <v>Dana Davis</v>
      </c>
      <c r="C1271" s="13" t="n">
        <f aca="false">C1270+1</f>
        <v>1270</v>
      </c>
      <c r="D1271" s="50" t="n">
        <f aca="false">FilterOPk!B$37</f>
        <v>0</v>
      </c>
      <c r="E1271" s="50" t="n">
        <f aca="false">FilterOPk!C$37</f>
        <v>0</v>
      </c>
      <c r="F1271" s="50" t="n">
        <f aca="false">FilterOPk!D$37</f>
        <v>0</v>
      </c>
      <c r="G1271" s="50" t="n">
        <f aca="false">FilterOPk!E$37</f>
        <v>0</v>
      </c>
      <c r="H1271" s="50" t="n">
        <f aca="false">FilterOPk!F$37</f>
        <v>0</v>
      </c>
      <c r="I1271" s="50" t="n">
        <f aca="false">FilterOPk!G$37</f>
        <v>0</v>
      </c>
      <c r="J1271" s="50" t="n">
        <f aca="false">FilterOPk!H$37</f>
        <v>0</v>
      </c>
      <c r="K1271" s="50" t="n">
        <f aca="false">FilterOPk!I$37</f>
        <v>0</v>
      </c>
      <c r="L1271" s="50" t="n">
        <f aca="false">FilterOPk!J$37</f>
        <v>0</v>
      </c>
      <c r="M1271" s="50" t="n">
        <f aca="false">FilterOPk!K$37</f>
        <v>0</v>
      </c>
      <c r="N1271" s="50" t="n">
        <f aca="false">FilterOPk!L$37</f>
        <v>0</v>
      </c>
      <c r="O1271" s="50" t="n">
        <f aca="false">FilterOPk!M$37</f>
        <v>0</v>
      </c>
      <c r="P1271" s="50" t="n">
        <f aca="false">FilterOPk!N$37</f>
        <v>0</v>
      </c>
      <c r="Q1271" s="51" t="n">
        <f aca="false">FilterOPk!O$37</f>
        <v>0</v>
      </c>
    </row>
    <row r="1272" customFormat="false" ht="12.75" hidden="false" customHeight="false" outlineLevel="0" collapsed="false">
      <c r="B1272" s="85" t="str">
        <f aca="false">FilterOPk!A$38</f>
        <v>Tom May</v>
      </c>
      <c r="C1272" s="13" t="n">
        <f aca="false">C1271+1</f>
        <v>1271</v>
      </c>
      <c r="D1272" s="50" t="n">
        <f aca="false">FilterOPk!B$38</f>
        <v>0</v>
      </c>
      <c r="E1272" s="50" t="n">
        <f aca="false">FilterOPk!C$38</f>
        <v>0</v>
      </c>
      <c r="F1272" s="50" t="n">
        <f aca="false">FilterOPk!D$38</f>
        <v>0</v>
      </c>
      <c r="G1272" s="50" t="n">
        <f aca="false">FilterOPk!E$38</f>
        <v>0</v>
      </c>
      <c r="H1272" s="50" t="n">
        <f aca="false">FilterOPk!F$38</f>
        <v>0</v>
      </c>
      <c r="I1272" s="50" t="n">
        <f aca="false">FilterOPk!G$38</f>
        <v>0</v>
      </c>
      <c r="J1272" s="50" t="n">
        <f aca="false">FilterOPk!H$38</f>
        <v>0</v>
      </c>
      <c r="K1272" s="50" t="n">
        <f aca="false">FilterOPk!I$38</f>
        <v>0</v>
      </c>
      <c r="L1272" s="50" t="n">
        <f aca="false">FilterOPk!J$38</f>
        <v>0</v>
      </c>
      <c r="M1272" s="50" t="n">
        <f aca="false">FilterOPk!K$38</f>
        <v>0</v>
      </c>
      <c r="N1272" s="50" t="n">
        <f aca="false">FilterOPk!L$38</f>
        <v>0</v>
      </c>
      <c r="O1272" s="50" t="n">
        <f aca="false">FilterOPk!M$38</f>
        <v>0</v>
      </c>
      <c r="P1272" s="50" t="n">
        <f aca="false">FilterOPk!N$38</f>
        <v>0</v>
      </c>
      <c r="Q1272" s="51" t="n">
        <f aca="false">FilterOPk!O$38</f>
        <v>0</v>
      </c>
    </row>
    <row r="1273" customFormat="false" ht="12.75" hidden="false" customHeight="false" outlineLevel="0" collapsed="false">
      <c r="B1273" s="85" t="str">
        <f aca="false">FilterOPk!A$39</f>
        <v>Clint Dean</v>
      </c>
      <c r="C1273" s="13" t="n">
        <f aca="false">C1272+1</f>
        <v>1272</v>
      </c>
      <c r="D1273" s="50" t="n">
        <f aca="false">FilterOPk!B$39</f>
        <v>0</v>
      </c>
      <c r="E1273" s="50" t="n">
        <f aca="false">FilterOPk!C$39</f>
        <v>0</v>
      </c>
      <c r="F1273" s="50" t="n">
        <f aca="false">FilterOPk!D$39</f>
        <v>0</v>
      </c>
      <c r="G1273" s="50" t="n">
        <f aca="false">FilterOPk!E$39</f>
        <v>0</v>
      </c>
      <c r="H1273" s="50" t="n">
        <f aca="false">FilterOPk!F$39</f>
        <v>0</v>
      </c>
      <c r="I1273" s="50" t="n">
        <f aca="false">FilterOPk!G$39</f>
        <v>0</v>
      </c>
      <c r="J1273" s="50" t="n">
        <f aca="false">FilterOPk!H$39</f>
        <v>0</v>
      </c>
      <c r="K1273" s="50" t="n">
        <f aca="false">FilterOPk!I$39</f>
        <v>0</v>
      </c>
      <c r="L1273" s="50" t="n">
        <f aca="false">FilterOPk!J$39</f>
        <v>0</v>
      </c>
      <c r="M1273" s="50" t="n">
        <f aca="false">FilterOPk!K$39</f>
        <v>0</v>
      </c>
      <c r="N1273" s="50" t="n">
        <f aca="false">FilterOPk!L$39</f>
        <v>0</v>
      </c>
      <c r="O1273" s="50" t="n">
        <f aca="false">FilterOPk!M$39</f>
        <v>0</v>
      </c>
      <c r="P1273" s="50" t="n">
        <f aca="false">FilterOPk!N$39</f>
        <v>0</v>
      </c>
      <c r="Q1273" s="51" t="n">
        <f aca="false">FilterOPk!O$39</f>
        <v>0</v>
      </c>
    </row>
    <row r="1274" customFormat="false" ht="12.75" hidden="false" customHeight="false" outlineLevel="0" collapsed="false">
      <c r="B1274" s="85" t="str">
        <f aca="false">FilterOPk!A$40</f>
        <v>Rob Benson</v>
      </c>
      <c r="C1274" s="13" t="n">
        <f aca="false">C1273+1</f>
        <v>1273</v>
      </c>
      <c r="D1274" s="50" t="n">
        <f aca="false">FilterOPk!B$40</f>
        <v>0</v>
      </c>
      <c r="E1274" s="50" t="n">
        <f aca="false">FilterOPk!C$40</f>
        <v>0</v>
      </c>
      <c r="F1274" s="50" t="n">
        <f aca="false">FilterOPk!D$40</f>
        <v>0</v>
      </c>
      <c r="G1274" s="50" t="n">
        <f aca="false">FilterOPk!E$40</f>
        <v>0</v>
      </c>
      <c r="H1274" s="50" t="n">
        <f aca="false">FilterOPk!F$40</f>
        <v>0</v>
      </c>
      <c r="I1274" s="50" t="n">
        <f aca="false">FilterOPk!G$40</f>
        <v>0</v>
      </c>
      <c r="J1274" s="50" t="n">
        <f aca="false">FilterOPk!H$40</f>
        <v>0</v>
      </c>
      <c r="K1274" s="50" t="n">
        <f aca="false">FilterOPk!I$40</f>
        <v>0</v>
      </c>
      <c r="L1274" s="50" t="n">
        <f aca="false">FilterOPk!J$40</f>
        <v>0</v>
      </c>
      <c r="M1274" s="50" t="n">
        <f aca="false">FilterOPk!K$40</f>
        <v>0</v>
      </c>
      <c r="N1274" s="50" t="n">
        <f aca="false">FilterOPk!L$40</f>
        <v>0</v>
      </c>
      <c r="O1274" s="50" t="n">
        <f aca="false">FilterOPk!M$40</f>
        <v>0</v>
      </c>
      <c r="P1274" s="50" t="n">
        <f aca="false">FilterOPk!N$40</f>
        <v>0</v>
      </c>
      <c r="Q1274" s="51" t="n">
        <f aca="false">FilterOPk!O$40</f>
        <v>0</v>
      </c>
    </row>
    <row r="1275" customFormat="false" ht="12.75" hidden="false" customHeight="false" outlineLevel="0" collapsed="false">
      <c r="B1275" s="85" t="str">
        <f aca="false">FilterOPk!A$41</f>
        <v>Matt Lorenz</v>
      </c>
      <c r="C1275" s="13" t="n">
        <f aca="false">C1274+1</f>
        <v>1274</v>
      </c>
      <c r="D1275" s="50" t="n">
        <f aca="false">FilterOPk!B$41</f>
        <v>0</v>
      </c>
      <c r="E1275" s="50" t="n">
        <f aca="false">FilterOPk!C$41</f>
        <v>0</v>
      </c>
      <c r="F1275" s="50" t="n">
        <f aca="false">FilterOPk!D$41</f>
        <v>0</v>
      </c>
      <c r="G1275" s="50" t="n">
        <f aca="false">FilterOPk!E$41</f>
        <v>0</v>
      </c>
      <c r="H1275" s="50" t="n">
        <f aca="false">FilterOPk!F$41</f>
        <v>0</v>
      </c>
      <c r="I1275" s="50" t="n">
        <f aca="false">FilterOPk!G$41</f>
        <v>0</v>
      </c>
      <c r="J1275" s="50" t="n">
        <f aca="false">FilterOPk!H$41</f>
        <v>0</v>
      </c>
      <c r="K1275" s="50" t="n">
        <f aca="false">FilterOPk!I$41</f>
        <v>0</v>
      </c>
      <c r="L1275" s="50" t="n">
        <f aca="false">FilterOPk!J$41</f>
        <v>0</v>
      </c>
      <c r="M1275" s="50" t="n">
        <f aca="false">FilterOPk!K$41</f>
        <v>0</v>
      </c>
      <c r="N1275" s="50" t="n">
        <f aca="false">FilterOPk!L$41</f>
        <v>0</v>
      </c>
      <c r="O1275" s="50" t="n">
        <f aca="false">FilterOPk!M$41</f>
        <v>0</v>
      </c>
      <c r="P1275" s="50" t="n">
        <f aca="false">FilterOPk!N$41</f>
        <v>0</v>
      </c>
      <c r="Q1275" s="51" t="n">
        <f aca="false">FilterOPk!O$41</f>
        <v>0</v>
      </c>
    </row>
    <row r="1276" customFormat="false" ht="12.75" hidden="false" customHeight="false" outlineLevel="0" collapsed="false">
      <c r="B1276" s="85" t="str">
        <f aca="false">FilterOPk!A$42</f>
        <v>John Forney</v>
      </c>
      <c r="C1276" s="13" t="n">
        <f aca="false">C1275+1</f>
        <v>1275</v>
      </c>
      <c r="D1276" s="50" t="n">
        <f aca="false">FilterOPk!B$42</f>
        <v>0</v>
      </c>
      <c r="E1276" s="50" t="n">
        <f aca="false">FilterOPk!C$42</f>
        <v>0</v>
      </c>
      <c r="F1276" s="50" t="n">
        <f aca="false">FilterOPk!D$42</f>
        <v>0</v>
      </c>
      <c r="G1276" s="50" t="n">
        <f aca="false">FilterOPk!E$42</f>
        <v>0</v>
      </c>
      <c r="H1276" s="50" t="n">
        <f aca="false">FilterOPk!F$42</f>
        <v>0</v>
      </c>
      <c r="I1276" s="50" t="n">
        <f aca="false">FilterOPk!G$42</f>
        <v>0</v>
      </c>
      <c r="J1276" s="50" t="n">
        <f aca="false">FilterOPk!H$42</f>
        <v>0</v>
      </c>
      <c r="K1276" s="50" t="n">
        <f aca="false">FilterOPk!I$42</f>
        <v>0</v>
      </c>
      <c r="L1276" s="50" t="n">
        <f aca="false">FilterOPk!J$42</f>
        <v>0</v>
      </c>
      <c r="M1276" s="50" t="n">
        <f aca="false">FilterOPk!K$42</f>
        <v>0</v>
      </c>
      <c r="N1276" s="50" t="n">
        <f aca="false">FilterOPk!L$42</f>
        <v>0</v>
      </c>
      <c r="O1276" s="50" t="n">
        <f aca="false">FilterOPk!M$42</f>
        <v>0</v>
      </c>
      <c r="P1276" s="50" t="n">
        <f aca="false">FilterOPk!N$42</f>
        <v>0</v>
      </c>
      <c r="Q1276" s="51" t="n">
        <f aca="false">FilterOPk!O$42</f>
        <v>0</v>
      </c>
    </row>
    <row r="1277" customFormat="false" ht="12.75" hidden="false" customHeight="false" outlineLevel="0" collapsed="false">
      <c r="B1277" s="85" t="str">
        <f aca="false">FilterOPk!A$43</f>
        <v>Mike Carson</v>
      </c>
      <c r="C1277" s="13" t="n">
        <f aca="false">C1276+1</f>
        <v>1276</v>
      </c>
      <c r="D1277" s="50" t="n">
        <f aca="false">FilterOPk!B$43</f>
        <v>0</v>
      </c>
      <c r="E1277" s="50" t="n">
        <f aca="false">FilterOPk!C$43</f>
        <v>0</v>
      </c>
      <c r="F1277" s="50" t="n">
        <f aca="false">FilterOPk!D$43</f>
        <v>0</v>
      </c>
      <c r="G1277" s="50" t="n">
        <f aca="false">FilterOPk!E$43</f>
        <v>0</v>
      </c>
      <c r="H1277" s="50" t="n">
        <f aca="false">FilterOPk!F$43</f>
        <v>0</v>
      </c>
      <c r="I1277" s="50" t="n">
        <f aca="false">FilterOPk!G$43</f>
        <v>0</v>
      </c>
      <c r="J1277" s="50" t="n">
        <f aca="false">FilterOPk!H$43</f>
        <v>0</v>
      </c>
      <c r="K1277" s="50" t="n">
        <f aca="false">FilterOPk!I$43</f>
        <v>0</v>
      </c>
      <c r="L1277" s="50" t="n">
        <f aca="false">FilterOPk!J$43</f>
        <v>0</v>
      </c>
      <c r="M1277" s="50" t="n">
        <f aca="false">FilterOPk!K$43</f>
        <v>0</v>
      </c>
      <c r="N1277" s="50" t="n">
        <f aca="false">FilterOPk!L$43</f>
        <v>0</v>
      </c>
      <c r="O1277" s="50" t="n">
        <f aca="false">FilterOPk!M$43</f>
        <v>0</v>
      </c>
      <c r="P1277" s="50" t="n">
        <f aca="false">FilterOPk!N$43</f>
        <v>0</v>
      </c>
      <c r="Q1277" s="51" t="n">
        <f aca="false">FilterOPk!O$43</f>
        <v>0</v>
      </c>
    </row>
    <row r="1278" customFormat="false" ht="12.75" hidden="false" customHeight="false" outlineLevel="0" collapsed="false">
      <c r="B1278" s="85" t="str">
        <f aca="false">FilterOPk!A$44</f>
        <v>Chris Dorland</v>
      </c>
      <c r="C1278" s="13" t="n">
        <f aca="false">C1277+1</f>
        <v>1277</v>
      </c>
      <c r="D1278" s="50" t="n">
        <f aca="false">FilterOPk!B$44</f>
        <v>0</v>
      </c>
      <c r="E1278" s="50" t="n">
        <f aca="false">FilterOPk!C$44</f>
        <v>0</v>
      </c>
      <c r="F1278" s="50" t="n">
        <f aca="false">FilterOPk!D$44</f>
        <v>0</v>
      </c>
      <c r="G1278" s="50" t="n">
        <f aca="false">FilterOPk!E$44</f>
        <v>0</v>
      </c>
      <c r="H1278" s="50" t="n">
        <f aca="false">FilterOPk!F$44</f>
        <v>0</v>
      </c>
      <c r="I1278" s="50" t="n">
        <f aca="false">FilterOPk!G$44</f>
        <v>0</v>
      </c>
      <c r="J1278" s="50" t="n">
        <f aca="false">FilterOPk!H$44</f>
        <v>0</v>
      </c>
      <c r="K1278" s="50" t="n">
        <f aca="false">FilterOPk!I$44</f>
        <v>0</v>
      </c>
      <c r="L1278" s="50" t="n">
        <f aca="false">FilterOPk!J$44</f>
        <v>0</v>
      </c>
      <c r="M1278" s="50" t="n">
        <f aca="false">FilterOPk!K$44</f>
        <v>0</v>
      </c>
      <c r="N1278" s="50" t="n">
        <f aca="false">FilterOPk!L$44</f>
        <v>0</v>
      </c>
      <c r="O1278" s="50" t="n">
        <f aca="false">FilterOPk!M$44</f>
        <v>0</v>
      </c>
      <c r="P1278" s="50" t="n">
        <f aca="false">FilterOPk!N$44</f>
        <v>0</v>
      </c>
      <c r="Q1278" s="51" t="n">
        <f aca="false">FilterOPk!O$44</f>
        <v>0</v>
      </c>
    </row>
    <row r="1279" customFormat="false" ht="12.75" hidden="false" customHeight="false" outlineLevel="0" collapsed="false">
      <c r="B1279" s="85" t="str">
        <f aca="false">FilterOPk!A$45</f>
        <v>Jeff King</v>
      </c>
      <c r="C1279" s="13" t="n">
        <f aca="false">C1278+1</f>
        <v>1278</v>
      </c>
      <c r="D1279" s="50" t="n">
        <f aca="false">FilterOPk!B$45</f>
        <v>0</v>
      </c>
      <c r="E1279" s="50" t="n">
        <f aca="false">FilterOPk!C$45</f>
        <v>0</v>
      </c>
      <c r="F1279" s="50" t="n">
        <f aca="false">FilterOPk!D$45</f>
        <v>0</v>
      </c>
      <c r="G1279" s="50" t="n">
        <f aca="false">FilterOPk!E$45</f>
        <v>0</v>
      </c>
      <c r="H1279" s="50" t="n">
        <f aca="false">FilterOPk!F$45</f>
        <v>0</v>
      </c>
      <c r="I1279" s="50" t="n">
        <f aca="false">FilterOPk!G$45</f>
        <v>0</v>
      </c>
      <c r="J1279" s="50" t="n">
        <f aca="false">FilterOPk!H$45</f>
        <v>0</v>
      </c>
      <c r="K1279" s="50" t="n">
        <f aca="false">FilterOPk!I$45</f>
        <v>0</v>
      </c>
      <c r="L1279" s="50" t="n">
        <f aca="false">FilterOPk!J$45</f>
        <v>0</v>
      </c>
      <c r="M1279" s="50" t="n">
        <f aca="false">FilterOPk!K$45</f>
        <v>0</v>
      </c>
      <c r="N1279" s="50" t="n">
        <f aca="false">FilterOPk!L$45</f>
        <v>0</v>
      </c>
      <c r="O1279" s="50" t="n">
        <f aca="false">FilterOPk!M$45</f>
        <v>0</v>
      </c>
      <c r="P1279" s="50" t="n">
        <f aca="false">FilterOPk!N$45</f>
        <v>0</v>
      </c>
      <c r="Q1279" s="51" t="n">
        <f aca="false">FilterOPk!O$45</f>
        <v>0</v>
      </c>
    </row>
    <row r="1280" customFormat="false" ht="12.75" hidden="false" customHeight="false" outlineLevel="0" collapsed="false">
      <c r="B1280" s="85" t="n">
        <f aca="false">FilterOPk!A$46</f>
        <v>0</v>
      </c>
      <c r="C1280" s="13" t="n">
        <f aca="false">C1279+1</f>
        <v>1279</v>
      </c>
      <c r="D1280" s="50" t="n">
        <f aca="false">FilterOPk!B$46</f>
        <v>0</v>
      </c>
      <c r="E1280" s="50" t="n">
        <f aca="false">FilterOPk!C$46</f>
        <v>0</v>
      </c>
      <c r="F1280" s="50" t="n">
        <f aca="false">FilterOPk!D$46</f>
        <v>0</v>
      </c>
      <c r="G1280" s="50" t="n">
        <f aca="false">FilterOPk!E$46</f>
        <v>0</v>
      </c>
      <c r="H1280" s="50" t="n">
        <f aca="false">FilterOPk!F$46</f>
        <v>0</v>
      </c>
      <c r="I1280" s="50" t="n">
        <f aca="false">FilterOPk!G$46</f>
        <v>0</v>
      </c>
      <c r="J1280" s="50" t="n">
        <f aca="false">FilterOPk!H$46</f>
        <v>0</v>
      </c>
      <c r="K1280" s="50" t="n">
        <f aca="false">FilterOPk!I$46</f>
        <v>0</v>
      </c>
      <c r="L1280" s="50" t="n">
        <f aca="false">FilterOPk!J$46</f>
        <v>0</v>
      </c>
      <c r="M1280" s="50" t="n">
        <f aca="false">FilterOPk!K$46</f>
        <v>0</v>
      </c>
      <c r="N1280" s="50" t="n">
        <f aca="false">FilterOPk!L$46</f>
        <v>0</v>
      </c>
      <c r="O1280" s="50" t="n">
        <f aca="false">FilterOPk!M$46</f>
        <v>0</v>
      </c>
      <c r="P1280" s="50" t="n">
        <f aca="false">FilterOPk!N$46</f>
        <v>0</v>
      </c>
      <c r="Q1280" s="51" t="n">
        <f aca="false">FilterOPk!O$46</f>
        <v>0</v>
      </c>
    </row>
    <row r="1281" customFormat="false" ht="12.75" hidden="false" customHeight="false" outlineLevel="0" collapsed="false">
      <c r="B1281" s="87" t="n">
        <f aca="false">FilterOPk!A$47</f>
        <v>0</v>
      </c>
      <c r="C1281" s="64" t="n">
        <f aca="false">C1280+1</f>
        <v>1280</v>
      </c>
      <c r="D1281" s="54" t="n">
        <f aca="false">FilterOPk!B$47</f>
        <v>0</v>
      </c>
      <c r="E1281" s="54" t="n">
        <f aca="false">FilterOPk!C$47</f>
        <v>0</v>
      </c>
      <c r="F1281" s="54" t="n">
        <f aca="false">FilterOPk!D$47</f>
        <v>0</v>
      </c>
      <c r="G1281" s="54" t="n">
        <f aca="false">FilterOPk!E$47</f>
        <v>0</v>
      </c>
      <c r="H1281" s="54" t="n">
        <f aca="false">FilterOPk!F$47</f>
        <v>0</v>
      </c>
      <c r="I1281" s="54" t="n">
        <f aca="false">FilterOPk!G$47</f>
        <v>0</v>
      </c>
      <c r="J1281" s="54" t="n">
        <f aca="false">FilterOPk!H$47</f>
        <v>0</v>
      </c>
      <c r="K1281" s="54" t="n">
        <f aca="false">FilterOPk!I$47</f>
        <v>0</v>
      </c>
      <c r="L1281" s="54" t="n">
        <f aca="false">FilterOPk!J$47</f>
        <v>0</v>
      </c>
      <c r="M1281" s="54" t="n">
        <f aca="false">FilterOPk!K$47</f>
        <v>0</v>
      </c>
      <c r="N1281" s="54" t="n">
        <f aca="false">FilterOPk!L$47</f>
        <v>0</v>
      </c>
      <c r="O1281" s="54" t="n">
        <f aca="false">FilterOPk!M$47</f>
        <v>0</v>
      </c>
      <c r="P1281" s="54" t="n">
        <f aca="false">FilterOPk!N$47</f>
        <v>0</v>
      </c>
      <c r="Q1281" s="55" t="n">
        <f aca="false">FilterOPk!O$47</f>
        <v>0</v>
      </c>
    </row>
    <row r="1282" customFormat="false" ht="12.75" hidden="false" customHeight="false" outlineLevel="0" collapsed="false">
      <c r="A1282" s="0" t="n">
        <f aca="false">A1242+1</f>
        <v>33</v>
      </c>
      <c r="B1282" s="57" t="n">
        <f aca="false">FilterOPk!D$1</f>
        <v>36907</v>
      </c>
      <c r="C1282" s="58" t="n">
        <f aca="false">C1281+1</f>
        <v>1281</v>
      </c>
      <c r="D1282" s="58"/>
      <c r="E1282" s="58"/>
      <c r="F1282" s="58"/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83"/>
    </row>
    <row r="1283" customFormat="false" ht="12.75" hidden="false" customHeight="false" outlineLevel="0" collapsed="false">
      <c r="B1283" s="61"/>
      <c r="C1283" s="13" t="n">
        <f aca="false">C1282+1</f>
        <v>1282</v>
      </c>
      <c r="D1283" s="13"/>
      <c r="E1283" s="21" t="s">
        <v>5</v>
      </c>
      <c r="F1283" s="21" t="s">
        <v>6</v>
      </c>
      <c r="G1283" s="21" t="s">
        <v>7</v>
      </c>
      <c r="H1283" s="21" t="s">
        <v>8</v>
      </c>
      <c r="I1283" s="21" t="s">
        <v>9</v>
      </c>
      <c r="J1283" s="21" t="s">
        <v>10</v>
      </c>
      <c r="K1283" s="21" t="s">
        <v>11</v>
      </c>
      <c r="L1283" s="21" t="s">
        <v>12</v>
      </c>
      <c r="M1283" s="21" t="s">
        <v>13</v>
      </c>
      <c r="N1283" s="21" t="s">
        <v>14</v>
      </c>
      <c r="O1283" s="21" t="n">
        <v>2002</v>
      </c>
      <c r="P1283" s="21" t="s">
        <v>15</v>
      </c>
      <c r="Q1283" s="84" t="s">
        <v>16</v>
      </c>
    </row>
    <row r="1284" customFormat="false" ht="12.75" hidden="false" customHeight="false" outlineLevel="0" collapsed="false">
      <c r="B1284" s="85" t="str">
        <f aca="false">FilterOPk!A$9</f>
        <v>Power positions</v>
      </c>
      <c r="C1284" s="13" t="n">
        <f aca="false">C1283+1</f>
        <v>1283</v>
      </c>
      <c r="D1284" s="13" t="s">
        <v>4</v>
      </c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86"/>
    </row>
    <row r="1285" customFormat="false" ht="12.75" hidden="false" customHeight="false" outlineLevel="0" collapsed="false">
      <c r="B1285" s="85" t="str">
        <f aca="false">FilterOPk!A$10</f>
        <v>East Position</v>
      </c>
      <c r="C1285" s="13" t="n">
        <f aca="false">C1284+1</f>
        <v>1284</v>
      </c>
      <c r="D1285" s="50" t="n">
        <f aca="false">FilterOPk!B$10</f>
        <v>34784396.7946123</v>
      </c>
      <c r="E1285" s="50" t="n">
        <f aca="false">FilterOPk!C$10</f>
        <v>139428.68</v>
      </c>
      <c r="F1285" s="50" t="n">
        <f aca="false">FilterOPk!D$10</f>
        <v>244540.42</v>
      </c>
      <c r="G1285" s="50" t="n">
        <f aca="false">FilterOPk!E$10</f>
        <v>352018.99</v>
      </c>
      <c r="H1285" s="50" t="n">
        <f aca="false">FilterOPk!F$10</f>
        <v>454047.41</v>
      </c>
      <c r="I1285" s="50" t="n">
        <f aca="false">FilterOPk!G$10</f>
        <v>460700.87</v>
      </c>
      <c r="J1285" s="50" t="n">
        <f aca="false">FilterOPk!H$10</f>
        <v>371715.26</v>
      </c>
      <c r="K1285" s="50" t="n">
        <f aca="false">FilterOPk!I$10</f>
        <v>743238.67</v>
      </c>
      <c r="L1285" s="50" t="n">
        <f aca="false">FilterOPk!J$10</f>
        <v>433572.73</v>
      </c>
      <c r="M1285" s="50" t="n">
        <f aca="false">FilterOPk!K$10</f>
        <v>1264075.99</v>
      </c>
      <c r="N1285" s="50" t="n">
        <f aca="false">FilterOPk!L$10</f>
        <v>4463339.02</v>
      </c>
      <c r="O1285" s="50" t="n">
        <f aca="false">FilterOPk!M$10</f>
        <v>-232298.41</v>
      </c>
      <c r="P1285" s="50" t="n">
        <f aca="false">FilterOPk!N$10</f>
        <v>1174384.84</v>
      </c>
      <c r="Q1285" s="51" t="n">
        <f aca="false">FilterOPk!O$10</f>
        <v>5405425.45</v>
      </c>
    </row>
    <row r="1286" customFormat="false" ht="12.75" hidden="false" customHeight="false" outlineLevel="0" collapsed="false">
      <c r="B1286" s="85" t="str">
        <f aca="false">FilterOPk!A$11</f>
        <v>East Power Mgmt</v>
      </c>
      <c r="C1286" s="13" t="n">
        <f aca="false">C1285+1</f>
        <v>1285</v>
      </c>
      <c r="D1286" s="50" t="n">
        <f aca="false">FilterOPk!B$11</f>
        <v>7547347.04451418</v>
      </c>
      <c r="E1286" s="50" t="n">
        <f aca="false">FilterOPk!C$11</f>
        <v>0</v>
      </c>
      <c r="F1286" s="50" t="n">
        <f aca="false">FilterOPk!D$11</f>
        <v>0</v>
      </c>
      <c r="G1286" s="50" t="n">
        <f aca="false">FilterOPk!E$11</f>
        <v>0</v>
      </c>
      <c r="H1286" s="50" t="n">
        <f aca="false">FilterOPk!F$11</f>
        <v>0</v>
      </c>
      <c r="I1286" s="50" t="n">
        <f aca="false">FilterOPk!G$11</f>
        <v>0</v>
      </c>
      <c r="J1286" s="50" t="n">
        <f aca="false">FilterOPk!H$11</f>
        <v>0</v>
      </c>
      <c r="K1286" s="50" t="n">
        <f aca="false">FilterOPk!I$11</f>
        <v>0</v>
      </c>
      <c r="L1286" s="50" t="n">
        <f aca="false">FilterOPk!J$11</f>
        <v>0</v>
      </c>
      <c r="M1286" s="50" t="n">
        <f aca="false">FilterOPk!K$11</f>
        <v>0</v>
      </c>
      <c r="N1286" s="50" t="n">
        <f aca="false">FilterOPk!L$11</f>
        <v>0</v>
      </c>
      <c r="O1286" s="50" t="n">
        <f aca="false">FilterOPk!M$11</f>
        <v>0</v>
      </c>
      <c r="P1286" s="50" t="n">
        <f aca="false">FilterOPk!N$11</f>
        <v>0</v>
      </c>
      <c r="Q1286" s="51" t="n">
        <f aca="false">FilterOPk!O$11</f>
        <v>0</v>
      </c>
    </row>
    <row r="1287" customFormat="false" ht="12.75" hidden="false" customHeight="false" outlineLevel="0" collapsed="false">
      <c r="B1287" s="85" t="str">
        <f aca="false">FilterOPk!A$12</f>
        <v>Long Term Options</v>
      </c>
      <c r="C1287" s="13" t="n">
        <f aca="false">C1286+1</f>
        <v>1286</v>
      </c>
      <c r="D1287" s="50" t="n">
        <f aca="false">FilterOPk!B$12</f>
        <v>0</v>
      </c>
      <c r="E1287" s="50" t="n">
        <f aca="false">FilterOPk!C$12</f>
        <v>0</v>
      </c>
      <c r="F1287" s="50" t="n">
        <f aca="false">FilterOPk!D$12</f>
        <v>0</v>
      </c>
      <c r="G1287" s="50" t="n">
        <f aca="false">FilterOPk!E$12</f>
        <v>0</v>
      </c>
      <c r="H1287" s="50" t="n">
        <f aca="false">FilterOPk!F$12</f>
        <v>0</v>
      </c>
      <c r="I1287" s="50" t="n">
        <f aca="false">FilterOPk!G$12</f>
        <v>0</v>
      </c>
      <c r="J1287" s="50" t="n">
        <f aca="false">FilterOPk!H$12</f>
        <v>0</v>
      </c>
      <c r="K1287" s="50" t="n">
        <f aca="false">FilterOPk!I$12</f>
        <v>0</v>
      </c>
      <c r="L1287" s="50" t="n">
        <f aca="false">FilterOPk!J$12</f>
        <v>0</v>
      </c>
      <c r="M1287" s="50" t="n">
        <f aca="false">FilterOPk!K$12</f>
        <v>0</v>
      </c>
      <c r="N1287" s="50" t="n">
        <f aca="false">FilterOPk!L$12</f>
        <v>0</v>
      </c>
      <c r="O1287" s="50" t="n">
        <f aca="false">FilterOPk!M$12</f>
        <v>0</v>
      </c>
      <c r="P1287" s="50" t="n">
        <f aca="false">FilterOPk!N$12</f>
        <v>0</v>
      </c>
      <c r="Q1287" s="51" t="n">
        <f aca="false">FilterOPk!O$12</f>
        <v>0</v>
      </c>
    </row>
    <row r="1288" customFormat="false" ht="12.75" hidden="false" customHeight="false" outlineLevel="0" collapsed="false">
      <c r="B1288" s="85" t="str">
        <f aca="false">FilterOPk!A$13</f>
        <v>LT-MIDWEST</v>
      </c>
      <c r="C1288" s="13" t="n">
        <f aca="false">C1287+1</f>
        <v>1287</v>
      </c>
      <c r="D1288" s="50" t="n">
        <f aca="false">FilterOPk!B$13</f>
        <v>7151089.47366245</v>
      </c>
      <c r="E1288" s="50" t="n">
        <f aca="false">FilterOPk!C$13</f>
        <v>36317.39</v>
      </c>
      <c r="F1288" s="50" t="n">
        <f aca="false">FilterOPk!D$13</f>
        <v>95142.77</v>
      </c>
      <c r="G1288" s="50" t="n">
        <f aca="false">FilterOPk!E$13</f>
        <v>106523.31</v>
      </c>
      <c r="H1288" s="50" t="n">
        <f aca="false">FilterOPk!F$13</f>
        <v>103615.07</v>
      </c>
      <c r="I1288" s="50" t="n">
        <f aca="false">FilterOPk!G$13</f>
        <v>106049.09</v>
      </c>
      <c r="J1288" s="50" t="n">
        <f aca="false">FilterOPk!H$13</f>
        <v>78310</v>
      </c>
      <c r="K1288" s="50" t="n">
        <f aca="false">FilterOPk!I$13</f>
        <v>160210.16</v>
      </c>
      <c r="L1288" s="50" t="n">
        <f aca="false">FilterOPk!J$13</f>
        <v>108136.49</v>
      </c>
      <c r="M1288" s="50" t="n">
        <f aca="false">FilterOPk!K$13</f>
        <v>312653.19</v>
      </c>
      <c r="N1288" s="50" t="n">
        <f aca="false">FilterOPk!L$13</f>
        <v>1106957.47</v>
      </c>
      <c r="O1288" s="50" t="n">
        <f aca="false">FilterOPk!M$13</f>
        <v>-124610.37</v>
      </c>
      <c r="P1288" s="50" t="n">
        <f aca="false">FilterOPk!N$13</f>
        <v>893459.31</v>
      </c>
      <c r="Q1288" s="51" t="n">
        <f aca="false">FilterOPk!O$13</f>
        <v>1875806.41</v>
      </c>
    </row>
    <row r="1289" customFormat="false" ht="12.75" hidden="false" customHeight="false" outlineLevel="0" collapsed="false">
      <c r="B1289" s="85" t="str">
        <f aca="false">FilterOPk!A$14</f>
        <v>ST-ECAR</v>
      </c>
      <c r="C1289" s="13" t="n">
        <f aca="false">C1288+1</f>
        <v>1288</v>
      </c>
      <c r="D1289" s="50" t="n">
        <f aca="false">FilterOPk!B$14</f>
        <v>238101.441960815</v>
      </c>
      <c r="E1289" s="50" t="n">
        <f aca="false">FilterOPk!C$14</f>
        <v>0</v>
      </c>
      <c r="F1289" s="50" t="n">
        <f aca="false">FilterOPk!D$14</f>
        <v>0</v>
      </c>
      <c r="G1289" s="50" t="n">
        <f aca="false">FilterOPk!E$14</f>
        <v>0</v>
      </c>
      <c r="H1289" s="50" t="n">
        <f aca="false">FilterOPk!F$14</f>
        <v>0</v>
      </c>
      <c r="I1289" s="50" t="n">
        <f aca="false">FilterOPk!G$14</f>
        <v>0</v>
      </c>
      <c r="J1289" s="50" t="n">
        <f aca="false">FilterOPk!H$14</f>
        <v>0</v>
      </c>
      <c r="K1289" s="50" t="n">
        <f aca="false">FilterOPk!I$14</f>
        <v>0</v>
      </c>
      <c r="L1289" s="50" t="n">
        <f aca="false">FilterOPk!J$14</f>
        <v>0</v>
      </c>
      <c r="M1289" s="50" t="n">
        <f aca="false">FilterOPk!K$14</f>
        <v>0</v>
      </c>
      <c r="N1289" s="50" t="n">
        <f aca="false">FilterOPk!L$14</f>
        <v>0</v>
      </c>
      <c r="O1289" s="50" t="n">
        <f aca="false">FilterOPk!M$14</f>
        <v>0</v>
      </c>
      <c r="P1289" s="50" t="n">
        <f aca="false">FilterOPk!N$14</f>
        <v>0</v>
      </c>
      <c r="Q1289" s="51" t="n">
        <f aca="false">FilterOPk!O$14</f>
        <v>0</v>
      </c>
    </row>
    <row r="1290" customFormat="false" ht="12.75" hidden="false" customHeight="false" outlineLevel="0" collapsed="false">
      <c r="B1290" s="85" t="str">
        <f aca="false">FilterOPk!A$15</f>
        <v>ST- MAPP</v>
      </c>
      <c r="C1290" s="13" t="n">
        <f aca="false">C1289+1</f>
        <v>1289</v>
      </c>
      <c r="D1290" s="50" t="n">
        <f aca="false">FilterOPk!B$15</f>
        <v>254636.614020626</v>
      </c>
      <c r="E1290" s="50" t="n">
        <f aca="false">FilterOPk!C$15</f>
        <v>-1590.85</v>
      </c>
      <c r="F1290" s="50" t="n">
        <f aca="false">FilterOPk!D$15</f>
        <v>-3167.72</v>
      </c>
      <c r="G1290" s="50" t="n">
        <f aca="false">FilterOPk!E$15</f>
        <v>-3546.79</v>
      </c>
      <c r="H1290" s="50" t="n">
        <f aca="false">FilterOPk!F$15</f>
        <v>-3530.89</v>
      </c>
      <c r="I1290" s="50" t="n">
        <f aca="false">FilterOPk!G$15</f>
        <v>0</v>
      </c>
      <c r="J1290" s="50" t="n">
        <f aca="false">FilterOPk!H$15</f>
        <v>0</v>
      </c>
      <c r="K1290" s="50" t="n">
        <f aca="false">FilterOPk!I$15</f>
        <v>0</v>
      </c>
      <c r="L1290" s="50" t="n">
        <f aca="false">FilterOPk!J$15</f>
        <v>0</v>
      </c>
      <c r="M1290" s="50" t="n">
        <f aca="false">FilterOPk!K$15</f>
        <v>0</v>
      </c>
      <c r="N1290" s="50" t="n">
        <f aca="false">FilterOPk!L$15</f>
        <v>-11836.25</v>
      </c>
      <c r="O1290" s="50" t="n">
        <f aca="false">FilterOPk!M$15</f>
        <v>0</v>
      </c>
      <c r="P1290" s="50" t="n">
        <f aca="false">FilterOPk!N$15</f>
        <v>0</v>
      </c>
      <c r="Q1290" s="51" t="n">
        <f aca="false">FilterOPk!O$15</f>
        <v>-11836.25</v>
      </c>
    </row>
    <row r="1291" customFormat="false" ht="12.75" hidden="false" customHeight="false" outlineLevel="0" collapsed="false">
      <c r="B1291" s="85" t="str">
        <f aca="false">FilterOPk!A$16</f>
        <v>ST- MAIN</v>
      </c>
      <c r="C1291" s="13" t="n">
        <f aca="false">C1290+1</f>
        <v>1290</v>
      </c>
      <c r="D1291" s="50" t="n">
        <f aca="false">FilterOPk!B$16</f>
        <v>694293.253349893</v>
      </c>
      <c r="E1291" s="50" t="n">
        <f aca="false">FilterOPk!C$16</f>
        <v>0</v>
      </c>
      <c r="F1291" s="50" t="n">
        <f aca="false">FilterOPk!D$16</f>
        <v>0</v>
      </c>
      <c r="G1291" s="50" t="n">
        <f aca="false">FilterOPk!E$16</f>
        <v>0</v>
      </c>
      <c r="H1291" s="50" t="n">
        <f aca="false">FilterOPk!F$16</f>
        <v>0</v>
      </c>
      <c r="I1291" s="50" t="n">
        <f aca="false">FilterOPk!G$16</f>
        <v>0</v>
      </c>
      <c r="J1291" s="50" t="n">
        <f aca="false">FilterOPk!H$16</f>
        <v>0</v>
      </c>
      <c r="K1291" s="50" t="n">
        <f aca="false">FilterOPk!I$16</f>
        <v>0</v>
      </c>
      <c r="L1291" s="50" t="n">
        <f aca="false">FilterOPk!J$16</f>
        <v>0</v>
      </c>
      <c r="M1291" s="50" t="n">
        <f aca="false">FilterOPk!K$16</f>
        <v>0</v>
      </c>
      <c r="N1291" s="50" t="n">
        <f aca="false">FilterOPk!L$16</f>
        <v>0</v>
      </c>
      <c r="O1291" s="50" t="n">
        <f aca="false">FilterOPk!M$16</f>
        <v>0</v>
      </c>
      <c r="P1291" s="50" t="n">
        <f aca="false">FilterOPk!N$16</f>
        <v>0</v>
      </c>
      <c r="Q1291" s="51" t="n">
        <f aca="false">FilterOPk!O$16</f>
        <v>0</v>
      </c>
    </row>
    <row r="1292" customFormat="false" ht="12.75" hidden="false" customHeight="false" outlineLevel="0" collapsed="false">
      <c r="B1292" s="85" t="str">
        <f aca="false">FilterOPk!A$17</f>
        <v>MW-ANALYST</v>
      </c>
      <c r="C1292" s="13" t="n">
        <f aca="false">C1291+1</f>
        <v>1291</v>
      </c>
      <c r="D1292" s="50" t="n">
        <f aca="false">FilterOPk!B$17</f>
        <v>0</v>
      </c>
      <c r="E1292" s="50" t="n">
        <f aca="false">FilterOPk!C$17</f>
        <v>0</v>
      </c>
      <c r="F1292" s="50" t="n">
        <f aca="false">FilterOPk!D$17</f>
        <v>0</v>
      </c>
      <c r="G1292" s="50" t="n">
        <f aca="false">FilterOPk!E$17</f>
        <v>0</v>
      </c>
      <c r="H1292" s="50" t="n">
        <f aca="false">FilterOPk!F$17</f>
        <v>0</v>
      </c>
      <c r="I1292" s="50" t="n">
        <f aca="false">FilterOPk!G$17</f>
        <v>0</v>
      </c>
      <c r="J1292" s="50" t="n">
        <f aca="false">FilterOPk!H$17</f>
        <v>0</v>
      </c>
      <c r="K1292" s="50" t="n">
        <f aca="false">FilterOPk!I$17</f>
        <v>0</v>
      </c>
      <c r="L1292" s="50" t="n">
        <f aca="false">FilterOPk!J$17</f>
        <v>0</v>
      </c>
      <c r="M1292" s="50" t="n">
        <f aca="false">FilterOPk!K$17</f>
        <v>0</v>
      </c>
      <c r="N1292" s="50" t="n">
        <f aca="false">FilterOPk!L$17</f>
        <v>0</v>
      </c>
      <c r="O1292" s="50" t="n">
        <f aca="false">FilterOPk!M$17</f>
        <v>0</v>
      </c>
      <c r="P1292" s="50" t="n">
        <f aca="false">FilterOPk!N$17</f>
        <v>0</v>
      </c>
      <c r="Q1292" s="51" t="n">
        <f aca="false">FilterOPk!O$17</f>
        <v>0</v>
      </c>
    </row>
    <row r="1293" customFormat="false" ht="12.75" hidden="false" customHeight="false" outlineLevel="0" collapsed="false">
      <c r="B1293" s="85" t="str">
        <f aca="false">FilterOPk!A$18</f>
        <v>LT-NE</v>
      </c>
      <c r="C1293" s="13" t="n">
        <f aca="false">C1292+1</f>
        <v>1292</v>
      </c>
      <c r="D1293" s="50" t="n">
        <f aca="false">FilterOPk!B$18</f>
        <v>6187311.37539291</v>
      </c>
      <c r="E1293" s="50" t="n">
        <f aca="false">FilterOPk!C$18</f>
        <v>38662.79</v>
      </c>
      <c r="F1293" s="50" t="n">
        <f aca="false">FilterOPk!D$18</f>
        <v>89522.8</v>
      </c>
      <c r="G1293" s="50" t="n">
        <f aca="false">FilterOPk!E$18</f>
        <v>158536.19</v>
      </c>
      <c r="H1293" s="50" t="n">
        <f aca="false">FilterOPk!F$18</f>
        <v>261849.24</v>
      </c>
      <c r="I1293" s="50" t="n">
        <f aca="false">FilterOPk!G$18</f>
        <v>291708.83</v>
      </c>
      <c r="J1293" s="50" t="n">
        <f aca="false">FilterOPk!H$18</f>
        <v>228360.42</v>
      </c>
      <c r="K1293" s="50" t="n">
        <f aca="false">FilterOPk!I$18</f>
        <v>445432.42</v>
      </c>
      <c r="L1293" s="50" t="n">
        <f aca="false">FilterOPk!J$18</f>
        <v>266345.8</v>
      </c>
      <c r="M1293" s="50" t="n">
        <f aca="false">FilterOPk!K$18</f>
        <v>801315.09</v>
      </c>
      <c r="N1293" s="50" t="n">
        <f aca="false">FilterOPk!L$18</f>
        <v>2581733.58</v>
      </c>
      <c r="O1293" s="50" t="n">
        <f aca="false">FilterOPk!M$18</f>
        <v>-636932.37</v>
      </c>
      <c r="P1293" s="50" t="n">
        <f aca="false">FilterOPk!N$18</f>
        <v>-2303942.42</v>
      </c>
      <c r="Q1293" s="51" t="n">
        <f aca="false">FilterOPk!O$18</f>
        <v>-359141.210000001</v>
      </c>
    </row>
    <row r="1294" customFormat="false" ht="12.75" hidden="false" customHeight="false" outlineLevel="0" collapsed="false">
      <c r="B1294" s="85" t="str">
        <f aca="false">FilterOPk!A$19</f>
        <v>LT-PJM</v>
      </c>
      <c r="C1294" s="13" t="n">
        <f aca="false">C1293+1</f>
        <v>1293</v>
      </c>
      <c r="D1294" s="50" t="n">
        <f aca="false">FilterOPk!B$19</f>
        <v>1818236.42109565</v>
      </c>
      <c r="E1294" s="50" t="n">
        <f aca="false">FilterOPk!C$19</f>
        <v>0</v>
      </c>
      <c r="F1294" s="50" t="n">
        <f aca="false">FilterOPk!D$19</f>
        <v>19402.28</v>
      </c>
      <c r="G1294" s="50" t="n">
        <f aca="false">FilterOPk!E$19</f>
        <v>57930.92</v>
      </c>
      <c r="H1294" s="50" t="n">
        <f aca="false">FilterOPk!F$19</f>
        <v>59436.7</v>
      </c>
      <c r="I1294" s="50" t="n">
        <f aca="false">FilterOPk!G$19</f>
        <v>19136.52</v>
      </c>
      <c r="J1294" s="50" t="n">
        <f aca="false">FilterOPk!H$19</f>
        <v>18664.41</v>
      </c>
      <c r="K1294" s="50" t="n">
        <f aca="false">FilterOPk!I$19</f>
        <v>33608.82</v>
      </c>
      <c r="L1294" s="50" t="n">
        <f aca="false">FilterOPk!J$19</f>
        <v>20867.53</v>
      </c>
      <c r="M1294" s="50" t="n">
        <f aca="false">FilterOPk!K$19</f>
        <v>56340.86</v>
      </c>
      <c r="N1294" s="50" t="n">
        <f aca="false">FilterOPk!L$19</f>
        <v>285388.04</v>
      </c>
      <c r="O1294" s="50" t="n">
        <f aca="false">FilterOPk!M$19</f>
        <v>-1975.43</v>
      </c>
      <c r="P1294" s="50" t="n">
        <f aca="false">FilterOPk!N$19</f>
        <v>-179963.06</v>
      </c>
      <c r="Q1294" s="51" t="n">
        <f aca="false">FilterOPk!O$19</f>
        <v>103449.55</v>
      </c>
    </row>
    <row r="1295" customFormat="false" ht="12.75" hidden="false" customHeight="false" outlineLevel="0" collapsed="false">
      <c r="B1295" s="85" t="str">
        <f aca="false">FilterOPk!A$20</f>
        <v>LT- NY</v>
      </c>
      <c r="C1295" s="13" t="n">
        <f aca="false">C1294+1</f>
        <v>1294</v>
      </c>
      <c r="D1295" s="50" t="n">
        <f aca="false">FilterOPk!B$20</f>
        <v>0</v>
      </c>
      <c r="E1295" s="50" t="n">
        <f aca="false">FilterOPk!C$20</f>
        <v>-9128.22</v>
      </c>
      <c r="F1295" s="50" t="n">
        <f aca="false">FilterOPk!D$20</f>
        <v>-69725.26</v>
      </c>
      <c r="G1295" s="50" t="n">
        <f aca="false">FilterOPk!E$20</f>
        <v>0</v>
      </c>
      <c r="H1295" s="50" t="n">
        <f aca="false">FilterOPk!F$20</f>
        <v>0</v>
      </c>
      <c r="I1295" s="50" t="n">
        <f aca="false">FilterOPk!G$20</f>
        <v>0</v>
      </c>
      <c r="J1295" s="50" t="n">
        <f aca="false">FilterOPk!H$20</f>
        <v>0</v>
      </c>
      <c r="K1295" s="50" t="n">
        <f aca="false">FilterOPk!I$20</f>
        <v>0</v>
      </c>
      <c r="L1295" s="50" t="n">
        <f aca="false">FilterOPk!J$20</f>
        <v>0</v>
      </c>
      <c r="M1295" s="50" t="n">
        <f aca="false">FilterOPk!K$20</f>
        <v>0</v>
      </c>
      <c r="N1295" s="50" t="n">
        <f aca="false">FilterOPk!L$20</f>
        <v>-78853.48</v>
      </c>
      <c r="O1295" s="50" t="n">
        <f aca="false">FilterOPk!M$20</f>
        <v>0</v>
      </c>
      <c r="P1295" s="50" t="n">
        <f aca="false">FilterOPk!N$20</f>
        <v>12056.92</v>
      </c>
      <c r="Q1295" s="51" t="n">
        <f aca="false">FilterOPk!O$20</f>
        <v>-66796.56</v>
      </c>
    </row>
    <row r="1296" customFormat="false" ht="12.75" hidden="false" customHeight="false" outlineLevel="0" collapsed="false">
      <c r="B1296" s="85" t="str">
        <f aca="false">FilterOPk!A$21</f>
        <v>ST- PJM</v>
      </c>
      <c r="C1296" s="13" t="n">
        <f aca="false">C1295+1</f>
        <v>1295</v>
      </c>
      <c r="D1296" s="50" t="n">
        <f aca="false">FilterOPk!B$21</f>
        <v>1243093.71447674</v>
      </c>
      <c r="E1296" s="50" t="n">
        <f aca="false">FilterOPk!C$21</f>
        <v>13503.06</v>
      </c>
      <c r="F1296" s="50" t="n">
        <f aca="false">FilterOPk!D$21</f>
        <v>0</v>
      </c>
      <c r="G1296" s="50" t="n">
        <f aca="false">FilterOPk!E$21</f>
        <v>0</v>
      </c>
      <c r="H1296" s="50" t="n">
        <f aca="false">FilterOPk!F$21</f>
        <v>0</v>
      </c>
      <c r="I1296" s="50" t="n">
        <f aca="false">FilterOPk!G$21</f>
        <v>0</v>
      </c>
      <c r="J1296" s="50" t="n">
        <f aca="false">FilterOPk!H$21</f>
        <v>0</v>
      </c>
      <c r="K1296" s="50" t="n">
        <f aca="false">FilterOPk!I$21</f>
        <v>0</v>
      </c>
      <c r="L1296" s="50" t="n">
        <f aca="false">FilterOPk!J$21</f>
        <v>0</v>
      </c>
      <c r="M1296" s="50" t="n">
        <f aca="false">FilterOPk!K$21</f>
        <v>0</v>
      </c>
      <c r="N1296" s="50" t="n">
        <f aca="false">FilterOPk!L$21</f>
        <v>13503.06</v>
      </c>
      <c r="O1296" s="50" t="n">
        <f aca="false">FilterOPk!M$21</f>
        <v>0</v>
      </c>
      <c r="P1296" s="50" t="n">
        <f aca="false">FilterOPk!N$21</f>
        <v>0</v>
      </c>
      <c r="Q1296" s="51" t="n">
        <f aca="false">FilterOPk!O$21</f>
        <v>13503.06</v>
      </c>
    </row>
    <row r="1297" customFormat="false" ht="12.75" hidden="false" customHeight="false" outlineLevel="0" collapsed="false">
      <c r="B1297" s="85" t="str">
        <f aca="false">FilterOPk!A$22</f>
        <v>ST- NENG</v>
      </c>
      <c r="C1297" s="13" t="n">
        <f aca="false">C1296+1</f>
        <v>1296</v>
      </c>
      <c r="D1297" s="50" t="n">
        <f aca="false">FilterOPk!B$22</f>
        <v>539719.375927685</v>
      </c>
      <c r="E1297" s="50" t="n">
        <f aca="false">FilterOPk!C$22</f>
        <v>17499.36</v>
      </c>
      <c r="F1297" s="50" t="n">
        <f aca="false">FilterOPk!D$22</f>
        <v>34844.91</v>
      </c>
      <c r="G1297" s="50" t="n">
        <f aca="false">FilterOPk!E$22</f>
        <v>0</v>
      </c>
      <c r="H1297" s="50" t="n">
        <f aca="false">FilterOPk!F$22</f>
        <v>0</v>
      </c>
      <c r="I1297" s="50" t="n">
        <f aca="false">FilterOPk!G$22</f>
        <v>0</v>
      </c>
      <c r="J1297" s="50" t="n">
        <f aca="false">FilterOPk!H$22</f>
        <v>0</v>
      </c>
      <c r="K1297" s="50" t="n">
        <f aca="false">FilterOPk!I$22</f>
        <v>0</v>
      </c>
      <c r="L1297" s="50" t="n">
        <f aca="false">FilterOPk!J$22</f>
        <v>0</v>
      </c>
      <c r="M1297" s="50" t="n">
        <f aca="false">FilterOPk!K$22</f>
        <v>0</v>
      </c>
      <c r="N1297" s="50" t="n">
        <f aca="false">FilterOPk!L$22</f>
        <v>52344.27</v>
      </c>
      <c r="O1297" s="50" t="n">
        <f aca="false">FilterOPk!M$22</f>
        <v>0</v>
      </c>
      <c r="P1297" s="50" t="n">
        <f aca="false">FilterOPk!N$22</f>
        <v>0</v>
      </c>
      <c r="Q1297" s="51" t="n">
        <f aca="false">FilterOPk!O$22</f>
        <v>52344.27</v>
      </c>
    </row>
    <row r="1298" customFormat="false" ht="12.75" hidden="false" customHeight="false" outlineLevel="0" collapsed="false">
      <c r="B1298" s="85" t="str">
        <f aca="false">FilterOPk!A$23</f>
        <v>ST- NY</v>
      </c>
      <c r="C1298" s="13" t="n">
        <f aca="false">C1297+1</f>
        <v>1297</v>
      </c>
      <c r="D1298" s="50" t="n">
        <f aca="false">FilterOPk!B$23</f>
        <v>251437.188425373</v>
      </c>
      <c r="E1298" s="50" t="n">
        <f aca="false">FilterOPk!C$23</f>
        <v>22663</v>
      </c>
      <c r="F1298" s="50" t="n">
        <f aca="false">FilterOPk!D$23</f>
        <v>52267.36</v>
      </c>
      <c r="G1298" s="50" t="n">
        <f aca="false">FilterOPk!E$23</f>
        <v>0</v>
      </c>
      <c r="H1298" s="50" t="n">
        <f aca="false">FilterOPk!F$23</f>
        <v>0</v>
      </c>
      <c r="I1298" s="50" t="n">
        <f aca="false">FilterOPk!G$23</f>
        <v>0</v>
      </c>
      <c r="J1298" s="50" t="n">
        <f aca="false">FilterOPk!H$23</f>
        <v>0</v>
      </c>
      <c r="K1298" s="50" t="n">
        <f aca="false">FilterOPk!I$23</f>
        <v>0</v>
      </c>
      <c r="L1298" s="50" t="n">
        <f aca="false">FilterOPk!J$23</f>
        <v>0</v>
      </c>
      <c r="M1298" s="50" t="n">
        <f aca="false">FilterOPk!K$23</f>
        <v>0</v>
      </c>
      <c r="N1298" s="50" t="n">
        <f aca="false">FilterOPk!L$23</f>
        <v>74930.36</v>
      </c>
      <c r="O1298" s="50" t="n">
        <f aca="false">FilterOPk!M$23</f>
        <v>0</v>
      </c>
      <c r="P1298" s="50" t="n">
        <f aca="false">FilterOPk!N$23</f>
        <v>0</v>
      </c>
      <c r="Q1298" s="51" t="n">
        <f aca="false">FilterOPk!O$23</f>
        <v>74930.36</v>
      </c>
    </row>
    <row r="1299" customFormat="false" ht="12.75" hidden="false" customHeight="false" outlineLevel="0" collapsed="false">
      <c r="B1299" s="85" t="str">
        <f aca="false">FilterOPk!A$24</f>
        <v>NE- PHYS</v>
      </c>
      <c r="C1299" s="13" t="n">
        <f aca="false">C1298+1</f>
        <v>1298</v>
      </c>
      <c r="D1299" s="50" t="n">
        <f aca="false">FilterOPk!B$24</f>
        <v>0</v>
      </c>
      <c r="E1299" s="50" t="n">
        <f aca="false">FilterOPk!C$24</f>
        <v>0</v>
      </c>
      <c r="F1299" s="50" t="n">
        <f aca="false">FilterOPk!D$24</f>
        <v>0</v>
      </c>
      <c r="G1299" s="50" t="n">
        <f aca="false">FilterOPk!E$24</f>
        <v>0</v>
      </c>
      <c r="H1299" s="50" t="n">
        <f aca="false">FilterOPk!F$24</f>
        <v>0</v>
      </c>
      <c r="I1299" s="50" t="n">
        <f aca="false">FilterOPk!G$24</f>
        <v>0</v>
      </c>
      <c r="J1299" s="50" t="n">
        <f aca="false">FilterOPk!H$24</f>
        <v>0</v>
      </c>
      <c r="K1299" s="50" t="n">
        <f aca="false">FilterOPk!I$24</f>
        <v>0</v>
      </c>
      <c r="L1299" s="50" t="n">
        <f aca="false">FilterOPk!J$24</f>
        <v>0</v>
      </c>
      <c r="M1299" s="50" t="n">
        <f aca="false">FilterOPk!K$24</f>
        <v>0</v>
      </c>
      <c r="N1299" s="50" t="n">
        <f aca="false">FilterOPk!L$24</f>
        <v>0</v>
      </c>
      <c r="O1299" s="50" t="n">
        <f aca="false">FilterOPk!M$24</f>
        <v>0</v>
      </c>
      <c r="P1299" s="50" t="n">
        <f aca="false">FilterOPk!N$24</f>
        <v>0</v>
      </c>
      <c r="Q1299" s="51" t="n">
        <f aca="false">FilterOPk!O$24</f>
        <v>0</v>
      </c>
    </row>
    <row r="1300" customFormat="false" ht="12.75" hidden="false" customHeight="false" outlineLevel="0" collapsed="false">
      <c r="B1300" s="85" t="str">
        <f aca="false">FilterOPk!A$25</f>
        <v>LT-Southeast</v>
      </c>
      <c r="C1300" s="13" t="n">
        <f aca="false">C1299+1</f>
        <v>1299</v>
      </c>
      <c r="D1300" s="50" t="n">
        <f aca="false">FilterOPk!B$25</f>
        <v>11411200.8859117</v>
      </c>
      <c r="E1300" s="50" t="n">
        <f aca="false">FilterOPk!C$25</f>
        <v>15825.82</v>
      </c>
      <c r="F1300" s="50" t="n">
        <f aca="false">FilterOPk!D$25</f>
        <v>13250</v>
      </c>
      <c r="G1300" s="50" t="n">
        <f aca="false">FilterOPk!E$25</f>
        <v>24924.1</v>
      </c>
      <c r="H1300" s="50" t="n">
        <f aca="false">FilterOPk!F$25</f>
        <v>24690.47</v>
      </c>
      <c r="I1300" s="50" t="n">
        <f aca="false">FilterOPk!G$25</f>
        <v>26774</v>
      </c>
      <c r="J1300" s="50" t="n">
        <f aca="false">FilterOPk!H$25</f>
        <v>26715</v>
      </c>
      <c r="K1300" s="50" t="n">
        <f aca="false">FilterOPk!I$25</f>
        <v>57358.83</v>
      </c>
      <c r="L1300" s="50" t="n">
        <f aca="false">FilterOPk!J$25</f>
        <v>26146</v>
      </c>
      <c r="M1300" s="50" t="n">
        <f aca="false">FilterOPk!K$25</f>
        <v>75355.31</v>
      </c>
      <c r="N1300" s="50" t="n">
        <f aca="false">FilterOPk!L$25</f>
        <v>291039.53</v>
      </c>
      <c r="O1300" s="50" t="n">
        <f aca="false">FilterOPk!M$25</f>
        <v>-122359</v>
      </c>
      <c r="P1300" s="50" t="n">
        <f aca="false">FilterOPk!N$25</f>
        <v>514428.17</v>
      </c>
      <c r="Q1300" s="51" t="n">
        <f aca="false">FilterOPk!O$25</f>
        <v>683108.7</v>
      </c>
    </row>
    <row r="1301" customFormat="false" ht="12.75" hidden="false" customHeight="false" outlineLevel="0" collapsed="false">
      <c r="B1301" s="85" t="str">
        <f aca="false">FilterOPk!A$26</f>
        <v>ST-SPP</v>
      </c>
      <c r="C1301" s="13" t="n">
        <f aca="false">C1300+1</f>
        <v>1300</v>
      </c>
      <c r="D1301" s="50" t="n">
        <f aca="false">FilterOPk!B$26</f>
        <v>52202.8773549933</v>
      </c>
      <c r="E1301" s="50" t="n">
        <f aca="false">FilterOPk!C$26</f>
        <v>0</v>
      </c>
      <c r="F1301" s="50" t="n">
        <f aca="false">FilterOPk!D$26</f>
        <v>0</v>
      </c>
      <c r="G1301" s="50" t="n">
        <f aca="false">FilterOPk!E$26</f>
        <v>0</v>
      </c>
      <c r="H1301" s="50" t="n">
        <f aca="false">FilterOPk!F$26</f>
        <v>0</v>
      </c>
      <c r="I1301" s="50" t="n">
        <f aca="false">FilterOPk!G$26</f>
        <v>0</v>
      </c>
      <c r="J1301" s="50" t="n">
        <f aca="false">FilterOPk!H$26</f>
        <v>0</v>
      </c>
      <c r="K1301" s="50" t="n">
        <f aca="false">FilterOPk!I$26</f>
        <v>0</v>
      </c>
      <c r="L1301" s="50" t="n">
        <f aca="false">FilterOPk!J$26</f>
        <v>0</v>
      </c>
      <c r="M1301" s="50" t="n">
        <f aca="false">FilterOPk!K$26</f>
        <v>0</v>
      </c>
      <c r="N1301" s="50" t="n">
        <f aca="false">FilterOPk!L$26</f>
        <v>0</v>
      </c>
      <c r="O1301" s="50" t="n">
        <f aca="false">FilterOPk!M$26</f>
        <v>0</v>
      </c>
      <c r="P1301" s="50" t="n">
        <f aca="false">FilterOPk!N$26</f>
        <v>0</v>
      </c>
      <c r="Q1301" s="51" t="n">
        <f aca="false">FilterOPk!O$26</f>
        <v>0</v>
      </c>
    </row>
    <row r="1302" customFormat="false" ht="12.75" hidden="false" customHeight="false" outlineLevel="0" collapsed="false">
      <c r="B1302" s="85" t="str">
        <f aca="false">FilterOPk!A$27</f>
        <v>ST-SERC</v>
      </c>
      <c r="C1302" s="13" t="n">
        <f aca="false">C1301+1</f>
        <v>1301</v>
      </c>
      <c r="D1302" s="50" t="n">
        <f aca="false">FilterOPk!B$27</f>
        <v>686881.973218232</v>
      </c>
      <c r="E1302" s="50" t="n">
        <f aca="false">FilterOPk!C$27</f>
        <v>0</v>
      </c>
      <c r="F1302" s="50" t="n">
        <f aca="false">FilterOPk!D$27</f>
        <v>0</v>
      </c>
      <c r="G1302" s="50" t="n">
        <f aca="false">FilterOPk!E$27</f>
        <v>0</v>
      </c>
      <c r="H1302" s="50" t="n">
        <f aca="false">FilterOPk!F$27</f>
        <v>0</v>
      </c>
      <c r="I1302" s="50" t="n">
        <f aca="false">FilterOPk!G$27</f>
        <v>0</v>
      </c>
      <c r="J1302" s="50" t="n">
        <f aca="false">FilterOPk!H$27</f>
        <v>0</v>
      </c>
      <c r="K1302" s="50" t="n">
        <f aca="false">FilterOPk!I$27</f>
        <v>0</v>
      </c>
      <c r="L1302" s="50" t="n">
        <f aca="false">FilterOPk!J$27</f>
        <v>0</v>
      </c>
      <c r="M1302" s="50" t="n">
        <f aca="false">FilterOPk!K$27</f>
        <v>0</v>
      </c>
      <c r="N1302" s="50" t="n">
        <f aca="false">FilterOPk!L$27</f>
        <v>0</v>
      </c>
      <c r="O1302" s="50" t="n">
        <f aca="false">FilterOPk!M$27</f>
        <v>0</v>
      </c>
      <c r="P1302" s="50" t="n">
        <f aca="false">FilterOPk!N$27</f>
        <v>0</v>
      </c>
      <c r="Q1302" s="51" t="n">
        <f aca="false">FilterOPk!O$27</f>
        <v>0</v>
      </c>
    </row>
    <row r="1303" customFormat="false" ht="12.75" hidden="false" customHeight="false" outlineLevel="0" collapsed="false">
      <c r="B1303" s="85" t="str">
        <f aca="false">FilterOPk!A$28</f>
        <v>LT- Texas</v>
      </c>
      <c r="C1303" s="13" t="n">
        <f aca="false">C1302+1</f>
        <v>1302</v>
      </c>
      <c r="D1303" s="50" t="n">
        <f aca="false">FilterOPk!B$28</f>
        <v>3826684.70313045</v>
      </c>
      <c r="E1303" s="50" t="n">
        <f aca="false">FilterOPk!C$28</f>
        <v>0</v>
      </c>
      <c r="F1303" s="50" t="n">
        <f aca="false">FilterOPk!D$28</f>
        <v>13003.28</v>
      </c>
      <c r="G1303" s="50" t="n">
        <f aca="false">FilterOPk!E$28</f>
        <v>7651.26</v>
      </c>
      <c r="H1303" s="50" t="n">
        <f aca="false">FilterOPk!F$28</f>
        <v>7986.82</v>
      </c>
      <c r="I1303" s="50" t="n">
        <f aca="false">FilterOPk!G$28</f>
        <v>17032.43</v>
      </c>
      <c r="J1303" s="50" t="n">
        <f aca="false">FilterOPk!H$28</f>
        <v>19665.43</v>
      </c>
      <c r="K1303" s="50" t="n">
        <f aca="false">FilterOPk!I$28</f>
        <v>46628.44</v>
      </c>
      <c r="L1303" s="50" t="n">
        <f aca="false">FilterOPk!J$28</f>
        <v>12076.91</v>
      </c>
      <c r="M1303" s="50" t="n">
        <f aca="false">FilterOPk!K$28</f>
        <v>18411.54</v>
      </c>
      <c r="N1303" s="50" t="n">
        <f aca="false">FilterOPk!L$28</f>
        <v>142456.11</v>
      </c>
      <c r="O1303" s="50" t="n">
        <f aca="false">FilterOPk!M$28</f>
        <v>653578.76</v>
      </c>
      <c r="P1303" s="50" t="n">
        <f aca="false">FilterOPk!N$28</f>
        <v>2238345.92</v>
      </c>
      <c r="Q1303" s="51" t="n">
        <f aca="false">FilterOPk!O$28</f>
        <v>3034380.79</v>
      </c>
    </row>
    <row r="1304" customFormat="false" ht="12.75" hidden="false" customHeight="false" outlineLevel="0" collapsed="false">
      <c r="B1304" s="85" t="str">
        <f aca="false">FilterOPk!A$29</f>
        <v>St- Texas</v>
      </c>
      <c r="C1304" s="13" t="n">
        <f aca="false">C1303+1</f>
        <v>1303</v>
      </c>
      <c r="D1304" s="50" t="n">
        <f aca="false">FilterOPk!B$29</f>
        <v>445563.239343252</v>
      </c>
      <c r="E1304" s="50" t="n">
        <f aca="false">FilterOPk!C$29</f>
        <v>5676.33</v>
      </c>
      <c r="F1304" s="50" t="n">
        <f aca="false">FilterOPk!D$29</f>
        <v>0</v>
      </c>
      <c r="G1304" s="50" t="n">
        <f aca="false">FilterOPk!E$29</f>
        <v>0</v>
      </c>
      <c r="H1304" s="50" t="n">
        <f aca="false">FilterOPk!F$29</f>
        <v>0</v>
      </c>
      <c r="I1304" s="50" t="n">
        <f aca="false">FilterOPk!G$29</f>
        <v>0</v>
      </c>
      <c r="J1304" s="50" t="n">
        <f aca="false">FilterOPk!H$29</f>
        <v>0</v>
      </c>
      <c r="K1304" s="50" t="n">
        <f aca="false">FilterOPk!I$29</f>
        <v>0</v>
      </c>
      <c r="L1304" s="50" t="n">
        <f aca="false">FilterOPk!J$29</f>
        <v>0</v>
      </c>
      <c r="M1304" s="50" t="n">
        <f aca="false">FilterOPk!K$29</f>
        <v>0</v>
      </c>
      <c r="N1304" s="50" t="n">
        <f aca="false">FilterOPk!L$29</f>
        <v>5676.33</v>
      </c>
      <c r="O1304" s="50" t="n">
        <f aca="false">FilterOPk!M$29</f>
        <v>0</v>
      </c>
      <c r="P1304" s="50" t="n">
        <f aca="false">FilterOPk!N$29</f>
        <v>0</v>
      </c>
      <c r="Q1304" s="51" t="n">
        <f aca="false">FilterOPk!O$29</f>
        <v>5676.33</v>
      </c>
    </row>
    <row r="1305" customFormat="false" ht="12.75" hidden="false" customHeight="false" outlineLevel="0" collapsed="false">
      <c r="B1305" s="85"/>
      <c r="C1305" s="13" t="n">
        <f aca="false">C1304+1</f>
        <v>1304</v>
      </c>
      <c r="D1305" s="50"/>
      <c r="E1305" s="50"/>
      <c r="F1305" s="50"/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1"/>
    </row>
    <row r="1306" customFormat="false" ht="12.75" hidden="false" customHeight="false" outlineLevel="0" collapsed="false">
      <c r="B1306" s="85" t="str">
        <f aca="false">FilterOPk!A$32</f>
        <v>Gas positions</v>
      </c>
      <c r="C1306" s="13" t="n">
        <f aca="false">C1305+1</f>
        <v>1305</v>
      </c>
      <c r="D1306" s="50" t="s">
        <v>4</v>
      </c>
      <c r="E1306" s="50"/>
      <c r="F1306" s="50"/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1"/>
    </row>
    <row r="1307" customFormat="false" ht="12.75" hidden="false" customHeight="false" outlineLevel="0" collapsed="false">
      <c r="B1307" s="85" t="str">
        <f aca="false">FilterOPk!A$33</f>
        <v>Kevin Presto</v>
      </c>
      <c r="C1307" s="13" t="n">
        <f aca="false">C1306+1</f>
        <v>1306</v>
      </c>
      <c r="D1307" s="50" t="n">
        <f aca="false">FilterOPk!B$33</f>
        <v>0</v>
      </c>
      <c r="E1307" s="50" t="n">
        <f aca="false">FilterOPk!C$33</f>
        <v>0</v>
      </c>
      <c r="F1307" s="50" t="n">
        <f aca="false">FilterOPk!D$33</f>
        <v>0</v>
      </c>
      <c r="G1307" s="50" t="n">
        <f aca="false">FilterOPk!E$33</f>
        <v>0</v>
      </c>
      <c r="H1307" s="50" t="n">
        <f aca="false">FilterOPk!F$33</f>
        <v>0</v>
      </c>
      <c r="I1307" s="50" t="n">
        <f aca="false">FilterOPk!G$33</f>
        <v>0</v>
      </c>
      <c r="J1307" s="50" t="n">
        <f aca="false">FilterOPk!H$33</f>
        <v>0</v>
      </c>
      <c r="K1307" s="50" t="n">
        <f aca="false">FilterOPk!I$33</f>
        <v>0</v>
      </c>
      <c r="L1307" s="50" t="n">
        <f aca="false">FilterOPk!J$33</f>
        <v>0</v>
      </c>
      <c r="M1307" s="50" t="n">
        <f aca="false">FilterOPk!K$33</f>
        <v>0</v>
      </c>
      <c r="N1307" s="50" t="n">
        <f aca="false">FilterOPk!L$33</f>
        <v>0</v>
      </c>
      <c r="O1307" s="50" t="n">
        <f aca="false">FilterOPk!M$33</f>
        <v>0</v>
      </c>
      <c r="P1307" s="50" t="n">
        <f aca="false">FilterOPk!N$33</f>
        <v>0</v>
      </c>
      <c r="Q1307" s="51" t="n">
        <f aca="false">FilterOPk!O$33</f>
        <v>0</v>
      </c>
    </row>
    <row r="1308" customFormat="false" ht="12.75" hidden="false" customHeight="false" outlineLevel="0" collapsed="false">
      <c r="B1308" s="85" t="str">
        <f aca="false">FilterOPk!A$34</f>
        <v>Fletcher Sturm</v>
      </c>
      <c r="C1308" s="13" t="n">
        <f aca="false">C1307+1</f>
        <v>1307</v>
      </c>
      <c r="D1308" s="50" t="n">
        <f aca="false">FilterOPk!B$34</f>
        <v>0</v>
      </c>
      <c r="E1308" s="50" t="n">
        <f aca="false">FilterOPk!C$34</f>
        <v>0</v>
      </c>
      <c r="F1308" s="50" t="n">
        <f aca="false">FilterOPk!D$34</f>
        <v>0</v>
      </c>
      <c r="G1308" s="50" t="n">
        <f aca="false">FilterOPk!E$34</f>
        <v>0</v>
      </c>
      <c r="H1308" s="50" t="n">
        <f aca="false">FilterOPk!F$34</f>
        <v>0</v>
      </c>
      <c r="I1308" s="50" t="n">
        <f aca="false">FilterOPk!G$34</f>
        <v>0</v>
      </c>
      <c r="J1308" s="50" t="n">
        <f aca="false">FilterOPk!H$34</f>
        <v>0</v>
      </c>
      <c r="K1308" s="50" t="n">
        <f aca="false">FilterOPk!I$34</f>
        <v>0</v>
      </c>
      <c r="L1308" s="50" t="n">
        <f aca="false">FilterOPk!J$34</f>
        <v>0</v>
      </c>
      <c r="M1308" s="50" t="n">
        <f aca="false">FilterOPk!K$34</f>
        <v>0</v>
      </c>
      <c r="N1308" s="50" t="n">
        <f aca="false">FilterOPk!L$34</f>
        <v>0</v>
      </c>
      <c r="O1308" s="50" t="n">
        <f aca="false">FilterOPk!M$34</f>
        <v>0</v>
      </c>
      <c r="P1308" s="50" t="n">
        <f aca="false">FilterOPk!N$34</f>
        <v>0</v>
      </c>
      <c r="Q1308" s="51" t="n">
        <f aca="false">FilterOPk!O$34</f>
        <v>0</v>
      </c>
    </row>
    <row r="1309" customFormat="false" ht="12.75" hidden="false" customHeight="false" outlineLevel="0" collapsed="false">
      <c r="B1309" s="85" t="str">
        <f aca="false">FilterOPk!A$35</f>
        <v>Doug Gilbert-Smith</v>
      </c>
      <c r="C1309" s="13" t="n">
        <f aca="false">C1308+1</f>
        <v>1308</v>
      </c>
      <c r="D1309" s="50" t="n">
        <f aca="false">FilterOPk!B$35</f>
        <v>0</v>
      </c>
      <c r="E1309" s="50" t="n">
        <f aca="false">FilterOPk!C$35</f>
        <v>0</v>
      </c>
      <c r="F1309" s="50" t="n">
        <f aca="false">FilterOPk!D$35</f>
        <v>0</v>
      </c>
      <c r="G1309" s="50" t="n">
        <f aca="false">FilterOPk!E$35</f>
        <v>0</v>
      </c>
      <c r="H1309" s="50" t="n">
        <f aca="false">FilterOPk!F$35</f>
        <v>0</v>
      </c>
      <c r="I1309" s="50" t="n">
        <f aca="false">FilterOPk!G$35</f>
        <v>0</v>
      </c>
      <c r="J1309" s="50" t="n">
        <f aca="false">FilterOPk!H$35</f>
        <v>0</v>
      </c>
      <c r="K1309" s="50" t="n">
        <f aca="false">FilterOPk!I$35</f>
        <v>0</v>
      </c>
      <c r="L1309" s="50" t="n">
        <f aca="false">FilterOPk!J$35</f>
        <v>0</v>
      </c>
      <c r="M1309" s="50" t="n">
        <f aca="false">FilterOPk!K$35</f>
        <v>0</v>
      </c>
      <c r="N1309" s="50" t="n">
        <f aca="false">FilterOPk!L$35</f>
        <v>0</v>
      </c>
      <c r="O1309" s="50" t="n">
        <f aca="false">FilterOPk!M$35</f>
        <v>0</v>
      </c>
      <c r="P1309" s="50" t="n">
        <f aca="false">FilterOPk!N$35</f>
        <v>0</v>
      </c>
      <c r="Q1309" s="51" t="n">
        <f aca="false">FilterOPk!O$35</f>
        <v>0</v>
      </c>
    </row>
    <row r="1310" customFormat="false" ht="12.75" hidden="false" customHeight="false" outlineLevel="0" collapsed="false">
      <c r="B1310" s="85" t="str">
        <f aca="false">FilterOPk!A$36</f>
        <v>Rogers Herndon</v>
      </c>
      <c r="C1310" s="13" t="n">
        <f aca="false">C1309+1</f>
        <v>1309</v>
      </c>
      <c r="D1310" s="50" t="n">
        <f aca="false">FilterOPk!B$36</f>
        <v>0</v>
      </c>
      <c r="E1310" s="50" t="n">
        <f aca="false">FilterOPk!C$36</f>
        <v>0</v>
      </c>
      <c r="F1310" s="50" t="n">
        <f aca="false">FilterOPk!D$36</f>
        <v>0</v>
      </c>
      <c r="G1310" s="50" t="n">
        <f aca="false">FilterOPk!E$36</f>
        <v>0</v>
      </c>
      <c r="H1310" s="50" t="n">
        <f aca="false">FilterOPk!F$36</f>
        <v>0</v>
      </c>
      <c r="I1310" s="50" t="n">
        <f aca="false">FilterOPk!G$36</f>
        <v>0</v>
      </c>
      <c r="J1310" s="50" t="n">
        <f aca="false">FilterOPk!H$36</f>
        <v>0</v>
      </c>
      <c r="K1310" s="50" t="n">
        <f aca="false">FilterOPk!I$36</f>
        <v>0</v>
      </c>
      <c r="L1310" s="50" t="n">
        <f aca="false">FilterOPk!J$36</f>
        <v>0</v>
      </c>
      <c r="M1310" s="50" t="n">
        <f aca="false">FilterOPk!K$36</f>
        <v>0</v>
      </c>
      <c r="N1310" s="50" t="n">
        <f aca="false">FilterOPk!L$36</f>
        <v>0</v>
      </c>
      <c r="O1310" s="50" t="n">
        <f aca="false">FilterOPk!M$36</f>
        <v>0</v>
      </c>
      <c r="P1310" s="50" t="n">
        <f aca="false">FilterOPk!N$36</f>
        <v>0</v>
      </c>
      <c r="Q1310" s="51" t="n">
        <f aca="false">FilterOPk!O$36</f>
        <v>0</v>
      </c>
    </row>
    <row r="1311" customFormat="false" ht="12.75" hidden="false" customHeight="false" outlineLevel="0" collapsed="false">
      <c r="B1311" s="85" t="str">
        <f aca="false">FilterOPk!A$37</f>
        <v>Dana Davis</v>
      </c>
      <c r="C1311" s="13" t="n">
        <f aca="false">C1310+1</f>
        <v>1310</v>
      </c>
      <c r="D1311" s="50" t="n">
        <f aca="false">FilterOPk!B$37</f>
        <v>0</v>
      </c>
      <c r="E1311" s="50" t="n">
        <f aca="false">FilterOPk!C$37</f>
        <v>0</v>
      </c>
      <c r="F1311" s="50" t="n">
        <f aca="false">FilterOPk!D$37</f>
        <v>0</v>
      </c>
      <c r="G1311" s="50" t="n">
        <f aca="false">FilterOPk!E$37</f>
        <v>0</v>
      </c>
      <c r="H1311" s="50" t="n">
        <f aca="false">FilterOPk!F$37</f>
        <v>0</v>
      </c>
      <c r="I1311" s="50" t="n">
        <f aca="false">FilterOPk!G$37</f>
        <v>0</v>
      </c>
      <c r="J1311" s="50" t="n">
        <f aca="false">FilterOPk!H$37</f>
        <v>0</v>
      </c>
      <c r="K1311" s="50" t="n">
        <f aca="false">FilterOPk!I$37</f>
        <v>0</v>
      </c>
      <c r="L1311" s="50" t="n">
        <f aca="false">FilterOPk!J$37</f>
        <v>0</v>
      </c>
      <c r="M1311" s="50" t="n">
        <f aca="false">FilterOPk!K$37</f>
        <v>0</v>
      </c>
      <c r="N1311" s="50" t="n">
        <f aca="false">FilterOPk!L$37</f>
        <v>0</v>
      </c>
      <c r="O1311" s="50" t="n">
        <f aca="false">FilterOPk!M$37</f>
        <v>0</v>
      </c>
      <c r="P1311" s="50" t="n">
        <f aca="false">FilterOPk!N$37</f>
        <v>0</v>
      </c>
      <c r="Q1311" s="51" t="n">
        <f aca="false">FilterOPk!O$37</f>
        <v>0</v>
      </c>
    </row>
    <row r="1312" customFormat="false" ht="12.75" hidden="false" customHeight="false" outlineLevel="0" collapsed="false">
      <c r="B1312" s="85" t="str">
        <f aca="false">FilterOPk!A$38</f>
        <v>Tom May</v>
      </c>
      <c r="C1312" s="13" t="n">
        <f aca="false">C1311+1</f>
        <v>1311</v>
      </c>
      <c r="D1312" s="50" t="n">
        <f aca="false">FilterOPk!B$38</f>
        <v>0</v>
      </c>
      <c r="E1312" s="50" t="n">
        <f aca="false">FilterOPk!C$38</f>
        <v>0</v>
      </c>
      <c r="F1312" s="50" t="n">
        <f aca="false">FilterOPk!D$38</f>
        <v>0</v>
      </c>
      <c r="G1312" s="50" t="n">
        <f aca="false">FilterOPk!E$38</f>
        <v>0</v>
      </c>
      <c r="H1312" s="50" t="n">
        <f aca="false">FilterOPk!F$38</f>
        <v>0</v>
      </c>
      <c r="I1312" s="50" t="n">
        <f aca="false">FilterOPk!G$38</f>
        <v>0</v>
      </c>
      <c r="J1312" s="50" t="n">
        <f aca="false">FilterOPk!H$38</f>
        <v>0</v>
      </c>
      <c r="K1312" s="50" t="n">
        <f aca="false">FilterOPk!I$38</f>
        <v>0</v>
      </c>
      <c r="L1312" s="50" t="n">
        <f aca="false">FilterOPk!J$38</f>
        <v>0</v>
      </c>
      <c r="M1312" s="50" t="n">
        <f aca="false">FilterOPk!K$38</f>
        <v>0</v>
      </c>
      <c r="N1312" s="50" t="n">
        <f aca="false">FilterOPk!L$38</f>
        <v>0</v>
      </c>
      <c r="O1312" s="50" t="n">
        <f aca="false">FilterOPk!M$38</f>
        <v>0</v>
      </c>
      <c r="P1312" s="50" t="n">
        <f aca="false">FilterOPk!N$38</f>
        <v>0</v>
      </c>
      <c r="Q1312" s="51" t="n">
        <f aca="false">FilterOPk!O$38</f>
        <v>0</v>
      </c>
    </row>
    <row r="1313" customFormat="false" ht="12.75" hidden="false" customHeight="false" outlineLevel="0" collapsed="false">
      <c r="B1313" s="85" t="str">
        <f aca="false">FilterOPk!A$39</f>
        <v>Clint Dean</v>
      </c>
      <c r="C1313" s="13" t="n">
        <f aca="false">C1312+1</f>
        <v>1312</v>
      </c>
      <c r="D1313" s="50" t="n">
        <f aca="false">FilterOPk!B$39</f>
        <v>0</v>
      </c>
      <c r="E1313" s="50" t="n">
        <f aca="false">FilterOPk!C$39</f>
        <v>0</v>
      </c>
      <c r="F1313" s="50" t="n">
        <f aca="false">FilterOPk!D$39</f>
        <v>0</v>
      </c>
      <c r="G1313" s="50" t="n">
        <f aca="false">FilterOPk!E$39</f>
        <v>0</v>
      </c>
      <c r="H1313" s="50" t="n">
        <f aca="false">FilterOPk!F$39</f>
        <v>0</v>
      </c>
      <c r="I1313" s="50" t="n">
        <f aca="false">FilterOPk!G$39</f>
        <v>0</v>
      </c>
      <c r="J1313" s="50" t="n">
        <f aca="false">FilterOPk!H$39</f>
        <v>0</v>
      </c>
      <c r="K1313" s="50" t="n">
        <f aca="false">FilterOPk!I$39</f>
        <v>0</v>
      </c>
      <c r="L1313" s="50" t="n">
        <f aca="false">FilterOPk!J$39</f>
        <v>0</v>
      </c>
      <c r="M1313" s="50" t="n">
        <f aca="false">FilterOPk!K$39</f>
        <v>0</v>
      </c>
      <c r="N1313" s="50" t="n">
        <f aca="false">FilterOPk!L$39</f>
        <v>0</v>
      </c>
      <c r="O1313" s="50" t="n">
        <f aca="false">FilterOPk!M$39</f>
        <v>0</v>
      </c>
      <c r="P1313" s="50" t="n">
        <f aca="false">FilterOPk!N$39</f>
        <v>0</v>
      </c>
      <c r="Q1313" s="51" t="n">
        <f aca="false">FilterOPk!O$39</f>
        <v>0</v>
      </c>
    </row>
    <row r="1314" customFormat="false" ht="12.75" hidden="false" customHeight="false" outlineLevel="0" collapsed="false">
      <c r="B1314" s="85" t="str">
        <f aca="false">FilterOPk!A$40</f>
        <v>Rob Benson</v>
      </c>
      <c r="C1314" s="13" t="n">
        <f aca="false">C1313+1</f>
        <v>1313</v>
      </c>
      <c r="D1314" s="50" t="n">
        <f aca="false">FilterOPk!B$40</f>
        <v>0</v>
      </c>
      <c r="E1314" s="50" t="n">
        <f aca="false">FilterOPk!C$40</f>
        <v>0</v>
      </c>
      <c r="F1314" s="50" t="n">
        <f aca="false">FilterOPk!D$40</f>
        <v>0</v>
      </c>
      <c r="G1314" s="50" t="n">
        <f aca="false">FilterOPk!E$40</f>
        <v>0</v>
      </c>
      <c r="H1314" s="50" t="n">
        <f aca="false">FilterOPk!F$40</f>
        <v>0</v>
      </c>
      <c r="I1314" s="50" t="n">
        <f aca="false">FilterOPk!G$40</f>
        <v>0</v>
      </c>
      <c r="J1314" s="50" t="n">
        <f aca="false">FilterOPk!H$40</f>
        <v>0</v>
      </c>
      <c r="K1314" s="50" t="n">
        <f aca="false">FilterOPk!I$40</f>
        <v>0</v>
      </c>
      <c r="L1314" s="50" t="n">
        <f aca="false">FilterOPk!J$40</f>
        <v>0</v>
      </c>
      <c r="M1314" s="50" t="n">
        <f aca="false">FilterOPk!K$40</f>
        <v>0</v>
      </c>
      <c r="N1314" s="50" t="n">
        <f aca="false">FilterOPk!L$40</f>
        <v>0</v>
      </c>
      <c r="O1314" s="50" t="n">
        <f aca="false">FilterOPk!M$40</f>
        <v>0</v>
      </c>
      <c r="P1314" s="50" t="n">
        <f aca="false">FilterOPk!N$40</f>
        <v>0</v>
      </c>
      <c r="Q1314" s="51" t="n">
        <f aca="false">FilterOPk!O$40</f>
        <v>0</v>
      </c>
    </row>
    <row r="1315" customFormat="false" ht="12.75" hidden="false" customHeight="false" outlineLevel="0" collapsed="false">
      <c r="B1315" s="85" t="str">
        <f aca="false">FilterOPk!A$41</f>
        <v>Matt Lorenz</v>
      </c>
      <c r="C1315" s="13" t="n">
        <f aca="false">C1314+1</f>
        <v>1314</v>
      </c>
      <c r="D1315" s="50" t="n">
        <f aca="false">FilterOPk!B$41</f>
        <v>0</v>
      </c>
      <c r="E1315" s="50" t="n">
        <f aca="false">FilterOPk!C$41</f>
        <v>0</v>
      </c>
      <c r="F1315" s="50" t="n">
        <f aca="false">FilterOPk!D$41</f>
        <v>0</v>
      </c>
      <c r="G1315" s="50" t="n">
        <f aca="false">FilterOPk!E$41</f>
        <v>0</v>
      </c>
      <c r="H1315" s="50" t="n">
        <f aca="false">FilterOPk!F$41</f>
        <v>0</v>
      </c>
      <c r="I1315" s="50" t="n">
        <f aca="false">FilterOPk!G$41</f>
        <v>0</v>
      </c>
      <c r="J1315" s="50" t="n">
        <f aca="false">FilterOPk!H$41</f>
        <v>0</v>
      </c>
      <c r="K1315" s="50" t="n">
        <f aca="false">FilterOPk!I$41</f>
        <v>0</v>
      </c>
      <c r="L1315" s="50" t="n">
        <f aca="false">FilterOPk!J$41</f>
        <v>0</v>
      </c>
      <c r="M1315" s="50" t="n">
        <f aca="false">FilterOPk!K$41</f>
        <v>0</v>
      </c>
      <c r="N1315" s="50" t="n">
        <f aca="false">FilterOPk!L$41</f>
        <v>0</v>
      </c>
      <c r="O1315" s="50" t="n">
        <f aca="false">FilterOPk!M$41</f>
        <v>0</v>
      </c>
      <c r="P1315" s="50" t="n">
        <f aca="false">FilterOPk!N$41</f>
        <v>0</v>
      </c>
      <c r="Q1315" s="51" t="n">
        <f aca="false">FilterOPk!O$41</f>
        <v>0</v>
      </c>
    </row>
    <row r="1316" customFormat="false" ht="12.75" hidden="false" customHeight="false" outlineLevel="0" collapsed="false">
      <c r="B1316" s="85" t="str">
        <f aca="false">FilterOPk!A$42</f>
        <v>John Forney</v>
      </c>
      <c r="C1316" s="13" t="n">
        <f aca="false">C1315+1</f>
        <v>1315</v>
      </c>
      <c r="D1316" s="50" t="n">
        <f aca="false">FilterOPk!B$42</f>
        <v>0</v>
      </c>
      <c r="E1316" s="50" t="n">
        <f aca="false">FilterOPk!C$42</f>
        <v>0</v>
      </c>
      <c r="F1316" s="50" t="n">
        <f aca="false">FilterOPk!D$42</f>
        <v>0</v>
      </c>
      <c r="G1316" s="50" t="n">
        <f aca="false">FilterOPk!E$42</f>
        <v>0</v>
      </c>
      <c r="H1316" s="50" t="n">
        <f aca="false">FilterOPk!F$42</f>
        <v>0</v>
      </c>
      <c r="I1316" s="50" t="n">
        <f aca="false">FilterOPk!G$42</f>
        <v>0</v>
      </c>
      <c r="J1316" s="50" t="n">
        <f aca="false">FilterOPk!H$42</f>
        <v>0</v>
      </c>
      <c r="K1316" s="50" t="n">
        <f aca="false">FilterOPk!I$42</f>
        <v>0</v>
      </c>
      <c r="L1316" s="50" t="n">
        <f aca="false">FilterOPk!J$42</f>
        <v>0</v>
      </c>
      <c r="M1316" s="50" t="n">
        <f aca="false">FilterOPk!K$42</f>
        <v>0</v>
      </c>
      <c r="N1316" s="50" t="n">
        <f aca="false">FilterOPk!L$42</f>
        <v>0</v>
      </c>
      <c r="O1316" s="50" t="n">
        <f aca="false">FilterOPk!M$42</f>
        <v>0</v>
      </c>
      <c r="P1316" s="50" t="n">
        <f aca="false">FilterOPk!N$42</f>
        <v>0</v>
      </c>
      <c r="Q1316" s="51" t="n">
        <f aca="false">FilterOPk!O$42</f>
        <v>0</v>
      </c>
    </row>
    <row r="1317" customFormat="false" ht="12.75" hidden="false" customHeight="false" outlineLevel="0" collapsed="false">
      <c r="B1317" s="85" t="str">
        <f aca="false">FilterOPk!A$43</f>
        <v>Mike Carson</v>
      </c>
      <c r="C1317" s="13" t="n">
        <f aca="false">C1316+1</f>
        <v>1316</v>
      </c>
      <c r="D1317" s="50" t="n">
        <f aca="false">FilterOPk!B$43</f>
        <v>0</v>
      </c>
      <c r="E1317" s="50" t="n">
        <f aca="false">FilterOPk!C$43</f>
        <v>0</v>
      </c>
      <c r="F1317" s="50" t="n">
        <f aca="false">FilterOPk!D$43</f>
        <v>0</v>
      </c>
      <c r="G1317" s="50" t="n">
        <f aca="false">FilterOPk!E$43</f>
        <v>0</v>
      </c>
      <c r="H1317" s="50" t="n">
        <f aca="false">FilterOPk!F$43</f>
        <v>0</v>
      </c>
      <c r="I1317" s="50" t="n">
        <f aca="false">FilterOPk!G$43</f>
        <v>0</v>
      </c>
      <c r="J1317" s="50" t="n">
        <f aca="false">FilterOPk!H$43</f>
        <v>0</v>
      </c>
      <c r="K1317" s="50" t="n">
        <f aca="false">FilterOPk!I$43</f>
        <v>0</v>
      </c>
      <c r="L1317" s="50" t="n">
        <f aca="false">FilterOPk!J$43</f>
        <v>0</v>
      </c>
      <c r="M1317" s="50" t="n">
        <f aca="false">FilterOPk!K$43</f>
        <v>0</v>
      </c>
      <c r="N1317" s="50" t="n">
        <f aca="false">FilterOPk!L$43</f>
        <v>0</v>
      </c>
      <c r="O1317" s="50" t="n">
        <f aca="false">FilterOPk!M$43</f>
        <v>0</v>
      </c>
      <c r="P1317" s="50" t="n">
        <f aca="false">FilterOPk!N$43</f>
        <v>0</v>
      </c>
      <c r="Q1317" s="51" t="n">
        <f aca="false">FilterOPk!O$43</f>
        <v>0</v>
      </c>
    </row>
    <row r="1318" customFormat="false" ht="12.75" hidden="false" customHeight="false" outlineLevel="0" collapsed="false">
      <c r="B1318" s="85" t="str">
        <f aca="false">FilterOPk!A$44</f>
        <v>Chris Dorland</v>
      </c>
      <c r="C1318" s="13" t="n">
        <f aca="false">C1317+1</f>
        <v>1317</v>
      </c>
      <c r="D1318" s="50" t="n">
        <f aca="false">FilterOPk!B$44</f>
        <v>0</v>
      </c>
      <c r="E1318" s="50" t="n">
        <f aca="false">FilterOPk!C$44</f>
        <v>0</v>
      </c>
      <c r="F1318" s="50" t="n">
        <f aca="false">FilterOPk!D$44</f>
        <v>0</v>
      </c>
      <c r="G1318" s="50" t="n">
        <f aca="false">FilterOPk!E$44</f>
        <v>0</v>
      </c>
      <c r="H1318" s="50" t="n">
        <f aca="false">FilterOPk!F$44</f>
        <v>0</v>
      </c>
      <c r="I1318" s="50" t="n">
        <f aca="false">FilterOPk!G$44</f>
        <v>0</v>
      </c>
      <c r="J1318" s="50" t="n">
        <f aca="false">FilterOPk!H$44</f>
        <v>0</v>
      </c>
      <c r="K1318" s="50" t="n">
        <f aca="false">FilterOPk!I$44</f>
        <v>0</v>
      </c>
      <c r="L1318" s="50" t="n">
        <f aca="false">FilterOPk!J$44</f>
        <v>0</v>
      </c>
      <c r="M1318" s="50" t="n">
        <f aca="false">FilterOPk!K$44</f>
        <v>0</v>
      </c>
      <c r="N1318" s="50" t="n">
        <f aca="false">FilterOPk!L$44</f>
        <v>0</v>
      </c>
      <c r="O1318" s="50" t="n">
        <f aca="false">FilterOPk!M$44</f>
        <v>0</v>
      </c>
      <c r="P1318" s="50" t="n">
        <f aca="false">FilterOPk!N$44</f>
        <v>0</v>
      </c>
      <c r="Q1318" s="51" t="n">
        <f aca="false">FilterOPk!O$44</f>
        <v>0</v>
      </c>
    </row>
    <row r="1319" customFormat="false" ht="12.75" hidden="false" customHeight="false" outlineLevel="0" collapsed="false">
      <c r="B1319" s="85" t="str">
        <f aca="false">FilterOPk!A$45</f>
        <v>Jeff King</v>
      </c>
      <c r="C1319" s="13" t="n">
        <f aca="false">C1318+1</f>
        <v>1318</v>
      </c>
      <c r="D1319" s="50" t="n">
        <f aca="false">FilterOPk!B$45</f>
        <v>0</v>
      </c>
      <c r="E1319" s="50" t="n">
        <f aca="false">FilterOPk!C$45</f>
        <v>0</v>
      </c>
      <c r="F1319" s="50" t="n">
        <f aca="false">FilterOPk!D$45</f>
        <v>0</v>
      </c>
      <c r="G1319" s="50" t="n">
        <f aca="false">FilterOPk!E$45</f>
        <v>0</v>
      </c>
      <c r="H1319" s="50" t="n">
        <f aca="false">FilterOPk!F$45</f>
        <v>0</v>
      </c>
      <c r="I1319" s="50" t="n">
        <f aca="false">FilterOPk!G$45</f>
        <v>0</v>
      </c>
      <c r="J1319" s="50" t="n">
        <f aca="false">FilterOPk!H$45</f>
        <v>0</v>
      </c>
      <c r="K1319" s="50" t="n">
        <f aca="false">FilterOPk!I$45</f>
        <v>0</v>
      </c>
      <c r="L1319" s="50" t="n">
        <f aca="false">FilterOPk!J$45</f>
        <v>0</v>
      </c>
      <c r="M1319" s="50" t="n">
        <f aca="false">FilterOPk!K$45</f>
        <v>0</v>
      </c>
      <c r="N1319" s="50" t="n">
        <f aca="false">FilterOPk!L$45</f>
        <v>0</v>
      </c>
      <c r="O1319" s="50" t="n">
        <f aca="false">FilterOPk!M$45</f>
        <v>0</v>
      </c>
      <c r="P1319" s="50" t="n">
        <f aca="false">FilterOPk!N$45</f>
        <v>0</v>
      </c>
      <c r="Q1319" s="51" t="n">
        <f aca="false">FilterOPk!O$45</f>
        <v>0</v>
      </c>
    </row>
    <row r="1320" customFormat="false" ht="12.75" hidden="false" customHeight="false" outlineLevel="0" collapsed="false">
      <c r="B1320" s="85" t="n">
        <f aca="false">FilterOPk!A$46</f>
        <v>0</v>
      </c>
      <c r="C1320" s="13" t="n">
        <f aca="false">C1319+1</f>
        <v>1319</v>
      </c>
      <c r="D1320" s="50" t="n">
        <f aca="false">FilterOPk!B$46</f>
        <v>0</v>
      </c>
      <c r="E1320" s="50" t="n">
        <f aca="false">FilterOPk!C$46</f>
        <v>0</v>
      </c>
      <c r="F1320" s="50" t="n">
        <f aca="false">FilterOPk!D$46</f>
        <v>0</v>
      </c>
      <c r="G1320" s="50" t="n">
        <f aca="false">FilterOPk!E$46</f>
        <v>0</v>
      </c>
      <c r="H1320" s="50" t="n">
        <f aca="false">FilterOPk!F$46</f>
        <v>0</v>
      </c>
      <c r="I1320" s="50" t="n">
        <f aca="false">FilterOPk!G$46</f>
        <v>0</v>
      </c>
      <c r="J1320" s="50" t="n">
        <f aca="false">FilterOPk!H$46</f>
        <v>0</v>
      </c>
      <c r="K1320" s="50" t="n">
        <f aca="false">FilterOPk!I$46</f>
        <v>0</v>
      </c>
      <c r="L1320" s="50" t="n">
        <f aca="false">FilterOPk!J$46</f>
        <v>0</v>
      </c>
      <c r="M1320" s="50" t="n">
        <f aca="false">FilterOPk!K$46</f>
        <v>0</v>
      </c>
      <c r="N1320" s="50" t="n">
        <f aca="false">FilterOPk!L$46</f>
        <v>0</v>
      </c>
      <c r="O1320" s="50" t="n">
        <f aca="false">FilterOPk!M$46</f>
        <v>0</v>
      </c>
      <c r="P1320" s="50" t="n">
        <f aca="false">FilterOPk!N$46</f>
        <v>0</v>
      </c>
      <c r="Q1320" s="51" t="n">
        <f aca="false">FilterOPk!O$46</f>
        <v>0</v>
      </c>
    </row>
    <row r="1321" customFormat="false" ht="12.75" hidden="false" customHeight="false" outlineLevel="0" collapsed="false">
      <c r="B1321" s="87" t="n">
        <f aca="false">FilterOPk!A$47</f>
        <v>0</v>
      </c>
      <c r="C1321" s="64" t="n">
        <f aca="false">C1320+1</f>
        <v>1320</v>
      </c>
      <c r="D1321" s="54" t="n">
        <f aca="false">FilterOPk!B$47</f>
        <v>0</v>
      </c>
      <c r="E1321" s="54" t="n">
        <f aca="false">FilterOPk!C$47</f>
        <v>0</v>
      </c>
      <c r="F1321" s="54" t="n">
        <f aca="false">FilterOPk!D$47</f>
        <v>0</v>
      </c>
      <c r="G1321" s="54" t="n">
        <f aca="false">FilterOPk!E$47</f>
        <v>0</v>
      </c>
      <c r="H1321" s="54" t="n">
        <f aca="false">FilterOPk!F$47</f>
        <v>0</v>
      </c>
      <c r="I1321" s="54" t="n">
        <f aca="false">FilterOPk!G$47</f>
        <v>0</v>
      </c>
      <c r="J1321" s="54" t="n">
        <f aca="false">FilterOPk!H$47</f>
        <v>0</v>
      </c>
      <c r="K1321" s="54" t="n">
        <f aca="false">FilterOPk!I$47</f>
        <v>0</v>
      </c>
      <c r="L1321" s="54" t="n">
        <f aca="false">FilterOPk!J$47</f>
        <v>0</v>
      </c>
      <c r="M1321" s="54" t="n">
        <f aca="false">FilterOPk!K$47</f>
        <v>0</v>
      </c>
      <c r="N1321" s="54" t="n">
        <f aca="false">FilterOPk!L$47</f>
        <v>0</v>
      </c>
      <c r="O1321" s="54" t="n">
        <f aca="false">FilterOPk!M$47</f>
        <v>0</v>
      </c>
      <c r="P1321" s="54" t="n">
        <f aca="false">FilterOPk!N$47</f>
        <v>0</v>
      </c>
      <c r="Q1321" s="55" t="n">
        <f aca="false">FilterOPk!O$47</f>
        <v>0</v>
      </c>
    </row>
    <row r="1322" customFormat="false" ht="12.75" hidden="false" customHeight="false" outlineLevel="0" collapsed="false">
      <c r="A1322" s="0" t="n">
        <f aca="false">A1282+1</f>
        <v>34</v>
      </c>
      <c r="B1322" s="57" t="n">
        <f aca="false">FilterOPk!D$1</f>
        <v>36907</v>
      </c>
      <c r="C1322" s="58" t="n">
        <f aca="false">C1321+1</f>
        <v>1321</v>
      </c>
      <c r="D1322" s="58"/>
      <c r="E1322" s="58"/>
      <c r="F1322" s="58"/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83"/>
    </row>
    <row r="1323" customFormat="false" ht="12.75" hidden="false" customHeight="false" outlineLevel="0" collapsed="false">
      <c r="B1323" s="61"/>
      <c r="C1323" s="13" t="n">
        <f aca="false">C1322+1</f>
        <v>1322</v>
      </c>
      <c r="D1323" s="13"/>
      <c r="E1323" s="21" t="s">
        <v>5</v>
      </c>
      <c r="F1323" s="21" t="s">
        <v>6</v>
      </c>
      <c r="G1323" s="21" t="s">
        <v>7</v>
      </c>
      <c r="H1323" s="21" t="s">
        <v>8</v>
      </c>
      <c r="I1323" s="21" t="s">
        <v>9</v>
      </c>
      <c r="J1323" s="21" t="s">
        <v>10</v>
      </c>
      <c r="K1323" s="21" t="s">
        <v>11</v>
      </c>
      <c r="L1323" s="21" t="s">
        <v>12</v>
      </c>
      <c r="M1323" s="21" t="s">
        <v>13</v>
      </c>
      <c r="N1323" s="21" t="s">
        <v>14</v>
      </c>
      <c r="O1323" s="21" t="n">
        <v>2002</v>
      </c>
      <c r="P1323" s="21" t="s">
        <v>15</v>
      </c>
      <c r="Q1323" s="84" t="s">
        <v>16</v>
      </c>
    </row>
    <row r="1324" customFormat="false" ht="12.75" hidden="false" customHeight="false" outlineLevel="0" collapsed="false">
      <c r="B1324" s="85" t="str">
        <f aca="false">FilterOPk!A$9</f>
        <v>Power positions</v>
      </c>
      <c r="C1324" s="13" t="n">
        <f aca="false">C1323+1</f>
        <v>1323</v>
      </c>
      <c r="D1324" s="13" t="s">
        <v>4</v>
      </c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86"/>
    </row>
    <row r="1325" customFormat="false" ht="12.75" hidden="false" customHeight="false" outlineLevel="0" collapsed="false">
      <c r="B1325" s="85" t="str">
        <f aca="false">FilterOPk!A$10</f>
        <v>East Position</v>
      </c>
      <c r="C1325" s="13" t="n">
        <f aca="false">C1324+1</f>
        <v>1324</v>
      </c>
      <c r="D1325" s="50" t="n">
        <f aca="false">FilterOPk!B$10</f>
        <v>34784396.7946123</v>
      </c>
      <c r="E1325" s="50" t="n">
        <f aca="false">FilterOPk!C$10</f>
        <v>139428.68</v>
      </c>
      <c r="F1325" s="50" t="n">
        <f aca="false">FilterOPk!D$10</f>
        <v>244540.42</v>
      </c>
      <c r="G1325" s="50" t="n">
        <f aca="false">FilterOPk!E$10</f>
        <v>352018.99</v>
      </c>
      <c r="H1325" s="50" t="n">
        <f aca="false">FilterOPk!F$10</f>
        <v>454047.41</v>
      </c>
      <c r="I1325" s="50" t="n">
        <f aca="false">FilterOPk!G$10</f>
        <v>460700.87</v>
      </c>
      <c r="J1325" s="50" t="n">
        <f aca="false">FilterOPk!H$10</f>
        <v>371715.26</v>
      </c>
      <c r="K1325" s="50" t="n">
        <f aca="false">FilterOPk!I$10</f>
        <v>743238.67</v>
      </c>
      <c r="L1325" s="50" t="n">
        <f aca="false">FilterOPk!J$10</f>
        <v>433572.73</v>
      </c>
      <c r="M1325" s="50" t="n">
        <f aca="false">FilterOPk!K$10</f>
        <v>1264075.99</v>
      </c>
      <c r="N1325" s="50" t="n">
        <f aca="false">FilterOPk!L$10</f>
        <v>4463339.02</v>
      </c>
      <c r="O1325" s="50" t="n">
        <f aca="false">FilterOPk!M$10</f>
        <v>-232298.41</v>
      </c>
      <c r="P1325" s="50" t="n">
        <f aca="false">FilterOPk!N$10</f>
        <v>1174384.84</v>
      </c>
      <c r="Q1325" s="51" t="n">
        <f aca="false">FilterOPk!O$10</f>
        <v>5405425.45</v>
      </c>
    </row>
    <row r="1326" customFormat="false" ht="12.75" hidden="false" customHeight="false" outlineLevel="0" collapsed="false">
      <c r="B1326" s="85" t="str">
        <f aca="false">FilterOPk!A$11</f>
        <v>East Power Mgmt</v>
      </c>
      <c r="C1326" s="13" t="n">
        <f aca="false">C1325+1</f>
        <v>1325</v>
      </c>
      <c r="D1326" s="50" t="n">
        <f aca="false">FilterOPk!B$11</f>
        <v>7547347.04451418</v>
      </c>
      <c r="E1326" s="50" t="n">
        <f aca="false">FilterOPk!C$11</f>
        <v>0</v>
      </c>
      <c r="F1326" s="50" t="n">
        <f aca="false">FilterOPk!D$11</f>
        <v>0</v>
      </c>
      <c r="G1326" s="50" t="n">
        <f aca="false">FilterOPk!E$11</f>
        <v>0</v>
      </c>
      <c r="H1326" s="50" t="n">
        <f aca="false">FilterOPk!F$11</f>
        <v>0</v>
      </c>
      <c r="I1326" s="50" t="n">
        <f aca="false">FilterOPk!G$11</f>
        <v>0</v>
      </c>
      <c r="J1326" s="50" t="n">
        <f aca="false">FilterOPk!H$11</f>
        <v>0</v>
      </c>
      <c r="K1326" s="50" t="n">
        <f aca="false">FilterOPk!I$11</f>
        <v>0</v>
      </c>
      <c r="L1326" s="50" t="n">
        <f aca="false">FilterOPk!J$11</f>
        <v>0</v>
      </c>
      <c r="M1326" s="50" t="n">
        <f aca="false">FilterOPk!K$11</f>
        <v>0</v>
      </c>
      <c r="N1326" s="50" t="n">
        <f aca="false">FilterOPk!L$11</f>
        <v>0</v>
      </c>
      <c r="O1326" s="50" t="n">
        <f aca="false">FilterOPk!M$11</f>
        <v>0</v>
      </c>
      <c r="P1326" s="50" t="n">
        <f aca="false">FilterOPk!N$11</f>
        <v>0</v>
      </c>
      <c r="Q1326" s="51" t="n">
        <f aca="false">FilterOPk!O$11</f>
        <v>0</v>
      </c>
    </row>
    <row r="1327" customFormat="false" ht="12.75" hidden="false" customHeight="false" outlineLevel="0" collapsed="false">
      <c r="B1327" s="85" t="str">
        <f aca="false">FilterOPk!A$12</f>
        <v>Long Term Options</v>
      </c>
      <c r="C1327" s="13" t="n">
        <f aca="false">C1326+1</f>
        <v>1326</v>
      </c>
      <c r="D1327" s="50" t="n">
        <f aca="false">FilterOPk!B$12</f>
        <v>0</v>
      </c>
      <c r="E1327" s="50" t="n">
        <f aca="false">FilterOPk!C$12</f>
        <v>0</v>
      </c>
      <c r="F1327" s="50" t="n">
        <f aca="false">FilterOPk!D$12</f>
        <v>0</v>
      </c>
      <c r="G1327" s="50" t="n">
        <f aca="false">FilterOPk!E$12</f>
        <v>0</v>
      </c>
      <c r="H1327" s="50" t="n">
        <f aca="false">FilterOPk!F$12</f>
        <v>0</v>
      </c>
      <c r="I1327" s="50" t="n">
        <f aca="false">FilterOPk!G$12</f>
        <v>0</v>
      </c>
      <c r="J1327" s="50" t="n">
        <f aca="false">FilterOPk!H$12</f>
        <v>0</v>
      </c>
      <c r="K1327" s="50" t="n">
        <f aca="false">FilterOPk!I$12</f>
        <v>0</v>
      </c>
      <c r="L1327" s="50" t="n">
        <f aca="false">FilterOPk!J$12</f>
        <v>0</v>
      </c>
      <c r="M1327" s="50" t="n">
        <f aca="false">FilterOPk!K$12</f>
        <v>0</v>
      </c>
      <c r="N1327" s="50" t="n">
        <f aca="false">FilterOPk!L$12</f>
        <v>0</v>
      </c>
      <c r="O1327" s="50" t="n">
        <f aca="false">FilterOPk!M$12</f>
        <v>0</v>
      </c>
      <c r="P1327" s="50" t="n">
        <f aca="false">FilterOPk!N$12</f>
        <v>0</v>
      </c>
      <c r="Q1327" s="51" t="n">
        <f aca="false">FilterOPk!O$12</f>
        <v>0</v>
      </c>
    </row>
    <row r="1328" customFormat="false" ht="12.75" hidden="false" customHeight="false" outlineLevel="0" collapsed="false">
      <c r="B1328" s="85" t="str">
        <f aca="false">FilterOPk!A$13</f>
        <v>LT-MIDWEST</v>
      </c>
      <c r="C1328" s="13" t="n">
        <f aca="false">C1327+1</f>
        <v>1327</v>
      </c>
      <c r="D1328" s="50" t="n">
        <f aca="false">FilterOPk!B$13</f>
        <v>7151089.47366245</v>
      </c>
      <c r="E1328" s="50" t="n">
        <f aca="false">FilterOPk!C$13</f>
        <v>36317.39</v>
      </c>
      <c r="F1328" s="50" t="n">
        <f aca="false">FilterOPk!D$13</f>
        <v>95142.77</v>
      </c>
      <c r="G1328" s="50" t="n">
        <f aca="false">FilterOPk!E$13</f>
        <v>106523.31</v>
      </c>
      <c r="H1328" s="50" t="n">
        <f aca="false">FilterOPk!F$13</f>
        <v>103615.07</v>
      </c>
      <c r="I1328" s="50" t="n">
        <f aca="false">FilterOPk!G$13</f>
        <v>106049.09</v>
      </c>
      <c r="J1328" s="50" t="n">
        <f aca="false">FilterOPk!H$13</f>
        <v>78310</v>
      </c>
      <c r="K1328" s="50" t="n">
        <f aca="false">FilterOPk!I$13</f>
        <v>160210.16</v>
      </c>
      <c r="L1328" s="50" t="n">
        <f aca="false">FilterOPk!J$13</f>
        <v>108136.49</v>
      </c>
      <c r="M1328" s="50" t="n">
        <f aca="false">FilterOPk!K$13</f>
        <v>312653.19</v>
      </c>
      <c r="N1328" s="50" t="n">
        <f aca="false">FilterOPk!L$13</f>
        <v>1106957.47</v>
      </c>
      <c r="O1328" s="50" t="n">
        <f aca="false">FilterOPk!M$13</f>
        <v>-124610.37</v>
      </c>
      <c r="P1328" s="50" t="n">
        <f aca="false">FilterOPk!N$13</f>
        <v>893459.31</v>
      </c>
      <c r="Q1328" s="51" t="n">
        <f aca="false">FilterOPk!O$13</f>
        <v>1875806.41</v>
      </c>
    </row>
    <row r="1329" customFormat="false" ht="12.75" hidden="false" customHeight="false" outlineLevel="0" collapsed="false">
      <c r="B1329" s="85" t="str">
        <f aca="false">FilterOPk!A$14</f>
        <v>ST-ECAR</v>
      </c>
      <c r="C1329" s="13" t="n">
        <f aca="false">C1328+1</f>
        <v>1328</v>
      </c>
      <c r="D1329" s="50" t="n">
        <f aca="false">FilterOPk!B$14</f>
        <v>238101.441960815</v>
      </c>
      <c r="E1329" s="50" t="n">
        <f aca="false">FilterOPk!C$14</f>
        <v>0</v>
      </c>
      <c r="F1329" s="50" t="n">
        <f aca="false">FilterOPk!D$14</f>
        <v>0</v>
      </c>
      <c r="G1329" s="50" t="n">
        <f aca="false">FilterOPk!E$14</f>
        <v>0</v>
      </c>
      <c r="H1329" s="50" t="n">
        <f aca="false">FilterOPk!F$14</f>
        <v>0</v>
      </c>
      <c r="I1329" s="50" t="n">
        <f aca="false">FilterOPk!G$14</f>
        <v>0</v>
      </c>
      <c r="J1329" s="50" t="n">
        <f aca="false">FilterOPk!H$14</f>
        <v>0</v>
      </c>
      <c r="K1329" s="50" t="n">
        <f aca="false">FilterOPk!I$14</f>
        <v>0</v>
      </c>
      <c r="L1329" s="50" t="n">
        <f aca="false">FilterOPk!J$14</f>
        <v>0</v>
      </c>
      <c r="M1329" s="50" t="n">
        <f aca="false">FilterOPk!K$14</f>
        <v>0</v>
      </c>
      <c r="N1329" s="50" t="n">
        <f aca="false">FilterOPk!L$14</f>
        <v>0</v>
      </c>
      <c r="O1329" s="50" t="n">
        <f aca="false">FilterOPk!M$14</f>
        <v>0</v>
      </c>
      <c r="P1329" s="50" t="n">
        <f aca="false">FilterOPk!N$14</f>
        <v>0</v>
      </c>
      <c r="Q1329" s="51" t="n">
        <f aca="false">FilterOPk!O$14</f>
        <v>0</v>
      </c>
    </row>
    <row r="1330" customFormat="false" ht="12.75" hidden="false" customHeight="false" outlineLevel="0" collapsed="false">
      <c r="B1330" s="85" t="str">
        <f aca="false">FilterOPk!A$15</f>
        <v>ST- MAPP</v>
      </c>
      <c r="C1330" s="13" t="n">
        <f aca="false">C1329+1</f>
        <v>1329</v>
      </c>
      <c r="D1330" s="50" t="n">
        <f aca="false">FilterOPk!B$15</f>
        <v>254636.614020626</v>
      </c>
      <c r="E1330" s="50" t="n">
        <f aca="false">FilterOPk!C$15</f>
        <v>-1590.85</v>
      </c>
      <c r="F1330" s="50" t="n">
        <f aca="false">FilterOPk!D$15</f>
        <v>-3167.72</v>
      </c>
      <c r="G1330" s="50" t="n">
        <f aca="false">FilterOPk!E$15</f>
        <v>-3546.79</v>
      </c>
      <c r="H1330" s="50" t="n">
        <f aca="false">FilterOPk!F$15</f>
        <v>-3530.89</v>
      </c>
      <c r="I1330" s="50" t="n">
        <f aca="false">FilterOPk!G$15</f>
        <v>0</v>
      </c>
      <c r="J1330" s="50" t="n">
        <f aca="false">FilterOPk!H$15</f>
        <v>0</v>
      </c>
      <c r="K1330" s="50" t="n">
        <f aca="false">FilterOPk!I$15</f>
        <v>0</v>
      </c>
      <c r="L1330" s="50" t="n">
        <f aca="false">FilterOPk!J$15</f>
        <v>0</v>
      </c>
      <c r="M1330" s="50" t="n">
        <f aca="false">FilterOPk!K$15</f>
        <v>0</v>
      </c>
      <c r="N1330" s="50" t="n">
        <f aca="false">FilterOPk!L$15</f>
        <v>-11836.25</v>
      </c>
      <c r="O1330" s="50" t="n">
        <f aca="false">FilterOPk!M$15</f>
        <v>0</v>
      </c>
      <c r="P1330" s="50" t="n">
        <f aca="false">FilterOPk!N$15</f>
        <v>0</v>
      </c>
      <c r="Q1330" s="51" t="n">
        <f aca="false">FilterOPk!O$15</f>
        <v>-11836.25</v>
      </c>
    </row>
    <row r="1331" customFormat="false" ht="12.75" hidden="false" customHeight="false" outlineLevel="0" collapsed="false">
      <c r="B1331" s="85" t="str">
        <f aca="false">FilterOPk!A$16</f>
        <v>ST- MAIN</v>
      </c>
      <c r="C1331" s="13" t="n">
        <f aca="false">C1330+1</f>
        <v>1330</v>
      </c>
      <c r="D1331" s="50" t="n">
        <f aca="false">FilterOPk!B$16</f>
        <v>694293.253349893</v>
      </c>
      <c r="E1331" s="50" t="n">
        <f aca="false">FilterOPk!C$16</f>
        <v>0</v>
      </c>
      <c r="F1331" s="50" t="n">
        <f aca="false">FilterOPk!D$16</f>
        <v>0</v>
      </c>
      <c r="G1331" s="50" t="n">
        <f aca="false">FilterOPk!E$16</f>
        <v>0</v>
      </c>
      <c r="H1331" s="50" t="n">
        <f aca="false">FilterOPk!F$16</f>
        <v>0</v>
      </c>
      <c r="I1331" s="50" t="n">
        <f aca="false">FilterOPk!G$16</f>
        <v>0</v>
      </c>
      <c r="J1331" s="50" t="n">
        <f aca="false">FilterOPk!H$16</f>
        <v>0</v>
      </c>
      <c r="K1331" s="50" t="n">
        <f aca="false">FilterOPk!I$16</f>
        <v>0</v>
      </c>
      <c r="L1331" s="50" t="n">
        <f aca="false">FilterOPk!J$16</f>
        <v>0</v>
      </c>
      <c r="M1331" s="50" t="n">
        <f aca="false">FilterOPk!K$16</f>
        <v>0</v>
      </c>
      <c r="N1331" s="50" t="n">
        <f aca="false">FilterOPk!L$16</f>
        <v>0</v>
      </c>
      <c r="O1331" s="50" t="n">
        <f aca="false">FilterOPk!M$16</f>
        <v>0</v>
      </c>
      <c r="P1331" s="50" t="n">
        <f aca="false">FilterOPk!N$16</f>
        <v>0</v>
      </c>
      <c r="Q1331" s="51" t="n">
        <f aca="false">FilterOPk!O$16</f>
        <v>0</v>
      </c>
    </row>
    <row r="1332" customFormat="false" ht="12.75" hidden="false" customHeight="false" outlineLevel="0" collapsed="false">
      <c r="B1332" s="85" t="str">
        <f aca="false">FilterOPk!A$17</f>
        <v>MW-ANALYST</v>
      </c>
      <c r="C1332" s="13" t="n">
        <f aca="false">C1331+1</f>
        <v>1331</v>
      </c>
      <c r="D1332" s="50" t="n">
        <f aca="false">FilterOPk!B$17</f>
        <v>0</v>
      </c>
      <c r="E1332" s="50" t="n">
        <f aca="false">FilterOPk!C$17</f>
        <v>0</v>
      </c>
      <c r="F1332" s="50" t="n">
        <f aca="false">FilterOPk!D$17</f>
        <v>0</v>
      </c>
      <c r="G1332" s="50" t="n">
        <f aca="false">FilterOPk!E$17</f>
        <v>0</v>
      </c>
      <c r="H1332" s="50" t="n">
        <f aca="false">FilterOPk!F$17</f>
        <v>0</v>
      </c>
      <c r="I1332" s="50" t="n">
        <f aca="false">FilterOPk!G$17</f>
        <v>0</v>
      </c>
      <c r="J1332" s="50" t="n">
        <f aca="false">FilterOPk!H$17</f>
        <v>0</v>
      </c>
      <c r="K1332" s="50" t="n">
        <f aca="false">FilterOPk!I$17</f>
        <v>0</v>
      </c>
      <c r="L1332" s="50" t="n">
        <f aca="false">FilterOPk!J$17</f>
        <v>0</v>
      </c>
      <c r="M1332" s="50" t="n">
        <f aca="false">FilterOPk!K$17</f>
        <v>0</v>
      </c>
      <c r="N1332" s="50" t="n">
        <f aca="false">FilterOPk!L$17</f>
        <v>0</v>
      </c>
      <c r="O1332" s="50" t="n">
        <f aca="false">FilterOPk!M$17</f>
        <v>0</v>
      </c>
      <c r="P1332" s="50" t="n">
        <f aca="false">FilterOPk!N$17</f>
        <v>0</v>
      </c>
      <c r="Q1332" s="51" t="n">
        <f aca="false">FilterOPk!O$17</f>
        <v>0</v>
      </c>
    </row>
    <row r="1333" customFormat="false" ht="12.75" hidden="false" customHeight="false" outlineLevel="0" collapsed="false">
      <c r="B1333" s="85" t="str">
        <f aca="false">FilterOPk!A$18</f>
        <v>LT-NE</v>
      </c>
      <c r="C1333" s="13" t="n">
        <f aca="false">C1332+1</f>
        <v>1332</v>
      </c>
      <c r="D1333" s="50" t="n">
        <f aca="false">FilterOPk!B$18</f>
        <v>6187311.37539291</v>
      </c>
      <c r="E1333" s="50" t="n">
        <f aca="false">FilterOPk!C$18</f>
        <v>38662.79</v>
      </c>
      <c r="F1333" s="50" t="n">
        <f aca="false">FilterOPk!D$18</f>
        <v>89522.8</v>
      </c>
      <c r="G1333" s="50" t="n">
        <f aca="false">FilterOPk!E$18</f>
        <v>158536.19</v>
      </c>
      <c r="H1333" s="50" t="n">
        <f aca="false">FilterOPk!F$18</f>
        <v>261849.24</v>
      </c>
      <c r="I1333" s="50" t="n">
        <f aca="false">FilterOPk!G$18</f>
        <v>291708.83</v>
      </c>
      <c r="J1333" s="50" t="n">
        <f aca="false">FilterOPk!H$18</f>
        <v>228360.42</v>
      </c>
      <c r="K1333" s="50" t="n">
        <f aca="false">FilterOPk!I$18</f>
        <v>445432.42</v>
      </c>
      <c r="L1333" s="50" t="n">
        <f aca="false">FilterOPk!J$18</f>
        <v>266345.8</v>
      </c>
      <c r="M1333" s="50" t="n">
        <f aca="false">FilterOPk!K$18</f>
        <v>801315.09</v>
      </c>
      <c r="N1333" s="50" t="n">
        <f aca="false">FilterOPk!L$18</f>
        <v>2581733.58</v>
      </c>
      <c r="O1333" s="50" t="n">
        <f aca="false">FilterOPk!M$18</f>
        <v>-636932.37</v>
      </c>
      <c r="P1333" s="50" t="n">
        <f aca="false">FilterOPk!N$18</f>
        <v>-2303942.42</v>
      </c>
      <c r="Q1333" s="51" t="n">
        <f aca="false">FilterOPk!O$18</f>
        <v>-359141.210000001</v>
      </c>
    </row>
    <row r="1334" customFormat="false" ht="12.75" hidden="false" customHeight="false" outlineLevel="0" collapsed="false">
      <c r="B1334" s="85" t="str">
        <f aca="false">FilterOPk!A$19</f>
        <v>LT-PJM</v>
      </c>
      <c r="C1334" s="13" t="n">
        <f aca="false">C1333+1</f>
        <v>1333</v>
      </c>
      <c r="D1334" s="50" t="n">
        <f aca="false">FilterOPk!B$19</f>
        <v>1818236.42109565</v>
      </c>
      <c r="E1334" s="50" t="n">
        <f aca="false">FilterOPk!C$19</f>
        <v>0</v>
      </c>
      <c r="F1334" s="50" t="n">
        <f aca="false">FilterOPk!D$19</f>
        <v>19402.28</v>
      </c>
      <c r="G1334" s="50" t="n">
        <f aca="false">FilterOPk!E$19</f>
        <v>57930.92</v>
      </c>
      <c r="H1334" s="50" t="n">
        <f aca="false">FilterOPk!F$19</f>
        <v>59436.7</v>
      </c>
      <c r="I1334" s="50" t="n">
        <f aca="false">FilterOPk!G$19</f>
        <v>19136.52</v>
      </c>
      <c r="J1334" s="50" t="n">
        <f aca="false">FilterOPk!H$19</f>
        <v>18664.41</v>
      </c>
      <c r="K1334" s="50" t="n">
        <f aca="false">FilterOPk!I$19</f>
        <v>33608.82</v>
      </c>
      <c r="L1334" s="50" t="n">
        <f aca="false">FilterOPk!J$19</f>
        <v>20867.53</v>
      </c>
      <c r="M1334" s="50" t="n">
        <f aca="false">FilterOPk!K$19</f>
        <v>56340.86</v>
      </c>
      <c r="N1334" s="50" t="n">
        <f aca="false">FilterOPk!L$19</f>
        <v>285388.04</v>
      </c>
      <c r="O1334" s="50" t="n">
        <f aca="false">FilterOPk!M$19</f>
        <v>-1975.43</v>
      </c>
      <c r="P1334" s="50" t="n">
        <f aca="false">FilterOPk!N$19</f>
        <v>-179963.06</v>
      </c>
      <c r="Q1334" s="51" t="n">
        <f aca="false">FilterOPk!O$19</f>
        <v>103449.55</v>
      </c>
    </row>
    <row r="1335" customFormat="false" ht="12.75" hidden="false" customHeight="false" outlineLevel="0" collapsed="false">
      <c r="B1335" s="85" t="str">
        <f aca="false">FilterOPk!A$20</f>
        <v>LT- NY</v>
      </c>
      <c r="C1335" s="13" t="n">
        <f aca="false">C1334+1</f>
        <v>1334</v>
      </c>
      <c r="D1335" s="50" t="n">
        <f aca="false">FilterOPk!B$20</f>
        <v>0</v>
      </c>
      <c r="E1335" s="50" t="n">
        <f aca="false">FilterOPk!C$20</f>
        <v>-9128.22</v>
      </c>
      <c r="F1335" s="50" t="n">
        <f aca="false">FilterOPk!D$20</f>
        <v>-69725.26</v>
      </c>
      <c r="G1335" s="50" t="n">
        <f aca="false">FilterOPk!E$20</f>
        <v>0</v>
      </c>
      <c r="H1335" s="50" t="n">
        <f aca="false">FilterOPk!F$20</f>
        <v>0</v>
      </c>
      <c r="I1335" s="50" t="n">
        <f aca="false">FilterOPk!G$20</f>
        <v>0</v>
      </c>
      <c r="J1335" s="50" t="n">
        <f aca="false">FilterOPk!H$20</f>
        <v>0</v>
      </c>
      <c r="K1335" s="50" t="n">
        <f aca="false">FilterOPk!I$20</f>
        <v>0</v>
      </c>
      <c r="L1335" s="50" t="n">
        <f aca="false">FilterOPk!J$20</f>
        <v>0</v>
      </c>
      <c r="M1335" s="50" t="n">
        <f aca="false">FilterOPk!K$20</f>
        <v>0</v>
      </c>
      <c r="N1335" s="50" t="n">
        <f aca="false">FilterOPk!L$20</f>
        <v>-78853.48</v>
      </c>
      <c r="O1335" s="50" t="n">
        <f aca="false">FilterOPk!M$20</f>
        <v>0</v>
      </c>
      <c r="P1335" s="50" t="n">
        <f aca="false">FilterOPk!N$20</f>
        <v>12056.92</v>
      </c>
      <c r="Q1335" s="51" t="n">
        <f aca="false">FilterOPk!O$20</f>
        <v>-66796.56</v>
      </c>
    </row>
    <row r="1336" customFormat="false" ht="12.75" hidden="false" customHeight="false" outlineLevel="0" collapsed="false">
      <c r="B1336" s="85" t="str">
        <f aca="false">FilterOPk!A$21</f>
        <v>ST- PJM</v>
      </c>
      <c r="C1336" s="13" t="n">
        <f aca="false">C1335+1</f>
        <v>1335</v>
      </c>
      <c r="D1336" s="50" t="n">
        <f aca="false">FilterOPk!B$21</f>
        <v>1243093.71447674</v>
      </c>
      <c r="E1336" s="50" t="n">
        <f aca="false">FilterOPk!C$21</f>
        <v>13503.06</v>
      </c>
      <c r="F1336" s="50" t="n">
        <f aca="false">FilterOPk!D$21</f>
        <v>0</v>
      </c>
      <c r="G1336" s="50" t="n">
        <f aca="false">FilterOPk!E$21</f>
        <v>0</v>
      </c>
      <c r="H1336" s="50" t="n">
        <f aca="false">FilterOPk!F$21</f>
        <v>0</v>
      </c>
      <c r="I1336" s="50" t="n">
        <f aca="false">FilterOPk!G$21</f>
        <v>0</v>
      </c>
      <c r="J1336" s="50" t="n">
        <f aca="false">FilterOPk!H$21</f>
        <v>0</v>
      </c>
      <c r="K1336" s="50" t="n">
        <f aca="false">FilterOPk!I$21</f>
        <v>0</v>
      </c>
      <c r="L1336" s="50" t="n">
        <f aca="false">FilterOPk!J$21</f>
        <v>0</v>
      </c>
      <c r="M1336" s="50" t="n">
        <f aca="false">FilterOPk!K$21</f>
        <v>0</v>
      </c>
      <c r="N1336" s="50" t="n">
        <f aca="false">FilterOPk!L$21</f>
        <v>13503.06</v>
      </c>
      <c r="O1336" s="50" t="n">
        <f aca="false">FilterOPk!M$21</f>
        <v>0</v>
      </c>
      <c r="P1336" s="50" t="n">
        <f aca="false">FilterOPk!N$21</f>
        <v>0</v>
      </c>
      <c r="Q1336" s="51" t="n">
        <f aca="false">FilterOPk!O$21</f>
        <v>13503.06</v>
      </c>
    </row>
    <row r="1337" customFormat="false" ht="12.75" hidden="false" customHeight="false" outlineLevel="0" collapsed="false">
      <c r="B1337" s="85" t="str">
        <f aca="false">FilterOPk!A$22</f>
        <v>ST- NENG</v>
      </c>
      <c r="C1337" s="13" t="n">
        <f aca="false">C1336+1</f>
        <v>1336</v>
      </c>
      <c r="D1337" s="50" t="n">
        <f aca="false">FilterOPk!B$22</f>
        <v>539719.375927685</v>
      </c>
      <c r="E1337" s="50" t="n">
        <f aca="false">FilterOPk!C$22</f>
        <v>17499.36</v>
      </c>
      <c r="F1337" s="50" t="n">
        <f aca="false">FilterOPk!D$22</f>
        <v>34844.91</v>
      </c>
      <c r="G1337" s="50" t="n">
        <f aca="false">FilterOPk!E$22</f>
        <v>0</v>
      </c>
      <c r="H1337" s="50" t="n">
        <f aca="false">FilterOPk!F$22</f>
        <v>0</v>
      </c>
      <c r="I1337" s="50" t="n">
        <f aca="false">FilterOPk!G$22</f>
        <v>0</v>
      </c>
      <c r="J1337" s="50" t="n">
        <f aca="false">FilterOPk!H$22</f>
        <v>0</v>
      </c>
      <c r="K1337" s="50" t="n">
        <f aca="false">FilterOPk!I$22</f>
        <v>0</v>
      </c>
      <c r="L1337" s="50" t="n">
        <f aca="false">FilterOPk!J$22</f>
        <v>0</v>
      </c>
      <c r="M1337" s="50" t="n">
        <f aca="false">FilterOPk!K$22</f>
        <v>0</v>
      </c>
      <c r="N1337" s="50" t="n">
        <f aca="false">FilterOPk!L$22</f>
        <v>52344.27</v>
      </c>
      <c r="O1337" s="50" t="n">
        <f aca="false">FilterOPk!M$22</f>
        <v>0</v>
      </c>
      <c r="P1337" s="50" t="n">
        <f aca="false">FilterOPk!N$22</f>
        <v>0</v>
      </c>
      <c r="Q1337" s="51" t="n">
        <f aca="false">FilterOPk!O$22</f>
        <v>52344.27</v>
      </c>
    </row>
    <row r="1338" customFormat="false" ht="12.75" hidden="false" customHeight="false" outlineLevel="0" collapsed="false">
      <c r="B1338" s="85" t="str">
        <f aca="false">FilterOPk!A$23</f>
        <v>ST- NY</v>
      </c>
      <c r="C1338" s="13" t="n">
        <f aca="false">C1337+1</f>
        <v>1337</v>
      </c>
      <c r="D1338" s="50" t="n">
        <f aca="false">FilterOPk!B$23</f>
        <v>251437.188425373</v>
      </c>
      <c r="E1338" s="50" t="n">
        <f aca="false">FilterOPk!C$23</f>
        <v>22663</v>
      </c>
      <c r="F1338" s="50" t="n">
        <f aca="false">FilterOPk!D$23</f>
        <v>52267.36</v>
      </c>
      <c r="G1338" s="50" t="n">
        <f aca="false">FilterOPk!E$23</f>
        <v>0</v>
      </c>
      <c r="H1338" s="50" t="n">
        <f aca="false">FilterOPk!F$23</f>
        <v>0</v>
      </c>
      <c r="I1338" s="50" t="n">
        <f aca="false">FilterOPk!G$23</f>
        <v>0</v>
      </c>
      <c r="J1338" s="50" t="n">
        <f aca="false">FilterOPk!H$23</f>
        <v>0</v>
      </c>
      <c r="K1338" s="50" t="n">
        <f aca="false">FilterOPk!I$23</f>
        <v>0</v>
      </c>
      <c r="L1338" s="50" t="n">
        <f aca="false">FilterOPk!J$23</f>
        <v>0</v>
      </c>
      <c r="M1338" s="50" t="n">
        <f aca="false">FilterOPk!K$23</f>
        <v>0</v>
      </c>
      <c r="N1338" s="50" t="n">
        <f aca="false">FilterOPk!L$23</f>
        <v>74930.36</v>
      </c>
      <c r="O1338" s="50" t="n">
        <f aca="false">FilterOPk!M$23</f>
        <v>0</v>
      </c>
      <c r="P1338" s="50" t="n">
        <f aca="false">FilterOPk!N$23</f>
        <v>0</v>
      </c>
      <c r="Q1338" s="51" t="n">
        <f aca="false">FilterOPk!O$23</f>
        <v>74930.36</v>
      </c>
    </row>
    <row r="1339" customFormat="false" ht="12.75" hidden="false" customHeight="false" outlineLevel="0" collapsed="false">
      <c r="B1339" s="85" t="str">
        <f aca="false">FilterOPk!A$24</f>
        <v>NE- PHYS</v>
      </c>
      <c r="C1339" s="13" t="n">
        <f aca="false">C1338+1</f>
        <v>1338</v>
      </c>
      <c r="D1339" s="50" t="n">
        <f aca="false">FilterOPk!B$24</f>
        <v>0</v>
      </c>
      <c r="E1339" s="50" t="n">
        <f aca="false">FilterOPk!C$24</f>
        <v>0</v>
      </c>
      <c r="F1339" s="50" t="n">
        <f aca="false">FilterOPk!D$24</f>
        <v>0</v>
      </c>
      <c r="G1339" s="50" t="n">
        <f aca="false">FilterOPk!E$24</f>
        <v>0</v>
      </c>
      <c r="H1339" s="50" t="n">
        <f aca="false">FilterOPk!F$24</f>
        <v>0</v>
      </c>
      <c r="I1339" s="50" t="n">
        <f aca="false">FilterOPk!G$24</f>
        <v>0</v>
      </c>
      <c r="J1339" s="50" t="n">
        <f aca="false">FilterOPk!H$24</f>
        <v>0</v>
      </c>
      <c r="K1339" s="50" t="n">
        <f aca="false">FilterOPk!I$24</f>
        <v>0</v>
      </c>
      <c r="L1339" s="50" t="n">
        <f aca="false">FilterOPk!J$24</f>
        <v>0</v>
      </c>
      <c r="M1339" s="50" t="n">
        <f aca="false">FilterOPk!K$24</f>
        <v>0</v>
      </c>
      <c r="N1339" s="50" t="n">
        <f aca="false">FilterOPk!L$24</f>
        <v>0</v>
      </c>
      <c r="O1339" s="50" t="n">
        <f aca="false">FilterOPk!M$24</f>
        <v>0</v>
      </c>
      <c r="P1339" s="50" t="n">
        <f aca="false">FilterOPk!N$24</f>
        <v>0</v>
      </c>
      <c r="Q1339" s="51" t="n">
        <f aca="false">FilterOPk!O$24</f>
        <v>0</v>
      </c>
    </row>
    <row r="1340" customFormat="false" ht="12.75" hidden="false" customHeight="false" outlineLevel="0" collapsed="false">
      <c r="B1340" s="85" t="str">
        <f aca="false">FilterOPk!A$25</f>
        <v>LT-Southeast</v>
      </c>
      <c r="C1340" s="13" t="n">
        <f aca="false">C1339+1</f>
        <v>1339</v>
      </c>
      <c r="D1340" s="50" t="n">
        <f aca="false">FilterOPk!B$25</f>
        <v>11411200.8859117</v>
      </c>
      <c r="E1340" s="50" t="n">
        <f aca="false">FilterOPk!C$25</f>
        <v>15825.82</v>
      </c>
      <c r="F1340" s="50" t="n">
        <f aca="false">FilterOPk!D$25</f>
        <v>13250</v>
      </c>
      <c r="G1340" s="50" t="n">
        <f aca="false">FilterOPk!E$25</f>
        <v>24924.1</v>
      </c>
      <c r="H1340" s="50" t="n">
        <f aca="false">FilterOPk!F$25</f>
        <v>24690.47</v>
      </c>
      <c r="I1340" s="50" t="n">
        <f aca="false">FilterOPk!G$25</f>
        <v>26774</v>
      </c>
      <c r="J1340" s="50" t="n">
        <f aca="false">FilterOPk!H$25</f>
        <v>26715</v>
      </c>
      <c r="K1340" s="50" t="n">
        <f aca="false">FilterOPk!I$25</f>
        <v>57358.83</v>
      </c>
      <c r="L1340" s="50" t="n">
        <f aca="false">FilterOPk!J$25</f>
        <v>26146</v>
      </c>
      <c r="M1340" s="50" t="n">
        <f aca="false">FilterOPk!K$25</f>
        <v>75355.31</v>
      </c>
      <c r="N1340" s="50" t="n">
        <f aca="false">FilterOPk!L$25</f>
        <v>291039.53</v>
      </c>
      <c r="O1340" s="50" t="n">
        <f aca="false">FilterOPk!M$25</f>
        <v>-122359</v>
      </c>
      <c r="P1340" s="50" t="n">
        <f aca="false">FilterOPk!N$25</f>
        <v>514428.17</v>
      </c>
      <c r="Q1340" s="51" t="n">
        <f aca="false">FilterOPk!O$25</f>
        <v>683108.7</v>
      </c>
    </row>
    <row r="1341" customFormat="false" ht="12.75" hidden="false" customHeight="false" outlineLevel="0" collapsed="false">
      <c r="B1341" s="85" t="str">
        <f aca="false">FilterOPk!A$26</f>
        <v>ST-SPP</v>
      </c>
      <c r="C1341" s="13" t="n">
        <f aca="false">C1340+1</f>
        <v>1340</v>
      </c>
      <c r="D1341" s="50" t="n">
        <f aca="false">FilterOPk!B$26</f>
        <v>52202.8773549933</v>
      </c>
      <c r="E1341" s="50" t="n">
        <f aca="false">FilterOPk!C$26</f>
        <v>0</v>
      </c>
      <c r="F1341" s="50" t="n">
        <f aca="false">FilterOPk!D$26</f>
        <v>0</v>
      </c>
      <c r="G1341" s="50" t="n">
        <f aca="false">FilterOPk!E$26</f>
        <v>0</v>
      </c>
      <c r="H1341" s="50" t="n">
        <f aca="false">FilterOPk!F$26</f>
        <v>0</v>
      </c>
      <c r="I1341" s="50" t="n">
        <f aca="false">FilterOPk!G$26</f>
        <v>0</v>
      </c>
      <c r="J1341" s="50" t="n">
        <f aca="false">FilterOPk!H$26</f>
        <v>0</v>
      </c>
      <c r="K1341" s="50" t="n">
        <f aca="false">FilterOPk!I$26</f>
        <v>0</v>
      </c>
      <c r="L1341" s="50" t="n">
        <f aca="false">FilterOPk!J$26</f>
        <v>0</v>
      </c>
      <c r="M1341" s="50" t="n">
        <f aca="false">FilterOPk!K$26</f>
        <v>0</v>
      </c>
      <c r="N1341" s="50" t="n">
        <f aca="false">FilterOPk!L$26</f>
        <v>0</v>
      </c>
      <c r="O1341" s="50" t="n">
        <f aca="false">FilterOPk!M$26</f>
        <v>0</v>
      </c>
      <c r="P1341" s="50" t="n">
        <f aca="false">FilterOPk!N$26</f>
        <v>0</v>
      </c>
      <c r="Q1341" s="51" t="n">
        <f aca="false">FilterOPk!O$26</f>
        <v>0</v>
      </c>
    </row>
    <row r="1342" customFormat="false" ht="12.75" hidden="false" customHeight="false" outlineLevel="0" collapsed="false">
      <c r="B1342" s="85" t="str">
        <f aca="false">FilterOPk!A$27</f>
        <v>ST-SERC</v>
      </c>
      <c r="C1342" s="13" t="n">
        <f aca="false">C1341+1</f>
        <v>1341</v>
      </c>
      <c r="D1342" s="50" t="n">
        <f aca="false">FilterOPk!B$27</f>
        <v>686881.973218232</v>
      </c>
      <c r="E1342" s="50" t="n">
        <f aca="false">FilterOPk!C$27</f>
        <v>0</v>
      </c>
      <c r="F1342" s="50" t="n">
        <f aca="false">FilterOPk!D$27</f>
        <v>0</v>
      </c>
      <c r="G1342" s="50" t="n">
        <f aca="false">FilterOPk!E$27</f>
        <v>0</v>
      </c>
      <c r="H1342" s="50" t="n">
        <f aca="false">FilterOPk!F$27</f>
        <v>0</v>
      </c>
      <c r="I1342" s="50" t="n">
        <f aca="false">FilterOPk!G$27</f>
        <v>0</v>
      </c>
      <c r="J1342" s="50" t="n">
        <f aca="false">FilterOPk!H$27</f>
        <v>0</v>
      </c>
      <c r="K1342" s="50" t="n">
        <f aca="false">FilterOPk!I$27</f>
        <v>0</v>
      </c>
      <c r="L1342" s="50" t="n">
        <f aca="false">FilterOPk!J$27</f>
        <v>0</v>
      </c>
      <c r="M1342" s="50" t="n">
        <f aca="false">FilterOPk!K$27</f>
        <v>0</v>
      </c>
      <c r="N1342" s="50" t="n">
        <f aca="false">FilterOPk!L$27</f>
        <v>0</v>
      </c>
      <c r="O1342" s="50" t="n">
        <f aca="false">FilterOPk!M$27</f>
        <v>0</v>
      </c>
      <c r="P1342" s="50" t="n">
        <f aca="false">FilterOPk!N$27</f>
        <v>0</v>
      </c>
      <c r="Q1342" s="51" t="n">
        <f aca="false">FilterOPk!O$27</f>
        <v>0</v>
      </c>
    </row>
    <row r="1343" customFormat="false" ht="12.75" hidden="false" customHeight="false" outlineLevel="0" collapsed="false">
      <c r="B1343" s="85" t="str">
        <f aca="false">FilterOPk!A$28</f>
        <v>LT- Texas</v>
      </c>
      <c r="C1343" s="13" t="n">
        <f aca="false">C1342+1</f>
        <v>1342</v>
      </c>
      <c r="D1343" s="50" t="n">
        <f aca="false">FilterOPk!B$28</f>
        <v>3826684.70313045</v>
      </c>
      <c r="E1343" s="50" t="n">
        <f aca="false">FilterOPk!C$28</f>
        <v>0</v>
      </c>
      <c r="F1343" s="50" t="n">
        <f aca="false">FilterOPk!D$28</f>
        <v>13003.28</v>
      </c>
      <c r="G1343" s="50" t="n">
        <f aca="false">FilterOPk!E$28</f>
        <v>7651.26</v>
      </c>
      <c r="H1343" s="50" t="n">
        <f aca="false">FilterOPk!F$28</f>
        <v>7986.82</v>
      </c>
      <c r="I1343" s="50" t="n">
        <f aca="false">FilterOPk!G$28</f>
        <v>17032.43</v>
      </c>
      <c r="J1343" s="50" t="n">
        <f aca="false">FilterOPk!H$28</f>
        <v>19665.43</v>
      </c>
      <c r="K1343" s="50" t="n">
        <f aca="false">FilterOPk!I$28</f>
        <v>46628.44</v>
      </c>
      <c r="L1343" s="50" t="n">
        <f aca="false">FilterOPk!J$28</f>
        <v>12076.91</v>
      </c>
      <c r="M1343" s="50" t="n">
        <f aca="false">FilterOPk!K$28</f>
        <v>18411.54</v>
      </c>
      <c r="N1343" s="50" t="n">
        <f aca="false">FilterOPk!L$28</f>
        <v>142456.11</v>
      </c>
      <c r="O1343" s="50" t="n">
        <f aca="false">FilterOPk!M$28</f>
        <v>653578.76</v>
      </c>
      <c r="P1343" s="50" t="n">
        <f aca="false">FilterOPk!N$28</f>
        <v>2238345.92</v>
      </c>
      <c r="Q1343" s="51" t="n">
        <f aca="false">FilterOPk!O$28</f>
        <v>3034380.79</v>
      </c>
    </row>
    <row r="1344" customFormat="false" ht="12.75" hidden="false" customHeight="false" outlineLevel="0" collapsed="false">
      <c r="B1344" s="85" t="str">
        <f aca="false">FilterOPk!A$29</f>
        <v>St- Texas</v>
      </c>
      <c r="C1344" s="13" t="n">
        <f aca="false">C1343+1</f>
        <v>1343</v>
      </c>
      <c r="D1344" s="50" t="n">
        <f aca="false">FilterOPk!B$29</f>
        <v>445563.239343252</v>
      </c>
      <c r="E1344" s="50" t="n">
        <f aca="false">FilterOPk!C$29</f>
        <v>5676.33</v>
      </c>
      <c r="F1344" s="50" t="n">
        <f aca="false">FilterOPk!D$29</f>
        <v>0</v>
      </c>
      <c r="G1344" s="50" t="n">
        <f aca="false">FilterOPk!E$29</f>
        <v>0</v>
      </c>
      <c r="H1344" s="50" t="n">
        <f aca="false">FilterOPk!F$29</f>
        <v>0</v>
      </c>
      <c r="I1344" s="50" t="n">
        <f aca="false">FilterOPk!G$29</f>
        <v>0</v>
      </c>
      <c r="J1344" s="50" t="n">
        <f aca="false">FilterOPk!H$29</f>
        <v>0</v>
      </c>
      <c r="K1344" s="50" t="n">
        <f aca="false">FilterOPk!I$29</f>
        <v>0</v>
      </c>
      <c r="L1344" s="50" t="n">
        <f aca="false">FilterOPk!J$29</f>
        <v>0</v>
      </c>
      <c r="M1344" s="50" t="n">
        <f aca="false">FilterOPk!K$29</f>
        <v>0</v>
      </c>
      <c r="N1344" s="50" t="n">
        <f aca="false">FilterOPk!L$29</f>
        <v>5676.33</v>
      </c>
      <c r="O1344" s="50" t="n">
        <f aca="false">FilterOPk!M$29</f>
        <v>0</v>
      </c>
      <c r="P1344" s="50" t="n">
        <f aca="false">FilterOPk!N$29</f>
        <v>0</v>
      </c>
      <c r="Q1344" s="51" t="n">
        <f aca="false">FilterOPk!O$29</f>
        <v>5676.33</v>
      </c>
    </row>
    <row r="1345" customFormat="false" ht="12.75" hidden="false" customHeight="false" outlineLevel="0" collapsed="false">
      <c r="B1345" s="85"/>
      <c r="C1345" s="13" t="n">
        <f aca="false">C1344+1</f>
        <v>1344</v>
      </c>
      <c r="D1345" s="50"/>
      <c r="E1345" s="50"/>
      <c r="F1345" s="50"/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1"/>
    </row>
    <row r="1346" customFormat="false" ht="12.75" hidden="false" customHeight="false" outlineLevel="0" collapsed="false">
      <c r="B1346" s="85" t="str">
        <f aca="false">FilterOPk!A$32</f>
        <v>Gas positions</v>
      </c>
      <c r="C1346" s="13" t="n">
        <f aca="false">C1345+1</f>
        <v>1345</v>
      </c>
      <c r="D1346" s="50" t="s">
        <v>4</v>
      </c>
      <c r="E1346" s="50"/>
      <c r="F1346" s="50"/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1"/>
    </row>
    <row r="1347" customFormat="false" ht="12.75" hidden="false" customHeight="false" outlineLevel="0" collapsed="false">
      <c r="B1347" s="85" t="str">
        <f aca="false">FilterOPk!A$33</f>
        <v>Kevin Presto</v>
      </c>
      <c r="C1347" s="13" t="n">
        <f aca="false">C1346+1</f>
        <v>1346</v>
      </c>
      <c r="D1347" s="50" t="n">
        <f aca="false">FilterOPk!B$33</f>
        <v>0</v>
      </c>
      <c r="E1347" s="50" t="n">
        <f aca="false">FilterOPk!C$33</f>
        <v>0</v>
      </c>
      <c r="F1347" s="50" t="n">
        <f aca="false">FilterOPk!D$33</f>
        <v>0</v>
      </c>
      <c r="G1347" s="50" t="n">
        <f aca="false">FilterOPk!E$33</f>
        <v>0</v>
      </c>
      <c r="H1347" s="50" t="n">
        <f aca="false">FilterOPk!F$33</f>
        <v>0</v>
      </c>
      <c r="I1347" s="50" t="n">
        <f aca="false">FilterOPk!G$33</f>
        <v>0</v>
      </c>
      <c r="J1347" s="50" t="n">
        <f aca="false">FilterOPk!H$33</f>
        <v>0</v>
      </c>
      <c r="K1347" s="50" t="n">
        <f aca="false">FilterOPk!I$33</f>
        <v>0</v>
      </c>
      <c r="L1347" s="50" t="n">
        <f aca="false">FilterOPk!J$33</f>
        <v>0</v>
      </c>
      <c r="M1347" s="50" t="n">
        <f aca="false">FilterOPk!K$33</f>
        <v>0</v>
      </c>
      <c r="N1347" s="50" t="n">
        <f aca="false">FilterOPk!L$33</f>
        <v>0</v>
      </c>
      <c r="O1347" s="50" t="n">
        <f aca="false">FilterOPk!M$33</f>
        <v>0</v>
      </c>
      <c r="P1347" s="50" t="n">
        <f aca="false">FilterOPk!N$33</f>
        <v>0</v>
      </c>
      <c r="Q1347" s="51" t="n">
        <f aca="false">FilterOPk!O$33</f>
        <v>0</v>
      </c>
    </row>
    <row r="1348" customFormat="false" ht="12.75" hidden="false" customHeight="false" outlineLevel="0" collapsed="false">
      <c r="B1348" s="85" t="str">
        <f aca="false">FilterOPk!A$34</f>
        <v>Fletcher Sturm</v>
      </c>
      <c r="C1348" s="13" t="n">
        <f aca="false">C1347+1</f>
        <v>1347</v>
      </c>
      <c r="D1348" s="50" t="n">
        <f aca="false">FilterOPk!B$34</f>
        <v>0</v>
      </c>
      <c r="E1348" s="50" t="n">
        <f aca="false">FilterOPk!C$34</f>
        <v>0</v>
      </c>
      <c r="F1348" s="50" t="n">
        <f aca="false">FilterOPk!D$34</f>
        <v>0</v>
      </c>
      <c r="G1348" s="50" t="n">
        <f aca="false">FilterOPk!E$34</f>
        <v>0</v>
      </c>
      <c r="H1348" s="50" t="n">
        <f aca="false">FilterOPk!F$34</f>
        <v>0</v>
      </c>
      <c r="I1348" s="50" t="n">
        <f aca="false">FilterOPk!G$34</f>
        <v>0</v>
      </c>
      <c r="J1348" s="50" t="n">
        <f aca="false">FilterOPk!H$34</f>
        <v>0</v>
      </c>
      <c r="K1348" s="50" t="n">
        <f aca="false">FilterOPk!I$34</f>
        <v>0</v>
      </c>
      <c r="L1348" s="50" t="n">
        <f aca="false">FilterOPk!J$34</f>
        <v>0</v>
      </c>
      <c r="M1348" s="50" t="n">
        <f aca="false">FilterOPk!K$34</f>
        <v>0</v>
      </c>
      <c r="N1348" s="50" t="n">
        <f aca="false">FilterOPk!L$34</f>
        <v>0</v>
      </c>
      <c r="O1348" s="50" t="n">
        <f aca="false">FilterOPk!M$34</f>
        <v>0</v>
      </c>
      <c r="P1348" s="50" t="n">
        <f aca="false">FilterOPk!N$34</f>
        <v>0</v>
      </c>
      <c r="Q1348" s="51" t="n">
        <f aca="false">FilterOPk!O$34</f>
        <v>0</v>
      </c>
    </row>
    <row r="1349" customFormat="false" ht="12.75" hidden="false" customHeight="false" outlineLevel="0" collapsed="false">
      <c r="B1349" s="85" t="str">
        <f aca="false">FilterOPk!A$35</f>
        <v>Doug Gilbert-Smith</v>
      </c>
      <c r="C1349" s="13" t="n">
        <f aca="false">C1348+1</f>
        <v>1348</v>
      </c>
      <c r="D1349" s="50" t="n">
        <f aca="false">FilterOPk!B$35</f>
        <v>0</v>
      </c>
      <c r="E1349" s="50" t="n">
        <f aca="false">FilterOPk!C$35</f>
        <v>0</v>
      </c>
      <c r="F1349" s="50" t="n">
        <f aca="false">FilterOPk!D$35</f>
        <v>0</v>
      </c>
      <c r="G1349" s="50" t="n">
        <f aca="false">FilterOPk!E$35</f>
        <v>0</v>
      </c>
      <c r="H1349" s="50" t="n">
        <f aca="false">FilterOPk!F$35</f>
        <v>0</v>
      </c>
      <c r="I1349" s="50" t="n">
        <f aca="false">FilterOPk!G$35</f>
        <v>0</v>
      </c>
      <c r="J1349" s="50" t="n">
        <f aca="false">FilterOPk!H$35</f>
        <v>0</v>
      </c>
      <c r="K1349" s="50" t="n">
        <f aca="false">FilterOPk!I$35</f>
        <v>0</v>
      </c>
      <c r="L1349" s="50" t="n">
        <f aca="false">FilterOPk!J$35</f>
        <v>0</v>
      </c>
      <c r="M1349" s="50" t="n">
        <f aca="false">FilterOPk!K$35</f>
        <v>0</v>
      </c>
      <c r="N1349" s="50" t="n">
        <f aca="false">FilterOPk!L$35</f>
        <v>0</v>
      </c>
      <c r="O1349" s="50" t="n">
        <f aca="false">FilterOPk!M$35</f>
        <v>0</v>
      </c>
      <c r="P1349" s="50" t="n">
        <f aca="false">FilterOPk!N$35</f>
        <v>0</v>
      </c>
      <c r="Q1349" s="51" t="n">
        <f aca="false">FilterOPk!O$35</f>
        <v>0</v>
      </c>
    </row>
    <row r="1350" customFormat="false" ht="12.75" hidden="false" customHeight="false" outlineLevel="0" collapsed="false">
      <c r="B1350" s="85" t="str">
        <f aca="false">FilterOPk!A$36</f>
        <v>Rogers Herndon</v>
      </c>
      <c r="C1350" s="13" t="n">
        <f aca="false">C1349+1</f>
        <v>1349</v>
      </c>
      <c r="D1350" s="50" t="n">
        <f aca="false">FilterOPk!B$36</f>
        <v>0</v>
      </c>
      <c r="E1350" s="50" t="n">
        <f aca="false">FilterOPk!C$36</f>
        <v>0</v>
      </c>
      <c r="F1350" s="50" t="n">
        <f aca="false">FilterOPk!D$36</f>
        <v>0</v>
      </c>
      <c r="G1350" s="50" t="n">
        <f aca="false">FilterOPk!E$36</f>
        <v>0</v>
      </c>
      <c r="H1350" s="50" t="n">
        <f aca="false">FilterOPk!F$36</f>
        <v>0</v>
      </c>
      <c r="I1350" s="50" t="n">
        <f aca="false">FilterOPk!G$36</f>
        <v>0</v>
      </c>
      <c r="J1350" s="50" t="n">
        <f aca="false">FilterOPk!H$36</f>
        <v>0</v>
      </c>
      <c r="K1350" s="50" t="n">
        <f aca="false">FilterOPk!I$36</f>
        <v>0</v>
      </c>
      <c r="L1350" s="50" t="n">
        <f aca="false">FilterOPk!J$36</f>
        <v>0</v>
      </c>
      <c r="M1350" s="50" t="n">
        <f aca="false">FilterOPk!K$36</f>
        <v>0</v>
      </c>
      <c r="N1350" s="50" t="n">
        <f aca="false">FilterOPk!L$36</f>
        <v>0</v>
      </c>
      <c r="O1350" s="50" t="n">
        <f aca="false">FilterOPk!M$36</f>
        <v>0</v>
      </c>
      <c r="P1350" s="50" t="n">
        <f aca="false">FilterOPk!N$36</f>
        <v>0</v>
      </c>
      <c r="Q1350" s="51" t="n">
        <f aca="false">FilterOPk!O$36</f>
        <v>0</v>
      </c>
    </row>
    <row r="1351" customFormat="false" ht="12.75" hidden="false" customHeight="false" outlineLevel="0" collapsed="false">
      <c r="B1351" s="85" t="str">
        <f aca="false">FilterOPk!A$37</f>
        <v>Dana Davis</v>
      </c>
      <c r="C1351" s="13" t="n">
        <f aca="false">C1350+1</f>
        <v>1350</v>
      </c>
      <c r="D1351" s="50" t="n">
        <f aca="false">FilterOPk!B$37</f>
        <v>0</v>
      </c>
      <c r="E1351" s="50" t="n">
        <f aca="false">FilterOPk!C$37</f>
        <v>0</v>
      </c>
      <c r="F1351" s="50" t="n">
        <f aca="false">FilterOPk!D$37</f>
        <v>0</v>
      </c>
      <c r="G1351" s="50" t="n">
        <f aca="false">FilterOPk!E$37</f>
        <v>0</v>
      </c>
      <c r="H1351" s="50" t="n">
        <f aca="false">FilterOPk!F$37</f>
        <v>0</v>
      </c>
      <c r="I1351" s="50" t="n">
        <f aca="false">FilterOPk!G$37</f>
        <v>0</v>
      </c>
      <c r="J1351" s="50" t="n">
        <f aca="false">FilterOPk!H$37</f>
        <v>0</v>
      </c>
      <c r="K1351" s="50" t="n">
        <f aca="false">FilterOPk!I$37</f>
        <v>0</v>
      </c>
      <c r="L1351" s="50" t="n">
        <f aca="false">FilterOPk!J$37</f>
        <v>0</v>
      </c>
      <c r="M1351" s="50" t="n">
        <f aca="false">FilterOPk!K$37</f>
        <v>0</v>
      </c>
      <c r="N1351" s="50" t="n">
        <f aca="false">FilterOPk!L$37</f>
        <v>0</v>
      </c>
      <c r="O1351" s="50" t="n">
        <f aca="false">FilterOPk!M$37</f>
        <v>0</v>
      </c>
      <c r="P1351" s="50" t="n">
        <f aca="false">FilterOPk!N$37</f>
        <v>0</v>
      </c>
      <c r="Q1351" s="51" t="n">
        <f aca="false">FilterOPk!O$37</f>
        <v>0</v>
      </c>
    </row>
    <row r="1352" customFormat="false" ht="12.75" hidden="false" customHeight="false" outlineLevel="0" collapsed="false">
      <c r="B1352" s="85" t="str">
        <f aca="false">FilterOPk!A$38</f>
        <v>Tom May</v>
      </c>
      <c r="C1352" s="13" t="n">
        <f aca="false">C1351+1</f>
        <v>1351</v>
      </c>
      <c r="D1352" s="50" t="n">
        <f aca="false">FilterOPk!B$38</f>
        <v>0</v>
      </c>
      <c r="E1352" s="50" t="n">
        <f aca="false">FilterOPk!C$38</f>
        <v>0</v>
      </c>
      <c r="F1352" s="50" t="n">
        <f aca="false">FilterOPk!D$38</f>
        <v>0</v>
      </c>
      <c r="G1352" s="50" t="n">
        <f aca="false">FilterOPk!E$38</f>
        <v>0</v>
      </c>
      <c r="H1352" s="50" t="n">
        <f aca="false">FilterOPk!F$38</f>
        <v>0</v>
      </c>
      <c r="I1352" s="50" t="n">
        <f aca="false">FilterOPk!G$38</f>
        <v>0</v>
      </c>
      <c r="J1352" s="50" t="n">
        <f aca="false">FilterOPk!H$38</f>
        <v>0</v>
      </c>
      <c r="K1352" s="50" t="n">
        <f aca="false">FilterOPk!I$38</f>
        <v>0</v>
      </c>
      <c r="L1352" s="50" t="n">
        <f aca="false">FilterOPk!J$38</f>
        <v>0</v>
      </c>
      <c r="M1352" s="50" t="n">
        <f aca="false">FilterOPk!K$38</f>
        <v>0</v>
      </c>
      <c r="N1352" s="50" t="n">
        <f aca="false">FilterOPk!L$38</f>
        <v>0</v>
      </c>
      <c r="O1352" s="50" t="n">
        <f aca="false">FilterOPk!M$38</f>
        <v>0</v>
      </c>
      <c r="P1352" s="50" t="n">
        <f aca="false">FilterOPk!N$38</f>
        <v>0</v>
      </c>
      <c r="Q1352" s="51" t="n">
        <f aca="false">FilterOPk!O$38</f>
        <v>0</v>
      </c>
    </row>
    <row r="1353" customFormat="false" ht="12.75" hidden="false" customHeight="false" outlineLevel="0" collapsed="false">
      <c r="B1353" s="85" t="str">
        <f aca="false">FilterOPk!A$39</f>
        <v>Clint Dean</v>
      </c>
      <c r="C1353" s="13" t="n">
        <f aca="false">C1352+1</f>
        <v>1352</v>
      </c>
      <c r="D1353" s="50" t="n">
        <f aca="false">FilterOPk!B$39</f>
        <v>0</v>
      </c>
      <c r="E1353" s="50" t="n">
        <f aca="false">FilterOPk!C$39</f>
        <v>0</v>
      </c>
      <c r="F1353" s="50" t="n">
        <f aca="false">FilterOPk!D$39</f>
        <v>0</v>
      </c>
      <c r="G1353" s="50" t="n">
        <f aca="false">FilterOPk!E$39</f>
        <v>0</v>
      </c>
      <c r="H1353" s="50" t="n">
        <f aca="false">FilterOPk!F$39</f>
        <v>0</v>
      </c>
      <c r="I1353" s="50" t="n">
        <f aca="false">FilterOPk!G$39</f>
        <v>0</v>
      </c>
      <c r="J1353" s="50" t="n">
        <f aca="false">FilterOPk!H$39</f>
        <v>0</v>
      </c>
      <c r="K1353" s="50" t="n">
        <f aca="false">FilterOPk!I$39</f>
        <v>0</v>
      </c>
      <c r="L1353" s="50" t="n">
        <f aca="false">FilterOPk!J$39</f>
        <v>0</v>
      </c>
      <c r="M1353" s="50" t="n">
        <f aca="false">FilterOPk!K$39</f>
        <v>0</v>
      </c>
      <c r="N1353" s="50" t="n">
        <f aca="false">FilterOPk!L$39</f>
        <v>0</v>
      </c>
      <c r="O1353" s="50" t="n">
        <f aca="false">FilterOPk!M$39</f>
        <v>0</v>
      </c>
      <c r="P1353" s="50" t="n">
        <f aca="false">FilterOPk!N$39</f>
        <v>0</v>
      </c>
      <c r="Q1353" s="51" t="n">
        <f aca="false">FilterOPk!O$39</f>
        <v>0</v>
      </c>
    </row>
    <row r="1354" customFormat="false" ht="12.75" hidden="false" customHeight="false" outlineLevel="0" collapsed="false">
      <c r="B1354" s="85" t="str">
        <f aca="false">FilterOPk!A$40</f>
        <v>Rob Benson</v>
      </c>
      <c r="C1354" s="13" t="n">
        <f aca="false">C1353+1</f>
        <v>1353</v>
      </c>
      <c r="D1354" s="50" t="n">
        <f aca="false">FilterOPk!B$40</f>
        <v>0</v>
      </c>
      <c r="E1354" s="50" t="n">
        <f aca="false">FilterOPk!C$40</f>
        <v>0</v>
      </c>
      <c r="F1354" s="50" t="n">
        <f aca="false">FilterOPk!D$40</f>
        <v>0</v>
      </c>
      <c r="G1354" s="50" t="n">
        <f aca="false">FilterOPk!E$40</f>
        <v>0</v>
      </c>
      <c r="H1354" s="50" t="n">
        <f aca="false">FilterOPk!F$40</f>
        <v>0</v>
      </c>
      <c r="I1354" s="50" t="n">
        <f aca="false">FilterOPk!G$40</f>
        <v>0</v>
      </c>
      <c r="J1354" s="50" t="n">
        <f aca="false">FilterOPk!H$40</f>
        <v>0</v>
      </c>
      <c r="K1354" s="50" t="n">
        <f aca="false">FilterOPk!I$40</f>
        <v>0</v>
      </c>
      <c r="L1354" s="50" t="n">
        <f aca="false">FilterOPk!J$40</f>
        <v>0</v>
      </c>
      <c r="M1354" s="50" t="n">
        <f aca="false">FilterOPk!K$40</f>
        <v>0</v>
      </c>
      <c r="N1354" s="50" t="n">
        <f aca="false">FilterOPk!L$40</f>
        <v>0</v>
      </c>
      <c r="O1354" s="50" t="n">
        <f aca="false">FilterOPk!M$40</f>
        <v>0</v>
      </c>
      <c r="P1354" s="50" t="n">
        <f aca="false">FilterOPk!N$40</f>
        <v>0</v>
      </c>
      <c r="Q1354" s="51" t="n">
        <f aca="false">FilterOPk!O$40</f>
        <v>0</v>
      </c>
    </row>
    <row r="1355" customFormat="false" ht="12.75" hidden="false" customHeight="false" outlineLevel="0" collapsed="false">
      <c r="B1355" s="85" t="str">
        <f aca="false">FilterOPk!A$41</f>
        <v>Matt Lorenz</v>
      </c>
      <c r="C1355" s="13" t="n">
        <f aca="false">C1354+1</f>
        <v>1354</v>
      </c>
      <c r="D1355" s="50" t="n">
        <f aca="false">FilterOPk!B$41</f>
        <v>0</v>
      </c>
      <c r="E1355" s="50" t="n">
        <f aca="false">FilterOPk!C$41</f>
        <v>0</v>
      </c>
      <c r="F1355" s="50" t="n">
        <f aca="false">FilterOPk!D$41</f>
        <v>0</v>
      </c>
      <c r="G1355" s="50" t="n">
        <f aca="false">FilterOPk!E$41</f>
        <v>0</v>
      </c>
      <c r="H1355" s="50" t="n">
        <f aca="false">FilterOPk!F$41</f>
        <v>0</v>
      </c>
      <c r="I1355" s="50" t="n">
        <f aca="false">FilterOPk!G$41</f>
        <v>0</v>
      </c>
      <c r="J1355" s="50" t="n">
        <f aca="false">FilterOPk!H$41</f>
        <v>0</v>
      </c>
      <c r="K1355" s="50" t="n">
        <f aca="false">FilterOPk!I$41</f>
        <v>0</v>
      </c>
      <c r="L1355" s="50" t="n">
        <f aca="false">FilterOPk!J$41</f>
        <v>0</v>
      </c>
      <c r="M1355" s="50" t="n">
        <f aca="false">FilterOPk!K$41</f>
        <v>0</v>
      </c>
      <c r="N1355" s="50" t="n">
        <f aca="false">FilterOPk!L$41</f>
        <v>0</v>
      </c>
      <c r="O1355" s="50" t="n">
        <f aca="false">FilterOPk!M$41</f>
        <v>0</v>
      </c>
      <c r="P1355" s="50" t="n">
        <f aca="false">FilterOPk!N$41</f>
        <v>0</v>
      </c>
      <c r="Q1355" s="51" t="n">
        <f aca="false">FilterOPk!O$41</f>
        <v>0</v>
      </c>
    </row>
    <row r="1356" customFormat="false" ht="12.75" hidden="false" customHeight="false" outlineLevel="0" collapsed="false">
      <c r="B1356" s="85" t="str">
        <f aca="false">FilterOPk!A$42</f>
        <v>John Forney</v>
      </c>
      <c r="C1356" s="13" t="n">
        <f aca="false">C1355+1</f>
        <v>1355</v>
      </c>
      <c r="D1356" s="50" t="n">
        <f aca="false">FilterOPk!B$42</f>
        <v>0</v>
      </c>
      <c r="E1356" s="50" t="n">
        <f aca="false">FilterOPk!C$42</f>
        <v>0</v>
      </c>
      <c r="F1356" s="50" t="n">
        <f aca="false">FilterOPk!D$42</f>
        <v>0</v>
      </c>
      <c r="G1356" s="50" t="n">
        <f aca="false">FilterOPk!E$42</f>
        <v>0</v>
      </c>
      <c r="H1356" s="50" t="n">
        <f aca="false">FilterOPk!F$42</f>
        <v>0</v>
      </c>
      <c r="I1356" s="50" t="n">
        <f aca="false">FilterOPk!G$42</f>
        <v>0</v>
      </c>
      <c r="J1356" s="50" t="n">
        <f aca="false">FilterOPk!H$42</f>
        <v>0</v>
      </c>
      <c r="K1356" s="50" t="n">
        <f aca="false">FilterOPk!I$42</f>
        <v>0</v>
      </c>
      <c r="L1356" s="50" t="n">
        <f aca="false">FilterOPk!J$42</f>
        <v>0</v>
      </c>
      <c r="M1356" s="50" t="n">
        <f aca="false">FilterOPk!K$42</f>
        <v>0</v>
      </c>
      <c r="N1356" s="50" t="n">
        <f aca="false">FilterOPk!L$42</f>
        <v>0</v>
      </c>
      <c r="O1356" s="50" t="n">
        <f aca="false">FilterOPk!M$42</f>
        <v>0</v>
      </c>
      <c r="P1356" s="50" t="n">
        <f aca="false">FilterOPk!N$42</f>
        <v>0</v>
      </c>
      <c r="Q1356" s="51" t="n">
        <f aca="false">FilterOPk!O$42</f>
        <v>0</v>
      </c>
    </row>
    <row r="1357" customFormat="false" ht="12.75" hidden="false" customHeight="false" outlineLevel="0" collapsed="false">
      <c r="B1357" s="85" t="str">
        <f aca="false">FilterOPk!A$43</f>
        <v>Mike Carson</v>
      </c>
      <c r="C1357" s="13" t="n">
        <f aca="false">C1356+1</f>
        <v>1356</v>
      </c>
      <c r="D1357" s="50" t="n">
        <f aca="false">FilterOPk!B$43</f>
        <v>0</v>
      </c>
      <c r="E1357" s="50" t="n">
        <f aca="false">FilterOPk!C$43</f>
        <v>0</v>
      </c>
      <c r="F1357" s="50" t="n">
        <f aca="false">FilterOPk!D$43</f>
        <v>0</v>
      </c>
      <c r="G1357" s="50" t="n">
        <f aca="false">FilterOPk!E$43</f>
        <v>0</v>
      </c>
      <c r="H1357" s="50" t="n">
        <f aca="false">FilterOPk!F$43</f>
        <v>0</v>
      </c>
      <c r="I1357" s="50" t="n">
        <f aca="false">FilterOPk!G$43</f>
        <v>0</v>
      </c>
      <c r="J1357" s="50" t="n">
        <f aca="false">FilterOPk!H$43</f>
        <v>0</v>
      </c>
      <c r="K1357" s="50" t="n">
        <f aca="false">FilterOPk!I$43</f>
        <v>0</v>
      </c>
      <c r="L1357" s="50" t="n">
        <f aca="false">FilterOPk!J$43</f>
        <v>0</v>
      </c>
      <c r="M1357" s="50" t="n">
        <f aca="false">FilterOPk!K$43</f>
        <v>0</v>
      </c>
      <c r="N1357" s="50" t="n">
        <f aca="false">FilterOPk!L$43</f>
        <v>0</v>
      </c>
      <c r="O1357" s="50" t="n">
        <f aca="false">FilterOPk!M$43</f>
        <v>0</v>
      </c>
      <c r="P1357" s="50" t="n">
        <f aca="false">FilterOPk!N$43</f>
        <v>0</v>
      </c>
      <c r="Q1357" s="51" t="n">
        <f aca="false">FilterOPk!O$43</f>
        <v>0</v>
      </c>
    </row>
    <row r="1358" customFormat="false" ht="12.75" hidden="false" customHeight="false" outlineLevel="0" collapsed="false">
      <c r="B1358" s="85" t="str">
        <f aca="false">FilterOPk!A$44</f>
        <v>Chris Dorland</v>
      </c>
      <c r="C1358" s="13" t="n">
        <f aca="false">C1357+1</f>
        <v>1357</v>
      </c>
      <c r="D1358" s="50" t="n">
        <f aca="false">FilterOPk!B$44</f>
        <v>0</v>
      </c>
      <c r="E1358" s="50" t="n">
        <f aca="false">FilterOPk!C$44</f>
        <v>0</v>
      </c>
      <c r="F1358" s="50" t="n">
        <f aca="false">FilterOPk!D$44</f>
        <v>0</v>
      </c>
      <c r="G1358" s="50" t="n">
        <f aca="false">FilterOPk!E$44</f>
        <v>0</v>
      </c>
      <c r="H1358" s="50" t="n">
        <f aca="false">FilterOPk!F$44</f>
        <v>0</v>
      </c>
      <c r="I1358" s="50" t="n">
        <f aca="false">FilterOPk!G$44</f>
        <v>0</v>
      </c>
      <c r="J1358" s="50" t="n">
        <f aca="false">FilterOPk!H$44</f>
        <v>0</v>
      </c>
      <c r="K1358" s="50" t="n">
        <f aca="false">FilterOPk!I$44</f>
        <v>0</v>
      </c>
      <c r="L1358" s="50" t="n">
        <f aca="false">FilterOPk!J$44</f>
        <v>0</v>
      </c>
      <c r="M1358" s="50" t="n">
        <f aca="false">FilterOPk!K$44</f>
        <v>0</v>
      </c>
      <c r="N1358" s="50" t="n">
        <f aca="false">FilterOPk!L$44</f>
        <v>0</v>
      </c>
      <c r="O1358" s="50" t="n">
        <f aca="false">FilterOPk!M$44</f>
        <v>0</v>
      </c>
      <c r="P1358" s="50" t="n">
        <f aca="false">FilterOPk!N$44</f>
        <v>0</v>
      </c>
      <c r="Q1358" s="51" t="n">
        <f aca="false">FilterOPk!O$44</f>
        <v>0</v>
      </c>
    </row>
    <row r="1359" customFormat="false" ht="12.75" hidden="false" customHeight="false" outlineLevel="0" collapsed="false">
      <c r="B1359" s="85" t="str">
        <f aca="false">FilterOPk!A$45</f>
        <v>Jeff King</v>
      </c>
      <c r="C1359" s="13" t="n">
        <f aca="false">C1358+1</f>
        <v>1358</v>
      </c>
      <c r="D1359" s="50" t="n">
        <f aca="false">FilterOPk!B$45</f>
        <v>0</v>
      </c>
      <c r="E1359" s="50" t="n">
        <f aca="false">FilterOPk!C$45</f>
        <v>0</v>
      </c>
      <c r="F1359" s="50" t="n">
        <f aca="false">FilterOPk!D$45</f>
        <v>0</v>
      </c>
      <c r="G1359" s="50" t="n">
        <f aca="false">FilterOPk!E$45</f>
        <v>0</v>
      </c>
      <c r="H1359" s="50" t="n">
        <f aca="false">FilterOPk!F$45</f>
        <v>0</v>
      </c>
      <c r="I1359" s="50" t="n">
        <f aca="false">FilterOPk!G$45</f>
        <v>0</v>
      </c>
      <c r="J1359" s="50" t="n">
        <f aca="false">FilterOPk!H$45</f>
        <v>0</v>
      </c>
      <c r="K1359" s="50" t="n">
        <f aca="false">FilterOPk!I$45</f>
        <v>0</v>
      </c>
      <c r="L1359" s="50" t="n">
        <f aca="false">FilterOPk!J$45</f>
        <v>0</v>
      </c>
      <c r="M1359" s="50" t="n">
        <f aca="false">FilterOPk!K$45</f>
        <v>0</v>
      </c>
      <c r="N1359" s="50" t="n">
        <f aca="false">FilterOPk!L$45</f>
        <v>0</v>
      </c>
      <c r="O1359" s="50" t="n">
        <f aca="false">FilterOPk!M$45</f>
        <v>0</v>
      </c>
      <c r="P1359" s="50" t="n">
        <f aca="false">FilterOPk!N$45</f>
        <v>0</v>
      </c>
      <c r="Q1359" s="51" t="n">
        <f aca="false">FilterOPk!O$45</f>
        <v>0</v>
      </c>
    </row>
    <row r="1360" customFormat="false" ht="12.75" hidden="false" customHeight="false" outlineLevel="0" collapsed="false">
      <c r="B1360" s="85" t="n">
        <f aca="false">FilterOPk!A$46</f>
        <v>0</v>
      </c>
      <c r="C1360" s="13" t="n">
        <f aca="false">C1359+1</f>
        <v>1359</v>
      </c>
      <c r="D1360" s="50" t="n">
        <f aca="false">FilterOPk!B$46</f>
        <v>0</v>
      </c>
      <c r="E1360" s="50" t="n">
        <f aca="false">FilterOPk!C$46</f>
        <v>0</v>
      </c>
      <c r="F1360" s="50" t="n">
        <f aca="false">FilterOPk!D$46</f>
        <v>0</v>
      </c>
      <c r="G1360" s="50" t="n">
        <f aca="false">FilterOPk!E$46</f>
        <v>0</v>
      </c>
      <c r="H1360" s="50" t="n">
        <f aca="false">FilterOPk!F$46</f>
        <v>0</v>
      </c>
      <c r="I1360" s="50" t="n">
        <f aca="false">FilterOPk!G$46</f>
        <v>0</v>
      </c>
      <c r="J1360" s="50" t="n">
        <f aca="false">FilterOPk!H$46</f>
        <v>0</v>
      </c>
      <c r="K1360" s="50" t="n">
        <f aca="false">FilterOPk!I$46</f>
        <v>0</v>
      </c>
      <c r="L1360" s="50" t="n">
        <f aca="false">FilterOPk!J$46</f>
        <v>0</v>
      </c>
      <c r="M1360" s="50" t="n">
        <f aca="false">FilterOPk!K$46</f>
        <v>0</v>
      </c>
      <c r="N1360" s="50" t="n">
        <f aca="false">FilterOPk!L$46</f>
        <v>0</v>
      </c>
      <c r="O1360" s="50" t="n">
        <f aca="false">FilterOPk!M$46</f>
        <v>0</v>
      </c>
      <c r="P1360" s="50" t="n">
        <f aca="false">FilterOPk!N$46</f>
        <v>0</v>
      </c>
      <c r="Q1360" s="51" t="n">
        <f aca="false">FilterOPk!O$46</f>
        <v>0</v>
      </c>
    </row>
    <row r="1361" customFormat="false" ht="12.75" hidden="false" customHeight="false" outlineLevel="0" collapsed="false">
      <c r="B1361" s="87" t="n">
        <f aca="false">FilterOPk!A$47</f>
        <v>0</v>
      </c>
      <c r="C1361" s="64" t="n">
        <f aca="false">C1360+1</f>
        <v>1360</v>
      </c>
      <c r="D1361" s="54" t="n">
        <f aca="false">FilterOPk!B$47</f>
        <v>0</v>
      </c>
      <c r="E1361" s="54" t="n">
        <f aca="false">FilterOPk!C$47</f>
        <v>0</v>
      </c>
      <c r="F1361" s="54" t="n">
        <f aca="false">FilterOPk!D$47</f>
        <v>0</v>
      </c>
      <c r="G1361" s="54" t="n">
        <f aca="false">FilterOPk!E$47</f>
        <v>0</v>
      </c>
      <c r="H1361" s="54" t="n">
        <f aca="false">FilterOPk!F$47</f>
        <v>0</v>
      </c>
      <c r="I1361" s="54" t="n">
        <f aca="false">FilterOPk!G$47</f>
        <v>0</v>
      </c>
      <c r="J1361" s="54" t="n">
        <f aca="false">FilterOPk!H$47</f>
        <v>0</v>
      </c>
      <c r="K1361" s="54" t="n">
        <f aca="false">FilterOPk!I$47</f>
        <v>0</v>
      </c>
      <c r="L1361" s="54" t="n">
        <f aca="false">FilterOPk!J$47</f>
        <v>0</v>
      </c>
      <c r="M1361" s="54" t="n">
        <f aca="false">FilterOPk!K$47</f>
        <v>0</v>
      </c>
      <c r="N1361" s="54" t="n">
        <f aca="false">FilterOPk!L$47</f>
        <v>0</v>
      </c>
      <c r="O1361" s="54" t="n">
        <f aca="false">FilterOPk!M$47</f>
        <v>0</v>
      </c>
      <c r="P1361" s="54" t="n">
        <f aca="false">FilterOPk!N$47</f>
        <v>0</v>
      </c>
      <c r="Q1361" s="55" t="n">
        <f aca="false">FilterOPk!O$47</f>
        <v>0</v>
      </c>
    </row>
    <row r="1362" customFormat="false" ht="12.75" hidden="false" customHeight="false" outlineLevel="0" collapsed="false">
      <c r="A1362" s="0" t="n">
        <f aca="false">A1322+1</f>
        <v>35</v>
      </c>
      <c r="B1362" s="57" t="n">
        <f aca="false">FilterOPk!D$1</f>
        <v>36907</v>
      </c>
      <c r="C1362" s="58" t="n">
        <f aca="false">C1361+1</f>
        <v>1361</v>
      </c>
      <c r="D1362" s="58"/>
      <c r="E1362" s="58"/>
      <c r="F1362" s="58"/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83"/>
    </row>
    <row r="1363" customFormat="false" ht="12.75" hidden="false" customHeight="false" outlineLevel="0" collapsed="false">
      <c r="B1363" s="61"/>
      <c r="C1363" s="13" t="n">
        <f aca="false">C1362+1</f>
        <v>1362</v>
      </c>
      <c r="D1363" s="13"/>
      <c r="E1363" s="21" t="s">
        <v>5</v>
      </c>
      <c r="F1363" s="21" t="s">
        <v>6</v>
      </c>
      <c r="G1363" s="21" t="s">
        <v>7</v>
      </c>
      <c r="H1363" s="21" t="s">
        <v>8</v>
      </c>
      <c r="I1363" s="21" t="s">
        <v>9</v>
      </c>
      <c r="J1363" s="21" t="s">
        <v>10</v>
      </c>
      <c r="K1363" s="21" t="s">
        <v>11</v>
      </c>
      <c r="L1363" s="21" t="s">
        <v>12</v>
      </c>
      <c r="M1363" s="21" t="s">
        <v>13</v>
      </c>
      <c r="N1363" s="21" t="s">
        <v>14</v>
      </c>
      <c r="O1363" s="21" t="n">
        <v>2002</v>
      </c>
      <c r="P1363" s="21" t="s">
        <v>15</v>
      </c>
      <c r="Q1363" s="84" t="s">
        <v>16</v>
      </c>
    </row>
    <row r="1364" customFormat="false" ht="12.75" hidden="false" customHeight="false" outlineLevel="0" collapsed="false">
      <c r="B1364" s="85" t="str">
        <f aca="false">FilterOPk!A$9</f>
        <v>Power positions</v>
      </c>
      <c r="C1364" s="13" t="n">
        <f aca="false">C1363+1</f>
        <v>1363</v>
      </c>
      <c r="D1364" s="13" t="s">
        <v>4</v>
      </c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86"/>
    </row>
    <row r="1365" customFormat="false" ht="12.75" hidden="false" customHeight="false" outlineLevel="0" collapsed="false">
      <c r="B1365" s="85" t="str">
        <f aca="false">FilterOPk!A$10</f>
        <v>East Position</v>
      </c>
      <c r="C1365" s="13" t="n">
        <f aca="false">C1364+1</f>
        <v>1364</v>
      </c>
      <c r="D1365" s="50" t="n">
        <f aca="false">FilterOPk!B$10</f>
        <v>34784396.7946123</v>
      </c>
      <c r="E1365" s="50" t="n">
        <f aca="false">FilterOPk!C$10</f>
        <v>139428.68</v>
      </c>
      <c r="F1365" s="50" t="n">
        <f aca="false">FilterOPk!D$10</f>
        <v>244540.42</v>
      </c>
      <c r="G1365" s="50" t="n">
        <f aca="false">FilterOPk!E$10</f>
        <v>352018.99</v>
      </c>
      <c r="H1365" s="50" t="n">
        <f aca="false">FilterOPk!F$10</f>
        <v>454047.41</v>
      </c>
      <c r="I1365" s="50" t="n">
        <f aca="false">FilterOPk!G$10</f>
        <v>460700.87</v>
      </c>
      <c r="J1365" s="50" t="n">
        <f aca="false">FilterOPk!H$10</f>
        <v>371715.26</v>
      </c>
      <c r="K1365" s="50" t="n">
        <f aca="false">FilterOPk!I$10</f>
        <v>743238.67</v>
      </c>
      <c r="L1365" s="50" t="n">
        <f aca="false">FilterOPk!J$10</f>
        <v>433572.73</v>
      </c>
      <c r="M1365" s="50" t="n">
        <f aca="false">FilterOPk!K$10</f>
        <v>1264075.99</v>
      </c>
      <c r="N1365" s="50" t="n">
        <f aca="false">FilterOPk!L$10</f>
        <v>4463339.02</v>
      </c>
      <c r="O1365" s="50" t="n">
        <f aca="false">FilterOPk!M$10</f>
        <v>-232298.41</v>
      </c>
      <c r="P1365" s="50" t="n">
        <f aca="false">FilterOPk!N$10</f>
        <v>1174384.84</v>
      </c>
      <c r="Q1365" s="51" t="n">
        <f aca="false">FilterOPk!O$10</f>
        <v>5405425.45</v>
      </c>
    </row>
    <row r="1366" customFormat="false" ht="12.75" hidden="false" customHeight="false" outlineLevel="0" collapsed="false">
      <c r="B1366" s="85" t="str">
        <f aca="false">FilterOPk!A$11</f>
        <v>East Power Mgmt</v>
      </c>
      <c r="C1366" s="13" t="n">
        <f aca="false">C1365+1</f>
        <v>1365</v>
      </c>
      <c r="D1366" s="50" t="n">
        <f aca="false">FilterOPk!B$11</f>
        <v>7547347.04451418</v>
      </c>
      <c r="E1366" s="50" t="n">
        <f aca="false">FilterOPk!C$11</f>
        <v>0</v>
      </c>
      <c r="F1366" s="50" t="n">
        <f aca="false">FilterOPk!D$11</f>
        <v>0</v>
      </c>
      <c r="G1366" s="50" t="n">
        <f aca="false">FilterOPk!E$11</f>
        <v>0</v>
      </c>
      <c r="H1366" s="50" t="n">
        <f aca="false">FilterOPk!F$11</f>
        <v>0</v>
      </c>
      <c r="I1366" s="50" t="n">
        <f aca="false">FilterOPk!G$11</f>
        <v>0</v>
      </c>
      <c r="J1366" s="50" t="n">
        <f aca="false">FilterOPk!H$11</f>
        <v>0</v>
      </c>
      <c r="K1366" s="50" t="n">
        <f aca="false">FilterOPk!I$11</f>
        <v>0</v>
      </c>
      <c r="L1366" s="50" t="n">
        <f aca="false">FilterOPk!J$11</f>
        <v>0</v>
      </c>
      <c r="M1366" s="50" t="n">
        <f aca="false">FilterOPk!K$11</f>
        <v>0</v>
      </c>
      <c r="N1366" s="50" t="n">
        <f aca="false">FilterOPk!L$11</f>
        <v>0</v>
      </c>
      <c r="O1366" s="50" t="n">
        <f aca="false">FilterOPk!M$11</f>
        <v>0</v>
      </c>
      <c r="P1366" s="50" t="n">
        <f aca="false">FilterOPk!N$11</f>
        <v>0</v>
      </c>
      <c r="Q1366" s="51" t="n">
        <f aca="false">FilterOPk!O$11</f>
        <v>0</v>
      </c>
    </row>
    <row r="1367" customFormat="false" ht="12.75" hidden="false" customHeight="false" outlineLevel="0" collapsed="false">
      <c r="B1367" s="85" t="str">
        <f aca="false">FilterOPk!A$12</f>
        <v>Long Term Options</v>
      </c>
      <c r="C1367" s="13" t="n">
        <f aca="false">C1366+1</f>
        <v>1366</v>
      </c>
      <c r="D1367" s="50" t="n">
        <f aca="false">FilterOPk!B$12</f>
        <v>0</v>
      </c>
      <c r="E1367" s="50" t="n">
        <f aca="false">FilterOPk!C$12</f>
        <v>0</v>
      </c>
      <c r="F1367" s="50" t="n">
        <f aca="false">FilterOPk!D$12</f>
        <v>0</v>
      </c>
      <c r="G1367" s="50" t="n">
        <f aca="false">FilterOPk!E$12</f>
        <v>0</v>
      </c>
      <c r="H1367" s="50" t="n">
        <f aca="false">FilterOPk!F$12</f>
        <v>0</v>
      </c>
      <c r="I1367" s="50" t="n">
        <f aca="false">FilterOPk!G$12</f>
        <v>0</v>
      </c>
      <c r="J1367" s="50" t="n">
        <f aca="false">FilterOPk!H$12</f>
        <v>0</v>
      </c>
      <c r="K1367" s="50" t="n">
        <f aca="false">FilterOPk!I$12</f>
        <v>0</v>
      </c>
      <c r="L1367" s="50" t="n">
        <f aca="false">FilterOPk!J$12</f>
        <v>0</v>
      </c>
      <c r="M1367" s="50" t="n">
        <f aca="false">FilterOPk!K$12</f>
        <v>0</v>
      </c>
      <c r="N1367" s="50" t="n">
        <f aca="false">FilterOPk!L$12</f>
        <v>0</v>
      </c>
      <c r="O1367" s="50" t="n">
        <f aca="false">FilterOPk!M$12</f>
        <v>0</v>
      </c>
      <c r="P1367" s="50" t="n">
        <f aca="false">FilterOPk!N$12</f>
        <v>0</v>
      </c>
      <c r="Q1367" s="51" t="n">
        <f aca="false">FilterOPk!O$12</f>
        <v>0</v>
      </c>
    </row>
    <row r="1368" customFormat="false" ht="12.75" hidden="false" customHeight="false" outlineLevel="0" collapsed="false">
      <c r="B1368" s="85" t="str">
        <f aca="false">FilterOPk!A$13</f>
        <v>LT-MIDWEST</v>
      </c>
      <c r="C1368" s="13" t="n">
        <f aca="false">C1367+1</f>
        <v>1367</v>
      </c>
      <c r="D1368" s="50" t="n">
        <f aca="false">FilterOPk!B$13</f>
        <v>7151089.47366245</v>
      </c>
      <c r="E1368" s="50" t="n">
        <f aca="false">FilterOPk!C$13</f>
        <v>36317.39</v>
      </c>
      <c r="F1368" s="50" t="n">
        <f aca="false">FilterOPk!D$13</f>
        <v>95142.77</v>
      </c>
      <c r="G1368" s="50" t="n">
        <f aca="false">FilterOPk!E$13</f>
        <v>106523.31</v>
      </c>
      <c r="H1368" s="50" t="n">
        <f aca="false">FilterOPk!F$13</f>
        <v>103615.07</v>
      </c>
      <c r="I1368" s="50" t="n">
        <f aca="false">FilterOPk!G$13</f>
        <v>106049.09</v>
      </c>
      <c r="J1368" s="50" t="n">
        <f aca="false">FilterOPk!H$13</f>
        <v>78310</v>
      </c>
      <c r="K1368" s="50" t="n">
        <f aca="false">FilterOPk!I$13</f>
        <v>160210.16</v>
      </c>
      <c r="L1368" s="50" t="n">
        <f aca="false">FilterOPk!J$13</f>
        <v>108136.49</v>
      </c>
      <c r="M1368" s="50" t="n">
        <f aca="false">FilterOPk!K$13</f>
        <v>312653.19</v>
      </c>
      <c r="N1368" s="50" t="n">
        <f aca="false">FilterOPk!L$13</f>
        <v>1106957.47</v>
      </c>
      <c r="O1368" s="50" t="n">
        <f aca="false">FilterOPk!M$13</f>
        <v>-124610.37</v>
      </c>
      <c r="P1368" s="50" t="n">
        <f aca="false">FilterOPk!N$13</f>
        <v>893459.31</v>
      </c>
      <c r="Q1368" s="51" t="n">
        <f aca="false">FilterOPk!O$13</f>
        <v>1875806.41</v>
      </c>
    </row>
    <row r="1369" customFormat="false" ht="12.75" hidden="false" customHeight="false" outlineLevel="0" collapsed="false">
      <c r="B1369" s="85" t="str">
        <f aca="false">FilterOPk!A$14</f>
        <v>ST-ECAR</v>
      </c>
      <c r="C1369" s="13" t="n">
        <f aca="false">C1368+1</f>
        <v>1368</v>
      </c>
      <c r="D1369" s="50" t="n">
        <f aca="false">FilterOPk!B$14</f>
        <v>238101.441960815</v>
      </c>
      <c r="E1369" s="50" t="n">
        <f aca="false">FilterOPk!C$14</f>
        <v>0</v>
      </c>
      <c r="F1369" s="50" t="n">
        <f aca="false">FilterOPk!D$14</f>
        <v>0</v>
      </c>
      <c r="G1369" s="50" t="n">
        <f aca="false">FilterOPk!E$14</f>
        <v>0</v>
      </c>
      <c r="H1369" s="50" t="n">
        <f aca="false">FilterOPk!F$14</f>
        <v>0</v>
      </c>
      <c r="I1369" s="50" t="n">
        <f aca="false">FilterOPk!G$14</f>
        <v>0</v>
      </c>
      <c r="J1369" s="50" t="n">
        <f aca="false">FilterOPk!H$14</f>
        <v>0</v>
      </c>
      <c r="K1369" s="50" t="n">
        <f aca="false">FilterOPk!I$14</f>
        <v>0</v>
      </c>
      <c r="L1369" s="50" t="n">
        <f aca="false">FilterOPk!J$14</f>
        <v>0</v>
      </c>
      <c r="M1369" s="50" t="n">
        <f aca="false">FilterOPk!K$14</f>
        <v>0</v>
      </c>
      <c r="N1369" s="50" t="n">
        <f aca="false">FilterOPk!L$14</f>
        <v>0</v>
      </c>
      <c r="O1369" s="50" t="n">
        <f aca="false">FilterOPk!M$14</f>
        <v>0</v>
      </c>
      <c r="P1369" s="50" t="n">
        <f aca="false">FilterOPk!N$14</f>
        <v>0</v>
      </c>
      <c r="Q1369" s="51" t="n">
        <f aca="false">FilterOPk!O$14</f>
        <v>0</v>
      </c>
    </row>
    <row r="1370" customFormat="false" ht="12.75" hidden="false" customHeight="false" outlineLevel="0" collapsed="false">
      <c r="B1370" s="85" t="str">
        <f aca="false">FilterOPk!A$15</f>
        <v>ST- MAPP</v>
      </c>
      <c r="C1370" s="13" t="n">
        <f aca="false">C1369+1</f>
        <v>1369</v>
      </c>
      <c r="D1370" s="50" t="n">
        <f aca="false">FilterOPk!B$15</f>
        <v>254636.614020626</v>
      </c>
      <c r="E1370" s="50" t="n">
        <f aca="false">FilterOPk!C$15</f>
        <v>-1590.85</v>
      </c>
      <c r="F1370" s="50" t="n">
        <f aca="false">FilterOPk!D$15</f>
        <v>-3167.72</v>
      </c>
      <c r="G1370" s="50" t="n">
        <f aca="false">FilterOPk!E$15</f>
        <v>-3546.79</v>
      </c>
      <c r="H1370" s="50" t="n">
        <f aca="false">FilterOPk!F$15</f>
        <v>-3530.89</v>
      </c>
      <c r="I1370" s="50" t="n">
        <f aca="false">FilterOPk!G$15</f>
        <v>0</v>
      </c>
      <c r="J1370" s="50" t="n">
        <f aca="false">FilterOPk!H$15</f>
        <v>0</v>
      </c>
      <c r="K1370" s="50" t="n">
        <f aca="false">FilterOPk!I$15</f>
        <v>0</v>
      </c>
      <c r="L1370" s="50" t="n">
        <f aca="false">FilterOPk!J$15</f>
        <v>0</v>
      </c>
      <c r="M1370" s="50" t="n">
        <f aca="false">FilterOPk!K$15</f>
        <v>0</v>
      </c>
      <c r="N1370" s="50" t="n">
        <f aca="false">FilterOPk!L$15</f>
        <v>-11836.25</v>
      </c>
      <c r="O1370" s="50" t="n">
        <f aca="false">FilterOPk!M$15</f>
        <v>0</v>
      </c>
      <c r="P1370" s="50" t="n">
        <f aca="false">FilterOPk!N$15</f>
        <v>0</v>
      </c>
      <c r="Q1370" s="51" t="n">
        <f aca="false">FilterOPk!O$15</f>
        <v>-11836.25</v>
      </c>
    </row>
    <row r="1371" customFormat="false" ht="12.75" hidden="false" customHeight="false" outlineLevel="0" collapsed="false">
      <c r="B1371" s="85" t="str">
        <f aca="false">FilterOPk!A$16</f>
        <v>ST- MAIN</v>
      </c>
      <c r="C1371" s="13" t="n">
        <f aca="false">C1370+1</f>
        <v>1370</v>
      </c>
      <c r="D1371" s="50" t="n">
        <f aca="false">FilterOPk!B$16</f>
        <v>694293.253349893</v>
      </c>
      <c r="E1371" s="50" t="n">
        <f aca="false">FilterOPk!C$16</f>
        <v>0</v>
      </c>
      <c r="F1371" s="50" t="n">
        <f aca="false">FilterOPk!D$16</f>
        <v>0</v>
      </c>
      <c r="G1371" s="50" t="n">
        <f aca="false">FilterOPk!E$16</f>
        <v>0</v>
      </c>
      <c r="H1371" s="50" t="n">
        <f aca="false">FilterOPk!F$16</f>
        <v>0</v>
      </c>
      <c r="I1371" s="50" t="n">
        <f aca="false">FilterOPk!G$16</f>
        <v>0</v>
      </c>
      <c r="J1371" s="50" t="n">
        <f aca="false">FilterOPk!H$16</f>
        <v>0</v>
      </c>
      <c r="K1371" s="50" t="n">
        <f aca="false">FilterOPk!I$16</f>
        <v>0</v>
      </c>
      <c r="L1371" s="50" t="n">
        <f aca="false">FilterOPk!J$16</f>
        <v>0</v>
      </c>
      <c r="M1371" s="50" t="n">
        <f aca="false">FilterOPk!K$16</f>
        <v>0</v>
      </c>
      <c r="N1371" s="50" t="n">
        <f aca="false">FilterOPk!L$16</f>
        <v>0</v>
      </c>
      <c r="O1371" s="50" t="n">
        <f aca="false">FilterOPk!M$16</f>
        <v>0</v>
      </c>
      <c r="P1371" s="50" t="n">
        <f aca="false">FilterOPk!N$16</f>
        <v>0</v>
      </c>
      <c r="Q1371" s="51" t="n">
        <f aca="false">FilterOPk!O$16</f>
        <v>0</v>
      </c>
    </row>
    <row r="1372" customFormat="false" ht="12.75" hidden="false" customHeight="false" outlineLevel="0" collapsed="false">
      <c r="B1372" s="85" t="str">
        <f aca="false">FilterOPk!A$17</f>
        <v>MW-ANALYST</v>
      </c>
      <c r="C1372" s="13" t="n">
        <f aca="false">C1371+1</f>
        <v>1371</v>
      </c>
      <c r="D1372" s="50" t="n">
        <f aca="false">FilterOPk!B$17</f>
        <v>0</v>
      </c>
      <c r="E1372" s="50" t="n">
        <f aca="false">FilterOPk!C$17</f>
        <v>0</v>
      </c>
      <c r="F1372" s="50" t="n">
        <f aca="false">FilterOPk!D$17</f>
        <v>0</v>
      </c>
      <c r="G1372" s="50" t="n">
        <f aca="false">FilterOPk!E$17</f>
        <v>0</v>
      </c>
      <c r="H1372" s="50" t="n">
        <f aca="false">FilterOPk!F$17</f>
        <v>0</v>
      </c>
      <c r="I1372" s="50" t="n">
        <f aca="false">FilterOPk!G$17</f>
        <v>0</v>
      </c>
      <c r="J1372" s="50" t="n">
        <f aca="false">FilterOPk!H$17</f>
        <v>0</v>
      </c>
      <c r="K1372" s="50" t="n">
        <f aca="false">FilterOPk!I$17</f>
        <v>0</v>
      </c>
      <c r="L1372" s="50" t="n">
        <f aca="false">FilterOPk!J$17</f>
        <v>0</v>
      </c>
      <c r="M1372" s="50" t="n">
        <f aca="false">FilterOPk!K$17</f>
        <v>0</v>
      </c>
      <c r="N1372" s="50" t="n">
        <f aca="false">FilterOPk!L$17</f>
        <v>0</v>
      </c>
      <c r="O1372" s="50" t="n">
        <f aca="false">FilterOPk!M$17</f>
        <v>0</v>
      </c>
      <c r="P1372" s="50" t="n">
        <f aca="false">FilterOPk!N$17</f>
        <v>0</v>
      </c>
      <c r="Q1372" s="51" t="n">
        <f aca="false">FilterOPk!O$17</f>
        <v>0</v>
      </c>
    </row>
    <row r="1373" customFormat="false" ht="12.75" hidden="false" customHeight="false" outlineLevel="0" collapsed="false">
      <c r="B1373" s="85" t="str">
        <f aca="false">FilterOPk!A$18</f>
        <v>LT-NE</v>
      </c>
      <c r="C1373" s="13" t="n">
        <f aca="false">C1372+1</f>
        <v>1372</v>
      </c>
      <c r="D1373" s="50" t="n">
        <f aca="false">FilterOPk!B$18</f>
        <v>6187311.37539291</v>
      </c>
      <c r="E1373" s="50" t="n">
        <f aca="false">FilterOPk!C$18</f>
        <v>38662.79</v>
      </c>
      <c r="F1373" s="50" t="n">
        <f aca="false">FilterOPk!D$18</f>
        <v>89522.8</v>
      </c>
      <c r="G1373" s="50" t="n">
        <f aca="false">FilterOPk!E$18</f>
        <v>158536.19</v>
      </c>
      <c r="H1373" s="50" t="n">
        <f aca="false">FilterOPk!F$18</f>
        <v>261849.24</v>
      </c>
      <c r="I1373" s="50" t="n">
        <f aca="false">FilterOPk!G$18</f>
        <v>291708.83</v>
      </c>
      <c r="J1373" s="50" t="n">
        <f aca="false">FilterOPk!H$18</f>
        <v>228360.42</v>
      </c>
      <c r="K1373" s="50" t="n">
        <f aca="false">FilterOPk!I$18</f>
        <v>445432.42</v>
      </c>
      <c r="L1373" s="50" t="n">
        <f aca="false">FilterOPk!J$18</f>
        <v>266345.8</v>
      </c>
      <c r="M1373" s="50" t="n">
        <f aca="false">FilterOPk!K$18</f>
        <v>801315.09</v>
      </c>
      <c r="N1373" s="50" t="n">
        <f aca="false">FilterOPk!L$18</f>
        <v>2581733.58</v>
      </c>
      <c r="O1373" s="50" t="n">
        <f aca="false">FilterOPk!M$18</f>
        <v>-636932.37</v>
      </c>
      <c r="P1373" s="50" t="n">
        <f aca="false">FilterOPk!N$18</f>
        <v>-2303942.42</v>
      </c>
      <c r="Q1373" s="51" t="n">
        <f aca="false">FilterOPk!O$18</f>
        <v>-359141.210000001</v>
      </c>
    </row>
    <row r="1374" customFormat="false" ht="12.75" hidden="false" customHeight="false" outlineLevel="0" collapsed="false">
      <c r="B1374" s="85" t="str">
        <f aca="false">FilterOPk!A$19</f>
        <v>LT-PJM</v>
      </c>
      <c r="C1374" s="13" t="n">
        <f aca="false">C1373+1</f>
        <v>1373</v>
      </c>
      <c r="D1374" s="50" t="n">
        <f aca="false">FilterOPk!B$19</f>
        <v>1818236.42109565</v>
      </c>
      <c r="E1374" s="50" t="n">
        <f aca="false">FilterOPk!C$19</f>
        <v>0</v>
      </c>
      <c r="F1374" s="50" t="n">
        <f aca="false">FilterOPk!D$19</f>
        <v>19402.28</v>
      </c>
      <c r="G1374" s="50" t="n">
        <f aca="false">FilterOPk!E$19</f>
        <v>57930.92</v>
      </c>
      <c r="H1374" s="50" t="n">
        <f aca="false">FilterOPk!F$19</f>
        <v>59436.7</v>
      </c>
      <c r="I1374" s="50" t="n">
        <f aca="false">FilterOPk!G$19</f>
        <v>19136.52</v>
      </c>
      <c r="J1374" s="50" t="n">
        <f aca="false">FilterOPk!H$19</f>
        <v>18664.41</v>
      </c>
      <c r="K1374" s="50" t="n">
        <f aca="false">FilterOPk!I$19</f>
        <v>33608.82</v>
      </c>
      <c r="L1374" s="50" t="n">
        <f aca="false">FilterOPk!J$19</f>
        <v>20867.53</v>
      </c>
      <c r="M1374" s="50" t="n">
        <f aca="false">FilterOPk!K$19</f>
        <v>56340.86</v>
      </c>
      <c r="N1374" s="50" t="n">
        <f aca="false">FilterOPk!L$19</f>
        <v>285388.04</v>
      </c>
      <c r="O1374" s="50" t="n">
        <f aca="false">FilterOPk!M$19</f>
        <v>-1975.43</v>
      </c>
      <c r="P1374" s="50" t="n">
        <f aca="false">FilterOPk!N$19</f>
        <v>-179963.06</v>
      </c>
      <c r="Q1374" s="51" t="n">
        <f aca="false">FilterOPk!O$19</f>
        <v>103449.55</v>
      </c>
    </row>
    <row r="1375" customFormat="false" ht="12.75" hidden="false" customHeight="false" outlineLevel="0" collapsed="false">
      <c r="B1375" s="85" t="str">
        <f aca="false">FilterOPk!A$20</f>
        <v>LT- NY</v>
      </c>
      <c r="C1375" s="13" t="n">
        <f aca="false">C1374+1</f>
        <v>1374</v>
      </c>
      <c r="D1375" s="50" t="n">
        <f aca="false">FilterOPk!B$20</f>
        <v>0</v>
      </c>
      <c r="E1375" s="50" t="n">
        <f aca="false">FilterOPk!C$20</f>
        <v>-9128.22</v>
      </c>
      <c r="F1375" s="50" t="n">
        <f aca="false">FilterOPk!D$20</f>
        <v>-69725.26</v>
      </c>
      <c r="G1375" s="50" t="n">
        <f aca="false">FilterOPk!E$20</f>
        <v>0</v>
      </c>
      <c r="H1375" s="50" t="n">
        <f aca="false">FilterOPk!F$20</f>
        <v>0</v>
      </c>
      <c r="I1375" s="50" t="n">
        <f aca="false">FilterOPk!G$20</f>
        <v>0</v>
      </c>
      <c r="J1375" s="50" t="n">
        <f aca="false">FilterOPk!H$20</f>
        <v>0</v>
      </c>
      <c r="K1375" s="50" t="n">
        <f aca="false">FilterOPk!I$20</f>
        <v>0</v>
      </c>
      <c r="L1375" s="50" t="n">
        <f aca="false">FilterOPk!J$20</f>
        <v>0</v>
      </c>
      <c r="M1375" s="50" t="n">
        <f aca="false">FilterOPk!K$20</f>
        <v>0</v>
      </c>
      <c r="N1375" s="50" t="n">
        <f aca="false">FilterOPk!L$20</f>
        <v>-78853.48</v>
      </c>
      <c r="O1375" s="50" t="n">
        <f aca="false">FilterOPk!M$20</f>
        <v>0</v>
      </c>
      <c r="P1375" s="50" t="n">
        <f aca="false">FilterOPk!N$20</f>
        <v>12056.92</v>
      </c>
      <c r="Q1375" s="51" t="n">
        <f aca="false">FilterOPk!O$20</f>
        <v>-66796.56</v>
      </c>
    </row>
    <row r="1376" customFormat="false" ht="12.75" hidden="false" customHeight="false" outlineLevel="0" collapsed="false">
      <c r="B1376" s="85" t="str">
        <f aca="false">FilterOPk!A$21</f>
        <v>ST- PJM</v>
      </c>
      <c r="C1376" s="13" t="n">
        <f aca="false">C1375+1</f>
        <v>1375</v>
      </c>
      <c r="D1376" s="50" t="n">
        <f aca="false">FilterOPk!B$21</f>
        <v>1243093.71447674</v>
      </c>
      <c r="E1376" s="50" t="n">
        <f aca="false">FilterOPk!C$21</f>
        <v>13503.06</v>
      </c>
      <c r="F1376" s="50" t="n">
        <f aca="false">FilterOPk!D$21</f>
        <v>0</v>
      </c>
      <c r="G1376" s="50" t="n">
        <f aca="false">FilterOPk!E$21</f>
        <v>0</v>
      </c>
      <c r="H1376" s="50" t="n">
        <f aca="false">FilterOPk!F$21</f>
        <v>0</v>
      </c>
      <c r="I1376" s="50" t="n">
        <f aca="false">FilterOPk!G$21</f>
        <v>0</v>
      </c>
      <c r="J1376" s="50" t="n">
        <f aca="false">FilterOPk!H$21</f>
        <v>0</v>
      </c>
      <c r="K1376" s="50" t="n">
        <f aca="false">FilterOPk!I$21</f>
        <v>0</v>
      </c>
      <c r="L1376" s="50" t="n">
        <f aca="false">FilterOPk!J$21</f>
        <v>0</v>
      </c>
      <c r="M1376" s="50" t="n">
        <f aca="false">FilterOPk!K$21</f>
        <v>0</v>
      </c>
      <c r="N1376" s="50" t="n">
        <f aca="false">FilterOPk!L$21</f>
        <v>13503.06</v>
      </c>
      <c r="O1376" s="50" t="n">
        <f aca="false">FilterOPk!M$21</f>
        <v>0</v>
      </c>
      <c r="P1376" s="50" t="n">
        <f aca="false">FilterOPk!N$21</f>
        <v>0</v>
      </c>
      <c r="Q1376" s="51" t="n">
        <f aca="false">FilterOPk!O$21</f>
        <v>13503.06</v>
      </c>
    </row>
    <row r="1377" customFormat="false" ht="12.75" hidden="false" customHeight="false" outlineLevel="0" collapsed="false">
      <c r="B1377" s="85" t="str">
        <f aca="false">FilterOPk!A$22</f>
        <v>ST- NENG</v>
      </c>
      <c r="C1377" s="13" t="n">
        <f aca="false">C1376+1</f>
        <v>1376</v>
      </c>
      <c r="D1377" s="50" t="n">
        <f aca="false">FilterOPk!B$22</f>
        <v>539719.375927685</v>
      </c>
      <c r="E1377" s="50" t="n">
        <f aca="false">FilterOPk!C$22</f>
        <v>17499.36</v>
      </c>
      <c r="F1377" s="50" t="n">
        <f aca="false">FilterOPk!D$22</f>
        <v>34844.91</v>
      </c>
      <c r="G1377" s="50" t="n">
        <f aca="false">FilterOPk!E$22</f>
        <v>0</v>
      </c>
      <c r="H1377" s="50" t="n">
        <f aca="false">FilterOPk!F$22</f>
        <v>0</v>
      </c>
      <c r="I1377" s="50" t="n">
        <f aca="false">FilterOPk!G$22</f>
        <v>0</v>
      </c>
      <c r="J1377" s="50" t="n">
        <f aca="false">FilterOPk!H$22</f>
        <v>0</v>
      </c>
      <c r="K1377" s="50" t="n">
        <f aca="false">FilterOPk!I$22</f>
        <v>0</v>
      </c>
      <c r="L1377" s="50" t="n">
        <f aca="false">FilterOPk!J$22</f>
        <v>0</v>
      </c>
      <c r="M1377" s="50" t="n">
        <f aca="false">FilterOPk!K$22</f>
        <v>0</v>
      </c>
      <c r="N1377" s="50" t="n">
        <f aca="false">FilterOPk!L$22</f>
        <v>52344.27</v>
      </c>
      <c r="O1377" s="50" t="n">
        <f aca="false">FilterOPk!M$22</f>
        <v>0</v>
      </c>
      <c r="P1377" s="50" t="n">
        <f aca="false">FilterOPk!N$22</f>
        <v>0</v>
      </c>
      <c r="Q1377" s="51" t="n">
        <f aca="false">FilterOPk!O$22</f>
        <v>52344.27</v>
      </c>
    </row>
    <row r="1378" customFormat="false" ht="12.75" hidden="false" customHeight="false" outlineLevel="0" collapsed="false">
      <c r="B1378" s="85" t="str">
        <f aca="false">FilterOPk!A$23</f>
        <v>ST- NY</v>
      </c>
      <c r="C1378" s="13" t="n">
        <f aca="false">C1377+1</f>
        <v>1377</v>
      </c>
      <c r="D1378" s="50" t="n">
        <f aca="false">FilterOPk!B$23</f>
        <v>251437.188425373</v>
      </c>
      <c r="E1378" s="50" t="n">
        <f aca="false">FilterOPk!C$23</f>
        <v>22663</v>
      </c>
      <c r="F1378" s="50" t="n">
        <f aca="false">FilterOPk!D$23</f>
        <v>52267.36</v>
      </c>
      <c r="G1378" s="50" t="n">
        <f aca="false">FilterOPk!E$23</f>
        <v>0</v>
      </c>
      <c r="H1378" s="50" t="n">
        <f aca="false">FilterOPk!F$23</f>
        <v>0</v>
      </c>
      <c r="I1378" s="50" t="n">
        <f aca="false">FilterOPk!G$23</f>
        <v>0</v>
      </c>
      <c r="J1378" s="50" t="n">
        <f aca="false">FilterOPk!H$23</f>
        <v>0</v>
      </c>
      <c r="K1378" s="50" t="n">
        <f aca="false">FilterOPk!I$23</f>
        <v>0</v>
      </c>
      <c r="L1378" s="50" t="n">
        <f aca="false">FilterOPk!J$23</f>
        <v>0</v>
      </c>
      <c r="M1378" s="50" t="n">
        <f aca="false">FilterOPk!K$23</f>
        <v>0</v>
      </c>
      <c r="N1378" s="50" t="n">
        <f aca="false">FilterOPk!L$23</f>
        <v>74930.36</v>
      </c>
      <c r="O1378" s="50" t="n">
        <f aca="false">FilterOPk!M$23</f>
        <v>0</v>
      </c>
      <c r="P1378" s="50" t="n">
        <f aca="false">FilterOPk!N$23</f>
        <v>0</v>
      </c>
      <c r="Q1378" s="51" t="n">
        <f aca="false">FilterOPk!O$23</f>
        <v>74930.36</v>
      </c>
    </row>
    <row r="1379" customFormat="false" ht="12.75" hidden="false" customHeight="false" outlineLevel="0" collapsed="false">
      <c r="B1379" s="85" t="str">
        <f aca="false">FilterOPk!A$24</f>
        <v>NE- PHYS</v>
      </c>
      <c r="C1379" s="13" t="n">
        <f aca="false">C1378+1</f>
        <v>1378</v>
      </c>
      <c r="D1379" s="50" t="n">
        <f aca="false">FilterOPk!B$24</f>
        <v>0</v>
      </c>
      <c r="E1379" s="50" t="n">
        <f aca="false">FilterOPk!C$24</f>
        <v>0</v>
      </c>
      <c r="F1379" s="50" t="n">
        <f aca="false">FilterOPk!D$24</f>
        <v>0</v>
      </c>
      <c r="G1379" s="50" t="n">
        <f aca="false">FilterOPk!E$24</f>
        <v>0</v>
      </c>
      <c r="H1379" s="50" t="n">
        <f aca="false">FilterOPk!F$24</f>
        <v>0</v>
      </c>
      <c r="I1379" s="50" t="n">
        <f aca="false">FilterOPk!G$24</f>
        <v>0</v>
      </c>
      <c r="J1379" s="50" t="n">
        <f aca="false">FilterOPk!H$24</f>
        <v>0</v>
      </c>
      <c r="K1379" s="50" t="n">
        <f aca="false">FilterOPk!I$24</f>
        <v>0</v>
      </c>
      <c r="L1379" s="50" t="n">
        <f aca="false">FilterOPk!J$24</f>
        <v>0</v>
      </c>
      <c r="M1379" s="50" t="n">
        <f aca="false">FilterOPk!K$24</f>
        <v>0</v>
      </c>
      <c r="N1379" s="50" t="n">
        <f aca="false">FilterOPk!L$24</f>
        <v>0</v>
      </c>
      <c r="O1379" s="50" t="n">
        <f aca="false">FilterOPk!M$24</f>
        <v>0</v>
      </c>
      <c r="P1379" s="50" t="n">
        <f aca="false">FilterOPk!N$24</f>
        <v>0</v>
      </c>
      <c r="Q1379" s="51" t="n">
        <f aca="false">FilterOPk!O$24</f>
        <v>0</v>
      </c>
    </row>
    <row r="1380" customFormat="false" ht="12.75" hidden="false" customHeight="false" outlineLevel="0" collapsed="false">
      <c r="B1380" s="85" t="str">
        <f aca="false">FilterOPk!A$25</f>
        <v>LT-Southeast</v>
      </c>
      <c r="C1380" s="13" t="n">
        <f aca="false">C1379+1</f>
        <v>1379</v>
      </c>
      <c r="D1380" s="50" t="n">
        <f aca="false">FilterOPk!B$25</f>
        <v>11411200.8859117</v>
      </c>
      <c r="E1380" s="50" t="n">
        <f aca="false">FilterOPk!C$25</f>
        <v>15825.82</v>
      </c>
      <c r="F1380" s="50" t="n">
        <f aca="false">FilterOPk!D$25</f>
        <v>13250</v>
      </c>
      <c r="G1380" s="50" t="n">
        <f aca="false">FilterOPk!E$25</f>
        <v>24924.1</v>
      </c>
      <c r="H1380" s="50" t="n">
        <f aca="false">FilterOPk!F$25</f>
        <v>24690.47</v>
      </c>
      <c r="I1380" s="50" t="n">
        <f aca="false">FilterOPk!G$25</f>
        <v>26774</v>
      </c>
      <c r="J1380" s="50" t="n">
        <f aca="false">FilterOPk!H$25</f>
        <v>26715</v>
      </c>
      <c r="K1380" s="50" t="n">
        <f aca="false">FilterOPk!I$25</f>
        <v>57358.83</v>
      </c>
      <c r="L1380" s="50" t="n">
        <f aca="false">FilterOPk!J$25</f>
        <v>26146</v>
      </c>
      <c r="M1380" s="50" t="n">
        <f aca="false">FilterOPk!K$25</f>
        <v>75355.31</v>
      </c>
      <c r="N1380" s="50" t="n">
        <f aca="false">FilterOPk!L$25</f>
        <v>291039.53</v>
      </c>
      <c r="O1380" s="50" t="n">
        <f aca="false">FilterOPk!M$25</f>
        <v>-122359</v>
      </c>
      <c r="P1380" s="50" t="n">
        <f aca="false">FilterOPk!N$25</f>
        <v>514428.17</v>
      </c>
      <c r="Q1380" s="51" t="n">
        <f aca="false">FilterOPk!O$25</f>
        <v>683108.7</v>
      </c>
    </row>
    <row r="1381" customFormat="false" ht="12.75" hidden="false" customHeight="false" outlineLevel="0" collapsed="false">
      <c r="B1381" s="85" t="str">
        <f aca="false">FilterOPk!A$26</f>
        <v>ST-SPP</v>
      </c>
      <c r="C1381" s="13" t="n">
        <f aca="false">C1380+1</f>
        <v>1380</v>
      </c>
      <c r="D1381" s="50" t="n">
        <f aca="false">FilterOPk!B$26</f>
        <v>52202.8773549933</v>
      </c>
      <c r="E1381" s="50" t="n">
        <f aca="false">FilterOPk!C$26</f>
        <v>0</v>
      </c>
      <c r="F1381" s="50" t="n">
        <f aca="false">FilterOPk!D$26</f>
        <v>0</v>
      </c>
      <c r="G1381" s="50" t="n">
        <f aca="false">FilterOPk!E$26</f>
        <v>0</v>
      </c>
      <c r="H1381" s="50" t="n">
        <f aca="false">FilterOPk!F$26</f>
        <v>0</v>
      </c>
      <c r="I1381" s="50" t="n">
        <f aca="false">FilterOPk!G$26</f>
        <v>0</v>
      </c>
      <c r="J1381" s="50" t="n">
        <f aca="false">FilterOPk!H$26</f>
        <v>0</v>
      </c>
      <c r="K1381" s="50" t="n">
        <f aca="false">FilterOPk!I$26</f>
        <v>0</v>
      </c>
      <c r="L1381" s="50" t="n">
        <f aca="false">FilterOPk!J$26</f>
        <v>0</v>
      </c>
      <c r="M1381" s="50" t="n">
        <f aca="false">FilterOPk!K$26</f>
        <v>0</v>
      </c>
      <c r="N1381" s="50" t="n">
        <f aca="false">FilterOPk!L$26</f>
        <v>0</v>
      </c>
      <c r="O1381" s="50" t="n">
        <f aca="false">FilterOPk!M$26</f>
        <v>0</v>
      </c>
      <c r="P1381" s="50" t="n">
        <f aca="false">FilterOPk!N$26</f>
        <v>0</v>
      </c>
      <c r="Q1381" s="51" t="n">
        <f aca="false">FilterOPk!O$26</f>
        <v>0</v>
      </c>
    </row>
    <row r="1382" customFormat="false" ht="12.75" hidden="false" customHeight="false" outlineLevel="0" collapsed="false">
      <c r="B1382" s="85" t="str">
        <f aca="false">FilterOPk!A$27</f>
        <v>ST-SERC</v>
      </c>
      <c r="C1382" s="13" t="n">
        <f aca="false">C1381+1</f>
        <v>1381</v>
      </c>
      <c r="D1382" s="50" t="n">
        <f aca="false">FilterOPk!B$27</f>
        <v>686881.973218232</v>
      </c>
      <c r="E1382" s="50" t="n">
        <f aca="false">FilterOPk!C$27</f>
        <v>0</v>
      </c>
      <c r="F1382" s="50" t="n">
        <f aca="false">FilterOPk!D$27</f>
        <v>0</v>
      </c>
      <c r="G1382" s="50" t="n">
        <f aca="false">FilterOPk!E$27</f>
        <v>0</v>
      </c>
      <c r="H1382" s="50" t="n">
        <f aca="false">FilterOPk!F$27</f>
        <v>0</v>
      </c>
      <c r="I1382" s="50" t="n">
        <f aca="false">FilterOPk!G$27</f>
        <v>0</v>
      </c>
      <c r="J1382" s="50" t="n">
        <f aca="false">FilterOPk!H$27</f>
        <v>0</v>
      </c>
      <c r="K1382" s="50" t="n">
        <f aca="false">FilterOPk!I$27</f>
        <v>0</v>
      </c>
      <c r="L1382" s="50" t="n">
        <f aca="false">FilterOPk!J$27</f>
        <v>0</v>
      </c>
      <c r="M1382" s="50" t="n">
        <f aca="false">FilterOPk!K$27</f>
        <v>0</v>
      </c>
      <c r="N1382" s="50" t="n">
        <f aca="false">FilterOPk!L$27</f>
        <v>0</v>
      </c>
      <c r="O1382" s="50" t="n">
        <f aca="false">FilterOPk!M$27</f>
        <v>0</v>
      </c>
      <c r="P1382" s="50" t="n">
        <f aca="false">FilterOPk!N$27</f>
        <v>0</v>
      </c>
      <c r="Q1382" s="51" t="n">
        <f aca="false">FilterOPk!O$27</f>
        <v>0</v>
      </c>
    </row>
    <row r="1383" customFormat="false" ht="12.75" hidden="false" customHeight="false" outlineLevel="0" collapsed="false">
      <c r="B1383" s="85" t="str">
        <f aca="false">FilterOPk!A$28</f>
        <v>LT- Texas</v>
      </c>
      <c r="C1383" s="13" t="n">
        <f aca="false">C1382+1</f>
        <v>1382</v>
      </c>
      <c r="D1383" s="50" t="n">
        <f aca="false">FilterOPk!B$28</f>
        <v>3826684.70313045</v>
      </c>
      <c r="E1383" s="50" t="n">
        <f aca="false">FilterOPk!C$28</f>
        <v>0</v>
      </c>
      <c r="F1383" s="50" t="n">
        <f aca="false">FilterOPk!D$28</f>
        <v>13003.28</v>
      </c>
      <c r="G1383" s="50" t="n">
        <f aca="false">FilterOPk!E$28</f>
        <v>7651.26</v>
      </c>
      <c r="H1383" s="50" t="n">
        <f aca="false">FilterOPk!F$28</f>
        <v>7986.82</v>
      </c>
      <c r="I1383" s="50" t="n">
        <f aca="false">FilterOPk!G$28</f>
        <v>17032.43</v>
      </c>
      <c r="J1383" s="50" t="n">
        <f aca="false">FilterOPk!H$28</f>
        <v>19665.43</v>
      </c>
      <c r="K1383" s="50" t="n">
        <f aca="false">FilterOPk!I$28</f>
        <v>46628.44</v>
      </c>
      <c r="L1383" s="50" t="n">
        <f aca="false">FilterOPk!J$28</f>
        <v>12076.91</v>
      </c>
      <c r="M1383" s="50" t="n">
        <f aca="false">FilterOPk!K$28</f>
        <v>18411.54</v>
      </c>
      <c r="N1383" s="50" t="n">
        <f aca="false">FilterOPk!L$28</f>
        <v>142456.11</v>
      </c>
      <c r="O1383" s="50" t="n">
        <f aca="false">FilterOPk!M$28</f>
        <v>653578.76</v>
      </c>
      <c r="P1383" s="50" t="n">
        <f aca="false">FilterOPk!N$28</f>
        <v>2238345.92</v>
      </c>
      <c r="Q1383" s="51" t="n">
        <f aca="false">FilterOPk!O$28</f>
        <v>3034380.79</v>
      </c>
    </row>
    <row r="1384" customFormat="false" ht="12.75" hidden="false" customHeight="false" outlineLevel="0" collapsed="false">
      <c r="B1384" s="85" t="str">
        <f aca="false">FilterOPk!A$29</f>
        <v>St- Texas</v>
      </c>
      <c r="C1384" s="13" t="n">
        <f aca="false">C1383+1</f>
        <v>1383</v>
      </c>
      <c r="D1384" s="50" t="n">
        <f aca="false">FilterOPk!B$29</f>
        <v>445563.239343252</v>
      </c>
      <c r="E1384" s="50" t="n">
        <f aca="false">FilterOPk!C$29</f>
        <v>5676.33</v>
      </c>
      <c r="F1384" s="50" t="n">
        <f aca="false">FilterOPk!D$29</f>
        <v>0</v>
      </c>
      <c r="G1384" s="50" t="n">
        <f aca="false">FilterOPk!E$29</f>
        <v>0</v>
      </c>
      <c r="H1384" s="50" t="n">
        <f aca="false">FilterOPk!F$29</f>
        <v>0</v>
      </c>
      <c r="I1384" s="50" t="n">
        <f aca="false">FilterOPk!G$29</f>
        <v>0</v>
      </c>
      <c r="J1384" s="50" t="n">
        <f aca="false">FilterOPk!H$29</f>
        <v>0</v>
      </c>
      <c r="K1384" s="50" t="n">
        <f aca="false">FilterOPk!I$29</f>
        <v>0</v>
      </c>
      <c r="L1384" s="50" t="n">
        <f aca="false">FilterOPk!J$29</f>
        <v>0</v>
      </c>
      <c r="M1384" s="50" t="n">
        <f aca="false">FilterOPk!K$29</f>
        <v>0</v>
      </c>
      <c r="N1384" s="50" t="n">
        <f aca="false">FilterOPk!L$29</f>
        <v>5676.33</v>
      </c>
      <c r="O1384" s="50" t="n">
        <f aca="false">FilterOPk!M$29</f>
        <v>0</v>
      </c>
      <c r="P1384" s="50" t="n">
        <f aca="false">FilterOPk!N$29</f>
        <v>0</v>
      </c>
      <c r="Q1384" s="51" t="n">
        <f aca="false">FilterOPk!O$29</f>
        <v>5676.33</v>
      </c>
    </row>
    <row r="1385" customFormat="false" ht="12.75" hidden="false" customHeight="false" outlineLevel="0" collapsed="false">
      <c r="B1385" s="85"/>
      <c r="C1385" s="13" t="n">
        <f aca="false">C1384+1</f>
        <v>1384</v>
      </c>
      <c r="D1385" s="50"/>
      <c r="E1385" s="50"/>
      <c r="F1385" s="50"/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1"/>
    </row>
    <row r="1386" customFormat="false" ht="12.75" hidden="false" customHeight="false" outlineLevel="0" collapsed="false">
      <c r="B1386" s="85" t="str">
        <f aca="false">FilterOPk!A$32</f>
        <v>Gas positions</v>
      </c>
      <c r="C1386" s="13" t="n">
        <f aca="false">C1385+1</f>
        <v>1385</v>
      </c>
      <c r="D1386" s="50" t="s">
        <v>4</v>
      </c>
      <c r="E1386" s="50"/>
      <c r="F1386" s="50"/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1"/>
    </row>
    <row r="1387" customFormat="false" ht="12.75" hidden="false" customHeight="false" outlineLevel="0" collapsed="false">
      <c r="B1387" s="85" t="str">
        <f aca="false">FilterOPk!A$33</f>
        <v>Kevin Presto</v>
      </c>
      <c r="C1387" s="13" t="n">
        <f aca="false">C1386+1</f>
        <v>1386</v>
      </c>
      <c r="D1387" s="50" t="n">
        <f aca="false">FilterOPk!B$33</f>
        <v>0</v>
      </c>
      <c r="E1387" s="50" t="n">
        <f aca="false">FilterOPk!C$33</f>
        <v>0</v>
      </c>
      <c r="F1387" s="50" t="n">
        <f aca="false">FilterOPk!D$33</f>
        <v>0</v>
      </c>
      <c r="G1387" s="50" t="n">
        <f aca="false">FilterOPk!E$33</f>
        <v>0</v>
      </c>
      <c r="H1387" s="50" t="n">
        <f aca="false">FilterOPk!F$33</f>
        <v>0</v>
      </c>
      <c r="I1387" s="50" t="n">
        <f aca="false">FilterOPk!G$33</f>
        <v>0</v>
      </c>
      <c r="J1387" s="50" t="n">
        <f aca="false">FilterOPk!H$33</f>
        <v>0</v>
      </c>
      <c r="K1387" s="50" t="n">
        <f aca="false">FilterOPk!I$33</f>
        <v>0</v>
      </c>
      <c r="L1387" s="50" t="n">
        <f aca="false">FilterOPk!J$33</f>
        <v>0</v>
      </c>
      <c r="M1387" s="50" t="n">
        <f aca="false">FilterOPk!K$33</f>
        <v>0</v>
      </c>
      <c r="N1387" s="50" t="n">
        <f aca="false">FilterOPk!L$33</f>
        <v>0</v>
      </c>
      <c r="O1387" s="50" t="n">
        <f aca="false">FilterOPk!M$33</f>
        <v>0</v>
      </c>
      <c r="P1387" s="50" t="n">
        <f aca="false">FilterOPk!N$33</f>
        <v>0</v>
      </c>
      <c r="Q1387" s="51" t="n">
        <f aca="false">FilterOPk!O$33</f>
        <v>0</v>
      </c>
    </row>
    <row r="1388" customFormat="false" ht="12.75" hidden="false" customHeight="false" outlineLevel="0" collapsed="false">
      <c r="B1388" s="85" t="str">
        <f aca="false">FilterOPk!A$34</f>
        <v>Fletcher Sturm</v>
      </c>
      <c r="C1388" s="13" t="n">
        <f aca="false">C1387+1</f>
        <v>1387</v>
      </c>
      <c r="D1388" s="50" t="n">
        <f aca="false">FilterOPk!B$34</f>
        <v>0</v>
      </c>
      <c r="E1388" s="50" t="n">
        <f aca="false">FilterOPk!C$34</f>
        <v>0</v>
      </c>
      <c r="F1388" s="50" t="n">
        <f aca="false">FilterOPk!D$34</f>
        <v>0</v>
      </c>
      <c r="G1388" s="50" t="n">
        <f aca="false">FilterOPk!E$34</f>
        <v>0</v>
      </c>
      <c r="H1388" s="50" t="n">
        <f aca="false">FilterOPk!F$34</f>
        <v>0</v>
      </c>
      <c r="I1388" s="50" t="n">
        <f aca="false">FilterOPk!G$34</f>
        <v>0</v>
      </c>
      <c r="J1388" s="50" t="n">
        <f aca="false">FilterOPk!H$34</f>
        <v>0</v>
      </c>
      <c r="K1388" s="50" t="n">
        <f aca="false">FilterOPk!I$34</f>
        <v>0</v>
      </c>
      <c r="L1388" s="50" t="n">
        <f aca="false">FilterOPk!J$34</f>
        <v>0</v>
      </c>
      <c r="M1388" s="50" t="n">
        <f aca="false">FilterOPk!K$34</f>
        <v>0</v>
      </c>
      <c r="N1388" s="50" t="n">
        <f aca="false">FilterOPk!L$34</f>
        <v>0</v>
      </c>
      <c r="O1388" s="50" t="n">
        <f aca="false">FilterOPk!M$34</f>
        <v>0</v>
      </c>
      <c r="P1388" s="50" t="n">
        <f aca="false">FilterOPk!N$34</f>
        <v>0</v>
      </c>
      <c r="Q1388" s="51" t="n">
        <f aca="false">FilterOPk!O$34</f>
        <v>0</v>
      </c>
    </row>
    <row r="1389" customFormat="false" ht="12.75" hidden="false" customHeight="false" outlineLevel="0" collapsed="false">
      <c r="B1389" s="85" t="str">
        <f aca="false">FilterOPk!A$35</f>
        <v>Doug Gilbert-Smith</v>
      </c>
      <c r="C1389" s="13" t="n">
        <f aca="false">C1388+1</f>
        <v>1388</v>
      </c>
      <c r="D1389" s="50" t="n">
        <f aca="false">FilterOPk!B$35</f>
        <v>0</v>
      </c>
      <c r="E1389" s="50" t="n">
        <f aca="false">FilterOPk!C$35</f>
        <v>0</v>
      </c>
      <c r="F1389" s="50" t="n">
        <f aca="false">FilterOPk!D$35</f>
        <v>0</v>
      </c>
      <c r="G1389" s="50" t="n">
        <f aca="false">FilterOPk!E$35</f>
        <v>0</v>
      </c>
      <c r="H1389" s="50" t="n">
        <f aca="false">FilterOPk!F$35</f>
        <v>0</v>
      </c>
      <c r="I1389" s="50" t="n">
        <f aca="false">FilterOPk!G$35</f>
        <v>0</v>
      </c>
      <c r="J1389" s="50" t="n">
        <f aca="false">FilterOPk!H$35</f>
        <v>0</v>
      </c>
      <c r="K1389" s="50" t="n">
        <f aca="false">FilterOPk!I$35</f>
        <v>0</v>
      </c>
      <c r="L1389" s="50" t="n">
        <f aca="false">FilterOPk!J$35</f>
        <v>0</v>
      </c>
      <c r="M1389" s="50" t="n">
        <f aca="false">FilterOPk!K$35</f>
        <v>0</v>
      </c>
      <c r="N1389" s="50" t="n">
        <f aca="false">FilterOPk!L$35</f>
        <v>0</v>
      </c>
      <c r="O1389" s="50" t="n">
        <f aca="false">FilterOPk!M$35</f>
        <v>0</v>
      </c>
      <c r="P1389" s="50" t="n">
        <f aca="false">FilterOPk!N$35</f>
        <v>0</v>
      </c>
      <c r="Q1389" s="51" t="n">
        <f aca="false">FilterOPk!O$35</f>
        <v>0</v>
      </c>
    </row>
    <row r="1390" customFormat="false" ht="12.75" hidden="false" customHeight="false" outlineLevel="0" collapsed="false">
      <c r="B1390" s="85" t="str">
        <f aca="false">FilterOPk!A$36</f>
        <v>Rogers Herndon</v>
      </c>
      <c r="C1390" s="13" t="n">
        <f aca="false">C1389+1</f>
        <v>1389</v>
      </c>
      <c r="D1390" s="50" t="n">
        <f aca="false">FilterOPk!B$36</f>
        <v>0</v>
      </c>
      <c r="E1390" s="50" t="n">
        <f aca="false">FilterOPk!C$36</f>
        <v>0</v>
      </c>
      <c r="F1390" s="50" t="n">
        <f aca="false">FilterOPk!D$36</f>
        <v>0</v>
      </c>
      <c r="G1390" s="50" t="n">
        <f aca="false">FilterOPk!E$36</f>
        <v>0</v>
      </c>
      <c r="H1390" s="50" t="n">
        <f aca="false">FilterOPk!F$36</f>
        <v>0</v>
      </c>
      <c r="I1390" s="50" t="n">
        <f aca="false">FilterOPk!G$36</f>
        <v>0</v>
      </c>
      <c r="J1390" s="50" t="n">
        <f aca="false">FilterOPk!H$36</f>
        <v>0</v>
      </c>
      <c r="K1390" s="50" t="n">
        <f aca="false">FilterOPk!I$36</f>
        <v>0</v>
      </c>
      <c r="L1390" s="50" t="n">
        <f aca="false">FilterOPk!J$36</f>
        <v>0</v>
      </c>
      <c r="M1390" s="50" t="n">
        <f aca="false">FilterOPk!K$36</f>
        <v>0</v>
      </c>
      <c r="N1390" s="50" t="n">
        <f aca="false">FilterOPk!L$36</f>
        <v>0</v>
      </c>
      <c r="O1390" s="50" t="n">
        <f aca="false">FilterOPk!M$36</f>
        <v>0</v>
      </c>
      <c r="P1390" s="50" t="n">
        <f aca="false">FilterOPk!N$36</f>
        <v>0</v>
      </c>
      <c r="Q1390" s="51" t="n">
        <f aca="false">FilterOPk!O$36</f>
        <v>0</v>
      </c>
    </row>
    <row r="1391" customFormat="false" ht="12.75" hidden="false" customHeight="false" outlineLevel="0" collapsed="false">
      <c r="B1391" s="85" t="str">
        <f aca="false">FilterOPk!A$37</f>
        <v>Dana Davis</v>
      </c>
      <c r="C1391" s="13" t="n">
        <f aca="false">C1390+1</f>
        <v>1390</v>
      </c>
      <c r="D1391" s="50" t="n">
        <f aca="false">FilterOPk!B$37</f>
        <v>0</v>
      </c>
      <c r="E1391" s="50" t="n">
        <f aca="false">FilterOPk!C$37</f>
        <v>0</v>
      </c>
      <c r="F1391" s="50" t="n">
        <f aca="false">FilterOPk!D$37</f>
        <v>0</v>
      </c>
      <c r="G1391" s="50" t="n">
        <f aca="false">FilterOPk!E$37</f>
        <v>0</v>
      </c>
      <c r="H1391" s="50" t="n">
        <f aca="false">FilterOPk!F$37</f>
        <v>0</v>
      </c>
      <c r="I1391" s="50" t="n">
        <f aca="false">FilterOPk!G$37</f>
        <v>0</v>
      </c>
      <c r="J1391" s="50" t="n">
        <f aca="false">FilterOPk!H$37</f>
        <v>0</v>
      </c>
      <c r="K1391" s="50" t="n">
        <f aca="false">FilterOPk!I$37</f>
        <v>0</v>
      </c>
      <c r="L1391" s="50" t="n">
        <f aca="false">FilterOPk!J$37</f>
        <v>0</v>
      </c>
      <c r="M1391" s="50" t="n">
        <f aca="false">FilterOPk!K$37</f>
        <v>0</v>
      </c>
      <c r="N1391" s="50" t="n">
        <f aca="false">FilterOPk!L$37</f>
        <v>0</v>
      </c>
      <c r="O1391" s="50" t="n">
        <f aca="false">FilterOPk!M$37</f>
        <v>0</v>
      </c>
      <c r="P1391" s="50" t="n">
        <f aca="false">FilterOPk!N$37</f>
        <v>0</v>
      </c>
      <c r="Q1391" s="51" t="n">
        <f aca="false">FilterOPk!O$37</f>
        <v>0</v>
      </c>
    </row>
    <row r="1392" customFormat="false" ht="12.75" hidden="false" customHeight="false" outlineLevel="0" collapsed="false">
      <c r="B1392" s="85" t="str">
        <f aca="false">FilterOPk!A$38</f>
        <v>Tom May</v>
      </c>
      <c r="C1392" s="13" t="n">
        <f aca="false">C1391+1</f>
        <v>1391</v>
      </c>
      <c r="D1392" s="50" t="n">
        <f aca="false">FilterOPk!B$38</f>
        <v>0</v>
      </c>
      <c r="E1392" s="50" t="n">
        <f aca="false">FilterOPk!C$38</f>
        <v>0</v>
      </c>
      <c r="F1392" s="50" t="n">
        <f aca="false">FilterOPk!D$38</f>
        <v>0</v>
      </c>
      <c r="G1392" s="50" t="n">
        <f aca="false">FilterOPk!E$38</f>
        <v>0</v>
      </c>
      <c r="H1392" s="50" t="n">
        <f aca="false">FilterOPk!F$38</f>
        <v>0</v>
      </c>
      <c r="I1392" s="50" t="n">
        <f aca="false">FilterOPk!G$38</f>
        <v>0</v>
      </c>
      <c r="J1392" s="50" t="n">
        <f aca="false">FilterOPk!H$38</f>
        <v>0</v>
      </c>
      <c r="K1392" s="50" t="n">
        <f aca="false">FilterOPk!I$38</f>
        <v>0</v>
      </c>
      <c r="L1392" s="50" t="n">
        <f aca="false">FilterOPk!J$38</f>
        <v>0</v>
      </c>
      <c r="M1392" s="50" t="n">
        <f aca="false">FilterOPk!K$38</f>
        <v>0</v>
      </c>
      <c r="N1392" s="50" t="n">
        <f aca="false">FilterOPk!L$38</f>
        <v>0</v>
      </c>
      <c r="O1392" s="50" t="n">
        <f aca="false">FilterOPk!M$38</f>
        <v>0</v>
      </c>
      <c r="P1392" s="50" t="n">
        <f aca="false">FilterOPk!N$38</f>
        <v>0</v>
      </c>
      <c r="Q1392" s="51" t="n">
        <f aca="false">FilterOPk!O$38</f>
        <v>0</v>
      </c>
    </row>
    <row r="1393" customFormat="false" ht="12.75" hidden="false" customHeight="false" outlineLevel="0" collapsed="false">
      <c r="B1393" s="85" t="str">
        <f aca="false">FilterOPk!A$39</f>
        <v>Clint Dean</v>
      </c>
      <c r="C1393" s="13" t="n">
        <f aca="false">C1392+1</f>
        <v>1392</v>
      </c>
      <c r="D1393" s="50" t="n">
        <f aca="false">FilterOPk!B$39</f>
        <v>0</v>
      </c>
      <c r="E1393" s="50" t="n">
        <f aca="false">FilterOPk!C$39</f>
        <v>0</v>
      </c>
      <c r="F1393" s="50" t="n">
        <f aca="false">FilterOPk!D$39</f>
        <v>0</v>
      </c>
      <c r="G1393" s="50" t="n">
        <f aca="false">FilterOPk!E$39</f>
        <v>0</v>
      </c>
      <c r="H1393" s="50" t="n">
        <f aca="false">FilterOPk!F$39</f>
        <v>0</v>
      </c>
      <c r="I1393" s="50" t="n">
        <f aca="false">FilterOPk!G$39</f>
        <v>0</v>
      </c>
      <c r="J1393" s="50" t="n">
        <f aca="false">FilterOPk!H$39</f>
        <v>0</v>
      </c>
      <c r="K1393" s="50" t="n">
        <f aca="false">FilterOPk!I$39</f>
        <v>0</v>
      </c>
      <c r="L1393" s="50" t="n">
        <f aca="false">FilterOPk!J$39</f>
        <v>0</v>
      </c>
      <c r="M1393" s="50" t="n">
        <f aca="false">FilterOPk!K$39</f>
        <v>0</v>
      </c>
      <c r="N1393" s="50" t="n">
        <f aca="false">FilterOPk!L$39</f>
        <v>0</v>
      </c>
      <c r="O1393" s="50" t="n">
        <f aca="false">FilterOPk!M$39</f>
        <v>0</v>
      </c>
      <c r="P1393" s="50" t="n">
        <f aca="false">FilterOPk!N$39</f>
        <v>0</v>
      </c>
      <c r="Q1393" s="51" t="n">
        <f aca="false">FilterOPk!O$39</f>
        <v>0</v>
      </c>
    </row>
    <row r="1394" customFormat="false" ht="12.75" hidden="false" customHeight="false" outlineLevel="0" collapsed="false">
      <c r="B1394" s="85" t="str">
        <f aca="false">FilterOPk!A$40</f>
        <v>Rob Benson</v>
      </c>
      <c r="C1394" s="13" t="n">
        <f aca="false">C1393+1</f>
        <v>1393</v>
      </c>
      <c r="D1394" s="50" t="n">
        <f aca="false">FilterOPk!B$40</f>
        <v>0</v>
      </c>
      <c r="E1394" s="50" t="n">
        <f aca="false">FilterOPk!C$40</f>
        <v>0</v>
      </c>
      <c r="F1394" s="50" t="n">
        <f aca="false">FilterOPk!D$40</f>
        <v>0</v>
      </c>
      <c r="G1394" s="50" t="n">
        <f aca="false">FilterOPk!E$40</f>
        <v>0</v>
      </c>
      <c r="H1394" s="50" t="n">
        <f aca="false">FilterOPk!F$40</f>
        <v>0</v>
      </c>
      <c r="I1394" s="50" t="n">
        <f aca="false">FilterOPk!G$40</f>
        <v>0</v>
      </c>
      <c r="J1394" s="50" t="n">
        <f aca="false">FilterOPk!H$40</f>
        <v>0</v>
      </c>
      <c r="K1394" s="50" t="n">
        <f aca="false">FilterOPk!I$40</f>
        <v>0</v>
      </c>
      <c r="L1394" s="50" t="n">
        <f aca="false">FilterOPk!J$40</f>
        <v>0</v>
      </c>
      <c r="M1394" s="50" t="n">
        <f aca="false">FilterOPk!K$40</f>
        <v>0</v>
      </c>
      <c r="N1394" s="50" t="n">
        <f aca="false">FilterOPk!L$40</f>
        <v>0</v>
      </c>
      <c r="O1394" s="50" t="n">
        <f aca="false">FilterOPk!M$40</f>
        <v>0</v>
      </c>
      <c r="P1394" s="50" t="n">
        <f aca="false">FilterOPk!N$40</f>
        <v>0</v>
      </c>
      <c r="Q1394" s="51" t="n">
        <f aca="false">FilterOPk!O$40</f>
        <v>0</v>
      </c>
    </row>
    <row r="1395" customFormat="false" ht="12.75" hidden="false" customHeight="false" outlineLevel="0" collapsed="false">
      <c r="B1395" s="85" t="str">
        <f aca="false">FilterOPk!A$41</f>
        <v>Matt Lorenz</v>
      </c>
      <c r="C1395" s="13" t="n">
        <f aca="false">C1394+1</f>
        <v>1394</v>
      </c>
      <c r="D1395" s="50" t="n">
        <f aca="false">FilterOPk!B$41</f>
        <v>0</v>
      </c>
      <c r="E1395" s="50" t="n">
        <f aca="false">FilterOPk!C$41</f>
        <v>0</v>
      </c>
      <c r="F1395" s="50" t="n">
        <f aca="false">FilterOPk!D$41</f>
        <v>0</v>
      </c>
      <c r="G1395" s="50" t="n">
        <f aca="false">FilterOPk!E$41</f>
        <v>0</v>
      </c>
      <c r="H1395" s="50" t="n">
        <f aca="false">FilterOPk!F$41</f>
        <v>0</v>
      </c>
      <c r="I1395" s="50" t="n">
        <f aca="false">FilterOPk!G$41</f>
        <v>0</v>
      </c>
      <c r="J1395" s="50" t="n">
        <f aca="false">FilterOPk!H$41</f>
        <v>0</v>
      </c>
      <c r="K1395" s="50" t="n">
        <f aca="false">FilterOPk!I$41</f>
        <v>0</v>
      </c>
      <c r="L1395" s="50" t="n">
        <f aca="false">FilterOPk!J$41</f>
        <v>0</v>
      </c>
      <c r="M1395" s="50" t="n">
        <f aca="false">FilterOPk!K$41</f>
        <v>0</v>
      </c>
      <c r="N1395" s="50" t="n">
        <f aca="false">FilterOPk!L$41</f>
        <v>0</v>
      </c>
      <c r="O1395" s="50" t="n">
        <f aca="false">FilterOPk!M$41</f>
        <v>0</v>
      </c>
      <c r="P1395" s="50" t="n">
        <f aca="false">FilterOPk!N$41</f>
        <v>0</v>
      </c>
      <c r="Q1395" s="51" t="n">
        <f aca="false">FilterOPk!O$41</f>
        <v>0</v>
      </c>
    </row>
    <row r="1396" customFormat="false" ht="12.75" hidden="false" customHeight="false" outlineLevel="0" collapsed="false">
      <c r="B1396" s="85" t="str">
        <f aca="false">FilterOPk!A$42</f>
        <v>John Forney</v>
      </c>
      <c r="C1396" s="13" t="n">
        <f aca="false">C1395+1</f>
        <v>1395</v>
      </c>
      <c r="D1396" s="50" t="n">
        <f aca="false">FilterOPk!B$42</f>
        <v>0</v>
      </c>
      <c r="E1396" s="50" t="n">
        <f aca="false">FilterOPk!C$42</f>
        <v>0</v>
      </c>
      <c r="F1396" s="50" t="n">
        <f aca="false">FilterOPk!D$42</f>
        <v>0</v>
      </c>
      <c r="G1396" s="50" t="n">
        <f aca="false">FilterOPk!E$42</f>
        <v>0</v>
      </c>
      <c r="H1396" s="50" t="n">
        <f aca="false">FilterOPk!F$42</f>
        <v>0</v>
      </c>
      <c r="I1396" s="50" t="n">
        <f aca="false">FilterOPk!G$42</f>
        <v>0</v>
      </c>
      <c r="J1396" s="50" t="n">
        <f aca="false">FilterOPk!H$42</f>
        <v>0</v>
      </c>
      <c r="K1396" s="50" t="n">
        <f aca="false">FilterOPk!I$42</f>
        <v>0</v>
      </c>
      <c r="L1396" s="50" t="n">
        <f aca="false">FilterOPk!J$42</f>
        <v>0</v>
      </c>
      <c r="M1396" s="50" t="n">
        <f aca="false">FilterOPk!K$42</f>
        <v>0</v>
      </c>
      <c r="N1396" s="50" t="n">
        <f aca="false">FilterOPk!L$42</f>
        <v>0</v>
      </c>
      <c r="O1396" s="50" t="n">
        <f aca="false">FilterOPk!M$42</f>
        <v>0</v>
      </c>
      <c r="P1396" s="50" t="n">
        <f aca="false">FilterOPk!N$42</f>
        <v>0</v>
      </c>
      <c r="Q1396" s="51" t="n">
        <f aca="false">FilterOPk!O$42</f>
        <v>0</v>
      </c>
    </row>
    <row r="1397" customFormat="false" ht="12.75" hidden="false" customHeight="false" outlineLevel="0" collapsed="false">
      <c r="B1397" s="85" t="str">
        <f aca="false">FilterOPk!A$43</f>
        <v>Mike Carson</v>
      </c>
      <c r="C1397" s="13" t="n">
        <f aca="false">C1396+1</f>
        <v>1396</v>
      </c>
      <c r="D1397" s="50" t="n">
        <f aca="false">FilterOPk!B$43</f>
        <v>0</v>
      </c>
      <c r="E1397" s="50" t="n">
        <f aca="false">FilterOPk!C$43</f>
        <v>0</v>
      </c>
      <c r="F1397" s="50" t="n">
        <f aca="false">FilterOPk!D$43</f>
        <v>0</v>
      </c>
      <c r="G1397" s="50" t="n">
        <f aca="false">FilterOPk!E$43</f>
        <v>0</v>
      </c>
      <c r="H1397" s="50" t="n">
        <f aca="false">FilterOPk!F$43</f>
        <v>0</v>
      </c>
      <c r="I1397" s="50" t="n">
        <f aca="false">FilterOPk!G$43</f>
        <v>0</v>
      </c>
      <c r="J1397" s="50" t="n">
        <f aca="false">FilterOPk!H$43</f>
        <v>0</v>
      </c>
      <c r="K1397" s="50" t="n">
        <f aca="false">FilterOPk!I$43</f>
        <v>0</v>
      </c>
      <c r="L1397" s="50" t="n">
        <f aca="false">FilterOPk!J$43</f>
        <v>0</v>
      </c>
      <c r="M1397" s="50" t="n">
        <f aca="false">FilterOPk!K$43</f>
        <v>0</v>
      </c>
      <c r="N1397" s="50" t="n">
        <f aca="false">FilterOPk!L$43</f>
        <v>0</v>
      </c>
      <c r="O1397" s="50" t="n">
        <f aca="false">FilterOPk!M$43</f>
        <v>0</v>
      </c>
      <c r="P1397" s="50" t="n">
        <f aca="false">FilterOPk!N$43</f>
        <v>0</v>
      </c>
      <c r="Q1397" s="51" t="n">
        <f aca="false">FilterOPk!O$43</f>
        <v>0</v>
      </c>
    </row>
    <row r="1398" customFormat="false" ht="12.75" hidden="false" customHeight="false" outlineLevel="0" collapsed="false">
      <c r="B1398" s="85" t="str">
        <f aca="false">FilterOPk!A$44</f>
        <v>Chris Dorland</v>
      </c>
      <c r="C1398" s="13" t="n">
        <f aca="false">C1397+1</f>
        <v>1397</v>
      </c>
      <c r="D1398" s="50" t="n">
        <f aca="false">FilterOPk!B$44</f>
        <v>0</v>
      </c>
      <c r="E1398" s="50" t="n">
        <f aca="false">FilterOPk!C$44</f>
        <v>0</v>
      </c>
      <c r="F1398" s="50" t="n">
        <f aca="false">FilterOPk!D$44</f>
        <v>0</v>
      </c>
      <c r="G1398" s="50" t="n">
        <f aca="false">FilterOPk!E$44</f>
        <v>0</v>
      </c>
      <c r="H1398" s="50" t="n">
        <f aca="false">FilterOPk!F$44</f>
        <v>0</v>
      </c>
      <c r="I1398" s="50" t="n">
        <f aca="false">FilterOPk!G$44</f>
        <v>0</v>
      </c>
      <c r="J1398" s="50" t="n">
        <f aca="false">FilterOPk!H$44</f>
        <v>0</v>
      </c>
      <c r="K1398" s="50" t="n">
        <f aca="false">FilterOPk!I$44</f>
        <v>0</v>
      </c>
      <c r="L1398" s="50" t="n">
        <f aca="false">FilterOPk!J$44</f>
        <v>0</v>
      </c>
      <c r="M1398" s="50" t="n">
        <f aca="false">FilterOPk!K$44</f>
        <v>0</v>
      </c>
      <c r="N1398" s="50" t="n">
        <f aca="false">FilterOPk!L$44</f>
        <v>0</v>
      </c>
      <c r="O1398" s="50" t="n">
        <f aca="false">FilterOPk!M$44</f>
        <v>0</v>
      </c>
      <c r="P1398" s="50" t="n">
        <f aca="false">FilterOPk!N$44</f>
        <v>0</v>
      </c>
      <c r="Q1398" s="51" t="n">
        <f aca="false">FilterOPk!O$44</f>
        <v>0</v>
      </c>
    </row>
    <row r="1399" customFormat="false" ht="12.75" hidden="false" customHeight="false" outlineLevel="0" collapsed="false">
      <c r="B1399" s="85" t="str">
        <f aca="false">FilterOPk!A$45</f>
        <v>Jeff King</v>
      </c>
      <c r="C1399" s="13" t="n">
        <f aca="false">C1398+1</f>
        <v>1398</v>
      </c>
      <c r="D1399" s="50" t="n">
        <f aca="false">FilterOPk!B$45</f>
        <v>0</v>
      </c>
      <c r="E1399" s="50" t="n">
        <f aca="false">FilterOPk!C$45</f>
        <v>0</v>
      </c>
      <c r="F1399" s="50" t="n">
        <f aca="false">FilterOPk!D$45</f>
        <v>0</v>
      </c>
      <c r="G1399" s="50" t="n">
        <f aca="false">FilterOPk!E$45</f>
        <v>0</v>
      </c>
      <c r="H1399" s="50" t="n">
        <f aca="false">FilterOPk!F$45</f>
        <v>0</v>
      </c>
      <c r="I1399" s="50" t="n">
        <f aca="false">FilterOPk!G$45</f>
        <v>0</v>
      </c>
      <c r="J1399" s="50" t="n">
        <f aca="false">FilterOPk!H$45</f>
        <v>0</v>
      </c>
      <c r="K1399" s="50" t="n">
        <f aca="false">FilterOPk!I$45</f>
        <v>0</v>
      </c>
      <c r="L1399" s="50" t="n">
        <f aca="false">FilterOPk!J$45</f>
        <v>0</v>
      </c>
      <c r="M1399" s="50" t="n">
        <f aca="false">FilterOPk!K$45</f>
        <v>0</v>
      </c>
      <c r="N1399" s="50" t="n">
        <f aca="false">FilterOPk!L$45</f>
        <v>0</v>
      </c>
      <c r="O1399" s="50" t="n">
        <f aca="false">FilterOPk!M$45</f>
        <v>0</v>
      </c>
      <c r="P1399" s="50" t="n">
        <f aca="false">FilterOPk!N$45</f>
        <v>0</v>
      </c>
      <c r="Q1399" s="51" t="n">
        <f aca="false">FilterOPk!O$45</f>
        <v>0</v>
      </c>
    </row>
    <row r="1400" customFormat="false" ht="12.75" hidden="false" customHeight="false" outlineLevel="0" collapsed="false">
      <c r="B1400" s="85" t="n">
        <f aca="false">FilterOPk!A$46</f>
        <v>0</v>
      </c>
      <c r="C1400" s="13" t="n">
        <f aca="false">C1399+1</f>
        <v>1399</v>
      </c>
      <c r="D1400" s="50" t="n">
        <f aca="false">FilterOPk!B$46</f>
        <v>0</v>
      </c>
      <c r="E1400" s="50" t="n">
        <f aca="false">FilterOPk!C$46</f>
        <v>0</v>
      </c>
      <c r="F1400" s="50" t="n">
        <f aca="false">FilterOPk!D$46</f>
        <v>0</v>
      </c>
      <c r="G1400" s="50" t="n">
        <f aca="false">FilterOPk!E$46</f>
        <v>0</v>
      </c>
      <c r="H1400" s="50" t="n">
        <f aca="false">FilterOPk!F$46</f>
        <v>0</v>
      </c>
      <c r="I1400" s="50" t="n">
        <f aca="false">FilterOPk!G$46</f>
        <v>0</v>
      </c>
      <c r="J1400" s="50" t="n">
        <f aca="false">FilterOPk!H$46</f>
        <v>0</v>
      </c>
      <c r="K1400" s="50" t="n">
        <f aca="false">FilterOPk!I$46</f>
        <v>0</v>
      </c>
      <c r="L1400" s="50" t="n">
        <f aca="false">FilterOPk!J$46</f>
        <v>0</v>
      </c>
      <c r="M1400" s="50" t="n">
        <f aca="false">FilterOPk!K$46</f>
        <v>0</v>
      </c>
      <c r="N1400" s="50" t="n">
        <f aca="false">FilterOPk!L$46</f>
        <v>0</v>
      </c>
      <c r="O1400" s="50" t="n">
        <f aca="false">FilterOPk!M$46</f>
        <v>0</v>
      </c>
      <c r="P1400" s="50" t="n">
        <f aca="false">FilterOPk!N$46</f>
        <v>0</v>
      </c>
      <c r="Q1400" s="51" t="n">
        <f aca="false">FilterOPk!O$46</f>
        <v>0</v>
      </c>
    </row>
    <row r="1401" customFormat="false" ht="12.75" hidden="false" customHeight="false" outlineLevel="0" collapsed="false">
      <c r="B1401" s="87" t="n">
        <f aca="false">FilterOPk!A$47</f>
        <v>0</v>
      </c>
      <c r="C1401" s="64" t="n">
        <f aca="false">C1400+1</f>
        <v>1400</v>
      </c>
      <c r="D1401" s="54" t="n">
        <f aca="false">FilterOPk!B$47</f>
        <v>0</v>
      </c>
      <c r="E1401" s="54" t="n">
        <f aca="false">FilterOPk!C$47</f>
        <v>0</v>
      </c>
      <c r="F1401" s="54" t="n">
        <f aca="false">FilterOPk!D$47</f>
        <v>0</v>
      </c>
      <c r="G1401" s="54" t="n">
        <f aca="false">FilterOPk!E$47</f>
        <v>0</v>
      </c>
      <c r="H1401" s="54" t="n">
        <f aca="false">FilterOPk!F$47</f>
        <v>0</v>
      </c>
      <c r="I1401" s="54" t="n">
        <f aca="false">FilterOPk!G$47</f>
        <v>0</v>
      </c>
      <c r="J1401" s="54" t="n">
        <f aca="false">FilterOPk!H$47</f>
        <v>0</v>
      </c>
      <c r="K1401" s="54" t="n">
        <f aca="false">FilterOPk!I$47</f>
        <v>0</v>
      </c>
      <c r="L1401" s="54" t="n">
        <f aca="false">FilterOPk!J$47</f>
        <v>0</v>
      </c>
      <c r="M1401" s="54" t="n">
        <f aca="false">FilterOPk!K$47</f>
        <v>0</v>
      </c>
      <c r="N1401" s="54" t="n">
        <f aca="false">FilterOPk!L$47</f>
        <v>0</v>
      </c>
      <c r="O1401" s="54" t="n">
        <f aca="false">FilterOPk!M$47</f>
        <v>0</v>
      </c>
      <c r="P1401" s="54" t="n">
        <f aca="false">FilterOPk!N$47</f>
        <v>0</v>
      </c>
      <c r="Q1401" s="55" t="n">
        <f aca="false">FilterOPk!O$47</f>
        <v>0</v>
      </c>
    </row>
    <row r="1402" customFormat="false" ht="12.75" hidden="false" customHeight="false" outlineLevel="0" collapsed="false">
      <c r="A1402" s="0" t="n">
        <f aca="false">A1362+1</f>
        <v>36</v>
      </c>
      <c r="B1402" s="57" t="n">
        <f aca="false">FilterOPk!D$1</f>
        <v>36907</v>
      </c>
      <c r="C1402" s="58" t="n">
        <f aca="false">C1401+1</f>
        <v>1401</v>
      </c>
      <c r="D1402" s="58"/>
      <c r="E1402" s="58"/>
      <c r="F1402" s="58"/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83"/>
    </row>
    <row r="1403" customFormat="false" ht="12.75" hidden="false" customHeight="false" outlineLevel="0" collapsed="false">
      <c r="B1403" s="61"/>
      <c r="C1403" s="13" t="n">
        <f aca="false">C1402+1</f>
        <v>1402</v>
      </c>
      <c r="D1403" s="13"/>
      <c r="E1403" s="21" t="s">
        <v>5</v>
      </c>
      <c r="F1403" s="21" t="s">
        <v>6</v>
      </c>
      <c r="G1403" s="21" t="s">
        <v>7</v>
      </c>
      <c r="H1403" s="21" t="s">
        <v>8</v>
      </c>
      <c r="I1403" s="21" t="s">
        <v>9</v>
      </c>
      <c r="J1403" s="21" t="s">
        <v>10</v>
      </c>
      <c r="K1403" s="21" t="s">
        <v>11</v>
      </c>
      <c r="L1403" s="21" t="s">
        <v>12</v>
      </c>
      <c r="M1403" s="21" t="s">
        <v>13</v>
      </c>
      <c r="N1403" s="21" t="s">
        <v>14</v>
      </c>
      <c r="O1403" s="21" t="n">
        <v>2002</v>
      </c>
      <c r="P1403" s="21" t="s">
        <v>15</v>
      </c>
      <c r="Q1403" s="84" t="s">
        <v>16</v>
      </c>
    </row>
    <row r="1404" customFormat="false" ht="12.75" hidden="false" customHeight="false" outlineLevel="0" collapsed="false">
      <c r="B1404" s="85" t="str">
        <f aca="false">FilterOPk!A$9</f>
        <v>Power positions</v>
      </c>
      <c r="C1404" s="13" t="n">
        <f aca="false">C1403+1</f>
        <v>1403</v>
      </c>
      <c r="D1404" s="13" t="s">
        <v>4</v>
      </c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86"/>
    </row>
    <row r="1405" customFormat="false" ht="12.75" hidden="false" customHeight="false" outlineLevel="0" collapsed="false">
      <c r="B1405" s="85" t="str">
        <f aca="false">FilterOPk!A$10</f>
        <v>East Position</v>
      </c>
      <c r="C1405" s="13" t="n">
        <f aca="false">C1404+1</f>
        <v>1404</v>
      </c>
      <c r="D1405" s="50" t="n">
        <f aca="false">FilterOPk!B$10</f>
        <v>34784396.7946123</v>
      </c>
      <c r="E1405" s="50" t="n">
        <f aca="false">FilterOPk!C$10</f>
        <v>139428.68</v>
      </c>
      <c r="F1405" s="50" t="n">
        <f aca="false">FilterOPk!D$10</f>
        <v>244540.42</v>
      </c>
      <c r="G1405" s="50" t="n">
        <f aca="false">FilterOPk!E$10</f>
        <v>352018.99</v>
      </c>
      <c r="H1405" s="50" t="n">
        <f aca="false">FilterOPk!F$10</f>
        <v>454047.41</v>
      </c>
      <c r="I1405" s="50" t="n">
        <f aca="false">FilterOPk!G$10</f>
        <v>460700.87</v>
      </c>
      <c r="J1405" s="50" t="n">
        <f aca="false">FilterOPk!H$10</f>
        <v>371715.26</v>
      </c>
      <c r="K1405" s="50" t="n">
        <f aca="false">FilterOPk!I$10</f>
        <v>743238.67</v>
      </c>
      <c r="L1405" s="50" t="n">
        <f aca="false">FilterOPk!J$10</f>
        <v>433572.73</v>
      </c>
      <c r="M1405" s="50" t="n">
        <f aca="false">FilterOPk!K$10</f>
        <v>1264075.99</v>
      </c>
      <c r="N1405" s="50" t="n">
        <f aca="false">FilterOPk!L$10</f>
        <v>4463339.02</v>
      </c>
      <c r="O1405" s="50" t="n">
        <f aca="false">FilterOPk!M$10</f>
        <v>-232298.41</v>
      </c>
      <c r="P1405" s="50" t="n">
        <f aca="false">FilterOPk!N$10</f>
        <v>1174384.84</v>
      </c>
      <c r="Q1405" s="51" t="n">
        <f aca="false">FilterOPk!O$10</f>
        <v>5405425.45</v>
      </c>
    </row>
    <row r="1406" customFormat="false" ht="12.75" hidden="false" customHeight="false" outlineLevel="0" collapsed="false">
      <c r="B1406" s="85" t="str">
        <f aca="false">FilterOPk!A$11</f>
        <v>East Power Mgmt</v>
      </c>
      <c r="C1406" s="13" t="n">
        <f aca="false">C1405+1</f>
        <v>1405</v>
      </c>
      <c r="D1406" s="50" t="n">
        <f aca="false">FilterOPk!B$11</f>
        <v>7547347.04451418</v>
      </c>
      <c r="E1406" s="50" t="n">
        <f aca="false">FilterOPk!C$11</f>
        <v>0</v>
      </c>
      <c r="F1406" s="50" t="n">
        <f aca="false">FilterOPk!D$11</f>
        <v>0</v>
      </c>
      <c r="G1406" s="50" t="n">
        <f aca="false">FilterOPk!E$11</f>
        <v>0</v>
      </c>
      <c r="H1406" s="50" t="n">
        <f aca="false">FilterOPk!F$11</f>
        <v>0</v>
      </c>
      <c r="I1406" s="50" t="n">
        <f aca="false">FilterOPk!G$11</f>
        <v>0</v>
      </c>
      <c r="J1406" s="50" t="n">
        <f aca="false">FilterOPk!H$11</f>
        <v>0</v>
      </c>
      <c r="K1406" s="50" t="n">
        <f aca="false">FilterOPk!I$11</f>
        <v>0</v>
      </c>
      <c r="L1406" s="50" t="n">
        <f aca="false">FilterOPk!J$11</f>
        <v>0</v>
      </c>
      <c r="M1406" s="50" t="n">
        <f aca="false">FilterOPk!K$11</f>
        <v>0</v>
      </c>
      <c r="N1406" s="50" t="n">
        <f aca="false">FilterOPk!L$11</f>
        <v>0</v>
      </c>
      <c r="O1406" s="50" t="n">
        <f aca="false">FilterOPk!M$11</f>
        <v>0</v>
      </c>
      <c r="P1406" s="50" t="n">
        <f aca="false">FilterOPk!N$11</f>
        <v>0</v>
      </c>
      <c r="Q1406" s="51" t="n">
        <f aca="false">FilterOPk!O$11</f>
        <v>0</v>
      </c>
    </row>
    <row r="1407" customFormat="false" ht="12.75" hidden="false" customHeight="false" outlineLevel="0" collapsed="false">
      <c r="B1407" s="85" t="str">
        <f aca="false">FilterOPk!A$12</f>
        <v>Long Term Options</v>
      </c>
      <c r="C1407" s="13" t="n">
        <f aca="false">C1406+1</f>
        <v>1406</v>
      </c>
      <c r="D1407" s="50" t="n">
        <f aca="false">FilterOPk!B$12</f>
        <v>0</v>
      </c>
      <c r="E1407" s="50" t="n">
        <f aca="false">FilterOPk!C$12</f>
        <v>0</v>
      </c>
      <c r="F1407" s="50" t="n">
        <f aca="false">FilterOPk!D$12</f>
        <v>0</v>
      </c>
      <c r="G1407" s="50" t="n">
        <f aca="false">FilterOPk!E$12</f>
        <v>0</v>
      </c>
      <c r="H1407" s="50" t="n">
        <f aca="false">FilterOPk!F$12</f>
        <v>0</v>
      </c>
      <c r="I1407" s="50" t="n">
        <f aca="false">FilterOPk!G$12</f>
        <v>0</v>
      </c>
      <c r="J1407" s="50" t="n">
        <f aca="false">FilterOPk!H$12</f>
        <v>0</v>
      </c>
      <c r="K1407" s="50" t="n">
        <f aca="false">FilterOPk!I$12</f>
        <v>0</v>
      </c>
      <c r="L1407" s="50" t="n">
        <f aca="false">FilterOPk!J$12</f>
        <v>0</v>
      </c>
      <c r="M1407" s="50" t="n">
        <f aca="false">FilterOPk!K$12</f>
        <v>0</v>
      </c>
      <c r="N1407" s="50" t="n">
        <f aca="false">FilterOPk!L$12</f>
        <v>0</v>
      </c>
      <c r="O1407" s="50" t="n">
        <f aca="false">FilterOPk!M$12</f>
        <v>0</v>
      </c>
      <c r="P1407" s="50" t="n">
        <f aca="false">FilterOPk!N$12</f>
        <v>0</v>
      </c>
      <c r="Q1407" s="51" t="n">
        <f aca="false">FilterOPk!O$12</f>
        <v>0</v>
      </c>
    </row>
    <row r="1408" customFormat="false" ht="12.75" hidden="false" customHeight="false" outlineLevel="0" collapsed="false">
      <c r="B1408" s="85" t="str">
        <f aca="false">FilterOPk!A$13</f>
        <v>LT-MIDWEST</v>
      </c>
      <c r="C1408" s="13" t="n">
        <f aca="false">C1407+1</f>
        <v>1407</v>
      </c>
      <c r="D1408" s="50" t="n">
        <f aca="false">FilterOPk!B$13</f>
        <v>7151089.47366245</v>
      </c>
      <c r="E1408" s="50" t="n">
        <f aca="false">FilterOPk!C$13</f>
        <v>36317.39</v>
      </c>
      <c r="F1408" s="50" t="n">
        <f aca="false">FilterOPk!D$13</f>
        <v>95142.77</v>
      </c>
      <c r="G1408" s="50" t="n">
        <f aca="false">FilterOPk!E$13</f>
        <v>106523.31</v>
      </c>
      <c r="H1408" s="50" t="n">
        <f aca="false">FilterOPk!F$13</f>
        <v>103615.07</v>
      </c>
      <c r="I1408" s="50" t="n">
        <f aca="false">FilterOPk!G$13</f>
        <v>106049.09</v>
      </c>
      <c r="J1408" s="50" t="n">
        <f aca="false">FilterOPk!H$13</f>
        <v>78310</v>
      </c>
      <c r="K1408" s="50" t="n">
        <f aca="false">FilterOPk!I$13</f>
        <v>160210.16</v>
      </c>
      <c r="L1408" s="50" t="n">
        <f aca="false">FilterOPk!J$13</f>
        <v>108136.49</v>
      </c>
      <c r="M1408" s="50" t="n">
        <f aca="false">FilterOPk!K$13</f>
        <v>312653.19</v>
      </c>
      <c r="N1408" s="50" t="n">
        <f aca="false">FilterOPk!L$13</f>
        <v>1106957.47</v>
      </c>
      <c r="O1408" s="50" t="n">
        <f aca="false">FilterOPk!M$13</f>
        <v>-124610.37</v>
      </c>
      <c r="P1408" s="50" t="n">
        <f aca="false">FilterOPk!N$13</f>
        <v>893459.31</v>
      </c>
      <c r="Q1408" s="51" t="n">
        <f aca="false">FilterOPk!O$13</f>
        <v>1875806.41</v>
      </c>
    </row>
    <row r="1409" customFormat="false" ht="12.75" hidden="false" customHeight="false" outlineLevel="0" collapsed="false">
      <c r="B1409" s="85" t="str">
        <f aca="false">FilterOPk!A$14</f>
        <v>ST-ECAR</v>
      </c>
      <c r="C1409" s="13" t="n">
        <f aca="false">C1408+1</f>
        <v>1408</v>
      </c>
      <c r="D1409" s="50" t="n">
        <f aca="false">FilterOPk!B$14</f>
        <v>238101.441960815</v>
      </c>
      <c r="E1409" s="50" t="n">
        <f aca="false">FilterOPk!C$14</f>
        <v>0</v>
      </c>
      <c r="F1409" s="50" t="n">
        <f aca="false">FilterOPk!D$14</f>
        <v>0</v>
      </c>
      <c r="G1409" s="50" t="n">
        <f aca="false">FilterOPk!E$14</f>
        <v>0</v>
      </c>
      <c r="H1409" s="50" t="n">
        <f aca="false">FilterOPk!F$14</f>
        <v>0</v>
      </c>
      <c r="I1409" s="50" t="n">
        <f aca="false">FilterOPk!G$14</f>
        <v>0</v>
      </c>
      <c r="J1409" s="50" t="n">
        <f aca="false">FilterOPk!H$14</f>
        <v>0</v>
      </c>
      <c r="K1409" s="50" t="n">
        <f aca="false">FilterOPk!I$14</f>
        <v>0</v>
      </c>
      <c r="L1409" s="50" t="n">
        <f aca="false">FilterOPk!J$14</f>
        <v>0</v>
      </c>
      <c r="M1409" s="50" t="n">
        <f aca="false">FilterOPk!K$14</f>
        <v>0</v>
      </c>
      <c r="N1409" s="50" t="n">
        <f aca="false">FilterOPk!L$14</f>
        <v>0</v>
      </c>
      <c r="O1409" s="50" t="n">
        <f aca="false">FilterOPk!M$14</f>
        <v>0</v>
      </c>
      <c r="P1409" s="50" t="n">
        <f aca="false">FilterOPk!N$14</f>
        <v>0</v>
      </c>
      <c r="Q1409" s="51" t="n">
        <f aca="false">FilterOPk!O$14</f>
        <v>0</v>
      </c>
    </row>
    <row r="1410" customFormat="false" ht="12.75" hidden="false" customHeight="false" outlineLevel="0" collapsed="false">
      <c r="B1410" s="85" t="str">
        <f aca="false">FilterOPk!A$15</f>
        <v>ST- MAPP</v>
      </c>
      <c r="C1410" s="13" t="n">
        <f aca="false">C1409+1</f>
        <v>1409</v>
      </c>
      <c r="D1410" s="50" t="n">
        <f aca="false">FilterOPk!B$15</f>
        <v>254636.614020626</v>
      </c>
      <c r="E1410" s="50" t="n">
        <f aca="false">FilterOPk!C$15</f>
        <v>-1590.85</v>
      </c>
      <c r="F1410" s="50" t="n">
        <f aca="false">FilterOPk!D$15</f>
        <v>-3167.72</v>
      </c>
      <c r="G1410" s="50" t="n">
        <f aca="false">FilterOPk!E$15</f>
        <v>-3546.79</v>
      </c>
      <c r="H1410" s="50" t="n">
        <f aca="false">FilterOPk!F$15</f>
        <v>-3530.89</v>
      </c>
      <c r="I1410" s="50" t="n">
        <f aca="false">FilterOPk!G$15</f>
        <v>0</v>
      </c>
      <c r="J1410" s="50" t="n">
        <f aca="false">FilterOPk!H$15</f>
        <v>0</v>
      </c>
      <c r="K1410" s="50" t="n">
        <f aca="false">FilterOPk!I$15</f>
        <v>0</v>
      </c>
      <c r="L1410" s="50" t="n">
        <f aca="false">FilterOPk!J$15</f>
        <v>0</v>
      </c>
      <c r="M1410" s="50" t="n">
        <f aca="false">FilterOPk!K$15</f>
        <v>0</v>
      </c>
      <c r="N1410" s="50" t="n">
        <f aca="false">FilterOPk!L$15</f>
        <v>-11836.25</v>
      </c>
      <c r="O1410" s="50" t="n">
        <f aca="false">FilterOPk!M$15</f>
        <v>0</v>
      </c>
      <c r="P1410" s="50" t="n">
        <f aca="false">FilterOPk!N$15</f>
        <v>0</v>
      </c>
      <c r="Q1410" s="51" t="n">
        <f aca="false">FilterOPk!O$15</f>
        <v>-11836.25</v>
      </c>
    </row>
    <row r="1411" customFormat="false" ht="12.75" hidden="false" customHeight="false" outlineLevel="0" collapsed="false">
      <c r="B1411" s="85" t="str">
        <f aca="false">FilterOPk!A$16</f>
        <v>ST- MAIN</v>
      </c>
      <c r="C1411" s="13" t="n">
        <f aca="false">C1410+1</f>
        <v>1410</v>
      </c>
      <c r="D1411" s="50" t="n">
        <f aca="false">FilterOPk!B$16</f>
        <v>694293.253349893</v>
      </c>
      <c r="E1411" s="50" t="n">
        <f aca="false">FilterOPk!C$16</f>
        <v>0</v>
      </c>
      <c r="F1411" s="50" t="n">
        <f aca="false">FilterOPk!D$16</f>
        <v>0</v>
      </c>
      <c r="G1411" s="50" t="n">
        <f aca="false">FilterOPk!E$16</f>
        <v>0</v>
      </c>
      <c r="H1411" s="50" t="n">
        <f aca="false">FilterOPk!F$16</f>
        <v>0</v>
      </c>
      <c r="I1411" s="50" t="n">
        <f aca="false">FilterOPk!G$16</f>
        <v>0</v>
      </c>
      <c r="J1411" s="50" t="n">
        <f aca="false">FilterOPk!H$16</f>
        <v>0</v>
      </c>
      <c r="K1411" s="50" t="n">
        <f aca="false">FilterOPk!I$16</f>
        <v>0</v>
      </c>
      <c r="L1411" s="50" t="n">
        <f aca="false">FilterOPk!J$16</f>
        <v>0</v>
      </c>
      <c r="M1411" s="50" t="n">
        <f aca="false">FilterOPk!K$16</f>
        <v>0</v>
      </c>
      <c r="N1411" s="50" t="n">
        <f aca="false">FilterOPk!L$16</f>
        <v>0</v>
      </c>
      <c r="O1411" s="50" t="n">
        <f aca="false">FilterOPk!M$16</f>
        <v>0</v>
      </c>
      <c r="P1411" s="50" t="n">
        <f aca="false">FilterOPk!N$16</f>
        <v>0</v>
      </c>
      <c r="Q1411" s="51" t="n">
        <f aca="false">FilterOPk!O$16</f>
        <v>0</v>
      </c>
    </row>
    <row r="1412" customFormat="false" ht="12.75" hidden="false" customHeight="false" outlineLevel="0" collapsed="false">
      <c r="B1412" s="85" t="str">
        <f aca="false">FilterOPk!A$17</f>
        <v>MW-ANALYST</v>
      </c>
      <c r="C1412" s="13" t="n">
        <f aca="false">C1411+1</f>
        <v>1411</v>
      </c>
      <c r="D1412" s="50" t="n">
        <f aca="false">FilterOPk!B$17</f>
        <v>0</v>
      </c>
      <c r="E1412" s="50" t="n">
        <f aca="false">FilterOPk!C$17</f>
        <v>0</v>
      </c>
      <c r="F1412" s="50" t="n">
        <f aca="false">FilterOPk!D$17</f>
        <v>0</v>
      </c>
      <c r="G1412" s="50" t="n">
        <f aca="false">FilterOPk!E$17</f>
        <v>0</v>
      </c>
      <c r="H1412" s="50" t="n">
        <f aca="false">FilterOPk!F$17</f>
        <v>0</v>
      </c>
      <c r="I1412" s="50" t="n">
        <f aca="false">FilterOPk!G$17</f>
        <v>0</v>
      </c>
      <c r="J1412" s="50" t="n">
        <f aca="false">FilterOPk!H$17</f>
        <v>0</v>
      </c>
      <c r="K1412" s="50" t="n">
        <f aca="false">FilterOPk!I$17</f>
        <v>0</v>
      </c>
      <c r="L1412" s="50" t="n">
        <f aca="false">FilterOPk!J$17</f>
        <v>0</v>
      </c>
      <c r="M1412" s="50" t="n">
        <f aca="false">FilterOPk!K$17</f>
        <v>0</v>
      </c>
      <c r="N1412" s="50" t="n">
        <f aca="false">FilterOPk!L$17</f>
        <v>0</v>
      </c>
      <c r="O1412" s="50" t="n">
        <f aca="false">FilterOPk!M$17</f>
        <v>0</v>
      </c>
      <c r="P1412" s="50" t="n">
        <f aca="false">FilterOPk!N$17</f>
        <v>0</v>
      </c>
      <c r="Q1412" s="51" t="n">
        <f aca="false">FilterOPk!O$17</f>
        <v>0</v>
      </c>
    </row>
    <row r="1413" customFormat="false" ht="12.75" hidden="false" customHeight="false" outlineLevel="0" collapsed="false">
      <c r="B1413" s="85" t="str">
        <f aca="false">FilterOPk!A$18</f>
        <v>LT-NE</v>
      </c>
      <c r="C1413" s="13" t="n">
        <f aca="false">C1412+1</f>
        <v>1412</v>
      </c>
      <c r="D1413" s="50" t="n">
        <f aca="false">FilterOPk!B$18</f>
        <v>6187311.37539291</v>
      </c>
      <c r="E1413" s="50" t="n">
        <f aca="false">FilterOPk!C$18</f>
        <v>38662.79</v>
      </c>
      <c r="F1413" s="50" t="n">
        <f aca="false">FilterOPk!D$18</f>
        <v>89522.8</v>
      </c>
      <c r="G1413" s="50" t="n">
        <f aca="false">FilterOPk!E$18</f>
        <v>158536.19</v>
      </c>
      <c r="H1413" s="50" t="n">
        <f aca="false">FilterOPk!F$18</f>
        <v>261849.24</v>
      </c>
      <c r="I1413" s="50" t="n">
        <f aca="false">FilterOPk!G$18</f>
        <v>291708.83</v>
      </c>
      <c r="J1413" s="50" t="n">
        <f aca="false">FilterOPk!H$18</f>
        <v>228360.42</v>
      </c>
      <c r="K1413" s="50" t="n">
        <f aca="false">FilterOPk!I$18</f>
        <v>445432.42</v>
      </c>
      <c r="L1413" s="50" t="n">
        <f aca="false">FilterOPk!J$18</f>
        <v>266345.8</v>
      </c>
      <c r="M1413" s="50" t="n">
        <f aca="false">FilterOPk!K$18</f>
        <v>801315.09</v>
      </c>
      <c r="N1413" s="50" t="n">
        <f aca="false">FilterOPk!L$18</f>
        <v>2581733.58</v>
      </c>
      <c r="O1413" s="50" t="n">
        <f aca="false">FilterOPk!M$18</f>
        <v>-636932.37</v>
      </c>
      <c r="P1413" s="50" t="n">
        <f aca="false">FilterOPk!N$18</f>
        <v>-2303942.42</v>
      </c>
      <c r="Q1413" s="51" t="n">
        <f aca="false">FilterOPk!O$18</f>
        <v>-359141.210000001</v>
      </c>
    </row>
    <row r="1414" customFormat="false" ht="12.75" hidden="false" customHeight="false" outlineLevel="0" collapsed="false">
      <c r="B1414" s="85" t="str">
        <f aca="false">FilterOPk!A$19</f>
        <v>LT-PJM</v>
      </c>
      <c r="C1414" s="13" t="n">
        <f aca="false">C1413+1</f>
        <v>1413</v>
      </c>
      <c r="D1414" s="50" t="n">
        <f aca="false">FilterOPk!B$19</f>
        <v>1818236.42109565</v>
      </c>
      <c r="E1414" s="50" t="n">
        <f aca="false">FilterOPk!C$19</f>
        <v>0</v>
      </c>
      <c r="F1414" s="50" t="n">
        <f aca="false">FilterOPk!D$19</f>
        <v>19402.28</v>
      </c>
      <c r="G1414" s="50" t="n">
        <f aca="false">FilterOPk!E$19</f>
        <v>57930.92</v>
      </c>
      <c r="H1414" s="50" t="n">
        <f aca="false">FilterOPk!F$19</f>
        <v>59436.7</v>
      </c>
      <c r="I1414" s="50" t="n">
        <f aca="false">FilterOPk!G$19</f>
        <v>19136.52</v>
      </c>
      <c r="J1414" s="50" t="n">
        <f aca="false">FilterOPk!H$19</f>
        <v>18664.41</v>
      </c>
      <c r="K1414" s="50" t="n">
        <f aca="false">FilterOPk!I$19</f>
        <v>33608.82</v>
      </c>
      <c r="L1414" s="50" t="n">
        <f aca="false">FilterOPk!J$19</f>
        <v>20867.53</v>
      </c>
      <c r="M1414" s="50" t="n">
        <f aca="false">FilterOPk!K$19</f>
        <v>56340.86</v>
      </c>
      <c r="N1414" s="50" t="n">
        <f aca="false">FilterOPk!L$19</f>
        <v>285388.04</v>
      </c>
      <c r="O1414" s="50" t="n">
        <f aca="false">FilterOPk!M$19</f>
        <v>-1975.43</v>
      </c>
      <c r="P1414" s="50" t="n">
        <f aca="false">FilterOPk!N$19</f>
        <v>-179963.06</v>
      </c>
      <c r="Q1414" s="51" t="n">
        <f aca="false">FilterOPk!O$19</f>
        <v>103449.55</v>
      </c>
    </row>
    <row r="1415" customFormat="false" ht="12.75" hidden="false" customHeight="false" outlineLevel="0" collapsed="false">
      <c r="B1415" s="85" t="str">
        <f aca="false">FilterOPk!A$20</f>
        <v>LT- NY</v>
      </c>
      <c r="C1415" s="13" t="n">
        <f aca="false">C1414+1</f>
        <v>1414</v>
      </c>
      <c r="D1415" s="50" t="n">
        <f aca="false">FilterOPk!B$20</f>
        <v>0</v>
      </c>
      <c r="E1415" s="50" t="n">
        <f aca="false">FilterOPk!C$20</f>
        <v>-9128.22</v>
      </c>
      <c r="F1415" s="50" t="n">
        <f aca="false">FilterOPk!D$20</f>
        <v>-69725.26</v>
      </c>
      <c r="G1415" s="50" t="n">
        <f aca="false">FilterOPk!E$20</f>
        <v>0</v>
      </c>
      <c r="H1415" s="50" t="n">
        <f aca="false">FilterOPk!F$20</f>
        <v>0</v>
      </c>
      <c r="I1415" s="50" t="n">
        <f aca="false">FilterOPk!G$20</f>
        <v>0</v>
      </c>
      <c r="J1415" s="50" t="n">
        <f aca="false">FilterOPk!H$20</f>
        <v>0</v>
      </c>
      <c r="K1415" s="50" t="n">
        <f aca="false">FilterOPk!I$20</f>
        <v>0</v>
      </c>
      <c r="L1415" s="50" t="n">
        <f aca="false">FilterOPk!J$20</f>
        <v>0</v>
      </c>
      <c r="M1415" s="50" t="n">
        <f aca="false">FilterOPk!K$20</f>
        <v>0</v>
      </c>
      <c r="N1415" s="50" t="n">
        <f aca="false">FilterOPk!L$20</f>
        <v>-78853.48</v>
      </c>
      <c r="O1415" s="50" t="n">
        <f aca="false">FilterOPk!M$20</f>
        <v>0</v>
      </c>
      <c r="P1415" s="50" t="n">
        <f aca="false">FilterOPk!N$20</f>
        <v>12056.92</v>
      </c>
      <c r="Q1415" s="51" t="n">
        <f aca="false">FilterOPk!O$20</f>
        <v>-66796.56</v>
      </c>
    </row>
    <row r="1416" customFormat="false" ht="12.75" hidden="false" customHeight="false" outlineLevel="0" collapsed="false">
      <c r="B1416" s="85" t="str">
        <f aca="false">FilterOPk!A$21</f>
        <v>ST- PJM</v>
      </c>
      <c r="C1416" s="13" t="n">
        <f aca="false">C1415+1</f>
        <v>1415</v>
      </c>
      <c r="D1416" s="50" t="n">
        <f aca="false">FilterOPk!B$21</f>
        <v>1243093.71447674</v>
      </c>
      <c r="E1416" s="50" t="n">
        <f aca="false">FilterOPk!C$21</f>
        <v>13503.06</v>
      </c>
      <c r="F1416" s="50" t="n">
        <f aca="false">FilterOPk!D$21</f>
        <v>0</v>
      </c>
      <c r="G1416" s="50" t="n">
        <f aca="false">FilterOPk!E$21</f>
        <v>0</v>
      </c>
      <c r="H1416" s="50" t="n">
        <f aca="false">FilterOPk!F$21</f>
        <v>0</v>
      </c>
      <c r="I1416" s="50" t="n">
        <f aca="false">FilterOPk!G$21</f>
        <v>0</v>
      </c>
      <c r="J1416" s="50" t="n">
        <f aca="false">FilterOPk!H$21</f>
        <v>0</v>
      </c>
      <c r="K1416" s="50" t="n">
        <f aca="false">FilterOPk!I$21</f>
        <v>0</v>
      </c>
      <c r="L1416" s="50" t="n">
        <f aca="false">FilterOPk!J$21</f>
        <v>0</v>
      </c>
      <c r="M1416" s="50" t="n">
        <f aca="false">FilterOPk!K$21</f>
        <v>0</v>
      </c>
      <c r="N1416" s="50" t="n">
        <f aca="false">FilterOPk!L$21</f>
        <v>13503.06</v>
      </c>
      <c r="O1416" s="50" t="n">
        <f aca="false">FilterOPk!M$21</f>
        <v>0</v>
      </c>
      <c r="P1416" s="50" t="n">
        <f aca="false">FilterOPk!N$21</f>
        <v>0</v>
      </c>
      <c r="Q1416" s="51" t="n">
        <f aca="false">FilterOPk!O$21</f>
        <v>13503.06</v>
      </c>
    </row>
    <row r="1417" customFormat="false" ht="12.75" hidden="false" customHeight="false" outlineLevel="0" collapsed="false">
      <c r="B1417" s="85" t="str">
        <f aca="false">FilterOPk!A$22</f>
        <v>ST- NENG</v>
      </c>
      <c r="C1417" s="13" t="n">
        <f aca="false">C1416+1</f>
        <v>1416</v>
      </c>
      <c r="D1417" s="50" t="n">
        <f aca="false">FilterOPk!B$22</f>
        <v>539719.375927685</v>
      </c>
      <c r="E1417" s="50" t="n">
        <f aca="false">FilterOPk!C$22</f>
        <v>17499.36</v>
      </c>
      <c r="F1417" s="50" t="n">
        <f aca="false">FilterOPk!D$22</f>
        <v>34844.91</v>
      </c>
      <c r="G1417" s="50" t="n">
        <f aca="false">FilterOPk!E$22</f>
        <v>0</v>
      </c>
      <c r="H1417" s="50" t="n">
        <f aca="false">FilterOPk!F$22</f>
        <v>0</v>
      </c>
      <c r="I1417" s="50" t="n">
        <f aca="false">FilterOPk!G$22</f>
        <v>0</v>
      </c>
      <c r="J1417" s="50" t="n">
        <f aca="false">FilterOPk!H$22</f>
        <v>0</v>
      </c>
      <c r="K1417" s="50" t="n">
        <f aca="false">FilterOPk!I$22</f>
        <v>0</v>
      </c>
      <c r="L1417" s="50" t="n">
        <f aca="false">FilterOPk!J$22</f>
        <v>0</v>
      </c>
      <c r="M1417" s="50" t="n">
        <f aca="false">FilterOPk!K$22</f>
        <v>0</v>
      </c>
      <c r="N1417" s="50" t="n">
        <f aca="false">FilterOPk!L$22</f>
        <v>52344.27</v>
      </c>
      <c r="O1417" s="50" t="n">
        <f aca="false">FilterOPk!M$22</f>
        <v>0</v>
      </c>
      <c r="P1417" s="50" t="n">
        <f aca="false">FilterOPk!N$22</f>
        <v>0</v>
      </c>
      <c r="Q1417" s="51" t="n">
        <f aca="false">FilterOPk!O$22</f>
        <v>52344.27</v>
      </c>
    </row>
    <row r="1418" customFormat="false" ht="12.75" hidden="false" customHeight="false" outlineLevel="0" collapsed="false">
      <c r="B1418" s="85" t="str">
        <f aca="false">FilterOPk!A$23</f>
        <v>ST- NY</v>
      </c>
      <c r="C1418" s="13" t="n">
        <f aca="false">C1417+1</f>
        <v>1417</v>
      </c>
      <c r="D1418" s="50" t="n">
        <f aca="false">FilterOPk!B$23</f>
        <v>251437.188425373</v>
      </c>
      <c r="E1418" s="50" t="n">
        <f aca="false">FilterOPk!C$23</f>
        <v>22663</v>
      </c>
      <c r="F1418" s="50" t="n">
        <f aca="false">FilterOPk!D$23</f>
        <v>52267.36</v>
      </c>
      <c r="G1418" s="50" t="n">
        <f aca="false">FilterOPk!E$23</f>
        <v>0</v>
      </c>
      <c r="H1418" s="50" t="n">
        <f aca="false">FilterOPk!F$23</f>
        <v>0</v>
      </c>
      <c r="I1418" s="50" t="n">
        <f aca="false">FilterOPk!G$23</f>
        <v>0</v>
      </c>
      <c r="J1418" s="50" t="n">
        <f aca="false">FilterOPk!H$23</f>
        <v>0</v>
      </c>
      <c r="K1418" s="50" t="n">
        <f aca="false">FilterOPk!I$23</f>
        <v>0</v>
      </c>
      <c r="L1418" s="50" t="n">
        <f aca="false">FilterOPk!J$23</f>
        <v>0</v>
      </c>
      <c r="M1418" s="50" t="n">
        <f aca="false">FilterOPk!K$23</f>
        <v>0</v>
      </c>
      <c r="N1418" s="50" t="n">
        <f aca="false">FilterOPk!L$23</f>
        <v>74930.36</v>
      </c>
      <c r="O1418" s="50" t="n">
        <f aca="false">FilterOPk!M$23</f>
        <v>0</v>
      </c>
      <c r="P1418" s="50" t="n">
        <f aca="false">FilterOPk!N$23</f>
        <v>0</v>
      </c>
      <c r="Q1418" s="51" t="n">
        <f aca="false">FilterOPk!O$23</f>
        <v>74930.36</v>
      </c>
    </row>
    <row r="1419" customFormat="false" ht="12.75" hidden="false" customHeight="false" outlineLevel="0" collapsed="false">
      <c r="B1419" s="85" t="str">
        <f aca="false">FilterOPk!A$24</f>
        <v>NE- PHYS</v>
      </c>
      <c r="C1419" s="13" t="n">
        <f aca="false">C1418+1</f>
        <v>1418</v>
      </c>
      <c r="D1419" s="50" t="n">
        <f aca="false">FilterOPk!B$24</f>
        <v>0</v>
      </c>
      <c r="E1419" s="50" t="n">
        <f aca="false">FilterOPk!C$24</f>
        <v>0</v>
      </c>
      <c r="F1419" s="50" t="n">
        <f aca="false">FilterOPk!D$24</f>
        <v>0</v>
      </c>
      <c r="G1419" s="50" t="n">
        <f aca="false">FilterOPk!E$24</f>
        <v>0</v>
      </c>
      <c r="H1419" s="50" t="n">
        <f aca="false">FilterOPk!F$24</f>
        <v>0</v>
      </c>
      <c r="I1419" s="50" t="n">
        <f aca="false">FilterOPk!G$24</f>
        <v>0</v>
      </c>
      <c r="J1419" s="50" t="n">
        <f aca="false">FilterOPk!H$24</f>
        <v>0</v>
      </c>
      <c r="K1419" s="50" t="n">
        <f aca="false">FilterOPk!I$24</f>
        <v>0</v>
      </c>
      <c r="L1419" s="50" t="n">
        <f aca="false">FilterOPk!J$24</f>
        <v>0</v>
      </c>
      <c r="M1419" s="50" t="n">
        <f aca="false">FilterOPk!K$24</f>
        <v>0</v>
      </c>
      <c r="N1419" s="50" t="n">
        <f aca="false">FilterOPk!L$24</f>
        <v>0</v>
      </c>
      <c r="O1419" s="50" t="n">
        <f aca="false">FilterOPk!M$24</f>
        <v>0</v>
      </c>
      <c r="P1419" s="50" t="n">
        <f aca="false">FilterOPk!N$24</f>
        <v>0</v>
      </c>
      <c r="Q1419" s="51" t="n">
        <f aca="false">FilterOPk!O$24</f>
        <v>0</v>
      </c>
    </row>
    <row r="1420" customFormat="false" ht="12.75" hidden="false" customHeight="false" outlineLevel="0" collapsed="false">
      <c r="B1420" s="85" t="str">
        <f aca="false">FilterOPk!A$25</f>
        <v>LT-Southeast</v>
      </c>
      <c r="C1420" s="13" t="n">
        <f aca="false">C1419+1</f>
        <v>1419</v>
      </c>
      <c r="D1420" s="50" t="n">
        <f aca="false">FilterOPk!B$25</f>
        <v>11411200.8859117</v>
      </c>
      <c r="E1420" s="50" t="n">
        <f aca="false">FilterOPk!C$25</f>
        <v>15825.82</v>
      </c>
      <c r="F1420" s="50" t="n">
        <f aca="false">FilterOPk!D$25</f>
        <v>13250</v>
      </c>
      <c r="G1420" s="50" t="n">
        <f aca="false">FilterOPk!E$25</f>
        <v>24924.1</v>
      </c>
      <c r="H1420" s="50" t="n">
        <f aca="false">FilterOPk!F$25</f>
        <v>24690.47</v>
      </c>
      <c r="I1420" s="50" t="n">
        <f aca="false">FilterOPk!G$25</f>
        <v>26774</v>
      </c>
      <c r="J1420" s="50" t="n">
        <f aca="false">FilterOPk!H$25</f>
        <v>26715</v>
      </c>
      <c r="K1420" s="50" t="n">
        <f aca="false">FilterOPk!I$25</f>
        <v>57358.83</v>
      </c>
      <c r="L1420" s="50" t="n">
        <f aca="false">FilterOPk!J$25</f>
        <v>26146</v>
      </c>
      <c r="M1420" s="50" t="n">
        <f aca="false">FilterOPk!K$25</f>
        <v>75355.31</v>
      </c>
      <c r="N1420" s="50" t="n">
        <f aca="false">FilterOPk!L$25</f>
        <v>291039.53</v>
      </c>
      <c r="O1420" s="50" t="n">
        <f aca="false">FilterOPk!M$25</f>
        <v>-122359</v>
      </c>
      <c r="P1420" s="50" t="n">
        <f aca="false">FilterOPk!N$25</f>
        <v>514428.17</v>
      </c>
      <c r="Q1420" s="51" t="n">
        <f aca="false">FilterOPk!O$25</f>
        <v>683108.7</v>
      </c>
    </row>
    <row r="1421" customFormat="false" ht="12.75" hidden="false" customHeight="false" outlineLevel="0" collapsed="false">
      <c r="B1421" s="85" t="str">
        <f aca="false">FilterOPk!A$26</f>
        <v>ST-SPP</v>
      </c>
      <c r="C1421" s="13" t="n">
        <f aca="false">C1420+1</f>
        <v>1420</v>
      </c>
      <c r="D1421" s="50" t="n">
        <f aca="false">FilterOPk!B$26</f>
        <v>52202.8773549933</v>
      </c>
      <c r="E1421" s="50" t="n">
        <f aca="false">FilterOPk!C$26</f>
        <v>0</v>
      </c>
      <c r="F1421" s="50" t="n">
        <f aca="false">FilterOPk!D$26</f>
        <v>0</v>
      </c>
      <c r="G1421" s="50" t="n">
        <f aca="false">FilterOPk!E$26</f>
        <v>0</v>
      </c>
      <c r="H1421" s="50" t="n">
        <f aca="false">FilterOPk!F$26</f>
        <v>0</v>
      </c>
      <c r="I1421" s="50" t="n">
        <f aca="false">FilterOPk!G$26</f>
        <v>0</v>
      </c>
      <c r="J1421" s="50" t="n">
        <f aca="false">FilterOPk!H$26</f>
        <v>0</v>
      </c>
      <c r="K1421" s="50" t="n">
        <f aca="false">FilterOPk!I$26</f>
        <v>0</v>
      </c>
      <c r="L1421" s="50" t="n">
        <f aca="false">FilterOPk!J$26</f>
        <v>0</v>
      </c>
      <c r="M1421" s="50" t="n">
        <f aca="false">FilterOPk!K$26</f>
        <v>0</v>
      </c>
      <c r="N1421" s="50" t="n">
        <f aca="false">FilterOPk!L$26</f>
        <v>0</v>
      </c>
      <c r="O1421" s="50" t="n">
        <f aca="false">FilterOPk!M$26</f>
        <v>0</v>
      </c>
      <c r="P1421" s="50" t="n">
        <f aca="false">FilterOPk!N$26</f>
        <v>0</v>
      </c>
      <c r="Q1421" s="51" t="n">
        <f aca="false">FilterOPk!O$26</f>
        <v>0</v>
      </c>
    </row>
    <row r="1422" customFormat="false" ht="12.75" hidden="false" customHeight="false" outlineLevel="0" collapsed="false">
      <c r="B1422" s="85" t="str">
        <f aca="false">FilterOPk!A$27</f>
        <v>ST-SERC</v>
      </c>
      <c r="C1422" s="13" t="n">
        <f aca="false">C1421+1</f>
        <v>1421</v>
      </c>
      <c r="D1422" s="50" t="n">
        <f aca="false">FilterOPk!B$27</f>
        <v>686881.973218232</v>
      </c>
      <c r="E1422" s="50" t="n">
        <f aca="false">FilterOPk!C$27</f>
        <v>0</v>
      </c>
      <c r="F1422" s="50" t="n">
        <f aca="false">FilterOPk!D$27</f>
        <v>0</v>
      </c>
      <c r="G1422" s="50" t="n">
        <f aca="false">FilterOPk!E$27</f>
        <v>0</v>
      </c>
      <c r="H1422" s="50" t="n">
        <f aca="false">FilterOPk!F$27</f>
        <v>0</v>
      </c>
      <c r="I1422" s="50" t="n">
        <f aca="false">FilterOPk!G$27</f>
        <v>0</v>
      </c>
      <c r="J1422" s="50" t="n">
        <f aca="false">FilterOPk!H$27</f>
        <v>0</v>
      </c>
      <c r="K1422" s="50" t="n">
        <f aca="false">FilterOPk!I$27</f>
        <v>0</v>
      </c>
      <c r="L1422" s="50" t="n">
        <f aca="false">FilterOPk!J$27</f>
        <v>0</v>
      </c>
      <c r="M1422" s="50" t="n">
        <f aca="false">FilterOPk!K$27</f>
        <v>0</v>
      </c>
      <c r="N1422" s="50" t="n">
        <f aca="false">FilterOPk!L$27</f>
        <v>0</v>
      </c>
      <c r="O1422" s="50" t="n">
        <f aca="false">FilterOPk!M$27</f>
        <v>0</v>
      </c>
      <c r="P1422" s="50" t="n">
        <f aca="false">FilterOPk!N$27</f>
        <v>0</v>
      </c>
      <c r="Q1422" s="51" t="n">
        <f aca="false">FilterOPk!O$27</f>
        <v>0</v>
      </c>
    </row>
    <row r="1423" customFormat="false" ht="12.75" hidden="false" customHeight="false" outlineLevel="0" collapsed="false">
      <c r="B1423" s="85" t="str">
        <f aca="false">FilterOPk!A$28</f>
        <v>LT- Texas</v>
      </c>
      <c r="C1423" s="13" t="n">
        <f aca="false">C1422+1</f>
        <v>1422</v>
      </c>
      <c r="D1423" s="50" t="n">
        <f aca="false">FilterOPk!B$28</f>
        <v>3826684.70313045</v>
      </c>
      <c r="E1423" s="50" t="n">
        <f aca="false">FilterOPk!C$28</f>
        <v>0</v>
      </c>
      <c r="F1423" s="50" t="n">
        <f aca="false">FilterOPk!D$28</f>
        <v>13003.28</v>
      </c>
      <c r="G1423" s="50" t="n">
        <f aca="false">FilterOPk!E$28</f>
        <v>7651.26</v>
      </c>
      <c r="H1423" s="50" t="n">
        <f aca="false">FilterOPk!F$28</f>
        <v>7986.82</v>
      </c>
      <c r="I1423" s="50" t="n">
        <f aca="false">FilterOPk!G$28</f>
        <v>17032.43</v>
      </c>
      <c r="J1423" s="50" t="n">
        <f aca="false">FilterOPk!H$28</f>
        <v>19665.43</v>
      </c>
      <c r="K1423" s="50" t="n">
        <f aca="false">FilterOPk!I$28</f>
        <v>46628.44</v>
      </c>
      <c r="L1423" s="50" t="n">
        <f aca="false">FilterOPk!J$28</f>
        <v>12076.91</v>
      </c>
      <c r="M1423" s="50" t="n">
        <f aca="false">FilterOPk!K$28</f>
        <v>18411.54</v>
      </c>
      <c r="N1423" s="50" t="n">
        <f aca="false">FilterOPk!L$28</f>
        <v>142456.11</v>
      </c>
      <c r="O1423" s="50" t="n">
        <f aca="false">FilterOPk!M$28</f>
        <v>653578.76</v>
      </c>
      <c r="P1423" s="50" t="n">
        <f aca="false">FilterOPk!N$28</f>
        <v>2238345.92</v>
      </c>
      <c r="Q1423" s="51" t="n">
        <f aca="false">FilterOPk!O$28</f>
        <v>3034380.79</v>
      </c>
    </row>
    <row r="1424" customFormat="false" ht="12.75" hidden="false" customHeight="false" outlineLevel="0" collapsed="false">
      <c r="B1424" s="85" t="str">
        <f aca="false">FilterOPk!A$29</f>
        <v>St- Texas</v>
      </c>
      <c r="C1424" s="13" t="n">
        <f aca="false">C1423+1</f>
        <v>1423</v>
      </c>
      <c r="D1424" s="50" t="n">
        <f aca="false">FilterOPk!B$29</f>
        <v>445563.239343252</v>
      </c>
      <c r="E1424" s="50" t="n">
        <f aca="false">FilterOPk!C$29</f>
        <v>5676.33</v>
      </c>
      <c r="F1424" s="50" t="n">
        <f aca="false">FilterOPk!D$29</f>
        <v>0</v>
      </c>
      <c r="G1424" s="50" t="n">
        <f aca="false">FilterOPk!E$29</f>
        <v>0</v>
      </c>
      <c r="H1424" s="50" t="n">
        <f aca="false">FilterOPk!F$29</f>
        <v>0</v>
      </c>
      <c r="I1424" s="50" t="n">
        <f aca="false">FilterOPk!G$29</f>
        <v>0</v>
      </c>
      <c r="J1424" s="50" t="n">
        <f aca="false">FilterOPk!H$29</f>
        <v>0</v>
      </c>
      <c r="K1424" s="50" t="n">
        <f aca="false">FilterOPk!I$29</f>
        <v>0</v>
      </c>
      <c r="L1424" s="50" t="n">
        <f aca="false">FilterOPk!J$29</f>
        <v>0</v>
      </c>
      <c r="M1424" s="50" t="n">
        <f aca="false">FilterOPk!K$29</f>
        <v>0</v>
      </c>
      <c r="N1424" s="50" t="n">
        <f aca="false">FilterOPk!L$29</f>
        <v>5676.33</v>
      </c>
      <c r="O1424" s="50" t="n">
        <f aca="false">FilterOPk!M$29</f>
        <v>0</v>
      </c>
      <c r="P1424" s="50" t="n">
        <f aca="false">FilterOPk!N$29</f>
        <v>0</v>
      </c>
      <c r="Q1424" s="51" t="n">
        <f aca="false">FilterOPk!O$29</f>
        <v>5676.33</v>
      </c>
    </row>
    <row r="1425" customFormat="false" ht="12.75" hidden="false" customHeight="false" outlineLevel="0" collapsed="false">
      <c r="B1425" s="85"/>
      <c r="C1425" s="13" t="n">
        <f aca="false">C1424+1</f>
        <v>1424</v>
      </c>
      <c r="D1425" s="50"/>
      <c r="E1425" s="50"/>
      <c r="F1425" s="50"/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1"/>
    </row>
    <row r="1426" customFormat="false" ht="12.75" hidden="false" customHeight="false" outlineLevel="0" collapsed="false">
      <c r="B1426" s="85" t="str">
        <f aca="false">FilterOPk!A$32</f>
        <v>Gas positions</v>
      </c>
      <c r="C1426" s="13" t="n">
        <f aca="false">C1425+1</f>
        <v>1425</v>
      </c>
      <c r="D1426" s="50" t="s">
        <v>4</v>
      </c>
      <c r="E1426" s="50"/>
      <c r="F1426" s="50"/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1"/>
    </row>
    <row r="1427" customFormat="false" ht="12.75" hidden="false" customHeight="false" outlineLevel="0" collapsed="false">
      <c r="B1427" s="85" t="str">
        <f aca="false">FilterOPk!A$33</f>
        <v>Kevin Presto</v>
      </c>
      <c r="C1427" s="13" t="n">
        <f aca="false">C1426+1</f>
        <v>1426</v>
      </c>
      <c r="D1427" s="50" t="n">
        <f aca="false">FilterOPk!B$33</f>
        <v>0</v>
      </c>
      <c r="E1427" s="50" t="n">
        <f aca="false">FilterOPk!C$33</f>
        <v>0</v>
      </c>
      <c r="F1427" s="50" t="n">
        <f aca="false">FilterOPk!D$33</f>
        <v>0</v>
      </c>
      <c r="G1427" s="50" t="n">
        <f aca="false">FilterOPk!E$33</f>
        <v>0</v>
      </c>
      <c r="H1427" s="50" t="n">
        <f aca="false">FilterOPk!F$33</f>
        <v>0</v>
      </c>
      <c r="I1427" s="50" t="n">
        <f aca="false">FilterOPk!G$33</f>
        <v>0</v>
      </c>
      <c r="J1427" s="50" t="n">
        <f aca="false">FilterOPk!H$33</f>
        <v>0</v>
      </c>
      <c r="K1427" s="50" t="n">
        <f aca="false">FilterOPk!I$33</f>
        <v>0</v>
      </c>
      <c r="L1427" s="50" t="n">
        <f aca="false">FilterOPk!J$33</f>
        <v>0</v>
      </c>
      <c r="M1427" s="50" t="n">
        <f aca="false">FilterOPk!K$33</f>
        <v>0</v>
      </c>
      <c r="N1427" s="50" t="n">
        <f aca="false">FilterOPk!L$33</f>
        <v>0</v>
      </c>
      <c r="O1427" s="50" t="n">
        <f aca="false">FilterOPk!M$33</f>
        <v>0</v>
      </c>
      <c r="P1427" s="50" t="n">
        <f aca="false">FilterOPk!N$33</f>
        <v>0</v>
      </c>
      <c r="Q1427" s="51" t="n">
        <f aca="false">FilterOPk!O$33</f>
        <v>0</v>
      </c>
    </row>
    <row r="1428" customFormat="false" ht="12.75" hidden="false" customHeight="false" outlineLevel="0" collapsed="false">
      <c r="B1428" s="85" t="str">
        <f aca="false">FilterOPk!A$34</f>
        <v>Fletcher Sturm</v>
      </c>
      <c r="C1428" s="13" t="n">
        <f aca="false">C1427+1</f>
        <v>1427</v>
      </c>
      <c r="D1428" s="50" t="n">
        <f aca="false">FilterOPk!B$34</f>
        <v>0</v>
      </c>
      <c r="E1428" s="50" t="n">
        <f aca="false">FilterOPk!C$34</f>
        <v>0</v>
      </c>
      <c r="F1428" s="50" t="n">
        <f aca="false">FilterOPk!D$34</f>
        <v>0</v>
      </c>
      <c r="G1428" s="50" t="n">
        <f aca="false">FilterOPk!E$34</f>
        <v>0</v>
      </c>
      <c r="H1428" s="50" t="n">
        <f aca="false">FilterOPk!F$34</f>
        <v>0</v>
      </c>
      <c r="I1428" s="50" t="n">
        <f aca="false">FilterOPk!G$34</f>
        <v>0</v>
      </c>
      <c r="J1428" s="50" t="n">
        <f aca="false">FilterOPk!H$34</f>
        <v>0</v>
      </c>
      <c r="K1428" s="50" t="n">
        <f aca="false">FilterOPk!I$34</f>
        <v>0</v>
      </c>
      <c r="L1428" s="50" t="n">
        <f aca="false">FilterOPk!J$34</f>
        <v>0</v>
      </c>
      <c r="M1428" s="50" t="n">
        <f aca="false">FilterOPk!K$34</f>
        <v>0</v>
      </c>
      <c r="N1428" s="50" t="n">
        <f aca="false">FilterOPk!L$34</f>
        <v>0</v>
      </c>
      <c r="O1428" s="50" t="n">
        <f aca="false">FilterOPk!M$34</f>
        <v>0</v>
      </c>
      <c r="P1428" s="50" t="n">
        <f aca="false">FilterOPk!N$34</f>
        <v>0</v>
      </c>
      <c r="Q1428" s="51" t="n">
        <f aca="false">FilterOPk!O$34</f>
        <v>0</v>
      </c>
    </row>
    <row r="1429" customFormat="false" ht="12.75" hidden="false" customHeight="false" outlineLevel="0" collapsed="false">
      <c r="B1429" s="85" t="str">
        <f aca="false">FilterOPk!A$35</f>
        <v>Doug Gilbert-Smith</v>
      </c>
      <c r="C1429" s="13" t="n">
        <f aca="false">C1428+1</f>
        <v>1428</v>
      </c>
      <c r="D1429" s="50" t="n">
        <f aca="false">FilterOPk!B$35</f>
        <v>0</v>
      </c>
      <c r="E1429" s="50" t="n">
        <f aca="false">FilterOPk!C$35</f>
        <v>0</v>
      </c>
      <c r="F1429" s="50" t="n">
        <f aca="false">FilterOPk!D$35</f>
        <v>0</v>
      </c>
      <c r="G1429" s="50" t="n">
        <f aca="false">FilterOPk!E$35</f>
        <v>0</v>
      </c>
      <c r="H1429" s="50" t="n">
        <f aca="false">FilterOPk!F$35</f>
        <v>0</v>
      </c>
      <c r="I1429" s="50" t="n">
        <f aca="false">FilterOPk!G$35</f>
        <v>0</v>
      </c>
      <c r="J1429" s="50" t="n">
        <f aca="false">FilterOPk!H$35</f>
        <v>0</v>
      </c>
      <c r="K1429" s="50" t="n">
        <f aca="false">FilterOPk!I$35</f>
        <v>0</v>
      </c>
      <c r="L1429" s="50" t="n">
        <f aca="false">FilterOPk!J$35</f>
        <v>0</v>
      </c>
      <c r="M1429" s="50" t="n">
        <f aca="false">FilterOPk!K$35</f>
        <v>0</v>
      </c>
      <c r="N1429" s="50" t="n">
        <f aca="false">FilterOPk!L$35</f>
        <v>0</v>
      </c>
      <c r="O1429" s="50" t="n">
        <f aca="false">FilterOPk!M$35</f>
        <v>0</v>
      </c>
      <c r="P1429" s="50" t="n">
        <f aca="false">FilterOPk!N$35</f>
        <v>0</v>
      </c>
      <c r="Q1429" s="51" t="n">
        <f aca="false">FilterOPk!O$35</f>
        <v>0</v>
      </c>
    </row>
    <row r="1430" customFormat="false" ht="12.75" hidden="false" customHeight="false" outlineLevel="0" collapsed="false">
      <c r="B1430" s="85" t="str">
        <f aca="false">FilterOPk!A$36</f>
        <v>Rogers Herndon</v>
      </c>
      <c r="C1430" s="13" t="n">
        <f aca="false">C1429+1</f>
        <v>1429</v>
      </c>
      <c r="D1430" s="50" t="n">
        <f aca="false">FilterOPk!B$36</f>
        <v>0</v>
      </c>
      <c r="E1430" s="50" t="n">
        <f aca="false">FilterOPk!C$36</f>
        <v>0</v>
      </c>
      <c r="F1430" s="50" t="n">
        <f aca="false">FilterOPk!D$36</f>
        <v>0</v>
      </c>
      <c r="G1430" s="50" t="n">
        <f aca="false">FilterOPk!E$36</f>
        <v>0</v>
      </c>
      <c r="H1430" s="50" t="n">
        <f aca="false">FilterOPk!F$36</f>
        <v>0</v>
      </c>
      <c r="I1430" s="50" t="n">
        <f aca="false">FilterOPk!G$36</f>
        <v>0</v>
      </c>
      <c r="J1430" s="50" t="n">
        <f aca="false">FilterOPk!H$36</f>
        <v>0</v>
      </c>
      <c r="K1430" s="50" t="n">
        <f aca="false">FilterOPk!I$36</f>
        <v>0</v>
      </c>
      <c r="L1430" s="50" t="n">
        <f aca="false">FilterOPk!J$36</f>
        <v>0</v>
      </c>
      <c r="M1430" s="50" t="n">
        <f aca="false">FilterOPk!K$36</f>
        <v>0</v>
      </c>
      <c r="N1430" s="50" t="n">
        <f aca="false">FilterOPk!L$36</f>
        <v>0</v>
      </c>
      <c r="O1430" s="50" t="n">
        <f aca="false">FilterOPk!M$36</f>
        <v>0</v>
      </c>
      <c r="P1430" s="50" t="n">
        <f aca="false">FilterOPk!N$36</f>
        <v>0</v>
      </c>
      <c r="Q1430" s="51" t="n">
        <f aca="false">FilterOPk!O$36</f>
        <v>0</v>
      </c>
    </row>
    <row r="1431" customFormat="false" ht="12.75" hidden="false" customHeight="false" outlineLevel="0" collapsed="false">
      <c r="B1431" s="85" t="str">
        <f aca="false">FilterOPk!A$37</f>
        <v>Dana Davis</v>
      </c>
      <c r="C1431" s="13" t="n">
        <f aca="false">C1430+1</f>
        <v>1430</v>
      </c>
      <c r="D1431" s="50" t="n">
        <f aca="false">FilterOPk!B$37</f>
        <v>0</v>
      </c>
      <c r="E1431" s="50" t="n">
        <f aca="false">FilterOPk!C$37</f>
        <v>0</v>
      </c>
      <c r="F1431" s="50" t="n">
        <f aca="false">FilterOPk!D$37</f>
        <v>0</v>
      </c>
      <c r="G1431" s="50" t="n">
        <f aca="false">FilterOPk!E$37</f>
        <v>0</v>
      </c>
      <c r="H1431" s="50" t="n">
        <f aca="false">FilterOPk!F$37</f>
        <v>0</v>
      </c>
      <c r="I1431" s="50" t="n">
        <f aca="false">FilterOPk!G$37</f>
        <v>0</v>
      </c>
      <c r="J1431" s="50" t="n">
        <f aca="false">FilterOPk!H$37</f>
        <v>0</v>
      </c>
      <c r="K1431" s="50" t="n">
        <f aca="false">FilterOPk!I$37</f>
        <v>0</v>
      </c>
      <c r="L1431" s="50" t="n">
        <f aca="false">FilterOPk!J$37</f>
        <v>0</v>
      </c>
      <c r="M1431" s="50" t="n">
        <f aca="false">FilterOPk!K$37</f>
        <v>0</v>
      </c>
      <c r="N1431" s="50" t="n">
        <f aca="false">FilterOPk!L$37</f>
        <v>0</v>
      </c>
      <c r="O1431" s="50" t="n">
        <f aca="false">FilterOPk!M$37</f>
        <v>0</v>
      </c>
      <c r="P1431" s="50" t="n">
        <f aca="false">FilterOPk!N$37</f>
        <v>0</v>
      </c>
      <c r="Q1431" s="51" t="n">
        <f aca="false">FilterOPk!O$37</f>
        <v>0</v>
      </c>
    </row>
    <row r="1432" customFormat="false" ht="12.75" hidden="false" customHeight="false" outlineLevel="0" collapsed="false">
      <c r="B1432" s="85" t="str">
        <f aca="false">FilterOPk!A$38</f>
        <v>Tom May</v>
      </c>
      <c r="C1432" s="13" t="n">
        <f aca="false">C1431+1</f>
        <v>1431</v>
      </c>
      <c r="D1432" s="50" t="n">
        <f aca="false">FilterOPk!B$38</f>
        <v>0</v>
      </c>
      <c r="E1432" s="50" t="n">
        <f aca="false">FilterOPk!C$38</f>
        <v>0</v>
      </c>
      <c r="F1432" s="50" t="n">
        <f aca="false">FilterOPk!D$38</f>
        <v>0</v>
      </c>
      <c r="G1432" s="50" t="n">
        <f aca="false">FilterOPk!E$38</f>
        <v>0</v>
      </c>
      <c r="H1432" s="50" t="n">
        <f aca="false">FilterOPk!F$38</f>
        <v>0</v>
      </c>
      <c r="I1432" s="50" t="n">
        <f aca="false">FilterOPk!G$38</f>
        <v>0</v>
      </c>
      <c r="J1432" s="50" t="n">
        <f aca="false">FilterOPk!H$38</f>
        <v>0</v>
      </c>
      <c r="K1432" s="50" t="n">
        <f aca="false">FilterOPk!I$38</f>
        <v>0</v>
      </c>
      <c r="L1432" s="50" t="n">
        <f aca="false">FilterOPk!J$38</f>
        <v>0</v>
      </c>
      <c r="M1432" s="50" t="n">
        <f aca="false">FilterOPk!K$38</f>
        <v>0</v>
      </c>
      <c r="N1432" s="50" t="n">
        <f aca="false">FilterOPk!L$38</f>
        <v>0</v>
      </c>
      <c r="O1432" s="50" t="n">
        <f aca="false">FilterOPk!M$38</f>
        <v>0</v>
      </c>
      <c r="P1432" s="50" t="n">
        <f aca="false">FilterOPk!N$38</f>
        <v>0</v>
      </c>
      <c r="Q1432" s="51" t="n">
        <f aca="false">FilterOPk!O$38</f>
        <v>0</v>
      </c>
    </row>
    <row r="1433" customFormat="false" ht="12.75" hidden="false" customHeight="false" outlineLevel="0" collapsed="false">
      <c r="B1433" s="85" t="str">
        <f aca="false">FilterOPk!A$39</f>
        <v>Clint Dean</v>
      </c>
      <c r="C1433" s="13" t="n">
        <f aca="false">C1432+1</f>
        <v>1432</v>
      </c>
      <c r="D1433" s="50" t="n">
        <f aca="false">FilterOPk!B$39</f>
        <v>0</v>
      </c>
      <c r="E1433" s="50" t="n">
        <f aca="false">FilterOPk!C$39</f>
        <v>0</v>
      </c>
      <c r="F1433" s="50" t="n">
        <f aca="false">FilterOPk!D$39</f>
        <v>0</v>
      </c>
      <c r="G1433" s="50" t="n">
        <f aca="false">FilterOPk!E$39</f>
        <v>0</v>
      </c>
      <c r="H1433" s="50" t="n">
        <f aca="false">FilterOPk!F$39</f>
        <v>0</v>
      </c>
      <c r="I1433" s="50" t="n">
        <f aca="false">FilterOPk!G$39</f>
        <v>0</v>
      </c>
      <c r="J1433" s="50" t="n">
        <f aca="false">FilterOPk!H$39</f>
        <v>0</v>
      </c>
      <c r="K1433" s="50" t="n">
        <f aca="false">FilterOPk!I$39</f>
        <v>0</v>
      </c>
      <c r="L1433" s="50" t="n">
        <f aca="false">FilterOPk!J$39</f>
        <v>0</v>
      </c>
      <c r="M1433" s="50" t="n">
        <f aca="false">FilterOPk!K$39</f>
        <v>0</v>
      </c>
      <c r="N1433" s="50" t="n">
        <f aca="false">FilterOPk!L$39</f>
        <v>0</v>
      </c>
      <c r="O1433" s="50" t="n">
        <f aca="false">FilterOPk!M$39</f>
        <v>0</v>
      </c>
      <c r="P1433" s="50" t="n">
        <f aca="false">FilterOPk!N$39</f>
        <v>0</v>
      </c>
      <c r="Q1433" s="51" t="n">
        <f aca="false">FilterOPk!O$39</f>
        <v>0</v>
      </c>
    </row>
    <row r="1434" customFormat="false" ht="12.75" hidden="false" customHeight="false" outlineLevel="0" collapsed="false">
      <c r="B1434" s="85" t="str">
        <f aca="false">FilterOPk!A$40</f>
        <v>Rob Benson</v>
      </c>
      <c r="C1434" s="13" t="n">
        <f aca="false">C1433+1</f>
        <v>1433</v>
      </c>
      <c r="D1434" s="50" t="n">
        <f aca="false">FilterOPk!B$40</f>
        <v>0</v>
      </c>
      <c r="E1434" s="50" t="n">
        <f aca="false">FilterOPk!C$40</f>
        <v>0</v>
      </c>
      <c r="F1434" s="50" t="n">
        <f aca="false">FilterOPk!D$40</f>
        <v>0</v>
      </c>
      <c r="G1434" s="50" t="n">
        <f aca="false">FilterOPk!E$40</f>
        <v>0</v>
      </c>
      <c r="H1434" s="50" t="n">
        <f aca="false">FilterOPk!F$40</f>
        <v>0</v>
      </c>
      <c r="I1434" s="50" t="n">
        <f aca="false">FilterOPk!G$40</f>
        <v>0</v>
      </c>
      <c r="J1434" s="50" t="n">
        <f aca="false">FilterOPk!H$40</f>
        <v>0</v>
      </c>
      <c r="K1434" s="50" t="n">
        <f aca="false">FilterOPk!I$40</f>
        <v>0</v>
      </c>
      <c r="L1434" s="50" t="n">
        <f aca="false">FilterOPk!J$40</f>
        <v>0</v>
      </c>
      <c r="M1434" s="50" t="n">
        <f aca="false">FilterOPk!K$40</f>
        <v>0</v>
      </c>
      <c r="N1434" s="50" t="n">
        <f aca="false">FilterOPk!L$40</f>
        <v>0</v>
      </c>
      <c r="O1434" s="50" t="n">
        <f aca="false">FilterOPk!M$40</f>
        <v>0</v>
      </c>
      <c r="P1434" s="50" t="n">
        <f aca="false">FilterOPk!N$40</f>
        <v>0</v>
      </c>
      <c r="Q1434" s="51" t="n">
        <f aca="false">FilterOPk!O$40</f>
        <v>0</v>
      </c>
    </row>
    <row r="1435" customFormat="false" ht="12.75" hidden="false" customHeight="false" outlineLevel="0" collapsed="false">
      <c r="B1435" s="85" t="str">
        <f aca="false">FilterOPk!A$41</f>
        <v>Matt Lorenz</v>
      </c>
      <c r="C1435" s="13" t="n">
        <f aca="false">C1434+1</f>
        <v>1434</v>
      </c>
      <c r="D1435" s="50" t="n">
        <f aca="false">FilterOPk!B$41</f>
        <v>0</v>
      </c>
      <c r="E1435" s="50" t="n">
        <f aca="false">FilterOPk!C$41</f>
        <v>0</v>
      </c>
      <c r="F1435" s="50" t="n">
        <f aca="false">FilterOPk!D$41</f>
        <v>0</v>
      </c>
      <c r="G1435" s="50" t="n">
        <f aca="false">FilterOPk!E$41</f>
        <v>0</v>
      </c>
      <c r="H1435" s="50" t="n">
        <f aca="false">FilterOPk!F$41</f>
        <v>0</v>
      </c>
      <c r="I1435" s="50" t="n">
        <f aca="false">FilterOPk!G$41</f>
        <v>0</v>
      </c>
      <c r="J1435" s="50" t="n">
        <f aca="false">FilterOPk!H$41</f>
        <v>0</v>
      </c>
      <c r="K1435" s="50" t="n">
        <f aca="false">FilterOPk!I$41</f>
        <v>0</v>
      </c>
      <c r="L1435" s="50" t="n">
        <f aca="false">FilterOPk!J$41</f>
        <v>0</v>
      </c>
      <c r="M1435" s="50" t="n">
        <f aca="false">FilterOPk!K$41</f>
        <v>0</v>
      </c>
      <c r="N1435" s="50" t="n">
        <f aca="false">FilterOPk!L$41</f>
        <v>0</v>
      </c>
      <c r="O1435" s="50" t="n">
        <f aca="false">FilterOPk!M$41</f>
        <v>0</v>
      </c>
      <c r="P1435" s="50" t="n">
        <f aca="false">FilterOPk!N$41</f>
        <v>0</v>
      </c>
      <c r="Q1435" s="51" t="n">
        <f aca="false">FilterOPk!O$41</f>
        <v>0</v>
      </c>
    </row>
    <row r="1436" customFormat="false" ht="12.75" hidden="false" customHeight="false" outlineLevel="0" collapsed="false">
      <c r="B1436" s="85" t="str">
        <f aca="false">FilterOPk!A$42</f>
        <v>John Forney</v>
      </c>
      <c r="C1436" s="13" t="n">
        <f aca="false">C1435+1</f>
        <v>1435</v>
      </c>
      <c r="D1436" s="50" t="n">
        <f aca="false">FilterOPk!B$42</f>
        <v>0</v>
      </c>
      <c r="E1436" s="50" t="n">
        <f aca="false">FilterOPk!C$42</f>
        <v>0</v>
      </c>
      <c r="F1436" s="50" t="n">
        <f aca="false">FilterOPk!D$42</f>
        <v>0</v>
      </c>
      <c r="G1436" s="50" t="n">
        <f aca="false">FilterOPk!E$42</f>
        <v>0</v>
      </c>
      <c r="H1436" s="50" t="n">
        <f aca="false">FilterOPk!F$42</f>
        <v>0</v>
      </c>
      <c r="I1436" s="50" t="n">
        <f aca="false">FilterOPk!G$42</f>
        <v>0</v>
      </c>
      <c r="J1436" s="50" t="n">
        <f aca="false">FilterOPk!H$42</f>
        <v>0</v>
      </c>
      <c r="K1436" s="50" t="n">
        <f aca="false">FilterOPk!I$42</f>
        <v>0</v>
      </c>
      <c r="L1436" s="50" t="n">
        <f aca="false">FilterOPk!J$42</f>
        <v>0</v>
      </c>
      <c r="M1436" s="50" t="n">
        <f aca="false">FilterOPk!K$42</f>
        <v>0</v>
      </c>
      <c r="N1436" s="50" t="n">
        <f aca="false">FilterOPk!L$42</f>
        <v>0</v>
      </c>
      <c r="O1436" s="50" t="n">
        <f aca="false">FilterOPk!M$42</f>
        <v>0</v>
      </c>
      <c r="P1436" s="50" t="n">
        <f aca="false">FilterOPk!N$42</f>
        <v>0</v>
      </c>
      <c r="Q1436" s="51" t="n">
        <f aca="false">FilterOPk!O$42</f>
        <v>0</v>
      </c>
    </row>
    <row r="1437" customFormat="false" ht="12.75" hidden="false" customHeight="false" outlineLevel="0" collapsed="false">
      <c r="B1437" s="85" t="str">
        <f aca="false">FilterOPk!A$43</f>
        <v>Mike Carson</v>
      </c>
      <c r="C1437" s="13" t="n">
        <f aca="false">C1436+1</f>
        <v>1436</v>
      </c>
      <c r="D1437" s="50" t="n">
        <f aca="false">FilterOPk!B$43</f>
        <v>0</v>
      </c>
      <c r="E1437" s="50" t="n">
        <f aca="false">FilterOPk!C$43</f>
        <v>0</v>
      </c>
      <c r="F1437" s="50" t="n">
        <f aca="false">FilterOPk!D$43</f>
        <v>0</v>
      </c>
      <c r="G1437" s="50" t="n">
        <f aca="false">FilterOPk!E$43</f>
        <v>0</v>
      </c>
      <c r="H1437" s="50" t="n">
        <f aca="false">FilterOPk!F$43</f>
        <v>0</v>
      </c>
      <c r="I1437" s="50" t="n">
        <f aca="false">FilterOPk!G$43</f>
        <v>0</v>
      </c>
      <c r="J1437" s="50" t="n">
        <f aca="false">FilterOPk!H$43</f>
        <v>0</v>
      </c>
      <c r="K1437" s="50" t="n">
        <f aca="false">FilterOPk!I$43</f>
        <v>0</v>
      </c>
      <c r="L1437" s="50" t="n">
        <f aca="false">FilterOPk!J$43</f>
        <v>0</v>
      </c>
      <c r="M1437" s="50" t="n">
        <f aca="false">FilterOPk!K$43</f>
        <v>0</v>
      </c>
      <c r="N1437" s="50" t="n">
        <f aca="false">FilterOPk!L$43</f>
        <v>0</v>
      </c>
      <c r="O1437" s="50" t="n">
        <f aca="false">FilterOPk!M$43</f>
        <v>0</v>
      </c>
      <c r="P1437" s="50" t="n">
        <f aca="false">FilterOPk!N$43</f>
        <v>0</v>
      </c>
      <c r="Q1437" s="51" t="n">
        <f aca="false">FilterOPk!O$43</f>
        <v>0</v>
      </c>
    </row>
    <row r="1438" customFormat="false" ht="12.75" hidden="false" customHeight="false" outlineLevel="0" collapsed="false">
      <c r="B1438" s="85" t="str">
        <f aca="false">FilterOPk!A$44</f>
        <v>Chris Dorland</v>
      </c>
      <c r="C1438" s="13" t="n">
        <f aca="false">C1437+1</f>
        <v>1437</v>
      </c>
      <c r="D1438" s="50" t="n">
        <f aca="false">FilterOPk!B$44</f>
        <v>0</v>
      </c>
      <c r="E1438" s="50" t="n">
        <f aca="false">FilterOPk!C$44</f>
        <v>0</v>
      </c>
      <c r="F1438" s="50" t="n">
        <f aca="false">FilterOPk!D$44</f>
        <v>0</v>
      </c>
      <c r="G1438" s="50" t="n">
        <f aca="false">FilterOPk!E$44</f>
        <v>0</v>
      </c>
      <c r="H1438" s="50" t="n">
        <f aca="false">FilterOPk!F$44</f>
        <v>0</v>
      </c>
      <c r="I1438" s="50" t="n">
        <f aca="false">FilterOPk!G$44</f>
        <v>0</v>
      </c>
      <c r="J1438" s="50" t="n">
        <f aca="false">FilterOPk!H$44</f>
        <v>0</v>
      </c>
      <c r="K1438" s="50" t="n">
        <f aca="false">FilterOPk!I$44</f>
        <v>0</v>
      </c>
      <c r="L1438" s="50" t="n">
        <f aca="false">FilterOPk!J$44</f>
        <v>0</v>
      </c>
      <c r="M1438" s="50" t="n">
        <f aca="false">FilterOPk!K$44</f>
        <v>0</v>
      </c>
      <c r="N1438" s="50" t="n">
        <f aca="false">FilterOPk!L$44</f>
        <v>0</v>
      </c>
      <c r="O1438" s="50" t="n">
        <f aca="false">FilterOPk!M$44</f>
        <v>0</v>
      </c>
      <c r="P1438" s="50" t="n">
        <f aca="false">FilterOPk!N$44</f>
        <v>0</v>
      </c>
      <c r="Q1438" s="51" t="n">
        <f aca="false">FilterOPk!O$44</f>
        <v>0</v>
      </c>
    </row>
    <row r="1439" customFormat="false" ht="12.75" hidden="false" customHeight="false" outlineLevel="0" collapsed="false">
      <c r="B1439" s="85" t="str">
        <f aca="false">FilterOPk!A$45</f>
        <v>Jeff King</v>
      </c>
      <c r="C1439" s="13" t="n">
        <f aca="false">C1438+1</f>
        <v>1438</v>
      </c>
      <c r="D1439" s="50" t="n">
        <f aca="false">FilterOPk!B$45</f>
        <v>0</v>
      </c>
      <c r="E1439" s="50" t="n">
        <f aca="false">FilterOPk!C$45</f>
        <v>0</v>
      </c>
      <c r="F1439" s="50" t="n">
        <f aca="false">FilterOPk!D$45</f>
        <v>0</v>
      </c>
      <c r="G1439" s="50" t="n">
        <f aca="false">FilterOPk!E$45</f>
        <v>0</v>
      </c>
      <c r="H1439" s="50" t="n">
        <f aca="false">FilterOPk!F$45</f>
        <v>0</v>
      </c>
      <c r="I1439" s="50" t="n">
        <f aca="false">FilterOPk!G$45</f>
        <v>0</v>
      </c>
      <c r="J1439" s="50" t="n">
        <f aca="false">FilterOPk!H$45</f>
        <v>0</v>
      </c>
      <c r="K1439" s="50" t="n">
        <f aca="false">FilterOPk!I$45</f>
        <v>0</v>
      </c>
      <c r="L1439" s="50" t="n">
        <f aca="false">FilterOPk!J$45</f>
        <v>0</v>
      </c>
      <c r="M1439" s="50" t="n">
        <f aca="false">FilterOPk!K$45</f>
        <v>0</v>
      </c>
      <c r="N1439" s="50" t="n">
        <f aca="false">FilterOPk!L$45</f>
        <v>0</v>
      </c>
      <c r="O1439" s="50" t="n">
        <f aca="false">FilterOPk!M$45</f>
        <v>0</v>
      </c>
      <c r="P1439" s="50" t="n">
        <f aca="false">FilterOPk!N$45</f>
        <v>0</v>
      </c>
      <c r="Q1439" s="51" t="n">
        <f aca="false">FilterOPk!O$45</f>
        <v>0</v>
      </c>
    </row>
    <row r="1440" customFormat="false" ht="12.75" hidden="false" customHeight="false" outlineLevel="0" collapsed="false">
      <c r="B1440" s="85" t="n">
        <f aca="false">FilterOPk!A$46</f>
        <v>0</v>
      </c>
      <c r="C1440" s="13" t="n">
        <f aca="false">C1439+1</f>
        <v>1439</v>
      </c>
      <c r="D1440" s="50" t="n">
        <f aca="false">FilterOPk!B$46</f>
        <v>0</v>
      </c>
      <c r="E1440" s="50" t="n">
        <f aca="false">FilterOPk!C$46</f>
        <v>0</v>
      </c>
      <c r="F1440" s="50" t="n">
        <f aca="false">FilterOPk!D$46</f>
        <v>0</v>
      </c>
      <c r="G1440" s="50" t="n">
        <f aca="false">FilterOPk!E$46</f>
        <v>0</v>
      </c>
      <c r="H1440" s="50" t="n">
        <f aca="false">FilterOPk!F$46</f>
        <v>0</v>
      </c>
      <c r="I1440" s="50" t="n">
        <f aca="false">FilterOPk!G$46</f>
        <v>0</v>
      </c>
      <c r="J1440" s="50" t="n">
        <f aca="false">FilterOPk!H$46</f>
        <v>0</v>
      </c>
      <c r="K1440" s="50" t="n">
        <f aca="false">FilterOPk!I$46</f>
        <v>0</v>
      </c>
      <c r="L1440" s="50" t="n">
        <f aca="false">FilterOPk!J$46</f>
        <v>0</v>
      </c>
      <c r="M1440" s="50" t="n">
        <f aca="false">FilterOPk!K$46</f>
        <v>0</v>
      </c>
      <c r="N1440" s="50" t="n">
        <f aca="false">FilterOPk!L$46</f>
        <v>0</v>
      </c>
      <c r="O1440" s="50" t="n">
        <f aca="false">FilterOPk!M$46</f>
        <v>0</v>
      </c>
      <c r="P1440" s="50" t="n">
        <f aca="false">FilterOPk!N$46</f>
        <v>0</v>
      </c>
      <c r="Q1440" s="51" t="n">
        <f aca="false">FilterOPk!O$46</f>
        <v>0</v>
      </c>
    </row>
    <row r="1441" customFormat="false" ht="12.75" hidden="false" customHeight="false" outlineLevel="0" collapsed="false">
      <c r="B1441" s="87" t="n">
        <f aca="false">FilterOPk!A$47</f>
        <v>0</v>
      </c>
      <c r="C1441" s="64" t="n">
        <f aca="false">C1440+1</f>
        <v>1440</v>
      </c>
      <c r="D1441" s="54" t="n">
        <f aca="false">FilterOPk!B$47</f>
        <v>0</v>
      </c>
      <c r="E1441" s="54" t="n">
        <f aca="false">FilterOPk!C$47</f>
        <v>0</v>
      </c>
      <c r="F1441" s="54" t="n">
        <f aca="false">FilterOPk!D$47</f>
        <v>0</v>
      </c>
      <c r="G1441" s="54" t="n">
        <f aca="false">FilterOPk!E$47</f>
        <v>0</v>
      </c>
      <c r="H1441" s="54" t="n">
        <f aca="false">FilterOPk!F$47</f>
        <v>0</v>
      </c>
      <c r="I1441" s="54" t="n">
        <f aca="false">FilterOPk!G$47</f>
        <v>0</v>
      </c>
      <c r="J1441" s="54" t="n">
        <f aca="false">FilterOPk!H$47</f>
        <v>0</v>
      </c>
      <c r="K1441" s="54" t="n">
        <f aca="false">FilterOPk!I$47</f>
        <v>0</v>
      </c>
      <c r="L1441" s="54" t="n">
        <f aca="false">FilterOPk!J$47</f>
        <v>0</v>
      </c>
      <c r="M1441" s="54" t="n">
        <f aca="false">FilterOPk!K$47</f>
        <v>0</v>
      </c>
      <c r="N1441" s="54" t="n">
        <f aca="false">FilterOPk!L$47</f>
        <v>0</v>
      </c>
      <c r="O1441" s="54" t="n">
        <f aca="false">FilterOPk!M$47</f>
        <v>0</v>
      </c>
      <c r="P1441" s="54" t="n">
        <f aca="false">FilterOPk!N$47</f>
        <v>0</v>
      </c>
      <c r="Q1441" s="55" t="n">
        <f aca="false">FilterOPk!O$47</f>
        <v>0</v>
      </c>
    </row>
    <row r="1442" customFormat="false" ht="12.75" hidden="false" customHeight="false" outlineLevel="0" collapsed="false">
      <c r="A1442" s="0" t="n">
        <f aca="false">A1402+1</f>
        <v>37</v>
      </c>
      <c r="B1442" s="57" t="n">
        <f aca="false">FilterOPk!D$1</f>
        <v>36907</v>
      </c>
      <c r="C1442" s="58" t="n">
        <f aca="false">C1441+1</f>
        <v>1441</v>
      </c>
      <c r="D1442" s="58"/>
      <c r="E1442" s="58"/>
      <c r="F1442" s="58"/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83"/>
    </row>
    <row r="1443" customFormat="false" ht="12.75" hidden="false" customHeight="false" outlineLevel="0" collapsed="false">
      <c r="B1443" s="61"/>
      <c r="C1443" s="13" t="n">
        <f aca="false">C1442+1</f>
        <v>1442</v>
      </c>
      <c r="D1443" s="13"/>
      <c r="E1443" s="21" t="s">
        <v>5</v>
      </c>
      <c r="F1443" s="21" t="s">
        <v>6</v>
      </c>
      <c r="G1443" s="21" t="s">
        <v>7</v>
      </c>
      <c r="H1443" s="21" t="s">
        <v>8</v>
      </c>
      <c r="I1443" s="21" t="s">
        <v>9</v>
      </c>
      <c r="J1443" s="21" t="s">
        <v>10</v>
      </c>
      <c r="K1443" s="21" t="s">
        <v>11</v>
      </c>
      <c r="L1443" s="21" t="s">
        <v>12</v>
      </c>
      <c r="M1443" s="21" t="s">
        <v>13</v>
      </c>
      <c r="N1443" s="21" t="s">
        <v>14</v>
      </c>
      <c r="O1443" s="21" t="n">
        <v>2002</v>
      </c>
      <c r="P1443" s="21" t="s">
        <v>15</v>
      </c>
      <c r="Q1443" s="84" t="s">
        <v>16</v>
      </c>
    </row>
    <row r="1444" customFormat="false" ht="12.75" hidden="false" customHeight="false" outlineLevel="0" collapsed="false">
      <c r="B1444" s="85" t="str">
        <f aca="false">FilterOPk!A$9</f>
        <v>Power positions</v>
      </c>
      <c r="C1444" s="13" t="n">
        <f aca="false">C1443+1</f>
        <v>1443</v>
      </c>
      <c r="D1444" s="13" t="s">
        <v>4</v>
      </c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86"/>
    </row>
    <row r="1445" customFormat="false" ht="12.75" hidden="false" customHeight="false" outlineLevel="0" collapsed="false">
      <c r="B1445" s="85" t="str">
        <f aca="false">FilterOPk!A$10</f>
        <v>East Position</v>
      </c>
      <c r="C1445" s="13" t="n">
        <f aca="false">C1444+1</f>
        <v>1444</v>
      </c>
      <c r="D1445" s="50" t="n">
        <f aca="false">FilterOPk!B$10</f>
        <v>34784396.7946123</v>
      </c>
      <c r="E1445" s="50" t="n">
        <f aca="false">FilterOPk!C$10</f>
        <v>139428.68</v>
      </c>
      <c r="F1445" s="50" t="n">
        <f aca="false">FilterOPk!D$10</f>
        <v>244540.42</v>
      </c>
      <c r="G1445" s="50" t="n">
        <f aca="false">FilterOPk!E$10</f>
        <v>352018.99</v>
      </c>
      <c r="H1445" s="50" t="n">
        <f aca="false">FilterOPk!F$10</f>
        <v>454047.41</v>
      </c>
      <c r="I1445" s="50" t="n">
        <f aca="false">FilterOPk!G$10</f>
        <v>460700.87</v>
      </c>
      <c r="J1445" s="50" t="n">
        <f aca="false">FilterOPk!H$10</f>
        <v>371715.26</v>
      </c>
      <c r="K1445" s="50" t="n">
        <f aca="false">FilterOPk!I$10</f>
        <v>743238.67</v>
      </c>
      <c r="L1445" s="50" t="n">
        <f aca="false">FilterOPk!J$10</f>
        <v>433572.73</v>
      </c>
      <c r="M1445" s="50" t="n">
        <f aca="false">FilterOPk!K$10</f>
        <v>1264075.99</v>
      </c>
      <c r="N1445" s="50" t="n">
        <f aca="false">FilterOPk!L$10</f>
        <v>4463339.02</v>
      </c>
      <c r="O1445" s="50" t="n">
        <f aca="false">FilterOPk!M$10</f>
        <v>-232298.41</v>
      </c>
      <c r="P1445" s="50" t="n">
        <f aca="false">FilterOPk!N$10</f>
        <v>1174384.84</v>
      </c>
      <c r="Q1445" s="51" t="n">
        <f aca="false">FilterOPk!O$10</f>
        <v>5405425.45</v>
      </c>
    </row>
    <row r="1446" customFormat="false" ht="12.75" hidden="false" customHeight="false" outlineLevel="0" collapsed="false">
      <c r="B1446" s="85" t="str">
        <f aca="false">FilterOPk!A$11</f>
        <v>East Power Mgmt</v>
      </c>
      <c r="C1446" s="13" t="n">
        <f aca="false">C1445+1</f>
        <v>1445</v>
      </c>
      <c r="D1446" s="50" t="n">
        <f aca="false">FilterOPk!B$11</f>
        <v>7547347.04451418</v>
      </c>
      <c r="E1446" s="50" t="n">
        <f aca="false">FilterOPk!C$11</f>
        <v>0</v>
      </c>
      <c r="F1446" s="50" t="n">
        <f aca="false">FilterOPk!D$11</f>
        <v>0</v>
      </c>
      <c r="G1446" s="50" t="n">
        <f aca="false">FilterOPk!E$11</f>
        <v>0</v>
      </c>
      <c r="H1446" s="50" t="n">
        <f aca="false">FilterOPk!F$11</f>
        <v>0</v>
      </c>
      <c r="I1446" s="50" t="n">
        <f aca="false">FilterOPk!G$11</f>
        <v>0</v>
      </c>
      <c r="J1446" s="50" t="n">
        <f aca="false">FilterOPk!H$11</f>
        <v>0</v>
      </c>
      <c r="K1446" s="50" t="n">
        <f aca="false">FilterOPk!I$11</f>
        <v>0</v>
      </c>
      <c r="L1446" s="50" t="n">
        <f aca="false">FilterOPk!J$11</f>
        <v>0</v>
      </c>
      <c r="M1446" s="50" t="n">
        <f aca="false">FilterOPk!K$11</f>
        <v>0</v>
      </c>
      <c r="N1446" s="50" t="n">
        <f aca="false">FilterOPk!L$11</f>
        <v>0</v>
      </c>
      <c r="O1446" s="50" t="n">
        <f aca="false">FilterOPk!M$11</f>
        <v>0</v>
      </c>
      <c r="P1446" s="50" t="n">
        <f aca="false">FilterOPk!N$11</f>
        <v>0</v>
      </c>
      <c r="Q1446" s="51" t="n">
        <f aca="false">FilterOPk!O$11</f>
        <v>0</v>
      </c>
    </row>
    <row r="1447" customFormat="false" ht="12.75" hidden="false" customHeight="false" outlineLevel="0" collapsed="false">
      <c r="B1447" s="85" t="str">
        <f aca="false">FilterOPk!A$12</f>
        <v>Long Term Options</v>
      </c>
      <c r="C1447" s="13" t="n">
        <f aca="false">C1446+1</f>
        <v>1446</v>
      </c>
      <c r="D1447" s="50" t="n">
        <f aca="false">FilterOPk!B$12</f>
        <v>0</v>
      </c>
      <c r="E1447" s="50" t="n">
        <f aca="false">FilterOPk!C$12</f>
        <v>0</v>
      </c>
      <c r="F1447" s="50" t="n">
        <f aca="false">FilterOPk!D$12</f>
        <v>0</v>
      </c>
      <c r="G1447" s="50" t="n">
        <f aca="false">FilterOPk!E$12</f>
        <v>0</v>
      </c>
      <c r="H1447" s="50" t="n">
        <f aca="false">FilterOPk!F$12</f>
        <v>0</v>
      </c>
      <c r="I1447" s="50" t="n">
        <f aca="false">FilterOPk!G$12</f>
        <v>0</v>
      </c>
      <c r="J1447" s="50" t="n">
        <f aca="false">FilterOPk!H$12</f>
        <v>0</v>
      </c>
      <c r="K1447" s="50" t="n">
        <f aca="false">FilterOPk!I$12</f>
        <v>0</v>
      </c>
      <c r="L1447" s="50" t="n">
        <f aca="false">FilterOPk!J$12</f>
        <v>0</v>
      </c>
      <c r="M1447" s="50" t="n">
        <f aca="false">FilterOPk!K$12</f>
        <v>0</v>
      </c>
      <c r="N1447" s="50" t="n">
        <f aca="false">FilterOPk!L$12</f>
        <v>0</v>
      </c>
      <c r="O1447" s="50" t="n">
        <f aca="false">FilterOPk!M$12</f>
        <v>0</v>
      </c>
      <c r="P1447" s="50" t="n">
        <f aca="false">FilterOPk!N$12</f>
        <v>0</v>
      </c>
      <c r="Q1447" s="51" t="n">
        <f aca="false">FilterOPk!O$12</f>
        <v>0</v>
      </c>
    </row>
    <row r="1448" customFormat="false" ht="12.75" hidden="false" customHeight="false" outlineLevel="0" collapsed="false">
      <c r="B1448" s="85" t="str">
        <f aca="false">FilterOPk!A$13</f>
        <v>LT-MIDWEST</v>
      </c>
      <c r="C1448" s="13" t="n">
        <f aca="false">C1447+1</f>
        <v>1447</v>
      </c>
      <c r="D1448" s="50" t="n">
        <f aca="false">FilterOPk!B$13</f>
        <v>7151089.47366245</v>
      </c>
      <c r="E1448" s="50" t="n">
        <f aca="false">FilterOPk!C$13</f>
        <v>36317.39</v>
      </c>
      <c r="F1448" s="50" t="n">
        <f aca="false">FilterOPk!D$13</f>
        <v>95142.77</v>
      </c>
      <c r="G1448" s="50" t="n">
        <f aca="false">FilterOPk!E$13</f>
        <v>106523.31</v>
      </c>
      <c r="H1448" s="50" t="n">
        <f aca="false">FilterOPk!F$13</f>
        <v>103615.07</v>
      </c>
      <c r="I1448" s="50" t="n">
        <f aca="false">FilterOPk!G$13</f>
        <v>106049.09</v>
      </c>
      <c r="J1448" s="50" t="n">
        <f aca="false">FilterOPk!H$13</f>
        <v>78310</v>
      </c>
      <c r="K1448" s="50" t="n">
        <f aca="false">FilterOPk!I$13</f>
        <v>160210.16</v>
      </c>
      <c r="L1448" s="50" t="n">
        <f aca="false">FilterOPk!J$13</f>
        <v>108136.49</v>
      </c>
      <c r="M1448" s="50" t="n">
        <f aca="false">FilterOPk!K$13</f>
        <v>312653.19</v>
      </c>
      <c r="N1448" s="50" t="n">
        <f aca="false">FilterOPk!L$13</f>
        <v>1106957.47</v>
      </c>
      <c r="O1448" s="50" t="n">
        <f aca="false">FilterOPk!M$13</f>
        <v>-124610.37</v>
      </c>
      <c r="P1448" s="50" t="n">
        <f aca="false">FilterOPk!N$13</f>
        <v>893459.31</v>
      </c>
      <c r="Q1448" s="51" t="n">
        <f aca="false">FilterOPk!O$13</f>
        <v>1875806.41</v>
      </c>
    </row>
    <row r="1449" customFormat="false" ht="12.75" hidden="false" customHeight="false" outlineLevel="0" collapsed="false">
      <c r="B1449" s="85" t="str">
        <f aca="false">FilterOPk!A$14</f>
        <v>ST-ECAR</v>
      </c>
      <c r="C1449" s="13" t="n">
        <f aca="false">C1448+1</f>
        <v>1448</v>
      </c>
      <c r="D1449" s="50" t="n">
        <f aca="false">FilterOPk!B$14</f>
        <v>238101.441960815</v>
      </c>
      <c r="E1449" s="50" t="n">
        <f aca="false">FilterOPk!C$14</f>
        <v>0</v>
      </c>
      <c r="F1449" s="50" t="n">
        <f aca="false">FilterOPk!D$14</f>
        <v>0</v>
      </c>
      <c r="G1449" s="50" t="n">
        <f aca="false">FilterOPk!E$14</f>
        <v>0</v>
      </c>
      <c r="H1449" s="50" t="n">
        <f aca="false">FilterOPk!F$14</f>
        <v>0</v>
      </c>
      <c r="I1449" s="50" t="n">
        <f aca="false">FilterOPk!G$14</f>
        <v>0</v>
      </c>
      <c r="J1449" s="50" t="n">
        <f aca="false">FilterOPk!H$14</f>
        <v>0</v>
      </c>
      <c r="K1449" s="50" t="n">
        <f aca="false">FilterOPk!I$14</f>
        <v>0</v>
      </c>
      <c r="L1449" s="50" t="n">
        <f aca="false">FilterOPk!J$14</f>
        <v>0</v>
      </c>
      <c r="M1449" s="50" t="n">
        <f aca="false">FilterOPk!K$14</f>
        <v>0</v>
      </c>
      <c r="N1449" s="50" t="n">
        <f aca="false">FilterOPk!L$14</f>
        <v>0</v>
      </c>
      <c r="O1449" s="50" t="n">
        <f aca="false">FilterOPk!M$14</f>
        <v>0</v>
      </c>
      <c r="P1449" s="50" t="n">
        <f aca="false">FilterOPk!N$14</f>
        <v>0</v>
      </c>
      <c r="Q1449" s="51" t="n">
        <f aca="false">FilterOPk!O$14</f>
        <v>0</v>
      </c>
    </row>
    <row r="1450" customFormat="false" ht="12.75" hidden="false" customHeight="false" outlineLevel="0" collapsed="false">
      <c r="B1450" s="85" t="str">
        <f aca="false">FilterOPk!A$15</f>
        <v>ST- MAPP</v>
      </c>
      <c r="C1450" s="13" t="n">
        <f aca="false">C1449+1</f>
        <v>1449</v>
      </c>
      <c r="D1450" s="50" t="n">
        <f aca="false">FilterOPk!B$15</f>
        <v>254636.614020626</v>
      </c>
      <c r="E1450" s="50" t="n">
        <f aca="false">FilterOPk!C$15</f>
        <v>-1590.85</v>
      </c>
      <c r="F1450" s="50" t="n">
        <f aca="false">FilterOPk!D$15</f>
        <v>-3167.72</v>
      </c>
      <c r="G1450" s="50" t="n">
        <f aca="false">FilterOPk!E$15</f>
        <v>-3546.79</v>
      </c>
      <c r="H1450" s="50" t="n">
        <f aca="false">FilterOPk!F$15</f>
        <v>-3530.89</v>
      </c>
      <c r="I1450" s="50" t="n">
        <f aca="false">FilterOPk!G$15</f>
        <v>0</v>
      </c>
      <c r="J1450" s="50" t="n">
        <f aca="false">FilterOPk!H$15</f>
        <v>0</v>
      </c>
      <c r="K1450" s="50" t="n">
        <f aca="false">FilterOPk!I$15</f>
        <v>0</v>
      </c>
      <c r="L1450" s="50" t="n">
        <f aca="false">FilterOPk!J$15</f>
        <v>0</v>
      </c>
      <c r="M1450" s="50" t="n">
        <f aca="false">FilterOPk!K$15</f>
        <v>0</v>
      </c>
      <c r="N1450" s="50" t="n">
        <f aca="false">FilterOPk!L$15</f>
        <v>-11836.25</v>
      </c>
      <c r="O1450" s="50" t="n">
        <f aca="false">FilterOPk!M$15</f>
        <v>0</v>
      </c>
      <c r="P1450" s="50" t="n">
        <f aca="false">FilterOPk!N$15</f>
        <v>0</v>
      </c>
      <c r="Q1450" s="51" t="n">
        <f aca="false">FilterOPk!O$15</f>
        <v>-11836.25</v>
      </c>
    </row>
    <row r="1451" customFormat="false" ht="12.75" hidden="false" customHeight="false" outlineLevel="0" collapsed="false">
      <c r="B1451" s="85" t="str">
        <f aca="false">FilterOPk!A$16</f>
        <v>ST- MAIN</v>
      </c>
      <c r="C1451" s="13" t="n">
        <f aca="false">C1450+1</f>
        <v>1450</v>
      </c>
      <c r="D1451" s="50" t="n">
        <f aca="false">FilterOPk!B$16</f>
        <v>694293.253349893</v>
      </c>
      <c r="E1451" s="50" t="n">
        <f aca="false">FilterOPk!C$16</f>
        <v>0</v>
      </c>
      <c r="F1451" s="50" t="n">
        <f aca="false">FilterOPk!D$16</f>
        <v>0</v>
      </c>
      <c r="G1451" s="50" t="n">
        <f aca="false">FilterOPk!E$16</f>
        <v>0</v>
      </c>
      <c r="H1451" s="50" t="n">
        <f aca="false">FilterOPk!F$16</f>
        <v>0</v>
      </c>
      <c r="I1451" s="50" t="n">
        <f aca="false">FilterOPk!G$16</f>
        <v>0</v>
      </c>
      <c r="J1451" s="50" t="n">
        <f aca="false">FilterOPk!H$16</f>
        <v>0</v>
      </c>
      <c r="K1451" s="50" t="n">
        <f aca="false">FilterOPk!I$16</f>
        <v>0</v>
      </c>
      <c r="L1451" s="50" t="n">
        <f aca="false">FilterOPk!J$16</f>
        <v>0</v>
      </c>
      <c r="M1451" s="50" t="n">
        <f aca="false">FilterOPk!K$16</f>
        <v>0</v>
      </c>
      <c r="N1451" s="50" t="n">
        <f aca="false">FilterOPk!L$16</f>
        <v>0</v>
      </c>
      <c r="O1451" s="50" t="n">
        <f aca="false">FilterOPk!M$16</f>
        <v>0</v>
      </c>
      <c r="P1451" s="50" t="n">
        <f aca="false">FilterOPk!N$16</f>
        <v>0</v>
      </c>
      <c r="Q1451" s="51" t="n">
        <f aca="false">FilterOPk!O$16</f>
        <v>0</v>
      </c>
    </row>
    <row r="1452" customFormat="false" ht="12.75" hidden="false" customHeight="false" outlineLevel="0" collapsed="false">
      <c r="B1452" s="85" t="str">
        <f aca="false">FilterOPk!A$17</f>
        <v>MW-ANALYST</v>
      </c>
      <c r="C1452" s="13" t="n">
        <f aca="false">C1451+1</f>
        <v>1451</v>
      </c>
      <c r="D1452" s="50" t="n">
        <f aca="false">FilterOPk!B$17</f>
        <v>0</v>
      </c>
      <c r="E1452" s="50" t="n">
        <f aca="false">FilterOPk!C$17</f>
        <v>0</v>
      </c>
      <c r="F1452" s="50" t="n">
        <f aca="false">FilterOPk!D$17</f>
        <v>0</v>
      </c>
      <c r="G1452" s="50" t="n">
        <f aca="false">FilterOPk!E$17</f>
        <v>0</v>
      </c>
      <c r="H1452" s="50" t="n">
        <f aca="false">FilterOPk!F$17</f>
        <v>0</v>
      </c>
      <c r="I1452" s="50" t="n">
        <f aca="false">FilterOPk!G$17</f>
        <v>0</v>
      </c>
      <c r="J1452" s="50" t="n">
        <f aca="false">FilterOPk!H$17</f>
        <v>0</v>
      </c>
      <c r="K1452" s="50" t="n">
        <f aca="false">FilterOPk!I$17</f>
        <v>0</v>
      </c>
      <c r="L1452" s="50" t="n">
        <f aca="false">FilterOPk!J$17</f>
        <v>0</v>
      </c>
      <c r="M1452" s="50" t="n">
        <f aca="false">FilterOPk!K$17</f>
        <v>0</v>
      </c>
      <c r="N1452" s="50" t="n">
        <f aca="false">FilterOPk!L$17</f>
        <v>0</v>
      </c>
      <c r="O1452" s="50" t="n">
        <f aca="false">FilterOPk!M$17</f>
        <v>0</v>
      </c>
      <c r="P1452" s="50" t="n">
        <f aca="false">FilterOPk!N$17</f>
        <v>0</v>
      </c>
      <c r="Q1452" s="51" t="n">
        <f aca="false">FilterOPk!O$17</f>
        <v>0</v>
      </c>
    </row>
    <row r="1453" customFormat="false" ht="12.75" hidden="false" customHeight="false" outlineLevel="0" collapsed="false">
      <c r="B1453" s="85" t="str">
        <f aca="false">FilterOPk!A$18</f>
        <v>LT-NE</v>
      </c>
      <c r="C1453" s="13" t="n">
        <f aca="false">C1452+1</f>
        <v>1452</v>
      </c>
      <c r="D1453" s="50" t="n">
        <f aca="false">FilterOPk!B$18</f>
        <v>6187311.37539291</v>
      </c>
      <c r="E1453" s="50" t="n">
        <f aca="false">FilterOPk!C$18</f>
        <v>38662.79</v>
      </c>
      <c r="F1453" s="50" t="n">
        <f aca="false">FilterOPk!D$18</f>
        <v>89522.8</v>
      </c>
      <c r="G1453" s="50" t="n">
        <f aca="false">FilterOPk!E$18</f>
        <v>158536.19</v>
      </c>
      <c r="H1453" s="50" t="n">
        <f aca="false">FilterOPk!F$18</f>
        <v>261849.24</v>
      </c>
      <c r="I1453" s="50" t="n">
        <f aca="false">FilterOPk!G$18</f>
        <v>291708.83</v>
      </c>
      <c r="J1453" s="50" t="n">
        <f aca="false">FilterOPk!H$18</f>
        <v>228360.42</v>
      </c>
      <c r="K1453" s="50" t="n">
        <f aca="false">FilterOPk!I$18</f>
        <v>445432.42</v>
      </c>
      <c r="L1453" s="50" t="n">
        <f aca="false">FilterOPk!J$18</f>
        <v>266345.8</v>
      </c>
      <c r="M1453" s="50" t="n">
        <f aca="false">FilterOPk!K$18</f>
        <v>801315.09</v>
      </c>
      <c r="N1453" s="50" t="n">
        <f aca="false">FilterOPk!L$18</f>
        <v>2581733.58</v>
      </c>
      <c r="O1453" s="50" t="n">
        <f aca="false">FilterOPk!M$18</f>
        <v>-636932.37</v>
      </c>
      <c r="P1453" s="50" t="n">
        <f aca="false">FilterOPk!N$18</f>
        <v>-2303942.42</v>
      </c>
      <c r="Q1453" s="51" t="n">
        <f aca="false">FilterOPk!O$18</f>
        <v>-359141.210000001</v>
      </c>
    </row>
    <row r="1454" customFormat="false" ht="12.75" hidden="false" customHeight="false" outlineLevel="0" collapsed="false">
      <c r="B1454" s="85" t="str">
        <f aca="false">FilterOPk!A$19</f>
        <v>LT-PJM</v>
      </c>
      <c r="C1454" s="13" t="n">
        <f aca="false">C1453+1</f>
        <v>1453</v>
      </c>
      <c r="D1454" s="50" t="n">
        <f aca="false">FilterOPk!B$19</f>
        <v>1818236.42109565</v>
      </c>
      <c r="E1454" s="50" t="n">
        <f aca="false">FilterOPk!C$19</f>
        <v>0</v>
      </c>
      <c r="F1454" s="50" t="n">
        <f aca="false">FilterOPk!D$19</f>
        <v>19402.28</v>
      </c>
      <c r="G1454" s="50" t="n">
        <f aca="false">FilterOPk!E$19</f>
        <v>57930.92</v>
      </c>
      <c r="H1454" s="50" t="n">
        <f aca="false">FilterOPk!F$19</f>
        <v>59436.7</v>
      </c>
      <c r="I1454" s="50" t="n">
        <f aca="false">FilterOPk!G$19</f>
        <v>19136.52</v>
      </c>
      <c r="J1454" s="50" t="n">
        <f aca="false">FilterOPk!H$19</f>
        <v>18664.41</v>
      </c>
      <c r="K1454" s="50" t="n">
        <f aca="false">FilterOPk!I$19</f>
        <v>33608.82</v>
      </c>
      <c r="L1454" s="50" t="n">
        <f aca="false">FilterOPk!J$19</f>
        <v>20867.53</v>
      </c>
      <c r="M1454" s="50" t="n">
        <f aca="false">FilterOPk!K$19</f>
        <v>56340.86</v>
      </c>
      <c r="N1454" s="50" t="n">
        <f aca="false">FilterOPk!L$19</f>
        <v>285388.04</v>
      </c>
      <c r="O1454" s="50" t="n">
        <f aca="false">FilterOPk!M$19</f>
        <v>-1975.43</v>
      </c>
      <c r="P1454" s="50" t="n">
        <f aca="false">FilterOPk!N$19</f>
        <v>-179963.06</v>
      </c>
      <c r="Q1454" s="51" t="n">
        <f aca="false">FilterOPk!O$19</f>
        <v>103449.55</v>
      </c>
    </row>
    <row r="1455" customFormat="false" ht="12.75" hidden="false" customHeight="false" outlineLevel="0" collapsed="false">
      <c r="B1455" s="85" t="str">
        <f aca="false">FilterOPk!A$20</f>
        <v>LT- NY</v>
      </c>
      <c r="C1455" s="13" t="n">
        <f aca="false">C1454+1</f>
        <v>1454</v>
      </c>
      <c r="D1455" s="50" t="n">
        <f aca="false">FilterOPk!B$20</f>
        <v>0</v>
      </c>
      <c r="E1455" s="50" t="n">
        <f aca="false">FilterOPk!C$20</f>
        <v>-9128.22</v>
      </c>
      <c r="F1455" s="50" t="n">
        <f aca="false">FilterOPk!D$20</f>
        <v>-69725.26</v>
      </c>
      <c r="G1455" s="50" t="n">
        <f aca="false">FilterOPk!E$20</f>
        <v>0</v>
      </c>
      <c r="H1455" s="50" t="n">
        <f aca="false">FilterOPk!F$20</f>
        <v>0</v>
      </c>
      <c r="I1455" s="50" t="n">
        <f aca="false">FilterOPk!G$20</f>
        <v>0</v>
      </c>
      <c r="J1455" s="50" t="n">
        <f aca="false">FilterOPk!H$20</f>
        <v>0</v>
      </c>
      <c r="K1455" s="50" t="n">
        <f aca="false">FilterOPk!I$20</f>
        <v>0</v>
      </c>
      <c r="L1455" s="50" t="n">
        <f aca="false">FilterOPk!J$20</f>
        <v>0</v>
      </c>
      <c r="M1455" s="50" t="n">
        <f aca="false">FilterOPk!K$20</f>
        <v>0</v>
      </c>
      <c r="N1455" s="50" t="n">
        <f aca="false">FilterOPk!L$20</f>
        <v>-78853.48</v>
      </c>
      <c r="O1455" s="50" t="n">
        <f aca="false">FilterOPk!M$20</f>
        <v>0</v>
      </c>
      <c r="P1455" s="50" t="n">
        <f aca="false">FilterOPk!N$20</f>
        <v>12056.92</v>
      </c>
      <c r="Q1455" s="51" t="n">
        <f aca="false">FilterOPk!O$20</f>
        <v>-66796.56</v>
      </c>
    </row>
    <row r="1456" customFormat="false" ht="12.75" hidden="false" customHeight="false" outlineLevel="0" collapsed="false">
      <c r="B1456" s="85" t="str">
        <f aca="false">FilterOPk!A$21</f>
        <v>ST- PJM</v>
      </c>
      <c r="C1456" s="13" t="n">
        <f aca="false">C1455+1</f>
        <v>1455</v>
      </c>
      <c r="D1456" s="50" t="n">
        <f aca="false">FilterOPk!B$21</f>
        <v>1243093.71447674</v>
      </c>
      <c r="E1456" s="50" t="n">
        <f aca="false">FilterOPk!C$21</f>
        <v>13503.06</v>
      </c>
      <c r="F1456" s="50" t="n">
        <f aca="false">FilterOPk!D$21</f>
        <v>0</v>
      </c>
      <c r="G1456" s="50" t="n">
        <f aca="false">FilterOPk!E$21</f>
        <v>0</v>
      </c>
      <c r="H1456" s="50" t="n">
        <f aca="false">FilterOPk!F$21</f>
        <v>0</v>
      </c>
      <c r="I1456" s="50" t="n">
        <f aca="false">FilterOPk!G$21</f>
        <v>0</v>
      </c>
      <c r="J1456" s="50" t="n">
        <f aca="false">FilterOPk!H$21</f>
        <v>0</v>
      </c>
      <c r="K1456" s="50" t="n">
        <f aca="false">FilterOPk!I$21</f>
        <v>0</v>
      </c>
      <c r="L1456" s="50" t="n">
        <f aca="false">FilterOPk!J$21</f>
        <v>0</v>
      </c>
      <c r="M1456" s="50" t="n">
        <f aca="false">FilterOPk!K$21</f>
        <v>0</v>
      </c>
      <c r="N1456" s="50" t="n">
        <f aca="false">FilterOPk!L$21</f>
        <v>13503.06</v>
      </c>
      <c r="O1456" s="50" t="n">
        <f aca="false">FilterOPk!M$21</f>
        <v>0</v>
      </c>
      <c r="P1456" s="50" t="n">
        <f aca="false">FilterOPk!N$21</f>
        <v>0</v>
      </c>
      <c r="Q1456" s="51" t="n">
        <f aca="false">FilterOPk!O$21</f>
        <v>13503.06</v>
      </c>
    </row>
    <row r="1457" customFormat="false" ht="12.75" hidden="false" customHeight="false" outlineLevel="0" collapsed="false">
      <c r="B1457" s="85" t="str">
        <f aca="false">FilterOPk!A$22</f>
        <v>ST- NENG</v>
      </c>
      <c r="C1457" s="13" t="n">
        <f aca="false">C1456+1</f>
        <v>1456</v>
      </c>
      <c r="D1457" s="50" t="n">
        <f aca="false">FilterOPk!B$22</f>
        <v>539719.375927685</v>
      </c>
      <c r="E1457" s="50" t="n">
        <f aca="false">FilterOPk!C$22</f>
        <v>17499.36</v>
      </c>
      <c r="F1457" s="50" t="n">
        <f aca="false">FilterOPk!D$22</f>
        <v>34844.91</v>
      </c>
      <c r="G1457" s="50" t="n">
        <f aca="false">FilterOPk!E$22</f>
        <v>0</v>
      </c>
      <c r="H1457" s="50" t="n">
        <f aca="false">FilterOPk!F$22</f>
        <v>0</v>
      </c>
      <c r="I1457" s="50" t="n">
        <f aca="false">FilterOPk!G$22</f>
        <v>0</v>
      </c>
      <c r="J1457" s="50" t="n">
        <f aca="false">FilterOPk!H$22</f>
        <v>0</v>
      </c>
      <c r="K1457" s="50" t="n">
        <f aca="false">FilterOPk!I$22</f>
        <v>0</v>
      </c>
      <c r="L1457" s="50" t="n">
        <f aca="false">FilterOPk!J$22</f>
        <v>0</v>
      </c>
      <c r="M1457" s="50" t="n">
        <f aca="false">FilterOPk!K$22</f>
        <v>0</v>
      </c>
      <c r="N1457" s="50" t="n">
        <f aca="false">FilterOPk!L$22</f>
        <v>52344.27</v>
      </c>
      <c r="O1457" s="50" t="n">
        <f aca="false">FilterOPk!M$22</f>
        <v>0</v>
      </c>
      <c r="P1457" s="50" t="n">
        <f aca="false">FilterOPk!N$22</f>
        <v>0</v>
      </c>
      <c r="Q1457" s="51" t="n">
        <f aca="false">FilterOPk!O$22</f>
        <v>52344.27</v>
      </c>
    </row>
    <row r="1458" customFormat="false" ht="12.75" hidden="false" customHeight="false" outlineLevel="0" collapsed="false">
      <c r="B1458" s="85" t="str">
        <f aca="false">FilterOPk!A$23</f>
        <v>ST- NY</v>
      </c>
      <c r="C1458" s="13" t="n">
        <f aca="false">C1457+1</f>
        <v>1457</v>
      </c>
      <c r="D1458" s="50" t="n">
        <f aca="false">FilterOPk!B$23</f>
        <v>251437.188425373</v>
      </c>
      <c r="E1458" s="50" t="n">
        <f aca="false">FilterOPk!C$23</f>
        <v>22663</v>
      </c>
      <c r="F1458" s="50" t="n">
        <f aca="false">FilterOPk!D$23</f>
        <v>52267.36</v>
      </c>
      <c r="G1458" s="50" t="n">
        <f aca="false">FilterOPk!E$23</f>
        <v>0</v>
      </c>
      <c r="H1458" s="50" t="n">
        <f aca="false">FilterOPk!F$23</f>
        <v>0</v>
      </c>
      <c r="I1458" s="50" t="n">
        <f aca="false">FilterOPk!G$23</f>
        <v>0</v>
      </c>
      <c r="J1458" s="50" t="n">
        <f aca="false">FilterOPk!H$23</f>
        <v>0</v>
      </c>
      <c r="K1458" s="50" t="n">
        <f aca="false">FilterOPk!I$23</f>
        <v>0</v>
      </c>
      <c r="L1458" s="50" t="n">
        <f aca="false">FilterOPk!J$23</f>
        <v>0</v>
      </c>
      <c r="M1458" s="50" t="n">
        <f aca="false">FilterOPk!K$23</f>
        <v>0</v>
      </c>
      <c r="N1458" s="50" t="n">
        <f aca="false">FilterOPk!L$23</f>
        <v>74930.36</v>
      </c>
      <c r="O1458" s="50" t="n">
        <f aca="false">FilterOPk!M$23</f>
        <v>0</v>
      </c>
      <c r="P1458" s="50" t="n">
        <f aca="false">FilterOPk!N$23</f>
        <v>0</v>
      </c>
      <c r="Q1458" s="51" t="n">
        <f aca="false">FilterOPk!O$23</f>
        <v>74930.36</v>
      </c>
    </row>
    <row r="1459" customFormat="false" ht="12.75" hidden="false" customHeight="false" outlineLevel="0" collapsed="false">
      <c r="B1459" s="85" t="str">
        <f aca="false">FilterOPk!A$24</f>
        <v>NE- PHYS</v>
      </c>
      <c r="C1459" s="13" t="n">
        <f aca="false">C1458+1</f>
        <v>1458</v>
      </c>
      <c r="D1459" s="50" t="n">
        <f aca="false">FilterOPk!B$24</f>
        <v>0</v>
      </c>
      <c r="E1459" s="50" t="n">
        <f aca="false">FilterOPk!C$24</f>
        <v>0</v>
      </c>
      <c r="F1459" s="50" t="n">
        <f aca="false">FilterOPk!D$24</f>
        <v>0</v>
      </c>
      <c r="G1459" s="50" t="n">
        <f aca="false">FilterOPk!E$24</f>
        <v>0</v>
      </c>
      <c r="H1459" s="50" t="n">
        <f aca="false">FilterOPk!F$24</f>
        <v>0</v>
      </c>
      <c r="I1459" s="50" t="n">
        <f aca="false">FilterOPk!G$24</f>
        <v>0</v>
      </c>
      <c r="J1459" s="50" t="n">
        <f aca="false">FilterOPk!H$24</f>
        <v>0</v>
      </c>
      <c r="K1459" s="50" t="n">
        <f aca="false">FilterOPk!I$24</f>
        <v>0</v>
      </c>
      <c r="L1459" s="50" t="n">
        <f aca="false">FilterOPk!J$24</f>
        <v>0</v>
      </c>
      <c r="M1459" s="50" t="n">
        <f aca="false">FilterOPk!K$24</f>
        <v>0</v>
      </c>
      <c r="N1459" s="50" t="n">
        <f aca="false">FilterOPk!L$24</f>
        <v>0</v>
      </c>
      <c r="O1459" s="50" t="n">
        <f aca="false">FilterOPk!M$24</f>
        <v>0</v>
      </c>
      <c r="P1459" s="50" t="n">
        <f aca="false">FilterOPk!N$24</f>
        <v>0</v>
      </c>
      <c r="Q1459" s="51" t="n">
        <f aca="false">FilterOPk!O$24</f>
        <v>0</v>
      </c>
    </row>
    <row r="1460" customFormat="false" ht="12.75" hidden="false" customHeight="false" outlineLevel="0" collapsed="false">
      <c r="B1460" s="85" t="str">
        <f aca="false">FilterOPk!A$25</f>
        <v>LT-Southeast</v>
      </c>
      <c r="C1460" s="13" t="n">
        <f aca="false">C1459+1</f>
        <v>1459</v>
      </c>
      <c r="D1460" s="50" t="n">
        <f aca="false">FilterOPk!B$25</f>
        <v>11411200.8859117</v>
      </c>
      <c r="E1460" s="50" t="n">
        <f aca="false">FilterOPk!C$25</f>
        <v>15825.82</v>
      </c>
      <c r="F1460" s="50" t="n">
        <f aca="false">FilterOPk!D$25</f>
        <v>13250</v>
      </c>
      <c r="G1460" s="50" t="n">
        <f aca="false">FilterOPk!E$25</f>
        <v>24924.1</v>
      </c>
      <c r="H1460" s="50" t="n">
        <f aca="false">FilterOPk!F$25</f>
        <v>24690.47</v>
      </c>
      <c r="I1460" s="50" t="n">
        <f aca="false">FilterOPk!G$25</f>
        <v>26774</v>
      </c>
      <c r="J1460" s="50" t="n">
        <f aca="false">FilterOPk!H$25</f>
        <v>26715</v>
      </c>
      <c r="K1460" s="50" t="n">
        <f aca="false">FilterOPk!I$25</f>
        <v>57358.83</v>
      </c>
      <c r="L1460" s="50" t="n">
        <f aca="false">FilterOPk!J$25</f>
        <v>26146</v>
      </c>
      <c r="M1460" s="50" t="n">
        <f aca="false">FilterOPk!K$25</f>
        <v>75355.31</v>
      </c>
      <c r="N1460" s="50" t="n">
        <f aca="false">FilterOPk!L$25</f>
        <v>291039.53</v>
      </c>
      <c r="O1460" s="50" t="n">
        <f aca="false">FilterOPk!M$25</f>
        <v>-122359</v>
      </c>
      <c r="P1460" s="50" t="n">
        <f aca="false">FilterOPk!N$25</f>
        <v>514428.17</v>
      </c>
      <c r="Q1460" s="51" t="n">
        <f aca="false">FilterOPk!O$25</f>
        <v>683108.7</v>
      </c>
    </row>
    <row r="1461" customFormat="false" ht="12.75" hidden="false" customHeight="false" outlineLevel="0" collapsed="false">
      <c r="B1461" s="85" t="str">
        <f aca="false">FilterOPk!A$26</f>
        <v>ST-SPP</v>
      </c>
      <c r="C1461" s="13" t="n">
        <f aca="false">C1460+1</f>
        <v>1460</v>
      </c>
      <c r="D1461" s="50" t="n">
        <f aca="false">FilterOPk!B$26</f>
        <v>52202.8773549933</v>
      </c>
      <c r="E1461" s="50" t="n">
        <f aca="false">FilterOPk!C$26</f>
        <v>0</v>
      </c>
      <c r="F1461" s="50" t="n">
        <f aca="false">FilterOPk!D$26</f>
        <v>0</v>
      </c>
      <c r="G1461" s="50" t="n">
        <f aca="false">FilterOPk!E$26</f>
        <v>0</v>
      </c>
      <c r="H1461" s="50" t="n">
        <f aca="false">FilterOPk!F$26</f>
        <v>0</v>
      </c>
      <c r="I1461" s="50" t="n">
        <f aca="false">FilterOPk!G$26</f>
        <v>0</v>
      </c>
      <c r="J1461" s="50" t="n">
        <f aca="false">FilterOPk!H$26</f>
        <v>0</v>
      </c>
      <c r="K1461" s="50" t="n">
        <f aca="false">FilterOPk!I$26</f>
        <v>0</v>
      </c>
      <c r="L1461" s="50" t="n">
        <f aca="false">FilterOPk!J$26</f>
        <v>0</v>
      </c>
      <c r="M1461" s="50" t="n">
        <f aca="false">FilterOPk!K$26</f>
        <v>0</v>
      </c>
      <c r="N1461" s="50" t="n">
        <f aca="false">FilterOPk!L$26</f>
        <v>0</v>
      </c>
      <c r="O1461" s="50" t="n">
        <f aca="false">FilterOPk!M$26</f>
        <v>0</v>
      </c>
      <c r="P1461" s="50" t="n">
        <f aca="false">FilterOPk!N$26</f>
        <v>0</v>
      </c>
      <c r="Q1461" s="51" t="n">
        <f aca="false">FilterOPk!O$26</f>
        <v>0</v>
      </c>
    </row>
    <row r="1462" customFormat="false" ht="12.75" hidden="false" customHeight="false" outlineLevel="0" collapsed="false">
      <c r="B1462" s="85" t="str">
        <f aca="false">FilterOPk!A$27</f>
        <v>ST-SERC</v>
      </c>
      <c r="C1462" s="13" t="n">
        <f aca="false">C1461+1</f>
        <v>1461</v>
      </c>
      <c r="D1462" s="50" t="n">
        <f aca="false">FilterOPk!B$27</f>
        <v>686881.973218232</v>
      </c>
      <c r="E1462" s="50" t="n">
        <f aca="false">FilterOPk!C$27</f>
        <v>0</v>
      </c>
      <c r="F1462" s="50" t="n">
        <f aca="false">FilterOPk!D$27</f>
        <v>0</v>
      </c>
      <c r="G1462" s="50" t="n">
        <f aca="false">FilterOPk!E$27</f>
        <v>0</v>
      </c>
      <c r="H1462" s="50" t="n">
        <f aca="false">FilterOPk!F$27</f>
        <v>0</v>
      </c>
      <c r="I1462" s="50" t="n">
        <f aca="false">FilterOPk!G$27</f>
        <v>0</v>
      </c>
      <c r="J1462" s="50" t="n">
        <f aca="false">FilterOPk!H$27</f>
        <v>0</v>
      </c>
      <c r="K1462" s="50" t="n">
        <f aca="false">FilterOPk!I$27</f>
        <v>0</v>
      </c>
      <c r="L1462" s="50" t="n">
        <f aca="false">FilterOPk!J$27</f>
        <v>0</v>
      </c>
      <c r="M1462" s="50" t="n">
        <f aca="false">FilterOPk!K$27</f>
        <v>0</v>
      </c>
      <c r="N1462" s="50" t="n">
        <f aca="false">FilterOPk!L$27</f>
        <v>0</v>
      </c>
      <c r="O1462" s="50" t="n">
        <f aca="false">FilterOPk!M$27</f>
        <v>0</v>
      </c>
      <c r="P1462" s="50" t="n">
        <f aca="false">FilterOPk!N$27</f>
        <v>0</v>
      </c>
      <c r="Q1462" s="51" t="n">
        <f aca="false">FilterOPk!O$27</f>
        <v>0</v>
      </c>
    </row>
    <row r="1463" customFormat="false" ht="12.75" hidden="false" customHeight="false" outlineLevel="0" collapsed="false">
      <c r="B1463" s="85" t="str">
        <f aca="false">FilterOPk!A$28</f>
        <v>LT- Texas</v>
      </c>
      <c r="C1463" s="13" t="n">
        <f aca="false">C1462+1</f>
        <v>1462</v>
      </c>
      <c r="D1463" s="50" t="n">
        <f aca="false">FilterOPk!B$28</f>
        <v>3826684.70313045</v>
      </c>
      <c r="E1463" s="50" t="n">
        <f aca="false">FilterOPk!C$28</f>
        <v>0</v>
      </c>
      <c r="F1463" s="50" t="n">
        <f aca="false">FilterOPk!D$28</f>
        <v>13003.28</v>
      </c>
      <c r="G1463" s="50" t="n">
        <f aca="false">FilterOPk!E$28</f>
        <v>7651.26</v>
      </c>
      <c r="H1463" s="50" t="n">
        <f aca="false">FilterOPk!F$28</f>
        <v>7986.82</v>
      </c>
      <c r="I1463" s="50" t="n">
        <f aca="false">FilterOPk!G$28</f>
        <v>17032.43</v>
      </c>
      <c r="J1463" s="50" t="n">
        <f aca="false">FilterOPk!H$28</f>
        <v>19665.43</v>
      </c>
      <c r="K1463" s="50" t="n">
        <f aca="false">FilterOPk!I$28</f>
        <v>46628.44</v>
      </c>
      <c r="L1463" s="50" t="n">
        <f aca="false">FilterOPk!J$28</f>
        <v>12076.91</v>
      </c>
      <c r="M1463" s="50" t="n">
        <f aca="false">FilterOPk!K$28</f>
        <v>18411.54</v>
      </c>
      <c r="N1463" s="50" t="n">
        <f aca="false">FilterOPk!L$28</f>
        <v>142456.11</v>
      </c>
      <c r="O1463" s="50" t="n">
        <f aca="false">FilterOPk!M$28</f>
        <v>653578.76</v>
      </c>
      <c r="P1463" s="50" t="n">
        <f aca="false">FilterOPk!N$28</f>
        <v>2238345.92</v>
      </c>
      <c r="Q1463" s="51" t="n">
        <f aca="false">FilterOPk!O$28</f>
        <v>3034380.79</v>
      </c>
    </row>
    <row r="1464" customFormat="false" ht="12.75" hidden="false" customHeight="false" outlineLevel="0" collapsed="false">
      <c r="B1464" s="85" t="str">
        <f aca="false">FilterOPk!A$29</f>
        <v>St- Texas</v>
      </c>
      <c r="C1464" s="13" t="n">
        <f aca="false">C1463+1</f>
        <v>1463</v>
      </c>
      <c r="D1464" s="50" t="n">
        <f aca="false">FilterOPk!B$29</f>
        <v>445563.239343252</v>
      </c>
      <c r="E1464" s="50" t="n">
        <f aca="false">FilterOPk!C$29</f>
        <v>5676.33</v>
      </c>
      <c r="F1464" s="50" t="n">
        <f aca="false">FilterOPk!D$29</f>
        <v>0</v>
      </c>
      <c r="G1464" s="50" t="n">
        <f aca="false">FilterOPk!E$29</f>
        <v>0</v>
      </c>
      <c r="H1464" s="50" t="n">
        <f aca="false">FilterOPk!F$29</f>
        <v>0</v>
      </c>
      <c r="I1464" s="50" t="n">
        <f aca="false">FilterOPk!G$29</f>
        <v>0</v>
      </c>
      <c r="J1464" s="50" t="n">
        <f aca="false">FilterOPk!H$29</f>
        <v>0</v>
      </c>
      <c r="K1464" s="50" t="n">
        <f aca="false">FilterOPk!I$29</f>
        <v>0</v>
      </c>
      <c r="L1464" s="50" t="n">
        <f aca="false">FilterOPk!J$29</f>
        <v>0</v>
      </c>
      <c r="M1464" s="50" t="n">
        <f aca="false">FilterOPk!K$29</f>
        <v>0</v>
      </c>
      <c r="N1464" s="50" t="n">
        <f aca="false">FilterOPk!L$29</f>
        <v>5676.33</v>
      </c>
      <c r="O1464" s="50" t="n">
        <f aca="false">FilterOPk!M$29</f>
        <v>0</v>
      </c>
      <c r="P1464" s="50" t="n">
        <f aca="false">FilterOPk!N$29</f>
        <v>0</v>
      </c>
      <c r="Q1464" s="51" t="n">
        <f aca="false">FilterOPk!O$29</f>
        <v>5676.33</v>
      </c>
    </row>
    <row r="1465" customFormat="false" ht="12.75" hidden="false" customHeight="false" outlineLevel="0" collapsed="false">
      <c r="B1465" s="85"/>
      <c r="C1465" s="13" t="n">
        <f aca="false">C1464+1</f>
        <v>1464</v>
      </c>
      <c r="D1465" s="50"/>
      <c r="E1465" s="50"/>
      <c r="F1465" s="50"/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1"/>
    </row>
    <row r="1466" customFormat="false" ht="12.75" hidden="false" customHeight="false" outlineLevel="0" collapsed="false">
      <c r="B1466" s="85" t="str">
        <f aca="false">FilterOPk!A$32</f>
        <v>Gas positions</v>
      </c>
      <c r="C1466" s="13" t="n">
        <f aca="false">C1465+1</f>
        <v>1465</v>
      </c>
      <c r="D1466" s="50" t="s">
        <v>4</v>
      </c>
      <c r="E1466" s="50"/>
      <c r="F1466" s="50"/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1"/>
    </row>
    <row r="1467" customFormat="false" ht="12.75" hidden="false" customHeight="false" outlineLevel="0" collapsed="false">
      <c r="B1467" s="85" t="str">
        <f aca="false">FilterOPk!A$33</f>
        <v>Kevin Presto</v>
      </c>
      <c r="C1467" s="13" t="n">
        <f aca="false">C1466+1</f>
        <v>1466</v>
      </c>
      <c r="D1467" s="50" t="n">
        <f aca="false">FilterOPk!B$33</f>
        <v>0</v>
      </c>
      <c r="E1467" s="50" t="n">
        <f aca="false">FilterOPk!C$33</f>
        <v>0</v>
      </c>
      <c r="F1467" s="50" t="n">
        <f aca="false">FilterOPk!D$33</f>
        <v>0</v>
      </c>
      <c r="G1467" s="50" t="n">
        <f aca="false">FilterOPk!E$33</f>
        <v>0</v>
      </c>
      <c r="H1467" s="50" t="n">
        <f aca="false">FilterOPk!F$33</f>
        <v>0</v>
      </c>
      <c r="I1467" s="50" t="n">
        <f aca="false">FilterOPk!G$33</f>
        <v>0</v>
      </c>
      <c r="J1467" s="50" t="n">
        <f aca="false">FilterOPk!H$33</f>
        <v>0</v>
      </c>
      <c r="K1467" s="50" t="n">
        <f aca="false">FilterOPk!I$33</f>
        <v>0</v>
      </c>
      <c r="L1467" s="50" t="n">
        <f aca="false">FilterOPk!J$33</f>
        <v>0</v>
      </c>
      <c r="M1467" s="50" t="n">
        <f aca="false">FilterOPk!K$33</f>
        <v>0</v>
      </c>
      <c r="N1467" s="50" t="n">
        <f aca="false">FilterOPk!L$33</f>
        <v>0</v>
      </c>
      <c r="O1467" s="50" t="n">
        <f aca="false">FilterOPk!M$33</f>
        <v>0</v>
      </c>
      <c r="P1467" s="50" t="n">
        <f aca="false">FilterOPk!N$33</f>
        <v>0</v>
      </c>
      <c r="Q1467" s="51" t="n">
        <f aca="false">FilterOPk!O$33</f>
        <v>0</v>
      </c>
    </row>
    <row r="1468" customFormat="false" ht="12.75" hidden="false" customHeight="false" outlineLevel="0" collapsed="false">
      <c r="B1468" s="85" t="str">
        <f aca="false">FilterOPk!A$34</f>
        <v>Fletcher Sturm</v>
      </c>
      <c r="C1468" s="13" t="n">
        <f aca="false">C1467+1</f>
        <v>1467</v>
      </c>
      <c r="D1468" s="50" t="n">
        <f aca="false">FilterOPk!B$34</f>
        <v>0</v>
      </c>
      <c r="E1468" s="50" t="n">
        <f aca="false">FilterOPk!C$34</f>
        <v>0</v>
      </c>
      <c r="F1468" s="50" t="n">
        <f aca="false">FilterOPk!D$34</f>
        <v>0</v>
      </c>
      <c r="G1468" s="50" t="n">
        <f aca="false">FilterOPk!E$34</f>
        <v>0</v>
      </c>
      <c r="H1468" s="50" t="n">
        <f aca="false">FilterOPk!F$34</f>
        <v>0</v>
      </c>
      <c r="I1468" s="50" t="n">
        <f aca="false">FilterOPk!G$34</f>
        <v>0</v>
      </c>
      <c r="J1468" s="50" t="n">
        <f aca="false">FilterOPk!H$34</f>
        <v>0</v>
      </c>
      <c r="K1468" s="50" t="n">
        <f aca="false">FilterOPk!I$34</f>
        <v>0</v>
      </c>
      <c r="L1468" s="50" t="n">
        <f aca="false">FilterOPk!J$34</f>
        <v>0</v>
      </c>
      <c r="M1468" s="50" t="n">
        <f aca="false">FilterOPk!K$34</f>
        <v>0</v>
      </c>
      <c r="N1468" s="50" t="n">
        <f aca="false">FilterOPk!L$34</f>
        <v>0</v>
      </c>
      <c r="O1468" s="50" t="n">
        <f aca="false">FilterOPk!M$34</f>
        <v>0</v>
      </c>
      <c r="P1468" s="50" t="n">
        <f aca="false">FilterOPk!N$34</f>
        <v>0</v>
      </c>
      <c r="Q1468" s="51" t="n">
        <f aca="false">FilterOPk!O$34</f>
        <v>0</v>
      </c>
    </row>
    <row r="1469" customFormat="false" ht="12.75" hidden="false" customHeight="false" outlineLevel="0" collapsed="false">
      <c r="B1469" s="85" t="str">
        <f aca="false">FilterOPk!A$35</f>
        <v>Doug Gilbert-Smith</v>
      </c>
      <c r="C1469" s="13" t="n">
        <f aca="false">C1468+1</f>
        <v>1468</v>
      </c>
      <c r="D1469" s="50" t="n">
        <f aca="false">FilterOPk!B$35</f>
        <v>0</v>
      </c>
      <c r="E1469" s="50" t="n">
        <f aca="false">FilterOPk!C$35</f>
        <v>0</v>
      </c>
      <c r="F1469" s="50" t="n">
        <f aca="false">FilterOPk!D$35</f>
        <v>0</v>
      </c>
      <c r="G1469" s="50" t="n">
        <f aca="false">FilterOPk!E$35</f>
        <v>0</v>
      </c>
      <c r="H1469" s="50" t="n">
        <f aca="false">FilterOPk!F$35</f>
        <v>0</v>
      </c>
      <c r="I1469" s="50" t="n">
        <f aca="false">FilterOPk!G$35</f>
        <v>0</v>
      </c>
      <c r="J1469" s="50" t="n">
        <f aca="false">FilterOPk!H$35</f>
        <v>0</v>
      </c>
      <c r="K1469" s="50" t="n">
        <f aca="false">FilterOPk!I$35</f>
        <v>0</v>
      </c>
      <c r="L1469" s="50" t="n">
        <f aca="false">FilterOPk!J$35</f>
        <v>0</v>
      </c>
      <c r="M1469" s="50" t="n">
        <f aca="false">FilterOPk!K$35</f>
        <v>0</v>
      </c>
      <c r="N1469" s="50" t="n">
        <f aca="false">FilterOPk!L$35</f>
        <v>0</v>
      </c>
      <c r="O1469" s="50" t="n">
        <f aca="false">FilterOPk!M$35</f>
        <v>0</v>
      </c>
      <c r="P1469" s="50" t="n">
        <f aca="false">FilterOPk!N$35</f>
        <v>0</v>
      </c>
      <c r="Q1469" s="51" t="n">
        <f aca="false">FilterOPk!O$35</f>
        <v>0</v>
      </c>
    </row>
    <row r="1470" customFormat="false" ht="12.75" hidden="false" customHeight="false" outlineLevel="0" collapsed="false">
      <c r="B1470" s="85" t="str">
        <f aca="false">FilterOPk!A$36</f>
        <v>Rogers Herndon</v>
      </c>
      <c r="C1470" s="13" t="n">
        <f aca="false">C1469+1</f>
        <v>1469</v>
      </c>
      <c r="D1470" s="50" t="n">
        <f aca="false">FilterOPk!B$36</f>
        <v>0</v>
      </c>
      <c r="E1470" s="50" t="n">
        <f aca="false">FilterOPk!C$36</f>
        <v>0</v>
      </c>
      <c r="F1470" s="50" t="n">
        <f aca="false">FilterOPk!D$36</f>
        <v>0</v>
      </c>
      <c r="G1470" s="50" t="n">
        <f aca="false">FilterOPk!E$36</f>
        <v>0</v>
      </c>
      <c r="H1470" s="50" t="n">
        <f aca="false">FilterOPk!F$36</f>
        <v>0</v>
      </c>
      <c r="I1470" s="50" t="n">
        <f aca="false">FilterOPk!G$36</f>
        <v>0</v>
      </c>
      <c r="J1470" s="50" t="n">
        <f aca="false">FilterOPk!H$36</f>
        <v>0</v>
      </c>
      <c r="K1470" s="50" t="n">
        <f aca="false">FilterOPk!I$36</f>
        <v>0</v>
      </c>
      <c r="L1470" s="50" t="n">
        <f aca="false">FilterOPk!J$36</f>
        <v>0</v>
      </c>
      <c r="M1470" s="50" t="n">
        <f aca="false">FilterOPk!K$36</f>
        <v>0</v>
      </c>
      <c r="N1470" s="50" t="n">
        <f aca="false">FilterOPk!L$36</f>
        <v>0</v>
      </c>
      <c r="O1470" s="50" t="n">
        <f aca="false">FilterOPk!M$36</f>
        <v>0</v>
      </c>
      <c r="P1470" s="50" t="n">
        <f aca="false">FilterOPk!N$36</f>
        <v>0</v>
      </c>
      <c r="Q1470" s="51" t="n">
        <f aca="false">FilterOPk!O$36</f>
        <v>0</v>
      </c>
    </row>
    <row r="1471" customFormat="false" ht="12.75" hidden="false" customHeight="false" outlineLevel="0" collapsed="false">
      <c r="B1471" s="85" t="str">
        <f aca="false">FilterOPk!A$37</f>
        <v>Dana Davis</v>
      </c>
      <c r="C1471" s="13" t="n">
        <f aca="false">C1470+1</f>
        <v>1470</v>
      </c>
      <c r="D1471" s="50" t="n">
        <f aca="false">FilterOPk!B$37</f>
        <v>0</v>
      </c>
      <c r="E1471" s="50" t="n">
        <f aca="false">FilterOPk!C$37</f>
        <v>0</v>
      </c>
      <c r="F1471" s="50" t="n">
        <f aca="false">FilterOPk!D$37</f>
        <v>0</v>
      </c>
      <c r="G1471" s="50" t="n">
        <f aca="false">FilterOPk!E$37</f>
        <v>0</v>
      </c>
      <c r="H1471" s="50" t="n">
        <f aca="false">FilterOPk!F$37</f>
        <v>0</v>
      </c>
      <c r="I1471" s="50" t="n">
        <f aca="false">FilterOPk!G$37</f>
        <v>0</v>
      </c>
      <c r="J1471" s="50" t="n">
        <f aca="false">FilterOPk!H$37</f>
        <v>0</v>
      </c>
      <c r="K1471" s="50" t="n">
        <f aca="false">FilterOPk!I$37</f>
        <v>0</v>
      </c>
      <c r="L1471" s="50" t="n">
        <f aca="false">FilterOPk!J$37</f>
        <v>0</v>
      </c>
      <c r="M1471" s="50" t="n">
        <f aca="false">FilterOPk!K$37</f>
        <v>0</v>
      </c>
      <c r="N1471" s="50" t="n">
        <f aca="false">FilterOPk!L$37</f>
        <v>0</v>
      </c>
      <c r="O1471" s="50" t="n">
        <f aca="false">FilterOPk!M$37</f>
        <v>0</v>
      </c>
      <c r="P1471" s="50" t="n">
        <f aca="false">FilterOPk!N$37</f>
        <v>0</v>
      </c>
      <c r="Q1471" s="51" t="n">
        <f aca="false">FilterOPk!O$37</f>
        <v>0</v>
      </c>
    </row>
    <row r="1472" customFormat="false" ht="12.75" hidden="false" customHeight="false" outlineLevel="0" collapsed="false">
      <c r="B1472" s="85" t="str">
        <f aca="false">FilterOPk!A$38</f>
        <v>Tom May</v>
      </c>
      <c r="C1472" s="13" t="n">
        <f aca="false">C1471+1</f>
        <v>1471</v>
      </c>
      <c r="D1472" s="50" t="n">
        <f aca="false">FilterOPk!B$38</f>
        <v>0</v>
      </c>
      <c r="E1472" s="50" t="n">
        <f aca="false">FilterOPk!C$38</f>
        <v>0</v>
      </c>
      <c r="F1472" s="50" t="n">
        <f aca="false">FilterOPk!D$38</f>
        <v>0</v>
      </c>
      <c r="G1472" s="50" t="n">
        <f aca="false">FilterOPk!E$38</f>
        <v>0</v>
      </c>
      <c r="H1472" s="50" t="n">
        <f aca="false">FilterOPk!F$38</f>
        <v>0</v>
      </c>
      <c r="I1472" s="50" t="n">
        <f aca="false">FilterOPk!G$38</f>
        <v>0</v>
      </c>
      <c r="J1472" s="50" t="n">
        <f aca="false">FilterOPk!H$38</f>
        <v>0</v>
      </c>
      <c r="K1472" s="50" t="n">
        <f aca="false">FilterOPk!I$38</f>
        <v>0</v>
      </c>
      <c r="L1472" s="50" t="n">
        <f aca="false">FilterOPk!J$38</f>
        <v>0</v>
      </c>
      <c r="M1472" s="50" t="n">
        <f aca="false">FilterOPk!K$38</f>
        <v>0</v>
      </c>
      <c r="N1472" s="50" t="n">
        <f aca="false">FilterOPk!L$38</f>
        <v>0</v>
      </c>
      <c r="O1472" s="50" t="n">
        <f aca="false">FilterOPk!M$38</f>
        <v>0</v>
      </c>
      <c r="P1472" s="50" t="n">
        <f aca="false">FilterOPk!N$38</f>
        <v>0</v>
      </c>
      <c r="Q1472" s="51" t="n">
        <f aca="false">FilterOPk!O$38</f>
        <v>0</v>
      </c>
    </row>
    <row r="1473" customFormat="false" ht="12.75" hidden="false" customHeight="false" outlineLevel="0" collapsed="false">
      <c r="B1473" s="85" t="str">
        <f aca="false">FilterOPk!A$39</f>
        <v>Clint Dean</v>
      </c>
      <c r="C1473" s="13" t="n">
        <f aca="false">C1472+1</f>
        <v>1472</v>
      </c>
      <c r="D1473" s="50" t="n">
        <f aca="false">FilterOPk!B$39</f>
        <v>0</v>
      </c>
      <c r="E1473" s="50" t="n">
        <f aca="false">FilterOPk!C$39</f>
        <v>0</v>
      </c>
      <c r="F1473" s="50" t="n">
        <f aca="false">FilterOPk!D$39</f>
        <v>0</v>
      </c>
      <c r="G1473" s="50" t="n">
        <f aca="false">FilterOPk!E$39</f>
        <v>0</v>
      </c>
      <c r="H1473" s="50" t="n">
        <f aca="false">FilterOPk!F$39</f>
        <v>0</v>
      </c>
      <c r="I1473" s="50" t="n">
        <f aca="false">FilterOPk!G$39</f>
        <v>0</v>
      </c>
      <c r="J1473" s="50" t="n">
        <f aca="false">FilterOPk!H$39</f>
        <v>0</v>
      </c>
      <c r="K1473" s="50" t="n">
        <f aca="false">FilterOPk!I$39</f>
        <v>0</v>
      </c>
      <c r="L1473" s="50" t="n">
        <f aca="false">FilterOPk!J$39</f>
        <v>0</v>
      </c>
      <c r="M1473" s="50" t="n">
        <f aca="false">FilterOPk!K$39</f>
        <v>0</v>
      </c>
      <c r="N1473" s="50" t="n">
        <f aca="false">FilterOPk!L$39</f>
        <v>0</v>
      </c>
      <c r="O1473" s="50" t="n">
        <f aca="false">FilterOPk!M$39</f>
        <v>0</v>
      </c>
      <c r="P1473" s="50" t="n">
        <f aca="false">FilterOPk!N$39</f>
        <v>0</v>
      </c>
      <c r="Q1473" s="51" t="n">
        <f aca="false">FilterOPk!O$39</f>
        <v>0</v>
      </c>
    </row>
    <row r="1474" customFormat="false" ht="12.75" hidden="false" customHeight="false" outlineLevel="0" collapsed="false">
      <c r="B1474" s="85" t="str">
        <f aca="false">FilterOPk!A$40</f>
        <v>Rob Benson</v>
      </c>
      <c r="C1474" s="13" t="n">
        <f aca="false">C1473+1</f>
        <v>1473</v>
      </c>
      <c r="D1474" s="50" t="n">
        <f aca="false">FilterOPk!B$40</f>
        <v>0</v>
      </c>
      <c r="E1474" s="50" t="n">
        <f aca="false">FilterOPk!C$40</f>
        <v>0</v>
      </c>
      <c r="F1474" s="50" t="n">
        <f aca="false">FilterOPk!D$40</f>
        <v>0</v>
      </c>
      <c r="G1474" s="50" t="n">
        <f aca="false">FilterOPk!E$40</f>
        <v>0</v>
      </c>
      <c r="H1474" s="50" t="n">
        <f aca="false">FilterOPk!F$40</f>
        <v>0</v>
      </c>
      <c r="I1474" s="50" t="n">
        <f aca="false">FilterOPk!G$40</f>
        <v>0</v>
      </c>
      <c r="J1474" s="50" t="n">
        <f aca="false">FilterOPk!H$40</f>
        <v>0</v>
      </c>
      <c r="K1474" s="50" t="n">
        <f aca="false">FilterOPk!I$40</f>
        <v>0</v>
      </c>
      <c r="L1474" s="50" t="n">
        <f aca="false">FilterOPk!J$40</f>
        <v>0</v>
      </c>
      <c r="M1474" s="50" t="n">
        <f aca="false">FilterOPk!K$40</f>
        <v>0</v>
      </c>
      <c r="N1474" s="50" t="n">
        <f aca="false">FilterOPk!L$40</f>
        <v>0</v>
      </c>
      <c r="O1474" s="50" t="n">
        <f aca="false">FilterOPk!M$40</f>
        <v>0</v>
      </c>
      <c r="P1474" s="50" t="n">
        <f aca="false">FilterOPk!N$40</f>
        <v>0</v>
      </c>
      <c r="Q1474" s="51" t="n">
        <f aca="false">FilterOPk!O$40</f>
        <v>0</v>
      </c>
    </row>
    <row r="1475" customFormat="false" ht="12.75" hidden="false" customHeight="false" outlineLevel="0" collapsed="false">
      <c r="B1475" s="85" t="str">
        <f aca="false">FilterOPk!A$41</f>
        <v>Matt Lorenz</v>
      </c>
      <c r="C1475" s="13" t="n">
        <f aca="false">C1474+1</f>
        <v>1474</v>
      </c>
      <c r="D1475" s="50" t="n">
        <f aca="false">FilterOPk!B$41</f>
        <v>0</v>
      </c>
      <c r="E1475" s="50" t="n">
        <f aca="false">FilterOPk!C$41</f>
        <v>0</v>
      </c>
      <c r="F1475" s="50" t="n">
        <f aca="false">FilterOPk!D$41</f>
        <v>0</v>
      </c>
      <c r="G1475" s="50" t="n">
        <f aca="false">FilterOPk!E$41</f>
        <v>0</v>
      </c>
      <c r="H1475" s="50" t="n">
        <f aca="false">FilterOPk!F$41</f>
        <v>0</v>
      </c>
      <c r="I1475" s="50" t="n">
        <f aca="false">FilterOPk!G$41</f>
        <v>0</v>
      </c>
      <c r="J1475" s="50" t="n">
        <f aca="false">FilterOPk!H$41</f>
        <v>0</v>
      </c>
      <c r="K1475" s="50" t="n">
        <f aca="false">FilterOPk!I$41</f>
        <v>0</v>
      </c>
      <c r="L1475" s="50" t="n">
        <f aca="false">FilterOPk!J$41</f>
        <v>0</v>
      </c>
      <c r="M1475" s="50" t="n">
        <f aca="false">FilterOPk!K$41</f>
        <v>0</v>
      </c>
      <c r="N1475" s="50" t="n">
        <f aca="false">FilterOPk!L$41</f>
        <v>0</v>
      </c>
      <c r="O1475" s="50" t="n">
        <f aca="false">FilterOPk!M$41</f>
        <v>0</v>
      </c>
      <c r="P1475" s="50" t="n">
        <f aca="false">FilterOPk!N$41</f>
        <v>0</v>
      </c>
      <c r="Q1475" s="51" t="n">
        <f aca="false">FilterOPk!O$41</f>
        <v>0</v>
      </c>
    </row>
    <row r="1476" customFormat="false" ht="12.75" hidden="false" customHeight="false" outlineLevel="0" collapsed="false">
      <c r="B1476" s="85" t="str">
        <f aca="false">FilterOPk!A$42</f>
        <v>John Forney</v>
      </c>
      <c r="C1476" s="13" t="n">
        <f aca="false">C1475+1</f>
        <v>1475</v>
      </c>
      <c r="D1476" s="50" t="n">
        <f aca="false">FilterOPk!B$42</f>
        <v>0</v>
      </c>
      <c r="E1476" s="50" t="n">
        <f aca="false">FilterOPk!C$42</f>
        <v>0</v>
      </c>
      <c r="F1476" s="50" t="n">
        <f aca="false">FilterOPk!D$42</f>
        <v>0</v>
      </c>
      <c r="G1476" s="50" t="n">
        <f aca="false">FilterOPk!E$42</f>
        <v>0</v>
      </c>
      <c r="H1476" s="50" t="n">
        <f aca="false">FilterOPk!F$42</f>
        <v>0</v>
      </c>
      <c r="I1476" s="50" t="n">
        <f aca="false">FilterOPk!G$42</f>
        <v>0</v>
      </c>
      <c r="J1476" s="50" t="n">
        <f aca="false">FilterOPk!H$42</f>
        <v>0</v>
      </c>
      <c r="K1476" s="50" t="n">
        <f aca="false">FilterOPk!I$42</f>
        <v>0</v>
      </c>
      <c r="L1476" s="50" t="n">
        <f aca="false">FilterOPk!J$42</f>
        <v>0</v>
      </c>
      <c r="M1476" s="50" t="n">
        <f aca="false">FilterOPk!K$42</f>
        <v>0</v>
      </c>
      <c r="N1476" s="50" t="n">
        <f aca="false">FilterOPk!L$42</f>
        <v>0</v>
      </c>
      <c r="O1476" s="50" t="n">
        <f aca="false">FilterOPk!M$42</f>
        <v>0</v>
      </c>
      <c r="P1476" s="50" t="n">
        <f aca="false">FilterOPk!N$42</f>
        <v>0</v>
      </c>
      <c r="Q1476" s="51" t="n">
        <f aca="false">FilterOPk!O$42</f>
        <v>0</v>
      </c>
    </row>
    <row r="1477" customFormat="false" ht="12.75" hidden="false" customHeight="false" outlineLevel="0" collapsed="false">
      <c r="B1477" s="85" t="str">
        <f aca="false">FilterOPk!A$43</f>
        <v>Mike Carson</v>
      </c>
      <c r="C1477" s="13" t="n">
        <f aca="false">C1476+1</f>
        <v>1476</v>
      </c>
      <c r="D1477" s="50" t="n">
        <f aca="false">FilterOPk!B$43</f>
        <v>0</v>
      </c>
      <c r="E1477" s="50" t="n">
        <f aca="false">FilterOPk!C$43</f>
        <v>0</v>
      </c>
      <c r="F1477" s="50" t="n">
        <f aca="false">FilterOPk!D$43</f>
        <v>0</v>
      </c>
      <c r="G1477" s="50" t="n">
        <f aca="false">FilterOPk!E$43</f>
        <v>0</v>
      </c>
      <c r="H1477" s="50" t="n">
        <f aca="false">FilterOPk!F$43</f>
        <v>0</v>
      </c>
      <c r="I1477" s="50" t="n">
        <f aca="false">FilterOPk!G$43</f>
        <v>0</v>
      </c>
      <c r="J1477" s="50" t="n">
        <f aca="false">FilterOPk!H$43</f>
        <v>0</v>
      </c>
      <c r="K1477" s="50" t="n">
        <f aca="false">FilterOPk!I$43</f>
        <v>0</v>
      </c>
      <c r="L1477" s="50" t="n">
        <f aca="false">FilterOPk!J$43</f>
        <v>0</v>
      </c>
      <c r="M1477" s="50" t="n">
        <f aca="false">FilterOPk!K$43</f>
        <v>0</v>
      </c>
      <c r="N1477" s="50" t="n">
        <f aca="false">FilterOPk!L$43</f>
        <v>0</v>
      </c>
      <c r="O1477" s="50" t="n">
        <f aca="false">FilterOPk!M$43</f>
        <v>0</v>
      </c>
      <c r="P1477" s="50" t="n">
        <f aca="false">FilterOPk!N$43</f>
        <v>0</v>
      </c>
      <c r="Q1477" s="51" t="n">
        <f aca="false">FilterOPk!O$43</f>
        <v>0</v>
      </c>
    </row>
    <row r="1478" customFormat="false" ht="12.75" hidden="false" customHeight="false" outlineLevel="0" collapsed="false">
      <c r="B1478" s="85" t="str">
        <f aca="false">FilterOPk!A$44</f>
        <v>Chris Dorland</v>
      </c>
      <c r="C1478" s="13" t="n">
        <f aca="false">C1477+1</f>
        <v>1477</v>
      </c>
      <c r="D1478" s="50" t="n">
        <f aca="false">FilterOPk!B$44</f>
        <v>0</v>
      </c>
      <c r="E1478" s="50" t="n">
        <f aca="false">FilterOPk!C$44</f>
        <v>0</v>
      </c>
      <c r="F1478" s="50" t="n">
        <f aca="false">FilterOPk!D$44</f>
        <v>0</v>
      </c>
      <c r="G1478" s="50" t="n">
        <f aca="false">FilterOPk!E$44</f>
        <v>0</v>
      </c>
      <c r="H1478" s="50" t="n">
        <f aca="false">FilterOPk!F$44</f>
        <v>0</v>
      </c>
      <c r="I1478" s="50" t="n">
        <f aca="false">FilterOPk!G$44</f>
        <v>0</v>
      </c>
      <c r="J1478" s="50" t="n">
        <f aca="false">FilterOPk!H$44</f>
        <v>0</v>
      </c>
      <c r="K1478" s="50" t="n">
        <f aca="false">FilterOPk!I$44</f>
        <v>0</v>
      </c>
      <c r="L1478" s="50" t="n">
        <f aca="false">FilterOPk!J$44</f>
        <v>0</v>
      </c>
      <c r="M1478" s="50" t="n">
        <f aca="false">FilterOPk!K$44</f>
        <v>0</v>
      </c>
      <c r="N1478" s="50" t="n">
        <f aca="false">FilterOPk!L$44</f>
        <v>0</v>
      </c>
      <c r="O1478" s="50" t="n">
        <f aca="false">FilterOPk!M$44</f>
        <v>0</v>
      </c>
      <c r="P1478" s="50" t="n">
        <f aca="false">FilterOPk!N$44</f>
        <v>0</v>
      </c>
      <c r="Q1478" s="51" t="n">
        <f aca="false">FilterOPk!O$44</f>
        <v>0</v>
      </c>
    </row>
    <row r="1479" customFormat="false" ht="12.75" hidden="false" customHeight="false" outlineLevel="0" collapsed="false">
      <c r="B1479" s="85" t="str">
        <f aca="false">FilterOPk!A$45</f>
        <v>Jeff King</v>
      </c>
      <c r="C1479" s="13" t="n">
        <f aca="false">C1478+1</f>
        <v>1478</v>
      </c>
      <c r="D1479" s="50" t="n">
        <f aca="false">FilterOPk!B$45</f>
        <v>0</v>
      </c>
      <c r="E1479" s="50" t="n">
        <f aca="false">FilterOPk!C$45</f>
        <v>0</v>
      </c>
      <c r="F1479" s="50" t="n">
        <f aca="false">FilterOPk!D$45</f>
        <v>0</v>
      </c>
      <c r="G1479" s="50" t="n">
        <f aca="false">FilterOPk!E$45</f>
        <v>0</v>
      </c>
      <c r="H1479" s="50" t="n">
        <f aca="false">FilterOPk!F$45</f>
        <v>0</v>
      </c>
      <c r="I1479" s="50" t="n">
        <f aca="false">FilterOPk!G$45</f>
        <v>0</v>
      </c>
      <c r="J1479" s="50" t="n">
        <f aca="false">FilterOPk!H$45</f>
        <v>0</v>
      </c>
      <c r="K1479" s="50" t="n">
        <f aca="false">FilterOPk!I$45</f>
        <v>0</v>
      </c>
      <c r="L1479" s="50" t="n">
        <f aca="false">FilterOPk!J$45</f>
        <v>0</v>
      </c>
      <c r="M1479" s="50" t="n">
        <f aca="false">FilterOPk!K$45</f>
        <v>0</v>
      </c>
      <c r="N1479" s="50" t="n">
        <f aca="false">FilterOPk!L$45</f>
        <v>0</v>
      </c>
      <c r="O1479" s="50" t="n">
        <f aca="false">FilterOPk!M$45</f>
        <v>0</v>
      </c>
      <c r="P1479" s="50" t="n">
        <f aca="false">FilterOPk!N$45</f>
        <v>0</v>
      </c>
      <c r="Q1479" s="51" t="n">
        <f aca="false">FilterOPk!O$45</f>
        <v>0</v>
      </c>
    </row>
    <row r="1480" customFormat="false" ht="12.75" hidden="false" customHeight="false" outlineLevel="0" collapsed="false">
      <c r="B1480" s="85" t="n">
        <f aca="false">FilterOPk!A$46</f>
        <v>0</v>
      </c>
      <c r="C1480" s="13" t="n">
        <f aca="false">C1479+1</f>
        <v>1479</v>
      </c>
      <c r="D1480" s="50" t="n">
        <f aca="false">FilterOPk!B$46</f>
        <v>0</v>
      </c>
      <c r="E1480" s="50" t="n">
        <f aca="false">FilterOPk!C$46</f>
        <v>0</v>
      </c>
      <c r="F1480" s="50" t="n">
        <f aca="false">FilterOPk!D$46</f>
        <v>0</v>
      </c>
      <c r="G1480" s="50" t="n">
        <f aca="false">FilterOPk!E$46</f>
        <v>0</v>
      </c>
      <c r="H1480" s="50" t="n">
        <f aca="false">FilterOPk!F$46</f>
        <v>0</v>
      </c>
      <c r="I1480" s="50" t="n">
        <f aca="false">FilterOPk!G$46</f>
        <v>0</v>
      </c>
      <c r="J1480" s="50" t="n">
        <f aca="false">FilterOPk!H$46</f>
        <v>0</v>
      </c>
      <c r="K1480" s="50" t="n">
        <f aca="false">FilterOPk!I$46</f>
        <v>0</v>
      </c>
      <c r="L1480" s="50" t="n">
        <f aca="false">FilterOPk!J$46</f>
        <v>0</v>
      </c>
      <c r="M1480" s="50" t="n">
        <f aca="false">FilterOPk!K$46</f>
        <v>0</v>
      </c>
      <c r="N1480" s="50" t="n">
        <f aca="false">FilterOPk!L$46</f>
        <v>0</v>
      </c>
      <c r="O1480" s="50" t="n">
        <f aca="false">FilterOPk!M$46</f>
        <v>0</v>
      </c>
      <c r="P1480" s="50" t="n">
        <f aca="false">FilterOPk!N$46</f>
        <v>0</v>
      </c>
      <c r="Q1480" s="51" t="n">
        <f aca="false">FilterOPk!O$46</f>
        <v>0</v>
      </c>
    </row>
    <row r="1481" customFormat="false" ht="12.75" hidden="false" customHeight="false" outlineLevel="0" collapsed="false">
      <c r="B1481" s="87" t="n">
        <f aca="false">FilterOPk!A$47</f>
        <v>0</v>
      </c>
      <c r="C1481" s="64" t="n">
        <f aca="false">C1480+1</f>
        <v>1480</v>
      </c>
      <c r="D1481" s="54" t="n">
        <f aca="false">FilterOPk!B$47</f>
        <v>0</v>
      </c>
      <c r="E1481" s="54" t="n">
        <f aca="false">FilterOPk!C$47</f>
        <v>0</v>
      </c>
      <c r="F1481" s="54" t="n">
        <f aca="false">FilterOPk!D$47</f>
        <v>0</v>
      </c>
      <c r="G1481" s="54" t="n">
        <f aca="false">FilterOPk!E$47</f>
        <v>0</v>
      </c>
      <c r="H1481" s="54" t="n">
        <f aca="false">FilterOPk!F$47</f>
        <v>0</v>
      </c>
      <c r="I1481" s="54" t="n">
        <f aca="false">FilterOPk!G$47</f>
        <v>0</v>
      </c>
      <c r="J1481" s="54" t="n">
        <f aca="false">FilterOPk!H$47</f>
        <v>0</v>
      </c>
      <c r="K1481" s="54" t="n">
        <f aca="false">FilterOPk!I$47</f>
        <v>0</v>
      </c>
      <c r="L1481" s="54" t="n">
        <f aca="false">FilterOPk!J$47</f>
        <v>0</v>
      </c>
      <c r="M1481" s="54" t="n">
        <f aca="false">FilterOPk!K$47</f>
        <v>0</v>
      </c>
      <c r="N1481" s="54" t="n">
        <f aca="false">FilterOPk!L$47</f>
        <v>0</v>
      </c>
      <c r="O1481" s="54" t="n">
        <f aca="false">FilterOPk!M$47</f>
        <v>0</v>
      </c>
      <c r="P1481" s="54" t="n">
        <f aca="false">FilterOPk!N$47</f>
        <v>0</v>
      </c>
      <c r="Q1481" s="55" t="n">
        <f aca="false">FilterOPk!O$47</f>
        <v>0</v>
      </c>
    </row>
    <row r="1482" customFormat="false" ht="12.75" hidden="false" customHeight="false" outlineLevel="0" collapsed="false">
      <c r="A1482" s="0" t="n">
        <f aca="false">A1442+1</f>
        <v>38</v>
      </c>
      <c r="B1482" s="57" t="n">
        <f aca="false">FilterOPk!D$1</f>
        <v>36907</v>
      </c>
      <c r="C1482" s="58" t="n">
        <f aca="false">C1481+1</f>
        <v>1481</v>
      </c>
      <c r="D1482" s="58"/>
      <c r="E1482" s="58"/>
      <c r="F1482" s="58"/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83"/>
    </row>
    <row r="1483" customFormat="false" ht="12.75" hidden="false" customHeight="false" outlineLevel="0" collapsed="false">
      <c r="B1483" s="61"/>
      <c r="C1483" s="13" t="n">
        <f aca="false">C1482+1</f>
        <v>1482</v>
      </c>
      <c r="D1483" s="13"/>
      <c r="E1483" s="21" t="s">
        <v>5</v>
      </c>
      <c r="F1483" s="21" t="s">
        <v>6</v>
      </c>
      <c r="G1483" s="21" t="s">
        <v>7</v>
      </c>
      <c r="H1483" s="21" t="s">
        <v>8</v>
      </c>
      <c r="I1483" s="21" t="s">
        <v>9</v>
      </c>
      <c r="J1483" s="21" t="s">
        <v>10</v>
      </c>
      <c r="K1483" s="21" t="s">
        <v>11</v>
      </c>
      <c r="L1483" s="21" t="s">
        <v>12</v>
      </c>
      <c r="M1483" s="21" t="s">
        <v>13</v>
      </c>
      <c r="N1483" s="21" t="s">
        <v>14</v>
      </c>
      <c r="O1483" s="21" t="n">
        <v>2002</v>
      </c>
      <c r="P1483" s="21" t="s">
        <v>15</v>
      </c>
      <c r="Q1483" s="84" t="s">
        <v>16</v>
      </c>
    </row>
    <row r="1484" customFormat="false" ht="12.75" hidden="false" customHeight="false" outlineLevel="0" collapsed="false">
      <c r="B1484" s="85" t="str">
        <f aca="false">FilterOPk!A$9</f>
        <v>Power positions</v>
      </c>
      <c r="C1484" s="13" t="n">
        <f aca="false">C1483+1</f>
        <v>1483</v>
      </c>
      <c r="D1484" s="13" t="s">
        <v>4</v>
      </c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86"/>
    </row>
    <row r="1485" customFormat="false" ht="12.75" hidden="false" customHeight="false" outlineLevel="0" collapsed="false">
      <c r="B1485" s="85" t="str">
        <f aca="false">FilterOPk!A$10</f>
        <v>East Position</v>
      </c>
      <c r="C1485" s="13" t="n">
        <f aca="false">C1484+1</f>
        <v>1484</v>
      </c>
      <c r="D1485" s="50" t="n">
        <f aca="false">FilterOPk!B$10</f>
        <v>34784396.7946123</v>
      </c>
      <c r="E1485" s="50" t="n">
        <f aca="false">FilterOPk!C$10</f>
        <v>139428.68</v>
      </c>
      <c r="F1485" s="50" t="n">
        <f aca="false">FilterOPk!D$10</f>
        <v>244540.42</v>
      </c>
      <c r="G1485" s="50" t="n">
        <f aca="false">FilterOPk!E$10</f>
        <v>352018.99</v>
      </c>
      <c r="H1485" s="50" t="n">
        <f aca="false">FilterOPk!F$10</f>
        <v>454047.41</v>
      </c>
      <c r="I1485" s="50" t="n">
        <f aca="false">FilterOPk!G$10</f>
        <v>460700.87</v>
      </c>
      <c r="J1485" s="50" t="n">
        <f aca="false">FilterOPk!H$10</f>
        <v>371715.26</v>
      </c>
      <c r="K1485" s="50" t="n">
        <f aca="false">FilterOPk!I$10</f>
        <v>743238.67</v>
      </c>
      <c r="L1485" s="50" t="n">
        <f aca="false">FilterOPk!J$10</f>
        <v>433572.73</v>
      </c>
      <c r="M1485" s="50" t="n">
        <f aca="false">FilterOPk!K$10</f>
        <v>1264075.99</v>
      </c>
      <c r="N1485" s="50" t="n">
        <f aca="false">FilterOPk!L$10</f>
        <v>4463339.02</v>
      </c>
      <c r="O1485" s="50" t="n">
        <f aca="false">FilterOPk!M$10</f>
        <v>-232298.41</v>
      </c>
      <c r="P1485" s="50" t="n">
        <f aca="false">FilterOPk!N$10</f>
        <v>1174384.84</v>
      </c>
      <c r="Q1485" s="51" t="n">
        <f aca="false">FilterOPk!O$10</f>
        <v>5405425.45</v>
      </c>
    </row>
    <row r="1486" customFormat="false" ht="12.75" hidden="false" customHeight="false" outlineLevel="0" collapsed="false">
      <c r="B1486" s="85" t="str">
        <f aca="false">FilterOPk!A$11</f>
        <v>East Power Mgmt</v>
      </c>
      <c r="C1486" s="13" t="n">
        <f aca="false">C1485+1</f>
        <v>1485</v>
      </c>
      <c r="D1486" s="50" t="n">
        <f aca="false">FilterOPk!B$11</f>
        <v>7547347.04451418</v>
      </c>
      <c r="E1486" s="50" t="n">
        <f aca="false">FilterOPk!C$11</f>
        <v>0</v>
      </c>
      <c r="F1486" s="50" t="n">
        <f aca="false">FilterOPk!D$11</f>
        <v>0</v>
      </c>
      <c r="G1486" s="50" t="n">
        <f aca="false">FilterOPk!E$11</f>
        <v>0</v>
      </c>
      <c r="H1486" s="50" t="n">
        <f aca="false">FilterOPk!F$11</f>
        <v>0</v>
      </c>
      <c r="I1486" s="50" t="n">
        <f aca="false">FilterOPk!G$11</f>
        <v>0</v>
      </c>
      <c r="J1486" s="50" t="n">
        <f aca="false">FilterOPk!H$11</f>
        <v>0</v>
      </c>
      <c r="K1486" s="50" t="n">
        <f aca="false">FilterOPk!I$11</f>
        <v>0</v>
      </c>
      <c r="L1486" s="50" t="n">
        <f aca="false">FilterOPk!J$11</f>
        <v>0</v>
      </c>
      <c r="M1486" s="50" t="n">
        <f aca="false">FilterOPk!K$11</f>
        <v>0</v>
      </c>
      <c r="N1486" s="50" t="n">
        <f aca="false">FilterOPk!L$11</f>
        <v>0</v>
      </c>
      <c r="O1486" s="50" t="n">
        <f aca="false">FilterOPk!M$11</f>
        <v>0</v>
      </c>
      <c r="P1486" s="50" t="n">
        <f aca="false">FilterOPk!N$11</f>
        <v>0</v>
      </c>
      <c r="Q1486" s="51" t="n">
        <f aca="false">FilterOPk!O$11</f>
        <v>0</v>
      </c>
    </row>
    <row r="1487" customFormat="false" ht="12.75" hidden="false" customHeight="false" outlineLevel="0" collapsed="false">
      <c r="B1487" s="85" t="str">
        <f aca="false">FilterOPk!A$12</f>
        <v>Long Term Options</v>
      </c>
      <c r="C1487" s="13" t="n">
        <f aca="false">C1486+1</f>
        <v>1486</v>
      </c>
      <c r="D1487" s="50" t="n">
        <f aca="false">FilterOPk!B$12</f>
        <v>0</v>
      </c>
      <c r="E1487" s="50" t="n">
        <f aca="false">FilterOPk!C$12</f>
        <v>0</v>
      </c>
      <c r="F1487" s="50" t="n">
        <f aca="false">FilterOPk!D$12</f>
        <v>0</v>
      </c>
      <c r="G1487" s="50" t="n">
        <f aca="false">FilterOPk!E$12</f>
        <v>0</v>
      </c>
      <c r="H1487" s="50" t="n">
        <f aca="false">FilterOPk!F$12</f>
        <v>0</v>
      </c>
      <c r="I1487" s="50" t="n">
        <f aca="false">FilterOPk!G$12</f>
        <v>0</v>
      </c>
      <c r="J1487" s="50" t="n">
        <f aca="false">FilterOPk!H$12</f>
        <v>0</v>
      </c>
      <c r="K1487" s="50" t="n">
        <f aca="false">FilterOPk!I$12</f>
        <v>0</v>
      </c>
      <c r="L1487" s="50" t="n">
        <f aca="false">FilterOPk!J$12</f>
        <v>0</v>
      </c>
      <c r="M1487" s="50" t="n">
        <f aca="false">FilterOPk!K$12</f>
        <v>0</v>
      </c>
      <c r="N1487" s="50" t="n">
        <f aca="false">FilterOPk!L$12</f>
        <v>0</v>
      </c>
      <c r="O1487" s="50" t="n">
        <f aca="false">FilterOPk!M$12</f>
        <v>0</v>
      </c>
      <c r="P1487" s="50" t="n">
        <f aca="false">FilterOPk!N$12</f>
        <v>0</v>
      </c>
      <c r="Q1487" s="51" t="n">
        <f aca="false">FilterOPk!O$12</f>
        <v>0</v>
      </c>
    </row>
    <row r="1488" customFormat="false" ht="12.75" hidden="false" customHeight="false" outlineLevel="0" collapsed="false">
      <c r="B1488" s="85" t="str">
        <f aca="false">FilterOPk!A$13</f>
        <v>LT-MIDWEST</v>
      </c>
      <c r="C1488" s="13" t="n">
        <f aca="false">C1487+1</f>
        <v>1487</v>
      </c>
      <c r="D1488" s="50" t="n">
        <f aca="false">FilterOPk!B$13</f>
        <v>7151089.47366245</v>
      </c>
      <c r="E1488" s="50" t="n">
        <f aca="false">FilterOPk!C$13</f>
        <v>36317.39</v>
      </c>
      <c r="F1488" s="50" t="n">
        <f aca="false">FilterOPk!D$13</f>
        <v>95142.77</v>
      </c>
      <c r="G1488" s="50" t="n">
        <f aca="false">FilterOPk!E$13</f>
        <v>106523.31</v>
      </c>
      <c r="H1488" s="50" t="n">
        <f aca="false">FilterOPk!F$13</f>
        <v>103615.07</v>
      </c>
      <c r="I1488" s="50" t="n">
        <f aca="false">FilterOPk!G$13</f>
        <v>106049.09</v>
      </c>
      <c r="J1488" s="50" t="n">
        <f aca="false">FilterOPk!H$13</f>
        <v>78310</v>
      </c>
      <c r="K1488" s="50" t="n">
        <f aca="false">FilterOPk!I$13</f>
        <v>160210.16</v>
      </c>
      <c r="L1488" s="50" t="n">
        <f aca="false">FilterOPk!J$13</f>
        <v>108136.49</v>
      </c>
      <c r="M1488" s="50" t="n">
        <f aca="false">FilterOPk!K$13</f>
        <v>312653.19</v>
      </c>
      <c r="N1488" s="50" t="n">
        <f aca="false">FilterOPk!L$13</f>
        <v>1106957.47</v>
      </c>
      <c r="O1488" s="50" t="n">
        <f aca="false">FilterOPk!M$13</f>
        <v>-124610.37</v>
      </c>
      <c r="P1488" s="50" t="n">
        <f aca="false">FilterOPk!N$13</f>
        <v>893459.31</v>
      </c>
      <c r="Q1488" s="51" t="n">
        <f aca="false">FilterOPk!O$13</f>
        <v>1875806.41</v>
      </c>
    </row>
    <row r="1489" customFormat="false" ht="12.75" hidden="false" customHeight="false" outlineLevel="0" collapsed="false">
      <c r="B1489" s="85" t="str">
        <f aca="false">FilterOPk!A$14</f>
        <v>ST-ECAR</v>
      </c>
      <c r="C1489" s="13" t="n">
        <f aca="false">C1488+1</f>
        <v>1488</v>
      </c>
      <c r="D1489" s="50" t="n">
        <f aca="false">FilterOPk!B$14</f>
        <v>238101.441960815</v>
      </c>
      <c r="E1489" s="50" t="n">
        <f aca="false">FilterOPk!C$14</f>
        <v>0</v>
      </c>
      <c r="F1489" s="50" t="n">
        <f aca="false">FilterOPk!D$14</f>
        <v>0</v>
      </c>
      <c r="G1489" s="50" t="n">
        <f aca="false">FilterOPk!E$14</f>
        <v>0</v>
      </c>
      <c r="H1489" s="50" t="n">
        <f aca="false">FilterOPk!F$14</f>
        <v>0</v>
      </c>
      <c r="I1489" s="50" t="n">
        <f aca="false">FilterOPk!G$14</f>
        <v>0</v>
      </c>
      <c r="J1489" s="50" t="n">
        <f aca="false">FilterOPk!H$14</f>
        <v>0</v>
      </c>
      <c r="K1489" s="50" t="n">
        <f aca="false">FilterOPk!I$14</f>
        <v>0</v>
      </c>
      <c r="L1489" s="50" t="n">
        <f aca="false">FilterOPk!J$14</f>
        <v>0</v>
      </c>
      <c r="M1489" s="50" t="n">
        <f aca="false">FilterOPk!K$14</f>
        <v>0</v>
      </c>
      <c r="N1489" s="50" t="n">
        <f aca="false">FilterOPk!L$14</f>
        <v>0</v>
      </c>
      <c r="O1489" s="50" t="n">
        <f aca="false">FilterOPk!M$14</f>
        <v>0</v>
      </c>
      <c r="P1489" s="50" t="n">
        <f aca="false">FilterOPk!N$14</f>
        <v>0</v>
      </c>
      <c r="Q1489" s="51" t="n">
        <f aca="false">FilterOPk!O$14</f>
        <v>0</v>
      </c>
    </row>
    <row r="1490" customFormat="false" ht="12.75" hidden="false" customHeight="false" outlineLevel="0" collapsed="false">
      <c r="B1490" s="85" t="str">
        <f aca="false">FilterOPk!A$15</f>
        <v>ST- MAPP</v>
      </c>
      <c r="C1490" s="13" t="n">
        <f aca="false">C1489+1</f>
        <v>1489</v>
      </c>
      <c r="D1490" s="50" t="n">
        <f aca="false">FilterOPk!B$15</f>
        <v>254636.614020626</v>
      </c>
      <c r="E1490" s="50" t="n">
        <f aca="false">FilterOPk!C$15</f>
        <v>-1590.85</v>
      </c>
      <c r="F1490" s="50" t="n">
        <f aca="false">FilterOPk!D$15</f>
        <v>-3167.72</v>
      </c>
      <c r="G1490" s="50" t="n">
        <f aca="false">FilterOPk!E$15</f>
        <v>-3546.79</v>
      </c>
      <c r="H1490" s="50" t="n">
        <f aca="false">FilterOPk!F$15</f>
        <v>-3530.89</v>
      </c>
      <c r="I1490" s="50" t="n">
        <f aca="false">FilterOPk!G$15</f>
        <v>0</v>
      </c>
      <c r="J1490" s="50" t="n">
        <f aca="false">FilterOPk!H$15</f>
        <v>0</v>
      </c>
      <c r="K1490" s="50" t="n">
        <f aca="false">FilterOPk!I$15</f>
        <v>0</v>
      </c>
      <c r="L1490" s="50" t="n">
        <f aca="false">FilterOPk!J$15</f>
        <v>0</v>
      </c>
      <c r="M1490" s="50" t="n">
        <f aca="false">FilterOPk!K$15</f>
        <v>0</v>
      </c>
      <c r="N1490" s="50" t="n">
        <f aca="false">FilterOPk!L$15</f>
        <v>-11836.25</v>
      </c>
      <c r="O1490" s="50" t="n">
        <f aca="false">FilterOPk!M$15</f>
        <v>0</v>
      </c>
      <c r="P1490" s="50" t="n">
        <f aca="false">FilterOPk!N$15</f>
        <v>0</v>
      </c>
      <c r="Q1490" s="51" t="n">
        <f aca="false">FilterOPk!O$15</f>
        <v>-11836.25</v>
      </c>
    </row>
    <row r="1491" customFormat="false" ht="12.75" hidden="false" customHeight="false" outlineLevel="0" collapsed="false">
      <c r="B1491" s="85" t="str">
        <f aca="false">FilterOPk!A$16</f>
        <v>ST- MAIN</v>
      </c>
      <c r="C1491" s="13" t="n">
        <f aca="false">C1490+1</f>
        <v>1490</v>
      </c>
      <c r="D1491" s="50" t="n">
        <f aca="false">FilterOPk!B$16</f>
        <v>694293.253349893</v>
      </c>
      <c r="E1491" s="50" t="n">
        <f aca="false">FilterOPk!C$16</f>
        <v>0</v>
      </c>
      <c r="F1491" s="50" t="n">
        <f aca="false">FilterOPk!D$16</f>
        <v>0</v>
      </c>
      <c r="G1491" s="50" t="n">
        <f aca="false">FilterOPk!E$16</f>
        <v>0</v>
      </c>
      <c r="H1491" s="50" t="n">
        <f aca="false">FilterOPk!F$16</f>
        <v>0</v>
      </c>
      <c r="I1491" s="50" t="n">
        <f aca="false">FilterOPk!G$16</f>
        <v>0</v>
      </c>
      <c r="J1491" s="50" t="n">
        <f aca="false">FilterOPk!H$16</f>
        <v>0</v>
      </c>
      <c r="K1491" s="50" t="n">
        <f aca="false">FilterOPk!I$16</f>
        <v>0</v>
      </c>
      <c r="L1491" s="50" t="n">
        <f aca="false">FilterOPk!J$16</f>
        <v>0</v>
      </c>
      <c r="M1491" s="50" t="n">
        <f aca="false">FilterOPk!K$16</f>
        <v>0</v>
      </c>
      <c r="N1491" s="50" t="n">
        <f aca="false">FilterOPk!L$16</f>
        <v>0</v>
      </c>
      <c r="O1491" s="50" t="n">
        <f aca="false">FilterOPk!M$16</f>
        <v>0</v>
      </c>
      <c r="P1491" s="50" t="n">
        <f aca="false">FilterOPk!N$16</f>
        <v>0</v>
      </c>
      <c r="Q1491" s="51" t="n">
        <f aca="false">FilterOPk!O$16</f>
        <v>0</v>
      </c>
    </row>
    <row r="1492" customFormat="false" ht="12.75" hidden="false" customHeight="false" outlineLevel="0" collapsed="false">
      <c r="B1492" s="85" t="str">
        <f aca="false">FilterOPk!A$17</f>
        <v>MW-ANALYST</v>
      </c>
      <c r="C1492" s="13" t="n">
        <f aca="false">C1491+1</f>
        <v>1491</v>
      </c>
      <c r="D1492" s="50" t="n">
        <f aca="false">FilterOPk!B$17</f>
        <v>0</v>
      </c>
      <c r="E1492" s="50" t="n">
        <f aca="false">FilterOPk!C$17</f>
        <v>0</v>
      </c>
      <c r="F1492" s="50" t="n">
        <f aca="false">FilterOPk!D$17</f>
        <v>0</v>
      </c>
      <c r="G1492" s="50" t="n">
        <f aca="false">FilterOPk!E$17</f>
        <v>0</v>
      </c>
      <c r="H1492" s="50" t="n">
        <f aca="false">FilterOPk!F$17</f>
        <v>0</v>
      </c>
      <c r="I1492" s="50" t="n">
        <f aca="false">FilterOPk!G$17</f>
        <v>0</v>
      </c>
      <c r="J1492" s="50" t="n">
        <f aca="false">FilterOPk!H$17</f>
        <v>0</v>
      </c>
      <c r="K1492" s="50" t="n">
        <f aca="false">FilterOPk!I$17</f>
        <v>0</v>
      </c>
      <c r="L1492" s="50" t="n">
        <f aca="false">FilterOPk!J$17</f>
        <v>0</v>
      </c>
      <c r="M1492" s="50" t="n">
        <f aca="false">FilterOPk!K$17</f>
        <v>0</v>
      </c>
      <c r="N1492" s="50" t="n">
        <f aca="false">FilterOPk!L$17</f>
        <v>0</v>
      </c>
      <c r="O1492" s="50" t="n">
        <f aca="false">FilterOPk!M$17</f>
        <v>0</v>
      </c>
      <c r="P1492" s="50" t="n">
        <f aca="false">FilterOPk!N$17</f>
        <v>0</v>
      </c>
      <c r="Q1492" s="51" t="n">
        <f aca="false">FilterOPk!O$17</f>
        <v>0</v>
      </c>
    </row>
    <row r="1493" customFormat="false" ht="12.75" hidden="false" customHeight="false" outlineLevel="0" collapsed="false">
      <c r="B1493" s="85" t="str">
        <f aca="false">FilterOPk!A$18</f>
        <v>LT-NE</v>
      </c>
      <c r="C1493" s="13" t="n">
        <f aca="false">C1492+1</f>
        <v>1492</v>
      </c>
      <c r="D1493" s="50" t="n">
        <f aca="false">FilterOPk!B$18</f>
        <v>6187311.37539291</v>
      </c>
      <c r="E1493" s="50" t="n">
        <f aca="false">FilterOPk!C$18</f>
        <v>38662.79</v>
      </c>
      <c r="F1493" s="50" t="n">
        <f aca="false">FilterOPk!D$18</f>
        <v>89522.8</v>
      </c>
      <c r="G1493" s="50" t="n">
        <f aca="false">FilterOPk!E$18</f>
        <v>158536.19</v>
      </c>
      <c r="H1493" s="50" t="n">
        <f aca="false">FilterOPk!F$18</f>
        <v>261849.24</v>
      </c>
      <c r="I1493" s="50" t="n">
        <f aca="false">FilterOPk!G$18</f>
        <v>291708.83</v>
      </c>
      <c r="J1493" s="50" t="n">
        <f aca="false">FilterOPk!H$18</f>
        <v>228360.42</v>
      </c>
      <c r="K1493" s="50" t="n">
        <f aca="false">FilterOPk!I$18</f>
        <v>445432.42</v>
      </c>
      <c r="L1493" s="50" t="n">
        <f aca="false">FilterOPk!J$18</f>
        <v>266345.8</v>
      </c>
      <c r="M1493" s="50" t="n">
        <f aca="false">FilterOPk!K$18</f>
        <v>801315.09</v>
      </c>
      <c r="N1493" s="50" t="n">
        <f aca="false">FilterOPk!L$18</f>
        <v>2581733.58</v>
      </c>
      <c r="O1493" s="50" t="n">
        <f aca="false">FilterOPk!M$18</f>
        <v>-636932.37</v>
      </c>
      <c r="P1493" s="50" t="n">
        <f aca="false">FilterOPk!N$18</f>
        <v>-2303942.42</v>
      </c>
      <c r="Q1493" s="51" t="n">
        <f aca="false">FilterOPk!O$18</f>
        <v>-359141.210000001</v>
      </c>
    </row>
    <row r="1494" customFormat="false" ht="12.75" hidden="false" customHeight="false" outlineLevel="0" collapsed="false">
      <c r="B1494" s="85" t="str">
        <f aca="false">FilterOPk!A$19</f>
        <v>LT-PJM</v>
      </c>
      <c r="C1494" s="13" t="n">
        <f aca="false">C1493+1</f>
        <v>1493</v>
      </c>
      <c r="D1494" s="50" t="n">
        <f aca="false">FilterOPk!B$19</f>
        <v>1818236.42109565</v>
      </c>
      <c r="E1494" s="50" t="n">
        <f aca="false">FilterOPk!C$19</f>
        <v>0</v>
      </c>
      <c r="F1494" s="50" t="n">
        <f aca="false">FilterOPk!D$19</f>
        <v>19402.28</v>
      </c>
      <c r="G1494" s="50" t="n">
        <f aca="false">FilterOPk!E$19</f>
        <v>57930.92</v>
      </c>
      <c r="H1494" s="50" t="n">
        <f aca="false">FilterOPk!F$19</f>
        <v>59436.7</v>
      </c>
      <c r="I1494" s="50" t="n">
        <f aca="false">FilterOPk!G$19</f>
        <v>19136.52</v>
      </c>
      <c r="J1494" s="50" t="n">
        <f aca="false">FilterOPk!H$19</f>
        <v>18664.41</v>
      </c>
      <c r="K1494" s="50" t="n">
        <f aca="false">FilterOPk!I$19</f>
        <v>33608.82</v>
      </c>
      <c r="L1494" s="50" t="n">
        <f aca="false">FilterOPk!J$19</f>
        <v>20867.53</v>
      </c>
      <c r="M1494" s="50" t="n">
        <f aca="false">FilterOPk!K$19</f>
        <v>56340.86</v>
      </c>
      <c r="N1494" s="50" t="n">
        <f aca="false">FilterOPk!L$19</f>
        <v>285388.04</v>
      </c>
      <c r="O1494" s="50" t="n">
        <f aca="false">FilterOPk!M$19</f>
        <v>-1975.43</v>
      </c>
      <c r="P1494" s="50" t="n">
        <f aca="false">FilterOPk!N$19</f>
        <v>-179963.06</v>
      </c>
      <c r="Q1494" s="51" t="n">
        <f aca="false">FilterOPk!O$19</f>
        <v>103449.55</v>
      </c>
    </row>
    <row r="1495" customFormat="false" ht="12.75" hidden="false" customHeight="false" outlineLevel="0" collapsed="false">
      <c r="B1495" s="85" t="str">
        <f aca="false">FilterOPk!A$20</f>
        <v>LT- NY</v>
      </c>
      <c r="C1495" s="13" t="n">
        <f aca="false">C1494+1</f>
        <v>1494</v>
      </c>
      <c r="D1495" s="50" t="n">
        <f aca="false">FilterOPk!B$20</f>
        <v>0</v>
      </c>
      <c r="E1495" s="50" t="n">
        <f aca="false">FilterOPk!C$20</f>
        <v>-9128.22</v>
      </c>
      <c r="F1495" s="50" t="n">
        <f aca="false">FilterOPk!D$20</f>
        <v>-69725.26</v>
      </c>
      <c r="G1495" s="50" t="n">
        <f aca="false">FilterOPk!E$20</f>
        <v>0</v>
      </c>
      <c r="H1495" s="50" t="n">
        <f aca="false">FilterOPk!F$20</f>
        <v>0</v>
      </c>
      <c r="I1495" s="50" t="n">
        <f aca="false">FilterOPk!G$20</f>
        <v>0</v>
      </c>
      <c r="J1495" s="50" t="n">
        <f aca="false">FilterOPk!H$20</f>
        <v>0</v>
      </c>
      <c r="K1495" s="50" t="n">
        <f aca="false">FilterOPk!I$20</f>
        <v>0</v>
      </c>
      <c r="L1495" s="50" t="n">
        <f aca="false">FilterOPk!J$20</f>
        <v>0</v>
      </c>
      <c r="M1495" s="50" t="n">
        <f aca="false">FilterOPk!K$20</f>
        <v>0</v>
      </c>
      <c r="N1495" s="50" t="n">
        <f aca="false">FilterOPk!L$20</f>
        <v>-78853.48</v>
      </c>
      <c r="O1495" s="50" t="n">
        <f aca="false">FilterOPk!M$20</f>
        <v>0</v>
      </c>
      <c r="P1495" s="50" t="n">
        <f aca="false">FilterOPk!N$20</f>
        <v>12056.92</v>
      </c>
      <c r="Q1495" s="51" t="n">
        <f aca="false">FilterOPk!O$20</f>
        <v>-66796.56</v>
      </c>
    </row>
    <row r="1496" customFormat="false" ht="12.75" hidden="false" customHeight="false" outlineLevel="0" collapsed="false">
      <c r="B1496" s="85" t="str">
        <f aca="false">FilterOPk!A$21</f>
        <v>ST- PJM</v>
      </c>
      <c r="C1496" s="13" t="n">
        <f aca="false">C1495+1</f>
        <v>1495</v>
      </c>
      <c r="D1496" s="50" t="n">
        <f aca="false">FilterOPk!B$21</f>
        <v>1243093.71447674</v>
      </c>
      <c r="E1496" s="50" t="n">
        <f aca="false">FilterOPk!C$21</f>
        <v>13503.06</v>
      </c>
      <c r="F1496" s="50" t="n">
        <f aca="false">FilterOPk!D$21</f>
        <v>0</v>
      </c>
      <c r="G1496" s="50" t="n">
        <f aca="false">FilterOPk!E$21</f>
        <v>0</v>
      </c>
      <c r="H1496" s="50" t="n">
        <f aca="false">FilterOPk!F$21</f>
        <v>0</v>
      </c>
      <c r="I1496" s="50" t="n">
        <f aca="false">FilterOPk!G$21</f>
        <v>0</v>
      </c>
      <c r="J1496" s="50" t="n">
        <f aca="false">FilterOPk!H$21</f>
        <v>0</v>
      </c>
      <c r="K1496" s="50" t="n">
        <f aca="false">FilterOPk!I$21</f>
        <v>0</v>
      </c>
      <c r="L1496" s="50" t="n">
        <f aca="false">FilterOPk!J$21</f>
        <v>0</v>
      </c>
      <c r="M1496" s="50" t="n">
        <f aca="false">FilterOPk!K$21</f>
        <v>0</v>
      </c>
      <c r="N1496" s="50" t="n">
        <f aca="false">FilterOPk!L$21</f>
        <v>13503.06</v>
      </c>
      <c r="O1496" s="50" t="n">
        <f aca="false">FilterOPk!M$21</f>
        <v>0</v>
      </c>
      <c r="P1496" s="50" t="n">
        <f aca="false">FilterOPk!N$21</f>
        <v>0</v>
      </c>
      <c r="Q1496" s="51" t="n">
        <f aca="false">FilterOPk!O$21</f>
        <v>13503.06</v>
      </c>
    </row>
    <row r="1497" customFormat="false" ht="12.75" hidden="false" customHeight="false" outlineLevel="0" collapsed="false">
      <c r="B1497" s="85" t="str">
        <f aca="false">FilterOPk!A$22</f>
        <v>ST- NENG</v>
      </c>
      <c r="C1497" s="13" t="n">
        <f aca="false">C1496+1</f>
        <v>1496</v>
      </c>
      <c r="D1497" s="50" t="n">
        <f aca="false">FilterOPk!B$22</f>
        <v>539719.375927685</v>
      </c>
      <c r="E1497" s="50" t="n">
        <f aca="false">FilterOPk!C$22</f>
        <v>17499.36</v>
      </c>
      <c r="F1497" s="50" t="n">
        <f aca="false">FilterOPk!D$22</f>
        <v>34844.91</v>
      </c>
      <c r="G1497" s="50" t="n">
        <f aca="false">FilterOPk!E$22</f>
        <v>0</v>
      </c>
      <c r="H1497" s="50" t="n">
        <f aca="false">FilterOPk!F$22</f>
        <v>0</v>
      </c>
      <c r="I1497" s="50" t="n">
        <f aca="false">FilterOPk!G$22</f>
        <v>0</v>
      </c>
      <c r="J1497" s="50" t="n">
        <f aca="false">FilterOPk!H$22</f>
        <v>0</v>
      </c>
      <c r="K1497" s="50" t="n">
        <f aca="false">FilterOPk!I$22</f>
        <v>0</v>
      </c>
      <c r="L1497" s="50" t="n">
        <f aca="false">FilterOPk!J$22</f>
        <v>0</v>
      </c>
      <c r="M1497" s="50" t="n">
        <f aca="false">FilterOPk!K$22</f>
        <v>0</v>
      </c>
      <c r="N1497" s="50" t="n">
        <f aca="false">FilterOPk!L$22</f>
        <v>52344.27</v>
      </c>
      <c r="O1497" s="50" t="n">
        <f aca="false">FilterOPk!M$22</f>
        <v>0</v>
      </c>
      <c r="P1497" s="50" t="n">
        <f aca="false">FilterOPk!N$22</f>
        <v>0</v>
      </c>
      <c r="Q1497" s="51" t="n">
        <f aca="false">FilterOPk!O$22</f>
        <v>52344.27</v>
      </c>
    </row>
    <row r="1498" customFormat="false" ht="12.75" hidden="false" customHeight="false" outlineLevel="0" collapsed="false">
      <c r="B1498" s="85" t="str">
        <f aca="false">FilterOPk!A$23</f>
        <v>ST- NY</v>
      </c>
      <c r="C1498" s="13" t="n">
        <f aca="false">C1497+1</f>
        <v>1497</v>
      </c>
      <c r="D1498" s="50" t="n">
        <f aca="false">FilterOPk!B$23</f>
        <v>251437.188425373</v>
      </c>
      <c r="E1498" s="50" t="n">
        <f aca="false">FilterOPk!C$23</f>
        <v>22663</v>
      </c>
      <c r="F1498" s="50" t="n">
        <f aca="false">FilterOPk!D$23</f>
        <v>52267.36</v>
      </c>
      <c r="G1498" s="50" t="n">
        <f aca="false">FilterOPk!E$23</f>
        <v>0</v>
      </c>
      <c r="H1498" s="50" t="n">
        <f aca="false">FilterOPk!F$23</f>
        <v>0</v>
      </c>
      <c r="I1498" s="50" t="n">
        <f aca="false">FilterOPk!G$23</f>
        <v>0</v>
      </c>
      <c r="J1498" s="50" t="n">
        <f aca="false">FilterOPk!H$23</f>
        <v>0</v>
      </c>
      <c r="K1498" s="50" t="n">
        <f aca="false">FilterOPk!I$23</f>
        <v>0</v>
      </c>
      <c r="L1498" s="50" t="n">
        <f aca="false">FilterOPk!J$23</f>
        <v>0</v>
      </c>
      <c r="M1498" s="50" t="n">
        <f aca="false">FilterOPk!K$23</f>
        <v>0</v>
      </c>
      <c r="N1498" s="50" t="n">
        <f aca="false">FilterOPk!L$23</f>
        <v>74930.36</v>
      </c>
      <c r="O1498" s="50" t="n">
        <f aca="false">FilterOPk!M$23</f>
        <v>0</v>
      </c>
      <c r="P1498" s="50" t="n">
        <f aca="false">FilterOPk!N$23</f>
        <v>0</v>
      </c>
      <c r="Q1498" s="51" t="n">
        <f aca="false">FilterOPk!O$23</f>
        <v>74930.36</v>
      </c>
    </row>
    <row r="1499" customFormat="false" ht="12.75" hidden="false" customHeight="false" outlineLevel="0" collapsed="false">
      <c r="B1499" s="85" t="str">
        <f aca="false">FilterOPk!A$24</f>
        <v>NE- PHYS</v>
      </c>
      <c r="C1499" s="13" t="n">
        <f aca="false">C1498+1</f>
        <v>1498</v>
      </c>
      <c r="D1499" s="50" t="n">
        <f aca="false">FilterOPk!B$24</f>
        <v>0</v>
      </c>
      <c r="E1499" s="50" t="n">
        <f aca="false">FilterOPk!C$24</f>
        <v>0</v>
      </c>
      <c r="F1499" s="50" t="n">
        <f aca="false">FilterOPk!D$24</f>
        <v>0</v>
      </c>
      <c r="G1499" s="50" t="n">
        <f aca="false">FilterOPk!E$24</f>
        <v>0</v>
      </c>
      <c r="H1499" s="50" t="n">
        <f aca="false">FilterOPk!F$24</f>
        <v>0</v>
      </c>
      <c r="I1499" s="50" t="n">
        <f aca="false">FilterOPk!G$24</f>
        <v>0</v>
      </c>
      <c r="J1499" s="50" t="n">
        <f aca="false">FilterOPk!H$24</f>
        <v>0</v>
      </c>
      <c r="K1499" s="50" t="n">
        <f aca="false">FilterOPk!I$24</f>
        <v>0</v>
      </c>
      <c r="L1499" s="50" t="n">
        <f aca="false">FilterOPk!J$24</f>
        <v>0</v>
      </c>
      <c r="M1499" s="50" t="n">
        <f aca="false">FilterOPk!K$24</f>
        <v>0</v>
      </c>
      <c r="N1499" s="50" t="n">
        <f aca="false">FilterOPk!L$24</f>
        <v>0</v>
      </c>
      <c r="O1499" s="50" t="n">
        <f aca="false">FilterOPk!M$24</f>
        <v>0</v>
      </c>
      <c r="P1499" s="50" t="n">
        <f aca="false">FilterOPk!N$24</f>
        <v>0</v>
      </c>
      <c r="Q1499" s="51" t="n">
        <f aca="false">FilterOPk!O$24</f>
        <v>0</v>
      </c>
    </row>
    <row r="1500" customFormat="false" ht="12.75" hidden="false" customHeight="false" outlineLevel="0" collapsed="false">
      <c r="B1500" s="85" t="str">
        <f aca="false">FilterOPk!A$25</f>
        <v>LT-Southeast</v>
      </c>
      <c r="C1500" s="13" t="n">
        <f aca="false">C1499+1</f>
        <v>1499</v>
      </c>
      <c r="D1500" s="50" t="n">
        <f aca="false">FilterOPk!B$25</f>
        <v>11411200.8859117</v>
      </c>
      <c r="E1500" s="50" t="n">
        <f aca="false">FilterOPk!C$25</f>
        <v>15825.82</v>
      </c>
      <c r="F1500" s="50" t="n">
        <f aca="false">FilterOPk!D$25</f>
        <v>13250</v>
      </c>
      <c r="G1500" s="50" t="n">
        <f aca="false">FilterOPk!E$25</f>
        <v>24924.1</v>
      </c>
      <c r="H1500" s="50" t="n">
        <f aca="false">FilterOPk!F$25</f>
        <v>24690.47</v>
      </c>
      <c r="I1500" s="50" t="n">
        <f aca="false">FilterOPk!G$25</f>
        <v>26774</v>
      </c>
      <c r="J1500" s="50" t="n">
        <f aca="false">FilterOPk!H$25</f>
        <v>26715</v>
      </c>
      <c r="K1500" s="50" t="n">
        <f aca="false">FilterOPk!I$25</f>
        <v>57358.83</v>
      </c>
      <c r="L1500" s="50" t="n">
        <f aca="false">FilterOPk!J$25</f>
        <v>26146</v>
      </c>
      <c r="M1500" s="50" t="n">
        <f aca="false">FilterOPk!K$25</f>
        <v>75355.31</v>
      </c>
      <c r="N1500" s="50" t="n">
        <f aca="false">FilterOPk!L$25</f>
        <v>291039.53</v>
      </c>
      <c r="O1500" s="50" t="n">
        <f aca="false">FilterOPk!M$25</f>
        <v>-122359</v>
      </c>
      <c r="P1500" s="50" t="n">
        <f aca="false">FilterOPk!N$25</f>
        <v>514428.17</v>
      </c>
      <c r="Q1500" s="51" t="n">
        <f aca="false">FilterOPk!O$25</f>
        <v>683108.7</v>
      </c>
    </row>
    <row r="1501" customFormat="false" ht="12.75" hidden="false" customHeight="false" outlineLevel="0" collapsed="false">
      <c r="B1501" s="85" t="str">
        <f aca="false">FilterOPk!A$26</f>
        <v>ST-SPP</v>
      </c>
      <c r="C1501" s="13" t="n">
        <f aca="false">C1500+1</f>
        <v>1500</v>
      </c>
      <c r="D1501" s="50" t="n">
        <f aca="false">FilterOPk!B$26</f>
        <v>52202.8773549933</v>
      </c>
      <c r="E1501" s="50" t="n">
        <f aca="false">FilterOPk!C$26</f>
        <v>0</v>
      </c>
      <c r="F1501" s="50" t="n">
        <f aca="false">FilterOPk!D$26</f>
        <v>0</v>
      </c>
      <c r="G1501" s="50" t="n">
        <f aca="false">FilterOPk!E$26</f>
        <v>0</v>
      </c>
      <c r="H1501" s="50" t="n">
        <f aca="false">FilterOPk!F$26</f>
        <v>0</v>
      </c>
      <c r="I1501" s="50" t="n">
        <f aca="false">FilterOPk!G$26</f>
        <v>0</v>
      </c>
      <c r="J1501" s="50" t="n">
        <f aca="false">FilterOPk!H$26</f>
        <v>0</v>
      </c>
      <c r="K1501" s="50" t="n">
        <f aca="false">FilterOPk!I$26</f>
        <v>0</v>
      </c>
      <c r="L1501" s="50" t="n">
        <f aca="false">FilterOPk!J$26</f>
        <v>0</v>
      </c>
      <c r="M1501" s="50" t="n">
        <f aca="false">FilterOPk!K$26</f>
        <v>0</v>
      </c>
      <c r="N1501" s="50" t="n">
        <f aca="false">FilterOPk!L$26</f>
        <v>0</v>
      </c>
      <c r="O1501" s="50" t="n">
        <f aca="false">FilterOPk!M$26</f>
        <v>0</v>
      </c>
      <c r="P1501" s="50" t="n">
        <f aca="false">FilterOPk!N$26</f>
        <v>0</v>
      </c>
      <c r="Q1501" s="51" t="n">
        <f aca="false">FilterOPk!O$26</f>
        <v>0</v>
      </c>
    </row>
    <row r="1502" customFormat="false" ht="12.75" hidden="false" customHeight="false" outlineLevel="0" collapsed="false">
      <c r="B1502" s="85" t="str">
        <f aca="false">FilterOPk!A$27</f>
        <v>ST-SERC</v>
      </c>
      <c r="C1502" s="13" t="n">
        <f aca="false">C1501+1</f>
        <v>1501</v>
      </c>
      <c r="D1502" s="50" t="n">
        <f aca="false">FilterOPk!B$27</f>
        <v>686881.973218232</v>
      </c>
      <c r="E1502" s="50" t="n">
        <f aca="false">FilterOPk!C$27</f>
        <v>0</v>
      </c>
      <c r="F1502" s="50" t="n">
        <f aca="false">FilterOPk!D$27</f>
        <v>0</v>
      </c>
      <c r="G1502" s="50" t="n">
        <f aca="false">FilterOPk!E$27</f>
        <v>0</v>
      </c>
      <c r="H1502" s="50" t="n">
        <f aca="false">FilterOPk!F$27</f>
        <v>0</v>
      </c>
      <c r="I1502" s="50" t="n">
        <f aca="false">FilterOPk!G$27</f>
        <v>0</v>
      </c>
      <c r="J1502" s="50" t="n">
        <f aca="false">FilterOPk!H$27</f>
        <v>0</v>
      </c>
      <c r="K1502" s="50" t="n">
        <f aca="false">FilterOPk!I$27</f>
        <v>0</v>
      </c>
      <c r="L1502" s="50" t="n">
        <f aca="false">FilterOPk!J$27</f>
        <v>0</v>
      </c>
      <c r="M1502" s="50" t="n">
        <f aca="false">FilterOPk!K$27</f>
        <v>0</v>
      </c>
      <c r="N1502" s="50" t="n">
        <f aca="false">FilterOPk!L$27</f>
        <v>0</v>
      </c>
      <c r="O1502" s="50" t="n">
        <f aca="false">FilterOPk!M$27</f>
        <v>0</v>
      </c>
      <c r="P1502" s="50" t="n">
        <f aca="false">FilterOPk!N$27</f>
        <v>0</v>
      </c>
      <c r="Q1502" s="51" t="n">
        <f aca="false">FilterOPk!O$27</f>
        <v>0</v>
      </c>
    </row>
    <row r="1503" customFormat="false" ht="12.75" hidden="false" customHeight="false" outlineLevel="0" collapsed="false">
      <c r="B1503" s="85" t="str">
        <f aca="false">FilterOPk!A$28</f>
        <v>LT- Texas</v>
      </c>
      <c r="C1503" s="13" t="n">
        <f aca="false">C1502+1</f>
        <v>1502</v>
      </c>
      <c r="D1503" s="50" t="n">
        <f aca="false">FilterOPk!B$28</f>
        <v>3826684.70313045</v>
      </c>
      <c r="E1503" s="50" t="n">
        <f aca="false">FilterOPk!C$28</f>
        <v>0</v>
      </c>
      <c r="F1503" s="50" t="n">
        <f aca="false">FilterOPk!D$28</f>
        <v>13003.28</v>
      </c>
      <c r="G1503" s="50" t="n">
        <f aca="false">FilterOPk!E$28</f>
        <v>7651.26</v>
      </c>
      <c r="H1503" s="50" t="n">
        <f aca="false">FilterOPk!F$28</f>
        <v>7986.82</v>
      </c>
      <c r="I1503" s="50" t="n">
        <f aca="false">FilterOPk!G$28</f>
        <v>17032.43</v>
      </c>
      <c r="J1503" s="50" t="n">
        <f aca="false">FilterOPk!H$28</f>
        <v>19665.43</v>
      </c>
      <c r="K1503" s="50" t="n">
        <f aca="false">FilterOPk!I$28</f>
        <v>46628.44</v>
      </c>
      <c r="L1503" s="50" t="n">
        <f aca="false">FilterOPk!J$28</f>
        <v>12076.91</v>
      </c>
      <c r="M1503" s="50" t="n">
        <f aca="false">FilterOPk!K$28</f>
        <v>18411.54</v>
      </c>
      <c r="N1503" s="50" t="n">
        <f aca="false">FilterOPk!L$28</f>
        <v>142456.11</v>
      </c>
      <c r="O1503" s="50" t="n">
        <f aca="false">FilterOPk!M$28</f>
        <v>653578.76</v>
      </c>
      <c r="P1503" s="50" t="n">
        <f aca="false">FilterOPk!N$28</f>
        <v>2238345.92</v>
      </c>
      <c r="Q1503" s="51" t="n">
        <f aca="false">FilterOPk!O$28</f>
        <v>3034380.79</v>
      </c>
    </row>
    <row r="1504" customFormat="false" ht="12.75" hidden="false" customHeight="false" outlineLevel="0" collapsed="false">
      <c r="B1504" s="85" t="str">
        <f aca="false">FilterOPk!A$29</f>
        <v>St- Texas</v>
      </c>
      <c r="C1504" s="13" t="n">
        <f aca="false">C1503+1</f>
        <v>1503</v>
      </c>
      <c r="D1504" s="50" t="n">
        <f aca="false">FilterOPk!B$29</f>
        <v>445563.239343252</v>
      </c>
      <c r="E1504" s="50" t="n">
        <f aca="false">FilterOPk!C$29</f>
        <v>5676.33</v>
      </c>
      <c r="F1504" s="50" t="n">
        <f aca="false">FilterOPk!D$29</f>
        <v>0</v>
      </c>
      <c r="G1504" s="50" t="n">
        <f aca="false">FilterOPk!E$29</f>
        <v>0</v>
      </c>
      <c r="H1504" s="50" t="n">
        <f aca="false">FilterOPk!F$29</f>
        <v>0</v>
      </c>
      <c r="I1504" s="50" t="n">
        <f aca="false">FilterOPk!G$29</f>
        <v>0</v>
      </c>
      <c r="J1504" s="50" t="n">
        <f aca="false">FilterOPk!H$29</f>
        <v>0</v>
      </c>
      <c r="K1504" s="50" t="n">
        <f aca="false">FilterOPk!I$29</f>
        <v>0</v>
      </c>
      <c r="L1504" s="50" t="n">
        <f aca="false">FilterOPk!J$29</f>
        <v>0</v>
      </c>
      <c r="M1504" s="50" t="n">
        <f aca="false">FilterOPk!K$29</f>
        <v>0</v>
      </c>
      <c r="N1504" s="50" t="n">
        <f aca="false">FilterOPk!L$29</f>
        <v>5676.33</v>
      </c>
      <c r="O1504" s="50" t="n">
        <f aca="false">FilterOPk!M$29</f>
        <v>0</v>
      </c>
      <c r="P1504" s="50" t="n">
        <f aca="false">FilterOPk!N$29</f>
        <v>0</v>
      </c>
      <c r="Q1504" s="51" t="n">
        <f aca="false">FilterOPk!O$29</f>
        <v>5676.33</v>
      </c>
    </row>
    <row r="1505" customFormat="false" ht="12.75" hidden="false" customHeight="false" outlineLevel="0" collapsed="false">
      <c r="B1505" s="85"/>
      <c r="C1505" s="13" t="n">
        <f aca="false">C1504+1</f>
        <v>1504</v>
      </c>
      <c r="D1505" s="50"/>
      <c r="E1505" s="50"/>
      <c r="F1505" s="50"/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1"/>
    </row>
    <row r="1506" customFormat="false" ht="12.75" hidden="false" customHeight="false" outlineLevel="0" collapsed="false">
      <c r="B1506" s="85" t="str">
        <f aca="false">FilterOPk!A$32</f>
        <v>Gas positions</v>
      </c>
      <c r="C1506" s="13" t="n">
        <f aca="false">C1505+1</f>
        <v>1505</v>
      </c>
      <c r="D1506" s="50" t="s">
        <v>4</v>
      </c>
      <c r="E1506" s="50"/>
      <c r="F1506" s="50"/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1"/>
    </row>
    <row r="1507" customFormat="false" ht="12.75" hidden="false" customHeight="false" outlineLevel="0" collapsed="false">
      <c r="B1507" s="85" t="str">
        <f aca="false">FilterOPk!A$33</f>
        <v>Kevin Presto</v>
      </c>
      <c r="C1507" s="13" t="n">
        <f aca="false">C1506+1</f>
        <v>1506</v>
      </c>
      <c r="D1507" s="50" t="n">
        <f aca="false">FilterOPk!B$33</f>
        <v>0</v>
      </c>
      <c r="E1507" s="50" t="n">
        <f aca="false">FilterOPk!C$33</f>
        <v>0</v>
      </c>
      <c r="F1507" s="50" t="n">
        <f aca="false">FilterOPk!D$33</f>
        <v>0</v>
      </c>
      <c r="G1507" s="50" t="n">
        <f aca="false">FilterOPk!E$33</f>
        <v>0</v>
      </c>
      <c r="H1507" s="50" t="n">
        <f aca="false">FilterOPk!F$33</f>
        <v>0</v>
      </c>
      <c r="I1507" s="50" t="n">
        <f aca="false">FilterOPk!G$33</f>
        <v>0</v>
      </c>
      <c r="J1507" s="50" t="n">
        <f aca="false">FilterOPk!H$33</f>
        <v>0</v>
      </c>
      <c r="K1507" s="50" t="n">
        <f aca="false">FilterOPk!I$33</f>
        <v>0</v>
      </c>
      <c r="L1507" s="50" t="n">
        <f aca="false">FilterOPk!J$33</f>
        <v>0</v>
      </c>
      <c r="M1507" s="50" t="n">
        <f aca="false">FilterOPk!K$33</f>
        <v>0</v>
      </c>
      <c r="N1507" s="50" t="n">
        <f aca="false">FilterOPk!L$33</f>
        <v>0</v>
      </c>
      <c r="O1507" s="50" t="n">
        <f aca="false">FilterOPk!M$33</f>
        <v>0</v>
      </c>
      <c r="P1507" s="50" t="n">
        <f aca="false">FilterOPk!N$33</f>
        <v>0</v>
      </c>
      <c r="Q1507" s="51" t="n">
        <f aca="false">FilterOPk!O$33</f>
        <v>0</v>
      </c>
    </row>
    <row r="1508" customFormat="false" ht="12.75" hidden="false" customHeight="false" outlineLevel="0" collapsed="false">
      <c r="B1508" s="85" t="str">
        <f aca="false">FilterOPk!A$34</f>
        <v>Fletcher Sturm</v>
      </c>
      <c r="C1508" s="13" t="n">
        <f aca="false">C1507+1</f>
        <v>1507</v>
      </c>
      <c r="D1508" s="50" t="n">
        <f aca="false">FilterOPk!B$34</f>
        <v>0</v>
      </c>
      <c r="E1508" s="50" t="n">
        <f aca="false">FilterOPk!C$34</f>
        <v>0</v>
      </c>
      <c r="F1508" s="50" t="n">
        <f aca="false">FilterOPk!D$34</f>
        <v>0</v>
      </c>
      <c r="G1508" s="50" t="n">
        <f aca="false">FilterOPk!E$34</f>
        <v>0</v>
      </c>
      <c r="H1508" s="50" t="n">
        <f aca="false">FilterOPk!F$34</f>
        <v>0</v>
      </c>
      <c r="I1508" s="50" t="n">
        <f aca="false">FilterOPk!G$34</f>
        <v>0</v>
      </c>
      <c r="J1508" s="50" t="n">
        <f aca="false">FilterOPk!H$34</f>
        <v>0</v>
      </c>
      <c r="K1508" s="50" t="n">
        <f aca="false">FilterOPk!I$34</f>
        <v>0</v>
      </c>
      <c r="L1508" s="50" t="n">
        <f aca="false">FilterOPk!J$34</f>
        <v>0</v>
      </c>
      <c r="M1508" s="50" t="n">
        <f aca="false">FilterOPk!K$34</f>
        <v>0</v>
      </c>
      <c r="N1508" s="50" t="n">
        <f aca="false">FilterOPk!L$34</f>
        <v>0</v>
      </c>
      <c r="O1508" s="50" t="n">
        <f aca="false">FilterOPk!M$34</f>
        <v>0</v>
      </c>
      <c r="P1508" s="50" t="n">
        <f aca="false">FilterOPk!N$34</f>
        <v>0</v>
      </c>
      <c r="Q1508" s="51" t="n">
        <f aca="false">FilterOPk!O$34</f>
        <v>0</v>
      </c>
    </row>
    <row r="1509" customFormat="false" ht="12.75" hidden="false" customHeight="false" outlineLevel="0" collapsed="false">
      <c r="B1509" s="85" t="str">
        <f aca="false">FilterOPk!A$35</f>
        <v>Doug Gilbert-Smith</v>
      </c>
      <c r="C1509" s="13" t="n">
        <f aca="false">C1508+1</f>
        <v>1508</v>
      </c>
      <c r="D1509" s="50" t="n">
        <f aca="false">FilterOPk!B$35</f>
        <v>0</v>
      </c>
      <c r="E1509" s="50" t="n">
        <f aca="false">FilterOPk!C$35</f>
        <v>0</v>
      </c>
      <c r="F1509" s="50" t="n">
        <f aca="false">FilterOPk!D$35</f>
        <v>0</v>
      </c>
      <c r="G1509" s="50" t="n">
        <f aca="false">FilterOPk!E$35</f>
        <v>0</v>
      </c>
      <c r="H1509" s="50" t="n">
        <f aca="false">FilterOPk!F$35</f>
        <v>0</v>
      </c>
      <c r="I1509" s="50" t="n">
        <f aca="false">FilterOPk!G$35</f>
        <v>0</v>
      </c>
      <c r="J1509" s="50" t="n">
        <f aca="false">FilterOPk!H$35</f>
        <v>0</v>
      </c>
      <c r="K1509" s="50" t="n">
        <f aca="false">FilterOPk!I$35</f>
        <v>0</v>
      </c>
      <c r="L1509" s="50" t="n">
        <f aca="false">FilterOPk!J$35</f>
        <v>0</v>
      </c>
      <c r="M1509" s="50" t="n">
        <f aca="false">FilterOPk!K$35</f>
        <v>0</v>
      </c>
      <c r="N1509" s="50" t="n">
        <f aca="false">FilterOPk!L$35</f>
        <v>0</v>
      </c>
      <c r="O1509" s="50" t="n">
        <f aca="false">FilterOPk!M$35</f>
        <v>0</v>
      </c>
      <c r="P1509" s="50" t="n">
        <f aca="false">FilterOPk!N$35</f>
        <v>0</v>
      </c>
      <c r="Q1509" s="51" t="n">
        <f aca="false">FilterOPk!O$35</f>
        <v>0</v>
      </c>
    </row>
    <row r="1510" customFormat="false" ht="12.75" hidden="false" customHeight="false" outlineLevel="0" collapsed="false">
      <c r="B1510" s="85" t="str">
        <f aca="false">FilterOPk!A$36</f>
        <v>Rogers Herndon</v>
      </c>
      <c r="C1510" s="13" t="n">
        <f aca="false">C1509+1</f>
        <v>1509</v>
      </c>
      <c r="D1510" s="50" t="n">
        <f aca="false">FilterOPk!B$36</f>
        <v>0</v>
      </c>
      <c r="E1510" s="50" t="n">
        <f aca="false">FilterOPk!C$36</f>
        <v>0</v>
      </c>
      <c r="F1510" s="50" t="n">
        <f aca="false">FilterOPk!D$36</f>
        <v>0</v>
      </c>
      <c r="G1510" s="50" t="n">
        <f aca="false">FilterOPk!E$36</f>
        <v>0</v>
      </c>
      <c r="H1510" s="50" t="n">
        <f aca="false">FilterOPk!F$36</f>
        <v>0</v>
      </c>
      <c r="I1510" s="50" t="n">
        <f aca="false">FilterOPk!G$36</f>
        <v>0</v>
      </c>
      <c r="J1510" s="50" t="n">
        <f aca="false">FilterOPk!H$36</f>
        <v>0</v>
      </c>
      <c r="K1510" s="50" t="n">
        <f aca="false">FilterOPk!I$36</f>
        <v>0</v>
      </c>
      <c r="L1510" s="50" t="n">
        <f aca="false">FilterOPk!J$36</f>
        <v>0</v>
      </c>
      <c r="M1510" s="50" t="n">
        <f aca="false">FilterOPk!K$36</f>
        <v>0</v>
      </c>
      <c r="N1510" s="50" t="n">
        <f aca="false">FilterOPk!L$36</f>
        <v>0</v>
      </c>
      <c r="O1510" s="50" t="n">
        <f aca="false">FilterOPk!M$36</f>
        <v>0</v>
      </c>
      <c r="P1510" s="50" t="n">
        <f aca="false">FilterOPk!N$36</f>
        <v>0</v>
      </c>
      <c r="Q1510" s="51" t="n">
        <f aca="false">FilterOPk!O$36</f>
        <v>0</v>
      </c>
    </row>
    <row r="1511" customFormat="false" ht="12.75" hidden="false" customHeight="false" outlineLevel="0" collapsed="false">
      <c r="B1511" s="85" t="str">
        <f aca="false">FilterOPk!A$37</f>
        <v>Dana Davis</v>
      </c>
      <c r="C1511" s="13" t="n">
        <f aca="false">C1510+1</f>
        <v>1510</v>
      </c>
      <c r="D1511" s="50" t="n">
        <f aca="false">FilterOPk!B$37</f>
        <v>0</v>
      </c>
      <c r="E1511" s="50" t="n">
        <f aca="false">FilterOPk!C$37</f>
        <v>0</v>
      </c>
      <c r="F1511" s="50" t="n">
        <f aca="false">FilterOPk!D$37</f>
        <v>0</v>
      </c>
      <c r="G1511" s="50" t="n">
        <f aca="false">FilterOPk!E$37</f>
        <v>0</v>
      </c>
      <c r="H1511" s="50" t="n">
        <f aca="false">FilterOPk!F$37</f>
        <v>0</v>
      </c>
      <c r="I1511" s="50" t="n">
        <f aca="false">FilterOPk!G$37</f>
        <v>0</v>
      </c>
      <c r="J1511" s="50" t="n">
        <f aca="false">FilterOPk!H$37</f>
        <v>0</v>
      </c>
      <c r="K1511" s="50" t="n">
        <f aca="false">FilterOPk!I$37</f>
        <v>0</v>
      </c>
      <c r="L1511" s="50" t="n">
        <f aca="false">FilterOPk!J$37</f>
        <v>0</v>
      </c>
      <c r="M1511" s="50" t="n">
        <f aca="false">FilterOPk!K$37</f>
        <v>0</v>
      </c>
      <c r="N1511" s="50" t="n">
        <f aca="false">FilterOPk!L$37</f>
        <v>0</v>
      </c>
      <c r="O1511" s="50" t="n">
        <f aca="false">FilterOPk!M$37</f>
        <v>0</v>
      </c>
      <c r="P1511" s="50" t="n">
        <f aca="false">FilterOPk!N$37</f>
        <v>0</v>
      </c>
      <c r="Q1511" s="51" t="n">
        <f aca="false">FilterOPk!O$37</f>
        <v>0</v>
      </c>
    </row>
    <row r="1512" customFormat="false" ht="12.75" hidden="false" customHeight="false" outlineLevel="0" collapsed="false">
      <c r="B1512" s="85" t="str">
        <f aca="false">FilterOPk!A$38</f>
        <v>Tom May</v>
      </c>
      <c r="C1512" s="13" t="n">
        <f aca="false">C1511+1</f>
        <v>1511</v>
      </c>
      <c r="D1512" s="50" t="n">
        <f aca="false">FilterOPk!B$38</f>
        <v>0</v>
      </c>
      <c r="E1512" s="50" t="n">
        <f aca="false">FilterOPk!C$38</f>
        <v>0</v>
      </c>
      <c r="F1512" s="50" t="n">
        <f aca="false">FilterOPk!D$38</f>
        <v>0</v>
      </c>
      <c r="G1512" s="50" t="n">
        <f aca="false">FilterOPk!E$38</f>
        <v>0</v>
      </c>
      <c r="H1512" s="50" t="n">
        <f aca="false">FilterOPk!F$38</f>
        <v>0</v>
      </c>
      <c r="I1512" s="50" t="n">
        <f aca="false">FilterOPk!G$38</f>
        <v>0</v>
      </c>
      <c r="J1512" s="50" t="n">
        <f aca="false">FilterOPk!H$38</f>
        <v>0</v>
      </c>
      <c r="K1512" s="50" t="n">
        <f aca="false">FilterOPk!I$38</f>
        <v>0</v>
      </c>
      <c r="L1512" s="50" t="n">
        <f aca="false">FilterOPk!J$38</f>
        <v>0</v>
      </c>
      <c r="M1512" s="50" t="n">
        <f aca="false">FilterOPk!K$38</f>
        <v>0</v>
      </c>
      <c r="N1512" s="50" t="n">
        <f aca="false">FilterOPk!L$38</f>
        <v>0</v>
      </c>
      <c r="O1512" s="50" t="n">
        <f aca="false">FilterOPk!M$38</f>
        <v>0</v>
      </c>
      <c r="P1512" s="50" t="n">
        <f aca="false">FilterOPk!N$38</f>
        <v>0</v>
      </c>
      <c r="Q1512" s="51" t="n">
        <f aca="false">FilterOPk!O$38</f>
        <v>0</v>
      </c>
    </row>
    <row r="1513" customFormat="false" ht="12.75" hidden="false" customHeight="false" outlineLevel="0" collapsed="false">
      <c r="B1513" s="85" t="str">
        <f aca="false">FilterOPk!A$39</f>
        <v>Clint Dean</v>
      </c>
      <c r="C1513" s="13" t="n">
        <f aca="false">C1512+1</f>
        <v>1512</v>
      </c>
      <c r="D1513" s="50" t="n">
        <f aca="false">FilterOPk!B$39</f>
        <v>0</v>
      </c>
      <c r="E1513" s="50" t="n">
        <f aca="false">FilterOPk!C$39</f>
        <v>0</v>
      </c>
      <c r="F1513" s="50" t="n">
        <f aca="false">FilterOPk!D$39</f>
        <v>0</v>
      </c>
      <c r="G1513" s="50" t="n">
        <f aca="false">FilterOPk!E$39</f>
        <v>0</v>
      </c>
      <c r="H1513" s="50" t="n">
        <f aca="false">FilterOPk!F$39</f>
        <v>0</v>
      </c>
      <c r="I1513" s="50" t="n">
        <f aca="false">FilterOPk!G$39</f>
        <v>0</v>
      </c>
      <c r="J1513" s="50" t="n">
        <f aca="false">FilterOPk!H$39</f>
        <v>0</v>
      </c>
      <c r="K1513" s="50" t="n">
        <f aca="false">FilterOPk!I$39</f>
        <v>0</v>
      </c>
      <c r="L1513" s="50" t="n">
        <f aca="false">FilterOPk!J$39</f>
        <v>0</v>
      </c>
      <c r="M1513" s="50" t="n">
        <f aca="false">FilterOPk!K$39</f>
        <v>0</v>
      </c>
      <c r="N1513" s="50" t="n">
        <f aca="false">FilterOPk!L$39</f>
        <v>0</v>
      </c>
      <c r="O1513" s="50" t="n">
        <f aca="false">FilterOPk!M$39</f>
        <v>0</v>
      </c>
      <c r="P1513" s="50" t="n">
        <f aca="false">FilterOPk!N$39</f>
        <v>0</v>
      </c>
      <c r="Q1513" s="51" t="n">
        <f aca="false">FilterOPk!O$39</f>
        <v>0</v>
      </c>
    </row>
    <row r="1514" customFormat="false" ht="12.75" hidden="false" customHeight="false" outlineLevel="0" collapsed="false">
      <c r="B1514" s="85" t="str">
        <f aca="false">FilterOPk!A$40</f>
        <v>Rob Benson</v>
      </c>
      <c r="C1514" s="13" t="n">
        <f aca="false">C1513+1</f>
        <v>1513</v>
      </c>
      <c r="D1514" s="50" t="n">
        <f aca="false">FilterOPk!B$40</f>
        <v>0</v>
      </c>
      <c r="E1514" s="50" t="n">
        <f aca="false">FilterOPk!C$40</f>
        <v>0</v>
      </c>
      <c r="F1514" s="50" t="n">
        <f aca="false">FilterOPk!D$40</f>
        <v>0</v>
      </c>
      <c r="G1514" s="50" t="n">
        <f aca="false">FilterOPk!E$40</f>
        <v>0</v>
      </c>
      <c r="H1514" s="50" t="n">
        <f aca="false">FilterOPk!F$40</f>
        <v>0</v>
      </c>
      <c r="I1514" s="50" t="n">
        <f aca="false">FilterOPk!G$40</f>
        <v>0</v>
      </c>
      <c r="J1514" s="50" t="n">
        <f aca="false">FilterOPk!H$40</f>
        <v>0</v>
      </c>
      <c r="K1514" s="50" t="n">
        <f aca="false">FilterOPk!I$40</f>
        <v>0</v>
      </c>
      <c r="L1514" s="50" t="n">
        <f aca="false">FilterOPk!J$40</f>
        <v>0</v>
      </c>
      <c r="M1514" s="50" t="n">
        <f aca="false">FilterOPk!K$40</f>
        <v>0</v>
      </c>
      <c r="N1514" s="50" t="n">
        <f aca="false">FilterOPk!L$40</f>
        <v>0</v>
      </c>
      <c r="O1514" s="50" t="n">
        <f aca="false">FilterOPk!M$40</f>
        <v>0</v>
      </c>
      <c r="P1514" s="50" t="n">
        <f aca="false">FilterOPk!N$40</f>
        <v>0</v>
      </c>
      <c r="Q1514" s="51" t="n">
        <f aca="false">FilterOPk!O$40</f>
        <v>0</v>
      </c>
    </row>
    <row r="1515" customFormat="false" ht="12.75" hidden="false" customHeight="false" outlineLevel="0" collapsed="false">
      <c r="B1515" s="85" t="str">
        <f aca="false">FilterOPk!A$41</f>
        <v>Matt Lorenz</v>
      </c>
      <c r="C1515" s="13" t="n">
        <f aca="false">C1514+1</f>
        <v>1514</v>
      </c>
      <c r="D1515" s="50" t="n">
        <f aca="false">FilterOPk!B$41</f>
        <v>0</v>
      </c>
      <c r="E1515" s="50" t="n">
        <f aca="false">FilterOPk!C$41</f>
        <v>0</v>
      </c>
      <c r="F1515" s="50" t="n">
        <f aca="false">FilterOPk!D$41</f>
        <v>0</v>
      </c>
      <c r="G1515" s="50" t="n">
        <f aca="false">FilterOPk!E$41</f>
        <v>0</v>
      </c>
      <c r="H1515" s="50" t="n">
        <f aca="false">FilterOPk!F$41</f>
        <v>0</v>
      </c>
      <c r="I1515" s="50" t="n">
        <f aca="false">FilterOPk!G$41</f>
        <v>0</v>
      </c>
      <c r="J1515" s="50" t="n">
        <f aca="false">FilterOPk!H$41</f>
        <v>0</v>
      </c>
      <c r="K1515" s="50" t="n">
        <f aca="false">FilterOPk!I$41</f>
        <v>0</v>
      </c>
      <c r="L1515" s="50" t="n">
        <f aca="false">FilterOPk!J$41</f>
        <v>0</v>
      </c>
      <c r="M1515" s="50" t="n">
        <f aca="false">FilterOPk!K$41</f>
        <v>0</v>
      </c>
      <c r="N1515" s="50" t="n">
        <f aca="false">FilterOPk!L$41</f>
        <v>0</v>
      </c>
      <c r="O1515" s="50" t="n">
        <f aca="false">FilterOPk!M$41</f>
        <v>0</v>
      </c>
      <c r="P1515" s="50" t="n">
        <f aca="false">FilterOPk!N$41</f>
        <v>0</v>
      </c>
      <c r="Q1515" s="51" t="n">
        <f aca="false">FilterOPk!O$41</f>
        <v>0</v>
      </c>
    </row>
    <row r="1516" customFormat="false" ht="12.75" hidden="false" customHeight="false" outlineLevel="0" collapsed="false">
      <c r="B1516" s="85" t="str">
        <f aca="false">FilterOPk!A$42</f>
        <v>John Forney</v>
      </c>
      <c r="C1516" s="13" t="n">
        <f aca="false">C1515+1</f>
        <v>1515</v>
      </c>
      <c r="D1516" s="50" t="n">
        <f aca="false">FilterOPk!B$42</f>
        <v>0</v>
      </c>
      <c r="E1516" s="50" t="n">
        <f aca="false">FilterOPk!C$42</f>
        <v>0</v>
      </c>
      <c r="F1516" s="50" t="n">
        <f aca="false">FilterOPk!D$42</f>
        <v>0</v>
      </c>
      <c r="G1516" s="50" t="n">
        <f aca="false">FilterOPk!E$42</f>
        <v>0</v>
      </c>
      <c r="H1516" s="50" t="n">
        <f aca="false">FilterOPk!F$42</f>
        <v>0</v>
      </c>
      <c r="I1516" s="50" t="n">
        <f aca="false">FilterOPk!G$42</f>
        <v>0</v>
      </c>
      <c r="J1516" s="50" t="n">
        <f aca="false">FilterOPk!H$42</f>
        <v>0</v>
      </c>
      <c r="K1516" s="50" t="n">
        <f aca="false">FilterOPk!I$42</f>
        <v>0</v>
      </c>
      <c r="L1516" s="50" t="n">
        <f aca="false">FilterOPk!J$42</f>
        <v>0</v>
      </c>
      <c r="M1516" s="50" t="n">
        <f aca="false">FilterOPk!K$42</f>
        <v>0</v>
      </c>
      <c r="N1516" s="50" t="n">
        <f aca="false">FilterOPk!L$42</f>
        <v>0</v>
      </c>
      <c r="O1516" s="50" t="n">
        <f aca="false">FilterOPk!M$42</f>
        <v>0</v>
      </c>
      <c r="P1516" s="50" t="n">
        <f aca="false">FilterOPk!N$42</f>
        <v>0</v>
      </c>
      <c r="Q1516" s="51" t="n">
        <f aca="false">FilterOPk!O$42</f>
        <v>0</v>
      </c>
    </row>
    <row r="1517" customFormat="false" ht="12.75" hidden="false" customHeight="false" outlineLevel="0" collapsed="false">
      <c r="B1517" s="85" t="str">
        <f aca="false">FilterOPk!A$43</f>
        <v>Mike Carson</v>
      </c>
      <c r="C1517" s="13" t="n">
        <f aca="false">C1516+1</f>
        <v>1516</v>
      </c>
      <c r="D1517" s="50" t="n">
        <f aca="false">FilterOPk!B$43</f>
        <v>0</v>
      </c>
      <c r="E1517" s="50" t="n">
        <f aca="false">FilterOPk!C$43</f>
        <v>0</v>
      </c>
      <c r="F1517" s="50" t="n">
        <f aca="false">FilterOPk!D$43</f>
        <v>0</v>
      </c>
      <c r="G1517" s="50" t="n">
        <f aca="false">FilterOPk!E$43</f>
        <v>0</v>
      </c>
      <c r="H1517" s="50" t="n">
        <f aca="false">FilterOPk!F$43</f>
        <v>0</v>
      </c>
      <c r="I1517" s="50" t="n">
        <f aca="false">FilterOPk!G$43</f>
        <v>0</v>
      </c>
      <c r="J1517" s="50" t="n">
        <f aca="false">FilterOPk!H$43</f>
        <v>0</v>
      </c>
      <c r="K1517" s="50" t="n">
        <f aca="false">FilterOPk!I$43</f>
        <v>0</v>
      </c>
      <c r="L1517" s="50" t="n">
        <f aca="false">FilterOPk!J$43</f>
        <v>0</v>
      </c>
      <c r="M1517" s="50" t="n">
        <f aca="false">FilterOPk!K$43</f>
        <v>0</v>
      </c>
      <c r="N1517" s="50" t="n">
        <f aca="false">FilterOPk!L$43</f>
        <v>0</v>
      </c>
      <c r="O1517" s="50" t="n">
        <f aca="false">FilterOPk!M$43</f>
        <v>0</v>
      </c>
      <c r="P1517" s="50" t="n">
        <f aca="false">FilterOPk!N$43</f>
        <v>0</v>
      </c>
      <c r="Q1517" s="51" t="n">
        <f aca="false">FilterOPk!O$43</f>
        <v>0</v>
      </c>
    </row>
    <row r="1518" customFormat="false" ht="12.75" hidden="false" customHeight="false" outlineLevel="0" collapsed="false">
      <c r="B1518" s="85" t="str">
        <f aca="false">FilterOPk!A$44</f>
        <v>Chris Dorland</v>
      </c>
      <c r="C1518" s="13" t="n">
        <f aca="false">C1517+1</f>
        <v>1517</v>
      </c>
      <c r="D1518" s="50" t="n">
        <f aca="false">FilterOPk!B$44</f>
        <v>0</v>
      </c>
      <c r="E1518" s="50" t="n">
        <f aca="false">FilterOPk!C$44</f>
        <v>0</v>
      </c>
      <c r="F1518" s="50" t="n">
        <f aca="false">FilterOPk!D$44</f>
        <v>0</v>
      </c>
      <c r="G1518" s="50" t="n">
        <f aca="false">FilterOPk!E$44</f>
        <v>0</v>
      </c>
      <c r="H1518" s="50" t="n">
        <f aca="false">FilterOPk!F$44</f>
        <v>0</v>
      </c>
      <c r="I1518" s="50" t="n">
        <f aca="false">FilterOPk!G$44</f>
        <v>0</v>
      </c>
      <c r="J1518" s="50" t="n">
        <f aca="false">FilterOPk!H$44</f>
        <v>0</v>
      </c>
      <c r="K1518" s="50" t="n">
        <f aca="false">FilterOPk!I$44</f>
        <v>0</v>
      </c>
      <c r="L1518" s="50" t="n">
        <f aca="false">FilterOPk!J$44</f>
        <v>0</v>
      </c>
      <c r="M1518" s="50" t="n">
        <f aca="false">FilterOPk!K$44</f>
        <v>0</v>
      </c>
      <c r="N1518" s="50" t="n">
        <f aca="false">FilterOPk!L$44</f>
        <v>0</v>
      </c>
      <c r="O1518" s="50" t="n">
        <f aca="false">FilterOPk!M$44</f>
        <v>0</v>
      </c>
      <c r="P1518" s="50" t="n">
        <f aca="false">FilterOPk!N$44</f>
        <v>0</v>
      </c>
      <c r="Q1518" s="51" t="n">
        <f aca="false">FilterOPk!O$44</f>
        <v>0</v>
      </c>
    </row>
    <row r="1519" customFormat="false" ht="12.75" hidden="false" customHeight="false" outlineLevel="0" collapsed="false">
      <c r="B1519" s="85" t="str">
        <f aca="false">FilterOPk!A$45</f>
        <v>Jeff King</v>
      </c>
      <c r="C1519" s="13" t="n">
        <f aca="false">C1518+1</f>
        <v>1518</v>
      </c>
      <c r="D1519" s="50" t="n">
        <f aca="false">FilterOPk!B$45</f>
        <v>0</v>
      </c>
      <c r="E1519" s="50" t="n">
        <f aca="false">FilterOPk!C$45</f>
        <v>0</v>
      </c>
      <c r="F1519" s="50" t="n">
        <f aca="false">FilterOPk!D$45</f>
        <v>0</v>
      </c>
      <c r="G1519" s="50" t="n">
        <f aca="false">FilterOPk!E$45</f>
        <v>0</v>
      </c>
      <c r="H1519" s="50" t="n">
        <f aca="false">FilterOPk!F$45</f>
        <v>0</v>
      </c>
      <c r="I1519" s="50" t="n">
        <f aca="false">FilterOPk!G$45</f>
        <v>0</v>
      </c>
      <c r="J1519" s="50" t="n">
        <f aca="false">FilterOPk!H$45</f>
        <v>0</v>
      </c>
      <c r="K1519" s="50" t="n">
        <f aca="false">FilterOPk!I$45</f>
        <v>0</v>
      </c>
      <c r="L1519" s="50" t="n">
        <f aca="false">FilterOPk!J$45</f>
        <v>0</v>
      </c>
      <c r="M1519" s="50" t="n">
        <f aca="false">FilterOPk!K$45</f>
        <v>0</v>
      </c>
      <c r="N1519" s="50" t="n">
        <f aca="false">FilterOPk!L$45</f>
        <v>0</v>
      </c>
      <c r="O1519" s="50" t="n">
        <f aca="false">FilterOPk!M$45</f>
        <v>0</v>
      </c>
      <c r="P1519" s="50" t="n">
        <f aca="false">FilterOPk!N$45</f>
        <v>0</v>
      </c>
      <c r="Q1519" s="51" t="n">
        <f aca="false">FilterOPk!O$45</f>
        <v>0</v>
      </c>
    </row>
    <row r="1520" customFormat="false" ht="12.75" hidden="false" customHeight="false" outlineLevel="0" collapsed="false">
      <c r="B1520" s="85" t="n">
        <f aca="false">FilterOPk!A$46</f>
        <v>0</v>
      </c>
      <c r="C1520" s="13" t="n">
        <f aca="false">C1519+1</f>
        <v>1519</v>
      </c>
      <c r="D1520" s="50" t="n">
        <f aca="false">FilterOPk!B$46</f>
        <v>0</v>
      </c>
      <c r="E1520" s="50" t="n">
        <f aca="false">FilterOPk!C$46</f>
        <v>0</v>
      </c>
      <c r="F1520" s="50" t="n">
        <f aca="false">FilterOPk!D$46</f>
        <v>0</v>
      </c>
      <c r="G1520" s="50" t="n">
        <f aca="false">FilterOPk!E$46</f>
        <v>0</v>
      </c>
      <c r="H1520" s="50" t="n">
        <f aca="false">FilterOPk!F$46</f>
        <v>0</v>
      </c>
      <c r="I1520" s="50" t="n">
        <f aca="false">FilterOPk!G$46</f>
        <v>0</v>
      </c>
      <c r="J1520" s="50" t="n">
        <f aca="false">FilterOPk!H$46</f>
        <v>0</v>
      </c>
      <c r="K1520" s="50" t="n">
        <f aca="false">FilterOPk!I$46</f>
        <v>0</v>
      </c>
      <c r="L1520" s="50" t="n">
        <f aca="false">FilterOPk!J$46</f>
        <v>0</v>
      </c>
      <c r="M1520" s="50" t="n">
        <f aca="false">FilterOPk!K$46</f>
        <v>0</v>
      </c>
      <c r="N1520" s="50" t="n">
        <f aca="false">FilterOPk!L$46</f>
        <v>0</v>
      </c>
      <c r="O1520" s="50" t="n">
        <f aca="false">FilterOPk!M$46</f>
        <v>0</v>
      </c>
      <c r="P1520" s="50" t="n">
        <f aca="false">FilterOPk!N$46</f>
        <v>0</v>
      </c>
      <c r="Q1520" s="51" t="n">
        <f aca="false">FilterOPk!O$46</f>
        <v>0</v>
      </c>
    </row>
    <row r="1521" customFormat="false" ht="12.75" hidden="false" customHeight="false" outlineLevel="0" collapsed="false">
      <c r="B1521" s="87" t="n">
        <f aca="false">FilterOPk!A$47</f>
        <v>0</v>
      </c>
      <c r="C1521" s="64" t="n">
        <f aca="false">C1520+1</f>
        <v>1520</v>
      </c>
      <c r="D1521" s="54" t="n">
        <f aca="false">FilterOPk!B$47</f>
        <v>0</v>
      </c>
      <c r="E1521" s="54" t="n">
        <f aca="false">FilterOPk!C$47</f>
        <v>0</v>
      </c>
      <c r="F1521" s="54" t="n">
        <f aca="false">FilterOPk!D$47</f>
        <v>0</v>
      </c>
      <c r="G1521" s="54" t="n">
        <f aca="false">FilterOPk!E$47</f>
        <v>0</v>
      </c>
      <c r="H1521" s="54" t="n">
        <f aca="false">FilterOPk!F$47</f>
        <v>0</v>
      </c>
      <c r="I1521" s="54" t="n">
        <f aca="false">FilterOPk!G$47</f>
        <v>0</v>
      </c>
      <c r="J1521" s="54" t="n">
        <f aca="false">FilterOPk!H$47</f>
        <v>0</v>
      </c>
      <c r="K1521" s="54" t="n">
        <f aca="false">FilterOPk!I$47</f>
        <v>0</v>
      </c>
      <c r="L1521" s="54" t="n">
        <f aca="false">FilterOPk!J$47</f>
        <v>0</v>
      </c>
      <c r="M1521" s="54" t="n">
        <f aca="false">FilterOPk!K$47</f>
        <v>0</v>
      </c>
      <c r="N1521" s="54" t="n">
        <f aca="false">FilterOPk!L$47</f>
        <v>0</v>
      </c>
      <c r="O1521" s="54" t="n">
        <f aca="false">FilterOPk!M$47</f>
        <v>0</v>
      </c>
      <c r="P1521" s="54" t="n">
        <f aca="false">FilterOPk!N$47</f>
        <v>0</v>
      </c>
      <c r="Q1521" s="55" t="n">
        <f aca="false">FilterOPk!O$47</f>
        <v>0</v>
      </c>
    </row>
    <row r="1522" customFormat="false" ht="12.75" hidden="false" customHeight="false" outlineLevel="0" collapsed="false">
      <c r="A1522" s="0" t="n">
        <f aca="false">A1482+1</f>
        <v>39</v>
      </c>
      <c r="B1522" s="57" t="n">
        <f aca="false">FilterOPk!D$1</f>
        <v>36907</v>
      </c>
      <c r="C1522" s="58" t="n">
        <f aca="false">C1521+1</f>
        <v>1521</v>
      </c>
      <c r="D1522" s="58"/>
      <c r="E1522" s="58"/>
      <c r="F1522" s="58"/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83"/>
    </row>
    <row r="1523" customFormat="false" ht="12.75" hidden="false" customHeight="false" outlineLevel="0" collapsed="false">
      <c r="B1523" s="61"/>
      <c r="C1523" s="13" t="n">
        <f aca="false">C1522+1</f>
        <v>1522</v>
      </c>
      <c r="D1523" s="13"/>
      <c r="E1523" s="21" t="s">
        <v>5</v>
      </c>
      <c r="F1523" s="21" t="s">
        <v>6</v>
      </c>
      <c r="G1523" s="21" t="s">
        <v>7</v>
      </c>
      <c r="H1523" s="21" t="s">
        <v>8</v>
      </c>
      <c r="I1523" s="21" t="s">
        <v>9</v>
      </c>
      <c r="J1523" s="21" t="s">
        <v>10</v>
      </c>
      <c r="K1523" s="21" t="s">
        <v>11</v>
      </c>
      <c r="L1523" s="21" t="s">
        <v>12</v>
      </c>
      <c r="M1523" s="21" t="s">
        <v>13</v>
      </c>
      <c r="N1523" s="21" t="s">
        <v>14</v>
      </c>
      <c r="O1523" s="21" t="n">
        <v>2002</v>
      </c>
      <c r="P1523" s="21" t="s">
        <v>15</v>
      </c>
      <c r="Q1523" s="84" t="s">
        <v>16</v>
      </c>
    </row>
    <row r="1524" customFormat="false" ht="12.75" hidden="false" customHeight="false" outlineLevel="0" collapsed="false">
      <c r="B1524" s="85" t="str">
        <f aca="false">FilterOPk!A$9</f>
        <v>Power positions</v>
      </c>
      <c r="C1524" s="13" t="n">
        <f aca="false">C1523+1</f>
        <v>1523</v>
      </c>
      <c r="D1524" s="13" t="s">
        <v>4</v>
      </c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86"/>
    </row>
    <row r="1525" customFormat="false" ht="12.75" hidden="false" customHeight="false" outlineLevel="0" collapsed="false">
      <c r="B1525" s="85" t="str">
        <f aca="false">FilterOPk!A$10</f>
        <v>East Position</v>
      </c>
      <c r="C1525" s="13" t="n">
        <f aca="false">C1524+1</f>
        <v>1524</v>
      </c>
      <c r="D1525" s="50" t="n">
        <f aca="false">FilterOPk!B$10</f>
        <v>34784396.7946123</v>
      </c>
      <c r="E1525" s="50" t="n">
        <f aca="false">FilterOPk!C$10</f>
        <v>139428.68</v>
      </c>
      <c r="F1525" s="50" t="n">
        <f aca="false">FilterOPk!D$10</f>
        <v>244540.42</v>
      </c>
      <c r="G1525" s="50" t="n">
        <f aca="false">FilterOPk!E$10</f>
        <v>352018.99</v>
      </c>
      <c r="H1525" s="50" t="n">
        <f aca="false">FilterOPk!F$10</f>
        <v>454047.41</v>
      </c>
      <c r="I1525" s="50" t="n">
        <f aca="false">FilterOPk!G$10</f>
        <v>460700.87</v>
      </c>
      <c r="J1525" s="50" t="n">
        <f aca="false">FilterOPk!H$10</f>
        <v>371715.26</v>
      </c>
      <c r="K1525" s="50" t="n">
        <f aca="false">FilterOPk!I$10</f>
        <v>743238.67</v>
      </c>
      <c r="L1525" s="50" t="n">
        <f aca="false">FilterOPk!J$10</f>
        <v>433572.73</v>
      </c>
      <c r="M1525" s="50" t="n">
        <f aca="false">FilterOPk!K$10</f>
        <v>1264075.99</v>
      </c>
      <c r="N1525" s="50" t="n">
        <f aca="false">FilterOPk!L$10</f>
        <v>4463339.02</v>
      </c>
      <c r="O1525" s="50" t="n">
        <f aca="false">FilterOPk!M$10</f>
        <v>-232298.41</v>
      </c>
      <c r="P1525" s="50" t="n">
        <f aca="false">FilterOPk!N$10</f>
        <v>1174384.84</v>
      </c>
      <c r="Q1525" s="51" t="n">
        <f aca="false">FilterOPk!O$10</f>
        <v>5405425.45</v>
      </c>
    </row>
    <row r="1526" customFormat="false" ht="12.75" hidden="false" customHeight="false" outlineLevel="0" collapsed="false">
      <c r="B1526" s="85" t="str">
        <f aca="false">FilterOPk!A$11</f>
        <v>East Power Mgmt</v>
      </c>
      <c r="C1526" s="13" t="n">
        <f aca="false">C1525+1</f>
        <v>1525</v>
      </c>
      <c r="D1526" s="50" t="n">
        <f aca="false">FilterOPk!B$11</f>
        <v>7547347.04451418</v>
      </c>
      <c r="E1526" s="50" t="n">
        <f aca="false">FilterOPk!C$11</f>
        <v>0</v>
      </c>
      <c r="F1526" s="50" t="n">
        <f aca="false">FilterOPk!D$11</f>
        <v>0</v>
      </c>
      <c r="G1526" s="50" t="n">
        <f aca="false">FilterOPk!E$11</f>
        <v>0</v>
      </c>
      <c r="H1526" s="50" t="n">
        <f aca="false">FilterOPk!F$11</f>
        <v>0</v>
      </c>
      <c r="I1526" s="50" t="n">
        <f aca="false">FilterOPk!G$11</f>
        <v>0</v>
      </c>
      <c r="J1526" s="50" t="n">
        <f aca="false">FilterOPk!H$11</f>
        <v>0</v>
      </c>
      <c r="K1526" s="50" t="n">
        <f aca="false">FilterOPk!I$11</f>
        <v>0</v>
      </c>
      <c r="L1526" s="50" t="n">
        <f aca="false">FilterOPk!J$11</f>
        <v>0</v>
      </c>
      <c r="M1526" s="50" t="n">
        <f aca="false">FilterOPk!K$11</f>
        <v>0</v>
      </c>
      <c r="N1526" s="50" t="n">
        <f aca="false">FilterOPk!L$11</f>
        <v>0</v>
      </c>
      <c r="O1526" s="50" t="n">
        <f aca="false">FilterOPk!M$11</f>
        <v>0</v>
      </c>
      <c r="P1526" s="50" t="n">
        <f aca="false">FilterOPk!N$11</f>
        <v>0</v>
      </c>
      <c r="Q1526" s="51" t="n">
        <f aca="false">FilterOPk!O$11</f>
        <v>0</v>
      </c>
    </row>
    <row r="1527" customFormat="false" ht="12.75" hidden="false" customHeight="false" outlineLevel="0" collapsed="false">
      <c r="B1527" s="85" t="str">
        <f aca="false">FilterOPk!A$12</f>
        <v>Long Term Options</v>
      </c>
      <c r="C1527" s="13" t="n">
        <f aca="false">C1526+1</f>
        <v>1526</v>
      </c>
      <c r="D1527" s="50" t="n">
        <f aca="false">FilterOPk!B$12</f>
        <v>0</v>
      </c>
      <c r="E1527" s="50" t="n">
        <f aca="false">FilterOPk!C$12</f>
        <v>0</v>
      </c>
      <c r="F1527" s="50" t="n">
        <f aca="false">FilterOPk!D$12</f>
        <v>0</v>
      </c>
      <c r="G1527" s="50" t="n">
        <f aca="false">FilterOPk!E$12</f>
        <v>0</v>
      </c>
      <c r="H1527" s="50" t="n">
        <f aca="false">FilterOPk!F$12</f>
        <v>0</v>
      </c>
      <c r="I1527" s="50" t="n">
        <f aca="false">FilterOPk!G$12</f>
        <v>0</v>
      </c>
      <c r="J1527" s="50" t="n">
        <f aca="false">FilterOPk!H$12</f>
        <v>0</v>
      </c>
      <c r="K1527" s="50" t="n">
        <f aca="false">FilterOPk!I$12</f>
        <v>0</v>
      </c>
      <c r="L1527" s="50" t="n">
        <f aca="false">FilterOPk!J$12</f>
        <v>0</v>
      </c>
      <c r="M1527" s="50" t="n">
        <f aca="false">FilterOPk!K$12</f>
        <v>0</v>
      </c>
      <c r="N1527" s="50" t="n">
        <f aca="false">FilterOPk!L$12</f>
        <v>0</v>
      </c>
      <c r="O1527" s="50" t="n">
        <f aca="false">FilterOPk!M$12</f>
        <v>0</v>
      </c>
      <c r="P1527" s="50" t="n">
        <f aca="false">FilterOPk!N$12</f>
        <v>0</v>
      </c>
      <c r="Q1527" s="51" t="n">
        <f aca="false">FilterOPk!O$12</f>
        <v>0</v>
      </c>
    </row>
    <row r="1528" customFormat="false" ht="12.75" hidden="false" customHeight="false" outlineLevel="0" collapsed="false">
      <c r="B1528" s="85" t="str">
        <f aca="false">FilterOPk!A$13</f>
        <v>LT-MIDWEST</v>
      </c>
      <c r="C1528" s="13" t="n">
        <f aca="false">C1527+1</f>
        <v>1527</v>
      </c>
      <c r="D1528" s="50" t="n">
        <f aca="false">FilterOPk!B$13</f>
        <v>7151089.47366245</v>
      </c>
      <c r="E1528" s="50" t="n">
        <f aca="false">FilterOPk!C$13</f>
        <v>36317.39</v>
      </c>
      <c r="F1528" s="50" t="n">
        <f aca="false">FilterOPk!D$13</f>
        <v>95142.77</v>
      </c>
      <c r="G1528" s="50" t="n">
        <f aca="false">FilterOPk!E$13</f>
        <v>106523.31</v>
      </c>
      <c r="H1528" s="50" t="n">
        <f aca="false">FilterOPk!F$13</f>
        <v>103615.07</v>
      </c>
      <c r="I1528" s="50" t="n">
        <f aca="false">FilterOPk!G$13</f>
        <v>106049.09</v>
      </c>
      <c r="J1528" s="50" t="n">
        <f aca="false">FilterOPk!H$13</f>
        <v>78310</v>
      </c>
      <c r="K1528" s="50" t="n">
        <f aca="false">FilterOPk!I$13</f>
        <v>160210.16</v>
      </c>
      <c r="L1528" s="50" t="n">
        <f aca="false">FilterOPk!J$13</f>
        <v>108136.49</v>
      </c>
      <c r="M1528" s="50" t="n">
        <f aca="false">FilterOPk!K$13</f>
        <v>312653.19</v>
      </c>
      <c r="N1528" s="50" t="n">
        <f aca="false">FilterOPk!L$13</f>
        <v>1106957.47</v>
      </c>
      <c r="O1528" s="50" t="n">
        <f aca="false">FilterOPk!M$13</f>
        <v>-124610.37</v>
      </c>
      <c r="P1528" s="50" t="n">
        <f aca="false">FilterOPk!N$13</f>
        <v>893459.31</v>
      </c>
      <c r="Q1528" s="51" t="n">
        <f aca="false">FilterOPk!O$13</f>
        <v>1875806.41</v>
      </c>
    </row>
    <row r="1529" customFormat="false" ht="12.75" hidden="false" customHeight="false" outlineLevel="0" collapsed="false">
      <c r="B1529" s="85" t="str">
        <f aca="false">FilterOPk!A$14</f>
        <v>ST-ECAR</v>
      </c>
      <c r="C1529" s="13" t="n">
        <f aca="false">C1528+1</f>
        <v>1528</v>
      </c>
      <c r="D1529" s="50" t="n">
        <f aca="false">FilterOPk!B$14</f>
        <v>238101.441960815</v>
      </c>
      <c r="E1529" s="50" t="n">
        <f aca="false">FilterOPk!C$14</f>
        <v>0</v>
      </c>
      <c r="F1529" s="50" t="n">
        <f aca="false">FilterOPk!D$14</f>
        <v>0</v>
      </c>
      <c r="G1529" s="50" t="n">
        <f aca="false">FilterOPk!E$14</f>
        <v>0</v>
      </c>
      <c r="H1529" s="50" t="n">
        <f aca="false">FilterOPk!F$14</f>
        <v>0</v>
      </c>
      <c r="I1529" s="50" t="n">
        <f aca="false">FilterOPk!G$14</f>
        <v>0</v>
      </c>
      <c r="J1529" s="50" t="n">
        <f aca="false">FilterOPk!H$14</f>
        <v>0</v>
      </c>
      <c r="K1529" s="50" t="n">
        <f aca="false">FilterOPk!I$14</f>
        <v>0</v>
      </c>
      <c r="L1529" s="50" t="n">
        <f aca="false">FilterOPk!J$14</f>
        <v>0</v>
      </c>
      <c r="M1529" s="50" t="n">
        <f aca="false">FilterOPk!K$14</f>
        <v>0</v>
      </c>
      <c r="N1529" s="50" t="n">
        <f aca="false">FilterOPk!L$14</f>
        <v>0</v>
      </c>
      <c r="O1529" s="50" t="n">
        <f aca="false">FilterOPk!M$14</f>
        <v>0</v>
      </c>
      <c r="P1529" s="50" t="n">
        <f aca="false">FilterOPk!N$14</f>
        <v>0</v>
      </c>
      <c r="Q1529" s="51" t="n">
        <f aca="false">FilterOPk!O$14</f>
        <v>0</v>
      </c>
    </row>
    <row r="1530" customFormat="false" ht="12.75" hidden="false" customHeight="false" outlineLevel="0" collapsed="false">
      <c r="B1530" s="85" t="str">
        <f aca="false">FilterOPk!A$15</f>
        <v>ST- MAPP</v>
      </c>
      <c r="C1530" s="13" t="n">
        <f aca="false">C1529+1</f>
        <v>1529</v>
      </c>
      <c r="D1530" s="50" t="n">
        <f aca="false">FilterOPk!B$15</f>
        <v>254636.614020626</v>
      </c>
      <c r="E1530" s="50" t="n">
        <f aca="false">FilterOPk!C$15</f>
        <v>-1590.85</v>
      </c>
      <c r="F1530" s="50" t="n">
        <f aca="false">FilterOPk!D$15</f>
        <v>-3167.72</v>
      </c>
      <c r="G1530" s="50" t="n">
        <f aca="false">FilterOPk!E$15</f>
        <v>-3546.79</v>
      </c>
      <c r="H1530" s="50" t="n">
        <f aca="false">FilterOPk!F$15</f>
        <v>-3530.89</v>
      </c>
      <c r="I1530" s="50" t="n">
        <f aca="false">FilterOPk!G$15</f>
        <v>0</v>
      </c>
      <c r="J1530" s="50" t="n">
        <f aca="false">FilterOPk!H$15</f>
        <v>0</v>
      </c>
      <c r="K1530" s="50" t="n">
        <f aca="false">FilterOPk!I$15</f>
        <v>0</v>
      </c>
      <c r="L1530" s="50" t="n">
        <f aca="false">FilterOPk!J$15</f>
        <v>0</v>
      </c>
      <c r="M1530" s="50" t="n">
        <f aca="false">FilterOPk!K$15</f>
        <v>0</v>
      </c>
      <c r="N1530" s="50" t="n">
        <f aca="false">FilterOPk!L$15</f>
        <v>-11836.25</v>
      </c>
      <c r="O1530" s="50" t="n">
        <f aca="false">FilterOPk!M$15</f>
        <v>0</v>
      </c>
      <c r="P1530" s="50" t="n">
        <f aca="false">FilterOPk!N$15</f>
        <v>0</v>
      </c>
      <c r="Q1530" s="51" t="n">
        <f aca="false">FilterOPk!O$15</f>
        <v>-11836.25</v>
      </c>
    </row>
    <row r="1531" customFormat="false" ht="12.75" hidden="false" customHeight="false" outlineLevel="0" collapsed="false">
      <c r="B1531" s="85" t="str">
        <f aca="false">FilterOPk!A$16</f>
        <v>ST- MAIN</v>
      </c>
      <c r="C1531" s="13" t="n">
        <f aca="false">C1530+1</f>
        <v>1530</v>
      </c>
      <c r="D1531" s="50" t="n">
        <f aca="false">FilterOPk!B$16</f>
        <v>694293.253349893</v>
      </c>
      <c r="E1531" s="50" t="n">
        <f aca="false">FilterOPk!C$16</f>
        <v>0</v>
      </c>
      <c r="F1531" s="50" t="n">
        <f aca="false">FilterOPk!D$16</f>
        <v>0</v>
      </c>
      <c r="G1531" s="50" t="n">
        <f aca="false">FilterOPk!E$16</f>
        <v>0</v>
      </c>
      <c r="H1531" s="50" t="n">
        <f aca="false">FilterOPk!F$16</f>
        <v>0</v>
      </c>
      <c r="I1531" s="50" t="n">
        <f aca="false">FilterOPk!G$16</f>
        <v>0</v>
      </c>
      <c r="J1531" s="50" t="n">
        <f aca="false">FilterOPk!H$16</f>
        <v>0</v>
      </c>
      <c r="K1531" s="50" t="n">
        <f aca="false">FilterOPk!I$16</f>
        <v>0</v>
      </c>
      <c r="L1531" s="50" t="n">
        <f aca="false">FilterOPk!J$16</f>
        <v>0</v>
      </c>
      <c r="M1531" s="50" t="n">
        <f aca="false">FilterOPk!K$16</f>
        <v>0</v>
      </c>
      <c r="N1531" s="50" t="n">
        <f aca="false">FilterOPk!L$16</f>
        <v>0</v>
      </c>
      <c r="O1531" s="50" t="n">
        <f aca="false">FilterOPk!M$16</f>
        <v>0</v>
      </c>
      <c r="P1531" s="50" t="n">
        <f aca="false">FilterOPk!N$16</f>
        <v>0</v>
      </c>
      <c r="Q1531" s="51" t="n">
        <f aca="false">FilterOPk!O$16</f>
        <v>0</v>
      </c>
    </row>
    <row r="1532" customFormat="false" ht="12.75" hidden="false" customHeight="false" outlineLevel="0" collapsed="false">
      <c r="B1532" s="85" t="str">
        <f aca="false">FilterOPk!A$17</f>
        <v>MW-ANALYST</v>
      </c>
      <c r="C1532" s="13" t="n">
        <f aca="false">C1531+1</f>
        <v>1531</v>
      </c>
      <c r="D1532" s="50" t="n">
        <f aca="false">FilterOPk!B$17</f>
        <v>0</v>
      </c>
      <c r="E1532" s="50" t="n">
        <f aca="false">FilterOPk!C$17</f>
        <v>0</v>
      </c>
      <c r="F1532" s="50" t="n">
        <f aca="false">FilterOPk!D$17</f>
        <v>0</v>
      </c>
      <c r="G1532" s="50" t="n">
        <f aca="false">FilterOPk!E$17</f>
        <v>0</v>
      </c>
      <c r="H1532" s="50" t="n">
        <f aca="false">FilterOPk!F$17</f>
        <v>0</v>
      </c>
      <c r="I1532" s="50" t="n">
        <f aca="false">FilterOPk!G$17</f>
        <v>0</v>
      </c>
      <c r="J1532" s="50" t="n">
        <f aca="false">FilterOPk!H$17</f>
        <v>0</v>
      </c>
      <c r="K1532" s="50" t="n">
        <f aca="false">FilterOPk!I$17</f>
        <v>0</v>
      </c>
      <c r="L1532" s="50" t="n">
        <f aca="false">FilterOPk!J$17</f>
        <v>0</v>
      </c>
      <c r="M1532" s="50" t="n">
        <f aca="false">FilterOPk!K$17</f>
        <v>0</v>
      </c>
      <c r="N1532" s="50" t="n">
        <f aca="false">FilterOPk!L$17</f>
        <v>0</v>
      </c>
      <c r="O1532" s="50" t="n">
        <f aca="false">FilterOPk!M$17</f>
        <v>0</v>
      </c>
      <c r="P1532" s="50" t="n">
        <f aca="false">FilterOPk!N$17</f>
        <v>0</v>
      </c>
      <c r="Q1532" s="51" t="n">
        <f aca="false">FilterOPk!O$17</f>
        <v>0</v>
      </c>
    </row>
    <row r="1533" customFormat="false" ht="12.75" hidden="false" customHeight="false" outlineLevel="0" collapsed="false">
      <c r="B1533" s="85" t="str">
        <f aca="false">FilterOPk!A$18</f>
        <v>LT-NE</v>
      </c>
      <c r="C1533" s="13" t="n">
        <f aca="false">C1532+1</f>
        <v>1532</v>
      </c>
      <c r="D1533" s="50" t="n">
        <f aca="false">FilterOPk!B$18</f>
        <v>6187311.37539291</v>
      </c>
      <c r="E1533" s="50" t="n">
        <f aca="false">FilterOPk!C$18</f>
        <v>38662.79</v>
      </c>
      <c r="F1533" s="50" t="n">
        <f aca="false">FilterOPk!D$18</f>
        <v>89522.8</v>
      </c>
      <c r="G1533" s="50" t="n">
        <f aca="false">FilterOPk!E$18</f>
        <v>158536.19</v>
      </c>
      <c r="H1533" s="50" t="n">
        <f aca="false">FilterOPk!F$18</f>
        <v>261849.24</v>
      </c>
      <c r="I1533" s="50" t="n">
        <f aca="false">FilterOPk!G$18</f>
        <v>291708.83</v>
      </c>
      <c r="J1533" s="50" t="n">
        <f aca="false">FilterOPk!H$18</f>
        <v>228360.42</v>
      </c>
      <c r="K1533" s="50" t="n">
        <f aca="false">FilterOPk!I$18</f>
        <v>445432.42</v>
      </c>
      <c r="L1533" s="50" t="n">
        <f aca="false">FilterOPk!J$18</f>
        <v>266345.8</v>
      </c>
      <c r="M1533" s="50" t="n">
        <f aca="false">FilterOPk!K$18</f>
        <v>801315.09</v>
      </c>
      <c r="N1533" s="50" t="n">
        <f aca="false">FilterOPk!L$18</f>
        <v>2581733.58</v>
      </c>
      <c r="O1533" s="50" t="n">
        <f aca="false">FilterOPk!M$18</f>
        <v>-636932.37</v>
      </c>
      <c r="P1533" s="50" t="n">
        <f aca="false">FilterOPk!N$18</f>
        <v>-2303942.42</v>
      </c>
      <c r="Q1533" s="51" t="n">
        <f aca="false">FilterOPk!O$18</f>
        <v>-359141.210000001</v>
      </c>
    </row>
    <row r="1534" customFormat="false" ht="12.75" hidden="false" customHeight="false" outlineLevel="0" collapsed="false">
      <c r="B1534" s="85" t="str">
        <f aca="false">FilterOPk!A$19</f>
        <v>LT-PJM</v>
      </c>
      <c r="C1534" s="13" t="n">
        <f aca="false">C1533+1</f>
        <v>1533</v>
      </c>
      <c r="D1534" s="50" t="n">
        <f aca="false">FilterOPk!B$19</f>
        <v>1818236.42109565</v>
      </c>
      <c r="E1534" s="50" t="n">
        <f aca="false">FilterOPk!C$19</f>
        <v>0</v>
      </c>
      <c r="F1534" s="50" t="n">
        <f aca="false">FilterOPk!D$19</f>
        <v>19402.28</v>
      </c>
      <c r="G1534" s="50" t="n">
        <f aca="false">FilterOPk!E$19</f>
        <v>57930.92</v>
      </c>
      <c r="H1534" s="50" t="n">
        <f aca="false">FilterOPk!F$19</f>
        <v>59436.7</v>
      </c>
      <c r="I1534" s="50" t="n">
        <f aca="false">FilterOPk!G$19</f>
        <v>19136.52</v>
      </c>
      <c r="J1534" s="50" t="n">
        <f aca="false">FilterOPk!H$19</f>
        <v>18664.41</v>
      </c>
      <c r="K1534" s="50" t="n">
        <f aca="false">FilterOPk!I$19</f>
        <v>33608.82</v>
      </c>
      <c r="L1534" s="50" t="n">
        <f aca="false">FilterOPk!J$19</f>
        <v>20867.53</v>
      </c>
      <c r="M1534" s="50" t="n">
        <f aca="false">FilterOPk!K$19</f>
        <v>56340.86</v>
      </c>
      <c r="N1534" s="50" t="n">
        <f aca="false">FilterOPk!L$19</f>
        <v>285388.04</v>
      </c>
      <c r="O1534" s="50" t="n">
        <f aca="false">FilterOPk!M$19</f>
        <v>-1975.43</v>
      </c>
      <c r="P1534" s="50" t="n">
        <f aca="false">FilterOPk!N$19</f>
        <v>-179963.06</v>
      </c>
      <c r="Q1534" s="51" t="n">
        <f aca="false">FilterOPk!O$19</f>
        <v>103449.55</v>
      </c>
    </row>
    <row r="1535" customFormat="false" ht="12.75" hidden="false" customHeight="false" outlineLevel="0" collapsed="false">
      <c r="B1535" s="85" t="str">
        <f aca="false">FilterOPk!A$20</f>
        <v>LT- NY</v>
      </c>
      <c r="C1535" s="13" t="n">
        <f aca="false">C1534+1</f>
        <v>1534</v>
      </c>
      <c r="D1535" s="50" t="n">
        <f aca="false">FilterOPk!B$20</f>
        <v>0</v>
      </c>
      <c r="E1535" s="50" t="n">
        <f aca="false">FilterOPk!C$20</f>
        <v>-9128.22</v>
      </c>
      <c r="F1535" s="50" t="n">
        <f aca="false">FilterOPk!D$20</f>
        <v>-69725.26</v>
      </c>
      <c r="G1535" s="50" t="n">
        <f aca="false">FilterOPk!E$20</f>
        <v>0</v>
      </c>
      <c r="H1535" s="50" t="n">
        <f aca="false">FilterOPk!F$20</f>
        <v>0</v>
      </c>
      <c r="I1535" s="50" t="n">
        <f aca="false">FilterOPk!G$20</f>
        <v>0</v>
      </c>
      <c r="J1535" s="50" t="n">
        <f aca="false">FilterOPk!H$20</f>
        <v>0</v>
      </c>
      <c r="K1535" s="50" t="n">
        <f aca="false">FilterOPk!I$20</f>
        <v>0</v>
      </c>
      <c r="L1535" s="50" t="n">
        <f aca="false">FilterOPk!J$20</f>
        <v>0</v>
      </c>
      <c r="M1535" s="50" t="n">
        <f aca="false">FilterOPk!K$20</f>
        <v>0</v>
      </c>
      <c r="N1535" s="50" t="n">
        <f aca="false">FilterOPk!L$20</f>
        <v>-78853.48</v>
      </c>
      <c r="O1535" s="50" t="n">
        <f aca="false">FilterOPk!M$20</f>
        <v>0</v>
      </c>
      <c r="P1535" s="50" t="n">
        <f aca="false">FilterOPk!N$20</f>
        <v>12056.92</v>
      </c>
      <c r="Q1535" s="51" t="n">
        <f aca="false">FilterOPk!O$20</f>
        <v>-66796.56</v>
      </c>
    </row>
    <row r="1536" customFormat="false" ht="12.75" hidden="false" customHeight="false" outlineLevel="0" collapsed="false">
      <c r="B1536" s="85" t="str">
        <f aca="false">FilterOPk!A$21</f>
        <v>ST- PJM</v>
      </c>
      <c r="C1536" s="13" t="n">
        <f aca="false">C1535+1</f>
        <v>1535</v>
      </c>
      <c r="D1536" s="50" t="n">
        <f aca="false">FilterOPk!B$21</f>
        <v>1243093.71447674</v>
      </c>
      <c r="E1536" s="50" t="n">
        <f aca="false">FilterOPk!C$21</f>
        <v>13503.06</v>
      </c>
      <c r="F1536" s="50" t="n">
        <f aca="false">FilterOPk!D$21</f>
        <v>0</v>
      </c>
      <c r="G1536" s="50" t="n">
        <f aca="false">FilterOPk!E$21</f>
        <v>0</v>
      </c>
      <c r="H1536" s="50" t="n">
        <f aca="false">FilterOPk!F$21</f>
        <v>0</v>
      </c>
      <c r="I1536" s="50" t="n">
        <f aca="false">FilterOPk!G$21</f>
        <v>0</v>
      </c>
      <c r="J1536" s="50" t="n">
        <f aca="false">FilterOPk!H$21</f>
        <v>0</v>
      </c>
      <c r="K1536" s="50" t="n">
        <f aca="false">FilterOPk!I$21</f>
        <v>0</v>
      </c>
      <c r="L1536" s="50" t="n">
        <f aca="false">FilterOPk!J$21</f>
        <v>0</v>
      </c>
      <c r="M1536" s="50" t="n">
        <f aca="false">FilterOPk!K$21</f>
        <v>0</v>
      </c>
      <c r="N1536" s="50" t="n">
        <f aca="false">FilterOPk!L$21</f>
        <v>13503.06</v>
      </c>
      <c r="O1536" s="50" t="n">
        <f aca="false">FilterOPk!M$21</f>
        <v>0</v>
      </c>
      <c r="P1536" s="50" t="n">
        <f aca="false">FilterOPk!N$21</f>
        <v>0</v>
      </c>
      <c r="Q1536" s="51" t="n">
        <f aca="false">FilterOPk!O$21</f>
        <v>13503.06</v>
      </c>
    </row>
    <row r="1537" customFormat="false" ht="12.75" hidden="false" customHeight="false" outlineLevel="0" collapsed="false">
      <c r="B1537" s="85" t="str">
        <f aca="false">FilterOPk!A$22</f>
        <v>ST- NENG</v>
      </c>
      <c r="C1537" s="13" t="n">
        <f aca="false">C1536+1</f>
        <v>1536</v>
      </c>
      <c r="D1537" s="50" t="n">
        <f aca="false">FilterOPk!B$22</f>
        <v>539719.375927685</v>
      </c>
      <c r="E1537" s="50" t="n">
        <f aca="false">FilterOPk!C$22</f>
        <v>17499.36</v>
      </c>
      <c r="F1537" s="50" t="n">
        <f aca="false">FilterOPk!D$22</f>
        <v>34844.91</v>
      </c>
      <c r="G1537" s="50" t="n">
        <f aca="false">FilterOPk!E$22</f>
        <v>0</v>
      </c>
      <c r="H1537" s="50" t="n">
        <f aca="false">FilterOPk!F$22</f>
        <v>0</v>
      </c>
      <c r="I1537" s="50" t="n">
        <f aca="false">FilterOPk!G$22</f>
        <v>0</v>
      </c>
      <c r="J1537" s="50" t="n">
        <f aca="false">FilterOPk!H$22</f>
        <v>0</v>
      </c>
      <c r="K1537" s="50" t="n">
        <f aca="false">FilterOPk!I$22</f>
        <v>0</v>
      </c>
      <c r="L1537" s="50" t="n">
        <f aca="false">FilterOPk!J$22</f>
        <v>0</v>
      </c>
      <c r="M1537" s="50" t="n">
        <f aca="false">FilterOPk!K$22</f>
        <v>0</v>
      </c>
      <c r="N1537" s="50" t="n">
        <f aca="false">FilterOPk!L$22</f>
        <v>52344.27</v>
      </c>
      <c r="O1537" s="50" t="n">
        <f aca="false">FilterOPk!M$22</f>
        <v>0</v>
      </c>
      <c r="P1537" s="50" t="n">
        <f aca="false">FilterOPk!N$22</f>
        <v>0</v>
      </c>
      <c r="Q1537" s="51" t="n">
        <f aca="false">FilterOPk!O$22</f>
        <v>52344.27</v>
      </c>
    </row>
    <row r="1538" customFormat="false" ht="12.75" hidden="false" customHeight="false" outlineLevel="0" collapsed="false">
      <c r="B1538" s="85" t="str">
        <f aca="false">FilterOPk!A$23</f>
        <v>ST- NY</v>
      </c>
      <c r="C1538" s="13" t="n">
        <f aca="false">C1537+1</f>
        <v>1537</v>
      </c>
      <c r="D1538" s="50" t="n">
        <f aca="false">FilterOPk!B$23</f>
        <v>251437.188425373</v>
      </c>
      <c r="E1538" s="50" t="n">
        <f aca="false">FilterOPk!C$23</f>
        <v>22663</v>
      </c>
      <c r="F1538" s="50" t="n">
        <f aca="false">FilterOPk!D$23</f>
        <v>52267.36</v>
      </c>
      <c r="G1538" s="50" t="n">
        <f aca="false">FilterOPk!E$23</f>
        <v>0</v>
      </c>
      <c r="H1538" s="50" t="n">
        <f aca="false">FilterOPk!F$23</f>
        <v>0</v>
      </c>
      <c r="I1538" s="50" t="n">
        <f aca="false">FilterOPk!G$23</f>
        <v>0</v>
      </c>
      <c r="J1538" s="50" t="n">
        <f aca="false">FilterOPk!H$23</f>
        <v>0</v>
      </c>
      <c r="K1538" s="50" t="n">
        <f aca="false">FilterOPk!I$23</f>
        <v>0</v>
      </c>
      <c r="L1538" s="50" t="n">
        <f aca="false">FilterOPk!J$23</f>
        <v>0</v>
      </c>
      <c r="M1538" s="50" t="n">
        <f aca="false">FilterOPk!K$23</f>
        <v>0</v>
      </c>
      <c r="N1538" s="50" t="n">
        <f aca="false">FilterOPk!L$23</f>
        <v>74930.36</v>
      </c>
      <c r="O1538" s="50" t="n">
        <f aca="false">FilterOPk!M$23</f>
        <v>0</v>
      </c>
      <c r="P1538" s="50" t="n">
        <f aca="false">FilterOPk!N$23</f>
        <v>0</v>
      </c>
      <c r="Q1538" s="51" t="n">
        <f aca="false">FilterOPk!O$23</f>
        <v>74930.36</v>
      </c>
    </row>
    <row r="1539" customFormat="false" ht="12.75" hidden="false" customHeight="false" outlineLevel="0" collapsed="false">
      <c r="B1539" s="85" t="str">
        <f aca="false">FilterOPk!A$24</f>
        <v>NE- PHYS</v>
      </c>
      <c r="C1539" s="13" t="n">
        <f aca="false">C1538+1</f>
        <v>1538</v>
      </c>
      <c r="D1539" s="50" t="n">
        <f aca="false">FilterOPk!B$24</f>
        <v>0</v>
      </c>
      <c r="E1539" s="50" t="n">
        <f aca="false">FilterOPk!C$24</f>
        <v>0</v>
      </c>
      <c r="F1539" s="50" t="n">
        <f aca="false">FilterOPk!D$24</f>
        <v>0</v>
      </c>
      <c r="G1539" s="50" t="n">
        <f aca="false">FilterOPk!E$24</f>
        <v>0</v>
      </c>
      <c r="H1539" s="50" t="n">
        <f aca="false">FilterOPk!F$24</f>
        <v>0</v>
      </c>
      <c r="I1539" s="50" t="n">
        <f aca="false">FilterOPk!G$24</f>
        <v>0</v>
      </c>
      <c r="J1539" s="50" t="n">
        <f aca="false">FilterOPk!H$24</f>
        <v>0</v>
      </c>
      <c r="K1539" s="50" t="n">
        <f aca="false">FilterOPk!I$24</f>
        <v>0</v>
      </c>
      <c r="L1539" s="50" t="n">
        <f aca="false">FilterOPk!J$24</f>
        <v>0</v>
      </c>
      <c r="M1539" s="50" t="n">
        <f aca="false">FilterOPk!K$24</f>
        <v>0</v>
      </c>
      <c r="N1539" s="50" t="n">
        <f aca="false">FilterOPk!L$24</f>
        <v>0</v>
      </c>
      <c r="O1539" s="50" t="n">
        <f aca="false">FilterOPk!M$24</f>
        <v>0</v>
      </c>
      <c r="P1539" s="50" t="n">
        <f aca="false">FilterOPk!N$24</f>
        <v>0</v>
      </c>
      <c r="Q1539" s="51" t="n">
        <f aca="false">FilterOPk!O$24</f>
        <v>0</v>
      </c>
    </row>
    <row r="1540" customFormat="false" ht="12.75" hidden="false" customHeight="false" outlineLevel="0" collapsed="false">
      <c r="B1540" s="85" t="str">
        <f aca="false">FilterOPk!A$25</f>
        <v>LT-Southeast</v>
      </c>
      <c r="C1540" s="13" t="n">
        <f aca="false">C1539+1</f>
        <v>1539</v>
      </c>
      <c r="D1540" s="50" t="n">
        <f aca="false">FilterOPk!B$25</f>
        <v>11411200.8859117</v>
      </c>
      <c r="E1540" s="50" t="n">
        <f aca="false">FilterOPk!C$25</f>
        <v>15825.82</v>
      </c>
      <c r="F1540" s="50" t="n">
        <f aca="false">FilterOPk!D$25</f>
        <v>13250</v>
      </c>
      <c r="G1540" s="50" t="n">
        <f aca="false">FilterOPk!E$25</f>
        <v>24924.1</v>
      </c>
      <c r="H1540" s="50" t="n">
        <f aca="false">FilterOPk!F$25</f>
        <v>24690.47</v>
      </c>
      <c r="I1540" s="50" t="n">
        <f aca="false">FilterOPk!G$25</f>
        <v>26774</v>
      </c>
      <c r="J1540" s="50" t="n">
        <f aca="false">FilterOPk!H$25</f>
        <v>26715</v>
      </c>
      <c r="K1540" s="50" t="n">
        <f aca="false">FilterOPk!I$25</f>
        <v>57358.83</v>
      </c>
      <c r="L1540" s="50" t="n">
        <f aca="false">FilterOPk!J$25</f>
        <v>26146</v>
      </c>
      <c r="M1540" s="50" t="n">
        <f aca="false">FilterOPk!K$25</f>
        <v>75355.31</v>
      </c>
      <c r="N1540" s="50" t="n">
        <f aca="false">FilterOPk!L$25</f>
        <v>291039.53</v>
      </c>
      <c r="O1540" s="50" t="n">
        <f aca="false">FilterOPk!M$25</f>
        <v>-122359</v>
      </c>
      <c r="P1540" s="50" t="n">
        <f aca="false">FilterOPk!N$25</f>
        <v>514428.17</v>
      </c>
      <c r="Q1540" s="51" t="n">
        <f aca="false">FilterOPk!O$25</f>
        <v>683108.7</v>
      </c>
    </row>
    <row r="1541" customFormat="false" ht="12.75" hidden="false" customHeight="false" outlineLevel="0" collapsed="false">
      <c r="B1541" s="85" t="str">
        <f aca="false">FilterOPk!A$26</f>
        <v>ST-SPP</v>
      </c>
      <c r="C1541" s="13" t="n">
        <f aca="false">C1540+1</f>
        <v>1540</v>
      </c>
      <c r="D1541" s="50" t="n">
        <f aca="false">FilterOPk!B$26</f>
        <v>52202.8773549933</v>
      </c>
      <c r="E1541" s="50" t="n">
        <f aca="false">FilterOPk!C$26</f>
        <v>0</v>
      </c>
      <c r="F1541" s="50" t="n">
        <f aca="false">FilterOPk!D$26</f>
        <v>0</v>
      </c>
      <c r="G1541" s="50" t="n">
        <f aca="false">FilterOPk!E$26</f>
        <v>0</v>
      </c>
      <c r="H1541" s="50" t="n">
        <f aca="false">FilterOPk!F$26</f>
        <v>0</v>
      </c>
      <c r="I1541" s="50" t="n">
        <f aca="false">FilterOPk!G$26</f>
        <v>0</v>
      </c>
      <c r="J1541" s="50" t="n">
        <f aca="false">FilterOPk!H$26</f>
        <v>0</v>
      </c>
      <c r="K1541" s="50" t="n">
        <f aca="false">FilterOPk!I$26</f>
        <v>0</v>
      </c>
      <c r="L1541" s="50" t="n">
        <f aca="false">FilterOPk!J$26</f>
        <v>0</v>
      </c>
      <c r="M1541" s="50" t="n">
        <f aca="false">FilterOPk!K$26</f>
        <v>0</v>
      </c>
      <c r="N1541" s="50" t="n">
        <f aca="false">FilterOPk!L$26</f>
        <v>0</v>
      </c>
      <c r="O1541" s="50" t="n">
        <f aca="false">FilterOPk!M$26</f>
        <v>0</v>
      </c>
      <c r="P1541" s="50" t="n">
        <f aca="false">FilterOPk!N$26</f>
        <v>0</v>
      </c>
      <c r="Q1541" s="51" t="n">
        <f aca="false">FilterOPk!O$26</f>
        <v>0</v>
      </c>
    </row>
    <row r="1542" customFormat="false" ht="12.75" hidden="false" customHeight="false" outlineLevel="0" collapsed="false">
      <c r="B1542" s="85" t="str">
        <f aca="false">FilterOPk!A$27</f>
        <v>ST-SERC</v>
      </c>
      <c r="C1542" s="13" t="n">
        <f aca="false">C1541+1</f>
        <v>1541</v>
      </c>
      <c r="D1542" s="50" t="n">
        <f aca="false">FilterOPk!B$27</f>
        <v>686881.973218232</v>
      </c>
      <c r="E1542" s="50" t="n">
        <f aca="false">FilterOPk!C$27</f>
        <v>0</v>
      </c>
      <c r="F1542" s="50" t="n">
        <f aca="false">FilterOPk!D$27</f>
        <v>0</v>
      </c>
      <c r="G1542" s="50" t="n">
        <f aca="false">FilterOPk!E$27</f>
        <v>0</v>
      </c>
      <c r="H1542" s="50" t="n">
        <f aca="false">FilterOPk!F$27</f>
        <v>0</v>
      </c>
      <c r="I1542" s="50" t="n">
        <f aca="false">FilterOPk!G$27</f>
        <v>0</v>
      </c>
      <c r="J1542" s="50" t="n">
        <f aca="false">FilterOPk!H$27</f>
        <v>0</v>
      </c>
      <c r="K1542" s="50" t="n">
        <f aca="false">FilterOPk!I$27</f>
        <v>0</v>
      </c>
      <c r="L1542" s="50" t="n">
        <f aca="false">FilterOPk!J$27</f>
        <v>0</v>
      </c>
      <c r="M1542" s="50" t="n">
        <f aca="false">FilterOPk!K$27</f>
        <v>0</v>
      </c>
      <c r="N1542" s="50" t="n">
        <f aca="false">FilterOPk!L$27</f>
        <v>0</v>
      </c>
      <c r="O1542" s="50" t="n">
        <f aca="false">FilterOPk!M$27</f>
        <v>0</v>
      </c>
      <c r="P1542" s="50" t="n">
        <f aca="false">FilterOPk!N$27</f>
        <v>0</v>
      </c>
      <c r="Q1542" s="51" t="n">
        <f aca="false">FilterOPk!O$27</f>
        <v>0</v>
      </c>
    </row>
    <row r="1543" customFormat="false" ht="12.75" hidden="false" customHeight="false" outlineLevel="0" collapsed="false">
      <c r="B1543" s="85" t="str">
        <f aca="false">FilterOPk!A$28</f>
        <v>LT- Texas</v>
      </c>
      <c r="C1543" s="13" t="n">
        <f aca="false">C1542+1</f>
        <v>1542</v>
      </c>
      <c r="D1543" s="50" t="n">
        <f aca="false">FilterOPk!B$28</f>
        <v>3826684.70313045</v>
      </c>
      <c r="E1543" s="50" t="n">
        <f aca="false">FilterOPk!C$28</f>
        <v>0</v>
      </c>
      <c r="F1543" s="50" t="n">
        <f aca="false">FilterOPk!D$28</f>
        <v>13003.28</v>
      </c>
      <c r="G1543" s="50" t="n">
        <f aca="false">FilterOPk!E$28</f>
        <v>7651.26</v>
      </c>
      <c r="H1543" s="50" t="n">
        <f aca="false">FilterOPk!F$28</f>
        <v>7986.82</v>
      </c>
      <c r="I1543" s="50" t="n">
        <f aca="false">FilterOPk!G$28</f>
        <v>17032.43</v>
      </c>
      <c r="J1543" s="50" t="n">
        <f aca="false">FilterOPk!H$28</f>
        <v>19665.43</v>
      </c>
      <c r="K1543" s="50" t="n">
        <f aca="false">FilterOPk!I$28</f>
        <v>46628.44</v>
      </c>
      <c r="L1543" s="50" t="n">
        <f aca="false">FilterOPk!J$28</f>
        <v>12076.91</v>
      </c>
      <c r="M1543" s="50" t="n">
        <f aca="false">FilterOPk!K$28</f>
        <v>18411.54</v>
      </c>
      <c r="N1543" s="50" t="n">
        <f aca="false">FilterOPk!L$28</f>
        <v>142456.11</v>
      </c>
      <c r="O1543" s="50" t="n">
        <f aca="false">FilterOPk!M$28</f>
        <v>653578.76</v>
      </c>
      <c r="P1543" s="50" t="n">
        <f aca="false">FilterOPk!N$28</f>
        <v>2238345.92</v>
      </c>
      <c r="Q1543" s="51" t="n">
        <f aca="false">FilterOPk!O$28</f>
        <v>3034380.79</v>
      </c>
    </row>
    <row r="1544" customFormat="false" ht="12.75" hidden="false" customHeight="false" outlineLevel="0" collapsed="false">
      <c r="B1544" s="85" t="str">
        <f aca="false">FilterOPk!A$29</f>
        <v>St- Texas</v>
      </c>
      <c r="C1544" s="13" t="n">
        <f aca="false">C1543+1</f>
        <v>1543</v>
      </c>
      <c r="D1544" s="50" t="n">
        <f aca="false">FilterOPk!B$29</f>
        <v>445563.239343252</v>
      </c>
      <c r="E1544" s="50" t="n">
        <f aca="false">FilterOPk!C$29</f>
        <v>5676.33</v>
      </c>
      <c r="F1544" s="50" t="n">
        <f aca="false">FilterOPk!D$29</f>
        <v>0</v>
      </c>
      <c r="G1544" s="50" t="n">
        <f aca="false">FilterOPk!E$29</f>
        <v>0</v>
      </c>
      <c r="H1544" s="50" t="n">
        <f aca="false">FilterOPk!F$29</f>
        <v>0</v>
      </c>
      <c r="I1544" s="50" t="n">
        <f aca="false">FilterOPk!G$29</f>
        <v>0</v>
      </c>
      <c r="J1544" s="50" t="n">
        <f aca="false">FilterOPk!H$29</f>
        <v>0</v>
      </c>
      <c r="K1544" s="50" t="n">
        <f aca="false">FilterOPk!I$29</f>
        <v>0</v>
      </c>
      <c r="L1544" s="50" t="n">
        <f aca="false">FilterOPk!J$29</f>
        <v>0</v>
      </c>
      <c r="M1544" s="50" t="n">
        <f aca="false">FilterOPk!K$29</f>
        <v>0</v>
      </c>
      <c r="N1544" s="50" t="n">
        <f aca="false">FilterOPk!L$29</f>
        <v>5676.33</v>
      </c>
      <c r="O1544" s="50" t="n">
        <f aca="false">FilterOPk!M$29</f>
        <v>0</v>
      </c>
      <c r="P1544" s="50" t="n">
        <f aca="false">FilterOPk!N$29</f>
        <v>0</v>
      </c>
      <c r="Q1544" s="51" t="n">
        <f aca="false">FilterOPk!O$29</f>
        <v>5676.33</v>
      </c>
    </row>
    <row r="1545" customFormat="false" ht="12.75" hidden="false" customHeight="false" outlineLevel="0" collapsed="false">
      <c r="B1545" s="85"/>
      <c r="C1545" s="13" t="n">
        <f aca="false">C1544+1</f>
        <v>1544</v>
      </c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1"/>
    </row>
    <row r="1546" customFormat="false" ht="12.75" hidden="false" customHeight="false" outlineLevel="0" collapsed="false">
      <c r="B1546" s="85" t="str">
        <f aca="false">FilterOPk!A$32</f>
        <v>Gas positions</v>
      </c>
      <c r="C1546" s="13" t="n">
        <f aca="false">C1545+1</f>
        <v>1545</v>
      </c>
      <c r="D1546" s="50" t="s">
        <v>4</v>
      </c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1"/>
    </row>
    <row r="1547" customFormat="false" ht="12.75" hidden="false" customHeight="false" outlineLevel="0" collapsed="false">
      <c r="B1547" s="85" t="str">
        <f aca="false">FilterOPk!A$33</f>
        <v>Kevin Presto</v>
      </c>
      <c r="C1547" s="13" t="n">
        <f aca="false">C1546+1</f>
        <v>1546</v>
      </c>
      <c r="D1547" s="50" t="n">
        <f aca="false">FilterOPk!B$33</f>
        <v>0</v>
      </c>
      <c r="E1547" s="50" t="n">
        <f aca="false">FilterOPk!C$33</f>
        <v>0</v>
      </c>
      <c r="F1547" s="50" t="n">
        <f aca="false">FilterOPk!D$33</f>
        <v>0</v>
      </c>
      <c r="G1547" s="50" t="n">
        <f aca="false">FilterOPk!E$33</f>
        <v>0</v>
      </c>
      <c r="H1547" s="50" t="n">
        <f aca="false">FilterOPk!F$33</f>
        <v>0</v>
      </c>
      <c r="I1547" s="50" t="n">
        <f aca="false">FilterOPk!G$33</f>
        <v>0</v>
      </c>
      <c r="J1547" s="50" t="n">
        <f aca="false">FilterOPk!H$33</f>
        <v>0</v>
      </c>
      <c r="K1547" s="50" t="n">
        <f aca="false">FilterOPk!I$33</f>
        <v>0</v>
      </c>
      <c r="L1547" s="50" t="n">
        <f aca="false">FilterOPk!J$33</f>
        <v>0</v>
      </c>
      <c r="M1547" s="50" t="n">
        <f aca="false">FilterOPk!K$33</f>
        <v>0</v>
      </c>
      <c r="N1547" s="50" t="n">
        <f aca="false">FilterOPk!L$33</f>
        <v>0</v>
      </c>
      <c r="O1547" s="50" t="n">
        <f aca="false">FilterOPk!M$33</f>
        <v>0</v>
      </c>
      <c r="P1547" s="50" t="n">
        <f aca="false">FilterOPk!N$33</f>
        <v>0</v>
      </c>
      <c r="Q1547" s="51" t="n">
        <f aca="false">FilterOPk!O$33</f>
        <v>0</v>
      </c>
    </row>
    <row r="1548" customFormat="false" ht="12.75" hidden="false" customHeight="false" outlineLevel="0" collapsed="false">
      <c r="B1548" s="85" t="str">
        <f aca="false">FilterOPk!A$34</f>
        <v>Fletcher Sturm</v>
      </c>
      <c r="C1548" s="13" t="n">
        <f aca="false">C1547+1</f>
        <v>1547</v>
      </c>
      <c r="D1548" s="50" t="n">
        <f aca="false">FilterOPk!B$34</f>
        <v>0</v>
      </c>
      <c r="E1548" s="50" t="n">
        <f aca="false">FilterOPk!C$34</f>
        <v>0</v>
      </c>
      <c r="F1548" s="50" t="n">
        <f aca="false">FilterOPk!D$34</f>
        <v>0</v>
      </c>
      <c r="G1548" s="50" t="n">
        <f aca="false">FilterOPk!E$34</f>
        <v>0</v>
      </c>
      <c r="H1548" s="50" t="n">
        <f aca="false">FilterOPk!F$34</f>
        <v>0</v>
      </c>
      <c r="I1548" s="50" t="n">
        <f aca="false">FilterOPk!G$34</f>
        <v>0</v>
      </c>
      <c r="J1548" s="50" t="n">
        <f aca="false">FilterOPk!H$34</f>
        <v>0</v>
      </c>
      <c r="K1548" s="50" t="n">
        <f aca="false">FilterOPk!I$34</f>
        <v>0</v>
      </c>
      <c r="L1548" s="50" t="n">
        <f aca="false">FilterOPk!J$34</f>
        <v>0</v>
      </c>
      <c r="M1548" s="50" t="n">
        <f aca="false">FilterOPk!K$34</f>
        <v>0</v>
      </c>
      <c r="N1548" s="50" t="n">
        <f aca="false">FilterOPk!L$34</f>
        <v>0</v>
      </c>
      <c r="O1548" s="50" t="n">
        <f aca="false">FilterOPk!M$34</f>
        <v>0</v>
      </c>
      <c r="P1548" s="50" t="n">
        <f aca="false">FilterOPk!N$34</f>
        <v>0</v>
      </c>
      <c r="Q1548" s="51" t="n">
        <f aca="false">FilterOPk!O$34</f>
        <v>0</v>
      </c>
    </row>
    <row r="1549" customFormat="false" ht="12.75" hidden="false" customHeight="false" outlineLevel="0" collapsed="false">
      <c r="B1549" s="85" t="str">
        <f aca="false">FilterOPk!A$35</f>
        <v>Doug Gilbert-Smith</v>
      </c>
      <c r="C1549" s="13" t="n">
        <f aca="false">C1548+1</f>
        <v>1548</v>
      </c>
      <c r="D1549" s="50" t="n">
        <f aca="false">FilterOPk!B$35</f>
        <v>0</v>
      </c>
      <c r="E1549" s="50" t="n">
        <f aca="false">FilterOPk!C$35</f>
        <v>0</v>
      </c>
      <c r="F1549" s="50" t="n">
        <f aca="false">FilterOPk!D$35</f>
        <v>0</v>
      </c>
      <c r="G1549" s="50" t="n">
        <f aca="false">FilterOPk!E$35</f>
        <v>0</v>
      </c>
      <c r="H1549" s="50" t="n">
        <f aca="false">FilterOPk!F$35</f>
        <v>0</v>
      </c>
      <c r="I1549" s="50" t="n">
        <f aca="false">FilterOPk!G$35</f>
        <v>0</v>
      </c>
      <c r="J1549" s="50" t="n">
        <f aca="false">FilterOPk!H$35</f>
        <v>0</v>
      </c>
      <c r="K1549" s="50" t="n">
        <f aca="false">FilterOPk!I$35</f>
        <v>0</v>
      </c>
      <c r="L1549" s="50" t="n">
        <f aca="false">FilterOPk!J$35</f>
        <v>0</v>
      </c>
      <c r="M1549" s="50" t="n">
        <f aca="false">FilterOPk!K$35</f>
        <v>0</v>
      </c>
      <c r="N1549" s="50" t="n">
        <f aca="false">FilterOPk!L$35</f>
        <v>0</v>
      </c>
      <c r="O1549" s="50" t="n">
        <f aca="false">FilterOPk!M$35</f>
        <v>0</v>
      </c>
      <c r="P1549" s="50" t="n">
        <f aca="false">FilterOPk!N$35</f>
        <v>0</v>
      </c>
      <c r="Q1549" s="51" t="n">
        <f aca="false">FilterOPk!O$35</f>
        <v>0</v>
      </c>
    </row>
    <row r="1550" customFormat="false" ht="12.75" hidden="false" customHeight="false" outlineLevel="0" collapsed="false">
      <c r="B1550" s="85" t="str">
        <f aca="false">FilterOPk!A$36</f>
        <v>Rogers Herndon</v>
      </c>
      <c r="C1550" s="13" t="n">
        <f aca="false">C1549+1</f>
        <v>1549</v>
      </c>
      <c r="D1550" s="50" t="n">
        <f aca="false">FilterOPk!B$36</f>
        <v>0</v>
      </c>
      <c r="E1550" s="50" t="n">
        <f aca="false">FilterOPk!C$36</f>
        <v>0</v>
      </c>
      <c r="F1550" s="50" t="n">
        <f aca="false">FilterOPk!D$36</f>
        <v>0</v>
      </c>
      <c r="G1550" s="50" t="n">
        <f aca="false">FilterOPk!E$36</f>
        <v>0</v>
      </c>
      <c r="H1550" s="50" t="n">
        <f aca="false">FilterOPk!F$36</f>
        <v>0</v>
      </c>
      <c r="I1550" s="50" t="n">
        <f aca="false">FilterOPk!G$36</f>
        <v>0</v>
      </c>
      <c r="J1550" s="50" t="n">
        <f aca="false">FilterOPk!H$36</f>
        <v>0</v>
      </c>
      <c r="K1550" s="50" t="n">
        <f aca="false">FilterOPk!I$36</f>
        <v>0</v>
      </c>
      <c r="L1550" s="50" t="n">
        <f aca="false">FilterOPk!J$36</f>
        <v>0</v>
      </c>
      <c r="M1550" s="50" t="n">
        <f aca="false">FilterOPk!K$36</f>
        <v>0</v>
      </c>
      <c r="N1550" s="50" t="n">
        <f aca="false">FilterOPk!L$36</f>
        <v>0</v>
      </c>
      <c r="O1550" s="50" t="n">
        <f aca="false">FilterOPk!M$36</f>
        <v>0</v>
      </c>
      <c r="P1550" s="50" t="n">
        <f aca="false">FilterOPk!N$36</f>
        <v>0</v>
      </c>
      <c r="Q1550" s="51" t="n">
        <f aca="false">FilterOPk!O$36</f>
        <v>0</v>
      </c>
    </row>
    <row r="1551" customFormat="false" ht="12.75" hidden="false" customHeight="false" outlineLevel="0" collapsed="false">
      <c r="B1551" s="85" t="str">
        <f aca="false">FilterOPk!A$37</f>
        <v>Dana Davis</v>
      </c>
      <c r="C1551" s="13" t="n">
        <f aca="false">C1550+1</f>
        <v>1550</v>
      </c>
      <c r="D1551" s="50" t="n">
        <f aca="false">FilterOPk!B$37</f>
        <v>0</v>
      </c>
      <c r="E1551" s="50" t="n">
        <f aca="false">FilterOPk!C$37</f>
        <v>0</v>
      </c>
      <c r="F1551" s="50" t="n">
        <f aca="false">FilterOPk!D$37</f>
        <v>0</v>
      </c>
      <c r="G1551" s="50" t="n">
        <f aca="false">FilterOPk!E$37</f>
        <v>0</v>
      </c>
      <c r="H1551" s="50" t="n">
        <f aca="false">FilterOPk!F$37</f>
        <v>0</v>
      </c>
      <c r="I1551" s="50" t="n">
        <f aca="false">FilterOPk!G$37</f>
        <v>0</v>
      </c>
      <c r="J1551" s="50" t="n">
        <f aca="false">FilterOPk!H$37</f>
        <v>0</v>
      </c>
      <c r="K1551" s="50" t="n">
        <f aca="false">FilterOPk!I$37</f>
        <v>0</v>
      </c>
      <c r="L1551" s="50" t="n">
        <f aca="false">FilterOPk!J$37</f>
        <v>0</v>
      </c>
      <c r="M1551" s="50" t="n">
        <f aca="false">FilterOPk!K$37</f>
        <v>0</v>
      </c>
      <c r="N1551" s="50" t="n">
        <f aca="false">FilterOPk!L$37</f>
        <v>0</v>
      </c>
      <c r="O1551" s="50" t="n">
        <f aca="false">FilterOPk!M$37</f>
        <v>0</v>
      </c>
      <c r="P1551" s="50" t="n">
        <f aca="false">FilterOPk!N$37</f>
        <v>0</v>
      </c>
      <c r="Q1551" s="51" t="n">
        <f aca="false">FilterOPk!O$37</f>
        <v>0</v>
      </c>
    </row>
    <row r="1552" customFormat="false" ht="12.75" hidden="false" customHeight="false" outlineLevel="0" collapsed="false">
      <c r="B1552" s="85" t="str">
        <f aca="false">FilterOPk!A$38</f>
        <v>Tom May</v>
      </c>
      <c r="C1552" s="13" t="n">
        <f aca="false">C1551+1</f>
        <v>1551</v>
      </c>
      <c r="D1552" s="50" t="n">
        <f aca="false">FilterOPk!B$38</f>
        <v>0</v>
      </c>
      <c r="E1552" s="50" t="n">
        <f aca="false">FilterOPk!C$38</f>
        <v>0</v>
      </c>
      <c r="F1552" s="50" t="n">
        <f aca="false">FilterOPk!D$38</f>
        <v>0</v>
      </c>
      <c r="G1552" s="50" t="n">
        <f aca="false">FilterOPk!E$38</f>
        <v>0</v>
      </c>
      <c r="H1552" s="50" t="n">
        <f aca="false">FilterOPk!F$38</f>
        <v>0</v>
      </c>
      <c r="I1552" s="50" t="n">
        <f aca="false">FilterOPk!G$38</f>
        <v>0</v>
      </c>
      <c r="J1552" s="50" t="n">
        <f aca="false">FilterOPk!H$38</f>
        <v>0</v>
      </c>
      <c r="K1552" s="50" t="n">
        <f aca="false">FilterOPk!I$38</f>
        <v>0</v>
      </c>
      <c r="L1552" s="50" t="n">
        <f aca="false">FilterOPk!J$38</f>
        <v>0</v>
      </c>
      <c r="M1552" s="50" t="n">
        <f aca="false">FilterOPk!K$38</f>
        <v>0</v>
      </c>
      <c r="N1552" s="50" t="n">
        <f aca="false">FilterOPk!L$38</f>
        <v>0</v>
      </c>
      <c r="O1552" s="50" t="n">
        <f aca="false">FilterOPk!M$38</f>
        <v>0</v>
      </c>
      <c r="P1552" s="50" t="n">
        <f aca="false">FilterOPk!N$38</f>
        <v>0</v>
      </c>
      <c r="Q1552" s="51" t="n">
        <f aca="false">FilterOPk!O$38</f>
        <v>0</v>
      </c>
    </row>
    <row r="1553" customFormat="false" ht="12.75" hidden="false" customHeight="false" outlineLevel="0" collapsed="false">
      <c r="B1553" s="85" t="str">
        <f aca="false">FilterOPk!A$39</f>
        <v>Clint Dean</v>
      </c>
      <c r="C1553" s="13" t="n">
        <f aca="false">C1552+1</f>
        <v>1552</v>
      </c>
      <c r="D1553" s="50" t="n">
        <f aca="false">FilterOPk!B$39</f>
        <v>0</v>
      </c>
      <c r="E1553" s="50" t="n">
        <f aca="false">FilterOPk!C$39</f>
        <v>0</v>
      </c>
      <c r="F1553" s="50" t="n">
        <f aca="false">FilterOPk!D$39</f>
        <v>0</v>
      </c>
      <c r="G1553" s="50" t="n">
        <f aca="false">FilterOPk!E$39</f>
        <v>0</v>
      </c>
      <c r="H1553" s="50" t="n">
        <f aca="false">FilterOPk!F$39</f>
        <v>0</v>
      </c>
      <c r="I1553" s="50" t="n">
        <f aca="false">FilterOPk!G$39</f>
        <v>0</v>
      </c>
      <c r="J1553" s="50" t="n">
        <f aca="false">FilterOPk!H$39</f>
        <v>0</v>
      </c>
      <c r="K1553" s="50" t="n">
        <f aca="false">FilterOPk!I$39</f>
        <v>0</v>
      </c>
      <c r="L1553" s="50" t="n">
        <f aca="false">FilterOPk!J$39</f>
        <v>0</v>
      </c>
      <c r="M1553" s="50" t="n">
        <f aca="false">FilterOPk!K$39</f>
        <v>0</v>
      </c>
      <c r="N1553" s="50" t="n">
        <f aca="false">FilterOPk!L$39</f>
        <v>0</v>
      </c>
      <c r="O1553" s="50" t="n">
        <f aca="false">FilterOPk!M$39</f>
        <v>0</v>
      </c>
      <c r="P1553" s="50" t="n">
        <f aca="false">FilterOPk!N$39</f>
        <v>0</v>
      </c>
      <c r="Q1553" s="51" t="n">
        <f aca="false">FilterOPk!O$39</f>
        <v>0</v>
      </c>
    </row>
    <row r="1554" customFormat="false" ht="12.75" hidden="false" customHeight="false" outlineLevel="0" collapsed="false">
      <c r="B1554" s="85" t="str">
        <f aca="false">FilterOPk!A$40</f>
        <v>Rob Benson</v>
      </c>
      <c r="C1554" s="13" t="n">
        <f aca="false">C1553+1</f>
        <v>1553</v>
      </c>
      <c r="D1554" s="50" t="n">
        <f aca="false">FilterOPk!B$40</f>
        <v>0</v>
      </c>
      <c r="E1554" s="50" t="n">
        <f aca="false">FilterOPk!C$40</f>
        <v>0</v>
      </c>
      <c r="F1554" s="50" t="n">
        <f aca="false">FilterOPk!D$40</f>
        <v>0</v>
      </c>
      <c r="G1554" s="50" t="n">
        <f aca="false">FilterOPk!E$40</f>
        <v>0</v>
      </c>
      <c r="H1554" s="50" t="n">
        <f aca="false">FilterOPk!F$40</f>
        <v>0</v>
      </c>
      <c r="I1554" s="50" t="n">
        <f aca="false">FilterOPk!G$40</f>
        <v>0</v>
      </c>
      <c r="J1554" s="50" t="n">
        <f aca="false">FilterOPk!H$40</f>
        <v>0</v>
      </c>
      <c r="K1554" s="50" t="n">
        <f aca="false">FilterOPk!I$40</f>
        <v>0</v>
      </c>
      <c r="L1554" s="50" t="n">
        <f aca="false">FilterOPk!J$40</f>
        <v>0</v>
      </c>
      <c r="M1554" s="50" t="n">
        <f aca="false">FilterOPk!K$40</f>
        <v>0</v>
      </c>
      <c r="N1554" s="50" t="n">
        <f aca="false">FilterOPk!L$40</f>
        <v>0</v>
      </c>
      <c r="O1554" s="50" t="n">
        <f aca="false">FilterOPk!M$40</f>
        <v>0</v>
      </c>
      <c r="P1554" s="50" t="n">
        <f aca="false">FilterOPk!N$40</f>
        <v>0</v>
      </c>
      <c r="Q1554" s="51" t="n">
        <f aca="false">FilterOPk!O$40</f>
        <v>0</v>
      </c>
    </row>
    <row r="1555" customFormat="false" ht="12.75" hidden="false" customHeight="false" outlineLevel="0" collapsed="false">
      <c r="B1555" s="85" t="str">
        <f aca="false">FilterOPk!A$41</f>
        <v>Matt Lorenz</v>
      </c>
      <c r="C1555" s="13" t="n">
        <f aca="false">C1554+1</f>
        <v>1554</v>
      </c>
      <c r="D1555" s="50" t="n">
        <f aca="false">FilterOPk!B$41</f>
        <v>0</v>
      </c>
      <c r="E1555" s="50" t="n">
        <f aca="false">FilterOPk!C$41</f>
        <v>0</v>
      </c>
      <c r="F1555" s="50" t="n">
        <f aca="false">FilterOPk!D$41</f>
        <v>0</v>
      </c>
      <c r="G1555" s="50" t="n">
        <f aca="false">FilterOPk!E$41</f>
        <v>0</v>
      </c>
      <c r="H1555" s="50" t="n">
        <f aca="false">FilterOPk!F$41</f>
        <v>0</v>
      </c>
      <c r="I1555" s="50" t="n">
        <f aca="false">FilterOPk!G$41</f>
        <v>0</v>
      </c>
      <c r="J1555" s="50" t="n">
        <f aca="false">FilterOPk!H$41</f>
        <v>0</v>
      </c>
      <c r="K1555" s="50" t="n">
        <f aca="false">FilterOPk!I$41</f>
        <v>0</v>
      </c>
      <c r="L1555" s="50" t="n">
        <f aca="false">FilterOPk!J$41</f>
        <v>0</v>
      </c>
      <c r="M1555" s="50" t="n">
        <f aca="false">FilterOPk!K$41</f>
        <v>0</v>
      </c>
      <c r="N1555" s="50" t="n">
        <f aca="false">FilterOPk!L$41</f>
        <v>0</v>
      </c>
      <c r="O1555" s="50" t="n">
        <f aca="false">FilterOPk!M$41</f>
        <v>0</v>
      </c>
      <c r="P1555" s="50" t="n">
        <f aca="false">FilterOPk!N$41</f>
        <v>0</v>
      </c>
      <c r="Q1555" s="51" t="n">
        <f aca="false">FilterOPk!O$41</f>
        <v>0</v>
      </c>
    </row>
    <row r="1556" customFormat="false" ht="12.75" hidden="false" customHeight="false" outlineLevel="0" collapsed="false">
      <c r="B1556" s="85" t="str">
        <f aca="false">FilterOPk!A$42</f>
        <v>John Forney</v>
      </c>
      <c r="C1556" s="13" t="n">
        <f aca="false">C1555+1</f>
        <v>1555</v>
      </c>
      <c r="D1556" s="50" t="n">
        <f aca="false">FilterOPk!B$42</f>
        <v>0</v>
      </c>
      <c r="E1556" s="50" t="n">
        <f aca="false">FilterOPk!C$42</f>
        <v>0</v>
      </c>
      <c r="F1556" s="50" t="n">
        <f aca="false">FilterOPk!D$42</f>
        <v>0</v>
      </c>
      <c r="G1556" s="50" t="n">
        <f aca="false">FilterOPk!E$42</f>
        <v>0</v>
      </c>
      <c r="H1556" s="50" t="n">
        <f aca="false">FilterOPk!F$42</f>
        <v>0</v>
      </c>
      <c r="I1556" s="50" t="n">
        <f aca="false">FilterOPk!G$42</f>
        <v>0</v>
      </c>
      <c r="J1556" s="50" t="n">
        <f aca="false">FilterOPk!H$42</f>
        <v>0</v>
      </c>
      <c r="K1556" s="50" t="n">
        <f aca="false">FilterOPk!I$42</f>
        <v>0</v>
      </c>
      <c r="L1556" s="50" t="n">
        <f aca="false">FilterOPk!J$42</f>
        <v>0</v>
      </c>
      <c r="M1556" s="50" t="n">
        <f aca="false">FilterOPk!K$42</f>
        <v>0</v>
      </c>
      <c r="N1556" s="50" t="n">
        <f aca="false">FilterOPk!L$42</f>
        <v>0</v>
      </c>
      <c r="O1556" s="50" t="n">
        <f aca="false">FilterOPk!M$42</f>
        <v>0</v>
      </c>
      <c r="P1556" s="50" t="n">
        <f aca="false">FilterOPk!N$42</f>
        <v>0</v>
      </c>
      <c r="Q1556" s="51" t="n">
        <f aca="false">FilterOPk!O$42</f>
        <v>0</v>
      </c>
    </row>
    <row r="1557" customFormat="false" ht="12.75" hidden="false" customHeight="false" outlineLevel="0" collapsed="false">
      <c r="B1557" s="85" t="str">
        <f aca="false">FilterOPk!A$43</f>
        <v>Mike Carson</v>
      </c>
      <c r="C1557" s="13" t="n">
        <f aca="false">C1556+1</f>
        <v>1556</v>
      </c>
      <c r="D1557" s="50" t="n">
        <f aca="false">FilterOPk!B$43</f>
        <v>0</v>
      </c>
      <c r="E1557" s="50" t="n">
        <f aca="false">FilterOPk!C$43</f>
        <v>0</v>
      </c>
      <c r="F1557" s="50" t="n">
        <f aca="false">FilterOPk!D$43</f>
        <v>0</v>
      </c>
      <c r="G1557" s="50" t="n">
        <f aca="false">FilterOPk!E$43</f>
        <v>0</v>
      </c>
      <c r="H1557" s="50" t="n">
        <f aca="false">FilterOPk!F$43</f>
        <v>0</v>
      </c>
      <c r="I1557" s="50" t="n">
        <f aca="false">FilterOPk!G$43</f>
        <v>0</v>
      </c>
      <c r="J1557" s="50" t="n">
        <f aca="false">FilterOPk!H$43</f>
        <v>0</v>
      </c>
      <c r="K1557" s="50" t="n">
        <f aca="false">FilterOPk!I$43</f>
        <v>0</v>
      </c>
      <c r="L1557" s="50" t="n">
        <f aca="false">FilterOPk!J$43</f>
        <v>0</v>
      </c>
      <c r="M1557" s="50" t="n">
        <f aca="false">FilterOPk!K$43</f>
        <v>0</v>
      </c>
      <c r="N1557" s="50" t="n">
        <f aca="false">FilterOPk!L$43</f>
        <v>0</v>
      </c>
      <c r="O1557" s="50" t="n">
        <f aca="false">FilterOPk!M$43</f>
        <v>0</v>
      </c>
      <c r="P1557" s="50" t="n">
        <f aca="false">FilterOPk!N$43</f>
        <v>0</v>
      </c>
      <c r="Q1557" s="51" t="n">
        <f aca="false">FilterOPk!O$43</f>
        <v>0</v>
      </c>
    </row>
    <row r="1558" customFormat="false" ht="12.75" hidden="false" customHeight="false" outlineLevel="0" collapsed="false">
      <c r="B1558" s="85" t="str">
        <f aca="false">FilterOPk!A$44</f>
        <v>Chris Dorland</v>
      </c>
      <c r="C1558" s="13" t="n">
        <f aca="false">C1557+1</f>
        <v>1557</v>
      </c>
      <c r="D1558" s="50" t="n">
        <f aca="false">FilterOPk!B$44</f>
        <v>0</v>
      </c>
      <c r="E1558" s="50" t="n">
        <f aca="false">FilterOPk!C$44</f>
        <v>0</v>
      </c>
      <c r="F1558" s="50" t="n">
        <f aca="false">FilterOPk!D$44</f>
        <v>0</v>
      </c>
      <c r="G1558" s="50" t="n">
        <f aca="false">FilterOPk!E$44</f>
        <v>0</v>
      </c>
      <c r="H1558" s="50" t="n">
        <f aca="false">FilterOPk!F$44</f>
        <v>0</v>
      </c>
      <c r="I1558" s="50" t="n">
        <f aca="false">FilterOPk!G$44</f>
        <v>0</v>
      </c>
      <c r="J1558" s="50" t="n">
        <f aca="false">FilterOPk!H$44</f>
        <v>0</v>
      </c>
      <c r="K1558" s="50" t="n">
        <f aca="false">FilterOPk!I$44</f>
        <v>0</v>
      </c>
      <c r="L1558" s="50" t="n">
        <f aca="false">FilterOPk!J$44</f>
        <v>0</v>
      </c>
      <c r="M1558" s="50" t="n">
        <f aca="false">FilterOPk!K$44</f>
        <v>0</v>
      </c>
      <c r="N1558" s="50" t="n">
        <f aca="false">FilterOPk!L$44</f>
        <v>0</v>
      </c>
      <c r="O1558" s="50" t="n">
        <f aca="false">FilterOPk!M$44</f>
        <v>0</v>
      </c>
      <c r="P1558" s="50" t="n">
        <f aca="false">FilterOPk!N$44</f>
        <v>0</v>
      </c>
      <c r="Q1558" s="51" t="n">
        <f aca="false">FilterOPk!O$44</f>
        <v>0</v>
      </c>
    </row>
    <row r="1559" customFormat="false" ht="12.75" hidden="false" customHeight="false" outlineLevel="0" collapsed="false">
      <c r="B1559" s="85" t="str">
        <f aca="false">FilterOPk!A$45</f>
        <v>Jeff King</v>
      </c>
      <c r="C1559" s="13" t="n">
        <f aca="false">C1558+1</f>
        <v>1558</v>
      </c>
      <c r="D1559" s="50" t="n">
        <f aca="false">FilterOPk!B$45</f>
        <v>0</v>
      </c>
      <c r="E1559" s="50" t="n">
        <f aca="false">FilterOPk!C$45</f>
        <v>0</v>
      </c>
      <c r="F1559" s="50" t="n">
        <f aca="false">FilterOPk!D$45</f>
        <v>0</v>
      </c>
      <c r="G1559" s="50" t="n">
        <f aca="false">FilterOPk!E$45</f>
        <v>0</v>
      </c>
      <c r="H1559" s="50" t="n">
        <f aca="false">FilterOPk!F$45</f>
        <v>0</v>
      </c>
      <c r="I1559" s="50" t="n">
        <f aca="false">FilterOPk!G$45</f>
        <v>0</v>
      </c>
      <c r="J1559" s="50" t="n">
        <f aca="false">FilterOPk!H$45</f>
        <v>0</v>
      </c>
      <c r="K1559" s="50" t="n">
        <f aca="false">FilterOPk!I$45</f>
        <v>0</v>
      </c>
      <c r="L1559" s="50" t="n">
        <f aca="false">FilterOPk!J$45</f>
        <v>0</v>
      </c>
      <c r="M1559" s="50" t="n">
        <f aca="false">FilterOPk!K$45</f>
        <v>0</v>
      </c>
      <c r="N1559" s="50" t="n">
        <f aca="false">FilterOPk!L$45</f>
        <v>0</v>
      </c>
      <c r="O1559" s="50" t="n">
        <f aca="false">FilterOPk!M$45</f>
        <v>0</v>
      </c>
      <c r="P1559" s="50" t="n">
        <f aca="false">FilterOPk!N$45</f>
        <v>0</v>
      </c>
      <c r="Q1559" s="51" t="n">
        <f aca="false">FilterOPk!O$45</f>
        <v>0</v>
      </c>
    </row>
    <row r="1560" customFormat="false" ht="12.75" hidden="false" customHeight="false" outlineLevel="0" collapsed="false">
      <c r="B1560" s="85" t="n">
        <f aca="false">FilterOPk!A$46</f>
        <v>0</v>
      </c>
      <c r="C1560" s="13" t="n">
        <f aca="false">C1559+1</f>
        <v>1559</v>
      </c>
      <c r="D1560" s="50" t="n">
        <f aca="false">FilterOPk!B$46</f>
        <v>0</v>
      </c>
      <c r="E1560" s="50" t="n">
        <f aca="false">FilterOPk!C$46</f>
        <v>0</v>
      </c>
      <c r="F1560" s="50" t="n">
        <f aca="false">FilterOPk!D$46</f>
        <v>0</v>
      </c>
      <c r="G1560" s="50" t="n">
        <f aca="false">FilterOPk!E$46</f>
        <v>0</v>
      </c>
      <c r="H1560" s="50" t="n">
        <f aca="false">FilterOPk!F$46</f>
        <v>0</v>
      </c>
      <c r="I1560" s="50" t="n">
        <f aca="false">FilterOPk!G$46</f>
        <v>0</v>
      </c>
      <c r="J1560" s="50" t="n">
        <f aca="false">FilterOPk!H$46</f>
        <v>0</v>
      </c>
      <c r="K1560" s="50" t="n">
        <f aca="false">FilterOPk!I$46</f>
        <v>0</v>
      </c>
      <c r="L1560" s="50" t="n">
        <f aca="false">FilterOPk!J$46</f>
        <v>0</v>
      </c>
      <c r="M1560" s="50" t="n">
        <f aca="false">FilterOPk!K$46</f>
        <v>0</v>
      </c>
      <c r="N1560" s="50" t="n">
        <f aca="false">FilterOPk!L$46</f>
        <v>0</v>
      </c>
      <c r="O1560" s="50" t="n">
        <f aca="false">FilterOPk!M$46</f>
        <v>0</v>
      </c>
      <c r="P1560" s="50" t="n">
        <f aca="false">FilterOPk!N$46</f>
        <v>0</v>
      </c>
      <c r="Q1560" s="51" t="n">
        <f aca="false">FilterOPk!O$46</f>
        <v>0</v>
      </c>
    </row>
    <row r="1561" customFormat="false" ht="12.75" hidden="false" customHeight="false" outlineLevel="0" collapsed="false">
      <c r="B1561" s="87" t="n">
        <f aca="false">FilterOPk!A$47</f>
        <v>0</v>
      </c>
      <c r="C1561" s="64" t="n">
        <f aca="false">C1560+1</f>
        <v>1560</v>
      </c>
      <c r="D1561" s="54" t="n">
        <f aca="false">FilterOPk!B$47</f>
        <v>0</v>
      </c>
      <c r="E1561" s="54" t="n">
        <f aca="false">FilterOPk!C$47</f>
        <v>0</v>
      </c>
      <c r="F1561" s="54" t="n">
        <f aca="false">FilterOPk!D$47</f>
        <v>0</v>
      </c>
      <c r="G1561" s="54" t="n">
        <f aca="false">FilterOPk!E$47</f>
        <v>0</v>
      </c>
      <c r="H1561" s="54" t="n">
        <f aca="false">FilterOPk!F$47</f>
        <v>0</v>
      </c>
      <c r="I1561" s="54" t="n">
        <f aca="false">FilterOPk!G$47</f>
        <v>0</v>
      </c>
      <c r="J1561" s="54" t="n">
        <f aca="false">FilterOPk!H$47</f>
        <v>0</v>
      </c>
      <c r="K1561" s="54" t="n">
        <f aca="false">FilterOPk!I$47</f>
        <v>0</v>
      </c>
      <c r="L1561" s="54" t="n">
        <f aca="false">FilterOPk!J$47</f>
        <v>0</v>
      </c>
      <c r="M1561" s="54" t="n">
        <f aca="false">FilterOPk!K$47</f>
        <v>0</v>
      </c>
      <c r="N1561" s="54" t="n">
        <f aca="false">FilterOPk!L$47</f>
        <v>0</v>
      </c>
      <c r="O1561" s="54" t="n">
        <f aca="false">FilterOPk!M$47</f>
        <v>0</v>
      </c>
      <c r="P1561" s="54" t="n">
        <f aca="false">FilterOPk!N$47</f>
        <v>0</v>
      </c>
      <c r="Q1561" s="55" t="n">
        <f aca="false">FilterOPk!O$47</f>
        <v>0</v>
      </c>
    </row>
    <row r="1562" customFormat="false" ht="12.75" hidden="false" customHeight="false" outlineLevel="0" collapsed="false">
      <c r="A1562" s="0" t="n">
        <f aca="false">A1522+1</f>
        <v>40</v>
      </c>
      <c r="B1562" s="57" t="n">
        <f aca="false">FilterOPk!D$1</f>
        <v>36907</v>
      </c>
      <c r="C1562" s="58" t="n">
        <f aca="false">C1561+1</f>
        <v>1561</v>
      </c>
      <c r="D1562" s="58"/>
      <c r="E1562" s="58"/>
      <c r="F1562" s="58"/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83"/>
    </row>
    <row r="1563" customFormat="false" ht="12.75" hidden="false" customHeight="false" outlineLevel="0" collapsed="false">
      <c r="B1563" s="61"/>
      <c r="C1563" s="13" t="n">
        <f aca="false">C1562+1</f>
        <v>1562</v>
      </c>
      <c r="D1563" s="13"/>
      <c r="E1563" s="21" t="s">
        <v>5</v>
      </c>
      <c r="F1563" s="21" t="s">
        <v>6</v>
      </c>
      <c r="G1563" s="21" t="s">
        <v>7</v>
      </c>
      <c r="H1563" s="21" t="s">
        <v>8</v>
      </c>
      <c r="I1563" s="21" t="s">
        <v>9</v>
      </c>
      <c r="J1563" s="21" t="s">
        <v>10</v>
      </c>
      <c r="K1563" s="21" t="s">
        <v>11</v>
      </c>
      <c r="L1563" s="21" t="s">
        <v>12</v>
      </c>
      <c r="M1563" s="21" t="s">
        <v>13</v>
      </c>
      <c r="N1563" s="21" t="s">
        <v>14</v>
      </c>
      <c r="O1563" s="21" t="n">
        <v>2002</v>
      </c>
      <c r="P1563" s="21" t="s">
        <v>15</v>
      </c>
      <c r="Q1563" s="84" t="s">
        <v>16</v>
      </c>
    </row>
    <row r="1564" customFormat="false" ht="12.75" hidden="false" customHeight="false" outlineLevel="0" collapsed="false">
      <c r="B1564" s="85" t="str">
        <f aca="false">FilterOPk!A$9</f>
        <v>Power positions</v>
      </c>
      <c r="C1564" s="13" t="n">
        <f aca="false">C1563+1</f>
        <v>1563</v>
      </c>
      <c r="D1564" s="13" t="s">
        <v>4</v>
      </c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86"/>
    </row>
    <row r="1565" customFormat="false" ht="12.75" hidden="false" customHeight="false" outlineLevel="0" collapsed="false">
      <c r="B1565" s="85" t="str">
        <f aca="false">FilterOPk!A$10</f>
        <v>East Position</v>
      </c>
      <c r="C1565" s="13" t="n">
        <f aca="false">C1564+1</f>
        <v>1564</v>
      </c>
      <c r="D1565" s="50" t="n">
        <f aca="false">FilterOPk!B$10</f>
        <v>34784396.7946123</v>
      </c>
      <c r="E1565" s="50" t="n">
        <f aca="false">FilterOPk!C$10</f>
        <v>139428.68</v>
      </c>
      <c r="F1565" s="50" t="n">
        <f aca="false">FilterOPk!D$10</f>
        <v>244540.42</v>
      </c>
      <c r="G1565" s="50" t="n">
        <f aca="false">FilterOPk!E$10</f>
        <v>352018.99</v>
      </c>
      <c r="H1565" s="50" t="n">
        <f aca="false">FilterOPk!F$10</f>
        <v>454047.41</v>
      </c>
      <c r="I1565" s="50" t="n">
        <f aca="false">FilterOPk!G$10</f>
        <v>460700.87</v>
      </c>
      <c r="J1565" s="50" t="n">
        <f aca="false">FilterOPk!H$10</f>
        <v>371715.26</v>
      </c>
      <c r="K1565" s="50" t="n">
        <f aca="false">FilterOPk!I$10</f>
        <v>743238.67</v>
      </c>
      <c r="L1565" s="50" t="n">
        <f aca="false">FilterOPk!J$10</f>
        <v>433572.73</v>
      </c>
      <c r="M1565" s="50" t="n">
        <f aca="false">FilterOPk!K$10</f>
        <v>1264075.99</v>
      </c>
      <c r="N1565" s="50" t="n">
        <f aca="false">FilterOPk!L$10</f>
        <v>4463339.02</v>
      </c>
      <c r="O1565" s="50" t="n">
        <f aca="false">FilterOPk!M$10</f>
        <v>-232298.41</v>
      </c>
      <c r="P1565" s="50" t="n">
        <f aca="false">FilterOPk!N$10</f>
        <v>1174384.84</v>
      </c>
      <c r="Q1565" s="51" t="n">
        <f aca="false">FilterOPk!O$10</f>
        <v>5405425.45</v>
      </c>
    </row>
    <row r="1566" customFormat="false" ht="12.75" hidden="false" customHeight="false" outlineLevel="0" collapsed="false">
      <c r="B1566" s="85" t="str">
        <f aca="false">FilterOPk!A$11</f>
        <v>East Power Mgmt</v>
      </c>
      <c r="C1566" s="13" t="n">
        <f aca="false">C1565+1</f>
        <v>1565</v>
      </c>
      <c r="D1566" s="50" t="n">
        <f aca="false">FilterOPk!B$11</f>
        <v>7547347.04451418</v>
      </c>
      <c r="E1566" s="50" t="n">
        <f aca="false">FilterOPk!C$11</f>
        <v>0</v>
      </c>
      <c r="F1566" s="50" t="n">
        <f aca="false">FilterOPk!D$11</f>
        <v>0</v>
      </c>
      <c r="G1566" s="50" t="n">
        <f aca="false">FilterOPk!E$11</f>
        <v>0</v>
      </c>
      <c r="H1566" s="50" t="n">
        <f aca="false">FilterOPk!F$11</f>
        <v>0</v>
      </c>
      <c r="I1566" s="50" t="n">
        <f aca="false">FilterOPk!G$11</f>
        <v>0</v>
      </c>
      <c r="J1566" s="50" t="n">
        <f aca="false">FilterOPk!H$11</f>
        <v>0</v>
      </c>
      <c r="K1566" s="50" t="n">
        <f aca="false">FilterOPk!I$11</f>
        <v>0</v>
      </c>
      <c r="L1566" s="50" t="n">
        <f aca="false">FilterOPk!J$11</f>
        <v>0</v>
      </c>
      <c r="M1566" s="50" t="n">
        <f aca="false">FilterOPk!K$11</f>
        <v>0</v>
      </c>
      <c r="N1566" s="50" t="n">
        <f aca="false">FilterOPk!L$11</f>
        <v>0</v>
      </c>
      <c r="O1566" s="50" t="n">
        <f aca="false">FilterOPk!M$11</f>
        <v>0</v>
      </c>
      <c r="P1566" s="50" t="n">
        <f aca="false">FilterOPk!N$11</f>
        <v>0</v>
      </c>
      <c r="Q1566" s="51" t="n">
        <f aca="false">FilterOPk!O$11</f>
        <v>0</v>
      </c>
    </row>
    <row r="1567" customFormat="false" ht="12.75" hidden="false" customHeight="false" outlineLevel="0" collapsed="false">
      <c r="B1567" s="85" t="str">
        <f aca="false">FilterOPk!A$12</f>
        <v>Long Term Options</v>
      </c>
      <c r="C1567" s="13" t="n">
        <f aca="false">C1566+1</f>
        <v>1566</v>
      </c>
      <c r="D1567" s="50" t="n">
        <f aca="false">FilterOPk!B$12</f>
        <v>0</v>
      </c>
      <c r="E1567" s="50" t="n">
        <f aca="false">FilterOPk!C$12</f>
        <v>0</v>
      </c>
      <c r="F1567" s="50" t="n">
        <f aca="false">FilterOPk!D$12</f>
        <v>0</v>
      </c>
      <c r="G1567" s="50" t="n">
        <f aca="false">FilterOPk!E$12</f>
        <v>0</v>
      </c>
      <c r="H1567" s="50" t="n">
        <f aca="false">FilterOPk!F$12</f>
        <v>0</v>
      </c>
      <c r="I1567" s="50" t="n">
        <f aca="false">FilterOPk!G$12</f>
        <v>0</v>
      </c>
      <c r="J1567" s="50" t="n">
        <f aca="false">FilterOPk!H$12</f>
        <v>0</v>
      </c>
      <c r="K1567" s="50" t="n">
        <f aca="false">FilterOPk!I$12</f>
        <v>0</v>
      </c>
      <c r="L1567" s="50" t="n">
        <f aca="false">FilterOPk!J$12</f>
        <v>0</v>
      </c>
      <c r="M1567" s="50" t="n">
        <f aca="false">FilterOPk!K$12</f>
        <v>0</v>
      </c>
      <c r="N1567" s="50" t="n">
        <f aca="false">FilterOPk!L$12</f>
        <v>0</v>
      </c>
      <c r="O1567" s="50" t="n">
        <f aca="false">FilterOPk!M$12</f>
        <v>0</v>
      </c>
      <c r="P1567" s="50" t="n">
        <f aca="false">FilterOPk!N$12</f>
        <v>0</v>
      </c>
      <c r="Q1567" s="51" t="n">
        <f aca="false">FilterOPk!O$12</f>
        <v>0</v>
      </c>
    </row>
    <row r="1568" customFormat="false" ht="12.75" hidden="false" customHeight="false" outlineLevel="0" collapsed="false">
      <c r="B1568" s="85" t="str">
        <f aca="false">FilterOPk!A$13</f>
        <v>LT-MIDWEST</v>
      </c>
      <c r="C1568" s="13" t="n">
        <f aca="false">C1567+1</f>
        <v>1567</v>
      </c>
      <c r="D1568" s="50" t="n">
        <f aca="false">FilterOPk!B$13</f>
        <v>7151089.47366245</v>
      </c>
      <c r="E1568" s="50" t="n">
        <f aca="false">FilterOPk!C$13</f>
        <v>36317.39</v>
      </c>
      <c r="F1568" s="50" t="n">
        <f aca="false">FilterOPk!D$13</f>
        <v>95142.77</v>
      </c>
      <c r="G1568" s="50" t="n">
        <f aca="false">FilterOPk!E$13</f>
        <v>106523.31</v>
      </c>
      <c r="H1568" s="50" t="n">
        <f aca="false">FilterOPk!F$13</f>
        <v>103615.07</v>
      </c>
      <c r="I1568" s="50" t="n">
        <f aca="false">FilterOPk!G$13</f>
        <v>106049.09</v>
      </c>
      <c r="J1568" s="50" t="n">
        <f aca="false">FilterOPk!H$13</f>
        <v>78310</v>
      </c>
      <c r="K1568" s="50" t="n">
        <f aca="false">FilterOPk!I$13</f>
        <v>160210.16</v>
      </c>
      <c r="L1568" s="50" t="n">
        <f aca="false">FilterOPk!J$13</f>
        <v>108136.49</v>
      </c>
      <c r="M1568" s="50" t="n">
        <f aca="false">FilterOPk!K$13</f>
        <v>312653.19</v>
      </c>
      <c r="N1568" s="50" t="n">
        <f aca="false">FilterOPk!L$13</f>
        <v>1106957.47</v>
      </c>
      <c r="O1568" s="50" t="n">
        <f aca="false">FilterOPk!M$13</f>
        <v>-124610.37</v>
      </c>
      <c r="P1568" s="50" t="n">
        <f aca="false">FilterOPk!N$13</f>
        <v>893459.31</v>
      </c>
      <c r="Q1568" s="51" t="n">
        <f aca="false">FilterOPk!O$13</f>
        <v>1875806.41</v>
      </c>
    </row>
    <row r="1569" customFormat="false" ht="12.75" hidden="false" customHeight="false" outlineLevel="0" collapsed="false">
      <c r="B1569" s="85" t="str">
        <f aca="false">FilterOPk!A$14</f>
        <v>ST-ECAR</v>
      </c>
      <c r="C1569" s="13" t="n">
        <f aca="false">C1568+1</f>
        <v>1568</v>
      </c>
      <c r="D1569" s="50" t="n">
        <f aca="false">FilterOPk!B$14</f>
        <v>238101.441960815</v>
      </c>
      <c r="E1569" s="50" t="n">
        <f aca="false">FilterOPk!C$14</f>
        <v>0</v>
      </c>
      <c r="F1569" s="50" t="n">
        <f aca="false">FilterOPk!D$14</f>
        <v>0</v>
      </c>
      <c r="G1569" s="50" t="n">
        <f aca="false">FilterOPk!E$14</f>
        <v>0</v>
      </c>
      <c r="H1569" s="50" t="n">
        <f aca="false">FilterOPk!F$14</f>
        <v>0</v>
      </c>
      <c r="I1569" s="50" t="n">
        <f aca="false">FilterOPk!G$14</f>
        <v>0</v>
      </c>
      <c r="J1569" s="50" t="n">
        <f aca="false">FilterOPk!H$14</f>
        <v>0</v>
      </c>
      <c r="K1569" s="50" t="n">
        <f aca="false">FilterOPk!I$14</f>
        <v>0</v>
      </c>
      <c r="L1569" s="50" t="n">
        <f aca="false">FilterOPk!J$14</f>
        <v>0</v>
      </c>
      <c r="M1569" s="50" t="n">
        <f aca="false">FilterOPk!K$14</f>
        <v>0</v>
      </c>
      <c r="N1569" s="50" t="n">
        <f aca="false">FilterOPk!L$14</f>
        <v>0</v>
      </c>
      <c r="O1569" s="50" t="n">
        <f aca="false">FilterOPk!M$14</f>
        <v>0</v>
      </c>
      <c r="P1569" s="50" t="n">
        <f aca="false">FilterOPk!N$14</f>
        <v>0</v>
      </c>
      <c r="Q1569" s="51" t="n">
        <f aca="false">FilterOPk!O$14</f>
        <v>0</v>
      </c>
    </row>
    <row r="1570" customFormat="false" ht="12.75" hidden="false" customHeight="false" outlineLevel="0" collapsed="false">
      <c r="B1570" s="85" t="str">
        <f aca="false">FilterOPk!A$15</f>
        <v>ST- MAPP</v>
      </c>
      <c r="C1570" s="13" t="n">
        <f aca="false">C1569+1</f>
        <v>1569</v>
      </c>
      <c r="D1570" s="50" t="n">
        <f aca="false">FilterOPk!B$15</f>
        <v>254636.614020626</v>
      </c>
      <c r="E1570" s="50" t="n">
        <f aca="false">FilterOPk!C$15</f>
        <v>-1590.85</v>
      </c>
      <c r="F1570" s="50" t="n">
        <f aca="false">FilterOPk!D$15</f>
        <v>-3167.72</v>
      </c>
      <c r="G1570" s="50" t="n">
        <f aca="false">FilterOPk!E$15</f>
        <v>-3546.79</v>
      </c>
      <c r="H1570" s="50" t="n">
        <f aca="false">FilterOPk!F$15</f>
        <v>-3530.89</v>
      </c>
      <c r="I1570" s="50" t="n">
        <f aca="false">FilterOPk!G$15</f>
        <v>0</v>
      </c>
      <c r="J1570" s="50" t="n">
        <f aca="false">FilterOPk!H$15</f>
        <v>0</v>
      </c>
      <c r="K1570" s="50" t="n">
        <f aca="false">FilterOPk!I$15</f>
        <v>0</v>
      </c>
      <c r="L1570" s="50" t="n">
        <f aca="false">FilterOPk!J$15</f>
        <v>0</v>
      </c>
      <c r="M1570" s="50" t="n">
        <f aca="false">FilterOPk!K$15</f>
        <v>0</v>
      </c>
      <c r="N1570" s="50" t="n">
        <f aca="false">FilterOPk!L$15</f>
        <v>-11836.25</v>
      </c>
      <c r="O1570" s="50" t="n">
        <f aca="false">FilterOPk!M$15</f>
        <v>0</v>
      </c>
      <c r="P1570" s="50" t="n">
        <f aca="false">FilterOPk!N$15</f>
        <v>0</v>
      </c>
      <c r="Q1570" s="51" t="n">
        <f aca="false">FilterOPk!O$15</f>
        <v>-11836.25</v>
      </c>
    </row>
    <row r="1571" customFormat="false" ht="12.75" hidden="false" customHeight="false" outlineLevel="0" collapsed="false">
      <c r="B1571" s="85" t="str">
        <f aca="false">FilterOPk!A$16</f>
        <v>ST- MAIN</v>
      </c>
      <c r="C1571" s="13" t="n">
        <f aca="false">C1570+1</f>
        <v>1570</v>
      </c>
      <c r="D1571" s="50" t="n">
        <f aca="false">FilterOPk!B$16</f>
        <v>694293.253349893</v>
      </c>
      <c r="E1571" s="50" t="n">
        <f aca="false">FilterOPk!C$16</f>
        <v>0</v>
      </c>
      <c r="F1571" s="50" t="n">
        <f aca="false">FilterOPk!D$16</f>
        <v>0</v>
      </c>
      <c r="G1571" s="50" t="n">
        <f aca="false">FilterOPk!E$16</f>
        <v>0</v>
      </c>
      <c r="H1571" s="50" t="n">
        <f aca="false">FilterOPk!F$16</f>
        <v>0</v>
      </c>
      <c r="I1571" s="50" t="n">
        <f aca="false">FilterOPk!G$16</f>
        <v>0</v>
      </c>
      <c r="J1571" s="50" t="n">
        <f aca="false">FilterOPk!H$16</f>
        <v>0</v>
      </c>
      <c r="K1571" s="50" t="n">
        <f aca="false">FilterOPk!I$16</f>
        <v>0</v>
      </c>
      <c r="L1571" s="50" t="n">
        <f aca="false">FilterOPk!J$16</f>
        <v>0</v>
      </c>
      <c r="M1571" s="50" t="n">
        <f aca="false">FilterOPk!K$16</f>
        <v>0</v>
      </c>
      <c r="N1571" s="50" t="n">
        <f aca="false">FilterOPk!L$16</f>
        <v>0</v>
      </c>
      <c r="O1571" s="50" t="n">
        <f aca="false">FilterOPk!M$16</f>
        <v>0</v>
      </c>
      <c r="P1571" s="50" t="n">
        <f aca="false">FilterOPk!N$16</f>
        <v>0</v>
      </c>
      <c r="Q1571" s="51" t="n">
        <f aca="false">FilterOPk!O$16</f>
        <v>0</v>
      </c>
    </row>
    <row r="1572" customFormat="false" ht="12.75" hidden="false" customHeight="false" outlineLevel="0" collapsed="false">
      <c r="B1572" s="85" t="str">
        <f aca="false">FilterOPk!A$17</f>
        <v>MW-ANALYST</v>
      </c>
      <c r="C1572" s="13" t="n">
        <f aca="false">C1571+1</f>
        <v>1571</v>
      </c>
      <c r="D1572" s="50" t="n">
        <f aca="false">FilterOPk!B$17</f>
        <v>0</v>
      </c>
      <c r="E1572" s="50" t="n">
        <f aca="false">FilterOPk!C$17</f>
        <v>0</v>
      </c>
      <c r="F1572" s="50" t="n">
        <f aca="false">FilterOPk!D$17</f>
        <v>0</v>
      </c>
      <c r="G1572" s="50" t="n">
        <f aca="false">FilterOPk!E$17</f>
        <v>0</v>
      </c>
      <c r="H1572" s="50" t="n">
        <f aca="false">FilterOPk!F$17</f>
        <v>0</v>
      </c>
      <c r="I1572" s="50" t="n">
        <f aca="false">FilterOPk!G$17</f>
        <v>0</v>
      </c>
      <c r="J1572" s="50" t="n">
        <f aca="false">FilterOPk!H$17</f>
        <v>0</v>
      </c>
      <c r="K1572" s="50" t="n">
        <f aca="false">FilterOPk!I$17</f>
        <v>0</v>
      </c>
      <c r="L1572" s="50" t="n">
        <f aca="false">FilterOPk!J$17</f>
        <v>0</v>
      </c>
      <c r="M1572" s="50" t="n">
        <f aca="false">FilterOPk!K$17</f>
        <v>0</v>
      </c>
      <c r="N1572" s="50" t="n">
        <f aca="false">FilterOPk!L$17</f>
        <v>0</v>
      </c>
      <c r="O1572" s="50" t="n">
        <f aca="false">FilterOPk!M$17</f>
        <v>0</v>
      </c>
      <c r="P1572" s="50" t="n">
        <f aca="false">FilterOPk!N$17</f>
        <v>0</v>
      </c>
      <c r="Q1572" s="51" t="n">
        <f aca="false">FilterOPk!O$17</f>
        <v>0</v>
      </c>
    </row>
    <row r="1573" customFormat="false" ht="12.75" hidden="false" customHeight="false" outlineLevel="0" collapsed="false">
      <c r="B1573" s="85" t="str">
        <f aca="false">FilterOPk!A$18</f>
        <v>LT-NE</v>
      </c>
      <c r="C1573" s="13" t="n">
        <f aca="false">C1572+1</f>
        <v>1572</v>
      </c>
      <c r="D1573" s="50" t="n">
        <f aca="false">FilterOPk!B$18</f>
        <v>6187311.37539291</v>
      </c>
      <c r="E1573" s="50" t="n">
        <f aca="false">FilterOPk!C$18</f>
        <v>38662.79</v>
      </c>
      <c r="F1573" s="50" t="n">
        <f aca="false">FilterOPk!D$18</f>
        <v>89522.8</v>
      </c>
      <c r="G1573" s="50" t="n">
        <f aca="false">FilterOPk!E$18</f>
        <v>158536.19</v>
      </c>
      <c r="H1573" s="50" t="n">
        <f aca="false">FilterOPk!F$18</f>
        <v>261849.24</v>
      </c>
      <c r="I1573" s="50" t="n">
        <f aca="false">FilterOPk!G$18</f>
        <v>291708.83</v>
      </c>
      <c r="J1573" s="50" t="n">
        <f aca="false">FilterOPk!H$18</f>
        <v>228360.42</v>
      </c>
      <c r="K1573" s="50" t="n">
        <f aca="false">FilterOPk!I$18</f>
        <v>445432.42</v>
      </c>
      <c r="L1573" s="50" t="n">
        <f aca="false">FilterOPk!J$18</f>
        <v>266345.8</v>
      </c>
      <c r="M1573" s="50" t="n">
        <f aca="false">FilterOPk!K$18</f>
        <v>801315.09</v>
      </c>
      <c r="N1573" s="50" t="n">
        <f aca="false">FilterOPk!L$18</f>
        <v>2581733.58</v>
      </c>
      <c r="O1573" s="50" t="n">
        <f aca="false">FilterOPk!M$18</f>
        <v>-636932.37</v>
      </c>
      <c r="P1573" s="50" t="n">
        <f aca="false">FilterOPk!N$18</f>
        <v>-2303942.42</v>
      </c>
      <c r="Q1573" s="51" t="n">
        <f aca="false">FilterOPk!O$18</f>
        <v>-359141.210000001</v>
      </c>
    </row>
    <row r="1574" customFormat="false" ht="12.75" hidden="false" customHeight="false" outlineLevel="0" collapsed="false">
      <c r="B1574" s="85" t="str">
        <f aca="false">FilterOPk!A$19</f>
        <v>LT-PJM</v>
      </c>
      <c r="C1574" s="13" t="n">
        <f aca="false">C1573+1</f>
        <v>1573</v>
      </c>
      <c r="D1574" s="50" t="n">
        <f aca="false">FilterOPk!B$19</f>
        <v>1818236.42109565</v>
      </c>
      <c r="E1574" s="50" t="n">
        <f aca="false">FilterOPk!C$19</f>
        <v>0</v>
      </c>
      <c r="F1574" s="50" t="n">
        <f aca="false">FilterOPk!D$19</f>
        <v>19402.28</v>
      </c>
      <c r="G1574" s="50" t="n">
        <f aca="false">FilterOPk!E$19</f>
        <v>57930.92</v>
      </c>
      <c r="H1574" s="50" t="n">
        <f aca="false">FilterOPk!F$19</f>
        <v>59436.7</v>
      </c>
      <c r="I1574" s="50" t="n">
        <f aca="false">FilterOPk!G$19</f>
        <v>19136.52</v>
      </c>
      <c r="J1574" s="50" t="n">
        <f aca="false">FilterOPk!H$19</f>
        <v>18664.41</v>
      </c>
      <c r="K1574" s="50" t="n">
        <f aca="false">FilterOPk!I$19</f>
        <v>33608.82</v>
      </c>
      <c r="L1574" s="50" t="n">
        <f aca="false">FilterOPk!J$19</f>
        <v>20867.53</v>
      </c>
      <c r="M1574" s="50" t="n">
        <f aca="false">FilterOPk!K$19</f>
        <v>56340.86</v>
      </c>
      <c r="N1574" s="50" t="n">
        <f aca="false">FilterOPk!L$19</f>
        <v>285388.04</v>
      </c>
      <c r="O1574" s="50" t="n">
        <f aca="false">FilterOPk!M$19</f>
        <v>-1975.43</v>
      </c>
      <c r="P1574" s="50" t="n">
        <f aca="false">FilterOPk!N$19</f>
        <v>-179963.06</v>
      </c>
      <c r="Q1574" s="51" t="n">
        <f aca="false">FilterOPk!O$19</f>
        <v>103449.55</v>
      </c>
    </row>
    <row r="1575" customFormat="false" ht="12.75" hidden="false" customHeight="false" outlineLevel="0" collapsed="false">
      <c r="B1575" s="85" t="str">
        <f aca="false">FilterOPk!A$20</f>
        <v>LT- NY</v>
      </c>
      <c r="C1575" s="13" t="n">
        <f aca="false">C1574+1</f>
        <v>1574</v>
      </c>
      <c r="D1575" s="50" t="n">
        <f aca="false">FilterOPk!B$20</f>
        <v>0</v>
      </c>
      <c r="E1575" s="50" t="n">
        <f aca="false">FilterOPk!C$20</f>
        <v>-9128.22</v>
      </c>
      <c r="F1575" s="50" t="n">
        <f aca="false">FilterOPk!D$20</f>
        <v>-69725.26</v>
      </c>
      <c r="G1575" s="50" t="n">
        <f aca="false">FilterOPk!E$20</f>
        <v>0</v>
      </c>
      <c r="H1575" s="50" t="n">
        <f aca="false">FilterOPk!F$20</f>
        <v>0</v>
      </c>
      <c r="I1575" s="50" t="n">
        <f aca="false">FilterOPk!G$20</f>
        <v>0</v>
      </c>
      <c r="J1575" s="50" t="n">
        <f aca="false">FilterOPk!H$20</f>
        <v>0</v>
      </c>
      <c r="K1575" s="50" t="n">
        <f aca="false">FilterOPk!I$20</f>
        <v>0</v>
      </c>
      <c r="L1575" s="50" t="n">
        <f aca="false">FilterOPk!J$20</f>
        <v>0</v>
      </c>
      <c r="M1575" s="50" t="n">
        <f aca="false">FilterOPk!K$20</f>
        <v>0</v>
      </c>
      <c r="N1575" s="50" t="n">
        <f aca="false">FilterOPk!L$20</f>
        <v>-78853.48</v>
      </c>
      <c r="O1575" s="50" t="n">
        <f aca="false">FilterOPk!M$20</f>
        <v>0</v>
      </c>
      <c r="P1575" s="50" t="n">
        <f aca="false">FilterOPk!N$20</f>
        <v>12056.92</v>
      </c>
      <c r="Q1575" s="51" t="n">
        <f aca="false">FilterOPk!O$20</f>
        <v>-66796.56</v>
      </c>
    </row>
    <row r="1576" customFormat="false" ht="12.75" hidden="false" customHeight="false" outlineLevel="0" collapsed="false">
      <c r="B1576" s="85" t="str">
        <f aca="false">FilterOPk!A$21</f>
        <v>ST- PJM</v>
      </c>
      <c r="C1576" s="13" t="n">
        <f aca="false">C1575+1</f>
        <v>1575</v>
      </c>
      <c r="D1576" s="50" t="n">
        <f aca="false">FilterOPk!B$21</f>
        <v>1243093.71447674</v>
      </c>
      <c r="E1576" s="50" t="n">
        <f aca="false">FilterOPk!C$21</f>
        <v>13503.06</v>
      </c>
      <c r="F1576" s="50" t="n">
        <f aca="false">FilterOPk!D$21</f>
        <v>0</v>
      </c>
      <c r="G1576" s="50" t="n">
        <f aca="false">FilterOPk!E$21</f>
        <v>0</v>
      </c>
      <c r="H1576" s="50" t="n">
        <f aca="false">FilterOPk!F$21</f>
        <v>0</v>
      </c>
      <c r="I1576" s="50" t="n">
        <f aca="false">FilterOPk!G$21</f>
        <v>0</v>
      </c>
      <c r="J1576" s="50" t="n">
        <f aca="false">FilterOPk!H$21</f>
        <v>0</v>
      </c>
      <c r="K1576" s="50" t="n">
        <f aca="false">FilterOPk!I$21</f>
        <v>0</v>
      </c>
      <c r="L1576" s="50" t="n">
        <f aca="false">FilterOPk!J$21</f>
        <v>0</v>
      </c>
      <c r="M1576" s="50" t="n">
        <f aca="false">FilterOPk!K$21</f>
        <v>0</v>
      </c>
      <c r="N1576" s="50" t="n">
        <f aca="false">FilterOPk!L$21</f>
        <v>13503.06</v>
      </c>
      <c r="O1576" s="50" t="n">
        <f aca="false">FilterOPk!M$21</f>
        <v>0</v>
      </c>
      <c r="P1576" s="50" t="n">
        <f aca="false">FilterOPk!N$21</f>
        <v>0</v>
      </c>
      <c r="Q1576" s="51" t="n">
        <f aca="false">FilterOPk!O$21</f>
        <v>13503.06</v>
      </c>
    </row>
    <row r="1577" customFormat="false" ht="12.75" hidden="false" customHeight="false" outlineLevel="0" collapsed="false">
      <c r="B1577" s="85" t="str">
        <f aca="false">FilterOPk!A$22</f>
        <v>ST- NENG</v>
      </c>
      <c r="C1577" s="13" t="n">
        <f aca="false">C1576+1</f>
        <v>1576</v>
      </c>
      <c r="D1577" s="50" t="n">
        <f aca="false">FilterOPk!B$22</f>
        <v>539719.375927685</v>
      </c>
      <c r="E1577" s="50" t="n">
        <f aca="false">FilterOPk!C$22</f>
        <v>17499.36</v>
      </c>
      <c r="F1577" s="50" t="n">
        <f aca="false">FilterOPk!D$22</f>
        <v>34844.91</v>
      </c>
      <c r="G1577" s="50" t="n">
        <f aca="false">FilterOPk!E$22</f>
        <v>0</v>
      </c>
      <c r="H1577" s="50" t="n">
        <f aca="false">FilterOPk!F$22</f>
        <v>0</v>
      </c>
      <c r="I1577" s="50" t="n">
        <f aca="false">FilterOPk!G$22</f>
        <v>0</v>
      </c>
      <c r="J1577" s="50" t="n">
        <f aca="false">FilterOPk!H$22</f>
        <v>0</v>
      </c>
      <c r="K1577" s="50" t="n">
        <f aca="false">FilterOPk!I$22</f>
        <v>0</v>
      </c>
      <c r="L1577" s="50" t="n">
        <f aca="false">FilterOPk!J$22</f>
        <v>0</v>
      </c>
      <c r="M1577" s="50" t="n">
        <f aca="false">FilterOPk!K$22</f>
        <v>0</v>
      </c>
      <c r="N1577" s="50" t="n">
        <f aca="false">FilterOPk!L$22</f>
        <v>52344.27</v>
      </c>
      <c r="O1577" s="50" t="n">
        <f aca="false">FilterOPk!M$22</f>
        <v>0</v>
      </c>
      <c r="P1577" s="50" t="n">
        <f aca="false">FilterOPk!N$22</f>
        <v>0</v>
      </c>
      <c r="Q1577" s="51" t="n">
        <f aca="false">FilterOPk!O$22</f>
        <v>52344.27</v>
      </c>
    </row>
    <row r="1578" customFormat="false" ht="12.75" hidden="false" customHeight="false" outlineLevel="0" collapsed="false">
      <c r="B1578" s="85" t="str">
        <f aca="false">FilterOPk!A$23</f>
        <v>ST- NY</v>
      </c>
      <c r="C1578" s="13" t="n">
        <f aca="false">C1577+1</f>
        <v>1577</v>
      </c>
      <c r="D1578" s="50" t="n">
        <f aca="false">FilterOPk!B$23</f>
        <v>251437.188425373</v>
      </c>
      <c r="E1578" s="50" t="n">
        <f aca="false">FilterOPk!C$23</f>
        <v>22663</v>
      </c>
      <c r="F1578" s="50" t="n">
        <f aca="false">FilterOPk!D$23</f>
        <v>52267.36</v>
      </c>
      <c r="G1578" s="50" t="n">
        <f aca="false">FilterOPk!E$23</f>
        <v>0</v>
      </c>
      <c r="H1578" s="50" t="n">
        <f aca="false">FilterOPk!F$23</f>
        <v>0</v>
      </c>
      <c r="I1578" s="50" t="n">
        <f aca="false">FilterOPk!G$23</f>
        <v>0</v>
      </c>
      <c r="J1578" s="50" t="n">
        <f aca="false">FilterOPk!H$23</f>
        <v>0</v>
      </c>
      <c r="K1578" s="50" t="n">
        <f aca="false">FilterOPk!I$23</f>
        <v>0</v>
      </c>
      <c r="L1578" s="50" t="n">
        <f aca="false">FilterOPk!J$23</f>
        <v>0</v>
      </c>
      <c r="M1578" s="50" t="n">
        <f aca="false">FilterOPk!K$23</f>
        <v>0</v>
      </c>
      <c r="N1578" s="50" t="n">
        <f aca="false">FilterOPk!L$23</f>
        <v>74930.36</v>
      </c>
      <c r="O1578" s="50" t="n">
        <f aca="false">FilterOPk!M$23</f>
        <v>0</v>
      </c>
      <c r="P1578" s="50" t="n">
        <f aca="false">FilterOPk!N$23</f>
        <v>0</v>
      </c>
      <c r="Q1578" s="51" t="n">
        <f aca="false">FilterOPk!O$23</f>
        <v>74930.36</v>
      </c>
    </row>
    <row r="1579" customFormat="false" ht="12.75" hidden="false" customHeight="false" outlineLevel="0" collapsed="false">
      <c r="B1579" s="85" t="str">
        <f aca="false">FilterOPk!A$24</f>
        <v>NE- PHYS</v>
      </c>
      <c r="C1579" s="13" t="n">
        <f aca="false">C1578+1</f>
        <v>1578</v>
      </c>
      <c r="D1579" s="50" t="n">
        <f aca="false">FilterOPk!B$24</f>
        <v>0</v>
      </c>
      <c r="E1579" s="50" t="n">
        <f aca="false">FilterOPk!C$24</f>
        <v>0</v>
      </c>
      <c r="F1579" s="50" t="n">
        <f aca="false">FilterOPk!D$24</f>
        <v>0</v>
      </c>
      <c r="G1579" s="50" t="n">
        <f aca="false">FilterOPk!E$24</f>
        <v>0</v>
      </c>
      <c r="H1579" s="50" t="n">
        <f aca="false">FilterOPk!F$24</f>
        <v>0</v>
      </c>
      <c r="I1579" s="50" t="n">
        <f aca="false">FilterOPk!G$24</f>
        <v>0</v>
      </c>
      <c r="J1579" s="50" t="n">
        <f aca="false">FilterOPk!H$24</f>
        <v>0</v>
      </c>
      <c r="K1579" s="50" t="n">
        <f aca="false">FilterOPk!I$24</f>
        <v>0</v>
      </c>
      <c r="L1579" s="50" t="n">
        <f aca="false">FilterOPk!J$24</f>
        <v>0</v>
      </c>
      <c r="M1579" s="50" t="n">
        <f aca="false">FilterOPk!K$24</f>
        <v>0</v>
      </c>
      <c r="N1579" s="50" t="n">
        <f aca="false">FilterOPk!L$24</f>
        <v>0</v>
      </c>
      <c r="O1579" s="50" t="n">
        <f aca="false">FilterOPk!M$24</f>
        <v>0</v>
      </c>
      <c r="P1579" s="50" t="n">
        <f aca="false">FilterOPk!N$24</f>
        <v>0</v>
      </c>
      <c r="Q1579" s="51" t="n">
        <f aca="false">FilterOPk!O$24</f>
        <v>0</v>
      </c>
    </row>
    <row r="1580" customFormat="false" ht="12.75" hidden="false" customHeight="false" outlineLevel="0" collapsed="false">
      <c r="B1580" s="85" t="str">
        <f aca="false">FilterOPk!A$25</f>
        <v>LT-Southeast</v>
      </c>
      <c r="C1580" s="13" t="n">
        <f aca="false">C1579+1</f>
        <v>1579</v>
      </c>
      <c r="D1580" s="50" t="n">
        <f aca="false">FilterOPk!B$25</f>
        <v>11411200.8859117</v>
      </c>
      <c r="E1580" s="50" t="n">
        <f aca="false">FilterOPk!C$25</f>
        <v>15825.82</v>
      </c>
      <c r="F1580" s="50" t="n">
        <f aca="false">FilterOPk!D$25</f>
        <v>13250</v>
      </c>
      <c r="G1580" s="50" t="n">
        <f aca="false">FilterOPk!E$25</f>
        <v>24924.1</v>
      </c>
      <c r="H1580" s="50" t="n">
        <f aca="false">FilterOPk!F$25</f>
        <v>24690.47</v>
      </c>
      <c r="I1580" s="50" t="n">
        <f aca="false">FilterOPk!G$25</f>
        <v>26774</v>
      </c>
      <c r="J1580" s="50" t="n">
        <f aca="false">FilterOPk!H$25</f>
        <v>26715</v>
      </c>
      <c r="K1580" s="50" t="n">
        <f aca="false">FilterOPk!I$25</f>
        <v>57358.83</v>
      </c>
      <c r="L1580" s="50" t="n">
        <f aca="false">FilterOPk!J$25</f>
        <v>26146</v>
      </c>
      <c r="M1580" s="50" t="n">
        <f aca="false">FilterOPk!K$25</f>
        <v>75355.31</v>
      </c>
      <c r="N1580" s="50" t="n">
        <f aca="false">FilterOPk!L$25</f>
        <v>291039.53</v>
      </c>
      <c r="O1580" s="50" t="n">
        <f aca="false">FilterOPk!M$25</f>
        <v>-122359</v>
      </c>
      <c r="P1580" s="50" t="n">
        <f aca="false">FilterOPk!N$25</f>
        <v>514428.17</v>
      </c>
      <c r="Q1580" s="51" t="n">
        <f aca="false">FilterOPk!O$25</f>
        <v>683108.7</v>
      </c>
    </row>
    <row r="1581" customFormat="false" ht="12.75" hidden="false" customHeight="false" outlineLevel="0" collapsed="false">
      <c r="B1581" s="85" t="str">
        <f aca="false">FilterOPk!A$26</f>
        <v>ST-SPP</v>
      </c>
      <c r="C1581" s="13" t="n">
        <f aca="false">C1580+1</f>
        <v>1580</v>
      </c>
      <c r="D1581" s="50" t="n">
        <f aca="false">FilterOPk!B$26</f>
        <v>52202.8773549933</v>
      </c>
      <c r="E1581" s="50" t="n">
        <f aca="false">FilterOPk!C$26</f>
        <v>0</v>
      </c>
      <c r="F1581" s="50" t="n">
        <f aca="false">FilterOPk!D$26</f>
        <v>0</v>
      </c>
      <c r="G1581" s="50" t="n">
        <f aca="false">FilterOPk!E$26</f>
        <v>0</v>
      </c>
      <c r="H1581" s="50" t="n">
        <f aca="false">FilterOPk!F$26</f>
        <v>0</v>
      </c>
      <c r="I1581" s="50" t="n">
        <f aca="false">FilterOPk!G$26</f>
        <v>0</v>
      </c>
      <c r="J1581" s="50" t="n">
        <f aca="false">FilterOPk!H$26</f>
        <v>0</v>
      </c>
      <c r="K1581" s="50" t="n">
        <f aca="false">FilterOPk!I$26</f>
        <v>0</v>
      </c>
      <c r="L1581" s="50" t="n">
        <f aca="false">FilterOPk!J$26</f>
        <v>0</v>
      </c>
      <c r="M1581" s="50" t="n">
        <f aca="false">FilterOPk!K$26</f>
        <v>0</v>
      </c>
      <c r="N1581" s="50" t="n">
        <f aca="false">FilterOPk!L$26</f>
        <v>0</v>
      </c>
      <c r="O1581" s="50" t="n">
        <f aca="false">FilterOPk!M$26</f>
        <v>0</v>
      </c>
      <c r="P1581" s="50" t="n">
        <f aca="false">FilterOPk!N$26</f>
        <v>0</v>
      </c>
      <c r="Q1581" s="51" t="n">
        <f aca="false">FilterOPk!O$26</f>
        <v>0</v>
      </c>
    </row>
    <row r="1582" customFormat="false" ht="12.75" hidden="false" customHeight="false" outlineLevel="0" collapsed="false">
      <c r="B1582" s="85" t="str">
        <f aca="false">FilterOPk!A$27</f>
        <v>ST-SERC</v>
      </c>
      <c r="C1582" s="13" t="n">
        <f aca="false">C1581+1</f>
        <v>1581</v>
      </c>
      <c r="D1582" s="50" t="n">
        <f aca="false">FilterOPk!B$27</f>
        <v>686881.973218232</v>
      </c>
      <c r="E1582" s="50" t="n">
        <f aca="false">FilterOPk!C$27</f>
        <v>0</v>
      </c>
      <c r="F1582" s="50" t="n">
        <f aca="false">FilterOPk!D$27</f>
        <v>0</v>
      </c>
      <c r="G1582" s="50" t="n">
        <f aca="false">FilterOPk!E$27</f>
        <v>0</v>
      </c>
      <c r="H1582" s="50" t="n">
        <f aca="false">FilterOPk!F$27</f>
        <v>0</v>
      </c>
      <c r="I1582" s="50" t="n">
        <f aca="false">FilterOPk!G$27</f>
        <v>0</v>
      </c>
      <c r="J1582" s="50" t="n">
        <f aca="false">FilterOPk!H$27</f>
        <v>0</v>
      </c>
      <c r="K1582" s="50" t="n">
        <f aca="false">FilterOPk!I$27</f>
        <v>0</v>
      </c>
      <c r="L1582" s="50" t="n">
        <f aca="false">FilterOPk!J$27</f>
        <v>0</v>
      </c>
      <c r="M1582" s="50" t="n">
        <f aca="false">FilterOPk!K$27</f>
        <v>0</v>
      </c>
      <c r="N1582" s="50" t="n">
        <f aca="false">FilterOPk!L$27</f>
        <v>0</v>
      </c>
      <c r="O1582" s="50" t="n">
        <f aca="false">FilterOPk!M$27</f>
        <v>0</v>
      </c>
      <c r="P1582" s="50" t="n">
        <f aca="false">FilterOPk!N$27</f>
        <v>0</v>
      </c>
      <c r="Q1582" s="51" t="n">
        <f aca="false">FilterOPk!O$27</f>
        <v>0</v>
      </c>
    </row>
    <row r="1583" customFormat="false" ht="12.75" hidden="false" customHeight="false" outlineLevel="0" collapsed="false">
      <c r="B1583" s="85" t="str">
        <f aca="false">FilterOPk!A$28</f>
        <v>LT- Texas</v>
      </c>
      <c r="C1583" s="13" t="n">
        <f aca="false">C1582+1</f>
        <v>1582</v>
      </c>
      <c r="D1583" s="50" t="n">
        <f aca="false">FilterOPk!B$28</f>
        <v>3826684.70313045</v>
      </c>
      <c r="E1583" s="50" t="n">
        <f aca="false">FilterOPk!C$28</f>
        <v>0</v>
      </c>
      <c r="F1583" s="50" t="n">
        <f aca="false">FilterOPk!D$28</f>
        <v>13003.28</v>
      </c>
      <c r="G1583" s="50" t="n">
        <f aca="false">FilterOPk!E$28</f>
        <v>7651.26</v>
      </c>
      <c r="H1583" s="50" t="n">
        <f aca="false">FilterOPk!F$28</f>
        <v>7986.82</v>
      </c>
      <c r="I1583" s="50" t="n">
        <f aca="false">FilterOPk!G$28</f>
        <v>17032.43</v>
      </c>
      <c r="J1583" s="50" t="n">
        <f aca="false">FilterOPk!H$28</f>
        <v>19665.43</v>
      </c>
      <c r="K1583" s="50" t="n">
        <f aca="false">FilterOPk!I$28</f>
        <v>46628.44</v>
      </c>
      <c r="L1583" s="50" t="n">
        <f aca="false">FilterOPk!J$28</f>
        <v>12076.91</v>
      </c>
      <c r="M1583" s="50" t="n">
        <f aca="false">FilterOPk!K$28</f>
        <v>18411.54</v>
      </c>
      <c r="N1583" s="50" t="n">
        <f aca="false">FilterOPk!L$28</f>
        <v>142456.11</v>
      </c>
      <c r="O1583" s="50" t="n">
        <f aca="false">FilterOPk!M$28</f>
        <v>653578.76</v>
      </c>
      <c r="P1583" s="50" t="n">
        <f aca="false">FilterOPk!N$28</f>
        <v>2238345.92</v>
      </c>
      <c r="Q1583" s="51" t="n">
        <f aca="false">FilterOPk!O$28</f>
        <v>3034380.79</v>
      </c>
    </row>
    <row r="1584" customFormat="false" ht="12.75" hidden="false" customHeight="false" outlineLevel="0" collapsed="false">
      <c r="B1584" s="85" t="str">
        <f aca="false">FilterOPk!A$29</f>
        <v>St- Texas</v>
      </c>
      <c r="C1584" s="13" t="n">
        <f aca="false">C1583+1</f>
        <v>1583</v>
      </c>
      <c r="D1584" s="50" t="n">
        <f aca="false">FilterOPk!B$29</f>
        <v>445563.239343252</v>
      </c>
      <c r="E1584" s="50" t="n">
        <f aca="false">FilterOPk!C$29</f>
        <v>5676.33</v>
      </c>
      <c r="F1584" s="50" t="n">
        <f aca="false">FilterOPk!D$29</f>
        <v>0</v>
      </c>
      <c r="G1584" s="50" t="n">
        <f aca="false">FilterOPk!E$29</f>
        <v>0</v>
      </c>
      <c r="H1584" s="50" t="n">
        <f aca="false">FilterOPk!F$29</f>
        <v>0</v>
      </c>
      <c r="I1584" s="50" t="n">
        <f aca="false">FilterOPk!G$29</f>
        <v>0</v>
      </c>
      <c r="J1584" s="50" t="n">
        <f aca="false">FilterOPk!H$29</f>
        <v>0</v>
      </c>
      <c r="K1584" s="50" t="n">
        <f aca="false">FilterOPk!I$29</f>
        <v>0</v>
      </c>
      <c r="L1584" s="50" t="n">
        <f aca="false">FilterOPk!J$29</f>
        <v>0</v>
      </c>
      <c r="M1584" s="50" t="n">
        <f aca="false">FilterOPk!K$29</f>
        <v>0</v>
      </c>
      <c r="N1584" s="50" t="n">
        <f aca="false">FilterOPk!L$29</f>
        <v>5676.33</v>
      </c>
      <c r="O1584" s="50" t="n">
        <f aca="false">FilterOPk!M$29</f>
        <v>0</v>
      </c>
      <c r="P1584" s="50" t="n">
        <f aca="false">FilterOPk!N$29</f>
        <v>0</v>
      </c>
      <c r="Q1584" s="51" t="n">
        <f aca="false">FilterOPk!O$29</f>
        <v>5676.33</v>
      </c>
    </row>
    <row r="1585" customFormat="false" ht="12.75" hidden="false" customHeight="false" outlineLevel="0" collapsed="false">
      <c r="B1585" s="85"/>
      <c r="C1585" s="13" t="n">
        <f aca="false">C1584+1</f>
        <v>1584</v>
      </c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1"/>
    </row>
    <row r="1586" customFormat="false" ht="12.75" hidden="false" customHeight="false" outlineLevel="0" collapsed="false">
      <c r="B1586" s="85" t="str">
        <f aca="false">FilterOPk!A$32</f>
        <v>Gas positions</v>
      </c>
      <c r="C1586" s="13" t="n">
        <f aca="false">C1585+1</f>
        <v>1585</v>
      </c>
      <c r="D1586" s="50" t="s">
        <v>4</v>
      </c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1"/>
    </row>
    <row r="1587" customFormat="false" ht="12.75" hidden="false" customHeight="false" outlineLevel="0" collapsed="false">
      <c r="B1587" s="85" t="str">
        <f aca="false">FilterOPk!A$33</f>
        <v>Kevin Presto</v>
      </c>
      <c r="C1587" s="13" t="n">
        <f aca="false">C1586+1</f>
        <v>1586</v>
      </c>
      <c r="D1587" s="50" t="n">
        <f aca="false">FilterOPk!B$33</f>
        <v>0</v>
      </c>
      <c r="E1587" s="50" t="n">
        <f aca="false">FilterOPk!C$33</f>
        <v>0</v>
      </c>
      <c r="F1587" s="50" t="n">
        <f aca="false">FilterOPk!D$33</f>
        <v>0</v>
      </c>
      <c r="G1587" s="50" t="n">
        <f aca="false">FilterOPk!E$33</f>
        <v>0</v>
      </c>
      <c r="H1587" s="50" t="n">
        <f aca="false">FilterOPk!F$33</f>
        <v>0</v>
      </c>
      <c r="I1587" s="50" t="n">
        <f aca="false">FilterOPk!G$33</f>
        <v>0</v>
      </c>
      <c r="J1587" s="50" t="n">
        <f aca="false">FilterOPk!H$33</f>
        <v>0</v>
      </c>
      <c r="K1587" s="50" t="n">
        <f aca="false">FilterOPk!I$33</f>
        <v>0</v>
      </c>
      <c r="L1587" s="50" t="n">
        <f aca="false">FilterOPk!J$33</f>
        <v>0</v>
      </c>
      <c r="M1587" s="50" t="n">
        <f aca="false">FilterOPk!K$33</f>
        <v>0</v>
      </c>
      <c r="N1587" s="50" t="n">
        <f aca="false">FilterOPk!L$33</f>
        <v>0</v>
      </c>
      <c r="O1587" s="50" t="n">
        <f aca="false">FilterOPk!M$33</f>
        <v>0</v>
      </c>
      <c r="P1587" s="50" t="n">
        <f aca="false">FilterOPk!N$33</f>
        <v>0</v>
      </c>
      <c r="Q1587" s="51" t="n">
        <f aca="false">FilterOPk!O$33</f>
        <v>0</v>
      </c>
    </row>
    <row r="1588" customFormat="false" ht="12.75" hidden="false" customHeight="false" outlineLevel="0" collapsed="false">
      <c r="B1588" s="85" t="str">
        <f aca="false">FilterOPk!A$34</f>
        <v>Fletcher Sturm</v>
      </c>
      <c r="C1588" s="13" t="n">
        <f aca="false">C1587+1</f>
        <v>1587</v>
      </c>
      <c r="D1588" s="50" t="n">
        <f aca="false">FilterOPk!B$34</f>
        <v>0</v>
      </c>
      <c r="E1588" s="50" t="n">
        <f aca="false">FilterOPk!C$34</f>
        <v>0</v>
      </c>
      <c r="F1588" s="50" t="n">
        <f aca="false">FilterOPk!D$34</f>
        <v>0</v>
      </c>
      <c r="G1588" s="50" t="n">
        <f aca="false">FilterOPk!E$34</f>
        <v>0</v>
      </c>
      <c r="H1588" s="50" t="n">
        <f aca="false">FilterOPk!F$34</f>
        <v>0</v>
      </c>
      <c r="I1588" s="50" t="n">
        <f aca="false">FilterOPk!G$34</f>
        <v>0</v>
      </c>
      <c r="J1588" s="50" t="n">
        <f aca="false">FilterOPk!H$34</f>
        <v>0</v>
      </c>
      <c r="K1588" s="50" t="n">
        <f aca="false">FilterOPk!I$34</f>
        <v>0</v>
      </c>
      <c r="L1588" s="50" t="n">
        <f aca="false">FilterOPk!J$34</f>
        <v>0</v>
      </c>
      <c r="M1588" s="50" t="n">
        <f aca="false">FilterOPk!K$34</f>
        <v>0</v>
      </c>
      <c r="N1588" s="50" t="n">
        <f aca="false">FilterOPk!L$34</f>
        <v>0</v>
      </c>
      <c r="O1588" s="50" t="n">
        <f aca="false">FilterOPk!M$34</f>
        <v>0</v>
      </c>
      <c r="P1588" s="50" t="n">
        <f aca="false">FilterOPk!N$34</f>
        <v>0</v>
      </c>
      <c r="Q1588" s="51" t="n">
        <f aca="false">FilterOPk!O$34</f>
        <v>0</v>
      </c>
    </row>
    <row r="1589" customFormat="false" ht="12.75" hidden="false" customHeight="false" outlineLevel="0" collapsed="false">
      <c r="B1589" s="85" t="str">
        <f aca="false">FilterOPk!A$35</f>
        <v>Doug Gilbert-Smith</v>
      </c>
      <c r="C1589" s="13" t="n">
        <f aca="false">C1588+1</f>
        <v>1588</v>
      </c>
      <c r="D1589" s="50" t="n">
        <f aca="false">FilterOPk!B$35</f>
        <v>0</v>
      </c>
      <c r="E1589" s="50" t="n">
        <f aca="false">FilterOPk!C$35</f>
        <v>0</v>
      </c>
      <c r="F1589" s="50" t="n">
        <f aca="false">FilterOPk!D$35</f>
        <v>0</v>
      </c>
      <c r="G1589" s="50" t="n">
        <f aca="false">FilterOPk!E$35</f>
        <v>0</v>
      </c>
      <c r="H1589" s="50" t="n">
        <f aca="false">FilterOPk!F$35</f>
        <v>0</v>
      </c>
      <c r="I1589" s="50" t="n">
        <f aca="false">FilterOPk!G$35</f>
        <v>0</v>
      </c>
      <c r="J1589" s="50" t="n">
        <f aca="false">FilterOPk!H$35</f>
        <v>0</v>
      </c>
      <c r="K1589" s="50" t="n">
        <f aca="false">FilterOPk!I$35</f>
        <v>0</v>
      </c>
      <c r="L1589" s="50" t="n">
        <f aca="false">FilterOPk!J$35</f>
        <v>0</v>
      </c>
      <c r="M1589" s="50" t="n">
        <f aca="false">FilterOPk!K$35</f>
        <v>0</v>
      </c>
      <c r="N1589" s="50" t="n">
        <f aca="false">FilterOPk!L$35</f>
        <v>0</v>
      </c>
      <c r="O1589" s="50" t="n">
        <f aca="false">FilterOPk!M$35</f>
        <v>0</v>
      </c>
      <c r="P1589" s="50" t="n">
        <f aca="false">FilterOPk!N$35</f>
        <v>0</v>
      </c>
      <c r="Q1589" s="51" t="n">
        <f aca="false">FilterOPk!O$35</f>
        <v>0</v>
      </c>
    </row>
    <row r="1590" customFormat="false" ht="12.75" hidden="false" customHeight="false" outlineLevel="0" collapsed="false">
      <c r="B1590" s="85" t="str">
        <f aca="false">FilterOPk!A$36</f>
        <v>Rogers Herndon</v>
      </c>
      <c r="C1590" s="13" t="n">
        <f aca="false">C1589+1</f>
        <v>1589</v>
      </c>
      <c r="D1590" s="50" t="n">
        <f aca="false">FilterOPk!B$36</f>
        <v>0</v>
      </c>
      <c r="E1590" s="50" t="n">
        <f aca="false">FilterOPk!C$36</f>
        <v>0</v>
      </c>
      <c r="F1590" s="50" t="n">
        <f aca="false">FilterOPk!D$36</f>
        <v>0</v>
      </c>
      <c r="G1590" s="50" t="n">
        <f aca="false">FilterOPk!E$36</f>
        <v>0</v>
      </c>
      <c r="H1590" s="50" t="n">
        <f aca="false">FilterOPk!F$36</f>
        <v>0</v>
      </c>
      <c r="I1590" s="50" t="n">
        <f aca="false">FilterOPk!G$36</f>
        <v>0</v>
      </c>
      <c r="J1590" s="50" t="n">
        <f aca="false">FilterOPk!H$36</f>
        <v>0</v>
      </c>
      <c r="K1590" s="50" t="n">
        <f aca="false">FilterOPk!I$36</f>
        <v>0</v>
      </c>
      <c r="L1590" s="50" t="n">
        <f aca="false">FilterOPk!J$36</f>
        <v>0</v>
      </c>
      <c r="M1590" s="50" t="n">
        <f aca="false">FilterOPk!K$36</f>
        <v>0</v>
      </c>
      <c r="N1590" s="50" t="n">
        <f aca="false">FilterOPk!L$36</f>
        <v>0</v>
      </c>
      <c r="O1590" s="50" t="n">
        <f aca="false">FilterOPk!M$36</f>
        <v>0</v>
      </c>
      <c r="P1590" s="50" t="n">
        <f aca="false">FilterOPk!N$36</f>
        <v>0</v>
      </c>
      <c r="Q1590" s="51" t="n">
        <f aca="false">FilterOPk!O$36</f>
        <v>0</v>
      </c>
    </row>
    <row r="1591" customFormat="false" ht="12.75" hidden="false" customHeight="false" outlineLevel="0" collapsed="false">
      <c r="B1591" s="85" t="str">
        <f aca="false">FilterOPk!A$37</f>
        <v>Dana Davis</v>
      </c>
      <c r="C1591" s="13" t="n">
        <f aca="false">C1590+1</f>
        <v>1590</v>
      </c>
      <c r="D1591" s="50" t="n">
        <f aca="false">FilterOPk!B$37</f>
        <v>0</v>
      </c>
      <c r="E1591" s="50" t="n">
        <f aca="false">FilterOPk!C$37</f>
        <v>0</v>
      </c>
      <c r="F1591" s="50" t="n">
        <f aca="false">FilterOPk!D$37</f>
        <v>0</v>
      </c>
      <c r="G1591" s="50" t="n">
        <f aca="false">FilterOPk!E$37</f>
        <v>0</v>
      </c>
      <c r="H1591" s="50" t="n">
        <f aca="false">FilterOPk!F$37</f>
        <v>0</v>
      </c>
      <c r="I1591" s="50" t="n">
        <f aca="false">FilterOPk!G$37</f>
        <v>0</v>
      </c>
      <c r="J1591" s="50" t="n">
        <f aca="false">FilterOPk!H$37</f>
        <v>0</v>
      </c>
      <c r="K1591" s="50" t="n">
        <f aca="false">FilterOPk!I$37</f>
        <v>0</v>
      </c>
      <c r="L1591" s="50" t="n">
        <f aca="false">FilterOPk!J$37</f>
        <v>0</v>
      </c>
      <c r="M1591" s="50" t="n">
        <f aca="false">FilterOPk!K$37</f>
        <v>0</v>
      </c>
      <c r="N1591" s="50" t="n">
        <f aca="false">FilterOPk!L$37</f>
        <v>0</v>
      </c>
      <c r="O1591" s="50" t="n">
        <f aca="false">FilterOPk!M$37</f>
        <v>0</v>
      </c>
      <c r="P1591" s="50" t="n">
        <f aca="false">FilterOPk!N$37</f>
        <v>0</v>
      </c>
      <c r="Q1591" s="51" t="n">
        <f aca="false">FilterOPk!O$37</f>
        <v>0</v>
      </c>
    </row>
    <row r="1592" customFormat="false" ht="12.75" hidden="false" customHeight="false" outlineLevel="0" collapsed="false">
      <c r="B1592" s="85" t="str">
        <f aca="false">FilterOPk!A$38</f>
        <v>Tom May</v>
      </c>
      <c r="C1592" s="13" t="n">
        <f aca="false">C1591+1</f>
        <v>1591</v>
      </c>
      <c r="D1592" s="50" t="n">
        <f aca="false">FilterOPk!B$38</f>
        <v>0</v>
      </c>
      <c r="E1592" s="50" t="n">
        <f aca="false">FilterOPk!C$38</f>
        <v>0</v>
      </c>
      <c r="F1592" s="50" t="n">
        <f aca="false">FilterOPk!D$38</f>
        <v>0</v>
      </c>
      <c r="G1592" s="50" t="n">
        <f aca="false">FilterOPk!E$38</f>
        <v>0</v>
      </c>
      <c r="H1592" s="50" t="n">
        <f aca="false">FilterOPk!F$38</f>
        <v>0</v>
      </c>
      <c r="I1592" s="50" t="n">
        <f aca="false">FilterOPk!G$38</f>
        <v>0</v>
      </c>
      <c r="J1592" s="50" t="n">
        <f aca="false">FilterOPk!H$38</f>
        <v>0</v>
      </c>
      <c r="K1592" s="50" t="n">
        <f aca="false">FilterOPk!I$38</f>
        <v>0</v>
      </c>
      <c r="L1592" s="50" t="n">
        <f aca="false">FilterOPk!J$38</f>
        <v>0</v>
      </c>
      <c r="M1592" s="50" t="n">
        <f aca="false">FilterOPk!K$38</f>
        <v>0</v>
      </c>
      <c r="N1592" s="50" t="n">
        <f aca="false">FilterOPk!L$38</f>
        <v>0</v>
      </c>
      <c r="O1592" s="50" t="n">
        <f aca="false">FilterOPk!M$38</f>
        <v>0</v>
      </c>
      <c r="P1592" s="50" t="n">
        <f aca="false">FilterOPk!N$38</f>
        <v>0</v>
      </c>
      <c r="Q1592" s="51" t="n">
        <f aca="false">FilterOPk!O$38</f>
        <v>0</v>
      </c>
    </row>
    <row r="1593" customFormat="false" ht="12.75" hidden="false" customHeight="false" outlineLevel="0" collapsed="false">
      <c r="B1593" s="85" t="str">
        <f aca="false">FilterOPk!A$39</f>
        <v>Clint Dean</v>
      </c>
      <c r="C1593" s="13" t="n">
        <f aca="false">C1592+1</f>
        <v>1592</v>
      </c>
      <c r="D1593" s="50" t="n">
        <f aca="false">FilterOPk!B$39</f>
        <v>0</v>
      </c>
      <c r="E1593" s="50" t="n">
        <f aca="false">FilterOPk!C$39</f>
        <v>0</v>
      </c>
      <c r="F1593" s="50" t="n">
        <f aca="false">FilterOPk!D$39</f>
        <v>0</v>
      </c>
      <c r="G1593" s="50" t="n">
        <f aca="false">FilterOPk!E$39</f>
        <v>0</v>
      </c>
      <c r="H1593" s="50" t="n">
        <f aca="false">FilterOPk!F$39</f>
        <v>0</v>
      </c>
      <c r="I1593" s="50" t="n">
        <f aca="false">FilterOPk!G$39</f>
        <v>0</v>
      </c>
      <c r="J1593" s="50" t="n">
        <f aca="false">FilterOPk!H$39</f>
        <v>0</v>
      </c>
      <c r="K1593" s="50" t="n">
        <f aca="false">FilterOPk!I$39</f>
        <v>0</v>
      </c>
      <c r="L1593" s="50" t="n">
        <f aca="false">FilterOPk!J$39</f>
        <v>0</v>
      </c>
      <c r="M1593" s="50" t="n">
        <f aca="false">FilterOPk!K$39</f>
        <v>0</v>
      </c>
      <c r="N1593" s="50" t="n">
        <f aca="false">FilterOPk!L$39</f>
        <v>0</v>
      </c>
      <c r="O1593" s="50" t="n">
        <f aca="false">FilterOPk!M$39</f>
        <v>0</v>
      </c>
      <c r="P1593" s="50" t="n">
        <f aca="false">FilterOPk!N$39</f>
        <v>0</v>
      </c>
      <c r="Q1593" s="51" t="n">
        <f aca="false">FilterOPk!O$39</f>
        <v>0</v>
      </c>
    </row>
    <row r="1594" customFormat="false" ht="12.75" hidden="false" customHeight="false" outlineLevel="0" collapsed="false">
      <c r="B1594" s="85" t="str">
        <f aca="false">FilterOPk!A$40</f>
        <v>Rob Benson</v>
      </c>
      <c r="C1594" s="13" t="n">
        <f aca="false">C1593+1</f>
        <v>1593</v>
      </c>
      <c r="D1594" s="50" t="n">
        <f aca="false">FilterOPk!B$40</f>
        <v>0</v>
      </c>
      <c r="E1594" s="50" t="n">
        <f aca="false">FilterOPk!C$40</f>
        <v>0</v>
      </c>
      <c r="F1594" s="50" t="n">
        <f aca="false">FilterOPk!D$40</f>
        <v>0</v>
      </c>
      <c r="G1594" s="50" t="n">
        <f aca="false">FilterOPk!E$40</f>
        <v>0</v>
      </c>
      <c r="H1594" s="50" t="n">
        <f aca="false">FilterOPk!F$40</f>
        <v>0</v>
      </c>
      <c r="I1594" s="50" t="n">
        <f aca="false">FilterOPk!G$40</f>
        <v>0</v>
      </c>
      <c r="J1594" s="50" t="n">
        <f aca="false">FilterOPk!H$40</f>
        <v>0</v>
      </c>
      <c r="K1594" s="50" t="n">
        <f aca="false">FilterOPk!I$40</f>
        <v>0</v>
      </c>
      <c r="L1594" s="50" t="n">
        <f aca="false">FilterOPk!J$40</f>
        <v>0</v>
      </c>
      <c r="M1594" s="50" t="n">
        <f aca="false">FilterOPk!K$40</f>
        <v>0</v>
      </c>
      <c r="N1594" s="50" t="n">
        <f aca="false">FilterOPk!L$40</f>
        <v>0</v>
      </c>
      <c r="O1594" s="50" t="n">
        <f aca="false">FilterOPk!M$40</f>
        <v>0</v>
      </c>
      <c r="P1594" s="50" t="n">
        <f aca="false">FilterOPk!N$40</f>
        <v>0</v>
      </c>
      <c r="Q1594" s="51" t="n">
        <f aca="false">FilterOPk!O$40</f>
        <v>0</v>
      </c>
    </row>
    <row r="1595" customFormat="false" ht="12.75" hidden="false" customHeight="false" outlineLevel="0" collapsed="false">
      <c r="B1595" s="85" t="str">
        <f aca="false">FilterOPk!A$41</f>
        <v>Matt Lorenz</v>
      </c>
      <c r="C1595" s="13" t="n">
        <f aca="false">C1594+1</f>
        <v>1594</v>
      </c>
      <c r="D1595" s="50" t="n">
        <f aca="false">FilterOPk!B$41</f>
        <v>0</v>
      </c>
      <c r="E1595" s="50" t="n">
        <f aca="false">FilterOPk!C$41</f>
        <v>0</v>
      </c>
      <c r="F1595" s="50" t="n">
        <f aca="false">FilterOPk!D$41</f>
        <v>0</v>
      </c>
      <c r="G1595" s="50" t="n">
        <f aca="false">FilterOPk!E$41</f>
        <v>0</v>
      </c>
      <c r="H1595" s="50" t="n">
        <f aca="false">FilterOPk!F$41</f>
        <v>0</v>
      </c>
      <c r="I1595" s="50" t="n">
        <f aca="false">FilterOPk!G$41</f>
        <v>0</v>
      </c>
      <c r="J1595" s="50" t="n">
        <f aca="false">FilterOPk!H$41</f>
        <v>0</v>
      </c>
      <c r="K1595" s="50" t="n">
        <f aca="false">FilterOPk!I$41</f>
        <v>0</v>
      </c>
      <c r="L1595" s="50" t="n">
        <f aca="false">FilterOPk!J$41</f>
        <v>0</v>
      </c>
      <c r="M1595" s="50" t="n">
        <f aca="false">FilterOPk!K$41</f>
        <v>0</v>
      </c>
      <c r="N1595" s="50" t="n">
        <f aca="false">FilterOPk!L$41</f>
        <v>0</v>
      </c>
      <c r="O1595" s="50" t="n">
        <f aca="false">FilterOPk!M$41</f>
        <v>0</v>
      </c>
      <c r="P1595" s="50" t="n">
        <f aca="false">FilterOPk!N$41</f>
        <v>0</v>
      </c>
      <c r="Q1595" s="51" t="n">
        <f aca="false">FilterOPk!O$41</f>
        <v>0</v>
      </c>
    </row>
    <row r="1596" customFormat="false" ht="12.75" hidden="false" customHeight="false" outlineLevel="0" collapsed="false">
      <c r="B1596" s="85" t="str">
        <f aca="false">FilterOPk!A$42</f>
        <v>John Forney</v>
      </c>
      <c r="C1596" s="13" t="n">
        <f aca="false">C1595+1</f>
        <v>1595</v>
      </c>
      <c r="D1596" s="50" t="n">
        <f aca="false">FilterOPk!B$42</f>
        <v>0</v>
      </c>
      <c r="E1596" s="50" t="n">
        <f aca="false">FilterOPk!C$42</f>
        <v>0</v>
      </c>
      <c r="F1596" s="50" t="n">
        <f aca="false">FilterOPk!D$42</f>
        <v>0</v>
      </c>
      <c r="G1596" s="50" t="n">
        <f aca="false">FilterOPk!E$42</f>
        <v>0</v>
      </c>
      <c r="H1596" s="50" t="n">
        <f aca="false">FilterOPk!F$42</f>
        <v>0</v>
      </c>
      <c r="I1596" s="50" t="n">
        <f aca="false">FilterOPk!G$42</f>
        <v>0</v>
      </c>
      <c r="J1596" s="50" t="n">
        <f aca="false">FilterOPk!H$42</f>
        <v>0</v>
      </c>
      <c r="K1596" s="50" t="n">
        <f aca="false">FilterOPk!I$42</f>
        <v>0</v>
      </c>
      <c r="L1596" s="50" t="n">
        <f aca="false">FilterOPk!J$42</f>
        <v>0</v>
      </c>
      <c r="M1596" s="50" t="n">
        <f aca="false">FilterOPk!K$42</f>
        <v>0</v>
      </c>
      <c r="N1596" s="50" t="n">
        <f aca="false">FilterOPk!L$42</f>
        <v>0</v>
      </c>
      <c r="O1596" s="50" t="n">
        <f aca="false">FilterOPk!M$42</f>
        <v>0</v>
      </c>
      <c r="P1596" s="50" t="n">
        <f aca="false">FilterOPk!N$42</f>
        <v>0</v>
      </c>
      <c r="Q1596" s="51" t="n">
        <f aca="false">FilterOPk!O$42</f>
        <v>0</v>
      </c>
    </row>
    <row r="1597" customFormat="false" ht="12.75" hidden="false" customHeight="false" outlineLevel="0" collapsed="false">
      <c r="B1597" s="85" t="str">
        <f aca="false">FilterOPk!A$43</f>
        <v>Mike Carson</v>
      </c>
      <c r="C1597" s="13" t="n">
        <f aca="false">C1596+1</f>
        <v>1596</v>
      </c>
      <c r="D1597" s="50" t="n">
        <f aca="false">FilterOPk!B$43</f>
        <v>0</v>
      </c>
      <c r="E1597" s="50" t="n">
        <f aca="false">FilterOPk!C$43</f>
        <v>0</v>
      </c>
      <c r="F1597" s="50" t="n">
        <f aca="false">FilterOPk!D$43</f>
        <v>0</v>
      </c>
      <c r="G1597" s="50" t="n">
        <f aca="false">FilterOPk!E$43</f>
        <v>0</v>
      </c>
      <c r="H1597" s="50" t="n">
        <f aca="false">FilterOPk!F$43</f>
        <v>0</v>
      </c>
      <c r="I1597" s="50" t="n">
        <f aca="false">FilterOPk!G$43</f>
        <v>0</v>
      </c>
      <c r="J1597" s="50" t="n">
        <f aca="false">FilterOPk!H$43</f>
        <v>0</v>
      </c>
      <c r="K1597" s="50" t="n">
        <f aca="false">FilterOPk!I$43</f>
        <v>0</v>
      </c>
      <c r="L1597" s="50" t="n">
        <f aca="false">FilterOPk!J$43</f>
        <v>0</v>
      </c>
      <c r="M1597" s="50" t="n">
        <f aca="false">FilterOPk!K$43</f>
        <v>0</v>
      </c>
      <c r="N1597" s="50" t="n">
        <f aca="false">FilterOPk!L$43</f>
        <v>0</v>
      </c>
      <c r="O1597" s="50" t="n">
        <f aca="false">FilterOPk!M$43</f>
        <v>0</v>
      </c>
      <c r="P1597" s="50" t="n">
        <f aca="false">FilterOPk!N$43</f>
        <v>0</v>
      </c>
      <c r="Q1597" s="51" t="n">
        <f aca="false">FilterOPk!O$43</f>
        <v>0</v>
      </c>
    </row>
    <row r="1598" customFormat="false" ht="12.75" hidden="false" customHeight="false" outlineLevel="0" collapsed="false">
      <c r="B1598" s="85" t="str">
        <f aca="false">FilterOPk!A$44</f>
        <v>Chris Dorland</v>
      </c>
      <c r="C1598" s="13" t="n">
        <f aca="false">C1597+1</f>
        <v>1597</v>
      </c>
      <c r="D1598" s="50" t="n">
        <f aca="false">FilterOPk!B$44</f>
        <v>0</v>
      </c>
      <c r="E1598" s="50" t="n">
        <f aca="false">FilterOPk!C$44</f>
        <v>0</v>
      </c>
      <c r="F1598" s="50" t="n">
        <f aca="false">FilterOPk!D$44</f>
        <v>0</v>
      </c>
      <c r="G1598" s="50" t="n">
        <f aca="false">FilterOPk!E$44</f>
        <v>0</v>
      </c>
      <c r="H1598" s="50" t="n">
        <f aca="false">FilterOPk!F$44</f>
        <v>0</v>
      </c>
      <c r="I1598" s="50" t="n">
        <f aca="false">FilterOPk!G$44</f>
        <v>0</v>
      </c>
      <c r="J1598" s="50" t="n">
        <f aca="false">FilterOPk!H$44</f>
        <v>0</v>
      </c>
      <c r="K1598" s="50" t="n">
        <f aca="false">FilterOPk!I$44</f>
        <v>0</v>
      </c>
      <c r="L1598" s="50" t="n">
        <f aca="false">FilterOPk!J$44</f>
        <v>0</v>
      </c>
      <c r="M1598" s="50" t="n">
        <f aca="false">FilterOPk!K$44</f>
        <v>0</v>
      </c>
      <c r="N1598" s="50" t="n">
        <f aca="false">FilterOPk!L$44</f>
        <v>0</v>
      </c>
      <c r="O1598" s="50" t="n">
        <f aca="false">FilterOPk!M$44</f>
        <v>0</v>
      </c>
      <c r="P1598" s="50" t="n">
        <f aca="false">FilterOPk!N$44</f>
        <v>0</v>
      </c>
      <c r="Q1598" s="51" t="n">
        <f aca="false">FilterOPk!O$44</f>
        <v>0</v>
      </c>
    </row>
    <row r="1599" customFormat="false" ht="12.75" hidden="false" customHeight="false" outlineLevel="0" collapsed="false">
      <c r="B1599" s="85" t="str">
        <f aca="false">FilterOPk!A$45</f>
        <v>Jeff King</v>
      </c>
      <c r="C1599" s="13" t="n">
        <f aca="false">C1598+1</f>
        <v>1598</v>
      </c>
      <c r="D1599" s="50" t="n">
        <f aca="false">FilterOPk!B$45</f>
        <v>0</v>
      </c>
      <c r="E1599" s="50" t="n">
        <f aca="false">FilterOPk!C$45</f>
        <v>0</v>
      </c>
      <c r="F1599" s="50" t="n">
        <f aca="false">FilterOPk!D$45</f>
        <v>0</v>
      </c>
      <c r="G1599" s="50" t="n">
        <f aca="false">FilterOPk!E$45</f>
        <v>0</v>
      </c>
      <c r="H1599" s="50" t="n">
        <f aca="false">FilterOPk!F$45</f>
        <v>0</v>
      </c>
      <c r="I1599" s="50" t="n">
        <f aca="false">FilterOPk!G$45</f>
        <v>0</v>
      </c>
      <c r="J1599" s="50" t="n">
        <f aca="false">FilterOPk!H$45</f>
        <v>0</v>
      </c>
      <c r="K1599" s="50" t="n">
        <f aca="false">FilterOPk!I$45</f>
        <v>0</v>
      </c>
      <c r="L1599" s="50" t="n">
        <f aca="false">FilterOPk!J$45</f>
        <v>0</v>
      </c>
      <c r="M1599" s="50" t="n">
        <f aca="false">FilterOPk!K$45</f>
        <v>0</v>
      </c>
      <c r="N1599" s="50" t="n">
        <f aca="false">FilterOPk!L$45</f>
        <v>0</v>
      </c>
      <c r="O1599" s="50" t="n">
        <f aca="false">FilterOPk!M$45</f>
        <v>0</v>
      </c>
      <c r="P1599" s="50" t="n">
        <f aca="false">FilterOPk!N$45</f>
        <v>0</v>
      </c>
      <c r="Q1599" s="51" t="n">
        <f aca="false">FilterOPk!O$45</f>
        <v>0</v>
      </c>
    </row>
    <row r="1600" customFormat="false" ht="12.75" hidden="false" customHeight="false" outlineLevel="0" collapsed="false">
      <c r="B1600" s="85" t="n">
        <f aca="false">FilterOPk!A$46</f>
        <v>0</v>
      </c>
      <c r="C1600" s="13" t="n">
        <f aca="false">C1599+1</f>
        <v>1599</v>
      </c>
      <c r="D1600" s="50" t="n">
        <f aca="false">FilterOPk!B$46</f>
        <v>0</v>
      </c>
      <c r="E1600" s="50" t="n">
        <f aca="false">FilterOPk!C$46</f>
        <v>0</v>
      </c>
      <c r="F1600" s="50" t="n">
        <f aca="false">FilterOPk!D$46</f>
        <v>0</v>
      </c>
      <c r="G1600" s="50" t="n">
        <f aca="false">FilterOPk!E$46</f>
        <v>0</v>
      </c>
      <c r="H1600" s="50" t="n">
        <f aca="false">FilterOPk!F$46</f>
        <v>0</v>
      </c>
      <c r="I1600" s="50" t="n">
        <f aca="false">FilterOPk!G$46</f>
        <v>0</v>
      </c>
      <c r="J1600" s="50" t="n">
        <f aca="false">FilterOPk!H$46</f>
        <v>0</v>
      </c>
      <c r="K1600" s="50" t="n">
        <f aca="false">FilterOPk!I$46</f>
        <v>0</v>
      </c>
      <c r="L1600" s="50" t="n">
        <f aca="false">FilterOPk!J$46</f>
        <v>0</v>
      </c>
      <c r="M1600" s="50" t="n">
        <f aca="false">FilterOPk!K$46</f>
        <v>0</v>
      </c>
      <c r="N1600" s="50" t="n">
        <f aca="false">FilterOPk!L$46</f>
        <v>0</v>
      </c>
      <c r="O1600" s="50" t="n">
        <f aca="false">FilterOPk!M$46</f>
        <v>0</v>
      </c>
      <c r="P1600" s="50" t="n">
        <f aca="false">FilterOPk!N$46</f>
        <v>0</v>
      </c>
      <c r="Q1600" s="51" t="n">
        <f aca="false">FilterOPk!O$46</f>
        <v>0</v>
      </c>
    </row>
    <row r="1601" customFormat="false" ht="12.75" hidden="false" customHeight="false" outlineLevel="0" collapsed="false">
      <c r="B1601" s="87" t="n">
        <f aca="false">FilterOPk!A$47</f>
        <v>0</v>
      </c>
      <c r="C1601" s="64" t="n">
        <f aca="false">C1600+1</f>
        <v>1600</v>
      </c>
      <c r="D1601" s="54" t="n">
        <f aca="false">FilterOPk!B$47</f>
        <v>0</v>
      </c>
      <c r="E1601" s="54" t="n">
        <f aca="false">FilterOPk!C$47</f>
        <v>0</v>
      </c>
      <c r="F1601" s="54" t="n">
        <f aca="false">FilterOPk!D$47</f>
        <v>0</v>
      </c>
      <c r="G1601" s="54" t="n">
        <f aca="false">FilterOPk!E$47</f>
        <v>0</v>
      </c>
      <c r="H1601" s="54" t="n">
        <f aca="false">FilterOPk!F$47</f>
        <v>0</v>
      </c>
      <c r="I1601" s="54" t="n">
        <f aca="false">FilterOPk!G$47</f>
        <v>0</v>
      </c>
      <c r="J1601" s="54" t="n">
        <f aca="false">FilterOPk!H$47</f>
        <v>0</v>
      </c>
      <c r="K1601" s="54" t="n">
        <f aca="false">FilterOPk!I$47</f>
        <v>0</v>
      </c>
      <c r="L1601" s="54" t="n">
        <f aca="false">FilterOPk!J$47</f>
        <v>0</v>
      </c>
      <c r="M1601" s="54" t="n">
        <f aca="false">FilterOPk!K$47</f>
        <v>0</v>
      </c>
      <c r="N1601" s="54" t="n">
        <f aca="false">FilterOPk!L$47</f>
        <v>0</v>
      </c>
      <c r="O1601" s="54" t="n">
        <f aca="false">FilterOPk!M$47</f>
        <v>0</v>
      </c>
      <c r="P1601" s="54" t="n">
        <f aca="false">FilterOPk!N$47</f>
        <v>0</v>
      </c>
      <c r="Q1601" s="55" t="n">
        <f aca="false">FilterOPk!O$47</f>
        <v>0</v>
      </c>
    </row>
    <row r="1602" customFormat="false" ht="12.75" hidden="false" customHeight="false" outlineLevel="0" collapsed="false">
      <c r="A1602" s="0" t="n">
        <f aca="false">A1562+1</f>
        <v>41</v>
      </c>
      <c r="B1602" s="57" t="n">
        <f aca="false">FilterOPk!D$1</f>
        <v>36907</v>
      </c>
      <c r="C1602" s="58" t="n">
        <f aca="false">C1601+1</f>
        <v>1601</v>
      </c>
      <c r="D1602" s="58"/>
      <c r="E1602" s="58"/>
      <c r="F1602" s="58"/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83"/>
    </row>
    <row r="1603" customFormat="false" ht="12.75" hidden="false" customHeight="false" outlineLevel="0" collapsed="false">
      <c r="B1603" s="61"/>
      <c r="C1603" s="13" t="n">
        <f aca="false">C1602+1</f>
        <v>1602</v>
      </c>
      <c r="D1603" s="13"/>
      <c r="E1603" s="21" t="s">
        <v>5</v>
      </c>
      <c r="F1603" s="21" t="s">
        <v>6</v>
      </c>
      <c r="G1603" s="21" t="s">
        <v>7</v>
      </c>
      <c r="H1603" s="21" t="s">
        <v>8</v>
      </c>
      <c r="I1603" s="21" t="s">
        <v>9</v>
      </c>
      <c r="J1603" s="21" t="s">
        <v>10</v>
      </c>
      <c r="K1603" s="21" t="s">
        <v>11</v>
      </c>
      <c r="L1603" s="21" t="s">
        <v>12</v>
      </c>
      <c r="M1603" s="21" t="s">
        <v>13</v>
      </c>
      <c r="N1603" s="21" t="s">
        <v>14</v>
      </c>
      <c r="O1603" s="21" t="n">
        <v>2002</v>
      </c>
      <c r="P1603" s="21" t="s">
        <v>15</v>
      </c>
      <c r="Q1603" s="84" t="s">
        <v>16</v>
      </c>
    </row>
    <row r="1604" customFormat="false" ht="12.75" hidden="false" customHeight="false" outlineLevel="0" collapsed="false">
      <c r="B1604" s="85" t="str">
        <f aca="false">FilterOPk!A$9</f>
        <v>Power positions</v>
      </c>
      <c r="C1604" s="13" t="n">
        <f aca="false">C1603+1</f>
        <v>1603</v>
      </c>
      <c r="D1604" s="13" t="s">
        <v>4</v>
      </c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86"/>
    </row>
    <row r="1605" customFormat="false" ht="12.75" hidden="false" customHeight="false" outlineLevel="0" collapsed="false">
      <c r="B1605" s="85" t="str">
        <f aca="false">FilterOPk!A$10</f>
        <v>East Position</v>
      </c>
      <c r="C1605" s="13" t="n">
        <f aca="false">C1604+1</f>
        <v>1604</v>
      </c>
      <c r="D1605" s="50" t="n">
        <f aca="false">FilterOPk!B$10</f>
        <v>34784396.7946123</v>
      </c>
      <c r="E1605" s="50" t="n">
        <f aca="false">FilterOPk!C$10</f>
        <v>139428.68</v>
      </c>
      <c r="F1605" s="50" t="n">
        <f aca="false">FilterOPk!D$10</f>
        <v>244540.42</v>
      </c>
      <c r="G1605" s="50" t="n">
        <f aca="false">FilterOPk!E$10</f>
        <v>352018.99</v>
      </c>
      <c r="H1605" s="50" t="n">
        <f aca="false">FilterOPk!F$10</f>
        <v>454047.41</v>
      </c>
      <c r="I1605" s="50" t="n">
        <f aca="false">FilterOPk!G$10</f>
        <v>460700.87</v>
      </c>
      <c r="J1605" s="50" t="n">
        <f aca="false">FilterOPk!H$10</f>
        <v>371715.26</v>
      </c>
      <c r="K1605" s="50" t="n">
        <f aca="false">FilterOPk!I$10</f>
        <v>743238.67</v>
      </c>
      <c r="L1605" s="50" t="n">
        <f aca="false">FilterOPk!J$10</f>
        <v>433572.73</v>
      </c>
      <c r="M1605" s="50" t="n">
        <f aca="false">FilterOPk!K$10</f>
        <v>1264075.99</v>
      </c>
      <c r="N1605" s="50" t="n">
        <f aca="false">FilterOPk!L$10</f>
        <v>4463339.02</v>
      </c>
      <c r="O1605" s="50" t="n">
        <f aca="false">FilterOPk!M$10</f>
        <v>-232298.41</v>
      </c>
      <c r="P1605" s="50" t="n">
        <f aca="false">FilterOPk!N$10</f>
        <v>1174384.84</v>
      </c>
      <c r="Q1605" s="51" t="n">
        <f aca="false">FilterOPk!O$10</f>
        <v>5405425.45</v>
      </c>
    </row>
    <row r="1606" customFormat="false" ht="12.75" hidden="false" customHeight="false" outlineLevel="0" collapsed="false">
      <c r="B1606" s="85" t="str">
        <f aca="false">FilterOPk!A$11</f>
        <v>East Power Mgmt</v>
      </c>
      <c r="C1606" s="13" t="n">
        <f aca="false">C1605+1</f>
        <v>1605</v>
      </c>
      <c r="D1606" s="50" t="n">
        <f aca="false">FilterOPk!B$11</f>
        <v>7547347.04451418</v>
      </c>
      <c r="E1606" s="50" t="n">
        <f aca="false">FilterOPk!C$11</f>
        <v>0</v>
      </c>
      <c r="F1606" s="50" t="n">
        <f aca="false">FilterOPk!D$11</f>
        <v>0</v>
      </c>
      <c r="G1606" s="50" t="n">
        <f aca="false">FilterOPk!E$11</f>
        <v>0</v>
      </c>
      <c r="H1606" s="50" t="n">
        <f aca="false">FilterOPk!F$11</f>
        <v>0</v>
      </c>
      <c r="I1606" s="50" t="n">
        <f aca="false">FilterOPk!G$11</f>
        <v>0</v>
      </c>
      <c r="J1606" s="50" t="n">
        <f aca="false">FilterOPk!H$11</f>
        <v>0</v>
      </c>
      <c r="K1606" s="50" t="n">
        <f aca="false">FilterOPk!I$11</f>
        <v>0</v>
      </c>
      <c r="L1606" s="50" t="n">
        <f aca="false">FilterOPk!J$11</f>
        <v>0</v>
      </c>
      <c r="M1606" s="50" t="n">
        <f aca="false">FilterOPk!K$11</f>
        <v>0</v>
      </c>
      <c r="N1606" s="50" t="n">
        <f aca="false">FilterOPk!L$11</f>
        <v>0</v>
      </c>
      <c r="O1606" s="50" t="n">
        <f aca="false">FilterOPk!M$11</f>
        <v>0</v>
      </c>
      <c r="P1606" s="50" t="n">
        <f aca="false">FilterOPk!N$11</f>
        <v>0</v>
      </c>
      <c r="Q1606" s="51" t="n">
        <f aca="false">FilterOPk!O$11</f>
        <v>0</v>
      </c>
    </row>
    <row r="1607" customFormat="false" ht="12.75" hidden="false" customHeight="false" outlineLevel="0" collapsed="false">
      <c r="B1607" s="85" t="str">
        <f aca="false">FilterOPk!A$12</f>
        <v>Long Term Options</v>
      </c>
      <c r="C1607" s="13" t="n">
        <f aca="false">C1606+1</f>
        <v>1606</v>
      </c>
      <c r="D1607" s="50" t="n">
        <f aca="false">FilterOPk!B$12</f>
        <v>0</v>
      </c>
      <c r="E1607" s="50" t="n">
        <f aca="false">FilterOPk!C$12</f>
        <v>0</v>
      </c>
      <c r="F1607" s="50" t="n">
        <f aca="false">FilterOPk!D$12</f>
        <v>0</v>
      </c>
      <c r="G1607" s="50" t="n">
        <f aca="false">FilterOPk!E$12</f>
        <v>0</v>
      </c>
      <c r="H1607" s="50" t="n">
        <f aca="false">FilterOPk!F$12</f>
        <v>0</v>
      </c>
      <c r="I1607" s="50" t="n">
        <f aca="false">FilterOPk!G$12</f>
        <v>0</v>
      </c>
      <c r="J1607" s="50" t="n">
        <f aca="false">FilterOPk!H$12</f>
        <v>0</v>
      </c>
      <c r="K1607" s="50" t="n">
        <f aca="false">FilterOPk!I$12</f>
        <v>0</v>
      </c>
      <c r="L1607" s="50" t="n">
        <f aca="false">FilterOPk!J$12</f>
        <v>0</v>
      </c>
      <c r="M1607" s="50" t="n">
        <f aca="false">FilterOPk!K$12</f>
        <v>0</v>
      </c>
      <c r="N1607" s="50" t="n">
        <f aca="false">FilterOPk!L$12</f>
        <v>0</v>
      </c>
      <c r="O1607" s="50" t="n">
        <f aca="false">FilterOPk!M$12</f>
        <v>0</v>
      </c>
      <c r="P1607" s="50" t="n">
        <f aca="false">FilterOPk!N$12</f>
        <v>0</v>
      </c>
      <c r="Q1607" s="51" t="n">
        <f aca="false">FilterOPk!O$12</f>
        <v>0</v>
      </c>
    </row>
    <row r="1608" customFormat="false" ht="12.75" hidden="false" customHeight="false" outlineLevel="0" collapsed="false">
      <c r="B1608" s="85" t="str">
        <f aca="false">FilterOPk!A$13</f>
        <v>LT-MIDWEST</v>
      </c>
      <c r="C1608" s="13" t="n">
        <f aca="false">C1607+1</f>
        <v>1607</v>
      </c>
      <c r="D1608" s="50" t="n">
        <f aca="false">FilterOPk!B$13</f>
        <v>7151089.47366245</v>
      </c>
      <c r="E1608" s="50" t="n">
        <f aca="false">FilterOPk!C$13</f>
        <v>36317.39</v>
      </c>
      <c r="F1608" s="50" t="n">
        <f aca="false">FilterOPk!D$13</f>
        <v>95142.77</v>
      </c>
      <c r="G1608" s="50" t="n">
        <f aca="false">FilterOPk!E$13</f>
        <v>106523.31</v>
      </c>
      <c r="H1608" s="50" t="n">
        <f aca="false">FilterOPk!F$13</f>
        <v>103615.07</v>
      </c>
      <c r="I1608" s="50" t="n">
        <f aca="false">FilterOPk!G$13</f>
        <v>106049.09</v>
      </c>
      <c r="J1608" s="50" t="n">
        <f aca="false">FilterOPk!H$13</f>
        <v>78310</v>
      </c>
      <c r="K1608" s="50" t="n">
        <f aca="false">FilterOPk!I$13</f>
        <v>160210.16</v>
      </c>
      <c r="L1608" s="50" t="n">
        <f aca="false">FilterOPk!J$13</f>
        <v>108136.49</v>
      </c>
      <c r="M1608" s="50" t="n">
        <f aca="false">FilterOPk!K$13</f>
        <v>312653.19</v>
      </c>
      <c r="N1608" s="50" t="n">
        <f aca="false">FilterOPk!L$13</f>
        <v>1106957.47</v>
      </c>
      <c r="O1608" s="50" t="n">
        <f aca="false">FilterOPk!M$13</f>
        <v>-124610.37</v>
      </c>
      <c r="P1608" s="50" t="n">
        <f aca="false">FilterOPk!N$13</f>
        <v>893459.31</v>
      </c>
      <c r="Q1608" s="51" t="n">
        <f aca="false">FilterOPk!O$13</f>
        <v>1875806.41</v>
      </c>
    </row>
    <row r="1609" customFormat="false" ht="12.75" hidden="false" customHeight="false" outlineLevel="0" collapsed="false">
      <c r="B1609" s="85" t="str">
        <f aca="false">FilterOPk!A$14</f>
        <v>ST-ECAR</v>
      </c>
      <c r="C1609" s="13" t="n">
        <f aca="false">C1608+1</f>
        <v>1608</v>
      </c>
      <c r="D1609" s="50" t="n">
        <f aca="false">FilterOPk!B$14</f>
        <v>238101.441960815</v>
      </c>
      <c r="E1609" s="50" t="n">
        <f aca="false">FilterOPk!C$14</f>
        <v>0</v>
      </c>
      <c r="F1609" s="50" t="n">
        <f aca="false">FilterOPk!D$14</f>
        <v>0</v>
      </c>
      <c r="G1609" s="50" t="n">
        <f aca="false">FilterOPk!E$14</f>
        <v>0</v>
      </c>
      <c r="H1609" s="50" t="n">
        <f aca="false">FilterOPk!F$14</f>
        <v>0</v>
      </c>
      <c r="I1609" s="50" t="n">
        <f aca="false">FilterOPk!G$14</f>
        <v>0</v>
      </c>
      <c r="J1609" s="50" t="n">
        <f aca="false">FilterOPk!H$14</f>
        <v>0</v>
      </c>
      <c r="K1609" s="50" t="n">
        <f aca="false">FilterOPk!I$14</f>
        <v>0</v>
      </c>
      <c r="L1609" s="50" t="n">
        <f aca="false">FilterOPk!J$14</f>
        <v>0</v>
      </c>
      <c r="M1609" s="50" t="n">
        <f aca="false">FilterOPk!K$14</f>
        <v>0</v>
      </c>
      <c r="N1609" s="50" t="n">
        <f aca="false">FilterOPk!L$14</f>
        <v>0</v>
      </c>
      <c r="O1609" s="50" t="n">
        <f aca="false">FilterOPk!M$14</f>
        <v>0</v>
      </c>
      <c r="P1609" s="50" t="n">
        <f aca="false">FilterOPk!N$14</f>
        <v>0</v>
      </c>
      <c r="Q1609" s="51" t="n">
        <f aca="false">FilterOPk!O$14</f>
        <v>0</v>
      </c>
    </row>
    <row r="1610" customFormat="false" ht="12.75" hidden="false" customHeight="false" outlineLevel="0" collapsed="false">
      <c r="B1610" s="85" t="str">
        <f aca="false">FilterOPk!A$15</f>
        <v>ST- MAPP</v>
      </c>
      <c r="C1610" s="13" t="n">
        <f aca="false">C1609+1</f>
        <v>1609</v>
      </c>
      <c r="D1610" s="50" t="n">
        <f aca="false">FilterOPk!B$15</f>
        <v>254636.614020626</v>
      </c>
      <c r="E1610" s="50" t="n">
        <f aca="false">FilterOPk!C$15</f>
        <v>-1590.85</v>
      </c>
      <c r="F1610" s="50" t="n">
        <f aca="false">FilterOPk!D$15</f>
        <v>-3167.72</v>
      </c>
      <c r="G1610" s="50" t="n">
        <f aca="false">FilterOPk!E$15</f>
        <v>-3546.79</v>
      </c>
      <c r="H1610" s="50" t="n">
        <f aca="false">FilterOPk!F$15</f>
        <v>-3530.89</v>
      </c>
      <c r="I1610" s="50" t="n">
        <f aca="false">FilterOPk!G$15</f>
        <v>0</v>
      </c>
      <c r="J1610" s="50" t="n">
        <f aca="false">FilterOPk!H$15</f>
        <v>0</v>
      </c>
      <c r="K1610" s="50" t="n">
        <f aca="false">FilterOPk!I$15</f>
        <v>0</v>
      </c>
      <c r="L1610" s="50" t="n">
        <f aca="false">FilterOPk!J$15</f>
        <v>0</v>
      </c>
      <c r="M1610" s="50" t="n">
        <f aca="false">FilterOPk!K$15</f>
        <v>0</v>
      </c>
      <c r="N1610" s="50" t="n">
        <f aca="false">FilterOPk!L$15</f>
        <v>-11836.25</v>
      </c>
      <c r="O1610" s="50" t="n">
        <f aca="false">FilterOPk!M$15</f>
        <v>0</v>
      </c>
      <c r="P1610" s="50" t="n">
        <f aca="false">FilterOPk!N$15</f>
        <v>0</v>
      </c>
      <c r="Q1610" s="51" t="n">
        <f aca="false">FilterOPk!O$15</f>
        <v>-11836.25</v>
      </c>
    </row>
    <row r="1611" customFormat="false" ht="12.75" hidden="false" customHeight="false" outlineLevel="0" collapsed="false">
      <c r="B1611" s="85" t="str">
        <f aca="false">FilterOPk!A$16</f>
        <v>ST- MAIN</v>
      </c>
      <c r="C1611" s="13" t="n">
        <f aca="false">C1610+1</f>
        <v>1610</v>
      </c>
      <c r="D1611" s="50" t="n">
        <f aca="false">FilterOPk!B$16</f>
        <v>694293.253349893</v>
      </c>
      <c r="E1611" s="50" t="n">
        <f aca="false">FilterOPk!C$16</f>
        <v>0</v>
      </c>
      <c r="F1611" s="50" t="n">
        <f aca="false">FilterOPk!D$16</f>
        <v>0</v>
      </c>
      <c r="G1611" s="50" t="n">
        <f aca="false">FilterOPk!E$16</f>
        <v>0</v>
      </c>
      <c r="H1611" s="50" t="n">
        <f aca="false">FilterOPk!F$16</f>
        <v>0</v>
      </c>
      <c r="I1611" s="50" t="n">
        <f aca="false">FilterOPk!G$16</f>
        <v>0</v>
      </c>
      <c r="J1611" s="50" t="n">
        <f aca="false">FilterOPk!H$16</f>
        <v>0</v>
      </c>
      <c r="K1611" s="50" t="n">
        <f aca="false">FilterOPk!I$16</f>
        <v>0</v>
      </c>
      <c r="L1611" s="50" t="n">
        <f aca="false">FilterOPk!J$16</f>
        <v>0</v>
      </c>
      <c r="M1611" s="50" t="n">
        <f aca="false">FilterOPk!K$16</f>
        <v>0</v>
      </c>
      <c r="N1611" s="50" t="n">
        <f aca="false">FilterOPk!L$16</f>
        <v>0</v>
      </c>
      <c r="O1611" s="50" t="n">
        <f aca="false">FilterOPk!M$16</f>
        <v>0</v>
      </c>
      <c r="P1611" s="50" t="n">
        <f aca="false">FilterOPk!N$16</f>
        <v>0</v>
      </c>
      <c r="Q1611" s="51" t="n">
        <f aca="false">FilterOPk!O$16</f>
        <v>0</v>
      </c>
    </row>
    <row r="1612" customFormat="false" ht="12.75" hidden="false" customHeight="false" outlineLevel="0" collapsed="false">
      <c r="B1612" s="85" t="str">
        <f aca="false">FilterOPk!A$17</f>
        <v>MW-ANALYST</v>
      </c>
      <c r="C1612" s="13" t="n">
        <f aca="false">C1611+1</f>
        <v>1611</v>
      </c>
      <c r="D1612" s="50" t="n">
        <f aca="false">FilterOPk!B$17</f>
        <v>0</v>
      </c>
      <c r="E1612" s="50" t="n">
        <f aca="false">FilterOPk!C$17</f>
        <v>0</v>
      </c>
      <c r="F1612" s="50" t="n">
        <f aca="false">FilterOPk!D$17</f>
        <v>0</v>
      </c>
      <c r="G1612" s="50" t="n">
        <f aca="false">FilterOPk!E$17</f>
        <v>0</v>
      </c>
      <c r="H1612" s="50" t="n">
        <f aca="false">FilterOPk!F$17</f>
        <v>0</v>
      </c>
      <c r="I1612" s="50" t="n">
        <f aca="false">FilterOPk!G$17</f>
        <v>0</v>
      </c>
      <c r="J1612" s="50" t="n">
        <f aca="false">FilterOPk!H$17</f>
        <v>0</v>
      </c>
      <c r="K1612" s="50" t="n">
        <f aca="false">FilterOPk!I$17</f>
        <v>0</v>
      </c>
      <c r="L1612" s="50" t="n">
        <f aca="false">FilterOPk!J$17</f>
        <v>0</v>
      </c>
      <c r="M1612" s="50" t="n">
        <f aca="false">FilterOPk!K$17</f>
        <v>0</v>
      </c>
      <c r="N1612" s="50" t="n">
        <f aca="false">FilterOPk!L$17</f>
        <v>0</v>
      </c>
      <c r="O1612" s="50" t="n">
        <f aca="false">FilterOPk!M$17</f>
        <v>0</v>
      </c>
      <c r="P1612" s="50" t="n">
        <f aca="false">FilterOPk!N$17</f>
        <v>0</v>
      </c>
      <c r="Q1612" s="51" t="n">
        <f aca="false">FilterOPk!O$17</f>
        <v>0</v>
      </c>
    </row>
    <row r="1613" customFormat="false" ht="12.75" hidden="false" customHeight="false" outlineLevel="0" collapsed="false">
      <c r="B1613" s="85" t="str">
        <f aca="false">FilterOPk!A$18</f>
        <v>LT-NE</v>
      </c>
      <c r="C1613" s="13" t="n">
        <f aca="false">C1612+1</f>
        <v>1612</v>
      </c>
      <c r="D1613" s="50" t="n">
        <f aca="false">FilterOPk!B$18</f>
        <v>6187311.37539291</v>
      </c>
      <c r="E1613" s="50" t="n">
        <f aca="false">FilterOPk!C$18</f>
        <v>38662.79</v>
      </c>
      <c r="F1613" s="50" t="n">
        <f aca="false">FilterOPk!D$18</f>
        <v>89522.8</v>
      </c>
      <c r="G1613" s="50" t="n">
        <f aca="false">FilterOPk!E$18</f>
        <v>158536.19</v>
      </c>
      <c r="H1613" s="50" t="n">
        <f aca="false">FilterOPk!F$18</f>
        <v>261849.24</v>
      </c>
      <c r="I1613" s="50" t="n">
        <f aca="false">FilterOPk!G$18</f>
        <v>291708.83</v>
      </c>
      <c r="J1613" s="50" t="n">
        <f aca="false">FilterOPk!H$18</f>
        <v>228360.42</v>
      </c>
      <c r="K1613" s="50" t="n">
        <f aca="false">FilterOPk!I$18</f>
        <v>445432.42</v>
      </c>
      <c r="L1613" s="50" t="n">
        <f aca="false">FilterOPk!J$18</f>
        <v>266345.8</v>
      </c>
      <c r="M1613" s="50" t="n">
        <f aca="false">FilterOPk!K$18</f>
        <v>801315.09</v>
      </c>
      <c r="N1613" s="50" t="n">
        <f aca="false">FilterOPk!L$18</f>
        <v>2581733.58</v>
      </c>
      <c r="O1613" s="50" t="n">
        <f aca="false">FilterOPk!M$18</f>
        <v>-636932.37</v>
      </c>
      <c r="P1613" s="50" t="n">
        <f aca="false">FilterOPk!N$18</f>
        <v>-2303942.42</v>
      </c>
      <c r="Q1613" s="51" t="n">
        <f aca="false">FilterOPk!O$18</f>
        <v>-359141.210000001</v>
      </c>
    </row>
    <row r="1614" customFormat="false" ht="12.75" hidden="false" customHeight="false" outlineLevel="0" collapsed="false">
      <c r="B1614" s="85" t="str">
        <f aca="false">FilterOPk!A$19</f>
        <v>LT-PJM</v>
      </c>
      <c r="C1614" s="13" t="n">
        <f aca="false">C1613+1</f>
        <v>1613</v>
      </c>
      <c r="D1614" s="50" t="n">
        <f aca="false">FilterOPk!B$19</f>
        <v>1818236.42109565</v>
      </c>
      <c r="E1614" s="50" t="n">
        <f aca="false">FilterOPk!C$19</f>
        <v>0</v>
      </c>
      <c r="F1614" s="50" t="n">
        <f aca="false">FilterOPk!D$19</f>
        <v>19402.28</v>
      </c>
      <c r="G1614" s="50" t="n">
        <f aca="false">FilterOPk!E$19</f>
        <v>57930.92</v>
      </c>
      <c r="H1614" s="50" t="n">
        <f aca="false">FilterOPk!F$19</f>
        <v>59436.7</v>
      </c>
      <c r="I1614" s="50" t="n">
        <f aca="false">FilterOPk!G$19</f>
        <v>19136.52</v>
      </c>
      <c r="J1614" s="50" t="n">
        <f aca="false">FilterOPk!H$19</f>
        <v>18664.41</v>
      </c>
      <c r="K1614" s="50" t="n">
        <f aca="false">FilterOPk!I$19</f>
        <v>33608.82</v>
      </c>
      <c r="L1614" s="50" t="n">
        <f aca="false">FilterOPk!J$19</f>
        <v>20867.53</v>
      </c>
      <c r="M1614" s="50" t="n">
        <f aca="false">FilterOPk!K$19</f>
        <v>56340.86</v>
      </c>
      <c r="N1614" s="50" t="n">
        <f aca="false">FilterOPk!L$19</f>
        <v>285388.04</v>
      </c>
      <c r="O1614" s="50" t="n">
        <f aca="false">FilterOPk!M$19</f>
        <v>-1975.43</v>
      </c>
      <c r="P1614" s="50" t="n">
        <f aca="false">FilterOPk!N$19</f>
        <v>-179963.06</v>
      </c>
      <c r="Q1614" s="51" t="n">
        <f aca="false">FilterOPk!O$19</f>
        <v>103449.55</v>
      </c>
    </row>
    <row r="1615" customFormat="false" ht="12.75" hidden="false" customHeight="false" outlineLevel="0" collapsed="false">
      <c r="B1615" s="85" t="str">
        <f aca="false">FilterOPk!A$20</f>
        <v>LT- NY</v>
      </c>
      <c r="C1615" s="13" t="n">
        <f aca="false">C1614+1</f>
        <v>1614</v>
      </c>
      <c r="D1615" s="50" t="n">
        <f aca="false">FilterOPk!B$20</f>
        <v>0</v>
      </c>
      <c r="E1615" s="50" t="n">
        <f aca="false">FilterOPk!C$20</f>
        <v>-9128.22</v>
      </c>
      <c r="F1615" s="50" t="n">
        <f aca="false">FilterOPk!D$20</f>
        <v>-69725.26</v>
      </c>
      <c r="G1615" s="50" t="n">
        <f aca="false">FilterOPk!E$20</f>
        <v>0</v>
      </c>
      <c r="H1615" s="50" t="n">
        <f aca="false">FilterOPk!F$20</f>
        <v>0</v>
      </c>
      <c r="I1615" s="50" t="n">
        <f aca="false">FilterOPk!G$20</f>
        <v>0</v>
      </c>
      <c r="J1615" s="50" t="n">
        <f aca="false">FilterOPk!H$20</f>
        <v>0</v>
      </c>
      <c r="K1615" s="50" t="n">
        <f aca="false">FilterOPk!I$20</f>
        <v>0</v>
      </c>
      <c r="L1615" s="50" t="n">
        <f aca="false">FilterOPk!J$20</f>
        <v>0</v>
      </c>
      <c r="M1615" s="50" t="n">
        <f aca="false">FilterOPk!K$20</f>
        <v>0</v>
      </c>
      <c r="N1615" s="50" t="n">
        <f aca="false">FilterOPk!L$20</f>
        <v>-78853.48</v>
      </c>
      <c r="O1615" s="50" t="n">
        <f aca="false">FilterOPk!M$20</f>
        <v>0</v>
      </c>
      <c r="P1615" s="50" t="n">
        <f aca="false">FilterOPk!N$20</f>
        <v>12056.92</v>
      </c>
      <c r="Q1615" s="51" t="n">
        <f aca="false">FilterOPk!O$20</f>
        <v>-66796.56</v>
      </c>
    </row>
    <row r="1616" customFormat="false" ht="12.75" hidden="false" customHeight="false" outlineLevel="0" collapsed="false">
      <c r="B1616" s="85" t="str">
        <f aca="false">FilterOPk!A$21</f>
        <v>ST- PJM</v>
      </c>
      <c r="C1616" s="13" t="n">
        <f aca="false">C1615+1</f>
        <v>1615</v>
      </c>
      <c r="D1616" s="50" t="n">
        <f aca="false">FilterOPk!B$21</f>
        <v>1243093.71447674</v>
      </c>
      <c r="E1616" s="50" t="n">
        <f aca="false">FilterOPk!C$21</f>
        <v>13503.06</v>
      </c>
      <c r="F1616" s="50" t="n">
        <f aca="false">FilterOPk!D$21</f>
        <v>0</v>
      </c>
      <c r="G1616" s="50" t="n">
        <f aca="false">FilterOPk!E$21</f>
        <v>0</v>
      </c>
      <c r="H1616" s="50" t="n">
        <f aca="false">FilterOPk!F$21</f>
        <v>0</v>
      </c>
      <c r="I1616" s="50" t="n">
        <f aca="false">FilterOPk!G$21</f>
        <v>0</v>
      </c>
      <c r="J1616" s="50" t="n">
        <f aca="false">FilterOPk!H$21</f>
        <v>0</v>
      </c>
      <c r="K1616" s="50" t="n">
        <f aca="false">FilterOPk!I$21</f>
        <v>0</v>
      </c>
      <c r="L1616" s="50" t="n">
        <f aca="false">FilterOPk!J$21</f>
        <v>0</v>
      </c>
      <c r="M1616" s="50" t="n">
        <f aca="false">FilterOPk!K$21</f>
        <v>0</v>
      </c>
      <c r="N1616" s="50" t="n">
        <f aca="false">FilterOPk!L$21</f>
        <v>13503.06</v>
      </c>
      <c r="O1616" s="50" t="n">
        <f aca="false">FilterOPk!M$21</f>
        <v>0</v>
      </c>
      <c r="P1616" s="50" t="n">
        <f aca="false">FilterOPk!N$21</f>
        <v>0</v>
      </c>
      <c r="Q1616" s="51" t="n">
        <f aca="false">FilterOPk!O$21</f>
        <v>13503.06</v>
      </c>
    </row>
    <row r="1617" customFormat="false" ht="12.75" hidden="false" customHeight="false" outlineLevel="0" collapsed="false">
      <c r="B1617" s="85" t="str">
        <f aca="false">FilterOPk!A$22</f>
        <v>ST- NENG</v>
      </c>
      <c r="C1617" s="13" t="n">
        <f aca="false">C1616+1</f>
        <v>1616</v>
      </c>
      <c r="D1617" s="50" t="n">
        <f aca="false">FilterOPk!B$22</f>
        <v>539719.375927685</v>
      </c>
      <c r="E1617" s="50" t="n">
        <f aca="false">FilterOPk!C$22</f>
        <v>17499.36</v>
      </c>
      <c r="F1617" s="50" t="n">
        <f aca="false">FilterOPk!D$22</f>
        <v>34844.91</v>
      </c>
      <c r="G1617" s="50" t="n">
        <f aca="false">FilterOPk!E$22</f>
        <v>0</v>
      </c>
      <c r="H1617" s="50" t="n">
        <f aca="false">FilterOPk!F$22</f>
        <v>0</v>
      </c>
      <c r="I1617" s="50" t="n">
        <f aca="false">FilterOPk!G$22</f>
        <v>0</v>
      </c>
      <c r="J1617" s="50" t="n">
        <f aca="false">FilterOPk!H$22</f>
        <v>0</v>
      </c>
      <c r="K1617" s="50" t="n">
        <f aca="false">FilterOPk!I$22</f>
        <v>0</v>
      </c>
      <c r="L1617" s="50" t="n">
        <f aca="false">FilterOPk!J$22</f>
        <v>0</v>
      </c>
      <c r="M1617" s="50" t="n">
        <f aca="false">FilterOPk!K$22</f>
        <v>0</v>
      </c>
      <c r="N1617" s="50" t="n">
        <f aca="false">FilterOPk!L$22</f>
        <v>52344.27</v>
      </c>
      <c r="O1617" s="50" t="n">
        <f aca="false">FilterOPk!M$22</f>
        <v>0</v>
      </c>
      <c r="P1617" s="50" t="n">
        <f aca="false">FilterOPk!N$22</f>
        <v>0</v>
      </c>
      <c r="Q1617" s="51" t="n">
        <f aca="false">FilterOPk!O$22</f>
        <v>52344.27</v>
      </c>
    </row>
    <row r="1618" customFormat="false" ht="12.75" hidden="false" customHeight="false" outlineLevel="0" collapsed="false">
      <c r="B1618" s="85" t="str">
        <f aca="false">FilterOPk!A$23</f>
        <v>ST- NY</v>
      </c>
      <c r="C1618" s="13" t="n">
        <f aca="false">C1617+1</f>
        <v>1617</v>
      </c>
      <c r="D1618" s="50" t="n">
        <f aca="false">FilterOPk!B$23</f>
        <v>251437.188425373</v>
      </c>
      <c r="E1618" s="50" t="n">
        <f aca="false">FilterOPk!C$23</f>
        <v>22663</v>
      </c>
      <c r="F1618" s="50" t="n">
        <f aca="false">FilterOPk!D$23</f>
        <v>52267.36</v>
      </c>
      <c r="G1618" s="50" t="n">
        <f aca="false">FilterOPk!E$23</f>
        <v>0</v>
      </c>
      <c r="H1618" s="50" t="n">
        <f aca="false">FilterOPk!F$23</f>
        <v>0</v>
      </c>
      <c r="I1618" s="50" t="n">
        <f aca="false">FilterOPk!G$23</f>
        <v>0</v>
      </c>
      <c r="J1618" s="50" t="n">
        <f aca="false">FilterOPk!H$23</f>
        <v>0</v>
      </c>
      <c r="K1618" s="50" t="n">
        <f aca="false">FilterOPk!I$23</f>
        <v>0</v>
      </c>
      <c r="L1618" s="50" t="n">
        <f aca="false">FilterOPk!J$23</f>
        <v>0</v>
      </c>
      <c r="M1618" s="50" t="n">
        <f aca="false">FilterOPk!K$23</f>
        <v>0</v>
      </c>
      <c r="N1618" s="50" t="n">
        <f aca="false">FilterOPk!L$23</f>
        <v>74930.36</v>
      </c>
      <c r="O1618" s="50" t="n">
        <f aca="false">FilterOPk!M$23</f>
        <v>0</v>
      </c>
      <c r="P1618" s="50" t="n">
        <f aca="false">FilterOPk!N$23</f>
        <v>0</v>
      </c>
      <c r="Q1618" s="51" t="n">
        <f aca="false">FilterOPk!O$23</f>
        <v>74930.36</v>
      </c>
    </row>
    <row r="1619" customFormat="false" ht="12.75" hidden="false" customHeight="false" outlineLevel="0" collapsed="false">
      <c r="B1619" s="85" t="str">
        <f aca="false">FilterOPk!A$24</f>
        <v>NE- PHYS</v>
      </c>
      <c r="C1619" s="13" t="n">
        <f aca="false">C1618+1</f>
        <v>1618</v>
      </c>
      <c r="D1619" s="50" t="n">
        <f aca="false">FilterOPk!B$24</f>
        <v>0</v>
      </c>
      <c r="E1619" s="50" t="n">
        <f aca="false">FilterOPk!C$24</f>
        <v>0</v>
      </c>
      <c r="F1619" s="50" t="n">
        <f aca="false">FilterOPk!D$24</f>
        <v>0</v>
      </c>
      <c r="G1619" s="50" t="n">
        <f aca="false">FilterOPk!E$24</f>
        <v>0</v>
      </c>
      <c r="H1619" s="50" t="n">
        <f aca="false">FilterOPk!F$24</f>
        <v>0</v>
      </c>
      <c r="I1619" s="50" t="n">
        <f aca="false">FilterOPk!G$24</f>
        <v>0</v>
      </c>
      <c r="J1619" s="50" t="n">
        <f aca="false">FilterOPk!H$24</f>
        <v>0</v>
      </c>
      <c r="K1619" s="50" t="n">
        <f aca="false">FilterOPk!I$24</f>
        <v>0</v>
      </c>
      <c r="L1619" s="50" t="n">
        <f aca="false">FilterOPk!J$24</f>
        <v>0</v>
      </c>
      <c r="M1619" s="50" t="n">
        <f aca="false">FilterOPk!K$24</f>
        <v>0</v>
      </c>
      <c r="N1619" s="50" t="n">
        <f aca="false">FilterOPk!L$24</f>
        <v>0</v>
      </c>
      <c r="O1619" s="50" t="n">
        <f aca="false">FilterOPk!M$24</f>
        <v>0</v>
      </c>
      <c r="P1619" s="50" t="n">
        <f aca="false">FilterOPk!N$24</f>
        <v>0</v>
      </c>
      <c r="Q1619" s="51" t="n">
        <f aca="false">FilterOPk!O$24</f>
        <v>0</v>
      </c>
    </row>
    <row r="1620" customFormat="false" ht="12.75" hidden="false" customHeight="false" outlineLevel="0" collapsed="false">
      <c r="B1620" s="85" t="str">
        <f aca="false">FilterOPk!A$25</f>
        <v>LT-Southeast</v>
      </c>
      <c r="C1620" s="13" t="n">
        <f aca="false">C1619+1</f>
        <v>1619</v>
      </c>
      <c r="D1620" s="50" t="n">
        <f aca="false">FilterOPk!B$25</f>
        <v>11411200.8859117</v>
      </c>
      <c r="E1620" s="50" t="n">
        <f aca="false">FilterOPk!C$25</f>
        <v>15825.82</v>
      </c>
      <c r="F1620" s="50" t="n">
        <f aca="false">FilterOPk!D$25</f>
        <v>13250</v>
      </c>
      <c r="G1620" s="50" t="n">
        <f aca="false">FilterOPk!E$25</f>
        <v>24924.1</v>
      </c>
      <c r="H1620" s="50" t="n">
        <f aca="false">FilterOPk!F$25</f>
        <v>24690.47</v>
      </c>
      <c r="I1620" s="50" t="n">
        <f aca="false">FilterOPk!G$25</f>
        <v>26774</v>
      </c>
      <c r="J1620" s="50" t="n">
        <f aca="false">FilterOPk!H$25</f>
        <v>26715</v>
      </c>
      <c r="K1620" s="50" t="n">
        <f aca="false">FilterOPk!I$25</f>
        <v>57358.83</v>
      </c>
      <c r="L1620" s="50" t="n">
        <f aca="false">FilterOPk!J$25</f>
        <v>26146</v>
      </c>
      <c r="M1620" s="50" t="n">
        <f aca="false">FilterOPk!K$25</f>
        <v>75355.31</v>
      </c>
      <c r="N1620" s="50" t="n">
        <f aca="false">FilterOPk!L$25</f>
        <v>291039.53</v>
      </c>
      <c r="O1620" s="50" t="n">
        <f aca="false">FilterOPk!M$25</f>
        <v>-122359</v>
      </c>
      <c r="P1620" s="50" t="n">
        <f aca="false">FilterOPk!N$25</f>
        <v>514428.17</v>
      </c>
      <c r="Q1620" s="51" t="n">
        <f aca="false">FilterOPk!O$25</f>
        <v>683108.7</v>
      </c>
    </row>
    <row r="1621" customFormat="false" ht="12.75" hidden="false" customHeight="false" outlineLevel="0" collapsed="false">
      <c r="B1621" s="85" t="str">
        <f aca="false">FilterOPk!A$26</f>
        <v>ST-SPP</v>
      </c>
      <c r="C1621" s="13" t="n">
        <f aca="false">C1620+1</f>
        <v>1620</v>
      </c>
      <c r="D1621" s="50" t="n">
        <f aca="false">FilterOPk!B$26</f>
        <v>52202.8773549933</v>
      </c>
      <c r="E1621" s="50" t="n">
        <f aca="false">FilterOPk!C$26</f>
        <v>0</v>
      </c>
      <c r="F1621" s="50" t="n">
        <f aca="false">FilterOPk!D$26</f>
        <v>0</v>
      </c>
      <c r="G1621" s="50" t="n">
        <f aca="false">FilterOPk!E$26</f>
        <v>0</v>
      </c>
      <c r="H1621" s="50" t="n">
        <f aca="false">FilterOPk!F$26</f>
        <v>0</v>
      </c>
      <c r="I1621" s="50" t="n">
        <f aca="false">FilterOPk!G$26</f>
        <v>0</v>
      </c>
      <c r="J1621" s="50" t="n">
        <f aca="false">FilterOPk!H$26</f>
        <v>0</v>
      </c>
      <c r="K1621" s="50" t="n">
        <f aca="false">FilterOPk!I$26</f>
        <v>0</v>
      </c>
      <c r="L1621" s="50" t="n">
        <f aca="false">FilterOPk!J$26</f>
        <v>0</v>
      </c>
      <c r="M1621" s="50" t="n">
        <f aca="false">FilterOPk!K$26</f>
        <v>0</v>
      </c>
      <c r="N1621" s="50" t="n">
        <f aca="false">FilterOPk!L$26</f>
        <v>0</v>
      </c>
      <c r="O1621" s="50" t="n">
        <f aca="false">FilterOPk!M$26</f>
        <v>0</v>
      </c>
      <c r="P1621" s="50" t="n">
        <f aca="false">FilterOPk!N$26</f>
        <v>0</v>
      </c>
      <c r="Q1621" s="51" t="n">
        <f aca="false">FilterOPk!O$26</f>
        <v>0</v>
      </c>
    </row>
    <row r="1622" customFormat="false" ht="12.75" hidden="false" customHeight="false" outlineLevel="0" collapsed="false">
      <c r="B1622" s="85" t="str">
        <f aca="false">FilterOPk!A$27</f>
        <v>ST-SERC</v>
      </c>
      <c r="C1622" s="13" t="n">
        <f aca="false">C1621+1</f>
        <v>1621</v>
      </c>
      <c r="D1622" s="50" t="n">
        <f aca="false">FilterOPk!B$27</f>
        <v>686881.973218232</v>
      </c>
      <c r="E1622" s="50" t="n">
        <f aca="false">FilterOPk!C$27</f>
        <v>0</v>
      </c>
      <c r="F1622" s="50" t="n">
        <f aca="false">FilterOPk!D$27</f>
        <v>0</v>
      </c>
      <c r="G1622" s="50" t="n">
        <f aca="false">FilterOPk!E$27</f>
        <v>0</v>
      </c>
      <c r="H1622" s="50" t="n">
        <f aca="false">FilterOPk!F$27</f>
        <v>0</v>
      </c>
      <c r="I1622" s="50" t="n">
        <f aca="false">FilterOPk!G$27</f>
        <v>0</v>
      </c>
      <c r="J1622" s="50" t="n">
        <f aca="false">FilterOPk!H$27</f>
        <v>0</v>
      </c>
      <c r="K1622" s="50" t="n">
        <f aca="false">FilterOPk!I$27</f>
        <v>0</v>
      </c>
      <c r="L1622" s="50" t="n">
        <f aca="false">FilterOPk!J$27</f>
        <v>0</v>
      </c>
      <c r="M1622" s="50" t="n">
        <f aca="false">FilterOPk!K$27</f>
        <v>0</v>
      </c>
      <c r="N1622" s="50" t="n">
        <f aca="false">FilterOPk!L$27</f>
        <v>0</v>
      </c>
      <c r="O1622" s="50" t="n">
        <f aca="false">FilterOPk!M$27</f>
        <v>0</v>
      </c>
      <c r="P1622" s="50" t="n">
        <f aca="false">FilterOPk!N$27</f>
        <v>0</v>
      </c>
      <c r="Q1622" s="51" t="n">
        <f aca="false">FilterOPk!O$27</f>
        <v>0</v>
      </c>
    </row>
    <row r="1623" customFormat="false" ht="12.75" hidden="false" customHeight="false" outlineLevel="0" collapsed="false">
      <c r="B1623" s="85" t="str">
        <f aca="false">FilterOPk!A$28</f>
        <v>LT- Texas</v>
      </c>
      <c r="C1623" s="13" t="n">
        <f aca="false">C1622+1</f>
        <v>1622</v>
      </c>
      <c r="D1623" s="50" t="n">
        <f aca="false">FilterOPk!B$28</f>
        <v>3826684.70313045</v>
      </c>
      <c r="E1623" s="50" t="n">
        <f aca="false">FilterOPk!C$28</f>
        <v>0</v>
      </c>
      <c r="F1623" s="50" t="n">
        <f aca="false">FilterOPk!D$28</f>
        <v>13003.28</v>
      </c>
      <c r="G1623" s="50" t="n">
        <f aca="false">FilterOPk!E$28</f>
        <v>7651.26</v>
      </c>
      <c r="H1623" s="50" t="n">
        <f aca="false">FilterOPk!F$28</f>
        <v>7986.82</v>
      </c>
      <c r="I1623" s="50" t="n">
        <f aca="false">FilterOPk!G$28</f>
        <v>17032.43</v>
      </c>
      <c r="J1623" s="50" t="n">
        <f aca="false">FilterOPk!H$28</f>
        <v>19665.43</v>
      </c>
      <c r="K1623" s="50" t="n">
        <f aca="false">FilterOPk!I$28</f>
        <v>46628.44</v>
      </c>
      <c r="L1623" s="50" t="n">
        <f aca="false">FilterOPk!J$28</f>
        <v>12076.91</v>
      </c>
      <c r="M1623" s="50" t="n">
        <f aca="false">FilterOPk!K$28</f>
        <v>18411.54</v>
      </c>
      <c r="N1623" s="50" t="n">
        <f aca="false">FilterOPk!L$28</f>
        <v>142456.11</v>
      </c>
      <c r="O1623" s="50" t="n">
        <f aca="false">FilterOPk!M$28</f>
        <v>653578.76</v>
      </c>
      <c r="P1623" s="50" t="n">
        <f aca="false">FilterOPk!N$28</f>
        <v>2238345.92</v>
      </c>
      <c r="Q1623" s="51" t="n">
        <f aca="false">FilterOPk!O$28</f>
        <v>3034380.79</v>
      </c>
    </row>
    <row r="1624" customFormat="false" ht="12.75" hidden="false" customHeight="false" outlineLevel="0" collapsed="false">
      <c r="B1624" s="85" t="str">
        <f aca="false">FilterOPk!A$29</f>
        <v>St- Texas</v>
      </c>
      <c r="C1624" s="13" t="n">
        <f aca="false">C1623+1</f>
        <v>1623</v>
      </c>
      <c r="D1624" s="50" t="n">
        <f aca="false">FilterOPk!B$29</f>
        <v>445563.239343252</v>
      </c>
      <c r="E1624" s="50" t="n">
        <f aca="false">FilterOPk!C$29</f>
        <v>5676.33</v>
      </c>
      <c r="F1624" s="50" t="n">
        <f aca="false">FilterOPk!D$29</f>
        <v>0</v>
      </c>
      <c r="G1624" s="50" t="n">
        <f aca="false">FilterOPk!E$29</f>
        <v>0</v>
      </c>
      <c r="H1624" s="50" t="n">
        <f aca="false">FilterOPk!F$29</f>
        <v>0</v>
      </c>
      <c r="I1624" s="50" t="n">
        <f aca="false">FilterOPk!G$29</f>
        <v>0</v>
      </c>
      <c r="J1624" s="50" t="n">
        <f aca="false">FilterOPk!H$29</f>
        <v>0</v>
      </c>
      <c r="K1624" s="50" t="n">
        <f aca="false">FilterOPk!I$29</f>
        <v>0</v>
      </c>
      <c r="L1624" s="50" t="n">
        <f aca="false">FilterOPk!J$29</f>
        <v>0</v>
      </c>
      <c r="M1624" s="50" t="n">
        <f aca="false">FilterOPk!K$29</f>
        <v>0</v>
      </c>
      <c r="N1624" s="50" t="n">
        <f aca="false">FilterOPk!L$29</f>
        <v>5676.33</v>
      </c>
      <c r="O1624" s="50" t="n">
        <f aca="false">FilterOPk!M$29</f>
        <v>0</v>
      </c>
      <c r="P1624" s="50" t="n">
        <f aca="false">FilterOPk!N$29</f>
        <v>0</v>
      </c>
      <c r="Q1624" s="51" t="n">
        <f aca="false">FilterOPk!O$29</f>
        <v>5676.33</v>
      </c>
    </row>
    <row r="1625" customFormat="false" ht="12.75" hidden="false" customHeight="false" outlineLevel="0" collapsed="false">
      <c r="B1625" s="85"/>
      <c r="C1625" s="13" t="n">
        <f aca="false">C1624+1</f>
        <v>1624</v>
      </c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1"/>
    </row>
    <row r="1626" customFormat="false" ht="12.75" hidden="false" customHeight="false" outlineLevel="0" collapsed="false">
      <c r="B1626" s="85" t="str">
        <f aca="false">FilterOPk!A$32</f>
        <v>Gas positions</v>
      </c>
      <c r="C1626" s="13" t="n">
        <f aca="false">C1625+1</f>
        <v>1625</v>
      </c>
      <c r="D1626" s="50" t="s">
        <v>4</v>
      </c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1"/>
    </row>
    <row r="1627" customFormat="false" ht="12.75" hidden="false" customHeight="false" outlineLevel="0" collapsed="false">
      <c r="B1627" s="85" t="str">
        <f aca="false">FilterOPk!A$33</f>
        <v>Kevin Presto</v>
      </c>
      <c r="C1627" s="13" t="n">
        <f aca="false">C1626+1</f>
        <v>1626</v>
      </c>
      <c r="D1627" s="50" t="n">
        <f aca="false">FilterOPk!B$33</f>
        <v>0</v>
      </c>
      <c r="E1627" s="50" t="n">
        <f aca="false">FilterOPk!C$33</f>
        <v>0</v>
      </c>
      <c r="F1627" s="50" t="n">
        <f aca="false">FilterOPk!D$33</f>
        <v>0</v>
      </c>
      <c r="G1627" s="50" t="n">
        <f aca="false">FilterOPk!E$33</f>
        <v>0</v>
      </c>
      <c r="H1627" s="50" t="n">
        <f aca="false">FilterOPk!F$33</f>
        <v>0</v>
      </c>
      <c r="I1627" s="50" t="n">
        <f aca="false">FilterOPk!G$33</f>
        <v>0</v>
      </c>
      <c r="J1627" s="50" t="n">
        <f aca="false">FilterOPk!H$33</f>
        <v>0</v>
      </c>
      <c r="K1627" s="50" t="n">
        <f aca="false">FilterOPk!I$33</f>
        <v>0</v>
      </c>
      <c r="L1627" s="50" t="n">
        <f aca="false">FilterOPk!J$33</f>
        <v>0</v>
      </c>
      <c r="M1627" s="50" t="n">
        <f aca="false">FilterOPk!K$33</f>
        <v>0</v>
      </c>
      <c r="N1627" s="50" t="n">
        <f aca="false">FilterOPk!L$33</f>
        <v>0</v>
      </c>
      <c r="O1627" s="50" t="n">
        <f aca="false">FilterOPk!M$33</f>
        <v>0</v>
      </c>
      <c r="P1627" s="50" t="n">
        <f aca="false">FilterOPk!N$33</f>
        <v>0</v>
      </c>
      <c r="Q1627" s="51" t="n">
        <f aca="false">FilterOPk!O$33</f>
        <v>0</v>
      </c>
    </row>
    <row r="1628" customFormat="false" ht="12.75" hidden="false" customHeight="false" outlineLevel="0" collapsed="false">
      <c r="B1628" s="85" t="str">
        <f aca="false">FilterOPk!A$34</f>
        <v>Fletcher Sturm</v>
      </c>
      <c r="C1628" s="13" t="n">
        <f aca="false">C1627+1</f>
        <v>1627</v>
      </c>
      <c r="D1628" s="50" t="n">
        <f aca="false">FilterOPk!B$34</f>
        <v>0</v>
      </c>
      <c r="E1628" s="50" t="n">
        <f aca="false">FilterOPk!C$34</f>
        <v>0</v>
      </c>
      <c r="F1628" s="50" t="n">
        <f aca="false">FilterOPk!D$34</f>
        <v>0</v>
      </c>
      <c r="G1628" s="50" t="n">
        <f aca="false">FilterOPk!E$34</f>
        <v>0</v>
      </c>
      <c r="H1628" s="50" t="n">
        <f aca="false">FilterOPk!F$34</f>
        <v>0</v>
      </c>
      <c r="I1628" s="50" t="n">
        <f aca="false">FilterOPk!G$34</f>
        <v>0</v>
      </c>
      <c r="J1628" s="50" t="n">
        <f aca="false">FilterOPk!H$34</f>
        <v>0</v>
      </c>
      <c r="K1628" s="50" t="n">
        <f aca="false">FilterOPk!I$34</f>
        <v>0</v>
      </c>
      <c r="L1628" s="50" t="n">
        <f aca="false">FilterOPk!J$34</f>
        <v>0</v>
      </c>
      <c r="M1628" s="50" t="n">
        <f aca="false">FilterOPk!K$34</f>
        <v>0</v>
      </c>
      <c r="N1628" s="50" t="n">
        <f aca="false">FilterOPk!L$34</f>
        <v>0</v>
      </c>
      <c r="O1628" s="50" t="n">
        <f aca="false">FilterOPk!M$34</f>
        <v>0</v>
      </c>
      <c r="P1628" s="50" t="n">
        <f aca="false">FilterOPk!N$34</f>
        <v>0</v>
      </c>
      <c r="Q1628" s="51" t="n">
        <f aca="false">FilterOPk!O$34</f>
        <v>0</v>
      </c>
    </row>
    <row r="1629" customFormat="false" ht="12.75" hidden="false" customHeight="false" outlineLevel="0" collapsed="false">
      <c r="B1629" s="85" t="str">
        <f aca="false">FilterOPk!A$35</f>
        <v>Doug Gilbert-Smith</v>
      </c>
      <c r="C1629" s="13" t="n">
        <f aca="false">C1628+1</f>
        <v>1628</v>
      </c>
      <c r="D1629" s="50" t="n">
        <f aca="false">FilterOPk!B$35</f>
        <v>0</v>
      </c>
      <c r="E1629" s="50" t="n">
        <f aca="false">FilterOPk!C$35</f>
        <v>0</v>
      </c>
      <c r="F1629" s="50" t="n">
        <f aca="false">FilterOPk!D$35</f>
        <v>0</v>
      </c>
      <c r="G1629" s="50" t="n">
        <f aca="false">FilterOPk!E$35</f>
        <v>0</v>
      </c>
      <c r="H1629" s="50" t="n">
        <f aca="false">FilterOPk!F$35</f>
        <v>0</v>
      </c>
      <c r="I1629" s="50" t="n">
        <f aca="false">FilterOPk!G$35</f>
        <v>0</v>
      </c>
      <c r="J1629" s="50" t="n">
        <f aca="false">FilterOPk!H$35</f>
        <v>0</v>
      </c>
      <c r="K1629" s="50" t="n">
        <f aca="false">FilterOPk!I$35</f>
        <v>0</v>
      </c>
      <c r="L1629" s="50" t="n">
        <f aca="false">FilterOPk!J$35</f>
        <v>0</v>
      </c>
      <c r="M1629" s="50" t="n">
        <f aca="false">FilterOPk!K$35</f>
        <v>0</v>
      </c>
      <c r="N1629" s="50" t="n">
        <f aca="false">FilterOPk!L$35</f>
        <v>0</v>
      </c>
      <c r="O1629" s="50" t="n">
        <f aca="false">FilterOPk!M$35</f>
        <v>0</v>
      </c>
      <c r="P1629" s="50" t="n">
        <f aca="false">FilterOPk!N$35</f>
        <v>0</v>
      </c>
      <c r="Q1629" s="51" t="n">
        <f aca="false">FilterOPk!O$35</f>
        <v>0</v>
      </c>
    </row>
    <row r="1630" customFormat="false" ht="12.75" hidden="false" customHeight="false" outlineLevel="0" collapsed="false">
      <c r="B1630" s="85" t="str">
        <f aca="false">FilterOPk!A$36</f>
        <v>Rogers Herndon</v>
      </c>
      <c r="C1630" s="13" t="n">
        <f aca="false">C1629+1</f>
        <v>1629</v>
      </c>
      <c r="D1630" s="50" t="n">
        <f aca="false">FilterOPk!B$36</f>
        <v>0</v>
      </c>
      <c r="E1630" s="50" t="n">
        <f aca="false">FilterOPk!C$36</f>
        <v>0</v>
      </c>
      <c r="F1630" s="50" t="n">
        <f aca="false">FilterOPk!D$36</f>
        <v>0</v>
      </c>
      <c r="G1630" s="50" t="n">
        <f aca="false">FilterOPk!E$36</f>
        <v>0</v>
      </c>
      <c r="H1630" s="50" t="n">
        <f aca="false">FilterOPk!F$36</f>
        <v>0</v>
      </c>
      <c r="I1630" s="50" t="n">
        <f aca="false">FilterOPk!G$36</f>
        <v>0</v>
      </c>
      <c r="J1630" s="50" t="n">
        <f aca="false">FilterOPk!H$36</f>
        <v>0</v>
      </c>
      <c r="K1630" s="50" t="n">
        <f aca="false">FilterOPk!I$36</f>
        <v>0</v>
      </c>
      <c r="L1630" s="50" t="n">
        <f aca="false">FilterOPk!J$36</f>
        <v>0</v>
      </c>
      <c r="M1630" s="50" t="n">
        <f aca="false">FilterOPk!K$36</f>
        <v>0</v>
      </c>
      <c r="N1630" s="50" t="n">
        <f aca="false">FilterOPk!L$36</f>
        <v>0</v>
      </c>
      <c r="O1630" s="50" t="n">
        <f aca="false">FilterOPk!M$36</f>
        <v>0</v>
      </c>
      <c r="P1630" s="50" t="n">
        <f aca="false">FilterOPk!N$36</f>
        <v>0</v>
      </c>
      <c r="Q1630" s="51" t="n">
        <f aca="false">FilterOPk!O$36</f>
        <v>0</v>
      </c>
    </row>
    <row r="1631" customFormat="false" ht="12.75" hidden="false" customHeight="false" outlineLevel="0" collapsed="false">
      <c r="B1631" s="85" t="str">
        <f aca="false">FilterOPk!A$37</f>
        <v>Dana Davis</v>
      </c>
      <c r="C1631" s="13" t="n">
        <f aca="false">C1630+1</f>
        <v>1630</v>
      </c>
      <c r="D1631" s="50" t="n">
        <f aca="false">FilterOPk!B$37</f>
        <v>0</v>
      </c>
      <c r="E1631" s="50" t="n">
        <f aca="false">FilterOPk!C$37</f>
        <v>0</v>
      </c>
      <c r="F1631" s="50" t="n">
        <f aca="false">FilterOPk!D$37</f>
        <v>0</v>
      </c>
      <c r="G1631" s="50" t="n">
        <f aca="false">FilterOPk!E$37</f>
        <v>0</v>
      </c>
      <c r="H1631" s="50" t="n">
        <f aca="false">FilterOPk!F$37</f>
        <v>0</v>
      </c>
      <c r="I1631" s="50" t="n">
        <f aca="false">FilterOPk!G$37</f>
        <v>0</v>
      </c>
      <c r="J1631" s="50" t="n">
        <f aca="false">FilterOPk!H$37</f>
        <v>0</v>
      </c>
      <c r="K1631" s="50" t="n">
        <f aca="false">FilterOPk!I$37</f>
        <v>0</v>
      </c>
      <c r="L1631" s="50" t="n">
        <f aca="false">FilterOPk!J$37</f>
        <v>0</v>
      </c>
      <c r="M1631" s="50" t="n">
        <f aca="false">FilterOPk!K$37</f>
        <v>0</v>
      </c>
      <c r="N1631" s="50" t="n">
        <f aca="false">FilterOPk!L$37</f>
        <v>0</v>
      </c>
      <c r="O1631" s="50" t="n">
        <f aca="false">FilterOPk!M$37</f>
        <v>0</v>
      </c>
      <c r="P1631" s="50" t="n">
        <f aca="false">FilterOPk!N$37</f>
        <v>0</v>
      </c>
      <c r="Q1631" s="51" t="n">
        <f aca="false">FilterOPk!O$37</f>
        <v>0</v>
      </c>
    </row>
    <row r="1632" customFormat="false" ht="12.75" hidden="false" customHeight="false" outlineLevel="0" collapsed="false">
      <c r="B1632" s="85" t="str">
        <f aca="false">FilterOPk!A$38</f>
        <v>Tom May</v>
      </c>
      <c r="C1632" s="13" t="n">
        <f aca="false">C1631+1</f>
        <v>1631</v>
      </c>
      <c r="D1632" s="50" t="n">
        <f aca="false">FilterOPk!B$38</f>
        <v>0</v>
      </c>
      <c r="E1632" s="50" t="n">
        <f aca="false">FilterOPk!C$38</f>
        <v>0</v>
      </c>
      <c r="F1632" s="50" t="n">
        <f aca="false">FilterOPk!D$38</f>
        <v>0</v>
      </c>
      <c r="G1632" s="50" t="n">
        <f aca="false">FilterOPk!E$38</f>
        <v>0</v>
      </c>
      <c r="H1632" s="50" t="n">
        <f aca="false">FilterOPk!F$38</f>
        <v>0</v>
      </c>
      <c r="I1632" s="50" t="n">
        <f aca="false">FilterOPk!G$38</f>
        <v>0</v>
      </c>
      <c r="J1632" s="50" t="n">
        <f aca="false">FilterOPk!H$38</f>
        <v>0</v>
      </c>
      <c r="K1632" s="50" t="n">
        <f aca="false">FilterOPk!I$38</f>
        <v>0</v>
      </c>
      <c r="L1632" s="50" t="n">
        <f aca="false">FilterOPk!J$38</f>
        <v>0</v>
      </c>
      <c r="M1632" s="50" t="n">
        <f aca="false">FilterOPk!K$38</f>
        <v>0</v>
      </c>
      <c r="N1632" s="50" t="n">
        <f aca="false">FilterOPk!L$38</f>
        <v>0</v>
      </c>
      <c r="O1632" s="50" t="n">
        <f aca="false">FilterOPk!M$38</f>
        <v>0</v>
      </c>
      <c r="P1632" s="50" t="n">
        <f aca="false">FilterOPk!N$38</f>
        <v>0</v>
      </c>
      <c r="Q1632" s="51" t="n">
        <f aca="false">FilterOPk!O$38</f>
        <v>0</v>
      </c>
    </row>
    <row r="1633" customFormat="false" ht="12.75" hidden="false" customHeight="false" outlineLevel="0" collapsed="false">
      <c r="B1633" s="85" t="str">
        <f aca="false">FilterOPk!A$39</f>
        <v>Clint Dean</v>
      </c>
      <c r="C1633" s="13" t="n">
        <f aca="false">C1632+1</f>
        <v>1632</v>
      </c>
      <c r="D1633" s="50" t="n">
        <f aca="false">FilterOPk!B$39</f>
        <v>0</v>
      </c>
      <c r="E1633" s="50" t="n">
        <f aca="false">FilterOPk!C$39</f>
        <v>0</v>
      </c>
      <c r="F1633" s="50" t="n">
        <f aca="false">FilterOPk!D$39</f>
        <v>0</v>
      </c>
      <c r="G1633" s="50" t="n">
        <f aca="false">FilterOPk!E$39</f>
        <v>0</v>
      </c>
      <c r="H1633" s="50" t="n">
        <f aca="false">FilterOPk!F$39</f>
        <v>0</v>
      </c>
      <c r="I1633" s="50" t="n">
        <f aca="false">FilterOPk!G$39</f>
        <v>0</v>
      </c>
      <c r="J1633" s="50" t="n">
        <f aca="false">FilterOPk!H$39</f>
        <v>0</v>
      </c>
      <c r="K1633" s="50" t="n">
        <f aca="false">FilterOPk!I$39</f>
        <v>0</v>
      </c>
      <c r="L1633" s="50" t="n">
        <f aca="false">FilterOPk!J$39</f>
        <v>0</v>
      </c>
      <c r="M1633" s="50" t="n">
        <f aca="false">FilterOPk!K$39</f>
        <v>0</v>
      </c>
      <c r="N1633" s="50" t="n">
        <f aca="false">FilterOPk!L$39</f>
        <v>0</v>
      </c>
      <c r="O1633" s="50" t="n">
        <f aca="false">FilterOPk!M$39</f>
        <v>0</v>
      </c>
      <c r="P1633" s="50" t="n">
        <f aca="false">FilterOPk!N$39</f>
        <v>0</v>
      </c>
      <c r="Q1633" s="51" t="n">
        <f aca="false">FilterOPk!O$39</f>
        <v>0</v>
      </c>
    </row>
    <row r="1634" customFormat="false" ht="12.75" hidden="false" customHeight="false" outlineLevel="0" collapsed="false">
      <c r="B1634" s="85" t="str">
        <f aca="false">FilterOPk!A$40</f>
        <v>Rob Benson</v>
      </c>
      <c r="C1634" s="13" t="n">
        <f aca="false">C1633+1</f>
        <v>1633</v>
      </c>
      <c r="D1634" s="50" t="n">
        <f aca="false">FilterOPk!B$40</f>
        <v>0</v>
      </c>
      <c r="E1634" s="50" t="n">
        <f aca="false">FilterOPk!C$40</f>
        <v>0</v>
      </c>
      <c r="F1634" s="50" t="n">
        <f aca="false">FilterOPk!D$40</f>
        <v>0</v>
      </c>
      <c r="G1634" s="50" t="n">
        <f aca="false">FilterOPk!E$40</f>
        <v>0</v>
      </c>
      <c r="H1634" s="50" t="n">
        <f aca="false">FilterOPk!F$40</f>
        <v>0</v>
      </c>
      <c r="I1634" s="50" t="n">
        <f aca="false">FilterOPk!G$40</f>
        <v>0</v>
      </c>
      <c r="J1634" s="50" t="n">
        <f aca="false">FilterOPk!H$40</f>
        <v>0</v>
      </c>
      <c r="K1634" s="50" t="n">
        <f aca="false">FilterOPk!I$40</f>
        <v>0</v>
      </c>
      <c r="L1634" s="50" t="n">
        <f aca="false">FilterOPk!J$40</f>
        <v>0</v>
      </c>
      <c r="M1634" s="50" t="n">
        <f aca="false">FilterOPk!K$40</f>
        <v>0</v>
      </c>
      <c r="N1634" s="50" t="n">
        <f aca="false">FilterOPk!L$40</f>
        <v>0</v>
      </c>
      <c r="O1634" s="50" t="n">
        <f aca="false">FilterOPk!M$40</f>
        <v>0</v>
      </c>
      <c r="P1634" s="50" t="n">
        <f aca="false">FilterOPk!N$40</f>
        <v>0</v>
      </c>
      <c r="Q1634" s="51" t="n">
        <f aca="false">FilterOPk!O$40</f>
        <v>0</v>
      </c>
    </row>
    <row r="1635" customFormat="false" ht="12.75" hidden="false" customHeight="false" outlineLevel="0" collapsed="false">
      <c r="B1635" s="85" t="str">
        <f aca="false">FilterOPk!A$41</f>
        <v>Matt Lorenz</v>
      </c>
      <c r="C1635" s="13" t="n">
        <f aca="false">C1634+1</f>
        <v>1634</v>
      </c>
      <c r="D1635" s="50" t="n">
        <f aca="false">FilterOPk!B$41</f>
        <v>0</v>
      </c>
      <c r="E1635" s="50" t="n">
        <f aca="false">FilterOPk!C$41</f>
        <v>0</v>
      </c>
      <c r="F1635" s="50" t="n">
        <f aca="false">FilterOPk!D$41</f>
        <v>0</v>
      </c>
      <c r="G1635" s="50" t="n">
        <f aca="false">FilterOPk!E$41</f>
        <v>0</v>
      </c>
      <c r="H1635" s="50" t="n">
        <f aca="false">FilterOPk!F$41</f>
        <v>0</v>
      </c>
      <c r="I1635" s="50" t="n">
        <f aca="false">FilterOPk!G$41</f>
        <v>0</v>
      </c>
      <c r="J1635" s="50" t="n">
        <f aca="false">FilterOPk!H$41</f>
        <v>0</v>
      </c>
      <c r="K1635" s="50" t="n">
        <f aca="false">FilterOPk!I$41</f>
        <v>0</v>
      </c>
      <c r="L1635" s="50" t="n">
        <f aca="false">FilterOPk!J$41</f>
        <v>0</v>
      </c>
      <c r="M1635" s="50" t="n">
        <f aca="false">FilterOPk!K$41</f>
        <v>0</v>
      </c>
      <c r="N1635" s="50" t="n">
        <f aca="false">FilterOPk!L$41</f>
        <v>0</v>
      </c>
      <c r="O1635" s="50" t="n">
        <f aca="false">FilterOPk!M$41</f>
        <v>0</v>
      </c>
      <c r="P1635" s="50" t="n">
        <f aca="false">FilterOPk!N$41</f>
        <v>0</v>
      </c>
      <c r="Q1635" s="51" t="n">
        <f aca="false">FilterOPk!O$41</f>
        <v>0</v>
      </c>
    </row>
    <row r="1636" customFormat="false" ht="12.75" hidden="false" customHeight="false" outlineLevel="0" collapsed="false">
      <c r="B1636" s="85" t="str">
        <f aca="false">FilterOPk!A$42</f>
        <v>John Forney</v>
      </c>
      <c r="C1636" s="13" t="n">
        <f aca="false">C1635+1</f>
        <v>1635</v>
      </c>
      <c r="D1636" s="50" t="n">
        <f aca="false">FilterOPk!B$42</f>
        <v>0</v>
      </c>
      <c r="E1636" s="50" t="n">
        <f aca="false">FilterOPk!C$42</f>
        <v>0</v>
      </c>
      <c r="F1636" s="50" t="n">
        <f aca="false">FilterOPk!D$42</f>
        <v>0</v>
      </c>
      <c r="G1636" s="50" t="n">
        <f aca="false">FilterOPk!E$42</f>
        <v>0</v>
      </c>
      <c r="H1636" s="50" t="n">
        <f aca="false">FilterOPk!F$42</f>
        <v>0</v>
      </c>
      <c r="I1636" s="50" t="n">
        <f aca="false">FilterOPk!G$42</f>
        <v>0</v>
      </c>
      <c r="J1636" s="50" t="n">
        <f aca="false">FilterOPk!H$42</f>
        <v>0</v>
      </c>
      <c r="K1636" s="50" t="n">
        <f aca="false">FilterOPk!I$42</f>
        <v>0</v>
      </c>
      <c r="L1636" s="50" t="n">
        <f aca="false">FilterOPk!J$42</f>
        <v>0</v>
      </c>
      <c r="M1636" s="50" t="n">
        <f aca="false">FilterOPk!K$42</f>
        <v>0</v>
      </c>
      <c r="N1636" s="50" t="n">
        <f aca="false">FilterOPk!L$42</f>
        <v>0</v>
      </c>
      <c r="O1636" s="50" t="n">
        <f aca="false">FilterOPk!M$42</f>
        <v>0</v>
      </c>
      <c r="P1636" s="50" t="n">
        <f aca="false">FilterOPk!N$42</f>
        <v>0</v>
      </c>
      <c r="Q1636" s="51" t="n">
        <f aca="false">FilterOPk!O$42</f>
        <v>0</v>
      </c>
    </row>
    <row r="1637" customFormat="false" ht="12.75" hidden="false" customHeight="false" outlineLevel="0" collapsed="false">
      <c r="B1637" s="85" t="str">
        <f aca="false">FilterOPk!A$43</f>
        <v>Mike Carson</v>
      </c>
      <c r="C1637" s="13" t="n">
        <f aca="false">C1636+1</f>
        <v>1636</v>
      </c>
      <c r="D1637" s="50" t="n">
        <f aca="false">FilterOPk!B$43</f>
        <v>0</v>
      </c>
      <c r="E1637" s="50" t="n">
        <f aca="false">FilterOPk!C$43</f>
        <v>0</v>
      </c>
      <c r="F1637" s="50" t="n">
        <f aca="false">FilterOPk!D$43</f>
        <v>0</v>
      </c>
      <c r="G1637" s="50" t="n">
        <f aca="false">FilterOPk!E$43</f>
        <v>0</v>
      </c>
      <c r="H1637" s="50" t="n">
        <f aca="false">FilterOPk!F$43</f>
        <v>0</v>
      </c>
      <c r="I1637" s="50" t="n">
        <f aca="false">FilterOPk!G$43</f>
        <v>0</v>
      </c>
      <c r="J1637" s="50" t="n">
        <f aca="false">FilterOPk!H$43</f>
        <v>0</v>
      </c>
      <c r="K1637" s="50" t="n">
        <f aca="false">FilterOPk!I$43</f>
        <v>0</v>
      </c>
      <c r="L1637" s="50" t="n">
        <f aca="false">FilterOPk!J$43</f>
        <v>0</v>
      </c>
      <c r="M1637" s="50" t="n">
        <f aca="false">FilterOPk!K$43</f>
        <v>0</v>
      </c>
      <c r="N1637" s="50" t="n">
        <f aca="false">FilterOPk!L$43</f>
        <v>0</v>
      </c>
      <c r="O1637" s="50" t="n">
        <f aca="false">FilterOPk!M$43</f>
        <v>0</v>
      </c>
      <c r="P1637" s="50" t="n">
        <f aca="false">FilterOPk!N$43</f>
        <v>0</v>
      </c>
      <c r="Q1637" s="51" t="n">
        <f aca="false">FilterOPk!O$43</f>
        <v>0</v>
      </c>
    </row>
    <row r="1638" customFormat="false" ht="12.75" hidden="false" customHeight="false" outlineLevel="0" collapsed="false">
      <c r="B1638" s="85" t="str">
        <f aca="false">FilterOPk!A$44</f>
        <v>Chris Dorland</v>
      </c>
      <c r="C1638" s="13" t="n">
        <f aca="false">C1637+1</f>
        <v>1637</v>
      </c>
      <c r="D1638" s="50" t="n">
        <f aca="false">FilterOPk!B$44</f>
        <v>0</v>
      </c>
      <c r="E1638" s="50" t="n">
        <f aca="false">FilterOPk!C$44</f>
        <v>0</v>
      </c>
      <c r="F1638" s="50" t="n">
        <f aca="false">FilterOPk!D$44</f>
        <v>0</v>
      </c>
      <c r="G1638" s="50" t="n">
        <f aca="false">FilterOPk!E$44</f>
        <v>0</v>
      </c>
      <c r="H1638" s="50" t="n">
        <f aca="false">FilterOPk!F$44</f>
        <v>0</v>
      </c>
      <c r="I1638" s="50" t="n">
        <f aca="false">FilterOPk!G$44</f>
        <v>0</v>
      </c>
      <c r="J1638" s="50" t="n">
        <f aca="false">FilterOPk!H$44</f>
        <v>0</v>
      </c>
      <c r="K1638" s="50" t="n">
        <f aca="false">FilterOPk!I$44</f>
        <v>0</v>
      </c>
      <c r="L1638" s="50" t="n">
        <f aca="false">FilterOPk!J$44</f>
        <v>0</v>
      </c>
      <c r="M1638" s="50" t="n">
        <f aca="false">FilterOPk!K$44</f>
        <v>0</v>
      </c>
      <c r="N1638" s="50" t="n">
        <f aca="false">FilterOPk!L$44</f>
        <v>0</v>
      </c>
      <c r="O1638" s="50" t="n">
        <f aca="false">FilterOPk!M$44</f>
        <v>0</v>
      </c>
      <c r="P1638" s="50" t="n">
        <f aca="false">FilterOPk!N$44</f>
        <v>0</v>
      </c>
      <c r="Q1638" s="51" t="n">
        <f aca="false">FilterOPk!O$44</f>
        <v>0</v>
      </c>
    </row>
    <row r="1639" customFormat="false" ht="12.75" hidden="false" customHeight="false" outlineLevel="0" collapsed="false">
      <c r="B1639" s="85" t="str">
        <f aca="false">FilterOPk!A$45</f>
        <v>Jeff King</v>
      </c>
      <c r="C1639" s="13" t="n">
        <f aca="false">C1638+1</f>
        <v>1638</v>
      </c>
      <c r="D1639" s="50" t="n">
        <f aca="false">FilterOPk!B$45</f>
        <v>0</v>
      </c>
      <c r="E1639" s="50" t="n">
        <f aca="false">FilterOPk!C$45</f>
        <v>0</v>
      </c>
      <c r="F1639" s="50" t="n">
        <f aca="false">FilterOPk!D$45</f>
        <v>0</v>
      </c>
      <c r="G1639" s="50" t="n">
        <f aca="false">FilterOPk!E$45</f>
        <v>0</v>
      </c>
      <c r="H1639" s="50" t="n">
        <f aca="false">FilterOPk!F$45</f>
        <v>0</v>
      </c>
      <c r="I1639" s="50" t="n">
        <f aca="false">FilterOPk!G$45</f>
        <v>0</v>
      </c>
      <c r="J1639" s="50" t="n">
        <f aca="false">FilterOPk!H$45</f>
        <v>0</v>
      </c>
      <c r="K1639" s="50" t="n">
        <f aca="false">FilterOPk!I$45</f>
        <v>0</v>
      </c>
      <c r="L1639" s="50" t="n">
        <f aca="false">FilterOPk!J$45</f>
        <v>0</v>
      </c>
      <c r="M1639" s="50" t="n">
        <f aca="false">FilterOPk!K$45</f>
        <v>0</v>
      </c>
      <c r="N1639" s="50" t="n">
        <f aca="false">FilterOPk!L$45</f>
        <v>0</v>
      </c>
      <c r="O1639" s="50" t="n">
        <f aca="false">FilterOPk!M$45</f>
        <v>0</v>
      </c>
      <c r="P1639" s="50" t="n">
        <f aca="false">FilterOPk!N$45</f>
        <v>0</v>
      </c>
      <c r="Q1639" s="51" t="n">
        <f aca="false">FilterOPk!O$45</f>
        <v>0</v>
      </c>
    </row>
    <row r="1640" customFormat="false" ht="12.75" hidden="false" customHeight="false" outlineLevel="0" collapsed="false">
      <c r="B1640" s="85" t="n">
        <f aca="false">FilterOPk!A$46</f>
        <v>0</v>
      </c>
      <c r="C1640" s="13" t="n">
        <f aca="false">C1639+1</f>
        <v>1639</v>
      </c>
      <c r="D1640" s="50" t="n">
        <f aca="false">FilterOPk!B$46</f>
        <v>0</v>
      </c>
      <c r="E1640" s="50" t="n">
        <f aca="false">FilterOPk!C$46</f>
        <v>0</v>
      </c>
      <c r="F1640" s="50" t="n">
        <f aca="false">FilterOPk!D$46</f>
        <v>0</v>
      </c>
      <c r="G1640" s="50" t="n">
        <f aca="false">FilterOPk!E$46</f>
        <v>0</v>
      </c>
      <c r="H1640" s="50" t="n">
        <f aca="false">FilterOPk!F$46</f>
        <v>0</v>
      </c>
      <c r="I1640" s="50" t="n">
        <f aca="false">FilterOPk!G$46</f>
        <v>0</v>
      </c>
      <c r="J1640" s="50" t="n">
        <f aca="false">FilterOPk!H$46</f>
        <v>0</v>
      </c>
      <c r="K1640" s="50" t="n">
        <f aca="false">FilterOPk!I$46</f>
        <v>0</v>
      </c>
      <c r="L1640" s="50" t="n">
        <f aca="false">FilterOPk!J$46</f>
        <v>0</v>
      </c>
      <c r="M1640" s="50" t="n">
        <f aca="false">FilterOPk!K$46</f>
        <v>0</v>
      </c>
      <c r="N1640" s="50" t="n">
        <f aca="false">FilterOPk!L$46</f>
        <v>0</v>
      </c>
      <c r="O1640" s="50" t="n">
        <f aca="false">FilterOPk!M$46</f>
        <v>0</v>
      </c>
      <c r="P1640" s="50" t="n">
        <f aca="false">FilterOPk!N$46</f>
        <v>0</v>
      </c>
      <c r="Q1640" s="51" t="n">
        <f aca="false">FilterOPk!O$46</f>
        <v>0</v>
      </c>
    </row>
    <row r="1641" customFormat="false" ht="12.75" hidden="false" customHeight="false" outlineLevel="0" collapsed="false">
      <c r="B1641" s="87" t="n">
        <f aca="false">FilterOPk!A$47</f>
        <v>0</v>
      </c>
      <c r="C1641" s="64" t="n">
        <f aca="false">C1640+1</f>
        <v>1640</v>
      </c>
      <c r="D1641" s="54" t="n">
        <f aca="false">FilterOPk!B$47</f>
        <v>0</v>
      </c>
      <c r="E1641" s="54" t="n">
        <f aca="false">FilterOPk!C$47</f>
        <v>0</v>
      </c>
      <c r="F1641" s="54" t="n">
        <f aca="false">FilterOPk!D$47</f>
        <v>0</v>
      </c>
      <c r="G1641" s="54" t="n">
        <f aca="false">FilterOPk!E$47</f>
        <v>0</v>
      </c>
      <c r="H1641" s="54" t="n">
        <f aca="false">FilterOPk!F$47</f>
        <v>0</v>
      </c>
      <c r="I1641" s="54" t="n">
        <f aca="false">FilterOPk!G$47</f>
        <v>0</v>
      </c>
      <c r="J1641" s="54" t="n">
        <f aca="false">FilterOPk!H$47</f>
        <v>0</v>
      </c>
      <c r="K1641" s="54" t="n">
        <f aca="false">FilterOPk!I$47</f>
        <v>0</v>
      </c>
      <c r="L1641" s="54" t="n">
        <f aca="false">FilterOPk!J$47</f>
        <v>0</v>
      </c>
      <c r="M1641" s="54" t="n">
        <f aca="false">FilterOPk!K$47</f>
        <v>0</v>
      </c>
      <c r="N1641" s="54" t="n">
        <f aca="false">FilterOPk!L$47</f>
        <v>0</v>
      </c>
      <c r="O1641" s="54" t="n">
        <f aca="false">FilterOPk!M$47</f>
        <v>0</v>
      </c>
      <c r="P1641" s="54" t="n">
        <f aca="false">FilterOPk!N$47</f>
        <v>0</v>
      </c>
      <c r="Q1641" s="55" t="n">
        <f aca="false">FilterOPk!O$47</f>
        <v>0</v>
      </c>
    </row>
    <row r="1642" customFormat="false" ht="12.75" hidden="false" customHeight="false" outlineLevel="0" collapsed="false">
      <c r="A1642" s="0" t="n">
        <f aca="false">A1602+1</f>
        <v>42</v>
      </c>
      <c r="B1642" s="57" t="n">
        <f aca="false">FilterOPk!D$1</f>
        <v>36907</v>
      </c>
      <c r="C1642" s="58" t="n">
        <f aca="false">C1641+1</f>
        <v>1641</v>
      </c>
      <c r="D1642" s="58"/>
      <c r="E1642" s="58"/>
      <c r="F1642" s="58"/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83"/>
    </row>
    <row r="1643" customFormat="false" ht="12.75" hidden="false" customHeight="false" outlineLevel="0" collapsed="false">
      <c r="B1643" s="61"/>
      <c r="C1643" s="13" t="n">
        <f aca="false">C1642+1</f>
        <v>1642</v>
      </c>
      <c r="D1643" s="13"/>
      <c r="E1643" s="21" t="s">
        <v>5</v>
      </c>
      <c r="F1643" s="21" t="s">
        <v>6</v>
      </c>
      <c r="G1643" s="21" t="s">
        <v>7</v>
      </c>
      <c r="H1643" s="21" t="s">
        <v>8</v>
      </c>
      <c r="I1643" s="21" t="s">
        <v>9</v>
      </c>
      <c r="J1643" s="21" t="s">
        <v>10</v>
      </c>
      <c r="K1643" s="21" t="s">
        <v>11</v>
      </c>
      <c r="L1643" s="21" t="s">
        <v>12</v>
      </c>
      <c r="M1643" s="21" t="s">
        <v>13</v>
      </c>
      <c r="N1643" s="21" t="s">
        <v>14</v>
      </c>
      <c r="O1643" s="21" t="n">
        <v>2002</v>
      </c>
      <c r="P1643" s="21" t="s">
        <v>15</v>
      </c>
      <c r="Q1643" s="84" t="s">
        <v>16</v>
      </c>
    </row>
    <row r="1644" customFormat="false" ht="12.75" hidden="false" customHeight="false" outlineLevel="0" collapsed="false">
      <c r="B1644" s="85" t="str">
        <f aca="false">FilterOPk!A$9</f>
        <v>Power positions</v>
      </c>
      <c r="C1644" s="13" t="n">
        <f aca="false">C1643+1</f>
        <v>1643</v>
      </c>
      <c r="D1644" s="13" t="s">
        <v>4</v>
      </c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86"/>
    </row>
    <row r="1645" customFormat="false" ht="12.75" hidden="false" customHeight="false" outlineLevel="0" collapsed="false">
      <c r="B1645" s="85" t="str">
        <f aca="false">FilterOPk!A$10</f>
        <v>East Position</v>
      </c>
      <c r="C1645" s="13" t="n">
        <f aca="false">C1644+1</f>
        <v>1644</v>
      </c>
      <c r="D1645" s="50" t="n">
        <f aca="false">FilterOPk!B$10</f>
        <v>34784396.7946123</v>
      </c>
      <c r="E1645" s="50" t="n">
        <f aca="false">FilterOPk!C$10</f>
        <v>139428.68</v>
      </c>
      <c r="F1645" s="50" t="n">
        <f aca="false">FilterOPk!D$10</f>
        <v>244540.42</v>
      </c>
      <c r="G1645" s="50" t="n">
        <f aca="false">FilterOPk!E$10</f>
        <v>352018.99</v>
      </c>
      <c r="H1645" s="50" t="n">
        <f aca="false">FilterOPk!F$10</f>
        <v>454047.41</v>
      </c>
      <c r="I1645" s="50" t="n">
        <f aca="false">FilterOPk!G$10</f>
        <v>460700.87</v>
      </c>
      <c r="J1645" s="50" t="n">
        <f aca="false">FilterOPk!H$10</f>
        <v>371715.26</v>
      </c>
      <c r="K1645" s="50" t="n">
        <f aca="false">FilterOPk!I$10</f>
        <v>743238.67</v>
      </c>
      <c r="L1645" s="50" t="n">
        <f aca="false">FilterOPk!J$10</f>
        <v>433572.73</v>
      </c>
      <c r="M1645" s="50" t="n">
        <f aca="false">FilterOPk!K$10</f>
        <v>1264075.99</v>
      </c>
      <c r="N1645" s="50" t="n">
        <f aca="false">FilterOPk!L$10</f>
        <v>4463339.02</v>
      </c>
      <c r="O1645" s="50" t="n">
        <f aca="false">FilterOPk!M$10</f>
        <v>-232298.41</v>
      </c>
      <c r="P1645" s="50" t="n">
        <f aca="false">FilterOPk!N$10</f>
        <v>1174384.84</v>
      </c>
      <c r="Q1645" s="51" t="n">
        <f aca="false">FilterOPk!O$10</f>
        <v>5405425.45</v>
      </c>
    </row>
    <row r="1646" customFormat="false" ht="12.75" hidden="false" customHeight="false" outlineLevel="0" collapsed="false">
      <c r="B1646" s="85" t="str">
        <f aca="false">FilterOPk!A$11</f>
        <v>East Power Mgmt</v>
      </c>
      <c r="C1646" s="13" t="n">
        <f aca="false">C1645+1</f>
        <v>1645</v>
      </c>
      <c r="D1646" s="50" t="n">
        <f aca="false">FilterOPk!B$11</f>
        <v>7547347.04451418</v>
      </c>
      <c r="E1646" s="50" t="n">
        <f aca="false">FilterOPk!C$11</f>
        <v>0</v>
      </c>
      <c r="F1646" s="50" t="n">
        <f aca="false">FilterOPk!D$11</f>
        <v>0</v>
      </c>
      <c r="G1646" s="50" t="n">
        <f aca="false">FilterOPk!E$11</f>
        <v>0</v>
      </c>
      <c r="H1646" s="50" t="n">
        <f aca="false">FilterOPk!F$11</f>
        <v>0</v>
      </c>
      <c r="I1646" s="50" t="n">
        <f aca="false">FilterOPk!G$11</f>
        <v>0</v>
      </c>
      <c r="J1646" s="50" t="n">
        <f aca="false">FilterOPk!H$11</f>
        <v>0</v>
      </c>
      <c r="K1646" s="50" t="n">
        <f aca="false">FilterOPk!I$11</f>
        <v>0</v>
      </c>
      <c r="L1646" s="50" t="n">
        <f aca="false">FilterOPk!J$11</f>
        <v>0</v>
      </c>
      <c r="M1646" s="50" t="n">
        <f aca="false">FilterOPk!K$11</f>
        <v>0</v>
      </c>
      <c r="N1646" s="50" t="n">
        <f aca="false">FilterOPk!L$11</f>
        <v>0</v>
      </c>
      <c r="O1646" s="50" t="n">
        <f aca="false">FilterOPk!M$11</f>
        <v>0</v>
      </c>
      <c r="P1646" s="50" t="n">
        <f aca="false">FilterOPk!N$11</f>
        <v>0</v>
      </c>
      <c r="Q1646" s="51" t="n">
        <f aca="false">FilterOPk!O$11</f>
        <v>0</v>
      </c>
    </row>
    <row r="1647" customFormat="false" ht="12.75" hidden="false" customHeight="false" outlineLevel="0" collapsed="false">
      <c r="B1647" s="85" t="str">
        <f aca="false">FilterOPk!A$12</f>
        <v>Long Term Options</v>
      </c>
      <c r="C1647" s="13" t="n">
        <f aca="false">C1646+1</f>
        <v>1646</v>
      </c>
      <c r="D1647" s="50" t="n">
        <f aca="false">FilterOPk!B$12</f>
        <v>0</v>
      </c>
      <c r="E1647" s="50" t="n">
        <f aca="false">FilterOPk!C$12</f>
        <v>0</v>
      </c>
      <c r="F1647" s="50" t="n">
        <f aca="false">FilterOPk!D$12</f>
        <v>0</v>
      </c>
      <c r="G1647" s="50" t="n">
        <f aca="false">FilterOPk!E$12</f>
        <v>0</v>
      </c>
      <c r="H1647" s="50" t="n">
        <f aca="false">FilterOPk!F$12</f>
        <v>0</v>
      </c>
      <c r="I1647" s="50" t="n">
        <f aca="false">FilterOPk!G$12</f>
        <v>0</v>
      </c>
      <c r="J1647" s="50" t="n">
        <f aca="false">FilterOPk!H$12</f>
        <v>0</v>
      </c>
      <c r="K1647" s="50" t="n">
        <f aca="false">FilterOPk!I$12</f>
        <v>0</v>
      </c>
      <c r="L1647" s="50" t="n">
        <f aca="false">FilterOPk!J$12</f>
        <v>0</v>
      </c>
      <c r="M1647" s="50" t="n">
        <f aca="false">FilterOPk!K$12</f>
        <v>0</v>
      </c>
      <c r="N1647" s="50" t="n">
        <f aca="false">FilterOPk!L$12</f>
        <v>0</v>
      </c>
      <c r="O1647" s="50" t="n">
        <f aca="false">FilterOPk!M$12</f>
        <v>0</v>
      </c>
      <c r="P1647" s="50" t="n">
        <f aca="false">FilterOPk!N$12</f>
        <v>0</v>
      </c>
      <c r="Q1647" s="51" t="n">
        <f aca="false">FilterOPk!O$12</f>
        <v>0</v>
      </c>
    </row>
    <row r="1648" customFormat="false" ht="12.75" hidden="false" customHeight="false" outlineLevel="0" collapsed="false">
      <c r="B1648" s="85" t="str">
        <f aca="false">FilterOPk!A$13</f>
        <v>LT-MIDWEST</v>
      </c>
      <c r="C1648" s="13" t="n">
        <f aca="false">C1647+1</f>
        <v>1647</v>
      </c>
      <c r="D1648" s="50" t="n">
        <f aca="false">FilterOPk!B$13</f>
        <v>7151089.47366245</v>
      </c>
      <c r="E1648" s="50" t="n">
        <f aca="false">FilterOPk!C$13</f>
        <v>36317.39</v>
      </c>
      <c r="F1648" s="50" t="n">
        <f aca="false">FilterOPk!D$13</f>
        <v>95142.77</v>
      </c>
      <c r="G1648" s="50" t="n">
        <f aca="false">FilterOPk!E$13</f>
        <v>106523.31</v>
      </c>
      <c r="H1648" s="50" t="n">
        <f aca="false">FilterOPk!F$13</f>
        <v>103615.07</v>
      </c>
      <c r="I1648" s="50" t="n">
        <f aca="false">FilterOPk!G$13</f>
        <v>106049.09</v>
      </c>
      <c r="J1648" s="50" t="n">
        <f aca="false">FilterOPk!H$13</f>
        <v>78310</v>
      </c>
      <c r="K1648" s="50" t="n">
        <f aca="false">FilterOPk!I$13</f>
        <v>160210.16</v>
      </c>
      <c r="L1648" s="50" t="n">
        <f aca="false">FilterOPk!J$13</f>
        <v>108136.49</v>
      </c>
      <c r="M1648" s="50" t="n">
        <f aca="false">FilterOPk!K$13</f>
        <v>312653.19</v>
      </c>
      <c r="N1648" s="50" t="n">
        <f aca="false">FilterOPk!L$13</f>
        <v>1106957.47</v>
      </c>
      <c r="O1648" s="50" t="n">
        <f aca="false">FilterOPk!M$13</f>
        <v>-124610.37</v>
      </c>
      <c r="P1648" s="50" t="n">
        <f aca="false">FilterOPk!N$13</f>
        <v>893459.31</v>
      </c>
      <c r="Q1648" s="51" t="n">
        <f aca="false">FilterOPk!O$13</f>
        <v>1875806.41</v>
      </c>
    </row>
    <row r="1649" customFormat="false" ht="12.75" hidden="false" customHeight="false" outlineLevel="0" collapsed="false">
      <c r="B1649" s="85" t="str">
        <f aca="false">FilterOPk!A$14</f>
        <v>ST-ECAR</v>
      </c>
      <c r="C1649" s="13" t="n">
        <f aca="false">C1648+1</f>
        <v>1648</v>
      </c>
      <c r="D1649" s="50" t="n">
        <f aca="false">FilterOPk!B$14</f>
        <v>238101.441960815</v>
      </c>
      <c r="E1649" s="50" t="n">
        <f aca="false">FilterOPk!C$14</f>
        <v>0</v>
      </c>
      <c r="F1649" s="50" t="n">
        <f aca="false">FilterOPk!D$14</f>
        <v>0</v>
      </c>
      <c r="G1649" s="50" t="n">
        <f aca="false">FilterOPk!E$14</f>
        <v>0</v>
      </c>
      <c r="H1649" s="50" t="n">
        <f aca="false">FilterOPk!F$14</f>
        <v>0</v>
      </c>
      <c r="I1649" s="50" t="n">
        <f aca="false">FilterOPk!G$14</f>
        <v>0</v>
      </c>
      <c r="J1649" s="50" t="n">
        <f aca="false">FilterOPk!H$14</f>
        <v>0</v>
      </c>
      <c r="K1649" s="50" t="n">
        <f aca="false">FilterOPk!I$14</f>
        <v>0</v>
      </c>
      <c r="L1649" s="50" t="n">
        <f aca="false">FilterOPk!J$14</f>
        <v>0</v>
      </c>
      <c r="M1649" s="50" t="n">
        <f aca="false">FilterOPk!K$14</f>
        <v>0</v>
      </c>
      <c r="N1649" s="50" t="n">
        <f aca="false">FilterOPk!L$14</f>
        <v>0</v>
      </c>
      <c r="O1649" s="50" t="n">
        <f aca="false">FilterOPk!M$14</f>
        <v>0</v>
      </c>
      <c r="P1649" s="50" t="n">
        <f aca="false">FilterOPk!N$14</f>
        <v>0</v>
      </c>
      <c r="Q1649" s="51" t="n">
        <f aca="false">FilterOPk!O$14</f>
        <v>0</v>
      </c>
    </row>
    <row r="1650" customFormat="false" ht="12.75" hidden="false" customHeight="false" outlineLevel="0" collapsed="false">
      <c r="B1650" s="85" t="str">
        <f aca="false">FilterOPk!A$15</f>
        <v>ST- MAPP</v>
      </c>
      <c r="C1650" s="13" t="n">
        <f aca="false">C1649+1</f>
        <v>1649</v>
      </c>
      <c r="D1650" s="50" t="n">
        <f aca="false">FilterOPk!B$15</f>
        <v>254636.614020626</v>
      </c>
      <c r="E1650" s="50" t="n">
        <f aca="false">FilterOPk!C$15</f>
        <v>-1590.85</v>
      </c>
      <c r="F1650" s="50" t="n">
        <f aca="false">FilterOPk!D$15</f>
        <v>-3167.72</v>
      </c>
      <c r="G1650" s="50" t="n">
        <f aca="false">FilterOPk!E$15</f>
        <v>-3546.79</v>
      </c>
      <c r="H1650" s="50" t="n">
        <f aca="false">FilterOPk!F$15</f>
        <v>-3530.89</v>
      </c>
      <c r="I1650" s="50" t="n">
        <f aca="false">FilterOPk!G$15</f>
        <v>0</v>
      </c>
      <c r="J1650" s="50" t="n">
        <f aca="false">FilterOPk!H$15</f>
        <v>0</v>
      </c>
      <c r="K1650" s="50" t="n">
        <f aca="false">FilterOPk!I$15</f>
        <v>0</v>
      </c>
      <c r="L1650" s="50" t="n">
        <f aca="false">FilterOPk!J$15</f>
        <v>0</v>
      </c>
      <c r="M1650" s="50" t="n">
        <f aca="false">FilterOPk!K$15</f>
        <v>0</v>
      </c>
      <c r="N1650" s="50" t="n">
        <f aca="false">FilterOPk!L$15</f>
        <v>-11836.25</v>
      </c>
      <c r="O1650" s="50" t="n">
        <f aca="false">FilterOPk!M$15</f>
        <v>0</v>
      </c>
      <c r="P1650" s="50" t="n">
        <f aca="false">FilterOPk!N$15</f>
        <v>0</v>
      </c>
      <c r="Q1650" s="51" t="n">
        <f aca="false">FilterOPk!O$15</f>
        <v>-11836.25</v>
      </c>
    </row>
    <row r="1651" customFormat="false" ht="12.75" hidden="false" customHeight="false" outlineLevel="0" collapsed="false">
      <c r="B1651" s="85" t="str">
        <f aca="false">FilterOPk!A$16</f>
        <v>ST- MAIN</v>
      </c>
      <c r="C1651" s="13" t="n">
        <f aca="false">C1650+1</f>
        <v>1650</v>
      </c>
      <c r="D1651" s="50" t="n">
        <f aca="false">FilterOPk!B$16</f>
        <v>694293.253349893</v>
      </c>
      <c r="E1651" s="50" t="n">
        <f aca="false">FilterOPk!C$16</f>
        <v>0</v>
      </c>
      <c r="F1651" s="50" t="n">
        <f aca="false">FilterOPk!D$16</f>
        <v>0</v>
      </c>
      <c r="G1651" s="50" t="n">
        <f aca="false">FilterOPk!E$16</f>
        <v>0</v>
      </c>
      <c r="H1651" s="50" t="n">
        <f aca="false">FilterOPk!F$16</f>
        <v>0</v>
      </c>
      <c r="I1651" s="50" t="n">
        <f aca="false">FilterOPk!G$16</f>
        <v>0</v>
      </c>
      <c r="J1651" s="50" t="n">
        <f aca="false">FilterOPk!H$16</f>
        <v>0</v>
      </c>
      <c r="K1651" s="50" t="n">
        <f aca="false">FilterOPk!I$16</f>
        <v>0</v>
      </c>
      <c r="L1651" s="50" t="n">
        <f aca="false">FilterOPk!J$16</f>
        <v>0</v>
      </c>
      <c r="M1651" s="50" t="n">
        <f aca="false">FilterOPk!K$16</f>
        <v>0</v>
      </c>
      <c r="N1651" s="50" t="n">
        <f aca="false">FilterOPk!L$16</f>
        <v>0</v>
      </c>
      <c r="O1651" s="50" t="n">
        <f aca="false">FilterOPk!M$16</f>
        <v>0</v>
      </c>
      <c r="P1651" s="50" t="n">
        <f aca="false">FilterOPk!N$16</f>
        <v>0</v>
      </c>
      <c r="Q1651" s="51" t="n">
        <f aca="false">FilterOPk!O$16</f>
        <v>0</v>
      </c>
    </row>
    <row r="1652" customFormat="false" ht="12.75" hidden="false" customHeight="false" outlineLevel="0" collapsed="false">
      <c r="B1652" s="85" t="str">
        <f aca="false">FilterOPk!A$17</f>
        <v>MW-ANALYST</v>
      </c>
      <c r="C1652" s="13" t="n">
        <f aca="false">C1651+1</f>
        <v>1651</v>
      </c>
      <c r="D1652" s="50" t="n">
        <f aca="false">FilterOPk!B$17</f>
        <v>0</v>
      </c>
      <c r="E1652" s="50" t="n">
        <f aca="false">FilterOPk!C$17</f>
        <v>0</v>
      </c>
      <c r="F1652" s="50" t="n">
        <f aca="false">FilterOPk!D$17</f>
        <v>0</v>
      </c>
      <c r="G1652" s="50" t="n">
        <f aca="false">FilterOPk!E$17</f>
        <v>0</v>
      </c>
      <c r="H1652" s="50" t="n">
        <f aca="false">FilterOPk!F$17</f>
        <v>0</v>
      </c>
      <c r="I1652" s="50" t="n">
        <f aca="false">FilterOPk!G$17</f>
        <v>0</v>
      </c>
      <c r="J1652" s="50" t="n">
        <f aca="false">FilterOPk!H$17</f>
        <v>0</v>
      </c>
      <c r="K1652" s="50" t="n">
        <f aca="false">FilterOPk!I$17</f>
        <v>0</v>
      </c>
      <c r="L1652" s="50" t="n">
        <f aca="false">FilterOPk!J$17</f>
        <v>0</v>
      </c>
      <c r="M1652" s="50" t="n">
        <f aca="false">FilterOPk!K$17</f>
        <v>0</v>
      </c>
      <c r="N1652" s="50" t="n">
        <f aca="false">FilterOPk!L$17</f>
        <v>0</v>
      </c>
      <c r="O1652" s="50" t="n">
        <f aca="false">FilterOPk!M$17</f>
        <v>0</v>
      </c>
      <c r="P1652" s="50" t="n">
        <f aca="false">FilterOPk!N$17</f>
        <v>0</v>
      </c>
      <c r="Q1652" s="51" t="n">
        <f aca="false">FilterOPk!O$17</f>
        <v>0</v>
      </c>
    </row>
    <row r="1653" customFormat="false" ht="12.75" hidden="false" customHeight="false" outlineLevel="0" collapsed="false">
      <c r="B1653" s="85" t="str">
        <f aca="false">FilterOPk!A$18</f>
        <v>LT-NE</v>
      </c>
      <c r="C1653" s="13" t="n">
        <f aca="false">C1652+1</f>
        <v>1652</v>
      </c>
      <c r="D1653" s="50" t="n">
        <f aca="false">FilterOPk!B$18</f>
        <v>6187311.37539291</v>
      </c>
      <c r="E1653" s="50" t="n">
        <f aca="false">FilterOPk!C$18</f>
        <v>38662.79</v>
      </c>
      <c r="F1653" s="50" t="n">
        <f aca="false">FilterOPk!D$18</f>
        <v>89522.8</v>
      </c>
      <c r="G1653" s="50" t="n">
        <f aca="false">FilterOPk!E$18</f>
        <v>158536.19</v>
      </c>
      <c r="H1653" s="50" t="n">
        <f aca="false">FilterOPk!F$18</f>
        <v>261849.24</v>
      </c>
      <c r="I1653" s="50" t="n">
        <f aca="false">FilterOPk!G$18</f>
        <v>291708.83</v>
      </c>
      <c r="J1653" s="50" t="n">
        <f aca="false">FilterOPk!H$18</f>
        <v>228360.42</v>
      </c>
      <c r="K1653" s="50" t="n">
        <f aca="false">FilterOPk!I$18</f>
        <v>445432.42</v>
      </c>
      <c r="L1653" s="50" t="n">
        <f aca="false">FilterOPk!J$18</f>
        <v>266345.8</v>
      </c>
      <c r="M1653" s="50" t="n">
        <f aca="false">FilterOPk!K$18</f>
        <v>801315.09</v>
      </c>
      <c r="N1653" s="50" t="n">
        <f aca="false">FilterOPk!L$18</f>
        <v>2581733.58</v>
      </c>
      <c r="O1653" s="50" t="n">
        <f aca="false">FilterOPk!M$18</f>
        <v>-636932.37</v>
      </c>
      <c r="P1653" s="50" t="n">
        <f aca="false">FilterOPk!N$18</f>
        <v>-2303942.42</v>
      </c>
      <c r="Q1653" s="51" t="n">
        <f aca="false">FilterOPk!O$18</f>
        <v>-359141.210000001</v>
      </c>
    </row>
    <row r="1654" customFormat="false" ht="12.75" hidden="false" customHeight="false" outlineLevel="0" collapsed="false">
      <c r="B1654" s="85" t="str">
        <f aca="false">FilterOPk!A$19</f>
        <v>LT-PJM</v>
      </c>
      <c r="C1654" s="13" t="n">
        <f aca="false">C1653+1</f>
        <v>1653</v>
      </c>
      <c r="D1654" s="50" t="n">
        <f aca="false">FilterOPk!B$19</f>
        <v>1818236.42109565</v>
      </c>
      <c r="E1654" s="50" t="n">
        <f aca="false">FilterOPk!C$19</f>
        <v>0</v>
      </c>
      <c r="F1654" s="50" t="n">
        <f aca="false">FilterOPk!D$19</f>
        <v>19402.28</v>
      </c>
      <c r="G1654" s="50" t="n">
        <f aca="false">FilterOPk!E$19</f>
        <v>57930.92</v>
      </c>
      <c r="H1654" s="50" t="n">
        <f aca="false">FilterOPk!F$19</f>
        <v>59436.7</v>
      </c>
      <c r="I1654" s="50" t="n">
        <f aca="false">FilterOPk!G$19</f>
        <v>19136.52</v>
      </c>
      <c r="J1654" s="50" t="n">
        <f aca="false">FilterOPk!H$19</f>
        <v>18664.41</v>
      </c>
      <c r="K1654" s="50" t="n">
        <f aca="false">FilterOPk!I$19</f>
        <v>33608.82</v>
      </c>
      <c r="L1654" s="50" t="n">
        <f aca="false">FilterOPk!J$19</f>
        <v>20867.53</v>
      </c>
      <c r="M1654" s="50" t="n">
        <f aca="false">FilterOPk!K$19</f>
        <v>56340.86</v>
      </c>
      <c r="N1654" s="50" t="n">
        <f aca="false">FilterOPk!L$19</f>
        <v>285388.04</v>
      </c>
      <c r="O1654" s="50" t="n">
        <f aca="false">FilterOPk!M$19</f>
        <v>-1975.43</v>
      </c>
      <c r="P1654" s="50" t="n">
        <f aca="false">FilterOPk!N$19</f>
        <v>-179963.06</v>
      </c>
      <c r="Q1654" s="51" t="n">
        <f aca="false">FilterOPk!O$19</f>
        <v>103449.55</v>
      </c>
    </row>
    <row r="1655" customFormat="false" ht="12.75" hidden="false" customHeight="false" outlineLevel="0" collapsed="false">
      <c r="B1655" s="85" t="str">
        <f aca="false">FilterOPk!A$20</f>
        <v>LT- NY</v>
      </c>
      <c r="C1655" s="13" t="n">
        <f aca="false">C1654+1</f>
        <v>1654</v>
      </c>
      <c r="D1655" s="50" t="n">
        <f aca="false">FilterOPk!B$20</f>
        <v>0</v>
      </c>
      <c r="E1655" s="50" t="n">
        <f aca="false">FilterOPk!C$20</f>
        <v>-9128.22</v>
      </c>
      <c r="F1655" s="50" t="n">
        <f aca="false">FilterOPk!D$20</f>
        <v>-69725.26</v>
      </c>
      <c r="G1655" s="50" t="n">
        <f aca="false">FilterOPk!E$20</f>
        <v>0</v>
      </c>
      <c r="H1655" s="50" t="n">
        <f aca="false">FilterOPk!F$20</f>
        <v>0</v>
      </c>
      <c r="I1655" s="50" t="n">
        <f aca="false">FilterOPk!G$20</f>
        <v>0</v>
      </c>
      <c r="J1655" s="50" t="n">
        <f aca="false">FilterOPk!H$20</f>
        <v>0</v>
      </c>
      <c r="K1655" s="50" t="n">
        <f aca="false">FilterOPk!I$20</f>
        <v>0</v>
      </c>
      <c r="L1655" s="50" t="n">
        <f aca="false">FilterOPk!J$20</f>
        <v>0</v>
      </c>
      <c r="M1655" s="50" t="n">
        <f aca="false">FilterOPk!K$20</f>
        <v>0</v>
      </c>
      <c r="N1655" s="50" t="n">
        <f aca="false">FilterOPk!L$20</f>
        <v>-78853.48</v>
      </c>
      <c r="O1655" s="50" t="n">
        <f aca="false">FilterOPk!M$20</f>
        <v>0</v>
      </c>
      <c r="P1655" s="50" t="n">
        <f aca="false">FilterOPk!N$20</f>
        <v>12056.92</v>
      </c>
      <c r="Q1655" s="51" t="n">
        <f aca="false">FilterOPk!O$20</f>
        <v>-66796.56</v>
      </c>
    </row>
    <row r="1656" customFormat="false" ht="12.75" hidden="false" customHeight="false" outlineLevel="0" collapsed="false">
      <c r="B1656" s="85" t="str">
        <f aca="false">FilterOPk!A$21</f>
        <v>ST- PJM</v>
      </c>
      <c r="C1656" s="13" t="n">
        <f aca="false">C1655+1</f>
        <v>1655</v>
      </c>
      <c r="D1656" s="50" t="n">
        <f aca="false">FilterOPk!B$21</f>
        <v>1243093.71447674</v>
      </c>
      <c r="E1656" s="50" t="n">
        <f aca="false">FilterOPk!C$21</f>
        <v>13503.06</v>
      </c>
      <c r="F1656" s="50" t="n">
        <f aca="false">FilterOPk!D$21</f>
        <v>0</v>
      </c>
      <c r="G1656" s="50" t="n">
        <f aca="false">FilterOPk!E$21</f>
        <v>0</v>
      </c>
      <c r="H1656" s="50" t="n">
        <f aca="false">FilterOPk!F$21</f>
        <v>0</v>
      </c>
      <c r="I1656" s="50" t="n">
        <f aca="false">FilterOPk!G$21</f>
        <v>0</v>
      </c>
      <c r="J1656" s="50" t="n">
        <f aca="false">FilterOPk!H$21</f>
        <v>0</v>
      </c>
      <c r="K1656" s="50" t="n">
        <f aca="false">FilterOPk!I$21</f>
        <v>0</v>
      </c>
      <c r="L1656" s="50" t="n">
        <f aca="false">FilterOPk!J$21</f>
        <v>0</v>
      </c>
      <c r="M1656" s="50" t="n">
        <f aca="false">FilterOPk!K$21</f>
        <v>0</v>
      </c>
      <c r="N1656" s="50" t="n">
        <f aca="false">FilterOPk!L$21</f>
        <v>13503.06</v>
      </c>
      <c r="O1656" s="50" t="n">
        <f aca="false">FilterOPk!M$21</f>
        <v>0</v>
      </c>
      <c r="P1656" s="50" t="n">
        <f aca="false">FilterOPk!N$21</f>
        <v>0</v>
      </c>
      <c r="Q1656" s="51" t="n">
        <f aca="false">FilterOPk!O$21</f>
        <v>13503.06</v>
      </c>
    </row>
    <row r="1657" customFormat="false" ht="12.75" hidden="false" customHeight="false" outlineLevel="0" collapsed="false">
      <c r="B1657" s="85" t="str">
        <f aca="false">FilterOPk!A$22</f>
        <v>ST- NENG</v>
      </c>
      <c r="C1657" s="13" t="n">
        <f aca="false">C1656+1</f>
        <v>1656</v>
      </c>
      <c r="D1657" s="50" t="n">
        <f aca="false">FilterOPk!B$22</f>
        <v>539719.375927685</v>
      </c>
      <c r="E1657" s="50" t="n">
        <f aca="false">FilterOPk!C$22</f>
        <v>17499.36</v>
      </c>
      <c r="F1657" s="50" t="n">
        <f aca="false">FilterOPk!D$22</f>
        <v>34844.91</v>
      </c>
      <c r="G1657" s="50" t="n">
        <f aca="false">FilterOPk!E$22</f>
        <v>0</v>
      </c>
      <c r="H1657" s="50" t="n">
        <f aca="false">FilterOPk!F$22</f>
        <v>0</v>
      </c>
      <c r="I1657" s="50" t="n">
        <f aca="false">FilterOPk!G$22</f>
        <v>0</v>
      </c>
      <c r="J1657" s="50" t="n">
        <f aca="false">FilterOPk!H$22</f>
        <v>0</v>
      </c>
      <c r="K1657" s="50" t="n">
        <f aca="false">FilterOPk!I$22</f>
        <v>0</v>
      </c>
      <c r="L1657" s="50" t="n">
        <f aca="false">FilterOPk!J$22</f>
        <v>0</v>
      </c>
      <c r="M1657" s="50" t="n">
        <f aca="false">FilterOPk!K$22</f>
        <v>0</v>
      </c>
      <c r="N1657" s="50" t="n">
        <f aca="false">FilterOPk!L$22</f>
        <v>52344.27</v>
      </c>
      <c r="O1657" s="50" t="n">
        <f aca="false">FilterOPk!M$22</f>
        <v>0</v>
      </c>
      <c r="P1657" s="50" t="n">
        <f aca="false">FilterOPk!N$22</f>
        <v>0</v>
      </c>
      <c r="Q1657" s="51" t="n">
        <f aca="false">FilterOPk!O$22</f>
        <v>52344.27</v>
      </c>
    </row>
    <row r="1658" customFormat="false" ht="12.75" hidden="false" customHeight="false" outlineLevel="0" collapsed="false">
      <c r="B1658" s="85" t="str">
        <f aca="false">FilterOPk!A$23</f>
        <v>ST- NY</v>
      </c>
      <c r="C1658" s="13" t="n">
        <f aca="false">C1657+1</f>
        <v>1657</v>
      </c>
      <c r="D1658" s="50" t="n">
        <f aca="false">FilterOPk!B$23</f>
        <v>251437.188425373</v>
      </c>
      <c r="E1658" s="50" t="n">
        <f aca="false">FilterOPk!C$23</f>
        <v>22663</v>
      </c>
      <c r="F1658" s="50" t="n">
        <f aca="false">FilterOPk!D$23</f>
        <v>52267.36</v>
      </c>
      <c r="G1658" s="50" t="n">
        <f aca="false">FilterOPk!E$23</f>
        <v>0</v>
      </c>
      <c r="H1658" s="50" t="n">
        <f aca="false">FilterOPk!F$23</f>
        <v>0</v>
      </c>
      <c r="I1658" s="50" t="n">
        <f aca="false">FilterOPk!G$23</f>
        <v>0</v>
      </c>
      <c r="J1658" s="50" t="n">
        <f aca="false">FilterOPk!H$23</f>
        <v>0</v>
      </c>
      <c r="K1658" s="50" t="n">
        <f aca="false">FilterOPk!I$23</f>
        <v>0</v>
      </c>
      <c r="L1658" s="50" t="n">
        <f aca="false">FilterOPk!J$23</f>
        <v>0</v>
      </c>
      <c r="M1658" s="50" t="n">
        <f aca="false">FilterOPk!K$23</f>
        <v>0</v>
      </c>
      <c r="N1658" s="50" t="n">
        <f aca="false">FilterOPk!L$23</f>
        <v>74930.36</v>
      </c>
      <c r="O1658" s="50" t="n">
        <f aca="false">FilterOPk!M$23</f>
        <v>0</v>
      </c>
      <c r="P1658" s="50" t="n">
        <f aca="false">FilterOPk!N$23</f>
        <v>0</v>
      </c>
      <c r="Q1658" s="51" t="n">
        <f aca="false">FilterOPk!O$23</f>
        <v>74930.36</v>
      </c>
    </row>
    <row r="1659" customFormat="false" ht="12.75" hidden="false" customHeight="false" outlineLevel="0" collapsed="false">
      <c r="B1659" s="85" t="str">
        <f aca="false">FilterOPk!A$24</f>
        <v>NE- PHYS</v>
      </c>
      <c r="C1659" s="13" t="n">
        <f aca="false">C1658+1</f>
        <v>1658</v>
      </c>
      <c r="D1659" s="50" t="n">
        <f aca="false">FilterOPk!B$24</f>
        <v>0</v>
      </c>
      <c r="E1659" s="50" t="n">
        <f aca="false">FilterOPk!C$24</f>
        <v>0</v>
      </c>
      <c r="F1659" s="50" t="n">
        <f aca="false">FilterOPk!D$24</f>
        <v>0</v>
      </c>
      <c r="G1659" s="50" t="n">
        <f aca="false">FilterOPk!E$24</f>
        <v>0</v>
      </c>
      <c r="H1659" s="50" t="n">
        <f aca="false">FilterOPk!F$24</f>
        <v>0</v>
      </c>
      <c r="I1659" s="50" t="n">
        <f aca="false">FilterOPk!G$24</f>
        <v>0</v>
      </c>
      <c r="J1659" s="50" t="n">
        <f aca="false">FilterOPk!H$24</f>
        <v>0</v>
      </c>
      <c r="K1659" s="50" t="n">
        <f aca="false">FilterOPk!I$24</f>
        <v>0</v>
      </c>
      <c r="L1659" s="50" t="n">
        <f aca="false">FilterOPk!J$24</f>
        <v>0</v>
      </c>
      <c r="M1659" s="50" t="n">
        <f aca="false">FilterOPk!K$24</f>
        <v>0</v>
      </c>
      <c r="N1659" s="50" t="n">
        <f aca="false">FilterOPk!L$24</f>
        <v>0</v>
      </c>
      <c r="O1659" s="50" t="n">
        <f aca="false">FilterOPk!M$24</f>
        <v>0</v>
      </c>
      <c r="P1659" s="50" t="n">
        <f aca="false">FilterOPk!N$24</f>
        <v>0</v>
      </c>
      <c r="Q1659" s="51" t="n">
        <f aca="false">FilterOPk!O$24</f>
        <v>0</v>
      </c>
    </row>
    <row r="1660" customFormat="false" ht="12.75" hidden="false" customHeight="false" outlineLevel="0" collapsed="false">
      <c r="B1660" s="85" t="str">
        <f aca="false">FilterOPk!A$25</f>
        <v>LT-Southeast</v>
      </c>
      <c r="C1660" s="13" t="n">
        <f aca="false">C1659+1</f>
        <v>1659</v>
      </c>
      <c r="D1660" s="50" t="n">
        <f aca="false">FilterOPk!B$25</f>
        <v>11411200.8859117</v>
      </c>
      <c r="E1660" s="50" t="n">
        <f aca="false">FilterOPk!C$25</f>
        <v>15825.82</v>
      </c>
      <c r="F1660" s="50" t="n">
        <f aca="false">FilterOPk!D$25</f>
        <v>13250</v>
      </c>
      <c r="G1660" s="50" t="n">
        <f aca="false">FilterOPk!E$25</f>
        <v>24924.1</v>
      </c>
      <c r="H1660" s="50" t="n">
        <f aca="false">FilterOPk!F$25</f>
        <v>24690.47</v>
      </c>
      <c r="I1660" s="50" t="n">
        <f aca="false">FilterOPk!G$25</f>
        <v>26774</v>
      </c>
      <c r="J1660" s="50" t="n">
        <f aca="false">FilterOPk!H$25</f>
        <v>26715</v>
      </c>
      <c r="K1660" s="50" t="n">
        <f aca="false">FilterOPk!I$25</f>
        <v>57358.83</v>
      </c>
      <c r="L1660" s="50" t="n">
        <f aca="false">FilterOPk!J$25</f>
        <v>26146</v>
      </c>
      <c r="M1660" s="50" t="n">
        <f aca="false">FilterOPk!K$25</f>
        <v>75355.31</v>
      </c>
      <c r="N1660" s="50" t="n">
        <f aca="false">FilterOPk!L$25</f>
        <v>291039.53</v>
      </c>
      <c r="O1660" s="50" t="n">
        <f aca="false">FilterOPk!M$25</f>
        <v>-122359</v>
      </c>
      <c r="P1660" s="50" t="n">
        <f aca="false">FilterOPk!N$25</f>
        <v>514428.17</v>
      </c>
      <c r="Q1660" s="51" t="n">
        <f aca="false">FilterOPk!O$25</f>
        <v>683108.7</v>
      </c>
    </row>
    <row r="1661" customFormat="false" ht="12.75" hidden="false" customHeight="false" outlineLevel="0" collapsed="false">
      <c r="B1661" s="85" t="str">
        <f aca="false">FilterOPk!A$26</f>
        <v>ST-SPP</v>
      </c>
      <c r="C1661" s="13" t="n">
        <f aca="false">C1660+1</f>
        <v>1660</v>
      </c>
      <c r="D1661" s="50" t="n">
        <f aca="false">FilterOPk!B$26</f>
        <v>52202.8773549933</v>
      </c>
      <c r="E1661" s="50" t="n">
        <f aca="false">FilterOPk!C$26</f>
        <v>0</v>
      </c>
      <c r="F1661" s="50" t="n">
        <f aca="false">FilterOPk!D$26</f>
        <v>0</v>
      </c>
      <c r="G1661" s="50" t="n">
        <f aca="false">FilterOPk!E$26</f>
        <v>0</v>
      </c>
      <c r="H1661" s="50" t="n">
        <f aca="false">FilterOPk!F$26</f>
        <v>0</v>
      </c>
      <c r="I1661" s="50" t="n">
        <f aca="false">FilterOPk!G$26</f>
        <v>0</v>
      </c>
      <c r="J1661" s="50" t="n">
        <f aca="false">FilterOPk!H$26</f>
        <v>0</v>
      </c>
      <c r="K1661" s="50" t="n">
        <f aca="false">FilterOPk!I$26</f>
        <v>0</v>
      </c>
      <c r="L1661" s="50" t="n">
        <f aca="false">FilterOPk!J$26</f>
        <v>0</v>
      </c>
      <c r="M1661" s="50" t="n">
        <f aca="false">FilterOPk!K$26</f>
        <v>0</v>
      </c>
      <c r="N1661" s="50" t="n">
        <f aca="false">FilterOPk!L$26</f>
        <v>0</v>
      </c>
      <c r="O1661" s="50" t="n">
        <f aca="false">FilterOPk!M$26</f>
        <v>0</v>
      </c>
      <c r="P1661" s="50" t="n">
        <f aca="false">FilterOPk!N$26</f>
        <v>0</v>
      </c>
      <c r="Q1661" s="51" t="n">
        <f aca="false">FilterOPk!O$26</f>
        <v>0</v>
      </c>
    </row>
    <row r="1662" customFormat="false" ht="12.75" hidden="false" customHeight="false" outlineLevel="0" collapsed="false">
      <c r="B1662" s="85" t="str">
        <f aca="false">FilterOPk!A$27</f>
        <v>ST-SERC</v>
      </c>
      <c r="C1662" s="13" t="n">
        <f aca="false">C1661+1</f>
        <v>1661</v>
      </c>
      <c r="D1662" s="50" t="n">
        <f aca="false">FilterOPk!B$27</f>
        <v>686881.973218232</v>
      </c>
      <c r="E1662" s="50" t="n">
        <f aca="false">FilterOPk!C$27</f>
        <v>0</v>
      </c>
      <c r="F1662" s="50" t="n">
        <f aca="false">FilterOPk!D$27</f>
        <v>0</v>
      </c>
      <c r="G1662" s="50" t="n">
        <f aca="false">FilterOPk!E$27</f>
        <v>0</v>
      </c>
      <c r="H1662" s="50" t="n">
        <f aca="false">FilterOPk!F$27</f>
        <v>0</v>
      </c>
      <c r="I1662" s="50" t="n">
        <f aca="false">FilterOPk!G$27</f>
        <v>0</v>
      </c>
      <c r="J1662" s="50" t="n">
        <f aca="false">FilterOPk!H$27</f>
        <v>0</v>
      </c>
      <c r="K1662" s="50" t="n">
        <f aca="false">FilterOPk!I$27</f>
        <v>0</v>
      </c>
      <c r="L1662" s="50" t="n">
        <f aca="false">FilterOPk!J$27</f>
        <v>0</v>
      </c>
      <c r="M1662" s="50" t="n">
        <f aca="false">FilterOPk!K$27</f>
        <v>0</v>
      </c>
      <c r="N1662" s="50" t="n">
        <f aca="false">FilterOPk!L$27</f>
        <v>0</v>
      </c>
      <c r="O1662" s="50" t="n">
        <f aca="false">FilterOPk!M$27</f>
        <v>0</v>
      </c>
      <c r="P1662" s="50" t="n">
        <f aca="false">FilterOPk!N$27</f>
        <v>0</v>
      </c>
      <c r="Q1662" s="51" t="n">
        <f aca="false">FilterOPk!O$27</f>
        <v>0</v>
      </c>
    </row>
    <row r="1663" customFormat="false" ht="12.75" hidden="false" customHeight="false" outlineLevel="0" collapsed="false">
      <c r="B1663" s="85" t="str">
        <f aca="false">FilterOPk!A$28</f>
        <v>LT- Texas</v>
      </c>
      <c r="C1663" s="13" t="n">
        <f aca="false">C1662+1</f>
        <v>1662</v>
      </c>
      <c r="D1663" s="50" t="n">
        <f aca="false">FilterOPk!B$28</f>
        <v>3826684.70313045</v>
      </c>
      <c r="E1663" s="50" t="n">
        <f aca="false">FilterOPk!C$28</f>
        <v>0</v>
      </c>
      <c r="F1663" s="50" t="n">
        <f aca="false">FilterOPk!D$28</f>
        <v>13003.28</v>
      </c>
      <c r="G1663" s="50" t="n">
        <f aca="false">FilterOPk!E$28</f>
        <v>7651.26</v>
      </c>
      <c r="H1663" s="50" t="n">
        <f aca="false">FilterOPk!F$28</f>
        <v>7986.82</v>
      </c>
      <c r="I1663" s="50" t="n">
        <f aca="false">FilterOPk!G$28</f>
        <v>17032.43</v>
      </c>
      <c r="J1663" s="50" t="n">
        <f aca="false">FilterOPk!H$28</f>
        <v>19665.43</v>
      </c>
      <c r="K1663" s="50" t="n">
        <f aca="false">FilterOPk!I$28</f>
        <v>46628.44</v>
      </c>
      <c r="L1663" s="50" t="n">
        <f aca="false">FilterOPk!J$28</f>
        <v>12076.91</v>
      </c>
      <c r="M1663" s="50" t="n">
        <f aca="false">FilterOPk!K$28</f>
        <v>18411.54</v>
      </c>
      <c r="N1663" s="50" t="n">
        <f aca="false">FilterOPk!L$28</f>
        <v>142456.11</v>
      </c>
      <c r="O1663" s="50" t="n">
        <f aca="false">FilterOPk!M$28</f>
        <v>653578.76</v>
      </c>
      <c r="P1663" s="50" t="n">
        <f aca="false">FilterOPk!N$28</f>
        <v>2238345.92</v>
      </c>
      <c r="Q1663" s="51" t="n">
        <f aca="false">FilterOPk!O$28</f>
        <v>3034380.79</v>
      </c>
    </row>
    <row r="1664" customFormat="false" ht="12.75" hidden="false" customHeight="false" outlineLevel="0" collapsed="false">
      <c r="B1664" s="85" t="str">
        <f aca="false">FilterOPk!A$29</f>
        <v>St- Texas</v>
      </c>
      <c r="C1664" s="13" t="n">
        <f aca="false">C1663+1</f>
        <v>1663</v>
      </c>
      <c r="D1664" s="50" t="n">
        <f aca="false">FilterOPk!B$29</f>
        <v>445563.239343252</v>
      </c>
      <c r="E1664" s="50" t="n">
        <f aca="false">FilterOPk!C$29</f>
        <v>5676.33</v>
      </c>
      <c r="F1664" s="50" t="n">
        <f aca="false">FilterOPk!D$29</f>
        <v>0</v>
      </c>
      <c r="G1664" s="50" t="n">
        <f aca="false">FilterOPk!E$29</f>
        <v>0</v>
      </c>
      <c r="H1664" s="50" t="n">
        <f aca="false">FilterOPk!F$29</f>
        <v>0</v>
      </c>
      <c r="I1664" s="50" t="n">
        <f aca="false">FilterOPk!G$29</f>
        <v>0</v>
      </c>
      <c r="J1664" s="50" t="n">
        <f aca="false">FilterOPk!H$29</f>
        <v>0</v>
      </c>
      <c r="K1664" s="50" t="n">
        <f aca="false">FilterOPk!I$29</f>
        <v>0</v>
      </c>
      <c r="L1664" s="50" t="n">
        <f aca="false">FilterOPk!J$29</f>
        <v>0</v>
      </c>
      <c r="M1664" s="50" t="n">
        <f aca="false">FilterOPk!K$29</f>
        <v>0</v>
      </c>
      <c r="N1664" s="50" t="n">
        <f aca="false">FilterOPk!L$29</f>
        <v>5676.33</v>
      </c>
      <c r="O1664" s="50" t="n">
        <f aca="false">FilterOPk!M$29</f>
        <v>0</v>
      </c>
      <c r="P1664" s="50" t="n">
        <f aca="false">FilterOPk!N$29</f>
        <v>0</v>
      </c>
      <c r="Q1664" s="51" t="n">
        <f aca="false">FilterOPk!O$29</f>
        <v>5676.33</v>
      </c>
    </row>
    <row r="1665" customFormat="false" ht="12.75" hidden="false" customHeight="false" outlineLevel="0" collapsed="false">
      <c r="B1665" s="85"/>
      <c r="C1665" s="13" t="n">
        <f aca="false">C1664+1</f>
        <v>1664</v>
      </c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1"/>
    </row>
    <row r="1666" customFormat="false" ht="12.75" hidden="false" customHeight="false" outlineLevel="0" collapsed="false">
      <c r="B1666" s="85" t="str">
        <f aca="false">FilterOPk!A$32</f>
        <v>Gas positions</v>
      </c>
      <c r="C1666" s="13" t="n">
        <f aca="false">C1665+1</f>
        <v>1665</v>
      </c>
      <c r="D1666" s="50" t="s">
        <v>4</v>
      </c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1"/>
    </row>
    <row r="1667" customFormat="false" ht="12.75" hidden="false" customHeight="false" outlineLevel="0" collapsed="false">
      <c r="B1667" s="85" t="str">
        <f aca="false">FilterOPk!A$33</f>
        <v>Kevin Presto</v>
      </c>
      <c r="C1667" s="13" t="n">
        <f aca="false">C1666+1</f>
        <v>1666</v>
      </c>
      <c r="D1667" s="50" t="n">
        <f aca="false">FilterOPk!B$33</f>
        <v>0</v>
      </c>
      <c r="E1667" s="50" t="n">
        <f aca="false">FilterOPk!C$33</f>
        <v>0</v>
      </c>
      <c r="F1667" s="50" t="n">
        <f aca="false">FilterOPk!D$33</f>
        <v>0</v>
      </c>
      <c r="G1667" s="50" t="n">
        <f aca="false">FilterOPk!E$33</f>
        <v>0</v>
      </c>
      <c r="H1667" s="50" t="n">
        <f aca="false">FilterOPk!F$33</f>
        <v>0</v>
      </c>
      <c r="I1667" s="50" t="n">
        <f aca="false">FilterOPk!G$33</f>
        <v>0</v>
      </c>
      <c r="J1667" s="50" t="n">
        <f aca="false">FilterOPk!H$33</f>
        <v>0</v>
      </c>
      <c r="K1667" s="50" t="n">
        <f aca="false">FilterOPk!I$33</f>
        <v>0</v>
      </c>
      <c r="L1667" s="50" t="n">
        <f aca="false">FilterOPk!J$33</f>
        <v>0</v>
      </c>
      <c r="M1667" s="50" t="n">
        <f aca="false">FilterOPk!K$33</f>
        <v>0</v>
      </c>
      <c r="N1667" s="50" t="n">
        <f aca="false">FilterOPk!L$33</f>
        <v>0</v>
      </c>
      <c r="O1667" s="50" t="n">
        <f aca="false">FilterOPk!M$33</f>
        <v>0</v>
      </c>
      <c r="P1667" s="50" t="n">
        <f aca="false">FilterOPk!N$33</f>
        <v>0</v>
      </c>
      <c r="Q1667" s="51" t="n">
        <f aca="false">FilterOPk!O$33</f>
        <v>0</v>
      </c>
    </row>
    <row r="1668" customFormat="false" ht="12.75" hidden="false" customHeight="false" outlineLevel="0" collapsed="false">
      <c r="B1668" s="85" t="str">
        <f aca="false">FilterOPk!A$34</f>
        <v>Fletcher Sturm</v>
      </c>
      <c r="C1668" s="13" t="n">
        <f aca="false">C1667+1</f>
        <v>1667</v>
      </c>
      <c r="D1668" s="50" t="n">
        <f aca="false">FilterOPk!B$34</f>
        <v>0</v>
      </c>
      <c r="E1668" s="50" t="n">
        <f aca="false">FilterOPk!C$34</f>
        <v>0</v>
      </c>
      <c r="F1668" s="50" t="n">
        <f aca="false">FilterOPk!D$34</f>
        <v>0</v>
      </c>
      <c r="G1668" s="50" t="n">
        <f aca="false">FilterOPk!E$34</f>
        <v>0</v>
      </c>
      <c r="H1668" s="50" t="n">
        <f aca="false">FilterOPk!F$34</f>
        <v>0</v>
      </c>
      <c r="I1668" s="50" t="n">
        <f aca="false">FilterOPk!G$34</f>
        <v>0</v>
      </c>
      <c r="J1668" s="50" t="n">
        <f aca="false">FilterOPk!H$34</f>
        <v>0</v>
      </c>
      <c r="K1668" s="50" t="n">
        <f aca="false">FilterOPk!I$34</f>
        <v>0</v>
      </c>
      <c r="L1668" s="50" t="n">
        <f aca="false">FilterOPk!J$34</f>
        <v>0</v>
      </c>
      <c r="M1668" s="50" t="n">
        <f aca="false">FilterOPk!K$34</f>
        <v>0</v>
      </c>
      <c r="N1668" s="50" t="n">
        <f aca="false">FilterOPk!L$34</f>
        <v>0</v>
      </c>
      <c r="O1668" s="50" t="n">
        <f aca="false">FilterOPk!M$34</f>
        <v>0</v>
      </c>
      <c r="P1668" s="50" t="n">
        <f aca="false">FilterOPk!N$34</f>
        <v>0</v>
      </c>
      <c r="Q1668" s="51" t="n">
        <f aca="false">FilterOPk!O$34</f>
        <v>0</v>
      </c>
    </row>
    <row r="1669" customFormat="false" ht="12.75" hidden="false" customHeight="false" outlineLevel="0" collapsed="false">
      <c r="B1669" s="85" t="str">
        <f aca="false">FilterOPk!A$35</f>
        <v>Doug Gilbert-Smith</v>
      </c>
      <c r="C1669" s="13" t="n">
        <f aca="false">C1668+1</f>
        <v>1668</v>
      </c>
      <c r="D1669" s="50" t="n">
        <f aca="false">FilterOPk!B$35</f>
        <v>0</v>
      </c>
      <c r="E1669" s="50" t="n">
        <f aca="false">FilterOPk!C$35</f>
        <v>0</v>
      </c>
      <c r="F1669" s="50" t="n">
        <f aca="false">FilterOPk!D$35</f>
        <v>0</v>
      </c>
      <c r="G1669" s="50" t="n">
        <f aca="false">FilterOPk!E$35</f>
        <v>0</v>
      </c>
      <c r="H1669" s="50" t="n">
        <f aca="false">FilterOPk!F$35</f>
        <v>0</v>
      </c>
      <c r="I1669" s="50" t="n">
        <f aca="false">FilterOPk!G$35</f>
        <v>0</v>
      </c>
      <c r="J1669" s="50" t="n">
        <f aca="false">FilterOPk!H$35</f>
        <v>0</v>
      </c>
      <c r="K1669" s="50" t="n">
        <f aca="false">FilterOPk!I$35</f>
        <v>0</v>
      </c>
      <c r="L1669" s="50" t="n">
        <f aca="false">FilterOPk!J$35</f>
        <v>0</v>
      </c>
      <c r="M1669" s="50" t="n">
        <f aca="false">FilterOPk!K$35</f>
        <v>0</v>
      </c>
      <c r="N1669" s="50" t="n">
        <f aca="false">FilterOPk!L$35</f>
        <v>0</v>
      </c>
      <c r="O1669" s="50" t="n">
        <f aca="false">FilterOPk!M$35</f>
        <v>0</v>
      </c>
      <c r="P1669" s="50" t="n">
        <f aca="false">FilterOPk!N$35</f>
        <v>0</v>
      </c>
      <c r="Q1669" s="51" t="n">
        <f aca="false">FilterOPk!O$35</f>
        <v>0</v>
      </c>
    </row>
    <row r="1670" customFormat="false" ht="12.75" hidden="false" customHeight="false" outlineLevel="0" collapsed="false">
      <c r="B1670" s="85" t="str">
        <f aca="false">FilterOPk!A$36</f>
        <v>Rogers Herndon</v>
      </c>
      <c r="C1670" s="13" t="n">
        <f aca="false">C1669+1</f>
        <v>1669</v>
      </c>
      <c r="D1670" s="50" t="n">
        <f aca="false">FilterOPk!B$36</f>
        <v>0</v>
      </c>
      <c r="E1670" s="50" t="n">
        <f aca="false">FilterOPk!C$36</f>
        <v>0</v>
      </c>
      <c r="F1670" s="50" t="n">
        <f aca="false">FilterOPk!D$36</f>
        <v>0</v>
      </c>
      <c r="G1670" s="50" t="n">
        <f aca="false">FilterOPk!E$36</f>
        <v>0</v>
      </c>
      <c r="H1670" s="50" t="n">
        <f aca="false">FilterOPk!F$36</f>
        <v>0</v>
      </c>
      <c r="I1670" s="50" t="n">
        <f aca="false">FilterOPk!G$36</f>
        <v>0</v>
      </c>
      <c r="J1670" s="50" t="n">
        <f aca="false">FilterOPk!H$36</f>
        <v>0</v>
      </c>
      <c r="K1670" s="50" t="n">
        <f aca="false">FilterOPk!I$36</f>
        <v>0</v>
      </c>
      <c r="L1670" s="50" t="n">
        <f aca="false">FilterOPk!J$36</f>
        <v>0</v>
      </c>
      <c r="M1670" s="50" t="n">
        <f aca="false">FilterOPk!K$36</f>
        <v>0</v>
      </c>
      <c r="N1670" s="50" t="n">
        <f aca="false">FilterOPk!L$36</f>
        <v>0</v>
      </c>
      <c r="O1670" s="50" t="n">
        <f aca="false">FilterOPk!M$36</f>
        <v>0</v>
      </c>
      <c r="P1670" s="50" t="n">
        <f aca="false">FilterOPk!N$36</f>
        <v>0</v>
      </c>
      <c r="Q1670" s="51" t="n">
        <f aca="false">FilterOPk!O$36</f>
        <v>0</v>
      </c>
    </row>
    <row r="1671" customFormat="false" ht="12.75" hidden="false" customHeight="false" outlineLevel="0" collapsed="false">
      <c r="B1671" s="85" t="str">
        <f aca="false">FilterOPk!A$37</f>
        <v>Dana Davis</v>
      </c>
      <c r="C1671" s="13" t="n">
        <f aca="false">C1670+1</f>
        <v>1670</v>
      </c>
      <c r="D1671" s="50" t="n">
        <f aca="false">FilterOPk!B$37</f>
        <v>0</v>
      </c>
      <c r="E1671" s="50" t="n">
        <f aca="false">FilterOPk!C$37</f>
        <v>0</v>
      </c>
      <c r="F1671" s="50" t="n">
        <f aca="false">FilterOPk!D$37</f>
        <v>0</v>
      </c>
      <c r="G1671" s="50" t="n">
        <f aca="false">FilterOPk!E$37</f>
        <v>0</v>
      </c>
      <c r="H1671" s="50" t="n">
        <f aca="false">FilterOPk!F$37</f>
        <v>0</v>
      </c>
      <c r="I1671" s="50" t="n">
        <f aca="false">FilterOPk!G$37</f>
        <v>0</v>
      </c>
      <c r="J1671" s="50" t="n">
        <f aca="false">FilterOPk!H$37</f>
        <v>0</v>
      </c>
      <c r="K1671" s="50" t="n">
        <f aca="false">FilterOPk!I$37</f>
        <v>0</v>
      </c>
      <c r="L1671" s="50" t="n">
        <f aca="false">FilterOPk!J$37</f>
        <v>0</v>
      </c>
      <c r="M1671" s="50" t="n">
        <f aca="false">FilterOPk!K$37</f>
        <v>0</v>
      </c>
      <c r="N1671" s="50" t="n">
        <f aca="false">FilterOPk!L$37</f>
        <v>0</v>
      </c>
      <c r="O1671" s="50" t="n">
        <f aca="false">FilterOPk!M$37</f>
        <v>0</v>
      </c>
      <c r="P1671" s="50" t="n">
        <f aca="false">FilterOPk!N$37</f>
        <v>0</v>
      </c>
      <c r="Q1671" s="51" t="n">
        <f aca="false">FilterOPk!O$37</f>
        <v>0</v>
      </c>
    </row>
    <row r="1672" customFormat="false" ht="12.75" hidden="false" customHeight="false" outlineLevel="0" collapsed="false">
      <c r="B1672" s="85" t="str">
        <f aca="false">FilterOPk!A$38</f>
        <v>Tom May</v>
      </c>
      <c r="C1672" s="13" t="n">
        <f aca="false">C1671+1</f>
        <v>1671</v>
      </c>
      <c r="D1672" s="50" t="n">
        <f aca="false">FilterOPk!B$38</f>
        <v>0</v>
      </c>
      <c r="E1672" s="50" t="n">
        <f aca="false">FilterOPk!C$38</f>
        <v>0</v>
      </c>
      <c r="F1672" s="50" t="n">
        <f aca="false">FilterOPk!D$38</f>
        <v>0</v>
      </c>
      <c r="G1672" s="50" t="n">
        <f aca="false">FilterOPk!E$38</f>
        <v>0</v>
      </c>
      <c r="H1672" s="50" t="n">
        <f aca="false">FilterOPk!F$38</f>
        <v>0</v>
      </c>
      <c r="I1672" s="50" t="n">
        <f aca="false">FilterOPk!G$38</f>
        <v>0</v>
      </c>
      <c r="J1672" s="50" t="n">
        <f aca="false">FilterOPk!H$38</f>
        <v>0</v>
      </c>
      <c r="K1672" s="50" t="n">
        <f aca="false">FilterOPk!I$38</f>
        <v>0</v>
      </c>
      <c r="L1672" s="50" t="n">
        <f aca="false">FilterOPk!J$38</f>
        <v>0</v>
      </c>
      <c r="M1672" s="50" t="n">
        <f aca="false">FilterOPk!K$38</f>
        <v>0</v>
      </c>
      <c r="N1672" s="50" t="n">
        <f aca="false">FilterOPk!L$38</f>
        <v>0</v>
      </c>
      <c r="O1672" s="50" t="n">
        <f aca="false">FilterOPk!M$38</f>
        <v>0</v>
      </c>
      <c r="P1672" s="50" t="n">
        <f aca="false">FilterOPk!N$38</f>
        <v>0</v>
      </c>
      <c r="Q1672" s="51" t="n">
        <f aca="false">FilterOPk!O$38</f>
        <v>0</v>
      </c>
    </row>
    <row r="1673" customFormat="false" ht="12.75" hidden="false" customHeight="false" outlineLevel="0" collapsed="false">
      <c r="B1673" s="85" t="str">
        <f aca="false">FilterOPk!A$39</f>
        <v>Clint Dean</v>
      </c>
      <c r="C1673" s="13" t="n">
        <f aca="false">C1672+1</f>
        <v>1672</v>
      </c>
      <c r="D1673" s="50" t="n">
        <f aca="false">FilterOPk!B$39</f>
        <v>0</v>
      </c>
      <c r="E1673" s="50" t="n">
        <f aca="false">FilterOPk!C$39</f>
        <v>0</v>
      </c>
      <c r="F1673" s="50" t="n">
        <f aca="false">FilterOPk!D$39</f>
        <v>0</v>
      </c>
      <c r="G1673" s="50" t="n">
        <f aca="false">FilterOPk!E$39</f>
        <v>0</v>
      </c>
      <c r="H1673" s="50" t="n">
        <f aca="false">FilterOPk!F$39</f>
        <v>0</v>
      </c>
      <c r="I1673" s="50" t="n">
        <f aca="false">FilterOPk!G$39</f>
        <v>0</v>
      </c>
      <c r="J1673" s="50" t="n">
        <f aca="false">FilterOPk!H$39</f>
        <v>0</v>
      </c>
      <c r="K1673" s="50" t="n">
        <f aca="false">FilterOPk!I$39</f>
        <v>0</v>
      </c>
      <c r="L1673" s="50" t="n">
        <f aca="false">FilterOPk!J$39</f>
        <v>0</v>
      </c>
      <c r="M1673" s="50" t="n">
        <f aca="false">FilterOPk!K$39</f>
        <v>0</v>
      </c>
      <c r="N1673" s="50" t="n">
        <f aca="false">FilterOPk!L$39</f>
        <v>0</v>
      </c>
      <c r="O1673" s="50" t="n">
        <f aca="false">FilterOPk!M$39</f>
        <v>0</v>
      </c>
      <c r="P1673" s="50" t="n">
        <f aca="false">FilterOPk!N$39</f>
        <v>0</v>
      </c>
      <c r="Q1673" s="51" t="n">
        <f aca="false">FilterOPk!O$39</f>
        <v>0</v>
      </c>
    </row>
    <row r="1674" customFormat="false" ht="12.75" hidden="false" customHeight="false" outlineLevel="0" collapsed="false">
      <c r="B1674" s="85" t="str">
        <f aca="false">FilterOPk!A$40</f>
        <v>Rob Benson</v>
      </c>
      <c r="C1674" s="13" t="n">
        <f aca="false">C1673+1</f>
        <v>1673</v>
      </c>
      <c r="D1674" s="50" t="n">
        <f aca="false">FilterOPk!B$40</f>
        <v>0</v>
      </c>
      <c r="E1674" s="50" t="n">
        <f aca="false">FilterOPk!C$40</f>
        <v>0</v>
      </c>
      <c r="F1674" s="50" t="n">
        <f aca="false">FilterOPk!D$40</f>
        <v>0</v>
      </c>
      <c r="G1674" s="50" t="n">
        <f aca="false">FilterOPk!E$40</f>
        <v>0</v>
      </c>
      <c r="H1674" s="50" t="n">
        <f aca="false">FilterOPk!F$40</f>
        <v>0</v>
      </c>
      <c r="I1674" s="50" t="n">
        <f aca="false">FilterOPk!G$40</f>
        <v>0</v>
      </c>
      <c r="J1674" s="50" t="n">
        <f aca="false">FilterOPk!H$40</f>
        <v>0</v>
      </c>
      <c r="K1674" s="50" t="n">
        <f aca="false">FilterOPk!I$40</f>
        <v>0</v>
      </c>
      <c r="L1674" s="50" t="n">
        <f aca="false">FilterOPk!J$40</f>
        <v>0</v>
      </c>
      <c r="M1674" s="50" t="n">
        <f aca="false">FilterOPk!K$40</f>
        <v>0</v>
      </c>
      <c r="N1674" s="50" t="n">
        <f aca="false">FilterOPk!L$40</f>
        <v>0</v>
      </c>
      <c r="O1674" s="50" t="n">
        <f aca="false">FilterOPk!M$40</f>
        <v>0</v>
      </c>
      <c r="P1674" s="50" t="n">
        <f aca="false">FilterOPk!N$40</f>
        <v>0</v>
      </c>
      <c r="Q1674" s="51" t="n">
        <f aca="false">FilterOPk!O$40</f>
        <v>0</v>
      </c>
    </row>
    <row r="1675" customFormat="false" ht="12.75" hidden="false" customHeight="false" outlineLevel="0" collapsed="false">
      <c r="B1675" s="85" t="str">
        <f aca="false">FilterOPk!A$41</f>
        <v>Matt Lorenz</v>
      </c>
      <c r="C1675" s="13" t="n">
        <f aca="false">C1674+1</f>
        <v>1674</v>
      </c>
      <c r="D1675" s="50" t="n">
        <f aca="false">FilterOPk!B$41</f>
        <v>0</v>
      </c>
      <c r="E1675" s="50" t="n">
        <f aca="false">FilterOPk!C$41</f>
        <v>0</v>
      </c>
      <c r="F1675" s="50" t="n">
        <f aca="false">FilterOPk!D$41</f>
        <v>0</v>
      </c>
      <c r="G1675" s="50" t="n">
        <f aca="false">FilterOPk!E$41</f>
        <v>0</v>
      </c>
      <c r="H1675" s="50" t="n">
        <f aca="false">FilterOPk!F$41</f>
        <v>0</v>
      </c>
      <c r="I1675" s="50" t="n">
        <f aca="false">FilterOPk!G$41</f>
        <v>0</v>
      </c>
      <c r="J1675" s="50" t="n">
        <f aca="false">FilterOPk!H$41</f>
        <v>0</v>
      </c>
      <c r="K1675" s="50" t="n">
        <f aca="false">FilterOPk!I$41</f>
        <v>0</v>
      </c>
      <c r="L1675" s="50" t="n">
        <f aca="false">FilterOPk!J$41</f>
        <v>0</v>
      </c>
      <c r="M1675" s="50" t="n">
        <f aca="false">FilterOPk!K$41</f>
        <v>0</v>
      </c>
      <c r="N1675" s="50" t="n">
        <f aca="false">FilterOPk!L$41</f>
        <v>0</v>
      </c>
      <c r="O1675" s="50" t="n">
        <f aca="false">FilterOPk!M$41</f>
        <v>0</v>
      </c>
      <c r="P1675" s="50" t="n">
        <f aca="false">FilterOPk!N$41</f>
        <v>0</v>
      </c>
      <c r="Q1675" s="51" t="n">
        <f aca="false">FilterOPk!O$41</f>
        <v>0</v>
      </c>
    </row>
    <row r="1676" customFormat="false" ht="12.75" hidden="false" customHeight="false" outlineLevel="0" collapsed="false">
      <c r="B1676" s="85" t="str">
        <f aca="false">FilterOPk!A$42</f>
        <v>John Forney</v>
      </c>
      <c r="C1676" s="13" t="n">
        <f aca="false">C1675+1</f>
        <v>1675</v>
      </c>
      <c r="D1676" s="50" t="n">
        <f aca="false">FilterOPk!B$42</f>
        <v>0</v>
      </c>
      <c r="E1676" s="50" t="n">
        <f aca="false">FilterOPk!C$42</f>
        <v>0</v>
      </c>
      <c r="F1676" s="50" t="n">
        <f aca="false">FilterOPk!D$42</f>
        <v>0</v>
      </c>
      <c r="G1676" s="50" t="n">
        <f aca="false">FilterOPk!E$42</f>
        <v>0</v>
      </c>
      <c r="H1676" s="50" t="n">
        <f aca="false">FilterOPk!F$42</f>
        <v>0</v>
      </c>
      <c r="I1676" s="50" t="n">
        <f aca="false">FilterOPk!G$42</f>
        <v>0</v>
      </c>
      <c r="J1676" s="50" t="n">
        <f aca="false">FilterOPk!H$42</f>
        <v>0</v>
      </c>
      <c r="K1676" s="50" t="n">
        <f aca="false">FilterOPk!I$42</f>
        <v>0</v>
      </c>
      <c r="L1676" s="50" t="n">
        <f aca="false">FilterOPk!J$42</f>
        <v>0</v>
      </c>
      <c r="M1676" s="50" t="n">
        <f aca="false">FilterOPk!K$42</f>
        <v>0</v>
      </c>
      <c r="N1676" s="50" t="n">
        <f aca="false">FilterOPk!L$42</f>
        <v>0</v>
      </c>
      <c r="O1676" s="50" t="n">
        <f aca="false">FilterOPk!M$42</f>
        <v>0</v>
      </c>
      <c r="P1676" s="50" t="n">
        <f aca="false">FilterOPk!N$42</f>
        <v>0</v>
      </c>
      <c r="Q1676" s="51" t="n">
        <f aca="false">FilterOPk!O$42</f>
        <v>0</v>
      </c>
    </row>
    <row r="1677" customFormat="false" ht="12.75" hidden="false" customHeight="false" outlineLevel="0" collapsed="false">
      <c r="B1677" s="85" t="str">
        <f aca="false">FilterOPk!A$43</f>
        <v>Mike Carson</v>
      </c>
      <c r="C1677" s="13" t="n">
        <f aca="false">C1676+1</f>
        <v>1676</v>
      </c>
      <c r="D1677" s="50" t="n">
        <f aca="false">FilterOPk!B$43</f>
        <v>0</v>
      </c>
      <c r="E1677" s="50" t="n">
        <f aca="false">FilterOPk!C$43</f>
        <v>0</v>
      </c>
      <c r="F1677" s="50" t="n">
        <f aca="false">FilterOPk!D$43</f>
        <v>0</v>
      </c>
      <c r="G1677" s="50" t="n">
        <f aca="false">FilterOPk!E$43</f>
        <v>0</v>
      </c>
      <c r="H1677" s="50" t="n">
        <f aca="false">FilterOPk!F$43</f>
        <v>0</v>
      </c>
      <c r="I1677" s="50" t="n">
        <f aca="false">FilterOPk!G$43</f>
        <v>0</v>
      </c>
      <c r="J1677" s="50" t="n">
        <f aca="false">FilterOPk!H$43</f>
        <v>0</v>
      </c>
      <c r="K1677" s="50" t="n">
        <f aca="false">FilterOPk!I$43</f>
        <v>0</v>
      </c>
      <c r="L1677" s="50" t="n">
        <f aca="false">FilterOPk!J$43</f>
        <v>0</v>
      </c>
      <c r="M1677" s="50" t="n">
        <f aca="false">FilterOPk!K$43</f>
        <v>0</v>
      </c>
      <c r="N1677" s="50" t="n">
        <f aca="false">FilterOPk!L$43</f>
        <v>0</v>
      </c>
      <c r="O1677" s="50" t="n">
        <f aca="false">FilterOPk!M$43</f>
        <v>0</v>
      </c>
      <c r="P1677" s="50" t="n">
        <f aca="false">FilterOPk!N$43</f>
        <v>0</v>
      </c>
      <c r="Q1677" s="51" t="n">
        <f aca="false">FilterOPk!O$43</f>
        <v>0</v>
      </c>
    </row>
    <row r="1678" customFormat="false" ht="12.75" hidden="false" customHeight="false" outlineLevel="0" collapsed="false">
      <c r="B1678" s="85" t="str">
        <f aca="false">FilterOPk!A$44</f>
        <v>Chris Dorland</v>
      </c>
      <c r="C1678" s="13" t="n">
        <f aca="false">C1677+1</f>
        <v>1677</v>
      </c>
      <c r="D1678" s="50" t="n">
        <f aca="false">FilterOPk!B$44</f>
        <v>0</v>
      </c>
      <c r="E1678" s="50" t="n">
        <f aca="false">FilterOPk!C$44</f>
        <v>0</v>
      </c>
      <c r="F1678" s="50" t="n">
        <f aca="false">FilterOPk!D$44</f>
        <v>0</v>
      </c>
      <c r="G1678" s="50" t="n">
        <f aca="false">FilterOPk!E$44</f>
        <v>0</v>
      </c>
      <c r="H1678" s="50" t="n">
        <f aca="false">FilterOPk!F$44</f>
        <v>0</v>
      </c>
      <c r="I1678" s="50" t="n">
        <f aca="false">FilterOPk!G$44</f>
        <v>0</v>
      </c>
      <c r="J1678" s="50" t="n">
        <f aca="false">FilterOPk!H$44</f>
        <v>0</v>
      </c>
      <c r="K1678" s="50" t="n">
        <f aca="false">FilterOPk!I$44</f>
        <v>0</v>
      </c>
      <c r="L1678" s="50" t="n">
        <f aca="false">FilterOPk!J$44</f>
        <v>0</v>
      </c>
      <c r="M1678" s="50" t="n">
        <f aca="false">FilterOPk!K$44</f>
        <v>0</v>
      </c>
      <c r="N1678" s="50" t="n">
        <f aca="false">FilterOPk!L$44</f>
        <v>0</v>
      </c>
      <c r="O1678" s="50" t="n">
        <f aca="false">FilterOPk!M$44</f>
        <v>0</v>
      </c>
      <c r="P1678" s="50" t="n">
        <f aca="false">FilterOPk!N$44</f>
        <v>0</v>
      </c>
      <c r="Q1678" s="51" t="n">
        <f aca="false">FilterOPk!O$44</f>
        <v>0</v>
      </c>
    </row>
    <row r="1679" customFormat="false" ht="12.75" hidden="false" customHeight="false" outlineLevel="0" collapsed="false">
      <c r="B1679" s="85" t="str">
        <f aca="false">FilterOPk!A$45</f>
        <v>Jeff King</v>
      </c>
      <c r="C1679" s="13" t="n">
        <f aca="false">C1678+1</f>
        <v>1678</v>
      </c>
      <c r="D1679" s="50" t="n">
        <f aca="false">FilterOPk!B$45</f>
        <v>0</v>
      </c>
      <c r="E1679" s="50" t="n">
        <f aca="false">FilterOPk!C$45</f>
        <v>0</v>
      </c>
      <c r="F1679" s="50" t="n">
        <f aca="false">FilterOPk!D$45</f>
        <v>0</v>
      </c>
      <c r="G1679" s="50" t="n">
        <f aca="false">FilterOPk!E$45</f>
        <v>0</v>
      </c>
      <c r="H1679" s="50" t="n">
        <f aca="false">FilterOPk!F$45</f>
        <v>0</v>
      </c>
      <c r="I1679" s="50" t="n">
        <f aca="false">FilterOPk!G$45</f>
        <v>0</v>
      </c>
      <c r="J1679" s="50" t="n">
        <f aca="false">FilterOPk!H$45</f>
        <v>0</v>
      </c>
      <c r="K1679" s="50" t="n">
        <f aca="false">FilterOPk!I$45</f>
        <v>0</v>
      </c>
      <c r="L1679" s="50" t="n">
        <f aca="false">FilterOPk!J$45</f>
        <v>0</v>
      </c>
      <c r="M1679" s="50" t="n">
        <f aca="false">FilterOPk!K$45</f>
        <v>0</v>
      </c>
      <c r="N1679" s="50" t="n">
        <f aca="false">FilterOPk!L$45</f>
        <v>0</v>
      </c>
      <c r="O1679" s="50" t="n">
        <f aca="false">FilterOPk!M$45</f>
        <v>0</v>
      </c>
      <c r="P1679" s="50" t="n">
        <f aca="false">FilterOPk!N$45</f>
        <v>0</v>
      </c>
      <c r="Q1679" s="51" t="n">
        <f aca="false">FilterOPk!O$45</f>
        <v>0</v>
      </c>
    </row>
    <row r="1680" customFormat="false" ht="12.75" hidden="false" customHeight="false" outlineLevel="0" collapsed="false">
      <c r="B1680" s="85" t="n">
        <f aca="false">FilterOPk!A$46</f>
        <v>0</v>
      </c>
      <c r="C1680" s="13" t="n">
        <f aca="false">C1679+1</f>
        <v>1679</v>
      </c>
      <c r="D1680" s="50" t="n">
        <f aca="false">FilterOPk!B$46</f>
        <v>0</v>
      </c>
      <c r="E1680" s="50" t="n">
        <f aca="false">FilterOPk!C$46</f>
        <v>0</v>
      </c>
      <c r="F1680" s="50" t="n">
        <f aca="false">FilterOPk!D$46</f>
        <v>0</v>
      </c>
      <c r="G1680" s="50" t="n">
        <f aca="false">FilterOPk!E$46</f>
        <v>0</v>
      </c>
      <c r="H1680" s="50" t="n">
        <f aca="false">FilterOPk!F$46</f>
        <v>0</v>
      </c>
      <c r="I1680" s="50" t="n">
        <f aca="false">FilterOPk!G$46</f>
        <v>0</v>
      </c>
      <c r="J1680" s="50" t="n">
        <f aca="false">FilterOPk!H$46</f>
        <v>0</v>
      </c>
      <c r="K1680" s="50" t="n">
        <f aca="false">FilterOPk!I$46</f>
        <v>0</v>
      </c>
      <c r="L1680" s="50" t="n">
        <f aca="false">FilterOPk!J$46</f>
        <v>0</v>
      </c>
      <c r="M1680" s="50" t="n">
        <f aca="false">FilterOPk!K$46</f>
        <v>0</v>
      </c>
      <c r="N1680" s="50" t="n">
        <f aca="false">FilterOPk!L$46</f>
        <v>0</v>
      </c>
      <c r="O1680" s="50" t="n">
        <f aca="false">FilterOPk!M$46</f>
        <v>0</v>
      </c>
      <c r="P1680" s="50" t="n">
        <f aca="false">FilterOPk!N$46</f>
        <v>0</v>
      </c>
      <c r="Q1680" s="51" t="n">
        <f aca="false">FilterOPk!O$46</f>
        <v>0</v>
      </c>
    </row>
    <row r="1681" customFormat="false" ht="12.75" hidden="false" customHeight="false" outlineLevel="0" collapsed="false">
      <c r="B1681" s="87" t="n">
        <f aca="false">FilterOPk!A$47</f>
        <v>0</v>
      </c>
      <c r="C1681" s="64" t="n">
        <f aca="false">C1680+1</f>
        <v>1680</v>
      </c>
      <c r="D1681" s="54" t="n">
        <f aca="false">FilterOPk!B$47</f>
        <v>0</v>
      </c>
      <c r="E1681" s="54" t="n">
        <f aca="false">FilterOPk!C$47</f>
        <v>0</v>
      </c>
      <c r="F1681" s="54" t="n">
        <f aca="false">FilterOPk!D$47</f>
        <v>0</v>
      </c>
      <c r="G1681" s="54" t="n">
        <f aca="false">FilterOPk!E$47</f>
        <v>0</v>
      </c>
      <c r="H1681" s="54" t="n">
        <f aca="false">FilterOPk!F$47</f>
        <v>0</v>
      </c>
      <c r="I1681" s="54" t="n">
        <f aca="false">FilterOPk!G$47</f>
        <v>0</v>
      </c>
      <c r="J1681" s="54" t="n">
        <f aca="false">FilterOPk!H$47</f>
        <v>0</v>
      </c>
      <c r="K1681" s="54" t="n">
        <f aca="false">FilterOPk!I$47</f>
        <v>0</v>
      </c>
      <c r="L1681" s="54" t="n">
        <f aca="false">FilterOPk!J$47</f>
        <v>0</v>
      </c>
      <c r="M1681" s="54" t="n">
        <f aca="false">FilterOPk!K$47</f>
        <v>0</v>
      </c>
      <c r="N1681" s="54" t="n">
        <f aca="false">FilterOPk!L$47</f>
        <v>0</v>
      </c>
      <c r="O1681" s="54" t="n">
        <f aca="false">FilterOPk!M$47</f>
        <v>0</v>
      </c>
      <c r="P1681" s="54" t="n">
        <f aca="false">FilterOPk!N$47</f>
        <v>0</v>
      </c>
      <c r="Q1681" s="55" t="n">
        <f aca="false">FilterOPk!O$47</f>
        <v>0</v>
      </c>
    </row>
    <row r="1682" customFormat="false" ht="12.75" hidden="false" customHeight="false" outlineLevel="0" collapsed="false">
      <c r="A1682" s="0" t="n">
        <f aca="false">A1642+1</f>
        <v>43</v>
      </c>
      <c r="B1682" s="57" t="n">
        <f aca="false">FilterOPk!D$1</f>
        <v>36907</v>
      </c>
      <c r="C1682" s="58" t="n">
        <f aca="false">C1681+1</f>
        <v>1681</v>
      </c>
      <c r="D1682" s="58"/>
      <c r="E1682" s="58"/>
      <c r="F1682" s="58"/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83"/>
    </row>
    <row r="1683" customFormat="false" ht="12.75" hidden="false" customHeight="false" outlineLevel="0" collapsed="false">
      <c r="B1683" s="61"/>
      <c r="C1683" s="13" t="n">
        <f aca="false">C1682+1</f>
        <v>1682</v>
      </c>
      <c r="D1683" s="13"/>
      <c r="E1683" s="21" t="s">
        <v>5</v>
      </c>
      <c r="F1683" s="21" t="s">
        <v>6</v>
      </c>
      <c r="G1683" s="21" t="s">
        <v>7</v>
      </c>
      <c r="H1683" s="21" t="s">
        <v>8</v>
      </c>
      <c r="I1683" s="21" t="s">
        <v>9</v>
      </c>
      <c r="J1683" s="21" t="s">
        <v>10</v>
      </c>
      <c r="K1683" s="21" t="s">
        <v>11</v>
      </c>
      <c r="L1683" s="21" t="s">
        <v>12</v>
      </c>
      <c r="M1683" s="21" t="s">
        <v>13</v>
      </c>
      <c r="N1683" s="21" t="s">
        <v>14</v>
      </c>
      <c r="O1683" s="21" t="n">
        <v>2002</v>
      </c>
      <c r="P1683" s="21" t="s">
        <v>15</v>
      </c>
      <c r="Q1683" s="84" t="s">
        <v>16</v>
      </c>
    </row>
    <row r="1684" customFormat="false" ht="12.75" hidden="false" customHeight="false" outlineLevel="0" collapsed="false">
      <c r="B1684" s="85" t="str">
        <f aca="false">FilterOPk!A$9</f>
        <v>Power positions</v>
      </c>
      <c r="C1684" s="13" t="n">
        <f aca="false">C1683+1</f>
        <v>1683</v>
      </c>
      <c r="D1684" s="13" t="s">
        <v>4</v>
      </c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86"/>
    </row>
    <row r="1685" customFormat="false" ht="12.75" hidden="false" customHeight="false" outlineLevel="0" collapsed="false">
      <c r="B1685" s="85" t="str">
        <f aca="false">FilterOPk!A$10</f>
        <v>East Position</v>
      </c>
      <c r="C1685" s="13" t="n">
        <f aca="false">C1684+1</f>
        <v>1684</v>
      </c>
      <c r="D1685" s="50" t="n">
        <f aca="false">FilterOPk!B$10</f>
        <v>34784396.7946123</v>
      </c>
      <c r="E1685" s="50" t="n">
        <f aca="false">FilterOPk!C$10</f>
        <v>139428.68</v>
      </c>
      <c r="F1685" s="50" t="n">
        <f aca="false">FilterOPk!D$10</f>
        <v>244540.42</v>
      </c>
      <c r="G1685" s="50" t="n">
        <f aca="false">FilterOPk!E$10</f>
        <v>352018.99</v>
      </c>
      <c r="H1685" s="50" t="n">
        <f aca="false">FilterOPk!F$10</f>
        <v>454047.41</v>
      </c>
      <c r="I1685" s="50" t="n">
        <f aca="false">FilterOPk!G$10</f>
        <v>460700.87</v>
      </c>
      <c r="J1685" s="50" t="n">
        <f aca="false">FilterOPk!H$10</f>
        <v>371715.26</v>
      </c>
      <c r="K1685" s="50" t="n">
        <f aca="false">FilterOPk!I$10</f>
        <v>743238.67</v>
      </c>
      <c r="L1685" s="50" t="n">
        <f aca="false">FilterOPk!J$10</f>
        <v>433572.73</v>
      </c>
      <c r="M1685" s="50" t="n">
        <f aca="false">FilterOPk!K$10</f>
        <v>1264075.99</v>
      </c>
      <c r="N1685" s="50" t="n">
        <f aca="false">FilterOPk!L$10</f>
        <v>4463339.02</v>
      </c>
      <c r="O1685" s="50" t="n">
        <f aca="false">FilterOPk!M$10</f>
        <v>-232298.41</v>
      </c>
      <c r="P1685" s="50" t="n">
        <f aca="false">FilterOPk!N$10</f>
        <v>1174384.84</v>
      </c>
      <c r="Q1685" s="51" t="n">
        <f aca="false">FilterOPk!O$10</f>
        <v>5405425.45</v>
      </c>
    </row>
    <row r="1686" customFormat="false" ht="12.75" hidden="false" customHeight="false" outlineLevel="0" collapsed="false">
      <c r="B1686" s="85" t="str">
        <f aca="false">FilterOPk!A$11</f>
        <v>East Power Mgmt</v>
      </c>
      <c r="C1686" s="13" t="n">
        <f aca="false">C1685+1</f>
        <v>1685</v>
      </c>
      <c r="D1686" s="50" t="n">
        <f aca="false">FilterOPk!B$11</f>
        <v>7547347.04451418</v>
      </c>
      <c r="E1686" s="50" t="n">
        <f aca="false">FilterOPk!C$11</f>
        <v>0</v>
      </c>
      <c r="F1686" s="50" t="n">
        <f aca="false">FilterOPk!D$11</f>
        <v>0</v>
      </c>
      <c r="G1686" s="50" t="n">
        <f aca="false">FilterOPk!E$11</f>
        <v>0</v>
      </c>
      <c r="H1686" s="50" t="n">
        <f aca="false">FilterOPk!F$11</f>
        <v>0</v>
      </c>
      <c r="I1686" s="50" t="n">
        <f aca="false">FilterOPk!G$11</f>
        <v>0</v>
      </c>
      <c r="J1686" s="50" t="n">
        <f aca="false">FilterOPk!H$11</f>
        <v>0</v>
      </c>
      <c r="K1686" s="50" t="n">
        <f aca="false">FilterOPk!I$11</f>
        <v>0</v>
      </c>
      <c r="L1686" s="50" t="n">
        <f aca="false">FilterOPk!J$11</f>
        <v>0</v>
      </c>
      <c r="M1686" s="50" t="n">
        <f aca="false">FilterOPk!K$11</f>
        <v>0</v>
      </c>
      <c r="N1686" s="50" t="n">
        <f aca="false">FilterOPk!L$11</f>
        <v>0</v>
      </c>
      <c r="O1686" s="50" t="n">
        <f aca="false">FilterOPk!M$11</f>
        <v>0</v>
      </c>
      <c r="P1686" s="50" t="n">
        <f aca="false">FilterOPk!N$11</f>
        <v>0</v>
      </c>
      <c r="Q1686" s="51" t="n">
        <f aca="false">FilterOPk!O$11</f>
        <v>0</v>
      </c>
    </row>
    <row r="1687" customFormat="false" ht="12.75" hidden="false" customHeight="false" outlineLevel="0" collapsed="false">
      <c r="B1687" s="85" t="str">
        <f aca="false">FilterOPk!A$12</f>
        <v>Long Term Options</v>
      </c>
      <c r="C1687" s="13" t="n">
        <f aca="false">C1686+1</f>
        <v>1686</v>
      </c>
      <c r="D1687" s="50" t="n">
        <f aca="false">FilterOPk!B$12</f>
        <v>0</v>
      </c>
      <c r="E1687" s="50" t="n">
        <f aca="false">FilterOPk!C$12</f>
        <v>0</v>
      </c>
      <c r="F1687" s="50" t="n">
        <f aca="false">FilterOPk!D$12</f>
        <v>0</v>
      </c>
      <c r="G1687" s="50" t="n">
        <f aca="false">FilterOPk!E$12</f>
        <v>0</v>
      </c>
      <c r="H1687" s="50" t="n">
        <f aca="false">FilterOPk!F$12</f>
        <v>0</v>
      </c>
      <c r="I1687" s="50" t="n">
        <f aca="false">FilterOPk!G$12</f>
        <v>0</v>
      </c>
      <c r="J1687" s="50" t="n">
        <f aca="false">FilterOPk!H$12</f>
        <v>0</v>
      </c>
      <c r="K1687" s="50" t="n">
        <f aca="false">FilterOPk!I$12</f>
        <v>0</v>
      </c>
      <c r="L1687" s="50" t="n">
        <f aca="false">FilterOPk!J$12</f>
        <v>0</v>
      </c>
      <c r="M1687" s="50" t="n">
        <f aca="false">FilterOPk!K$12</f>
        <v>0</v>
      </c>
      <c r="N1687" s="50" t="n">
        <f aca="false">FilterOPk!L$12</f>
        <v>0</v>
      </c>
      <c r="O1687" s="50" t="n">
        <f aca="false">FilterOPk!M$12</f>
        <v>0</v>
      </c>
      <c r="P1687" s="50" t="n">
        <f aca="false">FilterOPk!N$12</f>
        <v>0</v>
      </c>
      <c r="Q1687" s="51" t="n">
        <f aca="false">FilterOPk!O$12</f>
        <v>0</v>
      </c>
    </row>
    <row r="1688" customFormat="false" ht="12.75" hidden="false" customHeight="false" outlineLevel="0" collapsed="false">
      <c r="B1688" s="85" t="str">
        <f aca="false">FilterOPk!A$13</f>
        <v>LT-MIDWEST</v>
      </c>
      <c r="C1688" s="13" t="n">
        <f aca="false">C1687+1</f>
        <v>1687</v>
      </c>
      <c r="D1688" s="50" t="n">
        <f aca="false">FilterOPk!B$13</f>
        <v>7151089.47366245</v>
      </c>
      <c r="E1688" s="50" t="n">
        <f aca="false">FilterOPk!C$13</f>
        <v>36317.39</v>
      </c>
      <c r="F1688" s="50" t="n">
        <f aca="false">FilterOPk!D$13</f>
        <v>95142.77</v>
      </c>
      <c r="G1688" s="50" t="n">
        <f aca="false">FilterOPk!E$13</f>
        <v>106523.31</v>
      </c>
      <c r="H1688" s="50" t="n">
        <f aca="false">FilterOPk!F$13</f>
        <v>103615.07</v>
      </c>
      <c r="I1688" s="50" t="n">
        <f aca="false">FilterOPk!G$13</f>
        <v>106049.09</v>
      </c>
      <c r="J1688" s="50" t="n">
        <f aca="false">FilterOPk!H$13</f>
        <v>78310</v>
      </c>
      <c r="K1688" s="50" t="n">
        <f aca="false">FilterOPk!I$13</f>
        <v>160210.16</v>
      </c>
      <c r="L1688" s="50" t="n">
        <f aca="false">FilterOPk!J$13</f>
        <v>108136.49</v>
      </c>
      <c r="M1688" s="50" t="n">
        <f aca="false">FilterOPk!K$13</f>
        <v>312653.19</v>
      </c>
      <c r="N1688" s="50" t="n">
        <f aca="false">FilterOPk!L$13</f>
        <v>1106957.47</v>
      </c>
      <c r="O1688" s="50" t="n">
        <f aca="false">FilterOPk!M$13</f>
        <v>-124610.37</v>
      </c>
      <c r="P1688" s="50" t="n">
        <f aca="false">FilterOPk!N$13</f>
        <v>893459.31</v>
      </c>
      <c r="Q1688" s="51" t="n">
        <f aca="false">FilterOPk!O$13</f>
        <v>1875806.41</v>
      </c>
    </row>
    <row r="1689" customFormat="false" ht="12.75" hidden="false" customHeight="false" outlineLevel="0" collapsed="false">
      <c r="B1689" s="85" t="str">
        <f aca="false">FilterOPk!A$14</f>
        <v>ST-ECAR</v>
      </c>
      <c r="C1689" s="13" t="n">
        <f aca="false">C1688+1</f>
        <v>1688</v>
      </c>
      <c r="D1689" s="50" t="n">
        <f aca="false">FilterOPk!B$14</f>
        <v>238101.441960815</v>
      </c>
      <c r="E1689" s="50" t="n">
        <f aca="false">FilterOPk!C$14</f>
        <v>0</v>
      </c>
      <c r="F1689" s="50" t="n">
        <f aca="false">FilterOPk!D$14</f>
        <v>0</v>
      </c>
      <c r="G1689" s="50" t="n">
        <f aca="false">FilterOPk!E$14</f>
        <v>0</v>
      </c>
      <c r="H1689" s="50" t="n">
        <f aca="false">FilterOPk!F$14</f>
        <v>0</v>
      </c>
      <c r="I1689" s="50" t="n">
        <f aca="false">FilterOPk!G$14</f>
        <v>0</v>
      </c>
      <c r="J1689" s="50" t="n">
        <f aca="false">FilterOPk!H$14</f>
        <v>0</v>
      </c>
      <c r="K1689" s="50" t="n">
        <f aca="false">FilterOPk!I$14</f>
        <v>0</v>
      </c>
      <c r="L1689" s="50" t="n">
        <f aca="false">FilterOPk!J$14</f>
        <v>0</v>
      </c>
      <c r="M1689" s="50" t="n">
        <f aca="false">FilterOPk!K$14</f>
        <v>0</v>
      </c>
      <c r="N1689" s="50" t="n">
        <f aca="false">FilterOPk!L$14</f>
        <v>0</v>
      </c>
      <c r="O1689" s="50" t="n">
        <f aca="false">FilterOPk!M$14</f>
        <v>0</v>
      </c>
      <c r="P1689" s="50" t="n">
        <f aca="false">FilterOPk!N$14</f>
        <v>0</v>
      </c>
      <c r="Q1689" s="51" t="n">
        <f aca="false">FilterOPk!O$14</f>
        <v>0</v>
      </c>
    </row>
    <row r="1690" customFormat="false" ht="12.75" hidden="false" customHeight="false" outlineLevel="0" collapsed="false">
      <c r="B1690" s="85" t="str">
        <f aca="false">FilterOPk!A$15</f>
        <v>ST- MAPP</v>
      </c>
      <c r="C1690" s="13" t="n">
        <f aca="false">C1689+1</f>
        <v>1689</v>
      </c>
      <c r="D1690" s="50" t="n">
        <f aca="false">FilterOPk!B$15</f>
        <v>254636.614020626</v>
      </c>
      <c r="E1690" s="50" t="n">
        <f aca="false">FilterOPk!C$15</f>
        <v>-1590.85</v>
      </c>
      <c r="F1690" s="50" t="n">
        <f aca="false">FilterOPk!D$15</f>
        <v>-3167.72</v>
      </c>
      <c r="G1690" s="50" t="n">
        <f aca="false">FilterOPk!E$15</f>
        <v>-3546.79</v>
      </c>
      <c r="H1690" s="50" t="n">
        <f aca="false">FilterOPk!F$15</f>
        <v>-3530.89</v>
      </c>
      <c r="I1690" s="50" t="n">
        <f aca="false">FilterOPk!G$15</f>
        <v>0</v>
      </c>
      <c r="J1690" s="50" t="n">
        <f aca="false">FilterOPk!H$15</f>
        <v>0</v>
      </c>
      <c r="K1690" s="50" t="n">
        <f aca="false">FilterOPk!I$15</f>
        <v>0</v>
      </c>
      <c r="L1690" s="50" t="n">
        <f aca="false">FilterOPk!J$15</f>
        <v>0</v>
      </c>
      <c r="M1690" s="50" t="n">
        <f aca="false">FilterOPk!K$15</f>
        <v>0</v>
      </c>
      <c r="N1690" s="50" t="n">
        <f aca="false">FilterOPk!L$15</f>
        <v>-11836.25</v>
      </c>
      <c r="O1690" s="50" t="n">
        <f aca="false">FilterOPk!M$15</f>
        <v>0</v>
      </c>
      <c r="P1690" s="50" t="n">
        <f aca="false">FilterOPk!N$15</f>
        <v>0</v>
      </c>
      <c r="Q1690" s="51" t="n">
        <f aca="false">FilterOPk!O$15</f>
        <v>-11836.25</v>
      </c>
    </row>
    <row r="1691" customFormat="false" ht="12.75" hidden="false" customHeight="false" outlineLevel="0" collapsed="false">
      <c r="B1691" s="85" t="str">
        <f aca="false">FilterOPk!A$16</f>
        <v>ST- MAIN</v>
      </c>
      <c r="C1691" s="13" t="n">
        <f aca="false">C1690+1</f>
        <v>1690</v>
      </c>
      <c r="D1691" s="50" t="n">
        <f aca="false">FilterOPk!B$16</f>
        <v>694293.253349893</v>
      </c>
      <c r="E1691" s="50" t="n">
        <f aca="false">FilterOPk!C$16</f>
        <v>0</v>
      </c>
      <c r="F1691" s="50" t="n">
        <f aca="false">FilterOPk!D$16</f>
        <v>0</v>
      </c>
      <c r="G1691" s="50" t="n">
        <f aca="false">FilterOPk!E$16</f>
        <v>0</v>
      </c>
      <c r="H1691" s="50" t="n">
        <f aca="false">FilterOPk!F$16</f>
        <v>0</v>
      </c>
      <c r="I1691" s="50" t="n">
        <f aca="false">FilterOPk!G$16</f>
        <v>0</v>
      </c>
      <c r="J1691" s="50" t="n">
        <f aca="false">FilterOPk!H$16</f>
        <v>0</v>
      </c>
      <c r="K1691" s="50" t="n">
        <f aca="false">FilterOPk!I$16</f>
        <v>0</v>
      </c>
      <c r="L1691" s="50" t="n">
        <f aca="false">FilterOPk!J$16</f>
        <v>0</v>
      </c>
      <c r="M1691" s="50" t="n">
        <f aca="false">FilterOPk!K$16</f>
        <v>0</v>
      </c>
      <c r="N1691" s="50" t="n">
        <f aca="false">FilterOPk!L$16</f>
        <v>0</v>
      </c>
      <c r="O1691" s="50" t="n">
        <f aca="false">FilterOPk!M$16</f>
        <v>0</v>
      </c>
      <c r="P1691" s="50" t="n">
        <f aca="false">FilterOPk!N$16</f>
        <v>0</v>
      </c>
      <c r="Q1691" s="51" t="n">
        <f aca="false">FilterOPk!O$16</f>
        <v>0</v>
      </c>
    </row>
    <row r="1692" customFormat="false" ht="12.75" hidden="false" customHeight="false" outlineLevel="0" collapsed="false">
      <c r="B1692" s="85" t="str">
        <f aca="false">FilterOPk!A$17</f>
        <v>MW-ANALYST</v>
      </c>
      <c r="C1692" s="13" t="n">
        <f aca="false">C1691+1</f>
        <v>1691</v>
      </c>
      <c r="D1692" s="50" t="n">
        <f aca="false">FilterOPk!B$17</f>
        <v>0</v>
      </c>
      <c r="E1692" s="50" t="n">
        <f aca="false">FilterOPk!C$17</f>
        <v>0</v>
      </c>
      <c r="F1692" s="50" t="n">
        <f aca="false">FilterOPk!D$17</f>
        <v>0</v>
      </c>
      <c r="G1692" s="50" t="n">
        <f aca="false">FilterOPk!E$17</f>
        <v>0</v>
      </c>
      <c r="H1692" s="50" t="n">
        <f aca="false">FilterOPk!F$17</f>
        <v>0</v>
      </c>
      <c r="I1692" s="50" t="n">
        <f aca="false">FilterOPk!G$17</f>
        <v>0</v>
      </c>
      <c r="J1692" s="50" t="n">
        <f aca="false">FilterOPk!H$17</f>
        <v>0</v>
      </c>
      <c r="K1692" s="50" t="n">
        <f aca="false">FilterOPk!I$17</f>
        <v>0</v>
      </c>
      <c r="L1692" s="50" t="n">
        <f aca="false">FilterOPk!J$17</f>
        <v>0</v>
      </c>
      <c r="M1692" s="50" t="n">
        <f aca="false">FilterOPk!K$17</f>
        <v>0</v>
      </c>
      <c r="N1692" s="50" t="n">
        <f aca="false">FilterOPk!L$17</f>
        <v>0</v>
      </c>
      <c r="O1692" s="50" t="n">
        <f aca="false">FilterOPk!M$17</f>
        <v>0</v>
      </c>
      <c r="P1692" s="50" t="n">
        <f aca="false">FilterOPk!N$17</f>
        <v>0</v>
      </c>
      <c r="Q1692" s="51" t="n">
        <f aca="false">FilterOPk!O$17</f>
        <v>0</v>
      </c>
    </row>
    <row r="1693" customFormat="false" ht="12.75" hidden="false" customHeight="false" outlineLevel="0" collapsed="false">
      <c r="B1693" s="85" t="str">
        <f aca="false">FilterOPk!A$18</f>
        <v>LT-NE</v>
      </c>
      <c r="C1693" s="13" t="n">
        <f aca="false">C1692+1</f>
        <v>1692</v>
      </c>
      <c r="D1693" s="50" t="n">
        <f aca="false">FilterOPk!B$18</f>
        <v>6187311.37539291</v>
      </c>
      <c r="E1693" s="50" t="n">
        <f aca="false">FilterOPk!C$18</f>
        <v>38662.79</v>
      </c>
      <c r="F1693" s="50" t="n">
        <f aca="false">FilterOPk!D$18</f>
        <v>89522.8</v>
      </c>
      <c r="G1693" s="50" t="n">
        <f aca="false">FilterOPk!E$18</f>
        <v>158536.19</v>
      </c>
      <c r="H1693" s="50" t="n">
        <f aca="false">FilterOPk!F$18</f>
        <v>261849.24</v>
      </c>
      <c r="I1693" s="50" t="n">
        <f aca="false">FilterOPk!G$18</f>
        <v>291708.83</v>
      </c>
      <c r="J1693" s="50" t="n">
        <f aca="false">FilterOPk!H$18</f>
        <v>228360.42</v>
      </c>
      <c r="K1693" s="50" t="n">
        <f aca="false">FilterOPk!I$18</f>
        <v>445432.42</v>
      </c>
      <c r="L1693" s="50" t="n">
        <f aca="false">FilterOPk!J$18</f>
        <v>266345.8</v>
      </c>
      <c r="M1693" s="50" t="n">
        <f aca="false">FilterOPk!K$18</f>
        <v>801315.09</v>
      </c>
      <c r="N1693" s="50" t="n">
        <f aca="false">FilterOPk!L$18</f>
        <v>2581733.58</v>
      </c>
      <c r="O1693" s="50" t="n">
        <f aca="false">FilterOPk!M$18</f>
        <v>-636932.37</v>
      </c>
      <c r="P1693" s="50" t="n">
        <f aca="false">FilterOPk!N$18</f>
        <v>-2303942.42</v>
      </c>
      <c r="Q1693" s="51" t="n">
        <f aca="false">FilterOPk!O$18</f>
        <v>-359141.210000001</v>
      </c>
    </row>
    <row r="1694" customFormat="false" ht="12.75" hidden="false" customHeight="false" outlineLevel="0" collapsed="false">
      <c r="B1694" s="85" t="str">
        <f aca="false">FilterOPk!A$19</f>
        <v>LT-PJM</v>
      </c>
      <c r="C1694" s="13" t="n">
        <f aca="false">C1693+1</f>
        <v>1693</v>
      </c>
      <c r="D1694" s="50" t="n">
        <f aca="false">FilterOPk!B$19</f>
        <v>1818236.42109565</v>
      </c>
      <c r="E1694" s="50" t="n">
        <f aca="false">FilterOPk!C$19</f>
        <v>0</v>
      </c>
      <c r="F1694" s="50" t="n">
        <f aca="false">FilterOPk!D$19</f>
        <v>19402.28</v>
      </c>
      <c r="G1694" s="50" t="n">
        <f aca="false">FilterOPk!E$19</f>
        <v>57930.92</v>
      </c>
      <c r="H1694" s="50" t="n">
        <f aca="false">FilterOPk!F$19</f>
        <v>59436.7</v>
      </c>
      <c r="I1694" s="50" t="n">
        <f aca="false">FilterOPk!G$19</f>
        <v>19136.52</v>
      </c>
      <c r="J1694" s="50" t="n">
        <f aca="false">FilterOPk!H$19</f>
        <v>18664.41</v>
      </c>
      <c r="K1694" s="50" t="n">
        <f aca="false">FilterOPk!I$19</f>
        <v>33608.82</v>
      </c>
      <c r="L1694" s="50" t="n">
        <f aca="false">FilterOPk!J$19</f>
        <v>20867.53</v>
      </c>
      <c r="M1694" s="50" t="n">
        <f aca="false">FilterOPk!K$19</f>
        <v>56340.86</v>
      </c>
      <c r="N1694" s="50" t="n">
        <f aca="false">FilterOPk!L$19</f>
        <v>285388.04</v>
      </c>
      <c r="O1694" s="50" t="n">
        <f aca="false">FilterOPk!M$19</f>
        <v>-1975.43</v>
      </c>
      <c r="P1694" s="50" t="n">
        <f aca="false">FilterOPk!N$19</f>
        <v>-179963.06</v>
      </c>
      <c r="Q1694" s="51" t="n">
        <f aca="false">FilterOPk!O$19</f>
        <v>103449.55</v>
      </c>
    </row>
    <row r="1695" customFormat="false" ht="12.75" hidden="false" customHeight="false" outlineLevel="0" collapsed="false">
      <c r="B1695" s="85" t="str">
        <f aca="false">FilterOPk!A$20</f>
        <v>LT- NY</v>
      </c>
      <c r="C1695" s="13" t="n">
        <f aca="false">C1694+1</f>
        <v>1694</v>
      </c>
      <c r="D1695" s="50" t="n">
        <f aca="false">FilterOPk!B$20</f>
        <v>0</v>
      </c>
      <c r="E1695" s="50" t="n">
        <f aca="false">FilterOPk!C$20</f>
        <v>-9128.22</v>
      </c>
      <c r="F1695" s="50" t="n">
        <f aca="false">FilterOPk!D$20</f>
        <v>-69725.26</v>
      </c>
      <c r="G1695" s="50" t="n">
        <f aca="false">FilterOPk!E$20</f>
        <v>0</v>
      </c>
      <c r="H1695" s="50" t="n">
        <f aca="false">FilterOPk!F$20</f>
        <v>0</v>
      </c>
      <c r="I1695" s="50" t="n">
        <f aca="false">FilterOPk!G$20</f>
        <v>0</v>
      </c>
      <c r="J1695" s="50" t="n">
        <f aca="false">FilterOPk!H$20</f>
        <v>0</v>
      </c>
      <c r="K1695" s="50" t="n">
        <f aca="false">FilterOPk!I$20</f>
        <v>0</v>
      </c>
      <c r="L1695" s="50" t="n">
        <f aca="false">FilterOPk!J$20</f>
        <v>0</v>
      </c>
      <c r="M1695" s="50" t="n">
        <f aca="false">FilterOPk!K$20</f>
        <v>0</v>
      </c>
      <c r="N1695" s="50" t="n">
        <f aca="false">FilterOPk!L$20</f>
        <v>-78853.48</v>
      </c>
      <c r="O1695" s="50" t="n">
        <f aca="false">FilterOPk!M$20</f>
        <v>0</v>
      </c>
      <c r="P1695" s="50" t="n">
        <f aca="false">FilterOPk!N$20</f>
        <v>12056.92</v>
      </c>
      <c r="Q1695" s="51" t="n">
        <f aca="false">FilterOPk!O$20</f>
        <v>-66796.56</v>
      </c>
    </row>
    <row r="1696" customFormat="false" ht="12.75" hidden="false" customHeight="false" outlineLevel="0" collapsed="false">
      <c r="B1696" s="85" t="str">
        <f aca="false">FilterOPk!A$21</f>
        <v>ST- PJM</v>
      </c>
      <c r="C1696" s="13" t="n">
        <f aca="false">C1695+1</f>
        <v>1695</v>
      </c>
      <c r="D1696" s="50" t="n">
        <f aca="false">FilterOPk!B$21</f>
        <v>1243093.71447674</v>
      </c>
      <c r="E1696" s="50" t="n">
        <f aca="false">FilterOPk!C$21</f>
        <v>13503.06</v>
      </c>
      <c r="F1696" s="50" t="n">
        <f aca="false">FilterOPk!D$21</f>
        <v>0</v>
      </c>
      <c r="G1696" s="50" t="n">
        <f aca="false">FilterOPk!E$21</f>
        <v>0</v>
      </c>
      <c r="H1696" s="50" t="n">
        <f aca="false">FilterOPk!F$21</f>
        <v>0</v>
      </c>
      <c r="I1696" s="50" t="n">
        <f aca="false">FilterOPk!G$21</f>
        <v>0</v>
      </c>
      <c r="J1696" s="50" t="n">
        <f aca="false">FilterOPk!H$21</f>
        <v>0</v>
      </c>
      <c r="K1696" s="50" t="n">
        <f aca="false">FilterOPk!I$21</f>
        <v>0</v>
      </c>
      <c r="L1696" s="50" t="n">
        <f aca="false">FilterOPk!J$21</f>
        <v>0</v>
      </c>
      <c r="M1696" s="50" t="n">
        <f aca="false">FilterOPk!K$21</f>
        <v>0</v>
      </c>
      <c r="N1696" s="50" t="n">
        <f aca="false">FilterOPk!L$21</f>
        <v>13503.06</v>
      </c>
      <c r="O1696" s="50" t="n">
        <f aca="false">FilterOPk!M$21</f>
        <v>0</v>
      </c>
      <c r="P1696" s="50" t="n">
        <f aca="false">FilterOPk!N$21</f>
        <v>0</v>
      </c>
      <c r="Q1696" s="51" t="n">
        <f aca="false">FilterOPk!O$21</f>
        <v>13503.06</v>
      </c>
    </row>
    <row r="1697" customFormat="false" ht="12.75" hidden="false" customHeight="false" outlineLevel="0" collapsed="false">
      <c r="B1697" s="85" t="str">
        <f aca="false">FilterOPk!A$22</f>
        <v>ST- NENG</v>
      </c>
      <c r="C1697" s="13" t="n">
        <f aca="false">C1696+1</f>
        <v>1696</v>
      </c>
      <c r="D1697" s="50" t="n">
        <f aca="false">FilterOPk!B$22</f>
        <v>539719.375927685</v>
      </c>
      <c r="E1697" s="50" t="n">
        <f aca="false">FilterOPk!C$22</f>
        <v>17499.36</v>
      </c>
      <c r="F1697" s="50" t="n">
        <f aca="false">FilterOPk!D$22</f>
        <v>34844.91</v>
      </c>
      <c r="G1697" s="50" t="n">
        <f aca="false">FilterOPk!E$22</f>
        <v>0</v>
      </c>
      <c r="H1697" s="50" t="n">
        <f aca="false">FilterOPk!F$22</f>
        <v>0</v>
      </c>
      <c r="I1697" s="50" t="n">
        <f aca="false">FilterOPk!G$22</f>
        <v>0</v>
      </c>
      <c r="J1697" s="50" t="n">
        <f aca="false">FilterOPk!H$22</f>
        <v>0</v>
      </c>
      <c r="K1697" s="50" t="n">
        <f aca="false">FilterOPk!I$22</f>
        <v>0</v>
      </c>
      <c r="L1697" s="50" t="n">
        <f aca="false">FilterOPk!J$22</f>
        <v>0</v>
      </c>
      <c r="M1697" s="50" t="n">
        <f aca="false">FilterOPk!K$22</f>
        <v>0</v>
      </c>
      <c r="N1697" s="50" t="n">
        <f aca="false">FilterOPk!L$22</f>
        <v>52344.27</v>
      </c>
      <c r="O1697" s="50" t="n">
        <f aca="false">FilterOPk!M$22</f>
        <v>0</v>
      </c>
      <c r="P1697" s="50" t="n">
        <f aca="false">FilterOPk!N$22</f>
        <v>0</v>
      </c>
      <c r="Q1697" s="51" t="n">
        <f aca="false">FilterOPk!O$22</f>
        <v>52344.27</v>
      </c>
    </row>
    <row r="1698" customFormat="false" ht="12.75" hidden="false" customHeight="false" outlineLevel="0" collapsed="false">
      <c r="B1698" s="85" t="str">
        <f aca="false">FilterOPk!A$23</f>
        <v>ST- NY</v>
      </c>
      <c r="C1698" s="13" t="n">
        <f aca="false">C1697+1</f>
        <v>1697</v>
      </c>
      <c r="D1698" s="50" t="n">
        <f aca="false">FilterOPk!B$23</f>
        <v>251437.188425373</v>
      </c>
      <c r="E1698" s="50" t="n">
        <f aca="false">FilterOPk!C$23</f>
        <v>22663</v>
      </c>
      <c r="F1698" s="50" t="n">
        <f aca="false">FilterOPk!D$23</f>
        <v>52267.36</v>
      </c>
      <c r="G1698" s="50" t="n">
        <f aca="false">FilterOPk!E$23</f>
        <v>0</v>
      </c>
      <c r="H1698" s="50" t="n">
        <f aca="false">FilterOPk!F$23</f>
        <v>0</v>
      </c>
      <c r="I1698" s="50" t="n">
        <f aca="false">FilterOPk!G$23</f>
        <v>0</v>
      </c>
      <c r="J1698" s="50" t="n">
        <f aca="false">FilterOPk!H$23</f>
        <v>0</v>
      </c>
      <c r="K1698" s="50" t="n">
        <f aca="false">FilterOPk!I$23</f>
        <v>0</v>
      </c>
      <c r="L1698" s="50" t="n">
        <f aca="false">FilterOPk!J$23</f>
        <v>0</v>
      </c>
      <c r="M1698" s="50" t="n">
        <f aca="false">FilterOPk!K$23</f>
        <v>0</v>
      </c>
      <c r="N1698" s="50" t="n">
        <f aca="false">FilterOPk!L$23</f>
        <v>74930.36</v>
      </c>
      <c r="O1698" s="50" t="n">
        <f aca="false">FilterOPk!M$23</f>
        <v>0</v>
      </c>
      <c r="P1698" s="50" t="n">
        <f aca="false">FilterOPk!N$23</f>
        <v>0</v>
      </c>
      <c r="Q1698" s="51" t="n">
        <f aca="false">FilterOPk!O$23</f>
        <v>74930.36</v>
      </c>
    </row>
    <row r="1699" customFormat="false" ht="12.75" hidden="false" customHeight="false" outlineLevel="0" collapsed="false">
      <c r="B1699" s="85" t="str">
        <f aca="false">FilterOPk!A$24</f>
        <v>NE- PHYS</v>
      </c>
      <c r="C1699" s="13" t="n">
        <f aca="false">C1698+1</f>
        <v>1698</v>
      </c>
      <c r="D1699" s="50" t="n">
        <f aca="false">FilterOPk!B$24</f>
        <v>0</v>
      </c>
      <c r="E1699" s="50" t="n">
        <f aca="false">FilterOPk!C$24</f>
        <v>0</v>
      </c>
      <c r="F1699" s="50" t="n">
        <f aca="false">FilterOPk!D$24</f>
        <v>0</v>
      </c>
      <c r="G1699" s="50" t="n">
        <f aca="false">FilterOPk!E$24</f>
        <v>0</v>
      </c>
      <c r="H1699" s="50" t="n">
        <f aca="false">FilterOPk!F$24</f>
        <v>0</v>
      </c>
      <c r="I1699" s="50" t="n">
        <f aca="false">FilterOPk!G$24</f>
        <v>0</v>
      </c>
      <c r="J1699" s="50" t="n">
        <f aca="false">FilterOPk!H$24</f>
        <v>0</v>
      </c>
      <c r="K1699" s="50" t="n">
        <f aca="false">FilterOPk!I$24</f>
        <v>0</v>
      </c>
      <c r="L1699" s="50" t="n">
        <f aca="false">FilterOPk!J$24</f>
        <v>0</v>
      </c>
      <c r="M1699" s="50" t="n">
        <f aca="false">FilterOPk!K$24</f>
        <v>0</v>
      </c>
      <c r="N1699" s="50" t="n">
        <f aca="false">FilterOPk!L$24</f>
        <v>0</v>
      </c>
      <c r="O1699" s="50" t="n">
        <f aca="false">FilterOPk!M$24</f>
        <v>0</v>
      </c>
      <c r="P1699" s="50" t="n">
        <f aca="false">FilterOPk!N$24</f>
        <v>0</v>
      </c>
      <c r="Q1699" s="51" t="n">
        <f aca="false">FilterOPk!O$24</f>
        <v>0</v>
      </c>
    </row>
    <row r="1700" customFormat="false" ht="12.75" hidden="false" customHeight="false" outlineLevel="0" collapsed="false">
      <c r="B1700" s="85" t="str">
        <f aca="false">FilterOPk!A$25</f>
        <v>LT-Southeast</v>
      </c>
      <c r="C1700" s="13" t="n">
        <f aca="false">C1699+1</f>
        <v>1699</v>
      </c>
      <c r="D1700" s="50" t="n">
        <f aca="false">FilterOPk!B$25</f>
        <v>11411200.8859117</v>
      </c>
      <c r="E1700" s="50" t="n">
        <f aca="false">FilterOPk!C$25</f>
        <v>15825.82</v>
      </c>
      <c r="F1700" s="50" t="n">
        <f aca="false">FilterOPk!D$25</f>
        <v>13250</v>
      </c>
      <c r="G1700" s="50" t="n">
        <f aca="false">FilterOPk!E$25</f>
        <v>24924.1</v>
      </c>
      <c r="H1700" s="50" t="n">
        <f aca="false">FilterOPk!F$25</f>
        <v>24690.47</v>
      </c>
      <c r="I1700" s="50" t="n">
        <f aca="false">FilterOPk!G$25</f>
        <v>26774</v>
      </c>
      <c r="J1700" s="50" t="n">
        <f aca="false">FilterOPk!H$25</f>
        <v>26715</v>
      </c>
      <c r="K1700" s="50" t="n">
        <f aca="false">FilterOPk!I$25</f>
        <v>57358.83</v>
      </c>
      <c r="L1700" s="50" t="n">
        <f aca="false">FilterOPk!J$25</f>
        <v>26146</v>
      </c>
      <c r="M1700" s="50" t="n">
        <f aca="false">FilterOPk!K$25</f>
        <v>75355.31</v>
      </c>
      <c r="N1700" s="50" t="n">
        <f aca="false">FilterOPk!L$25</f>
        <v>291039.53</v>
      </c>
      <c r="O1700" s="50" t="n">
        <f aca="false">FilterOPk!M$25</f>
        <v>-122359</v>
      </c>
      <c r="P1700" s="50" t="n">
        <f aca="false">FilterOPk!N$25</f>
        <v>514428.17</v>
      </c>
      <c r="Q1700" s="51" t="n">
        <f aca="false">FilterOPk!O$25</f>
        <v>683108.7</v>
      </c>
    </row>
    <row r="1701" customFormat="false" ht="12.75" hidden="false" customHeight="false" outlineLevel="0" collapsed="false">
      <c r="B1701" s="85" t="str">
        <f aca="false">FilterOPk!A$26</f>
        <v>ST-SPP</v>
      </c>
      <c r="C1701" s="13" t="n">
        <f aca="false">C1700+1</f>
        <v>1700</v>
      </c>
      <c r="D1701" s="50" t="n">
        <f aca="false">FilterOPk!B$26</f>
        <v>52202.8773549933</v>
      </c>
      <c r="E1701" s="50" t="n">
        <f aca="false">FilterOPk!C$26</f>
        <v>0</v>
      </c>
      <c r="F1701" s="50" t="n">
        <f aca="false">FilterOPk!D$26</f>
        <v>0</v>
      </c>
      <c r="G1701" s="50" t="n">
        <f aca="false">FilterOPk!E$26</f>
        <v>0</v>
      </c>
      <c r="H1701" s="50" t="n">
        <f aca="false">FilterOPk!F$26</f>
        <v>0</v>
      </c>
      <c r="I1701" s="50" t="n">
        <f aca="false">FilterOPk!G$26</f>
        <v>0</v>
      </c>
      <c r="J1701" s="50" t="n">
        <f aca="false">FilterOPk!H$26</f>
        <v>0</v>
      </c>
      <c r="K1701" s="50" t="n">
        <f aca="false">FilterOPk!I$26</f>
        <v>0</v>
      </c>
      <c r="L1701" s="50" t="n">
        <f aca="false">FilterOPk!J$26</f>
        <v>0</v>
      </c>
      <c r="M1701" s="50" t="n">
        <f aca="false">FilterOPk!K$26</f>
        <v>0</v>
      </c>
      <c r="N1701" s="50" t="n">
        <f aca="false">FilterOPk!L$26</f>
        <v>0</v>
      </c>
      <c r="O1701" s="50" t="n">
        <f aca="false">FilterOPk!M$26</f>
        <v>0</v>
      </c>
      <c r="P1701" s="50" t="n">
        <f aca="false">FilterOPk!N$26</f>
        <v>0</v>
      </c>
      <c r="Q1701" s="51" t="n">
        <f aca="false">FilterOPk!O$26</f>
        <v>0</v>
      </c>
    </row>
    <row r="1702" customFormat="false" ht="12.75" hidden="false" customHeight="false" outlineLevel="0" collapsed="false">
      <c r="B1702" s="85" t="str">
        <f aca="false">FilterOPk!A$27</f>
        <v>ST-SERC</v>
      </c>
      <c r="C1702" s="13" t="n">
        <f aca="false">C1701+1</f>
        <v>1701</v>
      </c>
      <c r="D1702" s="50" t="n">
        <f aca="false">FilterOPk!B$27</f>
        <v>686881.973218232</v>
      </c>
      <c r="E1702" s="50" t="n">
        <f aca="false">FilterOPk!C$27</f>
        <v>0</v>
      </c>
      <c r="F1702" s="50" t="n">
        <f aca="false">FilterOPk!D$27</f>
        <v>0</v>
      </c>
      <c r="G1702" s="50" t="n">
        <f aca="false">FilterOPk!E$27</f>
        <v>0</v>
      </c>
      <c r="H1702" s="50" t="n">
        <f aca="false">FilterOPk!F$27</f>
        <v>0</v>
      </c>
      <c r="I1702" s="50" t="n">
        <f aca="false">FilterOPk!G$27</f>
        <v>0</v>
      </c>
      <c r="J1702" s="50" t="n">
        <f aca="false">FilterOPk!H$27</f>
        <v>0</v>
      </c>
      <c r="K1702" s="50" t="n">
        <f aca="false">FilterOPk!I$27</f>
        <v>0</v>
      </c>
      <c r="L1702" s="50" t="n">
        <f aca="false">FilterOPk!J$27</f>
        <v>0</v>
      </c>
      <c r="M1702" s="50" t="n">
        <f aca="false">FilterOPk!K$27</f>
        <v>0</v>
      </c>
      <c r="N1702" s="50" t="n">
        <f aca="false">FilterOPk!L$27</f>
        <v>0</v>
      </c>
      <c r="O1702" s="50" t="n">
        <f aca="false">FilterOPk!M$27</f>
        <v>0</v>
      </c>
      <c r="P1702" s="50" t="n">
        <f aca="false">FilterOPk!N$27</f>
        <v>0</v>
      </c>
      <c r="Q1702" s="51" t="n">
        <f aca="false">FilterOPk!O$27</f>
        <v>0</v>
      </c>
    </row>
    <row r="1703" customFormat="false" ht="12.75" hidden="false" customHeight="false" outlineLevel="0" collapsed="false">
      <c r="B1703" s="85" t="str">
        <f aca="false">FilterOPk!A$28</f>
        <v>LT- Texas</v>
      </c>
      <c r="C1703" s="13" t="n">
        <f aca="false">C1702+1</f>
        <v>1702</v>
      </c>
      <c r="D1703" s="50" t="n">
        <f aca="false">FilterOPk!B$28</f>
        <v>3826684.70313045</v>
      </c>
      <c r="E1703" s="50" t="n">
        <f aca="false">FilterOPk!C$28</f>
        <v>0</v>
      </c>
      <c r="F1703" s="50" t="n">
        <f aca="false">FilterOPk!D$28</f>
        <v>13003.28</v>
      </c>
      <c r="G1703" s="50" t="n">
        <f aca="false">FilterOPk!E$28</f>
        <v>7651.26</v>
      </c>
      <c r="H1703" s="50" t="n">
        <f aca="false">FilterOPk!F$28</f>
        <v>7986.82</v>
      </c>
      <c r="I1703" s="50" t="n">
        <f aca="false">FilterOPk!G$28</f>
        <v>17032.43</v>
      </c>
      <c r="J1703" s="50" t="n">
        <f aca="false">FilterOPk!H$28</f>
        <v>19665.43</v>
      </c>
      <c r="K1703" s="50" t="n">
        <f aca="false">FilterOPk!I$28</f>
        <v>46628.44</v>
      </c>
      <c r="L1703" s="50" t="n">
        <f aca="false">FilterOPk!J$28</f>
        <v>12076.91</v>
      </c>
      <c r="M1703" s="50" t="n">
        <f aca="false">FilterOPk!K$28</f>
        <v>18411.54</v>
      </c>
      <c r="N1703" s="50" t="n">
        <f aca="false">FilterOPk!L$28</f>
        <v>142456.11</v>
      </c>
      <c r="O1703" s="50" t="n">
        <f aca="false">FilterOPk!M$28</f>
        <v>653578.76</v>
      </c>
      <c r="P1703" s="50" t="n">
        <f aca="false">FilterOPk!N$28</f>
        <v>2238345.92</v>
      </c>
      <c r="Q1703" s="51" t="n">
        <f aca="false">FilterOPk!O$28</f>
        <v>3034380.79</v>
      </c>
    </row>
    <row r="1704" customFormat="false" ht="12.75" hidden="false" customHeight="false" outlineLevel="0" collapsed="false">
      <c r="B1704" s="85" t="str">
        <f aca="false">FilterOPk!A$29</f>
        <v>St- Texas</v>
      </c>
      <c r="C1704" s="13" t="n">
        <f aca="false">C1703+1</f>
        <v>1703</v>
      </c>
      <c r="D1704" s="50" t="n">
        <f aca="false">FilterOPk!B$29</f>
        <v>445563.239343252</v>
      </c>
      <c r="E1704" s="50" t="n">
        <f aca="false">FilterOPk!C$29</f>
        <v>5676.33</v>
      </c>
      <c r="F1704" s="50" t="n">
        <f aca="false">FilterOPk!D$29</f>
        <v>0</v>
      </c>
      <c r="G1704" s="50" t="n">
        <f aca="false">FilterOPk!E$29</f>
        <v>0</v>
      </c>
      <c r="H1704" s="50" t="n">
        <f aca="false">FilterOPk!F$29</f>
        <v>0</v>
      </c>
      <c r="I1704" s="50" t="n">
        <f aca="false">FilterOPk!G$29</f>
        <v>0</v>
      </c>
      <c r="J1704" s="50" t="n">
        <f aca="false">FilterOPk!H$29</f>
        <v>0</v>
      </c>
      <c r="K1704" s="50" t="n">
        <f aca="false">FilterOPk!I$29</f>
        <v>0</v>
      </c>
      <c r="L1704" s="50" t="n">
        <f aca="false">FilterOPk!J$29</f>
        <v>0</v>
      </c>
      <c r="M1704" s="50" t="n">
        <f aca="false">FilterOPk!K$29</f>
        <v>0</v>
      </c>
      <c r="N1704" s="50" t="n">
        <f aca="false">FilterOPk!L$29</f>
        <v>5676.33</v>
      </c>
      <c r="O1704" s="50" t="n">
        <f aca="false">FilterOPk!M$29</f>
        <v>0</v>
      </c>
      <c r="P1704" s="50" t="n">
        <f aca="false">FilterOPk!N$29</f>
        <v>0</v>
      </c>
      <c r="Q1704" s="51" t="n">
        <f aca="false">FilterOPk!O$29</f>
        <v>5676.33</v>
      </c>
    </row>
    <row r="1705" customFormat="false" ht="12.75" hidden="false" customHeight="false" outlineLevel="0" collapsed="false">
      <c r="B1705" s="85"/>
      <c r="C1705" s="13" t="n">
        <f aca="false">C1704+1</f>
        <v>1704</v>
      </c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1"/>
    </row>
    <row r="1706" customFormat="false" ht="12.75" hidden="false" customHeight="false" outlineLevel="0" collapsed="false">
      <c r="B1706" s="85" t="str">
        <f aca="false">FilterOPk!A$32</f>
        <v>Gas positions</v>
      </c>
      <c r="C1706" s="13" t="n">
        <f aca="false">C1705+1</f>
        <v>1705</v>
      </c>
      <c r="D1706" s="50" t="s">
        <v>4</v>
      </c>
      <c r="E1706" s="50"/>
      <c r="F1706" s="50"/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1"/>
    </row>
    <row r="1707" customFormat="false" ht="12.75" hidden="false" customHeight="false" outlineLevel="0" collapsed="false">
      <c r="B1707" s="85" t="str">
        <f aca="false">FilterOPk!A$33</f>
        <v>Kevin Presto</v>
      </c>
      <c r="C1707" s="13" t="n">
        <f aca="false">C1706+1</f>
        <v>1706</v>
      </c>
      <c r="D1707" s="50" t="n">
        <f aca="false">FilterOPk!B$33</f>
        <v>0</v>
      </c>
      <c r="E1707" s="50" t="n">
        <f aca="false">FilterOPk!C$33</f>
        <v>0</v>
      </c>
      <c r="F1707" s="50" t="n">
        <f aca="false">FilterOPk!D$33</f>
        <v>0</v>
      </c>
      <c r="G1707" s="50" t="n">
        <f aca="false">FilterOPk!E$33</f>
        <v>0</v>
      </c>
      <c r="H1707" s="50" t="n">
        <f aca="false">FilterOPk!F$33</f>
        <v>0</v>
      </c>
      <c r="I1707" s="50" t="n">
        <f aca="false">FilterOPk!G$33</f>
        <v>0</v>
      </c>
      <c r="J1707" s="50" t="n">
        <f aca="false">FilterOPk!H$33</f>
        <v>0</v>
      </c>
      <c r="K1707" s="50" t="n">
        <f aca="false">FilterOPk!I$33</f>
        <v>0</v>
      </c>
      <c r="L1707" s="50" t="n">
        <f aca="false">FilterOPk!J$33</f>
        <v>0</v>
      </c>
      <c r="M1707" s="50" t="n">
        <f aca="false">FilterOPk!K$33</f>
        <v>0</v>
      </c>
      <c r="N1707" s="50" t="n">
        <f aca="false">FilterOPk!L$33</f>
        <v>0</v>
      </c>
      <c r="O1707" s="50" t="n">
        <f aca="false">FilterOPk!M$33</f>
        <v>0</v>
      </c>
      <c r="P1707" s="50" t="n">
        <f aca="false">FilterOPk!N$33</f>
        <v>0</v>
      </c>
      <c r="Q1707" s="51" t="n">
        <f aca="false">FilterOPk!O$33</f>
        <v>0</v>
      </c>
    </row>
    <row r="1708" customFormat="false" ht="12.75" hidden="false" customHeight="false" outlineLevel="0" collapsed="false">
      <c r="B1708" s="85" t="str">
        <f aca="false">FilterOPk!A$34</f>
        <v>Fletcher Sturm</v>
      </c>
      <c r="C1708" s="13" t="n">
        <f aca="false">C1707+1</f>
        <v>1707</v>
      </c>
      <c r="D1708" s="50" t="n">
        <f aca="false">FilterOPk!B$34</f>
        <v>0</v>
      </c>
      <c r="E1708" s="50" t="n">
        <f aca="false">FilterOPk!C$34</f>
        <v>0</v>
      </c>
      <c r="F1708" s="50" t="n">
        <f aca="false">FilterOPk!D$34</f>
        <v>0</v>
      </c>
      <c r="G1708" s="50" t="n">
        <f aca="false">FilterOPk!E$34</f>
        <v>0</v>
      </c>
      <c r="H1708" s="50" t="n">
        <f aca="false">FilterOPk!F$34</f>
        <v>0</v>
      </c>
      <c r="I1708" s="50" t="n">
        <f aca="false">FilterOPk!G$34</f>
        <v>0</v>
      </c>
      <c r="J1708" s="50" t="n">
        <f aca="false">FilterOPk!H$34</f>
        <v>0</v>
      </c>
      <c r="K1708" s="50" t="n">
        <f aca="false">FilterOPk!I$34</f>
        <v>0</v>
      </c>
      <c r="L1708" s="50" t="n">
        <f aca="false">FilterOPk!J$34</f>
        <v>0</v>
      </c>
      <c r="M1708" s="50" t="n">
        <f aca="false">FilterOPk!K$34</f>
        <v>0</v>
      </c>
      <c r="N1708" s="50" t="n">
        <f aca="false">FilterOPk!L$34</f>
        <v>0</v>
      </c>
      <c r="O1708" s="50" t="n">
        <f aca="false">FilterOPk!M$34</f>
        <v>0</v>
      </c>
      <c r="P1708" s="50" t="n">
        <f aca="false">FilterOPk!N$34</f>
        <v>0</v>
      </c>
      <c r="Q1708" s="51" t="n">
        <f aca="false">FilterOPk!O$34</f>
        <v>0</v>
      </c>
    </row>
    <row r="1709" customFormat="false" ht="12.75" hidden="false" customHeight="false" outlineLevel="0" collapsed="false">
      <c r="B1709" s="85" t="str">
        <f aca="false">FilterOPk!A$35</f>
        <v>Doug Gilbert-Smith</v>
      </c>
      <c r="C1709" s="13" t="n">
        <f aca="false">C1708+1</f>
        <v>1708</v>
      </c>
      <c r="D1709" s="50" t="n">
        <f aca="false">FilterOPk!B$35</f>
        <v>0</v>
      </c>
      <c r="E1709" s="50" t="n">
        <f aca="false">FilterOPk!C$35</f>
        <v>0</v>
      </c>
      <c r="F1709" s="50" t="n">
        <f aca="false">FilterOPk!D$35</f>
        <v>0</v>
      </c>
      <c r="G1709" s="50" t="n">
        <f aca="false">FilterOPk!E$35</f>
        <v>0</v>
      </c>
      <c r="H1709" s="50" t="n">
        <f aca="false">FilterOPk!F$35</f>
        <v>0</v>
      </c>
      <c r="I1709" s="50" t="n">
        <f aca="false">FilterOPk!G$35</f>
        <v>0</v>
      </c>
      <c r="J1709" s="50" t="n">
        <f aca="false">FilterOPk!H$35</f>
        <v>0</v>
      </c>
      <c r="K1709" s="50" t="n">
        <f aca="false">FilterOPk!I$35</f>
        <v>0</v>
      </c>
      <c r="L1709" s="50" t="n">
        <f aca="false">FilterOPk!J$35</f>
        <v>0</v>
      </c>
      <c r="M1709" s="50" t="n">
        <f aca="false">FilterOPk!K$35</f>
        <v>0</v>
      </c>
      <c r="N1709" s="50" t="n">
        <f aca="false">FilterOPk!L$35</f>
        <v>0</v>
      </c>
      <c r="O1709" s="50" t="n">
        <f aca="false">FilterOPk!M$35</f>
        <v>0</v>
      </c>
      <c r="P1709" s="50" t="n">
        <f aca="false">FilterOPk!N$35</f>
        <v>0</v>
      </c>
      <c r="Q1709" s="51" t="n">
        <f aca="false">FilterOPk!O$35</f>
        <v>0</v>
      </c>
    </row>
    <row r="1710" customFormat="false" ht="12.75" hidden="false" customHeight="false" outlineLevel="0" collapsed="false">
      <c r="B1710" s="85" t="str">
        <f aca="false">FilterOPk!A$36</f>
        <v>Rogers Herndon</v>
      </c>
      <c r="C1710" s="13" t="n">
        <f aca="false">C1709+1</f>
        <v>1709</v>
      </c>
      <c r="D1710" s="50" t="n">
        <f aca="false">FilterOPk!B$36</f>
        <v>0</v>
      </c>
      <c r="E1710" s="50" t="n">
        <f aca="false">FilterOPk!C$36</f>
        <v>0</v>
      </c>
      <c r="F1710" s="50" t="n">
        <f aca="false">FilterOPk!D$36</f>
        <v>0</v>
      </c>
      <c r="G1710" s="50" t="n">
        <f aca="false">FilterOPk!E$36</f>
        <v>0</v>
      </c>
      <c r="H1710" s="50" t="n">
        <f aca="false">FilterOPk!F$36</f>
        <v>0</v>
      </c>
      <c r="I1710" s="50" t="n">
        <f aca="false">FilterOPk!G$36</f>
        <v>0</v>
      </c>
      <c r="J1710" s="50" t="n">
        <f aca="false">FilterOPk!H$36</f>
        <v>0</v>
      </c>
      <c r="K1710" s="50" t="n">
        <f aca="false">FilterOPk!I$36</f>
        <v>0</v>
      </c>
      <c r="L1710" s="50" t="n">
        <f aca="false">FilterOPk!J$36</f>
        <v>0</v>
      </c>
      <c r="M1710" s="50" t="n">
        <f aca="false">FilterOPk!K$36</f>
        <v>0</v>
      </c>
      <c r="N1710" s="50" t="n">
        <f aca="false">FilterOPk!L$36</f>
        <v>0</v>
      </c>
      <c r="O1710" s="50" t="n">
        <f aca="false">FilterOPk!M$36</f>
        <v>0</v>
      </c>
      <c r="P1710" s="50" t="n">
        <f aca="false">FilterOPk!N$36</f>
        <v>0</v>
      </c>
      <c r="Q1710" s="51" t="n">
        <f aca="false">FilterOPk!O$36</f>
        <v>0</v>
      </c>
    </row>
    <row r="1711" customFormat="false" ht="12.75" hidden="false" customHeight="false" outlineLevel="0" collapsed="false">
      <c r="B1711" s="85" t="str">
        <f aca="false">FilterOPk!A$37</f>
        <v>Dana Davis</v>
      </c>
      <c r="C1711" s="13" t="n">
        <f aca="false">C1710+1</f>
        <v>1710</v>
      </c>
      <c r="D1711" s="50" t="n">
        <f aca="false">FilterOPk!B$37</f>
        <v>0</v>
      </c>
      <c r="E1711" s="50" t="n">
        <f aca="false">FilterOPk!C$37</f>
        <v>0</v>
      </c>
      <c r="F1711" s="50" t="n">
        <f aca="false">FilterOPk!D$37</f>
        <v>0</v>
      </c>
      <c r="G1711" s="50" t="n">
        <f aca="false">FilterOPk!E$37</f>
        <v>0</v>
      </c>
      <c r="H1711" s="50" t="n">
        <f aca="false">FilterOPk!F$37</f>
        <v>0</v>
      </c>
      <c r="I1711" s="50" t="n">
        <f aca="false">FilterOPk!G$37</f>
        <v>0</v>
      </c>
      <c r="J1711" s="50" t="n">
        <f aca="false">FilterOPk!H$37</f>
        <v>0</v>
      </c>
      <c r="K1711" s="50" t="n">
        <f aca="false">FilterOPk!I$37</f>
        <v>0</v>
      </c>
      <c r="L1711" s="50" t="n">
        <f aca="false">FilterOPk!J$37</f>
        <v>0</v>
      </c>
      <c r="M1711" s="50" t="n">
        <f aca="false">FilterOPk!K$37</f>
        <v>0</v>
      </c>
      <c r="N1711" s="50" t="n">
        <f aca="false">FilterOPk!L$37</f>
        <v>0</v>
      </c>
      <c r="O1711" s="50" t="n">
        <f aca="false">FilterOPk!M$37</f>
        <v>0</v>
      </c>
      <c r="P1711" s="50" t="n">
        <f aca="false">FilterOPk!N$37</f>
        <v>0</v>
      </c>
      <c r="Q1711" s="51" t="n">
        <f aca="false">FilterOPk!O$37</f>
        <v>0</v>
      </c>
    </row>
    <row r="1712" customFormat="false" ht="12.75" hidden="false" customHeight="false" outlineLevel="0" collapsed="false">
      <c r="B1712" s="85" t="str">
        <f aca="false">FilterOPk!A$38</f>
        <v>Tom May</v>
      </c>
      <c r="C1712" s="13" t="n">
        <f aca="false">C1711+1</f>
        <v>1711</v>
      </c>
      <c r="D1712" s="50" t="n">
        <f aca="false">FilterOPk!B$38</f>
        <v>0</v>
      </c>
      <c r="E1712" s="50" t="n">
        <f aca="false">FilterOPk!C$38</f>
        <v>0</v>
      </c>
      <c r="F1712" s="50" t="n">
        <f aca="false">FilterOPk!D$38</f>
        <v>0</v>
      </c>
      <c r="G1712" s="50" t="n">
        <f aca="false">FilterOPk!E$38</f>
        <v>0</v>
      </c>
      <c r="H1712" s="50" t="n">
        <f aca="false">FilterOPk!F$38</f>
        <v>0</v>
      </c>
      <c r="I1712" s="50" t="n">
        <f aca="false">FilterOPk!G$38</f>
        <v>0</v>
      </c>
      <c r="J1712" s="50" t="n">
        <f aca="false">FilterOPk!H$38</f>
        <v>0</v>
      </c>
      <c r="K1712" s="50" t="n">
        <f aca="false">FilterOPk!I$38</f>
        <v>0</v>
      </c>
      <c r="L1712" s="50" t="n">
        <f aca="false">FilterOPk!J$38</f>
        <v>0</v>
      </c>
      <c r="M1712" s="50" t="n">
        <f aca="false">FilterOPk!K$38</f>
        <v>0</v>
      </c>
      <c r="N1712" s="50" t="n">
        <f aca="false">FilterOPk!L$38</f>
        <v>0</v>
      </c>
      <c r="O1712" s="50" t="n">
        <f aca="false">FilterOPk!M$38</f>
        <v>0</v>
      </c>
      <c r="P1712" s="50" t="n">
        <f aca="false">FilterOPk!N$38</f>
        <v>0</v>
      </c>
      <c r="Q1712" s="51" t="n">
        <f aca="false">FilterOPk!O$38</f>
        <v>0</v>
      </c>
    </row>
    <row r="1713" customFormat="false" ht="12.75" hidden="false" customHeight="false" outlineLevel="0" collapsed="false">
      <c r="B1713" s="85" t="str">
        <f aca="false">FilterOPk!A$39</f>
        <v>Clint Dean</v>
      </c>
      <c r="C1713" s="13" t="n">
        <f aca="false">C1712+1</f>
        <v>1712</v>
      </c>
      <c r="D1713" s="50" t="n">
        <f aca="false">FilterOPk!B$39</f>
        <v>0</v>
      </c>
      <c r="E1713" s="50" t="n">
        <f aca="false">FilterOPk!C$39</f>
        <v>0</v>
      </c>
      <c r="F1713" s="50" t="n">
        <f aca="false">FilterOPk!D$39</f>
        <v>0</v>
      </c>
      <c r="G1713" s="50" t="n">
        <f aca="false">FilterOPk!E$39</f>
        <v>0</v>
      </c>
      <c r="H1713" s="50" t="n">
        <f aca="false">FilterOPk!F$39</f>
        <v>0</v>
      </c>
      <c r="I1713" s="50" t="n">
        <f aca="false">FilterOPk!G$39</f>
        <v>0</v>
      </c>
      <c r="J1713" s="50" t="n">
        <f aca="false">FilterOPk!H$39</f>
        <v>0</v>
      </c>
      <c r="K1713" s="50" t="n">
        <f aca="false">FilterOPk!I$39</f>
        <v>0</v>
      </c>
      <c r="L1713" s="50" t="n">
        <f aca="false">FilterOPk!J$39</f>
        <v>0</v>
      </c>
      <c r="M1713" s="50" t="n">
        <f aca="false">FilterOPk!K$39</f>
        <v>0</v>
      </c>
      <c r="N1713" s="50" t="n">
        <f aca="false">FilterOPk!L$39</f>
        <v>0</v>
      </c>
      <c r="O1713" s="50" t="n">
        <f aca="false">FilterOPk!M$39</f>
        <v>0</v>
      </c>
      <c r="P1713" s="50" t="n">
        <f aca="false">FilterOPk!N$39</f>
        <v>0</v>
      </c>
      <c r="Q1713" s="51" t="n">
        <f aca="false">FilterOPk!O$39</f>
        <v>0</v>
      </c>
    </row>
    <row r="1714" customFormat="false" ht="12.75" hidden="false" customHeight="false" outlineLevel="0" collapsed="false">
      <c r="B1714" s="85" t="str">
        <f aca="false">FilterOPk!A$40</f>
        <v>Rob Benson</v>
      </c>
      <c r="C1714" s="13" t="n">
        <f aca="false">C1713+1</f>
        <v>1713</v>
      </c>
      <c r="D1714" s="50" t="n">
        <f aca="false">FilterOPk!B$40</f>
        <v>0</v>
      </c>
      <c r="E1714" s="50" t="n">
        <f aca="false">FilterOPk!C$40</f>
        <v>0</v>
      </c>
      <c r="F1714" s="50" t="n">
        <f aca="false">FilterOPk!D$40</f>
        <v>0</v>
      </c>
      <c r="G1714" s="50" t="n">
        <f aca="false">FilterOPk!E$40</f>
        <v>0</v>
      </c>
      <c r="H1714" s="50" t="n">
        <f aca="false">FilterOPk!F$40</f>
        <v>0</v>
      </c>
      <c r="I1714" s="50" t="n">
        <f aca="false">FilterOPk!G$40</f>
        <v>0</v>
      </c>
      <c r="J1714" s="50" t="n">
        <f aca="false">FilterOPk!H$40</f>
        <v>0</v>
      </c>
      <c r="K1714" s="50" t="n">
        <f aca="false">FilterOPk!I$40</f>
        <v>0</v>
      </c>
      <c r="L1714" s="50" t="n">
        <f aca="false">FilterOPk!J$40</f>
        <v>0</v>
      </c>
      <c r="M1714" s="50" t="n">
        <f aca="false">FilterOPk!K$40</f>
        <v>0</v>
      </c>
      <c r="N1714" s="50" t="n">
        <f aca="false">FilterOPk!L$40</f>
        <v>0</v>
      </c>
      <c r="O1714" s="50" t="n">
        <f aca="false">FilterOPk!M$40</f>
        <v>0</v>
      </c>
      <c r="P1714" s="50" t="n">
        <f aca="false">FilterOPk!N$40</f>
        <v>0</v>
      </c>
      <c r="Q1714" s="51" t="n">
        <f aca="false">FilterOPk!O$40</f>
        <v>0</v>
      </c>
    </row>
    <row r="1715" customFormat="false" ht="12.75" hidden="false" customHeight="false" outlineLevel="0" collapsed="false">
      <c r="B1715" s="85" t="str">
        <f aca="false">FilterOPk!A$41</f>
        <v>Matt Lorenz</v>
      </c>
      <c r="C1715" s="13" t="n">
        <f aca="false">C1714+1</f>
        <v>1714</v>
      </c>
      <c r="D1715" s="50" t="n">
        <f aca="false">FilterOPk!B$41</f>
        <v>0</v>
      </c>
      <c r="E1715" s="50" t="n">
        <f aca="false">FilterOPk!C$41</f>
        <v>0</v>
      </c>
      <c r="F1715" s="50" t="n">
        <f aca="false">FilterOPk!D$41</f>
        <v>0</v>
      </c>
      <c r="G1715" s="50" t="n">
        <f aca="false">FilterOPk!E$41</f>
        <v>0</v>
      </c>
      <c r="H1715" s="50" t="n">
        <f aca="false">FilterOPk!F$41</f>
        <v>0</v>
      </c>
      <c r="I1715" s="50" t="n">
        <f aca="false">FilterOPk!G$41</f>
        <v>0</v>
      </c>
      <c r="J1715" s="50" t="n">
        <f aca="false">FilterOPk!H$41</f>
        <v>0</v>
      </c>
      <c r="K1715" s="50" t="n">
        <f aca="false">FilterOPk!I$41</f>
        <v>0</v>
      </c>
      <c r="L1715" s="50" t="n">
        <f aca="false">FilterOPk!J$41</f>
        <v>0</v>
      </c>
      <c r="M1715" s="50" t="n">
        <f aca="false">FilterOPk!K$41</f>
        <v>0</v>
      </c>
      <c r="N1715" s="50" t="n">
        <f aca="false">FilterOPk!L$41</f>
        <v>0</v>
      </c>
      <c r="O1715" s="50" t="n">
        <f aca="false">FilterOPk!M$41</f>
        <v>0</v>
      </c>
      <c r="P1715" s="50" t="n">
        <f aca="false">FilterOPk!N$41</f>
        <v>0</v>
      </c>
      <c r="Q1715" s="51" t="n">
        <f aca="false">FilterOPk!O$41</f>
        <v>0</v>
      </c>
    </row>
    <row r="1716" customFormat="false" ht="12.75" hidden="false" customHeight="false" outlineLevel="0" collapsed="false">
      <c r="B1716" s="85" t="str">
        <f aca="false">FilterOPk!A$42</f>
        <v>John Forney</v>
      </c>
      <c r="C1716" s="13" t="n">
        <f aca="false">C1715+1</f>
        <v>1715</v>
      </c>
      <c r="D1716" s="50" t="n">
        <f aca="false">FilterOPk!B$42</f>
        <v>0</v>
      </c>
      <c r="E1716" s="50" t="n">
        <f aca="false">FilterOPk!C$42</f>
        <v>0</v>
      </c>
      <c r="F1716" s="50" t="n">
        <f aca="false">FilterOPk!D$42</f>
        <v>0</v>
      </c>
      <c r="G1716" s="50" t="n">
        <f aca="false">FilterOPk!E$42</f>
        <v>0</v>
      </c>
      <c r="H1716" s="50" t="n">
        <f aca="false">FilterOPk!F$42</f>
        <v>0</v>
      </c>
      <c r="I1716" s="50" t="n">
        <f aca="false">FilterOPk!G$42</f>
        <v>0</v>
      </c>
      <c r="J1716" s="50" t="n">
        <f aca="false">FilterOPk!H$42</f>
        <v>0</v>
      </c>
      <c r="K1716" s="50" t="n">
        <f aca="false">FilterOPk!I$42</f>
        <v>0</v>
      </c>
      <c r="L1716" s="50" t="n">
        <f aca="false">FilterOPk!J$42</f>
        <v>0</v>
      </c>
      <c r="M1716" s="50" t="n">
        <f aca="false">FilterOPk!K$42</f>
        <v>0</v>
      </c>
      <c r="N1716" s="50" t="n">
        <f aca="false">FilterOPk!L$42</f>
        <v>0</v>
      </c>
      <c r="O1716" s="50" t="n">
        <f aca="false">FilterOPk!M$42</f>
        <v>0</v>
      </c>
      <c r="P1716" s="50" t="n">
        <f aca="false">FilterOPk!N$42</f>
        <v>0</v>
      </c>
      <c r="Q1716" s="51" t="n">
        <f aca="false">FilterOPk!O$42</f>
        <v>0</v>
      </c>
    </row>
    <row r="1717" customFormat="false" ht="12.75" hidden="false" customHeight="false" outlineLevel="0" collapsed="false">
      <c r="B1717" s="85" t="str">
        <f aca="false">FilterOPk!A$43</f>
        <v>Mike Carson</v>
      </c>
      <c r="C1717" s="13" t="n">
        <f aca="false">C1716+1</f>
        <v>1716</v>
      </c>
      <c r="D1717" s="50" t="n">
        <f aca="false">FilterOPk!B$43</f>
        <v>0</v>
      </c>
      <c r="E1717" s="50" t="n">
        <f aca="false">FilterOPk!C$43</f>
        <v>0</v>
      </c>
      <c r="F1717" s="50" t="n">
        <f aca="false">FilterOPk!D$43</f>
        <v>0</v>
      </c>
      <c r="G1717" s="50" t="n">
        <f aca="false">FilterOPk!E$43</f>
        <v>0</v>
      </c>
      <c r="H1717" s="50" t="n">
        <f aca="false">FilterOPk!F$43</f>
        <v>0</v>
      </c>
      <c r="I1717" s="50" t="n">
        <f aca="false">FilterOPk!G$43</f>
        <v>0</v>
      </c>
      <c r="J1717" s="50" t="n">
        <f aca="false">FilterOPk!H$43</f>
        <v>0</v>
      </c>
      <c r="K1717" s="50" t="n">
        <f aca="false">FilterOPk!I$43</f>
        <v>0</v>
      </c>
      <c r="L1717" s="50" t="n">
        <f aca="false">FilterOPk!J$43</f>
        <v>0</v>
      </c>
      <c r="M1717" s="50" t="n">
        <f aca="false">FilterOPk!K$43</f>
        <v>0</v>
      </c>
      <c r="N1717" s="50" t="n">
        <f aca="false">FilterOPk!L$43</f>
        <v>0</v>
      </c>
      <c r="O1717" s="50" t="n">
        <f aca="false">FilterOPk!M$43</f>
        <v>0</v>
      </c>
      <c r="P1717" s="50" t="n">
        <f aca="false">FilterOPk!N$43</f>
        <v>0</v>
      </c>
      <c r="Q1717" s="51" t="n">
        <f aca="false">FilterOPk!O$43</f>
        <v>0</v>
      </c>
    </row>
    <row r="1718" customFormat="false" ht="12.75" hidden="false" customHeight="false" outlineLevel="0" collapsed="false">
      <c r="B1718" s="85" t="str">
        <f aca="false">FilterOPk!A$44</f>
        <v>Chris Dorland</v>
      </c>
      <c r="C1718" s="13" t="n">
        <f aca="false">C1717+1</f>
        <v>1717</v>
      </c>
      <c r="D1718" s="50" t="n">
        <f aca="false">FilterOPk!B$44</f>
        <v>0</v>
      </c>
      <c r="E1718" s="50" t="n">
        <f aca="false">FilterOPk!C$44</f>
        <v>0</v>
      </c>
      <c r="F1718" s="50" t="n">
        <f aca="false">FilterOPk!D$44</f>
        <v>0</v>
      </c>
      <c r="G1718" s="50" t="n">
        <f aca="false">FilterOPk!E$44</f>
        <v>0</v>
      </c>
      <c r="H1718" s="50" t="n">
        <f aca="false">FilterOPk!F$44</f>
        <v>0</v>
      </c>
      <c r="I1718" s="50" t="n">
        <f aca="false">FilterOPk!G$44</f>
        <v>0</v>
      </c>
      <c r="J1718" s="50" t="n">
        <f aca="false">FilterOPk!H$44</f>
        <v>0</v>
      </c>
      <c r="K1718" s="50" t="n">
        <f aca="false">FilterOPk!I$44</f>
        <v>0</v>
      </c>
      <c r="L1718" s="50" t="n">
        <f aca="false">FilterOPk!J$44</f>
        <v>0</v>
      </c>
      <c r="M1718" s="50" t="n">
        <f aca="false">FilterOPk!K$44</f>
        <v>0</v>
      </c>
      <c r="N1718" s="50" t="n">
        <f aca="false">FilterOPk!L$44</f>
        <v>0</v>
      </c>
      <c r="O1718" s="50" t="n">
        <f aca="false">FilterOPk!M$44</f>
        <v>0</v>
      </c>
      <c r="P1718" s="50" t="n">
        <f aca="false">FilterOPk!N$44</f>
        <v>0</v>
      </c>
      <c r="Q1718" s="51" t="n">
        <f aca="false">FilterOPk!O$44</f>
        <v>0</v>
      </c>
    </row>
    <row r="1719" customFormat="false" ht="12.75" hidden="false" customHeight="false" outlineLevel="0" collapsed="false">
      <c r="B1719" s="85" t="str">
        <f aca="false">FilterOPk!A$45</f>
        <v>Jeff King</v>
      </c>
      <c r="C1719" s="13" t="n">
        <f aca="false">C1718+1</f>
        <v>1718</v>
      </c>
      <c r="D1719" s="50" t="n">
        <f aca="false">FilterOPk!B$45</f>
        <v>0</v>
      </c>
      <c r="E1719" s="50" t="n">
        <f aca="false">FilterOPk!C$45</f>
        <v>0</v>
      </c>
      <c r="F1719" s="50" t="n">
        <f aca="false">FilterOPk!D$45</f>
        <v>0</v>
      </c>
      <c r="G1719" s="50" t="n">
        <f aca="false">FilterOPk!E$45</f>
        <v>0</v>
      </c>
      <c r="H1719" s="50" t="n">
        <f aca="false">FilterOPk!F$45</f>
        <v>0</v>
      </c>
      <c r="I1719" s="50" t="n">
        <f aca="false">FilterOPk!G$45</f>
        <v>0</v>
      </c>
      <c r="J1719" s="50" t="n">
        <f aca="false">FilterOPk!H$45</f>
        <v>0</v>
      </c>
      <c r="K1719" s="50" t="n">
        <f aca="false">FilterOPk!I$45</f>
        <v>0</v>
      </c>
      <c r="L1719" s="50" t="n">
        <f aca="false">FilterOPk!J$45</f>
        <v>0</v>
      </c>
      <c r="M1719" s="50" t="n">
        <f aca="false">FilterOPk!K$45</f>
        <v>0</v>
      </c>
      <c r="N1719" s="50" t="n">
        <f aca="false">FilterOPk!L$45</f>
        <v>0</v>
      </c>
      <c r="O1719" s="50" t="n">
        <f aca="false">FilterOPk!M$45</f>
        <v>0</v>
      </c>
      <c r="P1719" s="50" t="n">
        <f aca="false">FilterOPk!N$45</f>
        <v>0</v>
      </c>
      <c r="Q1719" s="51" t="n">
        <f aca="false">FilterOPk!O$45</f>
        <v>0</v>
      </c>
    </row>
    <row r="1720" customFormat="false" ht="12.75" hidden="false" customHeight="false" outlineLevel="0" collapsed="false">
      <c r="B1720" s="85" t="n">
        <f aca="false">FilterOPk!A$46</f>
        <v>0</v>
      </c>
      <c r="C1720" s="13" t="n">
        <f aca="false">C1719+1</f>
        <v>1719</v>
      </c>
      <c r="D1720" s="50" t="n">
        <f aca="false">FilterOPk!B$46</f>
        <v>0</v>
      </c>
      <c r="E1720" s="50" t="n">
        <f aca="false">FilterOPk!C$46</f>
        <v>0</v>
      </c>
      <c r="F1720" s="50" t="n">
        <f aca="false">FilterOPk!D$46</f>
        <v>0</v>
      </c>
      <c r="G1720" s="50" t="n">
        <f aca="false">FilterOPk!E$46</f>
        <v>0</v>
      </c>
      <c r="H1720" s="50" t="n">
        <f aca="false">FilterOPk!F$46</f>
        <v>0</v>
      </c>
      <c r="I1720" s="50" t="n">
        <f aca="false">FilterOPk!G$46</f>
        <v>0</v>
      </c>
      <c r="J1720" s="50" t="n">
        <f aca="false">FilterOPk!H$46</f>
        <v>0</v>
      </c>
      <c r="K1720" s="50" t="n">
        <f aca="false">FilterOPk!I$46</f>
        <v>0</v>
      </c>
      <c r="L1720" s="50" t="n">
        <f aca="false">FilterOPk!J$46</f>
        <v>0</v>
      </c>
      <c r="M1720" s="50" t="n">
        <f aca="false">FilterOPk!K$46</f>
        <v>0</v>
      </c>
      <c r="N1720" s="50" t="n">
        <f aca="false">FilterOPk!L$46</f>
        <v>0</v>
      </c>
      <c r="O1720" s="50" t="n">
        <f aca="false">FilterOPk!M$46</f>
        <v>0</v>
      </c>
      <c r="P1720" s="50" t="n">
        <f aca="false">FilterOPk!N$46</f>
        <v>0</v>
      </c>
      <c r="Q1720" s="51" t="n">
        <f aca="false">FilterOPk!O$46</f>
        <v>0</v>
      </c>
    </row>
    <row r="1721" customFormat="false" ht="12.75" hidden="false" customHeight="false" outlineLevel="0" collapsed="false">
      <c r="B1721" s="87" t="n">
        <f aca="false">FilterOPk!A$47</f>
        <v>0</v>
      </c>
      <c r="C1721" s="64" t="n">
        <f aca="false">C1720+1</f>
        <v>1720</v>
      </c>
      <c r="D1721" s="54" t="n">
        <f aca="false">FilterOPk!B$47</f>
        <v>0</v>
      </c>
      <c r="E1721" s="54" t="n">
        <f aca="false">FilterOPk!C$47</f>
        <v>0</v>
      </c>
      <c r="F1721" s="54" t="n">
        <f aca="false">FilterOPk!D$47</f>
        <v>0</v>
      </c>
      <c r="G1721" s="54" t="n">
        <f aca="false">FilterOPk!E$47</f>
        <v>0</v>
      </c>
      <c r="H1721" s="54" t="n">
        <f aca="false">FilterOPk!F$47</f>
        <v>0</v>
      </c>
      <c r="I1721" s="54" t="n">
        <f aca="false">FilterOPk!G$47</f>
        <v>0</v>
      </c>
      <c r="J1721" s="54" t="n">
        <f aca="false">FilterOPk!H$47</f>
        <v>0</v>
      </c>
      <c r="K1721" s="54" t="n">
        <f aca="false">FilterOPk!I$47</f>
        <v>0</v>
      </c>
      <c r="L1721" s="54" t="n">
        <f aca="false">FilterOPk!J$47</f>
        <v>0</v>
      </c>
      <c r="M1721" s="54" t="n">
        <f aca="false">FilterOPk!K$47</f>
        <v>0</v>
      </c>
      <c r="N1721" s="54" t="n">
        <f aca="false">FilterOPk!L$47</f>
        <v>0</v>
      </c>
      <c r="O1721" s="54" t="n">
        <f aca="false">FilterOPk!M$47</f>
        <v>0</v>
      </c>
      <c r="P1721" s="54" t="n">
        <f aca="false">FilterOPk!N$47</f>
        <v>0</v>
      </c>
      <c r="Q1721" s="55" t="n">
        <f aca="false">FilterOPk!O$47</f>
        <v>0</v>
      </c>
    </row>
    <row r="1722" customFormat="false" ht="12.75" hidden="false" customHeight="false" outlineLevel="0" collapsed="false">
      <c r="A1722" s="0" t="n">
        <f aca="false">A1682+1</f>
        <v>44</v>
      </c>
      <c r="B1722" s="57" t="n">
        <f aca="false">FilterOPk!D$1</f>
        <v>36907</v>
      </c>
      <c r="C1722" s="58" t="n">
        <f aca="false">C1721+1</f>
        <v>1721</v>
      </c>
      <c r="D1722" s="58"/>
      <c r="E1722" s="58"/>
      <c r="F1722" s="58"/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83"/>
    </row>
    <row r="1723" customFormat="false" ht="12.75" hidden="false" customHeight="false" outlineLevel="0" collapsed="false">
      <c r="B1723" s="61"/>
      <c r="C1723" s="13" t="n">
        <f aca="false">C1722+1</f>
        <v>1722</v>
      </c>
      <c r="D1723" s="13"/>
      <c r="E1723" s="21" t="s">
        <v>5</v>
      </c>
      <c r="F1723" s="21" t="s">
        <v>6</v>
      </c>
      <c r="G1723" s="21" t="s">
        <v>7</v>
      </c>
      <c r="H1723" s="21" t="s">
        <v>8</v>
      </c>
      <c r="I1723" s="21" t="s">
        <v>9</v>
      </c>
      <c r="J1723" s="21" t="s">
        <v>10</v>
      </c>
      <c r="K1723" s="21" t="s">
        <v>11</v>
      </c>
      <c r="L1723" s="21" t="s">
        <v>12</v>
      </c>
      <c r="M1723" s="21" t="s">
        <v>13</v>
      </c>
      <c r="N1723" s="21" t="s">
        <v>14</v>
      </c>
      <c r="O1723" s="21" t="n">
        <v>2002</v>
      </c>
      <c r="P1723" s="21" t="s">
        <v>15</v>
      </c>
      <c r="Q1723" s="84" t="s">
        <v>16</v>
      </c>
    </row>
    <row r="1724" customFormat="false" ht="12.75" hidden="false" customHeight="false" outlineLevel="0" collapsed="false">
      <c r="B1724" s="85" t="str">
        <f aca="false">FilterOPk!A$9</f>
        <v>Power positions</v>
      </c>
      <c r="C1724" s="13" t="n">
        <f aca="false">C1723+1</f>
        <v>1723</v>
      </c>
      <c r="D1724" s="13" t="s">
        <v>4</v>
      </c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86"/>
    </row>
    <row r="1725" customFormat="false" ht="12.75" hidden="false" customHeight="false" outlineLevel="0" collapsed="false">
      <c r="B1725" s="85" t="str">
        <f aca="false">FilterOPk!A$10</f>
        <v>East Position</v>
      </c>
      <c r="C1725" s="13" t="n">
        <f aca="false">C1724+1</f>
        <v>1724</v>
      </c>
      <c r="D1725" s="50" t="n">
        <f aca="false">FilterOPk!B$10</f>
        <v>34784396.7946123</v>
      </c>
      <c r="E1725" s="50" t="n">
        <f aca="false">FilterOPk!C$10</f>
        <v>139428.68</v>
      </c>
      <c r="F1725" s="50" t="n">
        <f aca="false">FilterOPk!D$10</f>
        <v>244540.42</v>
      </c>
      <c r="G1725" s="50" t="n">
        <f aca="false">FilterOPk!E$10</f>
        <v>352018.99</v>
      </c>
      <c r="H1725" s="50" t="n">
        <f aca="false">FilterOPk!F$10</f>
        <v>454047.41</v>
      </c>
      <c r="I1725" s="50" t="n">
        <f aca="false">FilterOPk!G$10</f>
        <v>460700.87</v>
      </c>
      <c r="J1725" s="50" t="n">
        <f aca="false">FilterOPk!H$10</f>
        <v>371715.26</v>
      </c>
      <c r="K1725" s="50" t="n">
        <f aca="false">FilterOPk!I$10</f>
        <v>743238.67</v>
      </c>
      <c r="L1725" s="50" t="n">
        <f aca="false">FilterOPk!J$10</f>
        <v>433572.73</v>
      </c>
      <c r="M1725" s="50" t="n">
        <f aca="false">FilterOPk!K$10</f>
        <v>1264075.99</v>
      </c>
      <c r="N1725" s="50" t="n">
        <f aca="false">FilterOPk!L$10</f>
        <v>4463339.02</v>
      </c>
      <c r="O1725" s="50" t="n">
        <f aca="false">FilterOPk!M$10</f>
        <v>-232298.41</v>
      </c>
      <c r="P1725" s="50" t="n">
        <f aca="false">FilterOPk!N$10</f>
        <v>1174384.84</v>
      </c>
      <c r="Q1725" s="51" t="n">
        <f aca="false">FilterOPk!O$10</f>
        <v>5405425.45</v>
      </c>
    </row>
    <row r="1726" customFormat="false" ht="12.75" hidden="false" customHeight="false" outlineLevel="0" collapsed="false">
      <c r="B1726" s="85" t="str">
        <f aca="false">FilterOPk!A$11</f>
        <v>East Power Mgmt</v>
      </c>
      <c r="C1726" s="13" t="n">
        <f aca="false">C1725+1</f>
        <v>1725</v>
      </c>
      <c r="D1726" s="50" t="n">
        <f aca="false">FilterOPk!B$11</f>
        <v>7547347.04451418</v>
      </c>
      <c r="E1726" s="50" t="n">
        <f aca="false">FilterOPk!C$11</f>
        <v>0</v>
      </c>
      <c r="F1726" s="50" t="n">
        <f aca="false">FilterOPk!D$11</f>
        <v>0</v>
      </c>
      <c r="G1726" s="50" t="n">
        <f aca="false">FilterOPk!E$11</f>
        <v>0</v>
      </c>
      <c r="H1726" s="50" t="n">
        <f aca="false">FilterOPk!F$11</f>
        <v>0</v>
      </c>
      <c r="I1726" s="50" t="n">
        <f aca="false">FilterOPk!G$11</f>
        <v>0</v>
      </c>
      <c r="J1726" s="50" t="n">
        <f aca="false">FilterOPk!H$11</f>
        <v>0</v>
      </c>
      <c r="K1726" s="50" t="n">
        <f aca="false">FilterOPk!I$11</f>
        <v>0</v>
      </c>
      <c r="L1726" s="50" t="n">
        <f aca="false">FilterOPk!J$11</f>
        <v>0</v>
      </c>
      <c r="M1726" s="50" t="n">
        <f aca="false">FilterOPk!K$11</f>
        <v>0</v>
      </c>
      <c r="N1726" s="50" t="n">
        <f aca="false">FilterOPk!L$11</f>
        <v>0</v>
      </c>
      <c r="O1726" s="50" t="n">
        <f aca="false">FilterOPk!M$11</f>
        <v>0</v>
      </c>
      <c r="P1726" s="50" t="n">
        <f aca="false">FilterOPk!N$11</f>
        <v>0</v>
      </c>
      <c r="Q1726" s="51" t="n">
        <f aca="false">FilterOPk!O$11</f>
        <v>0</v>
      </c>
    </row>
    <row r="1727" customFormat="false" ht="12.75" hidden="false" customHeight="false" outlineLevel="0" collapsed="false">
      <c r="B1727" s="85" t="str">
        <f aca="false">FilterOPk!A$12</f>
        <v>Long Term Options</v>
      </c>
      <c r="C1727" s="13" t="n">
        <f aca="false">C1726+1</f>
        <v>1726</v>
      </c>
      <c r="D1727" s="50" t="n">
        <f aca="false">FilterOPk!B$12</f>
        <v>0</v>
      </c>
      <c r="E1727" s="50" t="n">
        <f aca="false">FilterOPk!C$12</f>
        <v>0</v>
      </c>
      <c r="F1727" s="50" t="n">
        <f aca="false">FilterOPk!D$12</f>
        <v>0</v>
      </c>
      <c r="G1727" s="50" t="n">
        <f aca="false">FilterOPk!E$12</f>
        <v>0</v>
      </c>
      <c r="H1727" s="50" t="n">
        <f aca="false">FilterOPk!F$12</f>
        <v>0</v>
      </c>
      <c r="I1727" s="50" t="n">
        <f aca="false">FilterOPk!G$12</f>
        <v>0</v>
      </c>
      <c r="J1727" s="50" t="n">
        <f aca="false">FilterOPk!H$12</f>
        <v>0</v>
      </c>
      <c r="K1727" s="50" t="n">
        <f aca="false">FilterOPk!I$12</f>
        <v>0</v>
      </c>
      <c r="L1727" s="50" t="n">
        <f aca="false">FilterOPk!J$12</f>
        <v>0</v>
      </c>
      <c r="M1727" s="50" t="n">
        <f aca="false">FilterOPk!K$12</f>
        <v>0</v>
      </c>
      <c r="N1727" s="50" t="n">
        <f aca="false">FilterOPk!L$12</f>
        <v>0</v>
      </c>
      <c r="O1727" s="50" t="n">
        <f aca="false">FilterOPk!M$12</f>
        <v>0</v>
      </c>
      <c r="P1727" s="50" t="n">
        <f aca="false">FilterOPk!N$12</f>
        <v>0</v>
      </c>
      <c r="Q1727" s="51" t="n">
        <f aca="false">FilterOPk!O$12</f>
        <v>0</v>
      </c>
    </row>
    <row r="1728" customFormat="false" ht="12.75" hidden="false" customHeight="false" outlineLevel="0" collapsed="false">
      <c r="B1728" s="85" t="str">
        <f aca="false">FilterOPk!A$13</f>
        <v>LT-MIDWEST</v>
      </c>
      <c r="C1728" s="13" t="n">
        <f aca="false">C1727+1</f>
        <v>1727</v>
      </c>
      <c r="D1728" s="50" t="n">
        <f aca="false">FilterOPk!B$13</f>
        <v>7151089.47366245</v>
      </c>
      <c r="E1728" s="50" t="n">
        <f aca="false">FilterOPk!C$13</f>
        <v>36317.39</v>
      </c>
      <c r="F1728" s="50" t="n">
        <f aca="false">FilterOPk!D$13</f>
        <v>95142.77</v>
      </c>
      <c r="G1728" s="50" t="n">
        <f aca="false">FilterOPk!E$13</f>
        <v>106523.31</v>
      </c>
      <c r="H1728" s="50" t="n">
        <f aca="false">FilterOPk!F$13</f>
        <v>103615.07</v>
      </c>
      <c r="I1728" s="50" t="n">
        <f aca="false">FilterOPk!G$13</f>
        <v>106049.09</v>
      </c>
      <c r="J1728" s="50" t="n">
        <f aca="false">FilterOPk!H$13</f>
        <v>78310</v>
      </c>
      <c r="K1728" s="50" t="n">
        <f aca="false">FilterOPk!I$13</f>
        <v>160210.16</v>
      </c>
      <c r="L1728" s="50" t="n">
        <f aca="false">FilterOPk!J$13</f>
        <v>108136.49</v>
      </c>
      <c r="M1728" s="50" t="n">
        <f aca="false">FilterOPk!K$13</f>
        <v>312653.19</v>
      </c>
      <c r="N1728" s="50" t="n">
        <f aca="false">FilterOPk!L$13</f>
        <v>1106957.47</v>
      </c>
      <c r="O1728" s="50" t="n">
        <f aca="false">FilterOPk!M$13</f>
        <v>-124610.37</v>
      </c>
      <c r="P1728" s="50" t="n">
        <f aca="false">FilterOPk!N$13</f>
        <v>893459.31</v>
      </c>
      <c r="Q1728" s="51" t="n">
        <f aca="false">FilterOPk!O$13</f>
        <v>1875806.41</v>
      </c>
    </row>
    <row r="1729" customFormat="false" ht="12.75" hidden="false" customHeight="false" outlineLevel="0" collapsed="false">
      <c r="B1729" s="85" t="str">
        <f aca="false">FilterOPk!A$14</f>
        <v>ST-ECAR</v>
      </c>
      <c r="C1729" s="13" t="n">
        <f aca="false">C1728+1</f>
        <v>1728</v>
      </c>
      <c r="D1729" s="50" t="n">
        <f aca="false">FilterOPk!B$14</f>
        <v>238101.441960815</v>
      </c>
      <c r="E1729" s="50" t="n">
        <f aca="false">FilterOPk!C$14</f>
        <v>0</v>
      </c>
      <c r="F1729" s="50" t="n">
        <f aca="false">FilterOPk!D$14</f>
        <v>0</v>
      </c>
      <c r="G1729" s="50" t="n">
        <f aca="false">FilterOPk!E$14</f>
        <v>0</v>
      </c>
      <c r="H1729" s="50" t="n">
        <f aca="false">FilterOPk!F$14</f>
        <v>0</v>
      </c>
      <c r="I1729" s="50" t="n">
        <f aca="false">FilterOPk!G$14</f>
        <v>0</v>
      </c>
      <c r="J1729" s="50" t="n">
        <f aca="false">FilterOPk!H$14</f>
        <v>0</v>
      </c>
      <c r="K1729" s="50" t="n">
        <f aca="false">FilterOPk!I$14</f>
        <v>0</v>
      </c>
      <c r="L1729" s="50" t="n">
        <f aca="false">FilterOPk!J$14</f>
        <v>0</v>
      </c>
      <c r="M1729" s="50" t="n">
        <f aca="false">FilterOPk!K$14</f>
        <v>0</v>
      </c>
      <c r="N1729" s="50" t="n">
        <f aca="false">FilterOPk!L$14</f>
        <v>0</v>
      </c>
      <c r="O1729" s="50" t="n">
        <f aca="false">FilterOPk!M$14</f>
        <v>0</v>
      </c>
      <c r="P1729" s="50" t="n">
        <f aca="false">FilterOPk!N$14</f>
        <v>0</v>
      </c>
      <c r="Q1729" s="51" t="n">
        <f aca="false">FilterOPk!O$14</f>
        <v>0</v>
      </c>
    </row>
    <row r="1730" customFormat="false" ht="12.75" hidden="false" customHeight="false" outlineLevel="0" collapsed="false">
      <c r="B1730" s="85" t="str">
        <f aca="false">FilterOPk!A$15</f>
        <v>ST- MAPP</v>
      </c>
      <c r="C1730" s="13" t="n">
        <f aca="false">C1729+1</f>
        <v>1729</v>
      </c>
      <c r="D1730" s="50" t="n">
        <f aca="false">FilterOPk!B$15</f>
        <v>254636.614020626</v>
      </c>
      <c r="E1730" s="50" t="n">
        <f aca="false">FilterOPk!C$15</f>
        <v>-1590.85</v>
      </c>
      <c r="F1730" s="50" t="n">
        <f aca="false">FilterOPk!D$15</f>
        <v>-3167.72</v>
      </c>
      <c r="G1730" s="50" t="n">
        <f aca="false">FilterOPk!E$15</f>
        <v>-3546.79</v>
      </c>
      <c r="H1730" s="50" t="n">
        <f aca="false">FilterOPk!F$15</f>
        <v>-3530.89</v>
      </c>
      <c r="I1730" s="50" t="n">
        <f aca="false">FilterOPk!G$15</f>
        <v>0</v>
      </c>
      <c r="J1730" s="50" t="n">
        <f aca="false">FilterOPk!H$15</f>
        <v>0</v>
      </c>
      <c r="K1730" s="50" t="n">
        <f aca="false">FilterOPk!I$15</f>
        <v>0</v>
      </c>
      <c r="L1730" s="50" t="n">
        <f aca="false">FilterOPk!J$15</f>
        <v>0</v>
      </c>
      <c r="M1730" s="50" t="n">
        <f aca="false">FilterOPk!K$15</f>
        <v>0</v>
      </c>
      <c r="N1730" s="50" t="n">
        <f aca="false">FilterOPk!L$15</f>
        <v>-11836.25</v>
      </c>
      <c r="O1730" s="50" t="n">
        <f aca="false">FilterOPk!M$15</f>
        <v>0</v>
      </c>
      <c r="P1730" s="50" t="n">
        <f aca="false">FilterOPk!N$15</f>
        <v>0</v>
      </c>
      <c r="Q1730" s="51" t="n">
        <f aca="false">FilterOPk!O$15</f>
        <v>-11836.25</v>
      </c>
    </row>
    <row r="1731" customFormat="false" ht="12.75" hidden="false" customHeight="false" outlineLevel="0" collapsed="false">
      <c r="B1731" s="85" t="str">
        <f aca="false">FilterOPk!A$16</f>
        <v>ST- MAIN</v>
      </c>
      <c r="C1731" s="13" t="n">
        <f aca="false">C1730+1</f>
        <v>1730</v>
      </c>
      <c r="D1731" s="50" t="n">
        <f aca="false">FilterOPk!B$16</f>
        <v>694293.253349893</v>
      </c>
      <c r="E1731" s="50" t="n">
        <f aca="false">FilterOPk!C$16</f>
        <v>0</v>
      </c>
      <c r="F1731" s="50" t="n">
        <f aca="false">FilterOPk!D$16</f>
        <v>0</v>
      </c>
      <c r="G1731" s="50" t="n">
        <f aca="false">FilterOPk!E$16</f>
        <v>0</v>
      </c>
      <c r="H1731" s="50" t="n">
        <f aca="false">FilterOPk!F$16</f>
        <v>0</v>
      </c>
      <c r="I1731" s="50" t="n">
        <f aca="false">FilterOPk!G$16</f>
        <v>0</v>
      </c>
      <c r="J1731" s="50" t="n">
        <f aca="false">FilterOPk!H$16</f>
        <v>0</v>
      </c>
      <c r="K1731" s="50" t="n">
        <f aca="false">FilterOPk!I$16</f>
        <v>0</v>
      </c>
      <c r="L1731" s="50" t="n">
        <f aca="false">FilterOPk!J$16</f>
        <v>0</v>
      </c>
      <c r="M1731" s="50" t="n">
        <f aca="false">FilterOPk!K$16</f>
        <v>0</v>
      </c>
      <c r="N1731" s="50" t="n">
        <f aca="false">FilterOPk!L$16</f>
        <v>0</v>
      </c>
      <c r="O1731" s="50" t="n">
        <f aca="false">FilterOPk!M$16</f>
        <v>0</v>
      </c>
      <c r="P1731" s="50" t="n">
        <f aca="false">FilterOPk!N$16</f>
        <v>0</v>
      </c>
      <c r="Q1731" s="51" t="n">
        <f aca="false">FilterOPk!O$16</f>
        <v>0</v>
      </c>
    </row>
    <row r="1732" customFormat="false" ht="12.75" hidden="false" customHeight="false" outlineLevel="0" collapsed="false">
      <c r="B1732" s="85" t="str">
        <f aca="false">FilterOPk!A$17</f>
        <v>MW-ANALYST</v>
      </c>
      <c r="C1732" s="13" t="n">
        <f aca="false">C1731+1</f>
        <v>1731</v>
      </c>
      <c r="D1732" s="50" t="n">
        <f aca="false">FilterOPk!B$17</f>
        <v>0</v>
      </c>
      <c r="E1732" s="50" t="n">
        <f aca="false">FilterOPk!C$17</f>
        <v>0</v>
      </c>
      <c r="F1732" s="50" t="n">
        <f aca="false">FilterOPk!D$17</f>
        <v>0</v>
      </c>
      <c r="G1732" s="50" t="n">
        <f aca="false">FilterOPk!E$17</f>
        <v>0</v>
      </c>
      <c r="H1732" s="50" t="n">
        <f aca="false">FilterOPk!F$17</f>
        <v>0</v>
      </c>
      <c r="I1732" s="50" t="n">
        <f aca="false">FilterOPk!G$17</f>
        <v>0</v>
      </c>
      <c r="J1732" s="50" t="n">
        <f aca="false">FilterOPk!H$17</f>
        <v>0</v>
      </c>
      <c r="K1732" s="50" t="n">
        <f aca="false">FilterOPk!I$17</f>
        <v>0</v>
      </c>
      <c r="L1732" s="50" t="n">
        <f aca="false">FilterOPk!J$17</f>
        <v>0</v>
      </c>
      <c r="M1732" s="50" t="n">
        <f aca="false">FilterOPk!K$17</f>
        <v>0</v>
      </c>
      <c r="N1732" s="50" t="n">
        <f aca="false">FilterOPk!L$17</f>
        <v>0</v>
      </c>
      <c r="O1732" s="50" t="n">
        <f aca="false">FilterOPk!M$17</f>
        <v>0</v>
      </c>
      <c r="P1732" s="50" t="n">
        <f aca="false">FilterOPk!N$17</f>
        <v>0</v>
      </c>
      <c r="Q1732" s="51" t="n">
        <f aca="false">FilterOPk!O$17</f>
        <v>0</v>
      </c>
    </row>
    <row r="1733" customFormat="false" ht="12.75" hidden="false" customHeight="false" outlineLevel="0" collapsed="false">
      <c r="B1733" s="85" t="str">
        <f aca="false">FilterOPk!A$18</f>
        <v>LT-NE</v>
      </c>
      <c r="C1733" s="13" t="n">
        <f aca="false">C1732+1</f>
        <v>1732</v>
      </c>
      <c r="D1733" s="50" t="n">
        <f aca="false">FilterOPk!B$18</f>
        <v>6187311.37539291</v>
      </c>
      <c r="E1733" s="50" t="n">
        <f aca="false">FilterOPk!C$18</f>
        <v>38662.79</v>
      </c>
      <c r="F1733" s="50" t="n">
        <f aca="false">FilterOPk!D$18</f>
        <v>89522.8</v>
      </c>
      <c r="G1733" s="50" t="n">
        <f aca="false">FilterOPk!E$18</f>
        <v>158536.19</v>
      </c>
      <c r="H1733" s="50" t="n">
        <f aca="false">FilterOPk!F$18</f>
        <v>261849.24</v>
      </c>
      <c r="I1733" s="50" t="n">
        <f aca="false">FilterOPk!G$18</f>
        <v>291708.83</v>
      </c>
      <c r="J1733" s="50" t="n">
        <f aca="false">FilterOPk!H$18</f>
        <v>228360.42</v>
      </c>
      <c r="K1733" s="50" t="n">
        <f aca="false">FilterOPk!I$18</f>
        <v>445432.42</v>
      </c>
      <c r="L1733" s="50" t="n">
        <f aca="false">FilterOPk!J$18</f>
        <v>266345.8</v>
      </c>
      <c r="M1733" s="50" t="n">
        <f aca="false">FilterOPk!K$18</f>
        <v>801315.09</v>
      </c>
      <c r="N1733" s="50" t="n">
        <f aca="false">FilterOPk!L$18</f>
        <v>2581733.58</v>
      </c>
      <c r="O1733" s="50" t="n">
        <f aca="false">FilterOPk!M$18</f>
        <v>-636932.37</v>
      </c>
      <c r="P1733" s="50" t="n">
        <f aca="false">FilterOPk!N$18</f>
        <v>-2303942.42</v>
      </c>
      <c r="Q1733" s="51" t="n">
        <f aca="false">FilterOPk!O$18</f>
        <v>-359141.210000001</v>
      </c>
    </row>
    <row r="1734" customFormat="false" ht="12.75" hidden="false" customHeight="false" outlineLevel="0" collapsed="false">
      <c r="B1734" s="85" t="str">
        <f aca="false">FilterOPk!A$19</f>
        <v>LT-PJM</v>
      </c>
      <c r="C1734" s="13" t="n">
        <f aca="false">C1733+1</f>
        <v>1733</v>
      </c>
      <c r="D1734" s="50" t="n">
        <f aca="false">FilterOPk!B$19</f>
        <v>1818236.42109565</v>
      </c>
      <c r="E1734" s="50" t="n">
        <f aca="false">FilterOPk!C$19</f>
        <v>0</v>
      </c>
      <c r="F1734" s="50" t="n">
        <f aca="false">FilterOPk!D$19</f>
        <v>19402.28</v>
      </c>
      <c r="G1734" s="50" t="n">
        <f aca="false">FilterOPk!E$19</f>
        <v>57930.92</v>
      </c>
      <c r="H1734" s="50" t="n">
        <f aca="false">FilterOPk!F$19</f>
        <v>59436.7</v>
      </c>
      <c r="I1734" s="50" t="n">
        <f aca="false">FilterOPk!G$19</f>
        <v>19136.52</v>
      </c>
      <c r="J1734" s="50" t="n">
        <f aca="false">FilterOPk!H$19</f>
        <v>18664.41</v>
      </c>
      <c r="K1734" s="50" t="n">
        <f aca="false">FilterOPk!I$19</f>
        <v>33608.82</v>
      </c>
      <c r="L1734" s="50" t="n">
        <f aca="false">FilterOPk!J$19</f>
        <v>20867.53</v>
      </c>
      <c r="M1734" s="50" t="n">
        <f aca="false">FilterOPk!K$19</f>
        <v>56340.86</v>
      </c>
      <c r="N1734" s="50" t="n">
        <f aca="false">FilterOPk!L$19</f>
        <v>285388.04</v>
      </c>
      <c r="O1734" s="50" t="n">
        <f aca="false">FilterOPk!M$19</f>
        <v>-1975.43</v>
      </c>
      <c r="P1734" s="50" t="n">
        <f aca="false">FilterOPk!N$19</f>
        <v>-179963.06</v>
      </c>
      <c r="Q1734" s="51" t="n">
        <f aca="false">FilterOPk!O$19</f>
        <v>103449.55</v>
      </c>
    </row>
    <row r="1735" customFormat="false" ht="12.75" hidden="false" customHeight="false" outlineLevel="0" collapsed="false">
      <c r="B1735" s="85" t="str">
        <f aca="false">FilterOPk!A$20</f>
        <v>LT- NY</v>
      </c>
      <c r="C1735" s="13" t="n">
        <f aca="false">C1734+1</f>
        <v>1734</v>
      </c>
      <c r="D1735" s="50" t="n">
        <f aca="false">FilterOPk!B$20</f>
        <v>0</v>
      </c>
      <c r="E1735" s="50" t="n">
        <f aca="false">FilterOPk!C$20</f>
        <v>-9128.22</v>
      </c>
      <c r="F1735" s="50" t="n">
        <f aca="false">FilterOPk!D$20</f>
        <v>-69725.26</v>
      </c>
      <c r="G1735" s="50" t="n">
        <f aca="false">FilterOPk!E$20</f>
        <v>0</v>
      </c>
      <c r="H1735" s="50" t="n">
        <f aca="false">FilterOPk!F$20</f>
        <v>0</v>
      </c>
      <c r="I1735" s="50" t="n">
        <f aca="false">FilterOPk!G$20</f>
        <v>0</v>
      </c>
      <c r="J1735" s="50" t="n">
        <f aca="false">FilterOPk!H$20</f>
        <v>0</v>
      </c>
      <c r="K1735" s="50" t="n">
        <f aca="false">FilterOPk!I$20</f>
        <v>0</v>
      </c>
      <c r="L1735" s="50" t="n">
        <f aca="false">FilterOPk!J$20</f>
        <v>0</v>
      </c>
      <c r="M1735" s="50" t="n">
        <f aca="false">FilterOPk!K$20</f>
        <v>0</v>
      </c>
      <c r="N1735" s="50" t="n">
        <f aca="false">FilterOPk!L$20</f>
        <v>-78853.48</v>
      </c>
      <c r="O1735" s="50" t="n">
        <f aca="false">FilterOPk!M$20</f>
        <v>0</v>
      </c>
      <c r="P1735" s="50" t="n">
        <f aca="false">FilterOPk!N$20</f>
        <v>12056.92</v>
      </c>
      <c r="Q1735" s="51" t="n">
        <f aca="false">FilterOPk!O$20</f>
        <v>-66796.56</v>
      </c>
    </row>
    <row r="1736" customFormat="false" ht="12.75" hidden="false" customHeight="false" outlineLevel="0" collapsed="false">
      <c r="B1736" s="85" t="str">
        <f aca="false">FilterOPk!A$21</f>
        <v>ST- PJM</v>
      </c>
      <c r="C1736" s="13" t="n">
        <f aca="false">C1735+1</f>
        <v>1735</v>
      </c>
      <c r="D1736" s="50" t="n">
        <f aca="false">FilterOPk!B$21</f>
        <v>1243093.71447674</v>
      </c>
      <c r="E1736" s="50" t="n">
        <f aca="false">FilterOPk!C$21</f>
        <v>13503.06</v>
      </c>
      <c r="F1736" s="50" t="n">
        <f aca="false">FilterOPk!D$21</f>
        <v>0</v>
      </c>
      <c r="G1736" s="50" t="n">
        <f aca="false">FilterOPk!E$21</f>
        <v>0</v>
      </c>
      <c r="H1736" s="50" t="n">
        <f aca="false">FilterOPk!F$21</f>
        <v>0</v>
      </c>
      <c r="I1736" s="50" t="n">
        <f aca="false">FilterOPk!G$21</f>
        <v>0</v>
      </c>
      <c r="J1736" s="50" t="n">
        <f aca="false">FilterOPk!H$21</f>
        <v>0</v>
      </c>
      <c r="K1736" s="50" t="n">
        <f aca="false">FilterOPk!I$21</f>
        <v>0</v>
      </c>
      <c r="L1736" s="50" t="n">
        <f aca="false">FilterOPk!J$21</f>
        <v>0</v>
      </c>
      <c r="M1736" s="50" t="n">
        <f aca="false">FilterOPk!K$21</f>
        <v>0</v>
      </c>
      <c r="N1736" s="50" t="n">
        <f aca="false">FilterOPk!L$21</f>
        <v>13503.06</v>
      </c>
      <c r="O1736" s="50" t="n">
        <f aca="false">FilterOPk!M$21</f>
        <v>0</v>
      </c>
      <c r="P1736" s="50" t="n">
        <f aca="false">FilterOPk!N$21</f>
        <v>0</v>
      </c>
      <c r="Q1736" s="51" t="n">
        <f aca="false">FilterOPk!O$21</f>
        <v>13503.06</v>
      </c>
    </row>
    <row r="1737" customFormat="false" ht="12.75" hidden="false" customHeight="false" outlineLevel="0" collapsed="false">
      <c r="B1737" s="85" t="str">
        <f aca="false">FilterOPk!A$22</f>
        <v>ST- NENG</v>
      </c>
      <c r="C1737" s="13" t="n">
        <f aca="false">C1736+1</f>
        <v>1736</v>
      </c>
      <c r="D1737" s="50" t="n">
        <f aca="false">FilterOPk!B$22</f>
        <v>539719.375927685</v>
      </c>
      <c r="E1737" s="50" t="n">
        <f aca="false">FilterOPk!C$22</f>
        <v>17499.36</v>
      </c>
      <c r="F1737" s="50" t="n">
        <f aca="false">FilterOPk!D$22</f>
        <v>34844.91</v>
      </c>
      <c r="G1737" s="50" t="n">
        <f aca="false">FilterOPk!E$22</f>
        <v>0</v>
      </c>
      <c r="H1737" s="50" t="n">
        <f aca="false">FilterOPk!F$22</f>
        <v>0</v>
      </c>
      <c r="I1737" s="50" t="n">
        <f aca="false">FilterOPk!G$22</f>
        <v>0</v>
      </c>
      <c r="J1737" s="50" t="n">
        <f aca="false">FilterOPk!H$22</f>
        <v>0</v>
      </c>
      <c r="K1737" s="50" t="n">
        <f aca="false">FilterOPk!I$22</f>
        <v>0</v>
      </c>
      <c r="L1737" s="50" t="n">
        <f aca="false">FilterOPk!J$22</f>
        <v>0</v>
      </c>
      <c r="M1737" s="50" t="n">
        <f aca="false">FilterOPk!K$22</f>
        <v>0</v>
      </c>
      <c r="N1737" s="50" t="n">
        <f aca="false">FilterOPk!L$22</f>
        <v>52344.27</v>
      </c>
      <c r="O1737" s="50" t="n">
        <f aca="false">FilterOPk!M$22</f>
        <v>0</v>
      </c>
      <c r="P1737" s="50" t="n">
        <f aca="false">FilterOPk!N$22</f>
        <v>0</v>
      </c>
      <c r="Q1737" s="51" t="n">
        <f aca="false">FilterOPk!O$22</f>
        <v>52344.27</v>
      </c>
    </row>
    <row r="1738" customFormat="false" ht="12.75" hidden="false" customHeight="false" outlineLevel="0" collapsed="false">
      <c r="B1738" s="85" t="str">
        <f aca="false">FilterOPk!A$23</f>
        <v>ST- NY</v>
      </c>
      <c r="C1738" s="13" t="n">
        <f aca="false">C1737+1</f>
        <v>1737</v>
      </c>
      <c r="D1738" s="50" t="n">
        <f aca="false">FilterOPk!B$23</f>
        <v>251437.188425373</v>
      </c>
      <c r="E1738" s="50" t="n">
        <f aca="false">FilterOPk!C$23</f>
        <v>22663</v>
      </c>
      <c r="F1738" s="50" t="n">
        <f aca="false">FilterOPk!D$23</f>
        <v>52267.36</v>
      </c>
      <c r="G1738" s="50" t="n">
        <f aca="false">FilterOPk!E$23</f>
        <v>0</v>
      </c>
      <c r="H1738" s="50" t="n">
        <f aca="false">FilterOPk!F$23</f>
        <v>0</v>
      </c>
      <c r="I1738" s="50" t="n">
        <f aca="false">FilterOPk!G$23</f>
        <v>0</v>
      </c>
      <c r="J1738" s="50" t="n">
        <f aca="false">FilterOPk!H$23</f>
        <v>0</v>
      </c>
      <c r="K1738" s="50" t="n">
        <f aca="false">FilterOPk!I$23</f>
        <v>0</v>
      </c>
      <c r="L1738" s="50" t="n">
        <f aca="false">FilterOPk!J$23</f>
        <v>0</v>
      </c>
      <c r="M1738" s="50" t="n">
        <f aca="false">FilterOPk!K$23</f>
        <v>0</v>
      </c>
      <c r="N1738" s="50" t="n">
        <f aca="false">FilterOPk!L$23</f>
        <v>74930.36</v>
      </c>
      <c r="O1738" s="50" t="n">
        <f aca="false">FilterOPk!M$23</f>
        <v>0</v>
      </c>
      <c r="P1738" s="50" t="n">
        <f aca="false">FilterOPk!N$23</f>
        <v>0</v>
      </c>
      <c r="Q1738" s="51" t="n">
        <f aca="false">FilterOPk!O$23</f>
        <v>74930.36</v>
      </c>
    </row>
    <row r="1739" customFormat="false" ht="12.75" hidden="false" customHeight="false" outlineLevel="0" collapsed="false">
      <c r="B1739" s="85" t="str">
        <f aca="false">FilterOPk!A$24</f>
        <v>NE- PHYS</v>
      </c>
      <c r="C1739" s="13" t="n">
        <f aca="false">C1738+1</f>
        <v>1738</v>
      </c>
      <c r="D1739" s="50" t="n">
        <f aca="false">FilterOPk!B$24</f>
        <v>0</v>
      </c>
      <c r="E1739" s="50" t="n">
        <f aca="false">FilterOPk!C$24</f>
        <v>0</v>
      </c>
      <c r="F1739" s="50" t="n">
        <f aca="false">FilterOPk!D$24</f>
        <v>0</v>
      </c>
      <c r="G1739" s="50" t="n">
        <f aca="false">FilterOPk!E$24</f>
        <v>0</v>
      </c>
      <c r="H1739" s="50" t="n">
        <f aca="false">FilterOPk!F$24</f>
        <v>0</v>
      </c>
      <c r="I1739" s="50" t="n">
        <f aca="false">FilterOPk!G$24</f>
        <v>0</v>
      </c>
      <c r="J1739" s="50" t="n">
        <f aca="false">FilterOPk!H$24</f>
        <v>0</v>
      </c>
      <c r="K1739" s="50" t="n">
        <f aca="false">FilterOPk!I$24</f>
        <v>0</v>
      </c>
      <c r="L1739" s="50" t="n">
        <f aca="false">FilterOPk!J$24</f>
        <v>0</v>
      </c>
      <c r="M1739" s="50" t="n">
        <f aca="false">FilterOPk!K$24</f>
        <v>0</v>
      </c>
      <c r="N1739" s="50" t="n">
        <f aca="false">FilterOPk!L$24</f>
        <v>0</v>
      </c>
      <c r="O1739" s="50" t="n">
        <f aca="false">FilterOPk!M$24</f>
        <v>0</v>
      </c>
      <c r="P1739" s="50" t="n">
        <f aca="false">FilterOPk!N$24</f>
        <v>0</v>
      </c>
      <c r="Q1739" s="51" t="n">
        <f aca="false">FilterOPk!O$24</f>
        <v>0</v>
      </c>
    </row>
    <row r="1740" customFormat="false" ht="12.75" hidden="false" customHeight="false" outlineLevel="0" collapsed="false">
      <c r="B1740" s="85" t="str">
        <f aca="false">FilterOPk!A$25</f>
        <v>LT-Southeast</v>
      </c>
      <c r="C1740" s="13" t="n">
        <f aca="false">C1739+1</f>
        <v>1739</v>
      </c>
      <c r="D1740" s="50" t="n">
        <f aca="false">FilterOPk!B$25</f>
        <v>11411200.8859117</v>
      </c>
      <c r="E1740" s="50" t="n">
        <f aca="false">FilterOPk!C$25</f>
        <v>15825.82</v>
      </c>
      <c r="F1740" s="50" t="n">
        <f aca="false">FilterOPk!D$25</f>
        <v>13250</v>
      </c>
      <c r="G1740" s="50" t="n">
        <f aca="false">FilterOPk!E$25</f>
        <v>24924.1</v>
      </c>
      <c r="H1740" s="50" t="n">
        <f aca="false">FilterOPk!F$25</f>
        <v>24690.47</v>
      </c>
      <c r="I1740" s="50" t="n">
        <f aca="false">FilterOPk!G$25</f>
        <v>26774</v>
      </c>
      <c r="J1740" s="50" t="n">
        <f aca="false">FilterOPk!H$25</f>
        <v>26715</v>
      </c>
      <c r="K1740" s="50" t="n">
        <f aca="false">FilterOPk!I$25</f>
        <v>57358.83</v>
      </c>
      <c r="L1740" s="50" t="n">
        <f aca="false">FilterOPk!J$25</f>
        <v>26146</v>
      </c>
      <c r="M1740" s="50" t="n">
        <f aca="false">FilterOPk!K$25</f>
        <v>75355.31</v>
      </c>
      <c r="N1740" s="50" t="n">
        <f aca="false">FilterOPk!L$25</f>
        <v>291039.53</v>
      </c>
      <c r="O1740" s="50" t="n">
        <f aca="false">FilterOPk!M$25</f>
        <v>-122359</v>
      </c>
      <c r="P1740" s="50" t="n">
        <f aca="false">FilterOPk!N$25</f>
        <v>514428.17</v>
      </c>
      <c r="Q1740" s="51" t="n">
        <f aca="false">FilterOPk!O$25</f>
        <v>683108.7</v>
      </c>
    </row>
    <row r="1741" customFormat="false" ht="12.75" hidden="false" customHeight="false" outlineLevel="0" collapsed="false">
      <c r="B1741" s="85" t="str">
        <f aca="false">FilterOPk!A$26</f>
        <v>ST-SPP</v>
      </c>
      <c r="C1741" s="13" t="n">
        <f aca="false">C1740+1</f>
        <v>1740</v>
      </c>
      <c r="D1741" s="50" t="n">
        <f aca="false">FilterOPk!B$26</f>
        <v>52202.8773549933</v>
      </c>
      <c r="E1741" s="50" t="n">
        <f aca="false">FilterOPk!C$26</f>
        <v>0</v>
      </c>
      <c r="F1741" s="50" t="n">
        <f aca="false">FilterOPk!D$26</f>
        <v>0</v>
      </c>
      <c r="G1741" s="50" t="n">
        <f aca="false">FilterOPk!E$26</f>
        <v>0</v>
      </c>
      <c r="H1741" s="50" t="n">
        <f aca="false">FilterOPk!F$26</f>
        <v>0</v>
      </c>
      <c r="I1741" s="50" t="n">
        <f aca="false">FilterOPk!G$26</f>
        <v>0</v>
      </c>
      <c r="J1741" s="50" t="n">
        <f aca="false">FilterOPk!H$26</f>
        <v>0</v>
      </c>
      <c r="K1741" s="50" t="n">
        <f aca="false">FilterOPk!I$26</f>
        <v>0</v>
      </c>
      <c r="L1741" s="50" t="n">
        <f aca="false">FilterOPk!J$26</f>
        <v>0</v>
      </c>
      <c r="M1741" s="50" t="n">
        <f aca="false">FilterOPk!K$26</f>
        <v>0</v>
      </c>
      <c r="N1741" s="50" t="n">
        <f aca="false">FilterOPk!L$26</f>
        <v>0</v>
      </c>
      <c r="O1741" s="50" t="n">
        <f aca="false">FilterOPk!M$26</f>
        <v>0</v>
      </c>
      <c r="P1741" s="50" t="n">
        <f aca="false">FilterOPk!N$26</f>
        <v>0</v>
      </c>
      <c r="Q1741" s="51" t="n">
        <f aca="false">FilterOPk!O$26</f>
        <v>0</v>
      </c>
    </row>
    <row r="1742" customFormat="false" ht="12.75" hidden="false" customHeight="false" outlineLevel="0" collapsed="false">
      <c r="B1742" s="85" t="str">
        <f aca="false">FilterOPk!A$27</f>
        <v>ST-SERC</v>
      </c>
      <c r="C1742" s="13" t="n">
        <f aca="false">C1741+1</f>
        <v>1741</v>
      </c>
      <c r="D1742" s="50" t="n">
        <f aca="false">FilterOPk!B$27</f>
        <v>686881.973218232</v>
      </c>
      <c r="E1742" s="50" t="n">
        <f aca="false">FilterOPk!C$27</f>
        <v>0</v>
      </c>
      <c r="F1742" s="50" t="n">
        <f aca="false">FilterOPk!D$27</f>
        <v>0</v>
      </c>
      <c r="G1742" s="50" t="n">
        <f aca="false">FilterOPk!E$27</f>
        <v>0</v>
      </c>
      <c r="H1742" s="50" t="n">
        <f aca="false">FilterOPk!F$27</f>
        <v>0</v>
      </c>
      <c r="I1742" s="50" t="n">
        <f aca="false">FilterOPk!G$27</f>
        <v>0</v>
      </c>
      <c r="J1742" s="50" t="n">
        <f aca="false">FilterOPk!H$27</f>
        <v>0</v>
      </c>
      <c r="K1742" s="50" t="n">
        <f aca="false">FilterOPk!I$27</f>
        <v>0</v>
      </c>
      <c r="L1742" s="50" t="n">
        <f aca="false">FilterOPk!J$27</f>
        <v>0</v>
      </c>
      <c r="M1742" s="50" t="n">
        <f aca="false">FilterOPk!K$27</f>
        <v>0</v>
      </c>
      <c r="N1742" s="50" t="n">
        <f aca="false">FilterOPk!L$27</f>
        <v>0</v>
      </c>
      <c r="O1742" s="50" t="n">
        <f aca="false">FilterOPk!M$27</f>
        <v>0</v>
      </c>
      <c r="P1742" s="50" t="n">
        <f aca="false">FilterOPk!N$27</f>
        <v>0</v>
      </c>
      <c r="Q1742" s="51" t="n">
        <f aca="false">FilterOPk!O$27</f>
        <v>0</v>
      </c>
    </row>
    <row r="1743" customFormat="false" ht="12.75" hidden="false" customHeight="false" outlineLevel="0" collapsed="false">
      <c r="B1743" s="85" t="str">
        <f aca="false">FilterOPk!A$28</f>
        <v>LT- Texas</v>
      </c>
      <c r="C1743" s="13" t="n">
        <f aca="false">C1742+1</f>
        <v>1742</v>
      </c>
      <c r="D1743" s="50" t="n">
        <f aca="false">FilterOPk!B$28</f>
        <v>3826684.70313045</v>
      </c>
      <c r="E1743" s="50" t="n">
        <f aca="false">FilterOPk!C$28</f>
        <v>0</v>
      </c>
      <c r="F1743" s="50" t="n">
        <f aca="false">FilterOPk!D$28</f>
        <v>13003.28</v>
      </c>
      <c r="G1743" s="50" t="n">
        <f aca="false">FilterOPk!E$28</f>
        <v>7651.26</v>
      </c>
      <c r="H1743" s="50" t="n">
        <f aca="false">FilterOPk!F$28</f>
        <v>7986.82</v>
      </c>
      <c r="I1743" s="50" t="n">
        <f aca="false">FilterOPk!G$28</f>
        <v>17032.43</v>
      </c>
      <c r="J1743" s="50" t="n">
        <f aca="false">FilterOPk!H$28</f>
        <v>19665.43</v>
      </c>
      <c r="K1743" s="50" t="n">
        <f aca="false">FilterOPk!I$28</f>
        <v>46628.44</v>
      </c>
      <c r="L1743" s="50" t="n">
        <f aca="false">FilterOPk!J$28</f>
        <v>12076.91</v>
      </c>
      <c r="M1743" s="50" t="n">
        <f aca="false">FilterOPk!K$28</f>
        <v>18411.54</v>
      </c>
      <c r="N1743" s="50" t="n">
        <f aca="false">FilterOPk!L$28</f>
        <v>142456.11</v>
      </c>
      <c r="O1743" s="50" t="n">
        <f aca="false">FilterOPk!M$28</f>
        <v>653578.76</v>
      </c>
      <c r="P1743" s="50" t="n">
        <f aca="false">FilterOPk!N$28</f>
        <v>2238345.92</v>
      </c>
      <c r="Q1743" s="51" t="n">
        <f aca="false">FilterOPk!O$28</f>
        <v>3034380.79</v>
      </c>
    </row>
    <row r="1744" customFormat="false" ht="12.75" hidden="false" customHeight="false" outlineLevel="0" collapsed="false">
      <c r="B1744" s="85" t="str">
        <f aca="false">FilterOPk!A$29</f>
        <v>St- Texas</v>
      </c>
      <c r="C1744" s="13" t="n">
        <f aca="false">C1743+1</f>
        <v>1743</v>
      </c>
      <c r="D1744" s="50" t="n">
        <f aca="false">FilterOPk!B$29</f>
        <v>445563.239343252</v>
      </c>
      <c r="E1744" s="50" t="n">
        <f aca="false">FilterOPk!C$29</f>
        <v>5676.33</v>
      </c>
      <c r="F1744" s="50" t="n">
        <f aca="false">FilterOPk!D$29</f>
        <v>0</v>
      </c>
      <c r="G1744" s="50" t="n">
        <f aca="false">FilterOPk!E$29</f>
        <v>0</v>
      </c>
      <c r="H1744" s="50" t="n">
        <f aca="false">FilterOPk!F$29</f>
        <v>0</v>
      </c>
      <c r="I1744" s="50" t="n">
        <f aca="false">FilterOPk!G$29</f>
        <v>0</v>
      </c>
      <c r="J1744" s="50" t="n">
        <f aca="false">FilterOPk!H$29</f>
        <v>0</v>
      </c>
      <c r="K1744" s="50" t="n">
        <f aca="false">FilterOPk!I$29</f>
        <v>0</v>
      </c>
      <c r="L1744" s="50" t="n">
        <f aca="false">FilterOPk!J$29</f>
        <v>0</v>
      </c>
      <c r="M1744" s="50" t="n">
        <f aca="false">FilterOPk!K$29</f>
        <v>0</v>
      </c>
      <c r="N1744" s="50" t="n">
        <f aca="false">FilterOPk!L$29</f>
        <v>5676.33</v>
      </c>
      <c r="O1744" s="50" t="n">
        <f aca="false">FilterOPk!M$29</f>
        <v>0</v>
      </c>
      <c r="P1744" s="50" t="n">
        <f aca="false">FilterOPk!N$29</f>
        <v>0</v>
      </c>
      <c r="Q1744" s="51" t="n">
        <f aca="false">FilterOPk!O$29</f>
        <v>5676.33</v>
      </c>
    </row>
    <row r="1745" customFormat="false" ht="12.75" hidden="false" customHeight="false" outlineLevel="0" collapsed="false">
      <c r="B1745" s="85"/>
      <c r="C1745" s="13" t="n">
        <f aca="false">C1744+1</f>
        <v>1744</v>
      </c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1"/>
    </row>
    <row r="1746" customFormat="false" ht="12.75" hidden="false" customHeight="false" outlineLevel="0" collapsed="false">
      <c r="B1746" s="85" t="str">
        <f aca="false">FilterOPk!A$32</f>
        <v>Gas positions</v>
      </c>
      <c r="C1746" s="13" t="n">
        <f aca="false">C1745+1</f>
        <v>1745</v>
      </c>
      <c r="D1746" s="50" t="s">
        <v>4</v>
      </c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1"/>
    </row>
    <row r="1747" customFormat="false" ht="12.75" hidden="false" customHeight="false" outlineLevel="0" collapsed="false">
      <c r="B1747" s="85" t="str">
        <f aca="false">FilterOPk!A$33</f>
        <v>Kevin Presto</v>
      </c>
      <c r="C1747" s="13" t="n">
        <f aca="false">C1746+1</f>
        <v>1746</v>
      </c>
      <c r="D1747" s="50" t="n">
        <f aca="false">FilterOPk!B$33</f>
        <v>0</v>
      </c>
      <c r="E1747" s="50" t="n">
        <f aca="false">FilterOPk!C$33</f>
        <v>0</v>
      </c>
      <c r="F1747" s="50" t="n">
        <f aca="false">FilterOPk!D$33</f>
        <v>0</v>
      </c>
      <c r="G1747" s="50" t="n">
        <f aca="false">FilterOPk!E$33</f>
        <v>0</v>
      </c>
      <c r="H1747" s="50" t="n">
        <f aca="false">FilterOPk!F$33</f>
        <v>0</v>
      </c>
      <c r="I1747" s="50" t="n">
        <f aca="false">FilterOPk!G$33</f>
        <v>0</v>
      </c>
      <c r="J1747" s="50" t="n">
        <f aca="false">FilterOPk!H$33</f>
        <v>0</v>
      </c>
      <c r="K1747" s="50" t="n">
        <f aca="false">FilterOPk!I$33</f>
        <v>0</v>
      </c>
      <c r="L1747" s="50" t="n">
        <f aca="false">FilterOPk!J$33</f>
        <v>0</v>
      </c>
      <c r="M1747" s="50" t="n">
        <f aca="false">FilterOPk!K$33</f>
        <v>0</v>
      </c>
      <c r="N1747" s="50" t="n">
        <f aca="false">FilterOPk!L$33</f>
        <v>0</v>
      </c>
      <c r="O1747" s="50" t="n">
        <f aca="false">FilterOPk!M$33</f>
        <v>0</v>
      </c>
      <c r="P1747" s="50" t="n">
        <f aca="false">FilterOPk!N$33</f>
        <v>0</v>
      </c>
      <c r="Q1747" s="51" t="n">
        <f aca="false">FilterOPk!O$33</f>
        <v>0</v>
      </c>
    </row>
    <row r="1748" customFormat="false" ht="12.75" hidden="false" customHeight="false" outlineLevel="0" collapsed="false">
      <c r="B1748" s="85" t="str">
        <f aca="false">FilterOPk!A$34</f>
        <v>Fletcher Sturm</v>
      </c>
      <c r="C1748" s="13" t="n">
        <f aca="false">C1747+1</f>
        <v>1747</v>
      </c>
      <c r="D1748" s="50" t="n">
        <f aca="false">FilterOPk!B$34</f>
        <v>0</v>
      </c>
      <c r="E1748" s="50" t="n">
        <f aca="false">FilterOPk!C$34</f>
        <v>0</v>
      </c>
      <c r="F1748" s="50" t="n">
        <f aca="false">FilterOPk!D$34</f>
        <v>0</v>
      </c>
      <c r="G1748" s="50" t="n">
        <f aca="false">FilterOPk!E$34</f>
        <v>0</v>
      </c>
      <c r="H1748" s="50" t="n">
        <f aca="false">FilterOPk!F$34</f>
        <v>0</v>
      </c>
      <c r="I1748" s="50" t="n">
        <f aca="false">FilterOPk!G$34</f>
        <v>0</v>
      </c>
      <c r="J1748" s="50" t="n">
        <f aca="false">FilterOPk!H$34</f>
        <v>0</v>
      </c>
      <c r="K1748" s="50" t="n">
        <f aca="false">FilterOPk!I$34</f>
        <v>0</v>
      </c>
      <c r="L1748" s="50" t="n">
        <f aca="false">FilterOPk!J$34</f>
        <v>0</v>
      </c>
      <c r="M1748" s="50" t="n">
        <f aca="false">FilterOPk!K$34</f>
        <v>0</v>
      </c>
      <c r="N1748" s="50" t="n">
        <f aca="false">FilterOPk!L$34</f>
        <v>0</v>
      </c>
      <c r="O1748" s="50" t="n">
        <f aca="false">FilterOPk!M$34</f>
        <v>0</v>
      </c>
      <c r="P1748" s="50" t="n">
        <f aca="false">FilterOPk!N$34</f>
        <v>0</v>
      </c>
      <c r="Q1748" s="51" t="n">
        <f aca="false">FilterOPk!O$34</f>
        <v>0</v>
      </c>
    </row>
    <row r="1749" customFormat="false" ht="12.75" hidden="false" customHeight="false" outlineLevel="0" collapsed="false">
      <c r="B1749" s="85" t="str">
        <f aca="false">FilterOPk!A$35</f>
        <v>Doug Gilbert-Smith</v>
      </c>
      <c r="C1749" s="13" t="n">
        <f aca="false">C1748+1</f>
        <v>1748</v>
      </c>
      <c r="D1749" s="50" t="n">
        <f aca="false">FilterOPk!B$35</f>
        <v>0</v>
      </c>
      <c r="E1749" s="50" t="n">
        <f aca="false">FilterOPk!C$35</f>
        <v>0</v>
      </c>
      <c r="F1749" s="50" t="n">
        <f aca="false">FilterOPk!D$35</f>
        <v>0</v>
      </c>
      <c r="G1749" s="50" t="n">
        <f aca="false">FilterOPk!E$35</f>
        <v>0</v>
      </c>
      <c r="H1749" s="50" t="n">
        <f aca="false">FilterOPk!F$35</f>
        <v>0</v>
      </c>
      <c r="I1749" s="50" t="n">
        <f aca="false">FilterOPk!G$35</f>
        <v>0</v>
      </c>
      <c r="J1749" s="50" t="n">
        <f aca="false">FilterOPk!H$35</f>
        <v>0</v>
      </c>
      <c r="K1749" s="50" t="n">
        <f aca="false">FilterOPk!I$35</f>
        <v>0</v>
      </c>
      <c r="L1749" s="50" t="n">
        <f aca="false">FilterOPk!J$35</f>
        <v>0</v>
      </c>
      <c r="M1749" s="50" t="n">
        <f aca="false">FilterOPk!K$35</f>
        <v>0</v>
      </c>
      <c r="N1749" s="50" t="n">
        <f aca="false">FilterOPk!L$35</f>
        <v>0</v>
      </c>
      <c r="O1749" s="50" t="n">
        <f aca="false">FilterOPk!M$35</f>
        <v>0</v>
      </c>
      <c r="P1749" s="50" t="n">
        <f aca="false">FilterOPk!N$35</f>
        <v>0</v>
      </c>
      <c r="Q1749" s="51" t="n">
        <f aca="false">FilterOPk!O$35</f>
        <v>0</v>
      </c>
    </row>
    <row r="1750" customFormat="false" ht="12.75" hidden="false" customHeight="false" outlineLevel="0" collapsed="false">
      <c r="B1750" s="85" t="str">
        <f aca="false">FilterOPk!A$36</f>
        <v>Rogers Herndon</v>
      </c>
      <c r="C1750" s="13" t="n">
        <f aca="false">C1749+1</f>
        <v>1749</v>
      </c>
      <c r="D1750" s="50" t="n">
        <f aca="false">FilterOPk!B$36</f>
        <v>0</v>
      </c>
      <c r="E1750" s="50" t="n">
        <f aca="false">FilterOPk!C$36</f>
        <v>0</v>
      </c>
      <c r="F1750" s="50" t="n">
        <f aca="false">FilterOPk!D$36</f>
        <v>0</v>
      </c>
      <c r="G1750" s="50" t="n">
        <f aca="false">FilterOPk!E$36</f>
        <v>0</v>
      </c>
      <c r="H1750" s="50" t="n">
        <f aca="false">FilterOPk!F$36</f>
        <v>0</v>
      </c>
      <c r="I1750" s="50" t="n">
        <f aca="false">FilterOPk!G$36</f>
        <v>0</v>
      </c>
      <c r="J1750" s="50" t="n">
        <f aca="false">FilterOPk!H$36</f>
        <v>0</v>
      </c>
      <c r="K1750" s="50" t="n">
        <f aca="false">FilterOPk!I$36</f>
        <v>0</v>
      </c>
      <c r="L1750" s="50" t="n">
        <f aca="false">FilterOPk!J$36</f>
        <v>0</v>
      </c>
      <c r="M1750" s="50" t="n">
        <f aca="false">FilterOPk!K$36</f>
        <v>0</v>
      </c>
      <c r="N1750" s="50" t="n">
        <f aca="false">FilterOPk!L$36</f>
        <v>0</v>
      </c>
      <c r="O1750" s="50" t="n">
        <f aca="false">FilterOPk!M$36</f>
        <v>0</v>
      </c>
      <c r="P1750" s="50" t="n">
        <f aca="false">FilterOPk!N$36</f>
        <v>0</v>
      </c>
      <c r="Q1750" s="51" t="n">
        <f aca="false">FilterOPk!O$36</f>
        <v>0</v>
      </c>
    </row>
    <row r="1751" customFormat="false" ht="12.75" hidden="false" customHeight="false" outlineLevel="0" collapsed="false">
      <c r="B1751" s="85" t="str">
        <f aca="false">FilterOPk!A$37</f>
        <v>Dana Davis</v>
      </c>
      <c r="C1751" s="13" t="n">
        <f aca="false">C1750+1</f>
        <v>1750</v>
      </c>
      <c r="D1751" s="50" t="n">
        <f aca="false">FilterOPk!B$37</f>
        <v>0</v>
      </c>
      <c r="E1751" s="50" t="n">
        <f aca="false">FilterOPk!C$37</f>
        <v>0</v>
      </c>
      <c r="F1751" s="50" t="n">
        <f aca="false">FilterOPk!D$37</f>
        <v>0</v>
      </c>
      <c r="G1751" s="50" t="n">
        <f aca="false">FilterOPk!E$37</f>
        <v>0</v>
      </c>
      <c r="H1751" s="50" t="n">
        <f aca="false">FilterOPk!F$37</f>
        <v>0</v>
      </c>
      <c r="I1751" s="50" t="n">
        <f aca="false">FilterOPk!G$37</f>
        <v>0</v>
      </c>
      <c r="J1751" s="50" t="n">
        <f aca="false">FilterOPk!H$37</f>
        <v>0</v>
      </c>
      <c r="K1751" s="50" t="n">
        <f aca="false">FilterOPk!I$37</f>
        <v>0</v>
      </c>
      <c r="L1751" s="50" t="n">
        <f aca="false">FilterOPk!J$37</f>
        <v>0</v>
      </c>
      <c r="M1751" s="50" t="n">
        <f aca="false">FilterOPk!K$37</f>
        <v>0</v>
      </c>
      <c r="N1751" s="50" t="n">
        <f aca="false">FilterOPk!L$37</f>
        <v>0</v>
      </c>
      <c r="O1751" s="50" t="n">
        <f aca="false">FilterOPk!M$37</f>
        <v>0</v>
      </c>
      <c r="P1751" s="50" t="n">
        <f aca="false">FilterOPk!N$37</f>
        <v>0</v>
      </c>
      <c r="Q1751" s="51" t="n">
        <f aca="false">FilterOPk!O$37</f>
        <v>0</v>
      </c>
    </row>
    <row r="1752" customFormat="false" ht="12.75" hidden="false" customHeight="false" outlineLevel="0" collapsed="false">
      <c r="B1752" s="85" t="str">
        <f aca="false">FilterOPk!A$38</f>
        <v>Tom May</v>
      </c>
      <c r="C1752" s="13" t="n">
        <f aca="false">C1751+1</f>
        <v>1751</v>
      </c>
      <c r="D1752" s="50" t="n">
        <f aca="false">FilterOPk!B$38</f>
        <v>0</v>
      </c>
      <c r="E1752" s="50" t="n">
        <f aca="false">FilterOPk!C$38</f>
        <v>0</v>
      </c>
      <c r="F1752" s="50" t="n">
        <f aca="false">FilterOPk!D$38</f>
        <v>0</v>
      </c>
      <c r="G1752" s="50" t="n">
        <f aca="false">FilterOPk!E$38</f>
        <v>0</v>
      </c>
      <c r="H1752" s="50" t="n">
        <f aca="false">FilterOPk!F$38</f>
        <v>0</v>
      </c>
      <c r="I1752" s="50" t="n">
        <f aca="false">FilterOPk!G$38</f>
        <v>0</v>
      </c>
      <c r="J1752" s="50" t="n">
        <f aca="false">FilterOPk!H$38</f>
        <v>0</v>
      </c>
      <c r="K1752" s="50" t="n">
        <f aca="false">FilterOPk!I$38</f>
        <v>0</v>
      </c>
      <c r="L1752" s="50" t="n">
        <f aca="false">FilterOPk!J$38</f>
        <v>0</v>
      </c>
      <c r="M1752" s="50" t="n">
        <f aca="false">FilterOPk!K$38</f>
        <v>0</v>
      </c>
      <c r="N1752" s="50" t="n">
        <f aca="false">FilterOPk!L$38</f>
        <v>0</v>
      </c>
      <c r="O1752" s="50" t="n">
        <f aca="false">FilterOPk!M$38</f>
        <v>0</v>
      </c>
      <c r="P1752" s="50" t="n">
        <f aca="false">FilterOPk!N$38</f>
        <v>0</v>
      </c>
      <c r="Q1752" s="51" t="n">
        <f aca="false">FilterOPk!O$38</f>
        <v>0</v>
      </c>
    </row>
    <row r="1753" customFormat="false" ht="12.75" hidden="false" customHeight="false" outlineLevel="0" collapsed="false">
      <c r="B1753" s="85" t="str">
        <f aca="false">FilterOPk!A$39</f>
        <v>Clint Dean</v>
      </c>
      <c r="C1753" s="13" t="n">
        <f aca="false">C1752+1</f>
        <v>1752</v>
      </c>
      <c r="D1753" s="50" t="n">
        <f aca="false">FilterOPk!B$39</f>
        <v>0</v>
      </c>
      <c r="E1753" s="50" t="n">
        <f aca="false">FilterOPk!C$39</f>
        <v>0</v>
      </c>
      <c r="F1753" s="50" t="n">
        <f aca="false">FilterOPk!D$39</f>
        <v>0</v>
      </c>
      <c r="G1753" s="50" t="n">
        <f aca="false">FilterOPk!E$39</f>
        <v>0</v>
      </c>
      <c r="H1753" s="50" t="n">
        <f aca="false">FilterOPk!F$39</f>
        <v>0</v>
      </c>
      <c r="I1753" s="50" t="n">
        <f aca="false">FilterOPk!G$39</f>
        <v>0</v>
      </c>
      <c r="J1753" s="50" t="n">
        <f aca="false">FilterOPk!H$39</f>
        <v>0</v>
      </c>
      <c r="K1753" s="50" t="n">
        <f aca="false">FilterOPk!I$39</f>
        <v>0</v>
      </c>
      <c r="L1753" s="50" t="n">
        <f aca="false">FilterOPk!J$39</f>
        <v>0</v>
      </c>
      <c r="M1753" s="50" t="n">
        <f aca="false">FilterOPk!K$39</f>
        <v>0</v>
      </c>
      <c r="N1753" s="50" t="n">
        <f aca="false">FilterOPk!L$39</f>
        <v>0</v>
      </c>
      <c r="O1753" s="50" t="n">
        <f aca="false">FilterOPk!M$39</f>
        <v>0</v>
      </c>
      <c r="P1753" s="50" t="n">
        <f aca="false">FilterOPk!N$39</f>
        <v>0</v>
      </c>
      <c r="Q1753" s="51" t="n">
        <f aca="false">FilterOPk!O$39</f>
        <v>0</v>
      </c>
    </row>
    <row r="1754" customFormat="false" ht="12.75" hidden="false" customHeight="false" outlineLevel="0" collapsed="false">
      <c r="B1754" s="85" t="str">
        <f aca="false">FilterOPk!A$40</f>
        <v>Rob Benson</v>
      </c>
      <c r="C1754" s="13" t="n">
        <f aca="false">C1753+1</f>
        <v>1753</v>
      </c>
      <c r="D1754" s="50" t="n">
        <f aca="false">FilterOPk!B$40</f>
        <v>0</v>
      </c>
      <c r="E1754" s="50" t="n">
        <f aca="false">FilterOPk!C$40</f>
        <v>0</v>
      </c>
      <c r="F1754" s="50" t="n">
        <f aca="false">FilterOPk!D$40</f>
        <v>0</v>
      </c>
      <c r="G1754" s="50" t="n">
        <f aca="false">FilterOPk!E$40</f>
        <v>0</v>
      </c>
      <c r="H1754" s="50" t="n">
        <f aca="false">FilterOPk!F$40</f>
        <v>0</v>
      </c>
      <c r="I1754" s="50" t="n">
        <f aca="false">FilterOPk!G$40</f>
        <v>0</v>
      </c>
      <c r="J1754" s="50" t="n">
        <f aca="false">FilterOPk!H$40</f>
        <v>0</v>
      </c>
      <c r="K1754" s="50" t="n">
        <f aca="false">FilterOPk!I$40</f>
        <v>0</v>
      </c>
      <c r="L1754" s="50" t="n">
        <f aca="false">FilterOPk!J$40</f>
        <v>0</v>
      </c>
      <c r="M1754" s="50" t="n">
        <f aca="false">FilterOPk!K$40</f>
        <v>0</v>
      </c>
      <c r="N1754" s="50" t="n">
        <f aca="false">FilterOPk!L$40</f>
        <v>0</v>
      </c>
      <c r="O1754" s="50" t="n">
        <f aca="false">FilterOPk!M$40</f>
        <v>0</v>
      </c>
      <c r="P1754" s="50" t="n">
        <f aca="false">FilterOPk!N$40</f>
        <v>0</v>
      </c>
      <c r="Q1754" s="51" t="n">
        <f aca="false">FilterOPk!O$40</f>
        <v>0</v>
      </c>
    </row>
    <row r="1755" customFormat="false" ht="12.75" hidden="false" customHeight="false" outlineLevel="0" collapsed="false">
      <c r="B1755" s="85" t="str">
        <f aca="false">FilterOPk!A$41</f>
        <v>Matt Lorenz</v>
      </c>
      <c r="C1755" s="13" t="n">
        <f aca="false">C1754+1</f>
        <v>1754</v>
      </c>
      <c r="D1755" s="50" t="n">
        <f aca="false">FilterOPk!B$41</f>
        <v>0</v>
      </c>
      <c r="E1755" s="50" t="n">
        <f aca="false">FilterOPk!C$41</f>
        <v>0</v>
      </c>
      <c r="F1755" s="50" t="n">
        <f aca="false">FilterOPk!D$41</f>
        <v>0</v>
      </c>
      <c r="G1755" s="50" t="n">
        <f aca="false">FilterOPk!E$41</f>
        <v>0</v>
      </c>
      <c r="H1755" s="50" t="n">
        <f aca="false">FilterOPk!F$41</f>
        <v>0</v>
      </c>
      <c r="I1755" s="50" t="n">
        <f aca="false">FilterOPk!G$41</f>
        <v>0</v>
      </c>
      <c r="J1755" s="50" t="n">
        <f aca="false">FilterOPk!H$41</f>
        <v>0</v>
      </c>
      <c r="K1755" s="50" t="n">
        <f aca="false">FilterOPk!I$41</f>
        <v>0</v>
      </c>
      <c r="L1755" s="50" t="n">
        <f aca="false">FilterOPk!J$41</f>
        <v>0</v>
      </c>
      <c r="M1755" s="50" t="n">
        <f aca="false">FilterOPk!K$41</f>
        <v>0</v>
      </c>
      <c r="N1755" s="50" t="n">
        <f aca="false">FilterOPk!L$41</f>
        <v>0</v>
      </c>
      <c r="O1755" s="50" t="n">
        <f aca="false">FilterOPk!M$41</f>
        <v>0</v>
      </c>
      <c r="P1755" s="50" t="n">
        <f aca="false">FilterOPk!N$41</f>
        <v>0</v>
      </c>
      <c r="Q1755" s="51" t="n">
        <f aca="false">FilterOPk!O$41</f>
        <v>0</v>
      </c>
    </row>
    <row r="1756" customFormat="false" ht="12.75" hidden="false" customHeight="false" outlineLevel="0" collapsed="false">
      <c r="B1756" s="85" t="str">
        <f aca="false">FilterOPk!A$42</f>
        <v>John Forney</v>
      </c>
      <c r="C1756" s="13" t="n">
        <f aca="false">C1755+1</f>
        <v>1755</v>
      </c>
      <c r="D1756" s="50" t="n">
        <f aca="false">FilterOPk!B$42</f>
        <v>0</v>
      </c>
      <c r="E1756" s="50" t="n">
        <f aca="false">FilterOPk!C$42</f>
        <v>0</v>
      </c>
      <c r="F1756" s="50" t="n">
        <f aca="false">FilterOPk!D$42</f>
        <v>0</v>
      </c>
      <c r="G1756" s="50" t="n">
        <f aca="false">FilterOPk!E$42</f>
        <v>0</v>
      </c>
      <c r="H1756" s="50" t="n">
        <f aca="false">FilterOPk!F$42</f>
        <v>0</v>
      </c>
      <c r="I1756" s="50" t="n">
        <f aca="false">FilterOPk!G$42</f>
        <v>0</v>
      </c>
      <c r="J1756" s="50" t="n">
        <f aca="false">FilterOPk!H$42</f>
        <v>0</v>
      </c>
      <c r="K1756" s="50" t="n">
        <f aca="false">FilterOPk!I$42</f>
        <v>0</v>
      </c>
      <c r="L1756" s="50" t="n">
        <f aca="false">FilterOPk!J$42</f>
        <v>0</v>
      </c>
      <c r="M1756" s="50" t="n">
        <f aca="false">FilterOPk!K$42</f>
        <v>0</v>
      </c>
      <c r="N1756" s="50" t="n">
        <f aca="false">FilterOPk!L$42</f>
        <v>0</v>
      </c>
      <c r="O1756" s="50" t="n">
        <f aca="false">FilterOPk!M$42</f>
        <v>0</v>
      </c>
      <c r="P1756" s="50" t="n">
        <f aca="false">FilterOPk!N$42</f>
        <v>0</v>
      </c>
      <c r="Q1756" s="51" t="n">
        <f aca="false">FilterOPk!O$42</f>
        <v>0</v>
      </c>
    </row>
    <row r="1757" customFormat="false" ht="12.75" hidden="false" customHeight="false" outlineLevel="0" collapsed="false">
      <c r="B1757" s="85" t="str">
        <f aca="false">FilterOPk!A$43</f>
        <v>Mike Carson</v>
      </c>
      <c r="C1757" s="13" t="n">
        <f aca="false">C1756+1</f>
        <v>1756</v>
      </c>
      <c r="D1757" s="50" t="n">
        <f aca="false">FilterOPk!B$43</f>
        <v>0</v>
      </c>
      <c r="E1757" s="50" t="n">
        <f aca="false">FilterOPk!C$43</f>
        <v>0</v>
      </c>
      <c r="F1757" s="50" t="n">
        <f aca="false">FilterOPk!D$43</f>
        <v>0</v>
      </c>
      <c r="G1757" s="50" t="n">
        <f aca="false">FilterOPk!E$43</f>
        <v>0</v>
      </c>
      <c r="H1757" s="50" t="n">
        <f aca="false">FilterOPk!F$43</f>
        <v>0</v>
      </c>
      <c r="I1757" s="50" t="n">
        <f aca="false">FilterOPk!G$43</f>
        <v>0</v>
      </c>
      <c r="J1757" s="50" t="n">
        <f aca="false">FilterOPk!H$43</f>
        <v>0</v>
      </c>
      <c r="K1757" s="50" t="n">
        <f aca="false">FilterOPk!I$43</f>
        <v>0</v>
      </c>
      <c r="L1757" s="50" t="n">
        <f aca="false">FilterOPk!J$43</f>
        <v>0</v>
      </c>
      <c r="M1757" s="50" t="n">
        <f aca="false">FilterOPk!K$43</f>
        <v>0</v>
      </c>
      <c r="N1757" s="50" t="n">
        <f aca="false">FilterOPk!L$43</f>
        <v>0</v>
      </c>
      <c r="O1757" s="50" t="n">
        <f aca="false">FilterOPk!M$43</f>
        <v>0</v>
      </c>
      <c r="P1757" s="50" t="n">
        <f aca="false">FilterOPk!N$43</f>
        <v>0</v>
      </c>
      <c r="Q1757" s="51" t="n">
        <f aca="false">FilterOPk!O$43</f>
        <v>0</v>
      </c>
    </row>
    <row r="1758" customFormat="false" ht="12.75" hidden="false" customHeight="false" outlineLevel="0" collapsed="false">
      <c r="B1758" s="85" t="str">
        <f aca="false">FilterOPk!A$44</f>
        <v>Chris Dorland</v>
      </c>
      <c r="C1758" s="13" t="n">
        <f aca="false">C1757+1</f>
        <v>1757</v>
      </c>
      <c r="D1758" s="50" t="n">
        <f aca="false">FilterOPk!B$44</f>
        <v>0</v>
      </c>
      <c r="E1758" s="50" t="n">
        <f aca="false">FilterOPk!C$44</f>
        <v>0</v>
      </c>
      <c r="F1758" s="50" t="n">
        <f aca="false">FilterOPk!D$44</f>
        <v>0</v>
      </c>
      <c r="G1758" s="50" t="n">
        <f aca="false">FilterOPk!E$44</f>
        <v>0</v>
      </c>
      <c r="H1758" s="50" t="n">
        <f aca="false">FilterOPk!F$44</f>
        <v>0</v>
      </c>
      <c r="I1758" s="50" t="n">
        <f aca="false">FilterOPk!G$44</f>
        <v>0</v>
      </c>
      <c r="J1758" s="50" t="n">
        <f aca="false">FilterOPk!H$44</f>
        <v>0</v>
      </c>
      <c r="K1758" s="50" t="n">
        <f aca="false">FilterOPk!I$44</f>
        <v>0</v>
      </c>
      <c r="L1758" s="50" t="n">
        <f aca="false">FilterOPk!J$44</f>
        <v>0</v>
      </c>
      <c r="M1758" s="50" t="n">
        <f aca="false">FilterOPk!K$44</f>
        <v>0</v>
      </c>
      <c r="N1758" s="50" t="n">
        <f aca="false">FilterOPk!L$44</f>
        <v>0</v>
      </c>
      <c r="O1758" s="50" t="n">
        <f aca="false">FilterOPk!M$44</f>
        <v>0</v>
      </c>
      <c r="P1758" s="50" t="n">
        <f aca="false">FilterOPk!N$44</f>
        <v>0</v>
      </c>
      <c r="Q1758" s="51" t="n">
        <f aca="false">FilterOPk!O$44</f>
        <v>0</v>
      </c>
    </row>
    <row r="1759" customFormat="false" ht="12.75" hidden="false" customHeight="false" outlineLevel="0" collapsed="false">
      <c r="B1759" s="85" t="str">
        <f aca="false">FilterOPk!A$45</f>
        <v>Jeff King</v>
      </c>
      <c r="C1759" s="13" t="n">
        <f aca="false">C1758+1</f>
        <v>1758</v>
      </c>
      <c r="D1759" s="50" t="n">
        <f aca="false">FilterOPk!B$45</f>
        <v>0</v>
      </c>
      <c r="E1759" s="50" t="n">
        <f aca="false">FilterOPk!C$45</f>
        <v>0</v>
      </c>
      <c r="F1759" s="50" t="n">
        <f aca="false">FilterOPk!D$45</f>
        <v>0</v>
      </c>
      <c r="G1759" s="50" t="n">
        <f aca="false">FilterOPk!E$45</f>
        <v>0</v>
      </c>
      <c r="H1759" s="50" t="n">
        <f aca="false">FilterOPk!F$45</f>
        <v>0</v>
      </c>
      <c r="I1759" s="50" t="n">
        <f aca="false">FilterOPk!G$45</f>
        <v>0</v>
      </c>
      <c r="J1759" s="50" t="n">
        <f aca="false">FilterOPk!H$45</f>
        <v>0</v>
      </c>
      <c r="K1759" s="50" t="n">
        <f aca="false">FilterOPk!I$45</f>
        <v>0</v>
      </c>
      <c r="L1759" s="50" t="n">
        <f aca="false">FilterOPk!J$45</f>
        <v>0</v>
      </c>
      <c r="M1759" s="50" t="n">
        <f aca="false">FilterOPk!K$45</f>
        <v>0</v>
      </c>
      <c r="N1759" s="50" t="n">
        <f aca="false">FilterOPk!L$45</f>
        <v>0</v>
      </c>
      <c r="O1759" s="50" t="n">
        <f aca="false">FilterOPk!M$45</f>
        <v>0</v>
      </c>
      <c r="P1759" s="50" t="n">
        <f aca="false">FilterOPk!N$45</f>
        <v>0</v>
      </c>
      <c r="Q1759" s="51" t="n">
        <f aca="false">FilterOPk!O$45</f>
        <v>0</v>
      </c>
    </row>
    <row r="1760" customFormat="false" ht="12.75" hidden="false" customHeight="false" outlineLevel="0" collapsed="false">
      <c r="B1760" s="85" t="n">
        <f aca="false">FilterOPk!A$46</f>
        <v>0</v>
      </c>
      <c r="C1760" s="13" t="n">
        <f aca="false">C1759+1</f>
        <v>1759</v>
      </c>
      <c r="D1760" s="50" t="n">
        <f aca="false">FilterOPk!B$46</f>
        <v>0</v>
      </c>
      <c r="E1760" s="50" t="n">
        <f aca="false">FilterOPk!C$46</f>
        <v>0</v>
      </c>
      <c r="F1760" s="50" t="n">
        <f aca="false">FilterOPk!D$46</f>
        <v>0</v>
      </c>
      <c r="G1760" s="50" t="n">
        <f aca="false">FilterOPk!E$46</f>
        <v>0</v>
      </c>
      <c r="H1760" s="50" t="n">
        <f aca="false">FilterOPk!F$46</f>
        <v>0</v>
      </c>
      <c r="I1760" s="50" t="n">
        <f aca="false">FilterOPk!G$46</f>
        <v>0</v>
      </c>
      <c r="J1760" s="50" t="n">
        <f aca="false">FilterOPk!H$46</f>
        <v>0</v>
      </c>
      <c r="K1760" s="50" t="n">
        <f aca="false">FilterOPk!I$46</f>
        <v>0</v>
      </c>
      <c r="L1760" s="50" t="n">
        <f aca="false">FilterOPk!J$46</f>
        <v>0</v>
      </c>
      <c r="M1760" s="50" t="n">
        <f aca="false">FilterOPk!K$46</f>
        <v>0</v>
      </c>
      <c r="N1760" s="50" t="n">
        <f aca="false">FilterOPk!L$46</f>
        <v>0</v>
      </c>
      <c r="O1760" s="50" t="n">
        <f aca="false">FilterOPk!M$46</f>
        <v>0</v>
      </c>
      <c r="P1760" s="50" t="n">
        <f aca="false">FilterOPk!N$46</f>
        <v>0</v>
      </c>
      <c r="Q1760" s="51" t="n">
        <f aca="false">FilterOPk!O$46</f>
        <v>0</v>
      </c>
    </row>
    <row r="1761" customFormat="false" ht="12.75" hidden="false" customHeight="false" outlineLevel="0" collapsed="false">
      <c r="B1761" s="87" t="n">
        <f aca="false">FilterOPk!A$47</f>
        <v>0</v>
      </c>
      <c r="C1761" s="64" t="n">
        <f aca="false">C1760+1</f>
        <v>1760</v>
      </c>
      <c r="D1761" s="54" t="n">
        <f aca="false">FilterOPk!B$47</f>
        <v>0</v>
      </c>
      <c r="E1761" s="54" t="n">
        <f aca="false">FilterOPk!C$47</f>
        <v>0</v>
      </c>
      <c r="F1761" s="54" t="n">
        <f aca="false">FilterOPk!D$47</f>
        <v>0</v>
      </c>
      <c r="G1761" s="54" t="n">
        <f aca="false">FilterOPk!E$47</f>
        <v>0</v>
      </c>
      <c r="H1761" s="54" t="n">
        <f aca="false">FilterOPk!F$47</f>
        <v>0</v>
      </c>
      <c r="I1761" s="54" t="n">
        <f aca="false">FilterOPk!G$47</f>
        <v>0</v>
      </c>
      <c r="J1761" s="54" t="n">
        <f aca="false">FilterOPk!H$47</f>
        <v>0</v>
      </c>
      <c r="K1761" s="54" t="n">
        <f aca="false">FilterOPk!I$47</f>
        <v>0</v>
      </c>
      <c r="L1761" s="54" t="n">
        <f aca="false">FilterOPk!J$47</f>
        <v>0</v>
      </c>
      <c r="M1761" s="54" t="n">
        <f aca="false">FilterOPk!K$47</f>
        <v>0</v>
      </c>
      <c r="N1761" s="54" t="n">
        <f aca="false">FilterOPk!L$47</f>
        <v>0</v>
      </c>
      <c r="O1761" s="54" t="n">
        <f aca="false">FilterOPk!M$47</f>
        <v>0</v>
      </c>
      <c r="P1761" s="54" t="n">
        <f aca="false">FilterOPk!N$47</f>
        <v>0</v>
      </c>
      <c r="Q1761" s="55" t="n">
        <f aca="false">FilterOPk!O$47</f>
        <v>0</v>
      </c>
    </row>
    <row r="1762" customFormat="false" ht="12.75" hidden="false" customHeight="false" outlineLevel="0" collapsed="false">
      <c r="A1762" s="0" t="n">
        <f aca="false">A1722+1</f>
        <v>45</v>
      </c>
      <c r="B1762" s="57" t="n">
        <f aca="false">FilterOPk!D$1</f>
        <v>36907</v>
      </c>
      <c r="C1762" s="58" t="n">
        <f aca="false">C1761+1</f>
        <v>1761</v>
      </c>
      <c r="D1762" s="58"/>
      <c r="E1762" s="58"/>
      <c r="F1762" s="58"/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83"/>
    </row>
    <row r="1763" customFormat="false" ht="12.75" hidden="false" customHeight="false" outlineLevel="0" collapsed="false">
      <c r="B1763" s="61"/>
      <c r="C1763" s="13" t="n">
        <f aca="false">C1762+1</f>
        <v>1762</v>
      </c>
      <c r="D1763" s="13"/>
      <c r="E1763" s="21" t="s">
        <v>5</v>
      </c>
      <c r="F1763" s="21" t="s">
        <v>6</v>
      </c>
      <c r="G1763" s="21" t="s">
        <v>7</v>
      </c>
      <c r="H1763" s="21" t="s">
        <v>8</v>
      </c>
      <c r="I1763" s="21" t="s">
        <v>9</v>
      </c>
      <c r="J1763" s="21" t="s">
        <v>10</v>
      </c>
      <c r="K1763" s="21" t="s">
        <v>11</v>
      </c>
      <c r="L1763" s="21" t="s">
        <v>12</v>
      </c>
      <c r="M1763" s="21" t="s">
        <v>13</v>
      </c>
      <c r="N1763" s="21" t="s">
        <v>14</v>
      </c>
      <c r="O1763" s="21" t="n">
        <v>2002</v>
      </c>
      <c r="P1763" s="21" t="s">
        <v>15</v>
      </c>
      <c r="Q1763" s="84" t="s">
        <v>16</v>
      </c>
    </row>
    <row r="1764" customFormat="false" ht="12.75" hidden="false" customHeight="false" outlineLevel="0" collapsed="false">
      <c r="B1764" s="85" t="str">
        <f aca="false">FilterOPk!A$9</f>
        <v>Power positions</v>
      </c>
      <c r="C1764" s="13" t="n">
        <f aca="false">C1763+1</f>
        <v>1763</v>
      </c>
      <c r="D1764" s="13" t="s">
        <v>4</v>
      </c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86"/>
    </row>
    <row r="1765" customFormat="false" ht="12.75" hidden="false" customHeight="false" outlineLevel="0" collapsed="false">
      <c r="B1765" s="85" t="str">
        <f aca="false">FilterOPk!A$10</f>
        <v>East Position</v>
      </c>
      <c r="C1765" s="13" t="n">
        <f aca="false">C1764+1</f>
        <v>1764</v>
      </c>
      <c r="D1765" s="50" t="n">
        <f aca="false">FilterOPk!B$10</f>
        <v>34784396.7946123</v>
      </c>
      <c r="E1765" s="50" t="n">
        <f aca="false">FilterOPk!C$10</f>
        <v>139428.68</v>
      </c>
      <c r="F1765" s="50" t="n">
        <f aca="false">FilterOPk!D$10</f>
        <v>244540.42</v>
      </c>
      <c r="G1765" s="50" t="n">
        <f aca="false">FilterOPk!E$10</f>
        <v>352018.99</v>
      </c>
      <c r="H1765" s="50" t="n">
        <f aca="false">FilterOPk!F$10</f>
        <v>454047.41</v>
      </c>
      <c r="I1765" s="50" t="n">
        <f aca="false">FilterOPk!G$10</f>
        <v>460700.87</v>
      </c>
      <c r="J1765" s="50" t="n">
        <f aca="false">FilterOPk!H$10</f>
        <v>371715.26</v>
      </c>
      <c r="K1765" s="50" t="n">
        <f aca="false">FilterOPk!I$10</f>
        <v>743238.67</v>
      </c>
      <c r="L1765" s="50" t="n">
        <f aca="false">FilterOPk!J$10</f>
        <v>433572.73</v>
      </c>
      <c r="M1765" s="50" t="n">
        <f aca="false">FilterOPk!K$10</f>
        <v>1264075.99</v>
      </c>
      <c r="N1765" s="50" t="n">
        <f aca="false">FilterOPk!L$10</f>
        <v>4463339.02</v>
      </c>
      <c r="O1765" s="50" t="n">
        <f aca="false">FilterOPk!M$10</f>
        <v>-232298.41</v>
      </c>
      <c r="P1765" s="50" t="n">
        <f aca="false">FilterOPk!N$10</f>
        <v>1174384.84</v>
      </c>
      <c r="Q1765" s="51" t="n">
        <f aca="false">FilterOPk!O$10</f>
        <v>5405425.45</v>
      </c>
    </row>
    <row r="1766" customFormat="false" ht="12.75" hidden="false" customHeight="false" outlineLevel="0" collapsed="false">
      <c r="B1766" s="85" t="str">
        <f aca="false">FilterOPk!A$11</f>
        <v>East Power Mgmt</v>
      </c>
      <c r="C1766" s="13" t="n">
        <f aca="false">C1765+1</f>
        <v>1765</v>
      </c>
      <c r="D1766" s="50" t="n">
        <f aca="false">FilterOPk!B$11</f>
        <v>7547347.04451418</v>
      </c>
      <c r="E1766" s="50" t="n">
        <f aca="false">FilterOPk!C$11</f>
        <v>0</v>
      </c>
      <c r="F1766" s="50" t="n">
        <f aca="false">FilterOPk!D$11</f>
        <v>0</v>
      </c>
      <c r="G1766" s="50" t="n">
        <f aca="false">FilterOPk!E$11</f>
        <v>0</v>
      </c>
      <c r="H1766" s="50" t="n">
        <f aca="false">FilterOPk!F$11</f>
        <v>0</v>
      </c>
      <c r="I1766" s="50" t="n">
        <f aca="false">FilterOPk!G$11</f>
        <v>0</v>
      </c>
      <c r="J1766" s="50" t="n">
        <f aca="false">FilterOPk!H$11</f>
        <v>0</v>
      </c>
      <c r="K1766" s="50" t="n">
        <f aca="false">FilterOPk!I$11</f>
        <v>0</v>
      </c>
      <c r="L1766" s="50" t="n">
        <f aca="false">FilterOPk!J$11</f>
        <v>0</v>
      </c>
      <c r="M1766" s="50" t="n">
        <f aca="false">FilterOPk!K$11</f>
        <v>0</v>
      </c>
      <c r="N1766" s="50" t="n">
        <f aca="false">FilterOPk!L$11</f>
        <v>0</v>
      </c>
      <c r="O1766" s="50" t="n">
        <f aca="false">FilterOPk!M$11</f>
        <v>0</v>
      </c>
      <c r="P1766" s="50" t="n">
        <f aca="false">FilterOPk!N$11</f>
        <v>0</v>
      </c>
      <c r="Q1766" s="51" t="n">
        <f aca="false">FilterOPk!O$11</f>
        <v>0</v>
      </c>
    </row>
    <row r="1767" customFormat="false" ht="12.75" hidden="false" customHeight="false" outlineLevel="0" collapsed="false">
      <c r="B1767" s="85" t="str">
        <f aca="false">FilterOPk!A$12</f>
        <v>Long Term Options</v>
      </c>
      <c r="C1767" s="13" t="n">
        <f aca="false">C1766+1</f>
        <v>1766</v>
      </c>
      <c r="D1767" s="50" t="n">
        <f aca="false">FilterOPk!B$12</f>
        <v>0</v>
      </c>
      <c r="E1767" s="50" t="n">
        <f aca="false">FilterOPk!C$12</f>
        <v>0</v>
      </c>
      <c r="F1767" s="50" t="n">
        <f aca="false">FilterOPk!D$12</f>
        <v>0</v>
      </c>
      <c r="G1767" s="50" t="n">
        <f aca="false">FilterOPk!E$12</f>
        <v>0</v>
      </c>
      <c r="H1767" s="50" t="n">
        <f aca="false">FilterOPk!F$12</f>
        <v>0</v>
      </c>
      <c r="I1767" s="50" t="n">
        <f aca="false">FilterOPk!G$12</f>
        <v>0</v>
      </c>
      <c r="J1767" s="50" t="n">
        <f aca="false">FilterOPk!H$12</f>
        <v>0</v>
      </c>
      <c r="K1767" s="50" t="n">
        <f aca="false">FilterOPk!I$12</f>
        <v>0</v>
      </c>
      <c r="L1767" s="50" t="n">
        <f aca="false">FilterOPk!J$12</f>
        <v>0</v>
      </c>
      <c r="M1767" s="50" t="n">
        <f aca="false">FilterOPk!K$12</f>
        <v>0</v>
      </c>
      <c r="N1767" s="50" t="n">
        <f aca="false">FilterOPk!L$12</f>
        <v>0</v>
      </c>
      <c r="O1767" s="50" t="n">
        <f aca="false">FilterOPk!M$12</f>
        <v>0</v>
      </c>
      <c r="P1767" s="50" t="n">
        <f aca="false">FilterOPk!N$12</f>
        <v>0</v>
      </c>
      <c r="Q1767" s="51" t="n">
        <f aca="false">FilterOPk!O$12</f>
        <v>0</v>
      </c>
    </row>
    <row r="1768" customFormat="false" ht="12.75" hidden="false" customHeight="false" outlineLevel="0" collapsed="false">
      <c r="B1768" s="85" t="str">
        <f aca="false">FilterOPk!A$13</f>
        <v>LT-MIDWEST</v>
      </c>
      <c r="C1768" s="13" t="n">
        <f aca="false">C1767+1</f>
        <v>1767</v>
      </c>
      <c r="D1768" s="50" t="n">
        <f aca="false">FilterOPk!B$13</f>
        <v>7151089.47366245</v>
      </c>
      <c r="E1768" s="50" t="n">
        <f aca="false">FilterOPk!C$13</f>
        <v>36317.39</v>
      </c>
      <c r="F1768" s="50" t="n">
        <f aca="false">FilterOPk!D$13</f>
        <v>95142.77</v>
      </c>
      <c r="G1768" s="50" t="n">
        <f aca="false">FilterOPk!E$13</f>
        <v>106523.31</v>
      </c>
      <c r="H1768" s="50" t="n">
        <f aca="false">FilterOPk!F$13</f>
        <v>103615.07</v>
      </c>
      <c r="I1768" s="50" t="n">
        <f aca="false">FilterOPk!G$13</f>
        <v>106049.09</v>
      </c>
      <c r="J1768" s="50" t="n">
        <f aca="false">FilterOPk!H$13</f>
        <v>78310</v>
      </c>
      <c r="K1768" s="50" t="n">
        <f aca="false">FilterOPk!I$13</f>
        <v>160210.16</v>
      </c>
      <c r="L1768" s="50" t="n">
        <f aca="false">FilterOPk!J$13</f>
        <v>108136.49</v>
      </c>
      <c r="M1768" s="50" t="n">
        <f aca="false">FilterOPk!K$13</f>
        <v>312653.19</v>
      </c>
      <c r="N1768" s="50" t="n">
        <f aca="false">FilterOPk!L$13</f>
        <v>1106957.47</v>
      </c>
      <c r="O1768" s="50" t="n">
        <f aca="false">FilterOPk!M$13</f>
        <v>-124610.37</v>
      </c>
      <c r="P1768" s="50" t="n">
        <f aca="false">FilterOPk!N$13</f>
        <v>893459.31</v>
      </c>
      <c r="Q1768" s="51" t="n">
        <f aca="false">FilterOPk!O$13</f>
        <v>1875806.41</v>
      </c>
    </row>
    <row r="1769" customFormat="false" ht="12.75" hidden="false" customHeight="false" outlineLevel="0" collapsed="false">
      <c r="B1769" s="85" t="str">
        <f aca="false">FilterOPk!A$14</f>
        <v>ST-ECAR</v>
      </c>
      <c r="C1769" s="13" t="n">
        <f aca="false">C1768+1</f>
        <v>1768</v>
      </c>
      <c r="D1769" s="50" t="n">
        <f aca="false">FilterOPk!B$14</f>
        <v>238101.441960815</v>
      </c>
      <c r="E1769" s="50" t="n">
        <f aca="false">FilterOPk!C$14</f>
        <v>0</v>
      </c>
      <c r="F1769" s="50" t="n">
        <f aca="false">FilterOPk!D$14</f>
        <v>0</v>
      </c>
      <c r="G1769" s="50" t="n">
        <f aca="false">FilterOPk!E$14</f>
        <v>0</v>
      </c>
      <c r="H1769" s="50" t="n">
        <f aca="false">FilterOPk!F$14</f>
        <v>0</v>
      </c>
      <c r="I1769" s="50" t="n">
        <f aca="false">FilterOPk!G$14</f>
        <v>0</v>
      </c>
      <c r="J1769" s="50" t="n">
        <f aca="false">FilterOPk!H$14</f>
        <v>0</v>
      </c>
      <c r="K1769" s="50" t="n">
        <f aca="false">FilterOPk!I$14</f>
        <v>0</v>
      </c>
      <c r="L1769" s="50" t="n">
        <f aca="false">FilterOPk!J$14</f>
        <v>0</v>
      </c>
      <c r="M1769" s="50" t="n">
        <f aca="false">FilterOPk!K$14</f>
        <v>0</v>
      </c>
      <c r="N1769" s="50" t="n">
        <f aca="false">FilterOPk!L$14</f>
        <v>0</v>
      </c>
      <c r="O1769" s="50" t="n">
        <f aca="false">FilterOPk!M$14</f>
        <v>0</v>
      </c>
      <c r="P1769" s="50" t="n">
        <f aca="false">FilterOPk!N$14</f>
        <v>0</v>
      </c>
      <c r="Q1769" s="51" t="n">
        <f aca="false">FilterOPk!O$14</f>
        <v>0</v>
      </c>
    </row>
    <row r="1770" customFormat="false" ht="12.75" hidden="false" customHeight="false" outlineLevel="0" collapsed="false">
      <c r="B1770" s="85" t="str">
        <f aca="false">FilterOPk!A$15</f>
        <v>ST- MAPP</v>
      </c>
      <c r="C1770" s="13" t="n">
        <f aca="false">C1769+1</f>
        <v>1769</v>
      </c>
      <c r="D1770" s="50" t="n">
        <f aca="false">FilterOPk!B$15</f>
        <v>254636.614020626</v>
      </c>
      <c r="E1770" s="50" t="n">
        <f aca="false">FilterOPk!C$15</f>
        <v>-1590.85</v>
      </c>
      <c r="F1770" s="50" t="n">
        <f aca="false">FilterOPk!D$15</f>
        <v>-3167.72</v>
      </c>
      <c r="G1770" s="50" t="n">
        <f aca="false">FilterOPk!E$15</f>
        <v>-3546.79</v>
      </c>
      <c r="H1770" s="50" t="n">
        <f aca="false">FilterOPk!F$15</f>
        <v>-3530.89</v>
      </c>
      <c r="I1770" s="50" t="n">
        <f aca="false">FilterOPk!G$15</f>
        <v>0</v>
      </c>
      <c r="J1770" s="50" t="n">
        <f aca="false">FilterOPk!H$15</f>
        <v>0</v>
      </c>
      <c r="K1770" s="50" t="n">
        <f aca="false">FilterOPk!I$15</f>
        <v>0</v>
      </c>
      <c r="L1770" s="50" t="n">
        <f aca="false">FilterOPk!J$15</f>
        <v>0</v>
      </c>
      <c r="M1770" s="50" t="n">
        <f aca="false">FilterOPk!K$15</f>
        <v>0</v>
      </c>
      <c r="N1770" s="50" t="n">
        <f aca="false">FilterOPk!L$15</f>
        <v>-11836.25</v>
      </c>
      <c r="O1770" s="50" t="n">
        <f aca="false">FilterOPk!M$15</f>
        <v>0</v>
      </c>
      <c r="P1770" s="50" t="n">
        <f aca="false">FilterOPk!N$15</f>
        <v>0</v>
      </c>
      <c r="Q1770" s="51" t="n">
        <f aca="false">FilterOPk!O$15</f>
        <v>-11836.25</v>
      </c>
    </row>
    <row r="1771" customFormat="false" ht="12.75" hidden="false" customHeight="false" outlineLevel="0" collapsed="false">
      <c r="B1771" s="85" t="str">
        <f aca="false">FilterOPk!A$16</f>
        <v>ST- MAIN</v>
      </c>
      <c r="C1771" s="13" t="n">
        <f aca="false">C1770+1</f>
        <v>1770</v>
      </c>
      <c r="D1771" s="50" t="n">
        <f aca="false">FilterOPk!B$16</f>
        <v>694293.253349893</v>
      </c>
      <c r="E1771" s="50" t="n">
        <f aca="false">FilterOPk!C$16</f>
        <v>0</v>
      </c>
      <c r="F1771" s="50" t="n">
        <f aca="false">FilterOPk!D$16</f>
        <v>0</v>
      </c>
      <c r="G1771" s="50" t="n">
        <f aca="false">FilterOPk!E$16</f>
        <v>0</v>
      </c>
      <c r="H1771" s="50" t="n">
        <f aca="false">FilterOPk!F$16</f>
        <v>0</v>
      </c>
      <c r="I1771" s="50" t="n">
        <f aca="false">FilterOPk!G$16</f>
        <v>0</v>
      </c>
      <c r="J1771" s="50" t="n">
        <f aca="false">FilterOPk!H$16</f>
        <v>0</v>
      </c>
      <c r="K1771" s="50" t="n">
        <f aca="false">FilterOPk!I$16</f>
        <v>0</v>
      </c>
      <c r="L1771" s="50" t="n">
        <f aca="false">FilterOPk!J$16</f>
        <v>0</v>
      </c>
      <c r="M1771" s="50" t="n">
        <f aca="false">FilterOPk!K$16</f>
        <v>0</v>
      </c>
      <c r="N1771" s="50" t="n">
        <f aca="false">FilterOPk!L$16</f>
        <v>0</v>
      </c>
      <c r="O1771" s="50" t="n">
        <f aca="false">FilterOPk!M$16</f>
        <v>0</v>
      </c>
      <c r="P1771" s="50" t="n">
        <f aca="false">FilterOPk!N$16</f>
        <v>0</v>
      </c>
      <c r="Q1771" s="51" t="n">
        <f aca="false">FilterOPk!O$16</f>
        <v>0</v>
      </c>
    </row>
    <row r="1772" customFormat="false" ht="12.75" hidden="false" customHeight="false" outlineLevel="0" collapsed="false">
      <c r="B1772" s="85" t="str">
        <f aca="false">FilterOPk!A$17</f>
        <v>MW-ANALYST</v>
      </c>
      <c r="C1772" s="13" t="n">
        <f aca="false">C1771+1</f>
        <v>1771</v>
      </c>
      <c r="D1772" s="50" t="n">
        <f aca="false">FilterOPk!B$17</f>
        <v>0</v>
      </c>
      <c r="E1772" s="50" t="n">
        <f aca="false">FilterOPk!C$17</f>
        <v>0</v>
      </c>
      <c r="F1772" s="50" t="n">
        <f aca="false">FilterOPk!D$17</f>
        <v>0</v>
      </c>
      <c r="G1772" s="50" t="n">
        <f aca="false">FilterOPk!E$17</f>
        <v>0</v>
      </c>
      <c r="H1772" s="50" t="n">
        <f aca="false">FilterOPk!F$17</f>
        <v>0</v>
      </c>
      <c r="I1772" s="50" t="n">
        <f aca="false">FilterOPk!G$17</f>
        <v>0</v>
      </c>
      <c r="J1772" s="50" t="n">
        <f aca="false">FilterOPk!H$17</f>
        <v>0</v>
      </c>
      <c r="K1772" s="50" t="n">
        <f aca="false">FilterOPk!I$17</f>
        <v>0</v>
      </c>
      <c r="L1772" s="50" t="n">
        <f aca="false">FilterOPk!J$17</f>
        <v>0</v>
      </c>
      <c r="M1772" s="50" t="n">
        <f aca="false">FilterOPk!K$17</f>
        <v>0</v>
      </c>
      <c r="N1772" s="50" t="n">
        <f aca="false">FilterOPk!L$17</f>
        <v>0</v>
      </c>
      <c r="O1772" s="50" t="n">
        <f aca="false">FilterOPk!M$17</f>
        <v>0</v>
      </c>
      <c r="P1772" s="50" t="n">
        <f aca="false">FilterOPk!N$17</f>
        <v>0</v>
      </c>
      <c r="Q1772" s="51" t="n">
        <f aca="false">FilterOPk!O$17</f>
        <v>0</v>
      </c>
    </row>
    <row r="1773" customFormat="false" ht="12.75" hidden="false" customHeight="false" outlineLevel="0" collapsed="false">
      <c r="B1773" s="85" t="str">
        <f aca="false">FilterOPk!A$18</f>
        <v>LT-NE</v>
      </c>
      <c r="C1773" s="13" t="n">
        <f aca="false">C1772+1</f>
        <v>1772</v>
      </c>
      <c r="D1773" s="50" t="n">
        <f aca="false">FilterOPk!B$18</f>
        <v>6187311.37539291</v>
      </c>
      <c r="E1773" s="50" t="n">
        <f aca="false">FilterOPk!C$18</f>
        <v>38662.79</v>
      </c>
      <c r="F1773" s="50" t="n">
        <f aca="false">FilterOPk!D$18</f>
        <v>89522.8</v>
      </c>
      <c r="G1773" s="50" t="n">
        <f aca="false">FilterOPk!E$18</f>
        <v>158536.19</v>
      </c>
      <c r="H1773" s="50" t="n">
        <f aca="false">FilterOPk!F$18</f>
        <v>261849.24</v>
      </c>
      <c r="I1773" s="50" t="n">
        <f aca="false">FilterOPk!G$18</f>
        <v>291708.83</v>
      </c>
      <c r="J1773" s="50" t="n">
        <f aca="false">FilterOPk!H$18</f>
        <v>228360.42</v>
      </c>
      <c r="K1773" s="50" t="n">
        <f aca="false">FilterOPk!I$18</f>
        <v>445432.42</v>
      </c>
      <c r="L1773" s="50" t="n">
        <f aca="false">FilterOPk!J$18</f>
        <v>266345.8</v>
      </c>
      <c r="M1773" s="50" t="n">
        <f aca="false">FilterOPk!K$18</f>
        <v>801315.09</v>
      </c>
      <c r="N1773" s="50" t="n">
        <f aca="false">FilterOPk!L$18</f>
        <v>2581733.58</v>
      </c>
      <c r="O1773" s="50" t="n">
        <f aca="false">FilterOPk!M$18</f>
        <v>-636932.37</v>
      </c>
      <c r="P1773" s="50" t="n">
        <f aca="false">FilterOPk!N$18</f>
        <v>-2303942.42</v>
      </c>
      <c r="Q1773" s="51" t="n">
        <f aca="false">FilterOPk!O$18</f>
        <v>-359141.210000001</v>
      </c>
    </row>
    <row r="1774" customFormat="false" ht="12.75" hidden="false" customHeight="false" outlineLevel="0" collapsed="false">
      <c r="B1774" s="85" t="str">
        <f aca="false">FilterOPk!A$19</f>
        <v>LT-PJM</v>
      </c>
      <c r="C1774" s="13" t="n">
        <f aca="false">C1773+1</f>
        <v>1773</v>
      </c>
      <c r="D1774" s="50" t="n">
        <f aca="false">FilterOPk!B$19</f>
        <v>1818236.42109565</v>
      </c>
      <c r="E1774" s="50" t="n">
        <f aca="false">FilterOPk!C$19</f>
        <v>0</v>
      </c>
      <c r="F1774" s="50" t="n">
        <f aca="false">FilterOPk!D$19</f>
        <v>19402.28</v>
      </c>
      <c r="G1774" s="50" t="n">
        <f aca="false">FilterOPk!E$19</f>
        <v>57930.92</v>
      </c>
      <c r="H1774" s="50" t="n">
        <f aca="false">FilterOPk!F$19</f>
        <v>59436.7</v>
      </c>
      <c r="I1774" s="50" t="n">
        <f aca="false">FilterOPk!G$19</f>
        <v>19136.52</v>
      </c>
      <c r="J1774" s="50" t="n">
        <f aca="false">FilterOPk!H$19</f>
        <v>18664.41</v>
      </c>
      <c r="K1774" s="50" t="n">
        <f aca="false">FilterOPk!I$19</f>
        <v>33608.82</v>
      </c>
      <c r="L1774" s="50" t="n">
        <f aca="false">FilterOPk!J$19</f>
        <v>20867.53</v>
      </c>
      <c r="M1774" s="50" t="n">
        <f aca="false">FilterOPk!K$19</f>
        <v>56340.86</v>
      </c>
      <c r="N1774" s="50" t="n">
        <f aca="false">FilterOPk!L$19</f>
        <v>285388.04</v>
      </c>
      <c r="O1774" s="50" t="n">
        <f aca="false">FilterOPk!M$19</f>
        <v>-1975.43</v>
      </c>
      <c r="P1774" s="50" t="n">
        <f aca="false">FilterOPk!N$19</f>
        <v>-179963.06</v>
      </c>
      <c r="Q1774" s="51" t="n">
        <f aca="false">FilterOPk!O$19</f>
        <v>103449.55</v>
      </c>
    </row>
    <row r="1775" customFormat="false" ht="12.75" hidden="false" customHeight="false" outlineLevel="0" collapsed="false">
      <c r="B1775" s="85" t="str">
        <f aca="false">FilterOPk!A$20</f>
        <v>LT- NY</v>
      </c>
      <c r="C1775" s="13" t="n">
        <f aca="false">C1774+1</f>
        <v>1774</v>
      </c>
      <c r="D1775" s="50" t="n">
        <f aca="false">FilterOPk!B$20</f>
        <v>0</v>
      </c>
      <c r="E1775" s="50" t="n">
        <f aca="false">FilterOPk!C$20</f>
        <v>-9128.22</v>
      </c>
      <c r="F1775" s="50" t="n">
        <f aca="false">FilterOPk!D$20</f>
        <v>-69725.26</v>
      </c>
      <c r="G1775" s="50" t="n">
        <f aca="false">FilterOPk!E$20</f>
        <v>0</v>
      </c>
      <c r="H1775" s="50" t="n">
        <f aca="false">FilterOPk!F$20</f>
        <v>0</v>
      </c>
      <c r="I1775" s="50" t="n">
        <f aca="false">FilterOPk!G$20</f>
        <v>0</v>
      </c>
      <c r="J1775" s="50" t="n">
        <f aca="false">FilterOPk!H$20</f>
        <v>0</v>
      </c>
      <c r="K1775" s="50" t="n">
        <f aca="false">FilterOPk!I$20</f>
        <v>0</v>
      </c>
      <c r="L1775" s="50" t="n">
        <f aca="false">FilterOPk!J$20</f>
        <v>0</v>
      </c>
      <c r="M1775" s="50" t="n">
        <f aca="false">FilterOPk!K$20</f>
        <v>0</v>
      </c>
      <c r="N1775" s="50" t="n">
        <f aca="false">FilterOPk!L$20</f>
        <v>-78853.48</v>
      </c>
      <c r="O1775" s="50" t="n">
        <f aca="false">FilterOPk!M$20</f>
        <v>0</v>
      </c>
      <c r="P1775" s="50" t="n">
        <f aca="false">FilterOPk!N$20</f>
        <v>12056.92</v>
      </c>
      <c r="Q1775" s="51" t="n">
        <f aca="false">FilterOPk!O$20</f>
        <v>-66796.56</v>
      </c>
    </row>
    <row r="1776" customFormat="false" ht="12.75" hidden="false" customHeight="false" outlineLevel="0" collapsed="false">
      <c r="B1776" s="85" t="str">
        <f aca="false">FilterOPk!A$21</f>
        <v>ST- PJM</v>
      </c>
      <c r="C1776" s="13" t="n">
        <f aca="false">C1775+1</f>
        <v>1775</v>
      </c>
      <c r="D1776" s="50" t="n">
        <f aca="false">FilterOPk!B$21</f>
        <v>1243093.71447674</v>
      </c>
      <c r="E1776" s="50" t="n">
        <f aca="false">FilterOPk!C$21</f>
        <v>13503.06</v>
      </c>
      <c r="F1776" s="50" t="n">
        <f aca="false">FilterOPk!D$21</f>
        <v>0</v>
      </c>
      <c r="G1776" s="50" t="n">
        <f aca="false">FilterOPk!E$21</f>
        <v>0</v>
      </c>
      <c r="H1776" s="50" t="n">
        <f aca="false">FilterOPk!F$21</f>
        <v>0</v>
      </c>
      <c r="I1776" s="50" t="n">
        <f aca="false">FilterOPk!G$21</f>
        <v>0</v>
      </c>
      <c r="J1776" s="50" t="n">
        <f aca="false">FilterOPk!H$21</f>
        <v>0</v>
      </c>
      <c r="K1776" s="50" t="n">
        <f aca="false">FilterOPk!I$21</f>
        <v>0</v>
      </c>
      <c r="L1776" s="50" t="n">
        <f aca="false">FilterOPk!J$21</f>
        <v>0</v>
      </c>
      <c r="M1776" s="50" t="n">
        <f aca="false">FilterOPk!K$21</f>
        <v>0</v>
      </c>
      <c r="N1776" s="50" t="n">
        <f aca="false">FilterOPk!L$21</f>
        <v>13503.06</v>
      </c>
      <c r="O1776" s="50" t="n">
        <f aca="false">FilterOPk!M$21</f>
        <v>0</v>
      </c>
      <c r="P1776" s="50" t="n">
        <f aca="false">FilterOPk!N$21</f>
        <v>0</v>
      </c>
      <c r="Q1776" s="51" t="n">
        <f aca="false">FilterOPk!O$21</f>
        <v>13503.06</v>
      </c>
    </row>
    <row r="1777" customFormat="false" ht="12.75" hidden="false" customHeight="false" outlineLevel="0" collapsed="false">
      <c r="B1777" s="85" t="str">
        <f aca="false">FilterOPk!A$22</f>
        <v>ST- NENG</v>
      </c>
      <c r="C1777" s="13" t="n">
        <f aca="false">C1776+1</f>
        <v>1776</v>
      </c>
      <c r="D1777" s="50" t="n">
        <f aca="false">FilterOPk!B$22</f>
        <v>539719.375927685</v>
      </c>
      <c r="E1777" s="50" t="n">
        <f aca="false">FilterOPk!C$22</f>
        <v>17499.36</v>
      </c>
      <c r="F1777" s="50" t="n">
        <f aca="false">FilterOPk!D$22</f>
        <v>34844.91</v>
      </c>
      <c r="G1777" s="50" t="n">
        <f aca="false">FilterOPk!E$22</f>
        <v>0</v>
      </c>
      <c r="H1777" s="50" t="n">
        <f aca="false">FilterOPk!F$22</f>
        <v>0</v>
      </c>
      <c r="I1777" s="50" t="n">
        <f aca="false">FilterOPk!G$22</f>
        <v>0</v>
      </c>
      <c r="J1777" s="50" t="n">
        <f aca="false">FilterOPk!H$22</f>
        <v>0</v>
      </c>
      <c r="K1777" s="50" t="n">
        <f aca="false">FilterOPk!I$22</f>
        <v>0</v>
      </c>
      <c r="L1777" s="50" t="n">
        <f aca="false">FilterOPk!J$22</f>
        <v>0</v>
      </c>
      <c r="M1777" s="50" t="n">
        <f aca="false">FilterOPk!K$22</f>
        <v>0</v>
      </c>
      <c r="N1777" s="50" t="n">
        <f aca="false">FilterOPk!L$22</f>
        <v>52344.27</v>
      </c>
      <c r="O1777" s="50" t="n">
        <f aca="false">FilterOPk!M$22</f>
        <v>0</v>
      </c>
      <c r="P1777" s="50" t="n">
        <f aca="false">FilterOPk!N$22</f>
        <v>0</v>
      </c>
      <c r="Q1777" s="51" t="n">
        <f aca="false">FilterOPk!O$22</f>
        <v>52344.27</v>
      </c>
    </row>
    <row r="1778" customFormat="false" ht="12.75" hidden="false" customHeight="false" outlineLevel="0" collapsed="false">
      <c r="B1778" s="85" t="str">
        <f aca="false">FilterOPk!A$23</f>
        <v>ST- NY</v>
      </c>
      <c r="C1778" s="13" t="n">
        <f aca="false">C1777+1</f>
        <v>1777</v>
      </c>
      <c r="D1778" s="50" t="n">
        <f aca="false">FilterOPk!B$23</f>
        <v>251437.188425373</v>
      </c>
      <c r="E1778" s="50" t="n">
        <f aca="false">FilterOPk!C$23</f>
        <v>22663</v>
      </c>
      <c r="F1778" s="50" t="n">
        <f aca="false">FilterOPk!D$23</f>
        <v>52267.36</v>
      </c>
      <c r="G1778" s="50" t="n">
        <f aca="false">FilterOPk!E$23</f>
        <v>0</v>
      </c>
      <c r="H1778" s="50" t="n">
        <f aca="false">FilterOPk!F$23</f>
        <v>0</v>
      </c>
      <c r="I1778" s="50" t="n">
        <f aca="false">FilterOPk!G$23</f>
        <v>0</v>
      </c>
      <c r="J1778" s="50" t="n">
        <f aca="false">FilterOPk!H$23</f>
        <v>0</v>
      </c>
      <c r="K1778" s="50" t="n">
        <f aca="false">FilterOPk!I$23</f>
        <v>0</v>
      </c>
      <c r="L1778" s="50" t="n">
        <f aca="false">FilterOPk!J$23</f>
        <v>0</v>
      </c>
      <c r="M1778" s="50" t="n">
        <f aca="false">FilterOPk!K$23</f>
        <v>0</v>
      </c>
      <c r="N1778" s="50" t="n">
        <f aca="false">FilterOPk!L$23</f>
        <v>74930.36</v>
      </c>
      <c r="O1778" s="50" t="n">
        <f aca="false">FilterOPk!M$23</f>
        <v>0</v>
      </c>
      <c r="P1778" s="50" t="n">
        <f aca="false">FilterOPk!N$23</f>
        <v>0</v>
      </c>
      <c r="Q1778" s="51" t="n">
        <f aca="false">FilterOPk!O$23</f>
        <v>74930.36</v>
      </c>
    </row>
    <row r="1779" customFormat="false" ht="12.75" hidden="false" customHeight="false" outlineLevel="0" collapsed="false">
      <c r="B1779" s="85" t="str">
        <f aca="false">FilterOPk!A$24</f>
        <v>NE- PHYS</v>
      </c>
      <c r="C1779" s="13" t="n">
        <f aca="false">C1778+1</f>
        <v>1778</v>
      </c>
      <c r="D1779" s="50" t="n">
        <f aca="false">FilterOPk!B$24</f>
        <v>0</v>
      </c>
      <c r="E1779" s="50" t="n">
        <f aca="false">FilterOPk!C$24</f>
        <v>0</v>
      </c>
      <c r="F1779" s="50" t="n">
        <f aca="false">FilterOPk!D$24</f>
        <v>0</v>
      </c>
      <c r="G1779" s="50" t="n">
        <f aca="false">FilterOPk!E$24</f>
        <v>0</v>
      </c>
      <c r="H1779" s="50" t="n">
        <f aca="false">FilterOPk!F$24</f>
        <v>0</v>
      </c>
      <c r="I1779" s="50" t="n">
        <f aca="false">FilterOPk!G$24</f>
        <v>0</v>
      </c>
      <c r="J1779" s="50" t="n">
        <f aca="false">FilterOPk!H$24</f>
        <v>0</v>
      </c>
      <c r="K1779" s="50" t="n">
        <f aca="false">FilterOPk!I$24</f>
        <v>0</v>
      </c>
      <c r="L1779" s="50" t="n">
        <f aca="false">FilterOPk!J$24</f>
        <v>0</v>
      </c>
      <c r="M1779" s="50" t="n">
        <f aca="false">FilterOPk!K$24</f>
        <v>0</v>
      </c>
      <c r="N1779" s="50" t="n">
        <f aca="false">FilterOPk!L$24</f>
        <v>0</v>
      </c>
      <c r="O1779" s="50" t="n">
        <f aca="false">FilterOPk!M$24</f>
        <v>0</v>
      </c>
      <c r="P1779" s="50" t="n">
        <f aca="false">FilterOPk!N$24</f>
        <v>0</v>
      </c>
      <c r="Q1779" s="51" t="n">
        <f aca="false">FilterOPk!O$24</f>
        <v>0</v>
      </c>
    </row>
    <row r="1780" customFormat="false" ht="12.75" hidden="false" customHeight="false" outlineLevel="0" collapsed="false">
      <c r="B1780" s="85" t="str">
        <f aca="false">FilterOPk!A$25</f>
        <v>LT-Southeast</v>
      </c>
      <c r="C1780" s="13" t="n">
        <f aca="false">C1779+1</f>
        <v>1779</v>
      </c>
      <c r="D1780" s="50" t="n">
        <f aca="false">FilterOPk!B$25</f>
        <v>11411200.8859117</v>
      </c>
      <c r="E1780" s="50" t="n">
        <f aca="false">FilterOPk!C$25</f>
        <v>15825.82</v>
      </c>
      <c r="F1780" s="50" t="n">
        <f aca="false">FilterOPk!D$25</f>
        <v>13250</v>
      </c>
      <c r="G1780" s="50" t="n">
        <f aca="false">FilterOPk!E$25</f>
        <v>24924.1</v>
      </c>
      <c r="H1780" s="50" t="n">
        <f aca="false">FilterOPk!F$25</f>
        <v>24690.47</v>
      </c>
      <c r="I1780" s="50" t="n">
        <f aca="false">FilterOPk!G$25</f>
        <v>26774</v>
      </c>
      <c r="J1780" s="50" t="n">
        <f aca="false">FilterOPk!H$25</f>
        <v>26715</v>
      </c>
      <c r="K1780" s="50" t="n">
        <f aca="false">FilterOPk!I$25</f>
        <v>57358.83</v>
      </c>
      <c r="L1780" s="50" t="n">
        <f aca="false">FilterOPk!J$25</f>
        <v>26146</v>
      </c>
      <c r="M1780" s="50" t="n">
        <f aca="false">FilterOPk!K$25</f>
        <v>75355.31</v>
      </c>
      <c r="N1780" s="50" t="n">
        <f aca="false">FilterOPk!L$25</f>
        <v>291039.53</v>
      </c>
      <c r="O1780" s="50" t="n">
        <f aca="false">FilterOPk!M$25</f>
        <v>-122359</v>
      </c>
      <c r="P1780" s="50" t="n">
        <f aca="false">FilterOPk!N$25</f>
        <v>514428.17</v>
      </c>
      <c r="Q1780" s="51" t="n">
        <f aca="false">FilterOPk!O$25</f>
        <v>683108.7</v>
      </c>
    </row>
    <row r="1781" customFormat="false" ht="12.75" hidden="false" customHeight="false" outlineLevel="0" collapsed="false">
      <c r="B1781" s="85" t="str">
        <f aca="false">FilterOPk!A$26</f>
        <v>ST-SPP</v>
      </c>
      <c r="C1781" s="13" t="n">
        <f aca="false">C1780+1</f>
        <v>1780</v>
      </c>
      <c r="D1781" s="50" t="n">
        <f aca="false">FilterOPk!B$26</f>
        <v>52202.8773549933</v>
      </c>
      <c r="E1781" s="50" t="n">
        <f aca="false">FilterOPk!C$26</f>
        <v>0</v>
      </c>
      <c r="F1781" s="50" t="n">
        <f aca="false">FilterOPk!D$26</f>
        <v>0</v>
      </c>
      <c r="G1781" s="50" t="n">
        <f aca="false">FilterOPk!E$26</f>
        <v>0</v>
      </c>
      <c r="H1781" s="50" t="n">
        <f aca="false">FilterOPk!F$26</f>
        <v>0</v>
      </c>
      <c r="I1781" s="50" t="n">
        <f aca="false">FilterOPk!G$26</f>
        <v>0</v>
      </c>
      <c r="J1781" s="50" t="n">
        <f aca="false">FilterOPk!H$26</f>
        <v>0</v>
      </c>
      <c r="K1781" s="50" t="n">
        <f aca="false">FilterOPk!I$26</f>
        <v>0</v>
      </c>
      <c r="L1781" s="50" t="n">
        <f aca="false">FilterOPk!J$26</f>
        <v>0</v>
      </c>
      <c r="M1781" s="50" t="n">
        <f aca="false">FilterOPk!K$26</f>
        <v>0</v>
      </c>
      <c r="N1781" s="50" t="n">
        <f aca="false">FilterOPk!L$26</f>
        <v>0</v>
      </c>
      <c r="O1781" s="50" t="n">
        <f aca="false">FilterOPk!M$26</f>
        <v>0</v>
      </c>
      <c r="P1781" s="50" t="n">
        <f aca="false">FilterOPk!N$26</f>
        <v>0</v>
      </c>
      <c r="Q1781" s="51" t="n">
        <f aca="false">FilterOPk!O$26</f>
        <v>0</v>
      </c>
    </row>
    <row r="1782" customFormat="false" ht="12.75" hidden="false" customHeight="false" outlineLevel="0" collapsed="false">
      <c r="B1782" s="85" t="str">
        <f aca="false">FilterOPk!A$27</f>
        <v>ST-SERC</v>
      </c>
      <c r="C1782" s="13" t="n">
        <f aca="false">C1781+1</f>
        <v>1781</v>
      </c>
      <c r="D1782" s="50" t="n">
        <f aca="false">FilterOPk!B$27</f>
        <v>686881.973218232</v>
      </c>
      <c r="E1782" s="50" t="n">
        <f aca="false">FilterOPk!C$27</f>
        <v>0</v>
      </c>
      <c r="F1782" s="50" t="n">
        <f aca="false">FilterOPk!D$27</f>
        <v>0</v>
      </c>
      <c r="G1782" s="50" t="n">
        <f aca="false">FilterOPk!E$27</f>
        <v>0</v>
      </c>
      <c r="H1782" s="50" t="n">
        <f aca="false">FilterOPk!F$27</f>
        <v>0</v>
      </c>
      <c r="I1782" s="50" t="n">
        <f aca="false">FilterOPk!G$27</f>
        <v>0</v>
      </c>
      <c r="J1782" s="50" t="n">
        <f aca="false">FilterOPk!H$27</f>
        <v>0</v>
      </c>
      <c r="K1782" s="50" t="n">
        <f aca="false">FilterOPk!I$27</f>
        <v>0</v>
      </c>
      <c r="L1782" s="50" t="n">
        <f aca="false">FilterOPk!J$27</f>
        <v>0</v>
      </c>
      <c r="M1782" s="50" t="n">
        <f aca="false">FilterOPk!K$27</f>
        <v>0</v>
      </c>
      <c r="N1782" s="50" t="n">
        <f aca="false">FilterOPk!L$27</f>
        <v>0</v>
      </c>
      <c r="O1782" s="50" t="n">
        <f aca="false">FilterOPk!M$27</f>
        <v>0</v>
      </c>
      <c r="P1782" s="50" t="n">
        <f aca="false">FilterOPk!N$27</f>
        <v>0</v>
      </c>
      <c r="Q1782" s="51" t="n">
        <f aca="false">FilterOPk!O$27</f>
        <v>0</v>
      </c>
    </row>
    <row r="1783" customFormat="false" ht="12.75" hidden="false" customHeight="false" outlineLevel="0" collapsed="false">
      <c r="B1783" s="85" t="str">
        <f aca="false">FilterOPk!A$28</f>
        <v>LT- Texas</v>
      </c>
      <c r="C1783" s="13" t="n">
        <f aca="false">C1782+1</f>
        <v>1782</v>
      </c>
      <c r="D1783" s="50" t="n">
        <f aca="false">FilterOPk!B$28</f>
        <v>3826684.70313045</v>
      </c>
      <c r="E1783" s="50" t="n">
        <f aca="false">FilterOPk!C$28</f>
        <v>0</v>
      </c>
      <c r="F1783" s="50" t="n">
        <f aca="false">FilterOPk!D$28</f>
        <v>13003.28</v>
      </c>
      <c r="G1783" s="50" t="n">
        <f aca="false">FilterOPk!E$28</f>
        <v>7651.26</v>
      </c>
      <c r="H1783" s="50" t="n">
        <f aca="false">FilterOPk!F$28</f>
        <v>7986.82</v>
      </c>
      <c r="I1783" s="50" t="n">
        <f aca="false">FilterOPk!G$28</f>
        <v>17032.43</v>
      </c>
      <c r="J1783" s="50" t="n">
        <f aca="false">FilterOPk!H$28</f>
        <v>19665.43</v>
      </c>
      <c r="K1783" s="50" t="n">
        <f aca="false">FilterOPk!I$28</f>
        <v>46628.44</v>
      </c>
      <c r="L1783" s="50" t="n">
        <f aca="false">FilterOPk!J$28</f>
        <v>12076.91</v>
      </c>
      <c r="M1783" s="50" t="n">
        <f aca="false">FilterOPk!K$28</f>
        <v>18411.54</v>
      </c>
      <c r="N1783" s="50" t="n">
        <f aca="false">FilterOPk!L$28</f>
        <v>142456.11</v>
      </c>
      <c r="O1783" s="50" t="n">
        <f aca="false">FilterOPk!M$28</f>
        <v>653578.76</v>
      </c>
      <c r="P1783" s="50" t="n">
        <f aca="false">FilterOPk!N$28</f>
        <v>2238345.92</v>
      </c>
      <c r="Q1783" s="51" t="n">
        <f aca="false">FilterOPk!O$28</f>
        <v>3034380.79</v>
      </c>
    </row>
    <row r="1784" customFormat="false" ht="12.75" hidden="false" customHeight="false" outlineLevel="0" collapsed="false">
      <c r="B1784" s="85" t="str">
        <f aca="false">FilterOPk!A$29</f>
        <v>St- Texas</v>
      </c>
      <c r="C1784" s="13" t="n">
        <f aca="false">C1783+1</f>
        <v>1783</v>
      </c>
      <c r="D1784" s="50" t="n">
        <f aca="false">FilterOPk!B$29</f>
        <v>445563.239343252</v>
      </c>
      <c r="E1784" s="50" t="n">
        <f aca="false">FilterOPk!C$29</f>
        <v>5676.33</v>
      </c>
      <c r="F1784" s="50" t="n">
        <f aca="false">FilterOPk!D$29</f>
        <v>0</v>
      </c>
      <c r="G1784" s="50" t="n">
        <f aca="false">FilterOPk!E$29</f>
        <v>0</v>
      </c>
      <c r="H1784" s="50" t="n">
        <f aca="false">FilterOPk!F$29</f>
        <v>0</v>
      </c>
      <c r="I1784" s="50" t="n">
        <f aca="false">FilterOPk!G$29</f>
        <v>0</v>
      </c>
      <c r="J1784" s="50" t="n">
        <f aca="false">FilterOPk!H$29</f>
        <v>0</v>
      </c>
      <c r="K1784" s="50" t="n">
        <f aca="false">FilterOPk!I$29</f>
        <v>0</v>
      </c>
      <c r="L1784" s="50" t="n">
        <f aca="false">FilterOPk!J$29</f>
        <v>0</v>
      </c>
      <c r="M1784" s="50" t="n">
        <f aca="false">FilterOPk!K$29</f>
        <v>0</v>
      </c>
      <c r="N1784" s="50" t="n">
        <f aca="false">FilterOPk!L$29</f>
        <v>5676.33</v>
      </c>
      <c r="O1784" s="50" t="n">
        <f aca="false">FilterOPk!M$29</f>
        <v>0</v>
      </c>
      <c r="P1784" s="50" t="n">
        <f aca="false">FilterOPk!N$29</f>
        <v>0</v>
      </c>
      <c r="Q1784" s="51" t="n">
        <f aca="false">FilterOPk!O$29</f>
        <v>5676.33</v>
      </c>
    </row>
    <row r="1785" customFormat="false" ht="12.75" hidden="false" customHeight="false" outlineLevel="0" collapsed="false">
      <c r="B1785" s="85"/>
      <c r="C1785" s="13" t="n">
        <f aca="false">C1784+1</f>
        <v>1784</v>
      </c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1"/>
    </row>
    <row r="1786" customFormat="false" ht="12.75" hidden="false" customHeight="false" outlineLevel="0" collapsed="false">
      <c r="B1786" s="85" t="str">
        <f aca="false">FilterOPk!A$32</f>
        <v>Gas positions</v>
      </c>
      <c r="C1786" s="13" t="n">
        <f aca="false">C1785+1</f>
        <v>1785</v>
      </c>
      <c r="D1786" s="50" t="s">
        <v>4</v>
      </c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1"/>
    </row>
    <row r="1787" customFormat="false" ht="12.75" hidden="false" customHeight="false" outlineLevel="0" collapsed="false">
      <c r="B1787" s="85" t="str">
        <f aca="false">FilterOPk!A$33</f>
        <v>Kevin Presto</v>
      </c>
      <c r="C1787" s="13" t="n">
        <f aca="false">C1786+1</f>
        <v>1786</v>
      </c>
      <c r="D1787" s="50" t="n">
        <f aca="false">FilterOPk!B$33</f>
        <v>0</v>
      </c>
      <c r="E1787" s="50" t="n">
        <f aca="false">FilterOPk!C$33</f>
        <v>0</v>
      </c>
      <c r="F1787" s="50" t="n">
        <f aca="false">FilterOPk!D$33</f>
        <v>0</v>
      </c>
      <c r="G1787" s="50" t="n">
        <f aca="false">FilterOPk!E$33</f>
        <v>0</v>
      </c>
      <c r="H1787" s="50" t="n">
        <f aca="false">FilterOPk!F$33</f>
        <v>0</v>
      </c>
      <c r="I1787" s="50" t="n">
        <f aca="false">FilterOPk!G$33</f>
        <v>0</v>
      </c>
      <c r="J1787" s="50" t="n">
        <f aca="false">FilterOPk!H$33</f>
        <v>0</v>
      </c>
      <c r="K1787" s="50" t="n">
        <f aca="false">FilterOPk!I$33</f>
        <v>0</v>
      </c>
      <c r="L1787" s="50" t="n">
        <f aca="false">FilterOPk!J$33</f>
        <v>0</v>
      </c>
      <c r="M1787" s="50" t="n">
        <f aca="false">FilterOPk!K$33</f>
        <v>0</v>
      </c>
      <c r="N1787" s="50" t="n">
        <f aca="false">FilterOPk!L$33</f>
        <v>0</v>
      </c>
      <c r="O1787" s="50" t="n">
        <f aca="false">FilterOPk!M$33</f>
        <v>0</v>
      </c>
      <c r="P1787" s="50" t="n">
        <f aca="false">FilterOPk!N$33</f>
        <v>0</v>
      </c>
      <c r="Q1787" s="51" t="n">
        <f aca="false">FilterOPk!O$33</f>
        <v>0</v>
      </c>
    </row>
    <row r="1788" customFormat="false" ht="12.75" hidden="false" customHeight="false" outlineLevel="0" collapsed="false">
      <c r="B1788" s="85" t="str">
        <f aca="false">FilterOPk!A$34</f>
        <v>Fletcher Sturm</v>
      </c>
      <c r="C1788" s="13" t="n">
        <f aca="false">C1787+1</f>
        <v>1787</v>
      </c>
      <c r="D1788" s="50" t="n">
        <f aca="false">FilterOPk!B$34</f>
        <v>0</v>
      </c>
      <c r="E1788" s="50" t="n">
        <f aca="false">FilterOPk!C$34</f>
        <v>0</v>
      </c>
      <c r="F1788" s="50" t="n">
        <f aca="false">FilterOPk!D$34</f>
        <v>0</v>
      </c>
      <c r="G1788" s="50" t="n">
        <f aca="false">FilterOPk!E$34</f>
        <v>0</v>
      </c>
      <c r="H1788" s="50" t="n">
        <f aca="false">FilterOPk!F$34</f>
        <v>0</v>
      </c>
      <c r="I1788" s="50" t="n">
        <f aca="false">FilterOPk!G$34</f>
        <v>0</v>
      </c>
      <c r="J1788" s="50" t="n">
        <f aca="false">FilterOPk!H$34</f>
        <v>0</v>
      </c>
      <c r="K1788" s="50" t="n">
        <f aca="false">FilterOPk!I$34</f>
        <v>0</v>
      </c>
      <c r="L1788" s="50" t="n">
        <f aca="false">FilterOPk!J$34</f>
        <v>0</v>
      </c>
      <c r="M1788" s="50" t="n">
        <f aca="false">FilterOPk!K$34</f>
        <v>0</v>
      </c>
      <c r="N1788" s="50" t="n">
        <f aca="false">FilterOPk!L$34</f>
        <v>0</v>
      </c>
      <c r="O1788" s="50" t="n">
        <f aca="false">FilterOPk!M$34</f>
        <v>0</v>
      </c>
      <c r="P1788" s="50" t="n">
        <f aca="false">FilterOPk!N$34</f>
        <v>0</v>
      </c>
      <c r="Q1788" s="51" t="n">
        <f aca="false">FilterOPk!O$34</f>
        <v>0</v>
      </c>
    </row>
    <row r="1789" customFormat="false" ht="12.75" hidden="false" customHeight="false" outlineLevel="0" collapsed="false">
      <c r="B1789" s="85" t="str">
        <f aca="false">FilterOPk!A$35</f>
        <v>Doug Gilbert-Smith</v>
      </c>
      <c r="C1789" s="13" t="n">
        <f aca="false">C1788+1</f>
        <v>1788</v>
      </c>
      <c r="D1789" s="50" t="n">
        <f aca="false">FilterOPk!B$35</f>
        <v>0</v>
      </c>
      <c r="E1789" s="50" t="n">
        <f aca="false">FilterOPk!C$35</f>
        <v>0</v>
      </c>
      <c r="F1789" s="50" t="n">
        <f aca="false">FilterOPk!D$35</f>
        <v>0</v>
      </c>
      <c r="G1789" s="50" t="n">
        <f aca="false">FilterOPk!E$35</f>
        <v>0</v>
      </c>
      <c r="H1789" s="50" t="n">
        <f aca="false">FilterOPk!F$35</f>
        <v>0</v>
      </c>
      <c r="I1789" s="50" t="n">
        <f aca="false">FilterOPk!G$35</f>
        <v>0</v>
      </c>
      <c r="J1789" s="50" t="n">
        <f aca="false">FilterOPk!H$35</f>
        <v>0</v>
      </c>
      <c r="K1789" s="50" t="n">
        <f aca="false">FilterOPk!I$35</f>
        <v>0</v>
      </c>
      <c r="L1789" s="50" t="n">
        <f aca="false">FilterOPk!J$35</f>
        <v>0</v>
      </c>
      <c r="M1789" s="50" t="n">
        <f aca="false">FilterOPk!K$35</f>
        <v>0</v>
      </c>
      <c r="N1789" s="50" t="n">
        <f aca="false">FilterOPk!L$35</f>
        <v>0</v>
      </c>
      <c r="O1789" s="50" t="n">
        <f aca="false">FilterOPk!M$35</f>
        <v>0</v>
      </c>
      <c r="P1789" s="50" t="n">
        <f aca="false">FilterOPk!N$35</f>
        <v>0</v>
      </c>
      <c r="Q1789" s="51" t="n">
        <f aca="false">FilterOPk!O$35</f>
        <v>0</v>
      </c>
    </row>
    <row r="1790" customFormat="false" ht="12.75" hidden="false" customHeight="false" outlineLevel="0" collapsed="false">
      <c r="B1790" s="85" t="str">
        <f aca="false">FilterOPk!A$36</f>
        <v>Rogers Herndon</v>
      </c>
      <c r="C1790" s="13" t="n">
        <f aca="false">C1789+1</f>
        <v>1789</v>
      </c>
      <c r="D1790" s="50" t="n">
        <f aca="false">FilterOPk!B$36</f>
        <v>0</v>
      </c>
      <c r="E1790" s="50" t="n">
        <f aca="false">FilterOPk!C$36</f>
        <v>0</v>
      </c>
      <c r="F1790" s="50" t="n">
        <f aca="false">FilterOPk!D$36</f>
        <v>0</v>
      </c>
      <c r="G1790" s="50" t="n">
        <f aca="false">FilterOPk!E$36</f>
        <v>0</v>
      </c>
      <c r="H1790" s="50" t="n">
        <f aca="false">FilterOPk!F$36</f>
        <v>0</v>
      </c>
      <c r="I1790" s="50" t="n">
        <f aca="false">FilterOPk!G$36</f>
        <v>0</v>
      </c>
      <c r="J1790" s="50" t="n">
        <f aca="false">FilterOPk!H$36</f>
        <v>0</v>
      </c>
      <c r="K1790" s="50" t="n">
        <f aca="false">FilterOPk!I$36</f>
        <v>0</v>
      </c>
      <c r="L1790" s="50" t="n">
        <f aca="false">FilterOPk!J$36</f>
        <v>0</v>
      </c>
      <c r="M1790" s="50" t="n">
        <f aca="false">FilterOPk!K$36</f>
        <v>0</v>
      </c>
      <c r="N1790" s="50" t="n">
        <f aca="false">FilterOPk!L$36</f>
        <v>0</v>
      </c>
      <c r="O1790" s="50" t="n">
        <f aca="false">FilterOPk!M$36</f>
        <v>0</v>
      </c>
      <c r="P1790" s="50" t="n">
        <f aca="false">FilterOPk!N$36</f>
        <v>0</v>
      </c>
      <c r="Q1790" s="51" t="n">
        <f aca="false">FilterOPk!O$36</f>
        <v>0</v>
      </c>
    </row>
    <row r="1791" customFormat="false" ht="12.75" hidden="false" customHeight="false" outlineLevel="0" collapsed="false">
      <c r="B1791" s="85" t="str">
        <f aca="false">FilterOPk!A$37</f>
        <v>Dana Davis</v>
      </c>
      <c r="C1791" s="13" t="n">
        <f aca="false">C1790+1</f>
        <v>1790</v>
      </c>
      <c r="D1791" s="50" t="n">
        <f aca="false">FilterOPk!B$37</f>
        <v>0</v>
      </c>
      <c r="E1791" s="50" t="n">
        <f aca="false">FilterOPk!C$37</f>
        <v>0</v>
      </c>
      <c r="F1791" s="50" t="n">
        <f aca="false">FilterOPk!D$37</f>
        <v>0</v>
      </c>
      <c r="G1791" s="50" t="n">
        <f aca="false">FilterOPk!E$37</f>
        <v>0</v>
      </c>
      <c r="H1791" s="50" t="n">
        <f aca="false">FilterOPk!F$37</f>
        <v>0</v>
      </c>
      <c r="I1791" s="50" t="n">
        <f aca="false">FilterOPk!G$37</f>
        <v>0</v>
      </c>
      <c r="J1791" s="50" t="n">
        <f aca="false">FilterOPk!H$37</f>
        <v>0</v>
      </c>
      <c r="K1791" s="50" t="n">
        <f aca="false">FilterOPk!I$37</f>
        <v>0</v>
      </c>
      <c r="L1791" s="50" t="n">
        <f aca="false">FilterOPk!J$37</f>
        <v>0</v>
      </c>
      <c r="M1791" s="50" t="n">
        <f aca="false">FilterOPk!K$37</f>
        <v>0</v>
      </c>
      <c r="N1791" s="50" t="n">
        <f aca="false">FilterOPk!L$37</f>
        <v>0</v>
      </c>
      <c r="O1791" s="50" t="n">
        <f aca="false">FilterOPk!M$37</f>
        <v>0</v>
      </c>
      <c r="P1791" s="50" t="n">
        <f aca="false">FilterOPk!N$37</f>
        <v>0</v>
      </c>
      <c r="Q1791" s="51" t="n">
        <f aca="false">FilterOPk!O$37</f>
        <v>0</v>
      </c>
    </row>
    <row r="1792" customFormat="false" ht="12.75" hidden="false" customHeight="false" outlineLevel="0" collapsed="false">
      <c r="B1792" s="85" t="str">
        <f aca="false">FilterOPk!A$38</f>
        <v>Tom May</v>
      </c>
      <c r="C1792" s="13" t="n">
        <f aca="false">C1791+1</f>
        <v>1791</v>
      </c>
      <c r="D1792" s="50" t="n">
        <f aca="false">FilterOPk!B$38</f>
        <v>0</v>
      </c>
      <c r="E1792" s="50" t="n">
        <f aca="false">FilterOPk!C$38</f>
        <v>0</v>
      </c>
      <c r="F1792" s="50" t="n">
        <f aca="false">FilterOPk!D$38</f>
        <v>0</v>
      </c>
      <c r="G1792" s="50" t="n">
        <f aca="false">FilterOPk!E$38</f>
        <v>0</v>
      </c>
      <c r="H1792" s="50" t="n">
        <f aca="false">FilterOPk!F$38</f>
        <v>0</v>
      </c>
      <c r="I1792" s="50" t="n">
        <f aca="false">FilterOPk!G$38</f>
        <v>0</v>
      </c>
      <c r="J1792" s="50" t="n">
        <f aca="false">FilterOPk!H$38</f>
        <v>0</v>
      </c>
      <c r="K1792" s="50" t="n">
        <f aca="false">FilterOPk!I$38</f>
        <v>0</v>
      </c>
      <c r="L1792" s="50" t="n">
        <f aca="false">FilterOPk!J$38</f>
        <v>0</v>
      </c>
      <c r="M1792" s="50" t="n">
        <f aca="false">FilterOPk!K$38</f>
        <v>0</v>
      </c>
      <c r="N1792" s="50" t="n">
        <f aca="false">FilterOPk!L$38</f>
        <v>0</v>
      </c>
      <c r="O1792" s="50" t="n">
        <f aca="false">FilterOPk!M$38</f>
        <v>0</v>
      </c>
      <c r="P1792" s="50" t="n">
        <f aca="false">FilterOPk!N$38</f>
        <v>0</v>
      </c>
      <c r="Q1792" s="51" t="n">
        <f aca="false">FilterOPk!O$38</f>
        <v>0</v>
      </c>
    </row>
    <row r="1793" customFormat="false" ht="12.75" hidden="false" customHeight="false" outlineLevel="0" collapsed="false">
      <c r="B1793" s="85" t="str">
        <f aca="false">FilterOPk!A$39</f>
        <v>Clint Dean</v>
      </c>
      <c r="C1793" s="13" t="n">
        <f aca="false">C1792+1</f>
        <v>1792</v>
      </c>
      <c r="D1793" s="50" t="n">
        <f aca="false">FilterOPk!B$39</f>
        <v>0</v>
      </c>
      <c r="E1793" s="50" t="n">
        <f aca="false">FilterOPk!C$39</f>
        <v>0</v>
      </c>
      <c r="F1793" s="50" t="n">
        <f aca="false">FilterOPk!D$39</f>
        <v>0</v>
      </c>
      <c r="G1793" s="50" t="n">
        <f aca="false">FilterOPk!E$39</f>
        <v>0</v>
      </c>
      <c r="H1793" s="50" t="n">
        <f aca="false">FilterOPk!F$39</f>
        <v>0</v>
      </c>
      <c r="I1793" s="50" t="n">
        <f aca="false">FilterOPk!G$39</f>
        <v>0</v>
      </c>
      <c r="J1793" s="50" t="n">
        <f aca="false">FilterOPk!H$39</f>
        <v>0</v>
      </c>
      <c r="K1793" s="50" t="n">
        <f aca="false">FilterOPk!I$39</f>
        <v>0</v>
      </c>
      <c r="L1793" s="50" t="n">
        <f aca="false">FilterOPk!J$39</f>
        <v>0</v>
      </c>
      <c r="M1793" s="50" t="n">
        <f aca="false">FilterOPk!K$39</f>
        <v>0</v>
      </c>
      <c r="N1793" s="50" t="n">
        <f aca="false">FilterOPk!L$39</f>
        <v>0</v>
      </c>
      <c r="O1793" s="50" t="n">
        <f aca="false">FilterOPk!M$39</f>
        <v>0</v>
      </c>
      <c r="P1793" s="50" t="n">
        <f aca="false">FilterOPk!N$39</f>
        <v>0</v>
      </c>
      <c r="Q1793" s="51" t="n">
        <f aca="false">FilterOPk!O$39</f>
        <v>0</v>
      </c>
    </row>
    <row r="1794" customFormat="false" ht="12.75" hidden="false" customHeight="false" outlineLevel="0" collapsed="false">
      <c r="B1794" s="85" t="str">
        <f aca="false">FilterOPk!A$40</f>
        <v>Rob Benson</v>
      </c>
      <c r="C1794" s="13" t="n">
        <f aca="false">C1793+1</f>
        <v>1793</v>
      </c>
      <c r="D1794" s="50" t="n">
        <f aca="false">FilterOPk!B$40</f>
        <v>0</v>
      </c>
      <c r="E1794" s="50" t="n">
        <f aca="false">FilterOPk!C$40</f>
        <v>0</v>
      </c>
      <c r="F1794" s="50" t="n">
        <f aca="false">FilterOPk!D$40</f>
        <v>0</v>
      </c>
      <c r="G1794" s="50" t="n">
        <f aca="false">FilterOPk!E$40</f>
        <v>0</v>
      </c>
      <c r="H1794" s="50" t="n">
        <f aca="false">FilterOPk!F$40</f>
        <v>0</v>
      </c>
      <c r="I1794" s="50" t="n">
        <f aca="false">FilterOPk!G$40</f>
        <v>0</v>
      </c>
      <c r="J1794" s="50" t="n">
        <f aca="false">FilterOPk!H$40</f>
        <v>0</v>
      </c>
      <c r="K1794" s="50" t="n">
        <f aca="false">FilterOPk!I$40</f>
        <v>0</v>
      </c>
      <c r="L1794" s="50" t="n">
        <f aca="false">FilterOPk!J$40</f>
        <v>0</v>
      </c>
      <c r="M1794" s="50" t="n">
        <f aca="false">FilterOPk!K$40</f>
        <v>0</v>
      </c>
      <c r="N1794" s="50" t="n">
        <f aca="false">FilterOPk!L$40</f>
        <v>0</v>
      </c>
      <c r="O1794" s="50" t="n">
        <f aca="false">FilterOPk!M$40</f>
        <v>0</v>
      </c>
      <c r="P1794" s="50" t="n">
        <f aca="false">FilterOPk!N$40</f>
        <v>0</v>
      </c>
      <c r="Q1794" s="51" t="n">
        <f aca="false">FilterOPk!O$40</f>
        <v>0</v>
      </c>
    </row>
    <row r="1795" customFormat="false" ht="12.75" hidden="false" customHeight="false" outlineLevel="0" collapsed="false">
      <c r="B1795" s="85" t="str">
        <f aca="false">FilterOPk!A$41</f>
        <v>Matt Lorenz</v>
      </c>
      <c r="C1795" s="13" t="n">
        <f aca="false">C1794+1</f>
        <v>1794</v>
      </c>
      <c r="D1795" s="50" t="n">
        <f aca="false">FilterOPk!B$41</f>
        <v>0</v>
      </c>
      <c r="E1795" s="50" t="n">
        <f aca="false">FilterOPk!C$41</f>
        <v>0</v>
      </c>
      <c r="F1795" s="50" t="n">
        <f aca="false">FilterOPk!D$41</f>
        <v>0</v>
      </c>
      <c r="G1795" s="50" t="n">
        <f aca="false">FilterOPk!E$41</f>
        <v>0</v>
      </c>
      <c r="H1795" s="50" t="n">
        <f aca="false">FilterOPk!F$41</f>
        <v>0</v>
      </c>
      <c r="I1795" s="50" t="n">
        <f aca="false">FilterOPk!G$41</f>
        <v>0</v>
      </c>
      <c r="J1795" s="50" t="n">
        <f aca="false">FilterOPk!H$41</f>
        <v>0</v>
      </c>
      <c r="K1795" s="50" t="n">
        <f aca="false">FilterOPk!I$41</f>
        <v>0</v>
      </c>
      <c r="L1795" s="50" t="n">
        <f aca="false">FilterOPk!J$41</f>
        <v>0</v>
      </c>
      <c r="M1795" s="50" t="n">
        <f aca="false">FilterOPk!K$41</f>
        <v>0</v>
      </c>
      <c r="N1795" s="50" t="n">
        <f aca="false">FilterOPk!L$41</f>
        <v>0</v>
      </c>
      <c r="O1795" s="50" t="n">
        <f aca="false">FilterOPk!M$41</f>
        <v>0</v>
      </c>
      <c r="P1795" s="50" t="n">
        <f aca="false">FilterOPk!N$41</f>
        <v>0</v>
      </c>
      <c r="Q1795" s="51" t="n">
        <f aca="false">FilterOPk!O$41</f>
        <v>0</v>
      </c>
    </row>
    <row r="1796" customFormat="false" ht="12.75" hidden="false" customHeight="false" outlineLevel="0" collapsed="false">
      <c r="B1796" s="85" t="str">
        <f aca="false">FilterOPk!A$42</f>
        <v>John Forney</v>
      </c>
      <c r="C1796" s="13" t="n">
        <f aca="false">C1795+1</f>
        <v>1795</v>
      </c>
      <c r="D1796" s="50" t="n">
        <f aca="false">FilterOPk!B$42</f>
        <v>0</v>
      </c>
      <c r="E1796" s="50" t="n">
        <f aca="false">FilterOPk!C$42</f>
        <v>0</v>
      </c>
      <c r="F1796" s="50" t="n">
        <f aca="false">FilterOPk!D$42</f>
        <v>0</v>
      </c>
      <c r="G1796" s="50" t="n">
        <f aca="false">FilterOPk!E$42</f>
        <v>0</v>
      </c>
      <c r="H1796" s="50" t="n">
        <f aca="false">FilterOPk!F$42</f>
        <v>0</v>
      </c>
      <c r="I1796" s="50" t="n">
        <f aca="false">FilterOPk!G$42</f>
        <v>0</v>
      </c>
      <c r="J1796" s="50" t="n">
        <f aca="false">FilterOPk!H$42</f>
        <v>0</v>
      </c>
      <c r="K1796" s="50" t="n">
        <f aca="false">FilterOPk!I$42</f>
        <v>0</v>
      </c>
      <c r="L1796" s="50" t="n">
        <f aca="false">FilterOPk!J$42</f>
        <v>0</v>
      </c>
      <c r="M1796" s="50" t="n">
        <f aca="false">FilterOPk!K$42</f>
        <v>0</v>
      </c>
      <c r="N1796" s="50" t="n">
        <f aca="false">FilterOPk!L$42</f>
        <v>0</v>
      </c>
      <c r="O1796" s="50" t="n">
        <f aca="false">FilterOPk!M$42</f>
        <v>0</v>
      </c>
      <c r="P1796" s="50" t="n">
        <f aca="false">FilterOPk!N$42</f>
        <v>0</v>
      </c>
      <c r="Q1796" s="51" t="n">
        <f aca="false">FilterOPk!O$42</f>
        <v>0</v>
      </c>
    </row>
    <row r="1797" customFormat="false" ht="12.75" hidden="false" customHeight="false" outlineLevel="0" collapsed="false">
      <c r="B1797" s="85" t="str">
        <f aca="false">FilterOPk!A$43</f>
        <v>Mike Carson</v>
      </c>
      <c r="C1797" s="13" t="n">
        <f aca="false">C1796+1</f>
        <v>1796</v>
      </c>
      <c r="D1797" s="50" t="n">
        <f aca="false">FilterOPk!B$43</f>
        <v>0</v>
      </c>
      <c r="E1797" s="50" t="n">
        <f aca="false">FilterOPk!C$43</f>
        <v>0</v>
      </c>
      <c r="F1797" s="50" t="n">
        <f aca="false">FilterOPk!D$43</f>
        <v>0</v>
      </c>
      <c r="G1797" s="50" t="n">
        <f aca="false">FilterOPk!E$43</f>
        <v>0</v>
      </c>
      <c r="H1797" s="50" t="n">
        <f aca="false">FilterOPk!F$43</f>
        <v>0</v>
      </c>
      <c r="I1797" s="50" t="n">
        <f aca="false">FilterOPk!G$43</f>
        <v>0</v>
      </c>
      <c r="J1797" s="50" t="n">
        <f aca="false">FilterOPk!H$43</f>
        <v>0</v>
      </c>
      <c r="K1797" s="50" t="n">
        <f aca="false">FilterOPk!I$43</f>
        <v>0</v>
      </c>
      <c r="L1797" s="50" t="n">
        <f aca="false">FilterOPk!J$43</f>
        <v>0</v>
      </c>
      <c r="M1797" s="50" t="n">
        <f aca="false">FilterOPk!K$43</f>
        <v>0</v>
      </c>
      <c r="N1797" s="50" t="n">
        <f aca="false">FilterOPk!L$43</f>
        <v>0</v>
      </c>
      <c r="O1797" s="50" t="n">
        <f aca="false">FilterOPk!M$43</f>
        <v>0</v>
      </c>
      <c r="P1797" s="50" t="n">
        <f aca="false">FilterOPk!N$43</f>
        <v>0</v>
      </c>
      <c r="Q1797" s="51" t="n">
        <f aca="false">FilterOPk!O$43</f>
        <v>0</v>
      </c>
    </row>
    <row r="1798" customFormat="false" ht="12.75" hidden="false" customHeight="false" outlineLevel="0" collapsed="false">
      <c r="B1798" s="85" t="str">
        <f aca="false">FilterOPk!A$44</f>
        <v>Chris Dorland</v>
      </c>
      <c r="C1798" s="13" t="n">
        <f aca="false">C1797+1</f>
        <v>1797</v>
      </c>
      <c r="D1798" s="50" t="n">
        <f aca="false">FilterOPk!B$44</f>
        <v>0</v>
      </c>
      <c r="E1798" s="50" t="n">
        <f aca="false">FilterOPk!C$44</f>
        <v>0</v>
      </c>
      <c r="F1798" s="50" t="n">
        <f aca="false">FilterOPk!D$44</f>
        <v>0</v>
      </c>
      <c r="G1798" s="50" t="n">
        <f aca="false">FilterOPk!E$44</f>
        <v>0</v>
      </c>
      <c r="H1798" s="50" t="n">
        <f aca="false">FilterOPk!F$44</f>
        <v>0</v>
      </c>
      <c r="I1798" s="50" t="n">
        <f aca="false">FilterOPk!G$44</f>
        <v>0</v>
      </c>
      <c r="J1798" s="50" t="n">
        <f aca="false">FilterOPk!H$44</f>
        <v>0</v>
      </c>
      <c r="K1798" s="50" t="n">
        <f aca="false">FilterOPk!I$44</f>
        <v>0</v>
      </c>
      <c r="L1798" s="50" t="n">
        <f aca="false">FilterOPk!J$44</f>
        <v>0</v>
      </c>
      <c r="M1798" s="50" t="n">
        <f aca="false">FilterOPk!K$44</f>
        <v>0</v>
      </c>
      <c r="N1798" s="50" t="n">
        <f aca="false">FilterOPk!L$44</f>
        <v>0</v>
      </c>
      <c r="O1798" s="50" t="n">
        <f aca="false">FilterOPk!M$44</f>
        <v>0</v>
      </c>
      <c r="P1798" s="50" t="n">
        <f aca="false">FilterOPk!N$44</f>
        <v>0</v>
      </c>
      <c r="Q1798" s="51" t="n">
        <f aca="false">FilterOPk!O$44</f>
        <v>0</v>
      </c>
    </row>
    <row r="1799" customFormat="false" ht="12.75" hidden="false" customHeight="false" outlineLevel="0" collapsed="false">
      <c r="B1799" s="85" t="str">
        <f aca="false">FilterOPk!A$45</f>
        <v>Jeff King</v>
      </c>
      <c r="C1799" s="13" t="n">
        <f aca="false">C1798+1</f>
        <v>1798</v>
      </c>
      <c r="D1799" s="50" t="n">
        <f aca="false">FilterOPk!B$45</f>
        <v>0</v>
      </c>
      <c r="E1799" s="50" t="n">
        <f aca="false">FilterOPk!C$45</f>
        <v>0</v>
      </c>
      <c r="F1799" s="50" t="n">
        <f aca="false">FilterOPk!D$45</f>
        <v>0</v>
      </c>
      <c r="G1799" s="50" t="n">
        <f aca="false">FilterOPk!E$45</f>
        <v>0</v>
      </c>
      <c r="H1799" s="50" t="n">
        <f aca="false">FilterOPk!F$45</f>
        <v>0</v>
      </c>
      <c r="I1799" s="50" t="n">
        <f aca="false">FilterOPk!G$45</f>
        <v>0</v>
      </c>
      <c r="J1799" s="50" t="n">
        <f aca="false">FilterOPk!H$45</f>
        <v>0</v>
      </c>
      <c r="K1799" s="50" t="n">
        <f aca="false">FilterOPk!I$45</f>
        <v>0</v>
      </c>
      <c r="L1799" s="50" t="n">
        <f aca="false">FilterOPk!J$45</f>
        <v>0</v>
      </c>
      <c r="M1799" s="50" t="n">
        <f aca="false">FilterOPk!K$45</f>
        <v>0</v>
      </c>
      <c r="N1799" s="50" t="n">
        <f aca="false">FilterOPk!L$45</f>
        <v>0</v>
      </c>
      <c r="O1799" s="50" t="n">
        <f aca="false">FilterOPk!M$45</f>
        <v>0</v>
      </c>
      <c r="P1799" s="50" t="n">
        <f aca="false">FilterOPk!N$45</f>
        <v>0</v>
      </c>
      <c r="Q1799" s="51" t="n">
        <f aca="false">FilterOPk!O$45</f>
        <v>0</v>
      </c>
    </row>
    <row r="1800" customFormat="false" ht="12.75" hidden="false" customHeight="false" outlineLevel="0" collapsed="false">
      <c r="B1800" s="85" t="n">
        <f aca="false">FilterOPk!A$46</f>
        <v>0</v>
      </c>
      <c r="C1800" s="13" t="n">
        <f aca="false">C1799+1</f>
        <v>1799</v>
      </c>
      <c r="D1800" s="50" t="n">
        <f aca="false">FilterOPk!B$46</f>
        <v>0</v>
      </c>
      <c r="E1800" s="50" t="n">
        <f aca="false">FilterOPk!C$46</f>
        <v>0</v>
      </c>
      <c r="F1800" s="50" t="n">
        <f aca="false">FilterOPk!D$46</f>
        <v>0</v>
      </c>
      <c r="G1800" s="50" t="n">
        <f aca="false">FilterOPk!E$46</f>
        <v>0</v>
      </c>
      <c r="H1800" s="50" t="n">
        <f aca="false">FilterOPk!F$46</f>
        <v>0</v>
      </c>
      <c r="I1800" s="50" t="n">
        <f aca="false">FilterOPk!G$46</f>
        <v>0</v>
      </c>
      <c r="J1800" s="50" t="n">
        <f aca="false">FilterOPk!H$46</f>
        <v>0</v>
      </c>
      <c r="K1800" s="50" t="n">
        <f aca="false">FilterOPk!I$46</f>
        <v>0</v>
      </c>
      <c r="L1800" s="50" t="n">
        <f aca="false">FilterOPk!J$46</f>
        <v>0</v>
      </c>
      <c r="M1800" s="50" t="n">
        <f aca="false">FilterOPk!K$46</f>
        <v>0</v>
      </c>
      <c r="N1800" s="50" t="n">
        <f aca="false">FilterOPk!L$46</f>
        <v>0</v>
      </c>
      <c r="O1800" s="50" t="n">
        <f aca="false">FilterOPk!M$46</f>
        <v>0</v>
      </c>
      <c r="P1800" s="50" t="n">
        <f aca="false">FilterOPk!N$46</f>
        <v>0</v>
      </c>
      <c r="Q1800" s="51" t="n">
        <f aca="false">FilterOPk!O$46</f>
        <v>0</v>
      </c>
    </row>
    <row r="1801" customFormat="false" ht="12.75" hidden="false" customHeight="false" outlineLevel="0" collapsed="false">
      <c r="B1801" s="87" t="n">
        <f aca="false">FilterOPk!A$47</f>
        <v>0</v>
      </c>
      <c r="C1801" s="64" t="n">
        <f aca="false">C1800+1</f>
        <v>1800</v>
      </c>
      <c r="D1801" s="54" t="n">
        <f aca="false">FilterOPk!B$47</f>
        <v>0</v>
      </c>
      <c r="E1801" s="54" t="n">
        <f aca="false">FilterOPk!C$47</f>
        <v>0</v>
      </c>
      <c r="F1801" s="54" t="n">
        <f aca="false">FilterOPk!D$47</f>
        <v>0</v>
      </c>
      <c r="G1801" s="54" t="n">
        <f aca="false">FilterOPk!E$47</f>
        <v>0</v>
      </c>
      <c r="H1801" s="54" t="n">
        <f aca="false">FilterOPk!F$47</f>
        <v>0</v>
      </c>
      <c r="I1801" s="54" t="n">
        <f aca="false">FilterOPk!G$47</f>
        <v>0</v>
      </c>
      <c r="J1801" s="54" t="n">
        <f aca="false">FilterOPk!H$47</f>
        <v>0</v>
      </c>
      <c r="K1801" s="54" t="n">
        <f aca="false">FilterOPk!I$47</f>
        <v>0</v>
      </c>
      <c r="L1801" s="54" t="n">
        <f aca="false">FilterOPk!J$47</f>
        <v>0</v>
      </c>
      <c r="M1801" s="54" t="n">
        <f aca="false">FilterOPk!K$47</f>
        <v>0</v>
      </c>
      <c r="N1801" s="54" t="n">
        <f aca="false">FilterOPk!L$47</f>
        <v>0</v>
      </c>
      <c r="O1801" s="54" t="n">
        <f aca="false">FilterOPk!M$47</f>
        <v>0</v>
      </c>
      <c r="P1801" s="54" t="n">
        <f aca="false">FilterOPk!N$47</f>
        <v>0</v>
      </c>
      <c r="Q1801" s="55" t="n">
        <f aca="false">FilterOPk!O$47</f>
        <v>0</v>
      </c>
    </row>
    <row r="1802" customFormat="false" ht="12.75" hidden="false" customHeight="false" outlineLevel="0" collapsed="false">
      <c r="A1802" s="0" t="n">
        <f aca="false">A1762+1</f>
        <v>46</v>
      </c>
      <c r="B1802" s="57" t="n">
        <f aca="false">FilterOPk!D$1</f>
        <v>36907</v>
      </c>
      <c r="C1802" s="58" t="n">
        <f aca="false">C1801+1</f>
        <v>1801</v>
      </c>
      <c r="D1802" s="58"/>
      <c r="E1802" s="58"/>
      <c r="F1802" s="58"/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83"/>
    </row>
    <row r="1803" customFormat="false" ht="12.75" hidden="false" customHeight="false" outlineLevel="0" collapsed="false">
      <c r="B1803" s="61"/>
      <c r="C1803" s="13" t="n">
        <f aca="false">C1802+1</f>
        <v>1802</v>
      </c>
      <c r="D1803" s="13"/>
      <c r="E1803" s="21" t="s">
        <v>5</v>
      </c>
      <c r="F1803" s="21" t="s">
        <v>6</v>
      </c>
      <c r="G1803" s="21" t="s">
        <v>7</v>
      </c>
      <c r="H1803" s="21" t="s">
        <v>8</v>
      </c>
      <c r="I1803" s="21" t="s">
        <v>9</v>
      </c>
      <c r="J1803" s="21" t="s">
        <v>10</v>
      </c>
      <c r="K1803" s="21" t="s">
        <v>11</v>
      </c>
      <c r="L1803" s="21" t="s">
        <v>12</v>
      </c>
      <c r="M1803" s="21" t="s">
        <v>13</v>
      </c>
      <c r="N1803" s="21" t="s">
        <v>14</v>
      </c>
      <c r="O1803" s="21" t="n">
        <v>2002</v>
      </c>
      <c r="P1803" s="21" t="s">
        <v>15</v>
      </c>
      <c r="Q1803" s="84" t="s">
        <v>16</v>
      </c>
    </row>
    <row r="1804" customFormat="false" ht="12.75" hidden="false" customHeight="false" outlineLevel="0" collapsed="false">
      <c r="B1804" s="85" t="str">
        <f aca="false">FilterOPk!A$9</f>
        <v>Power positions</v>
      </c>
      <c r="C1804" s="13" t="n">
        <f aca="false">C1803+1</f>
        <v>1803</v>
      </c>
      <c r="D1804" s="13" t="s">
        <v>4</v>
      </c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86"/>
    </row>
    <row r="1805" customFormat="false" ht="12.75" hidden="false" customHeight="false" outlineLevel="0" collapsed="false">
      <c r="B1805" s="85" t="str">
        <f aca="false">FilterOPk!A$10</f>
        <v>East Position</v>
      </c>
      <c r="C1805" s="13" t="n">
        <f aca="false">C1804+1</f>
        <v>1804</v>
      </c>
      <c r="D1805" s="50" t="n">
        <f aca="false">FilterOPk!B$10</f>
        <v>34784396.7946123</v>
      </c>
      <c r="E1805" s="50" t="n">
        <f aca="false">FilterOPk!C$10</f>
        <v>139428.68</v>
      </c>
      <c r="F1805" s="50" t="n">
        <f aca="false">FilterOPk!D$10</f>
        <v>244540.42</v>
      </c>
      <c r="G1805" s="50" t="n">
        <f aca="false">FilterOPk!E$10</f>
        <v>352018.99</v>
      </c>
      <c r="H1805" s="50" t="n">
        <f aca="false">FilterOPk!F$10</f>
        <v>454047.41</v>
      </c>
      <c r="I1805" s="50" t="n">
        <f aca="false">FilterOPk!G$10</f>
        <v>460700.87</v>
      </c>
      <c r="J1805" s="50" t="n">
        <f aca="false">FilterOPk!H$10</f>
        <v>371715.26</v>
      </c>
      <c r="K1805" s="50" t="n">
        <f aca="false">FilterOPk!I$10</f>
        <v>743238.67</v>
      </c>
      <c r="L1805" s="50" t="n">
        <f aca="false">FilterOPk!J$10</f>
        <v>433572.73</v>
      </c>
      <c r="M1805" s="50" t="n">
        <f aca="false">FilterOPk!K$10</f>
        <v>1264075.99</v>
      </c>
      <c r="N1805" s="50" t="n">
        <f aca="false">FilterOPk!L$10</f>
        <v>4463339.02</v>
      </c>
      <c r="O1805" s="50" t="n">
        <f aca="false">FilterOPk!M$10</f>
        <v>-232298.41</v>
      </c>
      <c r="P1805" s="50" t="n">
        <f aca="false">FilterOPk!N$10</f>
        <v>1174384.84</v>
      </c>
      <c r="Q1805" s="51" t="n">
        <f aca="false">FilterOPk!O$10</f>
        <v>5405425.45</v>
      </c>
    </row>
    <row r="1806" customFormat="false" ht="12.75" hidden="false" customHeight="false" outlineLevel="0" collapsed="false">
      <c r="B1806" s="85" t="str">
        <f aca="false">FilterOPk!A$11</f>
        <v>East Power Mgmt</v>
      </c>
      <c r="C1806" s="13" t="n">
        <f aca="false">C1805+1</f>
        <v>1805</v>
      </c>
      <c r="D1806" s="50" t="n">
        <f aca="false">FilterOPk!B$11</f>
        <v>7547347.04451418</v>
      </c>
      <c r="E1806" s="50" t="n">
        <f aca="false">FilterOPk!C$11</f>
        <v>0</v>
      </c>
      <c r="F1806" s="50" t="n">
        <f aca="false">FilterOPk!D$11</f>
        <v>0</v>
      </c>
      <c r="G1806" s="50" t="n">
        <f aca="false">FilterOPk!E$11</f>
        <v>0</v>
      </c>
      <c r="H1806" s="50" t="n">
        <f aca="false">FilterOPk!F$11</f>
        <v>0</v>
      </c>
      <c r="I1806" s="50" t="n">
        <f aca="false">FilterOPk!G$11</f>
        <v>0</v>
      </c>
      <c r="J1806" s="50" t="n">
        <f aca="false">FilterOPk!H$11</f>
        <v>0</v>
      </c>
      <c r="K1806" s="50" t="n">
        <f aca="false">FilterOPk!I$11</f>
        <v>0</v>
      </c>
      <c r="L1806" s="50" t="n">
        <f aca="false">FilterOPk!J$11</f>
        <v>0</v>
      </c>
      <c r="M1806" s="50" t="n">
        <f aca="false">FilterOPk!K$11</f>
        <v>0</v>
      </c>
      <c r="N1806" s="50" t="n">
        <f aca="false">FilterOPk!L$11</f>
        <v>0</v>
      </c>
      <c r="O1806" s="50" t="n">
        <f aca="false">FilterOPk!M$11</f>
        <v>0</v>
      </c>
      <c r="P1806" s="50" t="n">
        <f aca="false">FilterOPk!N$11</f>
        <v>0</v>
      </c>
      <c r="Q1806" s="51" t="n">
        <f aca="false">FilterOPk!O$11</f>
        <v>0</v>
      </c>
    </row>
    <row r="1807" customFormat="false" ht="12.75" hidden="false" customHeight="false" outlineLevel="0" collapsed="false">
      <c r="B1807" s="85" t="str">
        <f aca="false">FilterOPk!A$12</f>
        <v>Long Term Options</v>
      </c>
      <c r="C1807" s="13" t="n">
        <f aca="false">C1806+1</f>
        <v>1806</v>
      </c>
      <c r="D1807" s="50" t="n">
        <f aca="false">FilterOPk!B$12</f>
        <v>0</v>
      </c>
      <c r="E1807" s="50" t="n">
        <f aca="false">FilterOPk!C$12</f>
        <v>0</v>
      </c>
      <c r="F1807" s="50" t="n">
        <f aca="false">FilterOPk!D$12</f>
        <v>0</v>
      </c>
      <c r="G1807" s="50" t="n">
        <f aca="false">FilterOPk!E$12</f>
        <v>0</v>
      </c>
      <c r="H1807" s="50" t="n">
        <f aca="false">FilterOPk!F$12</f>
        <v>0</v>
      </c>
      <c r="I1807" s="50" t="n">
        <f aca="false">FilterOPk!G$12</f>
        <v>0</v>
      </c>
      <c r="J1807" s="50" t="n">
        <f aca="false">FilterOPk!H$12</f>
        <v>0</v>
      </c>
      <c r="K1807" s="50" t="n">
        <f aca="false">FilterOPk!I$12</f>
        <v>0</v>
      </c>
      <c r="L1807" s="50" t="n">
        <f aca="false">FilterOPk!J$12</f>
        <v>0</v>
      </c>
      <c r="M1807" s="50" t="n">
        <f aca="false">FilterOPk!K$12</f>
        <v>0</v>
      </c>
      <c r="N1807" s="50" t="n">
        <f aca="false">FilterOPk!L$12</f>
        <v>0</v>
      </c>
      <c r="O1807" s="50" t="n">
        <f aca="false">FilterOPk!M$12</f>
        <v>0</v>
      </c>
      <c r="P1807" s="50" t="n">
        <f aca="false">FilterOPk!N$12</f>
        <v>0</v>
      </c>
      <c r="Q1807" s="51" t="n">
        <f aca="false">FilterOPk!O$12</f>
        <v>0</v>
      </c>
    </row>
    <row r="1808" customFormat="false" ht="12.75" hidden="false" customHeight="false" outlineLevel="0" collapsed="false">
      <c r="B1808" s="85" t="str">
        <f aca="false">FilterOPk!A$13</f>
        <v>LT-MIDWEST</v>
      </c>
      <c r="C1808" s="13" t="n">
        <f aca="false">C1807+1</f>
        <v>1807</v>
      </c>
      <c r="D1808" s="50" t="n">
        <f aca="false">FilterOPk!B$13</f>
        <v>7151089.47366245</v>
      </c>
      <c r="E1808" s="50" t="n">
        <f aca="false">FilterOPk!C$13</f>
        <v>36317.39</v>
      </c>
      <c r="F1808" s="50" t="n">
        <f aca="false">FilterOPk!D$13</f>
        <v>95142.77</v>
      </c>
      <c r="G1808" s="50" t="n">
        <f aca="false">FilterOPk!E$13</f>
        <v>106523.31</v>
      </c>
      <c r="H1808" s="50" t="n">
        <f aca="false">FilterOPk!F$13</f>
        <v>103615.07</v>
      </c>
      <c r="I1808" s="50" t="n">
        <f aca="false">FilterOPk!G$13</f>
        <v>106049.09</v>
      </c>
      <c r="J1808" s="50" t="n">
        <f aca="false">FilterOPk!H$13</f>
        <v>78310</v>
      </c>
      <c r="K1808" s="50" t="n">
        <f aca="false">FilterOPk!I$13</f>
        <v>160210.16</v>
      </c>
      <c r="L1808" s="50" t="n">
        <f aca="false">FilterOPk!J$13</f>
        <v>108136.49</v>
      </c>
      <c r="M1808" s="50" t="n">
        <f aca="false">FilterOPk!K$13</f>
        <v>312653.19</v>
      </c>
      <c r="N1808" s="50" t="n">
        <f aca="false">FilterOPk!L$13</f>
        <v>1106957.47</v>
      </c>
      <c r="O1808" s="50" t="n">
        <f aca="false">FilterOPk!M$13</f>
        <v>-124610.37</v>
      </c>
      <c r="P1808" s="50" t="n">
        <f aca="false">FilterOPk!N$13</f>
        <v>893459.31</v>
      </c>
      <c r="Q1808" s="51" t="n">
        <f aca="false">FilterOPk!O$13</f>
        <v>1875806.41</v>
      </c>
    </row>
    <row r="1809" customFormat="false" ht="12.75" hidden="false" customHeight="false" outlineLevel="0" collapsed="false">
      <c r="B1809" s="85" t="str">
        <f aca="false">FilterOPk!A$14</f>
        <v>ST-ECAR</v>
      </c>
      <c r="C1809" s="13" t="n">
        <f aca="false">C1808+1</f>
        <v>1808</v>
      </c>
      <c r="D1809" s="50" t="n">
        <f aca="false">FilterOPk!B$14</f>
        <v>238101.441960815</v>
      </c>
      <c r="E1809" s="50" t="n">
        <f aca="false">FilterOPk!C$14</f>
        <v>0</v>
      </c>
      <c r="F1809" s="50" t="n">
        <f aca="false">FilterOPk!D$14</f>
        <v>0</v>
      </c>
      <c r="G1809" s="50" t="n">
        <f aca="false">FilterOPk!E$14</f>
        <v>0</v>
      </c>
      <c r="H1809" s="50" t="n">
        <f aca="false">FilterOPk!F$14</f>
        <v>0</v>
      </c>
      <c r="I1809" s="50" t="n">
        <f aca="false">FilterOPk!G$14</f>
        <v>0</v>
      </c>
      <c r="J1809" s="50" t="n">
        <f aca="false">FilterOPk!H$14</f>
        <v>0</v>
      </c>
      <c r="K1809" s="50" t="n">
        <f aca="false">FilterOPk!I$14</f>
        <v>0</v>
      </c>
      <c r="L1809" s="50" t="n">
        <f aca="false">FilterOPk!J$14</f>
        <v>0</v>
      </c>
      <c r="M1809" s="50" t="n">
        <f aca="false">FilterOPk!K$14</f>
        <v>0</v>
      </c>
      <c r="N1809" s="50" t="n">
        <f aca="false">FilterOPk!L$14</f>
        <v>0</v>
      </c>
      <c r="O1809" s="50" t="n">
        <f aca="false">FilterOPk!M$14</f>
        <v>0</v>
      </c>
      <c r="P1809" s="50" t="n">
        <f aca="false">FilterOPk!N$14</f>
        <v>0</v>
      </c>
      <c r="Q1809" s="51" t="n">
        <f aca="false">FilterOPk!O$14</f>
        <v>0</v>
      </c>
    </row>
    <row r="1810" customFormat="false" ht="12.75" hidden="false" customHeight="false" outlineLevel="0" collapsed="false">
      <c r="B1810" s="85" t="str">
        <f aca="false">FilterOPk!A$15</f>
        <v>ST- MAPP</v>
      </c>
      <c r="C1810" s="13" t="n">
        <f aca="false">C1809+1</f>
        <v>1809</v>
      </c>
      <c r="D1810" s="50" t="n">
        <f aca="false">FilterOPk!B$15</f>
        <v>254636.614020626</v>
      </c>
      <c r="E1810" s="50" t="n">
        <f aca="false">FilterOPk!C$15</f>
        <v>-1590.85</v>
      </c>
      <c r="F1810" s="50" t="n">
        <f aca="false">FilterOPk!D$15</f>
        <v>-3167.72</v>
      </c>
      <c r="G1810" s="50" t="n">
        <f aca="false">FilterOPk!E$15</f>
        <v>-3546.79</v>
      </c>
      <c r="H1810" s="50" t="n">
        <f aca="false">FilterOPk!F$15</f>
        <v>-3530.89</v>
      </c>
      <c r="I1810" s="50" t="n">
        <f aca="false">FilterOPk!G$15</f>
        <v>0</v>
      </c>
      <c r="J1810" s="50" t="n">
        <f aca="false">FilterOPk!H$15</f>
        <v>0</v>
      </c>
      <c r="K1810" s="50" t="n">
        <f aca="false">FilterOPk!I$15</f>
        <v>0</v>
      </c>
      <c r="L1810" s="50" t="n">
        <f aca="false">FilterOPk!J$15</f>
        <v>0</v>
      </c>
      <c r="M1810" s="50" t="n">
        <f aca="false">FilterOPk!K$15</f>
        <v>0</v>
      </c>
      <c r="N1810" s="50" t="n">
        <f aca="false">FilterOPk!L$15</f>
        <v>-11836.25</v>
      </c>
      <c r="O1810" s="50" t="n">
        <f aca="false">FilterOPk!M$15</f>
        <v>0</v>
      </c>
      <c r="P1810" s="50" t="n">
        <f aca="false">FilterOPk!N$15</f>
        <v>0</v>
      </c>
      <c r="Q1810" s="51" t="n">
        <f aca="false">FilterOPk!O$15</f>
        <v>-11836.25</v>
      </c>
    </row>
    <row r="1811" customFormat="false" ht="12.75" hidden="false" customHeight="false" outlineLevel="0" collapsed="false">
      <c r="B1811" s="85" t="str">
        <f aca="false">FilterOPk!A$16</f>
        <v>ST- MAIN</v>
      </c>
      <c r="C1811" s="13" t="n">
        <f aca="false">C1810+1</f>
        <v>1810</v>
      </c>
      <c r="D1811" s="50" t="n">
        <f aca="false">FilterOPk!B$16</f>
        <v>694293.253349893</v>
      </c>
      <c r="E1811" s="50" t="n">
        <f aca="false">FilterOPk!C$16</f>
        <v>0</v>
      </c>
      <c r="F1811" s="50" t="n">
        <f aca="false">FilterOPk!D$16</f>
        <v>0</v>
      </c>
      <c r="G1811" s="50" t="n">
        <f aca="false">FilterOPk!E$16</f>
        <v>0</v>
      </c>
      <c r="H1811" s="50" t="n">
        <f aca="false">FilterOPk!F$16</f>
        <v>0</v>
      </c>
      <c r="I1811" s="50" t="n">
        <f aca="false">FilterOPk!G$16</f>
        <v>0</v>
      </c>
      <c r="J1811" s="50" t="n">
        <f aca="false">FilterOPk!H$16</f>
        <v>0</v>
      </c>
      <c r="K1811" s="50" t="n">
        <f aca="false">FilterOPk!I$16</f>
        <v>0</v>
      </c>
      <c r="L1811" s="50" t="n">
        <f aca="false">FilterOPk!J$16</f>
        <v>0</v>
      </c>
      <c r="M1811" s="50" t="n">
        <f aca="false">FilterOPk!K$16</f>
        <v>0</v>
      </c>
      <c r="N1811" s="50" t="n">
        <f aca="false">FilterOPk!L$16</f>
        <v>0</v>
      </c>
      <c r="O1811" s="50" t="n">
        <f aca="false">FilterOPk!M$16</f>
        <v>0</v>
      </c>
      <c r="P1811" s="50" t="n">
        <f aca="false">FilterOPk!N$16</f>
        <v>0</v>
      </c>
      <c r="Q1811" s="51" t="n">
        <f aca="false">FilterOPk!O$16</f>
        <v>0</v>
      </c>
    </row>
    <row r="1812" customFormat="false" ht="12.75" hidden="false" customHeight="false" outlineLevel="0" collapsed="false">
      <c r="B1812" s="85" t="str">
        <f aca="false">FilterOPk!A$17</f>
        <v>MW-ANALYST</v>
      </c>
      <c r="C1812" s="13" t="n">
        <f aca="false">C1811+1</f>
        <v>1811</v>
      </c>
      <c r="D1812" s="50" t="n">
        <f aca="false">FilterOPk!B$17</f>
        <v>0</v>
      </c>
      <c r="E1812" s="50" t="n">
        <f aca="false">FilterOPk!C$17</f>
        <v>0</v>
      </c>
      <c r="F1812" s="50" t="n">
        <f aca="false">FilterOPk!D$17</f>
        <v>0</v>
      </c>
      <c r="G1812" s="50" t="n">
        <f aca="false">FilterOPk!E$17</f>
        <v>0</v>
      </c>
      <c r="H1812" s="50" t="n">
        <f aca="false">FilterOPk!F$17</f>
        <v>0</v>
      </c>
      <c r="I1812" s="50" t="n">
        <f aca="false">FilterOPk!G$17</f>
        <v>0</v>
      </c>
      <c r="J1812" s="50" t="n">
        <f aca="false">FilterOPk!H$17</f>
        <v>0</v>
      </c>
      <c r="K1812" s="50" t="n">
        <f aca="false">FilterOPk!I$17</f>
        <v>0</v>
      </c>
      <c r="L1812" s="50" t="n">
        <f aca="false">FilterOPk!J$17</f>
        <v>0</v>
      </c>
      <c r="M1812" s="50" t="n">
        <f aca="false">FilterOPk!K$17</f>
        <v>0</v>
      </c>
      <c r="N1812" s="50" t="n">
        <f aca="false">FilterOPk!L$17</f>
        <v>0</v>
      </c>
      <c r="O1812" s="50" t="n">
        <f aca="false">FilterOPk!M$17</f>
        <v>0</v>
      </c>
      <c r="P1812" s="50" t="n">
        <f aca="false">FilterOPk!N$17</f>
        <v>0</v>
      </c>
      <c r="Q1812" s="51" t="n">
        <f aca="false">FilterOPk!O$17</f>
        <v>0</v>
      </c>
    </row>
    <row r="1813" customFormat="false" ht="12.75" hidden="false" customHeight="false" outlineLevel="0" collapsed="false">
      <c r="B1813" s="85" t="str">
        <f aca="false">FilterOPk!A$18</f>
        <v>LT-NE</v>
      </c>
      <c r="C1813" s="13" t="n">
        <f aca="false">C1812+1</f>
        <v>1812</v>
      </c>
      <c r="D1813" s="50" t="n">
        <f aca="false">FilterOPk!B$18</f>
        <v>6187311.37539291</v>
      </c>
      <c r="E1813" s="50" t="n">
        <f aca="false">FilterOPk!C$18</f>
        <v>38662.79</v>
      </c>
      <c r="F1813" s="50" t="n">
        <f aca="false">FilterOPk!D$18</f>
        <v>89522.8</v>
      </c>
      <c r="G1813" s="50" t="n">
        <f aca="false">FilterOPk!E$18</f>
        <v>158536.19</v>
      </c>
      <c r="H1813" s="50" t="n">
        <f aca="false">FilterOPk!F$18</f>
        <v>261849.24</v>
      </c>
      <c r="I1813" s="50" t="n">
        <f aca="false">FilterOPk!G$18</f>
        <v>291708.83</v>
      </c>
      <c r="J1813" s="50" t="n">
        <f aca="false">FilterOPk!H$18</f>
        <v>228360.42</v>
      </c>
      <c r="K1813" s="50" t="n">
        <f aca="false">FilterOPk!I$18</f>
        <v>445432.42</v>
      </c>
      <c r="L1813" s="50" t="n">
        <f aca="false">FilterOPk!J$18</f>
        <v>266345.8</v>
      </c>
      <c r="M1813" s="50" t="n">
        <f aca="false">FilterOPk!K$18</f>
        <v>801315.09</v>
      </c>
      <c r="N1813" s="50" t="n">
        <f aca="false">FilterOPk!L$18</f>
        <v>2581733.58</v>
      </c>
      <c r="O1813" s="50" t="n">
        <f aca="false">FilterOPk!M$18</f>
        <v>-636932.37</v>
      </c>
      <c r="P1813" s="50" t="n">
        <f aca="false">FilterOPk!N$18</f>
        <v>-2303942.42</v>
      </c>
      <c r="Q1813" s="51" t="n">
        <f aca="false">FilterOPk!O$18</f>
        <v>-359141.210000001</v>
      </c>
    </row>
    <row r="1814" customFormat="false" ht="12.75" hidden="false" customHeight="false" outlineLevel="0" collapsed="false">
      <c r="B1814" s="85" t="str">
        <f aca="false">FilterOPk!A$19</f>
        <v>LT-PJM</v>
      </c>
      <c r="C1814" s="13" t="n">
        <f aca="false">C1813+1</f>
        <v>1813</v>
      </c>
      <c r="D1814" s="50" t="n">
        <f aca="false">FilterOPk!B$19</f>
        <v>1818236.42109565</v>
      </c>
      <c r="E1814" s="50" t="n">
        <f aca="false">FilterOPk!C$19</f>
        <v>0</v>
      </c>
      <c r="F1814" s="50" t="n">
        <f aca="false">FilterOPk!D$19</f>
        <v>19402.28</v>
      </c>
      <c r="G1814" s="50" t="n">
        <f aca="false">FilterOPk!E$19</f>
        <v>57930.92</v>
      </c>
      <c r="H1814" s="50" t="n">
        <f aca="false">FilterOPk!F$19</f>
        <v>59436.7</v>
      </c>
      <c r="I1814" s="50" t="n">
        <f aca="false">FilterOPk!G$19</f>
        <v>19136.52</v>
      </c>
      <c r="J1814" s="50" t="n">
        <f aca="false">FilterOPk!H$19</f>
        <v>18664.41</v>
      </c>
      <c r="K1814" s="50" t="n">
        <f aca="false">FilterOPk!I$19</f>
        <v>33608.82</v>
      </c>
      <c r="L1814" s="50" t="n">
        <f aca="false">FilterOPk!J$19</f>
        <v>20867.53</v>
      </c>
      <c r="M1814" s="50" t="n">
        <f aca="false">FilterOPk!K$19</f>
        <v>56340.86</v>
      </c>
      <c r="N1814" s="50" t="n">
        <f aca="false">FilterOPk!L$19</f>
        <v>285388.04</v>
      </c>
      <c r="O1814" s="50" t="n">
        <f aca="false">FilterOPk!M$19</f>
        <v>-1975.43</v>
      </c>
      <c r="P1814" s="50" t="n">
        <f aca="false">FilterOPk!N$19</f>
        <v>-179963.06</v>
      </c>
      <c r="Q1814" s="51" t="n">
        <f aca="false">FilterOPk!O$19</f>
        <v>103449.55</v>
      </c>
    </row>
    <row r="1815" customFormat="false" ht="12.75" hidden="false" customHeight="false" outlineLevel="0" collapsed="false">
      <c r="B1815" s="85" t="str">
        <f aca="false">FilterOPk!A$20</f>
        <v>LT- NY</v>
      </c>
      <c r="C1815" s="13" t="n">
        <f aca="false">C1814+1</f>
        <v>1814</v>
      </c>
      <c r="D1815" s="50" t="n">
        <f aca="false">FilterOPk!B$20</f>
        <v>0</v>
      </c>
      <c r="E1815" s="50" t="n">
        <f aca="false">FilterOPk!C$20</f>
        <v>-9128.22</v>
      </c>
      <c r="F1815" s="50" t="n">
        <f aca="false">FilterOPk!D$20</f>
        <v>-69725.26</v>
      </c>
      <c r="G1815" s="50" t="n">
        <f aca="false">FilterOPk!E$20</f>
        <v>0</v>
      </c>
      <c r="H1815" s="50" t="n">
        <f aca="false">FilterOPk!F$20</f>
        <v>0</v>
      </c>
      <c r="I1815" s="50" t="n">
        <f aca="false">FilterOPk!G$20</f>
        <v>0</v>
      </c>
      <c r="J1815" s="50" t="n">
        <f aca="false">FilterOPk!H$20</f>
        <v>0</v>
      </c>
      <c r="K1815" s="50" t="n">
        <f aca="false">FilterOPk!I$20</f>
        <v>0</v>
      </c>
      <c r="L1815" s="50" t="n">
        <f aca="false">FilterOPk!J$20</f>
        <v>0</v>
      </c>
      <c r="M1815" s="50" t="n">
        <f aca="false">FilterOPk!K$20</f>
        <v>0</v>
      </c>
      <c r="N1815" s="50" t="n">
        <f aca="false">FilterOPk!L$20</f>
        <v>-78853.48</v>
      </c>
      <c r="O1815" s="50" t="n">
        <f aca="false">FilterOPk!M$20</f>
        <v>0</v>
      </c>
      <c r="P1815" s="50" t="n">
        <f aca="false">FilterOPk!N$20</f>
        <v>12056.92</v>
      </c>
      <c r="Q1815" s="51" t="n">
        <f aca="false">FilterOPk!O$20</f>
        <v>-66796.56</v>
      </c>
    </row>
    <row r="1816" customFormat="false" ht="12.75" hidden="false" customHeight="false" outlineLevel="0" collapsed="false">
      <c r="B1816" s="85" t="str">
        <f aca="false">FilterOPk!A$21</f>
        <v>ST- PJM</v>
      </c>
      <c r="C1816" s="13" t="n">
        <f aca="false">C1815+1</f>
        <v>1815</v>
      </c>
      <c r="D1816" s="50" t="n">
        <f aca="false">FilterOPk!B$21</f>
        <v>1243093.71447674</v>
      </c>
      <c r="E1816" s="50" t="n">
        <f aca="false">FilterOPk!C$21</f>
        <v>13503.06</v>
      </c>
      <c r="F1816" s="50" t="n">
        <f aca="false">FilterOPk!D$21</f>
        <v>0</v>
      </c>
      <c r="G1816" s="50" t="n">
        <f aca="false">FilterOPk!E$21</f>
        <v>0</v>
      </c>
      <c r="H1816" s="50" t="n">
        <f aca="false">FilterOPk!F$21</f>
        <v>0</v>
      </c>
      <c r="I1816" s="50" t="n">
        <f aca="false">FilterOPk!G$21</f>
        <v>0</v>
      </c>
      <c r="J1816" s="50" t="n">
        <f aca="false">FilterOPk!H$21</f>
        <v>0</v>
      </c>
      <c r="K1816" s="50" t="n">
        <f aca="false">FilterOPk!I$21</f>
        <v>0</v>
      </c>
      <c r="L1816" s="50" t="n">
        <f aca="false">FilterOPk!J$21</f>
        <v>0</v>
      </c>
      <c r="M1816" s="50" t="n">
        <f aca="false">FilterOPk!K$21</f>
        <v>0</v>
      </c>
      <c r="N1816" s="50" t="n">
        <f aca="false">FilterOPk!L$21</f>
        <v>13503.06</v>
      </c>
      <c r="O1816" s="50" t="n">
        <f aca="false">FilterOPk!M$21</f>
        <v>0</v>
      </c>
      <c r="P1816" s="50" t="n">
        <f aca="false">FilterOPk!N$21</f>
        <v>0</v>
      </c>
      <c r="Q1816" s="51" t="n">
        <f aca="false">FilterOPk!O$21</f>
        <v>13503.06</v>
      </c>
    </row>
    <row r="1817" customFormat="false" ht="12.75" hidden="false" customHeight="false" outlineLevel="0" collapsed="false">
      <c r="B1817" s="85" t="str">
        <f aca="false">FilterOPk!A$22</f>
        <v>ST- NENG</v>
      </c>
      <c r="C1817" s="13" t="n">
        <f aca="false">C1816+1</f>
        <v>1816</v>
      </c>
      <c r="D1817" s="50" t="n">
        <f aca="false">FilterOPk!B$22</f>
        <v>539719.375927685</v>
      </c>
      <c r="E1817" s="50" t="n">
        <f aca="false">FilterOPk!C$22</f>
        <v>17499.36</v>
      </c>
      <c r="F1817" s="50" t="n">
        <f aca="false">FilterOPk!D$22</f>
        <v>34844.91</v>
      </c>
      <c r="G1817" s="50" t="n">
        <f aca="false">FilterOPk!E$22</f>
        <v>0</v>
      </c>
      <c r="H1817" s="50" t="n">
        <f aca="false">FilterOPk!F$22</f>
        <v>0</v>
      </c>
      <c r="I1817" s="50" t="n">
        <f aca="false">FilterOPk!G$22</f>
        <v>0</v>
      </c>
      <c r="J1817" s="50" t="n">
        <f aca="false">FilterOPk!H$22</f>
        <v>0</v>
      </c>
      <c r="K1817" s="50" t="n">
        <f aca="false">FilterOPk!I$22</f>
        <v>0</v>
      </c>
      <c r="L1817" s="50" t="n">
        <f aca="false">FilterOPk!J$22</f>
        <v>0</v>
      </c>
      <c r="M1817" s="50" t="n">
        <f aca="false">FilterOPk!K$22</f>
        <v>0</v>
      </c>
      <c r="N1817" s="50" t="n">
        <f aca="false">FilterOPk!L$22</f>
        <v>52344.27</v>
      </c>
      <c r="O1817" s="50" t="n">
        <f aca="false">FilterOPk!M$22</f>
        <v>0</v>
      </c>
      <c r="P1817" s="50" t="n">
        <f aca="false">FilterOPk!N$22</f>
        <v>0</v>
      </c>
      <c r="Q1817" s="51" t="n">
        <f aca="false">FilterOPk!O$22</f>
        <v>52344.27</v>
      </c>
    </row>
    <row r="1818" customFormat="false" ht="12.75" hidden="false" customHeight="false" outlineLevel="0" collapsed="false">
      <c r="B1818" s="85" t="str">
        <f aca="false">FilterOPk!A$23</f>
        <v>ST- NY</v>
      </c>
      <c r="C1818" s="13" t="n">
        <f aca="false">C1817+1</f>
        <v>1817</v>
      </c>
      <c r="D1818" s="50" t="n">
        <f aca="false">FilterOPk!B$23</f>
        <v>251437.188425373</v>
      </c>
      <c r="E1818" s="50" t="n">
        <f aca="false">FilterOPk!C$23</f>
        <v>22663</v>
      </c>
      <c r="F1818" s="50" t="n">
        <f aca="false">FilterOPk!D$23</f>
        <v>52267.36</v>
      </c>
      <c r="G1818" s="50" t="n">
        <f aca="false">FilterOPk!E$23</f>
        <v>0</v>
      </c>
      <c r="H1818" s="50" t="n">
        <f aca="false">FilterOPk!F$23</f>
        <v>0</v>
      </c>
      <c r="I1818" s="50" t="n">
        <f aca="false">FilterOPk!G$23</f>
        <v>0</v>
      </c>
      <c r="J1818" s="50" t="n">
        <f aca="false">FilterOPk!H$23</f>
        <v>0</v>
      </c>
      <c r="K1818" s="50" t="n">
        <f aca="false">FilterOPk!I$23</f>
        <v>0</v>
      </c>
      <c r="L1818" s="50" t="n">
        <f aca="false">FilterOPk!J$23</f>
        <v>0</v>
      </c>
      <c r="M1818" s="50" t="n">
        <f aca="false">FilterOPk!K$23</f>
        <v>0</v>
      </c>
      <c r="N1818" s="50" t="n">
        <f aca="false">FilterOPk!L$23</f>
        <v>74930.36</v>
      </c>
      <c r="O1818" s="50" t="n">
        <f aca="false">FilterOPk!M$23</f>
        <v>0</v>
      </c>
      <c r="P1818" s="50" t="n">
        <f aca="false">FilterOPk!N$23</f>
        <v>0</v>
      </c>
      <c r="Q1818" s="51" t="n">
        <f aca="false">FilterOPk!O$23</f>
        <v>74930.36</v>
      </c>
    </row>
    <row r="1819" customFormat="false" ht="12.75" hidden="false" customHeight="false" outlineLevel="0" collapsed="false">
      <c r="B1819" s="85" t="str">
        <f aca="false">FilterOPk!A$24</f>
        <v>NE- PHYS</v>
      </c>
      <c r="C1819" s="13" t="n">
        <f aca="false">C1818+1</f>
        <v>1818</v>
      </c>
      <c r="D1819" s="50" t="n">
        <f aca="false">FilterOPk!B$24</f>
        <v>0</v>
      </c>
      <c r="E1819" s="50" t="n">
        <f aca="false">FilterOPk!C$24</f>
        <v>0</v>
      </c>
      <c r="F1819" s="50" t="n">
        <f aca="false">FilterOPk!D$24</f>
        <v>0</v>
      </c>
      <c r="G1819" s="50" t="n">
        <f aca="false">FilterOPk!E$24</f>
        <v>0</v>
      </c>
      <c r="H1819" s="50" t="n">
        <f aca="false">FilterOPk!F$24</f>
        <v>0</v>
      </c>
      <c r="I1819" s="50" t="n">
        <f aca="false">FilterOPk!G$24</f>
        <v>0</v>
      </c>
      <c r="J1819" s="50" t="n">
        <f aca="false">FilterOPk!H$24</f>
        <v>0</v>
      </c>
      <c r="K1819" s="50" t="n">
        <f aca="false">FilterOPk!I$24</f>
        <v>0</v>
      </c>
      <c r="L1819" s="50" t="n">
        <f aca="false">FilterOPk!J$24</f>
        <v>0</v>
      </c>
      <c r="M1819" s="50" t="n">
        <f aca="false">FilterOPk!K$24</f>
        <v>0</v>
      </c>
      <c r="N1819" s="50" t="n">
        <f aca="false">FilterOPk!L$24</f>
        <v>0</v>
      </c>
      <c r="O1819" s="50" t="n">
        <f aca="false">FilterOPk!M$24</f>
        <v>0</v>
      </c>
      <c r="P1819" s="50" t="n">
        <f aca="false">FilterOPk!N$24</f>
        <v>0</v>
      </c>
      <c r="Q1819" s="51" t="n">
        <f aca="false">FilterOPk!O$24</f>
        <v>0</v>
      </c>
    </row>
    <row r="1820" customFormat="false" ht="12.75" hidden="false" customHeight="false" outlineLevel="0" collapsed="false">
      <c r="B1820" s="85" t="str">
        <f aca="false">FilterOPk!A$25</f>
        <v>LT-Southeast</v>
      </c>
      <c r="C1820" s="13" t="n">
        <f aca="false">C1819+1</f>
        <v>1819</v>
      </c>
      <c r="D1820" s="50" t="n">
        <f aca="false">FilterOPk!B$25</f>
        <v>11411200.8859117</v>
      </c>
      <c r="E1820" s="50" t="n">
        <f aca="false">FilterOPk!C$25</f>
        <v>15825.82</v>
      </c>
      <c r="F1820" s="50" t="n">
        <f aca="false">FilterOPk!D$25</f>
        <v>13250</v>
      </c>
      <c r="G1820" s="50" t="n">
        <f aca="false">FilterOPk!E$25</f>
        <v>24924.1</v>
      </c>
      <c r="H1820" s="50" t="n">
        <f aca="false">FilterOPk!F$25</f>
        <v>24690.47</v>
      </c>
      <c r="I1820" s="50" t="n">
        <f aca="false">FilterOPk!G$25</f>
        <v>26774</v>
      </c>
      <c r="J1820" s="50" t="n">
        <f aca="false">FilterOPk!H$25</f>
        <v>26715</v>
      </c>
      <c r="K1820" s="50" t="n">
        <f aca="false">FilterOPk!I$25</f>
        <v>57358.83</v>
      </c>
      <c r="L1820" s="50" t="n">
        <f aca="false">FilterOPk!J$25</f>
        <v>26146</v>
      </c>
      <c r="M1820" s="50" t="n">
        <f aca="false">FilterOPk!K$25</f>
        <v>75355.31</v>
      </c>
      <c r="N1820" s="50" t="n">
        <f aca="false">FilterOPk!L$25</f>
        <v>291039.53</v>
      </c>
      <c r="O1820" s="50" t="n">
        <f aca="false">FilterOPk!M$25</f>
        <v>-122359</v>
      </c>
      <c r="P1820" s="50" t="n">
        <f aca="false">FilterOPk!N$25</f>
        <v>514428.17</v>
      </c>
      <c r="Q1820" s="51" t="n">
        <f aca="false">FilterOPk!O$25</f>
        <v>683108.7</v>
      </c>
    </row>
    <row r="1821" customFormat="false" ht="12.75" hidden="false" customHeight="false" outlineLevel="0" collapsed="false">
      <c r="B1821" s="85" t="str">
        <f aca="false">FilterOPk!A$26</f>
        <v>ST-SPP</v>
      </c>
      <c r="C1821" s="13" t="n">
        <f aca="false">C1820+1</f>
        <v>1820</v>
      </c>
      <c r="D1821" s="50" t="n">
        <f aca="false">FilterOPk!B$26</f>
        <v>52202.8773549933</v>
      </c>
      <c r="E1821" s="50" t="n">
        <f aca="false">FilterOPk!C$26</f>
        <v>0</v>
      </c>
      <c r="F1821" s="50" t="n">
        <f aca="false">FilterOPk!D$26</f>
        <v>0</v>
      </c>
      <c r="G1821" s="50" t="n">
        <f aca="false">FilterOPk!E$26</f>
        <v>0</v>
      </c>
      <c r="H1821" s="50" t="n">
        <f aca="false">FilterOPk!F$26</f>
        <v>0</v>
      </c>
      <c r="I1821" s="50" t="n">
        <f aca="false">FilterOPk!G$26</f>
        <v>0</v>
      </c>
      <c r="J1821" s="50" t="n">
        <f aca="false">FilterOPk!H$26</f>
        <v>0</v>
      </c>
      <c r="K1821" s="50" t="n">
        <f aca="false">FilterOPk!I$26</f>
        <v>0</v>
      </c>
      <c r="L1821" s="50" t="n">
        <f aca="false">FilterOPk!J$26</f>
        <v>0</v>
      </c>
      <c r="M1821" s="50" t="n">
        <f aca="false">FilterOPk!K$26</f>
        <v>0</v>
      </c>
      <c r="N1821" s="50" t="n">
        <f aca="false">FilterOPk!L$26</f>
        <v>0</v>
      </c>
      <c r="O1821" s="50" t="n">
        <f aca="false">FilterOPk!M$26</f>
        <v>0</v>
      </c>
      <c r="P1821" s="50" t="n">
        <f aca="false">FilterOPk!N$26</f>
        <v>0</v>
      </c>
      <c r="Q1821" s="51" t="n">
        <f aca="false">FilterOPk!O$26</f>
        <v>0</v>
      </c>
    </row>
    <row r="1822" customFormat="false" ht="12.75" hidden="false" customHeight="false" outlineLevel="0" collapsed="false">
      <c r="B1822" s="85" t="str">
        <f aca="false">FilterOPk!A$27</f>
        <v>ST-SERC</v>
      </c>
      <c r="C1822" s="13" t="n">
        <f aca="false">C1821+1</f>
        <v>1821</v>
      </c>
      <c r="D1822" s="50" t="n">
        <f aca="false">FilterOPk!B$27</f>
        <v>686881.973218232</v>
      </c>
      <c r="E1822" s="50" t="n">
        <f aca="false">FilterOPk!C$27</f>
        <v>0</v>
      </c>
      <c r="F1822" s="50" t="n">
        <f aca="false">FilterOPk!D$27</f>
        <v>0</v>
      </c>
      <c r="G1822" s="50" t="n">
        <f aca="false">FilterOPk!E$27</f>
        <v>0</v>
      </c>
      <c r="H1822" s="50" t="n">
        <f aca="false">FilterOPk!F$27</f>
        <v>0</v>
      </c>
      <c r="I1822" s="50" t="n">
        <f aca="false">FilterOPk!G$27</f>
        <v>0</v>
      </c>
      <c r="J1822" s="50" t="n">
        <f aca="false">FilterOPk!H$27</f>
        <v>0</v>
      </c>
      <c r="K1822" s="50" t="n">
        <f aca="false">FilterOPk!I$27</f>
        <v>0</v>
      </c>
      <c r="L1822" s="50" t="n">
        <f aca="false">FilterOPk!J$27</f>
        <v>0</v>
      </c>
      <c r="M1822" s="50" t="n">
        <f aca="false">FilterOPk!K$27</f>
        <v>0</v>
      </c>
      <c r="N1822" s="50" t="n">
        <f aca="false">FilterOPk!L$27</f>
        <v>0</v>
      </c>
      <c r="O1822" s="50" t="n">
        <f aca="false">FilterOPk!M$27</f>
        <v>0</v>
      </c>
      <c r="P1822" s="50" t="n">
        <f aca="false">FilterOPk!N$27</f>
        <v>0</v>
      </c>
      <c r="Q1822" s="51" t="n">
        <f aca="false">FilterOPk!O$27</f>
        <v>0</v>
      </c>
    </row>
    <row r="1823" customFormat="false" ht="12.75" hidden="false" customHeight="false" outlineLevel="0" collapsed="false">
      <c r="B1823" s="85" t="str">
        <f aca="false">FilterOPk!A$28</f>
        <v>LT- Texas</v>
      </c>
      <c r="C1823" s="13" t="n">
        <f aca="false">C1822+1</f>
        <v>1822</v>
      </c>
      <c r="D1823" s="50" t="n">
        <f aca="false">FilterOPk!B$28</f>
        <v>3826684.70313045</v>
      </c>
      <c r="E1823" s="50" t="n">
        <f aca="false">FilterOPk!C$28</f>
        <v>0</v>
      </c>
      <c r="F1823" s="50" t="n">
        <f aca="false">FilterOPk!D$28</f>
        <v>13003.28</v>
      </c>
      <c r="G1823" s="50" t="n">
        <f aca="false">FilterOPk!E$28</f>
        <v>7651.26</v>
      </c>
      <c r="H1823" s="50" t="n">
        <f aca="false">FilterOPk!F$28</f>
        <v>7986.82</v>
      </c>
      <c r="I1823" s="50" t="n">
        <f aca="false">FilterOPk!G$28</f>
        <v>17032.43</v>
      </c>
      <c r="J1823" s="50" t="n">
        <f aca="false">FilterOPk!H$28</f>
        <v>19665.43</v>
      </c>
      <c r="K1823" s="50" t="n">
        <f aca="false">FilterOPk!I$28</f>
        <v>46628.44</v>
      </c>
      <c r="L1823" s="50" t="n">
        <f aca="false">FilterOPk!J$28</f>
        <v>12076.91</v>
      </c>
      <c r="M1823" s="50" t="n">
        <f aca="false">FilterOPk!K$28</f>
        <v>18411.54</v>
      </c>
      <c r="N1823" s="50" t="n">
        <f aca="false">FilterOPk!L$28</f>
        <v>142456.11</v>
      </c>
      <c r="O1823" s="50" t="n">
        <f aca="false">FilterOPk!M$28</f>
        <v>653578.76</v>
      </c>
      <c r="P1823" s="50" t="n">
        <f aca="false">FilterOPk!N$28</f>
        <v>2238345.92</v>
      </c>
      <c r="Q1823" s="51" t="n">
        <f aca="false">FilterOPk!O$28</f>
        <v>3034380.79</v>
      </c>
    </row>
    <row r="1824" customFormat="false" ht="12.75" hidden="false" customHeight="false" outlineLevel="0" collapsed="false">
      <c r="B1824" s="85" t="str">
        <f aca="false">FilterOPk!A$29</f>
        <v>St- Texas</v>
      </c>
      <c r="C1824" s="13" t="n">
        <f aca="false">C1823+1</f>
        <v>1823</v>
      </c>
      <c r="D1824" s="50" t="n">
        <f aca="false">FilterOPk!B$29</f>
        <v>445563.239343252</v>
      </c>
      <c r="E1824" s="50" t="n">
        <f aca="false">FilterOPk!C$29</f>
        <v>5676.33</v>
      </c>
      <c r="F1824" s="50" t="n">
        <f aca="false">FilterOPk!D$29</f>
        <v>0</v>
      </c>
      <c r="G1824" s="50" t="n">
        <f aca="false">FilterOPk!E$29</f>
        <v>0</v>
      </c>
      <c r="H1824" s="50" t="n">
        <f aca="false">FilterOPk!F$29</f>
        <v>0</v>
      </c>
      <c r="I1824" s="50" t="n">
        <f aca="false">FilterOPk!G$29</f>
        <v>0</v>
      </c>
      <c r="J1824" s="50" t="n">
        <f aca="false">FilterOPk!H$29</f>
        <v>0</v>
      </c>
      <c r="K1824" s="50" t="n">
        <f aca="false">FilterOPk!I$29</f>
        <v>0</v>
      </c>
      <c r="L1824" s="50" t="n">
        <f aca="false">FilterOPk!J$29</f>
        <v>0</v>
      </c>
      <c r="M1824" s="50" t="n">
        <f aca="false">FilterOPk!K$29</f>
        <v>0</v>
      </c>
      <c r="N1824" s="50" t="n">
        <f aca="false">FilterOPk!L$29</f>
        <v>5676.33</v>
      </c>
      <c r="O1824" s="50" t="n">
        <f aca="false">FilterOPk!M$29</f>
        <v>0</v>
      </c>
      <c r="P1824" s="50" t="n">
        <f aca="false">FilterOPk!N$29</f>
        <v>0</v>
      </c>
      <c r="Q1824" s="51" t="n">
        <f aca="false">FilterOPk!O$29</f>
        <v>5676.33</v>
      </c>
    </row>
    <row r="1825" customFormat="false" ht="12.75" hidden="false" customHeight="false" outlineLevel="0" collapsed="false">
      <c r="B1825" s="85"/>
      <c r="C1825" s="13" t="n">
        <f aca="false">C1824+1</f>
        <v>1824</v>
      </c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1"/>
    </row>
    <row r="1826" customFormat="false" ht="12.75" hidden="false" customHeight="false" outlineLevel="0" collapsed="false">
      <c r="B1826" s="85" t="str">
        <f aca="false">FilterOPk!A$32</f>
        <v>Gas positions</v>
      </c>
      <c r="C1826" s="13" t="n">
        <f aca="false">C1825+1</f>
        <v>1825</v>
      </c>
      <c r="D1826" s="50" t="s">
        <v>4</v>
      </c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1"/>
    </row>
    <row r="1827" customFormat="false" ht="12.75" hidden="false" customHeight="false" outlineLevel="0" collapsed="false">
      <c r="B1827" s="85" t="str">
        <f aca="false">FilterOPk!A$33</f>
        <v>Kevin Presto</v>
      </c>
      <c r="C1827" s="13" t="n">
        <f aca="false">C1826+1</f>
        <v>1826</v>
      </c>
      <c r="D1827" s="50" t="n">
        <f aca="false">FilterOPk!B$33</f>
        <v>0</v>
      </c>
      <c r="E1827" s="50" t="n">
        <f aca="false">FilterOPk!C$33</f>
        <v>0</v>
      </c>
      <c r="F1827" s="50" t="n">
        <f aca="false">FilterOPk!D$33</f>
        <v>0</v>
      </c>
      <c r="G1827" s="50" t="n">
        <f aca="false">FilterOPk!E$33</f>
        <v>0</v>
      </c>
      <c r="H1827" s="50" t="n">
        <f aca="false">FilterOPk!F$33</f>
        <v>0</v>
      </c>
      <c r="I1827" s="50" t="n">
        <f aca="false">FilterOPk!G$33</f>
        <v>0</v>
      </c>
      <c r="J1827" s="50" t="n">
        <f aca="false">FilterOPk!H$33</f>
        <v>0</v>
      </c>
      <c r="K1827" s="50" t="n">
        <f aca="false">FilterOPk!I$33</f>
        <v>0</v>
      </c>
      <c r="L1827" s="50" t="n">
        <f aca="false">FilterOPk!J$33</f>
        <v>0</v>
      </c>
      <c r="M1827" s="50" t="n">
        <f aca="false">FilterOPk!K$33</f>
        <v>0</v>
      </c>
      <c r="N1827" s="50" t="n">
        <f aca="false">FilterOPk!L$33</f>
        <v>0</v>
      </c>
      <c r="O1827" s="50" t="n">
        <f aca="false">FilterOPk!M$33</f>
        <v>0</v>
      </c>
      <c r="P1827" s="50" t="n">
        <f aca="false">FilterOPk!N$33</f>
        <v>0</v>
      </c>
      <c r="Q1827" s="51" t="n">
        <f aca="false">FilterOPk!O$33</f>
        <v>0</v>
      </c>
    </row>
    <row r="1828" customFormat="false" ht="12.75" hidden="false" customHeight="false" outlineLevel="0" collapsed="false">
      <c r="B1828" s="85" t="str">
        <f aca="false">FilterOPk!A$34</f>
        <v>Fletcher Sturm</v>
      </c>
      <c r="C1828" s="13" t="n">
        <f aca="false">C1827+1</f>
        <v>1827</v>
      </c>
      <c r="D1828" s="50" t="n">
        <f aca="false">FilterOPk!B$34</f>
        <v>0</v>
      </c>
      <c r="E1828" s="50" t="n">
        <f aca="false">FilterOPk!C$34</f>
        <v>0</v>
      </c>
      <c r="F1828" s="50" t="n">
        <f aca="false">FilterOPk!D$34</f>
        <v>0</v>
      </c>
      <c r="G1828" s="50" t="n">
        <f aca="false">FilterOPk!E$34</f>
        <v>0</v>
      </c>
      <c r="H1828" s="50" t="n">
        <f aca="false">FilterOPk!F$34</f>
        <v>0</v>
      </c>
      <c r="I1828" s="50" t="n">
        <f aca="false">FilterOPk!G$34</f>
        <v>0</v>
      </c>
      <c r="J1828" s="50" t="n">
        <f aca="false">FilterOPk!H$34</f>
        <v>0</v>
      </c>
      <c r="K1828" s="50" t="n">
        <f aca="false">FilterOPk!I$34</f>
        <v>0</v>
      </c>
      <c r="L1828" s="50" t="n">
        <f aca="false">FilterOPk!J$34</f>
        <v>0</v>
      </c>
      <c r="M1828" s="50" t="n">
        <f aca="false">FilterOPk!K$34</f>
        <v>0</v>
      </c>
      <c r="N1828" s="50" t="n">
        <f aca="false">FilterOPk!L$34</f>
        <v>0</v>
      </c>
      <c r="O1828" s="50" t="n">
        <f aca="false">FilterOPk!M$34</f>
        <v>0</v>
      </c>
      <c r="P1828" s="50" t="n">
        <f aca="false">FilterOPk!N$34</f>
        <v>0</v>
      </c>
      <c r="Q1828" s="51" t="n">
        <f aca="false">FilterOPk!O$34</f>
        <v>0</v>
      </c>
    </row>
    <row r="1829" customFormat="false" ht="12.75" hidden="false" customHeight="false" outlineLevel="0" collapsed="false">
      <c r="B1829" s="85" t="str">
        <f aca="false">FilterOPk!A$35</f>
        <v>Doug Gilbert-Smith</v>
      </c>
      <c r="C1829" s="13" t="n">
        <f aca="false">C1828+1</f>
        <v>1828</v>
      </c>
      <c r="D1829" s="50" t="n">
        <f aca="false">FilterOPk!B$35</f>
        <v>0</v>
      </c>
      <c r="E1829" s="50" t="n">
        <f aca="false">FilterOPk!C$35</f>
        <v>0</v>
      </c>
      <c r="F1829" s="50" t="n">
        <f aca="false">FilterOPk!D$35</f>
        <v>0</v>
      </c>
      <c r="G1829" s="50" t="n">
        <f aca="false">FilterOPk!E$35</f>
        <v>0</v>
      </c>
      <c r="H1829" s="50" t="n">
        <f aca="false">FilterOPk!F$35</f>
        <v>0</v>
      </c>
      <c r="I1829" s="50" t="n">
        <f aca="false">FilterOPk!G$35</f>
        <v>0</v>
      </c>
      <c r="J1829" s="50" t="n">
        <f aca="false">FilterOPk!H$35</f>
        <v>0</v>
      </c>
      <c r="K1829" s="50" t="n">
        <f aca="false">FilterOPk!I$35</f>
        <v>0</v>
      </c>
      <c r="L1829" s="50" t="n">
        <f aca="false">FilterOPk!J$35</f>
        <v>0</v>
      </c>
      <c r="M1829" s="50" t="n">
        <f aca="false">FilterOPk!K$35</f>
        <v>0</v>
      </c>
      <c r="N1829" s="50" t="n">
        <f aca="false">FilterOPk!L$35</f>
        <v>0</v>
      </c>
      <c r="O1829" s="50" t="n">
        <f aca="false">FilterOPk!M$35</f>
        <v>0</v>
      </c>
      <c r="P1829" s="50" t="n">
        <f aca="false">FilterOPk!N$35</f>
        <v>0</v>
      </c>
      <c r="Q1829" s="51" t="n">
        <f aca="false">FilterOPk!O$35</f>
        <v>0</v>
      </c>
    </row>
    <row r="1830" customFormat="false" ht="12.75" hidden="false" customHeight="false" outlineLevel="0" collapsed="false">
      <c r="B1830" s="85" t="str">
        <f aca="false">FilterOPk!A$36</f>
        <v>Rogers Herndon</v>
      </c>
      <c r="C1830" s="13" t="n">
        <f aca="false">C1829+1</f>
        <v>1829</v>
      </c>
      <c r="D1830" s="50" t="n">
        <f aca="false">FilterOPk!B$36</f>
        <v>0</v>
      </c>
      <c r="E1830" s="50" t="n">
        <f aca="false">FilterOPk!C$36</f>
        <v>0</v>
      </c>
      <c r="F1830" s="50" t="n">
        <f aca="false">FilterOPk!D$36</f>
        <v>0</v>
      </c>
      <c r="G1830" s="50" t="n">
        <f aca="false">FilterOPk!E$36</f>
        <v>0</v>
      </c>
      <c r="H1830" s="50" t="n">
        <f aca="false">FilterOPk!F$36</f>
        <v>0</v>
      </c>
      <c r="I1830" s="50" t="n">
        <f aca="false">FilterOPk!G$36</f>
        <v>0</v>
      </c>
      <c r="J1830" s="50" t="n">
        <f aca="false">FilterOPk!H$36</f>
        <v>0</v>
      </c>
      <c r="K1830" s="50" t="n">
        <f aca="false">FilterOPk!I$36</f>
        <v>0</v>
      </c>
      <c r="L1830" s="50" t="n">
        <f aca="false">FilterOPk!J$36</f>
        <v>0</v>
      </c>
      <c r="M1830" s="50" t="n">
        <f aca="false">FilterOPk!K$36</f>
        <v>0</v>
      </c>
      <c r="N1830" s="50" t="n">
        <f aca="false">FilterOPk!L$36</f>
        <v>0</v>
      </c>
      <c r="O1830" s="50" t="n">
        <f aca="false">FilterOPk!M$36</f>
        <v>0</v>
      </c>
      <c r="P1830" s="50" t="n">
        <f aca="false">FilterOPk!N$36</f>
        <v>0</v>
      </c>
      <c r="Q1830" s="51" t="n">
        <f aca="false">FilterOPk!O$36</f>
        <v>0</v>
      </c>
    </row>
    <row r="1831" customFormat="false" ht="12.75" hidden="false" customHeight="false" outlineLevel="0" collapsed="false">
      <c r="B1831" s="85" t="str">
        <f aca="false">FilterOPk!A$37</f>
        <v>Dana Davis</v>
      </c>
      <c r="C1831" s="13" t="n">
        <f aca="false">C1830+1</f>
        <v>1830</v>
      </c>
      <c r="D1831" s="50" t="n">
        <f aca="false">FilterOPk!B$37</f>
        <v>0</v>
      </c>
      <c r="E1831" s="50" t="n">
        <f aca="false">FilterOPk!C$37</f>
        <v>0</v>
      </c>
      <c r="F1831" s="50" t="n">
        <f aca="false">FilterOPk!D$37</f>
        <v>0</v>
      </c>
      <c r="G1831" s="50" t="n">
        <f aca="false">FilterOPk!E$37</f>
        <v>0</v>
      </c>
      <c r="H1831" s="50" t="n">
        <f aca="false">FilterOPk!F$37</f>
        <v>0</v>
      </c>
      <c r="I1831" s="50" t="n">
        <f aca="false">FilterOPk!G$37</f>
        <v>0</v>
      </c>
      <c r="J1831" s="50" t="n">
        <f aca="false">FilterOPk!H$37</f>
        <v>0</v>
      </c>
      <c r="K1831" s="50" t="n">
        <f aca="false">FilterOPk!I$37</f>
        <v>0</v>
      </c>
      <c r="L1831" s="50" t="n">
        <f aca="false">FilterOPk!J$37</f>
        <v>0</v>
      </c>
      <c r="M1831" s="50" t="n">
        <f aca="false">FilterOPk!K$37</f>
        <v>0</v>
      </c>
      <c r="N1831" s="50" t="n">
        <f aca="false">FilterOPk!L$37</f>
        <v>0</v>
      </c>
      <c r="O1831" s="50" t="n">
        <f aca="false">FilterOPk!M$37</f>
        <v>0</v>
      </c>
      <c r="P1831" s="50" t="n">
        <f aca="false">FilterOPk!N$37</f>
        <v>0</v>
      </c>
      <c r="Q1831" s="51" t="n">
        <f aca="false">FilterOPk!O$37</f>
        <v>0</v>
      </c>
    </row>
    <row r="1832" customFormat="false" ht="12.75" hidden="false" customHeight="false" outlineLevel="0" collapsed="false">
      <c r="B1832" s="85" t="str">
        <f aca="false">FilterOPk!A$38</f>
        <v>Tom May</v>
      </c>
      <c r="C1832" s="13" t="n">
        <f aca="false">C1831+1</f>
        <v>1831</v>
      </c>
      <c r="D1832" s="50" t="n">
        <f aca="false">FilterOPk!B$38</f>
        <v>0</v>
      </c>
      <c r="E1832" s="50" t="n">
        <f aca="false">FilterOPk!C$38</f>
        <v>0</v>
      </c>
      <c r="F1832" s="50" t="n">
        <f aca="false">FilterOPk!D$38</f>
        <v>0</v>
      </c>
      <c r="G1832" s="50" t="n">
        <f aca="false">FilterOPk!E$38</f>
        <v>0</v>
      </c>
      <c r="H1832" s="50" t="n">
        <f aca="false">FilterOPk!F$38</f>
        <v>0</v>
      </c>
      <c r="I1832" s="50" t="n">
        <f aca="false">FilterOPk!G$38</f>
        <v>0</v>
      </c>
      <c r="J1832" s="50" t="n">
        <f aca="false">FilterOPk!H$38</f>
        <v>0</v>
      </c>
      <c r="K1832" s="50" t="n">
        <f aca="false">FilterOPk!I$38</f>
        <v>0</v>
      </c>
      <c r="L1832" s="50" t="n">
        <f aca="false">FilterOPk!J$38</f>
        <v>0</v>
      </c>
      <c r="M1832" s="50" t="n">
        <f aca="false">FilterOPk!K$38</f>
        <v>0</v>
      </c>
      <c r="N1832" s="50" t="n">
        <f aca="false">FilterOPk!L$38</f>
        <v>0</v>
      </c>
      <c r="O1832" s="50" t="n">
        <f aca="false">FilterOPk!M$38</f>
        <v>0</v>
      </c>
      <c r="P1832" s="50" t="n">
        <f aca="false">FilterOPk!N$38</f>
        <v>0</v>
      </c>
      <c r="Q1832" s="51" t="n">
        <f aca="false">FilterOPk!O$38</f>
        <v>0</v>
      </c>
    </row>
    <row r="1833" customFormat="false" ht="12.75" hidden="false" customHeight="false" outlineLevel="0" collapsed="false">
      <c r="B1833" s="85" t="str">
        <f aca="false">FilterOPk!A$39</f>
        <v>Clint Dean</v>
      </c>
      <c r="C1833" s="13" t="n">
        <f aca="false">C1832+1</f>
        <v>1832</v>
      </c>
      <c r="D1833" s="50" t="n">
        <f aca="false">FilterOPk!B$39</f>
        <v>0</v>
      </c>
      <c r="E1833" s="50" t="n">
        <f aca="false">FilterOPk!C$39</f>
        <v>0</v>
      </c>
      <c r="F1833" s="50" t="n">
        <f aca="false">FilterOPk!D$39</f>
        <v>0</v>
      </c>
      <c r="G1833" s="50" t="n">
        <f aca="false">FilterOPk!E$39</f>
        <v>0</v>
      </c>
      <c r="H1833" s="50" t="n">
        <f aca="false">FilterOPk!F$39</f>
        <v>0</v>
      </c>
      <c r="I1833" s="50" t="n">
        <f aca="false">FilterOPk!G$39</f>
        <v>0</v>
      </c>
      <c r="J1833" s="50" t="n">
        <f aca="false">FilterOPk!H$39</f>
        <v>0</v>
      </c>
      <c r="K1833" s="50" t="n">
        <f aca="false">FilterOPk!I$39</f>
        <v>0</v>
      </c>
      <c r="L1833" s="50" t="n">
        <f aca="false">FilterOPk!J$39</f>
        <v>0</v>
      </c>
      <c r="M1833" s="50" t="n">
        <f aca="false">FilterOPk!K$39</f>
        <v>0</v>
      </c>
      <c r="N1833" s="50" t="n">
        <f aca="false">FilterOPk!L$39</f>
        <v>0</v>
      </c>
      <c r="O1833" s="50" t="n">
        <f aca="false">FilterOPk!M$39</f>
        <v>0</v>
      </c>
      <c r="P1833" s="50" t="n">
        <f aca="false">FilterOPk!N$39</f>
        <v>0</v>
      </c>
      <c r="Q1833" s="51" t="n">
        <f aca="false">FilterOPk!O$39</f>
        <v>0</v>
      </c>
    </row>
    <row r="1834" customFormat="false" ht="12.75" hidden="false" customHeight="false" outlineLevel="0" collapsed="false">
      <c r="B1834" s="85" t="str">
        <f aca="false">FilterOPk!A$40</f>
        <v>Rob Benson</v>
      </c>
      <c r="C1834" s="13" t="n">
        <f aca="false">C1833+1</f>
        <v>1833</v>
      </c>
      <c r="D1834" s="50" t="n">
        <f aca="false">FilterOPk!B$40</f>
        <v>0</v>
      </c>
      <c r="E1834" s="50" t="n">
        <f aca="false">FilterOPk!C$40</f>
        <v>0</v>
      </c>
      <c r="F1834" s="50" t="n">
        <f aca="false">FilterOPk!D$40</f>
        <v>0</v>
      </c>
      <c r="G1834" s="50" t="n">
        <f aca="false">FilterOPk!E$40</f>
        <v>0</v>
      </c>
      <c r="H1834" s="50" t="n">
        <f aca="false">FilterOPk!F$40</f>
        <v>0</v>
      </c>
      <c r="I1834" s="50" t="n">
        <f aca="false">FilterOPk!G$40</f>
        <v>0</v>
      </c>
      <c r="J1834" s="50" t="n">
        <f aca="false">FilterOPk!H$40</f>
        <v>0</v>
      </c>
      <c r="K1834" s="50" t="n">
        <f aca="false">FilterOPk!I$40</f>
        <v>0</v>
      </c>
      <c r="L1834" s="50" t="n">
        <f aca="false">FilterOPk!J$40</f>
        <v>0</v>
      </c>
      <c r="M1834" s="50" t="n">
        <f aca="false">FilterOPk!K$40</f>
        <v>0</v>
      </c>
      <c r="N1834" s="50" t="n">
        <f aca="false">FilterOPk!L$40</f>
        <v>0</v>
      </c>
      <c r="O1834" s="50" t="n">
        <f aca="false">FilterOPk!M$40</f>
        <v>0</v>
      </c>
      <c r="P1834" s="50" t="n">
        <f aca="false">FilterOPk!N$40</f>
        <v>0</v>
      </c>
      <c r="Q1834" s="51" t="n">
        <f aca="false">FilterOPk!O$40</f>
        <v>0</v>
      </c>
    </row>
    <row r="1835" customFormat="false" ht="12.75" hidden="false" customHeight="false" outlineLevel="0" collapsed="false">
      <c r="B1835" s="85" t="str">
        <f aca="false">FilterOPk!A$41</f>
        <v>Matt Lorenz</v>
      </c>
      <c r="C1835" s="13" t="n">
        <f aca="false">C1834+1</f>
        <v>1834</v>
      </c>
      <c r="D1835" s="50" t="n">
        <f aca="false">FilterOPk!B$41</f>
        <v>0</v>
      </c>
      <c r="E1835" s="50" t="n">
        <f aca="false">FilterOPk!C$41</f>
        <v>0</v>
      </c>
      <c r="F1835" s="50" t="n">
        <f aca="false">FilterOPk!D$41</f>
        <v>0</v>
      </c>
      <c r="G1835" s="50" t="n">
        <f aca="false">FilterOPk!E$41</f>
        <v>0</v>
      </c>
      <c r="H1835" s="50" t="n">
        <f aca="false">FilterOPk!F$41</f>
        <v>0</v>
      </c>
      <c r="I1835" s="50" t="n">
        <f aca="false">FilterOPk!G$41</f>
        <v>0</v>
      </c>
      <c r="J1835" s="50" t="n">
        <f aca="false">FilterOPk!H$41</f>
        <v>0</v>
      </c>
      <c r="K1835" s="50" t="n">
        <f aca="false">FilterOPk!I$41</f>
        <v>0</v>
      </c>
      <c r="L1835" s="50" t="n">
        <f aca="false">FilterOPk!J$41</f>
        <v>0</v>
      </c>
      <c r="M1835" s="50" t="n">
        <f aca="false">FilterOPk!K$41</f>
        <v>0</v>
      </c>
      <c r="N1835" s="50" t="n">
        <f aca="false">FilterOPk!L$41</f>
        <v>0</v>
      </c>
      <c r="O1835" s="50" t="n">
        <f aca="false">FilterOPk!M$41</f>
        <v>0</v>
      </c>
      <c r="P1835" s="50" t="n">
        <f aca="false">FilterOPk!N$41</f>
        <v>0</v>
      </c>
      <c r="Q1835" s="51" t="n">
        <f aca="false">FilterOPk!O$41</f>
        <v>0</v>
      </c>
    </row>
    <row r="1836" customFormat="false" ht="12.75" hidden="false" customHeight="false" outlineLevel="0" collapsed="false">
      <c r="B1836" s="85" t="str">
        <f aca="false">FilterOPk!A$42</f>
        <v>John Forney</v>
      </c>
      <c r="C1836" s="13" t="n">
        <f aca="false">C1835+1</f>
        <v>1835</v>
      </c>
      <c r="D1836" s="50" t="n">
        <f aca="false">FilterOPk!B$42</f>
        <v>0</v>
      </c>
      <c r="E1836" s="50" t="n">
        <f aca="false">FilterOPk!C$42</f>
        <v>0</v>
      </c>
      <c r="F1836" s="50" t="n">
        <f aca="false">FilterOPk!D$42</f>
        <v>0</v>
      </c>
      <c r="G1836" s="50" t="n">
        <f aca="false">FilterOPk!E$42</f>
        <v>0</v>
      </c>
      <c r="H1836" s="50" t="n">
        <f aca="false">FilterOPk!F$42</f>
        <v>0</v>
      </c>
      <c r="I1836" s="50" t="n">
        <f aca="false">FilterOPk!G$42</f>
        <v>0</v>
      </c>
      <c r="J1836" s="50" t="n">
        <f aca="false">FilterOPk!H$42</f>
        <v>0</v>
      </c>
      <c r="K1836" s="50" t="n">
        <f aca="false">FilterOPk!I$42</f>
        <v>0</v>
      </c>
      <c r="L1836" s="50" t="n">
        <f aca="false">FilterOPk!J$42</f>
        <v>0</v>
      </c>
      <c r="M1836" s="50" t="n">
        <f aca="false">FilterOPk!K$42</f>
        <v>0</v>
      </c>
      <c r="N1836" s="50" t="n">
        <f aca="false">FilterOPk!L$42</f>
        <v>0</v>
      </c>
      <c r="O1836" s="50" t="n">
        <f aca="false">FilterOPk!M$42</f>
        <v>0</v>
      </c>
      <c r="P1836" s="50" t="n">
        <f aca="false">FilterOPk!N$42</f>
        <v>0</v>
      </c>
      <c r="Q1836" s="51" t="n">
        <f aca="false">FilterOPk!O$42</f>
        <v>0</v>
      </c>
    </row>
    <row r="1837" customFormat="false" ht="12.75" hidden="false" customHeight="false" outlineLevel="0" collapsed="false">
      <c r="B1837" s="85" t="str">
        <f aca="false">FilterOPk!A$43</f>
        <v>Mike Carson</v>
      </c>
      <c r="C1837" s="13" t="n">
        <f aca="false">C1836+1</f>
        <v>1836</v>
      </c>
      <c r="D1837" s="50" t="n">
        <f aca="false">FilterOPk!B$43</f>
        <v>0</v>
      </c>
      <c r="E1837" s="50" t="n">
        <f aca="false">FilterOPk!C$43</f>
        <v>0</v>
      </c>
      <c r="F1837" s="50" t="n">
        <f aca="false">FilterOPk!D$43</f>
        <v>0</v>
      </c>
      <c r="G1837" s="50" t="n">
        <f aca="false">FilterOPk!E$43</f>
        <v>0</v>
      </c>
      <c r="H1837" s="50" t="n">
        <f aca="false">FilterOPk!F$43</f>
        <v>0</v>
      </c>
      <c r="I1837" s="50" t="n">
        <f aca="false">FilterOPk!G$43</f>
        <v>0</v>
      </c>
      <c r="J1837" s="50" t="n">
        <f aca="false">FilterOPk!H$43</f>
        <v>0</v>
      </c>
      <c r="K1837" s="50" t="n">
        <f aca="false">FilterOPk!I$43</f>
        <v>0</v>
      </c>
      <c r="L1837" s="50" t="n">
        <f aca="false">FilterOPk!J$43</f>
        <v>0</v>
      </c>
      <c r="M1837" s="50" t="n">
        <f aca="false">FilterOPk!K$43</f>
        <v>0</v>
      </c>
      <c r="N1837" s="50" t="n">
        <f aca="false">FilterOPk!L$43</f>
        <v>0</v>
      </c>
      <c r="O1837" s="50" t="n">
        <f aca="false">FilterOPk!M$43</f>
        <v>0</v>
      </c>
      <c r="P1837" s="50" t="n">
        <f aca="false">FilterOPk!N$43</f>
        <v>0</v>
      </c>
      <c r="Q1837" s="51" t="n">
        <f aca="false">FilterOPk!O$43</f>
        <v>0</v>
      </c>
    </row>
    <row r="1838" customFormat="false" ht="12.75" hidden="false" customHeight="false" outlineLevel="0" collapsed="false">
      <c r="B1838" s="85" t="str">
        <f aca="false">FilterOPk!A$44</f>
        <v>Chris Dorland</v>
      </c>
      <c r="C1838" s="13" t="n">
        <f aca="false">C1837+1</f>
        <v>1837</v>
      </c>
      <c r="D1838" s="50" t="n">
        <f aca="false">FilterOPk!B$44</f>
        <v>0</v>
      </c>
      <c r="E1838" s="50" t="n">
        <f aca="false">FilterOPk!C$44</f>
        <v>0</v>
      </c>
      <c r="F1838" s="50" t="n">
        <f aca="false">FilterOPk!D$44</f>
        <v>0</v>
      </c>
      <c r="G1838" s="50" t="n">
        <f aca="false">FilterOPk!E$44</f>
        <v>0</v>
      </c>
      <c r="H1838" s="50" t="n">
        <f aca="false">FilterOPk!F$44</f>
        <v>0</v>
      </c>
      <c r="I1838" s="50" t="n">
        <f aca="false">FilterOPk!G$44</f>
        <v>0</v>
      </c>
      <c r="J1838" s="50" t="n">
        <f aca="false">FilterOPk!H$44</f>
        <v>0</v>
      </c>
      <c r="K1838" s="50" t="n">
        <f aca="false">FilterOPk!I$44</f>
        <v>0</v>
      </c>
      <c r="L1838" s="50" t="n">
        <f aca="false">FilterOPk!J$44</f>
        <v>0</v>
      </c>
      <c r="M1838" s="50" t="n">
        <f aca="false">FilterOPk!K$44</f>
        <v>0</v>
      </c>
      <c r="N1838" s="50" t="n">
        <f aca="false">FilterOPk!L$44</f>
        <v>0</v>
      </c>
      <c r="O1838" s="50" t="n">
        <f aca="false">FilterOPk!M$44</f>
        <v>0</v>
      </c>
      <c r="P1838" s="50" t="n">
        <f aca="false">FilterOPk!N$44</f>
        <v>0</v>
      </c>
      <c r="Q1838" s="51" t="n">
        <f aca="false">FilterOPk!O$44</f>
        <v>0</v>
      </c>
    </row>
    <row r="1839" customFormat="false" ht="12.75" hidden="false" customHeight="false" outlineLevel="0" collapsed="false">
      <c r="B1839" s="85" t="str">
        <f aca="false">FilterOPk!A$45</f>
        <v>Jeff King</v>
      </c>
      <c r="C1839" s="13" t="n">
        <f aca="false">C1838+1</f>
        <v>1838</v>
      </c>
      <c r="D1839" s="50" t="n">
        <f aca="false">FilterOPk!B$45</f>
        <v>0</v>
      </c>
      <c r="E1839" s="50" t="n">
        <f aca="false">FilterOPk!C$45</f>
        <v>0</v>
      </c>
      <c r="F1839" s="50" t="n">
        <f aca="false">FilterOPk!D$45</f>
        <v>0</v>
      </c>
      <c r="G1839" s="50" t="n">
        <f aca="false">FilterOPk!E$45</f>
        <v>0</v>
      </c>
      <c r="H1839" s="50" t="n">
        <f aca="false">FilterOPk!F$45</f>
        <v>0</v>
      </c>
      <c r="I1839" s="50" t="n">
        <f aca="false">FilterOPk!G$45</f>
        <v>0</v>
      </c>
      <c r="J1839" s="50" t="n">
        <f aca="false">FilterOPk!H$45</f>
        <v>0</v>
      </c>
      <c r="K1839" s="50" t="n">
        <f aca="false">FilterOPk!I$45</f>
        <v>0</v>
      </c>
      <c r="L1839" s="50" t="n">
        <f aca="false">FilterOPk!J$45</f>
        <v>0</v>
      </c>
      <c r="M1839" s="50" t="n">
        <f aca="false">FilterOPk!K$45</f>
        <v>0</v>
      </c>
      <c r="N1839" s="50" t="n">
        <f aca="false">FilterOPk!L$45</f>
        <v>0</v>
      </c>
      <c r="O1839" s="50" t="n">
        <f aca="false">FilterOPk!M$45</f>
        <v>0</v>
      </c>
      <c r="P1839" s="50" t="n">
        <f aca="false">FilterOPk!N$45</f>
        <v>0</v>
      </c>
      <c r="Q1839" s="51" t="n">
        <f aca="false">FilterOPk!O$45</f>
        <v>0</v>
      </c>
    </row>
    <row r="1840" customFormat="false" ht="12.75" hidden="false" customHeight="false" outlineLevel="0" collapsed="false">
      <c r="B1840" s="85" t="n">
        <f aca="false">FilterOPk!A$46</f>
        <v>0</v>
      </c>
      <c r="C1840" s="13" t="n">
        <f aca="false">C1839+1</f>
        <v>1839</v>
      </c>
      <c r="D1840" s="50" t="n">
        <f aca="false">FilterOPk!B$46</f>
        <v>0</v>
      </c>
      <c r="E1840" s="50" t="n">
        <f aca="false">FilterOPk!C$46</f>
        <v>0</v>
      </c>
      <c r="F1840" s="50" t="n">
        <f aca="false">FilterOPk!D$46</f>
        <v>0</v>
      </c>
      <c r="G1840" s="50" t="n">
        <f aca="false">FilterOPk!E$46</f>
        <v>0</v>
      </c>
      <c r="H1840" s="50" t="n">
        <f aca="false">FilterOPk!F$46</f>
        <v>0</v>
      </c>
      <c r="I1840" s="50" t="n">
        <f aca="false">FilterOPk!G$46</f>
        <v>0</v>
      </c>
      <c r="J1840" s="50" t="n">
        <f aca="false">FilterOPk!H$46</f>
        <v>0</v>
      </c>
      <c r="K1840" s="50" t="n">
        <f aca="false">FilterOPk!I$46</f>
        <v>0</v>
      </c>
      <c r="L1840" s="50" t="n">
        <f aca="false">FilterOPk!J$46</f>
        <v>0</v>
      </c>
      <c r="M1840" s="50" t="n">
        <f aca="false">FilterOPk!K$46</f>
        <v>0</v>
      </c>
      <c r="N1840" s="50" t="n">
        <f aca="false">FilterOPk!L$46</f>
        <v>0</v>
      </c>
      <c r="O1840" s="50" t="n">
        <f aca="false">FilterOPk!M$46</f>
        <v>0</v>
      </c>
      <c r="P1840" s="50" t="n">
        <f aca="false">FilterOPk!N$46</f>
        <v>0</v>
      </c>
      <c r="Q1840" s="51" t="n">
        <f aca="false">FilterOPk!O$46</f>
        <v>0</v>
      </c>
    </row>
    <row r="1841" customFormat="false" ht="12.75" hidden="false" customHeight="false" outlineLevel="0" collapsed="false">
      <c r="B1841" s="87" t="n">
        <f aca="false">FilterOPk!A$47</f>
        <v>0</v>
      </c>
      <c r="C1841" s="64" t="n">
        <f aca="false">C1840+1</f>
        <v>1840</v>
      </c>
      <c r="D1841" s="54" t="n">
        <f aca="false">FilterOPk!B$47</f>
        <v>0</v>
      </c>
      <c r="E1841" s="54" t="n">
        <f aca="false">FilterOPk!C$47</f>
        <v>0</v>
      </c>
      <c r="F1841" s="54" t="n">
        <f aca="false">FilterOPk!D$47</f>
        <v>0</v>
      </c>
      <c r="G1841" s="54" t="n">
        <f aca="false">FilterOPk!E$47</f>
        <v>0</v>
      </c>
      <c r="H1841" s="54" t="n">
        <f aca="false">FilterOPk!F$47</f>
        <v>0</v>
      </c>
      <c r="I1841" s="54" t="n">
        <f aca="false">FilterOPk!G$47</f>
        <v>0</v>
      </c>
      <c r="J1841" s="54" t="n">
        <f aca="false">FilterOPk!H$47</f>
        <v>0</v>
      </c>
      <c r="K1841" s="54" t="n">
        <f aca="false">FilterOPk!I$47</f>
        <v>0</v>
      </c>
      <c r="L1841" s="54" t="n">
        <f aca="false">FilterOPk!J$47</f>
        <v>0</v>
      </c>
      <c r="M1841" s="54" t="n">
        <f aca="false">FilterOPk!K$47</f>
        <v>0</v>
      </c>
      <c r="N1841" s="54" t="n">
        <f aca="false">FilterOPk!L$47</f>
        <v>0</v>
      </c>
      <c r="O1841" s="54" t="n">
        <f aca="false">FilterOPk!M$47</f>
        <v>0</v>
      </c>
      <c r="P1841" s="54" t="n">
        <f aca="false">FilterOPk!N$47</f>
        <v>0</v>
      </c>
      <c r="Q1841" s="55" t="n">
        <f aca="false">FilterOPk!O$47</f>
        <v>0</v>
      </c>
    </row>
    <row r="1842" customFormat="false" ht="12.75" hidden="false" customHeight="false" outlineLevel="0" collapsed="false">
      <c r="A1842" s="0" t="n">
        <f aca="false">A1802+1</f>
        <v>47</v>
      </c>
      <c r="B1842" s="57" t="n">
        <f aca="false">FilterOPk!D$1</f>
        <v>36907</v>
      </c>
      <c r="C1842" s="58" t="n">
        <f aca="false">C1841+1</f>
        <v>1841</v>
      </c>
      <c r="D1842" s="58"/>
      <c r="E1842" s="58"/>
      <c r="F1842" s="58"/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83"/>
    </row>
    <row r="1843" customFormat="false" ht="12.75" hidden="false" customHeight="false" outlineLevel="0" collapsed="false">
      <c r="B1843" s="61"/>
      <c r="C1843" s="13" t="n">
        <f aca="false">C1842+1</f>
        <v>1842</v>
      </c>
      <c r="D1843" s="13"/>
      <c r="E1843" s="21" t="s">
        <v>5</v>
      </c>
      <c r="F1843" s="21" t="s">
        <v>6</v>
      </c>
      <c r="G1843" s="21" t="s">
        <v>7</v>
      </c>
      <c r="H1843" s="21" t="s">
        <v>8</v>
      </c>
      <c r="I1843" s="21" t="s">
        <v>9</v>
      </c>
      <c r="J1843" s="21" t="s">
        <v>10</v>
      </c>
      <c r="K1843" s="21" t="s">
        <v>11</v>
      </c>
      <c r="L1843" s="21" t="s">
        <v>12</v>
      </c>
      <c r="M1843" s="21" t="s">
        <v>13</v>
      </c>
      <c r="N1843" s="21" t="s">
        <v>14</v>
      </c>
      <c r="O1843" s="21" t="n">
        <v>2002</v>
      </c>
      <c r="P1843" s="21" t="s">
        <v>15</v>
      </c>
      <c r="Q1843" s="84" t="s">
        <v>16</v>
      </c>
    </row>
    <row r="1844" customFormat="false" ht="12.75" hidden="false" customHeight="false" outlineLevel="0" collapsed="false">
      <c r="B1844" s="85" t="str">
        <f aca="false">FilterOPk!A$9</f>
        <v>Power positions</v>
      </c>
      <c r="C1844" s="13" t="n">
        <f aca="false">C1843+1</f>
        <v>1843</v>
      </c>
      <c r="D1844" s="13" t="s">
        <v>4</v>
      </c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86"/>
    </row>
    <row r="1845" customFormat="false" ht="12.75" hidden="false" customHeight="false" outlineLevel="0" collapsed="false">
      <c r="B1845" s="85" t="str">
        <f aca="false">FilterOPk!A$10</f>
        <v>East Position</v>
      </c>
      <c r="C1845" s="13" t="n">
        <f aca="false">C1844+1</f>
        <v>1844</v>
      </c>
      <c r="D1845" s="50" t="n">
        <f aca="false">FilterOPk!B$10</f>
        <v>34784396.7946123</v>
      </c>
      <c r="E1845" s="50" t="n">
        <f aca="false">FilterOPk!C$10</f>
        <v>139428.68</v>
      </c>
      <c r="F1845" s="50" t="n">
        <f aca="false">FilterOPk!D$10</f>
        <v>244540.42</v>
      </c>
      <c r="G1845" s="50" t="n">
        <f aca="false">FilterOPk!E$10</f>
        <v>352018.99</v>
      </c>
      <c r="H1845" s="50" t="n">
        <f aca="false">FilterOPk!F$10</f>
        <v>454047.41</v>
      </c>
      <c r="I1845" s="50" t="n">
        <f aca="false">FilterOPk!G$10</f>
        <v>460700.87</v>
      </c>
      <c r="J1845" s="50" t="n">
        <f aca="false">FilterOPk!H$10</f>
        <v>371715.26</v>
      </c>
      <c r="K1845" s="50" t="n">
        <f aca="false">FilterOPk!I$10</f>
        <v>743238.67</v>
      </c>
      <c r="L1845" s="50" t="n">
        <f aca="false">FilterOPk!J$10</f>
        <v>433572.73</v>
      </c>
      <c r="M1845" s="50" t="n">
        <f aca="false">FilterOPk!K$10</f>
        <v>1264075.99</v>
      </c>
      <c r="N1845" s="50" t="n">
        <f aca="false">FilterOPk!L$10</f>
        <v>4463339.02</v>
      </c>
      <c r="O1845" s="50" t="n">
        <f aca="false">FilterOPk!M$10</f>
        <v>-232298.41</v>
      </c>
      <c r="P1845" s="50" t="n">
        <f aca="false">FilterOPk!N$10</f>
        <v>1174384.84</v>
      </c>
      <c r="Q1845" s="51" t="n">
        <f aca="false">FilterOPk!O$10</f>
        <v>5405425.45</v>
      </c>
    </row>
    <row r="1846" customFormat="false" ht="12.75" hidden="false" customHeight="false" outlineLevel="0" collapsed="false">
      <c r="B1846" s="85" t="str">
        <f aca="false">FilterOPk!A$11</f>
        <v>East Power Mgmt</v>
      </c>
      <c r="C1846" s="13" t="n">
        <f aca="false">C1845+1</f>
        <v>1845</v>
      </c>
      <c r="D1846" s="50" t="n">
        <f aca="false">FilterOPk!B$11</f>
        <v>7547347.04451418</v>
      </c>
      <c r="E1846" s="50" t="n">
        <f aca="false">FilterOPk!C$11</f>
        <v>0</v>
      </c>
      <c r="F1846" s="50" t="n">
        <f aca="false">FilterOPk!D$11</f>
        <v>0</v>
      </c>
      <c r="G1846" s="50" t="n">
        <f aca="false">FilterOPk!E$11</f>
        <v>0</v>
      </c>
      <c r="H1846" s="50" t="n">
        <f aca="false">FilterOPk!F$11</f>
        <v>0</v>
      </c>
      <c r="I1846" s="50" t="n">
        <f aca="false">FilterOPk!G$11</f>
        <v>0</v>
      </c>
      <c r="J1846" s="50" t="n">
        <f aca="false">FilterOPk!H$11</f>
        <v>0</v>
      </c>
      <c r="K1846" s="50" t="n">
        <f aca="false">FilterOPk!I$11</f>
        <v>0</v>
      </c>
      <c r="L1846" s="50" t="n">
        <f aca="false">FilterOPk!J$11</f>
        <v>0</v>
      </c>
      <c r="M1846" s="50" t="n">
        <f aca="false">FilterOPk!K$11</f>
        <v>0</v>
      </c>
      <c r="N1846" s="50" t="n">
        <f aca="false">FilterOPk!L$11</f>
        <v>0</v>
      </c>
      <c r="O1846" s="50" t="n">
        <f aca="false">FilterOPk!M$11</f>
        <v>0</v>
      </c>
      <c r="P1846" s="50" t="n">
        <f aca="false">FilterOPk!N$11</f>
        <v>0</v>
      </c>
      <c r="Q1846" s="51" t="n">
        <f aca="false">FilterOPk!O$11</f>
        <v>0</v>
      </c>
    </row>
    <row r="1847" customFormat="false" ht="12.75" hidden="false" customHeight="false" outlineLevel="0" collapsed="false">
      <c r="B1847" s="85" t="str">
        <f aca="false">FilterOPk!A$12</f>
        <v>Long Term Options</v>
      </c>
      <c r="C1847" s="13" t="n">
        <f aca="false">C1846+1</f>
        <v>1846</v>
      </c>
      <c r="D1847" s="50" t="n">
        <f aca="false">FilterOPk!B$12</f>
        <v>0</v>
      </c>
      <c r="E1847" s="50" t="n">
        <f aca="false">FilterOPk!C$12</f>
        <v>0</v>
      </c>
      <c r="F1847" s="50" t="n">
        <f aca="false">FilterOPk!D$12</f>
        <v>0</v>
      </c>
      <c r="G1847" s="50" t="n">
        <f aca="false">FilterOPk!E$12</f>
        <v>0</v>
      </c>
      <c r="H1847" s="50" t="n">
        <f aca="false">FilterOPk!F$12</f>
        <v>0</v>
      </c>
      <c r="I1847" s="50" t="n">
        <f aca="false">FilterOPk!G$12</f>
        <v>0</v>
      </c>
      <c r="J1847" s="50" t="n">
        <f aca="false">FilterOPk!H$12</f>
        <v>0</v>
      </c>
      <c r="K1847" s="50" t="n">
        <f aca="false">FilterOPk!I$12</f>
        <v>0</v>
      </c>
      <c r="L1847" s="50" t="n">
        <f aca="false">FilterOPk!J$12</f>
        <v>0</v>
      </c>
      <c r="M1847" s="50" t="n">
        <f aca="false">FilterOPk!K$12</f>
        <v>0</v>
      </c>
      <c r="N1847" s="50" t="n">
        <f aca="false">FilterOPk!L$12</f>
        <v>0</v>
      </c>
      <c r="O1847" s="50" t="n">
        <f aca="false">FilterOPk!M$12</f>
        <v>0</v>
      </c>
      <c r="P1847" s="50" t="n">
        <f aca="false">FilterOPk!N$12</f>
        <v>0</v>
      </c>
      <c r="Q1847" s="51" t="n">
        <f aca="false">FilterOPk!O$12</f>
        <v>0</v>
      </c>
    </row>
    <row r="1848" customFormat="false" ht="12.75" hidden="false" customHeight="false" outlineLevel="0" collapsed="false">
      <c r="B1848" s="85" t="str">
        <f aca="false">FilterOPk!A$13</f>
        <v>LT-MIDWEST</v>
      </c>
      <c r="C1848" s="13" t="n">
        <f aca="false">C1847+1</f>
        <v>1847</v>
      </c>
      <c r="D1848" s="50" t="n">
        <f aca="false">FilterOPk!B$13</f>
        <v>7151089.47366245</v>
      </c>
      <c r="E1848" s="50" t="n">
        <f aca="false">FilterOPk!C$13</f>
        <v>36317.39</v>
      </c>
      <c r="F1848" s="50" t="n">
        <f aca="false">FilterOPk!D$13</f>
        <v>95142.77</v>
      </c>
      <c r="G1848" s="50" t="n">
        <f aca="false">FilterOPk!E$13</f>
        <v>106523.31</v>
      </c>
      <c r="H1848" s="50" t="n">
        <f aca="false">FilterOPk!F$13</f>
        <v>103615.07</v>
      </c>
      <c r="I1848" s="50" t="n">
        <f aca="false">FilterOPk!G$13</f>
        <v>106049.09</v>
      </c>
      <c r="J1848" s="50" t="n">
        <f aca="false">FilterOPk!H$13</f>
        <v>78310</v>
      </c>
      <c r="K1848" s="50" t="n">
        <f aca="false">FilterOPk!I$13</f>
        <v>160210.16</v>
      </c>
      <c r="L1848" s="50" t="n">
        <f aca="false">FilterOPk!J$13</f>
        <v>108136.49</v>
      </c>
      <c r="M1848" s="50" t="n">
        <f aca="false">FilterOPk!K$13</f>
        <v>312653.19</v>
      </c>
      <c r="N1848" s="50" t="n">
        <f aca="false">FilterOPk!L$13</f>
        <v>1106957.47</v>
      </c>
      <c r="O1848" s="50" t="n">
        <f aca="false">FilterOPk!M$13</f>
        <v>-124610.37</v>
      </c>
      <c r="P1848" s="50" t="n">
        <f aca="false">FilterOPk!N$13</f>
        <v>893459.31</v>
      </c>
      <c r="Q1848" s="51" t="n">
        <f aca="false">FilterOPk!O$13</f>
        <v>1875806.41</v>
      </c>
    </row>
    <row r="1849" customFormat="false" ht="12.75" hidden="false" customHeight="false" outlineLevel="0" collapsed="false">
      <c r="B1849" s="85" t="str">
        <f aca="false">FilterOPk!A$14</f>
        <v>ST-ECAR</v>
      </c>
      <c r="C1849" s="13" t="n">
        <f aca="false">C1848+1</f>
        <v>1848</v>
      </c>
      <c r="D1849" s="50" t="n">
        <f aca="false">FilterOPk!B$14</f>
        <v>238101.441960815</v>
      </c>
      <c r="E1849" s="50" t="n">
        <f aca="false">FilterOPk!C$14</f>
        <v>0</v>
      </c>
      <c r="F1849" s="50" t="n">
        <f aca="false">FilterOPk!D$14</f>
        <v>0</v>
      </c>
      <c r="G1849" s="50" t="n">
        <f aca="false">FilterOPk!E$14</f>
        <v>0</v>
      </c>
      <c r="H1849" s="50" t="n">
        <f aca="false">FilterOPk!F$14</f>
        <v>0</v>
      </c>
      <c r="I1849" s="50" t="n">
        <f aca="false">FilterOPk!G$14</f>
        <v>0</v>
      </c>
      <c r="J1849" s="50" t="n">
        <f aca="false">FilterOPk!H$14</f>
        <v>0</v>
      </c>
      <c r="K1849" s="50" t="n">
        <f aca="false">FilterOPk!I$14</f>
        <v>0</v>
      </c>
      <c r="L1849" s="50" t="n">
        <f aca="false">FilterOPk!J$14</f>
        <v>0</v>
      </c>
      <c r="M1849" s="50" t="n">
        <f aca="false">FilterOPk!K$14</f>
        <v>0</v>
      </c>
      <c r="N1849" s="50" t="n">
        <f aca="false">FilterOPk!L$14</f>
        <v>0</v>
      </c>
      <c r="O1849" s="50" t="n">
        <f aca="false">FilterOPk!M$14</f>
        <v>0</v>
      </c>
      <c r="P1849" s="50" t="n">
        <f aca="false">FilterOPk!N$14</f>
        <v>0</v>
      </c>
      <c r="Q1849" s="51" t="n">
        <f aca="false">FilterOPk!O$14</f>
        <v>0</v>
      </c>
    </row>
    <row r="1850" customFormat="false" ht="12.75" hidden="false" customHeight="false" outlineLevel="0" collapsed="false">
      <c r="B1850" s="85" t="str">
        <f aca="false">FilterOPk!A$15</f>
        <v>ST- MAPP</v>
      </c>
      <c r="C1850" s="13" t="n">
        <f aca="false">C1849+1</f>
        <v>1849</v>
      </c>
      <c r="D1850" s="50" t="n">
        <f aca="false">FilterOPk!B$15</f>
        <v>254636.614020626</v>
      </c>
      <c r="E1850" s="50" t="n">
        <f aca="false">FilterOPk!C$15</f>
        <v>-1590.85</v>
      </c>
      <c r="F1850" s="50" t="n">
        <f aca="false">FilterOPk!D$15</f>
        <v>-3167.72</v>
      </c>
      <c r="G1850" s="50" t="n">
        <f aca="false">FilterOPk!E$15</f>
        <v>-3546.79</v>
      </c>
      <c r="H1850" s="50" t="n">
        <f aca="false">FilterOPk!F$15</f>
        <v>-3530.89</v>
      </c>
      <c r="I1850" s="50" t="n">
        <f aca="false">FilterOPk!G$15</f>
        <v>0</v>
      </c>
      <c r="J1850" s="50" t="n">
        <f aca="false">FilterOPk!H$15</f>
        <v>0</v>
      </c>
      <c r="K1850" s="50" t="n">
        <f aca="false">FilterOPk!I$15</f>
        <v>0</v>
      </c>
      <c r="L1850" s="50" t="n">
        <f aca="false">FilterOPk!J$15</f>
        <v>0</v>
      </c>
      <c r="M1850" s="50" t="n">
        <f aca="false">FilterOPk!K$15</f>
        <v>0</v>
      </c>
      <c r="N1850" s="50" t="n">
        <f aca="false">FilterOPk!L$15</f>
        <v>-11836.25</v>
      </c>
      <c r="O1850" s="50" t="n">
        <f aca="false">FilterOPk!M$15</f>
        <v>0</v>
      </c>
      <c r="P1850" s="50" t="n">
        <f aca="false">FilterOPk!N$15</f>
        <v>0</v>
      </c>
      <c r="Q1850" s="51" t="n">
        <f aca="false">FilterOPk!O$15</f>
        <v>-11836.25</v>
      </c>
    </row>
    <row r="1851" customFormat="false" ht="12.75" hidden="false" customHeight="false" outlineLevel="0" collapsed="false">
      <c r="B1851" s="85" t="str">
        <f aca="false">FilterOPk!A$16</f>
        <v>ST- MAIN</v>
      </c>
      <c r="C1851" s="13" t="n">
        <f aca="false">C1850+1</f>
        <v>1850</v>
      </c>
      <c r="D1851" s="50" t="n">
        <f aca="false">FilterOPk!B$16</f>
        <v>694293.253349893</v>
      </c>
      <c r="E1851" s="50" t="n">
        <f aca="false">FilterOPk!C$16</f>
        <v>0</v>
      </c>
      <c r="F1851" s="50" t="n">
        <f aca="false">FilterOPk!D$16</f>
        <v>0</v>
      </c>
      <c r="G1851" s="50" t="n">
        <f aca="false">FilterOPk!E$16</f>
        <v>0</v>
      </c>
      <c r="H1851" s="50" t="n">
        <f aca="false">FilterOPk!F$16</f>
        <v>0</v>
      </c>
      <c r="I1851" s="50" t="n">
        <f aca="false">FilterOPk!G$16</f>
        <v>0</v>
      </c>
      <c r="J1851" s="50" t="n">
        <f aca="false">FilterOPk!H$16</f>
        <v>0</v>
      </c>
      <c r="K1851" s="50" t="n">
        <f aca="false">FilterOPk!I$16</f>
        <v>0</v>
      </c>
      <c r="L1851" s="50" t="n">
        <f aca="false">FilterOPk!J$16</f>
        <v>0</v>
      </c>
      <c r="M1851" s="50" t="n">
        <f aca="false">FilterOPk!K$16</f>
        <v>0</v>
      </c>
      <c r="N1851" s="50" t="n">
        <f aca="false">FilterOPk!L$16</f>
        <v>0</v>
      </c>
      <c r="O1851" s="50" t="n">
        <f aca="false">FilterOPk!M$16</f>
        <v>0</v>
      </c>
      <c r="P1851" s="50" t="n">
        <f aca="false">FilterOPk!N$16</f>
        <v>0</v>
      </c>
      <c r="Q1851" s="51" t="n">
        <f aca="false">FilterOPk!O$16</f>
        <v>0</v>
      </c>
    </row>
    <row r="1852" customFormat="false" ht="12.75" hidden="false" customHeight="false" outlineLevel="0" collapsed="false">
      <c r="B1852" s="85" t="str">
        <f aca="false">FilterOPk!A$17</f>
        <v>MW-ANALYST</v>
      </c>
      <c r="C1852" s="13" t="n">
        <f aca="false">C1851+1</f>
        <v>1851</v>
      </c>
      <c r="D1852" s="50" t="n">
        <f aca="false">FilterOPk!B$17</f>
        <v>0</v>
      </c>
      <c r="E1852" s="50" t="n">
        <f aca="false">FilterOPk!C$17</f>
        <v>0</v>
      </c>
      <c r="F1852" s="50" t="n">
        <f aca="false">FilterOPk!D$17</f>
        <v>0</v>
      </c>
      <c r="G1852" s="50" t="n">
        <f aca="false">FilterOPk!E$17</f>
        <v>0</v>
      </c>
      <c r="H1852" s="50" t="n">
        <f aca="false">FilterOPk!F$17</f>
        <v>0</v>
      </c>
      <c r="I1852" s="50" t="n">
        <f aca="false">FilterOPk!G$17</f>
        <v>0</v>
      </c>
      <c r="J1852" s="50" t="n">
        <f aca="false">FilterOPk!H$17</f>
        <v>0</v>
      </c>
      <c r="K1852" s="50" t="n">
        <f aca="false">FilterOPk!I$17</f>
        <v>0</v>
      </c>
      <c r="L1852" s="50" t="n">
        <f aca="false">FilterOPk!J$17</f>
        <v>0</v>
      </c>
      <c r="M1852" s="50" t="n">
        <f aca="false">FilterOPk!K$17</f>
        <v>0</v>
      </c>
      <c r="N1852" s="50" t="n">
        <f aca="false">FilterOPk!L$17</f>
        <v>0</v>
      </c>
      <c r="O1852" s="50" t="n">
        <f aca="false">FilterOPk!M$17</f>
        <v>0</v>
      </c>
      <c r="P1852" s="50" t="n">
        <f aca="false">FilterOPk!N$17</f>
        <v>0</v>
      </c>
      <c r="Q1852" s="51" t="n">
        <f aca="false">FilterOPk!O$17</f>
        <v>0</v>
      </c>
    </row>
    <row r="1853" customFormat="false" ht="12.75" hidden="false" customHeight="false" outlineLevel="0" collapsed="false">
      <c r="B1853" s="85" t="str">
        <f aca="false">FilterOPk!A$18</f>
        <v>LT-NE</v>
      </c>
      <c r="C1853" s="13" t="n">
        <f aca="false">C1852+1</f>
        <v>1852</v>
      </c>
      <c r="D1853" s="50" t="n">
        <f aca="false">FilterOPk!B$18</f>
        <v>6187311.37539291</v>
      </c>
      <c r="E1853" s="50" t="n">
        <f aca="false">FilterOPk!C$18</f>
        <v>38662.79</v>
      </c>
      <c r="F1853" s="50" t="n">
        <f aca="false">FilterOPk!D$18</f>
        <v>89522.8</v>
      </c>
      <c r="G1853" s="50" t="n">
        <f aca="false">FilterOPk!E$18</f>
        <v>158536.19</v>
      </c>
      <c r="H1853" s="50" t="n">
        <f aca="false">FilterOPk!F$18</f>
        <v>261849.24</v>
      </c>
      <c r="I1853" s="50" t="n">
        <f aca="false">FilterOPk!G$18</f>
        <v>291708.83</v>
      </c>
      <c r="J1853" s="50" t="n">
        <f aca="false">FilterOPk!H$18</f>
        <v>228360.42</v>
      </c>
      <c r="K1853" s="50" t="n">
        <f aca="false">FilterOPk!I$18</f>
        <v>445432.42</v>
      </c>
      <c r="L1853" s="50" t="n">
        <f aca="false">FilterOPk!J$18</f>
        <v>266345.8</v>
      </c>
      <c r="M1853" s="50" t="n">
        <f aca="false">FilterOPk!K$18</f>
        <v>801315.09</v>
      </c>
      <c r="N1853" s="50" t="n">
        <f aca="false">FilterOPk!L$18</f>
        <v>2581733.58</v>
      </c>
      <c r="O1853" s="50" t="n">
        <f aca="false">FilterOPk!M$18</f>
        <v>-636932.37</v>
      </c>
      <c r="P1853" s="50" t="n">
        <f aca="false">FilterOPk!N$18</f>
        <v>-2303942.42</v>
      </c>
      <c r="Q1853" s="51" t="n">
        <f aca="false">FilterOPk!O$18</f>
        <v>-359141.210000001</v>
      </c>
    </row>
    <row r="1854" customFormat="false" ht="12.75" hidden="false" customHeight="false" outlineLevel="0" collapsed="false">
      <c r="B1854" s="85" t="str">
        <f aca="false">FilterOPk!A$19</f>
        <v>LT-PJM</v>
      </c>
      <c r="C1854" s="13" t="n">
        <f aca="false">C1853+1</f>
        <v>1853</v>
      </c>
      <c r="D1854" s="50" t="n">
        <f aca="false">FilterOPk!B$19</f>
        <v>1818236.42109565</v>
      </c>
      <c r="E1854" s="50" t="n">
        <f aca="false">FilterOPk!C$19</f>
        <v>0</v>
      </c>
      <c r="F1854" s="50" t="n">
        <f aca="false">FilterOPk!D$19</f>
        <v>19402.28</v>
      </c>
      <c r="G1854" s="50" t="n">
        <f aca="false">FilterOPk!E$19</f>
        <v>57930.92</v>
      </c>
      <c r="H1854" s="50" t="n">
        <f aca="false">FilterOPk!F$19</f>
        <v>59436.7</v>
      </c>
      <c r="I1854" s="50" t="n">
        <f aca="false">FilterOPk!G$19</f>
        <v>19136.52</v>
      </c>
      <c r="J1854" s="50" t="n">
        <f aca="false">FilterOPk!H$19</f>
        <v>18664.41</v>
      </c>
      <c r="K1854" s="50" t="n">
        <f aca="false">FilterOPk!I$19</f>
        <v>33608.82</v>
      </c>
      <c r="L1854" s="50" t="n">
        <f aca="false">FilterOPk!J$19</f>
        <v>20867.53</v>
      </c>
      <c r="M1854" s="50" t="n">
        <f aca="false">FilterOPk!K$19</f>
        <v>56340.86</v>
      </c>
      <c r="N1854" s="50" t="n">
        <f aca="false">FilterOPk!L$19</f>
        <v>285388.04</v>
      </c>
      <c r="O1854" s="50" t="n">
        <f aca="false">FilterOPk!M$19</f>
        <v>-1975.43</v>
      </c>
      <c r="P1854" s="50" t="n">
        <f aca="false">FilterOPk!N$19</f>
        <v>-179963.06</v>
      </c>
      <c r="Q1854" s="51" t="n">
        <f aca="false">FilterOPk!O$19</f>
        <v>103449.55</v>
      </c>
    </row>
    <row r="1855" customFormat="false" ht="12.75" hidden="false" customHeight="false" outlineLevel="0" collapsed="false">
      <c r="B1855" s="85" t="str">
        <f aca="false">FilterOPk!A$20</f>
        <v>LT- NY</v>
      </c>
      <c r="C1855" s="13" t="n">
        <f aca="false">C1854+1</f>
        <v>1854</v>
      </c>
      <c r="D1855" s="50" t="n">
        <f aca="false">FilterOPk!B$20</f>
        <v>0</v>
      </c>
      <c r="E1855" s="50" t="n">
        <f aca="false">FilterOPk!C$20</f>
        <v>-9128.22</v>
      </c>
      <c r="F1855" s="50" t="n">
        <f aca="false">FilterOPk!D$20</f>
        <v>-69725.26</v>
      </c>
      <c r="G1855" s="50" t="n">
        <f aca="false">FilterOPk!E$20</f>
        <v>0</v>
      </c>
      <c r="H1855" s="50" t="n">
        <f aca="false">FilterOPk!F$20</f>
        <v>0</v>
      </c>
      <c r="I1855" s="50" t="n">
        <f aca="false">FilterOPk!G$20</f>
        <v>0</v>
      </c>
      <c r="J1855" s="50" t="n">
        <f aca="false">FilterOPk!H$20</f>
        <v>0</v>
      </c>
      <c r="K1855" s="50" t="n">
        <f aca="false">FilterOPk!I$20</f>
        <v>0</v>
      </c>
      <c r="L1855" s="50" t="n">
        <f aca="false">FilterOPk!J$20</f>
        <v>0</v>
      </c>
      <c r="M1855" s="50" t="n">
        <f aca="false">FilterOPk!K$20</f>
        <v>0</v>
      </c>
      <c r="N1855" s="50" t="n">
        <f aca="false">FilterOPk!L$20</f>
        <v>-78853.48</v>
      </c>
      <c r="O1855" s="50" t="n">
        <f aca="false">FilterOPk!M$20</f>
        <v>0</v>
      </c>
      <c r="P1855" s="50" t="n">
        <f aca="false">FilterOPk!N$20</f>
        <v>12056.92</v>
      </c>
      <c r="Q1855" s="51" t="n">
        <f aca="false">FilterOPk!O$20</f>
        <v>-66796.56</v>
      </c>
    </row>
    <row r="1856" customFormat="false" ht="12.75" hidden="false" customHeight="false" outlineLevel="0" collapsed="false">
      <c r="B1856" s="85" t="str">
        <f aca="false">FilterOPk!A$21</f>
        <v>ST- PJM</v>
      </c>
      <c r="C1856" s="13" t="n">
        <f aca="false">C1855+1</f>
        <v>1855</v>
      </c>
      <c r="D1856" s="50" t="n">
        <f aca="false">FilterOPk!B$21</f>
        <v>1243093.71447674</v>
      </c>
      <c r="E1856" s="50" t="n">
        <f aca="false">FilterOPk!C$21</f>
        <v>13503.06</v>
      </c>
      <c r="F1856" s="50" t="n">
        <f aca="false">FilterOPk!D$21</f>
        <v>0</v>
      </c>
      <c r="G1856" s="50" t="n">
        <f aca="false">FilterOPk!E$21</f>
        <v>0</v>
      </c>
      <c r="H1856" s="50" t="n">
        <f aca="false">FilterOPk!F$21</f>
        <v>0</v>
      </c>
      <c r="I1856" s="50" t="n">
        <f aca="false">FilterOPk!G$21</f>
        <v>0</v>
      </c>
      <c r="J1856" s="50" t="n">
        <f aca="false">FilterOPk!H$21</f>
        <v>0</v>
      </c>
      <c r="K1856" s="50" t="n">
        <f aca="false">FilterOPk!I$21</f>
        <v>0</v>
      </c>
      <c r="L1856" s="50" t="n">
        <f aca="false">FilterOPk!J$21</f>
        <v>0</v>
      </c>
      <c r="M1856" s="50" t="n">
        <f aca="false">FilterOPk!K$21</f>
        <v>0</v>
      </c>
      <c r="N1856" s="50" t="n">
        <f aca="false">FilterOPk!L$21</f>
        <v>13503.06</v>
      </c>
      <c r="O1856" s="50" t="n">
        <f aca="false">FilterOPk!M$21</f>
        <v>0</v>
      </c>
      <c r="P1856" s="50" t="n">
        <f aca="false">FilterOPk!N$21</f>
        <v>0</v>
      </c>
      <c r="Q1856" s="51" t="n">
        <f aca="false">FilterOPk!O$21</f>
        <v>13503.06</v>
      </c>
    </row>
    <row r="1857" customFormat="false" ht="12.75" hidden="false" customHeight="false" outlineLevel="0" collapsed="false">
      <c r="B1857" s="85" t="str">
        <f aca="false">FilterOPk!A$22</f>
        <v>ST- NENG</v>
      </c>
      <c r="C1857" s="13" t="n">
        <f aca="false">C1856+1</f>
        <v>1856</v>
      </c>
      <c r="D1857" s="50" t="n">
        <f aca="false">FilterOPk!B$22</f>
        <v>539719.375927685</v>
      </c>
      <c r="E1857" s="50" t="n">
        <f aca="false">FilterOPk!C$22</f>
        <v>17499.36</v>
      </c>
      <c r="F1857" s="50" t="n">
        <f aca="false">FilterOPk!D$22</f>
        <v>34844.91</v>
      </c>
      <c r="G1857" s="50" t="n">
        <f aca="false">FilterOPk!E$22</f>
        <v>0</v>
      </c>
      <c r="H1857" s="50" t="n">
        <f aca="false">FilterOPk!F$22</f>
        <v>0</v>
      </c>
      <c r="I1857" s="50" t="n">
        <f aca="false">FilterOPk!G$22</f>
        <v>0</v>
      </c>
      <c r="J1857" s="50" t="n">
        <f aca="false">FilterOPk!H$22</f>
        <v>0</v>
      </c>
      <c r="K1857" s="50" t="n">
        <f aca="false">FilterOPk!I$22</f>
        <v>0</v>
      </c>
      <c r="L1857" s="50" t="n">
        <f aca="false">FilterOPk!J$22</f>
        <v>0</v>
      </c>
      <c r="M1857" s="50" t="n">
        <f aca="false">FilterOPk!K$22</f>
        <v>0</v>
      </c>
      <c r="N1857" s="50" t="n">
        <f aca="false">FilterOPk!L$22</f>
        <v>52344.27</v>
      </c>
      <c r="O1857" s="50" t="n">
        <f aca="false">FilterOPk!M$22</f>
        <v>0</v>
      </c>
      <c r="P1857" s="50" t="n">
        <f aca="false">FilterOPk!N$22</f>
        <v>0</v>
      </c>
      <c r="Q1857" s="51" t="n">
        <f aca="false">FilterOPk!O$22</f>
        <v>52344.27</v>
      </c>
    </row>
    <row r="1858" customFormat="false" ht="12.75" hidden="false" customHeight="false" outlineLevel="0" collapsed="false">
      <c r="B1858" s="85" t="str">
        <f aca="false">FilterOPk!A$23</f>
        <v>ST- NY</v>
      </c>
      <c r="C1858" s="13" t="n">
        <f aca="false">C1857+1</f>
        <v>1857</v>
      </c>
      <c r="D1858" s="50" t="n">
        <f aca="false">FilterOPk!B$23</f>
        <v>251437.188425373</v>
      </c>
      <c r="E1858" s="50" t="n">
        <f aca="false">FilterOPk!C$23</f>
        <v>22663</v>
      </c>
      <c r="F1858" s="50" t="n">
        <f aca="false">FilterOPk!D$23</f>
        <v>52267.36</v>
      </c>
      <c r="G1858" s="50" t="n">
        <f aca="false">FilterOPk!E$23</f>
        <v>0</v>
      </c>
      <c r="H1858" s="50" t="n">
        <f aca="false">FilterOPk!F$23</f>
        <v>0</v>
      </c>
      <c r="I1858" s="50" t="n">
        <f aca="false">FilterOPk!G$23</f>
        <v>0</v>
      </c>
      <c r="J1858" s="50" t="n">
        <f aca="false">FilterOPk!H$23</f>
        <v>0</v>
      </c>
      <c r="K1858" s="50" t="n">
        <f aca="false">FilterOPk!I$23</f>
        <v>0</v>
      </c>
      <c r="L1858" s="50" t="n">
        <f aca="false">FilterOPk!J$23</f>
        <v>0</v>
      </c>
      <c r="M1858" s="50" t="n">
        <f aca="false">FilterOPk!K$23</f>
        <v>0</v>
      </c>
      <c r="N1858" s="50" t="n">
        <f aca="false">FilterOPk!L$23</f>
        <v>74930.36</v>
      </c>
      <c r="O1858" s="50" t="n">
        <f aca="false">FilterOPk!M$23</f>
        <v>0</v>
      </c>
      <c r="P1858" s="50" t="n">
        <f aca="false">FilterOPk!N$23</f>
        <v>0</v>
      </c>
      <c r="Q1858" s="51" t="n">
        <f aca="false">FilterOPk!O$23</f>
        <v>74930.36</v>
      </c>
    </row>
    <row r="1859" customFormat="false" ht="12.75" hidden="false" customHeight="false" outlineLevel="0" collapsed="false">
      <c r="B1859" s="85" t="str">
        <f aca="false">FilterOPk!A$24</f>
        <v>NE- PHYS</v>
      </c>
      <c r="C1859" s="13" t="n">
        <f aca="false">C1858+1</f>
        <v>1858</v>
      </c>
      <c r="D1859" s="50" t="n">
        <f aca="false">FilterOPk!B$24</f>
        <v>0</v>
      </c>
      <c r="E1859" s="50" t="n">
        <f aca="false">FilterOPk!C$24</f>
        <v>0</v>
      </c>
      <c r="F1859" s="50" t="n">
        <f aca="false">FilterOPk!D$24</f>
        <v>0</v>
      </c>
      <c r="G1859" s="50" t="n">
        <f aca="false">FilterOPk!E$24</f>
        <v>0</v>
      </c>
      <c r="H1859" s="50" t="n">
        <f aca="false">FilterOPk!F$24</f>
        <v>0</v>
      </c>
      <c r="I1859" s="50" t="n">
        <f aca="false">FilterOPk!G$24</f>
        <v>0</v>
      </c>
      <c r="J1859" s="50" t="n">
        <f aca="false">FilterOPk!H$24</f>
        <v>0</v>
      </c>
      <c r="K1859" s="50" t="n">
        <f aca="false">FilterOPk!I$24</f>
        <v>0</v>
      </c>
      <c r="L1859" s="50" t="n">
        <f aca="false">FilterOPk!J$24</f>
        <v>0</v>
      </c>
      <c r="M1859" s="50" t="n">
        <f aca="false">FilterOPk!K$24</f>
        <v>0</v>
      </c>
      <c r="N1859" s="50" t="n">
        <f aca="false">FilterOPk!L$24</f>
        <v>0</v>
      </c>
      <c r="O1859" s="50" t="n">
        <f aca="false">FilterOPk!M$24</f>
        <v>0</v>
      </c>
      <c r="P1859" s="50" t="n">
        <f aca="false">FilterOPk!N$24</f>
        <v>0</v>
      </c>
      <c r="Q1859" s="51" t="n">
        <f aca="false">FilterOPk!O$24</f>
        <v>0</v>
      </c>
    </row>
    <row r="1860" customFormat="false" ht="12.75" hidden="false" customHeight="false" outlineLevel="0" collapsed="false">
      <c r="B1860" s="85" t="str">
        <f aca="false">FilterOPk!A$25</f>
        <v>LT-Southeast</v>
      </c>
      <c r="C1860" s="13" t="n">
        <f aca="false">C1859+1</f>
        <v>1859</v>
      </c>
      <c r="D1860" s="50" t="n">
        <f aca="false">FilterOPk!B$25</f>
        <v>11411200.8859117</v>
      </c>
      <c r="E1860" s="50" t="n">
        <f aca="false">FilterOPk!C$25</f>
        <v>15825.82</v>
      </c>
      <c r="F1860" s="50" t="n">
        <f aca="false">FilterOPk!D$25</f>
        <v>13250</v>
      </c>
      <c r="G1860" s="50" t="n">
        <f aca="false">FilterOPk!E$25</f>
        <v>24924.1</v>
      </c>
      <c r="H1860" s="50" t="n">
        <f aca="false">FilterOPk!F$25</f>
        <v>24690.47</v>
      </c>
      <c r="I1860" s="50" t="n">
        <f aca="false">FilterOPk!G$25</f>
        <v>26774</v>
      </c>
      <c r="J1860" s="50" t="n">
        <f aca="false">FilterOPk!H$25</f>
        <v>26715</v>
      </c>
      <c r="K1860" s="50" t="n">
        <f aca="false">FilterOPk!I$25</f>
        <v>57358.83</v>
      </c>
      <c r="L1860" s="50" t="n">
        <f aca="false">FilterOPk!J$25</f>
        <v>26146</v>
      </c>
      <c r="M1860" s="50" t="n">
        <f aca="false">FilterOPk!K$25</f>
        <v>75355.31</v>
      </c>
      <c r="N1860" s="50" t="n">
        <f aca="false">FilterOPk!L$25</f>
        <v>291039.53</v>
      </c>
      <c r="O1860" s="50" t="n">
        <f aca="false">FilterOPk!M$25</f>
        <v>-122359</v>
      </c>
      <c r="P1860" s="50" t="n">
        <f aca="false">FilterOPk!N$25</f>
        <v>514428.17</v>
      </c>
      <c r="Q1860" s="51" t="n">
        <f aca="false">FilterOPk!O$25</f>
        <v>683108.7</v>
      </c>
    </row>
    <row r="1861" customFormat="false" ht="12.75" hidden="false" customHeight="false" outlineLevel="0" collapsed="false">
      <c r="B1861" s="85" t="str">
        <f aca="false">FilterOPk!A$26</f>
        <v>ST-SPP</v>
      </c>
      <c r="C1861" s="13" t="n">
        <f aca="false">C1860+1</f>
        <v>1860</v>
      </c>
      <c r="D1861" s="50" t="n">
        <f aca="false">FilterOPk!B$26</f>
        <v>52202.8773549933</v>
      </c>
      <c r="E1861" s="50" t="n">
        <f aca="false">FilterOPk!C$26</f>
        <v>0</v>
      </c>
      <c r="F1861" s="50" t="n">
        <f aca="false">FilterOPk!D$26</f>
        <v>0</v>
      </c>
      <c r="G1861" s="50" t="n">
        <f aca="false">FilterOPk!E$26</f>
        <v>0</v>
      </c>
      <c r="H1861" s="50" t="n">
        <f aca="false">FilterOPk!F$26</f>
        <v>0</v>
      </c>
      <c r="I1861" s="50" t="n">
        <f aca="false">FilterOPk!G$26</f>
        <v>0</v>
      </c>
      <c r="J1861" s="50" t="n">
        <f aca="false">FilterOPk!H$26</f>
        <v>0</v>
      </c>
      <c r="K1861" s="50" t="n">
        <f aca="false">FilterOPk!I$26</f>
        <v>0</v>
      </c>
      <c r="L1861" s="50" t="n">
        <f aca="false">FilterOPk!J$26</f>
        <v>0</v>
      </c>
      <c r="M1861" s="50" t="n">
        <f aca="false">FilterOPk!K$26</f>
        <v>0</v>
      </c>
      <c r="N1861" s="50" t="n">
        <f aca="false">FilterOPk!L$26</f>
        <v>0</v>
      </c>
      <c r="O1861" s="50" t="n">
        <f aca="false">FilterOPk!M$26</f>
        <v>0</v>
      </c>
      <c r="P1861" s="50" t="n">
        <f aca="false">FilterOPk!N$26</f>
        <v>0</v>
      </c>
      <c r="Q1861" s="51" t="n">
        <f aca="false">FilterOPk!O$26</f>
        <v>0</v>
      </c>
    </row>
    <row r="1862" customFormat="false" ht="12.75" hidden="false" customHeight="false" outlineLevel="0" collapsed="false">
      <c r="B1862" s="85" t="str">
        <f aca="false">FilterOPk!A$27</f>
        <v>ST-SERC</v>
      </c>
      <c r="C1862" s="13" t="n">
        <f aca="false">C1861+1</f>
        <v>1861</v>
      </c>
      <c r="D1862" s="50" t="n">
        <f aca="false">FilterOPk!B$27</f>
        <v>686881.973218232</v>
      </c>
      <c r="E1862" s="50" t="n">
        <f aca="false">FilterOPk!C$27</f>
        <v>0</v>
      </c>
      <c r="F1862" s="50" t="n">
        <f aca="false">FilterOPk!D$27</f>
        <v>0</v>
      </c>
      <c r="G1862" s="50" t="n">
        <f aca="false">FilterOPk!E$27</f>
        <v>0</v>
      </c>
      <c r="H1862" s="50" t="n">
        <f aca="false">FilterOPk!F$27</f>
        <v>0</v>
      </c>
      <c r="I1862" s="50" t="n">
        <f aca="false">FilterOPk!G$27</f>
        <v>0</v>
      </c>
      <c r="J1862" s="50" t="n">
        <f aca="false">FilterOPk!H$27</f>
        <v>0</v>
      </c>
      <c r="K1862" s="50" t="n">
        <f aca="false">FilterOPk!I$27</f>
        <v>0</v>
      </c>
      <c r="L1862" s="50" t="n">
        <f aca="false">FilterOPk!J$27</f>
        <v>0</v>
      </c>
      <c r="M1862" s="50" t="n">
        <f aca="false">FilterOPk!K$27</f>
        <v>0</v>
      </c>
      <c r="N1862" s="50" t="n">
        <f aca="false">FilterOPk!L$27</f>
        <v>0</v>
      </c>
      <c r="O1862" s="50" t="n">
        <f aca="false">FilterOPk!M$27</f>
        <v>0</v>
      </c>
      <c r="P1862" s="50" t="n">
        <f aca="false">FilterOPk!N$27</f>
        <v>0</v>
      </c>
      <c r="Q1862" s="51" t="n">
        <f aca="false">FilterOPk!O$27</f>
        <v>0</v>
      </c>
    </row>
    <row r="1863" customFormat="false" ht="12.75" hidden="false" customHeight="false" outlineLevel="0" collapsed="false">
      <c r="B1863" s="85" t="str">
        <f aca="false">FilterOPk!A$28</f>
        <v>LT- Texas</v>
      </c>
      <c r="C1863" s="13" t="n">
        <f aca="false">C1862+1</f>
        <v>1862</v>
      </c>
      <c r="D1863" s="50" t="n">
        <f aca="false">FilterOPk!B$28</f>
        <v>3826684.70313045</v>
      </c>
      <c r="E1863" s="50" t="n">
        <f aca="false">FilterOPk!C$28</f>
        <v>0</v>
      </c>
      <c r="F1863" s="50" t="n">
        <f aca="false">FilterOPk!D$28</f>
        <v>13003.28</v>
      </c>
      <c r="G1863" s="50" t="n">
        <f aca="false">FilterOPk!E$28</f>
        <v>7651.26</v>
      </c>
      <c r="H1863" s="50" t="n">
        <f aca="false">FilterOPk!F$28</f>
        <v>7986.82</v>
      </c>
      <c r="I1863" s="50" t="n">
        <f aca="false">FilterOPk!G$28</f>
        <v>17032.43</v>
      </c>
      <c r="J1863" s="50" t="n">
        <f aca="false">FilterOPk!H$28</f>
        <v>19665.43</v>
      </c>
      <c r="K1863" s="50" t="n">
        <f aca="false">FilterOPk!I$28</f>
        <v>46628.44</v>
      </c>
      <c r="L1863" s="50" t="n">
        <f aca="false">FilterOPk!J$28</f>
        <v>12076.91</v>
      </c>
      <c r="M1863" s="50" t="n">
        <f aca="false">FilterOPk!K$28</f>
        <v>18411.54</v>
      </c>
      <c r="N1863" s="50" t="n">
        <f aca="false">FilterOPk!L$28</f>
        <v>142456.11</v>
      </c>
      <c r="O1863" s="50" t="n">
        <f aca="false">FilterOPk!M$28</f>
        <v>653578.76</v>
      </c>
      <c r="P1863" s="50" t="n">
        <f aca="false">FilterOPk!N$28</f>
        <v>2238345.92</v>
      </c>
      <c r="Q1863" s="51" t="n">
        <f aca="false">FilterOPk!O$28</f>
        <v>3034380.79</v>
      </c>
    </row>
    <row r="1864" customFormat="false" ht="12.75" hidden="false" customHeight="false" outlineLevel="0" collapsed="false">
      <c r="B1864" s="85" t="str">
        <f aca="false">FilterOPk!A$29</f>
        <v>St- Texas</v>
      </c>
      <c r="C1864" s="13" t="n">
        <f aca="false">C1863+1</f>
        <v>1863</v>
      </c>
      <c r="D1864" s="50" t="n">
        <f aca="false">FilterOPk!B$29</f>
        <v>445563.239343252</v>
      </c>
      <c r="E1864" s="50" t="n">
        <f aca="false">FilterOPk!C$29</f>
        <v>5676.33</v>
      </c>
      <c r="F1864" s="50" t="n">
        <f aca="false">FilterOPk!D$29</f>
        <v>0</v>
      </c>
      <c r="G1864" s="50" t="n">
        <f aca="false">FilterOPk!E$29</f>
        <v>0</v>
      </c>
      <c r="H1864" s="50" t="n">
        <f aca="false">FilterOPk!F$29</f>
        <v>0</v>
      </c>
      <c r="I1864" s="50" t="n">
        <f aca="false">FilterOPk!G$29</f>
        <v>0</v>
      </c>
      <c r="J1864" s="50" t="n">
        <f aca="false">FilterOPk!H$29</f>
        <v>0</v>
      </c>
      <c r="K1864" s="50" t="n">
        <f aca="false">FilterOPk!I$29</f>
        <v>0</v>
      </c>
      <c r="L1864" s="50" t="n">
        <f aca="false">FilterOPk!J$29</f>
        <v>0</v>
      </c>
      <c r="M1864" s="50" t="n">
        <f aca="false">FilterOPk!K$29</f>
        <v>0</v>
      </c>
      <c r="N1864" s="50" t="n">
        <f aca="false">FilterOPk!L$29</f>
        <v>5676.33</v>
      </c>
      <c r="O1864" s="50" t="n">
        <f aca="false">FilterOPk!M$29</f>
        <v>0</v>
      </c>
      <c r="P1864" s="50" t="n">
        <f aca="false">FilterOPk!N$29</f>
        <v>0</v>
      </c>
      <c r="Q1864" s="51" t="n">
        <f aca="false">FilterOPk!O$29</f>
        <v>5676.33</v>
      </c>
    </row>
    <row r="1865" customFormat="false" ht="12.75" hidden="false" customHeight="false" outlineLevel="0" collapsed="false">
      <c r="B1865" s="85"/>
      <c r="C1865" s="13" t="n">
        <f aca="false">C1864+1</f>
        <v>1864</v>
      </c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1"/>
    </row>
    <row r="1866" customFormat="false" ht="12.75" hidden="false" customHeight="false" outlineLevel="0" collapsed="false">
      <c r="B1866" s="85" t="str">
        <f aca="false">FilterOPk!A$32</f>
        <v>Gas positions</v>
      </c>
      <c r="C1866" s="13" t="n">
        <f aca="false">C1865+1</f>
        <v>1865</v>
      </c>
      <c r="D1866" s="50" t="s">
        <v>4</v>
      </c>
      <c r="E1866" s="50"/>
      <c r="F1866" s="50"/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1"/>
    </row>
    <row r="1867" customFormat="false" ht="12.75" hidden="false" customHeight="false" outlineLevel="0" collapsed="false">
      <c r="B1867" s="85" t="str">
        <f aca="false">FilterOPk!A$33</f>
        <v>Kevin Presto</v>
      </c>
      <c r="C1867" s="13" t="n">
        <f aca="false">C1866+1</f>
        <v>1866</v>
      </c>
      <c r="D1867" s="50" t="n">
        <f aca="false">FilterOPk!B$33</f>
        <v>0</v>
      </c>
      <c r="E1867" s="50" t="n">
        <f aca="false">FilterOPk!C$33</f>
        <v>0</v>
      </c>
      <c r="F1867" s="50" t="n">
        <f aca="false">FilterOPk!D$33</f>
        <v>0</v>
      </c>
      <c r="G1867" s="50" t="n">
        <f aca="false">FilterOPk!E$33</f>
        <v>0</v>
      </c>
      <c r="H1867" s="50" t="n">
        <f aca="false">FilterOPk!F$33</f>
        <v>0</v>
      </c>
      <c r="I1867" s="50" t="n">
        <f aca="false">FilterOPk!G$33</f>
        <v>0</v>
      </c>
      <c r="J1867" s="50" t="n">
        <f aca="false">FilterOPk!H$33</f>
        <v>0</v>
      </c>
      <c r="K1867" s="50" t="n">
        <f aca="false">FilterOPk!I$33</f>
        <v>0</v>
      </c>
      <c r="L1867" s="50" t="n">
        <f aca="false">FilterOPk!J$33</f>
        <v>0</v>
      </c>
      <c r="M1867" s="50" t="n">
        <f aca="false">FilterOPk!K$33</f>
        <v>0</v>
      </c>
      <c r="N1867" s="50" t="n">
        <f aca="false">FilterOPk!L$33</f>
        <v>0</v>
      </c>
      <c r="O1867" s="50" t="n">
        <f aca="false">FilterOPk!M$33</f>
        <v>0</v>
      </c>
      <c r="P1867" s="50" t="n">
        <f aca="false">FilterOPk!N$33</f>
        <v>0</v>
      </c>
      <c r="Q1867" s="51" t="n">
        <f aca="false">FilterOPk!O$33</f>
        <v>0</v>
      </c>
    </row>
    <row r="1868" customFormat="false" ht="12.75" hidden="false" customHeight="false" outlineLevel="0" collapsed="false">
      <c r="B1868" s="85" t="str">
        <f aca="false">FilterOPk!A$34</f>
        <v>Fletcher Sturm</v>
      </c>
      <c r="C1868" s="13" t="n">
        <f aca="false">C1867+1</f>
        <v>1867</v>
      </c>
      <c r="D1868" s="50" t="n">
        <f aca="false">FilterOPk!B$34</f>
        <v>0</v>
      </c>
      <c r="E1868" s="50" t="n">
        <f aca="false">FilterOPk!C$34</f>
        <v>0</v>
      </c>
      <c r="F1868" s="50" t="n">
        <f aca="false">FilterOPk!D$34</f>
        <v>0</v>
      </c>
      <c r="G1868" s="50" t="n">
        <f aca="false">FilterOPk!E$34</f>
        <v>0</v>
      </c>
      <c r="H1868" s="50" t="n">
        <f aca="false">FilterOPk!F$34</f>
        <v>0</v>
      </c>
      <c r="I1868" s="50" t="n">
        <f aca="false">FilterOPk!G$34</f>
        <v>0</v>
      </c>
      <c r="J1868" s="50" t="n">
        <f aca="false">FilterOPk!H$34</f>
        <v>0</v>
      </c>
      <c r="K1868" s="50" t="n">
        <f aca="false">FilterOPk!I$34</f>
        <v>0</v>
      </c>
      <c r="L1868" s="50" t="n">
        <f aca="false">FilterOPk!J$34</f>
        <v>0</v>
      </c>
      <c r="M1868" s="50" t="n">
        <f aca="false">FilterOPk!K$34</f>
        <v>0</v>
      </c>
      <c r="N1868" s="50" t="n">
        <f aca="false">FilterOPk!L$34</f>
        <v>0</v>
      </c>
      <c r="O1868" s="50" t="n">
        <f aca="false">FilterOPk!M$34</f>
        <v>0</v>
      </c>
      <c r="P1868" s="50" t="n">
        <f aca="false">FilterOPk!N$34</f>
        <v>0</v>
      </c>
      <c r="Q1868" s="51" t="n">
        <f aca="false">FilterOPk!O$34</f>
        <v>0</v>
      </c>
    </row>
    <row r="1869" customFormat="false" ht="12.75" hidden="false" customHeight="false" outlineLevel="0" collapsed="false">
      <c r="B1869" s="85" t="str">
        <f aca="false">FilterOPk!A$35</f>
        <v>Doug Gilbert-Smith</v>
      </c>
      <c r="C1869" s="13" t="n">
        <f aca="false">C1868+1</f>
        <v>1868</v>
      </c>
      <c r="D1869" s="50" t="n">
        <f aca="false">FilterOPk!B$35</f>
        <v>0</v>
      </c>
      <c r="E1869" s="50" t="n">
        <f aca="false">FilterOPk!C$35</f>
        <v>0</v>
      </c>
      <c r="F1869" s="50" t="n">
        <f aca="false">FilterOPk!D$35</f>
        <v>0</v>
      </c>
      <c r="G1869" s="50" t="n">
        <f aca="false">FilterOPk!E$35</f>
        <v>0</v>
      </c>
      <c r="H1869" s="50" t="n">
        <f aca="false">FilterOPk!F$35</f>
        <v>0</v>
      </c>
      <c r="I1869" s="50" t="n">
        <f aca="false">FilterOPk!G$35</f>
        <v>0</v>
      </c>
      <c r="J1869" s="50" t="n">
        <f aca="false">FilterOPk!H$35</f>
        <v>0</v>
      </c>
      <c r="K1869" s="50" t="n">
        <f aca="false">FilterOPk!I$35</f>
        <v>0</v>
      </c>
      <c r="L1869" s="50" t="n">
        <f aca="false">FilterOPk!J$35</f>
        <v>0</v>
      </c>
      <c r="M1869" s="50" t="n">
        <f aca="false">FilterOPk!K$35</f>
        <v>0</v>
      </c>
      <c r="N1869" s="50" t="n">
        <f aca="false">FilterOPk!L$35</f>
        <v>0</v>
      </c>
      <c r="O1869" s="50" t="n">
        <f aca="false">FilterOPk!M$35</f>
        <v>0</v>
      </c>
      <c r="P1869" s="50" t="n">
        <f aca="false">FilterOPk!N$35</f>
        <v>0</v>
      </c>
      <c r="Q1869" s="51" t="n">
        <f aca="false">FilterOPk!O$35</f>
        <v>0</v>
      </c>
    </row>
    <row r="1870" customFormat="false" ht="12.75" hidden="false" customHeight="false" outlineLevel="0" collapsed="false">
      <c r="B1870" s="85" t="str">
        <f aca="false">FilterOPk!A$36</f>
        <v>Rogers Herndon</v>
      </c>
      <c r="C1870" s="13" t="n">
        <f aca="false">C1869+1</f>
        <v>1869</v>
      </c>
      <c r="D1870" s="50" t="n">
        <f aca="false">FilterOPk!B$36</f>
        <v>0</v>
      </c>
      <c r="E1870" s="50" t="n">
        <f aca="false">FilterOPk!C$36</f>
        <v>0</v>
      </c>
      <c r="F1870" s="50" t="n">
        <f aca="false">FilterOPk!D$36</f>
        <v>0</v>
      </c>
      <c r="G1870" s="50" t="n">
        <f aca="false">FilterOPk!E$36</f>
        <v>0</v>
      </c>
      <c r="H1870" s="50" t="n">
        <f aca="false">FilterOPk!F$36</f>
        <v>0</v>
      </c>
      <c r="I1870" s="50" t="n">
        <f aca="false">FilterOPk!G$36</f>
        <v>0</v>
      </c>
      <c r="J1870" s="50" t="n">
        <f aca="false">FilterOPk!H$36</f>
        <v>0</v>
      </c>
      <c r="K1870" s="50" t="n">
        <f aca="false">FilterOPk!I$36</f>
        <v>0</v>
      </c>
      <c r="L1870" s="50" t="n">
        <f aca="false">FilterOPk!J$36</f>
        <v>0</v>
      </c>
      <c r="M1870" s="50" t="n">
        <f aca="false">FilterOPk!K$36</f>
        <v>0</v>
      </c>
      <c r="N1870" s="50" t="n">
        <f aca="false">FilterOPk!L$36</f>
        <v>0</v>
      </c>
      <c r="O1870" s="50" t="n">
        <f aca="false">FilterOPk!M$36</f>
        <v>0</v>
      </c>
      <c r="P1870" s="50" t="n">
        <f aca="false">FilterOPk!N$36</f>
        <v>0</v>
      </c>
      <c r="Q1870" s="51" t="n">
        <f aca="false">FilterOPk!O$36</f>
        <v>0</v>
      </c>
    </row>
    <row r="1871" customFormat="false" ht="12.75" hidden="false" customHeight="false" outlineLevel="0" collapsed="false">
      <c r="B1871" s="85" t="str">
        <f aca="false">FilterOPk!A$37</f>
        <v>Dana Davis</v>
      </c>
      <c r="C1871" s="13" t="n">
        <f aca="false">C1870+1</f>
        <v>1870</v>
      </c>
      <c r="D1871" s="50" t="n">
        <f aca="false">FilterOPk!B$37</f>
        <v>0</v>
      </c>
      <c r="E1871" s="50" t="n">
        <f aca="false">FilterOPk!C$37</f>
        <v>0</v>
      </c>
      <c r="F1871" s="50" t="n">
        <f aca="false">FilterOPk!D$37</f>
        <v>0</v>
      </c>
      <c r="G1871" s="50" t="n">
        <f aca="false">FilterOPk!E$37</f>
        <v>0</v>
      </c>
      <c r="H1871" s="50" t="n">
        <f aca="false">FilterOPk!F$37</f>
        <v>0</v>
      </c>
      <c r="I1871" s="50" t="n">
        <f aca="false">FilterOPk!G$37</f>
        <v>0</v>
      </c>
      <c r="J1871" s="50" t="n">
        <f aca="false">FilterOPk!H$37</f>
        <v>0</v>
      </c>
      <c r="K1871" s="50" t="n">
        <f aca="false">FilterOPk!I$37</f>
        <v>0</v>
      </c>
      <c r="L1871" s="50" t="n">
        <f aca="false">FilterOPk!J$37</f>
        <v>0</v>
      </c>
      <c r="M1871" s="50" t="n">
        <f aca="false">FilterOPk!K$37</f>
        <v>0</v>
      </c>
      <c r="N1871" s="50" t="n">
        <f aca="false">FilterOPk!L$37</f>
        <v>0</v>
      </c>
      <c r="O1871" s="50" t="n">
        <f aca="false">FilterOPk!M$37</f>
        <v>0</v>
      </c>
      <c r="P1871" s="50" t="n">
        <f aca="false">FilterOPk!N$37</f>
        <v>0</v>
      </c>
      <c r="Q1871" s="51" t="n">
        <f aca="false">FilterOPk!O$37</f>
        <v>0</v>
      </c>
    </row>
    <row r="1872" customFormat="false" ht="12.75" hidden="false" customHeight="false" outlineLevel="0" collapsed="false">
      <c r="B1872" s="85" t="str">
        <f aca="false">FilterOPk!A$38</f>
        <v>Tom May</v>
      </c>
      <c r="C1872" s="13" t="n">
        <f aca="false">C1871+1</f>
        <v>1871</v>
      </c>
      <c r="D1872" s="50" t="n">
        <f aca="false">FilterOPk!B$38</f>
        <v>0</v>
      </c>
      <c r="E1872" s="50" t="n">
        <f aca="false">FilterOPk!C$38</f>
        <v>0</v>
      </c>
      <c r="F1872" s="50" t="n">
        <f aca="false">FilterOPk!D$38</f>
        <v>0</v>
      </c>
      <c r="G1872" s="50" t="n">
        <f aca="false">FilterOPk!E$38</f>
        <v>0</v>
      </c>
      <c r="H1872" s="50" t="n">
        <f aca="false">FilterOPk!F$38</f>
        <v>0</v>
      </c>
      <c r="I1872" s="50" t="n">
        <f aca="false">FilterOPk!G$38</f>
        <v>0</v>
      </c>
      <c r="J1872" s="50" t="n">
        <f aca="false">FilterOPk!H$38</f>
        <v>0</v>
      </c>
      <c r="K1872" s="50" t="n">
        <f aca="false">FilterOPk!I$38</f>
        <v>0</v>
      </c>
      <c r="L1872" s="50" t="n">
        <f aca="false">FilterOPk!J$38</f>
        <v>0</v>
      </c>
      <c r="M1872" s="50" t="n">
        <f aca="false">FilterOPk!K$38</f>
        <v>0</v>
      </c>
      <c r="N1872" s="50" t="n">
        <f aca="false">FilterOPk!L$38</f>
        <v>0</v>
      </c>
      <c r="O1872" s="50" t="n">
        <f aca="false">FilterOPk!M$38</f>
        <v>0</v>
      </c>
      <c r="P1872" s="50" t="n">
        <f aca="false">FilterOPk!N$38</f>
        <v>0</v>
      </c>
      <c r="Q1872" s="51" t="n">
        <f aca="false">FilterOPk!O$38</f>
        <v>0</v>
      </c>
    </row>
    <row r="1873" customFormat="false" ht="12.75" hidden="false" customHeight="false" outlineLevel="0" collapsed="false">
      <c r="B1873" s="85" t="str">
        <f aca="false">FilterOPk!A$39</f>
        <v>Clint Dean</v>
      </c>
      <c r="C1873" s="13" t="n">
        <f aca="false">C1872+1</f>
        <v>1872</v>
      </c>
      <c r="D1873" s="50" t="n">
        <f aca="false">FilterOPk!B$39</f>
        <v>0</v>
      </c>
      <c r="E1873" s="50" t="n">
        <f aca="false">FilterOPk!C$39</f>
        <v>0</v>
      </c>
      <c r="F1873" s="50" t="n">
        <f aca="false">FilterOPk!D$39</f>
        <v>0</v>
      </c>
      <c r="G1873" s="50" t="n">
        <f aca="false">FilterOPk!E$39</f>
        <v>0</v>
      </c>
      <c r="H1873" s="50" t="n">
        <f aca="false">FilterOPk!F$39</f>
        <v>0</v>
      </c>
      <c r="I1873" s="50" t="n">
        <f aca="false">FilterOPk!G$39</f>
        <v>0</v>
      </c>
      <c r="J1873" s="50" t="n">
        <f aca="false">FilterOPk!H$39</f>
        <v>0</v>
      </c>
      <c r="K1873" s="50" t="n">
        <f aca="false">FilterOPk!I$39</f>
        <v>0</v>
      </c>
      <c r="L1873" s="50" t="n">
        <f aca="false">FilterOPk!J$39</f>
        <v>0</v>
      </c>
      <c r="M1873" s="50" t="n">
        <f aca="false">FilterOPk!K$39</f>
        <v>0</v>
      </c>
      <c r="N1873" s="50" t="n">
        <f aca="false">FilterOPk!L$39</f>
        <v>0</v>
      </c>
      <c r="O1873" s="50" t="n">
        <f aca="false">FilterOPk!M$39</f>
        <v>0</v>
      </c>
      <c r="P1873" s="50" t="n">
        <f aca="false">FilterOPk!N$39</f>
        <v>0</v>
      </c>
      <c r="Q1873" s="51" t="n">
        <f aca="false">FilterOPk!O$39</f>
        <v>0</v>
      </c>
    </row>
    <row r="1874" customFormat="false" ht="12.75" hidden="false" customHeight="false" outlineLevel="0" collapsed="false">
      <c r="B1874" s="85" t="str">
        <f aca="false">FilterOPk!A$40</f>
        <v>Rob Benson</v>
      </c>
      <c r="C1874" s="13" t="n">
        <f aca="false">C1873+1</f>
        <v>1873</v>
      </c>
      <c r="D1874" s="50" t="n">
        <f aca="false">FilterOPk!B$40</f>
        <v>0</v>
      </c>
      <c r="E1874" s="50" t="n">
        <f aca="false">FilterOPk!C$40</f>
        <v>0</v>
      </c>
      <c r="F1874" s="50" t="n">
        <f aca="false">FilterOPk!D$40</f>
        <v>0</v>
      </c>
      <c r="G1874" s="50" t="n">
        <f aca="false">FilterOPk!E$40</f>
        <v>0</v>
      </c>
      <c r="H1874" s="50" t="n">
        <f aca="false">FilterOPk!F$40</f>
        <v>0</v>
      </c>
      <c r="I1874" s="50" t="n">
        <f aca="false">FilterOPk!G$40</f>
        <v>0</v>
      </c>
      <c r="J1874" s="50" t="n">
        <f aca="false">FilterOPk!H$40</f>
        <v>0</v>
      </c>
      <c r="K1874" s="50" t="n">
        <f aca="false">FilterOPk!I$40</f>
        <v>0</v>
      </c>
      <c r="L1874" s="50" t="n">
        <f aca="false">FilterOPk!J$40</f>
        <v>0</v>
      </c>
      <c r="M1874" s="50" t="n">
        <f aca="false">FilterOPk!K$40</f>
        <v>0</v>
      </c>
      <c r="N1874" s="50" t="n">
        <f aca="false">FilterOPk!L$40</f>
        <v>0</v>
      </c>
      <c r="O1874" s="50" t="n">
        <f aca="false">FilterOPk!M$40</f>
        <v>0</v>
      </c>
      <c r="P1874" s="50" t="n">
        <f aca="false">FilterOPk!N$40</f>
        <v>0</v>
      </c>
      <c r="Q1874" s="51" t="n">
        <f aca="false">FilterOPk!O$40</f>
        <v>0</v>
      </c>
    </row>
    <row r="1875" customFormat="false" ht="12.75" hidden="false" customHeight="false" outlineLevel="0" collapsed="false">
      <c r="B1875" s="85" t="str">
        <f aca="false">FilterOPk!A$41</f>
        <v>Matt Lorenz</v>
      </c>
      <c r="C1875" s="13" t="n">
        <f aca="false">C1874+1</f>
        <v>1874</v>
      </c>
      <c r="D1875" s="50" t="n">
        <f aca="false">FilterOPk!B$41</f>
        <v>0</v>
      </c>
      <c r="E1875" s="50" t="n">
        <f aca="false">FilterOPk!C$41</f>
        <v>0</v>
      </c>
      <c r="F1875" s="50" t="n">
        <f aca="false">FilterOPk!D$41</f>
        <v>0</v>
      </c>
      <c r="G1875" s="50" t="n">
        <f aca="false">FilterOPk!E$41</f>
        <v>0</v>
      </c>
      <c r="H1875" s="50" t="n">
        <f aca="false">FilterOPk!F$41</f>
        <v>0</v>
      </c>
      <c r="I1875" s="50" t="n">
        <f aca="false">FilterOPk!G$41</f>
        <v>0</v>
      </c>
      <c r="J1875" s="50" t="n">
        <f aca="false">FilterOPk!H$41</f>
        <v>0</v>
      </c>
      <c r="K1875" s="50" t="n">
        <f aca="false">FilterOPk!I$41</f>
        <v>0</v>
      </c>
      <c r="L1875" s="50" t="n">
        <f aca="false">FilterOPk!J$41</f>
        <v>0</v>
      </c>
      <c r="M1875" s="50" t="n">
        <f aca="false">FilterOPk!K$41</f>
        <v>0</v>
      </c>
      <c r="N1875" s="50" t="n">
        <f aca="false">FilterOPk!L$41</f>
        <v>0</v>
      </c>
      <c r="O1875" s="50" t="n">
        <f aca="false">FilterOPk!M$41</f>
        <v>0</v>
      </c>
      <c r="P1875" s="50" t="n">
        <f aca="false">FilterOPk!N$41</f>
        <v>0</v>
      </c>
      <c r="Q1875" s="51" t="n">
        <f aca="false">FilterOPk!O$41</f>
        <v>0</v>
      </c>
    </row>
    <row r="1876" customFormat="false" ht="12.75" hidden="false" customHeight="false" outlineLevel="0" collapsed="false">
      <c r="B1876" s="85" t="str">
        <f aca="false">FilterOPk!A$42</f>
        <v>John Forney</v>
      </c>
      <c r="C1876" s="13" t="n">
        <f aca="false">C1875+1</f>
        <v>1875</v>
      </c>
      <c r="D1876" s="50" t="n">
        <f aca="false">FilterOPk!B$42</f>
        <v>0</v>
      </c>
      <c r="E1876" s="50" t="n">
        <f aca="false">FilterOPk!C$42</f>
        <v>0</v>
      </c>
      <c r="F1876" s="50" t="n">
        <f aca="false">FilterOPk!D$42</f>
        <v>0</v>
      </c>
      <c r="G1876" s="50" t="n">
        <f aca="false">FilterOPk!E$42</f>
        <v>0</v>
      </c>
      <c r="H1876" s="50" t="n">
        <f aca="false">FilterOPk!F$42</f>
        <v>0</v>
      </c>
      <c r="I1876" s="50" t="n">
        <f aca="false">FilterOPk!G$42</f>
        <v>0</v>
      </c>
      <c r="J1876" s="50" t="n">
        <f aca="false">FilterOPk!H$42</f>
        <v>0</v>
      </c>
      <c r="K1876" s="50" t="n">
        <f aca="false">FilterOPk!I$42</f>
        <v>0</v>
      </c>
      <c r="L1876" s="50" t="n">
        <f aca="false">FilterOPk!J$42</f>
        <v>0</v>
      </c>
      <c r="M1876" s="50" t="n">
        <f aca="false">FilterOPk!K$42</f>
        <v>0</v>
      </c>
      <c r="N1876" s="50" t="n">
        <f aca="false">FilterOPk!L$42</f>
        <v>0</v>
      </c>
      <c r="O1876" s="50" t="n">
        <f aca="false">FilterOPk!M$42</f>
        <v>0</v>
      </c>
      <c r="P1876" s="50" t="n">
        <f aca="false">FilterOPk!N$42</f>
        <v>0</v>
      </c>
      <c r="Q1876" s="51" t="n">
        <f aca="false">FilterOPk!O$42</f>
        <v>0</v>
      </c>
    </row>
    <row r="1877" customFormat="false" ht="12.75" hidden="false" customHeight="false" outlineLevel="0" collapsed="false">
      <c r="B1877" s="85" t="str">
        <f aca="false">FilterOPk!A$43</f>
        <v>Mike Carson</v>
      </c>
      <c r="C1877" s="13" t="n">
        <f aca="false">C1876+1</f>
        <v>1876</v>
      </c>
      <c r="D1877" s="50" t="n">
        <f aca="false">FilterOPk!B$43</f>
        <v>0</v>
      </c>
      <c r="E1877" s="50" t="n">
        <f aca="false">FilterOPk!C$43</f>
        <v>0</v>
      </c>
      <c r="F1877" s="50" t="n">
        <f aca="false">FilterOPk!D$43</f>
        <v>0</v>
      </c>
      <c r="G1877" s="50" t="n">
        <f aca="false">FilterOPk!E$43</f>
        <v>0</v>
      </c>
      <c r="H1877" s="50" t="n">
        <f aca="false">FilterOPk!F$43</f>
        <v>0</v>
      </c>
      <c r="I1877" s="50" t="n">
        <f aca="false">FilterOPk!G$43</f>
        <v>0</v>
      </c>
      <c r="J1877" s="50" t="n">
        <f aca="false">FilterOPk!H$43</f>
        <v>0</v>
      </c>
      <c r="K1877" s="50" t="n">
        <f aca="false">FilterOPk!I$43</f>
        <v>0</v>
      </c>
      <c r="L1877" s="50" t="n">
        <f aca="false">FilterOPk!J$43</f>
        <v>0</v>
      </c>
      <c r="M1877" s="50" t="n">
        <f aca="false">FilterOPk!K$43</f>
        <v>0</v>
      </c>
      <c r="N1877" s="50" t="n">
        <f aca="false">FilterOPk!L$43</f>
        <v>0</v>
      </c>
      <c r="O1877" s="50" t="n">
        <f aca="false">FilterOPk!M$43</f>
        <v>0</v>
      </c>
      <c r="P1877" s="50" t="n">
        <f aca="false">FilterOPk!N$43</f>
        <v>0</v>
      </c>
      <c r="Q1877" s="51" t="n">
        <f aca="false">FilterOPk!O$43</f>
        <v>0</v>
      </c>
    </row>
    <row r="1878" customFormat="false" ht="12.75" hidden="false" customHeight="false" outlineLevel="0" collapsed="false">
      <c r="B1878" s="85" t="str">
        <f aca="false">FilterOPk!A$44</f>
        <v>Chris Dorland</v>
      </c>
      <c r="C1878" s="13" t="n">
        <f aca="false">C1877+1</f>
        <v>1877</v>
      </c>
      <c r="D1878" s="50" t="n">
        <f aca="false">FilterOPk!B$44</f>
        <v>0</v>
      </c>
      <c r="E1878" s="50" t="n">
        <f aca="false">FilterOPk!C$44</f>
        <v>0</v>
      </c>
      <c r="F1878" s="50" t="n">
        <f aca="false">FilterOPk!D$44</f>
        <v>0</v>
      </c>
      <c r="G1878" s="50" t="n">
        <f aca="false">FilterOPk!E$44</f>
        <v>0</v>
      </c>
      <c r="H1878" s="50" t="n">
        <f aca="false">FilterOPk!F$44</f>
        <v>0</v>
      </c>
      <c r="I1878" s="50" t="n">
        <f aca="false">FilterOPk!G$44</f>
        <v>0</v>
      </c>
      <c r="J1878" s="50" t="n">
        <f aca="false">FilterOPk!H$44</f>
        <v>0</v>
      </c>
      <c r="K1878" s="50" t="n">
        <f aca="false">FilterOPk!I$44</f>
        <v>0</v>
      </c>
      <c r="L1878" s="50" t="n">
        <f aca="false">FilterOPk!J$44</f>
        <v>0</v>
      </c>
      <c r="M1878" s="50" t="n">
        <f aca="false">FilterOPk!K$44</f>
        <v>0</v>
      </c>
      <c r="N1878" s="50" t="n">
        <f aca="false">FilterOPk!L$44</f>
        <v>0</v>
      </c>
      <c r="O1878" s="50" t="n">
        <f aca="false">FilterOPk!M$44</f>
        <v>0</v>
      </c>
      <c r="P1878" s="50" t="n">
        <f aca="false">FilterOPk!N$44</f>
        <v>0</v>
      </c>
      <c r="Q1878" s="51" t="n">
        <f aca="false">FilterOPk!O$44</f>
        <v>0</v>
      </c>
    </row>
    <row r="1879" customFormat="false" ht="12.75" hidden="false" customHeight="false" outlineLevel="0" collapsed="false">
      <c r="B1879" s="85" t="str">
        <f aca="false">FilterOPk!A$45</f>
        <v>Jeff King</v>
      </c>
      <c r="C1879" s="13" t="n">
        <f aca="false">C1878+1</f>
        <v>1878</v>
      </c>
      <c r="D1879" s="50" t="n">
        <f aca="false">FilterOPk!B$45</f>
        <v>0</v>
      </c>
      <c r="E1879" s="50" t="n">
        <f aca="false">FilterOPk!C$45</f>
        <v>0</v>
      </c>
      <c r="F1879" s="50" t="n">
        <f aca="false">FilterOPk!D$45</f>
        <v>0</v>
      </c>
      <c r="G1879" s="50" t="n">
        <f aca="false">FilterOPk!E$45</f>
        <v>0</v>
      </c>
      <c r="H1879" s="50" t="n">
        <f aca="false">FilterOPk!F$45</f>
        <v>0</v>
      </c>
      <c r="I1879" s="50" t="n">
        <f aca="false">FilterOPk!G$45</f>
        <v>0</v>
      </c>
      <c r="J1879" s="50" t="n">
        <f aca="false">FilterOPk!H$45</f>
        <v>0</v>
      </c>
      <c r="K1879" s="50" t="n">
        <f aca="false">FilterOPk!I$45</f>
        <v>0</v>
      </c>
      <c r="L1879" s="50" t="n">
        <f aca="false">FilterOPk!J$45</f>
        <v>0</v>
      </c>
      <c r="M1879" s="50" t="n">
        <f aca="false">FilterOPk!K$45</f>
        <v>0</v>
      </c>
      <c r="N1879" s="50" t="n">
        <f aca="false">FilterOPk!L$45</f>
        <v>0</v>
      </c>
      <c r="O1879" s="50" t="n">
        <f aca="false">FilterOPk!M$45</f>
        <v>0</v>
      </c>
      <c r="P1879" s="50" t="n">
        <f aca="false">FilterOPk!N$45</f>
        <v>0</v>
      </c>
      <c r="Q1879" s="51" t="n">
        <f aca="false">FilterOPk!O$45</f>
        <v>0</v>
      </c>
    </row>
    <row r="1880" customFormat="false" ht="12.75" hidden="false" customHeight="false" outlineLevel="0" collapsed="false">
      <c r="B1880" s="85" t="n">
        <f aca="false">FilterOPk!A$46</f>
        <v>0</v>
      </c>
      <c r="C1880" s="13" t="n">
        <f aca="false">C1879+1</f>
        <v>1879</v>
      </c>
      <c r="D1880" s="50" t="n">
        <f aca="false">FilterOPk!B$46</f>
        <v>0</v>
      </c>
      <c r="E1880" s="50" t="n">
        <f aca="false">FilterOPk!C$46</f>
        <v>0</v>
      </c>
      <c r="F1880" s="50" t="n">
        <f aca="false">FilterOPk!D$46</f>
        <v>0</v>
      </c>
      <c r="G1880" s="50" t="n">
        <f aca="false">FilterOPk!E$46</f>
        <v>0</v>
      </c>
      <c r="H1880" s="50" t="n">
        <f aca="false">FilterOPk!F$46</f>
        <v>0</v>
      </c>
      <c r="I1880" s="50" t="n">
        <f aca="false">FilterOPk!G$46</f>
        <v>0</v>
      </c>
      <c r="J1880" s="50" t="n">
        <f aca="false">FilterOPk!H$46</f>
        <v>0</v>
      </c>
      <c r="K1880" s="50" t="n">
        <f aca="false">FilterOPk!I$46</f>
        <v>0</v>
      </c>
      <c r="L1880" s="50" t="n">
        <f aca="false">FilterOPk!J$46</f>
        <v>0</v>
      </c>
      <c r="M1880" s="50" t="n">
        <f aca="false">FilterOPk!K$46</f>
        <v>0</v>
      </c>
      <c r="N1880" s="50" t="n">
        <f aca="false">FilterOPk!L$46</f>
        <v>0</v>
      </c>
      <c r="O1880" s="50" t="n">
        <f aca="false">FilterOPk!M$46</f>
        <v>0</v>
      </c>
      <c r="P1880" s="50" t="n">
        <f aca="false">FilterOPk!N$46</f>
        <v>0</v>
      </c>
      <c r="Q1880" s="51" t="n">
        <f aca="false">FilterOPk!O$46</f>
        <v>0</v>
      </c>
    </row>
    <row r="1881" customFormat="false" ht="12.75" hidden="false" customHeight="false" outlineLevel="0" collapsed="false">
      <c r="B1881" s="87" t="n">
        <f aca="false">FilterOPk!A$47</f>
        <v>0</v>
      </c>
      <c r="C1881" s="64" t="n">
        <f aca="false">C1880+1</f>
        <v>1880</v>
      </c>
      <c r="D1881" s="54" t="n">
        <f aca="false">FilterOPk!B$47</f>
        <v>0</v>
      </c>
      <c r="E1881" s="54" t="n">
        <f aca="false">FilterOPk!C$47</f>
        <v>0</v>
      </c>
      <c r="F1881" s="54" t="n">
        <f aca="false">FilterOPk!D$47</f>
        <v>0</v>
      </c>
      <c r="G1881" s="54" t="n">
        <f aca="false">FilterOPk!E$47</f>
        <v>0</v>
      </c>
      <c r="H1881" s="54" t="n">
        <f aca="false">FilterOPk!F$47</f>
        <v>0</v>
      </c>
      <c r="I1881" s="54" t="n">
        <f aca="false">FilterOPk!G$47</f>
        <v>0</v>
      </c>
      <c r="J1881" s="54" t="n">
        <f aca="false">FilterOPk!H$47</f>
        <v>0</v>
      </c>
      <c r="K1881" s="54" t="n">
        <f aca="false">FilterOPk!I$47</f>
        <v>0</v>
      </c>
      <c r="L1881" s="54" t="n">
        <f aca="false">FilterOPk!J$47</f>
        <v>0</v>
      </c>
      <c r="M1881" s="54" t="n">
        <f aca="false">FilterOPk!K$47</f>
        <v>0</v>
      </c>
      <c r="N1881" s="54" t="n">
        <f aca="false">FilterOPk!L$47</f>
        <v>0</v>
      </c>
      <c r="O1881" s="54" t="n">
        <f aca="false">FilterOPk!M$47</f>
        <v>0</v>
      </c>
      <c r="P1881" s="54" t="n">
        <f aca="false">FilterOPk!N$47</f>
        <v>0</v>
      </c>
      <c r="Q1881" s="55" t="n">
        <f aca="false">FilterOPk!O$47</f>
        <v>0</v>
      </c>
    </row>
    <row r="1882" customFormat="false" ht="12.75" hidden="false" customHeight="false" outlineLevel="0" collapsed="false">
      <c r="A1882" s="0" t="n">
        <f aca="false">A1842+1</f>
        <v>48</v>
      </c>
      <c r="B1882" s="57" t="n">
        <f aca="false">FilterOPk!D$1</f>
        <v>36907</v>
      </c>
      <c r="C1882" s="58" t="n">
        <f aca="false">C1881+1</f>
        <v>1881</v>
      </c>
      <c r="D1882" s="58"/>
      <c r="E1882" s="58"/>
      <c r="F1882" s="58"/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83"/>
    </row>
    <row r="1883" customFormat="false" ht="12.75" hidden="false" customHeight="false" outlineLevel="0" collapsed="false">
      <c r="B1883" s="61"/>
      <c r="C1883" s="13" t="n">
        <f aca="false">C1882+1</f>
        <v>1882</v>
      </c>
      <c r="D1883" s="13"/>
      <c r="E1883" s="21" t="s">
        <v>5</v>
      </c>
      <c r="F1883" s="21" t="s">
        <v>6</v>
      </c>
      <c r="G1883" s="21" t="s">
        <v>7</v>
      </c>
      <c r="H1883" s="21" t="s">
        <v>8</v>
      </c>
      <c r="I1883" s="21" t="s">
        <v>9</v>
      </c>
      <c r="J1883" s="21" t="s">
        <v>10</v>
      </c>
      <c r="K1883" s="21" t="s">
        <v>11</v>
      </c>
      <c r="L1883" s="21" t="s">
        <v>12</v>
      </c>
      <c r="M1883" s="21" t="s">
        <v>13</v>
      </c>
      <c r="N1883" s="21" t="s">
        <v>14</v>
      </c>
      <c r="O1883" s="21" t="n">
        <v>2002</v>
      </c>
      <c r="P1883" s="21" t="s">
        <v>15</v>
      </c>
      <c r="Q1883" s="84" t="s">
        <v>16</v>
      </c>
    </row>
    <row r="1884" customFormat="false" ht="12.75" hidden="false" customHeight="false" outlineLevel="0" collapsed="false">
      <c r="B1884" s="85" t="str">
        <f aca="false">FilterOPk!A$9</f>
        <v>Power positions</v>
      </c>
      <c r="C1884" s="13" t="n">
        <f aca="false">C1883+1</f>
        <v>1883</v>
      </c>
      <c r="D1884" s="13" t="s">
        <v>4</v>
      </c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86"/>
    </row>
    <row r="1885" customFormat="false" ht="12.75" hidden="false" customHeight="false" outlineLevel="0" collapsed="false">
      <c r="B1885" s="85" t="str">
        <f aca="false">FilterOPk!A$10</f>
        <v>East Position</v>
      </c>
      <c r="C1885" s="13" t="n">
        <f aca="false">C1884+1</f>
        <v>1884</v>
      </c>
      <c r="D1885" s="50" t="n">
        <f aca="false">FilterOPk!B$10</f>
        <v>34784396.7946123</v>
      </c>
      <c r="E1885" s="50" t="n">
        <f aca="false">FilterOPk!C$10</f>
        <v>139428.68</v>
      </c>
      <c r="F1885" s="50" t="n">
        <f aca="false">FilterOPk!D$10</f>
        <v>244540.42</v>
      </c>
      <c r="G1885" s="50" t="n">
        <f aca="false">FilterOPk!E$10</f>
        <v>352018.99</v>
      </c>
      <c r="H1885" s="50" t="n">
        <f aca="false">FilterOPk!F$10</f>
        <v>454047.41</v>
      </c>
      <c r="I1885" s="50" t="n">
        <f aca="false">FilterOPk!G$10</f>
        <v>460700.87</v>
      </c>
      <c r="J1885" s="50" t="n">
        <f aca="false">FilterOPk!H$10</f>
        <v>371715.26</v>
      </c>
      <c r="K1885" s="50" t="n">
        <f aca="false">FilterOPk!I$10</f>
        <v>743238.67</v>
      </c>
      <c r="L1885" s="50" t="n">
        <f aca="false">FilterOPk!J$10</f>
        <v>433572.73</v>
      </c>
      <c r="M1885" s="50" t="n">
        <f aca="false">FilterOPk!K$10</f>
        <v>1264075.99</v>
      </c>
      <c r="N1885" s="50" t="n">
        <f aca="false">FilterOPk!L$10</f>
        <v>4463339.02</v>
      </c>
      <c r="O1885" s="50" t="n">
        <f aca="false">FilterOPk!M$10</f>
        <v>-232298.41</v>
      </c>
      <c r="P1885" s="50" t="n">
        <f aca="false">FilterOPk!N$10</f>
        <v>1174384.84</v>
      </c>
      <c r="Q1885" s="51" t="n">
        <f aca="false">FilterOPk!O$10</f>
        <v>5405425.45</v>
      </c>
    </row>
    <row r="1886" customFormat="false" ht="12.75" hidden="false" customHeight="false" outlineLevel="0" collapsed="false">
      <c r="B1886" s="85" t="str">
        <f aca="false">FilterOPk!A$11</f>
        <v>East Power Mgmt</v>
      </c>
      <c r="C1886" s="13" t="n">
        <f aca="false">C1885+1</f>
        <v>1885</v>
      </c>
      <c r="D1886" s="50" t="n">
        <f aca="false">FilterOPk!B$11</f>
        <v>7547347.04451418</v>
      </c>
      <c r="E1886" s="50" t="n">
        <f aca="false">FilterOPk!C$11</f>
        <v>0</v>
      </c>
      <c r="F1886" s="50" t="n">
        <f aca="false">FilterOPk!D$11</f>
        <v>0</v>
      </c>
      <c r="G1886" s="50" t="n">
        <f aca="false">FilterOPk!E$11</f>
        <v>0</v>
      </c>
      <c r="H1886" s="50" t="n">
        <f aca="false">FilterOPk!F$11</f>
        <v>0</v>
      </c>
      <c r="I1886" s="50" t="n">
        <f aca="false">FilterOPk!G$11</f>
        <v>0</v>
      </c>
      <c r="J1886" s="50" t="n">
        <f aca="false">FilterOPk!H$11</f>
        <v>0</v>
      </c>
      <c r="K1886" s="50" t="n">
        <f aca="false">FilterOPk!I$11</f>
        <v>0</v>
      </c>
      <c r="L1886" s="50" t="n">
        <f aca="false">FilterOPk!J$11</f>
        <v>0</v>
      </c>
      <c r="M1886" s="50" t="n">
        <f aca="false">FilterOPk!K$11</f>
        <v>0</v>
      </c>
      <c r="N1886" s="50" t="n">
        <f aca="false">FilterOPk!L$11</f>
        <v>0</v>
      </c>
      <c r="O1886" s="50" t="n">
        <f aca="false">FilterOPk!M$11</f>
        <v>0</v>
      </c>
      <c r="P1886" s="50" t="n">
        <f aca="false">FilterOPk!N$11</f>
        <v>0</v>
      </c>
      <c r="Q1886" s="51" t="n">
        <f aca="false">FilterOPk!O$11</f>
        <v>0</v>
      </c>
    </row>
    <row r="1887" customFormat="false" ht="12.75" hidden="false" customHeight="false" outlineLevel="0" collapsed="false">
      <c r="B1887" s="85" t="str">
        <f aca="false">FilterOPk!A$12</f>
        <v>Long Term Options</v>
      </c>
      <c r="C1887" s="13" t="n">
        <f aca="false">C1886+1</f>
        <v>1886</v>
      </c>
      <c r="D1887" s="50" t="n">
        <f aca="false">FilterOPk!B$12</f>
        <v>0</v>
      </c>
      <c r="E1887" s="50" t="n">
        <f aca="false">FilterOPk!C$12</f>
        <v>0</v>
      </c>
      <c r="F1887" s="50" t="n">
        <f aca="false">FilterOPk!D$12</f>
        <v>0</v>
      </c>
      <c r="G1887" s="50" t="n">
        <f aca="false">FilterOPk!E$12</f>
        <v>0</v>
      </c>
      <c r="H1887" s="50" t="n">
        <f aca="false">FilterOPk!F$12</f>
        <v>0</v>
      </c>
      <c r="I1887" s="50" t="n">
        <f aca="false">FilterOPk!G$12</f>
        <v>0</v>
      </c>
      <c r="J1887" s="50" t="n">
        <f aca="false">FilterOPk!H$12</f>
        <v>0</v>
      </c>
      <c r="K1887" s="50" t="n">
        <f aca="false">FilterOPk!I$12</f>
        <v>0</v>
      </c>
      <c r="L1887" s="50" t="n">
        <f aca="false">FilterOPk!J$12</f>
        <v>0</v>
      </c>
      <c r="M1887" s="50" t="n">
        <f aca="false">FilterOPk!K$12</f>
        <v>0</v>
      </c>
      <c r="N1887" s="50" t="n">
        <f aca="false">FilterOPk!L$12</f>
        <v>0</v>
      </c>
      <c r="O1887" s="50" t="n">
        <f aca="false">FilterOPk!M$12</f>
        <v>0</v>
      </c>
      <c r="P1887" s="50" t="n">
        <f aca="false">FilterOPk!N$12</f>
        <v>0</v>
      </c>
      <c r="Q1887" s="51" t="n">
        <f aca="false">FilterOPk!O$12</f>
        <v>0</v>
      </c>
    </row>
    <row r="1888" customFormat="false" ht="12.75" hidden="false" customHeight="false" outlineLevel="0" collapsed="false">
      <c r="B1888" s="85" t="str">
        <f aca="false">FilterOPk!A$13</f>
        <v>LT-MIDWEST</v>
      </c>
      <c r="C1888" s="13" t="n">
        <f aca="false">C1887+1</f>
        <v>1887</v>
      </c>
      <c r="D1888" s="50" t="n">
        <f aca="false">FilterOPk!B$13</f>
        <v>7151089.47366245</v>
      </c>
      <c r="E1888" s="50" t="n">
        <f aca="false">FilterOPk!C$13</f>
        <v>36317.39</v>
      </c>
      <c r="F1888" s="50" t="n">
        <f aca="false">FilterOPk!D$13</f>
        <v>95142.77</v>
      </c>
      <c r="G1888" s="50" t="n">
        <f aca="false">FilterOPk!E$13</f>
        <v>106523.31</v>
      </c>
      <c r="H1888" s="50" t="n">
        <f aca="false">FilterOPk!F$13</f>
        <v>103615.07</v>
      </c>
      <c r="I1888" s="50" t="n">
        <f aca="false">FilterOPk!G$13</f>
        <v>106049.09</v>
      </c>
      <c r="J1888" s="50" t="n">
        <f aca="false">FilterOPk!H$13</f>
        <v>78310</v>
      </c>
      <c r="K1888" s="50" t="n">
        <f aca="false">FilterOPk!I$13</f>
        <v>160210.16</v>
      </c>
      <c r="L1888" s="50" t="n">
        <f aca="false">FilterOPk!J$13</f>
        <v>108136.49</v>
      </c>
      <c r="M1888" s="50" t="n">
        <f aca="false">FilterOPk!K$13</f>
        <v>312653.19</v>
      </c>
      <c r="N1888" s="50" t="n">
        <f aca="false">FilterOPk!L$13</f>
        <v>1106957.47</v>
      </c>
      <c r="O1888" s="50" t="n">
        <f aca="false">FilterOPk!M$13</f>
        <v>-124610.37</v>
      </c>
      <c r="P1888" s="50" t="n">
        <f aca="false">FilterOPk!N$13</f>
        <v>893459.31</v>
      </c>
      <c r="Q1888" s="51" t="n">
        <f aca="false">FilterOPk!O$13</f>
        <v>1875806.41</v>
      </c>
    </row>
    <row r="1889" customFormat="false" ht="12.75" hidden="false" customHeight="false" outlineLevel="0" collapsed="false">
      <c r="B1889" s="85" t="str">
        <f aca="false">FilterOPk!A$14</f>
        <v>ST-ECAR</v>
      </c>
      <c r="C1889" s="13" t="n">
        <f aca="false">C1888+1</f>
        <v>1888</v>
      </c>
      <c r="D1889" s="50" t="n">
        <f aca="false">FilterOPk!B$14</f>
        <v>238101.441960815</v>
      </c>
      <c r="E1889" s="50" t="n">
        <f aca="false">FilterOPk!C$14</f>
        <v>0</v>
      </c>
      <c r="F1889" s="50" t="n">
        <f aca="false">FilterOPk!D$14</f>
        <v>0</v>
      </c>
      <c r="G1889" s="50" t="n">
        <f aca="false">FilterOPk!E$14</f>
        <v>0</v>
      </c>
      <c r="H1889" s="50" t="n">
        <f aca="false">FilterOPk!F$14</f>
        <v>0</v>
      </c>
      <c r="I1889" s="50" t="n">
        <f aca="false">FilterOPk!G$14</f>
        <v>0</v>
      </c>
      <c r="J1889" s="50" t="n">
        <f aca="false">FilterOPk!H$14</f>
        <v>0</v>
      </c>
      <c r="K1889" s="50" t="n">
        <f aca="false">FilterOPk!I$14</f>
        <v>0</v>
      </c>
      <c r="L1889" s="50" t="n">
        <f aca="false">FilterOPk!J$14</f>
        <v>0</v>
      </c>
      <c r="M1889" s="50" t="n">
        <f aca="false">FilterOPk!K$14</f>
        <v>0</v>
      </c>
      <c r="N1889" s="50" t="n">
        <f aca="false">FilterOPk!L$14</f>
        <v>0</v>
      </c>
      <c r="O1889" s="50" t="n">
        <f aca="false">FilterOPk!M$14</f>
        <v>0</v>
      </c>
      <c r="P1889" s="50" t="n">
        <f aca="false">FilterOPk!N$14</f>
        <v>0</v>
      </c>
      <c r="Q1889" s="51" t="n">
        <f aca="false">FilterOPk!O$14</f>
        <v>0</v>
      </c>
    </row>
    <row r="1890" customFormat="false" ht="12.75" hidden="false" customHeight="false" outlineLevel="0" collapsed="false">
      <c r="B1890" s="85" t="str">
        <f aca="false">FilterOPk!A$15</f>
        <v>ST- MAPP</v>
      </c>
      <c r="C1890" s="13" t="n">
        <f aca="false">C1889+1</f>
        <v>1889</v>
      </c>
      <c r="D1890" s="50" t="n">
        <f aca="false">FilterOPk!B$15</f>
        <v>254636.614020626</v>
      </c>
      <c r="E1890" s="50" t="n">
        <f aca="false">FilterOPk!C$15</f>
        <v>-1590.85</v>
      </c>
      <c r="F1890" s="50" t="n">
        <f aca="false">FilterOPk!D$15</f>
        <v>-3167.72</v>
      </c>
      <c r="G1890" s="50" t="n">
        <f aca="false">FilterOPk!E$15</f>
        <v>-3546.79</v>
      </c>
      <c r="H1890" s="50" t="n">
        <f aca="false">FilterOPk!F$15</f>
        <v>-3530.89</v>
      </c>
      <c r="I1890" s="50" t="n">
        <f aca="false">FilterOPk!G$15</f>
        <v>0</v>
      </c>
      <c r="J1890" s="50" t="n">
        <f aca="false">FilterOPk!H$15</f>
        <v>0</v>
      </c>
      <c r="K1890" s="50" t="n">
        <f aca="false">FilterOPk!I$15</f>
        <v>0</v>
      </c>
      <c r="L1890" s="50" t="n">
        <f aca="false">FilterOPk!J$15</f>
        <v>0</v>
      </c>
      <c r="M1890" s="50" t="n">
        <f aca="false">FilterOPk!K$15</f>
        <v>0</v>
      </c>
      <c r="N1890" s="50" t="n">
        <f aca="false">FilterOPk!L$15</f>
        <v>-11836.25</v>
      </c>
      <c r="O1890" s="50" t="n">
        <f aca="false">FilterOPk!M$15</f>
        <v>0</v>
      </c>
      <c r="P1890" s="50" t="n">
        <f aca="false">FilterOPk!N$15</f>
        <v>0</v>
      </c>
      <c r="Q1890" s="51" t="n">
        <f aca="false">FilterOPk!O$15</f>
        <v>-11836.25</v>
      </c>
    </row>
    <row r="1891" customFormat="false" ht="12.75" hidden="false" customHeight="false" outlineLevel="0" collapsed="false">
      <c r="B1891" s="85" t="str">
        <f aca="false">FilterOPk!A$16</f>
        <v>ST- MAIN</v>
      </c>
      <c r="C1891" s="13" t="n">
        <f aca="false">C1890+1</f>
        <v>1890</v>
      </c>
      <c r="D1891" s="50" t="n">
        <f aca="false">FilterOPk!B$16</f>
        <v>694293.253349893</v>
      </c>
      <c r="E1891" s="50" t="n">
        <f aca="false">FilterOPk!C$16</f>
        <v>0</v>
      </c>
      <c r="F1891" s="50" t="n">
        <f aca="false">FilterOPk!D$16</f>
        <v>0</v>
      </c>
      <c r="G1891" s="50" t="n">
        <f aca="false">FilterOPk!E$16</f>
        <v>0</v>
      </c>
      <c r="H1891" s="50" t="n">
        <f aca="false">FilterOPk!F$16</f>
        <v>0</v>
      </c>
      <c r="I1891" s="50" t="n">
        <f aca="false">FilterOPk!G$16</f>
        <v>0</v>
      </c>
      <c r="J1891" s="50" t="n">
        <f aca="false">FilterOPk!H$16</f>
        <v>0</v>
      </c>
      <c r="K1891" s="50" t="n">
        <f aca="false">FilterOPk!I$16</f>
        <v>0</v>
      </c>
      <c r="L1891" s="50" t="n">
        <f aca="false">FilterOPk!J$16</f>
        <v>0</v>
      </c>
      <c r="M1891" s="50" t="n">
        <f aca="false">FilterOPk!K$16</f>
        <v>0</v>
      </c>
      <c r="N1891" s="50" t="n">
        <f aca="false">FilterOPk!L$16</f>
        <v>0</v>
      </c>
      <c r="O1891" s="50" t="n">
        <f aca="false">FilterOPk!M$16</f>
        <v>0</v>
      </c>
      <c r="P1891" s="50" t="n">
        <f aca="false">FilterOPk!N$16</f>
        <v>0</v>
      </c>
      <c r="Q1891" s="51" t="n">
        <f aca="false">FilterOPk!O$16</f>
        <v>0</v>
      </c>
    </row>
    <row r="1892" customFormat="false" ht="12.75" hidden="false" customHeight="false" outlineLevel="0" collapsed="false">
      <c r="B1892" s="85" t="str">
        <f aca="false">FilterOPk!A$17</f>
        <v>MW-ANALYST</v>
      </c>
      <c r="C1892" s="13" t="n">
        <f aca="false">C1891+1</f>
        <v>1891</v>
      </c>
      <c r="D1892" s="50" t="n">
        <f aca="false">FilterOPk!B$17</f>
        <v>0</v>
      </c>
      <c r="E1892" s="50" t="n">
        <f aca="false">FilterOPk!C$17</f>
        <v>0</v>
      </c>
      <c r="F1892" s="50" t="n">
        <f aca="false">FilterOPk!D$17</f>
        <v>0</v>
      </c>
      <c r="G1892" s="50" t="n">
        <f aca="false">FilterOPk!E$17</f>
        <v>0</v>
      </c>
      <c r="H1892" s="50" t="n">
        <f aca="false">FilterOPk!F$17</f>
        <v>0</v>
      </c>
      <c r="I1892" s="50" t="n">
        <f aca="false">FilterOPk!G$17</f>
        <v>0</v>
      </c>
      <c r="J1892" s="50" t="n">
        <f aca="false">FilterOPk!H$17</f>
        <v>0</v>
      </c>
      <c r="K1892" s="50" t="n">
        <f aca="false">FilterOPk!I$17</f>
        <v>0</v>
      </c>
      <c r="L1892" s="50" t="n">
        <f aca="false">FilterOPk!J$17</f>
        <v>0</v>
      </c>
      <c r="M1892" s="50" t="n">
        <f aca="false">FilterOPk!K$17</f>
        <v>0</v>
      </c>
      <c r="N1892" s="50" t="n">
        <f aca="false">FilterOPk!L$17</f>
        <v>0</v>
      </c>
      <c r="O1892" s="50" t="n">
        <f aca="false">FilterOPk!M$17</f>
        <v>0</v>
      </c>
      <c r="P1892" s="50" t="n">
        <f aca="false">FilterOPk!N$17</f>
        <v>0</v>
      </c>
      <c r="Q1892" s="51" t="n">
        <f aca="false">FilterOPk!O$17</f>
        <v>0</v>
      </c>
    </row>
    <row r="1893" customFormat="false" ht="12.75" hidden="false" customHeight="false" outlineLevel="0" collapsed="false">
      <c r="B1893" s="85" t="str">
        <f aca="false">FilterOPk!A$18</f>
        <v>LT-NE</v>
      </c>
      <c r="C1893" s="13" t="n">
        <f aca="false">C1892+1</f>
        <v>1892</v>
      </c>
      <c r="D1893" s="50" t="n">
        <f aca="false">FilterOPk!B$18</f>
        <v>6187311.37539291</v>
      </c>
      <c r="E1893" s="50" t="n">
        <f aca="false">FilterOPk!C$18</f>
        <v>38662.79</v>
      </c>
      <c r="F1893" s="50" t="n">
        <f aca="false">FilterOPk!D$18</f>
        <v>89522.8</v>
      </c>
      <c r="G1893" s="50" t="n">
        <f aca="false">FilterOPk!E$18</f>
        <v>158536.19</v>
      </c>
      <c r="H1893" s="50" t="n">
        <f aca="false">FilterOPk!F$18</f>
        <v>261849.24</v>
      </c>
      <c r="I1893" s="50" t="n">
        <f aca="false">FilterOPk!G$18</f>
        <v>291708.83</v>
      </c>
      <c r="J1893" s="50" t="n">
        <f aca="false">FilterOPk!H$18</f>
        <v>228360.42</v>
      </c>
      <c r="K1893" s="50" t="n">
        <f aca="false">FilterOPk!I$18</f>
        <v>445432.42</v>
      </c>
      <c r="L1893" s="50" t="n">
        <f aca="false">FilterOPk!J$18</f>
        <v>266345.8</v>
      </c>
      <c r="M1893" s="50" t="n">
        <f aca="false">FilterOPk!K$18</f>
        <v>801315.09</v>
      </c>
      <c r="N1893" s="50" t="n">
        <f aca="false">FilterOPk!L$18</f>
        <v>2581733.58</v>
      </c>
      <c r="O1893" s="50" t="n">
        <f aca="false">FilterOPk!M$18</f>
        <v>-636932.37</v>
      </c>
      <c r="P1893" s="50" t="n">
        <f aca="false">FilterOPk!N$18</f>
        <v>-2303942.42</v>
      </c>
      <c r="Q1893" s="51" t="n">
        <f aca="false">FilterOPk!O$18</f>
        <v>-359141.210000001</v>
      </c>
    </row>
    <row r="1894" customFormat="false" ht="12.75" hidden="false" customHeight="false" outlineLevel="0" collapsed="false">
      <c r="B1894" s="85" t="str">
        <f aca="false">FilterOPk!A$19</f>
        <v>LT-PJM</v>
      </c>
      <c r="C1894" s="13" t="n">
        <f aca="false">C1893+1</f>
        <v>1893</v>
      </c>
      <c r="D1894" s="50" t="n">
        <f aca="false">FilterOPk!B$19</f>
        <v>1818236.42109565</v>
      </c>
      <c r="E1894" s="50" t="n">
        <f aca="false">FilterOPk!C$19</f>
        <v>0</v>
      </c>
      <c r="F1894" s="50" t="n">
        <f aca="false">FilterOPk!D$19</f>
        <v>19402.28</v>
      </c>
      <c r="G1894" s="50" t="n">
        <f aca="false">FilterOPk!E$19</f>
        <v>57930.92</v>
      </c>
      <c r="H1894" s="50" t="n">
        <f aca="false">FilterOPk!F$19</f>
        <v>59436.7</v>
      </c>
      <c r="I1894" s="50" t="n">
        <f aca="false">FilterOPk!G$19</f>
        <v>19136.52</v>
      </c>
      <c r="J1894" s="50" t="n">
        <f aca="false">FilterOPk!H$19</f>
        <v>18664.41</v>
      </c>
      <c r="K1894" s="50" t="n">
        <f aca="false">FilterOPk!I$19</f>
        <v>33608.82</v>
      </c>
      <c r="L1894" s="50" t="n">
        <f aca="false">FilterOPk!J$19</f>
        <v>20867.53</v>
      </c>
      <c r="M1894" s="50" t="n">
        <f aca="false">FilterOPk!K$19</f>
        <v>56340.86</v>
      </c>
      <c r="N1894" s="50" t="n">
        <f aca="false">FilterOPk!L$19</f>
        <v>285388.04</v>
      </c>
      <c r="O1894" s="50" t="n">
        <f aca="false">FilterOPk!M$19</f>
        <v>-1975.43</v>
      </c>
      <c r="P1894" s="50" t="n">
        <f aca="false">FilterOPk!N$19</f>
        <v>-179963.06</v>
      </c>
      <c r="Q1894" s="51" t="n">
        <f aca="false">FilterOPk!O$19</f>
        <v>103449.55</v>
      </c>
    </row>
    <row r="1895" customFormat="false" ht="12.75" hidden="false" customHeight="false" outlineLevel="0" collapsed="false">
      <c r="B1895" s="85" t="str">
        <f aca="false">FilterOPk!A$20</f>
        <v>LT- NY</v>
      </c>
      <c r="C1895" s="13" t="n">
        <f aca="false">C1894+1</f>
        <v>1894</v>
      </c>
      <c r="D1895" s="50" t="n">
        <f aca="false">FilterOPk!B$20</f>
        <v>0</v>
      </c>
      <c r="E1895" s="50" t="n">
        <f aca="false">FilterOPk!C$20</f>
        <v>-9128.22</v>
      </c>
      <c r="F1895" s="50" t="n">
        <f aca="false">FilterOPk!D$20</f>
        <v>-69725.26</v>
      </c>
      <c r="G1895" s="50" t="n">
        <f aca="false">FilterOPk!E$20</f>
        <v>0</v>
      </c>
      <c r="H1895" s="50" t="n">
        <f aca="false">FilterOPk!F$20</f>
        <v>0</v>
      </c>
      <c r="I1895" s="50" t="n">
        <f aca="false">FilterOPk!G$20</f>
        <v>0</v>
      </c>
      <c r="J1895" s="50" t="n">
        <f aca="false">FilterOPk!H$20</f>
        <v>0</v>
      </c>
      <c r="K1895" s="50" t="n">
        <f aca="false">FilterOPk!I$20</f>
        <v>0</v>
      </c>
      <c r="L1895" s="50" t="n">
        <f aca="false">FilterOPk!J$20</f>
        <v>0</v>
      </c>
      <c r="M1895" s="50" t="n">
        <f aca="false">FilterOPk!K$20</f>
        <v>0</v>
      </c>
      <c r="N1895" s="50" t="n">
        <f aca="false">FilterOPk!L$20</f>
        <v>-78853.48</v>
      </c>
      <c r="O1895" s="50" t="n">
        <f aca="false">FilterOPk!M$20</f>
        <v>0</v>
      </c>
      <c r="P1895" s="50" t="n">
        <f aca="false">FilterOPk!N$20</f>
        <v>12056.92</v>
      </c>
      <c r="Q1895" s="51" t="n">
        <f aca="false">FilterOPk!O$20</f>
        <v>-66796.56</v>
      </c>
    </row>
    <row r="1896" customFormat="false" ht="12.75" hidden="false" customHeight="false" outlineLevel="0" collapsed="false">
      <c r="B1896" s="85" t="str">
        <f aca="false">FilterOPk!A$21</f>
        <v>ST- PJM</v>
      </c>
      <c r="C1896" s="13" t="n">
        <f aca="false">C1895+1</f>
        <v>1895</v>
      </c>
      <c r="D1896" s="50" t="n">
        <f aca="false">FilterOPk!B$21</f>
        <v>1243093.71447674</v>
      </c>
      <c r="E1896" s="50" t="n">
        <f aca="false">FilterOPk!C$21</f>
        <v>13503.06</v>
      </c>
      <c r="F1896" s="50" t="n">
        <f aca="false">FilterOPk!D$21</f>
        <v>0</v>
      </c>
      <c r="G1896" s="50" t="n">
        <f aca="false">FilterOPk!E$21</f>
        <v>0</v>
      </c>
      <c r="H1896" s="50" t="n">
        <f aca="false">FilterOPk!F$21</f>
        <v>0</v>
      </c>
      <c r="I1896" s="50" t="n">
        <f aca="false">FilterOPk!G$21</f>
        <v>0</v>
      </c>
      <c r="J1896" s="50" t="n">
        <f aca="false">FilterOPk!H$21</f>
        <v>0</v>
      </c>
      <c r="K1896" s="50" t="n">
        <f aca="false">FilterOPk!I$21</f>
        <v>0</v>
      </c>
      <c r="L1896" s="50" t="n">
        <f aca="false">FilterOPk!J$21</f>
        <v>0</v>
      </c>
      <c r="M1896" s="50" t="n">
        <f aca="false">FilterOPk!K$21</f>
        <v>0</v>
      </c>
      <c r="N1896" s="50" t="n">
        <f aca="false">FilterOPk!L$21</f>
        <v>13503.06</v>
      </c>
      <c r="O1896" s="50" t="n">
        <f aca="false">FilterOPk!M$21</f>
        <v>0</v>
      </c>
      <c r="P1896" s="50" t="n">
        <f aca="false">FilterOPk!N$21</f>
        <v>0</v>
      </c>
      <c r="Q1896" s="51" t="n">
        <f aca="false">FilterOPk!O$21</f>
        <v>13503.06</v>
      </c>
    </row>
    <row r="1897" customFormat="false" ht="12.75" hidden="false" customHeight="false" outlineLevel="0" collapsed="false">
      <c r="B1897" s="85" t="str">
        <f aca="false">FilterOPk!A$22</f>
        <v>ST- NENG</v>
      </c>
      <c r="C1897" s="13" t="n">
        <f aca="false">C1896+1</f>
        <v>1896</v>
      </c>
      <c r="D1897" s="50" t="n">
        <f aca="false">FilterOPk!B$22</f>
        <v>539719.375927685</v>
      </c>
      <c r="E1897" s="50" t="n">
        <f aca="false">FilterOPk!C$22</f>
        <v>17499.36</v>
      </c>
      <c r="F1897" s="50" t="n">
        <f aca="false">FilterOPk!D$22</f>
        <v>34844.91</v>
      </c>
      <c r="G1897" s="50" t="n">
        <f aca="false">FilterOPk!E$22</f>
        <v>0</v>
      </c>
      <c r="H1897" s="50" t="n">
        <f aca="false">FilterOPk!F$22</f>
        <v>0</v>
      </c>
      <c r="I1897" s="50" t="n">
        <f aca="false">FilterOPk!G$22</f>
        <v>0</v>
      </c>
      <c r="J1897" s="50" t="n">
        <f aca="false">FilterOPk!H$22</f>
        <v>0</v>
      </c>
      <c r="K1897" s="50" t="n">
        <f aca="false">FilterOPk!I$22</f>
        <v>0</v>
      </c>
      <c r="L1897" s="50" t="n">
        <f aca="false">FilterOPk!J$22</f>
        <v>0</v>
      </c>
      <c r="M1897" s="50" t="n">
        <f aca="false">FilterOPk!K$22</f>
        <v>0</v>
      </c>
      <c r="N1897" s="50" t="n">
        <f aca="false">FilterOPk!L$22</f>
        <v>52344.27</v>
      </c>
      <c r="O1897" s="50" t="n">
        <f aca="false">FilterOPk!M$22</f>
        <v>0</v>
      </c>
      <c r="P1897" s="50" t="n">
        <f aca="false">FilterOPk!N$22</f>
        <v>0</v>
      </c>
      <c r="Q1897" s="51" t="n">
        <f aca="false">FilterOPk!O$22</f>
        <v>52344.27</v>
      </c>
    </row>
    <row r="1898" customFormat="false" ht="12.75" hidden="false" customHeight="false" outlineLevel="0" collapsed="false">
      <c r="B1898" s="85" t="str">
        <f aca="false">FilterOPk!A$23</f>
        <v>ST- NY</v>
      </c>
      <c r="C1898" s="13" t="n">
        <f aca="false">C1897+1</f>
        <v>1897</v>
      </c>
      <c r="D1898" s="50" t="n">
        <f aca="false">FilterOPk!B$23</f>
        <v>251437.188425373</v>
      </c>
      <c r="E1898" s="50" t="n">
        <f aca="false">FilterOPk!C$23</f>
        <v>22663</v>
      </c>
      <c r="F1898" s="50" t="n">
        <f aca="false">FilterOPk!D$23</f>
        <v>52267.36</v>
      </c>
      <c r="G1898" s="50" t="n">
        <f aca="false">FilterOPk!E$23</f>
        <v>0</v>
      </c>
      <c r="H1898" s="50" t="n">
        <f aca="false">FilterOPk!F$23</f>
        <v>0</v>
      </c>
      <c r="I1898" s="50" t="n">
        <f aca="false">FilterOPk!G$23</f>
        <v>0</v>
      </c>
      <c r="J1898" s="50" t="n">
        <f aca="false">FilterOPk!H$23</f>
        <v>0</v>
      </c>
      <c r="K1898" s="50" t="n">
        <f aca="false">FilterOPk!I$23</f>
        <v>0</v>
      </c>
      <c r="L1898" s="50" t="n">
        <f aca="false">FilterOPk!J$23</f>
        <v>0</v>
      </c>
      <c r="M1898" s="50" t="n">
        <f aca="false">FilterOPk!K$23</f>
        <v>0</v>
      </c>
      <c r="N1898" s="50" t="n">
        <f aca="false">FilterOPk!L$23</f>
        <v>74930.36</v>
      </c>
      <c r="O1898" s="50" t="n">
        <f aca="false">FilterOPk!M$23</f>
        <v>0</v>
      </c>
      <c r="P1898" s="50" t="n">
        <f aca="false">FilterOPk!N$23</f>
        <v>0</v>
      </c>
      <c r="Q1898" s="51" t="n">
        <f aca="false">FilterOPk!O$23</f>
        <v>74930.36</v>
      </c>
    </row>
    <row r="1899" customFormat="false" ht="12.75" hidden="false" customHeight="false" outlineLevel="0" collapsed="false">
      <c r="B1899" s="85" t="str">
        <f aca="false">FilterOPk!A$24</f>
        <v>NE- PHYS</v>
      </c>
      <c r="C1899" s="13" t="n">
        <f aca="false">C1898+1</f>
        <v>1898</v>
      </c>
      <c r="D1899" s="50" t="n">
        <f aca="false">FilterOPk!B$24</f>
        <v>0</v>
      </c>
      <c r="E1899" s="50" t="n">
        <f aca="false">FilterOPk!C$24</f>
        <v>0</v>
      </c>
      <c r="F1899" s="50" t="n">
        <f aca="false">FilterOPk!D$24</f>
        <v>0</v>
      </c>
      <c r="G1899" s="50" t="n">
        <f aca="false">FilterOPk!E$24</f>
        <v>0</v>
      </c>
      <c r="H1899" s="50" t="n">
        <f aca="false">FilterOPk!F$24</f>
        <v>0</v>
      </c>
      <c r="I1899" s="50" t="n">
        <f aca="false">FilterOPk!G$24</f>
        <v>0</v>
      </c>
      <c r="J1899" s="50" t="n">
        <f aca="false">FilterOPk!H$24</f>
        <v>0</v>
      </c>
      <c r="K1899" s="50" t="n">
        <f aca="false">FilterOPk!I$24</f>
        <v>0</v>
      </c>
      <c r="L1899" s="50" t="n">
        <f aca="false">FilterOPk!J$24</f>
        <v>0</v>
      </c>
      <c r="M1899" s="50" t="n">
        <f aca="false">FilterOPk!K$24</f>
        <v>0</v>
      </c>
      <c r="N1899" s="50" t="n">
        <f aca="false">FilterOPk!L$24</f>
        <v>0</v>
      </c>
      <c r="O1899" s="50" t="n">
        <f aca="false">FilterOPk!M$24</f>
        <v>0</v>
      </c>
      <c r="P1899" s="50" t="n">
        <f aca="false">FilterOPk!N$24</f>
        <v>0</v>
      </c>
      <c r="Q1899" s="51" t="n">
        <f aca="false">FilterOPk!O$24</f>
        <v>0</v>
      </c>
    </row>
    <row r="1900" customFormat="false" ht="12.75" hidden="false" customHeight="false" outlineLevel="0" collapsed="false">
      <c r="B1900" s="85" t="str">
        <f aca="false">FilterOPk!A$25</f>
        <v>LT-Southeast</v>
      </c>
      <c r="C1900" s="13" t="n">
        <f aca="false">C1899+1</f>
        <v>1899</v>
      </c>
      <c r="D1900" s="50" t="n">
        <f aca="false">FilterOPk!B$25</f>
        <v>11411200.8859117</v>
      </c>
      <c r="E1900" s="50" t="n">
        <f aca="false">FilterOPk!C$25</f>
        <v>15825.82</v>
      </c>
      <c r="F1900" s="50" t="n">
        <f aca="false">FilterOPk!D$25</f>
        <v>13250</v>
      </c>
      <c r="G1900" s="50" t="n">
        <f aca="false">FilterOPk!E$25</f>
        <v>24924.1</v>
      </c>
      <c r="H1900" s="50" t="n">
        <f aca="false">FilterOPk!F$25</f>
        <v>24690.47</v>
      </c>
      <c r="I1900" s="50" t="n">
        <f aca="false">FilterOPk!G$25</f>
        <v>26774</v>
      </c>
      <c r="J1900" s="50" t="n">
        <f aca="false">FilterOPk!H$25</f>
        <v>26715</v>
      </c>
      <c r="K1900" s="50" t="n">
        <f aca="false">FilterOPk!I$25</f>
        <v>57358.83</v>
      </c>
      <c r="L1900" s="50" t="n">
        <f aca="false">FilterOPk!J$25</f>
        <v>26146</v>
      </c>
      <c r="M1900" s="50" t="n">
        <f aca="false">FilterOPk!K$25</f>
        <v>75355.31</v>
      </c>
      <c r="N1900" s="50" t="n">
        <f aca="false">FilterOPk!L$25</f>
        <v>291039.53</v>
      </c>
      <c r="O1900" s="50" t="n">
        <f aca="false">FilterOPk!M$25</f>
        <v>-122359</v>
      </c>
      <c r="P1900" s="50" t="n">
        <f aca="false">FilterOPk!N$25</f>
        <v>514428.17</v>
      </c>
      <c r="Q1900" s="51" t="n">
        <f aca="false">FilterOPk!O$25</f>
        <v>683108.7</v>
      </c>
    </row>
    <row r="1901" customFormat="false" ht="12.75" hidden="false" customHeight="false" outlineLevel="0" collapsed="false">
      <c r="B1901" s="85" t="str">
        <f aca="false">FilterOPk!A$26</f>
        <v>ST-SPP</v>
      </c>
      <c r="C1901" s="13" t="n">
        <f aca="false">C1900+1</f>
        <v>1900</v>
      </c>
      <c r="D1901" s="50" t="n">
        <f aca="false">FilterOPk!B$26</f>
        <v>52202.8773549933</v>
      </c>
      <c r="E1901" s="50" t="n">
        <f aca="false">FilterOPk!C$26</f>
        <v>0</v>
      </c>
      <c r="F1901" s="50" t="n">
        <f aca="false">FilterOPk!D$26</f>
        <v>0</v>
      </c>
      <c r="G1901" s="50" t="n">
        <f aca="false">FilterOPk!E$26</f>
        <v>0</v>
      </c>
      <c r="H1901" s="50" t="n">
        <f aca="false">FilterOPk!F$26</f>
        <v>0</v>
      </c>
      <c r="I1901" s="50" t="n">
        <f aca="false">FilterOPk!G$26</f>
        <v>0</v>
      </c>
      <c r="J1901" s="50" t="n">
        <f aca="false">FilterOPk!H$26</f>
        <v>0</v>
      </c>
      <c r="K1901" s="50" t="n">
        <f aca="false">FilterOPk!I$26</f>
        <v>0</v>
      </c>
      <c r="L1901" s="50" t="n">
        <f aca="false">FilterOPk!J$26</f>
        <v>0</v>
      </c>
      <c r="M1901" s="50" t="n">
        <f aca="false">FilterOPk!K$26</f>
        <v>0</v>
      </c>
      <c r="N1901" s="50" t="n">
        <f aca="false">FilterOPk!L$26</f>
        <v>0</v>
      </c>
      <c r="O1901" s="50" t="n">
        <f aca="false">FilterOPk!M$26</f>
        <v>0</v>
      </c>
      <c r="P1901" s="50" t="n">
        <f aca="false">FilterOPk!N$26</f>
        <v>0</v>
      </c>
      <c r="Q1901" s="51" t="n">
        <f aca="false">FilterOPk!O$26</f>
        <v>0</v>
      </c>
    </row>
    <row r="1902" customFormat="false" ht="12.75" hidden="false" customHeight="false" outlineLevel="0" collapsed="false">
      <c r="B1902" s="85" t="str">
        <f aca="false">FilterOPk!A$27</f>
        <v>ST-SERC</v>
      </c>
      <c r="C1902" s="13" t="n">
        <f aca="false">C1901+1</f>
        <v>1901</v>
      </c>
      <c r="D1902" s="50" t="n">
        <f aca="false">FilterOPk!B$27</f>
        <v>686881.973218232</v>
      </c>
      <c r="E1902" s="50" t="n">
        <f aca="false">FilterOPk!C$27</f>
        <v>0</v>
      </c>
      <c r="F1902" s="50" t="n">
        <f aca="false">FilterOPk!D$27</f>
        <v>0</v>
      </c>
      <c r="G1902" s="50" t="n">
        <f aca="false">FilterOPk!E$27</f>
        <v>0</v>
      </c>
      <c r="H1902" s="50" t="n">
        <f aca="false">FilterOPk!F$27</f>
        <v>0</v>
      </c>
      <c r="I1902" s="50" t="n">
        <f aca="false">FilterOPk!G$27</f>
        <v>0</v>
      </c>
      <c r="J1902" s="50" t="n">
        <f aca="false">FilterOPk!H$27</f>
        <v>0</v>
      </c>
      <c r="K1902" s="50" t="n">
        <f aca="false">FilterOPk!I$27</f>
        <v>0</v>
      </c>
      <c r="L1902" s="50" t="n">
        <f aca="false">FilterOPk!J$27</f>
        <v>0</v>
      </c>
      <c r="M1902" s="50" t="n">
        <f aca="false">FilterOPk!K$27</f>
        <v>0</v>
      </c>
      <c r="N1902" s="50" t="n">
        <f aca="false">FilterOPk!L$27</f>
        <v>0</v>
      </c>
      <c r="O1902" s="50" t="n">
        <f aca="false">FilterOPk!M$27</f>
        <v>0</v>
      </c>
      <c r="P1902" s="50" t="n">
        <f aca="false">FilterOPk!N$27</f>
        <v>0</v>
      </c>
      <c r="Q1902" s="51" t="n">
        <f aca="false">FilterOPk!O$27</f>
        <v>0</v>
      </c>
    </row>
    <row r="1903" customFormat="false" ht="12.75" hidden="false" customHeight="false" outlineLevel="0" collapsed="false">
      <c r="B1903" s="85" t="str">
        <f aca="false">FilterOPk!A$28</f>
        <v>LT- Texas</v>
      </c>
      <c r="C1903" s="13" t="n">
        <f aca="false">C1902+1</f>
        <v>1902</v>
      </c>
      <c r="D1903" s="50" t="n">
        <f aca="false">FilterOPk!B$28</f>
        <v>3826684.70313045</v>
      </c>
      <c r="E1903" s="50" t="n">
        <f aca="false">FilterOPk!C$28</f>
        <v>0</v>
      </c>
      <c r="F1903" s="50" t="n">
        <f aca="false">FilterOPk!D$28</f>
        <v>13003.28</v>
      </c>
      <c r="G1903" s="50" t="n">
        <f aca="false">FilterOPk!E$28</f>
        <v>7651.26</v>
      </c>
      <c r="H1903" s="50" t="n">
        <f aca="false">FilterOPk!F$28</f>
        <v>7986.82</v>
      </c>
      <c r="I1903" s="50" t="n">
        <f aca="false">FilterOPk!G$28</f>
        <v>17032.43</v>
      </c>
      <c r="J1903" s="50" t="n">
        <f aca="false">FilterOPk!H$28</f>
        <v>19665.43</v>
      </c>
      <c r="K1903" s="50" t="n">
        <f aca="false">FilterOPk!I$28</f>
        <v>46628.44</v>
      </c>
      <c r="L1903" s="50" t="n">
        <f aca="false">FilterOPk!J$28</f>
        <v>12076.91</v>
      </c>
      <c r="M1903" s="50" t="n">
        <f aca="false">FilterOPk!K$28</f>
        <v>18411.54</v>
      </c>
      <c r="N1903" s="50" t="n">
        <f aca="false">FilterOPk!L$28</f>
        <v>142456.11</v>
      </c>
      <c r="O1903" s="50" t="n">
        <f aca="false">FilterOPk!M$28</f>
        <v>653578.76</v>
      </c>
      <c r="P1903" s="50" t="n">
        <f aca="false">FilterOPk!N$28</f>
        <v>2238345.92</v>
      </c>
      <c r="Q1903" s="51" t="n">
        <f aca="false">FilterOPk!O$28</f>
        <v>3034380.79</v>
      </c>
    </row>
    <row r="1904" customFormat="false" ht="12.75" hidden="false" customHeight="false" outlineLevel="0" collapsed="false">
      <c r="B1904" s="85" t="str">
        <f aca="false">FilterOPk!A$29</f>
        <v>St- Texas</v>
      </c>
      <c r="C1904" s="13" t="n">
        <f aca="false">C1903+1</f>
        <v>1903</v>
      </c>
      <c r="D1904" s="50" t="n">
        <f aca="false">FilterOPk!B$29</f>
        <v>445563.239343252</v>
      </c>
      <c r="E1904" s="50" t="n">
        <f aca="false">FilterOPk!C$29</f>
        <v>5676.33</v>
      </c>
      <c r="F1904" s="50" t="n">
        <f aca="false">FilterOPk!D$29</f>
        <v>0</v>
      </c>
      <c r="G1904" s="50" t="n">
        <f aca="false">FilterOPk!E$29</f>
        <v>0</v>
      </c>
      <c r="H1904" s="50" t="n">
        <f aca="false">FilterOPk!F$29</f>
        <v>0</v>
      </c>
      <c r="I1904" s="50" t="n">
        <f aca="false">FilterOPk!G$29</f>
        <v>0</v>
      </c>
      <c r="J1904" s="50" t="n">
        <f aca="false">FilterOPk!H$29</f>
        <v>0</v>
      </c>
      <c r="K1904" s="50" t="n">
        <f aca="false">FilterOPk!I$29</f>
        <v>0</v>
      </c>
      <c r="L1904" s="50" t="n">
        <f aca="false">FilterOPk!J$29</f>
        <v>0</v>
      </c>
      <c r="M1904" s="50" t="n">
        <f aca="false">FilterOPk!K$29</f>
        <v>0</v>
      </c>
      <c r="N1904" s="50" t="n">
        <f aca="false">FilterOPk!L$29</f>
        <v>5676.33</v>
      </c>
      <c r="O1904" s="50" t="n">
        <f aca="false">FilterOPk!M$29</f>
        <v>0</v>
      </c>
      <c r="P1904" s="50" t="n">
        <f aca="false">FilterOPk!N$29</f>
        <v>0</v>
      </c>
      <c r="Q1904" s="51" t="n">
        <f aca="false">FilterOPk!O$29</f>
        <v>5676.33</v>
      </c>
    </row>
    <row r="1905" customFormat="false" ht="12.75" hidden="false" customHeight="false" outlineLevel="0" collapsed="false">
      <c r="B1905" s="85"/>
      <c r="C1905" s="13" t="n">
        <f aca="false">C1904+1</f>
        <v>1904</v>
      </c>
      <c r="D1905" s="50"/>
      <c r="E1905" s="50"/>
      <c r="F1905" s="50"/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1"/>
    </row>
    <row r="1906" customFormat="false" ht="12.75" hidden="false" customHeight="false" outlineLevel="0" collapsed="false">
      <c r="B1906" s="85" t="str">
        <f aca="false">FilterOPk!A$32</f>
        <v>Gas positions</v>
      </c>
      <c r="C1906" s="13" t="n">
        <f aca="false">C1905+1</f>
        <v>1905</v>
      </c>
      <c r="D1906" s="50" t="s">
        <v>4</v>
      </c>
      <c r="E1906" s="50"/>
      <c r="F1906" s="50"/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1"/>
    </row>
    <row r="1907" customFormat="false" ht="12.75" hidden="false" customHeight="false" outlineLevel="0" collapsed="false">
      <c r="B1907" s="85" t="str">
        <f aca="false">FilterOPk!A$33</f>
        <v>Kevin Presto</v>
      </c>
      <c r="C1907" s="13" t="n">
        <f aca="false">C1906+1</f>
        <v>1906</v>
      </c>
      <c r="D1907" s="50" t="n">
        <f aca="false">FilterOPk!B$33</f>
        <v>0</v>
      </c>
      <c r="E1907" s="50" t="n">
        <f aca="false">FilterOPk!C$33</f>
        <v>0</v>
      </c>
      <c r="F1907" s="50" t="n">
        <f aca="false">FilterOPk!D$33</f>
        <v>0</v>
      </c>
      <c r="G1907" s="50" t="n">
        <f aca="false">FilterOPk!E$33</f>
        <v>0</v>
      </c>
      <c r="H1907" s="50" t="n">
        <f aca="false">FilterOPk!F$33</f>
        <v>0</v>
      </c>
      <c r="I1907" s="50" t="n">
        <f aca="false">FilterOPk!G$33</f>
        <v>0</v>
      </c>
      <c r="J1907" s="50" t="n">
        <f aca="false">FilterOPk!H$33</f>
        <v>0</v>
      </c>
      <c r="K1907" s="50" t="n">
        <f aca="false">FilterOPk!I$33</f>
        <v>0</v>
      </c>
      <c r="L1907" s="50" t="n">
        <f aca="false">FilterOPk!J$33</f>
        <v>0</v>
      </c>
      <c r="M1907" s="50" t="n">
        <f aca="false">FilterOPk!K$33</f>
        <v>0</v>
      </c>
      <c r="N1907" s="50" t="n">
        <f aca="false">FilterOPk!L$33</f>
        <v>0</v>
      </c>
      <c r="O1907" s="50" t="n">
        <f aca="false">FilterOPk!M$33</f>
        <v>0</v>
      </c>
      <c r="P1907" s="50" t="n">
        <f aca="false">FilterOPk!N$33</f>
        <v>0</v>
      </c>
      <c r="Q1907" s="51" t="n">
        <f aca="false">FilterOPk!O$33</f>
        <v>0</v>
      </c>
    </row>
    <row r="1908" customFormat="false" ht="12.75" hidden="false" customHeight="false" outlineLevel="0" collapsed="false">
      <c r="B1908" s="85" t="str">
        <f aca="false">FilterOPk!A$34</f>
        <v>Fletcher Sturm</v>
      </c>
      <c r="C1908" s="13" t="n">
        <f aca="false">C1907+1</f>
        <v>1907</v>
      </c>
      <c r="D1908" s="50" t="n">
        <f aca="false">FilterOPk!B$34</f>
        <v>0</v>
      </c>
      <c r="E1908" s="50" t="n">
        <f aca="false">FilterOPk!C$34</f>
        <v>0</v>
      </c>
      <c r="F1908" s="50" t="n">
        <f aca="false">FilterOPk!D$34</f>
        <v>0</v>
      </c>
      <c r="G1908" s="50" t="n">
        <f aca="false">FilterOPk!E$34</f>
        <v>0</v>
      </c>
      <c r="H1908" s="50" t="n">
        <f aca="false">FilterOPk!F$34</f>
        <v>0</v>
      </c>
      <c r="I1908" s="50" t="n">
        <f aca="false">FilterOPk!G$34</f>
        <v>0</v>
      </c>
      <c r="J1908" s="50" t="n">
        <f aca="false">FilterOPk!H$34</f>
        <v>0</v>
      </c>
      <c r="K1908" s="50" t="n">
        <f aca="false">FilterOPk!I$34</f>
        <v>0</v>
      </c>
      <c r="L1908" s="50" t="n">
        <f aca="false">FilterOPk!J$34</f>
        <v>0</v>
      </c>
      <c r="M1908" s="50" t="n">
        <f aca="false">FilterOPk!K$34</f>
        <v>0</v>
      </c>
      <c r="N1908" s="50" t="n">
        <f aca="false">FilterOPk!L$34</f>
        <v>0</v>
      </c>
      <c r="O1908" s="50" t="n">
        <f aca="false">FilterOPk!M$34</f>
        <v>0</v>
      </c>
      <c r="P1908" s="50" t="n">
        <f aca="false">FilterOPk!N$34</f>
        <v>0</v>
      </c>
      <c r="Q1908" s="51" t="n">
        <f aca="false">FilterOPk!O$34</f>
        <v>0</v>
      </c>
    </row>
    <row r="1909" customFormat="false" ht="12.75" hidden="false" customHeight="false" outlineLevel="0" collapsed="false">
      <c r="B1909" s="85" t="str">
        <f aca="false">FilterOPk!A$35</f>
        <v>Doug Gilbert-Smith</v>
      </c>
      <c r="C1909" s="13" t="n">
        <f aca="false">C1908+1</f>
        <v>1908</v>
      </c>
      <c r="D1909" s="50" t="n">
        <f aca="false">FilterOPk!B$35</f>
        <v>0</v>
      </c>
      <c r="E1909" s="50" t="n">
        <f aca="false">FilterOPk!C$35</f>
        <v>0</v>
      </c>
      <c r="F1909" s="50" t="n">
        <f aca="false">FilterOPk!D$35</f>
        <v>0</v>
      </c>
      <c r="G1909" s="50" t="n">
        <f aca="false">FilterOPk!E$35</f>
        <v>0</v>
      </c>
      <c r="H1909" s="50" t="n">
        <f aca="false">FilterOPk!F$35</f>
        <v>0</v>
      </c>
      <c r="I1909" s="50" t="n">
        <f aca="false">FilterOPk!G$35</f>
        <v>0</v>
      </c>
      <c r="J1909" s="50" t="n">
        <f aca="false">FilterOPk!H$35</f>
        <v>0</v>
      </c>
      <c r="K1909" s="50" t="n">
        <f aca="false">FilterOPk!I$35</f>
        <v>0</v>
      </c>
      <c r="L1909" s="50" t="n">
        <f aca="false">FilterOPk!J$35</f>
        <v>0</v>
      </c>
      <c r="M1909" s="50" t="n">
        <f aca="false">FilterOPk!K$35</f>
        <v>0</v>
      </c>
      <c r="N1909" s="50" t="n">
        <f aca="false">FilterOPk!L$35</f>
        <v>0</v>
      </c>
      <c r="O1909" s="50" t="n">
        <f aca="false">FilterOPk!M$35</f>
        <v>0</v>
      </c>
      <c r="P1909" s="50" t="n">
        <f aca="false">FilterOPk!N$35</f>
        <v>0</v>
      </c>
      <c r="Q1909" s="51" t="n">
        <f aca="false">FilterOPk!O$35</f>
        <v>0</v>
      </c>
    </row>
    <row r="1910" customFormat="false" ht="12.75" hidden="false" customHeight="false" outlineLevel="0" collapsed="false">
      <c r="B1910" s="85" t="str">
        <f aca="false">FilterOPk!A$36</f>
        <v>Rogers Herndon</v>
      </c>
      <c r="C1910" s="13" t="n">
        <f aca="false">C1909+1</f>
        <v>1909</v>
      </c>
      <c r="D1910" s="50" t="n">
        <f aca="false">FilterOPk!B$36</f>
        <v>0</v>
      </c>
      <c r="E1910" s="50" t="n">
        <f aca="false">FilterOPk!C$36</f>
        <v>0</v>
      </c>
      <c r="F1910" s="50" t="n">
        <f aca="false">FilterOPk!D$36</f>
        <v>0</v>
      </c>
      <c r="G1910" s="50" t="n">
        <f aca="false">FilterOPk!E$36</f>
        <v>0</v>
      </c>
      <c r="H1910" s="50" t="n">
        <f aca="false">FilterOPk!F$36</f>
        <v>0</v>
      </c>
      <c r="I1910" s="50" t="n">
        <f aca="false">FilterOPk!G$36</f>
        <v>0</v>
      </c>
      <c r="J1910" s="50" t="n">
        <f aca="false">FilterOPk!H$36</f>
        <v>0</v>
      </c>
      <c r="K1910" s="50" t="n">
        <f aca="false">FilterOPk!I$36</f>
        <v>0</v>
      </c>
      <c r="L1910" s="50" t="n">
        <f aca="false">FilterOPk!J$36</f>
        <v>0</v>
      </c>
      <c r="M1910" s="50" t="n">
        <f aca="false">FilterOPk!K$36</f>
        <v>0</v>
      </c>
      <c r="N1910" s="50" t="n">
        <f aca="false">FilterOPk!L$36</f>
        <v>0</v>
      </c>
      <c r="O1910" s="50" t="n">
        <f aca="false">FilterOPk!M$36</f>
        <v>0</v>
      </c>
      <c r="P1910" s="50" t="n">
        <f aca="false">FilterOPk!N$36</f>
        <v>0</v>
      </c>
      <c r="Q1910" s="51" t="n">
        <f aca="false">FilterOPk!O$36</f>
        <v>0</v>
      </c>
    </row>
    <row r="1911" customFormat="false" ht="12.75" hidden="false" customHeight="false" outlineLevel="0" collapsed="false">
      <c r="B1911" s="85" t="str">
        <f aca="false">FilterOPk!A$37</f>
        <v>Dana Davis</v>
      </c>
      <c r="C1911" s="13" t="n">
        <f aca="false">C1910+1</f>
        <v>1910</v>
      </c>
      <c r="D1911" s="50" t="n">
        <f aca="false">FilterOPk!B$37</f>
        <v>0</v>
      </c>
      <c r="E1911" s="50" t="n">
        <f aca="false">FilterOPk!C$37</f>
        <v>0</v>
      </c>
      <c r="F1911" s="50" t="n">
        <f aca="false">FilterOPk!D$37</f>
        <v>0</v>
      </c>
      <c r="G1911" s="50" t="n">
        <f aca="false">FilterOPk!E$37</f>
        <v>0</v>
      </c>
      <c r="H1911" s="50" t="n">
        <f aca="false">FilterOPk!F$37</f>
        <v>0</v>
      </c>
      <c r="I1911" s="50" t="n">
        <f aca="false">FilterOPk!G$37</f>
        <v>0</v>
      </c>
      <c r="J1911" s="50" t="n">
        <f aca="false">FilterOPk!H$37</f>
        <v>0</v>
      </c>
      <c r="K1911" s="50" t="n">
        <f aca="false">FilterOPk!I$37</f>
        <v>0</v>
      </c>
      <c r="L1911" s="50" t="n">
        <f aca="false">FilterOPk!J$37</f>
        <v>0</v>
      </c>
      <c r="M1911" s="50" t="n">
        <f aca="false">FilterOPk!K$37</f>
        <v>0</v>
      </c>
      <c r="N1911" s="50" t="n">
        <f aca="false">FilterOPk!L$37</f>
        <v>0</v>
      </c>
      <c r="O1911" s="50" t="n">
        <f aca="false">FilterOPk!M$37</f>
        <v>0</v>
      </c>
      <c r="P1911" s="50" t="n">
        <f aca="false">FilterOPk!N$37</f>
        <v>0</v>
      </c>
      <c r="Q1911" s="51" t="n">
        <f aca="false">FilterOPk!O$37</f>
        <v>0</v>
      </c>
    </row>
    <row r="1912" customFormat="false" ht="12.75" hidden="false" customHeight="false" outlineLevel="0" collapsed="false">
      <c r="B1912" s="85" t="str">
        <f aca="false">FilterOPk!A$38</f>
        <v>Tom May</v>
      </c>
      <c r="C1912" s="13" t="n">
        <f aca="false">C1911+1</f>
        <v>1911</v>
      </c>
      <c r="D1912" s="50" t="n">
        <f aca="false">FilterOPk!B$38</f>
        <v>0</v>
      </c>
      <c r="E1912" s="50" t="n">
        <f aca="false">FilterOPk!C$38</f>
        <v>0</v>
      </c>
      <c r="F1912" s="50" t="n">
        <f aca="false">FilterOPk!D$38</f>
        <v>0</v>
      </c>
      <c r="G1912" s="50" t="n">
        <f aca="false">FilterOPk!E$38</f>
        <v>0</v>
      </c>
      <c r="H1912" s="50" t="n">
        <f aca="false">FilterOPk!F$38</f>
        <v>0</v>
      </c>
      <c r="I1912" s="50" t="n">
        <f aca="false">FilterOPk!G$38</f>
        <v>0</v>
      </c>
      <c r="J1912" s="50" t="n">
        <f aca="false">FilterOPk!H$38</f>
        <v>0</v>
      </c>
      <c r="K1912" s="50" t="n">
        <f aca="false">FilterOPk!I$38</f>
        <v>0</v>
      </c>
      <c r="L1912" s="50" t="n">
        <f aca="false">FilterOPk!J$38</f>
        <v>0</v>
      </c>
      <c r="M1912" s="50" t="n">
        <f aca="false">FilterOPk!K$38</f>
        <v>0</v>
      </c>
      <c r="N1912" s="50" t="n">
        <f aca="false">FilterOPk!L$38</f>
        <v>0</v>
      </c>
      <c r="O1912" s="50" t="n">
        <f aca="false">FilterOPk!M$38</f>
        <v>0</v>
      </c>
      <c r="P1912" s="50" t="n">
        <f aca="false">FilterOPk!N$38</f>
        <v>0</v>
      </c>
      <c r="Q1912" s="51" t="n">
        <f aca="false">FilterOPk!O$38</f>
        <v>0</v>
      </c>
    </row>
    <row r="1913" customFormat="false" ht="12.75" hidden="false" customHeight="false" outlineLevel="0" collapsed="false">
      <c r="B1913" s="85" t="str">
        <f aca="false">FilterOPk!A$39</f>
        <v>Clint Dean</v>
      </c>
      <c r="C1913" s="13" t="n">
        <f aca="false">C1912+1</f>
        <v>1912</v>
      </c>
      <c r="D1913" s="50" t="n">
        <f aca="false">FilterOPk!B$39</f>
        <v>0</v>
      </c>
      <c r="E1913" s="50" t="n">
        <f aca="false">FilterOPk!C$39</f>
        <v>0</v>
      </c>
      <c r="F1913" s="50" t="n">
        <f aca="false">FilterOPk!D$39</f>
        <v>0</v>
      </c>
      <c r="G1913" s="50" t="n">
        <f aca="false">FilterOPk!E$39</f>
        <v>0</v>
      </c>
      <c r="H1913" s="50" t="n">
        <f aca="false">FilterOPk!F$39</f>
        <v>0</v>
      </c>
      <c r="I1913" s="50" t="n">
        <f aca="false">FilterOPk!G$39</f>
        <v>0</v>
      </c>
      <c r="J1913" s="50" t="n">
        <f aca="false">FilterOPk!H$39</f>
        <v>0</v>
      </c>
      <c r="K1913" s="50" t="n">
        <f aca="false">FilterOPk!I$39</f>
        <v>0</v>
      </c>
      <c r="L1913" s="50" t="n">
        <f aca="false">FilterOPk!J$39</f>
        <v>0</v>
      </c>
      <c r="M1913" s="50" t="n">
        <f aca="false">FilterOPk!K$39</f>
        <v>0</v>
      </c>
      <c r="N1913" s="50" t="n">
        <f aca="false">FilterOPk!L$39</f>
        <v>0</v>
      </c>
      <c r="O1913" s="50" t="n">
        <f aca="false">FilterOPk!M$39</f>
        <v>0</v>
      </c>
      <c r="P1913" s="50" t="n">
        <f aca="false">FilterOPk!N$39</f>
        <v>0</v>
      </c>
      <c r="Q1913" s="51" t="n">
        <f aca="false">FilterOPk!O$39</f>
        <v>0</v>
      </c>
    </row>
    <row r="1914" customFormat="false" ht="12.75" hidden="false" customHeight="false" outlineLevel="0" collapsed="false">
      <c r="B1914" s="85" t="str">
        <f aca="false">FilterOPk!A$40</f>
        <v>Rob Benson</v>
      </c>
      <c r="C1914" s="13" t="n">
        <f aca="false">C1913+1</f>
        <v>1913</v>
      </c>
      <c r="D1914" s="50" t="n">
        <f aca="false">FilterOPk!B$40</f>
        <v>0</v>
      </c>
      <c r="E1914" s="50" t="n">
        <f aca="false">FilterOPk!C$40</f>
        <v>0</v>
      </c>
      <c r="F1914" s="50" t="n">
        <f aca="false">FilterOPk!D$40</f>
        <v>0</v>
      </c>
      <c r="G1914" s="50" t="n">
        <f aca="false">FilterOPk!E$40</f>
        <v>0</v>
      </c>
      <c r="H1914" s="50" t="n">
        <f aca="false">FilterOPk!F$40</f>
        <v>0</v>
      </c>
      <c r="I1914" s="50" t="n">
        <f aca="false">FilterOPk!G$40</f>
        <v>0</v>
      </c>
      <c r="J1914" s="50" t="n">
        <f aca="false">FilterOPk!H$40</f>
        <v>0</v>
      </c>
      <c r="K1914" s="50" t="n">
        <f aca="false">FilterOPk!I$40</f>
        <v>0</v>
      </c>
      <c r="L1914" s="50" t="n">
        <f aca="false">FilterOPk!J$40</f>
        <v>0</v>
      </c>
      <c r="M1914" s="50" t="n">
        <f aca="false">FilterOPk!K$40</f>
        <v>0</v>
      </c>
      <c r="N1914" s="50" t="n">
        <f aca="false">FilterOPk!L$40</f>
        <v>0</v>
      </c>
      <c r="O1914" s="50" t="n">
        <f aca="false">FilterOPk!M$40</f>
        <v>0</v>
      </c>
      <c r="P1914" s="50" t="n">
        <f aca="false">FilterOPk!N$40</f>
        <v>0</v>
      </c>
      <c r="Q1914" s="51" t="n">
        <f aca="false">FilterOPk!O$40</f>
        <v>0</v>
      </c>
    </row>
    <row r="1915" customFormat="false" ht="12.75" hidden="false" customHeight="false" outlineLevel="0" collapsed="false">
      <c r="B1915" s="85" t="str">
        <f aca="false">FilterOPk!A$41</f>
        <v>Matt Lorenz</v>
      </c>
      <c r="C1915" s="13" t="n">
        <f aca="false">C1914+1</f>
        <v>1914</v>
      </c>
      <c r="D1915" s="50" t="n">
        <f aca="false">FilterOPk!B$41</f>
        <v>0</v>
      </c>
      <c r="E1915" s="50" t="n">
        <f aca="false">FilterOPk!C$41</f>
        <v>0</v>
      </c>
      <c r="F1915" s="50" t="n">
        <f aca="false">FilterOPk!D$41</f>
        <v>0</v>
      </c>
      <c r="G1915" s="50" t="n">
        <f aca="false">FilterOPk!E$41</f>
        <v>0</v>
      </c>
      <c r="H1915" s="50" t="n">
        <f aca="false">FilterOPk!F$41</f>
        <v>0</v>
      </c>
      <c r="I1915" s="50" t="n">
        <f aca="false">FilterOPk!G$41</f>
        <v>0</v>
      </c>
      <c r="J1915" s="50" t="n">
        <f aca="false">FilterOPk!H$41</f>
        <v>0</v>
      </c>
      <c r="K1915" s="50" t="n">
        <f aca="false">FilterOPk!I$41</f>
        <v>0</v>
      </c>
      <c r="L1915" s="50" t="n">
        <f aca="false">FilterOPk!J$41</f>
        <v>0</v>
      </c>
      <c r="M1915" s="50" t="n">
        <f aca="false">FilterOPk!K$41</f>
        <v>0</v>
      </c>
      <c r="N1915" s="50" t="n">
        <f aca="false">FilterOPk!L$41</f>
        <v>0</v>
      </c>
      <c r="O1915" s="50" t="n">
        <f aca="false">FilterOPk!M$41</f>
        <v>0</v>
      </c>
      <c r="P1915" s="50" t="n">
        <f aca="false">FilterOPk!N$41</f>
        <v>0</v>
      </c>
      <c r="Q1915" s="51" t="n">
        <f aca="false">FilterOPk!O$41</f>
        <v>0</v>
      </c>
    </row>
    <row r="1916" customFormat="false" ht="12.75" hidden="false" customHeight="false" outlineLevel="0" collapsed="false">
      <c r="B1916" s="85" t="str">
        <f aca="false">FilterOPk!A$42</f>
        <v>John Forney</v>
      </c>
      <c r="C1916" s="13" t="n">
        <f aca="false">C1915+1</f>
        <v>1915</v>
      </c>
      <c r="D1916" s="50" t="n">
        <f aca="false">FilterOPk!B$42</f>
        <v>0</v>
      </c>
      <c r="E1916" s="50" t="n">
        <f aca="false">FilterOPk!C$42</f>
        <v>0</v>
      </c>
      <c r="F1916" s="50" t="n">
        <f aca="false">FilterOPk!D$42</f>
        <v>0</v>
      </c>
      <c r="G1916" s="50" t="n">
        <f aca="false">FilterOPk!E$42</f>
        <v>0</v>
      </c>
      <c r="H1916" s="50" t="n">
        <f aca="false">FilterOPk!F$42</f>
        <v>0</v>
      </c>
      <c r="I1916" s="50" t="n">
        <f aca="false">FilterOPk!G$42</f>
        <v>0</v>
      </c>
      <c r="J1916" s="50" t="n">
        <f aca="false">FilterOPk!H$42</f>
        <v>0</v>
      </c>
      <c r="K1916" s="50" t="n">
        <f aca="false">FilterOPk!I$42</f>
        <v>0</v>
      </c>
      <c r="L1916" s="50" t="n">
        <f aca="false">FilterOPk!J$42</f>
        <v>0</v>
      </c>
      <c r="M1916" s="50" t="n">
        <f aca="false">FilterOPk!K$42</f>
        <v>0</v>
      </c>
      <c r="N1916" s="50" t="n">
        <f aca="false">FilterOPk!L$42</f>
        <v>0</v>
      </c>
      <c r="O1916" s="50" t="n">
        <f aca="false">FilterOPk!M$42</f>
        <v>0</v>
      </c>
      <c r="P1916" s="50" t="n">
        <f aca="false">FilterOPk!N$42</f>
        <v>0</v>
      </c>
      <c r="Q1916" s="51" t="n">
        <f aca="false">FilterOPk!O$42</f>
        <v>0</v>
      </c>
    </row>
    <row r="1917" customFormat="false" ht="12.75" hidden="false" customHeight="false" outlineLevel="0" collapsed="false">
      <c r="B1917" s="85" t="str">
        <f aca="false">FilterOPk!A$43</f>
        <v>Mike Carson</v>
      </c>
      <c r="C1917" s="13" t="n">
        <f aca="false">C1916+1</f>
        <v>1916</v>
      </c>
      <c r="D1917" s="50" t="n">
        <f aca="false">FilterOPk!B$43</f>
        <v>0</v>
      </c>
      <c r="E1917" s="50" t="n">
        <f aca="false">FilterOPk!C$43</f>
        <v>0</v>
      </c>
      <c r="F1917" s="50" t="n">
        <f aca="false">FilterOPk!D$43</f>
        <v>0</v>
      </c>
      <c r="G1917" s="50" t="n">
        <f aca="false">FilterOPk!E$43</f>
        <v>0</v>
      </c>
      <c r="H1917" s="50" t="n">
        <f aca="false">FilterOPk!F$43</f>
        <v>0</v>
      </c>
      <c r="I1917" s="50" t="n">
        <f aca="false">FilterOPk!G$43</f>
        <v>0</v>
      </c>
      <c r="J1917" s="50" t="n">
        <f aca="false">FilterOPk!H$43</f>
        <v>0</v>
      </c>
      <c r="K1917" s="50" t="n">
        <f aca="false">FilterOPk!I$43</f>
        <v>0</v>
      </c>
      <c r="L1917" s="50" t="n">
        <f aca="false">FilterOPk!J$43</f>
        <v>0</v>
      </c>
      <c r="M1917" s="50" t="n">
        <f aca="false">FilterOPk!K$43</f>
        <v>0</v>
      </c>
      <c r="N1917" s="50" t="n">
        <f aca="false">FilterOPk!L$43</f>
        <v>0</v>
      </c>
      <c r="O1917" s="50" t="n">
        <f aca="false">FilterOPk!M$43</f>
        <v>0</v>
      </c>
      <c r="P1917" s="50" t="n">
        <f aca="false">FilterOPk!N$43</f>
        <v>0</v>
      </c>
      <c r="Q1917" s="51" t="n">
        <f aca="false">FilterOPk!O$43</f>
        <v>0</v>
      </c>
    </row>
    <row r="1918" customFormat="false" ht="12.75" hidden="false" customHeight="false" outlineLevel="0" collapsed="false">
      <c r="B1918" s="85" t="str">
        <f aca="false">FilterOPk!A$44</f>
        <v>Chris Dorland</v>
      </c>
      <c r="C1918" s="13" t="n">
        <f aca="false">C1917+1</f>
        <v>1917</v>
      </c>
      <c r="D1918" s="50" t="n">
        <f aca="false">FilterOPk!B$44</f>
        <v>0</v>
      </c>
      <c r="E1918" s="50" t="n">
        <f aca="false">FilterOPk!C$44</f>
        <v>0</v>
      </c>
      <c r="F1918" s="50" t="n">
        <f aca="false">FilterOPk!D$44</f>
        <v>0</v>
      </c>
      <c r="G1918" s="50" t="n">
        <f aca="false">FilterOPk!E$44</f>
        <v>0</v>
      </c>
      <c r="H1918" s="50" t="n">
        <f aca="false">FilterOPk!F$44</f>
        <v>0</v>
      </c>
      <c r="I1918" s="50" t="n">
        <f aca="false">FilterOPk!G$44</f>
        <v>0</v>
      </c>
      <c r="J1918" s="50" t="n">
        <f aca="false">FilterOPk!H$44</f>
        <v>0</v>
      </c>
      <c r="K1918" s="50" t="n">
        <f aca="false">FilterOPk!I$44</f>
        <v>0</v>
      </c>
      <c r="L1918" s="50" t="n">
        <f aca="false">FilterOPk!J$44</f>
        <v>0</v>
      </c>
      <c r="M1918" s="50" t="n">
        <f aca="false">FilterOPk!K$44</f>
        <v>0</v>
      </c>
      <c r="N1918" s="50" t="n">
        <f aca="false">FilterOPk!L$44</f>
        <v>0</v>
      </c>
      <c r="O1918" s="50" t="n">
        <f aca="false">FilterOPk!M$44</f>
        <v>0</v>
      </c>
      <c r="P1918" s="50" t="n">
        <f aca="false">FilterOPk!N$44</f>
        <v>0</v>
      </c>
      <c r="Q1918" s="51" t="n">
        <f aca="false">FilterOPk!O$44</f>
        <v>0</v>
      </c>
    </row>
    <row r="1919" customFormat="false" ht="12.75" hidden="false" customHeight="false" outlineLevel="0" collapsed="false">
      <c r="B1919" s="85" t="str">
        <f aca="false">FilterOPk!A$45</f>
        <v>Jeff King</v>
      </c>
      <c r="C1919" s="13" t="n">
        <f aca="false">C1918+1</f>
        <v>1918</v>
      </c>
      <c r="D1919" s="50" t="n">
        <f aca="false">FilterOPk!B$45</f>
        <v>0</v>
      </c>
      <c r="E1919" s="50" t="n">
        <f aca="false">FilterOPk!C$45</f>
        <v>0</v>
      </c>
      <c r="F1919" s="50" t="n">
        <f aca="false">FilterOPk!D$45</f>
        <v>0</v>
      </c>
      <c r="G1919" s="50" t="n">
        <f aca="false">FilterOPk!E$45</f>
        <v>0</v>
      </c>
      <c r="H1919" s="50" t="n">
        <f aca="false">FilterOPk!F$45</f>
        <v>0</v>
      </c>
      <c r="I1919" s="50" t="n">
        <f aca="false">FilterOPk!G$45</f>
        <v>0</v>
      </c>
      <c r="J1919" s="50" t="n">
        <f aca="false">FilterOPk!H$45</f>
        <v>0</v>
      </c>
      <c r="K1919" s="50" t="n">
        <f aca="false">FilterOPk!I$45</f>
        <v>0</v>
      </c>
      <c r="L1919" s="50" t="n">
        <f aca="false">FilterOPk!J$45</f>
        <v>0</v>
      </c>
      <c r="M1919" s="50" t="n">
        <f aca="false">FilterOPk!K$45</f>
        <v>0</v>
      </c>
      <c r="N1919" s="50" t="n">
        <f aca="false">FilterOPk!L$45</f>
        <v>0</v>
      </c>
      <c r="O1919" s="50" t="n">
        <f aca="false">FilterOPk!M$45</f>
        <v>0</v>
      </c>
      <c r="P1919" s="50" t="n">
        <f aca="false">FilterOPk!N$45</f>
        <v>0</v>
      </c>
      <c r="Q1919" s="51" t="n">
        <f aca="false">FilterOPk!O$45</f>
        <v>0</v>
      </c>
    </row>
    <row r="1920" customFormat="false" ht="12.75" hidden="false" customHeight="false" outlineLevel="0" collapsed="false">
      <c r="B1920" s="85" t="n">
        <f aca="false">FilterOPk!A$46</f>
        <v>0</v>
      </c>
      <c r="C1920" s="13" t="n">
        <f aca="false">C1919+1</f>
        <v>1919</v>
      </c>
      <c r="D1920" s="50" t="n">
        <f aca="false">FilterOPk!B$46</f>
        <v>0</v>
      </c>
      <c r="E1920" s="50" t="n">
        <f aca="false">FilterOPk!C$46</f>
        <v>0</v>
      </c>
      <c r="F1920" s="50" t="n">
        <f aca="false">FilterOPk!D$46</f>
        <v>0</v>
      </c>
      <c r="G1920" s="50" t="n">
        <f aca="false">FilterOPk!E$46</f>
        <v>0</v>
      </c>
      <c r="H1920" s="50" t="n">
        <f aca="false">FilterOPk!F$46</f>
        <v>0</v>
      </c>
      <c r="I1920" s="50" t="n">
        <f aca="false">FilterOPk!G$46</f>
        <v>0</v>
      </c>
      <c r="J1920" s="50" t="n">
        <f aca="false">FilterOPk!H$46</f>
        <v>0</v>
      </c>
      <c r="K1920" s="50" t="n">
        <f aca="false">FilterOPk!I$46</f>
        <v>0</v>
      </c>
      <c r="L1920" s="50" t="n">
        <f aca="false">FilterOPk!J$46</f>
        <v>0</v>
      </c>
      <c r="M1920" s="50" t="n">
        <f aca="false">FilterOPk!K$46</f>
        <v>0</v>
      </c>
      <c r="N1920" s="50" t="n">
        <f aca="false">FilterOPk!L$46</f>
        <v>0</v>
      </c>
      <c r="O1920" s="50" t="n">
        <f aca="false">FilterOPk!M$46</f>
        <v>0</v>
      </c>
      <c r="P1920" s="50" t="n">
        <f aca="false">FilterOPk!N$46</f>
        <v>0</v>
      </c>
      <c r="Q1920" s="51" t="n">
        <f aca="false">FilterOPk!O$46</f>
        <v>0</v>
      </c>
    </row>
    <row r="1921" customFormat="false" ht="12.75" hidden="false" customHeight="false" outlineLevel="0" collapsed="false">
      <c r="B1921" s="87" t="n">
        <f aca="false">FilterOPk!A$47</f>
        <v>0</v>
      </c>
      <c r="C1921" s="64" t="n">
        <f aca="false">C1920+1</f>
        <v>1920</v>
      </c>
      <c r="D1921" s="54" t="n">
        <f aca="false">FilterOPk!B$47</f>
        <v>0</v>
      </c>
      <c r="E1921" s="54" t="n">
        <f aca="false">FilterOPk!C$47</f>
        <v>0</v>
      </c>
      <c r="F1921" s="54" t="n">
        <f aca="false">FilterOPk!D$47</f>
        <v>0</v>
      </c>
      <c r="G1921" s="54" t="n">
        <f aca="false">FilterOPk!E$47</f>
        <v>0</v>
      </c>
      <c r="H1921" s="54" t="n">
        <f aca="false">FilterOPk!F$47</f>
        <v>0</v>
      </c>
      <c r="I1921" s="54" t="n">
        <f aca="false">FilterOPk!G$47</f>
        <v>0</v>
      </c>
      <c r="J1921" s="54" t="n">
        <f aca="false">FilterOPk!H$47</f>
        <v>0</v>
      </c>
      <c r="K1921" s="54" t="n">
        <f aca="false">FilterOPk!I$47</f>
        <v>0</v>
      </c>
      <c r="L1921" s="54" t="n">
        <f aca="false">FilterOPk!J$47</f>
        <v>0</v>
      </c>
      <c r="M1921" s="54" t="n">
        <f aca="false">FilterOPk!K$47</f>
        <v>0</v>
      </c>
      <c r="N1921" s="54" t="n">
        <f aca="false">FilterOPk!L$47</f>
        <v>0</v>
      </c>
      <c r="O1921" s="54" t="n">
        <f aca="false">FilterOPk!M$47</f>
        <v>0</v>
      </c>
      <c r="P1921" s="54" t="n">
        <f aca="false">FilterOPk!N$47</f>
        <v>0</v>
      </c>
      <c r="Q1921" s="55" t="n">
        <f aca="false">FilterOPk!O$47</f>
        <v>0</v>
      </c>
    </row>
    <row r="1922" customFormat="false" ht="12.75" hidden="false" customHeight="false" outlineLevel="0" collapsed="false">
      <c r="A1922" s="0" t="n">
        <f aca="false">A1882+1</f>
        <v>49</v>
      </c>
      <c r="B1922" s="57" t="n">
        <f aca="false">FilterOPk!D$1</f>
        <v>36907</v>
      </c>
      <c r="C1922" s="58" t="n">
        <f aca="false">C1921+1</f>
        <v>1921</v>
      </c>
      <c r="D1922" s="58"/>
      <c r="E1922" s="58"/>
      <c r="F1922" s="58"/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83"/>
    </row>
    <row r="1923" customFormat="false" ht="12.75" hidden="false" customHeight="false" outlineLevel="0" collapsed="false">
      <c r="B1923" s="61"/>
      <c r="C1923" s="13" t="n">
        <f aca="false">C1922+1</f>
        <v>1922</v>
      </c>
      <c r="D1923" s="13"/>
      <c r="E1923" s="21" t="s">
        <v>5</v>
      </c>
      <c r="F1923" s="21" t="s">
        <v>6</v>
      </c>
      <c r="G1923" s="21" t="s">
        <v>7</v>
      </c>
      <c r="H1923" s="21" t="s">
        <v>8</v>
      </c>
      <c r="I1923" s="21" t="s">
        <v>9</v>
      </c>
      <c r="J1923" s="21" t="s">
        <v>10</v>
      </c>
      <c r="K1923" s="21" t="s">
        <v>11</v>
      </c>
      <c r="L1923" s="21" t="s">
        <v>12</v>
      </c>
      <c r="M1923" s="21" t="s">
        <v>13</v>
      </c>
      <c r="N1923" s="21" t="s">
        <v>14</v>
      </c>
      <c r="O1923" s="21" t="n">
        <v>2002</v>
      </c>
      <c r="P1923" s="21" t="s">
        <v>15</v>
      </c>
      <c r="Q1923" s="84" t="s">
        <v>16</v>
      </c>
    </row>
    <row r="1924" customFormat="false" ht="12.75" hidden="false" customHeight="false" outlineLevel="0" collapsed="false">
      <c r="B1924" s="85" t="str">
        <f aca="false">FilterOPk!A$9</f>
        <v>Power positions</v>
      </c>
      <c r="C1924" s="13" t="n">
        <f aca="false">C1923+1</f>
        <v>1923</v>
      </c>
      <c r="D1924" s="13" t="s">
        <v>4</v>
      </c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86"/>
    </row>
    <row r="1925" customFormat="false" ht="12.75" hidden="false" customHeight="false" outlineLevel="0" collapsed="false">
      <c r="B1925" s="85" t="str">
        <f aca="false">FilterOPk!A$10</f>
        <v>East Position</v>
      </c>
      <c r="C1925" s="13" t="n">
        <f aca="false">C1924+1</f>
        <v>1924</v>
      </c>
      <c r="D1925" s="50" t="n">
        <f aca="false">FilterOPk!B$10</f>
        <v>34784396.7946123</v>
      </c>
      <c r="E1925" s="50" t="n">
        <f aca="false">FilterOPk!C$10</f>
        <v>139428.68</v>
      </c>
      <c r="F1925" s="50" t="n">
        <f aca="false">FilterOPk!D$10</f>
        <v>244540.42</v>
      </c>
      <c r="G1925" s="50" t="n">
        <f aca="false">FilterOPk!E$10</f>
        <v>352018.99</v>
      </c>
      <c r="H1925" s="50" t="n">
        <f aca="false">FilterOPk!F$10</f>
        <v>454047.41</v>
      </c>
      <c r="I1925" s="50" t="n">
        <f aca="false">FilterOPk!G$10</f>
        <v>460700.87</v>
      </c>
      <c r="J1925" s="50" t="n">
        <f aca="false">FilterOPk!H$10</f>
        <v>371715.26</v>
      </c>
      <c r="K1925" s="50" t="n">
        <f aca="false">FilterOPk!I$10</f>
        <v>743238.67</v>
      </c>
      <c r="L1925" s="50" t="n">
        <f aca="false">FilterOPk!J$10</f>
        <v>433572.73</v>
      </c>
      <c r="M1925" s="50" t="n">
        <f aca="false">FilterOPk!K$10</f>
        <v>1264075.99</v>
      </c>
      <c r="N1925" s="50" t="n">
        <f aca="false">FilterOPk!L$10</f>
        <v>4463339.02</v>
      </c>
      <c r="O1925" s="50" t="n">
        <f aca="false">FilterOPk!M$10</f>
        <v>-232298.41</v>
      </c>
      <c r="P1925" s="50" t="n">
        <f aca="false">FilterOPk!N$10</f>
        <v>1174384.84</v>
      </c>
      <c r="Q1925" s="51" t="n">
        <f aca="false">FilterOPk!O$10</f>
        <v>5405425.45</v>
      </c>
    </row>
    <row r="1926" customFormat="false" ht="12.75" hidden="false" customHeight="false" outlineLevel="0" collapsed="false">
      <c r="B1926" s="85" t="str">
        <f aca="false">FilterOPk!A$11</f>
        <v>East Power Mgmt</v>
      </c>
      <c r="C1926" s="13" t="n">
        <f aca="false">C1925+1</f>
        <v>1925</v>
      </c>
      <c r="D1926" s="50" t="n">
        <f aca="false">FilterOPk!B$11</f>
        <v>7547347.04451418</v>
      </c>
      <c r="E1926" s="50" t="n">
        <f aca="false">FilterOPk!C$11</f>
        <v>0</v>
      </c>
      <c r="F1926" s="50" t="n">
        <f aca="false">FilterOPk!D$11</f>
        <v>0</v>
      </c>
      <c r="G1926" s="50" t="n">
        <f aca="false">FilterOPk!E$11</f>
        <v>0</v>
      </c>
      <c r="H1926" s="50" t="n">
        <f aca="false">FilterOPk!F$11</f>
        <v>0</v>
      </c>
      <c r="I1926" s="50" t="n">
        <f aca="false">FilterOPk!G$11</f>
        <v>0</v>
      </c>
      <c r="J1926" s="50" t="n">
        <f aca="false">FilterOPk!H$11</f>
        <v>0</v>
      </c>
      <c r="K1926" s="50" t="n">
        <f aca="false">FilterOPk!I$11</f>
        <v>0</v>
      </c>
      <c r="L1926" s="50" t="n">
        <f aca="false">FilterOPk!J$11</f>
        <v>0</v>
      </c>
      <c r="M1926" s="50" t="n">
        <f aca="false">FilterOPk!K$11</f>
        <v>0</v>
      </c>
      <c r="N1926" s="50" t="n">
        <f aca="false">FilterOPk!L$11</f>
        <v>0</v>
      </c>
      <c r="O1926" s="50" t="n">
        <f aca="false">FilterOPk!M$11</f>
        <v>0</v>
      </c>
      <c r="P1926" s="50" t="n">
        <f aca="false">FilterOPk!N$11</f>
        <v>0</v>
      </c>
      <c r="Q1926" s="51" t="n">
        <f aca="false">FilterOPk!O$11</f>
        <v>0</v>
      </c>
    </row>
    <row r="1927" customFormat="false" ht="12.75" hidden="false" customHeight="false" outlineLevel="0" collapsed="false">
      <c r="B1927" s="85" t="str">
        <f aca="false">FilterOPk!A$12</f>
        <v>Long Term Options</v>
      </c>
      <c r="C1927" s="13" t="n">
        <f aca="false">C1926+1</f>
        <v>1926</v>
      </c>
      <c r="D1927" s="50" t="n">
        <f aca="false">FilterOPk!B$12</f>
        <v>0</v>
      </c>
      <c r="E1927" s="50" t="n">
        <f aca="false">FilterOPk!C$12</f>
        <v>0</v>
      </c>
      <c r="F1927" s="50" t="n">
        <f aca="false">FilterOPk!D$12</f>
        <v>0</v>
      </c>
      <c r="G1927" s="50" t="n">
        <f aca="false">FilterOPk!E$12</f>
        <v>0</v>
      </c>
      <c r="H1927" s="50" t="n">
        <f aca="false">FilterOPk!F$12</f>
        <v>0</v>
      </c>
      <c r="I1927" s="50" t="n">
        <f aca="false">FilterOPk!G$12</f>
        <v>0</v>
      </c>
      <c r="J1927" s="50" t="n">
        <f aca="false">FilterOPk!H$12</f>
        <v>0</v>
      </c>
      <c r="K1927" s="50" t="n">
        <f aca="false">FilterOPk!I$12</f>
        <v>0</v>
      </c>
      <c r="L1927" s="50" t="n">
        <f aca="false">FilterOPk!J$12</f>
        <v>0</v>
      </c>
      <c r="M1927" s="50" t="n">
        <f aca="false">FilterOPk!K$12</f>
        <v>0</v>
      </c>
      <c r="N1927" s="50" t="n">
        <f aca="false">FilterOPk!L$12</f>
        <v>0</v>
      </c>
      <c r="O1927" s="50" t="n">
        <f aca="false">FilterOPk!M$12</f>
        <v>0</v>
      </c>
      <c r="P1927" s="50" t="n">
        <f aca="false">FilterOPk!N$12</f>
        <v>0</v>
      </c>
      <c r="Q1927" s="51" t="n">
        <f aca="false">FilterOPk!O$12</f>
        <v>0</v>
      </c>
    </row>
    <row r="1928" customFormat="false" ht="12.75" hidden="false" customHeight="false" outlineLevel="0" collapsed="false">
      <c r="B1928" s="85" t="str">
        <f aca="false">FilterOPk!A$13</f>
        <v>LT-MIDWEST</v>
      </c>
      <c r="C1928" s="13" t="n">
        <f aca="false">C1927+1</f>
        <v>1927</v>
      </c>
      <c r="D1928" s="50" t="n">
        <f aca="false">FilterOPk!B$13</f>
        <v>7151089.47366245</v>
      </c>
      <c r="E1928" s="50" t="n">
        <f aca="false">FilterOPk!C$13</f>
        <v>36317.39</v>
      </c>
      <c r="F1928" s="50" t="n">
        <f aca="false">FilterOPk!D$13</f>
        <v>95142.77</v>
      </c>
      <c r="G1928" s="50" t="n">
        <f aca="false">FilterOPk!E$13</f>
        <v>106523.31</v>
      </c>
      <c r="H1928" s="50" t="n">
        <f aca="false">FilterOPk!F$13</f>
        <v>103615.07</v>
      </c>
      <c r="I1928" s="50" t="n">
        <f aca="false">FilterOPk!G$13</f>
        <v>106049.09</v>
      </c>
      <c r="J1928" s="50" t="n">
        <f aca="false">FilterOPk!H$13</f>
        <v>78310</v>
      </c>
      <c r="K1928" s="50" t="n">
        <f aca="false">FilterOPk!I$13</f>
        <v>160210.16</v>
      </c>
      <c r="L1928" s="50" t="n">
        <f aca="false">FilterOPk!J$13</f>
        <v>108136.49</v>
      </c>
      <c r="M1928" s="50" t="n">
        <f aca="false">FilterOPk!K$13</f>
        <v>312653.19</v>
      </c>
      <c r="N1928" s="50" t="n">
        <f aca="false">FilterOPk!L$13</f>
        <v>1106957.47</v>
      </c>
      <c r="O1928" s="50" t="n">
        <f aca="false">FilterOPk!M$13</f>
        <v>-124610.37</v>
      </c>
      <c r="P1928" s="50" t="n">
        <f aca="false">FilterOPk!N$13</f>
        <v>893459.31</v>
      </c>
      <c r="Q1928" s="51" t="n">
        <f aca="false">FilterOPk!O$13</f>
        <v>1875806.41</v>
      </c>
    </row>
    <row r="1929" customFormat="false" ht="12.75" hidden="false" customHeight="false" outlineLevel="0" collapsed="false">
      <c r="B1929" s="85" t="str">
        <f aca="false">FilterOPk!A$14</f>
        <v>ST-ECAR</v>
      </c>
      <c r="C1929" s="13" t="n">
        <f aca="false">C1928+1</f>
        <v>1928</v>
      </c>
      <c r="D1929" s="50" t="n">
        <f aca="false">FilterOPk!B$14</f>
        <v>238101.441960815</v>
      </c>
      <c r="E1929" s="50" t="n">
        <f aca="false">FilterOPk!C$14</f>
        <v>0</v>
      </c>
      <c r="F1929" s="50" t="n">
        <f aca="false">FilterOPk!D$14</f>
        <v>0</v>
      </c>
      <c r="G1929" s="50" t="n">
        <f aca="false">FilterOPk!E$14</f>
        <v>0</v>
      </c>
      <c r="H1929" s="50" t="n">
        <f aca="false">FilterOPk!F$14</f>
        <v>0</v>
      </c>
      <c r="I1929" s="50" t="n">
        <f aca="false">FilterOPk!G$14</f>
        <v>0</v>
      </c>
      <c r="J1929" s="50" t="n">
        <f aca="false">FilterOPk!H$14</f>
        <v>0</v>
      </c>
      <c r="K1929" s="50" t="n">
        <f aca="false">FilterOPk!I$14</f>
        <v>0</v>
      </c>
      <c r="L1929" s="50" t="n">
        <f aca="false">FilterOPk!J$14</f>
        <v>0</v>
      </c>
      <c r="M1929" s="50" t="n">
        <f aca="false">FilterOPk!K$14</f>
        <v>0</v>
      </c>
      <c r="N1929" s="50" t="n">
        <f aca="false">FilterOPk!L$14</f>
        <v>0</v>
      </c>
      <c r="O1929" s="50" t="n">
        <f aca="false">FilterOPk!M$14</f>
        <v>0</v>
      </c>
      <c r="P1929" s="50" t="n">
        <f aca="false">FilterOPk!N$14</f>
        <v>0</v>
      </c>
      <c r="Q1929" s="51" t="n">
        <f aca="false">FilterOPk!O$14</f>
        <v>0</v>
      </c>
    </row>
    <row r="1930" customFormat="false" ht="12.75" hidden="false" customHeight="false" outlineLevel="0" collapsed="false">
      <c r="B1930" s="85" t="str">
        <f aca="false">FilterOPk!A$15</f>
        <v>ST- MAPP</v>
      </c>
      <c r="C1930" s="13" t="n">
        <f aca="false">C1929+1</f>
        <v>1929</v>
      </c>
      <c r="D1930" s="50" t="n">
        <f aca="false">FilterOPk!B$15</f>
        <v>254636.614020626</v>
      </c>
      <c r="E1930" s="50" t="n">
        <f aca="false">FilterOPk!C$15</f>
        <v>-1590.85</v>
      </c>
      <c r="F1930" s="50" t="n">
        <f aca="false">FilterOPk!D$15</f>
        <v>-3167.72</v>
      </c>
      <c r="G1930" s="50" t="n">
        <f aca="false">FilterOPk!E$15</f>
        <v>-3546.79</v>
      </c>
      <c r="H1930" s="50" t="n">
        <f aca="false">FilterOPk!F$15</f>
        <v>-3530.89</v>
      </c>
      <c r="I1930" s="50" t="n">
        <f aca="false">FilterOPk!G$15</f>
        <v>0</v>
      </c>
      <c r="J1930" s="50" t="n">
        <f aca="false">FilterOPk!H$15</f>
        <v>0</v>
      </c>
      <c r="K1930" s="50" t="n">
        <f aca="false">FilterOPk!I$15</f>
        <v>0</v>
      </c>
      <c r="L1930" s="50" t="n">
        <f aca="false">FilterOPk!J$15</f>
        <v>0</v>
      </c>
      <c r="M1930" s="50" t="n">
        <f aca="false">FilterOPk!K$15</f>
        <v>0</v>
      </c>
      <c r="N1930" s="50" t="n">
        <f aca="false">FilterOPk!L$15</f>
        <v>-11836.25</v>
      </c>
      <c r="O1930" s="50" t="n">
        <f aca="false">FilterOPk!M$15</f>
        <v>0</v>
      </c>
      <c r="P1930" s="50" t="n">
        <f aca="false">FilterOPk!N$15</f>
        <v>0</v>
      </c>
      <c r="Q1930" s="51" t="n">
        <f aca="false">FilterOPk!O$15</f>
        <v>-11836.25</v>
      </c>
    </row>
    <row r="1931" customFormat="false" ht="12.75" hidden="false" customHeight="false" outlineLevel="0" collapsed="false">
      <c r="B1931" s="85" t="str">
        <f aca="false">FilterOPk!A$16</f>
        <v>ST- MAIN</v>
      </c>
      <c r="C1931" s="13" t="n">
        <f aca="false">C1930+1</f>
        <v>1930</v>
      </c>
      <c r="D1931" s="50" t="n">
        <f aca="false">FilterOPk!B$16</f>
        <v>694293.253349893</v>
      </c>
      <c r="E1931" s="50" t="n">
        <f aca="false">FilterOPk!C$16</f>
        <v>0</v>
      </c>
      <c r="F1931" s="50" t="n">
        <f aca="false">FilterOPk!D$16</f>
        <v>0</v>
      </c>
      <c r="G1931" s="50" t="n">
        <f aca="false">FilterOPk!E$16</f>
        <v>0</v>
      </c>
      <c r="H1931" s="50" t="n">
        <f aca="false">FilterOPk!F$16</f>
        <v>0</v>
      </c>
      <c r="I1931" s="50" t="n">
        <f aca="false">FilterOPk!G$16</f>
        <v>0</v>
      </c>
      <c r="J1931" s="50" t="n">
        <f aca="false">FilterOPk!H$16</f>
        <v>0</v>
      </c>
      <c r="K1931" s="50" t="n">
        <f aca="false">FilterOPk!I$16</f>
        <v>0</v>
      </c>
      <c r="L1931" s="50" t="n">
        <f aca="false">FilterOPk!J$16</f>
        <v>0</v>
      </c>
      <c r="M1931" s="50" t="n">
        <f aca="false">FilterOPk!K$16</f>
        <v>0</v>
      </c>
      <c r="N1931" s="50" t="n">
        <f aca="false">FilterOPk!L$16</f>
        <v>0</v>
      </c>
      <c r="O1931" s="50" t="n">
        <f aca="false">FilterOPk!M$16</f>
        <v>0</v>
      </c>
      <c r="P1931" s="50" t="n">
        <f aca="false">FilterOPk!N$16</f>
        <v>0</v>
      </c>
      <c r="Q1931" s="51" t="n">
        <f aca="false">FilterOPk!O$16</f>
        <v>0</v>
      </c>
    </row>
    <row r="1932" customFormat="false" ht="12.75" hidden="false" customHeight="false" outlineLevel="0" collapsed="false">
      <c r="B1932" s="85" t="str">
        <f aca="false">FilterOPk!A$17</f>
        <v>MW-ANALYST</v>
      </c>
      <c r="C1932" s="13" t="n">
        <f aca="false">C1931+1</f>
        <v>1931</v>
      </c>
      <c r="D1932" s="50" t="n">
        <f aca="false">FilterOPk!B$17</f>
        <v>0</v>
      </c>
      <c r="E1932" s="50" t="n">
        <f aca="false">FilterOPk!C$17</f>
        <v>0</v>
      </c>
      <c r="F1932" s="50" t="n">
        <f aca="false">FilterOPk!D$17</f>
        <v>0</v>
      </c>
      <c r="G1932" s="50" t="n">
        <f aca="false">FilterOPk!E$17</f>
        <v>0</v>
      </c>
      <c r="H1932" s="50" t="n">
        <f aca="false">FilterOPk!F$17</f>
        <v>0</v>
      </c>
      <c r="I1932" s="50" t="n">
        <f aca="false">FilterOPk!G$17</f>
        <v>0</v>
      </c>
      <c r="J1932" s="50" t="n">
        <f aca="false">FilterOPk!H$17</f>
        <v>0</v>
      </c>
      <c r="K1932" s="50" t="n">
        <f aca="false">FilterOPk!I$17</f>
        <v>0</v>
      </c>
      <c r="L1932" s="50" t="n">
        <f aca="false">FilterOPk!J$17</f>
        <v>0</v>
      </c>
      <c r="M1932" s="50" t="n">
        <f aca="false">FilterOPk!K$17</f>
        <v>0</v>
      </c>
      <c r="N1932" s="50" t="n">
        <f aca="false">FilterOPk!L$17</f>
        <v>0</v>
      </c>
      <c r="O1932" s="50" t="n">
        <f aca="false">FilterOPk!M$17</f>
        <v>0</v>
      </c>
      <c r="P1932" s="50" t="n">
        <f aca="false">FilterOPk!N$17</f>
        <v>0</v>
      </c>
      <c r="Q1932" s="51" t="n">
        <f aca="false">FilterOPk!O$17</f>
        <v>0</v>
      </c>
    </row>
    <row r="1933" customFormat="false" ht="12.75" hidden="false" customHeight="false" outlineLevel="0" collapsed="false">
      <c r="B1933" s="85" t="str">
        <f aca="false">FilterOPk!A$18</f>
        <v>LT-NE</v>
      </c>
      <c r="C1933" s="13" t="n">
        <f aca="false">C1932+1</f>
        <v>1932</v>
      </c>
      <c r="D1933" s="50" t="n">
        <f aca="false">FilterOPk!B$18</f>
        <v>6187311.37539291</v>
      </c>
      <c r="E1933" s="50" t="n">
        <f aca="false">FilterOPk!C$18</f>
        <v>38662.79</v>
      </c>
      <c r="F1933" s="50" t="n">
        <f aca="false">FilterOPk!D$18</f>
        <v>89522.8</v>
      </c>
      <c r="G1933" s="50" t="n">
        <f aca="false">FilterOPk!E$18</f>
        <v>158536.19</v>
      </c>
      <c r="H1933" s="50" t="n">
        <f aca="false">FilterOPk!F$18</f>
        <v>261849.24</v>
      </c>
      <c r="I1933" s="50" t="n">
        <f aca="false">FilterOPk!G$18</f>
        <v>291708.83</v>
      </c>
      <c r="J1933" s="50" t="n">
        <f aca="false">FilterOPk!H$18</f>
        <v>228360.42</v>
      </c>
      <c r="K1933" s="50" t="n">
        <f aca="false">FilterOPk!I$18</f>
        <v>445432.42</v>
      </c>
      <c r="L1933" s="50" t="n">
        <f aca="false">FilterOPk!J$18</f>
        <v>266345.8</v>
      </c>
      <c r="M1933" s="50" t="n">
        <f aca="false">FilterOPk!K$18</f>
        <v>801315.09</v>
      </c>
      <c r="N1933" s="50" t="n">
        <f aca="false">FilterOPk!L$18</f>
        <v>2581733.58</v>
      </c>
      <c r="O1933" s="50" t="n">
        <f aca="false">FilterOPk!M$18</f>
        <v>-636932.37</v>
      </c>
      <c r="P1933" s="50" t="n">
        <f aca="false">FilterOPk!N$18</f>
        <v>-2303942.42</v>
      </c>
      <c r="Q1933" s="51" t="n">
        <f aca="false">FilterOPk!O$18</f>
        <v>-359141.210000001</v>
      </c>
    </row>
    <row r="1934" customFormat="false" ht="12.75" hidden="false" customHeight="false" outlineLevel="0" collapsed="false">
      <c r="B1934" s="85" t="str">
        <f aca="false">FilterOPk!A$19</f>
        <v>LT-PJM</v>
      </c>
      <c r="C1934" s="13" t="n">
        <f aca="false">C1933+1</f>
        <v>1933</v>
      </c>
      <c r="D1934" s="50" t="n">
        <f aca="false">FilterOPk!B$19</f>
        <v>1818236.42109565</v>
      </c>
      <c r="E1934" s="50" t="n">
        <f aca="false">FilterOPk!C$19</f>
        <v>0</v>
      </c>
      <c r="F1934" s="50" t="n">
        <f aca="false">FilterOPk!D$19</f>
        <v>19402.28</v>
      </c>
      <c r="G1934" s="50" t="n">
        <f aca="false">FilterOPk!E$19</f>
        <v>57930.92</v>
      </c>
      <c r="H1934" s="50" t="n">
        <f aca="false">FilterOPk!F$19</f>
        <v>59436.7</v>
      </c>
      <c r="I1934" s="50" t="n">
        <f aca="false">FilterOPk!G$19</f>
        <v>19136.52</v>
      </c>
      <c r="J1934" s="50" t="n">
        <f aca="false">FilterOPk!H$19</f>
        <v>18664.41</v>
      </c>
      <c r="K1934" s="50" t="n">
        <f aca="false">FilterOPk!I$19</f>
        <v>33608.82</v>
      </c>
      <c r="L1934" s="50" t="n">
        <f aca="false">FilterOPk!J$19</f>
        <v>20867.53</v>
      </c>
      <c r="M1934" s="50" t="n">
        <f aca="false">FilterOPk!K$19</f>
        <v>56340.86</v>
      </c>
      <c r="N1934" s="50" t="n">
        <f aca="false">FilterOPk!L$19</f>
        <v>285388.04</v>
      </c>
      <c r="O1934" s="50" t="n">
        <f aca="false">FilterOPk!M$19</f>
        <v>-1975.43</v>
      </c>
      <c r="P1934" s="50" t="n">
        <f aca="false">FilterOPk!N$19</f>
        <v>-179963.06</v>
      </c>
      <c r="Q1934" s="51" t="n">
        <f aca="false">FilterOPk!O$19</f>
        <v>103449.55</v>
      </c>
    </row>
    <row r="1935" customFormat="false" ht="12.75" hidden="false" customHeight="false" outlineLevel="0" collapsed="false">
      <c r="B1935" s="85" t="str">
        <f aca="false">FilterOPk!A$20</f>
        <v>LT- NY</v>
      </c>
      <c r="C1935" s="13" t="n">
        <f aca="false">C1934+1</f>
        <v>1934</v>
      </c>
      <c r="D1935" s="50" t="n">
        <f aca="false">FilterOPk!B$20</f>
        <v>0</v>
      </c>
      <c r="E1935" s="50" t="n">
        <f aca="false">FilterOPk!C$20</f>
        <v>-9128.22</v>
      </c>
      <c r="F1935" s="50" t="n">
        <f aca="false">FilterOPk!D$20</f>
        <v>-69725.26</v>
      </c>
      <c r="G1935" s="50" t="n">
        <f aca="false">FilterOPk!E$20</f>
        <v>0</v>
      </c>
      <c r="H1935" s="50" t="n">
        <f aca="false">FilterOPk!F$20</f>
        <v>0</v>
      </c>
      <c r="I1935" s="50" t="n">
        <f aca="false">FilterOPk!G$20</f>
        <v>0</v>
      </c>
      <c r="J1935" s="50" t="n">
        <f aca="false">FilterOPk!H$20</f>
        <v>0</v>
      </c>
      <c r="K1935" s="50" t="n">
        <f aca="false">FilterOPk!I$20</f>
        <v>0</v>
      </c>
      <c r="L1935" s="50" t="n">
        <f aca="false">FilterOPk!J$20</f>
        <v>0</v>
      </c>
      <c r="M1935" s="50" t="n">
        <f aca="false">FilterOPk!K$20</f>
        <v>0</v>
      </c>
      <c r="N1935" s="50" t="n">
        <f aca="false">FilterOPk!L$20</f>
        <v>-78853.48</v>
      </c>
      <c r="O1935" s="50" t="n">
        <f aca="false">FilterOPk!M$20</f>
        <v>0</v>
      </c>
      <c r="P1935" s="50" t="n">
        <f aca="false">FilterOPk!N$20</f>
        <v>12056.92</v>
      </c>
      <c r="Q1935" s="51" t="n">
        <f aca="false">FilterOPk!O$20</f>
        <v>-66796.56</v>
      </c>
    </row>
    <row r="1936" customFormat="false" ht="12.75" hidden="false" customHeight="false" outlineLevel="0" collapsed="false">
      <c r="B1936" s="85" t="str">
        <f aca="false">FilterOPk!A$21</f>
        <v>ST- PJM</v>
      </c>
      <c r="C1936" s="13" t="n">
        <f aca="false">C1935+1</f>
        <v>1935</v>
      </c>
      <c r="D1936" s="50" t="n">
        <f aca="false">FilterOPk!B$21</f>
        <v>1243093.71447674</v>
      </c>
      <c r="E1936" s="50" t="n">
        <f aca="false">FilterOPk!C$21</f>
        <v>13503.06</v>
      </c>
      <c r="F1936" s="50" t="n">
        <f aca="false">FilterOPk!D$21</f>
        <v>0</v>
      </c>
      <c r="G1936" s="50" t="n">
        <f aca="false">FilterOPk!E$21</f>
        <v>0</v>
      </c>
      <c r="H1936" s="50" t="n">
        <f aca="false">FilterOPk!F$21</f>
        <v>0</v>
      </c>
      <c r="I1936" s="50" t="n">
        <f aca="false">FilterOPk!G$21</f>
        <v>0</v>
      </c>
      <c r="J1936" s="50" t="n">
        <f aca="false">FilterOPk!H$21</f>
        <v>0</v>
      </c>
      <c r="K1936" s="50" t="n">
        <f aca="false">FilterOPk!I$21</f>
        <v>0</v>
      </c>
      <c r="L1936" s="50" t="n">
        <f aca="false">FilterOPk!J$21</f>
        <v>0</v>
      </c>
      <c r="M1936" s="50" t="n">
        <f aca="false">FilterOPk!K$21</f>
        <v>0</v>
      </c>
      <c r="N1936" s="50" t="n">
        <f aca="false">FilterOPk!L$21</f>
        <v>13503.06</v>
      </c>
      <c r="O1936" s="50" t="n">
        <f aca="false">FilterOPk!M$21</f>
        <v>0</v>
      </c>
      <c r="P1936" s="50" t="n">
        <f aca="false">FilterOPk!N$21</f>
        <v>0</v>
      </c>
      <c r="Q1936" s="51" t="n">
        <f aca="false">FilterOPk!O$21</f>
        <v>13503.06</v>
      </c>
    </row>
    <row r="1937" customFormat="false" ht="12.75" hidden="false" customHeight="false" outlineLevel="0" collapsed="false">
      <c r="B1937" s="85" t="str">
        <f aca="false">FilterOPk!A$22</f>
        <v>ST- NENG</v>
      </c>
      <c r="C1937" s="13" t="n">
        <f aca="false">C1936+1</f>
        <v>1936</v>
      </c>
      <c r="D1937" s="50" t="n">
        <f aca="false">FilterOPk!B$22</f>
        <v>539719.375927685</v>
      </c>
      <c r="E1937" s="50" t="n">
        <f aca="false">FilterOPk!C$22</f>
        <v>17499.36</v>
      </c>
      <c r="F1937" s="50" t="n">
        <f aca="false">FilterOPk!D$22</f>
        <v>34844.91</v>
      </c>
      <c r="G1937" s="50" t="n">
        <f aca="false">FilterOPk!E$22</f>
        <v>0</v>
      </c>
      <c r="H1937" s="50" t="n">
        <f aca="false">FilterOPk!F$22</f>
        <v>0</v>
      </c>
      <c r="I1937" s="50" t="n">
        <f aca="false">FilterOPk!G$22</f>
        <v>0</v>
      </c>
      <c r="J1937" s="50" t="n">
        <f aca="false">FilterOPk!H$22</f>
        <v>0</v>
      </c>
      <c r="K1937" s="50" t="n">
        <f aca="false">FilterOPk!I$22</f>
        <v>0</v>
      </c>
      <c r="L1937" s="50" t="n">
        <f aca="false">FilterOPk!J$22</f>
        <v>0</v>
      </c>
      <c r="M1937" s="50" t="n">
        <f aca="false">FilterOPk!K$22</f>
        <v>0</v>
      </c>
      <c r="N1937" s="50" t="n">
        <f aca="false">FilterOPk!L$22</f>
        <v>52344.27</v>
      </c>
      <c r="O1937" s="50" t="n">
        <f aca="false">FilterOPk!M$22</f>
        <v>0</v>
      </c>
      <c r="P1937" s="50" t="n">
        <f aca="false">FilterOPk!N$22</f>
        <v>0</v>
      </c>
      <c r="Q1937" s="51" t="n">
        <f aca="false">FilterOPk!O$22</f>
        <v>52344.27</v>
      </c>
    </row>
    <row r="1938" customFormat="false" ht="12.75" hidden="false" customHeight="false" outlineLevel="0" collapsed="false">
      <c r="B1938" s="85" t="str">
        <f aca="false">FilterOPk!A$23</f>
        <v>ST- NY</v>
      </c>
      <c r="C1938" s="13" t="n">
        <f aca="false">C1937+1</f>
        <v>1937</v>
      </c>
      <c r="D1938" s="50" t="n">
        <f aca="false">FilterOPk!B$23</f>
        <v>251437.188425373</v>
      </c>
      <c r="E1938" s="50" t="n">
        <f aca="false">FilterOPk!C$23</f>
        <v>22663</v>
      </c>
      <c r="F1938" s="50" t="n">
        <f aca="false">FilterOPk!D$23</f>
        <v>52267.36</v>
      </c>
      <c r="G1938" s="50" t="n">
        <f aca="false">FilterOPk!E$23</f>
        <v>0</v>
      </c>
      <c r="H1938" s="50" t="n">
        <f aca="false">FilterOPk!F$23</f>
        <v>0</v>
      </c>
      <c r="I1938" s="50" t="n">
        <f aca="false">FilterOPk!G$23</f>
        <v>0</v>
      </c>
      <c r="J1938" s="50" t="n">
        <f aca="false">FilterOPk!H$23</f>
        <v>0</v>
      </c>
      <c r="K1938" s="50" t="n">
        <f aca="false">FilterOPk!I$23</f>
        <v>0</v>
      </c>
      <c r="L1938" s="50" t="n">
        <f aca="false">FilterOPk!J$23</f>
        <v>0</v>
      </c>
      <c r="M1938" s="50" t="n">
        <f aca="false">FilterOPk!K$23</f>
        <v>0</v>
      </c>
      <c r="N1938" s="50" t="n">
        <f aca="false">FilterOPk!L$23</f>
        <v>74930.36</v>
      </c>
      <c r="O1938" s="50" t="n">
        <f aca="false">FilterOPk!M$23</f>
        <v>0</v>
      </c>
      <c r="P1938" s="50" t="n">
        <f aca="false">FilterOPk!N$23</f>
        <v>0</v>
      </c>
      <c r="Q1938" s="51" t="n">
        <f aca="false">FilterOPk!O$23</f>
        <v>74930.36</v>
      </c>
    </row>
    <row r="1939" customFormat="false" ht="12.75" hidden="false" customHeight="false" outlineLevel="0" collapsed="false">
      <c r="B1939" s="85" t="str">
        <f aca="false">FilterOPk!A$24</f>
        <v>NE- PHYS</v>
      </c>
      <c r="C1939" s="13" t="n">
        <f aca="false">C1938+1</f>
        <v>1938</v>
      </c>
      <c r="D1939" s="50" t="n">
        <f aca="false">FilterOPk!B$24</f>
        <v>0</v>
      </c>
      <c r="E1939" s="50" t="n">
        <f aca="false">FilterOPk!C$24</f>
        <v>0</v>
      </c>
      <c r="F1939" s="50" t="n">
        <f aca="false">FilterOPk!D$24</f>
        <v>0</v>
      </c>
      <c r="G1939" s="50" t="n">
        <f aca="false">FilterOPk!E$24</f>
        <v>0</v>
      </c>
      <c r="H1939" s="50" t="n">
        <f aca="false">FilterOPk!F$24</f>
        <v>0</v>
      </c>
      <c r="I1939" s="50" t="n">
        <f aca="false">FilterOPk!G$24</f>
        <v>0</v>
      </c>
      <c r="J1939" s="50" t="n">
        <f aca="false">FilterOPk!H$24</f>
        <v>0</v>
      </c>
      <c r="K1939" s="50" t="n">
        <f aca="false">FilterOPk!I$24</f>
        <v>0</v>
      </c>
      <c r="L1939" s="50" t="n">
        <f aca="false">FilterOPk!J$24</f>
        <v>0</v>
      </c>
      <c r="M1939" s="50" t="n">
        <f aca="false">FilterOPk!K$24</f>
        <v>0</v>
      </c>
      <c r="N1939" s="50" t="n">
        <f aca="false">FilterOPk!L$24</f>
        <v>0</v>
      </c>
      <c r="O1939" s="50" t="n">
        <f aca="false">FilterOPk!M$24</f>
        <v>0</v>
      </c>
      <c r="P1939" s="50" t="n">
        <f aca="false">FilterOPk!N$24</f>
        <v>0</v>
      </c>
      <c r="Q1939" s="51" t="n">
        <f aca="false">FilterOPk!O$24</f>
        <v>0</v>
      </c>
    </row>
    <row r="1940" customFormat="false" ht="12.75" hidden="false" customHeight="false" outlineLevel="0" collapsed="false">
      <c r="B1940" s="85" t="str">
        <f aca="false">FilterOPk!A$25</f>
        <v>LT-Southeast</v>
      </c>
      <c r="C1940" s="13" t="n">
        <f aca="false">C1939+1</f>
        <v>1939</v>
      </c>
      <c r="D1940" s="50" t="n">
        <f aca="false">FilterOPk!B$25</f>
        <v>11411200.8859117</v>
      </c>
      <c r="E1940" s="50" t="n">
        <f aca="false">FilterOPk!C$25</f>
        <v>15825.82</v>
      </c>
      <c r="F1940" s="50" t="n">
        <f aca="false">FilterOPk!D$25</f>
        <v>13250</v>
      </c>
      <c r="G1940" s="50" t="n">
        <f aca="false">FilterOPk!E$25</f>
        <v>24924.1</v>
      </c>
      <c r="H1940" s="50" t="n">
        <f aca="false">FilterOPk!F$25</f>
        <v>24690.47</v>
      </c>
      <c r="I1940" s="50" t="n">
        <f aca="false">FilterOPk!G$25</f>
        <v>26774</v>
      </c>
      <c r="J1940" s="50" t="n">
        <f aca="false">FilterOPk!H$25</f>
        <v>26715</v>
      </c>
      <c r="K1940" s="50" t="n">
        <f aca="false">FilterOPk!I$25</f>
        <v>57358.83</v>
      </c>
      <c r="L1940" s="50" t="n">
        <f aca="false">FilterOPk!J$25</f>
        <v>26146</v>
      </c>
      <c r="M1940" s="50" t="n">
        <f aca="false">FilterOPk!K$25</f>
        <v>75355.31</v>
      </c>
      <c r="N1940" s="50" t="n">
        <f aca="false">FilterOPk!L$25</f>
        <v>291039.53</v>
      </c>
      <c r="O1940" s="50" t="n">
        <f aca="false">FilterOPk!M$25</f>
        <v>-122359</v>
      </c>
      <c r="P1940" s="50" t="n">
        <f aca="false">FilterOPk!N$25</f>
        <v>514428.17</v>
      </c>
      <c r="Q1940" s="51" t="n">
        <f aca="false">FilterOPk!O$25</f>
        <v>683108.7</v>
      </c>
    </row>
    <row r="1941" customFormat="false" ht="12.75" hidden="false" customHeight="false" outlineLevel="0" collapsed="false">
      <c r="B1941" s="85" t="str">
        <f aca="false">FilterOPk!A$26</f>
        <v>ST-SPP</v>
      </c>
      <c r="C1941" s="13" t="n">
        <f aca="false">C1940+1</f>
        <v>1940</v>
      </c>
      <c r="D1941" s="50" t="n">
        <f aca="false">FilterOPk!B$26</f>
        <v>52202.8773549933</v>
      </c>
      <c r="E1941" s="50" t="n">
        <f aca="false">FilterOPk!C$26</f>
        <v>0</v>
      </c>
      <c r="F1941" s="50" t="n">
        <f aca="false">FilterOPk!D$26</f>
        <v>0</v>
      </c>
      <c r="G1941" s="50" t="n">
        <f aca="false">FilterOPk!E$26</f>
        <v>0</v>
      </c>
      <c r="H1941" s="50" t="n">
        <f aca="false">FilterOPk!F$26</f>
        <v>0</v>
      </c>
      <c r="I1941" s="50" t="n">
        <f aca="false">FilterOPk!G$26</f>
        <v>0</v>
      </c>
      <c r="J1941" s="50" t="n">
        <f aca="false">FilterOPk!H$26</f>
        <v>0</v>
      </c>
      <c r="K1941" s="50" t="n">
        <f aca="false">FilterOPk!I$26</f>
        <v>0</v>
      </c>
      <c r="L1941" s="50" t="n">
        <f aca="false">FilterOPk!J$26</f>
        <v>0</v>
      </c>
      <c r="M1941" s="50" t="n">
        <f aca="false">FilterOPk!K$26</f>
        <v>0</v>
      </c>
      <c r="N1941" s="50" t="n">
        <f aca="false">FilterOPk!L$26</f>
        <v>0</v>
      </c>
      <c r="O1941" s="50" t="n">
        <f aca="false">FilterOPk!M$26</f>
        <v>0</v>
      </c>
      <c r="P1941" s="50" t="n">
        <f aca="false">FilterOPk!N$26</f>
        <v>0</v>
      </c>
      <c r="Q1941" s="51" t="n">
        <f aca="false">FilterOPk!O$26</f>
        <v>0</v>
      </c>
    </row>
    <row r="1942" customFormat="false" ht="12.75" hidden="false" customHeight="false" outlineLevel="0" collapsed="false">
      <c r="B1942" s="85" t="str">
        <f aca="false">FilterOPk!A$27</f>
        <v>ST-SERC</v>
      </c>
      <c r="C1942" s="13" t="n">
        <f aca="false">C1941+1</f>
        <v>1941</v>
      </c>
      <c r="D1942" s="50" t="n">
        <f aca="false">FilterOPk!B$27</f>
        <v>686881.973218232</v>
      </c>
      <c r="E1942" s="50" t="n">
        <f aca="false">FilterOPk!C$27</f>
        <v>0</v>
      </c>
      <c r="F1942" s="50" t="n">
        <f aca="false">FilterOPk!D$27</f>
        <v>0</v>
      </c>
      <c r="G1942" s="50" t="n">
        <f aca="false">FilterOPk!E$27</f>
        <v>0</v>
      </c>
      <c r="H1942" s="50" t="n">
        <f aca="false">FilterOPk!F$27</f>
        <v>0</v>
      </c>
      <c r="I1942" s="50" t="n">
        <f aca="false">FilterOPk!G$27</f>
        <v>0</v>
      </c>
      <c r="J1942" s="50" t="n">
        <f aca="false">FilterOPk!H$27</f>
        <v>0</v>
      </c>
      <c r="K1942" s="50" t="n">
        <f aca="false">FilterOPk!I$27</f>
        <v>0</v>
      </c>
      <c r="L1942" s="50" t="n">
        <f aca="false">FilterOPk!J$27</f>
        <v>0</v>
      </c>
      <c r="M1942" s="50" t="n">
        <f aca="false">FilterOPk!K$27</f>
        <v>0</v>
      </c>
      <c r="N1942" s="50" t="n">
        <f aca="false">FilterOPk!L$27</f>
        <v>0</v>
      </c>
      <c r="O1942" s="50" t="n">
        <f aca="false">FilterOPk!M$27</f>
        <v>0</v>
      </c>
      <c r="P1942" s="50" t="n">
        <f aca="false">FilterOPk!N$27</f>
        <v>0</v>
      </c>
      <c r="Q1942" s="51" t="n">
        <f aca="false">FilterOPk!O$27</f>
        <v>0</v>
      </c>
    </row>
    <row r="1943" customFormat="false" ht="12.75" hidden="false" customHeight="false" outlineLevel="0" collapsed="false">
      <c r="B1943" s="85" t="str">
        <f aca="false">FilterOPk!A$28</f>
        <v>LT- Texas</v>
      </c>
      <c r="C1943" s="13" t="n">
        <f aca="false">C1942+1</f>
        <v>1942</v>
      </c>
      <c r="D1943" s="50" t="n">
        <f aca="false">FilterOPk!B$28</f>
        <v>3826684.70313045</v>
      </c>
      <c r="E1943" s="50" t="n">
        <f aca="false">FilterOPk!C$28</f>
        <v>0</v>
      </c>
      <c r="F1943" s="50" t="n">
        <f aca="false">FilterOPk!D$28</f>
        <v>13003.28</v>
      </c>
      <c r="G1943" s="50" t="n">
        <f aca="false">FilterOPk!E$28</f>
        <v>7651.26</v>
      </c>
      <c r="H1943" s="50" t="n">
        <f aca="false">FilterOPk!F$28</f>
        <v>7986.82</v>
      </c>
      <c r="I1943" s="50" t="n">
        <f aca="false">FilterOPk!G$28</f>
        <v>17032.43</v>
      </c>
      <c r="J1943" s="50" t="n">
        <f aca="false">FilterOPk!H$28</f>
        <v>19665.43</v>
      </c>
      <c r="K1943" s="50" t="n">
        <f aca="false">FilterOPk!I$28</f>
        <v>46628.44</v>
      </c>
      <c r="L1943" s="50" t="n">
        <f aca="false">FilterOPk!J$28</f>
        <v>12076.91</v>
      </c>
      <c r="M1943" s="50" t="n">
        <f aca="false">FilterOPk!K$28</f>
        <v>18411.54</v>
      </c>
      <c r="N1943" s="50" t="n">
        <f aca="false">FilterOPk!L$28</f>
        <v>142456.11</v>
      </c>
      <c r="O1943" s="50" t="n">
        <f aca="false">FilterOPk!M$28</f>
        <v>653578.76</v>
      </c>
      <c r="P1943" s="50" t="n">
        <f aca="false">FilterOPk!N$28</f>
        <v>2238345.92</v>
      </c>
      <c r="Q1943" s="51" t="n">
        <f aca="false">FilterOPk!O$28</f>
        <v>3034380.79</v>
      </c>
    </row>
    <row r="1944" customFormat="false" ht="12.75" hidden="false" customHeight="false" outlineLevel="0" collapsed="false">
      <c r="B1944" s="85" t="str">
        <f aca="false">FilterOPk!A$29</f>
        <v>St- Texas</v>
      </c>
      <c r="C1944" s="13" t="n">
        <f aca="false">C1943+1</f>
        <v>1943</v>
      </c>
      <c r="D1944" s="50" t="n">
        <f aca="false">FilterOPk!B$29</f>
        <v>445563.239343252</v>
      </c>
      <c r="E1944" s="50" t="n">
        <f aca="false">FilterOPk!C$29</f>
        <v>5676.33</v>
      </c>
      <c r="F1944" s="50" t="n">
        <f aca="false">FilterOPk!D$29</f>
        <v>0</v>
      </c>
      <c r="G1944" s="50" t="n">
        <f aca="false">FilterOPk!E$29</f>
        <v>0</v>
      </c>
      <c r="H1944" s="50" t="n">
        <f aca="false">FilterOPk!F$29</f>
        <v>0</v>
      </c>
      <c r="I1944" s="50" t="n">
        <f aca="false">FilterOPk!G$29</f>
        <v>0</v>
      </c>
      <c r="J1944" s="50" t="n">
        <f aca="false">FilterOPk!H$29</f>
        <v>0</v>
      </c>
      <c r="K1944" s="50" t="n">
        <f aca="false">FilterOPk!I$29</f>
        <v>0</v>
      </c>
      <c r="L1944" s="50" t="n">
        <f aca="false">FilterOPk!J$29</f>
        <v>0</v>
      </c>
      <c r="M1944" s="50" t="n">
        <f aca="false">FilterOPk!K$29</f>
        <v>0</v>
      </c>
      <c r="N1944" s="50" t="n">
        <f aca="false">FilterOPk!L$29</f>
        <v>5676.33</v>
      </c>
      <c r="O1944" s="50" t="n">
        <f aca="false">FilterOPk!M$29</f>
        <v>0</v>
      </c>
      <c r="P1944" s="50" t="n">
        <f aca="false">FilterOPk!N$29</f>
        <v>0</v>
      </c>
      <c r="Q1944" s="51" t="n">
        <f aca="false">FilterOPk!O$29</f>
        <v>5676.33</v>
      </c>
    </row>
    <row r="1945" customFormat="false" ht="12.75" hidden="false" customHeight="false" outlineLevel="0" collapsed="false">
      <c r="B1945" s="85"/>
      <c r="C1945" s="13" t="n">
        <f aca="false">C1944+1</f>
        <v>1944</v>
      </c>
      <c r="D1945" s="50"/>
      <c r="E1945" s="50"/>
      <c r="F1945" s="50"/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1"/>
    </row>
    <row r="1946" customFormat="false" ht="12.75" hidden="false" customHeight="false" outlineLevel="0" collapsed="false">
      <c r="B1946" s="85" t="str">
        <f aca="false">FilterOPk!A$32</f>
        <v>Gas positions</v>
      </c>
      <c r="C1946" s="13" t="n">
        <f aca="false">C1945+1</f>
        <v>1945</v>
      </c>
      <c r="D1946" s="50" t="s">
        <v>4</v>
      </c>
      <c r="E1946" s="50"/>
      <c r="F1946" s="50"/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1"/>
    </row>
    <row r="1947" customFormat="false" ht="12.75" hidden="false" customHeight="false" outlineLevel="0" collapsed="false">
      <c r="B1947" s="85" t="str">
        <f aca="false">FilterOPk!A$33</f>
        <v>Kevin Presto</v>
      </c>
      <c r="C1947" s="13" t="n">
        <f aca="false">C1946+1</f>
        <v>1946</v>
      </c>
      <c r="D1947" s="50" t="n">
        <f aca="false">FilterOPk!B$33</f>
        <v>0</v>
      </c>
      <c r="E1947" s="50" t="n">
        <f aca="false">FilterOPk!C$33</f>
        <v>0</v>
      </c>
      <c r="F1947" s="50" t="n">
        <f aca="false">FilterOPk!D$33</f>
        <v>0</v>
      </c>
      <c r="G1947" s="50" t="n">
        <f aca="false">FilterOPk!E$33</f>
        <v>0</v>
      </c>
      <c r="H1947" s="50" t="n">
        <f aca="false">FilterOPk!F$33</f>
        <v>0</v>
      </c>
      <c r="I1947" s="50" t="n">
        <f aca="false">FilterOPk!G$33</f>
        <v>0</v>
      </c>
      <c r="J1947" s="50" t="n">
        <f aca="false">FilterOPk!H$33</f>
        <v>0</v>
      </c>
      <c r="K1947" s="50" t="n">
        <f aca="false">FilterOPk!I$33</f>
        <v>0</v>
      </c>
      <c r="L1947" s="50" t="n">
        <f aca="false">FilterOPk!J$33</f>
        <v>0</v>
      </c>
      <c r="M1947" s="50" t="n">
        <f aca="false">FilterOPk!K$33</f>
        <v>0</v>
      </c>
      <c r="N1947" s="50" t="n">
        <f aca="false">FilterOPk!L$33</f>
        <v>0</v>
      </c>
      <c r="O1947" s="50" t="n">
        <f aca="false">FilterOPk!M$33</f>
        <v>0</v>
      </c>
      <c r="P1947" s="50" t="n">
        <f aca="false">FilterOPk!N$33</f>
        <v>0</v>
      </c>
      <c r="Q1947" s="51" t="n">
        <f aca="false">FilterOPk!O$33</f>
        <v>0</v>
      </c>
    </row>
    <row r="1948" customFormat="false" ht="12.75" hidden="false" customHeight="false" outlineLevel="0" collapsed="false">
      <c r="B1948" s="85" t="str">
        <f aca="false">FilterOPk!A$34</f>
        <v>Fletcher Sturm</v>
      </c>
      <c r="C1948" s="13" t="n">
        <f aca="false">C1947+1</f>
        <v>1947</v>
      </c>
      <c r="D1948" s="50" t="n">
        <f aca="false">FilterOPk!B$34</f>
        <v>0</v>
      </c>
      <c r="E1948" s="50" t="n">
        <f aca="false">FilterOPk!C$34</f>
        <v>0</v>
      </c>
      <c r="F1948" s="50" t="n">
        <f aca="false">FilterOPk!D$34</f>
        <v>0</v>
      </c>
      <c r="G1948" s="50" t="n">
        <f aca="false">FilterOPk!E$34</f>
        <v>0</v>
      </c>
      <c r="H1948" s="50" t="n">
        <f aca="false">FilterOPk!F$34</f>
        <v>0</v>
      </c>
      <c r="I1948" s="50" t="n">
        <f aca="false">FilterOPk!G$34</f>
        <v>0</v>
      </c>
      <c r="J1948" s="50" t="n">
        <f aca="false">FilterOPk!H$34</f>
        <v>0</v>
      </c>
      <c r="K1948" s="50" t="n">
        <f aca="false">FilterOPk!I$34</f>
        <v>0</v>
      </c>
      <c r="L1948" s="50" t="n">
        <f aca="false">FilterOPk!J$34</f>
        <v>0</v>
      </c>
      <c r="M1948" s="50" t="n">
        <f aca="false">FilterOPk!K$34</f>
        <v>0</v>
      </c>
      <c r="N1948" s="50" t="n">
        <f aca="false">FilterOPk!L$34</f>
        <v>0</v>
      </c>
      <c r="O1948" s="50" t="n">
        <f aca="false">FilterOPk!M$34</f>
        <v>0</v>
      </c>
      <c r="P1948" s="50" t="n">
        <f aca="false">FilterOPk!N$34</f>
        <v>0</v>
      </c>
      <c r="Q1948" s="51" t="n">
        <f aca="false">FilterOPk!O$34</f>
        <v>0</v>
      </c>
    </row>
    <row r="1949" customFormat="false" ht="12.75" hidden="false" customHeight="false" outlineLevel="0" collapsed="false">
      <c r="B1949" s="85" t="str">
        <f aca="false">FilterOPk!A$35</f>
        <v>Doug Gilbert-Smith</v>
      </c>
      <c r="C1949" s="13" t="n">
        <f aca="false">C1948+1</f>
        <v>1948</v>
      </c>
      <c r="D1949" s="50" t="n">
        <f aca="false">FilterOPk!B$35</f>
        <v>0</v>
      </c>
      <c r="E1949" s="50" t="n">
        <f aca="false">FilterOPk!C$35</f>
        <v>0</v>
      </c>
      <c r="F1949" s="50" t="n">
        <f aca="false">FilterOPk!D$35</f>
        <v>0</v>
      </c>
      <c r="G1949" s="50" t="n">
        <f aca="false">FilterOPk!E$35</f>
        <v>0</v>
      </c>
      <c r="H1949" s="50" t="n">
        <f aca="false">FilterOPk!F$35</f>
        <v>0</v>
      </c>
      <c r="I1949" s="50" t="n">
        <f aca="false">FilterOPk!G$35</f>
        <v>0</v>
      </c>
      <c r="J1949" s="50" t="n">
        <f aca="false">FilterOPk!H$35</f>
        <v>0</v>
      </c>
      <c r="K1949" s="50" t="n">
        <f aca="false">FilterOPk!I$35</f>
        <v>0</v>
      </c>
      <c r="L1949" s="50" t="n">
        <f aca="false">FilterOPk!J$35</f>
        <v>0</v>
      </c>
      <c r="M1949" s="50" t="n">
        <f aca="false">FilterOPk!K$35</f>
        <v>0</v>
      </c>
      <c r="N1949" s="50" t="n">
        <f aca="false">FilterOPk!L$35</f>
        <v>0</v>
      </c>
      <c r="O1949" s="50" t="n">
        <f aca="false">FilterOPk!M$35</f>
        <v>0</v>
      </c>
      <c r="P1949" s="50" t="n">
        <f aca="false">FilterOPk!N$35</f>
        <v>0</v>
      </c>
      <c r="Q1949" s="51" t="n">
        <f aca="false">FilterOPk!O$35</f>
        <v>0</v>
      </c>
    </row>
    <row r="1950" customFormat="false" ht="12.75" hidden="false" customHeight="false" outlineLevel="0" collapsed="false">
      <c r="B1950" s="85" t="str">
        <f aca="false">FilterOPk!A$36</f>
        <v>Rogers Herndon</v>
      </c>
      <c r="C1950" s="13" t="n">
        <f aca="false">C1949+1</f>
        <v>1949</v>
      </c>
      <c r="D1950" s="50" t="n">
        <f aca="false">FilterOPk!B$36</f>
        <v>0</v>
      </c>
      <c r="E1950" s="50" t="n">
        <f aca="false">FilterOPk!C$36</f>
        <v>0</v>
      </c>
      <c r="F1950" s="50" t="n">
        <f aca="false">FilterOPk!D$36</f>
        <v>0</v>
      </c>
      <c r="G1950" s="50" t="n">
        <f aca="false">FilterOPk!E$36</f>
        <v>0</v>
      </c>
      <c r="H1950" s="50" t="n">
        <f aca="false">FilterOPk!F$36</f>
        <v>0</v>
      </c>
      <c r="I1950" s="50" t="n">
        <f aca="false">FilterOPk!G$36</f>
        <v>0</v>
      </c>
      <c r="J1950" s="50" t="n">
        <f aca="false">FilterOPk!H$36</f>
        <v>0</v>
      </c>
      <c r="K1950" s="50" t="n">
        <f aca="false">FilterOPk!I$36</f>
        <v>0</v>
      </c>
      <c r="L1950" s="50" t="n">
        <f aca="false">FilterOPk!J$36</f>
        <v>0</v>
      </c>
      <c r="M1950" s="50" t="n">
        <f aca="false">FilterOPk!K$36</f>
        <v>0</v>
      </c>
      <c r="N1950" s="50" t="n">
        <f aca="false">FilterOPk!L$36</f>
        <v>0</v>
      </c>
      <c r="O1950" s="50" t="n">
        <f aca="false">FilterOPk!M$36</f>
        <v>0</v>
      </c>
      <c r="P1950" s="50" t="n">
        <f aca="false">FilterOPk!N$36</f>
        <v>0</v>
      </c>
      <c r="Q1950" s="51" t="n">
        <f aca="false">FilterOPk!O$36</f>
        <v>0</v>
      </c>
    </row>
    <row r="1951" customFormat="false" ht="12.75" hidden="false" customHeight="false" outlineLevel="0" collapsed="false">
      <c r="B1951" s="85" t="str">
        <f aca="false">FilterOPk!A$37</f>
        <v>Dana Davis</v>
      </c>
      <c r="C1951" s="13" t="n">
        <f aca="false">C1950+1</f>
        <v>1950</v>
      </c>
      <c r="D1951" s="50" t="n">
        <f aca="false">FilterOPk!B$37</f>
        <v>0</v>
      </c>
      <c r="E1951" s="50" t="n">
        <f aca="false">FilterOPk!C$37</f>
        <v>0</v>
      </c>
      <c r="F1951" s="50" t="n">
        <f aca="false">FilterOPk!D$37</f>
        <v>0</v>
      </c>
      <c r="G1951" s="50" t="n">
        <f aca="false">FilterOPk!E$37</f>
        <v>0</v>
      </c>
      <c r="H1951" s="50" t="n">
        <f aca="false">FilterOPk!F$37</f>
        <v>0</v>
      </c>
      <c r="I1951" s="50" t="n">
        <f aca="false">FilterOPk!G$37</f>
        <v>0</v>
      </c>
      <c r="J1951" s="50" t="n">
        <f aca="false">FilterOPk!H$37</f>
        <v>0</v>
      </c>
      <c r="K1951" s="50" t="n">
        <f aca="false">FilterOPk!I$37</f>
        <v>0</v>
      </c>
      <c r="L1951" s="50" t="n">
        <f aca="false">FilterOPk!J$37</f>
        <v>0</v>
      </c>
      <c r="M1951" s="50" t="n">
        <f aca="false">FilterOPk!K$37</f>
        <v>0</v>
      </c>
      <c r="N1951" s="50" t="n">
        <f aca="false">FilterOPk!L$37</f>
        <v>0</v>
      </c>
      <c r="O1951" s="50" t="n">
        <f aca="false">FilterOPk!M$37</f>
        <v>0</v>
      </c>
      <c r="P1951" s="50" t="n">
        <f aca="false">FilterOPk!N$37</f>
        <v>0</v>
      </c>
      <c r="Q1951" s="51" t="n">
        <f aca="false">FilterOPk!O$37</f>
        <v>0</v>
      </c>
    </row>
    <row r="1952" customFormat="false" ht="12.75" hidden="false" customHeight="false" outlineLevel="0" collapsed="false">
      <c r="B1952" s="85" t="str">
        <f aca="false">FilterOPk!A$38</f>
        <v>Tom May</v>
      </c>
      <c r="C1952" s="13" t="n">
        <f aca="false">C1951+1</f>
        <v>1951</v>
      </c>
      <c r="D1952" s="50" t="n">
        <f aca="false">FilterOPk!B$38</f>
        <v>0</v>
      </c>
      <c r="E1952" s="50" t="n">
        <f aca="false">FilterOPk!C$38</f>
        <v>0</v>
      </c>
      <c r="F1952" s="50" t="n">
        <f aca="false">FilterOPk!D$38</f>
        <v>0</v>
      </c>
      <c r="G1952" s="50" t="n">
        <f aca="false">FilterOPk!E$38</f>
        <v>0</v>
      </c>
      <c r="H1952" s="50" t="n">
        <f aca="false">FilterOPk!F$38</f>
        <v>0</v>
      </c>
      <c r="I1952" s="50" t="n">
        <f aca="false">FilterOPk!G$38</f>
        <v>0</v>
      </c>
      <c r="J1952" s="50" t="n">
        <f aca="false">FilterOPk!H$38</f>
        <v>0</v>
      </c>
      <c r="K1952" s="50" t="n">
        <f aca="false">FilterOPk!I$38</f>
        <v>0</v>
      </c>
      <c r="L1952" s="50" t="n">
        <f aca="false">FilterOPk!J$38</f>
        <v>0</v>
      </c>
      <c r="M1952" s="50" t="n">
        <f aca="false">FilterOPk!K$38</f>
        <v>0</v>
      </c>
      <c r="N1952" s="50" t="n">
        <f aca="false">FilterOPk!L$38</f>
        <v>0</v>
      </c>
      <c r="O1952" s="50" t="n">
        <f aca="false">FilterOPk!M$38</f>
        <v>0</v>
      </c>
      <c r="P1952" s="50" t="n">
        <f aca="false">FilterOPk!N$38</f>
        <v>0</v>
      </c>
      <c r="Q1952" s="51" t="n">
        <f aca="false">FilterOPk!O$38</f>
        <v>0</v>
      </c>
    </row>
    <row r="1953" customFormat="false" ht="12.75" hidden="false" customHeight="false" outlineLevel="0" collapsed="false">
      <c r="B1953" s="85" t="str">
        <f aca="false">FilterOPk!A$39</f>
        <v>Clint Dean</v>
      </c>
      <c r="C1953" s="13" t="n">
        <f aca="false">C1952+1</f>
        <v>1952</v>
      </c>
      <c r="D1953" s="50" t="n">
        <f aca="false">FilterOPk!B$39</f>
        <v>0</v>
      </c>
      <c r="E1953" s="50" t="n">
        <f aca="false">FilterOPk!C$39</f>
        <v>0</v>
      </c>
      <c r="F1953" s="50" t="n">
        <f aca="false">FilterOPk!D$39</f>
        <v>0</v>
      </c>
      <c r="G1953" s="50" t="n">
        <f aca="false">FilterOPk!E$39</f>
        <v>0</v>
      </c>
      <c r="H1953" s="50" t="n">
        <f aca="false">FilterOPk!F$39</f>
        <v>0</v>
      </c>
      <c r="I1953" s="50" t="n">
        <f aca="false">FilterOPk!G$39</f>
        <v>0</v>
      </c>
      <c r="J1953" s="50" t="n">
        <f aca="false">FilterOPk!H$39</f>
        <v>0</v>
      </c>
      <c r="K1953" s="50" t="n">
        <f aca="false">FilterOPk!I$39</f>
        <v>0</v>
      </c>
      <c r="L1953" s="50" t="n">
        <f aca="false">FilterOPk!J$39</f>
        <v>0</v>
      </c>
      <c r="M1953" s="50" t="n">
        <f aca="false">FilterOPk!K$39</f>
        <v>0</v>
      </c>
      <c r="N1953" s="50" t="n">
        <f aca="false">FilterOPk!L$39</f>
        <v>0</v>
      </c>
      <c r="O1953" s="50" t="n">
        <f aca="false">FilterOPk!M$39</f>
        <v>0</v>
      </c>
      <c r="P1953" s="50" t="n">
        <f aca="false">FilterOPk!N$39</f>
        <v>0</v>
      </c>
      <c r="Q1953" s="51" t="n">
        <f aca="false">FilterOPk!O$39</f>
        <v>0</v>
      </c>
    </row>
    <row r="1954" customFormat="false" ht="12.75" hidden="false" customHeight="false" outlineLevel="0" collapsed="false">
      <c r="B1954" s="85" t="str">
        <f aca="false">FilterOPk!A$40</f>
        <v>Rob Benson</v>
      </c>
      <c r="C1954" s="13" t="n">
        <f aca="false">C1953+1</f>
        <v>1953</v>
      </c>
      <c r="D1954" s="50" t="n">
        <f aca="false">FilterOPk!B$40</f>
        <v>0</v>
      </c>
      <c r="E1954" s="50" t="n">
        <f aca="false">FilterOPk!C$40</f>
        <v>0</v>
      </c>
      <c r="F1954" s="50" t="n">
        <f aca="false">FilterOPk!D$40</f>
        <v>0</v>
      </c>
      <c r="G1954" s="50" t="n">
        <f aca="false">FilterOPk!E$40</f>
        <v>0</v>
      </c>
      <c r="H1954" s="50" t="n">
        <f aca="false">FilterOPk!F$40</f>
        <v>0</v>
      </c>
      <c r="I1954" s="50" t="n">
        <f aca="false">FilterOPk!G$40</f>
        <v>0</v>
      </c>
      <c r="J1954" s="50" t="n">
        <f aca="false">FilterOPk!H$40</f>
        <v>0</v>
      </c>
      <c r="K1954" s="50" t="n">
        <f aca="false">FilterOPk!I$40</f>
        <v>0</v>
      </c>
      <c r="L1954" s="50" t="n">
        <f aca="false">FilterOPk!J$40</f>
        <v>0</v>
      </c>
      <c r="M1954" s="50" t="n">
        <f aca="false">FilterOPk!K$40</f>
        <v>0</v>
      </c>
      <c r="N1954" s="50" t="n">
        <f aca="false">FilterOPk!L$40</f>
        <v>0</v>
      </c>
      <c r="O1954" s="50" t="n">
        <f aca="false">FilterOPk!M$40</f>
        <v>0</v>
      </c>
      <c r="P1954" s="50" t="n">
        <f aca="false">FilterOPk!N$40</f>
        <v>0</v>
      </c>
      <c r="Q1954" s="51" t="n">
        <f aca="false">FilterOPk!O$40</f>
        <v>0</v>
      </c>
    </row>
    <row r="1955" customFormat="false" ht="12.75" hidden="false" customHeight="false" outlineLevel="0" collapsed="false">
      <c r="B1955" s="85" t="str">
        <f aca="false">FilterOPk!A$41</f>
        <v>Matt Lorenz</v>
      </c>
      <c r="C1955" s="13" t="n">
        <f aca="false">C1954+1</f>
        <v>1954</v>
      </c>
      <c r="D1955" s="50" t="n">
        <f aca="false">FilterOPk!B$41</f>
        <v>0</v>
      </c>
      <c r="E1955" s="50" t="n">
        <f aca="false">FilterOPk!C$41</f>
        <v>0</v>
      </c>
      <c r="F1955" s="50" t="n">
        <f aca="false">FilterOPk!D$41</f>
        <v>0</v>
      </c>
      <c r="G1955" s="50" t="n">
        <f aca="false">FilterOPk!E$41</f>
        <v>0</v>
      </c>
      <c r="H1955" s="50" t="n">
        <f aca="false">FilterOPk!F$41</f>
        <v>0</v>
      </c>
      <c r="I1955" s="50" t="n">
        <f aca="false">FilterOPk!G$41</f>
        <v>0</v>
      </c>
      <c r="J1955" s="50" t="n">
        <f aca="false">FilterOPk!H$41</f>
        <v>0</v>
      </c>
      <c r="K1955" s="50" t="n">
        <f aca="false">FilterOPk!I$41</f>
        <v>0</v>
      </c>
      <c r="L1955" s="50" t="n">
        <f aca="false">FilterOPk!J$41</f>
        <v>0</v>
      </c>
      <c r="M1955" s="50" t="n">
        <f aca="false">FilterOPk!K$41</f>
        <v>0</v>
      </c>
      <c r="N1955" s="50" t="n">
        <f aca="false">FilterOPk!L$41</f>
        <v>0</v>
      </c>
      <c r="O1955" s="50" t="n">
        <f aca="false">FilterOPk!M$41</f>
        <v>0</v>
      </c>
      <c r="P1955" s="50" t="n">
        <f aca="false">FilterOPk!N$41</f>
        <v>0</v>
      </c>
      <c r="Q1955" s="51" t="n">
        <f aca="false">FilterOPk!O$41</f>
        <v>0</v>
      </c>
    </row>
    <row r="1956" customFormat="false" ht="12.75" hidden="false" customHeight="false" outlineLevel="0" collapsed="false">
      <c r="B1956" s="85" t="str">
        <f aca="false">FilterOPk!A$42</f>
        <v>John Forney</v>
      </c>
      <c r="C1956" s="13" t="n">
        <f aca="false">C1955+1</f>
        <v>1955</v>
      </c>
      <c r="D1956" s="50" t="n">
        <f aca="false">FilterOPk!B$42</f>
        <v>0</v>
      </c>
      <c r="E1956" s="50" t="n">
        <f aca="false">FilterOPk!C$42</f>
        <v>0</v>
      </c>
      <c r="F1956" s="50" t="n">
        <f aca="false">FilterOPk!D$42</f>
        <v>0</v>
      </c>
      <c r="G1956" s="50" t="n">
        <f aca="false">FilterOPk!E$42</f>
        <v>0</v>
      </c>
      <c r="H1956" s="50" t="n">
        <f aca="false">FilterOPk!F$42</f>
        <v>0</v>
      </c>
      <c r="I1956" s="50" t="n">
        <f aca="false">FilterOPk!G$42</f>
        <v>0</v>
      </c>
      <c r="J1956" s="50" t="n">
        <f aca="false">FilterOPk!H$42</f>
        <v>0</v>
      </c>
      <c r="K1956" s="50" t="n">
        <f aca="false">FilterOPk!I$42</f>
        <v>0</v>
      </c>
      <c r="L1956" s="50" t="n">
        <f aca="false">FilterOPk!J$42</f>
        <v>0</v>
      </c>
      <c r="M1956" s="50" t="n">
        <f aca="false">FilterOPk!K$42</f>
        <v>0</v>
      </c>
      <c r="N1956" s="50" t="n">
        <f aca="false">FilterOPk!L$42</f>
        <v>0</v>
      </c>
      <c r="O1956" s="50" t="n">
        <f aca="false">FilterOPk!M$42</f>
        <v>0</v>
      </c>
      <c r="P1956" s="50" t="n">
        <f aca="false">FilterOPk!N$42</f>
        <v>0</v>
      </c>
      <c r="Q1956" s="51" t="n">
        <f aca="false">FilterOPk!O$42</f>
        <v>0</v>
      </c>
    </row>
    <row r="1957" customFormat="false" ht="12.75" hidden="false" customHeight="false" outlineLevel="0" collapsed="false">
      <c r="B1957" s="85" t="str">
        <f aca="false">FilterOPk!A$43</f>
        <v>Mike Carson</v>
      </c>
      <c r="C1957" s="13" t="n">
        <f aca="false">C1956+1</f>
        <v>1956</v>
      </c>
      <c r="D1957" s="50" t="n">
        <f aca="false">FilterOPk!B$43</f>
        <v>0</v>
      </c>
      <c r="E1957" s="50" t="n">
        <f aca="false">FilterOPk!C$43</f>
        <v>0</v>
      </c>
      <c r="F1957" s="50" t="n">
        <f aca="false">FilterOPk!D$43</f>
        <v>0</v>
      </c>
      <c r="G1957" s="50" t="n">
        <f aca="false">FilterOPk!E$43</f>
        <v>0</v>
      </c>
      <c r="H1957" s="50" t="n">
        <f aca="false">FilterOPk!F$43</f>
        <v>0</v>
      </c>
      <c r="I1957" s="50" t="n">
        <f aca="false">FilterOPk!G$43</f>
        <v>0</v>
      </c>
      <c r="J1957" s="50" t="n">
        <f aca="false">FilterOPk!H$43</f>
        <v>0</v>
      </c>
      <c r="K1957" s="50" t="n">
        <f aca="false">FilterOPk!I$43</f>
        <v>0</v>
      </c>
      <c r="L1957" s="50" t="n">
        <f aca="false">FilterOPk!J$43</f>
        <v>0</v>
      </c>
      <c r="M1957" s="50" t="n">
        <f aca="false">FilterOPk!K$43</f>
        <v>0</v>
      </c>
      <c r="N1957" s="50" t="n">
        <f aca="false">FilterOPk!L$43</f>
        <v>0</v>
      </c>
      <c r="O1957" s="50" t="n">
        <f aca="false">FilterOPk!M$43</f>
        <v>0</v>
      </c>
      <c r="P1957" s="50" t="n">
        <f aca="false">FilterOPk!N$43</f>
        <v>0</v>
      </c>
      <c r="Q1957" s="51" t="n">
        <f aca="false">FilterOPk!O$43</f>
        <v>0</v>
      </c>
    </row>
    <row r="1958" customFormat="false" ht="12.75" hidden="false" customHeight="false" outlineLevel="0" collapsed="false">
      <c r="B1958" s="85" t="str">
        <f aca="false">FilterOPk!A$44</f>
        <v>Chris Dorland</v>
      </c>
      <c r="C1958" s="13" t="n">
        <f aca="false">C1957+1</f>
        <v>1957</v>
      </c>
      <c r="D1958" s="50" t="n">
        <f aca="false">FilterOPk!B$44</f>
        <v>0</v>
      </c>
      <c r="E1958" s="50" t="n">
        <f aca="false">FilterOPk!C$44</f>
        <v>0</v>
      </c>
      <c r="F1958" s="50" t="n">
        <f aca="false">FilterOPk!D$44</f>
        <v>0</v>
      </c>
      <c r="G1958" s="50" t="n">
        <f aca="false">FilterOPk!E$44</f>
        <v>0</v>
      </c>
      <c r="H1958" s="50" t="n">
        <f aca="false">FilterOPk!F$44</f>
        <v>0</v>
      </c>
      <c r="I1958" s="50" t="n">
        <f aca="false">FilterOPk!G$44</f>
        <v>0</v>
      </c>
      <c r="J1958" s="50" t="n">
        <f aca="false">FilterOPk!H$44</f>
        <v>0</v>
      </c>
      <c r="K1958" s="50" t="n">
        <f aca="false">FilterOPk!I$44</f>
        <v>0</v>
      </c>
      <c r="L1958" s="50" t="n">
        <f aca="false">FilterOPk!J$44</f>
        <v>0</v>
      </c>
      <c r="M1958" s="50" t="n">
        <f aca="false">FilterOPk!K$44</f>
        <v>0</v>
      </c>
      <c r="N1958" s="50" t="n">
        <f aca="false">FilterOPk!L$44</f>
        <v>0</v>
      </c>
      <c r="O1958" s="50" t="n">
        <f aca="false">FilterOPk!M$44</f>
        <v>0</v>
      </c>
      <c r="P1958" s="50" t="n">
        <f aca="false">FilterOPk!N$44</f>
        <v>0</v>
      </c>
      <c r="Q1958" s="51" t="n">
        <f aca="false">FilterOPk!O$44</f>
        <v>0</v>
      </c>
    </row>
    <row r="1959" customFormat="false" ht="12.75" hidden="false" customHeight="false" outlineLevel="0" collapsed="false">
      <c r="B1959" s="85" t="str">
        <f aca="false">FilterOPk!A$45</f>
        <v>Jeff King</v>
      </c>
      <c r="C1959" s="13" t="n">
        <f aca="false">C1958+1</f>
        <v>1958</v>
      </c>
      <c r="D1959" s="50" t="n">
        <f aca="false">FilterOPk!B$45</f>
        <v>0</v>
      </c>
      <c r="E1959" s="50" t="n">
        <f aca="false">FilterOPk!C$45</f>
        <v>0</v>
      </c>
      <c r="F1959" s="50" t="n">
        <f aca="false">FilterOPk!D$45</f>
        <v>0</v>
      </c>
      <c r="G1959" s="50" t="n">
        <f aca="false">FilterOPk!E$45</f>
        <v>0</v>
      </c>
      <c r="H1959" s="50" t="n">
        <f aca="false">FilterOPk!F$45</f>
        <v>0</v>
      </c>
      <c r="I1959" s="50" t="n">
        <f aca="false">FilterOPk!G$45</f>
        <v>0</v>
      </c>
      <c r="J1959" s="50" t="n">
        <f aca="false">FilterOPk!H$45</f>
        <v>0</v>
      </c>
      <c r="K1959" s="50" t="n">
        <f aca="false">FilterOPk!I$45</f>
        <v>0</v>
      </c>
      <c r="L1959" s="50" t="n">
        <f aca="false">FilterOPk!J$45</f>
        <v>0</v>
      </c>
      <c r="M1959" s="50" t="n">
        <f aca="false">FilterOPk!K$45</f>
        <v>0</v>
      </c>
      <c r="N1959" s="50" t="n">
        <f aca="false">FilterOPk!L$45</f>
        <v>0</v>
      </c>
      <c r="O1959" s="50" t="n">
        <f aca="false">FilterOPk!M$45</f>
        <v>0</v>
      </c>
      <c r="P1959" s="50" t="n">
        <f aca="false">FilterOPk!N$45</f>
        <v>0</v>
      </c>
      <c r="Q1959" s="51" t="n">
        <f aca="false">FilterOPk!O$45</f>
        <v>0</v>
      </c>
    </row>
    <row r="1960" customFormat="false" ht="12.75" hidden="false" customHeight="false" outlineLevel="0" collapsed="false">
      <c r="B1960" s="85" t="n">
        <f aca="false">FilterOPk!A$46</f>
        <v>0</v>
      </c>
      <c r="C1960" s="13" t="n">
        <f aca="false">C1959+1</f>
        <v>1959</v>
      </c>
      <c r="D1960" s="50" t="n">
        <f aca="false">FilterOPk!B$46</f>
        <v>0</v>
      </c>
      <c r="E1960" s="50" t="n">
        <f aca="false">FilterOPk!C$46</f>
        <v>0</v>
      </c>
      <c r="F1960" s="50" t="n">
        <f aca="false">FilterOPk!D$46</f>
        <v>0</v>
      </c>
      <c r="G1960" s="50" t="n">
        <f aca="false">FilterOPk!E$46</f>
        <v>0</v>
      </c>
      <c r="H1960" s="50" t="n">
        <f aca="false">FilterOPk!F$46</f>
        <v>0</v>
      </c>
      <c r="I1960" s="50" t="n">
        <f aca="false">FilterOPk!G$46</f>
        <v>0</v>
      </c>
      <c r="J1960" s="50" t="n">
        <f aca="false">FilterOPk!H$46</f>
        <v>0</v>
      </c>
      <c r="K1960" s="50" t="n">
        <f aca="false">FilterOPk!I$46</f>
        <v>0</v>
      </c>
      <c r="L1960" s="50" t="n">
        <f aca="false">FilterOPk!J$46</f>
        <v>0</v>
      </c>
      <c r="M1960" s="50" t="n">
        <f aca="false">FilterOPk!K$46</f>
        <v>0</v>
      </c>
      <c r="N1960" s="50" t="n">
        <f aca="false">FilterOPk!L$46</f>
        <v>0</v>
      </c>
      <c r="O1960" s="50" t="n">
        <f aca="false">FilterOPk!M$46</f>
        <v>0</v>
      </c>
      <c r="P1960" s="50" t="n">
        <f aca="false">FilterOPk!N$46</f>
        <v>0</v>
      </c>
      <c r="Q1960" s="51" t="n">
        <f aca="false">FilterOPk!O$46</f>
        <v>0</v>
      </c>
    </row>
    <row r="1961" customFormat="false" ht="12.75" hidden="false" customHeight="false" outlineLevel="0" collapsed="false">
      <c r="B1961" s="87" t="n">
        <f aca="false">FilterOPk!A$47</f>
        <v>0</v>
      </c>
      <c r="C1961" s="64" t="n">
        <f aca="false">C1960+1</f>
        <v>1960</v>
      </c>
      <c r="D1961" s="54" t="n">
        <f aca="false">FilterOPk!B$47</f>
        <v>0</v>
      </c>
      <c r="E1961" s="54" t="n">
        <f aca="false">FilterOPk!C$47</f>
        <v>0</v>
      </c>
      <c r="F1961" s="54" t="n">
        <f aca="false">FilterOPk!D$47</f>
        <v>0</v>
      </c>
      <c r="G1961" s="54" t="n">
        <f aca="false">FilterOPk!E$47</f>
        <v>0</v>
      </c>
      <c r="H1961" s="54" t="n">
        <f aca="false">FilterOPk!F$47</f>
        <v>0</v>
      </c>
      <c r="I1961" s="54" t="n">
        <f aca="false">FilterOPk!G$47</f>
        <v>0</v>
      </c>
      <c r="J1961" s="54" t="n">
        <f aca="false">FilterOPk!H$47</f>
        <v>0</v>
      </c>
      <c r="K1961" s="54" t="n">
        <f aca="false">FilterOPk!I$47</f>
        <v>0</v>
      </c>
      <c r="L1961" s="54" t="n">
        <f aca="false">FilterOPk!J$47</f>
        <v>0</v>
      </c>
      <c r="M1961" s="54" t="n">
        <f aca="false">FilterOPk!K$47</f>
        <v>0</v>
      </c>
      <c r="N1961" s="54" t="n">
        <f aca="false">FilterOPk!L$47</f>
        <v>0</v>
      </c>
      <c r="O1961" s="54" t="n">
        <f aca="false">FilterOPk!M$47</f>
        <v>0</v>
      </c>
      <c r="P1961" s="54" t="n">
        <f aca="false">FilterOPk!N$47</f>
        <v>0</v>
      </c>
      <c r="Q1961" s="55" t="n">
        <f aca="false">FilterOPk!O$47</f>
        <v>0</v>
      </c>
    </row>
    <row r="1962" customFormat="false" ht="12.75" hidden="false" customHeight="false" outlineLevel="0" collapsed="false">
      <c r="A1962" s="0" t="n">
        <f aca="false">A1922+1</f>
        <v>50</v>
      </c>
      <c r="B1962" s="57" t="n">
        <f aca="false">FilterOPk!D$1</f>
        <v>36907</v>
      </c>
      <c r="C1962" s="58" t="n">
        <f aca="false">C1961+1</f>
        <v>1961</v>
      </c>
      <c r="D1962" s="58"/>
      <c r="E1962" s="58"/>
      <c r="F1962" s="58"/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83"/>
    </row>
    <row r="1963" customFormat="false" ht="12.75" hidden="false" customHeight="false" outlineLevel="0" collapsed="false">
      <c r="B1963" s="61"/>
      <c r="C1963" s="13" t="n">
        <f aca="false">C1962+1</f>
        <v>1962</v>
      </c>
      <c r="D1963" s="13"/>
      <c r="E1963" s="21" t="s">
        <v>5</v>
      </c>
      <c r="F1963" s="21" t="s">
        <v>6</v>
      </c>
      <c r="G1963" s="21" t="s">
        <v>7</v>
      </c>
      <c r="H1963" s="21" t="s">
        <v>8</v>
      </c>
      <c r="I1963" s="21" t="s">
        <v>9</v>
      </c>
      <c r="J1963" s="21" t="s">
        <v>10</v>
      </c>
      <c r="K1963" s="21" t="s">
        <v>11</v>
      </c>
      <c r="L1963" s="21" t="s">
        <v>12</v>
      </c>
      <c r="M1963" s="21" t="s">
        <v>13</v>
      </c>
      <c r="N1963" s="21" t="s">
        <v>14</v>
      </c>
      <c r="O1963" s="21" t="n">
        <v>2002</v>
      </c>
      <c r="P1963" s="21" t="s">
        <v>15</v>
      </c>
      <c r="Q1963" s="84" t="s">
        <v>16</v>
      </c>
    </row>
    <row r="1964" customFormat="false" ht="12.75" hidden="false" customHeight="false" outlineLevel="0" collapsed="false">
      <c r="B1964" s="85" t="str">
        <f aca="false">FilterOPk!A$9</f>
        <v>Power positions</v>
      </c>
      <c r="C1964" s="13" t="n">
        <f aca="false">C1963+1</f>
        <v>1963</v>
      </c>
      <c r="D1964" s="13" t="s">
        <v>4</v>
      </c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86"/>
    </row>
    <row r="1965" customFormat="false" ht="12.75" hidden="false" customHeight="false" outlineLevel="0" collapsed="false">
      <c r="B1965" s="85" t="str">
        <f aca="false">FilterOPk!A$10</f>
        <v>East Position</v>
      </c>
      <c r="C1965" s="13" t="n">
        <f aca="false">C1964+1</f>
        <v>1964</v>
      </c>
      <c r="D1965" s="50" t="n">
        <f aca="false">FilterOPk!B$10</f>
        <v>34784396.7946123</v>
      </c>
      <c r="E1965" s="50" t="n">
        <f aca="false">FilterOPk!C$10</f>
        <v>139428.68</v>
      </c>
      <c r="F1965" s="50" t="n">
        <f aca="false">FilterOPk!D$10</f>
        <v>244540.42</v>
      </c>
      <c r="G1965" s="50" t="n">
        <f aca="false">FilterOPk!E$10</f>
        <v>352018.99</v>
      </c>
      <c r="H1965" s="50" t="n">
        <f aca="false">FilterOPk!F$10</f>
        <v>454047.41</v>
      </c>
      <c r="I1965" s="50" t="n">
        <f aca="false">FilterOPk!G$10</f>
        <v>460700.87</v>
      </c>
      <c r="J1965" s="50" t="n">
        <f aca="false">FilterOPk!H$10</f>
        <v>371715.26</v>
      </c>
      <c r="K1965" s="50" t="n">
        <f aca="false">FilterOPk!I$10</f>
        <v>743238.67</v>
      </c>
      <c r="L1965" s="50" t="n">
        <f aca="false">FilterOPk!J$10</f>
        <v>433572.73</v>
      </c>
      <c r="M1965" s="50" t="n">
        <f aca="false">FilterOPk!K$10</f>
        <v>1264075.99</v>
      </c>
      <c r="N1965" s="50" t="n">
        <f aca="false">FilterOPk!L$10</f>
        <v>4463339.02</v>
      </c>
      <c r="O1965" s="50" t="n">
        <f aca="false">FilterOPk!M$10</f>
        <v>-232298.41</v>
      </c>
      <c r="P1965" s="50" t="n">
        <f aca="false">FilterOPk!N$10</f>
        <v>1174384.84</v>
      </c>
      <c r="Q1965" s="51" t="n">
        <f aca="false">FilterOPk!O$10</f>
        <v>5405425.45</v>
      </c>
    </row>
    <row r="1966" customFormat="false" ht="12.75" hidden="false" customHeight="false" outlineLevel="0" collapsed="false">
      <c r="B1966" s="85" t="str">
        <f aca="false">FilterOPk!A$11</f>
        <v>East Power Mgmt</v>
      </c>
      <c r="C1966" s="13" t="n">
        <f aca="false">C1965+1</f>
        <v>1965</v>
      </c>
      <c r="D1966" s="50" t="n">
        <f aca="false">FilterOPk!B$11</f>
        <v>7547347.04451418</v>
      </c>
      <c r="E1966" s="50" t="n">
        <f aca="false">FilterOPk!C$11</f>
        <v>0</v>
      </c>
      <c r="F1966" s="50" t="n">
        <f aca="false">FilterOPk!D$11</f>
        <v>0</v>
      </c>
      <c r="G1966" s="50" t="n">
        <f aca="false">FilterOPk!E$11</f>
        <v>0</v>
      </c>
      <c r="H1966" s="50" t="n">
        <f aca="false">FilterOPk!F$11</f>
        <v>0</v>
      </c>
      <c r="I1966" s="50" t="n">
        <f aca="false">FilterOPk!G$11</f>
        <v>0</v>
      </c>
      <c r="J1966" s="50" t="n">
        <f aca="false">FilterOPk!H$11</f>
        <v>0</v>
      </c>
      <c r="K1966" s="50" t="n">
        <f aca="false">FilterOPk!I$11</f>
        <v>0</v>
      </c>
      <c r="L1966" s="50" t="n">
        <f aca="false">FilterOPk!J$11</f>
        <v>0</v>
      </c>
      <c r="M1966" s="50" t="n">
        <f aca="false">FilterOPk!K$11</f>
        <v>0</v>
      </c>
      <c r="N1966" s="50" t="n">
        <f aca="false">FilterOPk!L$11</f>
        <v>0</v>
      </c>
      <c r="O1966" s="50" t="n">
        <f aca="false">FilterOPk!M$11</f>
        <v>0</v>
      </c>
      <c r="P1966" s="50" t="n">
        <f aca="false">FilterOPk!N$11</f>
        <v>0</v>
      </c>
      <c r="Q1966" s="51" t="n">
        <f aca="false">FilterOPk!O$11</f>
        <v>0</v>
      </c>
    </row>
    <row r="1967" customFormat="false" ht="12.75" hidden="false" customHeight="false" outlineLevel="0" collapsed="false">
      <c r="B1967" s="85" t="str">
        <f aca="false">FilterOPk!A$12</f>
        <v>Long Term Options</v>
      </c>
      <c r="C1967" s="13" t="n">
        <f aca="false">C1966+1</f>
        <v>1966</v>
      </c>
      <c r="D1967" s="50" t="n">
        <f aca="false">FilterOPk!B$12</f>
        <v>0</v>
      </c>
      <c r="E1967" s="50" t="n">
        <f aca="false">FilterOPk!C$12</f>
        <v>0</v>
      </c>
      <c r="F1967" s="50" t="n">
        <f aca="false">FilterOPk!D$12</f>
        <v>0</v>
      </c>
      <c r="G1967" s="50" t="n">
        <f aca="false">FilterOPk!E$12</f>
        <v>0</v>
      </c>
      <c r="H1967" s="50" t="n">
        <f aca="false">FilterOPk!F$12</f>
        <v>0</v>
      </c>
      <c r="I1967" s="50" t="n">
        <f aca="false">FilterOPk!G$12</f>
        <v>0</v>
      </c>
      <c r="J1967" s="50" t="n">
        <f aca="false">FilterOPk!H$12</f>
        <v>0</v>
      </c>
      <c r="K1967" s="50" t="n">
        <f aca="false">FilterOPk!I$12</f>
        <v>0</v>
      </c>
      <c r="L1967" s="50" t="n">
        <f aca="false">FilterOPk!J$12</f>
        <v>0</v>
      </c>
      <c r="M1967" s="50" t="n">
        <f aca="false">FilterOPk!K$12</f>
        <v>0</v>
      </c>
      <c r="N1967" s="50" t="n">
        <f aca="false">FilterOPk!L$12</f>
        <v>0</v>
      </c>
      <c r="O1967" s="50" t="n">
        <f aca="false">FilterOPk!M$12</f>
        <v>0</v>
      </c>
      <c r="P1967" s="50" t="n">
        <f aca="false">FilterOPk!N$12</f>
        <v>0</v>
      </c>
      <c r="Q1967" s="51" t="n">
        <f aca="false">FilterOPk!O$12</f>
        <v>0</v>
      </c>
    </row>
    <row r="1968" customFormat="false" ht="12.75" hidden="false" customHeight="false" outlineLevel="0" collapsed="false">
      <c r="B1968" s="85" t="str">
        <f aca="false">FilterOPk!A$13</f>
        <v>LT-MIDWEST</v>
      </c>
      <c r="C1968" s="13" t="n">
        <f aca="false">C1967+1</f>
        <v>1967</v>
      </c>
      <c r="D1968" s="50" t="n">
        <f aca="false">FilterOPk!B$13</f>
        <v>7151089.47366245</v>
      </c>
      <c r="E1968" s="50" t="n">
        <f aca="false">FilterOPk!C$13</f>
        <v>36317.39</v>
      </c>
      <c r="F1968" s="50" t="n">
        <f aca="false">FilterOPk!D$13</f>
        <v>95142.77</v>
      </c>
      <c r="G1968" s="50" t="n">
        <f aca="false">FilterOPk!E$13</f>
        <v>106523.31</v>
      </c>
      <c r="H1968" s="50" t="n">
        <f aca="false">FilterOPk!F$13</f>
        <v>103615.07</v>
      </c>
      <c r="I1968" s="50" t="n">
        <f aca="false">FilterOPk!G$13</f>
        <v>106049.09</v>
      </c>
      <c r="J1968" s="50" t="n">
        <f aca="false">FilterOPk!H$13</f>
        <v>78310</v>
      </c>
      <c r="K1968" s="50" t="n">
        <f aca="false">FilterOPk!I$13</f>
        <v>160210.16</v>
      </c>
      <c r="L1968" s="50" t="n">
        <f aca="false">FilterOPk!J$13</f>
        <v>108136.49</v>
      </c>
      <c r="M1968" s="50" t="n">
        <f aca="false">FilterOPk!K$13</f>
        <v>312653.19</v>
      </c>
      <c r="N1968" s="50" t="n">
        <f aca="false">FilterOPk!L$13</f>
        <v>1106957.47</v>
      </c>
      <c r="O1968" s="50" t="n">
        <f aca="false">FilterOPk!M$13</f>
        <v>-124610.37</v>
      </c>
      <c r="P1968" s="50" t="n">
        <f aca="false">FilterOPk!N$13</f>
        <v>893459.31</v>
      </c>
      <c r="Q1968" s="51" t="n">
        <f aca="false">FilterOPk!O$13</f>
        <v>1875806.41</v>
      </c>
    </row>
    <row r="1969" customFormat="false" ht="12.75" hidden="false" customHeight="false" outlineLevel="0" collapsed="false">
      <c r="B1969" s="85" t="str">
        <f aca="false">FilterOPk!A$14</f>
        <v>ST-ECAR</v>
      </c>
      <c r="C1969" s="13" t="n">
        <f aca="false">C1968+1</f>
        <v>1968</v>
      </c>
      <c r="D1969" s="50" t="n">
        <f aca="false">FilterOPk!B$14</f>
        <v>238101.441960815</v>
      </c>
      <c r="E1969" s="50" t="n">
        <f aca="false">FilterOPk!C$14</f>
        <v>0</v>
      </c>
      <c r="F1969" s="50" t="n">
        <f aca="false">FilterOPk!D$14</f>
        <v>0</v>
      </c>
      <c r="G1969" s="50" t="n">
        <f aca="false">FilterOPk!E$14</f>
        <v>0</v>
      </c>
      <c r="H1969" s="50" t="n">
        <f aca="false">FilterOPk!F$14</f>
        <v>0</v>
      </c>
      <c r="I1969" s="50" t="n">
        <f aca="false">FilterOPk!G$14</f>
        <v>0</v>
      </c>
      <c r="J1969" s="50" t="n">
        <f aca="false">FilterOPk!H$14</f>
        <v>0</v>
      </c>
      <c r="K1969" s="50" t="n">
        <f aca="false">FilterOPk!I$14</f>
        <v>0</v>
      </c>
      <c r="L1969" s="50" t="n">
        <f aca="false">FilterOPk!J$14</f>
        <v>0</v>
      </c>
      <c r="M1969" s="50" t="n">
        <f aca="false">FilterOPk!K$14</f>
        <v>0</v>
      </c>
      <c r="N1969" s="50" t="n">
        <f aca="false">FilterOPk!L$14</f>
        <v>0</v>
      </c>
      <c r="O1969" s="50" t="n">
        <f aca="false">FilterOPk!M$14</f>
        <v>0</v>
      </c>
      <c r="P1969" s="50" t="n">
        <f aca="false">FilterOPk!N$14</f>
        <v>0</v>
      </c>
      <c r="Q1969" s="51" t="n">
        <f aca="false">FilterOPk!O$14</f>
        <v>0</v>
      </c>
    </row>
    <row r="1970" customFormat="false" ht="12.75" hidden="false" customHeight="false" outlineLevel="0" collapsed="false">
      <c r="B1970" s="85" t="str">
        <f aca="false">FilterOPk!A$15</f>
        <v>ST- MAPP</v>
      </c>
      <c r="C1970" s="13" t="n">
        <f aca="false">C1969+1</f>
        <v>1969</v>
      </c>
      <c r="D1970" s="50" t="n">
        <f aca="false">FilterOPk!B$15</f>
        <v>254636.614020626</v>
      </c>
      <c r="E1970" s="50" t="n">
        <f aca="false">FilterOPk!C$15</f>
        <v>-1590.85</v>
      </c>
      <c r="F1970" s="50" t="n">
        <f aca="false">FilterOPk!D$15</f>
        <v>-3167.72</v>
      </c>
      <c r="G1970" s="50" t="n">
        <f aca="false">FilterOPk!E$15</f>
        <v>-3546.79</v>
      </c>
      <c r="H1970" s="50" t="n">
        <f aca="false">FilterOPk!F$15</f>
        <v>-3530.89</v>
      </c>
      <c r="I1970" s="50" t="n">
        <f aca="false">FilterOPk!G$15</f>
        <v>0</v>
      </c>
      <c r="J1970" s="50" t="n">
        <f aca="false">FilterOPk!H$15</f>
        <v>0</v>
      </c>
      <c r="K1970" s="50" t="n">
        <f aca="false">FilterOPk!I$15</f>
        <v>0</v>
      </c>
      <c r="L1970" s="50" t="n">
        <f aca="false">FilterOPk!J$15</f>
        <v>0</v>
      </c>
      <c r="M1970" s="50" t="n">
        <f aca="false">FilterOPk!K$15</f>
        <v>0</v>
      </c>
      <c r="N1970" s="50" t="n">
        <f aca="false">FilterOPk!L$15</f>
        <v>-11836.25</v>
      </c>
      <c r="O1970" s="50" t="n">
        <f aca="false">FilterOPk!M$15</f>
        <v>0</v>
      </c>
      <c r="P1970" s="50" t="n">
        <f aca="false">FilterOPk!N$15</f>
        <v>0</v>
      </c>
      <c r="Q1970" s="51" t="n">
        <f aca="false">FilterOPk!O$15</f>
        <v>-11836.25</v>
      </c>
    </row>
    <row r="1971" customFormat="false" ht="12.75" hidden="false" customHeight="false" outlineLevel="0" collapsed="false">
      <c r="B1971" s="85" t="str">
        <f aca="false">FilterOPk!A$16</f>
        <v>ST- MAIN</v>
      </c>
      <c r="C1971" s="13" t="n">
        <f aca="false">C1970+1</f>
        <v>1970</v>
      </c>
      <c r="D1971" s="50" t="n">
        <f aca="false">FilterOPk!B$16</f>
        <v>694293.253349893</v>
      </c>
      <c r="E1971" s="50" t="n">
        <f aca="false">FilterOPk!C$16</f>
        <v>0</v>
      </c>
      <c r="F1971" s="50" t="n">
        <f aca="false">FilterOPk!D$16</f>
        <v>0</v>
      </c>
      <c r="G1971" s="50" t="n">
        <f aca="false">FilterOPk!E$16</f>
        <v>0</v>
      </c>
      <c r="H1971" s="50" t="n">
        <f aca="false">FilterOPk!F$16</f>
        <v>0</v>
      </c>
      <c r="I1971" s="50" t="n">
        <f aca="false">FilterOPk!G$16</f>
        <v>0</v>
      </c>
      <c r="J1971" s="50" t="n">
        <f aca="false">FilterOPk!H$16</f>
        <v>0</v>
      </c>
      <c r="K1971" s="50" t="n">
        <f aca="false">FilterOPk!I$16</f>
        <v>0</v>
      </c>
      <c r="L1971" s="50" t="n">
        <f aca="false">FilterOPk!J$16</f>
        <v>0</v>
      </c>
      <c r="M1971" s="50" t="n">
        <f aca="false">FilterOPk!K$16</f>
        <v>0</v>
      </c>
      <c r="N1971" s="50" t="n">
        <f aca="false">FilterOPk!L$16</f>
        <v>0</v>
      </c>
      <c r="O1971" s="50" t="n">
        <f aca="false">FilterOPk!M$16</f>
        <v>0</v>
      </c>
      <c r="P1971" s="50" t="n">
        <f aca="false">FilterOPk!N$16</f>
        <v>0</v>
      </c>
      <c r="Q1971" s="51" t="n">
        <f aca="false">FilterOPk!O$16</f>
        <v>0</v>
      </c>
    </row>
    <row r="1972" customFormat="false" ht="12.75" hidden="false" customHeight="false" outlineLevel="0" collapsed="false">
      <c r="B1972" s="85" t="str">
        <f aca="false">FilterOPk!A$17</f>
        <v>MW-ANALYST</v>
      </c>
      <c r="C1972" s="13" t="n">
        <f aca="false">C1971+1</f>
        <v>1971</v>
      </c>
      <c r="D1972" s="50" t="n">
        <f aca="false">FilterOPk!B$17</f>
        <v>0</v>
      </c>
      <c r="E1972" s="50" t="n">
        <f aca="false">FilterOPk!C$17</f>
        <v>0</v>
      </c>
      <c r="F1972" s="50" t="n">
        <f aca="false">FilterOPk!D$17</f>
        <v>0</v>
      </c>
      <c r="G1972" s="50" t="n">
        <f aca="false">FilterOPk!E$17</f>
        <v>0</v>
      </c>
      <c r="H1972" s="50" t="n">
        <f aca="false">FilterOPk!F$17</f>
        <v>0</v>
      </c>
      <c r="I1972" s="50" t="n">
        <f aca="false">FilterOPk!G$17</f>
        <v>0</v>
      </c>
      <c r="J1972" s="50" t="n">
        <f aca="false">FilterOPk!H$17</f>
        <v>0</v>
      </c>
      <c r="K1972" s="50" t="n">
        <f aca="false">FilterOPk!I$17</f>
        <v>0</v>
      </c>
      <c r="L1972" s="50" t="n">
        <f aca="false">FilterOPk!J$17</f>
        <v>0</v>
      </c>
      <c r="M1972" s="50" t="n">
        <f aca="false">FilterOPk!K$17</f>
        <v>0</v>
      </c>
      <c r="N1972" s="50" t="n">
        <f aca="false">FilterOPk!L$17</f>
        <v>0</v>
      </c>
      <c r="O1972" s="50" t="n">
        <f aca="false">FilterOPk!M$17</f>
        <v>0</v>
      </c>
      <c r="P1972" s="50" t="n">
        <f aca="false">FilterOPk!N$17</f>
        <v>0</v>
      </c>
      <c r="Q1972" s="51" t="n">
        <f aca="false">FilterOPk!O$17</f>
        <v>0</v>
      </c>
    </row>
    <row r="1973" customFormat="false" ht="12.75" hidden="false" customHeight="false" outlineLevel="0" collapsed="false">
      <c r="B1973" s="85" t="str">
        <f aca="false">FilterOPk!A$18</f>
        <v>LT-NE</v>
      </c>
      <c r="C1973" s="13" t="n">
        <f aca="false">C1972+1</f>
        <v>1972</v>
      </c>
      <c r="D1973" s="50" t="n">
        <f aca="false">FilterOPk!B$18</f>
        <v>6187311.37539291</v>
      </c>
      <c r="E1973" s="50" t="n">
        <f aca="false">FilterOPk!C$18</f>
        <v>38662.79</v>
      </c>
      <c r="F1973" s="50" t="n">
        <f aca="false">FilterOPk!D$18</f>
        <v>89522.8</v>
      </c>
      <c r="G1973" s="50" t="n">
        <f aca="false">FilterOPk!E$18</f>
        <v>158536.19</v>
      </c>
      <c r="H1973" s="50" t="n">
        <f aca="false">FilterOPk!F$18</f>
        <v>261849.24</v>
      </c>
      <c r="I1973" s="50" t="n">
        <f aca="false">FilterOPk!G$18</f>
        <v>291708.83</v>
      </c>
      <c r="J1973" s="50" t="n">
        <f aca="false">FilterOPk!H$18</f>
        <v>228360.42</v>
      </c>
      <c r="K1973" s="50" t="n">
        <f aca="false">FilterOPk!I$18</f>
        <v>445432.42</v>
      </c>
      <c r="L1973" s="50" t="n">
        <f aca="false">FilterOPk!J$18</f>
        <v>266345.8</v>
      </c>
      <c r="M1973" s="50" t="n">
        <f aca="false">FilterOPk!K$18</f>
        <v>801315.09</v>
      </c>
      <c r="N1973" s="50" t="n">
        <f aca="false">FilterOPk!L$18</f>
        <v>2581733.58</v>
      </c>
      <c r="O1973" s="50" t="n">
        <f aca="false">FilterOPk!M$18</f>
        <v>-636932.37</v>
      </c>
      <c r="P1973" s="50" t="n">
        <f aca="false">FilterOPk!N$18</f>
        <v>-2303942.42</v>
      </c>
      <c r="Q1973" s="51" t="n">
        <f aca="false">FilterOPk!O$18</f>
        <v>-359141.210000001</v>
      </c>
    </row>
    <row r="1974" customFormat="false" ht="12.75" hidden="false" customHeight="false" outlineLevel="0" collapsed="false">
      <c r="B1974" s="85" t="str">
        <f aca="false">FilterOPk!A$19</f>
        <v>LT-PJM</v>
      </c>
      <c r="C1974" s="13" t="n">
        <f aca="false">C1973+1</f>
        <v>1973</v>
      </c>
      <c r="D1974" s="50" t="n">
        <f aca="false">FilterOPk!B$19</f>
        <v>1818236.42109565</v>
      </c>
      <c r="E1974" s="50" t="n">
        <f aca="false">FilterOPk!C$19</f>
        <v>0</v>
      </c>
      <c r="F1974" s="50" t="n">
        <f aca="false">FilterOPk!D$19</f>
        <v>19402.28</v>
      </c>
      <c r="G1974" s="50" t="n">
        <f aca="false">FilterOPk!E$19</f>
        <v>57930.92</v>
      </c>
      <c r="H1974" s="50" t="n">
        <f aca="false">FilterOPk!F$19</f>
        <v>59436.7</v>
      </c>
      <c r="I1974" s="50" t="n">
        <f aca="false">FilterOPk!G$19</f>
        <v>19136.52</v>
      </c>
      <c r="J1974" s="50" t="n">
        <f aca="false">FilterOPk!H$19</f>
        <v>18664.41</v>
      </c>
      <c r="K1974" s="50" t="n">
        <f aca="false">FilterOPk!I$19</f>
        <v>33608.82</v>
      </c>
      <c r="L1974" s="50" t="n">
        <f aca="false">FilterOPk!J$19</f>
        <v>20867.53</v>
      </c>
      <c r="M1974" s="50" t="n">
        <f aca="false">FilterOPk!K$19</f>
        <v>56340.86</v>
      </c>
      <c r="N1974" s="50" t="n">
        <f aca="false">FilterOPk!L$19</f>
        <v>285388.04</v>
      </c>
      <c r="O1974" s="50" t="n">
        <f aca="false">FilterOPk!M$19</f>
        <v>-1975.43</v>
      </c>
      <c r="P1974" s="50" t="n">
        <f aca="false">FilterOPk!N$19</f>
        <v>-179963.06</v>
      </c>
      <c r="Q1974" s="51" t="n">
        <f aca="false">FilterOPk!O$19</f>
        <v>103449.55</v>
      </c>
    </row>
    <row r="1975" customFormat="false" ht="12.75" hidden="false" customHeight="false" outlineLevel="0" collapsed="false">
      <c r="B1975" s="85" t="str">
        <f aca="false">FilterOPk!A$20</f>
        <v>LT- NY</v>
      </c>
      <c r="C1975" s="13" t="n">
        <f aca="false">C1974+1</f>
        <v>1974</v>
      </c>
      <c r="D1975" s="50" t="n">
        <f aca="false">FilterOPk!B$20</f>
        <v>0</v>
      </c>
      <c r="E1975" s="50" t="n">
        <f aca="false">FilterOPk!C$20</f>
        <v>-9128.22</v>
      </c>
      <c r="F1975" s="50" t="n">
        <f aca="false">FilterOPk!D$20</f>
        <v>-69725.26</v>
      </c>
      <c r="G1975" s="50" t="n">
        <f aca="false">FilterOPk!E$20</f>
        <v>0</v>
      </c>
      <c r="H1975" s="50" t="n">
        <f aca="false">FilterOPk!F$20</f>
        <v>0</v>
      </c>
      <c r="I1975" s="50" t="n">
        <f aca="false">FilterOPk!G$20</f>
        <v>0</v>
      </c>
      <c r="J1975" s="50" t="n">
        <f aca="false">FilterOPk!H$20</f>
        <v>0</v>
      </c>
      <c r="K1975" s="50" t="n">
        <f aca="false">FilterOPk!I$20</f>
        <v>0</v>
      </c>
      <c r="L1975" s="50" t="n">
        <f aca="false">FilterOPk!J$20</f>
        <v>0</v>
      </c>
      <c r="M1975" s="50" t="n">
        <f aca="false">FilterOPk!K$20</f>
        <v>0</v>
      </c>
      <c r="N1975" s="50" t="n">
        <f aca="false">FilterOPk!L$20</f>
        <v>-78853.48</v>
      </c>
      <c r="O1975" s="50" t="n">
        <f aca="false">FilterOPk!M$20</f>
        <v>0</v>
      </c>
      <c r="P1975" s="50" t="n">
        <f aca="false">FilterOPk!N$20</f>
        <v>12056.92</v>
      </c>
      <c r="Q1975" s="51" t="n">
        <f aca="false">FilterOPk!O$20</f>
        <v>-66796.56</v>
      </c>
    </row>
    <row r="1976" customFormat="false" ht="12.75" hidden="false" customHeight="false" outlineLevel="0" collapsed="false">
      <c r="B1976" s="85" t="str">
        <f aca="false">FilterOPk!A$21</f>
        <v>ST- PJM</v>
      </c>
      <c r="C1976" s="13" t="n">
        <f aca="false">C1975+1</f>
        <v>1975</v>
      </c>
      <c r="D1976" s="50" t="n">
        <f aca="false">FilterOPk!B$21</f>
        <v>1243093.71447674</v>
      </c>
      <c r="E1976" s="50" t="n">
        <f aca="false">FilterOPk!C$21</f>
        <v>13503.06</v>
      </c>
      <c r="F1976" s="50" t="n">
        <f aca="false">FilterOPk!D$21</f>
        <v>0</v>
      </c>
      <c r="G1976" s="50" t="n">
        <f aca="false">FilterOPk!E$21</f>
        <v>0</v>
      </c>
      <c r="H1976" s="50" t="n">
        <f aca="false">FilterOPk!F$21</f>
        <v>0</v>
      </c>
      <c r="I1976" s="50" t="n">
        <f aca="false">FilterOPk!G$21</f>
        <v>0</v>
      </c>
      <c r="J1976" s="50" t="n">
        <f aca="false">FilterOPk!H$21</f>
        <v>0</v>
      </c>
      <c r="K1976" s="50" t="n">
        <f aca="false">FilterOPk!I$21</f>
        <v>0</v>
      </c>
      <c r="L1976" s="50" t="n">
        <f aca="false">FilterOPk!J$21</f>
        <v>0</v>
      </c>
      <c r="M1976" s="50" t="n">
        <f aca="false">FilterOPk!K$21</f>
        <v>0</v>
      </c>
      <c r="N1976" s="50" t="n">
        <f aca="false">FilterOPk!L$21</f>
        <v>13503.06</v>
      </c>
      <c r="O1976" s="50" t="n">
        <f aca="false">FilterOPk!M$21</f>
        <v>0</v>
      </c>
      <c r="P1976" s="50" t="n">
        <f aca="false">FilterOPk!N$21</f>
        <v>0</v>
      </c>
      <c r="Q1976" s="51" t="n">
        <f aca="false">FilterOPk!O$21</f>
        <v>13503.06</v>
      </c>
    </row>
    <row r="1977" customFormat="false" ht="12.75" hidden="false" customHeight="false" outlineLevel="0" collapsed="false">
      <c r="B1977" s="85" t="str">
        <f aca="false">FilterOPk!A$22</f>
        <v>ST- NENG</v>
      </c>
      <c r="C1977" s="13" t="n">
        <f aca="false">C1976+1</f>
        <v>1976</v>
      </c>
      <c r="D1977" s="50" t="n">
        <f aca="false">FilterOPk!B$22</f>
        <v>539719.375927685</v>
      </c>
      <c r="E1977" s="50" t="n">
        <f aca="false">FilterOPk!C$22</f>
        <v>17499.36</v>
      </c>
      <c r="F1977" s="50" t="n">
        <f aca="false">FilterOPk!D$22</f>
        <v>34844.91</v>
      </c>
      <c r="G1977" s="50" t="n">
        <f aca="false">FilterOPk!E$22</f>
        <v>0</v>
      </c>
      <c r="H1977" s="50" t="n">
        <f aca="false">FilterOPk!F$22</f>
        <v>0</v>
      </c>
      <c r="I1977" s="50" t="n">
        <f aca="false">FilterOPk!G$22</f>
        <v>0</v>
      </c>
      <c r="J1977" s="50" t="n">
        <f aca="false">FilterOPk!H$22</f>
        <v>0</v>
      </c>
      <c r="K1977" s="50" t="n">
        <f aca="false">FilterOPk!I$22</f>
        <v>0</v>
      </c>
      <c r="L1977" s="50" t="n">
        <f aca="false">FilterOPk!J$22</f>
        <v>0</v>
      </c>
      <c r="M1977" s="50" t="n">
        <f aca="false">FilterOPk!K$22</f>
        <v>0</v>
      </c>
      <c r="N1977" s="50" t="n">
        <f aca="false">FilterOPk!L$22</f>
        <v>52344.27</v>
      </c>
      <c r="O1977" s="50" t="n">
        <f aca="false">FilterOPk!M$22</f>
        <v>0</v>
      </c>
      <c r="P1977" s="50" t="n">
        <f aca="false">FilterOPk!N$22</f>
        <v>0</v>
      </c>
      <c r="Q1977" s="51" t="n">
        <f aca="false">FilterOPk!O$22</f>
        <v>52344.27</v>
      </c>
    </row>
    <row r="1978" customFormat="false" ht="12.75" hidden="false" customHeight="false" outlineLevel="0" collapsed="false">
      <c r="B1978" s="85" t="str">
        <f aca="false">FilterOPk!A$23</f>
        <v>ST- NY</v>
      </c>
      <c r="C1978" s="13" t="n">
        <f aca="false">C1977+1</f>
        <v>1977</v>
      </c>
      <c r="D1978" s="50" t="n">
        <f aca="false">FilterOPk!B$23</f>
        <v>251437.188425373</v>
      </c>
      <c r="E1978" s="50" t="n">
        <f aca="false">FilterOPk!C$23</f>
        <v>22663</v>
      </c>
      <c r="F1978" s="50" t="n">
        <f aca="false">FilterOPk!D$23</f>
        <v>52267.36</v>
      </c>
      <c r="G1978" s="50" t="n">
        <f aca="false">FilterOPk!E$23</f>
        <v>0</v>
      </c>
      <c r="H1978" s="50" t="n">
        <f aca="false">FilterOPk!F$23</f>
        <v>0</v>
      </c>
      <c r="I1978" s="50" t="n">
        <f aca="false">FilterOPk!G$23</f>
        <v>0</v>
      </c>
      <c r="J1978" s="50" t="n">
        <f aca="false">FilterOPk!H$23</f>
        <v>0</v>
      </c>
      <c r="K1978" s="50" t="n">
        <f aca="false">FilterOPk!I$23</f>
        <v>0</v>
      </c>
      <c r="L1978" s="50" t="n">
        <f aca="false">FilterOPk!J$23</f>
        <v>0</v>
      </c>
      <c r="M1978" s="50" t="n">
        <f aca="false">FilterOPk!K$23</f>
        <v>0</v>
      </c>
      <c r="N1978" s="50" t="n">
        <f aca="false">FilterOPk!L$23</f>
        <v>74930.36</v>
      </c>
      <c r="O1978" s="50" t="n">
        <f aca="false">FilterOPk!M$23</f>
        <v>0</v>
      </c>
      <c r="P1978" s="50" t="n">
        <f aca="false">FilterOPk!N$23</f>
        <v>0</v>
      </c>
      <c r="Q1978" s="51" t="n">
        <f aca="false">FilterOPk!O$23</f>
        <v>74930.36</v>
      </c>
    </row>
    <row r="1979" customFormat="false" ht="12.75" hidden="false" customHeight="false" outlineLevel="0" collapsed="false">
      <c r="B1979" s="85" t="str">
        <f aca="false">FilterOPk!A$24</f>
        <v>NE- PHYS</v>
      </c>
      <c r="C1979" s="13" t="n">
        <f aca="false">C1978+1</f>
        <v>1978</v>
      </c>
      <c r="D1979" s="50" t="n">
        <f aca="false">FilterOPk!B$24</f>
        <v>0</v>
      </c>
      <c r="E1979" s="50" t="n">
        <f aca="false">FilterOPk!C$24</f>
        <v>0</v>
      </c>
      <c r="F1979" s="50" t="n">
        <f aca="false">FilterOPk!D$24</f>
        <v>0</v>
      </c>
      <c r="G1979" s="50" t="n">
        <f aca="false">FilterOPk!E$24</f>
        <v>0</v>
      </c>
      <c r="H1979" s="50" t="n">
        <f aca="false">FilterOPk!F$24</f>
        <v>0</v>
      </c>
      <c r="I1979" s="50" t="n">
        <f aca="false">FilterOPk!G$24</f>
        <v>0</v>
      </c>
      <c r="J1979" s="50" t="n">
        <f aca="false">FilterOPk!H$24</f>
        <v>0</v>
      </c>
      <c r="K1979" s="50" t="n">
        <f aca="false">FilterOPk!I$24</f>
        <v>0</v>
      </c>
      <c r="L1979" s="50" t="n">
        <f aca="false">FilterOPk!J$24</f>
        <v>0</v>
      </c>
      <c r="M1979" s="50" t="n">
        <f aca="false">FilterOPk!K$24</f>
        <v>0</v>
      </c>
      <c r="N1979" s="50" t="n">
        <f aca="false">FilterOPk!L$24</f>
        <v>0</v>
      </c>
      <c r="O1979" s="50" t="n">
        <f aca="false">FilterOPk!M$24</f>
        <v>0</v>
      </c>
      <c r="P1979" s="50" t="n">
        <f aca="false">FilterOPk!N$24</f>
        <v>0</v>
      </c>
      <c r="Q1979" s="51" t="n">
        <f aca="false">FilterOPk!O$24</f>
        <v>0</v>
      </c>
    </row>
    <row r="1980" customFormat="false" ht="12.75" hidden="false" customHeight="false" outlineLevel="0" collapsed="false">
      <c r="B1980" s="85" t="str">
        <f aca="false">FilterOPk!A$25</f>
        <v>LT-Southeast</v>
      </c>
      <c r="C1980" s="13" t="n">
        <f aca="false">C1979+1</f>
        <v>1979</v>
      </c>
      <c r="D1980" s="50" t="n">
        <f aca="false">FilterOPk!B$25</f>
        <v>11411200.8859117</v>
      </c>
      <c r="E1980" s="50" t="n">
        <f aca="false">FilterOPk!C$25</f>
        <v>15825.82</v>
      </c>
      <c r="F1980" s="50" t="n">
        <f aca="false">FilterOPk!D$25</f>
        <v>13250</v>
      </c>
      <c r="G1980" s="50" t="n">
        <f aca="false">FilterOPk!E$25</f>
        <v>24924.1</v>
      </c>
      <c r="H1980" s="50" t="n">
        <f aca="false">FilterOPk!F$25</f>
        <v>24690.47</v>
      </c>
      <c r="I1980" s="50" t="n">
        <f aca="false">FilterOPk!G$25</f>
        <v>26774</v>
      </c>
      <c r="J1980" s="50" t="n">
        <f aca="false">FilterOPk!H$25</f>
        <v>26715</v>
      </c>
      <c r="K1980" s="50" t="n">
        <f aca="false">FilterOPk!I$25</f>
        <v>57358.83</v>
      </c>
      <c r="L1980" s="50" t="n">
        <f aca="false">FilterOPk!J$25</f>
        <v>26146</v>
      </c>
      <c r="M1980" s="50" t="n">
        <f aca="false">FilterOPk!K$25</f>
        <v>75355.31</v>
      </c>
      <c r="N1980" s="50" t="n">
        <f aca="false">FilterOPk!L$25</f>
        <v>291039.53</v>
      </c>
      <c r="O1980" s="50" t="n">
        <f aca="false">FilterOPk!M$25</f>
        <v>-122359</v>
      </c>
      <c r="P1980" s="50" t="n">
        <f aca="false">FilterOPk!N$25</f>
        <v>514428.17</v>
      </c>
      <c r="Q1980" s="51" t="n">
        <f aca="false">FilterOPk!O$25</f>
        <v>683108.7</v>
      </c>
    </row>
    <row r="1981" customFormat="false" ht="12.75" hidden="false" customHeight="false" outlineLevel="0" collapsed="false">
      <c r="B1981" s="85" t="str">
        <f aca="false">FilterOPk!A$26</f>
        <v>ST-SPP</v>
      </c>
      <c r="C1981" s="13" t="n">
        <f aca="false">C1980+1</f>
        <v>1980</v>
      </c>
      <c r="D1981" s="50" t="n">
        <f aca="false">FilterOPk!B$26</f>
        <v>52202.8773549933</v>
      </c>
      <c r="E1981" s="50" t="n">
        <f aca="false">FilterOPk!C$26</f>
        <v>0</v>
      </c>
      <c r="F1981" s="50" t="n">
        <f aca="false">FilterOPk!D$26</f>
        <v>0</v>
      </c>
      <c r="G1981" s="50" t="n">
        <f aca="false">FilterOPk!E$26</f>
        <v>0</v>
      </c>
      <c r="H1981" s="50" t="n">
        <f aca="false">FilterOPk!F$26</f>
        <v>0</v>
      </c>
      <c r="I1981" s="50" t="n">
        <f aca="false">FilterOPk!G$26</f>
        <v>0</v>
      </c>
      <c r="J1981" s="50" t="n">
        <f aca="false">FilterOPk!H$26</f>
        <v>0</v>
      </c>
      <c r="K1981" s="50" t="n">
        <f aca="false">FilterOPk!I$26</f>
        <v>0</v>
      </c>
      <c r="L1981" s="50" t="n">
        <f aca="false">FilterOPk!J$26</f>
        <v>0</v>
      </c>
      <c r="M1981" s="50" t="n">
        <f aca="false">FilterOPk!K$26</f>
        <v>0</v>
      </c>
      <c r="N1981" s="50" t="n">
        <f aca="false">FilterOPk!L$26</f>
        <v>0</v>
      </c>
      <c r="O1981" s="50" t="n">
        <f aca="false">FilterOPk!M$26</f>
        <v>0</v>
      </c>
      <c r="P1981" s="50" t="n">
        <f aca="false">FilterOPk!N$26</f>
        <v>0</v>
      </c>
      <c r="Q1981" s="51" t="n">
        <f aca="false">FilterOPk!O$26</f>
        <v>0</v>
      </c>
    </row>
    <row r="1982" customFormat="false" ht="12.75" hidden="false" customHeight="false" outlineLevel="0" collapsed="false">
      <c r="B1982" s="85" t="str">
        <f aca="false">FilterOPk!A$27</f>
        <v>ST-SERC</v>
      </c>
      <c r="C1982" s="13" t="n">
        <f aca="false">C1981+1</f>
        <v>1981</v>
      </c>
      <c r="D1982" s="50" t="n">
        <f aca="false">FilterOPk!B$27</f>
        <v>686881.973218232</v>
      </c>
      <c r="E1982" s="50" t="n">
        <f aca="false">FilterOPk!C$27</f>
        <v>0</v>
      </c>
      <c r="F1982" s="50" t="n">
        <f aca="false">FilterOPk!D$27</f>
        <v>0</v>
      </c>
      <c r="G1982" s="50" t="n">
        <f aca="false">FilterOPk!E$27</f>
        <v>0</v>
      </c>
      <c r="H1982" s="50" t="n">
        <f aca="false">FilterOPk!F$27</f>
        <v>0</v>
      </c>
      <c r="I1982" s="50" t="n">
        <f aca="false">FilterOPk!G$27</f>
        <v>0</v>
      </c>
      <c r="J1982" s="50" t="n">
        <f aca="false">FilterOPk!H$27</f>
        <v>0</v>
      </c>
      <c r="K1982" s="50" t="n">
        <f aca="false">FilterOPk!I$27</f>
        <v>0</v>
      </c>
      <c r="L1982" s="50" t="n">
        <f aca="false">FilterOPk!J$27</f>
        <v>0</v>
      </c>
      <c r="M1982" s="50" t="n">
        <f aca="false">FilterOPk!K$27</f>
        <v>0</v>
      </c>
      <c r="N1982" s="50" t="n">
        <f aca="false">FilterOPk!L$27</f>
        <v>0</v>
      </c>
      <c r="O1982" s="50" t="n">
        <f aca="false">FilterOPk!M$27</f>
        <v>0</v>
      </c>
      <c r="P1982" s="50" t="n">
        <f aca="false">FilterOPk!N$27</f>
        <v>0</v>
      </c>
      <c r="Q1982" s="51" t="n">
        <f aca="false">FilterOPk!O$27</f>
        <v>0</v>
      </c>
    </row>
    <row r="1983" customFormat="false" ht="12.75" hidden="false" customHeight="false" outlineLevel="0" collapsed="false">
      <c r="B1983" s="85" t="str">
        <f aca="false">FilterOPk!A$28</f>
        <v>LT- Texas</v>
      </c>
      <c r="C1983" s="13" t="n">
        <f aca="false">C1982+1</f>
        <v>1982</v>
      </c>
      <c r="D1983" s="50" t="n">
        <f aca="false">FilterOPk!B$28</f>
        <v>3826684.70313045</v>
      </c>
      <c r="E1983" s="50" t="n">
        <f aca="false">FilterOPk!C$28</f>
        <v>0</v>
      </c>
      <c r="F1983" s="50" t="n">
        <f aca="false">FilterOPk!D$28</f>
        <v>13003.28</v>
      </c>
      <c r="G1983" s="50" t="n">
        <f aca="false">FilterOPk!E$28</f>
        <v>7651.26</v>
      </c>
      <c r="H1983" s="50" t="n">
        <f aca="false">FilterOPk!F$28</f>
        <v>7986.82</v>
      </c>
      <c r="I1983" s="50" t="n">
        <f aca="false">FilterOPk!G$28</f>
        <v>17032.43</v>
      </c>
      <c r="J1983" s="50" t="n">
        <f aca="false">FilterOPk!H$28</f>
        <v>19665.43</v>
      </c>
      <c r="K1983" s="50" t="n">
        <f aca="false">FilterOPk!I$28</f>
        <v>46628.44</v>
      </c>
      <c r="L1983" s="50" t="n">
        <f aca="false">FilterOPk!J$28</f>
        <v>12076.91</v>
      </c>
      <c r="M1983" s="50" t="n">
        <f aca="false">FilterOPk!K$28</f>
        <v>18411.54</v>
      </c>
      <c r="N1983" s="50" t="n">
        <f aca="false">FilterOPk!L$28</f>
        <v>142456.11</v>
      </c>
      <c r="O1983" s="50" t="n">
        <f aca="false">FilterOPk!M$28</f>
        <v>653578.76</v>
      </c>
      <c r="P1983" s="50" t="n">
        <f aca="false">FilterOPk!N$28</f>
        <v>2238345.92</v>
      </c>
      <c r="Q1983" s="51" t="n">
        <f aca="false">FilterOPk!O$28</f>
        <v>3034380.79</v>
      </c>
    </row>
    <row r="1984" customFormat="false" ht="12.75" hidden="false" customHeight="false" outlineLevel="0" collapsed="false">
      <c r="B1984" s="85" t="str">
        <f aca="false">FilterOPk!A$29</f>
        <v>St- Texas</v>
      </c>
      <c r="C1984" s="13" t="n">
        <f aca="false">C1983+1</f>
        <v>1983</v>
      </c>
      <c r="D1984" s="50" t="n">
        <f aca="false">FilterOPk!B$29</f>
        <v>445563.239343252</v>
      </c>
      <c r="E1984" s="50" t="n">
        <f aca="false">FilterOPk!C$29</f>
        <v>5676.33</v>
      </c>
      <c r="F1984" s="50" t="n">
        <f aca="false">FilterOPk!D$29</f>
        <v>0</v>
      </c>
      <c r="G1984" s="50" t="n">
        <f aca="false">FilterOPk!E$29</f>
        <v>0</v>
      </c>
      <c r="H1984" s="50" t="n">
        <f aca="false">FilterOPk!F$29</f>
        <v>0</v>
      </c>
      <c r="I1984" s="50" t="n">
        <f aca="false">FilterOPk!G$29</f>
        <v>0</v>
      </c>
      <c r="J1984" s="50" t="n">
        <f aca="false">FilterOPk!H$29</f>
        <v>0</v>
      </c>
      <c r="K1984" s="50" t="n">
        <f aca="false">FilterOPk!I$29</f>
        <v>0</v>
      </c>
      <c r="L1984" s="50" t="n">
        <f aca="false">FilterOPk!J$29</f>
        <v>0</v>
      </c>
      <c r="M1984" s="50" t="n">
        <f aca="false">FilterOPk!K$29</f>
        <v>0</v>
      </c>
      <c r="N1984" s="50" t="n">
        <f aca="false">FilterOPk!L$29</f>
        <v>5676.33</v>
      </c>
      <c r="O1984" s="50" t="n">
        <f aca="false">FilterOPk!M$29</f>
        <v>0</v>
      </c>
      <c r="P1984" s="50" t="n">
        <f aca="false">FilterOPk!N$29</f>
        <v>0</v>
      </c>
      <c r="Q1984" s="51" t="n">
        <f aca="false">FilterOPk!O$29</f>
        <v>5676.33</v>
      </c>
    </row>
    <row r="1985" customFormat="false" ht="12.75" hidden="false" customHeight="false" outlineLevel="0" collapsed="false">
      <c r="B1985" s="85"/>
      <c r="C1985" s="13" t="n">
        <f aca="false">C1984+1</f>
        <v>1984</v>
      </c>
      <c r="D1985" s="50"/>
      <c r="E1985" s="50"/>
      <c r="F1985" s="50"/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1"/>
    </row>
    <row r="1986" customFormat="false" ht="12.75" hidden="false" customHeight="false" outlineLevel="0" collapsed="false">
      <c r="B1986" s="85" t="str">
        <f aca="false">FilterOPk!A$32</f>
        <v>Gas positions</v>
      </c>
      <c r="C1986" s="13" t="n">
        <f aca="false">C1985+1</f>
        <v>1985</v>
      </c>
      <c r="D1986" s="50" t="s">
        <v>4</v>
      </c>
      <c r="E1986" s="50"/>
      <c r="F1986" s="50"/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1"/>
    </row>
    <row r="1987" customFormat="false" ht="12.75" hidden="false" customHeight="false" outlineLevel="0" collapsed="false">
      <c r="B1987" s="85" t="str">
        <f aca="false">FilterOPk!A$33</f>
        <v>Kevin Presto</v>
      </c>
      <c r="C1987" s="13" t="n">
        <f aca="false">C1986+1</f>
        <v>1986</v>
      </c>
      <c r="D1987" s="50" t="n">
        <f aca="false">FilterOPk!B$33</f>
        <v>0</v>
      </c>
      <c r="E1987" s="50" t="n">
        <f aca="false">FilterOPk!C$33</f>
        <v>0</v>
      </c>
      <c r="F1987" s="50" t="n">
        <f aca="false">FilterOPk!D$33</f>
        <v>0</v>
      </c>
      <c r="G1987" s="50" t="n">
        <f aca="false">FilterOPk!E$33</f>
        <v>0</v>
      </c>
      <c r="H1987" s="50" t="n">
        <f aca="false">FilterOPk!F$33</f>
        <v>0</v>
      </c>
      <c r="I1987" s="50" t="n">
        <f aca="false">FilterOPk!G$33</f>
        <v>0</v>
      </c>
      <c r="J1987" s="50" t="n">
        <f aca="false">FilterOPk!H$33</f>
        <v>0</v>
      </c>
      <c r="K1987" s="50" t="n">
        <f aca="false">FilterOPk!I$33</f>
        <v>0</v>
      </c>
      <c r="L1987" s="50" t="n">
        <f aca="false">FilterOPk!J$33</f>
        <v>0</v>
      </c>
      <c r="M1987" s="50" t="n">
        <f aca="false">FilterOPk!K$33</f>
        <v>0</v>
      </c>
      <c r="N1987" s="50" t="n">
        <f aca="false">FilterOPk!L$33</f>
        <v>0</v>
      </c>
      <c r="O1987" s="50" t="n">
        <f aca="false">FilterOPk!M$33</f>
        <v>0</v>
      </c>
      <c r="P1987" s="50" t="n">
        <f aca="false">FilterOPk!N$33</f>
        <v>0</v>
      </c>
      <c r="Q1987" s="51" t="n">
        <f aca="false">FilterOPk!O$33</f>
        <v>0</v>
      </c>
    </row>
    <row r="1988" customFormat="false" ht="12.75" hidden="false" customHeight="false" outlineLevel="0" collapsed="false">
      <c r="B1988" s="85" t="str">
        <f aca="false">FilterOPk!A$34</f>
        <v>Fletcher Sturm</v>
      </c>
      <c r="C1988" s="13" t="n">
        <f aca="false">C1987+1</f>
        <v>1987</v>
      </c>
      <c r="D1988" s="50" t="n">
        <f aca="false">FilterOPk!B$34</f>
        <v>0</v>
      </c>
      <c r="E1988" s="50" t="n">
        <f aca="false">FilterOPk!C$34</f>
        <v>0</v>
      </c>
      <c r="F1988" s="50" t="n">
        <f aca="false">FilterOPk!D$34</f>
        <v>0</v>
      </c>
      <c r="G1988" s="50" t="n">
        <f aca="false">FilterOPk!E$34</f>
        <v>0</v>
      </c>
      <c r="H1988" s="50" t="n">
        <f aca="false">FilterOPk!F$34</f>
        <v>0</v>
      </c>
      <c r="I1988" s="50" t="n">
        <f aca="false">FilterOPk!G$34</f>
        <v>0</v>
      </c>
      <c r="J1988" s="50" t="n">
        <f aca="false">FilterOPk!H$34</f>
        <v>0</v>
      </c>
      <c r="K1988" s="50" t="n">
        <f aca="false">FilterOPk!I$34</f>
        <v>0</v>
      </c>
      <c r="L1988" s="50" t="n">
        <f aca="false">FilterOPk!J$34</f>
        <v>0</v>
      </c>
      <c r="M1988" s="50" t="n">
        <f aca="false">FilterOPk!K$34</f>
        <v>0</v>
      </c>
      <c r="N1988" s="50" t="n">
        <f aca="false">FilterOPk!L$34</f>
        <v>0</v>
      </c>
      <c r="O1988" s="50" t="n">
        <f aca="false">FilterOPk!M$34</f>
        <v>0</v>
      </c>
      <c r="P1988" s="50" t="n">
        <f aca="false">FilterOPk!N$34</f>
        <v>0</v>
      </c>
      <c r="Q1988" s="51" t="n">
        <f aca="false">FilterOPk!O$34</f>
        <v>0</v>
      </c>
    </row>
    <row r="1989" customFormat="false" ht="12.75" hidden="false" customHeight="false" outlineLevel="0" collapsed="false">
      <c r="B1989" s="85" t="str">
        <f aca="false">FilterOPk!A$35</f>
        <v>Doug Gilbert-Smith</v>
      </c>
      <c r="C1989" s="13" t="n">
        <f aca="false">C1988+1</f>
        <v>1988</v>
      </c>
      <c r="D1989" s="50" t="n">
        <f aca="false">FilterOPk!B$35</f>
        <v>0</v>
      </c>
      <c r="E1989" s="50" t="n">
        <f aca="false">FilterOPk!C$35</f>
        <v>0</v>
      </c>
      <c r="F1989" s="50" t="n">
        <f aca="false">FilterOPk!D$35</f>
        <v>0</v>
      </c>
      <c r="G1989" s="50" t="n">
        <f aca="false">FilterOPk!E$35</f>
        <v>0</v>
      </c>
      <c r="H1989" s="50" t="n">
        <f aca="false">FilterOPk!F$35</f>
        <v>0</v>
      </c>
      <c r="I1989" s="50" t="n">
        <f aca="false">FilterOPk!G$35</f>
        <v>0</v>
      </c>
      <c r="J1989" s="50" t="n">
        <f aca="false">FilterOPk!H$35</f>
        <v>0</v>
      </c>
      <c r="K1989" s="50" t="n">
        <f aca="false">FilterOPk!I$35</f>
        <v>0</v>
      </c>
      <c r="L1989" s="50" t="n">
        <f aca="false">FilterOPk!J$35</f>
        <v>0</v>
      </c>
      <c r="M1989" s="50" t="n">
        <f aca="false">FilterOPk!K$35</f>
        <v>0</v>
      </c>
      <c r="N1989" s="50" t="n">
        <f aca="false">FilterOPk!L$35</f>
        <v>0</v>
      </c>
      <c r="O1989" s="50" t="n">
        <f aca="false">FilterOPk!M$35</f>
        <v>0</v>
      </c>
      <c r="P1989" s="50" t="n">
        <f aca="false">FilterOPk!N$35</f>
        <v>0</v>
      </c>
      <c r="Q1989" s="51" t="n">
        <f aca="false">FilterOPk!O$35</f>
        <v>0</v>
      </c>
    </row>
    <row r="1990" customFormat="false" ht="12.75" hidden="false" customHeight="false" outlineLevel="0" collapsed="false">
      <c r="B1990" s="85" t="str">
        <f aca="false">FilterOPk!A$36</f>
        <v>Rogers Herndon</v>
      </c>
      <c r="C1990" s="13" t="n">
        <f aca="false">C1989+1</f>
        <v>1989</v>
      </c>
      <c r="D1990" s="50" t="n">
        <f aca="false">FilterOPk!B$36</f>
        <v>0</v>
      </c>
      <c r="E1990" s="50" t="n">
        <f aca="false">FilterOPk!C$36</f>
        <v>0</v>
      </c>
      <c r="F1990" s="50" t="n">
        <f aca="false">FilterOPk!D$36</f>
        <v>0</v>
      </c>
      <c r="G1990" s="50" t="n">
        <f aca="false">FilterOPk!E$36</f>
        <v>0</v>
      </c>
      <c r="H1990" s="50" t="n">
        <f aca="false">FilterOPk!F$36</f>
        <v>0</v>
      </c>
      <c r="I1990" s="50" t="n">
        <f aca="false">FilterOPk!G$36</f>
        <v>0</v>
      </c>
      <c r="J1990" s="50" t="n">
        <f aca="false">FilterOPk!H$36</f>
        <v>0</v>
      </c>
      <c r="K1990" s="50" t="n">
        <f aca="false">FilterOPk!I$36</f>
        <v>0</v>
      </c>
      <c r="L1990" s="50" t="n">
        <f aca="false">FilterOPk!J$36</f>
        <v>0</v>
      </c>
      <c r="M1990" s="50" t="n">
        <f aca="false">FilterOPk!K$36</f>
        <v>0</v>
      </c>
      <c r="N1990" s="50" t="n">
        <f aca="false">FilterOPk!L$36</f>
        <v>0</v>
      </c>
      <c r="O1990" s="50" t="n">
        <f aca="false">FilterOPk!M$36</f>
        <v>0</v>
      </c>
      <c r="P1990" s="50" t="n">
        <f aca="false">FilterOPk!N$36</f>
        <v>0</v>
      </c>
      <c r="Q1990" s="51" t="n">
        <f aca="false">FilterOPk!O$36</f>
        <v>0</v>
      </c>
    </row>
    <row r="1991" customFormat="false" ht="12.75" hidden="false" customHeight="false" outlineLevel="0" collapsed="false">
      <c r="B1991" s="85" t="str">
        <f aca="false">FilterOPk!A$37</f>
        <v>Dana Davis</v>
      </c>
      <c r="C1991" s="13" t="n">
        <f aca="false">C1990+1</f>
        <v>1990</v>
      </c>
      <c r="D1991" s="50" t="n">
        <f aca="false">FilterOPk!B$37</f>
        <v>0</v>
      </c>
      <c r="E1991" s="50" t="n">
        <f aca="false">FilterOPk!C$37</f>
        <v>0</v>
      </c>
      <c r="F1991" s="50" t="n">
        <f aca="false">FilterOPk!D$37</f>
        <v>0</v>
      </c>
      <c r="G1991" s="50" t="n">
        <f aca="false">FilterOPk!E$37</f>
        <v>0</v>
      </c>
      <c r="H1991" s="50" t="n">
        <f aca="false">FilterOPk!F$37</f>
        <v>0</v>
      </c>
      <c r="I1991" s="50" t="n">
        <f aca="false">FilterOPk!G$37</f>
        <v>0</v>
      </c>
      <c r="J1991" s="50" t="n">
        <f aca="false">FilterOPk!H$37</f>
        <v>0</v>
      </c>
      <c r="K1991" s="50" t="n">
        <f aca="false">FilterOPk!I$37</f>
        <v>0</v>
      </c>
      <c r="L1991" s="50" t="n">
        <f aca="false">FilterOPk!J$37</f>
        <v>0</v>
      </c>
      <c r="M1991" s="50" t="n">
        <f aca="false">FilterOPk!K$37</f>
        <v>0</v>
      </c>
      <c r="N1991" s="50" t="n">
        <f aca="false">FilterOPk!L$37</f>
        <v>0</v>
      </c>
      <c r="O1991" s="50" t="n">
        <f aca="false">FilterOPk!M$37</f>
        <v>0</v>
      </c>
      <c r="P1991" s="50" t="n">
        <f aca="false">FilterOPk!N$37</f>
        <v>0</v>
      </c>
      <c r="Q1991" s="51" t="n">
        <f aca="false">FilterOPk!O$37</f>
        <v>0</v>
      </c>
    </row>
    <row r="1992" customFormat="false" ht="12.75" hidden="false" customHeight="false" outlineLevel="0" collapsed="false">
      <c r="B1992" s="85" t="str">
        <f aca="false">FilterOPk!A$38</f>
        <v>Tom May</v>
      </c>
      <c r="C1992" s="13" t="n">
        <f aca="false">C1991+1</f>
        <v>1991</v>
      </c>
      <c r="D1992" s="50" t="n">
        <f aca="false">FilterOPk!B$38</f>
        <v>0</v>
      </c>
      <c r="E1992" s="50" t="n">
        <f aca="false">FilterOPk!C$38</f>
        <v>0</v>
      </c>
      <c r="F1992" s="50" t="n">
        <f aca="false">FilterOPk!D$38</f>
        <v>0</v>
      </c>
      <c r="G1992" s="50" t="n">
        <f aca="false">FilterOPk!E$38</f>
        <v>0</v>
      </c>
      <c r="H1992" s="50" t="n">
        <f aca="false">FilterOPk!F$38</f>
        <v>0</v>
      </c>
      <c r="I1992" s="50" t="n">
        <f aca="false">FilterOPk!G$38</f>
        <v>0</v>
      </c>
      <c r="J1992" s="50" t="n">
        <f aca="false">FilterOPk!H$38</f>
        <v>0</v>
      </c>
      <c r="K1992" s="50" t="n">
        <f aca="false">FilterOPk!I$38</f>
        <v>0</v>
      </c>
      <c r="L1992" s="50" t="n">
        <f aca="false">FilterOPk!J$38</f>
        <v>0</v>
      </c>
      <c r="M1992" s="50" t="n">
        <f aca="false">FilterOPk!K$38</f>
        <v>0</v>
      </c>
      <c r="N1992" s="50" t="n">
        <f aca="false">FilterOPk!L$38</f>
        <v>0</v>
      </c>
      <c r="O1992" s="50" t="n">
        <f aca="false">FilterOPk!M$38</f>
        <v>0</v>
      </c>
      <c r="P1992" s="50" t="n">
        <f aca="false">FilterOPk!N$38</f>
        <v>0</v>
      </c>
      <c r="Q1992" s="51" t="n">
        <f aca="false">FilterOPk!O$38</f>
        <v>0</v>
      </c>
    </row>
    <row r="1993" customFormat="false" ht="12.75" hidden="false" customHeight="false" outlineLevel="0" collapsed="false">
      <c r="B1993" s="85" t="str">
        <f aca="false">FilterOPk!A$39</f>
        <v>Clint Dean</v>
      </c>
      <c r="C1993" s="13" t="n">
        <f aca="false">C1992+1</f>
        <v>1992</v>
      </c>
      <c r="D1993" s="50" t="n">
        <f aca="false">FilterOPk!B$39</f>
        <v>0</v>
      </c>
      <c r="E1993" s="50" t="n">
        <f aca="false">FilterOPk!C$39</f>
        <v>0</v>
      </c>
      <c r="F1993" s="50" t="n">
        <f aca="false">FilterOPk!D$39</f>
        <v>0</v>
      </c>
      <c r="G1993" s="50" t="n">
        <f aca="false">FilterOPk!E$39</f>
        <v>0</v>
      </c>
      <c r="H1993" s="50" t="n">
        <f aca="false">FilterOPk!F$39</f>
        <v>0</v>
      </c>
      <c r="I1993" s="50" t="n">
        <f aca="false">FilterOPk!G$39</f>
        <v>0</v>
      </c>
      <c r="J1993" s="50" t="n">
        <f aca="false">FilterOPk!H$39</f>
        <v>0</v>
      </c>
      <c r="K1993" s="50" t="n">
        <f aca="false">FilterOPk!I$39</f>
        <v>0</v>
      </c>
      <c r="L1993" s="50" t="n">
        <f aca="false">FilterOPk!J$39</f>
        <v>0</v>
      </c>
      <c r="M1993" s="50" t="n">
        <f aca="false">FilterOPk!K$39</f>
        <v>0</v>
      </c>
      <c r="N1993" s="50" t="n">
        <f aca="false">FilterOPk!L$39</f>
        <v>0</v>
      </c>
      <c r="O1993" s="50" t="n">
        <f aca="false">FilterOPk!M$39</f>
        <v>0</v>
      </c>
      <c r="P1993" s="50" t="n">
        <f aca="false">FilterOPk!N$39</f>
        <v>0</v>
      </c>
      <c r="Q1993" s="51" t="n">
        <f aca="false">FilterOPk!O$39</f>
        <v>0</v>
      </c>
    </row>
    <row r="1994" customFormat="false" ht="12.75" hidden="false" customHeight="false" outlineLevel="0" collapsed="false">
      <c r="B1994" s="85" t="str">
        <f aca="false">FilterOPk!A$40</f>
        <v>Rob Benson</v>
      </c>
      <c r="C1994" s="13" t="n">
        <f aca="false">C1993+1</f>
        <v>1993</v>
      </c>
      <c r="D1994" s="50" t="n">
        <f aca="false">FilterOPk!B$40</f>
        <v>0</v>
      </c>
      <c r="E1994" s="50" t="n">
        <f aca="false">FilterOPk!C$40</f>
        <v>0</v>
      </c>
      <c r="F1994" s="50" t="n">
        <f aca="false">FilterOPk!D$40</f>
        <v>0</v>
      </c>
      <c r="G1994" s="50" t="n">
        <f aca="false">FilterOPk!E$40</f>
        <v>0</v>
      </c>
      <c r="H1994" s="50" t="n">
        <f aca="false">FilterOPk!F$40</f>
        <v>0</v>
      </c>
      <c r="I1994" s="50" t="n">
        <f aca="false">FilterOPk!G$40</f>
        <v>0</v>
      </c>
      <c r="J1994" s="50" t="n">
        <f aca="false">FilterOPk!H$40</f>
        <v>0</v>
      </c>
      <c r="K1994" s="50" t="n">
        <f aca="false">FilterOPk!I$40</f>
        <v>0</v>
      </c>
      <c r="L1994" s="50" t="n">
        <f aca="false">FilterOPk!J$40</f>
        <v>0</v>
      </c>
      <c r="M1994" s="50" t="n">
        <f aca="false">FilterOPk!K$40</f>
        <v>0</v>
      </c>
      <c r="N1994" s="50" t="n">
        <f aca="false">FilterOPk!L$40</f>
        <v>0</v>
      </c>
      <c r="O1994" s="50" t="n">
        <f aca="false">FilterOPk!M$40</f>
        <v>0</v>
      </c>
      <c r="P1994" s="50" t="n">
        <f aca="false">FilterOPk!N$40</f>
        <v>0</v>
      </c>
      <c r="Q1994" s="51" t="n">
        <f aca="false">FilterOPk!O$40</f>
        <v>0</v>
      </c>
    </row>
    <row r="1995" customFormat="false" ht="12.75" hidden="false" customHeight="false" outlineLevel="0" collapsed="false">
      <c r="B1995" s="85" t="str">
        <f aca="false">FilterOPk!A$41</f>
        <v>Matt Lorenz</v>
      </c>
      <c r="C1995" s="13" t="n">
        <f aca="false">C1994+1</f>
        <v>1994</v>
      </c>
      <c r="D1995" s="50" t="n">
        <f aca="false">FilterOPk!B$41</f>
        <v>0</v>
      </c>
      <c r="E1995" s="50" t="n">
        <f aca="false">FilterOPk!C$41</f>
        <v>0</v>
      </c>
      <c r="F1995" s="50" t="n">
        <f aca="false">FilterOPk!D$41</f>
        <v>0</v>
      </c>
      <c r="G1995" s="50" t="n">
        <f aca="false">FilterOPk!E$41</f>
        <v>0</v>
      </c>
      <c r="H1995" s="50" t="n">
        <f aca="false">FilterOPk!F$41</f>
        <v>0</v>
      </c>
      <c r="I1995" s="50" t="n">
        <f aca="false">FilterOPk!G$41</f>
        <v>0</v>
      </c>
      <c r="J1995" s="50" t="n">
        <f aca="false">FilterOPk!H$41</f>
        <v>0</v>
      </c>
      <c r="K1995" s="50" t="n">
        <f aca="false">FilterOPk!I$41</f>
        <v>0</v>
      </c>
      <c r="L1995" s="50" t="n">
        <f aca="false">FilterOPk!J$41</f>
        <v>0</v>
      </c>
      <c r="M1995" s="50" t="n">
        <f aca="false">FilterOPk!K$41</f>
        <v>0</v>
      </c>
      <c r="N1995" s="50" t="n">
        <f aca="false">FilterOPk!L$41</f>
        <v>0</v>
      </c>
      <c r="O1995" s="50" t="n">
        <f aca="false">FilterOPk!M$41</f>
        <v>0</v>
      </c>
      <c r="P1995" s="50" t="n">
        <f aca="false">FilterOPk!N$41</f>
        <v>0</v>
      </c>
      <c r="Q1995" s="51" t="n">
        <f aca="false">FilterOPk!O$41</f>
        <v>0</v>
      </c>
    </row>
    <row r="1996" customFormat="false" ht="12.75" hidden="false" customHeight="false" outlineLevel="0" collapsed="false">
      <c r="B1996" s="85" t="str">
        <f aca="false">FilterOPk!A$42</f>
        <v>John Forney</v>
      </c>
      <c r="C1996" s="13" t="n">
        <f aca="false">C1995+1</f>
        <v>1995</v>
      </c>
      <c r="D1996" s="50" t="n">
        <f aca="false">FilterOPk!B$42</f>
        <v>0</v>
      </c>
      <c r="E1996" s="50" t="n">
        <f aca="false">FilterOPk!C$42</f>
        <v>0</v>
      </c>
      <c r="F1996" s="50" t="n">
        <f aca="false">FilterOPk!D$42</f>
        <v>0</v>
      </c>
      <c r="G1996" s="50" t="n">
        <f aca="false">FilterOPk!E$42</f>
        <v>0</v>
      </c>
      <c r="H1996" s="50" t="n">
        <f aca="false">FilterOPk!F$42</f>
        <v>0</v>
      </c>
      <c r="I1996" s="50" t="n">
        <f aca="false">FilterOPk!G$42</f>
        <v>0</v>
      </c>
      <c r="J1996" s="50" t="n">
        <f aca="false">FilterOPk!H$42</f>
        <v>0</v>
      </c>
      <c r="K1996" s="50" t="n">
        <f aca="false">FilterOPk!I$42</f>
        <v>0</v>
      </c>
      <c r="L1996" s="50" t="n">
        <f aca="false">FilterOPk!J$42</f>
        <v>0</v>
      </c>
      <c r="M1996" s="50" t="n">
        <f aca="false">FilterOPk!K$42</f>
        <v>0</v>
      </c>
      <c r="N1996" s="50" t="n">
        <f aca="false">FilterOPk!L$42</f>
        <v>0</v>
      </c>
      <c r="O1996" s="50" t="n">
        <f aca="false">FilterOPk!M$42</f>
        <v>0</v>
      </c>
      <c r="P1996" s="50" t="n">
        <f aca="false">FilterOPk!N$42</f>
        <v>0</v>
      </c>
      <c r="Q1996" s="51" t="n">
        <f aca="false">FilterOPk!O$42</f>
        <v>0</v>
      </c>
    </row>
    <row r="1997" customFormat="false" ht="12.75" hidden="false" customHeight="false" outlineLevel="0" collapsed="false">
      <c r="B1997" s="85" t="str">
        <f aca="false">FilterOPk!A$43</f>
        <v>Mike Carson</v>
      </c>
      <c r="C1997" s="13" t="n">
        <f aca="false">C1996+1</f>
        <v>1996</v>
      </c>
      <c r="D1997" s="50" t="n">
        <f aca="false">FilterOPk!B$43</f>
        <v>0</v>
      </c>
      <c r="E1997" s="50" t="n">
        <f aca="false">FilterOPk!C$43</f>
        <v>0</v>
      </c>
      <c r="F1997" s="50" t="n">
        <f aca="false">FilterOPk!D$43</f>
        <v>0</v>
      </c>
      <c r="G1997" s="50" t="n">
        <f aca="false">FilterOPk!E$43</f>
        <v>0</v>
      </c>
      <c r="H1997" s="50" t="n">
        <f aca="false">FilterOPk!F$43</f>
        <v>0</v>
      </c>
      <c r="I1997" s="50" t="n">
        <f aca="false">FilterOPk!G$43</f>
        <v>0</v>
      </c>
      <c r="J1997" s="50" t="n">
        <f aca="false">FilterOPk!H$43</f>
        <v>0</v>
      </c>
      <c r="K1997" s="50" t="n">
        <f aca="false">FilterOPk!I$43</f>
        <v>0</v>
      </c>
      <c r="L1997" s="50" t="n">
        <f aca="false">FilterOPk!J$43</f>
        <v>0</v>
      </c>
      <c r="M1997" s="50" t="n">
        <f aca="false">FilterOPk!K$43</f>
        <v>0</v>
      </c>
      <c r="N1997" s="50" t="n">
        <f aca="false">FilterOPk!L$43</f>
        <v>0</v>
      </c>
      <c r="O1997" s="50" t="n">
        <f aca="false">FilterOPk!M$43</f>
        <v>0</v>
      </c>
      <c r="P1997" s="50" t="n">
        <f aca="false">FilterOPk!N$43</f>
        <v>0</v>
      </c>
      <c r="Q1997" s="51" t="n">
        <f aca="false">FilterOPk!O$43</f>
        <v>0</v>
      </c>
    </row>
    <row r="1998" customFormat="false" ht="12.75" hidden="false" customHeight="false" outlineLevel="0" collapsed="false">
      <c r="B1998" s="85" t="str">
        <f aca="false">FilterOPk!A$44</f>
        <v>Chris Dorland</v>
      </c>
      <c r="C1998" s="13" t="n">
        <f aca="false">C1997+1</f>
        <v>1997</v>
      </c>
      <c r="D1998" s="50" t="n">
        <f aca="false">FilterOPk!B$44</f>
        <v>0</v>
      </c>
      <c r="E1998" s="50" t="n">
        <f aca="false">FilterOPk!C$44</f>
        <v>0</v>
      </c>
      <c r="F1998" s="50" t="n">
        <f aca="false">FilterOPk!D$44</f>
        <v>0</v>
      </c>
      <c r="G1998" s="50" t="n">
        <f aca="false">FilterOPk!E$44</f>
        <v>0</v>
      </c>
      <c r="H1998" s="50" t="n">
        <f aca="false">FilterOPk!F$44</f>
        <v>0</v>
      </c>
      <c r="I1998" s="50" t="n">
        <f aca="false">FilterOPk!G$44</f>
        <v>0</v>
      </c>
      <c r="J1998" s="50" t="n">
        <f aca="false">FilterOPk!H$44</f>
        <v>0</v>
      </c>
      <c r="K1998" s="50" t="n">
        <f aca="false">FilterOPk!I$44</f>
        <v>0</v>
      </c>
      <c r="L1998" s="50" t="n">
        <f aca="false">FilterOPk!J$44</f>
        <v>0</v>
      </c>
      <c r="M1998" s="50" t="n">
        <f aca="false">FilterOPk!K$44</f>
        <v>0</v>
      </c>
      <c r="N1998" s="50" t="n">
        <f aca="false">FilterOPk!L$44</f>
        <v>0</v>
      </c>
      <c r="O1998" s="50" t="n">
        <f aca="false">FilterOPk!M$44</f>
        <v>0</v>
      </c>
      <c r="P1998" s="50" t="n">
        <f aca="false">FilterOPk!N$44</f>
        <v>0</v>
      </c>
      <c r="Q1998" s="51" t="n">
        <f aca="false">FilterOPk!O$44</f>
        <v>0</v>
      </c>
    </row>
    <row r="1999" customFormat="false" ht="12.75" hidden="false" customHeight="false" outlineLevel="0" collapsed="false">
      <c r="B1999" s="85" t="str">
        <f aca="false">FilterOPk!A$45</f>
        <v>Jeff King</v>
      </c>
      <c r="C1999" s="13" t="n">
        <f aca="false">C1998+1</f>
        <v>1998</v>
      </c>
      <c r="D1999" s="50" t="n">
        <f aca="false">FilterOPk!B$45</f>
        <v>0</v>
      </c>
      <c r="E1999" s="50" t="n">
        <f aca="false">FilterOPk!C$45</f>
        <v>0</v>
      </c>
      <c r="F1999" s="50" t="n">
        <f aca="false">FilterOPk!D$45</f>
        <v>0</v>
      </c>
      <c r="G1999" s="50" t="n">
        <f aca="false">FilterOPk!E$45</f>
        <v>0</v>
      </c>
      <c r="H1999" s="50" t="n">
        <f aca="false">FilterOPk!F$45</f>
        <v>0</v>
      </c>
      <c r="I1999" s="50" t="n">
        <f aca="false">FilterOPk!G$45</f>
        <v>0</v>
      </c>
      <c r="J1999" s="50" t="n">
        <f aca="false">FilterOPk!H$45</f>
        <v>0</v>
      </c>
      <c r="K1999" s="50" t="n">
        <f aca="false">FilterOPk!I$45</f>
        <v>0</v>
      </c>
      <c r="L1999" s="50" t="n">
        <f aca="false">FilterOPk!J$45</f>
        <v>0</v>
      </c>
      <c r="M1999" s="50" t="n">
        <f aca="false">FilterOPk!K$45</f>
        <v>0</v>
      </c>
      <c r="N1999" s="50" t="n">
        <f aca="false">FilterOPk!L$45</f>
        <v>0</v>
      </c>
      <c r="O1999" s="50" t="n">
        <f aca="false">FilterOPk!M$45</f>
        <v>0</v>
      </c>
      <c r="P1999" s="50" t="n">
        <f aca="false">FilterOPk!N$45</f>
        <v>0</v>
      </c>
      <c r="Q1999" s="51" t="n">
        <f aca="false">FilterOPk!O$45</f>
        <v>0</v>
      </c>
    </row>
    <row r="2000" customFormat="false" ht="12.75" hidden="false" customHeight="false" outlineLevel="0" collapsed="false">
      <c r="B2000" s="85" t="n">
        <f aca="false">FilterOPk!A$46</f>
        <v>0</v>
      </c>
      <c r="C2000" s="13" t="n">
        <f aca="false">C1999+1</f>
        <v>1999</v>
      </c>
      <c r="D2000" s="50" t="n">
        <f aca="false">FilterOPk!B$46</f>
        <v>0</v>
      </c>
      <c r="E2000" s="50" t="n">
        <f aca="false">FilterOPk!C$46</f>
        <v>0</v>
      </c>
      <c r="F2000" s="50" t="n">
        <f aca="false">FilterOPk!D$46</f>
        <v>0</v>
      </c>
      <c r="G2000" s="50" t="n">
        <f aca="false">FilterOPk!E$46</f>
        <v>0</v>
      </c>
      <c r="H2000" s="50" t="n">
        <f aca="false">FilterOPk!F$46</f>
        <v>0</v>
      </c>
      <c r="I2000" s="50" t="n">
        <f aca="false">FilterOPk!G$46</f>
        <v>0</v>
      </c>
      <c r="J2000" s="50" t="n">
        <f aca="false">FilterOPk!H$46</f>
        <v>0</v>
      </c>
      <c r="K2000" s="50" t="n">
        <f aca="false">FilterOPk!I$46</f>
        <v>0</v>
      </c>
      <c r="L2000" s="50" t="n">
        <f aca="false">FilterOPk!J$46</f>
        <v>0</v>
      </c>
      <c r="M2000" s="50" t="n">
        <f aca="false">FilterOPk!K$46</f>
        <v>0</v>
      </c>
      <c r="N2000" s="50" t="n">
        <f aca="false">FilterOPk!L$46</f>
        <v>0</v>
      </c>
      <c r="O2000" s="50" t="n">
        <f aca="false">FilterOPk!M$46</f>
        <v>0</v>
      </c>
      <c r="P2000" s="50" t="n">
        <f aca="false">FilterOPk!N$46</f>
        <v>0</v>
      </c>
      <c r="Q2000" s="51" t="n">
        <f aca="false">FilterOPk!O$46</f>
        <v>0</v>
      </c>
    </row>
    <row r="2001" customFormat="false" ht="12.75" hidden="false" customHeight="false" outlineLevel="0" collapsed="false">
      <c r="B2001" s="87" t="n">
        <f aca="false">FilterOPk!A$47</f>
        <v>0</v>
      </c>
      <c r="C2001" s="64" t="n">
        <f aca="false">C2000+1</f>
        <v>2000</v>
      </c>
      <c r="D2001" s="54" t="n">
        <f aca="false">FilterOPk!B$47</f>
        <v>0</v>
      </c>
      <c r="E2001" s="54" t="n">
        <f aca="false">FilterOPk!C$47</f>
        <v>0</v>
      </c>
      <c r="F2001" s="54" t="n">
        <f aca="false">FilterOPk!D$47</f>
        <v>0</v>
      </c>
      <c r="G2001" s="54" t="n">
        <f aca="false">FilterOPk!E$47</f>
        <v>0</v>
      </c>
      <c r="H2001" s="54" t="n">
        <f aca="false">FilterOPk!F$47</f>
        <v>0</v>
      </c>
      <c r="I2001" s="54" t="n">
        <f aca="false">FilterOPk!G$47</f>
        <v>0</v>
      </c>
      <c r="J2001" s="54" t="n">
        <f aca="false">FilterOPk!H$47</f>
        <v>0</v>
      </c>
      <c r="K2001" s="54" t="n">
        <f aca="false">FilterOPk!I$47</f>
        <v>0</v>
      </c>
      <c r="L2001" s="54" t="n">
        <f aca="false">FilterOPk!J$47</f>
        <v>0</v>
      </c>
      <c r="M2001" s="54" t="n">
        <f aca="false">FilterOPk!K$47</f>
        <v>0</v>
      </c>
      <c r="N2001" s="54" t="n">
        <f aca="false">FilterOPk!L$47</f>
        <v>0</v>
      </c>
      <c r="O2001" s="54" t="n">
        <f aca="false">FilterOPk!M$47</f>
        <v>0</v>
      </c>
      <c r="P2001" s="54" t="n">
        <f aca="false">FilterOPk!N$47</f>
        <v>0</v>
      </c>
      <c r="Q2001" s="55" t="n">
        <f aca="false">FilterOPk!O$47</f>
        <v>0</v>
      </c>
    </row>
    <row r="2002" customFormat="false" ht="12.75" hidden="false" customHeight="false" outlineLevel="0" collapsed="false">
      <c r="A2002" s="0" t="n">
        <f aca="false">A1962+1</f>
        <v>51</v>
      </c>
      <c r="B2002" s="57" t="n">
        <f aca="false">FilterOPk!D$1</f>
        <v>36907</v>
      </c>
      <c r="C2002" s="58" t="n">
        <f aca="false">C2001+1</f>
        <v>2001</v>
      </c>
      <c r="D2002" s="58"/>
      <c r="E2002" s="58"/>
      <c r="F2002" s="58"/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83"/>
    </row>
    <row r="2003" customFormat="false" ht="12.75" hidden="false" customHeight="false" outlineLevel="0" collapsed="false">
      <c r="B2003" s="61"/>
      <c r="C2003" s="13" t="n">
        <f aca="false">C2002+1</f>
        <v>2002</v>
      </c>
      <c r="D2003" s="13"/>
      <c r="E2003" s="21" t="s">
        <v>5</v>
      </c>
      <c r="F2003" s="21" t="s">
        <v>6</v>
      </c>
      <c r="G2003" s="21" t="s">
        <v>7</v>
      </c>
      <c r="H2003" s="21" t="s">
        <v>8</v>
      </c>
      <c r="I2003" s="21" t="s">
        <v>9</v>
      </c>
      <c r="J2003" s="21" t="s">
        <v>10</v>
      </c>
      <c r="K2003" s="21" t="s">
        <v>11</v>
      </c>
      <c r="L2003" s="21" t="s">
        <v>12</v>
      </c>
      <c r="M2003" s="21" t="s">
        <v>13</v>
      </c>
      <c r="N2003" s="21" t="s">
        <v>14</v>
      </c>
      <c r="O2003" s="21" t="n">
        <v>2002</v>
      </c>
      <c r="P2003" s="21" t="s">
        <v>15</v>
      </c>
      <c r="Q2003" s="84" t="s">
        <v>16</v>
      </c>
    </row>
    <row r="2004" customFormat="false" ht="12.75" hidden="false" customHeight="false" outlineLevel="0" collapsed="false">
      <c r="B2004" s="85" t="str">
        <f aca="false">FilterOPk!A$9</f>
        <v>Power positions</v>
      </c>
      <c r="C2004" s="13" t="n">
        <f aca="false">C2003+1</f>
        <v>2003</v>
      </c>
      <c r="D2004" s="13" t="s">
        <v>4</v>
      </c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86"/>
    </row>
    <row r="2005" customFormat="false" ht="12.75" hidden="false" customHeight="false" outlineLevel="0" collapsed="false">
      <c r="B2005" s="85" t="str">
        <f aca="false">FilterOPk!A$10</f>
        <v>East Position</v>
      </c>
      <c r="C2005" s="13" t="n">
        <f aca="false">C2004+1</f>
        <v>2004</v>
      </c>
      <c r="D2005" s="50" t="n">
        <f aca="false">FilterOPk!B$10</f>
        <v>34784396.7946123</v>
      </c>
      <c r="E2005" s="50" t="n">
        <f aca="false">FilterOPk!C$10</f>
        <v>139428.68</v>
      </c>
      <c r="F2005" s="50" t="n">
        <f aca="false">FilterOPk!D$10</f>
        <v>244540.42</v>
      </c>
      <c r="G2005" s="50" t="n">
        <f aca="false">FilterOPk!E$10</f>
        <v>352018.99</v>
      </c>
      <c r="H2005" s="50" t="n">
        <f aca="false">FilterOPk!F$10</f>
        <v>454047.41</v>
      </c>
      <c r="I2005" s="50" t="n">
        <f aca="false">FilterOPk!G$10</f>
        <v>460700.87</v>
      </c>
      <c r="J2005" s="50" t="n">
        <f aca="false">FilterOPk!H$10</f>
        <v>371715.26</v>
      </c>
      <c r="K2005" s="50" t="n">
        <f aca="false">FilterOPk!I$10</f>
        <v>743238.67</v>
      </c>
      <c r="L2005" s="50" t="n">
        <f aca="false">FilterOPk!J$10</f>
        <v>433572.73</v>
      </c>
      <c r="M2005" s="50" t="n">
        <f aca="false">FilterOPk!K$10</f>
        <v>1264075.99</v>
      </c>
      <c r="N2005" s="50" t="n">
        <f aca="false">FilterOPk!L$10</f>
        <v>4463339.02</v>
      </c>
      <c r="O2005" s="50" t="n">
        <f aca="false">FilterOPk!M$10</f>
        <v>-232298.41</v>
      </c>
      <c r="P2005" s="50" t="n">
        <f aca="false">FilterOPk!N$10</f>
        <v>1174384.84</v>
      </c>
      <c r="Q2005" s="51" t="n">
        <f aca="false">FilterOPk!O$10</f>
        <v>5405425.45</v>
      </c>
    </row>
    <row r="2006" customFormat="false" ht="12.75" hidden="false" customHeight="false" outlineLevel="0" collapsed="false">
      <c r="B2006" s="85" t="str">
        <f aca="false">FilterOPk!A$11</f>
        <v>East Power Mgmt</v>
      </c>
      <c r="C2006" s="13" t="n">
        <f aca="false">C2005+1</f>
        <v>2005</v>
      </c>
      <c r="D2006" s="50" t="n">
        <f aca="false">FilterOPk!B$11</f>
        <v>7547347.04451418</v>
      </c>
      <c r="E2006" s="50" t="n">
        <f aca="false">FilterOPk!C$11</f>
        <v>0</v>
      </c>
      <c r="F2006" s="50" t="n">
        <f aca="false">FilterOPk!D$11</f>
        <v>0</v>
      </c>
      <c r="G2006" s="50" t="n">
        <f aca="false">FilterOPk!E$11</f>
        <v>0</v>
      </c>
      <c r="H2006" s="50" t="n">
        <f aca="false">FilterOPk!F$11</f>
        <v>0</v>
      </c>
      <c r="I2006" s="50" t="n">
        <f aca="false">FilterOPk!G$11</f>
        <v>0</v>
      </c>
      <c r="J2006" s="50" t="n">
        <f aca="false">FilterOPk!H$11</f>
        <v>0</v>
      </c>
      <c r="K2006" s="50" t="n">
        <f aca="false">FilterOPk!I$11</f>
        <v>0</v>
      </c>
      <c r="L2006" s="50" t="n">
        <f aca="false">FilterOPk!J$11</f>
        <v>0</v>
      </c>
      <c r="M2006" s="50" t="n">
        <f aca="false">FilterOPk!K$11</f>
        <v>0</v>
      </c>
      <c r="N2006" s="50" t="n">
        <f aca="false">FilterOPk!L$11</f>
        <v>0</v>
      </c>
      <c r="O2006" s="50" t="n">
        <f aca="false">FilterOPk!M$11</f>
        <v>0</v>
      </c>
      <c r="P2006" s="50" t="n">
        <f aca="false">FilterOPk!N$11</f>
        <v>0</v>
      </c>
      <c r="Q2006" s="51" t="n">
        <f aca="false">FilterOPk!O$11</f>
        <v>0</v>
      </c>
    </row>
    <row r="2007" customFormat="false" ht="12.75" hidden="false" customHeight="false" outlineLevel="0" collapsed="false">
      <c r="B2007" s="85" t="str">
        <f aca="false">FilterOPk!A$12</f>
        <v>Long Term Options</v>
      </c>
      <c r="C2007" s="13" t="n">
        <f aca="false">C2006+1</f>
        <v>2006</v>
      </c>
      <c r="D2007" s="50" t="n">
        <f aca="false">FilterOPk!B$12</f>
        <v>0</v>
      </c>
      <c r="E2007" s="50" t="n">
        <f aca="false">FilterOPk!C$12</f>
        <v>0</v>
      </c>
      <c r="F2007" s="50" t="n">
        <f aca="false">FilterOPk!D$12</f>
        <v>0</v>
      </c>
      <c r="G2007" s="50" t="n">
        <f aca="false">FilterOPk!E$12</f>
        <v>0</v>
      </c>
      <c r="H2007" s="50" t="n">
        <f aca="false">FilterOPk!F$12</f>
        <v>0</v>
      </c>
      <c r="I2007" s="50" t="n">
        <f aca="false">FilterOPk!G$12</f>
        <v>0</v>
      </c>
      <c r="J2007" s="50" t="n">
        <f aca="false">FilterOPk!H$12</f>
        <v>0</v>
      </c>
      <c r="K2007" s="50" t="n">
        <f aca="false">FilterOPk!I$12</f>
        <v>0</v>
      </c>
      <c r="L2007" s="50" t="n">
        <f aca="false">FilterOPk!J$12</f>
        <v>0</v>
      </c>
      <c r="M2007" s="50" t="n">
        <f aca="false">FilterOPk!K$12</f>
        <v>0</v>
      </c>
      <c r="N2007" s="50" t="n">
        <f aca="false">FilterOPk!L$12</f>
        <v>0</v>
      </c>
      <c r="O2007" s="50" t="n">
        <f aca="false">FilterOPk!M$12</f>
        <v>0</v>
      </c>
      <c r="P2007" s="50" t="n">
        <f aca="false">FilterOPk!N$12</f>
        <v>0</v>
      </c>
      <c r="Q2007" s="51" t="n">
        <f aca="false">FilterOPk!O$12</f>
        <v>0</v>
      </c>
    </row>
    <row r="2008" customFormat="false" ht="12.75" hidden="false" customHeight="false" outlineLevel="0" collapsed="false">
      <c r="B2008" s="85" t="str">
        <f aca="false">FilterOPk!A$13</f>
        <v>LT-MIDWEST</v>
      </c>
      <c r="C2008" s="13" t="n">
        <f aca="false">C2007+1</f>
        <v>2007</v>
      </c>
      <c r="D2008" s="50" t="n">
        <f aca="false">FilterOPk!B$13</f>
        <v>7151089.47366245</v>
      </c>
      <c r="E2008" s="50" t="n">
        <f aca="false">FilterOPk!C$13</f>
        <v>36317.39</v>
      </c>
      <c r="F2008" s="50" t="n">
        <f aca="false">FilterOPk!D$13</f>
        <v>95142.77</v>
      </c>
      <c r="G2008" s="50" t="n">
        <f aca="false">FilterOPk!E$13</f>
        <v>106523.31</v>
      </c>
      <c r="H2008" s="50" t="n">
        <f aca="false">FilterOPk!F$13</f>
        <v>103615.07</v>
      </c>
      <c r="I2008" s="50" t="n">
        <f aca="false">FilterOPk!G$13</f>
        <v>106049.09</v>
      </c>
      <c r="J2008" s="50" t="n">
        <f aca="false">FilterOPk!H$13</f>
        <v>78310</v>
      </c>
      <c r="K2008" s="50" t="n">
        <f aca="false">FilterOPk!I$13</f>
        <v>160210.16</v>
      </c>
      <c r="L2008" s="50" t="n">
        <f aca="false">FilterOPk!J$13</f>
        <v>108136.49</v>
      </c>
      <c r="M2008" s="50" t="n">
        <f aca="false">FilterOPk!K$13</f>
        <v>312653.19</v>
      </c>
      <c r="N2008" s="50" t="n">
        <f aca="false">FilterOPk!L$13</f>
        <v>1106957.47</v>
      </c>
      <c r="O2008" s="50" t="n">
        <f aca="false">FilterOPk!M$13</f>
        <v>-124610.37</v>
      </c>
      <c r="P2008" s="50" t="n">
        <f aca="false">FilterOPk!N$13</f>
        <v>893459.31</v>
      </c>
      <c r="Q2008" s="51" t="n">
        <f aca="false">FilterOPk!O$13</f>
        <v>1875806.41</v>
      </c>
    </row>
    <row r="2009" customFormat="false" ht="12.75" hidden="false" customHeight="false" outlineLevel="0" collapsed="false">
      <c r="B2009" s="85" t="str">
        <f aca="false">FilterOPk!A$14</f>
        <v>ST-ECAR</v>
      </c>
      <c r="C2009" s="13" t="n">
        <f aca="false">C2008+1</f>
        <v>2008</v>
      </c>
      <c r="D2009" s="50" t="n">
        <f aca="false">FilterOPk!B$14</f>
        <v>238101.441960815</v>
      </c>
      <c r="E2009" s="50" t="n">
        <f aca="false">FilterOPk!C$14</f>
        <v>0</v>
      </c>
      <c r="F2009" s="50" t="n">
        <f aca="false">FilterOPk!D$14</f>
        <v>0</v>
      </c>
      <c r="G2009" s="50" t="n">
        <f aca="false">FilterOPk!E$14</f>
        <v>0</v>
      </c>
      <c r="H2009" s="50" t="n">
        <f aca="false">FilterOPk!F$14</f>
        <v>0</v>
      </c>
      <c r="I2009" s="50" t="n">
        <f aca="false">FilterOPk!G$14</f>
        <v>0</v>
      </c>
      <c r="J2009" s="50" t="n">
        <f aca="false">FilterOPk!H$14</f>
        <v>0</v>
      </c>
      <c r="K2009" s="50" t="n">
        <f aca="false">FilterOPk!I$14</f>
        <v>0</v>
      </c>
      <c r="L2009" s="50" t="n">
        <f aca="false">FilterOPk!J$14</f>
        <v>0</v>
      </c>
      <c r="M2009" s="50" t="n">
        <f aca="false">FilterOPk!K$14</f>
        <v>0</v>
      </c>
      <c r="N2009" s="50" t="n">
        <f aca="false">FilterOPk!L$14</f>
        <v>0</v>
      </c>
      <c r="O2009" s="50" t="n">
        <f aca="false">FilterOPk!M$14</f>
        <v>0</v>
      </c>
      <c r="P2009" s="50" t="n">
        <f aca="false">FilterOPk!N$14</f>
        <v>0</v>
      </c>
      <c r="Q2009" s="51" t="n">
        <f aca="false">FilterOPk!O$14</f>
        <v>0</v>
      </c>
    </row>
    <row r="2010" customFormat="false" ht="12.75" hidden="false" customHeight="false" outlineLevel="0" collapsed="false">
      <c r="B2010" s="85" t="str">
        <f aca="false">FilterOPk!A$15</f>
        <v>ST- MAPP</v>
      </c>
      <c r="C2010" s="13" t="n">
        <f aca="false">C2009+1</f>
        <v>2009</v>
      </c>
      <c r="D2010" s="50" t="n">
        <f aca="false">FilterOPk!B$15</f>
        <v>254636.614020626</v>
      </c>
      <c r="E2010" s="50" t="n">
        <f aca="false">FilterOPk!C$15</f>
        <v>-1590.85</v>
      </c>
      <c r="F2010" s="50" t="n">
        <f aca="false">FilterOPk!D$15</f>
        <v>-3167.72</v>
      </c>
      <c r="G2010" s="50" t="n">
        <f aca="false">FilterOPk!E$15</f>
        <v>-3546.79</v>
      </c>
      <c r="H2010" s="50" t="n">
        <f aca="false">FilterOPk!F$15</f>
        <v>-3530.89</v>
      </c>
      <c r="I2010" s="50" t="n">
        <f aca="false">FilterOPk!G$15</f>
        <v>0</v>
      </c>
      <c r="J2010" s="50" t="n">
        <f aca="false">FilterOPk!H$15</f>
        <v>0</v>
      </c>
      <c r="K2010" s="50" t="n">
        <f aca="false">FilterOPk!I$15</f>
        <v>0</v>
      </c>
      <c r="L2010" s="50" t="n">
        <f aca="false">FilterOPk!J$15</f>
        <v>0</v>
      </c>
      <c r="M2010" s="50" t="n">
        <f aca="false">FilterOPk!K$15</f>
        <v>0</v>
      </c>
      <c r="N2010" s="50" t="n">
        <f aca="false">FilterOPk!L$15</f>
        <v>-11836.25</v>
      </c>
      <c r="O2010" s="50" t="n">
        <f aca="false">FilterOPk!M$15</f>
        <v>0</v>
      </c>
      <c r="P2010" s="50" t="n">
        <f aca="false">FilterOPk!N$15</f>
        <v>0</v>
      </c>
      <c r="Q2010" s="51" t="n">
        <f aca="false">FilterOPk!O$15</f>
        <v>-11836.25</v>
      </c>
    </row>
    <row r="2011" customFormat="false" ht="12.75" hidden="false" customHeight="false" outlineLevel="0" collapsed="false">
      <c r="B2011" s="85" t="str">
        <f aca="false">FilterOPk!A$16</f>
        <v>ST- MAIN</v>
      </c>
      <c r="C2011" s="13" t="n">
        <f aca="false">C2010+1</f>
        <v>2010</v>
      </c>
      <c r="D2011" s="50" t="n">
        <f aca="false">FilterOPk!B$16</f>
        <v>694293.253349893</v>
      </c>
      <c r="E2011" s="50" t="n">
        <f aca="false">FilterOPk!C$16</f>
        <v>0</v>
      </c>
      <c r="F2011" s="50" t="n">
        <f aca="false">FilterOPk!D$16</f>
        <v>0</v>
      </c>
      <c r="G2011" s="50" t="n">
        <f aca="false">FilterOPk!E$16</f>
        <v>0</v>
      </c>
      <c r="H2011" s="50" t="n">
        <f aca="false">FilterOPk!F$16</f>
        <v>0</v>
      </c>
      <c r="I2011" s="50" t="n">
        <f aca="false">FilterOPk!G$16</f>
        <v>0</v>
      </c>
      <c r="J2011" s="50" t="n">
        <f aca="false">FilterOPk!H$16</f>
        <v>0</v>
      </c>
      <c r="K2011" s="50" t="n">
        <f aca="false">FilterOPk!I$16</f>
        <v>0</v>
      </c>
      <c r="L2011" s="50" t="n">
        <f aca="false">FilterOPk!J$16</f>
        <v>0</v>
      </c>
      <c r="M2011" s="50" t="n">
        <f aca="false">FilterOPk!K$16</f>
        <v>0</v>
      </c>
      <c r="N2011" s="50" t="n">
        <f aca="false">FilterOPk!L$16</f>
        <v>0</v>
      </c>
      <c r="O2011" s="50" t="n">
        <f aca="false">FilterOPk!M$16</f>
        <v>0</v>
      </c>
      <c r="P2011" s="50" t="n">
        <f aca="false">FilterOPk!N$16</f>
        <v>0</v>
      </c>
      <c r="Q2011" s="51" t="n">
        <f aca="false">FilterOPk!O$16</f>
        <v>0</v>
      </c>
    </row>
    <row r="2012" customFormat="false" ht="12.75" hidden="false" customHeight="false" outlineLevel="0" collapsed="false">
      <c r="B2012" s="85" t="str">
        <f aca="false">FilterOPk!A$17</f>
        <v>MW-ANALYST</v>
      </c>
      <c r="C2012" s="13" t="n">
        <f aca="false">C2011+1</f>
        <v>2011</v>
      </c>
      <c r="D2012" s="50" t="n">
        <f aca="false">FilterOPk!B$17</f>
        <v>0</v>
      </c>
      <c r="E2012" s="50" t="n">
        <f aca="false">FilterOPk!C$17</f>
        <v>0</v>
      </c>
      <c r="F2012" s="50" t="n">
        <f aca="false">FilterOPk!D$17</f>
        <v>0</v>
      </c>
      <c r="G2012" s="50" t="n">
        <f aca="false">FilterOPk!E$17</f>
        <v>0</v>
      </c>
      <c r="H2012" s="50" t="n">
        <f aca="false">FilterOPk!F$17</f>
        <v>0</v>
      </c>
      <c r="I2012" s="50" t="n">
        <f aca="false">FilterOPk!G$17</f>
        <v>0</v>
      </c>
      <c r="J2012" s="50" t="n">
        <f aca="false">FilterOPk!H$17</f>
        <v>0</v>
      </c>
      <c r="K2012" s="50" t="n">
        <f aca="false">FilterOPk!I$17</f>
        <v>0</v>
      </c>
      <c r="L2012" s="50" t="n">
        <f aca="false">FilterOPk!J$17</f>
        <v>0</v>
      </c>
      <c r="M2012" s="50" t="n">
        <f aca="false">FilterOPk!K$17</f>
        <v>0</v>
      </c>
      <c r="N2012" s="50" t="n">
        <f aca="false">FilterOPk!L$17</f>
        <v>0</v>
      </c>
      <c r="O2012" s="50" t="n">
        <f aca="false">FilterOPk!M$17</f>
        <v>0</v>
      </c>
      <c r="P2012" s="50" t="n">
        <f aca="false">FilterOPk!N$17</f>
        <v>0</v>
      </c>
      <c r="Q2012" s="51" t="n">
        <f aca="false">FilterOPk!O$17</f>
        <v>0</v>
      </c>
    </row>
    <row r="2013" customFormat="false" ht="12.75" hidden="false" customHeight="false" outlineLevel="0" collapsed="false">
      <c r="B2013" s="85" t="str">
        <f aca="false">FilterOPk!A$18</f>
        <v>LT-NE</v>
      </c>
      <c r="C2013" s="13" t="n">
        <f aca="false">C2012+1</f>
        <v>2012</v>
      </c>
      <c r="D2013" s="50" t="n">
        <f aca="false">FilterOPk!B$18</f>
        <v>6187311.37539291</v>
      </c>
      <c r="E2013" s="50" t="n">
        <f aca="false">FilterOPk!C$18</f>
        <v>38662.79</v>
      </c>
      <c r="F2013" s="50" t="n">
        <f aca="false">FilterOPk!D$18</f>
        <v>89522.8</v>
      </c>
      <c r="G2013" s="50" t="n">
        <f aca="false">FilterOPk!E$18</f>
        <v>158536.19</v>
      </c>
      <c r="H2013" s="50" t="n">
        <f aca="false">FilterOPk!F$18</f>
        <v>261849.24</v>
      </c>
      <c r="I2013" s="50" t="n">
        <f aca="false">FilterOPk!G$18</f>
        <v>291708.83</v>
      </c>
      <c r="J2013" s="50" t="n">
        <f aca="false">FilterOPk!H$18</f>
        <v>228360.42</v>
      </c>
      <c r="K2013" s="50" t="n">
        <f aca="false">FilterOPk!I$18</f>
        <v>445432.42</v>
      </c>
      <c r="L2013" s="50" t="n">
        <f aca="false">FilterOPk!J$18</f>
        <v>266345.8</v>
      </c>
      <c r="M2013" s="50" t="n">
        <f aca="false">FilterOPk!K$18</f>
        <v>801315.09</v>
      </c>
      <c r="N2013" s="50" t="n">
        <f aca="false">FilterOPk!L$18</f>
        <v>2581733.58</v>
      </c>
      <c r="O2013" s="50" t="n">
        <f aca="false">FilterOPk!M$18</f>
        <v>-636932.37</v>
      </c>
      <c r="P2013" s="50" t="n">
        <f aca="false">FilterOPk!N$18</f>
        <v>-2303942.42</v>
      </c>
      <c r="Q2013" s="51" t="n">
        <f aca="false">FilterOPk!O$18</f>
        <v>-359141.210000001</v>
      </c>
    </row>
    <row r="2014" customFormat="false" ht="12.75" hidden="false" customHeight="false" outlineLevel="0" collapsed="false">
      <c r="B2014" s="85" t="str">
        <f aca="false">FilterOPk!A$19</f>
        <v>LT-PJM</v>
      </c>
      <c r="C2014" s="13" t="n">
        <f aca="false">C2013+1</f>
        <v>2013</v>
      </c>
      <c r="D2014" s="50" t="n">
        <f aca="false">FilterOPk!B$19</f>
        <v>1818236.42109565</v>
      </c>
      <c r="E2014" s="50" t="n">
        <f aca="false">FilterOPk!C$19</f>
        <v>0</v>
      </c>
      <c r="F2014" s="50" t="n">
        <f aca="false">FilterOPk!D$19</f>
        <v>19402.28</v>
      </c>
      <c r="G2014" s="50" t="n">
        <f aca="false">FilterOPk!E$19</f>
        <v>57930.92</v>
      </c>
      <c r="H2014" s="50" t="n">
        <f aca="false">FilterOPk!F$19</f>
        <v>59436.7</v>
      </c>
      <c r="I2014" s="50" t="n">
        <f aca="false">FilterOPk!G$19</f>
        <v>19136.52</v>
      </c>
      <c r="J2014" s="50" t="n">
        <f aca="false">FilterOPk!H$19</f>
        <v>18664.41</v>
      </c>
      <c r="K2014" s="50" t="n">
        <f aca="false">FilterOPk!I$19</f>
        <v>33608.82</v>
      </c>
      <c r="L2014" s="50" t="n">
        <f aca="false">FilterOPk!J$19</f>
        <v>20867.53</v>
      </c>
      <c r="M2014" s="50" t="n">
        <f aca="false">FilterOPk!K$19</f>
        <v>56340.86</v>
      </c>
      <c r="N2014" s="50" t="n">
        <f aca="false">FilterOPk!L$19</f>
        <v>285388.04</v>
      </c>
      <c r="O2014" s="50" t="n">
        <f aca="false">FilterOPk!M$19</f>
        <v>-1975.43</v>
      </c>
      <c r="P2014" s="50" t="n">
        <f aca="false">FilterOPk!N$19</f>
        <v>-179963.06</v>
      </c>
      <c r="Q2014" s="51" t="n">
        <f aca="false">FilterOPk!O$19</f>
        <v>103449.55</v>
      </c>
    </row>
    <row r="2015" customFormat="false" ht="12.75" hidden="false" customHeight="false" outlineLevel="0" collapsed="false">
      <c r="B2015" s="85" t="str">
        <f aca="false">FilterOPk!A$20</f>
        <v>LT- NY</v>
      </c>
      <c r="C2015" s="13" t="n">
        <f aca="false">C2014+1</f>
        <v>2014</v>
      </c>
      <c r="D2015" s="50" t="n">
        <f aca="false">FilterOPk!B$20</f>
        <v>0</v>
      </c>
      <c r="E2015" s="50" t="n">
        <f aca="false">FilterOPk!C$20</f>
        <v>-9128.22</v>
      </c>
      <c r="F2015" s="50" t="n">
        <f aca="false">FilterOPk!D$20</f>
        <v>-69725.26</v>
      </c>
      <c r="G2015" s="50" t="n">
        <f aca="false">FilterOPk!E$20</f>
        <v>0</v>
      </c>
      <c r="H2015" s="50" t="n">
        <f aca="false">FilterOPk!F$20</f>
        <v>0</v>
      </c>
      <c r="I2015" s="50" t="n">
        <f aca="false">FilterOPk!G$20</f>
        <v>0</v>
      </c>
      <c r="J2015" s="50" t="n">
        <f aca="false">FilterOPk!H$20</f>
        <v>0</v>
      </c>
      <c r="K2015" s="50" t="n">
        <f aca="false">FilterOPk!I$20</f>
        <v>0</v>
      </c>
      <c r="L2015" s="50" t="n">
        <f aca="false">FilterOPk!J$20</f>
        <v>0</v>
      </c>
      <c r="M2015" s="50" t="n">
        <f aca="false">FilterOPk!K$20</f>
        <v>0</v>
      </c>
      <c r="N2015" s="50" t="n">
        <f aca="false">FilterOPk!L$20</f>
        <v>-78853.48</v>
      </c>
      <c r="O2015" s="50" t="n">
        <f aca="false">FilterOPk!M$20</f>
        <v>0</v>
      </c>
      <c r="P2015" s="50" t="n">
        <f aca="false">FilterOPk!N$20</f>
        <v>12056.92</v>
      </c>
      <c r="Q2015" s="51" t="n">
        <f aca="false">FilterOPk!O$20</f>
        <v>-66796.56</v>
      </c>
    </row>
    <row r="2016" customFormat="false" ht="12.75" hidden="false" customHeight="false" outlineLevel="0" collapsed="false">
      <c r="B2016" s="85" t="str">
        <f aca="false">FilterOPk!A$21</f>
        <v>ST- PJM</v>
      </c>
      <c r="C2016" s="13" t="n">
        <f aca="false">C2015+1</f>
        <v>2015</v>
      </c>
      <c r="D2016" s="50" t="n">
        <f aca="false">FilterOPk!B$21</f>
        <v>1243093.71447674</v>
      </c>
      <c r="E2016" s="50" t="n">
        <f aca="false">FilterOPk!C$21</f>
        <v>13503.06</v>
      </c>
      <c r="F2016" s="50" t="n">
        <f aca="false">FilterOPk!D$21</f>
        <v>0</v>
      </c>
      <c r="G2016" s="50" t="n">
        <f aca="false">FilterOPk!E$21</f>
        <v>0</v>
      </c>
      <c r="H2016" s="50" t="n">
        <f aca="false">FilterOPk!F$21</f>
        <v>0</v>
      </c>
      <c r="I2016" s="50" t="n">
        <f aca="false">FilterOPk!G$21</f>
        <v>0</v>
      </c>
      <c r="J2016" s="50" t="n">
        <f aca="false">FilterOPk!H$21</f>
        <v>0</v>
      </c>
      <c r="K2016" s="50" t="n">
        <f aca="false">FilterOPk!I$21</f>
        <v>0</v>
      </c>
      <c r="L2016" s="50" t="n">
        <f aca="false">FilterOPk!J$21</f>
        <v>0</v>
      </c>
      <c r="M2016" s="50" t="n">
        <f aca="false">FilterOPk!K$21</f>
        <v>0</v>
      </c>
      <c r="N2016" s="50" t="n">
        <f aca="false">FilterOPk!L$21</f>
        <v>13503.06</v>
      </c>
      <c r="O2016" s="50" t="n">
        <f aca="false">FilterOPk!M$21</f>
        <v>0</v>
      </c>
      <c r="P2016" s="50" t="n">
        <f aca="false">FilterOPk!N$21</f>
        <v>0</v>
      </c>
      <c r="Q2016" s="51" t="n">
        <f aca="false">FilterOPk!O$21</f>
        <v>13503.06</v>
      </c>
    </row>
    <row r="2017" customFormat="false" ht="12.75" hidden="false" customHeight="false" outlineLevel="0" collapsed="false">
      <c r="B2017" s="85" t="str">
        <f aca="false">FilterOPk!A$22</f>
        <v>ST- NENG</v>
      </c>
      <c r="C2017" s="13" t="n">
        <f aca="false">C2016+1</f>
        <v>2016</v>
      </c>
      <c r="D2017" s="50" t="n">
        <f aca="false">FilterOPk!B$22</f>
        <v>539719.375927685</v>
      </c>
      <c r="E2017" s="50" t="n">
        <f aca="false">FilterOPk!C$22</f>
        <v>17499.36</v>
      </c>
      <c r="F2017" s="50" t="n">
        <f aca="false">FilterOPk!D$22</f>
        <v>34844.91</v>
      </c>
      <c r="G2017" s="50" t="n">
        <f aca="false">FilterOPk!E$22</f>
        <v>0</v>
      </c>
      <c r="H2017" s="50" t="n">
        <f aca="false">FilterOPk!F$22</f>
        <v>0</v>
      </c>
      <c r="I2017" s="50" t="n">
        <f aca="false">FilterOPk!G$22</f>
        <v>0</v>
      </c>
      <c r="J2017" s="50" t="n">
        <f aca="false">FilterOPk!H$22</f>
        <v>0</v>
      </c>
      <c r="K2017" s="50" t="n">
        <f aca="false">FilterOPk!I$22</f>
        <v>0</v>
      </c>
      <c r="L2017" s="50" t="n">
        <f aca="false">FilterOPk!J$22</f>
        <v>0</v>
      </c>
      <c r="M2017" s="50" t="n">
        <f aca="false">FilterOPk!K$22</f>
        <v>0</v>
      </c>
      <c r="N2017" s="50" t="n">
        <f aca="false">FilterOPk!L$22</f>
        <v>52344.27</v>
      </c>
      <c r="O2017" s="50" t="n">
        <f aca="false">FilterOPk!M$22</f>
        <v>0</v>
      </c>
      <c r="P2017" s="50" t="n">
        <f aca="false">FilterOPk!N$22</f>
        <v>0</v>
      </c>
      <c r="Q2017" s="51" t="n">
        <f aca="false">FilterOPk!O$22</f>
        <v>52344.27</v>
      </c>
    </row>
    <row r="2018" customFormat="false" ht="12.75" hidden="false" customHeight="false" outlineLevel="0" collapsed="false">
      <c r="B2018" s="85" t="str">
        <f aca="false">FilterOPk!A$23</f>
        <v>ST- NY</v>
      </c>
      <c r="C2018" s="13" t="n">
        <f aca="false">C2017+1</f>
        <v>2017</v>
      </c>
      <c r="D2018" s="50" t="n">
        <f aca="false">FilterOPk!B$23</f>
        <v>251437.188425373</v>
      </c>
      <c r="E2018" s="50" t="n">
        <f aca="false">FilterOPk!C$23</f>
        <v>22663</v>
      </c>
      <c r="F2018" s="50" t="n">
        <f aca="false">FilterOPk!D$23</f>
        <v>52267.36</v>
      </c>
      <c r="G2018" s="50" t="n">
        <f aca="false">FilterOPk!E$23</f>
        <v>0</v>
      </c>
      <c r="H2018" s="50" t="n">
        <f aca="false">FilterOPk!F$23</f>
        <v>0</v>
      </c>
      <c r="I2018" s="50" t="n">
        <f aca="false">FilterOPk!G$23</f>
        <v>0</v>
      </c>
      <c r="J2018" s="50" t="n">
        <f aca="false">FilterOPk!H$23</f>
        <v>0</v>
      </c>
      <c r="K2018" s="50" t="n">
        <f aca="false">FilterOPk!I$23</f>
        <v>0</v>
      </c>
      <c r="L2018" s="50" t="n">
        <f aca="false">FilterOPk!J$23</f>
        <v>0</v>
      </c>
      <c r="M2018" s="50" t="n">
        <f aca="false">FilterOPk!K$23</f>
        <v>0</v>
      </c>
      <c r="N2018" s="50" t="n">
        <f aca="false">FilterOPk!L$23</f>
        <v>74930.36</v>
      </c>
      <c r="O2018" s="50" t="n">
        <f aca="false">FilterOPk!M$23</f>
        <v>0</v>
      </c>
      <c r="P2018" s="50" t="n">
        <f aca="false">FilterOPk!N$23</f>
        <v>0</v>
      </c>
      <c r="Q2018" s="51" t="n">
        <f aca="false">FilterOPk!O$23</f>
        <v>74930.36</v>
      </c>
    </row>
    <row r="2019" customFormat="false" ht="12.75" hidden="false" customHeight="false" outlineLevel="0" collapsed="false">
      <c r="B2019" s="85" t="str">
        <f aca="false">FilterOPk!A$24</f>
        <v>NE- PHYS</v>
      </c>
      <c r="C2019" s="13" t="n">
        <f aca="false">C2018+1</f>
        <v>2018</v>
      </c>
      <c r="D2019" s="50" t="n">
        <f aca="false">FilterOPk!B$24</f>
        <v>0</v>
      </c>
      <c r="E2019" s="50" t="n">
        <f aca="false">FilterOPk!C$24</f>
        <v>0</v>
      </c>
      <c r="F2019" s="50" t="n">
        <f aca="false">FilterOPk!D$24</f>
        <v>0</v>
      </c>
      <c r="G2019" s="50" t="n">
        <f aca="false">FilterOPk!E$24</f>
        <v>0</v>
      </c>
      <c r="H2019" s="50" t="n">
        <f aca="false">FilterOPk!F$24</f>
        <v>0</v>
      </c>
      <c r="I2019" s="50" t="n">
        <f aca="false">FilterOPk!G$24</f>
        <v>0</v>
      </c>
      <c r="J2019" s="50" t="n">
        <f aca="false">FilterOPk!H$24</f>
        <v>0</v>
      </c>
      <c r="K2019" s="50" t="n">
        <f aca="false">FilterOPk!I$24</f>
        <v>0</v>
      </c>
      <c r="L2019" s="50" t="n">
        <f aca="false">FilterOPk!J$24</f>
        <v>0</v>
      </c>
      <c r="M2019" s="50" t="n">
        <f aca="false">FilterOPk!K$24</f>
        <v>0</v>
      </c>
      <c r="N2019" s="50" t="n">
        <f aca="false">FilterOPk!L$24</f>
        <v>0</v>
      </c>
      <c r="O2019" s="50" t="n">
        <f aca="false">FilterOPk!M$24</f>
        <v>0</v>
      </c>
      <c r="P2019" s="50" t="n">
        <f aca="false">FilterOPk!N$24</f>
        <v>0</v>
      </c>
      <c r="Q2019" s="51" t="n">
        <f aca="false">FilterOPk!O$24</f>
        <v>0</v>
      </c>
    </row>
    <row r="2020" customFormat="false" ht="12.75" hidden="false" customHeight="false" outlineLevel="0" collapsed="false">
      <c r="B2020" s="85" t="str">
        <f aca="false">FilterOPk!A$25</f>
        <v>LT-Southeast</v>
      </c>
      <c r="C2020" s="13" t="n">
        <f aca="false">C2019+1</f>
        <v>2019</v>
      </c>
      <c r="D2020" s="50" t="n">
        <f aca="false">FilterOPk!B$25</f>
        <v>11411200.8859117</v>
      </c>
      <c r="E2020" s="50" t="n">
        <f aca="false">FilterOPk!C$25</f>
        <v>15825.82</v>
      </c>
      <c r="F2020" s="50" t="n">
        <f aca="false">FilterOPk!D$25</f>
        <v>13250</v>
      </c>
      <c r="G2020" s="50" t="n">
        <f aca="false">FilterOPk!E$25</f>
        <v>24924.1</v>
      </c>
      <c r="H2020" s="50" t="n">
        <f aca="false">FilterOPk!F$25</f>
        <v>24690.47</v>
      </c>
      <c r="I2020" s="50" t="n">
        <f aca="false">FilterOPk!G$25</f>
        <v>26774</v>
      </c>
      <c r="J2020" s="50" t="n">
        <f aca="false">FilterOPk!H$25</f>
        <v>26715</v>
      </c>
      <c r="K2020" s="50" t="n">
        <f aca="false">FilterOPk!I$25</f>
        <v>57358.83</v>
      </c>
      <c r="L2020" s="50" t="n">
        <f aca="false">FilterOPk!J$25</f>
        <v>26146</v>
      </c>
      <c r="M2020" s="50" t="n">
        <f aca="false">FilterOPk!K$25</f>
        <v>75355.31</v>
      </c>
      <c r="N2020" s="50" t="n">
        <f aca="false">FilterOPk!L$25</f>
        <v>291039.53</v>
      </c>
      <c r="O2020" s="50" t="n">
        <f aca="false">FilterOPk!M$25</f>
        <v>-122359</v>
      </c>
      <c r="P2020" s="50" t="n">
        <f aca="false">FilterOPk!N$25</f>
        <v>514428.17</v>
      </c>
      <c r="Q2020" s="51" t="n">
        <f aca="false">FilterOPk!O$25</f>
        <v>683108.7</v>
      </c>
    </row>
    <row r="2021" customFormat="false" ht="12.75" hidden="false" customHeight="false" outlineLevel="0" collapsed="false">
      <c r="B2021" s="85" t="str">
        <f aca="false">FilterOPk!A$26</f>
        <v>ST-SPP</v>
      </c>
      <c r="C2021" s="13" t="n">
        <f aca="false">C2020+1</f>
        <v>2020</v>
      </c>
      <c r="D2021" s="50" t="n">
        <f aca="false">FilterOPk!B$26</f>
        <v>52202.8773549933</v>
      </c>
      <c r="E2021" s="50" t="n">
        <f aca="false">FilterOPk!C$26</f>
        <v>0</v>
      </c>
      <c r="F2021" s="50" t="n">
        <f aca="false">FilterOPk!D$26</f>
        <v>0</v>
      </c>
      <c r="G2021" s="50" t="n">
        <f aca="false">FilterOPk!E$26</f>
        <v>0</v>
      </c>
      <c r="H2021" s="50" t="n">
        <f aca="false">FilterOPk!F$26</f>
        <v>0</v>
      </c>
      <c r="I2021" s="50" t="n">
        <f aca="false">FilterOPk!G$26</f>
        <v>0</v>
      </c>
      <c r="J2021" s="50" t="n">
        <f aca="false">FilterOPk!H$26</f>
        <v>0</v>
      </c>
      <c r="K2021" s="50" t="n">
        <f aca="false">FilterOPk!I$26</f>
        <v>0</v>
      </c>
      <c r="L2021" s="50" t="n">
        <f aca="false">FilterOPk!J$26</f>
        <v>0</v>
      </c>
      <c r="M2021" s="50" t="n">
        <f aca="false">FilterOPk!K$26</f>
        <v>0</v>
      </c>
      <c r="N2021" s="50" t="n">
        <f aca="false">FilterOPk!L$26</f>
        <v>0</v>
      </c>
      <c r="O2021" s="50" t="n">
        <f aca="false">FilterOPk!M$26</f>
        <v>0</v>
      </c>
      <c r="P2021" s="50" t="n">
        <f aca="false">FilterOPk!N$26</f>
        <v>0</v>
      </c>
      <c r="Q2021" s="51" t="n">
        <f aca="false">FilterOPk!O$26</f>
        <v>0</v>
      </c>
    </row>
    <row r="2022" customFormat="false" ht="12.75" hidden="false" customHeight="false" outlineLevel="0" collapsed="false">
      <c r="B2022" s="85" t="str">
        <f aca="false">FilterOPk!A$27</f>
        <v>ST-SERC</v>
      </c>
      <c r="C2022" s="13" t="n">
        <f aca="false">C2021+1</f>
        <v>2021</v>
      </c>
      <c r="D2022" s="50" t="n">
        <f aca="false">FilterOPk!B$27</f>
        <v>686881.973218232</v>
      </c>
      <c r="E2022" s="50" t="n">
        <f aca="false">FilterOPk!C$27</f>
        <v>0</v>
      </c>
      <c r="F2022" s="50" t="n">
        <f aca="false">FilterOPk!D$27</f>
        <v>0</v>
      </c>
      <c r="G2022" s="50" t="n">
        <f aca="false">FilterOPk!E$27</f>
        <v>0</v>
      </c>
      <c r="H2022" s="50" t="n">
        <f aca="false">FilterOPk!F$27</f>
        <v>0</v>
      </c>
      <c r="I2022" s="50" t="n">
        <f aca="false">FilterOPk!G$27</f>
        <v>0</v>
      </c>
      <c r="J2022" s="50" t="n">
        <f aca="false">FilterOPk!H$27</f>
        <v>0</v>
      </c>
      <c r="K2022" s="50" t="n">
        <f aca="false">FilterOPk!I$27</f>
        <v>0</v>
      </c>
      <c r="L2022" s="50" t="n">
        <f aca="false">FilterOPk!J$27</f>
        <v>0</v>
      </c>
      <c r="M2022" s="50" t="n">
        <f aca="false">FilterOPk!K$27</f>
        <v>0</v>
      </c>
      <c r="N2022" s="50" t="n">
        <f aca="false">FilterOPk!L$27</f>
        <v>0</v>
      </c>
      <c r="O2022" s="50" t="n">
        <f aca="false">FilterOPk!M$27</f>
        <v>0</v>
      </c>
      <c r="P2022" s="50" t="n">
        <f aca="false">FilterOPk!N$27</f>
        <v>0</v>
      </c>
      <c r="Q2022" s="51" t="n">
        <f aca="false">FilterOPk!O$27</f>
        <v>0</v>
      </c>
    </row>
    <row r="2023" customFormat="false" ht="12.75" hidden="false" customHeight="false" outlineLevel="0" collapsed="false">
      <c r="B2023" s="85" t="str">
        <f aca="false">FilterOPk!A$28</f>
        <v>LT- Texas</v>
      </c>
      <c r="C2023" s="13" t="n">
        <f aca="false">C2022+1</f>
        <v>2022</v>
      </c>
      <c r="D2023" s="50" t="n">
        <f aca="false">FilterOPk!B$28</f>
        <v>3826684.70313045</v>
      </c>
      <c r="E2023" s="50" t="n">
        <f aca="false">FilterOPk!C$28</f>
        <v>0</v>
      </c>
      <c r="F2023" s="50" t="n">
        <f aca="false">FilterOPk!D$28</f>
        <v>13003.28</v>
      </c>
      <c r="G2023" s="50" t="n">
        <f aca="false">FilterOPk!E$28</f>
        <v>7651.26</v>
      </c>
      <c r="H2023" s="50" t="n">
        <f aca="false">FilterOPk!F$28</f>
        <v>7986.82</v>
      </c>
      <c r="I2023" s="50" t="n">
        <f aca="false">FilterOPk!G$28</f>
        <v>17032.43</v>
      </c>
      <c r="J2023" s="50" t="n">
        <f aca="false">FilterOPk!H$28</f>
        <v>19665.43</v>
      </c>
      <c r="K2023" s="50" t="n">
        <f aca="false">FilterOPk!I$28</f>
        <v>46628.44</v>
      </c>
      <c r="L2023" s="50" t="n">
        <f aca="false">FilterOPk!J$28</f>
        <v>12076.91</v>
      </c>
      <c r="M2023" s="50" t="n">
        <f aca="false">FilterOPk!K$28</f>
        <v>18411.54</v>
      </c>
      <c r="N2023" s="50" t="n">
        <f aca="false">FilterOPk!L$28</f>
        <v>142456.11</v>
      </c>
      <c r="O2023" s="50" t="n">
        <f aca="false">FilterOPk!M$28</f>
        <v>653578.76</v>
      </c>
      <c r="P2023" s="50" t="n">
        <f aca="false">FilterOPk!N$28</f>
        <v>2238345.92</v>
      </c>
      <c r="Q2023" s="51" t="n">
        <f aca="false">FilterOPk!O$28</f>
        <v>3034380.79</v>
      </c>
    </row>
    <row r="2024" customFormat="false" ht="12.75" hidden="false" customHeight="false" outlineLevel="0" collapsed="false">
      <c r="B2024" s="85" t="str">
        <f aca="false">FilterOPk!A$29</f>
        <v>St- Texas</v>
      </c>
      <c r="C2024" s="13" t="n">
        <f aca="false">C2023+1</f>
        <v>2023</v>
      </c>
      <c r="D2024" s="50" t="n">
        <f aca="false">FilterOPk!B$29</f>
        <v>445563.239343252</v>
      </c>
      <c r="E2024" s="50" t="n">
        <f aca="false">FilterOPk!C$29</f>
        <v>5676.33</v>
      </c>
      <c r="F2024" s="50" t="n">
        <f aca="false">FilterOPk!D$29</f>
        <v>0</v>
      </c>
      <c r="G2024" s="50" t="n">
        <f aca="false">FilterOPk!E$29</f>
        <v>0</v>
      </c>
      <c r="H2024" s="50" t="n">
        <f aca="false">FilterOPk!F$29</f>
        <v>0</v>
      </c>
      <c r="I2024" s="50" t="n">
        <f aca="false">FilterOPk!G$29</f>
        <v>0</v>
      </c>
      <c r="J2024" s="50" t="n">
        <f aca="false">FilterOPk!H$29</f>
        <v>0</v>
      </c>
      <c r="K2024" s="50" t="n">
        <f aca="false">FilterOPk!I$29</f>
        <v>0</v>
      </c>
      <c r="L2024" s="50" t="n">
        <f aca="false">FilterOPk!J$29</f>
        <v>0</v>
      </c>
      <c r="M2024" s="50" t="n">
        <f aca="false">FilterOPk!K$29</f>
        <v>0</v>
      </c>
      <c r="N2024" s="50" t="n">
        <f aca="false">FilterOPk!L$29</f>
        <v>5676.33</v>
      </c>
      <c r="O2024" s="50" t="n">
        <f aca="false">FilterOPk!M$29</f>
        <v>0</v>
      </c>
      <c r="P2024" s="50" t="n">
        <f aca="false">FilterOPk!N$29</f>
        <v>0</v>
      </c>
      <c r="Q2024" s="51" t="n">
        <f aca="false">FilterOPk!O$29</f>
        <v>5676.33</v>
      </c>
    </row>
    <row r="2025" customFormat="false" ht="12.75" hidden="false" customHeight="false" outlineLevel="0" collapsed="false">
      <c r="B2025" s="85"/>
      <c r="C2025" s="13" t="n">
        <f aca="false">C2024+1</f>
        <v>2024</v>
      </c>
      <c r="D2025" s="50"/>
      <c r="E2025" s="50"/>
      <c r="F2025" s="50"/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1"/>
    </row>
    <row r="2026" customFormat="false" ht="12.75" hidden="false" customHeight="false" outlineLevel="0" collapsed="false">
      <c r="B2026" s="85" t="str">
        <f aca="false">FilterOPk!A$32</f>
        <v>Gas positions</v>
      </c>
      <c r="C2026" s="13" t="n">
        <f aca="false">C2025+1</f>
        <v>2025</v>
      </c>
      <c r="D2026" s="50" t="s">
        <v>4</v>
      </c>
      <c r="E2026" s="50"/>
      <c r="F2026" s="50"/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1"/>
    </row>
    <row r="2027" customFormat="false" ht="12.75" hidden="false" customHeight="false" outlineLevel="0" collapsed="false">
      <c r="B2027" s="85" t="str">
        <f aca="false">FilterOPk!A$33</f>
        <v>Kevin Presto</v>
      </c>
      <c r="C2027" s="13" t="n">
        <f aca="false">C2026+1</f>
        <v>2026</v>
      </c>
      <c r="D2027" s="50" t="n">
        <f aca="false">FilterOPk!B$33</f>
        <v>0</v>
      </c>
      <c r="E2027" s="50" t="n">
        <f aca="false">FilterOPk!C$33</f>
        <v>0</v>
      </c>
      <c r="F2027" s="50" t="n">
        <f aca="false">FilterOPk!D$33</f>
        <v>0</v>
      </c>
      <c r="G2027" s="50" t="n">
        <f aca="false">FilterOPk!E$33</f>
        <v>0</v>
      </c>
      <c r="H2027" s="50" t="n">
        <f aca="false">FilterOPk!F$33</f>
        <v>0</v>
      </c>
      <c r="I2027" s="50" t="n">
        <f aca="false">FilterOPk!G$33</f>
        <v>0</v>
      </c>
      <c r="J2027" s="50" t="n">
        <f aca="false">FilterOPk!H$33</f>
        <v>0</v>
      </c>
      <c r="K2027" s="50" t="n">
        <f aca="false">FilterOPk!I$33</f>
        <v>0</v>
      </c>
      <c r="L2027" s="50" t="n">
        <f aca="false">FilterOPk!J$33</f>
        <v>0</v>
      </c>
      <c r="M2027" s="50" t="n">
        <f aca="false">FilterOPk!K$33</f>
        <v>0</v>
      </c>
      <c r="N2027" s="50" t="n">
        <f aca="false">FilterOPk!L$33</f>
        <v>0</v>
      </c>
      <c r="O2027" s="50" t="n">
        <f aca="false">FilterOPk!M$33</f>
        <v>0</v>
      </c>
      <c r="P2027" s="50" t="n">
        <f aca="false">FilterOPk!N$33</f>
        <v>0</v>
      </c>
      <c r="Q2027" s="51" t="n">
        <f aca="false">FilterOPk!O$33</f>
        <v>0</v>
      </c>
    </row>
    <row r="2028" customFormat="false" ht="12.75" hidden="false" customHeight="false" outlineLevel="0" collapsed="false">
      <c r="B2028" s="85" t="str">
        <f aca="false">FilterOPk!A$34</f>
        <v>Fletcher Sturm</v>
      </c>
      <c r="C2028" s="13" t="n">
        <f aca="false">C2027+1</f>
        <v>2027</v>
      </c>
      <c r="D2028" s="50" t="n">
        <f aca="false">FilterOPk!B$34</f>
        <v>0</v>
      </c>
      <c r="E2028" s="50" t="n">
        <f aca="false">FilterOPk!C$34</f>
        <v>0</v>
      </c>
      <c r="F2028" s="50" t="n">
        <f aca="false">FilterOPk!D$34</f>
        <v>0</v>
      </c>
      <c r="G2028" s="50" t="n">
        <f aca="false">FilterOPk!E$34</f>
        <v>0</v>
      </c>
      <c r="H2028" s="50" t="n">
        <f aca="false">FilterOPk!F$34</f>
        <v>0</v>
      </c>
      <c r="I2028" s="50" t="n">
        <f aca="false">FilterOPk!G$34</f>
        <v>0</v>
      </c>
      <c r="J2028" s="50" t="n">
        <f aca="false">FilterOPk!H$34</f>
        <v>0</v>
      </c>
      <c r="K2028" s="50" t="n">
        <f aca="false">FilterOPk!I$34</f>
        <v>0</v>
      </c>
      <c r="L2028" s="50" t="n">
        <f aca="false">FilterOPk!J$34</f>
        <v>0</v>
      </c>
      <c r="M2028" s="50" t="n">
        <f aca="false">FilterOPk!K$34</f>
        <v>0</v>
      </c>
      <c r="N2028" s="50" t="n">
        <f aca="false">FilterOPk!L$34</f>
        <v>0</v>
      </c>
      <c r="O2028" s="50" t="n">
        <f aca="false">FilterOPk!M$34</f>
        <v>0</v>
      </c>
      <c r="P2028" s="50" t="n">
        <f aca="false">FilterOPk!N$34</f>
        <v>0</v>
      </c>
      <c r="Q2028" s="51" t="n">
        <f aca="false">FilterOPk!O$34</f>
        <v>0</v>
      </c>
    </row>
    <row r="2029" customFormat="false" ht="12.75" hidden="false" customHeight="false" outlineLevel="0" collapsed="false">
      <c r="B2029" s="85" t="str">
        <f aca="false">FilterOPk!A$35</f>
        <v>Doug Gilbert-Smith</v>
      </c>
      <c r="C2029" s="13" t="n">
        <f aca="false">C2028+1</f>
        <v>2028</v>
      </c>
      <c r="D2029" s="50" t="n">
        <f aca="false">FilterOPk!B$35</f>
        <v>0</v>
      </c>
      <c r="E2029" s="50" t="n">
        <f aca="false">FilterOPk!C$35</f>
        <v>0</v>
      </c>
      <c r="F2029" s="50" t="n">
        <f aca="false">FilterOPk!D$35</f>
        <v>0</v>
      </c>
      <c r="G2029" s="50" t="n">
        <f aca="false">FilterOPk!E$35</f>
        <v>0</v>
      </c>
      <c r="H2029" s="50" t="n">
        <f aca="false">FilterOPk!F$35</f>
        <v>0</v>
      </c>
      <c r="I2029" s="50" t="n">
        <f aca="false">FilterOPk!G$35</f>
        <v>0</v>
      </c>
      <c r="J2029" s="50" t="n">
        <f aca="false">FilterOPk!H$35</f>
        <v>0</v>
      </c>
      <c r="K2029" s="50" t="n">
        <f aca="false">FilterOPk!I$35</f>
        <v>0</v>
      </c>
      <c r="L2029" s="50" t="n">
        <f aca="false">FilterOPk!J$35</f>
        <v>0</v>
      </c>
      <c r="M2029" s="50" t="n">
        <f aca="false">FilterOPk!K$35</f>
        <v>0</v>
      </c>
      <c r="N2029" s="50" t="n">
        <f aca="false">FilterOPk!L$35</f>
        <v>0</v>
      </c>
      <c r="O2029" s="50" t="n">
        <f aca="false">FilterOPk!M$35</f>
        <v>0</v>
      </c>
      <c r="P2029" s="50" t="n">
        <f aca="false">FilterOPk!N$35</f>
        <v>0</v>
      </c>
      <c r="Q2029" s="51" t="n">
        <f aca="false">FilterOPk!O$35</f>
        <v>0</v>
      </c>
    </row>
    <row r="2030" customFormat="false" ht="12.75" hidden="false" customHeight="false" outlineLevel="0" collapsed="false">
      <c r="B2030" s="85" t="str">
        <f aca="false">FilterOPk!A$36</f>
        <v>Rogers Herndon</v>
      </c>
      <c r="C2030" s="13" t="n">
        <f aca="false">C2029+1</f>
        <v>2029</v>
      </c>
      <c r="D2030" s="50" t="n">
        <f aca="false">FilterOPk!B$36</f>
        <v>0</v>
      </c>
      <c r="E2030" s="50" t="n">
        <f aca="false">FilterOPk!C$36</f>
        <v>0</v>
      </c>
      <c r="F2030" s="50" t="n">
        <f aca="false">FilterOPk!D$36</f>
        <v>0</v>
      </c>
      <c r="G2030" s="50" t="n">
        <f aca="false">FilterOPk!E$36</f>
        <v>0</v>
      </c>
      <c r="H2030" s="50" t="n">
        <f aca="false">FilterOPk!F$36</f>
        <v>0</v>
      </c>
      <c r="I2030" s="50" t="n">
        <f aca="false">FilterOPk!G$36</f>
        <v>0</v>
      </c>
      <c r="J2030" s="50" t="n">
        <f aca="false">FilterOPk!H$36</f>
        <v>0</v>
      </c>
      <c r="K2030" s="50" t="n">
        <f aca="false">FilterOPk!I$36</f>
        <v>0</v>
      </c>
      <c r="L2030" s="50" t="n">
        <f aca="false">FilterOPk!J$36</f>
        <v>0</v>
      </c>
      <c r="M2030" s="50" t="n">
        <f aca="false">FilterOPk!K$36</f>
        <v>0</v>
      </c>
      <c r="N2030" s="50" t="n">
        <f aca="false">FilterOPk!L$36</f>
        <v>0</v>
      </c>
      <c r="O2030" s="50" t="n">
        <f aca="false">FilterOPk!M$36</f>
        <v>0</v>
      </c>
      <c r="P2030" s="50" t="n">
        <f aca="false">FilterOPk!N$36</f>
        <v>0</v>
      </c>
      <c r="Q2030" s="51" t="n">
        <f aca="false">FilterOPk!O$36</f>
        <v>0</v>
      </c>
    </row>
    <row r="2031" customFormat="false" ht="12.75" hidden="false" customHeight="false" outlineLevel="0" collapsed="false">
      <c r="B2031" s="85" t="str">
        <f aca="false">FilterOPk!A$37</f>
        <v>Dana Davis</v>
      </c>
      <c r="C2031" s="13" t="n">
        <f aca="false">C2030+1</f>
        <v>2030</v>
      </c>
      <c r="D2031" s="50" t="n">
        <f aca="false">FilterOPk!B$37</f>
        <v>0</v>
      </c>
      <c r="E2031" s="50" t="n">
        <f aca="false">FilterOPk!C$37</f>
        <v>0</v>
      </c>
      <c r="F2031" s="50" t="n">
        <f aca="false">FilterOPk!D$37</f>
        <v>0</v>
      </c>
      <c r="G2031" s="50" t="n">
        <f aca="false">FilterOPk!E$37</f>
        <v>0</v>
      </c>
      <c r="H2031" s="50" t="n">
        <f aca="false">FilterOPk!F$37</f>
        <v>0</v>
      </c>
      <c r="I2031" s="50" t="n">
        <f aca="false">FilterOPk!G$37</f>
        <v>0</v>
      </c>
      <c r="J2031" s="50" t="n">
        <f aca="false">FilterOPk!H$37</f>
        <v>0</v>
      </c>
      <c r="K2031" s="50" t="n">
        <f aca="false">FilterOPk!I$37</f>
        <v>0</v>
      </c>
      <c r="L2031" s="50" t="n">
        <f aca="false">FilterOPk!J$37</f>
        <v>0</v>
      </c>
      <c r="M2031" s="50" t="n">
        <f aca="false">FilterOPk!K$37</f>
        <v>0</v>
      </c>
      <c r="N2031" s="50" t="n">
        <f aca="false">FilterOPk!L$37</f>
        <v>0</v>
      </c>
      <c r="O2031" s="50" t="n">
        <f aca="false">FilterOPk!M$37</f>
        <v>0</v>
      </c>
      <c r="P2031" s="50" t="n">
        <f aca="false">FilterOPk!N$37</f>
        <v>0</v>
      </c>
      <c r="Q2031" s="51" t="n">
        <f aca="false">FilterOPk!O$37</f>
        <v>0</v>
      </c>
    </row>
    <row r="2032" customFormat="false" ht="12.75" hidden="false" customHeight="false" outlineLevel="0" collapsed="false">
      <c r="B2032" s="85" t="str">
        <f aca="false">FilterOPk!A$38</f>
        <v>Tom May</v>
      </c>
      <c r="C2032" s="13" t="n">
        <f aca="false">C2031+1</f>
        <v>2031</v>
      </c>
      <c r="D2032" s="50" t="n">
        <f aca="false">FilterOPk!B$38</f>
        <v>0</v>
      </c>
      <c r="E2032" s="50" t="n">
        <f aca="false">FilterOPk!C$38</f>
        <v>0</v>
      </c>
      <c r="F2032" s="50" t="n">
        <f aca="false">FilterOPk!D$38</f>
        <v>0</v>
      </c>
      <c r="G2032" s="50" t="n">
        <f aca="false">FilterOPk!E$38</f>
        <v>0</v>
      </c>
      <c r="H2032" s="50" t="n">
        <f aca="false">FilterOPk!F$38</f>
        <v>0</v>
      </c>
      <c r="I2032" s="50" t="n">
        <f aca="false">FilterOPk!G$38</f>
        <v>0</v>
      </c>
      <c r="J2032" s="50" t="n">
        <f aca="false">FilterOPk!H$38</f>
        <v>0</v>
      </c>
      <c r="K2032" s="50" t="n">
        <f aca="false">FilterOPk!I$38</f>
        <v>0</v>
      </c>
      <c r="L2032" s="50" t="n">
        <f aca="false">FilterOPk!J$38</f>
        <v>0</v>
      </c>
      <c r="M2032" s="50" t="n">
        <f aca="false">FilterOPk!K$38</f>
        <v>0</v>
      </c>
      <c r="N2032" s="50" t="n">
        <f aca="false">FilterOPk!L$38</f>
        <v>0</v>
      </c>
      <c r="O2032" s="50" t="n">
        <f aca="false">FilterOPk!M$38</f>
        <v>0</v>
      </c>
      <c r="P2032" s="50" t="n">
        <f aca="false">FilterOPk!N$38</f>
        <v>0</v>
      </c>
      <c r="Q2032" s="51" t="n">
        <f aca="false">FilterOPk!O$38</f>
        <v>0</v>
      </c>
    </row>
    <row r="2033" customFormat="false" ht="12.75" hidden="false" customHeight="false" outlineLevel="0" collapsed="false">
      <c r="B2033" s="85" t="str">
        <f aca="false">FilterOPk!A$39</f>
        <v>Clint Dean</v>
      </c>
      <c r="C2033" s="13" t="n">
        <f aca="false">C2032+1</f>
        <v>2032</v>
      </c>
      <c r="D2033" s="50" t="n">
        <f aca="false">FilterOPk!B$39</f>
        <v>0</v>
      </c>
      <c r="E2033" s="50" t="n">
        <f aca="false">FilterOPk!C$39</f>
        <v>0</v>
      </c>
      <c r="F2033" s="50" t="n">
        <f aca="false">FilterOPk!D$39</f>
        <v>0</v>
      </c>
      <c r="G2033" s="50" t="n">
        <f aca="false">FilterOPk!E$39</f>
        <v>0</v>
      </c>
      <c r="H2033" s="50" t="n">
        <f aca="false">FilterOPk!F$39</f>
        <v>0</v>
      </c>
      <c r="I2033" s="50" t="n">
        <f aca="false">FilterOPk!G$39</f>
        <v>0</v>
      </c>
      <c r="J2033" s="50" t="n">
        <f aca="false">FilterOPk!H$39</f>
        <v>0</v>
      </c>
      <c r="K2033" s="50" t="n">
        <f aca="false">FilterOPk!I$39</f>
        <v>0</v>
      </c>
      <c r="L2033" s="50" t="n">
        <f aca="false">FilterOPk!J$39</f>
        <v>0</v>
      </c>
      <c r="M2033" s="50" t="n">
        <f aca="false">FilterOPk!K$39</f>
        <v>0</v>
      </c>
      <c r="N2033" s="50" t="n">
        <f aca="false">FilterOPk!L$39</f>
        <v>0</v>
      </c>
      <c r="O2033" s="50" t="n">
        <f aca="false">FilterOPk!M$39</f>
        <v>0</v>
      </c>
      <c r="P2033" s="50" t="n">
        <f aca="false">FilterOPk!N$39</f>
        <v>0</v>
      </c>
      <c r="Q2033" s="51" t="n">
        <f aca="false">FilterOPk!O$39</f>
        <v>0</v>
      </c>
    </row>
    <row r="2034" customFormat="false" ht="12.75" hidden="false" customHeight="false" outlineLevel="0" collapsed="false">
      <c r="B2034" s="85" t="str">
        <f aca="false">FilterOPk!A$40</f>
        <v>Rob Benson</v>
      </c>
      <c r="C2034" s="13" t="n">
        <f aca="false">C2033+1</f>
        <v>2033</v>
      </c>
      <c r="D2034" s="50" t="n">
        <f aca="false">FilterOPk!B$40</f>
        <v>0</v>
      </c>
      <c r="E2034" s="50" t="n">
        <f aca="false">FilterOPk!C$40</f>
        <v>0</v>
      </c>
      <c r="F2034" s="50" t="n">
        <f aca="false">FilterOPk!D$40</f>
        <v>0</v>
      </c>
      <c r="G2034" s="50" t="n">
        <f aca="false">FilterOPk!E$40</f>
        <v>0</v>
      </c>
      <c r="H2034" s="50" t="n">
        <f aca="false">FilterOPk!F$40</f>
        <v>0</v>
      </c>
      <c r="I2034" s="50" t="n">
        <f aca="false">FilterOPk!G$40</f>
        <v>0</v>
      </c>
      <c r="J2034" s="50" t="n">
        <f aca="false">FilterOPk!H$40</f>
        <v>0</v>
      </c>
      <c r="K2034" s="50" t="n">
        <f aca="false">FilterOPk!I$40</f>
        <v>0</v>
      </c>
      <c r="L2034" s="50" t="n">
        <f aca="false">FilterOPk!J$40</f>
        <v>0</v>
      </c>
      <c r="M2034" s="50" t="n">
        <f aca="false">FilterOPk!K$40</f>
        <v>0</v>
      </c>
      <c r="N2034" s="50" t="n">
        <f aca="false">FilterOPk!L$40</f>
        <v>0</v>
      </c>
      <c r="O2034" s="50" t="n">
        <f aca="false">FilterOPk!M$40</f>
        <v>0</v>
      </c>
      <c r="P2034" s="50" t="n">
        <f aca="false">FilterOPk!N$40</f>
        <v>0</v>
      </c>
      <c r="Q2034" s="51" t="n">
        <f aca="false">FilterOPk!O$40</f>
        <v>0</v>
      </c>
    </row>
    <row r="2035" customFormat="false" ht="12.75" hidden="false" customHeight="false" outlineLevel="0" collapsed="false">
      <c r="B2035" s="85" t="str">
        <f aca="false">FilterOPk!A$41</f>
        <v>Matt Lorenz</v>
      </c>
      <c r="C2035" s="13" t="n">
        <f aca="false">C2034+1</f>
        <v>2034</v>
      </c>
      <c r="D2035" s="50" t="n">
        <f aca="false">FilterOPk!B$41</f>
        <v>0</v>
      </c>
      <c r="E2035" s="50" t="n">
        <f aca="false">FilterOPk!C$41</f>
        <v>0</v>
      </c>
      <c r="F2035" s="50" t="n">
        <f aca="false">FilterOPk!D$41</f>
        <v>0</v>
      </c>
      <c r="G2035" s="50" t="n">
        <f aca="false">FilterOPk!E$41</f>
        <v>0</v>
      </c>
      <c r="H2035" s="50" t="n">
        <f aca="false">FilterOPk!F$41</f>
        <v>0</v>
      </c>
      <c r="I2035" s="50" t="n">
        <f aca="false">FilterOPk!G$41</f>
        <v>0</v>
      </c>
      <c r="J2035" s="50" t="n">
        <f aca="false">FilterOPk!H$41</f>
        <v>0</v>
      </c>
      <c r="K2035" s="50" t="n">
        <f aca="false">FilterOPk!I$41</f>
        <v>0</v>
      </c>
      <c r="L2035" s="50" t="n">
        <f aca="false">FilterOPk!J$41</f>
        <v>0</v>
      </c>
      <c r="M2035" s="50" t="n">
        <f aca="false">FilterOPk!K$41</f>
        <v>0</v>
      </c>
      <c r="N2035" s="50" t="n">
        <f aca="false">FilterOPk!L$41</f>
        <v>0</v>
      </c>
      <c r="O2035" s="50" t="n">
        <f aca="false">FilterOPk!M$41</f>
        <v>0</v>
      </c>
      <c r="P2035" s="50" t="n">
        <f aca="false">FilterOPk!N$41</f>
        <v>0</v>
      </c>
      <c r="Q2035" s="51" t="n">
        <f aca="false">FilterOPk!O$41</f>
        <v>0</v>
      </c>
    </row>
    <row r="2036" customFormat="false" ht="12.75" hidden="false" customHeight="false" outlineLevel="0" collapsed="false">
      <c r="B2036" s="85" t="str">
        <f aca="false">FilterOPk!A$42</f>
        <v>John Forney</v>
      </c>
      <c r="C2036" s="13" t="n">
        <f aca="false">C2035+1</f>
        <v>2035</v>
      </c>
      <c r="D2036" s="50" t="n">
        <f aca="false">FilterOPk!B$42</f>
        <v>0</v>
      </c>
      <c r="E2036" s="50" t="n">
        <f aca="false">FilterOPk!C$42</f>
        <v>0</v>
      </c>
      <c r="F2036" s="50" t="n">
        <f aca="false">FilterOPk!D$42</f>
        <v>0</v>
      </c>
      <c r="G2036" s="50" t="n">
        <f aca="false">FilterOPk!E$42</f>
        <v>0</v>
      </c>
      <c r="H2036" s="50" t="n">
        <f aca="false">FilterOPk!F$42</f>
        <v>0</v>
      </c>
      <c r="I2036" s="50" t="n">
        <f aca="false">FilterOPk!G$42</f>
        <v>0</v>
      </c>
      <c r="J2036" s="50" t="n">
        <f aca="false">FilterOPk!H$42</f>
        <v>0</v>
      </c>
      <c r="K2036" s="50" t="n">
        <f aca="false">FilterOPk!I$42</f>
        <v>0</v>
      </c>
      <c r="L2036" s="50" t="n">
        <f aca="false">FilterOPk!J$42</f>
        <v>0</v>
      </c>
      <c r="M2036" s="50" t="n">
        <f aca="false">FilterOPk!K$42</f>
        <v>0</v>
      </c>
      <c r="N2036" s="50" t="n">
        <f aca="false">FilterOPk!L$42</f>
        <v>0</v>
      </c>
      <c r="O2036" s="50" t="n">
        <f aca="false">FilterOPk!M$42</f>
        <v>0</v>
      </c>
      <c r="P2036" s="50" t="n">
        <f aca="false">FilterOPk!N$42</f>
        <v>0</v>
      </c>
      <c r="Q2036" s="51" t="n">
        <f aca="false">FilterOPk!O$42</f>
        <v>0</v>
      </c>
    </row>
    <row r="2037" customFormat="false" ht="12.75" hidden="false" customHeight="false" outlineLevel="0" collapsed="false">
      <c r="B2037" s="85" t="str">
        <f aca="false">FilterOPk!A$43</f>
        <v>Mike Carson</v>
      </c>
      <c r="C2037" s="13" t="n">
        <f aca="false">C2036+1</f>
        <v>2036</v>
      </c>
      <c r="D2037" s="50" t="n">
        <f aca="false">FilterOPk!B$43</f>
        <v>0</v>
      </c>
      <c r="E2037" s="50" t="n">
        <f aca="false">FilterOPk!C$43</f>
        <v>0</v>
      </c>
      <c r="F2037" s="50" t="n">
        <f aca="false">FilterOPk!D$43</f>
        <v>0</v>
      </c>
      <c r="G2037" s="50" t="n">
        <f aca="false">FilterOPk!E$43</f>
        <v>0</v>
      </c>
      <c r="H2037" s="50" t="n">
        <f aca="false">FilterOPk!F$43</f>
        <v>0</v>
      </c>
      <c r="I2037" s="50" t="n">
        <f aca="false">FilterOPk!G$43</f>
        <v>0</v>
      </c>
      <c r="J2037" s="50" t="n">
        <f aca="false">FilterOPk!H$43</f>
        <v>0</v>
      </c>
      <c r="K2037" s="50" t="n">
        <f aca="false">FilterOPk!I$43</f>
        <v>0</v>
      </c>
      <c r="L2037" s="50" t="n">
        <f aca="false">FilterOPk!J$43</f>
        <v>0</v>
      </c>
      <c r="M2037" s="50" t="n">
        <f aca="false">FilterOPk!K$43</f>
        <v>0</v>
      </c>
      <c r="N2037" s="50" t="n">
        <f aca="false">FilterOPk!L$43</f>
        <v>0</v>
      </c>
      <c r="O2037" s="50" t="n">
        <f aca="false">FilterOPk!M$43</f>
        <v>0</v>
      </c>
      <c r="P2037" s="50" t="n">
        <f aca="false">FilterOPk!N$43</f>
        <v>0</v>
      </c>
      <c r="Q2037" s="51" t="n">
        <f aca="false">FilterOPk!O$43</f>
        <v>0</v>
      </c>
    </row>
    <row r="2038" customFormat="false" ht="12.75" hidden="false" customHeight="false" outlineLevel="0" collapsed="false">
      <c r="B2038" s="85" t="str">
        <f aca="false">FilterOPk!A$44</f>
        <v>Chris Dorland</v>
      </c>
      <c r="C2038" s="13" t="n">
        <f aca="false">C2037+1</f>
        <v>2037</v>
      </c>
      <c r="D2038" s="50" t="n">
        <f aca="false">FilterOPk!B$44</f>
        <v>0</v>
      </c>
      <c r="E2038" s="50" t="n">
        <f aca="false">FilterOPk!C$44</f>
        <v>0</v>
      </c>
      <c r="F2038" s="50" t="n">
        <f aca="false">FilterOPk!D$44</f>
        <v>0</v>
      </c>
      <c r="G2038" s="50" t="n">
        <f aca="false">FilterOPk!E$44</f>
        <v>0</v>
      </c>
      <c r="H2038" s="50" t="n">
        <f aca="false">FilterOPk!F$44</f>
        <v>0</v>
      </c>
      <c r="I2038" s="50" t="n">
        <f aca="false">FilterOPk!G$44</f>
        <v>0</v>
      </c>
      <c r="J2038" s="50" t="n">
        <f aca="false">FilterOPk!H$44</f>
        <v>0</v>
      </c>
      <c r="K2038" s="50" t="n">
        <f aca="false">FilterOPk!I$44</f>
        <v>0</v>
      </c>
      <c r="L2038" s="50" t="n">
        <f aca="false">FilterOPk!J$44</f>
        <v>0</v>
      </c>
      <c r="M2038" s="50" t="n">
        <f aca="false">FilterOPk!K$44</f>
        <v>0</v>
      </c>
      <c r="N2038" s="50" t="n">
        <f aca="false">FilterOPk!L$44</f>
        <v>0</v>
      </c>
      <c r="O2038" s="50" t="n">
        <f aca="false">FilterOPk!M$44</f>
        <v>0</v>
      </c>
      <c r="P2038" s="50" t="n">
        <f aca="false">FilterOPk!N$44</f>
        <v>0</v>
      </c>
      <c r="Q2038" s="51" t="n">
        <f aca="false">FilterOPk!O$44</f>
        <v>0</v>
      </c>
    </row>
    <row r="2039" customFormat="false" ht="12.75" hidden="false" customHeight="false" outlineLevel="0" collapsed="false">
      <c r="B2039" s="85" t="str">
        <f aca="false">FilterOPk!A$45</f>
        <v>Jeff King</v>
      </c>
      <c r="C2039" s="13" t="n">
        <f aca="false">C2038+1</f>
        <v>2038</v>
      </c>
      <c r="D2039" s="50" t="n">
        <f aca="false">FilterOPk!B$45</f>
        <v>0</v>
      </c>
      <c r="E2039" s="50" t="n">
        <f aca="false">FilterOPk!C$45</f>
        <v>0</v>
      </c>
      <c r="F2039" s="50" t="n">
        <f aca="false">FilterOPk!D$45</f>
        <v>0</v>
      </c>
      <c r="G2039" s="50" t="n">
        <f aca="false">FilterOPk!E$45</f>
        <v>0</v>
      </c>
      <c r="H2039" s="50" t="n">
        <f aca="false">FilterOPk!F$45</f>
        <v>0</v>
      </c>
      <c r="I2039" s="50" t="n">
        <f aca="false">FilterOPk!G$45</f>
        <v>0</v>
      </c>
      <c r="J2039" s="50" t="n">
        <f aca="false">FilterOPk!H$45</f>
        <v>0</v>
      </c>
      <c r="K2039" s="50" t="n">
        <f aca="false">FilterOPk!I$45</f>
        <v>0</v>
      </c>
      <c r="L2039" s="50" t="n">
        <f aca="false">FilterOPk!J$45</f>
        <v>0</v>
      </c>
      <c r="M2039" s="50" t="n">
        <f aca="false">FilterOPk!K$45</f>
        <v>0</v>
      </c>
      <c r="N2039" s="50" t="n">
        <f aca="false">FilterOPk!L$45</f>
        <v>0</v>
      </c>
      <c r="O2039" s="50" t="n">
        <f aca="false">FilterOPk!M$45</f>
        <v>0</v>
      </c>
      <c r="P2039" s="50" t="n">
        <f aca="false">FilterOPk!N$45</f>
        <v>0</v>
      </c>
      <c r="Q2039" s="51" t="n">
        <f aca="false">FilterOPk!O$45</f>
        <v>0</v>
      </c>
    </row>
    <row r="2040" customFormat="false" ht="12.75" hidden="false" customHeight="false" outlineLevel="0" collapsed="false">
      <c r="B2040" s="85" t="n">
        <f aca="false">FilterOPk!A$46</f>
        <v>0</v>
      </c>
      <c r="C2040" s="13" t="n">
        <f aca="false">C2039+1</f>
        <v>2039</v>
      </c>
      <c r="D2040" s="50" t="n">
        <f aca="false">FilterOPk!B$46</f>
        <v>0</v>
      </c>
      <c r="E2040" s="50" t="n">
        <f aca="false">FilterOPk!C$46</f>
        <v>0</v>
      </c>
      <c r="F2040" s="50" t="n">
        <f aca="false">FilterOPk!D$46</f>
        <v>0</v>
      </c>
      <c r="G2040" s="50" t="n">
        <f aca="false">FilterOPk!E$46</f>
        <v>0</v>
      </c>
      <c r="H2040" s="50" t="n">
        <f aca="false">FilterOPk!F$46</f>
        <v>0</v>
      </c>
      <c r="I2040" s="50" t="n">
        <f aca="false">FilterOPk!G$46</f>
        <v>0</v>
      </c>
      <c r="J2040" s="50" t="n">
        <f aca="false">FilterOPk!H$46</f>
        <v>0</v>
      </c>
      <c r="K2040" s="50" t="n">
        <f aca="false">FilterOPk!I$46</f>
        <v>0</v>
      </c>
      <c r="L2040" s="50" t="n">
        <f aca="false">FilterOPk!J$46</f>
        <v>0</v>
      </c>
      <c r="M2040" s="50" t="n">
        <f aca="false">FilterOPk!K$46</f>
        <v>0</v>
      </c>
      <c r="N2040" s="50" t="n">
        <f aca="false">FilterOPk!L$46</f>
        <v>0</v>
      </c>
      <c r="O2040" s="50" t="n">
        <f aca="false">FilterOPk!M$46</f>
        <v>0</v>
      </c>
      <c r="P2040" s="50" t="n">
        <f aca="false">FilterOPk!N$46</f>
        <v>0</v>
      </c>
      <c r="Q2040" s="51" t="n">
        <f aca="false">FilterOPk!O$46</f>
        <v>0</v>
      </c>
    </row>
    <row r="2041" customFormat="false" ht="12.75" hidden="false" customHeight="false" outlineLevel="0" collapsed="false">
      <c r="B2041" s="87" t="n">
        <f aca="false">FilterOPk!A$47</f>
        <v>0</v>
      </c>
      <c r="C2041" s="64" t="n">
        <f aca="false">C2040+1</f>
        <v>2040</v>
      </c>
      <c r="D2041" s="54" t="n">
        <f aca="false">FilterOPk!B$47</f>
        <v>0</v>
      </c>
      <c r="E2041" s="54" t="n">
        <f aca="false">FilterOPk!C$47</f>
        <v>0</v>
      </c>
      <c r="F2041" s="54" t="n">
        <f aca="false">FilterOPk!D$47</f>
        <v>0</v>
      </c>
      <c r="G2041" s="54" t="n">
        <f aca="false">FilterOPk!E$47</f>
        <v>0</v>
      </c>
      <c r="H2041" s="54" t="n">
        <f aca="false">FilterOPk!F$47</f>
        <v>0</v>
      </c>
      <c r="I2041" s="54" t="n">
        <f aca="false">FilterOPk!G$47</f>
        <v>0</v>
      </c>
      <c r="J2041" s="54" t="n">
        <f aca="false">FilterOPk!H$47</f>
        <v>0</v>
      </c>
      <c r="K2041" s="54" t="n">
        <f aca="false">FilterOPk!I$47</f>
        <v>0</v>
      </c>
      <c r="L2041" s="54" t="n">
        <f aca="false">FilterOPk!J$47</f>
        <v>0</v>
      </c>
      <c r="M2041" s="54" t="n">
        <f aca="false">FilterOPk!K$47</f>
        <v>0</v>
      </c>
      <c r="N2041" s="54" t="n">
        <f aca="false">FilterOPk!L$47</f>
        <v>0</v>
      </c>
      <c r="O2041" s="54" t="n">
        <f aca="false">FilterOPk!M$47</f>
        <v>0</v>
      </c>
      <c r="P2041" s="54" t="n">
        <f aca="false">FilterOPk!N$47</f>
        <v>0</v>
      </c>
      <c r="Q2041" s="55" t="n">
        <f aca="false">FilterOPk!O$47</f>
        <v>0</v>
      </c>
    </row>
    <row r="2042" customFormat="false" ht="12.75" hidden="false" customHeight="false" outlineLevel="0" collapsed="false">
      <c r="A2042" s="0" t="n">
        <f aca="false">A2002+1</f>
        <v>52</v>
      </c>
      <c r="B2042" s="57" t="n">
        <f aca="false">FilterOPk!D$1</f>
        <v>36907</v>
      </c>
      <c r="C2042" s="58" t="n">
        <f aca="false">C2041+1</f>
        <v>2041</v>
      </c>
      <c r="D2042" s="58"/>
      <c r="E2042" s="58"/>
      <c r="F2042" s="58"/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83"/>
    </row>
    <row r="2043" customFormat="false" ht="12.75" hidden="false" customHeight="false" outlineLevel="0" collapsed="false">
      <c r="B2043" s="61"/>
      <c r="C2043" s="13" t="n">
        <f aca="false">C2042+1</f>
        <v>2042</v>
      </c>
      <c r="D2043" s="13"/>
      <c r="E2043" s="21" t="s">
        <v>5</v>
      </c>
      <c r="F2043" s="21" t="s">
        <v>6</v>
      </c>
      <c r="G2043" s="21" t="s">
        <v>7</v>
      </c>
      <c r="H2043" s="21" t="s">
        <v>8</v>
      </c>
      <c r="I2043" s="21" t="s">
        <v>9</v>
      </c>
      <c r="J2043" s="21" t="s">
        <v>10</v>
      </c>
      <c r="K2043" s="21" t="s">
        <v>11</v>
      </c>
      <c r="L2043" s="21" t="s">
        <v>12</v>
      </c>
      <c r="M2043" s="21" t="s">
        <v>13</v>
      </c>
      <c r="N2043" s="21" t="s">
        <v>14</v>
      </c>
      <c r="O2043" s="21" t="n">
        <v>2002</v>
      </c>
      <c r="P2043" s="21" t="s">
        <v>15</v>
      </c>
      <c r="Q2043" s="84" t="s">
        <v>16</v>
      </c>
    </row>
    <row r="2044" customFormat="false" ht="12.75" hidden="false" customHeight="false" outlineLevel="0" collapsed="false">
      <c r="B2044" s="85" t="str">
        <f aca="false">FilterOPk!A$9</f>
        <v>Power positions</v>
      </c>
      <c r="C2044" s="13" t="n">
        <f aca="false">C2043+1</f>
        <v>2043</v>
      </c>
      <c r="D2044" s="13" t="s">
        <v>4</v>
      </c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86"/>
    </row>
    <row r="2045" customFormat="false" ht="12.75" hidden="false" customHeight="false" outlineLevel="0" collapsed="false">
      <c r="B2045" s="85" t="str">
        <f aca="false">FilterOPk!A$10</f>
        <v>East Position</v>
      </c>
      <c r="C2045" s="13" t="n">
        <f aca="false">C2044+1</f>
        <v>2044</v>
      </c>
      <c r="D2045" s="50" t="n">
        <f aca="false">FilterOPk!B$10</f>
        <v>34784396.7946123</v>
      </c>
      <c r="E2045" s="50" t="n">
        <f aca="false">FilterOPk!C$10</f>
        <v>139428.68</v>
      </c>
      <c r="F2045" s="50" t="n">
        <f aca="false">FilterOPk!D$10</f>
        <v>244540.42</v>
      </c>
      <c r="G2045" s="50" t="n">
        <f aca="false">FilterOPk!E$10</f>
        <v>352018.99</v>
      </c>
      <c r="H2045" s="50" t="n">
        <f aca="false">FilterOPk!F$10</f>
        <v>454047.41</v>
      </c>
      <c r="I2045" s="50" t="n">
        <f aca="false">FilterOPk!G$10</f>
        <v>460700.87</v>
      </c>
      <c r="J2045" s="50" t="n">
        <f aca="false">FilterOPk!H$10</f>
        <v>371715.26</v>
      </c>
      <c r="K2045" s="50" t="n">
        <f aca="false">FilterOPk!I$10</f>
        <v>743238.67</v>
      </c>
      <c r="L2045" s="50" t="n">
        <f aca="false">FilterOPk!J$10</f>
        <v>433572.73</v>
      </c>
      <c r="M2045" s="50" t="n">
        <f aca="false">FilterOPk!K$10</f>
        <v>1264075.99</v>
      </c>
      <c r="N2045" s="50" t="n">
        <f aca="false">FilterOPk!L$10</f>
        <v>4463339.02</v>
      </c>
      <c r="O2045" s="50" t="n">
        <f aca="false">FilterOPk!M$10</f>
        <v>-232298.41</v>
      </c>
      <c r="P2045" s="50" t="n">
        <f aca="false">FilterOPk!N$10</f>
        <v>1174384.84</v>
      </c>
      <c r="Q2045" s="51" t="n">
        <f aca="false">FilterOPk!O$10</f>
        <v>5405425.45</v>
      </c>
    </row>
    <row r="2046" customFormat="false" ht="12.75" hidden="false" customHeight="false" outlineLevel="0" collapsed="false">
      <c r="B2046" s="85" t="str">
        <f aca="false">FilterOPk!A$11</f>
        <v>East Power Mgmt</v>
      </c>
      <c r="C2046" s="13" t="n">
        <f aca="false">C2045+1</f>
        <v>2045</v>
      </c>
      <c r="D2046" s="50" t="n">
        <f aca="false">FilterOPk!B$11</f>
        <v>7547347.04451418</v>
      </c>
      <c r="E2046" s="50" t="n">
        <f aca="false">FilterOPk!C$11</f>
        <v>0</v>
      </c>
      <c r="F2046" s="50" t="n">
        <f aca="false">FilterOPk!D$11</f>
        <v>0</v>
      </c>
      <c r="G2046" s="50" t="n">
        <f aca="false">FilterOPk!E$11</f>
        <v>0</v>
      </c>
      <c r="H2046" s="50" t="n">
        <f aca="false">FilterOPk!F$11</f>
        <v>0</v>
      </c>
      <c r="I2046" s="50" t="n">
        <f aca="false">FilterOPk!G$11</f>
        <v>0</v>
      </c>
      <c r="J2046" s="50" t="n">
        <f aca="false">FilterOPk!H$11</f>
        <v>0</v>
      </c>
      <c r="K2046" s="50" t="n">
        <f aca="false">FilterOPk!I$11</f>
        <v>0</v>
      </c>
      <c r="L2046" s="50" t="n">
        <f aca="false">FilterOPk!J$11</f>
        <v>0</v>
      </c>
      <c r="M2046" s="50" t="n">
        <f aca="false">FilterOPk!K$11</f>
        <v>0</v>
      </c>
      <c r="N2046" s="50" t="n">
        <f aca="false">FilterOPk!L$11</f>
        <v>0</v>
      </c>
      <c r="O2046" s="50" t="n">
        <f aca="false">FilterOPk!M$11</f>
        <v>0</v>
      </c>
      <c r="P2046" s="50" t="n">
        <f aca="false">FilterOPk!N$11</f>
        <v>0</v>
      </c>
      <c r="Q2046" s="51" t="n">
        <f aca="false">FilterOPk!O$11</f>
        <v>0</v>
      </c>
    </row>
    <row r="2047" customFormat="false" ht="12.75" hidden="false" customHeight="false" outlineLevel="0" collapsed="false">
      <c r="B2047" s="85" t="str">
        <f aca="false">FilterOPk!A$12</f>
        <v>Long Term Options</v>
      </c>
      <c r="C2047" s="13" t="n">
        <f aca="false">C2046+1</f>
        <v>2046</v>
      </c>
      <c r="D2047" s="50" t="n">
        <f aca="false">FilterOPk!B$12</f>
        <v>0</v>
      </c>
      <c r="E2047" s="50" t="n">
        <f aca="false">FilterOPk!C$12</f>
        <v>0</v>
      </c>
      <c r="F2047" s="50" t="n">
        <f aca="false">FilterOPk!D$12</f>
        <v>0</v>
      </c>
      <c r="G2047" s="50" t="n">
        <f aca="false">FilterOPk!E$12</f>
        <v>0</v>
      </c>
      <c r="H2047" s="50" t="n">
        <f aca="false">FilterOPk!F$12</f>
        <v>0</v>
      </c>
      <c r="I2047" s="50" t="n">
        <f aca="false">FilterOPk!G$12</f>
        <v>0</v>
      </c>
      <c r="J2047" s="50" t="n">
        <f aca="false">FilterOPk!H$12</f>
        <v>0</v>
      </c>
      <c r="K2047" s="50" t="n">
        <f aca="false">FilterOPk!I$12</f>
        <v>0</v>
      </c>
      <c r="L2047" s="50" t="n">
        <f aca="false">FilterOPk!J$12</f>
        <v>0</v>
      </c>
      <c r="M2047" s="50" t="n">
        <f aca="false">FilterOPk!K$12</f>
        <v>0</v>
      </c>
      <c r="N2047" s="50" t="n">
        <f aca="false">FilterOPk!L$12</f>
        <v>0</v>
      </c>
      <c r="O2047" s="50" t="n">
        <f aca="false">FilterOPk!M$12</f>
        <v>0</v>
      </c>
      <c r="P2047" s="50" t="n">
        <f aca="false">FilterOPk!N$12</f>
        <v>0</v>
      </c>
      <c r="Q2047" s="51" t="n">
        <f aca="false">FilterOPk!O$12</f>
        <v>0</v>
      </c>
    </row>
    <row r="2048" customFormat="false" ht="12.75" hidden="false" customHeight="false" outlineLevel="0" collapsed="false">
      <c r="B2048" s="85" t="str">
        <f aca="false">FilterOPk!A$13</f>
        <v>LT-MIDWEST</v>
      </c>
      <c r="C2048" s="13" t="n">
        <f aca="false">C2047+1</f>
        <v>2047</v>
      </c>
      <c r="D2048" s="50" t="n">
        <f aca="false">FilterOPk!B$13</f>
        <v>7151089.47366245</v>
      </c>
      <c r="E2048" s="50" t="n">
        <f aca="false">FilterOPk!C$13</f>
        <v>36317.39</v>
      </c>
      <c r="F2048" s="50" t="n">
        <f aca="false">FilterOPk!D$13</f>
        <v>95142.77</v>
      </c>
      <c r="G2048" s="50" t="n">
        <f aca="false">FilterOPk!E$13</f>
        <v>106523.31</v>
      </c>
      <c r="H2048" s="50" t="n">
        <f aca="false">FilterOPk!F$13</f>
        <v>103615.07</v>
      </c>
      <c r="I2048" s="50" t="n">
        <f aca="false">FilterOPk!G$13</f>
        <v>106049.09</v>
      </c>
      <c r="J2048" s="50" t="n">
        <f aca="false">FilterOPk!H$13</f>
        <v>78310</v>
      </c>
      <c r="K2048" s="50" t="n">
        <f aca="false">FilterOPk!I$13</f>
        <v>160210.16</v>
      </c>
      <c r="L2048" s="50" t="n">
        <f aca="false">FilterOPk!J$13</f>
        <v>108136.49</v>
      </c>
      <c r="M2048" s="50" t="n">
        <f aca="false">FilterOPk!K$13</f>
        <v>312653.19</v>
      </c>
      <c r="N2048" s="50" t="n">
        <f aca="false">FilterOPk!L$13</f>
        <v>1106957.47</v>
      </c>
      <c r="O2048" s="50" t="n">
        <f aca="false">FilterOPk!M$13</f>
        <v>-124610.37</v>
      </c>
      <c r="P2048" s="50" t="n">
        <f aca="false">FilterOPk!N$13</f>
        <v>893459.31</v>
      </c>
      <c r="Q2048" s="51" t="n">
        <f aca="false">FilterOPk!O$13</f>
        <v>1875806.41</v>
      </c>
    </row>
    <row r="2049" customFormat="false" ht="12.75" hidden="false" customHeight="false" outlineLevel="0" collapsed="false">
      <c r="B2049" s="85" t="str">
        <f aca="false">FilterOPk!A$14</f>
        <v>ST-ECAR</v>
      </c>
      <c r="C2049" s="13" t="n">
        <f aca="false">C2048+1</f>
        <v>2048</v>
      </c>
      <c r="D2049" s="50" t="n">
        <f aca="false">FilterOPk!B$14</f>
        <v>238101.441960815</v>
      </c>
      <c r="E2049" s="50" t="n">
        <f aca="false">FilterOPk!C$14</f>
        <v>0</v>
      </c>
      <c r="F2049" s="50" t="n">
        <f aca="false">FilterOPk!D$14</f>
        <v>0</v>
      </c>
      <c r="G2049" s="50" t="n">
        <f aca="false">FilterOPk!E$14</f>
        <v>0</v>
      </c>
      <c r="H2049" s="50" t="n">
        <f aca="false">FilterOPk!F$14</f>
        <v>0</v>
      </c>
      <c r="I2049" s="50" t="n">
        <f aca="false">FilterOPk!G$14</f>
        <v>0</v>
      </c>
      <c r="J2049" s="50" t="n">
        <f aca="false">FilterOPk!H$14</f>
        <v>0</v>
      </c>
      <c r="K2049" s="50" t="n">
        <f aca="false">FilterOPk!I$14</f>
        <v>0</v>
      </c>
      <c r="L2049" s="50" t="n">
        <f aca="false">FilterOPk!J$14</f>
        <v>0</v>
      </c>
      <c r="M2049" s="50" t="n">
        <f aca="false">FilterOPk!K$14</f>
        <v>0</v>
      </c>
      <c r="N2049" s="50" t="n">
        <f aca="false">FilterOPk!L$14</f>
        <v>0</v>
      </c>
      <c r="O2049" s="50" t="n">
        <f aca="false">FilterOPk!M$14</f>
        <v>0</v>
      </c>
      <c r="P2049" s="50" t="n">
        <f aca="false">FilterOPk!N$14</f>
        <v>0</v>
      </c>
      <c r="Q2049" s="51" t="n">
        <f aca="false">FilterOPk!O$14</f>
        <v>0</v>
      </c>
    </row>
    <row r="2050" customFormat="false" ht="12.75" hidden="false" customHeight="false" outlineLevel="0" collapsed="false">
      <c r="B2050" s="85" t="str">
        <f aca="false">FilterOPk!A$15</f>
        <v>ST- MAPP</v>
      </c>
      <c r="C2050" s="13" t="n">
        <f aca="false">C2049+1</f>
        <v>2049</v>
      </c>
      <c r="D2050" s="50" t="n">
        <f aca="false">FilterOPk!B$15</f>
        <v>254636.614020626</v>
      </c>
      <c r="E2050" s="50" t="n">
        <f aca="false">FilterOPk!C$15</f>
        <v>-1590.85</v>
      </c>
      <c r="F2050" s="50" t="n">
        <f aca="false">FilterOPk!D$15</f>
        <v>-3167.72</v>
      </c>
      <c r="G2050" s="50" t="n">
        <f aca="false">FilterOPk!E$15</f>
        <v>-3546.79</v>
      </c>
      <c r="H2050" s="50" t="n">
        <f aca="false">FilterOPk!F$15</f>
        <v>-3530.89</v>
      </c>
      <c r="I2050" s="50" t="n">
        <f aca="false">FilterOPk!G$15</f>
        <v>0</v>
      </c>
      <c r="J2050" s="50" t="n">
        <f aca="false">FilterOPk!H$15</f>
        <v>0</v>
      </c>
      <c r="K2050" s="50" t="n">
        <f aca="false">FilterOPk!I$15</f>
        <v>0</v>
      </c>
      <c r="L2050" s="50" t="n">
        <f aca="false">FilterOPk!J$15</f>
        <v>0</v>
      </c>
      <c r="M2050" s="50" t="n">
        <f aca="false">FilterOPk!K$15</f>
        <v>0</v>
      </c>
      <c r="N2050" s="50" t="n">
        <f aca="false">FilterOPk!L$15</f>
        <v>-11836.25</v>
      </c>
      <c r="O2050" s="50" t="n">
        <f aca="false">FilterOPk!M$15</f>
        <v>0</v>
      </c>
      <c r="P2050" s="50" t="n">
        <f aca="false">FilterOPk!N$15</f>
        <v>0</v>
      </c>
      <c r="Q2050" s="51" t="n">
        <f aca="false">FilterOPk!O$15</f>
        <v>-11836.25</v>
      </c>
    </row>
    <row r="2051" customFormat="false" ht="12.75" hidden="false" customHeight="false" outlineLevel="0" collapsed="false">
      <c r="B2051" s="85" t="str">
        <f aca="false">FilterOPk!A$16</f>
        <v>ST- MAIN</v>
      </c>
      <c r="C2051" s="13" t="n">
        <f aca="false">C2050+1</f>
        <v>2050</v>
      </c>
      <c r="D2051" s="50" t="n">
        <f aca="false">FilterOPk!B$16</f>
        <v>694293.253349893</v>
      </c>
      <c r="E2051" s="50" t="n">
        <f aca="false">FilterOPk!C$16</f>
        <v>0</v>
      </c>
      <c r="F2051" s="50" t="n">
        <f aca="false">FilterOPk!D$16</f>
        <v>0</v>
      </c>
      <c r="G2051" s="50" t="n">
        <f aca="false">FilterOPk!E$16</f>
        <v>0</v>
      </c>
      <c r="H2051" s="50" t="n">
        <f aca="false">FilterOPk!F$16</f>
        <v>0</v>
      </c>
      <c r="I2051" s="50" t="n">
        <f aca="false">FilterOPk!G$16</f>
        <v>0</v>
      </c>
      <c r="J2051" s="50" t="n">
        <f aca="false">FilterOPk!H$16</f>
        <v>0</v>
      </c>
      <c r="K2051" s="50" t="n">
        <f aca="false">FilterOPk!I$16</f>
        <v>0</v>
      </c>
      <c r="L2051" s="50" t="n">
        <f aca="false">FilterOPk!J$16</f>
        <v>0</v>
      </c>
      <c r="M2051" s="50" t="n">
        <f aca="false">FilterOPk!K$16</f>
        <v>0</v>
      </c>
      <c r="N2051" s="50" t="n">
        <f aca="false">FilterOPk!L$16</f>
        <v>0</v>
      </c>
      <c r="O2051" s="50" t="n">
        <f aca="false">FilterOPk!M$16</f>
        <v>0</v>
      </c>
      <c r="P2051" s="50" t="n">
        <f aca="false">FilterOPk!N$16</f>
        <v>0</v>
      </c>
      <c r="Q2051" s="51" t="n">
        <f aca="false">FilterOPk!O$16</f>
        <v>0</v>
      </c>
    </row>
    <row r="2052" customFormat="false" ht="12.75" hidden="false" customHeight="false" outlineLevel="0" collapsed="false">
      <c r="B2052" s="85" t="str">
        <f aca="false">FilterOPk!A$17</f>
        <v>MW-ANALYST</v>
      </c>
      <c r="C2052" s="13" t="n">
        <f aca="false">C2051+1</f>
        <v>2051</v>
      </c>
      <c r="D2052" s="50" t="n">
        <f aca="false">FilterOPk!B$17</f>
        <v>0</v>
      </c>
      <c r="E2052" s="50" t="n">
        <f aca="false">FilterOPk!C$17</f>
        <v>0</v>
      </c>
      <c r="F2052" s="50" t="n">
        <f aca="false">FilterOPk!D$17</f>
        <v>0</v>
      </c>
      <c r="G2052" s="50" t="n">
        <f aca="false">FilterOPk!E$17</f>
        <v>0</v>
      </c>
      <c r="H2052" s="50" t="n">
        <f aca="false">FilterOPk!F$17</f>
        <v>0</v>
      </c>
      <c r="I2052" s="50" t="n">
        <f aca="false">FilterOPk!G$17</f>
        <v>0</v>
      </c>
      <c r="J2052" s="50" t="n">
        <f aca="false">FilterOPk!H$17</f>
        <v>0</v>
      </c>
      <c r="K2052" s="50" t="n">
        <f aca="false">FilterOPk!I$17</f>
        <v>0</v>
      </c>
      <c r="L2052" s="50" t="n">
        <f aca="false">FilterOPk!J$17</f>
        <v>0</v>
      </c>
      <c r="M2052" s="50" t="n">
        <f aca="false">FilterOPk!K$17</f>
        <v>0</v>
      </c>
      <c r="N2052" s="50" t="n">
        <f aca="false">FilterOPk!L$17</f>
        <v>0</v>
      </c>
      <c r="O2052" s="50" t="n">
        <f aca="false">FilterOPk!M$17</f>
        <v>0</v>
      </c>
      <c r="P2052" s="50" t="n">
        <f aca="false">FilterOPk!N$17</f>
        <v>0</v>
      </c>
      <c r="Q2052" s="51" t="n">
        <f aca="false">FilterOPk!O$17</f>
        <v>0</v>
      </c>
    </row>
    <row r="2053" customFormat="false" ht="12.75" hidden="false" customHeight="false" outlineLevel="0" collapsed="false">
      <c r="B2053" s="85" t="str">
        <f aca="false">FilterOPk!A$18</f>
        <v>LT-NE</v>
      </c>
      <c r="C2053" s="13" t="n">
        <f aca="false">C2052+1</f>
        <v>2052</v>
      </c>
      <c r="D2053" s="50" t="n">
        <f aca="false">FilterOPk!B$18</f>
        <v>6187311.37539291</v>
      </c>
      <c r="E2053" s="50" t="n">
        <f aca="false">FilterOPk!C$18</f>
        <v>38662.79</v>
      </c>
      <c r="F2053" s="50" t="n">
        <f aca="false">FilterOPk!D$18</f>
        <v>89522.8</v>
      </c>
      <c r="G2053" s="50" t="n">
        <f aca="false">FilterOPk!E$18</f>
        <v>158536.19</v>
      </c>
      <c r="H2053" s="50" t="n">
        <f aca="false">FilterOPk!F$18</f>
        <v>261849.24</v>
      </c>
      <c r="I2053" s="50" t="n">
        <f aca="false">FilterOPk!G$18</f>
        <v>291708.83</v>
      </c>
      <c r="J2053" s="50" t="n">
        <f aca="false">FilterOPk!H$18</f>
        <v>228360.42</v>
      </c>
      <c r="K2053" s="50" t="n">
        <f aca="false">FilterOPk!I$18</f>
        <v>445432.42</v>
      </c>
      <c r="L2053" s="50" t="n">
        <f aca="false">FilterOPk!J$18</f>
        <v>266345.8</v>
      </c>
      <c r="M2053" s="50" t="n">
        <f aca="false">FilterOPk!K$18</f>
        <v>801315.09</v>
      </c>
      <c r="N2053" s="50" t="n">
        <f aca="false">FilterOPk!L$18</f>
        <v>2581733.58</v>
      </c>
      <c r="O2053" s="50" t="n">
        <f aca="false">FilterOPk!M$18</f>
        <v>-636932.37</v>
      </c>
      <c r="P2053" s="50" t="n">
        <f aca="false">FilterOPk!N$18</f>
        <v>-2303942.42</v>
      </c>
      <c r="Q2053" s="51" t="n">
        <f aca="false">FilterOPk!O$18</f>
        <v>-359141.210000001</v>
      </c>
    </row>
    <row r="2054" customFormat="false" ht="12.75" hidden="false" customHeight="false" outlineLevel="0" collapsed="false">
      <c r="B2054" s="85" t="str">
        <f aca="false">FilterOPk!A$19</f>
        <v>LT-PJM</v>
      </c>
      <c r="C2054" s="13" t="n">
        <f aca="false">C2053+1</f>
        <v>2053</v>
      </c>
      <c r="D2054" s="50" t="n">
        <f aca="false">FilterOPk!B$19</f>
        <v>1818236.42109565</v>
      </c>
      <c r="E2054" s="50" t="n">
        <f aca="false">FilterOPk!C$19</f>
        <v>0</v>
      </c>
      <c r="F2054" s="50" t="n">
        <f aca="false">FilterOPk!D$19</f>
        <v>19402.28</v>
      </c>
      <c r="G2054" s="50" t="n">
        <f aca="false">FilterOPk!E$19</f>
        <v>57930.92</v>
      </c>
      <c r="H2054" s="50" t="n">
        <f aca="false">FilterOPk!F$19</f>
        <v>59436.7</v>
      </c>
      <c r="I2054" s="50" t="n">
        <f aca="false">FilterOPk!G$19</f>
        <v>19136.52</v>
      </c>
      <c r="J2054" s="50" t="n">
        <f aca="false">FilterOPk!H$19</f>
        <v>18664.41</v>
      </c>
      <c r="K2054" s="50" t="n">
        <f aca="false">FilterOPk!I$19</f>
        <v>33608.82</v>
      </c>
      <c r="L2054" s="50" t="n">
        <f aca="false">FilterOPk!J$19</f>
        <v>20867.53</v>
      </c>
      <c r="M2054" s="50" t="n">
        <f aca="false">FilterOPk!K$19</f>
        <v>56340.86</v>
      </c>
      <c r="N2054" s="50" t="n">
        <f aca="false">FilterOPk!L$19</f>
        <v>285388.04</v>
      </c>
      <c r="O2054" s="50" t="n">
        <f aca="false">FilterOPk!M$19</f>
        <v>-1975.43</v>
      </c>
      <c r="P2054" s="50" t="n">
        <f aca="false">FilterOPk!N$19</f>
        <v>-179963.06</v>
      </c>
      <c r="Q2054" s="51" t="n">
        <f aca="false">FilterOPk!O$19</f>
        <v>103449.55</v>
      </c>
    </row>
    <row r="2055" customFormat="false" ht="12.75" hidden="false" customHeight="false" outlineLevel="0" collapsed="false">
      <c r="B2055" s="85" t="str">
        <f aca="false">FilterOPk!A$20</f>
        <v>LT- NY</v>
      </c>
      <c r="C2055" s="13" t="n">
        <f aca="false">C2054+1</f>
        <v>2054</v>
      </c>
      <c r="D2055" s="50" t="n">
        <f aca="false">FilterOPk!B$20</f>
        <v>0</v>
      </c>
      <c r="E2055" s="50" t="n">
        <f aca="false">FilterOPk!C$20</f>
        <v>-9128.22</v>
      </c>
      <c r="F2055" s="50" t="n">
        <f aca="false">FilterOPk!D$20</f>
        <v>-69725.26</v>
      </c>
      <c r="G2055" s="50" t="n">
        <f aca="false">FilterOPk!E$20</f>
        <v>0</v>
      </c>
      <c r="H2055" s="50" t="n">
        <f aca="false">FilterOPk!F$20</f>
        <v>0</v>
      </c>
      <c r="I2055" s="50" t="n">
        <f aca="false">FilterOPk!G$20</f>
        <v>0</v>
      </c>
      <c r="J2055" s="50" t="n">
        <f aca="false">FilterOPk!H$20</f>
        <v>0</v>
      </c>
      <c r="K2055" s="50" t="n">
        <f aca="false">FilterOPk!I$20</f>
        <v>0</v>
      </c>
      <c r="L2055" s="50" t="n">
        <f aca="false">FilterOPk!J$20</f>
        <v>0</v>
      </c>
      <c r="M2055" s="50" t="n">
        <f aca="false">FilterOPk!K$20</f>
        <v>0</v>
      </c>
      <c r="N2055" s="50" t="n">
        <f aca="false">FilterOPk!L$20</f>
        <v>-78853.48</v>
      </c>
      <c r="O2055" s="50" t="n">
        <f aca="false">FilterOPk!M$20</f>
        <v>0</v>
      </c>
      <c r="P2055" s="50" t="n">
        <f aca="false">FilterOPk!N$20</f>
        <v>12056.92</v>
      </c>
      <c r="Q2055" s="51" t="n">
        <f aca="false">FilterOPk!O$20</f>
        <v>-66796.56</v>
      </c>
    </row>
    <row r="2056" customFormat="false" ht="12.75" hidden="false" customHeight="false" outlineLevel="0" collapsed="false">
      <c r="B2056" s="85" t="str">
        <f aca="false">FilterOPk!A$21</f>
        <v>ST- PJM</v>
      </c>
      <c r="C2056" s="13" t="n">
        <f aca="false">C2055+1</f>
        <v>2055</v>
      </c>
      <c r="D2056" s="50" t="n">
        <f aca="false">FilterOPk!B$21</f>
        <v>1243093.71447674</v>
      </c>
      <c r="E2056" s="50" t="n">
        <f aca="false">FilterOPk!C$21</f>
        <v>13503.06</v>
      </c>
      <c r="F2056" s="50" t="n">
        <f aca="false">FilterOPk!D$21</f>
        <v>0</v>
      </c>
      <c r="G2056" s="50" t="n">
        <f aca="false">FilterOPk!E$21</f>
        <v>0</v>
      </c>
      <c r="H2056" s="50" t="n">
        <f aca="false">FilterOPk!F$21</f>
        <v>0</v>
      </c>
      <c r="I2056" s="50" t="n">
        <f aca="false">FilterOPk!G$21</f>
        <v>0</v>
      </c>
      <c r="J2056" s="50" t="n">
        <f aca="false">FilterOPk!H$21</f>
        <v>0</v>
      </c>
      <c r="K2056" s="50" t="n">
        <f aca="false">FilterOPk!I$21</f>
        <v>0</v>
      </c>
      <c r="L2056" s="50" t="n">
        <f aca="false">FilterOPk!J$21</f>
        <v>0</v>
      </c>
      <c r="M2056" s="50" t="n">
        <f aca="false">FilterOPk!K$21</f>
        <v>0</v>
      </c>
      <c r="N2056" s="50" t="n">
        <f aca="false">FilterOPk!L$21</f>
        <v>13503.06</v>
      </c>
      <c r="O2056" s="50" t="n">
        <f aca="false">FilterOPk!M$21</f>
        <v>0</v>
      </c>
      <c r="P2056" s="50" t="n">
        <f aca="false">FilterOPk!N$21</f>
        <v>0</v>
      </c>
      <c r="Q2056" s="51" t="n">
        <f aca="false">FilterOPk!O$21</f>
        <v>13503.06</v>
      </c>
    </row>
    <row r="2057" customFormat="false" ht="12.75" hidden="false" customHeight="false" outlineLevel="0" collapsed="false">
      <c r="B2057" s="85" t="str">
        <f aca="false">FilterOPk!A$22</f>
        <v>ST- NENG</v>
      </c>
      <c r="C2057" s="13" t="n">
        <f aca="false">C2056+1</f>
        <v>2056</v>
      </c>
      <c r="D2057" s="50" t="n">
        <f aca="false">FilterOPk!B$22</f>
        <v>539719.375927685</v>
      </c>
      <c r="E2057" s="50" t="n">
        <f aca="false">FilterOPk!C$22</f>
        <v>17499.36</v>
      </c>
      <c r="F2057" s="50" t="n">
        <f aca="false">FilterOPk!D$22</f>
        <v>34844.91</v>
      </c>
      <c r="G2057" s="50" t="n">
        <f aca="false">FilterOPk!E$22</f>
        <v>0</v>
      </c>
      <c r="H2057" s="50" t="n">
        <f aca="false">FilterOPk!F$22</f>
        <v>0</v>
      </c>
      <c r="I2057" s="50" t="n">
        <f aca="false">FilterOPk!G$22</f>
        <v>0</v>
      </c>
      <c r="J2057" s="50" t="n">
        <f aca="false">FilterOPk!H$22</f>
        <v>0</v>
      </c>
      <c r="K2057" s="50" t="n">
        <f aca="false">FilterOPk!I$22</f>
        <v>0</v>
      </c>
      <c r="L2057" s="50" t="n">
        <f aca="false">FilterOPk!J$22</f>
        <v>0</v>
      </c>
      <c r="M2057" s="50" t="n">
        <f aca="false">FilterOPk!K$22</f>
        <v>0</v>
      </c>
      <c r="N2057" s="50" t="n">
        <f aca="false">FilterOPk!L$22</f>
        <v>52344.27</v>
      </c>
      <c r="O2057" s="50" t="n">
        <f aca="false">FilterOPk!M$22</f>
        <v>0</v>
      </c>
      <c r="P2057" s="50" t="n">
        <f aca="false">FilterOPk!N$22</f>
        <v>0</v>
      </c>
      <c r="Q2057" s="51" t="n">
        <f aca="false">FilterOPk!O$22</f>
        <v>52344.27</v>
      </c>
    </row>
    <row r="2058" customFormat="false" ht="12.75" hidden="false" customHeight="false" outlineLevel="0" collapsed="false">
      <c r="B2058" s="85" t="str">
        <f aca="false">FilterOPk!A$23</f>
        <v>ST- NY</v>
      </c>
      <c r="C2058" s="13" t="n">
        <f aca="false">C2057+1</f>
        <v>2057</v>
      </c>
      <c r="D2058" s="50" t="n">
        <f aca="false">FilterOPk!B$23</f>
        <v>251437.188425373</v>
      </c>
      <c r="E2058" s="50" t="n">
        <f aca="false">FilterOPk!C$23</f>
        <v>22663</v>
      </c>
      <c r="F2058" s="50" t="n">
        <f aca="false">FilterOPk!D$23</f>
        <v>52267.36</v>
      </c>
      <c r="G2058" s="50" t="n">
        <f aca="false">FilterOPk!E$23</f>
        <v>0</v>
      </c>
      <c r="H2058" s="50" t="n">
        <f aca="false">FilterOPk!F$23</f>
        <v>0</v>
      </c>
      <c r="I2058" s="50" t="n">
        <f aca="false">FilterOPk!G$23</f>
        <v>0</v>
      </c>
      <c r="J2058" s="50" t="n">
        <f aca="false">FilterOPk!H$23</f>
        <v>0</v>
      </c>
      <c r="K2058" s="50" t="n">
        <f aca="false">FilterOPk!I$23</f>
        <v>0</v>
      </c>
      <c r="L2058" s="50" t="n">
        <f aca="false">FilterOPk!J$23</f>
        <v>0</v>
      </c>
      <c r="M2058" s="50" t="n">
        <f aca="false">FilterOPk!K$23</f>
        <v>0</v>
      </c>
      <c r="N2058" s="50" t="n">
        <f aca="false">FilterOPk!L$23</f>
        <v>74930.36</v>
      </c>
      <c r="O2058" s="50" t="n">
        <f aca="false">FilterOPk!M$23</f>
        <v>0</v>
      </c>
      <c r="P2058" s="50" t="n">
        <f aca="false">FilterOPk!N$23</f>
        <v>0</v>
      </c>
      <c r="Q2058" s="51" t="n">
        <f aca="false">FilterOPk!O$23</f>
        <v>74930.36</v>
      </c>
    </row>
    <row r="2059" customFormat="false" ht="12.75" hidden="false" customHeight="false" outlineLevel="0" collapsed="false">
      <c r="B2059" s="85" t="str">
        <f aca="false">FilterOPk!A$24</f>
        <v>NE- PHYS</v>
      </c>
      <c r="C2059" s="13" t="n">
        <f aca="false">C2058+1</f>
        <v>2058</v>
      </c>
      <c r="D2059" s="50" t="n">
        <f aca="false">FilterOPk!B$24</f>
        <v>0</v>
      </c>
      <c r="E2059" s="50" t="n">
        <f aca="false">FilterOPk!C$24</f>
        <v>0</v>
      </c>
      <c r="F2059" s="50" t="n">
        <f aca="false">FilterOPk!D$24</f>
        <v>0</v>
      </c>
      <c r="G2059" s="50" t="n">
        <f aca="false">FilterOPk!E$24</f>
        <v>0</v>
      </c>
      <c r="H2059" s="50" t="n">
        <f aca="false">FilterOPk!F$24</f>
        <v>0</v>
      </c>
      <c r="I2059" s="50" t="n">
        <f aca="false">FilterOPk!G$24</f>
        <v>0</v>
      </c>
      <c r="J2059" s="50" t="n">
        <f aca="false">FilterOPk!H$24</f>
        <v>0</v>
      </c>
      <c r="K2059" s="50" t="n">
        <f aca="false">FilterOPk!I$24</f>
        <v>0</v>
      </c>
      <c r="L2059" s="50" t="n">
        <f aca="false">FilterOPk!J$24</f>
        <v>0</v>
      </c>
      <c r="M2059" s="50" t="n">
        <f aca="false">FilterOPk!K$24</f>
        <v>0</v>
      </c>
      <c r="N2059" s="50" t="n">
        <f aca="false">FilterOPk!L$24</f>
        <v>0</v>
      </c>
      <c r="O2059" s="50" t="n">
        <f aca="false">FilterOPk!M$24</f>
        <v>0</v>
      </c>
      <c r="P2059" s="50" t="n">
        <f aca="false">FilterOPk!N$24</f>
        <v>0</v>
      </c>
      <c r="Q2059" s="51" t="n">
        <f aca="false">FilterOPk!O$24</f>
        <v>0</v>
      </c>
    </row>
    <row r="2060" customFormat="false" ht="12.75" hidden="false" customHeight="false" outlineLevel="0" collapsed="false">
      <c r="B2060" s="85" t="str">
        <f aca="false">FilterOPk!A$25</f>
        <v>LT-Southeast</v>
      </c>
      <c r="C2060" s="13" t="n">
        <f aca="false">C2059+1</f>
        <v>2059</v>
      </c>
      <c r="D2060" s="50" t="n">
        <f aca="false">FilterOPk!B$25</f>
        <v>11411200.8859117</v>
      </c>
      <c r="E2060" s="50" t="n">
        <f aca="false">FilterOPk!C$25</f>
        <v>15825.82</v>
      </c>
      <c r="F2060" s="50" t="n">
        <f aca="false">FilterOPk!D$25</f>
        <v>13250</v>
      </c>
      <c r="G2060" s="50" t="n">
        <f aca="false">FilterOPk!E$25</f>
        <v>24924.1</v>
      </c>
      <c r="H2060" s="50" t="n">
        <f aca="false">FilterOPk!F$25</f>
        <v>24690.47</v>
      </c>
      <c r="I2060" s="50" t="n">
        <f aca="false">FilterOPk!G$25</f>
        <v>26774</v>
      </c>
      <c r="J2060" s="50" t="n">
        <f aca="false">FilterOPk!H$25</f>
        <v>26715</v>
      </c>
      <c r="K2060" s="50" t="n">
        <f aca="false">FilterOPk!I$25</f>
        <v>57358.83</v>
      </c>
      <c r="L2060" s="50" t="n">
        <f aca="false">FilterOPk!J$25</f>
        <v>26146</v>
      </c>
      <c r="M2060" s="50" t="n">
        <f aca="false">FilterOPk!K$25</f>
        <v>75355.31</v>
      </c>
      <c r="N2060" s="50" t="n">
        <f aca="false">FilterOPk!L$25</f>
        <v>291039.53</v>
      </c>
      <c r="O2060" s="50" t="n">
        <f aca="false">FilterOPk!M$25</f>
        <v>-122359</v>
      </c>
      <c r="P2060" s="50" t="n">
        <f aca="false">FilterOPk!N$25</f>
        <v>514428.17</v>
      </c>
      <c r="Q2060" s="51" t="n">
        <f aca="false">FilterOPk!O$25</f>
        <v>683108.7</v>
      </c>
    </row>
    <row r="2061" customFormat="false" ht="12.75" hidden="false" customHeight="false" outlineLevel="0" collapsed="false">
      <c r="B2061" s="85" t="str">
        <f aca="false">FilterOPk!A$26</f>
        <v>ST-SPP</v>
      </c>
      <c r="C2061" s="13" t="n">
        <f aca="false">C2060+1</f>
        <v>2060</v>
      </c>
      <c r="D2061" s="50" t="n">
        <f aca="false">FilterOPk!B$26</f>
        <v>52202.8773549933</v>
      </c>
      <c r="E2061" s="50" t="n">
        <f aca="false">FilterOPk!C$26</f>
        <v>0</v>
      </c>
      <c r="F2061" s="50" t="n">
        <f aca="false">FilterOPk!D$26</f>
        <v>0</v>
      </c>
      <c r="G2061" s="50" t="n">
        <f aca="false">FilterOPk!E$26</f>
        <v>0</v>
      </c>
      <c r="H2061" s="50" t="n">
        <f aca="false">FilterOPk!F$26</f>
        <v>0</v>
      </c>
      <c r="I2061" s="50" t="n">
        <f aca="false">FilterOPk!G$26</f>
        <v>0</v>
      </c>
      <c r="J2061" s="50" t="n">
        <f aca="false">FilterOPk!H$26</f>
        <v>0</v>
      </c>
      <c r="K2061" s="50" t="n">
        <f aca="false">FilterOPk!I$26</f>
        <v>0</v>
      </c>
      <c r="L2061" s="50" t="n">
        <f aca="false">FilterOPk!J$26</f>
        <v>0</v>
      </c>
      <c r="M2061" s="50" t="n">
        <f aca="false">FilterOPk!K$26</f>
        <v>0</v>
      </c>
      <c r="N2061" s="50" t="n">
        <f aca="false">FilterOPk!L$26</f>
        <v>0</v>
      </c>
      <c r="O2061" s="50" t="n">
        <f aca="false">FilterOPk!M$26</f>
        <v>0</v>
      </c>
      <c r="P2061" s="50" t="n">
        <f aca="false">FilterOPk!N$26</f>
        <v>0</v>
      </c>
      <c r="Q2061" s="51" t="n">
        <f aca="false">FilterOPk!O$26</f>
        <v>0</v>
      </c>
    </row>
    <row r="2062" customFormat="false" ht="12.75" hidden="false" customHeight="false" outlineLevel="0" collapsed="false">
      <c r="B2062" s="85" t="str">
        <f aca="false">FilterOPk!A$27</f>
        <v>ST-SERC</v>
      </c>
      <c r="C2062" s="13" t="n">
        <f aca="false">C2061+1</f>
        <v>2061</v>
      </c>
      <c r="D2062" s="50" t="n">
        <f aca="false">FilterOPk!B$27</f>
        <v>686881.973218232</v>
      </c>
      <c r="E2062" s="50" t="n">
        <f aca="false">FilterOPk!C$27</f>
        <v>0</v>
      </c>
      <c r="F2062" s="50" t="n">
        <f aca="false">FilterOPk!D$27</f>
        <v>0</v>
      </c>
      <c r="G2062" s="50" t="n">
        <f aca="false">FilterOPk!E$27</f>
        <v>0</v>
      </c>
      <c r="H2062" s="50" t="n">
        <f aca="false">FilterOPk!F$27</f>
        <v>0</v>
      </c>
      <c r="I2062" s="50" t="n">
        <f aca="false">FilterOPk!G$27</f>
        <v>0</v>
      </c>
      <c r="J2062" s="50" t="n">
        <f aca="false">FilterOPk!H$27</f>
        <v>0</v>
      </c>
      <c r="K2062" s="50" t="n">
        <f aca="false">FilterOPk!I$27</f>
        <v>0</v>
      </c>
      <c r="L2062" s="50" t="n">
        <f aca="false">FilterOPk!J$27</f>
        <v>0</v>
      </c>
      <c r="M2062" s="50" t="n">
        <f aca="false">FilterOPk!K$27</f>
        <v>0</v>
      </c>
      <c r="N2062" s="50" t="n">
        <f aca="false">FilterOPk!L$27</f>
        <v>0</v>
      </c>
      <c r="O2062" s="50" t="n">
        <f aca="false">FilterOPk!M$27</f>
        <v>0</v>
      </c>
      <c r="P2062" s="50" t="n">
        <f aca="false">FilterOPk!N$27</f>
        <v>0</v>
      </c>
      <c r="Q2062" s="51" t="n">
        <f aca="false">FilterOPk!O$27</f>
        <v>0</v>
      </c>
    </row>
    <row r="2063" customFormat="false" ht="12.75" hidden="false" customHeight="false" outlineLevel="0" collapsed="false">
      <c r="B2063" s="85" t="str">
        <f aca="false">FilterOPk!A$28</f>
        <v>LT- Texas</v>
      </c>
      <c r="C2063" s="13" t="n">
        <f aca="false">C2062+1</f>
        <v>2062</v>
      </c>
      <c r="D2063" s="50" t="n">
        <f aca="false">FilterOPk!B$28</f>
        <v>3826684.70313045</v>
      </c>
      <c r="E2063" s="50" t="n">
        <f aca="false">FilterOPk!C$28</f>
        <v>0</v>
      </c>
      <c r="F2063" s="50" t="n">
        <f aca="false">FilterOPk!D$28</f>
        <v>13003.28</v>
      </c>
      <c r="G2063" s="50" t="n">
        <f aca="false">FilterOPk!E$28</f>
        <v>7651.26</v>
      </c>
      <c r="H2063" s="50" t="n">
        <f aca="false">FilterOPk!F$28</f>
        <v>7986.82</v>
      </c>
      <c r="I2063" s="50" t="n">
        <f aca="false">FilterOPk!G$28</f>
        <v>17032.43</v>
      </c>
      <c r="J2063" s="50" t="n">
        <f aca="false">FilterOPk!H$28</f>
        <v>19665.43</v>
      </c>
      <c r="K2063" s="50" t="n">
        <f aca="false">FilterOPk!I$28</f>
        <v>46628.44</v>
      </c>
      <c r="L2063" s="50" t="n">
        <f aca="false">FilterOPk!J$28</f>
        <v>12076.91</v>
      </c>
      <c r="M2063" s="50" t="n">
        <f aca="false">FilterOPk!K$28</f>
        <v>18411.54</v>
      </c>
      <c r="N2063" s="50" t="n">
        <f aca="false">FilterOPk!L$28</f>
        <v>142456.11</v>
      </c>
      <c r="O2063" s="50" t="n">
        <f aca="false">FilterOPk!M$28</f>
        <v>653578.76</v>
      </c>
      <c r="P2063" s="50" t="n">
        <f aca="false">FilterOPk!N$28</f>
        <v>2238345.92</v>
      </c>
      <c r="Q2063" s="51" t="n">
        <f aca="false">FilterOPk!O$28</f>
        <v>3034380.79</v>
      </c>
    </row>
    <row r="2064" customFormat="false" ht="12.75" hidden="false" customHeight="false" outlineLevel="0" collapsed="false">
      <c r="B2064" s="85" t="str">
        <f aca="false">FilterOPk!A$29</f>
        <v>St- Texas</v>
      </c>
      <c r="C2064" s="13" t="n">
        <f aca="false">C2063+1</f>
        <v>2063</v>
      </c>
      <c r="D2064" s="50" t="n">
        <f aca="false">FilterOPk!B$29</f>
        <v>445563.239343252</v>
      </c>
      <c r="E2064" s="50" t="n">
        <f aca="false">FilterOPk!C$29</f>
        <v>5676.33</v>
      </c>
      <c r="F2064" s="50" t="n">
        <f aca="false">FilterOPk!D$29</f>
        <v>0</v>
      </c>
      <c r="G2064" s="50" t="n">
        <f aca="false">FilterOPk!E$29</f>
        <v>0</v>
      </c>
      <c r="H2064" s="50" t="n">
        <f aca="false">FilterOPk!F$29</f>
        <v>0</v>
      </c>
      <c r="I2064" s="50" t="n">
        <f aca="false">FilterOPk!G$29</f>
        <v>0</v>
      </c>
      <c r="J2064" s="50" t="n">
        <f aca="false">FilterOPk!H$29</f>
        <v>0</v>
      </c>
      <c r="K2064" s="50" t="n">
        <f aca="false">FilterOPk!I$29</f>
        <v>0</v>
      </c>
      <c r="L2064" s="50" t="n">
        <f aca="false">FilterOPk!J$29</f>
        <v>0</v>
      </c>
      <c r="M2064" s="50" t="n">
        <f aca="false">FilterOPk!K$29</f>
        <v>0</v>
      </c>
      <c r="N2064" s="50" t="n">
        <f aca="false">FilterOPk!L$29</f>
        <v>5676.33</v>
      </c>
      <c r="O2064" s="50" t="n">
        <f aca="false">FilterOPk!M$29</f>
        <v>0</v>
      </c>
      <c r="P2064" s="50" t="n">
        <f aca="false">FilterOPk!N$29</f>
        <v>0</v>
      </c>
      <c r="Q2064" s="51" t="n">
        <f aca="false">FilterOPk!O$29</f>
        <v>5676.33</v>
      </c>
    </row>
    <row r="2065" customFormat="false" ht="12.75" hidden="false" customHeight="false" outlineLevel="0" collapsed="false">
      <c r="B2065" s="85"/>
      <c r="C2065" s="13" t="n">
        <f aca="false">C2064+1</f>
        <v>2064</v>
      </c>
      <c r="D2065" s="50"/>
      <c r="E2065" s="50"/>
      <c r="F2065" s="50"/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1"/>
    </row>
    <row r="2066" customFormat="false" ht="12.75" hidden="false" customHeight="false" outlineLevel="0" collapsed="false">
      <c r="B2066" s="85" t="str">
        <f aca="false">FilterOPk!A$32</f>
        <v>Gas positions</v>
      </c>
      <c r="C2066" s="13" t="n">
        <f aca="false">C2065+1</f>
        <v>2065</v>
      </c>
      <c r="D2066" s="50" t="s">
        <v>4</v>
      </c>
      <c r="E2066" s="50"/>
      <c r="F2066" s="50"/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1"/>
    </row>
    <row r="2067" customFormat="false" ht="12.75" hidden="false" customHeight="false" outlineLevel="0" collapsed="false">
      <c r="B2067" s="85" t="str">
        <f aca="false">FilterOPk!A$33</f>
        <v>Kevin Presto</v>
      </c>
      <c r="C2067" s="13" t="n">
        <f aca="false">C2066+1</f>
        <v>2066</v>
      </c>
      <c r="D2067" s="50" t="n">
        <f aca="false">FilterOPk!B$33</f>
        <v>0</v>
      </c>
      <c r="E2067" s="50" t="n">
        <f aca="false">FilterOPk!C$33</f>
        <v>0</v>
      </c>
      <c r="F2067" s="50" t="n">
        <f aca="false">FilterOPk!D$33</f>
        <v>0</v>
      </c>
      <c r="G2067" s="50" t="n">
        <f aca="false">FilterOPk!E$33</f>
        <v>0</v>
      </c>
      <c r="H2067" s="50" t="n">
        <f aca="false">FilterOPk!F$33</f>
        <v>0</v>
      </c>
      <c r="I2067" s="50" t="n">
        <f aca="false">FilterOPk!G$33</f>
        <v>0</v>
      </c>
      <c r="J2067" s="50" t="n">
        <f aca="false">FilterOPk!H$33</f>
        <v>0</v>
      </c>
      <c r="K2067" s="50" t="n">
        <f aca="false">FilterOPk!I$33</f>
        <v>0</v>
      </c>
      <c r="L2067" s="50" t="n">
        <f aca="false">FilterOPk!J$33</f>
        <v>0</v>
      </c>
      <c r="M2067" s="50" t="n">
        <f aca="false">FilterOPk!K$33</f>
        <v>0</v>
      </c>
      <c r="N2067" s="50" t="n">
        <f aca="false">FilterOPk!L$33</f>
        <v>0</v>
      </c>
      <c r="O2067" s="50" t="n">
        <f aca="false">FilterOPk!M$33</f>
        <v>0</v>
      </c>
      <c r="P2067" s="50" t="n">
        <f aca="false">FilterOPk!N$33</f>
        <v>0</v>
      </c>
      <c r="Q2067" s="51" t="n">
        <f aca="false">FilterOPk!O$33</f>
        <v>0</v>
      </c>
    </row>
    <row r="2068" customFormat="false" ht="12.75" hidden="false" customHeight="false" outlineLevel="0" collapsed="false">
      <c r="B2068" s="85" t="str">
        <f aca="false">FilterOPk!A$34</f>
        <v>Fletcher Sturm</v>
      </c>
      <c r="C2068" s="13" t="n">
        <f aca="false">C2067+1</f>
        <v>2067</v>
      </c>
      <c r="D2068" s="50" t="n">
        <f aca="false">FilterOPk!B$34</f>
        <v>0</v>
      </c>
      <c r="E2068" s="50" t="n">
        <f aca="false">FilterOPk!C$34</f>
        <v>0</v>
      </c>
      <c r="F2068" s="50" t="n">
        <f aca="false">FilterOPk!D$34</f>
        <v>0</v>
      </c>
      <c r="G2068" s="50" t="n">
        <f aca="false">FilterOPk!E$34</f>
        <v>0</v>
      </c>
      <c r="H2068" s="50" t="n">
        <f aca="false">FilterOPk!F$34</f>
        <v>0</v>
      </c>
      <c r="I2068" s="50" t="n">
        <f aca="false">FilterOPk!G$34</f>
        <v>0</v>
      </c>
      <c r="J2068" s="50" t="n">
        <f aca="false">FilterOPk!H$34</f>
        <v>0</v>
      </c>
      <c r="K2068" s="50" t="n">
        <f aca="false">FilterOPk!I$34</f>
        <v>0</v>
      </c>
      <c r="L2068" s="50" t="n">
        <f aca="false">FilterOPk!J$34</f>
        <v>0</v>
      </c>
      <c r="M2068" s="50" t="n">
        <f aca="false">FilterOPk!K$34</f>
        <v>0</v>
      </c>
      <c r="N2068" s="50" t="n">
        <f aca="false">FilterOPk!L$34</f>
        <v>0</v>
      </c>
      <c r="O2068" s="50" t="n">
        <f aca="false">FilterOPk!M$34</f>
        <v>0</v>
      </c>
      <c r="P2068" s="50" t="n">
        <f aca="false">FilterOPk!N$34</f>
        <v>0</v>
      </c>
      <c r="Q2068" s="51" t="n">
        <f aca="false">FilterOPk!O$34</f>
        <v>0</v>
      </c>
    </row>
    <row r="2069" customFormat="false" ht="12.75" hidden="false" customHeight="false" outlineLevel="0" collapsed="false">
      <c r="B2069" s="85" t="str">
        <f aca="false">FilterOPk!A$35</f>
        <v>Doug Gilbert-Smith</v>
      </c>
      <c r="C2069" s="13" t="n">
        <f aca="false">C2068+1</f>
        <v>2068</v>
      </c>
      <c r="D2069" s="50" t="n">
        <f aca="false">FilterOPk!B$35</f>
        <v>0</v>
      </c>
      <c r="E2069" s="50" t="n">
        <f aca="false">FilterOPk!C$35</f>
        <v>0</v>
      </c>
      <c r="F2069" s="50" t="n">
        <f aca="false">FilterOPk!D$35</f>
        <v>0</v>
      </c>
      <c r="G2069" s="50" t="n">
        <f aca="false">FilterOPk!E$35</f>
        <v>0</v>
      </c>
      <c r="H2069" s="50" t="n">
        <f aca="false">FilterOPk!F$35</f>
        <v>0</v>
      </c>
      <c r="I2069" s="50" t="n">
        <f aca="false">FilterOPk!G$35</f>
        <v>0</v>
      </c>
      <c r="J2069" s="50" t="n">
        <f aca="false">FilterOPk!H$35</f>
        <v>0</v>
      </c>
      <c r="K2069" s="50" t="n">
        <f aca="false">FilterOPk!I$35</f>
        <v>0</v>
      </c>
      <c r="L2069" s="50" t="n">
        <f aca="false">FilterOPk!J$35</f>
        <v>0</v>
      </c>
      <c r="M2069" s="50" t="n">
        <f aca="false">FilterOPk!K$35</f>
        <v>0</v>
      </c>
      <c r="N2069" s="50" t="n">
        <f aca="false">FilterOPk!L$35</f>
        <v>0</v>
      </c>
      <c r="O2069" s="50" t="n">
        <f aca="false">FilterOPk!M$35</f>
        <v>0</v>
      </c>
      <c r="P2069" s="50" t="n">
        <f aca="false">FilterOPk!N$35</f>
        <v>0</v>
      </c>
      <c r="Q2069" s="51" t="n">
        <f aca="false">FilterOPk!O$35</f>
        <v>0</v>
      </c>
    </row>
    <row r="2070" customFormat="false" ht="12.75" hidden="false" customHeight="false" outlineLevel="0" collapsed="false">
      <c r="B2070" s="85" t="str">
        <f aca="false">FilterOPk!A$36</f>
        <v>Rogers Herndon</v>
      </c>
      <c r="C2070" s="13" t="n">
        <f aca="false">C2069+1</f>
        <v>2069</v>
      </c>
      <c r="D2070" s="50" t="n">
        <f aca="false">FilterOPk!B$36</f>
        <v>0</v>
      </c>
      <c r="E2070" s="50" t="n">
        <f aca="false">FilterOPk!C$36</f>
        <v>0</v>
      </c>
      <c r="F2070" s="50" t="n">
        <f aca="false">FilterOPk!D$36</f>
        <v>0</v>
      </c>
      <c r="G2070" s="50" t="n">
        <f aca="false">FilterOPk!E$36</f>
        <v>0</v>
      </c>
      <c r="H2070" s="50" t="n">
        <f aca="false">FilterOPk!F$36</f>
        <v>0</v>
      </c>
      <c r="I2070" s="50" t="n">
        <f aca="false">FilterOPk!G$36</f>
        <v>0</v>
      </c>
      <c r="J2070" s="50" t="n">
        <f aca="false">FilterOPk!H$36</f>
        <v>0</v>
      </c>
      <c r="K2070" s="50" t="n">
        <f aca="false">FilterOPk!I$36</f>
        <v>0</v>
      </c>
      <c r="L2070" s="50" t="n">
        <f aca="false">FilterOPk!J$36</f>
        <v>0</v>
      </c>
      <c r="M2070" s="50" t="n">
        <f aca="false">FilterOPk!K$36</f>
        <v>0</v>
      </c>
      <c r="N2070" s="50" t="n">
        <f aca="false">FilterOPk!L$36</f>
        <v>0</v>
      </c>
      <c r="O2070" s="50" t="n">
        <f aca="false">FilterOPk!M$36</f>
        <v>0</v>
      </c>
      <c r="P2070" s="50" t="n">
        <f aca="false">FilterOPk!N$36</f>
        <v>0</v>
      </c>
      <c r="Q2070" s="51" t="n">
        <f aca="false">FilterOPk!O$36</f>
        <v>0</v>
      </c>
    </row>
    <row r="2071" customFormat="false" ht="12.75" hidden="false" customHeight="false" outlineLevel="0" collapsed="false">
      <c r="B2071" s="85" t="str">
        <f aca="false">FilterOPk!A$37</f>
        <v>Dana Davis</v>
      </c>
      <c r="C2071" s="13" t="n">
        <f aca="false">C2070+1</f>
        <v>2070</v>
      </c>
      <c r="D2071" s="50" t="n">
        <f aca="false">FilterOPk!B$37</f>
        <v>0</v>
      </c>
      <c r="E2071" s="50" t="n">
        <f aca="false">FilterOPk!C$37</f>
        <v>0</v>
      </c>
      <c r="F2071" s="50" t="n">
        <f aca="false">FilterOPk!D$37</f>
        <v>0</v>
      </c>
      <c r="G2071" s="50" t="n">
        <f aca="false">FilterOPk!E$37</f>
        <v>0</v>
      </c>
      <c r="H2071" s="50" t="n">
        <f aca="false">FilterOPk!F$37</f>
        <v>0</v>
      </c>
      <c r="I2071" s="50" t="n">
        <f aca="false">FilterOPk!G$37</f>
        <v>0</v>
      </c>
      <c r="J2071" s="50" t="n">
        <f aca="false">FilterOPk!H$37</f>
        <v>0</v>
      </c>
      <c r="K2071" s="50" t="n">
        <f aca="false">FilterOPk!I$37</f>
        <v>0</v>
      </c>
      <c r="L2071" s="50" t="n">
        <f aca="false">FilterOPk!J$37</f>
        <v>0</v>
      </c>
      <c r="M2071" s="50" t="n">
        <f aca="false">FilterOPk!K$37</f>
        <v>0</v>
      </c>
      <c r="N2071" s="50" t="n">
        <f aca="false">FilterOPk!L$37</f>
        <v>0</v>
      </c>
      <c r="O2071" s="50" t="n">
        <f aca="false">FilterOPk!M$37</f>
        <v>0</v>
      </c>
      <c r="P2071" s="50" t="n">
        <f aca="false">FilterOPk!N$37</f>
        <v>0</v>
      </c>
      <c r="Q2071" s="51" t="n">
        <f aca="false">FilterOPk!O$37</f>
        <v>0</v>
      </c>
    </row>
    <row r="2072" customFormat="false" ht="12.75" hidden="false" customHeight="false" outlineLevel="0" collapsed="false">
      <c r="B2072" s="85" t="str">
        <f aca="false">FilterOPk!A$38</f>
        <v>Tom May</v>
      </c>
      <c r="C2072" s="13" t="n">
        <f aca="false">C2071+1</f>
        <v>2071</v>
      </c>
      <c r="D2072" s="50" t="n">
        <f aca="false">FilterOPk!B$38</f>
        <v>0</v>
      </c>
      <c r="E2072" s="50" t="n">
        <f aca="false">FilterOPk!C$38</f>
        <v>0</v>
      </c>
      <c r="F2072" s="50" t="n">
        <f aca="false">FilterOPk!D$38</f>
        <v>0</v>
      </c>
      <c r="G2072" s="50" t="n">
        <f aca="false">FilterOPk!E$38</f>
        <v>0</v>
      </c>
      <c r="H2072" s="50" t="n">
        <f aca="false">FilterOPk!F$38</f>
        <v>0</v>
      </c>
      <c r="I2072" s="50" t="n">
        <f aca="false">FilterOPk!G$38</f>
        <v>0</v>
      </c>
      <c r="J2072" s="50" t="n">
        <f aca="false">FilterOPk!H$38</f>
        <v>0</v>
      </c>
      <c r="K2072" s="50" t="n">
        <f aca="false">FilterOPk!I$38</f>
        <v>0</v>
      </c>
      <c r="L2072" s="50" t="n">
        <f aca="false">FilterOPk!J$38</f>
        <v>0</v>
      </c>
      <c r="M2072" s="50" t="n">
        <f aca="false">FilterOPk!K$38</f>
        <v>0</v>
      </c>
      <c r="N2072" s="50" t="n">
        <f aca="false">FilterOPk!L$38</f>
        <v>0</v>
      </c>
      <c r="O2072" s="50" t="n">
        <f aca="false">FilterOPk!M$38</f>
        <v>0</v>
      </c>
      <c r="P2072" s="50" t="n">
        <f aca="false">FilterOPk!N$38</f>
        <v>0</v>
      </c>
      <c r="Q2072" s="51" t="n">
        <f aca="false">FilterOPk!O$38</f>
        <v>0</v>
      </c>
    </row>
    <row r="2073" customFormat="false" ht="12.75" hidden="false" customHeight="false" outlineLevel="0" collapsed="false">
      <c r="B2073" s="85" t="str">
        <f aca="false">FilterOPk!A$39</f>
        <v>Clint Dean</v>
      </c>
      <c r="C2073" s="13" t="n">
        <f aca="false">C2072+1</f>
        <v>2072</v>
      </c>
      <c r="D2073" s="50" t="n">
        <f aca="false">FilterOPk!B$39</f>
        <v>0</v>
      </c>
      <c r="E2073" s="50" t="n">
        <f aca="false">FilterOPk!C$39</f>
        <v>0</v>
      </c>
      <c r="F2073" s="50" t="n">
        <f aca="false">FilterOPk!D$39</f>
        <v>0</v>
      </c>
      <c r="G2073" s="50" t="n">
        <f aca="false">FilterOPk!E$39</f>
        <v>0</v>
      </c>
      <c r="H2073" s="50" t="n">
        <f aca="false">FilterOPk!F$39</f>
        <v>0</v>
      </c>
      <c r="I2073" s="50" t="n">
        <f aca="false">FilterOPk!G$39</f>
        <v>0</v>
      </c>
      <c r="J2073" s="50" t="n">
        <f aca="false">FilterOPk!H$39</f>
        <v>0</v>
      </c>
      <c r="K2073" s="50" t="n">
        <f aca="false">FilterOPk!I$39</f>
        <v>0</v>
      </c>
      <c r="L2073" s="50" t="n">
        <f aca="false">FilterOPk!J$39</f>
        <v>0</v>
      </c>
      <c r="M2073" s="50" t="n">
        <f aca="false">FilterOPk!K$39</f>
        <v>0</v>
      </c>
      <c r="N2073" s="50" t="n">
        <f aca="false">FilterOPk!L$39</f>
        <v>0</v>
      </c>
      <c r="O2073" s="50" t="n">
        <f aca="false">FilterOPk!M$39</f>
        <v>0</v>
      </c>
      <c r="P2073" s="50" t="n">
        <f aca="false">FilterOPk!N$39</f>
        <v>0</v>
      </c>
      <c r="Q2073" s="51" t="n">
        <f aca="false">FilterOPk!O$39</f>
        <v>0</v>
      </c>
    </row>
    <row r="2074" customFormat="false" ht="12.75" hidden="false" customHeight="false" outlineLevel="0" collapsed="false">
      <c r="B2074" s="85" t="str">
        <f aca="false">FilterOPk!A$40</f>
        <v>Rob Benson</v>
      </c>
      <c r="C2074" s="13" t="n">
        <f aca="false">C2073+1</f>
        <v>2073</v>
      </c>
      <c r="D2074" s="50" t="n">
        <f aca="false">FilterOPk!B$40</f>
        <v>0</v>
      </c>
      <c r="E2074" s="50" t="n">
        <f aca="false">FilterOPk!C$40</f>
        <v>0</v>
      </c>
      <c r="F2074" s="50" t="n">
        <f aca="false">FilterOPk!D$40</f>
        <v>0</v>
      </c>
      <c r="G2074" s="50" t="n">
        <f aca="false">FilterOPk!E$40</f>
        <v>0</v>
      </c>
      <c r="H2074" s="50" t="n">
        <f aca="false">FilterOPk!F$40</f>
        <v>0</v>
      </c>
      <c r="I2074" s="50" t="n">
        <f aca="false">FilterOPk!G$40</f>
        <v>0</v>
      </c>
      <c r="J2074" s="50" t="n">
        <f aca="false">FilterOPk!H$40</f>
        <v>0</v>
      </c>
      <c r="K2074" s="50" t="n">
        <f aca="false">FilterOPk!I$40</f>
        <v>0</v>
      </c>
      <c r="L2074" s="50" t="n">
        <f aca="false">FilterOPk!J$40</f>
        <v>0</v>
      </c>
      <c r="M2074" s="50" t="n">
        <f aca="false">FilterOPk!K$40</f>
        <v>0</v>
      </c>
      <c r="N2074" s="50" t="n">
        <f aca="false">FilterOPk!L$40</f>
        <v>0</v>
      </c>
      <c r="O2074" s="50" t="n">
        <f aca="false">FilterOPk!M$40</f>
        <v>0</v>
      </c>
      <c r="P2074" s="50" t="n">
        <f aca="false">FilterOPk!N$40</f>
        <v>0</v>
      </c>
      <c r="Q2074" s="51" t="n">
        <f aca="false">FilterOPk!O$40</f>
        <v>0</v>
      </c>
    </row>
    <row r="2075" customFormat="false" ht="12.75" hidden="false" customHeight="false" outlineLevel="0" collapsed="false">
      <c r="B2075" s="85" t="str">
        <f aca="false">FilterOPk!A$41</f>
        <v>Matt Lorenz</v>
      </c>
      <c r="C2075" s="13" t="n">
        <f aca="false">C2074+1</f>
        <v>2074</v>
      </c>
      <c r="D2075" s="50" t="n">
        <f aca="false">FilterOPk!B$41</f>
        <v>0</v>
      </c>
      <c r="E2075" s="50" t="n">
        <f aca="false">FilterOPk!C$41</f>
        <v>0</v>
      </c>
      <c r="F2075" s="50" t="n">
        <f aca="false">FilterOPk!D$41</f>
        <v>0</v>
      </c>
      <c r="G2075" s="50" t="n">
        <f aca="false">FilterOPk!E$41</f>
        <v>0</v>
      </c>
      <c r="H2075" s="50" t="n">
        <f aca="false">FilterOPk!F$41</f>
        <v>0</v>
      </c>
      <c r="I2075" s="50" t="n">
        <f aca="false">FilterOPk!G$41</f>
        <v>0</v>
      </c>
      <c r="J2075" s="50" t="n">
        <f aca="false">FilterOPk!H$41</f>
        <v>0</v>
      </c>
      <c r="K2075" s="50" t="n">
        <f aca="false">FilterOPk!I$41</f>
        <v>0</v>
      </c>
      <c r="L2075" s="50" t="n">
        <f aca="false">FilterOPk!J$41</f>
        <v>0</v>
      </c>
      <c r="M2075" s="50" t="n">
        <f aca="false">FilterOPk!K$41</f>
        <v>0</v>
      </c>
      <c r="N2075" s="50" t="n">
        <f aca="false">FilterOPk!L$41</f>
        <v>0</v>
      </c>
      <c r="O2075" s="50" t="n">
        <f aca="false">FilterOPk!M$41</f>
        <v>0</v>
      </c>
      <c r="P2075" s="50" t="n">
        <f aca="false">FilterOPk!N$41</f>
        <v>0</v>
      </c>
      <c r="Q2075" s="51" t="n">
        <f aca="false">FilterOPk!O$41</f>
        <v>0</v>
      </c>
    </row>
    <row r="2076" customFormat="false" ht="12.75" hidden="false" customHeight="false" outlineLevel="0" collapsed="false">
      <c r="B2076" s="85" t="str">
        <f aca="false">FilterOPk!A$42</f>
        <v>John Forney</v>
      </c>
      <c r="C2076" s="13" t="n">
        <f aca="false">C2075+1</f>
        <v>2075</v>
      </c>
      <c r="D2076" s="50" t="n">
        <f aca="false">FilterOPk!B$42</f>
        <v>0</v>
      </c>
      <c r="E2076" s="50" t="n">
        <f aca="false">FilterOPk!C$42</f>
        <v>0</v>
      </c>
      <c r="F2076" s="50" t="n">
        <f aca="false">FilterOPk!D$42</f>
        <v>0</v>
      </c>
      <c r="G2076" s="50" t="n">
        <f aca="false">FilterOPk!E$42</f>
        <v>0</v>
      </c>
      <c r="H2076" s="50" t="n">
        <f aca="false">FilterOPk!F$42</f>
        <v>0</v>
      </c>
      <c r="I2076" s="50" t="n">
        <f aca="false">FilterOPk!G$42</f>
        <v>0</v>
      </c>
      <c r="J2076" s="50" t="n">
        <f aca="false">FilterOPk!H$42</f>
        <v>0</v>
      </c>
      <c r="K2076" s="50" t="n">
        <f aca="false">FilterOPk!I$42</f>
        <v>0</v>
      </c>
      <c r="L2076" s="50" t="n">
        <f aca="false">FilterOPk!J$42</f>
        <v>0</v>
      </c>
      <c r="M2076" s="50" t="n">
        <f aca="false">FilterOPk!K$42</f>
        <v>0</v>
      </c>
      <c r="N2076" s="50" t="n">
        <f aca="false">FilterOPk!L$42</f>
        <v>0</v>
      </c>
      <c r="O2076" s="50" t="n">
        <f aca="false">FilterOPk!M$42</f>
        <v>0</v>
      </c>
      <c r="P2076" s="50" t="n">
        <f aca="false">FilterOPk!N$42</f>
        <v>0</v>
      </c>
      <c r="Q2076" s="51" t="n">
        <f aca="false">FilterOPk!O$42</f>
        <v>0</v>
      </c>
    </row>
    <row r="2077" customFormat="false" ht="12.75" hidden="false" customHeight="false" outlineLevel="0" collapsed="false">
      <c r="B2077" s="85" t="str">
        <f aca="false">FilterOPk!A$43</f>
        <v>Mike Carson</v>
      </c>
      <c r="C2077" s="13" t="n">
        <f aca="false">C2076+1</f>
        <v>2076</v>
      </c>
      <c r="D2077" s="50" t="n">
        <f aca="false">FilterOPk!B$43</f>
        <v>0</v>
      </c>
      <c r="E2077" s="50" t="n">
        <f aca="false">FilterOPk!C$43</f>
        <v>0</v>
      </c>
      <c r="F2077" s="50" t="n">
        <f aca="false">FilterOPk!D$43</f>
        <v>0</v>
      </c>
      <c r="G2077" s="50" t="n">
        <f aca="false">FilterOPk!E$43</f>
        <v>0</v>
      </c>
      <c r="H2077" s="50" t="n">
        <f aca="false">FilterOPk!F$43</f>
        <v>0</v>
      </c>
      <c r="I2077" s="50" t="n">
        <f aca="false">FilterOPk!G$43</f>
        <v>0</v>
      </c>
      <c r="J2077" s="50" t="n">
        <f aca="false">FilterOPk!H$43</f>
        <v>0</v>
      </c>
      <c r="K2077" s="50" t="n">
        <f aca="false">FilterOPk!I$43</f>
        <v>0</v>
      </c>
      <c r="L2077" s="50" t="n">
        <f aca="false">FilterOPk!J$43</f>
        <v>0</v>
      </c>
      <c r="M2077" s="50" t="n">
        <f aca="false">FilterOPk!K$43</f>
        <v>0</v>
      </c>
      <c r="N2077" s="50" t="n">
        <f aca="false">FilterOPk!L$43</f>
        <v>0</v>
      </c>
      <c r="O2077" s="50" t="n">
        <f aca="false">FilterOPk!M$43</f>
        <v>0</v>
      </c>
      <c r="P2077" s="50" t="n">
        <f aca="false">FilterOPk!N$43</f>
        <v>0</v>
      </c>
      <c r="Q2077" s="51" t="n">
        <f aca="false">FilterOPk!O$43</f>
        <v>0</v>
      </c>
    </row>
    <row r="2078" customFormat="false" ht="12.75" hidden="false" customHeight="false" outlineLevel="0" collapsed="false">
      <c r="B2078" s="85" t="str">
        <f aca="false">FilterOPk!A$44</f>
        <v>Chris Dorland</v>
      </c>
      <c r="C2078" s="13" t="n">
        <f aca="false">C2077+1</f>
        <v>2077</v>
      </c>
      <c r="D2078" s="50" t="n">
        <f aca="false">FilterOPk!B$44</f>
        <v>0</v>
      </c>
      <c r="E2078" s="50" t="n">
        <f aca="false">FilterOPk!C$44</f>
        <v>0</v>
      </c>
      <c r="F2078" s="50" t="n">
        <f aca="false">FilterOPk!D$44</f>
        <v>0</v>
      </c>
      <c r="G2078" s="50" t="n">
        <f aca="false">FilterOPk!E$44</f>
        <v>0</v>
      </c>
      <c r="H2078" s="50" t="n">
        <f aca="false">FilterOPk!F$44</f>
        <v>0</v>
      </c>
      <c r="I2078" s="50" t="n">
        <f aca="false">FilterOPk!G$44</f>
        <v>0</v>
      </c>
      <c r="J2078" s="50" t="n">
        <f aca="false">FilterOPk!H$44</f>
        <v>0</v>
      </c>
      <c r="K2078" s="50" t="n">
        <f aca="false">FilterOPk!I$44</f>
        <v>0</v>
      </c>
      <c r="L2078" s="50" t="n">
        <f aca="false">FilterOPk!J$44</f>
        <v>0</v>
      </c>
      <c r="M2078" s="50" t="n">
        <f aca="false">FilterOPk!K$44</f>
        <v>0</v>
      </c>
      <c r="N2078" s="50" t="n">
        <f aca="false">FilterOPk!L$44</f>
        <v>0</v>
      </c>
      <c r="O2078" s="50" t="n">
        <f aca="false">FilterOPk!M$44</f>
        <v>0</v>
      </c>
      <c r="P2078" s="50" t="n">
        <f aca="false">FilterOPk!N$44</f>
        <v>0</v>
      </c>
      <c r="Q2078" s="51" t="n">
        <f aca="false">FilterOPk!O$44</f>
        <v>0</v>
      </c>
    </row>
    <row r="2079" customFormat="false" ht="12.75" hidden="false" customHeight="false" outlineLevel="0" collapsed="false">
      <c r="B2079" s="85" t="str">
        <f aca="false">FilterOPk!A$45</f>
        <v>Jeff King</v>
      </c>
      <c r="C2079" s="13" t="n">
        <f aca="false">C2078+1</f>
        <v>2078</v>
      </c>
      <c r="D2079" s="50" t="n">
        <f aca="false">FilterOPk!B$45</f>
        <v>0</v>
      </c>
      <c r="E2079" s="50" t="n">
        <f aca="false">FilterOPk!C$45</f>
        <v>0</v>
      </c>
      <c r="F2079" s="50" t="n">
        <f aca="false">FilterOPk!D$45</f>
        <v>0</v>
      </c>
      <c r="G2079" s="50" t="n">
        <f aca="false">FilterOPk!E$45</f>
        <v>0</v>
      </c>
      <c r="H2079" s="50" t="n">
        <f aca="false">FilterOPk!F$45</f>
        <v>0</v>
      </c>
      <c r="I2079" s="50" t="n">
        <f aca="false">FilterOPk!G$45</f>
        <v>0</v>
      </c>
      <c r="J2079" s="50" t="n">
        <f aca="false">FilterOPk!H$45</f>
        <v>0</v>
      </c>
      <c r="K2079" s="50" t="n">
        <f aca="false">FilterOPk!I$45</f>
        <v>0</v>
      </c>
      <c r="L2079" s="50" t="n">
        <f aca="false">FilterOPk!J$45</f>
        <v>0</v>
      </c>
      <c r="M2079" s="50" t="n">
        <f aca="false">FilterOPk!K$45</f>
        <v>0</v>
      </c>
      <c r="N2079" s="50" t="n">
        <f aca="false">FilterOPk!L$45</f>
        <v>0</v>
      </c>
      <c r="O2079" s="50" t="n">
        <f aca="false">FilterOPk!M$45</f>
        <v>0</v>
      </c>
      <c r="P2079" s="50" t="n">
        <f aca="false">FilterOPk!N$45</f>
        <v>0</v>
      </c>
      <c r="Q2079" s="51" t="n">
        <f aca="false">FilterOPk!O$45</f>
        <v>0</v>
      </c>
    </row>
    <row r="2080" customFormat="false" ht="12.75" hidden="false" customHeight="false" outlineLevel="0" collapsed="false">
      <c r="B2080" s="85" t="n">
        <f aca="false">FilterOPk!A$46</f>
        <v>0</v>
      </c>
      <c r="C2080" s="13" t="n">
        <f aca="false">C2079+1</f>
        <v>2079</v>
      </c>
      <c r="D2080" s="50" t="n">
        <f aca="false">FilterOPk!B$46</f>
        <v>0</v>
      </c>
      <c r="E2080" s="50" t="n">
        <f aca="false">FilterOPk!C$46</f>
        <v>0</v>
      </c>
      <c r="F2080" s="50" t="n">
        <f aca="false">FilterOPk!D$46</f>
        <v>0</v>
      </c>
      <c r="G2080" s="50" t="n">
        <f aca="false">FilterOPk!E$46</f>
        <v>0</v>
      </c>
      <c r="H2080" s="50" t="n">
        <f aca="false">FilterOPk!F$46</f>
        <v>0</v>
      </c>
      <c r="I2080" s="50" t="n">
        <f aca="false">FilterOPk!G$46</f>
        <v>0</v>
      </c>
      <c r="J2080" s="50" t="n">
        <f aca="false">FilterOPk!H$46</f>
        <v>0</v>
      </c>
      <c r="K2080" s="50" t="n">
        <f aca="false">FilterOPk!I$46</f>
        <v>0</v>
      </c>
      <c r="L2080" s="50" t="n">
        <f aca="false">FilterOPk!J$46</f>
        <v>0</v>
      </c>
      <c r="M2080" s="50" t="n">
        <f aca="false">FilterOPk!K$46</f>
        <v>0</v>
      </c>
      <c r="N2080" s="50" t="n">
        <f aca="false">FilterOPk!L$46</f>
        <v>0</v>
      </c>
      <c r="O2080" s="50" t="n">
        <f aca="false">FilterOPk!M$46</f>
        <v>0</v>
      </c>
      <c r="P2080" s="50" t="n">
        <f aca="false">FilterOPk!N$46</f>
        <v>0</v>
      </c>
      <c r="Q2080" s="51" t="n">
        <f aca="false">FilterOPk!O$46</f>
        <v>0</v>
      </c>
    </row>
    <row r="2081" customFormat="false" ht="12.75" hidden="false" customHeight="false" outlineLevel="0" collapsed="false">
      <c r="B2081" s="87" t="n">
        <f aca="false">FilterOPk!A$47</f>
        <v>0</v>
      </c>
      <c r="C2081" s="64" t="n">
        <f aca="false">C2080+1</f>
        <v>2080</v>
      </c>
      <c r="D2081" s="54" t="n">
        <f aca="false">FilterOPk!B$47</f>
        <v>0</v>
      </c>
      <c r="E2081" s="54" t="n">
        <f aca="false">FilterOPk!C$47</f>
        <v>0</v>
      </c>
      <c r="F2081" s="54" t="n">
        <f aca="false">FilterOPk!D$47</f>
        <v>0</v>
      </c>
      <c r="G2081" s="54" t="n">
        <f aca="false">FilterOPk!E$47</f>
        <v>0</v>
      </c>
      <c r="H2081" s="54" t="n">
        <f aca="false">FilterOPk!F$47</f>
        <v>0</v>
      </c>
      <c r="I2081" s="54" t="n">
        <f aca="false">FilterOPk!G$47</f>
        <v>0</v>
      </c>
      <c r="J2081" s="54" t="n">
        <f aca="false">FilterOPk!H$47</f>
        <v>0</v>
      </c>
      <c r="K2081" s="54" t="n">
        <f aca="false">FilterOPk!I$47</f>
        <v>0</v>
      </c>
      <c r="L2081" s="54" t="n">
        <f aca="false">FilterOPk!J$47</f>
        <v>0</v>
      </c>
      <c r="M2081" s="54" t="n">
        <f aca="false">FilterOPk!K$47</f>
        <v>0</v>
      </c>
      <c r="N2081" s="54" t="n">
        <f aca="false">FilterOPk!L$47</f>
        <v>0</v>
      </c>
      <c r="O2081" s="54" t="n">
        <f aca="false">FilterOPk!M$47</f>
        <v>0</v>
      </c>
      <c r="P2081" s="54" t="n">
        <f aca="false">FilterOPk!N$47</f>
        <v>0</v>
      </c>
      <c r="Q2081" s="55" t="n">
        <f aca="false">FilterOPk!O$47</f>
        <v>0</v>
      </c>
    </row>
    <row r="2082" customFormat="false" ht="12.75" hidden="false" customHeight="false" outlineLevel="0" collapsed="false">
      <c r="A2082" s="0" t="n">
        <f aca="false">A2042+1</f>
        <v>53</v>
      </c>
      <c r="B2082" s="57" t="n">
        <f aca="false">FilterOPk!D$1</f>
        <v>36907</v>
      </c>
      <c r="C2082" s="58" t="n">
        <f aca="false">C2081+1</f>
        <v>2081</v>
      </c>
      <c r="D2082" s="58"/>
      <c r="E2082" s="58"/>
      <c r="F2082" s="58"/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83"/>
    </row>
    <row r="2083" customFormat="false" ht="12.75" hidden="false" customHeight="false" outlineLevel="0" collapsed="false">
      <c r="B2083" s="61"/>
      <c r="C2083" s="13" t="n">
        <f aca="false">C2082+1</f>
        <v>2082</v>
      </c>
      <c r="D2083" s="13"/>
      <c r="E2083" s="21" t="s">
        <v>5</v>
      </c>
      <c r="F2083" s="21" t="s">
        <v>6</v>
      </c>
      <c r="G2083" s="21" t="s">
        <v>7</v>
      </c>
      <c r="H2083" s="21" t="s">
        <v>8</v>
      </c>
      <c r="I2083" s="21" t="s">
        <v>9</v>
      </c>
      <c r="J2083" s="21" t="s">
        <v>10</v>
      </c>
      <c r="K2083" s="21" t="s">
        <v>11</v>
      </c>
      <c r="L2083" s="21" t="s">
        <v>12</v>
      </c>
      <c r="M2083" s="21" t="s">
        <v>13</v>
      </c>
      <c r="N2083" s="21" t="s">
        <v>14</v>
      </c>
      <c r="O2083" s="21" t="n">
        <v>2002</v>
      </c>
      <c r="P2083" s="21" t="s">
        <v>15</v>
      </c>
      <c r="Q2083" s="84" t="s">
        <v>16</v>
      </c>
    </row>
    <row r="2084" customFormat="false" ht="12.75" hidden="false" customHeight="false" outlineLevel="0" collapsed="false">
      <c r="B2084" s="85" t="str">
        <f aca="false">FilterOPk!A$9</f>
        <v>Power positions</v>
      </c>
      <c r="C2084" s="13" t="n">
        <f aca="false">C2083+1</f>
        <v>2083</v>
      </c>
      <c r="D2084" s="13" t="s">
        <v>4</v>
      </c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86"/>
    </row>
    <row r="2085" customFormat="false" ht="12.75" hidden="false" customHeight="false" outlineLevel="0" collapsed="false">
      <c r="B2085" s="85" t="str">
        <f aca="false">FilterOPk!A$10</f>
        <v>East Position</v>
      </c>
      <c r="C2085" s="13" t="n">
        <f aca="false">C2084+1</f>
        <v>2084</v>
      </c>
      <c r="D2085" s="50" t="n">
        <f aca="false">FilterOPk!B$10</f>
        <v>34784396.7946123</v>
      </c>
      <c r="E2085" s="50" t="n">
        <f aca="false">FilterOPk!C$10</f>
        <v>139428.68</v>
      </c>
      <c r="F2085" s="50" t="n">
        <f aca="false">FilterOPk!D$10</f>
        <v>244540.42</v>
      </c>
      <c r="G2085" s="50" t="n">
        <f aca="false">FilterOPk!E$10</f>
        <v>352018.99</v>
      </c>
      <c r="H2085" s="50" t="n">
        <f aca="false">FilterOPk!F$10</f>
        <v>454047.41</v>
      </c>
      <c r="I2085" s="50" t="n">
        <f aca="false">FilterOPk!G$10</f>
        <v>460700.87</v>
      </c>
      <c r="J2085" s="50" t="n">
        <f aca="false">FilterOPk!H$10</f>
        <v>371715.26</v>
      </c>
      <c r="K2085" s="50" t="n">
        <f aca="false">FilterOPk!I$10</f>
        <v>743238.67</v>
      </c>
      <c r="L2085" s="50" t="n">
        <f aca="false">FilterOPk!J$10</f>
        <v>433572.73</v>
      </c>
      <c r="M2085" s="50" t="n">
        <f aca="false">FilterOPk!K$10</f>
        <v>1264075.99</v>
      </c>
      <c r="N2085" s="50" t="n">
        <f aca="false">FilterOPk!L$10</f>
        <v>4463339.02</v>
      </c>
      <c r="O2085" s="50" t="n">
        <f aca="false">FilterOPk!M$10</f>
        <v>-232298.41</v>
      </c>
      <c r="P2085" s="50" t="n">
        <f aca="false">FilterOPk!N$10</f>
        <v>1174384.84</v>
      </c>
      <c r="Q2085" s="51" t="n">
        <f aca="false">FilterOPk!O$10</f>
        <v>5405425.45</v>
      </c>
    </row>
    <row r="2086" customFormat="false" ht="12.75" hidden="false" customHeight="false" outlineLevel="0" collapsed="false">
      <c r="B2086" s="85" t="str">
        <f aca="false">FilterOPk!A$11</f>
        <v>East Power Mgmt</v>
      </c>
      <c r="C2086" s="13" t="n">
        <f aca="false">C2085+1</f>
        <v>2085</v>
      </c>
      <c r="D2086" s="50" t="n">
        <f aca="false">FilterOPk!B$11</f>
        <v>7547347.04451418</v>
      </c>
      <c r="E2086" s="50" t="n">
        <f aca="false">FilterOPk!C$11</f>
        <v>0</v>
      </c>
      <c r="F2086" s="50" t="n">
        <f aca="false">FilterOPk!D$11</f>
        <v>0</v>
      </c>
      <c r="G2086" s="50" t="n">
        <f aca="false">FilterOPk!E$11</f>
        <v>0</v>
      </c>
      <c r="H2086" s="50" t="n">
        <f aca="false">FilterOPk!F$11</f>
        <v>0</v>
      </c>
      <c r="I2086" s="50" t="n">
        <f aca="false">FilterOPk!G$11</f>
        <v>0</v>
      </c>
      <c r="J2086" s="50" t="n">
        <f aca="false">FilterOPk!H$11</f>
        <v>0</v>
      </c>
      <c r="K2086" s="50" t="n">
        <f aca="false">FilterOPk!I$11</f>
        <v>0</v>
      </c>
      <c r="L2086" s="50" t="n">
        <f aca="false">FilterOPk!J$11</f>
        <v>0</v>
      </c>
      <c r="M2086" s="50" t="n">
        <f aca="false">FilterOPk!K$11</f>
        <v>0</v>
      </c>
      <c r="N2086" s="50" t="n">
        <f aca="false">FilterOPk!L$11</f>
        <v>0</v>
      </c>
      <c r="O2086" s="50" t="n">
        <f aca="false">FilterOPk!M$11</f>
        <v>0</v>
      </c>
      <c r="P2086" s="50" t="n">
        <f aca="false">FilterOPk!N$11</f>
        <v>0</v>
      </c>
      <c r="Q2086" s="51" t="n">
        <f aca="false">FilterOPk!O$11</f>
        <v>0</v>
      </c>
    </row>
    <row r="2087" customFormat="false" ht="12.75" hidden="false" customHeight="false" outlineLevel="0" collapsed="false">
      <c r="B2087" s="85" t="str">
        <f aca="false">FilterOPk!A$12</f>
        <v>Long Term Options</v>
      </c>
      <c r="C2087" s="13" t="n">
        <f aca="false">C2086+1</f>
        <v>2086</v>
      </c>
      <c r="D2087" s="50" t="n">
        <f aca="false">FilterOPk!B$12</f>
        <v>0</v>
      </c>
      <c r="E2087" s="50" t="n">
        <f aca="false">FilterOPk!C$12</f>
        <v>0</v>
      </c>
      <c r="F2087" s="50" t="n">
        <f aca="false">FilterOPk!D$12</f>
        <v>0</v>
      </c>
      <c r="G2087" s="50" t="n">
        <f aca="false">FilterOPk!E$12</f>
        <v>0</v>
      </c>
      <c r="H2087" s="50" t="n">
        <f aca="false">FilterOPk!F$12</f>
        <v>0</v>
      </c>
      <c r="I2087" s="50" t="n">
        <f aca="false">FilterOPk!G$12</f>
        <v>0</v>
      </c>
      <c r="J2087" s="50" t="n">
        <f aca="false">FilterOPk!H$12</f>
        <v>0</v>
      </c>
      <c r="K2087" s="50" t="n">
        <f aca="false">FilterOPk!I$12</f>
        <v>0</v>
      </c>
      <c r="L2087" s="50" t="n">
        <f aca="false">FilterOPk!J$12</f>
        <v>0</v>
      </c>
      <c r="M2087" s="50" t="n">
        <f aca="false">FilterOPk!K$12</f>
        <v>0</v>
      </c>
      <c r="N2087" s="50" t="n">
        <f aca="false">FilterOPk!L$12</f>
        <v>0</v>
      </c>
      <c r="O2087" s="50" t="n">
        <f aca="false">FilterOPk!M$12</f>
        <v>0</v>
      </c>
      <c r="P2087" s="50" t="n">
        <f aca="false">FilterOPk!N$12</f>
        <v>0</v>
      </c>
      <c r="Q2087" s="51" t="n">
        <f aca="false">FilterOPk!O$12</f>
        <v>0</v>
      </c>
    </row>
    <row r="2088" customFormat="false" ht="12.75" hidden="false" customHeight="false" outlineLevel="0" collapsed="false">
      <c r="B2088" s="85" t="str">
        <f aca="false">FilterOPk!A$13</f>
        <v>LT-MIDWEST</v>
      </c>
      <c r="C2088" s="13" t="n">
        <f aca="false">C2087+1</f>
        <v>2087</v>
      </c>
      <c r="D2088" s="50" t="n">
        <f aca="false">FilterOPk!B$13</f>
        <v>7151089.47366245</v>
      </c>
      <c r="E2088" s="50" t="n">
        <f aca="false">FilterOPk!C$13</f>
        <v>36317.39</v>
      </c>
      <c r="F2088" s="50" t="n">
        <f aca="false">FilterOPk!D$13</f>
        <v>95142.77</v>
      </c>
      <c r="G2088" s="50" t="n">
        <f aca="false">FilterOPk!E$13</f>
        <v>106523.31</v>
      </c>
      <c r="H2088" s="50" t="n">
        <f aca="false">FilterOPk!F$13</f>
        <v>103615.07</v>
      </c>
      <c r="I2088" s="50" t="n">
        <f aca="false">FilterOPk!G$13</f>
        <v>106049.09</v>
      </c>
      <c r="J2088" s="50" t="n">
        <f aca="false">FilterOPk!H$13</f>
        <v>78310</v>
      </c>
      <c r="K2088" s="50" t="n">
        <f aca="false">FilterOPk!I$13</f>
        <v>160210.16</v>
      </c>
      <c r="L2088" s="50" t="n">
        <f aca="false">FilterOPk!J$13</f>
        <v>108136.49</v>
      </c>
      <c r="M2088" s="50" t="n">
        <f aca="false">FilterOPk!K$13</f>
        <v>312653.19</v>
      </c>
      <c r="N2088" s="50" t="n">
        <f aca="false">FilterOPk!L$13</f>
        <v>1106957.47</v>
      </c>
      <c r="O2088" s="50" t="n">
        <f aca="false">FilterOPk!M$13</f>
        <v>-124610.37</v>
      </c>
      <c r="P2088" s="50" t="n">
        <f aca="false">FilterOPk!N$13</f>
        <v>893459.31</v>
      </c>
      <c r="Q2088" s="51" t="n">
        <f aca="false">FilterOPk!O$13</f>
        <v>1875806.41</v>
      </c>
    </row>
    <row r="2089" customFormat="false" ht="12.75" hidden="false" customHeight="false" outlineLevel="0" collapsed="false">
      <c r="B2089" s="85" t="str">
        <f aca="false">FilterOPk!A$14</f>
        <v>ST-ECAR</v>
      </c>
      <c r="C2089" s="13" t="n">
        <f aca="false">C2088+1</f>
        <v>2088</v>
      </c>
      <c r="D2089" s="50" t="n">
        <f aca="false">FilterOPk!B$14</f>
        <v>238101.441960815</v>
      </c>
      <c r="E2089" s="50" t="n">
        <f aca="false">FilterOPk!C$14</f>
        <v>0</v>
      </c>
      <c r="F2089" s="50" t="n">
        <f aca="false">FilterOPk!D$14</f>
        <v>0</v>
      </c>
      <c r="G2089" s="50" t="n">
        <f aca="false">FilterOPk!E$14</f>
        <v>0</v>
      </c>
      <c r="H2089" s="50" t="n">
        <f aca="false">FilterOPk!F$14</f>
        <v>0</v>
      </c>
      <c r="I2089" s="50" t="n">
        <f aca="false">FilterOPk!G$14</f>
        <v>0</v>
      </c>
      <c r="J2089" s="50" t="n">
        <f aca="false">FilterOPk!H$14</f>
        <v>0</v>
      </c>
      <c r="K2089" s="50" t="n">
        <f aca="false">FilterOPk!I$14</f>
        <v>0</v>
      </c>
      <c r="L2089" s="50" t="n">
        <f aca="false">FilterOPk!J$14</f>
        <v>0</v>
      </c>
      <c r="M2089" s="50" t="n">
        <f aca="false">FilterOPk!K$14</f>
        <v>0</v>
      </c>
      <c r="N2089" s="50" t="n">
        <f aca="false">FilterOPk!L$14</f>
        <v>0</v>
      </c>
      <c r="O2089" s="50" t="n">
        <f aca="false">FilterOPk!M$14</f>
        <v>0</v>
      </c>
      <c r="P2089" s="50" t="n">
        <f aca="false">FilterOPk!N$14</f>
        <v>0</v>
      </c>
      <c r="Q2089" s="51" t="n">
        <f aca="false">FilterOPk!O$14</f>
        <v>0</v>
      </c>
    </row>
    <row r="2090" customFormat="false" ht="12.75" hidden="false" customHeight="false" outlineLevel="0" collapsed="false">
      <c r="B2090" s="85" t="str">
        <f aca="false">FilterOPk!A$15</f>
        <v>ST- MAPP</v>
      </c>
      <c r="C2090" s="13" t="n">
        <f aca="false">C2089+1</f>
        <v>2089</v>
      </c>
      <c r="D2090" s="50" t="n">
        <f aca="false">FilterOPk!B$15</f>
        <v>254636.614020626</v>
      </c>
      <c r="E2090" s="50" t="n">
        <f aca="false">FilterOPk!C$15</f>
        <v>-1590.85</v>
      </c>
      <c r="F2090" s="50" t="n">
        <f aca="false">FilterOPk!D$15</f>
        <v>-3167.72</v>
      </c>
      <c r="G2090" s="50" t="n">
        <f aca="false">FilterOPk!E$15</f>
        <v>-3546.79</v>
      </c>
      <c r="H2090" s="50" t="n">
        <f aca="false">FilterOPk!F$15</f>
        <v>-3530.89</v>
      </c>
      <c r="I2090" s="50" t="n">
        <f aca="false">FilterOPk!G$15</f>
        <v>0</v>
      </c>
      <c r="J2090" s="50" t="n">
        <f aca="false">FilterOPk!H$15</f>
        <v>0</v>
      </c>
      <c r="K2090" s="50" t="n">
        <f aca="false">FilterOPk!I$15</f>
        <v>0</v>
      </c>
      <c r="L2090" s="50" t="n">
        <f aca="false">FilterOPk!J$15</f>
        <v>0</v>
      </c>
      <c r="M2090" s="50" t="n">
        <f aca="false">FilterOPk!K$15</f>
        <v>0</v>
      </c>
      <c r="N2090" s="50" t="n">
        <f aca="false">FilterOPk!L$15</f>
        <v>-11836.25</v>
      </c>
      <c r="O2090" s="50" t="n">
        <f aca="false">FilterOPk!M$15</f>
        <v>0</v>
      </c>
      <c r="P2090" s="50" t="n">
        <f aca="false">FilterOPk!N$15</f>
        <v>0</v>
      </c>
      <c r="Q2090" s="51" t="n">
        <f aca="false">FilterOPk!O$15</f>
        <v>-11836.25</v>
      </c>
    </row>
    <row r="2091" customFormat="false" ht="12.75" hidden="false" customHeight="false" outlineLevel="0" collapsed="false">
      <c r="B2091" s="85" t="str">
        <f aca="false">FilterOPk!A$16</f>
        <v>ST- MAIN</v>
      </c>
      <c r="C2091" s="13" t="n">
        <f aca="false">C2090+1</f>
        <v>2090</v>
      </c>
      <c r="D2091" s="50" t="n">
        <f aca="false">FilterOPk!B$16</f>
        <v>694293.253349893</v>
      </c>
      <c r="E2091" s="50" t="n">
        <f aca="false">FilterOPk!C$16</f>
        <v>0</v>
      </c>
      <c r="F2091" s="50" t="n">
        <f aca="false">FilterOPk!D$16</f>
        <v>0</v>
      </c>
      <c r="G2091" s="50" t="n">
        <f aca="false">FilterOPk!E$16</f>
        <v>0</v>
      </c>
      <c r="H2091" s="50" t="n">
        <f aca="false">FilterOPk!F$16</f>
        <v>0</v>
      </c>
      <c r="I2091" s="50" t="n">
        <f aca="false">FilterOPk!G$16</f>
        <v>0</v>
      </c>
      <c r="J2091" s="50" t="n">
        <f aca="false">FilterOPk!H$16</f>
        <v>0</v>
      </c>
      <c r="K2091" s="50" t="n">
        <f aca="false">FilterOPk!I$16</f>
        <v>0</v>
      </c>
      <c r="L2091" s="50" t="n">
        <f aca="false">FilterOPk!J$16</f>
        <v>0</v>
      </c>
      <c r="M2091" s="50" t="n">
        <f aca="false">FilterOPk!K$16</f>
        <v>0</v>
      </c>
      <c r="N2091" s="50" t="n">
        <f aca="false">FilterOPk!L$16</f>
        <v>0</v>
      </c>
      <c r="O2091" s="50" t="n">
        <f aca="false">FilterOPk!M$16</f>
        <v>0</v>
      </c>
      <c r="P2091" s="50" t="n">
        <f aca="false">FilterOPk!N$16</f>
        <v>0</v>
      </c>
      <c r="Q2091" s="51" t="n">
        <f aca="false">FilterOPk!O$16</f>
        <v>0</v>
      </c>
    </row>
    <row r="2092" customFormat="false" ht="12.75" hidden="false" customHeight="false" outlineLevel="0" collapsed="false">
      <c r="B2092" s="85" t="str">
        <f aca="false">FilterOPk!A$17</f>
        <v>MW-ANALYST</v>
      </c>
      <c r="C2092" s="13" t="n">
        <f aca="false">C2091+1</f>
        <v>2091</v>
      </c>
      <c r="D2092" s="50" t="n">
        <f aca="false">FilterOPk!B$17</f>
        <v>0</v>
      </c>
      <c r="E2092" s="50" t="n">
        <f aca="false">FilterOPk!C$17</f>
        <v>0</v>
      </c>
      <c r="F2092" s="50" t="n">
        <f aca="false">FilterOPk!D$17</f>
        <v>0</v>
      </c>
      <c r="G2092" s="50" t="n">
        <f aca="false">FilterOPk!E$17</f>
        <v>0</v>
      </c>
      <c r="H2092" s="50" t="n">
        <f aca="false">FilterOPk!F$17</f>
        <v>0</v>
      </c>
      <c r="I2092" s="50" t="n">
        <f aca="false">FilterOPk!G$17</f>
        <v>0</v>
      </c>
      <c r="J2092" s="50" t="n">
        <f aca="false">FilterOPk!H$17</f>
        <v>0</v>
      </c>
      <c r="K2092" s="50" t="n">
        <f aca="false">FilterOPk!I$17</f>
        <v>0</v>
      </c>
      <c r="L2092" s="50" t="n">
        <f aca="false">FilterOPk!J$17</f>
        <v>0</v>
      </c>
      <c r="M2092" s="50" t="n">
        <f aca="false">FilterOPk!K$17</f>
        <v>0</v>
      </c>
      <c r="N2092" s="50" t="n">
        <f aca="false">FilterOPk!L$17</f>
        <v>0</v>
      </c>
      <c r="O2092" s="50" t="n">
        <f aca="false">FilterOPk!M$17</f>
        <v>0</v>
      </c>
      <c r="P2092" s="50" t="n">
        <f aca="false">FilterOPk!N$17</f>
        <v>0</v>
      </c>
      <c r="Q2092" s="51" t="n">
        <f aca="false">FilterOPk!O$17</f>
        <v>0</v>
      </c>
    </row>
    <row r="2093" customFormat="false" ht="12.75" hidden="false" customHeight="false" outlineLevel="0" collapsed="false">
      <c r="B2093" s="85" t="str">
        <f aca="false">FilterOPk!A$18</f>
        <v>LT-NE</v>
      </c>
      <c r="C2093" s="13" t="n">
        <f aca="false">C2092+1</f>
        <v>2092</v>
      </c>
      <c r="D2093" s="50" t="n">
        <f aca="false">FilterOPk!B$18</f>
        <v>6187311.37539291</v>
      </c>
      <c r="E2093" s="50" t="n">
        <f aca="false">FilterOPk!C$18</f>
        <v>38662.79</v>
      </c>
      <c r="F2093" s="50" t="n">
        <f aca="false">FilterOPk!D$18</f>
        <v>89522.8</v>
      </c>
      <c r="G2093" s="50" t="n">
        <f aca="false">FilterOPk!E$18</f>
        <v>158536.19</v>
      </c>
      <c r="H2093" s="50" t="n">
        <f aca="false">FilterOPk!F$18</f>
        <v>261849.24</v>
      </c>
      <c r="I2093" s="50" t="n">
        <f aca="false">FilterOPk!G$18</f>
        <v>291708.83</v>
      </c>
      <c r="J2093" s="50" t="n">
        <f aca="false">FilterOPk!H$18</f>
        <v>228360.42</v>
      </c>
      <c r="K2093" s="50" t="n">
        <f aca="false">FilterOPk!I$18</f>
        <v>445432.42</v>
      </c>
      <c r="L2093" s="50" t="n">
        <f aca="false">FilterOPk!J$18</f>
        <v>266345.8</v>
      </c>
      <c r="M2093" s="50" t="n">
        <f aca="false">FilterOPk!K$18</f>
        <v>801315.09</v>
      </c>
      <c r="N2093" s="50" t="n">
        <f aca="false">FilterOPk!L$18</f>
        <v>2581733.58</v>
      </c>
      <c r="O2093" s="50" t="n">
        <f aca="false">FilterOPk!M$18</f>
        <v>-636932.37</v>
      </c>
      <c r="P2093" s="50" t="n">
        <f aca="false">FilterOPk!N$18</f>
        <v>-2303942.42</v>
      </c>
      <c r="Q2093" s="51" t="n">
        <f aca="false">FilterOPk!O$18</f>
        <v>-359141.210000001</v>
      </c>
    </row>
    <row r="2094" customFormat="false" ht="12.75" hidden="false" customHeight="false" outlineLevel="0" collapsed="false">
      <c r="B2094" s="85" t="str">
        <f aca="false">FilterOPk!A$19</f>
        <v>LT-PJM</v>
      </c>
      <c r="C2094" s="13" t="n">
        <f aca="false">C2093+1</f>
        <v>2093</v>
      </c>
      <c r="D2094" s="50" t="n">
        <f aca="false">FilterOPk!B$19</f>
        <v>1818236.42109565</v>
      </c>
      <c r="E2094" s="50" t="n">
        <f aca="false">FilterOPk!C$19</f>
        <v>0</v>
      </c>
      <c r="F2094" s="50" t="n">
        <f aca="false">FilterOPk!D$19</f>
        <v>19402.28</v>
      </c>
      <c r="G2094" s="50" t="n">
        <f aca="false">FilterOPk!E$19</f>
        <v>57930.92</v>
      </c>
      <c r="H2094" s="50" t="n">
        <f aca="false">FilterOPk!F$19</f>
        <v>59436.7</v>
      </c>
      <c r="I2094" s="50" t="n">
        <f aca="false">FilterOPk!G$19</f>
        <v>19136.52</v>
      </c>
      <c r="J2094" s="50" t="n">
        <f aca="false">FilterOPk!H$19</f>
        <v>18664.41</v>
      </c>
      <c r="K2094" s="50" t="n">
        <f aca="false">FilterOPk!I$19</f>
        <v>33608.82</v>
      </c>
      <c r="L2094" s="50" t="n">
        <f aca="false">FilterOPk!J$19</f>
        <v>20867.53</v>
      </c>
      <c r="M2094" s="50" t="n">
        <f aca="false">FilterOPk!K$19</f>
        <v>56340.86</v>
      </c>
      <c r="N2094" s="50" t="n">
        <f aca="false">FilterOPk!L$19</f>
        <v>285388.04</v>
      </c>
      <c r="O2094" s="50" t="n">
        <f aca="false">FilterOPk!M$19</f>
        <v>-1975.43</v>
      </c>
      <c r="P2094" s="50" t="n">
        <f aca="false">FilterOPk!N$19</f>
        <v>-179963.06</v>
      </c>
      <c r="Q2094" s="51" t="n">
        <f aca="false">FilterOPk!O$19</f>
        <v>103449.55</v>
      </c>
    </row>
    <row r="2095" customFormat="false" ht="12.75" hidden="false" customHeight="false" outlineLevel="0" collapsed="false">
      <c r="B2095" s="85" t="str">
        <f aca="false">FilterOPk!A$20</f>
        <v>LT- NY</v>
      </c>
      <c r="C2095" s="13" t="n">
        <f aca="false">C2094+1</f>
        <v>2094</v>
      </c>
      <c r="D2095" s="50" t="n">
        <f aca="false">FilterOPk!B$20</f>
        <v>0</v>
      </c>
      <c r="E2095" s="50" t="n">
        <f aca="false">FilterOPk!C$20</f>
        <v>-9128.22</v>
      </c>
      <c r="F2095" s="50" t="n">
        <f aca="false">FilterOPk!D$20</f>
        <v>-69725.26</v>
      </c>
      <c r="G2095" s="50" t="n">
        <f aca="false">FilterOPk!E$20</f>
        <v>0</v>
      </c>
      <c r="H2095" s="50" t="n">
        <f aca="false">FilterOPk!F$20</f>
        <v>0</v>
      </c>
      <c r="I2095" s="50" t="n">
        <f aca="false">FilterOPk!G$20</f>
        <v>0</v>
      </c>
      <c r="J2095" s="50" t="n">
        <f aca="false">FilterOPk!H$20</f>
        <v>0</v>
      </c>
      <c r="K2095" s="50" t="n">
        <f aca="false">FilterOPk!I$20</f>
        <v>0</v>
      </c>
      <c r="L2095" s="50" t="n">
        <f aca="false">FilterOPk!J$20</f>
        <v>0</v>
      </c>
      <c r="M2095" s="50" t="n">
        <f aca="false">FilterOPk!K$20</f>
        <v>0</v>
      </c>
      <c r="N2095" s="50" t="n">
        <f aca="false">FilterOPk!L$20</f>
        <v>-78853.48</v>
      </c>
      <c r="O2095" s="50" t="n">
        <f aca="false">FilterOPk!M$20</f>
        <v>0</v>
      </c>
      <c r="P2095" s="50" t="n">
        <f aca="false">FilterOPk!N$20</f>
        <v>12056.92</v>
      </c>
      <c r="Q2095" s="51" t="n">
        <f aca="false">FilterOPk!O$20</f>
        <v>-66796.56</v>
      </c>
    </row>
    <row r="2096" customFormat="false" ht="12.75" hidden="false" customHeight="false" outlineLevel="0" collapsed="false">
      <c r="B2096" s="85" t="str">
        <f aca="false">FilterOPk!A$21</f>
        <v>ST- PJM</v>
      </c>
      <c r="C2096" s="13" t="n">
        <f aca="false">C2095+1</f>
        <v>2095</v>
      </c>
      <c r="D2096" s="50" t="n">
        <f aca="false">FilterOPk!B$21</f>
        <v>1243093.71447674</v>
      </c>
      <c r="E2096" s="50" t="n">
        <f aca="false">FilterOPk!C$21</f>
        <v>13503.06</v>
      </c>
      <c r="F2096" s="50" t="n">
        <f aca="false">FilterOPk!D$21</f>
        <v>0</v>
      </c>
      <c r="G2096" s="50" t="n">
        <f aca="false">FilterOPk!E$21</f>
        <v>0</v>
      </c>
      <c r="H2096" s="50" t="n">
        <f aca="false">FilterOPk!F$21</f>
        <v>0</v>
      </c>
      <c r="I2096" s="50" t="n">
        <f aca="false">FilterOPk!G$21</f>
        <v>0</v>
      </c>
      <c r="J2096" s="50" t="n">
        <f aca="false">FilterOPk!H$21</f>
        <v>0</v>
      </c>
      <c r="K2096" s="50" t="n">
        <f aca="false">FilterOPk!I$21</f>
        <v>0</v>
      </c>
      <c r="L2096" s="50" t="n">
        <f aca="false">FilterOPk!J$21</f>
        <v>0</v>
      </c>
      <c r="M2096" s="50" t="n">
        <f aca="false">FilterOPk!K$21</f>
        <v>0</v>
      </c>
      <c r="N2096" s="50" t="n">
        <f aca="false">FilterOPk!L$21</f>
        <v>13503.06</v>
      </c>
      <c r="O2096" s="50" t="n">
        <f aca="false">FilterOPk!M$21</f>
        <v>0</v>
      </c>
      <c r="P2096" s="50" t="n">
        <f aca="false">FilterOPk!N$21</f>
        <v>0</v>
      </c>
      <c r="Q2096" s="51" t="n">
        <f aca="false">FilterOPk!O$21</f>
        <v>13503.06</v>
      </c>
    </row>
    <row r="2097" customFormat="false" ht="12.75" hidden="false" customHeight="false" outlineLevel="0" collapsed="false">
      <c r="B2097" s="85" t="str">
        <f aca="false">FilterOPk!A$22</f>
        <v>ST- NENG</v>
      </c>
      <c r="C2097" s="13" t="n">
        <f aca="false">C2096+1</f>
        <v>2096</v>
      </c>
      <c r="D2097" s="50" t="n">
        <f aca="false">FilterOPk!B$22</f>
        <v>539719.375927685</v>
      </c>
      <c r="E2097" s="50" t="n">
        <f aca="false">FilterOPk!C$22</f>
        <v>17499.36</v>
      </c>
      <c r="F2097" s="50" t="n">
        <f aca="false">FilterOPk!D$22</f>
        <v>34844.91</v>
      </c>
      <c r="G2097" s="50" t="n">
        <f aca="false">FilterOPk!E$22</f>
        <v>0</v>
      </c>
      <c r="H2097" s="50" t="n">
        <f aca="false">FilterOPk!F$22</f>
        <v>0</v>
      </c>
      <c r="I2097" s="50" t="n">
        <f aca="false">FilterOPk!G$22</f>
        <v>0</v>
      </c>
      <c r="J2097" s="50" t="n">
        <f aca="false">FilterOPk!H$22</f>
        <v>0</v>
      </c>
      <c r="K2097" s="50" t="n">
        <f aca="false">FilterOPk!I$22</f>
        <v>0</v>
      </c>
      <c r="L2097" s="50" t="n">
        <f aca="false">FilterOPk!J$22</f>
        <v>0</v>
      </c>
      <c r="M2097" s="50" t="n">
        <f aca="false">FilterOPk!K$22</f>
        <v>0</v>
      </c>
      <c r="N2097" s="50" t="n">
        <f aca="false">FilterOPk!L$22</f>
        <v>52344.27</v>
      </c>
      <c r="O2097" s="50" t="n">
        <f aca="false">FilterOPk!M$22</f>
        <v>0</v>
      </c>
      <c r="P2097" s="50" t="n">
        <f aca="false">FilterOPk!N$22</f>
        <v>0</v>
      </c>
      <c r="Q2097" s="51" t="n">
        <f aca="false">FilterOPk!O$22</f>
        <v>52344.27</v>
      </c>
    </row>
    <row r="2098" customFormat="false" ht="12.75" hidden="false" customHeight="false" outlineLevel="0" collapsed="false">
      <c r="B2098" s="85" t="str">
        <f aca="false">FilterOPk!A$23</f>
        <v>ST- NY</v>
      </c>
      <c r="C2098" s="13" t="n">
        <f aca="false">C2097+1</f>
        <v>2097</v>
      </c>
      <c r="D2098" s="50" t="n">
        <f aca="false">FilterOPk!B$23</f>
        <v>251437.188425373</v>
      </c>
      <c r="E2098" s="50" t="n">
        <f aca="false">FilterOPk!C$23</f>
        <v>22663</v>
      </c>
      <c r="F2098" s="50" t="n">
        <f aca="false">FilterOPk!D$23</f>
        <v>52267.36</v>
      </c>
      <c r="G2098" s="50" t="n">
        <f aca="false">FilterOPk!E$23</f>
        <v>0</v>
      </c>
      <c r="H2098" s="50" t="n">
        <f aca="false">FilterOPk!F$23</f>
        <v>0</v>
      </c>
      <c r="I2098" s="50" t="n">
        <f aca="false">FilterOPk!G$23</f>
        <v>0</v>
      </c>
      <c r="J2098" s="50" t="n">
        <f aca="false">FilterOPk!H$23</f>
        <v>0</v>
      </c>
      <c r="K2098" s="50" t="n">
        <f aca="false">FilterOPk!I$23</f>
        <v>0</v>
      </c>
      <c r="L2098" s="50" t="n">
        <f aca="false">FilterOPk!J$23</f>
        <v>0</v>
      </c>
      <c r="M2098" s="50" t="n">
        <f aca="false">FilterOPk!K$23</f>
        <v>0</v>
      </c>
      <c r="N2098" s="50" t="n">
        <f aca="false">FilterOPk!L$23</f>
        <v>74930.36</v>
      </c>
      <c r="O2098" s="50" t="n">
        <f aca="false">FilterOPk!M$23</f>
        <v>0</v>
      </c>
      <c r="P2098" s="50" t="n">
        <f aca="false">FilterOPk!N$23</f>
        <v>0</v>
      </c>
      <c r="Q2098" s="51" t="n">
        <f aca="false">FilterOPk!O$23</f>
        <v>74930.36</v>
      </c>
    </row>
    <row r="2099" customFormat="false" ht="12.75" hidden="false" customHeight="false" outlineLevel="0" collapsed="false">
      <c r="B2099" s="85" t="str">
        <f aca="false">FilterOPk!A$24</f>
        <v>NE- PHYS</v>
      </c>
      <c r="C2099" s="13" t="n">
        <f aca="false">C2098+1</f>
        <v>2098</v>
      </c>
      <c r="D2099" s="50" t="n">
        <f aca="false">FilterOPk!B$24</f>
        <v>0</v>
      </c>
      <c r="E2099" s="50" t="n">
        <f aca="false">FilterOPk!C$24</f>
        <v>0</v>
      </c>
      <c r="F2099" s="50" t="n">
        <f aca="false">FilterOPk!D$24</f>
        <v>0</v>
      </c>
      <c r="G2099" s="50" t="n">
        <f aca="false">FilterOPk!E$24</f>
        <v>0</v>
      </c>
      <c r="H2099" s="50" t="n">
        <f aca="false">FilterOPk!F$24</f>
        <v>0</v>
      </c>
      <c r="I2099" s="50" t="n">
        <f aca="false">FilterOPk!G$24</f>
        <v>0</v>
      </c>
      <c r="J2099" s="50" t="n">
        <f aca="false">FilterOPk!H$24</f>
        <v>0</v>
      </c>
      <c r="K2099" s="50" t="n">
        <f aca="false">FilterOPk!I$24</f>
        <v>0</v>
      </c>
      <c r="L2099" s="50" t="n">
        <f aca="false">FilterOPk!J$24</f>
        <v>0</v>
      </c>
      <c r="M2099" s="50" t="n">
        <f aca="false">FilterOPk!K$24</f>
        <v>0</v>
      </c>
      <c r="N2099" s="50" t="n">
        <f aca="false">FilterOPk!L$24</f>
        <v>0</v>
      </c>
      <c r="O2099" s="50" t="n">
        <f aca="false">FilterOPk!M$24</f>
        <v>0</v>
      </c>
      <c r="P2099" s="50" t="n">
        <f aca="false">FilterOPk!N$24</f>
        <v>0</v>
      </c>
      <c r="Q2099" s="51" t="n">
        <f aca="false">FilterOPk!O$24</f>
        <v>0</v>
      </c>
    </row>
    <row r="2100" customFormat="false" ht="12.75" hidden="false" customHeight="false" outlineLevel="0" collapsed="false">
      <c r="B2100" s="85" t="str">
        <f aca="false">FilterOPk!A$25</f>
        <v>LT-Southeast</v>
      </c>
      <c r="C2100" s="13" t="n">
        <f aca="false">C2099+1</f>
        <v>2099</v>
      </c>
      <c r="D2100" s="50" t="n">
        <f aca="false">FilterOPk!B$25</f>
        <v>11411200.8859117</v>
      </c>
      <c r="E2100" s="50" t="n">
        <f aca="false">FilterOPk!C$25</f>
        <v>15825.82</v>
      </c>
      <c r="F2100" s="50" t="n">
        <f aca="false">FilterOPk!D$25</f>
        <v>13250</v>
      </c>
      <c r="G2100" s="50" t="n">
        <f aca="false">FilterOPk!E$25</f>
        <v>24924.1</v>
      </c>
      <c r="H2100" s="50" t="n">
        <f aca="false">FilterOPk!F$25</f>
        <v>24690.47</v>
      </c>
      <c r="I2100" s="50" t="n">
        <f aca="false">FilterOPk!G$25</f>
        <v>26774</v>
      </c>
      <c r="J2100" s="50" t="n">
        <f aca="false">FilterOPk!H$25</f>
        <v>26715</v>
      </c>
      <c r="K2100" s="50" t="n">
        <f aca="false">FilterOPk!I$25</f>
        <v>57358.83</v>
      </c>
      <c r="L2100" s="50" t="n">
        <f aca="false">FilterOPk!J$25</f>
        <v>26146</v>
      </c>
      <c r="M2100" s="50" t="n">
        <f aca="false">FilterOPk!K$25</f>
        <v>75355.31</v>
      </c>
      <c r="N2100" s="50" t="n">
        <f aca="false">FilterOPk!L$25</f>
        <v>291039.53</v>
      </c>
      <c r="O2100" s="50" t="n">
        <f aca="false">FilterOPk!M$25</f>
        <v>-122359</v>
      </c>
      <c r="P2100" s="50" t="n">
        <f aca="false">FilterOPk!N$25</f>
        <v>514428.17</v>
      </c>
      <c r="Q2100" s="51" t="n">
        <f aca="false">FilterOPk!O$25</f>
        <v>683108.7</v>
      </c>
    </row>
    <row r="2101" customFormat="false" ht="12.75" hidden="false" customHeight="false" outlineLevel="0" collapsed="false">
      <c r="B2101" s="85" t="str">
        <f aca="false">FilterOPk!A$26</f>
        <v>ST-SPP</v>
      </c>
      <c r="C2101" s="13" t="n">
        <f aca="false">C2100+1</f>
        <v>2100</v>
      </c>
      <c r="D2101" s="50" t="n">
        <f aca="false">FilterOPk!B$26</f>
        <v>52202.8773549933</v>
      </c>
      <c r="E2101" s="50" t="n">
        <f aca="false">FilterOPk!C$26</f>
        <v>0</v>
      </c>
      <c r="F2101" s="50" t="n">
        <f aca="false">FilterOPk!D$26</f>
        <v>0</v>
      </c>
      <c r="G2101" s="50" t="n">
        <f aca="false">FilterOPk!E$26</f>
        <v>0</v>
      </c>
      <c r="H2101" s="50" t="n">
        <f aca="false">FilterOPk!F$26</f>
        <v>0</v>
      </c>
      <c r="I2101" s="50" t="n">
        <f aca="false">FilterOPk!G$26</f>
        <v>0</v>
      </c>
      <c r="J2101" s="50" t="n">
        <f aca="false">FilterOPk!H$26</f>
        <v>0</v>
      </c>
      <c r="K2101" s="50" t="n">
        <f aca="false">FilterOPk!I$26</f>
        <v>0</v>
      </c>
      <c r="L2101" s="50" t="n">
        <f aca="false">FilterOPk!J$26</f>
        <v>0</v>
      </c>
      <c r="M2101" s="50" t="n">
        <f aca="false">FilterOPk!K$26</f>
        <v>0</v>
      </c>
      <c r="N2101" s="50" t="n">
        <f aca="false">FilterOPk!L$26</f>
        <v>0</v>
      </c>
      <c r="O2101" s="50" t="n">
        <f aca="false">FilterOPk!M$26</f>
        <v>0</v>
      </c>
      <c r="P2101" s="50" t="n">
        <f aca="false">FilterOPk!N$26</f>
        <v>0</v>
      </c>
      <c r="Q2101" s="51" t="n">
        <f aca="false">FilterOPk!O$26</f>
        <v>0</v>
      </c>
    </row>
    <row r="2102" customFormat="false" ht="12.75" hidden="false" customHeight="false" outlineLevel="0" collapsed="false">
      <c r="B2102" s="85" t="str">
        <f aca="false">FilterOPk!A$27</f>
        <v>ST-SERC</v>
      </c>
      <c r="C2102" s="13" t="n">
        <f aca="false">C2101+1</f>
        <v>2101</v>
      </c>
      <c r="D2102" s="50" t="n">
        <f aca="false">FilterOPk!B$27</f>
        <v>686881.973218232</v>
      </c>
      <c r="E2102" s="50" t="n">
        <f aca="false">FilterOPk!C$27</f>
        <v>0</v>
      </c>
      <c r="F2102" s="50" t="n">
        <f aca="false">FilterOPk!D$27</f>
        <v>0</v>
      </c>
      <c r="G2102" s="50" t="n">
        <f aca="false">FilterOPk!E$27</f>
        <v>0</v>
      </c>
      <c r="H2102" s="50" t="n">
        <f aca="false">FilterOPk!F$27</f>
        <v>0</v>
      </c>
      <c r="I2102" s="50" t="n">
        <f aca="false">FilterOPk!G$27</f>
        <v>0</v>
      </c>
      <c r="J2102" s="50" t="n">
        <f aca="false">FilterOPk!H$27</f>
        <v>0</v>
      </c>
      <c r="K2102" s="50" t="n">
        <f aca="false">FilterOPk!I$27</f>
        <v>0</v>
      </c>
      <c r="L2102" s="50" t="n">
        <f aca="false">FilterOPk!J$27</f>
        <v>0</v>
      </c>
      <c r="M2102" s="50" t="n">
        <f aca="false">FilterOPk!K$27</f>
        <v>0</v>
      </c>
      <c r="N2102" s="50" t="n">
        <f aca="false">FilterOPk!L$27</f>
        <v>0</v>
      </c>
      <c r="O2102" s="50" t="n">
        <f aca="false">FilterOPk!M$27</f>
        <v>0</v>
      </c>
      <c r="P2102" s="50" t="n">
        <f aca="false">FilterOPk!N$27</f>
        <v>0</v>
      </c>
      <c r="Q2102" s="51" t="n">
        <f aca="false">FilterOPk!O$27</f>
        <v>0</v>
      </c>
    </row>
    <row r="2103" customFormat="false" ht="12.75" hidden="false" customHeight="false" outlineLevel="0" collapsed="false">
      <c r="B2103" s="85" t="str">
        <f aca="false">FilterOPk!A$28</f>
        <v>LT- Texas</v>
      </c>
      <c r="C2103" s="13" t="n">
        <f aca="false">C2102+1</f>
        <v>2102</v>
      </c>
      <c r="D2103" s="50" t="n">
        <f aca="false">FilterOPk!B$28</f>
        <v>3826684.70313045</v>
      </c>
      <c r="E2103" s="50" t="n">
        <f aca="false">FilterOPk!C$28</f>
        <v>0</v>
      </c>
      <c r="F2103" s="50" t="n">
        <f aca="false">FilterOPk!D$28</f>
        <v>13003.28</v>
      </c>
      <c r="G2103" s="50" t="n">
        <f aca="false">FilterOPk!E$28</f>
        <v>7651.26</v>
      </c>
      <c r="H2103" s="50" t="n">
        <f aca="false">FilterOPk!F$28</f>
        <v>7986.82</v>
      </c>
      <c r="I2103" s="50" t="n">
        <f aca="false">FilterOPk!G$28</f>
        <v>17032.43</v>
      </c>
      <c r="J2103" s="50" t="n">
        <f aca="false">FilterOPk!H$28</f>
        <v>19665.43</v>
      </c>
      <c r="K2103" s="50" t="n">
        <f aca="false">FilterOPk!I$28</f>
        <v>46628.44</v>
      </c>
      <c r="L2103" s="50" t="n">
        <f aca="false">FilterOPk!J$28</f>
        <v>12076.91</v>
      </c>
      <c r="M2103" s="50" t="n">
        <f aca="false">FilterOPk!K$28</f>
        <v>18411.54</v>
      </c>
      <c r="N2103" s="50" t="n">
        <f aca="false">FilterOPk!L$28</f>
        <v>142456.11</v>
      </c>
      <c r="O2103" s="50" t="n">
        <f aca="false">FilterOPk!M$28</f>
        <v>653578.76</v>
      </c>
      <c r="P2103" s="50" t="n">
        <f aca="false">FilterOPk!N$28</f>
        <v>2238345.92</v>
      </c>
      <c r="Q2103" s="51" t="n">
        <f aca="false">FilterOPk!O$28</f>
        <v>3034380.79</v>
      </c>
    </row>
    <row r="2104" customFormat="false" ht="12.75" hidden="false" customHeight="false" outlineLevel="0" collapsed="false">
      <c r="B2104" s="85" t="str">
        <f aca="false">FilterOPk!A$29</f>
        <v>St- Texas</v>
      </c>
      <c r="C2104" s="13" t="n">
        <f aca="false">C2103+1</f>
        <v>2103</v>
      </c>
      <c r="D2104" s="50" t="n">
        <f aca="false">FilterOPk!B$29</f>
        <v>445563.239343252</v>
      </c>
      <c r="E2104" s="50" t="n">
        <f aca="false">FilterOPk!C$29</f>
        <v>5676.33</v>
      </c>
      <c r="F2104" s="50" t="n">
        <f aca="false">FilterOPk!D$29</f>
        <v>0</v>
      </c>
      <c r="G2104" s="50" t="n">
        <f aca="false">FilterOPk!E$29</f>
        <v>0</v>
      </c>
      <c r="H2104" s="50" t="n">
        <f aca="false">FilterOPk!F$29</f>
        <v>0</v>
      </c>
      <c r="I2104" s="50" t="n">
        <f aca="false">FilterOPk!G$29</f>
        <v>0</v>
      </c>
      <c r="J2104" s="50" t="n">
        <f aca="false">FilterOPk!H$29</f>
        <v>0</v>
      </c>
      <c r="K2104" s="50" t="n">
        <f aca="false">FilterOPk!I$29</f>
        <v>0</v>
      </c>
      <c r="L2104" s="50" t="n">
        <f aca="false">FilterOPk!J$29</f>
        <v>0</v>
      </c>
      <c r="M2104" s="50" t="n">
        <f aca="false">FilterOPk!K$29</f>
        <v>0</v>
      </c>
      <c r="N2104" s="50" t="n">
        <f aca="false">FilterOPk!L$29</f>
        <v>5676.33</v>
      </c>
      <c r="O2104" s="50" t="n">
        <f aca="false">FilterOPk!M$29</f>
        <v>0</v>
      </c>
      <c r="P2104" s="50" t="n">
        <f aca="false">FilterOPk!N$29</f>
        <v>0</v>
      </c>
      <c r="Q2104" s="51" t="n">
        <f aca="false">FilterOPk!O$29</f>
        <v>5676.33</v>
      </c>
    </row>
    <row r="2105" customFormat="false" ht="12.75" hidden="false" customHeight="false" outlineLevel="0" collapsed="false">
      <c r="B2105" s="85"/>
      <c r="C2105" s="13" t="n">
        <f aca="false">C2104+1</f>
        <v>2104</v>
      </c>
      <c r="D2105" s="50"/>
      <c r="E2105" s="50"/>
      <c r="F2105" s="50"/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1"/>
    </row>
    <row r="2106" customFormat="false" ht="12.75" hidden="false" customHeight="false" outlineLevel="0" collapsed="false">
      <c r="B2106" s="85" t="str">
        <f aca="false">FilterOPk!A$32</f>
        <v>Gas positions</v>
      </c>
      <c r="C2106" s="13" t="n">
        <f aca="false">C2105+1</f>
        <v>2105</v>
      </c>
      <c r="D2106" s="50" t="s">
        <v>4</v>
      </c>
      <c r="E2106" s="50"/>
      <c r="F2106" s="50"/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1"/>
    </row>
    <row r="2107" customFormat="false" ht="12.75" hidden="false" customHeight="false" outlineLevel="0" collapsed="false">
      <c r="B2107" s="85" t="str">
        <f aca="false">FilterOPk!A$33</f>
        <v>Kevin Presto</v>
      </c>
      <c r="C2107" s="13" t="n">
        <f aca="false">C2106+1</f>
        <v>2106</v>
      </c>
      <c r="D2107" s="50" t="n">
        <f aca="false">FilterOPk!B$33</f>
        <v>0</v>
      </c>
      <c r="E2107" s="50" t="n">
        <f aca="false">FilterOPk!C$33</f>
        <v>0</v>
      </c>
      <c r="F2107" s="50" t="n">
        <f aca="false">FilterOPk!D$33</f>
        <v>0</v>
      </c>
      <c r="G2107" s="50" t="n">
        <f aca="false">FilterOPk!E$33</f>
        <v>0</v>
      </c>
      <c r="H2107" s="50" t="n">
        <f aca="false">FilterOPk!F$33</f>
        <v>0</v>
      </c>
      <c r="I2107" s="50" t="n">
        <f aca="false">FilterOPk!G$33</f>
        <v>0</v>
      </c>
      <c r="J2107" s="50" t="n">
        <f aca="false">FilterOPk!H$33</f>
        <v>0</v>
      </c>
      <c r="K2107" s="50" t="n">
        <f aca="false">FilterOPk!I$33</f>
        <v>0</v>
      </c>
      <c r="L2107" s="50" t="n">
        <f aca="false">FilterOPk!J$33</f>
        <v>0</v>
      </c>
      <c r="M2107" s="50" t="n">
        <f aca="false">FilterOPk!K$33</f>
        <v>0</v>
      </c>
      <c r="N2107" s="50" t="n">
        <f aca="false">FilterOPk!L$33</f>
        <v>0</v>
      </c>
      <c r="O2107" s="50" t="n">
        <f aca="false">FilterOPk!M$33</f>
        <v>0</v>
      </c>
      <c r="P2107" s="50" t="n">
        <f aca="false">FilterOPk!N$33</f>
        <v>0</v>
      </c>
      <c r="Q2107" s="51" t="n">
        <f aca="false">FilterOPk!O$33</f>
        <v>0</v>
      </c>
    </row>
    <row r="2108" customFormat="false" ht="12.75" hidden="false" customHeight="false" outlineLevel="0" collapsed="false">
      <c r="B2108" s="85" t="str">
        <f aca="false">FilterOPk!A$34</f>
        <v>Fletcher Sturm</v>
      </c>
      <c r="C2108" s="13" t="n">
        <f aca="false">C2107+1</f>
        <v>2107</v>
      </c>
      <c r="D2108" s="50" t="n">
        <f aca="false">FilterOPk!B$34</f>
        <v>0</v>
      </c>
      <c r="E2108" s="50" t="n">
        <f aca="false">FilterOPk!C$34</f>
        <v>0</v>
      </c>
      <c r="F2108" s="50" t="n">
        <f aca="false">FilterOPk!D$34</f>
        <v>0</v>
      </c>
      <c r="G2108" s="50" t="n">
        <f aca="false">FilterOPk!E$34</f>
        <v>0</v>
      </c>
      <c r="H2108" s="50" t="n">
        <f aca="false">FilterOPk!F$34</f>
        <v>0</v>
      </c>
      <c r="I2108" s="50" t="n">
        <f aca="false">FilterOPk!G$34</f>
        <v>0</v>
      </c>
      <c r="J2108" s="50" t="n">
        <f aca="false">FilterOPk!H$34</f>
        <v>0</v>
      </c>
      <c r="K2108" s="50" t="n">
        <f aca="false">FilterOPk!I$34</f>
        <v>0</v>
      </c>
      <c r="L2108" s="50" t="n">
        <f aca="false">FilterOPk!J$34</f>
        <v>0</v>
      </c>
      <c r="M2108" s="50" t="n">
        <f aca="false">FilterOPk!K$34</f>
        <v>0</v>
      </c>
      <c r="N2108" s="50" t="n">
        <f aca="false">FilterOPk!L$34</f>
        <v>0</v>
      </c>
      <c r="O2108" s="50" t="n">
        <f aca="false">FilterOPk!M$34</f>
        <v>0</v>
      </c>
      <c r="P2108" s="50" t="n">
        <f aca="false">FilterOPk!N$34</f>
        <v>0</v>
      </c>
      <c r="Q2108" s="51" t="n">
        <f aca="false">FilterOPk!O$34</f>
        <v>0</v>
      </c>
    </row>
    <row r="2109" customFormat="false" ht="12.75" hidden="false" customHeight="false" outlineLevel="0" collapsed="false">
      <c r="B2109" s="85" t="str">
        <f aca="false">FilterOPk!A$35</f>
        <v>Doug Gilbert-Smith</v>
      </c>
      <c r="C2109" s="13" t="n">
        <f aca="false">C2108+1</f>
        <v>2108</v>
      </c>
      <c r="D2109" s="50" t="n">
        <f aca="false">FilterOPk!B$35</f>
        <v>0</v>
      </c>
      <c r="E2109" s="50" t="n">
        <f aca="false">FilterOPk!C$35</f>
        <v>0</v>
      </c>
      <c r="F2109" s="50" t="n">
        <f aca="false">FilterOPk!D$35</f>
        <v>0</v>
      </c>
      <c r="G2109" s="50" t="n">
        <f aca="false">FilterOPk!E$35</f>
        <v>0</v>
      </c>
      <c r="H2109" s="50" t="n">
        <f aca="false">FilterOPk!F$35</f>
        <v>0</v>
      </c>
      <c r="I2109" s="50" t="n">
        <f aca="false">FilterOPk!G$35</f>
        <v>0</v>
      </c>
      <c r="J2109" s="50" t="n">
        <f aca="false">FilterOPk!H$35</f>
        <v>0</v>
      </c>
      <c r="K2109" s="50" t="n">
        <f aca="false">FilterOPk!I$35</f>
        <v>0</v>
      </c>
      <c r="L2109" s="50" t="n">
        <f aca="false">FilterOPk!J$35</f>
        <v>0</v>
      </c>
      <c r="M2109" s="50" t="n">
        <f aca="false">FilterOPk!K$35</f>
        <v>0</v>
      </c>
      <c r="N2109" s="50" t="n">
        <f aca="false">FilterOPk!L$35</f>
        <v>0</v>
      </c>
      <c r="O2109" s="50" t="n">
        <f aca="false">FilterOPk!M$35</f>
        <v>0</v>
      </c>
      <c r="P2109" s="50" t="n">
        <f aca="false">FilterOPk!N$35</f>
        <v>0</v>
      </c>
      <c r="Q2109" s="51" t="n">
        <f aca="false">FilterOPk!O$35</f>
        <v>0</v>
      </c>
    </row>
    <row r="2110" customFormat="false" ht="12.75" hidden="false" customHeight="false" outlineLevel="0" collapsed="false">
      <c r="B2110" s="85" t="str">
        <f aca="false">FilterOPk!A$36</f>
        <v>Rogers Herndon</v>
      </c>
      <c r="C2110" s="13" t="n">
        <f aca="false">C2109+1</f>
        <v>2109</v>
      </c>
      <c r="D2110" s="50" t="n">
        <f aca="false">FilterOPk!B$36</f>
        <v>0</v>
      </c>
      <c r="E2110" s="50" t="n">
        <f aca="false">FilterOPk!C$36</f>
        <v>0</v>
      </c>
      <c r="F2110" s="50" t="n">
        <f aca="false">FilterOPk!D$36</f>
        <v>0</v>
      </c>
      <c r="G2110" s="50" t="n">
        <f aca="false">FilterOPk!E$36</f>
        <v>0</v>
      </c>
      <c r="H2110" s="50" t="n">
        <f aca="false">FilterOPk!F$36</f>
        <v>0</v>
      </c>
      <c r="I2110" s="50" t="n">
        <f aca="false">FilterOPk!G$36</f>
        <v>0</v>
      </c>
      <c r="J2110" s="50" t="n">
        <f aca="false">FilterOPk!H$36</f>
        <v>0</v>
      </c>
      <c r="K2110" s="50" t="n">
        <f aca="false">FilterOPk!I$36</f>
        <v>0</v>
      </c>
      <c r="L2110" s="50" t="n">
        <f aca="false">FilterOPk!J$36</f>
        <v>0</v>
      </c>
      <c r="M2110" s="50" t="n">
        <f aca="false">FilterOPk!K$36</f>
        <v>0</v>
      </c>
      <c r="N2110" s="50" t="n">
        <f aca="false">FilterOPk!L$36</f>
        <v>0</v>
      </c>
      <c r="O2110" s="50" t="n">
        <f aca="false">FilterOPk!M$36</f>
        <v>0</v>
      </c>
      <c r="P2110" s="50" t="n">
        <f aca="false">FilterOPk!N$36</f>
        <v>0</v>
      </c>
      <c r="Q2110" s="51" t="n">
        <f aca="false">FilterOPk!O$36</f>
        <v>0</v>
      </c>
    </row>
    <row r="2111" customFormat="false" ht="12.75" hidden="false" customHeight="false" outlineLevel="0" collapsed="false">
      <c r="B2111" s="85" t="str">
        <f aca="false">FilterOPk!A$37</f>
        <v>Dana Davis</v>
      </c>
      <c r="C2111" s="13" t="n">
        <f aca="false">C2110+1</f>
        <v>2110</v>
      </c>
      <c r="D2111" s="50" t="n">
        <f aca="false">FilterOPk!B$37</f>
        <v>0</v>
      </c>
      <c r="E2111" s="50" t="n">
        <f aca="false">FilterOPk!C$37</f>
        <v>0</v>
      </c>
      <c r="F2111" s="50" t="n">
        <f aca="false">FilterOPk!D$37</f>
        <v>0</v>
      </c>
      <c r="G2111" s="50" t="n">
        <f aca="false">FilterOPk!E$37</f>
        <v>0</v>
      </c>
      <c r="H2111" s="50" t="n">
        <f aca="false">FilterOPk!F$37</f>
        <v>0</v>
      </c>
      <c r="I2111" s="50" t="n">
        <f aca="false">FilterOPk!G$37</f>
        <v>0</v>
      </c>
      <c r="J2111" s="50" t="n">
        <f aca="false">FilterOPk!H$37</f>
        <v>0</v>
      </c>
      <c r="K2111" s="50" t="n">
        <f aca="false">FilterOPk!I$37</f>
        <v>0</v>
      </c>
      <c r="L2111" s="50" t="n">
        <f aca="false">FilterOPk!J$37</f>
        <v>0</v>
      </c>
      <c r="M2111" s="50" t="n">
        <f aca="false">FilterOPk!K$37</f>
        <v>0</v>
      </c>
      <c r="N2111" s="50" t="n">
        <f aca="false">FilterOPk!L$37</f>
        <v>0</v>
      </c>
      <c r="O2111" s="50" t="n">
        <f aca="false">FilterOPk!M$37</f>
        <v>0</v>
      </c>
      <c r="P2111" s="50" t="n">
        <f aca="false">FilterOPk!N$37</f>
        <v>0</v>
      </c>
      <c r="Q2111" s="51" t="n">
        <f aca="false">FilterOPk!O$37</f>
        <v>0</v>
      </c>
    </row>
    <row r="2112" customFormat="false" ht="12.75" hidden="false" customHeight="false" outlineLevel="0" collapsed="false">
      <c r="B2112" s="85" t="str">
        <f aca="false">FilterOPk!A$38</f>
        <v>Tom May</v>
      </c>
      <c r="C2112" s="13" t="n">
        <f aca="false">C2111+1</f>
        <v>2111</v>
      </c>
      <c r="D2112" s="50" t="n">
        <f aca="false">FilterOPk!B$38</f>
        <v>0</v>
      </c>
      <c r="E2112" s="50" t="n">
        <f aca="false">FilterOPk!C$38</f>
        <v>0</v>
      </c>
      <c r="F2112" s="50" t="n">
        <f aca="false">FilterOPk!D$38</f>
        <v>0</v>
      </c>
      <c r="G2112" s="50" t="n">
        <f aca="false">FilterOPk!E$38</f>
        <v>0</v>
      </c>
      <c r="H2112" s="50" t="n">
        <f aca="false">FilterOPk!F$38</f>
        <v>0</v>
      </c>
      <c r="I2112" s="50" t="n">
        <f aca="false">FilterOPk!G$38</f>
        <v>0</v>
      </c>
      <c r="J2112" s="50" t="n">
        <f aca="false">FilterOPk!H$38</f>
        <v>0</v>
      </c>
      <c r="K2112" s="50" t="n">
        <f aca="false">FilterOPk!I$38</f>
        <v>0</v>
      </c>
      <c r="L2112" s="50" t="n">
        <f aca="false">FilterOPk!J$38</f>
        <v>0</v>
      </c>
      <c r="M2112" s="50" t="n">
        <f aca="false">FilterOPk!K$38</f>
        <v>0</v>
      </c>
      <c r="N2112" s="50" t="n">
        <f aca="false">FilterOPk!L$38</f>
        <v>0</v>
      </c>
      <c r="O2112" s="50" t="n">
        <f aca="false">FilterOPk!M$38</f>
        <v>0</v>
      </c>
      <c r="P2112" s="50" t="n">
        <f aca="false">FilterOPk!N$38</f>
        <v>0</v>
      </c>
      <c r="Q2112" s="51" t="n">
        <f aca="false">FilterOPk!O$38</f>
        <v>0</v>
      </c>
    </row>
    <row r="2113" customFormat="false" ht="12.75" hidden="false" customHeight="false" outlineLevel="0" collapsed="false">
      <c r="B2113" s="85" t="str">
        <f aca="false">FilterOPk!A$39</f>
        <v>Clint Dean</v>
      </c>
      <c r="C2113" s="13" t="n">
        <f aca="false">C2112+1</f>
        <v>2112</v>
      </c>
      <c r="D2113" s="50" t="n">
        <f aca="false">FilterOPk!B$39</f>
        <v>0</v>
      </c>
      <c r="E2113" s="50" t="n">
        <f aca="false">FilterOPk!C$39</f>
        <v>0</v>
      </c>
      <c r="F2113" s="50" t="n">
        <f aca="false">FilterOPk!D$39</f>
        <v>0</v>
      </c>
      <c r="G2113" s="50" t="n">
        <f aca="false">FilterOPk!E$39</f>
        <v>0</v>
      </c>
      <c r="H2113" s="50" t="n">
        <f aca="false">FilterOPk!F$39</f>
        <v>0</v>
      </c>
      <c r="I2113" s="50" t="n">
        <f aca="false">FilterOPk!G$39</f>
        <v>0</v>
      </c>
      <c r="J2113" s="50" t="n">
        <f aca="false">FilterOPk!H$39</f>
        <v>0</v>
      </c>
      <c r="K2113" s="50" t="n">
        <f aca="false">FilterOPk!I$39</f>
        <v>0</v>
      </c>
      <c r="L2113" s="50" t="n">
        <f aca="false">FilterOPk!J$39</f>
        <v>0</v>
      </c>
      <c r="M2113" s="50" t="n">
        <f aca="false">FilterOPk!K$39</f>
        <v>0</v>
      </c>
      <c r="N2113" s="50" t="n">
        <f aca="false">FilterOPk!L$39</f>
        <v>0</v>
      </c>
      <c r="O2113" s="50" t="n">
        <f aca="false">FilterOPk!M$39</f>
        <v>0</v>
      </c>
      <c r="P2113" s="50" t="n">
        <f aca="false">FilterOPk!N$39</f>
        <v>0</v>
      </c>
      <c r="Q2113" s="51" t="n">
        <f aca="false">FilterOPk!O$39</f>
        <v>0</v>
      </c>
    </row>
    <row r="2114" customFormat="false" ht="12.75" hidden="false" customHeight="false" outlineLevel="0" collapsed="false">
      <c r="B2114" s="85" t="str">
        <f aca="false">FilterOPk!A$40</f>
        <v>Rob Benson</v>
      </c>
      <c r="C2114" s="13" t="n">
        <f aca="false">C2113+1</f>
        <v>2113</v>
      </c>
      <c r="D2114" s="50" t="n">
        <f aca="false">FilterOPk!B$40</f>
        <v>0</v>
      </c>
      <c r="E2114" s="50" t="n">
        <f aca="false">FilterOPk!C$40</f>
        <v>0</v>
      </c>
      <c r="F2114" s="50" t="n">
        <f aca="false">FilterOPk!D$40</f>
        <v>0</v>
      </c>
      <c r="G2114" s="50" t="n">
        <f aca="false">FilterOPk!E$40</f>
        <v>0</v>
      </c>
      <c r="H2114" s="50" t="n">
        <f aca="false">FilterOPk!F$40</f>
        <v>0</v>
      </c>
      <c r="I2114" s="50" t="n">
        <f aca="false">FilterOPk!G$40</f>
        <v>0</v>
      </c>
      <c r="J2114" s="50" t="n">
        <f aca="false">FilterOPk!H$40</f>
        <v>0</v>
      </c>
      <c r="K2114" s="50" t="n">
        <f aca="false">FilterOPk!I$40</f>
        <v>0</v>
      </c>
      <c r="L2114" s="50" t="n">
        <f aca="false">FilterOPk!J$40</f>
        <v>0</v>
      </c>
      <c r="M2114" s="50" t="n">
        <f aca="false">FilterOPk!K$40</f>
        <v>0</v>
      </c>
      <c r="N2114" s="50" t="n">
        <f aca="false">FilterOPk!L$40</f>
        <v>0</v>
      </c>
      <c r="O2114" s="50" t="n">
        <f aca="false">FilterOPk!M$40</f>
        <v>0</v>
      </c>
      <c r="P2114" s="50" t="n">
        <f aca="false">FilterOPk!N$40</f>
        <v>0</v>
      </c>
      <c r="Q2114" s="51" t="n">
        <f aca="false">FilterOPk!O$40</f>
        <v>0</v>
      </c>
    </row>
    <row r="2115" customFormat="false" ht="12.75" hidden="false" customHeight="false" outlineLevel="0" collapsed="false">
      <c r="B2115" s="85" t="str">
        <f aca="false">FilterOPk!A$41</f>
        <v>Matt Lorenz</v>
      </c>
      <c r="C2115" s="13" t="n">
        <f aca="false">C2114+1</f>
        <v>2114</v>
      </c>
      <c r="D2115" s="50" t="n">
        <f aca="false">FilterOPk!B$41</f>
        <v>0</v>
      </c>
      <c r="E2115" s="50" t="n">
        <f aca="false">FilterOPk!C$41</f>
        <v>0</v>
      </c>
      <c r="F2115" s="50" t="n">
        <f aca="false">FilterOPk!D$41</f>
        <v>0</v>
      </c>
      <c r="G2115" s="50" t="n">
        <f aca="false">FilterOPk!E$41</f>
        <v>0</v>
      </c>
      <c r="H2115" s="50" t="n">
        <f aca="false">FilterOPk!F$41</f>
        <v>0</v>
      </c>
      <c r="I2115" s="50" t="n">
        <f aca="false">FilterOPk!G$41</f>
        <v>0</v>
      </c>
      <c r="J2115" s="50" t="n">
        <f aca="false">FilterOPk!H$41</f>
        <v>0</v>
      </c>
      <c r="K2115" s="50" t="n">
        <f aca="false">FilterOPk!I$41</f>
        <v>0</v>
      </c>
      <c r="L2115" s="50" t="n">
        <f aca="false">FilterOPk!J$41</f>
        <v>0</v>
      </c>
      <c r="M2115" s="50" t="n">
        <f aca="false">FilterOPk!K$41</f>
        <v>0</v>
      </c>
      <c r="N2115" s="50" t="n">
        <f aca="false">FilterOPk!L$41</f>
        <v>0</v>
      </c>
      <c r="O2115" s="50" t="n">
        <f aca="false">FilterOPk!M$41</f>
        <v>0</v>
      </c>
      <c r="P2115" s="50" t="n">
        <f aca="false">FilterOPk!N$41</f>
        <v>0</v>
      </c>
      <c r="Q2115" s="51" t="n">
        <f aca="false">FilterOPk!O$41</f>
        <v>0</v>
      </c>
    </row>
    <row r="2116" customFormat="false" ht="12.75" hidden="false" customHeight="false" outlineLevel="0" collapsed="false">
      <c r="B2116" s="85" t="str">
        <f aca="false">FilterOPk!A$42</f>
        <v>John Forney</v>
      </c>
      <c r="C2116" s="13" t="n">
        <f aca="false">C2115+1</f>
        <v>2115</v>
      </c>
      <c r="D2116" s="50" t="n">
        <f aca="false">FilterOPk!B$42</f>
        <v>0</v>
      </c>
      <c r="E2116" s="50" t="n">
        <f aca="false">FilterOPk!C$42</f>
        <v>0</v>
      </c>
      <c r="F2116" s="50" t="n">
        <f aca="false">FilterOPk!D$42</f>
        <v>0</v>
      </c>
      <c r="G2116" s="50" t="n">
        <f aca="false">FilterOPk!E$42</f>
        <v>0</v>
      </c>
      <c r="H2116" s="50" t="n">
        <f aca="false">FilterOPk!F$42</f>
        <v>0</v>
      </c>
      <c r="I2116" s="50" t="n">
        <f aca="false">FilterOPk!G$42</f>
        <v>0</v>
      </c>
      <c r="J2116" s="50" t="n">
        <f aca="false">FilterOPk!H$42</f>
        <v>0</v>
      </c>
      <c r="K2116" s="50" t="n">
        <f aca="false">FilterOPk!I$42</f>
        <v>0</v>
      </c>
      <c r="L2116" s="50" t="n">
        <f aca="false">FilterOPk!J$42</f>
        <v>0</v>
      </c>
      <c r="M2116" s="50" t="n">
        <f aca="false">FilterOPk!K$42</f>
        <v>0</v>
      </c>
      <c r="N2116" s="50" t="n">
        <f aca="false">FilterOPk!L$42</f>
        <v>0</v>
      </c>
      <c r="O2116" s="50" t="n">
        <f aca="false">FilterOPk!M$42</f>
        <v>0</v>
      </c>
      <c r="P2116" s="50" t="n">
        <f aca="false">FilterOPk!N$42</f>
        <v>0</v>
      </c>
      <c r="Q2116" s="51" t="n">
        <f aca="false">FilterOPk!O$42</f>
        <v>0</v>
      </c>
    </row>
    <row r="2117" customFormat="false" ht="12.75" hidden="false" customHeight="false" outlineLevel="0" collapsed="false">
      <c r="B2117" s="85" t="str">
        <f aca="false">FilterOPk!A$43</f>
        <v>Mike Carson</v>
      </c>
      <c r="C2117" s="13" t="n">
        <f aca="false">C2116+1</f>
        <v>2116</v>
      </c>
      <c r="D2117" s="50" t="n">
        <f aca="false">FilterOPk!B$43</f>
        <v>0</v>
      </c>
      <c r="E2117" s="50" t="n">
        <f aca="false">FilterOPk!C$43</f>
        <v>0</v>
      </c>
      <c r="F2117" s="50" t="n">
        <f aca="false">FilterOPk!D$43</f>
        <v>0</v>
      </c>
      <c r="G2117" s="50" t="n">
        <f aca="false">FilterOPk!E$43</f>
        <v>0</v>
      </c>
      <c r="H2117" s="50" t="n">
        <f aca="false">FilterOPk!F$43</f>
        <v>0</v>
      </c>
      <c r="I2117" s="50" t="n">
        <f aca="false">FilterOPk!G$43</f>
        <v>0</v>
      </c>
      <c r="J2117" s="50" t="n">
        <f aca="false">FilterOPk!H$43</f>
        <v>0</v>
      </c>
      <c r="K2117" s="50" t="n">
        <f aca="false">FilterOPk!I$43</f>
        <v>0</v>
      </c>
      <c r="L2117" s="50" t="n">
        <f aca="false">FilterOPk!J$43</f>
        <v>0</v>
      </c>
      <c r="M2117" s="50" t="n">
        <f aca="false">FilterOPk!K$43</f>
        <v>0</v>
      </c>
      <c r="N2117" s="50" t="n">
        <f aca="false">FilterOPk!L$43</f>
        <v>0</v>
      </c>
      <c r="O2117" s="50" t="n">
        <f aca="false">FilterOPk!M$43</f>
        <v>0</v>
      </c>
      <c r="P2117" s="50" t="n">
        <f aca="false">FilterOPk!N$43</f>
        <v>0</v>
      </c>
      <c r="Q2117" s="51" t="n">
        <f aca="false">FilterOPk!O$43</f>
        <v>0</v>
      </c>
    </row>
    <row r="2118" customFormat="false" ht="12.75" hidden="false" customHeight="false" outlineLevel="0" collapsed="false">
      <c r="B2118" s="85" t="str">
        <f aca="false">FilterOPk!A$44</f>
        <v>Chris Dorland</v>
      </c>
      <c r="C2118" s="13" t="n">
        <f aca="false">C2117+1</f>
        <v>2117</v>
      </c>
      <c r="D2118" s="50" t="n">
        <f aca="false">FilterOPk!B$44</f>
        <v>0</v>
      </c>
      <c r="E2118" s="50" t="n">
        <f aca="false">FilterOPk!C$44</f>
        <v>0</v>
      </c>
      <c r="F2118" s="50" t="n">
        <f aca="false">FilterOPk!D$44</f>
        <v>0</v>
      </c>
      <c r="G2118" s="50" t="n">
        <f aca="false">FilterOPk!E$44</f>
        <v>0</v>
      </c>
      <c r="H2118" s="50" t="n">
        <f aca="false">FilterOPk!F$44</f>
        <v>0</v>
      </c>
      <c r="I2118" s="50" t="n">
        <f aca="false">FilterOPk!G$44</f>
        <v>0</v>
      </c>
      <c r="J2118" s="50" t="n">
        <f aca="false">FilterOPk!H$44</f>
        <v>0</v>
      </c>
      <c r="K2118" s="50" t="n">
        <f aca="false">FilterOPk!I$44</f>
        <v>0</v>
      </c>
      <c r="L2118" s="50" t="n">
        <f aca="false">FilterOPk!J$44</f>
        <v>0</v>
      </c>
      <c r="M2118" s="50" t="n">
        <f aca="false">FilterOPk!K$44</f>
        <v>0</v>
      </c>
      <c r="N2118" s="50" t="n">
        <f aca="false">FilterOPk!L$44</f>
        <v>0</v>
      </c>
      <c r="O2118" s="50" t="n">
        <f aca="false">FilterOPk!M$44</f>
        <v>0</v>
      </c>
      <c r="P2118" s="50" t="n">
        <f aca="false">FilterOPk!N$44</f>
        <v>0</v>
      </c>
      <c r="Q2118" s="51" t="n">
        <f aca="false">FilterOPk!O$44</f>
        <v>0</v>
      </c>
    </row>
    <row r="2119" customFormat="false" ht="12.75" hidden="false" customHeight="false" outlineLevel="0" collapsed="false">
      <c r="B2119" s="85" t="str">
        <f aca="false">FilterOPk!A$45</f>
        <v>Jeff King</v>
      </c>
      <c r="C2119" s="13" t="n">
        <f aca="false">C2118+1</f>
        <v>2118</v>
      </c>
      <c r="D2119" s="50" t="n">
        <f aca="false">FilterOPk!B$45</f>
        <v>0</v>
      </c>
      <c r="E2119" s="50" t="n">
        <f aca="false">FilterOPk!C$45</f>
        <v>0</v>
      </c>
      <c r="F2119" s="50" t="n">
        <f aca="false">FilterOPk!D$45</f>
        <v>0</v>
      </c>
      <c r="G2119" s="50" t="n">
        <f aca="false">FilterOPk!E$45</f>
        <v>0</v>
      </c>
      <c r="H2119" s="50" t="n">
        <f aca="false">FilterOPk!F$45</f>
        <v>0</v>
      </c>
      <c r="I2119" s="50" t="n">
        <f aca="false">FilterOPk!G$45</f>
        <v>0</v>
      </c>
      <c r="J2119" s="50" t="n">
        <f aca="false">FilterOPk!H$45</f>
        <v>0</v>
      </c>
      <c r="K2119" s="50" t="n">
        <f aca="false">FilterOPk!I$45</f>
        <v>0</v>
      </c>
      <c r="L2119" s="50" t="n">
        <f aca="false">FilterOPk!J$45</f>
        <v>0</v>
      </c>
      <c r="M2119" s="50" t="n">
        <f aca="false">FilterOPk!K$45</f>
        <v>0</v>
      </c>
      <c r="N2119" s="50" t="n">
        <f aca="false">FilterOPk!L$45</f>
        <v>0</v>
      </c>
      <c r="O2119" s="50" t="n">
        <f aca="false">FilterOPk!M$45</f>
        <v>0</v>
      </c>
      <c r="P2119" s="50" t="n">
        <f aca="false">FilterOPk!N$45</f>
        <v>0</v>
      </c>
      <c r="Q2119" s="51" t="n">
        <f aca="false">FilterOPk!O$45</f>
        <v>0</v>
      </c>
    </row>
    <row r="2120" customFormat="false" ht="12.75" hidden="false" customHeight="false" outlineLevel="0" collapsed="false">
      <c r="B2120" s="85" t="n">
        <f aca="false">FilterOPk!A$46</f>
        <v>0</v>
      </c>
      <c r="C2120" s="13" t="n">
        <f aca="false">C2119+1</f>
        <v>2119</v>
      </c>
      <c r="D2120" s="50" t="n">
        <f aca="false">FilterOPk!B$46</f>
        <v>0</v>
      </c>
      <c r="E2120" s="50" t="n">
        <f aca="false">FilterOPk!C$46</f>
        <v>0</v>
      </c>
      <c r="F2120" s="50" t="n">
        <f aca="false">FilterOPk!D$46</f>
        <v>0</v>
      </c>
      <c r="G2120" s="50" t="n">
        <f aca="false">FilterOPk!E$46</f>
        <v>0</v>
      </c>
      <c r="H2120" s="50" t="n">
        <f aca="false">FilterOPk!F$46</f>
        <v>0</v>
      </c>
      <c r="I2120" s="50" t="n">
        <f aca="false">FilterOPk!G$46</f>
        <v>0</v>
      </c>
      <c r="J2120" s="50" t="n">
        <f aca="false">FilterOPk!H$46</f>
        <v>0</v>
      </c>
      <c r="K2120" s="50" t="n">
        <f aca="false">FilterOPk!I$46</f>
        <v>0</v>
      </c>
      <c r="L2120" s="50" t="n">
        <f aca="false">FilterOPk!J$46</f>
        <v>0</v>
      </c>
      <c r="M2120" s="50" t="n">
        <f aca="false">FilterOPk!K$46</f>
        <v>0</v>
      </c>
      <c r="N2120" s="50" t="n">
        <f aca="false">FilterOPk!L$46</f>
        <v>0</v>
      </c>
      <c r="O2120" s="50" t="n">
        <f aca="false">FilterOPk!M$46</f>
        <v>0</v>
      </c>
      <c r="P2120" s="50" t="n">
        <f aca="false">FilterOPk!N$46</f>
        <v>0</v>
      </c>
      <c r="Q2120" s="51" t="n">
        <f aca="false">FilterOPk!O$46</f>
        <v>0</v>
      </c>
    </row>
    <row r="2121" customFormat="false" ht="12.75" hidden="false" customHeight="false" outlineLevel="0" collapsed="false">
      <c r="B2121" s="87" t="n">
        <f aca="false">FilterOPk!A$47</f>
        <v>0</v>
      </c>
      <c r="C2121" s="64" t="n">
        <f aca="false">C2120+1</f>
        <v>2120</v>
      </c>
      <c r="D2121" s="54" t="n">
        <f aca="false">FilterOPk!B$47</f>
        <v>0</v>
      </c>
      <c r="E2121" s="54" t="n">
        <f aca="false">FilterOPk!C$47</f>
        <v>0</v>
      </c>
      <c r="F2121" s="54" t="n">
        <f aca="false">FilterOPk!D$47</f>
        <v>0</v>
      </c>
      <c r="G2121" s="54" t="n">
        <f aca="false">FilterOPk!E$47</f>
        <v>0</v>
      </c>
      <c r="H2121" s="54" t="n">
        <f aca="false">FilterOPk!F$47</f>
        <v>0</v>
      </c>
      <c r="I2121" s="54" t="n">
        <f aca="false">FilterOPk!G$47</f>
        <v>0</v>
      </c>
      <c r="J2121" s="54" t="n">
        <f aca="false">FilterOPk!H$47</f>
        <v>0</v>
      </c>
      <c r="K2121" s="54" t="n">
        <f aca="false">FilterOPk!I$47</f>
        <v>0</v>
      </c>
      <c r="L2121" s="54" t="n">
        <f aca="false">FilterOPk!J$47</f>
        <v>0</v>
      </c>
      <c r="M2121" s="54" t="n">
        <f aca="false">FilterOPk!K$47</f>
        <v>0</v>
      </c>
      <c r="N2121" s="54" t="n">
        <f aca="false">FilterOPk!L$47</f>
        <v>0</v>
      </c>
      <c r="O2121" s="54" t="n">
        <f aca="false">FilterOPk!M$47</f>
        <v>0</v>
      </c>
      <c r="P2121" s="54" t="n">
        <f aca="false">FilterOPk!N$47</f>
        <v>0</v>
      </c>
      <c r="Q2121" s="55" t="n">
        <f aca="false">FilterOPk!O$47</f>
        <v>0</v>
      </c>
    </row>
    <row r="2122" customFormat="false" ht="12.75" hidden="false" customHeight="false" outlineLevel="0" collapsed="false">
      <c r="A2122" s="0" t="n">
        <f aca="false">A2082+1</f>
        <v>54</v>
      </c>
      <c r="B2122" s="57" t="n">
        <f aca="false">FilterOPk!D$1</f>
        <v>36907</v>
      </c>
      <c r="C2122" s="58" t="n">
        <f aca="false">C2121+1</f>
        <v>2121</v>
      </c>
      <c r="D2122" s="58"/>
      <c r="E2122" s="58"/>
      <c r="F2122" s="58"/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83"/>
    </row>
    <row r="2123" customFormat="false" ht="12.75" hidden="false" customHeight="false" outlineLevel="0" collapsed="false">
      <c r="B2123" s="61"/>
      <c r="C2123" s="13" t="n">
        <f aca="false">C2122+1</f>
        <v>2122</v>
      </c>
      <c r="D2123" s="13"/>
      <c r="E2123" s="21" t="s">
        <v>5</v>
      </c>
      <c r="F2123" s="21" t="s">
        <v>6</v>
      </c>
      <c r="G2123" s="21" t="s">
        <v>7</v>
      </c>
      <c r="H2123" s="21" t="s">
        <v>8</v>
      </c>
      <c r="I2123" s="21" t="s">
        <v>9</v>
      </c>
      <c r="J2123" s="21" t="s">
        <v>10</v>
      </c>
      <c r="K2123" s="21" t="s">
        <v>11</v>
      </c>
      <c r="L2123" s="21" t="s">
        <v>12</v>
      </c>
      <c r="M2123" s="21" t="s">
        <v>13</v>
      </c>
      <c r="N2123" s="21" t="s">
        <v>14</v>
      </c>
      <c r="O2123" s="21" t="n">
        <v>2002</v>
      </c>
      <c r="P2123" s="21" t="s">
        <v>15</v>
      </c>
      <c r="Q2123" s="84" t="s">
        <v>16</v>
      </c>
    </row>
    <row r="2124" customFormat="false" ht="12.75" hidden="false" customHeight="false" outlineLevel="0" collapsed="false">
      <c r="B2124" s="85" t="str">
        <f aca="false">FilterOPk!A$9</f>
        <v>Power positions</v>
      </c>
      <c r="C2124" s="13" t="n">
        <f aca="false">C2123+1</f>
        <v>2123</v>
      </c>
      <c r="D2124" s="13" t="s">
        <v>4</v>
      </c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86"/>
    </row>
    <row r="2125" customFormat="false" ht="12.75" hidden="false" customHeight="false" outlineLevel="0" collapsed="false">
      <c r="B2125" s="85" t="str">
        <f aca="false">FilterOPk!A$10</f>
        <v>East Position</v>
      </c>
      <c r="C2125" s="13" t="n">
        <f aca="false">C2124+1</f>
        <v>2124</v>
      </c>
      <c r="D2125" s="50" t="n">
        <f aca="false">FilterOPk!B$10</f>
        <v>34784396.7946123</v>
      </c>
      <c r="E2125" s="50" t="n">
        <f aca="false">FilterOPk!C$10</f>
        <v>139428.68</v>
      </c>
      <c r="F2125" s="50" t="n">
        <f aca="false">FilterOPk!D$10</f>
        <v>244540.42</v>
      </c>
      <c r="G2125" s="50" t="n">
        <f aca="false">FilterOPk!E$10</f>
        <v>352018.99</v>
      </c>
      <c r="H2125" s="50" t="n">
        <f aca="false">FilterOPk!F$10</f>
        <v>454047.41</v>
      </c>
      <c r="I2125" s="50" t="n">
        <f aca="false">FilterOPk!G$10</f>
        <v>460700.87</v>
      </c>
      <c r="J2125" s="50" t="n">
        <f aca="false">FilterOPk!H$10</f>
        <v>371715.26</v>
      </c>
      <c r="K2125" s="50" t="n">
        <f aca="false">FilterOPk!I$10</f>
        <v>743238.67</v>
      </c>
      <c r="L2125" s="50" t="n">
        <f aca="false">FilterOPk!J$10</f>
        <v>433572.73</v>
      </c>
      <c r="M2125" s="50" t="n">
        <f aca="false">FilterOPk!K$10</f>
        <v>1264075.99</v>
      </c>
      <c r="N2125" s="50" t="n">
        <f aca="false">FilterOPk!L$10</f>
        <v>4463339.02</v>
      </c>
      <c r="O2125" s="50" t="n">
        <f aca="false">FilterOPk!M$10</f>
        <v>-232298.41</v>
      </c>
      <c r="P2125" s="50" t="n">
        <f aca="false">FilterOPk!N$10</f>
        <v>1174384.84</v>
      </c>
      <c r="Q2125" s="51" t="n">
        <f aca="false">FilterOPk!O$10</f>
        <v>5405425.45</v>
      </c>
    </row>
    <row r="2126" customFormat="false" ht="12.75" hidden="false" customHeight="false" outlineLevel="0" collapsed="false">
      <c r="B2126" s="85" t="str">
        <f aca="false">FilterOPk!A$11</f>
        <v>East Power Mgmt</v>
      </c>
      <c r="C2126" s="13" t="n">
        <f aca="false">C2125+1</f>
        <v>2125</v>
      </c>
      <c r="D2126" s="50" t="n">
        <f aca="false">FilterOPk!B$11</f>
        <v>7547347.04451418</v>
      </c>
      <c r="E2126" s="50" t="n">
        <f aca="false">FilterOPk!C$11</f>
        <v>0</v>
      </c>
      <c r="F2126" s="50" t="n">
        <f aca="false">FilterOPk!D$11</f>
        <v>0</v>
      </c>
      <c r="G2126" s="50" t="n">
        <f aca="false">FilterOPk!E$11</f>
        <v>0</v>
      </c>
      <c r="H2126" s="50" t="n">
        <f aca="false">FilterOPk!F$11</f>
        <v>0</v>
      </c>
      <c r="I2126" s="50" t="n">
        <f aca="false">FilterOPk!G$11</f>
        <v>0</v>
      </c>
      <c r="J2126" s="50" t="n">
        <f aca="false">FilterOPk!H$11</f>
        <v>0</v>
      </c>
      <c r="K2126" s="50" t="n">
        <f aca="false">FilterOPk!I$11</f>
        <v>0</v>
      </c>
      <c r="L2126" s="50" t="n">
        <f aca="false">FilterOPk!J$11</f>
        <v>0</v>
      </c>
      <c r="M2126" s="50" t="n">
        <f aca="false">FilterOPk!K$11</f>
        <v>0</v>
      </c>
      <c r="N2126" s="50" t="n">
        <f aca="false">FilterOPk!L$11</f>
        <v>0</v>
      </c>
      <c r="O2126" s="50" t="n">
        <f aca="false">FilterOPk!M$11</f>
        <v>0</v>
      </c>
      <c r="P2126" s="50" t="n">
        <f aca="false">FilterOPk!N$11</f>
        <v>0</v>
      </c>
      <c r="Q2126" s="51" t="n">
        <f aca="false">FilterOPk!O$11</f>
        <v>0</v>
      </c>
    </row>
    <row r="2127" customFormat="false" ht="12.75" hidden="false" customHeight="false" outlineLevel="0" collapsed="false">
      <c r="B2127" s="85" t="str">
        <f aca="false">FilterOPk!A$12</f>
        <v>Long Term Options</v>
      </c>
      <c r="C2127" s="13" t="n">
        <f aca="false">C2126+1</f>
        <v>2126</v>
      </c>
      <c r="D2127" s="50" t="n">
        <f aca="false">FilterOPk!B$12</f>
        <v>0</v>
      </c>
      <c r="E2127" s="50" t="n">
        <f aca="false">FilterOPk!C$12</f>
        <v>0</v>
      </c>
      <c r="F2127" s="50" t="n">
        <f aca="false">FilterOPk!D$12</f>
        <v>0</v>
      </c>
      <c r="G2127" s="50" t="n">
        <f aca="false">FilterOPk!E$12</f>
        <v>0</v>
      </c>
      <c r="H2127" s="50" t="n">
        <f aca="false">FilterOPk!F$12</f>
        <v>0</v>
      </c>
      <c r="I2127" s="50" t="n">
        <f aca="false">FilterOPk!G$12</f>
        <v>0</v>
      </c>
      <c r="J2127" s="50" t="n">
        <f aca="false">FilterOPk!H$12</f>
        <v>0</v>
      </c>
      <c r="K2127" s="50" t="n">
        <f aca="false">FilterOPk!I$12</f>
        <v>0</v>
      </c>
      <c r="L2127" s="50" t="n">
        <f aca="false">FilterOPk!J$12</f>
        <v>0</v>
      </c>
      <c r="M2127" s="50" t="n">
        <f aca="false">FilterOPk!K$12</f>
        <v>0</v>
      </c>
      <c r="N2127" s="50" t="n">
        <f aca="false">FilterOPk!L$12</f>
        <v>0</v>
      </c>
      <c r="O2127" s="50" t="n">
        <f aca="false">FilterOPk!M$12</f>
        <v>0</v>
      </c>
      <c r="P2127" s="50" t="n">
        <f aca="false">FilterOPk!N$12</f>
        <v>0</v>
      </c>
      <c r="Q2127" s="51" t="n">
        <f aca="false">FilterOPk!O$12</f>
        <v>0</v>
      </c>
    </row>
    <row r="2128" customFormat="false" ht="12.75" hidden="false" customHeight="false" outlineLevel="0" collapsed="false">
      <c r="B2128" s="85" t="str">
        <f aca="false">FilterOPk!A$13</f>
        <v>LT-MIDWEST</v>
      </c>
      <c r="C2128" s="13" t="n">
        <f aca="false">C2127+1</f>
        <v>2127</v>
      </c>
      <c r="D2128" s="50" t="n">
        <f aca="false">FilterOPk!B$13</f>
        <v>7151089.47366245</v>
      </c>
      <c r="E2128" s="50" t="n">
        <f aca="false">FilterOPk!C$13</f>
        <v>36317.39</v>
      </c>
      <c r="F2128" s="50" t="n">
        <f aca="false">FilterOPk!D$13</f>
        <v>95142.77</v>
      </c>
      <c r="G2128" s="50" t="n">
        <f aca="false">FilterOPk!E$13</f>
        <v>106523.31</v>
      </c>
      <c r="H2128" s="50" t="n">
        <f aca="false">FilterOPk!F$13</f>
        <v>103615.07</v>
      </c>
      <c r="I2128" s="50" t="n">
        <f aca="false">FilterOPk!G$13</f>
        <v>106049.09</v>
      </c>
      <c r="J2128" s="50" t="n">
        <f aca="false">FilterOPk!H$13</f>
        <v>78310</v>
      </c>
      <c r="K2128" s="50" t="n">
        <f aca="false">FilterOPk!I$13</f>
        <v>160210.16</v>
      </c>
      <c r="L2128" s="50" t="n">
        <f aca="false">FilterOPk!J$13</f>
        <v>108136.49</v>
      </c>
      <c r="M2128" s="50" t="n">
        <f aca="false">FilterOPk!K$13</f>
        <v>312653.19</v>
      </c>
      <c r="N2128" s="50" t="n">
        <f aca="false">FilterOPk!L$13</f>
        <v>1106957.47</v>
      </c>
      <c r="O2128" s="50" t="n">
        <f aca="false">FilterOPk!M$13</f>
        <v>-124610.37</v>
      </c>
      <c r="P2128" s="50" t="n">
        <f aca="false">FilterOPk!N$13</f>
        <v>893459.31</v>
      </c>
      <c r="Q2128" s="51" t="n">
        <f aca="false">FilterOPk!O$13</f>
        <v>1875806.41</v>
      </c>
    </row>
    <row r="2129" customFormat="false" ht="12.75" hidden="false" customHeight="false" outlineLevel="0" collapsed="false">
      <c r="B2129" s="85" t="str">
        <f aca="false">FilterOPk!A$14</f>
        <v>ST-ECAR</v>
      </c>
      <c r="C2129" s="13" t="n">
        <f aca="false">C2128+1</f>
        <v>2128</v>
      </c>
      <c r="D2129" s="50" t="n">
        <f aca="false">FilterOPk!B$14</f>
        <v>238101.441960815</v>
      </c>
      <c r="E2129" s="50" t="n">
        <f aca="false">FilterOPk!C$14</f>
        <v>0</v>
      </c>
      <c r="F2129" s="50" t="n">
        <f aca="false">FilterOPk!D$14</f>
        <v>0</v>
      </c>
      <c r="G2129" s="50" t="n">
        <f aca="false">FilterOPk!E$14</f>
        <v>0</v>
      </c>
      <c r="H2129" s="50" t="n">
        <f aca="false">FilterOPk!F$14</f>
        <v>0</v>
      </c>
      <c r="I2129" s="50" t="n">
        <f aca="false">FilterOPk!G$14</f>
        <v>0</v>
      </c>
      <c r="J2129" s="50" t="n">
        <f aca="false">FilterOPk!H$14</f>
        <v>0</v>
      </c>
      <c r="K2129" s="50" t="n">
        <f aca="false">FilterOPk!I$14</f>
        <v>0</v>
      </c>
      <c r="L2129" s="50" t="n">
        <f aca="false">FilterOPk!J$14</f>
        <v>0</v>
      </c>
      <c r="M2129" s="50" t="n">
        <f aca="false">FilterOPk!K$14</f>
        <v>0</v>
      </c>
      <c r="N2129" s="50" t="n">
        <f aca="false">FilterOPk!L$14</f>
        <v>0</v>
      </c>
      <c r="O2129" s="50" t="n">
        <f aca="false">FilterOPk!M$14</f>
        <v>0</v>
      </c>
      <c r="P2129" s="50" t="n">
        <f aca="false">FilterOPk!N$14</f>
        <v>0</v>
      </c>
      <c r="Q2129" s="51" t="n">
        <f aca="false">FilterOPk!O$14</f>
        <v>0</v>
      </c>
    </row>
    <row r="2130" customFormat="false" ht="12.75" hidden="false" customHeight="false" outlineLevel="0" collapsed="false">
      <c r="B2130" s="85" t="str">
        <f aca="false">FilterOPk!A$15</f>
        <v>ST- MAPP</v>
      </c>
      <c r="C2130" s="13" t="n">
        <f aca="false">C2129+1</f>
        <v>2129</v>
      </c>
      <c r="D2130" s="50" t="n">
        <f aca="false">FilterOPk!B$15</f>
        <v>254636.614020626</v>
      </c>
      <c r="E2130" s="50" t="n">
        <f aca="false">FilterOPk!C$15</f>
        <v>-1590.85</v>
      </c>
      <c r="F2130" s="50" t="n">
        <f aca="false">FilterOPk!D$15</f>
        <v>-3167.72</v>
      </c>
      <c r="G2130" s="50" t="n">
        <f aca="false">FilterOPk!E$15</f>
        <v>-3546.79</v>
      </c>
      <c r="H2130" s="50" t="n">
        <f aca="false">FilterOPk!F$15</f>
        <v>-3530.89</v>
      </c>
      <c r="I2130" s="50" t="n">
        <f aca="false">FilterOPk!G$15</f>
        <v>0</v>
      </c>
      <c r="J2130" s="50" t="n">
        <f aca="false">FilterOPk!H$15</f>
        <v>0</v>
      </c>
      <c r="K2130" s="50" t="n">
        <f aca="false">FilterOPk!I$15</f>
        <v>0</v>
      </c>
      <c r="L2130" s="50" t="n">
        <f aca="false">FilterOPk!J$15</f>
        <v>0</v>
      </c>
      <c r="M2130" s="50" t="n">
        <f aca="false">FilterOPk!K$15</f>
        <v>0</v>
      </c>
      <c r="N2130" s="50" t="n">
        <f aca="false">FilterOPk!L$15</f>
        <v>-11836.25</v>
      </c>
      <c r="O2130" s="50" t="n">
        <f aca="false">FilterOPk!M$15</f>
        <v>0</v>
      </c>
      <c r="P2130" s="50" t="n">
        <f aca="false">FilterOPk!N$15</f>
        <v>0</v>
      </c>
      <c r="Q2130" s="51" t="n">
        <f aca="false">FilterOPk!O$15</f>
        <v>-11836.25</v>
      </c>
    </row>
    <row r="2131" customFormat="false" ht="12.75" hidden="false" customHeight="false" outlineLevel="0" collapsed="false">
      <c r="B2131" s="85" t="str">
        <f aca="false">FilterOPk!A$16</f>
        <v>ST- MAIN</v>
      </c>
      <c r="C2131" s="13" t="n">
        <f aca="false">C2130+1</f>
        <v>2130</v>
      </c>
      <c r="D2131" s="50" t="n">
        <f aca="false">FilterOPk!B$16</f>
        <v>694293.253349893</v>
      </c>
      <c r="E2131" s="50" t="n">
        <f aca="false">FilterOPk!C$16</f>
        <v>0</v>
      </c>
      <c r="F2131" s="50" t="n">
        <f aca="false">FilterOPk!D$16</f>
        <v>0</v>
      </c>
      <c r="G2131" s="50" t="n">
        <f aca="false">FilterOPk!E$16</f>
        <v>0</v>
      </c>
      <c r="H2131" s="50" t="n">
        <f aca="false">FilterOPk!F$16</f>
        <v>0</v>
      </c>
      <c r="I2131" s="50" t="n">
        <f aca="false">FilterOPk!G$16</f>
        <v>0</v>
      </c>
      <c r="J2131" s="50" t="n">
        <f aca="false">FilterOPk!H$16</f>
        <v>0</v>
      </c>
      <c r="K2131" s="50" t="n">
        <f aca="false">FilterOPk!I$16</f>
        <v>0</v>
      </c>
      <c r="L2131" s="50" t="n">
        <f aca="false">FilterOPk!J$16</f>
        <v>0</v>
      </c>
      <c r="M2131" s="50" t="n">
        <f aca="false">FilterOPk!K$16</f>
        <v>0</v>
      </c>
      <c r="N2131" s="50" t="n">
        <f aca="false">FilterOPk!L$16</f>
        <v>0</v>
      </c>
      <c r="O2131" s="50" t="n">
        <f aca="false">FilterOPk!M$16</f>
        <v>0</v>
      </c>
      <c r="P2131" s="50" t="n">
        <f aca="false">FilterOPk!N$16</f>
        <v>0</v>
      </c>
      <c r="Q2131" s="51" t="n">
        <f aca="false">FilterOPk!O$16</f>
        <v>0</v>
      </c>
    </row>
    <row r="2132" customFormat="false" ht="12.75" hidden="false" customHeight="false" outlineLevel="0" collapsed="false">
      <c r="B2132" s="85" t="str">
        <f aca="false">FilterOPk!A$17</f>
        <v>MW-ANALYST</v>
      </c>
      <c r="C2132" s="13" t="n">
        <f aca="false">C2131+1</f>
        <v>2131</v>
      </c>
      <c r="D2132" s="50" t="n">
        <f aca="false">FilterOPk!B$17</f>
        <v>0</v>
      </c>
      <c r="E2132" s="50" t="n">
        <f aca="false">FilterOPk!C$17</f>
        <v>0</v>
      </c>
      <c r="F2132" s="50" t="n">
        <f aca="false">FilterOPk!D$17</f>
        <v>0</v>
      </c>
      <c r="G2132" s="50" t="n">
        <f aca="false">FilterOPk!E$17</f>
        <v>0</v>
      </c>
      <c r="H2132" s="50" t="n">
        <f aca="false">FilterOPk!F$17</f>
        <v>0</v>
      </c>
      <c r="I2132" s="50" t="n">
        <f aca="false">FilterOPk!G$17</f>
        <v>0</v>
      </c>
      <c r="J2132" s="50" t="n">
        <f aca="false">FilterOPk!H$17</f>
        <v>0</v>
      </c>
      <c r="K2132" s="50" t="n">
        <f aca="false">FilterOPk!I$17</f>
        <v>0</v>
      </c>
      <c r="L2132" s="50" t="n">
        <f aca="false">FilterOPk!J$17</f>
        <v>0</v>
      </c>
      <c r="M2132" s="50" t="n">
        <f aca="false">FilterOPk!K$17</f>
        <v>0</v>
      </c>
      <c r="N2132" s="50" t="n">
        <f aca="false">FilterOPk!L$17</f>
        <v>0</v>
      </c>
      <c r="O2132" s="50" t="n">
        <f aca="false">FilterOPk!M$17</f>
        <v>0</v>
      </c>
      <c r="P2132" s="50" t="n">
        <f aca="false">FilterOPk!N$17</f>
        <v>0</v>
      </c>
      <c r="Q2132" s="51" t="n">
        <f aca="false">FilterOPk!O$17</f>
        <v>0</v>
      </c>
    </row>
    <row r="2133" customFormat="false" ht="12.75" hidden="false" customHeight="false" outlineLevel="0" collapsed="false">
      <c r="B2133" s="85" t="str">
        <f aca="false">FilterOPk!A$18</f>
        <v>LT-NE</v>
      </c>
      <c r="C2133" s="13" t="n">
        <f aca="false">C2132+1</f>
        <v>2132</v>
      </c>
      <c r="D2133" s="50" t="n">
        <f aca="false">FilterOPk!B$18</f>
        <v>6187311.37539291</v>
      </c>
      <c r="E2133" s="50" t="n">
        <f aca="false">FilterOPk!C$18</f>
        <v>38662.79</v>
      </c>
      <c r="F2133" s="50" t="n">
        <f aca="false">FilterOPk!D$18</f>
        <v>89522.8</v>
      </c>
      <c r="G2133" s="50" t="n">
        <f aca="false">FilterOPk!E$18</f>
        <v>158536.19</v>
      </c>
      <c r="H2133" s="50" t="n">
        <f aca="false">FilterOPk!F$18</f>
        <v>261849.24</v>
      </c>
      <c r="I2133" s="50" t="n">
        <f aca="false">FilterOPk!G$18</f>
        <v>291708.83</v>
      </c>
      <c r="J2133" s="50" t="n">
        <f aca="false">FilterOPk!H$18</f>
        <v>228360.42</v>
      </c>
      <c r="K2133" s="50" t="n">
        <f aca="false">FilterOPk!I$18</f>
        <v>445432.42</v>
      </c>
      <c r="L2133" s="50" t="n">
        <f aca="false">FilterOPk!J$18</f>
        <v>266345.8</v>
      </c>
      <c r="M2133" s="50" t="n">
        <f aca="false">FilterOPk!K$18</f>
        <v>801315.09</v>
      </c>
      <c r="N2133" s="50" t="n">
        <f aca="false">FilterOPk!L$18</f>
        <v>2581733.58</v>
      </c>
      <c r="O2133" s="50" t="n">
        <f aca="false">FilterOPk!M$18</f>
        <v>-636932.37</v>
      </c>
      <c r="P2133" s="50" t="n">
        <f aca="false">FilterOPk!N$18</f>
        <v>-2303942.42</v>
      </c>
      <c r="Q2133" s="51" t="n">
        <f aca="false">FilterOPk!O$18</f>
        <v>-359141.210000001</v>
      </c>
    </row>
    <row r="2134" customFormat="false" ht="12.75" hidden="false" customHeight="false" outlineLevel="0" collapsed="false">
      <c r="B2134" s="85" t="str">
        <f aca="false">FilterOPk!A$19</f>
        <v>LT-PJM</v>
      </c>
      <c r="C2134" s="13" t="n">
        <f aca="false">C2133+1</f>
        <v>2133</v>
      </c>
      <c r="D2134" s="50" t="n">
        <f aca="false">FilterOPk!B$19</f>
        <v>1818236.42109565</v>
      </c>
      <c r="E2134" s="50" t="n">
        <f aca="false">FilterOPk!C$19</f>
        <v>0</v>
      </c>
      <c r="F2134" s="50" t="n">
        <f aca="false">FilterOPk!D$19</f>
        <v>19402.28</v>
      </c>
      <c r="G2134" s="50" t="n">
        <f aca="false">FilterOPk!E$19</f>
        <v>57930.92</v>
      </c>
      <c r="H2134" s="50" t="n">
        <f aca="false">FilterOPk!F$19</f>
        <v>59436.7</v>
      </c>
      <c r="I2134" s="50" t="n">
        <f aca="false">FilterOPk!G$19</f>
        <v>19136.52</v>
      </c>
      <c r="J2134" s="50" t="n">
        <f aca="false">FilterOPk!H$19</f>
        <v>18664.41</v>
      </c>
      <c r="K2134" s="50" t="n">
        <f aca="false">FilterOPk!I$19</f>
        <v>33608.82</v>
      </c>
      <c r="L2134" s="50" t="n">
        <f aca="false">FilterOPk!J$19</f>
        <v>20867.53</v>
      </c>
      <c r="M2134" s="50" t="n">
        <f aca="false">FilterOPk!K$19</f>
        <v>56340.86</v>
      </c>
      <c r="N2134" s="50" t="n">
        <f aca="false">FilterOPk!L$19</f>
        <v>285388.04</v>
      </c>
      <c r="O2134" s="50" t="n">
        <f aca="false">FilterOPk!M$19</f>
        <v>-1975.43</v>
      </c>
      <c r="P2134" s="50" t="n">
        <f aca="false">FilterOPk!N$19</f>
        <v>-179963.06</v>
      </c>
      <c r="Q2134" s="51" t="n">
        <f aca="false">FilterOPk!O$19</f>
        <v>103449.55</v>
      </c>
    </row>
    <row r="2135" customFormat="false" ht="12.75" hidden="false" customHeight="false" outlineLevel="0" collapsed="false">
      <c r="B2135" s="85" t="str">
        <f aca="false">FilterOPk!A$20</f>
        <v>LT- NY</v>
      </c>
      <c r="C2135" s="13" t="n">
        <f aca="false">C2134+1</f>
        <v>2134</v>
      </c>
      <c r="D2135" s="50" t="n">
        <f aca="false">FilterOPk!B$20</f>
        <v>0</v>
      </c>
      <c r="E2135" s="50" t="n">
        <f aca="false">FilterOPk!C$20</f>
        <v>-9128.22</v>
      </c>
      <c r="F2135" s="50" t="n">
        <f aca="false">FilterOPk!D$20</f>
        <v>-69725.26</v>
      </c>
      <c r="G2135" s="50" t="n">
        <f aca="false">FilterOPk!E$20</f>
        <v>0</v>
      </c>
      <c r="H2135" s="50" t="n">
        <f aca="false">FilterOPk!F$20</f>
        <v>0</v>
      </c>
      <c r="I2135" s="50" t="n">
        <f aca="false">FilterOPk!G$20</f>
        <v>0</v>
      </c>
      <c r="J2135" s="50" t="n">
        <f aca="false">FilterOPk!H$20</f>
        <v>0</v>
      </c>
      <c r="K2135" s="50" t="n">
        <f aca="false">FilterOPk!I$20</f>
        <v>0</v>
      </c>
      <c r="L2135" s="50" t="n">
        <f aca="false">FilterOPk!J$20</f>
        <v>0</v>
      </c>
      <c r="M2135" s="50" t="n">
        <f aca="false">FilterOPk!K$20</f>
        <v>0</v>
      </c>
      <c r="N2135" s="50" t="n">
        <f aca="false">FilterOPk!L$20</f>
        <v>-78853.48</v>
      </c>
      <c r="O2135" s="50" t="n">
        <f aca="false">FilterOPk!M$20</f>
        <v>0</v>
      </c>
      <c r="P2135" s="50" t="n">
        <f aca="false">FilterOPk!N$20</f>
        <v>12056.92</v>
      </c>
      <c r="Q2135" s="51" t="n">
        <f aca="false">FilterOPk!O$20</f>
        <v>-66796.56</v>
      </c>
    </row>
    <row r="2136" customFormat="false" ht="12.75" hidden="false" customHeight="false" outlineLevel="0" collapsed="false">
      <c r="B2136" s="85" t="str">
        <f aca="false">FilterOPk!A$21</f>
        <v>ST- PJM</v>
      </c>
      <c r="C2136" s="13" t="n">
        <f aca="false">C2135+1</f>
        <v>2135</v>
      </c>
      <c r="D2136" s="50" t="n">
        <f aca="false">FilterOPk!B$21</f>
        <v>1243093.71447674</v>
      </c>
      <c r="E2136" s="50" t="n">
        <f aca="false">FilterOPk!C$21</f>
        <v>13503.06</v>
      </c>
      <c r="F2136" s="50" t="n">
        <f aca="false">FilterOPk!D$21</f>
        <v>0</v>
      </c>
      <c r="G2136" s="50" t="n">
        <f aca="false">FilterOPk!E$21</f>
        <v>0</v>
      </c>
      <c r="H2136" s="50" t="n">
        <f aca="false">FilterOPk!F$21</f>
        <v>0</v>
      </c>
      <c r="I2136" s="50" t="n">
        <f aca="false">FilterOPk!G$21</f>
        <v>0</v>
      </c>
      <c r="J2136" s="50" t="n">
        <f aca="false">FilterOPk!H$21</f>
        <v>0</v>
      </c>
      <c r="K2136" s="50" t="n">
        <f aca="false">FilterOPk!I$21</f>
        <v>0</v>
      </c>
      <c r="L2136" s="50" t="n">
        <f aca="false">FilterOPk!J$21</f>
        <v>0</v>
      </c>
      <c r="M2136" s="50" t="n">
        <f aca="false">FilterOPk!K$21</f>
        <v>0</v>
      </c>
      <c r="N2136" s="50" t="n">
        <f aca="false">FilterOPk!L$21</f>
        <v>13503.06</v>
      </c>
      <c r="O2136" s="50" t="n">
        <f aca="false">FilterOPk!M$21</f>
        <v>0</v>
      </c>
      <c r="P2136" s="50" t="n">
        <f aca="false">FilterOPk!N$21</f>
        <v>0</v>
      </c>
      <c r="Q2136" s="51" t="n">
        <f aca="false">FilterOPk!O$21</f>
        <v>13503.06</v>
      </c>
    </row>
    <row r="2137" customFormat="false" ht="12.75" hidden="false" customHeight="false" outlineLevel="0" collapsed="false">
      <c r="B2137" s="85" t="str">
        <f aca="false">FilterOPk!A$22</f>
        <v>ST- NENG</v>
      </c>
      <c r="C2137" s="13" t="n">
        <f aca="false">C2136+1</f>
        <v>2136</v>
      </c>
      <c r="D2137" s="50" t="n">
        <f aca="false">FilterOPk!B$22</f>
        <v>539719.375927685</v>
      </c>
      <c r="E2137" s="50" t="n">
        <f aca="false">FilterOPk!C$22</f>
        <v>17499.36</v>
      </c>
      <c r="F2137" s="50" t="n">
        <f aca="false">FilterOPk!D$22</f>
        <v>34844.91</v>
      </c>
      <c r="G2137" s="50" t="n">
        <f aca="false">FilterOPk!E$22</f>
        <v>0</v>
      </c>
      <c r="H2137" s="50" t="n">
        <f aca="false">FilterOPk!F$22</f>
        <v>0</v>
      </c>
      <c r="I2137" s="50" t="n">
        <f aca="false">FilterOPk!G$22</f>
        <v>0</v>
      </c>
      <c r="J2137" s="50" t="n">
        <f aca="false">FilterOPk!H$22</f>
        <v>0</v>
      </c>
      <c r="K2137" s="50" t="n">
        <f aca="false">FilterOPk!I$22</f>
        <v>0</v>
      </c>
      <c r="L2137" s="50" t="n">
        <f aca="false">FilterOPk!J$22</f>
        <v>0</v>
      </c>
      <c r="M2137" s="50" t="n">
        <f aca="false">FilterOPk!K$22</f>
        <v>0</v>
      </c>
      <c r="N2137" s="50" t="n">
        <f aca="false">FilterOPk!L$22</f>
        <v>52344.27</v>
      </c>
      <c r="O2137" s="50" t="n">
        <f aca="false">FilterOPk!M$22</f>
        <v>0</v>
      </c>
      <c r="P2137" s="50" t="n">
        <f aca="false">FilterOPk!N$22</f>
        <v>0</v>
      </c>
      <c r="Q2137" s="51" t="n">
        <f aca="false">FilterOPk!O$22</f>
        <v>52344.27</v>
      </c>
    </row>
    <row r="2138" customFormat="false" ht="12.75" hidden="false" customHeight="false" outlineLevel="0" collapsed="false">
      <c r="B2138" s="85" t="str">
        <f aca="false">FilterOPk!A$23</f>
        <v>ST- NY</v>
      </c>
      <c r="C2138" s="13" t="n">
        <f aca="false">C2137+1</f>
        <v>2137</v>
      </c>
      <c r="D2138" s="50" t="n">
        <f aca="false">FilterOPk!B$23</f>
        <v>251437.188425373</v>
      </c>
      <c r="E2138" s="50" t="n">
        <f aca="false">FilterOPk!C$23</f>
        <v>22663</v>
      </c>
      <c r="F2138" s="50" t="n">
        <f aca="false">FilterOPk!D$23</f>
        <v>52267.36</v>
      </c>
      <c r="G2138" s="50" t="n">
        <f aca="false">FilterOPk!E$23</f>
        <v>0</v>
      </c>
      <c r="H2138" s="50" t="n">
        <f aca="false">FilterOPk!F$23</f>
        <v>0</v>
      </c>
      <c r="I2138" s="50" t="n">
        <f aca="false">FilterOPk!G$23</f>
        <v>0</v>
      </c>
      <c r="J2138" s="50" t="n">
        <f aca="false">FilterOPk!H$23</f>
        <v>0</v>
      </c>
      <c r="K2138" s="50" t="n">
        <f aca="false">FilterOPk!I$23</f>
        <v>0</v>
      </c>
      <c r="L2138" s="50" t="n">
        <f aca="false">FilterOPk!J$23</f>
        <v>0</v>
      </c>
      <c r="M2138" s="50" t="n">
        <f aca="false">FilterOPk!K$23</f>
        <v>0</v>
      </c>
      <c r="N2138" s="50" t="n">
        <f aca="false">FilterOPk!L$23</f>
        <v>74930.36</v>
      </c>
      <c r="O2138" s="50" t="n">
        <f aca="false">FilterOPk!M$23</f>
        <v>0</v>
      </c>
      <c r="P2138" s="50" t="n">
        <f aca="false">FilterOPk!N$23</f>
        <v>0</v>
      </c>
      <c r="Q2138" s="51" t="n">
        <f aca="false">FilterOPk!O$23</f>
        <v>74930.36</v>
      </c>
    </row>
    <row r="2139" customFormat="false" ht="12.75" hidden="false" customHeight="false" outlineLevel="0" collapsed="false">
      <c r="B2139" s="85" t="str">
        <f aca="false">FilterOPk!A$24</f>
        <v>NE- PHYS</v>
      </c>
      <c r="C2139" s="13" t="n">
        <f aca="false">C2138+1</f>
        <v>2138</v>
      </c>
      <c r="D2139" s="50" t="n">
        <f aca="false">FilterOPk!B$24</f>
        <v>0</v>
      </c>
      <c r="E2139" s="50" t="n">
        <f aca="false">FilterOPk!C$24</f>
        <v>0</v>
      </c>
      <c r="F2139" s="50" t="n">
        <f aca="false">FilterOPk!D$24</f>
        <v>0</v>
      </c>
      <c r="G2139" s="50" t="n">
        <f aca="false">FilterOPk!E$24</f>
        <v>0</v>
      </c>
      <c r="H2139" s="50" t="n">
        <f aca="false">FilterOPk!F$24</f>
        <v>0</v>
      </c>
      <c r="I2139" s="50" t="n">
        <f aca="false">FilterOPk!G$24</f>
        <v>0</v>
      </c>
      <c r="J2139" s="50" t="n">
        <f aca="false">FilterOPk!H$24</f>
        <v>0</v>
      </c>
      <c r="K2139" s="50" t="n">
        <f aca="false">FilterOPk!I$24</f>
        <v>0</v>
      </c>
      <c r="L2139" s="50" t="n">
        <f aca="false">FilterOPk!J$24</f>
        <v>0</v>
      </c>
      <c r="M2139" s="50" t="n">
        <f aca="false">FilterOPk!K$24</f>
        <v>0</v>
      </c>
      <c r="N2139" s="50" t="n">
        <f aca="false">FilterOPk!L$24</f>
        <v>0</v>
      </c>
      <c r="O2139" s="50" t="n">
        <f aca="false">FilterOPk!M$24</f>
        <v>0</v>
      </c>
      <c r="P2139" s="50" t="n">
        <f aca="false">FilterOPk!N$24</f>
        <v>0</v>
      </c>
      <c r="Q2139" s="51" t="n">
        <f aca="false">FilterOPk!O$24</f>
        <v>0</v>
      </c>
    </row>
    <row r="2140" customFormat="false" ht="12.75" hidden="false" customHeight="false" outlineLevel="0" collapsed="false">
      <c r="B2140" s="85" t="str">
        <f aca="false">FilterOPk!A$25</f>
        <v>LT-Southeast</v>
      </c>
      <c r="C2140" s="13" t="n">
        <f aca="false">C2139+1</f>
        <v>2139</v>
      </c>
      <c r="D2140" s="50" t="n">
        <f aca="false">FilterOPk!B$25</f>
        <v>11411200.8859117</v>
      </c>
      <c r="E2140" s="50" t="n">
        <f aca="false">FilterOPk!C$25</f>
        <v>15825.82</v>
      </c>
      <c r="F2140" s="50" t="n">
        <f aca="false">FilterOPk!D$25</f>
        <v>13250</v>
      </c>
      <c r="G2140" s="50" t="n">
        <f aca="false">FilterOPk!E$25</f>
        <v>24924.1</v>
      </c>
      <c r="H2140" s="50" t="n">
        <f aca="false">FilterOPk!F$25</f>
        <v>24690.47</v>
      </c>
      <c r="I2140" s="50" t="n">
        <f aca="false">FilterOPk!G$25</f>
        <v>26774</v>
      </c>
      <c r="J2140" s="50" t="n">
        <f aca="false">FilterOPk!H$25</f>
        <v>26715</v>
      </c>
      <c r="K2140" s="50" t="n">
        <f aca="false">FilterOPk!I$25</f>
        <v>57358.83</v>
      </c>
      <c r="L2140" s="50" t="n">
        <f aca="false">FilterOPk!J$25</f>
        <v>26146</v>
      </c>
      <c r="M2140" s="50" t="n">
        <f aca="false">FilterOPk!K$25</f>
        <v>75355.31</v>
      </c>
      <c r="N2140" s="50" t="n">
        <f aca="false">FilterOPk!L$25</f>
        <v>291039.53</v>
      </c>
      <c r="O2140" s="50" t="n">
        <f aca="false">FilterOPk!M$25</f>
        <v>-122359</v>
      </c>
      <c r="P2140" s="50" t="n">
        <f aca="false">FilterOPk!N$25</f>
        <v>514428.17</v>
      </c>
      <c r="Q2140" s="51" t="n">
        <f aca="false">FilterOPk!O$25</f>
        <v>683108.7</v>
      </c>
    </row>
    <row r="2141" customFormat="false" ht="12.75" hidden="false" customHeight="false" outlineLevel="0" collapsed="false">
      <c r="B2141" s="85" t="str">
        <f aca="false">FilterOPk!A$26</f>
        <v>ST-SPP</v>
      </c>
      <c r="C2141" s="13" t="n">
        <f aca="false">C2140+1</f>
        <v>2140</v>
      </c>
      <c r="D2141" s="50" t="n">
        <f aca="false">FilterOPk!B$26</f>
        <v>52202.8773549933</v>
      </c>
      <c r="E2141" s="50" t="n">
        <f aca="false">FilterOPk!C$26</f>
        <v>0</v>
      </c>
      <c r="F2141" s="50" t="n">
        <f aca="false">FilterOPk!D$26</f>
        <v>0</v>
      </c>
      <c r="G2141" s="50" t="n">
        <f aca="false">FilterOPk!E$26</f>
        <v>0</v>
      </c>
      <c r="H2141" s="50" t="n">
        <f aca="false">FilterOPk!F$26</f>
        <v>0</v>
      </c>
      <c r="I2141" s="50" t="n">
        <f aca="false">FilterOPk!G$26</f>
        <v>0</v>
      </c>
      <c r="J2141" s="50" t="n">
        <f aca="false">FilterOPk!H$26</f>
        <v>0</v>
      </c>
      <c r="K2141" s="50" t="n">
        <f aca="false">FilterOPk!I$26</f>
        <v>0</v>
      </c>
      <c r="L2141" s="50" t="n">
        <f aca="false">FilterOPk!J$26</f>
        <v>0</v>
      </c>
      <c r="M2141" s="50" t="n">
        <f aca="false">FilterOPk!K$26</f>
        <v>0</v>
      </c>
      <c r="N2141" s="50" t="n">
        <f aca="false">FilterOPk!L$26</f>
        <v>0</v>
      </c>
      <c r="O2141" s="50" t="n">
        <f aca="false">FilterOPk!M$26</f>
        <v>0</v>
      </c>
      <c r="P2141" s="50" t="n">
        <f aca="false">FilterOPk!N$26</f>
        <v>0</v>
      </c>
      <c r="Q2141" s="51" t="n">
        <f aca="false">FilterOPk!O$26</f>
        <v>0</v>
      </c>
    </row>
    <row r="2142" customFormat="false" ht="12.75" hidden="false" customHeight="false" outlineLevel="0" collapsed="false">
      <c r="B2142" s="85" t="str">
        <f aca="false">FilterOPk!A$27</f>
        <v>ST-SERC</v>
      </c>
      <c r="C2142" s="13" t="n">
        <f aca="false">C2141+1</f>
        <v>2141</v>
      </c>
      <c r="D2142" s="50" t="n">
        <f aca="false">FilterOPk!B$27</f>
        <v>686881.973218232</v>
      </c>
      <c r="E2142" s="50" t="n">
        <f aca="false">FilterOPk!C$27</f>
        <v>0</v>
      </c>
      <c r="F2142" s="50" t="n">
        <f aca="false">FilterOPk!D$27</f>
        <v>0</v>
      </c>
      <c r="G2142" s="50" t="n">
        <f aca="false">FilterOPk!E$27</f>
        <v>0</v>
      </c>
      <c r="H2142" s="50" t="n">
        <f aca="false">FilterOPk!F$27</f>
        <v>0</v>
      </c>
      <c r="I2142" s="50" t="n">
        <f aca="false">FilterOPk!G$27</f>
        <v>0</v>
      </c>
      <c r="J2142" s="50" t="n">
        <f aca="false">FilterOPk!H$27</f>
        <v>0</v>
      </c>
      <c r="K2142" s="50" t="n">
        <f aca="false">FilterOPk!I$27</f>
        <v>0</v>
      </c>
      <c r="L2142" s="50" t="n">
        <f aca="false">FilterOPk!J$27</f>
        <v>0</v>
      </c>
      <c r="M2142" s="50" t="n">
        <f aca="false">FilterOPk!K$27</f>
        <v>0</v>
      </c>
      <c r="N2142" s="50" t="n">
        <f aca="false">FilterOPk!L$27</f>
        <v>0</v>
      </c>
      <c r="O2142" s="50" t="n">
        <f aca="false">FilterOPk!M$27</f>
        <v>0</v>
      </c>
      <c r="P2142" s="50" t="n">
        <f aca="false">FilterOPk!N$27</f>
        <v>0</v>
      </c>
      <c r="Q2142" s="51" t="n">
        <f aca="false">FilterOPk!O$27</f>
        <v>0</v>
      </c>
    </row>
    <row r="2143" customFormat="false" ht="12.75" hidden="false" customHeight="false" outlineLevel="0" collapsed="false">
      <c r="B2143" s="85" t="str">
        <f aca="false">FilterOPk!A$28</f>
        <v>LT- Texas</v>
      </c>
      <c r="C2143" s="13" t="n">
        <f aca="false">C2142+1</f>
        <v>2142</v>
      </c>
      <c r="D2143" s="50" t="n">
        <f aca="false">FilterOPk!B$28</f>
        <v>3826684.70313045</v>
      </c>
      <c r="E2143" s="50" t="n">
        <f aca="false">FilterOPk!C$28</f>
        <v>0</v>
      </c>
      <c r="F2143" s="50" t="n">
        <f aca="false">FilterOPk!D$28</f>
        <v>13003.28</v>
      </c>
      <c r="G2143" s="50" t="n">
        <f aca="false">FilterOPk!E$28</f>
        <v>7651.26</v>
      </c>
      <c r="H2143" s="50" t="n">
        <f aca="false">FilterOPk!F$28</f>
        <v>7986.82</v>
      </c>
      <c r="I2143" s="50" t="n">
        <f aca="false">FilterOPk!G$28</f>
        <v>17032.43</v>
      </c>
      <c r="J2143" s="50" t="n">
        <f aca="false">FilterOPk!H$28</f>
        <v>19665.43</v>
      </c>
      <c r="K2143" s="50" t="n">
        <f aca="false">FilterOPk!I$28</f>
        <v>46628.44</v>
      </c>
      <c r="L2143" s="50" t="n">
        <f aca="false">FilterOPk!J$28</f>
        <v>12076.91</v>
      </c>
      <c r="M2143" s="50" t="n">
        <f aca="false">FilterOPk!K$28</f>
        <v>18411.54</v>
      </c>
      <c r="N2143" s="50" t="n">
        <f aca="false">FilterOPk!L$28</f>
        <v>142456.11</v>
      </c>
      <c r="O2143" s="50" t="n">
        <f aca="false">FilterOPk!M$28</f>
        <v>653578.76</v>
      </c>
      <c r="P2143" s="50" t="n">
        <f aca="false">FilterOPk!N$28</f>
        <v>2238345.92</v>
      </c>
      <c r="Q2143" s="51" t="n">
        <f aca="false">FilterOPk!O$28</f>
        <v>3034380.79</v>
      </c>
    </row>
    <row r="2144" customFormat="false" ht="12.75" hidden="false" customHeight="false" outlineLevel="0" collapsed="false">
      <c r="B2144" s="85" t="str">
        <f aca="false">FilterOPk!A$29</f>
        <v>St- Texas</v>
      </c>
      <c r="C2144" s="13" t="n">
        <f aca="false">C2143+1</f>
        <v>2143</v>
      </c>
      <c r="D2144" s="50" t="n">
        <f aca="false">FilterOPk!B$29</f>
        <v>445563.239343252</v>
      </c>
      <c r="E2144" s="50" t="n">
        <f aca="false">FilterOPk!C$29</f>
        <v>5676.33</v>
      </c>
      <c r="F2144" s="50" t="n">
        <f aca="false">FilterOPk!D$29</f>
        <v>0</v>
      </c>
      <c r="G2144" s="50" t="n">
        <f aca="false">FilterOPk!E$29</f>
        <v>0</v>
      </c>
      <c r="H2144" s="50" t="n">
        <f aca="false">FilterOPk!F$29</f>
        <v>0</v>
      </c>
      <c r="I2144" s="50" t="n">
        <f aca="false">FilterOPk!G$29</f>
        <v>0</v>
      </c>
      <c r="J2144" s="50" t="n">
        <f aca="false">FilterOPk!H$29</f>
        <v>0</v>
      </c>
      <c r="K2144" s="50" t="n">
        <f aca="false">FilterOPk!I$29</f>
        <v>0</v>
      </c>
      <c r="L2144" s="50" t="n">
        <f aca="false">FilterOPk!J$29</f>
        <v>0</v>
      </c>
      <c r="M2144" s="50" t="n">
        <f aca="false">FilterOPk!K$29</f>
        <v>0</v>
      </c>
      <c r="N2144" s="50" t="n">
        <f aca="false">FilterOPk!L$29</f>
        <v>5676.33</v>
      </c>
      <c r="O2144" s="50" t="n">
        <f aca="false">FilterOPk!M$29</f>
        <v>0</v>
      </c>
      <c r="P2144" s="50" t="n">
        <f aca="false">FilterOPk!N$29</f>
        <v>0</v>
      </c>
      <c r="Q2144" s="51" t="n">
        <f aca="false">FilterOPk!O$29</f>
        <v>5676.33</v>
      </c>
    </row>
    <row r="2145" customFormat="false" ht="12.75" hidden="false" customHeight="false" outlineLevel="0" collapsed="false">
      <c r="B2145" s="85"/>
      <c r="C2145" s="13" t="n">
        <f aca="false">C2144+1</f>
        <v>2144</v>
      </c>
      <c r="D2145" s="50"/>
      <c r="E2145" s="50"/>
      <c r="F2145" s="50"/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1"/>
    </row>
    <row r="2146" customFormat="false" ht="12.75" hidden="false" customHeight="false" outlineLevel="0" collapsed="false">
      <c r="B2146" s="85" t="str">
        <f aca="false">FilterOPk!A$32</f>
        <v>Gas positions</v>
      </c>
      <c r="C2146" s="13" t="n">
        <f aca="false">C2145+1</f>
        <v>2145</v>
      </c>
      <c r="D2146" s="50" t="s">
        <v>4</v>
      </c>
      <c r="E2146" s="50"/>
      <c r="F2146" s="50"/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1"/>
    </row>
    <row r="2147" customFormat="false" ht="12.75" hidden="false" customHeight="false" outlineLevel="0" collapsed="false">
      <c r="B2147" s="85" t="str">
        <f aca="false">FilterOPk!A$33</f>
        <v>Kevin Presto</v>
      </c>
      <c r="C2147" s="13" t="n">
        <f aca="false">C2146+1</f>
        <v>2146</v>
      </c>
      <c r="D2147" s="50" t="n">
        <f aca="false">FilterOPk!B$33</f>
        <v>0</v>
      </c>
      <c r="E2147" s="50" t="n">
        <f aca="false">FilterOPk!C$33</f>
        <v>0</v>
      </c>
      <c r="F2147" s="50" t="n">
        <f aca="false">FilterOPk!D$33</f>
        <v>0</v>
      </c>
      <c r="G2147" s="50" t="n">
        <f aca="false">FilterOPk!E$33</f>
        <v>0</v>
      </c>
      <c r="H2147" s="50" t="n">
        <f aca="false">FilterOPk!F$33</f>
        <v>0</v>
      </c>
      <c r="I2147" s="50" t="n">
        <f aca="false">FilterOPk!G$33</f>
        <v>0</v>
      </c>
      <c r="J2147" s="50" t="n">
        <f aca="false">FilterOPk!H$33</f>
        <v>0</v>
      </c>
      <c r="K2147" s="50" t="n">
        <f aca="false">FilterOPk!I$33</f>
        <v>0</v>
      </c>
      <c r="L2147" s="50" t="n">
        <f aca="false">FilterOPk!J$33</f>
        <v>0</v>
      </c>
      <c r="M2147" s="50" t="n">
        <f aca="false">FilterOPk!K$33</f>
        <v>0</v>
      </c>
      <c r="N2147" s="50" t="n">
        <f aca="false">FilterOPk!L$33</f>
        <v>0</v>
      </c>
      <c r="O2147" s="50" t="n">
        <f aca="false">FilterOPk!M$33</f>
        <v>0</v>
      </c>
      <c r="P2147" s="50" t="n">
        <f aca="false">FilterOPk!N$33</f>
        <v>0</v>
      </c>
      <c r="Q2147" s="51" t="n">
        <f aca="false">FilterOPk!O$33</f>
        <v>0</v>
      </c>
    </row>
    <row r="2148" customFormat="false" ht="12.75" hidden="false" customHeight="false" outlineLevel="0" collapsed="false">
      <c r="B2148" s="85" t="str">
        <f aca="false">FilterOPk!A$34</f>
        <v>Fletcher Sturm</v>
      </c>
      <c r="C2148" s="13" t="n">
        <f aca="false">C2147+1</f>
        <v>2147</v>
      </c>
      <c r="D2148" s="50" t="n">
        <f aca="false">FilterOPk!B$34</f>
        <v>0</v>
      </c>
      <c r="E2148" s="50" t="n">
        <f aca="false">FilterOPk!C$34</f>
        <v>0</v>
      </c>
      <c r="F2148" s="50" t="n">
        <f aca="false">FilterOPk!D$34</f>
        <v>0</v>
      </c>
      <c r="G2148" s="50" t="n">
        <f aca="false">FilterOPk!E$34</f>
        <v>0</v>
      </c>
      <c r="H2148" s="50" t="n">
        <f aca="false">FilterOPk!F$34</f>
        <v>0</v>
      </c>
      <c r="I2148" s="50" t="n">
        <f aca="false">FilterOPk!G$34</f>
        <v>0</v>
      </c>
      <c r="J2148" s="50" t="n">
        <f aca="false">FilterOPk!H$34</f>
        <v>0</v>
      </c>
      <c r="K2148" s="50" t="n">
        <f aca="false">FilterOPk!I$34</f>
        <v>0</v>
      </c>
      <c r="L2148" s="50" t="n">
        <f aca="false">FilterOPk!J$34</f>
        <v>0</v>
      </c>
      <c r="M2148" s="50" t="n">
        <f aca="false">FilterOPk!K$34</f>
        <v>0</v>
      </c>
      <c r="N2148" s="50" t="n">
        <f aca="false">FilterOPk!L$34</f>
        <v>0</v>
      </c>
      <c r="O2148" s="50" t="n">
        <f aca="false">FilterOPk!M$34</f>
        <v>0</v>
      </c>
      <c r="P2148" s="50" t="n">
        <f aca="false">FilterOPk!N$34</f>
        <v>0</v>
      </c>
      <c r="Q2148" s="51" t="n">
        <f aca="false">FilterOPk!O$34</f>
        <v>0</v>
      </c>
    </row>
    <row r="2149" customFormat="false" ht="12.75" hidden="false" customHeight="false" outlineLevel="0" collapsed="false">
      <c r="B2149" s="85" t="str">
        <f aca="false">FilterOPk!A$35</f>
        <v>Doug Gilbert-Smith</v>
      </c>
      <c r="C2149" s="13" t="n">
        <f aca="false">C2148+1</f>
        <v>2148</v>
      </c>
      <c r="D2149" s="50" t="n">
        <f aca="false">FilterOPk!B$35</f>
        <v>0</v>
      </c>
      <c r="E2149" s="50" t="n">
        <f aca="false">FilterOPk!C$35</f>
        <v>0</v>
      </c>
      <c r="F2149" s="50" t="n">
        <f aca="false">FilterOPk!D$35</f>
        <v>0</v>
      </c>
      <c r="G2149" s="50" t="n">
        <f aca="false">FilterOPk!E$35</f>
        <v>0</v>
      </c>
      <c r="H2149" s="50" t="n">
        <f aca="false">FilterOPk!F$35</f>
        <v>0</v>
      </c>
      <c r="I2149" s="50" t="n">
        <f aca="false">FilterOPk!G$35</f>
        <v>0</v>
      </c>
      <c r="J2149" s="50" t="n">
        <f aca="false">FilterOPk!H$35</f>
        <v>0</v>
      </c>
      <c r="K2149" s="50" t="n">
        <f aca="false">FilterOPk!I$35</f>
        <v>0</v>
      </c>
      <c r="L2149" s="50" t="n">
        <f aca="false">FilterOPk!J$35</f>
        <v>0</v>
      </c>
      <c r="M2149" s="50" t="n">
        <f aca="false">FilterOPk!K$35</f>
        <v>0</v>
      </c>
      <c r="N2149" s="50" t="n">
        <f aca="false">FilterOPk!L$35</f>
        <v>0</v>
      </c>
      <c r="O2149" s="50" t="n">
        <f aca="false">FilterOPk!M$35</f>
        <v>0</v>
      </c>
      <c r="P2149" s="50" t="n">
        <f aca="false">FilterOPk!N$35</f>
        <v>0</v>
      </c>
      <c r="Q2149" s="51" t="n">
        <f aca="false">FilterOPk!O$35</f>
        <v>0</v>
      </c>
    </row>
    <row r="2150" customFormat="false" ht="12.75" hidden="false" customHeight="false" outlineLevel="0" collapsed="false">
      <c r="B2150" s="85" t="str">
        <f aca="false">FilterOPk!A$36</f>
        <v>Rogers Herndon</v>
      </c>
      <c r="C2150" s="13" t="n">
        <f aca="false">C2149+1</f>
        <v>2149</v>
      </c>
      <c r="D2150" s="50" t="n">
        <f aca="false">FilterOPk!B$36</f>
        <v>0</v>
      </c>
      <c r="E2150" s="50" t="n">
        <f aca="false">FilterOPk!C$36</f>
        <v>0</v>
      </c>
      <c r="F2150" s="50" t="n">
        <f aca="false">FilterOPk!D$36</f>
        <v>0</v>
      </c>
      <c r="G2150" s="50" t="n">
        <f aca="false">FilterOPk!E$36</f>
        <v>0</v>
      </c>
      <c r="H2150" s="50" t="n">
        <f aca="false">FilterOPk!F$36</f>
        <v>0</v>
      </c>
      <c r="I2150" s="50" t="n">
        <f aca="false">FilterOPk!G$36</f>
        <v>0</v>
      </c>
      <c r="J2150" s="50" t="n">
        <f aca="false">FilterOPk!H$36</f>
        <v>0</v>
      </c>
      <c r="K2150" s="50" t="n">
        <f aca="false">FilterOPk!I$36</f>
        <v>0</v>
      </c>
      <c r="L2150" s="50" t="n">
        <f aca="false">FilterOPk!J$36</f>
        <v>0</v>
      </c>
      <c r="M2150" s="50" t="n">
        <f aca="false">FilterOPk!K$36</f>
        <v>0</v>
      </c>
      <c r="N2150" s="50" t="n">
        <f aca="false">FilterOPk!L$36</f>
        <v>0</v>
      </c>
      <c r="O2150" s="50" t="n">
        <f aca="false">FilterOPk!M$36</f>
        <v>0</v>
      </c>
      <c r="P2150" s="50" t="n">
        <f aca="false">FilterOPk!N$36</f>
        <v>0</v>
      </c>
      <c r="Q2150" s="51" t="n">
        <f aca="false">FilterOPk!O$36</f>
        <v>0</v>
      </c>
    </row>
    <row r="2151" customFormat="false" ht="12.75" hidden="false" customHeight="false" outlineLevel="0" collapsed="false">
      <c r="B2151" s="85" t="str">
        <f aca="false">FilterOPk!A$37</f>
        <v>Dana Davis</v>
      </c>
      <c r="C2151" s="13" t="n">
        <f aca="false">C2150+1</f>
        <v>2150</v>
      </c>
      <c r="D2151" s="50" t="n">
        <f aca="false">FilterOPk!B$37</f>
        <v>0</v>
      </c>
      <c r="E2151" s="50" t="n">
        <f aca="false">FilterOPk!C$37</f>
        <v>0</v>
      </c>
      <c r="F2151" s="50" t="n">
        <f aca="false">FilterOPk!D$37</f>
        <v>0</v>
      </c>
      <c r="G2151" s="50" t="n">
        <f aca="false">FilterOPk!E$37</f>
        <v>0</v>
      </c>
      <c r="H2151" s="50" t="n">
        <f aca="false">FilterOPk!F$37</f>
        <v>0</v>
      </c>
      <c r="I2151" s="50" t="n">
        <f aca="false">FilterOPk!G$37</f>
        <v>0</v>
      </c>
      <c r="J2151" s="50" t="n">
        <f aca="false">FilterOPk!H$37</f>
        <v>0</v>
      </c>
      <c r="K2151" s="50" t="n">
        <f aca="false">FilterOPk!I$37</f>
        <v>0</v>
      </c>
      <c r="L2151" s="50" t="n">
        <f aca="false">FilterOPk!J$37</f>
        <v>0</v>
      </c>
      <c r="M2151" s="50" t="n">
        <f aca="false">FilterOPk!K$37</f>
        <v>0</v>
      </c>
      <c r="N2151" s="50" t="n">
        <f aca="false">FilterOPk!L$37</f>
        <v>0</v>
      </c>
      <c r="O2151" s="50" t="n">
        <f aca="false">FilterOPk!M$37</f>
        <v>0</v>
      </c>
      <c r="P2151" s="50" t="n">
        <f aca="false">FilterOPk!N$37</f>
        <v>0</v>
      </c>
      <c r="Q2151" s="51" t="n">
        <f aca="false">FilterOPk!O$37</f>
        <v>0</v>
      </c>
    </row>
    <row r="2152" customFormat="false" ht="12.75" hidden="false" customHeight="false" outlineLevel="0" collapsed="false">
      <c r="B2152" s="85" t="str">
        <f aca="false">FilterOPk!A$38</f>
        <v>Tom May</v>
      </c>
      <c r="C2152" s="13" t="n">
        <f aca="false">C2151+1</f>
        <v>2151</v>
      </c>
      <c r="D2152" s="50" t="n">
        <f aca="false">FilterOPk!B$38</f>
        <v>0</v>
      </c>
      <c r="E2152" s="50" t="n">
        <f aca="false">FilterOPk!C$38</f>
        <v>0</v>
      </c>
      <c r="F2152" s="50" t="n">
        <f aca="false">FilterOPk!D$38</f>
        <v>0</v>
      </c>
      <c r="G2152" s="50" t="n">
        <f aca="false">FilterOPk!E$38</f>
        <v>0</v>
      </c>
      <c r="H2152" s="50" t="n">
        <f aca="false">FilterOPk!F$38</f>
        <v>0</v>
      </c>
      <c r="I2152" s="50" t="n">
        <f aca="false">FilterOPk!G$38</f>
        <v>0</v>
      </c>
      <c r="J2152" s="50" t="n">
        <f aca="false">FilterOPk!H$38</f>
        <v>0</v>
      </c>
      <c r="K2152" s="50" t="n">
        <f aca="false">FilterOPk!I$38</f>
        <v>0</v>
      </c>
      <c r="L2152" s="50" t="n">
        <f aca="false">FilterOPk!J$38</f>
        <v>0</v>
      </c>
      <c r="M2152" s="50" t="n">
        <f aca="false">FilterOPk!K$38</f>
        <v>0</v>
      </c>
      <c r="N2152" s="50" t="n">
        <f aca="false">FilterOPk!L$38</f>
        <v>0</v>
      </c>
      <c r="O2152" s="50" t="n">
        <f aca="false">FilterOPk!M$38</f>
        <v>0</v>
      </c>
      <c r="P2152" s="50" t="n">
        <f aca="false">FilterOPk!N$38</f>
        <v>0</v>
      </c>
      <c r="Q2152" s="51" t="n">
        <f aca="false">FilterOPk!O$38</f>
        <v>0</v>
      </c>
    </row>
    <row r="2153" customFormat="false" ht="12.75" hidden="false" customHeight="false" outlineLevel="0" collapsed="false">
      <c r="B2153" s="85" t="str">
        <f aca="false">FilterOPk!A$39</f>
        <v>Clint Dean</v>
      </c>
      <c r="C2153" s="13" t="n">
        <f aca="false">C2152+1</f>
        <v>2152</v>
      </c>
      <c r="D2153" s="50" t="n">
        <f aca="false">FilterOPk!B$39</f>
        <v>0</v>
      </c>
      <c r="E2153" s="50" t="n">
        <f aca="false">FilterOPk!C$39</f>
        <v>0</v>
      </c>
      <c r="F2153" s="50" t="n">
        <f aca="false">FilterOPk!D$39</f>
        <v>0</v>
      </c>
      <c r="G2153" s="50" t="n">
        <f aca="false">FilterOPk!E$39</f>
        <v>0</v>
      </c>
      <c r="H2153" s="50" t="n">
        <f aca="false">FilterOPk!F$39</f>
        <v>0</v>
      </c>
      <c r="I2153" s="50" t="n">
        <f aca="false">FilterOPk!G$39</f>
        <v>0</v>
      </c>
      <c r="J2153" s="50" t="n">
        <f aca="false">FilterOPk!H$39</f>
        <v>0</v>
      </c>
      <c r="K2153" s="50" t="n">
        <f aca="false">FilterOPk!I$39</f>
        <v>0</v>
      </c>
      <c r="L2153" s="50" t="n">
        <f aca="false">FilterOPk!J$39</f>
        <v>0</v>
      </c>
      <c r="M2153" s="50" t="n">
        <f aca="false">FilterOPk!K$39</f>
        <v>0</v>
      </c>
      <c r="N2153" s="50" t="n">
        <f aca="false">FilterOPk!L$39</f>
        <v>0</v>
      </c>
      <c r="O2153" s="50" t="n">
        <f aca="false">FilterOPk!M$39</f>
        <v>0</v>
      </c>
      <c r="P2153" s="50" t="n">
        <f aca="false">FilterOPk!N$39</f>
        <v>0</v>
      </c>
      <c r="Q2153" s="51" t="n">
        <f aca="false">FilterOPk!O$39</f>
        <v>0</v>
      </c>
    </row>
    <row r="2154" customFormat="false" ht="12.75" hidden="false" customHeight="false" outlineLevel="0" collapsed="false">
      <c r="B2154" s="85" t="str">
        <f aca="false">FilterOPk!A$40</f>
        <v>Rob Benson</v>
      </c>
      <c r="C2154" s="13" t="n">
        <f aca="false">C2153+1</f>
        <v>2153</v>
      </c>
      <c r="D2154" s="50" t="n">
        <f aca="false">FilterOPk!B$40</f>
        <v>0</v>
      </c>
      <c r="E2154" s="50" t="n">
        <f aca="false">FilterOPk!C$40</f>
        <v>0</v>
      </c>
      <c r="F2154" s="50" t="n">
        <f aca="false">FilterOPk!D$40</f>
        <v>0</v>
      </c>
      <c r="G2154" s="50" t="n">
        <f aca="false">FilterOPk!E$40</f>
        <v>0</v>
      </c>
      <c r="H2154" s="50" t="n">
        <f aca="false">FilterOPk!F$40</f>
        <v>0</v>
      </c>
      <c r="I2154" s="50" t="n">
        <f aca="false">FilterOPk!G$40</f>
        <v>0</v>
      </c>
      <c r="J2154" s="50" t="n">
        <f aca="false">FilterOPk!H$40</f>
        <v>0</v>
      </c>
      <c r="K2154" s="50" t="n">
        <f aca="false">FilterOPk!I$40</f>
        <v>0</v>
      </c>
      <c r="L2154" s="50" t="n">
        <f aca="false">FilterOPk!J$40</f>
        <v>0</v>
      </c>
      <c r="M2154" s="50" t="n">
        <f aca="false">FilterOPk!K$40</f>
        <v>0</v>
      </c>
      <c r="N2154" s="50" t="n">
        <f aca="false">FilterOPk!L$40</f>
        <v>0</v>
      </c>
      <c r="O2154" s="50" t="n">
        <f aca="false">FilterOPk!M$40</f>
        <v>0</v>
      </c>
      <c r="P2154" s="50" t="n">
        <f aca="false">FilterOPk!N$40</f>
        <v>0</v>
      </c>
      <c r="Q2154" s="51" t="n">
        <f aca="false">FilterOPk!O$40</f>
        <v>0</v>
      </c>
    </row>
    <row r="2155" customFormat="false" ht="12.75" hidden="false" customHeight="false" outlineLevel="0" collapsed="false">
      <c r="B2155" s="85" t="str">
        <f aca="false">FilterOPk!A$41</f>
        <v>Matt Lorenz</v>
      </c>
      <c r="C2155" s="13" t="n">
        <f aca="false">C2154+1</f>
        <v>2154</v>
      </c>
      <c r="D2155" s="50" t="n">
        <f aca="false">FilterOPk!B$41</f>
        <v>0</v>
      </c>
      <c r="E2155" s="50" t="n">
        <f aca="false">FilterOPk!C$41</f>
        <v>0</v>
      </c>
      <c r="F2155" s="50" t="n">
        <f aca="false">FilterOPk!D$41</f>
        <v>0</v>
      </c>
      <c r="G2155" s="50" t="n">
        <f aca="false">FilterOPk!E$41</f>
        <v>0</v>
      </c>
      <c r="H2155" s="50" t="n">
        <f aca="false">FilterOPk!F$41</f>
        <v>0</v>
      </c>
      <c r="I2155" s="50" t="n">
        <f aca="false">FilterOPk!G$41</f>
        <v>0</v>
      </c>
      <c r="J2155" s="50" t="n">
        <f aca="false">FilterOPk!H$41</f>
        <v>0</v>
      </c>
      <c r="K2155" s="50" t="n">
        <f aca="false">FilterOPk!I$41</f>
        <v>0</v>
      </c>
      <c r="L2155" s="50" t="n">
        <f aca="false">FilterOPk!J$41</f>
        <v>0</v>
      </c>
      <c r="M2155" s="50" t="n">
        <f aca="false">FilterOPk!K$41</f>
        <v>0</v>
      </c>
      <c r="N2155" s="50" t="n">
        <f aca="false">FilterOPk!L$41</f>
        <v>0</v>
      </c>
      <c r="O2155" s="50" t="n">
        <f aca="false">FilterOPk!M$41</f>
        <v>0</v>
      </c>
      <c r="P2155" s="50" t="n">
        <f aca="false">FilterOPk!N$41</f>
        <v>0</v>
      </c>
      <c r="Q2155" s="51" t="n">
        <f aca="false">FilterOPk!O$41</f>
        <v>0</v>
      </c>
    </row>
    <row r="2156" customFormat="false" ht="12.75" hidden="false" customHeight="false" outlineLevel="0" collapsed="false">
      <c r="B2156" s="85" t="str">
        <f aca="false">FilterOPk!A$42</f>
        <v>John Forney</v>
      </c>
      <c r="C2156" s="13" t="n">
        <f aca="false">C2155+1</f>
        <v>2155</v>
      </c>
      <c r="D2156" s="50" t="n">
        <f aca="false">FilterOPk!B$42</f>
        <v>0</v>
      </c>
      <c r="E2156" s="50" t="n">
        <f aca="false">FilterOPk!C$42</f>
        <v>0</v>
      </c>
      <c r="F2156" s="50" t="n">
        <f aca="false">FilterOPk!D$42</f>
        <v>0</v>
      </c>
      <c r="G2156" s="50" t="n">
        <f aca="false">FilterOPk!E$42</f>
        <v>0</v>
      </c>
      <c r="H2156" s="50" t="n">
        <f aca="false">FilterOPk!F$42</f>
        <v>0</v>
      </c>
      <c r="I2156" s="50" t="n">
        <f aca="false">FilterOPk!G$42</f>
        <v>0</v>
      </c>
      <c r="J2156" s="50" t="n">
        <f aca="false">FilterOPk!H$42</f>
        <v>0</v>
      </c>
      <c r="K2156" s="50" t="n">
        <f aca="false">FilterOPk!I$42</f>
        <v>0</v>
      </c>
      <c r="L2156" s="50" t="n">
        <f aca="false">FilterOPk!J$42</f>
        <v>0</v>
      </c>
      <c r="M2156" s="50" t="n">
        <f aca="false">FilterOPk!K$42</f>
        <v>0</v>
      </c>
      <c r="N2156" s="50" t="n">
        <f aca="false">FilterOPk!L$42</f>
        <v>0</v>
      </c>
      <c r="O2156" s="50" t="n">
        <f aca="false">FilterOPk!M$42</f>
        <v>0</v>
      </c>
      <c r="P2156" s="50" t="n">
        <f aca="false">FilterOPk!N$42</f>
        <v>0</v>
      </c>
      <c r="Q2156" s="51" t="n">
        <f aca="false">FilterOPk!O$42</f>
        <v>0</v>
      </c>
    </row>
    <row r="2157" customFormat="false" ht="12.75" hidden="false" customHeight="false" outlineLevel="0" collapsed="false">
      <c r="B2157" s="85" t="str">
        <f aca="false">FilterOPk!A$43</f>
        <v>Mike Carson</v>
      </c>
      <c r="C2157" s="13" t="n">
        <f aca="false">C2156+1</f>
        <v>2156</v>
      </c>
      <c r="D2157" s="50" t="n">
        <f aca="false">FilterOPk!B$43</f>
        <v>0</v>
      </c>
      <c r="E2157" s="50" t="n">
        <f aca="false">FilterOPk!C$43</f>
        <v>0</v>
      </c>
      <c r="F2157" s="50" t="n">
        <f aca="false">FilterOPk!D$43</f>
        <v>0</v>
      </c>
      <c r="G2157" s="50" t="n">
        <f aca="false">FilterOPk!E$43</f>
        <v>0</v>
      </c>
      <c r="H2157" s="50" t="n">
        <f aca="false">FilterOPk!F$43</f>
        <v>0</v>
      </c>
      <c r="I2157" s="50" t="n">
        <f aca="false">FilterOPk!G$43</f>
        <v>0</v>
      </c>
      <c r="J2157" s="50" t="n">
        <f aca="false">FilterOPk!H$43</f>
        <v>0</v>
      </c>
      <c r="K2157" s="50" t="n">
        <f aca="false">FilterOPk!I$43</f>
        <v>0</v>
      </c>
      <c r="L2157" s="50" t="n">
        <f aca="false">FilterOPk!J$43</f>
        <v>0</v>
      </c>
      <c r="M2157" s="50" t="n">
        <f aca="false">FilterOPk!K$43</f>
        <v>0</v>
      </c>
      <c r="N2157" s="50" t="n">
        <f aca="false">FilterOPk!L$43</f>
        <v>0</v>
      </c>
      <c r="O2157" s="50" t="n">
        <f aca="false">FilterOPk!M$43</f>
        <v>0</v>
      </c>
      <c r="P2157" s="50" t="n">
        <f aca="false">FilterOPk!N$43</f>
        <v>0</v>
      </c>
      <c r="Q2157" s="51" t="n">
        <f aca="false">FilterOPk!O$43</f>
        <v>0</v>
      </c>
    </row>
    <row r="2158" customFormat="false" ht="12.75" hidden="false" customHeight="false" outlineLevel="0" collapsed="false">
      <c r="B2158" s="85" t="str">
        <f aca="false">FilterOPk!A$44</f>
        <v>Chris Dorland</v>
      </c>
      <c r="C2158" s="13" t="n">
        <f aca="false">C2157+1</f>
        <v>2157</v>
      </c>
      <c r="D2158" s="50" t="n">
        <f aca="false">FilterOPk!B$44</f>
        <v>0</v>
      </c>
      <c r="E2158" s="50" t="n">
        <f aca="false">FilterOPk!C$44</f>
        <v>0</v>
      </c>
      <c r="F2158" s="50" t="n">
        <f aca="false">FilterOPk!D$44</f>
        <v>0</v>
      </c>
      <c r="G2158" s="50" t="n">
        <f aca="false">FilterOPk!E$44</f>
        <v>0</v>
      </c>
      <c r="H2158" s="50" t="n">
        <f aca="false">FilterOPk!F$44</f>
        <v>0</v>
      </c>
      <c r="I2158" s="50" t="n">
        <f aca="false">FilterOPk!G$44</f>
        <v>0</v>
      </c>
      <c r="J2158" s="50" t="n">
        <f aca="false">FilterOPk!H$44</f>
        <v>0</v>
      </c>
      <c r="K2158" s="50" t="n">
        <f aca="false">FilterOPk!I$44</f>
        <v>0</v>
      </c>
      <c r="L2158" s="50" t="n">
        <f aca="false">FilterOPk!J$44</f>
        <v>0</v>
      </c>
      <c r="M2158" s="50" t="n">
        <f aca="false">FilterOPk!K$44</f>
        <v>0</v>
      </c>
      <c r="N2158" s="50" t="n">
        <f aca="false">FilterOPk!L$44</f>
        <v>0</v>
      </c>
      <c r="O2158" s="50" t="n">
        <f aca="false">FilterOPk!M$44</f>
        <v>0</v>
      </c>
      <c r="P2158" s="50" t="n">
        <f aca="false">FilterOPk!N$44</f>
        <v>0</v>
      </c>
      <c r="Q2158" s="51" t="n">
        <f aca="false">FilterOPk!O$44</f>
        <v>0</v>
      </c>
    </row>
    <row r="2159" customFormat="false" ht="12.75" hidden="false" customHeight="false" outlineLevel="0" collapsed="false">
      <c r="B2159" s="85" t="str">
        <f aca="false">FilterOPk!A$45</f>
        <v>Jeff King</v>
      </c>
      <c r="C2159" s="13" t="n">
        <f aca="false">C2158+1</f>
        <v>2158</v>
      </c>
      <c r="D2159" s="50" t="n">
        <f aca="false">FilterOPk!B$45</f>
        <v>0</v>
      </c>
      <c r="E2159" s="50" t="n">
        <f aca="false">FilterOPk!C$45</f>
        <v>0</v>
      </c>
      <c r="F2159" s="50" t="n">
        <f aca="false">FilterOPk!D$45</f>
        <v>0</v>
      </c>
      <c r="G2159" s="50" t="n">
        <f aca="false">FilterOPk!E$45</f>
        <v>0</v>
      </c>
      <c r="H2159" s="50" t="n">
        <f aca="false">FilterOPk!F$45</f>
        <v>0</v>
      </c>
      <c r="I2159" s="50" t="n">
        <f aca="false">FilterOPk!G$45</f>
        <v>0</v>
      </c>
      <c r="J2159" s="50" t="n">
        <f aca="false">FilterOPk!H$45</f>
        <v>0</v>
      </c>
      <c r="K2159" s="50" t="n">
        <f aca="false">FilterOPk!I$45</f>
        <v>0</v>
      </c>
      <c r="L2159" s="50" t="n">
        <f aca="false">FilterOPk!J$45</f>
        <v>0</v>
      </c>
      <c r="M2159" s="50" t="n">
        <f aca="false">FilterOPk!K$45</f>
        <v>0</v>
      </c>
      <c r="N2159" s="50" t="n">
        <f aca="false">FilterOPk!L$45</f>
        <v>0</v>
      </c>
      <c r="O2159" s="50" t="n">
        <f aca="false">FilterOPk!M$45</f>
        <v>0</v>
      </c>
      <c r="P2159" s="50" t="n">
        <f aca="false">FilterOPk!N$45</f>
        <v>0</v>
      </c>
      <c r="Q2159" s="51" t="n">
        <f aca="false">FilterOPk!O$45</f>
        <v>0</v>
      </c>
    </row>
    <row r="2160" customFormat="false" ht="12.75" hidden="false" customHeight="false" outlineLevel="0" collapsed="false">
      <c r="B2160" s="85" t="n">
        <f aca="false">FilterOPk!A$46</f>
        <v>0</v>
      </c>
      <c r="C2160" s="13" t="n">
        <f aca="false">C2159+1</f>
        <v>2159</v>
      </c>
      <c r="D2160" s="50" t="n">
        <f aca="false">FilterOPk!B$46</f>
        <v>0</v>
      </c>
      <c r="E2160" s="50" t="n">
        <f aca="false">FilterOPk!C$46</f>
        <v>0</v>
      </c>
      <c r="F2160" s="50" t="n">
        <f aca="false">FilterOPk!D$46</f>
        <v>0</v>
      </c>
      <c r="G2160" s="50" t="n">
        <f aca="false">FilterOPk!E$46</f>
        <v>0</v>
      </c>
      <c r="H2160" s="50" t="n">
        <f aca="false">FilterOPk!F$46</f>
        <v>0</v>
      </c>
      <c r="I2160" s="50" t="n">
        <f aca="false">FilterOPk!G$46</f>
        <v>0</v>
      </c>
      <c r="J2160" s="50" t="n">
        <f aca="false">FilterOPk!H$46</f>
        <v>0</v>
      </c>
      <c r="K2160" s="50" t="n">
        <f aca="false">FilterOPk!I$46</f>
        <v>0</v>
      </c>
      <c r="L2160" s="50" t="n">
        <f aca="false">FilterOPk!J$46</f>
        <v>0</v>
      </c>
      <c r="M2160" s="50" t="n">
        <f aca="false">FilterOPk!K$46</f>
        <v>0</v>
      </c>
      <c r="N2160" s="50" t="n">
        <f aca="false">FilterOPk!L$46</f>
        <v>0</v>
      </c>
      <c r="O2160" s="50" t="n">
        <f aca="false">FilterOPk!M$46</f>
        <v>0</v>
      </c>
      <c r="P2160" s="50" t="n">
        <f aca="false">FilterOPk!N$46</f>
        <v>0</v>
      </c>
      <c r="Q2160" s="51" t="n">
        <f aca="false">FilterOPk!O$46</f>
        <v>0</v>
      </c>
    </row>
    <row r="2161" customFormat="false" ht="12.75" hidden="false" customHeight="false" outlineLevel="0" collapsed="false">
      <c r="B2161" s="87" t="n">
        <f aca="false">FilterOPk!A$47</f>
        <v>0</v>
      </c>
      <c r="C2161" s="64" t="n">
        <f aca="false">C2160+1</f>
        <v>2160</v>
      </c>
      <c r="D2161" s="54" t="n">
        <f aca="false">FilterOPk!B$47</f>
        <v>0</v>
      </c>
      <c r="E2161" s="54" t="n">
        <f aca="false">FilterOPk!C$47</f>
        <v>0</v>
      </c>
      <c r="F2161" s="54" t="n">
        <f aca="false">FilterOPk!D$47</f>
        <v>0</v>
      </c>
      <c r="G2161" s="54" t="n">
        <f aca="false">FilterOPk!E$47</f>
        <v>0</v>
      </c>
      <c r="H2161" s="54" t="n">
        <f aca="false">FilterOPk!F$47</f>
        <v>0</v>
      </c>
      <c r="I2161" s="54" t="n">
        <f aca="false">FilterOPk!G$47</f>
        <v>0</v>
      </c>
      <c r="J2161" s="54" t="n">
        <f aca="false">FilterOPk!H$47</f>
        <v>0</v>
      </c>
      <c r="K2161" s="54" t="n">
        <f aca="false">FilterOPk!I$47</f>
        <v>0</v>
      </c>
      <c r="L2161" s="54" t="n">
        <f aca="false">FilterOPk!J$47</f>
        <v>0</v>
      </c>
      <c r="M2161" s="54" t="n">
        <f aca="false">FilterOPk!K$47</f>
        <v>0</v>
      </c>
      <c r="N2161" s="54" t="n">
        <f aca="false">FilterOPk!L$47</f>
        <v>0</v>
      </c>
      <c r="O2161" s="54" t="n">
        <f aca="false">FilterOPk!M$47</f>
        <v>0</v>
      </c>
      <c r="P2161" s="54" t="n">
        <f aca="false">FilterOPk!N$47</f>
        <v>0</v>
      </c>
      <c r="Q2161" s="55" t="n">
        <f aca="false">FilterOPk!O$47</f>
        <v>0</v>
      </c>
    </row>
    <row r="2162" customFormat="false" ht="12.75" hidden="false" customHeight="false" outlineLevel="0" collapsed="false">
      <c r="A2162" s="0" t="n">
        <f aca="false">A2122+1</f>
        <v>55</v>
      </c>
      <c r="B2162" s="57" t="n">
        <f aca="false">FilterOPk!D$1</f>
        <v>36907</v>
      </c>
      <c r="C2162" s="58" t="n">
        <f aca="false">C2161+1</f>
        <v>2161</v>
      </c>
      <c r="D2162" s="58"/>
      <c r="E2162" s="58"/>
      <c r="F2162" s="58"/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83"/>
    </row>
    <row r="2163" customFormat="false" ht="12.75" hidden="false" customHeight="false" outlineLevel="0" collapsed="false">
      <c r="B2163" s="61"/>
      <c r="C2163" s="13" t="n">
        <f aca="false">C2162+1</f>
        <v>2162</v>
      </c>
      <c r="D2163" s="13"/>
      <c r="E2163" s="21" t="s">
        <v>5</v>
      </c>
      <c r="F2163" s="21" t="s">
        <v>6</v>
      </c>
      <c r="G2163" s="21" t="s">
        <v>7</v>
      </c>
      <c r="H2163" s="21" t="s">
        <v>8</v>
      </c>
      <c r="I2163" s="21" t="s">
        <v>9</v>
      </c>
      <c r="J2163" s="21" t="s">
        <v>10</v>
      </c>
      <c r="K2163" s="21" t="s">
        <v>11</v>
      </c>
      <c r="L2163" s="21" t="s">
        <v>12</v>
      </c>
      <c r="M2163" s="21" t="s">
        <v>13</v>
      </c>
      <c r="N2163" s="21" t="s">
        <v>14</v>
      </c>
      <c r="O2163" s="21" t="n">
        <v>2002</v>
      </c>
      <c r="P2163" s="21" t="s">
        <v>15</v>
      </c>
      <c r="Q2163" s="84" t="s">
        <v>16</v>
      </c>
    </row>
    <row r="2164" customFormat="false" ht="12.75" hidden="false" customHeight="false" outlineLevel="0" collapsed="false">
      <c r="B2164" s="85" t="str">
        <f aca="false">FilterOPk!A$9</f>
        <v>Power positions</v>
      </c>
      <c r="C2164" s="13" t="n">
        <f aca="false">C2163+1</f>
        <v>2163</v>
      </c>
      <c r="D2164" s="13" t="s">
        <v>4</v>
      </c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86"/>
    </row>
    <row r="2165" customFormat="false" ht="12.75" hidden="false" customHeight="false" outlineLevel="0" collapsed="false">
      <c r="B2165" s="85" t="str">
        <f aca="false">FilterOPk!A$10</f>
        <v>East Position</v>
      </c>
      <c r="C2165" s="13" t="n">
        <f aca="false">C2164+1</f>
        <v>2164</v>
      </c>
      <c r="D2165" s="50" t="n">
        <f aca="false">FilterOPk!B$10</f>
        <v>34784396.7946123</v>
      </c>
      <c r="E2165" s="50" t="n">
        <f aca="false">FilterOPk!C$10</f>
        <v>139428.68</v>
      </c>
      <c r="F2165" s="50" t="n">
        <f aca="false">FilterOPk!D$10</f>
        <v>244540.42</v>
      </c>
      <c r="G2165" s="50" t="n">
        <f aca="false">FilterOPk!E$10</f>
        <v>352018.99</v>
      </c>
      <c r="H2165" s="50" t="n">
        <f aca="false">FilterOPk!F$10</f>
        <v>454047.41</v>
      </c>
      <c r="I2165" s="50" t="n">
        <f aca="false">FilterOPk!G$10</f>
        <v>460700.87</v>
      </c>
      <c r="J2165" s="50" t="n">
        <f aca="false">FilterOPk!H$10</f>
        <v>371715.26</v>
      </c>
      <c r="K2165" s="50" t="n">
        <f aca="false">FilterOPk!I$10</f>
        <v>743238.67</v>
      </c>
      <c r="L2165" s="50" t="n">
        <f aca="false">FilterOPk!J$10</f>
        <v>433572.73</v>
      </c>
      <c r="M2165" s="50" t="n">
        <f aca="false">FilterOPk!K$10</f>
        <v>1264075.99</v>
      </c>
      <c r="N2165" s="50" t="n">
        <f aca="false">FilterOPk!L$10</f>
        <v>4463339.02</v>
      </c>
      <c r="O2165" s="50" t="n">
        <f aca="false">FilterOPk!M$10</f>
        <v>-232298.41</v>
      </c>
      <c r="P2165" s="50" t="n">
        <f aca="false">FilterOPk!N$10</f>
        <v>1174384.84</v>
      </c>
      <c r="Q2165" s="51" t="n">
        <f aca="false">FilterOPk!O$10</f>
        <v>5405425.45</v>
      </c>
    </row>
    <row r="2166" customFormat="false" ht="12.75" hidden="false" customHeight="false" outlineLevel="0" collapsed="false">
      <c r="B2166" s="85" t="str">
        <f aca="false">FilterOPk!A$11</f>
        <v>East Power Mgmt</v>
      </c>
      <c r="C2166" s="13" t="n">
        <f aca="false">C2165+1</f>
        <v>2165</v>
      </c>
      <c r="D2166" s="50" t="n">
        <f aca="false">FilterOPk!B$11</f>
        <v>7547347.04451418</v>
      </c>
      <c r="E2166" s="50" t="n">
        <f aca="false">FilterOPk!C$11</f>
        <v>0</v>
      </c>
      <c r="F2166" s="50" t="n">
        <f aca="false">FilterOPk!D$11</f>
        <v>0</v>
      </c>
      <c r="G2166" s="50" t="n">
        <f aca="false">FilterOPk!E$11</f>
        <v>0</v>
      </c>
      <c r="H2166" s="50" t="n">
        <f aca="false">FilterOPk!F$11</f>
        <v>0</v>
      </c>
      <c r="I2166" s="50" t="n">
        <f aca="false">FilterOPk!G$11</f>
        <v>0</v>
      </c>
      <c r="J2166" s="50" t="n">
        <f aca="false">FilterOPk!H$11</f>
        <v>0</v>
      </c>
      <c r="K2166" s="50" t="n">
        <f aca="false">FilterOPk!I$11</f>
        <v>0</v>
      </c>
      <c r="L2166" s="50" t="n">
        <f aca="false">FilterOPk!J$11</f>
        <v>0</v>
      </c>
      <c r="M2166" s="50" t="n">
        <f aca="false">FilterOPk!K$11</f>
        <v>0</v>
      </c>
      <c r="N2166" s="50" t="n">
        <f aca="false">FilterOPk!L$11</f>
        <v>0</v>
      </c>
      <c r="O2166" s="50" t="n">
        <f aca="false">FilterOPk!M$11</f>
        <v>0</v>
      </c>
      <c r="P2166" s="50" t="n">
        <f aca="false">FilterOPk!N$11</f>
        <v>0</v>
      </c>
      <c r="Q2166" s="51" t="n">
        <f aca="false">FilterOPk!O$11</f>
        <v>0</v>
      </c>
    </row>
    <row r="2167" customFormat="false" ht="12.75" hidden="false" customHeight="false" outlineLevel="0" collapsed="false">
      <c r="B2167" s="85" t="str">
        <f aca="false">FilterOPk!A$12</f>
        <v>Long Term Options</v>
      </c>
      <c r="C2167" s="13" t="n">
        <f aca="false">C2166+1</f>
        <v>2166</v>
      </c>
      <c r="D2167" s="50" t="n">
        <f aca="false">FilterOPk!B$12</f>
        <v>0</v>
      </c>
      <c r="E2167" s="50" t="n">
        <f aca="false">FilterOPk!C$12</f>
        <v>0</v>
      </c>
      <c r="F2167" s="50" t="n">
        <f aca="false">FilterOPk!D$12</f>
        <v>0</v>
      </c>
      <c r="G2167" s="50" t="n">
        <f aca="false">FilterOPk!E$12</f>
        <v>0</v>
      </c>
      <c r="H2167" s="50" t="n">
        <f aca="false">FilterOPk!F$12</f>
        <v>0</v>
      </c>
      <c r="I2167" s="50" t="n">
        <f aca="false">FilterOPk!G$12</f>
        <v>0</v>
      </c>
      <c r="J2167" s="50" t="n">
        <f aca="false">FilterOPk!H$12</f>
        <v>0</v>
      </c>
      <c r="K2167" s="50" t="n">
        <f aca="false">FilterOPk!I$12</f>
        <v>0</v>
      </c>
      <c r="L2167" s="50" t="n">
        <f aca="false">FilterOPk!J$12</f>
        <v>0</v>
      </c>
      <c r="M2167" s="50" t="n">
        <f aca="false">FilterOPk!K$12</f>
        <v>0</v>
      </c>
      <c r="N2167" s="50" t="n">
        <f aca="false">FilterOPk!L$12</f>
        <v>0</v>
      </c>
      <c r="O2167" s="50" t="n">
        <f aca="false">FilterOPk!M$12</f>
        <v>0</v>
      </c>
      <c r="P2167" s="50" t="n">
        <f aca="false">FilterOPk!N$12</f>
        <v>0</v>
      </c>
      <c r="Q2167" s="51" t="n">
        <f aca="false">FilterOPk!O$12</f>
        <v>0</v>
      </c>
    </row>
    <row r="2168" customFormat="false" ht="12.75" hidden="false" customHeight="false" outlineLevel="0" collapsed="false">
      <c r="B2168" s="85" t="str">
        <f aca="false">FilterOPk!A$13</f>
        <v>LT-MIDWEST</v>
      </c>
      <c r="C2168" s="13" t="n">
        <f aca="false">C2167+1</f>
        <v>2167</v>
      </c>
      <c r="D2168" s="50" t="n">
        <f aca="false">FilterOPk!B$13</f>
        <v>7151089.47366245</v>
      </c>
      <c r="E2168" s="50" t="n">
        <f aca="false">FilterOPk!C$13</f>
        <v>36317.39</v>
      </c>
      <c r="F2168" s="50" t="n">
        <f aca="false">FilterOPk!D$13</f>
        <v>95142.77</v>
      </c>
      <c r="G2168" s="50" t="n">
        <f aca="false">FilterOPk!E$13</f>
        <v>106523.31</v>
      </c>
      <c r="H2168" s="50" t="n">
        <f aca="false">FilterOPk!F$13</f>
        <v>103615.07</v>
      </c>
      <c r="I2168" s="50" t="n">
        <f aca="false">FilterOPk!G$13</f>
        <v>106049.09</v>
      </c>
      <c r="J2168" s="50" t="n">
        <f aca="false">FilterOPk!H$13</f>
        <v>78310</v>
      </c>
      <c r="K2168" s="50" t="n">
        <f aca="false">FilterOPk!I$13</f>
        <v>160210.16</v>
      </c>
      <c r="L2168" s="50" t="n">
        <f aca="false">FilterOPk!J$13</f>
        <v>108136.49</v>
      </c>
      <c r="M2168" s="50" t="n">
        <f aca="false">FilterOPk!K$13</f>
        <v>312653.19</v>
      </c>
      <c r="N2168" s="50" t="n">
        <f aca="false">FilterOPk!L$13</f>
        <v>1106957.47</v>
      </c>
      <c r="O2168" s="50" t="n">
        <f aca="false">FilterOPk!M$13</f>
        <v>-124610.37</v>
      </c>
      <c r="P2168" s="50" t="n">
        <f aca="false">FilterOPk!N$13</f>
        <v>893459.31</v>
      </c>
      <c r="Q2168" s="51" t="n">
        <f aca="false">FilterOPk!O$13</f>
        <v>1875806.41</v>
      </c>
    </row>
    <row r="2169" customFormat="false" ht="12.75" hidden="false" customHeight="false" outlineLevel="0" collapsed="false">
      <c r="B2169" s="85" t="str">
        <f aca="false">FilterOPk!A$14</f>
        <v>ST-ECAR</v>
      </c>
      <c r="C2169" s="13" t="n">
        <f aca="false">C2168+1</f>
        <v>2168</v>
      </c>
      <c r="D2169" s="50" t="n">
        <f aca="false">FilterOPk!B$14</f>
        <v>238101.441960815</v>
      </c>
      <c r="E2169" s="50" t="n">
        <f aca="false">FilterOPk!C$14</f>
        <v>0</v>
      </c>
      <c r="F2169" s="50" t="n">
        <f aca="false">FilterOPk!D$14</f>
        <v>0</v>
      </c>
      <c r="G2169" s="50" t="n">
        <f aca="false">FilterOPk!E$14</f>
        <v>0</v>
      </c>
      <c r="H2169" s="50" t="n">
        <f aca="false">FilterOPk!F$14</f>
        <v>0</v>
      </c>
      <c r="I2169" s="50" t="n">
        <f aca="false">FilterOPk!G$14</f>
        <v>0</v>
      </c>
      <c r="J2169" s="50" t="n">
        <f aca="false">FilterOPk!H$14</f>
        <v>0</v>
      </c>
      <c r="K2169" s="50" t="n">
        <f aca="false">FilterOPk!I$14</f>
        <v>0</v>
      </c>
      <c r="L2169" s="50" t="n">
        <f aca="false">FilterOPk!J$14</f>
        <v>0</v>
      </c>
      <c r="M2169" s="50" t="n">
        <f aca="false">FilterOPk!K$14</f>
        <v>0</v>
      </c>
      <c r="N2169" s="50" t="n">
        <f aca="false">FilterOPk!L$14</f>
        <v>0</v>
      </c>
      <c r="O2169" s="50" t="n">
        <f aca="false">FilterOPk!M$14</f>
        <v>0</v>
      </c>
      <c r="P2169" s="50" t="n">
        <f aca="false">FilterOPk!N$14</f>
        <v>0</v>
      </c>
      <c r="Q2169" s="51" t="n">
        <f aca="false">FilterOPk!O$14</f>
        <v>0</v>
      </c>
    </row>
    <row r="2170" customFormat="false" ht="12.75" hidden="false" customHeight="false" outlineLevel="0" collapsed="false">
      <c r="B2170" s="85" t="str">
        <f aca="false">FilterOPk!A$15</f>
        <v>ST- MAPP</v>
      </c>
      <c r="C2170" s="13" t="n">
        <f aca="false">C2169+1</f>
        <v>2169</v>
      </c>
      <c r="D2170" s="50" t="n">
        <f aca="false">FilterOPk!B$15</f>
        <v>254636.614020626</v>
      </c>
      <c r="E2170" s="50" t="n">
        <f aca="false">FilterOPk!C$15</f>
        <v>-1590.85</v>
      </c>
      <c r="F2170" s="50" t="n">
        <f aca="false">FilterOPk!D$15</f>
        <v>-3167.72</v>
      </c>
      <c r="G2170" s="50" t="n">
        <f aca="false">FilterOPk!E$15</f>
        <v>-3546.79</v>
      </c>
      <c r="H2170" s="50" t="n">
        <f aca="false">FilterOPk!F$15</f>
        <v>-3530.89</v>
      </c>
      <c r="I2170" s="50" t="n">
        <f aca="false">FilterOPk!G$15</f>
        <v>0</v>
      </c>
      <c r="J2170" s="50" t="n">
        <f aca="false">FilterOPk!H$15</f>
        <v>0</v>
      </c>
      <c r="K2170" s="50" t="n">
        <f aca="false">FilterOPk!I$15</f>
        <v>0</v>
      </c>
      <c r="L2170" s="50" t="n">
        <f aca="false">FilterOPk!J$15</f>
        <v>0</v>
      </c>
      <c r="M2170" s="50" t="n">
        <f aca="false">FilterOPk!K$15</f>
        <v>0</v>
      </c>
      <c r="N2170" s="50" t="n">
        <f aca="false">FilterOPk!L$15</f>
        <v>-11836.25</v>
      </c>
      <c r="O2170" s="50" t="n">
        <f aca="false">FilterOPk!M$15</f>
        <v>0</v>
      </c>
      <c r="P2170" s="50" t="n">
        <f aca="false">FilterOPk!N$15</f>
        <v>0</v>
      </c>
      <c r="Q2170" s="51" t="n">
        <f aca="false">FilterOPk!O$15</f>
        <v>-11836.25</v>
      </c>
    </row>
    <row r="2171" customFormat="false" ht="12.75" hidden="false" customHeight="false" outlineLevel="0" collapsed="false">
      <c r="B2171" s="85" t="str">
        <f aca="false">FilterOPk!A$16</f>
        <v>ST- MAIN</v>
      </c>
      <c r="C2171" s="13" t="n">
        <f aca="false">C2170+1</f>
        <v>2170</v>
      </c>
      <c r="D2171" s="50" t="n">
        <f aca="false">FilterOPk!B$16</f>
        <v>694293.253349893</v>
      </c>
      <c r="E2171" s="50" t="n">
        <f aca="false">FilterOPk!C$16</f>
        <v>0</v>
      </c>
      <c r="F2171" s="50" t="n">
        <f aca="false">FilterOPk!D$16</f>
        <v>0</v>
      </c>
      <c r="G2171" s="50" t="n">
        <f aca="false">FilterOPk!E$16</f>
        <v>0</v>
      </c>
      <c r="H2171" s="50" t="n">
        <f aca="false">FilterOPk!F$16</f>
        <v>0</v>
      </c>
      <c r="I2171" s="50" t="n">
        <f aca="false">FilterOPk!G$16</f>
        <v>0</v>
      </c>
      <c r="J2171" s="50" t="n">
        <f aca="false">FilterOPk!H$16</f>
        <v>0</v>
      </c>
      <c r="K2171" s="50" t="n">
        <f aca="false">FilterOPk!I$16</f>
        <v>0</v>
      </c>
      <c r="L2171" s="50" t="n">
        <f aca="false">FilterOPk!J$16</f>
        <v>0</v>
      </c>
      <c r="M2171" s="50" t="n">
        <f aca="false">FilterOPk!K$16</f>
        <v>0</v>
      </c>
      <c r="N2171" s="50" t="n">
        <f aca="false">FilterOPk!L$16</f>
        <v>0</v>
      </c>
      <c r="O2171" s="50" t="n">
        <f aca="false">FilterOPk!M$16</f>
        <v>0</v>
      </c>
      <c r="P2171" s="50" t="n">
        <f aca="false">FilterOPk!N$16</f>
        <v>0</v>
      </c>
      <c r="Q2171" s="51" t="n">
        <f aca="false">FilterOPk!O$16</f>
        <v>0</v>
      </c>
    </row>
    <row r="2172" customFormat="false" ht="12.75" hidden="false" customHeight="false" outlineLevel="0" collapsed="false">
      <c r="B2172" s="85" t="str">
        <f aca="false">FilterOPk!A$17</f>
        <v>MW-ANALYST</v>
      </c>
      <c r="C2172" s="13" t="n">
        <f aca="false">C2171+1</f>
        <v>2171</v>
      </c>
      <c r="D2172" s="50" t="n">
        <f aca="false">FilterOPk!B$17</f>
        <v>0</v>
      </c>
      <c r="E2172" s="50" t="n">
        <f aca="false">FilterOPk!C$17</f>
        <v>0</v>
      </c>
      <c r="F2172" s="50" t="n">
        <f aca="false">FilterOPk!D$17</f>
        <v>0</v>
      </c>
      <c r="G2172" s="50" t="n">
        <f aca="false">FilterOPk!E$17</f>
        <v>0</v>
      </c>
      <c r="H2172" s="50" t="n">
        <f aca="false">FilterOPk!F$17</f>
        <v>0</v>
      </c>
      <c r="I2172" s="50" t="n">
        <f aca="false">FilterOPk!G$17</f>
        <v>0</v>
      </c>
      <c r="J2172" s="50" t="n">
        <f aca="false">FilterOPk!H$17</f>
        <v>0</v>
      </c>
      <c r="K2172" s="50" t="n">
        <f aca="false">FilterOPk!I$17</f>
        <v>0</v>
      </c>
      <c r="L2172" s="50" t="n">
        <f aca="false">FilterOPk!J$17</f>
        <v>0</v>
      </c>
      <c r="M2172" s="50" t="n">
        <f aca="false">FilterOPk!K$17</f>
        <v>0</v>
      </c>
      <c r="N2172" s="50" t="n">
        <f aca="false">FilterOPk!L$17</f>
        <v>0</v>
      </c>
      <c r="O2172" s="50" t="n">
        <f aca="false">FilterOPk!M$17</f>
        <v>0</v>
      </c>
      <c r="P2172" s="50" t="n">
        <f aca="false">FilterOPk!N$17</f>
        <v>0</v>
      </c>
      <c r="Q2172" s="51" t="n">
        <f aca="false">FilterOPk!O$17</f>
        <v>0</v>
      </c>
    </row>
    <row r="2173" customFormat="false" ht="12.75" hidden="false" customHeight="false" outlineLevel="0" collapsed="false">
      <c r="B2173" s="85" t="str">
        <f aca="false">FilterOPk!A$18</f>
        <v>LT-NE</v>
      </c>
      <c r="C2173" s="13" t="n">
        <f aca="false">C2172+1</f>
        <v>2172</v>
      </c>
      <c r="D2173" s="50" t="n">
        <f aca="false">FilterOPk!B$18</f>
        <v>6187311.37539291</v>
      </c>
      <c r="E2173" s="50" t="n">
        <f aca="false">FilterOPk!C$18</f>
        <v>38662.79</v>
      </c>
      <c r="F2173" s="50" t="n">
        <f aca="false">FilterOPk!D$18</f>
        <v>89522.8</v>
      </c>
      <c r="G2173" s="50" t="n">
        <f aca="false">FilterOPk!E$18</f>
        <v>158536.19</v>
      </c>
      <c r="H2173" s="50" t="n">
        <f aca="false">FilterOPk!F$18</f>
        <v>261849.24</v>
      </c>
      <c r="I2173" s="50" t="n">
        <f aca="false">FilterOPk!G$18</f>
        <v>291708.83</v>
      </c>
      <c r="J2173" s="50" t="n">
        <f aca="false">FilterOPk!H$18</f>
        <v>228360.42</v>
      </c>
      <c r="K2173" s="50" t="n">
        <f aca="false">FilterOPk!I$18</f>
        <v>445432.42</v>
      </c>
      <c r="L2173" s="50" t="n">
        <f aca="false">FilterOPk!J$18</f>
        <v>266345.8</v>
      </c>
      <c r="M2173" s="50" t="n">
        <f aca="false">FilterOPk!K$18</f>
        <v>801315.09</v>
      </c>
      <c r="N2173" s="50" t="n">
        <f aca="false">FilterOPk!L$18</f>
        <v>2581733.58</v>
      </c>
      <c r="O2173" s="50" t="n">
        <f aca="false">FilterOPk!M$18</f>
        <v>-636932.37</v>
      </c>
      <c r="P2173" s="50" t="n">
        <f aca="false">FilterOPk!N$18</f>
        <v>-2303942.42</v>
      </c>
      <c r="Q2173" s="51" t="n">
        <f aca="false">FilterOPk!O$18</f>
        <v>-359141.210000001</v>
      </c>
    </row>
    <row r="2174" customFormat="false" ht="12.75" hidden="false" customHeight="false" outlineLevel="0" collapsed="false">
      <c r="B2174" s="85" t="str">
        <f aca="false">FilterOPk!A$19</f>
        <v>LT-PJM</v>
      </c>
      <c r="C2174" s="13" t="n">
        <f aca="false">C2173+1</f>
        <v>2173</v>
      </c>
      <c r="D2174" s="50" t="n">
        <f aca="false">FilterOPk!B$19</f>
        <v>1818236.42109565</v>
      </c>
      <c r="E2174" s="50" t="n">
        <f aca="false">FilterOPk!C$19</f>
        <v>0</v>
      </c>
      <c r="F2174" s="50" t="n">
        <f aca="false">FilterOPk!D$19</f>
        <v>19402.28</v>
      </c>
      <c r="G2174" s="50" t="n">
        <f aca="false">FilterOPk!E$19</f>
        <v>57930.92</v>
      </c>
      <c r="H2174" s="50" t="n">
        <f aca="false">FilterOPk!F$19</f>
        <v>59436.7</v>
      </c>
      <c r="I2174" s="50" t="n">
        <f aca="false">FilterOPk!G$19</f>
        <v>19136.52</v>
      </c>
      <c r="J2174" s="50" t="n">
        <f aca="false">FilterOPk!H$19</f>
        <v>18664.41</v>
      </c>
      <c r="K2174" s="50" t="n">
        <f aca="false">FilterOPk!I$19</f>
        <v>33608.82</v>
      </c>
      <c r="L2174" s="50" t="n">
        <f aca="false">FilterOPk!J$19</f>
        <v>20867.53</v>
      </c>
      <c r="M2174" s="50" t="n">
        <f aca="false">FilterOPk!K$19</f>
        <v>56340.86</v>
      </c>
      <c r="N2174" s="50" t="n">
        <f aca="false">FilterOPk!L$19</f>
        <v>285388.04</v>
      </c>
      <c r="O2174" s="50" t="n">
        <f aca="false">FilterOPk!M$19</f>
        <v>-1975.43</v>
      </c>
      <c r="P2174" s="50" t="n">
        <f aca="false">FilterOPk!N$19</f>
        <v>-179963.06</v>
      </c>
      <c r="Q2174" s="51" t="n">
        <f aca="false">FilterOPk!O$19</f>
        <v>103449.55</v>
      </c>
    </row>
    <row r="2175" customFormat="false" ht="12.75" hidden="false" customHeight="false" outlineLevel="0" collapsed="false">
      <c r="B2175" s="85" t="str">
        <f aca="false">FilterOPk!A$20</f>
        <v>LT- NY</v>
      </c>
      <c r="C2175" s="13" t="n">
        <f aca="false">C2174+1</f>
        <v>2174</v>
      </c>
      <c r="D2175" s="50" t="n">
        <f aca="false">FilterOPk!B$20</f>
        <v>0</v>
      </c>
      <c r="E2175" s="50" t="n">
        <f aca="false">FilterOPk!C$20</f>
        <v>-9128.22</v>
      </c>
      <c r="F2175" s="50" t="n">
        <f aca="false">FilterOPk!D$20</f>
        <v>-69725.26</v>
      </c>
      <c r="G2175" s="50" t="n">
        <f aca="false">FilterOPk!E$20</f>
        <v>0</v>
      </c>
      <c r="H2175" s="50" t="n">
        <f aca="false">FilterOPk!F$20</f>
        <v>0</v>
      </c>
      <c r="I2175" s="50" t="n">
        <f aca="false">FilterOPk!G$20</f>
        <v>0</v>
      </c>
      <c r="J2175" s="50" t="n">
        <f aca="false">FilterOPk!H$20</f>
        <v>0</v>
      </c>
      <c r="K2175" s="50" t="n">
        <f aca="false">FilterOPk!I$20</f>
        <v>0</v>
      </c>
      <c r="L2175" s="50" t="n">
        <f aca="false">FilterOPk!J$20</f>
        <v>0</v>
      </c>
      <c r="M2175" s="50" t="n">
        <f aca="false">FilterOPk!K$20</f>
        <v>0</v>
      </c>
      <c r="N2175" s="50" t="n">
        <f aca="false">FilterOPk!L$20</f>
        <v>-78853.48</v>
      </c>
      <c r="O2175" s="50" t="n">
        <f aca="false">FilterOPk!M$20</f>
        <v>0</v>
      </c>
      <c r="P2175" s="50" t="n">
        <f aca="false">FilterOPk!N$20</f>
        <v>12056.92</v>
      </c>
      <c r="Q2175" s="51" t="n">
        <f aca="false">FilterOPk!O$20</f>
        <v>-66796.56</v>
      </c>
    </row>
    <row r="2176" customFormat="false" ht="12.75" hidden="false" customHeight="false" outlineLevel="0" collapsed="false">
      <c r="B2176" s="85" t="str">
        <f aca="false">FilterOPk!A$21</f>
        <v>ST- PJM</v>
      </c>
      <c r="C2176" s="13" t="n">
        <f aca="false">C2175+1</f>
        <v>2175</v>
      </c>
      <c r="D2176" s="50" t="n">
        <f aca="false">FilterOPk!B$21</f>
        <v>1243093.71447674</v>
      </c>
      <c r="E2176" s="50" t="n">
        <f aca="false">FilterOPk!C$21</f>
        <v>13503.06</v>
      </c>
      <c r="F2176" s="50" t="n">
        <f aca="false">FilterOPk!D$21</f>
        <v>0</v>
      </c>
      <c r="G2176" s="50" t="n">
        <f aca="false">FilterOPk!E$21</f>
        <v>0</v>
      </c>
      <c r="H2176" s="50" t="n">
        <f aca="false">FilterOPk!F$21</f>
        <v>0</v>
      </c>
      <c r="I2176" s="50" t="n">
        <f aca="false">FilterOPk!G$21</f>
        <v>0</v>
      </c>
      <c r="J2176" s="50" t="n">
        <f aca="false">FilterOPk!H$21</f>
        <v>0</v>
      </c>
      <c r="K2176" s="50" t="n">
        <f aca="false">FilterOPk!I$21</f>
        <v>0</v>
      </c>
      <c r="L2176" s="50" t="n">
        <f aca="false">FilterOPk!J$21</f>
        <v>0</v>
      </c>
      <c r="M2176" s="50" t="n">
        <f aca="false">FilterOPk!K$21</f>
        <v>0</v>
      </c>
      <c r="N2176" s="50" t="n">
        <f aca="false">FilterOPk!L$21</f>
        <v>13503.06</v>
      </c>
      <c r="O2176" s="50" t="n">
        <f aca="false">FilterOPk!M$21</f>
        <v>0</v>
      </c>
      <c r="P2176" s="50" t="n">
        <f aca="false">FilterOPk!N$21</f>
        <v>0</v>
      </c>
      <c r="Q2176" s="51" t="n">
        <f aca="false">FilterOPk!O$21</f>
        <v>13503.06</v>
      </c>
    </row>
    <row r="2177" customFormat="false" ht="12.75" hidden="false" customHeight="false" outlineLevel="0" collapsed="false">
      <c r="B2177" s="85" t="str">
        <f aca="false">FilterOPk!A$22</f>
        <v>ST- NENG</v>
      </c>
      <c r="C2177" s="13" t="n">
        <f aca="false">C2176+1</f>
        <v>2176</v>
      </c>
      <c r="D2177" s="50" t="n">
        <f aca="false">FilterOPk!B$22</f>
        <v>539719.375927685</v>
      </c>
      <c r="E2177" s="50" t="n">
        <f aca="false">FilterOPk!C$22</f>
        <v>17499.36</v>
      </c>
      <c r="F2177" s="50" t="n">
        <f aca="false">FilterOPk!D$22</f>
        <v>34844.91</v>
      </c>
      <c r="G2177" s="50" t="n">
        <f aca="false">FilterOPk!E$22</f>
        <v>0</v>
      </c>
      <c r="H2177" s="50" t="n">
        <f aca="false">FilterOPk!F$22</f>
        <v>0</v>
      </c>
      <c r="I2177" s="50" t="n">
        <f aca="false">FilterOPk!G$22</f>
        <v>0</v>
      </c>
      <c r="J2177" s="50" t="n">
        <f aca="false">FilterOPk!H$22</f>
        <v>0</v>
      </c>
      <c r="K2177" s="50" t="n">
        <f aca="false">FilterOPk!I$22</f>
        <v>0</v>
      </c>
      <c r="L2177" s="50" t="n">
        <f aca="false">FilterOPk!J$22</f>
        <v>0</v>
      </c>
      <c r="M2177" s="50" t="n">
        <f aca="false">FilterOPk!K$22</f>
        <v>0</v>
      </c>
      <c r="N2177" s="50" t="n">
        <f aca="false">FilterOPk!L$22</f>
        <v>52344.27</v>
      </c>
      <c r="O2177" s="50" t="n">
        <f aca="false">FilterOPk!M$22</f>
        <v>0</v>
      </c>
      <c r="P2177" s="50" t="n">
        <f aca="false">FilterOPk!N$22</f>
        <v>0</v>
      </c>
      <c r="Q2177" s="51" t="n">
        <f aca="false">FilterOPk!O$22</f>
        <v>52344.27</v>
      </c>
    </row>
    <row r="2178" customFormat="false" ht="12.75" hidden="false" customHeight="false" outlineLevel="0" collapsed="false">
      <c r="B2178" s="85" t="str">
        <f aca="false">FilterOPk!A$23</f>
        <v>ST- NY</v>
      </c>
      <c r="C2178" s="13" t="n">
        <f aca="false">C2177+1</f>
        <v>2177</v>
      </c>
      <c r="D2178" s="50" t="n">
        <f aca="false">FilterOPk!B$23</f>
        <v>251437.188425373</v>
      </c>
      <c r="E2178" s="50" t="n">
        <f aca="false">FilterOPk!C$23</f>
        <v>22663</v>
      </c>
      <c r="F2178" s="50" t="n">
        <f aca="false">FilterOPk!D$23</f>
        <v>52267.36</v>
      </c>
      <c r="G2178" s="50" t="n">
        <f aca="false">FilterOPk!E$23</f>
        <v>0</v>
      </c>
      <c r="H2178" s="50" t="n">
        <f aca="false">FilterOPk!F$23</f>
        <v>0</v>
      </c>
      <c r="I2178" s="50" t="n">
        <f aca="false">FilterOPk!G$23</f>
        <v>0</v>
      </c>
      <c r="J2178" s="50" t="n">
        <f aca="false">FilterOPk!H$23</f>
        <v>0</v>
      </c>
      <c r="K2178" s="50" t="n">
        <f aca="false">FilterOPk!I$23</f>
        <v>0</v>
      </c>
      <c r="L2178" s="50" t="n">
        <f aca="false">FilterOPk!J$23</f>
        <v>0</v>
      </c>
      <c r="M2178" s="50" t="n">
        <f aca="false">FilterOPk!K$23</f>
        <v>0</v>
      </c>
      <c r="N2178" s="50" t="n">
        <f aca="false">FilterOPk!L$23</f>
        <v>74930.36</v>
      </c>
      <c r="O2178" s="50" t="n">
        <f aca="false">FilterOPk!M$23</f>
        <v>0</v>
      </c>
      <c r="P2178" s="50" t="n">
        <f aca="false">FilterOPk!N$23</f>
        <v>0</v>
      </c>
      <c r="Q2178" s="51" t="n">
        <f aca="false">FilterOPk!O$23</f>
        <v>74930.36</v>
      </c>
    </row>
    <row r="2179" customFormat="false" ht="12.75" hidden="false" customHeight="false" outlineLevel="0" collapsed="false">
      <c r="B2179" s="85" t="str">
        <f aca="false">FilterOPk!A$24</f>
        <v>NE- PHYS</v>
      </c>
      <c r="C2179" s="13" t="n">
        <f aca="false">C2178+1</f>
        <v>2178</v>
      </c>
      <c r="D2179" s="50" t="n">
        <f aca="false">FilterOPk!B$24</f>
        <v>0</v>
      </c>
      <c r="E2179" s="50" t="n">
        <f aca="false">FilterOPk!C$24</f>
        <v>0</v>
      </c>
      <c r="F2179" s="50" t="n">
        <f aca="false">FilterOPk!D$24</f>
        <v>0</v>
      </c>
      <c r="G2179" s="50" t="n">
        <f aca="false">FilterOPk!E$24</f>
        <v>0</v>
      </c>
      <c r="H2179" s="50" t="n">
        <f aca="false">FilterOPk!F$24</f>
        <v>0</v>
      </c>
      <c r="I2179" s="50" t="n">
        <f aca="false">FilterOPk!G$24</f>
        <v>0</v>
      </c>
      <c r="J2179" s="50" t="n">
        <f aca="false">FilterOPk!H$24</f>
        <v>0</v>
      </c>
      <c r="K2179" s="50" t="n">
        <f aca="false">FilterOPk!I$24</f>
        <v>0</v>
      </c>
      <c r="L2179" s="50" t="n">
        <f aca="false">FilterOPk!J$24</f>
        <v>0</v>
      </c>
      <c r="M2179" s="50" t="n">
        <f aca="false">FilterOPk!K$24</f>
        <v>0</v>
      </c>
      <c r="N2179" s="50" t="n">
        <f aca="false">FilterOPk!L$24</f>
        <v>0</v>
      </c>
      <c r="O2179" s="50" t="n">
        <f aca="false">FilterOPk!M$24</f>
        <v>0</v>
      </c>
      <c r="P2179" s="50" t="n">
        <f aca="false">FilterOPk!N$24</f>
        <v>0</v>
      </c>
      <c r="Q2179" s="51" t="n">
        <f aca="false">FilterOPk!O$24</f>
        <v>0</v>
      </c>
    </row>
    <row r="2180" customFormat="false" ht="12.75" hidden="false" customHeight="false" outlineLevel="0" collapsed="false">
      <c r="B2180" s="85" t="str">
        <f aca="false">FilterOPk!A$25</f>
        <v>LT-Southeast</v>
      </c>
      <c r="C2180" s="13" t="n">
        <f aca="false">C2179+1</f>
        <v>2179</v>
      </c>
      <c r="D2180" s="50" t="n">
        <f aca="false">FilterOPk!B$25</f>
        <v>11411200.8859117</v>
      </c>
      <c r="E2180" s="50" t="n">
        <f aca="false">FilterOPk!C$25</f>
        <v>15825.82</v>
      </c>
      <c r="F2180" s="50" t="n">
        <f aca="false">FilterOPk!D$25</f>
        <v>13250</v>
      </c>
      <c r="G2180" s="50" t="n">
        <f aca="false">FilterOPk!E$25</f>
        <v>24924.1</v>
      </c>
      <c r="H2180" s="50" t="n">
        <f aca="false">FilterOPk!F$25</f>
        <v>24690.47</v>
      </c>
      <c r="I2180" s="50" t="n">
        <f aca="false">FilterOPk!G$25</f>
        <v>26774</v>
      </c>
      <c r="J2180" s="50" t="n">
        <f aca="false">FilterOPk!H$25</f>
        <v>26715</v>
      </c>
      <c r="K2180" s="50" t="n">
        <f aca="false">FilterOPk!I$25</f>
        <v>57358.83</v>
      </c>
      <c r="L2180" s="50" t="n">
        <f aca="false">FilterOPk!J$25</f>
        <v>26146</v>
      </c>
      <c r="M2180" s="50" t="n">
        <f aca="false">FilterOPk!K$25</f>
        <v>75355.31</v>
      </c>
      <c r="N2180" s="50" t="n">
        <f aca="false">FilterOPk!L$25</f>
        <v>291039.53</v>
      </c>
      <c r="O2180" s="50" t="n">
        <f aca="false">FilterOPk!M$25</f>
        <v>-122359</v>
      </c>
      <c r="P2180" s="50" t="n">
        <f aca="false">FilterOPk!N$25</f>
        <v>514428.17</v>
      </c>
      <c r="Q2180" s="51" t="n">
        <f aca="false">FilterOPk!O$25</f>
        <v>683108.7</v>
      </c>
    </row>
    <row r="2181" customFormat="false" ht="12.75" hidden="false" customHeight="false" outlineLevel="0" collapsed="false">
      <c r="B2181" s="85" t="str">
        <f aca="false">FilterOPk!A$26</f>
        <v>ST-SPP</v>
      </c>
      <c r="C2181" s="13" t="n">
        <f aca="false">C2180+1</f>
        <v>2180</v>
      </c>
      <c r="D2181" s="50" t="n">
        <f aca="false">FilterOPk!B$26</f>
        <v>52202.8773549933</v>
      </c>
      <c r="E2181" s="50" t="n">
        <f aca="false">FilterOPk!C$26</f>
        <v>0</v>
      </c>
      <c r="F2181" s="50" t="n">
        <f aca="false">FilterOPk!D$26</f>
        <v>0</v>
      </c>
      <c r="G2181" s="50" t="n">
        <f aca="false">FilterOPk!E$26</f>
        <v>0</v>
      </c>
      <c r="H2181" s="50" t="n">
        <f aca="false">FilterOPk!F$26</f>
        <v>0</v>
      </c>
      <c r="I2181" s="50" t="n">
        <f aca="false">FilterOPk!G$26</f>
        <v>0</v>
      </c>
      <c r="J2181" s="50" t="n">
        <f aca="false">FilterOPk!H$26</f>
        <v>0</v>
      </c>
      <c r="K2181" s="50" t="n">
        <f aca="false">FilterOPk!I$26</f>
        <v>0</v>
      </c>
      <c r="L2181" s="50" t="n">
        <f aca="false">FilterOPk!J$26</f>
        <v>0</v>
      </c>
      <c r="M2181" s="50" t="n">
        <f aca="false">FilterOPk!K$26</f>
        <v>0</v>
      </c>
      <c r="N2181" s="50" t="n">
        <f aca="false">FilterOPk!L$26</f>
        <v>0</v>
      </c>
      <c r="O2181" s="50" t="n">
        <f aca="false">FilterOPk!M$26</f>
        <v>0</v>
      </c>
      <c r="P2181" s="50" t="n">
        <f aca="false">FilterOPk!N$26</f>
        <v>0</v>
      </c>
      <c r="Q2181" s="51" t="n">
        <f aca="false">FilterOPk!O$26</f>
        <v>0</v>
      </c>
    </row>
    <row r="2182" customFormat="false" ht="12.75" hidden="false" customHeight="false" outlineLevel="0" collapsed="false">
      <c r="B2182" s="85" t="str">
        <f aca="false">FilterOPk!A$27</f>
        <v>ST-SERC</v>
      </c>
      <c r="C2182" s="13" t="n">
        <f aca="false">C2181+1</f>
        <v>2181</v>
      </c>
      <c r="D2182" s="50" t="n">
        <f aca="false">FilterOPk!B$27</f>
        <v>686881.973218232</v>
      </c>
      <c r="E2182" s="50" t="n">
        <f aca="false">FilterOPk!C$27</f>
        <v>0</v>
      </c>
      <c r="F2182" s="50" t="n">
        <f aca="false">FilterOPk!D$27</f>
        <v>0</v>
      </c>
      <c r="G2182" s="50" t="n">
        <f aca="false">FilterOPk!E$27</f>
        <v>0</v>
      </c>
      <c r="H2182" s="50" t="n">
        <f aca="false">FilterOPk!F$27</f>
        <v>0</v>
      </c>
      <c r="I2182" s="50" t="n">
        <f aca="false">FilterOPk!G$27</f>
        <v>0</v>
      </c>
      <c r="J2182" s="50" t="n">
        <f aca="false">FilterOPk!H$27</f>
        <v>0</v>
      </c>
      <c r="K2182" s="50" t="n">
        <f aca="false">FilterOPk!I$27</f>
        <v>0</v>
      </c>
      <c r="L2182" s="50" t="n">
        <f aca="false">FilterOPk!J$27</f>
        <v>0</v>
      </c>
      <c r="M2182" s="50" t="n">
        <f aca="false">FilterOPk!K$27</f>
        <v>0</v>
      </c>
      <c r="N2182" s="50" t="n">
        <f aca="false">FilterOPk!L$27</f>
        <v>0</v>
      </c>
      <c r="O2182" s="50" t="n">
        <f aca="false">FilterOPk!M$27</f>
        <v>0</v>
      </c>
      <c r="P2182" s="50" t="n">
        <f aca="false">FilterOPk!N$27</f>
        <v>0</v>
      </c>
      <c r="Q2182" s="51" t="n">
        <f aca="false">FilterOPk!O$27</f>
        <v>0</v>
      </c>
    </row>
    <row r="2183" customFormat="false" ht="12.75" hidden="false" customHeight="false" outlineLevel="0" collapsed="false">
      <c r="B2183" s="85" t="str">
        <f aca="false">FilterOPk!A$28</f>
        <v>LT- Texas</v>
      </c>
      <c r="C2183" s="13" t="n">
        <f aca="false">C2182+1</f>
        <v>2182</v>
      </c>
      <c r="D2183" s="50" t="n">
        <f aca="false">FilterOPk!B$28</f>
        <v>3826684.70313045</v>
      </c>
      <c r="E2183" s="50" t="n">
        <f aca="false">FilterOPk!C$28</f>
        <v>0</v>
      </c>
      <c r="F2183" s="50" t="n">
        <f aca="false">FilterOPk!D$28</f>
        <v>13003.28</v>
      </c>
      <c r="G2183" s="50" t="n">
        <f aca="false">FilterOPk!E$28</f>
        <v>7651.26</v>
      </c>
      <c r="H2183" s="50" t="n">
        <f aca="false">FilterOPk!F$28</f>
        <v>7986.82</v>
      </c>
      <c r="I2183" s="50" t="n">
        <f aca="false">FilterOPk!G$28</f>
        <v>17032.43</v>
      </c>
      <c r="J2183" s="50" t="n">
        <f aca="false">FilterOPk!H$28</f>
        <v>19665.43</v>
      </c>
      <c r="K2183" s="50" t="n">
        <f aca="false">FilterOPk!I$28</f>
        <v>46628.44</v>
      </c>
      <c r="L2183" s="50" t="n">
        <f aca="false">FilterOPk!J$28</f>
        <v>12076.91</v>
      </c>
      <c r="M2183" s="50" t="n">
        <f aca="false">FilterOPk!K$28</f>
        <v>18411.54</v>
      </c>
      <c r="N2183" s="50" t="n">
        <f aca="false">FilterOPk!L$28</f>
        <v>142456.11</v>
      </c>
      <c r="O2183" s="50" t="n">
        <f aca="false">FilterOPk!M$28</f>
        <v>653578.76</v>
      </c>
      <c r="P2183" s="50" t="n">
        <f aca="false">FilterOPk!N$28</f>
        <v>2238345.92</v>
      </c>
      <c r="Q2183" s="51" t="n">
        <f aca="false">FilterOPk!O$28</f>
        <v>3034380.79</v>
      </c>
    </row>
    <row r="2184" customFormat="false" ht="12.75" hidden="false" customHeight="false" outlineLevel="0" collapsed="false">
      <c r="B2184" s="85" t="str">
        <f aca="false">FilterOPk!A$29</f>
        <v>St- Texas</v>
      </c>
      <c r="C2184" s="13" t="n">
        <f aca="false">C2183+1</f>
        <v>2183</v>
      </c>
      <c r="D2184" s="50" t="n">
        <f aca="false">FilterOPk!B$29</f>
        <v>445563.239343252</v>
      </c>
      <c r="E2184" s="50" t="n">
        <f aca="false">FilterOPk!C$29</f>
        <v>5676.33</v>
      </c>
      <c r="F2184" s="50" t="n">
        <f aca="false">FilterOPk!D$29</f>
        <v>0</v>
      </c>
      <c r="G2184" s="50" t="n">
        <f aca="false">FilterOPk!E$29</f>
        <v>0</v>
      </c>
      <c r="H2184" s="50" t="n">
        <f aca="false">FilterOPk!F$29</f>
        <v>0</v>
      </c>
      <c r="I2184" s="50" t="n">
        <f aca="false">FilterOPk!G$29</f>
        <v>0</v>
      </c>
      <c r="J2184" s="50" t="n">
        <f aca="false">FilterOPk!H$29</f>
        <v>0</v>
      </c>
      <c r="K2184" s="50" t="n">
        <f aca="false">FilterOPk!I$29</f>
        <v>0</v>
      </c>
      <c r="L2184" s="50" t="n">
        <f aca="false">FilterOPk!J$29</f>
        <v>0</v>
      </c>
      <c r="M2184" s="50" t="n">
        <f aca="false">FilterOPk!K$29</f>
        <v>0</v>
      </c>
      <c r="N2184" s="50" t="n">
        <f aca="false">FilterOPk!L$29</f>
        <v>5676.33</v>
      </c>
      <c r="O2184" s="50" t="n">
        <f aca="false">FilterOPk!M$29</f>
        <v>0</v>
      </c>
      <c r="P2184" s="50" t="n">
        <f aca="false">FilterOPk!N$29</f>
        <v>0</v>
      </c>
      <c r="Q2184" s="51" t="n">
        <f aca="false">FilterOPk!O$29</f>
        <v>5676.33</v>
      </c>
    </row>
    <row r="2185" customFormat="false" ht="12.75" hidden="false" customHeight="false" outlineLevel="0" collapsed="false">
      <c r="B2185" s="85"/>
      <c r="C2185" s="13" t="n">
        <f aca="false">C2184+1</f>
        <v>2184</v>
      </c>
      <c r="D2185" s="50"/>
      <c r="E2185" s="50"/>
      <c r="F2185" s="50"/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1"/>
    </row>
    <row r="2186" customFormat="false" ht="12.75" hidden="false" customHeight="false" outlineLevel="0" collapsed="false">
      <c r="B2186" s="85" t="str">
        <f aca="false">FilterOPk!A$32</f>
        <v>Gas positions</v>
      </c>
      <c r="C2186" s="13" t="n">
        <f aca="false">C2185+1</f>
        <v>2185</v>
      </c>
      <c r="D2186" s="50" t="s">
        <v>4</v>
      </c>
      <c r="E2186" s="50"/>
      <c r="F2186" s="50"/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1"/>
    </row>
    <row r="2187" customFormat="false" ht="12.75" hidden="false" customHeight="false" outlineLevel="0" collapsed="false">
      <c r="B2187" s="85" t="str">
        <f aca="false">FilterOPk!A$33</f>
        <v>Kevin Presto</v>
      </c>
      <c r="C2187" s="13" t="n">
        <f aca="false">C2186+1</f>
        <v>2186</v>
      </c>
      <c r="D2187" s="50" t="n">
        <f aca="false">FilterOPk!B$33</f>
        <v>0</v>
      </c>
      <c r="E2187" s="50" t="n">
        <f aca="false">FilterOPk!C$33</f>
        <v>0</v>
      </c>
      <c r="F2187" s="50" t="n">
        <f aca="false">FilterOPk!D$33</f>
        <v>0</v>
      </c>
      <c r="G2187" s="50" t="n">
        <f aca="false">FilterOPk!E$33</f>
        <v>0</v>
      </c>
      <c r="H2187" s="50" t="n">
        <f aca="false">FilterOPk!F$33</f>
        <v>0</v>
      </c>
      <c r="I2187" s="50" t="n">
        <f aca="false">FilterOPk!G$33</f>
        <v>0</v>
      </c>
      <c r="J2187" s="50" t="n">
        <f aca="false">FilterOPk!H$33</f>
        <v>0</v>
      </c>
      <c r="K2187" s="50" t="n">
        <f aca="false">FilterOPk!I$33</f>
        <v>0</v>
      </c>
      <c r="L2187" s="50" t="n">
        <f aca="false">FilterOPk!J$33</f>
        <v>0</v>
      </c>
      <c r="M2187" s="50" t="n">
        <f aca="false">FilterOPk!K$33</f>
        <v>0</v>
      </c>
      <c r="N2187" s="50" t="n">
        <f aca="false">FilterOPk!L$33</f>
        <v>0</v>
      </c>
      <c r="O2187" s="50" t="n">
        <f aca="false">FilterOPk!M$33</f>
        <v>0</v>
      </c>
      <c r="P2187" s="50" t="n">
        <f aca="false">FilterOPk!N$33</f>
        <v>0</v>
      </c>
      <c r="Q2187" s="51" t="n">
        <f aca="false">FilterOPk!O$33</f>
        <v>0</v>
      </c>
    </row>
    <row r="2188" customFormat="false" ht="12.75" hidden="false" customHeight="false" outlineLevel="0" collapsed="false">
      <c r="B2188" s="85" t="str">
        <f aca="false">FilterOPk!A$34</f>
        <v>Fletcher Sturm</v>
      </c>
      <c r="C2188" s="13" t="n">
        <f aca="false">C2187+1</f>
        <v>2187</v>
      </c>
      <c r="D2188" s="50" t="n">
        <f aca="false">FilterOPk!B$34</f>
        <v>0</v>
      </c>
      <c r="E2188" s="50" t="n">
        <f aca="false">FilterOPk!C$34</f>
        <v>0</v>
      </c>
      <c r="F2188" s="50" t="n">
        <f aca="false">FilterOPk!D$34</f>
        <v>0</v>
      </c>
      <c r="G2188" s="50" t="n">
        <f aca="false">FilterOPk!E$34</f>
        <v>0</v>
      </c>
      <c r="H2188" s="50" t="n">
        <f aca="false">FilterOPk!F$34</f>
        <v>0</v>
      </c>
      <c r="I2188" s="50" t="n">
        <f aca="false">FilterOPk!G$34</f>
        <v>0</v>
      </c>
      <c r="J2188" s="50" t="n">
        <f aca="false">FilterOPk!H$34</f>
        <v>0</v>
      </c>
      <c r="K2188" s="50" t="n">
        <f aca="false">FilterOPk!I$34</f>
        <v>0</v>
      </c>
      <c r="L2188" s="50" t="n">
        <f aca="false">FilterOPk!J$34</f>
        <v>0</v>
      </c>
      <c r="M2188" s="50" t="n">
        <f aca="false">FilterOPk!K$34</f>
        <v>0</v>
      </c>
      <c r="N2188" s="50" t="n">
        <f aca="false">FilterOPk!L$34</f>
        <v>0</v>
      </c>
      <c r="O2188" s="50" t="n">
        <f aca="false">FilterOPk!M$34</f>
        <v>0</v>
      </c>
      <c r="P2188" s="50" t="n">
        <f aca="false">FilterOPk!N$34</f>
        <v>0</v>
      </c>
      <c r="Q2188" s="51" t="n">
        <f aca="false">FilterOPk!O$34</f>
        <v>0</v>
      </c>
    </row>
    <row r="2189" customFormat="false" ht="12.75" hidden="false" customHeight="false" outlineLevel="0" collapsed="false">
      <c r="B2189" s="85" t="str">
        <f aca="false">FilterOPk!A$35</f>
        <v>Doug Gilbert-Smith</v>
      </c>
      <c r="C2189" s="13" t="n">
        <f aca="false">C2188+1</f>
        <v>2188</v>
      </c>
      <c r="D2189" s="50" t="n">
        <f aca="false">FilterOPk!B$35</f>
        <v>0</v>
      </c>
      <c r="E2189" s="50" t="n">
        <f aca="false">FilterOPk!C$35</f>
        <v>0</v>
      </c>
      <c r="F2189" s="50" t="n">
        <f aca="false">FilterOPk!D$35</f>
        <v>0</v>
      </c>
      <c r="G2189" s="50" t="n">
        <f aca="false">FilterOPk!E$35</f>
        <v>0</v>
      </c>
      <c r="H2189" s="50" t="n">
        <f aca="false">FilterOPk!F$35</f>
        <v>0</v>
      </c>
      <c r="I2189" s="50" t="n">
        <f aca="false">FilterOPk!G$35</f>
        <v>0</v>
      </c>
      <c r="J2189" s="50" t="n">
        <f aca="false">FilterOPk!H$35</f>
        <v>0</v>
      </c>
      <c r="K2189" s="50" t="n">
        <f aca="false">FilterOPk!I$35</f>
        <v>0</v>
      </c>
      <c r="L2189" s="50" t="n">
        <f aca="false">FilterOPk!J$35</f>
        <v>0</v>
      </c>
      <c r="M2189" s="50" t="n">
        <f aca="false">FilterOPk!K$35</f>
        <v>0</v>
      </c>
      <c r="N2189" s="50" t="n">
        <f aca="false">FilterOPk!L$35</f>
        <v>0</v>
      </c>
      <c r="O2189" s="50" t="n">
        <f aca="false">FilterOPk!M$35</f>
        <v>0</v>
      </c>
      <c r="P2189" s="50" t="n">
        <f aca="false">FilterOPk!N$35</f>
        <v>0</v>
      </c>
      <c r="Q2189" s="51" t="n">
        <f aca="false">FilterOPk!O$35</f>
        <v>0</v>
      </c>
    </row>
    <row r="2190" customFormat="false" ht="12.75" hidden="false" customHeight="false" outlineLevel="0" collapsed="false">
      <c r="B2190" s="85" t="str">
        <f aca="false">FilterOPk!A$36</f>
        <v>Rogers Herndon</v>
      </c>
      <c r="C2190" s="13" t="n">
        <f aca="false">C2189+1</f>
        <v>2189</v>
      </c>
      <c r="D2190" s="50" t="n">
        <f aca="false">FilterOPk!B$36</f>
        <v>0</v>
      </c>
      <c r="E2190" s="50" t="n">
        <f aca="false">FilterOPk!C$36</f>
        <v>0</v>
      </c>
      <c r="F2190" s="50" t="n">
        <f aca="false">FilterOPk!D$36</f>
        <v>0</v>
      </c>
      <c r="G2190" s="50" t="n">
        <f aca="false">FilterOPk!E$36</f>
        <v>0</v>
      </c>
      <c r="H2190" s="50" t="n">
        <f aca="false">FilterOPk!F$36</f>
        <v>0</v>
      </c>
      <c r="I2190" s="50" t="n">
        <f aca="false">FilterOPk!G$36</f>
        <v>0</v>
      </c>
      <c r="J2190" s="50" t="n">
        <f aca="false">FilterOPk!H$36</f>
        <v>0</v>
      </c>
      <c r="K2190" s="50" t="n">
        <f aca="false">FilterOPk!I$36</f>
        <v>0</v>
      </c>
      <c r="L2190" s="50" t="n">
        <f aca="false">FilterOPk!J$36</f>
        <v>0</v>
      </c>
      <c r="M2190" s="50" t="n">
        <f aca="false">FilterOPk!K$36</f>
        <v>0</v>
      </c>
      <c r="N2190" s="50" t="n">
        <f aca="false">FilterOPk!L$36</f>
        <v>0</v>
      </c>
      <c r="O2190" s="50" t="n">
        <f aca="false">FilterOPk!M$36</f>
        <v>0</v>
      </c>
      <c r="P2190" s="50" t="n">
        <f aca="false">FilterOPk!N$36</f>
        <v>0</v>
      </c>
      <c r="Q2190" s="51" t="n">
        <f aca="false">FilterOPk!O$36</f>
        <v>0</v>
      </c>
    </row>
    <row r="2191" customFormat="false" ht="12.75" hidden="false" customHeight="false" outlineLevel="0" collapsed="false">
      <c r="B2191" s="85" t="str">
        <f aca="false">FilterOPk!A$37</f>
        <v>Dana Davis</v>
      </c>
      <c r="C2191" s="13" t="n">
        <f aca="false">C2190+1</f>
        <v>2190</v>
      </c>
      <c r="D2191" s="50" t="n">
        <f aca="false">FilterOPk!B$37</f>
        <v>0</v>
      </c>
      <c r="E2191" s="50" t="n">
        <f aca="false">FilterOPk!C$37</f>
        <v>0</v>
      </c>
      <c r="F2191" s="50" t="n">
        <f aca="false">FilterOPk!D$37</f>
        <v>0</v>
      </c>
      <c r="G2191" s="50" t="n">
        <f aca="false">FilterOPk!E$37</f>
        <v>0</v>
      </c>
      <c r="H2191" s="50" t="n">
        <f aca="false">FilterOPk!F$37</f>
        <v>0</v>
      </c>
      <c r="I2191" s="50" t="n">
        <f aca="false">FilterOPk!G$37</f>
        <v>0</v>
      </c>
      <c r="J2191" s="50" t="n">
        <f aca="false">FilterOPk!H$37</f>
        <v>0</v>
      </c>
      <c r="K2191" s="50" t="n">
        <f aca="false">FilterOPk!I$37</f>
        <v>0</v>
      </c>
      <c r="L2191" s="50" t="n">
        <f aca="false">FilterOPk!J$37</f>
        <v>0</v>
      </c>
      <c r="M2191" s="50" t="n">
        <f aca="false">FilterOPk!K$37</f>
        <v>0</v>
      </c>
      <c r="N2191" s="50" t="n">
        <f aca="false">FilterOPk!L$37</f>
        <v>0</v>
      </c>
      <c r="O2191" s="50" t="n">
        <f aca="false">FilterOPk!M$37</f>
        <v>0</v>
      </c>
      <c r="P2191" s="50" t="n">
        <f aca="false">FilterOPk!N$37</f>
        <v>0</v>
      </c>
      <c r="Q2191" s="51" t="n">
        <f aca="false">FilterOPk!O$37</f>
        <v>0</v>
      </c>
    </row>
    <row r="2192" customFormat="false" ht="12.75" hidden="false" customHeight="false" outlineLevel="0" collapsed="false">
      <c r="B2192" s="85" t="str">
        <f aca="false">FilterOPk!A$38</f>
        <v>Tom May</v>
      </c>
      <c r="C2192" s="13" t="n">
        <f aca="false">C2191+1</f>
        <v>2191</v>
      </c>
      <c r="D2192" s="50" t="n">
        <f aca="false">FilterOPk!B$38</f>
        <v>0</v>
      </c>
      <c r="E2192" s="50" t="n">
        <f aca="false">FilterOPk!C$38</f>
        <v>0</v>
      </c>
      <c r="F2192" s="50" t="n">
        <f aca="false">FilterOPk!D$38</f>
        <v>0</v>
      </c>
      <c r="G2192" s="50" t="n">
        <f aca="false">FilterOPk!E$38</f>
        <v>0</v>
      </c>
      <c r="H2192" s="50" t="n">
        <f aca="false">FilterOPk!F$38</f>
        <v>0</v>
      </c>
      <c r="I2192" s="50" t="n">
        <f aca="false">FilterOPk!G$38</f>
        <v>0</v>
      </c>
      <c r="J2192" s="50" t="n">
        <f aca="false">FilterOPk!H$38</f>
        <v>0</v>
      </c>
      <c r="K2192" s="50" t="n">
        <f aca="false">FilterOPk!I$38</f>
        <v>0</v>
      </c>
      <c r="L2192" s="50" t="n">
        <f aca="false">FilterOPk!J$38</f>
        <v>0</v>
      </c>
      <c r="M2192" s="50" t="n">
        <f aca="false">FilterOPk!K$38</f>
        <v>0</v>
      </c>
      <c r="N2192" s="50" t="n">
        <f aca="false">FilterOPk!L$38</f>
        <v>0</v>
      </c>
      <c r="O2192" s="50" t="n">
        <f aca="false">FilterOPk!M$38</f>
        <v>0</v>
      </c>
      <c r="P2192" s="50" t="n">
        <f aca="false">FilterOPk!N$38</f>
        <v>0</v>
      </c>
      <c r="Q2192" s="51" t="n">
        <f aca="false">FilterOPk!O$38</f>
        <v>0</v>
      </c>
    </row>
    <row r="2193" customFormat="false" ht="12.75" hidden="false" customHeight="false" outlineLevel="0" collapsed="false">
      <c r="B2193" s="85" t="str">
        <f aca="false">FilterOPk!A$39</f>
        <v>Clint Dean</v>
      </c>
      <c r="C2193" s="13" t="n">
        <f aca="false">C2192+1</f>
        <v>2192</v>
      </c>
      <c r="D2193" s="50" t="n">
        <f aca="false">FilterOPk!B$39</f>
        <v>0</v>
      </c>
      <c r="E2193" s="50" t="n">
        <f aca="false">FilterOPk!C$39</f>
        <v>0</v>
      </c>
      <c r="F2193" s="50" t="n">
        <f aca="false">FilterOPk!D$39</f>
        <v>0</v>
      </c>
      <c r="G2193" s="50" t="n">
        <f aca="false">FilterOPk!E$39</f>
        <v>0</v>
      </c>
      <c r="H2193" s="50" t="n">
        <f aca="false">FilterOPk!F$39</f>
        <v>0</v>
      </c>
      <c r="I2193" s="50" t="n">
        <f aca="false">FilterOPk!G$39</f>
        <v>0</v>
      </c>
      <c r="J2193" s="50" t="n">
        <f aca="false">FilterOPk!H$39</f>
        <v>0</v>
      </c>
      <c r="K2193" s="50" t="n">
        <f aca="false">FilterOPk!I$39</f>
        <v>0</v>
      </c>
      <c r="L2193" s="50" t="n">
        <f aca="false">FilterOPk!J$39</f>
        <v>0</v>
      </c>
      <c r="M2193" s="50" t="n">
        <f aca="false">FilterOPk!K$39</f>
        <v>0</v>
      </c>
      <c r="N2193" s="50" t="n">
        <f aca="false">FilterOPk!L$39</f>
        <v>0</v>
      </c>
      <c r="O2193" s="50" t="n">
        <f aca="false">FilterOPk!M$39</f>
        <v>0</v>
      </c>
      <c r="P2193" s="50" t="n">
        <f aca="false">FilterOPk!N$39</f>
        <v>0</v>
      </c>
      <c r="Q2193" s="51" t="n">
        <f aca="false">FilterOPk!O$39</f>
        <v>0</v>
      </c>
    </row>
    <row r="2194" customFormat="false" ht="12.75" hidden="false" customHeight="false" outlineLevel="0" collapsed="false">
      <c r="B2194" s="85" t="str">
        <f aca="false">FilterOPk!A$40</f>
        <v>Rob Benson</v>
      </c>
      <c r="C2194" s="13" t="n">
        <f aca="false">C2193+1</f>
        <v>2193</v>
      </c>
      <c r="D2194" s="50" t="n">
        <f aca="false">FilterOPk!B$40</f>
        <v>0</v>
      </c>
      <c r="E2194" s="50" t="n">
        <f aca="false">FilterOPk!C$40</f>
        <v>0</v>
      </c>
      <c r="F2194" s="50" t="n">
        <f aca="false">FilterOPk!D$40</f>
        <v>0</v>
      </c>
      <c r="G2194" s="50" t="n">
        <f aca="false">FilterOPk!E$40</f>
        <v>0</v>
      </c>
      <c r="H2194" s="50" t="n">
        <f aca="false">FilterOPk!F$40</f>
        <v>0</v>
      </c>
      <c r="I2194" s="50" t="n">
        <f aca="false">FilterOPk!G$40</f>
        <v>0</v>
      </c>
      <c r="J2194" s="50" t="n">
        <f aca="false">FilterOPk!H$40</f>
        <v>0</v>
      </c>
      <c r="K2194" s="50" t="n">
        <f aca="false">FilterOPk!I$40</f>
        <v>0</v>
      </c>
      <c r="L2194" s="50" t="n">
        <f aca="false">FilterOPk!J$40</f>
        <v>0</v>
      </c>
      <c r="M2194" s="50" t="n">
        <f aca="false">FilterOPk!K$40</f>
        <v>0</v>
      </c>
      <c r="N2194" s="50" t="n">
        <f aca="false">FilterOPk!L$40</f>
        <v>0</v>
      </c>
      <c r="O2194" s="50" t="n">
        <f aca="false">FilterOPk!M$40</f>
        <v>0</v>
      </c>
      <c r="P2194" s="50" t="n">
        <f aca="false">FilterOPk!N$40</f>
        <v>0</v>
      </c>
      <c r="Q2194" s="51" t="n">
        <f aca="false">FilterOPk!O$40</f>
        <v>0</v>
      </c>
    </row>
    <row r="2195" customFormat="false" ht="12.75" hidden="false" customHeight="false" outlineLevel="0" collapsed="false">
      <c r="B2195" s="85" t="str">
        <f aca="false">FilterOPk!A$41</f>
        <v>Matt Lorenz</v>
      </c>
      <c r="C2195" s="13" t="n">
        <f aca="false">C2194+1</f>
        <v>2194</v>
      </c>
      <c r="D2195" s="50" t="n">
        <f aca="false">FilterOPk!B$41</f>
        <v>0</v>
      </c>
      <c r="E2195" s="50" t="n">
        <f aca="false">FilterOPk!C$41</f>
        <v>0</v>
      </c>
      <c r="F2195" s="50" t="n">
        <f aca="false">FilterOPk!D$41</f>
        <v>0</v>
      </c>
      <c r="G2195" s="50" t="n">
        <f aca="false">FilterOPk!E$41</f>
        <v>0</v>
      </c>
      <c r="H2195" s="50" t="n">
        <f aca="false">FilterOPk!F$41</f>
        <v>0</v>
      </c>
      <c r="I2195" s="50" t="n">
        <f aca="false">FilterOPk!G$41</f>
        <v>0</v>
      </c>
      <c r="J2195" s="50" t="n">
        <f aca="false">FilterOPk!H$41</f>
        <v>0</v>
      </c>
      <c r="K2195" s="50" t="n">
        <f aca="false">FilterOPk!I$41</f>
        <v>0</v>
      </c>
      <c r="L2195" s="50" t="n">
        <f aca="false">FilterOPk!J$41</f>
        <v>0</v>
      </c>
      <c r="M2195" s="50" t="n">
        <f aca="false">FilterOPk!K$41</f>
        <v>0</v>
      </c>
      <c r="N2195" s="50" t="n">
        <f aca="false">FilterOPk!L$41</f>
        <v>0</v>
      </c>
      <c r="O2195" s="50" t="n">
        <f aca="false">FilterOPk!M$41</f>
        <v>0</v>
      </c>
      <c r="P2195" s="50" t="n">
        <f aca="false">FilterOPk!N$41</f>
        <v>0</v>
      </c>
      <c r="Q2195" s="51" t="n">
        <f aca="false">FilterOPk!O$41</f>
        <v>0</v>
      </c>
    </row>
    <row r="2196" customFormat="false" ht="12.75" hidden="false" customHeight="false" outlineLevel="0" collapsed="false">
      <c r="B2196" s="85" t="str">
        <f aca="false">FilterOPk!A$42</f>
        <v>John Forney</v>
      </c>
      <c r="C2196" s="13" t="n">
        <f aca="false">C2195+1</f>
        <v>2195</v>
      </c>
      <c r="D2196" s="50" t="n">
        <f aca="false">FilterOPk!B$42</f>
        <v>0</v>
      </c>
      <c r="E2196" s="50" t="n">
        <f aca="false">FilterOPk!C$42</f>
        <v>0</v>
      </c>
      <c r="F2196" s="50" t="n">
        <f aca="false">FilterOPk!D$42</f>
        <v>0</v>
      </c>
      <c r="G2196" s="50" t="n">
        <f aca="false">FilterOPk!E$42</f>
        <v>0</v>
      </c>
      <c r="H2196" s="50" t="n">
        <f aca="false">FilterOPk!F$42</f>
        <v>0</v>
      </c>
      <c r="I2196" s="50" t="n">
        <f aca="false">FilterOPk!G$42</f>
        <v>0</v>
      </c>
      <c r="J2196" s="50" t="n">
        <f aca="false">FilterOPk!H$42</f>
        <v>0</v>
      </c>
      <c r="K2196" s="50" t="n">
        <f aca="false">FilterOPk!I$42</f>
        <v>0</v>
      </c>
      <c r="L2196" s="50" t="n">
        <f aca="false">FilterOPk!J$42</f>
        <v>0</v>
      </c>
      <c r="M2196" s="50" t="n">
        <f aca="false">FilterOPk!K$42</f>
        <v>0</v>
      </c>
      <c r="N2196" s="50" t="n">
        <f aca="false">FilterOPk!L$42</f>
        <v>0</v>
      </c>
      <c r="O2196" s="50" t="n">
        <f aca="false">FilterOPk!M$42</f>
        <v>0</v>
      </c>
      <c r="P2196" s="50" t="n">
        <f aca="false">FilterOPk!N$42</f>
        <v>0</v>
      </c>
      <c r="Q2196" s="51" t="n">
        <f aca="false">FilterOPk!O$42</f>
        <v>0</v>
      </c>
    </row>
    <row r="2197" customFormat="false" ht="12.75" hidden="false" customHeight="false" outlineLevel="0" collapsed="false">
      <c r="B2197" s="85" t="str">
        <f aca="false">FilterOPk!A$43</f>
        <v>Mike Carson</v>
      </c>
      <c r="C2197" s="13" t="n">
        <f aca="false">C2196+1</f>
        <v>2196</v>
      </c>
      <c r="D2197" s="50" t="n">
        <f aca="false">FilterOPk!B$43</f>
        <v>0</v>
      </c>
      <c r="E2197" s="50" t="n">
        <f aca="false">FilterOPk!C$43</f>
        <v>0</v>
      </c>
      <c r="F2197" s="50" t="n">
        <f aca="false">FilterOPk!D$43</f>
        <v>0</v>
      </c>
      <c r="G2197" s="50" t="n">
        <f aca="false">FilterOPk!E$43</f>
        <v>0</v>
      </c>
      <c r="H2197" s="50" t="n">
        <f aca="false">FilterOPk!F$43</f>
        <v>0</v>
      </c>
      <c r="I2197" s="50" t="n">
        <f aca="false">FilterOPk!G$43</f>
        <v>0</v>
      </c>
      <c r="J2197" s="50" t="n">
        <f aca="false">FilterOPk!H$43</f>
        <v>0</v>
      </c>
      <c r="K2197" s="50" t="n">
        <f aca="false">FilterOPk!I$43</f>
        <v>0</v>
      </c>
      <c r="L2197" s="50" t="n">
        <f aca="false">FilterOPk!J$43</f>
        <v>0</v>
      </c>
      <c r="M2197" s="50" t="n">
        <f aca="false">FilterOPk!K$43</f>
        <v>0</v>
      </c>
      <c r="N2197" s="50" t="n">
        <f aca="false">FilterOPk!L$43</f>
        <v>0</v>
      </c>
      <c r="O2197" s="50" t="n">
        <f aca="false">FilterOPk!M$43</f>
        <v>0</v>
      </c>
      <c r="P2197" s="50" t="n">
        <f aca="false">FilterOPk!N$43</f>
        <v>0</v>
      </c>
      <c r="Q2197" s="51" t="n">
        <f aca="false">FilterOPk!O$43</f>
        <v>0</v>
      </c>
    </row>
    <row r="2198" customFormat="false" ht="12.75" hidden="false" customHeight="false" outlineLevel="0" collapsed="false">
      <c r="B2198" s="85" t="str">
        <f aca="false">FilterOPk!A$44</f>
        <v>Chris Dorland</v>
      </c>
      <c r="C2198" s="13" t="n">
        <f aca="false">C2197+1</f>
        <v>2197</v>
      </c>
      <c r="D2198" s="50" t="n">
        <f aca="false">FilterOPk!B$44</f>
        <v>0</v>
      </c>
      <c r="E2198" s="50" t="n">
        <f aca="false">FilterOPk!C$44</f>
        <v>0</v>
      </c>
      <c r="F2198" s="50" t="n">
        <f aca="false">FilterOPk!D$44</f>
        <v>0</v>
      </c>
      <c r="G2198" s="50" t="n">
        <f aca="false">FilterOPk!E$44</f>
        <v>0</v>
      </c>
      <c r="H2198" s="50" t="n">
        <f aca="false">FilterOPk!F$44</f>
        <v>0</v>
      </c>
      <c r="I2198" s="50" t="n">
        <f aca="false">FilterOPk!G$44</f>
        <v>0</v>
      </c>
      <c r="J2198" s="50" t="n">
        <f aca="false">FilterOPk!H$44</f>
        <v>0</v>
      </c>
      <c r="K2198" s="50" t="n">
        <f aca="false">FilterOPk!I$44</f>
        <v>0</v>
      </c>
      <c r="L2198" s="50" t="n">
        <f aca="false">FilterOPk!J$44</f>
        <v>0</v>
      </c>
      <c r="M2198" s="50" t="n">
        <f aca="false">FilterOPk!K$44</f>
        <v>0</v>
      </c>
      <c r="N2198" s="50" t="n">
        <f aca="false">FilterOPk!L$44</f>
        <v>0</v>
      </c>
      <c r="O2198" s="50" t="n">
        <f aca="false">FilterOPk!M$44</f>
        <v>0</v>
      </c>
      <c r="P2198" s="50" t="n">
        <f aca="false">FilterOPk!N$44</f>
        <v>0</v>
      </c>
      <c r="Q2198" s="51" t="n">
        <f aca="false">FilterOPk!O$44</f>
        <v>0</v>
      </c>
    </row>
    <row r="2199" customFormat="false" ht="12.75" hidden="false" customHeight="false" outlineLevel="0" collapsed="false">
      <c r="B2199" s="85" t="str">
        <f aca="false">FilterOPk!A$45</f>
        <v>Jeff King</v>
      </c>
      <c r="C2199" s="13" t="n">
        <f aca="false">C2198+1</f>
        <v>2198</v>
      </c>
      <c r="D2199" s="50" t="n">
        <f aca="false">FilterOPk!B$45</f>
        <v>0</v>
      </c>
      <c r="E2199" s="50" t="n">
        <f aca="false">FilterOPk!C$45</f>
        <v>0</v>
      </c>
      <c r="F2199" s="50" t="n">
        <f aca="false">FilterOPk!D$45</f>
        <v>0</v>
      </c>
      <c r="G2199" s="50" t="n">
        <f aca="false">FilterOPk!E$45</f>
        <v>0</v>
      </c>
      <c r="H2199" s="50" t="n">
        <f aca="false">FilterOPk!F$45</f>
        <v>0</v>
      </c>
      <c r="I2199" s="50" t="n">
        <f aca="false">FilterOPk!G$45</f>
        <v>0</v>
      </c>
      <c r="J2199" s="50" t="n">
        <f aca="false">FilterOPk!H$45</f>
        <v>0</v>
      </c>
      <c r="K2199" s="50" t="n">
        <f aca="false">FilterOPk!I$45</f>
        <v>0</v>
      </c>
      <c r="L2199" s="50" t="n">
        <f aca="false">FilterOPk!J$45</f>
        <v>0</v>
      </c>
      <c r="M2199" s="50" t="n">
        <f aca="false">FilterOPk!K$45</f>
        <v>0</v>
      </c>
      <c r="N2199" s="50" t="n">
        <f aca="false">FilterOPk!L$45</f>
        <v>0</v>
      </c>
      <c r="O2199" s="50" t="n">
        <f aca="false">FilterOPk!M$45</f>
        <v>0</v>
      </c>
      <c r="P2199" s="50" t="n">
        <f aca="false">FilterOPk!N$45</f>
        <v>0</v>
      </c>
      <c r="Q2199" s="51" t="n">
        <f aca="false">FilterOPk!O$45</f>
        <v>0</v>
      </c>
    </row>
    <row r="2200" customFormat="false" ht="12.75" hidden="false" customHeight="false" outlineLevel="0" collapsed="false">
      <c r="B2200" s="85" t="n">
        <f aca="false">FilterOPk!A$46</f>
        <v>0</v>
      </c>
      <c r="C2200" s="13" t="n">
        <f aca="false">C2199+1</f>
        <v>2199</v>
      </c>
      <c r="D2200" s="50" t="n">
        <f aca="false">FilterOPk!B$46</f>
        <v>0</v>
      </c>
      <c r="E2200" s="50" t="n">
        <f aca="false">FilterOPk!C$46</f>
        <v>0</v>
      </c>
      <c r="F2200" s="50" t="n">
        <f aca="false">FilterOPk!D$46</f>
        <v>0</v>
      </c>
      <c r="G2200" s="50" t="n">
        <f aca="false">FilterOPk!E$46</f>
        <v>0</v>
      </c>
      <c r="H2200" s="50" t="n">
        <f aca="false">FilterOPk!F$46</f>
        <v>0</v>
      </c>
      <c r="I2200" s="50" t="n">
        <f aca="false">FilterOPk!G$46</f>
        <v>0</v>
      </c>
      <c r="J2200" s="50" t="n">
        <f aca="false">FilterOPk!H$46</f>
        <v>0</v>
      </c>
      <c r="K2200" s="50" t="n">
        <f aca="false">FilterOPk!I$46</f>
        <v>0</v>
      </c>
      <c r="L2200" s="50" t="n">
        <f aca="false">FilterOPk!J$46</f>
        <v>0</v>
      </c>
      <c r="M2200" s="50" t="n">
        <f aca="false">FilterOPk!K$46</f>
        <v>0</v>
      </c>
      <c r="N2200" s="50" t="n">
        <f aca="false">FilterOPk!L$46</f>
        <v>0</v>
      </c>
      <c r="O2200" s="50" t="n">
        <f aca="false">FilterOPk!M$46</f>
        <v>0</v>
      </c>
      <c r="P2200" s="50" t="n">
        <f aca="false">FilterOPk!N$46</f>
        <v>0</v>
      </c>
      <c r="Q2200" s="51" t="n">
        <f aca="false">FilterOPk!O$46</f>
        <v>0</v>
      </c>
    </row>
    <row r="2201" customFormat="false" ht="12.75" hidden="false" customHeight="false" outlineLevel="0" collapsed="false">
      <c r="B2201" s="87" t="n">
        <f aca="false">FilterOPk!A$47</f>
        <v>0</v>
      </c>
      <c r="C2201" s="64" t="n">
        <f aca="false">C2200+1</f>
        <v>2200</v>
      </c>
      <c r="D2201" s="54" t="n">
        <f aca="false">FilterOPk!B$47</f>
        <v>0</v>
      </c>
      <c r="E2201" s="54" t="n">
        <f aca="false">FilterOPk!C$47</f>
        <v>0</v>
      </c>
      <c r="F2201" s="54" t="n">
        <f aca="false">FilterOPk!D$47</f>
        <v>0</v>
      </c>
      <c r="G2201" s="54" t="n">
        <f aca="false">FilterOPk!E$47</f>
        <v>0</v>
      </c>
      <c r="H2201" s="54" t="n">
        <f aca="false">FilterOPk!F$47</f>
        <v>0</v>
      </c>
      <c r="I2201" s="54" t="n">
        <f aca="false">FilterOPk!G$47</f>
        <v>0</v>
      </c>
      <c r="J2201" s="54" t="n">
        <f aca="false">FilterOPk!H$47</f>
        <v>0</v>
      </c>
      <c r="K2201" s="54" t="n">
        <f aca="false">FilterOPk!I$47</f>
        <v>0</v>
      </c>
      <c r="L2201" s="54" t="n">
        <f aca="false">FilterOPk!J$47</f>
        <v>0</v>
      </c>
      <c r="M2201" s="54" t="n">
        <f aca="false">FilterOPk!K$47</f>
        <v>0</v>
      </c>
      <c r="N2201" s="54" t="n">
        <f aca="false">FilterOPk!L$47</f>
        <v>0</v>
      </c>
      <c r="O2201" s="54" t="n">
        <f aca="false">FilterOPk!M$47</f>
        <v>0</v>
      </c>
      <c r="P2201" s="54" t="n">
        <f aca="false">FilterOPk!N$47</f>
        <v>0</v>
      </c>
      <c r="Q2201" s="55" t="n">
        <f aca="false">FilterOPk!O$47</f>
        <v>0</v>
      </c>
    </row>
    <row r="2202" customFormat="false" ht="12.75" hidden="false" customHeight="false" outlineLevel="0" collapsed="false">
      <c r="A2202" s="0" t="n">
        <f aca="false">A2162+1</f>
        <v>56</v>
      </c>
      <c r="B2202" s="57" t="n">
        <f aca="false">FilterOPk!D$1</f>
        <v>36907</v>
      </c>
      <c r="C2202" s="58" t="n">
        <f aca="false">C2201+1</f>
        <v>2201</v>
      </c>
      <c r="D2202" s="58"/>
      <c r="E2202" s="58"/>
      <c r="F2202" s="58"/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83"/>
    </row>
    <row r="2203" customFormat="false" ht="12.75" hidden="false" customHeight="false" outlineLevel="0" collapsed="false">
      <c r="B2203" s="61"/>
      <c r="C2203" s="13" t="n">
        <f aca="false">C2202+1</f>
        <v>2202</v>
      </c>
      <c r="D2203" s="13"/>
      <c r="E2203" s="21" t="s">
        <v>5</v>
      </c>
      <c r="F2203" s="21" t="s">
        <v>6</v>
      </c>
      <c r="G2203" s="21" t="s">
        <v>7</v>
      </c>
      <c r="H2203" s="21" t="s">
        <v>8</v>
      </c>
      <c r="I2203" s="21" t="s">
        <v>9</v>
      </c>
      <c r="J2203" s="21" t="s">
        <v>10</v>
      </c>
      <c r="K2203" s="21" t="s">
        <v>11</v>
      </c>
      <c r="L2203" s="21" t="s">
        <v>12</v>
      </c>
      <c r="M2203" s="21" t="s">
        <v>13</v>
      </c>
      <c r="N2203" s="21" t="s">
        <v>14</v>
      </c>
      <c r="O2203" s="21" t="n">
        <v>2002</v>
      </c>
      <c r="P2203" s="21" t="s">
        <v>15</v>
      </c>
      <c r="Q2203" s="84" t="s">
        <v>16</v>
      </c>
    </row>
    <row r="2204" customFormat="false" ht="12.75" hidden="false" customHeight="false" outlineLevel="0" collapsed="false">
      <c r="B2204" s="85" t="str">
        <f aca="false">FilterOPk!A$9</f>
        <v>Power positions</v>
      </c>
      <c r="C2204" s="13" t="n">
        <f aca="false">C2203+1</f>
        <v>2203</v>
      </c>
      <c r="D2204" s="13" t="s">
        <v>4</v>
      </c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86"/>
    </row>
    <row r="2205" customFormat="false" ht="12.75" hidden="false" customHeight="false" outlineLevel="0" collapsed="false">
      <c r="B2205" s="85" t="str">
        <f aca="false">FilterOPk!A$10</f>
        <v>East Position</v>
      </c>
      <c r="C2205" s="13" t="n">
        <f aca="false">C2204+1</f>
        <v>2204</v>
      </c>
      <c r="D2205" s="50" t="n">
        <f aca="false">FilterOPk!B$10</f>
        <v>34784396.7946123</v>
      </c>
      <c r="E2205" s="50" t="n">
        <f aca="false">FilterOPk!C$10</f>
        <v>139428.68</v>
      </c>
      <c r="F2205" s="50" t="n">
        <f aca="false">FilterOPk!D$10</f>
        <v>244540.42</v>
      </c>
      <c r="G2205" s="50" t="n">
        <f aca="false">FilterOPk!E$10</f>
        <v>352018.99</v>
      </c>
      <c r="H2205" s="50" t="n">
        <f aca="false">FilterOPk!F$10</f>
        <v>454047.41</v>
      </c>
      <c r="I2205" s="50" t="n">
        <f aca="false">FilterOPk!G$10</f>
        <v>460700.87</v>
      </c>
      <c r="J2205" s="50" t="n">
        <f aca="false">FilterOPk!H$10</f>
        <v>371715.26</v>
      </c>
      <c r="K2205" s="50" t="n">
        <f aca="false">FilterOPk!I$10</f>
        <v>743238.67</v>
      </c>
      <c r="L2205" s="50" t="n">
        <f aca="false">FilterOPk!J$10</f>
        <v>433572.73</v>
      </c>
      <c r="M2205" s="50" t="n">
        <f aca="false">FilterOPk!K$10</f>
        <v>1264075.99</v>
      </c>
      <c r="N2205" s="50" t="n">
        <f aca="false">FilterOPk!L$10</f>
        <v>4463339.02</v>
      </c>
      <c r="O2205" s="50" t="n">
        <f aca="false">FilterOPk!M$10</f>
        <v>-232298.41</v>
      </c>
      <c r="P2205" s="50" t="n">
        <f aca="false">FilterOPk!N$10</f>
        <v>1174384.84</v>
      </c>
      <c r="Q2205" s="51" t="n">
        <f aca="false">FilterOPk!O$10</f>
        <v>5405425.45</v>
      </c>
    </row>
    <row r="2206" customFormat="false" ht="12.75" hidden="false" customHeight="false" outlineLevel="0" collapsed="false">
      <c r="B2206" s="85" t="str">
        <f aca="false">FilterOPk!A$11</f>
        <v>East Power Mgmt</v>
      </c>
      <c r="C2206" s="13" t="n">
        <f aca="false">C2205+1</f>
        <v>2205</v>
      </c>
      <c r="D2206" s="50" t="n">
        <f aca="false">FilterOPk!B$11</f>
        <v>7547347.04451418</v>
      </c>
      <c r="E2206" s="50" t="n">
        <f aca="false">FilterOPk!C$11</f>
        <v>0</v>
      </c>
      <c r="F2206" s="50" t="n">
        <f aca="false">FilterOPk!D$11</f>
        <v>0</v>
      </c>
      <c r="G2206" s="50" t="n">
        <f aca="false">FilterOPk!E$11</f>
        <v>0</v>
      </c>
      <c r="H2206" s="50" t="n">
        <f aca="false">FilterOPk!F$11</f>
        <v>0</v>
      </c>
      <c r="I2206" s="50" t="n">
        <f aca="false">FilterOPk!G$11</f>
        <v>0</v>
      </c>
      <c r="J2206" s="50" t="n">
        <f aca="false">FilterOPk!H$11</f>
        <v>0</v>
      </c>
      <c r="K2206" s="50" t="n">
        <f aca="false">FilterOPk!I$11</f>
        <v>0</v>
      </c>
      <c r="L2206" s="50" t="n">
        <f aca="false">FilterOPk!J$11</f>
        <v>0</v>
      </c>
      <c r="M2206" s="50" t="n">
        <f aca="false">FilterOPk!K$11</f>
        <v>0</v>
      </c>
      <c r="N2206" s="50" t="n">
        <f aca="false">FilterOPk!L$11</f>
        <v>0</v>
      </c>
      <c r="O2206" s="50" t="n">
        <f aca="false">FilterOPk!M$11</f>
        <v>0</v>
      </c>
      <c r="P2206" s="50" t="n">
        <f aca="false">FilterOPk!N$11</f>
        <v>0</v>
      </c>
      <c r="Q2206" s="51" t="n">
        <f aca="false">FilterOPk!O$11</f>
        <v>0</v>
      </c>
    </row>
    <row r="2207" customFormat="false" ht="12.75" hidden="false" customHeight="false" outlineLevel="0" collapsed="false">
      <c r="B2207" s="85" t="str">
        <f aca="false">FilterOPk!A$12</f>
        <v>Long Term Options</v>
      </c>
      <c r="C2207" s="13" t="n">
        <f aca="false">C2206+1</f>
        <v>2206</v>
      </c>
      <c r="D2207" s="50" t="n">
        <f aca="false">FilterOPk!B$12</f>
        <v>0</v>
      </c>
      <c r="E2207" s="50" t="n">
        <f aca="false">FilterOPk!C$12</f>
        <v>0</v>
      </c>
      <c r="F2207" s="50" t="n">
        <f aca="false">FilterOPk!D$12</f>
        <v>0</v>
      </c>
      <c r="G2207" s="50" t="n">
        <f aca="false">FilterOPk!E$12</f>
        <v>0</v>
      </c>
      <c r="H2207" s="50" t="n">
        <f aca="false">FilterOPk!F$12</f>
        <v>0</v>
      </c>
      <c r="I2207" s="50" t="n">
        <f aca="false">FilterOPk!G$12</f>
        <v>0</v>
      </c>
      <c r="J2207" s="50" t="n">
        <f aca="false">FilterOPk!H$12</f>
        <v>0</v>
      </c>
      <c r="K2207" s="50" t="n">
        <f aca="false">FilterOPk!I$12</f>
        <v>0</v>
      </c>
      <c r="L2207" s="50" t="n">
        <f aca="false">FilterOPk!J$12</f>
        <v>0</v>
      </c>
      <c r="M2207" s="50" t="n">
        <f aca="false">FilterOPk!K$12</f>
        <v>0</v>
      </c>
      <c r="N2207" s="50" t="n">
        <f aca="false">FilterOPk!L$12</f>
        <v>0</v>
      </c>
      <c r="O2207" s="50" t="n">
        <f aca="false">FilterOPk!M$12</f>
        <v>0</v>
      </c>
      <c r="P2207" s="50" t="n">
        <f aca="false">FilterOPk!N$12</f>
        <v>0</v>
      </c>
      <c r="Q2207" s="51" t="n">
        <f aca="false">FilterOPk!O$12</f>
        <v>0</v>
      </c>
    </row>
    <row r="2208" customFormat="false" ht="12.75" hidden="false" customHeight="false" outlineLevel="0" collapsed="false">
      <c r="B2208" s="85" t="str">
        <f aca="false">FilterOPk!A$13</f>
        <v>LT-MIDWEST</v>
      </c>
      <c r="C2208" s="13" t="n">
        <f aca="false">C2207+1</f>
        <v>2207</v>
      </c>
      <c r="D2208" s="50" t="n">
        <f aca="false">FilterOPk!B$13</f>
        <v>7151089.47366245</v>
      </c>
      <c r="E2208" s="50" t="n">
        <f aca="false">FilterOPk!C$13</f>
        <v>36317.39</v>
      </c>
      <c r="F2208" s="50" t="n">
        <f aca="false">FilterOPk!D$13</f>
        <v>95142.77</v>
      </c>
      <c r="G2208" s="50" t="n">
        <f aca="false">FilterOPk!E$13</f>
        <v>106523.31</v>
      </c>
      <c r="H2208" s="50" t="n">
        <f aca="false">FilterOPk!F$13</f>
        <v>103615.07</v>
      </c>
      <c r="I2208" s="50" t="n">
        <f aca="false">FilterOPk!G$13</f>
        <v>106049.09</v>
      </c>
      <c r="J2208" s="50" t="n">
        <f aca="false">FilterOPk!H$13</f>
        <v>78310</v>
      </c>
      <c r="K2208" s="50" t="n">
        <f aca="false">FilterOPk!I$13</f>
        <v>160210.16</v>
      </c>
      <c r="L2208" s="50" t="n">
        <f aca="false">FilterOPk!J$13</f>
        <v>108136.49</v>
      </c>
      <c r="M2208" s="50" t="n">
        <f aca="false">FilterOPk!K$13</f>
        <v>312653.19</v>
      </c>
      <c r="N2208" s="50" t="n">
        <f aca="false">FilterOPk!L$13</f>
        <v>1106957.47</v>
      </c>
      <c r="O2208" s="50" t="n">
        <f aca="false">FilterOPk!M$13</f>
        <v>-124610.37</v>
      </c>
      <c r="P2208" s="50" t="n">
        <f aca="false">FilterOPk!N$13</f>
        <v>893459.31</v>
      </c>
      <c r="Q2208" s="51" t="n">
        <f aca="false">FilterOPk!O$13</f>
        <v>1875806.41</v>
      </c>
    </row>
    <row r="2209" customFormat="false" ht="12.75" hidden="false" customHeight="false" outlineLevel="0" collapsed="false">
      <c r="B2209" s="85" t="str">
        <f aca="false">FilterOPk!A$14</f>
        <v>ST-ECAR</v>
      </c>
      <c r="C2209" s="13" t="n">
        <f aca="false">C2208+1</f>
        <v>2208</v>
      </c>
      <c r="D2209" s="50" t="n">
        <f aca="false">FilterOPk!B$14</f>
        <v>238101.441960815</v>
      </c>
      <c r="E2209" s="50" t="n">
        <f aca="false">FilterOPk!C$14</f>
        <v>0</v>
      </c>
      <c r="F2209" s="50" t="n">
        <f aca="false">FilterOPk!D$14</f>
        <v>0</v>
      </c>
      <c r="G2209" s="50" t="n">
        <f aca="false">FilterOPk!E$14</f>
        <v>0</v>
      </c>
      <c r="H2209" s="50" t="n">
        <f aca="false">FilterOPk!F$14</f>
        <v>0</v>
      </c>
      <c r="I2209" s="50" t="n">
        <f aca="false">FilterOPk!G$14</f>
        <v>0</v>
      </c>
      <c r="J2209" s="50" t="n">
        <f aca="false">FilterOPk!H$14</f>
        <v>0</v>
      </c>
      <c r="K2209" s="50" t="n">
        <f aca="false">FilterOPk!I$14</f>
        <v>0</v>
      </c>
      <c r="L2209" s="50" t="n">
        <f aca="false">FilterOPk!J$14</f>
        <v>0</v>
      </c>
      <c r="M2209" s="50" t="n">
        <f aca="false">FilterOPk!K$14</f>
        <v>0</v>
      </c>
      <c r="N2209" s="50" t="n">
        <f aca="false">FilterOPk!L$14</f>
        <v>0</v>
      </c>
      <c r="O2209" s="50" t="n">
        <f aca="false">FilterOPk!M$14</f>
        <v>0</v>
      </c>
      <c r="P2209" s="50" t="n">
        <f aca="false">FilterOPk!N$14</f>
        <v>0</v>
      </c>
      <c r="Q2209" s="51" t="n">
        <f aca="false">FilterOPk!O$14</f>
        <v>0</v>
      </c>
    </row>
    <row r="2210" customFormat="false" ht="12.75" hidden="false" customHeight="false" outlineLevel="0" collapsed="false">
      <c r="B2210" s="85" t="str">
        <f aca="false">FilterOPk!A$15</f>
        <v>ST- MAPP</v>
      </c>
      <c r="C2210" s="13" t="n">
        <f aca="false">C2209+1</f>
        <v>2209</v>
      </c>
      <c r="D2210" s="50" t="n">
        <f aca="false">FilterOPk!B$15</f>
        <v>254636.614020626</v>
      </c>
      <c r="E2210" s="50" t="n">
        <f aca="false">FilterOPk!C$15</f>
        <v>-1590.85</v>
      </c>
      <c r="F2210" s="50" t="n">
        <f aca="false">FilterOPk!D$15</f>
        <v>-3167.72</v>
      </c>
      <c r="G2210" s="50" t="n">
        <f aca="false">FilterOPk!E$15</f>
        <v>-3546.79</v>
      </c>
      <c r="H2210" s="50" t="n">
        <f aca="false">FilterOPk!F$15</f>
        <v>-3530.89</v>
      </c>
      <c r="I2210" s="50" t="n">
        <f aca="false">FilterOPk!G$15</f>
        <v>0</v>
      </c>
      <c r="J2210" s="50" t="n">
        <f aca="false">FilterOPk!H$15</f>
        <v>0</v>
      </c>
      <c r="K2210" s="50" t="n">
        <f aca="false">FilterOPk!I$15</f>
        <v>0</v>
      </c>
      <c r="L2210" s="50" t="n">
        <f aca="false">FilterOPk!J$15</f>
        <v>0</v>
      </c>
      <c r="M2210" s="50" t="n">
        <f aca="false">FilterOPk!K$15</f>
        <v>0</v>
      </c>
      <c r="N2210" s="50" t="n">
        <f aca="false">FilterOPk!L$15</f>
        <v>-11836.25</v>
      </c>
      <c r="O2210" s="50" t="n">
        <f aca="false">FilterOPk!M$15</f>
        <v>0</v>
      </c>
      <c r="P2210" s="50" t="n">
        <f aca="false">FilterOPk!N$15</f>
        <v>0</v>
      </c>
      <c r="Q2210" s="51" t="n">
        <f aca="false">FilterOPk!O$15</f>
        <v>-11836.25</v>
      </c>
    </row>
    <row r="2211" customFormat="false" ht="12.75" hidden="false" customHeight="false" outlineLevel="0" collapsed="false">
      <c r="B2211" s="85" t="str">
        <f aca="false">FilterOPk!A$16</f>
        <v>ST- MAIN</v>
      </c>
      <c r="C2211" s="13" t="n">
        <f aca="false">C2210+1</f>
        <v>2210</v>
      </c>
      <c r="D2211" s="50" t="n">
        <f aca="false">FilterOPk!B$16</f>
        <v>694293.253349893</v>
      </c>
      <c r="E2211" s="50" t="n">
        <f aca="false">FilterOPk!C$16</f>
        <v>0</v>
      </c>
      <c r="F2211" s="50" t="n">
        <f aca="false">FilterOPk!D$16</f>
        <v>0</v>
      </c>
      <c r="G2211" s="50" t="n">
        <f aca="false">FilterOPk!E$16</f>
        <v>0</v>
      </c>
      <c r="H2211" s="50" t="n">
        <f aca="false">FilterOPk!F$16</f>
        <v>0</v>
      </c>
      <c r="I2211" s="50" t="n">
        <f aca="false">FilterOPk!G$16</f>
        <v>0</v>
      </c>
      <c r="J2211" s="50" t="n">
        <f aca="false">FilterOPk!H$16</f>
        <v>0</v>
      </c>
      <c r="K2211" s="50" t="n">
        <f aca="false">FilterOPk!I$16</f>
        <v>0</v>
      </c>
      <c r="L2211" s="50" t="n">
        <f aca="false">FilterOPk!J$16</f>
        <v>0</v>
      </c>
      <c r="M2211" s="50" t="n">
        <f aca="false">FilterOPk!K$16</f>
        <v>0</v>
      </c>
      <c r="N2211" s="50" t="n">
        <f aca="false">FilterOPk!L$16</f>
        <v>0</v>
      </c>
      <c r="O2211" s="50" t="n">
        <f aca="false">FilterOPk!M$16</f>
        <v>0</v>
      </c>
      <c r="P2211" s="50" t="n">
        <f aca="false">FilterOPk!N$16</f>
        <v>0</v>
      </c>
      <c r="Q2211" s="51" t="n">
        <f aca="false">FilterOPk!O$16</f>
        <v>0</v>
      </c>
    </row>
    <row r="2212" customFormat="false" ht="12.75" hidden="false" customHeight="false" outlineLevel="0" collapsed="false">
      <c r="B2212" s="85" t="str">
        <f aca="false">FilterOPk!A$17</f>
        <v>MW-ANALYST</v>
      </c>
      <c r="C2212" s="13" t="n">
        <f aca="false">C2211+1</f>
        <v>2211</v>
      </c>
      <c r="D2212" s="50" t="n">
        <f aca="false">FilterOPk!B$17</f>
        <v>0</v>
      </c>
      <c r="E2212" s="50" t="n">
        <f aca="false">FilterOPk!C$17</f>
        <v>0</v>
      </c>
      <c r="F2212" s="50" t="n">
        <f aca="false">FilterOPk!D$17</f>
        <v>0</v>
      </c>
      <c r="G2212" s="50" t="n">
        <f aca="false">FilterOPk!E$17</f>
        <v>0</v>
      </c>
      <c r="H2212" s="50" t="n">
        <f aca="false">FilterOPk!F$17</f>
        <v>0</v>
      </c>
      <c r="I2212" s="50" t="n">
        <f aca="false">FilterOPk!G$17</f>
        <v>0</v>
      </c>
      <c r="J2212" s="50" t="n">
        <f aca="false">FilterOPk!H$17</f>
        <v>0</v>
      </c>
      <c r="K2212" s="50" t="n">
        <f aca="false">FilterOPk!I$17</f>
        <v>0</v>
      </c>
      <c r="L2212" s="50" t="n">
        <f aca="false">FilterOPk!J$17</f>
        <v>0</v>
      </c>
      <c r="M2212" s="50" t="n">
        <f aca="false">FilterOPk!K$17</f>
        <v>0</v>
      </c>
      <c r="N2212" s="50" t="n">
        <f aca="false">FilterOPk!L$17</f>
        <v>0</v>
      </c>
      <c r="O2212" s="50" t="n">
        <f aca="false">FilterOPk!M$17</f>
        <v>0</v>
      </c>
      <c r="P2212" s="50" t="n">
        <f aca="false">FilterOPk!N$17</f>
        <v>0</v>
      </c>
      <c r="Q2212" s="51" t="n">
        <f aca="false">FilterOPk!O$17</f>
        <v>0</v>
      </c>
    </row>
    <row r="2213" customFormat="false" ht="12.75" hidden="false" customHeight="false" outlineLevel="0" collapsed="false">
      <c r="B2213" s="85" t="str">
        <f aca="false">FilterOPk!A$18</f>
        <v>LT-NE</v>
      </c>
      <c r="C2213" s="13" t="n">
        <f aca="false">C2212+1</f>
        <v>2212</v>
      </c>
      <c r="D2213" s="50" t="n">
        <f aca="false">FilterOPk!B$18</f>
        <v>6187311.37539291</v>
      </c>
      <c r="E2213" s="50" t="n">
        <f aca="false">FilterOPk!C$18</f>
        <v>38662.79</v>
      </c>
      <c r="F2213" s="50" t="n">
        <f aca="false">FilterOPk!D$18</f>
        <v>89522.8</v>
      </c>
      <c r="G2213" s="50" t="n">
        <f aca="false">FilterOPk!E$18</f>
        <v>158536.19</v>
      </c>
      <c r="H2213" s="50" t="n">
        <f aca="false">FilterOPk!F$18</f>
        <v>261849.24</v>
      </c>
      <c r="I2213" s="50" t="n">
        <f aca="false">FilterOPk!G$18</f>
        <v>291708.83</v>
      </c>
      <c r="J2213" s="50" t="n">
        <f aca="false">FilterOPk!H$18</f>
        <v>228360.42</v>
      </c>
      <c r="K2213" s="50" t="n">
        <f aca="false">FilterOPk!I$18</f>
        <v>445432.42</v>
      </c>
      <c r="L2213" s="50" t="n">
        <f aca="false">FilterOPk!J$18</f>
        <v>266345.8</v>
      </c>
      <c r="M2213" s="50" t="n">
        <f aca="false">FilterOPk!K$18</f>
        <v>801315.09</v>
      </c>
      <c r="N2213" s="50" t="n">
        <f aca="false">FilterOPk!L$18</f>
        <v>2581733.58</v>
      </c>
      <c r="O2213" s="50" t="n">
        <f aca="false">FilterOPk!M$18</f>
        <v>-636932.37</v>
      </c>
      <c r="P2213" s="50" t="n">
        <f aca="false">FilterOPk!N$18</f>
        <v>-2303942.42</v>
      </c>
      <c r="Q2213" s="51" t="n">
        <f aca="false">FilterOPk!O$18</f>
        <v>-359141.210000001</v>
      </c>
    </row>
    <row r="2214" customFormat="false" ht="12.75" hidden="false" customHeight="false" outlineLevel="0" collapsed="false">
      <c r="B2214" s="85" t="str">
        <f aca="false">FilterOPk!A$19</f>
        <v>LT-PJM</v>
      </c>
      <c r="C2214" s="13" t="n">
        <f aca="false">C2213+1</f>
        <v>2213</v>
      </c>
      <c r="D2214" s="50" t="n">
        <f aca="false">FilterOPk!B$19</f>
        <v>1818236.42109565</v>
      </c>
      <c r="E2214" s="50" t="n">
        <f aca="false">FilterOPk!C$19</f>
        <v>0</v>
      </c>
      <c r="F2214" s="50" t="n">
        <f aca="false">FilterOPk!D$19</f>
        <v>19402.28</v>
      </c>
      <c r="G2214" s="50" t="n">
        <f aca="false">FilterOPk!E$19</f>
        <v>57930.92</v>
      </c>
      <c r="H2214" s="50" t="n">
        <f aca="false">FilterOPk!F$19</f>
        <v>59436.7</v>
      </c>
      <c r="I2214" s="50" t="n">
        <f aca="false">FilterOPk!G$19</f>
        <v>19136.52</v>
      </c>
      <c r="J2214" s="50" t="n">
        <f aca="false">FilterOPk!H$19</f>
        <v>18664.41</v>
      </c>
      <c r="K2214" s="50" t="n">
        <f aca="false">FilterOPk!I$19</f>
        <v>33608.82</v>
      </c>
      <c r="L2214" s="50" t="n">
        <f aca="false">FilterOPk!J$19</f>
        <v>20867.53</v>
      </c>
      <c r="M2214" s="50" t="n">
        <f aca="false">FilterOPk!K$19</f>
        <v>56340.86</v>
      </c>
      <c r="N2214" s="50" t="n">
        <f aca="false">FilterOPk!L$19</f>
        <v>285388.04</v>
      </c>
      <c r="O2214" s="50" t="n">
        <f aca="false">FilterOPk!M$19</f>
        <v>-1975.43</v>
      </c>
      <c r="P2214" s="50" t="n">
        <f aca="false">FilterOPk!N$19</f>
        <v>-179963.06</v>
      </c>
      <c r="Q2214" s="51" t="n">
        <f aca="false">FilterOPk!O$19</f>
        <v>103449.55</v>
      </c>
    </row>
    <row r="2215" customFormat="false" ht="12.75" hidden="false" customHeight="false" outlineLevel="0" collapsed="false">
      <c r="B2215" s="85" t="str">
        <f aca="false">FilterOPk!A$20</f>
        <v>LT- NY</v>
      </c>
      <c r="C2215" s="13" t="n">
        <f aca="false">C2214+1</f>
        <v>2214</v>
      </c>
      <c r="D2215" s="50" t="n">
        <f aca="false">FilterOPk!B$20</f>
        <v>0</v>
      </c>
      <c r="E2215" s="50" t="n">
        <f aca="false">FilterOPk!C$20</f>
        <v>-9128.22</v>
      </c>
      <c r="F2215" s="50" t="n">
        <f aca="false">FilterOPk!D$20</f>
        <v>-69725.26</v>
      </c>
      <c r="G2215" s="50" t="n">
        <f aca="false">FilterOPk!E$20</f>
        <v>0</v>
      </c>
      <c r="H2215" s="50" t="n">
        <f aca="false">FilterOPk!F$20</f>
        <v>0</v>
      </c>
      <c r="I2215" s="50" t="n">
        <f aca="false">FilterOPk!G$20</f>
        <v>0</v>
      </c>
      <c r="J2215" s="50" t="n">
        <f aca="false">FilterOPk!H$20</f>
        <v>0</v>
      </c>
      <c r="K2215" s="50" t="n">
        <f aca="false">FilterOPk!I$20</f>
        <v>0</v>
      </c>
      <c r="L2215" s="50" t="n">
        <f aca="false">FilterOPk!J$20</f>
        <v>0</v>
      </c>
      <c r="M2215" s="50" t="n">
        <f aca="false">FilterOPk!K$20</f>
        <v>0</v>
      </c>
      <c r="N2215" s="50" t="n">
        <f aca="false">FilterOPk!L$20</f>
        <v>-78853.48</v>
      </c>
      <c r="O2215" s="50" t="n">
        <f aca="false">FilterOPk!M$20</f>
        <v>0</v>
      </c>
      <c r="P2215" s="50" t="n">
        <f aca="false">FilterOPk!N$20</f>
        <v>12056.92</v>
      </c>
      <c r="Q2215" s="51" t="n">
        <f aca="false">FilterOPk!O$20</f>
        <v>-66796.56</v>
      </c>
    </row>
    <row r="2216" customFormat="false" ht="12.75" hidden="false" customHeight="false" outlineLevel="0" collapsed="false">
      <c r="B2216" s="85" t="str">
        <f aca="false">FilterOPk!A$21</f>
        <v>ST- PJM</v>
      </c>
      <c r="C2216" s="13" t="n">
        <f aca="false">C2215+1</f>
        <v>2215</v>
      </c>
      <c r="D2216" s="50" t="n">
        <f aca="false">FilterOPk!B$21</f>
        <v>1243093.71447674</v>
      </c>
      <c r="E2216" s="50" t="n">
        <f aca="false">FilterOPk!C$21</f>
        <v>13503.06</v>
      </c>
      <c r="F2216" s="50" t="n">
        <f aca="false">FilterOPk!D$21</f>
        <v>0</v>
      </c>
      <c r="G2216" s="50" t="n">
        <f aca="false">FilterOPk!E$21</f>
        <v>0</v>
      </c>
      <c r="H2216" s="50" t="n">
        <f aca="false">FilterOPk!F$21</f>
        <v>0</v>
      </c>
      <c r="I2216" s="50" t="n">
        <f aca="false">FilterOPk!G$21</f>
        <v>0</v>
      </c>
      <c r="J2216" s="50" t="n">
        <f aca="false">FilterOPk!H$21</f>
        <v>0</v>
      </c>
      <c r="K2216" s="50" t="n">
        <f aca="false">FilterOPk!I$21</f>
        <v>0</v>
      </c>
      <c r="L2216" s="50" t="n">
        <f aca="false">FilterOPk!J$21</f>
        <v>0</v>
      </c>
      <c r="M2216" s="50" t="n">
        <f aca="false">FilterOPk!K$21</f>
        <v>0</v>
      </c>
      <c r="N2216" s="50" t="n">
        <f aca="false">FilterOPk!L$21</f>
        <v>13503.06</v>
      </c>
      <c r="O2216" s="50" t="n">
        <f aca="false">FilterOPk!M$21</f>
        <v>0</v>
      </c>
      <c r="P2216" s="50" t="n">
        <f aca="false">FilterOPk!N$21</f>
        <v>0</v>
      </c>
      <c r="Q2216" s="51" t="n">
        <f aca="false">FilterOPk!O$21</f>
        <v>13503.06</v>
      </c>
    </row>
    <row r="2217" customFormat="false" ht="12.75" hidden="false" customHeight="false" outlineLevel="0" collapsed="false">
      <c r="B2217" s="85" t="str">
        <f aca="false">FilterOPk!A$22</f>
        <v>ST- NENG</v>
      </c>
      <c r="C2217" s="13" t="n">
        <f aca="false">C2216+1</f>
        <v>2216</v>
      </c>
      <c r="D2217" s="50" t="n">
        <f aca="false">FilterOPk!B$22</f>
        <v>539719.375927685</v>
      </c>
      <c r="E2217" s="50" t="n">
        <f aca="false">FilterOPk!C$22</f>
        <v>17499.36</v>
      </c>
      <c r="F2217" s="50" t="n">
        <f aca="false">FilterOPk!D$22</f>
        <v>34844.91</v>
      </c>
      <c r="G2217" s="50" t="n">
        <f aca="false">FilterOPk!E$22</f>
        <v>0</v>
      </c>
      <c r="H2217" s="50" t="n">
        <f aca="false">FilterOPk!F$22</f>
        <v>0</v>
      </c>
      <c r="I2217" s="50" t="n">
        <f aca="false">FilterOPk!G$22</f>
        <v>0</v>
      </c>
      <c r="J2217" s="50" t="n">
        <f aca="false">FilterOPk!H$22</f>
        <v>0</v>
      </c>
      <c r="K2217" s="50" t="n">
        <f aca="false">FilterOPk!I$22</f>
        <v>0</v>
      </c>
      <c r="L2217" s="50" t="n">
        <f aca="false">FilterOPk!J$22</f>
        <v>0</v>
      </c>
      <c r="M2217" s="50" t="n">
        <f aca="false">FilterOPk!K$22</f>
        <v>0</v>
      </c>
      <c r="N2217" s="50" t="n">
        <f aca="false">FilterOPk!L$22</f>
        <v>52344.27</v>
      </c>
      <c r="O2217" s="50" t="n">
        <f aca="false">FilterOPk!M$22</f>
        <v>0</v>
      </c>
      <c r="P2217" s="50" t="n">
        <f aca="false">FilterOPk!N$22</f>
        <v>0</v>
      </c>
      <c r="Q2217" s="51" t="n">
        <f aca="false">FilterOPk!O$22</f>
        <v>52344.27</v>
      </c>
    </row>
    <row r="2218" customFormat="false" ht="12.75" hidden="false" customHeight="false" outlineLevel="0" collapsed="false">
      <c r="B2218" s="85" t="str">
        <f aca="false">FilterOPk!A$23</f>
        <v>ST- NY</v>
      </c>
      <c r="C2218" s="13" t="n">
        <f aca="false">C2217+1</f>
        <v>2217</v>
      </c>
      <c r="D2218" s="50" t="n">
        <f aca="false">FilterOPk!B$23</f>
        <v>251437.188425373</v>
      </c>
      <c r="E2218" s="50" t="n">
        <f aca="false">FilterOPk!C$23</f>
        <v>22663</v>
      </c>
      <c r="F2218" s="50" t="n">
        <f aca="false">FilterOPk!D$23</f>
        <v>52267.36</v>
      </c>
      <c r="G2218" s="50" t="n">
        <f aca="false">FilterOPk!E$23</f>
        <v>0</v>
      </c>
      <c r="H2218" s="50" t="n">
        <f aca="false">FilterOPk!F$23</f>
        <v>0</v>
      </c>
      <c r="I2218" s="50" t="n">
        <f aca="false">FilterOPk!G$23</f>
        <v>0</v>
      </c>
      <c r="J2218" s="50" t="n">
        <f aca="false">FilterOPk!H$23</f>
        <v>0</v>
      </c>
      <c r="K2218" s="50" t="n">
        <f aca="false">FilterOPk!I$23</f>
        <v>0</v>
      </c>
      <c r="L2218" s="50" t="n">
        <f aca="false">FilterOPk!J$23</f>
        <v>0</v>
      </c>
      <c r="M2218" s="50" t="n">
        <f aca="false">FilterOPk!K$23</f>
        <v>0</v>
      </c>
      <c r="N2218" s="50" t="n">
        <f aca="false">FilterOPk!L$23</f>
        <v>74930.36</v>
      </c>
      <c r="O2218" s="50" t="n">
        <f aca="false">FilterOPk!M$23</f>
        <v>0</v>
      </c>
      <c r="P2218" s="50" t="n">
        <f aca="false">FilterOPk!N$23</f>
        <v>0</v>
      </c>
      <c r="Q2218" s="51" t="n">
        <f aca="false">FilterOPk!O$23</f>
        <v>74930.36</v>
      </c>
    </row>
    <row r="2219" customFormat="false" ht="12.75" hidden="false" customHeight="false" outlineLevel="0" collapsed="false">
      <c r="B2219" s="85" t="str">
        <f aca="false">FilterOPk!A$24</f>
        <v>NE- PHYS</v>
      </c>
      <c r="C2219" s="13" t="n">
        <f aca="false">C2218+1</f>
        <v>2218</v>
      </c>
      <c r="D2219" s="50" t="n">
        <f aca="false">FilterOPk!B$24</f>
        <v>0</v>
      </c>
      <c r="E2219" s="50" t="n">
        <f aca="false">FilterOPk!C$24</f>
        <v>0</v>
      </c>
      <c r="F2219" s="50" t="n">
        <f aca="false">FilterOPk!D$24</f>
        <v>0</v>
      </c>
      <c r="G2219" s="50" t="n">
        <f aca="false">FilterOPk!E$24</f>
        <v>0</v>
      </c>
      <c r="H2219" s="50" t="n">
        <f aca="false">FilterOPk!F$24</f>
        <v>0</v>
      </c>
      <c r="I2219" s="50" t="n">
        <f aca="false">FilterOPk!G$24</f>
        <v>0</v>
      </c>
      <c r="J2219" s="50" t="n">
        <f aca="false">FilterOPk!H$24</f>
        <v>0</v>
      </c>
      <c r="K2219" s="50" t="n">
        <f aca="false">FilterOPk!I$24</f>
        <v>0</v>
      </c>
      <c r="L2219" s="50" t="n">
        <f aca="false">FilterOPk!J$24</f>
        <v>0</v>
      </c>
      <c r="M2219" s="50" t="n">
        <f aca="false">FilterOPk!K$24</f>
        <v>0</v>
      </c>
      <c r="N2219" s="50" t="n">
        <f aca="false">FilterOPk!L$24</f>
        <v>0</v>
      </c>
      <c r="O2219" s="50" t="n">
        <f aca="false">FilterOPk!M$24</f>
        <v>0</v>
      </c>
      <c r="P2219" s="50" t="n">
        <f aca="false">FilterOPk!N$24</f>
        <v>0</v>
      </c>
      <c r="Q2219" s="51" t="n">
        <f aca="false">FilterOPk!O$24</f>
        <v>0</v>
      </c>
    </row>
    <row r="2220" customFormat="false" ht="12.75" hidden="false" customHeight="false" outlineLevel="0" collapsed="false">
      <c r="B2220" s="85" t="str">
        <f aca="false">FilterOPk!A$25</f>
        <v>LT-Southeast</v>
      </c>
      <c r="C2220" s="13" t="n">
        <f aca="false">C2219+1</f>
        <v>2219</v>
      </c>
      <c r="D2220" s="50" t="n">
        <f aca="false">FilterOPk!B$25</f>
        <v>11411200.8859117</v>
      </c>
      <c r="E2220" s="50" t="n">
        <f aca="false">FilterOPk!C$25</f>
        <v>15825.82</v>
      </c>
      <c r="F2220" s="50" t="n">
        <f aca="false">FilterOPk!D$25</f>
        <v>13250</v>
      </c>
      <c r="G2220" s="50" t="n">
        <f aca="false">FilterOPk!E$25</f>
        <v>24924.1</v>
      </c>
      <c r="H2220" s="50" t="n">
        <f aca="false">FilterOPk!F$25</f>
        <v>24690.47</v>
      </c>
      <c r="I2220" s="50" t="n">
        <f aca="false">FilterOPk!G$25</f>
        <v>26774</v>
      </c>
      <c r="J2220" s="50" t="n">
        <f aca="false">FilterOPk!H$25</f>
        <v>26715</v>
      </c>
      <c r="K2220" s="50" t="n">
        <f aca="false">FilterOPk!I$25</f>
        <v>57358.83</v>
      </c>
      <c r="L2220" s="50" t="n">
        <f aca="false">FilterOPk!J$25</f>
        <v>26146</v>
      </c>
      <c r="M2220" s="50" t="n">
        <f aca="false">FilterOPk!K$25</f>
        <v>75355.31</v>
      </c>
      <c r="N2220" s="50" t="n">
        <f aca="false">FilterOPk!L$25</f>
        <v>291039.53</v>
      </c>
      <c r="O2220" s="50" t="n">
        <f aca="false">FilterOPk!M$25</f>
        <v>-122359</v>
      </c>
      <c r="P2220" s="50" t="n">
        <f aca="false">FilterOPk!N$25</f>
        <v>514428.17</v>
      </c>
      <c r="Q2220" s="51" t="n">
        <f aca="false">FilterOPk!O$25</f>
        <v>683108.7</v>
      </c>
    </row>
    <row r="2221" customFormat="false" ht="12.75" hidden="false" customHeight="false" outlineLevel="0" collapsed="false">
      <c r="B2221" s="85" t="str">
        <f aca="false">FilterOPk!A$26</f>
        <v>ST-SPP</v>
      </c>
      <c r="C2221" s="13" t="n">
        <f aca="false">C2220+1</f>
        <v>2220</v>
      </c>
      <c r="D2221" s="50" t="n">
        <f aca="false">FilterOPk!B$26</f>
        <v>52202.8773549933</v>
      </c>
      <c r="E2221" s="50" t="n">
        <f aca="false">FilterOPk!C$26</f>
        <v>0</v>
      </c>
      <c r="F2221" s="50" t="n">
        <f aca="false">FilterOPk!D$26</f>
        <v>0</v>
      </c>
      <c r="G2221" s="50" t="n">
        <f aca="false">FilterOPk!E$26</f>
        <v>0</v>
      </c>
      <c r="H2221" s="50" t="n">
        <f aca="false">FilterOPk!F$26</f>
        <v>0</v>
      </c>
      <c r="I2221" s="50" t="n">
        <f aca="false">FilterOPk!G$26</f>
        <v>0</v>
      </c>
      <c r="J2221" s="50" t="n">
        <f aca="false">FilterOPk!H$26</f>
        <v>0</v>
      </c>
      <c r="K2221" s="50" t="n">
        <f aca="false">FilterOPk!I$26</f>
        <v>0</v>
      </c>
      <c r="L2221" s="50" t="n">
        <f aca="false">FilterOPk!J$26</f>
        <v>0</v>
      </c>
      <c r="M2221" s="50" t="n">
        <f aca="false">FilterOPk!K$26</f>
        <v>0</v>
      </c>
      <c r="N2221" s="50" t="n">
        <f aca="false">FilterOPk!L$26</f>
        <v>0</v>
      </c>
      <c r="O2221" s="50" t="n">
        <f aca="false">FilterOPk!M$26</f>
        <v>0</v>
      </c>
      <c r="P2221" s="50" t="n">
        <f aca="false">FilterOPk!N$26</f>
        <v>0</v>
      </c>
      <c r="Q2221" s="51" t="n">
        <f aca="false">FilterOPk!O$26</f>
        <v>0</v>
      </c>
    </row>
    <row r="2222" customFormat="false" ht="12.75" hidden="false" customHeight="false" outlineLevel="0" collapsed="false">
      <c r="B2222" s="85" t="str">
        <f aca="false">FilterOPk!A$27</f>
        <v>ST-SERC</v>
      </c>
      <c r="C2222" s="13" t="n">
        <f aca="false">C2221+1</f>
        <v>2221</v>
      </c>
      <c r="D2222" s="50" t="n">
        <f aca="false">FilterOPk!B$27</f>
        <v>686881.973218232</v>
      </c>
      <c r="E2222" s="50" t="n">
        <f aca="false">FilterOPk!C$27</f>
        <v>0</v>
      </c>
      <c r="F2222" s="50" t="n">
        <f aca="false">FilterOPk!D$27</f>
        <v>0</v>
      </c>
      <c r="G2222" s="50" t="n">
        <f aca="false">FilterOPk!E$27</f>
        <v>0</v>
      </c>
      <c r="H2222" s="50" t="n">
        <f aca="false">FilterOPk!F$27</f>
        <v>0</v>
      </c>
      <c r="I2222" s="50" t="n">
        <f aca="false">FilterOPk!G$27</f>
        <v>0</v>
      </c>
      <c r="J2222" s="50" t="n">
        <f aca="false">FilterOPk!H$27</f>
        <v>0</v>
      </c>
      <c r="K2222" s="50" t="n">
        <f aca="false">FilterOPk!I$27</f>
        <v>0</v>
      </c>
      <c r="L2222" s="50" t="n">
        <f aca="false">FilterOPk!J$27</f>
        <v>0</v>
      </c>
      <c r="M2222" s="50" t="n">
        <f aca="false">FilterOPk!K$27</f>
        <v>0</v>
      </c>
      <c r="N2222" s="50" t="n">
        <f aca="false">FilterOPk!L$27</f>
        <v>0</v>
      </c>
      <c r="O2222" s="50" t="n">
        <f aca="false">FilterOPk!M$27</f>
        <v>0</v>
      </c>
      <c r="P2222" s="50" t="n">
        <f aca="false">FilterOPk!N$27</f>
        <v>0</v>
      </c>
      <c r="Q2222" s="51" t="n">
        <f aca="false">FilterOPk!O$27</f>
        <v>0</v>
      </c>
    </row>
    <row r="2223" customFormat="false" ht="12.75" hidden="false" customHeight="false" outlineLevel="0" collapsed="false">
      <c r="B2223" s="85" t="str">
        <f aca="false">FilterOPk!A$28</f>
        <v>LT- Texas</v>
      </c>
      <c r="C2223" s="13" t="n">
        <f aca="false">C2222+1</f>
        <v>2222</v>
      </c>
      <c r="D2223" s="50" t="n">
        <f aca="false">FilterOPk!B$28</f>
        <v>3826684.70313045</v>
      </c>
      <c r="E2223" s="50" t="n">
        <f aca="false">FilterOPk!C$28</f>
        <v>0</v>
      </c>
      <c r="F2223" s="50" t="n">
        <f aca="false">FilterOPk!D$28</f>
        <v>13003.28</v>
      </c>
      <c r="G2223" s="50" t="n">
        <f aca="false">FilterOPk!E$28</f>
        <v>7651.26</v>
      </c>
      <c r="H2223" s="50" t="n">
        <f aca="false">FilterOPk!F$28</f>
        <v>7986.82</v>
      </c>
      <c r="I2223" s="50" t="n">
        <f aca="false">FilterOPk!G$28</f>
        <v>17032.43</v>
      </c>
      <c r="J2223" s="50" t="n">
        <f aca="false">FilterOPk!H$28</f>
        <v>19665.43</v>
      </c>
      <c r="K2223" s="50" t="n">
        <f aca="false">FilterOPk!I$28</f>
        <v>46628.44</v>
      </c>
      <c r="L2223" s="50" t="n">
        <f aca="false">FilterOPk!J$28</f>
        <v>12076.91</v>
      </c>
      <c r="M2223" s="50" t="n">
        <f aca="false">FilterOPk!K$28</f>
        <v>18411.54</v>
      </c>
      <c r="N2223" s="50" t="n">
        <f aca="false">FilterOPk!L$28</f>
        <v>142456.11</v>
      </c>
      <c r="O2223" s="50" t="n">
        <f aca="false">FilterOPk!M$28</f>
        <v>653578.76</v>
      </c>
      <c r="P2223" s="50" t="n">
        <f aca="false">FilterOPk!N$28</f>
        <v>2238345.92</v>
      </c>
      <c r="Q2223" s="51" t="n">
        <f aca="false">FilterOPk!O$28</f>
        <v>3034380.79</v>
      </c>
    </row>
    <row r="2224" customFormat="false" ht="12.75" hidden="false" customHeight="false" outlineLevel="0" collapsed="false">
      <c r="B2224" s="85" t="str">
        <f aca="false">FilterOPk!A$29</f>
        <v>St- Texas</v>
      </c>
      <c r="C2224" s="13" t="n">
        <f aca="false">C2223+1</f>
        <v>2223</v>
      </c>
      <c r="D2224" s="50" t="n">
        <f aca="false">FilterOPk!B$29</f>
        <v>445563.239343252</v>
      </c>
      <c r="E2224" s="50" t="n">
        <f aca="false">FilterOPk!C$29</f>
        <v>5676.33</v>
      </c>
      <c r="F2224" s="50" t="n">
        <f aca="false">FilterOPk!D$29</f>
        <v>0</v>
      </c>
      <c r="G2224" s="50" t="n">
        <f aca="false">FilterOPk!E$29</f>
        <v>0</v>
      </c>
      <c r="H2224" s="50" t="n">
        <f aca="false">FilterOPk!F$29</f>
        <v>0</v>
      </c>
      <c r="I2224" s="50" t="n">
        <f aca="false">FilterOPk!G$29</f>
        <v>0</v>
      </c>
      <c r="J2224" s="50" t="n">
        <f aca="false">FilterOPk!H$29</f>
        <v>0</v>
      </c>
      <c r="K2224" s="50" t="n">
        <f aca="false">FilterOPk!I$29</f>
        <v>0</v>
      </c>
      <c r="L2224" s="50" t="n">
        <f aca="false">FilterOPk!J$29</f>
        <v>0</v>
      </c>
      <c r="M2224" s="50" t="n">
        <f aca="false">FilterOPk!K$29</f>
        <v>0</v>
      </c>
      <c r="N2224" s="50" t="n">
        <f aca="false">FilterOPk!L$29</f>
        <v>5676.33</v>
      </c>
      <c r="O2224" s="50" t="n">
        <f aca="false">FilterOPk!M$29</f>
        <v>0</v>
      </c>
      <c r="P2224" s="50" t="n">
        <f aca="false">FilterOPk!N$29</f>
        <v>0</v>
      </c>
      <c r="Q2224" s="51" t="n">
        <f aca="false">FilterOPk!O$29</f>
        <v>5676.33</v>
      </c>
    </row>
    <row r="2225" customFormat="false" ht="12.75" hidden="false" customHeight="false" outlineLevel="0" collapsed="false">
      <c r="B2225" s="85"/>
      <c r="C2225" s="13" t="n">
        <f aca="false">C2224+1</f>
        <v>2224</v>
      </c>
      <c r="D2225" s="50"/>
      <c r="E2225" s="50"/>
      <c r="F2225" s="50"/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1"/>
    </row>
    <row r="2226" customFormat="false" ht="12.75" hidden="false" customHeight="false" outlineLevel="0" collapsed="false">
      <c r="B2226" s="85" t="str">
        <f aca="false">FilterOPk!A$32</f>
        <v>Gas positions</v>
      </c>
      <c r="C2226" s="13" t="n">
        <f aca="false">C2225+1</f>
        <v>2225</v>
      </c>
      <c r="D2226" s="50" t="s">
        <v>4</v>
      </c>
      <c r="E2226" s="50"/>
      <c r="F2226" s="50"/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1"/>
    </row>
    <row r="2227" customFormat="false" ht="12.75" hidden="false" customHeight="false" outlineLevel="0" collapsed="false">
      <c r="B2227" s="85" t="str">
        <f aca="false">FilterOPk!A$33</f>
        <v>Kevin Presto</v>
      </c>
      <c r="C2227" s="13" t="n">
        <f aca="false">C2226+1</f>
        <v>2226</v>
      </c>
      <c r="D2227" s="50" t="n">
        <f aca="false">FilterOPk!B$33</f>
        <v>0</v>
      </c>
      <c r="E2227" s="50" t="n">
        <f aca="false">FilterOPk!C$33</f>
        <v>0</v>
      </c>
      <c r="F2227" s="50" t="n">
        <f aca="false">FilterOPk!D$33</f>
        <v>0</v>
      </c>
      <c r="G2227" s="50" t="n">
        <f aca="false">FilterOPk!E$33</f>
        <v>0</v>
      </c>
      <c r="H2227" s="50" t="n">
        <f aca="false">FilterOPk!F$33</f>
        <v>0</v>
      </c>
      <c r="I2227" s="50" t="n">
        <f aca="false">FilterOPk!G$33</f>
        <v>0</v>
      </c>
      <c r="J2227" s="50" t="n">
        <f aca="false">FilterOPk!H$33</f>
        <v>0</v>
      </c>
      <c r="K2227" s="50" t="n">
        <f aca="false">FilterOPk!I$33</f>
        <v>0</v>
      </c>
      <c r="L2227" s="50" t="n">
        <f aca="false">FilterOPk!J$33</f>
        <v>0</v>
      </c>
      <c r="M2227" s="50" t="n">
        <f aca="false">FilterOPk!K$33</f>
        <v>0</v>
      </c>
      <c r="N2227" s="50" t="n">
        <f aca="false">FilterOPk!L$33</f>
        <v>0</v>
      </c>
      <c r="O2227" s="50" t="n">
        <f aca="false">FilterOPk!M$33</f>
        <v>0</v>
      </c>
      <c r="P2227" s="50" t="n">
        <f aca="false">FilterOPk!N$33</f>
        <v>0</v>
      </c>
      <c r="Q2227" s="51" t="n">
        <f aca="false">FilterOPk!O$33</f>
        <v>0</v>
      </c>
    </row>
    <row r="2228" customFormat="false" ht="12.75" hidden="false" customHeight="false" outlineLevel="0" collapsed="false">
      <c r="B2228" s="85" t="str">
        <f aca="false">FilterOPk!A$34</f>
        <v>Fletcher Sturm</v>
      </c>
      <c r="C2228" s="13" t="n">
        <f aca="false">C2227+1</f>
        <v>2227</v>
      </c>
      <c r="D2228" s="50" t="n">
        <f aca="false">FilterOPk!B$34</f>
        <v>0</v>
      </c>
      <c r="E2228" s="50" t="n">
        <f aca="false">FilterOPk!C$34</f>
        <v>0</v>
      </c>
      <c r="F2228" s="50" t="n">
        <f aca="false">FilterOPk!D$34</f>
        <v>0</v>
      </c>
      <c r="G2228" s="50" t="n">
        <f aca="false">FilterOPk!E$34</f>
        <v>0</v>
      </c>
      <c r="H2228" s="50" t="n">
        <f aca="false">FilterOPk!F$34</f>
        <v>0</v>
      </c>
      <c r="I2228" s="50" t="n">
        <f aca="false">FilterOPk!G$34</f>
        <v>0</v>
      </c>
      <c r="J2228" s="50" t="n">
        <f aca="false">FilterOPk!H$34</f>
        <v>0</v>
      </c>
      <c r="K2228" s="50" t="n">
        <f aca="false">FilterOPk!I$34</f>
        <v>0</v>
      </c>
      <c r="L2228" s="50" t="n">
        <f aca="false">FilterOPk!J$34</f>
        <v>0</v>
      </c>
      <c r="M2228" s="50" t="n">
        <f aca="false">FilterOPk!K$34</f>
        <v>0</v>
      </c>
      <c r="N2228" s="50" t="n">
        <f aca="false">FilterOPk!L$34</f>
        <v>0</v>
      </c>
      <c r="O2228" s="50" t="n">
        <f aca="false">FilterOPk!M$34</f>
        <v>0</v>
      </c>
      <c r="P2228" s="50" t="n">
        <f aca="false">FilterOPk!N$34</f>
        <v>0</v>
      </c>
      <c r="Q2228" s="51" t="n">
        <f aca="false">FilterOPk!O$34</f>
        <v>0</v>
      </c>
    </row>
    <row r="2229" customFormat="false" ht="12.75" hidden="false" customHeight="false" outlineLevel="0" collapsed="false">
      <c r="B2229" s="85" t="str">
        <f aca="false">FilterOPk!A$35</f>
        <v>Doug Gilbert-Smith</v>
      </c>
      <c r="C2229" s="13" t="n">
        <f aca="false">C2228+1</f>
        <v>2228</v>
      </c>
      <c r="D2229" s="50" t="n">
        <f aca="false">FilterOPk!B$35</f>
        <v>0</v>
      </c>
      <c r="E2229" s="50" t="n">
        <f aca="false">FilterOPk!C$35</f>
        <v>0</v>
      </c>
      <c r="F2229" s="50" t="n">
        <f aca="false">FilterOPk!D$35</f>
        <v>0</v>
      </c>
      <c r="G2229" s="50" t="n">
        <f aca="false">FilterOPk!E$35</f>
        <v>0</v>
      </c>
      <c r="H2229" s="50" t="n">
        <f aca="false">FilterOPk!F$35</f>
        <v>0</v>
      </c>
      <c r="I2229" s="50" t="n">
        <f aca="false">FilterOPk!G$35</f>
        <v>0</v>
      </c>
      <c r="J2229" s="50" t="n">
        <f aca="false">FilterOPk!H$35</f>
        <v>0</v>
      </c>
      <c r="K2229" s="50" t="n">
        <f aca="false">FilterOPk!I$35</f>
        <v>0</v>
      </c>
      <c r="L2229" s="50" t="n">
        <f aca="false">FilterOPk!J$35</f>
        <v>0</v>
      </c>
      <c r="M2229" s="50" t="n">
        <f aca="false">FilterOPk!K$35</f>
        <v>0</v>
      </c>
      <c r="N2229" s="50" t="n">
        <f aca="false">FilterOPk!L$35</f>
        <v>0</v>
      </c>
      <c r="O2229" s="50" t="n">
        <f aca="false">FilterOPk!M$35</f>
        <v>0</v>
      </c>
      <c r="P2229" s="50" t="n">
        <f aca="false">FilterOPk!N$35</f>
        <v>0</v>
      </c>
      <c r="Q2229" s="51" t="n">
        <f aca="false">FilterOPk!O$35</f>
        <v>0</v>
      </c>
    </row>
    <row r="2230" customFormat="false" ht="12.75" hidden="false" customHeight="false" outlineLevel="0" collapsed="false">
      <c r="B2230" s="85" t="str">
        <f aca="false">FilterOPk!A$36</f>
        <v>Rogers Herndon</v>
      </c>
      <c r="C2230" s="13" t="n">
        <f aca="false">C2229+1</f>
        <v>2229</v>
      </c>
      <c r="D2230" s="50" t="n">
        <f aca="false">FilterOPk!B$36</f>
        <v>0</v>
      </c>
      <c r="E2230" s="50" t="n">
        <f aca="false">FilterOPk!C$36</f>
        <v>0</v>
      </c>
      <c r="F2230" s="50" t="n">
        <f aca="false">FilterOPk!D$36</f>
        <v>0</v>
      </c>
      <c r="G2230" s="50" t="n">
        <f aca="false">FilterOPk!E$36</f>
        <v>0</v>
      </c>
      <c r="H2230" s="50" t="n">
        <f aca="false">FilterOPk!F$36</f>
        <v>0</v>
      </c>
      <c r="I2230" s="50" t="n">
        <f aca="false">FilterOPk!G$36</f>
        <v>0</v>
      </c>
      <c r="J2230" s="50" t="n">
        <f aca="false">FilterOPk!H$36</f>
        <v>0</v>
      </c>
      <c r="K2230" s="50" t="n">
        <f aca="false">FilterOPk!I$36</f>
        <v>0</v>
      </c>
      <c r="L2230" s="50" t="n">
        <f aca="false">FilterOPk!J$36</f>
        <v>0</v>
      </c>
      <c r="M2230" s="50" t="n">
        <f aca="false">FilterOPk!K$36</f>
        <v>0</v>
      </c>
      <c r="N2230" s="50" t="n">
        <f aca="false">FilterOPk!L$36</f>
        <v>0</v>
      </c>
      <c r="O2230" s="50" t="n">
        <f aca="false">FilterOPk!M$36</f>
        <v>0</v>
      </c>
      <c r="P2230" s="50" t="n">
        <f aca="false">FilterOPk!N$36</f>
        <v>0</v>
      </c>
      <c r="Q2230" s="51" t="n">
        <f aca="false">FilterOPk!O$36</f>
        <v>0</v>
      </c>
    </row>
    <row r="2231" customFormat="false" ht="12.75" hidden="false" customHeight="false" outlineLevel="0" collapsed="false">
      <c r="B2231" s="85" t="str">
        <f aca="false">FilterOPk!A$37</f>
        <v>Dana Davis</v>
      </c>
      <c r="C2231" s="13" t="n">
        <f aca="false">C2230+1</f>
        <v>2230</v>
      </c>
      <c r="D2231" s="50" t="n">
        <f aca="false">FilterOPk!B$37</f>
        <v>0</v>
      </c>
      <c r="E2231" s="50" t="n">
        <f aca="false">FilterOPk!C$37</f>
        <v>0</v>
      </c>
      <c r="F2231" s="50" t="n">
        <f aca="false">FilterOPk!D$37</f>
        <v>0</v>
      </c>
      <c r="G2231" s="50" t="n">
        <f aca="false">FilterOPk!E$37</f>
        <v>0</v>
      </c>
      <c r="H2231" s="50" t="n">
        <f aca="false">FilterOPk!F$37</f>
        <v>0</v>
      </c>
      <c r="I2231" s="50" t="n">
        <f aca="false">FilterOPk!G$37</f>
        <v>0</v>
      </c>
      <c r="J2231" s="50" t="n">
        <f aca="false">FilterOPk!H$37</f>
        <v>0</v>
      </c>
      <c r="K2231" s="50" t="n">
        <f aca="false">FilterOPk!I$37</f>
        <v>0</v>
      </c>
      <c r="L2231" s="50" t="n">
        <f aca="false">FilterOPk!J$37</f>
        <v>0</v>
      </c>
      <c r="M2231" s="50" t="n">
        <f aca="false">FilterOPk!K$37</f>
        <v>0</v>
      </c>
      <c r="N2231" s="50" t="n">
        <f aca="false">FilterOPk!L$37</f>
        <v>0</v>
      </c>
      <c r="O2231" s="50" t="n">
        <f aca="false">FilterOPk!M$37</f>
        <v>0</v>
      </c>
      <c r="P2231" s="50" t="n">
        <f aca="false">FilterOPk!N$37</f>
        <v>0</v>
      </c>
      <c r="Q2231" s="51" t="n">
        <f aca="false">FilterOPk!O$37</f>
        <v>0</v>
      </c>
    </row>
    <row r="2232" customFormat="false" ht="12.75" hidden="false" customHeight="false" outlineLevel="0" collapsed="false">
      <c r="B2232" s="85" t="str">
        <f aca="false">FilterOPk!A$38</f>
        <v>Tom May</v>
      </c>
      <c r="C2232" s="13" t="n">
        <f aca="false">C2231+1</f>
        <v>2231</v>
      </c>
      <c r="D2232" s="50" t="n">
        <f aca="false">FilterOPk!B$38</f>
        <v>0</v>
      </c>
      <c r="E2232" s="50" t="n">
        <f aca="false">FilterOPk!C$38</f>
        <v>0</v>
      </c>
      <c r="F2232" s="50" t="n">
        <f aca="false">FilterOPk!D$38</f>
        <v>0</v>
      </c>
      <c r="G2232" s="50" t="n">
        <f aca="false">FilterOPk!E$38</f>
        <v>0</v>
      </c>
      <c r="H2232" s="50" t="n">
        <f aca="false">FilterOPk!F$38</f>
        <v>0</v>
      </c>
      <c r="I2232" s="50" t="n">
        <f aca="false">FilterOPk!G$38</f>
        <v>0</v>
      </c>
      <c r="J2232" s="50" t="n">
        <f aca="false">FilterOPk!H$38</f>
        <v>0</v>
      </c>
      <c r="K2232" s="50" t="n">
        <f aca="false">FilterOPk!I$38</f>
        <v>0</v>
      </c>
      <c r="L2232" s="50" t="n">
        <f aca="false">FilterOPk!J$38</f>
        <v>0</v>
      </c>
      <c r="M2232" s="50" t="n">
        <f aca="false">FilterOPk!K$38</f>
        <v>0</v>
      </c>
      <c r="N2232" s="50" t="n">
        <f aca="false">FilterOPk!L$38</f>
        <v>0</v>
      </c>
      <c r="O2232" s="50" t="n">
        <f aca="false">FilterOPk!M$38</f>
        <v>0</v>
      </c>
      <c r="P2232" s="50" t="n">
        <f aca="false">FilterOPk!N$38</f>
        <v>0</v>
      </c>
      <c r="Q2232" s="51" t="n">
        <f aca="false">FilterOPk!O$38</f>
        <v>0</v>
      </c>
    </row>
    <row r="2233" customFormat="false" ht="12.75" hidden="false" customHeight="false" outlineLevel="0" collapsed="false">
      <c r="B2233" s="85" t="str">
        <f aca="false">FilterOPk!A$39</f>
        <v>Clint Dean</v>
      </c>
      <c r="C2233" s="13" t="n">
        <f aca="false">C2232+1</f>
        <v>2232</v>
      </c>
      <c r="D2233" s="50" t="n">
        <f aca="false">FilterOPk!B$39</f>
        <v>0</v>
      </c>
      <c r="E2233" s="50" t="n">
        <f aca="false">FilterOPk!C$39</f>
        <v>0</v>
      </c>
      <c r="F2233" s="50" t="n">
        <f aca="false">FilterOPk!D$39</f>
        <v>0</v>
      </c>
      <c r="G2233" s="50" t="n">
        <f aca="false">FilterOPk!E$39</f>
        <v>0</v>
      </c>
      <c r="H2233" s="50" t="n">
        <f aca="false">FilterOPk!F$39</f>
        <v>0</v>
      </c>
      <c r="I2233" s="50" t="n">
        <f aca="false">FilterOPk!G$39</f>
        <v>0</v>
      </c>
      <c r="J2233" s="50" t="n">
        <f aca="false">FilterOPk!H$39</f>
        <v>0</v>
      </c>
      <c r="K2233" s="50" t="n">
        <f aca="false">FilterOPk!I$39</f>
        <v>0</v>
      </c>
      <c r="L2233" s="50" t="n">
        <f aca="false">FilterOPk!J$39</f>
        <v>0</v>
      </c>
      <c r="M2233" s="50" t="n">
        <f aca="false">FilterOPk!K$39</f>
        <v>0</v>
      </c>
      <c r="N2233" s="50" t="n">
        <f aca="false">FilterOPk!L$39</f>
        <v>0</v>
      </c>
      <c r="O2233" s="50" t="n">
        <f aca="false">FilterOPk!M$39</f>
        <v>0</v>
      </c>
      <c r="P2233" s="50" t="n">
        <f aca="false">FilterOPk!N$39</f>
        <v>0</v>
      </c>
      <c r="Q2233" s="51" t="n">
        <f aca="false">FilterOPk!O$39</f>
        <v>0</v>
      </c>
    </row>
    <row r="2234" customFormat="false" ht="12.75" hidden="false" customHeight="false" outlineLevel="0" collapsed="false">
      <c r="B2234" s="85" t="str">
        <f aca="false">FilterOPk!A$40</f>
        <v>Rob Benson</v>
      </c>
      <c r="C2234" s="13" t="n">
        <f aca="false">C2233+1</f>
        <v>2233</v>
      </c>
      <c r="D2234" s="50" t="n">
        <f aca="false">FilterOPk!B$40</f>
        <v>0</v>
      </c>
      <c r="E2234" s="50" t="n">
        <f aca="false">FilterOPk!C$40</f>
        <v>0</v>
      </c>
      <c r="F2234" s="50" t="n">
        <f aca="false">FilterOPk!D$40</f>
        <v>0</v>
      </c>
      <c r="G2234" s="50" t="n">
        <f aca="false">FilterOPk!E$40</f>
        <v>0</v>
      </c>
      <c r="H2234" s="50" t="n">
        <f aca="false">FilterOPk!F$40</f>
        <v>0</v>
      </c>
      <c r="I2234" s="50" t="n">
        <f aca="false">FilterOPk!G$40</f>
        <v>0</v>
      </c>
      <c r="J2234" s="50" t="n">
        <f aca="false">FilterOPk!H$40</f>
        <v>0</v>
      </c>
      <c r="K2234" s="50" t="n">
        <f aca="false">FilterOPk!I$40</f>
        <v>0</v>
      </c>
      <c r="L2234" s="50" t="n">
        <f aca="false">FilterOPk!J$40</f>
        <v>0</v>
      </c>
      <c r="M2234" s="50" t="n">
        <f aca="false">FilterOPk!K$40</f>
        <v>0</v>
      </c>
      <c r="N2234" s="50" t="n">
        <f aca="false">FilterOPk!L$40</f>
        <v>0</v>
      </c>
      <c r="O2234" s="50" t="n">
        <f aca="false">FilterOPk!M$40</f>
        <v>0</v>
      </c>
      <c r="P2234" s="50" t="n">
        <f aca="false">FilterOPk!N$40</f>
        <v>0</v>
      </c>
      <c r="Q2234" s="51" t="n">
        <f aca="false">FilterOPk!O$40</f>
        <v>0</v>
      </c>
    </row>
    <row r="2235" customFormat="false" ht="12.75" hidden="false" customHeight="false" outlineLevel="0" collapsed="false">
      <c r="B2235" s="85" t="str">
        <f aca="false">FilterOPk!A$41</f>
        <v>Matt Lorenz</v>
      </c>
      <c r="C2235" s="13" t="n">
        <f aca="false">C2234+1</f>
        <v>2234</v>
      </c>
      <c r="D2235" s="50" t="n">
        <f aca="false">FilterOPk!B$41</f>
        <v>0</v>
      </c>
      <c r="E2235" s="50" t="n">
        <f aca="false">FilterOPk!C$41</f>
        <v>0</v>
      </c>
      <c r="F2235" s="50" t="n">
        <f aca="false">FilterOPk!D$41</f>
        <v>0</v>
      </c>
      <c r="G2235" s="50" t="n">
        <f aca="false">FilterOPk!E$41</f>
        <v>0</v>
      </c>
      <c r="H2235" s="50" t="n">
        <f aca="false">FilterOPk!F$41</f>
        <v>0</v>
      </c>
      <c r="I2235" s="50" t="n">
        <f aca="false">FilterOPk!G$41</f>
        <v>0</v>
      </c>
      <c r="J2235" s="50" t="n">
        <f aca="false">FilterOPk!H$41</f>
        <v>0</v>
      </c>
      <c r="K2235" s="50" t="n">
        <f aca="false">FilterOPk!I$41</f>
        <v>0</v>
      </c>
      <c r="L2235" s="50" t="n">
        <f aca="false">FilterOPk!J$41</f>
        <v>0</v>
      </c>
      <c r="M2235" s="50" t="n">
        <f aca="false">FilterOPk!K$41</f>
        <v>0</v>
      </c>
      <c r="N2235" s="50" t="n">
        <f aca="false">FilterOPk!L$41</f>
        <v>0</v>
      </c>
      <c r="O2235" s="50" t="n">
        <f aca="false">FilterOPk!M$41</f>
        <v>0</v>
      </c>
      <c r="P2235" s="50" t="n">
        <f aca="false">FilterOPk!N$41</f>
        <v>0</v>
      </c>
      <c r="Q2235" s="51" t="n">
        <f aca="false">FilterOPk!O$41</f>
        <v>0</v>
      </c>
    </row>
    <row r="2236" customFormat="false" ht="12.75" hidden="false" customHeight="false" outlineLevel="0" collapsed="false">
      <c r="B2236" s="85" t="str">
        <f aca="false">FilterOPk!A$42</f>
        <v>John Forney</v>
      </c>
      <c r="C2236" s="13" t="n">
        <f aca="false">C2235+1</f>
        <v>2235</v>
      </c>
      <c r="D2236" s="50" t="n">
        <f aca="false">FilterOPk!B$42</f>
        <v>0</v>
      </c>
      <c r="E2236" s="50" t="n">
        <f aca="false">FilterOPk!C$42</f>
        <v>0</v>
      </c>
      <c r="F2236" s="50" t="n">
        <f aca="false">FilterOPk!D$42</f>
        <v>0</v>
      </c>
      <c r="G2236" s="50" t="n">
        <f aca="false">FilterOPk!E$42</f>
        <v>0</v>
      </c>
      <c r="H2236" s="50" t="n">
        <f aca="false">FilterOPk!F$42</f>
        <v>0</v>
      </c>
      <c r="I2236" s="50" t="n">
        <f aca="false">FilterOPk!G$42</f>
        <v>0</v>
      </c>
      <c r="J2236" s="50" t="n">
        <f aca="false">FilterOPk!H$42</f>
        <v>0</v>
      </c>
      <c r="K2236" s="50" t="n">
        <f aca="false">FilterOPk!I$42</f>
        <v>0</v>
      </c>
      <c r="L2236" s="50" t="n">
        <f aca="false">FilterOPk!J$42</f>
        <v>0</v>
      </c>
      <c r="M2236" s="50" t="n">
        <f aca="false">FilterOPk!K$42</f>
        <v>0</v>
      </c>
      <c r="N2236" s="50" t="n">
        <f aca="false">FilterOPk!L$42</f>
        <v>0</v>
      </c>
      <c r="O2236" s="50" t="n">
        <f aca="false">FilterOPk!M$42</f>
        <v>0</v>
      </c>
      <c r="P2236" s="50" t="n">
        <f aca="false">FilterOPk!N$42</f>
        <v>0</v>
      </c>
      <c r="Q2236" s="51" t="n">
        <f aca="false">FilterOPk!O$42</f>
        <v>0</v>
      </c>
    </row>
    <row r="2237" customFormat="false" ht="12.75" hidden="false" customHeight="false" outlineLevel="0" collapsed="false">
      <c r="B2237" s="85" t="str">
        <f aca="false">FilterOPk!A$43</f>
        <v>Mike Carson</v>
      </c>
      <c r="C2237" s="13" t="n">
        <f aca="false">C2236+1</f>
        <v>2236</v>
      </c>
      <c r="D2237" s="50" t="n">
        <f aca="false">FilterOPk!B$43</f>
        <v>0</v>
      </c>
      <c r="E2237" s="50" t="n">
        <f aca="false">FilterOPk!C$43</f>
        <v>0</v>
      </c>
      <c r="F2237" s="50" t="n">
        <f aca="false">FilterOPk!D$43</f>
        <v>0</v>
      </c>
      <c r="G2237" s="50" t="n">
        <f aca="false">FilterOPk!E$43</f>
        <v>0</v>
      </c>
      <c r="H2237" s="50" t="n">
        <f aca="false">FilterOPk!F$43</f>
        <v>0</v>
      </c>
      <c r="I2237" s="50" t="n">
        <f aca="false">FilterOPk!G$43</f>
        <v>0</v>
      </c>
      <c r="J2237" s="50" t="n">
        <f aca="false">FilterOPk!H$43</f>
        <v>0</v>
      </c>
      <c r="K2237" s="50" t="n">
        <f aca="false">FilterOPk!I$43</f>
        <v>0</v>
      </c>
      <c r="L2237" s="50" t="n">
        <f aca="false">FilterOPk!J$43</f>
        <v>0</v>
      </c>
      <c r="M2237" s="50" t="n">
        <f aca="false">FilterOPk!K$43</f>
        <v>0</v>
      </c>
      <c r="N2237" s="50" t="n">
        <f aca="false">FilterOPk!L$43</f>
        <v>0</v>
      </c>
      <c r="O2237" s="50" t="n">
        <f aca="false">FilterOPk!M$43</f>
        <v>0</v>
      </c>
      <c r="P2237" s="50" t="n">
        <f aca="false">FilterOPk!N$43</f>
        <v>0</v>
      </c>
      <c r="Q2237" s="51" t="n">
        <f aca="false">FilterOPk!O$43</f>
        <v>0</v>
      </c>
    </row>
    <row r="2238" customFormat="false" ht="12.75" hidden="false" customHeight="false" outlineLevel="0" collapsed="false">
      <c r="B2238" s="85" t="str">
        <f aca="false">FilterOPk!A$44</f>
        <v>Chris Dorland</v>
      </c>
      <c r="C2238" s="13" t="n">
        <f aca="false">C2237+1</f>
        <v>2237</v>
      </c>
      <c r="D2238" s="50" t="n">
        <f aca="false">FilterOPk!B$44</f>
        <v>0</v>
      </c>
      <c r="E2238" s="50" t="n">
        <f aca="false">FilterOPk!C$44</f>
        <v>0</v>
      </c>
      <c r="F2238" s="50" t="n">
        <f aca="false">FilterOPk!D$44</f>
        <v>0</v>
      </c>
      <c r="G2238" s="50" t="n">
        <f aca="false">FilterOPk!E$44</f>
        <v>0</v>
      </c>
      <c r="H2238" s="50" t="n">
        <f aca="false">FilterOPk!F$44</f>
        <v>0</v>
      </c>
      <c r="I2238" s="50" t="n">
        <f aca="false">FilterOPk!G$44</f>
        <v>0</v>
      </c>
      <c r="J2238" s="50" t="n">
        <f aca="false">FilterOPk!H$44</f>
        <v>0</v>
      </c>
      <c r="K2238" s="50" t="n">
        <f aca="false">FilterOPk!I$44</f>
        <v>0</v>
      </c>
      <c r="L2238" s="50" t="n">
        <f aca="false">FilterOPk!J$44</f>
        <v>0</v>
      </c>
      <c r="M2238" s="50" t="n">
        <f aca="false">FilterOPk!K$44</f>
        <v>0</v>
      </c>
      <c r="N2238" s="50" t="n">
        <f aca="false">FilterOPk!L$44</f>
        <v>0</v>
      </c>
      <c r="O2238" s="50" t="n">
        <f aca="false">FilterOPk!M$44</f>
        <v>0</v>
      </c>
      <c r="P2238" s="50" t="n">
        <f aca="false">FilterOPk!N$44</f>
        <v>0</v>
      </c>
      <c r="Q2238" s="51" t="n">
        <f aca="false">FilterOPk!O$44</f>
        <v>0</v>
      </c>
    </row>
    <row r="2239" customFormat="false" ht="12.75" hidden="false" customHeight="false" outlineLevel="0" collapsed="false">
      <c r="B2239" s="85" t="str">
        <f aca="false">FilterOPk!A$45</f>
        <v>Jeff King</v>
      </c>
      <c r="C2239" s="13" t="n">
        <f aca="false">C2238+1</f>
        <v>2238</v>
      </c>
      <c r="D2239" s="50" t="n">
        <f aca="false">FilterOPk!B$45</f>
        <v>0</v>
      </c>
      <c r="E2239" s="50" t="n">
        <f aca="false">FilterOPk!C$45</f>
        <v>0</v>
      </c>
      <c r="F2239" s="50" t="n">
        <f aca="false">FilterOPk!D$45</f>
        <v>0</v>
      </c>
      <c r="G2239" s="50" t="n">
        <f aca="false">FilterOPk!E$45</f>
        <v>0</v>
      </c>
      <c r="H2239" s="50" t="n">
        <f aca="false">FilterOPk!F$45</f>
        <v>0</v>
      </c>
      <c r="I2239" s="50" t="n">
        <f aca="false">FilterOPk!G$45</f>
        <v>0</v>
      </c>
      <c r="J2239" s="50" t="n">
        <f aca="false">FilterOPk!H$45</f>
        <v>0</v>
      </c>
      <c r="K2239" s="50" t="n">
        <f aca="false">FilterOPk!I$45</f>
        <v>0</v>
      </c>
      <c r="L2239" s="50" t="n">
        <f aca="false">FilterOPk!J$45</f>
        <v>0</v>
      </c>
      <c r="M2239" s="50" t="n">
        <f aca="false">FilterOPk!K$45</f>
        <v>0</v>
      </c>
      <c r="N2239" s="50" t="n">
        <f aca="false">FilterOPk!L$45</f>
        <v>0</v>
      </c>
      <c r="O2239" s="50" t="n">
        <f aca="false">FilterOPk!M$45</f>
        <v>0</v>
      </c>
      <c r="P2239" s="50" t="n">
        <f aca="false">FilterOPk!N$45</f>
        <v>0</v>
      </c>
      <c r="Q2239" s="51" t="n">
        <f aca="false">FilterOPk!O$45</f>
        <v>0</v>
      </c>
    </row>
    <row r="2240" customFormat="false" ht="12.75" hidden="false" customHeight="false" outlineLevel="0" collapsed="false">
      <c r="B2240" s="85" t="n">
        <f aca="false">FilterOPk!A$46</f>
        <v>0</v>
      </c>
      <c r="C2240" s="13" t="n">
        <f aca="false">C2239+1</f>
        <v>2239</v>
      </c>
      <c r="D2240" s="50" t="n">
        <f aca="false">FilterOPk!B$46</f>
        <v>0</v>
      </c>
      <c r="E2240" s="50" t="n">
        <f aca="false">FilterOPk!C$46</f>
        <v>0</v>
      </c>
      <c r="F2240" s="50" t="n">
        <f aca="false">FilterOPk!D$46</f>
        <v>0</v>
      </c>
      <c r="G2240" s="50" t="n">
        <f aca="false">FilterOPk!E$46</f>
        <v>0</v>
      </c>
      <c r="H2240" s="50" t="n">
        <f aca="false">FilterOPk!F$46</f>
        <v>0</v>
      </c>
      <c r="I2240" s="50" t="n">
        <f aca="false">FilterOPk!G$46</f>
        <v>0</v>
      </c>
      <c r="J2240" s="50" t="n">
        <f aca="false">FilterOPk!H$46</f>
        <v>0</v>
      </c>
      <c r="K2240" s="50" t="n">
        <f aca="false">FilterOPk!I$46</f>
        <v>0</v>
      </c>
      <c r="L2240" s="50" t="n">
        <f aca="false">FilterOPk!J$46</f>
        <v>0</v>
      </c>
      <c r="M2240" s="50" t="n">
        <f aca="false">FilterOPk!K$46</f>
        <v>0</v>
      </c>
      <c r="N2240" s="50" t="n">
        <f aca="false">FilterOPk!L$46</f>
        <v>0</v>
      </c>
      <c r="O2240" s="50" t="n">
        <f aca="false">FilterOPk!M$46</f>
        <v>0</v>
      </c>
      <c r="P2240" s="50" t="n">
        <f aca="false">FilterOPk!N$46</f>
        <v>0</v>
      </c>
      <c r="Q2240" s="51" t="n">
        <f aca="false">FilterOPk!O$46</f>
        <v>0</v>
      </c>
    </row>
    <row r="2241" customFormat="false" ht="12.75" hidden="false" customHeight="false" outlineLevel="0" collapsed="false">
      <c r="B2241" s="87" t="n">
        <f aca="false">FilterOPk!A$47</f>
        <v>0</v>
      </c>
      <c r="C2241" s="64" t="n">
        <f aca="false">C2240+1</f>
        <v>2240</v>
      </c>
      <c r="D2241" s="54" t="n">
        <f aca="false">FilterOPk!B$47</f>
        <v>0</v>
      </c>
      <c r="E2241" s="54" t="n">
        <f aca="false">FilterOPk!C$47</f>
        <v>0</v>
      </c>
      <c r="F2241" s="54" t="n">
        <f aca="false">FilterOPk!D$47</f>
        <v>0</v>
      </c>
      <c r="G2241" s="54" t="n">
        <f aca="false">FilterOPk!E$47</f>
        <v>0</v>
      </c>
      <c r="H2241" s="54" t="n">
        <f aca="false">FilterOPk!F$47</f>
        <v>0</v>
      </c>
      <c r="I2241" s="54" t="n">
        <f aca="false">FilterOPk!G$47</f>
        <v>0</v>
      </c>
      <c r="J2241" s="54" t="n">
        <f aca="false">FilterOPk!H$47</f>
        <v>0</v>
      </c>
      <c r="K2241" s="54" t="n">
        <f aca="false">FilterOPk!I$47</f>
        <v>0</v>
      </c>
      <c r="L2241" s="54" t="n">
        <f aca="false">FilterOPk!J$47</f>
        <v>0</v>
      </c>
      <c r="M2241" s="54" t="n">
        <f aca="false">FilterOPk!K$47</f>
        <v>0</v>
      </c>
      <c r="N2241" s="54" t="n">
        <f aca="false">FilterOPk!L$47</f>
        <v>0</v>
      </c>
      <c r="O2241" s="54" t="n">
        <f aca="false">FilterOPk!M$47</f>
        <v>0</v>
      </c>
      <c r="P2241" s="54" t="n">
        <f aca="false">FilterOPk!N$47</f>
        <v>0</v>
      </c>
      <c r="Q2241" s="55" t="n">
        <f aca="false">FilterOPk!O$47</f>
        <v>0</v>
      </c>
    </row>
    <row r="2242" customFormat="false" ht="12.75" hidden="false" customHeight="false" outlineLevel="0" collapsed="false">
      <c r="A2242" s="0" t="n">
        <f aca="false">A2202+1</f>
        <v>57</v>
      </c>
      <c r="B2242" s="57" t="n">
        <f aca="false">FilterOPk!D$1</f>
        <v>36907</v>
      </c>
      <c r="C2242" s="58" t="n">
        <f aca="false">C2241+1</f>
        <v>2241</v>
      </c>
      <c r="D2242" s="58"/>
      <c r="E2242" s="58"/>
      <c r="F2242" s="58"/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83"/>
    </row>
    <row r="2243" customFormat="false" ht="12.75" hidden="false" customHeight="false" outlineLevel="0" collapsed="false">
      <c r="B2243" s="61"/>
      <c r="C2243" s="13" t="n">
        <f aca="false">C2242+1</f>
        <v>2242</v>
      </c>
      <c r="D2243" s="13"/>
      <c r="E2243" s="21" t="s">
        <v>5</v>
      </c>
      <c r="F2243" s="21" t="s">
        <v>6</v>
      </c>
      <c r="G2243" s="21" t="s">
        <v>7</v>
      </c>
      <c r="H2243" s="21" t="s">
        <v>8</v>
      </c>
      <c r="I2243" s="21" t="s">
        <v>9</v>
      </c>
      <c r="J2243" s="21" t="s">
        <v>10</v>
      </c>
      <c r="K2243" s="21" t="s">
        <v>11</v>
      </c>
      <c r="L2243" s="21" t="s">
        <v>12</v>
      </c>
      <c r="M2243" s="21" t="s">
        <v>13</v>
      </c>
      <c r="N2243" s="21" t="s">
        <v>14</v>
      </c>
      <c r="O2243" s="21" t="n">
        <v>2002</v>
      </c>
      <c r="P2243" s="21" t="s">
        <v>15</v>
      </c>
      <c r="Q2243" s="84" t="s">
        <v>16</v>
      </c>
    </row>
    <row r="2244" customFormat="false" ht="12.75" hidden="false" customHeight="false" outlineLevel="0" collapsed="false">
      <c r="B2244" s="85" t="str">
        <f aca="false">FilterOPk!A$9</f>
        <v>Power positions</v>
      </c>
      <c r="C2244" s="13" t="n">
        <f aca="false">C2243+1</f>
        <v>2243</v>
      </c>
      <c r="D2244" s="13" t="s">
        <v>4</v>
      </c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86"/>
    </row>
    <row r="2245" customFormat="false" ht="12.75" hidden="false" customHeight="false" outlineLevel="0" collapsed="false">
      <c r="B2245" s="85" t="str">
        <f aca="false">FilterOPk!A$10</f>
        <v>East Position</v>
      </c>
      <c r="C2245" s="13" t="n">
        <f aca="false">C2244+1</f>
        <v>2244</v>
      </c>
      <c r="D2245" s="50" t="n">
        <f aca="false">FilterOPk!B$10</f>
        <v>34784396.7946123</v>
      </c>
      <c r="E2245" s="50" t="n">
        <f aca="false">FilterOPk!C$10</f>
        <v>139428.68</v>
      </c>
      <c r="F2245" s="50" t="n">
        <f aca="false">FilterOPk!D$10</f>
        <v>244540.42</v>
      </c>
      <c r="G2245" s="50" t="n">
        <f aca="false">FilterOPk!E$10</f>
        <v>352018.99</v>
      </c>
      <c r="H2245" s="50" t="n">
        <f aca="false">FilterOPk!F$10</f>
        <v>454047.41</v>
      </c>
      <c r="I2245" s="50" t="n">
        <f aca="false">FilterOPk!G$10</f>
        <v>460700.87</v>
      </c>
      <c r="J2245" s="50" t="n">
        <f aca="false">FilterOPk!H$10</f>
        <v>371715.26</v>
      </c>
      <c r="K2245" s="50" t="n">
        <f aca="false">FilterOPk!I$10</f>
        <v>743238.67</v>
      </c>
      <c r="L2245" s="50" t="n">
        <f aca="false">FilterOPk!J$10</f>
        <v>433572.73</v>
      </c>
      <c r="M2245" s="50" t="n">
        <f aca="false">FilterOPk!K$10</f>
        <v>1264075.99</v>
      </c>
      <c r="N2245" s="50" t="n">
        <f aca="false">FilterOPk!L$10</f>
        <v>4463339.02</v>
      </c>
      <c r="O2245" s="50" t="n">
        <f aca="false">FilterOPk!M$10</f>
        <v>-232298.41</v>
      </c>
      <c r="P2245" s="50" t="n">
        <f aca="false">FilterOPk!N$10</f>
        <v>1174384.84</v>
      </c>
      <c r="Q2245" s="51" t="n">
        <f aca="false">FilterOPk!O$10</f>
        <v>5405425.45</v>
      </c>
    </row>
    <row r="2246" customFormat="false" ht="12.75" hidden="false" customHeight="false" outlineLevel="0" collapsed="false">
      <c r="B2246" s="85" t="str">
        <f aca="false">FilterOPk!A$11</f>
        <v>East Power Mgmt</v>
      </c>
      <c r="C2246" s="13" t="n">
        <f aca="false">C2245+1</f>
        <v>2245</v>
      </c>
      <c r="D2246" s="50" t="n">
        <f aca="false">FilterOPk!B$11</f>
        <v>7547347.04451418</v>
      </c>
      <c r="E2246" s="50" t="n">
        <f aca="false">FilterOPk!C$11</f>
        <v>0</v>
      </c>
      <c r="F2246" s="50" t="n">
        <f aca="false">FilterOPk!D$11</f>
        <v>0</v>
      </c>
      <c r="G2246" s="50" t="n">
        <f aca="false">FilterOPk!E$11</f>
        <v>0</v>
      </c>
      <c r="H2246" s="50" t="n">
        <f aca="false">FilterOPk!F$11</f>
        <v>0</v>
      </c>
      <c r="I2246" s="50" t="n">
        <f aca="false">FilterOPk!G$11</f>
        <v>0</v>
      </c>
      <c r="J2246" s="50" t="n">
        <f aca="false">FilterOPk!H$11</f>
        <v>0</v>
      </c>
      <c r="K2246" s="50" t="n">
        <f aca="false">FilterOPk!I$11</f>
        <v>0</v>
      </c>
      <c r="L2246" s="50" t="n">
        <f aca="false">FilterOPk!J$11</f>
        <v>0</v>
      </c>
      <c r="M2246" s="50" t="n">
        <f aca="false">FilterOPk!K$11</f>
        <v>0</v>
      </c>
      <c r="N2246" s="50" t="n">
        <f aca="false">FilterOPk!L$11</f>
        <v>0</v>
      </c>
      <c r="O2246" s="50" t="n">
        <f aca="false">FilterOPk!M$11</f>
        <v>0</v>
      </c>
      <c r="P2246" s="50" t="n">
        <f aca="false">FilterOPk!N$11</f>
        <v>0</v>
      </c>
      <c r="Q2246" s="51" t="n">
        <f aca="false">FilterOPk!O$11</f>
        <v>0</v>
      </c>
    </row>
    <row r="2247" customFormat="false" ht="12.75" hidden="false" customHeight="false" outlineLevel="0" collapsed="false">
      <c r="B2247" s="85" t="str">
        <f aca="false">FilterOPk!A$12</f>
        <v>Long Term Options</v>
      </c>
      <c r="C2247" s="13" t="n">
        <f aca="false">C2246+1</f>
        <v>2246</v>
      </c>
      <c r="D2247" s="50" t="n">
        <f aca="false">FilterOPk!B$12</f>
        <v>0</v>
      </c>
      <c r="E2247" s="50" t="n">
        <f aca="false">FilterOPk!C$12</f>
        <v>0</v>
      </c>
      <c r="F2247" s="50" t="n">
        <f aca="false">FilterOPk!D$12</f>
        <v>0</v>
      </c>
      <c r="G2247" s="50" t="n">
        <f aca="false">FilterOPk!E$12</f>
        <v>0</v>
      </c>
      <c r="H2247" s="50" t="n">
        <f aca="false">FilterOPk!F$12</f>
        <v>0</v>
      </c>
      <c r="I2247" s="50" t="n">
        <f aca="false">FilterOPk!G$12</f>
        <v>0</v>
      </c>
      <c r="J2247" s="50" t="n">
        <f aca="false">FilterOPk!H$12</f>
        <v>0</v>
      </c>
      <c r="K2247" s="50" t="n">
        <f aca="false">FilterOPk!I$12</f>
        <v>0</v>
      </c>
      <c r="L2247" s="50" t="n">
        <f aca="false">FilterOPk!J$12</f>
        <v>0</v>
      </c>
      <c r="M2247" s="50" t="n">
        <f aca="false">FilterOPk!K$12</f>
        <v>0</v>
      </c>
      <c r="N2247" s="50" t="n">
        <f aca="false">FilterOPk!L$12</f>
        <v>0</v>
      </c>
      <c r="O2247" s="50" t="n">
        <f aca="false">FilterOPk!M$12</f>
        <v>0</v>
      </c>
      <c r="P2247" s="50" t="n">
        <f aca="false">FilterOPk!N$12</f>
        <v>0</v>
      </c>
      <c r="Q2247" s="51" t="n">
        <f aca="false">FilterOPk!O$12</f>
        <v>0</v>
      </c>
    </row>
    <row r="2248" customFormat="false" ht="12.75" hidden="false" customHeight="false" outlineLevel="0" collapsed="false">
      <c r="B2248" s="85" t="str">
        <f aca="false">FilterOPk!A$13</f>
        <v>LT-MIDWEST</v>
      </c>
      <c r="C2248" s="13" t="n">
        <f aca="false">C2247+1</f>
        <v>2247</v>
      </c>
      <c r="D2248" s="50" t="n">
        <f aca="false">FilterOPk!B$13</f>
        <v>7151089.47366245</v>
      </c>
      <c r="E2248" s="50" t="n">
        <f aca="false">FilterOPk!C$13</f>
        <v>36317.39</v>
      </c>
      <c r="F2248" s="50" t="n">
        <f aca="false">FilterOPk!D$13</f>
        <v>95142.77</v>
      </c>
      <c r="G2248" s="50" t="n">
        <f aca="false">FilterOPk!E$13</f>
        <v>106523.31</v>
      </c>
      <c r="H2248" s="50" t="n">
        <f aca="false">FilterOPk!F$13</f>
        <v>103615.07</v>
      </c>
      <c r="I2248" s="50" t="n">
        <f aca="false">FilterOPk!G$13</f>
        <v>106049.09</v>
      </c>
      <c r="J2248" s="50" t="n">
        <f aca="false">FilterOPk!H$13</f>
        <v>78310</v>
      </c>
      <c r="K2248" s="50" t="n">
        <f aca="false">FilterOPk!I$13</f>
        <v>160210.16</v>
      </c>
      <c r="L2248" s="50" t="n">
        <f aca="false">FilterOPk!J$13</f>
        <v>108136.49</v>
      </c>
      <c r="M2248" s="50" t="n">
        <f aca="false">FilterOPk!K$13</f>
        <v>312653.19</v>
      </c>
      <c r="N2248" s="50" t="n">
        <f aca="false">FilterOPk!L$13</f>
        <v>1106957.47</v>
      </c>
      <c r="O2248" s="50" t="n">
        <f aca="false">FilterOPk!M$13</f>
        <v>-124610.37</v>
      </c>
      <c r="P2248" s="50" t="n">
        <f aca="false">FilterOPk!N$13</f>
        <v>893459.31</v>
      </c>
      <c r="Q2248" s="51" t="n">
        <f aca="false">FilterOPk!O$13</f>
        <v>1875806.41</v>
      </c>
    </row>
    <row r="2249" customFormat="false" ht="12.75" hidden="false" customHeight="false" outlineLevel="0" collapsed="false">
      <c r="B2249" s="85" t="str">
        <f aca="false">FilterOPk!A$14</f>
        <v>ST-ECAR</v>
      </c>
      <c r="C2249" s="13" t="n">
        <f aca="false">C2248+1</f>
        <v>2248</v>
      </c>
      <c r="D2249" s="50" t="n">
        <f aca="false">FilterOPk!B$14</f>
        <v>238101.441960815</v>
      </c>
      <c r="E2249" s="50" t="n">
        <f aca="false">FilterOPk!C$14</f>
        <v>0</v>
      </c>
      <c r="F2249" s="50" t="n">
        <f aca="false">FilterOPk!D$14</f>
        <v>0</v>
      </c>
      <c r="G2249" s="50" t="n">
        <f aca="false">FilterOPk!E$14</f>
        <v>0</v>
      </c>
      <c r="H2249" s="50" t="n">
        <f aca="false">FilterOPk!F$14</f>
        <v>0</v>
      </c>
      <c r="I2249" s="50" t="n">
        <f aca="false">FilterOPk!G$14</f>
        <v>0</v>
      </c>
      <c r="J2249" s="50" t="n">
        <f aca="false">FilterOPk!H$14</f>
        <v>0</v>
      </c>
      <c r="K2249" s="50" t="n">
        <f aca="false">FilterOPk!I$14</f>
        <v>0</v>
      </c>
      <c r="L2249" s="50" t="n">
        <f aca="false">FilterOPk!J$14</f>
        <v>0</v>
      </c>
      <c r="M2249" s="50" t="n">
        <f aca="false">FilterOPk!K$14</f>
        <v>0</v>
      </c>
      <c r="N2249" s="50" t="n">
        <f aca="false">FilterOPk!L$14</f>
        <v>0</v>
      </c>
      <c r="O2249" s="50" t="n">
        <f aca="false">FilterOPk!M$14</f>
        <v>0</v>
      </c>
      <c r="P2249" s="50" t="n">
        <f aca="false">FilterOPk!N$14</f>
        <v>0</v>
      </c>
      <c r="Q2249" s="51" t="n">
        <f aca="false">FilterOPk!O$14</f>
        <v>0</v>
      </c>
    </row>
    <row r="2250" customFormat="false" ht="12.75" hidden="false" customHeight="false" outlineLevel="0" collapsed="false">
      <c r="B2250" s="85" t="str">
        <f aca="false">FilterOPk!A$15</f>
        <v>ST- MAPP</v>
      </c>
      <c r="C2250" s="13" t="n">
        <f aca="false">C2249+1</f>
        <v>2249</v>
      </c>
      <c r="D2250" s="50" t="n">
        <f aca="false">FilterOPk!B$15</f>
        <v>254636.614020626</v>
      </c>
      <c r="E2250" s="50" t="n">
        <f aca="false">FilterOPk!C$15</f>
        <v>-1590.85</v>
      </c>
      <c r="F2250" s="50" t="n">
        <f aca="false">FilterOPk!D$15</f>
        <v>-3167.72</v>
      </c>
      <c r="G2250" s="50" t="n">
        <f aca="false">FilterOPk!E$15</f>
        <v>-3546.79</v>
      </c>
      <c r="H2250" s="50" t="n">
        <f aca="false">FilterOPk!F$15</f>
        <v>-3530.89</v>
      </c>
      <c r="I2250" s="50" t="n">
        <f aca="false">FilterOPk!G$15</f>
        <v>0</v>
      </c>
      <c r="J2250" s="50" t="n">
        <f aca="false">FilterOPk!H$15</f>
        <v>0</v>
      </c>
      <c r="K2250" s="50" t="n">
        <f aca="false">FilterOPk!I$15</f>
        <v>0</v>
      </c>
      <c r="L2250" s="50" t="n">
        <f aca="false">FilterOPk!J$15</f>
        <v>0</v>
      </c>
      <c r="M2250" s="50" t="n">
        <f aca="false">FilterOPk!K$15</f>
        <v>0</v>
      </c>
      <c r="N2250" s="50" t="n">
        <f aca="false">FilterOPk!L$15</f>
        <v>-11836.25</v>
      </c>
      <c r="O2250" s="50" t="n">
        <f aca="false">FilterOPk!M$15</f>
        <v>0</v>
      </c>
      <c r="P2250" s="50" t="n">
        <f aca="false">FilterOPk!N$15</f>
        <v>0</v>
      </c>
      <c r="Q2250" s="51" t="n">
        <f aca="false">FilterOPk!O$15</f>
        <v>-11836.25</v>
      </c>
    </row>
    <row r="2251" customFormat="false" ht="12.75" hidden="false" customHeight="false" outlineLevel="0" collapsed="false">
      <c r="B2251" s="85" t="str">
        <f aca="false">FilterOPk!A$16</f>
        <v>ST- MAIN</v>
      </c>
      <c r="C2251" s="13" t="n">
        <f aca="false">C2250+1</f>
        <v>2250</v>
      </c>
      <c r="D2251" s="50" t="n">
        <f aca="false">FilterOPk!B$16</f>
        <v>694293.253349893</v>
      </c>
      <c r="E2251" s="50" t="n">
        <f aca="false">FilterOPk!C$16</f>
        <v>0</v>
      </c>
      <c r="F2251" s="50" t="n">
        <f aca="false">FilterOPk!D$16</f>
        <v>0</v>
      </c>
      <c r="G2251" s="50" t="n">
        <f aca="false">FilterOPk!E$16</f>
        <v>0</v>
      </c>
      <c r="H2251" s="50" t="n">
        <f aca="false">FilterOPk!F$16</f>
        <v>0</v>
      </c>
      <c r="I2251" s="50" t="n">
        <f aca="false">FilterOPk!G$16</f>
        <v>0</v>
      </c>
      <c r="J2251" s="50" t="n">
        <f aca="false">FilterOPk!H$16</f>
        <v>0</v>
      </c>
      <c r="K2251" s="50" t="n">
        <f aca="false">FilterOPk!I$16</f>
        <v>0</v>
      </c>
      <c r="L2251" s="50" t="n">
        <f aca="false">FilterOPk!J$16</f>
        <v>0</v>
      </c>
      <c r="M2251" s="50" t="n">
        <f aca="false">FilterOPk!K$16</f>
        <v>0</v>
      </c>
      <c r="N2251" s="50" t="n">
        <f aca="false">FilterOPk!L$16</f>
        <v>0</v>
      </c>
      <c r="O2251" s="50" t="n">
        <f aca="false">FilterOPk!M$16</f>
        <v>0</v>
      </c>
      <c r="P2251" s="50" t="n">
        <f aca="false">FilterOPk!N$16</f>
        <v>0</v>
      </c>
      <c r="Q2251" s="51" t="n">
        <f aca="false">FilterOPk!O$16</f>
        <v>0</v>
      </c>
    </row>
    <row r="2252" customFormat="false" ht="12.75" hidden="false" customHeight="false" outlineLevel="0" collapsed="false">
      <c r="B2252" s="85" t="str">
        <f aca="false">FilterOPk!A$17</f>
        <v>MW-ANALYST</v>
      </c>
      <c r="C2252" s="13" t="n">
        <f aca="false">C2251+1</f>
        <v>2251</v>
      </c>
      <c r="D2252" s="50" t="n">
        <f aca="false">FilterOPk!B$17</f>
        <v>0</v>
      </c>
      <c r="E2252" s="50" t="n">
        <f aca="false">FilterOPk!C$17</f>
        <v>0</v>
      </c>
      <c r="F2252" s="50" t="n">
        <f aca="false">FilterOPk!D$17</f>
        <v>0</v>
      </c>
      <c r="G2252" s="50" t="n">
        <f aca="false">FilterOPk!E$17</f>
        <v>0</v>
      </c>
      <c r="H2252" s="50" t="n">
        <f aca="false">FilterOPk!F$17</f>
        <v>0</v>
      </c>
      <c r="I2252" s="50" t="n">
        <f aca="false">FilterOPk!G$17</f>
        <v>0</v>
      </c>
      <c r="J2252" s="50" t="n">
        <f aca="false">FilterOPk!H$17</f>
        <v>0</v>
      </c>
      <c r="K2252" s="50" t="n">
        <f aca="false">FilterOPk!I$17</f>
        <v>0</v>
      </c>
      <c r="L2252" s="50" t="n">
        <f aca="false">FilterOPk!J$17</f>
        <v>0</v>
      </c>
      <c r="M2252" s="50" t="n">
        <f aca="false">FilterOPk!K$17</f>
        <v>0</v>
      </c>
      <c r="N2252" s="50" t="n">
        <f aca="false">FilterOPk!L$17</f>
        <v>0</v>
      </c>
      <c r="O2252" s="50" t="n">
        <f aca="false">FilterOPk!M$17</f>
        <v>0</v>
      </c>
      <c r="P2252" s="50" t="n">
        <f aca="false">FilterOPk!N$17</f>
        <v>0</v>
      </c>
      <c r="Q2252" s="51" t="n">
        <f aca="false">FilterOPk!O$17</f>
        <v>0</v>
      </c>
    </row>
    <row r="2253" customFormat="false" ht="12.75" hidden="false" customHeight="false" outlineLevel="0" collapsed="false">
      <c r="B2253" s="85" t="str">
        <f aca="false">FilterOPk!A$18</f>
        <v>LT-NE</v>
      </c>
      <c r="C2253" s="13" t="n">
        <f aca="false">C2252+1</f>
        <v>2252</v>
      </c>
      <c r="D2253" s="50" t="n">
        <f aca="false">FilterOPk!B$18</f>
        <v>6187311.37539291</v>
      </c>
      <c r="E2253" s="50" t="n">
        <f aca="false">FilterOPk!C$18</f>
        <v>38662.79</v>
      </c>
      <c r="F2253" s="50" t="n">
        <f aca="false">FilterOPk!D$18</f>
        <v>89522.8</v>
      </c>
      <c r="G2253" s="50" t="n">
        <f aca="false">FilterOPk!E$18</f>
        <v>158536.19</v>
      </c>
      <c r="H2253" s="50" t="n">
        <f aca="false">FilterOPk!F$18</f>
        <v>261849.24</v>
      </c>
      <c r="I2253" s="50" t="n">
        <f aca="false">FilterOPk!G$18</f>
        <v>291708.83</v>
      </c>
      <c r="J2253" s="50" t="n">
        <f aca="false">FilterOPk!H$18</f>
        <v>228360.42</v>
      </c>
      <c r="K2253" s="50" t="n">
        <f aca="false">FilterOPk!I$18</f>
        <v>445432.42</v>
      </c>
      <c r="L2253" s="50" t="n">
        <f aca="false">FilterOPk!J$18</f>
        <v>266345.8</v>
      </c>
      <c r="M2253" s="50" t="n">
        <f aca="false">FilterOPk!K$18</f>
        <v>801315.09</v>
      </c>
      <c r="N2253" s="50" t="n">
        <f aca="false">FilterOPk!L$18</f>
        <v>2581733.58</v>
      </c>
      <c r="O2253" s="50" t="n">
        <f aca="false">FilterOPk!M$18</f>
        <v>-636932.37</v>
      </c>
      <c r="P2253" s="50" t="n">
        <f aca="false">FilterOPk!N$18</f>
        <v>-2303942.42</v>
      </c>
      <c r="Q2253" s="51" t="n">
        <f aca="false">FilterOPk!O$18</f>
        <v>-359141.210000001</v>
      </c>
    </row>
    <row r="2254" customFormat="false" ht="12.75" hidden="false" customHeight="false" outlineLevel="0" collapsed="false">
      <c r="B2254" s="85" t="str">
        <f aca="false">FilterOPk!A$19</f>
        <v>LT-PJM</v>
      </c>
      <c r="C2254" s="13" t="n">
        <f aca="false">C2253+1</f>
        <v>2253</v>
      </c>
      <c r="D2254" s="50" t="n">
        <f aca="false">FilterOPk!B$19</f>
        <v>1818236.42109565</v>
      </c>
      <c r="E2254" s="50" t="n">
        <f aca="false">FilterOPk!C$19</f>
        <v>0</v>
      </c>
      <c r="F2254" s="50" t="n">
        <f aca="false">FilterOPk!D$19</f>
        <v>19402.28</v>
      </c>
      <c r="G2254" s="50" t="n">
        <f aca="false">FilterOPk!E$19</f>
        <v>57930.92</v>
      </c>
      <c r="H2254" s="50" t="n">
        <f aca="false">FilterOPk!F$19</f>
        <v>59436.7</v>
      </c>
      <c r="I2254" s="50" t="n">
        <f aca="false">FilterOPk!G$19</f>
        <v>19136.52</v>
      </c>
      <c r="J2254" s="50" t="n">
        <f aca="false">FilterOPk!H$19</f>
        <v>18664.41</v>
      </c>
      <c r="K2254" s="50" t="n">
        <f aca="false">FilterOPk!I$19</f>
        <v>33608.82</v>
      </c>
      <c r="L2254" s="50" t="n">
        <f aca="false">FilterOPk!J$19</f>
        <v>20867.53</v>
      </c>
      <c r="M2254" s="50" t="n">
        <f aca="false">FilterOPk!K$19</f>
        <v>56340.86</v>
      </c>
      <c r="N2254" s="50" t="n">
        <f aca="false">FilterOPk!L$19</f>
        <v>285388.04</v>
      </c>
      <c r="O2254" s="50" t="n">
        <f aca="false">FilterOPk!M$19</f>
        <v>-1975.43</v>
      </c>
      <c r="P2254" s="50" t="n">
        <f aca="false">FilterOPk!N$19</f>
        <v>-179963.06</v>
      </c>
      <c r="Q2254" s="51" t="n">
        <f aca="false">FilterOPk!O$19</f>
        <v>103449.55</v>
      </c>
    </row>
    <row r="2255" customFormat="false" ht="12.75" hidden="false" customHeight="false" outlineLevel="0" collapsed="false">
      <c r="B2255" s="85" t="str">
        <f aca="false">FilterOPk!A$20</f>
        <v>LT- NY</v>
      </c>
      <c r="C2255" s="13" t="n">
        <f aca="false">C2254+1</f>
        <v>2254</v>
      </c>
      <c r="D2255" s="50" t="n">
        <f aca="false">FilterOPk!B$20</f>
        <v>0</v>
      </c>
      <c r="E2255" s="50" t="n">
        <f aca="false">FilterOPk!C$20</f>
        <v>-9128.22</v>
      </c>
      <c r="F2255" s="50" t="n">
        <f aca="false">FilterOPk!D$20</f>
        <v>-69725.26</v>
      </c>
      <c r="G2255" s="50" t="n">
        <f aca="false">FilterOPk!E$20</f>
        <v>0</v>
      </c>
      <c r="H2255" s="50" t="n">
        <f aca="false">FilterOPk!F$20</f>
        <v>0</v>
      </c>
      <c r="I2255" s="50" t="n">
        <f aca="false">FilterOPk!G$20</f>
        <v>0</v>
      </c>
      <c r="J2255" s="50" t="n">
        <f aca="false">FilterOPk!H$20</f>
        <v>0</v>
      </c>
      <c r="K2255" s="50" t="n">
        <f aca="false">FilterOPk!I$20</f>
        <v>0</v>
      </c>
      <c r="L2255" s="50" t="n">
        <f aca="false">FilterOPk!J$20</f>
        <v>0</v>
      </c>
      <c r="M2255" s="50" t="n">
        <f aca="false">FilterOPk!K$20</f>
        <v>0</v>
      </c>
      <c r="N2255" s="50" t="n">
        <f aca="false">FilterOPk!L$20</f>
        <v>-78853.48</v>
      </c>
      <c r="O2255" s="50" t="n">
        <f aca="false">FilterOPk!M$20</f>
        <v>0</v>
      </c>
      <c r="P2255" s="50" t="n">
        <f aca="false">FilterOPk!N$20</f>
        <v>12056.92</v>
      </c>
      <c r="Q2255" s="51" t="n">
        <f aca="false">FilterOPk!O$20</f>
        <v>-66796.56</v>
      </c>
    </row>
    <row r="2256" customFormat="false" ht="12.75" hidden="false" customHeight="false" outlineLevel="0" collapsed="false">
      <c r="B2256" s="85" t="str">
        <f aca="false">FilterOPk!A$21</f>
        <v>ST- PJM</v>
      </c>
      <c r="C2256" s="13" t="n">
        <f aca="false">C2255+1</f>
        <v>2255</v>
      </c>
      <c r="D2256" s="50" t="n">
        <f aca="false">FilterOPk!B$21</f>
        <v>1243093.71447674</v>
      </c>
      <c r="E2256" s="50" t="n">
        <f aca="false">FilterOPk!C$21</f>
        <v>13503.06</v>
      </c>
      <c r="F2256" s="50" t="n">
        <f aca="false">FilterOPk!D$21</f>
        <v>0</v>
      </c>
      <c r="G2256" s="50" t="n">
        <f aca="false">FilterOPk!E$21</f>
        <v>0</v>
      </c>
      <c r="H2256" s="50" t="n">
        <f aca="false">FilterOPk!F$21</f>
        <v>0</v>
      </c>
      <c r="I2256" s="50" t="n">
        <f aca="false">FilterOPk!G$21</f>
        <v>0</v>
      </c>
      <c r="J2256" s="50" t="n">
        <f aca="false">FilterOPk!H$21</f>
        <v>0</v>
      </c>
      <c r="K2256" s="50" t="n">
        <f aca="false">FilterOPk!I$21</f>
        <v>0</v>
      </c>
      <c r="L2256" s="50" t="n">
        <f aca="false">FilterOPk!J$21</f>
        <v>0</v>
      </c>
      <c r="M2256" s="50" t="n">
        <f aca="false">FilterOPk!K$21</f>
        <v>0</v>
      </c>
      <c r="N2256" s="50" t="n">
        <f aca="false">FilterOPk!L$21</f>
        <v>13503.06</v>
      </c>
      <c r="O2256" s="50" t="n">
        <f aca="false">FilterOPk!M$21</f>
        <v>0</v>
      </c>
      <c r="P2256" s="50" t="n">
        <f aca="false">FilterOPk!N$21</f>
        <v>0</v>
      </c>
      <c r="Q2256" s="51" t="n">
        <f aca="false">FilterOPk!O$21</f>
        <v>13503.06</v>
      </c>
    </row>
    <row r="2257" customFormat="false" ht="12.75" hidden="false" customHeight="false" outlineLevel="0" collapsed="false">
      <c r="B2257" s="85" t="str">
        <f aca="false">FilterOPk!A$22</f>
        <v>ST- NENG</v>
      </c>
      <c r="C2257" s="13" t="n">
        <f aca="false">C2256+1</f>
        <v>2256</v>
      </c>
      <c r="D2257" s="50" t="n">
        <f aca="false">FilterOPk!B$22</f>
        <v>539719.375927685</v>
      </c>
      <c r="E2257" s="50" t="n">
        <f aca="false">FilterOPk!C$22</f>
        <v>17499.36</v>
      </c>
      <c r="F2257" s="50" t="n">
        <f aca="false">FilterOPk!D$22</f>
        <v>34844.91</v>
      </c>
      <c r="G2257" s="50" t="n">
        <f aca="false">FilterOPk!E$22</f>
        <v>0</v>
      </c>
      <c r="H2257" s="50" t="n">
        <f aca="false">FilterOPk!F$22</f>
        <v>0</v>
      </c>
      <c r="I2257" s="50" t="n">
        <f aca="false">FilterOPk!G$22</f>
        <v>0</v>
      </c>
      <c r="J2257" s="50" t="n">
        <f aca="false">FilterOPk!H$22</f>
        <v>0</v>
      </c>
      <c r="K2257" s="50" t="n">
        <f aca="false">FilterOPk!I$22</f>
        <v>0</v>
      </c>
      <c r="L2257" s="50" t="n">
        <f aca="false">FilterOPk!J$22</f>
        <v>0</v>
      </c>
      <c r="M2257" s="50" t="n">
        <f aca="false">FilterOPk!K$22</f>
        <v>0</v>
      </c>
      <c r="N2257" s="50" t="n">
        <f aca="false">FilterOPk!L$22</f>
        <v>52344.27</v>
      </c>
      <c r="O2257" s="50" t="n">
        <f aca="false">FilterOPk!M$22</f>
        <v>0</v>
      </c>
      <c r="P2257" s="50" t="n">
        <f aca="false">FilterOPk!N$22</f>
        <v>0</v>
      </c>
      <c r="Q2257" s="51" t="n">
        <f aca="false">FilterOPk!O$22</f>
        <v>52344.27</v>
      </c>
    </row>
    <row r="2258" customFormat="false" ht="12.75" hidden="false" customHeight="false" outlineLevel="0" collapsed="false">
      <c r="B2258" s="85" t="str">
        <f aca="false">FilterOPk!A$23</f>
        <v>ST- NY</v>
      </c>
      <c r="C2258" s="13" t="n">
        <f aca="false">C2257+1</f>
        <v>2257</v>
      </c>
      <c r="D2258" s="50" t="n">
        <f aca="false">FilterOPk!B$23</f>
        <v>251437.188425373</v>
      </c>
      <c r="E2258" s="50" t="n">
        <f aca="false">FilterOPk!C$23</f>
        <v>22663</v>
      </c>
      <c r="F2258" s="50" t="n">
        <f aca="false">FilterOPk!D$23</f>
        <v>52267.36</v>
      </c>
      <c r="G2258" s="50" t="n">
        <f aca="false">FilterOPk!E$23</f>
        <v>0</v>
      </c>
      <c r="H2258" s="50" t="n">
        <f aca="false">FilterOPk!F$23</f>
        <v>0</v>
      </c>
      <c r="I2258" s="50" t="n">
        <f aca="false">FilterOPk!G$23</f>
        <v>0</v>
      </c>
      <c r="J2258" s="50" t="n">
        <f aca="false">FilterOPk!H$23</f>
        <v>0</v>
      </c>
      <c r="K2258" s="50" t="n">
        <f aca="false">FilterOPk!I$23</f>
        <v>0</v>
      </c>
      <c r="L2258" s="50" t="n">
        <f aca="false">FilterOPk!J$23</f>
        <v>0</v>
      </c>
      <c r="M2258" s="50" t="n">
        <f aca="false">FilterOPk!K$23</f>
        <v>0</v>
      </c>
      <c r="N2258" s="50" t="n">
        <f aca="false">FilterOPk!L$23</f>
        <v>74930.36</v>
      </c>
      <c r="O2258" s="50" t="n">
        <f aca="false">FilterOPk!M$23</f>
        <v>0</v>
      </c>
      <c r="P2258" s="50" t="n">
        <f aca="false">FilterOPk!N$23</f>
        <v>0</v>
      </c>
      <c r="Q2258" s="51" t="n">
        <f aca="false">FilterOPk!O$23</f>
        <v>74930.36</v>
      </c>
    </row>
    <row r="2259" customFormat="false" ht="12.75" hidden="false" customHeight="false" outlineLevel="0" collapsed="false">
      <c r="B2259" s="85" t="str">
        <f aca="false">FilterOPk!A$24</f>
        <v>NE- PHYS</v>
      </c>
      <c r="C2259" s="13" t="n">
        <f aca="false">C2258+1</f>
        <v>2258</v>
      </c>
      <c r="D2259" s="50" t="n">
        <f aca="false">FilterOPk!B$24</f>
        <v>0</v>
      </c>
      <c r="E2259" s="50" t="n">
        <f aca="false">FilterOPk!C$24</f>
        <v>0</v>
      </c>
      <c r="F2259" s="50" t="n">
        <f aca="false">FilterOPk!D$24</f>
        <v>0</v>
      </c>
      <c r="G2259" s="50" t="n">
        <f aca="false">FilterOPk!E$24</f>
        <v>0</v>
      </c>
      <c r="H2259" s="50" t="n">
        <f aca="false">FilterOPk!F$24</f>
        <v>0</v>
      </c>
      <c r="I2259" s="50" t="n">
        <f aca="false">FilterOPk!G$24</f>
        <v>0</v>
      </c>
      <c r="J2259" s="50" t="n">
        <f aca="false">FilterOPk!H$24</f>
        <v>0</v>
      </c>
      <c r="K2259" s="50" t="n">
        <f aca="false">FilterOPk!I$24</f>
        <v>0</v>
      </c>
      <c r="L2259" s="50" t="n">
        <f aca="false">FilterOPk!J$24</f>
        <v>0</v>
      </c>
      <c r="M2259" s="50" t="n">
        <f aca="false">FilterOPk!K$24</f>
        <v>0</v>
      </c>
      <c r="N2259" s="50" t="n">
        <f aca="false">FilterOPk!L$24</f>
        <v>0</v>
      </c>
      <c r="O2259" s="50" t="n">
        <f aca="false">FilterOPk!M$24</f>
        <v>0</v>
      </c>
      <c r="P2259" s="50" t="n">
        <f aca="false">FilterOPk!N$24</f>
        <v>0</v>
      </c>
      <c r="Q2259" s="51" t="n">
        <f aca="false">FilterOPk!O$24</f>
        <v>0</v>
      </c>
    </row>
    <row r="2260" customFormat="false" ht="12.75" hidden="false" customHeight="false" outlineLevel="0" collapsed="false">
      <c r="B2260" s="85" t="str">
        <f aca="false">FilterOPk!A$25</f>
        <v>LT-Southeast</v>
      </c>
      <c r="C2260" s="13" t="n">
        <f aca="false">C2259+1</f>
        <v>2259</v>
      </c>
      <c r="D2260" s="50" t="n">
        <f aca="false">FilterOPk!B$25</f>
        <v>11411200.8859117</v>
      </c>
      <c r="E2260" s="50" t="n">
        <f aca="false">FilterOPk!C$25</f>
        <v>15825.82</v>
      </c>
      <c r="F2260" s="50" t="n">
        <f aca="false">FilterOPk!D$25</f>
        <v>13250</v>
      </c>
      <c r="G2260" s="50" t="n">
        <f aca="false">FilterOPk!E$25</f>
        <v>24924.1</v>
      </c>
      <c r="H2260" s="50" t="n">
        <f aca="false">FilterOPk!F$25</f>
        <v>24690.47</v>
      </c>
      <c r="I2260" s="50" t="n">
        <f aca="false">FilterOPk!G$25</f>
        <v>26774</v>
      </c>
      <c r="J2260" s="50" t="n">
        <f aca="false">FilterOPk!H$25</f>
        <v>26715</v>
      </c>
      <c r="K2260" s="50" t="n">
        <f aca="false">FilterOPk!I$25</f>
        <v>57358.83</v>
      </c>
      <c r="L2260" s="50" t="n">
        <f aca="false">FilterOPk!J$25</f>
        <v>26146</v>
      </c>
      <c r="M2260" s="50" t="n">
        <f aca="false">FilterOPk!K$25</f>
        <v>75355.31</v>
      </c>
      <c r="N2260" s="50" t="n">
        <f aca="false">FilterOPk!L$25</f>
        <v>291039.53</v>
      </c>
      <c r="O2260" s="50" t="n">
        <f aca="false">FilterOPk!M$25</f>
        <v>-122359</v>
      </c>
      <c r="P2260" s="50" t="n">
        <f aca="false">FilterOPk!N$25</f>
        <v>514428.17</v>
      </c>
      <c r="Q2260" s="51" t="n">
        <f aca="false">FilterOPk!O$25</f>
        <v>683108.7</v>
      </c>
    </row>
    <row r="2261" customFormat="false" ht="12.75" hidden="false" customHeight="false" outlineLevel="0" collapsed="false">
      <c r="B2261" s="85" t="str">
        <f aca="false">FilterOPk!A$26</f>
        <v>ST-SPP</v>
      </c>
      <c r="C2261" s="13" t="n">
        <f aca="false">C2260+1</f>
        <v>2260</v>
      </c>
      <c r="D2261" s="50" t="n">
        <f aca="false">FilterOPk!B$26</f>
        <v>52202.8773549933</v>
      </c>
      <c r="E2261" s="50" t="n">
        <f aca="false">FilterOPk!C$26</f>
        <v>0</v>
      </c>
      <c r="F2261" s="50" t="n">
        <f aca="false">FilterOPk!D$26</f>
        <v>0</v>
      </c>
      <c r="G2261" s="50" t="n">
        <f aca="false">FilterOPk!E$26</f>
        <v>0</v>
      </c>
      <c r="H2261" s="50" t="n">
        <f aca="false">FilterOPk!F$26</f>
        <v>0</v>
      </c>
      <c r="I2261" s="50" t="n">
        <f aca="false">FilterOPk!G$26</f>
        <v>0</v>
      </c>
      <c r="J2261" s="50" t="n">
        <f aca="false">FilterOPk!H$26</f>
        <v>0</v>
      </c>
      <c r="K2261" s="50" t="n">
        <f aca="false">FilterOPk!I$26</f>
        <v>0</v>
      </c>
      <c r="L2261" s="50" t="n">
        <f aca="false">FilterOPk!J$26</f>
        <v>0</v>
      </c>
      <c r="M2261" s="50" t="n">
        <f aca="false">FilterOPk!K$26</f>
        <v>0</v>
      </c>
      <c r="N2261" s="50" t="n">
        <f aca="false">FilterOPk!L$26</f>
        <v>0</v>
      </c>
      <c r="O2261" s="50" t="n">
        <f aca="false">FilterOPk!M$26</f>
        <v>0</v>
      </c>
      <c r="P2261" s="50" t="n">
        <f aca="false">FilterOPk!N$26</f>
        <v>0</v>
      </c>
      <c r="Q2261" s="51" t="n">
        <f aca="false">FilterOPk!O$26</f>
        <v>0</v>
      </c>
    </row>
    <row r="2262" customFormat="false" ht="12.75" hidden="false" customHeight="false" outlineLevel="0" collapsed="false">
      <c r="B2262" s="85" t="str">
        <f aca="false">FilterOPk!A$27</f>
        <v>ST-SERC</v>
      </c>
      <c r="C2262" s="13" t="n">
        <f aca="false">C2261+1</f>
        <v>2261</v>
      </c>
      <c r="D2262" s="50" t="n">
        <f aca="false">FilterOPk!B$27</f>
        <v>686881.973218232</v>
      </c>
      <c r="E2262" s="50" t="n">
        <f aca="false">FilterOPk!C$27</f>
        <v>0</v>
      </c>
      <c r="F2262" s="50" t="n">
        <f aca="false">FilterOPk!D$27</f>
        <v>0</v>
      </c>
      <c r="G2262" s="50" t="n">
        <f aca="false">FilterOPk!E$27</f>
        <v>0</v>
      </c>
      <c r="H2262" s="50" t="n">
        <f aca="false">FilterOPk!F$27</f>
        <v>0</v>
      </c>
      <c r="I2262" s="50" t="n">
        <f aca="false">FilterOPk!G$27</f>
        <v>0</v>
      </c>
      <c r="J2262" s="50" t="n">
        <f aca="false">FilterOPk!H$27</f>
        <v>0</v>
      </c>
      <c r="K2262" s="50" t="n">
        <f aca="false">FilterOPk!I$27</f>
        <v>0</v>
      </c>
      <c r="L2262" s="50" t="n">
        <f aca="false">FilterOPk!J$27</f>
        <v>0</v>
      </c>
      <c r="M2262" s="50" t="n">
        <f aca="false">FilterOPk!K$27</f>
        <v>0</v>
      </c>
      <c r="N2262" s="50" t="n">
        <f aca="false">FilterOPk!L$27</f>
        <v>0</v>
      </c>
      <c r="O2262" s="50" t="n">
        <f aca="false">FilterOPk!M$27</f>
        <v>0</v>
      </c>
      <c r="P2262" s="50" t="n">
        <f aca="false">FilterOPk!N$27</f>
        <v>0</v>
      </c>
      <c r="Q2262" s="51" t="n">
        <f aca="false">FilterOPk!O$27</f>
        <v>0</v>
      </c>
    </row>
    <row r="2263" customFormat="false" ht="12.75" hidden="false" customHeight="false" outlineLevel="0" collapsed="false">
      <c r="B2263" s="85" t="str">
        <f aca="false">FilterOPk!A$28</f>
        <v>LT- Texas</v>
      </c>
      <c r="C2263" s="13" t="n">
        <f aca="false">C2262+1</f>
        <v>2262</v>
      </c>
      <c r="D2263" s="50" t="n">
        <f aca="false">FilterOPk!B$28</f>
        <v>3826684.70313045</v>
      </c>
      <c r="E2263" s="50" t="n">
        <f aca="false">FilterOPk!C$28</f>
        <v>0</v>
      </c>
      <c r="F2263" s="50" t="n">
        <f aca="false">FilterOPk!D$28</f>
        <v>13003.28</v>
      </c>
      <c r="G2263" s="50" t="n">
        <f aca="false">FilterOPk!E$28</f>
        <v>7651.26</v>
      </c>
      <c r="H2263" s="50" t="n">
        <f aca="false">FilterOPk!F$28</f>
        <v>7986.82</v>
      </c>
      <c r="I2263" s="50" t="n">
        <f aca="false">FilterOPk!G$28</f>
        <v>17032.43</v>
      </c>
      <c r="J2263" s="50" t="n">
        <f aca="false">FilterOPk!H$28</f>
        <v>19665.43</v>
      </c>
      <c r="K2263" s="50" t="n">
        <f aca="false">FilterOPk!I$28</f>
        <v>46628.44</v>
      </c>
      <c r="L2263" s="50" t="n">
        <f aca="false">FilterOPk!J$28</f>
        <v>12076.91</v>
      </c>
      <c r="M2263" s="50" t="n">
        <f aca="false">FilterOPk!K$28</f>
        <v>18411.54</v>
      </c>
      <c r="N2263" s="50" t="n">
        <f aca="false">FilterOPk!L$28</f>
        <v>142456.11</v>
      </c>
      <c r="O2263" s="50" t="n">
        <f aca="false">FilterOPk!M$28</f>
        <v>653578.76</v>
      </c>
      <c r="P2263" s="50" t="n">
        <f aca="false">FilterOPk!N$28</f>
        <v>2238345.92</v>
      </c>
      <c r="Q2263" s="51" t="n">
        <f aca="false">FilterOPk!O$28</f>
        <v>3034380.79</v>
      </c>
    </row>
    <row r="2264" customFormat="false" ht="12.75" hidden="false" customHeight="false" outlineLevel="0" collapsed="false">
      <c r="B2264" s="85" t="str">
        <f aca="false">FilterOPk!A$29</f>
        <v>St- Texas</v>
      </c>
      <c r="C2264" s="13" t="n">
        <f aca="false">C2263+1</f>
        <v>2263</v>
      </c>
      <c r="D2264" s="50" t="n">
        <f aca="false">FilterOPk!B$29</f>
        <v>445563.239343252</v>
      </c>
      <c r="E2264" s="50" t="n">
        <f aca="false">FilterOPk!C$29</f>
        <v>5676.33</v>
      </c>
      <c r="F2264" s="50" t="n">
        <f aca="false">FilterOPk!D$29</f>
        <v>0</v>
      </c>
      <c r="G2264" s="50" t="n">
        <f aca="false">FilterOPk!E$29</f>
        <v>0</v>
      </c>
      <c r="H2264" s="50" t="n">
        <f aca="false">FilterOPk!F$29</f>
        <v>0</v>
      </c>
      <c r="I2264" s="50" t="n">
        <f aca="false">FilterOPk!G$29</f>
        <v>0</v>
      </c>
      <c r="J2264" s="50" t="n">
        <f aca="false">FilterOPk!H$29</f>
        <v>0</v>
      </c>
      <c r="K2264" s="50" t="n">
        <f aca="false">FilterOPk!I$29</f>
        <v>0</v>
      </c>
      <c r="L2264" s="50" t="n">
        <f aca="false">FilterOPk!J$29</f>
        <v>0</v>
      </c>
      <c r="M2264" s="50" t="n">
        <f aca="false">FilterOPk!K$29</f>
        <v>0</v>
      </c>
      <c r="N2264" s="50" t="n">
        <f aca="false">FilterOPk!L$29</f>
        <v>5676.33</v>
      </c>
      <c r="O2264" s="50" t="n">
        <f aca="false">FilterOPk!M$29</f>
        <v>0</v>
      </c>
      <c r="P2264" s="50" t="n">
        <f aca="false">FilterOPk!N$29</f>
        <v>0</v>
      </c>
      <c r="Q2264" s="51" t="n">
        <f aca="false">FilterOPk!O$29</f>
        <v>5676.33</v>
      </c>
    </row>
    <row r="2265" customFormat="false" ht="12.75" hidden="false" customHeight="false" outlineLevel="0" collapsed="false">
      <c r="B2265" s="85"/>
      <c r="C2265" s="13" t="n">
        <f aca="false">C2264+1</f>
        <v>2264</v>
      </c>
      <c r="D2265" s="50"/>
      <c r="E2265" s="50"/>
      <c r="F2265" s="50"/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1"/>
    </row>
    <row r="2266" customFormat="false" ht="12.75" hidden="false" customHeight="false" outlineLevel="0" collapsed="false">
      <c r="B2266" s="85" t="str">
        <f aca="false">FilterOPk!A$32</f>
        <v>Gas positions</v>
      </c>
      <c r="C2266" s="13" t="n">
        <f aca="false">C2265+1</f>
        <v>2265</v>
      </c>
      <c r="D2266" s="50" t="s">
        <v>4</v>
      </c>
      <c r="E2266" s="50"/>
      <c r="F2266" s="50"/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1"/>
    </row>
    <row r="2267" customFormat="false" ht="12.75" hidden="false" customHeight="false" outlineLevel="0" collapsed="false">
      <c r="B2267" s="85" t="str">
        <f aca="false">FilterOPk!A$33</f>
        <v>Kevin Presto</v>
      </c>
      <c r="C2267" s="13" t="n">
        <f aca="false">C2266+1</f>
        <v>2266</v>
      </c>
      <c r="D2267" s="50" t="n">
        <f aca="false">FilterOPk!B$33</f>
        <v>0</v>
      </c>
      <c r="E2267" s="50" t="n">
        <f aca="false">FilterOPk!C$33</f>
        <v>0</v>
      </c>
      <c r="F2267" s="50" t="n">
        <f aca="false">FilterOPk!D$33</f>
        <v>0</v>
      </c>
      <c r="G2267" s="50" t="n">
        <f aca="false">FilterOPk!E$33</f>
        <v>0</v>
      </c>
      <c r="H2267" s="50" t="n">
        <f aca="false">FilterOPk!F$33</f>
        <v>0</v>
      </c>
      <c r="I2267" s="50" t="n">
        <f aca="false">FilterOPk!G$33</f>
        <v>0</v>
      </c>
      <c r="J2267" s="50" t="n">
        <f aca="false">FilterOPk!H$33</f>
        <v>0</v>
      </c>
      <c r="K2267" s="50" t="n">
        <f aca="false">FilterOPk!I$33</f>
        <v>0</v>
      </c>
      <c r="L2267" s="50" t="n">
        <f aca="false">FilterOPk!J$33</f>
        <v>0</v>
      </c>
      <c r="M2267" s="50" t="n">
        <f aca="false">FilterOPk!K$33</f>
        <v>0</v>
      </c>
      <c r="N2267" s="50" t="n">
        <f aca="false">FilterOPk!L$33</f>
        <v>0</v>
      </c>
      <c r="O2267" s="50" t="n">
        <f aca="false">FilterOPk!M$33</f>
        <v>0</v>
      </c>
      <c r="P2267" s="50" t="n">
        <f aca="false">FilterOPk!N$33</f>
        <v>0</v>
      </c>
      <c r="Q2267" s="51" t="n">
        <f aca="false">FilterOPk!O$33</f>
        <v>0</v>
      </c>
    </row>
    <row r="2268" customFormat="false" ht="12.75" hidden="false" customHeight="false" outlineLevel="0" collapsed="false">
      <c r="B2268" s="85" t="str">
        <f aca="false">FilterOPk!A$34</f>
        <v>Fletcher Sturm</v>
      </c>
      <c r="C2268" s="13" t="n">
        <f aca="false">C2267+1</f>
        <v>2267</v>
      </c>
      <c r="D2268" s="50" t="n">
        <f aca="false">FilterOPk!B$34</f>
        <v>0</v>
      </c>
      <c r="E2268" s="50" t="n">
        <f aca="false">FilterOPk!C$34</f>
        <v>0</v>
      </c>
      <c r="F2268" s="50" t="n">
        <f aca="false">FilterOPk!D$34</f>
        <v>0</v>
      </c>
      <c r="G2268" s="50" t="n">
        <f aca="false">FilterOPk!E$34</f>
        <v>0</v>
      </c>
      <c r="H2268" s="50" t="n">
        <f aca="false">FilterOPk!F$34</f>
        <v>0</v>
      </c>
      <c r="I2268" s="50" t="n">
        <f aca="false">FilterOPk!G$34</f>
        <v>0</v>
      </c>
      <c r="J2268" s="50" t="n">
        <f aca="false">FilterOPk!H$34</f>
        <v>0</v>
      </c>
      <c r="K2268" s="50" t="n">
        <f aca="false">FilterOPk!I$34</f>
        <v>0</v>
      </c>
      <c r="L2268" s="50" t="n">
        <f aca="false">FilterOPk!J$34</f>
        <v>0</v>
      </c>
      <c r="M2268" s="50" t="n">
        <f aca="false">FilterOPk!K$34</f>
        <v>0</v>
      </c>
      <c r="N2268" s="50" t="n">
        <f aca="false">FilterOPk!L$34</f>
        <v>0</v>
      </c>
      <c r="O2268" s="50" t="n">
        <f aca="false">FilterOPk!M$34</f>
        <v>0</v>
      </c>
      <c r="P2268" s="50" t="n">
        <f aca="false">FilterOPk!N$34</f>
        <v>0</v>
      </c>
      <c r="Q2268" s="51" t="n">
        <f aca="false">FilterOPk!O$34</f>
        <v>0</v>
      </c>
    </row>
    <row r="2269" customFormat="false" ht="12.75" hidden="false" customHeight="false" outlineLevel="0" collapsed="false">
      <c r="B2269" s="85" t="str">
        <f aca="false">FilterOPk!A$35</f>
        <v>Doug Gilbert-Smith</v>
      </c>
      <c r="C2269" s="13" t="n">
        <f aca="false">C2268+1</f>
        <v>2268</v>
      </c>
      <c r="D2269" s="50" t="n">
        <f aca="false">FilterOPk!B$35</f>
        <v>0</v>
      </c>
      <c r="E2269" s="50" t="n">
        <f aca="false">FilterOPk!C$35</f>
        <v>0</v>
      </c>
      <c r="F2269" s="50" t="n">
        <f aca="false">FilterOPk!D$35</f>
        <v>0</v>
      </c>
      <c r="G2269" s="50" t="n">
        <f aca="false">FilterOPk!E$35</f>
        <v>0</v>
      </c>
      <c r="H2269" s="50" t="n">
        <f aca="false">FilterOPk!F$35</f>
        <v>0</v>
      </c>
      <c r="I2269" s="50" t="n">
        <f aca="false">FilterOPk!G$35</f>
        <v>0</v>
      </c>
      <c r="J2269" s="50" t="n">
        <f aca="false">FilterOPk!H$35</f>
        <v>0</v>
      </c>
      <c r="K2269" s="50" t="n">
        <f aca="false">FilterOPk!I$35</f>
        <v>0</v>
      </c>
      <c r="L2269" s="50" t="n">
        <f aca="false">FilterOPk!J$35</f>
        <v>0</v>
      </c>
      <c r="M2269" s="50" t="n">
        <f aca="false">FilterOPk!K$35</f>
        <v>0</v>
      </c>
      <c r="N2269" s="50" t="n">
        <f aca="false">FilterOPk!L$35</f>
        <v>0</v>
      </c>
      <c r="O2269" s="50" t="n">
        <f aca="false">FilterOPk!M$35</f>
        <v>0</v>
      </c>
      <c r="P2269" s="50" t="n">
        <f aca="false">FilterOPk!N$35</f>
        <v>0</v>
      </c>
      <c r="Q2269" s="51" t="n">
        <f aca="false">FilterOPk!O$35</f>
        <v>0</v>
      </c>
    </row>
    <row r="2270" customFormat="false" ht="12.75" hidden="false" customHeight="false" outlineLevel="0" collapsed="false">
      <c r="B2270" s="85" t="str">
        <f aca="false">FilterOPk!A$36</f>
        <v>Rogers Herndon</v>
      </c>
      <c r="C2270" s="13" t="n">
        <f aca="false">C2269+1</f>
        <v>2269</v>
      </c>
      <c r="D2270" s="50" t="n">
        <f aca="false">FilterOPk!B$36</f>
        <v>0</v>
      </c>
      <c r="E2270" s="50" t="n">
        <f aca="false">FilterOPk!C$36</f>
        <v>0</v>
      </c>
      <c r="F2270" s="50" t="n">
        <f aca="false">FilterOPk!D$36</f>
        <v>0</v>
      </c>
      <c r="G2270" s="50" t="n">
        <f aca="false">FilterOPk!E$36</f>
        <v>0</v>
      </c>
      <c r="H2270" s="50" t="n">
        <f aca="false">FilterOPk!F$36</f>
        <v>0</v>
      </c>
      <c r="I2270" s="50" t="n">
        <f aca="false">FilterOPk!G$36</f>
        <v>0</v>
      </c>
      <c r="J2270" s="50" t="n">
        <f aca="false">FilterOPk!H$36</f>
        <v>0</v>
      </c>
      <c r="K2270" s="50" t="n">
        <f aca="false">FilterOPk!I$36</f>
        <v>0</v>
      </c>
      <c r="L2270" s="50" t="n">
        <f aca="false">FilterOPk!J$36</f>
        <v>0</v>
      </c>
      <c r="M2270" s="50" t="n">
        <f aca="false">FilterOPk!K$36</f>
        <v>0</v>
      </c>
      <c r="N2270" s="50" t="n">
        <f aca="false">FilterOPk!L$36</f>
        <v>0</v>
      </c>
      <c r="O2270" s="50" t="n">
        <f aca="false">FilterOPk!M$36</f>
        <v>0</v>
      </c>
      <c r="P2270" s="50" t="n">
        <f aca="false">FilterOPk!N$36</f>
        <v>0</v>
      </c>
      <c r="Q2270" s="51" t="n">
        <f aca="false">FilterOPk!O$36</f>
        <v>0</v>
      </c>
    </row>
    <row r="2271" customFormat="false" ht="12.75" hidden="false" customHeight="false" outlineLevel="0" collapsed="false">
      <c r="B2271" s="85" t="str">
        <f aca="false">FilterOPk!A$37</f>
        <v>Dana Davis</v>
      </c>
      <c r="C2271" s="13" t="n">
        <f aca="false">C2270+1</f>
        <v>2270</v>
      </c>
      <c r="D2271" s="50" t="n">
        <f aca="false">FilterOPk!B$37</f>
        <v>0</v>
      </c>
      <c r="E2271" s="50" t="n">
        <f aca="false">FilterOPk!C$37</f>
        <v>0</v>
      </c>
      <c r="F2271" s="50" t="n">
        <f aca="false">FilterOPk!D$37</f>
        <v>0</v>
      </c>
      <c r="G2271" s="50" t="n">
        <f aca="false">FilterOPk!E$37</f>
        <v>0</v>
      </c>
      <c r="H2271" s="50" t="n">
        <f aca="false">FilterOPk!F$37</f>
        <v>0</v>
      </c>
      <c r="I2271" s="50" t="n">
        <f aca="false">FilterOPk!G$37</f>
        <v>0</v>
      </c>
      <c r="J2271" s="50" t="n">
        <f aca="false">FilterOPk!H$37</f>
        <v>0</v>
      </c>
      <c r="K2271" s="50" t="n">
        <f aca="false">FilterOPk!I$37</f>
        <v>0</v>
      </c>
      <c r="L2271" s="50" t="n">
        <f aca="false">FilterOPk!J$37</f>
        <v>0</v>
      </c>
      <c r="M2271" s="50" t="n">
        <f aca="false">FilterOPk!K$37</f>
        <v>0</v>
      </c>
      <c r="N2271" s="50" t="n">
        <f aca="false">FilterOPk!L$37</f>
        <v>0</v>
      </c>
      <c r="O2271" s="50" t="n">
        <f aca="false">FilterOPk!M$37</f>
        <v>0</v>
      </c>
      <c r="P2271" s="50" t="n">
        <f aca="false">FilterOPk!N$37</f>
        <v>0</v>
      </c>
      <c r="Q2271" s="51" t="n">
        <f aca="false">FilterOPk!O$37</f>
        <v>0</v>
      </c>
    </row>
    <row r="2272" customFormat="false" ht="12.75" hidden="false" customHeight="false" outlineLevel="0" collapsed="false">
      <c r="B2272" s="85" t="str">
        <f aca="false">FilterOPk!A$38</f>
        <v>Tom May</v>
      </c>
      <c r="C2272" s="13" t="n">
        <f aca="false">C2271+1</f>
        <v>2271</v>
      </c>
      <c r="D2272" s="50" t="n">
        <f aca="false">FilterOPk!B$38</f>
        <v>0</v>
      </c>
      <c r="E2272" s="50" t="n">
        <f aca="false">FilterOPk!C$38</f>
        <v>0</v>
      </c>
      <c r="F2272" s="50" t="n">
        <f aca="false">FilterOPk!D$38</f>
        <v>0</v>
      </c>
      <c r="G2272" s="50" t="n">
        <f aca="false">FilterOPk!E$38</f>
        <v>0</v>
      </c>
      <c r="H2272" s="50" t="n">
        <f aca="false">FilterOPk!F$38</f>
        <v>0</v>
      </c>
      <c r="I2272" s="50" t="n">
        <f aca="false">FilterOPk!G$38</f>
        <v>0</v>
      </c>
      <c r="J2272" s="50" t="n">
        <f aca="false">FilterOPk!H$38</f>
        <v>0</v>
      </c>
      <c r="K2272" s="50" t="n">
        <f aca="false">FilterOPk!I$38</f>
        <v>0</v>
      </c>
      <c r="L2272" s="50" t="n">
        <f aca="false">FilterOPk!J$38</f>
        <v>0</v>
      </c>
      <c r="M2272" s="50" t="n">
        <f aca="false">FilterOPk!K$38</f>
        <v>0</v>
      </c>
      <c r="N2272" s="50" t="n">
        <f aca="false">FilterOPk!L$38</f>
        <v>0</v>
      </c>
      <c r="O2272" s="50" t="n">
        <f aca="false">FilterOPk!M$38</f>
        <v>0</v>
      </c>
      <c r="P2272" s="50" t="n">
        <f aca="false">FilterOPk!N$38</f>
        <v>0</v>
      </c>
      <c r="Q2272" s="51" t="n">
        <f aca="false">FilterOPk!O$38</f>
        <v>0</v>
      </c>
    </row>
    <row r="2273" customFormat="false" ht="12.75" hidden="false" customHeight="false" outlineLevel="0" collapsed="false">
      <c r="B2273" s="85" t="str">
        <f aca="false">FilterOPk!A$39</f>
        <v>Clint Dean</v>
      </c>
      <c r="C2273" s="13" t="n">
        <f aca="false">C2272+1</f>
        <v>2272</v>
      </c>
      <c r="D2273" s="50" t="n">
        <f aca="false">FilterOPk!B$39</f>
        <v>0</v>
      </c>
      <c r="E2273" s="50" t="n">
        <f aca="false">FilterOPk!C$39</f>
        <v>0</v>
      </c>
      <c r="F2273" s="50" t="n">
        <f aca="false">FilterOPk!D$39</f>
        <v>0</v>
      </c>
      <c r="G2273" s="50" t="n">
        <f aca="false">FilterOPk!E$39</f>
        <v>0</v>
      </c>
      <c r="H2273" s="50" t="n">
        <f aca="false">FilterOPk!F$39</f>
        <v>0</v>
      </c>
      <c r="I2273" s="50" t="n">
        <f aca="false">FilterOPk!G$39</f>
        <v>0</v>
      </c>
      <c r="J2273" s="50" t="n">
        <f aca="false">FilterOPk!H$39</f>
        <v>0</v>
      </c>
      <c r="K2273" s="50" t="n">
        <f aca="false">FilterOPk!I$39</f>
        <v>0</v>
      </c>
      <c r="L2273" s="50" t="n">
        <f aca="false">FilterOPk!J$39</f>
        <v>0</v>
      </c>
      <c r="M2273" s="50" t="n">
        <f aca="false">FilterOPk!K$39</f>
        <v>0</v>
      </c>
      <c r="N2273" s="50" t="n">
        <f aca="false">FilterOPk!L$39</f>
        <v>0</v>
      </c>
      <c r="O2273" s="50" t="n">
        <f aca="false">FilterOPk!M$39</f>
        <v>0</v>
      </c>
      <c r="P2273" s="50" t="n">
        <f aca="false">FilterOPk!N$39</f>
        <v>0</v>
      </c>
      <c r="Q2273" s="51" t="n">
        <f aca="false">FilterOPk!O$39</f>
        <v>0</v>
      </c>
    </row>
    <row r="2274" customFormat="false" ht="12.75" hidden="false" customHeight="false" outlineLevel="0" collapsed="false">
      <c r="B2274" s="85" t="str">
        <f aca="false">FilterOPk!A$40</f>
        <v>Rob Benson</v>
      </c>
      <c r="C2274" s="13" t="n">
        <f aca="false">C2273+1</f>
        <v>2273</v>
      </c>
      <c r="D2274" s="50" t="n">
        <f aca="false">FilterOPk!B$40</f>
        <v>0</v>
      </c>
      <c r="E2274" s="50" t="n">
        <f aca="false">FilterOPk!C$40</f>
        <v>0</v>
      </c>
      <c r="F2274" s="50" t="n">
        <f aca="false">FilterOPk!D$40</f>
        <v>0</v>
      </c>
      <c r="G2274" s="50" t="n">
        <f aca="false">FilterOPk!E$40</f>
        <v>0</v>
      </c>
      <c r="H2274" s="50" t="n">
        <f aca="false">FilterOPk!F$40</f>
        <v>0</v>
      </c>
      <c r="I2274" s="50" t="n">
        <f aca="false">FilterOPk!G$40</f>
        <v>0</v>
      </c>
      <c r="J2274" s="50" t="n">
        <f aca="false">FilterOPk!H$40</f>
        <v>0</v>
      </c>
      <c r="K2274" s="50" t="n">
        <f aca="false">FilterOPk!I$40</f>
        <v>0</v>
      </c>
      <c r="L2274" s="50" t="n">
        <f aca="false">FilterOPk!J$40</f>
        <v>0</v>
      </c>
      <c r="M2274" s="50" t="n">
        <f aca="false">FilterOPk!K$40</f>
        <v>0</v>
      </c>
      <c r="N2274" s="50" t="n">
        <f aca="false">FilterOPk!L$40</f>
        <v>0</v>
      </c>
      <c r="O2274" s="50" t="n">
        <f aca="false">FilterOPk!M$40</f>
        <v>0</v>
      </c>
      <c r="P2274" s="50" t="n">
        <f aca="false">FilterOPk!N$40</f>
        <v>0</v>
      </c>
      <c r="Q2274" s="51" t="n">
        <f aca="false">FilterOPk!O$40</f>
        <v>0</v>
      </c>
    </row>
    <row r="2275" customFormat="false" ht="12.75" hidden="false" customHeight="false" outlineLevel="0" collapsed="false">
      <c r="B2275" s="85" t="str">
        <f aca="false">FilterOPk!A$41</f>
        <v>Matt Lorenz</v>
      </c>
      <c r="C2275" s="13" t="n">
        <f aca="false">C2274+1</f>
        <v>2274</v>
      </c>
      <c r="D2275" s="50" t="n">
        <f aca="false">FilterOPk!B$41</f>
        <v>0</v>
      </c>
      <c r="E2275" s="50" t="n">
        <f aca="false">FilterOPk!C$41</f>
        <v>0</v>
      </c>
      <c r="F2275" s="50" t="n">
        <f aca="false">FilterOPk!D$41</f>
        <v>0</v>
      </c>
      <c r="G2275" s="50" t="n">
        <f aca="false">FilterOPk!E$41</f>
        <v>0</v>
      </c>
      <c r="H2275" s="50" t="n">
        <f aca="false">FilterOPk!F$41</f>
        <v>0</v>
      </c>
      <c r="I2275" s="50" t="n">
        <f aca="false">FilterOPk!G$41</f>
        <v>0</v>
      </c>
      <c r="J2275" s="50" t="n">
        <f aca="false">FilterOPk!H$41</f>
        <v>0</v>
      </c>
      <c r="K2275" s="50" t="n">
        <f aca="false">FilterOPk!I$41</f>
        <v>0</v>
      </c>
      <c r="L2275" s="50" t="n">
        <f aca="false">FilterOPk!J$41</f>
        <v>0</v>
      </c>
      <c r="M2275" s="50" t="n">
        <f aca="false">FilterOPk!K$41</f>
        <v>0</v>
      </c>
      <c r="N2275" s="50" t="n">
        <f aca="false">FilterOPk!L$41</f>
        <v>0</v>
      </c>
      <c r="O2275" s="50" t="n">
        <f aca="false">FilterOPk!M$41</f>
        <v>0</v>
      </c>
      <c r="P2275" s="50" t="n">
        <f aca="false">FilterOPk!N$41</f>
        <v>0</v>
      </c>
      <c r="Q2275" s="51" t="n">
        <f aca="false">FilterOPk!O$41</f>
        <v>0</v>
      </c>
    </row>
    <row r="2276" customFormat="false" ht="12.75" hidden="false" customHeight="false" outlineLevel="0" collapsed="false">
      <c r="B2276" s="85" t="str">
        <f aca="false">FilterOPk!A$42</f>
        <v>John Forney</v>
      </c>
      <c r="C2276" s="13" t="n">
        <f aca="false">C2275+1</f>
        <v>2275</v>
      </c>
      <c r="D2276" s="50" t="n">
        <f aca="false">FilterOPk!B$42</f>
        <v>0</v>
      </c>
      <c r="E2276" s="50" t="n">
        <f aca="false">FilterOPk!C$42</f>
        <v>0</v>
      </c>
      <c r="F2276" s="50" t="n">
        <f aca="false">FilterOPk!D$42</f>
        <v>0</v>
      </c>
      <c r="G2276" s="50" t="n">
        <f aca="false">FilterOPk!E$42</f>
        <v>0</v>
      </c>
      <c r="H2276" s="50" t="n">
        <f aca="false">FilterOPk!F$42</f>
        <v>0</v>
      </c>
      <c r="I2276" s="50" t="n">
        <f aca="false">FilterOPk!G$42</f>
        <v>0</v>
      </c>
      <c r="J2276" s="50" t="n">
        <f aca="false">FilterOPk!H$42</f>
        <v>0</v>
      </c>
      <c r="K2276" s="50" t="n">
        <f aca="false">FilterOPk!I$42</f>
        <v>0</v>
      </c>
      <c r="L2276" s="50" t="n">
        <f aca="false">FilterOPk!J$42</f>
        <v>0</v>
      </c>
      <c r="M2276" s="50" t="n">
        <f aca="false">FilterOPk!K$42</f>
        <v>0</v>
      </c>
      <c r="N2276" s="50" t="n">
        <f aca="false">FilterOPk!L$42</f>
        <v>0</v>
      </c>
      <c r="O2276" s="50" t="n">
        <f aca="false">FilterOPk!M$42</f>
        <v>0</v>
      </c>
      <c r="P2276" s="50" t="n">
        <f aca="false">FilterOPk!N$42</f>
        <v>0</v>
      </c>
      <c r="Q2276" s="51" t="n">
        <f aca="false">FilterOPk!O$42</f>
        <v>0</v>
      </c>
    </row>
    <row r="2277" customFormat="false" ht="12.75" hidden="false" customHeight="false" outlineLevel="0" collapsed="false">
      <c r="B2277" s="85" t="str">
        <f aca="false">FilterOPk!A$43</f>
        <v>Mike Carson</v>
      </c>
      <c r="C2277" s="13" t="n">
        <f aca="false">C2276+1</f>
        <v>2276</v>
      </c>
      <c r="D2277" s="50" t="n">
        <f aca="false">FilterOPk!B$43</f>
        <v>0</v>
      </c>
      <c r="E2277" s="50" t="n">
        <f aca="false">FilterOPk!C$43</f>
        <v>0</v>
      </c>
      <c r="F2277" s="50" t="n">
        <f aca="false">FilterOPk!D$43</f>
        <v>0</v>
      </c>
      <c r="G2277" s="50" t="n">
        <f aca="false">FilterOPk!E$43</f>
        <v>0</v>
      </c>
      <c r="H2277" s="50" t="n">
        <f aca="false">FilterOPk!F$43</f>
        <v>0</v>
      </c>
      <c r="I2277" s="50" t="n">
        <f aca="false">FilterOPk!G$43</f>
        <v>0</v>
      </c>
      <c r="J2277" s="50" t="n">
        <f aca="false">FilterOPk!H$43</f>
        <v>0</v>
      </c>
      <c r="K2277" s="50" t="n">
        <f aca="false">FilterOPk!I$43</f>
        <v>0</v>
      </c>
      <c r="L2277" s="50" t="n">
        <f aca="false">FilterOPk!J$43</f>
        <v>0</v>
      </c>
      <c r="M2277" s="50" t="n">
        <f aca="false">FilterOPk!K$43</f>
        <v>0</v>
      </c>
      <c r="N2277" s="50" t="n">
        <f aca="false">FilterOPk!L$43</f>
        <v>0</v>
      </c>
      <c r="O2277" s="50" t="n">
        <f aca="false">FilterOPk!M$43</f>
        <v>0</v>
      </c>
      <c r="P2277" s="50" t="n">
        <f aca="false">FilterOPk!N$43</f>
        <v>0</v>
      </c>
      <c r="Q2277" s="51" t="n">
        <f aca="false">FilterOPk!O$43</f>
        <v>0</v>
      </c>
    </row>
    <row r="2278" customFormat="false" ht="12.75" hidden="false" customHeight="false" outlineLevel="0" collapsed="false">
      <c r="B2278" s="85" t="str">
        <f aca="false">FilterOPk!A$44</f>
        <v>Chris Dorland</v>
      </c>
      <c r="C2278" s="13" t="n">
        <f aca="false">C2277+1</f>
        <v>2277</v>
      </c>
      <c r="D2278" s="50" t="n">
        <f aca="false">FilterOPk!B$44</f>
        <v>0</v>
      </c>
      <c r="E2278" s="50" t="n">
        <f aca="false">FilterOPk!C$44</f>
        <v>0</v>
      </c>
      <c r="F2278" s="50" t="n">
        <f aca="false">FilterOPk!D$44</f>
        <v>0</v>
      </c>
      <c r="G2278" s="50" t="n">
        <f aca="false">FilterOPk!E$44</f>
        <v>0</v>
      </c>
      <c r="H2278" s="50" t="n">
        <f aca="false">FilterOPk!F$44</f>
        <v>0</v>
      </c>
      <c r="I2278" s="50" t="n">
        <f aca="false">FilterOPk!G$44</f>
        <v>0</v>
      </c>
      <c r="J2278" s="50" t="n">
        <f aca="false">FilterOPk!H$44</f>
        <v>0</v>
      </c>
      <c r="K2278" s="50" t="n">
        <f aca="false">FilterOPk!I$44</f>
        <v>0</v>
      </c>
      <c r="L2278" s="50" t="n">
        <f aca="false">FilterOPk!J$44</f>
        <v>0</v>
      </c>
      <c r="M2278" s="50" t="n">
        <f aca="false">FilterOPk!K$44</f>
        <v>0</v>
      </c>
      <c r="N2278" s="50" t="n">
        <f aca="false">FilterOPk!L$44</f>
        <v>0</v>
      </c>
      <c r="O2278" s="50" t="n">
        <f aca="false">FilterOPk!M$44</f>
        <v>0</v>
      </c>
      <c r="P2278" s="50" t="n">
        <f aca="false">FilterOPk!N$44</f>
        <v>0</v>
      </c>
      <c r="Q2278" s="51" t="n">
        <f aca="false">FilterOPk!O$44</f>
        <v>0</v>
      </c>
    </row>
    <row r="2279" customFormat="false" ht="12.75" hidden="false" customHeight="false" outlineLevel="0" collapsed="false">
      <c r="B2279" s="85" t="str">
        <f aca="false">FilterOPk!A$45</f>
        <v>Jeff King</v>
      </c>
      <c r="C2279" s="13" t="n">
        <f aca="false">C2278+1</f>
        <v>2278</v>
      </c>
      <c r="D2279" s="50" t="n">
        <f aca="false">FilterOPk!B$45</f>
        <v>0</v>
      </c>
      <c r="E2279" s="50" t="n">
        <f aca="false">FilterOPk!C$45</f>
        <v>0</v>
      </c>
      <c r="F2279" s="50" t="n">
        <f aca="false">FilterOPk!D$45</f>
        <v>0</v>
      </c>
      <c r="G2279" s="50" t="n">
        <f aca="false">FilterOPk!E$45</f>
        <v>0</v>
      </c>
      <c r="H2279" s="50" t="n">
        <f aca="false">FilterOPk!F$45</f>
        <v>0</v>
      </c>
      <c r="I2279" s="50" t="n">
        <f aca="false">FilterOPk!G$45</f>
        <v>0</v>
      </c>
      <c r="J2279" s="50" t="n">
        <f aca="false">FilterOPk!H$45</f>
        <v>0</v>
      </c>
      <c r="K2279" s="50" t="n">
        <f aca="false">FilterOPk!I$45</f>
        <v>0</v>
      </c>
      <c r="L2279" s="50" t="n">
        <f aca="false">FilterOPk!J$45</f>
        <v>0</v>
      </c>
      <c r="M2279" s="50" t="n">
        <f aca="false">FilterOPk!K$45</f>
        <v>0</v>
      </c>
      <c r="N2279" s="50" t="n">
        <f aca="false">FilterOPk!L$45</f>
        <v>0</v>
      </c>
      <c r="O2279" s="50" t="n">
        <f aca="false">FilterOPk!M$45</f>
        <v>0</v>
      </c>
      <c r="P2279" s="50" t="n">
        <f aca="false">FilterOPk!N$45</f>
        <v>0</v>
      </c>
      <c r="Q2279" s="51" t="n">
        <f aca="false">FilterOPk!O$45</f>
        <v>0</v>
      </c>
    </row>
    <row r="2280" customFormat="false" ht="12.75" hidden="false" customHeight="false" outlineLevel="0" collapsed="false">
      <c r="B2280" s="85" t="n">
        <f aca="false">FilterOPk!A$46</f>
        <v>0</v>
      </c>
      <c r="C2280" s="13" t="n">
        <f aca="false">C2279+1</f>
        <v>2279</v>
      </c>
      <c r="D2280" s="50" t="n">
        <f aca="false">FilterOPk!B$46</f>
        <v>0</v>
      </c>
      <c r="E2280" s="50" t="n">
        <f aca="false">FilterOPk!C$46</f>
        <v>0</v>
      </c>
      <c r="F2280" s="50" t="n">
        <f aca="false">FilterOPk!D$46</f>
        <v>0</v>
      </c>
      <c r="G2280" s="50" t="n">
        <f aca="false">FilterOPk!E$46</f>
        <v>0</v>
      </c>
      <c r="H2280" s="50" t="n">
        <f aca="false">FilterOPk!F$46</f>
        <v>0</v>
      </c>
      <c r="I2280" s="50" t="n">
        <f aca="false">FilterOPk!G$46</f>
        <v>0</v>
      </c>
      <c r="J2280" s="50" t="n">
        <f aca="false">FilterOPk!H$46</f>
        <v>0</v>
      </c>
      <c r="K2280" s="50" t="n">
        <f aca="false">FilterOPk!I$46</f>
        <v>0</v>
      </c>
      <c r="L2280" s="50" t="n">
        <f aca="false">FilterOPk!J$46</f>
        <v>0</v>
      </c>
      <c r="M2280" s="50" t="n">
        <f aca="false">FilterOPk!K$46</f>
        <v>0</v>
      </c>
      <c r="N2280" s="50" t="n">
        <f aca="false">FilterOPk!L$46</f>
        <v>0</v>
      </c>
      <c r="O2280" s="50" t="n">
        <f aca="false">FilterOPk!M$46</f>
        <v>0</v>
      </c>
      <c r="P2280" s="50" t="n">
        <f aca="false">FilterOPk!N$46</f>
        <v>0</v>
      </c>
      <c r="Q2280" s="51" t="n">
        <f aca="false">FilterOPk!O$46</f>
        <v>0</v>
      </c>
    </row>
    <row r="2281" customFormat="false" ht="12.75" hidden="false" customHeight="false" outlineLevel="0" collapsed="false">
      <c r="B2281" s="87" t="n">
        <f aca="false">FilterOPk!A$47</f>
        <v>0</v>
      </c>
      <c r="C2281" s="64" t="n">
        <f aca="false">C2280+1</f>
        <v>2280</v>
      </c>
      <c r="D2281" s="54" t="n">
        <f aca="false">FilterOPk!B$47</f>
        <v>0</v>
      </c>
      <c r="E2281" s="54" t="n">
        <f aca="false">FilterOPk!C$47</f>
        <v>0</v>
      </c>
      <c r="F2281" s="54" t="n">
        <f aca="false">FilterOPk!D$47</f>
        <v>0</v>
      </c>
      <c r="G2281" s="54" t="n">
        <f aca="false">FilterOPk!E$47</f>
        <v>0</v>
      </c>
      <c r="H2281" s="54" t="n">
        <f aca="false">FilterOPk!F$47</f>
        <v>0</v>
      </c>
      <c r="I2281" s="54" t="n">
        <f aca="false">FilterOPk!G$47</f>
        <v>0</v>
      </c>
      <c r="J2281" s="54" t="n">
        <f aca="false">FilterOPk!H$47</f>
        <v>0</v>
      </c>
      <c r="K2281" s="54" t="n">
        <f aca="false">FilterOPk!I$47</f>
        <v>0</v>
      </c>
      <c r="L2281" s="54" t="n">
        <f aca="false">FilterOPk!J$47</f>
        <v>0</v>
      </c>
      <c r="M2281" s="54" t="n">
        <f aca="false">FilterOPk!K$47</f>
        <v>0</v>
      </c>
      <c r="N2281" s="54" t="n">
        <f aca="false">FilterOPk!L$47</f>
        <v>0</v>
      </c>
      <c r="O2281" s="54" t="n">
        <f aca="false">FilterOPk!M$47</f>
        <v>0</v>
      </c>
      <c r="P2281" s="54" t="n">
        <f aca="false">FilterOPk!N$47</f>
        <v>0</v>
      </c>
      <c r="Q2281" s="55" t="n">
        <f aca="false">FilterOPk!O$47</f>
        <v>0</v>
      </c>
    </row>
    <row r="2282" customFormat="false" ht="12.75" hidden="false" customHeight="false" outlineLevel="0" collapsed="false">
      <c r="A2282" s="0" t="n">
        <f aca="false">A2242+1</f>
        <v>58</v>
      </c>
      <c r="B2282" s="57" t="n">
        <f aca="false">FilterOPk!D$1</f>
        <v>36907</v>
      </c>
      <c r="C2282" s="58" t="n">
        <f aca="false">C2281+1</f>
        <v>2281</v>
      </c>
      <c r="D2282" s="58"/>
      <c r="E2282" s="58"/>
      <c r="F2282" s="58"/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83"/>
    </row>
    <row r="2283" customFormat="false" ht="12.75" hidden="false" customHeight="false" outlineLevel="0" collapsed="false">
      <c r="B2283" s="61"/>
      <c r="C2283" s="13" t="n">
        <f aca="false">C2282+1</f>
        <v>2282</v>
      </c>
      <c r="D2283" s="13"/>
      <c r="E2283" s="21" t="s">
        <v>5</v>
      </c>
      <c r="F2283" s="21" t="s">
        <v>6</v>
      </c>
      <c r="G2283" s="21" t="s">
        <v>7</v>
      </c>
      <c r="H2283" s="21" t="s">
        <v>8</v>
      </c>
      <c r="I2283" s="21" t="s">
        <v>9</v>
      </c>
      <c r="J2283" s="21" t="s">
        <v>10</v>
      </c>
      <c r="K2283" s="21" t="s">
        <v>11</v>
      </c>
      <c r="L2283" s="21" t="s">
        <v>12</v>
      </c>
      <c r="M2283" s="21" t="s">
        <v>13</v>
      </c>
      <c r="N2283" s="21" t="s">
        <v>14</v>
      </c>
      <c r="O2283" s="21" t="n">
        <v>2002</v>
      </c>
      <c r="P2283" s="21" t="s">
        <v>15</v>
      </c>
      <c r="Q2283" s="84" t="s">
        <v>16</v>
      </c>
    </row>
    <row r="2284" customFormat="false" ht="12.75" hidden="false" customHeight="false" outlineLevel="0" collapsed="false">
      <c r="B2284" s="85" t="str">
        <f aca="false">FilterOPk!A$9</f>
        <v>Power positions</v>
      </c>
      <c r="C2284" s="13" t="n">
        <f aca="false">C2283+1</f>
        <v>2283</v>
      </c>
      <c r="D2284" s="13" t="s">
        <v>4</v>
      </c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86"/>
    </row>
    <row r="2285" customFormat="false" ht="12.75" hidden="false" customHeight="false" outlineLevel="0" collapsed="false">
      <c r="B2285" s="85" t="str">
        <f aca="false">FilterOPk!A$10</f>
        <v>East Position</v>
      </c>
      <c r="C2285" s="13" t="n">
        <f aca="false">C2284+1</f>
        <v>2284</v>
      </c>
      <c r="D2285" s="50" t="n">
        <f aca="false">FilterOPk!B$10</f>
        <v>34784396.7946123</v>
      </c>
      <c r="E2285" s="50" t="n">
        <f aca="false">FilterOPk!C$10</f>
        <v>139428.68</v>
      </c>
      <c r="F2285" s="50" t="n">
        <f aca="false">FilterOPk!D$10</f>
        <v>244540.42</v>
      </c>
      <c r="G2285" s="50" t="n">
        <f aca="false">FilterOPk!E$10</f>
        <v>352018.99</v>
      </c>
      <c r="H2285" s="50" t="n">
        <f aca="false">FilterOPk!F$10</f>
        <v>454047.41</v>
      </c>
      <c r="I2285" s="50" t="n">
        <f aca="false">FilterOPk!G$10</f>
        <v>460700.87</v>
      </c>
      <c r="J2285" s="50" t="n">
        <f aca="false">FilterOPk!H$10</f>
        <v>371715.26</v>
      </c>
      <c r="K2285" s="50" t="n">
        <f aca="false">FilterOPk!I$10</f>
        <v>743238.67</v>
      </c>
      <c r="L2285" s="50" t="n">
        <f aca="false">FilterOPk!J$10</f>
        <v>433572.73</v>
      </c>
      <c r="M2285" s="50" t="n">
        <f aca="false">FilterOPk!K$10</f>
        <v>1264075.99</v>
      </c>
      <c r="N2285" s="50" t="n">
        <f aca="false">FilterOPk!L$10</f>
        <v>4463339.02</v>
      </c>
      <c r="O2285" s="50" t="n">
        <f aca="false">FilterOPk!M$10</f>
        <v>-232298.41</v>
      </c>
      <c r="P2285" s="50" t="n">
        <f aca="false">FilterOPk!N$10</f>
        <v>1174384.84</v>
      </c>
      <c r="Q2285" s="51" t="n">
        <f aca="false">FilterOPk!O$10</f>
        <v>5405425.45</v>
      </c>
    </row>
    <row r="2286" customFormat="false" ht="12.75" hidden="false" customHeight="false" outlineLevel="0" collapsed="false">
      <c r="B2286" s="85" t="str">
        <f aca="false">FilterOPk!A$11</f>
        <v>East Power Mgmt</v>
      </c>
      <c r="C2286" s="13" t="n">
        <f aca="false">C2285+1</f>
        <v>2285</v>
      </c>
      <c r="D2286" s="50" t="n">
        <f aca="false">FilterOPk!B$11</f>
        <v>7547347.04451418</v>
      </c>
      <c r="E2286" s="50" t="n">
        <f aca="false">FilterOPk!C$11</f>
        <v>0</v>
      </c>
      <c r="F2286" s="50" t="n">
        <f aca="false">FilterOPk!D$11</f>
        <v>0</v>
      </c>
      <c r="G2286" s="50" t="n">
        <f aca="false">FilterOPk!E$11</f>
        <v>0</v>
      </c>
      <c r="H2286" s="50" t="n">
        <f aca="false">FilterOPk!F$11</f>
        <v>0</v>
      </c>
      <c r="I2286" s="50" t="n">
        <f aca="false">FilterOPk!G$11</f>
        <v>0</v>
      </c>
      <c r="J2286" s="50" t="n">
        <f aca="false">FilterOPk!H$11</f>
        <v>0</v>
      </c>
      <c r="K2286" s="50" t="n">
        <f aca="false">FilterOPk!I$11</f>
        <v>0</v>
      </c>
      <c r="L2286" s="50" t="n">
        <f aca="false">FilterOPk!J$11</f>
        <v>0</v>
      </c>
      <c r="M2286" s="50" t="n">
        <f aca="false">FilterOPk!K$11</f>
        <v>0</v>
      </c>
      <c r="N2286" s="50" t="n">
        <f aca="false">FilterOPk!L$11</f>
        <v>0</v>
      </c>
      <c r="O2286" s="50" t="n">
        <f aca="false">FilterOPk!M$11</f>
        <v>0</v>
      </c>
      <c r="P2286" s="50" t="n">
        <f aca="false">FilterOPk!N$11</f>
        <v>0</v>
      </c>
      <c r="Q2286" s="51" t="n">
        <f aca="false">FilterOPk!O$11</f>
        <v>0</v>
      </c>
    </row>
    <row r="2287" customFormat="false" ht="12.75" hidden="false" customHeight="false" outlineLevel="0" collapsed="false">
      <c r="B2287" s="85" t="str">
        <f aca="false">FilterOPk!A$12</f>
        <v>Long Term Options</v>
      </c>
      <c r="C2287" s="13" t="n">
        <f aca="false">C2286+1</f>
        <v>2286</v>
      </c>
      <c r="D2287" s="50" t="n">
        <f aca="false">FilterOPk!B$12</f>
        <v>0</v>
      </c>
      <c r="E2287" s="50" t="n">
        <f aca="false">FilterOPk!C$12</f>
        <v>0</v>
      </c>
      <c r="F2287" s="50" t="n">
        <f aca="false">FilterOPk!D$12</f>
        <v>0</v>
      </c>
      <c r="G2287" s="50" t="n">
        <f aca="false">FilterOPk!E$12</f>
        <v>0</v>
      </c>
      <c r="H2287" s="50" t="n">
        <f aca="false">FilterOPk!F$12</f>
        <v>0</v>
      </c>
      <c r="I2287" s="50" t="n">
        <f aca="false">FilterOPk!G$12</f>
        <v>0</v>
      </c>
      <c r="J2287" s="50" t="n">
        <f aca="false">FilterOPk!H$12</f>
        <v>0</v>
      </c>
      <c r="K2287" s="50" t="n">
        <f aca="false">FilterOPk!I$12</f>
        <v>0</v>
      </c>
      <c r="L2287" s="50" t="n">
        <f aca="false">FilterOPk!J$12</f>
        <v>0</v>
      </c>
      <c r="M2287" s="50" t="n">
        <f aca="false">FilterOPk!K$12</f>
        <v>0</v>
      </c>
      <c r="N2287" s="50" t="n">
        <f aca="false">FilterOPk!L$12</f>
        <v>0</v>
      </c>
      <c r="O2287" s="50" t="n">
        <f aca="false">FilterOPk!M$12</f>
        <v>0</v>
      </c>
      <c r="P2287" s="50" t="n">
        <f aca="false">FilterOPk!N$12</f>
        <v>0</v>
      </c>
      <c r="Q2287" s="51" t="n">
        <f aca="false">FilterOPk!O$12</f>
        <v>0</v>
      </c>
    </row>
    <row r="2288" customFormat="false" ht="12.75" hidden="false" customHeight="false" outlineLevel="0" collapsed="false">
      <c r="B2288" s="85" t="str">
        <f aca="false">FilterOPk!A$13</f>
        <v>LT-MIDWEST</v>
      </c>
      <c r="C2288" s="13" t="n">
        <f aca="false">C2287+1</f>
        <v>2287</v>
      </c>
      <c r="D2288" s="50" t="n">
        <f aca="false">FilterOPk!B$13</f>
        <v>7151089.47366245</v>
      </c>
      <c r="E2288" s="50" t="n">
        <f aca="false">FilterOPk!C$13</f>
        <v>36317.39</v>
      </c>
      <c r="F2288" s="50" t="n">
        <f aca="false">FilterOPk!D$13</f>
        <v>95142.77</v>
      </c>
      <c r="G2288" s="50" t="n">
        <f aca="false">FilterOPk!E$13</f>
        <v>106523.31</v>
      </c>
      <c r="H2288" s="50" t="n">
        <f aca="false">FilterOPk!F$13</f>
        <v>103615.07</v>
      </c>
      <c r="I2288" s="50" t="n">
        <f aca="false">FilterOPk!G$13</f>
        <v>106049.09</v>
      </c>
      <c r="J2288" s="50" t="n">
        <f aca="false">FilterOPk!H$13</f>
        <v>78310</v>
      </c>
      <c r="K2288" s="50" t="n">
        <f aca="false">FilterOPk!I$13</f>
        <v>160210.16</v>
      </c>
      <c r="L2288" s="50" t="n">
        <f aca="false">FilterOPk!J$13</f>
        <v>108136.49</v>
      </c>
      <c r="M2288" s="50" t="n">
        <f aca="false">FilterOPk!K$13</f>
        <v>312653.19</v>
      </c>
      <c r="N2288" s="50" t="n">
        <f aca="false">FilterOPk!L$13</f>
        <v>1106957.47</v>
      </c>
      <c r="O2288" s="50" t="n">
        <f aca="false">FilterOPk!M$13</f>
        <v>-124610.37</v>
      </c>
      <c r="P2288" s="50" t="n">
        <f aca="false">FilterOPk!N$13</f>
        <v>893459.31</v>
      </c>
      <c r="Q2288" s="51" t="n">
        <f aca="false">FilterOPk!O$13</f>
        <v>1875806.41</v>
      </c>
    </row>
    <row r="2289" customFormat="false" ht="12.75" hidden="false" customHeight="false" outlineLevel="0" collapsed="false">
      <c r="B2289" s="85" t="str">
        <f aca="false">FilterOPk!A$14</f>
        <v>ST-ECAR</v>
      </c>
      <c r="C2289" s="13" t="n">
        <f aca="false">C2288+1</f>
        <v>2288</v>
      </c>
      <c r="D2289" s="50" t="n">
        <f aca="false">FilterOPk!B$14</f>
        <v>238101.441960815</v>
      </c>
      <c r="E2289" s="50" t="n">
        <f aca="false">FilterOPk!C$14</f>
        <v>0</v>
      </c>
      <c r="F2289" s="50" t="n">
        <f aca="false">FilterOPk!D$14</f>
        <v>0</v>
      </c>
      <c r="G2289" s="50" t="n">
        <f aca="false">FilterOPk!E$14</f>
        <v>0</v>
      </c>
      <c r="H2289" s="50" t="n">
        <f aca="false">FilterOPk!F$14</f>
        <v>0</v>
      </c>
      <c r="I2289" s="50" t="n">
        <f aca="false">FilterOPk!G$14</f>
        <v>0</v>
      </c>
      <c r="J2289" s="50" t="n">
        <f aca="false">FilterOPk!H$14</f>
        <v>0</v>
      </c>
      <c r="K2289" s="50" t="n">
        <f aca="false">FilterOPk!I$14</f>
        <v>0</v>
      </c>
      <c r="L2289" s="50" t="n">
        <f aca="false">FilterOPk!J$14</f>
        <v>0</v>
      </c>
      <c r="M2289" s="50" t="n">
        <f aca="false">FilterOPk!K$14</f>
        <v>0</v>
      </c>
      <c r="N2289" s="50" t="n">
        <f aca="false">FilterOPk!L$14</f>
        <v>0</v>
      </c>
      <c r="O2289" s="50" t="n">
        <f aca="false">FilterOPk!M$14</f>
        <v>0</v>
      </c>
      <c r="P2289" s="50" t="n">
        <f aca="false">FilterOPk!N$14</f>
        <v>0</v>
      </c>
      <c r="Q2289" s="51" t="n">
        <f aca="false">FilterOPk!O$14</f>
        <v>0</v>
      </c>
    </row>
    <row r="2290" customFormat="false" ht="12.75" hidden="false" customHeight="false" outlineLevel="0" collapsed="false">
      <c r="B2290" s="85" t="str">
        <f aca="false">FilterOPk!A$15</f>
        <v>ST- MAPP</v>
      </c>
      <c r="C2290" s="13" t="n">
        <f aca="false">C2289+1</f>
        <v>2289</v>
      </c>
      <c r="D2290" s="50" t="n">
        <f aca="false">FilterOPk!B$15</f>
        <v>254636.614020626</v>
      </c>
      <c r="E2290" s="50" t="n">
        <f aca="false">FilterOPk!C$15</f>
        <v>-1590.85</v>
      </c>
      <c r="F2290" s="50" t="n">
        <f aca="false">FilterOPk!D$15</f>
        <v>-3167.72</v>
      </c>
      <c r="G2290" s="50" t="n">
        <f aca="false">FilterOPk!E$15</f>
        <v>-3546.79</v>
      </c>
      <c r="H2290" s="50" t="n">
        <f aca="false">FilterOPk!F$15</f>
        <v>-3530.89</v>
      </c>
      <c r="I2290" s="50" t="n">
        <f aca="false">FilterOPk!G$15</f>
        <v>0</v>
      </c>
      <c r="J2290" s="50" t="n">
        <f aca="false">FilterOPk!H$15</f>
        <v>0</v>
      </c>
      <c r="K2290" s="50" t="n">
        <f aca="false">FilterOPk!I$15</f>
        <v>0</v>
      </c>
      <c r="L2290" s="50" t="n">
        <f aca="false">FilterOPk!J$15</f>
        <v>0</v>
      </c>
      <c r="M2290" s="50" t="n">
        <f aca="false">FilterOPk!K$15</f>
        <v>0</v>
      </c>
      <c r="N2290" s="50" t="n">
        <f aca="false">FilterOPk!L$15</f>
        <v>-11836.25</v>
      </c>
      <c r="O2290" s="50" t="n">
        <f aca="false">FilterOPk!M$15</f>
        <v>0</v>
      </c>
      <c r="P2290" s="50" t="n">
        <f aca="false">FilterOPk!N$15</f>
        <v>0</v>
      </c>
      <c r="Q2290" s="51" t="n">
        <f aca="false">FilterOPk!O$15</f>
        <v>-11836.25</v>
      </c>
    </row>
    <row r="2291" customFormat="false" ht="12.75" hidden="false" customHeight="false" outlineLevel="0" collapsed="false">
      <c r="B2291" s="85" t="str">
        <f aca="false">FilterOPk!A$16</f>
        <v>ST- MAIN</v>
      </c>
      <c r="C2291" s="13" t="n">
        <f aca="false">C2290+1</f>
        <v>2290</v>
      </c>
      <c r="D2291" s="50" t="n">
        <f aca="false">FilterOPk!B$16</f>
        <v>694293.253349893</v>
      </c>
      <c r="E2291" s="50" t="n">
        <f aca="false">FilterOPk!C$16</f>
        <v>0</v>
      </c>
      <c r="F2291" s="50" t="n">
        <f aca="false">FilterOPk!D$16</f>
        <v>0</v>
      </c>
      <c r="G2291" s="50" t="n">
        <f aca="false">FilterOPk!E$16</f>
        <v>0</v>
      </c>
      <c r="H2291" s="50" t="n">
        <f aca="false">FilterOPk!F$16</f>
        <v>0</v>
      </c>
      <c r="I2291" s="50" t="n">
        <f aca="false">FilterOPk!G$16</f>
        <v>0</v>
      </c>
      <c r="J2291" s="50" t="n">
        <f aca="false">FilterOPk!H$16</f>
        <v>0</v>
      </c>
      <c r="K2291" s="50" t="n">
        <f aca="false">FilterOPk!I$16</f>
        <v>0</v>
      </c>
      <c r="L2291" s="50" t="n">
        <f aca="false">FilterOPk!J$16</f>
        <v>0</v>
      </c>
      <c r="M2291" s="50" t="n">
        <f aca="false">FilterOPk!K$16</f>
        <v>0</v>
      </c>
      <c r="N2291" s="50" t="n">
        <f aca="false">FilterOPk!L$16</f>
        <v>0</v>
      </c>
      <c r="O2291" s="50" t="n">
        <f aca="false">FilterOPk!M$16</f>
        <v>0</v>
      </c>
      <c r="P2291" s="50" t="n">
        <f aca="false">FilterOPk!N$16</f>
        <v>0</v>
      </c>
      <c r="Q2291" s="51" t="n">
        <f aca="false">FilterOPk!O$16</f>
        <v>0</v>
      </c>
    </row>
    <row r="2292" customFormat="false" ht="12.75" hidden="false" customHeight="false" outlineLevel="0" collapsed="false">
      <c r="B2292" s="85" t="str">
        <f aca="false">FilterOPk!A$17</f>
        <v>MW-ANALYST</v>
      </c>
      <c r="C2292" s="13" t="n">
        <f aca="false">C2291+1</f>
        <v>2291</v>
      </c>
      <c r="D2292" s="50" t="n">
        <f aca="false">FilterOPk!B$17</f>
        <v>0</v>
      </c>
      <c r="E2292" s="50" t="n">
        <f aca="false">FilterOPk!C$17</f>
        <v>0</v>
      </c>
      <c r="F2292" s="50" t="n">
        <f aca="false">FilterOPk!D$17</f>
        <v>0</v>
      </c>
      <c r="G2292" s="50" t="n">
        <f aca="false">FilterOPk!E$17</f>
        <v>0</v>
      </c>
      <c r="H2292" s="50" t="n">
        <f aca="false">FilterOPk!F$17</f>
        <v>0</v>
      </c>
      <c r="I2292" s="50" t="n">
        <f aca="false">FilterOPk!G$17</f>
        <v>0</v>
      </c>
      <c r="J2292" s="50" t="n">
        <f aca="false">FilterOPk!H$17</f>
        <v>0</v>
      </c>
      <c r="K2292" s="50" t="n">
        <f aca="false">FilterOPk!I$17</f>
        <v>0</v>
      </c>
      <c r="L2292" s="50" t="n">
        <f aca="false">FilterOPk!J$17</f>
        <v>0</v>
      </c>
      <c r="M2292" s="50" t="n">
        <f aca="false">FilterOPk!K$17</f>
        <v>0</v>
      </c>
      <c r="N2292" s="50" t="n">
        <f aca="false">FilterOPk!L$17</f>
        <v>0</v>
      </c>
      <c r="O2292" s="50" t="n">
        <f aca="false">FilterOPk!M$17</f>
        <v>0</v>
      </c>
      <c r="P2292" s="50" t="n">
        <f aca="false">FilterOPk!N$17</f>
        <v>0</v>
      </c>
      <c r="Q2292" s="51" t="n">
        <f aca="false">FilterOPk!O$17</f>
        <v>0</v>
      </c>
    </row>
    <row r="2293" customFormat="false" ht="12.75" hidden="false" customHeight="false" outlineLevel="0" collapsed="false">
      <c r="B2293" s="85" t="str">
        <f aca="false">FilterOPk!A$18</f>
        <v>LT-NE</v>
      </c>
      <c r="C2293" s="13" t="n">
        <f aca="false">C2292+1</f>
        <v>2292</v>
      </c>
      <c r="D2293" s="50" t="n">
        <f aca="false">FilterOPk!B$18</f>
        <v>6187311.37539291</v>
      </c>
      <c r="E2293" s="50" t="n">
        <f aca="false">FilterOPk!C$18</f>
        <v>38662.79</v>
      </c>
      <c r="F2293" s="50" t="n">
        <f aca="false">FilterOPk!D$18</f>
        <v>89522.8</v>
      </c>
      <c r="G2293" s="50" t="n">
        <f aca="false">FilterOPk!E$18</f>
        <v>158536.19</v>
      </c>
      <c r="H2293" s="50" t="n">
        <f aca="false">FilterOPk!F$18</f>
        <v>261849.24</v>
      </c>
      <c r="I2293" s="50" t="n">
        <f aca="false">FilterOPk!G$18</f>
        <v>291708.83</v>
      </c>
      <c r="J2293" s="50" t="n">
        <f aca="false">FilterOPk!H$18</f>
        <v>228360.42</v>
      </c>
      <c r="K2293" s="50" t="n">
        <f aca="false">FilterOPk!I$18</f>
        <v>445432.42</v>
      </c>
      <c r="L2293" s="50" t="n">
        <f aca="false">FilterOPk!J$18</f>
        <v>266345.8</v>
      </c>
      <c r="M2293" s="50" t="n">
        <f aca="false">FilterOPk!K$18</f>
        <v>801315.09</v>
      </c>
      <c r="N2293" s="50" t="n">
        <f aca="false">FilterOPk!L$18</f>
        <v>2581733.58</v>
      </c>
      <c r="O2293" s="50" t="n">
        <f aca="false">FilterOPk!M$18</f>
        <v>-636932.37</v>
      </c>
      <c r="P2293" s="50" t="n">
        <f aca="false">FilterOPk!N$18</f>
        <v>-2303942.42</v>
      </c>
      <c r="Q2293" s="51" t="n">
        <f aca="false">FilterOPk!O$18</f>
        <v>-359141.210000001</v>
      </c>
    </row>
    <row r="2294" customFormat="false" ht="12.75" hidden="false" customHeight="false" outlineLevel="0" collapsed="false">
      <c r="B2294" s="85" t="str">
        <f aca="false">FilterOPk!A$19</f>
        <v>LT-PJM</v>
      </c>
      <c r="C2294" s="13" t="n">
        <f aca="false">C2293+1</f>
        <v>2293</v>
      </c>
      <c r="D2294" s="50" t="n">
        <f aca="false">FilterOPk!B$19</f>
        <v>1818236.42109565</v>
      </c>
      <c r="E2294" s="50" t="n">
        <f aca="false">FilterOPk!C$19</f>
        <v>0</v>
      </c>
      <c r="F2294" s="50" t="n">
        <f aca="false">FilterOPk!D$19</f>
        <v>19402.28</v>
      </c>
      <c r="G2294" s="50" t="n">
        <f aca="false">FilterOPk!E$19</f>
        <v>57930.92</v>
      </c>
      <c r="H2294" s="50" t="n">
        <f aca="false">FilterOPk!F$19</f>
        <v>59436.7</v>
      </c>
      <c r="I2294" s="50" t="n">
        <f aca="false">FilterOPk!G$19</f>
        <v>19136.52</v>
      </c>
      <c r="J2294" s="50" t="n">
        <f aca="false">FilterOPk!H$19</f>
        <v>18664.41</v>
      </c>
      <c r="K2294" s="50" t="n">
        <f aca="false">FilterOPk!I$19</f>
        <v>33608.82</v>
      </c>
      <c r="L2294" s="50" t="n">
        <f aca="false">FilterOPk!J$19</f>
        <v>20867.53</v>
      </c>
      <c r="M2294" s="50" t="n">
        <f aca="false">FilterOPk!K$19</f>
        <v>56340.86</v>
      </c>
      <c r="N2294" s="50" t="n">
        <f aca="false">FilterOPk!L$19</f>
        <v>285388.04</v>
      </c>
      <c r="O2294" s="50" t="n">
        <f aca="false">FilterOPk!M$19</f>
        <v>-1975.43</v>
      </c>
      <c r="P2294" s="50" t="n">
        <f aca="false">FilterOPk!N$19</f>
        <v>-179963.06</v>
      </c>
      <c r="Q2294" s="51" t="n">
        <f aca="false">FilterOPk!O$19</f>
        <v>103449.55</v>
      </c>
    </row>
    <row r="2295" customFormat="false" ht="12.75" hidden="false" customHeight="false" outlineLevel="0" collapsed="false">
      <c r="B2295" s="85" t="str">
        <f aca="false">FilterOPk!A$20</f>
        <v>LT- NY</v>
      </c>
      <c r="C2295" s="13" t="n">
        <f aca="false">C2294+1</f>
        <v>2294</v>
      </c>
      <c r="D2295" s="50" t="n">
        <f aca="false">FilterOPk!B$20</f>
        <v>0</v>
      </c>
      <c r="E2295" s="50" t="n">
        <f aca="false">FilterOPk!C$20</f>
        <v>-9128.22</v>
      </c>
      <c r="F2295" s="50" t="n">
        <f aca="false">FilterOPk!D$20</f>
        <v>-69725.26</v>
      </c>
      <c r="G2295" s="50" t="n">
        <f aca="false">FilterOPk!E$20</f>
        <v>0</v>
      </c>
      <c r="H2295" s="50" t="n">
        <f aca="false">FilterOPk!F$20</f>
        <v>0</v>
      </c>
      <c r="I2295" s="50" t="n">
        <f aca="false">FilterOPk!G$20</f>
        <v>0</v>
      </c>
      <c r="J2295" s="50" t="n">
        <f aca="false">FilterOPk!H$20</f>
        <v>0</v>
      </c>
      <c r="K2295" s="50" t="n">
        <f aca="false">FilterOPk!I$20</f>
        <v>0</v>
      </c>
      <c r="L2295" s="50" t="n">
        <f aca="false">FilterOPk!J$20</f>
        <v>0</v>
      </c>
      <c r="M2295" s="50" t="n">
        <f aca="false">FilterOPk!K$20</f>
        <v>0</v>
      </c>
      <c r="N2295" s="50" t="n">
        <f aca="false">FilterOPk!L$20</f>
        <v>-78853.48</v>
      </c>
      <c r="O2295" s="50" t="n">
        <f aca="false">FilterOPk!M$20</f>
        <v>0</v>
      </c>
      <c r="P2295" s="50" t="n">
        <f aca="false">FilterOPk!N$20</f>
        <v>12056.92</v>
      </c>
      <c r="Q2295" s="51" t="n">
        <f aca="false">FilterOPk!O$20</f>
        <v>-66796.56</v>
      </c>
    </row>
    <row r="2296" customFormat="false" ht="12.75" hidden="false" customHeight="false" outlineLevel="0" collapsed="false">
      <c r="B2296" s="85" t="str">
        <f aca="false">FilterOPk!A$21</f>
        <v>ST- PJM</v>
      </c>
      <c r="C2296" s="13" t="n">
        <f aca="false">C2295+1</f>
        <v>2295</v>
      </c>
      <c r="D2296" s="50" t="n">
        <f aca="false">FilterOPk!B$21</f>
        <v>1243093.71447674</v>
      </c>
      <c r="E2296" s="50" t="n">
        <f aca="false">FilterOPk!C$21</f>
        <v>13503.06</v>
      </c>
      <c r="F2296" s="50" t="n">
        <f aca="false">FilterOPk!D$21</f>
        <v>0</v>
      </c>
      <c r="G2296" s="50" t="n">
        <f aca="false">FilterOPk!E$21</f>
        <v>0</v>
      </c>
      <c r="H2296" s="50" t="n">
        <f aca="false">FilterOPk!F$21</f>
        <v>0</v>
      </c>
      <c r="I2296" s="50" t="n">
        <f aca="false">FilterOPk!G$21</f>
        <v>0</v>
      </c>
      <c r="J2296" s="50" t="n">
        <f aca="false">FilterOPk!H$21</f>
        <v>0</v>
      </c>
      <c r="K2296" s="50" t="n">
        <f aca="false">FilterOPk!I$21</f>
        <v>0</v>
      </c>
      <c r="L2296" s="50" t="n">
        <f aca="false">FilterOPk!J$21</f>
        <v>0</v>
      </c>
      <c r="M2296" s="50" t="n">
        <f aca="false">FilterOPk!K$21</f>
        <v>0</v>
      </c>
      <c r="N2296" s="50" t="n">
        <f aca="false">FilterOPk!L$21</f>
        <v>13503.06</v>
      </c>
      <c r="O2296" s="50" t="n">
        <f aca="false">FilterOPk!M$21</f>
        <v>0</v>
      </c>
      <c r="P2296" s="50" t="n">
        <f aca="false">FilterOPk!N$21</f>
        <v>0</v>
      </c>
      <c r="Q2296" s="51" t="n">
        <f aca="false">FilterOPk!O$21</f>
        <v>13503.06</v>
      </c>
    </row>
    <row r="2297" customFormat="false" ht="12.75" hidden="false" customHeight="false" outlineLevel="0" collapsed="false">
      <c r="B2297" s="85" t="str">
        <f aca="false">FilterOPk!A$22</f>
        <v>ST- NENG</v>
      </c>
      <c r="C2297" s="13" t="n">
        <f aca="false">C2296+1</f>
        <v>2296</v>
      </c>
      <c r="D2297" s="50" t="n">
        <f aca="false">FilterOPk!B$22</f>
        <v>539719.375927685</v>
      </c>
      <c r="E2297" s="50" t="n">
        <f aca="false">FilterOPk!C$22</f>
        <v>17499.36</v>
      </c>
      <c r="F2297" s="50" t="n">
        <f aca="false">FilterOPk!D$22</f>
        <v>34844.91</v>
      </c>
      <c r="G2297" s="50" t="n">
        <f aca="false">FilterOPk!E$22</f>
        <v>0</v>
      </c>
      <c r="H2297" s="50" t="n">
        <f aca="false">FilterOPk!F$22</f>
        <v>0</v>
      </c>
      <c r="I2297" s="50" t="n">
        <f aca="false">FilterOPk!G$22</f>
        <v>0</v>
      </c>
      <c r="J2297" s="50" t="n">
        <f aca="false">FilterOPk!H$22</f>
        <v>0</v>
      </c>
      <c r="K2297" s="50" t="n">
        <f aca="false">FilterOPk!I$22</f>
        <v>0</v>
      </c>
      <c r="L2297" s="50" t="n">
        <f aca="false">FilterOPk!J$22</f>
        <v>0</v>
      </c>
      <c r="M2297" s="50" t="n">
        <f aca="false">FilterOPk!K$22</f>
        <v>0</v>
      </c>
      <c r="N2297" s="50" t="n">
        <f aca="false">FilterOPk!L$22</f>
        <v>52344.27</v>
      </c>
      <c r="O2297" s="50" t="n">
        <f aca="false">FilterOPk!M$22</f>
        <v>0</v>
      </c>
      <c r="P2297" s="50" t="n">
        <f aca="false">FilterOPk!N$22</f>
        <v>0</v>
      </c>
      <c r="Q2297" s="51" t="n">
        <f aca="false">FilterOPk!O$22</f>
        <v>52344.27</v>
      </c>
    </row>
    <row r="2298" customFormat="false" ht="12.75" hidden="false" customHeight="false" outlineLevel="0" collapsed="false">
      <c r="B2298" s="85" t="str">
        <f aca="false">FilterOPk!A$23</f>
        <v>ST- NY</v>
      </c>
      <c r="C2298" s="13" t="n">
        <f aca="false">C2297+1</f>
        <v>2297</v>
      </c>
      <c r="D2298" s="50" t="n">
        <f aca="false">FilterOPk!B$23</f>
        <v>251437.188425373</v>
      </c>
      <c r="E2298" s="50" t="n">
        <f aca="false">FilterOPk!C$23</f>
        <v>22663</v>
      </c>
      <c r="F2298" s="50" t="n">
        <f aca="false">FilterOPk!D$23</f>
        <v>52267.36</v>
      </c>
      <c r="G2298" s="50" t="n">
        <f aca="false">FilterOPk!E$23</f>
        <v>0</v>
      </c>
      <c r="H2298" s="50" t="n">
        <f aca="false">FilterOPk!F$23</f>
        <v>0</v>
      </c>
      <c r="I2298" s="50" t="n">
        <f aca="false">FilterOPk!G$23</f>
        <v>0</v>
      </c>
      <c r="J2298" s="50" t="n">
        <f aca="false">FilterOPk!H$23</f>
        <v>0</v>
      </c>
      <c r="K2298" s="50" t="n">
        <f aca="false">FilterOPk!I$23</f>
        <v>0</v>
      </c>
      <c r="L2298" s="50" t="n">
        <f aca="false">FilterOPk!J$23</f>
        <v>0</v>
      </c>
      <c r="M2298" s="50" t="n">
        <f aca="false">FilterOPk!K$23</f>
        <v>0</v>
      </c>
      <c r="N2298" s="50" t="n">
        <f aca="false">FilterOPk!L$23</f>
        <v>74930.36</v>
      </c>
      <c r="O2298" s="50" t="n">
        <f aca="false">FilterOPk!M$23</f>
        <v>0</v>
      </c>
      <c r="P2298" s="50" t="n">
        <f aca="false">FilterOPk!N$23</f>
        <v>0</v>
      </c>
      <c r="Q2298" s="51" t="n">
        <f aca="false">FilterOPk!O$23</f>
        <v>74930.36</v>
      </c>
    </row>
    <row r="2299" customFormat="false" ht="12.75" hidden="false" customHeight="false" outlineLevel="0" collapsed="false">
      <c r="B2299" s="85" t="str">
        <f aca="false">FilterOPk!A$24</f>
        <v>NE- PHYS</v>
      </c>
      <c r="C2299" s="13" t="n">
        <f aca="false">C2298+1</f>
        <v>2298</v>
      </c>
      <c r="D2299" s="50" t="n">
        <f aca="false">FilterOPk!B$24</f>
        <v>0</v>
      </c>
      <c r="E2299" s="50" t="n">
        <f aca="false">FilterOPk!C$24</f>
        <v>0</v>
      </c>
      <c r="F2299" s="50" t="n">
        <f aca="false">FilterOPk!D$24</f>
        <v>0</v>
      </c>
      <c r="G2299" s="50" t="n">
        <f aca="false">FilterOPk!E$24</f>
        <v>0</v>
      </c>
      <c r="H2299" s="50" t="n">
        <f aca="false">FilterOPk!F$24</f>
        <v>0</v>
      </c>
      <c r="I2299" s="50" t="n">
        <f aca="false">FilterOPk!G$24</f>
        <v>0</v>
      </c>
      <c r="J2299" s="50" t="n">
        <f aca="false">FilterOPk!H$24</f>
        <v>0</v>
      </c>
      <c r="K2299" s="50" t="n">
        <f aca="false">FilterOPk!I$24</f>
        <v>0</v>
      </c>
      <c r="L2299" s="50" t="n">
        <f aca="false">FilterOPk!J$24</f>
        <v>0</v>
      </c>
      <c r="M2299" s="50" t="n">
        <f aca="false">FilterOPk!K$24</f>
        <v>0</v>
      </c>
      <c r="N2299" s="50" t="n">
        <f aca="false">FilterOPk!L$24</f>
        <v>0</v>
      </c>
      <c r="O2299" s="50" t="n">
        <f aca="false">FilterOPk!M$24</f>
        <v>0</v>
      </c>
      <c r="P2299" s="50" t="n">
        <f aca="false">FilterOPk!N$24</f>
        <v>0</v>
      </c>
      <c r="Q2299" s="51" t="n">
        <f aca="false">FilterOPk!O$24</f>
        <v>0</v>
      </c>
    </row>
    <row r="2300" customFormat="false" ht="12.75" hidden="false" customHeight="false" outlineLevel="0" collapsed="false">
      <c r="B2300" s="85" t="str">
        <f aca="false">FilterOPk!A$25</f>
        <v>LT-Southeast</v>
      </c>
      <c r="C2300" s="13" t="n">
        <f aca="false">C2299+1</f>
        <v>2299</v>
      </c>
      <c r="D2300" s="50" t="n">
        <f aca="false">FilterOPk!B$25</f>
        <v>11411200.8859117</v>
      </c>
      <c r="E2300" s="50" t="n">
        <f aca="false">FilterOPk!C$25</f>
        <v>15825.82</v>
      </c>
      <c r="F2300" s="50" t="n">
        <f aca="false">FilterOPk!D$25</f>
        <v>13250</v>
      </c>
      <c r="G2300" s="50" t="n">
        <f aca="false">FilterOPk!E$25</f>
        <v>24924.1</v>
      </c>
      <c r="H2300" s="50" t="n">
        <f aca="false">FilterOPk!F$25</f>
        <v>24690.47</v>
      </c>
      <c r="I2300" s="50" t="n">
        <f aca="false">FilterOPk!G$25</f>
        <v>26774</v>
      </c>
      <c r="J2300" s="50" t="n">
        <f aca="false">FilterOPk!H$25</f>
        <v>26715</v>
      </c>
      <c r="K2300" s="50" t="n">
        <f aca="false">FilterOPk!I$25</f>
        <v>57358.83</v>
      </c>
      <c r="L2300" s="50" t="n">
        <f aca="false">FilterOPk!J$25</f>
        <v>26146</v>
      </c>
      <c r="M2300" s="50" t="n">
        <f aca="false">FilterOPk!K$25</f>
        <v>75355.31</v>
      </c>
      <c r="N2300" s="50" t="n">
        <f aca="false">FilterOPk!L$25</f>
        <v>291039.53</v>
      </c>
      <c r="O2300" s="50" t="n">
        <f aca="false">FilterOPk!M$25</f>
        <v>-122359</v>
      </c>
      <c r="P2300" s="50" t="n">
        <f aca="false">FilterOPk!N$25</f>
        <v>514428.17</v>
      </c>
      <c r="Q2300" s="51" t="n">
        <f aca="false">FilterOPk!O$25</f>
        <v>683108.7</v>
      </c>
    </row>
    <row r="2301" customFormat="false" ht="12.75" hidden="false" customHeight="false" outlineLevel="0" collapsed="false">
      <c r="B2301" s="85" t="str">
        <f aca="false">FilterOPk!A$26</f>
        <v>ST-SPP</v>
      </c>
      <c r="C2301" s="13" t="n">
        <f aca="false">C2300+1</f>
        <v>2300</v>
      </c>
      <c r="D2301" s="50" t="n">
        <f aca="false">FilterOPk!B$26</f>
        <v>52202.8773549933</v>
      </c>
      <c r="E2301" s="50" t="n">
        <f aca="false">FilterOPk!C$26</f>
        <v>0</v>
      </c>
      <c r="F2301" s="50" t="n">
        <f aca="false">FilterOPk!D$26</f>
        <v>0</v>
      </c>
      <c r="G2301" s="50" t="n">
        <f aca="false">FilterOPk!E$26</f>
        <v>0</v>
      </c>
      <c r="H2301" s="50" t="n">
        <f aca="false">FilterOPk!F$26</f>
        <v>0</v>
      </c>
      <c r="I2301" s="50" t="n">
        <f aca="false">FilterOPk!G$26</f>
        <v>0</v>
      </c>
      <c r="J2301" s="50" t="n">
        <f aca="false">FilterOPk!H$26</f>
        <v>0</v>
      </c>
      <c r="K2301" s="50" t="n">
        <f aca="false">FilterOPk!I$26</f>
        <v>0</v>
      </c>
      <c r="L2301" s="50" t="n">
        <f aca="false">FilterOPk!J$26</f>
        <v>0</v>
      </c>
      <c r="M2301" s="50" t="n">
        <f aca="false">FilterOPk!K$26</f>
        <v>0</v>
      </c>
      <c r="N2301" s="50" t="n">
        <f aca="false">FilterOPk!L$26</f>
        <v>0</v>
      </c>
      <c r="O2301" s="50" t="n">
        <f aca="false">FilterOPk!M$26</f>
        <v>0</v>
      </c>
      <c r="P2301" s="50" t="n">
        <f aca="false">FilterOPk!N$26</f>
        <v>0</v>
      </c>
      <c r="Q2301" s="51" t="n">
        <f aca="false">FilterOPk!O$26</f>
        <v>0</v>
      </c>
    </row>
    <row r="2302" customFormat="false" ht="12.75" hidden="false" customHeight="false" outlineLevel="0" collapsed="false">
      <c r="B2302" s="85" t="str">
        <f aca="false">FilterOPk!A$27</f>
        <v>ST-SERC</v>
      </c>
      <c r="C2302" s="13" t="n">
        <f aca="false">C2301+1</f>
        <v>2301</v>
      </c>
      <c r="D2302" s="50" t="n">
        <f aca="false">FilterOPk!B$27</f>
        <v>686881.973218232</v>
      </c>
      <c r="E2302" s="50" t="n">
        <f aca="false">FilterOPk!C$27</f>
        <v>0</v>
      </c>
      <c r="F2302" s="50" t="n">
        <f aca="false">FilterOPk!D$27</f>
        <v>0</v>
      </c>
      <c r="G2302" s="50" t="n">
        <f aca="false">FilterOPk!E$27</f>
        <v>0</v>
      </c>
      <c r="H2302" s="50" t="n">
        <f aca="false">FilterOPk!F$27</f>
        <v>0</v>
      </c>
      <c r="I2302" s="50" t="n">
        <f aca="false">FilterOPk!G$27</f>
        <v>0</v>
      </c>
      <c r="J2302" s="50" t="n">
        <f aca="false">FilterOPk!H$27</f>
        <v>0</v>
      </c>
      <c r="K2302" s="50" t="n">
        <f aca="false">FilterOPk!I$27</f>
        <v>0</v>
      </c>
      <c r="L2302" s="50" t="n">
        <f aca="false">FilterOPk!J$27</f>
        <v>0</v>
      </c>
      <c r="M2302" s="50" t="n">
        <f aca="false">FilterOPk!K$27</f>
        <v>0</v>
      </c>
      <c r="N2302" s="50" t="n">
        <f aca="false">FilterOPk!L$27</f>
        <v>0</v>
      </c>
      <c r="O2302" s="50" t="n">
        <f aca="false">FilterOPk!M$27</f>
        <v>0</v>
      </c>
      <c r="P2302" s="50" t="n">
        <f aca="false">FilterOPk!N$27</f>
        <v>0</v>
      </c>
      <c r="Q2302" s="51" t="n">
        <f aca="false">FilterOPk!O$27</f>
        <v>0</v>
      </c>
    </row>
    <row r="2303" customFormat="false" ht="12.75" hidden="false" customHeight="false" outlineLevel="0" collapsed="false">
      <c r="B2303" s="85" t="str">
        <f aca="false">FilterOPk!A$28</f>
        <v>LT- Texas</v>
      </c>
      <c r="C2303" s="13" t="n">
        <f aca="false">C2302+1</f>
        <v>2302</v>
      </c>
      <c r="D2303" s="50" t="n">
        <f aca="false">FilterOPk!B$28</f>
        <v>3826684.70313045</v>
      </c>
      <c r="E2303" s="50" t="n">
        <f aca="false">FilterOPk!C$28</f>
        <v>0</v>
      </c>
      <c r="F2303" s="50" t="n">
        <f aca="false">FilterOPk!D$28</f>
        <v>13003.28</v>
      </c>
      <c r="G2303" s="50" t="n">
        <f aca="false">FilterOPk!E$28</f>
        <v>7651.26</v>
      </c>
      <c r="H2303" s="50" t="n">
        <f aca="false">FilterOPk!F$28</f>
        <v>7986.82</v>
      </c>
      <c r="I2303" s="50" t="n">
        <f aca="false">FilterOPk!G$28</f>
        <v>17032.43</v>
      </c>
      <c r="J2303" s="50" t="n">
        <f aca="false">FilterOPk!H$28</f>
        <v>19665.43</v>
      </c>
      <c r="K2303" s="50" t="n">
        <f aca="false">FilterOPk!I$28</f>
        <v>46628.44</v>
      </c>
      <c r="L2303" s="50" t="n">
        <f aca="false">FilterOPk!J$28</f>
        <v>12076.91</v>
      </c>
      <c r="M2303" s="50" t="n">
        <f aca="false">FilterOPk!K$28</f>
        <v>18411.54</v>
      </c>
      <c r="N2303" s="50" t="n">
        <f aca="false">FilterOPk!L$28</f>
        <v>142456.11</v>
      </c>
      <c r="O2303" s="50" t="n">
        <f aca="false">FilterOPk!M$28</f>
        <v>653578.76</v>
      </c>
      <c r="P2303" s="50" t="n">
        <f aca="false">FilterOPk!N$28</f>
        <v>2238345.92</v>
      </c>
      <c r="Q2303" s="51" t="n">
        <f aca="false">FilterOPk!O$28</f>
        <v>3034380.79</v>
      </c>
    </row>
    <row r="2304" customFormat="false" ht="12.75" hidden="false" customHeight="false" outlineLevel="0" collapsed="false">
      <c r="B2304" s="85" t="str">
        <f aca="false">FilterOPk!A$29</f>
        <v>St- Texas</v>
      </c>
      <c r="C2304" s="13" t="n">
        <f aca="false">C2303+1</f>
        <v>2303</v>
      </c>
      <c r="D2304" s="50" t="n">
        <f aca="false">FilterOPk!B$29</f>
        <v>445563.239343252</v>
      </c>
      <c r="E2304" s="50" t="n">
        <f aca="false">FilterOPk!C$29</f>
        <v>5676.33</v>
      </c>
      <c r="F2304" s="50" t="n">
        <f aca="false">FilterOPk!D$29</f>
        <v>0</v>
      </c>
      <c r="G2304" s="50" t="n">
        <f aca="false">FilterOPk!E$29</f>
        <v>0</v>
      </c>
      <c r="H2304" s="50" t="n">
        <f aca="false">FilterOPk!F$29</f>
        <v>0</v>
      </c>
      <c r="I2304" s="50" t="n">
        <f aca="false">FilterOPk!G$29</f>
        <v>0</v>
      </c>
      <c r="J2304" s="50" t="n">
        <f aca="false">FilterOPk!H$29</f>
        <v>0</v>
      </c>
      <c r="K2304" s="50" t="n">
        <f aca="false">FilterOPk!I$29</f>
        <v>0</v>
      </c>
      <c r="L2304" s="50" t="n">
        <f aca="false">FilterOPk!J$29</f>
        <v>0</v>
      </c>
      <c r="M2304" s="50" t="n">
        <f aca="false">FilterOPk!K$29</f>
        <v>0</v>
      </c>
      <c r="N2304" s="50" t="n">
        <f aca="false">FilterOPk!L$29</f>
        <v>5676.33</v>
      </c>
      <c r="O2304" s="50" t="n">
        <f aca="false">FilterOPk!M$29</f>
        <v>0</v>
      </c>
      <c r="P2304" s="50" t="n">
        <f aca="false">FilterOPk!N$29</f>
        <v>0</v>
      </c>
      <c r="Q2304" s="51" t="n">
        <f aca="false">FilterOPk!O$29</f>
        <v>5676.33</v>
      </c>
    </row>
    <row r="2305" customFormat="false" ht="12.75" hidden="false" customHeight="false" outlineLevel="0" collapsed="false">
      <c r="B2305" s="85"/>
      <c r="C2305" s="13" t="n">
        <f aca="false">C2304+1</f>
        <v>2304</v>
      </c>
      <c r="D2305" s="50"/>
      <c r="E2305" s="50"/>
      <c r="F2305" s="50"/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1"/>
    </row>
    <row r="2306" customFormat="false" ht="12.75" hidden="false" customHeight="false" outlineLevel="0" collapsed="false">
      <c r="B2306" s="85" t="str">
        <f aca="false">FilterOPk!A$32</f>
        <v>Gas positions</v>
      </c>
      <c r="C2306" s="13" t="n">
        <f aca="false">C2305+1</f>
        <v>2305</v>
      </c>
      <c r="D2306" s="50" t="s">
        <v>4</v>
      </c>
      <c r="E2306" s="50"/>
      <c r="F2306" s="50"/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1"/>
    </row>
    <row r="2307" customFormat="false" ht="12.75" hidden="false" customHeight="false" outlineLevel="0" collapsed="false">
      <c r="B2307" s="85" t="str">
        <f aca="false">FilterOPk!A$33</f>
        <v>Kevin Presto</v>
      </c>
      <c r="C2307" s="13" t="n">
        <f aca="false">C2306+1</f>
        <v>2306</v>
      </c>
      <c r="D2307" s="50" t="n">
        <f aca="false">FilterOPk!B$33</f>
        <v>0</v>
      </c>
      <c r="E2307" s="50" t="n">
        <f aca="false">FilterOPk!C$33</f>
        <v>0</v>
      </c>
      <c r="F2307" s="50" t="n">
        <f aca="false">FilterOPk!D$33</f>
        <v>0</v>
      </c>
      <c r="G2307" s="50" t="n">
        <f aca="false">FilterOPk!E$33</f>
        <v>0</v>
      </c>
      <c r="H2307" s="50" t="n">
        <f aca="false">FilterOPk!F$33</f>
        <v>0</v>
      </c>
      <c r="I2307" s="50" t="n">
        <f aca="false">FilterOPk!G$33</f>
        <v>0</v>
      </c>
      <c r="J2307" s="50" t="n">
        <f aca="false">FilterOPk!H$33</f>
        <v>0</v>
      </c>
      <c r="K2307" s="50" t="n">
        <f aca="false">FilterOPk!I$33</f>
        <v>0</v>
      </c>
      <c r="L2307" s="50" t="n">
        <f aca="false">FilterOPk!J$33</f>
        <v>0</v>
      </c>
      <c r="M2307" s="50" t="n">
        <f aca="false">FilterOPk!K$33</f>
        <v>0</v>
      </c>
      <c r="N2307" s="50" t="n">
        <f aca="false">FilterOPk!L$33</f>
        <v>0</v>
      </c>
      <c r="O2307" s="50" t="n">
        <f aca="false">FilterOPk!M$33</f>
        <v>0</v>
      </c>
      <c r="P2307" s="50" t="n">
        <f aca="false">FilterOPk!N$33</f>
        <v>0</v>
      </c>
      <c r="Q2307" s="51" t="n">
        <f aca="false">FilterOPk!O$33</f>
        <v>0</v>
      </c>
    </row>
    <row r="2308" customFormat="false" ht="12.75" hidden="false" customHeight="false" outlineLevel="0" collapsed="false">
      <c r="B2308" s="85" t="str">
        <f aca="false">FilterOPk!A$34</f>
        <v>Fletcher Sturm</v>
      </c>
      <c r="C2308" s="13" t="n">
        <f aca="false">C2307+1</f>
        <v>2307</v>
      </c>
      <c r="D2308" s="50" t="n">
        <f aca="false">FilterOPk!B$34</f>
        <v>0</v>
      </c>
      <c r="E2308" s="50" t="n">
        <f aca="false">FilterOPk!C$34</f>
        <v>0</v>
      </c>
      <c r="F2308" s="50" t="n">
        <f aca="false">FilterOPk!D$34</f>
        <v>0</v>
      </c>
      <c r="G2308" s="50" t="n">
        <f aca="false">FilterOPk!E$34</f>
        <v>0</v>
      </c>
      <c r="H2308" s="50" t="n">
        <f aca="false">FilterOPk!F$34</f>
        <v>0</v>
      </c>
      <c r="I2308" s="50" t="n">
        <f aca="false">FilterOPk!G$34</f>
        <v>0</v>
      </c>
      <c r="J2308" s="50" t="n">
        <f aca="false">FilterOPk!H$34</f>
        <v>0</v>
      </c>
      <c r="K2308" s="50" t="n">
        <f aca="false">FilterOPk!I$34</f>
        <v>0</v>
      </c>
      <c r="L2308" s="50" t="n">
        <f aca="false">FilterOPk!J$34</f>
        <v>0</v>
      </c>
      <c r="M2308" s="50" t="n">
        <f aca="false">FilterOPk!K$34</f>
        <v>0</v>
      </c>
      <c r="N2308" s="50" t="n">
        <f aca="false">FilterOPk!L$34</f>
        <v>0</v>
      </c>
      <c r="O2308" s="50" t="n">
        <f aca="false">FilterOPk!M$34</f>
        <v>0</v>
      </c>
      <c r="P2308" s="50" t="n">
        <f aca="false">FilterOPk!N$34</f>
        <v>0</v>
      </c>
      <c r="Q2308" s="51" t="n">
        <f aca="false">FilterOPk!O$34</f>
        <v>0</v>
      </c>
    </row>
    <row r="2309" customFormat="false" ht="12.75" hidden="false" customHeight="false" outlineLevel="0" collapsed="false">
      <c r="B2309" s="85" t="str">
        <f aca="false">FilterOPk!A$35</f>
        <v>Doug Gilbert-Smith</v>
      </c>
      <c r="C2309" s="13" t="n">
        <f aca="false">C2308+1</f>
        <v>2308</v>
      </c>
      <c r="D2309" s="50" t="n">
        <f aca="false">FilterOPk!B$35</f>
        <v>0</v>
      </c>
      <c r="E2309" s="50" t="n">
        <f aca="false">FilterOPk!C$35</f>
        <v>0</v>
      </c>
      <c r="F2309" s="50" t="n">
        <f aca="false">FilterOPk!D$35</f>
        <v>0</v>
      </c>
      <c r="G2309" s="50" t="n">
        <f aca="false">FilterOPk!E$35</f>
        <v>0</v>
      </c>
      <c r="H2309" s="50" t="n">
        <f aca="false">FilterOPk!F$35</f>
        <v>0</v>
      </c>
      <c r="I2309" s="50" t="n">
        <f aca="false">FilterOPk!G$35</f>
        <v>0</v>
      </c>
      <c r="J2309" s="50" t="n">
        <f aca="false">FilterOPk!H$35</f>
        <v>0</v>
      </c>
      <c r="K2309" s="50" t="n">
        <f aca="false">FilterOPk!I$35</f>
        <v>0</v>
      </c>
      <c r="L2309" s="50" t="n">
        <f aca="false">FilterOPk!J$35</f>
        <v>0</v>
      </c>
      <c r="M2309" s="50" t="n">
        <f aca="false">FilterOPk!K$35</f>
        <v>0</v>
      </c>
      <c r="N2309" s="50" t="n">
        <f aca="false">FilterOPk!L$35</f>
        <v>0</v>
      </c>
      <c r="O2309" s="50" t="n">
        <f aca="false">FilterOPk!M$35</f>
        <v>0</v>
      </c>
      <c r="P2309" s="50" t="n">
        <f aca="false">FilterOPk!N$35</f>
        <v>0</v>
      </c>
      <c r="Q2309" s="51" t="n">
        <f aca="false">FilterOPk!O$35</f>
        <v>0</v>
      </c>
    </row>
    <row r="2310" customFormat="false" ht="12.75" hidden="false" customHeight="false" outlineLevel="0" collapsed="false">
      <c r="B2310" s="85" t="str">
        <f aca="false">FilterOPk!A$36</f>
        <v>Rogers Herndon</v>
      </c>
      <c r="C2310" s="13" t="n">
        <f aca="false">C2309+1</f>
        <v>2309</v>
      </c>
      <c r="D2310" s="50" t="n">
        <f aca="false">FilterOPk!B$36</f>
        <v>0</v>
      </c>
      <c r="E2310" s="50" t="n">
        <f aca="false">FilterOPk!C$36</f>
        <v>0</v>
      </c>
      <c r="F2310" s="50" t="n">
        <f aca="false">FilterOPk!D$36</f>
        <v>0</v>
      </c>
      <c r="G2310" s="50" t="n">
        <f aca="false">FilterOPk!E$36</f>
        <v>0</v>
      </c>
      <c r="H2310" s="50" t="n">
        <f aca="false">FilterOPk!F$36</f>
        <v>0</v>
      </c>
      <c r="I2310" s="50" t="n">
        <f aca="false">FilterOPk!G$36</f>
        <v>0</v>
      </c>
      <c r="J2310" s="50" t="n">
        <f aca="false">FilterOPk!H$36</f>
        <v>0</v>
      </c>
      <c r="K2310" s="50" t="n">
        <f aca="false">FilterOPk!I$36</f>
        <v>0</v>
      </c>
      <c r="L2310" s="50" t="n">
        <f aca="false">FilterOPk!J$36</f>
        <v>0</v>
      </c>
      <c r="M2310" s="50" t="n">
        <f aca="false">FilterOPk!K$36</f>
        <v>0</v>
      </c>
      <c r="N2310" s="50" t="n">
        <f aca="false">FilterOPk!L$36</f>
        <v>0</v>
      </c>
      <c r="O2310" s="50" t="n">
        <f aca="false">FilterOPk!M$36</f>
        <v>0</v>
      </c>
      <c r="P2310" s="50" t="n">
        <f aca="false">FilterOPk!N$36</f>
        <v>0</v>
      </c>
      <c r="Q2310" s="51" t="n">
        <f aca="false">FilterOPk!O$36</f>
        <v>0</v>
      </c>
    </row>
    <row r="2311" customFormat="false" ht="12.75" hidden="false" customHeight="false" outlineLevel="0" collapsed="false">
      <c r="B2311" s="85" t="str">
        <f aca="false">FilterOPk!A$37</f>
        <v>Dana Davis</v>
      </c>
      <c r="C2311" s="13" t="n">
        <f aca="false">C2310+1</f>
        <v>2310</v>
      </c>
      <c r="D2311" s="50" t="n">
        <f aca="false">FilterOPk!B$37</f>
        <v>0</v>
      </c>
      <c r="E2311" s="50" t="n">
        <f aca="false">FilterOPk!C$37</f>
        <v>0</v>
      </c>
      <c r="F2311" s="50" t="n">
        <f aca="false">FilterOPk!D$37</f>
        <v>0</v>
      </c>
      <c r="G2311" s="50" t="n">
        <f aca="false">FilterOPk!E$37</f>
        <v>0</v>
      </c>
      <c r="H2311" s="50" t="n">
        <f aca="false">FilterOPk!F$37</f>
        <v>0</v>
      </c>
      <c r="I2311" s="50" t="n">
        <f aca="false">FilterOPk!G$37</f>
        <v>0</v>
      </c>
      <c r="J2311" s="50" t="n">
        <f aca="false">FilterOPk!H$37</f>
        <v>0</v>
      </c>
      <c r="K2311" s="50" t="n">
        <f aca="false">FilterOPk!I$37</f>
        <v>0</v>
      </c>
      <c r="L2311" s="50" t="n">
        <f aca="false">FilterOPk!J$37</f>
        <v>0</v>
      </c>
      <c r="M2311" s="50" t="n">
        <f aca="false">FilterOPk!K$37</f>
        <v>0</v>
      </c>
      <c r="N2311" s="50" t="n">
        <f aca="false">FilterOPk!L$37</f>
        <v>0</v>
      </c>
      <c r="O2311" s="50" t="n">
        <f aca="false">FilterOPk!M$37</f>
        <v>0</v>
      </c>
      <c r="P2311" s="50" t="n">
        <f aca="false">FilterOPk!N$37</f>
        <v>0</v>
      </c>
      <c r="Q2311" s="51" t="n">
        <f aca="false">FilterOPk!O$37</f>
        <v>0</v>
      </c>
    </row>
    <row r="2312" customFormat="false" ht="12.75" hidden="false" customHeight="false" outlineLevel="0" collapsed="false">
      <c r="B2312" s="85" t="str">
        <f aca="false">FilterOPk!A$38</f>
        <v>Tom May</v>
      </c>
      <c r="C2312" s="13" t="n">
        <f aca="false">C2311+1</f>
        <v>2311</v>
      </c>
      <c r="D2312" s="50" t="n">
        <f aca="false">FilterOPk!B$38</f>
        <v>0</v>
      </c>
      <c r="E2312" s="50" t="n">
        <f aca="false">FilterOPk!C$38</f>
        <v>0</v>
      </c>
      <c r="F2312" s="50" t="n">
        <f aca="false">FilterOPk!D$38</f>
        <v>0</v>
      </c>
      <c r="G2312" s="50" t="n">
        <f aca="false">FilterOPk!E$38</f>
        <v>0</v>
      </c>
      <c r="H2312" s="50" t="n">
        <f aca="false">FilterOPk!F$38</f>
        <v>0</v>
      </c>
      <c r="I2312" s="50" t="n">
        <f aca="false">FilterOPk!G$38</f>
        <v>0</v>
      </c>
      <c r="J2312" s="50" t="n">
        <f aca="false">FilterOPk!H$38</f>
        <v>0</v>
      </c>
      <c r="K2312" s="50" t="n">
        <f aca="false">FilterOPk!I$38</f>
        <v>0</v>
      </c>
      <c r="L2312" s="50" t="n">
        <f aca="false">FilterOPk!J$38</f>
        <v>0</v>
      </c>
      <c r="M2312" s="50" t="n">
        <f aca="false">FilterOPk!K$38</f>
        <v>0</v>
      </c>
      <c r="N2312" s="50" t="n">
        <f aca="false">FilterOPk!L$38</f>
        <v>0</v>
      </c>
      <c r="O2312" s="50" t="n">
        <f aca="false">FilterOPk!M$38</f>
        <v>0</v>
      </c>
      <c r="P2312" s="50" t="n">
        <f aca="false">FilterOPk!N$38</f>
        <v>0</v>
      </c>
      <c r="Q2312" s="51" t="n">
        <f aca="false">FilterOPk!O$38</f>
        <v>0</v>
      </c>
    </row>
    <row r="2313" customFormat="false" ht="12.75" hidden="false" customHeight="false" outlineLevel="0" collapsed="false">
      <c r="B2313" s="85" t="str">
        <f aca="false">FilterOPk!A$39</f>
        <v>Clint Dean</v>
      </c>
      <c r="C2313" s="13" t="n">
        <f aca="false">C2312+1</f>
        <v>2312</v>
      </c>
      <c r="D2313" s="50" t="n">
        <f aca="false">FilterOPk!B$39</f>
        <v>0</v>
      </c>
      <c r="E2313" s="50" t="n">
        <f aca="false">FilterOPk!C$39</f>
        <v>0</v>
      </c>
      <c r="F2313" s="50" t="n">
        <f aca="false">FilterOPk!D$39</f>
        <v>0</v>
      </c>
      <c r="G2313" s="50" t="n">
        <f aca="false">FilterOPk!E$39</f>
        <v>0</v>
      </c>
      <c r="H2313" s="50" t="n">
        <f aca="false">FilterOPk!F$39</f>
        <v>0</v>
      </c>
      <c r="I2313" s="50" t="n">
        <f aca="false">FilterOPk!G$39</f>
        <v>0</v>
      </c>
      <c r="J2313" s="50" t="n">
        <f aca="false">FilterOPk!H$39</f>
        <v>0</v>
      </c>
      <c r="K2313" s="50" t="n">
        <f aca="false">FilterOPk!I$39</f>
        <v>0</v>
      </c>
      <c r="L2313" s="50" t="n">
        <f aca="false">FilterOPk!J$39</f>
        <v>0</v>
      </c>
      <c r="M2313" s="50" t="n">
        <f aca="false">FilterOPk!K$39</f>
        <v>0</v>
      </c>
      <c r="N2313" s="50" t="n">
        <f aca="false">FilterOPk!L$39</f>
        <v>0</v>
      </c>
      <c r="O2313" s="50" t="n">
        <f aca="false">FilterOPk!M$39</f>
        <v>0</v>
      </c>
      <c r="P2313" s="50" t="n">
        <f aca="false">FilterOPk!N$39</f>
        <v>0</v>
      </c>
      <c r="Q2313" s="51" t="n">
        <f aca="false">FilterOPk!O$39</f>
        <v>0</v>
      </c>
    </row>
    <row r="2314" customFormat="false" ht="12.75" hidden="false" customHeight="false" outlineLevel="0" collapsed="false">
      <c r="B2314" s="85" t="str">
        <f aca="false">FilterOPk!A$40</f>
        <v>Rob Benson</v>
      </c>
      <c r="C2314" s="13" t="n">
        <f aca="false">C2313+1</f>
        <v>2313</v>
      </c>
      <c r="D2314" s="50" t="n">
        <f aca="false">FilterOPk!B$40</f>
        <v>0</v>
      </c>
      <c r="E2314" s="50" t="n">
        <f aca="false">FilterOPk!C$40</f>
        <v>0</v>
      </c>
      <c r="F2314" s="50" t="n">
        <f aca="false">FilterOPk!D$40</f>
        <v>0</v>
      </c>
      <c r="G2314" s="50" t="n">
        <f aca="false">FilterOPk!E$40</f>
        <v>0</v>
      </c>
      <c r="H2314" s="50" t="n">
        <f aca="false">FilterOPk!F$40</f>
        <v>0</v>
      </c>
      <c r="I2314" s="50" t="n">
        <f aca="false">FilterOPk!G$40</f>
        <v>0</v>
      </c>
      <c r="J2314" s="50" t="n">
        <f aca="false">FilterOPk!H$40</f>
        <v>0</v>
      </c>
      <c r="K2314" s="50" t="n">
        <f aca="false">FilterOPk!I$40</f>
        <v>0</v>
      </c>
      <c r="L2314" s="50" t="n">
        <f aca="false">FilterOPk!J$40</f>
        <v>0</v>
      </c>
      <c r="M2314" s="50" t="n">
        <f aca="false">FilterOPk!K$40</f>
        <v>0</v>
      </c>
      <c r="N2314" s="50" t="n">
        <f aca="false">FilterOPk!L$40</f>
        <v>0</v>
      </c>
      <c r="O2314" s="50" t="n">
        <f aca="false">FilterOPk!M$40</f>
        <v>0</v>
      </c>
      <c r="P2314" s="50" t="n">
        <f aca="false">FilterOPk!N$40</f>
        <v>0</v>
      </c>
      <c r="Q2314" s="51" t="n">
        <f aca="false">FilterOPk!O$40</f>
        <v>0</v>
      </c>
    </row>
    <row r="2315" customFormat="false" ht="12.75" hidden="false" customHeight="false" outlineLevel="0" collapsed="false">
      <c r="B2315" s="85" t="str">
        <f aca="false">FilterOPk!A$41</f>
        <v>Matt Lorenz</v>
      </c>
      <c r="C2315" s="13" t="n">
        <f aca="false">C2314+1</f>
        <v>2314</v>
      </c>
      <c r="D2315" s="50" t="n">
        <f aca="false">FilterOPk!B$41</f>
        <v>0</v>
      </c>
      <c r="E2315" s="50" t="n">
        <f aca="false">FilterOPk!C$41</f>
        <v>0</v>
      </c>
      <c r="F2315" s="50" t="n">
        <f aca="false">FilterOPk!D$41</f>
        <v>0</v>
      </c>
      <c r="G2315" s="50" t="n">
        <f aca="false">FilterOPk!E$41</f>
        <v>0</v>
      </c>
      <c r="H2315" s="50" t="n">
        <f aca="false">FilterOPk!F$41</f>
        <v>0</v>
      </c>
      <c r="I2315" s="50" t="n">
        <f aca="false">FilterOPk!G$41</f>
        <v>0</v>
      </c>
      <c r="J2315" s="50" t="n">
        <f aca="false">FilterOPk!H$41</f>
        <v>0</v>
      </c>
      <c r="K2315" s="50" t="n">
        <f aca="false">FilterOPk!I$41</f>
        <v>0</v>
      </c>
      <c r="L2315" s="50" t="n">
        <f aca="false">FilterOPk!J$41</f>
        <v>0</v>
      </c>
      <c r="M2315" s="50" t="n">
        <f aca="false">FilterOPk!K$41</f>
        <v>0</v>
      </c>
      <c r="N2315" s="50" t="n">
        <f aca="false">FilterOPk!L$41</f>
        <v>0</v>
      </c>
      <c r="O2315" s="50" t="n">
        <f aca="false">FilterOPk!M$41</f>
        <v>0</v>
      </c>
      <c r="P2315" s="50" t="n">
        <f aca="false">FilterOPk!N$41</f>
        <v>0</v>
      </c>
      <c r="Q2315" s="51" t="n">
        <f aca="false">FilterOPk!O$41</f>
        <v>0</v>
      </c>
    </row>
    <row r="2316" customFormat="false" ht="12.75" hidden="false" customHeight="false" outlineLevel="0" collapsed="false">
      <c r="B2316" s="85" t="str">
        <f aca="false">FilterOPk!A$42</f>
        <v>John Forney</v>
      </c>
      <c r="C2316" s="13" t="n">
        <f aca="false">C2315+1</f>
        <v>2315</v>
      </c>
      <c r="D2316" s="50" t="n">
        <f aca="false">FilterOPk!B$42</f>
        <v>0</v>
      </c>
      <c r="E2316" s="50" t="n">
        <f aca="false">FilterOPk!C$42</f>
        <v>0</v>
      </c>
      <c r="F2316" s="50" t="n">
        <f aca="false">FilterOPk!D$42</f>
        <v>0</v>
      </c>
      <c r="G2316" s="50" t="n">
        <f aca="false">FilterOPk!E$42</f>
        <v>0</v>
      </c>
      <c r="H2316" s="50" t="n">
        <f aca="false">FilterOPk!F$42</f>
        <v>0</v>
      </c>
      <c r="I2316" s="50" t="n">
        <f aca="false">FilterOPk!G$42</f>
        <v>0</v>
      </c>
      <c r="J2316" s="50" t="n">
        <f aca="false">FilterOPk!H$42</f>
        <v>0</v>
      </c>
      <c r="K2316" s="50" t="n">
        <f aca="false">FilterOPk!I$42</f>
        <v>0</v>
      </c>
      <c r="L2316" s="50" t="n">
        <f aca="false">FilterOPk!J$42</f>
        <v>0</v>
      </c>
      <c r="M2316" s="50" t="n">
        <f aca="false">FilterOPk!K$42</f>
        <v>0</v>
      </c>
      <c r="N2316" s="50" t="n">
        <f aca="false">FilterOPk!L$42</f>
        <v>0</v>
      </c>
      <c r="O2316" s="50" t="n">
        <f aca="false">FilterOPk!M$42</f>
        <v>0</v>
      </c>
      <c r="P2316" s="50" t="n">
        <f aca="false">FilterOPk!N$42</f>
        <v>0</v>
      </c>
      <c r="Q2316" s="51" t="n">
        <f aca="false">FilterOPk!O$42</f>
        <v>0</v>
      </c>
    </row>
    <row r="2317" customFormat="false" ht="12.75" hidden="false" customHeight="false" outlineLevel="0" collapsed="false">
      <c r="B2317" s="85" t="str">
        <f aca="false">FilterOPk!A$43</f>
        <v>Mike Carson</v>
      </c>
      <c r="C2317" s="13" t="n">
        <f aca="false">C2316+1</f>
        <v>2316</v>
      </c>
      <c r="D2317" s="50" t="n">
        <f aca="false">FilterOPk!B$43</f>
        <v>0</v>
      </c>
      <c r="E2317" s="50" t="n">
        <f aca="false">FilterOPk!C$43</f>
        <v>0</v>
      </c>
      <c r="F2317" s="50" t="n">
        <f aca="false">FilterOPk!D$43</f>
        <v>0</v>
      </c>
      <c r="G2317" s="50" t="n">
        <f aca="false">FilterOPk!E$43</f>
        <v>0</v>
      </c>
      <c r="H2317" s="50" t="n">
        <f aca="false">FilterOPk!F$43</f>
        <v>0</v>
      </c>
      <c r="I2317" s="50" t="n">
        <f aca="false">FilterOPk!G$43</f>
        <v>0</v>
      </c>
      <c r="J2317" s="50" t="n">
        <f aca="false">FilterOPk!H$43</f>
        <v>0</v>
      </c>
      <c r="K2317" s="50" t="n">
        <f aca="false">FilterOPk!I$43</f>
        <v>0</v>
      </c>
      <c r="L2317" s="50" t="n">
        <f aca="false">FilterOPk!J$43</f>
        <v>0</v>
      </c>
      <c r="M2317" s="50" t="n">
        <f aca="false">FilterOPk!K$43</f>
        <v>0</v>
      </c>
      <c r="N2317" s="50" t="n">
        <f aca="false">FilterOPk!L$43</f>
        <v>0</v>
      </c>
      <c r="O2317" s="50" t="n">
        <f aca="false">FilterOPk!M$43</f>
        <v>0</v>
      </c>
      <c r="P2317" s="50" t="n">
        <f aca="false">FilterOPk!N$43</f>
        <v>0</v>
      </c>
      <c r="Q2317" s="51" t="n">
        <f aca="false">FilterOPk!O$43</f>
        <v>0</v>
      </c>
    </row>
    <row r="2318" customFormat="false" ht="12.75" hidden="false" customHeight="false" outlineLevel="0" collapsed="false">
      <c r="B2318" s="85" t="str">
        <f aca="false">FilterOPk!A$44</f>
        <v>Chris Dorland</v>
      </c>
      <c r="C2318" s="13" t="n">
        <f aca="false">C2317+1</f>
        <v>2317</v>
      </c>
      <c r="D2318" s="50" t="n">
        <f aca="false">FilterOPk!B$44</f>
        <v>0</v>
      </c>
      <c r="E2318" s="50" t="n">
        <f aca="false">FilterOPk!C$44</f>
        <v>0</v>
      </c>
      <c r="F2318" s="50" t="n">
        <f aca="false">FilterOPk!D$44</f>
        <v>0</v>
      </c>
      <c r="G2318" s="50" t="n">
        <f aca="false">FilterOPk!E$44</f>
        <v>0</v>
      </c>
      <c r="H2318" s="50" t="n">
        <f aca="false">FilterOPk!F$44</f>
        <v>0</v>
      </c>
      <c r="I2318" s="50" t="n">
        <f aca="false">FilterOPk!G$44</f>
        <v>0</v>
      </c>
      <c r="J2318" s="50" t="n">
        <f aca="false">FilterOPk!H$44</f>
        <v>0</v>
      </c>
      <c r="K2318" s="50" t="n">
        <f aca="false">FilterOPk!I$44</f>
        <v>0</v>
      </c>
      <c r="L2318" s="50" t="n">
        <f aca="false">FilterOPk!J$44</f>
        <v>0</v>
      </c>
      <c r="M2318" s="50" t="n">
        <f aca="false">FilterOPk!K$44</f>
        <v>0</v>
      </c>
      <c r="N2318" s="50" t="n">
        <f aca="false">FilterOPk!L$44</f>
        <v>0</v>
      </c>
      <c r="O2318" s="50" t="n">
        <f aca="false">FilterOPk!M$44</f>
        <v>0</v>
      </c>
      <c r="P2318" s="50" t="n">
        <f aca="false">FilterOPk!N$44</f>
        <v>0</v>
      </c>
      <c r="Q2318" s="51" t="n">
        <f aca="false">FilterOPk!O$44</f>
        <v>0</v>
      </c>
    </row>
    <row r="2319" customFormat="false" ht="12.75" hidden="false" customHeight="false" outlineLevel="0" collapsed="false">
      <c r="B2319" s="85" t="str">
        <f aca="false">FilterOPk!A$45</f>
        <v>Jeff King</v>
      </c>
      <c r="C2319" s="13" t="n">
        <f aca="false">C2318+1</f>
        <v>2318</v>
      </c>
      <c r="D2319" s="50" t="n">
        <f aca="false">FilterOPk!B$45</f>
        <v>0</v>
      </c>
      <c r="E2319" s="50" t="n">
        <f aca="false">FilterOPk!C$45</f>
        <v>0</v>
      </c>
      <c r="F2319" s="50" t="n">
        <f aca="false">FilterOPk!D$45</f>
        <v>0</v>
      </c>
      <c r="G2319" s="50" t="n">
        <f aca="false">FilterOPk!E$45</f>
        <v>0</v>
      </c>
      <c r="H2319" s="50" t="n">
        <f aca="false">FilterOPk!F$45</f>
        <v>0</v>
      </c>
      <c r="I2319" s="50" t="n">
        <f aca="false">FilterOPk!G$45</f>
        <v>0</v>
      </c>
      <c r="J2319" s="50" t="n">
        <f aca="false">FilterOPk!H$45</f>
        <v>0</v>
      </c>
      <c r="K2319" s="50" t="n">
        <f aca="false">FilterOPk!I$45</f>
        <v>0</v>
      </c>
      <c r="L2319" s="50" t="n">
        <f aca="false">FilterOPk!J$45</f>
        <v>0</v>
      </c>
      <c r="M2319" s="50" t="n">
        <f aca="false">FilterOPk!K$45</f>
        <v>0</v>
      </c>
      <c r="N2319" s="50" t="n">
        <f aca="false">FilterOPk!L$45</f>
        <v>0</v>
      </c>
      <c r="O2319" s="50" t="n">
        <f aca="false">FilterOPk!M$45</f>
        <v>0</v>
      </c>
      <c r="P2319" s="50" t="n">
        <f aca="false">FilterOPk!N$45</f>
        <v>0</v>
      </c>
      <c r="Q2319" s="51" t="n">
        <f aca="false">FilterOPk!O$45</f>
        <v>0</v>
      </c>
    </row>
    <row r="2320" customFormat="false" ht="12.75" hidden="false" customHeight="false" outlineLevel="0" collapsed="false">
      <c r="B2320" s="85" t="n">
        <f aca="false">FilterOPk!A$46</f>
        <v>0</v>
      </c>
      <c r="C2320" s="13" t="n">
        <f aca="false">C2319+1</f>
        <v>2319</v>
      </c>
      <c r="D2320" s="50" t="n">
        <f aca="false">FilterOPk!B$46</f>
        <v>0</v>
      </c>
      <c r="E2320" s="50" t="n">
        <f aca="false">FilterOPk!C$46</f>
        <v>0</v>
      </c>
      <c r="F2320" s="50" t="n">
        <f aca="false">FilterOPk!D$46</f>
        <v>0</v>
      </c>
      <c r="G2320" s="50" t="n">
        <f aca="false">FilterOPk!E$46</f>
        <v>0</v>
      </c>
      <c r="H2320" s="50" t="n">
        <f aca="false">FilterOPk!F$46</f>
        <v>0</v>
      </c>
      <c r="I2320" s="50" t="n">
        <f aca="false">FilterOPk!G$46</f>
        <v>0</v>
      </c>
      <c r="J2320" s="50" t="n">
        <f aca="false">FilterOPk!H$46</f>
        <v>0</v>
      </c>
      <c r="K2320" s="50" t="n">
        <f aca="false">FilterOPk!I$46</f>
        <v>0</v>
      </c>
      <c r="L2320" s="50" t="n">
        <f aca="false">FilterOPk!J$46</f>
        <v>0</v>
      </c>
      <c r="M2320" s="50" t="n">
        <f aca="false">FilterOPk!K$46</f>
        <v>0</v>
      </c>
      <c r="N2320" s="50" t="n">
        <f aca="false">FilterOPk!L$46</f>
        <v>0</v>
      </c>
      <c r="O2320" s="50" t="n">
        <f aca="false">FilterOPk!M$46</f>
        <v>0</v>
      </c>
      <c r="P2320" s="50" t="n">
        <f aca="false">FilterOPk!N$46</f>
        <v>0</v>
      </c>
      <c r="Q2320" s="51" t="n">
        <f aca="false">FilterOPk!O$46</f>
        <v>0</v>
      </c>
    </row>
    <row r="2321" customFormat="false" ht="12.75" hidden="false" customHeight="false" outlineLevel="0" collapsed="false">
      <c r="B2321" s="87" t="n">
        <f aca="false">FilterOPk!A$47</f>
        <v>0</v>
      </c>
      <c r="C2321" s="64" t="n">
        <f aca="false">C2320+1</f>
        <v>2320</v>
      </c>
      <c r="D2321" s="54" t="n">
        <f aca="false">FilterOPk!B$47</f>
        <v>0</v>
      </c>
      <c r="E2321" s="54" t="n">
        <f aca="false">FilterOPk!C$47</f>
        <v>0</v>
      </c>
      <c r="F2321" s="54" t="n">
        <f aca="false">FilterOPk!D$47</f>
        <v>0</v>
      </c>
      <c r="G2321" s="54" t="n">
        <f aca="false">FilterOPk!E$47</f>
        <v>0</v>
      </c>
      <c r="H2321" s="54" t="n">
        <f aca="false">FilterOPk!F$47</f>
        <v>0</v>
      </c>
      <c r="I2321" s="54" t="n">
        <f aca="false">FilterOPk!G$47</f>
        <v>0</v>
      </c>
      <c r="J2321" s="54" t="n">
        <f aca="false">FilterOPk!H$47</f>
        <v>0</v>
      </c>
      <c r="K2321" s="54" t="n">
        <f aca="false">FilterOPk!I$47</f>
        <v>0</v>
      </c>
      <c r="L2321" s="54" t="n">
        <f aca="false">FilterOPk!J$47</f>
        <v>0</v>
      </c>
      <c r="M2321" s="54" t="n">
        <f aca="false">FilterOPk!K$47</f>
        <v>0</v>
      </c>
      <c r="N2321" s="54" t="n">
        <f aca="false">FilterOPk!L$47</f>
        <v>0</v>
      </c>
      <c r="O2321" s="54" t="n">
        <f aca="false">FilterOPk!M$47</f>
        <v>0</v>
      </c>
      <c r="P2321" s="54" t="n">
        <f aca="false">FilterOPk!N$47</f>
        <v>0</v>
      </c>
      <c r="Q2321" s="55" t="n">
        <f aca="false">FilterOPk!O$47</f>
        <v>0</v>
      </c>
    </row>
    <row r="2322" customFormat="false" ht="12.75" hidden="false" customHeight="false" outlineLevel="0" collapsed="false">
      <c r="A2322" s="0" t="n">
        <f aca="false">A2282+1</f>
        <v>59</v>
      </c>
      <c r="B2322" s="57" t="n">
        <f aca="false">FilterOPk!D$1</f>
        <v>36907</v>
      </c>
      <c r="C2322" s="58" t="n">
        <f aca="false">C2321+1</f>
        <v>2321</v>
      </c>
      <c r="D2322" s="58"/>
      <c r="E2322" s="58"/>
      <c r="F2322" s="58"/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83"/>
    </row>
    <row r="2323" customFormat="false" ht="12.75" hidden="false" customHeight="false" outlineLevel="0" collapsed="false">
      <c r="B2323" s="61"/>
      <c r="C2323" s="13" t="n">
        <f aca="false">C2322+1</f>
        <v>2322</v>
      </c>
      <c r="D2323" s="13"/>
      <c r="E2323" s="21" t="s">
        <v>5</v>
      </c>
      <c r="F2323" s="21" t="s">
        <v>6</v>
      </c>
      <c r="G2323" s="21" t="s">
        <v>7</v>
      </c>
      <c r="H2323" s="21" t="s">
        <v>8</v>
      </c>
      <c r="I2323" s="21" t="s">
        <v>9</v>
      </c>
      <c r="J2323" s="21" t="s">
        <v>10</v>
      </c>
      <c r="K2323" s="21" t="s">
        <v>11</v>
      </c>
      <c r="L2323" s="21" t="s">
        <v>12</v>
      </c>
      <c r="M2323" s="21" t="s">
        <v>13</v>
      </c>
      <c r="N2323" s="21" t="s">
        <v>14</v>
      </c>
      <c r="O2323" s="21" t="n">
        <v>2002</v>
      </c>
      <c r="P2323" s="21" t="s">
        <v>15</v>
      </c>
      <c r="Q2323" s="84" t="s">
        <v>16</v>
      </c>
    </row>
    <row r="2324" customFormat="false" ht="12.75" hidden="false" customHeight="false" outlineLevel="0" collapsed="false">
      <c r="B2324" s="85" t="str">
        <f aca="false">FilterOPk!A$9</f>
        <v>Power positions</v>
      </c>
      <c r="C2324" s="13" t="n">
        <f aca="false">C2323+1</f>
        <v>2323</v>
      </c>
      <c r="D2324" s="13" t="s">
        <v>4</v>
      </c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86"/>
    </row>
    <row r="2325" customFormat="false" ht="12.75" hidden="false" customHeight="false" outlineLevel="0" collapsed="false">
      <c r="B2325" s="85" t="str">
        <f aca="false">FilterOPk!A$10</f>
        <v>East Position</v>
      </c>
      <c r="C2325" s="13" t="n">
        <f aca="false">C2324+1</f>
        <v>2324</v>
      </c>
      <c r="D2325" s="50" t="n">
        <f aca="false">FilterOPk!B$10</f>
        <v>34784396.7946123</v>
      </c>
      <c r="E2325" s="50" t="n">
        <f aca="false">FilterOPk!C$10</f>
        <v>139428.68</v>
      </c>
      <c r="F2325" s="50" t="n">
        <f aca="false">FilterOPk!D$10</f>
        <v>244540.42</v>
      </c>
      <c r="G2325" s="50" t="n">
        <f aca="false">FilterOPk!E$10</f>
        <v>352018.99</v>
      </c>
      <c r="H2325" s="50" t="n">
        <f aca="false">FilterOPk!F$10</f>
        <v>454047.41</v>
      </c>
      <c r="I2325" s="50" t="n">
        <f aca="false">FilterOPk!G$10</f>
        <v>460700.87</v>
      </c>
      <c r="J2325" s="50" t="n">
        <f aca="false">FilterOPk!H$10</f>
        <v>371715.26</v>
      </c>
      <c r="K2325" s="50" t="n">
        <f aca="false">FilterOPk!I$10</f>
        <v>743238.67</v>
      </c>
      <c r="L2325" s="50" t="n">
        <f aca="false">FilterOPk!J$10</f>
        <v>433572.73</v>
      </c>
      <c r="M2325" s="50" t="n">
        <f aca="false">FilterOPk!K$10</f>
        <v>1264075.99</v>
      </c>
      <c r="N2325" s="50" t="n">
        <f aca="false">FilterOPk!L$10</f>
        <v>4463339.02</v>
      </c>
      <c r="O2325" s="50" t="n">
        <f aca="false">FilterOPk!M$10</f>
        <v>-232298.41</v>
      </c>
      <c r="P2325" s="50" t="n">
        <f aca="false">FilterOPk!N$10</f>
        <v>1174384.84</v>
      </c>
      <c r="Q2325" s="51" t="n">
        <f aca="false">FilterOPk!O$10</f>
        <v>5405425.45</v>
      </c>
    </row>
    <row r="2326" customFormat="false" ht="12.75" hidden="false" customHeight="false" outlineLevel="0" collapsed="false">
      <c r="B2326" s="85" t="str">
        <f aca="false">FilterOPk!A$11</f>
        <v>East Power Mgmt</v>
      </c>
      <c r="C2326" s="13" t="n">
        <f aca="false">C2325+1</f>
        <v>2325</v>
      </c>
      <c r="D2326" s="50" t="n">
        <f aca="false">FilterOPk!B$11</f>
        <v>7547347.04451418</v>
      </c>
      <c r="E2326" s="50" t="n">
        <f aca="false">FilterOPk!C$11</f>
        <v>0</v>
      </c>
      <c r="F2326" s="50" t="n">
        <f aca="false">FilterOPk!D$11</f>
        <v>0</v>
      </c>
      <c r="G2326" s="50" t="n">
        <f aca="false">FilterOPk!E$11</f>
        <v>0</v>
      </c>
      <c r="H2326" s="50" t="n">
        <f aca="false">FilterOPk!F$11</f>
        <v>0</v>
      </c>
      <c r="I2326" s="50" t="n">
        <f aca="false">FilterOPk!G$11</f>
        <v>0</v>
      </c>
      <c r="J2326" s="50" t="n">
        <f aca="false">FilterOPk!H$11</f>
        <v>0</v>
      </c>
      <c r="K2326" s="50" t="n">
        <f aca="false">FilterOPk!I$11</f>
        <v>0</v>
      </c>
      <c r="L2326" s="50" t="n">
        <f aca="false">FilterOPk!J$11</f>
        <v>0</v>
      </c>
      <c r="M2326" s="50" t="n">
        <f aca="false">FilterOPk!K$11</f>
        <v>0</v>
      </c>
      <c r="N2326" s="50" t="n">
        <f aca="false">FilterOPk!L$11</f>
        <v>0</v>
      </c>
      <c r="O2326" s="50" t="n">
        <f aca="false">FilterOPk!M$11</f>
        <v>0</v>
      </c>
      <c r="P2326" s="50" t="n">
        <f aca="false">FilterOPk!N$11</f>
        <v>0</v>
      </c>
      <c r="Q2326" s="51" t="n">
        <f aca="false">FilterOPk!O$11</f>
        <v>0</v>
      </c>
    </row>
    <row r="2327" customFormat="false" ht="12.75" hidden="false" customHeight="false" outlineLevel="0" collapsed="false">
      <c r="B2327" s="85" t="str">
        <f aca="false">FilterOPk!A$12</f>
        <v>Long Term Options</v>
      </c>
      <c r="C2327" s="13" t="n">
        <f aca="false">C2326+1</f>
        <v>2326</v>
      </c>
      <c r="D2327" s="50" t="n">
        <f aca="false">FilterOPk!B$12</f>
        <v>0</v>
      </c>
      <c r="E2327" s="50" t="n">
        <f aca="false">FilterOPk!C$12</f>
        <v>0</v>
      </c>
      <c r="F2327" s="50" t="n">
        <f aca="false">FilterOPk!D$12</f>
        <v>0</v>
      </c>
      <c r="G2327" s="50" t="n">
        <f aca="false">FilterOPk!E$12</f>
        <v>0</v>
      </c>
      <c r="H2327" s="50" t="n">
        <f aca="false">FilterOPk!F$12</f>
        <v>0</v>
      </c>
      <c r="I2327" s="50" t="n">
        <f aca="false">FilterOPk!G$12</f>
        <v>0</v>
      </c>
      <c r="J2327" s="50" t="n">
        <f aca="false">FilterOPk!H$12</f>
        <v>0</v>
      </c>
      <c r="K2327" s="50" t="n">
        <f aca="false">FilterOPk!I$12</f>
        <v>0</v>
      </c>
      <c r="L2327" s="50" t="n">
        <f aca="false">FilterOPk!J$12</f>
        <v>0</v>
      </c>
      <c r="M2327" s="50" t="n">
        <f aca="false">FilterOPk!K$12</f>
        <v>0</v>
      </c>
      <c r="N2327" s="50" t="n">
        <f aca="false">FilterOPk!L$12</f>
        <v>0</v>
      </c>
      <c r="O2327" s="50" t="n">
        <f aca="false">FilterOPk!M$12</f>
        <v>0</v>
      </c>
      <c r="P2327" s="50" t="n">
        <f aca="false">FilterOPk!N$12</f>
        <v>0</v>
      </c>
      <c r="Q2327" s="51" t="n">
        <f aca="false">FilterOPk!O$12</f>
        <v>0</v>
      </c>
    </row>
    <row r="2328" customFormat="false" ht="12.75" hidden="false" customHeight="false" outlineLevel="0" collapsed="false">
      <c r="B2328" s="85" t="str">
        <f aca="false">FilterOPk!A$13</f>
        <v>LT-MIDWEST</v>
      </c>
      <c r="C2328" s="13" t="n">
        <f aca="false">C2327+1</f>
        <v>2327</v>
      </c>
      <c r="D2328" s="50" t="n">
        <f aca="false">FilterOPk!B$13</f>
        <v>7151089.47366245</v>
      </c>
      <c r="E2328" s="50" t="n">
        <f aca="false">FilterOPk!C$13</f>
        <v>36317.39</v>
      </c>
      <c r="F2328" s="50" t="n">
        <f aca="false">FilterOPk!D$13</f>
        <v>95142.77</v>
      </c>
      <c r="G2328" s="50" t="n">
        <f aca="false">FilterOPk!E$13</f>
        <v>106523.31</v>
      </c>
      <c r="H2328" s="50" t="n">
        <f aca="false">FilterOPk!F$13</f>
        <v>103615.07</v>
      </c>
      <c r="I2328" s="50" t="n">
        <f aca="false">FilterOPk!G$13</f>
        <v>106049.09</v>
      </c>
      <c r="J2328" s="50" t="n">
        <f aca="false">FilterOPk!H$13</f>
        <v>78310</v>
      </c>
      <c r="K2328" s="50" t="n">
        <f aca="false">FilterOPk!I$13</f>
        <v>160210.16</v>
      </c>
      <c r="L2328" s="50" t="n">
        <f aca="false">FilterOPk!J$13</f>
        <v>108136.49</v>
      </c>
      <c r="M2328" s="50" t="n">
        <f aca="false">FilterOPk!K$13</f>
        <v>312653.19</v>
      </c>
      <c r="N2328" s="50" t="n">
        <f aca="false">FilterOPk!L$13</f>
        <v>1106957.47</v>
      </c>
      <c r="O2328" s="50" t="n">
        <f aca="false">FilterOPk!M$13</f>
        <v>-124610.37</v>
      </c>
      <c r="P2328" s="50" t="n">
        <f aca="false">FilterOPk!N$13</f>
        <v>893459.31</v>
      </c>
      <c r="Q2328" s="51" t="n">
        <f aca="false">FilterOPk!O$13</f>
        <v>1875806.41</v>
      </c>
    </row>
    <row r="2329" customFormat="false" ht="12.75" hidden="false" customHeight="false" outlineLevel="0" collapsed="false">
      <c r="B2329" s="85" t="str">
        <f aca="false">FilterOPk!A$14</f>
        <v>ST-ECAR</v>
      </c>
      <c r="C2329" s="13" t="n">
        <f aca="false">C2328+1</f>
        <v>2328</v>
      </c>
      <c r="D2329" s="50" t="n">
        <f aca="false">FilterOPk!B$14</f>
        <v>238101.441960815</v>
      </c>
      <c r="E2329" s="50" t="n">
        <f aca="false">FilterOPk!C$14</f>
        <v>0</v>
      </c>
      <c r="F2329" s="50" t="n">
        <f aca="false">FilterOPk!D$14</f>
        <v>0</v>
      </c>
      <c r="G2329" s="50" t="n">
        <f aca="false">FilterOPk!E$14</f>
        <v>0</v>
      </c>
      <c r="H2329" s="50" t="n">
        <f aca="false">FilterOPk!F$14</f>
        <v>0</v>
      </c>
      <c r="I2329" s="50" t="n">
        <f aca="false">FilterOPk!G$14</f>
        <v>0</v>
      </c>
      <c r="J2329" s="50" t="n">
        <f aca="false">FilterOPk!H$14</f>
        <v>0</v>
      </c>
      <c r="K2329" s="50" t="n">
        <f aca="false">FilterOPk!I$14</f>
        <v>0</v>
      </c>
      <c r="L2329" s="50" t="n">
        <f aca="false">FilterOPk!J$14</f>
        <v>0</v>
      </c>
      <c r="M2329" s="50" t="n">
        <f aca="false">FilterOPk!K$14</f>
        <v>0</v>
      </c>
      <c r="N2329" s="50" t="n">
        <f aca="false">FilterOPk!L$14</f>
        <v>0</v>
      </c>
      <c r="O2329" s="50" t="n">
        <f aca="false">FilterOPk!M$14</f>
        <v>0</v>
      </c>
      <c r="P2329" s="50" t="n">
        <f aca="false">FilterOPk!N$14</f>
        <v>0</v>
      </c>
      <c r="Q2329" s="51" t="n">
        <f aca="false">FilterOPk!O$14</f>
        <v>0</v>
      </c>
    </row>
    <row r="2330" customFormat="false" ht="12.75" hidden="false" customHeight="false" outlineLevel="0" collapsed="false">
      <c r="B2330" s="85" t="str">
        <f aca="false">FilterOPk!A$15</f>
        <v>ST- MAPP</v>
      </c>
      <c r="C2330" s="13" t="n">
        <f aca="false">C2329+1</f>
        <v>2329</v>
      </c>
      <c r="D2330" s="50" t="n">
        <f aca="false">FilterOPk!B$15</f>
        <v>254636.614020626</v>
      </c>
      <c r="E2330" s="50" t="n">
        <f aca="false">FilterOPk!C$15</f>
        <v>-1590.85</v>
      </c>
      <c r="F2330" s="50" t="n">
        <f aca="false">FilterOPk!D$15</f>
        <v>-3167.72</v>
      </c>
      <c r="G2330" s="50" t="n">
        <f aca="false">FilterOPk!E$15</f>
        <v>-3546.79</v>
      </c>
      <c r="H2330" s="50" t="n">
        <f aca="false">FilterOPk!F$15</f>
        <v>-3530.89</v>
      </c>
      <c r="I2330" s="50" t="n">
        <f aca="false">FilterOPk!G$15</f>
        <v>0</v>
      </c>
      <c r="J2330" s="50" t="n">
        <f aca="false">FilterOPk!H$15</f>
        <v>0</v>
      </c>
      <c r="K2330" s="50" t="n">
        <f aca="false">FilterOPk!I$15</f>
        <v>0</v>
      </c>
      <c r="L2330" s="50" t="n">
        <f aca="false">FilterOPk!J$15</f>
        <v>0</v>
      </c>
      <c r="M2330" s="50" t="n">
        <f aca="false">FilterOPk!K$15</f>
        <v>0</v>
      </c>
      <c r="N2330" s="50" t="n">
        <f aca="false">FilterOPk!L$15</f>
        <v>-11836.25</v>
      </c>
      <c r="O2330" s="50" t="n">
        <f aca="false">FilterOPk!M$15</f>
        <v>0</v>
      </c>
      <c r="P2330" s="50" t="n">
        <f aca="false">FilterOPk!N$15</f>
        <v>0</v>
      </c>
      <c r="Q2330" s="51" t="n">
        <f aca="false">FilterOPk!O$15</f>
        <v>-11836.25</v>
      </c>
    </row>
    <row r="2331" customFormat="false" ht="12.75" hidden="false" customHeight="false" outlineLevel="0" collapsed="false">
      <c r="B2331" s="85" t="str">
        <f aca="false">FilterOPk!A$16</f>
        <v>ST- MAIN</v>
      </c>
      <c r="C2331" s="13" t="n">
        <f aca="false">C2330+1</f>
        <v>2330</v>
      </c>
      <c r="D2331" s="50" t="n">
        <f aca="false">FilterOPk!B$16</f>
        <v>694293.253349893</v>
      </c>
      <c r="E2331" s="50" t="n">
        <f aca="false">FilterOPk!C$16</f>
        <v>0</v>
      </c>
      <c r="F2331" s="50" t="n">
        <f aca="false">FilterOPk!D$16</f>
        <v>0</v>
      </c>
      <c r="G2331" s="50" t="n">
        <f aca="false">FilterOPk!E$16</f>
        <v>0</v>
      </c>
      <c r="H2331" s="50" t="n">
        <f aca="false">FilterOPk!F$16</f>
        <v>0</v>
      </c>
      <c r="I2331" s="50" t="n">
        <f aca="false">FilterOPk!G$16</f>
        <v>0</v>
      </c>
      <c r="J2331" s="50" t="n">
        <f aca="false">FilterOPk!H$16</f>
        <v>0</v>
      </c>
      <c r="K2331" s="50" t="n">
        <f aca="false">FilterOPk!I$16</f>
        <v>0</v>
      </c>
      <c r="L2331" s="50" t="n">
        <f aca="false">FilterOPk!J$16</f>
        <v>0</v>
      </c>
      <c r="M2331" s="50" t="n">
        <f aca="false">FilterOPk!K$16</f>
        <v>0</v>
      </c>
      <c r="N2331" s="50" t="n">
        <f aca="false">FilterOPk!L$16</f>
        <v>0</v>
      </c>
      <c r="O2331" s="50" t="n">
        <f aca="false">FilterOPk!M$16</f>
        <v>0</v>
      </c>
      <c r="P2331" s="50" t="n">
        <f aca="false">FilterOPk!N$16</f>
        <v>0</v>
      </c>
      <c r="Q2331" s="51" t="n">
        <f aca="false">FilterOPk!O$16</f>
        <v>0</v>
      </c>
    </row>
    <row r="2332" customFormat="false" ht="12.75" hidden="false" customHeight="false" outlineLevel="0" collapsed="false">
      <c r="B2332" s="85" t="str">
        <f aca="false">FilterOPk!A$17</f>
        <v>MW-ANALYST</v>
      </c>
      <c r="C2332" s="13" t="n">
        <f aca="false">C2331+1</f>
        <v>2331</v>
      </c>
      <c r="D2332" s="50" t="n">
        <f aca="false">FilterOPk!B$17</f>
        <v>0</v>
      </c>
      <c r="E2332" s="50" t="n">
        <f aca="false">FilterOPk!C$17</f>
        <v>0</v>
      </c>
      <c r="F2332" s="50" t="n">
        <f aca="false">FilterOPk!D$17</f>
        <v>0</v>
      </c>
      <c r="G2332" s="50" t="n">
        <f aca="false">FilterOPk!E$17</f>
        <v>0</v>
      </c>
      <c r="H2332" s="50" t="n">
        <f aca="false">FilterOPk!F$17</f>
        <v>0</v>
      </c>
      <c r="I2332" s="50" t="n">
        <f aca="false">FilterOPk!G$17</f>
        <v>0</v>
      </c>
      <c r="J2332" s="50" t="n">
        <f aca="false">FilterOPk!H$17</f>
        <v>0</v>
      </c>
      <c r="K2332" s="50" t="n">
        <f aca="false">FilterOPk!I$17</f>
        <v>0</v>
      </c>
      <c r="L2332" s="50" t="n">
        <f aca="false">FilterOPk!J$17</f>
        <v>0</v>
      </c>
      <c r="M2332" s="50" t="n">
        <f aca="false">FilterOPk!K$17</f>
        <v>0</v>
      </c>
      <c r="N2332" s="50" t="n">
        <f aca="false">FilterOPk!L$17</f>
        <v>0</v>
      </c>
      <c r="O2332" s="50" t="n">
        <f aca="false">FilterOPk!M$17</f>
        <v>0</v>
      </c>
      <c r="P2332" s="50" t="n">
        <f aca="false">FilterOPk!N$17</f>
        <v>0</v>
      </c>
      <c r="Q2332" s="51" t="n">
        <f aca="false">FilterOPk!O$17</f>
        <v>0</v>
      </c>
    </row>
    <row r="2333" customFormat="false" ht="12.75" hidden="false" customHeight="false" outlineLevel="0" collapsed="false">
      <c r="B2333" s="85" t="str">
        <f aca="false">FilterOPk!A$18</f>
        <v>LT-NE</v>
      </c>
      <c r="C2333" s="13" t="n">
        <f aca="false">C2332+1</f>
        <v>2332</v>
      </c>
      <c r="D2333" s="50" t="n">
        <f aca="false">FilterOPk!B$18</f>
        <v>6187311.37539291</v>
      </c>
      <c r="E2333" s="50" t="n">
        <f aca="false">FilterOPk!C$18</f>
        <v>38662.79</v>
      </c>
      <c r="F2333" s="50" t="n">
        <f aca="false">FilterOPk!D$18</f>
        <v>89522.8</v>
      </c>
      <c r="G2333" s="50" t="n">
        <f aca="false">FilterOPk!E$18</f>
        <v>158536.19</v>
      </c>
      <c r="H2333" s="50" t="n">
        <f aca="false">FilterOPk!F$18</f>
        <v>261849.24</v>
      </c>
      <c r="I2333" s="50" t="n">
        <f aca="false">FilterOPk!G$18</f>
        <v>291708.83</v>
      </c>
      <c r="J2333" s="50" t="n">
        <f aca="false">FilterOPk!H$18</f>
        <v>228360.42</v>
      </c>
      <c r="K2333" s="50" t="n">
        <f aca="false">FilterOPk!I$18</f>
        <v>445432.42</v>
      </c>
      <c r="L2333" s="50" t="n">
        <f aca="false">FilterOPk!J$18</f>
        <v>266345.8</v>
      </c>
      <c r="M2333" s="50" t="n">
        <f aca="false">FilterOPk!K$18</f>
        <v>801315.09</v>
      </c>
      <c r="N2333" s="50" t="n">
        <f aca="false">FilterOPk!L$18</f>
        <v>2581733.58</v>
      </c>
      <c r="O2333" s="50" t="n">
        <f aca="false">FilterOPk!M$18</f>
        <v>-636932.37</v>
      </c>
      <c r="P2333" s="50" t="n">
        <f aca="false">FilterOPk!N$18</f>
        <v>-2303942.42</v>
      </c>
      <c r="Q2333" s="51" t="n">
        <f aca="false">FilterOPk!O$18</f>
        <v>-359141.210000001</v>
      </c>
    </row>
    <row r="2334" customFormat="false" ht="12.75" hidden="false" customHeight="false" outlineLevel="0" collapsed="false">
      <c r="B2334" s="85" t="str">
        <f aca="false">FilterOPk!A$19</f>
        <v>LT-PJM</v>
      </c>
      <c r="C2334" s="13" t="n">
        <f aca="false">C2333+1</f>
        <v>2333</v>
      </c>
      <c r="D2334" s="50" t="n">
        <f aca="false">FilterOPk!B$19</f>
        <v>1818236.42109565</v>
      </c>
      <c r="E2334" s="50" t="n">
        <f aca="false">FilterOPk!C$19</f>
        <v>0</v>
      </c>
      <c r="F2334" s="50" t="n">
        <f aca="false">FilterOPk!D$19</f>
        <v>19402.28</v>
      </c>
      <c r="G2334" s="50" t="n">
        <f aca="false">FilterOPk!E$19</f>
        <v>57930.92</v>
      </c>
      <c r="H2334" s="50" t="n">
        <f aca="false">FilterOPk!F$19</f>
        <v>59436.7</v>
      </c>
      <c r="I2334" s="50" t="n">
        <f aca="false">FilterOPk!G$19</f>
        <v>19136.52</v>
      </c>
      <c r="J2334" s="50" t="n">
        <f aca="false">FilterOPk!H$19</f>
        <v>18664.41</v>
      </c>
      <c r="K2334" s="50" t="n">
        <f aca="false">FilterOPk!I$19</f>
        <v>33608.82</v>
      </c>
      <c r="L2334" s="50" t="n">
        <f aca="false">FilterOPk!J$19</f>
        <v>20867.53</v>
      </c>
      <c r="M2334" s="50" t="n">
        <f aca="false">FilterOPk!K$19</f>
        <v>56340.86</v>
      </c>
      <c r="N2334" s="50" t="n">
        <f aca="false">FilterOPk!L$19</f>
        <v>285388.04</v>
      </c>
      <c r="O2334" s="50" t="n">
        <f aca="false">FilterOPk!M$19</f>
        <v>-1975.43</v>
      </c>
      <c r="P2334" s="50" t="n">
        <f aca="false">FilterOPk!N$19</f>
        <v>-179963.06</v>
      </c>
      <c r="Q2334" s="51" t="n">
        <f aca="false">FilterOPk!O$19</f>
        <v>103449.55</v>
      </c>
    </row>
    <row r="2335" customFormat="false" ht="12.75" hidden="false" customHeight="false" outlineLevel="0" collapsed="false">
      <c r="B2335" s="85" t="str">
        <f aca="false">FilterOPk!A$20</f>
        <v>LT- NY</v>
      </c>
      <c r="C2335" s="13" t="n">
        <f aca="false">C2334+1</f>
        <v>2334</v>
      </c>
      <c r="D2335" s="50" t="n">
        <f aca="false">FilterOPk!B$20</f>
        <v>0</v>
      </c>
      <c r="E2335" s="50" t="n">
        <f aca="false">FilterOPk!C$20</f>
        <v>-9128.22</v>
      </c>
      <c r="F2335" s="50" t="n">
        <f aca="false">FilterOPk!D$20</f>
        <v>-69725.26</v>
      </c>
      <c r="G2335" s="50" t="n">
        <f aca="false">FilterOPk!E$20</f>
        <v>0</v>
      </c>
      <c r="H2335" s="50" t="n">
        <f aca="false">FilterOPk!F$20</f>
        <v>0</v>
      </c>
      <c r="I2335" s="50" t="n">
        <f aca="false">FilterOPk!G$20</f>
        <v>0</v>
      </c>
      <c r="J2335" s="50" t="n">
        <f aca="false">FilterOPk!H$20</f>
        <v>0</v>
      </c>
      <c r="K2335" s="50" t="n">
        <f aca="false">FilterOPk!I$20</f>
        <v>0</v>
      </c>
      <c r="L2335" s="50" t="n">
        <f aca="false">FilterOPk!J$20</f>
        <v>0</v>
      </c>
      <c r="M2335" s="50" t="n">
        <f aca="false">FilterOPk!K$20</f>
        <v>0</v>
      </c>
      <c r="N2335" s="50" t="n">
        <f aca="false">FilterOPk!L$20</f>
        <v>-78853.48</v>
      </c>
      <c r="O2335" s="50" t="n">
        <f aca="false">FilterOPk!M$20</f>
        <v>0</v>
      </c>
      <c r="P2335" s="50" t="n">
        <f aca="false">FilterOPk!N$20</f>
        <v>12056.92</v>
      </c>
      <c r="Q2335" s="51" t="n">
        <f aca="false">FilterOPk!O$20</f>
        <v>-66796.56</v>
      </c>
    </row>
    <row r="2336" customFormat="false" ht="12.75" hidden="false" customHeight="false" outlineLevel="0" collapsed="false">
      <c r="B2336" s="85" t="str">
        <f aca="false">FilterOPk!A$21</f>
        <v>ST- PJM</v>
      </c>
      <c r="C2336" s="13" t="n">
        <f aca="false">C2335+1</f>
        <v>2335</v>
      </c>
      <c r="D2336" s="50" t="n">
        <f aca="false">FilterOPk!B$21</f>
        <v>1243093.71447674</v>
      </c>
      <c r="E2336" s="50" t="n">
        <f aca="false">FilterOPk!C$21</f>
        <v>13503.06</v>
      </c>
      <c r="F2336" s="50" t="n">
        <f aca="false">FilterOPk!D$21</f>
        <v>0</v>
      </c>
      <c r="G2336" s="50" t="n">
        <f aca="false">FilterOPk!E$21</f>
        <v>0</v>
      </c>
      <c r="H2336" s="50" t="n">
        <f aca="false">FilterOPk!F$21</f>
        <v>0</v>
      </c>
      <c r="I2336" s="50" t="n">
        <f aca="false">FilterOPk!G$21</f>
        <v>0</v>
      </c>
      <c r="J2336" s="50" t="n">
        <f aca="false">FilterOPk!H$21</f>
        <v>0</v>
      </c>
      <c r="K2336" s="50" t="n">
        <f aca="false">FilterOPk!I$21</f>
        <v>0</v>
      </c>
      <c r="L2336" s="50" t="n">
        <f aca="false">FilterOPk!J$21</f>
        <v>0</v>
      </c>
      <c r="M2336" s="50" t="n">
        <f aca="false">FilterOPk!K$21</f>
        <v>0</v>
      </c>
      <c r="N2336" s="50" t="n">
        <f aca="false">FilterOPk!L$21</f>
        <v>13503.06</v>
      </c>
      <c r="O2336" s="50" t="n">
        <f aca="false">FilterOPk!M$21</f>
        <v>0</v>
      </c>
      <c r="P2336" s="50" t="n">
        <f aca="false">FilterOPk!N$21</f>
        <v>0</v>
      </c>
      <c r="Q2336" s="51" t="n">
        <f aca="false">FilterOPk!O$21</f>
        <v>13503.06</v>
      </c>
    </row>
    <row r="2337" customFormat="false" ht="12.75" hidden="false" customHeight="false" outlineLevel="0" collapsed="false">
      <c r="B2337" s="85" t="str">
        <f aca="false">FilterOPk!A$22</f>
        <v>ST- NENG</v>
      </c>
      <c r="C2337" s="13" t="n">
        <f aca="false">C2336+1</f>
        <v>2336</v>
      </c>
      <c r="D2337" s="50" t="n">
        <f aca="false">FilterOPk!B$22</f>
        <v>539719.375927685</v>
      </c>
      <c r="E2337" s="50" t="n">
        <f aca="false">FilterOPk!C$22</f>
        <v>17499.36</v>
      </c>
      <c r="F2337" s="50" t="n">
        <f aca="false">FilterOPk!D$22</f>
        <v>34844.91</v>
      </c>
      <c r="G2337" s="50" t="n">
        <f aca="false">FilterOPk!E$22</f>
        <v>0</v>
      </c>
      <c r="H2337" s="50" t="n">
        <f aca="false">FilterOPk!F$22</f>
        <v>0</v>
      </c>
      <c r="I2337" s="50" t="n">
        <f aca="false">FilterOPk!G$22</f>
        <v>0</v>
      </c>
      <c r="J2337" s="50" t="n">
        <f aca="false">FilterOPk!H$22</f>
        <v>0</v>
      </c>
      <c r="K2337" s="50" t="n">
        <f aca="false">FilterOPk!I$22</f>
        <v>0</v>
      </c>
      <c r="L2337" s="50" t="n">
        <f aca="false">FilterOPk!J$22</f>
        <v>0</v>
      </c>
      <c r="M2337" s="50" t="n">
        <f aca="false">FilterOPk!K$22</f>
        <v>0</v>
      </c>
      <c r="N2337" s="50" t="n">
        <f aca="false">FilterOPk!L$22</f>
        <v>52344.27</v>
      </c>
      <c r="O2337" s="50" t="n">
        <f aca="false">FilterOPk!M$22</f>
        <v>0</v>
      </c>
      <c r="P2337" s="50" t="n">
        <f aca="false">FilterOPk!N$22</f>
        <v>0</v>
      </c>
      <c r="Q2337" s="51" t="n">
        <f aca="false">FilterOPk!O$22</f>
        <v>52344.27</v>
      </c>
    </row>
    <row r="2338" customFormat="false" ht="12.75" hidden="false" customHeight="false" outlineLevel="0" collapsed="false">
      <c r="B2338" s="85" t="str">
        <f aca="false">FilterOPk!A$23</f>
        <v>ST- NY</v>
      </c>
      <c r="C2338" s="13" t="n">
        <f aca="false">C2337+1</f>
        <v>2337</v>
      </c>
      <c r="D2338" s="50" t="n">
        <f aca="false">FilterOPk!B$23</f>
        <v>251437.188425373</v>
      </c>
      <c r="E2338" s="50" t="n">
        <f aca="false">FilterOPk!C$23</f>
        <v>22663</v>
      </c>
      <c r="F2338" s="50" t="n">
        <f aca="false">FilterOPk!D$23</f>
        <v>52267.36</v>
      </c>
      <c r="G2338" s="50" t="n">
        <f aca="false">FilterOPk!E$23</f>
        <v>0</v>
      </c>
      <c r="H2338" s="50" t="n">
        <f aca="false">FilterOPk!F$23</f>
        <v>0</v>
      </c>
      <c r="I2338" s="50" t="n">
        <f aca="false">FilterOPk!G$23</f>
        <v>0</v>
      </c>
      <c r="J2338" s="50" t="n">
        <f aca="false">FilterOPk!H$23</f>
        <v>0</v>
      </c>
      <c r="K2338" s="50" t="n">
        <f aca="false">FilterOPk!I$23</f>
        <v>0</v>
      </c>
      <c r="L2338" s="50" t="n">
        <f aca="false">FilterOPk!J$23</f>
        <v>0</v>
      </c>
      <c r="M2338" s="50" t="n">
        <f aca="false">FilterOPk!K$23</f>
        <v>0</v>
      </c>
      <c r="N2338" s="50" t="n">
        <f aca="false">FilterOPk!L$23</f>
        <v>74930.36</v>
      </c>
      <c r="O2338" s="50" t="n">
        <f aca="false">FilterOPk!M$23</f>
        <v>0</v>
      </c>
      <c r="P2338" s="50" t="n">
        <f aca="false">FilterOPk!N$23</f>
        <v>0</v>
      </c>
      <c r="Q2338" s="51" t="n">
        <f aca="false">FilterOPk!O$23</f>
        <v>74930.36</v>
      </c>
    </row>
    <row r="2339" customFormat="false" ht="12.75" hidden="false" customHeight="false" outlineLevel="0" collapsed="false">
      <c r="B2339" s="85" t="str">
        <f aca="false">FilterOPk!A$24</f>
        <v>NE- PHYS</v>
      </c>
      <c r="C2339" s="13" t="n">
        <f aca="false">C2338+1</f>
        <v>2338</v>
      </c>
      <c r="D2339" s="50" t="n">
        <f aca="false">FilterOPk!B$24</f>
        <v>0</v>
      </c>
      <c r="E2339" s="50" t="n">
        <f aca="false">FilterOPk!C$24</f>
        <v>0</v>
      </c>
      <c r="F2339" s="50" t="n">
        <f aca="false">FilterOPk!D$24</f>
        <v>0</v>
      </c>
      <c r="G2339" s="50" t="n">
        <f aca="false">FilterOPk!E$24</f>
        <v>0</v>
      </c>
      <c r="H2339" s="50" t="n">
        <f aca="false">FilterOPk!F$24</f>
        <v>0</v>
      </c>
      <c r="I2339" s="50" t="n">
        <f aca="false">FilterOPk!G$24</f>
        <v>0</v>
      </c>
      <c r="J2339" s="50" t="n">
        <f aca="false">FilterOPk!H$24</f>
        <v>0</v>
      </c>
      <c r="K2339" s="50" t="n">
        <f aca="false">FilterOPk!I$24</f>
        <v>0</v>
      </c>
      <c r="L2339" s="50" t="n">
        <f aca="false">FilterOPk!J$24</f>
        <v>0</v>
      </c>
      <c r="M2339" s="50" t="n">
        <f aca="false">FilterOPk!K$24</f>
        <v>0</v>
      </c>
      <c r="N2339" s="50" t="n">
        <f aca="false">FilterOPk!L$24</f>
        <v>0</v>
      </c>
      <c r="O2339" s="50" t="n">
        <f aca="false">FilterOPk!M$24</f>
        <v>0</v>
      </c>
      <c r="P2339" s="50" t="n">
        <f aca="false">FilterOPk!N$24</f>
        <v>0</v>
      </c>
      <c r="Q2339" s="51" t="n">
        <f aca="false">FilterOPk!O$24</f>
        <v>0</v>
      </c>
    </row>
    <row r="2340" customFormat="false" ht="12.75" hidden="false" customHeight="false" outlineLevel="0" collapsed="false">
      <c r="B2340" s="85" t="str">
        <f aca="false">FilterOPk!A$25</f>
        <v>LT-Southeast</v>
      </c>
      <c r="C2340" s="13" t="n">
        <f aca="false">C2339+1</f>
        <v>2339</v>
      </c>
      <c r="D2340" s="50" t="n">
        <f aca="false">FilterOPk!B$25</f>
        <v>11411200.8859117</v>
      </c>
      <c r="E2340" s="50" t="n">
        <f aca="false">FilterOPk!C$25</f>
        <v>15825.82</v>
      </c>
      <c r="F2340" s="50" t="n">
        <f aca="false">FilterOPk!D$25</f>
        <v>13250</v>
      </c>
      <c r="G2340" s="50" t="n">
        <f aca="false">FilterOPk!E$25</f>
        <v>24924.1</v>
      </c>
      <c r="H2340" s="50" t="n">
        <f aca="false">FilterOPk!F$25</f>
        <v>24690.47</v>
      </c>
      <c r="I2340" s="50" t="n">
        <f aca="false">FilterOPk!G$25</f>
        <v>26774</v>
      </c>
      <c r="J2340" s="50" t="n">
        <f aca="false">FilterOPk!H$25</f>
        <v>26715</v>
      </c>
      <c r="K2340" s="50" t="n">
        <f aca="false">FilterOPk!I$25</f>
        <v>57358.83</v>
      </c>
      <c r="L2340" s="50" t="n">
        <f aca="false">FilterOPk!J$25</f>
        <v>26146</v>
      </c>
      <c r="M2340" s="50" t="n">
        <f aca="false">FilterOPk!K$25</f>
        <v>75355.31</v>
      </c>
      <c r="N2340" s="50" t="n">
        <f aca="false">FilterOPk!L$25</f>
        <v>291039.53</v>
      </c>
      <c r="O2340" s="50" t="n">
        <f aca="false">FilterOPk!M$25</f>
        <v>-122359</v>
      </c>
      <c r="P2340" s="50" t="n">
        <f aca="false">FilterOPk!N$25</f>
        <v>514428.17</v>
      </c>
      <c r="Q2340" s="51" t="n">
        <f aca="false">FilterOPk!O$25</f>
        <v>683108.7</v>
      </c>
    </row>
    <row r="2341" customFormat="false" ht="12.75" hidden="false" customHeight="false" outlineLevel="0" collapsed="false">
      <c r="B2341" s="85" t="str">
        <f aca="false">FilterOPk!A$26</f>
        <v>ST-SPP</v>
      </c>
      <c r="C2341" s="13" t="n">
        <f aca="false">C2340+1</f>
        <v>2340</v>
      </c>
      <c r="D2341" s="50" t="n">
        <f aca="false">FilterOPk!B$26</f>
        <v>52202.8773549933</v>
      </c>
      <c r="E2341" s="50" t="n">
        <f aca="false">FilterOPk!C$26</f>
        <v>0</v>
      </c>
      <c r="F2341" s="50" t="n">
        <f aca="false">FilterOPk!D$26</f>
        <v>0</v>
      </c>
      <c r="G2341" s="50" t="n">
        <f aca="false">FilterOPk!E$26</f>
        <v>0</v>
      </c>
      <c r="H2341" s="50" t="n">
        <f aca="false">FilterOPk!F$26</f>
        <v>0</v>
      </c>
      <c r="I2341" s="50" t="n">
        <f aca="false">FilterOPk!G$26</f>
        <v>0</v>
      </c>
      <c r="J2341" s="50" t="n">
        <f aca="false">FilterOPk!H$26</f>
        <v>0</v>
      </c>
      <c r="K2341" s="50" t="n">
        <f aca="false">FilterOPk!I$26</f>
        <v>0</v>
      </c>
      <c r="L2341" s="50" t="n">
        <f aca="false">FilterOPk!J$26</f>
        <v>0</v>
      </c>
      <c r="M2341" s="50" t="n">
        <f aca="false">FilterOPk!K$26</f>
        <v>0</v>
      </c>
      <c r="N2341" s="50" t="n">
        <f aca="false">FilterOPk!L$26</f>
        <v>0</v>
      </c>
      <c r="O2341" s="50" t="n">
        <f aca="false">FilterOPk!M$26</f>
        <v>0</v>
      </c>
      <c r="P2341" s="50" t="n">
        <f aca="false">FilterOPk!N$26</f>
        <v>0</v>
      </c>
      <c r="Q2341" s="51" t="n">
        <f aca="false">FilterOPk!O$26</f>
        <v>0</v>
      </c>
    </row>
    <row r="2342" customFormat="false" ht="12.75" hidden="false" customHeight="false" outlineLevel="0" collapsed="false">
      <c r="B2342" s="85" t="str">
        <f aca="false">FilterOPk!A$27</f>
        <v>ST-SERC</v>
      </c>
      <c r="C2342" s="13" t="n">
        <f aca="false">C2341+1</f>
        <v>2341</v>
      </c>
      <c r="D2342" s="50" t="n">
        <f aca="false">FilterOPk!B$27</f>
        <v>686881.973218232</v>
      </c>
      <c r="E2342" s="50" t="n">
        <f aca="false">FilterOPk!C$27</f>
        <v>0</v>
      </c>
      <c r="F2342" s="50" t="n">
        <f aca="false">FilterOPk!D$27</f>
        <v>0</v>
      </c>
      <c r="G2342" s="50" t="n">
        <f aca="false">FilterOPk!E$27</f>
        <v>0</v>
      </c>
      <c r="H2342" s="50" t="n">
        <f aca="false">FilterOPk!F$27</f>
        <v>0</v>
      </c>
      <c r="I2342" s="50" t="n">
        <f aca="false">FilterOPk!G$27</f>
        <v>0</v>
      </c>
      <c r="J2342" s="50" t="n">
        <f aca="false">FilterOPk!H$27</f>
        <v>0</v>
      </c>
      <c r="K2342" s="50" t="n">
        <f aca="false">FilterOPk!I$27</f>
        <v>0</v>
      </c>
      <c r="L2342" s="50" t="n">
        <f aca="false">FilterOPk!J$27</f>
        <v>0</v>
      </c>
      <c r="M2342" s="50" t="n">
        <f aca="false">FilterOPk!K$27</f>
        <v>0</v>
      </c>
      <c r="N2342" s="50" t="n">
        <f aca="false">FilterOPk!L$27</f>
        <v>0</v>
      </c>
      <c r="O2342" s="50" t="n">
        <f aca="false">FilterOPk!M$27</f>
        <v>0</v>
      </c>
      <c r="P2342" s="50" t="n">
        <f aca="false">FilterOPk!N$27</f>
        <v>0</v>
      </c>
      <c r="Q2342" s="51" t="n">
        <f aca="false">FilterOPk!O$27</f>
        <v>0</v>
      </c>
    </row>
    <row r="2343" customFormat="false" ht="12.75" hidden="false" customHeight="false" outlineLevel="0" collapsed="false">
      <c r="B2343" s="85" t="str">
        <f aca="false">FilterOPk!A$28</f>
        <v>LT- Texas</v>
      </c>
      <c r="C2343" s="13" t="n">
        <f aca="false">C2342+1</f>
        <v>2342</v>
      </c>
      <c r="D2343" s="50" t="n">
        <f aca="false">FilterOPk!B$28</f>
        <v>3826684.70313045</v>
      </c>
      <c r="E2343" s="50" t="n">
        <f aca="false">FilterOPk!C$28</f>
        <v>0</v>
      </c>
      <c r="F2343" s="50" t="n">
        <f aca="false">FilterOPk!D$28</f>
        <v>13003.28</v>
      </c>
      <c r="G2343" s="50" t="n">
        <f aca="false">FilterOPk!E$28</f>
        <v>7651.26</v>
      </c>
      <c r="H2343" s="50" t="n">
        <f aca="false">FilterOPk!F$28</f>
        <v>7986.82</v>
      </c>
      <c r="I2343" s="50" t="n">
        <f aca="false">FilterOPk!G$28</f>
        <v>17032.43</v>
      </c>
      <c r="J2343" s="50" t="n">
        <f aca="false">FilterOPk!H$28</f>
        <v>19665.43</v>
      </c>
      <c r="K2343" s="50" t="n">
        <f aca="false">FilterOPk!I$28</f>
        <v>46628.44</v>
      </c>
      <c r="L2343" s="50" t="n">
        <f aca="false">FilterOPk!J$28</f>
        <v>12076.91</v>
      </c>
      <c r="M2343" s="50" t="n">
        <f aca="false">FilterOPk!K$28</f>
        <v>18411.54</v>
      </c>
      <c r="N2343" s="50" t="n">
        <f aca="false">FilterOPk!L$28</f>
        <v>142456.11</v>
      </c>
      <c r="O2343" s="50" t="n">
        <f aca="false">FilterOPk!M$28</f>
        <v>653578.76</v>
      </c>
      <c r="P2343" s="50" t="n">
        <f aca="false">FilterOPk!N$28</f>
        <v>2238345.92</v>
      </c>
      <c r="Q2343" s="51" t="n">
        <f aca="false">FilterOPk!O$28</f>
        <v>3034380.79</v>
      </c>
    </row>
    <row r="2344" customFormat="false" ht="12.75" hidden="false" customHeight="false" outlineLevel="0" collapsed="false">
      <c r="B2344" s="85" t="str">
        <f aca="false">FilterOPk!A$29</f>
        <v>St- Texas</v>
      </c>
      <c r="C2344" s="13" t="n">
        <f aca="false">C2343+1</f>
        <v>2343</v>
      </c>
      <c r="D2344" s="50" t="n">
        <f aca="false">FilterOPk!B$29</f>
        <v>445563.239343252</v>
      </c>
      <c r="E2344" s="50" t="n">
        <f aca="false">FilterOPk!C$29</f>
        <v>5676.33</v>
      </c>
      <c r="F2344" s="50" t="n">
        <f aca="false">FilterOPk!D$29</f>
        <v>0</v>
      </c>
      <c r="G2344" s="50" t="n">
        <f aca="false">FilterOPk!E$29</f>
        <v>0</v>
      </c>
      <c r="H2344" s="50" t="n">
        <f aca="false">FilterOPk!F$29</f>
        <v>0</v>
      </c>
      <c r="I2344" s="50" t="n">
        <f aca="false">FilterOPk!G$29</f>
        <v>0</v>
      </c>
      <c r="J2344" s="50" t="n">
        <f aca="false">FilterOPk!H$29</f>
        <v>0</v>
      </c>
      <c r="K2344" s="50" t="n">
        <f aca="false">FilterOPk!I$29</f>
        <v>0</v>
      </c>
      <c r="L2344" s="50" t="n">
        <f aca="false">FilterOPk!J$29</f>
        <v>0</v>
      </c>
      <c r="M2344" s="50" t="n">
        <f aca="false">FilterOPk!K$29</f>
        <v>0</v>
      </c>
      <c r="N2344" s="50" t="n">
        <f aca="false">FilterOPk!L$29</f>
        <v>5676.33</v>
      </c>
      <c r="O2344" s="50" t="n">
        <f aca="false">FilterOPk!M$29</f>
        <v>0</v>
      </c>
      <c r="P2344" s="50" t="n">
        <f aca="false">FilterOPk!N$29</f>
        <v>0</v>
      </c>
      <c r="Q2344" s="51" t="n">
        <f aca="false">FilterOPk!O$29</f>
        <v>5676.33</v>
      </c>
    </row>
    <row r="2345" customFormat="false" ht="12.75" hidden="false" customHeight="false" outlineLevel="0" collapsed="false">
      <c r="B2345" s="85"/>
      <c r="C2345" s="13" t="n">
        <f aca="false">C2344+1</f>
        <v>2344</v>
      </c>
      <c r="D2345" s="50"/>
      <c r="E2345" s="50"/>
      <c r="F2345" s="50"/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1"/>
    </row>
    <row r="2346" customFormat="false" ht="12.75" hidden="false" customHeight="false" outlineLevel="0" collapsed="false">
      <c r="B2346" s="85" t="str">
        <f aca="false">FilterOPk!A$32</f>
        <v>Gas positions</v>
      </c>
      <c r="C2346" s="13" t="n">
        <f aca="false">C2345+1</f>
        <v>2345</v>
      </c>
      <c r="D2346" s="50" t="s">
        <v>4</v>
      </c>
      <c r="E2346" s="50"/>
      <c r="F2346" s="50"/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1"/>
    </row>
    <row r="2347" customFormat="false" ht="12.75" hidden="false" customHeight="false" outlineLevel="0" collapsed="false">
      <c r="B2347" s="85" t="str">
        <f aca="false">FilterOPk!A$33</f>
        <v>Kevin Presto</v>
      </c>
      <c r="C2347" s="13" t="n">
        <f aca="false">C2346+1</f>
        <v>2346</v>
      </c>
      <c r="D2347" s="50" t="n">
        <f aca="false">FilterOPk!B$33</f>
        <v>0</v>
      </c>
      <c r="E2347" s="50" t="n">
        <f aca="false">FilterOPk!C$33</f>
        <v>0</v>
      </c>
      <c r="F2347" s="50" t="n">
        <f aca="false">FilterOPk!D$33</f>
        <v>0</v>
      </c>
      <c r="G2347" s="50" t="n">
        <f aca="false">FilterOPk!E$33</f>
        <v>0</v>
      </c>
      <c r="H2347" s="50" t="n">
        <f aca="false">FilterOPk!F$33</f>
        <v>0</v>
      </c>
      <c r="I2347" s="50" t="n">
        <f aca="false">FilterOPk!G$33</f>
        <v>0</v>
      </c>
      <c r="J2347" s="50" t="n">
        <f aca="false">FilterOPk!H$33</f>
        <v>0</v>
      </c>
      <c r="K2347" s="50" t="n">
        <f aca="false">FilterOPk!I$33</f>
        <v>0</v>
      </c>
      <c r="L2347" s="50" t="n">
        <f aca="false">FilterOPk!J$33</f>
        <v>0</v>
      </c>
      <c r="M2347" s="50" t="n">
        <f aca="false">FilterOPk!K$33</f>
        <v>0</v>
      </c>
      <c r="N2347" s="50" t="n">
        <f aca="false">FilterOPk!L$33</f>
        <v>0</v>
      </c>
      <c r="O2347" s="50" t="n">
        <f aca="false">FilterOPk!M$33</f>
        <v>0</v>
      </c>
      <c r="P2347" s="50" t="n">
        <f aca="false">FilterOPk!N$33</f>
        <v>0</v>
      </c>
      <c r="Q2347" s="51" t="n">
        <f aca="false">FilterOPk!O$33</f>
        <v>0</v>
      </c>
    </row>
    <row r="2348" customFormat="false" ht="12.75" hidden="false" customHeight="false" outlineLevel="0" collapsed="false">
      <c r="B2348" s="85" t="str">
        <f aca="false">FilterOPk!A$34</f>
        <v>Fletcher Sturm</v>
      </c>
      <c r="C2348" s="13" t="n">
        <f aca="false">C2347+1</f>
        <v>2347</v>
      </c>
      <c r="D2348" s="50" t="n">
        <f aca="false">FilterOPk!B$34</f>
        <v>0</v>
      </c>
      <c r="E2348" s="50" t="n">
        <f aca="false">FilterOPk!C$34</f>
        <v>0</v>
      </c>
      <c r="F2348" s="50" t="n">
        <f aca="false">FilterOPk!D$34</f>
        <v>0</v>
      </c>
      <c r="G2348" s="50" t="n">
        <f aca="false">FilterOPk!E$34</f>
        <v>0</v>
      </c>
      <c r="H2348" s="50" t="n">
        <f aca="false">FilterOPk!F$34</f>
        <v>0</v>
      </c>
      <c r="I2348" s="50" t="n">
        <f aca="false">FilterOPk!G$34</f>
        <v>0</v>
      </c>
      <c r="J2348" s="50" t="n">
        <f aca="false">FilterOPk!H$34</f>
        <v>0</v>
      </c>
      <c r="K2348" s="50" t="n">
        <f aca="false">FilterOPk!I$34</f>
        <v>0</v>
      </c>
      <c r="L2348" s="50" t="n">
        <f aca="false">FilterOPk!J$34</f>
        <v>0</v>
      </c>
      <c r="M2348" s="50" t="n">
        <f aca="false">FilterOPk!K$34</f>
        <v>0</v>
      </c>
      <c r="N2348" s="50" t="n">
        <f aca="false">FilterOPk!L$34</f>
        <v>0</v>
      </c>
      <c r="O2348" s="50" t="n">
        <f aca="false">FilterOPk!M$34</f>
        <v>0</v>
      </c>
      <c r="P2348" s="50" t="n">
        <f aca="false">FilterOPk!N$34</f>
        <v>0</v>
      </c>
      <c r="Q2348" s="51" t="n">
        <f aca="false">FilterOPk!O$34</f>
        <v>0</v>
      </c>
    </row>
    <row r="2349" customFormat="false" ht="12.75" hidden="false" customHeight="false" outlineLevel="0" collapsed="false">
      <c r="B2349" s="85" t="str">
        <f aca="false">FilterOPk!A$35</f>
        <v>Doug Gilbert-Smith</v>
      </c>
      <c r="C2349" s="13" t="n">
        <f aca="false">C2348+1</f>
        <v>2348</v>
      </c>
      <c r="D2349" s="50" t="n">
        <f aca="false">FilterOPk!B$35</f>
        <v>0</v>
      </c>
      <c r="E2349" s="50" t="n">
        <f aca="false">FilterOPk!C$35</f>
        <v>0</v>
      </c>
      <c r="F2349" s="50" t="n">
        <f aca="false">FilterOPk!D$35</f>
        <v>0</v>
      </c>
      <c r="G2349" s="50" t="n">
        <f aca="false">FilterOPk!E$35</f>
        <v>0</v>
      </c>
      <c r="H2349" s="50" t="n">
        <f aca="false">FilterOPk!F$35</f>
        <v>0</v>
      </c>
      <c r="I2349" s="50" t="n">
        <f aca="false">FilterOPk!G$35</f>
        <v>0</v>
      </c>
      <c r="J2349" s="50" t="n">
        <f aca="false">FilterOPk!H$35</f>
        <v>0</v>
      </c>
      <c r="K2349" s="50" t="n">
        <f aca="false">FilterOPk!I$35</f>
        <v>0</v>
      </c>
      <c r="L2349" s="50" t="n">
        <f aca="false">FilterOPk!J$35</f>
        <v>0</v>
      </c>
      <c r="M2349" s="50" t="n">
        <f aca="false">FilterOPk!K$35</f>
        <v>0</v>
      </c>
      <c r="N2349" s="50" t="n">
        <f aca="false">FilterOPk!L$35</f>
        <v>0</v>
      </c>
      <c r="O2349" s="50" t="n">
        <f aca="false">FilterOPk!M$35</f>
        <v>0</v>
      </c>
      <c r="P2349" s="50" t="n">
        <f aca="false">FilterOPk!N$35</f>
        <v>0</v>
      </c>
      <c r="Q2349" s="51" t="n">
        <f aca="false">FilterOPk!O$35</f>
        <v>0</v>
      </c>
    </row>
    <row r="2350" customFormat="false" ht="12.75" hidden="false" customHeight="false" outlineLevel="0" collapsed="false">
      <c r="B2350" s="85" t="str">
        <f aca="false">FilterOPk!A$36</f>
        <v>Rogers Herndon</v>
      </c>
      <c r="C2350" s="13" t="n">
        <f aca="false">C2349+1</f>
        <v>2349</v>
      </c>
      <c r="D2350" s="50" t="n">
        <f aca="false">FilterOPk!B$36</f>
        <v>0</v>
      </c>
      <c r="E2350" s="50" t="n">
        <f aca="false">FilterOPk!C$36</f>
        <v>0</v>
      </c>
      <c r="F2350" s="50" t="n">
        <f aca="false">FilterOPk!D$36</f>
        <v>0</v>
      </c>
      <c r="G2350" s="50" t="n">
        <f aca="false">FilterOPk!E$36</f>
        <v>0</v>
      </c>
      <c r="H2350" s="50" t="n">
        <f aca="false">FilterOPk!F$36</f>
        <v>0</v>
      </c>
      <c r="I2350" s="50" t="n">
        <f aca="false">FilterOPk!G$36</f>
        <v>0</v>
      </c>
      <c r="J2350" s="50" t="n">
        <f aca="false">FilterOPk!H$36</f>
        <v>0</v>
      </c>
      <c r="K2350" s="50" t="n">
        <f aca="false">FilterOPk!I$36</f>
        <v>0</v>
      </c>
      <c r="L2350" s="50" t="n">
        <f aca="false">FilterOPk!J$36</f>
        <v>0</v>
      </c>
      <c r="M2350" s="50" t="n">
        <f aca="false">FilterOPk!K$36</f>
        <v>0</v>
      </c>
      <c r="N2350" s="50" t="n">
        <f aca="false">FilterOPk!L$36</f>
        <v>0</v>
      </c>
      <c r="O2350" s="50" t="n">
        <f aca="false">FilterOPk!M$36</f>
        <v>0</v>
      </c>
      <c r="P2350" s="50" t="n">
        <f aca="false">FilterOPk!N$36</f>
        <v>0</v>
      </c>
      <c r="Q2350" s="51" t="n">
        <f aca="false">FilterOPk!O$36</f>
        <v>0</v>
      </c>
    </row>
    <row r="2351" customFormat="false" ht="12.75" hidden="false" customHeight="false" outlineLevel="0" collapsed="false">
      <c r="B2351" s="85" t="str">
        <f aca="false">FilterOPk!A$37</f>
        <v>Dana Davis</v>
      </c>
      <c r="C2351" s="13" t="n">
        <f aca="false">C2350+1</f>
        <v>2350</v>
      </c>
      <c r="D2351" s="50" t="n">
        <f aca="false">FilterOPk!B$37</f>
        <v>0</v>
      </c>
      <c r="E2351" s="50" t="n">
        <f aca="false">FilterOPk!C$37</f>
        <v>0</v>
      </c>
      <c r="F2351" s="50" t="n">
        <f aca="false">FilterOPk!D$37</f>
        <v>0</v>
      </c>
      <c r="G2351" s="50" t="n">
        <f aca="false">FilterOPk!E$37</f>
        <v>0</v>
      </c>
      <c r="H2351" s="50" t="n">
        <f aca="false">FilterOPk!F$37</f>
        <v>0</v>
      </c>
      <c r="I2351" s="50" t="n">
        <f aca="false">FilterOPk!G$37</f>
        <v>0</v>
      </c>
      <c r="J2351" s="50" t="n">
        <f aca="false">FilterOPk!H$37</f>
        <v>0</v>
      </c>
      <c r="K2351" s="50" t="n">
        <f aca="false">FilterOPk!I$37</f>
        <v>0</v>
      </c>
      <c r="L2351" s="50" t="n">
        <f aca="false">FilterOPk!J$37</f>
        <v>0</v>
      </c>
      <c r="M2351" s="50" t="n">
        <f aca="false">FilterOPk!K$37</f>
        <v>0</v>
      </c>
      <c r="N2351" s="50" t="n">
        <f aca="false">FilterOPk!L$37</f>
        <v>0</v>
      </c>
      <c r="O2351" s="50" t="n">
        <f aca="false">FilterOPk!M$37</f>
        <v>0</v>
      </c>
      <c r="P2351" s="50" t="n">
        <f aca="false">FilterOPk!N$37</f>
        <v>0</v>
      </c>
      <c r="Q2351" s="51" t="n">
        <f aca="false">FilterOPk!O$37</f>
        <v>0</v>
      </c>
    </row>
    <row r="2352" customFormat="false" ht="12.75" hidden="false" customHeight="false" outlineLevel="0" collapsed="false">
      <c r="B2352" s="85" t="str">
        <f aca="false">FilterOPk!A$38</f>
        <v>Tom May</v>
      </c>
      <c r="C2352" s="13" t="n">
        <f aca="false">C2351+1</f>
        <v>2351</v>
      </c>
      <c r="D2352" s="50" t="n">
        <f aca="false">FilterOPk!B$38</f>
        <v>0</v>
      </c>
      <c r="E2352" s="50" t="n">
        <f aca="false">FilterOPk!C$38</f>
        <v>0</v>
      </c>
      <c r="F2352" s="50" t="n">
        <f aca="false">FilterOPk!D$38</f>
        <v>0</v>
      </c>
      <c r="G2352" s="50" t="n">
        <f aca="false">FilterOPk!E$38</f>
        <v>0</v>
      </c>
      <c r="H2352" s="50" t="n">
        <f aca="false">FilterOPk!F$38</f>
        <v>0</v>
      </c>
      <c r="I2352" s="50" t="n">
        <f aca="false">FilterOPk!G$38</f>
        <v>0</v>
      </c>
      <c r="J2352" s="50" t="n">
        <f aca="false">FilterOPk!H$38</f>
        <v>0</v>
      </c>
      <c r="K2352" s="50" t="n">
        <f aca="false">FilterOPk!I$38</f>
        <v>0</v>
      </c>
      <c r="L2352" s="50" t="n">
        <f aca="false">FilterOPk!J$38</f>
        <v>0</v>
      </c>
      <c r="M2352" s="50" t="n">
        <f aca="false">FilterOPk!K$38</f>
        <v>0</v>
      </c>
      <c r="N2352" s="50" t="n">
        <f aca="false">FilterOPk!L$38</f>
        <v>0</v>
      </c>
      <c r="O2352" s="50" t="n">
        <f aca="false">FilterOPk!M$38</f>
        <v>0</v>
      </c>
      <c r="P2352" s="50" t="n">
        <f aca="false">FilterOPk!N$38</f>
        <v>0</v>
      </c>
      <c r="Q2352" s="51" t="n">
        <f aca="false">FilterOPk!O$38</f>
        <v>0</v>
      </c>
    </row>
    <row r="2353" customFormat="false" ht="12.75" hidden="false" customHeight="false" outlineLevel="0" collapsed="false">
      <c r="B2353" s="85" t="str">
        <f aca="false">FilterOPk!A$39</f>
        <v>Clint Dean</v>
      </c>
      <c r="C2353" s="13" t="n">
        <f aca="false">C2352+1</f>
        <v>2352</v>
      </c>
      <c r="D2353" s="50" t="n">
        <f aca="false">FilterOPk!B$39</f>
        <v>0</v>
      </c>
      <c r="E2353" s="50" t="n">
        <f aca="false">FilterOPk!C$39</f>
        <v>0</v>
      </c>
      <c r="F2353" s="50" t="n">
        <f aca="false">FilterOPk!D$39</f>
        <v>0</v>
      </c>
      <c r="G2353" s="50" t="n">
        <f aca="false">FilterOPk!E$39</f>
        <v>0</v>
      </c>
      <c r="H2353" s="50" t="n">
        <f aca="false">FilterOPk!F$39</f>
        <v>0</v>
      </c>
      <c r="I2353" s="50" t="n">
        <f aca="false">FilterOPk!G$39</f>
        <v>0</v>
      </c>
      <c r="J2353" s="50" t="n">
        <f aca="false">FilterOPk!H$39</f>
        <v>0</v>
      </c>
      <c r="K2353" s="50" t="n">
        <f aca="false">FilterOPk!I$39</f>
        <v>0</v>
      </c>
      <c r="L2353" s="50" t="n">
        <f aca="false">FilterOPk!J$39</f>
        <v>0</v>
      </c>
      <c r="M2353" s="50" t="n">
        <f aca="false">FilterOPk!K$39</f>
        <v>0</v>
      </c>
      <c r="N2353" s="50" t="n">
        <f aca="false">FilterOPk!L$39</f>
        <v>0</v>
      </c>
      <c r="O2353" s="50" t="n">
        <f aca="false">FilterOPk!M$39</f>
        <v>0</v>
      </c>
      <c r="P2353" s="50" t="n">
        <f aca="false">FilterOPk!N$39</f>
        <v>0</v>
      </c>
      <c r="Q2353" s="51" t="n">
        <f aca="false">FilterOPk!O$39</f>
        <v>0</v>
      </c>
    </row>
    <row r="2354" customFormat="false" ht="12.75" hidden="false" customHeight="false" outlineLevel="0" collapsed="false">
      <c r="B2354" s="85" t="str">
        <f aca="false">FilterOPk!A$40</f>
        <v>Rob Benson</v>
      </c>
      <c r="C2354" s="13" t="n">
        <f aca="false">C2353+1</f>
        <v>2353</v>
      </c>
      <c r="D2354" s="50" t="n">
        <f aca="false">FilterOPk!B$40</f>
        <v>0</v>
      </c>
      <c r="E2354" s="50" t="n">
        <f aca="false">FilterOPk!C$40</f>
        <v>0</v>
      </c>
      <c r="F2354" s="50" t="n">
        <f aca="false">FilterOPk!D$40</f>
        <v>0</v>
      </c>
      <c r="G2354" s="50" t="n">
        <f aca="false">FilterOPk!E$40</f>
        <v>0</v>
      </c>
      <c r="H2354" s="50" t="n">
        <f aca="false">FilterOPk!F$40</f>
        <v>0</v>
      </c>
      <c r="I2354" s="50" t="n">
        <f aca="false">FilterOPk!G$40</f>
        <v>0</v>
      </c>
      <c r="J2354" s="50" t="n">
        <f aca="false">FilterOPk!H$40</f>
        <v>0</v>
      </c>
      <c r="K2354" s="50" t="n">
        <f aca="false">FilterOPk!I$40</f>
        <v>0</v>
      </c>
      <c r="L2354" s="50" t="n">
        <f aca="false">FilterOPk!J$40</f>
        <v>0</v>
      </c>
      <c r="M2354" s="50" t="n">
        <f aca="false">FilterOPk!K$40</f>
        <v>0</v>
      </c>
      <c r="N2354" s="50" t="n">
        <f aca="false">FilterOPk!L$40</f>
        <v>0</v>
      </c>
      <c r="O2354" s="50" t="n">
        <f aca="false">FilterOPk!M$40</f>
        <v>0</v>
      </c>
      <c r="P2354" s="50" t="n">
        <f aca="false">FilterOPk!N$40</f>
        <v>0</v>
      </c>
      <c r="Q2354" s="51" t="n">
        <f aca="false">FilterOPk!O$40</f>
        <v>0</v>
      </c>
    </row>
    <row r="2355" customFormat="false" ht="12.75" hidden="false" customHeight="false" outlineLevel="0" collapsed="false">
      <c r="B2355" s="85" t="str">
        <f aca="false">FilterOPk!A$41</f>
        <v>Matt Lorenz</v>
      </c>
      <c r="C2355" s="13" t="n">
        <f aca="false">C2354+1</f>
        <v>2354</v>
      </c>
      <c r="D2355" s="50" t="n">
        <f aca="false">FilterOPk!B$41</f>
        <v>0</v>
      </c>
      <c r="E2355" s="50" t="n">
        <f aca="false">FilterOPk!C$41</f>
        <v>0</v>
      </c>
      <c r="F2355" s="50" t="n">
        <f aca="false">FilterOPk!D$41</f>
        <v>0</v>
      </c>
      <c r="G2355" s="50" t="n">
        <f aca="false">FilterOPk!E$41</f>
        <v>0</v>
      </c>
      <c r="H2355" s="50" t="n">
        <f aca="false">FilterOPk!F$41</f>
        <v>0</v>
      </c>
      <c r="I2355" s="50" t="n">
        <f aca="false">FilterOPk!G$41</f>
        <v>0</v>
      </c>
      <c r="J2355" s="50" t="n">
        <f aca="false">FilterOPk!H$41</f>
        <v>0</v>
      </c>
      <c r="K2355" s="50" t="n">
        <f aca="false">FilterOPk!I$41</f>
        <v>0</v>
      </c>
      <c r="L2355" s="50" t="n">
        <f aca="false">FilterOPk!J$41</f>
        <v>0</v>
      </c>
      <c r="M2355" s="50" t="n">
        <f aca="false">FilterOPk!K$41</f>
        <v>0</v>
      </c>
      <c r="N2355" s="50" t="n">
        <f aca="false">FilterOPk!L$41</f>
        <v>0</v>
      </c>
      <c r="O2355" s="50" t="n">
        <f aca="false">FilterOPk!M$41</f>
        <v>0</v>
      </c>
      <c r="P2355" s="50" t="n">
        <f aca="false">FilterOPk!N$41</f>
        <v>0</v>
      </c>
      <c r="Q2355" s="51" t="n">
        <f aca="false">FilterOPk!O$41</f>
        <v>0</v>
      </c>
    </row>
    <row r="2356" customFormat="false" ht="12.75" hidden="false" customHeight="false" outlineLevel="0" collapsed="false">
      <c r="B2356" s="85" t="str">
        <f aca="false">FilterOPk!A$42</f>
        <v>John Forney</v>
      </c>
      <c r="C2356" s="13" t="n">
        <f aca="false">C2355+1</f>
        <v>2355</v>
      </c>
      <c r="D2356" s="50" t="n">
        <f aca="false">FilterOPk!B$42</f>
        <v>0</v>
      </c>
      <c r="E2356" s="50" t="n">
        <f aca="false">FilterOPk!C$42</f>
        <v>0</v>
      </c>
      <c r="F2356" s="50" t="n">
        <f aca="false">FilterOPk!D$42</f>
        <v>0</v>
      </c>
      <c r="G2356" s="50" t="n">
        <f aca="false">FilterOPk!E$42</f>
        <v>0</v>
      </c>
      <c r="H2356" s="50" t="n">
        <f aca="false">FilterOPk!F$42</f>
        <v>0</v>
      </c>
      <c r="I2356" s="50" t="n">
        <f aca="false">FilterOPk!G$42</f>
        <v>0</v>
      </c>
      <c r="J2356" s="50" t="n">
        <f aca="false">FilterOPk!H$42</f>
        <v>0</v>
      </c>
      <c r="K2356" s="50" t="n">
        <f aca="false">FilterOPk!I$42</f>
        <v>0</v>
      </c>
      <c r="L2356" s="50" t="n">
        <f aca="false">FilterOPk!J$42</f>
        <v>0</v>
      </c>
      <c r="M2356" s="50" t="n">
        <f aca="false">FilterOPk!K$42</f>
        <v>0</v>
      </c>
      <c r="N2356" s="50" t="n">
        <f aca="false">FilterOPk!L$42</f>
        <v>0</v>
      </c>
      <c r="O2356" s="50" t="n">
        <f aca="false">FilterOPk!M$42</f>
        <v>0</v>
      </c>
      <c r="P2356" s="50" t="n">
        <f aca="false">FilterOPk!N$42</f>
        <v>0</v>
      </c>
      <c r="Q2356" s="51" t="n">
        <f aca="false">FilterOPk!O$42</f>
        <v>0</v>
      </c>
    </row>
    <row r="2357" customFormat="false" ht="12.75" hidden="false" customHeight="false" outlineLevel="0" collapsed="false">
      <c r="B2357" s="85" t="str">
        <f aca="false">FilterOPk!A$43</f>
        <v>Mike Carson</v>
      </c>
      <c r="C2357" s="13" t="n">
        <f aca="false">C2356+1</f>
        <v>2356</v>
      </c>
      <c r="D2357" s="50" t="n">
        <f aca="false">FilterOPk!B$43</f>
        <v>0</v>
      </c>
      <c r="E2357" s="50" t="n">
        <f aca="false">FilterOPk!C$43</f>
        <v>0</v>
      </c>
      <c r="F2357" s="50" t="n">
        <f aca="false">FilterOPk!D$43</f>
        <v>0</v>
      </c>
      <c r="G2357" s="50" t="n">
        <f aca="false">FilterOPk!E$43</f>
        <v>0</v>
      </c>
      <c r="H2357" s="50" t="n">
        <f aca="false">FilterOPk!F$43</f>
        <v>0</v>
      </c>
      <c r="I2357" s="50" t="n">
        <f aca="false">FilterOPk!G$43</f>
        <v>0</v>
      </c>
      <c r="J2357" s="50" t="n">
        <f aca="false">FilterOPk!H$43</f>
        <v>0</v>
      </c>
      <c r="K2357" s="50" t="n">
        <f aca="false">FilterOPk!I$43</f>
        <v>0</v>
      </c>
      <c r="L2357" s="50" t="n">
        <f aca="false">FilterOPk!J$43</f>
        <v>0</v>
      </c>
      <c r="M2357" s="50" t="n">
        <f aca="false">FilterOPk!K$43</f>
        <v>0</v>
      </c>
      <c r="N2357" s="50" t="n">
        <f aca="false">FilterOPk!L$43</f>
        <v>0</v>
      </c>
      <c r="O2357" s="50" t="n">
        <f aca="false">FilterOPk!M$43</f>
        <v>0</v>
      </c>
      <c r="P2357" s="50" t="n">
        <f aca="false">FilterOPk!N$43</f>
        <v>0</v>
      </c>
      <c r="Q2357" s="51" t="n">
        <f aca="false">FilterOPk!O$43</f>
        <v>0</v>
      </c>
    </row>
    <row r="2358" customFormat="false" ht="12.75" hidden="false" customHeight="false" outlineLevel="0" collapsed="false">
      <c r="B2358" s="85" t="str">
        <f aca="false">FilterOPk!A$44</f>
        <v>Chris Dorland</v>
      </c>
      <c r="C2358" s="13" t="n">
        <f aca="false">C2357+1</f>
        <v>2357</v>
      </c>
      <c r="D2358" s="50" t="n">
        <f aca="false">FilterOPk!B$44</f>
        <v>0</v>
      </c>
      <c r="E2358" s="50" t="n">
        <f aca="false">FilterOPk!C$44</f>
        <v>0</v>
      </c>
      <c r="F2358" s="50" t="n">
        <f aca="false">FilterOPk!D$44</f>
        <v>0</v>
      </c>
      <c r="G2358" s="50" t="n">
        <f aca="false">FilterOPk!E$44</f>
        <v>0</v>
      </c>
      <c r="H2358" s="50" t="n">
        <f aca="false">FilterOPk!F$44</f>
        <v>0</v>
      </c>
      <c r="I2358" s="50" t="n">
        <f aca="false">FilterOPk!G$44</f>
        <v>0</v>
      </c>
      <c r="J2358" s="50" t="n">
        <f aca="false">FilterOPk!H$44</f>
        <v>0</v>
      </c>
      <c r="K2358" s="50" t="n">
        <f aca="false">FilterOPk!I$44</f>
        <v>0</v>
      </c>
      <c r="L2358" s="50" t="n">
        <f aca="false">FilterOPk!J$44</f>
        <v>0</v>
      </c>
      <c r="M2358" s="50" t="n">
        <f aca="false">FilterOPk!K$44</f>
        <v>0</v>
      </c>
      <c r="N2358" s="50" t="n">
        <f aca="false">FilterOPk!L$44</f>
        <v>0</v>
      </c>
      <c r="O2358" s="50" t="n">
        <f aca="false">FilterOPk!M$44</f>
        <v>0</v>
      </c>
      <c r="P2358" s="50" t="n">
        <f aca="false">FilterOPk!N$44</f>
        <v>0</v>
      </c>
      <c r="Q2358" s="51" t="n">
        <f aca="false">FilterOPk!O$44</f>
        <v>0</v>
      </c>
    </row>
    <row r="2359" customFormat="false" ht="12.75" hidden="false" customHeight="false" outlineLevel="0" collapsed="false">
      <c r="B2359" s="85" t="str">
        <f aca="false">FilterOPk!A$45</f>
        <v>Jeff King</v>
      </c>
      <c r="C2359" s="13" t="n">
        <f aca="false">C2358+1</f>
        <v>2358</v>
      </c>
      <c r="D2359" s="50" t="n">
        <f aca="false">FilterOPk!B$45</f>
        <v>0</v>
      </c>
      <c r="E2359" s="50" t="n">
        <f aca="false">FilterOPk!C$45</f>
        <v>0</v>
      </c>
      <c r="F2359" s="50" t="n">
        <f aca="false">FilterOPk!D$45</f>
        <v>0</v>
      </c>
      <c r="G2359" s="50" t="n">
        <f aca="false">FilterOPk!E$45</f>
        <v>0</v>
      </c>
      <c r="H2359" s="50" t="n">
        <f aca="false">FilterOPk!F$45</f>
        <v>0</v>
      </c>
      <c r="I2359" s="50" t="n">
        <f aca="false">FilterOPk!G$45</f>
        <v>0</v>
      </c>
      <c r="J2359" s="50" t="n">
        <f aca="false">FilterOPk!H$45</f>
        <v>0</v>
      </c>
      <c r="K2359" s="50" t="n">
        <f aca="false">FilterOPk!I$45</f>
        <v>0</v>
      </c>
      <c r="L2359" s="50" t="n">
        <f aca="false">FilterOPk!J$45</f>
        <v>0</v>
      </c>
      <c r="M2359" s="50" t="n">
        <f aca="false">FilterOPk!K$45</f>
        <v>0</v>
      </c>
      <c r="N2359" s="50" t="n">
        <f aca="false">FilterOPk!L$45</f>
        <v>0</v>
      </c>
      <c r="O2359" s="50" t="n">
        <f aca="false">FilterOPk!M$45</f>
        <v>0</v>
      </c>
      <c r="P2359" s="50" t="n">
        <f aca="false">FilterOPk!N$45</f>
        <v>0</v>
      </c>
      <c r="Q2359" s="51" t="n">
        <f aca="false">FilterOPk!O$45</f>
        <v>0</v>
      </c>
    </row>
    <row r="2360" customFormat="false" ht="12.75" hidden="false" customHeight="false" outlineLevel="0" collapsed="false">
      <c r="B2360" s="85" t="n">
        <f aca="false">FilterOPk!A$46</f>
        <v>0</v>
      </c>
      <c r="C2360" s="13" t="n">
        <f aca="false">C2359+1</f>
        <v>2359</v>
      </c>
      <c r="D2360" s="50" t="n">
        <f aca="false">FilterOPk!B$46</f>
        <v>0</v>
      </c>
      <c r="E2360" s="50" t="n">
        <f aca="false">FilterOPk!C$46</f>
        <v>0</v>
      </c>
      <c r="F2360" s="50" t="n">
        <f aca="false">FilterOPk!D$46</f>
        <v>0</v>
      </c>
      <c r="G2360" s="50" t="n">
        <f aca="false">FilterOPk!E$46</f>
        <v>0</v>
      </c>
      <c r="H2360" s="50" t="n">
        <f aca="false">FilterOPk!F$46</f>
        <v>0</v>
      </c>
      <c r="I2360" s="50" t="n">
        <f aca="false">FilterOPk!G$46</f>
        <v>0</v>
      </c>
      <c r="J2360" s="50" t="n">
        <f aca="false">FilterOPk!H$46</f>
        <v>0</v>
      </c>
      <c r="K2360" s="50" t="n">
        <f aca="false">FilterOPk!I$46</f>
        <v>0</v>
      </c>
      <c r="L2360" s="50" t="n">
        <f aca="false">FilterOPk!J$46</f>
        <v>0</v>
      </c>
      <c r="M2360" s="50" t="n">
        <f aca="false">FilterOPk!K$46</f>
        <v>0</v>
      </c>
      <c r="N2360" s="50" t="n">
        <f aca="false">FilterOPk!L$46</f>
        <v>0</v>
      </c>
      <c r="O2360" s="50" t="n">
        <f aca="false">FilterOPk!M$46</f>
        <v>0</v>
      </c>
      <c r="P2360" s="50" t="n">
        <f aca="false">FilterOPk!N$46</f>
        <v>0</v>
      </c>
      <c r="Q2360" s="51" t="n">
        <f aca="false">FilterOPk!O$46</f>
        <v>0</v>
      </c>
    </row>
    <row r="2361" customFormat="false" ht="12.75" hidden="false" customHeight="false" outlineLevel="0" collapsed="false">
      <c r="B2361" s="87" t="n">
        <f aca="false">FilterOPk!A$47</f>
        <v>0</v>
      </c>
      <c r="C2361" s="64" t="n">
        <f aca="false">C2360+1</f>
        <v>2360</v>
      </c>
      <c r="D2361" s="54" t="n">
        <f aca="false">FilterOPk!B$47</f>
        <v>0</v>
      </c>
      <c r="E2361" s="54" t="n">
        <f aca="false">FilterOPk!C$47</f>
        <v>0</v>
      </c>
      <c r="F2361" s="54" t="n">
        <f aca="false">FilterOPk!D$47</f>
        <v>0</v>
      </c>
      <c r="G2361" s="54" t="n">
        <f aca="false">FilterOPk!E$47</f>
        <v>0</v>
      </c>
      <c r="H2361" s="54" t="n">
        <f aca="false">FilterOPk!F$47</f>
        <v>0</v>
      </c>
      <c r="I2361" s="54" t="n">
        <f aca="false">FilterOPk!G$47</f>
        <v>0</v>
      </c>
      <c r="J2361" s="54" t="n">
        <f aca="false">FilterOPk!H$47</f>
        <v>0</v>
      </c>
      <c r="K2361" s="54" t="n">
        <f aca="false">FilterOPk!I$47</f>
        <v>0</v>
      </c>
      <c r="L2361" s="54" t="n">
        <f aca="false">FilterOPk!J$47</f>
        <v>0</v>
      </c>
      <c r="M2361" s="54" t="n">
        <f aca="false">FilterOPk!K$47</f>
        <v>0</v>
      </c>
      <c r="N2361" s="54" t="n">
        <f aca="false">FilterOPk!L$47</f>
        <v>0</v>
      </c>
      <c r="O2361" s="54" t="n">
        <f aca="false">FilterOPk!M$47</f>
        <v>0</v>
      </c>
      <c r="P2361" s="54" t="n">
        <f aca="false">FilterOPk!N$47</f>
        <v>0</v>
      </c>
      <c r="Q2361" s="55" t="n">
        <f aca="false">FilterOPk!O$47</f>
        <v>0</v>
      </c>
    </row>
    <row r="2362" customFormat="false" ht="12.75" hidden="false" customHeight="false" outlineLevel="0" collapsed="false">
      <c r="A2362" s="0" t="n">
        <f aca="false">A2322+1</f>
        <v>60</v>
      </c>
      <c r="B2362" s="57" t="n">
        <f aca="false">FilterOPk!D$1</f>
        <v>36907</v>
      </c>
      <c r="C2362" s="58" t="n">
        <f aca="false">C2361+1</f>
        <v>2361</v>
      </c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83"/>
    </row>
    <row r="2363" customFormat="false" ht="12.75" hidden="false" customHeight="false" outlineLevel="0" collapsed="false">
      <c r="B2363" s="61"/>
      <c r="C2363" s="13" t="n">
        <f aca="false">C2362+1</f>
        <v>2362</v>
      </c>
      <c r="D2363" s="13"/>
      <c r="E2363" s="21" t="s">
        <v>5</v>
      </c>
      <c r="F2363" s="21" t="s">
        <v>6</v>
      </c>
      <c r="G2363" s="21" t="s">
        <v>7</v>
      </c>
      <c r="H2363" s="21" t="s">
        <v>8</v>
      </c>
      <c r="I2363" s="21" t="s">
        <v>9</v>
      </c>
      <c r="J2363" s="21" t="s">
        <v>10</v>
      </c>
      <c r="K2363" s="21" t="s">
        <v>11</v>
      </c>
      <c r="L2363" s="21" t="s">
        <v>12</v>
      </c>
      <c r="M2363" s="21" t="s">
        <v>13</v>
      </c>
      <c r="N2363" s="21" t="s">
        <v>14</v>
      </c>
      <c r="O2363" s="21" t="n">
        <v>2002</v>
      </c>
      <c r="P2363" s="21" t="s">
        <v>15</v>
      </c>
      <c r="Q2363" s="84" t="s">
        <v>16</v>
      </c>
    </row>
    <row r="2364" customFormat="false" ht="12.75" hidden="false" customHeight="false" outlineLevel="0" collapsed="false">
      <c r="B2364" s="85" t="str">
        <f aca="false">FilterOPk!A$9</f>
        <v>Power positions</v>
      </c>
      <c r="C2364" s="13" t="n">
        <f aca="false">C2363+1</f>
        <v>2363</v>
      </c>
      <c r="D2364" s="13" t="s">
        <v>4</v>
      </c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13"/>
      <c r="Q2364" s="86"/>
    </row>
    <row r="2365" customFormat="false" ht="12.75" hidden="false" customHeight="false" outlineLevel="0" collapsed="false">
      <c r="B2365" s="85" t="str">
        <f aca="false">FilterOPk!A$10</f>
        <v>East Position</v>
      </c>
      <c r="C2365" s="13" t="n">
        <f aca="false">C2364+1</f>
        <v>2364</v>
      </c>
      <c r="D2365" s="50" t="n">
        <f aca="false">FilterOPk!B$10</f>
        <v>34784396.7946123</v>
      </c>
      <c r="E2365" s="50" t="n">
        <f aca="false">FilterOPk!C$10</f>
        <v>139428.68</v>
      </c>
      <c r="F2365" s="50" t="n">
        <f aca="false">FilterOPk!D$10</f>
        <v>244540.42</v>
      </c>
      <c r="G2365" s="50" t="n">
        <f aca="false">FilterOPk!E$10</f>
        <v>352018.99</v>
      </c>
      <c r="H2365" s="50" t="n">
        <f aca="false">FilterOPk!F$10</f>
        <v>454047.41</v>
      </c>
      <c r="I2365" s="50" t="n">
        <f aca="false">FilterOPk!G$10</f>
        <v>460700.87</v>
      </c>
      <c r="J2365" s="50" t="n">
        <f aca="false">FilterOPk!H$10</f>
        <v>371715.26</v>
      </c>
      <c r="K2365" s="50" t="n">
        <f aca="false">FilterOPk!I$10</f>
        <v>743238.67</v>
      </c>
      <c r="L2365" s="50" t="n">
        <f aca="false">FilterOPk!J$10</f>
        <v>433572.73</v>
      </c>
      <c r="M2365" s="50" t="n">
        <f aca="false">FilterOPk!K$10</f>
        <v>1264075.99</v>
      </c>
      <c r="N2365" s="50" t="n">
        <f aca="false">FilterOPk!L$10</f>
        <v>4463339.02</v>
      </c>
      <c r="O2365" s="50" t="n">
        <f aca="false">FilterOPk!M$10</f>
        <v>-232298.41</v>
      </c>
      <c r="P2365" s="50" t="n">
        <f aca="false">FilterOPk!N$10</f>
        <v>1174384.84</v>
      </c>
      <c r="Q2365" s="51" t="n">
        <f aca="false">FilterOPk!O$10</f>
        <v>5405425.45</v>
      </c>
    </row>
    <row r="2366" customFormat="false" ht="12.75" hidden="false" customHeight="false" outlineLevel="0" collapsed="false">
      <c r="B2366" s="85" t="str">
        <f aca="false">FilterOPk!A$11</f>
        <v>East Power Mgmt</v>
      </c>
      <c r="C2366" s="13" t="n">
        <f aca="false">C2365+1</f>
        <v>2365</v>
      </c>
      <c r="D2366" s="50" t="n">
        <f aca="false">FilterOPk!B$11</f>
        <v>7547347.04451418</v>
      </c>
      <c r="E2366" s="50" t="n">
        <f aca="false">FilterOPk!C$11</f>
        <v>0</v>
      </c>
      <c r="F2366" s="50" t="n">
        <f aca="false">FilterOPk!D$11</f>
        <v>0</v>
      </c>
      <c r="G2366" s="50" t="n">
        <f aca="false">FilterOPk!E$11</f>
        <v>0</v>
      </c>
      <c r="H2366" s="50" t="n">
        <f aca="false">FilterOPk!F$11</f>
        <v>0</v>
      </c>
      <c r="I2366" s="50" t="n">
        <f aca="false">FilterOPk!G$11</f>
        <v>0</v>
      </c>
      <c r="J2366" s="50" t="n">
        <f aca="false">FilterOPk!H$11</f>
        <v>0</v>
      </c>
      <c r="K2366" s="50" t="n">
        <f aca="false">FilterOPk!I$11</f>
        <v>0</v>
      </c>
      <c r="L2366" s="50" t="n">
        <f aca="false">FilterOPk!J$11</f>
        <v>0</v>
      </c>
      <c r="M2366" s="50" t="n">
        <f aca="false">FilterOPk!K$11</f>
        <v>0</v>
      </c>
      <c r="N2366" s="50" t="n">
        <f aca="false">FilterOPk!L$11</f>
        <v>0</v>
      </c>
      <c r="O2366" s="50" t="n">
        <f aca="false">FilterOPk!M$11</f>
        <v>0</v>
      </c>
      <c r="P2366" s="50" t="n">
        <f aca="false">FilterOPk!N$11</f>
        <v>0</v>
      </c>
      <c r="Q2366" s="51" t="n">
        <f aca="false">FilterOPk!O$11</f>
        <v>0</v>
      </c>
    </row>
    <row r="2367" customFormat="false" ht="12.75" hidden="false" customHeight="false" outlineLevel="0" collapsed="false">
      <c r="B2367" s="85" t="str">
        <f aca="false">FilterOPk!A$12</f>
        <v>Long Term Options</v>
      </c>
      <c r="C2367" s="13" t="n">
        <f aca="false">C2366+1</f>
        <v>2366</v>
      </c>
      <c r="D2367" s="50" t="n">
        <f aca="false">FilterOPk!B$12</f>
        <v>0</v>
      </c>
      <c r="E2367" s="50" t="n">
        <f aca="false">FilterOPk!C$12</f>
        <v>0</v>
      </c>
      <c r="F2367" s="50" t="n">
        <f aca="false">FilterOPk!D$12</f>
        <v>0</v>
      </c>
      <c r="G2367" s="50" t="n">
        <f aca="false">FilterOPk!E$12</f>
        <v>0</v>
      </c>
      <c r="H2367" s="50" t="n">
        <f aca="false">FilterOPk!F$12</f>
        <v>0</v>
      </c>
      <c r="I2367" s="50" t="n">
        <f aca="false">FilterOPk!G$12</f>
        <v>0</v>
      </c>
      <c r="J2367" s="50" t="n">
        <f aca="false">FilterOPk!H$12</f>
        <v>0</v>
      </c>
      <c r="K2367" s="50" t="n">
        <f aca="false">FilterOPk!I$12</f>
        <v>0</v>
      </c>
      <c r="L2367" s="50" t="n">
        <f aca="false">FilterOPk!J$12</f>
        <v>0</v>
      </c>
      <c r="M2367" s="50" t="n">
        <f aca="false">FilterOPk!K$12</f>
        <v>0</v>
      </c>
      <c r="N2367" s="50" t="n">
        <f aca="false">FilterOPk!L$12</f>
        <v>0</v>
      </c>
      <c r="O2367" s="50" t="n">
        <f aca="false">FilterOPk!M$12</f>
        <v>0</v>
      </c>
      <c r="P2367" s="50" t="n">
        <f aca="false">FilterOPk!N$12</f>
        <v>0</v>
      </c>
      <c r="Q2367" s="51" t="n">
        <f aca="false">FilterOPk!O$12</f>
        <v>0</v>
      </c>
    </row>
    <row r="2368" customFormat="false" ht="12.75" hidden="false" customHeight="false" outlineLevel="0" collapsed="false">
      <c r="B2368" s="85" t="str">
        <f aca="false">FilterOPk!A$13</f>
        <v>LT-MIDWEST</v>
      </c>
      <c r="C2368" s="13" t="n">
        <f aca="false">C2367+1</f>
        <v>2367</v>
      </c>
      <c r="D2368" s="50" t="n">
        <f aca="false">FilterOPk!B$13</f>
        <v>7151089.47366245</v>
      </c>
      <c r="E2368" s="50" t="n">
        <f aca="false">FilterOPk!C$13</f>
        <v>36317.39</v>
      </c>
      <c r="F2368" s="50" t="n">
        <f aca="false">FilterOPk!D$13</f>
        <v>95142.77</v>
      </c>
      <c r="G2368" s="50" t="n">
        <f aca="false">FilterOPk!E$13</f>
        <v>106523.31</v>
      </c>
      <c r="H2368" s="50" t="n">
        <f aca="false">FilterOPk!F$13</f>
        <v>103615.07</v>
      </c>
      <c r="I2368" s="50" t="n">
        <f aca="false">FilterOPk!G$13</f>
        <v>106049.09</v>
      </c>
      <c r="J2368" s="50" t="n">
        <f aca="false">FilterOPk!H$13</f>
        <v>78310</v>
      </c>
      <c r="K2368" s="50" t="n">
        <f aca="false">FilterOPk!I$13</f>
        <v>160210.16</v>
      </c>
      <c r="L2368" s="50" t="n">
        <f aca="false">FilterOPk!J$13</f>
        <v>108136.49</v>
      </c>
      <c r="M2368" s="50" t="n">
        <f aca="false">FilterOPk!K$13</f>
        <v>312653.19</v>
      </c>
      <c r="N2368" s="50" t="n">
        <f aca="false">FilterOPk!L$13</f>
        <v>1106957.47</v>
      </c>
      <c r="O2368" s="50" t="n">
        <f aca="false">FilterOPk!M$13</f>
        <v>-124610.37</v>
      </c>
      <c r="P2368" s="50" t="n">
        <f aca="false">FilterOPk!N$13</f>
        <v>893459.31</v>
      </c>
      <c r="Q2368" s="51" t="n">
        <f aca="false">FilterOPk!O$13</f>
        <v>1875806.41</v>
      </c>
    </row>
    <row r="2369" customFormat="false" ht="12.75" hidden="false" customHeight="false" outlineLevel="0" collapsed="false">
      <c r="B2369" s="85" t="str">
        <f aca="false">FilterOPk!A$14</f>
        <v>ST-ECAR</v>
      </c>
      <c r="C2369" s="13" t="n">
        <f aca="false">C2368+1</f>
        <v>2368</v>
      </c>
      <c r="D2369" s="50" t="n">
        <f aca="false">FilterOPk!B$14</f>
        <v>238101.441960815</v>
      </c>
      <c r="E2369" s="50" t="n">
        <f aca="false">FilterOPk!C$14</f>
        <v>0</v>
      </c>
      <c r="F2369" s="50" t="n">
        <f aca="false">FilterOPk!D$14</f>
        <v>0</v>
      </c>
      <c r="G2369" s="50" t="n">
        <f aca="false">FilterOPk!E$14</f>
        <v>0</v>
      </c>
      <c r="H2369" s="50" t="n">
        <f aca="false">FilterOPk!F$14</f>
        <v>0</v>
      </c>
      <c r="I2369" s="50" t="n">
        <f aca="false">FilterOPk!G$14</f>
        <v>0</v>
      </c>
      <c r="J2369" s="50" t="n">
        <f aca="false">FilterOPk!H$14</f>
        <v>0</v>
      </c>
      <c r="K2369" s="50" t="n">
        <f aca="false">FilterOPk!I$14</f>
        <v>0</v>
      </c>
      <c r="L2369" s="50" t="n">
        <f aca="false">FilterOPk!J$14</f>
        <v>0</v>
      </c>
      <c r="M2369" s="50" t="n">
        <f aca="false">FilterOPk!K$14</f>
        <v>0</v>
      </c>
      <c r="N2369" s="50" t="n">
        <f aca="false">FilterOPk!L$14</f>
        <v>0</v>
      </c>
      <c r="O2369" s="50" t="n">
        <f aca="false">FilterOPk!M$14</f>
        <v>0</v>
      </c>
      <c r="P2369" s="50" t="n">
        <f aca="false">FilterOPk!N$14</f>
        <v>0</v>
      </c>
      <c r="Q2369" s="51" t="n">
        <f aca="false">FilterOPk!O$14</f>
        <v>0</v>
      </c>
    </row>
    <row r="2370" customFormat="false" ht="12.75" hidden="false" customHeight="false" outlineLevel="0" collapsed="false">
      <c r="B2370" s="85" t="str">
        <f aca="false">FilterOPk!A$15</f>
        <v>ST- MAPP</v>
      </c>
      <c r="C2370" s="13" t="n">
        <f aca="false">C2369+1</f>
        <v>2369</v>
      </c>
      <c r="D2370" s="50" t="n">
        <f aca="false">FilterOPk!B$15</f>
        <v>254636.614020626</v>
      </c>
      <c r="E2370" s="50" t="n">
        <f aca="false">FilterOPk!C$15</f>
        <v>-1590.85</v>
      </c>
      <c r="F2370" s="50" t="n">
        <f aca="false">FilterOPk!D$15</f>
        <v>-3167.72</v>
      </c>
      <c r="G2370" s="50" t="n">
        <f aca="false">FilterOPk!E$15</f>
        <v>-3546.79</v>
      </c>
      <c r="H2370" s="50" t="n">
        <f aca="false">FilterOPk!F$15</f>
        <v>-3530.89</v>
      </c>
      <c r="I2370" s="50" t="n">
        <f aca="false">FilterOPk!G$15</f>
        <v>0</v>
      </c>
      <c r="J2370" s="50" t="n">
        <f aca="false">FilterOPk!H$15</f>
        <v>0</v>
      </c>
      <c r="K2370" s="50" t="n">
        <f aca="false">FilterOPk!I$15</f>
        <v>0</v>
      </c>
      <c r="L2370" s="50" t="n">
        <f aca="false">FilterOPk!J$15</f>
        <v>0</v>
      </c>
      <c r="M2370" s="50" t="n">
        <f aca="false">FilterOPk!K$15</f>
        <v>0</v>
      </c>
      <c r="N2370" s="50" t="n">
        <f aca="false">FilterOPk!L$15</f>
        <v>-11836.25</v>
      </c>
      <c r="O2370" s="50" t="n">
        <f aca="false">FilterOPk!M$15</f>
        <v>0</v>
      </c>
      <c r="P2370" s="50" t="n">
        <f aca="false">FilterOPk!N$15</f>
        <v>0</v>
      </c>
      <c r="Q2370" s="51" t="n">
        <f aca="false">FilterOPk!O$15</f>
        <v>-11836.25</v>
      </c>
    </row>
    <row r="2371" customFormat="false" ht="12.75" hidden="false" customHeight="false" outlineLevel="0" collapsed="false">
      <c r="B2371" s="85" t="str">
        <f aca="false">FilterOPk!A$16</f>
        <v>ST- MAIN</v>
      </c>
      <c r="C2371" s="13" t="n">
        <f aca="false">C2370+1</f>
        <v>2370</v>
      </c>
      <c r="D2371" s="50" t="n">
        <f aca="false">FilterOPk!B$16</f>
        <v>694293.253349893</v>
      </c>
      <c r="E2371" s="50" t="n">
        <f aca="false">FilterOPk!C$16</f>
        <v>0</v>
      </c>
      <c r="F2371" s="50" t="n">
        <f aca="false">FilterOPk!D$16</f>
        <v>0</v>
      </c>
      <c r="G2371" s="50" t="n">
        <f aca="false">FilterOPk!E$16</f>
        <v>0</v>
      </c>
      <c r="H2371" s="50" t="n">
        <f aca="false">FilterOPk!F$16</f>
        <v>0</v>
      </c>
      <c r="I2371" s="50" t="n">
        <f aca="false">FilterOPk!G$16</f>
        <v>0</v>
      </c>
      <c r="J2371" s="50" t="n">
        <f aca="false">FilterOPk!H$16</f>
        <v>0</v>
      </c>
      <c r="K2371" s="50" t="n">
        <f aca="false">FilterOPk!I$16</f>
        <v>0</v>
      </c>
      <c r="L2371" s="50" t="n">
        <f aca="false">FilterOPk!J$16</f>
        <v>0</v>
      </c>
      <c r="M2371" s="50" t="n">
        <f aca="false">FilterOPk!K$16</f>
        <v>0</v>
      </c>
      <c r="N2371" s="50" t="n">
        <f aca="false">FilterOPk!L$16</f>
        <v>0</v>
      </c>
      <c r="O2371" s="50" t="n">
        <f aca="false">FilterOPk!M$16</f>
        <v>0</v>
      </c>
      <c r="P2371" s="50" t="n">
        <f aca="false">FilterOPk!N$16</f>
        <v>0</v>
      </c>
      <c r="Q2371" s="51" t="n">
        <f aca="false">FilterOPk!O$16</f>
        <v>0</v>
      </c>
    </row>
    <row r="2372" customFormat="false" ht="12.75" hidden="false" customHeight="false" outlineLevel="0" collapsed="false">
      <c r="B2372" s="85" t="str">
        <f aca="false">FilterOPk!A$17</f>
        <v>MW-ANALYST</v>
      </c>
      <c r="C2372" s="13" t="n">
        <f aca="false">C2371+1</f>
        <v>2371</v>
      </c>
      <c r="D2372" s="50" t="n">
        <f aca="false">FilterOPk!B$17</f>
        <v>0</v>
      </c>
      <c r="E2372" s="50" t="n">
        <f aca="false">FilterOPk!C$17</f>
        <v>0</v>
      </c>
      <c r="F2372" s="50" t="n">
        <f aca="false">FilterOPk!D$17</f>
        <v>0</v>
      </c>
      <c r="G2372" s="50" t="n">
        <f aca="false">FilterOPk!E$17</f>
        <v>0</v>
      </c>
      <c r="H2372" s="50" t="n">
        <f aca="false">FilterOPk!F$17</f>
        <v>0</v>
      </c>
      <c r="I2372" s="50" t="n">
        <f aca="false">FilterOPk!G$17</f>
        <v>0</v>
      </c>
      <c r="J2372" s="50" t="n">
        <f aca="false">FilterOPk!H$17</f>
        <v>0</v>
      </c>
      <c r="K2372" s="50" t="n">
        <f aca="false">FilterOPk!I$17</f>
        <v>0</v>
      </c>
      <c r="L2372" s="50" t="n">
        <f aca="false">FilterOPk!J$17</f>
        <v>0</v>
      </c>
      <c r="M2372" s="50" t="n">
        <f aca="false">FilterOPk!K$17</f>
        <v>0</v>
      </c>
      <c r="N2372" s="50" t="n">
        <f aca="false">FilterOPk!L$17</f>
        <v>0</v>
      </c>
      <c r="O2372" s="50" t="n">
        <f aca="false">FilterOPk!M$17</f>
        <v>0</v>
      </c>
      <c r="P2372" s="50" t="n">
        <f aca="false">FilterOPk!N$17</f>
        <v>0</v>
      </c>
      <c r="Q2372" s="51" t="n">
        <f aca="false">FilterOPk!O$17</f>
        <v>0</v>
      </c>
    </row>
    <row r="2373" customFormat="false" ht="12.75" hidden="false" customHeight="false" outlineLevel="0" collapsed="false">
      <c r="B2373" s="85" t="str">
        <f aca="false">FilterOPk!A$18</f>
        <v>LT-NE</v>
      </c>
      <c r="C2373" s="13" t="n">
        <f aca="false">C2372+1</f>
        <v>2372</v>
      </c>
      <c r="D2373" s="50" t="n">
        <f aca="false">FilterOPk!B$18</f>
        <v>6187311.37539291</v>
      </c>
      <c r="E2373" s="50" t="n">
        <f aca="false">FilterOPk!C$18</f>
        <v>38662.79</v>
      </c>
      <c r="F2373" s="50" t="n">
        <f aca="false">FilterOPk!D$18</f>
        <v>89522.8</v>
      </c>
      <c r="G2373" s="50" t="n">
        <f aca="false">FilterOPk!E$18</f>
        <v>158536.19</v>
      </c>
      <c r="H2373" s="50" t="n">
        <f aca="false">FilterOPk!F$18</f>
        <v>261849.24</v>
      </c>
      <c r="I2373" s="50" t="n">
        <f aca="false">FilterOPk!G$18</f>
        <v>291708.83</v>
      </c>
      <c r="J2373" s="50" t="n">
        <f aca="false">FilterOPk!H$18</f>
        <v>228360.42</v>
      </c>
      <c r="K2373" s="50" t="n">
        <f aca="false">FilterOPk!I$18</f>
        <v>445432.42</v>
      </c>
      <c r="L2373" s="50" t="n">
        <f aca="false">FilterOPk!J$18</f>
        <v>266345.8</v>
      </c>
      <c r="M2373" s="50" t="n">
        <f aca="false">FilterOPk!K$18</f>
        <v>801315.09</v>
      </c>
      <c r="N2373" s="50" t="n">
        <f aca="false">FilterOPk!L$18</f>
        <v>2581733.58</v>
      </c>
      <c r="O2373" s="50" t="n">
        <f aca="false">FilterOPk!M$18</f>
        <v>-636932.37</v>
      </c>
      <c r="P2373" s="50" t="n">
        <f aca="false">FilterOPk!N$18</f>
        <v>-2303942.42</v>
      </c>
      <c r="Q2373" s="51" t="n">
        <f aca="false">FilterOPk!O$18</f>
        <v>-359141.210000001</v>
      </c>
    </row>
    <row r="2374" customFormat="false" ht="12.75" hidden="false" customHeight="false" outlineLevel="0" collapsed="false">
      <c r="B2374" s="85" t="str">
        <f aca="false">FilterOPk!A$19</f>
        <v>LT-PJM</v>
      </c>
      <c r="C2374" s="13" t="n">
        <f aca="false">C2373+1</f>
        <v>2373</v>
      </c>
      <c r="D2374" s="50" t="n">
        <f aca="false">FilterOPk!B$19</f>
        <v>1818236.42109565</v>
      </c>
      <c r="E2374" s="50" t="n">
        <f aca="false">FilterOPk!C$19</f>
        <v>0</v>
      </c>
      <c r="F2374" s="50" t="n">
        <f aca="false">FilterOPk!D$19</f>
        <v>19402.28</v>
      </c>
      <c r="G2374" s="50" t="n">
        <f aca="false">FilterOPk!E$19</f>
        <v>57930.92</v>
      </c>
      <c r="H2374" s="50" t="n">
        <f aca="false">FilterOPk!F$19</f>
        <v>59436.7</v>
      </c>
      <c r="I2374" s="50" t="n">
        <f aca="false">FilterOPk!G$19</f>
        <v>19136.52</v>
      </c>
      <c r="J2374" s="50" t="n">
        <f aca="false">FilterOPk!H$19</f>
        <v>18664.41</v>
      </c>
      <c r="K2374" s="50" t="n">
        <f aca="false">FilterOPk!I$19</f>
        <v>33608.82</v>
      </c>
      <c r="L2374" s="50" t="n">
        <f aca="false">FilterOPk!J$19</f>
        <v>20867.53</v>
      </c>
      <c r="M2374" s="50" t="n">
        <f aca="false">FilterOPk!K$19</f>
        <v>56340.86</v>
      </c>
      <c r="N2374" s="50" t="n">
        <f aca="false">FilterOPk!L$19</f>
        <v>285388.04</v>
      </c>
      <c r="O2374" s="50" t="n">
        <f aca="false">FilterOPk!M$19</f>
        <v>-1975.43</v>
      </c>
      <c r="P2374" s="50" t="n">
        <f aca="false">FilterOPk!N$19</f>
        <v>-179963.06</v>
      </c>
      <c r="Q2374" s="51" t="n">
        <f aca="false">FilterOPk!O$19</f>
        <v>103449.55</v>
      </c>
    </row>
    <row r="2375" customFormat="false" ht="12.75" hidden="false" customHeight="false" outlineLevel="0" collapsed="false">
      <c r="B2375" s="85" t="str">
        <f aca="false">FilterOPk!A$20</f>
        <v>LT- NY</v>
      </c>
      <c r="C2375" s="13" t="n">
        <f aca="false">C2374+1</f>
        <v>2374</v>
      </c>
      <c r="D2375" s="50" t="n">
        <f aca="false">FilterOPk!B$20</f>
        <v>0</v>
      </c>
      <c r="E2375" s="50" t="n">
        <f aca="false">FilterOPk!C$20</f>
        <v>-9128.22</v>
      </c>
      <c r="F2375" s="50" t="n">
        <f aca="false">FilterOPk!D$20</f>
        <v>-69725.26</v>
      </c>
      <c r="G2375" s="50" t="n">
        <f aca="false">FilterOPk!E$20</f>
        <v>0</v>
      </c>
      <c r="H2375" s="50" t="n">
        <f aca="false">FilterOPk!F$20</f>
        <v>0</v>
      </c>
      <c r="I2375" s="50" t="n">
        <f aca="false">FilterOPk!G$20</f>
        <v>0</v>
      </c>
      <c r="J2375" s="50" t="n">
        <f aca="false">FilterOPk!H$20</f>
        <v>0</v>
      </c>
      <c r="K2375" s="50" t="n">
        <f aca="false">FilterOPk!I$20</f>
        <v>0</v>
      </c>
      <c r="L2375" s="50" t="n">
        <f aca="false">FilterOPk!J$20</f>
        <v>0</v>
      </c>
      <c r="M2375" s="50" t="n">
        <f aca="false">FilterOPk!K$20</f>
        <v>0</v>
      </c>
      <c r="N2375" s="50" t="n">
        <f aca="false">FilterOPk!L$20</f>
        <v>-78853.48</v>
      </c>
      <c r="O2375" s="50" t="n">
        <f aca="false">FilterOPk!M$20</f>
        <v>0</v>
      </c>
      <c r="P2375" s="50" t="n">
        <f aca="false">FilterOPk!N$20</f>
        <v>12056.92</v>
      </c>
      <c r="Q2375" s="51" t="n">
        <f aca="false">FilterOPk!O$20</f>
        <v>-66796.56</v>
      </c>
    </row>
    <row r="2376" customFormat="false" ht="12.75" hidden="false" customHeight="false" outlineLevel="0" collapsed="false">
      <c r="B2376" s="85" t="str">
        <f aca="false">FilterOPk!A$21</f>
        <v>ST- PJM</v>
      </c>
      <c r="C2376" s="13" t="n">
        <f aca="false">C2375+1</f>
        <v>2375</v>
      </c>
      <c r="D2376" s="50" t="n">
        <f aca="false">FilterOPk!B$21</f>
        <v>1243093.71447674</v>
      </c>
      <c r="E2376" s="50" t="n">
        <f aca="false">FilterOPk!C$21</f>
        <v>13503.06</v>
      </c>
      <c r="F2376" s="50" t="n">
        <f aca="false">FilterOPk!D$21</f>
        <v>0</v>
      </c>
      <c r="G2376" s="50" t="n">
        <f aca="false">FilterOPk!E$21</f>
        <v>0</v>
      </c>
      <c r="H2376" s="50" t="n">
        <f aca="false">FilterOPk!F$21</f>
        <v>0</v>
      </c>
      <c r="I2376" s="50" t="n">
        <f aca="false">FilterOPk!G$21</f>
        <v>0</v>
      </c>
      <c r="J2376" s="50" t="n">
        <f aca="false">FilterOPk!H$21</f>
        <v>0</v>
      </c>
      <c r="K2376" s="50" t="n">
        <f aca="false">FilterOPk!I$21</f>
        <v>0</v>
      </c>
      <c r="L2376" s="50" t="n">
        <f aca="false">FilterOPk!J$21</f>
        <v>0</v>
      </c>
      <c r="M2376" s="50" t="n">
        <f aca="false">FilterOPk!K$21</f>
        <v>0</v>
      </c>
      <c r="N2376" s="50" t="n">
        <f aca="false">FilterOPk!L$21</f>
        <v>13503.06</v>
      </c>
      <c r="O2376" s="50" t="n">
        <f aca="false">FilterOPk!M$21</f>
        <v>0</v>
      </c>
      <c r="P2376" s="50" t="n">
        <f aca="false">FilterOPk!N$21</f>
        <v>0</v>
      </c>
      <c r="Q2376" s="51" t="n">
        <f aca="false">FilterOPk!O$21</f>
        <v>13503.06</v>
      </c>
    </row>
    <row r="2377" customFormat="false" ht="12.75" hidden="false" customHeight="false" outlineLevel="0" collapsed="false">
      <c r="B2377" s="85" t="str">
        <f aca="false">FilterOPk!A$22</f>
        <v>ST- NENG</v>
      </c>
      <c r="C2377" s="13" t="n">
        <f aca="false">C2376+1</f>
        <v>2376</v>
      </c>
      <c r="D2377" s="50" t="n">
        <f aca="false">FilterOPk!B$22</f>
        <v>539719.375927685</v>
      </c>
      <c r="E2377" s="50" t="n">
        <f aca="false">FilterOPk!C$22</f>
        <v>17499.36</v>
      </c>
      <c r="F2377" s="50" t="n">
        <f aca="false">FilterOPk!D$22</f>
        <v>34844.91</v>
      </c>
      <c r="G2377" s="50" t="n">
        <f aca="false">FilterOPk!E$22</f>
        <v>0</v>
      </c>
      <c r="H2377" s="50" t="n">
        <f aca="false">FilterOPk!F$22</f>
        <v>0</v>
      </c>
      <c r="I2377" s="50" t="n">
        <f aca="false">FilterOPk!G$22</f>
        <v>0</v>
      </c>
      <c r="J2377" s="50" t="n">
        <f aca="false">FilterOPk!H$22</f>
        <v>0</v>
      </c>
      <c r="K2377" s="50" t="n">
        <f aca="false">FilterOPk!I$22</f>
        <v>0</v>
      </c>
      <c r="L2377" s="50" t="n">
        <f aca="false">FilterOPk!J$22</f>
        <v>0</v>
      </c>
      <c r="M2377" s="50" t="n">
        <f aca="false">FilterOPk!K$22</f>
        <v>0</v>
      </c>
      <c r="N2377" s="50" t="n">
        <f aca="false">FilterOPk!L$22</f>
        <v>52344.27</v>
      </c>
      <c r="O2377" s="50" t="n">
        <f aca="false">FilterOPk!M$22</f>
        <v>0</v>
      </c>
      <c r="P2377" s="50" t="n">
        <f aca="false">FilterOPk!N$22</f>
        <v>0</v>
      </c>
      <c r="Q2377" s="51" t="n">
        <f aca="false">FilterOPk!O$22</f>
        <v>52344.27</v>
      </c>
    </row>
    <row r="2378" customFormat="false" ht="12.75" hidden="false" customHeight="false" outlineLevel="0" collapsed="false">
      <c r="B2378" s="85" t="str">
        <f aca="false">FilterOPk!A$23</f>
        <v>ST- NY</v>
      </c>
      <c r="C2378" s="13" t="n">
        <f aca="false">C2377+1</f>
        <v>2377</v>
      </c>
      <c r="D2378" s="50" t="n">
        <f aca="false">FilterOPk!B$23</f>
        <v>251437.188425373</v>
      </c>
      <c r="E2378" s="50" t="n">
        <f aca="false">FilterOPk!C$23</f>
        <v>22663</v>
      </c>
      <c r="F2378" s="50" t="n">
        <f aca="false">FilterOPk!D$23</f>
        <v>52267.36</v>
      </c>
      <c r="G2378" s="50" t="n">
        <f aca="false">FilterOPk!E$23</f>
        <v>0</v>
      </c>
      <c r="H2378" s="50" t="n">
        <f aca="false">FilterOPk!F$23</f>
        <v>0</v>
      </c>
      <c r="I2378" s="50" t="n">
        <f aca="false">FilterOPk!G$23</f>
        <v>0</v>
      </c>
      <c r="J2378" s="50" t="n">
        <f aca="false">FilterOPk!H$23</f>
        <v>0</v>
      </c>
      <c r="K2378" s="50" t="n">
        <f aca="false">FilterOPk!I$23</f>
        <v>0</v>
      </c>
      <c r="L2378" s="50" t="n">
        <f aca="false">FilterOPk!J$23</f>
        <v>0</v>
      </c>
      <c r="M2378" s="50" t="n">
        <f aca="false">FilterOPk!K$23</f>
        <v>0</v>
      </c>
      <c r="N2378" s="50" t="n">
        <f aca="false">FilterOPk!L$23</f>
        <v>74930.36</v>
      </c>
      <c r="O2378" s="50" t="n">
        <f aca="false">FilterOPk!M$23</f>
        <v>0</v>
      </c>
      <c r="P2378" s="50" t="n">
        <f aca="false">FilterOPk!N$23</f>
        <v>0</v>
      </c>
      <c r="Q2378" s="51" t="n">
        <f aca="false">FilterOPk!O$23</f>
        <v>74930.36</v>
      </c>
    </row>
    <row r="2379" customFormat="false" ht="12.75" hidden="false" customHeight="false" outlineLevel="0" collapsed="false">
      <c r="B2379" s="85" t="str">
        <f aca="false">FilterOPk!A$24</f>
        <v>NE- PHYS</v>
      </c>
      <c r="C2379" s="13" t="n">
        <f aca="false">C2378+1</f>
        <v>2378</v>
      </c>
      <c r="D2379" s="50" t="n">
        <f aca="false">FilterOPk!B$24</f>
        <v>0</v>
      </c>
      <c r="E2379" s="50" t="n">
        <f aca="false">FilterOPk!C$24</f>
        <v>0</v>
      </c>
      <c r="F2379" s="50" t="n">
        <f aca="false">FilterOPk!D$24</f>
        <v>0</v>
      </c>
      <c r="G2379" s="50" t="n">
        <f aca="false">FilterOPk!E$24</f>
        <v>0</v>
      </c>
      <c r="H2379" s="50" t="n">
        <f aca="false">FilterOPk!F$24</f>
        <v>0</v>
      </c>
      <c r="I2379" s="50" t="n">
        <f aca="false">FilterOPk!G$24</f>
        <v>0</v>
      </c>
      <c r="J2379" s="50" t="n">
        <f aca="false">FilterOPk!H$24</f>
        <v>0</v>
      </c>
      <c r="K2379" s="50" t="n">
        <f aca="false">FilterOPk!I$24</f>
        <v>0</v>
      </c>
      <c r="L2379" s="50" t="n">
        <f aca="false">FilterOPk!J$24</f>
        <v>0</v>
      </c>
      <c r="M2379" s="50" t="n">
        <f aca="false">FilterOPk!K$24</f>
        <v>0</v>
      </c>
      <c r="N2379" s="50" t="n">
        <f aca="false">FilterOPk!L$24</f>
        <v>0</v>
      </c>
      <c r="O2379" s="50" t="n">
        <f aca="false">FilterOPk!M$24</f>
        <v>0</v>
      </c>
      <c r="P2379" s="50" t="n">
        <f aca="false">FilterOPk!N$24</f>
        <v>0</v>
      </c>
      <c r="Q2379" s="51" t="n">
        <f aca="false">FilterOPk!O$24</f>
        <v>0</v>
      </c>
    </row>
    <row r="2380" customFormat="false" ht="12.75" hidden="false" customHeight="false" outlineLevel="0" collapsed="false">
      <c r="B2380" s="85" t="str">
        <f aca="false">FilterOPk!A$25</f>
        <v>LT-Southeast</v>
      </c>
      <c r="C2380" s="13" t="n">
        <f aca="false">C2379+1</f>
        <v>2379</v>
      </c>
      <c r="D2380" s="50" t="n">
        <f aca="false">FilterOPk!B$25</f>
        <v>11411200.8859117</v>
      </c>
      <c r="E2380" s="50" t="n">
        <f aca="false">FilterOPk!C$25</f>
        <v>15825.82</v>
      </c>
      <c r="F2380" s="50" t="n">
        <f aca="false">FilterOPk!D$25</f>
        <v>13250</v>
      </c>
      <c r="G2380" s="50" t="n">
        <f aca="false">FilterOPk!E$25</f>
        <v>24924.1</v>
      </c>
      <c r="H2380" s="50" t="n">
        <f aca="false">FilterOPk!F$25</f>
        <v>24690.47</v>
      </c>
      <c r="I2380" s="50" t="n">
        <f aca="false">FilterOPk!G$25</f>
        <v>26774</v>
      </c>
      <c r="J2380" s="50" t="n">
        <f aca="false">FilterOPk!H$25</f>
        <v>26715</v>
      </c>
      <c r="K2380" s="50" t="n">
        <f aca="false">FilterOPk!I$25</f>
        <v>57358.83</v>
      </c>
      <c r="L2380" s="50" t="n">
        <f aca="false">FilterOPk!J$25</f>
        <v>26146</v>
      </c>
      <c r="M2380" s="50" t="n">
        <f aca="false">FilterOPk!K$25</f>
        <v>75355.31</v>
      </c>
      <c r="N2380" s="50" t="n">
        <f aca="false">FilterOPk!L$25</f>
        <v>291039.53</v>
      </c>
      <c r="O2380" s="50" t="n">
        <f aca="false">FilterOPk!M$25</f>
        <v>-122359</v>
      </c>
      <c r="P2380" s="50" t="n">
        <f aca="false">FilterOPk!N$25</f>
        <v>514428.17</v>
      </c>
      <c r="Q2380" s="51" t="n">
        <f aca="false">FilterOPk!O$25</f>
        <v>683108.7</v>
      </c>
    </row>
    <row r="2381" customFormat="false" ht="12.75" hidden="false" customHeight="false" outlineLevel="0" collapsed="false">
      <c r="B2381" s="85" t="str">
        <f aca="false">FilterOPk!A$26</f>
        <v>ST-SPP</v>
      </c>
      <c r="C2381" s="13" t="n">
        <f aca="false">C2380+1</f>
        <v>2380</v>
      </c>
      <c r="D2381" s="50" t="n">
        <f aca="false">FilterOPk!B$26</f>
        <v>52202.8773549933</v>
      </c>
      <c r="E2381" s="50" t="n">
        <f aca="false">FilterOPk!C$26</f>
        <v>0</v>
      </c>
      <c r="F2381" s="50" t="n">
        <f aca="false">FilterOPk!D$26</f>
        <v>0</v>
      </c>
      <c r="G2381" s="50" t="n">
        <f aca="false">FilterOPk!E$26</f>
        <v>0</v>
      </c>
      <c r="H2381" s="50" t="n">
        <f aca="false">FilterOPk!F$26</f>
        <v>0</v>
      </c>
      <c r="I2381" s="50" t="n">
        <f aca="false">FilterOPk!G$26</f>
        <v>0</v>
      </c>
      <c r="J2381" s="50" t="n">
        <f aca="false">FilterOPk!H$26</f>
        <v>0</v>
      </c>
      <c r="K2381" s="50" t="n">
        <f aca="false">FilterOPk!I$26</f>
        <v>0</v>
      </c>
      <c r="L2381" s="50" t="n">
        <f aca="false">FilterOPk!J$26</f>
        <v>0</v>
      </c>
      <c r="M2381" s="50" t="n">
        <f aca="false">FilterOPk!K$26</f>
        <v>0</v>
      </c>
      <c r="N2381" s="50" t="n">
        <f aca="false">FilterOPk!L$26</f>
        <v>0</v>
      </c>
      <c r="O2381" s="50" t="n">
        <f aca="false">FilterOPk!M$26</f>
        <v>0</v>
      </c>
      <c r="P2381" s="50" t="n">
        <f aca="false">FilterOPk!N$26</f>
        <v>0</v>
      </c>
      <c r="Q2381" s="51" t="n">
        <f aca="false">FilterOPk!O$26</f>
        <v>0</v>
      </c>
    </row>
    <row r="2382" customFormat="false" ht="12.75" hidden="false" customHeight="false" outlineLevel="0" collapsed="false">
      <c r="B2382" s="85" t="str">
        <f aca="false">FilterOPk!A$27</f>
        <v>ST-SERC</v>
      </c>
      <c r="C2382" s="13" t="n">
        <f aca="false">C2381+1</f>
        <v>2381</v>
      </c>
      <c r="D2382" s="50" t="n">
        <f aca="false">FilterOPk!B$27</f>
        <v>686881.973218232</v>
      </c>
      <c r="E2382" s="50" t="n">
        <f aca="false">FilterOPk!C$27</f>
        <v>0</v>
      </c>
      <c r="F2382" s="50" t="n">
        <f aca="false">FilterOPk!D$27</f>
        <v>0</v>
      </c>
      <c r="G2382" s="50" t="n">
        <f aca="false">FilterOPk!E$27</f>
        <v>0</v>
      </c>
      <c r="H2382" s="50" t="n">
        <f aca="false">FilterOPk!F$27</f>
        <v>0</v>
      </c>
      <c r="I2382" s="50" t="n">
        <f aca="false">FilterOPk!G$27</f>
        <v>0</v>
      </c>
      <c r="J2382" s="50" t="n">
        <f aca="false">FilterOPk!H$27</f>
        <v>0</v>
      </c>
      <c r="K2382" s="50" t="n">
        <f aca="false">FilterOPk!I$27</f>
        <v>0</v>
      </c>
      <c r="L2382" s="50" t="n">
        <f aca="false">FilterOPk!J$27</f>
        <v>0</v>
      </c>
      <c r="M2382" s="50" t="n">
        <f aca="false">FilterOPk!K$27</f>
        <v>0</v>
      </c>
      <c r="N2382" s="50" t="n">
        <f aca="false">FilterOPk!L$27</f>
        <v>0</v>
      </c>
      <c r="O2382" s="50" t="n">
        <f aca="false">FilterOPk!M$27</f>
        <v>0</v>
      </c>
      <c r="P2382" s="50" t="n">
        <f aca="false">FilterOPk!N$27</f>
        <v>0</v>
      </c>
      <c r="Q2382" s="51" t="n">
        <f aca="false">FilterOPk!O$27</f>
        <v>0</v>
      </c>
    </row>
    <row r="2383" customFormat="false" ht="12.75" hidden="false" customHeight="false" outlineLevel="0" collapsed="false">
      <c r="B2383" s="85" t="str">
        <f aca="false">FilterOPk!A$28</f>
        <v>LT- Texas</v>
      </c>
      <c r="C2383" s="13" t="n">
        <f aca="false">C2382+1</f>
        <v>2382</v>
      </c>
      <c r="D2383" s="50" t="n">
        <f aca="false">FilterOPk!B$28</f>
        <v>3826684.70313045</v>
      </c>
      <c r="E2383" s="50" t="n">
        <f aca="false">FilterOPk!C$28</f>
        <v>0</v>
      </c>
      <c r="F2383" s="50" t="n">
        <f aca="false">FilterOPk!D$28</f>
        <v>13003.28</v>
      </c>
      <c r="G2383" s="50" t="n">
        <f aca="false">FilterOPk!E$28</f>
        <v>7651.26</v>
      </c>
      <c r="H2383" s="50" t="n">
        <f aca="false">FilterOPk!F$28</f>
        <v>7986.82</v>
      </c>
      <c r="I2383" s="50" t="n">
        <f aca="false">FilterOPk!G$28</f>
        <v>17032.43</v>
      </c>
      <c r="J2383" s="50" t="n">
        <f aca="false">FilterOPk!H$28</f>
        <v>19665.43</v>
      </c>
      <c r="K2383" s="50" t="n">
        <f aca="false">FilterOPk!I$28</f>
        <v>46628.44</v>
      </c>
      <c r="L2383" s="50" t="n">
        <f aca="false">FilterOPk!J$28</f>
        <v>12076.91</v>
      </c>
      <c r="M2383" s="50" t="n">
        <f aca="false">FilterOPk!K$28</f>
        <v>18411.54</v>
      </c>
      <c r="N2383" s="50" t="n">
        <f aca="false">FilterOPk!L$28</f>
        <v>142456.11</v>
      </c>
      <c r="O2383" s="50" t="n">
        <f aca="false">FilterOPk!M$28</f>
        <v>653578.76</v>
      </c>
      <c r="P2383" s="50" t="n">
        <f aca="false">FilterOPk!N$28</f>
        <v>2238345.92</v>
      </c>
      <c r="Q2383" s="51" t="n">
        <f aca="false">FilterOPk!O$28</f>
        <v>3034380.79</v>
      </c>
    </row>
    <row r="2384" customFormat="false" ht="12.75" hidden="false" customHeight="false" outlineLevel="0" collapsed="false">
      <c r="B2384" s="85" t="str">
        <f aca="false">FilterOPk!A$29</f>
        <v>St- Texas</v>
      </c>
      <c r="C2384" s="13" t="n">
        <f aca="false">C2383+1</f>
        <v>2383</v>
      </c>
      <c r="D2384" s="50" t="n">
        <f aca="false">FilterOPk!B$29</f>
        <v>445563.239343252</v>
      </c>
      <c r="E2384" s="50" t="n">
        <f aca="false">FilterOPk!C$29</f>
        <v>5676.33</v>
      </c>
      <c r="F2384" s="50" t="n">
        <f aca="false">FilterOPk!D$29</f>
        <v>0</v>
      </c>
      <c r="G2384" s="50" t="n">
        <f aca="false">FilterOPk!E$29</f>
        <v>0</v>
      </c>
      <c r="H2384" s="50" t="n">
        <f aca="false">FilterOPk!F$29</f>
        <v>0</v>
      </c>
      <c r="I2384" s="50" t="n">
        <f aca="false">FilterOPk!G$29</f>
        <v>0</v>
      </c>
      <c r="J2384" s="50" t="n">
        <f aca="false">FilterOPk!H$29</f>
        <v>0</v>
      </c>
      <c r="K2384" s="50" t="n">
        <f aca="false">FilterOPk!I$29</f>
        <v>0</v>
      </c>
      <c r="L2384" s="50" t="n">
        <f aca="false">FilterOPk!J$29</f>
        <v>0</v>
      </c>
      <c r="M2384" s="50" t="n">
        <f aca="false">FilterOPk!K$29</f>
        <v>0</v>
      </c>
      <c r="N2384" s="50" t="n">
        <f aca="false">FilterOPk!L$29</f>
        <v>5676.33</v>
      </c>
      <c r="O2384" s="50" t="n">
        <f aca="false">FilterOPk!M$29</f>
        <v>0</v>
      </c>
      <c r="P2384" s="50" t="n">
        <f aca="false">FilterOPk!N$29</f>
        <v>0</v>
      </c>
      <c r="Q2384" s="51" t="n">
        <f aca="false">FilterOPk!O$29</f>
        <v>5676.33</v>
      </c>
    </row>
    <row r="2385" customFormat="false" ht="12.75" hidden="false" customHeight="false" outlineLevel="0" collapsed="false">
      <c r="B2385" s="85"/>
      <c r="C2385" s="13" t="n">
        <f aca="false">C2384+1</f>
        <v>2384</v>
      </c>
      <c r="D2385" s="50"/>
      <c r="E2385" s="50"/>
      <c r="F2385" s="50"/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1"/>
    </row>
    <row r="2386" customFormat="false" ht="12.75" hidden="false" customHeight="false" outlineLevel="0" collapsed="false">
      <c r="B2386" s="85" t="str">
        <f aca="false">FilterOPk!A$32</f>
        <v>Gas positions</v>
      </c>
      <c r="C2386" s="13" t="n">
        <f aca="false">C2385+1</f>
        <v>2385</v>
      </c>
      <c r="D2386" s="50" t="s">
        <v>4</v>
      </c>
      <c r="E2386" s="50"/>
      <c r="F2386" s="50"/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1"/>
    </row>
    <row r="2387" customFormat="false" ht="12.75" hidden="false" customHeight="false" outlineLevel="0" collapsed="false">
      <c r="B2387" s="85" t="str">
        <f aca="false">FilterOPk!A$33</f>
        <v>Kevin Presto</v>
      </c>
      <c r="C2387" s="13" t="n">
        <f aca="false">C2386+1</f>
        <v>2386</v>
      </c>
      <c r="D2387" s="50" t="n">
        <f aca="false">FilterOPk!B$33</f>
        <v>0</v>
      </c>
      <c r="E2387" s="50" t="n">
        <f aca="false">FilterOPk!C$33</f>
        <v>0</v>
      </c>
      <c r="F2387" s="50" t="n">
        <f aca="false">FilterOPk!D$33</f>
        <v>0</v>
      </c>
      <c r="G2387" s="50" t="n">
        <f aca="false">FilterOPk!E$33</f>
        <v>0</v>
      </c>
      <c r="H2387" s="50" t="n">
        <f aca="false">FilterOPk!F$33</f>
        <v>0</v>
      </c>
      <c r="I2387" s="50" t="n">
        <f aca="false">FilterOPk!G$33</f>
        <v>0</v>
      </c>
      <c r="J2387" s="50" t="n">
        <f aca="false">FilterOPk!H$33</f>
        <v>0</v>
      </c>
      <c r="K2387" s="50" t="n">
        <f aca="false">FilterOPk!I$33</f>
        <v>0</v>
      </c>
      <c r="L2387" s="50" t="n">
        <f aca="false">FilterOPk!J$33</f>
        <v>0</v>
      </c>
      <c r="M2387" s="50" t="n">
        <f aca="false">FilterOPk!K$33</f>
        <v>0</v>
      </c>
      <c r="N2387" s="50" t="n">
        <f aca="false">FilterOPk!L$33</f>
        <v>0</v>
      </c>
      <c r="O2387" s="50" t="n">
        <f aca="false">FilterOPk!M$33</f>
        <v>0</v>
      </c>
      <c r="P2387" s="50" t="n">
        <f aca="false">FilterOPk!N$33</f>
        <v>0</v>
      </c>
      <c r="Q2387" s="51" t="n">
        <f aca="false">FilterOPk!O$33</f>
        <v>0</v>
      </c>
    </row>
    <row r="2388" customFormat="false" ht="12.75" hidden="false" customHeight="false" outlineLevel="0" collapsed="false">
      <c r="B2388" s="85" t="str">
        <f aca="false">FilterOPk!A$34</f>
        <v>Fletcher Sturm</v>
      </c>
      <c r="C2388" s="13" t="n">
        <f aca="false">C2387+1</f>
        <v>2387</v>
      </c>
      <c r="D2388" s="50" t="n">
        <f aca="false">FilterOPk!B$34</f>
        <v>0</v>
      </c>
      <c r="E2388" s="50" t="n">
        <f aca="false">FilterOPk!C$34</f>
        <v>0</v>
      </c>
      <c r="F2388" s="50" t="n">
        <f aca="false">FilterOPk!D$34</f>
        <v>0</v>
      </c>
      <c r="G2388" s="50" t="n">
        <f aca="false">FilterOPk!E$34</f>
        <v>0</v>
      </c>
      <c r="H2388" s="50" t="n">
        <f aca="false">FilterOPk!F$34</f>
        <v>0</v>
      </c>
      <c r="I2388" s="50" t="n">
        <f aca="false">FilterOPk!G$34</f>
        <v>0</v>
      </c>
      <c r="J2388" s="50" t="n">
        <f aca="false">FilterOPk!H$34</f>
        <v>0</v>
      </c>
      <c r="K2388" s="50" t="n">
        <f aca="false">FilterOPk!I$34</f>
        <v>0</v>
      </c>
      <c r="L2388" s="50" t="n">
        <f aca="false">FilterOPk!J$34</f>
        <v>0</v>
      </c>
      <c r="M2388" s="50" t="n">
        <f aca="false">FilterOPk!K$34</f>
        <v>0</v>
      </c>
      <c r="N2388" s="50" t="n">
        <f aca="false">FilterOPk!L$34</f>
        <v>0</v>
      </c>
      <c r="O2388" s="50" t="n">
        <f aca="false">FilterOPk!M$34</f>
        <v>0</v>
      </c>
      <c r="P2388" s="50" t="n">
        <f aca="false">FilterOPk!N$34</f>
        <v>0</v>
      </c>
      <c r="Q2388" s="51" t="n">
        <f aca="false">FilterOPk!O$34</f>
        <v>0</v>
      </c>
    </row>
    <row r="2389" customFormat="false" ht="12.75" hidden="false" customHeight="false" outlineLevel="0" collapsed="false">
      <c r="B2389" s="85" t="str">
        <f aca="false">FilterOPk!A$35</f>
        <v>Doug Gilbert-Smith</v>
      </c>
      <c r="C2389" s="13" t="n">
        <f aca="false">C2388+1</f>
        <v>2388</v>
      </c>
      <c r="D2389" s="50" t="n">
        <f aca="false">FilterOPk!B$35</f>
        <v>0</v>
      </c>
      <c r="E2389" s="50" t="n">
        <f aca="false">FilterOPk!C$35</f>
        <v>0</v>
      </c>
      <c r="F2389" s="50" t="n">
        <f aca="false">FilterOPk!D$35</f>
        <v>0</v>
      </c>
      <c r="G2389" s="50" t="n">
        <f aca="false">FilterOPk!E$35</f>
        <v>0</v>
      </c>
      <c r="H2389" s="50" t="n">
        <f aca="false">FilterOPk!F$35</f>
        <v>0</v>
      </c>
      <c r="I2389" s="50" t="n">
        <f aca="false">FilterOPk!G$35</f>
        <v>0</v>
      </c>
      <c r="J2389" s="50" t="n">
        <f aca="false">FilterOPk!H$35</f>
        <v>0</v>
      </c>
      <c r="K2389" s="50" t="n">
        <f aca="false">FilterOPk!I$35</f>
        <v>0</v>
      </c>
      <c r="L2389" s="50" t="n">
        <f aca="false">FilterOPk!J$35</f>
        <v>0</v>
      </c>
      <c r="M2389" s="50" t="n">
        <f aca="false">FilterOPk!K$35</f>
        <v>0</v>
      </c>
      <c r="N2389" s="50" t="n">
        <f aca="false">FilterOPk!L$35</f>
        <v>0</v>
      </c>
      <c r="O2389" s="50" t="n">
        <f aca="false">FilterOPk!M$35</f>
        <v>0</v>
      </c>
      <c r="P2389" s="50" t="n">
        <f aca="false">FilterOPk!N$35</f>
        <v>0</v>
      </c>
      <c r="Q2389" s="51" t="n">
        <f aca="false">FilterOPk!O$35</f>
        <v>0</v>
      </c>
    </row>
    <row r="2390" customFormat="false" ht="12.75" hidden="false" customHeight="false" outlineLevel="0" collapsed="false">
      <c r="B2390" s="85" t="str">
        <f aca="false">FilterOPk!A$36</f>
        <v>Rogers Herndon</v>
      </c>
      <c r="C2390" s="13" t="n">
        <f aca="false">C2389+1</f>
        <v>2389</v>
      </c>
      <c r="D2390" s="50" t="n">
        <f aca="false">FilterOPk!B$36</f>
        <v>0</v>
      </c>
      <c r="E2390" s="50" t="n">
        <f aca="false">FilterOPk!C$36</f>
        <v>0</v>
      </c>
      <c r="F2390" s="50" t="n">
        <f aca="false">FilterOPk!D$36</f>
        <v>0</v>
      </c>
      <c r="G2390" s="50" t="n">
        <f aca="false">FilterOPk!E$36</f>
        <v>0</v>
      </c>
      <c r="H2390" s="50" t="n">
        <f aca="false">FilterOPk!F$36</f>
        <v>0</v>
      </c>
      <c r="I2390" s="50" t="n">
        <f aca="false">FilterOPk!G$36</f>
        <v>0</v>
      </c>
      <c r="J2390" s="50" t="n">
        <f aca="false">FilterOPk!H$36</f>
        <v>0</v>
      </c>
      <c r="K2390" s="50" t="n">
        <f aca="false">FilterOPk!I$36</f>
        <v>0</v>
      </c>
      <c r="L2390" s="50" t="n">
        <f aca="false">FilterOPk!J$36</f>
        <v>0</v>
      </c>
      <c r="M2390" s="50" t="n">
        <f aca="false">FilterOPk!K$36</f>
        <v>0</v>
      </c>
      <c r="N2390" s="50" t="n">
        <f aca="false">FilterOPk!L$36</f>
        <v>0</v>
      </c>
      <c r="O2390" s="50" t="n">
        <f aca="false">FilterOPk!M$36</f>
        <v>0</v>
      </c>
      <c r="P2390" s="50" t="n">
        <f aca="false">FilterOPk!N$36</f>
        <v>0</v>
      </c>
      <c r="Q2390" s="51" t="n">
        <f aca="false">FilterOPk!O$36</f>
        <v>0</v>
      </c>
    </row>
    <row r="2391" customFormat="false" ht="12.75" hidden="false" customHeight="false" outlineLevel="0" collapsed="false">
      <c r="B2391" s="85" t="str">
        <f aca="false">FilterOPk!A$37</f>
        <v>Dana Davis</v>
      </c>
      <c r="C2391" s="13" t="n">
        <f aca="false">C2390+1</f>
        <v>2390</v>
      </c>
      <c r="D2391" s="50" t="n">
        <f aca="false">FilterOPk!B$37</f>
        <v>0</v>
      </c>
      <c r="E2391" s="50" t="n">
        <f aca="false">FilterOPk!C$37</f>
        <v>0</v>
      </c>
      <c r="F2391" s="50" t="n">
        <f aca="false">FilterOPk!D$37</f>
        <v>0</v>
      </c>
      <c r="G2391" s="50" t="n">
        <f aca="false">FilterOPk!E$37</f>
        <v>0</v>
      </c>
      <c r="H2391" s="50" t="n">
        <f aca="false">FilterOPk!F$37</f>
        <v>0</v>
      </c>
      <c r="I2391" s="50" t="n">
        <f aca="false">FilterOPk!G$37</f>
        <v>0</v>
      </c>
      <c r="J2391" s="50" t="n">
        <f aca="false">FilterOPk!H$37</f>
        <v>0</v>
      </c>
      <c r="K2391" s="50" t="n">
        <f aca="false">FilterOPk!I$37</f>
        <v>0</v>
      </c>
      <c r="L2391" s="50" t="n">
        <f aca="false">FilterOPk!J$37</f>
        <v>0</v>
      </c>
      <c r="M2391" s="50" t="n">
        <f aca="false">FilterOPk!K$37</f>
        <v>0</v>
      </c>
      <c r="N2391" s="50" t="n">
        <f aca="false">FilterOPk!L$37</f>
        <v>0</v>
      </c>
      <c r="O2391" s="50" t="n">
        <f aca="false">FilterOPk!M$37</f>
        <v>0</v>
      </c>
      <c r="P2391" s="50" t="n">
        <f aca="false">FilterOPk!N$37</f>
        <v>0</v>
      </c>
      <c r="Q2391" s="51" t="n">
        <f aca="false">FilterOPk!O$37</f>
        <v>0</v>
      </c>
    </row>
    <row r="2392" customFormat="false" ht="12.75" hidden="false" customHeight="false" outlineLevel="0" collapsed="false">
      <c r="B2392" s="85" t="str">
        <f aca="false">FilterOPk!A$38</f>
        <v>Tom May</v>
      </c>
      <c r="C2392" s="13" t="n">
        <f aca="false">C2391+1</f>
        <v>2391</v>
      </c>
      <c r="D2392" s="50" t="n">
        <f aca="false">FilterOPk!B$38</f>
        <v>0</v>
      </c>
      <c r="E2392" s="50" t="n">
        <f aca="false">FilterOPk!C$38</f>
        <v>0</v>
      </c>
      <c r="F2392" s="50" t="n">
        <f aca="false">FilterOPk!D$38</f>
        <v>0</v>
      </c>
      <c r="G2392" s="50" t="n">
        <f aca="false">FilterOPk!E$38</f>
        <v>0</v>
      </c>
      <c r="H2392" s="50" t="n">
        <f aca="false">FilterOPk!F$38</f>
        <v>0</v>
      </c>
      <c r="I2392" s="50" t="n">
        <f aca="false">FilterOPk!G$38</f>
        <v>0</v>
      </c>
      <c r="J2392" s="50" t="n">
        <f aca="false">FilterOPk!H$38</f>
        <v>0</v>
      </c>
      <c r="K2392" s="50" t="n">
        <f aca="false">FilterOPk!I$38</f>
        <v>0</v>
      </c>
      <c r="L2392" s="50" t="n">
        <f aca="false">FilterOPk!J$38</f>
        <v>0</v>
      </c>
      <c r="M2392" s="50" t="n">
        <f aca="false">FilterOPk!K$38</f>
        <v>0</v>
      </c>
      <c r="N2392" s="50" t="n">
        <f aca="false">FilterOPk!L$38</f>
        <v>0</v>
      </c>
      <c r="O2392" s="50" t="n">
        <f aca="false">FilterOPk!M$38</f>
        <v>0</v>
      </c>
      <c r="P2392" s="50" t="n">
        <f aca="false">FilterOPk!N$38</f>
        <v>0</v>
      </c>
      <c r="Q2392" s="51" t="n">
        <f aca="false">FilterOPk!O$38</f>
        <v>0</v>
      </c>
    </row>
    <row r="2393" customFormat="false" ht="12.75" hidden="false" customHeight="false" outlineLevel="0" collapsed="false">
      <c r="B2393" s="85" t="str">
        <f aca="false">FilterOPk!A$39</f>
        <v>Clint Dean</v>
      </c>
      <c r="C2393" s="13" t="n">
        <f aca="false">C2392+1</f>
        <v>2392</v>
      </c>
      <c r="D2393" s="50" t="n">
        <f aca="false">FilterOPk!B$39</f>
        <v>0</v>
      </c>
      <c r="E2393" s="50" t="n">
        <f aca="false">FilterOPk!C$39</f>
        <v>0</v>
      </c>
      <c r="F2393" s="50" t="n">
        <f aca="false">FilterOPk!D$39</f>
        <v>0</v>
      </c>
      <c r="G2393" s="50" t="n">
        <f aca="false">FilterOPk!E$39</f>
        <v>0</v>
      </c>
      <c r="H2393" s="50" t="n">
        <f aca="false">FilterOPk!F$39</f>
        <v>0</v>
      </c>
      <c r="I2393" s="50" t="n">
        <f aca="false">FilterOPk!G$39</f>
        <v>0</v>
      </c>
      <c r="J2393" s="50" t="n">
        <f aca="false">FilterOPk!H$39</f>
        <v>0</v>
      </c>
      <c r="K2393" s="50" t="n">
        <f aca="false">FilterOPk!I$39</f>
        <v>0</v>
      </c>
      <c r="L2393" s="50" t="n">
        <f aca="false">FilterOPk!J$39</f>
        <v>0</v>
      </c>
      <c r="M2393" s="50" t="n">
        <f aca="false">FilterOPk!K$39</f>
        <v>0</v>
      </c>
      <c r="N2393" s="50" t="n">
        <f aca="false">FilterOPk!L$39</f>
        <v>0</v>
      </c>
      <c r="O2393" s="50" t="n">
        <f aca="false">FilterOPk!M$39</f>
        <v>0</v>
      </c>
      <c r="P2393" s="50" t="n">
        <f aca="false">FilterOPk!N$39</f>
        <v>0</v>
      </c>
      <c r="Q2393" s="51" t="n">
        <f aca="false">FilterOPk!O$39</f>
        <v>0</v>
      </c>
    </row>
    <row r="2394" customFormat="false" ht="12.75" hidden="false" customHeight="false" outlineLevel="0" collapsed="false">
      <c r="B2394" s="85" t="str">
        <f aca="false">FilterOPk!A$40</f>
        <v>Rob Benson</v>
      </c>
      <c r="C2394" s="13" t="n">
        <f aca="false">C2393+1</f>
        <v>2393</v>
      </c>
      <c r="D2394" s="50" t="n">
        <f aca="false">FilterOPk!B$40</f>
        <v>0</v>
      </c>
      <c r="E2394" s="50" t="n">
        <f aca="false">FilterOPk!C$40</f>
        <v>0</v>
      </c>
      <c r="F2394" s="50" t="n">
        <f aca="false">FilterOPk!D$40</f>
        <v>0</v>
      </c>
      <c r="G2394" s="50" t="n">
        <f aca="false">FilterOPk!E$40</f>
        <v>0</v>
      </c>
      <c r="H2394" s="50" t="n">
        <f aca="false">FilterOPk!F$40</f>
        <v>0</v>
      </c>
      <c r="I2394" s="50" t="n">
        <f aca="false">FilterOPk!G$40</f>
        <v>0</v>
      </c>
      <c r="J2394" s="50" t="n">
        <f aca="false">FilterOPk!H$40</f>
        <v>0</v>
      </c>
      <c r="K2394" s="50" t="n">
        <f aca="false">FilterOPk!I$40</f>
        <v>0</v>
      </c>
      <c r="L2394" s="50" t="n">
        <f aca="false">FilterOPk!J$40</f>
        <v>0</v>
      </c>
      <c r="M2394" s="50" t="n">
        <f aca="false">FilterOPk!K$40</f>
        <v>0</v>
      </c>
      <c r="N2394" s="50" t="n">
        <f aca="false">FilterOPk!L$40</f>
        <v>0</v>
      </c>
      <c r="O2394" s="50" t="n">
        <f aca="false">FilterOPk!M$40</f>
        <v>0</v>
      </c>
      <c r="P2394" s="50" t="n">
        <f aca="false">FilterOPk!N$40</f>
        <v>0</v>
      </c>
      <c r="Q2394" s="51" t="n">
        <f aca="false">FilterOPk!O$40</f>
        <v>0</v>
      </c>
    </row>
    <row r="2395" customFormat="false" ht="12.75" hidden="false" customHeight="false" outlineLevel="0" collapsed="false">
      <c r="B2395" s="85" t="str">
        <f aca="false">FilterOPk!A$41</f>
        <v>Matt Lorenz</v>
      </c>
      <c r="C2395" s="13" t="n">
        <f aca="false">C2394+1</f>
        <v>2394</v>
      </c>
      <c r="D2395" s="50" t="n">
        <f aca="false">FilterOPk!B$41</f>
        <v>0</v>
      </c>
      <c r="E2395" s="50" t="n">
        <f aca="false">FilterOPk!C$41</f>
        <v>0</v>
      </c>
      <c r="F2395" s="50" t="n">
        <f aca="false">FilterOPk!D$41</f>
        <v>0</v>
      </c>
      <c r="G2395" s="50" t="n">
        <f aca="false">FilterOPk!E$41</f>
        <v>0</v>
      </c>
      <c r="H2395" s="50" t="n">
        <f aca="false">FilterOPk!F$41</f>
        <v>0</v>
      </c>
      <c r="I2395" s="50" t="n">
        <f aca="false">FilterOPk!G$41</f>
        <v>0</v>
      </c>
      <c r="J2395" s="50" t="n">
        <f aca="false">FilterOPk!H$41</f>
        <v>0</v>
      </c>
      <c r="K2395" s="50" t="n">
        <f aca="false">FilterOPk!I$41</f>
        <v>0</v>
      </c>
      <c r="L2395" s="50" t="n">
        <f aca="false">FilterOPk!J$41</f>
        <v>0</v>
      </c>
      <c r="M2395" s="50" t="n">
        <f aca="false">FilterOPk!K$41</f>
        <v>0</v>
      </c>
      <c r="N2395" s="50" t="n">
        <f aca="false">FilterOPk!L$41</f>
        <v>0</v>
      </c>
      <c r="O2395" s="50" t="n">
        <f aca="false">FilterOPk!M$41</f>
        <v>0</v>
      </c>
      <c r="P2395" s="50" t="n">
        <f aca="false">FilterOPk!N$41</f>
        <v>0</v>
      </c>
      <c r="Q2395" s="51" t="n">
        <f aca="false">FilterOPk!O$41</f>
        <v>0</v>
      </c>
    </row>
    <row r="2396" customFormat="false" ht="12.75" hidden="false" customHeight="false" outlineLevel="0" collapsed="false">
      <c r="B2396" s="85" t="str">
        <f aca="false">FilterOPk!A$42</f>
        <v>John Forney</v>
      </c>
      <c r="C2396" s="13" t="n">
        <f aca="false">C2395+1</f>
        <v>2395</v>
      </c>
      <c r="D2396" s="50" t="n">
        <f aca="false">FilterOPk!B$42</f>
        <v>0</v>
      </c>
      <c r="E2396" s="50" t="n">
        <f aca="false">FilterOPk!C$42</f>
        <v>0</v>
      </c>
      <c r="F2396" s="50" t="n">
        <f aca="false">FilterOPk!D$42</f>
        <v>0</v>
      </c>
      <c r="G2396" s="50" t="n">
        <f aca="false">FilterOPk!E$42</f>
        <v>0</v>
      </c>
      <c r="H2396" s="50" t="n">
        <f aca="false">FilterOPk!F$42</f>
        <v>0</v>
      </c>
      <c r="I2396" s="50" t="n">
        <f aca="false">FilterOPk!G$42</f>
        <v>0</v>
      </c>
      <c r="J2396" s="50" t="n">
        <f aca="false">FilterOPk!H$42</f>
        <v>0</v>
      </c>
      <c r="K2396" s="50" t="n">
        <f aca="false">FilterOPk!I$42</f>
        <v>0</v>
      </c>
      <c r="L2396" s="50" t="n">
        <f aca="false">FilterOPk!J$42</f>
        <v>0</v>
      </c>
      <c r="M2396" s="50" t="n">
        <f aca="false">FilterOPk!K$42</f>
        <v>0</v>
      </c>
      <c r="N2396" s="50" t="n">
        <f aca="false">FilterOPk!L$42</f>
        <v>0</v>
      </c>
      <c r="O2396" s="50" t="n">
        <f aca="false">FilterOPk!M$42</f>
        <v>0</v>
      </c>
      <c r="P2396" s="50" t="n">
        <f aca="false">FilterOPk!N$42</f>
        <v>0</v>
      </c>
      <c r="Q2396" s="51" t="n">
        <f aca="false">FilterOPk!O$42</f>
        <v>0</v>
      </c>
    </row>
    <row r="2397" customFormat="false" ht="12.75" hidden="false" customHeight="false" outlineLevel="0" collapsed="false">
      <c r="B2397" s="85" t="str">
        <f aca="false">FilterOPk!A$43</f>
        <v>Mike Carson</v>
      </c>
      <c r="C2397" s="13" t="n">
        <f aca="false">C2396+1</f>
        <v>2396</v>
      </c>
      <c r="D2397" s="50" t="n">
        <f aca="false">FilterOPk!B$43</f>
        <v>0</v>
      </c>
      <c r="E2397" s="50" t="n">
        <f aca="false">FilterOPk!C$43</f>
        <v>0</v>
      </c>
      <c r="F2397" s="50" t="n">
        <f aca="false">FilterOPk!D$43</f>
        <v>0</v>
      </c>
      <c r="G2397" s="50" t="n">
        <f aca="false">FilterOPk!E$43</f>
        <v>0</v>
      </c>
      <c r="H2397" s="50" t="n">
        <f aca="false">FilterOPk!F$43</f>
        <v>0</v>
      </c>
      <c r="I2397" s="50" t="n">
        <f aca="false">FilterOPk!G$43</f>
        <v>0</v>
      </c>
      <c r="J2397" s="50" t="n">
        <f aca="false">FilterOPk!H$43</f>
        <v>0</v>
      </c>
      <c r="K2397" s="50" t="n">
        <f aca="false">FilterOPk!I$43</f>
        <v>0</v>
      </c>
      <c r="L2397" s="50" t="n">
        <f aca="false">FilterOPk!J$43</f>
        <v>0</v>
      </c>
      <c r="M2397" s="50" t="n">
        <f aca="false">FilterOPk!K$43</f>
        <v>0</v>
      </c>
      <c r="N2397" s="50" t="n">
        <f aca="false">FilterOPk!L$43</f>
        <v>0</v>
      </c>
      <c r="O2397" s="50" t="n">
        <f aca="false">FilterOPk!M$43</f>
        <v>0</v>
      </c>
      <c r="P2397" s="50" t="n">
        <f aca="false">FilterOPk!N$43</f>
        <v>0</v>
      </c>
      <c r="Q2397" s="51" t="n">
        <f aca="false">FilterOPk!O$43</f>
        <v>0</v>
      </c>
    </row>
    <row r="2398" customFormat="false" ht="12.75" hidden="false" customHeight="false" outlineLevel="0" collapsed="false">
      <c r="B2398" s="85" t="str">
        <f aca="false">FilterOPk!A$44</f>
        <v>Chris Dorland</v>
      </c>
      <c r="C2398" s="13" t="n">
        <f aca="false">C2397+1</f>
        <v>2397</v>
      </c>
      <c r="D2398" s="50" t="n">
        <f aca="false">FilterOPk!B$44</f>
        <v>0</v>
      </c>
      <c r="E2398" s="50" t="n">
        <f aca="false">FilterOPk!C$44</f>
        <v>0</v>
      </c>
      <c r="F2398" s="50" t="n">
        <f aca="false">FilterOPk!D$44</f>
        <v>0</v>
      </c>
      <c r="G2398" s="50" t="n">
        <f aca="false">FilterOPk!E$44</f>
        <v>0</v>
      </c>
      <c r="H2398" s="50" t="n">
        <f aca="false">FilterOPk!F$44</f>
        <v>0</v>
      </c>
      <c r="I2398" s="50" t="n">
        <f aca="false">FilterOPk!G$44</f>
        <v>0</v>
      </c>
      <c r="J2398" s="50" t="n">
        <f aca="false">FilterOPk!H$44</f>
        <v>0</v>
      </c>
      <c r="K2398" s="50" t="n">
        <f aca="false">FilterOPk!I$44</f>
        <v>0</v>
      </c>
      <c r="L2398" s="50" t="n">
        <f aca="false">FilterOPk!J$44</f>
        <v>0</v>
      </c>
      <c r="M2398" s="50" t="n">
        <f aca="false">FilterOPk!K$44</f>
        <v>0</v>
      </c>
      <c r="N2398" s="50" t="n">
        <f aca="false">FilterOPk!L$44</f>
        <v>0</v>
      </c>
      <c r="O2398" s="50" t="n">
        <f aca="false">FilterOPk!M$44</f>
        <v>0</v>
      </c>
      <c r="P2398" s="50" t="n">
        <f aca="false">FilterOPk!N$44</f>
        <v>0</v>
      </c>
      <c r="Q2398" s="51" t="n">
        <f aca="false">FilterOPk!O$44</f>
        <v>0</v>
      </c>
    </row>
    <row r="2399" customFormat="false" ht="12.75" hidden="false" customHeight="false" outlineLevel="0" collapsed="false">
      <c r="B2399" s="85" t="str">
        <f aca="false">FilterOPk!A$45</f>
        <v>Jeff King</v>
      </c>
      <c r="C2399" s="13" t="n">
        <f aca="false">C2398+1</f>
        <v>2398</v>
      </c>
      <c r="D2399" s="50" t="n">
        <f aca="false">FilterOPk!B$45</f>
        <v>0</v>
      </c>
      <c r="E2399" s="50" t="n">
        <f aca="false">FilterOPk!C$45</f>
        <v>0</v>
      </c>
      <c r="F2399" s="50" t="n">
        <f aca="false">FilterOPk!D$45</f>
        <v>0</v>
      </c>
      <c r="G2399" s="50" t="n">
        <f aca="false">FilterOPk!E$45</f>
        <v>0</v>
      </c>
      <c r="H2399" s="50" t="n">
        <f aca="false">FilterOPk!F$45</f>
        <v>0</v>
      </c>
      <c r="I2399" s="50" t="n">
        <f aca="false">FilterOPk!G$45</f>
        <v>0</v>
      </c>
      <c r="J2399" s="50" t="n">
        <f aca="false">FilterOPk!H$45</f>
        <v>0</v>
      </c>
      <c r="K2399" s="50" t="n">
        <f aca="false">FilterOPk!I$45</f>
        <v>0</v>
      </c>
      <c r="L2399" s="50" t="n">
        <f aca="false">FilterOPk!J$45</f>
        <v>0</v>
      </c>
      <c r="M2399" s="50" t="n">
        <f aca="false">FilterOPk!K$45</f>
        <v>0</v>
      </c>
      <c r="N2399" s="50" t="n">
        <f aca="false">FilterOPk!L$45</f>
        <v>0</v>
      </c>
      <c r="O2399" s="50" t="n">
        <f aca="false">FilterOPk!M$45</f>
        <v>0</v>
      </c>
      <c r="P2399" s="50" t="n">
        <f aca="false">FilterOPk!N$45</f>
        <v>0</v>
      </c>
      <c r="Q2399" s="51" t="n">
        <f aca="false">FilterOPk!O$45</f>
        <v>0</v>
      </c>
    </row>
    <row r="2400" customFormat="false" ht="12.75" hidden="false" customHeight="false" outlineLevel="0" collapsed="false">
      <c r="B2400" s="85" t="n">
        <f aca="false">FilterOPk!A$46</f>
        <v>0</v>
      </c>
      <c r="C2400" s="13" t="n">
        <f aca="false">C2399+1</f>
        <v>2399</v>
      </c>
      <c r="D2400" s="50" t="n">
        <f aca="false">FilterOPk!B$46</f>
        <v>0</v>
      </c>
      <c r="E2400" s="50" t="n">
        <f aca="false">FilterOPk!C$46</f>
        <v>0</v>
      </c>
      <c r="F2400" s="50" t="n">
        <f aca="false">FilterOPk!D$46</f>
        <v>0</v>
      </c>
      <c r="G2400" s="50" t="n">
        <f aca="false">FilterOPk!E$46</f>
        <v>0</v>
      </c>
      <c r="H2400" s="50" t="n">
        <f aca="false">FilterOPk!F$46</f>
        <v>0</v>
      </c>
      <c r="I2400" s="50" t="n">
        <f aca="false">FilterOPk!G$46</f>
        <v>0</v>
      </c>
      <c r="J2400" s="50" t="n">
        <f aca="false">FilterOPk!H$46</f>
        <v>0</v>
      </c>
      <c r="K2400" s="50" t="n">
        <f aca="false">FilterOPk!I$46</f>
        <v>0</v>
      </c>
      <c r="L2400" s="50" t="n">
        <f aca="false">FilterOPk!J$46</f>
        <v>0</v>
      </c>
      <c r="M2400" s="50" t="n">
        <f aca="false">FilterOPk!K$46</f>
        <v>0</v>
      </c>
      <c r="N2400" s="50" t="n">
        <f aca="false">FilterOPk!L$46</f>
        <v>0</v>
      </c>
      <c r="O2400" s="50" t="n">
        <f aca="false">FilterOPk!M$46</f>
        <v>0</v>
      </c>
      <c r="P2400" s="50" t="n">
        <f aca="false">FilterOPk!N$46</f>
        <v>0</v>
      </c>
      <c r="Q2400" s="51" t="n">
        <f aca="false">FilterOPk!O$46</f>
        <v>0</v>
      </c>
    </row>
    <row r="2401" customFormat="false" ht="12.75" hidden="false" customHeight="false" outlineLevel="0" collapsed="false">
      <c r="B2401" s="87" t="n">
        <f aca="false">FilterOPk!A$47</f>
        <v>0</v>
      </c>
      <c r="C2401" s="64" t="n">
        <f aca="false">C2400+1</f>
        <v>2400</v>
      </c>
      <c r="D2401" s="54" t="n">
        <f aca="false">FilterOPk!B$47</f>
        <v>0</v>
      </c>
      <c r="E2401" s="54" t="n">
        <f aca="false">FilterOPk!C$47</f>
        <v>0</v>
      </c>
      <c r="F2401" s="54" t="n">
        <f aca="false">FilterOPk!D$47</f>
        <v>0</v>
      </c>
      <c r="G2401" s="54" t="n">
        <f aca="false">FilterOPk!E$47</f>
        <v>0</v>
      </c>
      <c r="H2401" s="54" t="n">
        <f aca="false">FilterOPk!F$47</f>
        <v>0</v>
      </c>
      <c r="I2401" s="54" t="n">
        <f aca="false">FilterOPk!G$47</f>
        <v>0</v>
      </c>
      <c r="J2401" s="54" t="n">
        <f aca="false">FilterOPk!H$47</f>
        <v>0</v>
      </c>
      <c r="K2401" s="54" t="n">
        <f aca="false">FilterOPk!I$47</f>
        <v>0</v>
      </c>
      <c r="L2401" s="54" t="n">
        <f aca="false">FilterOPk!J$47</f>
        <v>0</v>
      </c>
      <c r="M2401" s="54" t="n">
        <f aca="false">FilterOPk!K$47</f>
        <v>0</v>
      </c>
      <c r="N2401" s="54" t="n">
        <f aca="false">FilterOPk!L$47</f>
        <v>0</v>
      </c>
      <c r="O2401" s="54" t="n">
        <f aca="false">FilterOPk!M$47</f>
        <v>0</v>
      </c>
      <c r="P2401" s="54" t="n">
        <f aca="false">FilterOPk!N$47</f>
        <v>0</v>
      </c>
      <c r="Q2401" s="55" t="n">
        <f aca="false">FilterOPk!O$47</f>
        <v>0</v>
      </c>
    </row>
    <row r="2402" customFormat="false" ht="12.75" hidden="false" customHeight="false" outlineLevel="0" collapsed="false">
      <c r="A2402" s="0" t="n">
        <f aca="false">A2362+1</f>
        <v>61</v>
      </c>
      <c r="B2402" s="57" t="n">
        <f aca="false">FilterOPk!D$1</f>
        <v>36907</v>
      </c>
      <c r="C2402" s="58" t="n">
        <f aca="false">C2401+1</f>
        <v>2401</v>
      </c>
      <c r="D2402" s="58"/>
      <c r="E2402" s="58"/>
      <c r="F2402" s="58"/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83"/>
    </row>
    <row r="2403" customFormat="false" ht="12.75" hidden="false" customHeight="false" outlineLevel="0" collapsed="false">
      <c r="B2403" s="61"/>
      <c r="C2403" s="13" t="n">
        <f aca="false">C2402+1</f>
        <v>2402</v>
      </c>
      <c r="D2403" s="13"/>
      <c r="E2403" s="21" t="s">
        <v>5</v>
      </c>
      <c r="F2403" s="21" t="s">
        <v>6</v>
      </c>
      <c r="G2403" s="21" t="s">
        <v>7</v>
      </c>
      <c r="H2403" s="21" t="s">
        <v>8</v>
      </c>
      <c r="I2403" s="21" t="s">
        <v>9</v>
      </c>
      <c r="J2403" s="21" t="s">
        <v>10</v>
      </c>
      <c r="K2403" s="21" t="s">
        <v>11</v>
      </c>
      <c r="L2403" s="21" t="s">
        <v>12</v>
      </c>
      <c r="M2403" s="21" t="s">
        <v>13</v>
      </c>
      <c r="N2403" s="21" t="s">
        <v>14</v>
      </c>
      <c r="O2403" s="21" t="n">
        <v>2002</v>
      </c>
      <c r="P2403" s="21" t="s">
        <v>15</v>
      </c>
      <c r="Q2403" s="84" t="s">
        <v>16</v>
      </c>
    </row>
    <row r="2404" customFormat="false" ht="12.75" hidden="false" customHeight="false" outlineLevel="0" collapsed="false">
      <c r="B2404" s="85" t="str">
        <f aca="false">FilterOPk!A$9</f>
        <v>Power positions</v>
      </c>
      <c r="C2404" s="13" t="n">
        <f aca="false">C2403+1</f>
        <v>2403</v>
      </c>
      <c r="D2404" s="13" t="s">
        <v>4</v>
      </c>
      <c r="E2404" s="13"/>
      <c r="F2404" s="13"/>
      <c r="G2404" s="13"/>
      <c r="H2404" s="13"/>
      <c r="I2404" s="13"/>
      <c r="J2404" s="13"/>
      <c r="K2404" s="13"/>
      <c r="L2404" s="13"/>
      <c r="M2404" s="13"/>
      <c r="N2404" s="13"/>
      <c r="O2404" s="13"/>
      <c r="P2404" s="13"/>
      <c r="Q2404" s="86"/>
    </row>
    <row r="2405" customFormat="false" ht="12.75" hidden="false" customHeight="false" outlineLevel="0" collapsed="false">
      <c r="B2405" s="85" t="str">
        <f aca="false">FilterOPk!A$10</f>
        <v>East Position</v>
      </c>
      <c r="C2405" s="13" t="n">
        <f aca="false">C2404+1</f>
        <v>2404</v>
      </c>
      <c r="D2405" s="50" t="n">
        <f aca="false">FilterOPk!B$10</f>
        <v>34784396.7946123</v>
      </c>
      <c r="E2405" s="50" t="n">
        <f aca="false">FilterOPk!C$10</f>
        <v>139428.68</v>
      </c>
      <c r="F2405" s="50" t="n">
        <f aca="false">FilterOPk!D$10</f>
        <v>244540.42</v>
      </c>
      <c r="G2405" s="50" t="n">
        <f aca="false">FilterOPk!E$10</f>
        <v>352018.99</v>
      </c>
      <c r="H2405" s="50" t="n">
        <f aca="false">FilterOPk!F$10</f>
        <v>454047.41</v>
      </c>
      <c r="I2405" s="50" t="n">
        <f aca="false">FilterOPk!G$10</f>
        <v>460700.87</v>
      </c>
      <c r="J2405" s="50" t="n">
        <f aca="false">FilterOPk!H$10</f>
        <v>371715.26</v>
      </c>
      <c r="K2405" s="50" t="n">
        <f aca="false">FilterOPk!I$10</f>
        <v>743238.67</v>
      </c>
      <c r="L2405" s="50" t="n">
        <f aca="false">FilterOPk!J$10</f>
        <v>433572.73</v>
      </c>
      <c r="M2405" s="50" t="n">
        <f aca="false">FilterOPk!K$10</f>
        <v>1264075.99</v>
      </c>
      <c r="N2405" s="50" t="n">
        <f aca="false">FilterOPk!L$10</f>
        <v>4463339.02</v>
      </c>
      <c r="O2405" s="50" t="n">
        <f aca="false">FilterOPk!M$10</f>
        <v>-232298.41</v>
      </c>
      <c r="P2405" s="50" t="n">
        <f aca="false">FilterOPk!N$10</f>
        <v>1174384.84</v>
      </c>
      <c r="Q2405" s="51" t="n">
        <f aca="false">FilterOPk!O$10</f>
        <v>5405425.45</v>
      </c>
    </row>
    <row r="2406" customFormat="false" ht="12.75" hidden="false" customHeight="false" outlineLevel="0" collapsed="false">
      <c r="B2406" s="85" t="str">
        <f aca="false">FilterOPk!A$11</f>
        <v>East Power Mgmt</v>
      </c>
      <c r="C2406" s="13" t="n">
        <f aca="false">C2405+1</f>
        <v>2405</v>
      </c>
      <c r="D2406" s="50" t="n">
        <f aca="false">FilterOPk!B$11</f>
        <v>7547347.04451418</v>
      </c>
      <c r="E2406" s="50" t="n">
        <f aca="false">FilterOPk!C$11</f>
        <v>0</v>
      </c>
      <c r="F2406" s="50" t="n">
        <f aca="false">FilterOPk!D$11</f>
        <v>0</v>
      </c>
      <c r="G2406" s="50" t="n">
        <f aca="false">FilterOPk!E$11</f>
        <v>0</v>
      </c>
      <c r="H2406" s="50" t="n">
        <f aca="false">FilterOPk!F$11</f>
        <v>0</v>
      </c>
      <c r="I2406" s="50" t="n">
        <f aca="false">FilterOPk!G$11</f>
        <v>0</v>
      </c>
      <c r="J2406" s="50" t="n">
        <f aca="false">FilterOPk!H$11</f>
        <v>0</v>
      </c>
      <c r="K2406" s="50" t="n">
        <f aca="false">FilterOPk!I$11</f>
        <v>0</v>
      </c>
      <c r="L2406" s="50" t="n">
        <f aca="false">FilterOPk!J$11</f>
        <v>0</v>
      </c>
      <c r="M2406" s="50" t="n">
        <f aca="false">FilterOPk!K$11</f>
        <v>0</v>
      </c>
      <c r="N2406" s="50" t="n">
        <f aca="false">FilterOPk!L$11</f>
        <v>0</v>
      </c>
      <c r="O2406" s="50" t="n">
        <f aca="false">FilterOPk!M$11</f>
        <v>0</v>
      </c>
      <c r="P2406" s="50" t="n">
        <f aca="false">FilterOPk!N$11</f>
        <v>0</v>
      </c>
      <c r="Q2406" s="51" t="n">
        <f aca="false">FilterOPk!O$11</f>
        <v>0</v>
      </c>
    </row>
    <row r="2407" customFormat="false" ht="12.75" hidden="false" customHeight="false" outlineLevel="0" collapsed="false">
      <c r="B2407" s="85" t="str">
        <f aca="false">FilterOPk!A$12</f>
        <v>Long Term Options</v>
      </c>
      <c r="C2407" s="13" t="n">
        <f aca="false">C2406+1</f>
        <v>2406</v>
      </c>
      <c r="D2407" s="50" t="n">
        <f aca="false">FilterOPk!B$12</f>
        <v>0</v>
      </c>
      <c r="E2407" s="50" t="n">
        <f aca="false">FilterOPk!C$12</f>
        <v>0</v>
      </c>
      <c r="F2407" s="50" t="n">
        <f aca="false">FilterOPk!D$12</f>
        <v>0</v>
      </c>
      <c r="G2407" s="50" t="n">
        <f aca="false">FilterOPk!E$12</f>
        <v>0</v>
      </c>
      <c r="H2407" s="50" t="n">
        <f aca="false">FilterOPk!F$12</f>
        <v>0</v>
      </c>
      <c r="I2407" s="50" t="n">
        <f aca="false">FilterOPk!G$12</f>
        <v>0</v>
      </c>
      <c r="J2407" s="50" t="n">
        <f aca="false">FilterOPk!H$12</f>
        <v>0</v>
      </c>
      <c r="K2407" s="50" t="n">
        <f aca="false">FilterOPk!I$12</f>
        <v>0</v>
      </c>
      <c r="L2407" s="50" t="n">
        <f aca="false">FilterOPk!J$12</f>
        <v>0</v>
      </c>
      <c r="M2407" s="50" t="n">
        <f aca="false">FilterOPk!K$12</f>
        <v>0</v>
      </c>
      <c r="N2407" s="50" t="n">
        <f aca="false">FilterOPk!L$12</f>
        <v>0</v>
      </c>
      <c r="O2407" s="50" t="n">
        <f aca="false">FilterOPk!M$12</f>
        <v>0</v>
      </c>
      <c r="P2407" s="50" t="n">
        <f aca="false">FilterOPk!N$12</f>
        <v>0</v>
      </c>
      <c r="Q2407" s="51" t="n">
        <f aca="false">FilterOPk!O$12</f>
        <v>0</v>
      </c>
    </row>
    <row r="2408" customFormat="false" ht="12.75" hidden="false" customHeight="false" outlineLevel="0" collapsed="false">
      <c r="B2408" s="85" t="str">
        <f aca="false">FilterOPk!A$13</f>
        <v>LT-MIDWEST</v>
      </c>
      <c r="C2408" s="13" t="n">
        <f aca="false">C2407+1</f>
        <v>2407</v>
      </c>
      <c r="D2408" s="50" t="n">
        <f aca="false">FilterOPk!B$13</f>
        <v>7151089.47366245</v>
      </c>
      <c r="E2408" s="50" t="n">
        <f aca="false">FilterOPk!C$13</f>
        <v>36317.39</v>
      </c>
      <c r="F2408" s="50" t="n">
        <f aca="false">FilterOPk!D$13</f>
        <v>95142.77</v>
      </c>
      <c r="G2408" s="50" t="n">
        <f aca="false">FilterOPk!E$13</f>
        <v>106523.31</v>
      </c>
      <c r="H2408" s="50" t="n">
        <f aca="false">FilterOPk!F$13</f>
        <v>103615.07</v>
      </c>
      <c r="I2408" s="50" t="n">
        <f aca="false">FilterOPk!G$13</f>
        <v>106049.09</v>
      </c>
      <c r="J2408" s="50" t="n">
        <f aca="false">FilterOPk!H$13</f>
        <v>78310</v>
      </c>
      <c r="K2408" s="50" t="n">
        <f aca="false">FilterOPk!I$13</f>
        <v>160210.16</v>
      </c>
      <c r="L2408" s="50" t="n">
        <f aca="false">FilterOPk!J$13</f>
        <v>108136.49</v>
      </c>
      <c r="M2408" s="50" t="n">
        <f aca="false">FilterOPk!K$13</f>
        <v>312653.19</v>
      </c>
      <c r="N2408" s="50" t="n">
        <f aca="false">FilterOPk!L$13</f>
        <v>1106957.47</v>
      </c>
      <c r="O2408" s="50" t="n">
        <f aca="false">FilterOPk!M$13</f>
        <v>-124610.37</v>
      </c>
      <c r="P2408" s="50" t="n">
        <f aca="false">FilterOPk!N$13</f>
        <v>893459.31</v>
      </c>
      <c r="Q2408" s="51" t="n">
        <f aca="false">FilterOPk!O$13</f>
        <v>1875806.41</v>
      </c>
    </row>
    <row r="2409" customFormat="false" ht="12.75" hidden="false" customHeight="false" outlineLevel="0" collapsed="false">
      <c r="B2409" s="85" t="str">
        <f aca="false">FilterOPk!A$14</f>
        <v>ST-ECAR</v>
      </c>
      <c r="C2409" s="13" t="n">
        <f aca="false">C2408+1</f>
        <v>2408</v>
      </c>
      <c r="D2409" s="50" t="n">
        <f aca="false">FilterOPk!B$14</f>
        <v>238101.441960815</v>
      </c>
      <c r="E2409" s="50" t="n">
        <f aca="false">FilterOPk!C$14</f>
        <v>0</v>
      </c>
      <c r="F2409" s="50" t="n">
        <f aca="false">FilterOPk!D$14</f>
        <v>0</v>
      </c>
      <c r="G2409" s="50" t="n">
        <f aca="false">FilterOPk!E$14</f>
        <v>0</v>
      </c>
      <c r="H2409" s="50" t="n">
        <f aca="false">FilterOPk!F$14</f>
        <v>0</v>
      </c>
      <c r="I2409" s="50" t="n">
        <f aca="false">FilterOPk!G$14</f>
        <v>0</v>
      </c>
      <c r="J2409" s="50" t="n">
        <f aca="false">FilterOPk!H$14</f>
        <v>0</v>
      </c>
      <c r="K2409" s="50" t="n">
        <f aca="false">FilterOPk!I$14</f>
        <v>0</v>
      </c>
      <c r="L2409" s="50" t="n">
        <f aca="false">FilterOPk!J$14</f>
        <v>0</v>
      </c>
      <c r="M2409" s="50" t="n">
        <f aca="false">FilterOPk!K$14</f>
        <v>0</v>
      </c>
      <c r="N2409" s="50" t="n">
        <f aca="false">FilterOPk!L$14</f>
        <v>0</v>
      </c>
      <c r="O2409" s="50" t="n">
        <f aca="false">FilterOPk!M$14</f>
        <v>0</v>
      </c>
      <c r="P2409" s="50" t="n">
        <f aca="false">FilterOPk!N$14</f>
        <v>0</v>
      </c>
      <c r="Q2409" s="51" t="n">
        <f aca="false">FilterOPk!O$14</f>
        <v>0</v>
      </c>
    </row>
    <row r="2410" customFormat="false" ht="12.75" hidden="false" customHeight="false" outlineLevel="0" collapsed="false">
      <c r="B2410" s="85" t="str">
        <f aca="false">FilterOPk!A$15</f>
        <v>ST- MAPP</v>
      </c>
      <c r="C2410" s="13" t="n">
        <f aca="false">C2409+1</f>
        <v>2409</v>
      </c>
      <c r="D2410" s="50" t="n">
        <f aca="false">FilterOPk!B$15</f>
        <v>254636.614020626</v>
      </c>
      <c r="E2410" s="50" t="n">
        <f aca="false">FilterOPk!C$15</f>
        <v>-1590.85</v>
      </c>
      <c r="F2410" s="50" t="n">
        <f aca="false">FilterOPk!D$15</f>
        <v>-3167.72</v>
      </c>
      <c r="G2410" s="50" t="n">
        <f aca="false">FilterOPk!E$15</f>
        <v>-3546.79</v>
      </c>
      <c r="H2410" s="50" t="n">
        <f aca="false">FilterOPk!F$15</f>
        <v>-3530.89</v>
      </c>
      <c r="I2410" s="50" t="n">
        <f aca="false">FilterOPk!G$15</f>
        <v>0</v>
      </c>
      <c r="J2410" s="50" t="n">
        <f aca="false">FilterOPk!H$15</f>
        <v>0</v>
      </c>
      <c r="K2410" s="50" t="n">
        <f aca="false">FilterOPk!I$15</f>
        <v>0</v>
      </c>
      <c r="L2410" s="50" t="n">
        <f aca="false">FilterOPk!J$15</f>
        <v>0</v>
      </c>
      <c r="M2410" s="50" t="n">
        <f aca="false">FilterOPk!K$15</f>
        <v>0</v>
      </c>
      <c r="N2410" s="50" t="n">
        <f aca="false">FilterOPk!L$15</f>
        <v>-11836.25</v>
      </c>
      <c r="O2410" s="50" t="n">
        <f aca="false">FilterOPk!M$15</f>
        <v>0</v>
      </c>
      <c r="P2410" s="50" t="n">
        <f aca="false">FilterOPk!N$15</f>
        <v>0</v>
      </c>
      <c r="Q2410" s="51" t="n">
        <f aca="false">FilterOPk!O$15</f>
        <v>-11836.25</v>
      </c>
    </row>
    <row r="2411" customFormat="false" ht="12.75" hidden="false" customHeight="false" outlineLevel="0" collapsed="false">
      <c r="B2411" s="85" t="str">
        <f aca="false">FilterOPk!A$16</f>
        <v>ST- MAIN</v>
      </c>
      <c r="C2411" s="13" t="n">
        <f aca="false">C2410+1</f>
        <v>2410</v>
      </c>
      <c r="D2411" s="50" t="n">
        <f aca="false">FilterOPk!B$16</f>
        <v>694293.253349893</v>
      </c>
      <c r="E2411" s="50" t="n">
        <f aca="false">FilterOPk!C$16</f>
        <v>0</v>
      </c>
      <c r="F2411" s="50" t="n">
        <f aca="false">FilterOPk!D$16</f>
        <v>0</v>
      </c>
      <c r="G2411" s="50" t="n">
        <f aca="false">FilterOPk!E$16</f>
        <v>0</v>
      </c>
      <c r="H2411" s="50" t="n">
        <f aca="false">FilterOPk!F$16</f>
        <v>0</v>
      </c>
      <c r="I2411" s="50" t="n">
        <f aca="false">FilterOPk!G$16</f>
        <v>0</v>
      </c>
      <c r="J2411" s="50" t="n">
        <f aca="false">FilterOPk!H$16</f>
        <v>0</v>
      </c>
      <c r="K2411" s="50" t="n">
        <f aca="false">FilterOPk!I$16</f>
        <v>0</v>
      </c>
      <c r="L2411" s="50" t="n">
        <f aca="false">FilterOPk!J$16</f>
        <v>0</v>
      </c>
      <c r="M2411" s="50" t="n">
        <f aca="false">FilterOPk!K$16</f>
        <v>0</v>
      </c>
      <c r="N2411" s="50" t="n">
        <f aca="false">FilterOPk!L$16</f>
        <v>0</v>
      </c>
      <c r="O2411" s="50" t="n">
        <f aca="false">FilterOPk!M$16</f>
        <v>0</v>
      </c>
      <c r="P2411" s="50" t="n">
        <f aca="false">FilterOPk!N$16</f>
        <v>0</v>
      </c>
      <c r="Q2411" s="51" t="n">
        <f aca="false">FilterOPk!O$16</f>
        <v>0</v>
      </c>
    </row>
    <row r="2412" customFormat="false" ht="12.75" hidden="false" customHeight="false" outlineLevel="0" collapsed="false">
      <c r="B2412" s="85" t="str">
        <f aca="false">FilterOPk!A$17</f>
        <v>MW-ANALYST</v>
      </c>
      <c r="C2412" s="13" t="n">
        <f aca="false">C2411+1</f>
        <v>2411</v>
      </c>
      <c r="D2412" s="50" t="n">
        <f aca="false">FilterOPk!B$17</f>
        <v>0</v>
      </c>
      <c r="E2412" s="50" t="n">
        <f aca="false">FilterOPk!C$17</f>
        <v>0</v>
      </c>
      <c r="F2412" s="50" t="n">
        <f aca="false">FilterOPk!D$17</f>
        <v>0</v>
      </c>
      <c r="G2412" s="50" t="n">
        <f aca="false">FilterOPk!E$17</f>
        <v>0</v>
      </c>
      <c r="H2412" s="50" t="n">
        <f aca="false">FilterOPk!F$17</f>
        <v>0</v>
      </c>
      <c r="I2412" s="50" t="n">
        <f aca="false">FilterOPk!G$17</f>
        <v>0</v>
      </c>
      <c r="J2412" s="50" t="n">
        <f aca="false">FilterOPk!H$17</f>
        <v>0</v>
      </c>
      <c r="K2412" s="50" t="n">
        <f aca="false">FilterOPk!I$17</f>
        <v>0</v>
      </c>
      <c r="L2412" s="50" t="n">
        <f aca="false">FilterOPk!J$17</f>
        <v>0</v>
      </c>
      <c r="M2412" s="50" t="n">
        <f aca="false">FilterOPk!K$17</f>
        <v>0</v>
      </c>
      <c r="N2412" s="50" t="n">
        <f aca="false">FilterOPk!L$17</f>
        <v>0</v>
      </c>
      <c r="O2412" s="50" t="n">
        <f aca="false">FilterOPk!M$17</f>
        <v>0</v>
      </c>
      <c r="P2412" s="50" t="n">
        <f aca="false">FilterOPk!N$17</f>
        <v>0</v>
      </c>
      <c r="Q2412" s="51" t="n">
        <f aca="false">FilterOPk!O$17</f>
        <v>0</v>
      </c>
    </row>
    <row r="2413" customFormat="false" ht="12.75" hidden="false" customHeight="false" outlineLevel="0" collapsed="false">
      <c r="B2413" s="85" t="str">
        <f aca="false">FilterOPk!A$18</f>
        <v>LT-NE</v>
      </c>
      <c r="C2413" s="13" t="n">
        <f aca="false">C2412+1</f>
        <v>2412</v>
      </c>
      <c r="D2413" s="50" t="n">
        <f aca="false">FilterOPk!B$18</f>
        <v>6187311.37539291</v>
      </c>
      <c r="E2413" s="50" t="n">
        <f aca="false">FilterOPk!C$18</f>
        <v>38662.79</v>
      </c>
      <c r="F2413" s="50" t="n">
        <f aca="false">FilterOPk!D$18</f>
        <v>89522.8</v>
      </c>
      <c r="G2413" s="50" t="n">
        <f aca="false">FilterOPk!E$18</f>
        <v>158536.19</v>
      </c>
      <c r="H2413" s="50" t="n">
        <f aca="false">FilterOPk!F$18</f>
        <v>261849.24</v>
      </c>
      <c r="I2413" s="50" t="n">
        <f aca="false">FilterOPk!G$18</f>
        <v>291708.83</v>
      </c>
      <c r="J2413" s="50" t="n">
        <f aca="false">FilterOPk!H$18</f>
        <v>228360.42</v>
      </c>
      <c r="K2413" s="50" t="n">
        <f aca="false">FilterOPk!I$18</f>
        <v>445432.42</v>
      </c>
      <c r="L2413" s="50" t="n">
        <f aca="false">FilterOPk!J$18</f>
        <v>266345.8</v>
      </c>
      <c r="M2413" s="50" t="n">
        <f aca="false">FilterOPk!K$18</f>
        <v>801315.09</v>
      </c>
      <c r="N2413" s="50" t="n">
        <f aca="false">FilterOPk!L$18</f>
        <v>2581733.58</v>
      </c>
      <c r="O2413" s="50" t="n">
        <f aca="false">FilterOPk!M$18</f>
        <v>-636932.37</v>
      </c>
      <c r="P2413" s="50" t="n">
        <f aca="false">FilterOPk!N$18</f>
        <v>-2303942.42</v>
      </c>
      <c r="Q2413" s="51" t="n">
        <f aca="false">FilterOPk!O$18</f>
        <v>-359141.210000001</v>
      </c>
    </row>
    <row r="2414" customFormat="false" ht="12.75" hidden="false" customHeight="false" outlineLevel="0" collapsed="false">
      <c r="B2414" s="85" t="str">
        <f aca="false">FilterOPk!A$19</f>
        <v>LT-PJM</v>
      </c>
      <c r="C2414" s="13" t="n">
        <f aca="false">C2413+1</f>
        <v>2413</v>
      </c>
      <c r="D2414" s="50" t="n">
        <f aca="false">FilterOPk!B$19</f>
        <v>1818236.42109565</v>
      </c>
      <c r="E2414" s="50" t="n">
        <f aca="false">FilterOPk!C$19</f>
        <v>0</v>
      </c>
      <c r="F2414" s="50" t="n">
        <f aca="false">FilterOPk!D$19</f>
        <v>19402.28</v>
      </c>
      <c r="G2414" s="50" t="n">
        <f aca="false">FilterOPk!E$19</f>
        <v>57930.92</v>
      </c>
      <c r="H2414" s="50" t="n">
        <f aca="false">FilterOPk!F$19</f>
        <v>59436.7</v>
      </c>
      <c r="I2414" s="50" t="n">
        <f aca="false">FilterOPk!G$19</f>
        <v>19136.52</v>
      </c>
      <c r="J2414" s="50" t="n">
        <f aca="false">FilterOPk!H$19</f>
        <v>18664.41</v>
      </c>
      <c r="K2414" s="50" t="n">
        <f aca="false">FilterOPk!I$19</f>
        <v>33608.82</v>
      </c>
      <c r="L2414" s="50" t="n">
        <f aca="false">FilterOPk!J$19</f>
        <v>20867.53</v>
      </c>
      <c r="M2414" s="50" t="n">
        <f aca="false">FilterOPk!K$19</f>
        <v>56340.86</v>
      </c>
      <c r="N2414" s="50" t="n">
        <f aca="false">FilterOPk!L$19</f>
        <v>285388.04</v>
      </c>
      <c r="O2414" s="50" t="n">
        <f aca="false">FilterOPk!M$19</f>
        <v>-1975.43</v>
      </c>
      <c r="P2414" s="50" t="n">
        <f aca="false">FilterOPk!N$19</f>
        <v>-179963.06</v>
      </c>
      <c r="Q2414" s="51" t="n">
        <f aca="false">FilterOPk!O$19</f>
        <v>103449.55</v>
      </c>
    </row>
    <row r="2415" customFormat="false" ht="12.75" hidden="false" customHeight="false" outlineLevel="0" collapsed="false">
      <c r="B2415" s="85" t="str">
        <f aca="false">FilterOPk!A$20</f>
        <v>LT- NY</v>
      </c>
      <c r="C2415" s="13" t="n">
        <f aca="false">C2414+1</f>
        <v>2414</v>
      </c>
      <c r="D2415" s="50" t="n">
        <f aca="false">FilterOPk!B$20</f>
        <v>0</v>
      </c>
      <c r="E2415" s="50" t="n">
        <f aca="false">FilterOPk!C$20</f>
        <v>-9128.22</v>
      </c>
      <c r="F2415" s="50" t="n">
        <f aca="false">FilterOPk!D$20</f>
        <v>-69725.26</v>
      </c>
      <c r="G2415" s="50" t="n">
        <f aca="false">FilterOPk!E$20</f>
        <v>0</v>
      </c>
      <c r="H2415" s="50" t="n">
        <f aca="false">FilterOPk!F$20</f>
        <v>0</v>
      </c>
      <c r="I2415" s="50" t="n">
        <f aca="false">FilterOPk!G$20</f>
        <v>0</v>
      </c>
      <c r="J2415" s="50" t="n">
        <f aca="false">FilterOPk!H$20</f>
        <v>0</v>
      </c>
      <c r="K2415" s="50" t="n">
        <f aca="false">FilterOPk!I$20</f>
        <v>0</v>
      </c>
      <c r="L2415" s="50" t="n">
        <f aca="false">FilterOPk!J$20</f>
        <v>0</v>
      </c>
      <c r="M2415" s="50" t="n">
        <f aca="false">FilterOPk!K$20</f>
        <v>0</v>
      </c>
      <c r="N2415" s="50" t="n">
        <f aca="false">FilterOPk!L$20</f>
        <v>-78853.48</v>
      </c>
      <c r="O2415" s="50" t="n">
        <f aca="false">FilterOPk!M$20</f>
        <v>0</v>
      </c>
      <c r="P2415" s="50" t="n">
        <f aca="false">FilterOPk!N$20</f>
        <v>12056.92</v>
      </c>
      <c r="Q2415" s="51" t="n">
        <f aca="false">FilterOPk!O$20</f>
        <v>-66796.56</v>
      </c>
    </row>
    <row r="2416" customFormat="false" ht="12.75" hidden="false" customHeight="false" outlineLevel="0" collapsed="false">
      <c r="B2416" s="85" t="str">
        <f aca="false">FilterOPk!A$21</f>
        <v>ST- PJM</v>
      </c>
      <c r="C2416" s="13" t="n">
        <f aca="false">C2415+1</f>
        <v>2415</v>
      </c>
      <c r="D2416" s="50" t="n">
        <f aca="false">FilterOPk!B$21</f>
        <v>1243093.71447674</v>
      </c>
      <c r="E2416" s="50" t="n">
        <f aca="false">FilterOPk!C$21</f>
        <v>13503.06</v>
      </c>
      <c r="F2416" s="50" t="n">
        <f aca="false">FilterOPk!D$21</f>
        <v>0</v>
      </c>
      <c r="G2416" s="50" t="n">
        <f aca="false">FilterOPk!E$21</f>
        <v>0</v>
      </c>
      <c r="H2416" s="50" t="n">
        <f aca="false">FilterOPk!F$21</f>
        <v>0</v>
      </c>
      <c r="I2416" s="50" t="n">
        <f aca="false">FilterOPk!G$21</f>
        <v>0</v>
      </c>
      <c r="J2416" s="50" t="n">
        <f aca="false">FilterOPk!H$21</f>
        <v>0</v>
      </c>
      <c r="K2416" s="50" t="n">
        <f aca="false">FilterOPk!I$21</f>
        <v>0</v>
      </c>
      <c r="L2416" s="50" t="n">
        <f aca="false">FilterOPk!J$21</f>
        <v>0</v>
      </c>
      <c r="M2416" s="50" t="n">
        <f aca="false">FilterOPk!K$21</f>
        <v>0</v>
      </c>
      <c r="N2416" s="50" t="n">
        <f aca="false">FilterOPk!L$21</f>
        <v>13503.06</v>
      </c>
      <c r="O2416" s="50" t="n">
        <f aca="false">FilterOPk!M$21</f>
        <v>0</v>
      </c>
      <c r="P2416" s="50" t="n">
        <f aca="false">FilterOPk!N$21</f>
        <v>0</v>
      </c>
      <c r="Q2416" s="51" t="n">
        <f aca="false">FilterOPk!O$21</f>
        <v>13503.06</v>
      </c>
    </row>
    <row r="2417" customFormat="false" ht="12.75" hidden="false" customHeight="false" outlineLevel="0" collapsed="false">
      <c r="B2417" s="85" t="str">
        <f aca="false">FilterOPk!A$22</f>
        <v>ST- NENG</v>
      </c>
      <c r="C2417" s="13" t="n">
        <f aca="false">C2416+1</f>
        <v>2416</v>
      </c>
      <c r="D2417" s="50" t="n">
        <f aca="false">FilterOPk!B$22</f>
        <v>539719.375927685</v>
      </c>
      <c r="E2417" s="50" t="n">
        <f aca="false">FilterOPk!C$22</f>
        <v>17499.36</v>
      </c>
      <c r="F2417" s="50" t="n">
        <f aca="false">FilterOPk!D$22</f>
        <v>34844.91</v>
      </c>
      <c r="G2417" s="50" t="n">
        <f aca="false">FilterOPk!E$22</f>
        <v>0</v>
      </c>
      <c r="H2417" s="50" t="n">
        <f aca="false">FilterOPk!F$22</f>
        <v>0</v>
      </c>
      <c r="I2417" s="50" t="n">
        <f aca="false">FilterOPk!G$22</f>
        <v>0</v>
      </c>
      <c r="J2417" s="50" t="n">
        <f aca="false">FilterOPk!H$22</f>
        <v>0</v>
      </c>
      <c r="K2417" s="50" t="n">
        <f aca="false">FilterOPk!I$22</f>
        <v>0</v>
      </c>
      <c r="L2417" s="50" t="n">
        <f aca="false">FilterOPk!J$22</f>
        <v>0</v>
      </c>
      <c r="M2417" s="50" t="n">
        <f aca="false">FilterOPk!K$22</f>
        <v>0</v>
      </c>
      <c r="N2417" s="50" t="n">
        <f aca="false">FilterOPk!L$22</f>
        <v>52344.27</v>
      </c>
      <c r="O2417" s="50" t="n">
        <f aca="false">FilterOPk!M$22</f>
        <v>0</v>
      </c>
      <c r="P2417" s="50" t="n">
        <f aca="false">FilterOPk!N$22</f>
        <v>0</v>
      </c>
      <c r="Q2417" s="51" t="n">
        <f aca="false">FilterOPk!O$22</f>
        <v>52344.27</v>
      </c>
    </row>
    <row r="2418" customFormat="false" ht="12.75" hidden="false" customHeight="false" outlineLevel="0" collapsed="false">
      <c r="B2418" s="85" t="str">
        <f aca="false">FilterOPk!A$23</f>
        <v>ST- NY</v>
      </c>
      <c r="C2418" s="13" t="n">
        <f aca="false">C2417+1</f>
        <v>2417</v>
      </c>
      <c r="D2418" s="50" t="n">
        <f aca="false">FilterOPk!B$23</f>
        <v>251437.188425373</v>
      </c>
      <c r="E2418" s="50" t="n">
        <f aca="false">FilterOPk!C$23</f>
        <v>22663</v>
      </c>
      <c r="F2418" s="50" t="n">
        <f aca="false">FilterOPk!D$23</f>
        <v>52267.36</v>
      </c>
      <c r="G2418" s="50" t="n">
        <f aca="false">FilterOPk!E$23</f>
        <v>0</v>
      </c>
      <c r="H2418" s="50" t="n">
        <f aca="false">FilterOPk!F$23</f>
        <v>0</v>
      </c>
      <c r="I2418" s="50" t="n">
        <f aca="false">FilterOPk!G$23</f>
        <v>0</v>
      </c>
      <c r="J2418" s="50" t="n">
        <f aca="false">FilterOPk!H$23</f>
        <v>0</v>
      </c>
      <c r="K2418" s="50" t="n">
        <f aca="false">FilterOPk!I$23</f>
        <v>0</v>
      </c>
      <c r="L2418" s="50" t="n">
        <f aca="false">FilterOPk!J$23</f>
        <v>0</v>
      </c>
      <c r="M2418" s="50" t="n">
        <f aca="false">FilterOPk!K$23</f>
        <v>0</v>
      </c>
      <c r="N2418" s="50" t="n">
        <f aca="false">FilterOPk!L$23</f>
        <v>74930.36</v>
      </c>
      <c r="O2418" s="50" t="n">
        <f aca="false">FilterOPk!M$23</f>
        <v>0</v>
      </c>
      <c r="P2418" s="50" t="n">
        <f aca="false">FilterOPk!N$23</f>
        <v>0</v>
      </c>
      <c r="Q2418" s="51" t="n">
        <f aca="false">FilterOPk!O$23</f>
        <v>74930.36</v>
      </c>
    </row>
    <row r="2419" customFormat="false" ht="12.75" hidden="false" customHeight="false" outlineLevel="0" collapsed="false">
      <c r="B2419" s="85" t="str">
        <f aca="false">FilterOPk!A$24</f>
        <v>NE- PHYS</v>
      </c>
      <c r="C2419" s="13" t="n">
        <f aca="false">C2418+1</f>
        <v>2418</v>
      </c>
      <c r="D2419" s="50" t="n">
        <f aca="false">FilterOPk!B$24</f>
        <v>0</v>
      </c>
      <c r="E2419" s="50" t="n">
        <f aca="false">FilterOPk!C$24</f>
        <v>0</v>
      </c>
      <c r="F2419" s="50" t="n">
        <f aca="false">FilterOPk!D$24</f>
        <v>0</v>
      </c>
      <c r="G2419" s="50" t="n">
        <f aca="false">FilterOPk!E$24</f>
        <v>0</v>
      </c>
      <c r="H2419" s="50" t="n">
        <f aca="false">FilterOPk!F$24</f>
        <v>0</v>
      </c>
      <c r="I2419" s="50" t="n">
        <f aca="false">FilterOPk!G$24</f>
        <v>0</v>
      </c>
      <c r="J2419" s="50" t="n">
        <f aca="false">FilterOPk!H$24</f>
        <v>0</v>
      </c>
      <c r="K2419" s="50" t="n">
        <f aca="false">FilterOPk!I$24</f>
        <v>0</v>
      </c>
      <c r="L2419" s="50" t="n">
        <f aca="false">FilterOPk!J$24</f>
        <v>0</v>
      </c>
      <c r="M2419" s="50" t="n">
        <f aca="false">FilterOPk!K$24</f>
        <v>0</v>
      </c>
      <c r="N2419" s="50" t="n">
        <f aca="false">FilterOPk!L$24</f>
        <v>0</v>
      </c>
      <c r="O2419" s="50" t="n">
        <f aca="false">FilterOPk!M$24</f>
        <v>0</v>
      </c>
      <c r="P2419" s="50" t="n">
        <f aca="false">FilterOPk!N$24</f>
        <v>0</v>
      </c>
      <c r="Q2419" s="51" t="n">
        <f aca="false">FilterOPk!O$24</f>
        <v>0</v>
      </c>
    </row>
    <row r="2420" customFormat="false" ht="12.75" hidden="false" customHeight="false" outlineLevel="0" collapsed="false">
      <c r="B2420" s="85" t="str">
        <f aca="false">FilterOPk!A$25</f>
        <v>LT-Southeast</v>
      </c>
      <c r="C2420" s="13" t="n">
        <f aca="false">C2419+1</f>
        <v>2419</v>
      </c>
      <c r="D2420" s="50" t="n">
        <f aca="false">FilterOPk!B$25</f>
        <v>11411200.8859117</v>
      </c>
      <c r="E2420" s="50" t="n">
        <f aca="false">FilterOPk!C$25</f>
        <v>15825.82</v>
      </c>
      <c r="F2420" s="50" t="n">
        <f aca="false">FilterOPk!D$25</f>
        <v>13250</v>
      </c>
      <c r="G2420" s="50" t="n">
        <f aca="false">FilterOPk!E$25</f>
        <v>24924.1</v>
      </c>
      <c r="H2420" s="50" t="n">
        <f aca="false">FilterOPk!F$25</f>
        <v>24690.47</v>
      </c>
      <c r="I2420" s="50" t="n">
        <f aca="false">FilterOPk!G$25</f>
        <v>26774</v>
      </c>
      <c r="J2420" s="50" t="n">
        <f aca="false">FilterOPk!H$25</f>
        <v>26715</v>
      </c>
      <c r="K2420" s="50" t="n">
        <f aca="false">FilterOPk!I$25</f>
        <v>57358.83</v>
      </c>
      <c r="L2420" s="50" t="n">
        <f aca="false">FilterOPk!J$25</f>
        <v>26146</v>
      </c>
      <c r="M2420" s="50" t="n">
        <f aca="false">FilterOPk!K$25</f>
        <v>75355.31</v>
      </c>
      <c r="N2420" s="50" t="n">
        <f aca="false">FilterOPk!L$25</f>
        <v>291039.53</v>
      </c>
      <c r="O2420" s="50" t="n">
        <f aca="false">FilterOPk!M$25</f>
        <v>-122359</v>
      </c>
      <c r="P2420" s="50" t="n">
        <f aca="false">FilterOPk!N$25</f>
        <v>514428.17</v>
      </c>
      <c r="Q2420" s="51" t="n">
        <f aca="false">FilterOPk!O$25</f>
        <v>683108.7</v>
      </c>
    </row>
    <row r="2421" customFormat="false" ht="12.75" hidden="false" customHeight="false" outlineLevel="0" collapsed="false">
      <c r="B2421" s="85" t="str">
        <f aca="false">FilterOPk!A$26</f>
        <v>ST-SPP</v>
      </c>
      <c r="C2421" s="13" t="n">
        <f aca="false">C2420+1</f>
        <v>2420</v>
      </c>
      <c r="D2421" s="50" t="n">
        <f aca="false">FilterOPk!B$26</f>
        <v>52202.8773549933</v>
      </c>
      <c r="E2421" s="50" t="n">
        <f aca="false">FilterOPk!C$26</f>
        <v>0</v>
      </c>
      <c r="F2421" s="50" t="n">
        <f aca="false">FilterOPk!D$26</f>
        <v>0</v>
      </c>
      <c r="G2421" s="50" t="n">
        <f aca="false">FilterOPk!E$26</f>
        <v>0</v>
      </c>
      <c r="H2421" s="50" t="n">
        <f aca="false">FilterOPk!F$26</f>
        <v>0</v>
      </c>
      <c r="I2421" s="50" t="n">
        <f aca="false">FilterOPk!G$26</f>
        <v>0</v>
      </c>
      <c r="J2421" s="50" t="n">
        <f aca="false">FilterOPk!H$26</f>
        <v>0</v>
      </c>
      <c r="K2421" s="50" t="n">
        <f aca="false">FilterOPk!I$26</f>
        <v>0</v>
      </c>
      <c r="L2421" s="50" t="n">
        <f aca="false">FilterOPk!J$26</f>
        <v>0</v>
      </c>
      <c r="M2421" s="50" t="n">
        <f aca="false">FilterOPk!K$26</f>
        <v>0</v>
      </c>
      <c r="N2421" s="50" t="n">
        <f aca="false">FilterOPk!L$26</f>
        <v>0</v>
      </c>
      <c r="O2421" s="50" t="n">
        <f aca="false">FilterOPk!M$26</f>
        <v>0</v>
      </c>
      <c r="P2421" s="50" t="n">
        <f aca="false">FilterOPk!N$26</f>
        <v>0</v>
      </c>
      <c r="Q2421" s="51" t="n">
        <f aca="false">FilterOPk!O$26</f>
        <v>0</v>
      </c>
    </row>
    <row r="2422" customFormat="false" ht="12.75" hidden="false" customHeight="false" outlineLevel="0" collapsed="false">
      <c r="B2422" s="85" t="str">
        <f aca="false">FilterOPk!A$27</f>
        <v>ST-SERC</v>
      </c>
      <c r="C2422" s="13" t="n">
        <f aca="false">C2421+1</f>
        <v>2421</v>
      </c>
      <c r="D2422" s="50" t="n">
        <f aca="false">FilterOPk!B$27</f>
        <v>686881.973218232</v>
      </c>
      <c r="E2422" s="50" t="n">
        <f aca="false">FilterOPk!C$27</f>
        <v>0</v>
      </c>
      <c r="F2422" s="50" t="n">
        <f aca="false">FilterOPk!D$27</f>
        <v>0</v>
      </c>
      <c r="G2422" s="50" t="n">
        <f aca="false">FilterOPk!E$27</f>
        <v>0</v>
      </c>
      <c r="H2422" s="50" t="n">
        <f aca="false">FilterOPk!F$27</f>
        <v>0</v>
      </c>
      <c r="I2422" s="50" t="n">
        <f aca="false">FilterOPk!G$27</f>
        <v>0</v>
      </c>
      <c r="J2422" s="50" t="n">
        <f aca="false">FilterOPk!H$27</f>
        <v>0</v>
      </c>
      <c r="K2422" s="50" t="n">
        <f aca="false">FilterOPk!I$27</f>
        <v>0</v>
      </c>
      <c r="L2422" s="50" t="n">
        <f aca="false">FilterOPk!J$27</f>
        <v>0</v>
      </c>
      <c r="M2422" s="50" t="n">
        <f aca="false">FilterOPk!K$27</f>
        <v>0</v>
      </c>
      <c r="N2422" s="50" t="n">
        <f aca="false">FilterOPk!L$27</f>
        <v>0</v>
      </c>
      <c r="O2422" s="50" t="n">
        <f aca="false">FilterOPk!M$27</f>
        <v>0</v>
      </c>
      <c r="P2422" s="50" t="n">
        <f aca="false">FilterOPk!N$27</f>
        <v>0</v>
      </c>
      <c r="Q2422" s="51" t="n">
        <f aca="false">FilterOPk!O$27</f>
        <v>0</v>
      </c>
    </row>
    <row r="2423" customFormat="false" ht="12.75" hidden="false" customHeight="false" outlineLevel="0" collapsed="false">
      <c r="B2423" s="85" t="str">
        <f aca="false">FilterOPk!A$28</f>
        <v>LT- Texas</v>
      </c>
      <c r="C2423" s="13" t="n">
        <f aca="false">C2422+1</f>
        <v>2422</v>
      </c>
      <c r="D2423" s="50" t="n">
        <f aca="false">FilterOPk!B$28</f>
        <v>3826684.70313045</v>
      </c>
      <c r="E2423" s="50" t="n">
        <f aca="false">FilterOPk!C$28</f>
        <v>0</v>
      </c>
      <c r="F2423" s="50" t="n">
        <f aca="false">FilterOPk!D$28</f>
        <v>13003.28</v>
      </c>
      <c r="G2423" s="50" t="n">
        <f aca="false">FilterOPk!E$28</f>
        <v>7651.26</v>
      </c>
      <c r="H2423" s="50" t="n">
        <f aca="false">FilterOPk!F$28</f>
        <v>7986.82</v>
      </c>
      <c r="I2423" s="50" t="n">
        <f aca="false">FilterOPk!G$28</f>
        <v>17032.43</v>
      </c>
      <c r="J2423" s="50" t="n">
        <f aca="false">FilterOPk!H$28</f>
        <v>19665.43</v>
      </c>
      <c r="K2423" s="50" t="n">
        <f aca="false">FilterOPk!I$28</f>
        <v>46628.44</v>
      </c>
      <c r="L2423" s="50" t="n">
        <f aca="false">FilterOPk!J$28</f>
        <v>12076.91</v>
      </c>
      <c r="M2423" s="50" t="n">
        <f aca="false">FilterOPk!K$28</f>
        <v>18411.54</v>
      </c>
      <c r="N2423" s="50" t="n">
        <f aca="false">FilterOPk!L$28</f>
        <v>142456.11</v>
      </c>
      <c r="O2423" s="50" t="n">
        <f aca="false">FilterOPk!M$28</f>
        <v>653578.76</v>
      </c>
      <c r="P2423" s="50" t="n">
        <f aca="false">FilterOPk!N$28</f>
        <v>2238345.92</v>
      </c>
      <c r="Q2423" s="51" t="n">
        <f aca="false">FilterOPk!O$28</f>
        <v>3034380.79</v>
      </c>
    </row>
    <row r="2424" customFormat="false" ht="12.75" hidden="false" customHeight="false" outlineLevel="0" collapsed="false">
      <c r="B2424" s="85" t="str">
        <f aca="false">FilterOPk!A$29</f>
        <v>St- Texas</v>
      </c>
      <c r="C2424" s="13" t="n">
        <f aca="false">C2423+1</f>
        <v>2423</v>
      </c>
      <c r="D2424" s="50" t="n">
        <f aca="false">FilterOPk!B$29</f>
        <v>445563.239343252</v>
      </c>
      <c r="E2424" s="50" t="n">
        <f aca="false">FilterOPk!C$29</f>
        <v>5676.33</v>
      </c>
      <c r="F2424" s="50" t="n">
        <f aca="false">FilterOPk!D$29</f>
        <v>0</v>
      </c>
      <c r="G2424" s="50" t="n">
        <f aca="false">FilterOPk!E$29</f>
        <v>0</v>
      </c>
      <c r="H2424" s="50" t="n">
        <f aca="false">FilterOPk!F$29</f>
        <v>0</v>
      </c>
      <c r="I2424" s="50" t="n">
        <f aca="false">FilterOPk!G$29</f>
        <v>0</v>
      </c>
      <c r="J2424" s="50" t="n">
        <f aca="false">FilterOPk!H$29</f>
        <v>0</v>
      </c>
      <c r="K2424" s="50" t="n">
        <f aca="false">FilterOPk!I$29</f>
        <v>0</v>
      </c>
      <c r="L2424" s="50" t="n">
        <f aca="false">FilterOPk!J$29</f>
        <v>0</v>
      </c>
      <c r="M2424" s="50" t="n">
        <f aca="false">FilterOPk!K$29</f>
        <v>0</v>
      </c>
      <c r="N2424" s="50" t="n">
        <f aca="false">FilterOPk!L$29</f>
        <v>5676.33</v>
      </c>
      <c r="O2424" s="50" t="n">
        <f aca="false">FilterOPk!M$29</f>
        <v>0</v>
      </c>
      <c r="P2424" s="50" t="n">
        <f aca="false">FilterOPk!N$29</f>
        <v>0</v>
      </c>
      <c r="Q2424" s="51" t="n">
        <f aca="false">FilterOPk!O$29</f>
        <v>5676.33</v>
      </c>
    </row>
    <row r="2425" customFormat="false" ht="12.75" hidden="false" customHeight="false" outlineLevel="0" collapsed="false">
      <c r="B2425" s="85"/>
      <c r="C2425" s="13" t="n">
        <f aca="false">C2424+1</f>
        <v>2424</v>
      </c>
      <c r="D2425" s="50"/>
      <c r="E2425" s="50"/>
      <c r="F2425" s="50"/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1"/>
    </row>
    <row r="2426" customFormat="false" ht="12.75" hidden="false" customHeight="false" outlineLevel="0" collapsed="false">
      <c r="B2426" s="85" t="str">
        <f aca="false">FilterOPk!A$32</f>
        <v>Gas positions</v>
      </c>
      <c r="C2426" s="13" t="n">
        <f aca="false">C2425+1</f>
        <v>2425</v>
      </c>
      <c r="D2426" s="50" t="s">
        <v>4</v>
      </c>
      <c r="E2426" s="50"/>
      <c r="F2426" s="50"/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1"/>
    </row>
    <row r="2427" customFormat="false" ht="12.75" hidden="false" customHeight="false" outlineLevel="0" collapsed="false">
      <c r="B2427" s="85" t="str">
        <f aca="false">FilterOPk!A$33</f>
        <v>Kevin Presto</v>
      </c>
      <c r="C2427" s="13" t="n">
        <f aca="false">C2426+1</f>
        <v>2426</v>
      </c>
      <c r="D2427" s="50" t="n">
        <f aca="false">FilterOPk!B$33</f>
        <v>0</v>
      </c>
      <c r="E2427" s="50" t="n">
        <f aca="false">FilterOPk!C$33</f>
        <v>0</v>
      </c>
      <c r="F2427" s="50" t="n">
        <f aca="false">FilterOPk!D$33</f>
        <v>0</v>
      </c>
      <c r="G2427" s="50" t="n">
        <f aca="false">FilterOPk!E$33</f>
        <v>0</v>
      </c>
      <c r="H2427" s="50" t="n">
        <f aca="false">FilterOPk!F$33</f>
        <v>0</v>
      </c>
      <c r="I2427" s="50" t="n">
        <f aca="false">FilterOPk!G$33</f>
        <v>0</v>
      </c>
      <c r="J2427" s="50" t="n">
        <f aca="false">FilterOPk!H$33</f>
        <v>0</v>
      </c>
      <c r="K2427" s="50" t="n">
        <f aca="false">FilterOPk!I$33</f>
        <v>0</v>
      </c>
      <c r="L2427" s="50" t="n">
        <f aca="false">FilterOPk!J$33</f>
        <v>0</v>
      </c>
      <c r="M2427" s="50" t="n">
        <f aca="false">FilterOPk!K$33</f>
        <v>0</v>
      </c>
      <c r="N2427" s="50" t="n">
        <f aca="false">FilterOPk!L$33</f>
        <v>0</v>
      </c>
      <c r="O2427" s="50" t="n">
        <f aca="false">FilterOPk!M$33</f>
        <v>0</v>
      </c>
      <c r="P2427" s="50" t="n">
        <f aca="false">FilterOPk!N$33</f>
        <v>0</v>
      </c>
      <c r="Q2427" s="51" t="n">
        <f aca="false">FilterOPk!O$33</f>
        <v>0</v>
      </c>
    </row>
    <row r="2428" customFormat="false" ht="12.75" hidden="false" customHeight="false" outlineLevel="0" collapsed="false">
      <c r="B2428" s="85" t="str">
        <f aca="false">FilterOPk!A$34</f>
        <v>Fletcher Sturm</v>
      </c>
      <c r="C2428" s="13" t="n">
        <f aca="false">C2427+1</f>
        <v>2427</v>
      </c>
      <c r="D2428" s="50" t="n">
        <f aca="false">FilterOPk!B$34</f>
        <v>0</v>
      </c>
      <c r="E2428" s="50" t="n">
        <f aca="false">FilterOPk!C$34</f>
        <v>0</v>
      </c>
      <c r="F2428" s="50" t="n">
        <f aca="false">FilterOPk!D$34</f>
        <v>0</v>
      </c>
      <c r="G2428" s="50" t="n">
        <f aca="false">FilterOPk!E$34</f>
        <v>0</v>
      </c>
      <c r="H2428" s="50" t="n">
        <f aca="false">FilterOPk!F$34</f>
        <v>0</v>
      </c>
      <c r="I2428" s="50" t="n">
        <f aca="false">FilterOPk!G$34</f>
        <v>0</v>
      </c>
      <c r="J2428" s="50" t="n">
        <f aca="false">FilterOPk!H$34</f>
        <v>0</v>
      </c>
      <c r="K2428" s="50" t="n">
        <f aca="false">FilterOPk!I$34</f>
        <v>0</v>
      </c>
      <c r="L2428" s="50" t="n">
        <f aca="false">FilterOPk!J$34</f>
        <v>0</v>
      </c>
      <c r="M2428" s="50" t="n">
        <f aca="false">FilterOPk!K$34</f>
        <v>0</v>
      </c>
      <c r="N2428" s="50" t="n">
        <f aca="false">FilterOPk!L$34</f>
        <v>0</v>
      </c>
      <c r="O2428" s="50" t="n">
        <f aca="false">FilterOPk!M$34</f>
        <v>0</v>
      </c>
      <c r="P2428" s="50" t="n">
        <f aca="false">FilterOPk!N$34</f>
        <v>0</v>
      </c>
      <c r="Q2428" s="51" t="n">
        <f aca="false">FilterOPk!O$34</f>
        <v>0</v>
      </c>
    </row>
    <row r="2429" customFormat="false" ht="12.75" hidden="false" customHeight="false" outlineLevel="0" collapsed="false">
      <c r="B2429" s="85" t="str">
        <f aca="false">FilterOPk!A$35</f>
        <v>Doug Gilbert-Smith</v>
      </c>
      <c r="C2429" s="13" t="n">
        <f aca="false">C2428+1</f>
        <v>2428</v>
      </c>
      <c r="D2429" s="50" t="n">
        <f aca="false">FilterOPk!B$35</f>
        <v>0</v>
      </c>
      <c r="E2429" s="50" t="n">
        <f aca="false">FilterOPk!C$35</f>
        <v>0</v>
      </c>
      <c r="F2429" s="50" t="n">
        <f aca="false">FilterOPk!D$35</f>
        <v>0</v>
      </c>
      <c r="G2429" s="50" t="n">
        <f aca="false">FilterOPk!E$35</f>
        <v>0</v>
      </c>
      <c r="H2429" s="50" t="n">
        <f aca="false">FilterOPk!F$35</f>
        <v>0</v>
      </c>
      <c r="I2429" s="50" t="n">
        <f aca="false">FilterOPk!G$35</f>
        <v>0</v>
      </c>
      <c r="J2429" s="50" t="n">
        <f aca="false">FilterOPk!H$35</f>
        <v>0</v>
      </c>
      <c r="K2429" s="50" t="n">
        <f aca="false">FilterOPk!I$35</f>
        <v>0</v>
      </c>
      <c r="L2429" s="50" t="n">
        <f aca="false">FilterOPk!J$35</f>
        <v>0</v>
      </c>
      <c r="M2429" s="50" t="n">
        <f aca="false">FilterOPk!K$35</f>
        <v>0</v>
      </c>
      <c r="N2429" s="50" t="n">
        <f aca="false">FilterOPk!L$35</f>
        <v>0</v>
      </c>
      <c r="O2429" s="50" t="n">
        <f aca="false">FilterOPk!M$35</f>
        <v>0</v>
      </c>
      <c r="P2429" s="50" t="n">
        <f aca="false">FilterOPk!N$35</f>
        <v>0</v>
      </c>
      <c r="Q2429" s="51" t="n">
        <f aca="false">FilterOPk!O$35</f>
        <v>0</v>
      </c>
    </row>
    <row r="2430" customFormat="false" ht="12.75" hidden="false" customHeight="false" outlineLevel="0" collapsed="false">
      <c r="B2430" s="85" t="str">
        <f aca="false">FilterOPk!A$36</f>
        <v>Rogers Herndon</v>
      </c>
      <c r="C2430" s="13" t="n">
        <f aca="false">C2429+1</f>
        <v>2429</v>
      </c>
      <c r="D2430" s="50" t="n">
        <f aca="false">FilterOPk!B$36</f>
        <v>0</v>
      </c>
      <c r="E2430" s="50" t="n">
        <f aca="false">FilterOPk!C$36</f>
        <v>0</v>
      </c>
      <c r="F2430" s="50" t="n">
        <f aca="false">FilterOPk!D$36</f>
        <v>0</v>
      </c>
      <c r="G2430" s="50" t="n">
        <f aca="false">FilterOPk!E$36</f>
        <v>0</v>
      </c>
      <c r="H2430" s="50" t="n">
        <f aca="false">FilterOPk!F$36</f>
        <v>0</v>
      </c>
      <c r="I2430" s="50" t="n">
        <f aca="false">FilterOPk!G$36</f>
        <v>0</v>
      </c>
      <c r="J2430" s="50" t="n">
        <f aca="false">FilterOPk!H$36</f>
        <v>0</v>
      </c>
      <c r="K2430" s="50" t="n">
        <f aca="false">FilterOPk!I$36</f>
        <v>0</v>
      </c>
      <c r="L2430" s="50" t="n">
        <f aca="false">FilterOPk!J$36</f>
        <v>0</v>
      </c>
      <c r="M2430" s="50" t="n">
        <f aca="false">FilterOPk!K$36</f>
        <v>0</v>
      </c>
      <c r="N2430" s="50" t="n">
        <f aca="false">FilterOPk!L$36</f>
        <v>0</v>
      </c>
      <c r="O2430" s="50" t="n">
        <f aca="false">FilterOPk!M$36</f>
        <v>0</v>
      </c>
      <c r="P2430" s="50" t="n">
        <f aca="false">FilterOPk!N$36</f>
        <v>0</v>
      </c>
      <c r="Q2430" s="51" t="n">
        <f aca="false">FilterOPk!O$36</f>
        <v>0</v>
      </c>
    </row>
    <row r="2431" customFormat="false" ht="12.75" hidden="false" customHeight="false" outlineLevel="0" collapsed="false">
      <c r="B2431" s="85" t="str">
        <f aca="false">FilterOPk!A$37</f>
        <v>Dana Davis</v>
      </c>
      <c r="C2431" s="13" t="n">
        <f aca="false">C2430+1</f>
        <v>2430</v>
      </c>
      <c r="D2431" s="50" t="n">
        <f aca="false">FilterOPk!B$37</f>
        <v>0</v>
      </c>
      <c r="E2431" s="50" t="n">
        <f aca="false">FilterOPk!C$37</f>
        <v>0</v>
      </c>
      <c r="F2431" s="50" t="n">
        <f aca="false">FilterOPk!D$37</f>
        <v>0</v>
      </c>
      <c r="G2431" s="50" t="n">
        <f aca="false">FilterOPk!E$37</f>
        <v>0</v>
      </c>
      <c r="H2431" s="50" t="n">
        <f aca="false">FilterOPk!F$37</f>
        <v>0</v>
      </c>
      <c r="I2431" s="50" t="n">
        <f aca="false">FilterOPk!G$37</f>
        <v>0</v>
      </c>
      <c r="J2431" s="50" t="n">
        <f aca="false">FilterOPk!H$37</f>
        <v>0</v>
      </c>
      <c r="K2431" s="50" t="n">
        <f aca="false">FilterOPk!I$37</f>
        <v>0</v>
      </c>
      <c r="L2431" s="50" t="n">
        <f aca="false">FilterOPk!J$37</f>
        <v>0</v>
      </c>
      <c r="M2431" s="50" t="n">
        <f aca="false">FilterOPk!K$37</f>
        <v>0</v>
      </c>
      <c r="N2431" s="50" t="n">
        <f aca="false">FilterOPk!L$37</f>
        <v>0</v>
      </c>
      <c r="O2431" s="50" t="n">
        <f aca="false">FilterOPk!M$37</f>
        <v>0</v>
      </c>
      <c r="P2431" s="50" t="n">
        <f aca="false">FilterOPk!N$37</f>
        <v>0</v>
      </c>
      <c r="Q2431" s="51" t="n">
        <f aca="false">FilterOPk!O$37</f>
        <v>0</v>
      </c>
    </row>
    <row r="2432" customFormat="false" ht="12.75" hidden="false" customHeight="false" outlineLevel="0" collapsed="false">
      <c r="B2432" s="85" t="str">
        <f aca="false">FilterOPk!A$38</f>
        <v>Tom May</v>
      </c>
      <c r="C2432" s="13" t="n">
        <f aca="false">C2431+1</f>
        <v>2431</v>
      </c>
      <c r="D2432" s="50" t="n">
        <f aca="false">FilterOPk!B$38</f>
        <v>0</v>
      </c>
      <c r="E2432" s="50" t="n">
        <f aca="false">FilterOPk!C$38</f>
        <v>0</v>
      </c>
      <c r="F2432" s="50" t="n">
        <f aca="false">FilterOPk!D$38</f>
        <v>0</v>
      </c>
      <c r="G2432" s="50" t="n">
        <f aca="false">FilterOPk!E$38</f>
        <v>0</v>
      </c>
      <c r="H2432" s="50" t="n">
        <f aca="false">FilterOPk!F$38</f>
        <v>0</v>
      </c>
      <c r="I2432" s="50" t="n">
        <f aca="false">FilterOPk!G$38</f>
        <v>0</v>
      </c>
      <c r="J2432" s="50" t="n">
        <f aca="false">FilterOPk!H$38</f>
        <v>0</v>
      </c>
      <c r="K2432" s="50" t="n">
        <f aca="false">FilterOPk!I$38</f>
        <v>0</v>
      </c>
      <c r="L2432" s="50" t="n">
        <f aca="false">FilterOPk!J$38</f>
        <v>0</v>
      </c>
      <c r="M2432" s="50" t="n">
        <f aca="false">FilterOPk!K$38</f>
        <v>0</v>
      </c>
      <c r="N2432" s="50" t="n">
        <f aca="false">FilterOPk!L$38</f>
        <v>0</v>
      </c>
      <c r="O2432" s="50" t="n">
        <f aca="false">FilterOPk!M$38</f>
        <v>0</v>
      </c>
      <c r="P2432" s="50" t="n">
        <f aca="false">FilterOPk!N$38</f>
        <v>0</v>
      </c>
      <c r="Q2432" s="51" t="n">
        <f aca="false">FilterOPk!O$38</f>
        <v>0</v>
      </c>
    </row>
    <row r="2433" customFormat="false" ht="12.75" hidden="false" customHeight="false" outlineLevel="0" collapsed="false">
      <c r="B2433" s="85" t="str">
        <f aca="false">FilterOPk!A$39</f>
        <v>Clint Dean</v>
      </c>
      <c r="C2433" s="13" t="n">
        <f aca="false">C2432+1</f>
        <v>2432</v>
      </c>
      <c r="D2433" s="50" t="n">
        <f aca="false">FilterOPk!B$39</f>
        <v>0</v>
      </c>
      <c r="E2433" s="50" t="n">
        <f aca="false">FilterOPk!C$39</f>
        <v>0</v>
      </c>
      <c r="F2433" s="50" t="n">
        <f aca="false">FilterOPk!D$39</f>
        <v>0</v>
      </c>
      <c r="G2433" s="50" t="n">
        <f aca="false">FilterOPk!E$39</f>
        <v>0</v>
      </c>
      <c r="H2433" s="50" t="n">
        <f aca="false">FilterOPk!F$39</f>
        <v>0</v>
      </c>
      <c r="I2433" s="50" t="n">
        <f aca="false">FilterOPk!G$39</f>
        <v>0</v>
      </c>
      <c r="J2433" s="50" t="n">
        <f aca="false">FilterOPk!H$39</f>
        <v>0</v>
      </c>
      <c r="K2433" s="50" t="n">
        <f aca="false">FilterOPk!I$39</f>
        <v>0</v>
      </c>
      <c r="L2433" s="50" t="n">
        <f aca="false">FilterOPk!J$39</f>
        <v>0</v>
      </c>
      <c r="M2433" s="50" t="n">
        <f aca="false">FilterOPk!K$39</f>
        <v>0</v>
      </c>
      <c r="N2433" s="50" t="n">
        <f aca="false">FilterOPk!L$39</f>
        <v>0</v>
      </c>
      <c r="O2433" s="50" t="n">
        <f aca="false">FilterOPk!M$39</f>
        <v>0</v>
      </c>
      <c r="P2433" s="50" t="n">
        <f aca="false">FilterOPk!N$39</f>
        <v>0</v>
      </c>
      <c r="Q2433" s="51" t="n">
        <f aca="false">FilterOPk!O$39</f>
        <v>0</v>
      </c>
    </row>
    <row r="2434" customFormat="false" ht="12.75" hidden="false" customHeight="false" outlineLevel="0" collapsed="false">
      <c r="B2434" s="85" t="str">
        <f aca="false">FilterOPk!A$40</f>
        <v>Rob Benson</v>
      </c>
      <c r="C2434" s="13" t="n">
        <f aca="false">C2433+1</f>
        <v>2433</v>
      </c>
      <c r="D2434" s="50" t="n">
        <f aca="false">FilterOPk!B$40</f>
        <v>0</v>
      </c>
      <c r="E2434" s="50" t="n">
        <f aca="false">FilterOPk!C$40</f>
        <v>0</v>
      </c>
      <c r="F2434" s="50" t="n">
        <f aca="false">FilterOPk!D$40</f>
        <v>0</v>
      </c>
      <c r="G2434" s="50" t="n">
        <f aca="false">FilterOPk!E$40</f>
        <v>0</v>
      </c>
      <c r="H2434" s="50" t="n">
        <f aca="false">FilterOPk!F$40</f>
        <v>0</v>
      </c>
      <c r="I2434" s="50" t="n">
        <f aca="false">FilterOPk!G$40</f>
        <v>0</v>
      </c>
      <c r="J2434" s="50" t="n">
        <f aca="false">FilterOPk!H$40</f>
        <v>0</v>
      </c>
      <c r="K2434" s="50" t="n">
        <f aca="false">FilterOPk!I$40</f>
        <v>0</v>
      </c>
      <c r="L2434" s="50" t="n">
        <f aca="false">FilterOPk!J$40</f>
        <v>0</v>
      </c>
      <c r="M2434" s="50" t="n">
        <f aca="false">FilterOPk!K$40</f>
        <v>0</v>
      </c>
      <c r="N2434" s="50" t="n">
        <f aca="false">FilterOPk!L$40</f>
        <v>0</v>
      </c>
      <c r="O2434" s="50" t="n">
        <f aca="false">FilterOPk!M$40</f>
        <v>0</v>
      </c>
      <c r="P2434" s="50" t="n">
        <f aca="false">FilterOPk!N$40</f>
        <v>0</v>
      </c>
      <c r="Q2434" s="51" t="n">
        <f aca="false">FilterOPk!O$40</f>
        <v>0</v>
      </c>
    </row>
    <row r="2435" customFormat="false" ht="12.75" hidden="false" customHeight="false" outlineLevel="0" collapsed="false">
      <c r="B2435" s="85" t="str">
        <f aca="false">FilterOPk!A$41</f>
        <v>Matt Lorenz</v>
      </c>
      <c r="C2435" s="13" t="n">
        <f aca="false">C2434+1</f>
        <v>2434</v>
      </c>
      <c r="D2435" s="50" t="n">
        <f aca="false">FilterOPk!B$41</f>
        <v>0</v>
      </c>
      <c r="E2435" s="50" t="n">
        <f aca="false">FilterOPk!C$41</f>
        <v>0</v>
      </c>
      <c r="F2435" s="50" t="n">
        <f aca="false">FilterOPk!D$41</f>
        <v>0</v>
      </c>
      <c r="G2435" s="50" t="n">
        <f aca="false">FilterOPk!E$41</f>
        <v>0</v>
      </c>
      <c r="H2435" s="50" t="n">
        <f aca="false">FilterOPk!F$41</f>
        <v>0</v>
      </c>
      <c r="I2435" s="50" t="n">
        <f aca="false">FilterOPk!G$41</f>
        <v>0</v>
      </c>
      <c r="J2435" s="50" t="n">
        <f aca="false">FilterOPk!H$41</f>
        <v>0</v>
      </c>
      <c r="K2435" s="50" t="n">
        <f aca="false">FilterOPk!I$41</f>
        <v>0</v>
      </c>
      <c r="L2435" s="50" t="n">
        <f aca="false">FilterOPk!J$41</f>
        <v>0</v>
      </c>
      <c r="M2435" s="50" t="n">
        <f aca="false">FilterOPk!K$41</f>
        <v>0</v>
      </c>
      <c r="N2435" s="50" t="n">
        <f aca="false">FilterOPk!L$41</f>
        <v>0</v>
      </c>
      <c r="O2435" s="50" t="n">
        <f aca="false">FilterOPk!M$41</f>
        <v>0</v>
      </c>
      <c r="P2435" s="50" t="n">
        <f aca="false">FilterOPk!N$41</f>
        <v>0</v>
      </c>
      <c r="Q2435" s="51" t="n">
        <f aca="false">FilterOPk!O$41</f>
        <v>0</v>
      </c>
    </row>
    <row r="2436" customFormat="false" ht="12.75" hidden="false" customHeight="false" outlineLevel="0" collapsed="false">
      <c r="B2436" s="85" t="str">
        <f aca="false">FilterOPk!A$42</f>
        <v>John Forney</v>
      </c>
      <c r="C2436" s="13" t="n">
        <f aca="false">C2435+1</f>
        <v>2435</v>
      </c>
      <c r="D2436" s="50" t="n">
        <f aca="false">FilterOPk!B$42</f>
        <v>0</v>
      </c>
      <c r="E2436" s="50" t="n">
        <f aca="false">FilterOPk!C$42</f>
        <v>0</v>
      </c>
      <c r="F2436" s="50" t="n">
        <f aca="false">FilterOPk!D$42</f>
        <v>0</v>
      </c>
      <c r="G2436" s="50" t="n">
        <f aca="false">FilterOPk!E$42</f>
        <v>0</v>
      </c>
      <c r="H2436" s="50" t="n">
        <f aca="false">FilterOPk!F$42</f>
        <v>0</v>
      </c>
      <c r="I2436" s="50" t="n">
        <f aca="false">FilterOPk!G$42</f>
        <v>0</v>
      </c>
      <c r="J2436" s="50" t="n">
        <f aca="false">FilterOPk!H$42</f>
        <v>0</v>
      </c>
      <c r="K2436" s="50" t="n">
        <f aca="false">FilterOPk!I$42</f>
        <v>0</v>
      </c>
      <c r="L2436" s="50" t="n">
        <f aca="false">FilterOPk!J$42</f>
        <v>0</v>
      </c>
      <c r="M2436" s="50" t="n">
        <f aca="false">FilterOPk!K$42</f>
        <v>0</v>
      </c>
      <c r="N2436" s="50" t="n">
        <f aca="false">FilterOPk!L$42</f>
        <v>0</v>
      </c>
      <c r="O2436" s="50" t="n">
        <f aca="false">FilterOPk!M$42</f>
        <v>0</v>
      </c>
      <c r="P2436" s="50" t="n">
        <f aca="false">FilterOPk!N$42</f>
        <v>0</v>
      </c>
      <c r="Q2436" s="51" t="n">
        <f aca="false">FilterOPk!O$42</f>
        <v>0</v>
      </c>
    </row>
    <row r="2437" customFormat="false" ht="12.75" hidden="false" customHeight="false" outlineLevel="0" collapsed="false">
      <c r="B2437" s="85" t="str">
        <f aca="false">FilterOPk!A$43</f>
        <v>Mike Carson</v>
      </c>
      <c r="C2437" s="13" t="n">
        <f aca="false">C2436+1</f>
        <v>2436</v>
      </c>
      <c r="D2437" s="50" t="n">
        <f aca="false">FilterOPk!B$43</f>
        <v>0</v>
      </c>
      <c r="E2437" s="50" t="n">
        <f aca="false">FilterOPk!C$43</f>
        <v>0</v>
      </c>
      <c r="F2437" s="50" t="n">
        <f aca="false">FilterOPk!D$43</f>
        <v>0</v>
      </c>
      <c r="G2437" s="50" t="n">
        <f aca="false">FilterOPk!E$43</f>
        <v>0</v>
      </c>
      <c r="H2437" s="50" t="n">
        <f aca="false">FilterOPk!F$43</f>
        <v>0</v>
      </c>
      <c r="I2437" s="50" t="n">
        <f aca="false">FilterOPk!G$43</f>
        <v>0</v>
      </c>
      <c r="J2437" s="50" t="n">
        <f aca="false">FilterOPk!H$43</f>
        <v>0</v>
      </c>
      <c r="K2437" s="50" t="n">
        <f aca="false">FilterOPk!I$43</f>
        <v>0</v>
      </c>
      <c r="L2437" s="50" t="n">
        <f aca="false">FilterOPk!J$43</f>
        <v>0</v>
      </c>
      <c r="M2437" s="50" t="n">
        <f aca="false">FilterOPk!K$43</f>
        <v>0</v>
      </c>
      <c r="N2437" s="50" t="n">
        <f aca="false">FilterOPk!L$43</f>
        <v>0</v>
      </c>
      <c r="O2437" s="50" t="n">
        <f aca="false">FilterOPk!M$43</f>
        <v>0</v>
      </c>
      <c r="P2437" s="50" t="n">
        <f aca="false">FilterOPk!N$43</f>
        <v>0</v>
      </c>
      <c r="Q2437" s="51" t="n">
        <f aca="false">FilterOPk!O$43</f>
        <v>0</v>
      </c>
    </row>
    <row r="2438" customFormat="false" ht="12.75" hidden="false" customHeight="false" outlineLevel="0" collapsed="false">
      <c r="B2438" s="85" t="str">
        <f aca="false">FilterOPk!A$44</f>
        <v>Chris Dorland</v>
      </c>
      <c r="C2438" s="13" t="n">
        <f aca="false">C2437+1</f>
        <v>2437</v>
      </c>
      <c r="D2438" s="50" t="n">
        <f aca="false">FilterOPk!B$44</f>
        <v>0</v>
      </c>
      <c r="E2438" s="50" t="n">
        <f aca="false">FilterOPk!C$44</f>
        <v>0</v>
      </c>
      <c r="F2438" s="50" t="n">
        <f aca="false">FilterOPk!D$44</f>
        <v>0</v>
      </c>
      <c r="G2438" s="50" t="n">
        <f aca="false">FilterOPk!E$44</f>
        <v>0</v>
      </c>
      <c r="H2438" s="50" t="n">
        <f aca="false">FilterOPk!F$44</f>
        <v>0</v>
      </c>
      <c r="I2438" s="50" t="n">
        <f aca="false">FilterOPk!G$44</f>
        <v>0</v>
      </c>
      <c r="J2438" s="50" t="n">
        <f aca="false">FilterOPk!H$44</f>
        <v>0</v>
      </c>
      <c r="K2438" s="50" t="n">
        <f aca="false">FilterOPk!I$44</f>
        <v>0</v>
      </c>
      <c r="L2438" s="50" t="n">
        <f aca="false">FilterOPk!J$44</f>
        <v>0</v>
      </c>
      <c r="M2438" s="50" t="n">
        <f aca="false">FilterOPk!K$44</f>
        <v>0</v>
      </c>
      <c r="N2438" s="50" t="n">
        <f aca="false">FilterOPk!L$44</f>
        <v>0</v>
      </c>
      <c r="O2438" s="50" t="n">
        <f aca="false">FilterOPk!M$44</f>
        <v>0</v>
      </c>
      <c r="P2438" s="50" t="n">
        <f aca="false">FilterOPk!N$44</f>
        <v>0</v>
      </c>
      <c r="Q2438" s="51" t="n">
        <f aca="false">FilterOPk!O$44</f>
        <v>0</v>
      </c>
    </row>
    <row r="2439" customFormat="false" ht="12.75" hidden="false" customHeight="false" outlineLevel="0" collapsed="false">
      <c r="B2439" s="85" t="str">
        <f aca="false">FilterOPk!A$45</f>
        <v>Jeff King</v>
      </c>
      <c r="C2439" s="13" t="n">
        <f aca="false">C2438+1</f>
        <v>2438</v>
      </c>
      <c r="D2439" s="50" t="n">
        <f aca="false">FilterOPk!B$45</f>
        <v>0</v>
      </c>
      <c r="E2439" s="50" t="n">
        <f aca="false">FilterOPk!C$45</f>
        <v>0</v>
      </c>
      <c r="F2439" s="50" t="n">
        <f aca="false">FilterOPk!D$45</f>
        <v>0</v>
      </c>
      <c r="G2439" s="50" t="n">
        <f aca="false">FilterOPk!E$45</f>
        <v>0</v>
      </c>
      <c r="H2439" s="50" t="n">
        <f aca="false">FilterOPk!F$45</f>
        <v>0</v>
      </c>
      <c r="I2439" s="50" t="n">
        <f aca="false">FilterOPk!G$45</f>
        <v>0</v>
      </c>
      <c r="J2439" s="50" t="n">
        <f aca="false">FilterOPk!H$45</f>
        <v>0</v>
      </c>
      <c r="K2439" s="50" t="n">
        <f aca="false">FilterOPk!I$45</f>
        <v>0</v>
      </c>
      <c r="L2439" s="50" t="n">
        <f aca="false">FilterOPk!J$45</f>
        <v>0</v>
      </c>
      <c r="M2439" s="50" t="n">
        <f aca="false">FilterOPk!K$45</f>
        <v>0</v>
      </c>
      <c r="N2439" s="50" t="n">
        <f aca="false">FilterOPk!L$45</f>
        <v>0</v>
      </c>
      <c r="O2439" s="50" t="n">
        <f aca="false">FilterOPk!M$45</f>
        <v>0</v>
      </c>
      <c r="P2439" s="50" t="n">
        <f aca="false">FilterOPk!N$45</f>
        <v>0</v>
      </c>
      <c r="Q2439" s="51" t="n">
        <f aca="false">FilterOPk!O$45</f>
        <v>0</v>
      </c>
    </row>
    <row r="2440" customFormat="false" ht="12.75" hidden="false" customHeight="false" outlineLevel="0" collapsed="false">
      <c r="B2440" s="85" t="n">
        <f aca="false">FilterOPk!A$46</f>
        <v>0</v>
      </c>
      <c r="C2440" s="13" t="n">
        <f aca="false">C2439+1</f>
        <v>2439</v>
      </c>
      <c r="D2440" s="50" t="n">
        <f aca="false">FilterOPk!B$46</f>
        <v>0</v>
      </c>
      <c r="E2440" s="50" t="n">
        <f aca="false">FilterOPk!C$46</f>
        <v>0</v>
      </c>
      <c r="F2440" s="50" t="n">
        <f aca="false">FilterOPk!D$46</f>
        <v>0</v>
      </c>
      <c r="G2440" s="50" t="n">
        <f aca="false">FilterOPk!E$46</f>
        <v>0</v>
      </c>
      <c r="H2440" s="50" t="n">
        <f aca="false">FilterOPk!F$46</f>
        <v>0</v>
      </c>
      <c r="I2440" s="50" t="n">
        <f aca="false">FilterOPk!G$46</f>
        <v>0</v>
      </c>
      <c r="J2440" s="50" t="n">
        <f aca="false">FilterOPk!H$46</f>
        <v>0</v>
      </c>
      <c r="K2440" s="50" t="n">
        <f aca="false">FilterOPk!I$46</f>
        <v>0</v>
      </c>
      <c r="L2440" s="50" t="n">
        <f aca="false">FilterOPk!J$46</f>
        <v>0</v>
      </c>
      <c r="M2440" s="50" t="n">
        <f aca="false">FilterOPk!K$46</f>
        <v>0</v>
      </c>
      <c r="N2440" s="50" t="n">
        <f aca="false">FilterOPk!L$46</f>
        <v>0</v>
      </c>
      <c r="O2440" s="50" t="n">
        <f aca="false">FilterOPk!M$46</f>
        <v>0</v>
      </c>
      <c r="P2440" s="50" t="n">
        <f aca="false">FilterOPk!N$46</f>
        <v>0</v>
      </c>
      <c r="Q2440" s="51" t="n">
        <f aca="false">FilterOPk!O$46</f>
        <v>0</v>
      </c>
    </row>
    <row r="2441" customFormat="false" ht="12.75" hidden="false" customHeight="false" outlineLevel="0" collapsed="false">
      <c r="B2441" s="87" t="n">
        <f aca="false">FilterOPk!A$47</f>
        <v>0</v>
      </c>
      <c r="C2441" s="64" t="n">
        <f aca="false">C2440+1</f>
        <v>2440</v>
      </c>
      <c r="D2441" s="54" t="n">
        <f aca="false">FilterOPk!B$47</f>
        <v>0</v>
      </c>
      <c r="E2441" s="54" t="n">
        <f aca="false">FilterOPk!C$47</f>
        <v>0</v>
      </c>
      <c r="F2441" s="54" t="n">
        <f aca="false">FilterOPk!D$47</f>
        <v>0</v>
      </c>
      <c r="G2441" s="54" t="n">
        <f aca="false">FilterOPk!E$47</f>
        <v>0</v>
      </c>
      <c r="H2441" s="54" t="n">
        <f aca="false">FilterOPk!F$47</f>
        <v>0</v>
      </c>
      <c r="I2441" s="54" t="n">
        <f aca="false">FilterOPk!G$47</f>
        <v>0</v>
      </c>
      <c r="J2441" s="54" t="n">
        <f aca="false">FilterOPk!H$47</f>
        <v>0</v>
      </c>
      <c r="K2441" s="54" t="n">
        <f aca="false">FilterOPk!I$47</f>
        <v>0</v>
      </c>
      <c r="L2441" s="54" t="n">
        <f aca="false">FilterOPk!J$47</f>
        <v>0</v>
      </c>
      <c r="M2441" s="54" t="n">
        <f aca="false">FilterOPk!K$47</f>
        <v>0</v>
      </c>
      <c r="N2441" s="54" t="n">
        <f aca="false">FilterOPk!L$47</f>
        <v>0</v>
      </c>
      <c r="O2441" s="54" t="n">
        <f aca="false">FilterOPk!M$47</f>
        <v>0</v>
      </c>
      <c r="P2441" s="54" t="n">
        <f aca="false">FilterOPk!N$47</f>
        <v>0</v>
      </c>
      <c r="Q2441" s="55" t="n">
        <f aca="false">FilterOPk!O$47</f>
        <v>0</v>
      </c>
    </row>
    <row r="2442" customFormat="false" ht="12.75" hidden="false" customHeight="false" outlineLevel="0" collapsed="false">
      <c r="A2442" s="0" t="n">
        <f aca="false">A2402+1</f>
        <v>62</v>
      </c>
      <c r="B2442" s="57" t="n">
        <f aca="false">FilterOPk!D$1</f>
        <v>36907</v>
      </c>
      <c r="C2442" s="58" t="n">
        <f aca="false">C2441+1</f>
        <v>2441</v>
      </c>
      <c r="D2442" s="58"/>
      <c r="E2442" s="58"/>
      <c r="F2442" s="58"/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83"/>
    </row>
    <row r="2443" customFormat="false" ht="12.75" hidden="false" customHeight="false" outlineLevel="0" collapsed="false">
      <c r="B2443" s="61"/>
      <c r="C2443" s="13" t="n">
        <f aca="false">C2442+1</f>
        <v>2442</v>
      </c>
      <c r="D2443" s="13"/>
      <c r="E2443" s="21" t="s">
        <v>5</v>
      </c>
      <c r="F2443" s="21" t="s">
        <v>6</v>
      </c>
      <c r="G2443" s="21" t="s">
        <v>7</v>
      </c>
      <c r="H2443" s="21" t="s">
        <v>8</v>
      </c>
      <c r="I2443" s="21" t="s">
        <v>9</v>
      </c>
      <c r="J2443" s="21" t="s">
        <v>10</v>
      </c>
      <c r="K2443" s="21" t="s">
        <v>11</v>
      </c>
      <c r="L2443" s="21" t="s">
        <v>12</v>
      </c>
      <c r="M2443" s="21" t="s">
        <v>13</v>
      </c>
      <c r="N2443" s="21" t="s">
        <v>14</v>
      </c>
      <c r="O2443" s="21" t="n">
        <v>2002</v>
      </c>
      <c r="P2443" s="21" t="s">
        <v>15</v>
      </c>
      <c r="Q2443" s="84" t="s">
        <v>16</v>
      </c>
    </row>
    <row r="2444" customFormat="false" ht="12.75" hidden="false" customHeight="false" outlineLevel="0" collapsed="false">
      <c r="B2444" s="85" t="str">
        <f aca="false">FilterOPk!A$9</f>
        <v>Power positions</v>
      </c>
      <c r="C2444" s="13" t="n">
        <f aca="false">C2443+1</f>
        <v>2443</v>
      </c>
      <c r="D2444" s="13" t="s">
        <v>4</v>
      </c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13"/>
      <c r="Q2444" s="86"/>
    </row>
    <row r="2445" customFormat="false" ht="12.75" hidden="false" customHeight="false" outlineLevel="0" collapsed="false">
      <c r="B2445" s="85" t="str">
        <f aca="false">FilterOPk!A$10</f>
        <v>East Position</v>
      </c>
      <c r="C2445" s="13" t="n">
        <f aca="false">C2444+1</f>
        <v>2444</v>
      </c>
      <c r="D2445" s="50" t="n">
        <f aca="false">FilterOPk!B$10</f>
        <v>34784396.7946123</v>
      </c>
      <c r="E2445" s="50" t="n">
        <f aca="false">FilterOPk!C$10</f>
        <v>139428.68</v>
      </c>
      <c r="F2445" s="50" t="n">
        <f aca="false">FilterOPk!D$10</f>
        <v>244540.42</v>
      </c>
      <c r="G2445" s="50" t="n">
        <f aca="false">FilterOPk!E$10</f>
        <v>352018.99</v>
      </c>
      <c r="H2445" s="50" t="n">
        <f aca="false">FilterOPk!F$10</f>
        <v>454047.41</v>
      </c>
      <c r="I2445" s="50" t="n">
        <f aca="false">FilterOPk!G$10</f>
        <v>460700.87</v>
      </c>
      <c r="J2445" s="50" t="n">
        <f aca="false">FilterOPk!H$10</f>
        <v>371715.26</v>
      </c>
      <c r="K2445" s="50" t="n">
        <f aca="false">FilterOPk!I$10</f>
        <v>743238.67</v>
      </c>
      <c r="L2445" s="50" t="n">
        <f aca="false">FilterOPk!J$10</f>
        <v>433572.73</v>
      </c>
      <c r="M2445" s="50" t="n">
        <f aca="false">FilterOPk!K$10</f>
        <v>1264075.99</v>
      </c>
      <c r="N2445" s="50" t="n">
        <f aca="false">FilterOPk!L$10</f>
        <v>4463339.02</v>
      </c>
      <c r="O2445" s="50" t="n">
        <f aca="false">FilterOPk!M$10</f>
        <v>-232298.41</v>
      </c>
      <c r="P2445" s="50" t="n">
        <f aca="false">FilterOPk!N$10</f>
        <v>1174384.84</v>
      </c>
      <c r="Q2445" s="51" t="n">
        <f aca="false">FilterOPk!O$10</f>
        <v>5405425.45</v>
      </c>
    </row>
    <row r="2446" customFormat="false" ht="12.75" hidden="false" customHeight="false" outlineLevel="0" collapsed="false">
      <c r="B2446" s="85" t="str">
        <f aca="false">FilterOPk!A$11</f>
        <v>East Power Mgmt</v>
      </c>
      <c r="C2446" s="13" t="n">
        <f aca="false">C2445+1</f>
        <v>2445</v>
      </c>
      <c r="D2446" s="50" t="n">
        <f aca="false">FilterOPk!B$11</f>
        <v>7547347.04451418</v>
      </c>
      <c r="E2446" s="50" t="n">
        <f aca="false">FilterOPk!C$11</f>
        <v>0</v>
      </c>
      <c r="F2446" s="50" t="n">
        <f aca="false">FilterOPk!D$11</f>
        <v>0</v>
      </c>
      <c r="G2446" s="50" t="n">
        <f aca="false">FilterOPk!E$11</f>
        <v>0</v>
      </c>
      <c r="H2446" s="50" t="n">
        <f aca="false">FilterOPk!F$11</f>
        <v>0</v>
      </c>
      <c r="I2446" s="50" t="n">
        <f aca="false">FilterOPk!G$11</f>
        <v>0</v>
      </c>
      <c r="J2446" s="50" t="n">
        <f aca="false">FilterOPk!H$11</f>
        <v>0</v>
      </c>
      <c r="K2446" s="50" t="n">
        <f aca="false">FilterOPk!I$11</f>
        <v>0</v>
      </c>
      <c r="L2446" s="50" t="n">
        <f aca="false">FilterOPk!J$11</f>
        <v>0</v>
      </c>
      <c r="M2446" s="50" t="n">
        <f aca="false">FilterOPk!K$11</f>
        <v>0</v>
      </c>
      <c r="N2446" s="50" t="n">
        <f aca="false">FilterOPk!L$11</f>
        <v>0</v>
      </c>
      <c r="O2446" s="50" t="n">
        <f aca="false">FilterOPk!M$11</f>
        <v>0</v>
      </c>
      <c r="P2446" s="50" t="n">
        <f aca="false">FilterOPk!N$11</f>
        <v>0</v>
      </c>
      <c r="Q2446" s="51" t="n">
        <f aca="false">FilterOPk!O$11</f>
        <v>0</v>
      </c>
    </row>
    <row r="2447" customFormat="false" ht="12.75" hidden="false" customHeight="false" outlineLevel="0" collapsed="false">
      <c r="B2447" s="85" t="str">
        <f aca="false">FilterOPk!A$12</f>
        <v>Long Term Options</v>
      </c>
      <c r="C2447" s="13" t="n">
        <f aca="false">C2446+1</f>
        <v>2446</v>
      </c>
      <c r="D2447" s="50" t="n">
        <f aca="false">FilterOPk!B$12</f>
        <v>0</v>
      </c>
      <c r="E2447" s="50" t="n">
        <f aca="false">FilterOPk!C$12</f>
        <v>0</v>
      </c>
      <c r="F2447" s="50" t="n">
        <f aca="false">FilterOPk!D$12</f>
        <v>0</v>
      </c>
      <c r="G2447" s="50" t="n">
        <f aca="false">FilterOPk!E$12</f>
        <v>0</v>
      </c>
      <c r="H2447" s="50" t="n">
        <f aca="false">FilterOPk!F$12</f>
        <v>0</v>
      </c>
      <c r="I2447" s="50" t="n">
        <f aca="false">FilterOPk!G$12</f>
        <v>0</v>
      </c>
      <c r="J2447" s="50" t="n">
        <f aca="false">FilterOPk!H$12</f>
        <v>0</v>
      </c>
      <c r="K2447" s="50" t="n">
        <f aca="false">FilterOPk!I$12</f>
        <v>0</v>
      </c>
      <c r="L2447" s="50" t="n">
        <f aca="false">FilterOPk!J$12</f>
        <v>0</v>
      </c>
      <c r="M2447" s="50" t="n">
        <f aca="false">FilterOPk!K$12</f>
        <v>0</v>
      </c>
      <c r="N2447" s="50" t="n">
        <f aca="false">FilterOPk!L$12</f>
        <v>0</v>
      </c>
      <c r="O2447" s="50" t="n">
        <f aca="false">FilterOPk!M$12</f>
        <v>0</v>
      </c>
      <c r="P2447" s="50" t="n">
        <f aca="false">FilterOPk!N$12</f>
        <v>0</v>
      </c>
      <c r="Q2447" s="51" t="n">
        <f aca="false">FilterOPk!O$12</f>
        <v>0</v>
      </c>
    </row>
    <row r="2448" customFormat="false" ht="12.75" hidden="false" customHeight="false" outlineLevel="0" collapsed="false">
      <c r="B2448" s="85" t="str">
        <f aca="false">FilterOPk!A$13</f>
        <v>LT-MIDWEST</v>
      </c>
      <c r="C2448" s="13" t="n">
        <f aca="false">C2447+1</f>
        <v>2447</v>
      </c>
      <c r="D2448" s="50" t="n">
        <f aca="false">FilterOPk!B$13</f>
        <v>7151089.47366245</v>
      </c>
      <c r="E2448" s="50" t="n">
        <f aca="false">FilterOPk!C$13</f>
        <v>36317.39</v>
      </c>
      <c r="F2448" s="50" t="n">
        <f aca="false">FilterOPk!D$13</f>
        <v>95142.77</v>
      </c>
      <c r="G2448" s="50" t="n">
        <f aca="false">FilterOPk!E$13</f>
        <v>106523.31</v>
      </c>
      <c r="H2448" s="50" t="n">
        <f aca="false">FilterOPk!F$13</f>
        <v>103615.07</v>
      </c>
      <c r="I2448" s="50" t="n">
        <f aca="false">FilterOPk!G$13</f>
        <v>106049.09</v>
      </c>
      <c r="J2448" s="50" t="n">
        <f aca="false">FilterOPk!H$13</f>
        <v>78310</v>
      </c>
      <c r="K2448" s="50" t="n">
        <f aca="false">FilterOPk!I$13</f>
        <v>160210.16</v>
      </c>
      <c r="L2448" s="50" t="n">
        <f aca="false">FilterOPk!J$13</f>
        <v>108136.49</v>
      </c>
      <c r="M2448" s="50" t="n">
        <f aca="false">FilterOPk!K$13</f>
        <v>312653.19</v>
      </c>
      <c r="N2448" s="50" t="n">
        <f aca="false">FilterOPk!L$13</f>
        <v>1106957.47</v>
      </c>
      <c r="O2448" s="50" t="n">
        <f aca="false">FilterOPk!M$13</f>
        <v>-124610.37</v>
      </c>
      <c r="P2448" s="50" t="n">
        <f aca="false">FilterOPk!N$13</f>
        <v>893459.31</v>
      </c>
      <c r="Q2448" s="51" t="n">
        <f aca="false">FilterOPk!O$13</f>
        <v>1875806.41</v>
      </c>
    </row>
    <row r="2449" customFormat="false" ht="12.75" hidden="false" customHeight="false" outlineLevel="0" collapsed="false">
      <c r="B2449" s="85" t="str">
        <f aca="false">FilterOPk!A$14</f>
        <v>ST-ECAR</v>
      </c>
      <c r="C2449" s="13" t="n">
        <f aca="false">C2448+1</f>
        <v>2448</v>
      </c>
      <c r="D2449" s="50" t="n">
        <f aca="false">FilterOPk!B$14</f>
        <v>238101.441960815</v>
      </c>
      <c r="E2449" s="50" t="n">
        <f aca="false">FilterOPk!C$14</f>
        <v>0</v>
      </c>
      <c r="F2449" s="50" t="n">
        <f aca="false">FilterOPk!D$14</f>
        <v>0</v>
      </c>
      <c r="G2449" s="50" t="n">
        <f aca="false">FilterOPk!E$14</f>
        <v>0</v>
      </c>
      <c r="H2449" s="50" t="n">
        <f aca="false">FilterOPk!F$14</f>
        <v>0</v>
      </c>
      <c r="I2449" s="50" t="n">
        <f aca="false">FilterOPk!G$14</f>
        <v>0</v>
      </c>
      <c r="J2449" s="50" t="n">
        <f aca="false">FilterOPk!H$14</f>
        <v>0</v>
      </c>
      <c r="K2449" s="50" t="n">
        <f aca="false">FilterOPk!I$14</f>
        <v>0</v>
      </c>
      <c r="L2449" s="50" t="n">
        <f aca="false">FilterOPk!J$14</f>
        <v>0</v>
      </c>
      <c r="M2449" s="50" t="n">
        <f aca="false">FilterOPk!K$14</f>
        <v>0</v>
      </c>
      <c r="N2449" s="50" t="n">
        <f aca="false">FilterOPk!L$14</f>
        <v>0</v>
      </c>
      <c r="O2449" s="50" t="n">
        <f aca="false">FilterOPk!M$14</f>
        <v>0</v>
      </c>
      <c r="P2449" s="50" t="n">
        <f aca="false">FilterOPk!N$14</f>
        <v>0</v>
      </c>
      <c r="Q2449" s="51" t="n">
        <f aca="false">FilterOPk!O$14</f>
        <v>0</v>
      </c>
    </row>
    <row r="2450" customFormat="false" ht="12.75" hidden="false" customHeight="false" outlineLevel="0" collapsed="false">
      <c r="B2450" s="85" t="str">
        <f aca="false">FilterOPk!A$15</f>
        <v>ST- MAPP</v>
      </c>
      <c r="C2450" s="13" t="n">
        <f aca="false">C2449+1</f>
        <v>2449</v>
      </c>
      <c r="D2450" s="50" t="n">
        <f aca="false">FilterOPk!B$15</f>
        <v>254636.614020626</v>
      </c>
      <c r="E2450" s="50" t="n">
        <f aca="false">FilterOPk!C$15</f>
        <v>-1590.85</v>
      </c>
      <c r="F2450" s="50" t="n">
        <f aca="false">FilterOPk!D$15</f>
        <v>-3167.72</v>
      </c>
      <c r="G2450" s="50" t="n">
        <f aca="false">FilterOPk!E$15</f>
        <v>-3546.79</v>
      </c>
      <c r="H2450" s="50" t="n">
        <f aca="false">FilterOPk!F$15</f>
        <v>-3530.89</v>
      </c>
      <c r="I2450" s="50" t="n">
        <f aca="false">FilterOPk!G$15</f>
        <v>0</v>
      </c>
      <c r="J2450" s="50" t="n">
        <f aca="false">FilterOPk!H$15</f>
        <v>0</v>
      </c>
      <c r="K2450" s="50" t="n">
        <f aca="false">FilterOPk!I$15</f>
        <v>0</v>
      </c>
      <c r="L2450" s="50" t="n">
        <f aca="false">FilterOPk!J$15</f>
        <v>0</v>
      </c>
      <c r="M2450" s="50" t="n">
        <f aca="false">FilterOPk!K$15</f>
        <v>0</v>
      </c>
      <c r="N2450" s="50" t="n">
        <f aca="false">FilterOPk!L$15</f>
        <v>-11836.25</v>
      </c>
      <c r="O2450" s="50" t="n">
        <f aca="false">FilterOPk!M$15</f>
        <v>0</v>
      </c>
      <c r="P2450" s="50" t="n">
        <f aca="false">FilterOPk!N$15</f>
        <v>0</v>
      </c>
      <c r="Q2450" s="51" t="n">
        <f aca="false">FilterOPk!O$15</f>
        <v>-11836.25</v>
      </c>
    </row>
    <row r="2451" customFormat="false" ht="12.75" hidden="false" customHeight="false" outlineLevel="0" collapsed="false">
      <c r="B2451" s="85" t="str">
        <f aca="false">FilterOPk!A$16</f>
        <v>ST- MAIN</v>
      </c>
      <c r="C2451" s="13" t="n">
        <f aca="false">C2450+1</f>
        <v>2450</v>
      </c>
      <c r="D2451" s="50" t="n">
        <f aca="false">FilterOPk!B$16</f>
        <v>694293.253349893</v>
      </c>
      <c r="E2451" s="50" t="n">
        <f aca="false">FilterOPk!C$16</f>
        <v>0</v>
      </c>
      <c r="F2451" s="50" t="n">
        <f aca="false">FilterOPk!D$16</f>
        <v>0</v>
      </c>
      <c r="G2451" s="50" t="n">
        <f aca="false">FilterOPk!E$16</f>
        <v>0</v>
      </c>
      <c r="H2451" s="50" t="n">
        <f aca="false">FilterOPk!F$16</f>
        <v>0</v>
      </c>
      <c r="I2451" s="50" t="n">
        <f aca="false">FilterOPk!G$16</f>
        <v>0</v>
      </c>
      <c r="J2451" s="50" t="n">
        <f aca="false">FilterOPk!H$16</f>
        <v>0</v>
      </c>
      <c r="K2451" s="50" t="n">
        <f aca="false">FilterOPk!I$16</f>
        <v>0</v>
      </c>
      <c r="L2451" s="50" t="n">
        <f aca="false">FilterOPk!J$16</f>
        <v>0</v>
      </c>
      <c r="M2451" s="50" t="n">
        <f aca="false">FilterOPk!K$16</f>
        <v>0</v>
      </c>
      <c r="N2451" s="50" t="n">
        <f aca="false">FilterOPk!L$16</f>
        <v>0</v>
      </c>
      <c r="O2451" s="50" t="n">
        <f aca="false">FilterOPk!M$16</f>
        <v>0</v>
      </c>
      <c r="P2451" s="50" t="n">
        <f aca="false">FilterOPk!N$16</f>
        <v>0</v>
      </c>
      <c r="Q2451" s="51" t="n">
        <f aca="false">FilterOPk!O$16</f>
        <v>0</v>
      </c>
    </row>
    <row r="2452" customFormat="false" ht="12.75" hidden="false" customHeight="false" outlineLevel="0" collapsed="false">
      <c r="B2452" s="85" t="str">
        <f aca="false">FilterOPk!A$17</f>
        <v>MW-ANALYST</v>
      </c>
      <c r="C2452" s="13" t="n">
        <f aca="false">C2451+1</f>
        <v>2451</v>
      </c>
      <c r="D2452" s="50" t="n">
        <f aca="false">FilterOPk!B$17</f>
        <v>0</v>
      </c>
      <c r="E2452" s="50" t="n">
        <f aca="false">FilterOPk!C$17</f>
        <v>0</v>
      </c>
      <c r="F2452" s="50" t="n">
        <f aca="false">FilterOPk!D$17</f>
        <v>0</v>
      </c>
      <c r="G2452" s="50" t="n">
        <f aca="false">FilterOPk!E$17</f>
        <v>0</v>
      </c>
      <c r="H2452" s="50" t="n">
        <f aca="false">FilterOPk!F$17</f>
        <v>0</v>
      </c>
      <c r="I2452" s="50" t="n">
        <f aca="false">FilterOPk!G$17</f>
        <v>0</v>
      </c>
      <c r="J2452" s="50" t="n">
        <f aca="false">FilterOPk!H$17</f>
        <v>0</v>
      </c>
      <c r="K2452" s="50" t="n">
        <f aca="false">FilterOPk!I$17</f>
        <v>0</v>
      </c>
      <c r="L2452" s="50" t="n">
        <f aca="false">FilterOPk!J$17</f>
        <v>0</v>
      </c>
      <c r="M2452" s="50" t="n">
        <f aca="false">FilterOPk!K$17</f>
        <v>0</v>
      </c>
      <c r="N2452" s="50" t="n">
        <f aca="false">FilterOPk!L$17</f>
        <v>0</v>
      </c>
      <c r="O2452" s="50" t="n">
        <f aca="false">FilterOPk!M$17</f>
        <v>0</v>
      </c>
      <c r="P2452" s="50" t="n">
        <f aca="false">FilterOPk!N$17</f>
        <v>0</v>
      </c>
      <c r="Q2452" s="51" t="n">
        <f aca="false">FilterOPk!O$17</f>
        <v>0</v>
      </c>
    </row>
    <row r="2453" customFormat="false" ht="12.75" hidden="false" customHeight="false" outlineLevel="0" collapsed="false">
      <c r="B2453" s="85" t="str">
        <f aca="false">FilterOPk!A$18</f>
        <v>LT-NE</v>
      </c>
      <c r="C2453" s="13" t="n">
        <f aca="false">C2452+1</f>
        <v>2452</v>
      </c>
      <c r="D2453" s="50" t="n">
        <f aca="false">FilterOPk!B$18</f>
        <v>6187311.37539291</v>
      </c>
      <c r="E2453" s="50" t="n">
        <f aca="false">FilterOPk!C$18</f>
        <v>38662.79</v>
      </c>
      <c r="F2453" s="50" t="n">
        <f aca="false">FilterOPk!D$18</f>
        <v>89522.8</v>
      </c>
      <c r="G2453" s="50" t="n">
        <f aca="false">FilterOPk!E$18</f>
        <v>158536.19</v>
      </c>
      <c r="H2453" s="50" t="n">
        <f aca="false">FilterOPk!F$18</f>
        <v>261849.24</v>
      </c>
      <c r="I2453" s="50" t="n">
        <f aca="false">FilterOPk!G$18</f>
        <v>291708.83</v>
      </c>
      <c r="J2453" s="50" t="n">
        <f aca="false">FilterOPk!H$18</f>
        <v>228360.42</v>
      </c>
      <c r="K2453" s="50" t="n">
        <f aca="false">FilterOPk!I$18</f>
        <v>445432.42</v>
      </c>
      <c r="L2453" s="50" t="n">
        <f aca="false">FilterOPk!J$18</f>
        <v>266345.8</v>
      </c>
      <c r="M2453" s="50" t="n">
        <f aca="false">FilterOPk!K$18</f>
        <v>801315.09</v>
      </c>
      <c r="N2453" s="50" t="n">
        <f aca="false">FilterOPk!L$18</f>
        <v>2581733.58</v>
      </c>
      <c r="O2453" s="50" t="n">
        <f aca="false">FilterOPk!M$18</f>
        <v>-636932.37</v>
      </c>
      <c r="P2453" s="50" t="n">
        <f aca="false">FilterOPk!N$18</f>
        <v>-2303942.42</v>
      </c>
      <c r="Q2453" s="51" t="n">
        <f aca="false">FilterOPk!O$18</f>
        <v>-359141.210000001</v>
      </c>
    </row>
    <row r="2454" customFormat="false" ht="12.75" hidden="false" customHeight="false" outlineLevel="0" collapsed="false">
      <c r="B2454" s="85" t="str">
        <f aca="false">FilterOPk!A$19</f>
        <v>LT-PJM</v>
      </c>
      <c r="C2454" s="13" t="n">
        <f aca="false">C2453+1</f>
        <v>2453</v>
      </c>
      <c r="D2454" s="50" t="n">
        <f aca="false">FilterOPk!B$19</f>
        <v>1818236.42109565</v>
      </c>
      <c r="E2454" s="50" t="n">
        <f aca="false">FilterOPk!C$19</f>
        <v>0</v>
      </c>
      <c r="F2454" s="50" t="n">
        <f aca="false">FilterOPk!D$19</f>
        <v>19402.28</v>
      </c>
      <c r="G2454" s="50" t="n">
        <f aca="false">FilterOPk!E$19</f>
        <v>57930.92</v>
      </c>
      <c r="H2454" s="50" t="n">
        <f aca="false">FilterOPk!F$19</f>
        <v>59436.7</v>
      </c>
      <c r="I2454" s="50" t="n">
        <f aca="false">FilterOPk!G$19</f>
        <v>19136.52</v>
      </c>
      <c r="J2454" s="50" t="n">
        <f aca="false">FilterOPk!H$19</f>
        <v>18664.41</v>
      </c>
      <c r="K2454" s="50" t="n">
        <f aca="false">FilterOPk!I$19</f>
        <v>33608.82</v>
      </c>
      <c r="L2454" s="50" t="n">
        <f aca="false">FilterOPk!J$19</f>
        <v>20867.53</v>
      </c>
      <c r="M2454" s="50" t="n">
        <f aca="false">FilterOPk!K$19</f>
        <v>56340.86</v>
      </c>
      <c r="N2454" s="50" t="n">
        <f aca="false">FilterOPk!L$19</f>
        <v>285388.04</v>
      </c>
      <c r="O2454" s="50" t="n">
        <f aca="false">FilterOPk!M$19</f>
        <v>-1975.43</v>
      </c>
      <c r="P2454" s="50" t="n">
        <f aca="false">FilterOPk!N$19</f>
        <v>-179963.06</v>
      </c>
      <c r="Q2454" s="51" t="n">
        <f aca="false">FilterOPk!O$19</f>
        <v>103449.55</v>
      </c>
    </row>
    <row r="2455" customFormat="false" ht="12.75" hidden="false" customHeight="false" outlineLevel="0" collapsed="false">
      <c r="B2455" s="85" t="str">
        <f aca="false">FilterOPk!A$20</f>
        <v>LT- NY</v>
      </c>
      <c r="C2455" s="13" t="n">
        <f aca="false">C2454+1</f>
        <v>2454</v>
      </c>
      <c r="D2455" s="50" t="n">
        <f aca="false">FilterOPk!B$20</f>
        <v>0</v>
      </c>
      <c r="E2455" s="50" t="n">
        <f aca="false">FilterOPk!C$20</f>
        <v>-9128.22</v>
      </c>
      <c r="F2455" s="50" t="n">
        <f aca="false">FilterOPk!D$20</f>
        <v>-69725.26</v>
      </c>
      <c r="G2455" s="50" t="n">
        <f aca="false">FilterOPk!E$20</f>
        <v>0</v>
      </c>
      <c r="H2455" s="50" t="n">
        <f aca="false">FilterOPk!F$20</f>
        <v>0</v>
      </c>
      <c r="I2455" s="50" t="n">
        <f aca="false">FilterOPk!G$20</f>
        <v>0</v>
      </c>
      <c r="J2455" s="50" t="n">
        <f aca="false">FilterOPk!H$20</f>
        <v>0</v>
      </c>
      <c r="K2455" s="50" t="n">
        <f aca="false">FilterOPk!I$20</f>
        <v>0</v>
      </c>
      <c r="L2455" s="50" t="n">
        <f aca="false">FilterOPk!J$20</f>
        <v>0</v>
      </c>
      <c r="M2455" s="50" t="n">
        <f aca="false">FilterOPk!K$20</f>
        <v>0</v>
      </c>
      <c r="N2455" s="50" t="n">
        <f aca="false">FilterOPk!L$20</f>
        <v>-78853.48</v>
      </c>
      <c r="O2455" s="50" t="n">
        <f aca="false">FilterOPk!M$20</f>
        <v>0</v>
      </c>
      <c r="P2455" s="50" t="n">
        <f aca="false">FilterOPk!N$20</f>
        <v>12056.92</v>
      </c>
      <c r="Q2455" s="51" t="n">
        <f aca="false">FilterOPk!O$20</f>
        <v>-66796.56</v>
      </c>
    </row>
    <row r="2456" customFormat="false" ht="12.75" hidden="false" customHeight="false" outlineLevel="0" collapsed="false">
      <c r="B2456" s="85" t="str">
        <f aca="false">FilterOPk!A$21</f>
        <v>ST- PJM</v>
      </c>
      <c r="C2456" s="13" t="n">
        <f aca="false">C2455+1</f>
        <v>2455</v>
      </c>
      <c r="D2456" s="50" t="n">
        <f aca="false">FilterOPk!B$21</f>
        <v>1243093.71447674</v>
      </c>
      <c r="E2456" s="50" t="n">
        <f aca="false">FilterOPk!C$21</f>
        <v>13503.06</v>
      </c>
      <c r="F2456" s="50" t="n">
        <f aca="false">FilterOPk!D$21</f>
        <v>0</v>
      </c>
      <c r="G2456" s="50" t="n">
        <f aca="false">FilterOPk!E$21</f>
        <v>0</v>
      </c>
      <c r="H2456" s="50" t="n">
        <f aca="false">FilterOPk!F$21</f>
        <v>0</v>
      </c>
      <c r="I2456" s="50" t="n">
        <f aca="false">FilterOPk!G$21</f>
        <v>0</v>
      </c>
      <c r="J2456" s="50" t="n">
        <f aca="false">FilterOPk!H$21</f>
        <v>0</v>
      </c>
      <c r="K2456" s="50" t="n">
        <f aca="false">FilterOPk!I$21</f>
        <v>0</v>
      </c>
      <c r="L2456" s="50" t="n">
        <f aca="false">FilterOPk!J$21</f>
        <v>0</v>
      </c>
      <c r="M2456" s="50" t="n">
        <f aca="false">FilterOPk!K$21</f>
        <v>0</v>
      </c>
      <c r="N2456" s="50" t="n">
        <f aca="false">FilterOPk!L$21</f>
        <v>13503.06</v>
      </c>
      <c r="O2456" s="50" t="n">
        <f aca="false">FilterOPk!M$21</f>
        <v>0</v>
      </c>
      <c r="P2456" s="50" t="n">
        <f aca="false">FilterOPk!N$21</f>
        <v>0</v>
      </c>
      <c r="Q2456" s="51" t="n">
        <f aca="false">FilterOPk!O$21</f>
        <v>13503.06</v>
      </c>
    </row>
    <row r="2457" customFormat="false" ht="12.75" hidden="false" customHeight="false" outlineLevel="0" collapsed="false">
      <c r="B2457" s="85" t="str">
        <f aca="false">FilterOPk!A$22</f>
        <v>ST- NENG</v>
      </c>
      <c r="C2457" s="13" t="n">
        <f aca="false">C2456+1</f>
        <v>2456</v>
      </c>
      <c r="D2457" s="50" t="n">
        <f aca="false">FilterOPk!B$22</f>
        <v>539719.375927685</v>
      </c>
      <c r="E2457" s="50" t="n">
        <f aca="false">FilterOPk!C$22</f>
        <v>17499.36</v>
      </c>
      <c r="F2457" s="50" t="n">
        <f aca="false">FilterOPk!D$22</f>
        <v>34844.91</v>
      </c>
      <c r="G2457" s="50" t="n">
        <f aca="false">FilterOPk!E$22</f>
        <v>0</v>
      </c>
      <c r="H2457" s="50" t="n">
        <f aca="false">FilterOPk!F$22</f>
        <v>0</v>
      </c>
      <c r="I2457" s="50" t="n">
        <f aca="false">FilterOPk!G$22</f>
        <v>0</v>
      </c>
      <c r="J2457" s="50" t="n">
        <f aca="false">FilterOPk!H$22</f>
        <v>0</v>
      </c>
      <c r="K2457" s="50" t="n">
        <f aca="false">FilterOPk!I$22</f>
        <v>0</v>
      </c>
      <c r="L2457" s="50" t="n">
        <f aca="false">FilterOPk!J$22</f>
        <v>0</v>
      </c>
      <c r="M2457" s="50" t="n">
        <f aca="false">FilterOPk!K$22</f>
        <v>0</v>
      </c>
      <c r="N2457" s="50" t="n">
        <f aca="false">FilterOPk!L$22</f>
        <v>52344.27</v>
      </c>
      <c r="O2457" s="50" t="n">
        <f aca="false">FilterOPk!M$22</f>
        <v>0</v>
      </c>
      <c r="P2457" s="50" t="n">
        <f aca="false">FilterOPk!N$22</f>
        <v>0</v>
      </c>
      <c r="Q2457" s="51" t="n">
        <f aca="false">FilterOPk!O$22</f>
        <v>52344.27</v>
      </c>
    </row>
    <row r="2458" customFormat="false" ht="12.75" hidden="false" customHeight="false" outlineLevel="0" collapsed="false">
      <c r="B2458" s="85" t="str">
        <f aca="false">FilterOPk!A$23</f>
        <v>ST- NY</v>
      </c>
      <c r="C2458" s="13" t="n">
        <f aca="false">C2457+1</f>
        <v>2457</v>
      </c>
      <c r="D2458" s="50" t="n">
        <f aca="false">FilterOPk!B$23</f>
        <v>251437.188425373</v>
      </c>
      <c r="E2458" s="50" t="n">
        <f aca="false">FilterOPk!C$23</f>
        <v>22663</v>
      </c>
      <c r="F2458" s="50" t="n">
        <f aca="false">FilterOPk!D$23</f>
        <v>52267.36</v>
      </c>
      <c r="G2458" s="50" t="n">
        <f aca="false">FilterOPk!E$23</f>
        <v>0</v>
      </c>
      <c r="H2458" s="50" t="n">
        <f aca="false">FilterOPk!F$23</f>
        <v>0</v>
      </c>
      <c r="I2458" s="50" t="n">
        <f aca="false">FilterOPk!G$23</f>
        <v>0</v>
      </c>
      <c r="J2458" s="50" t="n">
        <f aca="false">FilterOPk!H$23</f>
        <v>0</v>
      </c>
      <c r="K2458" s="50" t="n">
        <f aca="false">FilterOPk!I$23</f>
        <v>0</v>
      </c>
      <c r="L2458" s="50" t="n">
        <f aca="false">FilterOPk!J$23</f>
        <v>0</v>
      </c>
      <c r="M2458" s="50" t="n">
        <f aca="false">FilterOPk!K$23</f>
        <v>0</v>
      </c>
      <c r="N2458" s="50" t="n">
        <f aca="false">FilterOPk!L$23</f>
        <v>74930.36</v>
      </c>
      <c r="O2458" s="50" t="n">
        <f aca="false">FilterOPk!M$23</f>
        <v>0</v>
      </c>
      <c r="P2458" s="50" t="n">
        <f aca="false">FilterOPk!N$23</f>
        <v>0</v>
      </c>
      <c r="Q2458" s="51" t="n">
        <f aca="false">FilterOPk!O$23</f>
        <v>74930.36</v>
      </c>
    </row>
    <row r="2459" customFormat="false" ht="12.75" hidden="false" customHeight="false" outlineLevel="0" collapsed="false">
      <c r="B2459" s="85" t="str">
        <f aca="false">FilterOPk!A$24</f>
        <v>NE- PHYS</v>
      </c>
      <c r="C2459" s="13" t="n">
        <f aca="false">C2458+1</f>
        <v>2458</v>
      </c>
      <c r="D2459" s="50" t="n">
        <f aca="false">FilterOPk!B$24</f>
        <v>0</v>
      </c>
      <c r="E2459" s="50" t="n">
        <f aca="false">FilterOPk!C$24</f>
        <v>0</v>
      </c>
      <c r="F2459" s="50" t="n">
        <f aca="false">FilterOPk!D$24</f>
        <v>0</v>
      </c>
      <c r="G2459" s="50" t="n">
        <f aca="false">FilterOPk!E$24</f>
        <v>0</v>
      </c>
      <c r="H2459" s="50" t="n">
        <f aca="false">FilterOPk!F$24</f>
        <v>0</v>
      </c>
      <c r="I2459" s="50" t="n">
        <f aca="false">FilterOPk!G$24</f>
        <v>0</v>
      </c>
      <c r="J2459" s="50" t="n">
        <f aca="false">FilterOPk!H$24</f>
        <v>0</v>
      </c>
      <c r="K2459" s="50" t="n">
        <f aca="false">FilterOPk!I$24</f>
        <v>0</v>
      </c>
      <c r="L2459" s="50" t="n">
        <f aca="false">FilterOPk!J$24</f>
        <v>0</v>
      </c>
      <c r="M2459" s="50" t="n">
        <f aca="false">FilterOPk!K$24</f>
        <v>0</v>
      </c>
      <c r="N2459" s="50" t="n">
        <f aca="false">FilterOPk!L$24</f>
        <v>0</v>
      </c>
      <c r="O2459" s="50" t="n">
        <f aca="false">FilterOPk!M$24</f>
        <v>0</v>
      </c>
      <c r="P2459" s="50" t="n">
        <f aca="false">FilterOPk!N$24</f>
        <v>0</v>
      </c>
      <c r="Q2459" s="51" t="n">
        <f aca="false">FilterOPk!O$24</f>
        <v>0</v>
      </c>
    </row>
    <row r="2460" customFormat="false" ht="12.75" hidden="false" customHeight="false" outlineLevel="0" collapsed="false">
      <c r="B2460" s="85" t="str">
        <f aca="false">FilterOPk!A$25</f>
        <v>LT-Southeast</v>
      </c>
      <c r="C2460" s="13" t="n">
        <f aca="false">C2459+1</f>
        <v>2459</v>
      </c>
      <c r="D2460" s="50" t="n">
        <f aca="false">FilterOPk!B$25</f>
        <v>11411200.8859117</v>
      </c>
      <c r="E2460" s="50" t="n">
        <f aca="false">FilterOPk!C$25</f>
        <v>15825.82</v>
      </c>
      <c r="F2460" s="50" t="n">
        <f aca="false">FilterOPk!D$25</f>
        <v>13250</v>
      </c>
      <c r="G2460" s="50" t="n">
        <f aca="false">FilterOPk!E$25</f>
        <v>24924.1</v>
      </c>
      <c r="H2460" s="50" t="n">
        <f aca="false">FilterOPk!F$25</f>
        <v>24690.47</v>
      </c>
      <c r="I2460" s="50" t="n">
        <f aca="false">FilterOPk!G$25</f>
        <v>26774</v>
      </c>
      <c r="J2460" s="50" t="n">
        <f aca="false">FilterOPk!H$25</f>
        <v>26715</v>
      </c>
      <c r="K2460" s="50" t="n">
        <f aca="false">FilterOPk!I$25</f>
        <v>57358.83</v>
      </c>
      <c r="L2460" s="50" t="n">
        <f aca="false">FilterOPk!J$25</f>
        <v>26146</v>
      </c>
      <c r="M2460" s="50" t="n">
        <f aca="false">FilterOPk!K$25</f>
        <v>75355.31</v>
      </c>
      <c r="N2460" s="50" t="n">
        <f aca="false">FilterOPk!L$25</f>
        <v>291039.53</v>
      </c>
      <c r="O2460" s="50" t="n">
        <f aca="false">FilterOPk!M$25</f>
        <v>-122359</v>
      </c>
      <c r="P2460" s="50" t="n">
        <f aca="false">FilterOPk!N$25</f>
        <v>514428.17</v>
      </c>
      <c r="Q2460" s="51" t="n">
        <f aca="false">FilterOPk!O$25</f>
        <v>683108.7</v>
      </c>
    </row>
    <row r="2461" customFormat="false" ht="12.75" hidden="false" customHeight="false" outlineLevel="0" collapsed="false">
      <c r="B2461" s="85" t="str">
        <f aca="false">FilterOPk!A$26</f>
        <v>ST-SPP</v>
      </c>
      <c r="C2461" s="13" t="n">
        <f aca="false">C2460+1</f>
        <v>2460</v>
      </c>
      <c r="D2461" s="50" t="n">
        <f aca="false">FilterOPk!B$26</f>
        <v>52202.8773549933</v>
      </c>
      <c r="E2461" s="50" t="n">
        <f aca="false">FilterOPk!C$26</f>
        <v>0</v>
      </c>
      <c r="F2461" s="50" t="n">
        <f aca="false">FilterOPk!D$26</f>
        <v>0</v>
      </c>
      <c r="G2461" s="50" t="n">
        <f aca="false">FilterOPk!E$26</f>
        <v>0</v>
      </c>
      <c r="H2461" s="50" t="n">
        <f aca="false">FilterOPk!F$26</f>
        <v>0</v>
      </c>
      <c r="I2461" s="50" t="n">
        <f aca="false">FilterOPk!G$26</f>
        <v>0</v>
      </c>
      <c r="J2461" s="50" t="n">
        <f aca="false">FilterOPk!H$26</f>
        <v>0</v>
      </c>
      <c r="K2461" s="50" t="n">
        <f aca="false">FilterOPk!I$26</f>
        <v>0</v>
      </c>
      <c r="L2461" s="50" t="n">
        <f aca="false">FilterOPk!J$26</f>
        <v>0</v>
      </c>
      <c r="M2461" s="50" t="n">
        <f aca="false">FilterOPk!K$26</f>
        <v>0</v>
      </c>
      <c r="N2461" s="50" t="n">
        <f aca="false">FilterOPk!L$26</f>
        <v>0</v>
      </c>
      <c r="O2461" s="50" t="n">
        <f aca="false">FilterOPk!M$26</f>
        <v>0</v>
      </c>
      <c r="P2461" s="50" t="n">
        <f aca="false">FilterOPk!N$26</f>
        <v>0</v>
      </c>
      <c r="Q2461" s="51" t="n">
        <f aca="false">FilterOPk!O$26</f>
        <v>0</v>
      </c>
    </row>
    <row r="2462" customFormat="false" ht="12.75" hidden="false" customHeight="false" outlineLevel="0" collapsed="false">
      <c r="B2462" s="85" t="str">
        <f aca="false">FilterOPk!A$27</f>
        <v>ST-SERC</v>
      </c>
      <c r="C2462" s="13" t="n">
        <f aca="false">C2461+1</f>
        <v>2461</v>
      </c>
      <c r="D2462" s="50" t="n">
        <f aca="false">FilterOPk!B$27</f>
        <v>686881.973218232</v>
      </c>
      <c r="E2462" s="50" t="n">
        <f aca="false">FilterOPk!C$27</f>
        <v>0</v>
      </c>
      <c r="F2462" s="50" t="n">
        <f aca="false">FilterOPk!D$27</f>
        <v>0</v>
      </c>
      <c r="G2462" s="50" t="n">
        <f aca="false">FilterOPk!E$27</f>
        <v>0</v>
      </c>
      <c r="H2462" s="50" t="n">
        <f aca="false">FilterOPk!F$27</f>
        <v>0</v>
      </c>
      <c r="I2462" s="50" t="n">
        <f aca="false">FilterOPk!G$27</f>
        <v>0</v>
      </c>
      <c r="J2462" s="50" t="n">
        <f aca="false">FilterOPk!H$27</f>
        <v>0</v>
      </c>
      <c r="K2462" s="50" t="n">
        <f aca="false">FilterOPk!I$27</f>
        <v>0</v>
      </c>
      <c r="L2462" s="50" t="n">
        <f aca="false">FilterOPk!J$27</f>
        <v>0</v>
      </c>
      <c r="M2462" s="50" t="n">
        <f aca="false">FilterOPk!K$27</f>
        <v>0</v>
      </c>
      <c r="N2462" s="50" t="n">
        <f aca="false">FilterOPk!L$27</f>
        <v>0</v>
      </c>
      <c r="O2462" s="50" t="n">
        <f aca="false">FilterOPk!M$27</f>
        <v>0</v>
      </c>
      <c r="P2462" s="50" t="n">
        <f aca="false">FilterOPk!N$27</f>
        <v>0</v>
      </c>
      <c r="Q2462" s="51" t="n">
        <f aca="false">FilterOPk!O$27</f>
        <v>0</v>
      </c>
    </row>
    <row r="2463" customFormat="false" ht="12.75" hidden="false" customHeight="false" outlineLevel="0" collapsed="false">
      <c r="B2463" s="85" t="str">
        <f aca="false">FilterOPk!A$28</f>
        <v>LT- Texas</v>
      </c>
      <c r="C2463" s="13" t="n">
        <f aca="false">C2462+1</f>
        <v>2462</v>
      </c>
      <c r="D2463" s="50" t="n">
        <f aca="false">FilterOPk!B$28</f>
        <v>3826684.70313045</v>
      </c>
      <c r="E2463" s="50" t="n">
        <f aca="false">FilterOPk!C$28</f>
        <v>0</v>
      </c>
      <c r="F2463" s="50" t="n">
        <f aca="false">FilterOPk!D$28</f>
        <v>13003.28</v>
      </c>
      <c r="G2463" s="50" t="n">
        <f aca="false">FilterOPk!E$28</f>
        <v>7651.26</v>
      </c>
      <c r="H2463" s="50" t="n">
        <f aca="false">FilterOPk!F$28</f>
        <v>7986.82</v>
      </c>
      <c r="I2463" s="50" t="n">
        <f aca="false">FilterOPk!G$28</f>
        <v>17032.43</v>
      </c>
      <c r="J2463" s="50" t="n">
        <f aca="false">FilterOPk!H$28</f>
        <v>19665.43</v>
      </c>
      <c r="K2463" s="50" t="n">
        <f aca="false">FilterOPk!I$28</f>
        <v>46628.44</v>
      </c>
      <c r="L2463" s="50" t="n">
        <f aca="false">FilterOPk!J$28</f>
        <v>12076.91</v>
      </c>
      <c r="M2463" s="50" t="n">
        <f aca="false">FilterOPk!K$28</f>
        <v>18411.54</v>
      </c>
      <c r="N2463" s="50" t="n">
        <f aca="false">FilterOPk!L$28</f>
        <v>142456.11</v>
      </c>
      <c r="O2463" s="50" t="n">
        <f aca="false">FilterOPk!M$28</f>
        <v>653578.76</v>
      </c>
      <c r="P2463" s="50" t="n">
        <f aca="false">FilterOPk!N$28</f>
        <v>2238345.92</v>
      </c>
      <c r="Q2463" s="51" t="n">
        <f aca="false">FilterOPk!O$28</f>
        <v>3034380.79</v>
      </c>
    </row>
    <row r="2464" customFormat="false" ht="12.75" hidden="false" customHeight="false" outlineLevel="0" collapsed="false">
      <c r="B2464" s="85" t="str">
        <f aca="false">FilterOPk!A$29</f>
        <v>St- Texas</v>
      </c>
      <c r="C2464" s="13" t="n">
        <f aca="false">C2463+1</f>
        <v>2463</v>
      </c>
      <c r="D2464" s="50" t="n">
        <f aca="false">FilterOPk!B$29</f>
        <v>445563.239343252</v>
      </c>
      <c r="E2464" s="50" t="n">
        <f aca="false">FilterOPk!C$29</f>
        <v>5676.33</v>
      </c>
      <c r="F2464" s="50" t="n">
        <f aca="false">FilterOPk!D$29</f>
        <v>0</v>
      </c>
      <c r="G2464" s="50" t="n">
        <f aca="false">FilterOPk!E$29</f>
        <v>0</v>
      </c>
      <c r="H2464" s="50" t="n">
        <f aca="false">FilterOPk!F$29</f>
        <v>0</v>
      </c>
      <c r="I2464" s="50" t="n">
        <f aca="false">FilterOPk!G$29</f>
        <v>0</v>
      </c>
      <c r="J2464" s="50" t="n">
        <f aca="false">FilterOPk!H$29</f>
        <v>0</v>
      </c>
      <c r="K2464" s="50" t="n">
        <f aca="false">FilterOPk!I$29</f>
        <v>0</v>
      </c>
      <c r="L2464" s="50" t="n">
        <f aca="false">FilterOPk!J$29</f>
        <v>0</v>
      </c>
      <c r="M2464" s="50" t="n">
        <f aca="false">FilterOPk!K$29</f>
        <v>0</v>
      </c>
      <c r="N2464" s="50" t="n">
        <f aca="false">FilterOPk!L$29</f>
        <v>5676.33</v>
      </c>
      <c r="O2464" s="50" t="n">
        <f aca="false">FilterOPk!M$29</f>
        <v>0</v>
      </c>
      <c r="P2464" s="50" t="n">
        <f aca="false">FilterOPk!N$29</f>
        <v>0</v>
      </c>
      <c r="Q2464" s="51" t="n">
        <f aca="false">FilterOPk!O$29</f>
        <v>5676.33</v>
      </c>
    </row>
    <row r="2465" customFormat="false" ht="12.75" hidden="false" customHeight="false" outlineLevel="0" collapsed="false">
      <c r="B2465" s="85"/>
      <c r="C2465" s="13" t="n">
        <f aca="false">C2464+1</f>
        <v>2464</v>
      </c>
      <c r="D2465" s="50"/>
      <c r="E2465" s="50"/>
      <c r="F2465" s="50"/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1"/>
    </row>
    <row r="2466" customFormat="false" ht="12.75" hidden="false" customHeight="false" outlineLevel="0" collapsed="false">
      <c r="B2466" s="85" t="str">
        <f aca="false">FilterOPk!A$32</f>
        <v>Gas positions</v>
      </c>
      <c r="C2466" s="13" t="n">
        <f aca="false">C2465+1</f>
        <v>2465</v>
      </c>
      <c r="D2466" s="50" t="s">
        <v>4</v>
      </c>
      <c r="E2466" s="50"/>
      <c r="F2466" s="50"/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1"/>
    </row>
    <row r="2467" customFormat="false" ht="12.75" hidden="false" customHeight="false" outlineLevel="0" collapsed="false">
      <c r="B2467" s="85" t="str">
        <f aca="false">FilterOPk!A$33</f>
        <v>Kevin Presto</v>
      </c>
      <c r="C2467" s="13" t="n">
        <f aca="false">C2466+1</f>
        <v>2466</v>
      </c>
      <c r="D2467" s="50" t="n">
        <f aca="false">FilterOPk!B$33</f>
        <v>0</v>
      </c>
      <c r="E2467" s="50" t="n">
        <f aca="false">FilterOPk!C$33</f>
        <v>0</v>
      </c>
      <c r="F2467" s="50" t="n">
        <f aca="false">FilterOPk!D$33</f>
        <v>0</v>
      </c>
      <c r="G2467" s="50" t="n">
        <f aca="false">FilterOPk!E$33</f>
        <v>0</v>
      </c>
      <c r="H2467" s="50" t="n">
        <f aca="false">FilterOPk!F$33</f>
        <v>0</v>
      </c>
      <c r="I2467" s="50" t="n">
        <f aca="false">FilterOPk!G$33</f>
        <v>0</v>
      </c>
      <c r="J2467" s="50" t="n">
        <f aca="false">FilterOPk!H$33</f>
        <v>0</v>
      </c>
      <c r="K2467" s="50" t="n">
        <f aca="false">FilterOPk!I$33</f>
        <v>0</v>
      </c>
      <c r="L2467" s="50" t="n">
        <f aca="false">FilterOPk!J$33</f>
        <v>0</v>
      </c>
      <c r="M2467" s="50" t="n">
        <f aca="false">FilterOPk!K$33</f>
        <v>0</v>
      </c>
      <c r="N2467" s="50" t="n">
        <f aca="false">FilterOPk!L$33</f>
        <v>0</v>
      </c>
      <c r="O2467" s="50" t="n">
        <f aca="false">FilterOPk!M$33</f>
        <v>0</v>
      </c>
      <c r="P2467" s="50" t="n">
        <f aca="false">FilterOPk!N$33</f>
        <v>0</v>
      </c>
      <c r="Q2467" s="51" t="n">
        <f aca="false">FilterOPk!O$33</f>
        <v>0</v>
      </c>
    </row>
    <row r="2468" customFormat="false" ht="12.75" hidden="false" customHeight="false" outlineLevel="0" collapsed="false">
      <c r="B2468" s="85" t="str">
        <f aca="false">FilterOPk!A$34</f>
        <v>Fletcher Sturm</v>
      </c>
      <c r="C2468" s="13" t="n">
        <f aca="false">C2467+1</f>
        <v>2467</v>
      </c>
      <c r="D2468" s="50" t="n">
        <f aca="false">FilterOPk!B$34</f>
        <v>0</v>
      </c>
      <c r="E2468" s="50" t="n">
        <f aca="false">FilterOPk!C$34</f>
        <v>0</v>
      </c>
      <c r="F2468" s="50" t="n">
        <f aca="false">FilterOPk!D$34</f>
        <v>0</v>
      </c>
      <c r="G2468" s="50" t="n">
        <f aca="false">FilterOPk!E$34</f>
        <v>0</v>
      </c>
      <c r="H2468" s="50" t="n">
        <f aca="false">FilterOPk!F$34</f>
        <v>0</v>
      </c>
      <c r="I2468" s="50" t="n">
        <f aca="false">FilterOPk!G$34</f>
        <v>0</v>
      </c>
      <c r="J2468" s="50" t="n">
        <f aca="false">FilterOPk!H$34</f>
        <v>0</v>
      </c>
      <c r="K2468" s="50" t="n">
        <f aca="false">FilterOPk!I$34</f>
        <v>0</v>
      </c>
      <c r="L2468" s="50" t="n">
        <f aca="false">FilterOPk!J$34</f>
        <v>0</v>
      </c>
      <c r="M2468" s="50" t="n">
        <f aca="false">FilterOPk!K$34</f>
        <v>0</v>
      </c>
      <c r="N2468" s="50" t="n">
        <f aca="false">FilterOPk!L$34</f>
        <v>0</v>
      </c>
      <c r="O2468" s="50" t="n">
        <f aca="false">FilterOPk!M$34</f>
        <v>0</v>
      </c>
      <c r="P2468" s="50" t="n">
        <f aca="false">FilterOPk!N$34</f>
        <v>0</v>
      </c>
      <c r="Q2468" s="51" t="n">
        <f aca="false">FilterOPk!O$34</f>
        <v>0</v>
      </c>
    </row>
    <row r="2469" customFormat="false" ht="12.75" hidden="false" customHeight="false" outlineLevel="0" collapsed="false">
      <c r="B2469" s="85" t="str">
        <f aca="false">FilterOPk!A$35</f>
        <v>Doug Gilbert-Smith</v>
      </c>
      <c r="C2469" s="13" t="n">
        <f aca="false">C2468+1</f>
        <v>2468</v>
      </c>
      <c r="D2469" s="50" t="n">
        <f aca="false">FilterOPk!B$35</f>
        <v>0</v>
      </c>
      <c r="E2469" s="50" t="n">
        <f aca="false">FilterOPk!C$35</f>
        <v>0</v>
      </c>
      <c r="F2469" s="50" t="n">
        <f aca="false">FilterOPk!D$35</f>
        <v>0</v>
      </c>
      <c r="G2469" s="50" t="n">
        <f aca="false">FilterOPk!E$35</f>
        <v>0</v>
      </c>
      <c r="H2469" s="50" t="n">
        <f aca="false">FilterOPk!F$35</f>
        <v>0</v>
      </c>
      <c r="I2469" s="50" t="n">
        <f aca="false">FilterOPk!G$35</f>
        <v>0</v>
      </c>
      <c r="J2469" s="50" t="n">
        <f aca="false">FilterOPk!H$35</f>
        <v>0</v>
      </c>
      <c r="K2469" s="50" t="n">
        <f aca="false">FilterOPk!I$35</f>
        <v>0</v>
      </c>
      <c r="L2469" s="50" t="n">
        <f aca="false">FilterOPk!J$35</f>
        <v>0</v>
      </c>
      <c r="M2469" s="50" t="n">
        <f aca="false">FilterOPk!K$35</f>
        <v>0</v>
      </c>
      <c r="N2469" s="50" t="n">
        <f aca="false">FilterOPk!L$35</f>
        <v>0</v>
      </c>
      <c r="O2469" s="50" t="n">
        <f aca="false">FilterOPk!M$35</f>
        <v>0</v>
      </c>
      <c r="P2469" s="50" t="n">
        <f aca="false">FilterOPk!N$35</f>
        <v>0</v>
      </c>
      <c r="Q2469" s="51" t="n">
        <f aca="false">FilterOPk!O$35</f>
        <v>0</v>
      </c>
    </row>
    <row r="2470" customFormat="false" ht="12.75" hidden="false" customHeight="false" outlineLevel="0" collapsed="false">
      <c r="B2470" s="85" t="str">
        <f aca="false">FilterOPk!A$36</f>
        <v>Rogers Herndon</v>
      </c>
      <c r="C2470" s="13" t="n">
        <f aca="false">C2469+1</f>
        <v>2469</v>
      </c>
      <c r="D2470" s="50" t="n">
        <f aca="false">FilterOPk!B$36</f>
        <v>0</v>
      </c>
      <c r="E2470" s="50" t="n">
        <f aca="false">FilterOPk!C$36</f>
        <v>0</v>
      </c>
      <c r="F2470" s="50" t="n">
        <f aca="false">FilterOPk!D$36</f>
        <v>0</v>
      </c>
      <c r="G2470" s="50" t="n">
        <f aca="false">FilterOPk!E$36</f>
        <v>0</v>
      </c>
      <c r="H2470" s="50" t="n">
        <f aca="false">FilterOPk!F$36</f>
        <v>0</v>
      </c>
      <c r="I2470" s="50" t="n">
        <f aca="false">FilterOPk!G$36</f>
        <v>0</v>
      </c>
      <c r="J2470" s="50" t="n">
        <f aca="false">FilterOPk!H$36</f>
        <v>0</v>
      </c>
      <c r="K2470" s="50" t="n">
        <f aca="false">FilterOPk!I$36</f>
        <v>0</v>
      </c>
      <c r="L2470" s="50" t="n">
        <f aca="false">FilterOPk!J$36</f>
        <v>0</v>
      </c>
      <c r="M2470" s="50" t="n">
        <f aca="false">FilterOPk!K$36</f>
        <v>0</v>
      </c>
      <c r="N2470" s="50" t="n">
        <f aca="false">FilterOPk!L$36</f>
        <v>0</v>
      </c>
      <c r="O2470" s="50" t="n">
        <f aca="false">FilterOPk!M$36</f>
        <v>0</v>
      </c>
      <c r="P2470" s="50" t="n">
        <f aca="false">FilterOPk!N$36</f>
        <v>0</v>
      </c>
      <c r="Q2470" s="51" t="n">
        <f aca="false">FilterOPk!O$36</f>
        <v>0</v>
      </c>
    </row>
    <row r="2471" customFormat="false" ht="12.75" hidden="false" customHeight="false" outlineLevel="0" collapsed="false">
      <c r="B2471" s="85" t="str">
        <f aca="false">FilterOPk!A$37</f>
        <v>Dana Davis</v>
      </c>
      <c r="C2471" s="13" t="n">
        <f aca="false">C2470+1</f>
        <v>2470</v>
      </c>
      <c r="D2471" s="50" t="n">
        <f aca="false">FilterOPk!B$37</f>
        <v>0</v>
      </c>
      <c r="E2471" s="50" t="n">
        <f aca="false">FilterOPk!C$37</f>
        <v>0</v>
      </c>
      <c r="F2471" s="50" t="n">
        <f aca="false">FilterOPk!D$37</f>
        <v>0</v>
      </c>
      <c r="G2471" s="50" t="n">
        <f aca="false">FilterOPk!E$37</f>
        <v>0</v>
      </c>
      <c r="H2471" s="50" t="n">
        <f aca="false">FilterOPk!F$37</f>
        <v>0</v>
      </c>
      <c r="I2471" s="50" t="n">
        <f aca="false">FilterOPk!G$37</f>
        <v>0</v>
      </c>
      <c r="J2471" s="50" t="n">
        <f aca="false">FilterOPk!H$37</f>
        <v>0</v>
      </c>
      <c r="K2471" s="50" t="n">
        <f aca="false">FilterOPk!I$37</f>
        <v>0</v>
      </c>
      <c r="L2471" s="50" t="n">
        <f aca="false">FilterOPk!J$37</f>
        <v>0</v>
      </c>
      <c r="M2471" s="50" t="n">
        <f aca="false">FilterOPk!K$37</f>
        <v>0</v>
      </c>
      <c r="N2471" s="50" t="n">
        <f aca="false">FilterOPk!L$37</f>
        <v>0</v>
      </c>
      <c r="O2471" s="50" t="n">
        <f aca="false">FilterOPk!M$37</f>
        <v>0</v>
      </c>
      <c r="P2471" s="50" t="n">
        <f aca="false">FilterOPk!N$37</f>
        <v>0</v>
      </c>
      <c r="Q2471" s="51" t="n">
        <f aca="false">FilterOPk!O$37</f>
        <v>0</v>
      </c>
    </row>
    <row r="2472" customFormat="false" ht="12.75" hidden="false" customHeight="false" outlineLevel="0" collapsed="false">
      <c r="B2472" s="85" t="str">
        <f aca="false">FilterOPk!A$38</f>
        <v>Tom May</v>
      </c>
      <c r="C2472" s="13" t="n">
        <f aca="false">C2471+1</f>
        <v>2471</v>
      </c>
      <c r="D2472" s="50" t="n">
        <f aca="false">FilterOPk!B$38</f>
        <v>0</v>
      </c>
      <c r="E2472" s="50" t="n">
        <f aca="false">FilterOPk!C$38</f>
        <v>0</v>
      </c>
      <c r="F2472" s="50" t="n">
        <f aca="false">FilterOPk!D$38</f>
        <v>0</v>
      </c>
      <c r="G2472" s="50" t="n">
        <f aca="false">FilterOPk!E$38</f>
        <v>0</v>
      </c>
      <c r="H2472" s="50" t="n">
        <f aca="false">FilterOPk!F$38</f>
        <v>0</v>
      </c>
      <c r="I2472" s="50" t="n">
        <f aca="false">FilterOPk!G$38</f>
        <v>0</v>
      </c>
      <c r="J2472" s="50" t="n">
        <f aca="false">FilterOPk!H$38</f>
        <v>0</v>
      </c>
      <c r="K2472" s="50" t="n">
        <f aca="false">FilterOPk!I$38</f>
        <v>0</v>
      </c>
      <c r="L2472" s="50" t="n">
        <f aca="false">FilterOPk!J$38</f>
        <v>0</v>
      </c>
      <c r="M2472" s="50" t="n">
        <f aca="false">FilterOPk!K$38</f>
        <v>0</v>
      </c>
      <c r="N2472" s="50" t="n">
        <f aca="false">FilterOPk!L$38</f>
        <v>0</v>
      </c>
      <c r="O2472" s="50" t="n">
        <f aca="false">FilterOPk!M$38</f>
        <v>0</v>
      </c>
      <c r="P2472" s="50" t="n">
        <f aca="false">FilterOPk!N$38</f>
        <v>0</v>
      </c>
      <c r="Q2472" s="51" t="n">
        <f aca="false">FilterOPk!O$38</f>
        <v>0</v>
      </c>
    </row>
    <row r="2473" customFormat="false" ht="12.75" hidden="false" customHeight="false" outlineLevel="0" collapsed="false">
      <c r="B2473" s="85" t="str">
        <f aca="false">FilterOPk!A$39</f>
        <v>Clint Dean</v>
      </c>
      <c r="C2473" s="13" t="n">
        <f aca="false">C2472+1</f>
        <v>2472</v>
      </c>
      <c r="D2473" s="50" t="n">
        <f aca="false">FilterOPk!B$39</f>
        <v>0</v>
      </c>
      <c r="E2473" s="50" t="n">
        <f aca="false">FilterOPk!C$39</f>
        <v>0</v>
      </c>
      <c r="F2473" s="50" t="n">
        <f aca="false">FilterOPk!D$39</f>
        <v>0</v>
      </c>
      <c r="G2473" s="50" t="n">
        <f aca="false">FilterOPk!E$39</f>
        <v>0</v>
      </c>
      <c r="H2473" s="50" t="n">
        <f aca="false">FilterOPk!F$39</f>
        <v>0</v>
      </c>
      <c r="I2473" s="50" t="n">
        <f aca="false">FilterOPk!G$39</f>
        <v>0</v>
      </c>
      <c r="J2473" s="50" t="n">
        <f aca="false">FilterOPk!H$39</f>
        <v>0</v>
      </c>
      <c r="K2473" s="50" t="n">
        <f aca="false">FilterOPk!I$39</f>
        <v>0</v>
      </c>
      <c r="L2473" s="50" t="n">
        <f aca="false">FilterOPk!J$39</f>
        <v>0</v>
      </c>
      <c r="M2473" s="50" t="n">
        <f aca="false">FilterOPk!K$39</f>
        <v>0</v>
      </c>
      <c r="N2473" s="50" t="n">
        <f aca="false">FilterOPk!L$39</f>
        <v>0</v>
      </c>
      <c r="O2473" s="50" t="n">
        <f aca="false">FilterOPk!M$39</f>
        <v>0</v>
      </c>
      <c r="P2473" s="50" t="n">
        <f aca="false">FilterOPk!N$39</f>
        <v>0</v>
      </c>
      <c r="Q2473" s="51" t="n">
        <f aca="false">FilterOPk!O$39</f>
        <v>0</v>
      </c>
    </row>
    <row r="2474" customFormat="false" ht="12.75" hidden="false" customHeight="false" outlineLevel="0" collapsed="false">
      <c r="B2474" s="85" t="str">
        <f aca="false">FilterOPk!A$40</f>
        <v>Rob Benson</v>
      </c>
      <c r="C2474" s="13" t="n">
        <f aca="false">C2473+1</f>
        <v>2473</v>
      </c>
      <c r="D2474" s="50" t="n">
        <f aca="false">FilterOPk!B$40</f>
        <v>0</v>
      </c>
      <c r="E2474" s="50" t="n">
        <f aca="false">FilterOPk!C$40</f>
        <v>0</v>
      </c>
      <c r="F2474" s="50" t="n">
        <f aca="false">FilterOPk!D$40</f>
        <v>0</v>
      </c>
      <c r="G2474" s="50" t="n">
        <f aca="false">FilterOPk!E$40</f>
        <v>0</v>
      </c>
      <c r="H2474" s="50" t="n">
        <f aca="false">FilterOPk!F$40</f>
        <v>0</v>
      </c>
      <c r="I2474" s="50" t="n">
        <f aca="false">FilterOPk!G$40</f>
        <v>0</v>
      </c>
      <c r="J2474" s="50" t="n">
        <f aca="false">FilterOPk!H$40</f>
        <v>0</v>
      </c>
      <c r="K2474" s="50" t="n">
        <f aca="false">FilterOPk!I$40</f>
        <v>0</v>
      </c>
      <c r="L2474" s="50" t="n">
        <f aca="false">FilterOPk!J$40</f>
        <v>0</v>
      </c>
      <c r="M2474" s="50" t="n">
        <f aca="false">FilterOPk!K$40</f>
        <v>0</v>
      </c>
      <c r="N2474" s="50" t="n">
        <f aca="false">FilterOPk!L$40</f>
        <v>0</v>
      </c>
      <c r="O2474" s="50" t="n">
        <f aca="false">FilterOPk!M$40</f>
        <v>0</v>
      </c>
      <c r="P2474" s="50" t="n">
        <f aca="false">FilterOPk!N$40</f>
        <v>0</v>
      </c>
      <c r="Q2474" s="51" t="n">
        <f aca="false">FilterOPk!O$40</f>
        <v>0</v>
      </c>
    </row>
    <row r="2475" customFormat="false" ht="12.75" hidden="false" customHeight="false" outlineLevel="0" collapsed="false">
      <c r="B2475" s="85" t="str">
        <f aca="false">FilterOPk!A$41</f>
        <v>Matt Lorenz</v>
      </c>
      <c r="C2475" s="13" t="n">
        <f aca="false">C2474+1</f>
        <v>2474</v>
      </c>
      <c r="D2475" s="50" t="n">
        <f aca="false">FilterOPk!B$41</f>
        <v>0</v>
      </c>
      <c r="E2475" s="50" t="n">
        <f aca="false">FilterOPk!C$41</f>
        <v>0</v>
      </c>
      <c r="F2475" s="50" t="n">
        <f aca="false">FilterOPk!D$41</f>
        <v>0</v>
      </c>
      <c r="G2475" s="50" t="n">
        <f aca="false">FilterOPk!E$41</f>
        <v>0</v>
      </c>
      <c r="H2475" s="50" t="n">
        <f aca="false">FilterOPk!F$41</f>
        <v>0</v>
      </c>
      <c r="I2475" s="50" t="n">
        <f aca="false">FilterOPk!G$41</f>
        <v>0</v>
      </c>
      <c r="J2475" s="50" t="n">
        <f aca="false">FilterOPk!H$41</f>
        <v>0</v>
      </c>
      <c r="K2475" s="50" t="n">
        <f aca="false">FilterOPk!I$41</f>
        <v>0</v>
      </c>
      <c r="L2475" s="50" t="n">
        <f aca="false">FilterOPk!J$41</f>
        <v>0</v>
      </c>
      <c r="M2475" s="50" t="n">
        <f aca="false">FilterOPk!K$41</f>
        <v>0</v>
      </c>
      <c r="N2475" s="50" t="n">
        <f aca="false">FilterOPk!L$41</f>
        <v>0</v>
      </c>
      <c r="O2475" s="50" t="n">
        <f aca="false">FilterOPk!M$41</f>
        <v>0</v>
      </c>
      <c r="P2475" s="50" t="n">
        <f aca="false">FilterOPk!N$41</f>
        <v>0</v>
      </c>
      <c r="Q2475" s="51" t="n">
        <f aca="false">FilterOPk!O$41</f>
        <v>0</v>
      </c>
    </row>
    <row r="2476" customFormat="false" ht="12.75" hidden="false" customHeight="false" outlineLevel="0" collapsed="false">
      <c r="B2476" s="85" t="str">
        <f aca="false">FilterOPk!A$42</f>
        <v>John Forney</v>
      </c>
      <c r="C2476" s="13" t="n">
        <f aca="false">C2475+1</f>
        <v>2475</v>
      </c>
      <c r="D2476" s="50" t="n">
        <f aca="false">FilterOPk!B$42</f>
        <v>0</v>
      </c>
      <c r="E2476" s="50" t="n">
        <f aca="false">FilterOPk!C$42</f>
        <v>0</v>
      </c>
      <c r="F2476" s="50" t="n">
        <f aca="false">FilterOPk!D$42</f>
        <v>0</v>
      </c>
      <c r="G2476" s="50" t="n">
        <f aca="false">FilterOPk!E$42</f>
        <v>0</v>
      </c>
      <c r="H2476" s="50" t="n">
        <f aca="false">FilterOPk!F$42</f>
        <v>0</v>
      </c>
      <c r="I2476" s="50" t="n">
        <f aca="false">FilterOPk!G$42</f>
        <v>0</v>
      </c>
      <c r="J2476" s="50" t="n">
        <f aca="false">FilterOPk!H$42</f>
        <v>0</v>
      </c>
      <c r="K2476" s="50" t="n">
        <f aca="false">FilterOPk!I$42</f>
        <v>0</v>
      </c>
      <c r="L2476" s="50" t="n">
        <f aca="false">FilterOPk!J$42</f>
        <v>0</v>
      </c>
      <c r="M2476" s="50" t="n">
        <f aca="false">FilterOPk!K$42</f>
        <v>0</v>
      </c>
      <c r="N2476" s="50" t="n">
        <f aca="false">FilterOPk!L$42</f>
        <v>0</v>
      </c>
      <c r="O2476" s="50" t="n">
        <f aca="false">FilterOPk!M$42</f>
        <v>0</v>
      </c>
      <c r="P2476" s="50" t="n">
        <f aca="false">FilterOPk!N$42</f>
        <v>0</v>
      </c>
      <c r="Q2476" s="51" t="n">
        <f aca="false">FilterOPk!O$42</f>
        <v>0</v>
      </c>
    </row>
    <row r="2477" customFormat="false" ht="12.75" hidden="false" customHeight="false" outlineLevel="0" collapsed="false">
      <c r="B2477" s="85" t="str">
        <f aca="false">FilterOPk!A$43</f>
        <v>Mike Carson</v>
      </c>
      <c r="C2477" s="13" t="n">
        <f aca="false">C2476+1</f>
        <v>2476</v>
      </c>
      <c r="D2477" s="50" t="n">
        <f aca="false">FilterOPk!B$43</f>
        <v>0</v>
      </c>
      <c r="E2477" s="50" t="n">
        <f aca="false">FilterOPk!C$43</f>
        <v>0</v>
      </c>
      <c r="F2477" s="50" t="n">
        <f aca="false">FilterOPk!D$43</f>
        <v>0</v>
      </c>
      <c r="G2477" s="50" t="n">
        <f aca="false">FilterOPk!E$43</f>
        <v>0</v>
      </c>
      <c r="H2477" s="50" t="n">
        <f aca="false">FilterOPk!F$43</f>
        <v>0</v>
      </c>
      <c r="I2477" s="50" t="n">
        <f aca="false">FilterOPk!G$43</f>
        <v>0</v>
      </c>
      <c r="J2477" s="50" t="n">
        <f aca="false">FilterOPk!H$43</f>
        <v>0</v>
      </c>
      <c r="K2477" s="50" t="n">
        <f aca="false">FilterOPk!I$43</f>
        <v>0</v>
      </c>
      <c r="L2477" s="50" t="n">
        <f aca="false">FilterOPk!J$43</f>
        <v>0</v>
      </c>
      <c r="M2477" s="50" t="n">
        <f aca="false">FilterOPk!K$43</f>
        <v>0</v>
      </c>
      <c r="N2477" s="50" t="n">
        <f aca="false">FilterOPk!L$43</f>
        <v>0</v>
      </c>
      <c r="O2477" s="50" t="n">
        <f aca="false">FilterOPk!M$43</f>
        <v>0</v>
      </c>
      <c r="P2477" s="50" t="n">
        <f aca="false">FilterOPk!N$43</f>
        <v>0</v>
      </c>
      <c r="Q2477" s="51" t="n">
        <f aca="false">FilterOPk!O$43</f>
        <v>0</v>
      </c>
    </row>
    <row r="2478" customFormat="false" ht="12.75" hidden="false" customHeight="false" outlineLevel="0" collapsed="false">
      <c r="B2478" s="85" t="str">
        <f aca="false">FilterOPk!A$44</f>
        <v>Chris Dorland</v>
      </c>
      <c r="C2478" s="13" t="n">
        <f aca="false">C2477+1</f>
        <v>2477</v>
      </c>
      <c r="D2478" s="50" t="n">
        <f aca="false">FilterOPk!B$44</f>
        <v>0</v>
      </c>
      <c r="E2478" s="50" t="n">
        <f aca="false">FilterOPk!C$44</f>
        <v>0</v>
      </c>
      <c r="F2478" s="50" t="n">
        <f aca="false">FilterOPk!D$44</f>
        <v>0</v>
      </c>
      <c r="G2478" s="50" t="n">
        <f aca="false">FilterOPk!E$44</f>
        <v>0</v>
      </c>
      <c r="H2478" s="50" t="n">
        <f aca="false">FilterOPk!F$44</f>
        <v>0</v>
      </c>
      <c r="I2478" s="50" t="n">
        <f aca="false">FilterOPk!G$44</f>
        <v>0</v>
      </c>
      <c r="J2478" s="50" t="n">
        <f aca="false">FilterOPk!H$44</f>
        <v>0</v>
      </c>
      <c r="K2478" s="50" t="n">
        <f aca="false">FilterOPk!I$44</f>
        <v>0</v>
      </c>
      <c r="L2478" s="50" t="n">
        <f aca="false">FilterOPk!J$44</f>
        <v>0</v>
      </c>
      <c r="M2478" s="50" t="n">
        <f aca="false">FilterOPk!K$44</f>
        <v>0</v>
      </c>
      <c r="N2478" s="50" t="n">
        <f aca="false">FilterOPk!L$44</f>
        <v>0</v>
      </c>
      <c r="O2478" s="50" t="n">
        <f aca="false">FilterOPk!M$44</f>
        <v>0</v>
      </c>
      <c r="P2478" s="50" t="n">
        <f aca="false">FilterOPk!N$44</f>
        <v>0</v>
      </c>
      <c r="Q2478" s="51" t="n">
        <f aca="false">FilterOPk!O$44</f>
        <v>0</v>
      </c>
    </row>
    <row r="2479" customFormat="false" ht="12.75" hidden="false" customHeight="false" outlineLevel="0" collapsed="false">
      <c r="B2479" s="85" t="str">
        <f aca="false">FilterOPk!A$45</f>
        <v>Jeff King</v>
      </c>
      <c r="C2479" s="13" t="n">
        <f aca="false">C2478+1</f>
        <v>2478</v>
      </c>
      <c r="D2479" s="50" t="n">
        <f aca="false">FilterOPk!B$45</f>
        <v>0</v>
      </c>
      <c r="E2479" s="50" t="n">
        <f aca="false">FilterOPk!C$45</f>
        <v>0</v>
      </c>
      <c r="F2479" s="50" t="n">
        <f aca="false">FilterOPk!D$45</f>
        <v>0</v>
      </c>
      <c r="G2479" s="50" t="n">
        <f aca="false">FilterOPk!E$45</f>
        <v>0</v>
      </c>
      <c r="H2479" s="50" t="n">
        <f aca="false">FilterOPk!F$45</f>
        <v>0</v>
      </c>
      <c r="I2479" s="50" t="n">
        <f aca="false">FilterOPk!G$45</f>
        <v>0</v>
      </c>
      <c r="J2479" s="50" t="n">
        <f aca="false">FilterOPk!H$45</f>
        <v>0</v>
      </c>
      <c r="K2479" s="50" t="n">
        <f aca="false">FilterOPk!I$45</f>
        <v>0</v>
      </c>
      <c r="L2479" s="50" t="n">
        <f aca="false">FilterOPk!J$45</f>
        <v>0</v>
      </c>
      <c r="M2479" s="50" t="n">
        <f aca="false">FilterOPk!K$45</f>
        <v>0</v>
      </c>
      <c r="N2479" s="50" t="n">
        <f aca="false">FilterOPk!L$45</f>
        <v>0</v>
      </c>
      <c r="O2479" s="50" t="n">
        <f aca="false">FilterOPk!M$45</f>
        <v>0</v>
      </c>
      <c r="P2479" s="50" t="n">
        <f aca="false">FilterOPk!N$45</f>
        <v>0</v>
      </c>
      <c r="Q2479" s="51" t="n">
        <f aca="false">FilterOPk!O$45</f>
        <v>0</v>
      </c>
    </row>
    <row r="2480" customFormat="false" ht="12.75" hidden="false" customHeight="false" outlineLevel="0" collapsed="false">
      <c r="B2480" s="85" t="n">
        <f aca="false">FilterOPk!A$46</f>
        <v>0</v>
      </c>
      <c r="C2480" s="13" t="n">
        <f aca="false">C2479+1</f>
        <v>2479</v>
      </c>
      <c r="D2480" s="50" t="n">
        <f aca="false">FilterOPk!B$46</f>
        <v>0</v>
      </c>
      <c r="E2480" s="50" t="n">
        <f aca="false">FilterOPk!C$46</f>
        <v>0</v>
      </c>
      <c r="F2480" s="50" t="n">
        <f aca="false">FilterOPk!D$46</f>
        <v>0</v>
      </c>
      <c r="G2480" s="50" t="n">
        <f aca="false">FilterOPk!E$46</f>
        <v>0</v>
      </c>
      <c r="H2480" s="50" t="n">
        <f aca="false">FilterOPk!F$46</f>
        <v>0</v>
      </c>
      <c r="I2480" s="50" t="n">
        <f aca="false">FilterOPk!G$46</f>
        <v>0</v>
      </c>
      <c r="J2480" s="50" t="n">
        <f aca="false">FilterOPk!H$46</f>
        <v>0</v>
      </c>
      <c r="K2480" s="50" t="n">
        <f aca="false">FilterOPk!I$46</f>
        <v>0</v>
      </c>
      <c r="L2480" s="50" t="n">
        <f aca="false">FilterOPk!J$46</f>
        <v>0</v>
      </c>
      <c r="M2480" s="50" t="n">
        <f aca="false">FilterOPk!K$46</f>
        <v>0</v>
      </c>
      <c r="N2480" s="50" t="n">
        <f aca="false">FilterOPk!L$46</f>
        <v>0</v>
      </c>
      <c r="O2480" s="50" t="n">
        <f aca="false">FilterOPk!M$46</f>
        <v>0</v>
      </c>
      <c r="P2480" s="50" t="n">
        <f aca="false">FilterOPk!N$46</f>
        <v>0</v>
      </c>
      <c r="Q2480" s="51" t="n">
        <f aca="false">FilterOPk!O$46</f>
        <v>0</v>
      </c>
    </row>
    <row r="2481" customFormat="false" ht="12.75" hidden="false" customHeight="false" outlineLevel="0" collapsed="false">
      <c r="B2481" s="87" t="n">
        <f aca="false">FilterOPk!A$47</f>
        <v>0</v>
      </c>
      <c r="C2481" s="64" t="n">
        <f aca="false">C2480+1</f>
        <v>2480</v>
      </c>
      <c r="D2481" s="54" t="n">
        <f aca="false">FilterOPk!B$47</f>
        <v>0</v>
      </c>
      <c r="E2481" s="54" t="n">
        <f aca="false">FilterOPk!C$47</f>
        <v>0</v>
      </c>
      <c r="F2481" s="54" t="n">
        <f aca="false">FilterOPk!D$47</f>
        <v>0</v>
      </c>
      <c r="G2481" s="54" t="n">
        <f aca="false">FilterOPk!E$47</f>
        <v>0</v>
      </c>
      <c r="H2481" s="54" t="n">
        <f aca="false">FilterOPk!F$47</f>
        <v>0</v>
      </c>
      <c r="I2481" s="54" t="n">
        <f aca="false">FilterOPk!G$47</f>
        <v>0</v>
      </c>
      <c r="J2481" s="54" t="n">
        <f aca="false">FilterOPk!H$47</f>
        <v>0</v>
      </c>
      <c r="K2481" s="54" t="n">
        <f aca="false">FilterOPk!I$47</f>
        <v>0</v>
      </c>
      <c r="L2481" s="54" t="n">
        <f aca="false">FilterOPk!J$47</f>
        <v>0</v>
      </c>
      <c r="M2481" s="54" t="n">
        <f aca="false">FilterOPk!K$47</f>
        <v>0</v>
      </c>
      <c r="N2481" s="54" t="n">
        <f aca="false">FilterOPk!L$47</f>
        <v>0</v>
      </c>
      <c r="O2481" s="54" t="n">
        <f aca="false">FilterOPk!M$47</f>
        <v>0</v>
      </c>
      <c r="P2481" s="54" t="n">
        <f aca="false">FilterOPk!N$47</f>
        <v>0</v>
      </c>
      <c r="Q2481" s="55" t="n">
        <f aca="false">FilterOPk!O$47</f>
        <v>0</v>
      </c>
    </row>
    <row r="2482" customFormat="false" ht="12.75" hidden="false" customHeight="false" outlineLevel="0" collapsed="false">
      <c r="A2482" s="0" t="n">
        <f aca="false">A2442+1</f>
        <v>63</v>
      </c>
      <c r="B2482" s="57" t="n">
        <f aca="false">FilterOPk!D$1</f>
        <v>36907</v>
      </c>
      <c r="C2482" s="58" t="n">
        <f aca="false">C2481+1</f>
        <v>2481</v>
      </c>
      <c r="D2482" s="58"/>
      <c r="E2482" s="58"/>
      <c r="F2482" s="58"/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83"/>
    </row>
    <row r="2483" customFormat="false" ht="12.75" hidden="false" customHeight="false" outlineLevel="0" collapsed="false">
      <c r="B2483" s="61"/>
      <c r="C2483" s="13" t="n">
        <f aca="false">C2482+1</f>
        <v>2482</v>
      </c>
      <c r="D2483" s="13"/>
      <c r="E2483" s="21" t="s">
        <v>5</v>
      </c>
      <c r="F2483" s="21" t="s">
        <v>6</v>
      </c>
      <c r="G2483" s="21" t="s">
        <v>7</v>
      </c>
      <c r="H2483" s="21" t="s">
        <v>8</v>
      </c>
      <c r="I2483" s="21" t="s">
        <v>9</v>
      </c>
      <c r="J2483" s="21" t="s">
        <v>10</v>
      </c>
      <c r="K2483" s="21" t="s">
        <v>11</v>
      </c>
      <c r="L2483" s="21" t="s">
        <v>12</v>
      </c>
      <c r="M2483" s="21" t="s">
        <v>13</v>
      </c>
      <c r="N2483" s="21" t="s">
        <v>14</v>
      </c>
      <c r="O2483" s="21" t="n">
        <v>2002</v>
      </c>
      <c r="P2483" s="21" t="s">
        <v>15</v>
      </c>
      <c r="Q2483" s="84" t="s">
        <v>16</v>
      </c>
    </row>
    <row r="2484" customFormat="false" ht="12.75" hidden="false" customHeight="false" outlineLevel="0" collapsed="false">
      <c r="B2484" s="85" t="str">
        <f aca="false">FilterOPk!A$9</f>
        <v>Power positions</v>
      </c>
      <c r="C2484" s="13" t="n">
        <f aca="false">C2483+1</f>
        <v>2483</v>
      </c>
      <c r="D2484" s="13" t="s">
        <v>4</v>
      </c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13"/>
      <c r="Q2484" s="86"/>
    </row>
    <row r="2485" customFormat="false" ht="12.75" hidden="false" customHeight="false" outlineLevel="0" collapsed="false">
      <c r="B2485" s="85" t="str">
        <f aca="false">FilterOPk!A$10</f>
        <v>East Position</v>
      </c>
      <c r="C2485" s="13" t="n">
        <f aca="false">C2484+1</f>
        <v>2484</v>
      </c>
      <c r="D2485" s="50" t="n">
        <f aca="false">FilterOPk!B$10</f>
        <v>34784396.7946123</v>
      </c>
      <c r="E2485" s="50" t="n">
        <f aca="false">FilterOPk!C$10</f>
        <v>139428.68</v>
      </c>
      <c r="F2485" s="50" t="n">
        <f aca="false">FilterOPk!D$10</f>
        <v>244540.42</v>
      </c>
      <c r="G2485" s="50" t="n">
        <f aca="false">FilterOPk!E$10</f>
        <v>352018.99</v>
      </c>
      <c r="H2485" s="50" t="n">
        <f aca="false">FilterOPk!F$10</f>
        <v>454047.41</v>
      </c>
      <c r="I2485" s="50" t="n">
        <f aca="false">FilterOPk!G$10</f>
        <v>460700.87</v>
      </c>
      <c r="J2485" s="50" t="n">
        <f aca="false">FilterOPk!H$10</f>
        <v>371715.26</v>
      </c>
      <c r="K2485" s="50" t="n">
        <f aca="false">FilterOPk!I$10</f>
        <v>743238.67</v>
      </c>
      <c r="L2485" s="50" t="n">
        <f aca="false">FilterOPk!J$10</f>
        <v>433572.73</v>
      </c>
      <c r="M2485" s="50" t="n">
        <f aca="false">FilterOPk!K$10</f>
        <v>1264075.99</v>
      </c>
      <c r="N2485" s="50" t="n">
        <f aca="false">FilterOPk!L$10</f>
        <v>4463339.02</v>
      </c>
      <c r="O2485" s="50" t="n">
        <f aca="false">FilterOPk!M$10</f>
        <v>-232298.41</v>
      </c>
      <c r="P2485" s="50" t="n">
        <f aca="false">FilterOPk!N$10</f>
        <v>1174384.84</v>
      </c>
      <c r="Q2485" s="51" t="n">
        <f aca="false">FilterOPk!O$10</f>
        <v>5405425.45</v>
      </c>
    </row>
    <row r="2486" customFormat="false" ht="12.75" hidden="false" customHeight="false" outlineLevel="0" collapsed="false">
      <c r="B2486" s="85" t="str">
        <f aca="false">FilterOPk!A$11</f>
        <v>East Power Mgmt</v>
      </c>
      <c r="C2486" s="13" t="n">
        <f aca="false">C2485+1</f>
        <v>2485</v>
      </c>
      <c r="D2486" s="50" t="n">
        <f aca="false">FilterOPk!B$11</f>
        <v>7547347.04451418</v>
      </c>
      <c r="E2486" s="50" t="n">
        <f aca="false">FilterOPk!C$11</f>
        <v>0</v>
      </c>
      <c r="F2486" s="50" t="n">
        <f aca="false">FilterOPk!D$11</f>
        <v>0</v>
      </c>
      <c r="G2486" s="50" t="n">
        <f aca="false">FilterOPk!E$11</f>
        <v>0</v>
      </c>
      <c r="H2486" s="50" t="n">
        <f aca="false">FilterOPk!F$11</f>
        <v>0</v>
      </c>
      <c r="I2486" s="50" t="n">
        <f aca="false">FilterOPk!G$11</f>
        <v>0</v>
      </c>
      <c r="J2486" s="50" t="n">
        <f aca="false">FilterOPk!H$11</f>
        <v>0</v>
      </c>
      <c r="K2486" s="50" t="n">
        <f aca="false">FilterOPk!I$11</f>
        <v>0</v>
      </c>
      <c r="L2486" s="50" t="n">
        <f aca="false">FilterOPk!J$11</f>
        <v>0</v>
      </c>
      <c r="M2486" s="50" t="n">
        <f aca="false">FilterOPk!K$11</f>
        <v>0</v>
      </c>
      <c r="N2486" s="50" t="n">
        <f aca="false">FilterOPk!L$11</f>
        <v>0</v>
      </c>
      <c r="O2486" s="50" t="n">
        <f aca="false">FilterOPk!M$11</f>
        <v>0</v>
      </c>
      <c r="P2486" s="50" t="n">
        <f aca="false">FilterOPk!N$11</f>
        <v>0</v>
      </c>
      <c r="Q2486" s="51" t="n">
        <f aca="false">FilterOPk!O$11</f>
        <v>0</v>
      </c>
    </row>
    <row r="2487" customFormat="false" ht="12.75" hidden="false" customHeight="false" outlineLevel="0" collapsed="false">
      <c r="B2487" s="85" t="str">
        <f aca="false">FilterOPk!A$12</f>
        <v>Long Term Options</v>
      </c>
      <c r="C2487" s="13" t="n">
        <f aca="false">C2486+1</f>
        <v>2486</v>
      </c>
      <c r="D2487" s="50" t="n">
        <f aca="false">FilterOPk!B$12</f>
        <v>0</v>
      </c>
      <c r="E2487" s="50" t="n">
        <f aca="false">FilterOPk!C$12</f>
        <v>0</v>
      </c>
      <c r="F2487" s="50" t="n">
        <f aca="false">FilterOPk!D$12</f>
        <v>0</v>
      </c>
      <c r="G2487" s="50" t="n">
        <f aca="false">FilterOPk!E$12</f>
        <v>0</v>
      </c>
      <c r="H2487" s="50" t="n">
        <f aca="false">FilterOPk!F$12</f>
        <v>0</v>
      </c>
      <c r="I2487" s="50" t="n">
        <f aca="false">FilterOPk!G$12</f>
        <v>0</v>
      </c>
      <c r="J2487" s="50" t="n">
        <f aca="false">FilterOPk!H$12</f>
        <v>0</v>
      </c>
      <c r="K2487" s="50" t="n">
        <f aca="false">FilterOPk!I$12</f>
        <v>0</v>
      </c>
      <c r="L2487" s="50" t="n">
        <f aca="false">FilterOPk!J$12</f>
        <v>0</v>
      </c>
      <c r="M2487" s="50" t="n">
        <f aca="false">FilterOPk!K$12</f>
        <v>0</v>
      </c>
      <c r="N2487" s="50" t="n">
        <f aca="false">FilterOPk!L$12</f>
        <v>0</v>
      </c>
      <c r="O2487" s="50" t="n">
        <f aca="false">FilterOPk!M$12</f>
        <v>0</v>
      </c>
      <c r="P2487" s="50" t="n">
        <f aca="false">FilterOPk!N$12</f>
        <v>0</v>
      </c>
      <c r="Q2487" s="51" t="n">
        <f aca="false">FilterOPk!O$12</f>
        <v>0</v>
      </c>
    </row>
    <row r="2488" customFormat="false" ht="12.75" hidden="false" customHeight="false" outlineLevel="0" collapsed="false">
      <c r="B2488" s="85" t="str">
        <f aca="false">FilterOPk!A$13</f>
        <v>LT-MIDWEST</v>
      </c>
      <c r="C2488" s="13" t="n">
        <f aca="false">C2487+1</f>
        <v>2487</v>
      </c>
      <c r="D2488" s="50" t="n">
        <f aca="false">FilterOPk!B$13</f>
        <v>7151089.47366245</v>
      </c>
      <c r="E2488" s="50" t="n">
        <f aca="false">FilterOPk!C$13</f>
        <v>36317.39</v>
      </c>
      <c r="F2488" s="50" t="n">
        <f aca="false">FilterOPk!D$13</f>
        <v>95142.77</v>
      </c>
      <c r="G2488" s="50" t="n">
        <f aca="false">FilterOPk!E$13</f>
        <v>106523.31</v>
      </c>
      <c r="H2488" s="50" t="n">
        <f aca="false">FilterOPk!F$13</f>
        <v>103615.07</v>
      </c>
      <c r="I2488" s="50" t="n">
        <f aca="false">FilterOPk!G$13</f>
        <v>106049.09</v>
      </c>
      <c r="J2488" s="50" t="n">
        <f aca="false">FilterOPk!H$13</f>
        <v>78310</v>
      </c>
      <c r="K2488" s="50" t="n">
        <f aca="false">FilterOPk!I$13</f>
        <v>160210.16</v>
      </c>
      <c r="L2488" s="50" t="n">
        <f aca="false">FilterOPk!J$13</f>
        <v>108136.49</v>
      </c>
      <c r="M2488" s="50" t="n">
        <f aca="false">FilterOPk!K$13</f>
        <v>312653.19</v>
      </c>
      <c r="N2488" s="50" t="n">
        <f aca="false">FilterOPk!L$13</f>
        <v>1106957.47</v>
      </c>
      <c r="O2488" s="50" t="n">
        <f aca="false">FilterOPk!M$13</f>
        <v>-124610.37</v>
      </c>
      <c r="P2488" s="50" t="n">
        <f aca="false">FilterOPk!N$13</f>
        <v>893459.31</v>
      </c>
      <c r="Q2488" s="51" t="n">
        <f aca="false">FilterOPk!O$13</f>
        <v>1875806.41</v>
      </c>
    </row>
    <row r="2489" customFormat="false" ht="12.75" hidden="false" customHeight="false" outlineLevel="0" collapsed="false">
      <c r="B2489" s="85" t="str">
        <f aca="false">FilterOPk!A$14</f>
        <v>ST-ECAR</v>
      </c>
      <c r="C2489" s="13" t="n">
        <f aca="false">C2488+1</f>
        <v>2488</v>
      </c>
      <c r="D2489" s="50" t="n">
        <f aca="false">FilterOPk!B$14</f>
        <v>238101.441960815</v>
      </c>
      <c r="E2489" s="50" t="n">
        <f aca="false">FilterOPk!C$14</f>
        <v>0</v>
      </c>
      <c r="F2489" s="50" t="n">
        <f aca="false">FilterOPk!D$14</f>
        <v>0</v>
      </c>
      <c r="G2489" s="50" t="n">
        <f aca="false">FilterOPk!E$14</f>
        <v>0</v>
      </c>
      <c r="H2489" s="50" t="n">
        <f aca="false">FilterOPk!F$14</f>
        <v>0</v>
      </c>
      <c r="I2489" s="50" t="n">
        <f aca="false">FilterOPk!G$14</f>
        <v>0</v>
      </c>
      <c r="J2489" s="50" t="n">
        <f aca="false">FilterOPk!H$14</f>
        <v>0</v>
      </c>
      <c r="K2489" s="50" t="n">
        <f aca="false">FilterOPk!I$14</f>
        <v>0</v>
      </c>
      <c r="L2489" s="50" t="n">
        <f aca="false">FilterOPk!J$14</f>
        <v>0</v>
      </c>
      <c r="M2489" s="50" t="n">
        <f aca="false">FilterOPk!K$14</f>
        <v>0</v>
      </c>
      <c r="N2489" s="50" t="n">
        <f aca="false">FilterOPk!L$14</f>
        <v>0</v>
      </c>
      <c r="O2489" s="50" t="n">
        <f aca="false">FilterOPk!M$14</f>
        <v>0</v>
      </c>
      <c r="P2489" s="50" t="n">
        <f aca="false">FilterOPk!N$14</f>
        <v>0</v>
      </c>
      <c r="Q2489" s="51" t="n">
        <f aca="false">FilterOPk!O$14</f>
        <v>0</v>
      </c>
    </row>
    <row r="2490" customFormat="false" ht="12.75" hidden="false" customHeight="false" outlineLevel="0" collapsed="false">
      <c r="B2490" s="85" t="str">
        <f aca="false">FilterOPk!A$15</f>
        <v>ST- MAPP</v>
      </c>
      <c r="C2490" s="13" t="n">
        <f aca="false">C2489+1</f>
        <v>2489</v>
      </c>
      <c r="D2490" s="50" t="n">
        <f aca="false">FilterOPk!B$15</f>
        <v>254636.614020626</v>
      </c>
      <c r="E2490" s="50" t="n">
        <f aca="false">FilterOPk!C$15</f>
        <v>-1590.85</v>
      </c>
      <c r="F2490" s="50" t="n">
        <f aca="false">FilterOPk!D$15</f>
        <v>-3167.72</v>
      </c>
      <c r="G2490" s="50" t="n">
        <f aca="false">FilterOPk!E$15</f>
        <v>-3546.79</v>
      </c>
      <c r="H2490" s="50" t="n">
        <f aca="false">FilterOPk!F$15</f>
        <v>-3530.89</v>
      </c>
      <c r="I2490" s="50" t="n">
        <f aca="false">FilterOPk!G$15</f>
        <v>0</v>
      </c>
      <c r="J2490" s="50" t="n">
        <f aca="false">FilterOPk!H$15</f>
        <v>0</v>
      </c>
      <c r="K2490" s="50" t="n">
        <f aca="false">FilterOPk!I$15</f>
        <v>0</v>
      </c>
      <c r="L2490" s="50" t="n">
        <f aca="false">FilterOPk!J$15</f>
        <v>0</v>
      </c>
      <c r="M2490" s="50" t="n">
        <f aca="false">FilterOPk!K$15</f>
        <v>0</v>
      </c>
      <c r="N2490" s="50" t="n">
        <f aca="false">FilterOPk!L$15</f>
        <v>-11836.25</v>
      </c>
      <c r="O2490" s="50" t="n">
        <f aca="false">FilterOPk!M$15</f>
        <v>0</v>
      </c>
      <c r="P2490" s="50" t="n">
        <f aca="false">FilterOPk!N$15</f>
        <v>0</v>
      </c>
      <c r="Q2490" s="51" t="n">
        <f aca="false">FilterOPk!O$15</f>
        <v>-11836.25</v>
      </c>
    </row>
    <row r="2491" customFormat="false" ht="12.75" hidden="false" customHeight="false" outlineLevel="0" collapsed="false">
      <c r="B2491" s="85" t="str">
        <f aca="false">FilterOPk!A$16</f>
        <v>ST- MAIN</v>
      </c>
      <c r="C2491" s="13" t="n">
        <f aca="false">C2490+1</f>
        <v>2490</v>
      </c>
      <c r="D2491" s="50" t="n">
        <f aca="false">FilterOPk!B$16</f>
        <v>694293.253349893</v>
      </c>
      <c r="E2491" s="50" t="n">
        <f aca="false">FilterOPk!C$16</f>
        <v>0</v>
      </c>
      <c r="F2491" s="50" t="n">
        <f aca="false">FilterOPk!D$16</f>
        <v>0</v>
      </c>
      <c r="G2491" s="50" t="n">
        <f aca="false">FilterOPk!E$16</f>
        <v>0</v>
      </c>
      <c r="H2491" s="50" t="n">
        <f aca="false">FilterOPk!F$16</f>
        <v>0</v>
      </c>
      <c r="I2491" s="50" t="n">
        <f aca="false">FilterOPk!G$16</f>
        <v>0</v>
      </c>
      <c r="J2491" s="50" t="n">
        <f aca="false">FilterOPk!H$16</f>
        <v>0</v>
      </c>
      <c r="K2491" s="50" t="n">
        <f aca="false">FilterOPk!I$16</f>
        <v>0</v>
      </c>
      <c r="L2491" s="50" t="n">
        <f aca="false">FilterOPk!J$16</f>
        <v>0</v>
      </c>
      <c r="M2491" s="50" t="n">
        <f aca="false">FilterOPk!K$16</f>
        <v>0</v>
      </c>
      <c r="N2491" s="50" t="n">
        <f aca="false">FilterOPk!L$16</f>
        <v>0</v>
      </c>
      <c r="O2491" s="50" t="n">
        <f aca="false">FilterOPk!M$16</f>
        <v>0</v>
      </c>
      <c r="P2491" s="50" t="n">
        <f aca="false">FilterOPk!N$16</f>
        <v>0</v>
      </c>
      <c r="Q2491" s="51" t="n">
        <f aca="false">FilterOPk!O$16</f>
        <v>0</v>
      </c>
    </row>
    <row r="2492" customFormat="false" ht="12.75" hidden="false" customHeight="false" outlineLevel="0" collapsed="false">
      <c r="B2492" s="85" t="str">
        <f aca="false">FilterOPk!A$17</f>
        <v>MW-ANALYST</v>
      </c>
      <c r="C2492" s="13" t="n">
        <f aca="false">C2491+1</f>
        <v>2491</v>
      </c>
      <c r="D2492" s="50" t="n">
        <f aca="false">FilterOPk!B$17</f>
        <v>0</v>
      </c>
      <c r="E2492" s="50" t="n">
        <f aca="false">FilterOPk!C$17</f>
        <v>0</v>
      </c>
      <c r="F2492" s="50" t="n">
        <f aca="false">FilterOPk!D$17</f>
        <v>0</v>
      </c>
      <c r="G2492" s="50" t="n">
        <f aca="false">FilterOPk!E$17</f>
        <v>0</v>
      </c>
      <c r="H2492" s="50" t="n">
        <f aca="false">FilterOPk!F$17</f>
        <v>0</v>
      </c>
      <c r="I2492" s="50" t="n">
        <f aca="false">FilterOPk!G$17</f>
        <v>0</v>
      </c>
      <c r="J2492" s="50" t="n">
        <f aca="false">FilterOPk!H$17</f>
        <v>0</v>
      </c>
      <c r="K2492" s="50" t="n">
        <f aca="false">FilterOPk!I$17</f>
        <v>0</v>
      </c>
      <c r="L2492" s="50" t="n">
        <f aca="false">FilterOPk!J$17</f>
        <v>0</v>
      </c>
      <c r="M2492" s="50" t="n">
        <f aca="false">FilterOPk!K$17</f>
        <v>0</v>
      </c>
      <c r="N2492" s="50" t="n">
        <f aca="false">FilterOPk!L$17</f>
        <v>0</v>
      </c>
      <c r="O2492" s="50" t="n">
        <f aca="false">FilterOPk!M$17</f>
        <v>0</v>
      </c>
      <c r="P2492" s="50" t="n">
        <f aca="false">FilterOPk!N$17</f>
        <v>0</v>
      </c>
      <c r="Q2492" s="51" t="n">
        <f aca="false">FilterOPk!O$17</f>
        <v>0</v>
      </c>
    </row>
    <row r="2493" customFormat="false" ht="12.75" hidden="false" customHeight="false" outlineLevel="0" collapsed="false">
      <c r="B2493" s="85" t="str">
        <f aca="false">FilterOPk!A$18</f>
        <v>LT-NE</v>
      </c>
      <c r="C2493" s="13" t="n">
        <f aca="false">C2492+1</f>
        <v>2492</v>
      </c>
      <c r="D2493" s="50" t="n">
        <f aca="false">FilterOPk!B$18</f>
        <v>6187311.37539291</v>
      </c>
      <c r="E2493" s="50" t="n">
        <f aca="false">FilterOPk!C$18</f>
        <v>38662.79</v>
      </c>
      <c r="F2493" s="50" t="n">
        <f aca="false">FilterOPk!D$18</f>
        <v>89522.8</v>
      </c>
      <c r="G2493" s="50" t="n">
        <f aca="false">FilterOPk!E$18</f>
        <v>158536.19</v>
      </c>
      <c r="H2493" s="50" t="n">
        <f aca="false">FilterOPk!F$18</f>
        <v>261849.24</v>
      </c>
      <c r="I2493" s="50" t="n">
        <f aca="false">FilterOPk!G$18</f>
        <v>291708.83</v>
      </c>
      <c r="J2493" s="50" t="n">
        <f aca="false">FilterOPk!H$18</f>
        <v>228360.42</v>
      </c>
      <c r="K2493" s="50" t="n">
        <f aca="false">FilterOPk!I$18</f>
        <v>445432.42</v>
      </c>
      <c r="L2493" s="50" t="n">
        <f aca="false">FilterOPk!J$18</f>
        <v>266345.8</v>
      </c>
      <c r="M2493" s="50" t="n">
        <f aca="false">FilterOPk!K$18</f>
        <v>801315.09</v>
      </c>
      <c r="N2493" s="50" t="n">
        <f aca="false">FilterOPk!L$18</f>
        <v>2581733.58</v>
      </c>
      <c r="O2493" s="50" t="n">
        <f aca="false">FilterOPk!M$18</f>
        <v>-636932.37</v>
      </c>
      <c r="P2493" s="50" t="n">
        <f aca="false">FilterOPk!N$18</f>
        <v>-2303942.42</v>
      </c>
      <c r="Q2493" s="51" t="n">
        <f aca="false">FilterOPk!O$18</f>
        <v>-359141.210000001</v>
      </c>
    </row>
    <row r="2494" customFormat="false" ht="12.75" hidden="false" customHeight="false" outlineLevel="0" collapsed="false">
      <c r="B2494" s="85" t="str">
        <f aca="false">FilterOPk!A$19</f>
        <v>LT-PJM</v>
      </c>
      <c r="C2494" s="13" t="n">
        <f aca="false">C2493+1</f>
        <v>2493</v>
      </c>
      <c r="D2494" s="50" t="n">
        <f aca="false">FilterOPk!B$19</f>
        <v>1818236.42109565</v>
      </c>
      <c r="E2494" s="50" t="n">
        <f aca="false">FilterOPk!C$19</f>
        <v>0</v>
      </c>
      <c r="F2494" s="50" t="n">
        <f aca="false">FilterOPk!D$19</f>
        <v>19402.28</v>
      </c>
      <c r="G2494" s="50" t="n">
        <f aca="false">FilterOPk!E$19</f>
        <v>57930.92</v>
      </c>
      <c r="H2494" s="50" t="n">
        <f aca="false">FilterOPk!F$19</f>
        <v>59436.7</v>
      </c>
      <c r="I2494" s="50" t="n">
        <f aca="false">FilterOPk!G$19</f>
        <v>19136.52</v>
      </c>
      <c r="J2494" s="50" t="n">
        <f aca="false">FilterOPk!H$19</f>
        <v>18664.41</v>
      </c>
      <c r="K2494" s="50" t="n">
        <f aca="false">FilterOPk!I$19</f>
        <v>33608.82</v>
      </c>
      <c r="L2494" s="50" t="n">
        <f aca="false">FilterOPk!J$19</f>
        <v>20867.53</v>
      </c>
      <c r="M2494" s="50" t="n">
        <f aca="false">FilterOPk!K$19</f>
        <v>56340.86</v>
      </c>
      <c r="N2494" s="50" t="n">
        <f aca="false">FilterOPk!L$19</f>
        <v>285388.04</v>
      </c>
      <c r="O2494" s="50" t="n">
        <f aca="false">FilterOPk!M$19</f>
        <v>-1975.43</v>
      </c>
      <c r="P2494" s="50" t="n">
        <f aca="false">FilterOPk!N$19</f>
        <v>-179963.06</v>
      </c>
      <c r="Q2494" s="51" t="n">
        <f aca="false">FilterOPk!O$19</f>
        <v>103449.55</v>
      </c>
    </row>
    <row r="2495" customFormat="false" ht="12.75" hidden="false" customHeight="false" outlineLevel="0" collapsed="false">
      <c r="B2495" s="85" t="str">
        <f aca="false">FilterOPk!A$20</f>
        <v>LT- NY</v>
      </c>
      <c r="C2495" s="13" t="n">
        <f aca="false">C2494+1</f>
        <v>2494</v>
      </c>
      <c r="D2495" s="50" t="n">
        <f aca="false">FilterOPk!B$20</f>
        <v>0</v>
      </c>
      <c r="E2495" s="50" t="n">
        <f aca="false">FilterOPk!C$20</f>
        <v>-9128.22</v>
      </c>
      <c r="F2495" s="50" t="n">
        <f aca="false">FilterOPk!D$20</f>
        <v>-69725.26</v>
      </c>
      <c r="G2495" s="50" t="n">
        <f aca="false">FilterOPk!E$20</f>
        <v>0</v>
      </c>
      <c r="H2495" s="50" t="n">
        <f aca="false">FilterOPk!F$20</f>
        <v>0</v>
      </c>
      <c r="I2495" s="50" t="n">
        <f aca="false">FilterOPk!G$20</f>
        <v>0</v>
      </c>
      <c r="J2495" s="50" t="n">
        <f aca="false">FilterOPk!H$20</f>
        <v>0</v>
      </c>
      <c r="K2495" s="50" t="n">
        <f aca="false">FilterOPk!I$20</f>
        <v>0</v>
      </c>
      <c r="L2495" s="50" t="n">
        <f aca="false">FilterOPk!J$20</f>
        <v>0</v>
      </c>
      <c r="M2495" s="50" t="n">
        <f aca="false">FilterOPk!K$20</f>
        <v>0</v>
      </c>
      <c r="N2495" s="50" t="n">
        <f aca="false">FilterOPk!L$20</f>
        <v>-78853.48</v>
      </c>
      <c r="O2495" s="50" t="n">
        <f aca="false">FilterOPk!M$20</f>
        <v>0</v>
      </c>
      <c r="P2495" s="50" t="n">
        <f aca="false">FilterOPk!N$20</f>
        <v>12056.92</v>
      </c>
      <c r="Q2495" s="51" t="n">
        <f aca="false">FilterOPk!O$20</f>
        <v>-66796.56</v>
      </c>
    </row>
    <row r="2496" customFormat="false" ht="12.75" hidden="false" customHeight="false" outlineLevel="0" collapsed="false">
      <c r="B2496" s="85" t="str">
        <f aca="false">FilterOPk!A$21</f>
        <v>ST- PJM</v>
      </c>
      <c r="C2496" s="13" t="n">
        <f aca="false">C2495+1</f>
        <v>2495</v>
      </c>
      <c r="D2496" s="50" t="n">
        <f aca="false">FilterOPk!B$21</f>
        <v>1243093.71447674</v>
      </c>
      <c r="E2496" s="50" t="n">
        <f aca="false">FilterOPk!C$21</f>
        <v>13503.06</v>
      </c>
      <c r="F2496" s="50" t="n">
        <f aca="false">FilterOPk!D$21</f>
        <v>0</v>
      </c>
      <c r="G2496" s="50" t="n">
        <f aca="false">FilterOPk!E$21</f>
        <v>0</v>
      </c>
      <c r="H2496" s="50" t="n">
        <f aca="false">FilterOPk!F$21</f>
        <v>0</v>
      </c>
      <c r="I2496" s="50" t="n">
        <f aca="false">FilterOPk!G$21</f>
        <v>0</v>
      </c>
      <c r="J2496" s="50" t="n">
        <f aca="false">FilterOPk!H$21</f>
        <v>0</v>
      </c>
      <c r="K2496" s="50" t="n">
        <f aca="false">FilterOPk!I$21</f>
        <v>0</v>
      </c>
      <c r="L2496" s="50" t="n">
        <f aca="false">FilterOPk!J$21</f>
        <v>0</v>
      </c>
      <c r="M2496" s="50" t="n">
        <f aca="false">FilterOPk!K$21</f>
        <v>0</v>
      </c>
      <c r="N2496" s="50" t="n">
        <f aca="false">FilterOPk!L$21</f>
        <v>13503.06</v>
      </c>
      <c r="O2496" s="50" t="n">
        <f aca="false">FilterOPk!M$21</f>
        <v>0</v>
      </c>
      <c r="P2496" s="50" t="n">
        <f aca="false">FilterOPk!N$21</f>
        <v>0</v>
      </c>
      <c r="Q2496" s="51" t="n">
        <f aca="false">FilterOPk!O$21</f>
        <v>13503.06</v>
      </c>
    </row>
    <row r="2497" customFormat="false" ht="12.75" hidden="false" customHeight="false" outlineLevel="0" collapsed="false">
      <c r="B2497" s="85" t="str">
        <f aca="false">FilterOPk!A$22</f>
        <v>ST- NENG</v>
      </c>
      <c r="C2497" s="13" t="n">
        <f aca="false">C2496+1</f>
        <v>2496</v>
      </c>
      <c r="D2497" s="50" t="n">
        <f aca="false">FilterOPk!B$22</f>
        <v>539719.375927685</v>
      </c>
      <c r="E2497" s="50" t="n">
        <f aca="false">FilterOPk!C$22</f>
        <v>17499.36</v>
      </c>
      <c r="F2497" s="50" t="n">
        <f aca="false">FilterOPk!D$22</f>
        <v>34844.91</v>
      </c>
      <c r="G2497" s="50" t="n">
        <f aca="false">FilterOPk!E$22</f>
        <v>0</v>
      </c>
      <c r="H2497" s="50" t="n">
        <f aca="false">FilterOPk!F$22</f>
        <v>0</v>
      </c>
      <c r="I2497" s="50" t="n">
        <f aca="false">FilterOPk!G$22</f>
        <v>0</v>
      </c>
      <c r="J2497" s="50" t="n">
        <f aca="false">FilterOPk!H$22</f>
        <v>0</v>
      </c>
      <c r="K2497" s="50" t="n">
        <f aca="false">FilterOPk!I$22</f>
        <v>0</v>
      </c>
      <c r="L2497" s="50" t="n">
        <f aca="false">FilterOPk!J$22</f>
        <v>0</v>
      </c>
      <c r="M2497" s="50" t="n">
        <f aca="false">FilterOPk!K$22</f>
        <v>0</v>
      </c>
      <c r="N2497" s="50" t="n">
        <f aca="false">FilterOPk!L$22</f>
        <v>52344.27</v>
      </c>
      <c r="O2497" s="50" t="n">
        <f aca="false">FilterOPk!M$22</f>
        <v>0</v>
      </c>
      <c r="P2497" s="50" t="n">
        <f aca="false">FilterOPk!N$22</f>
        <v>0</v>
      </c>
      <c r="Q2497" s="51" t="n">
        <f aca="false">FilterOPk!O$22</f>
        <v>52344.27</v>
      </c>
    </row>
    <row r="2498" customFormat="false" ht="12.75" hidden="false" customHeight="false" outlineLevel="0" collapsed="false">
      <c r="B2498" s="85" t="str">
        <f aca="false">FilterOPk!A$23</f>
        <v>ST- NY</v>
      </c>
      <c r="C2498" s="13" t="n">
        <f aca="false">C2497+1</f>
        <v>2497</v>
      </c>
      <c r="D2498" s="50" t="n">
        <f aca="false">FilterOPk!B$23</f>
        <v>251437.188425373</v>
      </c>
      <c r="E2498" s="50" t="n">
        <f aca="false">FilterOPk!C$23</f>
        <v>22663</v>
      </c>
      <c r="F2498" s="50" t="n">
        <f aca="false">FilterOPk!D$23</f>
        <v>52267.36</v>
      </c>
      <c r="G2498" s="50" t="n">
        <f aca="false">FilterOPk!E$23</f>
        <v>0</v>
      </c>
      <c r="H2498" s="50" t="n">
        <f aca="false">FilterOPk!F$23</f>
        <v>0</v>
      </c>
      <c r="I2498" s="50" t="n">
        <f aca="false">FilterOPk!G$23</f>
        <v>0</v>
      </c>
      <c r="J2498" s="50" t="n">
        <f aca="false">FilterOPk!H$23</f>
        <v>0</v>
      </c>
      <c r="K2498" s="50" t="n">
        <f aca="false">FilterOPk!I$23</f>
        <v>0</v>
      </c>
      <c r="L2498" s="50" t="n">
        <f aca="false">FilterOPk!J$23</f>
        <v>0</v>
      </c>
      <c r="M2498" s="50" t="n">
        <f aca="false">FilterOPk!K$23</f>
        <v>0</v>
      </c>
      <c r="N2498" s="50" t="n">
        <f aca="false">FilterOPk!L$23</f>
        <v>74930.36</v>
      </c>
      <c r="O2498" s="50" t="n">
        <f aca="false">FilterOPk!M$23</f>
        <v>0</v>
      </c>
      <c r="P2498" s="50" t="n">
        <f aca="false">FilterOPk!N$23</f>
        <v>0</v>
      </c>
      <c r="Q2498" s="51" t="n">
        <f aca="false">FilterOPk!O$23</f>
        <v>74930.36</v>
      </c>
    </row>
    <row r="2499" customFormat="false" ht="12.75" hidden="false" customHeight="false" outlineLevel="0" collapsed="false">
      <c r="B2499" s="85" t="str">
        <f aca="false">FilterOPk!A$24</f>
        <v>NE- PHYS</v>
      </c>
      <c r="C2499" s="13" t="n">
        <f aca="false">C2498+1</f>
        <v>2498</v>
      </c>
      <c r="D2499" s="50" t="n">
        <f aca="false">FilterOPk!B$24</f>
        <v>0</v>
      </c>
      <c r="E2499" s="50" t="n">
        <f aca="false">FilterOPk!C$24</f>
        <v>0</v>
      </c>
      <c r="F2499" s="50" t="n">
        <f aca="false">FilterOPk!D$24</f>
        <v>0</v>
      </c>
      <c r="G2499" s="50" t="n">
        <f aca="false">FilterOPk!E$24</f>
        <v>0</v>
      </c>
      <c r="H2499" s="50" t="n">
        <f aca="false">FilterOPk!F$24</f>
        <v>0</v>
      </c>
      <c r="I2499" s="50" t="n">
        <f aca="false">FilterOPk!G$24</f>
        <v>0</v>
      </c>
      <c r="J2499" s="50" t="n">
        <f aca="false">FilterOPk!H$24</f>
        <v>0</v>
      </c>
      <c r="K2499" s="50" t="n">
        <f aca="false">FilterOPk!I$24</f>
        <v>0</v>
      </c>
      <c r="L2499" s="50" t="n">
        <f aca="false">FilterOPk!J$24</f>
        <v>0</v>
      </c>
      <c r="M2499" s="50" t="n">
        <f aca="false">FilterOPk!K$24</f>
        <v>0</v>
      </c>
      <c r="N2499" s="50" t="n">
        <f aca="false">FilterOPk!L$24</f>
        <v>0</v>
      </c>
      <c r="O2499" s="50" t="n">
        <f aca="false">FilterOPk!M$24</f>
        <v>0</v>
      </c>
      <c r="P2499" s="50" t="n">
        <f aca="false">FilterOPk!N$24</f>
        <v>0</v>
      </c>
      <c r="Q2499" s="51" t="n">
        <f aca="false">FilterOPk!O$24</f>
        <v>0</v>
      </c>
    </row>
    <row r="2500" customFormat="false" ht="12.75" hidden="false" customHeight="false" outlineLevel="0" collapsed="false">
      <c r="B2500" s="85" t="str">
        <f aca="false">FilterOPk!A$25</f>
        <v>LT-Southeast</v>
      </c>
      <c r="C2500" s="13" t="n">
        <f aca="false">C2499+1</f>
        <v>2499</v>
      </c>
      <c r="D2500" s="50" t="n">
        <f aca="false">FilterOPk!B$25</f>
        <v>11411200.8859117</v>
      </c>
      <c r="E2500" s="50" t="n">
        <f aca="false">FilterOPk!C$25</f>
        <v>15825.82</v>
      </c>
      <c r="F2500" s="50" t="n">
        <f aca="false">FilterOPk!D$25</f>
        <v>13250</v>
      </c>
      <c r="G2500" s="50" t="n">
        <f aca="false">FilterOPk!E$25</f>
        <v>24924.1</v>
      </c>
      <c r="H2500" s="50" t="n">
        <f aca="false">FilterOPk!F$25</f>
        <v>24690.47</v>
      </c>
      <c r="I2500" s="50" t="n">
        <f aca="false">FilterOPk!G$25</f>
        <v>26774</v>
      </c>
      <c r="J2500" s="50" t="n">
        <f aca="false">FilterOPk!H$25</f>
        <v>26715</v>
      </c>
      <c r="K2500" s="50" t="n">
        <f aca="false">FilterOPk!I$25</f>
        <v>57358.83</v>
      </c>
      <c r="L2500" s="50" t="n">
        <f aca="false">FilterOPk!J$25</f>
        <v>26146</v>
      </c>
      <c r="M2500" s="50" t="n">
        <f aca="false">FilterOPk!K$25</f>
        <v>75355.31</v>
      </c>
      <c r="N2500" s="50" t="n">
        <f aca="false">FilterOPk!L$25</f>
        <v>291039.53</v>
      </c>
      <c r="O2500" s="50" t="n">
        <f aca="false">FilterOPk!M$25</f>
        <v>-122359</v>
      </c>
      <c r="P2500" s="50" t="n">
        <f aca="false">FilterOPk!N$25</f>
        <v>514428.17</v>
      </c>
      <c r="Q2500" s="51" t="n">
        <f aca="false">FilterOPk!O$25</f>
        <v>683108.7</v>
      </c>
    </row>
    <row r="2501" customFormat="false" ht="12.75" hidden="false" customHeight="false" outlineLevel="0" collapsed="false">
      <c r="B2501" s="85" t="str">
        <f aca="false">FilterOPk!A$26</f>
        <v>ST-SPP</v>
      </c>
      <c r="C2501" s="13" t="n">
        <f aca="false">C2500+1</f>
        <v>2500</v>
      </c>
      <c r="D2501" s="50" t="n">
        <f aca="false">FilterOPk!B$26</f>
        <v>52202.8773549933</v>
      </c>
      <c r="E2501" s="50" t="n">
        <f aca="false">FilterOPk!C$26</f>
        <v>0</v>
      </c>
      <c r="F2501" s="50" t="n">
        <f aca="false">FilterOPk!D$26</f>
        <v>0</v>
      </c>
      <c r="G2501" s="50" t="n">
        <f aca="false">FilterOPk!E$26</f>
        <v>0</v>
      </c>
      <c r="H2501" s="50" t="n">
        <f aca="false">FilterOPk!F$26</f>
        <v>0</v>
      </c>
      <c r="I2501" s="50" t="n">
        <f aca="false">FilterOPk!G$26</f>
        <v>0</v>
      </c>
      <c r="J2501" s="50" t="n">
        <f aca="false">FilterOPk!H$26</f>
        <v>0</v>
      </c>
      <c r="K2501" s="50" t="n">
        <f aca="false">FilterOPk!I$26</f>
        <v>0</v>
      </c>
      <c r="L2501" s="50" t="n">
        <f aca="false">FilterOPk!J$26</f>
        <v>0</v>
      </c>
      <c r="M2501" s="50" t="n">
        <f aca="false">FilterOPk!K$26</f>
        <v>0</v>
      </c>
      <c r="N2501" s="50" t="n">
        <f aca="false">FilterOPk!L$26</f>
        <v>0</v>
      </c>
      <c r="O2501" s="50" t="n">
        <f aca="false">FilterOPk!M$26</f>
        <v>0</v>
      </c>
      <c r="P2501" s="50" t="n">
        <f aca="false">FilterOPk!N$26</f>
        <v>0</v>
      </c>
      <c r="Q2501" s="51" t="n">
        <f aca="false">FilterOPk!O$26</f>
        <v>0</v>
      </c>
    </row>
    <row r="2502" customFormat="false" ht="12.75" hidden="false" customHeight="false" outlineLevel="0" collapsed="false">
      <c r="B2502" s="85" t="str">
        <f aca="false">FilterOPk!A$27</f>
        <v>ST-SERC</v>
      </c>
      <c r="C2502" s="13" t="n">
        <f aca="false">C2501+1</f>
        <v>2501</v>
      </c>
      <c r="D2502" s="50" t="n">
        <f aca="false">FilterOPk!B$27</f>
        <v>686881.973218232</v>
      </c>
      <c r="E2502" s="50" t="n">
        <f aca="false">FilterOPk!C$27</f>
        <v>0</v>
      </c>
      <c r="F2502" s="50" t="n">
        <f aca="false">FilterOPk!D$27</f>
        <v>0</v>
      </c>
      <c r="G2502" s="50" t="n">
        <f aca="false">FilterOPk!E$27</f>
        <v>0</v>
      </c>
      <c r="H2502" s="50" t="n">
        <f aca="false">FilterOPk!F$27</f>
        <v>0</v>
      </c>
      <c r="I2502" s="50" t="n">
        <f aca="false">FilterOPk!G$27</f>
        <v>0</v>
      </c>
      <c r="J2502" s="50" t="n">
        <f aca="false">FilterOPk!H$27</f>
        <v>0</v>
      </c>
      <c r="K2502" s="50" t="n">
        <f aca="false">FilterOPk!I$27</f>
        <v>0</v>
      </c>
      <c r="L2502" s="50" t="n">
        <f aca="false">FilterOPk!J$27</f>
        <v>0</v>
      </c>
      <c r="M2502" s="50" t="n">
        <f aca="false">FilterOPk!K$27</f>
        <v>0</v>
      </c>
      <c r="N2502" s="50" t="n">
        <f aca="false">FilterOPk!L$27</f>
        <v>0</v>
      </c>
      <c r="O2502" s="50" t="n">
        <f aca="false">FilterOPk!M$27</f>
        <v>0</v>
      </c>
      <c r="P2502" s="50" t="n">
        <f aca="false">FilterOPk!N$27</f>
        <v>0</v>
      </c>
      <c r="Q2502" s="51" t="n">
        <f aca="false">FilterOPk!O$27</f>
        <v>0</v>
      </c>
    </row>
    <row r="2503" customFormat="false" ht="12.75" hidden="false" customHeight="false" outlineLevel="0" collapsed="false">
      <c r="B2503" s="85" t="str">
        <f aca="false">FilterOPk!A$28</f>
        <v>LT- Texas</v>
      </c>
      <c r="C2503" s="13" t="n">
        <f aca="false">C2502+1</f>
        <v>2502</v>
      </c>
      <c r="D2503" s="50" t="n">
        <f aca="false">FilterOPk!B$28</f>
        <v>3826684.70313045</v>
      </c>
      <c r="E2503" s="50" t="n">
        <f aca="false">FilterOPk!C$28</f>
        <v>0</v>
      </c>
      <c r="F2503" s="50" t="n">
        <f aca="false">FilterOPk!D$28</f>
        <v>13003.28</v>
      </c>
      <c r="G2503" s="50" t="n">
        <f aca="false">FilterOPk!E$28</f>
        <v>7651.26</v>
      </c>
      <c r="H2503" s="50" t="n">
        <f aca="false">FilterOPk!F$28</f>
        <v>7986.82</v>
      </c>
      <c r="I2503" s="50" t="n">
        <f aca="false">FilterOPk!G$28</f>
        <v>17032.43</v>
      </c>
      <c r="J2503" s="50" t="n">
        <f aca="false">FilterOPk!H$28</f>
        <v>19665.43</v>
      </c>
      <c r="K2503" s="50" t="n">
        <f aca="false">FilterOPk!I$28</f>
        <v>46628.44</v>
      </c>
      <c r="L2503" s="50" t="n">
        <f aca="false">FilterOPk!J$28</f>
        <v>12076.91</v>
      </c>
      <c r="M2503" s="50" t="n">
        <f aca="false">FilterOPk!K$28</f>
        <v>18411.54</v>
      </c>
      <c r="N2503" s="50" t="n">
        <f aca="false">FilterOPk!L$28</f>
        <v>142456.11</v>
      </c>
      <c r="O2503" s="50" t="n">
        <f aca="false">FilterOPk!M$28</f>
        <v>653578.76</v>
      </c>
      <c r="P2503" s="50" t="n">
        <f aca="false">FilterOPk!N$28</f>
        <v>2238345.92</v>
      </c>
      <c r="Q2503" s="51" t="n">
        <f aca="false">FilterOPk!O$28</f>
        <v>3034380.79</v>
      </c>
    </row>
    <row r="2504" customFormat="false" ht="12.75" hidden="false" customHeight="false" outlineLevel="0" collapsed="false">
      <c r="B2504" s="85" t="str">
        <f aca="false">FilterOPk!A$29</f>
        <v>St- Texas</v>
      </c>
      <c r="C2504" s="13" t="n">
        <f aca="false">C2503+1</f>
        <v>2503</v>
      </c>
      <c r="D2504" s="50" t="n">
        <f aca="false">FilterOPk!B$29</f>
        <v>445563.239343252</v>
      </c>
      <c r="E2504" s="50" t="n">
        <f aca="false">FilterOPk!C$29</f>
        <v>5676.33</v>
      </c>
      <c r="F2504" s="50" t="n">
        <f aca="false">FilterOPk!D$29</f>
        <v>0</v>
      </c>
      <c r="G2504" s="50" t="n">
        <f aca="false">FilterOPk!E$29</f>
        <v>0</v>
      </c>
      <c r="H2504" s="50" t="n">
        <f aca="false">FilterOPk!F$29</f>
        <v>0</v>
      </c>
      <c r="I2504" s="50" t="n">
        <f aca="false">FilterOPk!G$29</f>
        <v>0</v>
      </c>
      <c r="J2504" s="50" t="n">
        <f aca="false">FilterOPk!H$29</f>
        <v>0</v>
      </c>
      <c r="K2504" s="50" t="n">
        <f aca="false">FilterOPk!I$29</f>
        <v>0</v>
      </c>
      <c r="L2504" s="50" t="n">
        <f aca="false">FilterOPk!J$29</f>
        <v>0</v>
      </c>
      <c r="M2504" s="50" t="n">
        <f aca="false">FilterOPk!K$29</f>
        <v>0</v>
      </c>
      <c r="N2504" s="50" t="n">
        <f aca="false">FilterOPk!L$29</f>
        <v>5676.33</v>
      </c>
      <c r="O2504" s="50" t="n">
        <f aca="false">FilterOPk!M$29</f>
        <v>0</v>
      </c>
      <c r="P2504" s="50" t="n">
        <f aca="false">FilterOPk!N$29</f>
        <v>0</v>
      </c>
      <c r="Q2504" s="51" t="n">
        <f aca="false">FilterOPk!O$29</f>
        <v>5676.33</v>
      </c>
    </row>
    <row r="2505" customFormat="false" ht="12.75" hidden="false" customHeight="false" outlineLevel="0" collapsed="false">
      <c r="B2505" s="85"/>
      <c r="C2505" s="13" t="n">
        <f aca="false">C2504+1</f>
        <v>2504</v>
      </c>
      <c r="D2505" s="50"/>
      <c r="E2505" s="50"/>
      <c r="F2505" s="50"/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1"/>
    </row>
    <row r="2506" customFormat="false" ht="12.75" hidden="false" customHeight="false" outlineLevel="0" collapsed="false">
      <c r="B2506" s="85" t="str">
        <f aca="false">FilterOPk!A$32</f>
        <v>Gas positions</v>
      </c>
      <c r="C2506" s="13" t="n">
        <f aca="false">C2505+1</f>
        <v>2505</v>
      </c>
      <c r="D2506" s="50" t="s">
        <v>4</v>
      </c>
      <c r="E2506" s="50"/>
      <c r="F2506" s="50"/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1"/>
    </row>
    <row r="2507" customFormat="false" ht="12.75" hidden="false" customHeight="false" outlineLevel="0" collapsed="false">
      <c r="B2507" s="85" t="str">
        <f aca="false">FilterOPk!A$33</f>
        <v>Kevin Presto</v>
      </c>
      <c r="C2507" s="13" t="n">
        <f aca="false">C2506+1</f>
        <v>2506</v>
      </c>
      <c r="D2507" s="50" t="n">
        <f aca="false">FilterOPk!B$33</f>
        <v>0</v>
      </c>
      <c r="E2507" s="50" t="n">
        <f aca="false">FilterOPk!C$33</f>
        <v>0</v>
      </c>
      <c r="F2507" s="50" t="n">
        <f aca="false">FilterOPk!D$33</f>
        <v>0</v>
      </c>
      <c r="G2507" s="50" t="n">
        <f aca="false">FilterOPk!E$33</f>
        <v>0</v>
      </c>
      <c r="H2507" s="50" t="n">
        <f aca="false">FilterOPk!F$33</f>
        <v>0</v>
      </c>
      <c r="I2507" s="50" t="n">
        <f aca="false">FilterOPk!G$33</f>
        <v>0</v>
      </c>
      <c r="J2507" s="50" t="n">
        <f aca="false">FilterOPk!H$33</f>
        <v>0</v>
      </c>
      <c r="K2507" s="50" t="n">
        <f aca="false">FilterOPk!I$33</f>
        <v>0</v>
      </c>
      <c r="L2507" s="50" t="n">
        <f aca="false">FilterOPk!J$33</f>
        <v>0</v>
      </c>
      <c r="M2507" s="50" t="n">
        <f aca="false">FilterOPk!K$33</f>
        <v>0</v>
      </c>
      <c r="N2507" s="50" t="n">
        <f aca="false">FilterOPk!L$33</f>
        <v>0</v>
      </c>
      <c r="O2507" s="50" t="n">
        <f aca="false">FilterOPk!M$33</f>
        <v>0</v>
      </c>
      <c r="P2507" s="50" t="n">
        <f aca="false">FilterOPk!N$33</f>
        <v>0</v>
      </c>
      <c r="Q2507" s="51" t="n">
        <f aca="false">FilterOPk!O$33</f>
        <v>0</v>
      </c>
    </row>
    <row r="2508" customFormat="false" ht="12.75" hidden="false" customHeight="false" outlineLevel="0" collapsed="false">
      <c r="B2508" s="85" t="str">
        <f aca="false">FilterOPk!A$34</f>
        <v>Fletcher Sturm</v>
      </c>
      <c r="C2508" s="13" t="n">
        <f aca="false">C2507+1</f>
        <v>2507</v>
      </c>
      <c r="D2508" s="50" t="n">
        <f aca="false">FilterOPk!B$34</f>
        <v>0</v>
      </c>
      <c r="E2508" s="50" t="n">
        <f aca="false">FilterOPk!C$34</f>
        <v>0</v>
      </c>
      <c r="F2508" s="50" t="n">
        <f aca="false">FilterOPk!D$34</f>
        <v>0</v>
      </c>
      <c r="G2508" s="50" t="n">
        <f aca="false">FilterOPk!E$34</f>
        <v>0</v>
      </c>
      <c r="H2508" s="50" t="n">
        <f aca="false">FilterOPk!F$34</f>
        <v>0</v>
      </c>
      <c r="I2508" s="50" t="n">
        <f aca="false">FilterOPk!G$34</f>
        <v>0</v>
      </c>
      <c r="J2508" s="50" t="n">
        <f aca="false">FilterOPk!H$34</f>
        <v>0</v>
      </c>
      <c r="K2508" s="50" t="n">
        <f aca="false">FilterOPk!I$34</f>
        <v>0</v>
      </c>
      <c r="L2508" s="50" t="n">
        <f aca="false">FilterOPk!J$34</f>
        <v>0</v>
      </c>
      <c r="M2508" s="50" t="n">
        <f aca="false">FilterOPk!K$34</f>
        <v>0</v>
      </c>
      <c r="N2508" s="50" t="n">
        <f aca="false">FilterOPk!L$34</f>
        <v>0</v>
      </c>
      <c r="O2508" s="50" t="n">
        <f aca="false">FilterOPk!M$34</f>
        <v>0</v>
      </c>
      <c r="P2508" s="50" t="n">
        <f aca="false">FilterOPk!N$34</f>
        <v>0</v>
      </c>
      <c r="Q2508" s="51" t="n">
        <f aca="false">FilterOPk!O$34</f>
        <v>0</v>
      </c>
    </row>
    <row r="2509" customFormat="false" ht="12.75" hidden="false" customHeight="false" outlineLevel="0" collapsed="false">
      <c r="B2509" s="85" t="str">
        <f aca="false">FilterOPk!A$35</f>
        <v>Doug Gilbert-Smith</v>
      </c>
      <c r="C2509" s="13" t="n">
        <f aca="false">C2508+1</f>
        <v>2508</v>
      </c>
      <c r="D2509" s="50" t="n">
        <f aca="false">FilterOPk!B$35</f>
        <v>0</v>
      </c>
      <c r="E2509" s="50" t="n">
        <f aca="false">FilterOPk!C$35</f>
        <v>0</v>
      </c>
      <c r="F2509" s="50" t="n">
        <f aca="false">FilterOPk!D$35</f>
        <v>0</v>
      </c>
      <c r="G2509" s="50" t="n">
        <f aca="false">FilterOPk!E$35</f>
        <v>0</v>
      </c>
      <c r="H2509" s="50" t="n">
        <f aca="false">FilterOPk!F$35</f>
        <v>0</v>
      </c>
      <c r="I2509" s="50" t="n">
        <f aca="false">FilterOPk!G$35</f>
        <v>0</v>
      </c>
      <c r="J2509" s="50" t="n">
        <f aca="false">FilterOPk!H$35</f>
        <v>0</v>
      </c>
      <c r="K2509" s="50" t="n">
        <f aca="false">FilterOPk!I$35</f>
        <v>0</v>
      </c>
      <c r="L2509" s="50" t="n">
        <f aca="false">FilterOPk!J$35</f>
        <v>0</v>
      </c>
      <c r="M2509" s="50" t="n">
        <f aca="false">FilterOPk!K$35</f>
        <v>0</v>
      </c>
      <c r="N2509" s="50" t="n">
        <f aca="false">FilterOPk!L$35</f>
        <v>0</v>
      </c>
      <c r="O2509" s="50" t="n">
        <f aca="false">FilterOPk!M$35</f>
        <v>0</v>
      </c>
      <c r="P2509" s="50" t="n">
        <f aca="false">FilterOPk!N$35</f>
        <v>0</v>
      </c>
      <c r="Q2509" s="51" t="n">
        <f aca="false">FilterOPk!O$35</f>
        <v>0</v>
      </c>
    </row>
    <row r="2510" customFormat="false" ht="12.75" hidden="false" customHeight="false" outlineLevel="0" collapsed="false">
      <c r="B2510" s="85" t="str">
        <f aca="false">FilterOPk!A$36</f>
        <v>Rogers Herndon</v>
      </c>
      <c r="C2510" s="13" t="n">
        <f aca="false">C2509+1</f>
        <v>2509</v>
      </c>
      <c r="D2510" s="50" t="n">
        <f aca="false">FilterOPk!B$36</f>
        <v>0</v>
      </c>
      <c r="E2510" s="50" t="n">
        <f aca="false">FilterOPk!C$36</f>
        <v>0</v>
      </c>
      <c r="F2510" s="50" t="n">
        <f aca="false">FilterOPk!D$36</f>
        <v>0</v>
      </c>
      <c r="G2510" s="50" t="n">
        <f aca="false">FilterOPk!E$36</f>
        <v>0</v>
      </c>
      <c r="H2510" s="50" t="n">
        <f aca="false">FilterOPk!F$36</f>
        <v>0</v>
      </c>
      <c r="I2510" s="50" t="n">
        <f aca="false">FilterOPk!G$36</f>
        <v>0</v>
      </c>
      <c r="J2510" s="50" t="n">
        <f aca="false">FilterOPk!H$36</f>
        <v>0</v>
      </c>
      <c r="K2510" s="50" t="n">
        <f aca="false">FilterOPk!I$36</f>
        <v>0</v>
      </c>
      <c r="L2510" s="50" t="n">
        <f aca="false">FilterOPk!J$36</f>
        <v>0</v>
      </c>
      <c r="M2510" s="50" t="n">
        <f aca="false">FilterOPk!K$36</f>
        <v>0</v>
      </c>
      <c r="N2510" s="50" t="n">
        <f aca="false">FilterOPk!L$36</f>
        <v>0</v>
      </c>
      <c r="O2510" s="50" t="n">
        <f aca="false">FilterOPk!M$36</f>
        <v>0</v>
      </c>
      <c r="P2510" s="50" t="n">
        <f aca="false">FilterOPk!N$36</f>
        <v>0</v>
      </c>
      <c r="Q2510" s="51" t="n">
        <f aca="false">FilterOPk!O$36</f>
        <v>0</v>
      </c>
    </row>
    <row r="2511" customFormat="false" ht="12.75" hidden="false" customHeight="false" outlineLevel="0" collapsed="false">
      <c r="B2511" s="85" t="str">
        <f aca="false">FilterOPk!A$37</f>
        <v>Dana Davis</v>
      </c>
      <c r="C2511" s="13" t="n">
        <f aca="false">C2510+1</f>
        <v>2510</v>
      </c>
      <c r="D2511" s="50" t="n">
        <f aca="false">FilterOPk!B$37</f>
        <v>0</v>
      </c>
      <c r="E2511" s="50" t="n">
        <f aca="false">FilterOPk!C$37</f>
        <v>0</v>
      </c>
      <c r="F2511" s="50" t="n">
        <f aca="false">FilterOPk!D$37</f>
        <v>0</v>
      </c>
      <c r="G2511" s="50" t="n">
        <f aca="false">FilterOPk!E$37</f>
        <v>0</v>
      </c>
      <c r="H2511" s="50" t="n">
        <f aca="false">FilterOPk!F$37</f>
        <v>0</v>
      </c>
      <c r="I2511" s="50" t="n">
        <f aca="false">FilterOPk!G$37</f>
        <v>0</v>
      </c>
      <c r="J2511" s="50" t="n">
        <f aca="false">FilterOPk!H$37</f>
        <v>0</v>
      </c>
      <c r="K2511" s="50" t="n">
        <f aca="false">FilterOPk!I$37</f>
        <v>0</v>
      </c>
      <c r="L2511" s="50" t="n">
        <f aca="false">FilterOPk!J$37</f>
        <v>0</v>
      </c>
      <c r="M2511" s="50" t="n">
        <f aca="false">FilterOPk!K$37</f>
        <v>0</v>
      </c>
      <c r="N2511" s="50" t="n">
        <f aca="false">FilterOPk!L$37</f>
        <v>0</v>
      </c>
      <c r="O2511" s="50" t="n">
        <f aca="false">FilterOPk!M$37</f>
        <v>0</v>
      </c>
      <c r="P2511" s="50" t="n">
        <f aca="false">FilterOPk!N$37</f>
        <v>0</v>
      </c>
      <c r="Q2511" s="51" t="n">
        <f aca="false">FilterOPk!O$37</f>
        <v>0</v>
      </c>
    </row>
    <row r="2512" customFormat="false" ht="12.75" hidden="false" customHeight="false" outlineLevel="0" collapsed="false">
      <c r="B2512" s="85" t="str">
        <f aca="false">FilterOPk!A$38</f>
        <v>Tom May</v>
      </c>
      <c r="C2512" s="13" t="n">
        <f aca="false">C2511+1</f>
        <v>2511</v>
      </c>
      <c r="D2512" s="50" t="n">
        <f aca="false">FilterOPk!B$38</f>
        <v>0</v>
      </c>
      <c r="E2512" s="50" t="n">
        <f aca="false">FilterOPk!C$38</f>
        <v>0</v>
      </c>
      <c r="F2512" s="50" t="n">
        <f aca="false">FilterOPk!D$38</f>
        <v>0</v>
      </c>
      <c r="G2512" s="50" t="n">
        <f aca="false">FilterOPk!E$38</f>
        <v>0</v>
      </c>
      <c r="H2512" s="50" t="n">
        <f aca="false">FilterOPk!F$38</f>
        <v>0</v>
      </c>
      <c r="I2512" s="50" t="n">
        <f aca="false">FilterOPk!G$38</f>
        <v>0</v>
      </c>
      <c r="J2512" s="50" t="n">
        <f aca="false">FilterOPk!H$38</f>
        <v>0</v>
      </c>
      <c r="K2512" s="50" t="n">
        <f aca="false">FilterOPk!I$38</f>
        <v>0</v>
      </c>
      <c r="L2512" s="50" t="n">
        <f aca="false">FilterOPk!J$38</f>
        <v>0</v>
      </c>
      <c r="M2512" s="50" t="n">
        <f aca="false">FilterOPk!K$38</f>
        <v>0</v>
      </c>
      <c r="N2512" s="50" t="n">
        <f aca="false">FilterOPk!L$38</f>
        <v>0</v>
      </c>
      <c r="O2512" s="50" t="n">
        <f aca="false">FilterOPk!M$38</f>
        <v>0</v>
      </c>
      <c r="P2512" s="50" t="n">
        <f aca="false">FilterOPk!N$38</f>
        <v>0</v>
      </c>
      <c r="Q2512" s="51" t="n">
        <f aca="false">FilterOPk!O$38</f>
        <v>0</v>
      </c>
    </row>
    <row r="2513" customFormat="false" ht="12.75" hidden="false" customHeight="false" outlineLevel="0" collapsed="false">
      <c r="B2513" s="85" t="str">
        <f aca="false">FilterOPk!A$39</f>
        <v>Clint Dean</v>
      </c>
      <c r="C2513" s="13" t="n">
        <f aca="false">C2512+1</f>
        <v>2512</v>
      </c>
      <c r="D2513" s="50" t="n">
        <f aca="false">FilterOPk!B$39</f>
        <v>0</v>
      </c>
      <c r="E2513" s="50" t="n">
        <f aca="false">FilterOPk!C$39</f>
        <v>0</v>
      </c>
      <c r="F2513" s="50" t="n">
        <f aca="false">FilterOPk!D$39</f>
        <v>0</v>
      </c>
      <c r="G2513" s="50" t="n">
        <f aca="false">FilterOPk!E$39</f>
        <v>0</v>
      </c>
      <c r="H2513" s="50" t="n">
        <f aca="false">FilterOPk!F$39</f>
        <v>0</v>
      </c>
      <c r="I2513" s="50" t="n">
        <f aca="false">FilterOPk!G$39</f>
        <v>0</v>
      </c>
      <c r="J2513" s="50" t="n">
        <f aca="false">FilterOPk!H$39</f>
        <v>0</v>
      </c>
      <c r="K2513" s="50" t="n">
        <f aca="false">FilterOPk!I$39</f>
        <v>0</v>
      </c>
      <c r="L2513" s="50" t="n">
        <f aca="false">FilterOPk!J$39</f>
        <v>0</v>
      </c>
      <c r="M2513" s="50" t="n">
        <f aca="false">FilterOPk!K$39</f>
        <v>0</v>
      </c>
      <c r="N2513" s="50" t="n">
        <f aca="false">FilterOPk!L$39</f>
        <v>0</v>
      </c>
      <c r="O2513" s="50" t="n">
        <f aca="false">FilterOPk!M$39</f>
        <v>0</v>
      </c>
      <c r="P2513" s="50" t="n">
        <f aca="false">FilterOPk!N$39</f>
        <v>0</v>
      </c>
      <c r="Q2513" s="51" t="n">
        <f aca="false">FilterOPk!O$39</f>
        <v>0</v>
      </c>
    </row>
    <row r="2514" customFormat="false" ht="12.75" hidden="false" customHeight="false" outlineLevel="0" collapsed="false">
      <c r="B2514" s="85" t="str">
        <f aca="false">FilterOPk!A$40</f>
        <v>Rob Benson</v>
      </c>
      <c r="C2514" s="13" t="n">
        <f aca="false">C2513+1</f>
        <v>2513</v>
      </c>
      <c r="D2514" s="50" t="n">
        <f aca="false">FilterOPk!B$40</f>
        <v>0</v>
      </c>
      <c r="E2514" s="50" t="n">
        <f aca="false">FilterOPk!C$40</f>
        <v>0</v>
      </c>
      <c r="F2514" s="50" t="n">
        <f aca="false">FilterOPk!D$40</f>
        <v>0</v>
      </c>
      <c r="G2514" s="50" t="n">
        <f aca="false">FilterOPk!E$40</f>
        <v>0</v>
      </c>
      <c r="H2514" s="50" t="n">
        <f aca="false">FilterOPk!F$40</f>
        <v>0</v>
      </c>
      <c r="I2514" s="50" t="n">
        <f aca="false">FilterOPk!G$40</f>
        <v>0</v>
      </c>
      <c r="J2514" s="50" t="n">
        <f aca="false">FilterOPk!H$40</f>
        <v>0</v>
      </c>
      <c r="K2514" s="50" t="n">
        <f aca="false">FilterOPk!I$40</f>
        <v>0</v>
      </c>
      <c r="L2514" s="50" t="n">
        <f aca="false">FilterOPk!J$40</f>
        <v>0</v>
      </c>
      <c r="M2514" s="50" t="n">
        <f aca="false">FilterOPk!K$40</f>
        <v>0</v>
      </c>
      <c r="N2514" s="50" t="n">
        <f aca="false">FilterOPk!L$40</f>
        <v>0</v>
      </c>
      <c r="O2514" s="50" t="n">
        <f aca="false">FilterOPk!M$40</f>
        <v>0</v>
      </c>
      <c r="P2514" s="50" t="n">
        <f aca="false">FilterOPk!N$40</f>
        <v>0</v>
      </c>
      <c r="Q2514" s="51" t="n">
        <f aca="false">FilterOPk!O$40</f>
        <v>0</v>
      </c>
    </row>
    <row r="2515" customFormat="false" ht="12.75" hidden="false" customHeight="false" outlineLevel="0" collapsed="false">
      <c r="B2515" s="85" t="str">
        <f aca="false">FilterOPk!A$41</f>
        <v>Matt Lorenz</v>
      </c>
      <c r="C2515" s="13" t="n">
        <f aca="false">C2514+1</f>
        <v>2514</v>
      </c>
      <c r="D2515" s="50" t="n">
        <f aca="false">FilterOPk!B$41</f>
        <v>0</v>
      </c>
      <c r="E2515" s="50" t="n">
        <f aca="false">FilterOPk!C$41</f>
        <v>0</v>
      </c>
      <c r="F2515" s="50" t="n">
        <f aca="false">FilterOPk!D$41</f>
        <v>0</v>
      </c>
      <c r="G2515" s="50" t="n">
        <f aca="false">FilterOPk!E$41</f>
        <v>0</v>
      </c>
      <c r="H2515" s="50" t="n">
        <f aca="false">FilterOPk!F$41</f>
        <v>0</v>
      </c>
      <c r="I2515" s="50" t="n">
        <f aca="false">FilterOPk!G$41</f>
        <v>0</v>
      </c>
      <c r="J2515" s="50" t="n">
        <f aca="false">FilterOPk!H$41</f>
        <v>0</v>
      </c>
      <c r="K2515" s="50" t="n">
        <f aca="false">FilterOPk!I$41</f>
        <v>0</v>
      </c>
      <c r="L2515" s="50" t="n">
        <f aca="false">FilterOPk!J$41</f>
        <v>0</v>
      </c>
      <c r="M2515" s="50" t="n">
        <f aca="false">FilterOPk!K$41</f>
        <v>0</v>
      </c>
      <c r="N2515" s="50" t="n">
        <f aca="false">FilterOPk!L$41</f>
        <v>0</v>
      </c>
      <c r="O2515" s="50" t="n">
        <f aca="false">FilterOPk!M$41</f>
        <v>0</v>
      </c>
      <c r="P2515" s="50" t="n">
        <f aca="false">FilterOPk!N$41</f>
        <v>0</v>
      </c>
      <c r="Q2515" s="51" t="n">
        <f aca="false">FilterOPk!O$41</f>
        <v>0</v>
      </c>
    </row>
    <row r="2516" customFormat="false" ht="12.75" hidden="false" customHeight="false" outlineLevel="0" collapsed="false">
      <c r="B2516" s="85" t="str">
        <f aca="false">FilterOPk!A$42</f>
        <v>John Forney</v>
      </c>
      <c r="C2516" s="13" t="n">
        <f aca="false">C2515+1</f>
        <v>2515</v>
      </c>
      <c r="D2516" s="50" t="n">
        <f aca="false">FilterOPk!B$42</f>
        <v>0</v>
      </c>
      <c r="E2516" s="50" t="n">
        <f aca="false">FilterOPk!C$42</f>
        <v>0</v>
      </c>
      <c r="F2516" s="50" t="n">
        <f aca="false">FilterOPk!D$42</f>
        <v>0</v>
      </c>
      <c r="G2516" s="50" t="n">
        <f aca="false">FilterOPk!E$42</f>
        <v>0</v>
      </c>
      <c r="H2516" s="50" t="n">
        <f aca="false">FilterOPk!F$42</f>
        <v>0</v>
      </c>
      <c r="I2516" s="50" t="n">
        <f aca="false">FilterOPk!G$42</f>
        <v>0</v>
      </c>
      <c r="J2516" s="50" t="n">
        <f aca="false">FilterOPk!H$42</f>
        <v>0</v>
      </c>
      <c r="K2516" s="50" t="n">
        <f aca="false">FilterOPk!I$42</f>
        <v>0</v>
      </c>
      <c r="L2516" s="50" t="n">
        <f aca="false">FilterOPk!J$42</f>
        <v>0</v>
      </c>
      <c r="M2516" s="50" t="n">
        <f aca="false">FilterOPk!K$42</f>
        <v>0</v>
      </c>
      <c r="N2516" s="50" t="n">
        <f aca="false">FilterOPk!L$42</f>
        <v>0</v>
      </c>
      <c r="O2516" s="50" t="n">
        <f aca="false">FilterOPk!M$42</f>
        <v>0</v>
      </c>
      <c r="P2516" s="50" t="n">
        <f aca="false">FilterOPk!N$42</f>
        <v>0</v>
      </c>
      <c r="Q2516" s="51" t="n">
        <f aca="false">FilterOPk!O$42</f>
        <v>0</v>
      </c>
    </row>
    <row r="2517" customFormat="false" ht="12.75" hidden="false" customHeight="false" outlineLevel="0" collapsed="false">
      <c r="B2517" s="85" t="str">
        <f aca="false">FilterOPk!A$43</f>
        <v>Mike Carson</v>
      </c>
      <c r="C2517" s="13" t="n">
        <f aca="false">C2516+1</f>
        <v>2516</v>
      </c>
      <c r="D2517" s="50" t="n">
        <f aca="false">FilterOPk!B$43</f>
        <v>0</v>
      </c>
      <c r="E2517" s="50" t="n">
        <f aca="false">FilterOPk!C$43</f>
        <v>0</v>
      </c>
      <c r="F2517" s="50" t="n">
        <f aca="false">FilterOPk!D$43</f>
        <v>0</v>
      </c>
      <c r="G2517" s="50" t="n">
        <f aca="false">FilterOPk!E$43</f>
        <v>0</v>
      </c>
      <c r="H2517" s="50" t="n">
        <f aca="false">FilterOPk!F$43</f>
        <v>0</v>
      </c>
      <c r="I2517" s="50" t="n">
        <f aca="false">FilterOPk!G$43</f>
        <v>0</v>
      </c>
      <c r="J2517" s="50" t="n">
        <f aca="false">FilterOPk!H$43</f>
        <v>0</v>
      </c>
      <c r="K2517" s="50" t="n">
        <f aca="false">FilterOPk!I$43</f>
        <v>0</v>
      </c>
      <c r="L2517" s="50" t="n">
        <f aca="false">FilterOPk!J$43</f>
        <v>0</v>
      </c>
      <c r="M2517" s="50" t="n">
        <f aca="false">FilterOPk!K$43</f>
        <v>0</v>
      </c>
      <c r="N2517" s="50" t="n">
        <f aca="false">FilterOPk!L$43</f>
        <v>0</v>
      </c>
      <c r="O2517" s="50" t="n">
        <f aca="false">FilterOPk!M$43</f>
        <v>0</v>
      </c>
      <c r="P2517" s="50" t="n">
        <f aca="false">FilterOPk!N$43</f>
        <v>0</v>
      </c>
      <c r="Q2517" s="51" t="n">
        <f aca="false">FilterOPk!O$43</f>
        <v>0</v>
      </c>
    </row>
    <row r="2518" customFormat="false" ht="12.75" hidden="false" customHeight="false" outlineLevel="0" collapsed="false">
      <c r="B2518" s="85" t="str">
        <f aca="false">FilterOPk!A$44</f>
        <v>Chris Dorland</v>
      </c>
      <c r="C2518" s="13" t="n">
        <f aca="false">C2517+1</f>
        <v>2517</v>
      </c>
      <c r="D2518" s="50" t="n">
        <f aca="false">FilterOPk!B$44</f>
        <v>0</v>
      </c>
      <c r="E2518" s="50" t="n">
        <f aca="false">FilterOPk!C$44</f>
        <v>0</v>
      </c>
      <c r="F2518" s="50" t="n">
        <f aca="false">FilterOPk!D$44</f>
        <v>0</v>
      </c>
      <c r="G2518" s="50" t="n">
        <f aca="false">FilterOPk!E$44</f>
        <v>0</v>
      </c>
      <c r="H2518" s="50" t="n">
        <f aca="false">FilterOPk!F$44</f>
        <v>0</v>
      </c>
      <c r="I2518" s="50" t="n">
        <f aca="false">FilterOPk!G$44</f>
        <v>0</v>
      </c>
      <c r="J2518" s="50" t="n">
        <f aca="false">FilterOPk!H$44</f>
        <v>0</v>
      </c>
      <c r="K2518" s="50" t="n">
        <f aca="false">FilterOPk!I$44</f>
        <v>0</v>
      </c>
      <c r="L2518" s="50" t="n">
        <f aca="false">FilterOPk!J$44</f>
        <v>0</v>
      </c>
      <c r="M2518" s="50" t="n">
        <f aca="false">FilterOPk!K$44</f>
        <v>0</v>
      </c>
      <c r="N2518" s="50" t="n">
        <f aca="false">FilterOPk!L$44</f>
        <v>0</v>
      </c>
      <c r="O2518" s="50" t="n">
        <f aca="false">FilterOPk!M$44</f>
        <v>0</v>
      </c>
      <c r="P2518" s="50" t="n">
        <f aca="false">FilterOPk!N$44</f>
        <v>0</v>
      </c>
      <c r="Q2518" s="51" t="n">
        <f aca="false">FilterOPk!O$44</f>
        <v>0</v>
      </c>
    </row>
    <row r="2519" customFormat="false" ht="12.75" hidden="false" customHeight="false" outlineLevel="0" collapsed="false">
      <c r="B2519" s="85" t="str">
        <f aca="false">FilterOPk!A$45</f>
        <v>Jeff King</v>
      </c>
      <c r="C2519" s="13" t="n">
        <f aca="false">C2518+1</f>
        <v>2518</v>
      </c>
      <c r="D2519" s="50" t="n">
        <f aca="false">FilterOPk!B$45</f>
        <v>0</v>
      </c>
      <c r="E2519" s="50" t="n">
        <f aca="false">FilterOPk!C$45</f>
        <v>0</v>
      </c>
      <c r="F2519" s="50" t="n">
        <f aca="false">FilterOPk!D$45</f>
        <v>0</v>
      </c>
      <c r="G2519" s="50" t="n">
        <f aca="false">FilterOPk!E$45</f>
        <v>0</v>
      </c>
      <c r="H2519" s="50" t="n">
        <f aca="false">FilterOPk!F$45</f>
        <v>0</v>
      </c>
      <c r="I2519" s="50" t="n">
        <f aca="false">FilterOPk!G$45</f>
        <v>0</v>
      </c>
      <c r="J2519" s="50" t="n">
        <f aca="false">FilterOPk!H$45</f>
        <v>0</v>
      </c>
      <c r="K2519" s="50" t="n">
        <f aca="false">FilterOPk!I$45</f>
        <v>0</v>
      </c>
      <c r="L2519" s="50" t="n">
        <f aca="false">FilterOPk!J$45</f>
        <v>0</v>
      </c>
      <c r="M2519" s="50" t="n">
        <f aca="false">FilterOPk!K$45</f>
        <v>0</v>
      </c>
      <c r="N2519" s="50" t="n">
        <f aca="false">FilterOPk!L$45</f>
        <v>0</v>
      </c>
      <c r="O2519" s="50" t="n">
        <f aca="false">FilterOPk!M$45</f>
        <v>0</v>
      </c>
      <c r="P2519" s="50" t="n">
        <f aca="false">FilterOPk!N$45</f>
        <v>0</v>
      </c>
      <c r="Q2519" s="51" t="n">
        <f aca="false">FilterOPk!O$45</f>
        <v>0</v>
      </c>
    </row>
    <row r="2520" customFormat="false" ht="12.75" hidden="false" customHeight="false" outlineLevel="0" collapsed="false">
      <c r="B2520" s="85" t="n">
        <f aca="false">FilterOPk!A$46</f>
        <v>0</v>
      </c>
      <c r="C2520" s="13" t="n">
        <f aca="false">C2519+1</f>
        <v>2519</v>
      </c>
      <c r="D2520" s="50" t="n">
        <f aca="false">FilterOPk!B$46</f>
        <v>0</v>
      </c>
      <c r="E2520" s="50" t="n">
        <f aca="false">FilterOPk!C$46</f>
        <v>0</v>
      </c>
      <c r="F2520" s="50" t="n">
        <f aca="false">FilterOPk!D$46</f>
        <v>0</v>
      </c>
      <c r="G2520" s="50" t="n">
        <f aca="false">FilterOPk!E$46</f>
        <v>0</v>
      </c>
      <c r="H2520" s="50" t="n">
        <f aca="false">FilterOPk!F$46</f>
        <v>0</v>
      </c>
      <c r="I2520" s="50" t="n">
        <f aca="false">FilterOPk!G$46</f>
        <v>0</v>
      </c>
      <c r="J2520" s="50" t="n">
        <f aca="false">FilterOPk!H$46</f>
        <v>0</v>
      </c>
      <c r="K2520" s="50" t="n">
        <f aca="false">FilterOPk!I$46</f>
        <v>0</v>
      </c>
      <c r="L2520" s="50" t="n">
        <f aca="false">FilterOPk!J$46</f>
        <v>0</v>
      </c>
      <c r="M2520" s="50" t="n">
        <f aca="false">FilterOPk!K$46</f>
        <v>0</v>
      </c>
      <c r="N2520" s="50" t="n">
        <f aca="false">FilterOPk!L$46</f>
        <v>0</v>
      </c>
      <c r="O2520" s="50" t="n">
        <f aca="false">FilterOPk!M$46</f>
        <v>0</v>
      </c>
      <c r="P2520" s="50" t="n">
        <f aca="false">FilterOPk!N$46</f>
        <v>0</v>
      </c>
      <c r="Q2520" s="51" t="n">
        <f aca="false">FilterOPk!O$46</f>
        <v>0</v>
      </c>
    </row>
    <row r="2521" customFormat="false" ht="12.75" hidden="false" customHeight="false" outlineLevel="0" collapsed="false">
      <c r="B2521" s="87" t="n">
        <f aca="false">FilterOPk!A$47</f>
        <v>0</v>
      </c>
      <c r="C2521" s="64" t="n">
        <f aca="false">C2520+1</f>
        <v>2520</v>
      </c>
      <c r="D2521" s="54" t="n">
        <f aca="false">FilterOPk!B$47</f>
        <v>0</v>
      </c>
      <c r="E2521" s="54" t="n">
        <f aca="false">FilterOPk!C$47</f>
        <v>0</v>
      </c>
      <c r="F2521" s="54" t="n">
        <f aca="false">FilterOPk!D$47</f>
        <v>0</v>
      </c>
      <c r="G2521" s="54" t="n">
        <f aca="false">FilterOPk!E$47</f>
        <v>0</v>
      </c>
      <c r="H2521" s="54" t="n">
        <f aca="false">FilterOPk!F$47</f>
        <v>0</v>
      </c>
      <c r="I2521" s="54" t="n">
        <f aca="false">FilterOPk!G$47</f>
        <v>0</v>
      </c>
      <c r="J2521" s="54" t="n">
        <f aca="false">FilterOPk!H$47</f>
        <v>0</v>
      </c>
      <c r="K2521" s="54" t="n">
        <f aca="false">FilterOPk!I$47</f>
        <v>0</v>
      </c>
      <c r="L2521" s="54" t="n">
        <f aca="false">FilterOPk!J$47</f>
        <v>0</v>
      </c>
      <c r="M2521" s="54" t="n">
        <f aca="false">FilterOPk!K$47</f>
        <v>0</v>
      </c>
      <c r="N2521" s="54" t="n">
        <f aca="false">FilterOPk!L$47</f>
        <v>0</v>
      </c>
      <c r="O2521" s="54" t="n">
        <f aca="false">FilterOPk!M$47</f>
        <v>0</v>
      </c>
      <c r="P2521" s="54" t="n">
        <f aca="false">FilterOPk!N$47</f>
        <v>0</v>
      </c>
      <c r="Q2521" s="55" t="n">
        <f aca="false">FilterOPk!O$47</f>
        <v>0</v>
      </c>
    </row>
    <row r="2522" customFormat="false" ht="12.75" hidden="false" customHeight="false" outlineLevel="0" collapsed="false">
      <c r="A2522" s="0" t="n">
        <f aca="false">A2482+1</f>
        <v>64</v>
      </c>
      <c r="B2522" s="57" t="n">
        <f aca="false">FilterOPk!D$1</f>
        <v>36907</v>
      </c>
      <c r="C2522" s="58" t="n">
        <f aca="false">C2521+1</f>
        <v>2521</v>
      </c>
      <c r="D2522" s="58"/>
      <c r="E2522" s="58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83"/>
    </row>
    <row r="2523" customFormat="false" ht="12.75" hidden="false" customHeight="false" outlineLevel="0" collapsed="false">
      <c r="B2523" s="61"/>
      <c r="C2523" s="13" t="n">
        <f aca="false">C2522+1</f>
        <v>2522</v>
      </c>
      <c r="D2523" s="13"/>
      <c r="E2523" s="21" t="s">
        <v>5</v>
      </c>
      <c r="F2523" s="21" t="s">
        <v>6</v>
      </c>
      <c r="G2523" s="21" t="s">
        <v>7</v>
      </c>
      <c r="H2523" s="21" t="s">
        <v>8</v>
      </c>
      <c r="I2523" s="21" t="s">
        <v>9</v>
      </c>
      <c r="J2523" s="21" t="s">
        <v>10</v>
      </c>
      <c r="K2523" s="21" t="s">
        <v>11</v>
      </c>
      <c r="L2523" s="21" t="s">
        <v>12</v>
      </c>
      <c r="M2523" s="21" t="s">
        <v>13</v>
      </c>
      <c r="N2523" s="21" t="s">
        <v>14</v>
      </c>
      <c r="O2523" s="21" t="n">
        <v>2002</v>
      </c>
      <c r="P2523" s="21" t="s">
        <v>15</v>
      </c>
      <c r="Q2523" s="84" t="s">
        <v>16</v>
      </c>
    </row>
    <row r="2524" customFormat="false" ht="12.75" hidden="false" customHeight="false" outlineLevel="0" collapsed="false">
      <c r="B2524" s="85" t="str">
        <f aca="false">FilterOPk!A$9</f>
        <v>Power positions</v>
      </c>
      <c r="C2524" s="13" t="n">
        <f aca="false">C2523+1</f>
        <v>2523</v>
      </c>
      <c r="D2524" s="13" t="s">
        <v>4</v>
      </c>
      <c r="E2524" s="13"/>
      <c r="F2524" s="13"/>
      <c r="G2524" s="13"/>
      <c r="H2524" s="13"/>
      <c r="I2524" s="13"/>
      <c r="J2524" s="13"/>
      <c r="K2524" s="13"/>
      <c r="L2524" s="13"/>
      <c r="M2524" s="13"/>
      <c r="N2524" s="13"/>
      <c r="O2524" s="13"/>
      <c r="P2524" s="13"/>
      <c r="Q2524" s="86"/>
    </row>
    <row r="2525" customFormat="false" ht="12.75" hidden="false" customHeight="false" outlineLevel="0" collapsed="false">
      <c r="B2525" s="85" t="str">
        <f aca="false">FilterOPk!A$10</f>
        <v>East Position</v>
      </c>
      <c r="C2525" s="13" t="n">
        <f aca="false">C2524+1</f>
        <v>2524</v>
      </c>
      <c r="D2525" s="50" t="n">
        <f aca="false">FilterOPk!B$10</f>
        <v>34784396.7946123</v>
      </c>
      <c r="E2525" s="50" t="n">
        <f aca="false">FilterOPk!C$10</f>
        <v>139428.68</v>
      </c>
      <c r="F2525" s="50" t="n">
        <f aca="false">FilterOPk!D$10</f>
        <v>244540.42</v>
      </c>
      <c r="G2525" s="50" t="n">
        <f aca="false">FilterOPk!E$10</f>
        <v>352018.99</v>
      </c>
      <c r="H2525" s="50" t="n">
        <f aca="false">FilterOPk!F$10</f>
        <v>454047.41</v>
      </c>
      <c r="I2525" s="50" t="n">
        <f aca="false">FilterOPk!G$10</f>
        <v>460700.87</v>
      </c>
      <c r="J2525" s="50" t="n">
        <f aca="false">FilterOPk!H$10</f>
        <v>371715.26</v>
      </c>
      <c r="K2525" s="50" t="n">
        <f aca="false">FilterOPk!I$10</f>
        <v>743238.67</v>
      </c>
      <c r="L2525" s="50" t="n">
        <f aca="false">FilterOPk!J$10</f>
        <v>433572.73</v>
      </c>
      <c r="M2525" s="50" t="n">
        <f aca="false">FilterOPk!K$10</f>
        <v>1264075.99</v>
      </c>
      <c r="N2525" s="50" t="n">
        <f aca="false">FilterOPk!L$10</f>
        <v>4463339.02</v>
      </c>
      <c r="O2525" s="50" t="n">
        <f aca="false">FilterOPk!M$10</f>
        <v>-232298.41</v>
      </c>
      <c r="P2525" s="50" t="n">
        <f aca="false">FilterOPk!N$10</f>
        <v>1174384.84</v>
      </c>
      <c r="Q2525" s="51" t="n">
        <f aca="false">FilterOPk!O$10</f>
        <v>5405425.45</v>
      </c>
    </row>
    <row r="2526" customFormat="false" ht="12.75" hidden="false" customHeight="false" outlineLevel="0" collapsed="false">
      <c r="B2526" s="85" t="str">
        <f aca="false">FilterOPk!A$11</f>
        <v>East Power Mgmt</v>
      </c>
      <c r="C2526" s="13" t="n">
        <f aca="false">C2525+1</f>
        <v>2525</v>
      </c>
      <c r="D2526" s="50" t="n">
        <f aca="false">FilterOPk!B$11</f>
        <v>7547347.04451418</v>
      </c>
      <c r="E2526" s="50" t="n">
        <f aca="false">FilterOPk!C$11</f>
        <v>0</v>
      </c>
      <c r="F2526" s="50" t="n">
        <f aca="false">FilterOPk!D$11</f>
        <v>0</v>
      </c>
      <c r="G2526" s="50" t="n">
        <f aca="false">FilterOPk!E$11</f>
        <v>0</v>
      </c>
      <c r="H2526" s="50" t="n">
        <f aca="false">FilterOPk!F$11</f>
        <v>0</v>
      </c>
      <c r="I2526" s="50" t="n">
        <f aca="false">FilterOPk!G$11</f>
        <v>0</v>
      </c>
      <c r="J2526" s="50" t="n">
        <f aca="false">FilterOPk!H$11</f>
        <v>0</v>
      </c>
      <c r="K2526" s="50" t="n">
        <f aca="false">FilterOPk!I$11</f>
        <v>0</v>
      </c>
      <c r="L2526" s="50" t="n">
        <f aca="false">FilterOPk!J$11</f>
        <v>0</v>
      </c>
      <c r="M2526" s="50" t="n">
        <f aca="false">FilterOPk!K$11</f>
        <v>0</v>
      </c>
      <c r="N2526" s="50" t="n">
        <f aca="false">FilterOPk!L$11</f>
        <v>0</v>
      </c>
      <c r="O2526" s="50" t="n">
        <f aca="false">FilterOPk!M$11</f>
        <v>0</v>
      </c>
      <c r="P2526" s="50" t="n">
        <f aca="false">FilterOPk!N$11</f>
        <v>0</v>
      </c>
      <c r="Q2526" s="51" t="n">
        <f aca="false">FilterOPk!O$11</f>
        <v>0</v>
      </c>
    </row>
    <row r="2527" customFormat="false" ht="12.75" hidden="false" customHeight="false" outlineLevel="0" collapsed="false">
      <c r="B2527" s="85" t="str">
        <f aca="false">FilterOPk!A$12</f>
        <v>Long Term Options</v>
      </c>
      <c r="C2527" s="13" t="n">
        <f aca="false">C2526+1</f>
        <v>2526</v>
      </c>
      <c r="D2527" s="50" t="n">
        <f aca="false">FilterOPk!B$12</f>
        <v>0</v>
      </c>
      <c r="E2527" s="50" t="n">
        <f aca="false">FilterOPk!C$12</f>
        <v>0</v>
      </c>
      <c r="F2527" s="50" t="n">
        <f aca="false">FilterOPk!D$12</f>
        <v>0</v>
      </c>
      <c r="G2527" s="50" t="n">
        <f aca="false">FilterOPk!E$12</f>
        <v>0</v>
      </c>
      <c r="H2527" s="50" t="n">
        <f aca="false">FilterOPk!F$12</f>
        <v>0</v>
      </c>
      <c r="I2527" s="50" t="n">
        <f aca="false">FilterOPk!G$12</f>
        <v>0</v>
      </c>
      <c r="J2527" s="50" t="n">
        <f aca="false">FilterOPk!H$12</f>
        <v>0</v>
      </c>
      <c r="K2527" s="50" t="n">
        <f aca="false">FilterOPk!I$12</f>
        <v>0</v>
      </c>
      <c r="L2527" s="50" t="n">
        <f aca="false">FilterOPk!J$12</f>
        <v>0</v>
      </c>
      <c r="M2527" s="50" t="n">
        <f aca="false">FilterOPk!K$12</f>
        <v>0</v>
      </c>
      <c r="N2527" s="50" t="n">
        <f aca="false">FilterOPk!L$12</f>
        <v>0</v>
      </c>
      <c r="O2527" s="50" t="n">
        <f aca="false">FilterOPk!M$12</f>
        <v>0</v>
      </c>
      <c r="P2527" s="50" t="n">
        <f aca="false">FilterOPk!N$12</f>
        <v>0</v>
      </c>
      <c r="Q2527" s="51" t="n">
        <f aca="false">FilterOPk!O$12</f>
        <v>0</v>
      </c>
    </row>
    <row r="2528" customFormat="false" ht="12.75" hidden="false" customHeight="false" outlineLevel="0" collapsed="false">
      <c r="B2528" s="85" t="str">
        <f aca="false">FilterOPk!A$13</f>
        <v>LT-MIDWEST</v>
      </c>
      <c r="C2528" s="13" t="n">
        <f aca="false">C2527+1</f>
        <v>2527</v>
      </c>
      <c r="D2528" s="50" t="n">
        <f aca="false">FilterOPk!B$13</f>
        <v>7151089.47366245</v>
      </c>
      <c r="E2528" s="50" t="n">
        <f aca="false">FilterOPk!C$13</f>
        <v>36317.39</v>
      </c>
      <c r="F2528" s="50" t="n">
        <f aca="false">FilterOPk!D$13</f>
        <v>95142.77</v>
      </c>
      <c r="G2528" s="50" t="n">
        <f aca="false">FilterOPk!E$13</f>
        <v>106523.31</v>
      </c>
      <c r="H2528" s="50" t="n">
        <f aca="false">FilterOPk!F$13</f>
        <v>103615.07</v>
      </c>
      <c r="I2528" s="50" t="n">
        <f aca="false">FilterOPk!G$13</f>
        <v>106049.09</v>
      </c>
      <c r="J2528" s="50" t="n">
        <f aca="false">FilterOPk!H$13</f>
        <v>78310</v>
      </c>
      <c r="K2528" s="50" t="n">
        <f aca="false">FilterOPk!I$13</f>
        <v>160210.16</v>
      </c>
      <c r="L2528" s="50" t="n">
        <f aca="false">FilterOPk!J$13</f>
        <v>108136.49</v>
      </c>
      <c r="M2528" s="50" t="n">
        <f aca="false">FilterOPk!K$13</f>
        <v>312653.19</v>
      </c>
      <c r="N2528" s="50" t="n">
        <f aca="false">FilterOPk!L$13</f>
        <v>1106957.47</v>
      </c>
      <c r="O2528" s="50" t="n">
        <f aca="false">FilterOPk!M$13</f>
        <v>-124610.37</v>
      </c>
      <c r="P2528" s="50" t="n">
        <f aca="false">FilterOPk!N$13</f>
        <v>893459.31</v>
      </c>
      <c r="Q2528" s="51" t="n">
        <f aca="false">FilterOPk!O$13</f>
        <v>1875806.41</v>
      </c>
    </row>
    <row r="2529" customFormat="false" ht="12.75" hidden="false" customHeight="false" outlineLevel="0" collapsed="false">
      <c r="B2529" s="85" t="str">
        <f aca="false">FilterOPk!A$14</f>
        <v>ST-ECAR</v>
      </c>
      <c r="C2529" s="13" t="n">
        <f aca="false">C2528+1</f>
        <v>2528</v>
      </c>
      <c r="D2529" s="50" t="n">
        <f aca="false">FilterOPk!B$14</f>
        <v>238101.441960815</v>
      </c>
      <c r="E2529" s="50" t="n">
        <f aca="false">FilterOPk!C$14</f>
        <v>0</v>
      </c>
      <c r="F2529" s="50" t="n">
        <f aca="false">FilterOPk!D$14</f>
        <v>0</v>
      </c>
      <c r="G2529" s="50" t="n">
        <f aca="false">FilterOPk!E$14</f>
        <v>0</v>
      </c>
      <c r="H2529" s="50" t="n">
        <f aca="false">FilterOPk!F$14</f>
        <v>0</v>
      </c>
      <c r="I2529" s="50" t="n">
        <f aca="false">FilterOPk!G$14</f>
        <v>0</v>
      </c>
      <c r="J2529" s="50" t="n">
        <f aca="false">FilterOPk!H$14</f>
        <v>0</v>
      </c>
      <c r="K2529" s="50" t="n">
        <f aca="false">FilterOPk!I$14</f>
        <v>0</v>
      </c>
      <c r="L2529" s="50" t="n">
        <f aca="false">FilterOPk!J$14</f>
        <v>0</v>
      </c>
      <c r="M2529" s="50" t="n">
        <f aca="false">FilterOPk!K$14</f>
        <v>0</v>
      </c>
      <c r="N2529" s="50" t="n">
        <f aca="false">FilterOPk!L$14</f>
        <v>0</v>
      </c>
      <c r="O2529" s="50" t="n">
        <f aca="false">FilterOPk!M$14</f>
        <v>0</v>
      </c>
      <c r="P2529" s="50" t="n">
        <f aca="false">FilterOPk!N$14</f>
        <v>0</v>
      </c>
      <c r="Q2529" s="51" t="n">
        <f aca="false">FilterOPk!O$14</f>
        <v>0</v>
      </c>
    </row>
    <row r="2530" customFormat="false" ht="12.75" hidden="false" customHeight="false" outlineLevel="0" collapsed="false">
      <c r="B2530" s="85" t="str">
        <f aca="false">FilterOPk!A$15</f>
        <v>ST- MAPP</v>
      </c>
      <c r="C2530" s="13" t="n">
        <f aca="false">C2529+1</f>
        <v>2529</v>
      </c>
      <c r="D2530" s="50" t="n">
        <f aca="false">FilterOPk!B$15</f>
        <v>254636.614020626</v>
      </c>
      <c r="E2530" s="50" t="n">
        <f aca="false">FilterOPk!C$15</f>
        <v>-1590.85</v>
      </c>
      <c r="F2530" s="50" t="n">
        <f aca="false">FilterOPk!D$15</f>
        <v>-3167.72</v>
      </c>
      <c r="G2530" s="50" t="n">
        <f aca="false">FilterOPk!E$15</f>
        <v>-3546.79</v>
      </c>
      <c r="H2530" s="50" t="n">
        <f aca="false">FilterOPk!F$15</f>
        <v>-3530.89</v>
      </c>
      <c r="I2530" s="50" t="n">
        <f aca="false">FilterOPk!G$15</f>
        <v>0</v>
      </c>
      <c r="J2530" s="50" t="n">
        <f aca="false">FilterOPk!H$15</f>
        <v>0</v>
      </c>
      <c r="K2530" s="50" t="n">
        <f aca="false">FilterOPk!I$15</f>
        <v>0</v>
      </c>
      <c r="L2530" s="50" t="n">
        <f aca="false">FilterOPk!J$15</f>
        <v>0</v>
      </c>
      <c r="M2530" s="50" t="n">
        <f aca="false">FilterOPk!K$15</f>
        <v>0</v>
      </c>
      <c r="N2530" s="50" t="n">
        <f aca="false">FilterOPk!L$15</f>
        <v>-11836.25</v>
      </c>
      <c r="O2530" s="50" t="n">
        <f aca="false">FilterOPk!M$15</f>
        <v>0</v>
      </c>
      <c r="P2530" s="50" t="n">
        <f aca="false">FilterOPk!N$15</f>
        <v>0</v>
      </c>
      <c r="Q2530" s="51" t="n">
        <f aca="false">FilterOPk!O$15</f>
        <v>-11836.25</v>
      </c>
    </row>
    <row r="2531" customFormat="false" ht="12.75" hidden="false" customHeight="false" outlineLevel="0" collapsed="false">
      <c r="B2531" s="85" t="str">
        <f aca="false">FilterOPk!A$16</f>
        <v>ST- MAIN</v>
      </c>
      <c r="C2531" s="13" t="n">
        <f aca="false">C2530+1</f>
        <v>2530</v>
      </c>
      <c r="D2531" s="50" t="n">
        <f aca="false">FilterOPk!B$16</f>
        <v>694293.253349893</v>
      </c>
      <c r="E2531" s="50" t="n">
        <f aca="false">FilterOPk!C$16</f>
        <v>0</v>
      </c>
      <c r="F2531" s="50" t="n">
        <f aca="false">FilterOPk!D$16</f>
        <v>0</v>
      </c>
      <c r="G2531" s="50" t="n">
        <f aca="false">FilterOPk!E$16</f>
        <v>0</v>
      </c>
      <c r="H2531" s="50" t="n">
        <f aca="false">FilterOPk!F$16</f>
        <v>0</v>
      </c>
      <c r="I2531" s="50" t="n">
        <f aca="false">FilterOPk!G$16</f>
        <v>0</v>
      </c>
      <c r="J2531" s="50" t="n">
        <f aca="false">FilterOPk!H$16</f>
        <v>0</v>
      </c>
      <c r="K2531" s="50" t="n">
        <f aca="false">FilterOPk!I$16</f>
        <v>0</v>
      </c>
      <c r="L2531" s="50" t="n">
        <f aca="false">FilterOPk!J$16</f>
        <v>0</v>
      </c>
      <c r="M2531" s="50" t="n">
        <f aca="false">FilterOPk!K$16</f>
        <v>0</v>
      </c>
      <c r="N2531" s="50" t="n">
        <f aca="false">FilterOPk!L$16</f>
        <v>0</v>
      </c>
      <c r="O2531" s="50" t="n">
        <f aca="false">FilterOPk!M$16</f>
        <v>0</v>
      </c>
      <c r="P2531" s="50" t="n">
        <f aca="false">FilterOPk!N$16</f>
        <v>0</v>
      </c>
      <c r="Q2531" s="51" t="n">
        <f aca="false">FilterOPk!O$16</f>
        <v>0</v>
      </c>
    </row>
    <row r="2532" customFormat="false" ht="12.75" hidden="false" customHeight="false" outlineLevel="0" collapsed="false">
      <c r="B2532" s="85" t="str">
        <f aca="false">FilterOPk!A$17</f>
        <v>MW-ANALYST</v>
      </c>
      <c r="C2532" s="13" t="n">
        <f aca="false">C2531+1</f>
        <v>2531</v>
      </c>
      <c r="D2532" s="50" t="n">
        <f aca="false">FilterOPk!B$17</f>
        <v>0</v>
      </c>
      <c r="E2532" s="50" t="n">
        <f aca="false">FilterOPk!C$17</f>
        <v>0</v>
      </c>
      <c r="F2532" s="50" t="n">
        <f aca="false">FilterOPk!D$17</f>
        <v>0</v>
      </c>
      <c r="G2532" s="50" t="n">
        <f aca="false">FilterOPk!E$17</f>
        <v>0</v>
      </c>
      <c r="H2532" s="50" t="n">
        <f aca="false">FilterOPk!F$17</f>
        <v>0</v>
      </c>
      <c r="I2532" s="50" t="n">
        <f aca="false">FilterOPk!G$17</f>
        <v>0</v>
      </c>
      <c r="J2532" s="50" t="n">
        <f aca="false">FilterOPk!H$17</f>
        <v>0</v>
      </c>
      <c r="K2532" s="50" t="n">
        <f aca="false">FilterOPk!I$17</f>
        <v>0</v>
      </c>
      <c r="L2532" s="50" t="n">
        <f aca="false">FilterOPk!J$17</f>
        <v>0</v>
      </c>
      <c r="M2532" s="50" t="n">
        <f aca="false">FilterOPk!K$17</f>
        <v>0</v>
      </c>
      <c r="N2532" s="50" t="n">
        <f aca="false">FilterOPk!L$17</f>
        <v>0</v>
      </c>
      <c r="O2532" s="50" t="n">
        <f aca="false">FilterOPk!M$17</f>
        <v>0</v>
      </c>
      <c r="P2532" s="50" t="n">
        <f aca="false">FilterOPk!N$17</f>
        <v>0</v>
      </c>
      <c r="Q2532" s="51" t="n">
        <f aca="false">FilterOPk!O$17</f>
        <v>0</v>
      </c>
    </row>
    <row r="2533" customFormat="false" ht="12.75" hidden="false" customHeight="false" outlineLevel="0" collapsed="false">
      <c r="B2533" s="85" t="str">
        <f aca="false">FilterOPk!A$18</f>
        <v>LT-NE</v>
      </c>
      <c r="C2533" s="13" t="n">
        <f aca="false">C2532+1</f>
        <v>2532</v>
      </c>
      <c r="D2533" s="50" t="n">
        <f aca="false">FilterOPk!B$18</f>
        <v>6187311.37539291</v>
      </c>
      <c r="E2533" s="50" t="n">
        <f aca="false">FilterOPk!C$18</f>
        <v>38662.79</v>
      </c>
      <c r="F2533" s="50" t="n">
        <f aca="false">FilterOPk!D$18</f>
        <v>89522.8</v>
      </c>
      <c r="G2533" s="50" t="n">
        <f aca="false">FilterOPk!E$18</f>
        <v>158536.19</v>
      </c>
      <c r="H2533" s="50" t="n">
        <f aca="false">FilterOPk!F$18</f>
        <v>261849.24</v>
      </c>
      <c r="I2533" s="50" t="n">
        <f aca="false">FilterOPk!G$18</f>
        <v>291708.83</v>
      </c>
      <c r="J2533" s="50" t="n">
        <f aca="false">FilterOPk!H$18</f>
        <v>228360.42</v>
      </c>
      <c r="K2533" s="50" t="n">
        <f aca="false">FilterOPk!I$18</f>
        <v>445432.42</v>
      </c>
      <c r="L2533" s="50" t="n">
        <f aca="false">FilterOPk!J$18</f>
        <v>266345.8</v>
      </c>
      <c r="M2533" s="50" t="n">
        <f aca="false">FilterOPk!K$18</f>
        <v>801315.09</v>
      </c>
      <c r="N2533" s="50" t="n">
        <f aca="false">FilterOPk!L$18</f>
        <v>2581733.58</v>
      </c>
      <c r="O2533" s="50" t="n">
        <f aca="false">FilterOPk!M$18</f>
        <v>-636932.37</v>
      </c>
      <c r="P2533" s="50" t="n">
        <f aca="false">FilterOPk!N$18</f>
        <v>-2303942.42</v>
      </c>
      <c r="Q2533" s="51" t="n">
        <f aca="false">FilterOPk!O$18</f>
        <v>-359141.210000001</v>
      </c>
    </row>
    <row r="2534" customFormat="false" ht="12.75" hidden="false" customHeight="false" outlineLevel="0" collapsed="false">
      <c r="B2534" s="85" t="str">
        <f aca="false">FilterOPk!A$19</f>
        <v>LT-PJM</v>
      </c>
      <c r="C2534" s="13" t="n">
        <f aca="false">C2533+1</f>
        <v>2533</v>
      </c>
      <c r="D2534" s="50" t="n">
        <f aca="false">FilterOPk!B$19</f>
        <v>1818236.42109565</v>
      </c>
      <c r="E2534" s="50" t="n">
        <f aca="false">FilterOPk!C$19</f>
        <v>0</v>
      </c>
      <c r="F2534" s="50" t="n">
        <f aca="false">FilterOPk!D$19</f>
        <v>19402.28</v>
      </c>
      <c r="G2534" s="50" t="n">
        <f aca="false">FilterOPk!E$19</f>
        <v>57930.92</v>
      </c>
      <c r="H2534" s="50" t="n">
        <f aca="false">FilterOPk!F$19</f>
        <v>59436.7</v>
      </c>
      <c r="I2534" s="50" t="n">
        <f aca="false">FilterOPk!G$19</f>
        <v>19136.52</v>
      </c>
      <c r="J2534" s="50" t="n">
        <f aca="false">FilterOPk!H$19</f>
        <v>18664.41</v>
      </c>
      <c r="K2534" s="50" t="n">
        <f aca="false">FilterOPk!I$19</f>
        <v>33608.82</v>
      </c>
      <c r="L2534" s="50" t="n">
        <f aca="false">FilterOPk!J$19</f>
        <v>20867.53</v>
      </c>
      <c r="M2534" s="50" t="n">
        <f aca="false">FilterOPk!K$19</f>
        <v>56340.86</v>
      </c>
      <c r="N2534" s="50" t="n">
        <f aca="false">FilterOPk!L$19</f>
        <v>285388.04</v>
      </c>
      <c r="O2534" s="50" t="n">
        <f aca="false">FilterOPk!M$19</f>
        <v>-1975.43</v>
      </c>
      <c r="P2534" s="50" t="n">
        <f aca="false">FilterOPk!N$19</f>
        <v>-179963.06</v>
      </c>
      <c r="Q2534" s="51" t="n">
        <f aca="false">FilterOPk!O$19</f>
        <v>103449.55</v>
      </c>
    </row>
    <row r="2535" customFormat="false" ht="12.75" hidden="false" customHeight="false" outlineLevel="0" collapsed="false">
      <c r="B2535" s="85" t="str">
        <f aca="false">FilterOPk!A$20</f>
        <v>LT- NY</v>
      </c>
      <c r="C2535" s="13" t="n">
        <f aca="false">C2534+1</f>
        <v>2534</v>
      </c>
      <c r="D2535" s="50" t="n">
        <f aca="false">FilterOPk!B$20</f>
        <v>0</v>
      </c>
      <c r="E2535" s="50" t="n">
        <f aca="false">FilterOPk!C$20</f>
        <v>-9128.22</v>
      </c>
      <c r="F2535" s="50" t="n">
        <f aca="false">FilterOPk!D$20</f>
        <v>-69725.26</v>
      </c>
      <c r="G2535" s="50" t="n">
        <f aca="false">FilterOPk!E$20</f>
        <v>0</v>
      </c>
      <c r="H2535" s="50" t="n">
        <f aca="false">FilterOPk!F$20</f>
        <v>0</v>
      </c>
      <c r="I2535" s="50" t="n">
        <f aca="false">FilterOPk!G$20</f>
        <v>0</v>
      </c>
      <c r="J2535" s="50" t="n">
        <f aca="false">FilterOPk!H$20</f>
        <v>0</v>
      </c>
      <c r="K2535" s="50" t="n">
        <f aca="false">FilterOPk!I$20</f>
        <v>0</v>
      </c>
      <c r="L2535" s="50" t="n">
        <f aca="false">FilterOPk!J$20</f>
        <v>0</v>
      </c>
      <c r="M2535" s="50" t="n">
        <f aca="false">FilterOPk!K$20</f>
        <v>0</v>
      </c>
      <c r="N2535" s="50" t="n">
        <f aca="false">FilterOPk!L$20</f>
        <v>-78853.48</v>
      </c>
      <c r="O2535" s="50" t="n">
        <f aca="false">FilterOPk!M$20</f>
        <v>0</v>
      </c>
      <c r="P2535" s="50" t="n">
        <f aca="false">FilterOPk!N$20</f>
        <v>12056.92</v>
      </c>
      <c r="Q2535" s="51" t="n">
        <f aca="false">FilterOPk!O$20</f>
        <v>-66796.56</v>
      </c>
    </row>
    <row r="2536" customFormat="false" ht="12.75" hidden="false" customHeight="false" outlineLevel="0" collapsed="false">
      <c r="B2536" s="85" t="str">
        <f aca="false">FilterOPk!A$21</f>
        <v>ST- PJM</v>
      </c>
      <c r="C2536" s="13" t="n">
        <f aca="false">C2535+1</f>
        <v>2535</v>
      </c>
      <c r="D2536" s="50" t="n">
        <f aca="false">FilterOPk!B$21</f>
        <v>1243093.71447674</v>
      </c>
      <c r="E2536" s="50" t="n">
        <f aca="false">FilterOPk!C$21</f>
        <v>13503.06</v>
      </c>
      <c r="F2536" s="50" t="n">
        <f aca="false">FilterOPk!D$21</f>
        <v>0</v>
      </c>
      <c r="G2536" s="50" t="n">
        <f aca="false">FilterOPk!E$21</f>
        <v>0</v>
      </c>
      <c r="H2536" s="50" t="n">
        <f aca="false">FilterOPk!F$21</f>
        <v>0</v>
      </c>
      <c r="I2536" s="50" t="n">
        <f aca="false">FilterOPk!G$21</f>
        <v>0</v>
      </c>
      <c r="J2536" s="50" t="n">
        <f aca="false">FilterOPk!H$21</f>
        <v>0</v>
      </c>
      <c r="K2536" s="50" t="n">
        <f aca="false">FilterOPk!I$21</f>
        <v>0</v>
      </c>
      <c r="L2536" s="50" t="n">
        <f aca="false">FilterOPk!J$21</f>
        <v>0</v>
      </c>
      <c r="M2536" s="50" t="n">
        <f aca="false">FilterOPk!K$21</f>
        <v>0</v>
      </c>
      <c r="N2536" s="50" t="n">
        <f aca="false">FilterOPk!L$21</f>
        <v>13503.06</v>
      </c>
      <c r="O2536" s="50" t="n">
        <f aca="false">FilterOPk!M$21</f>
        <v>0</v>
      </c>
      <c r="P2536" s="50" t="n">
        <f aca="false">FilterOPk!N$21</f>
        <v>0</v>
      </c>
      <c r="Q2536" s="51" t="n">
        <f aca="false">FilterOPk!O$21</f>
        <v>13503.06</v>
      </c>
    </row>
    <row r="2537" customFormat="false" ht="12.75" hidden="false" customHeight="false" outlineLevel="0" collapsed="false">
      <c r="B2537" s="85" t="str">
        <f aca="false">FilterOPk!A$22</f>
        <v>ST- NENG</v>
      </c>
      <c r="C2537" s="13" t="n">
        <f aca="false">C2536+1</f>
        <v>2536</v>
      </c>
      <c r="D2537" s="50" t="n">
        <f aca="false">FilterOPk!B$22</f>
        <v>539719.375927685</v>
      </c>
      <c r="E2537" s="50" t="n">
        <f aca="false">FilterOPk!C$22</f>
        <v>17499.36</v>
      </c>
      <c r="F2537" s="50" t="n">
        <f aca="false">FilterOPk!D$22</f>
        <v>34844.91</v>
      </c>
      <c r="G2537" s="50" t="n">
        <f aca="false">FilterOPk!E$22</f>
        <v>0</v>
      </c>
      <c r="H2537" s="50" t="n">
        <f aca="false">FilterOPk!F$22</f>
        <v>0</v>
      </c>
      <c r="I2537" s="50" t="n">
        <f aca="false">FilterOPk!G$22</f>
        <v>0</v>
      </c>
      <c r="J2537" s="50" t="n">
        <f aca="false">FilterOPk!H$22</f>
        <v>0</v>
      </c>
      <c r="K2537" s="50" t="n">
        <f aca="false">FilterOPk!I$22</f>
        <v>0</v>
      </c>
      <c r="L2537" s="50" t="n">
        <f aca="false">FilterOPk!J$22</f>
        <v>0</v>
      </c>
      <c r="M2537" s="50" t="n">
        <f aca="false">FilterOPk!K$22</f>
        <v>0</v>
      </c>
      <c r="N2537" s="50" t="n">
        <f aca="false">FilterOPk!L$22</f>
        <v>52344.27</v>
      </c>
      <c r="O2537" s="50" t="n">
        <f aca="false">FilterOPk!M$22</f>
        <v>0</v>
      </c>
      <c r="P2537" s="50" t="n">
        <f aca="false">FilterOPk!N$22</f>
        <v>0</v>
      </c>
      <c r="Q2537" s="51" t="n">
        <f aca="false">FilterOPk!O$22</f>
        <v>52344.27</v>
      </c>
    </row>
    <row r="2538" customFormat="false" ht="12.75" hidden="false" customHeight="false" outlineLevel="0" collapsed="false">
      <c r="B2538" s="85" t="str">
        <f aca="false">FilterOPk!A$23</f>
        <v>ST- NY</v>
      </c>
      <c r="C2538" s="13" t="n">
        <f aca="false">C2537+1</f>
        <v>2537</v>
      </c>
      <c r="D2538" s="50" t="n">
        <f aca="false">FilterOPk!B$23</f>
        <v>251437.188425373</v>
      </c>
      <c r="E2538" s="50" t="n">
        <f aca="false">FilterOPk!C$23</f>
        <v>22663</v>
      </c>
      <c r="F2538" s="50" t="n">
        <f aca="false">FilterOPk!D$23</f>
        <v>52267.36</v>
      </c>
      <c r="G2538" s="50" t="n">
        <f aca="false">FilterOPk!E$23</f>
        <v>0</v>
      </c>
      <c r="H2538" s="50" t="n">
        <f aca="false">FilterOPk!F$23</f>
        <v>0</v>
      </c>
      <c r="I2538" s="50" t="n">
        <f aca="false">FilterOPk!G$23</f>
        <v>0</v>
      </c>
      <c r="J2538" s="50" t="n">
        <f aca="false">FilterOPk!H$23</f>
        <v>0</v>
      </c>
      <c r="K2538" s="50" t="n">
        <f aca="false">FilterOPk!I$23</f>
        <v>0</v>
      </c>
      <c r="L2538" s="50" t="n">
        <f aca="false">FilterOPk!J$23</f>
        <v>0</v>
      </c>
      <c r="M2538" s="50" t="n">
        <f aca="false">FilterOPk!K$23</f>
        <v>0</v>
      </c>
      <c r="N2538" s="50" t="n">
        <f aca="false">FilterOPk!L$23</f>
        <v>74930.36</v>
      </c>
      <c r="O2538" s="50" t="n">
        <f aca="false">FilterOPk!M$23</f>
        <v>0</v>
      </c>
      <c r="P2538" s="50" t="n">
        <f aca="false">FilterOPk!N$23</f>
        <v>0</v>
      </c>
      <c r="Q2538" s="51" t="n">
        <f aca="false">FilterOPk!O$23</f>
        <v>74930.36</v>
      </c>
    </row>
    <row r="2539" customFormat="false" ht="12.75" hidden="false" customHeight="false" outlineLevel="0" collapsed="false">
      <c r="B2539" s="85" t="str">
        <f aca="false">FilterOPk!A$24</f>
        <v>NE- PHYS</v>
      </c>
      <c r="C2539" s="13" t="n">
        <f aca="false">C2538+1</f>
        <v>2538</v>
      </c>
      <c r="D2539" s="50" t="n">
        <f aca="false">FilterOPk!B$24</f>
        <v>0</v>
      </c>
      <c r="E2539" s="50" t="n">
        <f aca="false">FilterOPk!C$24</f>
        <v>0</v>
      </c>
      <c r="F2539" s="50" t="n">
        <f aca="false">FilterOPk!D$24</f>
        <v>0</v>
      </c>
      <c r="G2539" s="50" t="n">
        <f aca="false">FilterOPk!E$24</f>
        <v>0</v>
      </c>
      <c r="H2539" s="50" t="n">
        <f aca="false">FilterOPk!F$24</f>
        <v>0</v>
      </c>
      <c r="I2539" s="50" t="n">
        <f aca="false">FilterOPk!G$24</f>
        <v>0</v>
      </c>
      <c r="J2539" s="50" t="n">
        <f aca="false">FilterOPk!H$24</f>
        <v>0</v>
      </c>
      <c r="K2539" s="50" t="n">
        <f aca="false">FilterOPk!I$24</f>
        <v>0</v>
      </c>
      <c r="L2539" s="50" t="n">
        <f aca="false">FilterOPk!J$24</f>
        <v>0</v>
      </c>
      <c r="M2539" s="50" t="n">
        <f aca="false">FilterOPk!K$24</f>
        <v>0</v>
      </c>
      <c r="N2539" s="50" t="n">
        <f aca="false">FilterOPk!L$24</f>
        <v>0</v>
      </c>
      <c r="O2539" s="50" t="n">
        <f aca="false">FilterOPk!M$24</f>
        <v>0</v>
      </c>
      <c r="P2539" s="50" t="n">
        <f aca="false">FilterOPk!N$24</f>
        <v>0</v>
      </c>
      <c r="Q2539" s="51" t="n">
        <f aca="false">FilterOPk!O$24</f>
        <v>0</v>
      </c>
    </row>
    <row r="2540" customFormat="false" ht="12.75" hidden="false" customHeight="false" outlineLevel="0" collapsed="false">
      <c r="B2540" s="85" t="str">
        <f aca="false">FilterOPk!A$25</f>
        <v>LT-Southeast</v>
      </c>
      <c r="C2540" s="13" t="n">
        <f aca="false">C2539+1</f>
        <v>2539</v>
      </c>
      <c r="D2540" s="50" t="n">
        <f aca="false">FilterOPk!B$25</f>
        <v>11411200.8859117</v>
      </c>
      <c r="E2540" s="50" t="n">
        <f aca="false">FilterOPk!C$25</f>
        <v>15825.82</v>
      </c>
      <c r="F2540" s="50" t="n">
        <f aca="false">FilterOPk!D$25</f>
        <v>13250</v>
      </c>
      <c r="G2540" s="50" t="n">
        <f aca="false">FilterOPk!E$25</f>
        <v>24924.1</v>
      </c>
      <c r="H2540" s="50" t="n">
        <f aca="false">FilterOPk!F$25</f>
        <v>24690.47</v>
      </c>
      <c r="I2540" s="50" t="n">
        <f aca="false">FilterOPk!G$25</f>
        <v>26774</v>
      </c>
      <c r="J2540" s="50" t="n">
        <f aca="false">FilterOPk!H$25</f>
        <v>26715</v>
      </c>
      <c r="K2540" s="50" t="n">
        <f aca="false">FilterOPk!I$25</f>
        <v>57358.83</v>
      </c>
      <c r="L2540" s="50" t="n">
        <f aca="false">FilterOPk!J$25</f>
        <v>26146</v>
      </c>
      <c r="M2540" s="50" t="n">
        <f aca="false">FilterOPk!K$25</f>
        <v>75355.31</v>
      </c>
      <c r="N2540" s="50" t="n">
        <f aca="false">FilterOPk!L$25</f>
        <v>291039.53</v>
      </c>
      <c r="O2540" s="50" t="n">
        <f aca="false">FilterOPk!M$25</f>
        <v>-122359</v>
      </c>
      <c r="P2540" s="50" t="n">
        <f aca="false">FilterOPk!N$25</f>
        <v>514428.17</v>
      </c>
      <c r="Q2540" s="51" t="n">
        <f aca="false">FilterOPk!O$25</f>
        <v>683108.7</v>
      </c>
    </row>
    <row r="2541" customFormat="false" ht="12.75" hidden="false" customHeight="false" outlineLevel="0" collapsed="false">
      <c r="B2541" s="85" t="str">
        <f aca="false">FilterOPk!A$26</f>
        <v>ST-SPP</v>
      </c>
      <c r="C2541" s="13" t="n">
        <f aca="false">C2540+1</f>
        <v>2540</v>
      </c>
      <c r="D2541" s="50" t="n">
        <f aca="false">FilterOPk!B$26</f>
        <v>52202.8773549933</v>
      </c>
      <c r="E2541" s="50" t="n">
        <f aca="false">FilterOPk!C$26</f>
        <v>0</v>
      </c>
      <c r="F2541" s="50" t="n">
        <f aca="false">FilterOPk!D$26</f>
        <v>0</v>
      </c>
      <c r="G2541" s="50" t="n">
        <f aca="false">FilterOPk!E$26</f>
        <v>0</v>
      </c>
      <c r="H2541" s="50" t="n">
        <f aca="false">FilterOPk!F$26</f>
        <v>0</v>
      </c>
      <c r="I2541" s="50" t="n">
        <f aca="false">FilterOPk!G$26</f>
        <v>0</v>
      </c>
      <c r="J2541" s="50" t="n">
        <f aca="false">FilterOPk!H$26</f>
        <v>0</v>
      </c>
      <c r="K2541" s="50" t="n">
        <f aca="false">FilterOPk!I$26</f>
        <v>0</v>
      </c>
      <c r="L2541" s="50" t="n">
        <f aca="false">FilterOPk!J$26</f>
        <v>0</v>
      </c>
      <c r="M2541" s="50" t="n">
        <f aca="false">FilterOPk!K$26</f>
        <v>0</v>
      </c>
      <c r="N2541" s="50" t="n">
        <f aca="false">FilterOPk!L$26</f>
        <v>0</v>
      </c>
      <c r="O2541" s="50" t="n">
        <f aca="false">FilterOPk!M$26</f>
        <v>0</v>
      </c>
      <c r="P2541" s="50" t="n">
        <f aca="false">FilterOPk!N$26</f>
        <v>0</v>
      </c>
      <c r="Q2541" s="51" t="n">
        <f aca="false">FilterOPk!O$26</f>
        <v>0</v>
      </c>
    </row>
    <row r="2542" customFormat="false" ht="12.75" hidden="false" customHeight="false" outlineLevel="0" collapsed="false">
      <c r="B2542" s="85" t="str">
        <f aca="false">FilterOPk!A$27</f>
        <v>ST-SERC</v>
      </c>
      <c r="C2542" s="13" t="n">
        <f aca="false">C2541+1</f>
        <v>2541</v>
      </c>
      <c r="D2542" s="50" t="n">
        <f aca="false">FilterOPk!B$27</f>
        <v>686881.973218232</v>
      </c>
      <c r="E2542" s="50" t="n">
        <f aca="false">FilterOPk!C$27</f>
        <v>0</v>
      </c>
      <c r="F2542" s="50" t="n">
        <f aca="false">FilterOPk!D$27</f>
        <v>0</v>
      </c>
      <c r="G2542" s="50" t="n">
        <f aca="false">FilterOPk!E$27</f>
        <v>0</v>
      </c>
      <c r="H2542" s="50" t="n">
        <f aca="false">FilterOPk!F$27</f>
        <v>0</v>
      </c>
      <c r="I2542" s="50" t="n">
        <f aca="false">FilterOPk!G$27</f>
        <v>0</v>
      </c>
      <c r="J2542" s="50" t="n">
        <f aca="false">FilterOPk!H$27</f>
        <v>0</v>
      </c>
      <c r="K2542" s="50" t="n">
        <f aca="false">FilterOPk!I$27</f>
        <v>0</v>
      </c>
      <c r="L2542" s="50" t="n">
        <f aca="false">FilterOPk!J$27</f>
        <v>0</v>
      </c>
      <c r="M2542" s="50" t="n">
        <f aca="false">FilterOPk!K$27</f>
        <v>0</v>
      </c>
      <c r="N2542" s="50" t="n">
        <f aca="false">FilterOPk!L$27</f>
        <v>0</v>
      </c>
      <c r="O2542" s="50" t="n">
        <f aca="false">FilterOPk!M$27</f>
        <v>0</v>
      </c>
      <c r="P2542" s="50" t="n">
        <f aca="false">FilterOPk!N$27</f>
        <v>0</v>
      </c>
      <c r="Q2542" s="51" t="n">
        <f aca="false">FilterOPk!O$27</f>
        <v>0</v>
      </c>
    </row>
    <row r="2543" customFormat="false" ht="12.75" hidden="false" customHeight="false" outlineLevel="0" collapsed="false">
      <c r="B2543" s="85" t="str">
        <f aca="false">FilterOPk!A$28</f>
        <v>LT- Texas</v>
      </c>
      <c r="C2543" s="13" t="n">
        <f aca="false">C2542+1</f>
        <v>2542</v>
      </c>
      <c r="D2543" s="50" t="n">
        <f aca="false">FilterOPk!B$28</f>
        <v>3826684.70313045</v>
      </c>
      <c r="E2543" s="50" t="n">
        <f aca="false">FilterOPk!C$28</f>
        <v>0</v>
      </c>
      <c r="F2543" s="50" t="n">
        <f aca="false">FilterOPk!D$28</f>
        <v>13003.28</v>
      </c>
      <c r="G2543" s="50" t="n">
        <f aca="false">FilterOPk!E$28</f>
        <v>7651.26</v>
      </c>
      <c r="H2543" s="50" t="n">
        <f aca="false">FilterOPk!F$28</f>
        <v>7986.82</v>
      </c>
      <c r="I2543" s="50" t="n">
        <f aca="false">FilterOPk!G$28</f>
        <v>17032.43</v>
      </c>
      <c r="J2543" s="50" t="n">
        <f aca="false">FilterOPk!H$28</f>
        <v>19665.43</v>
      </c>
      <c r="K2543" s="50" t="n">
        <f aca="false">FilterOPk!I$28</f>
        <v>46628.44</v>
      </c>
      <c r="L2543" s="50" t="n">
        <f aca="false">FilterOPk!J$28</f>
        <v>12076.91</v>
      </c>
      <c r="M2543" s="50" t="n">
        <f aca="false">FilterOPk!K$28</f>
        <v>18411.54</v>
      </c>
      <c r="N2543" s="50" t="n">
        <f aca="false">FilterOPk!L$28</f>
        <v>142456.11</v>
      </c>
      <c r="O2543" s="50" t="n">
        <f aca="false">FilterOPk!M$28</f>
        <v>653578.76</v>
      </c>
      <c r="P2543" s="50" t="n">
        <f aca="false">FilterOPk!N$28</f>
        <v>2238345.92</v>
      </c>
      <c r="Q2543" s="51" t="n">
        <f aca="false">FilterOPk!O$28</f>
        <v>3034380.79</v>
      </c>
    </row>
    <row r="2544" customFormat="false" ht="12.75" hidden="false" customHeight="false" outlineLevel="0" collapsed="false">
      <c r="B2544" s="85" t="str">
        <f aca="false">FilterOPk!A$29</f>
        <v>St- Texas</v>
      </c>
      <c r="C2544" s="13" t="n">
        <f aca="false">C2543+1</f>
        <v>2543</v>
      </c>
      <c r="D2544" s="50" t="n">
        <f aca="false">FilterOPk!B$29</f>
        <v>445563.239343252</v>
      </c>
      <c r="E2544" s="50" t="n">
        <f aca="false">FilterOPk!C$29</f>
        <v>5676.33</v>
      </c>
      <c r="F2544" s="50" t="n">
        <f aca="false">FilterOPk!D$29</f>
        <v>0</v>
      </c>
      <c r="G2544" s="50" t="n">
        <f aca="false">FilterOPk!E$29</f>
        <v>0</v>
      </c>
      <c r="H2544" s="50" t="n">
        <f aca="false">FilterOPk!F$29</f>
        <v>0</v>
      </c>
      <c r="I2544" s="50" t="n">
        <f aca="false">FilterOPk!G$29</f>
        <v>0</v>
      </c>
      <c r="J2544" s="50" t="n">
        <f aca="false">FilterOPk!H$29</f>
        <v>0</v>
      </c>
      <c r="K2544" s="50" t="n">
        <f aca="false">FilterOPk!I$29</f>
        <v>0</v>
      </c>
      <c r="L2544" s="50" t="n">
        <f aca="false">FilterOPk!J$29</f>
        <v>0</v>
      </c>
      <c r="M2544" s="50" t="n">
        <f aca="false">FilterOPk!K$29</f>
        <v>0</v>
      </c>
      <c r="N2544" s="50" t="n">
        <f aca="false">FilterOPk!L$29</f>
        <v>5676.33</v>
      </c>
      <c r="O2544" s="50" t="n">
        <f aca="false">FilterOPk!M$29</f>
        <v>0</v>
      </c>
      <c r="P2544" s="50" t="n">
        <f aca="false">FilterOPk!N$29</f>
        <v>0</v>
      </c>
      <c r="Q2544" s="51" t="n">
        <f aca="false">FilterOPk!O$29</f>
        <v>5676.33</v>
      </c>
    </row>
    <row r="2545" customFormat="false" ht="12.75" hidden="false" customHeight="false" outlineLevel="0" collapsed="false">
      <c r="B2545" s="85"/>
      <c r="C2545" s="13" t="n">
        <f aca="false">C2544+1</f>
        <v>2544</v>
      </c>
      <c r="D2545" s="50"/>
      <c r="E2545" s="50"/>
      <c r="F2545" s="50"/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1"/>
    </row>
    <row r="2546" customFormat="false" ht="12.75" hidden="false" customHeight="false" outlineLevel="0" collapsed="false">
      <c r="B2546" s="85" t="str">
        <f aca="false">FilterOPk!A$32</f>
        <v>Gas positions</v>
      </c>
      <c r="C2546" s="13" t="n">
        <f aca="false">C2545+1</f>
        <v>2545</v>
      </c>
      <c r="D2546" s="50" t="s">
        <v>4</v>
      </c>
      <c r="E2546" s="50"/>
      <c r="F2546" s="50"/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1"/>
    </row>
    <row r="2547" customFormat="false" ht="12.75" hidden="false" customHeight="false" outlineLevel="0" collapsed="false">
      <c r="B2547" s="85" t="str">
        <f aca="false">FilterOPk!A$33</f>
        <v>Kevin Presto</v>
      </c>
      <c r="C2547" s="13" t="n">
        <f aca="false">C2546+1</f>
        <v>2546</v>
      </c>
      <c r="D2547" s="50" t="n">
        <f aca="false">FilterOPk!B$33</f>
        <v>0</v>
      </c>
      <c r="E2547" s="50" t="n">
        <f aca="false">FilterOPk!C$33</f>
        <v>0</v>
      </c>
      <c r="F2547" s="50" t="n">
        <f aca="false">FilterOPk!D$33</f>
        <v>0</v>
      </c>
      <c r="G2547" s="50" t="n">
        <f aca="false">FilterOPk!E$33</f>
        <v>0</v>
      </c>
      <c r="H2547" s="50" t="n">
        <f aca="false">FilterOPk!F$33</f>
        <v>0</v>
      </c>
      <c r="I2547" s="50" t="n">
        <f aca="false">FilterOPk!G$33</f>
        <v>0</v>
      </c>
      <c r="J2547" s="50" t="n">
        <f aca="false">FilterOPk!H$33</f>
        <v>0</v>
      </c>
      <c r="K2547" s="50" t="n">
        <f aca="false">FilterOPk!I$33</f>
        <v>0</v>
      </c>
      <c r="L2547" s="50" t="n">
        <f aca="false">FilterOPk!J$33</f>
        <v>0</v>
      </c>
      <c r="M2547" s="50" t="n">
        <f aca="false">FilterOPk!K$33</f>
        <v>0</v>
      </c>
      <c r="N2547" s="50" t="n">
        <f aca="false">FilterOPk!L$33</f>
        <v>0</v>
      </c>
      <c r="O2547" s="50" t="n">
        <f aca="false">FilterOPk!M$33</f>
        <v>0</v>
      </c>
      <c r="P2547" s="50" t="n">
        <f aca="false">FilterOPk!N$33</f>
        <v>0</v>
      </c>
      <c r="Q2547" s="51" t="n">
        <f aca="false">FilterOPk!O$33</f>
        <v>0</v>
      </c>
    </row>
    <row r="2548" customFormat="false" ht="12.75" hidden="false" customHeight="false" outlineLevel="0" collapsed="false">
      <c r="B2548" s="85" t="str">
        <f aca="false">FilterOPk!A$34</f>
        <v>Fletcher Sturm</v>
      </c>
      <c r="C2548" s="13" t="n">
        <f aca="false">C2547+1</f>
        <v>2547</v>
      </c>
      <c r="D2548" s="50" t="n">
        <f aca="false">FilterOPk!B$34</f>
        <v>0</v>
      </c>
      <c r="E2548" s="50" t="n">
        <f aca="false">FilterOPk!C$34</f>
        <v>0</v>
      </c>
      <c r="F2548" s="50" t="n">
        <f aca="false">FilterOPk!D$34</f>
        <v>0</v>
      </c>
      <c r="G2548" s="50" t="n">
        <f aca="false">FilterOPk!E$34</f>
        <v>0</v>
      </c>
      <c r="H2548" s="50" t="n">
        <f aca="false">FilterOPk!F$34</f>
        <v>0</v>
      </c>
      <c r="I2548" s="50" t="n">
        <f aca="false">FilterOPk!G$34</f>
        <v>0</v>
      </c>
      <c r="J2548" s="50" t="n">
        <f aca="false">FilterOPk!H$34</f>
        <v>0</v>
      </c>
      <c r="K2548" s="50" t="n">
        <f aca="false">FilterOPk!I$34</f>
        <v>0</v>
      </c>
      <c r="L2548" s="50" t="n">
        <f aca="false">FilterOPk!J$34</f>
        <v>0</v>
      </c>
      <c r="M2548" s="50" t="n">
        <f aca="false">FilterOPk!K$34</f>
        <v>0</v>
      </c>
      <c r="N2548" s="50" t="n">
        <f aca="false">FilterOPk!L$34</f>
        <v>0</v>
      </c>
      <c r="O2548" s="50" t="n">
        <f aca="false">FilterOPk!M$34</f>
        <v>0</v>
      </c>
      <c r="P2548" s="50" t="n">
        <f aca="false">FilterOPk!N$34</f>
        <v>0</v>
      </c>
      <c r="Q2548" s="51" t="n">
        <f aca="false">FilterOPk!O$34</f>
        <v>0</v>
      </c>
    </row>
    <row r="2549" customFormat="false" ht="12.75" hidden="false" customHeight="false" outlineLevel="0" collapsed="false">
      <c r="B2549" s="85" t="str">
        <f aca="false">FilterOPk!A$35</f>
        <v>Doug Gilbert-Smith</v>
      </c>
      <c r="C2549" s="13" t="n">
        <f aca="false">C2548+1</f>
        <v>2548</v>
      </c>
      <c r="D2549" s="50" t="n">
        <f aca="false">FilterOPk!B$35</f>
        <v>0</v>
      </c>
      <c r="E2549" s="50" t="n">
        <f aca="false">FilterOPk!C$35</f>
        <v>0</v>
      </c>
      <c r="F2549" s="50" t="n">
        <f aca="false">FilterOPk!D$35</f>
        <v>0</v>
      </c>
      <c r="G2549" s="50" t="n">
        <f aca="false">FilterOPk!E$35</f>
        <v>0</v>
      </c>
      <c r="H2549" s="50" t="n">
        <f aca="false">FilterOPk!F$35</f>
        <v>0</v>
      </c>
      <c r="I2549" s="50" t="n">
        <f aca="false">FilterOPk!G$35</f>
        <v>0</v>
      </c>
      <c r="J2549" s="50" t="n">
        <f aca="false">FilterOPk!H$35</f>
        <v>0</v>
      </c>
      <c r="K2549" s="50" t="n">
        <f aca="false">FilterOPk!I$35</f>
        <v>0</v>
      </c>
      <c r="L2549" s="50" t="n">
        <f aca="false">FilterOPk!J$35</f>
        <v>0</v>
      </c>
      <c r="M2549" s="50" t="n">
        <f aca="false">FilterOPk!K$35</f>
        <v>0</v>
      </c>
      <c r="N2549" s="50" t="n">
        <f aca="false">FilterOPk!L$35</f>
        <v>0</v>
      </c>
      <c r="O2549" s="50" t="n">
        <f aca="false">FilterOPk!M$35</f>
        <v>0</v>
      </c>
      <c r="P2549" s="50" t="n">
        <f aca="false">FilterOPk!N$35</f>
        <v>0</v>
      </c>
      <c r="Q2549" s="51" t="n">
        <f aca="false">FilterOPk!O$35</f>
        <v>0</v>
      </c>
    </row>
    <row r="2550" customFormat="false" ht="12.75" hidden="false" customHeight="false" outlineLevel="0" collapsed="false">
      <c r="B2550" s="85" t="str">
        <f aca="false">FilterOPk!A$36</f>
        <v>Rogers Herndon</v>
      </c>
      <c r="C2550" s="13" t="n">
        <f aca="false">C2549+1</f>
        <v>2549</v>
      </c>
      <c r="D2550" s="50" t="n">
        <f aca="false">FilterOPk!B$36</f>
        <v>0</v>
      </c>
      <c r="E2550" s="50" t="n">
        <f aca="false">FilterOPk!C$36</f>
        <v>0</v>
      </c>
      <c r="F2550" s="50" t="n">
        <f aca="false">FilterOPk!D$36</f>
        <v>0</v>
      </c>
      <c r="G2550" s="50" t="n">
        <f aca="false">FilterOPk!E$36</f>
        <v>0</v>
      </c>
      <c r="H2550" s="50" t="n">
        <f aca="false">FilterOPk!F$36</f>
        <v>0</v>
      </c>
      <c r="I2550" s="50" t="n">
        <f aca="false">FilterOPk!G$36</f>
        <v>0</v>
      </c>
      <c r="J2550" s="50" t="n">
        <f aca="false">FilterOPk!H$36</f>
        <v>0</v>
      </c>
      <c r="K2550" s="50" t="n">
        <f aca="false">FilterOPk!I$36</f>
        <v>0</v>
      </c>
      <c r="L2550" s="50" t="n">
        <f aca="false">FilterOPk!J$36</f>
        <v>0</v>
      </c>
      <c r="M2550" s="50" t="n">
        <f aca="false">FilterOPk!K$36</f>
        <v>0</v>
      </c>
      <c r="N2550" s="50" t="n">
        <f aca="false">FilterOPk!L$36</f>
        <v>0</v>
      </c>
      <c r="O2550" s="50" t="n">
        <f aca="false">FilterOPk!M$36</f>
        <v>0</v>
      </c>
      <c r="P2550" s="50" t="n">
        <f aca="false">FilterOPk!N$36</f>
        <v>0</v>
      </c>
      <c r="Q2550" s="51" t="n">
        <f aca="false">FilterOPk!O$36</f>
        <v>0</v>
      </c>
    </row>
    <row r="2551" customFormat="false" ht="12.75" hidden="false" customHeight="false" outlineLevel="0" collapsed="false">
      <c r="B2551" s="85" t="str">
        <f aca="false">FilterOPk!A$37</f>
        <v>Dana Davis</v>
      </c>
      <c r="C2551" s="13" t="n">
        <f aca="false">C2550+1</f>
        <v>2550</v>
      </c>
      <c r="D2551" s="50" t="n">
        <f aca="false">FilterOPk!B$37</f>
        <v>0</v>
      </c>
      <c r="E2551" s="50" t="n">
        <f aca="false">FilterOPk!C$37</f>
        <v>0</v>
      </c>
      <c r="F2551" s="50" t="n">
        <f aca="false">FilterOPk!D$37</f>
        <v>0</v>
      </c>
      <c r="G2551" s="50" t="n">
        <f aca="false">FilterOPk!E$37</f>
        <v>0</v>
      </c>
      <c r="H2551" s="50" t="n">
        <f aca="false">FilterOPk!F$37</f>
        <v>0</v>
      </c>
      <c r="I2551" s="50" t="n">
        <f aca="false">FilterOPk!G$37</f>
        <v>0</v>
      </c>
      <c r="J2551" s="50" t="n">
        <f aca="false">FilterOPk!H$37</f>
        <v>0</v>
      </c>
      <c r="K2551" s="50" t="n">
        <f aca="false">FilterOPk!I$37</f>
        <v>0</v>
      </c>
      <c r="L2551" s="50" t="n">
        <f aca="false">FilterOPk!J$37</f>
        <v>0</v>
      </c>
      <c r="M2551" s="50" t="n">
        <f aca="false">FilterOPk!K$37</f>
        <v>0</v>
      </c>
      <c r="N2551" s="50" t="n">
        <f aca="false">FilterOPk!L$37</f>
        <v>0</v>
      </c>
      <c r="O2551" s="50" t="n">
        <f aca="false">FilterOPk!M$37</f>
        <v>0</v>
      </c>
      <c r="P2551" s="50" t="n">
        <f aca="false">FilterOPk!N$37</f>
        <v>0</v>
      </c>
      <c r="Q2551" s="51" t="n">
        <f aca="false">FilterOPk!O$37</f>
        <v>0</v>
      </c>
    </row>
    <row r="2552" customFormat="false" ht="12.75" hidden="false" customHeight="false" outlineLevel="0" collapsed="false">
      <c r="B2552" s="85" t="str">
        <f aca="false">FilterOPk!A$38</f>
        <v>Tom May</v>
      </c>
      <c r="C2552" s="13" t="n">
        <f aca="false">C2551+1</f>
        <v>2551</v>
      </c>
      <c r="D2552" s="50" t="n">
        <f aca="false">FilterOPk!B$38</f>
        <v>0</v>
      </c>
      <c r="E2552" s="50" t="n">
        <f aca="false">FilterOPk!C$38</f>
        <v>0</v>
      </c>
      <c r="F2552" s="50" t="n">
        <f aca="false">FilterOPk!D$38</f>
        <v>0</v>
      </c>
      <c r="G2552" s="50" t="n">
        <f aca="false">FilterOPk!E$38</f>
        <v>0</v>
      </c>
      <c r="H2552" s="50" t="n">
        <f aca="false">FilterOPk!F$38</f>
        <v>0</v>
      </c>
      <c r="I2552" s="50" t="n">
        <f aca="false">FilterOPk!G$38</f>
        <v>0</v>
      </c>
      <c r="J2552" s="50" t="n">
        <f aca="false">FilterOPk!H$38</f>
        <v>0</v>
      </c>
      <c r="K2552" s="50" t="n">
        <f aca="false">FilterOPk!I$38</f>
        <v>0</v>
      </c>
      <c r="L2552" s="50" t="n">
        <f aca="false">FilterOPk!J$38</f>
        <v>0</v>
      </c>
      <c r="M2552" s="50" t="n">
        <f aca="false">FilterOPk!K$38</f>
        <v>0</v>
      </c>
      <c r="N2552" s="50" t="n">
        <f aca="false">FilterOPk!L$38</f>
        <v>0</v>
      </c>
      <c r="O2552" s="50" t="n">
        <f aca="false">FilterOPk!M$38</f>
        <v>0</v>
      </c>
      <c r="P2552" s="50" t="n">
        <f aca="false">FilterOPk!N$38</f>
        <v>0</v>
      </c>
      <c r="Q2552" s="51" t="n">
        <f aca="false">FilterOPk!O$38</f>
        <v>0</v>
      </c>
    </row>
    <row r="2553" customFormat="false" ht="12.75" hidden="false" customHeight="false" outlineLevel="0" collapsed="false">
      <c r="B2553" s="85" t="str">
        <f aca="false">FilterOPk!A$39</f>
        <v>Clint Dean</v>
      </c>
      <c r="C2553" s="13" t="n">
        <f aca="false">C2552+1</f>
        <v>2552</v>
      </c>
      <c r="D2553" s="50" t="n">
        <f aca="false">FilterOPk!B$39</f>
        <v>0</v>
      </c>
      <c r="E2553" s="50" t="n">
        <f aca="false">FilterOPk!C$39</f>
        <v>0</v>
      </c>
      <c r="F2553" s="50" t="n">
        <f aca="false">FilterOPk!D$39</f>
        <v>0</v>
      </c>
      <c r="G2553" s="50" t="n">
        <f aca="false">FilterOPk!E$39</f>
        <v>0</v>
      </c>
      <c r="H2553" s="50" t="n">
        <f aca="false">FilterOPk!F$39</f>
        <v>0</v>
      </c>
      <c r="I2553" s="50" t="n">
        <f aca="false">FilterOPk!G$39</f>
        <v>0</v>
      </c>
      <c r="J2553" s="50" t="n">
        <f aca="false">FilterOPk!H$39</f>
        <v>0</v>
      </c>
      <c r="K2553" s="50" t="n">
        <f aca="false">FilterOPk!I$39</f>
        <v>0</v>
      </c>
      <c r="L2553" s="50" t="n">
        <f aca="false">FilterOPk!J$39</f>
        <v>0</v>
      </c>
      <c r="M2553" s="50" t="n">
        <f aca="false">FilterOPk!K$39</f>
        <v>0</v>
      </c>
      <c r="N2553" s="50" t="n">
        <f aca="false">FilterOPk!L$39</f>
        <v>0</v>
      </c>
      <c r="O2553" s="50" t="n">
        <f aca="false">FilterOPk!M$39</f>
        <v>0</v>
      </c>
      <c r="P2553" s="50" t="n">
        <f aca="false">FilterOPk!N$39</f>
        <v>0</v>
      </c>
      <c r="Q2553" s="51" t="n">
        <f aca="false">FilterOPk!O$39</f>
        <v>0</v>
      </c>
    </row>
    <row r="2554" customFormat="false" ht="12.75" hidden="false" customHeight="false" outlineLevel="0" collapsed="false">
      <c r="B2554" s="85" t="str">
        <f aca="false">FilterOPk!A$40</f>
        <v>Rob Benson</v>
      </c>
      <c r="C2554" s="13" t="n">
        <f aca="false">C2553+1</f>
        <v>2553</v>
      </c>
      <c r="D2554" s="50" t="n">
        <f aca="false">FilterOPk!B$40</f>
        <v>0</v>
      </c>
      <c r="E2554" s="50" t="n">
        <f aca="false">FilterOPk!C$40</f>
        <v>0</v>
      </c>
      <c r="F2554" s="50" t="n">
        <f aca="false">FilterOPk!D$40</f>
        <v>0</v>
      </c>
      <c r="G2554" s="50" t="n">
        <f aca="false">FilterOPk!E$40</f>
        <v>0</v>
      </c>
      <c r="H2554" s="50" t="n">
        <f aca="false">FilterOPk!F$40</f>
        <v>0</v>
      </c>
      <c r="I2554" s="50" t="n">
        <f aca="false">FilterOPk!G$40</f>
        <v>0</v>
      </c>
      <c r="J2554" s="50" t="n">
        <f aca="false">FilterOPk!H$40</f>
        <v>0</v>
      </c>
      <c r="K2554" s="50" t="n">
        <f aca="false">FilterOPk!I$40</f>
        <v>0</v>
      </c>
      <c r="L2554" s="50" t="n">
        <f aca="false">FilterOPk!J$40</f>
        <v>0</v>
      </c>
      <c r="M2554" s="50" t="n">
        <f aca="false">FilterOPk!K$40</f>
        <v>0</v>
      </c>
      <c r="N2554" s="50" t="n">
        <f aca="false">FilterOPk!L$40</f>
        <v>0</v>
      </c>
      <c r="O2554" s="50" t="n">
        <f aca="false">FilterOPk!M$40</f>
        <v>0</v>
      </c>
      <c r="P2554" s="50" t="n">
        <f aca="false">FilterOPk!N$40</f>
        <v>0</v>
      </c>
      <c r="Q2554" s="51" t="n">
        <f aca="false">FilterOPk!O$40</f>
        <v>0</v>
      </c>
    </row>
    <row r="2555" customFormat="false" ht="12.75" hidden="false" customHeight="false" outlineLevel="0" collapsed="false">
      <c r="B2555" s="85" t="str">
        <f aca="false">FilterOPk!A$41</f>
        <v>Matt Lorenz</v>
      </c>
      <c r="C2555" s="13" t="n">
        <f aca="false">C2554+1</f>
        <v>2554</v>
      </c>
      <c r="D2555" s="50" t="n">
        <f aca="false">FilterOPk!B$41</f>
        <v>0</v>
      </c>
      <c r="E2555" s="50" t="n">
        <f aca="false">FilterOPk!C$41</f>
        <v>0</v>
      </c>
      <c r="F2555" s="50" t="n">
        <f aca="false">FilterOPk!D$41</f>
        <v>0</v>
      </c>
      <c r="G2555" s="50" t="n">
        <f aca="false">FilterOPk!E$41</f>
        <v>0</v>
      </c>
      <c r="H2555" s="50" t="n">
        <f aca="false">FilterOPk!F$41</f>
        <v>0</v>
      </c>
      <c r="I2555" s="50" t="n">
        <f aca="false">FilterOPk!G$41</f>
        <v>0</v>
      </c>
      <c r="J2555" s="50" t="n">
        <f aca="false">FilterOPk!H$41</f>
        <v>0</v>
      </c>
      <c r="K2555" s="50" t="n">
        <f aca="false">FilterOPk!I$41</f>
        <v>0</v>
      </c>
      <c r="L2555" s="50" t="n">
        <f aca="false">FilterOPk!J$41</f>
        <v>0</v>
      </c>
      <c r="M2555" s="50" t="n">
        <f aca="false">FilterOPk!K$41</f>
        <v>0</v>
      </c>
      <c r="N2555" s="50" t="n">
        <f aca="false">FilterOPk!L$41</f>
        <v>0</v>
      </c>
      <c r="O2555" s="50" t="n">
        <f aca="false">FilterOPk!M$41</f>
        <v>0</v>
      </c>
      <c r="P2555" s="50" t="n">
        <f aca="false">FilterOPk!N$41</f>
        <v>0</v>
      </c>
      <c r="Q2555" s="51" t="n">
        <f aca="false">FilterOPk!O$41</f>
        <v>0</v>
      </c>
    </row>
    <row r="2556" customFormat="false" ht="12.75" hidden="false" customHeight="false" outlineLevel="0" collapsed="false">
      <c r="B2556" s="85" t="str">
        <f aca="false">FilterOPk!A$42</f>
        <v>John Forney</v>
      </c>
      <c r="C2556" s="13" t="n">
        <f aca="false">C2555+1</f>
        <v>2555</v>
      </c>
      <c r="D2556" s="50" t="n">
        <f aca="false">FilterOPk!B$42</f>
        <v>0</v>
      </c>
      <c r="E2556" s="50" t="n">
        <f aca="false">FilterOPk!C$42</f>
        <v>0</v>
      </c>
      <c r="F2556" s="50" t="n">
        <f aca="false">FilterOPk!D$42</f>
        <v>0</v>
      </c>
      <c r="G2556" s="50" t="n">
        <f aca="false">FilterOPk!E$42</f>
        <v>0</v>
      </c>
      <c r="H2556" s="50" t="n">
        <f aca="false">FilterOPk!F$42</f>
        <v>0</v>
      </c>
      <c r="I2556" s="50" t="n">
        <f aca="false">FilterOPk!G$42</f>
        <v>0</v>
      </c>
      <c r="J2556" s="50" t="n">
        <f aca="false">FilterOPk!H$42</f>
        <v>0</v>
      </c>
      <c r="K2556" s="50" t="n">
        <f aca="false">FilterOPk!I$42</f>
        <v>0</v>
      </c>
      <c r="L2556" s="50" t="n">
        <f aca="false">FilterOPk!J$42</f>
        <v>0</v>
      </c>
      <c r="M2556" s="50" t="n">
        <f aca="false">FilterOPk!K$42</f>
        <v>0</v>
      </c>
      <c r="N2556" s="50" t="n">
        <f aca="false">FilterOPk!L$42</f>
        <v>0</v>
      </c>
      <c r="O2556" s="50" t="n">
        <f aca="false">FilterOPk!M$42</f>
        <v>0</v>
      </c>
      <c r="P2556" s="50" t="n">
        <f aca="false">FilterOPk!N$42</f>
        <v>0</v>
      </c>
      <c r="Q2556" s="51" t="n">
        <f aca="false">FilterOPk!O$42</f>
        <v>0</v>
      </c>
    </row>
    <row r="2557" customFormat="false" ht="12.75" hidden="false" customHeight="false" outlineLevel="0" collapsed="false">
      <c r="B2557" s="85" t="str">
        <f aca="false">FilterOPk!A$43</f>
        <v>Mike Carson</v>
      </c>
      <c r="C2557" s="13" t="n">
        <f aca="false">C2556+1</f>
        <v>2556</v>
      </c>
      <c r="D2557" s="50" t="n">
        <f aca="false">FilterOPk!B$43</f>
        <v>0</v>
      </c>
      <c r="E2557" s="50" t="n">
        <f aca="false">FilterOPk!C$43</f>
        <v>0</v>
      </c>
      <c r="F2557" s="50" t="n">
        <f aca="false">FilterOPk!D$43</f>
        <v>0</v>
      </c>
      <c r="G2557" s="50" t="n">
        <f aca="false">FilterOPk!E$43</f>
        <v>0</v>
      </c>
      <c r="H2557" s="50" t="n">
        <f aca="false">FilterOPk!F$43</f>
        <v>0</v>
      </c>
      <c r="I2557" s="50" t="n">
        <f aca="false">FilterOPk!G$43</f>
        <v>0</v>
      </c>
      <c r="J2557" s="50" t="n">
        <f aca="false">FilterOPk!H$43</f>
        <v>0</v>
      </c>
      <c r="K2557" s="50" t="n">
        <f aca="false">FilterOPk!I$43</f>
        <v>0</v>
      </c>
      <c r="L2557" s="50" t="n">
        <f aca="false">FilterOPk!J$43</f>
        <v>0</v>
      </c>
      <c r="M2557" s="50" t="n">
        <f aca="false">FilterOPk!K$43</f>
        <v>0</v>
      </c>
      <c r="N2557" s="50" t="n">
        <f aca="false">FilterOPk!L$43</f>
        <v>0</v>
      </c>
      <c r="O2557" s="50" t="n">
        <f aca="false">FilterOPk!M$43</f>
        <v>0</v>
      </c>
      <c r="P2557" s="50" t="n">
        <f aca="false">FilterOPk!N$43</f>
        <v>0</v>
      </c>
      <c r="Q2557" s="51" t="n">
        <f aca="false">FilterOPk!O$43</f>
        <v>0</v>
      </c>
    </row>
    <row r="2558" customFormat="false" ht="12.75" hidden="false" customHeight="false" outlineLevel="0" collapsed="false">
      <c r="B2558" s="85" t="str">
        <f aca="false">FilterOPk!A$44</f>
        <v>Chris Dorland</v>
      </c>
      <c r="C2558" s="13" t="n">
        <f aca="false">C2557+1</f>
        <v>2557</v>
      </c>
      <c r="D2558" s="50" t="n">
        <f aca="false">FilterOPk!B$44</f>
        <v>0</v>
      </c>
      <c r="E2558" s="50" t="n">
        <f aca="false">FilterOPk!C$44</f>
        <v>0</v>
      </c>
      <c r="F2558" s="50" t="n">
        <f aca="false">FilterOPk!D$44</f>
        <v>0</v>
      </c>
      <c r="G2558" s="50" t="n">
        <f aca="false">FilterOPk!E$44</f>
        <v>0</v>
      </c>
      <c r="H2558" s="50" t="n">
        <f aca="false">FilterOPk!F$44</f>
        <v>0</v>
      </c>
      <c r="I2558" s="50" t="n">
        <f aca="false">FilterOPk!G$44</f>
        <v>0</v>
      </c>
      <c r="J2558" s="50" t="n">
        <f aca="false">FilterOPk!H$44</f>
        <v>0</v>
      </c>
      <c r="K2558" s="50" t="n">
        <f aca="false">FilterOPk!I$44</f>
        <v>0</v>
      </c>
      <c r="L2558" s="50" t="n">
        <f aca="false">FilterOPk!J$44</f>
        <v>0</v>
      </c>
      <c r="M2558" s="50" t="n">
        <f aca="false">FilterOPk!K$44</f>
        <v>0</v>
      </c>
      <c r="N2558" s="50" t="n">
        <f aca="false">FilterOPk!L$44</f>
        <v>0</v>
      </c>
      <c r="O2558" s="50" t="n">
        <f aca="false">FilterOPk!M$44</f>
        <v>0</v>
      </c>
      <c r="P2558" s="50" t="n">
        <f aca="false">FilterOPk!N$44</f>
        <v>0</v>
      </c>
      <c r="Q2558" s="51" t="n">
        <f aca="false">FilterOPk!O$44</f>
        <v>0</v>
      </c>
    </row>
    <row r="2559" customFormat="false" ht="12.75" hidden="false" customHeight="false" outlineLevel="0" collapsed="false">
      <c r="B2559" s="85" t="str">
        <f aca="false">FilterOPk!A$45</f>
        <v>Jeff King</v>
      </c>
      <c r="C2559" s="13" t="n">
        <f aca="false">C2558+1</f>
        <v>2558</v>
      </c>
      <c r="D2559" s="50" t="n">
        <f aca="false">FilterOPk!B$45</f>
        <v>0</v>
      </c>
      <c r="E2559" s="50" t="n">
        <f aca="false">FilterOPk!C$45</f>
        <v>0</v>
      </c>
      <c r="F2559" s="50" t="n">
        <f aca="false">FilterOPk!D$45</f>
        <v>0</v>
      </c>
      <c r="G2559" s="50" t="n">
        <f aca="false">FilterOPk!E$45</f>
        <v>0</v>
      </c>
      <c r="H2559" s="50" t="n">
        <f aca="false">FilterOPk!F$45</f>
        <v>0</v>
      </c>
      <c r="I2559" s="50" t="n">
        <f aca="false">FilterOPk!G$45</f>
        <v>0</v>
      </c>
      <c r="J2559" s="50" t="n">
        <f aca="false">FilterOPk!H$45</f>
        <v>0</v>
      </c>
      <c r="K2559" s="50" t="n">
        <f aca="false">FilterOPk!I$45</f>
        <v>0</v>
      </c>
      <c r="L2559" s="50" t="n">
        <f aca="false">FilterOPk!J$45</f>
        <v>0</v>
      </c>
      <c r="M2559" s="50" t="n">
        <f aca="false">FilterOPk!K$45</f>
        <v>0</v>
      </c>
      <c r="N2559" s="50" t="n">
        <f aca="false">FilterOPk!L$45</f>
        <v>0</v>
      </c>
      <c r="O2559" s="50" t="n">
        <f aca="false">FilterOPk!M$45</f>
        <v>0</v>
      </c>
      <c r="P2559" s="50" t="n">
        <f aca="false">FilterOPk!N$45</f>
        <v>0</v>
      </c>
      <c r="Q2559" s="51" t="n">
        <f aca="false">FilterOPk!O$45</f>
        <v>0</v>
      </c>
    </row>
    <row r="2560" customFormat="false" ht="12.75" hidden="false" customHeight="false" outlineLevel="0" collapsed="false">
      <c r="B2560" s="85" t="n">
        <f aca="false">FilterOPk!A$46</f>
        <v>0</v>
      </c>
      <c r="C2560" s="13" t="n">
        <f aca="false">C2559+1</f>
        <v>2559</v>
      </c>
      <c r="D2560" s="50" t="n">
        <f aca="false">FilterOPk!B$46</f>
        <v>0</v>
      </c>
      <c r="E2560" s="50" t="n">
        <f aca="false">FilterOPk!C$46</f>
        <v>0</v>
      </c>
      <c r="F2560" s="50" t="n">
        <f aca="false">FilterOPk!D$46</f>
        <v>0</v>
      </c>
      <c r="G2560" s="50" t="n">
        <f aca="false">FilterOPk!E$46</f>
        <v>0</v>
      </c>
      <c r="H2560" s="50" t="n">
        <f aca="false">FilterOPk!F$46</f>
        <v>0</v>
      </c>
      <c r="I2560" s="50" t="n">
        <f aca="false">FilterOPk!G$46</f>
        <v>0</v>
      </c>
      <c r="J2560" s="50" t="n">
        <f aca="false">FilterOPk!H$46</f>
        <v>0</v>
      </c>
      <c r="K2560" s="50" t="n">
        <f aca="false">FilterOPk!I$46</f>
        <v>0</v>
      </c>
      <c r="L2560" s="50" t="n">
        <f aca="false">FilterOPk!J$46</f>
        <v>0</v>
      </c>
      <c r="M2560" s="50" t="n">
        <f aca="false">FilterOPk!K$46</f>
        <v>0</v>
      </c>
      <c r="N2560" s="50" t="n">
        <f aca="false">FilterOPk!L$46</f>
        <v>0</v>
      </c>
      <c r="O2560" s="50" t="n">
        <f aca="false">FilterOPk!M$46</f>
        <v>0</v>
      </c>
      <c r="P2560" s="50" t="n">
        <f aca="false">FilterOPk!N$46</f>
        <v>0</v>
      </c>
      <c r="Q2560" s="51" t="n">
        <f aca="false">FilterOPk!O$46</f>
        <v>0</v>
      </c>
    </row>
    <row r="2561" customFormat="false" ht="12.75" hidden="false" customHeight="false" outlineLevel="0" collapsed="false">
      <c r="B2561" s="87" t="n">
        <f aca="false">FilterOPk!A$47</f>
        <v>0</v>
      </c>
      <c r="C2561" s="64" t="n">
        <f aca="false">C2560+1</f>
        <v>2560</v>
      </c>
      <c r="D2561" s="54" t="n">
        <f aca="false">FilterOPk!B$47</f>
        <v>0</v>
      </c>
      <c r="E2561" s="54" t="n">
        <f aca="false">FilterOPk!C$47</f>
        <v>0</v>
      </c>
      <c r="F2561" s="54" t="n">
        <f aca="false">FilterOPk!D$47</f>
        <v>0</v>
      </c>
      <c r="G2561" s="54" t="n">
        <f aca="false">FilterOPk!E$47</f>
        <v>0</v>
      </c>
      <c r="H2561" s="54" t="n">
        <f aca="false">FilterOPk!F$47</f>
        <v>0</v>
      </c>
      <c r="I2561" s="54" t="n">
        <f aca="false">FilterOPk!G$47</f>
        <v>0</v>
      </c>
      <c r="J2561" s="54" t="n">
        <f aca="false">FilterOPk!H$47</f>
        <v>0</v>
      </c>
      <c r="K2561" s="54" t="n">
        <f aca="false">FilterOPk!I$47</f>
        <v>0</v>
      </c>
      <c r="L2561" s="54" t="n">
        <f aca="false">FilterOPk!J$47</f>
        <v>0</v>
      </c>
      <c r="M2561" s="54" t="n">
        <f aca="false">FilterOPk!K$47</f>
        <v>0</v>
      </c>
      <c r="N2561" s="54" t="n">
        <f aca="false">FilterOPk!L$47</f>
        <v>0</v>
      </c>
      <c r="O2561" s="54" t="n">
        <f aca="false">FilterOPk!M$47</f>
        <v>0</v>
      </c>
      <c r="P2561" s="54" t="n">
        <f aca="false">FilterOPk!N$47</f>
        <v>0</v>
      </c>
      <c r="Q2561" s="55" t="n">
        <f aca="false">FilterOPk!O$47</f>
        <v>0</v>
      </c>
    </row>
    <row r="2562" customFormat="false" ht="12.75" hidden="false" customHeight="false" outlineLevel="0" collapsed="false">
      <c r="A2562" s="0" t="n">
        <f aca="false">A2522+1</f>
        <v>65</v>
      </c>
      <c r="B2562" s="57" t="n">
        <f aca="false">FilterOPk!D$1</f>
        <v>36907</v>
      </c>
      <c r="C2562" s="58" t="n">
        <f aca="false">C2561+1</f>
        <v>2561</v>
      </c>
      <c r="D2562" s="58"/>
      <c r="E2562" s="58"/>
      <c r="F2562" s="58"/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83"/>
    </row>
    <row r="2563" customFormat="false" ht="12.75" hidden="false" customHeight="false" outlineLevel="0" collapsed="false">
      <c r="B2563" s="61"/>
      <c r="C2563" s="13" t="n">
        <f aca="false">C2562+1</f>
        <v>2562</v>
      </c>
      <c r="D2563" s="13"/>
      <c r="E2563" s="21" t="s">
        <v>5</v>
      </c>
      <c r="F2563" s="21" t="s">
        <v>6</v>
      </c>
      <c r="G2563" s="21" t="s">
        <v>7</v>
      </c>
      <c r="H2563" s="21" t="s">
        <v>8</v>
      </c>
      <c r="I2563" s="21" t="s">
        <v>9</v>
      </c>
      <c r="J2563" s="21" t="s">
        <v>10</v>
      </c>
      <c r="K2563" s="21" t="s">
        <v>11</v>
      </c>
      <c r="L2563" s="21" t="s">
        <v>12</v>
      </c>
      <c r="M2563" s="21" t="s">
        <v>13</v>
      </c>
      <c r="N2563" s="21" t="s">
        <v>14</v>
      </c>
      <c r="O2563" s="21" t="n">
        <v>2002</v>
      </c>
      <c r="P2563" s="21" t="s">
        <v>15</v>
      </c>
      <c r="Q2563" s="84" t="s">
        <v>16</v>
      </c>
    </row>
    <row r="2564" customFormat="false" ht="12.75" hidden="false" customHeight="false" outlineLevel="0" collapsed="false">
      <c r="B2564" s="85" t="str">
        <f aca="false">FilterOPk!A$9</f>
        <v>Power positions</v>
      </c>
      <c r="C2564" s="13" t="n">
        <f aca="false">C2563+1</f>
        <v>2563</v>
      </c>
      <c r="D2564" s="13" t="s">
        <v>4</v>
      </c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13"/>
      <c r="Q2564" s="86"/>
    </row>
    <row r="2565" customFormat="false" ht="12.75" hidden="false" customHeight="false" outlineLevel="0" collapsed="false">
      <c r="B2565" s="85" t="str">
        <f aca="false">FilterOPk!A$10</f>
        <v>East Position</v>
      </c>
      <c r="C2565" s="13" t="n">
        <f aca="false">C2564+1</f>
        <v>2564</v>
      </c>
      <c r="D2565" s="50" t="n">
        <f aca="false">FilterOPk!B$10</f>
        <v>34784396.7946123</v>
      </c>
      <c r="E2565" s="50" t="n">
        <f aca="false">FilterOPk!C$10</f>
        <v>139428.68</v>
      </c>
      <c r="F2565" s="50" t="n">
        <f aca="false">FilterOPk!D$10</f>
        <v>244540.42</v>
      </c>
      <c r="G2565" s="50" t="n">
        <f aca="false">FilterOPk!E$10</f>
        <v>352018.99</v>
      </c>
      <c r="H2565" s="50" t="n">
        <f aca="false">FilterOPk!F$10</f>
        <v>454047.41</v>
      </c>
      <c r="I2565" s="50" t="n">
        <f aca="false">FilterOPk!G$10</f>
        <v>460700.87</v>
      </c>
      <c r="J2565" s="50" t="n">
        <f aca="false">FilterOPk!H$10</f>
        <v>371715.26</v>
      </c>
      <c r="K2565" s="50" t="n">
        <f aca="false">FilterOPk!I$10</f>
        <v>743238.67</v>
      </c>
      <c r="L2565" s="50" t="n">
        <f aca="false">FilterOPk!J$10</f>
        <v>433572.73</v>
      </c>
      <c r="M2565" s="50" t="n">
        <f aca="false">FilterOPk!K$10</f>
        <v>1264075.99</v>
      </c>
      <c r="N2565" s="50" t="n">
        <f aca="false">FilterOPk!L$10</f>
        <v>4463339.02</v>
      </c>
      <c r="O2565" s="50" t="n">
        <f aca="false">FilterOPk!M$10</f>
        <v>-232298.41</v>
      </c>
      <c r="P2565" s="50" t="n">
        <f aca="false">FilterOPk!N$10</f>
        <v>1174384.84</v>
      </c>
      <c r="Q2565" s="51" t="n">
        <f aca="false">FilterOPk!O$10</f>
        <v>5405425.45</v>
      </c>
    </row>
    <row r="2566" customFormat="false" ht="12.75" hidden="false" customHeight="false" outlineLevel="0" collapsed="false">
      <c r="B2566" s="85" t="str">
        <f aca="false">FilterOPk!A$11</f>
        <v>East Power Mgmt</v>
      </c>
      <c r="C2566" s="13" t="n">
        <f aca="false">C2565+1</f>
        <v>2565</v>
      </c>
      <c r="D2566" s="50" t="n">
        <f aca="false">FilterOPk!B$11</f>
        <v>7547347.04451418</v>
      </c>
      <c r="E2566" s="50" t="n">
        <f aca="false">FilterOPk!C$11</f>
        <v>0</v>
      </c>
      <c r="F2566" s="50" t="n">
        <f aca="false">FilterOPk!D$11</f>
        <v>0</v>
      </c>
      <c r="G2566" s="50" t="n">
        <f aca="false">FilterOPk!E$11</f>
        <v>0</v>
      </c>
      <c r="H2566" s="50" t="n">
        <f aca="false">FilterOPk!F$11</f>
        <v>0</v>
      </c>
      <c r="I2566" s="50" t="n">
        <f aca="false">FilterOPk!G$11</f>
        <v>0</v>
      </c>
      <c r="J2566" s="50" t="n">
        <f aca="false">FilterOPk!H$11</f>
        <v>0</v>
      </c>
      <c r="K2566" s="50" t="n">
        <f aca="false">FilterOPk!I$11</f>
        <v>0</v>
      </c>
      <c r="L2566" s="50" t="n">
        <f aca="false">FilterOPk!J$11</f>
        <v>0</v>
      </c>
      <c r="M2566" s="50" t="n">
        <f aca="false">FilterOPk!K$11</f>
        <v>0</v>
      </c>
      <c r="N2566" s="50" t="n">
        <f aca="false">FilterOPk!L$11</f>
        <v>0</v>
      </c>
      <c r="O2566" s="50" t="n">
        <f aca="false">FilterOPk!M$11</f>
        <v>0</v>
      </c>
      <c r="P2566" s="50" t="n">
        <f aca="false">FilterOPk!N$11</f>
        <v>0</v>
      </c>
      <c r="Q2566" s="51" t="n">
        <f aca="false">FilterOPk!O$11</f>
        <v>0</v>
      </c>
    </row>
    <row r="2567" customFormat="false" ht="12.75" hidden="false" customHeight="false" outlineLevel="0" collapsed="false">
      <c r="B2567" s="85" t="str">
        <f aca="false">FilterOPk!A$12</f>
        <v>Long Term Options</v>
      </c>
      <c r="C2567" s="13" t="n">
        <f aca="false">C2566+1</f>
        <v>2566</v>
      </c>
      <c r="D2567" s="50" t="n">
        <f aca="false">FilterOPk!B$12</f>
        <v>0</v>
      </c>
      <c r="E2567" s="50" t="n">
        <f aca="false">FilterOPk!C$12</f>
        <v>0</v>
      </c>
      <c r="F2567" s="50" t="n">
        <f aca="false">FilterOPk!D$12</f>
        <v>0</v>
      </c>
      <c r="G2567" s="50" t="n">
        <f aca="false">FilterOPk!E$12</f>
        <v>0</v>
      </c>
      <c r="H2567" s="50" t="n">
        <f aca="false">FilterOPk!F$12</f>
        <v>0</v>
      </c>
      <c r="I2567" s="50" t="n">
        <f aca="false">FilterOPk!G$12</f>
        <v>0</v>
      </c>
      <c r="J2567" s="50" t="n">
        <f aca="false">FilterOPk!H$12</f>
        <v>0</v>
      </c>
      <c r="K2567" s="50" t="n">
        <f aca="false">FilterOPk!I$12</f>
        <v>0</v>
      </c>
      <c r="L2567" s="50" t="n">
        <f aca="false">FilterOPk!J$12</f>
        <v>0</v>
      </c>
      <c r="M2567" s="50" t="n">
        <f aca="false">FilterOPk!K$12</f>
        <v>0</v>
      </c>
      <c r="N2567" s="50" t="n">
        <f aca="false">FilterOPk!L$12</f>
        <v>0</v>
      </c>
      <c r="O2567" s="50" t="n">
        <f aca="false">FilterOPk!M$12</f>
        <v>0</v>
      </c>
      <c r="P2567" s="50" t="n">
        <f aca="false">FilterOPk!N$12</f>
        <v>0</v>
      </c>
      <c r="Q2567" s="51" t="n">
        <f aca="false">FilterOPk!O$12</f>
        <v>0</v>
      </c>
    </row>
    <row r="2568" customFormat="false" ht="12.75" hidden="false" customHeight="false" outlineLevel="0" collapsed="false">
      <c r="B2568" s="85" t="str">
        <f aca="false">FilterOPk!A$13</f>
        <v>LT-MIDWEST</v>
      </c>
      <c r="C2568" s="13" t="n">
        <f aca="false">C2567+1</f>
        <v>2567</v>
      </c>
      <c r="D2568" s="50" t="n">
        <f aca="false">FilterOPk!B$13</f>
        <v>7151089.47366245</v>
      </c>
      <c r="E2568" s="50" t="n">
        <f aca="false">FilterOPk!C$13</f>
        <v>36317.39</v>
      </c>
      <c r="F2568" s="50" t="n">
        <f aca="false">FilterOPk!D$13</f>
        <v>95142.77</v>
      </c>
      <c r="G2568" s="50" t="n">
        <f aca="false">FilterOPk!E$13</f>
        <v>106523.31</v>
      </c>
      <c r="H2568" s="50" t="n">
        <f aca="false">FilterOPk!F$13</f>
        <v>103615.07</v>
      </c>
      <c r="I2568" s="50" t="n">
        <f aca="false">FilterOPk!G$13</f>
        <v>106049.09</v>
      </c>
      <c r="J2568" s="50" t="n">
        <f aca="false">FilterOPk!H$13</f>
        <v>78310</v>
      </c>
      <c r="K2568" s="50" t="n">
        <f aca="false">FilterOPk!I$13</f>
        <v>160210.16</v>
      </c>
      <c r="L2568" s="50" t="n">
        <f aca="false">FilterOPk!J$13</f>
        <v>108136.49</v>
      </c>
      <c r="M2568" s="50" t="n">
        <f aca="false">FilterOPk!K$13</f>
        <v>312653.19</v>
      </c>
      <c r="N2568" s="50" t="n">
        <f aca="false">FilterOPk!L$13</f>
        <v>1106957.47</v>
      </c>
      <c r="O2568" s="50" t="n">
        <f aca="false">FilterOPk!M$13</f>
        <v>-124610.37</v>
      </c>
      <c r="P2568" s="50" t="n">
        <f aca="false">FilterOPk!N$13</f>
        <v>893459.31</v>
      </c>
      <c r="Q2568" s="51" t="n">
        <f aca="false">FilterOPk!O$13</f>
        <v>1875806.41</v>
      </c>
    </row>
    <row r="2569" customFormat="false" ht="12.75" hidden="false" customHeight="false" outlineLevel="0" collapsed="false">
      <c r="B2569" s="85" t="str">
        <f aca="false">FilterOPk!A$14</f>
        <v>ST-ECAR</v>
      </c>
      <c r="C2569" s="13" t="n">
        <f aca="false">C2568+1</f>
        <v>2568</v>
      </c>
      <c r="D2569" s="50" t="n">
        <f aca="false">FilterOPk!B$14</f>
        <v>238101.441960815</v>
      </c>
      <c r="E2569" s="50" t="n">
        <f aca="false">FilterOPk!C$14</f>
        <v>0</v>
      </c>
      <c r="F2569" s="50" t="n">
        <f aca="false">FilterOPk!D$14</f>
        <v>0</v>
      </c>
      <c r="G2569" s="50" t="n">
        <f aca="false">FilterOPk!E$14</f>
        <v>0</v>
      </c>
      <c r="H2569" s="50" t="n">
        <f aca="false">FilterOPk!F$14</f>
        <v>0</v>
      </c>
      <c r="I2569" s="50" t="n">
        <f aca="false">FilterOPk!G$14</f>
        <v>0</v>
      </c>
      <c r="J2569" s="50" t="n">
        <f aca="false">FilterOPk!H$14</f>
        <v>0</v>
      </c>
      <c r="K2569" s="50" t="n">
        <f aca="false">FilterOPk!I$14</f>
        <v>0</v>
      </c>
      <c r="L2569" s="50" t="n">
        <f aca="false">FilterOPk!J$14</f>
        <v>0</v>
      </c>
      <c r="M2569" s="50" t="n">
        <f aca="false">FilterOPk!K$14</f>
        <v>0</v>
      </c>
      <c r="N2569" s="50" t="n">
        <f aca="false">FilterOPk!L$14</f>
        <v>0</v>
      </c>
      <c r="O2569" s="50" t="n">
        <f aca="false">FilterOPk!M$14</f>
        <v>0</v>
      </c>
      <c r="P2569" s="50" t="n">
        <f aca="false">FilterOPk!N$14</f>
        <v>0</v>
      </c>
      <c r="Q2569" s="51" t="n">
        <f aca="false">FilterOPk!O$14</f>
        <v>0</v>
      </c>
    </row>
    <row r="2570" customFormat="false" ht="12.75" hidden="false" customHeight="false" outlineLevel="0" collapsed="false">
      <c r="B2570" s="85" t="str">
        <f aca="false">FilterOPk!A$15</f>
        <v>ST- MAPP</v>
      </c>
      <c r="C2570" s="13" t="n">
        <f aca="false">C2569+1</f>
        <v>2569</v>
      </c>
      <c r="D2570" s="50" t="n">
        <f aca="false">FilterOPk!B$15</f>
        <v>254636.614020626</v>
      </c>
      <c r="E2570" s="50" t="n">
        <f aca="false">FilterOPk!C$15</f>
        <v>-1590.85</v>
      </c>
      <c r="F2570" s="50" t="n">
        <f aca="false">FilterOPk!D$15</f>
        <v>-3167.72</v>
      </c>
      <c r="G2570" s="50" t="n">
        <f aca="false">FilterOPk!E$15</f>
        <v>-3546.79</v>
      </c>
      <c r="H2570" s="50" t="n">
        <f aca="false">FilterOPk!F$15</f>
        <v>-3530.89</v>
      </c>
      <c r="I2570" s="50" t="n">
        <f aca="false">FilterOPk!G$15</f>
        <v>0</v>
      </c>
      <c r="J2570" s="50" t="n">
        <f aca="false">FilterOPk!H$15</f>
        <v>0</v>
      </c>
      <c r="K2570" s="50" t="n">
        <f aca="false">FilterOPk!I$15</f>
        <v>0</v>
      </c>
      <c r="L2570" s="50" t="n">
        <f aca="false">FilterOPk!J$15</f>
        <v>0</v>
      </c>
      <c r="M2570" s="50" t="n">
        <f aca="false">FilterOPk!K$15</f>
        <v>0</v>
      </c>
      <c r="N2570" s="50" t="n">
        <f aca="false">FilterOPk!L$15</f>
        <v>-11836.25</v>
      </c>
      <c r="O2570" s="50" t="n">
        <f aca="false">FilterOPk!M$15</f>
        <v>0</v>
      </c>
      <c r="P2570" s="50" t="n">
        <f aca="false">FilterOPk!N$15</f>
        <v>0</v>
      </c>
      <c r="Q2570" s="51" t="n">
        <f aca="false">FilterOPk!O$15</f>
        <v>-11836.25</v>
      </c>
    </row>
    <row r="2571" customFormat="false" ht="12.75" hidden="false" customHeight="false" outlineLevel="0" collapsed="false">
      <c r="B2571" s="85" t="str">
        <f aca="false">FilterOPk!A$16</f>
        <v>ST- MAIN</v>
      </c>
      <c r="C2571" s="13" t="n">
        <f aca="false">C2570+1</f>
        <v>2570</v>
      </c>
      <c r="D2571" s="50" t="n">
        <f aca="false">FilterOPk!B$16</f>
        <v>694293.253349893</v>
      </c>
      <c r="E2571" s="50" t="n">
        <f aca="false">FilterOPk!C$16</f>
        <v>0</v>
      </c>
      <c r="F2571" s="50" t="n">
        <f aca="false">FilterOPk!D$16</f>
        <v>0</v>
      </c>
      <c r="G2571" s="50" t="n">
        <f aca="false">FilterOPk!E$16</f>
        <v>0</v>
      </c>
      <c r="H2571" s="50" t="n">
        <f aca="false">FilterOPk!F$16</f>
        <v>0</v>
      </c>
      <c r="I2571" s="50" t="n">
        <f aca="false">FilterOPk!G$16</f>
        <v>0</v>
      </c>
      <c r="J2571" s="50" t="n">
        <f aca="false">FilterOPk!H$16</f>
        <v>0</v>
      </c>
      <c r="K2571" s="50" t="n">
        <f aca="false">FilterOPk!I$16</f>
        <v>0</v>
      </c>
      <c r="L2571" s="50" t="n">
        <f aca="false">FilterOPk!J$16</f>
        <v>0</v>
      </c>
      <c r="M2571" s="50" t="n">
        <f aca="false">FilterOPk!K$16</f>
        <v>0</v>
      </c>
      <c r="N2571" s="50" t="n">
        <f aca="false">FilterOPk!L$16</f>
        <v>0</v>
      </c>
      <c r="O2571" s="50" t="n">
        <f aca="false">FilterOPk!M$16</f>
        <v>0</v>
      </c>
      <c r="P2571" s="50" t="n">
        <f aca="false">FilterOPk!N$16</f>
        <v>0</v>
      </c>
      <c r="Q2571" s="51" t="n">
        <f aca="false">FilterOPk!O$16</f>
        <v>0</v>
      </c>
    </row>
    <row r="2572" customFormat="false" ht="12.75" hidden="false" customHeight="false" outlineLevel="0" collapsed="false">
      <c r="B2572" s="85" t="str">
        <f aca="false">FilterOPk!A$17</f>
        <v>MW-ANALYST</v>
      </c>
      <c r="C2572" s="13" t="n">
        <f aca="false">C2571+1</f>
        <v>2571</v>
      </c>
      <c r="D2572" s="50" t="n">
        <f aca="false">FilterOPk!B$17</f>
        <v>0</v>
      </c>
      <c r="E2572" s="50" t="n">
        <f aca="false">FilterOPk!C$17</f>
        <v>0</v>
      </c>
      <c r="F2572" s="50" t="n">
        <f aca="false">FilterOPk!D$17</f>
        <v>0</v>
      </c>
      <c r="G2572" s="50" t="n">
        <f aca="false">FilterOPk!E$17</f>
        <v>0</v>
      </c>
      <c r="H2572" s="50" t="n">
        <f aca="false">FilterOPk!F$17</f>
        <v>0</v>
      </c>
      <c r="I2572" s="50" t="n">
        <f aca="false">FilterOPk!G$17</f>
        <v>0</v>
      </c>
      <c r="J2572" s="50" t="n">
        <f aca="false">FilterOPk!H$17</f>
        <v>0</v>
      </c>
      <c r="K2572" s="50" t="n">
        <f aca="false">FilterOPk!I$17</f>
        <v>0</v>
      </c>
      <c r="L2572" s="50" t="n">
        <f aca="false">FilterOPk!J$17</f>
        <v>0</v>
      </c>
      <c r="M2572" s="50" t="n">
        <f aca="false">FilterOPk!K$17</f>
        <v>0</v>
      </c>
      <c r="N2572" s="50" t="n">
        <f aca="false">FilterOPk!L$17</f>
        <v>0</v>
      </c>
      <c r="O2572" s="50" t="n">
        <f aca="false">FilterOPk!M$17</f>
        <v>0</v>
      </c>
      <c r="P2572" s="50" t="n">
        <f aca="false">FilterOPk!N$17</f>
        <v>0</v>
      </c>
      <c r="Q2572" s="51" t="n">
        <f aca="false">FilterOPk!O$17</f>
        <v>0</v>
      </c>
    </row>
    <row r="2573" customFormat="false" ht="12.75" hidden="false" customHeight="false" outlineLevel="0" collapsed="false">
      <c r="B2573" s="85" t="str">
        <f aca="false">FilterOPk!A$18</f>
        <v>LT-NE</v>
      </c>
      <c r="C2573" s="13" t="n">
        <f aca="false">C2572+1</f>
        <v>2572</v>
      </c>
      <c r="D2573" s="50" t="n">
        <f aca="false">FilterOPk!B$18</f>
        <v>6187311.37539291</v>
      </c>
      <c r="E2573" s="50" t="n">
        <f aca="false">FilterOPk!C$18</f>
        <v>38662.79</v>
      </c>
      <c r="F2573" s="50" t="n">
        <f aca="false">FilterOPk!D$18</f>
        <v>89522.8</v>
      </c>
      <c r="G2573" s="50" t="n">
        <f aca="false">FilterOPk!E$18</f>
        <v>158536.19</v>
      </c>
      <c r="H2573" s="50" t="n">
        <f aca="false">FilterOPk!F$18</f>
        <v>261849.24</v>
      </c>
      <c r="I2573" s="50" t="n">
        <f aca="false">FilterOPk!G$18</f>
        <v>291708.83</v>
      </c>
      <c r="J2573" s="50" t="n">
        <f aca="false">FilterOPk!H$18</f>
        <v>228360.42</v>
      </c>
      <c r="K2573" s="50" t="n">
        <f aca="false">FilterOPk!I$18</f>
        <v>445432.42</v>
      </c>
      <c r="L2573" s="50" t="n">
        <f aca="false">FilterOPk!J$18</f>
        <v>266345.8</v>
      </c>
      <c r="M2573" s="50" t="n">
        <f aca="false">FilterOPk!K$18</f>
        <v>801315.09</v>
      </c>
      <c r="N2573" s="50" t="n">
        <f aca="false">FilterOPk!L$18</f>
        <v>2581733.58</v>
      </c>
      <c r="O2573" s="50" t="n">
        <f aca="false">FilterOPk!M$18</f>
        <v>-636932.37</v>
      </c>
      <c r="P2573" s="50" t="n">
        <f aca="false">FilterOPk!N$18</f>
        <v>-2303942.42</v>
      </c>
      <c r="Q2573" s="51" t="n">
        <f aca="false">FilterOPk!O$18</f>
        <v>-359141.210000001</v>
      </c>
    </row>
    <row r="2574" customFormat="false" ht="12.75" hidden="false" customHeight="false" outlineLevel="0" collapsed="false">
      <c r="B2574" s="85" t="str">
        <f aca="false">FilterOPk!A$19</f>
        <v>LT-PJM</v>
      </c>
      <c r="C2574" s="13" t="n">
        <f aca="false">C2573+1</f>
        <v>2573</v>
      </c>
      <c r="D2574" s="50" t="n">
        <f aca="false">FilterOPk!B$19</f>
        <v>1818236.42109565</v>
      </c>
      <c r="E2574" s="50" t="n">
        <f aca="false">FilterOPk!C$19</f>
        <v>0</v>
      </c>
      <c r="F2574" s="50" t="n">
        <f aca="false">FilterOPk!D$19</f>
        <v>19402.28</v>
      </c>
      <c r="G2574" s="50" t="n">
        <f aca="false">FilterOPk!E$19</f>
        <v>57930.92</v>
      </c>
      <c r="H2574" s="50" t="n">
        <f aca="false">FilterOPk!F$19</f>
        <v>59436.7</v>
      </c>
      <c r="I2574" s="50" t="n">
        <f aca="false">FilterOPk!G$19</f>
        <v>19136.52</v>
      </c>
      <c r="J2574" s="50" t="n">
        <f aca="false">FilterOPk!H$19</f>
        <v>18664.41</v>
      </c>
      <c r="K2574" s="50" t="n">
        <f aca="false">FilterOPk!I$19</f>
        <v>33608.82</v>
      </c>
      <c r="L2574" s="50" t="n">
        <f aca="false">FilterOPk!J$19</f>
        <v>20867.53</v>
      </c>
      <c r="M2574" s="50" t="n">
        <f aca="false">FilterOPk!K$19</f>
        <v>56340.86</v>
      </c>
      <c r="N2574" s="50" t="n">
        <f aca="false">FilterOPk!L$19</f>
        <v>285388.04</v>
      </c>
      <c r="O2574" s="50" t="n">
        <f aca="false">FilterOPk!M$19</f>
        <v>-1975.43</v>
      </c>
      <c r="P2574" s="50" t="n">
        <f aca="false">FilterOPk!N$19</f>
        <v>-179963.06</v>
      </c>
      <c r="Q2574" s="51" t="n">
        <f aca="false">FilterOPk!O$19</f>
        <v>103449.55</v>
      </c>
    </row>
    <row r="2575" customFormat="false" ht="12.75" hidden="false" customHeight="false" outlineLevel="0" collapsed="false">
      <c r="B2575" s="85" t="str">
        <f aca="false">FilterOPk!A$20</f>
        <v>LT- NY</v>
      </c>
      <c r="C2575" s="13" t="n">
        <f aca="false">C2574+1</f>
        <v>2574</v>
      </c>
      <c r="D2575" s="50" t="n">
        <f aca="false">FilterOPk!B$20</f>
        <v>0</v>
      </c>
      <c r="E2575" s="50" t="n">
        <f aca="false">FilterOPk!C$20</f>
        <v>-9128.22</v>
      </c>
      <c r="F2575" s="50" t="n">
        <f aca="false">FilterOPk!D$20</f>
        <v>-69725.26</v>
      </c>
      <c r="G2575" s="50" t="n">
        <f aca="false">FilterOPk!E$20</f>
        <v>0</v>
      </c>
      <c r="H2575" s="50" t="n">
        <f aca="false">FilterOPk!F$20</f>
        <v>0</v>
      </c>
      <c r="I2575" s="50" t="n">
        <f aca="false">FilterOPk!G$20</f>
        <v>0</v>
      </c>
      <c r="J2575" s="50" t="n">
        <f aca="false">FilterOPk!H$20</f>
        <v>0</v>
      </c>
      <c r="K2575" s="50" t="n">
        <f aca="false">FilterOPk!I$20</f>
        <v>0</v>
      </c>
      <c r="L2575" s="50" t="n">
        <f aca="false">FilterOPk!J$20</f>
        <v>0</v>
      </c>
      <c r="M2575" s="50" t="n">
        <f aca="false">FilterOPk!K$20</f>
        <v>0</v>
      </c>
      <c r="N2575" s="50" t="n">
        <f aca="false">FilterOPk!L$20</f>
        <v>-78853.48</v>
      </c>
      <c r="O2575" s="50" t="n">
        <f aca="false">FilterOPk!M$20</f>
        <v>0</v>
      </c>
      <c r="P2575" s="50" t="n">
        <f aca="false">FilterOPk!N$20</f>
        <v>12056.92</v>
      </c>
      <c r="Q2575" s="51" t="n">
        <f aca="false">FilterOPk!O$20</f>
        <v>-66796.56</v>
      </c>
    </row>
    <row r="2576" customFormat="false" ht="12.75" hidden="false" customHeight="false" outlineLevel="0" collapsed="false">
      <c r="B2576" s="85" t="str">
        <f aca="false">FilterOPk!A$21</f>
        <v>ST- PJM</v>
      </c>
      <c r="C2576" s="13" t="n">
        <f aca="false">C2575+1</f>
        <v>2575</v>
      </c>
      <c r="D2576" s="50" t="n">
        <f aca="false">FilterOPk!B$21</f>
        <v>1243093.71447674</v>
      </c>
      <c r="E2576" s="50" t="n">
        <f aca="false">FilterOPk!C$21</f>
        <v>13503.06</v>
      </c>
      <c r="F2576" s="50" t="n">
        <f aca="false">FilterOPk!D$21</f>
        <v>0</v>
      </c>
      <c r="G2576" s="50" t="n">
        <f aca="false">FilterOPk!E$21</f>
        <v>0</v>
      </c>
      <c r="H2576" s="50" t="n">
        <f aca="false">FilterOPk!F$21</f>
        <v>0</v>
      </c>
      <c r="I2576" s="50" t="n">
        <f aca="false">FilterOPk!G$21</f>
        <v>0</v>
      </c>
      <c r="J2576" s="50" t="n">
        <f aca="false">FilterOPk!H$21</f>
        <v>0</v>
      </c>
      <c r="K2576" s="50" t="n">
        <f aca="false">FilterOPk!I$21</f>
        <v>0</v>
      </c>
      <c r="L2576" s="50" t="n">
        <f aca="false">FilterOPk!J$21</f>
        <v>0</v>
      </c>
      <c r="M2576" s="50" t="n">
        <f aca="false">FilterOPk!K$21</f>
        <v>0</v>
      </c>
      <c r="N2576" s="50" t="n">
        <f aca="false">FilterOPk!L$21</f>
        <v>13503.06</v>
      </c>
      <c r="O2576" s="50" t="n">
        <f aca="false">FilterOPk!M$21</f>
        <v>0</v>
      </c>
      <c r="P2576" s="50" t="n">
        <f aca="false">FilterOPk!N$21</f>
        <v>0</v>
      </c>
      <c r="Q2576" s="51" t="n">
        <f aca="false">FilterOPk!O$21</f>
        <v>13503.06</v>
      </c>
    </row>
    <row r="2577" customFormat="false" ht="12.75" hidden="false" customHeight="false" outlineLevel="0" collapsed="false">
      <c r="B2577" s="85" t="str">
        <f aca="false">FilterOPk!A$22</f>
        <v>ST- NENG</v>
      </c>
      <c r="C2577" s="13" t="n">
        <f aca="false">C2576+1</f>
        <v>2576</v>
      </c>
      <c r="D2577" s="50" t="n">
        <f aca="false">FilterOPk!B$22</f>
        <v>539719.375927685</v>
      </c>
      <c r="E2577" s="50" t="n">
        <f aca="false">FilterOPk!C$22</f>
        <v>17499.36</v>
      </c>
      <c r="F2577" s="50" t="n">
        <f aca="false">FilterOPk!D$22</f>
        <v>34844.91</v>
      </c>
      <c r="G2577" s="50" t="n">
        <f aca="false">FilterOPk!E$22</f>
        <v>0</v>
      </c>
      <c r="H2577" s="50" t="n">
        <f aca="false">FilterOPk!F$22</f>
        <v>0</v>
      </c>
      <c r="I2577" s="50" t="n">
        <f aca="false">FilterOPk!G$22</f>
        <v>0</v>
      </c>
      <c r="J2577" s="50" t="n">
        <f aca="false">FilterOPk!H$22</f>
        <v>0</v>
      </c>
      <c r="K2577" s="50" t="n">
        <f aca="false">FilterOPk!I$22</f>
        <v>0</v>
      </c>
      <c r="L2577" s="50" t="n">
        <f aca="false">FilterOPk!J$22</f>
        <v>0</v>
      </c>
      <c r="M2577" s="50" t="n">
        <f aca="false">FilterOPk!K$22</f>
        <v>0</v>
      </c>
      <c r="N2577" s="50" t="n">
        <f aca="false">FilterOPk!L$22</f>
        <v>52344.27</v>
      </c>
      <c r="O2577" s="50" t="n">
        <f aca="false">FilterOPk!M$22</f>
        <v>0</v>
      </c>
      <c r="P2577" s="50" t="n">
        <f aca="false">FilterOPk!N$22</f>
        <v>0</v>
      </c>
      <c r="Q2577" s="51" t="n">
        <f aca="false">FilterOPk!O$22</f>
        <v>52344.27</v>
      </c>
    </row>
    <row r="2578" customFormat="false" ht="12.75" hidden="false" customHeight="false" outlineLevel="0" collapsed="false">
      <c r="B2578" s="85" t="str">
        <f aca="false">FilterOPk!A$23</f>
        <v>ST- NY</v>
      </c>
      <c r="C2578" s="13" t="n">
        <f aca="false">C2577+1</f>
        <v>2577</v>
      </c>
      <c r="D2578" s="50" t="n">
        <f aca="false">FilterOPk!B$23</f>
        <v>251437.188425373</v>
      </c>
      <c r="E2578" s="50" t="n">
        <f aca="false">FilterOPk!C$23</f>
        <v>22663</v>
      </c>
      <c r="F2578" s="50" t="n">
        <f aca="false">FilterOPk!D$23</f>
        <v>52267.36</v>
      </c>
      <c r="G2578" s="50" t="n">
        <f aca="false">FilterOPk!E$23</f>
        <v>0</v>
      </c>
      <c r="H2578" s="50" t="n">
        <f aca="false">FilterOPk!F$23</f>
        <v>0</v>
      </c>
      <c r="I2578" s="50" t="n">
        <f aca="false">FilterOPk!G$23</f>
        <v>0</v>
      </c>
      <c r="J2578" s="50" t="n">
        <f aca="false">FilterOPk!H$23</f>
        <v>0</v>
      </c>
      <c r="K2578" s="50" t="n">
        <f aca="false">FilterOPk!I$23</f>
        <v>0</v>
      </c>
      <c r="L2578" s="50" t="n">
        <f aca="false">FilterOPk!J$23</f>
        <v>0</v>
      </c>
      <c r="M2578" s="50" t="n">
        <f aca="false">FilterOPk!K$23</f>
        <v>0</v>
      </c>
      <c r="N2578" s="50" t="n">
        <f aca="false">FilterOPk!L$23</f>
        <v>74930.36</v>
      </c>
      <c r="O2578" s="50" t="n">
        <f aca="false">FilterOPk!M$23</f>
        <v>0</v>
      </c>
      <c r="P2578" s="50" t="n">
        <f aca="false">FilterOPk!N$23</f>
        <v>0</v>
      </c>
      <c r="Q2578" s="51" t="n">
        <f aca="false">FilterOPk!O$23</f>
        <v>74930.36</v>
      </c>
    </row>
    <row r="2579" customFormat="false" ht="12.75" hidden="false" customHeight="false" outlineLevel="0" collapsed="false">
      <c r="B2579" s="85" t="str">
        <f aca="false">FilterOPk!A$24</f>
        <v>NE- PHYS</v>
      </c>
      <c r="C2579" s="13" t="n">
        <f aca="false">C2578+1</f>
        <v>2578</v>
      </c>
      <c r="D2579" s="50" t="n">
        <f aca="false">FilterOPk!B$24</f>
        <v>0</v>
      </c>
      <c r="E2579" s="50" t="n">
        <f aca="false">FilterOPk!C$24</f>
        <v>0</v>
      </c>
      <c r="F2579" s="50" t="n">
        <f aca="false">FilterOPk!D$24</f>
        <v>0</v>
      </c>
      <c r="G2579" s="50" t="n">
        <f aca="false">FilterOPk!E$24</f>
        <v>0</v>
      </c>
      <c r="H2579" s="50" t="n">
        <f aca="false">FilterOPk!F$24</f>
        <v>0</v>
      </c>
      <c r="I2579" s="50" t="n">
        <f aca="false">FilterOPk!G$24</f>
        <v>0</v>
      </c>
      <c r="J2579" s="50" t="n">
        <f aca="false">FilterOPk!H$24</f>
        <v>0</v>
      </c>
      <c r="K2579" s="50" t="n">
        <f aca="false">FilterOPk!I$24</f>
        <v>0</v>
      </c>
      <c r="L2579" s="50" t="n">
        <f aca="false">FilterOPk!J$24</f>
        <v>0</v>
      </c>
      <c r="M2579" s="50" t="n">
        <f aca="false">FilterOPk!K$24</f>
        <v>0</v>
      </c>
      <c r="N2579" s="50" t="n">
        <f aca="false">FilterOPk!L$24</f>
        <v>0</v>
      </c>
      <c r="O2579" s="50" t="n">
        <f aca="false">FilterOPk!M$24</f>
        <v>0</v>
      </c>
      <c r="P2579" s="50" t="n">
        <f aca="false">FilterOPk!N$24</f>
        <v>0</v>
      </c>
      <c r="Q2579" s="51" t="n">
        <f aca="false">FilterOPk!O$24</f>
        <v>0</v>
      </c>
    </row>
    <row r="2580" customFormat="false" ht="12.75" hidden="false" customHeight="false" outlineLevel="0" collapsed="false">
      <c r="B2580" s="85" t="str">
        <f aca="false">FilterOPk!A$25</f>
        <v>LT-Southeast</v>
      </c>
      <c r="C2580" s="13" t="n">
        <f aca="false">C2579+1</f>
        <v>2579</v>
      </c>
      <c r="D2580" s="50" t="n">
        <f aca="false">FilterOPk!B$25</f>
        <v>11411200.8859117</v>
      </c>
      <c r="E2580" s="50" t="n">
        <f aca="false">FilterOPk!C$25</f>
        <v>15825.82</v>
      </c>
      <c r="F2580" s="50" t="n">
        <f aca="false">FilterOPk!D$25</f>
        <v>13250</v>
      </c>
      <c r="G2580" s="50" t="n">
        <f aca="false">FilterOPk!E$25</f>
        <v>24924.1</v>
      </c>
      <c r="H2580" s="50" t="n">
        <f aca="false">FilterOPk!F$25</f>
        <v>24690.47</v>
      </c>
      <c r="I2580" s="50" t="n">
        <f aca="false">FilterOPk!G$25</f>
        <v>26774</v>
      </c>
      <c r="J2580" s="50" t="n">
        <f aca="false">FilterOPk!H$25</f>
        <v>26715</v>
      </c>
      <c r="K2580" s="50" t="n">
        <f aca="false">FilterOPk!I$25</f>
        <v>57358.83</v>
      </c>
      <c r="L2580" s="50" t="n">
        <f aca="false">FilterOPk!J$25</f>
        <v>26146</v>
      </c>
      <c r="M2580" s="50" t="n">
        <f aca="false">FilterOPk!K$25</f>
        <v>75355.31</v>
      </c>
      <c r="N2580" s="50" t="n">
        <f aca="false">FilterOPk!L$25</f>
        <v>291039.53</v>
      </c>
      <c r="O2580" s="50" t="n">
        <f aca="false">FilterOPk!M$25</f>
        <v>-122359</v>
      </c>
      <c r="P2580" s="50" t="n">
        <f aca="false">FilterOPk!N$25</f>
        <v>514428.17</v>
      </c>
      <c r="Q2580" s="51" t="n">
        <f aca="false">FilterOPk!O$25</f>
        <v>683108.7</v>
      </c>
    </row>
    <row r="2581" customFormat="false" ht="12.75" hidden="false" customHeight="false" outlineLevel="0" collapsed="false">
      <c r="B2581" s="85" t="str">
        <f aca="false">FilterOPk!A$26</f>
        <v>ST-SPP</v>
      </c>
      <c r="C2581" s="13" t="n">
        <f aca="false">C2580+1</f>
        <v>2580</v>
      </c>
      <c r="D2581" s="50" t="n">
        <f aca="false">FilterOPk!B$26</f>
        <v>52202.8773549933</v>
      </c>
      <c r="E2581" s="50" t="n">
        <f aca="false">FilterOPk!C$26</f>
        <v>0</v>
      </c>
      <c r="F2581" s="50" t="n">
        <f aca="false">FilterOPk!D$26</f>
        <v>0</v>
      </c>
      <c r="G2581" s="50" t="n">
        <f aca="false">FilterOPk!E$26</f>
        <v>0</v>
      </c>
      <c r="H2581" s="50" t="n">
        <f aca="false">FilterOPk!F$26</f>
        <v>0</v>
      </c>
      <c r="I2581" s="50" t="n">
        <f aca="false">FilterOPk!G$26</f>
        <v>0</v>
      </c>
      <c r="J2581" s="50" t="n">
        <f aca="false">FilterOPk!H$26</f>
        <v>0</v>
      </c>
      <c r="K2581" s="50" t="n">
        <f aca="false">FilterOPk!I$26</f>
        <v>0</v>
      </c>
      <c r="L2581" s="50" t="n">
        <f aca="false">FilterOPk!J$26</f>
        <v>0</v>
      </c>
      <c r="M2581" s="50" t="n">
        <f aca="false">FilterOPk!K$26</f>
        <v>0</v>
      </c>
      <c r="N2581" s="50" t="n">
        <f aca="false">FilterOPk!L$26</f>
        <v>0</v>
      </c>
      <c r="O2581" s="50" t="n">
        <f aca="false">FilterOPk!M$26</f>
        <v>0</v>
      </c>
      <c r="P2581" s="50" t="n">
        <f aca="false">FilterOPk!N$26</f>
        <v>0</v>
      </c>
      <c r="Q2581" s="51" t="n">
        <f aca="false">FilterOPk!O$26</f>
        <v>0</v>
      </c>
    </row>
    <row r="2582" customFormat="false" ht="12.75" hidden="false" customHeight="false" outlineLevel="0" collapsed="false">
      <c r="B2582" s="85" t="str">
        <f aca="false">FilterOPk!A$27</f>
        <v>ST-SERC</v>
      </c>
      <c r="C2582" s="13" t="n">
        <f aca="false">C2581+1</f>
        <v>2581</v>
      </c>
      <c r="D2582" s="50" t="n">
        <f aca="false">FilterOPk!B$27</f>
        <v>686881.973218232</v>
      </c>
      <c r="E2582" s="50" t="n">
        <f aca="false">FilterOPk!C$27</f>
        <v>0</v>
      </c>
      <c r="F2582" s="50" t="n">
        <f aca="false">FilterOPk!D$27</f>
        <v>0</v>
      </c>
      <c r="G2582" s="50" t="n">
        <f aca="false">FilterOPk!E$27</f>
        <v>0</v>
      </c>
      <c r="H2582" s="50" t="n">
        <f aca="false">FilterOPk!F$27</f>
        <v>0</v>
      </c>
      <c r="I2582" s="50" t="n">
        <f aca="false">FilterOPk!G$27</f>
        <v>0</v>
      </c>
      <c r="J2582" s="50" t="n">
        <f aca="false">FilterOPk!H$27</f>
        <v>0</v>
      </c>
      <c r="K2582" s="50" t="n">
        <f aca="false">FilterOPk!I$27</f>
        <v>0</v>
      </c>
      <c r="L2582" s="50" t="n">
        <f aca="false">FilterOPk!J$27</f>
        <v>0</v>
      </c>
      <c r="M2582" s="50" t="n">
        <f aca="false">FilterOPk!K$27</f>
        <v>0</v>
      </c>
      <c r="N2582" s="50" t="n">
        <f aca="false">FilterOPk!L$27</f>
        <v>0</v>
      </c>
      <c r="O2582" s="50" t="n">
        <f aca="false">FilterOPk!M$27</f>
        <v>0</v>
      </c>
      <c r="P2582" s="50" t="n">
        <f aca="false">FilterOPk!N$27</f>
        <v>0</v>
      </c>
      <c r="Q2582" s="51" t="n">
        <f aca="false">FilterOPk!O$27</f>
        <v>0</v>
      </c>
    </row>
    <row r="2583" customFormat="false" ht="12.75" hidden="false" customHeight="false" outlineLevel="0" collapsed="false">
      <c r="B2583" s="85" t="str">
        <f aca="false">FilterOPk!A$28</f>
        <v>LT- Texas</v>
      </c>
      <c r="C2583" s="13" t="n">
        <f aca="false">C2582+1</f>
        <v>2582</v>
      </c>
      <c r="D2583" s="50" t="n">
        <f aca="false">FilterOPk!B$28</f>
        <v>3826684.70313045</v>
      </c>
      <c r="E2583" s="50" t="n">
        <f aca="false">FilterOPk!C$28</f>
        <v>0</v>
      </c>
      <c r="F2583" s="50" t="n">
        <f aca="false">FilterOPk!D$28</f>
        <v>13003.28</v>
      </c>
      <c r="G2583" s="50" t="n">
        <f aca="false">FilterOPk!E$28</f>
        <v>7651.26</v>
      </c>
      <c r="H2583" s="50" t="n">
        <f aca="false">FilterOPk!F$28</f>
        <v>7986.82</v>
      </c>
      <c r="I2583" s="50" t="n">
        <f aca="false">FilterOPk!G$28</f>
        <v>17032.43</v>
      </c>
      <c r="J2583" s="50" t="n">
        <f aca="false">FilterOPk!H$28</f>
        <v>19665.43</v>
      </c>
      <c r="K2583" s="50" t="n">
        <f aca="false">FilterOPk!I$28</f>
        <v>46628.44</v>
      </c>
      <c r="L2583" s="50" t="n">
        <f aca="false">FilterOPk!J$28</f>
        <v>12076.91</v>
      </c>
      <c r="M2583" s="50" t="n">
        <f aca="false">FilterOPk!K$28</f>
        <v>18411.54</v>
      </c>
      <c r="N2583" s="50" t="n">
        <f aca="false">FilterOPk!L$28</f>
        <v>142456.11</v>
      </c>
      <c r="O2583" s="50" t="n">
        <f aca="false">FilterOPk!M$28</f>
        <v>653578.76</v>
      </c>
      <c r="P2583" s="50" t="n">
        <f aca="false">FilterOPk!N$28</f>
        <v>2238345.92</v>
      </c>
      <c r="Q2583" s="51" t="n">
        <f aca="false">FilterOPk!O$28</f>
        <v>3034380.79</v>
      </c>
    </row>
    <row r="2584" customFormat="false" ht="12.75" hidden="false" customHeight="false" outlineLevel="0" collapsed="false">
      <c r="B2584" s="85" t="str">
        <f aca="false">FilterOPk!A$29</f>
        <v>St- Texas</v>
      </c>
      <c r="C2584" s="13" t="n">
        <f aca="false">C2583+1</f>
        <v>2583</v>
      </c>
      <c r="D2584" s="50" t="n">
        <f aca="false">FilterOPk!B$29</f>
        <v>445563.239343252</v>
      </c>
      <c r="E2584" s="50" t="n">
        <f aca="false">FilterOPk!C$29</f>
        <v>5676.33</v>
      </c>
      <c r="F2584" s="50" t="n">
        <f aca="false">FilterOPk!D$29</f>
        <v>0</v>
      </c>
      <c r="G2584" s="50" t="n">
        <f aca="false">FilterOPk!E$29</f>
        <v>0</v>
      </c>
      <c r="H2584" s="50" t="n">
        <f aca="false">FilterOPk!F$29</f>
        <v>0</v>
      </c>
      <c r="I2584" s="50" t="n">
        <f aca="false">FilterOPk!G$29</f>
        <v>0</v>
      </c>
      <c r="J2584" s="50" t="n">
        <f aca="false">FilterOPk!H$29</f>
        <v>0</v>
      </c>
      <c r="K2584" s="50" t="n">
        <f aca="false">FilterOPk!I$29</f>
        <v>0</v>
      </c>
      <c r="L2584" s="50" t="n">
        <f aca="false">FilterOPk!J$29</f>
        <v>0</v>
      </c>
      <c r="M2584" s="50" t="n">
        <f aca="false">FilterOPk!K$29</f>
        <v>0</v>
      </c>
      <c r="N2584" s="50" t="n">
        <f aca="false">FilterOPk!L$29</f>
        <v>5676.33</v>
      </c>
      <c r="O2584" s="50" t="n">
        <f aca="false">FilterOPk!M$29</f>
        <v>0</v>
      </c>
      <c r="P2584" s="50" t="n">
        <f aca="false">FilterOPk!N$29</f>
        <v>0</v>
      </c>
      <c r="Q2584" s="51" t="n">
        <f aca="false">FilterOPk!O$29</f>
        <v>5676.33</v>
      </c>
    </row>
    <row r="2585" customFormat="false" ht="12.75" hidden="false" customHeight="false" outlineLevel="0" collapsed="false">
      <c r="B2585" s="85"/>
      <c r="C2585" s="13" t="n">
        <f aca="false">C2584+1</f>
        <v>2584</v>
      </c>
      <c r="D2585" s="50"/>
      <c r="E2585" s="50"/>
      <c r="F2585" s="50"/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1"/>
    </row>
    <row r="2586" customFormat="false" ht="12.75" hidden="false" customHeight="false" outlineLevel="0" collapsed="false">
      <c r="B2586" s="85" t="str">
        <f aca="false">FilterOPk!A$32</f>
        <v>Gas positions</v>
      </c>
      <c r="C2586" s="13" t="n">
        <f aca="false">C2585+1</f>
        <v>2585</v>
      </c>
      <c r="D2586" s="50" t="s">
        <v>4</v>
      </c>
      <c r="E2586" s="50"/>
      <c r="F2586" s="50"/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1"/>
    </row>
    <row r="2587" customFormat="false" ht="12.75" hidden="false" customHeight="false" outlineLevel="0" collapsed="false">
      <c r="B2587" s="85" t="str">
        <f aca="false">FilterOPk!A$33</f>
        <v>Kevin Presto</v>
      </c>
      <c r="C2587" s="13" t="n">
        <f aca="false">C2586+1</f>
        <v>2586</v>
      </c>
      <c r="D2587" s="50" t="n">
        <f aca="false">FilterOPk!B$33</f>
        <v>0</v>
      </c>
      <c r="E2587" s="50" t="n">
        <f aca="false">FilterOPk!C$33</f>
        <v>0</v>
      </c>
      <c r="F2587" s="50" t="n">
        <f aca="false">FilterOPk!D$33</f>
        <v>0</v>
      </c>
      <c r="G2587" s="50" t="n">
        <f aca="false">FilterOPk!E$33</f>
        <v>0</v>
      </c>
      <c r="H2587" s="50" t="n">
        <f aca="false">FilterOPk!F$33</f>
        <v>0</v>
      </c>
      <c r="I2587" s="50" t="n">
        <f aca="false">FilterOPk!G$33</f>
        <v>0</v>
      </c>
      <c r="J2587" s="50" t="n">
        <f aca="false">FilterOPk!H$33</f>
        <v>0</v>
      </c>
      <c r="K2587" s="50" t="n">
        <f aca="false">FilterOPk!I$33</f>
        <v>0</v>
      </c>
      <c r="L2587" s="50" t="n">
        <f aca="false">FilterOPk!J$33</f>
        <v>0</v>
      </c>
      <c r="M2587" s="50" t="n">
        <f aca="false">FilterOPk!K$33</f>
        <v>0</v>
      </c>
      <c r="N2587" s="50" t="n">
        <f aca="false">FilterOPk!L$33</f>
        <v>0</v>
      </c>
      <c r="O2587" s="50" t="n">
        <f aca="false">FilterOPk!M$33</f>
        <v>0</v>
      </c>
      <c r="P2587" s="50" t="n">
        <f aca="false">FilterOPk!N$33</f>
        <v>0</v>
      </c>
      <c r="Q2587" s="51" t="n">
        <f aca="false">FilterOPk!O$33</f>
        <v>0</v>
      </c>
    </row>
    <row r="2588" customFormat="false" ht="12.75" hidden="false" customHeight="false" outlineLevel="0" collapsed="false">
      <c r="B2588" s="85" t="str">
        <f aca="false">FilterOPk!A$34</f>
        <v>Fletcher Sturm</v>
      </c>
      <c r="C2588" s="13" t="n">
        <f aca="false">C2587+1</f>
        <v>2587</v>
      </c>
      <c r="D2588" s="50" t="n">
        <f aca="false">FilterOPk!B$34</f>
        <v>0</v>
      </c>
      <c r="E2588" s="50" t="n">
        <f aca="false">FilterOPk!C$34</f>
        <v>0</v>
      </c>
      <c r="F2588" s="50" t="n">
        <f aca="false">FilterOPk!D$34</f>
        <v>0</v>
      </c>
      <c r="G2588" s="50" t="n">
        <f aca="false">FilterOPk!E$34</f>
        <v>0</v>
      </c>
      <c r="H2588" s="50" t="n">
        <f aca="false">FilterOPk!F$34</f>
        <v>0</v>
      </c>
      <c r="I2588" s="50" t="n">
        <f aca="false">FilterOPk!G$34</f>
        <v>0</v>
      </c>
      <c r="J2588" s="50" t="n">
        <f aca="false">FilterOPk!H$34</f>
        <v>0</v>
      </c>
      <c r="K2588" s="50" t="n">
        <f aca="false">FilterOPk!I$34</f>
        <v>0</v>
      </c>
      <c r="L2588" s="50" t="n">
        <f aca="false">FilterOPk!J$34</f>
        <v>0</v>
      </c>
      <c r="M2588" s="50" t="n">
        <f aca="false">FilterOPk!K$34</f>
        <v>0</v>
      </c>
      <c r="N2588" s="50" t="n">
        <f aca="false">FilterOPk!L$34</f>
        <v>0</v>
      </c>
      <c r="O2588" s="50" t="n">
        <f aca="false">FilterOPk!M$34</f>
        <v>0</v>
      </c>
      <c r="P2588" s="50" t="n">
        <f aca="false">FilterOPk!N$34</f>
        <v>0</v>
      </c>
      <c r="Q2588" s="51" t="n">
        <f aca="false">FilterOPk!O$34</f>
        <v>0</v>
      </c>
    </row>
    <row r="2589" customFormat="false" ht="12.75" hidden="false" customHeight="false" outlineLevel="0" collapsed="false">
      <c r="B2589" s="85" t="str">
        <f aca="false">FilterOPk!A$35</f>
        <v>Doug Gilbert-Smith</v>
      </c>
      <c r="C2589" s="13" t="n">
        <f aca="false">C2588+1</f>
        <v>2588</v>
      </c>
      <c r="D2589" s="50" t="n">
        <f aca="false">FilterOPk!B$35</f>
        <v>0</v>
      </c>
      <c r="E2589" s="50" t="n">
        <f aca="false">FilterOPk!C$35</f>
        <v>0</v>
      </c>
      <c r="F2589" s="50" t="n">
        <f aca="false">FilterOPk!D$35</f>
        <v>0</v>
      </c>
      <c r="G2589" s="50" t="n">
        <f aca="false">FilterOPk!E$35</f>
        <v>0</v>
      </c>
      <c r="H2589" s="50" t="n">
        <f aca="false">FilterOPk!F$35</f>
        <v>0</v>
      </c>
      <c r="I2589" s="50" t="n">
        <f aca="false">FilterOPk!G$35</f>
        <v>0</v>
      </c>
      <c r="J2589" s="50" t="n">
        <f aca="false">FilterOPk!H$35</f>
        <v>0</v>
      </c>
      <c r="K2589" s="50" t="n">
        <f aca="false">FilterOPk!I$35</f>
        <v>0</v>
      </c>
      <c r="L2589" s="50" t="n">
        <f aca="false">FilterOPk!J$35</f>
        <v>0</v>
      </c>
      <c r="M2589" s="50" t="n">
        <f aca="false">FilterOPk!K$35</f>
        <v>0</v>
      </c>
      <c r="N2589" s="50" t="n">
        <f aca="false">FilterOPk!L$35</f>
        <v>0</v>
      </c>
      <c r="O2589" s="50" t="n">
        <f aca="false">FilterOPk!M$35</f>
        <v>0</v>
      </c>
      <c r="P2589" s="50" t="n">
        <f aca="false">FilterOPk!N$35</f>
        <v>0</v>
      </c>
      <c r="Q2589" s="51" t="n">
        <f aca="false">FilterOPk!O$35</f>
        <v>0</v>
      </c>
    </row>
    <row r="2590" customFormat="false" ht="12.75" hidden="false" customHeight="false" outlineLevel="0" collapsed="false">
      <c r="B2590" s="85" t="str">
        <f aca="false">FilterOPk!A$36</f>
        <v>Rogers Herndon</v>
      </c>
      <c r="C2590" s="13" t="n">
        <f aca="false">C2589+1</f>
        <v>2589</v>
      </c>
      <c r="D2590" s="50" t="n">
        <f aca="false">FilterOPk!B$36</f>
        <v>0</v>
      </c>
      <c r="E2590" s="50" t="n">
        <f aca="false">FilterOPk!C$36</f>
        <v>0</v>
      </c>
      <c r="F2590" s="50" t="n">
        <f aca="false">FilterOPk!D$36</f>
        <v>0</v>
      </c>
      <c r="G2590" s="50" t="n">
        <f aca="false">FilterOPk!E$36</f>
        <v>0</v>
      </c>
      <c r="H2590" s="50" t="n">
        <f aca="false">FilterOPk!F$36</f>
        <v>0</v>
      </c>
      <c r="I2590" s="50" t="n">
        <f aca="false">FilterOPk!G$36</f>
        <v>0</v>
      </c>
      <c r="J2590" s="50" t="n">
        <f aca="false">FilterOPk!H$36</f>
        <v>0</v>
      </c>
      <c r="K2590" s="50" t="n">
        <f aca="false">FilterOPk!I$36</f>
        <v>0</v>
      </c>
      <c r="L2590" s="50" t="n">
        <f aca="false">FilterOPk!J$36</f>
        <v>0</v>
      </c>
      <c r="M2590" s="50" t="n">
        <f aca="false">FilterOPk!K$36</f>
        <v>0</v>
      </c>
      <c r="N2590" s="50" t="n">
        <f aca="false">FilterOPk!L$36</f>
        <v>0</v>
      </c>
      <c r="O2590" s="50" t="n">
        <f aca="false">FilterOPk!M$36</f>
        <v>0</v>
      </c>
      <c r="P2590" s="50" t="n">
        <f aca="false">FilterOPk!N$36</f>
        <v>0</v>
      </c>
      <c r="Q2590" s="51" t="n">
        <f aca="false">FilterOPk!O$36</f>
        <v>0</v>
      </c>
    </row>
    <row r="2591" customFormat="false" ht="12.75" hidden="false" customHeight="false" outlineLevel="0" collapsed="false">
      <c r="B2591" s="85" t="str">
        <f aca="false">FilterOPk!A$37</f>
        <v>Dana Davis</v>
      </c>
      <c r="C2591" s="13" t="n">
        <f aca="false">C2590+1</f>
        <v>2590</v>
      </c>
      <c r="D2591" s="50" t="n">
        <f aca="false">FilterOPk!B$37</f>
        <v>0</v>
      </c>
      <c r="E2591" s="50" t="n">
        <f aca="false">FilterOPk!C$37</f>
        <v>0</v>
      </c>
      <c r="F2591" s="50" t="n">
        <f aca="false">FilterOPk!D$37</f>
        <v>0</v>
      </c>
      <c r="G2591" s="50" t="n">
        <f aca="false">FilterOPk!E$37</f>
        <v>0</v>
      </c>
      <c r="H2591" s="50" t="n">
        <f aca="false">FilterOPk!F$37</f>
        <v>0</v>
      </c>
      <c r="I2591" s="50" t="n">
        <f aca="false">FilterOPk!G$37</f>
        <v>0</v>
      </c>
      <c r="J2591" s="50" t="n">
        <f aca="false">FilterOPk!H$37</f>
        <v>0</v>
      </c>
      <c r="K2591" s="50" t="n">
        <f aca="false">FilterOPk!I$37</f>
        <v>0</v>
      </c>
      <c r="L2591" s="50" t="n">
        <f aca="false">FilterOPk!J$37</f>
        <v>0</v>
      </c>
      <c r="M2591" s="50" t="n">
        <f aca="false">FilterOPk!K$37</f>
        <v>0</v>
      </c>
      <c r="N2591" s="50" t="n">
        <f aca="false">FilterOPk!L$37</f>
        <v>0</v>
      </c>
      <c r="O2591" s="50" t="n">
        <f aca="false">FilterOPk!M$37</f>
        <v>0</v>
      </c>
      <c r="P2591" s="50" t="n">
        <f aca="false">FilterOPk!N$37</f>
        <v>0</v>
      </c>
      <c r="Q2591" s="51" t="n">
        <f aca="false">FilterOPk!O$37</f>
        <v>0</v>
      </c>
    </row>
    <row r="2592" customFormat="false" ht="12.75" hidden="false" customHeight="false" outlineLevel="0" collapsed="false">
      <c r="B2592" s="85" t="str">
        <f aca="false">FilterOPk!A$38</f>
        <v>Tom May</v>
      </c>
      <c r="C2592" s="13" t="n">
        <f aca="false">C2591+1</f>
        <v>2591</v>
      </c>
      <c r="D2592" s="50" t="n">
        <f aca="false">FilterOPk!B$38</f>
        <v>0</v>
      </c>
      <c r="E2592" s="50" t="n">
        <f aca="false">FilterOPk!C$38</f>
        <v>0</v>
      </c>
      <c r="F2592" s="50" t="n">
        <f aca="false">FilterOPk!D$38</f>
        <v>0</v>
      </c>
      <c r="G2592" s="50" t="n">
        <f aca="false">FilterOPk!E$38</f>
        <v>0</v>
      </c>
      <c r="H2592" s="50" t="n">
        <f aca="false">FilterOPk!F$38</f>
        <v>0</v>
      </c>
      <c r="I2592" s="50" t="n">
        <f aca="false">FilterOPk!G$38</f>
        <v>0</v>
      </c>
      <c r="J2592" s="50" t="n">
        <f aca="false">FilterOPk!H$38</f>
        <v>0</v>
      </c>
      <c r="K2592" s="50" t="n">
        <f aca="false">FilterOPk!I$38</f>
        <v>0</v>
      </c>
      <c r="L2592" s="50" t="n">
        <f aca="false">FilterOPk!J$38</f>
        <v>0</v>
      </c>
      <c r="M2592" s="50" t="n">
        <f aca="false">FilterOPk!K$38</f>
        <v>0</v>
      </c>
      <c r="N2592" s="50" t="n">
        <f aca="false">FilterOPk!L$38</f>
        <v>0</v>
      </c>
      <c r="O2592" s="50" t="n">
        <f aca="false">FilterOPk!M$38</f>
        <v>0</v>
      </c>
      <c r="P2592" s="50" t="n">
        <f aca="false">FilterOPk!N$38</f>
        <v>0</v>
      </c>
      <c r="Q2592" s="51" t="n">
        <f aca="false">FilterOPk!O$38</f>
        <v>0</v>
      </c>
    </row>
    <row r="2593" customFormat="false" ht="12.75" hidden="false" customHeight="false" outlineLevel="0" collapsed="false">
      <c r="B2593" s="85" t="str">
        <f aca="false">FilterOPk!A$39</f>
        <v>Clint Dean</v>
      </c>
      <c r="C2593" s="13" t="n">
        <f aca="false">C2592+1</f>
        <v>2592</v>
      </c>
      <c r="D2593" s="50" t="n">
        <f aca="false">FilterOPk!B$39</f>
        <v>0</v>
      </c>
      <c r="E2593" s="50" t="n">
        <f aca="false">FilterOPk!C$39</f>
        <v>0</v>
      </c>
      <c r="F2593" s="50" t="n">
        <f aca="false">FilterOPk!D$39</f>
        <v>0</v>
      </c>
      <c r="G2593" s="50" t="n">
        <f aca="false">FilterOPk!E$39</f>
        <v>0</v>
      </c>
      <c r="H2593" s="50" t="n">
        <f aca="false">FilterOPk!F$39</f>
        <v>0</v>
      </c>
      <c r="I2593" s="50" t="n">
        <f aca="false">FilterOPk!G$39</f>
        <v>0</v>
      </c>
      <c r="J2593" s="50" t="n">
        <f aca="false">FilterOPk!H$39</f>
        <v>0</v>
      </c>
      <c r="K2593" s="50" t="n">
        <f aca="false">FilterOPk!I$39</f>
        <v>0</v>
      </c>
      <c r="L2593" s="50" t="n">
        <f aca="false">FilterOPk!J$39</f>
        <v>0</v>
      </c>
      <c r="M2593" s="50" t="n">
        <f aca="false">FilterOPk!K$39</f>
        <v>0</v>
      </c>
      <c r="N2593" s="50" t="n">
        <f aca="false">FilterOPk!L$39</f>
        <v>0</v>
      </c>
      <c r="O2593" s="50" t="n">
        <f aca="false">FilterOPk!M$39</f>
        <v>0</v>
      </c>
      <c r="P2593" s="50" t="n">
        <f aca="false">FilterOPk!N$39</f>
        <v>0</v>
      </c>
      <c r="Q2593" s="51" t="n">
        <f aca="false">FilterOPk!O$39</f>
        <v>0</v>
      </c>
    </row>
    <row r="2594" customFormat="false" ht="12.75" hidden="false" customHeight="false" outlineLevel="0" collapsed="false">
      <c r="B2594" s="85" t="str">
        <f aca="false">FilterOPk!A$40</f>
        <v>Rob Benson</v>
      </c>
      <c r="C2594" s="13" t="n">
        <f aca="false">C2593+1</f>
        <v>2593</v>
      </c>
      <c r="D2594" s="50" t="n">
        <f aca="false">FilterOPk!B$40</f>
        <v>0</v>
      </c>
      <c r="E2594" s="50" t="n">
        <f aca="false">FilterOPk!C$40</f>
        <v>0</v>
      </c>
      <c r="F2594" s="50" t="n">
        <f aca="false">FilterOPk!D$40</f>
        <v>0</v>
      </c>
      <c r="G2594" s="50" t="n">
        <f aca="false">FilterOPk!E$40</f>
        <v>0</v>
      </c>
      <c r="H2594" s="50" t="n">
        <f aca="false">FilterOPk!F$40</f>
        <v>0</v>
      </c>
      <c r="I2594" s="50" t="n">
        <f aca="false">FilterOPk!G$40</f>
        <v>0</v>
      </c>
      <c r="J2594" s="50" t="n">
        <f aca="false">FilterOPk!H$40</f>
        <v>0</v>
      </c>
      <c r="K2594" s="50" t="n">
        <f aca="false">FilterOPk!I$40</f>
        <v>0</v>
      </c>
      <c r="L2594" s="50" t="n">
        <f aca="false">FilterOPk!J$40</f>
        <v>0</v>
      </c>
      <c r="M2594" s="50" t="n">
        <f aca="false">FilterOPk!K$40</f>
        <v>0</v>
      </c>
      <c r="N2594" s="50" t="n">
        <f aca="false">FilterOPk!L$40</f>
        <v>0</v>
      </c>
      <c r="O2594" s="50" t="n">
        <f aca="false">FilterOPk!M$40</f>
        <v>0</v>
      </c>
      <c r="P2594" s="50" t="n">
        <f aca="false">FilterOPk!N$40</f>
        <v>0</v>
      </c>
      <c r="Q2594" s="51" t="n">
        <f aca="false">FilterOPk!O$40</f>
        <v>0</v>
      </c>
    </row>
    <row r="2595" customFormat="false" ht="12.75" hidden="false" customHeight="false" outlineLevel="0" collapsed="false">
      <c r="B2595" s="85" t="str">
        <f aca="false">FilterOPk!A$41</f>
        <v>Matt Lorenz</v>
      </c>
      <c r="C2595" s="13" t="n">
        <f aca="false">C2594+1</f>
        <v>2594</v>
      </c>
      <c r="D2595" s="50" t="n">
        <f aca="false">FilterOPk!B$41</f>
        <v>0</v>
      </c>
      <c r="E2595" s="50" t="n">
        <f aca="false">FilterOPk!C$41</f>
        <v>0</v>
      </c>
      <c r="F2595" s="50" t="n">
        <f aca="false">FilterOPk!D$41</f>
        <v>0</v>
      </c>
      <c r="G2595" s="50" t="n">
        <f aca="false">FilterOPk!E$41</f>
        <v>0</v>
      </c>
      <c r="H2595" s="50" t="n">
        <f aca="false">FilterOPk!F$41</f>
        <v>0</v>
      </c>
      <c r="I2595" s="50" t="n">
        <f aca="false">FilterOPk!G$41</f>
        <v>0</v>
      </c>
      <c r="J2595" s="50" t="n">
        <f aca="false">FilterOPk!H$41</f>
        <v>0</v>
      </c>
      <c r="K2595" s="50" t="n">
        <f aca="false">FilterOPk!I$41</f>
        <v>0</v>
      </c>
      <c r="L2595" s="50" t="n">
        <f aca="false">FilterOPk!J$41</f>
        <v>0</v>
      </c>
      <c r="M2595" s="50" t="n">
        <f aca="false">FilterOPk!K$41</f>
        <v>0</v>
      </c>
      <c r="N2595" s="50" t="n">
        <f aca="false">FilterOPk!L$41</f>
        <v>0</v>
      </c>
      <c r="O2595" s="50" t="n">
        <f aca="false">FilterOPk!M$41</f>
        <v>0</v>
      </c>
      <c r="P2595" s="50" t="n">
        <f aca="false">FilterOPk!N$41</f>
        <v>0</v>
      </c>
      <c r="Q2595" s="51" t="n">
        <f aca="false">FilterOPk!O$41</f>
        <v>0</v>
      </c>
    </row>
    <row r="2596" customFormat="false" ht="12.75" hidden="false" customHeight="false" outlineLevel="0" collapsed="false">
      <c r="B2596" s="85" t="str">
        <f aca="false">FilterOPk!A$42</f>
        <v>John Forney</v>
      </c>
      <c r="C2596" s="13" t="n">
        <f aca="false">C2595+1</f>
        <v>2595</v>
      </c>
      <c r="D2596" s="50" t="n">
        <f aca="false">FilterOPk!B$42</f>
        <v>0</v>
      </c>
      <c r="E2596" s="50" t="n">
        <f aca="false">FilterOPk!C$42</f>
        <v>0</v>
      </c>
      <c r="F2596" s="50" t="n">
        <f aca="false">FilterOPk!D$42</f>
        <v>0</v>
      </c>
      <c r="G2596" s="50" t="n">
        <f aca="false">FilterOPk!E$42</f>
        <v>0</v>
      </c>
      <c r="H2596" s="50" t="n">
        <f aca="false">FilterOPk!F$42</f>
        <v>0</v>
      </c>
      <c r="I2596" s="50" t="n">
        <f aca="false">FilterOPk!G$42</f>
        <v>0</v>
      </c>
      <c r="J2596" s="50" t="n">
        <f aca="false">FilterOPk!H$42</f>
        <v>0</v>
      </c>
      <c r="K2596" s="50" t="n">
        <f aca="false">FilterOPk!I$42</f>
        <v>0</v>
      </c>
      <c r="L2596" s="50" t="n">
        <f aca="false">FilterOPk!J$42</f>
        <v>0</v>
      </c>
      <c r="M2596" s="50" t="n">
        <f aca="false">FilterOPk!K$42</f>
        <v>0</v>
      </c>
      <c r="N2596" s="50" t="n">
        <f aca="false">FilterOPk!L$42</f>
        <v>0</v>
      </c>
      <c r="O2596" s="50" t="n">
        <f aca="false">FilterOPk!M$42</f>
        <v>0</v>
      </c>
      <c r="P2596" s="50" t="n">
        <f aca="false">FilterOPk!N$42</f>
        <v>0</v>
      </c>
      <c r="Q2596" s="51" t="n">
        <f aca="false">FilterOPk!O$42</f>
        <v>0</v>
      </c>
    </row>
    <row r="2597" customFormat="false" ht="12.75" hidden="false" customHeight="false" outlineLevel="0" collapsed="false">
      <c r="B2597" s="85" t="str">
        <f aca="false">FilterOPk!A$43</f>
        <v>Mike Carson</v>
      </c>
      <c r="C2597" s="13" t="n">
        <f aca="false">C2596+1</f>
        <v>2596</v>
      </c>
      <c r="D2597" s="50" t="n">
        <f aca="false">FilterOPk!B$43</f>
        <v>0</v>
      </c>
      <c r="E2597" s="50" t="n">
        <f aca="false">FilterOPk!C$43</f>
        <v>0</v>
      </c>
      <c r="F2597" s="50" t="n">
        <f aca="false">FilterOPk!D$43</f>
        <v>0</v>
      </c>
      <c r="G2597" s="50" t="n">
        <f aca="false">FilterOPk!E$43</f>
        <v>0</v>
      </c>
      <c r="H2597" s="50" t="n">
        <f aca="false">FilterOPk!F$43</f>
        <v>0</v>
      </c>
      <c r="I2597" s="50" t="n">
        <f aca="false">FilterOPk!G$43</f>
        <v>0</v>
      </c>
      <c r="J2597" s="50" t="n">
        <f aca="false">FilterOPk!H$43</f>
        <v>0</v>
      </c>
      <c r="K2597" s="50" t="n">
        <f aca="false">FilterOPk!I$43</f>
        <v>0</v>
      </c>
      <c r="L2597" s="50" t="n">
        <f aca="false">FilterOPk!J$43</f>
        <v>0</v>
      </c>
      <c r="M2597" s="50" t="n">
        <f aca="false">FilterOPk!K$43</f>
        <v>0</v>
      </c>
      <c r="N2597" s="50" t="n">
        <f aca="false">FilterOPk!L$43</f>
        <v>0</v>
      </c>
      <c r="O2597" s="50" t="n">
        <f aca="false">FilterOPk!M$43</f>
        <v>0</v>
      </c>
      <c r="P2597" s="50" t="n">
        <f aca="false">FilterOPk!N$43</f>
        <v>0</v>
      </c>
      <c r="Q2597" s="51" t="n">
        <f aca="false">FilterOPk!O$43</f>
        <v>0</v>
      </c>
    </row>
    <row r="2598" customFormat="false" ht="12.75" hidden="false" customHeight="false" outlineLevel="0" collapsed="false">
      <c r="B2598" s="85" t="str">
        <f aca="false">FilterOPk!A$44</f>
        <v>Chris Dorland</v>
      </c>
      <c r="C2598" s="13" t="n">
        <f aca="false">C2597+1</f>
        <v>2597</v>
      </c>
      <c r="D2598" s="50" t="n">
        <f aca="false">FilterOPk!B$44</f>
        <v>0</v>
      </c>
      <c r="E2598" s="50" t="n">
        <f aca="false">FilterOPk!C$44</f>
        <v>0</v>
      </c>
      <c r="F2598" s="50" t="n">
        <f aca="false">FilterOPk!D$44</f>
        <v>0</v>
      </c>
      <c r="G2598" s="50" t="n">
        <f aca="false">FilterOPk!E$44</f>
        <v>0</v>
      </c>
      <c r="H2598" s="50" t="n">
        <f aca="false">FilterOPk!F$44</f>
        <v>0</v>
      </c>
      <c r="I2598" s="50" t="n">
        <f aca="false">FilterOPk!G$44</f>
        <v>0</v>
      </c>
      <c r="J2598" s="50" t="n">
        <f aca="false">FilterOPk!H$44</f>
        <v>0</v>
      </c>
      <c r="K2598" s="50" t="n">
        <f aca="false">FilterOPk!I$44</f>
        <v>0</v>
      </c>
      <c r="L2598" s="50" t="n">
        <f aca="false">FilterOPk!J$44</f>
        <v>0</v>
      </c>
      <c r="M2598" s="50" t="n">
        <f aca="false">FilterOPk!K$44</f>
        <v>0</v>
      </c>
      <c r="N2598" s="50" t="n">
        <f aca="false">FilterOPk!L$44</f>
        <v>0</v>
      </c>
      <c r="O2598" s="50" t="n">
        <f aca="false">FilterOPk!M$44</f>
        <v>0</v>
      </c>
      <c r="P2598" s="50" t="n">
        <f aca="false">FilterOPk!N$44</f>
        <v>0</v>
      </c>
      <c r="Q2598" s="51" t="n">
        <f aca="false">FilterOPk!O$44</f>
        <v>0</v>
      </c>
    </row>
    <row r="2599" customFormat="false" ht="12.75" hidden="false" customHeight="false" outlineLevel="0" collapsed="false">
      <c r="B2599" s="85" t="str">
        <f aca="false">FilterOPk!A$45</f>
        <v>Jeff King</v>
      </c>
      <c r="C2599" s="13" t="n">
        <f aca="false">C2598+1</f>
        <v>2598</v>
      </c>
      <c r="D2599" s="50" t="n">
        <f aca="false">FilterOPk!B$45</f>
        <v>0</v>
      </c>
      <c r="E2599" s="50" t="n">
        <f aca="false">FilterOPk!C$45</f>
        <v>0</v>
      </c>
      <c r="F2599" s="50" t="n">
        <f aca="false">FilterOPk!D$45</f>
        <v>0</v>
      </c>
      <c r="G2599" s="50" t="n">
        <f aca="false">FilterOPk!E$45</f>
        <v>0</v>
      </c>
      <c r="H2599" s="50" t="n">
        <f aca="false">FilterOPk!F$45</f>
        <v>0</v>
      </c>
      <c r="I2599" s="50" t="n">
        <f aca="false">FilterOPk!G$45</f>
        <v>0</v>
      </c>
      <c r="J2599" s="50" t="n">
        <f aca="false">FilterOPk!H$45</f>
        <v>0</v>
      </c>
      <c r="K2599" s="50" t="n">
        <f aca="false">FilterOPk!I$45</f>
        <v>0</v>
      </c>
      <c r="L2599" s="50" t="n">
        <f aca="false">FilterOPk!J$45</f>
        <v>0</v>
      </c>
      <c r="M2599" s="50" t="n">
        <f aca="false">FilterOPk!K$45</f>
        <v>0</v>
      </c>
      <c r="N2599" s="50" t="n">
        <f aca="false">FilterOPk!L$45</f>
        <v>0</v>
      </c>
      <c r="O2599" s="50" t="n">
        <f aca="false">FilterOPk!M$45</f>
        <v>0</v>
      </c>
      <c r="P2599" s="50" t="n">
        <f aca="false">FilterOPk!N$45</f>
        <v>0</v>
      </c>
      <c r="Q2599" s="51" t="n">
        <f aca="false">FilterOPk!O$45</f>
        <v>0</v>
      </c>
    </row>
    <row r="2600" customFormat="false" ht="12.75" hidden="false" customHeight="false" outlineLevel="0" collapsed="false">
      <c r="B2600" s="85" t="n">
        <f aca="false">FilterOPk!A$46</f>
        <v>0</v>
      </c>
      <c r="C2600" s="13" t="n">
        <f aca="false">C2599+1</f>
        <v>2599</v>
      </c>
      <c r="D2600" s="50" t="n">
        <f aca="false">FilterOPk!B$46</f>
        <v>0</v>
      </c>
      <c r="E2600" s="50" t="n">
        <f aca="false">FilterOPk!C$46</f>
        <v>0</v>
      </c>
      <c r="F2600" s="50" t="n">
        <f aca="false">FilterOPk!D$46</f>
        <v>0</v>
      </c>
      <c r="G2600" s="50" t="n">
        <f aca="false">FilterOPk!E$46</f>
        <v>0</v>
      </c>
      <c r="H2600" s="50" t="n">
        <f aca="false">FilterOPk!F$46</f>
        <v>0</v>
      </c>
      <c r="I2600" s="50" t="n">
        <f aca="false">FilterOPk!G$46</f>
        <v>0</v>
      </c>
      <c r="J2600" s="50" t="n">
        <f aca="false">FilterOPk!H$46</f>
        <v>0</v>
      </c>
      <c r="K2600" s="50" t="n">
        <f aca="false">FilterOPk!I$46</f>
        <v>0</v>
      </c>
      <c r="L2600" s="50" t="n">
        <f aca="false">FilterOPk!J$46</f>
        <v>0</v>
      </c>
      <c r="M2600" s="50" t="n">
        <f aca="false">FilterOPk!K$46</f>
        <v>0</v>
      </c>
      <c r="N2600" s="50" t="n">
        <f aca="false">FilterOPk!L$46</f>
        <v>0</v>
      </c>
      <c r="O2600" s="50" t="n">
        <f aca="false">FilterOPk!M$46</f>
        <v>0</v>
      </c>
      <c r="P2600" s="50" t="n">
        <f aca="false">FilterOPk!N$46</f>
        <v>0</v>
      </c>
      <c r="Q2600" s="51" t="n">
        <f aca="false">FilterOPk!O$46</f>
        <v>0</v>
      </c>
    </row>
    <row r="2601" customFormat="false" ht="12.75" hidden="false" customHeight="false" outlineLevel="0" collapsed="false">
      <c r="B2601" s="87" t="n">
        <f aca="false">FilterOPk!A$47</f>
        <v>0</v>
      </c>
      <c r="C2601" s="64" t="n">
        <f aca="false">C2600+1</f>
        <v>2600</v>
      </c>
      <c r="D2601" s="54" t="n">
        <f aca="false">FilterOPk!B$47</f>
        <v>0</v>
      </c>
      <c r="E2601" s="54" t="n">
        <f aca="false">FilterOPk!C$47</f>
        <v>0</v>
      </c>
      <c r="F2601" s="54" t="n">
        <f aca="false">FilterOPk!D$47</f>
        <v>0</v>
      </c>
      <c r="G2601" s="54" t="n">
        <f aca="false">FilterOPk!E$47</f>
        <v>0</v>
      </c>
      <c r="H2601" s="54" t="n">
        <f aca="false">FilterOPk!F$47</f>
        <v>0</v>
      </c>
      <c r="I2601" s="54" t="n">
        <f aca="false">FilterOPk!G$47</f>
        <v>0</v>
      </c>
      <c r="J2601" s="54" t="n">
        <f aca="false">FilterOPk!H$47</f>
        <v>0</v>
      </c>
      <c r="K2601" s="54" t="n">
        <f aca="false">FilterOPk!I$47</f>
        <v>0</v>
      </c>
      <c r="L2601" s="54" t="n">
        <f aca="false">FilterOPk!J$47</f>
        <v>0</v>
      </c>
      <c r="M2601" s="54" t="n">
        <f aca="false">FilterOPk!K$47</f>
        <v>0</v>
      </c>
      <c r="N2601" s="54" t="n">
        <f aca="false">FilterOPk!L$47</f>
        <v>0</v>
      </c>
      <c r="O2601" s="54" t="n">
        <f aca="false">FilterOPk!M$47</f>
        <v>0</v>
      </c>
      <c r="P2601" s="54" t="n">
        <f aca="false">FilterOPk!N$47</f>
        <v>0</v>
      </c>
      <c r="Q2601" s="55" t="n">
        <f aca="false">FilterOPk!O$47</f>
        <v>0</v>
      </c>
    </row>
    <row r="2602" customFormat="false" ht="12.75" hidden="false" customHeight="false" outlineLevel="0" collapsed="false">
      <c r="A2602" s="0" t="n">
        <f aca="false">A2562+1</f>
        <v>66</v>
      </c>
      <c r="B2602" s="57" t="n">
        <f aca="false">FilterOPk!D$1</f>
        <v>36907</v>
      </c>
      <c r="C2602" s="58" t="n">
        <f aca="false">C2601+1</f>
        <v>2601</v>
      </c>
      <c r="D2602" s="58"/>
      <c r="E2602" s="58"/>
      <c r="F2602" s="58"/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83"/>
    </row>
    <row r="2603" customFormat="false" ht="12.75" hidden="false" customHeight="false" outlineLevel="0" collapsed="false">
      <c r="B2603" s="61"/>
      <c r="C2603" s="13" t="n">
        <f aca="false">C2602+1</f>
        <v>2602</v>
      </c>
      <c r="D2603" s="13"/>
      <c r="E2603" s="21" t="s">
        <v>5</v>
      </c>
      <c r="F2603" s="21" t="s">
        <v>6</v>
      </c>
      <c r="G2603" s="21" t="s">
        <v>7</v>
      </c>
      <c r="H2603" s="21" t="s">
        <v>8</v>
      </c>
      <c r="I2603" s="21" t="s">
        <v>9</v>
      </c>
      <c r="J2603" s="21" t="s">
        <v>10</v>
      </c>
      <c r="K2603" s="21" t="s">
        <v>11</v>
      </c>
      <c r="L2603" s="21" t="s">
        <v>12</v>
      </c>
      <c r="M2603" s="21" t="s">
        <v>13</v>
      </c>
      <c r="N2603" s="21" t="s">
        <v>14</v>
      </c>
      <c r="O2603" s="21" t="n">
        <v>2002</v>
      </c>
      <c r="P2603" s="21" t="s">
        <v>15</v>
      </c>
      <c r="Q2603" s="84" t="s">
        <v>16</v>
      </c>
    </row>
    <row r="2604" customFormat="false" ht="12.75" hidden="false" customHeight="false" outlineLevel="0" collapsed="false">
      <c r="B2604" s="85" t="str">
        <f aca="false">FilterOPk!A$9</f>
        <v>Power positions</v>
      </c>
      <c r="C2604" s="13" t="n">
        <f aca="false">C2603+1</f>
        <v>2603</v>
      </c>
      <c r="D2604" s="13" t="s">
        <v>4</v>
      </c>
      <c r="E2604" s="13"/>
      <c r="F2604" s="13"/>
      <c r="G2604" s="13"/>
      <c r="H2604" s="13"/>
      <c r="I2604" s="13"/>
      <c r="J2604" s="13"/>
      <c r="K2604" s="13"/>
      <c r="L2604" s="13"/>
      <c r="M2604" s="13"/>
      <c r="N2604" s="13"/>
      <c r="O2604" s="13"/>
      <c r="P2604" s="13"/>
      <c r="Q2604" s="86"/>
    </row>
    <row r="2605" customFormat="false" ht="12.75" hidden="false" customHeight="false" outlineLevel="0" collapsed="false">
      <c r="B2605" s="85" t="str">
        <f aca="false">FilterOPk!A$10</f>
        <v>East Position</v>
      </c>
      <c r="C2605" s="13" t="n">
        <f aca="false">C2604+1</f>
        <v>2604</v>
      </c>
      <c r="D2605" s="50" t="n">
        <f aca="false">FilterOPk!B$10</f>
        <v>34784396.7946123</v>
      </c>
      <c r="E2605" s="50" t="n">
        <f aca="false">FilterOPk!C$10</f>
        <v>139428.68</v>
      </c>
      <c r="F2605" s="50" t="n">
        <f aca="false">FilterOPk!D$10</f>
        <v>244540.42</v>
      </c>
      <c r="G2605" s="50" t="n">
        <f aca="false">FilterOPk!E$10</f>
        <v>352018.99</v>
      </c>
      <c r="H2605" s="50" t="n">
        <f aca="false">FilterOPk!F$10</f>
        <v>454047.41</v>
      </c>
      <c r="I2605" s="50" t="n">
        <f aca="false">FilterOPk!G$10</f>
        <v>460700.87</v>
      </c>
      <c r="J2605" s="50" t="n">
        <f aca="false">FilterOPk!H$10</f>
        <v>371715.26</v>
      </c>
      <c r="K2605" s="50" t="n">
        <f aca="false">FilterOPk!I$10</f>
        <v>743238.67</v>
      </c>
      <c r="L2605" s="50" t="n">
        <f aca="false">FilterOPk!J$10</f>
        <v>433572.73</v>
      </c>
      <c r="M2605" s="50" t="n">
        <f aca="false">FilterOPk!K$10</f>
        <v>1264075.99</v>
      </c>
      <c r="N2605" s="50" t="n">
        <f aca="false">FilterOPk!L$10</f>
        <v>4463339.02</v>
      </c>
      <c r="O2605" s="50" t="n">
        <f aca="false">FilterOPk!M$10</f>
        <v>-232298.41</v>
      </c>
      <c r="P2605" s="50" t="n">
        <f aca="false">FilterOPk!N$10</f>
        <v>1174384.84</v>
      </c>
      <c r="Q2605" s="51" t="n">
        <f aca="false">FilterOPk!O$10</f>
        <v>5405425.45</v>
      </c>
    </row>
    <row r="2606" customFormat="false" ht="12.75" hidden="false" customHeight="false" outlineLevel="0" collapsed="false">
      <c r="B2606" s="85" t="str">
        <f aca="false">FilterOPk!A$11</f>
        <v>East Power Mgmt</v>
      </c>
      <c r="C2606" s="13" t="n">
        <f aca="false">C2605+1</f>
        <v>2605</v>
      </c>
      <c r="D2606" s="50" t="n">
        <f aca="false">FilterOPk!B$11</f>
        <v>7547347.04451418</v>
      </c>
      <c r="E2606" s="50" t="n">
        <f aca="false">FilterOPk!C$11</f>
        <v>0</v>
      </c>
      <c r="F2606" s="50" t="n">
        <f aca="false">FilterOPk!D$11</f>
        <v>0</v>
      </c>
      <c r="G2606" s="50" t="n">
        <f aca="false">FilterOPk!E$11</f>
        <v>0</v>
      </c>
      <c r="H2606" s="50" t="n">
        <f aca="false">FilterOPk!F$11</f>
        <v>0</v>
      </c>
      <c r="I2606" s="50" t="n">
        <f aca="false">FilterOPk!G$11</f>
        <v>0</v>
      </c>
      <c r="J2606" s="50" t="n">
        <f aca="false">FilterOPk!H$11</f>
        <v>0</v>
      </c>
      <c r="K2606" s="50" t="n">
        <f aca="false">FilterOPk!I$11</f>
        <v>0</v>
      </c>
      <c r="L2606" s="50" t="n">
        <f aca="false">FilterOPk!J$11</f>
        <v>0</v>
      </c>
      <c r="M2606" s="50" t="n">
        <f aca="false">FilterOPk!K$11</f>
        <v>0</v>
      </c>
      <c r="N2606" s="50" t="n">
        <f aca="false">FilterOPk!L$11</f>
        <v>0</v>
      </c>
      <c r="O2606" s="50" t="n">
        <f aca="false">FilterOPk!M$11</f>
        <v>0</v>
      </c>
      <c r="P2606" s="50" t="n">
        <f aca="false">FilterOPk!N$11</f>
        <v>0</v>
      </c>
      <c r="Q2606" s="51" t="n">
        <f aca="false">FilterOPk!O$11</f>
        <v>0</v>
      </c>
    </row>
    <row r="2607" customFormat="false" ht="12.75" hidden="false" customHeight="false" outlineLevel="0" collapsed="false">
      <c r="B2607" s="85" t="str">
        <f aca="false">FilterOPk!A$12</f>
        <v>Long Term Options</v>
      </c>
      <c r="C2607" s="13" t="n">
        <f aca="false">C2606+1</f>
        <v>2606</v>
      </c>
      <c r="D2607" s="50" t="n">
        <f aca="false">FilterOPk!B$12</f>
        <v>0</v>
      </c>
      <c r="E2607" s="50" t="n">
        <f aca="false">FilterOPk!C$12</f>
        <v>0</v>
      </c>
      <c r="F2607" s="50" t="n">
        <f aca="false">FilterOPk!D$12</f>
        <v>0</v>
      </c>
      <c r="G2607" s="50" t="n">
        <f aca="false">FilterOPk!E$12</f>
        <v>0</v>
      </c>
      <c r="H2607" s="50" t="n">
        <f aca="false">FilterOPk!F$12</f>
        <v>0</v>
      </c>
      <c r="I2607" s="50" t="n">
        <f aca="false">FilterOPk!G$12</f>
        <v>0</v>
      </c>
      <c r="J2607" s="50" t="n">
        <f aca="false">FilterOPk!H$12</f>
        <v>0</v>
      </c>
      <c r="K2607" s="50" t="n">
        <f aca="false">FilterOPk!I$12</f>
        <v>0</v>
      </c>
      <c r="L2607" s="50" t="n">
        <f aca="false">FilterOPk!J$12</f>
        <v>0</v>
      </c>
      <c r="M2607" s="50" t="n">
        <f aca="false">FilterOPk!K$12</f>
        <v>0</v>
      </c>
      <c r="N2607" s="50" t="n">
        <f aca="false">FilterOPk!L$12</f>
        <v>0</v>
      </c>
      <c r="O2607" s="50" t="n">
        <f aca="false">FilterOPk!M$12</f>
        <v>0</v>
      </c>
      <c r="P2607" s="50" t="n">
        <f aca="false">FilterOPk!N$12</f>
        <v>0</v>
      </c>
      <c r="Q2607" s="51" t="n">
        <f aca="false">FilterOPk!O$12</f>
        <v>0</v>
      </c>
    </row>
    <row r="2608" customFormat="false" ht="12.75" hidden="false" customHeight="false" outlineLevel="0" collapsed="false">
      <c r="B2608" s="85" t="str">
        <f aca="false">FilterOPk!A$13</f>
        <v>LT-MIDWEST</v>
      </c>
      <c r="C2608" s="13" t="n">
        <f aca="false">C2607+1</f>
        <v>2607</v>
      </c>
      <c r="D2608" s="50" t="n">
        <f aca="false">FilterOPk!B$13</f>
        <v>7151089.47366245</v>
      </c>
      <c r="E2608" s="50" t="n">
        <f aca="false">FilterOPk!C$13</f>
        <v>36317.39</v>
      </c>
      <c r="F2608" s="50" t="n">
        <f aca="false">FilterOPk!D$13</f>
        <v>95142.77</v>
      </c>
      <c r="G2608" s="50" t="n">
        <f aca="false">FilterOPk!E$13</f>
        <v>106523.31</v>
      </c>
      <c r="H2608" s="50" t="n">
        <f aca="false">FilterOPk!F$13</f>
        <v>103615.07</v>
      </c>
      <c r="I2608" s="50" t="n">
        <f aca="false">FilterOPk!G$13</f>
        <v>106049.09</v>
      </c>
      <c r="J2608" s="50" t="n">
        <f aca="false">FilterOPk!H$13</f>
        <v>78310</v>
      </c>
      <c r="K2608" s="50" t="n">
        <f aca="false">FilterOPk!I$13</f>
        <v>160210.16</v>
      </c>
      <c r="L2608" s="50" t="n">
        <f aca="false">FilterOPk!J$13</f>
        <v>108136.49</v>
      </c>
      <c r="M2608" s="50" t="n">
        <f aca="false">FilterOPk!K$13</f>
        <v>312653.19</v>
      </c>
      <c r="N2608" s="50" t="n">
        <f aca="false">FilterOPk!L$13</f>
        <v>1106957.47</v>
      </c>
      <c r="O2608" s="50" t="n">
        <f aca="false">FilterOPk!M$13</f>
        <v>-124610.37</v>
      </c>
      <c r="P2608" s="50" t="n">
        <f aca="false">FilterOPk!N$13</f>
        <v>893459.31</v>
      </c>
      <c r="Q2608" s="51" t="n">
        <f aca="false">FilterOPk!O$13</f>
        <v>1875806.41</v>
      </c>
    </row>
    <row r="2609" customFormat="false" ht="12.75" hidden="false" customHeight="false" outlineLevel="0" collapsed="false">
      <c r="B2609" s="85" t="str">
        <f aca="false">FilterOPk!A$14</f>
        <v>ST-ECAR</v>
      </c>
      <c r="C2609" s="13" t="n">
        <f aca="false">C2608+1</f>
        <v>2608</v>
      </c>
      <c r="D2609" s="50" t="n">
        <f aca="false">FilterOPk!B$14</f>
        <v>238101.441960815</v>
      </c>
      <c r="E2609" s="50" t="n">
        <f aca="false">FilterOPk!C$14</f>
        <v>0</v>
      </c>
      <c r="F2609" s="50" t="n">
        <f aca="false">FilterOPk!D$14</f>
        <v>0</v>
      </c>
      <c r="G2609" s="50" t="n">
        <f aca="false">FilterOPk!E$14</f>
        <v>0</v>
      </c>
      <c r="H2609" s="50" t="n">
        <f aca="false">FilterOPk!F$14</f>
        <v>0</v>
      </c>
      <c r="I2609" s="50" t="n">
        <f aca="false">FilterOPk!G$14</f>
        <v>0</v>
      </c>
      <c r="J2609" s="50" t="n">
        <f aca="false">FilterOPk!H$14</f>
        <v>0</v>
      </c>
      <c r="K2609" s="50" t="n">
        <f aca="false">FilterOPk!I$14</f>
        <v>0</v>
      </c>
      <c r="L2609" s="50" t="n">
        <f aca="false">FilterOPk!J$14</f>
        <v>0</v>
      </c>
      <c r="M2609" s="50" t="n">
        <f aca="false">FilterOPk!K$14</f>
        <v>0</v>
      </c>
      <c r="N2609" s="50" t="n">
        <f aca="false">FilterOPk!L$14</f>
        <v>0</v>
      </c>
      <c r="O2609" s="50" t="n">
        <f aca="false">FilterOPk!M$14</f>
        <v>0</v>
      </c>
      <c r="P2609" s="50" t="n">
        <f aca="false">FilterOPk!N$14</f>
        <v>0</v>
      </c>
      <c r="Q2609" s="51" t="n">
        <f aca="false">FilterOPk!O$14</f>
        <v>0</v>
      </c>
    </row>
    <row r="2610" customFormat="false" ht="12.75" hidden="false" customHeight="false" outlineLevel="0" collapsed="false">
      <c r="B2610" s="85" t="str">
        <f aca="false">FilterOPk!A$15</f>
        <v>ST- MAPP</v>
      </c>
      <c r="C2610" s="13" t="n">
        <f aca="false">C2609+1</f>
        <v>2609</v>
      </c>
      <c r="D2610" s="50" t="n">
        <f aca="false">FilterOPk!B$15</f>
        <v>254636.614020626</v>
      </c>
      <c r="E2610" s="50" t="n">
        <f aca="false">FilterOPk!C$15</f>
        <v>-1590.85</v>
      </c>
      <c r="F2610" s="50" t="n">
        <f aca="false">FilterOPk!D$15</f>
        <v>-3167.72</v>
      </c>
      <c r="G2610" s="50" t="n">
        <f aca="false">FilterOPk!E$15</f>
        <v>-3546.79</v>
      </c>
      <c r="H2610" s="50" t="n">
        <f aca="false">FilterOPk!F$15</f>
        <v>-3530.89</v>
      </c>
      <c r="I2610" s="50" t="n">
        <f aca="false">FilterOPk!G$15</f>
        <v>0</v>
      </c>
      <c r="J2610" s="50" t="n">
        <f aca="false">FilterOPk!H$15</f>
        <v>0</v>
      </c>
      <c r="K2610" s="50" t="n">
        <f aca="false">FilterOPk!I$15</f>
        <v>0</v>
      </c>
      <c r="L2610" s="50" t="n">
        <f aca="false">FilterOPk!J$15</f>
        <v>0</v>
      </c>
      <c r="M2610" s="50" t="n">
        <f aca="false">FilterOPk!K$15</f>
        <v>0</v>
      </c>
      <c r="N2610" s="50" t="n">
        <f aca="false">FilterOPk!L$15</f>
        <v>-11836.25</v>
      </c>
      <c r="O2610" s="50" t="n">
        <f aca="false">FilterOPk!M$15</f>
        <v>0</v>
      </c>
      <c r="P2610" s="50" t="n">
        <f aca="false">FilterOPk!N$15</f>
        <v>0</v>
      </c>
      <c r="Q2610" s="51" t="n">
        <f aca="false">FilterOPk!O$15</f>
        <v>-11836.25</v>
      </c>
    </row>
    <row r="2611" customFormat="false" ht="12.75" hidden="false" customHeight="false" outlineLevel="0" collapsed="false">
      <c r="B2611" s="85" t="str">
        <f aca="false">FilterOPk!A$16</f>
        <v>ST- MAIN</v>
      </c>
      <c r="C2611" s="13" t="n">
        <f aca="false">C2610+1</f>
        <v>2610</v>
      </c>
      <c r="D2611" s="50" t="n">
        <f aca="false">FilterOPk!B$16</f>
        <v>694293.253349893</v>
      </c>
      <c r="E2611" s="50" t="n">
        <f aca="false">FilterOPk!C$16</f>
        <v>0</v>
      </c>
      <c r="F2611" s="50" t="n">
        <f aca="false">FilterOPk!D$16</f>
        <v>0</v>
      </c>
      <c r="G2611" s="50" t="n">
        <f aca="false">FilterOPk!E$16</f>
        <v>0</v>
      </c>
      <c r="H2611" s="50" t="n">
        <f aca="false">FilterOPk!F$16</f>
        <v>0</v>
      </c>
      <c r="I2611" s="50" t="n">
        <f aca="false">FilterOPk!G$16</f>
        <v>0</v>
      </c>
      <c r="J2611" s="50" t="n">
        <f aca="false">FilterOPk!H$16</f>
        <v>0</v>
      </c>
      <c r="K2611" s="50" t="n">
        <f aca="false">FilterOPk!I$16</f>
        <v>0</v>
      </c>
      <c r="L2611" s="50" t="n">
        <f aca="false">FilterOPk!J$16</f>
        <v>0</v>
      </c>
      <c r="M2611" s="50" t="n">
        <f aca="false">FilterOPk!K$16</f>
        <v>0</v>
      </c>
      <c r="N2611" s="50" t="n">
        <f aca="false">FilterOPk!L$16</f>
        <v>0</v>
      </c>
      <c r="O2611" s="50" t="n">
        <f aca="false">FilterOPk!M$16</f>
        <v>0</v>
      </c>
      <c r="P2611" s="50" t="n">
        <f aca="false">FilterOPk!N$16</f>
        <v>0</v>
      </c>
      <c r="Q2611" s="51" t="n">
        <f aca="false">FilterOPk!O$16</f>
        <v>0</v>
      </c>
    </row>
    <row r="2612" customFormat="false" ht="12.75" hidden="false" customHeight="false" outlineLevel="0" collapsed="false">
      <c r="B2612" s="85" t="str">
        <f aca="false">FilterOPk!A$17</f>
        <v>MW-ANALYST</v>
      </c>
      <c r="C2612" s="13" t="n">
        <f aca="false">C2611+1</f>
        <v>2611</v>
      </c>
      <c r="D2612" s="50" t="n">
        <f aca="false">FilterOPk!B$17</f>
        <v>0</v>
      </c>
      <c r="E2612" s="50" t="n">
        <f aca="false">FilterOPk!C$17</f>
        <v>0</v>
      </c>
      <c r="F2612" s="50" t="n">
        <f aca="false">FilterOPk!D$17</f>
        <v>0</v>
      </c>
      <c r="G2612" s="50" t="n">
        <f aca="false">FilterOPk!E$17</f>
        <v>0</v>
      </c>
      <c r="H2612" s="50" t="n">
        <f aca="false">FilterOPk!F$17</f>
        <v>0</v>
      </c>
      <c r="I2612" s="50" t="n">
        <f aca="false">FilterOPk!G$17</f>
        <v>0</v>
      </c>
      <c r="J2612" s="50" t="n">
        <f aca="false">FilterOPk!H$17</f>
        <v>0</v>
      </c>
      <c r="K2612" s="50" t="n">
        <f aca="false">FilterOPk!I$17</f>
        <v>0</v>
      </c>
      <c r="L2612" s="50" t="n">
        <f aca="false">FilterOPk!J$17</f>
        <v>0</v>
      </c>
      <c r="M2612" s="50" t="n">
        <f aca="false">FilterOPk!K$17</f>
        <v>0</v>
      </c>
      <c r="N2612" s="50" t="n">
        <f aca="false">FilterOPk!L$17</f>
        <v>0</v>
      </c>
      <c r="O2612" s="50" t="n">
        <f aca="false">FilterOPk!M$17</f>
        <v>0</v>
      </c>
      <c r="P2612" s="50" t="n">
        <f aca="false">FilterOPk!N$17</f>
        <v>0</v>
      </c>
      <c r="Q2612" s="51" t="n">
        <f aca="false">FilterOPk!O$17</f>
        <v>0</v>
      </c>
    </row>
    <row r="2613" customFormat="false" ht="12.75" hidden="false" customHeight="false" outlineLevel="0" collapsed="false">
      <c r="B2613" s="85" t="str">
        <f aca="false">FilterOPk!A$18</f>
        <v>LT-NE</v>
      </c>
      <c r="C2613" s="13" t="n">
        <f aca="false">C2612+1</f>
        <v>2612</v>
      </c>
      <c r="D2613" s="50" t="n">
        <f aca="false">FilterOPk!B$18</f>
        <v>6187311.37539291</v>
      </c>
      <c r="E2613" s="50" t="n">
        <f aca="false">FilterOPk!C$18</f>
        <v>38662.79</v>
      </c>
      <c r="F2613" s="50" t="n">
        <f aca="false">FilterOPk!D$18</f>
        <v>89522.8</v>
      </c>
      <c r="G2613" s="50" t="n">
        <f aca="false">FilterOPk!E$18</f>
        <v>158536.19</v>
      </c>
      <c r="H2613" s="50" t="n">
        <f aca="false">FilterOPk!F$18</f>
        <v>261849.24</v>
      </c>
      <c r="I2613" s="50" t="n">
        <f aca="false">FilterOPk!G$18</f>
        <v>291708.83</v>
      </c>
      <c r="J2613" s="50" t="n">
        <f aca="false">FilterOPk!H$18</f>
        <v>228360.42</v>
      </c>
      <c r="K2613" s="50" t="n">
        <f aca="false">FilterOPk!I$18</f>
        <v>445432.42</v>
      </c>
      <c r="L2613" s="50" t="n">
        <f aca="false">FilterOPk!J$18</f>
        <v>266345.8</v>
      </c>
      <c r="M2613" s="50" t="n">
        <f aca="false">FilterOPk!K$18</f>
        <v>801315.09</v>
      </c>
      <c r="N2613" s="50" t="n">
        <f aca="false">FilterOPk!L$18</f>
        <v>2581733.58</v>
      </c>
      <c r="O2613" s="50" t="n">
        <f aca="false">FilterOPk!M$18</f>
        <v>-636932.37</v>
      </c>
      <c r="P2613" s="50" t="n">
        <f aca="false">FilterOPk!N$18</f>
        <v>-2303942.42</v>
      </c>
      <c r="Q2613" s="51" t="n">
        <f aca="false">FilterOPk!O$18</f>
        <v>-359141.210000001</v>
      </c>
    </row>
    <row r="2614" customFormat="false" ht="12.75" hidden="false" customHeight="false" outlineLevel="0" collapsed="false">
      <c r="B2614" s="85" t="str">
        <f aca="false">FilterOPk!A$19</f>
        <v>LT-PJM</v>
      </c>
      <c r="C2614" s="13" t="n">
        <f aca="false">C2613+1</f>
        <v>2613</v>
      </c>
      <c r="D2614" s="50" t="n">
        <f aca="false">FilterOPk!B$19</f>
        <v>1818236.42109565</v>
      </c>
      <c r="E2614" s="50" t="n">
        <f aca="false">FilterOPk!C$19</f>
        <v>0</v>
      </c>
      <c r="F2614" s="50" t="n">
        <f aca="false">FilterOPk!D$19</f>
        <v>19402.28</v>
      </c>
      <c r="G2614" s="50" t="n">
        <f aca="false">FilterOPk!E$19</f>
        <v>57930.92</v>
      </c>
      <c r="H2614" s="50" t="n">
        <f aca="false">FilterOPk!F$19</f>
        <v>59436.7</v>
      </c>
      <c r="I2614" s="50" t="n">
        <f aca="false">FilterOPk!G$19</f>
        <v>19136.52</v>
      </c>
      <c r="J2614" s="50" t="n">
        <f aca="false">FilterOPk!H$19</f>
        <v>18664.41</v>
      </c>
      <c r="K2614" s="50" t="n">
        <f aca="false">FilterOPk!I$19</f>
        <v>33608.82</v>
      </c>
      <c r="L2614" s="50" t="n">
        <f aca="false">FilterOPk!J$19</f>
        <v>20867.53</v>
      </c>
      <c r="M2614" s="50" t="n">
        <f aca="false">FilterOPk!K$19</f>
        <v>56340.86</v>
      </c>
      <c r="N2614" s="50" t="n">
        <f aca="false">FilterOPk!L$19</f>
        <v>285388.04</v>
      </c>
      <c r="O2614" s="50" t="n">
        <f aca="false">FilterOPk!M$19</f>
        <v>-1975.43</v>
      </c>
      <c r="P2614" s="50" t="n">
        <f aca="false">FilterOPk!N$19</f>
        <v>-179963.06</v>
      </c>
      <c r="Q2614" s="51" t="n">
        <f aca="false">FilterOPk!O$19</f>
        <v>103449.55</v>
      </c>
    </row>
    <row r="2615" customFormat="false" ht="12.75" hidden="false" customHeight="false" outlineLevel="0" collapsed="false">
      <c r="B2615" s="85" t="str">
        <f aca="false">FilterOPk!A$20</f>
        <v>LT- NY</v>
      </c>
      <c r="C2615" s="13" t="n">
        <f aca="false">C2614+1</f>
        <v>2614</v>
      </c>
      <c r="D2615" s="50" t="n">
        <f aca="false">FilterOPk!B$20</f>
        <v>0</v>
      </c>
      <c r="E2615" s="50" t="n">
        <f aca="false">FilterOPk!C$20</f>
        <v>-9128.22</v>
      </c>
      <c r="F2615" s="50" t="n">
        <f aca="false">FilterOPk!D$20</f>
        <v>-69725.26</v>
      </c>
      <c r="G2615" s="50" t="n">
        <f aca="false">FilterOPk!E$20</f>
        <v>0</v>
      </c>
      <c r="H2615" s="50" t="n">
        <f aca="false">FilterOPk!F$20</f>
        <v>0</v>
      </c>
      <c r="I2615" s="50" t="n">
        <f aca="false">FilterOPk!G$20</f>
        <v>0</v>
      </c>
      <c r="J2615" s="50" t="n">
        <f aca="false">FilterOPk!H$20</f>
        <v>0</v>
      </c>
      <c r="K2615" s="50" t="n">
        <f aca="false">FilterOPk!I$20</f>
        <v>0</v>
      </c>
      <c r="L2615" s="50" t="n">
        <f aca="false">FilterOPk!J$20</f>
        <v>0</v>
      </c>
      <c r="M2615" s="50" t="n">
        <f aca="false">FilterOPk!K$20</f>
        <v>0</v>
      </c>
      <c r="N2615" s="50" t="n">
        <f aca="false">FilterOPk!L$20</f>
        <v>-78853.48</v>
      </c>
      <c r="O2615" s="50" t="n">
        <f aca="false">FilterOPk!M$20</f>
        <v>0</v>
      </c>
      <c r="P2615" s="50" t="n">
        <f aca="false">FilterOPk!N$20</f>
        <v>12056.92</v>
      </c>
      <c r="Q2615" s="51" t="n">
        <f aca="false">FilterOPk!O$20</f>
        <v>-66796.56</v>
      </c>
    </row>
    <row r="2616" customFormat="false" ht="12.75" hidden="false" customHeight="false" outlineLevel="0" collapsed="false">
      <c r="B2616" s="85" t="str">
        <f aca="false">FilterOPk!A$21</f>
        <v>ST- PJM</v>
      </c>
      <c r="C2616" s="13" t="n">
        <f aca="false">C2615+1</f>
        <v>2615</v>
      </c>
      <c r="D2616" s="50" t="n">
        <f aca="false">FilterOPk!B$21</f>
        <v>1243093.71447674</v>
      </c>
      <c r="E2616" s="50" t="n">
        <f aca="false">FilterOPk!C$21</f>
        <v>13503.06</v>
      </c>
      <c r="F2616" s="50" t="n">
        <f aca="false">FilterOPk!D$21</f>
        <v>0</v>
      </c>
      <c r="G2616" s="50" t="n">
        <f aca="false">FilterOPk!E$21</f>
        <v>0</v>
      </c>
      <c r="H2616" s="50" t="n">
        <f aca="false">FilterOPk!F$21</f>
        <v>0</v>
      </c>
      <c r="I2616" s="50" t="n">
        <f aca="false">FilterOPk!G$21</f>
        <v>0</v>
      </c>
      <c r="J2616" s="50" t="n">
        <f aca="false">FilterOPk!H$21</f>
        <v>0</v>
      </c>
      <c r="K2616" s="50" t="n">
        <f aca="false">FilterOPk!I$21</f>
        <v>0</v>
      </c>
      <c r="L2616" s="50" t="n">
        <f aca="false">FilterOPk!J$21</f>
        <v>0</v>
      </c>
      <c r="M2616" s="50" t="n">
        <f aca="false">FilterOPk!K$21</f>
        <v>0</v>
      </c>
      <c r="N2616" s="50" t="n">
        <f aca="false">FilterOPk!L$21</f>
        <v>13503.06</v>
      </c>
      <c r="O2616" s="50" t="n">
        <f aca="false">FilterOPk!M$21</f>
        <v>0</v>
      </c>
      <c r="P2616" s="50" t="n">
        <f aca="false">FilterOPk!N$21</f>
        <v>0</v>
      </c>
      <c r="Q2616" s="51" t="n">
        <f aca="false">FilterOPk!O$21</f>
        <v>13503.06</v>
      </c>
    </row>
    <row r="2617" customFormat="false" ht="12.75" hidden="false" customHeight="false" outlineLevel="0" collapsed="false">
      <c r="B2617" s="85" t="str">
        <f aca="false">FilterOPk!A$22</f>
        <v>ST- NENG</v>
      </c>
      <c r="C2617" s="13" t="n">
        <f aca="false">C2616+1</f>
        <v>2616</v>
      </c>
      <c r="D2617" s="50" t="n">
        <f aca="false">FilterOPk!B$22</f>
        <v>539719.375927685</v>
      </c>
      <c r="E2617" s="50" t="n">
        <f aca="false">FilterOPk!C$22</f>
        <v>17499.36</v>
      </c>
      <c r="F2617" s="50" t="n">
        <f aca="false">FilterOPk!D$22</f>
        <v>34844.91</v>
      </c>
      <c r="G2617" s="50" t="n">
        <f aca="false">FilterOPk!E$22</f>
        <v>0</v>
      </c>
      <c r="H2617" s="50" t="n">
        <f aca="false">FilterOPk!F$22</f>
        <v>0</v>
      </c>
      <c r="I2617" s="50" t="n">
        <f aca="false">FilterOPk!G$22</f>
        <v>0</v>
      </c>
      <c r="J2617" s="50" t="n">
        <f aca="false">FilterOPk!H$22</f>
        <v>0</v>
      </c>
      <c r="K2617" s="50" t="n">
        <f aca="false">FilterOPk!I$22</f>
        <v>0</v>
      </c>
      <c r="L2617" s="50" t="n">
        <f aca="false">FilterOPk!J$22</f>
        <v>0</v>
      </c>
      <c r="M2617" s="50" t="n">
        <f aca="false">FilterOPk!K$22</f>
        <v>0</v>
      </c>
      <c r="N2617" s="50" t="n">
        <f aca="false">FilterOPk!L$22</f>
        <v>52344.27</v>
      </c>
      <c r="O2617" s="50" t="n">
        <f aca="false">FilterOPk!M$22</f>
        <v>0</v>
      </c>
      <c r="P2617" s="50" t="n">
        <f aca="false">FilterOPk!N$22</f>
        <v>0</v>
      </c>
      <c r="Q2617" s="51" t="n">
        <f aca="false">FilterOPk!O$22</f>
        <v>52344.27</v>
      </c>
    </row>
    <row r="2618" customFormat="false" ht="12.75" hidden="false" customHeight="false" outlineLevel="0" collapsed="false">
      <c r="B2618" s="85" t="str">
        <f aca="false">FilterOPk!A$23</f>
        <v>ST- NY</v>
      </c>
      <c r="C2618" s="13" t="n">
        <f aca="false">C2617+1</f>
        <v>2617</v>
      </c>
      <c r="D2618" s="50" t="n">
        <f aca="false">FilterOPk!B$23</f>
        <v>251437.188425373</v>
      </c>
      <c r="E2618" s="50" t="n">
        <f aca="false">FilterOPk!C$23</f>
        <v>22663</v>
      </c>
      <c r="F2618" s="50" t="n">
        <f aca="false">FilterOPk!D$23</f>
        <v>52267.36</v>
      </c>
      <c r="G2618" s="50" t="n">
        <f aca="false">FilterOPk!E$23</f>
        <v>0</v>
      </c>
      <c r="H2618" s="50" t="n">
        <f aca="false">FilterOPk!F$23</f>
        <v>0</v>
      </c>
      <c r="I2618" s="50" t="n">
        <f aca="false">FilterOPk!G$23</f>
        <v>0</v>
      </c>
      <c r="J2618" s="50" t="n">
        <f aca="false">FilterOPk!H$23</f>
        <v>0</v>
      </c>
      <c r="K2618" s="50" t="n">
        <f aca="false">FilterOPk!I$23</f>
        <v>0</v>
      </c>
      <c r="L2618" s="50" t="n">
        <f aca="false">FilterOPk!J$23</f>
        <v>0</v>
      </c>
      <c r="M2618" s="50" t="n">
        <f aca="false">FilterOPk!K$23</f>
        <v>0</v>
      </c>
      <c r="N2618" s="50" t="n">
        <f aca="false">FilterOPk!L$23</f>
        <v>74930.36</v>
      </c>
      <c r="O2618" s="50" t="n">
        <f aca="false">FilterOPk!M$23</f>
        <v>0</v>
      </c>
      <c r="P2618" s="50" t="n">
        <f aca="false">FilterOPk!N$23</f>
        <v>0</v>
      </c>
      <c r="Q2618" s="51" t="n">
        <f aca="false">FilterOPk!O$23</f>
        <v>74930.36</v>
      </c>
    </row>
    <row r="2619" customFormat="false" ht="12.75" hidden="false" customHeight="false" outlineLevel="0" collapsed="false">
      <c r="B2619" s="85" t="str">
        <f aca="false">FilterOPk!A$24</f>
        <v>NE- PHYS</v>
      </c>
      <c r="C2619" s="13" t="n">
        <f aca="false">C2618+1</f>
        <v>2618</v>
      </c>
      <c r="D2619" s="50" t="n">
        <f aca="false">FilterOPk!B$24</f>
        <v>0</v>
      </c>
      <c r="E2619" s="50" t="n">
        <f aca="false">FilterOPk!C$24</f>
        <v>0</v>
      </c>
      <c r="F2619" s="50" t="n">
        <f aca="false">FilterOPk!D$24</f>
        <v>0</v>
      </c>
      <c r="G2619" s="50" t="n">
        <f aca="false">FilterOPk!E$24</f>
        <v>0</v>
      </c>
      <c r="H2619" s="50" t="n">
        <f aca="false">FilterOPk!F$24</f>
        <v>0</v>
      </c>
      <c r="I2619" s="50" t="n">
        <f aca="false">FilterOPk!G$24</f>
        <v>0</v>
      </c>
      <c r="J2619" s="50" t="n">
        <f aca="false">FilterOPk!H$24</f>
        <v>0</v>
      </c>
      <c r="K2619" s="50" t="n">
        <f aca="false">FilterOPk!I$24</f>
        <v>0</v>
      </c>
      <c r="L2619" s="50" t="n">
        <f aca="false">FilterOPk!J$24</f>
        <v>0</v>
      </c>
      <c r="M2619" s="50" t="n">
        <f aca="false">FilterOPk!K$24</f>
        <v>0</v>
      </c>
      <c r="N2619" s="50" t="n">
        <f aca="false">FilterOPk!L$24</f>
        <v>0</v>
      </c>
      <c r="O2619" s="50" t="n">
        <f aca="false">FilterOPk!M$24</f>
        <v>0</v>
      </c>
      <c r="P2619" s="50" t="n">
        <f aca="false">FilterOPk!N$24</f>
        <v>0</v>
      </c>
      <c r="Q2619" s="51" t="n">
        <f aca="false">FilterOPk!O$24</f>
        <v>0</v>
      </c>
    </row>
    <row r="2620" customFormat="false" ht="12.75" hidden="false" customHeight="false" outlineLevel="0" collapsed="false">
      <c r="B2620" s="85" t="str">
        <f aca="false">FilterOPk!A$25</f>
        <v>LT-Southeast</v>
      </c>
      <c r="C2620" s="13" t="n">
        <f aca="false">C2619+1</f>
        <v>2619</v>
      </c>
      <c r="D2620" s="50" t="n">
        <f aca="false">FilterOPk!B$25</f>
        <v>11411200.8859117</v>
      </c>
      <c r="E2620" s="50" t="n">
        <f aca="false">FilterOPk!C$25</f>
        <v>15825.82</v>
      </c>
      <c r="F2620" s="50" t="n">
        <f aca="false">FilterOPk!D$25</f>
        <v>13250</v>
      </c>
      <c r="G2620" s="50" t="n">
        <f aca="false">FilterOPk!E$25</f>
        <v>24924.1</v>
      </c>
      <c r="H2620" s="50" t="n">
        <f aca="false">FilterOPk!F$25</f>
        <v>24690.47</v>
      </c>
      <c r="I2620" s="50" t="n">
        <f aca="false">FilterOPk!G$25</f>
        <v>26774</v>
      </c>
      <c r="J2620" s="50" t="n">
        <f aca="false">FilterOPk!H$25</f>
        <v>26715</v>
      </c>
      <c r="K2620" s="50" t="n">
        <f aca="false">FilterOPk!I$25</f>
        <v>57358.83</v>
      </c>
      <c r="L2620" s="50" t="n">
        <f aca="false">FilterOPk!J$25</f>
        <v>26146</v>
      </c>
      <c r="M2620" s="50" t="n">
        <f aca="false">FilterOPk!K$25</f>
        <v>75355.31</v>
      </c>
      <c r="N2620" s="50" t="n">
        <f aca="false">FilterOPk!L$25</f>
        <v>291039.53</v>
      </c>
      <c r="O2620" s="50" t="n">
        <f aca="false">FilterOPk!M$25</f>
        <v>-122359</v>
      </c>
      <c r="P2620" s="50" t="n">
        <f aca="false">FilterOPk!N$25</f>
        <v>514428.17</v>
      </c>
      <c r="Q2620" s="51" t="n">
        <f aca="false">FilterOPk!O$25</f>
        <v>683108.7</v>
      </c>
    </row>
    <row r="2621" customFormat="false" ht="12.75" hidden="false" customHeight="false" outlineLevel="0" collapsed="false">
      <c r="B2621" s="85" t="str">
        <f aca="false">FilterOPk!A$26</f>
        <v>ST-SPP</v>
      </c>
      <c r="C2621" s="13" t="n">
        <f aca="false">C2620+1</f>
        <v>2620</v>
      </c>
      <c r="D2621" s="50" t="n">
        <f aca="false">FilterOPk!B$26</f>
        <v>52202.8773549933</v>
      </c>
      <c r="E2621" s="50" t="n">
        <f aca="false">FilterOPk!C$26</f>
        <v>0</v>
      </c>
      <c r="F2621" s="50" t="n">
        <f aca="false">FilterOPk!D$26</f>
        <v>0</v>
      </c>
      <c r="G2621" s="50" t="n">
        <f aca="false">FilterOPk!E$26</f>
        <v>0</v>
      </c>
      <c r="H2621" s="50" t="n">
        <f aca="false">FilterOPk!F$26</f>
        <v>0</v>
      </c>
      <c r="I2621" s="50" t="n">
        <f aca="false">FilterOPk!G$26</f>
        <v>0</v>
      </c>
      <c r="J2621" s="50" t="n">
        <f aca="false">FilterOPk!H$26</f>
        <v>0</v>
      </c>
      <c r="K2621" s="50" t="n">
        <f aca="false">FilterOPk!I$26</f>
        <v>0</v>
      </c>
      <c r="L2621" s="50" t="n">
        <f aca="false">FilterOPk!J$26</f>
        <v>0</v>
      </c>
      <c r="M2621" s="50" t="n">
        <f aca="false">FilterOPk!K$26</f>
        <v>0</v>
      </c>
      <c r="N2621" s="50" t="n">
        <f aca="false">FilterOPk!L$26</f>
        <v>0</v>
      </c>
      <c r="O2621" s="50" t="n">
        <f aca="false">FilterOPk!M$26</f>
        <v>0</v>
      </c>
      <c r="P2621" s="50" t="n">
        <f aca="false">FilterOPk!N$26</f>
        <v>0</v>
      </c>
      <c r="Q2621" s="51" t="n">
        <f aca="false">FilterOPk!O$26</f>
        <v>0</v>
      </c>
    </row>
    <row r="2622" customFormat="false" ht="12.75" hidden="false" customHeight="false" outlineLevel="0" collapsed="false">
      <c r="B2622" s="85" t="str">
        <f aca="false">FilterOPk!A$27</f>
        <v>ST-SERC</v>
      </c>
      <c r="C2622" s="13" t="n">
        <f aca="false">C2621+1</f>
        <v>2621</v>
      </c>
      <c r="D2622" s="50" t="n">
        <f aca="false">FilterOPk!B$27</f>
        <v>686881.973218232</v>
      </c>
      <c r="E2622" s="50" t="n">
        <f aca="false">FilterOPk!C$27</f>
        <v>0</v>
      </c>
      <c r="F2622" s="50" t="n">
        <f aca="false">FilterOPk!D$27</f>
        <v>0</v>
      </c>
      <c r="G2622" s="50" t="n">
        <f aca="false">FilterOPk!E$27</f>
        <v>0</v>
      </c>
      <c r="H2622" s="50" t="n">
        <f aca="false">FilterOPk!F$27</f>
        <v>0</v>
      </c>
      <c r="I2622" s="50" t="n">
        <f aca="false">FilterOPk!G$27</f>
        <v>0</v>
      </c>
      <c r="J2622" s="50" t="n">
        <f aca="false">FilterOPk!H$27</f>
        <v>0</v>
      </c>
      <c r="K2622" s="50" t="n">
        <f aca="false">FilterOPk!I$27</f>
        <v>0</v>
      </c>
      <c r="L2622" s="50" t="n">
        <f aca="false">FilterOPk!J$27</f>
        <v>0</v>
      </c>
      <c r="M2622" s="50" t="n">
        <f aca="false">FilterOPk!K$27</f>
        <v>0</v>
      </c>
      <c r="N2622" s="50" t="n">
        <f aca="false">FilterOPk!L$27</f>
        <v>0</v>
      </c>
      <c r="O2622" s="50" t="n">
        <f aca="false">FilterOPk!M$27</f>
        <v>0</v>
      </c>
      <c r="P2622" s="50" t="n">
        <f aca="false">FilterOPk!N$27</f>
        <v>0</v>
      </c>
      <c r="Q2622" s="51" t="n">
        <f aca="false">FilterOPk!O$27</f>
        <v>0</v>
      </c>
    </row>
    <row r="2623" customFormat="false" ht="12.75" hidden="false" customHeight="false" outlineLevel="0" collapsed="false">
      <c r="B2623" s="85" t="str">
        <f aca="false">FilterOPk!A$28</f>
        <v>LT- Texas</v>
      </c>
      <c r="C2623" s="13" t="n">
        <f aca="false">C2622+1</f>
        <v>2622</v>
      </c>
      <c r="D2623" s="50" t="n">
        <f aca="false">FilterOPk!B$28</f>
        <v>3826684.70313045</v>
      </c>
      <c r="E2623" s="50" t="n">
        <f aca="false">FilterOPk!C$28</f>
        <v>0</v>
      </c>
      <c r="F2623" s="50" t="n">
        <f aca="false">FilterOPk!D$28</f>
        <v>13003.28</v>
      </c>
      <c r="G2623" s="50" t="n">
        <f aca="false">FilterOPk!E$28</f>
        <v>7651.26</v>
      </c>
      <c r="H2623" s="50" t="n">
        <f aca="false">FilterOPk!F$28</f>
        <v>7986.82</v>
      </c>
      <c r="I2623" s="50" t="n">
        <f aca="false">FilterOPk!G$28</f>
        <v>17032.43</v>
      </c>
      <c r="J2623" s="50" t="n">
        <f aca="false">FilterOPk!H$28</f>
        <v>19665.43</v>
      </c>
      <c r="K2623" s="50" t="n">
        <f aca="false">FilterOPk!I$28</f>
        <v>46628.44</v>
      </c>
      <c r="L2623" s="50" t="n">
        <f aca="false">FilterOPk!J$28</f>
        <v>12076.91</v>
      </c>
      <c r="M2623" s="50" t="n">
        <f aca="false">FilterOPk!K$28</f>
        <v>18411.54</v>
      </c>
      <c r="N2623" s="50" t="n">
        <f aca="false">FilterOPk!L$28</f>
        <v>142456.11</v>
      </c>
      <c r="O2623" s="50" t="n">
        <f aca="false">FilterOPk!M$28</f>
        <v>653578.76</v>
      </c>
      <c r="P2623" s="50" t="n">
        <f aca="false">FilterOPk!N$28</f>
        <v>2238345.92</v>
      </c>
      <c r="Q2623" s="51" t="n">
        <f aca="false">FilterOPk!O$28</f>
        <v>3034380.79</v>
      </c>
    </row>
    <row r="2624" customFormat="false" ht="12.75" hidden="false" customHeight="false" outlineLevel="0" collapsed="false">
      <c r="B2624" s="85" t="str">
        <f aca="false">FilterOPk!A$29</f>
        <v>St- Texas</v>
      </c>
      <c r="C2624" s="13" t="n">
        <f aca="false">C2623+1</f>
        <v>2623</v>
      </c>
      <c r="D2624" s="50" t="n">
        <f aca="false">FilterOPk!B$29</f>
        <v>445563.239343252</v>
      </c>
      <c r="E2624" s="50" t="n">
        <f aca="false">FilterOPk!C$29</f>
        <v>5676.33</v>
      </c>
      <c r="F2624" s="50" t="n">
        <f aca="false">FilterOPk!D$29</f>
        <v>0</v>
      </c>
      <c r="G2624" s="50" t="n">
        <f aca="false">FilterOPk!E$29</f>
        <v>0</v>
      </c>
      <c r="H2624" s="50" t="n">
        <f aca="false">FilterOPk!F$29</f>
        <v>0</v>
      </c>
      <c r="I2624" s="50" t="n">
        <f aca="false">FilterOPk!G$29</f>
        <v>0</v>
      </c>
      <c r="J2624" s="50" t="n">
        <f aca="false">FilterOPk!H$29</f>
        <v>0</v>
      </c>
      <c r="K2624" s="50" t="n">
        <f aca="false">FilterOPk!I$29</f>
        <v>0</v>
      </c>
      <c r="L2624" s="50" t="n">
        <f aca="false">FilterOPk!J$29</f>
        <v>0</v>
      </c>
      <c r="M2624" s="50" t="n">
        <f aca="false">FilterOPk!K$29</f>
        <v>0</v>
      </c>
      <c r="N2624" s="50" t="n">
        <f aca="false">FilterOPk!L$29</f>
        <v>5676.33</v>
      </c>
      <c r="O2624" s="50" t="n">
        <f aca="false">FilterOPk!M$29</f>
        <v>0</v>
      </c>
      <c r="P2624" s="50" t="n">
        <f aca="false">FilterOPk!N$29</f>
        <v>0</v>
      </c>
      <c r="Q2624" s="51" t="n">
        <f aca="false">FilterOPk!O$29</f>
        <v>5676.33</v>
      </c>
    </row>
    <row r="2625" customFormat="false" ht="12.75" hidden="false" customHeight="false" outlineLevel="0" collapsed="false">
      <c r="B2625" s="85"/>
      <c r="C2625" s="13" t="n">
        <f aca="false">C2624+1</f>
        <v>2624</v>
      </c>
      <c r="D2625" s="50"/>
      <c r="E2625" s="50"/>
      <c r="F2625" s="50"/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1"/>
    </row>
    <row r="2626" customFormat="false" ht="12.75" hidden="false" customHeight="false" outlineLevel="0" collapsed="false">
      <c r="B2626" s="85" t="str">
        <f aca="false">FilterOPk!A$32</f>
        <v>Gas positions</v>
      </c>
      <c r="C2626" s="13" t="n">
        <f aca="false">C2625+1</f>
        <v>2625</v>
      </c>
      <c r="D2626" s="50" t="s">
        <v>4</v>
      </c>
      <c r="E2626" s="50"/>
      <c r="F2626" s="50"/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1"/>
    </row>
    <row r="2627" customFormat="false" ht="12.75" hidden="false" customHeight="false" outlineLevel="0" collapsed="false">
      <c r="B2627" s="85" t="str">
        <f aca="false">FilterOPk!A$33</f>
        <v>Kevin Presto</v>
      </c>
      <c r="C2627" s="13" t="n">
        <f aca="false">C2626+1</f>
        <v>2626</v>
      </c>
      <c r="D2627" s="50" t="n">
        <f aca="false">FilterOPk!B$33</f>
        <v>0</v>
      </c>
      <c r="E2627" s="50" t="n">
        <f aca="false">FilterOPk!C$33</f>
        <v>0</v>
      </c>
      <c r="F2627" s="50" t="n">
        <f aca="false">FilterOPk!D$33</f>
        <v>0</v>
      </c>
      <c r="G2627" s="50" t="n">
        <f aca="false">FilterOPk!E$33</f>
        <v>0</v>
      </c>
      <c r="H2627" s="50" t="n">
        <f aca="false">FilterOPk!F$33</f>
        <v>0</v>
      </c>
      <c r="I2627" s="50" t="n">
        <f aca="false">FilterOPk!G$33</f>
        <v>0</v>
      </c>
      <c r="J2627" s="50" t="n">
        <f aca="false">FilterOPk!H$33</f>
        <v>0</v>
      </c>
      <c r="K2627" s="50" t="n">
        <f aca="false">FilterOPk!I$33</f>
        <v>0</v>
      </c>
      <c r="L2627" s="50" t="n">
        <f aca="false">FilterOPk!J$33</f>
        <v>0</v>
      </c>
      <c r="M2627" s="50" t="n">
        <f aca="false">FilterOPk!K$33</f>
        <v>0</v>
      </c>
      <c r="N2627" s="50" t="n">
        <f aca="false">FilterOPk!L$33</f>
        <v>0</v>
      </c>
      <c r="O2627" s="50" t="n">
        <f aca="false">FilterOPk!M$33</f>
        <v>0</v>
      </c>
      <c r="P2627" s="50" t="n">
        <f aca="false">FilterOPk!N$33</f>
        <v>0</v>
      </c>
      <c r="Q2627" s="51" t="n">
        <f aca="false">FilterOPk!O$33</f>
        <v>0</v>
      </c>
    </row>
    <row r="2628" customFormat="false" ht="12.75" hidden="false" customHeight="false" outlineLevel="0" collapsed="false">
      <c r="B2628" s="85" t="str">
        <f aca="false">FilterOPk!A$34</f>
        <v>Fletcher Sturm</v>
      </c>
      <c r="C2628" s="13" t="n">
        <f aca="false">C2627+1</f>
        <v>2627</v>
      </c>
      <c r="D2628" s="50" t="n">
        <f aca="false">FilterOPk!B$34</f>
        <v>0</v>
      </c>
      <c r="E2628" s="50" t="n">
        <f aca="false">FilterOPk!C$34</f>
        <v>0</v>
      </c>
      <c r="F2628" s="50" t="n">
        <f aca="false">FilterOPk!D$34</f>
        <v>0</v>
      </c>
      <c r="G2628" s="50" t="n">
        <f aca="false">FilterOPk!E$34</f>
        <v>0</v>
      </c>
      <c r="H2628" s="50" t="n">
        <f aca="false">FilterOPk!F$34</f>
        <v>0</v>
      </c>
      <c r="I2628" s="50" t="n">
        <f aca="false">FilterOPk!G$34</f>
        <v>0</v>
      </c>
      <c r="J2628" s="50" t="n">
        <f aca="false">FilterOPk!H$34</f>
        <v>0</v>
      </c>
      <c r="K2628" s="50" t="n">
        <f aca="false">FilterOPk!I$34</f>
        <v>0</v>
      </c>
      <c r="L2628" s="50" t="n">
        <f aca="false">FilterOPk!J$34</f>
        <v>0</v>
      </c>
      <c r="M2628" s="50" t="n">
        <f aca="false">FilterOPk!K$34</f>
        <v>0</v>
      </c>
      <c r="N2628" s="50" t="n">
        <f aca="false">FilterOPk!L$34</f>
        <v>0</v>
      </c>
      <c r="O2628" s="50" t="n">
        <f aca="false">FilterOPk!M$34</f>
        <v>0</v>
      </c>
      <c r="P2628" s="50" t="n">
        <f aca="false">FilterOPk!N$34</f>
        <v>0</v>
      </c>
      <c r="Q2628" s="51" t="n">
        <f aca="false">FilterOPk!O$34</f>
        <v>0</v>
      </c>
    </row>
    <row r="2629" customFormat="false" ht="12.75" hidden="false" customHeight="false" outlineLevel="0" collapsed="false">
      <c r="B2629" s="85" t="str">
        <f aca="false">FilterOPk!A$35</f>
        <v>Doug Gilbert-Smith</v>
      </c>
      <c r="C2629" s="13" t="n">
        <f aca="false">C2628+1</f>
        <v>2628</v>
      </c>
      <c r="D2629" s="50" t="n">
        <f aca="false">FilterOPk!B$35</f>
        <v>0</v>
      </c>
      <c r="E2629" s="50" t="n">
        <f aca="false">FilterOPk!C$35</f>
        <v>0</v>
      </c>
      <c r="F2629" s="50" t="n">
        <f aca="false">FilterOPk!D$35</f>
        <v>0</v>
      </c>
      <c r="G2629" s="50" t="n">
        <f aca="false">FilterOPk!E$35</f>
        <v>0</v>
      </c>
      <c r="H2629" s="50" t="n">
        <f aca="false">FilterOPk!F$35</f>
        <v>0</v>
      </c>
      <c r="I2629" s="50" t="n">
        <f aca="false">FilterOPk!G$35</f>
        <v>0</v>
      </c>
      <c r="J2629" s="50" t="n">
        <f aca="false">FilterOPk!H$35</f>
        <v>0</v>
      </c>
      <c r="K2629" s="50" t="n">
        <f aca="false">FilterOPk!I$35</f>
        <v>0</v>
      </c>
      <c r="L2629" s="50" t="n">
        <f aca="false">FilterOPk!J$35</f>
        <v>0</v>
      </c>
      <c r="M2629" s="50" t="n">
        <f aca="false">FilterOPk!K$35</f>
        <v>0</v>
      </c>
      <c r="N2629" s="50" t="n">
        <f aca="false">FilterOPk!L$35</f>
        <v>0</v>
      </c>
      <c r="O2629" s="50" t="n">
        <f aca="false">FilterOPk!M$35</f>
        <v>0</v>
      </c>
      <c r="P2629" s="50" t="n">
        <f aca="false">FilterOPk!N$35</f>
        <v>0</v>
      </c>
      <c r="Q2629" s="51" t="n">
        <f aca="false">FilterOPk!O$35</f>
        <v>0</v>
      </c>
    </row>
    <row r="2630" customFormat="false" ht="12.75" hidden="false" customHeight="false" outlineLevel="0" collapsed="false">
      <c r="B2630" s="85" t="str">
        <f aca="false">FilterOPk!A$36</f>
        <v>Rogers Herndon</v>
      </c>
      <c r="C2630" s="13" t="n">
        <f aca="false">C2629+1</f>
        <v>2629</v>
      </c>
      <c r="D2630" s="50" t="n">
        <f aca="false">FilterOPk!B$36</f>
        <v>0</v>
      </c>
      <c r="E2630" s="50" t="n">
        <f aca="false">FilterOPk!C$36</f>
        <v>0</v>
      </c>
      <c r="F2630" s="50" t="n">
        <f aca="false">FilterOPk!D$36</f>
        <v>0</v>
      </c>
      <c r="G2630" s="50" t="n">
        <f aca="false">FilterOPk!E$36</f>
        <v>0</v>
      </c>
      <c r="H2630" s="50" t="n">
        <f aca="false">FilterOPk!F$36</f>
        <v>0</v>
      </c>
      <c r="I2630" s="50" t="n">
        <f aca="false">FilterOPk!G$36</f>
        <v>0</v>
      </c>
      <c r="J2630" s="50" t="n">
        <f aca="false">FilterOPk!H$36</f>
        <v>0</v>
      </c>
      <c r="K2630" s="50" t="n">
        <f aca="false">FilterOPk!I$36</f>
        <v>0</v>
      </c>
      <c r="L2630" s="50" t="n">
        <f aca="false">FilterOPk!J$36</f>
        <v>0</v>
      </c>
      <c r="M2630" s="50" t="n">
        <f aca="false">FilterOPk!K$36</f>
        <v>0</v>
      </c>
      <c r="N2630" s="50" t="n">
        <f aca="false">FilterOPk!L$36</f>
        <v>0</v>
      </c>
      <c r="O2630" s="50" t="n">
        <f aca="false">FilterOPk!M$36</f>
        <v>0</v>
      </c>
      <c r="P2630" s="50" t="n">
        <f aca="false">FilterOPk!N$36</f>
        <v>0</v>
      </c>
      <c r="Q2630" s="51" t="n">
        <f aca="false">FilterOPk!O$36</f>
        <v>0</v>
      </c>
    </row>
    <row r="2631" customFormat="false" ht="12.75" hidden="false" customHeight="false" outlineLevel="0" collapsed="false">
      <c r="B2631" s="85" t="str">
        <f aca="false">FilterOPk!A$37</f>
        <v>Dana Davis</v>
      </c>
      <c r="C2631" s="13" t="n">
        <f aca="false">C2630+1</f>
        <v>2630</v>
      </c>
      <c r="D2631" s="50" t="n">
        <f aca="false">FilterOPk!B$37</f>
        <v>0</v>
      </c>
      <c r="E2631" s="50" t="n">
        <f aca="false">FilterOPk!C$37</f>
        <v>0</v>
      </c>
      <c r="F2631" s="50" t="n">
        <f aca="false">FilterOPk!D$37</f>
        <v>0</v>
      </c>
      <c r="G2631" s="50" t="n">
        <f aca="false">FilterOPk!E$37</f>
        <v>0</v>
      </c>
      <c r="H2631" s="50" t="n">
        <f aca="false">FilterOPk!F$37</f>
        <v>0</v>
      </c>
      <c r="I2631" s="50" t="n">
        <f aca="false">FilterOPk!G$37</f>
        <v>0</v>
      </c>
      <c r="J2631" s="50" t="n">
        <f aca="false">FilterOPk!H$37</f>
        <v>0</v>
      </c>
      <c r="K2631" s="50" t="n">
        <f aca="false">FilterOPk!I$37</f>
        <v>0</v>
      </c>
      <c r="L2631" s="50" t="n">
        <f aca="false">FilterOPk!J$37</f>
        <v>0</v>
      </c>
      <c r="M2631" s="50" t="n">
        <f aca="false">FilterOPk!K$37</f>
        <v>0</v>
      </c>
      <c r="N2631" s="50" t="n">
        <f aca="false">FilterOPk!L$37</f>
        <v>0</v>
      </c>
      <c r="O2631" s="50" t="n">
        <f aca="false">FilterOPk!M$37</f>
        <v>0</v>
      </c>
      <c r="P2631" s="50" t="n">
        <f aca="false">FilterOPk!N$37</f>
        <v>0</v>
      </c>
      <c r="Q2631" s="51" t="n">
        <f aca="false">FilterOPk!O$37</f>
        <v>0</v>
      </c>
    </row>
    <row r="2632" customFormat="false" ht="12.75" hidden="false" customHeight="false" outlineLevel="0" collapsed="false">
      <c r="B2632" s="85" t="str">
        <f aca="false">FilterOPk!A$38</f>
        <v>Tom May</v>
      </c>
      <c r="C2632" s="13" t="n">
        <f aca="false">C2631+1</f>
        <v>2631</v>
      </c>
      <c r="D2632" s="50" t="n">
        <f aca="false">FilterOPk!B$38</f>
        <v>0</v>
      </c>
      <c r="E2632" s="50" t="n">
        <f aca="false">FilterOPk!C$38</f>
        <v>0</v>
      </c>
      <c r="F2632" s="50" t="n">
        <f aca="false">FilterOPk!D$38</f>
        <v>0</v>
      </c>
      <c r="G2632" s="50" t="n">
        <f aca="false">FilterOPk!E$38</f>
        <v>0</v>
      </c>
      <c r="H2632" s="50" t="n">
        <f aca="false">FilterOPk!F$38</f>
        <v>0</v>
      </c>
      <c r="I2632" s="50" t="n">
        <f aca="false">FilterOPk!G$38</f>
        <v>0</v>
      </c>
      <c r="J2632" s="50" t="n">
        <f aca="false">FilterOPk!H$38</f>
        <v>0</v>
      </c>
      <c r="K2632" s="50" t="n">
        <f aca="false">FilterOPk!I$38</f>
        <v>0</v>
      </c>
      <c r="L2632" s="50" t="n">
        <f aca="false">FilterOPk!J$38</f>
        <v>0</v>
      </c>
      <c r="M2632" s="50" t="n">
        <f aca="false">FilterOPk!K$38</f>
        <v>0</v>
      </c>
      <c r="N2632" s="50" t="n">
        <f aca="false">FilterOPk!L$38</f>
        <v>0</v>
      </c>
      <c r="O2632" s="50" t="n">
        <f aca="false">FilterOPk!M$38</f>
        <v>0</v>
      </c>
      <c r="P2632" s="50" t="n">
        <f aca="false">FilterOPk!N$38</f>
        <v>0</v>
      </c>
      <c r="Q2632" s="51" t="n">
        <f aca="false">FilterOPk!O$38</f>
        <v>0</v>
      </c>
    </row>
    <row r="2633" customFormat="false" ht="12.75" hidden="false" customHeight="false" outlineLevel="0" collapsed="false">
      <c r="B2633" s="85" t="str">
        <f aca="false">FilterOPk!A$39</f>
        <v>Clint Dean</v>
      </c>
      <c r="C2633" s="13" t="n">
        <f aca="false">C2632+1</f>
        <v>2632</v>
      </c>
      <c r="D2633" s="50" t="n">
        <f aca="false">FilterOPk!B$39</f>
        <v>0</v>
      </c>
      <c r="E2633" s="50" t="n">
        <f aca="false">FilterOPk!C$39</f>
        <v>0</v>
      </c>
      <c r="F2633" s="50" t="n">
        <f aca="false">FilterOPk!D$39</f>
        <v>0</v>
      </c>
      <c r="G2633" s="50" t="n">
        <f aca="false">FilterOPk!E$39</f>
        <v>0</v>
      </c>
      <c r="H2633" s="50" t="n">
        <f aca="false">FilterOPk!F$39</f>
        <v>0</v>
      </c>
      <c r="I2633" s="50" t="n">
        <f aca="false">FilterOPk!G$39</f>
        <v>0</v>
      </c>
      <c r="J2633" s="50" t="n">
        <f aca="false">FilterOPk!H$39</f>
        <v>0</v>
      </c>
      <c r="K2633" s="50" t="n">
        <f aca="false">FilterOPk!I$39</f>
        <v>0</v>
      </c>
      <c r="L2633" s="50" t="n">
        <f aca="false">FilterOPk!J$39</f>
        <v>0</v>
      </c>
      <c r="M2633" s="50" t="n">
        <f aca="false">FilterOPk!K$39</f>
        <v>0</v>
      </c>
      <c r="N2633" s="50" t="n">
        <f aca="false">FilterOPk!L$39</f>
        <v>0</v>
      </c>
      <c r="O2633" s="50" t="n">
        <f aca="false">FilterOPk!M$39</f>
        <v>0</v>
      </c>
      <c r="P2633" s="50" t="n">
        <f aca="false">FilterOPk!N$39</f>
        <v>0</v>
      </c>
      <c r="Q2633" s="51" t="n">
        <f aca="false">FilterOPk!O$39</f>
        <v>0</v>
      </c>
    </row>
    <row r="2634" customFormat="false" ht="12.75" hidden="false" customHeight="false" outlineLevel="0" collapsed="false">
      <c r="B2634" s="85" t="str">
        <f aca="false">FilterOPk!A$40</f>
        <v>Rob Benson</v>
      </c>
      <c r="C2634" s="13" t="n">
        <f aca="false">C2633+1</f>
        <v>2633</v>
      </c>
      <c r="D2634" s="50" t="n">
        <f aca="false">FilterOPk!B$40</f>
        <v>0</v>
      </c>
      <c r="E2634" s="50" t="n">
        <f aca="false">FilterOPk!C$40</f>
        <v>0</v>
      </c>
      <c r="F2634" s="50" t="n">
        <f aca="false">FilterOPk!D$40</f>
        <v>0</v>
      </c>
      <c r="G2634" s="50" t="n">
        <f aca="false">FilterOPk!E$40</f>
        <v>0</v>
      </c>
      <c r="H2634" s="50" t="n">
        <f aca="false">FilterOPk!F$40</f>
        <v>0</v>
      </c>
      <c r="I2634" s="50" t="n">
        <f aca="false">FilterOPk!G$40</f>
        <v>0</v>
      </c>
      <c r="J2634" s="50" t="n">
        <f aca="false">FilterOPk!H$40</f>
        <v>0</v>
      </c>
      <c r="K2634" s="50" t="n">
        <f aca="false">FilterOPk!I$40</f>
        <v>0</v>
      </c>
      <c r="L2634" s="50" t="n">
        <f aca="false">FilterOPk!J$40</f>
        <v>0</v>
      </c>
      <c r="M2634" s="50" t="n">
        <f aca="false">FilterOPk!K$40</f>
        <v>0</v>
      </c>
      <c r="N2634" s="50" t="n">
        <f aca="false">FilterOPk!L$40</f>
        <v>0</v>
      </c>
      <c r="O2634" s="50" t="n">
        <f aca="false">FilterOPk!M$40</f>
        <v>0</v>
      </c>
      <c r="P2634" s="50" t="n">
        <f aca="false">FilterOPk!N$40</f>
        <v>0</v>
      </c>
      <c r="Q2634" s="51" t="n">
        <f aca="false">FilterOPk!O$40</f>
        <v>0</v>
      </c>
    </row>
    <row r="2635" customFormat="false" ht="12.75" hidden="false" customHeight="false" outlineLevel="0" collapsed="false">
      <c r="B2635" s="85" t="str">
        <f aca="false">FilterOPk!A$41</f>
        <v>Matt Lorenz</v>
      </c>
      <c r="C2635" s="13" t="n">
        <f aca="false">C2634+1</f>
        <v>2634</v>
      </c>
      <c r="D2635" s="50" t="n">
        <f aca="false">FilterOPk!B$41</f>
        <v>0</v>
      </c>
      <c r="E2635" s="50" t="n">
        <f aca="false">FilterOPk!C$41</f>
        <v>0</v>
      </c>
      <c r="F2635" s="50" t="n">
        <f aca="false">FilterOPk!D$41</f>
        <v>0</v>
      </c>
      <c r="G2635" s="50" t="n">
        <f aca="false">FilterOPk!E$41</f>
        <v>0</v>
      </c>
      <c r="H2635" s="50" t="n">
        <f aca="false">FilterOPk!F$41</f>
        <v>0</v>
      </c>
      <c r="I2635" s="50" t="n">
        <f aca="false">FilterOPk!G$41</f>
        <v>0</v>
      </c>
      <c r="J2635" s="50" t="n">
        <f aca="false">FilterOPk!H$41</f>
        <v>0</v>
      </c>
      <c r="K2635" s="50" t="n">
        <f aca="false">FilterOPk!I$41</f>
        <v>0</v>
      </c>
      <c r="L2635" s="50" t="n">
        <f aca="false">FilterOPk!J$41</f>
        <v>0</v>
      </c>
      <c r="M2635" s="50" t="n">
        <f aca="false">FilterOPk!K$41</f>
        <v>0</v>
      </c>
      <c r="N2635" s="50" t="n">
        <f aca="false">FilterOPk!L$41</f>
        <v>0</v>
      </c>
      <c r="O2635" s="50" t="n">
        <f aca="false">FilterOPk!M$41</f>
        <v>0</v>
      </c>
      <c r="P2635" s="50" t="n">
        <f aca="false">FilterOPk!N$41</f>
        <v>0</v>
      </c>
      <c r="Q2635" s="51" t="n">
        <f aca="false">FilterOPk!O$41</f>
        <v>0</v>
      </c>
    </row>
    <row r="2636" customFormat="false" ht="12.75" hidden="false" customHeight="false" outlineLevel="0" collapsed="false">
      <c r="B2636" s="85" t="str">
        <f aca="false">FilterOPk!A$42</f>
        <v>John Forney</v>
      </c>
      <c r="C2636" s="13" t="n">
        <f aca="false">C2635+1</f>
        <v>2635</v>
      </c>
      <c r="D2636" s="50" t="n">
        <f aca="false">FilterOPk!B$42</f>
        <v>0</v>
      </c>
      <c r="E2636" s="50" t="n">
        <f aca="false">FilterOPk!C$42</f>
        <v>0</v>
      </c>
      <c r="F2636" s="50" t="n">
        <f aca="false">FilterOPk!D$42</f>
        <v>0</v>
      </c>
      <c r="G2636" s="50" t="n">
        <f aca="false">FilterOPk!E$42</f>
        <v>0</v>
      </c>
      <c r="H2636" s="50" t="n">
        <f aca="false">FilterOPk!F$42</f>
        <v>0</v>
      </c>
      <c r="I2636" s="50" t="n">
        <f aca="false">FilterOPk!G$42</f>
        <v>0</v>
      </c>
      <c r="J2636" s="50" t="n">
        <f aca="false">FilterOPk!H$42</f>
        <v>0</v>
      </c>
      <c r="K2636" s="50" t="n">
        <f aca="false">FilterOPk!I$42</f>
        <v>0</v>
      </c>
      <c r="L2636" s="50" t="n">
        <f aca="false">FilterOPk!J$42</f>
        <v>0</v>
      </c>
      <c r="M2636" s="50" t="n">
        <f aca="false">FilterOPk!K$42</f>
        <v>0</v>
      </c>
      <c r="N2636" s="50" t="n">
        <f aca="false">FilterOPk!L$42</f>
        <v>0</v>
      </c>
      <c r="O2636" s="50" t="n">
        <f aca="false">FilterOPk!M$42</f>
        <v>0</v>
      </c>
      <c r="P2636" s="50" t="n">
        <f aca="false">FilterOPk!N$42</f>
        <v>0</v>
      </c>
      <c r="Q2636" s="51" t="n">
        <f aca="false">FilterOPk!O$42</f>
        <v>0</v>
      </c>
    </row>
    <row r="2637" customFormat="false" ht="12.75" hidden="false" customHeight="false" outlineLevel="0" collapsed="false">
      <c r="B2637" s="85" t="str">
        <f aca="false">FilterOPk!A$43</f>
        <v>Mike Carson</v>
      </c>
      <c r="C2637" s="13" t="n">
        <f aca="false">C2636+1</f>
        <v>2636</v>
      </c>
      <c r="D2637" s="50" t="n">
        <f aca="false">FilterOPk!B$43</f>
        <v>0</v>
      </c>
      <c r="E2637" s="50" t="n">
        <f aca="false">FilterOPk!C$43</f>
        <v>0</v>
      </c>
      <c r="F2637" s="50" t="n">
        <f aca="false">FilterOPk!D$43</f>
        <v>0</v>
      </c>
      <c r="G2637" s="50" t="n">
        <f aca="false">FilterOPk!E$43</f>
        <v>0</v>
      </c>
      <c r="H2637" s="50" t="n">
        <f aca="false">FilterOPk!F$43</f>
        <v>0</v>
      </c>
      <c r="I2637" s="50" t="n">
        <f aca="false">FilterOPk!G$43</f>
        <v>0</v>
      </c>
      <c r="J2637" s="50" t="n">
        <f aca="false">FilterOPk!H$43</f>
        <v>0</v>
      </c>
      <c r="K2637" s="50" t="n">
        <f aca="false">FilterOPk!I$43</f>
        <v>0</v>
      </c>
      <c r="L2637" s="50" t="n">
        <f aca="false">FilterOPk!J$43</f>
        <v>0</v>
      </c>
      <c r="M2637" s="50" t="n">
        <f aca="false">FilterOPk!K$43</f>
        <v>0</v>
      </c>
      <c r="N2637" s="50" t="n">
        <f aca="false">FilterOPk!L$43</f>
        <v>0</v>
      </c>
      <c r="O2637" s="50" t="n">
        <f aca="false">FilterOPk!M$43</f>
        <v>0</v>
      </c>
      <c r="P2637" s="50" t="n">
        <f aca="false">FilterOPk!N$43</f>
        <v>0</v>
      </c>
      <c r="Q2637" s="51" t="n">
        <f aca="false">FilterOPk!O$43</f>
        <v>0</v>
      </c>
    </row>
    <row r="2638" customFormat="false" ht="12.75" hidden="false" customHeight="false" outlineLevel="0" collapsed="false">
      <c r="B2638" s="85" t="str">
        <f aca="false">FilterOPk!A$44</f>
        <v>Chris Dorland</v>
      </c>
      <c r="C2638" s="13" t="n">
        <f aca="false">C2637+1</f>
        <v>2637</v>
      </c>
      <c r="D2638" s="50" t="n">
        <f aca="false">FilterOPk!B$44</f>
        <v>0</v>
      </c>
      <c r="E2638" s="50" t="n">
        <f aca="false">FilterOPk!C$44</f>
        <v>0</v>
      </c>
      <c r="F2638" s="50" t="n">
        <f aca="false">FilterOPk!D$44</f>
        <v>0</v>
      </c>
      <c r="G2638" s="50" t="n">
        <f aca="false">FilterOPk!E$44</f>
        <v>0</v>
      </c>
      <c r="H2638" s="50" t="n">
        <f aca="false">FilterOPk!F$44</f>
        <v>0</v>
      </c>
      <c r="I2638" s="50" t="n">
        <f aca="false">FilterOPk!G$44</f>
        <v>0</v>
      </c>
      <c r="J2638" s="50" t="n">
        <f aca="false">FilterOPk!H$44</f>
        <v>0</v>
      </c>
      <c r="K2638" s="50" t="n">
        <f aca="false">FilterOPk!I$44</f>
        <v>0</v>
      </c>
      <c r="L2638" s="50" t="n">
        <f aca="false">FilterOPk!J$44</f>
        <v>0</v>
      </c>
      <c r="M2638" s="50" t="n">
        <f aca="false">FilterOPk!K$44</f>
        <v>0</v>
      </c>
      <c r="N2638" s="50" t="n">
        <f aca="false">FilterOPk!L$44</f>
        <v>0</v>
      </c>
      <c r="O2638" s="50" t="n">
        <f aca="false">FilterOPk!M$44</f>
        <v>0</v>
      </c>
      <c r="P2638" s="50" t="n">
        <f aca="false">FilterOPk!N$44</f>
        <v>0</v>
      </c>
      <c r="Q2638" s="51" t="n">
        <f aca="false">FilterOPk!O$44</f>
        <v>0</v>
      </c>
    </row>
    <row r="2639" customFormat="false" ht="12.75" hidden="false" customHeight="false" outlineLevel="0" collapsed="false">
      <c r="B2639" s="85" t="str">
        <f aca="false">FilterOPk!A$45</f>
        <v>Jeff King</v>
      </c>
      <c r="C2639" s="13" t="n">
        <f aca="false">C2638+1</f>
        <v>2638</v>
      </c>
      <c r="D2639" s="50" t="n">
        <f aca="false">FilterOPk!B$45</f>
        <v>0</v>
      </c>
      <c r="E2639" s="50" t="n">
        <f aca="false">FilterOPk!C$45</f>
        <v>0</v>
      </c>
      <c r="F2639" s="50" t="n">
        <f aca="false">FilterOPk!D$45</f>
        <v>0</v>
      </c>
      <c r="G2639" s="50" t="n">
        <f aca="false">FilterOPk!E$45</f>
        <v>0</v>
      </c>
      <c r="H2639" s="50" t="n">
        <f aca="false">FilterOPk!F$45</f>
        <v>0</v>
      </c>
      <c r="I2639" s="50" t="n">
        <f aca="false">FilterOPk!G$45</f>
        <v>0</v>
      </c>
      <c r="J2639" s="50" t="n">
        <f aca="false">FilterOPk!H$45</f>
        <v>0</v>
      </c>
      <c r="K2639" s="50" t="n">
        <f aca="false">FilterOPk!I$45</f>
        <v>0</v>
      </c>
      <c r="L2639" s="50" t="n">
        <f aca="false">FilterOPk!J$45</f>
        <v>0</v>
      </c>
      <c r="M2639" s="50" t="n">
        <f aca="false">FilterOPk!K$45</f>
        <v>0</v>
      </c>
      <c r="N2639" s="50" t="n">
        <f aca="false">FilterOPk!L$45</f>
        <v>0</v>
      </c>
      <c r="O2639" s="50" t="n">
        <f aca="false">FilterOPk!M$45</f>
        <v>0</v>
      </c>
      <c r="P2639" s="50" t="n">
        <f aca="false">FilterOPk!N$45</f>
        <v>0</v>
      </c>
      <c r="Q2639" s="51" t="n">
        <f aca="false">FilterOPk!O$45</f>
        <v>0</v>
      </c>
    </row>
    <row r="2640" customFormat="false" ht="12.75" hidden="false" customHeight="false" outlineLevel="0" collapsed="false">
      <c r="B2640" s="85" t="n">
        <f aca="false">FilterOPk!A$46</f>
        <v>0</v>
      </c>
      <c r="C2640" s="13" t="n">
        <f aca="false">C2639+1</f>
        <v>2639</v>
      </c>
      <c r="D2640" s="50" t="n">
        <f aca="false">FilterOPk!B$46</f>
        <v>0</v>
      </c>
      <c r="E2640" s="50" t="n">
        <f aca="false">FilterOPk!C$46</f>
        <v>0</v>
      </c>
      <c r="F2640" s="50" t="n">
        <f aca="false">FilterOPk!D$46</f>
        <v>0</v>
      </c>
      <c r="G2640" s="50" t="n">
        <f aca="false">FilterOPk!E$46</f>
        <v>0</v>
      </c>
      <c r="H2640" s="50" t="n">
        <f aca="false">FilterOPk!F$46</f>
        <v>0</v>
      </c>
      <c r="I2640" s="50" t="n">
        <f aca="false">FilterOPk!G$46</f>
        <v>0</v>
      </c>
      <c r="J2640" s="50" t="n">
        <f aca="false">FilterOPk!H$46</f>
        <v>0</v>
      </c>
      <c r="K2640" s="50" t="n">
        <f aca="false">FilterOPk!I$46</f>
        <v>0</v>
      </c>
      <c r="L2640" s="50" t="n">
        <f aca="false">FilterOPk!J$46</f>
        <v>0</v>
      </c>
      <c r="M2640" s="50" t="n">
        <f aca="false">FilterOPk!K$46</f>
        <v>0</v>
      </c>
      <c r="N2640" s="50" t="n">
        <f aca="false">FilterOPk!L$46</f>
        <v>0</v>
      </c>
      <c r="O2640" s="50" t="n">
        <f aca="false">FilterOPk!M$46</f>
        <v>0</v>
      </c>
      <c r="P2640" s="50" t="n">
        <f aca="false">FilterOPk!N$46</f>
        <v>0</v>
      </c>
      <c r="Q2640" s="51" t="n">
        <f aca="false">FilterOPk!O$46</f>
        <v>0</v>
      </c>
    </row>
    <row r="2641" customFormat="false" ht="12.75" hidden="false" customHeight="false" outlineLevel="0" collapsed="false">
      <c r="B2641" s="87" t="n">
        <f aca="false">FilterOPk!A$47</f>
        <v>0</v>
      </c>
      <c r="C2641" s="64" t="n">
        <f aca="false">C2640+1</f>
        <v>2640</v>
      </c>
      <c r="D2641" s="54" t="n">
        <f aca="false">FilterOPk!B$47</f>
        <v>0</v>
      </c>
      <c r="E2641" s="54" t="n">
        <f aca="false">FilterOPk!C$47</f>
        <v>0</v>
      </c>
      <c r="F2641" s="54" t="n">
        <f aca="false">FilterOPk!D$47</f>
        <v>0</v>
      </c>
      <c r="G2641" s="54" t="n">
        <f aca="false">FilterOPk!E$47</f>
        <v>0</v>
      </c>
      <c r="H2641" s="54" t="n">
        <f aca="false">FilterOPk!F$47</f>
        <v>0</v>
      </c>
      <c r="I2641" s="54" t="n">
        <f aca="false">FilterOPk!G$47</f>
        <v>0</v>
      </c>
      <c r="J2641" s="54" t="n">
        <f aca="false">FilterOPk!H$47</f>
        <v>0</v>
      </c>
      <c r="K2641" s="54" t="n">
        <f aca="false">FilterOPk!I$47</f>
        <v>0</v>
      </c>
      <c r="L2641" s="54" t="n">
        <f aca="false">FilterOPk!J$47</f>
        <v>0</v>
      </c>
      <c r="M2641" s="54" t="n">
        <f aca="false">FilterOPk!K$47</f>
        <v>0</v>
      </c>
      <c r="N2641" s="54" t="n">
        <f aca="false">FilterOPk!L$47</f>
        <v>0</v>
      </c>
      <c r="O2641" s="54" t="n">
        <f aca="false">FilterOPk!M$47</f>
        <v>0</v>
      </c>
      <c r="P2641" s="54" t="n">
        <f aca="false">FilterOPk!N$47</f>
        <v>0</v>
      </c>
      <c r="Q2641" s="55" t="n">
        <f aca="false">FilterOPk!O$47</f>
        <v>0</v>
      </c>
    </row>
    <row r="2642" customFormat="false" ht="12.75" hidden="false" customHeight="false" outlineLevel="0" collapsed="false">
      <c r="A2642" s="0" t="n">
        <f aca="false">A2602+1</f>
        <v>67</v>
      </c>
      <c r="B2642" s="57" t="n">
        <f aca="false">FilterOPk!D$1</f>
        <v>36907</v>
      </c>
      <c r="C2642" s="58" t="n">
        <f aca="false">C2641+1</f>
        <v>2641</v>
      </c>
      <c r="D2642" s="58"/>
      <c r="E2642" s="58"/>
      <c r="F2642" s="58"/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83"/>
    </row>
    <row r="2643" customFormat="false" ht="12.75" hidden="false" customHeight="false" outlineLevel="0" collapsed="false">
      <c r="B2643" s="61"/>
      <c r="C2643" s="13" t="n">
        <f aca="false">C2642+1</f>
        <v>2642</v>
      </c>
      <c r="D2643" s="13"/>
      <c r="E2643" s="21" t="s">
        <v>5</v>
      </c>
      <c r="F2643" s="21" t="s">
        <v>6</v>
      </c>
      <c r="G2643" s="21" t="s">
        <v>7</v>
      </c>
      <c r="H2643" s="21" t="s">
        <v>8</v>
      </c>
      <c r="I2643" s="21" t="s">
        <v>9</v>
      </c>
      <c r="J2643" s="21" t="s">
        <v>10</v>
      </c>
      <c r="K2643" s="21" t="s">
        <v>11</v>
      </c>
      <c r="L2643" s="21" t="s">
        <v>12</v>
      </c>
      <c r="M2643" s="21" t="s">
        <v>13</v>
      </c>
      <c r="N2643" s="21" t="s">
        <v>14</v>
      </c>
      <c r="O2643" s="21" t="n">
        <v>2002</v>
      </c>
      <c r="P2643" s="21" t="s">
        <v>15</v>
      </c>
      <c r="Q2643" s="84" t="s">
        <v>16</v>
      </c>
    </row>
    <row r="2644" customFormat="false" ht="12.75" hidden="false" customHeight="false" outlineLevel="0" collapsed="false">
      <c r="B2644" s="85" t="str">
        <f aca="false">FilterOPk!A$9</f>
        <v>Power positions</v>
      </c>
      <c r="C2644" s="13" t="n">
        <f aca="false">C2643+1</f>
        <v>2643</v>
      </c>
      <c r="D2644" s="13" t="s">
        <v>4</v>
      </c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13"/>
      <c r="Q2644" s="86"/>
    </row>
    <row r="2645" customFormat="false" ht="12.75" hidden="false" customHeight="false" outlineLevel="0" collapsed="false">
      <c r="B2645" s="85" t="str">
        <f aca="false">FilterOPk!A$10</f>
        <v>East Position</v>
      </c>
      <c r="C2645" s="13" t="n">
        <f aca="false">C2644+1</f>
        <v>2644</v>
      </c>
      <c r="D2645" s="50" t="n">
        <f aca="false">FilterOPk!B$10</f>
        <v>34784396.7946123</v>
      </c>
      <c r="E2645" s="50" t="n">
        <f aca="false">FilterOPk!C$10</f>
        <v>139428.68</v>
      </c>
      <c r="F2645" s="50" t="n">
        <f aca="false">FilterOPk!D$10</f>
        <v>244540.42</v>
      </c>
      <c r="G2645" s="50" t="n">
        <f aca="false">FilterOPk!E$10</f>
        <v>352018.99</v>
      </c>
      <c r="H2645" s="50" t="n">
        <f aca="false">FilterOPk!F$10</f>
        <v>454047.41</v>
      </c>
      <c r="I2645" s="50" t="n">
        <f aca="false">FilterOPk!G$10</f>
        <v>460700.87</v>
      </c>
      <c r="J2645" s="50" t="n">
        <f aca="false">FilterOPk!H$10</f>
        <v>371715.26</v>
      </c>
      <c r="K2645" s="50" t="n">
        <f aca="false">FilterOPk!I$10</f>
        <v>743238.67</v>
      </c>
      <c r="L2645" s="50" t="n">
        <f aca="false">FilterOPk!J$10</f>
        <v>433572.73</v>
      </c>
      <c r="M2645" s="50" t="n">
        <f aca="false">FilterOPk!K$10</f>
        <v>1264075.99</v>
      </c>
      <c r="N2645" s="50" t="n">
        <f aca="false">FilterOPk!L$10</f>
        <v>4463339.02</v>
      </c>
      <c r="O2645" s="50" t="n">
        <f aca="false">FilterOPk!M$10</f>
        <v>-232298.41</v>
      </c>
      <c r="P2645" s="50" t="n">
        <f aca="false">FilterOPk!N$10</f>
        <v>1174384.84</v>
      </c>
      <c r="Q2645" s="51" t="n">
        <f aca="false">FilterOPk!O$10</f>
        <v>5405425.45</v>
      </c>
    </row>
    <row r="2646" customFormat="false" ht="12.75" hidden="false" customHeight="false" outlineLevel="0" collapsed="false">
      <c r="B2646" s="85" t="str">
        <f aca="false">FilterOPk!A$11</f>
        <v>East Power Mgmt</v>
      </c>
      <c r="C2646" s="13" t="n">
        <f aca="false">C2645+1</f>
        <v>2645</v>
      </c>
      <c r="D2646" s="50" t="n">
        <f aca="false">FilterOPk!B$11</f>
        <v>7547347.04451418</v>
      </c>
      <c r="E2646" s="50" t="n">
        <f aca="false">FilterOPk!C$11</f>
        <v>0</v>
      </c>
      <c r="F2646" s="50" t="n">
        <f aca="false">FilterOPk!D$11</f>
        <v>0</v>
      </c>
      <c r="G2646" s="50" t="n">
        <f aca="false">FilterOPk!E$11</f>
        <v>0</v>
      </c>
      <c r="H2646" s="50" t="n">
        <f aca="false">FilterOPk!F$11</f>
        <v>0</v>
      </c>
      <c r="I2646" s="50" t="n">
        <f aca="false">FilterOPk!G$11</f>
        <v>0</v>
      </c>
      <c r="J2646" s="50" t="n">
        <f aca="false">FilterOPk!H$11</f>
        <v>0</v>
      </c>
      <c r="K2646" s="50" t="n">
        <f aca="false">FilterOPk!I$11</f>
        <v>0</v>
      </c>
      <c r="L2646" s="50" t="n">
        <f aca="false">FilterOPk!J$11</f>
        <v>0</v>
      </c>
      <c r="M2646" s="50" t="n">
        <f aca="false">FilterOPk!K$11</f>
        <v>0</v>
      </c>
      <c r="N2646" s="50" t="n">
        <f aca="false">FilterOPk!L$11</f>
        <v>0</v>
      </c>
      <c r="O2646" s="50" t="n">
        <f aca="false">FilterOPk!M$11</f>
        <v>0</v>
      </c>
      <c r="P2646" s="50" t="n">
        <f aca="false">FilterOPk!N$11</f>
        <v>0</v>
      </c>
      <c r="Q2646" s="51" t="n">
        <f aca="false">FilterOPk!O$11</f>
        <v>0</v>
      </c>
    </row>
    <row r="2647" customFormat="false" ht="12.75" hidden="false" customHeight="false" outlineLevel="0" collapsed="false">
      <c r="B2647" s="85" t="str">
        <f aca="false">FilterOPk!A$12</f>
        <v>Long Term Options</v>
      </c>
      <c r="C2647" s="13" t="n">
        <f aca="false">C2646+1</f>
        <v>2646</v>
      </c>
      <c r="D2647" s="50" t="n">
        <f aca="false">FilterOPk!B$12</f>
        <v>0</v>
      </c>
      <c r="E2647" s="50" t="n">
        <f aca="false">FilterOPk!C$12</f>
        <v>0</v>
      </c>
      <c r="F2647" s="50" t="n">
        <f aca="false">FilterOPk!D$12</f>
        <v>0</v>
      </c>
      <c r="G2647" s="50" t="n">
        <f aca="false">FilterOPk!E$12</f>
        <v>0</v>
      </c>
      <c r="H2647" s="50" t="n">
        <f aca="false">FilterOPk!F$12</f>
        <v>0</v>
      </c>
      <c r="I2647" s="50" t="n">
        <f aca="false">FilterOPk!G$12</f>
        <v>0</v>
      </c>
      <c r="J2647" s="50" t="n">
        <f aca="false">FilterOPk!H$12</f>
        <v>0</v>
      </c>
      <c r="K2647" s="50" t="n">
        <f aca="false">FilterOPk!I$12</f>
        <v>0</v>
      </c>
      <c r="L2647" s="50" t="n">
        <f aca="false">FilterOPk!J$12</f>
        <v>0</v>
      </c>
      <c r="M2647" s="50" t="n">
        <f aca="false">FilterOPk!K$12</f>
        <v>0</v>
      </c>
      <c r="N2647" s="50" t="n">
        <f aca="false">FilterOPk!L$12</f>
        <v>0</v>
      </c>
      <c r="O2647" s="50" t="n">
        <f aca="false">FilterOPk!M$12</f>
        <v>0</v>
      </c>
      <c r="P2647" s="50" t="n">
        <f aca="false">FilterOPk!N$12</f>
        <v>0</v>
      </c>
      <c r="Q2647" s="51" t="n">
        <f aca="false">FilterOPk!O$12</f>
        <v>0</v>
      </c>
    </row>
    <row r="2648" customFormat="false" ht="12.75" hidden="false" customHeight="false" outlineLevel="0" collapsed="false">
      <c r="B2648" s="85" t="str">
        <f aca="false">FilterOPk!A$13</f>
        <v>LT-MIDWEST</v>
      </c>
      <c r="C2648" s="13" t="n">
        <f aca="false">C2647+1</f>
        <v>2647</v>
      </c>
      <c r="D2648" s="50" t="n">
        <f aca="false">FilterOPk!B$13</f>
        <v>7151089.47366245</v>
      </c>
      <c r="E2648" s="50" t="n">
        <f aca="false">FilterOPk!C$13</f>
        <v>36317.39</v>
      </c>
      <c r="F2648" s="50" t="n">
        <f aca="false">FilterOPk!D$13</f>
        <v>95142.77</v>
      </c>
      <c r="G2648" s="50" t="n">
        <f aca="false">FilterOPk!E$13</f>
        <v>106523.31</v>
      </c>
      <c r="H2648" s="50" t="n">
        <f aca="false">FilterOPk!F$13</f>
        <v>103615.07</v>
      </c>
      <c r="I2648" s="50" t="n">
        <f aca="false">FilterOPk!G$13</f>
        <v>106049.09</v>
      </c>
      <c r="J2648" s="50" t="n">
        <f aca="false">FilterOPk!H$13</f>
        <v>78310</v>
      </c>
      <c r="K2648" s="50" t="n">
        <f aca="false">FilterOPk!I$13</f>
        <v>160210.16</v>
      </c>
      <c r="L2648" s="50" t="n">
        <f aca="false">FilterOPk!J$13</f>
        <v>108136.49</v>
      </c>
      <c r="M2648" s="50" t="n">
        <f aca="false">FilterOPk!K$13</f>
        <v>312653.19</v>
      </c>
      <c r="N2648" s="50" t="n">
        <f aca="false">FilterOPk!L$13</f>
        <v>1106957.47</v>
      </c>
      <c r="O2648" s="50" t="n">
        <f aca="false">FilterOPk!M$13</f>
        <v>-124610.37</v>
      </c>
      <c r="P2648" s="50" t="n">
        <f aca="false">FilterOPk!N$13</f>
        <v>893459.31</v>
      </c>
      <c r="Q2648" s="51" t="n">
        <f aca="false">FilterOPk!O$13</f>
        <v>1875806.41</v>
      </c>
    </row>
    <row r="2649" customFormat="false" ht="12.75" hidden="false" customHeight="false" outlineLevel="0" collapsed="false">
      <c r="B2649" s="85" t="str">
        <f aca="false">FilterOPk!A$14</f>
        <v>ST-ECAR</v>
      </c>
      <c r="C2649" s="13" t="n">
        <f aca="false">C2648+1</f>
        <v>2648</v>
      </c>
      <c r="D2649" s="50" t="n">
        <f aca="false">FilterOPk!B$14</f>
        <v>238101.441960815</v>
      </c>
      <c r="E2649" s="50" t="n">
        <f aca="false">FilterOPk!C$14</f>
        <v>0</v>
      </c>
      <c r="F2649" s="50" t="n">
        <f aca="false">FilterOPk!D$14</f>
        <v>0</v>
      </c>
      <c r="G2649" s="50" t="n">
        <f aca="false">FilterOPk!E$14</f>
        <v>0</v>
      </c>
      <c r="H2649" s="50" t="n">
        <f aca="false">FilterOPk!F$14</f>
        <v>0</v>
      </c>
      <c r="I2649" s="50" t="n">
        <f aca="false">FilterOPk!G$14</f>
        <v>0</v>
      </c>
      <c r="J2649" s="50" t="n">
        <f aca="false">FilterOPk!H$14</f>
        <v>0</v>
      </c>
      <c r="K2649" s="50" t="n">
        <f aca="false">FilterOPk!I$14</f>
        <v>0</v>
      </c>
      <c r="L2649" s="50" t="n">
        <f aca="false">FilterOPk!J$14</f>
        <v>0</v>
      </c>
      <c r="M2649" s="50" t="n">
        <f aca="false">FilterOPk!K$14</f>
        <v>0</v>
      </c>
      <c r="N2649" s="50" t="n">
        <f aca="false">FilterOPk!L$14</f>
        <v>0</v>
      </c>
      <c r="O2649" s="50" t="n">
        <f aca="false">FilterOPk!M$14</f>
        <v>0</v>
      </c>
      <c r="P2649" s="50" t="n">
        <f aca="false">FilterOPk!N$14</f>
        <v>0</v>
      </c>
      <c r="Q2649" s="51" t="n">
        <f aca="false">FilterOPk!O$14</f>
        <v>0</v>
      </c>
    </row>
    <row r="2650" customFormat="false" ht="12.75" hidden="false" customHeight="false" outlineLevel="0" collapsed="false">
      <c r="B2650" s="85" t="str">
        <f aca="false">FilterOPk!A$15</f>
        <v>ST- MAPP</v>
      </c>
      <c r="C2650" s="13" t="n">
        <f aca="false">C2649+1</f>
        <v>2649</v>
      </c>
      <c r="D2650" s="50" t="n">
        <f aca="false">FilterOPk!B$15</f>
        <v>254636.614020626</v>
      </c>
      <c r="E2650" s="50" t="n">
        <f aca="false">FilterOPk!C$15</f>
        <v>-1590.85</v>
      </c>
      <c r="F2650" s="50" t="n">
        <f aca="false">FilterOPk!D$15</f>
        <v>-3167.72</v>
      </c>
      <c r="G2650" s="50" t="n">
        <f aca="false">FilterOPk!E$15</f>
        <v>-3546.79</v>
      </c>
      <c r="H2650" s="50" t="n">
        <f aca="false">FilterOPk!F$15</f>
        <v>-3530.89</v>
      </c>
      <c r="I2650" s="50" t="n">
        <f aca="false">FilterOPk!G$15</f>
        <v>0</v>
      </c>
      <c r="J2650" s="50" t="n">
        <f aca="false">FilterOPk!H$15</f>
        <v>0</v>
      </c>
      <c r="K2650" s="50" t="n">
        <f aca="false">FilterOPk!I$15</f>
        <v>0</v>
      </c>
      <c r="L2650" s="50" t="n">
        <f aca="false">FilterOPk!J$15</f>
        <v>0</v>
      </c>
      <c r="M2650" s="50" t="n">
        <f aca="false">FilterOPk!K$15</f>
        <v>0</v>
      </c>
      <c r="N2650" s="50" t="n">
        <f aca="false">FilterOPk!L$15</f>
        <v>-11836.25</v>
      </c>
      <c r="O2650" s="50" t="n">
        <f aca="false">FilterOPk!M$15</f>
        <v>0</v>
      </c>
      <c r="P2650" s="50" t="n">
        <f aca="false">FilterOPk!N$15</f>
        <v>0</v>
      </c>
      <c r="Q2650" s="51" t="n">
        <f aca="false">FilterOPk!O$15</f>
        <v>-11836.25</v>
      </c>
    </row>
    <row r="2651" customFormat="false" ht="12.75" hidden="false" customHeight="false" outlineLevel="0" collapsed="false">
      <c r="B2651" s="85" t="str">
        <f aca="false">FilterOPk!A$16</f>
        <v>ST- MAIN</v>
      </c>
      <c r="C2651" s="13" t="n">
        <f aca="false">C2650+1</f>
        <v>2650</v>
      </c>
      <c r="D2651" s="50" t="n">
        <f aca="false">FilterOPk!B$16</f>
        <v>694293.253349893</v>
      </c>
      <c r="E2651" s="50" t="n">
        <f aca="false">FilterOPk!C$16</f>
        <v>0</v>
      </c>
      <c r="F2651" s="50" t="n">
        <f aca="false">FilterOPk!D$16</f>
        <v>0</v>
      </c>
      <c r="G2651" s="50" t="n">
        <f aca="false">FilterOPk!E$16</f>
        <v>0</v>
      </c>
      <c r="H2651" s="50" t="n">
        <f aca="false">FilterOPk!F$16</f>
        <v>0</v>
      </c>
      <c r="I2651" s="50" t="n">
        <f aca="false">FilterOPk!G$16</f>
        <v>0</v>
      </c>
      <c r="J2651" s="50" t="n">
        <f aca="false">FilterOPk!H$16</f>
        <v>0</v>
      </c>
      <c r="K2651" s="50" t="n">
        <f aca="false">FilterOPk!I$16</f>
        <v>0</v>
      </c>
      <c r="L2651" s="50" t="n">
        <f aca="false">FilterOPk!J$16</f>
        <v>0</v>
      </c>
      <c r="M2651" s="50" t="n">
        <f aca="false">FilterOPk!K$16</f>
        <v>0</v>
      </c>
      <c r="N2651" s="50" t="n">
        <f aca="false">FilterOPk!L$16</f>
        <v>0</v>
      </c>
      <c r="O2651" s="50" t="n">
        <f aca="false">FilterOPk!M$16</f>
        <v>0</v>
      </c>
      <c r="P2651" s="50" t="n">
        <f aca="false">FilterOPk!N$16</f>
        <v>0</v>
      </c>
      <c r="Q2651" s="51" t="n">
        <f aca="false">FilterOPk!O$16</f>
        <v>0</v>
      </c>
    </row>
    <row r="2652" customFormat="false" ht="12.75" hidden="false" customHeight="false" outlineLevel="0" collapsed="false">
      <c r="B2652" s="85" t="str">
        <f aca="false">FilterOPk!A$17</f>
        <v>MW-ANALYST</v>
      </c>
      <c r="C2652" s="13" t="n">
        <f aca="false">C2651+1</f>
        <v>2651</v>
      </c>
      <c r="D2652" s="50" t="n">
        <f aca="false">FilterOPk!B$17</f>
        <v>0</v>
      </c>
      <c r="E2652" s="50" t="n">
        <f aca="false">FilterOPk!C$17</f>
        <v>0</v>
      </c>
      <c r="F2652" s="50" t="n">
        <f aca="false">FilterOPk!D$17</f>
        <v>0</v>
      </c>
      <c r="G2652" s="50" t="n">
        <f aca="false">FilterOPk!E$17</f>
        <v>0</v>
      </c>
      <c r="H2652" s="50" t="n">
        <f aca="false">FilterOPk!F$17</f>
        <v>0</v>
      </c>
      <c r="I2652" s="50" t="n">
        <f aca="false">FilterOPk!G$17</f>
        <v>0</v>
      </c>
      <c r="J2652" s="50" t="n">
        <f aca="false">FilterOPk!H$17</f>
        <v>0</v>
      </c>
      <c r="K2652" s="50" t="n">
        <f aca="false">FilterOPk!I$17</f>
        <v>0</v>
      </c>
      <c r="L2652" s="50" t="n">
        <f aca="false">FilterOPk!J$17</f>
        <v>0</v>
      </c>
      <c r="M2652" s="50" t="n">
        <f aca="false">FilterOPk!K$17</f>
        <v>0</v>
      </c>
      <c r="N2652" s="50" t="n">
        <f aca="false">FilterOPk!L$17</f>
        <v>0</v>
      </c>
      <c r="O2652" s="50" t="n">
        <f aca="false">FilterOPk!M$17</f>
        <v>0</v>
      </c>
      <c r="P2652" s="50" t="n">
        <f aca="false">FilterOPk!N$17</f>
        <v>0</v>
      </c>
      <c r="Q2652" s="51" t="n">
        <f aca="false">FilterOPk!O$17</f>
        <v>0</v>
      </c>
    </row>
    <row r="2653" customFormat="false" ht="12.75" hidden="false" customHeight="false" outlineLevel="0" collapsed="false">
      <c r="B2653" s="85" t="str">
        <f aca="false">FilterOPk!A$18</f>
        <v>LT-NE</v>
      </c>
      <c r="C2653" s="13" t="n">
        <f aca="false">C2652+1</f>
        <v>2652</v>
      </c>
      <c r="D2653" s="50" t="n">
        <f aca="false">FilterOPk!B$18</f>
        <v>6187311.37539291</v>
      </c>
      <c r="E2653" s="50" t="n">
        <f aca="false">FilterOPk!C$18</f>
        <v>38662.79</v>
      </c>
      <c r="F2653" s="50" t="n">
        <f aca="false">FilterOPk!D$18</f>
        <v>89522.8</v>
      </c>
      <c r="G2653" s="50" t="n">
        <f aca="false">FilterOPk!E$18</f>
        <v>158536.19</v>
      </c>
      <c r="H2653" s="50" t="n">
        <f aca="false">FilterOPk!F$18</f>
        <v>261849.24</v>
      </c>
      <c r="I2653" s="50" t="n">
        <f aca="false">FilterOPk!G$18</f>
        <v>291708.83</v>
      </c>
      <c r="J2653" s="50" t="n">
        <f aca="false">FilterOPk!H$18</f>
        <v>228360.42</v>
      </c>
      <c r="K2653" s="50" t="n">
        <f aca="false">FilterOPk!I$18</f>
        <v>445432.42</v>
      </c>
      <c r="L2653" s="50" t="n">
        <f aca="false">FilterOPk!J$18</f>
        <v>266345.8</v>
      </c>
      <c r="M2653" s="50" t="n">
        <f aca="false">FilterOPk!K$18</f>
        <v>801315.09</v>
      </c>
      <c r="N2653" s="50" t="n">
        <f aca="false">FilterOPk!L$18</f>
        <v>2581733.58</v>
      </c>
      <c r="O2653" s="50" t="n">
        <f aca="false">FilterOPk!M$18</f>
        <v>-636932.37</v>
      </c>
      <c r="P2653" s="50" t="n">
        <f aca="false">FilterOPk!N$18</f>
        <v>-2303942.42</v>
      </c>
      <c r="Q2653" s="51" t="n">
        <f aca="false">FilterOPk!O$18</f>
        <v>-359141.210000001</v>
      </c>
    </row>
    <row r="2654" customFormat="false" ht="12.75" hidden="false" customHeight="false" outlineLevel="0" collapsed="false">
      <c r="B2654" s="85" t="str">
        <f aca="false">FilterOPk!A$19</f>
        <v>LT-PJM</v>
      </c>
      <c r="C2654" s="13" t="n">
        <f aca="false">C2653+1</f>
        <v>2653</v>
      </c>
      <c r="D2654" s="50" t="n">
        <f aca="false">FilterOPk!B$19</f>
        <v>1818236.42109565</v>
      </c>
      <c r="E2654" s="50" t="n">
        <f aca="false">FilterOPk!C$19</f>
        <v>0</v>
      </c>
      <c r="F2654" s="50" t="n">
        <f aca="false">FilterOPk!D$19</f>
        <v>19402.28</v>
      </c>
      <c r="G2654" s="50" t="n">
        <f aca="false">FilterOPk!E$19</f>
        <v>57930.92</v>
      </c>
      <c r="H2654" s="50" t="n">
        <f aca="false">FilterOPk!F$19</f>
        <v>59436.7</v>
      </c>
      <c r="I2654" s="50" t="n">
        <f aca="false">FilterOPk!G$19</f>
        <v>19136.52</v>
      </c>
      <c r="J2654" s="50" t="n">
        <f aca="false">FilterOPk!H$19</f>
        <v>18664.41</v>
      </c>
      <c r="K2654" s="50" t="n">
        <f aca="false">FilterOPk!I$19</f>
        <v>33608.82</v>
      </c>
      <c r="L2654" s="50" t="n">
        <f aca="false">FilterOPk!J$19</f>
        <v>20867.53</v>
      </c>
      <c r="M2654" s="50" t="n">
        <f aca="false">FilterOPk!K$19</f>
        <v>56340.86</v>
      </c>
      <c r="N2654" s="50" t="n">
        <f aca="false">FilterOPk!L$19</f>
        <v>285388.04</v>
      </c>
      <c r="O2654" s="50" t="n">
        <f aca="false">FilterOPk!M$19</f>
        <v>-1975.43</v>
      </c>
      <c r="P2654" s="50" t="n">
        <f aca="false">FilterOPk!N$19</f>
        <v>-179963.06</v>
      </c>
      <c r="Q2654" s="51" t="n">
        <f aca="false">FilterOPk!O$19</f>
        <v>103449.55</v>
      </c>
    </row>
    <row r="2655" customFormat="false" ht="12.75" hidden="false" customHeight="false" outlineLevel="0" collapsed="false">
      <c r="B2655" s="85" t="str">
        <f aca="false">FilterOPk!A$20</f>
        <v>LT- NY</v>
      </c>
      <c r="C2655" s="13" t="n">
        <f aca="false">C2654+1</f>
        <v>2654</v>
      </c>
      <c r="D2655" s="50" t="n">
        <f aca="false">FilterOPk!B$20</f>
        <v>0</v>
      </c>
      <c r="E2655" s="50" t="n">
        <f aca="false">FilterOPk!C$20</f>
        <v>-9128.22</v>
      </c>
      <c r="F2655" s="50" t="n">
        <f aca="false">FilterOPk!D$20</f>
        <v>-69725.26</v>
      </c>
      <c r="G2655" s="50" t="n">
        <f aca="false">FilterOPk!E$20</f>
        <v>0</v>
      </c>
      <c r="H2655" s="50" t="n">
        <f aca="false">FilterOPk!F$20</f>
        <v>0</v>
      </c>
      <c r="I2655" s="50" t="n">
        <f aca="false">FilterOPk!G$20</f>
        <v>0</v>
      </c>
      <c r="J2655" s="50" t="n">
        <f aca="false">FilterOPk!H$20</f>
        <v>0</v>
      </c>
      <c r="K2655" s="50" t="n">
        <f aca="false">FilterOPk!I$20</f>
        <v>0</v>
      </c>
      <c r="L2655" s="50" t="n">
        <f aca="false">FilterOPk!J$20</f>
        <v>0</v>
      </c>
      <c r="M2655" s="50" t="n">
        <f aca="false">FilterOPk!K$20</f>
        <v>0</v>
      </c>
      <c r="N2655" s="50" t="n">
        <f aca="false">FilterOPk!L$20</f>
        <v>-78853.48</v>
      </c>
      <c r="O2655" s="50" t="n">
        <f aca="false">FilterOPk!M$20</f>
        <v>0</v>
      </c>
      <c r="P2655" s="50" t="n">
        <f aca="false">FilterOPk!N$20</f>
        <v>12056.92</v>
      </c>
      <c r="Q2655" s="51" t="n">
        <f aca="false">FilterOPk!O$20</f>
        <v>-66796.56</v>
      </c>
    </row>
    <row r="2656" customFormat="false" ht="12.75" hidden="false" customHeight="false" outlineLevel="0" collapsed="false">
      <c r="B2656" s="85" t="str">
        <f aca="false">FilterOPk!A$21</f>
        <v>ST- PJM</v>
      </c>
      <c r="C2656" s="13" t="n">
        <f aca="false">C2655+1</f>
        <v>2655</v>
      </c>
      <c r="D2656" s="50" t="n">
        <f aca="false">FilterOPk!B$21</f>
        <v>1243093.71447674</v>
      </c>
      <c r="E2656" s="50" t="n">
        <f aca="false">FilterOPk!C$21</f>
        <v>13503.06</v>
      </c>
      <c r="F2656" s="50" t="n">
        <f aca="false">FilterOPk!D$21</f>
        <v>0</v>
      </c>
      <c r="G2656" s="50" t="n">
        <f aca="false">FilterOPk!E$21</f>
        <v>0</v>
      </c>
      <c r="H2656" s="50" t="n">
        <f aca="false">FilterOPk!F$21</f>
        <v>0</v>
      </c>
      <c r="I2656" s="50" t="n">
        <f aca="false">FilterOPk!G$21</f>
        <v>0</v>
      </c>
      <c r="J2656" s="50" t="n">
        <f aca="false">FilterOPk!H$21</f>
        <v>0</v>
      </c>
      <c r="K2656" s="50" t="n">
        <f aca="false">FilterOPk!I$21</f>
        <v>0</v>
      </c>
      <c r="L2656" s="50" t="n">
        <f aca="false">FilterOPk!J$21</f>
        <v>0</v>
      </c>
      <c r="M2656" s="50" t="n">
        <f aca="false">FilterOPk!K$21</f>
        <v>0</v>
      </c>
      <c r="N2656" s="50" t="n">
        <f aca="false">FilterOPk!L$21</f>
        <v>13503.06</v>
      </c>
      <c r="O2656" s="50" t="n">
        <f aca="false">FilterOPk!M$21</f>
        <v>0</v>
      </c>
      <c r="P2656" s="50" t="n">
        <f aca="false">FilterOPk!N$21</f>
        <v>0</v>
      </c>
      <c r="Q2656" s="51" t="n">
        <f aca="false">FilterOPk!O$21</f>
        <v>13503.06</v>
      </c>
    </row>
    <row r="2657" customFormat="false" ht="12.75" hidden="false" customHeight="false" outlineLevel="0" collapsed="false">
      <c r="B2657" s="85" t="str">
        <f aca="false">FilterOPk!A$22</f>
        <v>ST- NENG</v>
      </c>
      <c r="C2657" s="13" t="n">
        <f aca="false">C2656+1</f>
        <v>2656</v>
      </c>
      <c r="D2657" s="50" t="n">
        <f aca="false">FilterOPk!B$22</f>
        <v>539719.375927685</v>
      </c>
      <c r="E2657" s="50" t="n">
        <f aca="false">FilterOPk!C$22</f>
        <v>17499.36</v>
      </c>
      <c r="F2657" s="50" t="n">
        <f aca="false">FilterOPk!D$22</f>
        <v>34844.91</v>
      </c>
      <c r="G2657" s="50" t="n">
        <f aca="false">FilterOPk!E$22</f>
        <v>0</v>
      </c>
      <c r="H2657" s="50" t="n">
        <f aca="false">FilterOPk!F$22</f>
        <v>0</v>
      </c>
      <c r="I2657" s="50" t="n">
        <f aca="false">FilterOPk!G$22</f>
        <v>0</v>
      </c>
      <c r="J2657" s="50" t="n">
        <f aca="false">FilterOPk!H$22</f>
        <v>0</v>
      </c>
      <c r="K2657" s="50" t="n">
        <f aca="false">FilterOPk!I$22</f>
        <v>0</v>
      </c>
      <c r="L2657" s="50" t="n">
        <f aca="false">FilterOPk!J$22</f>
        <v>0</v>
      </c>
      <c r="M2657" s="50" t="n">
        <f aca="false">FilterOPk!K$22</f>
        <v>0</v>
      </c>
      <c r="N2657" s="50" t="n">
        <f aca="false">FilterOPk!L$22</f>
        <v>52344.27</v>
      </c>
      <c r="O2657" s="50" t="n">
        <f aca="false">FilterOPk!M$22</f>
        <v>0</v>
      </c>
      <c r="P2657" s="50" t="n">
        <f aca="false">FilterOPk!N$22</f>
        <v>0</v>
      </c>
      <c r="Q2657" s="51" t="n">
        <f aca="false">FilterOPk!O$22</f>
        <v>52344.27</v>
      </c>
    </row>
    <row r="2658" customFormat="false" ht="12.75" hidden="false" customHeight="false" outlineLevel="0" collapsed="false">
      <c r="B2658" s="85" t="str">
        <f aca="false">FilterOPk!A$23</f>
        <v>ST- NY</v>
      </c>
      <c r="C2658" s="13" t="n">
        <f aca="false">C2657+1</f>
        <v>2657</v>
      </c>
      <c r="D2658" s="50" t="n">
        <f aca="false">FilterOPk!B$23</f>
        <v>251437.188425373</v>
      </c>
      <c r="E2658" s="50" t="n">
        <f aca="false">FilterOPk!C$23</f>
        <v>22663</v>
      </c>
      <c r="F2658" s="50" t="n">
        <f aca="false">FilterOPk!D$23</f>
        <v>52267.36</v>
      </c>
      <c r="G2658" s="50" t="n">
        <f aca="false">FilterOPk!E$23</f>
        <v>0</v>
      </c>
      <c r="H2658" s="50" t="n">
        <f aca="false">FilterOPk!F$23</f>
        <v>0</v>
      </c>
      <c r="I2658" s="50" t="n">
        <f aca="false">FilterOPk!G$23</f>
        <v>0</v>
      </c>
      <c r="J2658" s="50" t="n">
        <f aca="false">FilterOPk!H$23</f>
        <v>0</v>
      </c>
      <c r="K2658" s="50" t="n">
        <f aca="false">FilterOPk!I$23</f>
        <v>0</v>
      </c>
      <c r="L2658" s="50" t="n">
        <f aca="false">FilterOPk!J$23</f>
        <v>0</v>
      </c>
      <c r="M2658" s="50" t="n">
        <f aca="false">FilterOPk!K$23</f>
        <v>0</v>
      </c>
      <c r="N2658" s="50" t="n">
        <f aca="false">FilterOPk!L$23</f>
        <v>74930.36</v>
      </c>
      <c r="O2658" s="50" t="n">
        <f aca="false">FilterOPk!M$23</f>
        <v>0</v>
      </c>
      <c r="P2658" s="50" t="n">
        <f aca="false">FilterOPk!N$23</f>
        <v>0</v>
      </c>
      <c r="Q2658" s="51" t="n">
        <f aca="false">FilterOPk!O$23</f>
        <v>74930.36</v>
      </c>
    </row>
    <row r="2659" customFormat="false" ht="12.75" hidden="false" customHeight="false" outlineLevel="0" collapsed="false">
      <c r="B2659" s="85" t="str">
        <f aca="false">FilterOPk!A$24</f>
        <v>NE- PHYS</v>
      </c>
      <c r="C2659" s="13" t="n">
        <f aca="false">C2658+1</f>
        <v>2658</v>
      </c>
      <c r="D2659" s="50" t="n">
        <f aca="false">FilterOPk!B$24</f>
        <v>0</v>
      </c>
      <c r="E2659" s="50" t="n">
        <f aca="false">FilterOPk!C$24</f>
        <v>0</v>
      </c>
      <c r="F2659" s="50" t="n">
        <f aca="false">FilterOPk!D$24</f>
        <v>0</v>
      </c>
      <c r="G2659" s="50" t="n">
        <f aca="false">FilterOPk!E$24</f>
        <v>0</v>
      </c>
      <c r="H2659" s="50" t="n">
        <f aca="false">FilterOPk!F$24</f>
        <v>0</v>
      </c>
      <c r="I2659" s="50" t="n">
        <f aca="false">FilterOPk!G$24</f>
        <v>0</v>
      </c>
      <c r="J2659" s="50" t="n">
        <f aca="false">FilterOPk!H$24</f>
        <v>0</v>
      </c>
      <c r="K2659" s="50" t="n">
        <f aca="false">FilterOPk!I$24</f>
        <v>0</v>
      </c>
      <c r="L2659" s="50" t="n">
        <f aca="false">FilterOPk!J$24</f>
        <v>0</v>
      </c>
      <c r="M2659" s="50" t="n">
        <f aca="false">FilterOPk!K$24</f>
        <v>0</v>
      </c>
      <c r="N2659" s="50" t="n">
        <f aca="false">FilterOPk!L$24</f>
        <v>0</v>
      </c>
      <c r="O2659" s="50" t="n">
        <f aca="false">FilterOPk!M$24</f>
        <v>0</v>
      </c>
      <c r="P2659" s="50" t="n">
        <f aca="false">FilterOPk!N$24</f>
        <v>0</v>
      </c>
      <c r="Q2659" s="51" t="n">
        <f aca="false">FilterOPk!O$24</f>
        <v>0</v>
      </c>
    </row>
    <row r="2660" customFormat="false" ht="12.75" hidden="false" customHeight="false" outlineLevel="0" collapsed="false">
      <c r="B2660" s="85" t="str">
        <f aca="false">FilterOPk!A$25</f>
        <v>LT-Southeast</v>
      </c>
      <c r="C2660" s="13" t="n">
        <f aca="false">C2659+1</f>
        <v>2659</v>
      </c>
      <c r="D2660" s="50" t="n">
        <f aca="false">FilterOPk!B$25</f>
        <v>11411200.8859117</v>
      </c>
      <c r="E2660" s="50" t="n">
        <f aca="false">FilterOPk!C$25</f>
        <v>15825.82</v>
      </c>
      <c r="F2660" s="50" t="n">
        <f aca="false">FilterOPk!D$25</f>
        <v>13250</v>
      </c>
      <c r="G2660" s="50" t="n">
        <f aca="false">FilterOPk!E$25</f>
        <v>24924.1</v>
      </c>
      <c r="H2660" s="50" t="n">
        <f aca="false">FilterOPk!F$25</f>
        <v>24690.47</v>
      </c>
      <c r="I2660" s="50" t="n">
        <f aca="false">FilterOPk!G$25</f>
        <v>26774</v>
      </c>
      <c r="J2660" s="50" t="n">
        <f aca="false">FilterOPk!H$25</f>
        <v>26715</v>
      </c>
      <c r="K2660" s="50" t="n">
        <f aca="false">FilterOPk!I$25</f>
        <v>57358.83</v>
      </c>
      <c r="L2660" s="50" t="n">
        <f aca="false">FilterOPk!J$25</f>
        <v>26146</v>
      </c>
      <c r="M2660" s="50" t="n">
        <f aca="false">FilterOPk!K$25</f>
        <v>75355.31</v>
      </c>
      <c r="N2660" s="50" t="n">
        <f aca="false">FilterOPk!L$25</f>
        <v>291039.53</v>
      </c>
      <c r="O2660" s="50" t="n">
        <f aca="false">FilterOPk!M$25</f>
        <v>-122359</v>
      </c>
      <c r="P2660" s="50" t="n">
        <f aca="false">FilterOPk!N$25</f>
        <v>514428.17</v>
      </c>
      <c r="Q2660" s="51" t="n">
        <f aca="false">FilterOPk!O$25</f>
        <v>683108.7</v>
      </c>
    </row>
    <row r="2661" customFormat="false" ht="12.75" hidden="false" customHeight="false" outlineLevel="0" collapsed="false">
      <c r="B2661" s="85" t="str">
        <f aca="false">FilterOPk!A$26</f>
        <v>ST-SPP</v>
      </c>
      <c r="C2661" s="13" t="n">
        <f aca="false">C2660+1</f>
        <v>2660</v>
      </c>
      <c r="D2661" s="50" t="n">
        <f aca="false">FilterOPk!B$26</f>
        <v>52202.8773549933</v>
      </c>
      <c r="E2661" s="50" t="n">
        <f aca="false">FilterOPk!C$26</f>
        <v>0</v>
      </c>
      <c r="F2661" s="50" t="n">
        <f aca="false">FilterOPk!D$26</f>
        <v>0</v>
      </c>
      <c r="G2661" s="50" t="n">
        <f aca="false">FilterOPk!E$26</f>
        <v>0</v>
      </c>
      <c r="H2661" s="50" t="n">
        <f aca="false">FilterOPk!F$26</f>
        <v>0</v>
      </c>
      <c r="I2661" s="50" t="n">
        <f aca="false">FilterOPk!G$26</f>
        <v>0</v>
      </c>
      <c r="J2661" s="50" t="n">
        <f aca="false">FilterOPk!H$26</f>
        <v>0</v>
      </c>
      <c r="K2661" s="50" t="n">
        <f aca="false">FilterOPk!I$26</f>
        <v>0</v>
      </c>
      <c r="L2661" s="50" t="n">
        <f aca="false">FilterOPk!J$26</f>
        <v>0</v>
      </c>
      <c r="M2661" s="50" t="n">
        <f aca="false">FilterOPk!K$26</f>
        <v>0</v>
      </c>
      <c r="N2661" s="50" t="n">
        <f aca="false">FilterOPk!L$26</f>
        <v>0</v>
      </c>
      <c r="O2661" s="50" t="n">
        <f aca="false">FilterOPk!M$26</f>
        <v>0</v>
      </c>
      <c r="P2661" s="50" t="n">
        <f aca="false">FilterOPk!N$26</f>
        <v>0</v>
      </c>
      <c r="Q2661" s="51" t="n">
        <f aca="false">FilterOPk!O$26</f>
        <v>0</v>
      </c>
    </row>
    <row r="2662" customFormat="false" ht="12.75" hidden="false" customHeight="false" outlineLevel="0" collapsed="false">
      <c r="B2662" s="85" t="str">
        <f aca="false">FilterOPk!A$27</f>
        <v>ST-SERC</v>
      </c>
      <c r="C2662" s="13" t="n">
        <f aca="false">C2661+1</f>
        <v>2661</v>
      </c>
      <c r="D2662" s="50" t="n">
        <f aca="false">FilterOPk!B$27</f>
        <v>686881.973218232</v>
      </c>
      <c r="E2662" s="50" t="n">
        <f aca="false">FilterOPk!C$27</f>
        <v>0</v>
      </c>
      <c r="F2662" s="50" t="n">
        <f aca="false">FilterOPk!D$27</f>
        <v>0</v>
      </c>
      <c r="G2662" s="50" t="n">
        <f aca="false">FilterOPk!E$27</f>
        <v>0</v>
      </c>
      <c r="H2662" s="50" t="n">
        <f aca="false">FilterOPk!F$27</f>
        <v>0</v>
      </c>
      <c r="I2662" s="50" t="n">
        <f aca="false">FilterOPk!G$27</f>
        <v>0</v>
      </c>
      <c r="J2662" s="50" t="n">
        <f aca="false">FilterOPk!H$27</f>
        <v>0</v>
      </c>
      <c r="K2662" s="50" t="n">
        <f aca="false">FilterOPk!I$27</f>
        <v>0</v>
      </c>
      <c r="L2662" s="50" t="n">
        <f aca="false">FilterOPk!J$27</f>
        <v>0</v>
      </c>
      <c r="M2662" s="50" t="n">
        <f aca="false">FilterOPk!K$27</f>
        <v>0</v>
      </c>
      <c r="N2662" s="50" t="n">
        <f aca="false">FilterOPk!L$27</f>
        <v>0</v>
      </c>
      <c r="O2662" s="50" t="n">
        <f aca="false">FilterOPk!M$27</f>
        <v>0</v>
      </c>
      <c r="P2662" s="50" t="n">
        <f aca="false">FilterOPk!N$27</f>
        <v>0</v>
      </c>
      <c r="Q2662" s="51" t="n">
        <f aca="false">FilterOPk!O$27</f>
        <v>0</v>
      </c>
    </row>
    <row r="2663" customFormat="false" ht="12.75" hidden="false" customHeight="false" outlineLevel="0" collapsed="false">
      <c r="B2663" s="85" t="str">
        <f aca="false">FilterOPk!A$28</f>
        <v>LT- Texas</v>
      </c>
      <c r="C2663" s="13" t="n">
        <f aca="false">C2662+1</f>
        <v>2662</v>
      </c>
      <c r="D2663" s="50" t="n">
        <f aca="false">FilterOPk!B$28</f>
        <v>3826684.70313045</v>
      </c>
      <c r="E2663" s="50" t="n">
        <f aca="false">FilterOPk!C$28</f>
        <v>0</v>
      </c>
      <c r="F2663" s="50" t="n">
        <f aca="false">FilterOPk!D$28</f>
        <v>13003.28</v>
      </c>
      <c r="G2663" s="50" t="n">
        <f aca="false">FilterOPk!E$28</f>
        <v>7651.26</v>
      </c>
      <c r="H2663" s="50" t="n">
        <f aca="false">FilterOPk!F$28</f>
        <v>7986.82</v>
      </c>
      <c r="I2663" s="50" t="n">
        <f aca="false">FilterOPk!G$28</f>
        <v>17032.43</v>
      </c>
      <c r="J2663" s="50" t="n">
        <f aca="false">FilterOPk!H$28</f>
        <v>19665.43</v>
      </c>
      <c r="K2663" s="50" t="n">
        <f aca="false">FilterOPk!I$28</f>
        <v>46628.44</v>
      </c>
      <c r="L2663" s="50" t="n">
        <f aca="false">FilterOPk!J$28</f>
        <v>12076.91</v>
      </c>
      <c r="M2663" s="50" t="n">
        <f aca="false">FilterOPk!K$28</f>
        <v>18411.54</v>
      </c>
      <c r="N2663" s="50" t="n">
        <f aca="false">FilterOPk!L$28</f>
        <v>142456.11</v>
      </c>
      <c r="O2663" s="50" t="n">
        <f aca="false">FilterOPk!M$28</f>
        <v>653578.76</v>
      </c>
      <c r="P2663" s="50" t="n">
        <f aca="false">FilterOPk!N$28</f>
        <v>2238345.92</v>
      </c>
      <c r="Q2663" s="51" t="n">
        <f aca="false">FilterOPk!O$28</f>
        <v>3034380.79</v>
      </c>
    </row>
    <row r="2664" customFormat="false" ht="12.75" hidden="false" customHeight="false" outlineLevel="0" collapsed="false">
      <c r="B2664" s="85" t="str">
        <f aca="false">FilterOPk!A$29</f>
        <v>St- Texas</v>
      </c>
      <c r="C2664" s="13" t="n">
        <f aca="false">C2663+1</f>
        <v>2663</v>
      </c>
      <c r="D2664" s="50" t="n">
        <f aca="false">FilterOPk!B$29</f>
        <v>445563.239343252</v>
      </c>
      <c r="E2664" s="50" t="n">
        <f aca="false">FilterOPk!C$29</f>
        <v>5676.33</v>
      </c>
      <c r="F2664" s="50" t="n">
        <f aca="false">FilterOPk!D$29</f>
        <v>0</v>
      </c>
      <c r="G2664" s="50" t="n">
        <f aca="false">FilterOPk!E$29</f>
        <v>0</v>
      </c>
      <c r="H2664" s="50" t="n">
        <f aca="false">FilterOPk!F$29</f>
        <v>0</v>
      </c>
      <c r="I2664" s="50" t="n">
        <f aca="false">FilterOPk!G$29</f>
        <v>0</v>
      </c>
      <c r="J2664" s="50" t="n">
        <f aca="false">FilterOPk!H$29</f>
        <v>0</v>
      </c>
      <c r="K2664" s="50" t="n">
        <f aca="false">FilterOPk!I$29</f>
        <v>0</v>
      </c>
      <c r="L2664" s="50" t="n">
        <f aca="false">FilterOPk!J$29</f>
        <v>0</v>
      </c>
      <c r="M2664" s="50" t="n">
        <f aca="false">FilterOPk!K$29</f>
        <v>0</v>
      </c>
      <c r="N2664" s="50" t="n">
        <f aca="false">FilterOPk!L$29</f>
        <v>5676.33</v>
      </c>
      <c r="O2664" s="50" t="n">
        <f aca="false">FilterOPk!M$29</f>
        <v>0</v>
      </c>
      <c r="P2664" s="50" t="n">
        <f aca="false">FilterOPk!N$29</f>
        <v>0</v>
      </c>
      <c r="Q2664" s="51" t="n">
        <f aca="false">FilterOPk!O$29</f>
        <v>5676.33</v>
      </c>
    </row>
    <row r="2665" customFormat="false" ht="12.75" hidden="false" customHeight="false" outlineLevel="0" collapsed="false">
      <c r="B2665" s="85"/>
      <c r="C2665" s="13" t="n">
        <f aca="false">C2664+1</f>
        <v>2664</v>
      </c>
      <c r="D2665" s="50"/>
      <c r="E2665" s="50"/>
      <c r="F2665" s="50"/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1"/>
    </row>
    <row r="2666" customFormat="false" ht="12.75" hidden="false" customHeight="false" outlineLevel="0" collapsed="false">
      <c r="B2666" s="85" t="str">
        <f aca="false">FilterOPk!A$32</f>
        <v>Gas positions</v>
      </c>
      <c r="C2666" s="13" t="n">
        <f aca="false">C2665+1</f>
        <v>2665</v>
      </c>
      <c r="D2666" s="50" t="s">
        <v>4</v>
      </c>
      <c r="E2666" s="50"/>
      <c r="F2666" s="50"/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1"/>
    </row>
    <row r="2667" customFormat="false" ht="12.75" hidden="false" customHeight="false" outlineLevel="0" collapsed="false">
      <c r="B2667" s="85" t="str">
        <f aca="false">FilterOPk!A$33</f>
        <v>Kevin Presto</v>
      </c>
      <c r="C2667" s="13" t="n">
        <f aca="false">C2666+1</f>
        <v>2666</v>
      </c>
      <c r="D2667" s="50" t="n">
        <f aca="false">FilterOPk!B$33</f>
        <v>0</v>
      </c>
      <c r="E2667" s="50" t="n">
        <f aca="false">FilterOPk!C$33</f>
        <v>0</v>
      </c>
      <c r="F2667" s="50" t="n">
        <f aca="false">FilterOPk!D$33</f>
        <v>0</v>
      </c>
      <c r="G2667" s="50" t="n">
        <f aca="false">FilterOPk!E$33</f>
        <v>0</v>
      </c>
      <c r="H2667" s="50" t="n">
        <f aca="false">FilterOPk!F$33</f>
        <v>0</v>
      </c>
      <c r="I2667" s="50" t="n">
        <f aca="false">FilterOPk!G$33</f>
        <v>0</v>
      </c>
      <c r="J2667" s="50" t="n">
        <f aca="false">FilterOPk!H$33</f>
        <v>0</v>
      </c>
      <c r="K2667" s="50" t="n">
        <f aca="false">FilterOPk!I$33</f>
        <v>0</v>
      </c>
      <c r="L2667" s="50" t="n">
        <f aca="false">FilterOPk!J$33</f>
        <v>0</v>
      </c>
      <c r="M2667" s="50" t="n">
        <f aca="false">FilterOPk!K$33</f>
        <v>0</v>
      </c>
      <c r="N2667" s="50" t="n">
        <f aca="false">FilterOPk!L$33</f>
        <v>0</v>
      </c>
      <c r="O2667" s="50" t="n">
        <f aca="false">FilterOPk!M$33</f>
        <v>0</v>
      </c>
      <c r="P2667" s="50" t="n">
        <f aca="false">FilterOPk!N$33</f>
        <v>0</v>
      </c>
      <c r="Q2667" s="51" t="n">
        <f aca="false">FilterOPk!O$33</f>
        <v>0</v>
      </c>
    </row>
    <row r="2668" customFormat="false" ht="12.75" hidden="false" customHeight="false" outlineLevel="0" collapsed="false">
      <c r="B2668" s="85" t="str">
        <f aca="false">FilterOPk!A$34</f>
        <v>Fletcher Sturm</v>
      </c>
      <c r="C2668" s="13" t="n">
        <f aca="false">C2667+1</f>
        <v>2667</v>
      </c>
      <c r="D2668" s="50" t="n">
        <f aca="false">FilterOPk!B$34</f>
        <v>0</v>
      </c>
      <c r="E2668" s="50" t="n">
        <f aca="false">FilterOPk!C$34</f>
        <v>0</v>
      </c>
      <c r="F2668" s="50" t="n">
        <f aca="false">FilterOPk!D$34</f>
        <v>0</v>
      </c>
      <c r="G2668" s="50" t="n">
        <f aca="false">FilterOPk!E$34</f>
        <v>0</v>
      </c>
      <c r="H2668" s="50" t="n">
        <f aca="false">FilterOPk!F$34</f>
        <v>0</v>
      </c>
      <c r="I2668" s="50" t="n">
        <f aca="false">FilterOPk!G$34</f>
        <v>0</v>
      </c>
      <c r="J2668" s="50" t="n">
        <f aca="false">FilterOPk!H$34</f>
        <v>0</v>
      </c>
      <c r="K2668" s="50" t="n">
        <f aca="false">FilterOPk!I$34</f>
        <v>0</v>
      </c>
      <c r="L2668" s="50" t="n">
        <f aca="false">FilterOPk!J$34</f>
        <v>0</v>
      </c>
      <c r="M2668" s="50" t="n">
        <f aca="false">FilterOPk!K$34</f>
        <v>0</v>
      </c>
      <c r="N2668" s="50" t="n">
        <f aca="false">FilterOPk!L$34</f>
        <v>0</v>
      </c>
      <c r="O2668" s="50" t="n">
        <f aca="false">FilterOPk!M$34</f>
        <v>0</v>
      </c>
      <c r="P2668" s="50" t="n">
        <f aca="false">FilterOPk!N$34</f>
        <v>0</v>
      </c>
      <c r="Q2668" s="51" t="n">
        <f aca="false">FilterOPk!O$34</f>
        <v>0</v>
      </c>
    </row>
    <row r="2669" customFormat="false" ht="12.75" hidden="false" customHeight="false" outlineLevel="0" collapsed="false">
      <c r="B2669" s="85" t="str">
        <f aca="false">FilterOPk!A$35</f>
        <v>Doug Gilbert-Smith</v>
      </c>
      <c r="C2669" s="13" t="n">
        <f aca="false">C2668+1</f>
        <v>2668</v>
      </c>
      <c r="D2669" s="50" t="n">
        <f aca="false">FilterOPk!B$35</f>
        <v>0</v>
      </c>
      <c r="E2669" s="50" t="n">
        <f aca="false">FilterOPk!C$35</f>
        <v>0</v>
      </c>
      <c r="F2669" s="50" t="n">
        <f aca="false">FilterOPk!D$35</f>
        <v>0</v>
      </c>
      <c r="G2669" s="50" t="n">
        <f aca="false">FilterOPk!E$35</f>
        <v>0</v>
      </c>
      <c r="H2669" s="50" t="n">
        <f aca="false">FilterOPk!F$35</f>
        <v>0</v>
      </c>
      <c r="I2669" s="50" t="n">
        <f aca="false">FilterOPk!G$35</f>
        <v>0</v>
      </c>
      <c r="J2669" s="50" t="n">
        <f aca="false">FilterOPk!H$35</f>
        <v>0</v>
      </c>
      <c r="K2669" s="50" t="n">
        <f aca="false">FilterOPk!I$35</f>
        <v>0</v>
      </c>
      <c r="L2669" s="50" t="n">
        <f aca="false">FilterOPk!J$35</f>
        <v>0</v>
      </c>
      <c r="M2669" s="50" t="n">
        <f aca="false">FilterOPk!K$35</f>
        <v>0</v>
      </c>
      <c r="N2669" s="50" t="n">
        <f aca="false">FilterOPk!L$35</f>
        <v>0</v>
      </c>
      <c r="O2669" s="50" t="n">
        <f aca="false">FilterOPk!M$35</f>
        <v>0</v>
      </c>
      <c r="P2669" s="50" t="n">
        <f aca="false">FilterOPk!N$35</f>
        <v>0</v>
      </c>
      <c r="Q2669" s="51" t="n">
        <f aca="false">FilterOPk!O$35</f>
        <v>0</v>
      </c>
    </row>
    <row r="2670" customFormat="false" ht="12.75" hidden="false" customHeight="false" outlineLevel="0" collapsed="false">
      <c r="B2670" s="85" t="str">
        <f aca="false">FilterOPk!A$36</f>
        <v>Rogers Herndon</v>
      </c>
      <c r="C2670" s="13" t="n">
        <f aca="false">C2669+1</f>
        <v>2669</v>
      </c>
      <c r="D2670" s="50" t="n">
        <f aca="false">FilterOPk!B$36</f>
        <v>0</v>
      </c>
      <c r="E2670" s="50" t="n">
        <f aca="false">FilterOPk!C$36</f>
        <v>0</v>
      </c>
      <c r="F2670" s="50" t="n">
        <f aca="false">FilterOPk!D$36</f>
        <v>0</v>
      </c>
      <c r="G2670" s="50" t="n">
        <f aca="false">FilterOPk!E$36</f>
        <v>0</v>
      </c>
      <c r="H2670" s="50" t="n">
        <f aca="false">FilterOPk!F$36</f>
        <v>0</v>
      </c>
      <c r="I2670" s="50" t="n">
        <f aca="false">FilterOPk!G$36</f>
        <v>0</v>
      </c>
      <c r="J2670" s="50" t="n">
        <f aca="false">FilterOPk!H$36</f>
        <v>0</v>
      </c>
      <c r="K2670" s="50" t="n">
        <f aca="false">FilterOPk!I$36</f>
        <v>0</v>
      </c>
      <c r="L2670" s="50" t="n">
        <f aca="false">FilterOPk!J$36</f>
        <v>0</v>
      </c>
      <c r="M2670" s="50" t="n">
        <f aca="false">FilterOPk!K$36</f>
        <v>0</v>
      </c>
      <c r="N2670" s="50" t="n">
        <f aca="false">FilterOPk!L$36</f>
        <v>0</v>
      </c>
      <c r="O2670" s="50" t="n">
        <f aca="false">FilterOPk!M$36</f>
        <v>0</v>
      </c>
      <c r="P2670" s="50" t="n">
        <f aca="false">FilterOPk!N$36</f>
        <v>0</v>
      </c>
      <c r="Q2670" s="51" t="n">
        <f aca="false">FilterOPk!O$36</f>
        <v>0</v>
      </c>
    </row>
    <row r="2671" customFormat="false" ht="12.75" hidden="false" customHeight="false" outlineLevel="0" collapsed="false">
      <c r="B2671" s="85" t="str">
        <f aca="false">FilterOPk!A$37</f>
        <v>Dana Davis</v>
      </c>
      <c r="C2671" s="13" t="n">
        <f aca="false">C2670+1</f>
        <v>2670</v>
      </c>
      <c r="D2671" s="50" t="n">
        <f aca="false">FilterOPk!B$37</f>
        <v>0</v>
      </c>
      <c r="E2671" s="50" t="n">
        <f aca="false">FilterOPk!C$37</f>
        <v>0</v>
      </c>
      <c r="F2671" s="50" t="n">
        <f aca="false">FilterOPk!D$37</f>
        <v>0</v>
      </c>
      <c r="G2671" s="50" t="n">
        <f aca="false">FilterOPk!E$37</f>
        <v>0</v>
      </c>
      <c r="H2671" s="50" t="n">
        <f aca="false">FilterOPk!F$37</f>
        <v>0</v>
      </c>
      <c r="I2671" s="50" t="n">
        <f aca="false">FilterOPk!G$37</f>
        <v>0</v>
      </c>
      <c r="J2671" s="50" t="n">
        <f aca="false">FilterOPk!H$37</f>
        <v>0</v>
      </c>
      <c r="K2671" s="50" t="n">
        <f aca="false">FilterOPk!I$37</f>
        <v>0</v>
      </c>
      <c r="L2671" s="50" t="n">
        <f aca="false">FilterOPk!J$37</f>
        <v>0</v>
      </c>
      <c r="M2671" s="50" t="n">
        <f aca="false">FilterOPk!K$37</f>
        <v>0</v>
      </c>
      <c r="N2671" s="50" t="n">
        <f aca="false">FilterOPk!L$37</f>
        <v>0</v>
      </c>
      <c r="O2671" s="50" t="n">
        <f aca="false">FilterOPk!M$37</f>
        <v>0</v>
      </c>
      <c r="P2671" s="50" t="n">
        <f aca="false">FilterOPk!N$37</f>
        <v>0</v>
      </c>
      <c r="Q2671" s="51" t="n">
        <f aca="false">FilterOPk!O$37</f>
        <v>0</v>
      </c>
    </row>
    <row r="2672" customFormat="false" ht="12.75" hidden="false" customHeight="false" outlineLevel="0" collapsed="false">
      <c r="B2672" s="85" t="str">
        <f aca="false">FilterOPk!A$38</f>
        <v>Tom May</v>
      </c>
      <c r="C2672" s="13" t="n">
        <f aca="false">C2671+1</f>
        <v>2671</v>
      </c>
      <c r="D2672" s="50" t="n">
        <f aca="false">FilterOPk!B$38</f>
        <v>0</v>
      </c>
      <c r="E2672" s="50" t="n">
        <f aca="false">FilterOPk!C$38</f>
        <v>0</v>
      </c>
      <c r="F2672" s="50" t="n">
        <f aca="false">FilterOPk!D$38</f>
        <v>0</v>
      </c>
      <c r="G2672" s="50" t="n">
        <f aca="false">FilterOPk!E$38</f>
        <v>0</v>
      </c>
      <c r="H2672" s="50" t="n">
        <f aca="false">FilterOPk!F$38</f>
        <v>0</v>
      </c>
      <c r="I2672" s="50" t="n">
        <f aca="false">FilterOPk!G$38</f>
        <v>0</v>
      </c>
      <c r="J2672" s="50" t="n">
        <f aca="false">FilterOPk!H$38</f>
        <v>0</v>
      </c>
      <c r="K2672" s="50" t="n">
        <f aca="false">FilterOPk!I$38</f>
        <v>0</v>
      </c>
      <c r="L2672" s="50" t="n">
        <f aca="false">FilterOPk!J$38</f>
        <v>0</v>
      </c>
      <c r="M2672" s="50" t="n">
        <f aca="false">FilterOPk!K$38</f>
        <v>0</v>
      </c>
      <c r="N2672" s="50" t="n">
        <f aca="false">FilterOPk!L$38</f>
        <v>0</v>
      </c>
      <c r="O2672" s="50" t="n">
        <f aca="false">FilterOPk!M$38</f>
        <v>0</v>
      </c>
      <c r="P2672" s="50" t="n">
        <f aca="false">FilterOPk!N$38</f>
        <v>0</v>
      </c>
      <c r="Q2672" s="51" t="n">
        <f aca="false">FilterOPk!O$38</f>
        <v>0</v>
      </c>
    </row>
    <row r="2673" customFormat="false" ht="12.75" hidden="false" customHeight="false" outlineLevel="0" collapsed="false">
      <c r="B2673" s="85" t="str">
        <f aca="false">FilterOPk!A$39</f>
        <v>Clint Dean</v>
      </c>
      <c r="C2673" s="13" t="n">
        <f aca="false">C2672+1</f>
        <v>2672</v>
      </c>
      <c r="D2673" s="50" t="n">
        <f aca="false">FilterOPk!B$39</f>
        <v>0</v>
      </c>
      <c r="E2673" s="50" t="n">
        <f aca="false">FilterOPk!C$39</f>
        <v>0</v>
      </c>
      <c r="F2673" s="50" t="n">
        <f aca="false">FilterOPk!D$39</f>
        <v>0</v>
      </c>
      <c r="G2673" s="50" t="n">
        <f aca="false">FilterOPk!E$39</f>
        <v>0</v>
      </c>
      <c r="H2673" s="50" t="n">
        <f aca="false">FilterOPk!F$39</f>
        <v>0</v>
      </c>
      <c r="I2673" s="50" t="n">
        <f aca="false">FilterOPk!G$39</f>
        <v>0</v>
      </c>
      <c r="J2673" s="50" t="n">
        <f aca="false">FilterOPk!H$39</f>
        <v>0</v>
      </c>
      <c r="K2673" s="50" t="n">
        <f aca="false">FilterOPk!I$39</f>
        <v>0</v>
      </c>
      <c r="L2673" s="50" t="n">
        <f aca="false">FilterOPk!J$39</f>
        <v>0</v>
      </c>
      <c r="M2673" s="50" t="n">
        <f aca="false">FilterOPk!K$39</f>
        <v>0</v>
      </c>
      <c r="N2673" s="50" t="n">
        <f aca="false">FilterOPk!L$39</f>
        <v>0</v>
      </c>
      <c r="O2673" s="50" t="n">
        <f aca="false">FilterOPk!M$39</f>
        <v>0</v>
      </c>
      <c r="P2673" s="50" t="n">
        <f aca="false">FilterOPk!N$39</f>
        <v>0</v>
      </c>
      <c r="Q2673" s="51" t="n">
        <f aca="false">FilterOPk!O$39</f>
        <v>0</v>
      </c>
    </row>
    <row r="2674" customFormat="false" ht="12.75" hidden="false" customHeight="false" outlineLevel="0" collapsed="false">
      <c r="B2674" s="85" t="str">
        <f aca="false">FilterOPk!A$40</f>
        <v>Rob Benson</v>
      </c>
      <c r="C2674" s="13" t="n">
        <f aca="false">C2673+1</f>
        <v>2673</v>
      </c>
      <c r="D2674" s="50" t="n">
        <f aca="false">FilterOPk!B$40</f>
        <v>0</v>
      </c>
      <c r="E2674" s="50" t="n">
        <f aca="false">FilterOPk!C$40</f>
        <v>0</v>
      </c>
      <c r="F2674" s="50" t="n">
        <f aca="false">FilterOPk!D$40</f>
        <v>0</v>
      </c>
      <c r="G2674" s="50" t="n">
        <f aca="false">FilterOPk!E$40</f>
        <v>0</v>
      </c>
      <c r="H2674" s="50" t="n">
        <f aca="false">FilterOPk!F$40</f>
        <v>0</v>
      </c>
      <c r="I2674" s="50" t="n">
        <f aca="false">FilterOPk!G$40</f>
        <v>0</v>
      </c>
      <c r="J2674" s="50" t="n">
        <f aca="false">FilterOPk!H$40</f>
        <v>0</v>
      </c>
      <c r="K2674" s="50" t="n">
        <f aca="false">FilterOPk!I$40</f>
        <v>0</v>
      </c>
      <c r="L2674" s="50" t="n">
        <f aca="false">FilterOPk!J$40</f>
        <v>0</v>
      </c>
      <c r="M2674" s="50" t="n">
        <f aca="false">FilterOPk!K$40</f>
        <v>0</v>
      </c>
      <c r="N2674" s="50" t="n">
        <f aca="false">FilterOPk!L$40</f>
        <v>0</v>
      </c>
      <c r="O2674" s="50" t="n">
        <f aca="false">FilterOPk!M$40</f>
        <v>0</v>
      </c>
      <c r="P2674" s="50" t="n">
        <f aca="false">FilterOPk!N$40</f>
        <v>0</v>
      </c>
      <c r="Q2674" s="51" t="n">
        <f aca="false">FilterOPk!O$40</f>
        <v>0</v>
      </c>
    </row>
    <row r="2675" customFormat="false" ht="12.75" hidden="false" customHeight="false" outlineLevel="0" collapsed="false">
      <c r="B2675" s="85" t="str">
        <f aca="false">FilterOPk!A$41</f>
        <v>Matt Lorenz</v>
      </c>
      <c r="C2675" s="13" t="n">
        <f aca="false">C2674+1</f>
        <v>2674</v>
      </c>
      <c r="D2675" s="50" t="n">
        <f aca="false">FilterOPk!B$41</f>
        <v>0</v>
      </c>
      <c r="E2675" s="50" t="n">
        <f aca="false">FilterOPk!C$41</f>
        <v>0</v>
      </c>
      <c r="F2675" s="50" t="n">
        <f aca="false">FilterOPk!D$41</f>
        <v>0</v>
      </c>
      <c r="G2675" s="50" t="n">
        <f aca="false">FilterOPk!E$41</f>
        <v>0</v>
      </c>
      <c r="H2675" s="50" t="n">
        <f aca="false">FilterOPk!F$41</f>
        <v>0</v>
      </c>
      <c r="I2675" s="50" t="n">
        <f aca="false">FilterOPk!G$41</f>
        <v>0</v>
      </c>
      <c r="J2675" s="50" t="n">
        <f aca="false">FilterOPk!H$41</f>
        <v>0</v>
      </c>
      <c r="K2675" s="50" t="n">
        <f aca="false">FilterOPk!I$41</f>
        <v>0</v>
      </c>
      <c r="L2675" s="50" t="n">
        <f aca="false">FilterOPk!J$41</f>
        <v>0</v>
      </c>
      <c r="M2675" s="50" t="n">
        <f aca="false">FilterOPk!K$41</f>
        <v>0</v>
      </c>
      <c r="N2675" s="50" t="n">
        <f aca="false">FilterOPk!L$41</f>
        <v>0</v>
      </c>
      <c r="O2675" s="50" t="n">
        <f aca="false">FilterOPk!M$41</f>
        <v>0</v>
      </c>
      <c r="P2675" s="50" t="n">
        <f aca="false">FilterOPk!N$41</f>
        <v>0</v>
      </c>
      <c r="Q2675" s="51" t="n">
        <f aca="false">FilterOPk!O$41</f>
        <v>0</v>
      </c>
    </row>
    <row r="2676" customFormat="false" ht="12.75" hidden="false" customHeight="false" outlineLevel="0" collapsed="false">
      <c r="B2676" s="85" t="str">
        <f aca="false">FilterOPk!A$42</f>
        <v>John Forney</v>
      </c>
      <c r="C2676" s="13" t="n">
        <f aca="false">C2675+1</f>
        <v>2675</v>
      </c>
      <c r="D2676" s="50" t="n">
        <f aca="false">FilterOPk!B$42</f>
        <v>0</v>
      </c>
      <c r="E2676" s="50" t="n">
        <f aca="false">FilterOPk!C$42</f>
        <v>0</v>
      </c>
      <c r="F2676" s="50" t="n">
        <f aca="false">FilterOPk!D$42</f>
        <v>0</v>
      </c>
      <c r="G2676" s="50" t="n">
        <f aca="false">FilterOPk!E$42</f>
        <v>0</v>
      </c>
      <c r="H2676" s="50" t="n">
        <f aca="false">FilterOPk!F$42</f>
        <v>0</v>
      </c>
      <c r="I2676" s="50" t="n">
        <f aca="false">FilterOPk!G$42</f>
        <v>0</v>
      </c>
      <c r="J2676" s="50" t="n">
        <f aca="false">FilterOPk!H$42</f>
        <v>0</v>
      </c>
      <c r="K2676" s="50" t="n">
        <f aca="false">FilterOPk!I$42</f>
        <v>0</v>
      </c>
      <c r="L2676" s="50" t="n">
        <f aca="false">FilterOPk!J$42</f>
        <v>0</v>
      </c>
      <c r="M2676" s="50" t="n">
        <f aca="false">FilterOPk!K$42</f>
        <v>0</v>
      </c>
      <c r="N2676" s="50" t="n">
        <f aca="false">FilterOPk!L$42</f>
        <v>0</v>
      </c>
      <c r="O2676" s="50" t="n">
        <f aca="false">FilterOPk!M$42</f>
        <v>0</v>
      </c>
      <c r="P2676" s="50" t="n">
        <f aca="false">FilterOPk!N$42</f>
        <v>0</v>
      </c>
      <c r="Q2676" s="51" t="n">
        <f aca="false">FilterOPk!O$42</f>
        <v>0</v>
      </c>
    </row>
    <row r="2677" customFormat="false" ht="12.75" hidden="false" customHeight="false" outlineLevel="0" collapsed="false">
      <c r="B2677" s="85" t="str">
        <f aca="false">FilterOPk!A$43</f>
        <v>Mike Carson</v>
      </c>
      <c r="C2677" s="13" t="n">
        <f aca="false">C2676+1</f>
        <v>2676</v>
      </c>
      <c r="D2677" s="50" t="n">
        <f aca="false">FilterOPk!B$43</f>
        <v>0</v>
      </c>
      <c r="E2677" s="50" t="n">
        <f aca="false">FilterOPk!C$43</f>
        <v>0</v>
      </c>
      <c r="F2677" s="50" t="n">
        <f aca="false">FilterOPk!D$43</f>
        <v>0</v>
      </c>
      <c r="G2677" s="50" t="n">
        <f aca="false">FilterOPk!E$43</f>
        <v>0</v>
      </c>
      <c r="H2677" s="50" t="n">
        <f aca="false">FilterOPk!F$43</f>
        <v>0</v>
      </c>
      <c r="I2677" s="50" t="n">
        <f aca="false">FilterOPk!G$43</f>
        <v>0</v>
      </c>
      <c r="J2677" s="50" t="n">
        <f aca="false">FilterOPk!H$43</f>
        <v>0</v>
      </c>
      <c r="K2677" s="50" t="n">
        <f aca="false">FilterOPk!I$43</f>
        <v>0</v>
      </c>
      <c r="L2677" s="50" t="n">
        <f aca="false">FilterOPk!J$43</f>
        <v>0</v>
      </c>
      <c r="M2677" s="50" t="n">
        <f aca="false">FilterOPk!K$43</f>
        <v>0</v>
      </c>
      <c r="N2677" s="50" t="n">
        <f aca="false">FilterOPk!L$43</f>
        <v>0</v>
      </c>
      <c r="O2677" s="50" t="n">
        <f aca="false">FilterOPk!M$43</f>
        <v>0</v>
      </c>
      <c r="P2677" s="50" t="n">
        <f aca="false">FilterOPk!N$43</f>
        <v>0</v>
      </c>
      <c r="Q2677" s="51" t="n">
        <f aca="false">FilterOPk!O$43</f>
        <v>0</v>
      </c>
    </row>
    <row r="2678" customFormat="false" ht="12.75" hidden="false" customHeight="false" outlineLevel="0" collapsed="false">
      <c r="B2678" s="85" t="str">
        <f aca="false">FilterOPk!A$44</f>
        <v>Chris Dorland</v>
      </c>
      <c r="C2678" s="13" t="n">
        <f aca="false">C2677+1</f>
        <v>2677</v>
      </c>
      <c r="D2678" s="50" t="n">
        <f aca="false">FilterOPk!B$44</f>
        <v>0</v>
      </c>
      <c r="E2678" s="50" t="n">
        <f aca="false">FilterOPk!C$44</f>
        <v>0</v>
      </c>
      <c r="F2678" s="50" t="n">
        <f aca="false">FilterOPk!D$44</f>
        <v>0</v>
      </c>
      <c r="G2678" s="50" t="n">
        <f aca="false">FilterOPk!E$44</f>
        <v>0</v>
      </c>
      <c r="H2678" s="50" t="n">
        <f aca="false">FilterOPk!F$44</f>
        <v>0</v>
      </c>
      <c r="I2678" s="50" t="n">
        <f aca="false">FilterOPk!G$44</f>
        <v>0</v>
      </c>
      <c r="J2678" s="50" t="n">
        <f aca="false">FilterOPk!H$44</f>
        <v>0</v>
      </c>
      <c r="K2678" s="50" t="n">
        <f aca="false">FilterOPk!I$44</f>
        <v>0</v>
      </c>
      <c r="L2678" s="50" t="n">
        <f aca="false">FilterOPk!J$44</f>
        <v>0</v>
      </c>
      <c r="M2678" s="50" t="n">
        <f aca="false">FilterOPk!K$44</f>
        <v>0</v>
      </c>
      <c r="N2678" s="50" t="n">
        <f aca="false">FilterOPk!L$44</f>
        <v>0</v>
      </c>
      <c r="O2678" s="50" t="n">
        <f aca="false">FilterOPk!M$44</f>
        <v>0</v>
      </c>
      <c r="P2678" s="50" t="n">
        <f aca="false">FilterOPk!N$44</f>
        <v>0</v>
      </c>
      <c r="Q2678" s="51" t="n">
        <f aca="false">FilterOPk!O$44</f>
        <v>0</v>
      </c>
    </row>
    <row r="2679" customFormat="false" ht="12.75" hidden="false" customHeight="false" outlineLevel="0" collapsed="false">
      <c r="B2679" s="85" t="str">
        <f aca="false">FilterOPk!A$45</f>
        <v>Jeff King</v>
      </c>
      <c r="C2679" s="13" t="n">
        <f aca="false">C2678+1</f>
        <v>2678</v>
      </c>
      <c r="D2679" s="50" t="n">
        <f aca="false">FilterOPk!B$45</f>
        <v>0</v>
      </c>
      <c r="E2679" s="50" t="n">
        <f aca="false">FilterOPk!C$45</f>
        <v>0</v>
      </c>
      <c r="F2679" s="50" t="n">
        <f aca="false">FilterOPk!D$45</f>
        <v>0</v>
      </c>
      <c r="G2679" s="50" t="n">
        <f aca="false">FilterOPk!E$45</f>
        <v>0</v>
      </c>
      <c r="H2679" s="50" t="n">
        <f aca="false">FilterOPk!F$45</f>
        <v>0</v>
      </c>
      <c r="I2679" s="50" t="n">
        <f aca="false">FilterOPk!G$45</f>
        <v>0</v>
      </c>
      <c r="J2679" s="50" t="n">
        <f aca="false">FilterOPk!H$45</f>
        <v>0</v>
      </c>
      <c r="K2679" s="50" t="n">
        <f aca="false">FilterOPk!I$45</f>
        <v>0</v>
      </c>
      <c r="L2679" s="50" t="n">
        <f aca="false">FilterOPk!J$45</f>
        <v>0</v>
      </c>
      <c r="M2679" s="50" t="n">
        <f aca="false">FilterOPk!K$45</f>
        <v>0</v>
      </c>
      <c r="N2679" s="50" t="n">
        <f aca="false">FilterOPk!L$45</f>
        <v>0</v>
      </c>
      <c r="O2679" s="50" t="n">
        <f aca="false">FilterOPk!M$45</f>
        <v>0</v>
      </c>
      <c r="P2679" s="50" t="n">
        <f aca="false">FilterOPk!N$45</f>
        <v>0</v>
      </c>
      <c r="Q2679" s="51" t="n">
        <f aca="false">FilterOPk!O$45</f>
        <v>0</v>
      </c>
    </row>
    <row r="2680" customFormat="false" ht="12.75" hidden="false" customHeight="false" outlineLevel="0" collapsed="false">
      <c r="B2680" s="85" t="n">
        <f aca="false">FilterOPk!A$46</f>
        <v>0</v>
      </c>
      <c r="C2680" s="13" t="n">
        <f aca="false">C2679+1</f>
        <v>2679</v>
      </c>
      <c r="D2680" s="50" t="n">
        <f aca="false">FilterOPk!B$46</f>
        <v>0</v>
      </c>
      <c r="E2680" s="50" t="n">
        <f aca="false">FilterOPk!C$46</f>
        <v>0</v>
      </c>
      <c r="F2680" s="50" t="n">
        <f aca="false">FilterOPk!D$46</f>
        <v>0</v>
      </c>
      <c r="G2680" s="50" t="n">
        <f aca="false">FilterOPk!E$46</f>
        <v>0</v>
      </c>
      <c r="H2680" s="50" t="n">
        <f aca="false">FilterOPk!F$46</f>
        <v>0</v>
      </c>
      <c r="I2680" s="50" t="n">
        <f aca="false">FilterOPk!G$46</f>
        <v>0</v>
      </c>
      <c r="J2680" s="50" t="n">
        <f aca="false">FilterOPk!H$46</f>
        <v>0</v>
      </c>
      <c r="K2680" s="50" t="n">
        <f aca="false">FilterOPk!I$46</f>
        <v>0</v>
      </c>
      <c r="L2680" s="50" t="n">
        <f aca="false">FilterOPk!J$46</f>
        <v>0</v>
      </c>
      <c r="M2680" s="50" t="n">
        <f aca="false">FilterOPk!K$46</f>
        <v>0</v>
      </c>
      <c r="N2680" s="50" t="n">
        <f aca="false">FilterOPk!L$46</f>
        <v>0</v>
      </c>
      <c r="O2680" s="50" t="n">
        <f aca="false">FilterOPk!M$46</f>
        <v>0</v>
      </c>
      <c r="P2680" s="50" t="n">
        <f aca="false">FilterOPk!N$46</f>
        <v>0</v>
      </c>
      <c r="Q2680" s="51" t="n">
        <f aca="false">FilterOPk!O$46</f>
        <v>0</v>
      </c>
    </row>
    <row r="2681" customFormat="false" ht="12.75" hidden="false" customHeight="false" outlineLevel="0" collapsed="false">
      <c r="B2681" s="87" t="n">
        <f aca="false">FilterOPk!A$47</f>
        <v>0</v>
      </c>
      <c r="C2681" s="64" t="n">
        <f aca="false">C2680+1</f>
        <v>2680</v>
      </c>
      <c r="D2681" s="54" t="n">
        <f aca="false">FilterOPk!B$47</f>
        <v>0</v>
      </c>
      <c r="E2681" s="54" t="n">
        <f aca="false">FilterOPk!C$47</f>
        <v>0</v>
      </c>
      <c r="F2681" s="54" t="n">
        <f aca="false">FilterOPk!D$47</f>
        <v>0</v>
      </c>
      <c r="G2681" s="54" t="n">
        <f aca="false">FilterOPk!E$47</f>
        <v>0</v>
      </c>
      <c r="H2681" s="54" t="n">
        <f aca="false">FilterOPk!F$47</f>
        <v>0</v>
      </c>
      <c r="I2681" s="54" t="n">
        <f aca="false">FilterOPk!G$47</f>
        <v>0</v>
      </c>
      <c r="J2681" s="54" t="n">
        <f aca="false">FilterOPk!H$47</f>
        <v>0</v>
      </c>
      <c r="K2681" s="54" t="n">
        <f aca="false">FilterOPk!I$47</f>
        <v>0</v>
      </c>
      <c r="L2681" s="54" t="n">
        <f aca="false">FilterOPk!J$47</f>
        <v>0</v>
      </c>
      <c r="M2681" s="54" t="n">
        <f aca="false">FilterOPk!K$47</f>
        <v>0</v>
      </c>
      <c r="N2681" s="54" t="n">
        <f aca="false">FilterOPk!L$47</f>
        <v>0</v>
      </c>
      <c r="O2681" s="54" t="n">
        <f aca="false">FilterOPk!M$47</f>
        <v>0</v>
      </c>
      <c r="P2681" s="54" t="n">
        <f aca="false">FilterOPk!N$47</f>
        <v>0</v>
      </c>
      <c r="Q2681" s="55" t="n">
        <f aca="false">FilterOPk!O$47</f>
        <v>0</v>
      </c>
    </row>
    <row r="2682" customFormat="false" ht="12.75" hidden="false" customHeight="false" outlineLevel="0" collapsed="false">
      <c r="A2682" s="0" t="n">
        <f aca="false">A2642+1</f>
        <v>68</v>
      </c>
      <c r="B2682" s="57" t="n">
        <f aca="false">FilterOPk!D$1</f>
        <v>36907</v>
      </c>
      <c r="C2682" s="58" t="n">
        <f aca="false">C2681+1</f>
        <v>2681</v>
      </c>
      <c r="D2682" s="58"/>
      <c r="E2682" s="58"/>
      <c r="F2682" s="58"/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83"/>
    </row>
    <row r="2683" customFormat="false" ht="12.75" hidden="false" customHeight="false" outlineLevel="0" collapsed="false">
      <c r="B2683" s="61"/>
      <c r="C2683" s="13" t="n">
        <f aca="false">C2682+1</f>
        <v>2682</v>
      </c>
      <c r="D2683" s="13"/>
      <c r="E2683" s="21" t="s">
        <v>5</v>
      </c>
      <c r="F2683" s="21" t="s">
        <v>6</v>
      </c>
      <c r="G2683" s="21" t="s">
        <v>7</v>
      </c>
      <c r="H2683" s="21" t="s">
        <v>8</v>
      </c>
      <c r="I2683" s="21" t="s">
        <v>9</v>
      </c>
      <c r="J2683" s="21" t="s">
        <v>10</v>
      </c>
      <c r="K2683" s="21" t="s">
        <v>11</v>
      </c>
      <c r="L2683" s="21" t="s">
        <v>12</v>
      </c>
      <c r="M2683" s="21" t="s">
        <v>13</v>
      </c>
      <c r="N2683" s="21" t="s">
        <v>14</v>
      </c>
      <c r="O2683" s="21" t="n">
        <v>2002</v>
      </c>
      <c r="P2683" s="21" t="s">
        <v>15</v>
      </c>
      <c r="Q2683" s="84" t="s">
        <v>16</v>
      </c>
    </row>
    <row r="2684" customFormat="false" ht="12.75" hidden="false" customHeight="false" outlineLevel="0" collapsed="false">
      <c r="B2684" s="85" t="str">
        <f aca="false">FilterOPk!A$9</f>
        <v>Power positions</v>
      </c>
      <c r="C2684" s="13" t="n">
        <f aca="false">C2683+1</f>
        <v>2683</v>
      </c>
      <c r="D2684" s="13" t="s">
        <v>4</v>
      </c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13"/>
      <c r="Q2684" s="86"/>
    </row>
    <row r="2685" customFormat="false" ht="12.75" hidden="false" customHeight="false" outlineLevel="0" collapsed="false">
      <c r="B2685" s="85" t="str">
        <f aca="false">FilterOPk!A$10</f>
        <v>East Position</v>
      </c>
      <c r="C2685" s="13" t="n">
        <f aca="false">C2684+1</f>
        <v>2684</v>
      </c>
      <c r="D2685" s="50" t="n">
        <f aca="false">FilterOPk!B$10</f>
        <v>34784396.7946123</v>
      </c>
      <c r="E2685" s="50" t="n">
        <f aca="false">FilterOPk!C$10</f>
        <v>139428.68</v>
      </c>
      <c r="F2685" s="50" t="n">
        <f aca="false">FilterOPk!D$10</f>
        <v>244540.42</v>
      </c>
      <c r="G2685" s="50" t="n">
        <f aca="false">FilterOPk!E$10</f>
        <v>352018.99</v>
      </c>
      <c r="H2685" s="50" t="n">
        <f aca="false">FilterOPk!F$10</f>
        <v>454047.41</v>
      </c>
      <c r="I2685" s="50" t="n">
        <f aca="false">FilterOPk!G$10</f>
        <v>460700.87</v>
      </c>
      <c r="J2685" s="50" t="n">
        <f aca="false">FilterOPk!H$10</f>
        <v>371715.26</v>
      </c>
      <c r="K2685" s="50" t="n">
        <f aca="false">FilterOPk!I$10</f>
        <v>743238.67</v>
      </c>
      <c r="L2685" s="50" t="n">
        <f aca="false">FilterOPk!J$10</f>
        <v>433572.73</v>
      </c>
      <c r="M2685" s="50" t="n">
        <f aca="false">FilterOPk!K$10</f>
        <v>1264075.99</v>
      </c>
      <c r="N2685" s="50" t="n">
        <f aca="false">FilterOPk!L$10</f>
        <v>4463339.02</v>
      </c>
      <c r="O2685" s="50" t="n">
        <f aca="false">FilterOPk!M$10</f>
        <v>-232298.41</v>
      </c>
      <c r="P2685" s="50" t="n">
        <f aca="false">FilterOPk!N$10</f>
        <v>1174384.84</v>
      </c>
      <c r="Q2685" s="51" t="n">
        <f aca="false">FilterOPk!O$10</f>
        <v>5405425.45</v>
      </c>
    </row>
    <row r="2686" customFormat="false" ht="12.75" hidden="false" customHeight="false" outlineLevel="0" collapsed="false">
      <c r="B2686" s="85" t="str">
        <f aca="false">FilterOPk!A$11</f>
        <v>East Power Mgmt</v>
      </c>
      <c r="C2686" s="13" t="n">
        <f aca="false">C2685+1</f>
        <v>2685</v>
      </c>
      <c r="D2686" s="50" t="n">
        <f aca="false">FilterOPk!B$11</f>
        <v>7547347.04451418</v>
      </c>
      <c r="E2686" s="50" t="n">
        <f aca="false">FilterOPk!C$11</f>
        <v>0</v>
      </c>
      <c r="F2686" s="50" t="n">
        <f aca="false">FilterOPk!D$11</f>
        <v>0</v>
      </c>
      <c r="G2686" s="50" t="n">
        <f aca="false">FilterOPk!E$11</f>
        <v>0</v>
      </c>
      <c r="H2686" s="50" t="n">
        <f aca="false">FilterOPk!F$11</f>
        <v>0</v>
      </c>
      <c r="I2686" s="50" t="n">
        <f aca="false">FilterOPk!G$11</f>
        <v>0</v>
      </c>
      <c r="J2686" s="50" t="n">
        <f aca="false">FilterOPk!H$11</f>
        <v>0</v>
      </c>
      <c r="K2686" s="50" t="n">
        <f aca="false">FilterOPk!I$11</f>
        <v>0</v>
      </c>
      <c r="L2686" s="50" t="n">
        <f aca="false">FilterOPk!J$11</f>
        <v>0</v>
      </c>
      <c r="M2686" s="50" t="n">
        <f aca="false">FilterOPk!K$11</f>
        <v>0</v>
      </c>
      <c r="N2686" s="50" t="n">
        <f aca="false">FilterOPk!L$11</f>
        <v>0</v>
      </c>
      <c r="O2686" s="50" t="n">
        <f aca="false">FilterOPk!M$11</f>
        <v>0</v>
      </c>
      <c r="P2686" s="50" t="n">
        <f aca="false">FilterOPk!N$11</f>
        <v>0</v>
      </c>
      <c r="Q2686" s="51" t="n">
        <f aca="false">FilterOPk!O$11</f>
        <v>0</v>
      </c>
    </row>
    <row r="2687" customFormat="false" ht="12.75" hidden="false" customHeight="false" outlineLevel="0" collapsed="false">
      <c r="B2687" s="85" t="str">
        <f aca="false">FilterOPk!A$12</f>
        <v>Long Term Options</v>
      </c>
      <c r="C2687" s="13" t="n">
        <f aca="false">C2686+1</f>
        <v>2686</v>
      </c>
      <c r="D2687" s="50" t="n">
        <f aca="false">FilterOPk!B$12</f>
        <v>0</v>
      </c>
      <c r="E2687" s="50" t="n">
        <f aca="false">FilterOPk!C$12</f>
        <v>0</v>
      </c>
      <c r="F2687" s="50" t="n">
        <f aca="false">FilterOPk!D$12</f>
        <v>0</v>
      </c>
      <c r="G2687" s="50" t="n">
        <f aca="false">FilterOPk!E$12</f>
        <v>0</v>
      </c>
      <c r="H2687" s="50" t="n">
        <f aca="false">FilterOPk!F$12</f>
        <v>0</v>
      </c>
      <c r="I2687" s="50" t="n">
        <f aca="false">FilterOPk!G$12</f>
        <v>0</v>
      </c>
      <c r="J2687" s="50" t="n">
        <f aca="false">FilterOPk!H$12</f>
        <v>0</v>
      </c>
      <c r="K2687" s="50" t="n">
        <f aca="false">FilterOPk!I$12</f>
        <v>0</v>
      </c>
      <c r="L2687" s="50" t="n">
        <f aca="false">FilterOPk!J$12</f>
        <v>0</v>
      </c>
      <c r="M2687" s="50" t="n">
        <f aca="false">FilterOPk!K$12</f>
        <v>0</v>
      </c>
      <c r="N2687" s="50" t="n">
        <f aca="false">FilterOPk!L$12</f>
        <v>0</v>
      </c>
      <c r="O2687" s="50" t="n">
        <f aca="false">FilterOPk!M$12</f>
        <v>0</v>
      </c>
      <c r="P2687" s="50" t="n">
        <f aca="false">FilterOPk!N$12</f>
        <v>0</v>
      </c>
      <c r="Q2687" s="51" t="n">
        <f aca="false">FilterOPk!O$12</f>
        <v>0</v>
      </c>
    </row>
    <row r="2688" customFormat="false" ht="12.75" hidden="false" customHeight="false" outlineLevel="0" collapsed="false">
      <c r="B2688" s="85" t="str">
        <f aca="false">FilterOPk!A$13</f>
        <v>LT-MIDWEST</v>
      </c>
      <c r="C2688" s="13" t="n">
        <f aca="false">C2687+1</f>
        <v>2687</v>
      </c>
      <c r="D2688" s="50" t="n">
        <f aca="false">FilterOPk!B$13</f>
        <v>7151089.47366245</v>
      </c>
      <c r="E2688" s="50" t="n">
        <f aca="false">FilterOPk!C$13</f>
        <v>36317.39</v>
      </c>
      <c r="F2688" s="50" t="n">
        <f aca="false">FilterOPk!D$13</f>
        <v>95142.77</v>
      </c>
      <c r="G2688" s="50" t="n">
        <f aca="false">FilterOPk!E$13</f>
        <v>106523.31</v>
      </c>
      <c r="H2688" s="50" t="n">
        <f aca="false">FilterOPk!F$13</f>
        <v>103615.07</v>
      </c>
      <c r="I2688" s="50" t="n">
        <f aca="false">FilterOPk!G$13</f>
        <v>106049.09</v>
      </c>
      <c r="J2688" s="50" t="n">
        <f aca="false">FilterOPk!H$13</f>
        <v>78310</v>
      </c>
      <c r="K2688" s="50" t="n">
        <f aca="false">FilterOPk!I$13</f>
        <v>160210.16</v>
      </c>
      <c r="L2688" s="50" t="n">
        <f aca="false">FilterOPk!J$13</f>
        <v>108136.49</v>
      </c>
      <c r="M2688" s="50" t="n">
        <f aca="false">FilterOPk!K$13</f>
        <v>312653.19</v>
      </c>
      <c r="N2688" s="50" t="n">
        <f aca="false">FilterOPk!L$13</f>
        <v>1106957.47</v>
      </c>
      <c r="O2688" s="50" t="n">
        <f aca="false">FilterOPk!M$13</f>
        <v>-124610.37</v>
      </c>
      <c r="P2688" s="50" t="n">
        <f aca="false">FilterOPk!N$13</f>
        <v>893459.31</v>
      </c>
      <c r="Q2688" s="51" t="n">
        <f aca="false">FilterOPk!O$13</f>
        <v>1875806.41</v>
      </c>
    </row>
    <row r="2689" customFormat="false" ht="12.75" hidden="false" customHeight="false" outlineLevel="0" collapsed="false">
      <c r="B2689" s="85" t="str">
        <f aca="false">FilterOPk!A$14</f>
        <v>ST-ECAR</v>
      </c>
      <c r="C2689" s="13" t="n">
        <f aca="false">C2688+1</f>
        <v>2688</v>
      </c>
      <c r="D2689" s="50" t="n">
        <f aca="false">FilterOPk!B$14</f>
        <v>238101.441960815</v>
      </c>
      <c r="E2689" s="50" t="n">
        <f aca="false">FilterOPk!C$14</f>
        <v>0</v>
      </c>
      <c r="F2689" s="50" t="n">
        <f aca="false">FilterOPk!D$14</f>
        <v>0</v>
      </c>
      <c r="G2689" s="50" t="n">
        <f aca="false">FilterOPk!E$14</f>
        <v>0</v>
      </c>
      <c r="H2689" s="50" t="n">
        <f aca="false">FilterOPk!F$14</f>
        <v>0</v>
      </c>
      <c r="I2689" s="50" t="n">
        <f aca="false">FilterOPk!G$14</f>
        <v>0</v>
      </c>
      <c r="J2689" s="50" t="n">
        <f aca="false">FilterOPk!H$14</f>
        <v>0</v>
      </c>
      <c r="K2689" s="50" t="n">
        <f aca="false">FilterOPk!I$14</f>
        <v>0</v>
      </c>
      <c r="L2689" s="50" t="n">
        <f aca="false">FilterOPk!J$14</f>
        <v>0</v>
      </c>
      <c r="M2689" s="50" t="n">
        <f aca="false">FilterOPk!K$14</f>
        <v>0</v>
      </c>
      <c r="N2689" s="50" t="n">
        <f aca="false">FilterOPk!L$14</f>
        <v>0</v>
      </c>
      <c r="O2689" s="50" t="n">
        <f aca="false">FilterOPk!M$14</f>
        <v>0</v>
      </c>
      <c r="P2689" s="50" t="n">
        <f aca="false">FilterOPk!N$14</f>
        <v>0</v>
      </c>
      <c r="Q2689" s="51" t="n">
        <f aca="false">FilterOPk!O$14</f>
        <v>0</v>
      </c>
    </row>
    <row r="2690" customFormat="false" ht="12.75" hidden="false" customHeight="false" outlineLevel="0" collapsed="false">
      <c r="B2690" s="85" t="str">
        <f aca="false">FilterOPk!A$15</f>
        <v>ST- MAPP</v>
      </c>
      <c r="C2690" s="13" t="n">
        <f aca="false">C2689+1</f>
        <v>2689</v>
      </c>
      <c r="D2690" s="50" t="n">
        <f aca="false">FilterOPk!B$15</f>
        <v>254636.614020626</v>
      </c>
      <c r="E2690" s="50" t="n">
        <f aca="false">FilterOPk!C$15</f>
        <v>-1590.85</v>
      </c>
      <c r="F2690" s="50" t="n">
        <f aca="false">FilterOPk!D$15</f>
        <v>-3167.72</v>
      </c>
      <c r="G2690" s="50" t="n">
        <f aca="false">FilterOPk!E$15</f>
        <v>-3546.79</v>
      </c>
      <c r="H2690" s="50" t="n">
        <f aca="false">FilterOPk!F$15</f>
        <v>-3530.89</v>
      </c>
      <c r="I2690" s="50" t="n">
        <f aca="false">FilterOPk!G$15</f>
        <v>0</v>
      </c>
      <c r="J2690" s="50" t="n">
        <f aca="false">FilterOPk!H$15</f>
        <v>0</v>
      </c>
      <c r="K2690" s="50" t="n">
        <f aca="false">FilterOPk!I$15</f>
        <v>0</v>
      </c>
      <c r="L2690" s="50" t="n">
        <f aca="false">FilterOPk!J$15</f>
        <v>0</v>
      </c>
      <c r="M2690" s="50" t="n">
        <f aca="false">FilterOPk!K$15</f>
        <v>0</v>
      </c>
      <c r="N2690" s="50" t="n">
        <f aca="false">FilterOPk!L$15</f>
        <v>-11836.25</v>
      </c>
      <c r="O2690" s="50" t="n">
        <f aca="false">FilterOPk!M$15</f>
        <v>0</v>
      </c>
      <c r="P2690" s="50" t="n">
        <f aca="false">FilterOPk!N$15</f>
        <v>0</v>
      </c>
      <c r="Q2690" s="51" t="n">
        <f aca="false">FilterOPk!O$15</f>
        <v>-11836.25</v>
      </c>
    </row>
    <row r="2691" customFormat="false" ht="12.75" hidden="false" customHeight="false" outlineLevel="0" collapsed="false">
      <c r="B2691" s="85" t="str">
        <f aca="false">FilterOPk!A$16</f>
        <v>ST- MAIN</v>
      </c>
      <c r="C2691" s="13" t="n">
        <f aca="false">C2690+1</f>
        <v>2690</v>
      </c>
      <c r="D2691" s="50" t="n">
        <f aca="false">FilterOPk!B$16</f>
        <v>694293.253349893</v>
      </c>
      <c r="E2691" s="50" t="n">
        <f aca="false">FilterOPk!C$16</f>
        <v>0</v>
      </c>
      <c r="F2691" s="50" t="n">
        <f aca="false">FilterOPk!D$16</f>
        <v>0</v>
      </c>
      <c r="G2691" s="50" t="n">
        <f aca="false">FilterOPk!E$16</f>
        <v>0</v>
      </c>
      <c r="H2691" s="50" t="n">
        <f aca="false">FilterOPk!F$16</f>
        <v>0</v>
      </c>
      <c r="I2691" s="50" t="n">
        <f aca="false">FilterOPk!G$16</f>
        <v>0</v>
      </c>
      <c r="J2691" s="50" t="n">
        <f aca="false">FilterOPk!H$16</f>
        <v>0</v>
      </c>
      <c r="K2691" s="50" t="n">
        <f aca="false">FilterOPk!I$16</f>
        <v>0</v>
      </c>
      <c r="L2691" s="50" t="n">
        <f aca="false">FilterOPk!J$16</f>
        <v>0</v>
      </c>
      <c r="M2691" s="50" t="n">
        <f aca="false">FilterOPk!K$16</f>
        <v>0</v>
      </c>
      <c r="N2691" s="50" t="n">
        <f aca="false">FilterOPk!L$16</f>
        <v>0</v>
      </c>
      <c r="O2691" s="50" t="n">
        <f aca="false">FilterOPk!M$16</f>
        <v>0</v>
      </c>
      <c r="P2691" s="50" t="n">
        <f aca="false">FilterOPk!N$16</f>
        <v>0</v>
      </c>
      <c r="Q2691" s="51" t="n">
        <f aca="false">FilterOPk!O$16</f>
        <v>0</v>
      </c>
    </row>
    <row r="2692" customFormat="false" ht="12.75" hidden="false" customHeight="false" outlineLevel="0" collapsed="false">
      <c r="B2692" s="85" t="str">
        <f aca="false">FilterOPk!A$17</f>
        <v>MW-ANALYST</v>
      </c>
      <c r="C2692" s="13" t="n">
        <f aca="false">C2691+1</f>
        <v>2691</v>
      </c>
      <c r="D2692" s="50" t="n">
        <f aca="false">FilterOPk!B$17</f>
        <v>0</v>
      </c>
      <c r="E2692" s="50" t="n">
        <f aca="false">FilterOPk!C$17</f>
        <v>0</v>
      </c>
      <c r="F2692" s="50" t="n">
        <f aca="false">FilterOPk!D$17</f>
        <v>0</v>
      </c>
      <c r="G2692" s="50" t="n">
        <f aca="false">FilterOPk!E$17</f>
        <v>0</v>
      </c>
      <c r="H2692" s="50" t="n">
        <f aca="false">FilterOPk!F$17</f>
        <v>0</v>
      </c>
      <c r="I2692" s="50" t="n">
        <f aca="false">FilterOPk!G$17</f>
        <v>0</v>
      </c>
      <c r="J2692" s="50" t="n">
        <f aca="false">FilterOPk!H$17</f>
        <v>0</v>
      </c>
      <c r="K2692" s="50" t="n">
        <f aca="false">FilterOPk!I$17</f>
        <v>0</v>
      </c>
      <c r="L2692" s="50" t="n">
        <f aca="false">FilterOPk!J$17</f>
        <v>0</v>
      </c>
      <c r="M2692" s="50" t="n">
        <f aca="false">FilterOPk!K$17</f>
        <v>0</v>
      </c>
      <c r="N2692" s="50" t="n">
        <f aca="false">FilterOPk!L$17</f>
        <v>0</v>
      </c>
      <c r="O2692" s="50" t="n">
        <f aca="false">FilterOPk!M$17</f>
        <v>0</v>
      </c>
      <c r="P2692" s="50" t="n">
        <f aca="false">FilterOPk!N$17</f>
        <v>0</v>
      </c>
      <c r="Q2692" s="51" t="n">
        <f aca="false">FilterOPk!O$17</f>
        <v>0</v>
      </c>
    </row>
    <row r="2693" customFormat="false" ht="12.75" hidden="false" customHeight="false" outlineLevel="0" collapsed="false">
      <c r="B2693" s="85" t="str">
        <f aca="false">FilterOPk!A$18</f>
        <v>LT-NE</v>
      </c>
      <c r="C2693" s="13" t="n">
        <f aca="false">C2692+1</f>
        <v>2692</v>
      </c>
      <c r="D2693" s="50" t="n">
        <f aca="false">FilterOPk!B$18</f>
        <v>6187311.37539291</v>
      </c>
      <c r="E2693" s="50" t="n">
        <f aca="false">FilterOPk!C$18</f>
        <v>38662.79</v>
      </c>
      <c r="F2693" s="50" t="n">
        <f aca="false">FilterOPk!D$18</f>
        <v>89522.8</v>
      </c>
      <c r="G2693" s="50" t="n">
        <f aca="false">FilterOPk!E$18</f>
        <v>158536.19</v>
      </c>
      <c r="H2693" s="50" t="n">
        <f aca="false">FilterOPk!F$18</f>
        <v>261849.24</v>
      </c>
      <c r="I2693" s="50" t="n">
        <f aca="false">FilterOPk!G$18</f>
        <v>291708.83</v>
      </c>
      <c r="J2693" s="50" t="n">
        <f aca="false">FilterOPk!H$18</f>
        <v>228360.42</v>
      </c>
      <c r="K2693" s="50" t="n">
        <f aca="false">FilterOPk!I$18</f>
        <v>445432.42</v>
      </c>
      <c r="L2693" s="50" t="n">
        <f aca="false">FilterOPk!J$18</f>
        <v>266345.8</v>
      </c>
      <c r="M2693" s="50" t="n">
        <f aca="false">FilterOPk!K$18</f>
        <v>801315.09</v>
      </c>
      <c r="N2693" s="50" t="n">
        <f aca="false">FilterOPk!L$18</f>
        <v>2581733.58</v>
      </c>
      <c r="O2693" s="50" t="n">
        <f aca="false">FilterOPk!M$18</f>
        <v>-636932.37</v>
      </c>
      <c r="P2693" s="50" t="n">
        <f aca="false">FilterOPk!N$18</f>
        <v>-2303942.42</v>
      </c>
      <c r="Q2693" s="51" t="n">
        <f aca="false">FilterOPk!O$18</f>
        <v>-359141.210000001</v>
      </c>
    </row>
    <row r="2694" customFormat="false" ht="12.75" hidden="false" customHeight="false" outlineLevel="0" collapsed="false">
      <c r="B2694" s="85" t="str">
        <f aca="false">FilterOPk!A$19</f>
        <v>LT-PJM</v>
      </c>
      <c r="C2694" s="13" t="n">
        <f aca="false">C2693+1</f>
        <v>2693</v>
      </c>
      <c r="D2694" s="50" t="n">
        <f aca="false">FilterOPk!B$19</f>
        <v>1818236.42109565</v>
      </c>
      <c r="E2694" s="50" t="n">
        <f aca="false">FilterOPk!C$19</f>
        <v>0</v>
      </c>
      <c r="F2694" s="50" t="n">
        <f aca="false">FilterOPk!D$19</f>
        <v>19402.28</v>
      </c>
      <c r="G2694" s="50" t="n">
        <f aca="false">FilterOPk!E$19</f>
        <v>57930.92</v>
      </c>
      <c r="H2694" s="50" t="n">
        <f aca="false">FilterOPk!F$19</f>
        <v>59436.7</v>
      </c>
      <c r="I2694" s="50" t="n">
        <f aca="false">FilterOPk!G$19</f>
        <v>19136.52</v>
      </c>
      <c r="J2694" s="50" t="n">
        <f aca="false">FilterOPk!H$19</f>
        <v>18664.41</v>
      </c>
      <c r="K2694" s="50" t="n">
        <f aca="false">FilterOPk!I$19</f>
        <v>33608.82</v>
      </c>
      <c r="L2694" s="50" t="n">
        <f aca="false">FilterOPk!J$19</f>
        <v>20867.53</v>
      </c>
      <c r="M2694" s="50" t="n">
        <f aca="false">FilterOPk!K$19</f>
        <v>56340.86</v>
      </c>
      <c r="N2694" s="50" t="n">
        <f aca="false">FilterOPk!L$19</f>
        <v>285388.04</v>
      </c>
      <c r="O2694" s="50" t="n">
        <f aca="false">FilterOPk!M$19</f>
        <v>-1975.43</v>
      </c>
      <c r="P2694" s="50" t="n">
        <f aca="false">FilterOPk!N$19</f>
        <v>-179963.06</v>
      </c>
      <c r="Q2694" s="51" t="n">
        <f aca="false">FilterOPk!O$19</f>
        <v>103449.55</v>
      </c>
    </row>
    <row r="2695" customFormat="false" ht="12.75" hidden="false" customHeight="false" outlineLevel="0" collapsed="false">
      <c r="B2695" s="85" t="str">
        <f aca="false">FilterOPk!A$20</f>
        <v>LT- NY</v>
      </c>
      <c r="C2695" s="13" t="n">
        <f aca="false">C2694+1</f>
        <v>2694</v>
      </c>
      <c r="D2695" s="50" t="n">
        <f aca="false">FilterOPk!B$20</f>
        <v>0</v>
      </c>
      <c r="E2695" s="50" t="n">
        <f aca="false">FilterOPk!C$20</f>
        <v>-9128.22</v>
      </c>
      <c r="F2695" s="50" t="n">
        <f aca="false">FilterOPk!D$20</f>
        <v>-69725.26</v>
      </c>
      <c r="G2695" s="50" t="n">
        <f aca="false">FilterOPk!E$20</f>
        <v>0</v>
      </c>
      <c r="H2695" s="50" t="n">
        <f aca="false">FilterOPk!F$20</f>
        <v>0</v>
      </c>
      <c r="I2695" s="50" t="n">
        <f aca="false">FilterOPk!G$20</f>
        <v>0</v>
      </c>
      <c r="J2695" s="50" t="n">
        <f aca="false">FilterOPk!H$20</f>
        <v>0</v>
      </c>
      <c r="K2695" s="50" t="n">
        <f aca="false">FilterOPk!I$20</f>
        <v>0</v>
      </c>
      <c r="L2695" s="50" t="n">
        <f aca="false">FilterOPk!J$20</f>
        <v>0</v>
      </c>
      <c r="M2695" s="50" t="n">
        <f aca="false">FilterOPk!K$20</f>
        <v>0</v>
      </c>
      <c r="N2695" s="50" t="n">
        <f aca="false">FilterOPk!L$20</f>
        <v>-78853.48</v>
      </c>
      <c r="O2695" s="50" t="n">
        <f aca="false">FilterOPk!M$20</f>
        <v>0</v>
      </c>
      <c r="P2695" s="50" t="n">
        <f aca="false">FilterOPk!N$20</f>
        <v>12056.92</v>
      </c>
      <c r="Q2695" s="51" t="n">
        <f aca="false">FilterOPk!O$20</f>
        <v>-66796.56</v>
      </c>
    </row>
    <row r="2696" customFormat="false" ht="12.75" hidden="false" customHeight="false" outlineLevel="0" collapsed="false">
      <c r="B2696" s="85" t="str">
        <f aca="false">FilterOPk!A$21</f>
        <v>ST- PJM</v>
      </c>
      <c r="C2696" s="13" t="n">
        <f aca="false">C2695+1</f>
        <v>2695</v>
      </c>
      <c r="D2696" s="50" t="n">
        <f aca="false">FilterOPk!B$21</f>
        <v>1243093.71447674</v>
      </c>
      <c r="E2696" s="50" t="n">
        <f aca="false">FilterOPk!C$21</f>
        <v>13503.06</v>
      </c>
      <c r="F2696" s="50" t="n">
        <f aca="false">FilterOPk!D$21</f>
        <v>0</v>
      </c>
      <c r="G2696" s="50" t="n">
        <f aca="false">FilterOPk!E$21</f>
        <v>0</v>
      </c>
      <c r="H2696" s="50" t="n">
        <f aca="false">FilterOPk!F$21</f>
        <v>0</v>
      </c>
      <c r="I2696" s="50" t="n">
        <f aca="false">FilterOPk!G$21</f>
        <v>0</v>
      </c>
      <c r="J2696" s="50" t="n">
        <f aca="false">FilterOPk!H$21</f>
        <v>0</v>
      </c>
      <c r="K2696" s="50" t="n">
        <f aca="false">FilterOPk!I$21</f>
        <v>0</v>
      </c>
      <c r="L2696" s="50" t="n">
        <f aca="false">FilterOPk!J$21</f>
        <v>0</v>
      </c>
      <c r="M2696" s="50" t="n">
        <f aca="false">FilterOPk!K$21</f>
        <v>0</v>
      </c>
      <c r="N2696" s="50" t="n">
        <f aca="false">FilterOPk!L$21</f>
        <v>13503.06</v>
      </c>
      <c r="O2696" s="50" t="n">
        <f aca="false">FilterOPk!M$21</f>
        <v>0</v>
      </c>
      <c r="P2696" s="50" t="n">
        <f aca="false">FilterOPk!N$21</f>
        <v>0</v>
      </c>
      <c r="Q2696" s="51" t="n">
        <f aca="false">FilterOPk!O$21</f>
        <v>13503.06</v>
      </c>
    </row>
    <row r="2697" customFormat="false" ht="12.75" hidden="false" customHeight="false" outlineLevel="0" collapsed="false">
      <c r="B2697" s="85" t="str">
        <f aca="false">FilterOPk!A$22</f>
        <v>ST- NENG</v>
      </c>
      <c r="C2697" s="13" t="n">
        <f aca="false">C2696+1</f>
        <v>2696</v>
      </c>
      <c r="D2697" s="50" t="n">
        <f aca="false">FilterOPk!B$22</f>
        <v>539719.375927685</v>
      </c>
      <c r="E2697" s="50" t="n">
        <f aca="false">FilterOPk!C$22</f>
        <v>17499.36</v>
      </c>
      <c r="F2697" s="50" t="n">
        <f aca="false">FilterOPk!D$22</f>
        <v>34844.91</v>
      </c>
      <c r="G2697" s="50" t="n">
        <f aca="false">FilterOPk!E$22</f>
        <v>0</v>
      </c>
      <c r="H2697" s="50" t="n">
        <f aca="false">FilterOPk!F$22</f>
        <v>0</v>
      </c>
      <c r="I2697" s="50" t="n">
        <f aca="false">FilterOPk!G$22</f>
        <v>0</v>
      </c>
      <c r="J2697" s="50" t="n">
        <f aca="false">FilterOPk!H$22</f>
        <v>0</v>
      </c>
      <c r="K2697" s="50" t="n">
        <f aca="false">FilterOPk!I$22</f>
        <v>0</v>
      </c>
      <c r="L2697" s="50" t="n">
        <f aca="false">FilterOPk!J$22</f>
        <v>0</v>
      </c>
      <c r="M2697" s="50" t="n">
        <f aca="false">FilterOPk!K$22</f>
        <v>0</v>
      </c>
      <c r="N2697" s="50" t="n">
        <f aca="false">FilterOPk!L$22</f>
        <v>52344.27</v>
      </c>
      <c r="O2697" s="50" t="n">
        <f aca="false">FilterOPk!M$22</f>
        <v>0</v>
      </c>
      <c r="P2697" s="50" t="n">
        <f aca="false">FilterOPk!N$22</f>
        <v>0</v>
      </c>
      <c r="Q2697" s="51" t="n">
        <f aca="false">FilterOPk!O$22</f>
        <v>52344.27</v>
      </c>
    </row>
    <row r="2698" customFormat="false" ht="12.75" hidden="false" customHeight="false" outlineLevel="0" collapsed="false">
      <c r="B2698" s="85" t="str">
        <f aca="false">FilterOPk!A$23</f>
        <v>ST- NY</v>
      </c>
      <c r="C2698" s="13" t="n">
        <f aca="false">C2697+1</f>
        <v>2697</v>
      </c>
      <c r="D2698" s="50" t="n">
        <f aca="false">FilterOPk!B$23</f>
        <v>251437.188425373</v>
      </c>
      <c r="E2698" s="50" t="n">
        <f aca="false">FilterOPk!C$23</f>
        <v>22663</v>
      </c>
      <c r="F2698" s="50" t="n">
        <f aca="false">FilterOPk!D$23</f>
        <v>52267.36</v>
      </c>
      <c r="G2698" s="50" t="n">
        <f aca="false">FilterOPk!E$23</f>
        <v>0</v>
      </c>
      <c r="H2698" s="50" t="n">
        <f aca="false">FilterOPk!F$23</f>
        <v>0</v>
      </c>
      <c r="I2698" s="50" t="n">
        <f aca="false">FilterOPk!G$23</f>
        <v>0</v>
      </c>
      <c r="J2698" s="50" t="n">
        <f aca="false">FilterOPk!H$23</f>
        <v>0</v>
      </c>
      <c r="K2698" s="50" t="n">
        <f aca="false">FilterOPk!I$23</f>
        <v>0</v>
      </c>
      <c r="L2698" s="50" t="n">
        <f aca="false">FilterOPk!J$23</f>
        <v>0</v>
      </c>
      <c r="M2698" s="50" t="n">
        <f aca="false">FilterOPk!K$23</f>
        <v>0</v>
      </c>
      <c r="N2698" s="50" t="n">
        <f aca="false">FilterOPk!L$23</f>
        <v>74930.36</v>
      </c>
      <c r="O2698" s="50" t="n">
        <f aca="false">FilterOPk!M$23</f>
        <v>0</v>
      </c>
      <c r="P2698" s="50" t="n">
        <f aca="false">FilterOPk!N$23</f>
        <v>0</v>
      </c>
      <c r="Q2698" s="51" t="n">
        <f aca="false">FilterOPk!O$23</f>
        <v>74930.36</v>
      </c>
    </row>
    <row r="2699" customFormat="false" ht="12.75" hidden="false" customHeight="false" outlineLevel="0" collapsed="false">
      <c r="B2699" s="85" t="str">
        <f aca="false">FilterOPk!A$24</f>
        <v>NE- PHYS</v>
      </c>
      <c r="C2699" s="13" t="n">
        <f aca="false">C2698+1</f>
        <v>2698</v>
      </c>
      <c r="D2699" s="50" t="n">
        <f aca="false">FilterOPk!B$24</f>
        <v>0</v>
      </c>
      <c r="E2699" s="50" t="n">
        <f aca="false">FilterOPk!C$24</f>
        <v>0</v>
      </c>
      <c r="F2699" s="50" t="n">
        <f aca="false">FilterOPk!D$24</f>
        <v>0</v>
      </c>
      <c r="G2699" s="50" t="n">
        <f aca="false">FilterOPk!E$24</f>
        <v>0</v>
      </c>
      <c r="H2699" s="50" t="n">
        <f aca="false">FilterOPk!F$24</f>
        <v>0</v>
      </c>
      <c r="I2699" s="50" t="n">
        <f aca="false">FilterOPk!G$24</f>
        <v>0</v>
      </c>
      <c r="J2699" s="50" t="n">
        <f aca="false">FilterOPk!H$24</f>
        <v>0</v>
      </c>
      <c r="K2699" s="50" t="n">
        <f aca="false">FilterOPk!I$24</f>
        <v>0</v>
      </c>
      <c r="L2699" s="50" t="n">
        <f aca="false">FilterOPk!J$24</f>
        <v>0</v>
      </c>
      <c r="M2699" s="50" t="n">
        <f aca="false">FilterOPk!K$24</f>
        <v>0</v>
      </c>
      <c r="N2699" s="50" t="n">
        <f aca="false">FilterOPk!L$24</f>
        <v>0</v>
      </c>
      <c r="O2699" s="50" t="n">
        <f aca="false">FilterOPk!M$24</f>
        <v>0</v>
      </c>
      <c r="P2699" s="50" t="n">
        <f aca="false">FilterOPk!N$24</f>
        <v>0</v>
      </c>
      <c r="Q2699" s="51" t="n">
        <f aca="false">FilterOPk!O$24</f>
        <v>0</v>
      </c>
    </row>
    <row r="2700" customFormat="false" ht="12.75" hidden="false" customHeight="false" outlineLevel="0" collapsed="false">
      <c r="B2700" s="85" t="str">
        <f aca="false">FilterOPk!A$25</f>
        <v>LT-Southeast</v>
      </c>
      <c r="C2700" s="13" t="n">
        <f aca="false">C2699+1</f>
        <v>2699</v>
      </c>
      <c r="D2700" s="50" t="n">
        <f aca="false">FilterOPk!B$25</f>
        <v>11411200.8859117</v>
      </c>
      <c r="E2700" s="50" t="n">
        <f aca="false">FilterOPk!C$25</f>
        <v>15825.82</v>
      </c>
      <c r="F2700" s="50" t="n">
        <f aca="false">FilterOPk!D$25</f>
        <v>13250</v>
      </c>
      <c r="G2700" s="50" t="n">
        <f aca="false">FilterOPk!E$25</f>
        <v>24924.1</v>
      </c>
      <c r="H2700" s="50" t="n">
        <f aca="false">FilterOPk!F$25</f>
        <v>24690.47</v>
      </c>
      <c r="I2700" s="50" t="n">
        <f aca="false">FilterOPk!G$25</f>
        <v>26774</v>
      </c>
      <c r="J2700" s="50" t="n">
        <f aca="false">FilterOPk!H$25</f>
        <v>26715</v>
      </c>
      <c r="K2700" s="50" t="n">
        <f aca="false">FilterOPk!I$25</f>
        <v>57358.83</v>
      </c>
      <c r="L2700" s="50" t="n">
        <f aca="false">FilterOPk!J$25</f>
        <v>26146</v>
      </c>
      <c r="M2700" s="50" t="n">
        <f aca="false">FilterOPk!K$25</f>
        <v>75355.31</v>
      </c>
      <c r="N2700" s="50" t="n">
        <f aca="false">FilterOPk!L$25</f>
        <v>291039.53</v>
      </c>
      <c r="O2700" s="50" t="n">
        <f aca="false">FilterOPk!M$25</f>
        <v>-122359</v>
      </c>
      <c r="P2700" s="50" t="n">
        <f aca="false">FilterOPk!N$25</f>
        <v>514428.17</v>
      </c>
      <c r="Q2700" s="51" t="n">
        <f aca="false">FilterOPk!O$25</f>
        <v>683108.7</v>
      </c>
    </row>
    <row r="2701" customFormat="false" ht="12.75" hidden="false" customHeight="false" outlineLevel="0" collapsed="false">
      <c r="B2701" s="85" t="str">
        <f aca="false">FilterOPk!A$26</f>
        <v>ST-SPP</v>
      </c>
      <c r="C2701" s="13" t="n">
        <f aca="false">C2700+1</f>
        <v>2700</v>
      </c>
      <c r="D2701" s="50" t="n">
        <f aca="false">FilterOPk!B$26</f>
        <v>52202.8773549933</v>
      </c>
      <c r="E2701" s="50" t="n">
        <f aca="false">FilterOPk!C$26</f>
        <v>0</v>
      </c>
      <c r="F2701" s="50" t="n">
        <f aca="false">FilterOPk!D$26</f>
        <v>0</v>
      </c>
      <c r="G2701" s="50" t="n">
        <f aca="false">FilterOPk!E$26</f>
        <v>0</v>
      </c>
      <c r="H2701" s="50" t="n">
        <f aca="false">FilterOPk!F$26</f>
        <v>0</v>
      </c>
      <c r="I2701" s="50" t="n">
        <f aca="false">FilterOPk!G$26</f>
        <v>0</v>
      </c>
      <c r="J2701" s="50" t="n">
        <f aca="false">FilterOPk!H$26</f>
        <v>0</v>
      </c>
      <c r="K2701" s="50" t="n">
        <f aca="false">FilterOPk!I$26</f>
        <v>0</v>
      </c>
      <c r="L2701" s="50" t="n">
        <f aca="false">FilterOPk!J$26</f>
        <v>0</v>
      </c>
      <c r="M2701" s="50" t="n">
        <f aca="false">FilterOPk!K$26</f>
        <v>0</v>
      </c>
      <c r="N2701" s="50" t="n">
        <f aca="false">FilterOPk!L$26</f>
        <v>0</v>
      </c>
      <c r="O2701" s="50" t="n">
        <f aca="false">FilterOPk!M$26</f>
        <v>0</v>
      </c>
      <c r="P2701" s="50" t="n">
        <f aca="false">FilterOPk!N$26</f>
        <v>0</v>
      </c>
      <c r="Q2701" s="51" t="n">
        <f aca="false">FilterOPk!O$26</f>
        <v>0</v>
      </c>
    </row>
    <row r="2702" customFormat="false" ht="12.75" hidden="false" customHeight="false" outlineLevel="0" collapsed="false">
      <c r="B2702" s="85" t="str">
        <f aca="false">FilterOPk!A$27</f>
        <v>ST-SERC</v>
      </c>
      <c r="C2702" s="13" t="n">
        <f aca="false">C2701+1</f>
        <v>2701</v>
      </c>
      <c r="D2702" s="50" t="n">
        <f aca="false">FilterOPk!B$27</f>
        <v>686881.973218232</v>
      </c>
      <c r="E2702" s="50" t="n">
        <f aca="false">FilterOPk!C$27</f>
        <v>0</v>
      </c>
      <c r="F2702" s="50" t="n">
        <f aca="false">FilterOPk!D$27</f>
        <v>0</v>
      </c>
      <c r="G2702" s="50" t="n">
        <f aca="false">FilterOPk!E$27</f>
        <v>0</v>
      </c>
      <c r="H2702" s="50" t="n">
        <f aca="false">FilterOPk!F$27</f>
        <v>0</v>
      </c>
      <c r="I2702" s="50" t="n">
        <f aca="false">FilterOPk!G$27</f>
        <v>0</v>
      </c>
      <c r="J2702" s="50" t="n">
        <f aca="false">FilterOPk!H$27</f>
        <v>0</v>
      </c>
      <c r="K2702" s="50" t="n">
        <f aca="false">FilterOPk!I$27</f>
        <v>0</v>
      </c>
      <c r="L2702" s="50" t="n">
        <f aca="false">FilterOPk!J$27</f>
        <v>0</v>
      </c>
      <c r="M2702" s="50" t="n">
        <f aca="false">FilterOPk!K$27</f>
        <v>0</v>
      </c>
      <c r="N2702" s="50" t="n">
        <f aca="false">FilterOPk!L$27</f>
        <v>0</v>
      </c>
      <c r="O2702" s="50" t="n">
        <f aca="false">FilterOPk!M$27</f>
        <v>0</v>
      </c>
      <c r="P2702" s="50" t="n">
        <f aca="false">FilterOPk!N$27</f>
        <v>0</v>
      </c>
      <c r="Q2702" s="51" t="n">
        <f aca="false">FilterOPk!O$27</f>
        <v>0</v>
      </c>
    </row>
    <row r="2703" customFormat="false" ht="12.75" hidden="false" customHeight="false" outlineLevel="0" collapsed="false">
      <c r="B2703" s="85" t="str">
        <f aca="false">FilterOPk!A$28</f>
        <v>LT- Texas</v>
      </c>
      <c r="C2703" s="13" t="n">
        <f aca="false">C2702+1</f>
        <v>2702</v>
      </c>
      <c r="D2703" s="50" t="n">
        <f aca="false">FilterOPk!B$28</f>
        <v>3826684.70313045</v>
      </c>
      <c r="E2703" s="50" t="n">
        <f aca="false">FilterOPk!C$28</f>
        <v>0</v>
      </c>
      <c r="F2703" s="50" t="n">
        <f aca="false">FilterOPk!D$28</f>
        <v>13003.28</v>
      </c>
      <c r="G2703" s="50" t="n">
        <f aca="false">FilterOPk!E$28</f>
        <v>7651.26</v>
      </c>
      <c r="H2703" s="50" t="n">
        <f aca="false">FilterOPk!F$28</f>
        <v>7986.82</v>
      </c>
      <c r="I2703" s="50" t="n">
        <f aca="false">FilterOPk!G$28</f>
        <v>17032.43</v>
      </c>
      <c r="J2703" s="50" t="n">
        <f aca="false">FilterOPk!H$28</f>
        <v>19665.43</v>
      </c>
      <c r="K2703" s="50" t="n">
        <f aca="false">FilterOPk!I$28</f>
        <v>46628.44</v>
      </c>
      <c r="L2703" s="50" t="n">
        <f aca="false">FilterOPk!J$28</f>
        <v>12076.91</v>
      </c>
      <c r="M2703" s="50" t="n">
        <f aca="false">FilterOPk!K$28</f>
        <v>18411.54</v>
      </c>
      <c r="N2703" s="50" t="n">
        <f aca="false">FilterOPk!L$28</f>
        <v>142456.11</v>
      </c>
      <c r="O2703" s="50" t="n">
        <f aca="false">FilterOPk!M$28</f>
        <v>653578.76</v>
      </c>
      <c r="P2703" s="50" t="n">
        <f aca="false">FilterOPk!N$28</f>
        <v>2238345.92</v>
      </c>
      <c r="Q2703" s="51" t="n">
        <f aca="false">FilterOPk!O$28</f>
        <v>3034380.79</v>
      </c>
    </row>
    <row r="2704" customFormat="false" ht="12.75" hidden="false" customHeight="false" outlineLevel="0" collapsed="false">
      <c r="B2704" s="85" t="str">
        <f aca="false">FilterOPk!A$29</f>
        <v>St- Texas</v>
      </c>
      <c r="C2704" s="13" t="n">
        <f aca="false">C2703+1</f>
        <v>2703</v>
      </c>
      <c r="D2704" s="50" t="n">
        <f aca="false">FilterOPk!B$29</f>
        <v>445563.239343252</v>
      </c>
      <c r="E2704" s="50" t="n">
        <f aca="false">FilterOPk!C$29</f>
        <v>5676.33</v>
      </c>
      <c r="F2704" s="50" t="n">
        <f aca="false">FilterOPk!D$29</f>
        <v>0</v>
      </c>
      <c r="G2704" s="50" t="n">
        <f aca="false">FilterOPk!E$29</f>
        <v>0</v>
      </c>
      <c r="H2704" s="50" t="n">
        <f aca="false">FilterOPk!F$29</f>
        <v>0</v>
      </c>
      <c r="I2704" s="50" t="n">
        <f aca="false">FilterOPk!G$29</f>
        <v>0</v>
      </c>
      <c r="J2704" s="50" t="n">
        <f aca="false">FilterOPk!H$29</f>
        <v>0</v>
      </c>
      <c r="K2704" s="50" t="n">
        <f aca="false">FilterOPk!I$29</f>
        <v>0</v>
      </c>
      <c r="L2704" s="50" t="n">
        <f aca="false">FilterOPk!J$29</f>
        <v>0</v>
      </c>
      <c r="M2704" s="50" t="n">
        <f aca="false">FilterOPk!K$29</f>
        <v>0</v>
      </c>
      <c r="N2704" s="50" t="n">
        <f aca="false">FilterOPk!L$29</f>
        <v>5676.33</v>
      </c>
      <c r="O2704" s="50" t="n">
        <f aca="false">FilterOPk!M$29</f>
        <v>0</v>
      </c>
      <c r="P2704" s="50" t="n">
        <f aca="false">FilterOPk!N$29</f>
        <v>0</v>
      </c>
      <c r="Q2704" s="51" t="n">
        <f aca="false">FilterOPk!O$29</f>
        <v>5676.33</v>
      </c>
    </row>
    <row r="2705" customFormat="false" ht="12.75" hidden="false" customHeight="false" outlineLevel="0" collapsed="false">
      <c r="B2705" s="85"/>
      <c r="C2705" s="13" t="n">
        <f aca="false">C2704+1</f>
        <v>2704</v>
      </c>
      <c r="D2705" s="50"/>
      <c r="E2705" s="50"/>
      <c r="F2705" s="50"/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1"/>
    </row>
    <row r="2706" customFormat="false" ht="12.75" hidden="false" customHeight="false" outlineLevel="0" collapsed="false">
      <c r="B2706" s="85" t="str">
        <f aca="false">FilterOPk!A$32</f>
        <v>Gas positions</v>
      </c>
      <c r="C2706" s="13" t="n">
        <f aca="false">C2705+1</f>
        <v>2705</v>
      </c>
      <c r="D2706" s="50" t="s">
        <v>4</v>
      </c>
      <c r="E2706" s="50"/>
      <c r="F2706" s="50"/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1"/>
    </row>
    <row r="2707" customFormat="false" ht="12.75" hidden="false" customHeight="false" outlineLevel="0" collapsed="false">
      <c r="B2707" s="85" t="str">
        <f aca="false">FilterOPk!A$33</f>
        <v>Kevin Presto</v>
      </c>
      <c r="C2707" s="13" t="n">
        <f aca="false">C2706+1</f>
        <v>2706</v>
      </c>
      <c r="D2707" s="50" t="n">
        <f aca="false">FilterOPk!B$33</f>
        <v>0</v>
      </c>
      <c r="E2707" s="50" t="n">
        <f aca="false">FilterOPk!C$33</f>
        <v>0</v>
      </c>
      <c r="F2707" s="50" t="n">
        <f aca="false">FilterOPk!D$33</f>
        <v>0</v>
      </c>
      <c r="G2707" s="50" t="n">
        <f aca="false">FilterOPk!E$33</f>
        <v>0</v>
      </c>
      <c r="H2707" s="50" t="n">
        <f aca="false">FilterOPk!F$33</f>
        <v>0</v>
      </c>
      <c r="I2707" s="50" t="n">
        <f aca="false">FilterOPk!G$33</f>
        <v>0</v>
      </c>
      <c r="J2707" s="50" t="n">
        <f aca="false">FilterOPk!H$33</f>
        <v>0</v>
      </c>
      <c r="K2707" s="50" t="n">
        <f aca="false">FilterOPk!I$33</f>
        <v>0</v>
      </c>
      <c r="L2707" s="50" t="n">
        <f aca="false">FilterOPk!J$33</f>
        <v>0</v>
      </c>
      <c r="M2707" s="50" t="n">
        <f aca="false">FilterOPk!K$33</f>
        <v>0</v>
      </c>
      <c r="N2707" s="50" t="n">
        <f aca="false">FilterOPk!L$33</f>
        <v>0</v>
      </c>
      <c r="O2707" s="50" t="n">
        <f aca="false">FilterOPk!M$33</f>
        <v>0</v>
      </c>
      <c r="P2707" s="50" t="n">
        <f aca="false">FilterOPk!N$33</f>
        <v>0</v>
      </c>
      <c r="Q2707" s="51" t="n">
        <f aca="false">FilterOPk!O$33</f>
        <v>0</v>
      </c>
    </row>
    <row r="2708" customFormat="false" ht="12.75" hidden="false" customHeight="false" outlineLevel="0" collapsed="false">
      <c r="B2708" s="85" t="str">
        <f aca="false">FilterOPk!A$34</f>
        <v>Fletcher Sturm</v>
      </c>
      <c r="C2708" s="13" t="n">
        <f aca="false">C2707+1</f>
        <v>2707</v>
      </c>
      <c r="D2708" s="50" t="n">
        <f aca="false">FilterOPk!B$34</f>
        <v>0</v>
      </c>
      <c r="E2708" s="50" t="n">
        <f aca="false">FilterOPk!C$34</f>
        <v>0</v>
      </c>
      <c r="F2708" s="50" t="n">
        <f aca="false">FilterOPk!D$34</f>
        <v>0</v>
      </c>
      <c r="G2708" s="50" t="n">
        <f aca="false">FilterOPk!E$34</f>
        <v>0</v>
      </c>
      <c r="H2708" s="50" t="n">
        <f aca="false">FilterOPk!F$34</f>
        <v>0</v>
      </c>
      <c r="I2708" s="50" t="n">
        <f aca="false">FilterOPk!G$34</f>
        <v>0</v>
      </c>
      <c r="J2708" s="50" t="n">
        <f aca="false">FilterOPk!H$34</f>
        <v>0</v>
      </c>
      <c r="K2708" s="50" t="n">
        <f aca="false">FilterOPk!I$34</f>
        <v>0</v>
      </c>
      <c r="L2708" s="50" t="n">
        <f aca="false">FilterOPk!J$34</f>
        <v>0</v>
      </c>
      <c r="M2708" s="50" t="n">
        <f aca="false">FilterOPk!K$34</f>
        <v>0</v>
      </c>
      <c r="N2708" s="50" t="n">
        <f aca="false">FilterOPk!L$34</f>
        <v>0</v>
      </c>
      <c r="O2708" s="50" t="n">
        <f aca="false">FilterOPk!M$34</f>
        <v>0</v>
      </c>
      <c r="P2708" s="50" t="n">
        <f aca="false">FilterOPk!N$34</f>
        <v>0</v>
      </c>
      <c r="Q2708" s="51" t="n">
        <f aca="false">FilterOPk!O$34</f>
        <v>0</v>
      </c>
    </row>
    <row r="2709" customFormat="false" ht="12.75" hidden="false" customHeight="false" outlineLevel="0" collapsed="false">
      <c r="B2709" s="85" t="str">
        <f aca="false">FilterOPk!A$35</f>
        <v>Doug Gilbert-Smith</v>
      </c>
      <c r="C2709" s="13" t="n">
        <f aca="false">C2708+1</f>
        <v>2708</v>
      </c>
      <c r="D2709" s="50" t="n">
        <f aca="false">FilterOPk!B$35</f>
        <v>0</v>
      </c>
      <c r="E2709" s="50" t="n">
        <f aca="false">FilterOPk!C$35</f>
        <v>0</v>
      </c>
      <c r="F2709" s="50" t="n">
        <f aca="false">FilterOPk!D$35</f>
        <v>0</v>
      </c>
      <c r="G2709" s="50" t="n">
        <f aca="false">FilterOPk!E$35</f>
        <v>0</v>
      </c>
      <c r="H2709" s="50" t="n">
        <f aca="false">FilterOPk!F$35</f>
        <v>0</v>
      </c>
      <c r="I2709" s="50" t="n">
        <f aca="false">FilterOPk!G$35</f>
        <v>0</v>
      </c>
      <c r="J2709" s="50" t="n">
        <f aca="false">FilterOPk!H$35</f>
        <v>0</v>
      </c>
      <c r="K2709" s="50" t="n">
        <f aca="false">FilterOPk!I$35</f>
        <v>0</v>
      </c>
      <c r="L2709" s="50" t="n">
        <f aca="false">FilterOPk!J$35</f>
        <v>0</v>
      </c>
      <c r="M2709" s="50" t="n">
        <f aca="false">FilterOPk!K$35</f>
        <v>0</v>
      </c>
      <c r="N2709" s="50" t="n">
        <f aca="false">FilterOPk!L$35</f>
        <v>0</v>
      </c>
      <c r="O2709" s="50" t="n">
        <f aca="false">FilterOPk!M$35</f>
        <v>0</v>
      </c>
      <c r="P2709" s="50" t="n">
        <f aca="false">FilterOPk!N$35</f>
        <v>0</v>
      </c>
      <c r="Q2709" s="51" t="n">
        <f aca="false">FilterOPk!O$35</f>
        <v>0</v>
      </c>
    </row>
    <row r="2710" customFormat="false" ht="12.75" hidden="false" customHeight="false" outlineLevel="0" collapsed="false">
      <c r="B2710" s="85" t="str">
        <f aca="false">FilterOPk!A$36</f>
        <v>Rogers Herndon</v>
      </c>
      <c r="C2710" s="13" t="n">
        <f aca="false">C2709+1</f>
        <v>2709</v>
      </c>
      <c r="D2710" s="50" t="n">
        <f aca="false">FilterOPk!B$36</f>
        <v>0</v>
      </c>
      <c r="E2710" s="50" t="n">
        <f aca="false">FilterOPk!C$36</f>
        <v>0</v>
      </c>
      <c r="F2710" s="50" t="n">
        <f aca="false">FilterOPk!D$36</f>
        <v>0</v>
      </c>
      <c r="G2710" s="50" t="n">
        <f aca="false">FilterOPk!E$36</f>
        <v>0</v>
      </c>
      <c r="H2710" s="50" t="n">
        <f aca="false">FilterOPk!F$36</f>
        <v>0</v>
      </c>
      <c r="I2710" s="50" t="n">
        <f aca="false">FilterOPk!G$36</f>
        <v>0</v>
      </c>
      <c r="J2710" s="50" t="n">
        <f aca="false">FilterOPk!H$36</f>
        <v>0</v>
      </c>
      <c r="K2710" s="50" t="n">
        <f aca="false">FilterOPk!I$36</f>
        <v>0</v>
      </c>
      <c r="L2710" s="50" t="n">
        <f aca="false">FilterOPk!J$36</f>
        <v>0</v>
      </c>
      <c r="M2710" s="50" t="n">
        <f aca="false">FilterOPk!K$36</f>
        <v>0</v>
      </c>
      <c r="N2710" s="50" t="n">
        <f aca="false">FilterOPk!L$36</f>
        <v>0</v>
      </c>
      <c r="O2710" s="50" t="n">
        <f aca="false">FilterOPk!M$36</f>
        <v>0</v>
      </c>
      <c r="P2710" s="50" t="n">
        <f aca="false">FilterOPk!N$36</f>
        <v>0</v>
      </c>
      <c r="Q2710" s="51" t="n">
        <f aca="false">FilterOPk!O$36</f>
        <v>0</v>
      </c>
    </row>
    <row r="2711" customFormat="false" ht="12.75" hidden="false" customHeight="false" outlineLevel="0" collapsed="false">
      <c r="B2711" s="85" t="str">
        <f aca="false">FilterOPk!A$37</f>
        <v>Dana Davis</v>
      </c>
      <c r="C2711" s="13" t="n">
        <f aca="false">C2710+1</f>
        <v>2710</v>
      </c>
      <c r="D2711" s="50" t="n">
        <f aca="false">FilterOPk!B$37</f>
        <v>0</v>
      </c>
      <c r="E2711" s="50" t="n">
        <f aca="false">FilterOPk!C$37</f>
        <v>0</v>
      </c>
      <c r="F2711" s="50" t="n">
        <f aca="false">FilterOPk!D$37</f>
        <v>0</v>
      </c>
      <c r="G2711" s="50" t="n">
        <f aca="false">FilterOPk!E$37</f>
        <v>0</v>
      </c>
      <c r="H2711" s="50" t="n">
        <f aca="false">FilterOPk!F$37</f>
        <v>0</v>
      </c>
      <c r="I2711" s="50" t="n">
        <f aca="false">FilterOPk!G$37</f>
        <v>0</v>
      </c>
      <c r="J2711" s="50" t="n">
        <f aca="false">FilterOPk!H$37</f>
        <v>0</v>
      </c>
      <c r="K2711" s="50" t="n">
        <f aca="false">FilterOPk!I$37</f>
        <v>0</v>
      </c>
      <c r="L2711" s="50" t="n">
        <f aca="false">FilterOPk!J$37</f>
        <v>0</v>
      </c>
      <c r="M2711" s="50" t="n">
        <f aca="false">FilterOPk!K$37</f>
        <v>0</v>
      </c>
      <c r="N2711" s="50" t="n">
        <f aca="false">FilterOPk!L$37</f>
        <v>0</v>
      </c>
      <c r="O2711" s="50" t="n">
        <f aca="false">FilterOPk!M$37</f>
        <v>0</v>
      </c>
      <c r="P2711" s="50" t="n">
        <f aca="false">FilterOPk!N$37</f>
        <v>0</v>
      </c>
      <c r="Q2711" s="51" t="n">
        <f aca="false">FilterOPk!O$37</f>
        <v>0</v>
      </c>
    </row>
    <row r="2712" customFormat="false" ht="12.75" hidden="false" customHeight="false" outlineLevel="0" collapsed="false">
      <c r="B2712" s="85" t="str">
        <f aca="false">FilterOPk!A$38</f>
        <v>Tom May</v>
      </c>
      <c r="C2712" s="13" t="n">
        <f aca="false">C2711+1</f>
        <v>2711</v>
      </c>
      <c r="D2712" s="50" t="n">
        <f aca="false">FilterOPk!B$38</f>
        <v>0</v>
      </c>
      <c r="E2712" s="50" t="n">
        <f aca="false">FilterOPk!C$38</f>
        <v>0</v>
      </c>
      <c r="F2712" s="50" t="n">
        <f aca="false">FilterOPk!D$38</f>
        <v>0</v>
      </c>
      <c r="G2712" s="50" t="n">
        <f aca="false">FilterOPk!E$38</f>
        <v>0</v>
      </c>
      <c r="H2712" s="50" t="n">
        <f aca="false">FilterOPk!F$38</f>
        <v>0</v>
      </c>
      <c r="I2712" s="50" t="n">
        <f aca="false">FilterOPk!G$38</f>
        <v>0</v>
      </c>
      <c r="J2712" s="50" t="n">
        <f aca="false">FilterOPk!H$38</f>
        <v>0</v>
      </c>
      <c r="K2712" s="50" t="n">
        <f aca="false">FilterOPk!I$38</f>
        <v>0</v>
      </c>
      <c r="L2712" s="50" t="n">
        <f aca="false">FilterOPk!J$38</f>
        <v>0</v>
      </c>
      <c r="M2712" s="50" t="n">
        <f aca="false">FilterOPk!K$38</f>
        <v>0</v>
      </c>
      <c r="N2712" s="50" t="n">
        <f aca="false">FilterOPk!L$38</f>
        <v>0</v>
      </c>
      <c r="O2712" s="50" t="n">
        <f aca="false">FilterOPk!M$38</f>
        <v>0</v>
      </c>
      <c r="P2712" s="50" t="n">
        <f aca="false">FilterOPk!N$38</f>
        <v>0</v>
      </c>
      <c r="Q2712" s="51" t="n">
        <f aca="false">FilterOPk!O$38</f>
        <v>0</v>
      </c>
    </row>
    <row r="2713" customFormat="false" ht="12.75" hidden="false" customHeight="false" outlineLevel="0" collapsed="false">
      <c r="B2713" s="85" t="str">
        <f aca="false">FilterOPk!A$39</f>
        <v>Clint Dean</v>
      </c>
      <c r="C2713" s="13" t="n">
        <f aca="false">C2712+1</f>
        <v>2712</v>
      </c>
      <c r="D2713" s="50" t="n">
        <f aca="false">FilterOPk!B$39</f>
        <v>0</v>
      </c>
      <c r="E2713" s="50" t="n">
        <f aca="false">FilterOPk!C$39</f>
        <v>0</v>
      </c>
      <c r="F2713" s="50" t="n">
        <f aca="false">FilterOPk!D$39</f>
        <v>0</v>
      </c>
      <c r="G2713" s="50" t="n">
        <f aca="false">FilterOPk!E$39</f>
        <v>0</v>
      </c>
      <c r="H2713" s="50" t="n">
        <f aca="false">FilterOPk!F$39</f>
        <v>0</v>
      </c>
      <c r="I2713" s="50" t="n">
        <f aca="false">FilterOPk!G$39</f>
        <v>0</v>
      </c>
      <c r="J2713" s="50" t="n">
        <f aca="false">FilterOPk!H$39</f>
        <v>0</v>
      </c>
      <c r="K2713" s="50" t="n">
        <f aca="false">FilterOPk!I$39</f>
        <v>0</v>
      </c>
      <c r="L2713" s="50" t="n">
        <f aca="false">FilterOPk!J$39</f>
        <v>0</v>
      </c>
      <c r="M2713" s="50" t="n">
        <f aca="false">FilterOPk!K$39</f>
        <v>0</v>
      </c>
      <c r="N2713" s="50" t="n">
        <f aca="false">FilterOPk!L$39</f>
        <v>0</v>
      </c>
      <c r="O2713" s="50" t="n">
        <f aca="false">FilterOPk!M$39</f>
        <v>0</v>
      </c>
      <c r="P2713" s="50" t="n">
        <f aca="false">FilterOPk!N$39</f>
        <v>0</v>
      </c>
      <c r="Q2713" s="51" t="n">
        <f aca="false">FilterOPk!O$39</f>
        <v>0</v>
      </c>
    </row>
    <row r="2714" customFormat="false" ht="12.75" hidden="false" customHeight="false" outlineLevel="0" collapsed="false">
      <c r="B2714" s="85" t="str">
        <f aca="false">FilterOPk!A$40</f>
        <v>Rob Benson</v>
      </c>
      <c r="C2714" s="13" t="n">
        <f aca="false">C2713+1</f>
        <v>2713</v>
      </c>
      <c r="D2714" s="50" t="n">
        <f aca="false">FilterOPk!B$40</f>
        <v>0</v>
      </c>
      <c r="E2714" s="50" t="n">
        <f aca="false">FilterOPk!C$40</f>
        <v>0</v>
      </c>
      <c r="F2714" s="50" t="n">
        <f aca="false">FilterOPk!D$40</f>
        <v>0</v>
      </c>
      <c r="G2714" s="50" t="n">
        <f aca="false">FilterOPk!E$40</f>
        <v>0</v>
      </c>
      <c r="H2714" s="50" t="n">
        <f aca="false">FilterOPk!F$40</f>
        <v>0</v>
      </c>
      <c r="I2714" s="50" t="n">
        <f aca="false">FilterOPk!G$40</f>
        <v>0</v>
      </c>
      <c r="J2714" s="50" t="n">
        <f aca="false">FilterOPk!H$40</f>
        <v>0</v>
      </c>
      <c r="K2714" s="50" t="n">
        <f aca="false">FilterOPk!I$40</f>
        <v>0</v>
      </c>
      <c r="L2714" s="50" t="n">
        <f aca="false">FilterOPk!J$40</f>
        <v>0</v>
      </c>
      <c r="M2714" s="50" t="n">
        <f aca="false">FilterOPk!K$40</f>
        <v>0</v>
      </c>
      <c r="N2714" s="50" t="n">
        <f aca="false">FilterOPk!L$40</f>
        <v>0</v>
      </c>
      <c r="O2714" s="50" t="n">
        <f aca="false">FilterOPk!M$40</f>
        <v>0</v>
      </c>
      <c r="P2714" s="50" t="n">
        <f aca="false">FilterOPk!N$40</f>
        <v>0</v>
      </c>
      <c r="Q2714" s="51" t="n">
        <f aca="false">FilterOPk!O$40</f>
        <v>0</v>
      </c>
    </row>
    <row r="2715" customFormat="false" ht="12.75" hidden="false" customHeight="false" outlineLevel="0" collapsed="false">
      <c r="B2715" s="85" t="str">
        <f aca="false">FilterOPk!A$41</f>
        <v>Matt Lorenz</v>
      </c>
      <c r="C2715" s="13" t="n">
        <f aca="false">C2714+1</f>
        <v>2714</v>
      </c>
      <c r="D2715" s="50" t="n">
        <f aca="false">FilterOPk!B$41</f>
        <v>0</v>
      </c>
      <c r="E2715" s="50" t="n">
        <f aca="false">FilterOPk!C$41</f>
        <v>0</v>
      </c>
      <c r="F2715" s="50" t="n">
        <f aca="false">FilterOPk!D$41</f>
        <v>0</v>
      </c>
      <c r="G2715" s="50" t="n">
        <f aca="false">FilterOPk!E$41</f>
        <v>0</v>
      </c>
      <c r="H2715" s="50" t="n">
        <f aca="false">FilterOPk!F$41</f>
        <v>0</v>
      </c>
      <c r="I2715" s="50" t="n">
        <f aca="false">FilterOPk!G$41</f>
        <v>0</v>
      </c>
      <c r="J2715" s="50" t="n">
        <f aca="false">FilterOPk!H$41</f>
        <v>0</v>
      </c>
      <c r="K2715" s="50" t="n">
        <f aca="false">FilterOPk!I$41</f>
        <v>0</v>
      </c>
      <c r="L2715" s="50" t="n">
        <f aca="false">FilterOPk!J$41</f>
        <v>0</v>
      </c>
      <c r="M2715" s="50" t="n">
        <f aca="false">FilterOPk!K$41</f>
        <v>0</v>
      </c>
      <c r="N2715" s="50" t="n">
        <f aca="false">FilterOPk!L$41</f>
        <v>0</v>
      </c>
      <c r="O2715" s="50" t="n">
        <f aca="false">FilterOPk!M$41</f>
        <v>0</v>
      </c>
      <c r="P2715" s="50" t="n">
        <f aca="false">FilterOPk!N$41</f>
        <v>0</v>
      </c>
      <c r="Q2715" s="51" t="n">
        <f aca="false">FilterOPk!O$41</f>
        <v>0</v>
      </c>
    </row>
    <row r="2716" customFormat="false" ht="12.75" hidden="false" customHeight="false" outlineLevel="0" collapsed="false">
      <c r="B2716" s="85" t="str">
        <f aca="false">FilterOPk!A$42</f>
        <v>John Forney</v>
      </c>
      <c r="C2716" s="13" t="n">
        <f aca="false">C2715+1</f>
        <v>2715</v>
      </c>
      <c r="D2716" s="50" t="n">
        <f aca="false">FilterOPk!B$42</f>
        <v>0</v>
      </c>
      <c r="E2716" s="50" t="n">
        <f aca="false">FilterOPk!C$42</f>
        <v>0</v>
      </c>
      <c r="F2716" s="50" t="n">
        <f aca="false">FilterOPk!D$42</f>
        <v>0</v>
      </c>
      <c r="G2716" s="50" t="n">
        <f aca="false">FilterOPk!E$42</f>
        <v>0</v>
      </c>
      <c r="H2716" s="50" t="n">
        <f aca="false">FilterOPk!F$42</f>
        <v>0</v>
      </c>
      <c r="I2716" s="50" t="n">
        <f aca="false">FilterOPk!G$42</f>
        <v>0</v>
      </c>
      <c r="J2716" s="50" t="n">
        <f aca="false">FilterOPk!H$42</f>
        <v>0</v>
      </c>
      <c r="K2716" s="50" t="n">
        <f aca="false">FilterOPk!I$42</f>
        <v>0</v>
      </c>
      <c r="L2716" s="50" t="n">
        <f aca="false">FilterOPk!J$42</f>
        <v>0</v>
      </c>
      <c r="M2716" s="50" t="n">
        <f aca="false">FilterOPk!K$42</f>
        <v>0</v>
      </c>
      <c r="N2716" s="50" t="n">
        <f aca="false">FilterOPk!L$42</f>
        <v>0</v>
      </c>
      <c r="O2716" s="50" t="n">
        <f aca="false">FilterOPk!M$42</f>
        <v>0</v>
      </c>
      <c r="P2716" s="50" t="n">
        <f aca="false">FilterOPk!N$42</f>
        <v>0</v>
      </c>
      <c r="Q2716" s="51" t="n">
        <f aca="false">FilterOPk!O$42</f>
        <v>0</v>
      </c>
    </row>
    <row r="2717" customFormat="false" ht="12.75" hidden="false" customHeight="false" outlineLevel="0" collapsed="false">
      <c r="B2717" s="85" t="str">
        <f aca="false">FilterOPk!A$43</f>
        <v>Mike Carson</v>
      </c>
      <c r="C2717" s="13" t="n">
        <f aca="false">C2716+1</f>
        <v>2716</v>
      </c>
      <c r="D2717" s="50" t="n">
        <f aca="false">FilterOPk!B$43</f>
        <v>0</v>
      </c>
      <c r="E2717" s="50" t="n">
        <f aca="false">FilterOPk!C$43</f>
        <v>0</v>
      </c>
      <c r="F2717" s="50" t="n">
        <f aca="false">FilterOPk!D$43</f>
        <v>0</v>
      </c>
      <c r="G2717" s="50" t="n">
        <f aca="false">FilterOPk!E$43</f>
        <v>0</v>
      </c>
      <c r="H2717" s="50" t="n">
        <f aca="false">FilterOPk!F$43</f>
        <v>0</v>
      </c>
      <c r="I2717" s="50" t="n">
        <f aca="false">FilterOPk!G$43</f>
        <v>0</v>
      </c>
      <c r="J2717" s="50" t="n">
        <f aca="false">FilterOPk!H$43</f>
        <v>0</v>
      </c>
      <c r="K2717" s="50" t="n">
        <f aca="false">FilterOPk!I$43</f>
        <v>0</v>
      </c>
      <c r="L2717" s="50" t="n">
        <f aca="false">FilterOPk!J$43</f>
        <v>0</v>
      </c>
      <c r="M2717" s="50" t="n">
        <f aca="false">FilterOPk!K$43</f>
        <v>0</v>
      </c>
      <c r="N2717" s="50" t="n">
        <f aca="false">FilterOPk!L$43</f>
        <v>0</v>
      </c>
      <c r="O2717" s="50" t="n">
        <f aca="false">FilterOPk!M$43</f>
        <v>0</v>
      </c>
      <c r="P2717" s="50" t="n">
        <f aca="false">FilterOPk!N$43</f>
        <v>0</v>
      </c>
      <c r="Q2717" s="51" t="n">
        <f aca="false">FilterOPk!O$43</f>
        <v>0</v>
      </c>
    </row>
    <row r="2718" customFormat="false" ht="12.75" hidden="false" customHeight="false" outlineLevel="0" collapsed="false">
      <c r="B2718" s="85" t="str">
        <f aca="false">FilterOPk!A$44</f>
        <v>Chris Dorland</v>
      </c>
      <c r="C2718" s="13" t="n">
        <f aca="false">C2717+1</f>
        <v>2717</v>
      </c>
      <c r="D2718" s="50" t="n">
        <f aca="false">FilterOPk!B$44</f>
        <v>0</v>
      </c>
      <c r="E2718" s="50" t="n">
        <f aca="false">FilterOPk!C$44</f>
        <v>0</v>
      </c>
      <c r="F2718" s="50" t="n">
        <f aca="false">FilterOPk!D$44</f>
        <v>0</v>
      </c>
      <c r="G2718" s="50" t="n">
        <f aca="false">FilterOPk!E$44</f>
        <v>0</v>
      </c>
      <c r="H2718" s="50" t="n">
        <f aca="false">FilterOPk!F$44</f>
        <v>0</v>
      </c>
      <c r="I2718" s="50" t="n">
        <f aca="false">FilterOPk!G$44</f>
        <v>0</v>
      </c>
      <c r="J2718" s="50" t="n">
        <f aca="false">FilterOPk!H$44</f>
        <v>0</v>
      </c>
      <c r="K2718" s="50" t="n">
        <f aca="false">FilterOPk!I$44</f>
        <v>0</v>
      </c>
      <c r="L2718" s="50" t="n">
        <f aca="false">FilterOPk!J$44</f>
        <v>0</v>
      </c>
      <c r="M2718" s="50" t="n">
        <f aca="false">FilterOPk!K$44</f>
        <v>0</v>
      </c>
      <c r="N2718" s="50" t="n">
        <f aca="false">FilterOPk!L$44</f>
        <v>0</v>
      </c>
      <c r="O2718" s="50" t="n">
        <f aca="false">FilterOPk!M$44</f>
        <v>0</v>
      </c>
      <c r="P2718" s="50" t="n">
        <f aca="false">FilterOPk!N$44</f>
        <v>0</v>
      </c>
      <c r="Q2718" s="51" t="n">
        <f aca="false">FilterOPk!O$44</f>
        <v>0</v>
      </c>
    </row>
    <row r="2719" customFormat="false" ht="12.75" hidden="false" customHeight="false" outlineLevel="0" collapsed="false">
      <c r="B2719" s="85" t="str">
        <f aca="false">FilterOPk!A$45</f>
        <v>Jeff King</v>
      </c>
      <c r="C2719" s="13" t="n">
        <f aca="false">C2718+1</f>
        <v>2718</v>
      </c>
      <c r="D2719" s="50" t="n">
        <f aca="false">FilterOPk!B$45</f>
        <v>0</v>
      </c>
      <c r="E2719" s="50" t="n">
        <f aca="false">FilterOPk!C$45</f>
        <v>0</v>
      </c>
      <c r="F2719" s="50" t="n">
        <f aca="false">FilterOPk!D$45</f>
        <v>0</v>
      </c>
      <c r="G2719" s="50" t="n">
        <f aca="false">FilterOPk!E$45</f>
        <v>0</v>
      </c>
      <c r="H2719" s="50" t="n">
        <f aca="false">FilterOPk!F$45</f>
        <v>0</v>
      </c>
      <c r="I2719" s="50" t="n">
        <f aca="false">FilterOPk!G$45</f>
        <v>0</v>
      </c>
      <c r="J2719" s="50" t="n">
        <f aca="false">FilterOPk!H$45</f>
        <v>0</v>
      </c>
      <c r="K2719" s="50" t="n">
        <f aca="false">FilterOPk!I$45</f>
        <v>0</v>
      </c>
      <c r="L2719" s="50" t="n">
        <f aca="false">FilterOPk!J$45</f>
        <v>0</v>
      </c>
      <c r="M2719" s="50" t="n">
        <f aca="false">FilterOPk!K$45</f>
        <v>0</v>
      </c>
      <c r="N2719" s="50" t="n">
        <f aca="false">FilterOPk!L$45</f>
        <v>0</v>
      </c>
      <c r="O2719" s="50" t="n">
        <f aca="false">FilterOPk!M$45</f>
        <v>0</v>
      </c>
      <c r="P2719" s="50" t="n">
        <f aca="false">FilterOPk!N$45</f>
        <v>0</v>
      </c>
      <c r="Q2719" s="51" t="n">
        <f aca="false">FilterOPk!O$45</f>
        <v>0</v>
      </c>
    </row>
    <row r="2720" customFormat="false" ht="12.75" hidden="false" customHeight="false" outlineLevel="0" collapsed="false">
      <c r="B2720" s="85" t="n">
        <f aca="false">FilterOPk!A$46</f>
        <v>0</v>
      </c>
      <c r="C2720" s="13" t="n">
        <f aca="false">C2719+1</f>
        <v>2719</v>
      </c>
      <c r="D2720" s="50" t="n">
        <f aca="false">FilterOPk!B$46</f>
        <v>0</v>
      </c>
      <c r="E2720" s="50" t="n">
        <f aca="false">FilterOPk!C$46</f>
        <v>0</v>
      </c>
      <c r="F2720" s="50" t="n">
        <f aca="false">FilterOPk!D$46</f>
        <v>0</v>
      </c>
      <c r="G2720" s="50" t="n">
        <f aca="false">FilterOPk!E$46</f>
        <v>0</v>
      </c>
      <c r="H2720" s="50" t="n">
        <f aca="false">FilterOPk!F$46</f>
        <v>0</v>
      </c>
      <c r="I2720" s="50" t="n">
        <f aca="false">FilterOPk!G$46</f>
        <v>0</v>
      </c>
      <c r="J2720" s="50" t="n">
        <f aca="false">FilterOPk!H$46</f>
        <v>0</v>
      </c>
      <c r="K2720" s="50" t="n">
        <f aca="false">FilterOPk!I$46</f>
        <v>0</v>
      </c>
      <c r="L2720" s="50" t="n">
        <f aca="false">FilterOPk!J$46</f>
        <v>0</v>
      </c>
      <c r="M2720" s="50" t="n">
        <f aca="false">FilterOPk!K$46</f>
        <v>0</v>
      </c>
      <c r="N2720" s="50" t="n">
        <f aca="false">FilterOPk!L$46</f>
        <v>0</v>
      </c>
      <c r="O2720" s="50" t="n">
        <f aca="false">FilterOPk!M$46</f>
        <v>0</v>
      </c>
      <c r="P2720" s="50" t="n">
        <f aca="false">FilterOPk!N$46</f>
        <v>0</v>
      </c>
      <c r="Q2720" s="51" t="n">
        <f aca="false">FilterOPk!O$46</f>
        <v>0</v>
      </c>
    </row>
    <row r="2721" customFormat="false" ht="12.75" hidden="false" customHeight="false" outlineLevel="0" collapsed="false">
      <c r="B2721" s="87" t="n">
        <f aca="false">FilterOPk!A$47</f>
        <v>0</v>
      </c>
      <c r="C2721" s="64" t="n">
        <f aca="false">C2720+1</f>
        <v>2720</v>
      </c>
      <c r="D2721" s="54" t="n">
        <f aca="false">FilterOPk!B$47</f>
        <v>0</v>
      </c>
      <c r="E2721" s="54" t="n">
        <f aca="false">FilterOPk!C$47</f>
        <v>0</v>
      </c>
      <c r="F2721" s="54" t="n">
        <f aca="false">FilterOPk!D$47</f>
        <v>0</v>
      </c>
      <c r="G2721" s="54" t="n">
        <f aca="false">FilterOPk!E$47</f>
        <v>0</v>
      </c>
      <c r="H2721" s="54" t="n">
        <f aca="false">FilterOPk!F$47</f>
        <v>0</v>
      </c>
      <c r="I2721" s="54" t="n">
        <f aca="false">FilterOPk!G$47</f>
        <v>0</v>
      </c>
      <c r="J2721" s="54" t="n">
        <f aca="false">FilterOPk!H$47</f>
        <v>0</v>
      </c>
      <c r="K2721" s="54" t="n">
        <f aca="false">FilterOPk!I$47</f>
        <v>0</v>
      </c>
      <c r="L2721" s="54" t="n">
        <f aca="false">FilterOPk!J$47</f>
        <v>0</v>
      </c>
      <c r="M2721" s="54" t="n">
        <f aca="false">FilterOPk!K$47</f>
        <v>0</v>
      </c>
      <c r="N2721" s="54" t="n">
        <f aca="false">FilterOPk!L$47</f>
        <v>0</v>
      </c>
      <c r="O2721" s="54" t="n">
        <f aca="false">FilterOPk!M$47</f>
        <v>0</v>
      </c>
      <c r="P2721" s="54" t="n">
        <f aca="false">FilterOPk!N$47</f>
        <v>0</v>
      </c>
      <c r="Q2721" s="55" t="n">
        <f aca="false">FilterOPk!O$47</f>
        <v>0</v>
      </c>
    </row>
    <row r="2722" customFormat="false" ht="12.75" hidden="false" customHeight="false" outlineLevel="0" collapsed="false">
      <c r="A2722" s="0" t="n">
        <f aca="false">A2682+1</f>
        <v>69</v>
      </c>
      <c r="B2722" s="57" t="n">
        <f aca="false">FilterOPk!D$1</f>
        <v>36907</v>
      </c>
      <c r="C2722" s="58" t="n">
        <f aca="false">C2721+1</f>
        <v>2721</v>
      </c>
      <c r="D2722" s="58"/>
      <c r="E2722" s="58"/>
      <c r="F2722" s="58"/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83"/>
    </row>
    <row r="2723" customFormat="false" ht="12.75" hidden="false" customHeight="false" outlineLevel="0" collapsed="false">
      <c r="B2723" s="61"/>
      <c r="C2723" s="13" t="n">
        <f aca="false">C2722+1</f>
        <v>2722</v>
      </c>
      <c r="D2723" s="13"/>
      <c r="E2723" s="21" t="s">
        <v>5</v>
      </c>
      <c r="F2723" s="21" t="s">
        <v>6</v>
      </c>
      <c r="G2723" s="21" t="s">
        <v>7</v>
      </c>
      <c r="H2723" s="21" t="s">
        <v>8</v>
      </c>
      <c r="I2723" s="21" t="s">
        <v>9</v>
      </c>
      <c r="J2723" s="21" t="s">
        <v>10</v>
      </c>
      <c r="K2723" s="21" t="s">
        <v>11</v>
      </c>
      <c r="L2723" s="21" t="s">
        <v>12</v>
      </c>
      <c r="M2723" s="21" t="s">
        <v>13</v>
      </c>
      <c r="N2723" s="21" t="s">
        <v>14</v>
      </c>
      <c r="O2723" s="21" t="n">
        <v>2002</v>
      </c>
      <c r="P2723" s="21" t="s">
        <v>15</v>
      </c>
      <c r="Q2723" s="84" t="s">
        <v>16</v>
      </c>
    </row>
    <row r="2724" customFormat="false" ht="12.75" hidden="false" customHeight="false" outlineLevel="0" collapsed="false">
      <c r="B2724" s="85" t="str">
        <f aca="false">FilterOPk!A$9</f>
        <v>Power positions</v>
      </c>
      <c r="C2724" s="13" t="n">
        <f aca="false">C2723+1</f>
        <v>2723</v>
      </c>
      <c r="D2724" s="13" t="s">
        <v>4</v>
      </c>
      <c r="E2724" s="13"/>
      <c r="F2724" s="13"/>
      <c r="G2724" s="13"/>
      <c r="H2724" s="13"/>
      <c r="I2724" s="13"/>
      <c r="J2724" s="13"/>
      <c r="K2724" s="13"/>
      <c r="L2724" s="13"/>
      <c r="M2724" s="13"/>
      <c r="N2724" s="13"/>
      <c r="O2724" s="13"/>
      <c r="P2724" s="13"/>
      <c r="Q2724" s="86"/>
    </row>
    <row r="2725" customFormat="false" ht="12.75" hidden="false" customHeight="false" outlineLevel="0" collapsed="false">
      <c r="B2725" s="85" t="str">
        <f aca="false">FilterOPk!A$10</f>
        <v>East Position</v>
      </c>
      <c r="C2725" s="13" t="n">
        <f aca="false">C2724+1</f>
        <v>2724</v>
      </c>
      <c r="D2725" s="50" t="n">
        <f aca="false">FilterOPk!B$10</f>
        <v>34784396.7946123</v>
      </c>
      <c r="E2725" s="50" t="n">
        <f aca="false">FilterOPk!C$10</f>
        <v>139428.68</v>
      </c>
      <c r="F2725" s="50" t="n">
        <f aca="false">FilterOPk!D$10</f>
        <v>244540.42</v>
      </c>
      <c r="G2725" s="50" t="n">
        <f aca="false">FilterOPk!E$10</f>
        <v>352018.99</v>
      </c>
      <c r="H2725" s="50" t="n">
        <f aca="false">FilterOPk!F$10</f>
        <v>454047.41</v>
      </c>
      <c r="I2725" s="50" t="n">
        <f aca="false">FilterOPk!G$10</f>
        <v>460700.87</v>
      </c>
      <c r="J2725" s="50" t="n">
        <f aca="false">FilterOPk!H$10</f>
        <v>371715.26</v>
      </c>
      <c r="K2725" s="50" t="n">
        <f aca="false">FilterOPk!I$10</f>
        <v>743238.67</v>
      </c>
      <c r="L2725" s="50" t="n">
        <f aca="false">FilterOPk!J$10</f>
        <v>433572.73</v>
      </c>
      <c r="M2725" s="50" t="n">
        <f aca="false">FilterOPk!K$10</f>
        <v>1264075.99</v>
      </c>
      <c r="N2725" s="50" t="n">
        <f aca="false">FilterOPk!L$10</f>
        <v>4463339.02</v>
      </c>
      <c r="O2725" s="50" t="n">
        <f aca="false">FilterOPk!M$10</f>
        <v>-232298.41</v>
      </c>
      <c r="P2725" s="50" t="n">
        <f aca="false">FilterOPk!N$10</f>
        <v>1174384.84</v>
      </c>
      <c r="Q2725" s="51" t="n">
        <f aca="false">FilterOPk!O$10</f>
        <v>5405425.45</v>
      </c>
    </row>
    <row r="2726" customFormat="false" ht="12.75" hidden="false" customHeight="false" outlineLevel="0" collapsed="false">
      <c r="B2726" s="85" t="str">
        <f aca="false">FilterOPk!A$11</f>
        <v>East Power Mgmt</v>
      </c>
      <c r="C2726" s="13" t="n">
        <f aca="false">C2725+1</f>
        <v>2725</v>
      </c>
      <c r="D2726" s="50" t="n">
        <f aca="false">FilterOPk!B$11</f>
        <v>7547347.04451418</v>
      </c>
      <c r="E2726" s="50" t="n">
        <f aca="false">FilterOPk!C$11</f>
        <v>0</v>
      </c>
      <c r="F2726" s="50" t="n">
        <f aca="false">FilterOPk!D$11</f>
        <v>0</v>
      </c>
      <c r="G2726" s="50" t="n">
        <f aca="false">FilterOPk!E$11</f>
        <v>0</v>
      </c>
      <c r="H2726" s="50" t="n">
        <f aca="false">FilterOPk!F$11</f>
        <v>0</v>
      </c>
      <c r="I2726" s="50" t="n">
        <f aca="false">FilterOPk!G$11</f>
        <v>0</v>
      </c>
      <c r="J2726" s="50" t="n">
        <f aca="false">FilterOPk!H$11</f>
        <v>0</v>
      </c>
      <c r="K2726" s="50" t="n">
        <f aca="false">FilterOPk!I$11</f>
        <v>0</v>
      </c>
      <c r="L2726" s="50" t="n">
        <f aca="false">FilterOPk!J$11</f>
        <v>0</v>
      </c>
      <c r="M2726" s="50" t="n">
        <f aca="false">FilterOPk!K$11</f>
        <v>0</v>
      </c>
      <c r="N2726" s="50" t="n">
        <f aca="false">FilterOPk!L$11</f>
        <v>0</v>
      </c>
      <c r="O2726" s="50" t="n">
        <f aca="false">FilterOPk!M$11</f>
        <v>0</v>
      </c>
      <c r="P2726" s="50" t="n">
        <f aca="false">FilterOPk!N$11</f>
        <v>0</v>
      </c>
      <c r="Q2726" s="51" t="n">
        <f aca="false">FilterOPk!O$11</f>
        <v>0</v>
      </c>
    </row>
    <row r="2727" customFormat="false" ht="12.75" hidden="false" customHeight="false" outlineLevel="0" collapsed="false">
      <c r="B2727" s="85" t="str">
        <f aca="false">FilterOPk!A$12</f>
        <v>Long Term Options</v>
      </c>
      <c r="C2727" s="13" t="n">
        <f aca="false">C2726+1</f>
        <v>2726</v>
      </c>
      <c r="D2727" s="50" t="n">
        <f aca="false">FilterOPk!B$12</f>
        <v>0</v>
      </c>
      <c r="E2727" s="50" t="n">
        <f aca="false">FilterOPk!C$12</f>
        <v>0</v>
      </c>
      <c r="F2727" s="50" t="n">
        <f aca="false">FilterOPk!D$12</f>
        <v>0</v>
      </c>
      <c r="G2727" s="50" t="n">
        <f aca="false">FilterOPk!E$12</f>
        <v>0</v>
      </c>
      <c r="H2727" s="50" t="n">
        <f aca="false">FilterOPk!F$12</f>
        <v>0</v>
      </c>
      <c r="I2727" s="50" t="n">
        <f aca="false">FilterOPk!G$12</f>
        <v>0</v>
      </c>
      <c r="J2727" s="50" t="n">
        <f aca="false">FilterOPk!H$12</f>
        <v>0</v>
      </c>
      <c r="K2727" s="50" t="n">
        <f aca="false">FilterOPk!I$12</f>
        <v>0</v>
      </c>
      <c r="L2727" s="50" t="n">
        <f aca="false">FilterOPk!J$12</f>
        <v>0</v>
      </c>
      <c r="M2727" s="50" t="n">
        <f aca="false">FilterOPk!K$12</f>
        <v>0</v>
      </c>
      <c r="N2727" s="50" t="n">
        <f aca="false">FilterOPk!L$12</f>
        <v>0</v>
      </c>
      <c r="O2727" s="50" t="n">
        <f aca="false">FilterOPk!M$12</f>
        <v>0</v>
      </c>
      <c r="P2727" s="50" t="n">
        <f aca="false">FilterOPk!N$12</f>
        <v>0</v>
      </c>
      <c r="Q2727" s="51" t="n">
        <f aca="false">FilterOPk!O$12</f>
        <v>0</v>
      </c>
    </row>
    <row r="2728" customFormat="false" ht="12.75" hidden="false" customHeight="false" outlineLevel="0" collapsed="false">
      <c r="B2728" s="85" t="str">
        <f aca="false">FilterOPk!A$13</f>
        <v>LT-MIDWEST</v>
      </c>
      <c r="C2728" s="13" t="n">
        <f aca="false">C2727+1</f>
        <v>2727</v>
      </c>
      <c r="D2728" s="50" t="n">
        <f aca="false">FilterOPk!B$13</f>
        <v>7151089.47366245</v>
      </c>
      <c r="E2728" s="50" t="n">
        <f aca="false">FilterOPk!C$13</f>
        <v>36317.39</v>
      </c>
      <c r="F2728" s="50" t="n">
        <f aca="false">FilterOPk!D$13</f>
        <v>95142.77</v>
      </c>
      <c r="G2728" s="50" t="n">
        <f aca="false">FilterOPk!E$13</f>
        <v>106523.31</v>
      </c>
      <c r="H2728" s="50" t="n">
        <f aca="false">FilterOPk!F$13</f>
        <v>103615.07</v>
      </c>
      <c r="I2728" s="50" t="n">
        <f aca="false">FilterOPk!G$13</f>
        <v>106049.09</v>
      </c>
      <c r="J2728" s="50" t="n">
        <f aca="false">FilterOPk!H$13</f>
        <v>78310</v>
      </c>
      <c r="K2728" s="50" t="n">
        <f aca="false">FilterOPk!I$13</f>
        <v>160210.16</v>
      </c>
      <c r="L2728" s="50" t="n">
        <f aca="false">FilterOPk!J$13</f>
        <v>108136.49</v>
      </c>
      <c r="M2728" s="50" t="n">
        <f aca="false">FilterOPk!K$13</f>
        <v>312653.19</v>
      </c>
      <c r="N2728" s="50" t="n">
        <f aca="false">FilterOPk!L$13</f>
        <v>1106957.47</v>
      </c>
      <c r="O2728" s="50" t="n">
        <f aca="false">FilterOPk!M$13</f>
        <v>-124610.37</v>
      </c>
      <c r="P2728" s="50" t="n">
        <f aca="false">FilterOPk!N$13</f>
        <v>893459.31</v>
      </c>
      <c r="Q2728" s="51" t="n">
        <f aca="false">FilterOPk!O$13</f>
        <v>1875806.41</v>
      </c>
    </row>
    <row r="2729" customFormat="false" ht="12.75" hidden="false" customHeight="false" outlineLevel="0" collapsed="false">
      <c r="B2729" s="85" t="str">
        <f aca="false">FilterOPk!A$14</f>
        <v>ST-ECAR</v>
      </c>
      <c r="C2729" s="13" t="n">
        <f aca="false">C2728+1</f>
        <v>2728</v>
      </c>
      <c r="D2729" s="50" t="n">
        <f aca="false">FilterOPk!B$14</f>
        <v>238101.441960815</v>
      </c>
      <c r="E2729" s="50" t="n">
        <f aca="false">FilterOPk!C$14</f>
        <v>0</v>
      </c>
      <c r="F2729" s="50" t="n">
        <f aca="false">FilterOPk!D$14</f>
        <v>0</v>
      </c>
      <c r="G2729" s="50" t="n">
        <f aca="false">FilterOPk!E$14</f>
        <v>0</v>
      </c>
      <c r="H2729" s="50" t="n">
        <f aca="false">FilterOPk!F$14</f>
        <v>0</v>
      </c>
      <c r="I2729" s="50" t="n">
        <f aca="false">FilterOPk!G$14</f>
        <v>0</v>
      </c>
      <c r="J2729" s="50" t="n">
        <f aca="false">FilterOPk!H$14</f>
        <v>0</v>
      </c>
      <c r="K2729" s="50" t="n">
        <f aca="false">FilterOPk!I$14</f>
        <v>0</v>
      </c>
      <c r="L2729" s="50" t="n">
        <f aca="false">FilterOPk!J$14</f>
        <v>0</v>
      </c>
      <c r="M2729" s="50" t="n">
        <f aca="false">FilterOPk!K$14</f>
        <v>0</v>
      </c>
      <c r="N2729" s="50" t="n">
        <f aca="false">FilterOPk!L$14</f>
        <v>0</v>
      </c>
      <c r="O2729" s="50" t="n">
        <f aca="false">FilterOPk!M$14</f>
        <v>0</v>
      </c>
      <c r="P2729" s="50" t="n">
        <f aca="false">FilterOPk!N$14</f>
        <v>0</v>
      </c>
      <c r="Q2729" s="51" t="n">
        <f aca="false">FilterOPk!O$14</f>
        <v>0</v>
      </c>
    </row>
    <row r="2730" customFormat="false" ht="12.75" hidden="false" customHeight="false" outlineLevel="0" collapsed="false">
      <c r="B2730" s="85" t="str">
        <f aca="false">FilterOPk!A$15</f>
        <v>ST- MAPP</v>
      </c>
      <c r="C2730" s="13" t="n">
        <f aca="false">C2729+1</f>
        <v>2729</v>
      </c>
      <c r="D2730" s="50" t="n">
        <f aca="false">FilterOPk!B$15</f>
        <v>254636.614020626</v>
      </c>
      <c r="E2730" s="50" t="n">
        <f aca="false">FilterOPk!C$15</f>
        <v>-1590.85</v>
      </c>
      <c r="F2730" s="50" t="n">
        <f aca="false">FilterOPk!D$15</f>
        <v>-3167.72</v>
      </c>
      <c r="G2730" s="50" t="n">
        <f aca="false">FilterOPk!E$15</f>
        <v>-3546.79</v>
      </c>
      <c r="H2730" s="50" t="n">
        <f aca="false">FilterOPk!F$15</f>
        <v>-3530.89</v>
      </c>
      <c r="I2730" s="50" t="n">
        <f aca="false">FilterOPk!G$15</f>
        <v>0</v>
      </c>
      <c r="J2730" s="50" t="n">
        <f aca="false">FilterOPk!H$15</f>
        <v>0</v>
      </c>
      <c r="K2730" s="50" t="n">
        <f aca="false">FilterOPk!I$15</f>
        <v>0</v>
      </c>
      <c r="L2730" s="50" t="n">
        <f aca="false">FilterOPk!J$15</f>
        <v>0</v>
      </c>
      <c r="M2730" s="50" t="n">
        <f aca="false">FilterOPk!K$15</f>
        <v>0</v>
      </c>
      <c r="N2730" s="50" t="n">
        <f aca="false">FilterOPk!L$15</f>
        <v>-11836.25</v>
      </c>
      <c r="O2730" s="50" t="n">
        <f aca="false">FilterOPk!M$15</f>
        <v>0</v>
      </c>
      <c r="P2730" s="50" t="n">
        <f aca="false">FilterOPk!N$15</f>
        <v>0</v>
      </c>
      <c r="Q2730" s="51" t="n">
        <f aca="false">FilterOPk!O$15</f>
        <v>-11836.25</v>
      </c>
    </row>
    <row r="2731" customFormat="false" ht="12.75" hidden="false" customHeight="false" outlineLevel="0" collapsed="false">
      <c r="B2731" s="85" t="str">
        <f aca="false">FilterOPk!A$16</f>
        <v>ST- MAIN</v>
      </c>
      <c r="C2731" s="13" t="n">
        <f aca="false">C2730+1</f>
        <v>2730</v>
      </c>
      <c r="D2731" s="50" t="n">
        <f aca="false">FilterOPk!B$16</f>
        <v>694293.253349893</v>
      </c>
      <c r="E2731" s="50" t="n">
        <f aca="false">FilterOPk!C$16</f>
        <v>0</v>
      </c>
      <c r="F2731" s="50" t="n">
        <f aca="false">FilterOPk!D$16</f>
        <v>0</v>
      </c>
      <c r="G2731" s="50" t="n">
        <f aca="false">FilterOPk!E$16</f>
        <v>0</v>
      </c>
      <c r="H2731" s="50" t="n">
        <f aca="false">FilterOPk!F$16</f>
        <v>0</v>
      </c>
      <c r="I2731" s="50" t="n">
        <f aca="false">FilterOPk!G$16</f>
        <v>0</v>
      </c>
      <c r="J2731" s="50" t="n">
        <f aca="false">FilterOPk!H$16</f>
        <v>0</v>
      </c>
      <c r="K2731" s="50" t="n">
        <f aca="false">FilterOPk!I$16</f>
        <v>0</v>
      </c>
      <c r="L2731" s="50" t="n">
        <f aca="false">FilterOPk!J$16</f>
        <v>0</v>
      </c>
      <c r="M2731" s="50" t="n">
        <f aca="false">FilterOPk!K$16</f>
        <v>0</v>
      </c>
      <c r="N2731" s="50" t="n">
        <f aca="false">FilterOPk!L$16</f>
        <v>0</v>
      </c>
      <c r="O2731" s="50" t="n">
        <f aca="false">FilterOPk!M$16</f>
        <v>0</v>
      </c>
      <c r="P2731" s="50" t="n">
        <f aca="false">FilterOPk!N$16</f>
        <v>0</v>
      </c>
      <c r="Q2731" s="51" t="n">
        <f aca="false">FilterOPk!O$16</f>
        <v>0</v>
      </c>
    </row>
    <row r="2732" customFormat="false" ht="12.75" hidden="false" customHeight="false" outlineLevel="0" collapsed="false">
      <c r="B2732" s="85" t="str">
        <f aca="false">FilterOPk!A$17</f>
        <v>MW-ANALYST</v>
      </c>
      <c r="C2732" s="13" t="n">
        <f aca="false">C2731+1</f>
        <v>2731</v>
      </c>
      <c r="D2732" s="50" t="n">
        <f aca="false">FilterOPk!B$17</f>
        <v>0</v>
      </c>
      <c r="E2732" s="50" t="n">
        <f aca="false">FilterOPk!C$17</f>
        <v>0</v>
      </c>
      <c r="F2732" s="50" t="n">
        <f aca="false">FilterOPk!D$17</f>
        <v>0</v>
      </c>
      <c r="G2732" s="50" t="n">
        <f aca="false">FilterOPk!E$17</f>
        <v>0</v>
      </c>
      <c r="H2732" s="50" t="n">
        <f aca="false">FilterOPk!F$17</f>
        <v>0</v>
      </c>
      <c r="I2732" s="50" t="n">
        <f aca="false">FilterOPk!G$17</f>
        <v>0</v>
      </c>
      <c r="J2732" s="50" t="n">
        <f aca="false">FilterOPk!H$17</f>
        <v>0</v>
      </c>
      <c r="K2732" s="50" t="n">
        <f aca="false">FilterOPk!I$17</f>
        <v>0</v>
      </c>
      <c r="L2732" s="50" t="n">
        <f aca="false">FilterOPk!J$17</f>
        <v>0</v>
      </c>
      <c r="M2732" s="50" t="n">
        <f aca="false">FilterOPk!K$17</f>
        <v>0</v>
      </c>
      <c r="N2732" s="50" t="n">
        <f aca="false">FilterOPk!L$17</f>
        <v>0</v>
      </c>
      <c r="O2732" s="50" t="n">
        <f aca="false">FilterOPk!M$17</f>
        <v>0</v>
      </c>
      <c r="P2732" s="50" t="n">
        <f aca="false">FilterOPk!N$17</f>
        <v>0</v>
      </c>
      <c r="Q2732" s="51" t="n">
        <f aca="false">FilterOPk!O$17</f>
        <v>0</v>
      </c>
    </row>
    <row r="2733" customFormat="false" ht="12.75" hidden="false" customHeight="false" outlineLevel="0" collapsed="false">
      <c r="B2733" s="85" t="str">
        <f aca="false">FilterOPk!A$18</f>
        <v>LT-NE</v>
      </c>
      <c r="C2733" s="13" t="n">
        <f aca="false">C2732+1</f>
        <v>2732</v>
      </c>
      <c r="D2733" s="50" t="n">
        <f aca="false">FilterOPk!B$18</f>
        <v>6187311.37539291</v>
      </c>
      <c r="E2733" s="50" t="n">
        <f aca="false">FilterOPk!C$18</f>
        <v>38662.79</v>
      </c>
      <c r="F2733" s="50" t="n">
        <f aca="false">FilterOPk!D$18</f>
        <v>89522.8</v>
      </c>
      <c r="G2733" s="50" t="n">
        <f aca="false">FilterOPk!E$18</f>
        <v>158536.19</v>
      </c>
      <c r="H2733" s="50" t="n">
        <f aca="false">FilterOPk!F$18</f>
        <v>261849.24</v>
      </c>
      <c r="I2733" s="50" t="n">
        <f aca="false">FilterOPk!G$18</f>
        <v>291708.83</v>
      </c>
      <c r="J2733" s="50" t="n">
        <f aca="false">FilterOPk!H$18</f>
        <v>228360.42</v>
      </c>
      <c r="K2733" s="50" t="n">
        <f aca="false">FilterOPk!I$18</f>
        <v>445432.42</v>
      </c>
      <c r="L2733" s="50" t="n">
        <f aca="false">FilterOPk!J$18</f>
        <v>266345.8</v>
      </c>
      <c r="M2733" s="50" t="n">
        <f aca="false">FilterOPk!K$18</f>
        <v>801315.09</v>
      </c>
      <c r="N2733" s="50" t="n">
        <f aca="false">FilterOPk!L$18</f>
        <v>2581733.58</v>
      </c>
      <c r="O2733" s="50" t="n">
        <f aca="false">FilterOPk!M$18</f>
        <v>-636932.37</v>
      </c>
      <c r="P2733" s="50" t="n">
        <f aca="false">FilterOPk!N$18</f>
        <v>-2303942.42</v>
      </c>
      <c r="Q2733" s="51" t="n">
        <f aca="false">FilterOPk!O$18</f>
        <v>-359141.210000001</v>
      </c>
    </row>
    <row r="2734" customFormat="false" ht="12.75" hidden="false" customHeight="false" outlineLevel="0" collapsed="false">
      <c r="B2734" s="85" t="str">
        <f aca="false">FilterOPk!A$19</f>
        <v>LT-PJM</v>
      </c>
      <c r="C2734" s="13" t="n">
        <f aca="false">C2733+1</f>
        <v>2733</v>
      </c>
      <c r="D2734" s="50" t="n">
        <f aca="false">FilterOPk!B$19</f>
        <v>1818236.42109565</v>
      </c>
      <c r="E2734" s="50" t="n">
        <f aca="false">FilterOPk!C$19</f>
        <v>0</v>
      </c>
      <c r="F2734" s="50" t="n">
        <f aca="false">FilterOPk!D$19</f>
        <v>19402.28</v>
      </c>
      <c r="G2734" s="50" t="n">
        <f aca="false">FilterOPk!E$19</f>
        <v>57930.92</v>
      </c>
      <c r="H2734" s="50" t="n">
        <f aca="false">FilterOPk!F$19</f>
        <v>59436.7</v>
      </c>
      <c r="I2734" s="50" t="n">
        <f aca="false">FilterOPk!G$19</f>
        <v>19136.52</v>
      </c>
      <c r="J2734" s="50" t="n">
        <f aca="false">FilterOPk!H$19</f>
        <v>18664.41</v>
      </c>
      <c r="K2734" s="50" t="n">
        <f aca="false">FilterOPk!I$19</f>
        <v>33608.82</v>
      </c>
      <c r="L2734" s="50" t="n">
        <f aca="false">FilterOPk!J$19</f>
        <v>20867.53</v>
      </c>
      <c r="M2734" s="50" t="n">
        <f aca="false">FilterOPk!K$19</f>
        <v>56340.86</v>
      </c>
      <c r="N2734" s="50" t="n">
        <f aca="false">FilterOPk!L$19</f>
        <v>285388.04</v>
      </c>
      <c r="O2734" s="50" t="n">
        <f aca="false">FilterOPk!M$19</f>
        <v>-1975.43</v>
      </c>
      <c r="P2734" s="50" t="n">
        <f aca="false">FilterOPk!N$19</f>
        <v>-179963.06</v>
      </c>
      <c r="Q2734" s="51" t="n">
        <f aca="false">FilterOPk!O$19</f>
        <v>103449.55</v>
      </c>
    </row>
    <row r="2735" customFormat="false" ht="12.75" hidden="false" customHeight="false" outlineLevel="0" collapsed="false">
      <c r="B2735" s="85" t="str">
        <f aca="false">FilterOPk!A$20</f>
        <v>LT- NY</v>
      </c>
      <c r="C2735" s="13" t="n">
        <f aca="false">C2734+1</f>
        <v>2734</v>
      </c>
      <c r="D2735" s="50" t="n">
        <f aca="false">FilterOPk!B$20</f>
        <v>0</v>
      </c>
      <c r="E2735" s="50" t="n">
        <f aca="false">FilterOPk!C$20</f>
        <v>-9128.22</v>
      </c>
      <c r="F2735" s="50" t="n">
        <f aca="false">FilterOPk!D$20</f>
        <v>-69725.26</v>
      </c>
      <c r="G2735" s="50" t="n">
        <f aca="false">FilterOPk!E$20</f>
        <v>0</v>
      </c>
      <c r="H2735" s="50" t="n">
        <f aca="false">FilterOPk!F$20</f>
        <v>0</v>
      </c>
      <c r="I2735" s="50" t="n">
        <f aca="false">FilterOPk!G$20</f>
        <v>0</v>
      </c>
      <c r="J2735" s="50" t="n">
        <f aca="false">FilterOPk!H$20</f>
        <v>0</v>
      </c>
      <c r="K2735" s="50" t="n">
        <f aca="false">FilterOPk!I$20</f>
        <v>0</v>
      </c>
      <c r="L2735" s="50" t="n">
        <f aca="false">FilterOPk!J$20</f>
        <v>0</v>
      </c>
      <c r="M2735" s="50" t="n">
        <f aca="false">FilterOPk!K$20</f>
        <v>0</v>
      </c>
      <c r="N2735" s="50" t="n">
        <f aca="false">FilterOPk!L$20</f>
        <v>-78853.48</v>
      </c>
      <c r="O2735" s="50" t="n">
        <f aca="false">FilterOPk!M$20</f>
        <v>0</v>
      </c>
      <c r="P2735" s="50" t="n">
        <f aca="false">FilterOPk!N$20</f>
        <v>12056.92</v>
      </c>
      <c r="Q2735" s="51" t="n">
        <f aca="false">FilterOPk!O$20</f>
        <v>-66796.56</v>
      </c>
    </row>
    <row r="2736" customFormat="false" ht="12.75" hidden="false" customHeight="false" outlineLevel="0" collapsed="false">
      <c r="B2736" s="85" t="str">
        <f aca="false">FilterOPk!A$21</f>
        <v>ST- PJM</v>
      </c>
      <c r="C2736" s="13" t="n">
        <f aca="false">C2735+1</f>
        <v>2735</v>
      </c>
      <c r="D2736" s="50" t="n">
        <f aca="false">FilterOPk!B$21</f>
        <v>1243093.71447674</v>
      </c>
      <c r="E2736" s="50" t="n">
        <f aca="false">FilterOPk!C$21</f>
        <v>13503.06</v>
      </c>
      <c r="F2736" s="50" t="n">
        <f aca="false">FilterOPk!D$21</f>
        <v>0</v>
      </c>
      <c r="G2736" s="50" t="n">
        <f aca="false">FilterOPk!E$21</f>
        <v>0</v>
      </c>
      <c r="H2736" s="50" t="n">
        <f aca="false">FilterOPk!F$21</f>
        <v>0</v>
      </c>
      <c r="I2736" s="50" t="n">
        <f aca="false">FilterOPk!G$21</f>
        <v>0</v>
      </c>
      <c r="J2736" s="50" t="n">
        <f aca="false">FilterOPk!H$21</f>
        <v>0</v>
      </c>
      <c r="K2736" s="50" t="n">
        <f aca="false">FilterOPk!I$21</f>
        <v>0</v>
      </c>
      <c r="L2736" s="50" t="n">
        <f aca="false">FilterOPk!J$21</f>
        <v>0</v>
      </c>
      <c r="M2736" s="50" t="n">
        <f aca="false">FilterOPk!K$21</f>
        <v>0</v>
      </c>
      <c r="N2736" s="50" t="n">
        <f aca="false">FilterOPk!L$21</f>
        <v>13503.06</v>
      </c>
      <c r="O2736" s="50" t="n">
        <f aca="false">FilterOPk!M$21</f>
        <v>0</v>
      </c>
      <c r="P2736" s="50" t="n">
        <f aca="false">FilterOPk!N$21</f>
        <v>0</v>
      </c>
      <c r="Q2736" s="51" t="n">
        <f aca="false">FilterOPk!O$21</f>
        <v>13503.06</v>
      </c>
    </row>
    <row r="2737" customFormat="false" ht="12.75" hidden="false" customHeight="false" outlineLevel="0" collapsed="false">
      <c r="B2737" s="85" t="str">
        <f aca="false">FilterOPk!A$22</f>
        <v>ST- NENG</v>
      </c>
      <c r="C2737" s="13" t="n">
        <f aca="false">C2736+1</f>
        <v>2736</v>
      </c>
      <c r="D2737" s="50" t="n">
        <f aca="false">FilterOPk!B$22</f>
        <v>539719.375927685</v>
      </c>
      <c r="E2737" s="50" t="n">
        <f aca="false">FilterOPk!C$22</f>
        <v>17499.36</v>
      </c>
      <c r="F2737" s="50" t="n">
        <f aca="false">FilterOPk!D$22</f>
        <v>34844.91</v>
      </c>
      <c r="G2737" s="50" t="n">
        <f aca="false">FilterOPk!E$22</f>
        <v>0</v>
      </c>
      <c r="H2737" s="50" t="n">
        <f aca="false">FilterOPk!F$22</f>
        <v>0</v>
      </c>
      <c r="I2737" s="50" t="n">
        <f aca="false">FilterOPk!G$22</f>
        <v>0</v>
      </c>
      <c r="J2737" s="50" t="n">
        <f aca="false">FilterOPk!H$22</f>
        <v>0</v>
      </c>
      <c r="K2737" s="50" t="n">
        <f aca="false">FilterOPk!I$22</f>
        <v>0</v>
      </c>
      <c r="L2737" s="50" t="n">
        <f aca="false">FilterOPk!J$22</f>
        <v>0</v>
      </c>
      <c r="M2737" s="50" t="n">
        <f aca="false">FilterOPk!K$22</f>
        <v>0</v>
      </c>
      <c r="N2737" s="50" t="n">
        <f aca="false">FilterOPk!L$22</f>
        <v>52344.27</v>
      </c>
      <c r="O2737" s="50" t="n">
        <f aca="false">FilterOPk!M$22</f>
        <v>0</v>
      </c>
      <c r="P2737" s="50" t="n">
        <f aca="false">FilterOPk!N$22</f>
        <v>0</v>
      </c>
      <c r="Q2737" s="51" t="n">
        <f aca="false">FilterOPk!O$22</f>
        <v>52344.27</v>
      </c>
    </row>
    <row r="2738" customFormat="false" ht="12.75" hidden="false" customHeight="false" outlineLevel="0" collapsed="false">
      <c r="B2738" s="85" t="str">
        <f aca="false">FilterOPk!A$23</f>
        <v>ST- NY</v>
      </c>
      <c r="C2738" s="13" t="n">
        <f aca="false">C2737+1</f>
        <v>2737</v>
      </c>
      <c r="D2738" s="50" t="n">
        <f aca="false">FilterOPk!B$23</f>
        <v>251437.188425373</v>
      </c>
      <c r="E2738" s="50" t="n">
        <f aca="false">FilterOPk!C$23</f>
        <v>22663</v>
      </c>
      <c r="F2738" s="50" t="n">
        <f aca="false">FilterOPk!D$23</f>
        <v>52267.36</v>
      </c>
      <c r="G2738" s="50" t="n">
        <f aca="false">FilterOPk!E$23</f>
        <v>0</v>
      </c>
      <c r="H2738" s="50" t="n">
        <f aca="false">FilterOPk!F$23</f>
        <v>0</v>
      </c>
      <c r="I2738" s="50" t="n">
        <f aca="false">FilterOPk!G$23</f>
        <v>0</v>
      </c>
      <c r="J2738" s="50" t="n">
        <f aca="false">FilterOPk!H$23</f>
        <v>0</v>
      </c>
      <c r="K2738" s="50" t="n">
        <f aca="false">FilterOPk!I$23</f>
        <v>0</v>
      </c>
      <c r="L2738" s="50" t="n">
        <f aca="false">FilterOPk!J$23</f>
        <v>0</v>
      </c>
      <c r="M2738" s="50" t="n">
        <f aca="false">FilterOPk!K$23</f>
        <v>0</v>
      </c>
      <c r="N2738" s="50" t="n">
        <f aca="false">FilterOPk!L$23</f>
        <v>74930.36</v>
      </c>
      <c r="O2738" s="50" t="n">
        <f aca="false">FilterOPk!M$23</f>
        <v>0</v>
      </c>
      <c r="P2738" s="50" t="n">
        <f aca="false">FilterOPk!N$23</f>
        <v>0</v>
      </c>
      <c r="Q2738" s="51" t="n">
        <f aca="false">FilterOPk!O$23</f>
        <v>74930.36</v>
      </c>
    </row>
    <row r="2739" customFormat="false" ht="12.75" hidden="false" customHeight="false" outlineLevel="0" collapsed="false">
      <c r="B2739" s="85" t="str">
        <f aca="false">FilterOPk!A$24</f>
        <v>NE- PHYS</v>
      </c>
      <c r="C2739" s="13" t="n">
        <f aca="false">C2738+1</f>
        <v>2738</v>
      </c>
      <c r="D2739" s="50" t="n">
        <f aca="false">FilterOPk!B$24</f>
        <v>0</v>
      </c>
      <c r="E2739" s="50" t="n">
        <f aca="false">FilterOPk!C$24</f>
        <v>0</v>
      </c>
      <c r="F2739" s="50" t="n">
        <f aca="false">FilterOPk!D$24</f>
        <v>0</v>
      </c>
      <c r="G2739" s="50" t="n">
        <f aca="false">FilterOPk!E$24</f>
        <v>0</v>
      </c>
      <c r="H2739" s="50" t="n">
        <f aca="false">FilterOPk!F$24</f>
        <v>0</v>
      </c>
      <c r="I2739" s="50" t="n">
        <f aca="false">FilterOPk!G$24</f>
        <v>0</v>
      </c>
      <c r="J2739" s="50" t="n">
        <f aca="false">FilterOPk!H$24</f>
        <v>0</v>
      </c>
      <c r="K2739" s="50" t="n">
        <f aca="false">FilterOPk!I$24</f>
        <v>0</v>
      </c>
      <c r="L2739" s="50" t="n">
        <f aca="false">FilterOPk!J$24</f>
        <v>0</v>
      </c>
      <c r="M2739" s="50" t="n">
        <f aca="false">FilterOPk!K$24</f>
        <v>0</v>
      </c>
      <c r="N2739" s="50" t="n">
        <f aca="false">FilterOPk!L$24</f>
        <v>0</v>
      </c>
      <c r="O2739" s="50" t="n">
        <f aca="false">FilterOPk!M$24</f>
        <v>0</v>
      </c>
      <c r="P2739" s="50" t="n">
        <f aca="false">FilterOPk!N$24</f>
        <v>0</v>
      </c>
      <c r="Q2739" s="51" t="n">
        <f aca="false">FilterOPk!O$24</f>
        <v>0</v>
      </c>
    </row>
    <row r="2740" customFormat="false" ht="12.75" hidden="false" customHeight="false" outlineLevel="0" collapsed="false">
      <c r="B2740" s="85" t="str">
        <f aca="false">FilterOPk!A$25</f>
        <v>LT-Southeast</v>
      </c>
      <c r="C2740" s="13" t="n">
        <f aca="false">C2739+1</f>
        <v>2739</v>
      </c>
      <c r="D2740" s="50" t="n">
        <f aca="false">FilterOPk!B$25</f>
        <v>11411200.8859117</v>
      </c>
      <c r="E2740" s="50" t="n">
        <f aca="false">FilterOPk!C$25</f>
        <v>15825.82</v>
      </c>
      <c r="F2740" s="50" t="n">
        <f aca="false">FilterOPk!D$25</f>
        <v>13250</v>
      </c>
      <c r="G2740" s="50" t="n">
        <f aca="false">FilterOPk!E$25</f>
        <v>24924.1</v>
      </c>
      <c r="H2740" s="50" t="n">
        <f aca="false">FilterOPk!F$25</f>
        <v>24690.47</v>
      </c>
      <c r="I2740" s="50" t="n">
        <f aca="false">FilterOPk!G$25</f>
        <v>26774</v>
      </c>
      <c r="J2740" s="50" t="n">
        <f aca="false">FilterOPk!H$25</f>
        <v>26715</v>
      </c>
      <c r="K2740" s="50" t="n">
        <f aca="false">FilterOPk!I$25</f>
        <v>57358.83</v>
      </c>
      <c r="L2740" s="50" t="n">
        <f aca="false">FilterOPk!J$25</f>
        <v>26146</v>
      </c>
      <c r="M2740" s="50" t="n">
        <f aca="false">FilterOPk!K$25</f>
        <v>75355.31</v>
      </c>
      <c r="N2740" s="50" t="n">
        <f aca="false">FilterOPk!L$25</f>
        <v>291039.53</v>
      </c>
      <c r="O2740" s="50" t="n">
        <f aca="false">FilterOPk!M$25</f>
        <v>-122359</v>
      </c>
      <c r="P2740" s="50" t="n">
        <f aca="false">FilterOPk!N$25</f>
        <v>514428.17</v>
      </c>
      <c r="Q2740" s="51" t="n">
        <f aca="false">FilterOPk!O$25</f>
        <v>683108.7</v>
      </c>
    </row>
    <row r="2741" customFormat="false" ht="12.75" hidden="false" customHeight="false" outlineLevel="0" collapsed="false">
      <c r="B2741" s="85" t="str">
        <f aca="false">FilterOPk!A$26</f>
        <v>ST-SPP</v>
      </c>
      <c r="C2741" s="13" t="n">
        <f aca="false">C2740+1</f>
        <v>2740</v>
      </c>
      <c r="D2741" s="50" t="n">
        <f aca="false">FilterOPk!B$26</f>
        <v>52202.8773549933</v>
      </c>
      <c r="E2741" s="50" t="n">
        <f aca="false">FilterOPk!C$26</f>
        <v>0</v>
      </c>
      <c r="F2741" s="50" t="n">
        <f aca="false">FilterOPk!D$26</f>
        <v>0</v>
      </c>
      <c r="G2741" s="50" t="n">
        <f aca="false">FilterOPk!E$26</f>
        <v>0</v>
      </c>
      <c r="H2741" s="50" t="n">
        <f aca="false">FilterOPk!F$26</f>
        <v>0</v>
      </c>
      <c r="I2741" s="50" t="n">
        <f aca="false">FilterOPk!G$26</f>
        <v>0</v>
      </c>
      <c r="J2741" s="50" t="n">
        <f aca="false">FilterOPk!H$26</f>
        <v>0</v>
      </c>
      <c r="K2741" s="50" t="n">
        <f aca="false">FilterOPk!I$26</f>
        <v>0</v>
      </c>
      <c r="L2741" s="50" t="n">
        <f aca="false">FilterOPk!J$26</f>
        <v>0</v>
      </c>
      <c r="M2741" s="50" t="n">
        <f aca="false">FilterOPk!K$26</f>
        <v>0</v>
      </c>
      <c r="N2741" s="50" t="n">
        <f aca="false">FilterOPk!L$26</f>
        <v>0</v>
      </c>
      <c r="O2741" s="50" t="n">
        <f aca="false">FilterOPk!M$26</f>
        <v>0</v>
      </c>
      <c r="P2741" s="50" t="n">
        <f aca="false">FilterOPk!N$26</f>
        <v>0</v>
      </c>
      <c r="Q2741" s="51" t="n">
        <f aca="false">FilterOPk!O$26</f>
        <v>0</v>
      </c>
    </row>
    <row r="2742" customFormat="false" ht="12.75" hidden="false" customHeight="false" outlineLevel="0" collapsed="false">
      <c r="B2742" s="85" t="str">
        <f aca="false">FilterOPk!A$27</f>
        <v>ST-SERC</v>
      </c>
      <c r="C2742" s="13" t="n">
        <f aca="false">C2741+1</f>
        <v>2741</v>
      </c>
      <c r="D2742" s="50" t="n">
        <f aca="false">FilterOPk!B$27</f>
        <v>686881.973218232</v>
      </c>
      <c r="E2742" s="50" t="n">
        <f aca="false">FilterOPk!C$27</f>
        <v>0</v>
      </c>
      <c r="F2742" s="50" t="n">
        <f aca="false">FilterOPk!D$27</f>
        <v>0</v>
      </c>
      <c r="G2742" s="50" t="n">
        <f aca="false">FilterOPk!E$27</f>
        <v>0</v>
      </c>
      <c r="H2742" s="50" t="n">
        <f aca="false">FilterOPk!F$27</f>
        <v>0</v>
      </c>
      <c r="I2742" s="50" t="n">
        <f aca="false">FilterOPk!G$27</f>
        <v>0</v>
      </c>
      <c r="J2742" s="50" t="n">
        <f aca="false">FilterOPk!H$27</f>
        <v>0</v>
      </c>
      <c r="K2742" s="50" t="n">
        <f aca="false">FilterOPk!I$27</f>
        <v>0</v>
      </c>
      <c r="L2742" s="50" t="n">
        <f aca="false">FilterOPk!J$27</f>
        <v>0</v>
      </c>
      <c r="M2742" s="50" t="n">
        <f aca="false">FilterOPk!K$27</f>
        <v>0</v>
      </c>
      <c r="N2742" s="50" t="n">
        <f aca="false">FilterOPk!L$27</f>
        <v>0</v>
      </c>
      <c r="O2742" s="50" t="n">
        <f aca="false">FilterOPk!M$27</f>
        <v>0</v>
      </c>
      <c r="P2742" s="50" t="n">
        <f aca="false">FilterOPk!N$27</f>
        <v>0</v>
      </c>
      <c r="Q2742" s="51" t="n">
        <f aca="false">FilterOPk!O$27</f>
        <v>0</v>
      </c>
    </row>
    <row r="2743" customFormat="false" ht="12.75" hidden="false" customHeight="false" outlineLevel="0" collapsed="false">
      <c r="B2743" s="85" t="str">
        <f aca="false">FilterOPk!A$28</f>
        <v>LT- Texas</v>
      </c>
      <c r="C2743" s="13" t="n">
        <f aca="false">C2742+1</f>
        <v>2742</v>
      </c>
      <c r="D2743" s="50" t="n">
        <f aca="false">FilterOPk!B$28</f>
        <v>3826684.70313045</v>
      </c>
      <c r="E2743" s="50" t="n">
        <f aca="false">FilterOPk!C$28</f>
        <v>0</v>
      </c>
      <c r="F2743" s="50" t="n">
        <f aca="false">FilterOPk!D$28</f>
        <v>13003.28</v>
      </c>
      <c r="G2743" s="50" t="n">
        <f aca="false">FilterOPk!E$28</f>
        <v>7651.26</v>
      </c>
      <c r="H2743" s="50" t="n">
        <f aca="false">FilterOPk!F$28</f>
        <v>7986.82</v>
      </c>
      <c r="I2743" s="50" t="n">
        <f aca="false">FilterOPk!G$28</f>
        <v>17032.43</v>
      </c>
      <c r="J2743" s="50" t="n">
        <f aca="false">FilterOPk!H$28</f>
        <v>19665.43</v>
      </c>
      <c r="K2743" s="50" t="n">
        <f aca="false">FilterOPk!I$28</f>
        <v>46628.44</v>
      </c>
      <c r="L2743" s="50" t="n">
        <f aca="false">FilterOPk!J$28</f>
        <v>12076.91</v>
      </c>
      <c r="M2743" s="50" t="n">
        <f aca="false">FilterOPk!K$28</f>
        <v>18411.54</v>
      </c>
      <c r="N2743" s="50" t="n">
        <f aca="false">FilterOPk!L$28</f>
        <v>142456.11</v>
      </c>
      <c r="O2743" s="50" t="n">
        <f aca="false">FilterOPk!M$28</f>
        <v>653578.76</v>
      </c>
      <c r="P2743" s="50" t="n">
        <f aca="false">FilterOPk!N$28</f>
        <v>2238345.92</v>
      </c>
      <c r="Q2743" s="51" t="n">
        <f aca="false">FilterOPk!O$28</f>
        <v>3034380.79</v>
      </c>
    </row>
    <row r="2744" customFormat="false" ht="12.75" hidden="false" customHeight="false" outlineLevel="0" collapsed="false">
      <c r="B2744" s="85" t="str">
        <f aca="false">FilterOPk!A$29</f>
        <v>St- Texas</v>
      </c>
      <c r="C2744" s="13" t="n">
        <f aca="false">C2743+1</f>
        <v>2743</v>
      </c>
      <c r="D2744" s="50" t="n">
        <f aca="false">FilterOPk!B$29</f>
        <v>445563.239343252</v>
      </c>
      <c r="E2744" s="50" t="n">
        <f aca="false">FilterOPk!C$29</f>
        <v>5676.33</v>
      </c>
      <c r="F2744" s="50" t="n">
        <f aca="false">FilterOPk!D$29</f>
        <v>0</v>
      </c>
      <c r="G2744" s="50" t="n">
        <f aca="false">FilterOPk!E$29</f>
        <v>0</v>
      </c>
      <c r="H2744" s="50" t="n">
        <f aca="false">FilterOPk!F$29</f>
        <v>0</v>
      </c>
      <c r="I2744" s="50" t="n">
        <f aca="false">FilterOPk!G$29</f>
        <v>0</v>
      </c>
      <c r="J2744" s="50" t="n">
        <f aca="false">FilterOPk!H$29</f>
        <v>0</v>
      </c>
      <c r="K2744" s="50" t="n">
        <f aca="false">FilterOPk!I$29</f>
        <v>0</v>
      </c>
      <c r="L2744" s="50" t="n">
        <f aca="false">FilterOPk!J$29</f>
        <v>0</v>
      </c>
      <c r="M2744" s="50" t="n">
        <f aca="false">FilterOPk!K$29</f>
        <v>0</v>
      </c>
      <c r="N2744" s="50" t="n">
        <f aca="false">FilterOPk!L$29</f>
        <v>5676.33</v>
      </c>
      <c r="O2744" s="50" t="n">
        <f aca="false">FilterOPk!M$29</f>
        <v>0</v>
      </c>
      <c r="P2744" s="50" t="n">
        <f aca="false">FilterOPk!N$29</f>
        <v>0</v>
      </c>
      <c r="Q2744" s="51" t="n">
        <f aca="false">FilterOPk!O$29</f>
        <v>5676.33</v>
      </c>
    </row>
    <row r="2745" customFormat="false" ht="12.75" hidden="false" customHeight="false" outlineLevel="0" collapsed="false">
      <c r="B2745" s="85"/>
      <c r="C2745" s="13" t="n">
        <f aca="false">C2744+1</f>
        <v>2744</v>
      </c>
      <c r="D2745" s="50"/>
      <c r="E2745" s="50"/>
      <c r="F2745" s="50"/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1"/>
    </row>
    <row r="2746" customFormat="false" ht="12.75" hidden="false" customHeight="false" outlineLevel="0" collapsed="false">
      <c r="B2746" s="85" t="str">
        <f aca="false">FilterOPk!A$32</f>
        <v>Gas positions</v>
      </c>
      <c r="C2746" s="13" t="n">
        <f aca="false">C2745+1</f>
        <v>2745</v>
      </c>
      <c r="D2746" s="50" t="s">
        <v>4</v>
      </c>
      <c r="E2746" s="50"/>
      <c r="F2746" s="50"/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1"/>
    </row>
    <row r="2747" customFormat="false" ht="12.75" hidden="false" customHeight="false" outlineLevel="0" collapsed="false">
      <c r="B2747" s="85" t="str">
        <f aca="false">FilterOPk!A$33</f>
        <v>Kevin Presto</v>
      </c>
      <c r="C2747" s="13" t="n">
        <f aca="false">C2746+1</f>
        <v>2746</v>
      </c>
      <c r="D2747" s="50" t="n">
        <f aca="false">FilterOPk!B$33</f>
        <v>0</v>
      </c>
      <c r="E2747" s="50" t="n">
        <f aca="false">FilterOPk!C$33</f>
        <v>0</v>
      </c>
      <c r="F2747" s="50" t="n">
        <f aca="false">FilterOPk!D$33</f>
        <v>0</v>
      </c>
      <c r="G2747" s="50" t="n">
        <f aca="false">FilterOPk!E$33</f>
        <v>0</v>
      </c>
      <c r="H2747" s="50" t="n">
        <f aca="false">FilterOPk!F$33</f>
        <v>0</v>
      </c>
      <c r="I2747" s="50" t="n">
        <f aca="false">FilterOPk!G$33</f>
        <v>0</v>
      </c>
      <c r="J2747" s="50" t="n">
        <f aca="false">FilterOPk!H$33</f>
        <v>0</v>
      </c>
      <c r="K2747" s="50" t="n">
        <f aca="false">FilterOPk!I$33</f>
        <v>0</v>
      </c>
      <c r="L2747" s="50" t="n">
        <f aca="false">FilterOPk!J$33</f>
        <v>0</v>
      </c>
      <c r="M2747" s="50" t="n">
        <f aca="false">FilterOPk!K$33</f>
        <v>0</v>
      </c>
      <c r="N2747" s="50" t="n">
        <f aca="false">FilterOPk!L$33</f>
        <v>0</v>
      </c>
      <c r="O2747" s="50" t="n">
        <f aca="false">FilterOPk!M$33</f>
        <v>0</v>
      </c>
      <c r="P2747" s="50" t="n">
        <f aca="false">FilterOPk!N$33</f>
        <v>0</v>
      </c>
      <c r="Q2747" s="51" t="n">
        <f aca="false">FilterOPk!O$33</f>
        <v>0</v>
      </c>
    </row>
    <row r="2748" customFormat="false" ht="12.75" hidden="false" customHeight="false" outlineLevel="0" collapsed="false">
      <c r="B2748" s="85" t="str">
        <f aca="false">FilterOPk!A$34</f>
        <v>Fletcher Sturm</v>
      </c>
      <c r="C2748" s="13" t="n">
        <f aca="false">C2747+1</f>
        <v>2747</v>
      </c>
      <c r="D2748" s="50" t="n">
        <f aca="false">FilterOPk!B$34</f>
        <v>0</v>
      </c>
      <c r="E2748" s="50" t="n">
        <f aca="false">FilterOPk!C$34</f>
        <v>0</v>
      </c>
      <c r="F2748" s="50" t="n">
        <f aca="false">FilterOPk!D$34</f>
        <v>0</v>
      </c>
      <c r="G2748" s="50" t="n">
        <f aca="false">FilterOPk!E$34</f>
        <v>0</v>
      </c>
      <c r="H2748" s="50" t="n">
        <f aca="false">FilterOPk!F$34</f>
        <v>0</v>
      </c>
      <c r="I2748" s="50" t="n">
        <f aca="false">FilterOPk!G$34</f>
        <v>0</v>
      </c>
      <c r="J2748" s="50" t="n">
        <f aca="false">FilterOPk!H$34</f>
        <v>0</v>
      </c>
      <c r="K2748" s="50" t="n">
        <f aca="false">FilterOPk!I$34</f>
        <v>0</v>
      </c>
      <c r="L2748" s="50" t="n">
        <f aca="false">FilterOPk!J$34</f>
        <v>0</v>
      </c>
      <c r="M2748" s="50" t="n">
        <f aca="false">FilterOPk!K$34</f>
        <v>0</v>
      </c>
      <c r="N2748" s="50" t="n">
        <f aca="false">FilterOPk!L$34</f>
        <v>0</v>
      </c>
      <c r="O2748" s="50" t="n">
        <f aca="false">FilterOPk!M$34</f>
        <v>0</v>
      </c>
      <c r="P2748" s="50" t="n">
        <f aca="false">FilterOPk!N$34</f>
        <v>0</v>
      </c>
      <c r="Q2748" s="51" t="n">
        <f aca="false">FilterOPk!O$34</f>
        <v>0</v>
      </c>
    </row>
    <row r="2749" customFormat="false" ht="12.75" hidden="false" customHeight="false" outlineLevel="0" collapsed="false">
      <c r="B2749" s="85" t="str">
        <f aca="false">FilterOPk!A$35</f>
        <v>Doug Gilbert-Smith</v>
      </c>
      <c r="C2749" s="13" t="n">
        <f aca="false">C2748+1</f>
        <v>2748</v>
      </c>
      <c r="D2749" s="50" t="n">
        <f aca="false">FilterOPk!B$35</f>
        <v>0</v>
      </c>
      <c r="E2749" s="50" t="n">
        <f aca="false">FilterOPk!C$35</f>
        <v>0</v>
      </c>
      <c r="F2749" s="50" t="n">
        <f aca="false">FilterOPk!D$35</f>
        <v>0</v>
      </c>
      <c r="G2749" s="50" t="n">
        <f aca="false">FilterOPk!E$35</f>
        <v>0</v>
      </c>
      <c r="H2749" s="50" t="n">
        <f aca="false">FilterOPk!F$35</f>
        <v>0</v>
      </c>
      <c r="I2749" s="50" t="n">
        <f aca="false">FilterOPk!G$35</f>
        <v>0</v>
      </c>
      <c r="J2749" s="50" t="n">
        <f aca="false">FilterOPk!H$35</f>
        <v>0</v>
      </c>
      <c r="K2749" s="50" t="n">
        <f aca="false">FilterOPk!I$35</f>
        <v>0</v>
      </c>
      <c r="L2749" s="50" t="n">
        <f aca="false">FilterOPk!J$35</f>
        <v>0</v>
      </c>
      <c r="M2749" s="50" t="n">
        <f aca="false">FilterOPk!K$35</f>
        <v>0</v>
      </c>
      <c r="N2749" s="50" t="n">
        <f aca="false">FilterOPk!L$35</f>
        <v>0</v>
      </c>
      <c r="O2749" s="50" t="n">
        <f aca="false">FilterOPk!M$35</f>
        <v>0</v>
      </c>
      <c r="P2749" s="50" t="n">
        <f aca="false">FilterOPk!N$35</f>
        <v>0</v>
      </c>
      <c r="Q2749" s="51" t="n">
        <f aca="false">FilterOPk!O$35</f>
        <v>0</v>
      </c>
    </row>
    <row r="2750" customFormat="false" ht="12.75" hidden="false" customHeight="false" outlineLevel="0" collapsed="false">
      <c r="B2750" s="85" t="str">
        <f aca="false">FilterOPk!A$36</f>
        <v>Rogers Herndon</v>
      </c>
      <c r="C2750" s="13" t="n">
        <f aca="false">C2749+1</f>
        <v>2749</v>
      </c>
      <c r="D2750" s="50" t="n">
        <f aca="false">FilterOPk!B$36</f>
        <v>0</v>
      </c>
      <c r="E2750" s="50" t="n">
        <f aca="false">FilterOPk!C$36</f>
        <v>0</v>
      </c>
      <c r="F2750" s="50" t="n">
        <f aca="false">FilterOPk!D$36</f>
        <v>0</v>
      </c>
      <c r="G2750" s="50" t="n">
        <f aca="false">FilterOPk!E$36</f>
        <v>0</v>
      </c>
      <c r="H2750" s="50" t="n">
        <f aca="false">FilterOPk!F$36</f>
        <v>0</v>
      </c>
      <c r="I2750" s="50" t="n">
        <f aca="false">FilterOPk!G$36</f>
        <v>0</v>
      </c>
      <c r="J2750" s="50" t="n">
        <f aca="false">FilterOPk!H$36</f>
        <v>0</v>
      </c>
      <c r="K2750" s="50" t="n">
        <f aca="false">FilterOPk!I$36</f>
        <v>0</v>
      </c>
      <c r="L2750" s="50" t="n">
        <f aca="false">FilterOPk!J$36</f>
        <v>0</v>
      </c>
      <c r="M2750" s="50" t="n">
        <f aca="false">FilterOPk!K$36</f>
        <v>0</v>
      </c>
      <c r="N2750" s="50" t="n">
        <f aca="false">FilterOPk!L$36</f>
        <v>0</v>
      </c>
      <c r="O2750" s="50" t="n">
        <f aca="false">FilterOPk!M$36</f>
        <v>0</v>
      </c>
      <c r="P2750" s="50" t="n">
        <f aca="false">FilterOPk!N$36</f>
        <v>0</v>
      </c>
      <c r="Q2750" s="51" t="n">
        <f aca="false">FilterOPk!O$36</f>
        <v>0</v>
      </c>
    </row>
    <row r="2751" customFormat="false" ht="12.75" hidden="false" customHeight="false" outlineLevel="0" collapsed="false">
      <c r="B2751" s="85" t="str">
        <f aca="false">FilterOPk!A$37</f>
        <v>Dana Davis</v>
      </c>
      <c r="C2751" s="13" t="n">
        <f aca="false">C2750+1</f>
        <v>2750</v>
      </c>
      <c r="D2751" s="50" t="n">
        <f aca="false">FilterOPk!B$37</f>
        <v>0</v>
      </c>
      <c r="E2751" s="50" t="n">
        <f aca="false">FilterOPk!C$37</f>
        <v>0</v>
      </c>
      <c r="F2751" s="50" t="n">
        <f aca="false">FilterOPk!D$37</f>
        <v>0</v>
      </c>
      <c r="G2751" s="50" t="n">
        <f aca="false">FilterOPk!E$37</f>
        <v>0</v>
      </c>
      <c r="H2751" s="50" t="n">
        <f aca="false">FilterOPk!F$37</f>
        <v>0</v>
      </c>
      <c r="I2751" s="50" t="n">
        <f aca="false">FilterOPk!G$37</f>
        <v>0</v>
      </c>
      <c r="J2751" s="50" t="n">
        <f aca="false">FilterOPk!H$37</f>
        <v>0</v>
      </c>
      <c r="K2751" s="50" t="n">
        <f aca="false">FilterOPk!I$37</f>
        <v>0</v>
      </c>
      <c r="L2751" s="50" t="n">
        <f aca="false">FilterOPk!J$37</f>
        <v>0</v>
      </c>
      <c r="M2751" s="50" t="n">
        <f aca="false">FilterOPk!K$37</f>
        <v>0</v>
      </c>
      <c r="N2751" s="50" t="n">
        <f aca="false">FilterOPk!L$37</f>
        <v>0</v>
      </c>
      <c r="O2751" s="50" t="n">
        <f aca="false">FilterOPk!M$37</f>
        <v>0</v>
      </c>
      <c r="P2751" s="50" t="n">
        <f aca="false">FilterOPk!N$37</f>
        <v>0</v>
      </c>
      <c r="Q2751" s="51" t="n">
        <f aca="false">FilterOPk!O$37</f>
        <v>0</v>
      </c>
    </row>
    <row r="2752" customFormat="false" ht="12.75" hidden="false" customHeight="false" outlineLevel="0" collapsed="false">
      <c r="B2752" s="85" t="str">
        <f aca="false">FilterOPk!A$38</f>
        <v>Tom May</v>
      </c>
      <c r="C2752" s="13" t="n">
        <f aca="false">C2751+1</f>
        <v>2751</v>
      </c>
      <c r="D2752" s="50" t="n">
        <f aca="false">FilterOPk!B$38</f>
        <v>0</v>
      </c>
      <c r="E2752" s="50" t="n">
        <f aca="false">FilterOPk!C$38</f>
        <v>0</v>
      </c>
      <c r="F2752" s="50" t="n">
        <f aca="false">FilterOPk!D$38</f>
        <v>0</v>
      </c>
      <c r="G2752" s="50" t="n">
        <f aca="false">FilterOPk!E$38</f>
        <v>0</v>
      </c>
      <c r="H2752" s="50" t="n">
        <f aca="false">FilterOPk!F$38</f>
        <v>0</v>
      </c>
      <c r="I2752" s="50" t="n">
        <f aca="false">FilterOPk!G$38</f>
        <v>0</v>
      </c>
      <c r="J2752" s="50" t="n">
        <f aca="false">FilterOPk!H$38</f>
        <v>0</v>
      </c>
      <c r="K2752" s="50" t="n">
        <f aca="false">FilterOPk!I$38</f>
        <v>0</v>
      </c>
      <c r="L2752" s="50" t="n">
        <f aca="false">FilterOPk!J$38</f>
        <v>0</v>
      </c>
      <c r="M2752" s="50" t="n">
        <f aca="false">FilterOPk!K$38</f>
        <v>0</v>
      </c>
      <c r="N2752" s="50" t="n">
        <f aca="false">FilterOPk!L$38</f>
        <v>0</v>
      </c>
      <c r="O2752" s="50" t="n">
        <f aca="false">FilterOPk!M$38</f>
        <v>0</v>
      </c>
      <c r="P2752" s="50" t="n">
        <f aca="false">FilterOPk!N$38</f>
        <v>0</v>
      </c>
      <c r="Q2752" s="51" t="n">
        <f aca="false">FilterOPk!O$38</f>
        <v>0</v>
      </c>
    </row>
    <row r="2753" customFormat="false" ht="12.75" hidden="false" customHeight="false" outlineLevel="0" collapsed="false">
      <c r="B2753" s="85" t="str">
        <f aca="false">FilterOPk!A$39</f>
        <v>Clint Dean</v>
      </c>
      <c r="C2753" s="13" t="n">
        <f aca="false">C2752+1</f>
        <v>2752</v>
      </c>
      <c r="D2753" s="50" t="n">
        <f aca="false">FilterOPk!B$39</f>
        <v>0</v>
      </c>
      <c r="E2753" s="50" t="n">
        <f aca="false">FilterOPk!C$39</f>
        <v>0</v>
      </c>
      <c r="F2753" s="50" t="n">
        <f aca="false">FilterOPk!D$39</f>
        <v>0</v>
      </c>
      <c r="G2753" s="50" t="n">
        <f aca="false">FilterOPk!E$39</f>
        <v>0</v>
      </c>
      <c r="H2753" s="50" t="n">
        <f aca="false">FilterOPk!F$39</f>
        <v>0</v>
      </c>
      <c r="I2753" s="50" t="n">
        <f aca="false">FilterOPk!G$39</f>
        <v>0</v>
      </c>
      <c r="J2753" s="50" t="n">
        <f aca="false">FilterOPk!H$39</f>
        <v>0</v>
      </c>
      <c r="K2753" s="50" t="n">
        <f aca="false">FilterOPk!I$39</f>
        <v>0</v>
      </c>
      <c r="L2753" s="50" t="n">
        <f aca="false">FilterOPk!J$39</f>
        <v>0</v>
      </c>
      <c r="M2753" s="50" t="n">
        <f aca="false">FilterOPk!K$39</f>
        <v>0</v>
      </c>
      <c r="N2753" s="50" t="n">
        <f aca="false">FilterOPk!L$39</f>
        <v>0</v>
      </c>
      <c r="O2753" s="50" t="n">
        <f aca="false">FilterOPk!M$39</f>
        <v>0</v>
      </c>
      <c r="P2753" s="50" t="n">
        <f aca="false">FilterOPk!N$39</f>
        <v>0</v>
      </c>
      <c r="Q2753" s="51" t="n">
        <f aca="false">FilterOPk!O$39</f>
        <v>0</v>
      </c>
    </row>
    <row r="2754" customFormat="false" ht="12.75" hidden="false" customHeight="false" outlineLevel="0" collapsed="false">
      <c r="B2754" s="85" t="str">
        <f aca="false">FilterOPk!A$40</f>
        <v>Rob Benson</v>
      </c>
      <c r="C2754" s="13" t="n">
        <f aca="false">C2753+1</f>
        <v>2753</v>
      </c>
      <c r="D2754" s="50" t="n">
        <f aca="false">FilterOPk!B$40</f>
        <v>0</v>
      </c>
      <c r="E2754" s="50" t="n">
        <f aca="false">FilterOPk!C$40</f>
        <v>0</v>
      </c>
      <c r="F2754" s="50" t="n">
        <f aca="false">FilterOPk!D$40</f>
        <v>0</v>
      </c>
      <c r="G2754" s="50" t="n">
        <f aca="false">FilterOPk!E$40</f>
        <v>0</v>
      </c>
      <c r="H2754" s="50" t="n">
        <f aca="false">FilterOPk!F$40</f>
        <v>0</v>
      </c>
      <c r="I2754" s="50" t="n">
        <f aca="false">FilterOPk!G$40</f>
        <v>0</v>
      </c>
      <c r="J2754" s="50" t="n">
        <f aca="false">FilterOPk!H$40</f>
        <v>0</v>
      </c>
      <c r="K2754" s="50" t="n">
        <f aca="false">FilterOPk!I$40</f>
        <v>0</v>
      </c>
      <c r="L2754" s="50" t="n">
        <f aca="false">FilterOPk!J$40</f>
        <v>0</v>
      </c>
      <c r="M2754" s="50" t="n">
        <f aca="false">FilterOPk!K$40</f>
        <v>0</v>
      </c>
      <c r="N2754" s="50" t="n">
        <f aca="false">FilterOPk!L$40</f>
        <v>0</v>
      </c>
      <c r="O2754" s="50" t="n">
        <f aca="false">FilterOPk!M$40</f>
        <v>0</v>
      </c>
      <c r="P2754" s="50" t="n">
        <f aca="false">FilterOPk!N$40</f>
        <v>0</v>
      </c>
      <c r="Q2754" s="51" t="n">
        <f aca="false">FilterOPk!O$40</f>
        <v>0</v>
      </c>
    </row>
    <row r="2755" customFormat="false" ht="12.75" hidden="false" customHeight="false" outlineLevel="0" collapsed="false">
      <c r="B2755" s="85" t="str">
        <f aca="false">FilterOPk!A$41</f>
        <v>Matt Lorenz</v>
      </c>
      <c r="C2755" s="13" t="n">
        <f aca="false">C2754+1</f>
        <v>2754</v>
      </c>
      <c r="D2755" s="50" t="n">
        <f aca="false">FilterOPk!B$41</f>
        <v>0</v>
      </c>
      <c r="E2755" s="50" t="n">
        <f aca="false">FilterOPk!C$41</f>
        <v>0</v>
      </c>
      <c r="F2755" s="50" t="n">
        <f aca="false">FilterOPk!D$41</f>
        <v>0</v>
      </c>
      <c r="G2755" s="50" t="n">
        <f aca="false">FilterOPk!E$41</f>
        <v>0</v>
      </c>
      <c r="H2755" s="50" t="n">
        <f aca="false">FilterOPk!F$41</f>
        <v>0</v>
      </c>
      <c r="I2755" s="50" t="n">
        <f aca="false">FilterOPk!G$41</f>
        <v>0</v>
      </c>
      <c r="J2755" s="50" t="n">
        <f aca="false">FilterOPk!H$41</f>
        <v>0</v>
      </c>
      <c r="K2755" s="50" t="n">
        <f aca="false">FilterOPk!I$41</f>
        <v>0</v>
      </c>
      <c r="L2755" s="50" t="n">
        <f aca="false">FilterOPk!J$41</f>
        <v>0</v>
      </c>
      <c r="M2755" s="50" t="n">
        <f aca="false">FilterOPk!K$41</f>
        <v>0</v>
      </c>
      <c r="N2755" s="50" t="n">
        <f aca="false">FilterOPk!L$41</f>
        <v>0</v>
      </c>
      <c r="O2755" s="50" t="n">
        <f aca="false">FilterOPk!M$41</f>
        <v>0</v>
      </c>
      <c r="P2755" s="50" t="n">
        <f aca="false">FilterOPk!N$41</f>
        <v>0</v>
      </c>
      <c r="Q2755" s="51" t="n">
        <f aca="false">FilterOPk!O$41</f>
        <v>0</v>
      </c>
    </row>
    <row r="2756" customFormat="false" ht="12.75" hidden="false" customHeight="false" outlineLevel="0" collapsed="false">
      <c r="B2756" s="85" t="str">
        <f aca="false">FilterOPk!A$42</f>
        <v>John Forney</v>
      </c>
      <c r="C2756" s="13" t="n">
        <f aca="false">C2755+1</f>
        <v>2755</v>
      </c>
      <c r="D2756" s="50" t="n">
        <f aca="false">FilterOPk!B$42</f>
        <v>0</v>
      </c>
      <c r="E2756" s="50" t="n">
        <f aca="false">FilterOPk!C$42</f>
        <v>0</v>
      </c>
      <c r="F2756" s="50" t="n">
        <f aca="false">FilterOPk!D$42</f>
        <v>0</v>
      </c>
      <c r="G2756" s="50" t="n">
        <f aca="false">FilterOPk!E$42</f>
        <v>0</v>
      </c>
      <c r="H2756" s="50" t="n">
        <f aca="false">FilterOPk!F$42</f>
        <v>0</v>
      </c>
      <c r="I2756" s="50" t="n">
        <f aca="false">FilterOPk!G$42</f>
        <v>0</v>
      </c>
      <c r="J2756" s="50" t="n">
        <f aca="false">FilterOPk!H$42</f>
        <v>0</v>
      </c>
      <c r="K2756" s="50" t="n">
        <f aca="false">FilterOPk!I$42</f>
        <v>0</v>
      </c>
      <c r="L2756" s="50" t="n">
        <f aca="false">FilterOPk!J$42</f>
        <v>0</v>
      </c>
      <c r="M2756" s="50" t="n">
        <f aca="false">FilterOPk!K$42</f>
        <v>0</v>
      </c>
      <c r="N2756" s="50" t="n">
        <f aca="false">FilterOPk!L$42</f>
        <v>0</v>
      </c>
      <c r="O2756" s="50" t="n">
        <f aca="false">FilterOPk!M$42</f>
        <v>0</v>
      </c>
      <c r="P2756" s="50" t="n">
        <f aca="false">FilterOPk!N$42</f>
        <v>0</v>
      </c>
      <c r="Q2756" s="51" t="n">
        <f aca="false">FilterOPk!O$42</f>
        <v>0</v>
      </c>
    </row>
    <row r="2757" customFormat="false" ht="12.75" hidden="false" customHeight="false" outlineLevel="0" collapsed="false">
      <c r="B2757" s="85" t="str">
        <f aca="false">FilterOPk!A$43</f>
        <v>Mike Carson</v>
      </c>
      <c r="C2757" s="13" t="n">
        <f aca="false">C2756+1</f>
        <v>2756</v>
      </c>
      <c r="D2757" s="50" t="n">
        <f aca="false">FilterOPk!B$43</f>
        <v>0</v>
      </c>
      <c r="E2757" s="50" t="n">
        <f aca="false">FilterOPk!C$43</f>
        <v>0</v>
      </c>
      <c r="F2757" s="50" t="n">
        <f aca="false">FilterOPk!D$43</f>
        <v>0</v>
      </c>
      <c r="G2757" s="50" t="n">
        <f aca="false">FilterOPk!E$43</f>
        <v>0</v>
      </c>
      <c r="H2757" s="50" t="n">
        <f aca="false">FilterOPk!F$43</f>
        <v>0</v>
      </c>
      <c r="I2757" s="50" t="n">
        <f aca="false">FilterOPk!G$43</f>
        <v>0</v>
      </c>
      <c r="J2757" s="50" t="n">
        <f aca="false">FilterOPk!H$43</f>
        <v>0</v>
      </c>
      <c r="K2757" s="50" t="n">
        <f aca="false">FilterOPk!I$43</f>
        <v>0</v>
      </c>
      <c r="L2757" s="50" t="n">
        <f aca="false">FilterOPk!J$43</f>
        <v>0</v>
      </c>
      <c r="M2757" s="50" t="n">
        <f aca="false">FilterOPk!K$43</f>
        <v>0</v>
      </c>
      <c r="N2757" s="50" t="n">
        <f aca="false">FilterOPk!L$43</f>
        <v>0</v>
      </c>
      <c r="O2757" s="50" t="n">
        <f aca="false">FilterOPk!M$43</f>
        <v>0</v>
      </c>
      <c r="P2757" s="50" t="n">
        <f aca="false">FilterOPk!N$43</f>
        <v>0</v>
      </c>
      <c r="Q2757" s="51" t="n">
        <f aca="false">FilterOPk!O$43</f>
        <v>0</v>
      </c>
    </row>
    <row r="2758" customFormat="false" ht="12.75" hidden="false" customHeight="false" outlineLevel="0" collapsed="false">
      <c r="B2758" s="85" t="str">
        <f aca="false">FilterOPk!A$44</f>
        <v>Chris Dorland</v>
      </c>
      <c r="C2758" s="13" t="n">
        <f aca="false">C2757+1</f>
        <v>2757</v>
      </c>
      <c r="D2758" s="50" t="n">
        <f aca="false">FilterOPk!B$44</f>
        <v>0</v>
      </c>
      <c r="E2758" s="50" t="n">
        <f aca="false">FilterOPk!C$44</f>
        <v>0</v>
      </c>
      <c r="F2758" s="50" t="n">
        <f aca="false">FilterOPk!D$44</f>
        <v>0</v>
      </c>
      <c r="G2758" s="50" t="n">
        <f aca="false">FilterOPk!E$44</f>
        <v>0</v>
      </c>
      <c r="H2758" s="50" t="n">
        <f aca="false">FilterOPk!F$44</f>
        <v>0</v>
      </c>
      <c r="I2758" s="50" t="n">
        <f aca="false">FilterOPk!G$44</f>
        <v>0</v>
      </c>
      <c r="J2758" s="50" t="n">
        <f aca="false">FilterOPk!H$44</f>
        <v>0</v>
      </c>
      <c r="K2758" s="50" t="n">
        <f aca="false">FilterOPk!I$44</f>
        <v>0</v>
      </c>
      <c r="L2758" s="50" t="n">
        <f aca="false">FilterOPk!J$44</f>
        <v>0</v>
      </c>
      <c r="M2758" s="50" t="n">
        <f aca="false">FilterOPk!K$44</f>
        <v>0</v>
      </c>
      <c r="N2758" s="50" t="n">
        <f aca="false">FilterOPk!L$44</f>
        <v>0</v>
      </c>
      <c r="O2758" s="50" t="n">
        <f aca="false">FilterOPk!M$44</f>
        <v>0</v>
      </c>
      <c r="P2758" s="50" t="n">
        <f aca="false">FilterOPk!N$44</f>
        <v>0</v>
      </c>
      <c r="Q2758" s="51" t="n">
        <f aca="false">FilterOPk!O$44</f>
        <v>0</v>
      </c>
    </row>
    <row r="2759" customFormat="false" ht="12.75" hidden="false" customHeight="false" outlineLevel="0" collapsed="false">
      <c r="B2759" s="85" t="str">
        <f aca="false">FilterOPk!A$45</f>
        <v>Jeff King</v>
      </c>
      <c r="C2759" s="13" t="n">
        <f aca="false">C2758+1</f>
        <v>2758</v>
      </c>
      <c r="D2759" s="50" t="n">
        <f aca="false">FilterOPk!B$45</f>
        <v>0</v>
      </c>
      <c r="E2759" s="50" t="n">
        <f aca="false">FilterOPk!C$45</f>
        <v>0</v>
      </c>
      <c r="F2759" s="50" t="n">
        <f aca="false">FilterOPk!D$45</f>
        <v>0</v>
      </c>
      <c r="G2759" s="50" t="n">
        <f aca="false">FilterOPk!E$45</f>
        <v>0</v>
      </c>
      <c r="H2759" s="50" t="n">
        <f aca="false">FilterOPk!F$45</f>
        <v>0</v>
      </c>
      <c r="I2759" s="50" t="n">
        <f aca="false">FilterOPk!G$45</f>
        <v>0</v>
      </c>
      <c r="J2759" s="50" t="n">
        <f aca="false">FilterOPk!H$45</f>
        <v>0</v>
      </c>
      <c r="K2759" s="50" t="n">
        <f aca="false">FilterOPk!I$45</f>
        <v>0</v>
      </c>
      <c r="L2759" s="50" t="n">
        <f aca="false">FilterOPk!J$45</f>
        <v>0</v>
      </c>
      <c r="M2759" s="50" t="n">
        <f aca="false">FilterOPk!K$45</f>
        <v>0</v>
      </c>
      <c r="N2759" s="50" t="n">
        <f aca="false">FilterOPk!L$45</f>
        <v>0</v>
      </c>
      <c r="O2759" s="50" t="n">
        <f aca="false">FilterOPk!M$45</f>
        <v>0</v>
      </c>
      <c r="P2759" s="50" t="n">
        <f aca="false">FilterOPk!N$45</f>
        <v>0</v>
      </c>
      <c r="Q2759" s="51" t="n">
        <f aca="false">FilterOPk!O$45</f>
        <v>0</v>
      </c>
    </row>
    <row r="2760" customFormat="false" ht="12.75" hidden="false" customHeight="false" outlineLevel="0" collapsed="false">
      <c r="B2760" s="85" t="n">
        <f aca="false">FilterOPk!A$46</f>
        <v>0</v>
      </c>
      <c r="C2760" s="13" t="n">
        <f aca="false">C2759+1</f>
        <v>2759</v>
      </c>
      <c r="D2760" s="50" t="n">
        <f aca="false">FilterOPk!B$46</f>
        <v>0</v>
      </c>
      <c r="E2760" s="50" t="n">
        <f aca="false">FilterOPk!C$46</f>
        <v>0</v>
      </c>
      <c r="F2760" s="50" t="n">
        <f aca="false">FilterOPk!D$46</f>
        <v>0</v>
      </c>
      <c r="G2760" s="50" t="n">
        <f aca="false">FilterOPk!E$46</f>
        <v>0</v>
      </c>
      <c r="H2760" s="50" t="n">
        <f aca="false">FilterOPk!F$46</f>
        <v>0</v>
      </c>
      <c r="I2760" s="50" t="n">
        <f aca="false">FilterOPk!G$46</f>
        <v>0</v>
      </c>
      <c r="J2760" s="50" t="n">
        <f aca="false">FilterOPk!H$46</f>
        <v>0</v>
      </c>
      <c r="K2760" s="50" t="n">
        <f aca="false">FilterOPk!I$46</f>
        <v>0</v>
      </c>
      <c r="L2760" s="50" t="n">
        <f aca="false">FilterOPk!J$46</f>
        <v>0</v>
      </c>
      <c r="M2760" s="50" t="n">
        <f aca="false">FilterOPk!K$46</f>
        <v>0</v>
      </c>
      <c r="N2760" s="50" t="n">
        <f aca="false">FilterOPk!L$46</f>
        <v>0</v>
      </c>
      <c r="O2760" s="50" t="n">
        <f aca="false">FilterOPk!M$46</f>
        <v>0</v>
      </c>
      <c r="P2760" s="50" t="n">
        <f aca="false">FilterOPk!N$46</f>
        <v>0</v>
      </c>
      <c r="Q2760" s="51" t="n">
        <f aca="false">FilterOPk!O$46</f>
        <v>0</v>
      </c>
    </row>
    <row r="2761" customFormat="false" ht="12.75" hidden="false" customHeight="false" outlineLevel="0" collapsed="false">
      <c r="B2761" s="87" t="n">
        <f aca="false">FilterOPk!A$47</f>
        <v>0</v>
      </c>
      <c r="C2761" s="64" t="n">
        <f aca="false">C2760+1</f>
        <v>2760</v>
      </c>
      <c r="D2761" s="54" t="n">
        <f aca="false">FilterOPk!B$47</f>
        <v>0</v>
      </c>
      <c r="E2761" s="54" t="n">
        <f aca="false">FilterOPk!C$47</f>
        <v>0</v>
      </c>
      <c r="F2761" s="54" t="n">
        <f aca="false">FilterOPk!D$47</f>
        <v>0</v>
      </c>
      <c r="G2761" s="54" t="n">
        <f aca="false">FilterOPk!E$47</f>
        <v>0</v>
      </c>
      <c r="H2761" s="54" t="n">
        <f aca="false">FilterOPk!F$47</f>
        <v>0</v>
      </c>
      <c r="I2761" s="54" t="n">
        <f aca="false">FilterOPk!G$47</f>
        <v>0</v>
      </c>
      <c r="J2761" s="54" t="n">
        <f aca="false">FilterOPk!H$47</f>
        <v>0</v>
      </c>
      <c r="K2761" s="54" t="n">
        <f aca="false">FilterOPk!I$47</f>
        <v>0</v>
      </c>
      <c r="L2761" s="54" t="n">
        <f aca="false">FilterOPk!J$47</f>
        <v>0</v>
      </c>
      <c r="M2761" s="54" t="n">
        <f aca="false">FilterOPk!K$47</f>
        <v>0</v>
      </c>
      <c r="N2761" s="54" t="n">
        <f aca="false">FilterOPk!L$47</f>
        <v>0</v>
      </c>
      <c r="O2761" s="54" t="n">
        <f aca="false">FilterOPk!M$47</f>
        <v>0</v>
      </c>
      <c r="P2761" s="54" t="n">
        <f aca="false">FilterOPk!N$47</f>
        <v>0</v>
      </c>
      <c r="Q2761" s="55" t="n">
        <f aca="false">FilterOPk!O$47</f>
        <v>0</v>
      </c>
    </row>
    <row r="2762" customFormat="false" ht="12.75" hidden="false" customHeight="false" outlineLevel="0" collapsed="false">
      <c r="A2762" s="0" t="n">
        <f aca="false">A2722+1</f>
        <v>70</v>
      </c>
      <c r="B2762" s="57" t="n">
        <f aca="false">FilterOPk!D$1</f>
        <v>36907</v>
      </c>
      <c r="C2762" s="58" t="n">
        <f aca="false">C2761+1</f>
        <v>2761</v>
      </c>
      <c r="D2762" s="58"/>
      <c r="E2762" s="58"/>
      <c r="F2762" s="58"/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83"/>
    </row>
    <row r="2763" customFormat="false" ht="12.75" hidden="false" customHeight="false" outlineLevel="0" collapsed="false">
      <c r="B2763" s="61"/>
      <c r="C2763" s="13" t="n">
        <f aca="false">C2762+1</f>
        <v>2762</v>
      </c>
      <c r="D2763" s="13"/>
      <c r="E2763" s="21" t="s">
        <v>5</v>
      </c>
      <c r="F2763" s="21" t="s">
        <v>6</v>
      </c>
      <c r="G2763" s="21" t="s">
        <v>7</v>
      </c>
      <c r="H2763" s="21" t="s">
        <v>8</v>
      </c>
      <c r="I2763" s="21" t="s">
        <v>9</v>
      </c>
      <c r="J2763" s="21" t="s">
        <v>10</v>
      </c>
      <c r="K2763" s="21" t="s">
        <v>11</v>
      </c>
      <c r="L2763" s="21" t="s">
        <v>12</v>
      </c>
      <c r="M2763" s="21" t="s">
        <v>13</v>
      </c>
      <c r="N2763" s="21" t="s">
        <v>14</v>
      </c>
      <c r="O2763" s="21" t="n">
        <v>2002</v>
      </c>
      <c r="P2763" s="21" t="s">
        <v>15</v>
      </c>
      <c r="Q2763" s="84" t="s">
        <v>16</v>
      </c>
    </row>
    <row r="2764" customFormat="false" ht="12.75" hidden="false" customHeight="false" outlineLevel="0" collapsed="false">
      <c r="B2764" s="85" t="str">
        <f aca="false">FilterOPk!A$9</f>
        <v>Power positions</v>
      </c>
      <c r="C2764" s="13" t="n">
        <f aca="false">C2763+1</f>
        <v>2763</v>
      </c>
      <c r="D2764" s="13" t="s">
        <v>4</v>
      </c>
      <c r="E2764" s="13"/>
      <c r="F2764" s="13"/>
      <c r="G2764" s="13"/>
      <c r="H2764" s="13"/>
      <c r="I2764" s="13"/>
      <c r="J2764" s="13"/>
      <c r="K2764" s="13"/>
      <c r="L2764" s="13"/>
      <c r="M2764" s="13"/>
      <c r="N2764" s="13"/>
      <c r="O2764" s="13"/>
      <c r="P2764" s="13"/>
      <c r="Q2764" s="86"/>
    </row>
    <row r="2765" customFormat="false" ht="12.75" hidden="false" customHeight="false" outlineLevel="0" collapsed="false">
      <c r="B2765" s="85" t="str">
        <f aca="false">FilterOPk!A$10</f>
        <v>East Position</v>
      </c>
      <c r="C2765" s="13" t="n">
        <f aca="false">C2764+1</f>
        <v>2764</v>
      </c>
      <c r="D2765" s="50" t="n">
        <f aca="false">FilterOPk!B$10</f>
        <v>34784396.7946123</v>
      </c>
      <c r="E2765" s="50" t="n">
        <f aca="false">FilterOPk!C$10</f>
        <v>139428.68</v>
      </c>
      <c r="F2765" s="50" t="n">
        <f aca="false">FilterOPk!D$10</f>
        <v>244540.42</v>
      </c>
      <c r="G2765" s="50" t="n">
        <f aca="false">FilterOPk!E$10</f>
        <v>352018.99</v>
      </c>
      <c r="H2765" s="50" t="n">
        <f aca="false">FilterOPk!F$10</f>
        <v>454047.41</v>
      </c>
      <c r="I2765" s="50" t="n">
        <f aca="false">FilterOPk!G$10</f>
        <v>460700.87</v>
      </c>
      <c r="J2765" s="50" t="n">
        <f aca="false">FilterOPk!H$10</f>
        <v>371715.26</v>
      </c>
      <c r="K2765" s="50" t="n">
        <f aca="false">FilterOPk!I$10</f>
        <v>743238.67</v>
      </c>
      <c r="L2765" s="50" t="n">
        <f aca="false">FilterOPk!J$10</f>
        <v>433572.73</v>
      </c>
      <c r="M2765" s="50" t="n">
        <f aca="false">FilterOPk!K$10</f>
        <v>1264075.99</v>
      </c>
      <c r="N2765" s="50" t="n">
        <f aca="false">FilterOPk!L$10</f>
        <v>4463339.02</v>
      </c>
      <c r="O2765" s="50" t="n">
        <f aca="false">FilterOPk!M$10</f>
        <v>-232298.41</v>
      </c>
      <c r="P2765" s="50" t="n">
        <f aca="false">FilterOPk!N$10</f>
        <v>1174384.84</v>
      </c>
      <c r="Q2765" s="51" t="n">
        <f aca="false">FilterOPk!O$10</f>
        <v>5405425.45</v>
      </c>
    </row>
    <row r="2766" customFormat="false" ht="12.75" hidden="false" customHeight="false" outlineLevel="0" collapsed="false">
      <c r="B2766" s="85" t="str">
        <f aca="false">FilterOPk!A$11</f>
        <v>East Power Mgmt</v>
      </c>
      <c r="C2766" s="13" t="n">
        <f aca="false">C2765+1</f>
        <v>2765</v>
      </c>
      <c r="D2766" s="50" t="n">
        <f aca="false">FilterOPk!B$11</f>
        <v>7547347.04451418</v>
      </c>
      <c r="E2766" s="50" t="n">
        <f aca="false">FilterOPk!C$11</f>
        <v>0</v>
      </c>
      <c r="F2766" s="50" t="n">
        <f aca="false">FilterOPk!D$11</f>
        <v>0</v>
      </c>
      <c r="G2766" s="50" t="n">
        <f aca="false">FilterOPk!E$11</f>
        <v>0</v>
      </c>
      <c r="H2766" s="50" t="n">
        <f aca="false">FilterOPk!F$11</f>
        <v>0</v>
      </c>
      <c r="I2766" s="50" t="n">
        <f aca="false">FilterOPk!G$11</f>
        <v>0</v>
      </c>
      <c r="J2766" s="50" t="n">
        <f aca="false">FilterOPk!H$11</f>
        <v>0</v>
      </c>
      <c r="K2766" s="50" t="n">
        <f aca="false">FilterOPk!I$11</f>
        <v>0</v>
      </c>
      <c r="L2766" s="50" t="n">
        <f aca="false">FilterOPk!J$11</f>
        <v>0</v>
      </c>
      <c r="M2766" s="50" t="n">
        <f aca="false">FilterOPk!K$11</f>
        <v>0</v>
      </c>
      <c r="N2766" s="50" t="n">
        <f aca="false">FilterOPk!L$11</f>
        <v>0</v>
      </c>
      <c r="O2766" s="50" t="n">
        <f aca="false">FilterOPk!M$11</f>
        <v>0</v>
      </c>
      <c r="P2766" s="50" t="n">
        <f aca="false">FilterOPk!N$11</f>
        <v>0</v>
      </c>
      <c r="Q2766" s="51" t="n">
        <f aca="false">FilterOPk!O$11</f>
        <v>0</v>
      </c>
    </row>
    <row r="2767" customFormat="false" ht="12.75" hidden="false" customHeight="false" outlineLevel="0" collapsed="false">
      <c r="B2767" s="85" t="str">
        <f aca="false">FilterOPk!A$12</f>
        <v>Long Term Options</v>
      </c>
      <c r="C2767" s="13" t="n">
        <f aca="false">C2766+1</f>
        <v>2766</v>
      </c>
      <c r="D2767" s="50" t="n">
        <f aca="false">FilterOPk!B$12</f>
        <v>0</v>
      </c>
      <c r="E2767" s="50" t="n">
        <f aca="false">FilterOPk!C$12</f>
        <v>0</v>
      </c>
      <c r="F2767" s="50" t="n">
        <f aca="false">FilterOPk!D$12</f>
        <v>0</v>
      </c>
      <c r="G2767" s="50" t="n">
        <f aca="false">FilterOPk!E$12</f>
        <v>0</v>
      </c>
      <c r="H2767" s="50" t="n">
        <f aca="false">FilterOPk!F$12</f>
        <v>0</v>
      </c>
      <c r="I2767" s="50" t="n">
        <f aca="false">FilterOPk!G$12</f>
        <v>0</v>
      </c>
      <c r="J2767" s="50" t="n">
        <f aca="false">FilterOPk!H$12</f>
        <v>0</v>
      </c>
      <c r="K2767" s="50" t="n">
        <f aca="false">FilterOPk!I$12</f>
        <v>0</v>
      </c>
      <c r="L2767" s="50" t="n">
        <f aca="false">FilterOPk!J$12</f>
        <v>0</v>
      </c>
      <c r="M2767" s="50" t="n">
        <f aca="false">FilterOPk!K$12</f>
        <v>0</v>
      </c>
      <c r="N2767" s="50" t="n">
        <f aca="false">FilterOPk!L$12</f>
        <v>0</v>
      </c>
      <c r="O2767" s="50" t="n">
        <f aca="false">FilterOPk!M$12</f>
        <v>0</v>
      </c>
      <c r="P2767" s="50" t="n">
        <f aca="false">FilterOPk!N$12</f>
        <v>0</v>
      </c>
      <c r="Q2767" s="51" t="n">
        <f aca="false">FilterOPk!O$12</f>
        <v>0</v>
      </c>
    </row>
    <row r="2768" customFormat="false" ht="12.75" hidden="false" customHeight="false" outlineLevel="0" collapsed="false">
      <c r="B2768" s="85" t="str">
        <f aca="false">FilterOPk!A$13</f>
        <v>LT-MIDWEST</v>
      </c>
      <c r="C2768" s="13" t="n">
        <f aca="false">C2767+1</f>
        <v>2767</v>
      </c>
      <c r="D2768" s="50" t="n">
        <f aca="false">FilterOPk!B$13</f>
        <v>7151089.47366245</v>
      </c>
      <c r="E2768" s="50" t="n">
        <f aca="false">FilterOPk!C$13</f>
        <v>36317.39</v>
      </c>
      <c r="F2768" s="50" t="n">
        <f aca="false">FilterOPk!D$13</f>
        <v>95142.77</v>
      </c>
      <c r="G2768" s="50" t="n">
        <f aca="false">FilterOPk!E$13</f>
        <v>106523.31</v>
      </c>
      <c r="H2768" s="50" t="n">
        <f aca="false">FilterOPk!F$13</f>
        <v>103615.07</v>
      </c>
      <c r="I2768" s="50" t="n">
        <f aca="false">FilterOPk!G$13</f>
        <v>106049.09</v>
      </c>
      <c r="J2768" s="50" t="n">
        <f aca="false">FilterOPk!H$13</f>
        <v>78310</v>
      </c>
      <c r="K2768" s="50" t="n">
        <f aca="false">FilterOPk!I$13</f>
        <v>160210.16</v>
      </c>
      <c r="L2768" s="50" t="n">
        <f aca="false">FilterOPk!J$13</f>
        <v>108136.49</v>
      </c>
      <c r="M2768" s="50" t="n">
        <f aca="false">FilterOPk!K$13</f>
        <v>312653.19</v>
      </c>
      <c r="N2768" s="50" t="n">
        <f aca="false">FilterOPk!L$13</f>
        <v>1106957.47</v>
      </c>
      <c r="O2768" s="50" t="n">
        <f aca="false">FilterOPk!M$13</f>
        <v>-124610.37</v>
      </c>
      <c r="P2768" s="50" t="n">
        <f aca="false">FilterOPk!N$13</f>
        <v>893459.31</v>
      </c>
      <c r="Q2768" s="51" t="n">
        <f aca="false">FilterOPk!O$13</f>
        <v>1875806.41</v>
      </c>
    </row>
    <row r="2769" customFormat="false" ht="12.75" hidden="false" customHeight="false" outlineLevel="0" collapsed="false">
      <c r="B2769" s="85" t="str">
        <f aca="false">FilterOPk!A$14</f>
        <v>ST-ECAR</v>
      </c>
      <c r="C2769" s="13" t="n">
        <f aca="false">C2768+1</f>
        <v>2768</v>
      </c>
      <c r="D2769" s="50" t="n">
        <f aca="false">FilterOPk!B$14</f>
        <v>238101.441960815</v>
      </c>
      <c r="E2769" s="50" t="n">
        <f aca="false">FilterOPk!C$14</f>
        <v>0</v>
      </c>
      <c r="F2769" s="50" t="n">
        <f aca="false">FilterOPk!D$14</f>
        <v>0</v>
      </c>
      <c r="G2769" s="50" t="n">
        <f aca="false">FilterOPk!E$14</f>
        <v>0</v>
      </c>
      <c r="H2769" s="50" t="n">
        <f aca="false">FilterOPk!F$14</f>
        <v>0</v>
      </c>
      <c r="I2769" s="50" t="n">
        <f aca="false">FilterOPk!G$14</f>
        <v>0</v>
      </c>
      <c r="J2769" s="50" t="n">
        <f aca="false">FilterOPk!H$14</f>
        <v>0</v>
      </c>
      <c r="K2769" s="50" t="n">
        <f aca="false">FilterOPk!I$14</f>
        <v>0</v>
      </c>
      <c r="L2769" s="50" t="n">
        <f aca="false">FilterOPk!J$14</f>
        <v>0</v>
      </c>
      <c r="M2769" s="50" t="n">
        <f aca="false">FilterOPk!K$14</f>
        <v>0</v>
      </c>
      <c r="N2769" s="50" t="n">
        <f aca="false">FilterOPk!L$14</f>
        <v>0</v>
      </c>
      <c r="O2769" s="50" t="n">
        <f aca="false">FilterOPk!M$14</f>
        <v>0</v>
      </c>
      <c r="P2769" s="50" t="n">
        <f aca="false">FilterOPk!N$14</f>
        <v>0</v>
      </c>
      <c r="Q2769" s="51" t="n">
        <f aca="false">FilterOPk!O$14</f>
        <v>0</v>
      </c>
    </row>
    <row r="2770" customFormat="false" ht="12.75" hidden="false" customHeight="false" outlineLevel="0" collapsed="false">
      <c r="B2770" s="85" t="str">
        <f aca="false">FilterOPk!A$15</f>
        <v>ST- MAPP</v>
      </c>
      <c r="C2770" s="13" t="n">
        <f aca="false">C2769+1</f>
        <v>2769</v>
      </c>
      <c r="D2770" s="50" t="n">
        <f aca="false">FilterOPk!B$15</f>
        <v>254636.614020626</v>
      </c>
      <c r="E2770" s="50" t="n">
        <f aca="false">FilterOPk!C$15</f>
        <v>-1590.85</v>
      </c>
      <c r="F2770" s="50" t="n">
        <f aca="false">FilterOPk!D$15</f>
        <v>-3167.72</v>
      </c>
      <c r="G2770" s="50" t="n">
        <f aca="false">FilterOPk!E$15</f>
        <v>-3546.79</v>
      </c>
      <c r="H2770" s="50" t="n">
        <f aca="false">FilterOPk!F$15</f>
        <v>-3530.89</v>
      </c>
      <c r="I2770" s="50" t="n">
        <f aca="false">FilterOPk!G$15</f>
        <v>0</v>
      </c>
      <c r="J2770" s="50" t="n">
        <f aca="false">FilterOPk!H$15</f>
        <v>0</v>
      </c>
      <c r="K2770" s="50" t="n">
        <f aca="false">FilterOPk!I$15</f>
        <v>0</v>
      </c>
      <c r="L2770" s="50" t="n">
        <f aca="false">FilterOPk!J$15</f>
        <v>0</v>
      </c>
      <c r="M2770" s="50" t="n">
        <f aca="false">FilterOPk!K$15</f>
        <v>0</v>
      </c>
      <c r="N2770" s="50" t="n">
        <f aca="false">FilterOPk!L$15</f>
        <v>-11836.25</v>
      </c>
      <c r="O2770" s="50" t="n">
        <f aca="false">FilterOPk!M$15</f>
        <v>0</v>
      </c>
      <c r="P2770" s="50" t="n">
        <f aca="false">FilterOPk!N$15</f>
        <v>0</v>
      </c>
      <c r="Q2770" s="51" t="n">
        <f aca="false">FilterOPk!O$15</f>
        <v>-11836.25</v>
      </c>
    </row>
    <row r="2771" customFormat="false" ht="12.75" hidden="false" customHeight="false" outlineLevel="0" collapsed="false">
      <c r="B2771" s="85" t="str">
        <f aca="false">FilterOPk!A$16</f>
        <v>ST- MAIN</v>
      </c>
      <c r="C2771" s="13" t="n">
        <f aca="false">C2770+1</f>
        <v>2770</v>
      </c>
      <c r="D2771" s="50" t="n">
        <f aca="false">FilterOPk!B$16</f>
        <v>694293.253349893</v>
      </c>
      <c r="E2771" s="50" t="n">
        <f aca="false">FilterOPk!C$16</f>
        <v>0</v>
      </c>
      <c r="F2771" s="50" t="n">
        <f aca="false">FilterOPk!D$16</f>
        <v>0</v>
      </c>
      <c r="G2771" s="50" t="n">
        <f aca="false">FilterOPk!E$16</f>
        <v>0</v>
      </c>
      <c r="H2771" s="50" t="n">
        <f aca="false">FilterOPk!F$16</f>
        <v>0</v>
      </c>
      <c r="I2771" s="50" t="n">
        <f aca="false">FilterOPk!G$16</f>
        <v>0</v>
      </c>
      <c r="J2771" s="50" t="n">
        <f aca="false">FilterOPk!H$16</f>
        <v>0</v>
      </c>
      <c r="K2771" s="50" t="n">
        <f aca="false">FilterOPk!I$16</f>
        <v>0</v>
      </c>
      <c r="L2771" s="50" t="n">
        <f aca="false">FilterOPk!J$16</f>
        <v>0</v>
      </c>
      <c r="M2771" s="50" t="n">
        <f aca="false">FilterOPk!K$16</f>
        <v>0</v>
      </c>
      <c r="N2771" s="50" t="n">
        <f aca="false">FilterOPk!L$16</f>
        <v>0</v>
      </c>
      <c r="O2771" s="50" t="n">
        <f aca="false">FilterOPk!M$16</f>
        <v>0</v>
      </c>
      <c r="P2771" s="50" t="n">
        <f aca="false">FilterOPk!N$16</f>
        <v>0</v>
      </c>
      <c r="Q2771" s="51" t="n">
        <f aca="false">FilterOPk!O$16</f>
        <v>0</v>
      </c>
    </row>
    <row r="2772" customFormat="false" ht="12.75" hidden="false" customHeight="false" outlineLevel="0" collapsed="false">
      <c r="B2772" s="85" t="str">
        <f aca="false">FilterOPk!A$17</f>
        <v>MW-ANALYST</v>
      </c>
      <c r="C2772" s="13" t="n">
        <f aca="false">C2771+1</f>
        <v>2771</v>
      </c>
      <c r="D2772" s="50" t="n">
        <f aca="false">FilterOPk!B$17</f>
        <v>0</v>
      </c>
      <c r="E2772" s="50" t="n">
        <f aca="false">FilterOPk!C$17</f>
        <v>0</v>
      </c>
      <c r="F2772" s="50" t="n">
        <f aca="false">FilterOPk!D$17</f>
        <v>0</v>
      </c>
      <c r="G2772" s="50" t="n">
        <f aca="false">FilterOPk!E$17</f>
        <v>0</v>
      </c>
      <c r="H2772" s="50" t="n">
        <f aca="false">FilterOPk!F$17</f>
        <v>0</v>
      </c>
      <c r="I2772" s="50" t="n">
        <f aca="false">FilterOPk!G$17</f>
        <v>0</v>
      </c>
      <c r="J2772" s="50" t="n">
        <f aca="false">FilterOPk!H$17</f>
        <v>0</v>
      </c>
      <c r="K2772" s="50" t="n">
        <f aca="false">FilterOPk!I$17</f>
        <v>0</v>
      </c>
      <c r="L2772" s="50" t="n">
        <f aca="false">FilterOPk!J$17</f>
        <v>0</v>
      </c>
      <c r="M2772" s="50" t="n">
        <f aca="false">FilterOPk!K$17</f>
        <v>0</v>
      </c>
      <c r="N2772" s="50" t="n">
        <f aca="false">FilterOPk!L$17</f>
        <v>0</v>
      </c>
      <c r="O2772" s="50" t="n">
        <f aca="false">FilterOPk!M$17</f>
        <v>0</v>
      </c>
      <c r="P2772" s="50" t="n">
        <f aca="false">FilterOPk!N$17</f>
        <v>0</v>
      </c>
      <c r="Q2772" s="51" t="n">
        <f aca="false">FilterOPk!O$17</f>
        <v>0</v>
      </c>
    </row>
    <row r="2773" customFormat="false" ht="12.75" hidden="false" customHeight="false" outlineLevel="0" collapsed="false">
      <c r="B2773" s="85" t="str">
        <f aca="false">FilterOPk!A$18</f>
        <v>LT-NE</v>
      </c>
      <c r="C2773" s="13" t="n">
        <f aca="false">C2772+1</f>
        <v>2772</v>
      </c>
      <c r="D2773" s="50" t="n">
        <f aca="false">FilterOPk!B$18</f>
        <v>6187311.37539291</v>
      </c>
      <c r="E2773" s="50" t="n">
        <f aca="false">FilterOPk!C$18</f>
        <v>38662.79</v>
      </c>
      <c r="F2773" s="50" t="n">
        <f aca="false">FilterOPk!D$18</f>
        <v>89522.8</v>
      </c>
      <c r="G2773" s="50" t="n">
        <f aca="false">FilterOPk!E$18</f>
        <v>158536.19</v>
      </c>
      <c r="H2773" s="50" t="n">
        <f aca="false">FilterOPk!F$18</f>
        <v>261849.24</v>
      </c>
      <c r="I2773" s="50" t="n">
        <f aca="false">FilterOPk!G$18</f>
        <v>291708.83</v>
      </c>
      <c r="J2773" s="50" t="n">
        <f aca="false">FilterOPk!H$18</f>
        <v>228360.42</v>
      </c>
      <c r="K2773" s="50" t="n">
        <f aca="false">FilterOPk!I$18</f>
        <v>445432.42</v>
      </c>
      <c r="L2773" s="50" t="n">
        <f aca="false">FilterOPk!J$18</f>
        <v>266345.8</v>
      </c>
      <c r="M2773" s="50" t="n">
        <f aca="false">FilterOPk!K$18</f>
        <v>801315.09</v>
      </c>
      <c r="N2773" s="50" t="n">
        <f aca="false">FilterOPk!L$18</f>
        <v>2581733.58</v>
      </c>
      <c r="O2773" s="50" t="n">
        <f aca="false">FilterOPk!M$18</f>
        <v>-636932.37</v>
      </c>
      <c r="P2773" s="50" t="n">
        <f aca="false">FilterOPk!N$18</f>
        <v>-2303942.42</v>
      </c>
      <c r="Q2773" s="51" t="n">
        <f aca="false">FilterOPk!O$18</f>
        <v>-359141.210000001</v>
      </c>
    </row>
    <row r="2774" customFormat="false" ht="12.75" hidden="false" customHeight="false" outlineLevel="0" collapsed="false">
      <c r="B2774" s="85" t="str">
        <f aca="false">FilterOPk!A$19</f>
        <v>LT-PJM</v>
      </c>
      <c r="C2774" s="13" t="n">
        <f aca="false">C2773+1</f>
        <v>2773</v>
      </c>
      <c r="D2774" s="50" t="n">
        <f aca="false">FilterOPk!B$19</f>
        <v>1818236.42109565</v>
      </c>
      <c r="E2774" s="50" t="n">
        <f aca="false">FilterOPk!C$19</f>
        <v>0</v>
      </c>
      <c r="F2774" s="50" t="n">
        <f aca="false">FilterOPk!D$19</f>
        <v>19402.28</v>
      </c>
      <c r="G2774" s="50" t="n">
        <f aca="false">FilterOPk!E$19</f>
        <v>57930.92</v>
      </c>
      <c r="H2774" s="50" t="n">
        <f aca="false">FilterOPk!F$19</f>
        <v>59436.7</v>
      </c>
      <c r="I2774" s="50" t="n">
        <f aca="false">FilterOPk!G$19</f>
        <v>19136.52</v>
      </c>
      <c r="J2774" s="50" t="n">
        <f aca="false">FilterOPk!H$19</f>
        <v>18664.41</v>
      </c>
      <c r="K2774" s="50" t="n">
        <f aca="false">FilterOPk!I$19</f>
        <v>33608.82</v>
      </c>
      <c r="L2774" s="50" t="n">
        <f aca="false">FilterOPk!J$19</f>
        <v>20867.53</v>
      </c>
      <c r="M2774" s="50" t="n">
        <f aca="false">FilterOPk!K$19</f>
        <v>56340.86</v>
      </c>
      <c r="N2774" s="50" t="n">
        <f aca="false">FilterOPk!L$19</f>
        <v>285388.04</v>
      </c>
      <c r="O2774" s="50" t="n">
        <f aca="false">FilterOPk!M$19</f>
        <v>-1975.43</v>
      </c>
      <c r="P2774" s="50" t="n">
        <f aca="false">FilterOPk!N$19</f>
        <v>-179963.06</v>
      </c>
      <c r="Q2774" s="51" t="n">
        <f aca="false">FilterOPk!O$19</f>
        <v>103449.55</v>
      </c>
    </row>
    <row r="2775" customFormat="false" ht="12.75" hidden="false" customHeight="false" outlineLevel="0" collapsed="false">
      <c r="B2775" s="85" t="str">
        <f aca="false">FilterOPk!A$20</f>
        <v>LT- NY</v>
      </c>
      <c r="C2775" s="13" t="n">
        <f aca="false">C2774+1</f>
        <v>2774</v>
      </c>
      <c r="D2775" s="50" t="n">
        <f aca="false">FilterOPk!B$20</f>
        <v>0</v>
      </c>
      <c r="E2775" s="50" t="n">
        <f aca="false">FilterOPk!C$20</f>
        <v>-9128.22</v>
      </c>
      <c r="F2775" s="50" t="n">
        <f aca="false">FilterOPk!D$20</f>
        <v>-69725.26</v>
      </c>
      <c r="G2775" s="50" t="n">
        <f aca="false">FilterOPk!E$20</f>
        <v>0</v>
      </c>
      <c r="H2775" s="50" t="n">
        <f aca="false">FilterOPk!F$20</f>
        <v>0</v>
      </c>
      <c r="I2775" s="50" t="n">
        <f aca="false">FilterOPk!G$20</f>
        <v>0</v>
      </c>
      <c r="J2775" s="50" t="n">
        <f aca="false">FilterOPk!H$20</f>
        <v>0</v>
      </c>
      <c r="K2775" s="50" t="n">
        <f aca="false">FilterOPk!I$20</f>
        <v>0</v>
      </c>
      <c r="L2775" s="50" t="n">
        <f aca="false">FilterOPk!J$20</f>
        <v>0</v>
      </c>
      <c r="M2775" s="50" t="n">
        <f aca="false">FilterOPk!K$20</f>
        <v>0</v>
      </c>
      <c r="N2775" s="50" t="n">
        <f aca="false">FilterOPk!L$20</f>
        <v>-78853.48</v>
      </c>
      <c r="O2775" s="50" t="n">
        <f aca="false">FilterOPk!M$20</f>
        <v>0</v>
      </c>
      <c r="P2775" s="50" t="n">
        <f aca="false">FilterOPk!N$20</f>
        <v>12056.92</v>
      </c>
      <c r="Q2775" s="51" t="n">
        <f aca="false">FilterOPk!O$20</f>
        <v>-66796.56</v>
      </c>
    </row>
    <row r="2776" customFormat="false" ht="12.75" hidden="false" customHeight="false" outlineLevel="0" collapsed="false">
      <c r="B2776" s="85" t="str">
        <f aca="false">FilterOPk!A$21</f>
        <v>ST- PJM</v>
      </c>
      <c r="C2776" s="13" t="n">
        <f aca="false">C2775+1</f>
        <v>2775</v>
      </c>
      <c r="D2776" s="50" t="n">
        <f aca="false">FilterOPk!B$21</f>
        <v>1243093.71447674</v>
      </c>
      <c r="E2776" s="50" t="n">
        <f aca="false">FilterOPk!C$21</f>
        <v>13503.06</v>
      </c>
      <c r="F2776" s="50" t="n">
        <f aca="false">FilterOPk!D$21</f>
        <v>0</v>
      </c>
      <c r="G2776" s="50" t="n">
        <f aca="false">FilterOPk!E$21</f>
        <v>0</v>
      </c>
      <c r="H2776" s="50" t="n">
        <f aca="false">FilterOPk!F$21</f>
        <v>0</v>
      </c>
      <c r="I2776" s="50" t="n">
        <f aca="false">FilterOPk!G$21</f>
        <v>0</v>
      </c>
      <c r="J2776" s="50" t="n">
        <f aca="false">FilterOPk!H$21</f>
        <v>0</v>
      </c>
      <c r="K2776" s="50" t="n">
        <f aca="false">FilterOPk!I$21</f>
        <v>0</v>
      </c>
      <c r="L2776" s="50" t="n">
        <f aca="false">FilterOPk!J$21</f>
        <v>0</v>
      </c>
      <c r="M2776" s="50" t="n">
        <f aca="false">FilterOPk!K$21</f>
        <v>0</v>
      </c>
      <c r="N2776" s="50" t="n">
        <f aca="false">FilterOPk!L$21</f>
        <v>13503.06</v>
      </c>
      <c r="O2776" s="50" t="n">
        <f aca="false">FilterOPk!M$21</f>
        <v>0</v>
      </c>
      <c r="P2776" s="50" t="n">
        <f aca="false">FilterOPk!N$21</f>
        <v>0</v>
      </c>
      <c r="Q2776" s="51" t="n">
        <f aca="false">FilterOPk!O$21</f>
        <v>13503.06</v>
      </c>
    </row>
    <row r="2777" customFormat="false" ht="12.75" hidden="false" customHeight="false" outlineLevel="0" collapsed="false">
      <c r="B2777" s="85" t="str">
        <f aca="false">FilterOPk!A$22</f>
        <v>ST- NENG</v>
      </c>
      <c r="C2777" s="13" t="n">
        <f aca="false">C2776+1</f>
        <v>2776</v>
      </c>
      <c r="D2777" s="50" t="n">
        <f aca="false">FilterOPk!B$22</f>
        <v>539719.375927685</v>
      </c>
      <c r="E2777" s="50" t="n">
        <f aca="false">FilterOPk!C$22</f>
        <v>17499.36</v>
      </c>
      <c r="F2777" s="50" t="n">
        <f aca="false">FilterOPk!D$22</f>
        <v>34844.91</v>
      </c>
      <c r="G2777" s="50" t="n">
        <f aca="false">FilterOPk!E$22</f>
        <v>0</v>
      </c>
      <c r="H2777" s="50" t="n">
        <f aca="false">FilterOPk!F$22</f>
        <v>0</v>
      </c>
      <c r="I2777" s="50" t="n">
        <f aca="false">FilterOPk!G$22</f>
        <v>0</v>
      </c>
      <c r="J2777" s="50" t="n">
        <f aca="false">FilterOPk!H$22</f>
        <v>0</v>
      </c>
      <c r="K2777" s="50" t="n">
        <f aca="false">FilterOPk!I$22</f>
        <v>0</v>
      </c>
      <c r="L2777" s="50" t="n">
        <f aca="false">FilterOPk!J$22</f>
        <v>0</v>
      </c>
      <c r="M2777" s="50" t="n">
        <f aca="false">FilterOPk!K$22</f>
        <v>0</v>
      </c>
      <c r="N2777" s="50" t="n">
        <f aca="false">FilterOPk!L$22</f>
        <v>52344.27</v>
      </c>
      <c r="O2777" s="50" t="n">
        <f aca="false">FilterOPk!M$22</f>
        <v>0</v>
      </c>
      <c r="P2777" s="50" t="n">
        <f aca="false">FilterOPk!N$22</f>
        <v>0</v>
      </c>
      <c r="Q2777" s="51" t="n">
        <f aca="false">FilterOPk!O$22</f>
        <v>52344.27</v>
      </c>
    </row>
    <row r="2778" customFormat="false" ht="12.75" hidden="false" customHeight="false" outlineLevel="0" collapsed="false">
      <c r="B2778" s="85" t="str">
        <f aca="false">FilterOPk!A$23</f>
        <v>ST- NY</v>
      </c>
      <c r="C2778" s="13" t="n">
        <f aca="false">C2777+1</f>
        <v>2777</v>
      </c>
      <c r="D2778" s="50" t="n">
        <f aca="false">FilterOPk!B$23</f>
        <v>251437.188425373</v>
      </c>
      <c r="E2778" s="50" t="n">
        <f aca="false">FilterOPk!C$23</f>
        <v>22663</v>
      </c>
      <c r="F2778" s="50" t="n">
        <f aca="false">FilterOPk!D$23</f>
        <v>52267.36</v>
      </c>
      <c r="G2778" s="50" t="n">
        <f aca="false">FilterOPk!E$23</f>
        <v>0</v>
      </c>
      <c r="H2778" s="50" t="n">
        <f aca="false">FilterOPk!F$23</f>
        <v>0</v>
      </c>
      <c r="I2778" s="50" t="n">
        <f aca="false">FilterOPk!G$23</f>
        <v>0</v>
      </c>
      <c r="J2778" s="50" t="n">
        <f aca="false">FilterOPk!H$23</f>
        <v>0</v>
      </c>
      <c r="K2778" s="50" t="n">
        <f aca="false">FilterOPk!I$23</f>
        <v>0</v>
      </c>
      <c r="L2778" s="50" t="n">
        <f aca="false">FilterOPk!J$23</f>
        <v>0</v>
      </c>
      <c r="M2778" s="50" t="n">
        <f aca="false">FilterOPk!K$23</f>
        <v>0</v>
      </c>
      <c r="N2778" s="50" t="n">
        <f aca="false">FilterOPk!L$23</f>
        <v>74930.36</v>
      </c>
      <c r="O2778" s="50" t="n">
        <f aca="false">FilterOPk!M$23</f>
        <v>0</v>
      </c>
      <c r="P2778" s="50" t="n">
        <f aca="false">FilterOPk!N$23</f>
        <v>0</v>
      </c>
      <c r="Q2778" s="51" t="n">
        <f aca="false">FilterOPk!O$23</f>
        <v>74930.36</v>
      </c>
    </row>
    <row r="2779" customFormat="false" ht="12.75" hidden="false" customHeight="false" outlineLevel="0" collapsed="false">
      <c r="B2779" s="85" t="str">
        <f aca="false">FilterOPk!A$24</f>
        <v>NE- PHYS</v>
      </c>
      <c r="C2779" s="13" t="n">
        <f aca="false">C2778+1</f>
        <v>2778</v>
      </c>
      <c r="D2779" s="50" t="n">
        <f aca="false">FilterOPk!B$24</f>
        <v>0</v>
      </c>
      <c r="E2779" s="50" t="n">
        <f aca="false">FilterOPk!C$24</f>
        <v>0</v>
      </c>
      <c r="F2779" s="50" t="n">
        <f aca="false">FilterOPk!D$24</f>
        <v>0</v>
      </c>
      <c r="G2779" s="50" t="n">
        <f aca="false">FilterOPk!E$24</f>
        <v>0</v>
      </c>
      <c r="H2779" s="50" t="n">
        <f aca="false">FilterOPk!F$24</f>
        <v>0</v>
      </c>
      <c r="I2779" s="50" t="n">
        <f aca="false">FilterOPk!G$24</f>
        <v>0</v>
      </c>
      <c r="J2779" s="50" t="n">
        <f aca="false">FilterOPk!H$24</f>
        <v>0</v>
      </c>
      <c r="K2779" s="50" t="n">
        <f aca="false">FilterOPk!I$24</f>
        <v>0</v>
      </c>
      <c r="L2779" s="50" t="n">
        <f aca="false">FilterOPk!J$24</f>
        <v>0</v>
      </c>
      <c r="M2779" s="50" t="n">
        <f aca="false">FilterOPk!K$24</f>
        <v>0</v>
      </c>
      <c r="N2779" s="50" t="n">
        <f aca="false">FilterOPk!L$24</f>
        <v>0</v>
      </c>
      <c r="O2779" s="50" t="n">
        <f aca="false">FilterOPk!M$24</f>
        <v>0</v>
      </c>
      <c r="P2779" s="50" t="n">
        <f aca="false">FilterOPk!N$24</f>
        <v>0</v>
      </c>
      <c r="Q2779" s="51" t="n">
        <f aca="false">FilterOPk!O$24</f>
        <v>0</v>
      </c>
    </row>
    <row r="2780" customFormat="false" ht="12.75" hidden="false" customHeight="false" outlineLevel="0" collapsed="false">
      <c r="B2780" s="85" t="str">
        <f aca="false">FilterOPk!A$25</f>
        <v>LT-Southeast</v>
      </c>
      <c r="C2780" s="13" t="n">
        <f aca="false">C2779+1</f>
        <v>2779</v>
      </c>
      <c r="D2780" s="50" t="n">
        <f aca="false">FilterOPk!B$25</f>
        <v>11411200.8859117</v>
      </c>
      <c r="E2780" s="50" t="n">
        <f aca="false">FilterOPk!C$25</f>
        <v>15825.82</v>
      </c>
      <c r="F2780" s="50" t="n">
        <f aca="false">FilterOPk!D$25</f>
        <v>13250</v>
      </c>
      <c r="G2780" s="50" t="n">
        <f aca="false">FilterOPk!E$25</f>
        <v>24924.1</v>
      </c>
      <c r="H2780" s="50" t="n">
        <f aca="false">FilterOPk!F$25</f>
        <v>24690.47</v>
      </c>
      <c r="I2780" s="50" t="n">
        <f aca="false">FilterOPk!G$25</f>
        <v>26774</v>
      </c>
      <c r="J2780" s="50" t="n">
        <f aca="false">FilterOPk!H$25</f>
        <v>26715</v>
      </c>
      <c r="K2780" s="50" t="n">
        <f aca="false">FilterOPk!I$25</f>
        <v>57358.83</v>
      </c>
      <c r="L2780" s="50" t="n">
        <f aca="false">FilterOPk!J$25</f>
        <v>26146</v>
      </c>
      <c r="M2780" s="50" t="n">
        <f aca="false">FilterOPk!K$25</f>
        <v>75355.31</v>
      </c>
      <c r="N2780" s="50" t="n">
        <f aca="false">FilterOPk!L$25</f>
        <v>291039.53</v>
      </c>
      <c r="O2780" s="50" t="n">
        <f aca="false">FilterOPk!M$25</f>
        <v>-122359</v>
      </c>
      <c r="P2780" s="50" t="n">
        <f aca="false">FilterOPk!N$25</f>
        <v>514428.17</v>
      </c>
      <c r="Q2780" s="51" t="n">
        <f aca="false">FilterOPk!O$25</f>
        <v>683108.7</v>
      </c>
    </row>
    <row r="2781" customFormat="false" ht="12.75" hidden="false" customHeight="false" outlineLevel="0" collapsed="false">
      <c r="B2781" s="85" t="str">
        <f aca="false">FilterOPk!A$26</f>
        <v>ST-SPP</v>
      </c>
      <c r="C2781" s="13" t="n">
        <f aca="false">C2780+1</f>
        <v>2780</v>
      </c>
      <c r="D2781" s="50" t="n">
        <f aca="false">FilterOPk!B$26</f>
        <v>52202.8773549933</v>
      </c>
      <c r="E2781" s="50" t="n">
        <f aca="false">FilterOPk!C$26</f>
        <v>0</v>
      </c>
      <c r="F2781" s="50" t="n">
        <f aca="false">FilterOPk!D$26</f>
        <v>0</v>
      </c>
      <c r="G2781" s="50" t="n">
        <f aca="false">FilterOPk!E$26</f>
        <v>0</v>
      </c>
      <c r="H2781" s="50" t="n">
        <f aca="false">FilterOPk!F$26</f>
        <v>0</v>
      </c>
      <c r="I2781" s="50" t="n">
        <f aca="false">FilterOPk!G$26</f>
        <v>0</v>
      </c>
      <c r="J2781" s="50" t="n">
        <f aca="false">FilterOPk!H$26</f>
        <v>0</v>
      </c>
      <c r="K2781" s="50" t="n">
        <f aca="false">FilterOPk!I$26</f>
        <v>0</v>
      </c>
      <c r="L2781" s="50" t="n">
        <f aca="false">FilterOPk!J$26</f>
        <v>0</v>
      </c>
      <c r="M2781" s="50" t="n">
        <f aca="false">FilterOPk!K$26</f>
        <v>0</v>
      </c>
      <c r="N2781" s="50" t="n">
        <f aca="false">FilterOPk!L$26</f>
        <v>0</v>
      </c>
      <c r="O2781" s="50" t="n">
        <f aca="false">FilterOPk!M$26</f>
        <v>0</v>
      </c>
      <c r="P2781" s="50" t="n">
        <f aca="false">FilterOPk!N$26</f>
        <v>0</v>
      </c>
      <c r="Q2781" s="51" t="n">
        <f aca="false">FilterOPk!O$26</f>
        <v>0</v>
      </c>
    </row>
    <row r="2782" customFormat="false" ht="12.75" hidden="false" customHeight="false" outlineLevel="0" collapsed="false">
      <c r="B2782" s="85" t="str">
        <f aca="false">FilterOPk!A$27</f>
        <v>ST-SERC</v>
      </c>
      <c r="C2782" s="13" t="n">
        <f aca="false">C2781+1</f>
        <v>2781</v>
      </c>
      <c r="D2782" s="50" t="n">
        <f aca="false">FilterOPk!B$27</f>
        <v>686881.973218232</v>
      </c>
      <c r="E2782" s="50" t="n">
        <f aca="false">FilterOPk!C$27</f>
        <v>0</v>
      </c>
      <c r="F2782" s="50" t="n">
        <f aca="false">FilterOPk!D$27</f>
        <v>0</v>
      </c>
      <c r="G2782" s="50" t="n">
        <f aca="false">FilterOPk!E$27</f>
        <v>0</v>
      </c>
      <c r="H2782" s="50" t="n">
        <f aca="false">FilterOPk!F$27</f>
        <v>0</v>
      </c>
      <c r="I2782" s="50" t="n">
        <f aca="false">FilterOPk!G$27</f>
        <v>0</v>
      </c>
      <c r="J2782" s="50" t="n">
        <f aca="false">FilterOPk!H$27</f>
        <v>0</v>
      </c>
      <c r="K2782" s="50" t="n">
        <f aca="false">FilterOPk!I$27</f>
        <v>0</v>
      </c>
      <c r="L2782" s="50" t="n">
        <f aca="false">FilterOPk!J$27</f>
        <v>0</v>
      </c>
      <c r="M2782" s="50" t="n">
        <f aca="false">FilterOPk!K$27</f>
        <v>0</v>
      </c>
      <c r="N2782" s="50" t="n">
        <f aca="false">FilterOPk!L$27</f>
        <v>0</v>
      </c>
      <c r="O2782" s="50" t="n">
        <f aca="false">FilterOPk!M$27</f>
        <v>0</v>
      </c>
      <c r="P2782" s="50" t="n">
        <f aca="false">FilterOPk!N$27</f>
        <v>0</v>
      </c>
      <c r="Q2782" s="51" t="n">
        <f aca="false">FilterOPk!O$27</f>
        <v>0</v>
      </c>
    </row>
    <row r="2783" customFormat="false" ht="12.75" hidden="false" customHeight="false" outlineLevel="0" collapsed="false">
      <c r="B2783" s="85" t="str">
        <f aca="false">FilterOPk!A$28</f>
        <v>LT- Texas</v>
      </c>
      <c r="C2783" s="13" t="n">
        <f aca="false">C2782+1</f>
        <v>2782</v>
      </c>
      <c r="D2783" s="50" t="n">
        <f aca="false">FilterOPk!B$28</f>
        <v>3826684.70313045</v>
      </c>
      <c r="E2783" s="50" t="n">
        <f aca="false">FilterOPk!C$28</f>
        <v>0</v>
      </c>
      <c r="F2783" s="50" t="n">
        <f aca="false">FilterOPk!D$28</f>
        <v>13003.28</v>
      </c>
      <c r="G2783" s="50" t="n">
        <f aca="false">FilterOPk!E$28</f>
        <v>7651.26</v>
      </c>
      <c r="H2783" s="50" t="n">
        <f aca="false">FilterOPk!F$28</f>
        <v>7986.82</v>
      </c>
      <c r="I2783" s="50" t="n">
        <f aca="false">FilterOPk!G$28</f>
        <v>17032.43</v>
      </c>
      <c r="J2783" s="50" t="n">
        <f aca="false">FilterOPk!H$28</f>
        <v>19665.43</v>
      </c>
      <c r="K2783" s="50" t="n">
        <f aca="false">FilterOPk!I$28</f>
        <v>46628.44</v>
      </c>
      <c r="L2783" s="50" t="n">
        <f aca="false">FilterOPk!J$28</f>
        <v>12076.91</v>
      </c>
      <c r="M2783" s="50" t="n">
        <f aca="false">FilterOPk!K$28</f>
        <v>18411.54</v>
      </c>
      <c r="N2783" s="50" t="n">
        <f aca="false">FilterOPk!L$28</f>
        <v>142456.11</v>
      </c>
      <c r="O2783" s="50" t="n">
        <f aca="false">FilterOPk!M$28</f>
        <v>653578.76</v>
      </c>
      <c r="P2783" s="50" t="n">
        <f aca="false">FilterOPk!N$28</f>
        <v>2238345.92</v>
      </c>
      <c r="Q2783" s="51" t="n">
        <f aca="false">FilterOPk!O$28</f>
        <v>3034380.79</v>
      </c>
    </row>
    <row r="2784" customFormat="false" ht="12.75" hidden="false" customHeight="false" outlineLevel="0" collapsed="false">
      <c r="B2784" s="85" t="str">
        <f aca="false">FilterOPk!A$29</f>
        <v>St- Texas</v>
      </c>
      <c r="C2784" s="13" t="n">
        <f aca="false">C2783+1</f>
        <v>2783</v>
      </c>
      <c r="D2784" s="50" t="n">
        <f aca="false">FilterOPk!B$29</f>
        <v>445563.239343252</v>
      </c>
      <c r="E2784" s="50" t="n">
        <f aca="false">FilterOPk!C$29</f>
        <v>5676.33</v>
      </c>
      <c r="F2784" s="50" t="n">
        <f aca="false">FilterOPk!D$29</f>
        <v>0</v>
      </c>
      <c r="G2784" s="50" t="n">
        <f aca="false">FilterOPk!E$29</f>
        <v>0</v>
      </c>
      <c r="H2784" s="50" t="n">
        <f aca="false">FilterOPk!F$29</f>
        <v>0</v>
      </c>
      <c r="I2784" s="50" t="n">
        <f aca="false">FilterOPk!G$29</f>
        <v>0</v>
      </c>
      <c r="J2784" s="50" t="n">
        <f aca="false">FilterOPk!H$29</f>
        <v>0</v>
      </c>
      <c r="K2784" s="50" t="n">
        <f aca="false">FilterOPk!I$29</f>
        <v>0</v>
      </c>
      <c r="L2784" s="50" t="n">
        <f aca="false">FilterOPk!J$29</f>
        <v>0</v>
      </c>
      <c r="M2784" s="50" t="n">
        <f aca="false">FilterOPk!K$29</f>
        <v>0</v>
      </c>
      <c r="N2784" s="50" t="n">
        <f aca="false">FilterOPk!L$29</f>
        <v>5676.33</v>
      </c>
      <c r="O2784" s="50" t="n">
        <f aca="false">FilterOPk!M$29</f>
        <v>0</v>
      </c>
      <c r="P2784" s="50" t="n">
        <f aca="false">FilterOPk!N$29</f>
        <v>0</v>
      </c>
      <c r="Q2784" s="51" t="n">
        <f aca="false">FilterOPk!O$29</f>
        <v>5676.33</v>
      </c>
    </row>
    <row r="2785" customFormat="false" ht="12.75" hidden="false" customHeight="false" outlineLevel="0" collapsed="false">
      <c r="B2785" s="85"/>
      <c r="C2785" s="13" t="n">
        <f aca="false">C2784+1</f>
        <v>2784</v>
      </c>
      <c r="D2785" s="50"/>
      <c r="E2785" s="50"/>
      <c r="F2785" s="50"/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1"/>
    </row>
    <row r="2786" customFormat="false" ht="12.75" hidden="false" customHeight="false" outlineLevel="0" collapsed="false">
      <c r="B2786" s="85" t="str">
        <f aca="false">FilterOPk!A$32</f>
        <v>Gas positions</v>
      </c>
      <c r="C2786" s="13" t="n">
        <f aca="false">C2785+1</f>
        <v>2785</v>
      </c>
      <c r="D2786" s="50" t="s">
        <v>4</v>
      </c>
      <c r="E2786" s="50"/>
      <c r="F2786" s="50"/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1"/>
    </row>
    <row r="2787" customFormat="false" ht="12.75" hidden="false" customHeight="false" outlineLevel="0" collapsed="false">
      <c r="B2787" s="85" t="str">
        <f aca="false">FilterOPk!A$33</f>
        <v>Kevin Presto</v>
      </c>
      <c r="C2787" s="13" t="n">
        <f aca="false">C2786+1</f>
        <v>2786</v>
      </c>
      <c r="D2787" s="50" t="n">
        <f aca="false">FilterOPk!B$33</f>
        <v>0</v>
      </c>
      <c r="E2787" s="50" t="n">
        <f aca="false">FilterOPk!C$33</f>
        <v>0</v>
      </c>
      <c r="F2787" s="50" t="n">
        <f aca="false">FilterOPk!D$33</f>
        <v>0</v>
      </c>
      <c r="G2787" s="50" t="n">
        <f aca="false">FilterOPk!E$33</f>
        <v>0</v>
      </c>
      <c r="H2787" s="50" t="n">
        <f aca="false">FilterOPk!F$33</f>
        <v>0</v>
      </c>
      <c r="I2787" s="50" t="n">
        <f aca="false">FilterOPk!G$33</f>
        <v>0</v>
      </c>
      <c r="J2787" s="50" t="n">
        <f aca="false">FilterOPk!H$33</f>
        <v>0</v>
      </c>
      <c r="K2787" s="50" t="n">
        <f aca="false">FilterOPk!I$33</f>
        <v>0</v>
      </c>
      <c r="L2787" s="50" t="n">
        <f aca="false">FilterOPk!J$33</f>
        <v>0</v>
      </c>
      <c r="M2787" s="50" t="n">
        <f aca="false">FilterOPk!K$33</f>
        <v>0</v>
      </c>
      <c r="N2787" s="50" t="n">
        <f aca="false">FilterOPk!L$33</f>
        <v>0</v>
      </c>
      <c r="O2787" s="50" t="n">
        <f aca="false">FilterOPk!M$33</f>
        <v>0</v>
      </c>
      <c r="P2787" s="50" t="n">
        <f aca="false">FilterOPk!N$33</f>
        <v>0</v>
      </c>
      <c r="Q2787" s="51" t="n">
        <f aca="false">FilterOPk!O$33</f>
        <v>0</v>
      </c>
    </row>
    <row r="2788" customFormat="false" ht="12.75" hidden="false" customHeight="false" outlineLevel="0" collapsed="false">
      <c r="B2788" s="85" t="str">
        <f aca="false">FilterOPk!A$34</f>
        <v>Fletcher Sturm</v>
      </c>
      <c r="C2788" s="13" t="n">
        <f aca="false">C2787+1</f>
        <v>2787</v>
      </c>
      <c r="D2788" s="50" t="n">
        <f aca="false">FilterOPk!B$34</f>
        <v>0</v>
      </c>
      <c r="E2788" s="50" t="n">
        <f aca="false">FilterOPk!C$34</f>
        <v>0</v>
      </c>
      <c r="F2788" s="50" t="n">
        <f aca="false">FilterOPk!D$34</f>
        <v>0</v>
      </c>
      <c r="G2788" s="50" t="n">
        <f aca="false">FilterOPk!E$34</f>
        <v>0</v>
      </c>
      <c r="H2788" s="50" t="n">
        <f aca="false">FilterOPk!F$34</f>
        <v>0</v>
      </c>
      <c r="I2788" s="50" t="n">
        <f aca="false">FilterOPk!G$34</f>
        <v>0</v>
      </c>
      <c r="J2788" s="50" t="n">
        <f aca="false">FilterOPk!H$34</f>
        <v>0</v>
      </c>
      <c r="K2788" s="50" t="n">
        <f aca="false">FilterOPk!I$34</f>
        <v>0</v>
      </c>
      <c r="L2788" s="50" t="n">
        <f aca="false">FilterOPk!J$34</f>
        <v>0</v>
      </c>
      <c r="M2788" s="50" t="n">
        <f aca="false">FilterOPk!K$34</f>
        <v>0</v>
      </c>
      <c r="N2788" s="50" t="n">
        <f aca="false">FilterOPk!L$34</f>
        <v>0</v>
      </c>
      <c r="O2788" s="50" t="n">
        <f aca="false">FilterOPk!M$34</f>
        <v>0</v>
      </c>
      <c r="P2788" s="50" t="n">
        <f aca="false">FilterOPk!N$34</f>
        <v>0</v>
      </c>
      <c r="Q2788" s="51" t="n">
        <f aca="false">FilterOPk!O$34</f>
        <v>0</v>
      </c>
    </row>
    <row r="2789" customFormat="false" ht="12.75" hidden="false" customHeight="false" outlineLevel="0" collapsed="false">
      <c r="B2789" s="85" t="str">
        <f aca="false">FilterOPk!A$35</f>
        <v>Doug Gilbert-Smith</v>
      </c>
      <c r="C2789" s="13" t="n">
        <f aca="false">C2788+1</f>
        <v>2788</v>
      </c>
      <c r="D2789" s="50" t="n">
        <f aca="false">FilterOPk!B$35</f>
        <v>0</v>
      </c>
      <c r="E2789" s="50" t="n">
        <f aca="false">FilterOPk!C$35</f>
        <v>0</v>
      </c>
      <c r="F2789" s="50" t="n">
        <f aca="false">FilterOPk!D$35</f>
        <v>0</v>
      </c>
      <c r="G2789" s="50" t="n">
        <f aca="false">FilterOPk!E$35</f>
        <v>0</v>
      </c>
      <c r="H2789" s="50" t="n">
        <f aca="false">FilterOPk!F$35</f>
        <v>0</v>
      </c>
      <c r="I2789" s="50" t="n">
        <f aca="false">FilterOPk!G$35</f>
        <v>0</v>
      </c>
      <c r="J2789" s="50" t="n">
        <f aca="false">FilterOPk!H$35</f>
        <v>0</v>
      </c>
      <c r="K2789" s="50" t="n">
        <f aca="false">FilterOPk!I$35</f>
        <v>0</v>
      </c>
      <c r="L2789" s="50" t="n">
        <f aca="false">FilterOPk!J$35</f>
        <v>0</v>
      </c>
      <c r="M2789" s="50" t="n">
        <f aca="false">FilterOPk!K$35</f>
        <v>0</v>
      </c>
      <c r="N2789" s="50" t="n">
        <f aca="false">FilterOPk!L$35</f>
        <v>0</v>
      </c>
      <c r="O2789" s="50" t="n">
        <f aca="false">FilterOPk!M$35</f>
        <v>0</v>
      </c>
      <c r="P2789" s="50" t="n">
        <f aca="false">FilterOPk!N$35</f>
        <v>0</v>
      </c>
      <c r="Q2789" s="51" t="n">
        <f aca="false">FilterOPk!O$35</f>
        <v>0</v>
      </c>
    </row>
    <row r="2790" customFormat="false" ht="12.75" hidden="false" customHeight="false" outlineLevel="0" collapsed="false">
      <c r="B2790" s="85" t="str">
        <f aca="false">FilterOPk!A$36</f>
        <v>Rogers Herndon</v>
      </c>
      <c r="C2790" s="13" t="n">
        <f aca="false">C2789+1</f>
        <v>2789</v>
      </c>
      <c r="D2790" s="50" t="n">
        <f aca="false">FilterOPk!B$36</f>
        <v>0</v>
      </c>
      <c r="E2790" s="50" t="n">
        <f aca="false">FilterOPk!C$36</f>
        <v>0</v>
      </c>
      <c r="F2790" s="50" t="n">
        <f aca="false">FilterOPk!D$36</f>
        <v>0</v>
      </c>
      <c r="G2790" s="50" t="n">
        <f aca="false">FilterOPk!E$36</f>
        <v>0</v>
      </c>
      <c r="H2790" s="50" t="n">
        <f aca="false">FilterOPk!F$36</f>
        <v>0</v>
      </c>
      <c r="I2790" s="50" t="n">
        <f aca="false">FilterOPk!G$36</f>
        <v>0</v>
      </c>
      <c r="J2790" s="50" t="n">
        <f aca="false">FilterOPk!H$36</f>
        <v>0</v>
      </c>
      <c r="K2790" s="50" t="n">
        <f aca="false">FilterOPk!I$36</f>
        <v>0</v>
      </c>
      <c r="L2790" s="50" t="n">
        <f aca="false">FilterOPk!J$36</f>
        <v>0</v>
      </c>
      <c r="M2790" s="50" t="n">
        <f aca="false">FilterOPk!K$36</f>
        <v>0</v>
      </c>
      <c r="N2790" s="50" t="n">
        <f aca="false">FilterOPk!L$36</f>
        <v>0</v>
      </c>
      <c r="O2790" s="50" t="n">
        <f aca="false">FilterOPk!M$36</f>
        <v>0</v>
      </c>
      <c r="P2790" s="50" t="n">
        <f aca="false">FilterOPk!N$36</f>
        <v>0</v>
      </c>
      <c r="Q2790" s="51" t="n">
        <f aca="false">FilterOPk!O$36</f>
        <v>0</v>
      </c>
    </row>
    <row r="2791" customFormat="false" ht="12.75" hidden="false" customHeight="false" outlineLevel="0" collapsed="false">
      <c r="B2791" s="85" t="str">
        <f aca="false">FilterOPk!A$37</f>
        <v>Dana Davis</v>
      </c>
      <c r="C2791" s="13" t="n">
        <f aca="false">C2790+1</f>
        <v>2790</v>
      </c>
      <c r="D2791" s="50" t="n">
        <f aca="false">FilterOPk!B$37</f>
        <v>0</v>
      </c>
      <c r="E2791" s="50" t="n">
        <f aca="false">FilterOPk!C$37</f>
        <v>0</v>
      </c>
      <c r="F2791" s="50" t="n">
        <f aca="false">FilterOPk!D$37</f>
        <v>0</v>
      </c>
      <c r="G2791" s="50" t="n">
        <f aca="false">FilterOPk!E$37</f>
        <v>0</v>
      </c>
      <c r="H2791" s="50" t="n">
        <f aca="false">FilterOPk!F$37</f>
        <v>0</v>
      </c>
      <c r="I2791" s="50" t="n">
        <f aca="false">FilterOPk!G$37</f>
        <v>0</v>
      </c>
      <c r="J2791" s="50" t="n">
        <f aca="false">FilterOPk!H$37</f>
        <v>0</v>
      </c>
      <c r="K2791" s="50" t="n">
        <f aca="false">FilterOPk!I$37</f>
        <v>0</v>
      </c>
      <c r="L2791" s="50" t="n">
        <f aca="false">FilterOPk!J$37</f>
        <v>0</v>
      </c>
      <c r="M2791" s="50" t="n">
        <f aca="false">FilterOPk!K$37</f>
        <v>0</v>
      </c>
      <c r="N2791" s="50" t="n">
        <f aca="false">FilterOPk!L$37</f>
        <v>0</v>
      </c>
      <c r="O2791" s="50" t="n">
        <f aca="false">FilterOPk!M$37</f>
        <v>0</v>
      </c>
      <c r="P2791" s="50" t="n">
        <f aca="false">FilterOPk!N$37</f>
        <v>0</v>
      </c>
      <c r="Q2791" s="51" t="n">
        <f aca="false">FilterOPk!O$37</f>
        <v>0</v>
      </c>
    </row>
    <row r="2792" customFormat="false" ht="12.75" hidden="false" customHeight="false" outlineLevel="0" collapsed="false">
      <c r="B2792" s="85" t="str">
        <f aca="false">FilterOPk!A$38</f>
        <v>Tom May</v>
      </c>
      <c r="C2792" s="13" t="n">
        <f aca="false">C2791+1</f>
        <v>2791</v>
      </c>
      <c r="D2792" s="50" t="n">
        <f aca="false">FilterOPk!B$38</f>
        <v>0</v>
      </c>
      <c r="E2792" s="50" t="n">
        <f aca="false">FilterOPk!C$38</f>
        <v>0</v>
      </c>
      <c r="F2792" s="50" t="n">
        <f aca="false">FilterOPk!D$38</f>
        <v>0</v>
      </c>
      <c r="G2792" s="50" t="n">
        <f aca="false">FilterOPk!E$38</f>
        <v>0</v>
      </c>
      <c r="H2792" s="50" t="n">
        <f aca="false">FilterOPk!F$38</f>
        <v>0</v>
      </c>
      <c r="I2792" s="50" t="n">
        <f aca="false">FilterOPk!G$38</f>
        <v>0</v>
      </c>
      <c r="J2792" s="50" t="n">
        <f aca="false">FilterOPk!H$38</f>
        <v>0</v>
      </c>
      <c r="K2792" s="50" t="n">
        <f aca="false">FilterOPk!I$38</f>
        <v>0</v>
      </c>
      <c r="L2792" s="50" t="n">
        <f aca="false">FilterOPk!J$38</f>
        <v>0</v>
      </c>
      <c r="M2792" s="50" t="n">
        <f aca="false">FilterOPk!K$38</f>
        <v>0</v>
      </c>
      <c r="N2792" s="50" t="n">
        <f aca="false">FilterOPk!L$38</f>
        <v>0</v>
      </c>
      <c r="O2792" s="50" t="n">
        <f aca="false">FilterOPk!M$38</f>
        <v>0</v>
      </c>
      <c r="P2792" s="50" t="n">
        <f aca="false">FilterOPk!N$38</f>
        <v>0</v>
      </c>
      <c r="Q2792" s="51" t="n">
        <f aca="false">FilterOPk!O$38</f>
        <v>0</v>
      </c>
    </row>
    <row r="2793" customFormat="false" ht="12.75" hidden="false" customHeight="false" outlineLevel="0" collapsed="false">
      <c r="B2793" s="85" t="str">
        <f aca="false">FilterOPk!A$39</f>
        <v>Clint Dean</v>
      </c>
      <c r="C2793" s="13" t="n">
        <f aca="false">C2792+1</f>
        <v>2792</v>
      </c>
      <c r="D2793" s="50" t="n">
        <f aca="false">FilterOPk!B$39</f>
        <v>0</v>
      </c>
      <c r="E2793" s="50" t="n">
        <f aca="false">FilterOPk!C$39</f>
        <v>0</v>
      </c>
      <c r="F2793" s="50" t="n">
        <f aca="false">FilterOPk!D$39</f>
        <v>0</v>
      </c>
      <c r="G2793" s="50" t="n">
        <f aca="false">FilterOPk!E$39</f>
        <v>0</v>
      </c>
      <c r="H2793" s="50" t="n">
        <f aca="false">FilterOPk!F$39</f>
        <v>0</v>
      </c>
      <c r="I2793" s="50" t="n">
        <f aca="false">FilterOPk!G$39</f>
        <v>0</v>
      </c>
      <c r="J2793" s="50" t="n">
        <f aca="false">FilterOPk!H$39</f>
        <v>0</v>
      </c>
      <c r="K2793" s="50" t="n">
        <f aca="false">FilterOPk!I$39</f>
        <v>0</v>
      </c>
      <c r="L2793" s="50" t="n">
        <f aca="false">FilterOPk!J$39</f>
        <v>0</v>
      </c>
      <c r="M2793" s="50" t="n">
        <f aca="false">FilterOPk!K$39</f>
        <v>0</v>
      </c>
      <c r="N2793" s="50" t="n">
        <f aca="false">FilterOPk!L$39</f>
        <v>0</v>
      </c>
      <c r="O2793" s="50" t="n">
        <f aca="false">FilterOPk!M$39</f>
        <v>0</v>
      </c>
      <c r="P2793" s="50" t="n">
        <f aca="false">FilterOPk!N$39</f>
        <v>0</v>
      </c>
      <c r="Q2793" s="51" t="n">
        <f aca="false">FilterOPk!O$39</f>
        <v>0</v>
      </c>
    </row>
    <row r="2794" customFormat="false" ht="12.75" hidden="false" customHeight="false" outlineLevel="0" collapsed="false">
      <c r="B2794" s="85" t="str">
        <f aca="false">FilterOPk!A$40</f>
        <v>Rob Benson</v>
      </c>
      <c r="C2794" s="13" t="n">
        <f aca="false">C2793+1</f>
        <v>2793</v>
      </c>
      <c r="D2794" s="50" t="n">
        <f aca="false">FilterOPk!B$40</f>
        <v>0</v>
      </c>
      <c r="E2794" s="50" t="n">
        <f aca="false">FilterOPk!C$40</f>
        <v>0</v>
      </c>
      <c r="F2794" s="50" t="n">
        <f aca="false">FilterOPk!D$40</f>
        <v>0</v>
      </c>
      <c r="G2794" s="50" t="n">
        <f aca="false">FilterOPk!E$40</f>
        <v>0</v>
      </c>
      <c r="H2794" s="50" t="n">
        <f aca="false">FilterOPk!F$40</f>
        <v>0</v>
      </c>
      <c r="I2794" s="50" t="n">
        <f aca="false">FilterOPk!G$40</f>
        <v>0</v>
      </c>
      <c r="J2794" s="50" t="n">
        <f aca="false">FilterOPk!H$40</f>
        <v>0</v>
      </c>
      <c r="K2794" s="50" t="n">
        <f aca="false">FilterOPk!I$40</f>
        <v>0</v>
      </c>
      <c r="L2794" s="50" t="n">
        <f aca="false">FilterOPk!J$40</f>
        <v>0</v>
      </c>
      <c r="M2794" s="50" t="n">
        <f aca="false">FilterOPk!K$40</f>
        <v>0</v>
      </c>
      <c r="N2794" s="50" t="n">
        <f aca="false">FilterOPk!L$40</f>
        <v>0</v>
      </c>
      <c r="O2794" s="50" t="n">
        <f aca="false">FilterOPk!M$40</f>
        <v>0</v>
      </c>
      <c r="P2794" s="50" t="n">
        <f aca="false">FilterOPk!N$40</f>
        <v>0</v>
      </c>
      <c r="Q2794" s="51" t="n">
        <f aca="false">FilterOPk!O$40</f>
        <v>0</v>
      </c>
    </row>
    <row r="2795" customFormat="false" ht="12.75" hidden="false" customHeight="false" outlineLevel="0" collapsed="false">
      <c r="B2795" s="85" t="str">
        <f aca="false">FilterOPk!A$41</f>
        <v>Matt Lorenz</v>
      </c>
      <c r="C2795" s="13" t="n">
        <f aca="false">C2794+1</f>
        <v>2794</v>
      </c>
      <c r="D2795" s="50" t="n">
        <f aca="false">FilterOPk!B$41</f>
        <v>0</v>
      </c>
      <c r="E2795" s="50" t="n">
        <f aca="false">FilterOPk!C$41</f>
        <v>0</v>
      </c>
      <c r="F2795" s="50" t="n">
        <f aca="false">FilterOPk!D$41</f>
        <v>0</v>
      </c>
      <c r="G2795" s="50" t="n">
        <f aca="false">FilterOPk!E$41</f>
        <v>0</v>
      </c>
      <c r="H2795" s="50" t="n">
        <f aca="false">FilterOPk!F$41</f>
        <v>0</v>
      </c>
      <c r="I2795" s="50" t="n">
        <f aca="false">FilterOPk!G$41</f>
        <v>0</v>
      </c>
      <c r="J2795" s="50" t="n">
        <f aca="false">FilterOPk!H$41</f>
        <v>0</v>
      </c>
      <c r="K2795" s="50" t="n">
        <f aca="false">FilterOPk!I$41</f>
        <v>0</v>
      </c>
      <c r="L2795" s="50" t="n">
        <f aca="false">FilterOPk!J$41</f>
        <v>0</v>
      </c>
      <c r="M2795" s="50" t="n">
        <f aca="false">FilterOPk!K$41</f>
        <v>0</v>
      </c>
      <c r="N2795" s="50" t="n">
        <f aca="false">FilterOPk!L$41</f>
        <v>0</v>
      </c>
      <c r="O2795" s="50" t="n">
        <f aca="false">FilterOPk!M$41</f>
        <v>0</v>
      </c>
      <c r="P2795" s="50" t="n">
        <f aca="false">FilterOPk!N$41</f>
        <v>0</v>
      </c>
      <c r="Q2795" s="51" t="n">
        <f aca="false">FilterOPk!O$41</f>
        <v>0</v>
      </c>
    </row>
    <row r="2796" customFormat="false" ht="12.75" hidden="false" customHeight="false" outlineLevel="0" collapsed="false">
      <c r="B2796" s="85" t="str">
        <f aca="false">FilterOPk!A$42</f>
        <v>John Forney</v>
      </c>
      <c r="C2796" s="13" t="n">
        <f aca="false">C2795+1</f>
        <v>2795</v>
      </c>
      <c r="D2796" s="50" t="n">
        <f aca="false">FilterOPk!B$42</f>
        <v>0</v>
      </c>
      <c r="E2796" s="50" t="n">
        <f aca="false">FilterOPk!C$42</f>
        <v>0</v>
      </c>
      <c r="F2796" s="50" t="n">
        <f aca="false">FilterOPk!D$42</f>
        <v>0</v>
      </c>
      <c r="G2796" s="50" t="n">
        <f aca="false">FilterOPk!E$42</f>
        <v>0</v>
      </c>
      <c r="H2796" s="50" t="n">
        <f aca="false">FilterOPk!F$42</f>
        <v>0</v>
      </c>
      <c r="I2796" s="50" t="n">
        <f aca="false">FilterOPk!G$42</f>
        <v>0</v>
      </c>
      <c r="J2796" s="50" t="n">
        <f aca="false">FilterOPk!H$42</f>
        <v>0</v>
      </c>
      <c r="K2796" s="50" t="n">
        <f aca="false">FilterOPk!I$42</f>
        <v>0</v>
      </c>
      <c r="L2796" s="50" t="n">
        <f aca="false">FilterOPk!J$42</f>
        <v>0</v>
      </c>
      <c r="M2796" s="50" t="n">
        <f aca="false">FilterOPk!K$42</f>
        <v>0</v>
      </c>
      <c r="N2796" s="50" t="n">
        <f aca="false">FilterOPk!L$42</f>
        <v>0</v>
      </c>
      <c r="O2796" s="50" t="n">
        <f aca="false">FilterOPk!M$42</f>
        <v>0</v>
      </c>
      <c r="P2796" s="50" t="n">
        <f aca="false">FilterOPk!N$42</f>
        <v>0</v>
      </c>
      <c r="Q2796" s="51" t="n">
        <f aca="false">FilterOPk!O$42</f>
        <v>0</v>
      </c>
    </row>
    <row r="2797" customFormat="false" ht="12.75" hidden="false" customHeight="false" outlineLevel="0" collapsed="false">
      <c r="B2797" s="85" t="str">
        <f aca="false">FilterOPk!A$43</f>
        <v>Mike Carson</v>
      </c>
      <c r="C2797" s="13" t="n">
        <f aca="false">C2796+1</f>
        <v>2796</v>
      </c>
      <c r="D2797" s="50" t="n">
        <f aca="false">FilterOPk!B$43</f>
        <v>0</v>
      </c>
      <c r="E2797" s="50" t="n">
        <f aca="false">FilterOPk!C$43</f>
        <v>0</v>
      </c>
      <c r="F2797" s="50" t="n">
        <f aca="false">FilterOPk!D$43</f>
        <v>0</v>
      </c>
      <c r="G2797" s="50" t="n">
        <f aca="false">FilterOPk!E$43</f>
        <v>0</v>
      </c>
      <c r="H2797" s="50" t="n">
        <f aca="false">FilterOPk!F$43</f>
        <v>0</v>
      </c>
      <c r="I2797" s="50" t="n">
        <f aca="false">FilterOPk!G$43</f>
        <v>0</v>
      </c>
      <c r="J2797" s="50" t="n">
        <f aca="false">FilterOPk!H$43</f>
        <v>0</v>
      </c>
      <c r="K2797" s="50" t="n">
        <f aca="false">FilterOPk!I$43</f>
        <v>0</v>
      </c>
      <c r="L2797" s="50" t="n">
        <f aca="false">FilterOPk!J$43</f>
        <v>0</v>
      </c>
      <c r="M2797" s="50" t="n">
        <f aca="false">FilterOPk!K$43</f>
        <v>0</v>
      </c>
      <c r="N2797" s="50" t="n">
        <f aca="false">FilterOPk!L$43</f>
        <v>0</v>
      </c>
      <c r="O2797" s="50" t="n">
        <f aca="false">FilterOPk!M$43</f>
        <v>0</v>
      </c>
      <c r="P2797" s="50" t="n">
        <f aca="false">FilterOPk!N$43</f>
        <v>0</v>
      </c>
      <c r="Q2797" s="51" t="n">
        <f aca="false">FilterOPk!O$43</f>
        <v>0</v>
      </c>
    </row>
    <row r="2798" customFormat="false" ht="12.75" hidden="false" customHeight="false" outlineLevel="0" collapsed="false">
      <c r="B2798" s="85" t="str">
        <f aca="false">FilterOPk!A$44</f>
        <v>Chris Dorland</v>
      </c>
      <c r="C2798" s="13" t="n">
        <f aca="false">C2797+1</f>
        <v>2797</v>
      </c>
      <c r="D2798" s="50" t="n">
        <f aca="false">FilterOPk!B$44</f>
        <v>0</v>
      </c>
      <c r="E2798" s="50" t="n">
        <f aca="false">FilterOPk!C$44</f>
        <v>0</v>
      </c>
      <c r="F2798" s="50" t="n">
        <f aca="false">FilterOPk!D$44</f>
        <v>0</v>
      </c>
      <c r="G2798" s="50" t="n">
        <f aca="false">FilterOPk!E$44</f>
        <v>0</v>
      </c>
      <c r="H2798" s="50" t="n">
        <f aca="false">FilterOPk!F$44</f>
        <v>0</v>
      </c>
      <c r="I2798" s="50" t="n">
        <f aca="false">FilterOPk!G$44</f>
        <v>0</v>
      </c>
      <c r="J2798" s="50" t="n">
        <f aca="false">FilterOPk!H$44</f>
        <v>0</v>
      </c>
      <c r="K2798" s="50" t="n">
        <f aca="false">FilterOPk!I$44</f>
        <v>0</v>
      </c>
      <c r="L2798" s="50" t="n">
        <f aca="false">FilterOPk!J$44</f>
        <v>0</v>
      </c>
      <c r="M2798" s="50" t="n">
        <f aca="false">FilterOPk!K$44</f>
        <v>0</v>
      </c>
      <c r="N2798" s="50" t="n">
        <f aca="false">FilterOPk!L$44</f>
        <v>0</v>
      </c>
      <c r="O2798" s="50" t="n">
        <f aca="false">FilterOPk!M$44</f>
        <v>0</v>
      </c>
      <c r="P2798" s="50" t="n">
        <f aca="false">FilterOPk!N$44</f>
        <v>0</v>
      </c>
      <c r="Q2798" s="51" t="n">
        <f aca="false">FilterOPk!O$44</f>
        <v>0</v>
      </c>
    </row>
    <row r="2799" customFormat="false" ht="12.75" hidden="false" customHeight="false" outlineLevel="0" collapsed="false">
      <c r="B2799" s="85" t="str">
        <f aca="false">FilterOPk!A$45</f>
        <v>Jeff King</v>
      </c>
      <c r="C2799" s="13" t="n">
        <f aca="false">C2798+1</f>
        <v>2798</v>
      </c>
      <c r="D2799" s="50" t="n">
        <f aca="false">FilterOPk!B$45</f>
        <v>0</v>
      </c>
      <c r="E2799" s="50" t="n">
        <f aca="false">FilterOPk!C$45</f>
        <v>0</v>
      </c>
      <c r="F2799" s="50" t="n">
        <f aca="false">FilterOPk!D$45</f>
        <v>0</v>
      </c>
      <c r="G2799" s="50" t="n">
        <f aca="false">FilterOPk!E$45</f>
        <v>0</v>
      </c>
      <c r="H2799" s="50" t="n">
        <f aca="false">FilterOPk!F$45</f>
        <v>0</v>
      </c>
      <c r="I2799" s="50" t="n">
        <f aca="false">FilterOPk!G$45</f>
        <v>0</v>
      </c>
      <c r="J2799" s="50" t="n">
        <f aca="false">FilterOPk!H$45</f>
        <v>0</v>
      </c>
      <c r="K2799" s="50" t="n">
        <f aca="false">FilterOPk!I$45</f>
        <v>0</v>
      </c>
      <c r="L2799" s="50" t="n">
        <f aca="false">FilterOPk!J$45</f>
        <v>0</v>
      </c>
      <c r="M2799" s="50" t="n">
        <f aca="false">FilterOPk!K$45</f>
        <v>0</v>
      </c>
      <c r="N2799" s="50" t="n">
        <f aca="false">FilterOPk!L$45</f>
        <v>0</v>
      </c>
      <c r="O2799" s="50" t="n">
        <f aca="false">FilterOPk!M$45</f>
        <v>0</v>
      </c>
      <c r="P2799" s="50" t="n">
        <f aca="false">FilterOPk!N$45</f>
        <v>0</v>
      </c>
      <c r="Q2799" s="51" t="n">
        <f aca="false">FilterOPk!O$45</f>
        <v>0</v>
      </c>
    </row>
    <row r="2800" customFormat="false" ht="12.75" hidden="false" customHeight="false" outlineLevel="0" collapsed="false">
      <c r="B2800" s="85" t="n">
        <f aca="false">FilterOPk!A$46</f>
        <v>0</v>
      </c>
      <c r="C2800" s="13" t="n">
        <f aca="false">C2799+1</f>
        <v>2799</v>
      </c>
      <c r="D2800" s="50" t="n">
        <f aca="false">FilterOPk!B$46</f>
        <v>0</v>
      </c>
      <c r="E2800" s="50" t="n">
        <f aca="false">FilterOPk!C$46</f>
        <v>0</v>
      </c>
      <c r="F2800" s="50" t="n">
        <f aca="false">FilterOPk!D$46</f>
        <v>0</v>
      </c>
      <c r="G2800" s="50" t="n">
        <f aca="false">FilterOPk!E$46</f>
        <v>0</v>
      </c>
      <c r="H2800" s="50" t="n">
        <f aca="false">FilterOPk!F$46</f>
        <v>0</v>
      </c>
      <c r="I2800" s="50" t="n">
        <f aca="false">FilterOPk!G$46</f>
        <v>0</v>
      </c>
      <c r="J2800" s="50" t="n">
        <f aca="false">FilterOPk!H$46</f>
        <v>0</v>
      </c>
      <c r="K2800" s="50" t="n">
        <f aca="false">FilterOPk!I$46</f>
        <v>0</v>
      </c>
      <c r="L2800" s="50" t="n">
        <f aca="false">FilterOPk!J$46</f>
        <v>0</v>
      </c>
      <c r="M2800" s="50" t="n">
        <f aca="false">FilterOPk!K$46</f>
        <v>0</v>
      </c>
      <c r="N2800" s="50" t="n">
        <f aca="false">FilterOPk!L$46</f>
        <v>0</v>
      </c>
      <c r="O2800" s="50" t="n">
        <f aca="false">FilterOPk!M$46</f>
        <v>0</v>
      </c>
      <c r="P2800" s="50" t="n">
        <f aca="false">FilterOPk!N$46</f>
        <v>0</v>
      </c>
      <c r="Q2800" s="51" t="n">
        <f aca="false">FilterOPk!O$46</f>
        <v>0</v>
      </c>
    </row>
    <row r="2801" customFormat="false" ht="12.75" hidden="false" customHeight="false" outlineLevel="0" collapsed="false">
      <c r="B2801" s="87" t="n">
        <f aca="false">FilterOPk!A$47</f>
        <v>0</v>
      </c>
      <c r="C2801" s="64" t="n">
        <f aca="false">C2800+1</f>
        <v>2800</v>
      </c>
      <c r="D2801" s="54" t="n">
        <f aca="false">FilterOPk!B$47</f>
        <v>0</v>
      </c>
      <c r="E2801" s="54" t="n">
        <f aca="false">FilterOPk!C$47</f>
        <v>0</v>
      </c>
      <c r="F2801" s="54" t="n">
        <f aca="false">FilterOPk!D$47</f>
        <v>0</v>
      </c>
      <c r="G2801" s="54" t="n">
        <f aca="false">FilterOPk!E$47</f>
        <v>0</v>
      </c>
      <c r="H2801" s="54" t="n">
        <f aca="false">FilterOPk!F$47</f>
        <v>0</v>
      </c>
      <c r="I2801" s="54" t="n">
        <f aca="false">FilterOPk!G$47</f>
        <v>0</v>
      </c>
      <c r="J2801" s="54" t="n">
        <f aca="false">FilterOPk!H$47</f>
        <v>0</v>
      </c>
      <c r="K2801" s="54" t="n">
        <f aca="false">FilterOPk!I$47</f>
        <v>0</v>
      </c>
      <c r="L2801" s="54" t="n">
        <f aca="false">FilterOPk!J$47</f>
        <v>0</v>
      </c>
      <c r="M2801" s="54" t="n">
        <f aca="false">FilterOPk!K$47</f>
        <v>0</v>
      </c>
      <c r="N2801" s="54" t="n">
        <f aca="false">FilterOPk!L$47</f>
        <v>0</v>
      </c>
      <c r="O2801" s="54" t="n">
        <f aca="false">FilterOPk!M$47</f>
        <v>0</v>
      </c>
      <c r="P2801" s="54" t="n">
        <f aca="false">FilterOPk!N$47</f>
        <v>0</v>
      </c>
      <c r="Q2801" s="55" t="n">
        <f aca="false">FilterOPk!O$47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911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:IV16384 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13" width="9.14"/>
    <col collapsed="false" customWidth="false" hidden="false" outlineLevel="0" max="2" min="2" style="104" width="9.14"/>
    <col collapsed="false" customWidth="false" hidden="false" outlineLevel="0" max="3" min="3" style="13" width="9.14"/>
    <col collapsed="false" customWidth="true" hidden="false" outlineLevel="0" max="4" min="4" style="104" width="19.7"/>
    <col collapsed="false" customWidth="false" hidden="false" outlineLevel="0" max="257" min="5" style="13" width="9.14"/>
  </cols>
  <sheetData>
    <row r="1" customFormat="false" ht="25.5" hidden="false" customHeight="false" outlineLevel="0" collapsed="false">
      <c r="A1" s="105" t="s">
        <v>23805</v>
      </c>
      <c r="B1" s="106"/>
      <c r="C1" s="107" t="s">
        <v>23807</v>
      </c>
      <c r="D1" s="108"/>
      <c r="E1" s="13" t="s">
        <v>5</v>
      </c>
      <c r="F1" s="13" t="s">
        <v>6</v>
      </c>
      <c r="G1" s="13" t="s">
        <v>7</v>
      </c>
      <c r="H1" s="13" t="s">
        <v>8</v>
      </c>
      <c r="I1" s="13" t="s">
        <v>9</v>
      </c>
      <c r="J1" s="13" t="s">
        <v>10</v>
      </c>
      <c r="K1" s="13" t="s">
        <v>11</v>
      </c>
      <c r="L1" s="13" t="s">
        <v>12</v>
      </c>
      <c r="M1" s="13" t="s">
        <v>13</v>
      </c>
      <c r="N1" s="13" t="s">
        <v>14</v>
      </c>
      <c r="O1" s="13" t="n">
        <v>2002</v>
      </c>
      <c r="P1" s="13" t="s">
        <v>15</v>
      </c>
      <c r="Q1" s="107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  <c r="BS1" s="105"/>
      <c r="BT1" s="105"/>
      <c r="BU1" s="105"/>
      <c r="BV1" s="105"/>
      <c r="BW1" s="105"/>
      <c r="BX1" s="105"/>
      <c r="BY1" s="105"/>
      <c r="BZ1" s="105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105"/>
      <c r="CL1" s="105"/>
      <c r="CM1" s="105"/>
      <c r="CN1" s="105"/>
      <c r="CO1" s="105"/>
      <c r="CP1" s="105"/>
      <c r="CQ1" s="105"/>
      <c r="CR1" s="105"/>
      <c r="CS1" s="105"/>
      <c r="CT1" s="105"/>
      <c r="CU1" s="105"/>
      <c r="CV1" s="105"/>
      <c r="CW1" s="105"/>
      <c r="CX1" s="105"/>
      <c r="CY1" s="105"/>
      <c r="CZ1" s="105"/>
      <c r="DA1" s="105"/>
      <c r="DB1" s="105"/>
      <c r="DC1" s="105"/>
      <c r="DD1" s="105"/>
      <c r="DE1" s="105"/>
      <c r="DF1" s="105"/>
      <c r="DG1" s="105"/>
      <c r="DH1" s="105"/>
      <c r="DI1" s="105"/>
      <c r="DJ1" s="105"/>
      <c r="DK1" s="105"/>
      <c r="DL1" s="105"/>
      <c r="DM1" s="105"/>
      <c r="DN1" s="105"/>
      <c r="DO1" s="105"/>
      <c r="DP1" s="105"/>
      <c r="DQ1" s="105"/>
      <c r="DR1" s="105"/>
      <c r="DS1" s="105"/>
      <c r="DT1" s="105"/>
      <c r="DU1" s="105"/>
      <c r="DV1" s="105"/>
      <c r="DW1" s="105"/>
      <c r="DX1" s="105"/>
      <c r="DY1" s="105"/>
      <c r="DZ1" s="105"/>
      <c r="EA1" s="105"/>
      <c r="EB1" s="105"/>
      <c r="EC1" s="105"/>
      <c r="ED1" s="105"/>
      <c r="EE1" s="105"/>
      <c r="EF1" s="105"/>
      <c r="EG1" s="105"/>
      <c r="EH1" s="105"/>
      <c r="EI1" s="105"/>
      <c r="EJ1" s="105"/>
      <c r="EK1" s="105"/>
      <c r="EL1" s="105"/>
      <c r="EM1" s="105"/>
      <c r="EN1" s="105"/>
      <c r="EO1" s="105"/>
      <c r="EP1" s="105"/>
      <c r="EQ1" s="105"/>
      <c r="ER1" s="105"/>
      <c r="ES1" s="105"/>
      <c r="ET1" s="105"/>
      <c r="EU1" s="105"/>
      <c r="EV1" s="105"/>
      <c r="EW1" s="105"/>
      <c r="EX1" s="105"/>
      <c r="EY1" s="105"/>
      <c r="EZ1" s="105"/>
      <c r="FA1" s="105"/>
      <c r="FB1" s="105"/>
      <c r="FC1" s="105"/>
      <c r="FD1" s="105"/>
      <c r="FE1" s="105"/>
      <c r="FF1" s="105"/>
      <c r="FG1" s="105"/>
      <c r="FH1" s="105"/>
      <c r="FI1" s="105"/>
      <c r="FJ1" s="105"/>
      <c r="FK1" s="105"/>
      <c r="FL1" s="105"/>
      <c r="FM1" s="105"/>
      <c r="FN1" s="105"/>
      <c r="FO1" s="105"/>
      <c r="FP1" s="105"/>
      <c r="FQ1" s="105"/>
      <c r="FR1" s="105"/>
      <c r="FS1" s="105"/>
      <c r="FT1" s="105"/>
      <c r="FU1" s="105"/>
      <c r="FV1" s="105"/>
      <c r="FW1" s="105"/>
      <c r="FX1" s="105"/>
      <c r="FY1" s="105"/>
      <c r="FZ1" s="105"/>
      <c r="GA1" s="105"/>
      <c r="GB1" s="105"/>
      <c r="GC1" s="105"/>
      <c r="GD1" s="105"/>
      <c r="GE1" s="105"/>
      <c r="GF1" s="105"/>
      <c r="GG1" s="105"/>
      <c r="GH1" s="105"/>
      <c r="GI1" s="105"/>
      <c r="GJ1" s="105"/>
      <c r="GK1" s="105"/>
      <c r="GL1" s="105"/>
      <c r="GM1" s="105"/>
      <c r="GN1" s="105"/>
      <c r="GO1" s="105"/>
      <c r="GP1" s="105"/>
      <c r="GQ1" s="105"/>
      <c r="GR1" s="105"/>
      <c r="GS1" s="105"/>
      <c r="GT1" s="105"/>
      <c r="GU1" s="105"/>
      <c r="GV1" s="105"/>
      <c r="GW1" s="105"/>
      <c r="GX1" s="105"/>
      <c r="GY1" s="105"/>
      <c r="GZ1" s="105"/>
      <c r="HA1" s="105"/>
      <c r="HB1" s="105"/>
      <c r="HC1" s="105"/>
      <c r="HD1" s="105"/>
      <c r="HE1" s="105"/>
      <c r="HF1" s="105"/>
      <c r="HG1" s="105"/>
      <c r="HH1" s="105"/>
      <c r="HI1" s="105"/>
      <c r="HJ1" s="105"/>
      <c r="HK1" s="105"/>
      <c r="HL1" s="105"/>
      <c r="HM1" s="105"/>
      <c r="HN1" s="105"/>
      <c r="HO1" s="105"/>
      <c r="HP1" s="105"/>
      <c r="HQ1" s="105"/>
      <c r="HR1" s="105"/>
      <c r="HS1" s="105"/>
      <c r="HT1" s="105"/>
      <c r="HU1" s="105"/>
      <c r="HV1" s="105"/>
      <c r="HW1" s="105"/>
      <c r="HX1" s="105"/>
      <c r="HY1" s="105"/>
      <c r="HZ1" s="105"/>
      <c r="IA1" s="105"/>
      <c r="IB1" s="105"/>
      <c r="IC1" s="105"/>
      <c r="ID1" s="105"/>
      <c r="IE1" s="105"/>
      <c r="IF1" s="105"/>
      <c r="IG1" s="105"/>
      <c r="IH1" s="105"/>
      <c r="II1" s="105"/>
      <c r="IJ1" s="105"/>
      <c r="IK1" s="105"/>
      <c r="IL1" s="105"/>
      <c r="IM1" s="105"/>
      <c r="IN1" s="105"/>
      <c r="IO1" s="105"/>
      <c r="IP1" s="105"/>
      <c r="IQ1" s="105"/>
      <c r="IR1" s="105"/>
      <c r="IS1" s="105"/>
      <c r="IT1" s="105"/>
      <c r="IU1" s="105"/>
      <c r="IV1" s="105"/>
      <c r="IW1" s="105"/>
    </row>
    <row r="2" customFormat="false" ht="12.75" hidden="false" customHeight="false" outlineLevel="0" collapsed="false">
      <c r="A2" s="13" t="n">
        <v>1</v>
      </c>
      <c r="B2" s="104" t="n">
        <f aca="false">FilterPrice!$A$1</f>
        <v>36981</v>
      </c>
      <c r="C2" s="13" t="n">
        <v>1</v>
      </c>
      <c r="D2" s="109" t="s">
        <v>23791</v>
      </c>
      <c r="E2" s="110" t="str">
        <f aca="false">FilterPrice!AG$4</f>
        <v/>
      </c>
      <c r="F2" s="59" t="str">
        <f aca="false">FilterPrice!AG$5</f>
        <v/>
      </c>
      <c r="G2" s="59" t="n">
        <f aca="false">FilterPrice!AG$6</f>
        <v>46</v>
      </c>
      <c r="H2" s="59" t="n">
        <f aca="false">FilterPrice!AG$7</f>
        <v>46</v>
      </c>
      <c r="I2" s="59" t="n">
        <f aca="false">FilterPrice!AG$8</f>
        <v>60.25</v>
      </c>
      <c r="J2" s="59" t="n">
        <f aca="false">FilterPrice!AG$9</f>
        <v>76.75</v>
      </c>
      <c r="K2" s="59" t="n">
        <f aca="false">AVERAGE(FilterPrice!AG$10:AG$11)</f>
        <v>112</v>
      </c>
      <c r="L2" s="59" t="n">
        <f aca="false">FilterPrice!AG$12</f>
        <v>59</v>
      </c>
      <c r="M2" s="59" t="n">
        <f aca="false">AVERAGE(FilterPrice!AG$13:AG$15)</f>
        <v>54.5</v>
      </c>
      <c r="N2" s="59" t="n">
        <f aca="false">AVERAGE(FilterPrice!AG$4:AG$15)</f>
        <v>67.55</v>
      </c>
      <c r="O2" s="59" t="n">
        <f aca="false">AVERAGE(FilterPrice!AG$16:AG$27)</f>
        <v>59.9375</v>
      </c>
      <c r="P2" s="60" t="n">
        <f aca="false">AVERAGE(FilterPrice!AG$28:AG$40)</f>
        <v>53.0955128205128</v>
      </c>
      <c r="Q2" s="24"/>
      <c r="R2" s="24"/>
    </row>
    <row r="3" customFormat="false" ht="12.75" hidden="false" customHeight="false" outlineLevel="0" collapsed="false">
      <c r="C3" s="13" t="n">
        <f aca="false">C2+1</f>
        <v>2</v>
      </c>
      <c r="D3" s="109" t="s">
        <v>23792</v>
      </c>
      <c r="E3" s="111" t="str">
        <f aca="false">FilterPrice!AH$4</f>
        <v/>
      </c>
      <c r="F3" s="24" t="str">
        <f aca="false">FilterPrice!AH$5</f>
        <v/>
      </c>
      <c r="G3" s="24" t="n">
        <f aca="false">FilterPrice!AH$6</f>
        <v>33</v>
      </c>
      <c r="H3" s="24" t="n">
        <f aca="false">FilterPrice!AH$7</f>
        <v>33</v>
      </c>
      <c r="I3" s="24" t="n">
        <f aca="false">FilterPrice!AH$8</f>
        <v>48.25</v>
      </c>
      <c r="J3" s="24" t="n">
        <f aca="false">FilterPrice!AH$9</f>
        <v>74</v>
      </c>
      <c r="K3" s="24" t="n">
        <f aca="false">AVERAGE(FilterPrice!AH$10:AH$11)</f>
        <v>113.75</v>
      </c>
      <c r="L3" s="24" t="n">
        <f aca="false">FilterPrice!AH$12</f>
        <v>44</v>
      </c>
      <c r="M3" s="24" t="n">
        <f aca="false">AVERAGE(FilterPrice!AH$13:AH$15)</f>
        <v>40.9166666666667</v>
      </c>
      <c r="N3" s="24" t="n">
        <f aca="false">AVERAGE(FilterPrice!AH$4:AH$15)</f>
        <v>58.25</v>
      </c>
      <c r="O3" s="24" t="n">
        <f aca="false">AVERAGE(FilterPrice!AH$16:AH$27)</f>
        <v>50.25</v>
      </c>
      <c r="P3" s="62" t="n">
        <f aca="false">AVERAGE(FilterPrice!AH$28:AH$40)</f>
        <v>45.5446793116056</v>
      </c>
      <c r="Q3" s="24"/>
      <c r="R3" s="24"/>
    </row>
    <row r="4" customFormat="false" ht="12.75" hidden="false" customHeight="false" outlineLevel="0" collapsed="false">
      <c r="C4" s="13" t="n">
        <f aca="false">C3+1</f>
        <v>3</v>
      </c>
      <c r="D4" s="109" t="s">
        <v>23793</v>
      </c>
      <c r="E4" s="111" t="str">
        <f aca="false">FilterPrice!AI$4</f>
        <v/>
      </c>
      <c r="F4" s="24" t="str">
        <f aca="false">FilterPrice!AI$5</f>
        <v/>
      </c>
      <c r="G4" s="24" t="n">
        <f aca="false">FilterPrice!AI$6</f>
        <v>51</v>
      </c>
      <c r="H4" s="24" t="n">
        <f aca="false">FilterPrice!AI$7</f>
        <v>51</v>
      </c>
      <c r="I4" s="24" t="n">
        <f aca="false">FilterPrice!AI$8</f>
        <v>58.5</v>
      </c>
      <c r="J4" s="24" t="n">
        <f aca="false">FilterPrice!AI$9</f>
        <v>76</v>
      </c>
      <c r="K4" s="24" t="n">
        <f aca="false">AVERAGE(FilterPrice!AI$10:AI$11)</f>
        <v>100.5</v>
      </c>
      <c r="L4" s="24" t="n">
        <f aca="false">FilterPrice!AI$12</f>
        <v>57</v>
      </c>
      <c r="M4" s="24" t="n">
        <f aca="false">AVERAGE(FilterPrice!AI$13:AI$15)</f>
        <v>55.75</v>
      </c>
      <c r="N4" s="24" t="n">
        <f aca="false">AVERAGE(FilterPrice!AI$4:AI$15)</f>
        <v>66.175</v>
      </c>
      <c r="O4" s="24" t="n">
        <f aca="false">AVERAGE(FilterPrice!AI$16:AI$27)</f>
        <v>58.2708333333333</v>
      </c>
      <c r="P4" s="62" t="n">
        <f aca="false">AVERAGE(FilterPrice!AI$28:AI$40)</f>
        <v>49.2141025641026</v>
      </c>
      <c r="Q4" s="24"/>
      <c r="R4" s="24"/>
    </row>
    <row r="5" customFormat="false" ht="12.75" hidden="false" customHeight="false" outlineLevel="0" collapsed="false">
      <c r="C5" s="13" t="n">
        <f aca="false">C4+1</f>
        <v>4</v>
      </c>
      <c r="D5" s="109" t="s">
        <v>23794</v>
      </c>
      <c r="E5" s="111" t="str">
        <f aca="false">FilterPrice!AJ$4</f>
        <v/>
      </c>
      <c r="F5" s="24" t="str">
        <f aca="false">FilterPrice!AJ$5</f>
        <v/>
      </c>
      <c r="G5" s="24" t="n">
        <f aca="false">FilterPrice!AJ$6</f>
        <v>35.5</v>
      </c>
      <c r="H5" s="24" t="n">
        <f aca="false">FilterPrice!AJ$7</f>
        <v>35.5</v>
      </c>
      <c r="I5" s="24" t="n">
        <f aca="false">FilterPrice!AJ$8</f>
        <v>45</v>
      </c>
      <c r="J5" s="24" t="n">
        <f aca="false">FilterPrice!AJ$9</f>
        <v>56.25</v>
      </c>
      <c r="K5" s="24" t="n">
        <f aca="false">AVERAGE(FilterPrice!AJ$10:AJ$11)</f>
        <v>71</v>
      </c>
      <c r="L5" s="24" t="n">
        <f aca="false">FilterPrice!AJ$12</f>
        <v>44.5</v>
      </c>
      <c r="M5" s="24" t="n">
        <f aca="false">AVERAGE(FilterPrice!AJ$13:AJ$15)</f>
        <v>42.25</v>
      </c>
      <c r="N5" s="24" t="n">
        <f aca="false">AVERAGE(FilterPrice!AJ$4:AJ$15)</f>
        <v>48.55</v>
      </c>
      <c r="O5" s="24" t="n">
        <f aca="false">AVERAGE(FilterPrice!AJ$16:AJ$27)</f>
        <v>45</v>
      </c>
      <c r="P5" s="62" t="n">
        <f aca="false">AVERAGE(FilterPrice!AJ$28:AJ$40)</f>
        <v>41.199358974359</v>
      </c>
      <c r="Q5" s="24"/>
      <c r="R5" s="24"/>
    </row>
    <row r="6" customFormat="false" ht="12.75" hidden="false" customHeight="false" outlineLevel="0" collapsed="false">
      <c r="C6" s="13" t="n">
        <f aca="false">C5+1</f>
        <v>5</v>
      </c>
      <c r="D6" s="109" t="s">
        <v>23795</v>
      </c>
      <c r="E6" s="111" t="str">
        <f aca="false">FilterPrice!AK$4</f>
        <v/>
      </c>
      <c r="F6" s="24" t="str">
        <f aca="false">FilterPrice!AK$5</f>
        <v/>
      </c>
      <c r="G6" s="24" t="n">
        <f aca="false">FilterPrice!AK$6</f>
        <v>33</v>
      </c>
      <c r="H6" s="24" t="n">
        <f aca="false">FilterPrice!AK$7</f>
        <v>33</v>
      </c>
      <c r="I6" s="24" t="n">
        <f aca="false">FilterPrice!AK$8</f>
        <v>48.25</v>
      </c>
      <c r="J6" s="24" t="n">
        <f aca="false">FilterPrice!AK$9</f>
        <v>74</v>
      </c>
      <c r="K6" s="24" t="n">
        <f aca="false">AVERAGE(FilterPrice!AK$10:AK$11)</f>
        <v>114</v>
      </c>
      <c r="L6" s="24" t="n">
        <f aca="false">FilterPrice!AK$12</f>
        <v>46</v>
      </c>
      <c r="M6" s="24" t="n">
        <f aca="false">AVERAGE(FilterPrice!AK$13:AK$15)</f>
        <v>42</v>
      </c>
      <c r="N6" s="24" t="n">
        <f aca="false">AVERAGE(FilterPrice!AK$4:AK$15)</f>
        <v>58.825</v>
      </c>
      <c r="O6" s="24" t="n">
        <f aca="false">AVERAGE(FilterPrice!AK$16:AK$27)</f>
        <v>50.7291666666667</v>
      </c>
      <c r="P6" s="62" t="n">
        <f aca="false">AVERAGE(FilterPrice!AK$28:AK$40)</f>
        <v>43.2708333333333</v>
      </c>
      <c r="Q6" s="24"/>
      <c r="R6" s="24"/>
    </row>
    <row r="7" customFormat="false" ht="12.75" hidden="false" customHeight="false" outlineLevel="0" collapsed="false">
      <c r="C7" s="13" t="n">
        <f aca="false">C6+1</f>
        <v>6</v>
      </c>
      <c r="D7" s="109" t="s">
        <v>23796</v>
      </c>
      <c r="E7" s="111" t="str">
        <f aca="false">FilterPrice!AL$4</f>
        <v/>
      </c>
      <c r="F7" s="24" t="str">
        <f aca="false">FilterPrice!AL$5</f>
        <v/>
      </c>
      <c r="G7" s="24" t="n">
        <f aca="false">FilterPrice!AL$6</f>
        <v>55</v>
      </c>
      <c r="H7" s="24" t="n">
        <f aca="false">FilterPrice!AL$7</f>
        <v>55</v>
      </c>
      <c r="I7" s="24" t="n">
        <f aca="false">FilterPrice!AL$8</f>
        <v>67.25</v>
      </c>
      <c r="J7" s="24" t="n">
        <f aca="false">FilterPrice!AL$9</f>
        <v>86.5</v>
      </c>
      <c r="K7" s="24" t="n">
        <f aca="false">AVERAGE(FilterPrice!AL$10:AL$11)</f>
        <v>127.75</v>
      </c>
      <c r="L7" s="24" t="n">
        <f aca="false">FilterPrice!AL$12</f>
        <v>64.75</v>
      </c>
      <c r="M7" s="24" t="n">
        <f aca="false">AVERAGE(FilterPrice!AL$13:AL$15)</f>
        <v>59.5</v>
      </c>
      <c r="N7" s="24" t="n">
        <f aca="false">AVERAGE(FilterPrice!AL$4:AL$15)</f>
        <v>76.25</v>
      </c>
      <c r="O7" s="24" t="n">
        <f aca="false">AVERAGE(FilterPrice!AL$16:AL$27)</f>
        <v>68.375</v>
      </c>
      <c r="P7" s="62" t="n">
        <f aca="false">AVERAGE(FilterPrice!AL$28:AL$40)</f>
        <v>62.2366025641026</v>
      </c>
      <c r="Q7" s="24"/>
      <c r="R7" s="24"/>
    </row>
    <row r="8" customFormat="false" ht="12.75" hidden="false" customHeight="false" outlineLevel="0" collapsed="false">
      <c r="C8" s="13" t="n">
        <f aca="false">C7+1</f>
        <v>7</v>
      </c>
      <c r="D8" s="109" t="s">
        <v>23797</v>
      </c>
      <c r="E8" s="111" t="str">
        <f aca="false">FilterPrice!AM$4</f>
        <v/>
      </c>
      <c r="F8" s="24" t="str">
        <f aca="false">FilterPrice!AM$5</f>
        <v/>
      </c>
      <c r="G8" s="24" t="n">
        <f aca="false">FilterPrice!AM$6</f>
        <v>20</v>
      </c>
      <c r="H8" s="24" t="n">
        <f aca="false">FilterPrice!AM$7</f>
        <v>20</v>
      </c>
      <c r="I8" s="24" t="n">
        <f aca="false">FilterPrice!AM$8</f>
        <v>52</v>
      </c>
      <c r="J8" s="24" t="n">
        <f aca="false">FilterPrice!AM$9</f>
        <v>80</v>
      </c>
      <c r="K8" s="24" t="n">
        <f aca="false">AVERAGE(FilterPrice!AM$10:AM$11)</f>
        <v>120</v>
      </c>
      <c r="L8" s="24" t="n">
        <f aca="false">FilterPrice!AM$12</f>
        <v>46.25</v>
      </c>
      <c r="M8" s="24" t="n">
        <f aca="false">AVERAGE(FilterPrice!AM$13:AM$15)</f>
        <v>42.25</v>
      </c>
      <c r="N8" s="24" t="n">
        <f aca="false">AVERAGE(FilterPrice!AM$4:AM$15)</f>
        <v>58.5</v>
      </c>
      <c r="O8" s="24" t="n">
        <f aca="false">AVERAGE(FilterPrice!AM$16:AM$27)</f>
        <v>50.9587500890096</v>
      </c>
      <c r="P8" s="62" t="n">
        <f aca="false">AVERAGE(FilterPrice!AM$28:AM$40)</f>
        <v>44.3020469714434</v>
      </c>
      <c r="Q8" s="24"/>
      <c r="R8" s="24"/>
    </row>
    <row r="9" customFormat="false" ht="12.75" hidden="false" customHeight="false" outlineLevel="0" collapsed="false">
      <c r="C9" s="13" t="n">
        <f aca="false">C8+1</f>
        <v>8</v>
      </c>
      <c r="D9" s="109" t="s">
        <v>23798</v>
      </c>
      <c r="E9" s="111" t="str">
        <f aca="false">FilterPrice!AN$4</f>
        <v/>
      </c>
      <c r="F9" s="24" t="str">
        <f aca="false">FilterPrice!AN$5</f>
        <v/>
      </c>
      <c r="G9" s="24" t="n">
        <f aca="false">FilterPrice!AN$6</f>
        <v>28</v>
      </c>
      <c r="H9" s="24" t="n">
        <f aca="false">FilterPrice!AN$7</f>
        <v>28</v>
      </c>
      <c r="I9" s="24" t="n">
        <f aca="false">FilterPrice!AN$8</f>
        <v>46.75</v>
      </c>
      <c r="J9" s="24" t="n">
        <f aca="false">FilterPrice!AN$9</f>
        <v>73.9999923706055</v>
      </c>
      <c r="K9" s="24" t="n">
        <f aca="false">AVERAGE(FilterPrice!AN$10:AN$11)</f>
        <v>117.25</v>
      </c>
      <c r="L9" s="24" t="n">
        <f aca="false">FilterPrice!AN$12</f>
        <v>43.2500038146973</v>
      </c>
      <c r="M9" s="24" t="n">
        <f aca="false">AVERAGE(FilterPrice!AN$13:AN$15)</f>
        <v>41.5</v>
      </c>
      <c r="N9" s="24" t="n">
        <f aca="false">AVERAGE(FilterPrice!AN$4:AN$15)</f>
        <v>57.8999996185303</v>
      </c>
      <c r="O9" s="24" t="n">
        <f aca="false">AVERAGE(FilterPrice!AN$16:AN$27)</f>
        <v>48.5617799758911</v>
      </c>
      <c r="P9" s="62" t="n">
        <f aca="false">AVERAGE(FilterPrice!AN$28:AN$40)</f>
        <v>43.6687636986757</v>
      </c>
      <c r="Q9" s="24"/>
      <c r="R9" s="24"/>
    </row>
    <row r="10" customFormat="false" ht="12.75" hidden="false" customHeight="false" outlineLevel="0" collapsed="false">
      <c r="C10" s="13" t="n">
        <f aca="false">C9+1</f>
        <v>9</v>
      </c>
      <c r="D10" s="109" t="s">
        <v>23799</v>
      </c>
      <c r="E10" s="111" t="str">
        <f aca="false">FilterPrice!AO$4</f>
        <v/>
      </c>
      <c r="F10" s="24" t="str">
        <f aca="false">FilterPrice!AO$5</f>
        <v/>
      </c>
      <c r="G10" s="24" t="n">
        <f aca="false">FilterPrice!AO$6</f>
        <v>37.9969177246094</v>
      </c>
      <c r="H10" s="24" t="n">
        <f aca="false">FilterPrice!AO$7</f>
        <v>37.9969177246094</v>
      </c>
      <c r="I10" s="24" t="n">
        <f aca="false">FilterPrice!AO$8</f>
        <v>43.75</v>
      </c>
      <c r="J10" s="24" t="n">
        <f aca="false">FilterPrice!AO$9</f>
        <v>65.9999923706055</v>
      </c>
      <c r="K10" s="24" t="n">
        <f aca="false">AVERAGE(FilterPrice!AO$10:AO$11)</f>
        <v>101.25</v>
      </c>
      <c r="L10" s="24" t="n">
        <f aca="false">FilterPrice!AO$12</f>
        <v>41.7499961853027</v>
      </c>
      <c r="M10" s="24" t="n">
        <f aca="false">AVERAGE(FilterPrice!AO$13:AO$15)</f>
        <v>39.2730712890625</v>
      </c>
      <c r="N10" s="24" t="n">
        <f aca="false">AVERAGE(FilterPrice!AO$4:AO$15)</f>
        <v>54.7813037872314</v>
      </c>
      <c r="O10" s="24" t="n">
        <f aca="false">AVERAGE(FilterPrice!AO$16:AO$27)</f>
        <v>47.6955715815226</v>
      </c>
      <c r="P10" s="62" t="n">
        <f aca="false">AVERAGE(FilterPrice!AO$28:AO$40)</f>
        <v>45.4661644666623</v>
      </c>
      <c r="Q10" s="24"/>
      <c r="R10" s="24"/>
    </row>
    <row r="11" customFormat="false" ht="12.75" hidden="false" customHeight="false" outlineLevel="0" collapsed="false">
      <c r="C11" s="13" t="n">
        <f aca="false">C10+1</f>
        <v>10</v>
      </c>
      <c r="D11" s="109" t="s">
        <v>23800</v>
      </c>
      <c r="E11" s="111" t="str">
        <f aca="false">FilterPrice!AP$4</f>
        <v/>
      </c>
      <c r="F11" s="24" t="str">
        <f aca="false">FilterPrice!AP$5</f>
        <v/>
      </c>
      <c r="G11" s="24" t="n">
        <f aca="false">FilterPrice!AP$6</f>
        <v>38</v>
      </c>
      <c r="H11" s="24" t="n">
        <f aca="false">FilterPrice!AP$7</f>
        <v>38</v>
      </c>
      <c r="I11" s="24" t="n">
        <f aca="false">FilterPrice!AP$8</f>
        <v>49.25</v>
      </c>
      <c r="J11" s="24" t="n">
        <f aca="false">FilterPrice!AP$9</f>
        <v>75.2499923706055</v>
      </c>
      <c r="K11" s="24" t="n">
        <f aca="false">AVERAGE(FilterPrice!AP$10:AP$11)</f>
        <v>117.75</v>
      </c>
      <c r="L11" s="24" t="n">
        <f aca="false">FilterPrice!AP$12</f>
        <v>51.7500038146973</v>
      </c>
      <c r="M11" s="24" t="n">
        <f aca="false">AVERAGE(FilterPrice!AP$13:AP$15)</f>
        <v>44.5</v>
      </c>
      <c r="N11" s="24" t="n">
        <f aca="false">AVERAGE(FilterPrice!AP$4:AP$15)</f>
        <v>62.1249996185303</v>
      </c>
      <c r="O11" s="24" t="n">
        <f aca="false">AVERAGE(FilterPrice!AP$16:AP$27)</f>
        <v>49.6034466425578</v>
      </c>
      <c r="P11" s="62" t="n">
        <f aca="false">AVERAGE(FilterPrice!AP$28:AP$40)</f>
        <v>44.5997733580761</v>
      </c>
      <c r="Q11" s="24"/>
      <c r="R11" s="24"/>
    </row>
    <row r="12" customFormat="false" ht="12.75" hidden="false" customHeight="false" outlineLevel="0" collapsed="false">
      <c r="C12" s="13" t="n">
        <f aca="false">C11+1</f>
        <v>11</v>
      </c>
      <c r="D12" s="112" t="s">
        <v>23801</v>
      </c>
      <c r="E12" s="111" t="str">
        <f aca="false">FilterPrice!AQ$4</f>
        <v/>
      </c>
      <c r="F12" s="24" t="str">
        <f aca="false">FilterPrice!AQ$5</f>
        <v/>
      </c>
      <c r="G12" s="24" t="n">
        <f aca="false">FilterPrice!AQ$6</f>
        <v>30</v>
      </c>
      <c r="H12" s="24" t="n">
        <f aca="false">FilterPrice!AQ$7</f>
        <v>30</v>
      </c>
      <c r="I12" s="24" t="n">
        <f aca="false">FilterPrice!AQ$8</f>
        <v>43.75</v>
      </c>
      <c r="J12" s="24" t="n">
        <f aca="false">FilterPrice!AQ$9</f>
        <v>70.4999923706055</v>
      </c>
      <c r="K12" s="24" t="n">
        <f aca="false">AVERAGE(FilterPrice!AQ$10:AQ$11)</f>
        <v>112.75</v>
      </c>
      <c r="L12" s="24" t="n">
        <f aca="false">FilterPrice!AQ$12</f>
        <v>40.9999961853027</v>
      </c>
      <c r="M12" s="24" t="n">
        <f aca="false">AVERAGE(FilterPrice!AQ$13:AQ$15)</f>
        <v>40.5233319600423</v>
      </c>
      <c r="N12" s="24" t="n">
        <f aca="false">AVERAGE(FilterPrice!AQ$4:AQ$15)</f>
        <v>56.2319984436035</v>
      </c>
      <c r="O12" s="24" t="n">
        <f aca="false">AVERAGE(FilterPrice!AQ$16:AQ$27)</f>
        <v>47.1391124725342</v>
      </c>
      <c r="P12" s="62" t="n">
        <f aca="false">AVERAGE(FilterPrice!AQ$28:AQ$40)</f>
        <v>41.8342377677331</v>
      </c>
      <c r="Q12" s="24"/>
      <c r="R12" s="24"/>
    </row>
    <row r="13" customFormat="false" ht="12.75" hidden="false" customHeight="false" outlineLevel="0" collapsed="false">
      <c r="C13" s="13" t="n">
        <f aca="false">C12+1</f>
        <v>12</v>
      </c>
      <c r="D13" s="109" t="s">
        <v>23802</v>
      </c>
      <c r="E13" s="111" t="str">
        <f aca="false">FilterPrice!AR$4</f>
        <v/>
      </c>
      <c r="F13" s="24" t="str">
        <f aca="false">FilterPrice!AR$5</f>
        <v/>
      </c>
      <c r="G13" s="24" t="n">
        <f aca="false">FilterPrice!AR$6</f>
        <v>38.5</v>
      </c>
      <c r="H13" s="24" t="n">
        <f aca="false">FilterPrice!AR$7</f>
        <v>38.5</v>
      </c>
      <c r="I13" s="24" t="n">
        <f aca="false">FilterPrice!AR$8</f>
        <v>55.75</v>
      </c>
      <c r="J13" s="24" t="n">
        <f aca="false">FilterPrice!AR$9</f>
        <v>82.5</v>
      </c>
      <c r="K13" s="24" t="n">
        <f aca="false">AVERAGE(FilterPrice!AR$10:AR$11)</f>
        <v>122.75</v>
      </c>
      <c r="L13" s="24" t="n">
        <f aca="false">FilterPrice!AR$12</f>
        <v>49.75</v>
      </c>
      <c r="M13" s="24" t="n">
        <f aca="false">AVERAGE(FilterPrice!AR$13:AR$15)</f>
        <v>45.75</v>
      </c>
      <c r="N13" s="24" t="n">
        <f aca="false">AVERAGE(FilterPrice!AR$4:AR$15)</f>
        <v>64.775</v>
      </c>
      <c r="O13" s="24" t="n">
        <f aca="false">AVERAGE(FilterPrice!AR$16:AR$27)</f>
        <v>52.0200001398722</v>
      </c>
      <c r="P13" s="62" t="n">
        <f aca="false">AVERAGE(FilterPrice!AR$28:AR$40)</f>
        <v>45.361758525555</v>
      </c>
      <c r="Q13" s="24"/>
      <c r="R13" s="24"/>
    </row>
    <row r="14" customFormat="false" ht="12.75" hidden="false" customHeight="false" outlineLevel="0" collapsed="false">
      <c r="C14" s="13" t="n">
        <f aca="false">C13+1</f>
        <v>13</v>
      </c>
      <c r="D14" s="104" t="s">
        <v>23803</v>
      </c>
      <c r="E14" s="113" t="str">
        <f aca="false">FilterPrice!AS$4</f>
        <v/>
      </c>
      <c r="F14" s="65" t="str">
        <f aca="false">FilterPrice!AS$5</f>
        <v/>
      </c>
      <c r="G14" s="65" t="n">
        <f aca="false">FilterPrice!AS$6</f>
        <v>43.9999885559082</v>
      </c>
      <c r="H14" s="65" t="n">
        <f aca="false">FilterPrice!AS$7</f>
        <v>43.9999885559082</v>
      </c>
      <c r="I14" s="65" t="n">
        <f aca="false">FilterPrice!AS$8</f>
        <v>58.75</v>
      </c>
      <c r="J14" s="65" t="n">
        <f aca="false">FilterPrice!AS$9</f>
        <v>69</v>
      </c>
      <c r="K14" s="65" t="n">
        <f aca="false">AVERAGE(FilterPrice!AS$10:AS$11)</f>
        <v>93</v>
      </c>
      <c r="L14" s="65" t="n">
        <f aca="false">FilterPrice!AS$12</f>
        <v>55.5000038146973</v>
      </c>
      <c r="M14" s="65" t="n">
        <f aca="false">AVERAGE(FilterPrice!AS$13:AS$15)</f>
        <v>46.4833234151204</v>
      </c>
      <c r="N14" s="65" t="n">
        <f aca="false">AVERAGE(FilterPrice!AS$4:AS$15)</f>
        <v>59.6699951171875</v>
      </c>
      <c r="O14" s="65" t="n">
        <f aca="false">AVERAGE(FilterPrice!AS$16:AS$27)</f>
        <v>47.0866638819377</v>
      </c>
      <c r="P14" s="66" t="n">
        <f aca="false">AVERAGE(FilterPrice!AS$28:AS$40)</f>
        <v>44.4235231106098</v>
      </c>
    </row>
    <row r="15" customFormat="false" ht="12.75" hidden="false" customHeight="false" outlineLevel="0" collapsed="false">
      <c r="A15" s="13" t="n">
        <f aca="false">A2+1</f>
        <v>2</v>
      </c>
      <c r="B15" s="104" t="n">
        <f aca="false">FilterPrice!$A$1</f>
        <v>36981</v>
      </c>
      <c r="C15" s="13" t="n">
        <f aca="false">C14+1</f>
        <v>14</v>
      </c>
      <c r="D15" s="109" t="s">
        <v>23791</v>
      </c>
      <c r="E15" s="110" t="str">
        <f aca="false">FilterPrice!AG$4</f>
        <v/>
      </c>
      <c r="F15" s="59" t="str">
        <f aca="false">FilterPrice!AG$5</f>
        <v/>
      </c>
      <c r="G15" s="59" t="n">
        <f aca="false">FilterPrice!AG$6</f>
        <v>46</v>
      </c>
      <c r="H15" s="59" t="n">
        <f aca="false">FilterPrice!AG$7</f>
        <v>46</v>
      </c>
      <c r="I15" s="59" t="n">
        <f aca="false">FilterPrice!AG$8</f>
        <v>60.25</v>
      </c>
      <c r="J15" s="59" t="n">
        <f aca="false">FilterPrice!AG$9</f>
        <v>76.75</v>
      </c>
      <c r="K15" s="59" t="n">
        <f aca="false">AVERAGE(FilterPrice!AG$10:AG$11)</f>
        <v>112</v>
      </c>
      <c r="L15" s="59" t="n">
        <f aca="false">FilterPrice!AG$12</f>
        <v>59</v>
      </c>
      <c r="M15" s="59" t="n">
        <f aca="false">AVERAGE(FilterPrice!AG$13:AG$15)</f>
        <v>54.5</v>
      </c>
      <c r="N15" s="59" t="n">
        <f aca="false">AVERAGE(FilterPrice!AG$4:AG$15)</f>
        <v>67.55</v>
      </c>
      <c r="O15" s="59" t="n">
        <f aca="false">AVERAGE(FilterPrice!AG$16:AG$27)</f>
        <v>59.9375</v>
      </c>
      <c r="P15" s="60" t="n">
        <f aca="false">AVERAGE(FilterPrice!AG$28:AG$40)</f>
        <v>53.0955128205128</v>
      </c>
      <c r="Q15" s="24"/>
      <c r="R15" s="24"/>
    </row>
    <row r="16" customFormat="false" ht="12.75" hidden="false" customHeight="false" outlineLevel="0" collapsed="false">
      <c r="C16" s="13" t="n">
        <f aca="false">C15+1</f>
        <v>15</v>
      </c>
      <c r="D16" s="109" t="s">
        <v>23792</v>
      </c>
      <c r="E16" s="111" t="str">
        <f aca="false">FilterPrice!AH$4</f>
        <v/>
      </c>
      <c r="F16" s="24" t="str">
        <f aca="false">FilterPrice!AH$5</f>
        <v/>
      </c>
      <c r="G16" s="24" t="n">
        <f aca="false">FilterPrice!AH$6</f>
        <v>33</v>
      </c>
      <c r="H16" s="24" t="n">
        <f aca="false">FilterPrice!AH$7</f>
        <v>33</v>
      </c>
      <c r="I16" s="24" t="n">
        <f aca="false">FilterPrice!AH$8</f>
        <v>48.25</v>
      </c>
      <c r="J16" s="24" t="n">
        <f aca="false">FilterPrice!AH$9</f>
        <v>74</v>
      </c>
      <c r="K16" s="24" t="n">
        <f aca="false">AVERAGE(FilterPrice!AH$10:AH$11)</f>
        <v>113.75</v>
      </c>
      <c r="L16" s="24" t="n">
        <f aca="false">FilterPrice!AH$12</f>
        <v>44</v>
      </c>
      <c r="M16" s="24" t="n">
        <f aca="false">AVERAGE(FilterPrice!AH$13:AH$15)</f>
        <v>40.9166666666667</v>
      </c>
      <c r="N16" s="24" t="n">
        <f aca="false">AVERAGE(FilterPrice!AH$4:AH$15)</f>
        <v>58.25</v>
      </c>
      <c r="O16" s="24" t="n">
        <f aca="false">AVERAGE(FilterPrice!AH$16:AH$27)</f>
        <v>50.25</v>
      </c>
      <c r="P16" s="62" t="n">
        <f aca="false">AVERAGE(FilterPrice!AH$28:AH$40)</f>
        <v>45.5446793116056</v>
      </c>
      <c r="Q16" s="24"/>
      <c r="R16" s="24"/>
    </row>
    <row r="17" customFormat="false" ht="12.75" hidden="false" customHeight="false" outlineLevel="0" collapsed="false">
      <c r="C17" s="13" t="n">
        <f aca="false">C16+1</f>
        <v>16</v>
      </c>
      <c r="D17" s="109" t="s">
        <v>23793</v>
      </c>
      <c r="E17" s="111" t="str">
        <f aca="false">FilterPrice!AI$4</f>
        <v/>
      </c>
      <c r="F17" s="24" t="str">
        <f aca="false">FilterPrice!AI$5</f>
        <v/>
      </c>
      <c r="G17" s="24" t="n">
        <f aca="false">FilterPrice!AI$6</f>
        <v>51</v>
      </c>
      <c r="H17" s="24" t="n">
        <f aca="false">FilterPrice!AI$7</f>
        <v>51</v>
      </c>
      <c r="I17" s="24" t="n">
        <f aca="false">FilterPrice!AI$8</f>
        <v>58.5</v>
      </c>
      <c r="J17" s="24" t="n">
        <f aca="false">FilterPrice!AI$9</f>
        <v>76</v>
      </c>
      <c r="K17" s="24" t="n">
        <f aca="false">AVERAGE(FilterPrice!AI$10:AI$11)</f>
        <v>100.5</v>
      </c>
      <c r="L17" s="24" t="n">
        <f aca="false">FilterPrice!AI$12</f>
        <v>57</v>
      </c>
      <c r="M17" s="24" t="n">
        <f aca="false">AVERAGE(FilterPrice!AI$13:AI$15)</f>
        <v>55.75</v>
      </c>
      <c r="N17" s="24" t="n">
        <f aca="false">AVERAGE(FilterPrice!AI$4:AI$15)</f>
        <v>66.175</v>
      </c>
      <c r="O17" s="24" t="n">
        <f aca="false">AVERAGE(FilterPrice!AI$16:AI$27)</f>
        <v>58.2708333333333</v>
      </c>
      <c r="P17" s="62" t="n">
        <f aca="false">AVERAGE(FilterPrice!AI$28:AI$40)</f>
        <v>49.2141025641026</v>
      </c>
      <c r="Q17" s="24"/>
      <c r="R17" s="24"/>
    </row>
    <row r="18" customFormat="false" ht="12.75" hidden="false" customHeight="false" outlineLevel="0" collapsed="false">
      <c r="C18" s="13" t="n">
        <f aca="false">C17+1</f>
        <v>17</v>
      </c>
      <c r="D18" s="109" t="s">
        <v>23794</v>
      </c>
      <c r="E18" s="111" t="str">
        <f aca="false">FilterPrice!AJ$4</f>
        <v/>
      </c>
      <c r="F18" s="24" t="str">
        <f aca="false">FilterPrice!AJ$5</f>
        <v/>
      </c>
      <c r="G18" s="24" t="n">
        <f aca="false">FilterPrice!AJ$6</f>
        <v>35.5</v>
      </c>
      <c r="H18" s="24" t="n">
        <f aca="false">FilterPrice!AJ$7</f>
        <v>35.5</v>
      </c>
      <c r="I18" s="24" t="n">
        <f aca="false">FilterPrice!AJ$8</f>
        <v>45</v>
      </c>
      <c r="J18" s="24" t="n">
        <f aca="false">FilterPrice!AJ$9</f>
        <v>56.25</v>
      </c>
      <c r="K18" s="24" t="n">
        <f aca="false">AVERAGE(FilterPrice!AJ$10:AJ$11)</f>
        <v>71</v>
      </c>
      <c r="L18" s="24" t="n">
        <f aca="false">FilterPrice!AJ$12</f>
        <v>44.5</v>
      </c>
      <c r="M18" s="24" t="n">
        <f aca="false">AVERAGE(FilterPrice!AJ$13:AJ$15)</f>
        <v>42.25</v>
      </c>
      <c r="N18" s="24" t="n">
        <f aca="false">AVERAGE(FilterPrice!AJ$4:AJ$15)</f>
        <v>48.55</v>
      </c>
      <c r="O18" s="24" t="n">
        <f aca="false">AVERAGE(FilterPrice!AJ$16:AJ$27)</f>
        <v>45</v>
      </c>
      <c r="P18" s="62" t="n">
        <f aca="false">AVERAGE(FilterPrice!AJ$28:AJ$40)</f>
        <v>41.199358974359</v>
      </c>
      <c r="Q18" s="24"/>
      <c r="R18" s="24"/>
    </row>
    <row r="19" customFormat="false" ht="12.75" hidden="false" customHeight="false" outlineLevel="0" collapsed="false">
      <c r="C19" s="13" t="n">
        <f aca="false">C18+1</f>
        <v>18</v>
      </c>
      <c r="D19" s="109" t="s">
        <v>23795</v>
      </c>
      <c r="E19" s="111" t="str">
        <f aca="false">FilterPrice!AK$4</f>
        <v/>
      </c>
      <c r="F19" s="24" t="str">
        <f aca="false">FilterPrice!AK$5</f>
        <v/>
      </c>
      <c r="G19" s="24" t="n">
        <f aca="false">FilterPrice!AK$6</f>
        <v>33</v>
      </c>
      <c r="H19" s="24" t="n">
        <f aca="false">FilterPrice!AK$7</f>
        <v>33</v>
      </c>
      <c r="I19" s="24" t="n">
        <f aca="false">FilterPrice!AK$8</f>
        <v>48.25</v>
      </c>
      <c r="J19" s="24" t="n">
        <f aca="false">FilterPrice!AK$9</f>
        <v>74</v>
      </c>
      <c r="K19" s="24" t="n">
        <f aca="false">AVERAGE(FilterPrice!AK$10:AK$11)</f>
        <v>114</v>
      </c>
      <c r="L19" s="24" t="n">
        <f aca="false">FilterPrice!AK$12</f>
        <v>46</v>
      </c>
      <c r="M19" s="24" t="n">
        <f aca="false">AVERAGE(FilterPrice!AK$13:AK$15)</f>
        <v>42</v>
      </c>
      <c r="N19" s="24" t="n">
        <f aca="false">AVERAGE(FilterPrice!AK$4:AK$15)</f>
        <v>58.825</v>
      </c>
      <c r="O19" s="24" t="n">
        <f aca="false">AVERAGE(FilterPrice!AK$16:AK$27)</f>
        <v>50.7291666666667</v>
      </c>
      <c r="P19" s="62" t="n">
        <f aca="false">AVERAGE(FilterPrice!AK$28:AK$40)</f>
        <v>43.2708333333333</v>
      </c>
      <c r="Q19" s="24"/>
      <c r="R19" s="24"/>
    </row>
    <row r="20" customFormat="false" ht="12.75" hidden="false" customHeight="false" outlineLevel="0" collapsed="false">
      <c r="C20" s="13" t="n">
        <f aca="false">C19+1</f>
        <v>19</v>
      </c>
      <c r="D20" s="109" t="s">
        <v>23796</v>
      </c>
      <c r="E20" s="111" t="str">
        <f aca="false">FilterPrice!AL$4</f>
        <v/>
      </c>
      <c r="F20" s="24" t="str">
        <f aca="false">FilterPrice!AL$5</f>
        <v/>
      </c>
      <c r="G20" s="24" t="n">
        <f aca="false">FilterPrice!AL$6</f>
        <v>55</v>
      </c>
      <c r="H20" s="24" t="n">
        <f aca="false">FilterPrice!AL$7</f>
        <v>55</v>
      </c>
      <c r="I20" s="24" t="n">
        <f aca="false">FilterPrice!AL$8</f>
        <v>67.25</v>
      </c>
      <c r="J20" s="24" t="n">
        <f aca="false">FilterPrice!AL$9</f>
        <v>86.5</v>
      </c>
      <c r="K20" s="24" t="n">
        <f aca="false">AVERAGE(FilterPrice!AL$10:AL$11)</f>
        <v>127.75</v>
      </c>
      <c r="L20" s="24" t="n">
        <f aca="false">FilterPrice!AL$12</f>
        <v>64.75</v>
      </c>
      <c r="M20" s="24" t="n">
        <f aca="false">AVERAGE(FilterPrice!AL$13:AL$15)</f>
        <v>59.5</v>
      </c>
      <c r="N20" s="24" t="n">
        <f aca="false">AVERAGE(FilterPrice!AL$4:AL$15)</f>
        <v>76.25</v>
      </c>
      <c r="O20" s="24" t="n">
        <f aca="false">AVERAGE(FilterPrice!AL$16:AL$27)</f>
        <v>68.375</v>
      </c>
      <c r="P20" s="62" t="n">
        <f aca="false">AVERAGE(FilterPrice!AL$28:AL$40)</f>
        <v>62.2366025641026</v>
      </c>
      <c r="Q20" s="24"/>
      <c r="R20" s="24"/>
    </row>
    <row r="21" customFormat="false" ht="12.75" hidden="false" customHeight="false" outlineLevel="0" collapsed="false">
      <c r="C21" s="13" t="n">
        <f aca="false">C20+1</f>
        <v>20</v>
      </c>
      <c r="D21" s="109" t="s">
        <v>23797</v>
      </c>
      <c r="E21" s="111" t="str">
        <f aca="false">FilterPrice!AM$4</f>
        <v/>
      </c>
      <c r="F21" s="24" t="str">
        <f aca="false">FilterPrice!AM$5</f>
        <v/>
      </c>
      <c r="G21" s="24" t="n">
        <f aca="false">FilterPrice!AM$6</f>
        <v>20</v>
      </c>
      <c r="H21" s="24" t="n">
        <f aca="false">FilterPrice!AM$7</f>
        <v>20</v>
      </c>
      <c r="I21" s="24" t="n">
        <f aca="false">FilterPrice!AM$8</f>
        <v>52</v>
      </c>
      <c r="J21" s="24" t="n">
        <f aca="false">FilterPrice!AM$9</f>
        <v>80</v>
      </c>
      <c r="K21" s="24" t="n">
        <f aca="false">AVERAGE(FilterPrice!AM$10:AM$11)</f>
        <v>120</v>
      </c>
      <c r="L21" s="24" t="n">
        <f aca="false">FilterPrice!AM$12</f>
        <v>46.25</v>
      </c>
      <c r="M21" s="24" t="n">
        <f aca="false">AVERAGE(FilterPrice!AM$13:AM$15)</f>
        <v>42.25</v>
      </c>
      <c r="N21" s="24" t="n">
        <f aca="false">AVERAGE(FilterPrice!AM$4:AM$15)</f>
        <v>58.5</v>
      </c>
      <c r="O21" s="24" t="n">
        <f aca="false">AVERAGE(FilterPrice!AM$16:AM$27)</f>
        <v>50.9587500890096</v>
      </c>
      <c r="P21" s="62" t="n">
        <f aca="false">AVERAGE(FilterPrice!AM$28:AM$40)</f>
        <v>44.3020469714434</v>
      </c>
      <c r="Q21" s="24"/>
      <c r="R21" s="24"/>
    </row>
    <row r="22" customFormat="false" ht="12.75" hidden="false" customHeight="false" outlineLevel="0" collapsed="false">
      <c r="C22" s="13" t="n">
        <f aca="false">C21+1</f>
        <v>21</v>
      </c>
      <c r="D22" s="109" t="s">
        <v>23798</v>
      </c>
      <c r="E22" s="111" t="str">
        <f aca="false">FilterPrice!AN$4</f>
        <v/>
      </c>
      <c r="F22" s="24" t="str">
        <f aca="false">FilterPrice!AN$5</f>
        <v/>
      </c>
      <c r="G22" s="24" t="n">
        <f aca="false">FilterPrice!AN$6</f>
        <v>28</v>
      </c>
      <c r="H22" s="24" t="n">
        <f aca="false">FilterPrice!AN$7</f>
        <v>28</v>
      </c>
      <c r="I22" s="24" t="n">
        <f aca="false">FilterPrice!AN$8</f>
        <v>46.75</v>
      </c>
      <c r="J22" s="24" t="n">
        <f aca="false">FilterPrice!AN$9</f>
        <v>73.9999923706055</v>
      </c>
      <c r="K22" s="24" t="n">
        <f aca="false">AVERAGE(FilterPrice!AN$10:AN$11)</f>
        <v>117.25</v>
      </c>
      <c r="L22" s="24" t="n">
        <f aca="false">FilterPrice!AN$12</f>
        <v>43.2500038146973</v>
      </c>
      <c r="M22" s="24" t="n">
        <f aca="false">AVERAGE(FilterPrice!AN$13:AN$15)</f>
        <v>41.5</v>
      </c>
      <c r="N22" s="24" t="n">
        <f aca="false">AVERAGE(FilterPrice!AN$4:AN$15)</f>
        <v>57.8999996185303</v>
      </c>
      <c r="O22" s="24" t="n">
        <f aca="false">AVERAGE(FilterPrice!AN$16:AN$27)</f>
        <v>48.5617799758911</v>
      </c>
      <c r="P22" s="62" t="n">
        <f aca="false">AVERAGE(FilterPrice!AN$28:AN$40)</f>
        <v>43.6687636986757</v>
      </c>
      <c r="Q22" s="24"/>
      <c r="R22" s="24"/>
    </row>
    <row r="23" customFormat="false" ht="12.75" hidden="false" customHeight="false" outlineLevel="0" collapsed="false">
      <c r="C23" s="13" t="n">
        <f aca="false">C22+1</f>
        <v>22</v>
      </c>
      <c r="D23" s="109" t="s">
        <v>23799</v>
      </c>
      <c r="E23" s="111" t="str">
        <f aca="false">FilterPrice!AO$4</f>
        <v/>
      </c>
      <c r="F23" s="24" t="str">
        <f aca="false">FilterPrice!AO$5</f>
        <v/>
      </c>
      <c r="G23" s="24" t="n">
        <f aca="false">FilterPrice!AO$6</f>
        <v>37.9969177246094</v>
      </c>
      <c r="H23" s="24" t="n">
        <f aca="false">FilterPrice!AO$7</f>
        <v>37.9969177246094</v>
      </c>
      <c r="I23" s="24" t="n">
        <f aca="false">FilterPrice!AO$8</f>
        <v>43.75</v>
      </c>
      <c r="J23" s="24" t="n">
        <f aca="false">FilterPrice!AO$9</f>
        <v>65.9999923706055</v>
      </c>
      <c r="K23" s="24" t="n">
        <f aca="false">AVERAGE(FilterPrice!AO$10:AO$11)</f>
        <v>101.25</v>
      </c>
      <c r="L23" s="24" t="n">
        <f aca="false">FilterPrice!AO$12</f>
        <v>41.7499961853027</v>
      </c>
      <c r="M23" s="24" t="n">
        <f aca="false">AVERAGE(FilterPrice!AO$13:AO$15)</f>
        <v>39.2730712890625</v>
      </c>
      <c r="N23" s="24" t="n">
        <f aca="false">AVERAGE(FilterPrice!AO$4:AO$15)</f>
        <v>54.7813037872314</v>
      </c>
      <c r="O23" s="24" t="n">
        <f aca="false">AVERAGE(FilterPrice!AO$16:AO$27)</f>
        <v>47.6955715815226</v>
      </c>
      <c r="P23" s="62" t="n">
        <f aca="false">AVERAGE(FilterPrice!AO$28:AO$40)</f>
        <v>45.4661644666623</v>
      </c>
      <c r="Q23" s="24"/>
      <c r="R23" s="24"/>
    </row>
    <row r="24" customFormat="false" ht="12.75" hidden="false" customHeight="false" outlineLevel="0" collapsed="false">
      <c r="C24" s="13" t="n">
        <f aca="false">C23+1</f>
        <v>23</v>
      </c>
      <c r="D24" s="109" t="s">
        <v>23800</v>
      </c>
      <c r="E24" s="111" t="str">
        <f aca="false">FilterPrice!AP$4</f>
        <v/>
      </c>
      <c r="F24" s="24" t="str">
        <f aca="false">FilterPrice!AP$5</f>
        <v/>
      </c>
      <c r="G24" s="24" t="n">
        <f aca="false">FilterPrice!AP$6</f>
        <v>38</v>
      </c>
      <c r="H24" s="24" t="n">
        <f aca="false">FilterPrice!AP$7</f>
        <v>38</v>
      </c>
      <c r="I24" s="24" t="n">
        <f aca="false">FilterPrice!AP$8</f>
        <v>49.25</v>
      </c>
      <c r="J24" s="24" t="n">
        <f aca="false">FilterPrice!AP$9</f>
        <v>75.2499923706055</v>
      </c>
      <c r="K24" s="24" t="n">
        <f aca="false">AVERAGE(FilterPrice!AP$10:AP$11)</f>
        <v>117.75</v>
      </c>
      <c r="L24" s="24" t="n">
        <f aca="false">FilterPrice!AP$12</f>
        <v>51.7500038146973</v>
      </c>
      <c r="M24" s="24" t="n">
        <f aca="false">AVERAGE(FilterPrice!AP$13:AP$15)</f>
        <v>44.5</v>
      </c>
      <c r="N24" s="24" t="n">
        <f aca="false">AVERAGE(FilterPrice!AP$4:AP$15)</f>
        <v>62.1249996185303</v>
      </c>
      <c r="O24" s="24" t="n">
        <f aca="false">AVERAGE(FilterPrice!AP$16:AP$27)</f>
        <v>49.6034466425578</v>
      </c>
      <c r="P24" s="62" t="n">
        <f aca="false">AVERAGE(FilterPrice!AP$28:AP$40)</f>
        <v>44.5997733580761</v>
      </c>
      <c r="Q24" s="24"/>
      <c r="R24" s="24"/>
    </row>
    <row r="25" customFormat="false" ht="12.75" hidden="false" customHeight="false" outlineLevel="0" collapsed="false">
      <c r="C25" s="13" t="n">
        <f aca="false">C24+1</f>
        <v>24</v>
      </c>
      <c r="D25" s="112" t="s">
        <v>23801</v>
      </c>
      <c r="E25" s="111" t="str">
        <f aca="false">FilterPrice!AQ$4</f>
        <v/>
      </c>
      <c r="F25" s="24" t="str">
        <f aca="false">FilterPrice!AQ$5</f>
        <v/>
      </c>
      <c r="G25" s="24" t="n">
        <f aca="false">FilterPrice!AQ$6</f>
        <v>30</v>
      </c>
      <c r="H25" s="24" t="n">
        <f aca="false">FilterPrice!AQ$7</f>
        <v>30</v>
      </c>
      <c r="I25" s="24" t="n">
        <f aca="false">FilterPrice!AQ$8</f>
        <v>43.75</v>
      </c>
      <c r="J25" s="24" t="n">
        <f aca="false">FilterPrice!AQ$9</f>
        <v>70.4999923706055</v>
      </c>
      <c r="K25" s="24" t="n">
        <f aca="false">AVERAGE(FilterPrice!AQ$10:AQ$11)</f>
        <v>112.75</v>
      </c>
      <c r="L25" s="24" t="n">
        <f aca="false">FilterPrice!AQ$12</f>
        <v>40.9999961853027</v>
      </c>
      <c r="M25" s="24" t="n">
        <f aca="false">AVERAGE(FilterPrice!AQ$13:AQ$15)</f>
        <v>40.5233319600423</v>
      </c>
      <c r="N25" s="24" t="n">
        <f aca="false">AVERAGE(FilterPrice!AQ$4:AQ$15)</f>
        <v>56.2319984436035</v>
      </c>
      <c r="O25" s="24" t="n">
        <f aca="false">AVERAGE(FilterPrice!AQ$16:AQ$27)</f>
        <v>47.1391124725342</v>
      </c>
      <c r="P25" s="62" t="n">
        <f aca="false">AVERAGE(FilterPrice!AQ$28:AQ$40)</f>
        <v>41.8342377677331</v>
      </c>
      <c r="Q25" s="24"/>
      <c r="R25" s="24"/>
    </row>
    <row r="26" customFormat="false" ht="12.75" hidden="false" customHeight="false" outlineLevel="0" collapsed="false">
      <c r="C26" s="13" t="n">
        <f aca="false">C25+1</f>
        <v>25</v>
      </c>
      <c r="D26" s="109" t="s">
        <v>23802</v>
      </c>
      <c r="E26" s="111" t="str">
        <f aca="false">FilterPrice!AR$4</f>
        <v/>
      </c>
      <c r="F26" s="24" t="str">
        <f aca="false">FilterPrice!AR$5</f>
        <v/>
      </c>
      <c r="G26" s="24" t="n">
        <f aca="false">FilterPrice!AR$6</f>
        <v>38.5</v>
      </c>
      <c r="H26" s="24" t="n">
        <f aca="false">FilterPrice!AR$7</f>
        <v>38.5</v>
      </c>
      <c r="I26" s="24" t="n">
        <f aca="false">FilterPrice!AR$8</f>
        <v>55.75</v>
      </c>
      <c r="J26" s="24" t="n">
        <f aca="false">FilterPrice!AR$9</f>
        <v>82.5</v>
      </c>
      <c r="K26" s="24" t="n">
        <f aca="false">AVERAGE(FilterPrice!AR$10:AR$11)</f>
        <v>122.75</v>
      </c>
      <c r="L26" s="24" t="n">
        <f aca="false">FilterPrice!AR$12</f>
        <v>49.75</v>
      </c>
      <c r="M26" s="24" t="n">
        <f aca="false">AVERAGE(FilterPrice!AR$13:AR$15)</f>
        <v>45.75</v>
      </c>
      <c r="N26" s="24" t="n">
        <f aca="false">AVERAGE(FilterPrice!AR$4:AR$15)</f>
        <v>64.775</v>
      </c>
      <c r="O26" s="24" t="n">
        <f aca="false">AVERAGE(FilterPrice!AR$16:AR$27)</f>
        <v>52.0200001398722</v>
      </c>
      <c r="P26" s="62" t="n">
        <f aca="false">AVERAGE(FilterPrice!AR$28:AR$40)</f>
        <v>45.361758525555</v>
      </c>
      <c r="Q26" s="24"/>
      <c r="R26" s="24"/>
    </row>
    <row r="27" customFormat="false" ht="12.75" hidden="false" customHeight="false" outlineLevel="0" collapsed="false">
      <c r="C27" s="13" t="n">
        <f aca="false">C26+1</f>
        <v>26</v>
      </c>
      <c r="D27" s="104" t="s">
        <v>23803</v>
      </c>
      <c r="E27" s="113" t="str">
        <f aca="false">FilterPrice!AS$4</f>
        <v/>
      </c>
      <c r="F27" s="65" t="str">
        <f aca="false">FilterPrice!AS$5</f>
        <v/>
      </c>
      <c r="G27" s="65" t="n">
        <f aca="false">FilterPrice!AS$6</f>
        <v>43.9999885559082</v>
      </c>
      <c r="H27" s="65" t="n">
        <f aca="false">FilterPrice!AS$7</f>
        <v>43.9999885559082</v>
      </c>
      <c r="I27" s="65" t="n">
        <f aca="false">FilterPrice!AS$8</f>
        <v>58.75</v>
      </c>
      <c r="J27" s="65" t="n">
        <f aca="false">FilterPrice!AS$9</f>
        <v>69</v>
      </c>
      <c r="K27" s="65" t="n">
        <f aca="false">AVERAGE(FilterPrice!AS$10:AS$11)</f>
        <v>93</v>
      </c>
      <c r="L27" s="65" t="n">
        <f aca="false">FilterPrice!AS$12</f>
        <v>55.5000038146973</v>
      </c>
      <c r="M27" s="65" t="n">
        <f aca="false">AVERAGE(FilterPrice!AS$13:AS$15)</f>
        <v>46.4833234151204</v>
      </c>
      <c r="N27" s="65" t="n">
        <f aca="false">AVERAGE(FilterPrice!AS$4:AS$15)</f>
        <v>59.6699951171875</v>
      </c>
      <c r="O27" s="65" t="n">
        <f aca="false">AVERAGE(FilterPrice!AS$16:AS$27)</f>
        <v>47.0866638819377</v>
      </c>
      <c r="P27" s="66" t="n">
        <f aca="false">AVERAGE(FilterPrice!AS$28:AS$40)</f>
        <v>44.4235231106098</v>
      </c>
    </row>
    <row r="28" customFormat="false" ht="12.75" hidden="false" customHeight="false" outlineLevel="0" collapsed="false">
      <c r="A28" s="13" t="n">
        <f aca="false">A15+1</f>
        <v>3</v>
      </c>
      <c r="B28" s="104" t="n">
        <f aca="false">FilterPrice!$A$1</f>
        <v>36981</v>
      </c>
      <c r="C28" s="13" t="n">
        <f aca="false">C27+1</f>
        <v>27</v>
      </c>
      <c r="D28" s="109" t="s">
        <v>23791</v>
      </c>
      <c r="E28" s="110" t="str">
        <f aca="false">FilterPrice!AG$4</f>
        <v/>
      </c>
      <c r="F28" s="59" t="str">
        <f aca="false">FilterPrice!AG$5</f>
        <v/>
      </c>
      <c r="G28" s="59" t="n">
        <f aca="false">FilterPrice!AG$6</f>
        <v>46</v>
      </c>
      <c r="H28" s="59" t="n">
        <f aca="false">FilterPrice!AG$7</f>
        <v>46</v>
      </c>
      <c r="I28" s="59" t="n">
        <f aca="false">FilterPrice!AG$8</f>
        <v>60.25</v>
      </c>
      <c r="J28" s="59" t="n">
        <f aca="false">FilterPrice!AG$9</f>
        <v>76.75</v>
      </c>
      <c r="K28" s="59" t="n">
        <f aca="false">AVERAGE(FilterPrice!AG$10:AG$11)</f>
        <v>112</v>
      </c>
      <c r="L28" s="59" t="n">
        <f aca="false">FilterPrice!AG$12</f>
        <v>59</v>
      </c>
      <c r="M28" s="59" t="n">
        <f aca="false">AVERAGE(FilterPrice!AG$13:AG$15)</f>
        <v>54.5</v>
      </c>
      <c r="N28" s="59" t="n">
        <f aca="false">AVERAGE(FilterPrice!AG$4:AG$15)</f>
        <v>67.55</v>
      </c>
      <c r="O28" s="59" t="n">
        <f aca="false">AVERAGE(FilterPrice!AG$16:AG$27)</f>
        <v>59.9375</v>
      </c>
      <c r="P28" s="60" t="n">
        <f aca="false">AVERAGE(FilterPrice!AG$28:AG$40)</f>
        <v>53.0955128205128</v>
      </c>
      <c r="Q28" s="24"/>
      <c r="R28" s="24"/>
    </row>
    <row r="29" customFormat="false" ht="12.75" hidden="false" customHeight="false" outlineLevel="0" collapsed="false">
      <c r="C29" s="13" t="n">
        <f aca="false">C28+1</f>
        <v>28</v>
      </c>
      <c r="D29" s="109" t="s">
        <v>23792</v>
      </c>
      <c r="E29" s="111" t="str">
        <f aca="false">FilterPrice!AH$4</f>
        <v/>
      </c>
      <c r="F29" s="24" t="str">
        <f aca="false">FilterPrice!AH$5</f>
        <v/>
      </c>
      <c r="G29" s="24" t="n">
        <f aca="false">FilterPrice!AH$6</f>
        <v>33</v>
      </c>
      <c r="H29" s="24" t="n">
        <f aca="false">FilterPrice!AH$7</f>
        <v>33</v>
      </c>
      <c r="I29" s="24" t="n">
        <f aca="false">FilterPrice!AH$8</f>
        <v>48.25</v>
      </c>
      <c r="J29" s="24" t="n">
        <f aca="false">FilterPrice!AH$9</f>
        <v>74</v>
      </c>
      <c r="K29" s="24" t="n">
        <f aca="false">AVERAGE(FilterPrice!AH$10:AH$11)</f>
        <v>113.75</v>
      </c>
      <c r="L29" s="24" t="n">
        <f aca="false">FilterPrice!AH$12</f>
        <v>44</v>
      </c>
      <c r="M29" s="24" t="n">
        <f aca="false">AVERAGE(FilterPrice!AH$13:AH$15)</f>
        <v>40.9166666666667</v>
      </c>
      <c r="N29" s="24" t="n">
        <f aca="false">AVERAGE(FilterPrice!AH$4:AH$15)</f>
        <v>58.25</v>
      </c>
      <c r="O29" s="24" t="n">
        <f aca="false">AVERAGE(FilterPrice!AH$16:AH$27)</f>
        <v>50.25</v>
      </c>
      <c r="P29" s="62" t="n">
        <f aca="false">AVERAGE(FilterPrice!AH$28:AH$40)</f>
        <v>45.5446793116056</v>
      </c>
      <c r="Q29" s="24"/>
      <c r="R29" s="24"/>
    </row>
    <row r="30" customFormat="false" ht="12.75" hidden="false" customHeight="false" outlineLevel="0" collapsed="false">
      <c r="C30" s="13" t="n">
        <f aca="false">C29+1</f>
        <v>29</v>
      </c>
      <c r="D30" s="109" t="s">
        <v>23793</v>
      </c>
      <c r="E30" s="111" t="str">
        <f aca="false">FilterPrice!AI$4</f>
        <v/>
      </c>
      <c r="F30" s="24" t="str">
        <f aca="false">FilterPrice!AI$5</f>
        <v/>
      </c>
      <c r="G30" s="24" t="n">
        <f aca="false">FilterPrice!AI$6</f>
        <v>51</v>
      </c>
      <c r="H30" s="24" t="n">
        <f aca="false">FilterPrice!AI$7</f>
        <v>51</v>
      </c>
      <c r="I30" s="24" t="n">
        <f aca="false">FilterPrice!AI$8</f>
        <v>58.5</v>
      </c>
      <c r="J30" s="24" t="n">
        <f aca="false">FilterPrice!AI$9</f>
        <v>76</v>
      </c>
      <c r="K30" s="24" t="n">
        <f aca="false">AVERAGE(FilterPrice!AI$10:AI$11)</f>
        <v>100.5</v>
      </c>
      <c r="L30" s="24" t="n">
        <f aca="false">FilterPrice!AI$12</f>
        <v>57</v>
      </c>
      <c r="M30" s="24" t="n">
        <f aca="false">AVERAGE(FilterPrice!AI$13:AI$15)</f>
        <v>55.75</v>
      </c>
      <c r="N30" s="24" t="n">
        <f aca="false">AVERAGE(FilterPrice!AI$4:AI$15)</f>
        <v>66.175</v>
      </c>
      <c r="O30" s="24" t="n">
        <f aca="false">AVERAGE(FilterPrice!AI$16:AI$27)</f>
        <v>58.2708333333333</v>
      </c>
      <c r="P30" s="62" t="n">
        <f aca="false">AVERAGE(FilterPrice!AI$28:AI$40)</f>
        <v>49.2141025641026</v>
      </c>
      <c r="Q30" s="24"/>
      <c r="R30" s="24"/>
    </row>
    <row r="31" customFormat="false" ht="12.75" hidden="false" customHeight="false" outlineLevel="0" collapsed="false">
      <c r="C31" s="13" t="n">
        <f aca="false">C30+1</f>
        <v>30</v>
      </c>
      <c r="D31" s="109" t="s">
        <v>23794</v>
      </c>
      <c r="E31" s="111" t="str">
        <f aca="false">FilterPrice!AJ$4</f>
        <v/>
      </c>
      <c r="F31" s="24" t="str">
        <f aca="false">FilterPrice!AJ$5</f>
        <v/>
      </c>
      <c r="G31" s="24" t="n">
        <f aca="false">FilterPrice!AJ$6</f>
        <v>35.5</v>
      </c>
      <c r="H31" s="24" t="n">
        <f aca="false">FilterPrice!AJ$7</f>
        <v>35.5</v>
      </c>
      <c r="I31" s="24" t="n">
        <f aca="false">FilterPrice!AJ$8</f>
        <v>45</v>
      </c>
      <c r="J31" s="24" t="n">
        <f aca="false">FilterPrice!AJ$9</f>
        <v>56.25</v>
      </c>
      <c r="K31" s="24" t="n">
        <f aca="false">AVERAGE(FilterPrice!AJ$10:AJ$11)</f>
        <v>71</v>
      </c>
      <c r="L31" s="24" t="n">
        <f aca="false">FilterPrice!AJ$12</f>
        <v>44.5</v>
      </c>
      <c r="M31" s="24" t="n">
        <f aca="false">AVERAGE(FilterPrice!AJ$13:AJ$15)</f>
        <v>42.25</v>
      </c>
      <c r="N31" s="24" t="n">
        <f aca="false">AVERAGE(FilterPrice!AJ$4:AJ$15)</f>
        <v>48.55</v>
      </c>
      <c r="O31" s="24" t="n">
        <f aca="false">AVERAGE(FilterPrice!AJ$16:AJ$27)</f>
        <v>45</v>
      </c>
      <c r="P31" s="62" t="n">
        <f aca="false">AVERAGE(FilterPrice!AJ$28:AJ$40)</f>
        <v>41.199358974359</v>
      </c>
      <c r="Q31" s="24"/>
      <c r="R31" s="24"/>
    </row>
    <row r="32" customFormat="false" ht="12.75" hidden="false" customHeight="false" outlineLevel="0" collapsed="false">
      <c r="C32" s="13" t="n">
        <f aca="false">C31+1</f>
        <v>31</v>
      </c>
      <c r="D32" s="109" t="s">
        <v>23795</v>
      </c>
      <c r="E32" s="111" t="str">
        <f aca="false">FilterPrice!AK$4</f>
        <v/>
      </c>
      <c r="F32" s="24" t="str">
        <f aca="false">FilterPrice!AK$5</f>
        <v/>
      </c>
      <c r="G32" s="24" t="n">
        <f aca="false">FilterPrice!AK$6</f>
        <v>33</v>
      </c>
      <c r="H32" s="24" t="n">
        <f aca="false">FilterPrice!AK$7</f>
        <v>33</v>
      </c>
      <c r="I32" s="24" t="n">
        <f aca="false">FilterPrice!AK$8</f>
        <v>48.25</v>
      </c>
      <c r="J32" s="24" t="n">
        <f aca="false">FilterPrice!AK$9</f>
        <v>74</v>
      </c>
      <c r="K32" s="24" t="n">
        <f aca="false">AVERAGE(FilterPrice!AK$10:AK$11)</f>
        <v>114</v>
      </c>
      <c r="L32" s="24" t="n">
        <f aca="false">FilterPrice!AK$12</f>
        <v>46</v>
      </c>
      <c r="M32" s="24" t="n">
        <f aca="false">AVERAGE(FilterPrice!AK$13:AK$15)</f>
        <v>42</v>
      </c>
      <c r="N32" s="24" t="n">
        <f aca="false">AVERAGE(FilterPrice!AK$4:AK$15)</f>
        <v>58.825</v>
      </c>
      <c r="O32" s="24" t="n">
        <f aca="false">AVERAGE(FilterPrice!AK$16:AK$27)</f>
        <v>50.7291666666667</v>
      </c>
      <c r="P32" s="62" t="n">
        <f aca="false">AVERAGE(FilterPrice!AK$28:AK$40)</f>
        <v>43.2708333333333</v>
      </c>
      <c r="Q32" s="24"/>
      <c r="R32" s="24"/>
    </row>
    <row r="33" customFormat="false" ht="12.75" hidden="false" customHeight="false" outlineLevel="0" collapsed="false">
      <c r="C33" s="13" t="n">
        <f aca="false">C32+1</f>
        <v>32</v>
      </c>
      <c r="D33" s="109" t="s">
        <v>23796</v>
      </c>
      <c r="E33" s="111" t="str">
        <f aca="false">FilterPrice!AL$4</f>
        <v/>
      </c>
      <c r="F33" s="24" t="str">
        <f aca="false">FilterPrice!AL$5</f>
        <v/>
      </c>
      <c r="G33" s="24" t="n">
        <f aca="false">FilterPrice!AL$6</f>
        <v>55</v>
      </c>
      <c r="H33" s="24" t="n">
        <f aca="false">FilterPrice!AL$7</f>
        <v>55</v>
      </c>
      <c r="I33" s="24" t="n">
        <f aca="false">FilterPrice!AL$8</f>
        <v>67.25</v>
      </c>
      <c r="J33" s="24" t="n">
        <f aca="false">FilterPrice!AL$9</f>
        <v>86.5</v>
      </c>
      <c r="K33" s="24" t="n">
        <f aca="false">AVERAGE(FilterPrice!AL$10:AL$11)</f>
        <v>127.75</v>
      </c>
      <c r="L33" s="24" t="n">
        <f aca="false">FilterPrice!AL$12</f>
        <v>64.75</v>
      </c>
      <c r="M33" s="24" t="n">
        <f aca="false">AVERAGE(FilterPrice!AL$13:AL$15)</f>
        <v>59.5</v>
      </c>
      <c r="N33" s="24" t="n">
        <f aca="false">AVERAGE(FilterPrice!AL$4:AL$15)</f>
        <v>76.25</v>
      </c>
      <c r="O33" s="24" t="n">
        <f aca="false">AVERAGE(FilterPrice!AL$16:AL$27)</f>
        <v>68.375</v>
      </c>
      <c r="P33" s="62" t="n">
        <f aca="false">AVERAGE(FilterPrice!AL$28:AL$40)</f>
        <v>62.2366025641026</v>
      </c>
      <c r="Q33" s="24"/>
      <c r="R33" s="24"/>
    </row>
    <row r="34" customFormat="false" ht="12.75" hidden="false" customHeight="false" outlineLevel="0" collapsed="false">
      <c r="C34" s="13" t="n">
        <f aca="false">C33+1</f>
        <v>33</v>
      </c>
      <c r="D34" s="109" t="s">
        <v>23797</v>
      </c>
      <c r="E34" s="111" t="str">
        <f aca="false">FilterPrice!AM$4</f>
        <v/>
      </c>
      <c r="F34" s="24" t="str">
        <f aca="false">FilterPrice!AM$5</f>
        <v/>
      </c>
      <c r="G34" s="24" t="n">
        <f aca="false">FilterPrice!AM$6</f>
        <v>20</v>
      </c>
      <c r="H34" s="24" t="n">
        <f aca="false">FilterPrice!AM$7</f>
        <v>20</v>
      </c>
      <c r="I34" s="24" t="n">
        <f aca="false">FilterPrice!AM$8</f>
        <v>52</v>
      </c>
      <c r="J34" s="24" t="n">
        <f aca="false">FilterPrice!AM$9</f>
        <v>80</v>
      </c>
      <c r="K34" s="24" t="n">
        <f aca="false">AVERAGE(FilterPrice!AM$10:AM$11)</f>
        <v>120</v>
      </c>
      <c r="L34" s="24" t="n">
        <f aca="false">FilterPrice!AM$12</f>
        <v>46.25</v>
      </c>
      <c r="M34" s="24" t="n">
        <f aca="false">AVERAGE(FilterPrice!AM$13:AM$15)</f>
        <v>42.25</v>
      </c>
      <c r="N34" s="24" t="n">
        <f aca="false">AVERAGE(FilterPrice!AM$4:AM$15)</f>
        <v>58.5</v>
      </c>
      <c r="O34" s="24" t="n">
        <f aca="false">AVERAGE(FilterPrice!AM$16:AM$27)</f>
        <v>50.9587500890096</v>
      </c>
      <c r="P34" s="62" t="n">
        <f aca="false">AVERAGE(FilterPrice!AM$28:AM$40)</f>
        <v>44.3020469714434</v>
      </c>
      <c r="Q34" s="24"/>
      <c r="R34" s="24"/>
    </row>
    <row r="35" customFormat="false" ht="12.75" hidden="false" customHeight="false" outlineLevel="0" collapsed="false">
      <c r="C35" s="13" t="n">
        <f aca="false">C34+1</f>
        <v>34</v>
      </c>
      <c r="D35" s="109" t="s">
        <v>23798</v>
      </c>
      <c r="E35" s="111" t="str">
        <f aca="false">FilterPrice!AN$4</f>
        <v/>
      </c>
      <c r="F35" s="24" t="str">
        <f aca="false">FilterPrice!AN$5</f>
        <v/>
      </c>
      <c r="G35" s="24" t="n">
        <f aca="false">FilterPrice!AN$6</f>
        <v>28</v>
      </c>
      <c r="H35" s="24" t="n">
        <f aca="false">FilterPrice!AN$7</f>
        <v>28</v>
      </c>
      <c r="I35" s="24" t="n">
        <f aca="false">FilterPrice!AN$8</f>
        <v>46.75</v>
      </c>
      <c r="J35" s="24" t="n">
        <f aca="false">FilterPrice!AN$9</f>
        <v>73.9999923706055</v>
      </c>
      <c r="K35" s="24" t="n">
        <f aca="false">AVERAGE(FilterPrice!AN$10:AN$11)</f>
        <v>117.25</v>
      </c>
      <c r="L35" s="24" t="n">
        <f aca="false">FilterPrice!AN$12</f>
        <v>43.2500038146973</v>
      </c>
      <c r="M35" s="24" t="n">
        <f aca="false">AVERAGE(FilterPrice!AN$13:AN$15)</f>
        <v>41.5</v>
      </c>
      <c r="N35" s="24" t="n">
        <f aca="false">AVERAGE(FilterPrice!AN$4:AN$15)</f>
        <v>57.8999996185303</v>
      </c>
      <c r="O35" s="24" t="n">
        <f aca="false">AVERAGE(FilterPrice!AN$16:AN$27)</f>
        <v>48.5617799758911</v>
      </c>
      <c r="P35" s="62" t="n">
        <f aca="false">AVERAGE(FilterPrice!AN$28:AN$40)</f>
        <v>43.6687636986757</v>
      </c>
      <c r="Q35" s="24"/>
      <c r="R35" s="24"/>
    </row>
    <row r="36" customFormat="false" ht="12.75" hidden="false" customHeight="false" outlineLevel="0" collapsed="false">
      <c r="C36" s="13" t="n">
        <f aca="false">C35+1</f>
        <v>35</v>
      </c>
      <c r="D36" s="109" t="s">
        <v>23799</v>
      </c>
      <c r="E36" s="111" t="str">
        <f aca="false">FilterPrice!AO$4</f>
        <v/>
      </c>
      <c r="F36" s="24" t="str">
        <f aca="false">FilterPrice!AO$5</f>
        <v/>
      </c>
      <c r="G36" s="24" t="n">
        <f aca="false">FilterPrice!AO$6</f>
        <v>37.9969177246094</v>
      </c>
      <c r="H36" s="24" t="n">
        <f aca="false">FilterPrice!AO$7</f>
        <v>37.9969177246094</v>
      </c>
      <c r="I36" s="24" t="n">
        <f aca="false">FilterPrice!AO$8</f>
        <v>43.75</v>
      </c>
      <c r="J36" s="24" t="n">
        <f aca="false">FilterPrice!AO$9</f>
        <v>65.9999923706055</v>
      </c>
      <c r="K36" s="24" t="n">
        <f aca="false">AVERAGE(FilterPrice!AO$10:AO$11)</f>
        <v>101.25</v>
      </c>
      <c r="L36" s="24" t="n">
        <f aca="false">FilterPrice!AO$12</f>
        <v>41.7499961853027</v>
      </c>
      <c r="M36" s="24" t="n">
        <f aca="false">AVERAGE(FilterPrice!AO$13:AO$15)</f>
        <v>39.2730712890625</v>
      </c>
      <c r="N36" s="24" t="n">
        <f aca="false">AVERAGE(FilterPrice!AO$4:AO$15)</f>
        <v>54.7813037872314</v>
      </c>
      <c r="O36" s="24" t="n">
        <f aca="false">AVERAGE(FilterPrice!AO$16:AO$27)</f>
        <v>47.6955715815226</v>
      </c>
      <c r="P36" s="62" t="n">
        <f aca="false">AVERAGE(FilterPrice!AO$28:AO$40)</f>
        <v>45.4661644666623</v>
      </c>
      <c r="Q36" s="24"/>
      <c r="R36" s="24"/>
    </row>
    <row r="37" customFormat="false" ht="12.75" hidden="false" customHeight="false" outlineLevel="0" collapsed="false">
      <c r="C37" s="13" t="n">
        <f aca="false">C36+1</f>
        <v>36</v>
      </c>
      <c r="D37" s="109" t="s">
        <v>23800</v>
      </c>
      <c r="E37" s="111" t="str">
        <f aca="false">FilterPrice!AP$4</f>
        <v/>
      </c>
      <c r="F37" s="24" t="str">
        <f aca="false">FilterPrice!AP$5</f>
        <v/>
      </c>
      <c r="G37" s="24" t="n">
        <f aca="false">FilterPrice!AP$6</f>
        <v>38</v>
      </c>
      <c r="H37" s="24" t="n">
        <f aca="false">FilterPrice!AP$7</f>
        <v>38</v>
      </c>
      <c r="I37" s="24" t="n">
        <f aca="false">FilterPrice!AP$8</f>
        <v>49.25</v>
      </c>
      <c r="J37" s="24" t="n">
        <f aca="false">FilterPrice!AP$9</f>
        <v>75.2499923706055</v>
      </c>
      <c r="K37" s="24" t="n">
        <f aca="false">AVERAGE(FilterPrice!AP$10:AP$11)</f>
        <v>117.75</v>
      </c>
      <c r="L37" s="24" t="n">
        <f aca="false">FilterPrice!AP$12</f>
        <v>51.7500038146973</v>
      </c>
      <c r="M37" s="24" t="n">
        <f aca="false">AVERAGE(FilterPrice!AP$13:AP$15)</f>
        <v>44.5</v>
      </c>
      <c r="N37" s="24" t="n">
        <f aca="false">AVERAGE(FilterPrice!AP$4:AP$15)</f>
        <v>62.1249996185303</v>
      </c>
      <c r="O37" s="24" t="n">
        <f aca="false">AVERAGE(FilterPrice!AP$16:AP$27)</f>
        <v>49.6034466425578</v>
      </c>
      <c r="P37" s="62" t="n">
        <f aca="false">AVERAGE(FilterPrice!AP$28:AP$40)</f>
        <v>44.5997733580761</v>
      </c>
      <c r="Q37" s="24"/>
      <c r="R37" s="24"/>
    </row>
    <row r="38" customFormat="false" ht="12.75" hidden="false" customHeight="false" outlineLevel="0" collapsed="false">
      <c r="C38" s="13" t="n">
        <f aca="false">C37+1</f>
        <v>37</v>
      </c>
      <c r="D38" s="112" t="s">
        <v>23801</v>
      </c>
      <c r="E38" s="111" t="str">
        <f aca="false">FilterPrice!AQ$4</f>
        <v/>
      </c>
      <c r="F38" s="24" t="str">
        <f aca="false">FilterPrice!AQ$5</f>
        <v/>
      </c>
      <c r="G38" s="24" t="n">
        <f aca="false">FilterPrice!AQ$6</f>
        <v>30</v>
      </c>
      <c r="H38" s="24" t="n">
        <f aca="false">FilterPrice!AQ$7</f>
        <v>30</v>
      </c>
      <c r="I38" s="24" t="n">
        <f aca="false">FilterPrice!AQ$8</f>
        <v>43.75</v>
      </c>
      <c r="J38" s="24" t="n">
        <f aca="false">FilterPrice!AQ$9</f>
        <v>70.4999923706055</v>
      </c>
      <c r="K38" s="24" t="n">
        <f aca="false">AVERAGE(FilterPrice!AQ$10:AQ$11)</f>
        <v>112.75</v>
      </c>
      <c r="L38" s="24" t="n">
        <f aca="false">FilterPrice!AQ$12</f>
        <v>40.9999961853027</v>
      </c>
      <c r="M38" s="24" t="n">
        <f aca="false">AVERAGE(FilterPrice!AQ$13:AQ$15)</f>
        <v>40.5233319600423</v>
      </c>
      <c r="N38" s="24" t="n">
        <f aca="false">AVERAGE(FilterPrice!AQ$4:AQ$15)</f>
        <v>56.2319984436035</v>
      </c>
      <c r="O38" s="24" t="n">
        <f aca="false">AVERAGE(FilterPrice!AQ$16:AQ$27)</f>
        <v>47.1391124725342</v>
      </c>
      <c r="P38" s="62" t="n">
        <f aca="false">AVERAGE(FilterPrice!AQ$28:AQ$40)</f>
        <v>41.8342377677331</v>
      </c>
      <c r="Q38" s="24"/>
      <c r="R38" s="24"/>
    </row>
    <row r="39" customFormat="false" ht="12.75" hidden="false" customHeight="false" outlineLevel="0" collapsed="false">
      <c r="C39" s="13" t="n">
        <f aca="false">C38+1</f>
        <v>38</v>
      </c>
      <c r="D39" s="109" t="s">
        <v>23802</v>
      </c>
      <c r="E39" s="111" t="str">
        <f aca="false">FilterPrice!AR$4</f>
        <v/>
      </c>
      <c r="F39" s="24" t="str">
        <f aca="false">FilterPrice!AR$5</f>
        <v/>
      </c>
      <c r="G39" s="24" t="n">
        <f aca="false">FilterPrice!AR$6</f>
        <v>38.5</v>
      </c>
      <c r="H39" s="24" t="n">
        <f aca="false">FilterPrice!AR$7</f>
        <v>38.5</v>
      </c>
      <c r="I39" s="24" t="n">
        <f aca="false">FilterPrice!AR$8</f>
        <v>55.75</v>
      </c>
      <c r="J39" s="24" t="n">
        <f aca="false">FilterPrice!AR$9</f>
        <v>82.5</v>
      </c>
      <c r="K39" s="24" t="n">
        <f aca="false">AVERAGE(FilterPrice!AR$10:AR$11)</f>
        <v>122.75</v>
      </c>
      <c r="L39" s="24" t="n">
        <f aca="false">FilterPrice!AR$12</f>
        <v>49.75</v>
      </c>
      <c r="M39" s="24" t="n">
        <f aca="false">AVERAGE(FilterPrice!AR$13:AR$15)</f>
        <v>45.75</v>
      </c>
      <c r="N39" s="24" t="n">
        <f aca="false">AVERAGE(FilterPrice!AR$4:AR$15)</f>
        <v>64.775</v>
      </c>
      <c r="O39" s="24" t="n">
        <f aca="false">AVERAGE(FilterPrice!AR$16:AR$27)</f>
        <v>52.0200001398722</v>
      </c>
      <c r="P39" s="62" t="n">
        <f aca="false">AVERAGE(FilterPrice!AR$28:AR$40)</f>
        <v>45.361758525555</v>
      </c>
      <c r="Q39" s="24"/>
      <c r="R39" s="24"/>
    </row>
    <row r="40" customFormat="false" ht="12.75" hidden="false" customHeight="false" outlineLevel="0" collapsed="false">
      <c r="C40" s="13" t="n">
        <f aca="false">C39+1</f>
        <v>39</v>
      </c>
      <c r="D40" s="104" t="s">
        <v>23803</v>
      </c>
      <c r="E40" s="113" t="str">
        <f aca="false">FilterPrice!AS$4</f>
        <v/>
      </c>
      <c r="F40" s="65" t="str">
        <f aca="false">FilterPrice!AS$5</f>
        <v/>
      </c>
      <c r="G40" s="65" t="n">
        <f aca="false">FilterPrice!AS$6</f>
        <v>43.9999885559082</v>
      </c>
      <c r="H40" s="65" t="n">
        <f aca="false">FilterPrice!AS$7</f>
        <v>43.9999885559082</v>
      </c>
      <c r="I40" s="65" t="n">
        <f aca="false">FilterPrice!AS$8</f>
        <v>58.75</v>
      </c>
      <c r="J40" s="65" t="n">
        <f aca="false">FilterPrice!AS$9</f>
        <v>69</v>
      </c>
      <c r="K40" s="65" t="n">
        <f aca="false">AVERAGE(FilterPrice!AS$10:AS$11)</f>
        <v>93</v>
      </c>
      <c r="L40" s="65" t="n">
        <f aca="false">FilterPrice!AS$12</f>
        <v>55.5000038146973</v>
      </c>
      <c r="M40" s="65" t="n">
        <f aca="false">AVERAGE(FilterPrice!AS$13:AS$15)</f>
        <v>46.4833234151204</v>
      </c>
      <c r="N40" s="65" t="n">
        <f aca="false">AVERAGE(FilterPrice!AS$4:AS$15)</f>
        <v>59.6699951171875</v>
      </c>
      <c r="O40" s="65" t="n">
        <f aca="false">AVERAGE(FilterPrice!AS$16:AS$27)</f>
        <v>47.0866638819377</v>
      </c>
      <c r="P40" s="66" t="n">
        <f aca="false">AVERAGE(FilterPrice!AS$28:AS$40)</f>
        <v>44.4235231106098</v>
      </c>
    </row>
    <row r="41" customFormat="false" ht="12.75" hidden="false" customHeight="false" outlineLevel="0" collapsed="false">
      <c r="A41" s="13" t="n">
        <f aca="false">A28+1</f>
        <v>4</v>
      </c>
      <c r="B41" s="104" t="n">
        <f aca="false">FilterPrice!$A$1</f>
        <v>36981</v>
      </c>
      <c r="C41" s="13" t="n">
        <f aca="false">C40+1</f>
        <v>40</v>
      </c>
      <c r="D41" s="109" t="s">
        <v>23791</v>
      </c>
      <c r="E41" s="110" t="str">
        <f aca="false">FilterPrice!AG$4</f>
        <v/>
      </c>
      <c r="F41" s="59" t="str">
        <f aca="false">FilterPrice!AG$5</f>
        <v/>
      </c>
      <c r="G41" s="59" t="n">
        <f aca="false">FilterPrice!AG$6</f>
        <v>46</v>
      </c>
      <c r="H41" s="59" t="n">
        <f aca="false">FilterPrice!AG$7</f>
        <v>46</v>
      </c>
      <c r="I41" s="59" t="n">
        <f aca="false">FilterPrice!AG$8</f>
        <v>60.25</v>
      </c>
      <c r="J41" s="59" t="n">
        <f aca="false">FilterPrice!AG$9</f>
        <v>76.75</v>
      </c>
      <c r="K41" s="59" t="n">
        <f aca="false">AVERAGE(FilterPrice!AG$10:AG$11)</f>
        <v>112</v>
      </c>
      <c r="L41" s="59" t="n">
        <f aca="false">FilterPrice!AG$12</f>
        <v>59</v>
      </c>
      <c r="M41" s="59" t="n">
        <f aca="false">AVERAGE(FilterPrice!AG$13:AG$15)</f>
        <v>54.5</v>
      </c>
      <c r="N41" s="59" t="n">
        <f aca="false">AVERAGE(FilterPrice!AG$4:AG$15)</f>
        <v>67.55</v>
      </c>
      <c r="O41" s="59" t="n">
        <f aca="false">AVERAGE(FilterPrice!AG$16:AG$27)</f>
        <v>59.9375</v>
      </c>
      <c r="P41" s="60" t="n">
        <f aca="false">AVERAGE(FilterPrice!AG$28:AG$40)</f>
        <v>53.0955128205128</v>
      </c>
      <c r="Q41" s="24"/>
      <c r="R41" s="24"/>
    </row>
    <row r="42" customFormat="false" ht="12.75" hidden="false" customHeight="false" outlineLevel="0" collapsed="false">
      <c r="C42" s="13" t="n">
        <f aca="false">C41+1</f>
        <v>41</v>
      </c>
      <c r="D42" s="109" t="s">
        <v>23792</v>
      </c>
      <c r="E42" s="111" t="str">
        <f aca="false">FilterPrice!AH$4</f>
        <v/>
      </c>
      <c r="F42" s="24" t="str">
        <f aca="false">FilterPrice!AH$5</f>
        <v/>
      </c>
      <c r="G42" s="24" t="n">
        <f aca="false">FilterPrice!AH$6</f>
        <v>33</v>
      </c>
      <c r="H42" s="24" t="n">
        <f aca="false">FilterPrice!AH$7</f>
        <v>33</v>
      </c>
      <c r="I42" s="24" t="n">
        <f aca="false">FilterPrice!AH$8</f>
        <v>48.25</v>
      </c>
      <c r="J42" s="24" t="n">
        <f aca="false">FilterPrice!AH$9</f>
        <v>74</v>
      </c>
      <c r="K42" s="24" t="n">
        <f aca="false">AVERAGE(FilterPrice!AH$10:AH$11)</f>
        <v>113.75</v>
      </c>
      <c r="L42" s="24" t="n">
        <f aca="false">FilterPrice!AH$12</f>
        <v>44</v>
      </c>
      <c r="M42" s="24" t="n">
        <f aca="false">AVERAGE(FilterPrice!AH$13:AH$15)</f>
        <v>40.9166666666667</v>
      </c>
      <c r="N42" s="24" t="n">
        <f aca="false">AVERAGE(FilterPrice!AH$4:AH$15)</f>
        <v>58.25</v>
      </c>
      <c r="O42" s="24" t="n">
        <f aca="false">AVERAGE(FilterPrice!AH$16:AH$27)</f>
        <v>50.25</v>
      </c>
      <c r="P42" s="62" t="n">
        <f aca="false">AVERAGE(FilterPrice!AH$28:AH$40)</f>
        <v>45.5446793116056</v>
      </c>
      <c r="Q42" s="24"/>
      <c r="R42" s="24"/>
    </row>
    <row r="43" customFormat="false" ht="12.75" hidden="false" customHeight="false" outlineLevel="0" collapsed="false">
      <c r="C43" s="13" t="n">
        <f aca="false">C42+1</f>
        <v>42</v>
      </c>
      <c r="D43" s="109" t="s">
        <v>23793</v>
      </c>
      <c r="E43" s="111" t="str">
        <f aca="false">FilterPrice!AI$4</f>
        <v/>
      </c>
      <c r="F43" s="24" t="str">
        <f aca="false">FilterPrice!AI$5</f>
        <v/>
      </c>
      <c r="G43" s="24" t="n">
        <f aca="false">FilterPrice!AI$6</f>
        <v>51</v>
      </c>
      <c r="H43" s="24" t="n">
        <f aca="false">FilterPrice!AI$7</f>
        <v>51</v>
      </c>
      <c r="I43" s="24" t="n">
        <f aca="false">FilterPrice!AI$8</f>
        <v>58.5</v>
      </c>
      <c r="J43" s="24" t="n">
        <f aca="false">FilterPrice!AI$9</f>
        <v>76</v>
      </c>
      <c r="K43" s="24" t="n">
        <f aca="false">AVERAGE(FilterPrice!AI$10:AI$11)</f>
        <v>100.5</v>
      </c>
      <c r="L43" s="24" t="n">
        <f aca="false">FilterPrice!AI$12</f>
        <v>57</v>
      </c>
      <c r="M43" s="24" t="n">
        <f aca="false">AVERAGE(FilterPrice!AI$13:AI$15)</f>
        <v>55.75</v>
      </c>
      <c r="N43" s="24" t="n">
        <f aca="false">AVERAGE(FilterPrice!AI$4:AI$15)</f>
        <v>66.175</v>
      </c>
      <c r="O43" s="24" t="n">
        <f aca="false">AVERAGE(FilterPrice!AI$16:AI$27)</f>
        <v>58.2708333333333</v>
      </c>
      <c r="P43" s="62" t="n">
        <f aca="false">AVERAGE(FilterPrice!AI$28:AI$40)</f>
        <v>49.2141025641026</v>
      </c>
      <c r="Q43" s="24"/>
      <c r="R43" s="24"/>
    </row>
    <row r="44" customFormat="false" ht="12.75" hidden="false" customHeight="false" outlineLevel="0" collapsed="false">
      <c r="C44" s="13" t="n">
        <f aca="false">C43+1</f>
        <v>43</v>
      </c>
      <c r="D44" s="109" t="s">
        <v>23794</v>
      </c>
      <c r="E44" s="111" t="str">
        <f aca="false">FilterPrice!AJ$4</f>
        <v/>
      </c>
      <c r="F44" s="24" t="str">
        <f aca="false">FilterPrice!AJ$5</f>
        <v/>
      </c>
      <c r="G44" s="24" t="n">
        <f aca="false">FilterPrice!AJ$6</f>
        <v>35.5</v>
      </c>
      <c r="H44" s="24" t="n">
        <f aca="false">FilterPrice!AJ$7</f>
        <v>35.5</v>
      </c>
      <c r="I44" s="24" t="n">
        <f aca="false">FilterPrice!AJ$8</f>
        <v>45</v>
      </c>
      <c r="J44" s="24" t="n">
        <f aca="false">FilterPrice!AJ$9</f>
        <v>56.25</v>
      </c>
      <c r="K44" s="24" t="n">
        <f aca="false">AVERAGE(FilterPrice!AJ$10:AJ$11)</f>
        <v>71</v>
      </c>
      <c r="L44" s="24" t="n">
        <f aca="false">FilterPrice!AJ$12</f>
        <v>44.5</v>
      </c>
      <c r="M44" s="24" t="n">
        <f aca="false">AVERAGE(FilterPrice!AJ$13:AJ$15)</f>
        <v>42.25</v>
      </c>
      <c r="N44" s="24" t="n">
        <f aca="false">AVERAGE(FilterPrice!AJ$4:AJ$15)</f>
        <v>48.55</v>
      </c>
      <c r="O44" s="24" t="n">
        <f aca="false">AVERAGE(FilterPrice!AJ$16:AJ$27)</f>
        <v>45</v>
      </c>
      <c r="P44" s="62" t="n">
        <f aca="false">AVERAGE(FilterPrice!AJ$28:AJ$40)</f>
        <v>41.199358974359</v>
      </c>
      <c r="Q44" s="24"/>
      <c r="R44" s="24"/>
    </row>
    <row r="45" customFormat="false" ht="12.75" hidden="false" customHeight="false" outlineLevel="0" collapsed="false">
      <c r="C45" s="13" t="n">
        <f aca="false">C44+1</f>
        <v>44</v>
      </c>
      <c r="D45" s="109" t="s">
        <v>23795</v>
      </c>
      <c r="E45" s="111" t="str">
        <f aca="false">FilterPrice!AK$4</f>
        <v/>
      </c>
      <c r="F45" s="24" t="str">
        <f aca="false">FilterPrice!AK$5</f>
        <v/>
      </c>
      <c r="G45" s="24" t="n">
        <f aca="false">FilterPrice!AK$6</f>
        <v>33</v>
      </c>
      <c r="H45" s="24" t="n">
        <f aca="false">FilterPrice!AK$7</f>
        <v>33</v>
      </c>
      <c r="I45" s="24" t="n">
        <f aca="false">FilterPrice!AK$8</f>
        <v>48.25</v>
      </c>
      <c r="J45" s="24" t="n">
        <f aca="false">FilterPrice!AK$9</f>
        <v>74</v>
      </c>
      <c r="K45" s="24" t="n">
        <f aca="false">AVERAGE(FilterPrice!AK$10:AK$11)</f>
        <v>114</v>
      </c>
      <c r="L45" s="24" t="n">
        <f aca="false">FilterPrice!AK$12</f>
        <v>46</v>
      </c>
      <c r="M45" s="24" t="n">
        <f aca="false">AVERAGE(FilterPrice!AK$13:AK$15)</f>
        <v>42</v>
      </c>
      <c r="N45" s="24" t="n">
        <f aca="false">AVERAGE(FilterPrice!AK$4:AK$15)</f>
        <v>58.825</v>
      </c>
      <c r="O45" s="24" t="n">
        <f aca="false">AVERAGE(FilterPrice!AK$16:AK$27)</f>
        <v>50.7291666666667</v>
      </c>
      <c r="P45" s="62" t="n">
        <f aca="false">AVERAGE(FilterPrice!AK$28:AK$40)</f>
        <v>43.2708333333333</v>
      </c>
      <c r="Q45" s="24"/>
      <c r="R45" s="24"/>
    </row>
    <row r="46" customFormat="false" ht="12.75" hidden="false" customHeight="false" outlineLevel="0" collapsed="false">
      <c r="C46" s="13" t="n">
        <f aca="false">C45+1</f>
        <v>45</v>
      </c>
      <c r="D46" s="109" t="s">
        <v>23796</v>
      </c>
      <c r="E46" s="111" t="str">
        <f aca="false">FilterPrice!AL$4</f>
        <v/>
      </c>
      <c r="F46" s="24" t="str">
        <f aca="false">FilterPrice!AL$5</f>
        <v/>
      </c>
      <c r="G46" s="24" t="n">
        <f aca="false">FilterPrice!AL$6</f>
        <v>55</v>
      </c>
      <c r="H46" s="24" t="n">
        <f aca="false">FilterPrice!AL$7</f>
        <v>55</v>
      </c>
      <c r="I46" s="24" t="n">
        <f aca="false">FilterPrice!AL$8</f>
        <v>67.25</v>
      </c>
      <c r="J46" s="24" t="n">
        <f aca="false">FilterPrice!AL$9</f>
        <v>86.5</v>
      </c>
      <c r="K46" s="24" t="n">
        <f aca="false">AVERAGE(FilterPrice!AL$10:AL$11)</f>
        <v>127.75</v>
      </c>
      <c r="L46" s="24" t="n">
        <f aca="false">FilterPrice!AL$12</f>
        <v>64.75</v>
      </c>
      <c r="M46" s="24" t="n">
        <f aca="false">AVERAGE(FilterPrice!AL$13:AL$15)</f>
        <v>59.5</v>
      </c>
      <c r="N46" s="24" t="n">
        <f aca="false">AVERAGE(FilterPrice!AL$4:AL$15)</f>
        <v>76.25</v>
      </c>
      <c r="O46" s="24" t="n">
        <f aca="false">AVERAGE(FilterPrice!AL$16:AL$27)</f>
        <v>68.375</v>
      </c>
      <c r="P46" s="62" t="n">
        <f aca="false">AVERAGE(FilterPrice!AL$28:AL$40)</f>
        <v>62.2366025641026</v>
      </c>
      <c r="Q46" s="24"/>
      <c r="R46" s="24"/>
    </row>
    <row r="47" customFormat="false" ht="12.75" hidden="false" customHeight="false" outlineLevel="0" collapsed="false">
      <c r="C47" s="13" t="n">
        <f aca="false">C46+1</f>
        <v>46</v>
      </c>
      <c r="D47" s="109" t="s">
        <v>23797</v>
      </c>
      <c r="E47" s="111" t="str">
        <f aca="false">FilterPrice!AM$4</f>
        <v/>
      </c>
      <c r="F47" s="24" t="str">
        <f aca="false">FilterPrice!AM$5</f>
        <v/>
      </c>
      <c r="G47" s="24" t="n">
        <f aca="false">FilterPrice!AM$6</f>
        <v>20</v>
      </c>
      <c r="H47" s="24" t="n">
        <f aca="false">FilterPrice!AM$7</f>
        <v>20</v>
      </c>
      <c r="I47" s="24" t="n">
        <f aca="false">FilterPrice!AM$8</f>
        <v>52</v>
      </c>
      <c r="J47" s="24" t="n">
        <f aca="false">FilterPrice!AM$9</f>
        <v>80</v>
      </c>
      <c r="K47" s="24" t="n">
        <f aca="false">AVERAGE(FilterPrice!AM$10:AM$11)</f>
        <v>120</v>
      </c>
      <c r="L47" s="24" t="n">
        <f aca="false">FilterPrice!AM$12</f>
        <v>46.25</v>
      </c>
      <c r="M47" s="24" t="n">
        <f aca="false">AVERAGE(FilterPrice!AM$13:AM$15)</f>
        <v>42.25</v>
      </c>
      <c r="N47" s="24" t="n">
        <f aca="false">AVERAGE(FilterPrice!AM$4:AM$15)</f>
        <v>58.5</v>
      </c>
      <c r="O47" s="24" t="n">
        <f aca="false">AVERAGE(FilterPrice!AM$16:AM$27)</f>
        <v>50.9587500890096</v>
      </c>
      <c r="P47" s="62" t="n">
        <f aca="false">AVERAGE(FilterPrice!AM$28:AM$40)</f>
        <v>44.3020469714434</v>
      </c>
      <c r="Q47" s="24"/>
      <c r="R47" s="24"/>
    </row>
    <row r="48" customFormat="false" ht="12.75" hidden="false" customHeight="false" outlineLevel="0" collapsed="false">
      <c r="C48" s="13" t="n">
        <f aca="false">C47+1</f>
        <v>47</v>
      </c>
      <c r="D48" s="109" t="s">
        <v>23798</v>
      </c>
      <c r="E48" s="111" t="str">
        <f aca="false">FilterPrice!AN$4</f>
        <v/>
      </c>
      <c r="F48" s="24" t="str">
        <f aca="false">FilterPrice!AN$5</f>
        <v/>
      </c>
      <c r="G48" s="24" t="n">
        <f aca="false">FilterPrice!AN$6</f>
        <v>28</v>
      </c>
      <c r="H48" s="24" t="n">
        <f aca="false">FilterPrice!AN$7</f>
        <v>28</v>
      </c>
      <c r="I48" s="24" t="n">
        <f aca="false">FilterPrice!AN$8</f>
        <v>46.75</v>
      </c>
      <c r="J48" s="24" t="n">
        <f aca="false">FilterPrice!AN$9</f>
        <v>73.9999923706055</v>
      </c>
      <c r="K48" s="24" t="n">
        <f aca="false">AVERAGE(FilterPrice!AN$10:AN$11)</f>
        <v>117.25</v>
      </c>
      <c r="L48" s="24" t="n">
        <f aca="false">FilterPrice!AN$12</f>
        <v>43.2500038146973</v>
      </c>
      <c r="M48" s="24" t="n">
        <f aca="false">AVERAGE(FilterPrice!AN$13:AN$15)</f>
        <v>41.5</v>
      </c>
      <c r="N48" s="24" t="n">
        <f aca="false">AVERAGE(FilterPrice!AN$4:AN$15)</f>
        <v>57.8999996185303</v>
      </c>
      <c r="O48" s="24" t="n">
        <f aca="false">AVERAGE(FilterPrice!AN$16:AN$27)</f>
        <v>48.5617799758911</v>
      </c>
      <c r="P48" s="62" t="n">
        <f aca="false">AVERAGE(FilterPrice!AN$28:AN$40)</f>
        <v>43.6687636986757</v>
      </c>
      <c r="Q48" s="24"/>
      <c r="R48" s="24"/>
    </row>
    <row r="49" customFormat="false" ht="12.75" hidden="false" customHeight="false" outlineLevel="0" collapsed="false">
      <c r="C49" s="13" t="n">
        <f aca="false">C48+1</f>
        <v>48</v>
      </c>
      <c r="D49" s="109" t="s">
        <v>23799</v>
      </c>
      <c r="E49" s="111" t="str">
        <f aca="false">FilterPrice!AO$4</f>
        <v/>
      </c>
      <c r="F49" s="24" t="str">
        <f aca="false">FilterPrice!AO$5</f>
        <v/>
      </c>
      <c r="G49" s="24" t="n">
        <f aca="false">FilterPrice!AO$6</f>
        <v>37.9969177246094</v>
      </c>
      <c r="H49" s="24" t="n">
        <f aca="false">FilterPrice!AO$7</f>
        <v>37.9969177246094</v>
      </c>
      <c r="I49" s="24" t="n">
        <f aca="false">FilterPrice!AO$8</f>
        <v>43.75</v>
      </c>
      <c r="J49" s="24" t="n">
        <f aca="false">FilterPrice!AO$9</f>
        <v>65.9999923706055</v>
      </c>
      <c r="K49" s="24" t="n">
        <f aca="false">AVERAGE(FilterPrice!AO$10:AO$11)</f>
        <v>101.25</v>
      </c>
      <c r="L49" s="24" t="n">
        <f aca="false">FilterPrice!AO$12</f>
        <v>41.7499961853027</v>
      </c>
      <c r="M49" s="24" t="n">
        <f aca="false">AVERAGE(FilterPrice!AO$13:AO$15)</f>
        <v>39.2730712890625</v>
      </c>
      <c r="N49" s="24" t="n">
        <f aca="false">AVERAGE(FilterPrice!AO$4:AO$15)</f>
        <v>54.7813037872314</v>
      </c>
      <c r="O49" s="24" t="n">
        <f aca="false">AVERAGE(FilterPrice!AO$16:AO$27)</f>
        <v>47.6955715815226</v>
      </c>
      <c r="P49" s="62" t="n">
        <f aca="false">AVERAGE(FilterPrice!AO$28:AO$40)</f>
        <v>45.4661644666623</v>
      </c>
      <c r="Q49" s="24"/>
      <c r="R49" s="24"/>
    </row>
    <row r="50" customFormat="false" ht="12.75" hidden="false" customHeight="false" outlineLevel="0" collapsed="false">
      <c r="C50" s="13" t="n">
        <f aca="false">C49+1</f>
        <v>49</v>
      </c>
      <c r="D50" s="109" t="s">
        <v>23800</v>
      </c>
      <c r="E50" s="111" t="str">
        <f aca="false">FilterPrice!AP$4</f>
        <v/>
      </c>
      <c r="F50" s="24" t="str">
        <f aca="false">FilterPrice!AP$5</f>
        <v/>
      </c>
      <c r="G50" s="24" t="n">
        <f aca="false">FilterPrice!AP$6</f>
        <v>38</v>
      </c>
      <c r="H50" s="24" t="n">
        <f aca="false">FilterPrice!AP$7</f>
        <v>38</v>
      </c>
      <c r="I50" s="24" t="n">
        <f aca="false">FilterPrice!AP$8</f>
        <v>49.25</v>
      </c>
      <c r="J50" s="24" t="n">
        <f aca="false">FilterPrice!AP$9</f>
        <v>75.2499923706055</v>
      </c>
      <c r="K50" s="24" t="n">
        <f aca="false">AVERAGE(FilterPrice!AP$10:AP$11)</f>
        <v>117.75</v>
      </c>
      <c r="L50" s="24" t="n">
        <f aca="false">FilterPrice!AP$12</f>
        <v>51.7500038146973</v>
      </c>
      <c r="M50" s="24" t="n">
        <f aca="false">AVERAGE(FilterPrice!AP$13:AP$15)</f>
        <v>44.5</v>
      </c>
      <c r="N50" s="24" t="n">
        <f aca="false">AVERAGE(FilterPrice!AP$4:AP$15)</f>
        <v>62.1249996185303</v>
      </c>
      <c r="O50" s="24" t="n">
        <f aca="false">AVERAGE(FilterPrice!AP$16:AP$27)</f>
        <v>49.6034466425578</v>
      </c>
      <c r="P50" s="62" t="n">
        <f aca="false">AVERAGE(FilterPrice!AP$28:AP$40)</f>
        <v>44.5997733580761</v>
      </c>
      <c r="Q50" s="24"/>
      <c r="R50" s="24"/>
    </row>
    <row r="51" customFormat="false" ht="12.75" hidden="false" customHeight="false" outlineLevel="0" collapsed="false">
      <c r="C51" s="13" t="n">
        <f aca="false">C50+1</f>
        <v>50</v>
      </c>
      <c r="D51" s="112" t="s">
        <v>23801</v>
      </c>
      <c r="E51" s="111" t="str">
        <f aca="false">FilterPrice!AQ$4</f>
        <v/>
      </c>
      <c r="F51" s="24" t="str">
        <f aca="false">FilterPrice!AQ$5</f>
        <v/>
      </c>
      <c r="G51" s="24" t="n">
        <f aca="false">FilterPrice!AQ$6</f>
        <v>30</v>
      </c>
      <c r="H51" s="24" t="n">
        <f aca="false">FilterPrice!AQ$7</f>
        <v>30</v>
      </c>
      <c r="I51" s="24" t="n">
        <f aca="false">FilterPrice!AQ$8</f>
        <v>43.75</v>
      </c>
      <c r="J51" s="24" t="n">
        <f aca="false">FilterPrice!AQ$9</f>
        <v>70.4999923706055</v>
      </c>
      <c r="K51" s="24" t="n">
        <f aca="false">AVERAGE(FilterPrice!AQ$10:AQ$11)</f>
        <v>112.75</v>
      </c>
      <c r="L51" s="24" t="n">
        <f aca="false">FilterPrice!AQ$12</f>
        <v>40.9999961853027</v>
      </c>
      <c r="M51" s="24" t="n">
        <f aca="false">AVERAGE(FilterPrice!AQ$13:AQ$15)</f>
        <v>40.5233319600423</v>
      </c>
      <c r="N51" s="24" t="n">
        <f aca="false">AVERAGE(FilterPrice!AQ$4:AQ$15)</f>
        <v>56.2319984436035</v>
      </c>
      <c r="O51" s="24" t="n">
        <f aca="false">AVERAGE(FilterPrice!AQ$16:AQ$27)</f>
        <v>47.1391124725342</v>
      </c>
      <c r="P51" s="62" t="n">
        <f aca="false">AVERAGE(FilterPrice!AQ$28:AQ$40)</f>
        <v>41.8342377677331</v>
      </c>
      <c r="Q51" s="24"/>
      <c r="R51" s="24"/>
    </row>
    <row r="52" customFormat="false" ht="12.75" hidden="false" customHeight="false" outlineLevel="0" collapsed="false">
      <c r="C52" s="13" t="n">
        <f aca="false">C51+1</f>
        <v>51</v>
      </c>
      <c r="D52" s="109" t="s">
        <v>23802</v>
      </c>
      <c r="E52" s="111" t="str">
        <f aca="false">FilterPrice!AR$4</f>
        <v/>
      </c>
      <c r="F52" s="24" t="str">
        <f aca="false">FilterPrice!AR$5</f>
        <v/>
      </c>
      <c r="G52" s="24" t="n">
        <f aca="false">FilterPrice!AR$6</f>
        <v>38.5</v>
      </c>
      <c r="H52" s="24" t="n">
        <f aca="false">FilterPrice!AR$7</f>
        <v>38.5</v>
      </c>
      <c r="I52" s="24" t="n">
        <f aca="false">FilterPrice!AR$8</f>
        <v>55.75</v>
      </c>
      <c r="J52" s="24" t="n">
        <f aca="false">FilterPrice!AR$9</f>
        <v>82.5</v>
      </c>
      <c r="K52" s="24" t="n">
        <f aca="false">AVERAGE(FilterPrice!AR$10:AR$11)</f>
        <v>122.75</v>
      </c>
      <c r="L52" s="24" t="n">
        <f aca="false">FilterPrice!AR$12</f>
        <v>49.75</v>
      </c>
      <c r="M52" s="24" t="n">
        <f aca="false">AVERAGE(FilterPrice!AR$13:AR$15)</f>
        <v>45.75</v>
      </c>
      <c r="N52" s="24" t="n">
        <f aca="false">AVERAGE(FilterPrice!AR$4:AR$15)</f>
        <v>64.775</v>
      </c>
      <c r="O52" s="24" t="n">
        <f aca="false">AVERAGE(FilterPrice!AR$16:AR$27)</f>
        <v>52.0200001398722</v>
      </c>
      <c r="P52" s="62" t="n">
        <f aca="false">AVERAGE(FilterPrice!AR$28:AR$40)</f>
        <v>45.361758525555</v>
      </c>
      <c r="Q52" s="24"/>
      <c r="R52" s="24"/>
    </row>
    <row r="53" customFormat="false" ht="12.75" hidden="false" customHeight="false" outlineLevel="0" collapsed="false">
      <c r="C53" s="13" t="n">
        <f aca="false">C52+1</f>
        <v>52</v>
      </c>
      <c r="D53" s="104" t="s">
        <v>23803</v>
      </c>
      <c r="E53" s="113" t="str">
        <f aca="false">FilterPrice!AS$4</f>
        <v/>
      </c>
      <c r="F53" s="65" t="str">
        <f aca="false">FilterPrice!AS$5</f>
        <v/>
      </c>
      <c r="G53" s="65" t="n">
        <f aca="false">FilterPrice!AS$6</f>
        <v>43.9999885559082</v>
      </c>
      <c r="H53" s="65" t="n">
        <f aca="false">FilterPrice!AS$7</f>
        <v>43.9999885559082</v>
      </c>
      <c r="I53" s="65" t="n">
        <f aca="false">FilterPrice!AS$8</f>
        <v>58.75</v>
      </c>
      <c r="J53" s="65" t="n">
        <f aca="false">FilterPrice!AS$9</f>
        <v>69</v>
      </c>
      <c r="K53" s="65" t="n">
        <f aca="false">AVERAGE(FilterPrice!AS$10:AS$11)</f>
        <v>93</v>
      </c>
      <c r="L53" s="65" t="n">
        <f aca="false">FilterPrice!AS$12</f>
        <v>55.5000038146973</v>
      </c>
      <c r="M53" s="65" t="n">
        <f aca="false">AVERAGE(FilterPrice!AS$13:AS$15)</f>
        <v>46.4833234151204</v>
      </c>
      <c r="N53" s="65" t="n">
        <f aca="false">AVERAGE(FilterPrice!AS$4:AS$15)</f>
        <v>59.6699951171875</v>
      </c>
      <c r="O53" s="65" t="n">
        <f aca="false">AVERAGE(FilterPrice!AS$16:AS$27)</f>
        <v>47.0866638819377</v>
      </c>
      <c r="P53" s="66" t="n">
        <f aca="false">AVERAGE(FilterPrice!AS$28:AS$40)</f>
        <v>44.4235231106098</v>
      </c>
    </row>
    <row r="54" customFormat="false" ht="12.75" hidden="false" customHeight="false" outlineLevel="0" collapsed="false">
      <c r="A54" s="13" t="n">
        <f aca="false">A41+1</f>
        <v>5</v>
      </c>
      <c r="B54" s="104" t="n">
        <f aca="false">FilterPrice!$A$1</f>
        <v>36981</v>
      </c>
      <c r="C54" s="13" t="n">
        <f aca="false">C53+1</f>
        <v>53</v>
      </c>
      <c r="D54" s="109" t="s">
        <v>23791</v>
      </c>
      <c r="E54" s="110" t="str">
        <f aca="false">FilterPrice!AG$4</f>
        <v/>
      </c>
      <c r="F54" s="59" t="str">
        <f aca="false">FilterPrice!AG$5</f>
        <v/>
      </c>
      <c r="G54" s="59" t="n">
        <f aca="false">FilterPrice!AG$6</f>
        <v>46</v>
      </c>
      <c r="H54" s="59" t="n">
        <f aca="false">FilterPrice!AG$7</f>
        <v>46</v>
      </c>
      <c r="I54" s="59" t="n">
        <f aca="false">FilterPrice!AG$8</f>
        <v>60.25</v>
      </c>
      <c r="J54" s="59" t="n">
        <f aca="false">FilterPrice!AG$9</f>
        <v>76.75</v>
      </c>
      <c r="K54" s="59" t="n">
        <f aca="false">AVERAGE(FilterPrice!AG$10:AG$11)</f>
        <v>112</v>
      </c>
      <c r="L54" s="59" t="n">
        <f aca="false">FilterPrice!AG$12</f>
        <v>59</v>
      </c>
      <c r="M54" s="59" t="n">
        <f aca="false">AVERAGE(FilterPrice!AG$13:AG$15)</f>
        <v>54.5</v>
      </c>
      <c r="N54" s="59" t="n">
        <f aca="false">AVERAGE(FilterPrice!AG$4:AG$15)</f>
        <v>67.55</v>
      </c>
      <c r="O54" s="59" t="n">
        <f aca="false">AVERAGE(FilterPrice!AG$16:AG$27)</f>
        <v>59.9375</v>
      </c>
      <c r="P54" s="60" t="n">
        <f aca="false">AVERAGE(FilterPrice!AG$28:AG$40)</f>
        <v>53.0955128205128</v>
      </c>
      <c r="Q54" s="24"/>
      <c r="R54" s="24"/>
    </row>
    <row r="55" customFormat="false" ht="12.75" hidden="false" customHeight="false" outlineLevel="0" collapsed="false">
      <c r="C55" s="13" t="n">
        <f aca="false">C54+1</f>
        <v>54</v>
      </c>
      <c r="D55" s="109" t="s">
        <v>23792</v>
      </c>
      <c r="E55" s="111" t="str">
        <f aca="false">FilterPrice!AH$4</f>
        <v/>
      </c>
      <c r="F55" s="24" t="str">
        <f aca="false">FilterPrice!AH$5</f>
        <v/>
      </c>
      <c r="G55" s="24" t="n">
        <f aca="false">FilterPrice!AH$6</f>
        <v>33</v>
      </c>
      <c r="H55" s="24" t="n">
        <f aca="false">FilterPrice!AH$7</f>
        <v>33</v>
      </c>
      <c r="I55" s="24" t="n">
        <f aca="false">FilterPrice!AH$8</f>
        <v>48.25</v>
      </c>
      <c r="J55" s="24" t="n">
        <f aca="false">FilterPrice!AH$9</f>
        <v>74</v>
      </c>
      <c r="K55" s="24" t="n">
        <f aca="false">AVERAGE(FilterPrice!AH$10:AH$11)</f>
        <v>113.75</v>
      </c>
      <c r="L55" s="24" t="n">
        <f aca="false">FilterPrice!AH$12</f>
        <v>44</v>
      </c>
      <c r="M55" s="24" t="n">
        <f aca="false">AVERAGE(FilterPrice!AH$13:AH$15)</f>
        <v>40.9166666666667</v>
      </c>
      <c r="N55" s="24" t="n">
        <f aca="false">AVERAGE(FilterPrice!AH$4:AH$15)</f>
        <v>58.25</v>
      </c>
      <c r="O55" s="24" t="n">
        <f aca="false">AVERAGE(FilterPrice!AH$16:AH$27)</f>
        <v>50.25</v>
      </c>
      <c r="P55" s="62" t="n">
        <f aca="false">AVERAGE(FilterPrice!AH$28:AH$40)</f>
        <v>45.5446793116056</v>
      </c>
      <c r="Q55" s="24"/>
      <c r="R55" s="24"/>
    </row>
    <row r="56" customFormat="false" ht="12.75" hidden="false" customHeight="false" outlineLevel="0" collapsed="false">
      <c r="C56" s="13" t="n">
        <f aca="false">C55+1</f>
        <v>55</v>
      </c>
      <c r="D56" s="109" t="s">
        <v>23793</v>
      </c>
      <c r="E56" s="111" t="str">
        <f aca="false">FilterPrice!AI$4</f>
        <v/>
      </c>
      <c r="F56" s="24" t="str">
        <f aca="false">FilterPrice!AI$5</f>
        <v/>
      </c>
      <c r="G56" s="24" t="n">
        <f aca="false">FilterPrice!AI$6</f>
        <v>51</v>
      </c>
      <c r="H56" s="24" t="n">
        <f aca="false">FilterPrice!AI$7</f>
        <v>51</v>
      </c>
      <c r="I56" s="24" t="n">
        <f aca="false">FilterPrice!AI$8</f>
        <v>58.5</v>
      </c>
      <c r="J56" s="24" t="n">
        <f aca="false">FilterPrice!AI$9</f>
        <v>76</v>
      </c>
      <c r="K56" s="24" t="n">
        <f aca="false">AVERAGE(FilterPrice!AI$10:AI$11)</f>
        <v>100.5</v>
      </c>
      <c r="L56" s="24" t="n">
        <f aca="false">FilterPrice!AI$12</f>
        <v>57</v>
      </c>
      <c r="M56" s="24" t="n">
        <f aca="false">AVERAGE(FilterPrice!AI$13:AI$15)</f>
        <v>55.75</v>
      </c>
      <c r="N56" s="24" t="n">
        <f aca="false">AVERAGE(FilterPrice!AI$4:AI$15)</f>
        <v>66.175</v>
      </c>
      <c r="O56" s="24" t="n">
        <f aca="false">AVERAGE(FilterPrice!AI$16:AI$27)</f>
        <v>58.2708333333333</v>
      </c>
      <c r="P56" s="62" t="n">
        <f aca="false">AVERAGE(FilterPrice!AI$28:AI$40)</f>
        <v>49.2141025641026</v>
      </c>
      <c r="Q56" s="24"/>
      <c r="R56" s="24"/>
    </row>
    <row r="57" customFormat="false" ht="12.75" hidden="false" customHeight="false" outlineLevel="0" collapsed="false">
      <c r="C57" s="13" t="n">
        <f aca="false">C56+1</f>
        <v>56</v>
      </c>
      <c r="D57" s="109" t="s">
        <v>23794</v>
      </c>
      <c r="E57" s="111" t="str">
        <f aca="false">FilterPrice!AJ$4</f>
        <v/>
      </c>
      <c r="F57" s="24" t="str">
        <f aca="false">FilterPrice!AJ$5</f>
        <v/>
      </c>
      <c r="G57" s="24" t="n">
        <f aca="false">FilterPrice!AJ$6</f>
        <v>35.5</v>
      </c>
      <c r="H57" s="24" t="n">
        <f aca="false">FilterPrice!AJ$7</f>
        <v>35.5</v>
      </c>
      <c r="I57" s="24" t="n">
        <f aca="false">FilterPrice!AJ$8</f>
        <v>45</v>
      </c>
      <c r="J57" s="24" t="n">
        <f aca="false">FilterPrice!AJ$9</f>
        <v>56.25</v>
      </c>
      <c r="K57" s="24" t="n">
        <f aca="false">AVERAGE(FilterPrice!AJ$10:AJ$11)</f>
        <v>71</v>
      </c>
      <c r="L57" s="24" t="n">
        <f aca="false">FilterPrice!AJ$12</f>
        <v>44.5</v>
      </c>
      <c r="M57" s="24" t="n">
        <f aca="false">AVERAGE(FilterPrice!AJ$13:AJ$15)</f>
        <v>42.25</v>
      </c>
      <c r="N57" s="24" t="n">
        <f aca="false">AVERAGE(FilterPrice!AJ$4:AJ$15)</f>
        <v>48.55</v>
      </c>
      <c r="O57" s="24" t="n">
        <f aca="false">AVERAGE(FilterPrice!AJ$16:AJ$27)</f>
        <v>45</v>
      </c>
      <c r="P57" s="62" t="n">
        <f aca="false">AVERAGE(FilterPrice!AJ$28:AJ$40)</f>
        <v>41.199358974359</v>
      </c>
      <c r="Q57" s="24"/>
      <c r="R57" s="24"/>
    </row>
    <row r="58" customFormat="false" ht="12.75" hidden="false" customHeight="false" outlineLevel="0" collapsed="false">
      <c r="C58" s="13" t="n">
        <f aca="false">C57+1</f>
        <v>57</v>
      </c>
      <c r="D58" s="109" t="s">
        <v>23795</v>
      </c>
      <c r="E58" s="111" t="str">
        <f aca="false">FilterPrice!AK$4</f>
        <v/>
      </c>
      <c r="F58" s="24" t="str">
        <f aca="false">FilterPrice!AK$5</f>
        <v/>
      </c>
      <c r="G58" s="24" t="n">
        <f aca="false">FilterPrice!AK$6</f>
        <v>33</v>
      </c>
      <c r="H58" s="24" t="n">
        <f aca="false">FilterPrice!AK$7</f>
        <v>33</v>
      </c>
      <c r="I58" s="24" t="n">
        <f aca="false">FilterPrice!AK$8</f>
        <v>48.25</v>
      </c>
      <c r="J58" s="24" t="n">
        <f aca="false">FilterPrice!AK$9</f>
        <v>74</v>
      </c>
      <c r="K58" s="24" t="n">
        <f aca="false">AVERAGE(FilterPrice!AK$10:AK$11)</f>
        <v>114</v>
      </c>
      <c r="L58" s="24" t="n">
        <f aca="false">FilterPrice!AK$12</f>
        <v>46</v>
      </c>
      <c r="M58" s="24" t="n">
        <f aca="false">AVERAGE(FilterPrice!AK$13:AK$15)</f>
        <v>42</v>
      </c>
      <c r="N58" s="24" t="n">
        <f aca="false">AVERAGE(FilterPrice!AK$4:AK$15)</f>
        <v>58.825</v>
      </c>
      <c r="O58" s="24" t="n">
        <f aca="false">AVERAGE(FilterPrice!AK$16:AK$27)</f>
        <v>50.7291666666667</v>
      </c>
      <c r="P58" s="62" t="n">
        <f aca="false">AVERAGE(FilterPrice!AK$28:AK$40)</f>
        <v>43.2708333333333</v>
      </c>
      <c r="Q58" s="24"/>
      <c r="R58" s="24"/>
    </row>
    <row r="59" customFormat="false" ht="12.75" hidden="false" customHeight="false" outlineLevel="0" collapsed="false">
      <c r="C59" s="13" t="n">
        <f aca="false">C58+1</f>
        <v>58</v>
      </c>
      <c r="D59" s="109" t="s">
        <v>23796</v>
      </c>
      <c r="E59" s="111" t="str">
        <f aca="false">FilterPrice!AL$4</f>
        <v/>
      </c>
      <c r="F59" s="24" t="str">
        <f aca="false">FilterPrice!AL$5</f>
        <v/>
      </c>
      <c r="G59" s="24" t="n">
        <f aca="false">FilterPrice!AL$6</f>
        <v>55</v>
      </c>
      <c r="H59" s="24" t="n">
        <f aca="false">FilterPrice!AL$7</f>
        <v>55</v>
      </c>
      <c r="I59" s="24" t="n">
        <f aca="false">FilterPrice!AL$8</f>
        <v>67.25</v>
      </c>
      <c r="J59" s="24" t="n">
        <f aca="false">FilterPrice!AL$9</f>
        <v>86.5</v>
      </c>
      <c r="K59" s="24" t="n">
        <f aca="false">AVERAGE(FilterPrice!AL$10:AL$11)</f>
        <v>127.75</v>
      </c>
      <c r="L59" s="24" t="n">
        <f aca="false">FilterPrice!AL$12</f>
        <v>64.75</v>
      </c>
      <c r="M59" s="24" t="n">
        <f aca="false">AVERAGE(FilterPrice!AL$13:AL$15)</f>
        <v>59.5</v>
      </c>
      <c r="N59" s="24" t="n">
        <f aca="false">AVERAGE(FilterPrice!AL$4:AL$15)</f>
        <v>76.25</v>
      </c>
      <c r="O59" s="24" t="n">
        <f aca="false">AVERAGE(FilterPrice!AL$16:AL$27)</f>
        <v>68.375</v>
      </c>
      <c r="P59" s="62" t="n">
        <f aca="false">AVERAGE(FilterPrice!AL$28:AL$40)</f>
        <v>62.2366025641026</v>
      </c>
      <c r="Q59" s="24"/>
      <c r="R59" s="24"/>
    </row>
    <row r="60" customFormat="false" ht="12.75" hidden="false" customHeight="false" outlineLevel="0" collapsed="false">
      <c r="C60" s="13" t="n">
        <f aca="false">C59+1</f>
        <v>59</v>
      </c>
      <c r="D60" s="109" t="s">
        <v>23797</v>
      </c>
      <c r="E60" s="111" t="str">
        <f aca="false">FilterPrice!AM$4</f>
        <v/>
      </c>
      <c r="F60" s="24" t="str">
        <f aca="false">FilterPrice!AM$5</f>
        <v/>
      </c>
      <c r="G60" s="24" t="n">
        <f aca="false">FilterPrice!AM$6</f>
        <v>20</v>
      </c>
      <c r="H60" s="24" t="n">
        <f aca="false">FilterPrice!AM$7</f>
        <v>20</v>
      </c>
      <c r="I60" s="24" t="n">
        <f aca="false">FilterPrice!AM$8</f>
        <v>52</v>
      </c>
      <c r="J60" s="24" t="n">
        <f aca="false">FilterPrice!AM$9</f>
        <v>80</v>
      </c>
      <c r="K60" s="24" t="n">
        <f aca="false">AVERAGE(FilterPrice!AM$10:AM$11)</f>
        <v>120</v>
      </c>
      <c r="L60" s="24" t="n">
        <f aca="false">FilterPrice!AM$12</f>
        <v>46.25</v>
      </c>
      <c r="M60" s="24" t="n">
        <f aca="false">AVERAGE(FilterPrice!AM$13:AM$15)</f>
        <v>42.25</v>
      </c>
      <c r="N60" s="24" t="n">
        <f aca="false">AVERAGE(FilterPrice!AM$4:AM$15)</f>
        <v>58.5</v>
      </c>
      <c r="O60" s="24" t="n">
        <f aca="false">AVERAGE(FilterPrice!AM$16:AM$27)</f>
        <v>50.9587500890096</v>
      </c>
      <c r="P60" s="62" t="n">
        <f aca="false">AVERAGE(FilterPrice!AM$28:AM$40)</f>
        <v>44.3020469714434</v>
      </c>
      <c r="Q60" s="24"/>
      <c r="R60" s="24"/>
    </row>
    <row r="61" customFormat="false" ht="12.75" hidden="false" customHeight="false" outlineLevel="0" collapsed="false">
      <c r="C61" s="13" t="n">
        <f aca="false">C60+1</f>
        <v>60</v>
      </c>
      <c r="D61" s="109" t="s">
        <v>23798</v>
      </c>
      <c r="E61" s="111" t="str">
        <f aca="false">FilterPrice!AN$4</f>
        <v/>
      </c>
      <c r="F61" s="24" t="str">
        <f aca="false">FilterPrice!AN$5</f>
        <v/>
      </c>
      <c r="G61" s="24" t="n">
        <f aca="false">FilterPrice!AN$6</f>
        <v>28</v>
      </c>
      <c r="H61" s="24" t="n">
        <f aca="false">FilterPrice!AN$7</f>
        <v>28</v>
      </c>
      <c r="I61" s="24" t="n">
        <f aca="false">FilterPrice!AN$8</f>
        <v>46.75</v>
      </c>
      <c r="J61" s="24" t="n">
        <f aca="false">FilterPrice!AN$9</f>
        <v>73.9999923706055</v>
      </c>
      <c r="K61" s="24" t="n">
        <f aca="false">AVERAGE(FilterPrice!AN$10:AN$11)</f>
        <v>117.25</v>
      </c>
      <c r="L61" s="24" t="n">
        <f aca="false">FilterPrice!AN$12</f>
        <v>43.2500038146973</v>
      </c>
      <c r="M61" s="24" t="n">
        <f aca="false">AVERAGE(FilterPrice!AN$13:AN$15)</f>
        <v>41.5</v>
      </c>
      <c r="N61" s="24" t="n">
        <f aca="false">AVERAGE(FilterPrice!AN$4:AN$15)</f>
        <v>57.8999996185303</v>
      </c>
      <c r="O61" s="24" t="n">
        <f aca="false">AVERAGE(FilterPrice!AN$16:AN$27)</f>
        <v>48.5617799758911</v>
      </c>
      <c r="P61" s="62" t="n">
        <f aca="false">AVERAGE(FilterPrice!AN$28:AN$40)</f>
        <v>43.6687636986757</v>
      </c>
      <c r="Q61" s="24"/>
      <c r="R61" s="24"/>
    </row>
    <row r="62" customFormat="false" ht="12.75" hidden="false" customHeight="false" outlineLevel="0" collapsed="false">
      <c r="C62" s="13" t="n">
        <f aca="false">C61+1</f>
        <v>61</v>
      </c>
      <c r="D62" s="109" t="s">
        <v>23799</v>
      </c>
      <c r="E62" s="111" t="str">
        <f aca="false">FilterPrice!AO$4</f>
        <v/>
      </c>
      <c r="F62" s="24" t="str">
        <f aca="false">FilterPrice!AO$5</f>
        <v/>
      </c>
      <c r="G62" s="24" t="n">
        <f aca="false">FilterPrice!AO$6</f>
        <v>37.9969177246094</v>
      </c>
      <c r="H62" s="24" t="n">
        <f aca="false">FilterPrice!AO$7</f>
        <v>37.9969177246094</v>
      </c>
      <c r="I62" s="24" t="n">
        <f aca="false">FilterPrice!AO$8</f>
        <v>43.75</v>
      </c>
      <c r="J62" s="24" t="n">
        <f aca="false">FilterPrice!AO$9</f>
        <v>65.9999923706055</v>
      </c>
      <c r="K62" s="24" t="n">
        <f aca="false">AVERAGE(FilterPrice!AO$10:AO$11)</f>
        <v>101.25</v>
      </c>
      <c r="L62" s="24" t="n">
        <f aca="false">FilterPrice!AO$12</f>
        <v>41.7499961853027</v>
      </c>
      <c r="M62" s="24" t="n">
        <f aca="false">AVERAGE(FilterPrice!AO$13:AO$15)</f>
        <v>39.2730712890625</v>
      </c>
      <c r="N62" s="24" t="n">
        <f aca="false">AVERAGE(FilterPrice!AO$4:AO$15)</f>
        <v>54.7813037872314</v>
      </c>
      <c r="O62" s="24" t="n">
        <f aca="false">AVERAGE(FilterPrice!AO$16:AO$27)</f>
        <v>47.6955715815226</v>
      </c>
      <c r="P62" s="62" t="n">
        <f aca="false">AVERAGE(FilterPrice!AO$28:AO$40)</f>
        <v>45.4661644666623</v>
      </c>
      <c r="Q62" s="24"/>
      <c r="R62" s="24"/>
    </row>
    <row r="63" customFormat="false" ht="12.75" hidden="false" customHeight="false" outlineLevel="0" collapsed="false">
      <c r="C63" s="13" t="n">
        <f aca="false">C62+1</f>
        <v>62</v>
      </c>
      <c r="D63" s="109" t="s">
        <v>23800</v>
      </c>
      <c r="E63" s="111" t="str">
        <f aca="false">FilterPrice!AP$4</f>
        <v/>
      </c>
      <c r="F63" s="24" t="str">
        <f aca="false">FilterPrice!AP$5</f>
        <v/>
      </c>
      <c r="G63" s="24" t="n">
        <f aca="false">FilterPrice!AP$6</f>
        <v>38</v>
      </c>
      <c r="H63" s="24" t="n">
        <f aca="false">FilterPrice!AP$7</f>
        <v>38</v>
      </c>
      <c r="I63" s="24" t="n">
        <f aca="false">FilterPrice!AP$8</f>
        <v>49.25</v>
      </c>
      <c r="J63" s="24" t="n">
        <f aca="false">FilterPrice!AP$9</f>
        <v>75.2499923706055</v>
      </c>
      <c r="K63" s="24" t="n">
        <f aca="false">AVERAGE(FilterPrice!AP$10:AP$11)</f>
        <v>117.75</v>
      </c>
      <c r="L63" s="24" t="n">
        <f aca="false">FilterPrice!AP$12</f>
        <v>51.7500038146973</v>
      </c>
      <c r="M63" s="24" t="n">
        <f aca="false">AVERAGE(FilterPrice!AP$13:AP$15)</f>
        <v>44.5</v>
      </c>
      <c r="N63" s="24" t="n">
        <f aca="false">AVERAGE(FilterPrice!AP$4:AP$15)</f>
        <v>62.1249996185303</v>
      </c>
      <c r="O63" s="24" t="n">
        <f aca="false">AVERAGE(FilterPrice!AP$16:AP$27)</f>
        <v>49.6034466425578</v>
      </c>
      <c r="P63" s="62" t="n">
        <f aca="false">AVERAGE(FilterPrice!AP$28:AP$40)</f>
        <v>44.5997733580761</v>
      </c>
      <c r="Q63" s="24"/>
      <c r="R63" s="24"/>
    </row>
    <row r="64" customFormat="false" ht="12.75" hidden="false" customHeight="false" outlineLevel="0" collapsed="false">
      <c r="C64" s="13" t="n">
        <f aca="false">C63+1</f>
        <v>63</v>
      </c>
      <c r="D64" s="112" t="s">
        <v>23801</v>
      </c>
      <c r="E64" s="111" t="str">
        <f aca="false">FilterPrice!AQ$4</f>
        <v/>
      </c>
      <c r="F64" s="24" t="str">
        <f aca="false">FilterPrice!AQ$5</f>
        <v/>
      </c>
      <c r="G64" s="24" t="n">
        <f aca="false">FilterPrice!AQ$6</f>
        <v>30</v>
      </c>
      <c r="H64" s="24" t="n">
        <f aca="false">FilterPrice!AQ$7</f>
        <v>30</v>
      </c>
      <c r="I64" s="24" t="n">
        <f aca="false">FilterPrice!AQ$8</f>
        <v>43.75</v>
      </c>
      <c r="J64" s="24" t="n">
        <f aca="false">FilterPrice!AQ$9</f>
        <v>70.4999923706055</v>
      </c>
      <c r="K64" s="24" t="n">
        <f aca="false">AVERAGE(FilterPrice!AQ$10:AQ$11)</f>
        <v>112.75</v>
      </c>
      <c r="L64" s="24" t="n">
        <f aca="false">FilterPrice!AQ$12</f>
        <v>40.9999961853027</v>
      </c>
      <c r="M64" s="24" t="n">
        <f aca="false">AVERAGE(FilterPrice!AQ$13:AQ$15)</f>
        <v>40.5233319600423</v>
      </c>
      <c r="N64" s="24" t="n">
        <f aca="false">AVERAGE(FilterPrice!AQ$4:AQ$15)</f>
        <v>56.2319984436035</v>
      </c>
      <c r="O64" s="24" t="n">
        <f aca="false">AVERAGE(FilterPrice!AQ$16:AQ$27)</f>
        <v>47.1391124725342</v>
      </c>
      <c r="P64" s="62" t="n">
        <f aca="false">AVERAGE(FilterPrice!AQ$28:AQ$40)</f>
        <v>41.8342377677331</v>
      </c>
      <c r="Q64" s="24"/>
      <c r="R64" s="24"/>
    </row>
    <row r="65" customFormat="false" ht="12.75" hidden="false" customHeight="false" outlineLevel="0" collapsed="false">
      <c r="C65" s="13" t="n">
        <f aca="false">C64+1</f>
        <v>64</v>
      </c>
      <c r="D65" s="109" t="s">
        <v>23802</v>
      </c>
      <c r="E65" s="111" t="str">
        <f aca="false">FilterPrice!AR$4</f>
        <v/>
      </c>
      <c r="F65" s="24" t="str">
        <f aca="false">FilterPrice!AR$5</f>
        <v/>
      </c>
      <c r="G65" s="24" t="n">
        <f aca="false">FilterPrice!AR$6</f>
        <v>38.5</v>
      </c>
      <c r="H65" s="24" t="n">
        <f aca="false">FilterPrice!AR$7</f>
        <v>38.5</v>
      </c>
      <c r="I65" s="24" t="n">
        <f aca="false">FilterPrice!AR$8</f>
        <v>55.75</v>
      </c>
      <c r="J65" s="24" t="n">
        <f aca="false">FilterPrice!AR$9</f>
        <v>82.5</v>
      </c>
      <c r="K65" s="24" t="n">
        <f aca="false">AVERAGE(FilterPrice!AR$10:AR$11)</f>
        <v>122.75</v>
      </c>
      <c r="L65" s="24" t="n">
        <f aca="false">FilterPrice!AR$12</f>
        <v>49.75</v>
      </c>
      <c r="M65" s="24" t="n">
        <f aca="false">AVERAGE(FilterPrice!AR$13:AR$15)</f>
        <v>45.75</v>
      </c>
      <c r="N65" s="24" t="n">
        <f aca="false">AVERAGE(FilterPrice!AR$4:AR$15)</f>
        <v>64.775</v>
      </c>
      <c r="O65" s="24" t="n">
        <f aca="false">AVERAGE(FilterPrice!AR$16:AR$27)</f>
        <v>52.0200001398722</v>
      </c>
      <c r="P65" s="62" t="n">
        <f aca="false">AVERAGE(FilterPrice!AR$28:AR$40)</f>
        <v>45.361758525555</v>
      </c>
      <c r="Q65" s="24"/>
      <c r="R65" s="24"/>
    </row>
    <row r="66" customFormat="false" ht="12.75" hidden="false" customHeight="false" outlineLevel="0" collapsed="false">
      <c r="C66" s="13" t="n">
        <f aca="false">C65+1</f>
        <v>65</v>
      </c>
      <c r="D66" s="104" t="s">
        <v>23803</v>
      </c>
      <c r="E66" s="113" t="str">
        <f aca="false">FilterPrice!AS$4</f>
        <v/>
      </c>
      <c r="F66" s="65" t="str">
        <f aca="false">FilterPrice!AS$5</f>
        <v/>
      </c>
      <c r="G66" s="65" t="n">
        <f aca="false">FilterPrice!AS$6</f>
        <v>43.9999885559082</v>
      </c>
      <c r="H66" s="65" t="n">
        <f aca="false">FilterPrice!AS$7</f>
        <v>43.9999885559082</v>
      </c>
      <c r="I66" s="65" t="n">
        <f aca="false">FilterPrice!AS$8</f>
        <v>58.75</v>
      </c>
      <c r="J66" s="65" t="n">
        <f aca="false">FilterPrice!AS$9</f>
        <v>69</v>
      </c>
      <c r="K66" s="65" t="n">
        <f aca="false">AVERAGE(FilterPrice!AS$10:AS$11)</f>
        <v>93</v>
      </c>
      <c r="L66" s="65" t="n">
        <f aca="false">FilterPrice!AS$12</f>
        <v>55.5000038146973</v>
      </c>
      <c r="M66" s="65" t="n">
        <f aca="false">AVERAGE(FilterPrice!AS$13:AS$15)</f>
        <v>46.4833234151204</v>
      </c>
      <c r="N66" s="65" t="n">
        <f aca="false">AVERAGE(FilterPrice!AS$4:AS$15)</f>
        <v>59.6699951171875</v>
      </c>
      <c r="O66" s="65" t="n">
        <f aca="false">AVERAGE(FilterPrice!AS$16:AS$27)</f>
        <v>47.0866638819377</v>
      </c>
      <c r="P66" s="66" t="n">
        <f aca="false">AVERAGE(FilterPrice!AS$28:AS$40)</f>
        <v>44.4235231106098</v>
      </c>
    </row>
    <row r="67" customFormat="false" ht="12.75" hidden="false" customHeight="false" outlineLevel="0" collapsed="false">
      <c r="A67" s="13" t="n">
        <f aca="false">A54+1</f>
        <v>6</v>
      </c>
      <c r="B67" s="104" t="n">
        <f aca="false">FilterPrice!$A$1</f>
        <v>36981</v>
      </c>
      <c r="C67" s="13" t="n">
        <f aca="false">C66+1</f>
        <v>66</v>
      </c>
      <c r="D67" s="109" t="s">
        <v>23791</v>
      </c>
      <c r="E67" s="110" t="str">
        <f aca="false">FilterPrice!AG$4</f>
        <v/>
      </c>
      <c r="F67" s="59" t="str">
        <f aca="false">FilterPrice!AG$5</f>
        <v/>
      </c>
      <c r="G67" s="59" t="n">
        <f aca="false">FilterPrice!AG$6</f>
        <v>46</v>
      </c>
      <c r="H67" s="59" t="n">
        <f aca="false">FilterPrice!AG$7</f>
        <v>46</v>
      </c>
      <c r="I67" s="59" t="n">
        <f aca="false">FilterPrice!AG$8</f>
        <v>60.25</v>
      </c>
      <c r="J67" s="59" t="n">
        <f aca="false">FilterPrice!AG$9</f>
        <v>76.75</v>
      </c>
      <c r="K67" s="59" t="n">
        <f aca="false">AVERAGE(FilterPrice!AG$10:AG$11)</f>
        <v>112</v>
      </c>
      <c r="L67" s="59" t="n">
        <f aca="false">FilterPrice!AG$12</f>
        <v>59</v>
      </c>
      <c r="M67" s="59" t="n">
        <f aca="false">AVERAGE(FilterPrice!AG$13:AG$15)</f>
        <v>54.5</v>
      </c>
      <c r="N67" s="59" t="n">
        <f aca="false">AVERAGE(FilterPrice!AG$4:AG$15)</f>
        <v>67.55</v>
      </c>
      <c r="O67" s="59" t="n">
        <f aca="false">AVERAGE(FilterPrice!AG$16:AG$27)</f>
        <v>59.9375</v>
      </c>
      <c r="P67" s="60" t="n">
        <f aca="false">AVERAGE(FilterPrice!AG$28:AG$40)</f>
        <v>53.0955128205128</v>
      </c>
    </row>
    <row r="68" customFormat="false" ht="12.75" hidden="false" customHeight="false" outlineLevel="0" collapsed="false">
      <c r="C68" s="13" t="n">
        <f aca="false">C67+1</f>
        <v>67</v>
      </c>
      <c r="D68" s="109" t="s">
        <v>23792</v>
      </c>
      <c r="E68" s="111" t="str">
        <f aca="false">FilterPrice!AH$4</f>
        <v/>
      </c>
      <c r="F68" s="24" t="str">
        <f aca="false">FilterPrice!AH$5</f>
        <v/>
      </c>
      <c r="G68" s="24" t="n">
        <f aca="false">FilterPrice!AH$6</f>
        <v>33</v>
      </c>
      <c r="H68" s="24" t="n">
        <f aca="false">FilterPrice!AH$7</f>
        <v>33</v>
      </c>
      <c r="I68" s="24" t="n">
        <f aca="false">FilterPrice!AH$8</f>
        <v>48.25</v>
      </c>
      <c r="J68" s="24" t="n">
        <f aca="false">FilterPrice!AH$9</f>
        <v>74</v>
      </c>
      <c r="K68" s="24" t="n">
        <f aca="false">AVERAGE(FilterPrice!AH$10:AH$11)</f>
        <v>113.75</v>
      </c>
      <c r="L68" s="24" t="n">
        <f aca="false">FilterPrice!AH$12</f>
        <v>44</v>
      </c>
      <c r="M68" s="24" t="n">
        <f aca="false">AVERAGE(FilterPrice!AH$13:AH$15)</f>
        <v>40.9166666666667</v>
      </c>
      <c r="N68" s="24" t="n">
        <f aca="false">AVERAGE(FilterPrice!AH$4:AH$15)</f>
        <v>58.25</v>
      </c>
      <c r="O68" s="24" t="n">
        <f aca="false">AVERAGE(FilterPrice!AH$16:AH$27)</f>
        <v>50.25</v>
      </c>
      <c r="P68" s="62" t="n">
        <f aca="false">AVERAGE(FilterPrice!AH$28:AH$40)</f>
        <v>45.5446793116056</v>
      </c>
    </row>
    <row r="69" customFormat="false" ht="12.75" hidden="false" customHeight="false" outlineLevel="0" collapsed="false">
      <c r="C69" s="13" t="n">
        <f aca="false">C68+1</f>
        <v>68</v>
      </c>
      <c r="D69" s="109" t="s">
        <v>23793</v>
      </c>
      <c r="E69" s="111" t="str">
        <f aca="false">FilterPrice!AI$4</f>
        <v/>
      </c>
      <c r="F69" s="24" t="str">
        <f aca="false">FilterPrice!AI$5</f>
        <v/>
      </c>
      <c r="G69" s="24" t="n">
        <f aca="false">FilterPrice!AI$6</f>
        <v>51</v>
      </c>
      <c r="H69" s="24" t="n">
        <f aca="false">FilterPrice!AI$7</f>
        <v>51</v>
      </c>
      <c r="I69" s="24" t="n">
        <f aca="false">FilterPrice!AI$8</f>
        <v>58.5</v>
      </c>
      <c r="J69" s="24" t="n">
        <f aca="false">FilterPrice!AI$9</f>
        <v>76</v>
      </c>
      <c r="K69" s="24" t="n">
        <f aca="false">AVERAGE(FilterPrice!AI$10:AI$11)</f>
        <v>100.5</v>
      </c>
      <c r="L69" s="24" t="n">
        <f aca="false">FilterPrice!AI$12</f>
        <v>57</v>
      </c>
      <c r="M69" s="24" t="n">
        <f aca="false">AVERAGE(FilterPrice!AI$13:AI$15)</f>
        <v>55.75</v>
      </c>
      <c r="N69" s="24" t="n">
        <f aca="false">AVERAGE(FilterPrice!AI$4:AI$15)</f>
        <v>66.175</v>
      </c>
      <c r="O69" s="24" t="n">
        <f aca="false">AVERAGE(FilterPrice!AI$16:AI$27)</f>
        <v>58.2708333333333</v>
      </c>
      <c r="P69" s="62" t="n">
        <f aca="false">AVERAGE(FilterPrice!AI$28:AI$40)</f>
        <v>49.2141025641026</v>
      </c>
    </row>
    <row r="70" customFormat="false" ht="12.75" hidden="false" customHeight="false" outlineLevel="0" collapsed="false">
      <c r="C70" s="13" t="n">
        <f aca="false">C69+1</f>
        <v>69</v>
      </c>
      <c r="D70" s="109" t="s">
        <v>23794</v>
      </c>
      <c r="E70" s="111" t="str">
        <f aca="false">FilterPrice!AJ$4</f>
        <v/>
      </c>
      <c r="F70" s="24" t="str">
        <f aca="false">FilterPrice!AJ$5</f>
        <v/>
      </c>
      <c r="G70" s="24" t="n">
        <f aca="false">FilterPrice!AJ$6</f>
        <v>35.5</v>
      </c>
      <c r="H70" s="24" t="n">
        <f aca="false">FilterPrice!AJ$7</f>
        <v>35.5</v>
      </c>
      <c r="I70" s="24" t="n">
        <f aca="false">FilterPrice!AJ$8</f>
        <v>45</v>
      </c>
      <c r="J70" s="24" t="n">
        <f aca="false">FilterPrice!AJ$9</f>
        <v>56.25</v>
      </c>
      <c r="K70" s="24" t="n">
        <f aca="false">AVERAGE(FilterPrice!AJ$10:AJ$11)</f>
        <v>71</v>
      </c>
      <c r="L70" s="24" t="n">
        <f aca="false">FilterPrice!AJ$12</f>
        <v>44.5</v>
      </c>
      <c r="M70" s="24" t="n">
        <f aca="false">AVERAGE(FilterPrice!AJ$13:AJ$15)</f>
        <v>42.25</v>
      </c>
      <c r="N70" s="24" t="n">
        <f aca="false">AVERAGE(FilterPrice!AJ$4:AJ$15)</f>
        <v>48.55</v>
      </c>
      <c r="O70" s="24" t="n">
        <f aca="false">AVERAGE(FilterPrice!AJ$16:AJ$27)</f>
        <v>45</v>
      </c>
      <c r="P70" s="62" t="n">
        <f aca="false">AVERAGE(FilterPrice!AJ$28:AJ$40)</f>
        <v>41.199358974359</v>
      </c>
    </row>
    <row r="71" customFormat="false" ht="12.75" hidden="false" customHeight="false" outlineLevel="0" collapsed="false">
      <c r="C71" s="13" t="n">
        <f aca="false">C70+1</f>
        <v>70</v>
      </c>
      <c r="D71" s="109" t="s">
        <v>23795</v>
      </c>
      <c r="E71" s="111" t="str">
        <f aca="false">FilterPrice!AK$4</f>
        <v/>
      </c>
      <c r="F71" s="24" t="str">
        <f aca="false">FilterPrice!AK$5</f>
        <v/>
      </c>
      <c r="G71" s="24" t="n">
        <f aca="false">FilterPrice!AK$6</f>
        <v>33</v>
      </c>
      <c r="H71" s="24" t="n">
        <f aca="false">FilterPrice!AK$7</f>
        <v>33</v>
      </c>
      <c r="I71" s="24" t="n">
        <f aca="false">FilterPrice!AK$8</f>
        <v>48.25</v>
      </c>
      <c r="J71" s="24" t="n">
        <f aca="false">FilterPrice!AK$9</f>
        <v>74</v>
      </c>
      <c r="K71" s="24" t="n">
        <f aca="false">AVERAGE(FilterPrice!AK$10:AK$11)</f>
        <v>114</v>
      </c>
      <c r="L71" s="24" t="n">
        <f aca="false">FilterPrice!AK$12</f>
        <v>46</v>
      </c>
      <c r="M71" s="24" t="n">
        <f aca="false">AVERAGE(FilterPrice!AK$13:AK$15)</f>
        <v>42</v>
      </c>
      <c r="N71" s="24" t="n">
        <f aca="false">AVERAGE(FilterPrice!AK$4:AK$15)</f>
        <v>58.825</v>
      </c>
      <c r="O71" s="24" t="n">
        <f aca="false">AVERAGE(FilterPrice!AK$16:AK$27)</f>
        <v>50.7291666666667</v>
      </c>
      <c r="P71" s="62" t="n">
        <f aca="false">AVERAGE(FilterPrice!AK$28:AK$40)</f>
        <v>43.2708333333333</v>
      </c>
    </row>
    <row r="72" customFormat="false" ht="12.75" hidden="false" customHeight="false" outlineLevel="0" collapsed="false">
      <c r="C72" s="13" t="n">
        <f aca="false">C71+1</f>
        <v>71</v>
      </c>
      <c r="D72" s="109" t="s">
        <v>23796</v>
      </c>
      <c r="E72" s="111" t="str">
        <f aca="false">FilterPrice!AL$4</f>
        <v/>
      </c>
      <c r="F72" s="24" t="str">
        <f aca="false">FilterPrice!AL$5</f>
        <v/>
      </c>
      <c r="G72" s="24" t="n">
        <f aca="false">FilterPrice!AL$6</f>
        <v>55</v>
      </c>
      <c r="H72" s="24" t="n">
        <f aca="false">FilterPrice!AL$7</f>
        <v>55</v>
      </c>
      <c r="I72" s="24" t="n">
        <f aca="false">FilterPrice!AL$8</f>
        <v>67.25</v>
      </c>
      <c r="J72" s="24" t="n">
        <f aca="false">FilterPrice!AL$9</f>
        <v>86.5</v>
      </c>
      <c r="K72" s="24" t="n">
        <f aca="false">AVERAGE(FilterPrice!AL$10:AL$11)</f>
        <v>127.75</v>
      </c>
      <c r="L72" s="24" t="n">
        <f aca="false">FilterPrice!AL$12</f>
        <v>64.75</v>
      </c>
      <c r="M72" s="24" t="n">
        <f aca="false">AVERAGE(FilterPrice!AL$13:AL$15)</f>
        <v>59.5</v>
      </c>
      <c r="N72" s="24" t="n">
        <f aca="false">AVERAGE(FilterPrice!AL$4:AL$15)</f>
        <v>76.25</v>
      </c>
      <c r="O72" s="24" t="n">
        <f aca="false">AVERAGE(FilterPrice!AL$16:AL$27)</f>
        <v>68.375</v>
      </c>
      <c r="P72" s="62" t="n">
        <f aca="false">AVERAGE(FilterPrice!AL$28:AL$40)</f>
        <v>62.2366025641026</v>
      </c>
    </row>
    <row r="73" customFormat="false" ht="12.75" hidden="false" customHeight="false" outlineLevel="0" collapsed="false">
      <c r="C73" s="13" t="n">
        <f aca="false">C72+1</f>
        <v>72</v>
      </c>
      <c r="D73" s="109" t="s">
        <v>23797</v>
      </c>
      <c r="E73" s="111" t="str">
        <f aca="false">FilterPrice!AM$4</f>
        <v/>
      </c>
      <c r="F73" s="24" t="str">
        <f aca="false">FilterPrice!AM$5</f>
        <v/>
      </c>
      <c r="G73" s="24" t="n">
        <f aca="false">FilterPrice!AM$6</f>
        <v>20</v>
      </c>
      <c r="H73" s="24" t="n">
        <f aca="false">FilterPrice!AM$7</f>
        <v>20</v>
      </c>
      <c r="I73" s="24" t="n">
        <f aca="false">FilterPrice!AM$8</f>
        <v>52</v>
      </c>
      <c r="J73" s="24" t="n">
        <f aca="false">FilterPrice!AM$9</f>
        <v>80</v>
      </c>
      <c r="K73" s="24" t="n">
        <f aca="false">AVERAGE(FilterPrice!AM$10:AM$11)</f>
        <v>120</v>
      </c>
      <c r="L73" s="24" t="n">
        <f aca="false">FilterPrice!AM$12</f>
        <v>46.25</v>
      </c>
      <c r="M73" s="24" t="n">
        <f aca="false">AVERAGE(FilterPrice!AM$13:AM$15)</f>
        <v>42.25</v>
      </c>
      <c r="N73" s="24" t="n">
        <f aca="false">AVERAGE(FilterPrice!AM$4:AM$15)</f>
        <v>58.5</v>
      </c>
      <c r="O73" s="24" t="n">
        <f aca="false">AVERAGE(FilterPrice!AM$16:AM$27)</f>
        <v>50.9587500890096</v>
      </c>
      <c r="P73" s="62" t="n">
        <f aca="false">AVERAGE(FilterPrice!AM$28:AM$40)</f>
        <v>44.3020469714434</v>
      </c>
    </row>
    <row r="74" customFormat="false" ht="12.75" hidden="false" customHeight="false" outlineLevel="0" collapsed="false">
      <c r="C74" s="13" t="n">
        <f aca="false">C73+1</f>
        <v>73</v>
      </c>
      <c r="D74" s="109" t="s">
        <v>23798</v>
      </c>
      <c r="E74" s="111" t="str">
        <f aca="false">FilterPrice!AN$4</f>
        <v/>
      </c>
      <c r="F74" s="24" t="str">
        <f aca="false">FilterPrice!AN$5</f>
        <v/>
      </c>
      <c r="G74" s="24" t="n">
        <f aca="false">FilterPrice!AN$6</f>
        <v>28</v>
      </c>
      <c r="H74" s="24" t="n">
        <f aca="false">FilterPrice!AN$7</f>
        <v>28</v>
      </c>
      <c r="I74" s="24" t="n">
        <f aca="false">FilterPrice!AN$8</f>
        <v>46.75</v>
      </c>
      <c r="J74" s="24" t="n">
        <f aca="false">FilterPrice!AN$9</f>
        <v>73.9999923706055</v>
      </c>
      <c r="K74" s="24" t="n">
        <f aca="false">AVERAGE(FilterPrice!AN$10:AN$11)</f>
        <v>117.25</v>
      </c>
      <c r="L74" s="24" t="n">
        <f aca="false">FilterPrice!AN$12</f>
        <v>43.2500038146973</v>
      </c>
      <c r="M74" s="24" t="n">
        <f aca="false">AVERAGE(FilterPrice!AN$13:AN$15)</f>
        <v>41.5</v>
      </c>
      <c r="N74" s="24" t="n">
        <f aca="false">AVERAGE(FilterPrice!AN$4:AN$15)</f>
        <v>57.8999996185303</v>
      </c>
      <c r="O74" s="24" t="n">
        <f aca="false">AVERAGE(FilterPrice!AN$16:AN$27)</f>
        <v>48.5617799758911</v>
      </c>
      <c r="P74" s="62" t="n">
        <f aca="false">AVERAGE(FilterPrice!AN$28:AN$40)</f>
        <v>43.6687636986757</v>
      </c>
    </row>
    <row r="75" customFormat="false" ht="12.75" hidden="false" customHeight="false" outlineLevel="0" collapsed="false">
      <c r="C75" s="13" t="n">
        <f aca="false">C74+1</f>
        <v>74</v>
      </c>
      <c r="D75" s="109" t="s">
        <v>23799</v>
      </c>
      <c r="E75" s="111" t="str">
        <f aca="false">FilterPrice!AO$4</f>
        <v/>
      </c>
      <c r="F75" s="24" t="str">
        <f aca="false">FilterPrice!AO$5</f>
        <v/>
      </c>
      <c r="G75" s="24" t="n">
        <f aca="false">FilterPrice!AO$6</f>
        <v>37.9969177246094</v>
      </c>
      <c r="H75" s="24" t="n">
        <f aca="false">FilterPrice!AO$7</f>
        <v>37.9969177246094</v>
      </c>
      <c r="I75" s="24" t="n">
        <f aca="false">FilterPrice!AO$8</f>
        <v>43.75</v>
      </c>
      <c r="J75" s="24" t="n">
        <f aca="false">FilterPrice!AO$9</f>
        <v>65.9999923706055</v>
      </c>
      <c r="K75" s="24" t="n">
        <f aca="false">AVERAGE(FilterPrice!AO$10:AO$11)</f>
        <v>101.25</v>
      </c>
      <c r="L75" s="24" t="n">
        <f aca="false">FilterPrice!AO$12</f>
        <v>41.7499961853027</v>
      </c>
      <c r="M75" s="24" t="n">
        <f aca="false">AVERAGE(FilterPrice!AO$13:AO$15)</f>
        <v>39.2730712890625</v>
      </c>
      <c r="N75" s="24" t="n">
        <f aca="false">AVERAGE(FilterPrice!AO$4:AO$15)</f>
        <v>54.7813037872314</v>
      </c>
      <c r="O75" s="24" t="n">
        <f aca="false">AVERAGE(FilterPrice!AO$16:AO$27)</f>
        <v>47.6955715815226</v>
      </c>
      <c r="P75" s="62" t="n">
        <f aca="false">AVERAGE(FilterPrice!AO$28:AO$40)</f>
        <v>45.4661644666623</v>
      </c>
    </row>
    <row r="76" customFormat="false" ht="12.75" hidden="false" customHeight="false" outlineLevel="0" collapsed="false">
      <c r="C76" s="13" t="n">
        <f aca="false">C75+1</f>
        <v>75</v>
      </c>
      <c r="D76" s="109" t="s">
        <v>23800</v>
      </c>
      <c r="E76" s="111" t="str">
        <f aca="false">FilterPrice!AP$4</f>
        <v/>
      </c>
      <c r="F76" s="24" t="str">
        <f aca="false">FilterPrice!AP$5</f>
        <v/>
      </c>
      <c r="G76" s="24" t="n">
        <f aca="false">FilterPrice!AP$6</f>
        <v>38</v>
      </c>
      <c r="H76" s="24" t="n">
        <f aca="false">FilterPrice!AP$7</f>
        <v>38</v>
      </c>
      <c r="I76" s="24" t="n">
        <f aca="false">FilterPrice!AP$8</f>
        <v>49.25</v>
      </c>
      <c r="J76" s="24" t="n">
        <f aca="false">FilterPrice!AP$9</f>
        <v>75.2499923706055</v>
      </c>
      <c r="K76" s="24" t="n">
        <f aca="false">AVERAGE(FilterPrice!AP$10:AP$11)</f>
        <v>117.75</v>
      </c>
      <c r="L76" s="24" t="n">
        <f aca="false">FilterPrice!AP$12</f>
        <v>51.7500038146973</v>
      </c>
      <c r="M76" s="24" t="n">
        <f aca="false">AVERAGE(FilterPrice!AP$13:AP$15)</f>
        <v>44.5</v>
      </c>
      <c r="N76" s="24" t="n">
        <f aca="false">AVERAGE(FilterPrice!AP$4:AP$15)</f>
        <v>62.1249996185303</v>
      </c>
      <c r="O76" s="24" t="n">
        <f aca="false">AVERAGE(FilterPrice!AP$16:AP$27)</f>
        <v>49.6034466425578</v>
      </c>
      <c r="P76" s="62" t="n">
        <f aca="false">AVERAGE(FilterPrice!AP$28:AP$40)</f>
        <v>44.5997733580761</v>
      </c>
    </row>
    <row r="77" customFormat="false" ht="12.75" hidden="false" customHeight="false" outlineLevel="0" collapsed="false">
      <c r="C77" s="13" t="n">
        <f aca="false">C76+1</f>
        <v>76</v>
      </c>
      <c r="D77" s="112" t="s">
        <v>23801</v>
      </c>
      <c r="E77" s="111" t="str">
        <f aca="false">FilterPrice!AQ$4</f>
        <v/>
      </c>
      <c r="F77" s="24" t="str">
        <f aca="false">FilterPrice!AQ$5</f>
        <v/>
      </c>
      <c r="G77" s="24" t="n">
        <f aca="false">FilterPrice!AQ$6</f>
        <v>30</v>
      </c>
      <c r="H77" s="24" t="n">
        <f aca="false">FilterPrice!AQ$7</f>
        <v>30</v>
      </c>
      <c r="I77" s="24" t="n">
        <f aca="false">FilterPrice!AQ$8</f>
        <v>43.75</v>
      </c>
      <c r="J77" s="24" t="n">
        <f aca="false">FilterPrice!AQ$9</f>
        <v>70.4999923706055</v>
      </c>
      <c r="K77" s="24" t="n">
        <f aca="false">AVERAGE(FilterPrice!AQ$10:AQ$11)</f>
        <v>112.75</v>
      </c>
      <c r="L77" s="24" t="n">
        <f aca="false">FilterPrice!AQ$12</f>
        <v>40.9999961853027</v>
      </c>
      <c r="M77" s="24" t="n">
        <f aca="false">AVERAGE(FilterPrice!AQ$13:AQ$15)</f>
        <v>40.5233319600423</v>
      </c>
      <c r="N77" s="24" t="n">
        <f aca="false">AVERAGE(FilterPrice!AQ$4:AQ$15)</f>
        <v>56.2319984436035</v>
      </c>
      <c r="O77" s="24" t="n">
        <f aca="false">AVERAGE(FilterPrice!AQ$16:AQ$27)</f>
        <v>47.1391124725342</v>
      </c>
      <c r="P77" s="62" t="n">
        <f aca="false">AVERAGE(FilterPrice!AQ$28:AQ$40)</f>
        <v>41.8342377677331</v>
      </c>
    </row>
    <row r="78" customFormat="false" ht="12.75" hidden="false" customHeight="false" outlineLevel="0" collapsed="false">
      <c r="C78" s="13" t="n">
        <f aca="false">C77+1</f>
        <v>77</v>
      </c>
      <c r="D78" s="109" t="s">
        <v>23802</v>
      </c>
      <c r="E78" s="111" t="str">
        <f aca="false">FilterPrice!AR$4</f>
        <v/>
      </c>
      <c r="F78" s="24" t="str">
        <f aca="false">FilterPrice!AR$5</f>
        <v/>
      </c>
      <c r="G78" s="24" t="n">
        <f aca="false">FilterPrice!AR$6</f>
        <v>38.5</v>
      </c>
      <c r="H78" s="24" t="n">
        <f aca="false">FilterPrice!AR$7</f>
        <v>38.5</v>
      </c>
      <c r="I78" s="24" t="n">
        <f aca="false">FilterPrice!AR$8</f>
        <v>55.75</v>
      </c>
      <c r="J78" s="24" t="n">
        <f aca="false">FilterPrice!AR$9</f>
        <v>82.5</v>
      </c>
      <c r="K78" s="24" t="n">
        <f aca="false">AVERAGE(FilterPrice!AR$10:AR$11)</f>
        <v>122.75</v>
      </c>
      <c r="L78" s="24" t="n">
        <f aca="false">FilterPrice!AR$12</f>
        <v>49.75</v>
      </c>
      <c r="M78" s="24" t="n">
        <f aca="false">AVERAGE(FilterPrice!AR$13:AR$15)</f>
        <v>45.75</v>
      </c>
      <c r="N78" s="24" t="n">
        <f aca="false">AVERAGE(FilterPrice!AR$4:AR$15)</f>
        <v>64.775</v>
      </c>
      <c r="O78" s="24" t="n">
        <f aca="false">AVERAGE(FilterPrice!AR$16:AR$27)</f>
        <v>52.0200001398722</v>
      </c>
      <c r="P78" s="62" t="n">
        <f aca="false">AVERAGE(FilterPrice!AR$28:AR$40)</f>
        <v>45.361758525555</v>
      </c>
    </row>
    <row r="79" customFormat="false" ht="12.75" hidden="false" customHeight="false" outlineLevel="0" collapsed="false">
      <c r="C79" s="13" t="n">
        <f aca="false">C78+1</f>
        <v>78</v>
      </c>
      <c r="D79" s="104" t="s">
        <v>23803</v>
      </c>
      <c r="E79" s="113" t="str">
        <f aca="false">FilterPrice!AS$4</f>
        <v/>
      </c>
      <c r="F79" s="65" t="str">
        <f aca="false">FilterPrice!AS$5</f>
        <v/>
      </c>
      <c r="G79" s="65" t="n">
        <f aca="false">FilterPrice!AS$6</f>
        <v>43.9999885559082</v>
      </c>
      <c r="H79" s="65" t="n">
        <f aca="false">FilterPrice!AS$7</f>
        <v>43.9999885559082</v>
      </c>
      <c r="I79" s="65" t="n">
        <f aca="false">FilterPrice!AS$8</f>
        <v>58.75</v>
      </c>
      <c r="J79" s="65" t="n">
        <f aca="false">FilterPrice!AS$9</f>
        <v>69</v>
      </c>
      <c r="K79" s="65" t="n">
        <f aca="false">AVERAGE(FilterPrice!AS$10:AS$11)</f>
        <v>93</v>
      </c>
      <c r="L79" s="65" t="n">
        <f aca="false">FilterPrice!AS$12</f>
        <v>55.5000038146973</v>
      </c>
      <c r="M79" s="65" t="n">
        <f aca="false">AVERAGE(FilterPrice!AS$13:AS$15)</f>
        <v>46.4833234151204</v>
      </c>
      <c r="N79" s="65" t="n">
        <f aca="false">AVERAGE(FilterPrice!AS$4:AS$15)</f>
        <v>59.6699951171875</v>
      </c>
      <c r="O79" s="65" t="n">
        <f aca="false">AVERAGE(FilterPrice!AS$16:AS$27)</f>
        <v>47.0866638819377</v>
      </c>
      <c r="P79" s="66" t="n">
        <f aca="false">AVERAGE(FilterPrice!AS$28:AS$40)</f>
        <v>44.4235231106098</v>
      </c>
    </row>
    <row r="80" customFormat="false" ht="12.75" hidden="false" customHeight="false" outlineLevel="0" collapsed="false">
      <c r="A80" s="13" t="n">
        <f aca="false">A67+1</f>
        <v>7</v>
      </c>
      <c r="B80" s="104" t="n">
        <f aca="false">FilterPrice!$A$1</f>
        <v>36981</v>
      </c>
      <c r="C80" s="13" t="n">
        <f aca="false">C79+1</f>
        <v>79</v>
      </c>
      <c r="D80" s="109" t="s">
        <v>23791</v>
      </c>
      <c r="E80" s="110" t="str">
        <f aca="false">FilterPrice!AG$4</f>
        <v/>
      </c>
      <c r="F80" s="59" t="str">
        <f aca="false">FilterPrice!AG$5</f>
        <v/>
      </c>
      <c r="G80" s="59" t="n">
        <f aca="false">FilterPrice!AG$6</f>
        <v>46</v>
      </c>
      <c r="H80" s="59" t="n">
        <f aca="false">FilterPrice!AG$7</f>
        <v>46</v>
      </c>
      <c r="I80" s="59" t="n">
        <f aca="false">FilterPrice!AG$8</f>
        <v>60.25</v>
      </c>
      <c r="J80" s="59" t="n">
        <f aca="false">FilterPrice!AG$9</f>
        <v>76.75</v>
      </c>
      <c r="K80" s="59" t="n">
        <f aca="false">AVERAGE(FilterPrice!AG$10:AG$11)</f>
        <v>112</v>
      </c>
      <c r="L80" s="59" t="n">
        <f aca="false">FilterPrice!AG$12</f>
        <v>59</v>
      </c>
      <c r="M80" s="59" t="n">
        <f aca="false">AVERAGE(FilterPrice!AG$13:AG$15)</f>
        <v>54.5</v>
      </c>
      <c r="N80" s="59" t="n">
        <f aca="false">AVERAGE(FilterPrice!AG$4:AG$15)</f>
        <v>67.55</v>
      </c>
      <c r="O80" s="59" t="n">
        <f aca="false">AVERAGE(FilterPrice!AG$16:AG$27)</f>
        <v>59.9375</v>
      </c>
      <c r="P80" s="60" t="n">
        <f aca="false">AVERAGE(FilterPrice!AG$28:AG$40)</f>
        <v>53.0955128205128</v>
      </c>
    </row>
    <row r="81" customFormat="false" ht="12.75" hidden="false" customHeight="false" outlineLevel="0" collapsed="false">
      <c r="C81" s="13" t="n">
        <f aca="false">C80+1</f>
        <v>80</v>
      </c>
      <c r="D81" s="109" t="s">
        <v>23792</v>
      </c>
      <c r="E81" s="111" t="str">
        <f aca="false">FilterPrice!AH$4</f>
        <v/>
      </c>
      <c r="F81" s="24" t="str">
        <f aca="false">FilterPrice!AH$5</f>
        <v/>
      </c>
      <c r="G81" s="24" t="n">
        <f aca="false">FilterPrice!AH$6</f>
        <v>33</v>
      </c>
      <c r="H81" s="24" t="n">
        <f aca="false">FilterPrice!AH$7</f>
        <v>33</v>
      </c>
      <c r="I81" s="24" t="n">
        <f aca="false">FilterPrice!AH$8</f>
        <v>48.25</v>
      </c>
      <c r="J81" s="24" t="n">
        <f aca="false">FilterPrice!AH$9</f>
        <v>74</v>
      </c>
      <c r="K81" s="24" t="n">
        <f aca="false">AVERAGE(FilterPrice!AH$10:AH$11)</f>
        <v>113.75</v>
      </c>
      <c r="L81" s="24" t="n">
        <f aca="false">FilterPrice!AH$12</f>
        <v>44</v>
      </c>
      <c r="M81" s="24" t="n">
        <f aca="false">AVERAGE(FilterPrice!AH$13:AH$15)</f>
        <v>40.9166666666667</v>
      </c>
      <c r="N81" s="24" t="n">
        <f aca="false">AVERAGE(FilterPrice!AH$4:AH$15)</f>
        <v>58.25</v>
      </c>
      <c r="O81" s="24" t="n">
        <f aca="false">AVERAGE(FilterPrice!AH$16:AH$27)</f>
        <v>50.25</v>
      </c>
      <c r="P81" s="62" t="n">
        <f aca="false">AVERAGE(FilterPrice!AH$28:AH$40)</f>
        <v>45.5446793116056</v>
      </c>
    </row>
    <row r="82" customFormat="false" ht="12.75" hidden="false" customHeight="false" outlineLevel="0" collapsed="false">
      <c r="C82" s="13" t="n">
        <f aca="false">C81+1</f>
        <v>81</v>
      </c>
      <c r="D82" s="109" t="s">
        <v>23793</v>
      </c>
      <c r="E82" s="111" t="str">
        <f aca="false">FilterPrice!AI$4</f>
        <v/>
      </c>
      <c r="F82" s="24" t="str">
        <f aca="false">FilterPrice!AI$5</f>
        <v/>
      </c>
      <c r="G82" s="24" t="n">
        <f aca="false">FilterPrice!AI$6</f>
        <v>51</v>
      </c>
      <c r="H82" s="24" t="n">
        <f aca="false">FilterPrice!AI$7</f>
        <v>51</v>
      </c>
      <c r="I82" s="24" t="n">
        <f aca="false">FilterPrice!AI$8</f>
        <v>58.5</v>
      </c>
      <c r="J82" s="24" t="n">
        <f aca="false">FilterPrice!AI$9</f>
        <v>76</v>
      </c>
      <c r="K82" s="24" t="n">
        <f aca="false">AVERAGE(FilterPrice!AI$10:AI$11)</f>
        <v>100.5</v>
      </c>
      <c r="L82" s="24" t="n">
        <f aca="false">FilterPrice!AI$12</f>
        <v>57</v>
      </c>
      <c r="M82" s="24" t="n">
        <f aca="false">AVERAGE(FilterPrice!AI$13:AI$15)</f>
        <v>55.75</v>
      </c>
      <c r="N82" s="24" t="n">
        <f aca="false">AVERAGE(FilterPrice!AI$4:AI$15)</f>
        <v>66.175</v>
      </c>
      <c r="O82" s="24" t="n">
        <f aca="false">AVERAGE(FilterPrice!AI$16:AI$27)</f>
        <v>58.2708333333333</v>
      </c>
      <c r="P82" s="62" t="n">
        <f aca="false">AVERAGE(FilterPrice!AI$28:AI$40)</f>
        <v>49.2141025641026</v>
      </c>
    </row>
    <row r="83" customFormat="false" ht="12.75" hidden="false" customHeight="false" outlineLevel="0" collapsed="false">
      <c r="C83" s="13" t="n">
        <f aca="false">C82+1</f>
        <v>82</v>
      </c>
      <c r="D83" s="109" t="s">
        <v>23794</v>
      </c>
      <c r="E83" s="111" t="str">
        <f aca="false">FilterPrice!AJ$4</f>
        <v/>
      </c>
      <c r="F83" s="24" t="str">
        <f aca="false">FilterPrice!AJ$5</f>
        <v/>
      </c>
      <c r="G83" s="24" t="n">
        <f aca="false">FilterPrice!AJ$6</f>
        <v>35.5</v>
      </c>
      <c r="H83" s="24" t="n">
        <f aca="false">FilterPrice!AJ$7</f>
        <v>35.5</v>
      </c>
      <c r="I83" s="24" t="n">
        <f aca="false">FilterPrice!AJ$8</f>
        <v>45</v>
      </c>
      <c r="J83" s="24" t="n">
        <f aca="false">FilterPrice!AJ$9</f>
        <v>56.25</v>
      </c>
      <c r="K83" s="24" t="n">
        <f aca="false">AVERAGE(FilterPrice!AJ$10:AJ$11)</f>
        <v>71</v>
      </c>
      <c r="L83" s="24" t="n">
        <f aca="false">FilterPrice!AJ$12</f>
        <v>44.5</v>
      </c>
      <c r="M83" s="24" t="n">
        <f aca="false">AVERAGE(FilterPrice!AJ$13:AJ$15)</f>
        <v>42.25</v>
      </c>
      <c r="N83" s="24" t="n">
        <f aca="false">AVERAGE(FilterPrice!AJ$4:AJ$15)</f>
        <v>48.55</v>
      </c>
      <c r="O83" s="24" t="n">
        <f aca="false">AVERAGE(FilterPrice!AJ$16:AJ$27)</f>
        <v>45</v>
      </c>
      <c r="P83" s="62" t="n">
        <f aca="false">AVERAGE(FilterPrice!AJ$28:AJ$40)</f>
        <v>41.199358974359</v>
      </c>
    </row>
    <row r="84" customFormat="false" ht="12.75" hidden="false" customHeight="false" outlineLevel="0" collapsed="false">
      <c r="C84" s="13" t="n">
        <f aca="false">C83+1</f>
        <v>83</v>
      </c>
      <c r="D84" s="109" t="s">
        <v>23795</v>
      </c>
      <c r="E84" s="111" t="str">
        <f aca="false">FilterPrice!AK$4</f>
        <v/>
      </c>
      <c r="F84" s="24" t="str">
        <f aca="false">FilterPrice!AK$5</f>
        <v/>
      </c>
      <c r="G84" s="24" t="n">
        <f aca="false">FilterPrice!AK$6</f>
        <v>33</v>
      </c>
      <c r="H84" s="24" t="n">
        <f aca="false">FilterPrice!AK$7</f>
        <v>33</v>
      </c>
      <c r="I84" s="24" t="n">
        <f aca="false">FilterPrice!AK$8</f>
        <v>48.25</v>
      </c>
      <c r="J84" s="24" t="n">
        <f aca="false">FilterPrice!AK$9</f>
        <v>74</v>
      </c>
      <c r="K84" s="24" t="n">
        <f aca="false">AVERAGE(FilterPrice!AK$10:AK$11)</f>
        <v>114</v>
      </c>
      <c r="L84" s="24" t="n">
        <f aca="false">FilterPrice!AK$12</f>
        <v>46</v>
      </c>
      <c r="M84" s="24" t="n">
        <f aca="false">AVERAGE(FilterPrice!AK$13:AK$15)</f>
        <v>42</v>
      </c>
      <c r="N84" s="24" t="n">
        <f aca="false">AVERAGE(FilterPrice!AK$4:AK$15)</f>
        <v>58.825</v>
      </c>
      <c r="O84" s="24" t="n">
        <f aca="false">AVERAGE(FilterPrice!AK$16:AK$27)</f>
        <v>50.7291666666667</v>
      </c>
      <c r="P84" s="62" t="n">
        <f aca="false">AVERAGE(FilterPrice!AK$28:AK$40)</f>
        <v>43.2708333333333</v>
      </c>
    </row>
    <row r="85" customFormat="false" ht="12.75" hidden="false" customHeight="false" outlineLevel="0" collapsed="false">
      <c r="C85" s="13" t="n">
        <f aca="false">C84+1</f>
        <v>84</v>
      </c>
      <c r="D85" s="109" t="s">
        <v>23796</v>
      </c>
      <c r="E85" s="111" t="str">
        <f aca="false">FilterPrice!AL$4</f>
        <v/>
      </c>
      <c r="F85" s="24" t="str">
        <f aca="false">FilterPrice!AL$5</f>
        <v/>
      </c>
      <c r="G85" s="24" t="n">
        <f aca="false">FilterPrice!AL$6</f>
        <v>55</v>
      </c>
      <c r="H85" s="24" t="n">
        <f aca="false">FilterPrice!AL$7</f>
        <v>55</v>
      </c>
      <c r="I85" s="24" t="n">
        <f aca="false">FilterPrice!AL$8</f>
        <v>67.25</v>
      </c>
      <c r="J85" s="24" t="n">
        <f aca="false">FilterPrice!AL$9</f>
        <v>86.5</v>
      </c>
      <c r="K85" s="24" t="n">
        <f aca="false">AVERAGE(FilterPrice!AL$10:AL$11)</f>
        <v>127.75</v>
      </c>
      <c r="L85" s="24" t="n">
        <f aca="false">FilterPrice!AL$12</f>
        <v>64.75</v>
      </c>
      <c r="M85" s="24" t="n">
        <f aca="false">AVERAGE(FilterPrice!AL$13:AL$15)</f>
        <v>59.5</v>
      </c>
      <c r="N85" s="24" t="n">
        <f aca="false">AVERAGE(FilterPrice!AL$4:AL$15)</f>
        <v>76.25</v>
      </c>
      <c r="O85" s="24" t="n">
        <f aca="false">AVERAGE(FilterPrice!AL$16:AL$27)</f>
        <v>68.375</v>
      </c>
      <c r="P85" s="62" t="n">
        <f aca="false">AVERAGE(FilterPrice!AL$28:AL$40)</f>
        <v>62.2366025641026</v>
      </c>
    </row>
    <row r="86" customFormat="false" ht="12.75" hidden="false" customHeight="false" outlineLevel="0" collapsed="false">
      <c r="C86" s="13" t="n">
        <f aca="false">C85+1</f>
        <v>85</v>
      </c>
      <c r="D86" s="109" t="s">
        <v>23797</v>
      </c>
      <c r="E86" s="111" t="str">
        <f aca="false">FilterPrice!AM$4</f>
        <v/>
      </c>
      <c r="F86" s="24" t="str">
        <f aca="false">FilterPrice!AM$5</f>
        <v/>
      </c>
      <c r="G86" s="24" t="n">
        <f aca="false">FilterPrice!AM$6</f>
        <v>20</v>
      </c>
      <c r="H86" s="24" t="n">
        <f aca="false">FilterPrice!AM$7</f>
        <v>20</v>
      </c>
      <c r="I86" s="24" t="n">
        <f aca="false">FilterPrice!AM$8</f>
        <v>52</v>
      </c>
      <c r="J86" s="24" t="n">
        <f aca="false">FilterPrice!AM$9</f>
        <v>80</v>
      </c>
      <c r="K86" s="24" t="n">
        <f aca="false">AVERAGE(FilterPrice!AM$10:AM$11)</f>
        <v>120</v>
      </c>
      <c r="L86" s="24" t="n">
        <f aca="false">FilterPrice!AM$12</f>
        <v>46.25</v>
      </c>
      <c r="M86" s="24" t="n">
        <f aca="false">AVERAGE(FilterPrice!AM$13:AM$15)</f>
        <v>42.25</v>
      </c>
      <c r="N86" s="24" t="n">
        <f aca="false">AVERAGE(FilterPrice!AM$4:AM$15)</f>
        <v>58.5</v>
      </c>
      <c r="O86" s="24" t="n">
        <f aca="false">AVERAGE(FilterPrice!AM$16:AM$27)</f>
        <v>50.9587500890096</v>
      </c>
      <c r="P86" s="62" t="n">
        <f aca="false">AVERAGE(FilterPrice!AM$28:AM$40)</f>
        <v>44.3020469714434</v>
      </c>
    </row>
    <row r="87" customFormat="false" ht="12.75" hidden="false" customHeight="false" outlineLevel="0" collapsed="false">
      <c r="C87" s="13" t="n">
        <f aca="false">C86+1</f>
        <v>86</v>
      </c>
      <c r="D87" s="109" t="s">
        <v>23798</v>
      </c>
      <c r="E87" s="111" t="str">
        <f aca="false">FilterPrice!AN$4</f>
        <v/>
      </c>
      <c r="F87" s="24" t="str">
        <f aca="false">FilterPrice!AN$5</f>
        <v/>
      </c>
      <c r="G87" s="24" t="n">
        <f aca="false">FilterPrice!AN$6</f>
        <v>28</v>
      </c>
      <c r="H87" s="24" t="n">
        <f aca="false">FilterPrice!AN$7</f>
        <v>28</v>
      </c>
      <c r="I87" s="24" t="n">
        <f aca="false">FilterPrice!AN$8</f>
        <v>46.75</v>
      </c>
      <c r="J87" s="24" t="n">
        <f aca="false">FilterPrice!AN$9</f>
        <v>73.9999923706055</v>
      </c>
      <c r="K87" s="24" t="n">
        <f aca="false">AVERAGE(FilterPrice!AN$10:AN$11)</f>
        <v>117.25</v>
      </c>
      <c r="L87" s="24" t="n">
        <f aca="false">FilterPrice!AN$12</f>
        <v>43.2500038146973</v>
      </c>
      <c r="M87" s="24" t="n">
        <f aca="false">AVERAGE(FilterPrice!AN$13:AN$15)</f>
        <v>41.5</v>
      </c>
      <c r="N87" s="24" t="n">
        <f aca="false">AVERAGE(FilterPrice!AN$4:AN$15)</f>
        <v>57.8999996185303</v>
      </c>
      <c r="O87" s="24" t="n">
        <f aca="false">AVERAGE(FilterPrice!AN$16:AN$27)</f>
        <v>48.5617799758911</v>
      </c>
      <c r="P87" s="62" t="n">
        <f aca="false">AVERAGE(FilterPrice!AN$28:AN$40)</f>
        <v>43.6687636986757</v>
      </c>
    </row>
    <row r="88" customFormat="false" ht="12.75" hidden="false" customHeight="false" outlineLevel="0" collapsed="false">
      <c r="C88" s="13" t="n">
        <f aca="false">C87+1</f>
        <v>87</v>
      </c>
      <c r="D88" s="109" t="s">
        <v>23799</v>
      </c>
      <c r="E88" s="111" t="str">
        <f aca="false">FilterPrice!AO$4</f>
        <v/>
      </c>
      <c r="F88" s="24" t="str">
        <f aca="false">FilterPrice!AO$5</f>
        <v/>
      </c>
      <c r="G88" s="24" t="n">
        <f aca="false">FilterPrice!AO$6</f>
        <v>37.9969177246094</v>
      </c>
      <c r="H88" s="24" t="n">
        <f aca="false">FilterPrice!AO$7</f>
        <v>37.9969177246094</v>
      </c>
      <c r="I88" s="24" t="n">
        <f aca="false">FilterPrice!AO$8</f>
        <v>43.75</v>
      </c>
      <c r="J88" s="24" t="n">
        <f aca="false">FilterPrice!AO$9</f>
        <v>65.9999923706055</v>
      </c>
      <c r="K88" s="24" t="n">
        <f aca="false">AVERAGE(FilterPrice!AO$10:AO$11)</f>
        <v>101.25</v>
      </c>
      <c r="L88" s="24" t="n">
        <f aca="false">FilterPrice!AO$12</f>
        <v>41.7499961853027</v>
      </c>
      <c r="M88" s="24" t="n">
        <f aca="false">AVERAGE(FilterPrice!AO$13:AO$15)</f>
        <v>39.2730712890625</v>
      </c>
      <c r="N88" s="24" t="n">
        <f aca="false">AVERAGE(FilterPrice!AO$4:AO$15)</f>
        <v>54.7813037872314</v>
      </c>
      <c r="O88" s="24" t="n">
        <f aca="false">AVERAGE(FilterPrice!AO$16:AO$27)</f>
        <v>47.6955715815226</v>
      </c>
      <c r="P88" s="62" t="n">
        <f aca="false">AVERAGE(FilterPrice!AO$28:AO$40)</f>
        <v>45.4661644666623</v>
      </c>
    </row>
    <row r="89" customFormat="false" ht="12.75" hidden="false" customHeight="false" outlineLevel="0" collapsed="false">
      <c r="C89" s="13" t="n">
        <f aca="false">C88+1</f>
        <v>88</v>
      </c>
      <c r="D89" s="109" t="s">
        <v>23800</v>
      </c>
      <c r="E89" s="111" t="str">
        <f aca="false">FilterPrice!AP$4</f>
        <v/>
      </c>
      <c r="F89" s="24" t="str">
        <f aca="false">FilterPrice!AP$5</f>
        <v/>
      </c>
      <c r="G89" s="24" t="n">
        <f aca="false">FilterPrice!AP$6</f>
        <v>38</v>
      </c>
      <c r="H89" s="24" t="n">
        <f aca="false">FilterPrice!AP$7</f>
        <v>38</v>
      </c>
      <c r="I89" s="24" t="n">
        <f aca="false">FilterPrice!AP$8</f>
        <v>49.25</v>
      </c>
      <c r="J89" s="24" t="n">
        <f aca="false">FilterPrice!AP$9</f>
        <v>75.2499923706055</v>
      </c>
      <c r="K89" s="24" t="n">
        <f aca="false">AVERAGE(FilterPrice!AP$10:AP$11)</f>
        <v>117.75</v>
      </c>
      <c r="L89" s="24" t="n">
        <f aca="false">FilterPrice!AP$12</f>
        <v>51.7500038146973</v>
      </c>
      <c r="M89" s="24" t="n">
        <f aca="false">AVERAGE(FilterPrice!AP$13:AP$15)</f>
        <v>44.5</v>
      </c>
      <c r="N89" s="24" t="n">
        <f aca="false">AVERAGE(FilterPrice!AP$4:AP$15)</f>
        <v>62.1249996185303</v>
      </c>
      <c r="O89" s="24" t="n">
        <f aca="false">AVERAGE(FilterPrice!AP$16:AP$27)</f>
        <v>49.6034466425578</v>
      </c>
      <c r="P89" s="62" t="n">
        <f aca="false">AVERAGE(FilterPrice!AP$28:AP$40)</f>
        <v>44.5997733580761</v>
      </c>
    </row>
    <row r="90" customFormat="false" ht="12.75" hidden="false" customHeight="false" outlineLevel="0" collapsed="false">
      <c r="C90" s="13" t="n">
        <f aca="false">C89+1</f>
        <v>89</v>
      </c>
      <c r="D90" s="112" t="s">
        <v>23801</v>
      </c>
      <c r="E90" s="111" t="str">
        <f aca="false">FilterPrice!AQ$4</f>
        <v/>
      </c>
      <c r="F90" s="24" t="str">
        <f aca="false">FilterPrice!AQ$5</f>
        <v/>
      </c>
      <c r="G90" s="24" t="n">
        <f aca="false">FilterPrice!AQ$6</f>
        <v>30</v>
      </c>
      <c r="H90" s="24" t="n">
        <f aca="false">FilterPrice!AQ$7</f>
        <v>30</v>
      </c>
      <c r="I90" s="24" t="n">
        <f aca="false">FilterPrice!AQ$8</f>
        <v>43.75</v>
      </c>
      <c r="J90" s="24" t="n">
        <f aca="false">FilterPrice!AQ$9</f>
        <v>70.4999923706055</v>
      </c>
      <c r="K90" s="24" t="n">
        <f aca="false">AVERAGE(FilterPrice!AQ$10:AQ$11)</f>
        <v>112.75</v>
      </c>
      <c r="L90" s="24" t="n">
        <f aca="false">FilterPrice!AQ$12</f>
        <v>40.9999961853027</v>
      </c>
      <c r="M90" s="24" t="n">
        <f aca="false">AVERAGE(FilterPrice!AQ$13:AQ$15)</f>
        <v>40.5233319600423</v>
      </c>
      <c r="N90" s="24" t="n">
        <f aca="false">AVERAGE(FilterPrice!AQ$4:AQ$15)</f>
        <v>56.2319984436035</v>
      </c>
      <c r="O90" s="24" t="n">
        <f aca="false">AVERAGE(FilterPrice!AQ$16:AQ$27)</f>
        <v>47.1391124725342</v>
      </c>
      <c r="P90" s="62" t="n">
        <f aca="false">AVERAGE(FilterPrice!AQ$28:AQ$40)</f>
        <v>41.8342377677331</v>
      </c>
    </row>
    <row r="91" customFormat="false" ht="12.75" hidden="false" customHeight="false" outlineLevel="0" collapsed="false">
      <c r="C91" s="13" t="n">
        <f aca="false">C90+1</f>
        <v>90</v>
      </c>
      <c r="D91" s="109" t="s">
        <v>23802</v>
      </c>
      <c r="E91" s="111" t="str">
        <f aca="false">FilterPrice!AR$4</f>
        <v/>
      </c>
      <c r="F91" s="24" t="str">
        <f aca="false">FilterPrice!AR$5</f>
        <v/>
      </c>
      <c r="G91" s="24" t="n">
        <f aca="false">FilterPrice!AR$6</f>
        <v>38.5</v>
      </c>
      <c r="H91" s="24" t="n">
        <f aca="false">FilterPrice!AR$7</f>
        <v>38.5</v>
      </c>
      <c r="I91" s="24" t="n">
        <f aca="false">FilterPrice!AR$8</f>
        <v>55.75</v>
      </c>
      <c r="J91" s="24" t="n">
        <f aca="false">FilterPrice!AR$9</f>
        <v>82.5</v>
      </c>
      <c r="K91" s="24" t="n">
        <f aca="false">AVERAGE(FilterPrice!AR$10:AR$11)</f>
        <v>122.75</v>
      </c>
      <c r="L91" s="24" t="n">
        <f aca="false">FilterPrice!AR$12</f>
        <v>49.75</v>
      </c>
      <c r="M91" s="24" t="n">
        <f aca="false">AVERAGE(FilterPrice!AR$13:AR$15)</f>
        <v>45.75</v>
      </c>
      <c r="N91" s="24" t="n">
        <f aca="false">AVERAGE(FilterPrice!AR$4:AR$15)</f>
        <v>64.775</v>
      </c>
      <c r="O91" s="24" t="n">
        <f aca="false">AVERAGE(FilterPrice!AR$16:AR$27)</f>
        <v>52.0200001398722</v>
      </c>
      <c r="P91" s="62" t="n">
        <f aca="false">AVERAGE(FilterPrice!AR$28:AR$40)</f>
        <v>45.361758525555</v>
      </c>
    </row>
    <row r="92" customFormat="false" ht="12.75" hidden="false" customHeight="false" outlineLevel="0" collapsed="false">
      <c r="C92" s="13" t="n">
        <f aca="false">C91+1</f>
        <v>91</v>
      </c>
      <c r="D92" s="104" t="s">
        <v>23803</v>
      </c>
      <c r="E92" s="113" t="str">
        <f aca="false">FilterPrice!AS$4</f>
        <v/>
      </c>
      <c r="F92" s="65" t="str">
        <f aca="false">FilterPrice!AS$5</f>
        <v/>
      </c>
      <c r="G92" s="65" t="n">
        <f aca="false">FilterPrice!AS$6</f>
        <v>43.9999885559082</v>
      </c>
      <c r="H92" s="65" t="n">
        <f aca="false">FilterPrice!AS$7</f>
        <v>43.9999885559082</v>
      </c>
      <c r="I92" s="65" t="n">
        <f aca="false">FilterPrice!AS$8</f>
        <v>58.75</v>
      </c>
      <c r="J92" s="65" t="n">
        <f aca="false">FilterPrice!AS$9</f>
        <v>69</v>
      </c>
      <c r="K92" s="65" t="n">
        <f aca="false">AVERAGE(FilterPrice!AS$10:AS$11)</f>
        <v>93</v>
      </c>
      <c r="L92" s="65" t="n">
        <f aca="false">FilterPrice!AS$12</f>
        <v>55.5000038146973</v>
      </c>
      <c r="M92" s="65" t="n">
        <f aca="false">AVERAGE(FilterPrice!AS$13:AS$15)</f>
        <v>46.4833234151204</v>
      </c>
      <c r="N92" s="65" t="n">
        <f aca="false">AVERAGE(FilterPrice!AS$4:AS$15)</f>
        <v>59.6699951171875</v>
      </c>
      <c r="O92" s="65" t="n">
        <f aca="false">AVERAGE(FilterPrice!AS$16:AS$27)</f>
        <v>47.0866638819377</v>
      </c>
      <c r="P92" s="66" t="n">
        <f aca="false">AVERAGE(FilterPrice!AS$28:AS$40)</f>
        <v>44.4235231106098</v>
      </c>
    </row>
    <row r="93" customFormat="false" ht="12.75" hidden="false" customHeight="false" outlineLevel="0" collapsed="false">
      <c r="A93" s="13" t="n">
        <f aca="false">A80+1</f>
        <v>8</v>
      </c>
      <c r="B93" s="104" t="n">
        <f aca="false">FilterPrice!$A$1</f>
        <v>36981</v>
      </c>
      <c r="C93" s="13" t="n">
        <f aca="false">C92+1</f>
        <v>92</v>
      </c>
      <c r="D93" s="109" t="s">
        <v>23791</v>
      </c>
      <c r="E93" s="110" t="str">
        <f aca="false">FilterPrice!AG$4</f>
        <v/>
      </c>
      <c r="F93" s="59" t="str">
        <f aca="false">FilterPrice!AG$5</f>
        <v/>
      </c>
      <c r="G93" s="59" t="n">
        <f aca="false">FilterPrice!AG$6</f>
        <v>46</v>
      </c>
      <c r="H93" s="59" t="n">
        <f aca="false">FilterPrice!AG$7</f>
        <v>46</v>
      </c>
      <c r="I93" s="59" t="n">
        <f aca="false">FilterPrice!AG$8</f>
        <v>60.25</v>
      </c>
      <c r="J93" s="59" t="n">
        <f aca="false">FilterPrice!AG$9</f>
        <v>76.75</v>
      </c>
      <c r="K93" s="59" t="n">
        <f aca="false">AVERAGE(FilterPrice!AG$10:AG$11)</f>
        <v>112</v>
      </c>
      <c r="L93" s="59" t="n">
        <f aca="false">FilterPrice!AG$12</f>
        <v>59</v>
      </c>
      <c r="M93" s="59" t="n">
        <f aca="false">AVERAGE(FilterPrice!AG$13:AG$15)</f>
        <v>54.5</v>
      </c>
      <c r="N93" s="59" t="n">
        <f aca="false">AVERAGE(FilterPrice!AG$4:AG$15)</f>
        <v>67.55</v>
      </c>
      <c r="O93" s="59" t="n">
        <f aca="false">AVERAGE(FilterPrice!AG$16:AG$27)</f>
        <v>59.9375</v>
      </c>
      <c r="P93" s="60" t="n">
        <f aca="false">AVERAGE(FilterPrice!AG$28:AG$40)</f>
        <v>53.0955128205128</v>
      </c>
    </row>
    <row r="94" customFormat="false" ht="12.75" hidden="false" customHeight="false" outlineLevel="0" collapsed="false">
      <c r="C94" s="13" t="n">
        <f aca="false">C93+1</f>
        <v>93</v>
      </c>
      <c r="D94" s="109" t="s">
        <v>23792</v>
      </c>
      <c r="E94" s="111" t="str">
        <f aca="false">FilterPrice!AH$4</f>
        <v/>
      </c>
      <c r="F94" s="24" t="str">
        <f aca="false">FilterPrice!AH$5</f>
        <v/>
      </c>
      <c r="G94" s="24" t="n">
        <f aca="false">FilterPrice!AH$6</f>
        <v>33</v>
      </c>
      <c r="H94" s="24" t="n">
        <f aca="false">FilterPrice!AH$7</f>
        <v>33</v>
      </c>
      <c r="I94" s="24" t="n">
        <f aca="false">FilterPrice!AH$8</f>
        <v>48.25</v>
      </c>
      <c r="J94" s="24" t="n">
        <f aca="false">FilterPrice!AH$9</f>
        <v>74</v>
      </c>
      <c r="K94" s="24" t="n">
        <f aca="false">AVERAGE(FilterPrice!AH$10:AH$11)</f>
        <v>113.75</v>
      </c>
      <c r="L94" s="24" t="n">
        <f aca="false">FilterPrice!AH$12</f>
        <v>44</v>
      </c>
      <c r="M94" s="24" t="n">
        <f aca="false">AVERAGE(FilterPrice!AH$13:AH$15)</f>
        <v>40.9166666666667</v>
      </c>
      <c r="N94" s="24" t="n">
        <f aca="false">AVERAGE(FilterPrice!AH$4:AH$15)</f>
        <v>58.25</v>
      </c>
      <c r="O94" s="24" t="n">
        <f aca="false">AVERAGE(FilterPrice!AH$16:AH$27)</f>
        <v>50.25</v>
      </c>
      <c r="P94" s="62" t="n">
        <f aca="false">AVERAGE(FilterPrice!AH$28:AH$40)</f>
        <v>45.5446793116056</v>
      </c>
    </row>
    <row r="95" customFormat="false" ht="12.75" hidden="false" customHeight="false" outlineLevel="0" collapsed="false">
      <c r="C95" s="13" t="n">
        <f aca="false">C94+1</f>
        <v>94</v>
      </c>
      <c r="D95" s="109" t="s">
        <v>23793</v>
      </c>
      <c r="E95" s="111" t="str">
        <f aca="false">FilterPrice!AI$4</f>
        <v/>
      </c>
      <c r="F95" s="24" t="str">
        <f aca="false">FilterPrice!AI$5</f>
        <v/>
      </c>
      <c r="G95" s="24" t="n">
        <f aca="false">FilterPrice!AI$6</f>
        <v>51</v>
      </c>
      <c r="H95" s="24" t="n">
        <f aca="false">FilterPrice!AI$7</f>
        <v>51</v>
      </c>
      <c r="I95" s="24" t="n">
        <f aca="false">FilterPrice!AI$8</f>
        <v>58.5</v>
      </c>
      <c r="J95" s="24" t="n">
        <f aca="false">FilterPrice!AI$9</f>
        <v>76</v>
      </c>
      <c r="K95" s="24" t="n">
        <f aca="false">AVERAGE(FilterPrice!AI$10:AI$11)</f>
        <v>100.5</v>
      </c>
      <c r="L95" s="24" t="n">
        <f aca="false">FilterPrice!AI$12</f>
        <v>57</v>
      </c>
      <c r="M95" s="24" t="n">
        <f aca="false">AVERAGE(FilterPrice!AI$13:AI$15)</f>
        <v>55.75</v>
      </c>
      <c r="N95" s="24" t="n">
        <f aca="false">AVERAGE(FilterPrice!AI$4:AI$15)</f>
        <v>66.175</v>
      </c>
      <c r="O95" s="24" t="n">
        <f aca="false">AVERAGE(FilterPrice!AI$16:AI$27)</f>
        <v>58.2708333333333</v>
      </c>
      <c r="P95" s="62" t="n">
        <f aca="false">AVERAGE(FilterPrice!AI$28:AI$40)</f>
        <v>49.2141025641026</v>
      </c>
    </row>
    <row r="96" customFormat="false" ht="12.75" hidden="false" customHeight="false" outlineLevel="0" collapsed="false">
      <c r="C96" s="13" t="n">
        <f aca="false">C95+1</f>
        <v>95</v>
      </c>
      <c r="D96" s="109" t="s">
        <v>23794</v>
      </c>
      <c r="E96" s="111" t="str">
        <f aca="false">FilterPrice!AJ$4</f>
        <v/>
      </c>
      <c r="F96" s="24" t="str">
        <f aca="false">FilterPrice!AJ$5</f>
        <v/>
      </c>
      <c r="G96" s="24" t="n">
        <f aca="false">FilterPrice!AJ$6</f>
        <v>35.5</v>
      </c>
      <c r="H96" s="24" t="n">
        <f aca="false">FilterPrice!AJ$7</f>
        <v>35.5</v>
      </c>
      <c r="I96" s="24" t="n">
        <f aca="false">FilterPrice!AJ$8</f>
        <v>45</v>
      </c>
      <c r="J96" s="24" t="n">
        <f aca="false">FilterPrice!AJ$9</f>
        <v>56.25</v>
      </c>
      <c r="K96" s="24" t="n">
        <f aca="false">AVERAGE(FilterPrice!AJ$10:AJ$11)</f>
        <v>71</v>
      </c>
      <c r="L96" s="24" t="n">
        <f aca="false">FilterPrice!AJ$12</f>
        <v>44.5</v>
      </c>
      <c r="M96" s="24" t="n">
        <f aca="false">AVERAGE(FilterPrice!AJ$13:AJ$15)</f>
        <v>42.25</v>
      </c>
      <c r="N96" s="24" t="n">
        <f aca="false">AVERAGE(FilterPrice!AJ$4:AJ$15)</f>
        <v>48.55</v>
      </c>
      <c r="O96" s="24" t="n">
        <f aca="false">AVERAGE(FilterPrice!AJ$16:AJ$27)</f>
        <v>45</v>
      </c>
      <c r="P96" s="62" t="n">
        <f aca="false">AVERAGE(FilterPrice!AJ$28:AJ$40)</f>
        <v>41.199358974359</v>
      </c>
    </row>
    <row r="97" customFormat="false" ht="12.75" hidden="false" customHeight="false" outlineLevel="0" collapsed="false">
      <c r="C97" s="13" t="n">
        <f aca="false">C96+1</f>
        <v>96</v>
      </c>
      <c r="D97" s="109" t="s">
        <v>23795</v>
      </c>
      <c r="E97" s="111" t="str">
        <f aca="false">FilterPrice!AK$4</f>
        <v/>
      </c>
      <c r="F97" s="24" t="str">
        <f aca="false">FilterPrice!AK$5</f>
        <v/>
      </c>
      <c r="G97" s="24" t="n">
        <f aca="false">FilterPrice!AK$6</f>
        <v>33</v>
      </c>
      <c r="H97" s="24" t="n">
        <f aca="false">FilterPrice!AK$7</f>
        <v>33</v>
      </c>
      <c r="I97" s="24" t="n">
        <f aca="false">FilterPrice!AK$8</f>
        <v>48.25</v>
      </c>
      <c r="J97" s="24" t="n">
        <f aca="false">FilterPrice!AK$9</f>
        <v>74</v>
      </c>
      <c r="K97" s="24" t="n">
        <f aca="false">AVERAGE(FilterPrice!AK$10:AK$11)</f>
        <v>114</v>
      </c>
      <c r="L97" s="24" t="n">
        <f aca="false">FilterPrice!AK$12</f>
        <v>46</v>
      </c>
      <c r="M97" s="24" t="n">
        <f aca="false">AVERAGE(FilterPrice!AK$13:AK$15)</f>
        <v>42</v>
      </c>
      <c r="N97" s="24" t="n">
        <f aca="false">AVERAGE(FilterPrice!AK$4:AK$15)</f>
        <v>58.825</v>
      </c>
      <c r="O97" s="24" t="n">
        <f aca="false">AVERAGE(FilterPrice!AK$16:AK$27)</f>
        <v>50.7291666666667</v>
      </c>
      <c r="P97" s="62" t="n">
        <f aca="false">AVERAGE(FilterPrice!AK$28:AK$40)</f>
        <v>43.2708333333333</v>
      </c>
    </row>
    <row r="98" customFormat="false" ht="12.75" hidden="false" customHeight="false" outlineLevel="0" collapsed="false">
      <c r="C98" s="13" t="n">
        <f aca="false">C97+1</f>
        <v>97</v>
      </c>
      <c r="D98" s="109" t="s">
        <v>23796</v>
      </c>
      <c r="E98" s="111" t="str">
        <f aca="false">FilterPrice!AL$4</f>
        <v/>
      </c>
      <c r="F98" s="24" t="str">
        <f aca="false">FilterPrice!AL$5</f>
        <v/>
      </c>
      <c r="G98" s="24" t="n">
        <f aca="false">FilterPrice!AL$6</f>
        <v>55</v>
      </c>
      <c r="H98" s="24" t="n">
        <f aca="false">FilterPrice!AL$7</f>
        <v>55</v>
      </c>
      <c r="I98" s="24" t="n">
        <f aca="false">FilterPrice!AL$8</f>
        <v>67.25</v>
      </c>
      <c r="J98" s="24" t="n">
        <f aca="false">FilterPrice!AL$9</f>
        <v>86.5</v>
      </c>
      <c r="K98" s="24" t="n">
        <f aca="false">AVERAGE(FilterPrice!AL$10:AL$11)</f>
        <v>127.75</v>
      </c>
      <c r="L98" s="24" t="n">
        <f aca="false">FilterPrice!AL$12</f>
        <v>64.75</v>
      </c>
      <c r="M98" s="24" t="n">
        <f aca="false">AVERAGE(FilterPrice!AL$13:AL$15)</f>
        <v>59.5</v>
      </c>
      <c r="N98" s="24" t="n">
        <f aca="false">AVERAGE(FilterPrice!AL$4:AL$15)</f>
        <v>76.25</v>
      </c>
      <c r="O98" s="24" t="n">
        <f aca="false">AVERAGE(FilterPrice!AL$16:AL$27)</f>
        <v>68.375</v>
      </c>
      <c r="P98" s="62" t="n">
        <f aca="false">AVERAGE(FilterPrice!AL$28:AL$40)</f>
        <v>62.2366025641026</v>
      </c>
    </row>
    <row r="99" customFormat="false" ht="12.75" hidden="false" customHeight="false" outlineLevel="0" collapsed="false">
      <c r="C99" s="13" t="n">
        <f aca="false">C98+1</f>
        <v>98</v>
      </c>
      <c r="D99" s="109" t="s">
        <v>23797</v>
      </c>
      <c r="E99" s="111" t="str">
        <f aca="false">FilterPrice!AM$4</f>
        <v/>
      </c>
      <c r="F99" s="24" t="str">
        <f aca="false">FilterPrice!AM$5</f>
        <v/>
      </c>
      <c r="G99" s="24" t="n">
        <f aca="false">FilterPrice!AM$6</f>
        <v>20</v>
      </c>
      <c r="H99" s="24" t="n">
        <f aca="false">FilterPrice!AM$7</f>
        <v>20</v>
      </c>
      <c r="I99" s="24" t="n">
        <f aca="false">FilterPrice!AM$8</f>
        <v>52</v>
      </c>
      <c r="J99" s="24" t="n">
        <f aca="false">FilterPrice!AM$9</f>
        <v>80</v>
      </c>
      <c r="K99" s="24" t="n">
        <f aca="false">AVERAGE(FilterPrice!AM$10:AM$11)</f>
        <v>120</v>
      </c>
      <c r="L99" s="24" t="n">
        <f aca="false">FilterPrice!AM$12</f>
        <v>46.25</v>
      </c>
      <c r="M99" s="24" t="n">
        <f aca="false">AVERAGE(FilterPrice!AM$13:AM$15)</f>
        <v>42.25</v>
      </c>
      <c r="N99" s="24" t="n">
        <f aca="false">AVERAGE(FilterPrice!AM$4:AM$15)</f>
        <v>58.5</v>
      </c>
      <c r="O99" s="24" t="n">
        <f aca="false">AVERAGE(FilterPrice!AM$16:AM$27)</f>
        <v>50.9587500890096</v>
      </c>
      <c r="P99" s="62" t="n">
        <f aca="false">AVERAGE(FilterPrice!AM$28:AM$40)</f>
        <v>44.3020469714434</v>
      </c>
    </row>
    <row r="100" customFormat="false" ht="12.75" hidden="false" customHeight="false" outlineLevel="0" collapsed="false">
      <c r="C100" s="13" t="n">
        <f aca="false">C99+1</f>
        <v>99</v>
      </c>
      <c r="D100" s="109" t="s">
        <v>23798</v>
      </c>
      <c r="E100" s="111" t="str">
        <f aca="false">FilterPrice!AN$4</f>
        <v/>
      </c>
      <c r="F100" s="24" t="str">
        <f aca="false">FilterPrice!AN$5</f>
        <v/>
      </c>
      <c r="G100" s="24" t="n">
        <f aca="false">FilterPrice!AN$6</f>
        <v>28</v>
      </c>
      <c r="H100" s="24" t="n">
        <f aca="false">FilterPrice!AN$7</f>
        <v>28</v>
      </c>
      <c r="I100" s="24" t="n">
        <f aca="false">FilterPrice!AN$8</f>
        <v>46.75</v>
      </c>
      <c r="J100" s="24" t="n">
        <f aca="false">FilterPrice!AN$9</f>
        <v>73.9999923706055</v>
      </c>
      <c r="K100" s="24" t="n">
        <f aca="false">AVERAGE(FilterPrice!AN$10:AN$11)</f>
        <v>117.25</v>
      </c>
      <c r="L100" s="24" t="n">
        <f aca="false">FilterPrice!AN$12</f>
        <v>43.2500038146973</v>
      </c>
      <c r="M100" s="24" t="n">
        <f aca="false">AVERAGE(FilterPrice!AN$13:AN$15)</f>
        <v>41.5</v>
      </c>
      <c r="N100" s="24" t="n">
        <f aca="false">AVERAGE(FilterPrice!AN$4:AN$15)</f>
        <v>57.8999996185303</v>
      </c>
      <c r="O100" s="24" t="n">
        <f aca="false">AVERAGE(FilterPrice!AN$16:AN$27)</f>
        <v>48.5617799758911</v>
      </c>
      <c r="P100" s="62" t="n">
        <f aca="false">AVERAGE(FilterPrice!AN$28:AN$40)</f>
        <v>43.6687636986757</v>
      </c>
    </row>
    <row r="101" customFormat="false" ht="12.75" hidden="false" customHeight="false" outlineLevel="0" collapsed="false">
      <c r="C101" s="13" t="n">
        <f aca="false">C100+1</f>
        <v>100</v>
      </c>
      <c r="D101" s="109" t="s">
        <v>23799</v>
      </c>
      <c r="E101" s="111" t="str">
        <f aca="false">FilterPrice!AO$4</f>
        <v/>
      </c>
      <c r="F101" s="24" t="str">
        <f aca="false">FilterPrice!AO$5</f>
        <v/>
      </c>
      <c r="G101" s="24" t="n">
        <f aca="false">FilterPrice!AO$6</f>
        <v>37.9969177246094</v>
      </c>
      <c r="H101" s="24" t="n">
        <f aca="false">FilterPrice!AO$7</f>
        <v>37.9969177246094</v>
      </c>
      <c r="I101" s="24" t="n">
        <f aca="false">FilterPrice!AO$8</f>
        <v>43.75</v>
      </c>
      <c r="J101" s="24" t="n">
        <f aca="false">FilterPrice!AO$9</f>
        <v>65.9999923706055</v>
      </c>
      <c r="K101" s="24" t="n">
        <f aca="false">AVERAGE(FilterPrice!AO$10:AO$11)</f>
        <v>101.25</v>
      </c>
      <c r="L101" s="24" t="n">
        <f aca="false">FilterPrice!AO$12</f>
        <v>41.7499961853027</v>
      </c>
      <c r="M101" s="24" t="n">
        <f aca="false">AVERAGE(FilterPrice!AO$13:AO$15)</f>
        <v>39.2730712890625</v>
      </c>
      <c r="N101" s="24" t="n">
        <f aca="false">AVERAGE(FilterPrice!AO$4:AO$15)</f>
        <v>54.7813037872314</v>
      </c>
      <c r="O101" s="24" t="n">
        <f aca="false">AVERAGE(FilterPrice!AO$16:AO$27)</f>
        <v>47.6955715815226</v>
      </c>
      <c r="P101" s="62" t="n">
        <f aca="false">AVERAGE(FilterPrice!AO$28:AO$40)</f>
        <v>45.4661644666623</v>
      </c>
    </row>
    <row r="102" customFormat="false" ht="12.75" hidden="false" customHeight="false" outlineLevel="0" collapsed="false">
      <c r="C102" s="13" t="n">
        <f aca="false">C101+1</f>
        <v>101</v>
      </c>
      <c r="D102" s="109" t="s">
        <v>23800</v>
      </c>
      <c r="E102" s="111" t="str">
        <f aca="false">FilterPrice!AP$4</f>
        <v/>
      </c>
      <c r="F102" s="24" t="str">
        <f aca="false">FilterPrice!AP$5</f>
        <v/>
      </c>
      <c r="G102" s="24" t="n">
        <f aca="false">FilterPrice!AP$6</f>
        <v>38</v>
      </c>
      <c r="H102" s="24" t="n">
        <f aca="false">FilterPrice!AP$7</f>
        <v>38</v>
      </c>
      <c r="I102" s="24" t="n">
        <f aca="false">FilterPrice!AP$8</f>
        <v>49.25</v>
      </c>
      <c r="J102" s="24" t="n">
        <f aca="false">FilterPrice!AP$9</f>
        <v>75.2499923706055</v>
      </c>
      <c r="K102" s="24" t="n">
        <f aca="false">AVERAGE(FilterPrice!AP$10:AP$11)</f>
        <v>117.75</v>
      </c>
      <c r="L102" s="24" t="n">
        <f aca="false">FilterPrice!AP$12</f>
        <v>51.7500038146973</v>
      </c>
      <c r="M102" s="24" t="n">
        <f aca="false">AVERAGE(FilterPrice!AP$13:AP$15)</f>
        <v>44.5</v>
      </c>
      <c r="N102" s="24" t="n">
        <f aca="false">AVERAGE(FilterPrice!AP$4:AP$15)</f>
        <v>62.1249996185303</v>
      </c>
      <c r="O102" s="24" t="n">
        <f aca="false">AVERAGE(FilterPrice!AP$16:AP$27)</f>
        <v>49.6034466425578</v>
      </c>
      <c r="P102" s="62" t="n">
        <f aca="false">AVERAGE(FilterPrice!AP$28:AP$40)</f>
        <v>44.5997733580761</v>
      </c>
    </row>
    <row r="103" customFormat="false" ht="12.75" hidden="false" customHeight="false" outlineLevel="0" collapsed="false">
      <c r="C103" s="13" t="n">
        <f aca="false">C102+1</f>
        <v>102</v>
      </c>
      <c r="D103" s="112" t="s">
        <v>23801</v>
      </c>
      <c r="E103" s="111" t="str">
        <f aca="false">FilterPrice!AQ$4</f>
        <v/>
      </c>
      <c r="F103" s="24" t="str">
        <f aca="false">FilterPrice!AQ$5</f>
        <v/>
      </c>
      <c r="G103" s="24" t="n">
        <f aca="false">FilterPrice!AQ$6</f>
        <v>30</v>
      </c>
      <c r="H103" s="24" t="n">
        <f aca="false">FilterPrice!AQ$7</f>
        <v>30</v>
      </c>
      <c r="I103" s="24" t="n">
        <f aca="false">FilterPrice!AQ$8</f>
        <v>43.75</v>
      </c>
      <c r="J103" s="24" t="n">
        <f aca="false">FilterPrice!AQ$9</f>
        <v>70.4999923706055</v>
      </c>
      <c r="K103" s="24" t="n">
        <f aca="false">AVERAGE(FilterPrice!AQ$10:AQ$11)</f>
        <v>112.75</v>
      </c>
      <c r="L103" s="24" t="n">
        <f aca="false">FilterPrice!AQ$12</f>
        <v>40.9999961853027</v>
      </c>
      <c r="M103" s="24" t="n">
        <f aca="false">AVERAGE(FilterPrice!AQ$13:AQ$15)</f>
        <v>40.5233319600423</v>
      </c>
      <c r="N103" s="24" t="n">
        <f aca="false">AVERAGE(FilterPrice!AQ$4:AQ$15)</f>
        <v>56.2319984436035</v>
      </c>
      <c r="O103" s="24" t="n">
        <f aca="false">AVERAGE(FilterPrice!AQ$16:AQ$27)</f>
        <v>47.1391124725342</v>
      </c>
      <c r="P103" s="62" t="n">
        <f aca="false">AVERAGE(FilterPrice!AQ$28:AQ$40)</f>
        <v>41.8342377677331</v>
      </c>
    </row>
    <row r="104" customFormat="false" ht="12.75" hidden="false" customHeight="false" outlineLevel="0" collapsed="false">
      <c r="C104" s="13" t="n">
        <f aca="false">C103+1</f>
        <v>103</v>
      </c>
      <c r="D104" s="109" t="s">
        <v>23802</v>
      </c>
      <c r="E104" s="111" t="str">
        <f aca="false">FilterPrice!AR$4</f>
        <v/>
      </c>
      <c r="F104" s="24" t="str">
        <f aca="false">FilterPrice!AR$5</f>
        <v/>
      </c>
      <c r="G104" s="24" t="n">
        <f aca="false">FilterPrice!AR$6</f>
        <v>38.5</v>
      </c>
      <c r="H104" s="24" t="n">
        <f aca="false">FilterPrice!AR$7</f>
        <v>38.5</v>
      </c>
      <c r="I104" s="24" t="n">
        <f aca="false">FilterPrice!AR$8</f>
        <v>55.75</v>
      </c>
      <c r="J104" s="24" t="n">
        <f aca="false">FilterPrice!AR$9</f>
        <v>82.5</v>
      </c>
      <c r="K104" s="24" t="n">
        <f aca="false">AVERAGE(FilterPrice!AR$10:AR$11)</f>
        <v>122.75</v>
      </c>
      <c r="L104" s="24" t="n">
        <f aca="false">FilterPrice!AR$12</f>
        <v>49.75</v>
      </c>
      <c r="M104" s="24" t="n">
        <f aca="false">AVERAGE(FilterPrice!AR$13:AR$15)</f>
        <v>45.75</v>
      </c>
      <c r="N104" s="24" t="n">
        <f aca="false">AVERAGE(FilterPrice!AR$4:AR$15)</f>
        <v>64.775</v>
      </c>
      <c r="O104" s="24" t="n">
        <f aca="false">AVERAGE(FilterPrice!AR$16:AR$27)</f>
        <v>52.0200001398722</v>
      </c>
      <c r="P104" s="62" t="n">
        <f aca="false">AVERAGE(FilterPrice!AR$28:AR$40)</f>
        <v>45.361758525555</v>
      </c>
    </row>
    <row r="105" customFormat="false" ht="12.75" hidden="false" customHeight="false" outlineLevel="0" collapsed="false">
      <c r="C105" s="13" t="n">
        <f aca="false">C104+1</f>
        <v>104</v>
      </c>
      <c r="D105" s="104" t="s">
        <v>23803</v>
      </c>
      <c r="E105" s="113" t="str">
        <f aca="false">FilterPrice!AS$4</f>
        <v/>
      </c>
      <c r="F105" s="65" t="str">
        <f aca="false">FilterPrice!AS$5</f>
        <v/>
      </c>
      <c r="G105" s="65" t="n">
        <f aca="false">FilterPrice!AS$6</f>
        <v>43.9999885559082</v>
      </c>
      <c r="H105" s="65" t="n">
        <f aca="false">FilterPrice!AS$7</f>
        <v>43.9999885559082</v>
      </c>
      <c r="I105" s="65" t="n">
        <f aca="false">FilterPrice!AS$8</f>
        <v>58.75</v>
      </c>
      <c r="J105" s="65" t="n">
        <f aca="false">FilterPrice!AS$9</f>
        <v>69</v>
      </c>
      <c r="K105" s="65" t="n">
        <f aca="false">AVERAGE(FilterPrice!AS$10:AS$11)</f>
        <v>93</v>
      </c>
      <c r="L105" s="65" t="n">
        <f aca="false">FilterPrice!AS$12</f>
        <v>55.5000038146973</v>
      </c>
      <c r="M105" s="65" t="n">
        <f aca="false">AVERAGE(FilterPrice!AS$13:AS$15)</f>
        <v>46.4833234151204</v>
      </c>
      <c r="N105" s="65" t="n">
        <f aca="false">AVERAGE(FilterPrice!AS$4:AS$15)</f>
        <v>59.6699951171875</v>
      </c>
      <c r="O105" s="65" t="n">
        <f aca="false">AVERAGE(FilterPrice!AS$16:AS$27)</f>
        <v>47.0866638819377</v>
      </c>
      <c r="P105" s="66" t="n">
        <f aca="false">AVERAGE(FilterPrice!AS$28:AS$40)</f>
        <v>44.4235231106098</v>
      </c>
    </row>
    <row r="106" customFormat="false" ht="12.75" hidden="false" customHeight="false" outlineLevel="0" collapsed="false">
      <c r="A106" s="13" t="n">
        <f aca="false">A93+1</f>
        <v>9</v>
      </c>
      <c r="B106" s="104" t="n">
        <f aca="false">FilterPrice!$A$1</f>
        <v>36981</v>
      </c>
      <c r="C106" s="13" t="n">
        <f aca="false">C105+1</f>
        <v>105</v>
      </c>
      <c r="D106" s="109" t="s">
        <v>23791</v>
      </c>
      <c r="E106" s="110" t="str">
        <f aca="false">FilterPrice!AG$4</f>
        <v/>
      </c>
      <c r="F106" s="59" t="str">
        <f aca="false">FilterPrice!AG$5</f>
        <v/>
      </c>
      <c r="G106" s="59" t="n">
        <f aca="false">FilterPrice!AG$6</f>
        <v>46</v>
      </c>
      <c r="H106" s="59" t="n">
        <f aca="false">FilterPrice!AG$7</f>
        <v>46</v>
      </c>
      <c r="I106" s="59" t="n">
        <f aca="false">FilterPrice!AG$8</f>
        <v>60.25</v>
      </c>
      <c r="J106" s="59" t="n">
        <f aca="false">FilterPrice!AG$9</f>
        <v>76.75</v>
      </c>
      <c r="K106" s="59" t="n">
        <f aca="false">AVERAGE(FilterPrice!AG$10:AG$11)</f>
        <v>112</v>
      </c>
      <c r="L106" s="59" t="n">
        <f aca="false">FilterPrice!AG$12</f>
        <v>59</v>
      </c>
      <c r="M106" s="59" t="n">
        <f aca="false">AVERAGE(FilterPrice!AG$13:AG$15)</f>
        <v>54.5</v>
      </c>
      <c r="N106" s="59" t="n">
        <f aca="false">AVERAGE(FilterPrice!AG$4:AG$15)</f>
        <v>67.55</v>
      </c>
      <c r="O106" s="59" t="n">
        <f aca="false">AVERAGE(FilterPrice!AG$16:AG$27)</f>
        <v>59.9375</v>
      </c>
      <c r="P106" s="60" t="n">
        <f aca="false">AVERAGE(FilterPrice!AG$28:AG$40)</f>
        <v>53.0955128205128</v>
      </c>
    </row>
    <row r="107" customFormat="false" ht="12.75" hidden="false" customHeight="false" outlineLevel="0" collapsed="false">
      <c r="C107" s="13" t="n">
        <f aca="false">C106+1</f>
        <v>106</v>
      </c>
      <c r="D107" s="109" t="s">
        <v>23792</v>
      </c>
      <c r="E107" s="111" t="str">
        <f aca="false">FilterPrice!AH$4</f>
        <v/>
      </c>
      <c r="F107" s="24" t="str">
        <f aca="false">FilterPrice!AH$5</f>
        <v/>
      </c>
      <c r="G107" s="24" t="n">
        <f aca="false">FilterPrice!AH$6</f>
        <v>33</v>
      </c>
      <c r="H107" s="24" t="n">
        <f aca="false">FilterPrice!AH$7</f>
        <v>33</v>
      </c>
      <c r="I107" s="24" t="n">
        <f aca="false">FilterPrice!AH$8</f>
        <v>48.25</v>
      </c>
      <c r="J107" s="24" t="n">
        <f aca="false">FilterPrice!AH$9</f>
        <v>74</v>
      </c>
      <c r="K107" s="24" t="n">
        <f aca="false">AVERAGE(FilterPrice!AH$10:AH$11)</f>
        <v>113.75</v>
      </c>
      <c r="L107" s="24" t="n">
        <f aca="false">FilterPrice!AH$12</f>
        <v>44</v>
      </c>
      <c r="M107" s="24" t="n">
        <f aca="false">AVERAGE(FilterPrice!AH$13:AH$15)</f>
        <v>40.9166666666667</v>
      </c>
      <c r="N107" s="24" t="n">
        <f aca="false">AVERAGE(FilterPrice!AH$4:AH$15)</f>
        <v>58.25</v>
      </c>
      <c r="O107" s="24" t="n">
        <f aca="false">AVERAGE(FilterPrice!AH$16:AH$27)</f>
        <v>50.25</v>
      </c>
      <c r="P107" s="62" t="n">
        <f aca="false">AVERAGE(FilterPrice!AH$28:AH$40)</f>
        <v>45.5446793116056</v>
      </c>
    </row>
    <row r="108" customFormat="false" ht="12.75" hidden="false" customHeight="false" outlineLevel="0" collapsed="false">
      <c r="C108" s="13" t="n">
        <f aca="false">C107+1</f>
        <v>107</v>
      </c>
      <c r="D108" s="109" t="s">
        <v>23793</v>
      </c>
      <c r="E108" s="111" t="str">
        <f aca="false">FilterPrice!AI$4</f>
        <v/>
      </c>
      <c r="F108" s="24" t="str">
        <f aca="false">FilterPrice!AI$5</f>
        <v/>
      </c>
      <c r="G108" s="24" t="n">
        <f aca="false">FilterPrice!AI$6</f>
        <v>51</v>
      </c>
      <c r="H108" s="24" t="n">
        <f aca="false">FilterPrice!AI$7</f>
        <v>51</v>
      </c>
      <c r="I108" s="24" t="n">
        <f aca="false">FilterPrice!AI$8</f>
        <v>58.5</v>
      </c>
      <c r="J108" s="24" t="n">
        <f aca="false">FilterPrice!AI$9</f>
        <v>76</v>
      </c>
      <c r="K108" s="24" t="n">
        <f aca="false">AVERAGE(FilterPrice!AI$10:AI$11)</f>
        <v>100.5</v>
      </c>
      <c r="L108" s="24" t="n">
        <f aca="false">FilterPrice!AI$12</f>
        <v>57</v>
      </c>
      <c r="M108" s="24" t="n">
        <f aca="false">AVERAGE(FilterPrice!AI$13:AI$15)</f>
        <v>55.75</v>
      </c>
      <c r="N108" s="24" t="n">
        <f aca="false">AVERAGE(FilterPrice!AI$4:AI$15)</f>
        <v>66.175</v>
      </c>
      <c r="O108" s="24" t="n">
        <f aca="false">AVERAGE(FilterPrice!AI$16:AI$27)</f>
        <v>58.2708333333333</v>
      </c>
      <c r="P108" s="62" t="n">
        <f aca="false">AVERAGE(FilterPrice!AI$28:AI$40)</f>
        <v>49.2141025641026</v>
      </c>
    </row>
    <row r="109" customFormat="false" ht="12.75" hidden="false" customHeight="false" outlineLevel="0" collapsed="false">
      <c r="C109" s="13" t="n">
        <f aca="false">C108+1</f>
        <v>108</v>
      </c>
      <c r="D109" s="109" t="s">
        <v>23794</v>
      </c>
      <c r="E109" s="111" t="str">
        <f aca="false">FilterPrice!AJ$4</f>
        <v/>
      </c>
      <c r="F109" s="24" t="str">
        <f aca="false">FilterPrice!AJ$5</f>
        <v/>
      </c>
      <c r="G109" s="24" t="n">
        <f aca="false">FilterPrice!AJ$6</f>
        <v>35.5</v>
      </c>
      <c r="H109" s="24" t="n">
        <f aca="false">FilterPrice!AJ$7</f>
        <v>35.5</v>
      </c>
      <c r="I109" s="24" t="n">
        <f aca="false">FilterPrice!AJ$8</f>
        <v>45</v>
      </c>
      <c r="J109" s="24" t="n">
        <f aca="false">FilterPrice!AJ$9</f>
        <v>56.25</v>
      </c>
      <c r="K109" s="24" t="n">
        <f aca="false">AVERAGE(FilterPrice!AJ$10:AJ$11)</f>
        <v>71</v>
      </c>
      <c r="L109" s="24" t="n">
        <f aca="false">FilterPrice!AJ$12</f>
        <v>44.5</v>
      </c>
      <c r="M109" s="24" t="n">
        <f aca="false">AVERAGE(FilterPrice!AJ$13:AJ$15)</f>
        <v>42.25</v>
      </c>
      <c r="N109" s="24" t="n">
        <f aca="false">AVERAGE(FilterPrice!AJ$4:AJ$15)</f>
        <v>48.55</v>
      </c>
      <c r="O109" s="24" t="n">
        <f aca="false">AVERAGE(FilterPrice!AJ$16:AJ$27)</f>
        <v>45</v>
      </c>
      <c r="P109" s="62" t="n">
        <f aca="false">AVERAGE(FilterPrice!AJ$28:AJ$40)</f>
        <v>41.199358974359</v>
      </c>
    </row>
    <row r="110" customFormat="false" ht="12.75" hidden="false" customHeight="false" outlineLevel="0" collapsed="false">
      <c r="C110" s="13" t="n">
        <f aca="false">C109+1</f>
        <v>109</v>
      </c>
      <c r="D110" s="109" t="s">
        <v>23795</v>
      </c>
      <c r="E110" s="111" t="str">
        <f aca="false">FilterPrice!AK$4</f>
        <v/>
      </c>
      <c r="F110" s="24" t="str">
        <f aca="false">FilterPrice!AK$5</f>
        <v/>
      </c>
      <c r="G110" s="24" t="n">
        <f aca="false">FilterPrice!AK$6</f>
        <v>33</v>
      </c>
      <c r="H110" s="24" t="n">
        <f aca="false">FilterPrice!AK$7</f>
        <v>33</v>
      </c>
      <c r="I110" s="24" t="n">
        <f aca="false">FilterPrice!AK$8</f>
        <v>48.25</v>
      </c>
      <c r="J110" s="24" t="n">
        <f aca="false">FilterPrice!AK$9</f>
        <v>74</v>
      </c>
      <c r="K110" s="24" t="n">
        <f aca="false">AVERAGE(FilterPrice!AK$10:AK$11)</f>
        <v>114</v>
      </c>
      <c r="L110" s="24" t="n">
        <f aca="false">FilterPrice!AK$12</f>
        <v>46</v>
      </c>
      <c r="M110" s="24" t="n">
        <f aca="false">AVERAGE(FilterPrice!AK$13:AK$15)</f>
        <v>42</v>
      </c>
      <c r="N110" s="24" t="n">
        <f aca="false">AVERAGE(FilterPrice!AK$4:AK$15)</f>
        <v>58.825</v>
      </c>
      <c r="O110" s="24" t="n">
        <f aca="false">AVERAGE(FilterPrice!AK$16:AK$27)</f>
        <v>50.7291666666667</v>
      </c>
      <c r="P110" s="62" t="n">
        <f aca="false">AVERAGE(FilterPrice!AK$28:AK$40)</f>
        <v>43.2708333333333</v>
      </c>
    </row>
    <row r="111" customFormat="false" ht="12.75" hidden="false" customHeight="false" outlineLevel="0" collapsed="false">
      <c r="C111" s="13" t="n">
        <f aca="false">C110+1</f>
        <v>110</v>
      </c>
      <c r="D111" s="109" t="s">
        <v>23796</v>
      </c>
      <c r="E111" s="111" t="str">
        <f aca="false">FilterPrice!AL$4</f>
        <v/>
      </c>
      <c r="F111" s="24" t="str">
        <f aca="false">FilterPrice!AL$5</f>
        <v/>
      </c>
      <c r="G111" s="24" t="n">
        <f aca="false">FilterPrice!AL$6</f>
        <v>55</v>
      </c>
      <c r="H111" s="24" t="n">
        <f aca="false">FilterPrice!AL$7</f>
        <v>55</v>
      </c>
      <c r="I111" s="24" t="n">
        <f aca="false">FilterPrice!AL$8</f>
        <v>67.25</v>
      </c>
      <c r="J111" s="24" t="n">
        <f aca="false">FilterPrice!AL$9</f>
        <v>86.5</v>
      </c>
      <c r="K111" s="24" t="n">
        <f aca="false">AVERAGE(FilterPrice!AL$10:AL$11)</f>
        <v>127.75</v>
      </c>
      <c r="L111" s="24" t="n">
        <f aca="false">FilterPrice!AL$12</f>
        <v>64.75</v>
      </c>
      <c r="M111" s="24" t="n">
        <f aca="false">AVERAGE(FilterPrice!AL$13:AL$15)</f>
        <v>59.5</v>
      </c>
      <c r="N111" s="24" t="n">
        <f aca="false">AVERAGE(FilterPrice!AL$4:AL$15)</f>
        <v>76.25</v>
      </c>
      <c r="O111" s="24" t="n">
        <f aca="false">AVERAGE(FilterPrice!AL$16:AL$27)</f>
        <v>68.375</v>
      </c>
      <c r="P111" s="62" t="n">
        <f aca="false">AVERAGE(FilterPrice!AL$28:AL$40)</f>
        <v>62.2366025641026</v>
      </c>
    </row>
    <row r="112" customFormat="false" ht="12.75" hidden="false" customHeight="false" outlineLevel="0" collapsed="false">
      <c r="C112" s="13" t="n">
        <f aca="false">C111+1</f>
        <v>111</v>
      </c>
      <c r="D112" s="109" t="s">
        <v>23797</v>
      </c>
      <c r="E112" s="111" t="str">
        <f aca="false">FilterPrice!AM$4</f>
        <v/>
      </c>
      <c r="F112" s="24" t="str">
        <f aca="false">FilterPrice!AM$5</f>
        <v/>
      </c>
      <c r="G112" s="24" t="n">
        <f aca="false">FilterPrice!AM$6</f>
        <v>20</v>
      </c>
      <c r="H112" s="24" t="n">
        <f aca="false">FilterPrice!AM$7</f>
        <v>20</v>
      </c>
      <c r="I112" s="24" t="n">
        <f aca="false">FilterPrice!AM$8</f>
        <v>52</v>
      </c>
      <c r="J112" s="24" t="n">
        <f aca="false">FilterPrice!AM$9</f>
        <v>80</v>
      </c>
      <c r="K112" s="24" t="n">
        <f aca="false">AVERAGE(FilterPrice!AM$10:AM$11)</f>
        <v>120</v>
      </c>
      <c r="L112" s="24" t="n">
        <f aca="false">FilterPrice!AM$12</f>
        <v>46.25</v>
      </c>
      <c r="M112" s="24" t="n">
        <f aca="false">AVERAGE(FilterPrice!AM$13:AM$15)</f>
        <v>42.25</v>
      </c>
      <c r="N112" s="24" t="n">
        <f aca="false">AVERAGE(FilterPrice!AM$4:AM$15)</f>
        <v>58.5</v>
      </c>
      <c r="O112" s="24" t="n">
        <f aca="false">AVERAGE(FilterPrice!AM$16:AM$27)</f>
        <v>50.9587500890096</v>
      </c>
      <c r="P112" s="62" t="n">
        <f aca="false">AVERAGE(FilterPrice!AM$28:AM$40)</f>
        <v>44.3020469714434</v>
      </c>
    </row>
    <row r="113" customFormat="false" ht="12.75" hidden="false" customHeight="false" outlineLevel="0" collapsed="false">
      <c r="C113" s="13" t="n">
        <f aca="false">C112+1</f>
        <v>112</v>
      </c>
      <c r="D113" s="109" t="s">
        <v>23798</v>
      </c>
      <c r="E113" s="111" t="str">
        <f aca="false">FilterPrice!AN$4</f>
        <v/>
      </c>
      <c r="F113" s="24" t="str">
        <f aca="false">FilterPrice!AN$5</f>
        <v/>
      </c>
      <c r="G113" s="24" t="n">
        <f aca="false">FilterPrice!AN$6</f>
        <v>28</v>
      </c>
      <c r="H113" s="24" t="n">
        <f aca="false">FilterPrice!AN$7</f>
        <v>28</v>
      </c>
      <c r="I113" s="24" t="n">
        <f aca="false">FilterPrice!AN$8</f>
        <v>46.75</v>
      </c>
      <c r="J113" s="24" t="n">
        <f aca="false">FilterPrice!AN$9</f>
        <v>73.9999923706055</v>
      </c>
      <c r="K113" s="24" t="n">
        <f aca="false">AVERAGE(FilterPrice!AN$10:AN$11)</f>
        <v>117.25</v>
      </c>
      <c r="L113" s="24" t="n">
        <f aca="false">FilterPrice!AN$12</f>
        <v>43.2500038146973</v>
      </c>
      <c r="M113" s="24" t="n">
        <f aca="false">AVERAGE(FilterPrice!AN$13:AN$15)</f>
        <v>41.5</v>
      </c>
      <c r="N113" s="24" t="n">
        <f aca="false">AVERAGE(FilterPrice!AN$4:AN$15)</f>
        <v>57.8999996185303</v>
      </c>
      <c r="O113" s="24" t="n">
        <f aca="false">AVERAGE(FilterPrice!AN$16:AN$27)</f>
        <v>48.5617799758911</v>
      </c>
      <c r="P113" s="62" t="n">
        <f aca="false">AVERAGE(FilterPrice!AN$28:AN$40)</f>
        <v>43.6687636986757</v>
      </c>
    </row>
    <row r="114" customFormat="false" ht="12.75" hidden="false" customHeight="false" outlineLevel="0" collapsed="false">
      <c r="C114" s="13" t="n">
        <f aca="false">C113+1</f>
        <v>113</v>
      </c>
      <c r="D114" s="109" t="s">
        <v>23799</v>
      </c>
      <c r="E114" s="111" t="str">
        <f aca="false">FilterPrice!AO$4</f>
        <v/>
      </c>
      <c r="F114" s="24" t="str">
        <f aca="false">FilterPrice!AO$5</f>
        <v/>
      </c>
      <c r="G114" s="24" t="n">
        <f aca="false">FilterPrice!AO$6</f>
        <v>37.9969177246094</v>
      </c>
      <c r="H114" s="24" t="n">
        <f aca="false">FilterPrice!AO$7</f>
        <v>37.9969177246094</v>
      </c>
      <c r="I114" s="24" t="n">
        <f aca="false">FilterPrice!AO$8</f>
        <v>43.75</v>
      </c>
      <c r="J114" s="24" t="n">
        <f aca="false">FilterPrice!AO$9</f>
        <v>65.9999923706055</v>
      </c>
      <c r="K114" s="24" t="n">
        <f aca="false">AVERAGE(FilterPrice!AO$10:AO$11)</f>
        <v>101.25</v>
      </c>
      <c r="L114" s="24" t="n">
        <f aca="false">FilterPrice!AO$12</f>
        <v>41.7499961853027</v>
      </c>
      <c r="M114" s="24" t="n">
        <f aca="false">AVERAGE(FilterPrice!AO$13:AO$15)</f>
        <v>39.2730712890625</v>
      </c>
      <c r="N114" s="24" t="n">
        <f aca="false">AVERAGE(FilterPrice!AO$4:AO$15)</f>
        <v>54.7813037872314</v>
      </c>
      <c r="O114" s="24" t="n">
        <f aca="false">AVERAGE(FilterPrice!AO$16:AO$27)</f>
        <v>47.6955715815226</v>
      </c>
      <c r="P114" s="62" t="n">
        <f aca="false">AVERAGE(FilterPrice!AO$28:AO$40)</f>
        <v>45.4661644666623</v>
      </c>
    </row>
    <row r="115" customFormat="false" ht="12.75" hidden="false" customHeight="false" outlineLevel="0" collapsed="false">
      <c r="C115" s="13" t="n">
        <f aca="false">C114+1</f>
        <v>114</v>
      </c>
      <c r="D115" s="109" t="s">
        <v>23800</v>
      </c>
      <c r="E115" s="111" t="str">
        <f aca="false">FilterPrice!AP$4</f>
        <v/>
      </c>
      <c r="F115" s="24" t="str">
        <f aca="false">FilterPrice!AP$5</f>
        <v/>
      </c>
      <c r="G115" s="24" t="n">
        <f aca="false">FilterPrice!AP$6</f>
        <v>38</v>
      </c>
      <c r="H115" s="24" t="n">
        <f aca="false">FilterPrice!AP$7</f>
        <v>38</v>
      </c>
      <c r="I115" s="24" t="n">
        <f aca="false">FilterPrice!AP$8</f>
        <v>49.25</v>
      </c>
      <c r="J115" s="24" t="n">
        <f aca="false">FilterPrice!AP$9</f>
        <v>75.2499923706055</v>
      </c>
      <c r="K115" s="24" t="n">
        <f aca="false">AVERAGE(FilterPrice!AP$10:AP$11)</f>
        <v>117.75</v>
      </c>
      <c r="L115" s="24" t="n">
        <f aca="false">FilterPrice!AP$12</f>
        <v>51.7500038146973</v>
      </c>
      <c r="M115" s="24" t="n">
        <f aca="false">AVERAGE(FilterPrice!AP$13:AP$15)</f>
        <v>44.5</v>
      </c>
      <c r="N115" s="24" t="n">
        <f aca="false">AVERAGE(FilterPrice!AP$4:AP$15)</f>
        <v>62.1249996185303</v>
      </c>
      <c r="O115" s="24" t="n">
        <f aca="false">AVERAGE(FilterPrice!AP$16:AP$27)</f>
        <v>49.6034466425578</v>
      </c>
      <c r="P115" s="62" t="n">
        <f aca="false">AVERAGE(FilterPrice!AP$28:AP$40)</f>
        <v>44.5997733580761</v>
      </c>
    </row>
    <row r="116" customFormat="false" ht="12.75" hidden="false" customHeight="false" outlineLevel="0" collapsed="false">
      <c r="C116" s="13" t="n">
        <f aca="false">C115+1</f>
        <v>115</v>
      </c>
      <c r="D116" s="112" t="s">
        <v>23801</v>
      </c>
      <c r="E116" s="111" t="str">
        <f aca="false">FilterPrice!AQ$4</f>
        <v/>
      </c>
      <c r="F116" s="24" t="str">
        <f aca="false">FilterPrice!AQ$5</f>
        <v/>
      </c>
      <c r="G116" s="24" t="n">
        <f aca="false">FilterPrice!AQ$6</f>
        <v>30</v>
      </c>
      <c r="H116" s="24" t="n">
        <f aca="false">FilterPrice!AQ$7</f>
        <v>30</v>
      </c>
      <c r="I116" s="24" t="n">
        <f aca="false">FilterPrice!AQ$8</f>
        <v>43.75</v>
      </c>
      <c r="J116" s="24" t="n">
        <f aca="false">FilterPrice!AQ$9</f>
        <v>70.4999923706055</v>
      </c>
      <c r="K116" s="24" t="n">
        <f aca="false">AVERAGE(FilterPrice!AQ$10:AQ$11)</f>
        <v>112.75</v>
      </c>
      <c r="L116" s="24" t="n">
        <f aca="false">FilterPrice!AQ$12</f>
        <v>40.9999961853027</v>
      </c>
      <c r="M116" s="24" t="n">
        <f aca="false">AVERAGE(FilterPrice!AQ$13:AQ$15)</f>
        <v>40.5233319600423</v>
      </c>
      <c r="N116" s="24" t="n">
        <f aca="false">AVERAGE(FilterPrice!AQ$4:AQ$15)</f>
        <v>56.2319984436035</v>
      </c>
      <c r="O116" s="24" t="n">
        <f aca="false">AVERAGE(FilterPrice!AQ$16:AQ$27)</f>
        <v>47.1391124725342</v>
      </c>
      <c r="P116" s="62" t="n">
        <f aca="false">AVERAGE(FilterPrice!AQ$28:AQ$40)</f>
        <v>41.8342377677331</v>
      </c>
    </row>
    <row r="117" customFormat="false" ht="12.75" hidden="false" customHeight="false" outlineLevel="0" collapsed="false">
      <c r="C117" s="13" t="n">
        <f aca="false">C116+1</f>
        <v>116</v>
      </c>
      <c r="D117" s="109" t="s">
        <v>23802</v>
      </c>
      <c r="E117" s="111" t="str">
        <f aca="false">FilterPrice!AR$4</f>
        <v/>
      </c>
      <c r="F117" s="24" t="str">
        <f aca="false">FilterPrice!AR$5</f>
        <v/>
      </c>
      <c r="G117" s="24" t="n">
        <f aca="false">FilterPrice!AR$6</f>
        <v>38.5</v>
      </c>
      <c r="H117" s="24" t="n">
        <f aca="false">FilterPrice!AR$7</f>
        <v>38.5</v>
      </c>
      <c r="I117" s="24" t="n">
        <f aca="false">FilterPrice!AR$8</f>
        <v>55.75</v>
      </c>
      <c r="J117" s="24" t="n">
        <f aca="false">FilterPrice!AR$9</f>
        <v>82.5</v>
      </c>
      <c r="K117" s="24" t="n">
        <f aca="false">AVERAGE(FilterPrice!AR$10:AR$11)</f>
        <v>122.75</v>
      </c>
      <c r="L117" s="24" t="n">
        <f aca="false">FilterPrice!AR$12</f>
        <v>49.75</v>
      </c>
      <c r="M117" s="24" t="n">
        <f aca="false">AVERAGE(FilterPrice!AR$13:AR$15)</f>
        <v>45.75</v>
      </c>
      <c r="N117" s="24" t="n">
        <f aca="false">AVERAGE(FilterPrice!AR$4:AR$15)</f>
        <v>64.775</v>
      </c>
      <c r="O117" s="24" t="n">
        <f aca="false">AVERAGE(FilterPrice!AR$16:AR$27)</f>
        <v>52.0200001398722</v>
      </c>
      <c r="P117" s="62" t="n">
        <f aca="false">AVERAGE(FilterPrice!AR$28:AR$40)</f>
        <v>45.361758525555</v>
      </c>
    </row>
    <row r="118" customFormat="false" ht="12.75" hidden="false" customHeight="false" outlineLevel="0" collapsed="false">
      <c r="C118" s="13" t="n">
        <f aca="false">C117+1</f>
        <v>117</v>
      </c>
      <c r="D118" s="104" t="s">
        <v>23803</v>
      </c>
      <c r="E118" s="113" t="str">
        <f aca="false">FilterPrice!AS$4</f>
        <v/>
      </c>
      <c r="F118" s="65" t="str">
        <f aca="false">FilterPrice!AS$5</f>
        <v/>
      </c>
      <c r="G118" s="65" t="n">
        <f aca="false">FilterPrice!AS$6</f>
        <v>43.9999885559082</v>
      </c>
      <c r="H118" s="65" t="n">
        <f aca="false">FilterPrice!AS$7</f>
        <v>43.9999885559082</v>
      </c>
      <c r="I118" s="65" t="n">
        <f aca="false">FilterPrice!AS$8</f>
        <v>58.75</v>
      </c>
      <c r="J118" s="65" t="n">
        <f aca="false">FilterPrice!AS$9</f>
        <v>69</v>
      </c>
      <c r="K118" s="65" t="n">
        <f aca="false">AVERAGE(FilterPrice!AS$10:AS$11)</f>
        <v>93</v>
      </c>
      <c r="L118" s="65" t="n">
        <f aca="false">FilterPrice!AS$12</f>
        <v>55.5000038146973</v>
      </c>
      <c r="M118" s="65" t="n">
        <f aca="false">AVERAGE(FilterPrice!AS$13:AS$15)</f>
        <v>46.4833234151204</v>
      </c>
      <c r="N118" s="65" t="n">
        <f aca="false">AVERAGE(FilterPrice!AS$4:AS$15)</f>
        <v>59.6699951171875</v>
      </c>
      <c r="O118" s="65" t="n">
        <f aca="false">AVERAGE(FilterPrice!AS$16:AS$27)</f>
        <v>47.0866638819377</v>
      </c>
      <c r="P118" s="66" t="n">
        <f aca="false">AVERAGE(FilterPrice!AS$28:AS$40)</f>
        <v>44.4235231106098</v>
      </c>
    </row>
    <row r="119" customFormat="false" ht="12.75" hidden="false" customHeight="false" outlineLevel="0" collapsed="false">
      <c r="A119" s="13" t="n">
        <f aca="false">A106+1</f>
        <v>10</v>
      </c>
      <c r="B119" s="104" t="n">
        <f aca="false">FilterPrice!$A$1</f>
        <v>36981</v>
      </c>
      <c r="C119" s="13" t="n">
        <f aca="false">C118+1</f>
        <v>118</v>
      </c>
      <c r="D119" s="109" t="s">
        <v>23791</v>
      </c>
      <c r="E119" s="110" t="str">
        <f aca="false">FilterPrice!AG$4</f>
        <v/>
      </c>
      <c r="F119" s="59" t="str">
        <f aca="false">FilterPrice!AG$5</f>
        <v/>
      </c>
      <c r="G119" s="59" t="n">
        <f aca="false">FilterPrice!AG$6</f>
        <v>46</v>
      </c>
      <c r="H119" s="59" t="n">
        <f aca="false">FilterPrice!AG$7</f>
        <v>46</v>
      </c>
      <c r="I119" s="59" t="n">
        <f aca="false">FilterPrice!AG$8</f>
        <v>60.25</v>
      </c>
      <c r="J119" s="59" t="n">
        <f aca="false">FilterPrice!AG$9</f>
        <v>76.75</v>
      </c>
      <c r="K119" s="59" t="n">
        <f aca="false">AVERAGE(FilterPrice!AG$10:AG$11)</f>
        <v>112</v>
      </c>
      <c r="L119" s="59" t="n">
        <f aca="false">FilterPrice!AG$12</f>
        <v>59</v>
      </c>
      <c r="M119" s="59" t="n">
        <f aca="false">AVERAGE(FilterPrice!AG$13:AG$15)</f>
        <v>54.5</v>
      </c>
      <c r="N119" s="59" t="n">
        <f aca="false">AVERAGE(FilterPrice!AG$4:AG$15)</f>
        <v>67.55</v>
      </c>
      <c r="O119" s="59" t="n">
        <f aca="false">AVERAGE(FilterPrice!AG$16:AG$27)</f>
        <v>59.9375</v>
      </c>
      <c r="P119" s="60" t="n">
        <f aca="false">AVERAGE(FilterPrice!AG$28:AG$40)</f>
        <v>53.0955128205128</v>
      </c>
    </row>
    <row r="120" customFormat="false" ht="12.75" hidden="false" customHeight="false" outlineLevel="0" collapsed="false">
      <c r="C120" s="13" t="n">
        <f aca="false">C119+1</f>
        <v>119</v>
      </c>
      <c r="D120" s="109" t="s">
        <v>23792</v>
      </c>
      <c r="E120" s="111" t="str">
        <f aca="false">FilterPrice!AH$4</f>
        <v/>
      </c>
      <c r="F120" s="24" t="str">
        <f aca="false">FilterPrice!AH$5</f>
        <v/>
      </c>
      <c r="G120" s="24" t="n">
        <f aca="false">FilterPrice!AH$6</f>
        <v>33</v>
      </c>
      <c r="H120" s="24" t="n">
        <f aca="false">FilterPrice!AH$7</f>
        <v>33</v>
      </c>
      <c r="I120" s="24" t="n">
        <f aca="false">FilterPrice!AH$8</f>
        <v>48.25</v>
      </c>
      <c r="J120" s="24" t="n">
        <f aca="false">FilterPrice!AH$9</f>
        <v>74</v>
      </c>
      <c r="K120" s="24" t="n">
        <f aca="false">AVERAGE(FilterPrice!AH$10:AH$11)</f>
        <v>113.75</v>
      </c>
      <c r="L120" s="24" t="n">
        <f aca="false">FilterPrice!AH$12</f>
        <v>44</v>
      </c>
      <c r="M120" s="24" t="n">
        <f aca="false">AVERAGE(FilterPrice!AH$13:AH$15)</f>
        <v>40.9166666666667</v>
      </c>
      <c r="N120" s="24" t="n">
        <f aca="false">AVERAGE(FilterPrice!AH$4:AH$15)</f>
        <v>58.25</v>
      </c>
      <c r="O120" s="24" t="n">
        <f aca="false">AVERAGE(FilterPrice!AH$16:AH$27)</f>
        <v>50.25</v>
      </c>
      <c r="P120" s="62" t="n">
        <f aca="false">AVERAGE(FilterPrice!AH$28:AH$40)</f>
        <v>45.5446793116056</v>
      </c>
    </row>
    <row r="121" customFormat="false" ht="12.75" hidden="false" customHeight="false" outlineLevel="0" collapsed="false">
      <c r="C121" s="13" t="n">
        <f aca="false">C120+1</f>
        <v>120</v>
      </c>
      <c r="D121" s="109" t="s">
        <v>23793</v>
      </c>
      <c r="E121" s="111" t="str">
        <f aca="false">FilterPrice!AI$4</f>
        <v/>
      </c>
      <c r="F121" s="24" t="str">
        <f aca="false">FilterPrice!AI$5</f>
        <v/>
      </c>
      <c r="G121" s="24" t="n">
        <f aca="false">FilterPrice!AI$6</f>
        <v>51</v>
      </c>
      <c r="H121" s="24" t="n">
        <f aca="false">FilterPrice!AI$7</f>
        <v>51</v>
      </c>
      <c r="I121" s="24" t="n">
        <f aca="false">FilterPrice!AI$8</f>
        <v>58.5</v>
      </c>
      <c r="J121" s="24" t="n">
        <f aca="false">FilterPrice!AI$9</f>
        <v>76</v>
      </c>
      <c r="K121" s="24" t="n">
        <f aca="false">AVERAGE(FilterPrice!AI$10:AI$11)</f>
        <v>100.5</v>
      </c>
      <c r="L121" s="24" t="n">
        <f aca="false">FilterPrice!AI$12</f>
        <v>57</v>
      </c>
      <c r="M121" s="24" t="n">
        <f aca="false">AVERAGE(FilterPrice!AI$13:AI$15)</f>
        <v>55.75</v>
      </c>
      <c r="N121" s="24" t="n">
        <f aca="false">AVERAGE(FilterPrice!AI$4:AI$15)</f>
        <v>66.175</v>
      </c>
      <c r="O121" s="24" t="n">
        <f aca="false">AVERAGE(FilterPrice!AI$16:AI$27)</f>
        <v>58.2708333333333</v>
      </c>
      <c r="P121" s="62" t="n">
        <f aca="false">AVERAGE(FilterPrice!AI$28:AI$40)</f>
        <v>49.2141025641026</v>
      </c>
    </row>
    <row r="122" customFormat="false" ht="12.75" hidden="false" customHeight="false" outlineLevel="0" collapsed="false">
      <c r="C122" s="13" t="n">
        <f aca="false">C121+1</f>
        <v>121</v>
      </c>
      <c r="D122" s="109" t="s">
        <v>23794</v>
      </c>
      <c r="E122" s="111" t="str">
        <f aca="false">FilterPrice!AJ$4</f>
        <v/>
      </c>
      <c r="F122" s="24" t="str">
        <f aca="false">FilterPrice!AJ$5</f>
        <v/>
      </c>
      <c r="G122" s="24" t="n">
        <f aca="false">FilterPrice!AJ$6</f>
        <v>35.5</v>
      </c>
      <c r="H122" s="24" t="n">
        <f aca="false">FilterPrice!AJ$7</f>
        <v>35.5</v>
      </c>
      <c r="I122" s="24" t="n">
        <f aca="false">FilterPrice!AJ$8</f>
        <v>45</v>
      </c>
      <c r="J122" s="24" t="n">
        <f aca="false">FilterPrice!AJ$9</f>
        <v>56.25</v>
      </c>
      <c r="K122" s="24" t="n">
        <f aca="false">AVERAGE(FilterPrice!AJ$10:AJ$11)</f>
        <v>71</v>
      </c>
      <c r="L122" s="24" t="n">
        <f aca="false">FilterPrice!AJ$12</f>
        <v>44.5</v>
      </c>
      <c r="M122" s="24" t="n">
        <f aca="false">AVERAGE(FilterPrice!AJ$13:AJ$15)</f>
        <v>42.25</v>
      </c>
      <c r="N122" s="24" t="n">
        <f aca="false">AVERAGE(FilterPrice!AJ$4:AJ$15)</f>
        <v>48.55</v>
      </c>
      <c r="O122" s="24" t="n">
        <f aca="false">AVERAGE(FilterPrice!AJ$16:AJ$27)</f>
        <v>45</v>
      </c>
      <c r="P122" s="62" t="n">
        <f aca="false">AVERAGE(FilterPrice!AJ$28:AJ$40)</f>
        <v>41.199358974359</v>
      </c>
    </row>
    <row r="123" customFormat="false" ht="12.75" hidden="false" customHeight="false" outlineLevel="0" collapsed="false">
      <c r="C123" s="13" t="n">
        <f aca="false">C122+1</f>
        <v>122</v>
      </c>
      <c r="D123" s="109" t="s">
        <v>23795</v>
      </c>
      <c r="E123" s="111" t="str">
        <f aca="false">FilterPrice!AK$4</f>
        <v/>
      </c>
      <c r="F123" s="24" t="str">
        <f aca="false">FilterPrice!AK$5</f>
        <v/>
      </c>
      <c r="G123" s="24" t="n">
        <f aca="false">FilterPrice!AK$6</f>
        <v>33</v>
      </c>
      <c r="H123" s="24" t="n">
        <f aca="false">FilterPrice!AK$7</f>
        <v>33</v>
      </c>
      <c r="I123" s="24" t="n">
        <f aca="false">FilterPrice!AK$8</f>
        <v>48.25</v>
      </c>
      <c r="J123" s="24" t="n">
        <f aca="false">FilterPrice!AK$9</f>
        <v>74</v>
      </c>
      <c r="K123" s="24" t="n">
        <f aca="false">AVERAGE(FilterPrice!AK$10:AK$11)</f>
        <v>114</v>
      </c>
      <c r="L123" s="24" t="n">
        <f aca="false">FilterPrice!AK$12</f>
        <v>46</v>
      </c>
      <c r="M123" s="24" t="n">
        <f aca="false">AVERAGE(FilterPrice!AK$13:AK$15)</f>
        <v>42</v>
      </c>
      <c r="N123" s="24" t="n">
        <f aca="false">AVERAGE(FilterPrice!AK$4:AK$15)</f>
        <v>58.825</v>
      </c>
      <c r="O123" s="24" t="n">
        <f aca="false">AVERAGE(FilterPrice!AK$16:AK$27)</f>
        <v>50.7291666666667</v>
      </c>
      <c r="P123" s="62" t="n">
        <f aca="false">AVERAGE(FilterPrice!AK$28:AK$40)</f>
        <v>43.2708333333333</v>
      </c>
    </row>
    <row r="124" customFormat="false" ht="12.75" hidden="false" customHeight="false" outlineLevel="0" collapsed="false">
      <c r="C124" s="13" t="n">
        <f aca="false">C123+1</f>
        <v>123</v>
      </c>
      <c r="D124" s="109" t="s">
        <v>23796</v>
      </c>
      <c r="E124" s="111" t="str">
        <f aca="false">FilterPrice!AL$4</f>
        <v/>
      </c>
      <c r="F124" s="24" t="str">
        <f aca="false">FilterPrice!AL$5</f>
        <v/>
      </c>
      <c r="G124" s="24" t="n">
        <f aca="false">FilterPrice!AL$6</f>
        <v>55</v>
      </c>
      <c r="H124" s="24" t="n">
        <f aca="false">FilterPrice!AL$7</f>
        <v>55</v>
      </c>
      <c r="I124" s="24" t="n">
        <f aca="false">FilterPrice!AL$8</f>
        <v>67.25</v>
      </c>
      <c r="J124" s="24" t="n">
        <f aca="false">FilterPrice!AL$9</f>
        <v>86.5</v>
      </c>
      <c r="K124" s="24" t="n">
        <f aca="false">AVERAGE(FilterPrice!AL$10:AL$11)</f>
        <v>127.75</v>
      </c>
      <c r="L124" s="24" t="n">
        <f aca="false">FilterPrice!AL$12</f>
        <v>64.75</v>
      </c>
      <c r="M124" s="24" t="n">
        <f aca="false">AVERAGE(FilterPrice!AL$13:AL$15)</f>
        <v>59.5</v>
      </c>
      <c r="N124" s="24" t="n">
        <f aca="false">AVERAGE(FilterPrice!AL$4:AL$15)</f>
        <v>76.25</v>
      </c>
      <c r="O124" s="24" t="n">
        <f aca="false">AVERAGE(FilterPrice!AL$16:AL$27)</f>
        <v>68.375</v>
      </c>
      <c r="P124" s="62" t="n">
        <f aca="false">AVERAGE(FilterPrice!AL$28:AL$40)</f>
        <v>62.2366025641026</v>
      </c>
    </row>
    <row r="125" customFormat="false" ht="12.75" hidden="false" customHeight="false" outlineLevel="0" collapsed="false">
      <c r="C125" s="13" t="n">
        <f aca="false">C124+1</f>
        <v>124</v>
      </c>
      <c r="D125" s="109" t="s">
        <v>23797</v>
      </c>
      <c r="E125" s="111" t="str">
        <f aca="false">FilterPrice!AM$4</f>
        <v/>
      </c>
      <c r="F125" s="24" t="str">
        <f aca="false">FilterPrice!AM$5</f>
        <v/>
      </c>
      <c r="G125" s="24" t="n">
        <f aca="false">FilterPrice!AM$6</f>
        <v>20</v>
      </c>
      <c r="H125" s="24" t="n">
        <f aca="false">FilterPrice!AM$7</f>
        <v>20</v>
      </c>
      <c r="I125" s="24" t="n">
        <f aca="false">FilterPrice!AM$8</f>
        <v>52</v>
      </c>
      <c r="J125" s="24" t="n">
        <f aca="false">FilterPrice!AM$9</f>
        <v>80</v>
      </c>
      <c r="K125" s="24" t="n">
        <f aca="false">AVERAGE(FilterPrice!AM$10:AM$11)</f>
        <v>120</v>
      </c>
      <c r="L125" s="24" t="n">
        <f aca="false">FilterPrice!AM$12</f>
        <v>46.25</v>
      </c>
      <c r="M125" s="24" t="n">
        <f aca="false">AVERAGE(FilterPrice!AM$13:AM$15)</f>
        <v>42.25</v>
      </c>
      <c r="N125" s="24" t="n">
        <f aca="false">AVERAGE(FilterPrice!AM$4:AM$15)</f>
        <v>58.5</v>
      </c>
      <c r="O125" s="24" t="n">
        <f aca="false">AVERAGE(FilterPrice!AM$16:AM$27)</f>
        <v>50.9587500890096</v>
      </c>
      <c r="P125" s="62" t="n">
        <f aca="false">AVERAGE(FilterPrice!AM$28:AM$40)</f>
        <v>44.3020469714434</v>
      </c>
    </row>
    <row r="126" customFormat="false" ht="12.75" hidden="false" customHeight="false" outlineLevel="0" collapsed="false">
      <c r="C126" s="13" t="n">
        <f aca="false">C125+1</f>
        <v>125</v>
      </c>
      <c r="D126" s="109" t="s">
        <v>23798</v>
      </c>
      <c r="E126" s="111" t="str">
        <f aca="false">FilterPrice!AN$4</f>
        <v/>
      </c>
      <c r="F126" s="24" t="str">
        <f aca="false">FilterPrice!AN$5</f>
        <v/>
      </c>
      <c r="G126" s="24" t="n">
        <f aca="false">FilterPrice!AN$6</f>
        <v>28</v>
      </c>
      <c r="H126" s="24" t="n">
        <f aca="false">FilterPrice!AN$7</f>
        <v>28</v>
      </c>
      <c r="I126" s="24" t="n">
        <f aca="false">FilterPrice!AN$8</f>
        <v>46.75</v>
      </c>
      <c r="J126" s="24" t="n">
        <f aca="false">FilterPrice!AN$9</f>
        <v>73.9999923706055</v>
      </c>
      <c r="K126" s="24" t="n">
        <f aca="false">AVERAGE(FilterPrice!AN$10:AN$11)</f>
        <v>117.25</v>
      </c>
      <c r="L126" s="24" t="n">
        <f aca="false">FilterPrice!AN$12</f>
        <v>43.2500038146973</v>
      </c>
      <c r="M126" s="24" t="n">
        <f aca="false">AVERAGE(FilterPrice!AN$13:AN$15)</f>
        <v>41.5</v>
      </c>
      <c r="N126" s="24" t="n">
        <f aca="false">AVERAGE(FilterPrice!AN$4:AN$15)</f>
        <v>57.8999996185303</v>
      </c>
      <c r="O126" s="24" t="n">
        <f aca="false">AVERAGE(FilterPrice!AN$16:AN$27)</f>
        <v>48.5617799758911</v>
      </c>
      <c r="P126" s="62" t="n">
        <f aca="false">AVERAGE(FilterPrice!AN$28:AN$40)</f>
        <v>43.6687636986757</v>
      </c>
    </row>
    <row r="127" customFormat="false" ht="12.75" hidden="false" customHeight="false" outlineLevel="0" collapsed="false">
      <c r="C127" s="13" t="n">
        <f aca="false">C126+1</f>
        <v>126</v>
      </c>
      <c r="D127" s="109" t="s">
        <v>23799</v>
      </c>
      <c r="E127" s="111" t="str">
        <f aca="false">FilterPrice!AO$4</f>
        <v/>
      </c>
      <c r="F127" s="24" t="str">
        <f aca="false">FilterPrice!AO$5</f>
        <v/>
      </c>
      <c r="G127" s="24" t="n">
        <f aca="false">FilterPrice!AO$6</f>
        <v>37.9969177246094</v>
      </c>
      <c r="H127" s="24" t="n">
        <f aca="false">FilterPrice!AO$7</f>
        <v>37.9969177246094</v>
      </c>
      <c r="I127" s="24" t="n">
        <f aca="false">FilterPrice!AO$8</f>
        <v>43.75</v>
      </c>
      <c r="J127" s="24" t="n">
        <f aca="false">FilterPrice!AO$9</f>
        <v>65.9999923706055</v>
      </c>
      <c r="K127" s="24" t="n">
        <f aca="false">AVERAGE(FilterPrice!AO$10:AO$11)</f>
        <v>101.25</v>
      </c>
      <c r="L127" s="24" t="n">
        <f aca="false">FilterPrice!AO$12</f>
        <v>41.7499961853027</v>
      </c>
      <c r="M127" s="24" t="n">
        <f aca="false">AVERAGE(FilterPrice!AO$13:AO$15)</f>
        <v>39.2730712890625</v>
      </c>
      <c r="N127" s="24" t="n">
        <f aca="false">AVERAGE(FilterPrice!AO$4:AO$15)</f>
        <v>54.7813037872314</v>
      </c>
      <c r="O127" s="24" t="n">
        <f aca="false">AVERAGE(FilterPrice!AO$16:AO$27)</f>
        <v>47.6955715815226</v>
      </c>
      <c r="P127" s="62" t="n">
        <f aca="false">AVERAGE(FilterPrice!AO$28:AO$40)</f>
        <v>45.4661644666623</v>
      </c>
    </row>
    <row r="128" customFormat="false" ht="12.75" hidden="false" customHeight="false" outlineLevel="0" collapsed="false">
      <c r="C128" s="13" t="n">
        <f aca="false">C127+1</f>
        <v>127</v>
      </c>
      <c r="D128" s="109" t="s">
        <v>23800</v>
      </c>
      <c r="E128" s="111" t="str">
        <f aca="false">FilterPrice!AP$4</f>
        <v/>
      </c>
      <c r="F128" s="24" t="str">
        <f aca="false">FilterPrice!AP$5</f>
        <v/>
      </c>
      <c r="G128" s="24" t="n">
        <f aca="false">FilterPrice!AP$6</f>
        <v>38</v>
      </c>
      <c r="H128" s="24" t="n">
        <f aca="false">FilterPrice!AP$7</f>
        <v>38</v>
      </c>
      <c r="I128" s="24" t="n">
        <f aca="false">FilterPrice!AP$8</f>
        <v>49.25</v>
      </c>
      <c r="J128" s="24" t="n">
        <f aca="false">FilterPrice!AP$9</f>
        <v>75.2499923706055</v>
      </c>
      <c r="K128" s="24" t="n">
        <f aca="false">AVERAGE(FilterPrice!AP$10:AP$11)</f>
        <v>117.75</v>
      </c>
      <c r="L128" s="24" t="n">
        <f aca="false">FilterPrice!AP$12</f>
        <v>51.7500038146973</v>
      </c>
      <c r="M128" s="24" t="n">
        <f aca="false">AVERAGE(FilterPrice!AP$13:AP$15)</f>
        <v>44.5</v>
      </c>
      <c r="N128" s="24" t="n">
        <f aca="false">AVERAGE(FilterPrice!AP$4:AP$15)</f>
        <v>62.1249996185303</v>
      </c>
      <c r="O128" s="24" t="n">
        <f aca="false">AVERAGE(FilterPrice!AP$16:AP$27)</f>
        <v>49.6034466425578</v>
      </c>
      <c r="P128" s="62" t="n">
        <f aca="false">AVERAGE(FilterPrice!AP$28:AP$40)</f>
        <v>44.5997733580761</v>
      </c>
    </row>
    <row r="129" customFormat="false" ht="12.75" hidden="false" customHeight="false" outlineLevel="0" collapsed="false">
      <c r="C129" s="13" t="n">
        <f aca="false">C128+1</f>
        <v>128</v>
      </c>
      <c r="D129" s="112" t="s">
        <v>23801</v>
      </c>
      <c r="E129" s="111" t="str">
        <f aca="false">FilterPrice!AQ$4</f>
        <v/>
      </c>
      <c r="F129" s="24" t="str">
        <f aca="false">FilterPrice!AQ$5</f>
        <v/>
      </c>
      <c r="G129" s="24" t="n">
        <f aca="false">FilterPrice!AQ$6</f>
        <v>30</v>
      </c>
      <c r="H129" s="24" t="n">
        <f aca="false">FilterPrice!AQ$7</f>
        <v>30</v>
      </c>
      <c r="I129" s="24" t="n">
        <f aca="false">FilterPrice!AQ$8</f>
        <v>43.75</v>
      </c>
      <c r="J129" s="24" t="n">
        <f aca="false">FilterPrice!AQ$9</f>
        <v>70.4999923706055</v>
      </c>
      <c r="K129" s="24" t="n">
        <f aca="false">AVERAGE(FilterPrice!AQ$10:AQ$11)</f>
        <v>112.75</v>
      </c>
      <c r="L129" s="24" t="n">
        <f aca="false">FilterPrice!AQ$12</f>
        <v>40.9999961853027</v>
      </c>
      <c r="M129" s="24" t="n">
        <f aca="false">AVERAGE(FilterPrice!AQ$13:AQ$15)</f>
        <v>40.5233319600423</v>
      </c>
      <c r="N129" s="24" t="n">
        <f aca="false">AVERAGE(FilterPrice!AQ$4:AQ$15)</f>
        <v>56.2319984436035</v>
      </c>
      <c r="O129" s="24" t="n">
        <f aca="false">AVERAGE(FilterPrice!AQ$16:AQ$27)</f>
        <v>47.1391124725342</v>
      </c>
      <c r="P129" s="62" t="n">
        <f aca="false">AVERAGE(FilterPrice!AQ$28:AQ$40)</f>
        <v>41.8342377677331</v>
      </c>
    </row>
    <row r="130" customFormat="false" ht="12.75" hidden="false" customHeight="false" outlineLevel="0" collapsed="false">
      <c r="C130" s="13" t="n">
        <f aca="false">C129+1</f>
        <v>129</v>
      </c>
      <c r="D130" s="109" t="s">
        <v>23802</v>
      </c>
      <c r="E130" s="111" t="str">
        <f aca="false">FilterPrice!AR$4</f>
        <v/>
      </c>
      <c r="F130" s="24" t="str">
        <f aca="false">FilterPrice!AR$5</f>
        <v/>
      </c>
      <c r="G130" s="24" t="n">
        <f aca="false">FilterPrice!AR$6</f>
        <v>38.5</v>
      </c>
      <c r="H130" s="24" t="n">
        <f aca="false">FilterPrice!AR$7</f>
        <v>38.5</v>
      </c>
      <c r="I130" s="24" t="n">
        <f aca="false">FilterPrice!AR$8</f>
        <v>55.75</v>
      </c>
      <c r="J130" s="24" t="n">
        <f aca="false">FilterPrice!AR$9</f>
        <v>82.5</v>
      </c>
      <c r="K130" s="24" t="n">
        <f aca="false">AVERAGE(FilterPrice!AR$10:AR$11)</f>
        <v>122.75</v>
      </c>
      <c r="L130" s="24" t="n">
        <f aca="false">FilterPrice!AR$12</f>
        <v>49.75</v>
      </c>
      <c r="M130" s="24" t="n">
        <f aca="false">AVERAGE(FilterPrice!AR$13:AR$15)</f>
        <v>45.75</v>
      </c>
      <c r="N130" s="24" t="n">
        <f aca="false">AVERAGE(FilterPrice!AR$4:AR$15)</f>
        <v>64.775</v>
      </c>
      <c r="O130" s="24" t="n">
        <f aca="false">AVERAGE(FilterPrice!AR$16:AR$27)</f>
        <v>52.0200001398722</v>
      </c>
      <c r="P130" s="62" t="n">
        <f aca="false">AVERAGE(FilterPrice!AR$28:AR$40)</f>
        <v>45.361758525555</v>
      </c>
    </row>
    <row r="131" customFormat="false" ht="12.75" hidden="false" customHeight="false" outlineLevel="0" collapsed="false">
      <c r="C131" s="13" t="n">
        <f aca="false">C130+1</f>
        <v>130</v>
      </c>
      <c r="D131" s="104" t="s">
        <v>23803</v>
      </c>
      <c r="E131" s="113" t="str">
        <f aca="false">FilterPrice!AS$4</f>
        <v/>
      </c>
      <c r="F131" s="65" t="str">
        <f aca="false">FilterPrice!AS$5</f>
        <v/>
      </c>
      <c r="G131" s="65" t="n">
        <f aca="false">FilterPrice!AS$6</f>
        <v>43.9999885559082</v>
      </c>
      <c r="H131" s="65" t="n">
        <f aca="false">FilterPrice!AS$7</f>
        <v>43.9999885559082</v>
      </c>
      <c r="I131" s="65" t="n">
        <f aca="false">FilterPrice!AS$8</f>
        <v>58.75</v>
      </c>
      <c r="J131" s="65" t="n">
        <f aca="false">FilterPrice!AS$9</f>
        <v>69</v>
      </c>
      <c r="K131" s="65" t="n">
        <f aca="false">AVERAGE(FilterPrice!AS$10:AS$11)</f>
        <v>93</v>
      </c>
      <c r="L131" s="65" t="n">
        <f aca="false">FilterPrice!AS$12</f>
        <v>55.5000038146973</v>
      </c>
      <c r="M131" s="65" t="n">
        <f aca="false">AVERAGE(FilterPrice!AS$13:AS$15)</f>
        <v>46.4833234151204</v>
      </c>
      <c r="N131" s="65" t="n">
        <f aca="false">AVERAGE(FilterPrice!AS$4:AS$15)</f>
        <v>59.6699951171875</v>
      </c>
      <c r="O131" s="65" t="n">
        <f aca="false">AVERAGE(FilterPrice!AS$16:AS$27)</f>
        <v>47.0866638819377</v>
      </c>
      <c r="P131" s="66" t="n">
        <f aca="false">AVERAGE(FilterPrice!AS$28:AS$40)</f>
        <v>44.4235231106098</v>
      </c>
    </row>
    <row r="132" customFormat="false" ht="12.75" hidden="false" customHeight="false" outlineLevel="0" collapsed="false">
      <c r="A132" s="13" t="n">
        <f aca="false">A119+1</f>
        <v>11</v>
      </c>
      <c r="B132" s="104" t="n">
        <f aca="false">FilterPrice!$A$1</f>
        <v>36981</v>
      </c>
      <c r="C132" s="13" t="n">
        <f aca="false">C131+1</f>
        <v>131</v>
      </c>
      <c r="D132" s="109" t="s">
        <v>23791</v>
      </c>
      <c r="E132" s="110" t="str">
        <f aca="false">FilterPrice!AG$4</f>
        <v/>
      </c>
      <c r="F132" s="59" t="str">
        <f aca="false">FilterPrice!AG$5</f>
        <v/>
      </c>
      <c r="G132" s="59" t="n">
        <f aca="false">FilterPrice!AG$6</f>
        <v>46</v>
      </c>
      <c r="H132" s="59" t="n">
        <f aca="false">FilterPrice!AG$7</f>
        <v>46</v>
      </c>
      <c r="I132" s="59" t="n">
        <f aca="false">FilterPrice!AG$8</f>
        <v>60.25</v>
      </c>
      <c r="J132" s="59" t="n">
        <f aca="false">FilterPrice!AG$9</f>
        <v>76.75</v>
      </c>
      <c r="K132" s="59" t="n">
        <f aca="false">AVERAGE(FilterPrice!AG$10:AG$11)</f>
        <v>112</v>
      </c>
      <c r="L132" s="59" t="n">
        <f aca="false">FilterPrice!AG$12</f>
        <v>59</v>
      </c>
      <c r="M132" s="59" t="n">
        <f aca="false">AVERAGE(FilterPrice!AG$13:AG$15)</f>
        <v>54.5</v>
      </c>
      <c r="N132" s="59" t="n">
        <f aca="false">AVERAGE(FilterPrice!AG$4:AG$15)</f>
        <v>67.55</v>
      </c>
      <c r="O132" s="59" t="n">
        <f aca="false">AVERAGE(FilterPrice!AG$16:AG$27)</f>
        <v>59.9375</v>
      </c>
      <c r="P132" s="60" t="n">
        <f aca="false">AVERAGE(FilterPrice!AG$28:AG$40)</f>
        <v>53.0955128205128</v>
      </c>
    </row>
    <row r="133" customFormat="false" ht="12.75" hidden="false" customHeight="false" outlineLevel="0" collapsed="false">
      <c r="C133" s="13" t="n">
        <f aca="false">C132+1</f>
        <v>132</v>
      </c>
      <c r="D133" s="109" t="s">
        <v>23792</v>
      </c>
      <c r="E133" s="111" t="str">
        <f aca="false">FilterPrice!AH$4</f>
        <v/>
      </c>
      <c r="F133" s="24" t="str">
        <f aca="false">FilterPrice!AH$5</f>
        <v/>
      </c>
      <c r="G133" s="24" t="n">
        <f aca="false">FilterPrice!AH$6</f>
        <v>33</v>
      </c>
      <c r="H133" s="24" t="n">
        <f aca="false">FilterPrice!AH$7</f>
        <v>33</v>
      </c>
      <c r="I133" s="24" t="n">
        <f aca="false">FilterPrice!AH$8</f>
        <v>48.25</v>
      </c>
      <c r="J133" s="24" t="n">
        <f aca="false">FilterPrice!AH$9</f>
        <v>74</v>
      </c>
      <c r="K133" s="24" t="n">
        <f aca="false">AVERAGE(FilterPrice!AH$10:AH$11)</f>
        <v>113.75</v>
      </c>
      <c r="L133" s="24" t="n">
        <f aca="false">FilterPrice!AH$12</f>
        <v>44</v>
      </c>
      <c r="M133" s="24" t="n">
        <f aca="false">AVERAGE(FilterPrice!AH$13:AH$15)</f>
        <v>40.9166666666667</v>
      </c>
      <c r="N133" s="24" t="n">
        <f aca="false">AVERAGE(FilterPrice!AH$4:AH$15)</f>
        <v>58.25</v>
      </c>
      <c r="O133" s="24" t="n">
        <f aca="false">AVERAGE(FilterPrice!AH$16:AH$27)</f>
        <v>50.25</v>
      </c>
      <c r="P133" s="62" t="n">
        <f aca="false">AVERAGE(FilterPrice!AH$28:AH$40)</f>
        <v>45.5446793116056</v>
      </c>
    </row>
    <row r="134" customFormat="false" ht="12.75" hidden="false" customHeight="false" outlineLevel="0" collapsed="false">
      <c r="C134" s="13" t="n">
        <f aca="false">C133+1</f>
        <v>133</v>
      </c>
      <c r="D134" s="109" t="s">
        <v>23793</v>
      </c>
      <c r="E134" s="111" t="str">
        <f aca="false">FilterPrice!AI$4</f>
        <v/>
      </c>
      <c r="F134" s="24" t="str">
        <f aca="false">FilterPrice!AI$5</f>
        <v/>
      </c>
      <c r="G134" s="24" t="n">
        <f aca="false">FilterPrice!AI$6</f>
        <v>51</v>
      </c>
      <c r="H134" s="24" t="n">
        <f aca="false">FilterPrice!AI$7</f>
        <v>51</v>
      </c>
      <c r="I134" s="24" t="n">
        <f aca="false">FilterPrice!AI$8</f>
        <v>58.5</v>
      </c>
      <c r="J134" s="24" t="n">
        <f aca="false">FilterPrice!AI$9</f>
        <v>76</v>
      </c>
      <c r="K134" s="24" t="n">
        <f aca="false">AVERAGE(FilterPrice!AI$10:AI$11)</f>
        <v>100.5</v>
      </c>
      <c r="L134" s="24" t="n">
        <f aca="false">FilterPrice!AI$12</f>
        <v>57</v>
      </c>
      <c r="M134" s="24" t="n">
        <f aca="false">AVERAGE(FilterPrice!AI$13:AI$15)</f>
        <v>55.75</v>
      </c>
      <c r="N134" s="24" t="n">
        <f aca="false">AVERAGE(FilterPrice!AI$4:AI$15)</f>
        <v>66.175</v>
      </c>
      <c r="O134" s="24" t="n">
        <f aca="false">AVERAGE(FilterPrice!AI$16:AI$27)</f>
        <v>58.2708333333333</v>
      </c>
      <c r="P134" s="62" t="n">
        <f aca="false">AVERAGE(FilterPrice!AI$28:AI$40)</f>
        <v>49.2141025641026</v>
      </c>
    </row>
    <row r="135" customFormat="false" ht="12.75" hidden="false" customHeight="false" outlineLevel="0" collapsed="false">
      <c r="C135" s="13" t="n">
        <f aca="false">C134+1</f>
        <v>134</v>
      </c>
      <c r="D135" s="109" t="s">
        <v>23794</v>
      </c>
      <c r="E135" s="111" t="str">
        <f aca="false">FilterPrice!AJ$4</f>
        <v/>
      </c>
      <c r="F135" s="24" t="str">
        <f aca="false">FilterPrice!AJ$5</f>
        <v/>
      </c>
      <c r="G135" s="24" t="n">
        <f aca="false">FilterPrice!AJ$6</f>
        <v>35.5</v>
      </c>
      <c r="H135" s="24" t="n">
        <f aca="false">FilterPrice!AJ$7</f>
        <v>35.5</v>
      </c>
      <c r="I135" s="24" t="n">
        <f aca="false">FilterPrice!AJ$8</f>
        <v>45</v>
      </c>
      <c r="J135" s="24" t="n">
        <f aca="false">FilterPrice!AJ$9</f>
        <v>56.25</v>
      </c>
      <c r="K135" s="24" t="n">
        <f aca="false">AVERAGE(FilterPrice!AJ$10:AJ$11)</f>
        <v>71</v>
      </c>
      <c r="L135" s="24" t="n">
        <f aca="false">FilterPrice!AJ$12</f>
        <v>44.5</v>
      </c>
      <c r="M135" s="24" t="n">
        <f aca="false">AVERAGE(FilterPrice!AJ$13:AJ$15)</f>
        <v>42.25</v>
      </c>
      <c r="N135" s="24" t="n">
        <f aca="false">AVERAGE(FilterPrice!AJ$4:AJ$15)</f>
        <v>48.55</v>
      </c>
      <c r="O135" s="24" t="n">
        <f aca="false">AVERAGE(FilterPrice!AJ$16:AJ$27)</f>
        <v>45</v>
      </c>
      <c r="P135" s="62" t="n">
        <f aca="false">AVERAGE(FilterPrice!AJ$28:AJ$40)</f>
        <v>41.199358974359</v>
      </c>
    </row>
    <row r="136" customFormat="false" ht="12.75" hidden="false" customHeight="false" outlineLevel="0" collapsed="false">
      <c r="C136" s="13" t="n">
        <f aca="false">C135+1</f>
        <v>135</v>
      </c>
      <c r="D136" s="109" t="s">
        <v>23795</v>
      </c>
      <c r="E136" s="111" t="str">
        <f aca="false">FilterPrice!AK$4</f>
        <v/>
      </c>
      <c r="F136" s="24" t="str">
        <f aca="false">FilterPrice!AK$5</f>
        <v/>
      </c>
      <c r="G136" s="24" t="n">
        <f aca="false">FilterPrice!AK$6</f>
        <v>33</v>
      </c>
      <c r="H136" s="24" t="n">
        <f aca="false">FilterPrice!AK$7</f>
        <v>33</v>
      </c>
      <c r="I136" s="24" t="n">
        <f aca="false">FilterPrice!AK$8</f>
        <v>48.25</v>
      </c>
      <c r="J136" s="24" t="n">
        <f aca="false">FilterPrice!AK$9</f>
        <v>74</v>
      </c>
      <c r="K136" s="24" t="n">
        <f aca="false">AVERAGE(FilterPrice!AK$10:AK$11)</f>
        <v>114</v>
      </c>
      <c r="L136" s="24" t="n">
        <f aca="false">FilterPrice!AK$12</f>
        <v>46</v>
      </c>
      <c r="M136" s="24" t="n">
        <f aca="false">AVERAGE(FilterPrice!AK$13:AK$15)</f>
        <v>42</v>
      </c>
      <c r="N136" s="24" t="n">
        <f aca="false">AVERAGE(FilterPrice!AK$4:AK$15)</f>
        <v>58.825</v>
      </c>
      <c r="O136" s="24" t="n">
        <f aca="false">AVERAGE(FilterPrice!AK$16:AK$27)</f>
        <v>50.7291666666667</v>
      </c>
      <c r="P136" s="62" t="n">
        <f aca="false">AVERAGE(FilterPrice!AK$28:AK$40)</f>
        <v>43.2708333333333</v>
      </c>
    </row>
    <row r="137" customFormat="false" ht="12.75" hidden="false" customHeight="false" outlineLevel="0" collapsed="false">
      <c r="C137" s="13" t="n">
        <f aca="false">C136+1</f>
        <v>136</v>
      </c>
      <c r="D137" s="109" t="s">
        <v>23796</v>
      </c>
      <c r="E137" s="111" t="str">
        <f aca="false">FilterPrice!AL$4</f>
        <v/>
      </c>
      <c r="F137" s="24" t="str">
        <f aca="false">FilterPrice!AL$5</f>
        <v/>
      </c>
      <c r="G137" s="24" t="n">
        <f aca="false">FilterPrice!AL$6</f>
        <v>55</v>
      </c>
      <c r="H137" s="24" t="n">
        <f aca="false">FilterPrice!AL$7</f>
        <v>55</v>
      </c>
      <c r="I137" s="24" t="n">
        <f aca="false">FilterPrice!AL$8</f>
        <v>67.25</v>
      </c>
      <c r="J137" s="24" t="n">
        <f aca="false">FilterPrice!AL$9</f>
        <v>86.5</v>
      </c>
      <c r="K137" s="24" t="n">
        <f aca="false">AVERAGE(FilterPrice!AL$10:AL$11)</f>
        <v>127.75</v>
      </c>
      <c r="L137" s="24" t="n">
        <f aca="false">FilterPrice!AL$12</f>
        <v>64.75</v>
      </c>
      <c r="M137" s="24" t="n">
        <f aca="false">AVERAGE(FilterPrice!AL$13:AL$15)</f>
        <v>59.5</v>
      </c>
      <c r="N137" s="24" t="n">
        <f aca="false">AVERAGE(FilterPrice!AL$4:AL$15)</f>
        <v>76.25</v>
      </c>
      <c r="O137" s="24" t="n">
        <f aca="false">AVERAGE(FilterPrice!AL$16:AL$27)</f>
        <v>68.375</v>
      </c>
      <c r="P137" s="62" t="n">
        <f aca="false">AVERAGE(FilterPrice!AL$28:AL$40)</f>
        <v>62.2366025641026</v>
      </c>
    </row>
    <row r="138" customFormat="false" ht="12.75" hidden="false" customHeight="false" outlineLevel="0" collapsed="false">
      <c r="C138" s="13" t="n">
        <f aca="false">C137+1</f>
        <v>137</v>
      </c>
      <c r="D138" s="109" t="s">
        <v>23797</v>
      </c>
      <c r="E138" s="111" t="str">
        <f aca="false">FilterPrice!AM$4</f>
        <v/>
      </c>
      <c r="F138" s="24" t="str">
        <f aca="false">FilterPrice!AM$5</f>
        <v/>
      </c>
      <c r="G138" s="24" t="n">
        <f aca="false">FilterPrice!AM$6</f>
        <v>20</v>
      </c>
      <c r="H138" s="24" t="n">
        <f aca="false">FilterPrice!AM$7</f>
        <v>20</v>
      </c>
      <c r="I138" s="24" t="n">
        <f aca="false">FilterPrice!AM$8</f>
        <v>52</v>
      </c>
      <c r="J138" s="24" t="n">
        <f aca="false">FilterPrice!AM$9</f>
        <v>80</v>
      </c>
      <c r="K138" s="24" t="n">
        <f aca="false">AVERAGE(FilterPrice!AM$10:AM$11)</f>
        <v>120</v>
      </c>
      <c r="L138" s="24" t="n">
        <f aca="false">FilterPrice!AM$12</f>
        <v>46.25</v>
      </c>
      <c r="M138" s="24" t="n">
        <f aca="false">AVERAGE(FilterPrice!AM$13:AM$15)</f>
        <v>42.25</v>
      </c>
      <c r="N138" s="24" t="n">
        <f aca="false">AVERAGE(FilterPrice!AM$4:AM$15)</f>
        <v>58.5</v>
      </c>
      <c r="O138" s="24" t="n">
        <f aca="false">AVERAGE(FilterPrice!AM$16:AM$27)</f>
        <v>50.9587500890096</v>
      </c>
      <c r="P138" s="62" t="n">
        <f aca="false">AVERAGE(FilterPrice!AM$28:AM$40)</f>
        <v>44.3020469714434</v>
      </c>
    </row>
    <row r="139" customFormat="false" ht="12.75" hidden="false" customHeight="false" outlineLevel="0" collapsed="false">
      <c r="C139" s="13" t="n">
        <f aca="false">C138+1</f>
        <v>138</v>
      </c>
      <c r="D139" s="109" t="s">
        <v>23798</v>
      </c>
      <c r="E139" s="111" t="str">
        <f aca="false">FilterPrice!AN$4</f>
        <v/>
      </c>
      <c r="F139" s="24" t="str">
        <f aca="false">FilterPrice!AN$5</f>
        <v/>
      </c>
      <c r="G139" s="24" t="n">
        <f aca="false">FilterPrice!AN$6</f>
        <v>28</v>
      </c>
      <c r="H139" s="24" t="n">
        <f aca="false">FilterPrice!AN$7</f>
        <v>28</v>
      </c>
      <c r="I139" s="24" t="n">
        <f aca="false">FilterPrice!AN$8</f>
        <v>46.75</v>
      </c>
      <c r="J139" s="24" t="n">
        <f aca="false">FilterPrice!AN$9</f>
        <v>73.9999923706055</v>
      </c>
      <c r="K139" s="24" t="n">
        <f aca="false">AVERAGE(FilterPrice!AN$10:AN$11)</f>
        <v>117.25</v>
      </c>
      <c r="L139" s="24" t="n">
        <f aca="false">FilterPrice!AN$12</f>
        <v>43.2500038146973</v>
      </c>
      <c r="M139" s="24" t="n">
        <f aca="false">AVERAGE(FilterPrice!AN$13:AN$15)</f>
        <v>41.5</v>
      </c>
      <c r="N139" s="24" t="n">
        <f aca="false">AVERAGE(FilterPrice!AN$4:AN$15)</f>
        <v>57.8999996185303</v>
      </c>
      <c r="O139" s="24" t="n">
        <f aca="false">AVERAGE(FilterPrice!AN$16:AN$27)</f>
        <v>48.5617799758911</v>
      </c>
      <c r="P139" s="62" t="n">
        <f aca="false">AVERAGE(FilterPrice!AN$28:AN$40)</f>
        <v>43.6687636986757</v>
      </c>
    </row>
    <row r="140" customFormat="false" ht="12.75" hidden="false" customHeight="false" outlineLevel="0" collapsed="false">
      <c r="C140" s="13" t="n">
        <f aca="false">C139+1</f>
        <v>139</v>
      </c>
      <c r="D140" s="109" t="s">
        <v>23799</v>
      </c>
      <c r="E140" s="111" t="str">
        <f aca="false">FilterPrice!AO$4</f>
        <v/>
      </c>
      <c r="F140" s="24" t="str">
        <f aca="false">FilterPrice!AO$5</f>
        <v/>
      </c>
      <c r="G140" s="24" t="n">
        <f aca="false">FilterPrice!AO$6</f>
        <v>37.9969177246094</v>
      </c>
      <c r="H140" s="24" t="n">
        <f aca="false">FilterPrice!AO$7</f>
        <v>37.9969177246094</v>
      </c>
      <c r="I140" s="24" t="n">
        <f aca="false">FilterPrice!AO$8</f>
        <v>43.75</v>
      </c>
      <c r="J140" s="24" t="n">
        <f aca="false">FilterPrice!AO$9</f>
        <v>65.9999923706055</v>
      </c>
      <c r="K140" s="24" t="n">
        <f aca="false">AVERAGE(FilterPrice!AO$10:AO$11)</f>
        <v>101.25</v>
      </c>
      <c r="L140" s="24" t="n">
        <f aca="false">FilterPrice!AO$12</f>
        <v>41.7499961853027</v>
      </c>
      <c r="M140" s="24" t="n">
        <f aca="false">AVERAGE(FilterPrice!AO$13:AO$15)</f>
        <v>39.2730712890625</v>
      </c>
      <c r="N140" s="24" t="n">
        <f aca="false">AVERAGE(FilterPrice!AO$4:AO$15)</f>
        <v>54.7813037872314</v>
      </c>
      <c r="O140" s="24" t="n">
        <f aca="false">AVERAGE(FilterPrice!AO$16:AO$27)</f>
        <v>47.6955715815226</v>
      </c>
      <c r="P140" s="62" t="n">
        <f aca="false">AVERAGE(FilterPrice!AO$28:AO$40)</f>
        <v>45.4661644666623</v>
      </c>
    </row>
    <row r="141" customFormat="false" ht="12.75" hidden="false" customHeight="false" outlineLevel="0" collapsed="false">
      <c r="C141" s="13" t="n">
        <f aca="false">C140+1</f>
        <v>140</v>
      </c>
      <c r="D141" s="109" t="s">
        <v>23800</v>
      </c>
      <c r="E141" s="111" t="str">
        <f aca="false">FilterPrice!AP$4</f>
        <v/>
      </c>
      <c r="F141" s="24" t="str">
        <f aca="false">FilterPrice!AP$5</f>
        <v/>
      </c>
      <c r="G141" s="24" t="n">
        <f aca="false">FilterPrice!AP$6</f>
        <v>38</v>
      </c>
      <c r="H141" s="24" t="n">
        <f aca="false">FilterPrice!AP$7</f>
        <v>38</v>
      </c>
      <c r="I141" s="24" t="n">
        <f aca="false">FilterPrice!AP$8</f>
        <v>49.25</v>
      </c>
      <c r="J141" s="24" t="n">
        <f aca="false">FilterPrice!AP$9</f>
        <v>75.2499923706055</v>
      </c>
      <c r="K141" s="24" t="n">
        <f aca="false">AVERAGE(FilterPrice!AP$10:AP$11)</f>
        <v>117.75</v>
      </c>
      <c r="L141" s="24" t="n">
        <f aca="false">FilterPrice!AP$12</f>
        <v>51.7500038146973</v>
      </c>
      <c r="M141" s="24" t="n">
        <f aca="false">AVERAGE(FilterPrice!AP$13:AP$15)</f>
        <v>44.5</v>
      </c>
      <c r="N141" s="24" t="n">
        <f aca="false">AVERAGE(FilterPrice!AP$4:AP$15)</f>
        <v>62.1249996185303</v>
      </c>
      <c r="O141" s="24" t="n">
        <f aca="false">AVERAGE(FilterPrice!AP$16:AP$27)</f>
        <v>49.6034466425578</v>
      </c>
      <c r="P141" s="62" t="n">
        <f aca="false">AVERAGE(FilterPrice!AP$28:AP$40)</f>
        <v>44.5997733580761</v>
      </c>
    </row>
    <row r="142" customFormat="false" ht="12.75" hidden="false" customHeight="false" outlineLevel="0" collapsed="false">
      <c r="C142" s="13" t="n">
        <f aca="false">C141+1</f>
        <v>141</v>
      </c>
      <c r="D142" s="112" t="s">
        <v>23801</v>
      </c>
      <c r="E142" s="111" t="str">
        <f aca="false">FilterPrice!AQ$4</f>
        <v/>
      </c>
      <c r="F142" s="24" t="str">
        <f aca="false">FilterPrice!AQ$5</f>
        <v/>
      </c>
      <c r="G142" s="24" t="n">
        <f aca="false">FilterPrice!AQ$6</f>
        <v>30</v>
      </c>
      <c r="H142" s="24" t="n">
        <f aca="false">FilterPrice!AQ$7</f>
        <v>30</v>
      </c>
      <c r="I142" s="24" t="n">
        <f aca="false">FilterPrice!AQ$8</f>
        <v>43.75</v>
      </c>
      <c r="J142" s="24" t="n">
        <f aca="false">FilterPrice!AQ$9</f>
        <v>70.4999923706055</v>
      </c>
      <c r="K142" s="24" t="n">
        <f aca="false">AVERAGE(FilterPrice!AQ$10:AQ$11)</f>
        <v>112.75</v>
      </c>
      <c r="L142" s="24" t="n">
        <f aca="false">FilterPrice!AQ$12</f>
        <v>40.9999961853027</v>
      </c>
      <c r="M142" s="24" t="n">
        <f aca="false">AVERAGE(FilterPrice!AQ$13:AQ$15)</f>
        <v>40.5233319600423</v>
      </c>
      <c r="N142" s="24" t="n">
        <f aca="false">AVERAGE(FilterPrice!AQ$4:AQ$15)</f>
        <v>56.2319984436035</v>
      </c>
      <c r="O142" s="24" t="n">
        <f aca="false">AVERAGE(FilterPrice!AQ$16:AQ$27)</f>
        <v>47.1391124725342</v>
      </c>
      <c r="P142" s="62" t="n">
        <f aca="false">AVERAGE(FilterPrice!AQ$28:AQ$40)</f>
        <v>41.8342377677331</v>
      </c>
    </row>
    <row r="143" customFormat="false" ht="12.75" hidden="false" customHeight="false" outlineLevel="0" collapsed="false">
      <c r="C143" s="13" t="n">
        <f aca="false">C142+1</f>
        <v>142</v>
      </c>
      <c r="D143" s="109" t="s">
        <v>23802</v>
      </c>
      <c r="E143" s="111" t="str">
        <f aca="false">FilterPrice!AR$4</f>
        <v/>
      </c>
      <c r="F143" s="24" t="str">
        <f aca="false">FilterPrice!AR$5</f>
        <v/>
      </c>
      <c r="G143" s="24" t="n">
        <f aca="false">FilterPrice!AR$6</f>
        <v>38.5</v>
      </c>
      <c r="H143" s="24" t="n">
        <f aca="false">FilterPrice!AR$7</f>
        <v>38.5</v>
      </c>
      <c r="I143" s="24" t="n">
        <f aca="false">FilterPrice!AR$8</f>
        <v>55.75</v>
      </c>
      <c r="J143" s="24" t="n">
        <f aca="false">FilterPrice!AR$9</f>
        <v>82.5</v>
      </c>
      <c r="K143" s="24" t="n">
        <f aca="false">AVERAGE(FilterPrice!AR$10:AR$11)</f>
        <v>122.75</v>
      </c>
      <c r="L143" s="24" t="n">
        <f aca="false">FilterPrice!AR$12</f>
        <v>49.75</v>
      </c>
      <c r="M143" s="24" t="n">
        <f aca="false">AVERAGE(FilterPrice!AR$13:AR$15)</f>
        <v>45.75</v>
      </c>
      <c r="N143" s="24" t="n">
        <f aca="false">AVERAGE(FilterPrice!AR$4:AR$15)</f>
        <v>64.775</v>
      </c>
      <c r="O143" s="24" t="n">
        <f aca="false">AVERAGE(FilterPrice!AR$16:AR$27)</f>
        <v>52.0200001398722</v>
      </c>
      <c r="P143" s="62" t="n">
        <f aca="false">AVERAGE(FilterPrice!AR$28:AR$40)</f>
        <v>45.361758525555</v>
      </c>
    </row>
    <row r="144" customFormat="false" ht="12.75" hidden="false" customHeight="false" outlineLevel="0" collapsed="false">
      <c r="C144" s="13" t="n">
        <f aca="false">C143+1</f>
        <v>143</v>
      </c>
      <c r="D144" s="104" t="s">
        <v>23803</v>
      </c>
      <c r="E144" s="113" t="str">
        <f aca="false">FilterPrice!AS$4</f>
        <v/>
      </c>
      <c r="F144" s="65" t="str">
        <f aca="false">FilterPrice!AS$5</f>
        <v/>
      </c>
      <c r="G144" s="65" t="n">
        <f aca="false">FilterPrice!AS$6</f>
        <v>43.9999885559082</v>
      </c>
      <c r="H144" s="65" t="n">
        <f aca="false">FilterPrice!AS$7</f>
        <v>43.9999885559082</v>
      </c>
      <c r="I144" s="65" t="n">
        <f aca="false">FilterPrice!AS$8</f>
        <v>58.75</v>
      </c>
      <c r="J144" s="65" t="n">
        <f aca="false">FilterPrice!AS$9</f>
        <v>69</v>
      </c>
      <c r="K144" s="65" t="n">
        <f aca="false">AVERAGE(FilterPrice!AS$10:AS$11)</f>
        <v>93</v>
      </c>
      <c r="L144" s="65" t="n">
        <f aca="false">FilterPrice!AS$12</f>
        <v>55.5000038146973</v>
      </c>
      <c r="M144" s="65" t="n">
        <f aca="false">AVERAGE(FilterPrice!AS$13:AS$15)</f>
        <v>46.4833234151204</v>
      </c>
      <c r="N144" s="65" t="n">
        <f aca="false">AVERAGE(FilterPrice!AS$4:AS$15)</f>
        <v>59.6699951171875</v>
      </c>
      <c r="O144" s="65" t="n">
        <f aca="false">AVERAGE(FilterPrice!AS$16:AS$27)</f>
        <v>47.0866638819377</v>
      </c>
      <c r="P144" s="66" t="n">
        <f aca="false">AVERAGE(FilterPrice!AS$28:AS$40)</f>
        <v>44.4235231106098</v>
      </c>
    </row>
    <row r="145" customFormat="false" ht="12.75" hidden="false" customHeight="false" outlineLevel="0" collapsed="false">
      <c r="A145" s="13" t="n">
        <f aca="false">A132+1</f>
        <v>12</v>
      </c>
      <c r="B145" s="104" t="n">
        <f aca="false">FilterPrice!$A$1</f>
        <v>36981</v>
      </c>
      <c r="C145" s="13" t="n">
        <f aca="false">C144+1</f>
        <v>144</v>
      </c>
      <c r="D145" s="109" t="s">
        <v>23791</v>
      </c>
      <c r="E145" s="110" t="str">
        <f aca="false">FilterPrice!AG$4</f>
        <v/>
      </c>
      <c r="F145" s="59" t="str">
        <f aca="false">FilterPrice!AG$5</f>
        <v/>
      </c>
      <c r="G145" s="59" t="n">
        <f aca="false">FilterPrice!AG$6</f>
        <v>46</v>
      </c>
      <c r="H145" s="59" t="n">
        <f aca="false">FilterPrice!AG$7</f>
        <v>46</v>
      </c>
      <c r="I145" s="59" t="n">
        <f aca="false">FilterPrice!AG$8</f>
        <v>60.25</v>
      </c>
      <c r="J145" s="59" t="n">
        <f aca="false">FilterPrice!AG$9</f>
        <v>76.75</v>
      </c>
      <c r="K145" s="59" t="n">
        <f aca="false">AVERAGE(FilterPrice!AG$10:AG$11)</f>
        <v>112</v>
      </c>
      <c r="L145" s="59" t="n">
        <f aca="false">FilterPrice!AG$12</f>
        <v>59</v>
      </c>
      <c r="M145" s="59" t="n">
        <f aca="false">AVERAGE(FilterPrice!AG$13:AG$15)</f>
        <v>54.5</v>
      </c>
      <c r="N145" s="59" t="n">
        <f aca="false">AVERAGE(FilterPrice!AG$4:AG$15)</f>
        <v>67.55</v>
      </c>
      <c r="O145" s="59" t="n">
        <f aca="false">AVERAGE(FilterPrice!AG$16:AG$27)</f>
        <v>59.9375</v>
      </c>
      <c r="P145" s="60" t="n">
        <f aca="false">AVERAGE(FilterPrice!AG$28:AG$40)</f>
        <v>53.0955128205128</v>
      </c>
    </row>
    <row r="146" customFormat="false" ht="12.75" hidden="false" customHeight="false" outlineLevel="0" collapsed="false">
      <c r="C146" s="13" t="n">
        <f aca="false">C145+1</f>
        <v>145</v>
      </c>
      <c r="D146" s="109" t="s">
        <v>23792</v>
      </c>
      <c r="E146" s="111" t="str">
        <f aca="false">FilterPrice!AH$4</f>
        <v/>
      </c>
      <c r="F146" s="24" t="str">
        <f aca="false">FilterPrice!AH$5</f>
        <v/>
      </c>
      <c r="G146" s="24" t="n">
        <f aca="false">FilterPrice!AH$6</f>
        <v>33</v>
      </c>
      <c r="H146" s="24" t="n">
        <f aca="false">FilterPrice!AH$7</f>
        <v>33</v>
      </c>
      <c r="I146" s="24" t="n">
        <f aca="false">FilterPrice!AH$8</f>
        <v>48.25</v>
      </c>
      <c r="J146" s="24" t="n">
        <f aca="false">FilterPrice!AH$9</f>
        <v>74</v>
      </c>
      <c r="K146" s="24" t="n">
        <f aca="false">AVERAGE(FilterPrice!AH$10:AH$11)</f>
        <v>113.75</v>
      </c>
      <c r="L146" s="24" t="n">
        <f aca="false">FilterPrice!AH$12</f>
        <v>44</v>
      </c>
      <c r="M146" s="24" t="n">
        <f aca="false">AVERAGE(FilterPrice!AH$13:AH$15)</f>
        <v>40.9166666666667</v>
      </c>
      <c r="N146" s="24" t="n">
        <f aca="false">AVERAGE(FilterPrice!AH$4:AH$15)</f>
        <v>58.25</v>
      </c>
      <c r="O146" s="24" t="n">
        <f aca="false">AVERAGE(FilterPrice!AH$16:AH$27)</f>
        <v>50.25</v>
      </c>
      <c r="P146" s="62" t="n">
        <f aca="false">AVERAGE(FilterPrice!AH$28:AH$40)</f>
        <v>45.5446793116056</v>
      </c>
    </row>
    <row r="147" customFormat="false" ht="12.75" hidden="false" customHeight="false" outlineLevel="0" collapsed="false">
      <c r="C147" s="13" t="n">
        <f aca="false">C146+1</f>
        <v>146</v>
      </c>
      <c r="D147" s="109" t="s">
        <v>23793</v>
      </c>
      <c r="E147" s="111" t="str">
        <f aca="false">FilterPrice!AI$4</f>
        <v/>
      </c>
      <c r="F147" s="24" t="str">
        <f aca="false">FilterPrice!AI$5</f>
        <v/>
      </c>
      <c r="G147" s="24" t="n">
        <f aca="false">FilterPrice!AI$6</f>
        <v>51</v>
      </c>
      <c r="H147" s="24" t="n">
        <f aca="false">FilterPrice!AI$7</f>
        <v>51</v>
      </c>
      <c r="I147" s="24" t="n">
        <f aca="false">FilterPrice!AI$8</f>
        <v>58.5</v>
      </c>
      <c r="J147" s="24" t="n">
        <f aca="false">FilterPrice!AI$9</f>
        <v>76</v>
      </c>
      <c r="K147" s="24" t="n">
        <f aca="false">AVERAGE(FilterPrice!AI$10:AI$11)</f>
        <v>100.5</v>
      </c>
      <c r="L147" s="24" t="n">
        <f aca="false">FilterPrice!AI$12</f>
        <v>57</v>
      </c>
      <c r="M147" s="24" t="n">
        <f aca="false">AVERAGE(FilterPrice!AI$13:AI$15)</f>
        <v>55.75</v>
      </c>
      <c r="N147" s="24" t="n">
        <f aca="false">AVERAGE(FilterPrice!AI$4:AI$15)</f>
        <v>66.175</v>
      </c>
      <c r="O147" s="24" t="n">
        <f aca="false">AVERAGE(FilterPrice!AI$16:AI$27)</f>
        <v>58.2708333333333</v>
      </c>
      <c r="P147" s="62" t="n">
        <f aca="false">AVERAGE(FilterPrice!AI$28:AI$40)</f>
        <v>49.2141025641026</v>
      </c>
    </row>
    <row r="148" customFormat="false" ht="12.75" hidden="false" customHeight="false" outlineLevel="0" collapsed="false">
      <c r="C148" s="13" t="n">
        <f aca="false">C147+1</f>
        <v>147</v>
      </c>
      <c r="D148" s="109" t="s">
        <v>23794</v>
      </c>
      <c r="E148" s="111" t="str">
        <f aca="false">FilterPrice!AJ$4</f>
        <v/>
      </c>
      <c r="F148" s="24" t="str">
        <f aca="false">FilterPrice!AJ$5</f>
        <v/>
      </c>
      <c r="G148" s="24" t="n">
        <f aca="false">FilterPrice!AJ$6</f>
        <v>35.5</v>
      </c>
      <c r="H148" s="24" t="n">
        <f aca="false">FilterPrice!AJ$7</f>
        <v>35.5</v>
      </c>
      <c r="I148" s="24" t="n">
        <f aca="false">FilterPrice!AJ$8</f>
        <v>45</v>
      </c>
      <c r="J148" s="24" t="n">
        <f aca="false">FilterPrice!AJ$9</f>
        <v>56.25</v>
      </c>
      <c r="K148" s="24" t="n">
        <f aca="false">AVERAGE(FilterPrice!AJ$10:AJ$11)</f>
        <v>71</v>
      </c>
      <c r="L148" s="24" t="n">
        <f aca="false">FilterPrice!AJ$12</f>
        <v>44.5</v>
      </c>
      <c r="M148" s="24" t="n">
        <f aca="false">AVERAGE(FilterPrice!AJ$13:AJ$15)</f>
        <v>42.25</v>
      </c>
      <c r="N148" s="24" t="n">
        <f aca="false">AVERAGE(FilterPrice!AJ$4:AJ$15)</f>
        <v>48.55</v>
      </c>
      <c r="O148" s="24" t="n">
        <f aca="false">AVERAGE(FilterPrice!AJ$16:AJ$27)</f>
        <v>45</v>
      </c>
      <c r="P148" s="62" t="n">
        <f aca="false">AVERAGE(FilterPrice!AJ$28:AJ$40)</f>
        <v>41.199358974359</v>
      </c>
    </row>
    <row r="149" customFormat="false" ht="12.75" hidden="false" customHeight="false" outlineLevel="0" collapsed="false">
      <c r="C149" s="13" t="n">
        <f aca="false">C148+1</f>
        <v>148</v>
      </c>
      <c r="D149" s="109" t="s">
        <v>23795</v>
      </c>
      <c r="E149" s="111" t="str">
        <f aca="false">FilterPrice!AK$4</f>
        <v/>
      </c>
      <c r="F149" s="24" t="str">
        <f aca="false">FilterPrice!AK$5</f>
        <v/>
      </c>
      <c r="G149" s="24" t="n">
        <f aca="false">FilterPrice!AK$6</f>
        <v>33</v>
      </c>
      <c r="H149" s="24" t="n">
        <f aca="false">FilterPrice!AK$7</f>
        <v>33</v>
      </c>
      <c r="I149" s="24" t="n">
        <f aca="false">FilterPrice!AK$8</f>
        <v>48.25</v>
      </c>
      <c r="J149" s="24" t="n">
        <f aca="false">FilterPrice!AK$9</f>
        <v>74</v>
      </c>
      <c r="K149" s="24" t="n">
        <f aca="false">AVERAGE(FilterPrice!AK$10:AK$11)</f>
        <v>114</v>
      </c>
      <c r="L149" s="24" t="n">
        <f aca="false">FilterPrice!AK$12</f>
        <v>46</v>
      </c>
      <c r="M149" s="24" t="n">
        <f aca="false">AVERAGE(FilterPrice!AK$13:AK$15)</f>
        <v>42</v>
      </c>
      <c r="N149" s="24" t="n">
        <f aca="false">AVERAGE(FilterPrice!AK$4:AK$15)</f>
        <v>58.825</v>
      </c>
      <c r="O149" s="24" t="n">
        <f aca="false">AVERAGE(FilterPrice!AK$16:AK$27)</f>
        <v>50.7291666666667</v>
      </c>
      <c r="P149" s="62" t="n">
        <f aca="false">AVERAGE(FilterPrice!AK$28:AK$40)</f>
        <v>43.2708333333333</v>
      </c>
    </row>
    <row r="150" customFormat="false" ht="12.75" hidden="false" customHeight="false" outlineLevel="0" collapsed="false">
      <c r="C150" s="13" t="n">
        <f aca="false">C149+1</f>
        <v>149</v>
      </c>
      <c r="D150" s="109" t="s">
        <v>23796</v>
      </c>
      <c r="E150" s="111" t="str">
        <f aca="false">FilterPrice!AL$4</f>
        <v/>
      </c>
      <c r="F150" s="24" t="str">
        <f aca="false">FilterPrice!AL$5</f>
        <v/>
      </c>
      <c r="G150" s="24" t="n">
        <f aca="false">FilterPrice!AL$6</f>
        <v>55</v>
      </c>
      <c r="H150" s="24" t="n">
        <f aca="false">FilterPrice!AL$7</f>
        <v>55</v>
      </c>
      <c r="I150" s="24" t="n">
        <f aca="false">FilterPrice!AL$8</f>
        <v>67.25</v>
      </c>
      <c r="J150" s="24" t="n">
        <f aca="false">FilterPrice!AL$9</f>
        <v>86.5</v>
      </c>
      <c r="K150" s="24" t="n">
        <f aca="false">AVERAGE(FilterPrice!AL$10:AL$11)</f>
        <v>127.75</v>
      </c>
      <c r="L150" s="24" t="n">
        <f aca="false">FilterPrice!AL$12</f>
        <v>64.75</v>
      </c>
      <c r="M150" s="24" t="n">
        <f aca="false">AVERAGE(FilterPrice!AL$13:AL$15)</f>
        <v>59.5</v>
      </c>
      <c r="N150" s="24" t="n">
        <f aca="false">AVERAGE(FilterPrice!AL$4:AL$15)</f>
        <v>76.25</v>
      </c>
      <c r="O150" s="24" t="n">
        <f aca="false">AVERAGE(FilterPrice!AL$16:AL$27)</f>
        <v>68.375</v>
      </c>
      <c r="P150" s="62" t="n">
        <f aca="false">AVERAGE(FilterPrice!AL$28:AL$40)</f>
        <v>62.2366025641026</v>
      </c>
    </row>
    <row r="151" customFormat="false" ht="12.75" hidden="false" customHeight="false" outlineLevel="0" collapsed="false">
      <c r="C151" s="13" t="n">
        <f aca="false">C150+1</f>
        <v>150</v>
      </c>
      <c r="D151" s="109" t="s">
        <v>23797</v>
      </c>
      <c r="E151" s="111" t="str">
        <f aca="false">FilterPrice!AM$4</f>
        <v/>
      </c>
      <c r="F151" s="24" t="str">
        <f aca="false">FilterPrice!AM$5</f>
        <v/>
      </c>
      <c r="G151" s="24" t="n">
        <f aca="false">FilterPrice!AM$6</f>
        <v>20</v>
      </c>
      <c r="H151" s="24" t="n">
        <f aca="false">FilterPrice!AM$7</f>
        <v>20</v>
      </c>
      <c r="I151" s="24" t="n">
        <f aca="false">FilterPrice!AM$8</f>
        <v>52</v>
      </c>
      <c r="J151" s="24" t="n">
        <f aca="false">FilterPrice!AM$9</f>
        <v>80</v>
      </c>
      <c r="K151" s="24" t="n">
        <f aca="false">AVERAGE(FilterPrice!AM$10:AM$11)</f>
        <v>120</v>
      </c>
      <c r="L151" s="24" t="n">
        <f aca="false">FilterPrice!AM$12</f>
        <v>46.25</v>
      </c>
      <c r="M151" s="24" t="n">
        <f aca="false">AVERAGE(FilterPrice!AM$13:AM$15)</f>
        <v>42.25</v>
      </c>
      <c r="N151" s="24" t="n">
        <f aca="false">AVERAGE(FilterPrice!AM$4:AM$15)</f>
        <v>58.5</v>
      </c>
      <c r="O151" s="24" t="n">
        <f aca="false">AVERAGE(FilterPrice!AM$16:AM$27)</f>
        <v>50.9587500890096</v>
      </c>
      <c r="P151" s="62" t="n">
        <f aca="false">AVERAGE(FilterPrice!AM$28:AM$40)</f>
        <v>44.3020469714434</v>
      </c>
    </row>
    <row r="152" customFormat="false" ht="12.75" hidden="false" customHeight="false" outlineLevel="0" collapsed="false">
      <c r="C152" s="13" t="n">
        <f aca="false">C151+1</f>
        <v>151</v>
      </c>
      <c r="D152" s="109" t="s">
        <v>23798</v>
      </c>
      <c r="E152" s="111" t="str">
        <f aca="false">FilterPrice!AN$4</f>
        <v/>
      </c>
      <c r="F152" s="24" t="str">
        <f aca="false">FilterPrice!AN$5</f>
        <v/>
      </c>
      <c r="G152" s="24" t="n">
        <f aca="false">FilterPrice!AN$6</f>
        <v>28</v>
      </c>
      <c r="H152" s="24" t="n">
        <f aca="false">FilterPrice!AN$7</f>
        <v>28</v>
      </c>
      <c r="I152" s="24" t="n">
        <f aca="false">FilterPrice!AN$8</f>
        <v>46.75</v>
      </c>
      <c r="J152" s="24" t="n">
        <f aca="false">FilterPrice!AN$9</f>
        <v>73.9999923706055</v>
      </c>
      <c r="K152" s="24" t="n">
        <f aca="false">AVERAGE(FilterPrice!AN$10:AN$11)</f>
        <v>117.25</v>
      </c>
      <c r="L152" s="24" t="n">
        <f aca="false">FilterPrice!AN$12</f>
        <v>43.2500038146973</v>
      </c>
      <c r="M152" s="24" t="n">
        <f aca="false">AVERAGE(FilterPrice!AN$13:AN$15)</f>
        <v>41.5</v>
      </c>
      <c r="N152" s="24" t="n">
        <f aca="false">AVERAGE(FilterPrice!AN$4:AN$15)</f>
        <v>57.8999996185303</v>
      </c>
      <c r="O152" s="24" t="n">
        <f aca="false">AVERAGE(FilterPrice!AN$16:AN$27)</f>
        <v>48.5617799758911</v>
      </c>
      <c r="P152" s="62" t="n">
        <f aca="false">AVERAGE(FilterPrice!AN$28:AN$40)</f>
        <v>43.6687636986757</v>
      </c>
    </row>
    <row r="153" customFormat="false" ht="12.75" hidden="false" customHeight="false" outlineLevel="0" collapsed="false">
      <c r="C153" s="13" t="n">
        <f aca="false">C152+1</f>
        <v>152</v>
      </c>
      <c r="D153" s="109" t="s">
        <v>23799</v>
      </c>
      <c r="E153" s="111" t="str">
        <f aca="false">FilterPrice!AO$4</f>
        <v/>
      </c>
      <c r="F153" s="24" t="str">
        <f aca="false">FilterPrice!AO$5</f>
        <v/>
      </c>
      <c r="G153" s="24" t="n">
        <f aca="false">FilterPrice!AO$6</f>
        <v>37.9969177246094</v>
      </c>
      <c r="H153" s="24" t="n">
        <f aca="false">FilterPrice!AO$7</f>
        <v>37.9969177246094</v>
      </c>
      <c r="I153" s="24" t="n">
        <f aca="false">FilterPrice!AO$8</f>
        <v>43.75</v>
      </c>
      <c r="J153" s="24" t="n">
        <f aca="false">FilterPrice!AO$9</f>
        <v>65.9999923706055</v>
      </c>
      <c r="K153" s="24" t="n">
        <f aca="false">AVERAGE(FilterPrice!AO$10:AO$11)</f>
        <v>101.25</v>
      </c>
      <c r="L153" s="24" t="n">
        <f aca="false">FilterPrice!AO$12</f>
        <v>41.7499961853027</v>
      </c>
      <c r="M153" s="24" t="n">
        <f aca="false">AVERAGE(FilterPrice!AO$13:AO$15)</f>
        <v>39.2730712890625</v>
      </c>
      <c r="N153" s="24" t="n">
        <f aca="false">AVERAGE(FilterPrice!AO$4:AO$15)</f>
        <v>54.7813037872314</v>
      </c>
      <c r="O153" s="24" t="n">
        <f aca="false">AVERAGE(FilterPrice!AO$16:AO$27)</f>
        <v>47.6955715815226</v>
      </c>
      <c r="P153" s="62" t="n">
        <f aca="false">AVERAGE(FilterPrice!AO$28:AO$40)</f>
        <v>45.4661644666623</v>
      </c>
    </row>
    <row r="154" customFormat="false" ht="12.75" hidden="false" customHeight="false" outlineLevel="0" collapsed="false">
      <c r="C154" s="13" t="n">
        <f aca="false">C153+1</f>
        <v>153</v>
      </c>
      <c r="D154" s="109" t="s">
        <v>23800</v>
      </c>
      <c r="E154" s="111" t="str">
        <f aca="false">FilterPrice!AP$4</f>
        <v/>
      </c>
      <c r="F154" s="24" t="str">
        <f aca="false">FilterPrice!AP$5</f>
        <v/>
      </c>
      <c r="G154" s="24" t="n">
        <f aca="false">FilterPrice!AP$6</f>
        <v>38</v>
      </c>
      <c r="H154" s="24" t="n">
        <f aca="false">FilterPrice!AP$7</f>
        <v>38</v>
      </c>
      <c r="I154" s="24" t="n">
        <f aca="false">FilterPrice!AP$8</f>
        <v>49.25</v>
      </c>
      <c r="J154" s="24" t="n">
        <f aca="false">FilterPrice!AP$9</f>
        <v>75.2499923706055</v>
      </c>
      <c r="K154" s="24" t="n">
        <f aca="false">AVERAGE(FilterPrice!AP$10:AP$11)</f>
        <v>117.75</v>
      </c>
      <c r="L154" s="24" t="n">
        <f aca="false">FilterPrice!AP$12</f>
        <v>51.7500038146973</v>
      </c>
      <c r="M154" s="24" t="n">
        <f aca="false">AVERAGE(FilterPrice!AP$13:AP$15)</f>
        <v>44.5</v>
      </c>
      <c r="N154" s="24" t="n">
        <f aca="false">AVERAGE(FilterPrice!AP$4:AP$15)</f>
        <v>62.1249996185303</v>
      </c>
      <c r="O154" s="24" t="n">
        <f aca="false">AVERAGE(FilterPrice!AP$16:AP$27)</f>
        <v>49.6034466425578</v>
      </c>
      <c r="P154" s="62" t="n">
        <f aca="false">AVERAGE(FilterPrice!AP$28:AP$40)</f>
        <v>44.5997733580761</v>
      </c>
    </row>
    <row r="155" customFormat="false" ht="12.75" hidden="false" customHeight="false" outlineLevel="0" collapsed="false">
      <c r="C155" s="13" t="n">
        <f aca="false">C154+1</f>
        <v>154</v>
      </c>
      <c r="D155" s="112" t="s">
        <v>23801</v>
      </c>
      <c r="E155" s="111" t="str">
        <f aca="false">FilterPrice!AQ$4</f>
        <v/>
      </c>
      <c r="F155" s="24" t="str">
        <f aca="false">FilterPrice!AQ$5</f>
        <v/>
      </c>
      <c r="G155" s="24" t="n">
        <f aca="false">FilterPrice!AQ$6</f>
        <v>30</v>
      </c>
      <c r="H155" s="24" t="n">
        <f aca="false">FilterPrice!AQ$7</f>
        <v>30</v>
      </c>
      <c r="I155" s="24" t="n">
        <f aca="false">FilterPrice!AQ$8</f>
        <v>43.75</v>
      </c>
      <c r="J155" s="24" t="n">
        <f aca="false">FilterPrice!AQ$9</f>
        <v>70.4999923706055</v>
      </c>
      <c r="K155" s="24" t="n">
        <f aca="false">AVERAGE(FilterPrice!AQ$10:AQ$11)</f>
        <v>112.75</v>
      </c>
      <c r="L155" s="24" t="n">
        <f aca="false">FilterPrice!AQ$12</f>
        <v>40.9999961853027</v>
      </c>
      <c r="M155" s="24" t="n">
        <f aca="false">AVERAGE(FilterPrice!AQ$13:AQ$15)</f>
        <v>40.5233319600423</v>
      </c>
      <c r="N155" s="24" t="n">
        <f aca="false">AVERAGE(FilterPrice!AQ$4:AQ$15)</f>
        <v>56.2319984436035</v>
      </c>
      <c r="O155" s="24" t="n">
        <f aca="false">AVERAGE(FilterPrice!AQ$16:AQ$27)</f>
        <v>47.1391124725342</v>
      </c>
      <c r="P155" s="62" t="n">
        <f aca="false">AVERAGE(FilterPrice!AQ$28:AQ$40)</f>
        <v>41.8342377677331</v>
      </c>
    </row>
    <row r="156" customFormat="false" ht="12.75" hidden="false" customHeight="false" outlineLevel="0" collapsed="false">
      <c r="C156" s="13" t="n">
        <f aca="false">C155+1</f>
        <v>155</v>
      </c>
      <c r="D156" s="109" t="s">
        <v>23802</v>
      </c>
      <c r="E156" s="111" t="str">
        <f aca="false">FilterPrice!AR$4</f>
        <v/>
      </c>
      <c r="F156" s="24" t="str">
        <f aca="false">FilterPrice!AR$5</f>
        <v/>
      </c>
      <c r="G156" s="24" t="n">
        <f aca="false">FilterPrice!AR$6</f>
        <v>38.5</v>
      </c>
      <c r="H156" s="24" t="n">
        <f aca="false">FilterPrice!AR$7</f>
        <v>38.5</v>
      </c>
      <c r="I156" s="24" t="n">
        <f aca="false">FilterPrice!AR$8</f>
        <v>55.75</v>
      </c>
      <c r="J156" s="24" t="n">
        <f aca="false">FilterPrice!AR$9</f>
        <v>82.5</v>
      </c>
      <c r="K156" s="24" t="n">
        <f aca="false">AVERAGE(FilterPrice!AR$10:AR$11)</f>
        <v>122.75</v>
      </c>
      <c r="L156" s="24" t="n">
        <f aca="false">FilterPrice!AR$12</f>
        <v>49.75</v>
      </c>
      <c r="M156" s="24" t="n">
        <f aca="false">AVERAGE(FilterPrice!AR$13:AR$15)</f>
        <v>45.75</v>
      </c>
      <c r="N156" s="24" t="n">
        <f aca="false">AVERAGE(FilterPrice!AR$4:AR$15)</f>
        <v>64.775</v>
      </c>
      <c r="O156" s="24" t="n">
        <f aca="false">AVERAGE(FilterPrice!AR$16:AR$27)</f>
        <v>52.0200001398722</v>
      </c>
      <c r="P156" s="62" t="n">
        <f aca="false">AVERAGE(FilterPrice!AR$28:AR$40)</f>
        <v>45.361758525555</v>
      </c>
    </row>
    <row r="157" customFormat="false" ht="12.75" hidden="false" customHeight="false" outlineLevel="0" collapsed="false">
      <c r="C157" s="13" t="n">
        <f aca="false">C156+1</f>
        <v>156</v>
      </c>
      <c r="D157" s="104" t="s">
        <v>23803</v>
      </c>
      <c r="E157" s="113" t="str">
        <f aca="false">FilterPrice!AS$4</f>
        <v/>
      </c>
      <c r="F157" s="65" t="str">
        <f aca="false">FilterPrice!AS$5</f>
        <v/>
      </c>
      <c r="G157" s="65" t="n">
        <f aca="false">FilterPrice!AS$6</f>
        <v>43.9999885559082</v>
      </c>
      <c r="H157" s="65" t="n">
        <f aca="false">FilterPrice!AS$7</f>
        <v>43.9999885559082</v>
      </c>
      <c r="I157" s="65" t="n">
        <f aca="false">FilterPrice!AS$8</f>
        <v>58.75</v>
      </c>
      <c r="J157" s="65" t="n">
        <f aca="false">FilterPrice!AS$9</f>
        <v>69</v>
      </c>
      <c r="K157" s="65" t="n">
        <f aca="false">AVERAGE(FilterPrice!AS$10:AS$11)</f>
        <v>93</v>
      </c>
      <c r="L157" s="65" t="n">
        <f aca="false">FilterPrice!AS$12</f>
        <v>55.5000038146973</v>
      </c>
      <c r="M157" s="65" t="n">
        <f aca="false">AVERAGE(FilterPrice!AS$13:AS$15)</f>
        <v>46.4833234151204</v>
      </c>
      <c r="N157" s="65" t="n">
        <f aca="false">AVERAGE(FilterPrice!AS$4:AS$15)</f>
        <v>59.6699951171875</v>
      </c>
      <c r="O157" s="65" t="n">
        <f aca="false">AVERAGE(FilterPrice!AS$16:AS$27)</f>
        <v>47.0866638819377</v>
      </c>
      <c r="P157" s="66" t="n">
        <f aca="false">AVERAGE(FilterPrice!AS$28:AS$40)</f>
        <v>44.4235231106098</v>
      </c>
    </row>
    <row r="158" customFormat="false" ht="12.75" hidden="false" customHeight="false" outlineLevel="0" collapsed="false">
      <c r="A158" s="13" t="n">
        <f aca="false">A145+1</f>
        <v>13</v>
      </c>
      <c r="B158" s="104" t="n">
        <f aca="false">FilterPrice!$A$1</f>
        <v>36981</v>
      </c>
      <c r="C158" s="13" t="n">
        <f aca="false">C157+1</f>
        <v>157</v>
      </c>
      <c r="D158" s="109" t="s">
        <v>23791</v>
      </c>
      <c r="E158" s="110" t="str">
        <f aca="false">FilterPrice!AG$4</f>
        <v/>
      </c>
      <c r="F158" s="59" t="str">
        <f aca="false">FilterPrice!AG$5</f>
        <v/>
      </c>
      <c r="G158" s="59" t="n">
        <f aca="false">FilterPrice!AG$6</f>
        <v>46</v>
      </c>
      <c r="H158" s="59" t="n">
        <f aca="false">FilterPrice!AG$7</f>
        <v>46</v>
      </c>
      <c r="I158" s="59" t="n">
        <f aca="false">FilterPrice!AG$8</f>
        <v>60.25</v>
      </c>
      <c r="J158" s="59" t="n">
        <f aca="false">FilterPrice!AG$9</f>
        <v>76.75</v>
      </c>
      <c r="K158" s="59" t="n">
        <f aca="false">AVERAGE(FilterPrice!AG$10:AG$11)</f>
        <v>112</v>
      </c>
      <c r="L158" s="59" t="n">
        <f aca="false">FilterPrice!AG$12</f>
        <v>59</v>
      </c>
      <c r="M158" s="59" t="n">
        <f aca="false">AVERAGE(FilterPrice!AG$13:AG$15)</f>
        <v>54.5</v>
      </c>
      <c r="N158" s="59" t="n">
        <f aca="false">AVERAGE(FilterPrice!AG$4:AG$15)</f>
        <v>67.55</v>
      </c>
      <c r="O158" s="59" t="n">
        <f aca="false">AVERAGE(FilterPrice!AG$16:AG$27)</f>
        <v>59.9375</v>
      </c>
      <c r="P158" s="60" t="n">
        <f aca="false">AVERAGE(FilterPrice!AG$28:AG$40)</f>
        <v>53.0955128205128</v>
      </c>
    </row>
    <row r="159" customFormat="false" ht="12.75" hidden="false" customHeight="false" outlineLevel="0" collapsed="false">
      <c r="C159" s="13" t="n">
        <f aca="false">C158+1</f>
        <v>158</v>
      </c>
      <c r="D159" s="109" t="s">
        <v>23792</v>
      </c>
      <c r="E159" s="111" t="str">
        <f aca="false">FilterPrice!AH$4</f>
        <v/>
      </c>
      <c r="F159" s="24" t="str">
        <f aca="false">FilterPrice!AH$5</f>
        <v/>
      </c>
      <c r="G159" s="24" t="n">
        <f aca="false">FilterPrice!AH$6</f>
        <v>33</v>
      </c>
      <c r="H159" s="24" t="n">
        <f aca="false">FilterPrice!AH$7</f>
        <v>33</v>
      </c>
      <c r="I159" s="24" t="n">
        <f aca="false">FilterPrice!AH$8</f>
        <v>48.25</v>
      </c>
      <c r="J159" s="24" t="n">
        <f aca="false">FilterPrice!AH$9</f>
        <v>74</v>
      </c>
      <c r="K159" s="24" t="n">
        <f aca="false">AVERAGE(FilterPrice!AH$10:AH$11)</f>
        <v>113.75</v>
      </c>
      <c r="L159" s="24" t="n">
        <f aca="false">FilterPrice!AH$12</f>
        <v>44</v>
      </c>
      <c r="M159" s="24" t="n">
        <f aca="false">AVERAGE(FilterPrice!AH$13:AH$15)</f>
        <v>40.9166666666667</v>
      </c>
      <c r="N159" s="24" t="n">
        <f aca="false">AVERAGE(FilterPrice!AH$4:AH$15)</f>
        <v>58.25</v>
      </c>
      <c r="O159" s="24" t="n">
        <f aca="false">AVERAGE(FilterPrice!AH$16:AH$27)</f>
        <v>50.25</v>
      </c>
      <c r="P159" s="62" t="n">
        <f aca="false">AVERAGE(FilterPrice!AH$28:AH$40)</f>
        <v>45.5446793116056</v>
      </c>
    </row>
    <row r="160" customFormat="false" ht="12.75" hidden="false" customHeight="false" outlineLevel="0" collapsed="false">
      <c r="C160" s="13" t="n">
        <f aca="false">C159+1</f>
        <v>159</v>
      </c>
      <c r="D160" s="109" t="s">
        <v>23793</v>
      </c>
      <c r="E160" s="111" t="str">
        <f aca="false">FilterPrice!AI$4</f>
        <v/>
      </c>
      <c r="F160" s="24" t="str">
        <f aca="false">FilterPrice!AI$5</f>
        <v/>
      </c>
      <c r="G160" s="24" t="n">
        <f aca="false">FilterPrice!AI$6</f>
        <v>51</v>
      </c>
      <c r="H160" s="24" t="n">
        <f aca="false">FilterPrice!AI$7</f>
        <v>51</v>
      </c>
      <c r="I160" s="24" t="n">
        <f aca="false">FilterPrice!AI$8</f>
        <v>58.5</v>
      </c>
      <c r="J160" s="24" t="n">
        <f aca="false">FilterPrice!AI$9</f>
        <v>76</v>
      </c>
      <c r="K160" s="24" t="n">
        <f aca="false">AVERAGE(FilterPrice!AI$10:AI$11)</f>
        <v>100.5</v>
      </c>
      <c r="L160" s="24" t="n">
        <f aca="false">FilterPrice!AI$12</f>
        <v>57</v>
      </c>
      <c r="M160" s="24" t="n">
        <f aca="false">AVERAGE(FilterPrice!AI$13:AI$15)</f>
        <v>55.75</v>
      </c>
      <c r="N160" s="24" t="n">
        <f aca="false">AVERAGE(FilterPrice!AI$4:AI$15)</f>
        <v>66.175</v>
      </c>
      <c r="O160" s="24" t="n">
        <f aca="false">AVERAGE(FilterPrice!AI$16:AI$27)</f>
        <v>58.2708333333333</v>
      </c>
      <c r="P160" s="62" t="n">
        <f aca="false">AVERAGE(FilterPrice!AI$28:AI$40)</f>
        <v>49.2141025641026</v>
      </c>
    </row>
    <row r="161" customFormat="false" ht="12.75" hidden="false" customHeight="false" outlineLevel="0" collapsed="false">
      <c r="C161" s="13" t="n">
        <f aca="false">C160+1</f>
        <v>160</v>
      </c>
      <c r="D161" s="109" t="s">
        <v>23794</v>
      </c>
      <c r="E161" s="111" t="str">
        <f aca="false">FilterPrice!AJ$4</f>
        <v/>
      </c>
      <c r="F161" s="24" t="str">
        <f aca="false">FilterPrice!AJ$5</f>
        <v/>
      </c>
      <c r="G161" s="24" t="n">
        <f aca="false">FilterPrice!AJ$6</f>
        <v>35.5</v>
      </c>
      <c r="H161" s="24" t="n">
        <f aca="false">FilterPrice!AJ$7</f>
        <v>35.5</v>
      </c>
      <c r="I161" s="24" t="n">
        <f aca="false">FilterPrice!AJ$8</f>
        <v>45</v>
      </c>
      <c r="J161" s="24" t="n">
        <f aca="false">FilterPrice!AJ$9</f>
        <v>56.25</v>
      </c>
      <c r="K161" s="24" t="n">
        <f aca="false">AVERAGE(FilterPrice!AJ$10:AJ$11)</f>
        <v>71</v>
      </c>
      <c r="L161" s="24" t="n">
        <f aca="false">FilterPrice!AJ$12</f>
        <v>44.5</v>
      </c>
      <c r="M161" s="24" t="n">
        <f aca="false">AVERAGE(FilterPrice!AJ$13:AJ$15)</f>
        <v>42.25</v>
      </c>
      <c r="N161" s="24" t="n">
        <f aca="false">AVERAGE(FilterPrice!AJ$4:AJ$15)</f>
        <v>48.55</v>
      </c>
      <c r="O161" s="24" t="n">
        <f aca="false">AVERAGE(FilterPrice!AJ$16:AJ$27)</f>
        <v>45</v>
      </c>
      <c r="P161" s="62" t="n">
        <f aca="false">AVERAGE(FilterPrice!AJ$28:AJ$40)</f>
        <v>41.199358974359</v>
      </c>
    </row>
    <row r="162" customFormat="false" ht="12.75" hidden="false" customHeight="false" outlineLevel="0" collapsed="false">
      <c r="C162" s="13" t="n">
        <f aca="false">C161+1</f>
        <v>161</v>
      </c>
      <c r="D162" s="109" t="s">
        <v>23795</v>
      </c>
      <c r="E162" s="111" t="str">
        <f aca="false">FilterPrice!AK$4</f>
        <v/>
      </c>
      <c r="F162" s="24" t="str">
        <f aca="false">FilterPrice!AK$5</f>
        <v/>
      </c>
      <c r="G162" s="24" t="n">
        <f aca="false">FilterPrice!AK$6</f>
        <v>33</v>
      </c>
      <c r="H162" s="24" t="n">
        <f aca="false">FilterPrice!AK$7</f>
        <v>33</v>
      </c>
      <c r="I162" s="24" t="n">
        <f aca="false">FilterPrice!AK$8</f>
        <v>48.25</v>
      </c>
      <c r="J162" s="24" t="n">
        <f aca="false">FilterPrice!AK$9</f>
        <v>74</v>
      </c>
      <c r="K162" s="24" t="n">
        <f aca="false">AVERAGE(FilterPrice!AK$10:AK$11)</f>
        <v>114</v>
      </c>
      <c r="L162" s="24" t="n">
        <f aca="false">FilterPrice!AK$12</f>
        <v>46</v>
      </c>
      <c r="M162" s="24" t="n">
        <f aca="false">AVERAGE(FilterPrice!AK$13:AK$15)</f>
        <v>42</v>
      </c>
      <c r="N162" s="24" t="n">
        <f aca="false">AVERAGE(FilterPrice!AK$4:AK$15)</f>
        <v>58.825</v>
      </c>
      <c r="O162" s="24" t="n">
        <f aca="false">AVERAGE(FilterPrice!AK$16:AK$27)</f>
        <v>50.7291666666667</v>
      </c>
      <c r="P162" s="62" t="n">
        <f aca="false">AVERAGE(FilterPrice!AK$28:AK$40)</f>
        <v>43.2708333333333</v>
      </c>
    </row>
    <row r="163" customFormat="false" ht="12.75" hidden="false" customHeight="false" outlineLevel="0" collapsed="false">
      <c r="C163" s="13" t="n">
        <f aca="false">C162+1</f>
        <v>162</v>
      </c>
      <c r="D163" s="109" t="s">
        <v>23796</v>
      </c>
      <c r="E163" s="111" t="str">
        <f aca="false">FilterPrice!AL$4</f>
        <v/>
      </c>
      <c r="F163" s="24" t="str">
        <f aca="false">FilterPrice!AL$5</f>
        <v/>
      </c>
      <c r="G163" s="24" t="n">
        <f aca="false">FilterPrice!AL$6</f>
        <v>55</v>
      </c>
      <c r="H163" s="24" t="n">
        <f aca="false">FilterPrice!AL$7</f>
        <v>55</v>
      </c>
      <c r="I163" s="24" t="n">
        <f aca="false">FilterPrice!AL$8</f>
        <v>67.25</v>
      </c>
      <c r="J163" s="24" t="n">
        <f aca="false">FilterPrice!AL$9</f>
        <v>86.5</v>
      </c>
      <c r="K163" s="24" t="n">
        <f aca="false">AVERAGE(FilterPrice!AL$10:AL$11)</f>
        <v>127.75</v>
      </c>
      <c r="L163" s="24" t="n">
        <f aca="false">FilterPrice!AL$12</f>
        <v>64.75</v>
      </c>
      <c r="M163" s="24" t="n">
        <f aca="false">AVERAGE(FilterPrice!AL$13:AL$15)</f>
        <v>59.5</v>
      </c>
      <c r="N163" s="24" t="n">
        <f aca="false">AVERAGE(FilterPrice!AL$4:AL$15)</f>
        <v>76.25</v>
      </c>
      <c r="O163" s="24" t="n">
        <f aca="false">AVERAGE(FilterPrice!AL$16:AL$27)</f>
        <v>68.375</v>
      </c>
      <c r="P163" s="62" t="n">
        <f aca="false">AVERAGE(FilterPrice!AL$28:AL$40)</f>
        <v>62.2366025641026</v>
      </c>
    </row>
    <row r="164" customFormat="false" ht="12.75" hidden="false" customHeight="false" outlineLevel="0" collapsed="false">
      <c r="C164" s="13" t="n">
        <f aca="false">C163+1</f>
        <v>163</v>
      </c>
      <c r="D164" s="109" t="s">
        <v>23797</v>
      </c>
      <c r="E164" s="111" t="str">
        <f aca="false">FilterPrice!AM$4</f>
        <v/>
      </c>
      <c r="F164" s="24" t="str">
        <f aca="false">FilterPrice!AM$5</f>
        <v/>
      </c>
      <c r="G164" s="24" t="n">
        <f aca="false">FilterPrice!AM$6</f>
        <v>20</v>
      </c>
      <c r="H164" s="24" t="n">
        <f aca="false">FilterPrice!AM$7</f>
        <v>20</v>
      </c>
      <c r="I164" s="24" t="n">
        <f aca="false">FilterPrice!AM$8</f>
        <v>52</v>
      </c>
      <c r="J164" s="24" t="n">
        <f aca="false">FilterPrice!AM$9</f>
        <v>80</v>
      </c>
      <c r="K164" s="24" t="n">
        <f aca="false">AVERAGE(FilterPrice!AM$10:AM$11)</f>
        <v>120</v>
      </c>
      <c r="L164" s="24" t="n">
        <f aca="false">FilterPrice!AM$12</f>
        <v>46.25</v>
      </c>
      <c r="M164" s="24" t="n">
        <f aca="false">AVERAGE(FilterPrice!AM$13:AM$15)</f>
        <v>42.25</v>
      </c>
      <c r="N164" s="24" t="n">
        <f aca="false">AVERAGE(FilterPrice!AM$4:AM$15)</f>
        <v>58.5</v>
      </c>
      <c r="O164" s="24" t="n">
        <f aca="false">AVERAGE(FilterPrice!AM$16:AM$27)</f>
        <v>50.9587500890096</v>
      </c>
      <c r="P164" s="62" t="n">
        <f aca="false">AVERAGE(FilterPrice!AM$28:AM$40)</f>
        <v>44.3020469714434</v>
      </c>
    </row>
    <row r="165" customFormat="false" ht="12.75" hidden="false" customHeight="false" outlineLevel="0" collapsed="false">
      <c r="C165" s="13" t="n">
        <f aca="false">C164+1</f>
        <v>164</v>
      </c>
      <c r="D165" s="109" t="s">
        <v>23798</v>
      </c>
      <c r="E165" s="111" t="str">
        <f aca="false">FilterPrice!AN$4</f>
        <v/>
      </c>
      <c r="F165" s="24" t="str">
        <f aca="false">FilterPrice!AN$5</f>
        <v/>
      </c>
      <c r="G165" s="24" t="n">
        <f aca="false">FilterPrice!AN$6</f>
        <v>28</v>
      </c>
      <c r="H165" s="24" t="n">
        <f aca="false">FilterPrice!AN$7</f>
        <v>28</v>
      </c>
      <c r="I165" s="24" t="n">
        <f aca="false">FilterPrice!AN$8</f>
        <v>46.75</v>
      </c>
      <c r="J165" s="24" t="n">
        <f aca="false">FilterPrice!AN$9</f>
        <v>73.9999923706055</v>
      </c>
      <c r="K165" s="24" t="n">
        <f aca="false">AVERAGE(FilterPrice!AN$10:AN$11)</f>
        <v>117.25</v>
      </c>
      <c r="L165" s="24" t="n">
        <f aca="false">FilterPrice!AN$12</f>
        <v>43.2500038146973</v>
      </c>
      <c r="M165" s="24" t="n">
        <f aca="false">AVERAGE(FilterPrice!AN$13:AN$15)</f>
        <v>41.5</v>
      </c>
      <c r="N165" s="24" t="n">
        <f aca="false">AVERAGE(FilterPrice!AN$4:AN$15)</f>
        <v>57.8999996185303</v>
      </c>
      <c r="O165" s="24" t="n">
        <f aca="false">AVERAGE(FilterPrice!AN$16:AN$27)</f>
        <v>48.5617799758911</v>
      </c>
      <c r="P165" s="62" t="n">
        <f aca="false">AVERAGE(FilterPrice!AN$28:AN$40)</f>
        <v>43.6687636986757</v>
      </c>
    </row>
    <row r="166" customFormat="false" ht="12.75" hidden="false" customHeight="false" outlineLevel="0" collapsed="false">
      <c r="C166" s="13" t="n">
        <f aca="false">C165+1</f>
        <v>165</v>
      </c>
      <c r="D166" s="109" t="s">
        <v>23799</v>
      </c>
      <c r="E166" s="111" t="str">
        <f aca="false">FilterPrice!AO$4</f>
        <v/>
      </c>
      <c r="F166" s="24" t="str">
        <f aca="false">FilterPrice!AO$5</f>
        <v/>
      </c>
      <c r="G166" s="24" t="n">
        <f aca="false">FilterPrice!AO$6</f>
        <v>37.9969177246094</v>
      </c>
      <c r="H166" s="24" t="n">
        <f aca="false">FilterPrice!AO$7</f>
        <v>37.9969177246094</v>
      </c>
      <c r="I166" s="24" t="n">
        <f aca="false">FilterPrice!AO$8</f>
        <v>43.75</v>
      </c>
      <c r="J166" s="24" t="n">
        <f aca="false">FilterPrice!AO$9</f>
        <v>65.9999923706055</v>
      </c>
      <c r="K166" s="24" t="n">
        <f aca="false">AVERAGE(FilterPrice!AO$10:AO$11)</f>
        <v>101.25</v>
      </c>
      <c r="L166" s="24" t="n">
        <f aca="false">FilterPrice!AO$12</f>
        <v>41.7499961853027</v>
      </c>
      <c r="M166" s="24" t="n">
        <f aca="false">AVERAGE(FilterPrice!AO$13:AO$15)</f>
        <v>39.2730712890625</v>
      </c>
      <c r="N166" s="24" t="n">
        <f aca="false">AVERAGE(FilterPrice!AO$4:AO$15)</f>
        <v>54.7813037872314</v>
      </c>
      <c r="O166" s="24" t="n">
        <f aca="false">AVERAGE(FilterPrice!AO$16:AO$27)</f>
        <v>47.6955715815226</v>
      </c>
      <c r="P166" s="62" t="n">
        <f aca="false">AVERAGE(FilterPrice!AO$28:AO$40)</f>
        <v>45.4661644666623</v>
      </c>
    </row>
    <row r="167" customFormat="false" ht="12.75" hidden="false" customHeight="false" outlineLevel="0" collapsed="false">
      <c r="C167" s="13" t="n">
        <f aca="false">C166+1</f>
        <v>166</v>
      </c>
      <c r="D167" s="109" t="s">
        <v>23800</v>
      </c>
      <c r="E167" s="111" t="str">
        <f aca="false">FilterPrice!AP$4</f>
        <v/>
      </c>
      <c r="F167" s="24" t="str">
        <f aca="false">FilterPrice!AP$5</f>
        <v/>
      </c>
      <c r="G167" s="24" t="n">
        <f aca="false">FilterPrice!AP$6</f>
        <v>38</v>
      </c>
      <c r="H167" s="24" t="n">
        <f aca="false">FilterPrice!AP$7</f>
        <v>38</v>
      </c>
      <c r="I167" s="24" t="n">
        <f aca="false">FilterPrice!AP$8</f>
        <v>49.25</v>
      </c>
      <c r="J167" s="24" t="n">
        <f aca="false">FilterPrice!AP$9</f>
        <v>75.2499923706055</v>
      </c>
      <c r="K167" s="24" t="n">
        <f aca="false">AVERAGE(FilterPrice!AP$10:AP$11)</f>
        <v>117.75</v>
      </c>
      <c r="L167" s="24" t="n">
        <f aca="false">FilterPrice!AP$12</f>
        <v>51.7500038146973</v>
      </c>
      <c r="M167" s="24" t="n">
        <f aca="false">AVERAGE(FilterPrice!AP$13:AP$15)</f>
        <v>44.5</v>
      </c>
      <c r="N167" s="24" t="n">
        <f aca="false">AVERAGE(FilterPrice!AP$4:AP$15)</f>
        <v>62.1249996185303</v>
      </c>
      <c r="O167" s="24" t="n">
        <f aca="false">AVERAGE(FilterPrice!AP$16:AP$27)</f>
        <v>49.6034466425578</v>
      </c>
      <c r="P167" s="62" t="n">
        <f aca="false">AVERAGE(FilterPrice!AP$28:AP$40)</f>
        <v>44.5997733580761</v>
      </c>
    </row>
    <row r="168" customFormat="false" ht="12.75" hidden="false" customHeight="false" outlineLevel="0" collapsed="false">
      <c r="C168" s="13" t="n">
        <f aca="false">C167+1</f>
        <v>167</v>
      </c>
      <c r="D168" s="112" t="s">
        <v>23801</v>
      </c>
      <c r="E168" s="111" t="str">
        <f aca="false">FilterPrice!AQ$4</f>
        <v/>
      </c>
      <c r="F168" s="24" t="str">
        <f aca="false">FilterPrice!AQ$5</f>
        <v/>
      </c>
      <c r="G168" s="24" t="n">
        <f aca="false">FilterPrice!AQ$6</f>
        <v>30</v>
      </c>
      <c r="H168" s="24" t="n">
        <f aca="false">FilterPrice!AQ$7</f>
        <v>30</v>
      </c>
      <c r="I168" s="24" t="n">
        <f aca="false">FilterPrice!AQ$8</f>
        <v>43.75</v>
      </c>
      <c r="J168" s="24" t="n">
        <f aca="false">FilterPrice!AQ$9</f>
        <v>70.4999923706055</v>
      </c>
      <c r="K168" s="24" t="n">
        <f aca="false">AVERAGE(FilterPrice!AQ$10:AQ$11)</f>
        <v>112.75</v>
      </c>
      <c r="L168" s="24" t="n">
        <f aca="false">FilterPrice!AQ$12</f>
        <v>40.9999961853027</v>
      </c>
      <c r="M168" s="24" t="n">
        <f aca="false">AVERAGE(FilterPrice!AQ$13:AQ$15)</f>
        <v>40.5233319600423</v>
      </c>
      <c r="N168" s="24" t="n">
        <f aca="false">AVERAGE(FilterPrice!AQ$4:AQ$15)</f>
        <v>56.2319984436035</v>
      </c>
      <c r="O168" s="24" t="n">
        <f aca="false">AVERAGE(FilterPrice!AQ$16:AQ$27)</f>
        <v>47.1391124725342</v>
      </c>
      <c r="P168" s="62" t="n">
        <f aca="false">AVERAGE(FilterPrice!AQ$28:AQ$40)</f>
        <v>41.8342377677331</v>
      </c>
    </row>
    <row r="169" customFormat="false" ht="12.75" hidden="false" customHeight="false" outlineLevel="0" collapsed="false">
      <c r="C169" s="13" t="n">
        <f aca="false">C168+1</f>
        <v>168</v>
      </c>
      <c r="D169" s="109" t="s">
        <v>23802</v>
      </c>
      <c r="E169" s="111" t="str">
        <f aca="false">FilterPrice!AR$4</f>
        <v/>
      </c>
      <c r="F169" s="24" t="str">
        <f aca="false">FilterPrice!AR$5</f>
        <v/>
      </c>
      <c r="G169" s="24" t="n">
        <f aca="false">FilterPrice!AR$6</f>
        <v>38.5</v>
      </c>
      <c r="H169" s="24" t="n">
        <f aca="false">FilterPrice!AR$7</f>
        <v>38.5</v>
      </c>
      <c r="I169" s="24" t="n">
        <f aca="false">FilterPrice!AR$8</f>
        <v>55.75</v>
      </c>
      <c r="J169" s="24" t="n">
        <f aca="false">FilterPrice!AR$9</f>
        <v>82.5</v>
      </c>
      <c r="K169" s="24" t="n">
        <f aca="false">AVERAGE(FilterPrice!AR$10:AR$11)</f>
        <v>122.75</v>
      </c>
      <c r="L169" s="24" t="n">
        <f aca="false">FilterPrice!AR$12</f>
        <v>49.75</v>
      </c>
      <c r="M169" s="24" t="n">
        <f aca="false">AVERAGE(FilterPrice!AR$13:AR$15)</f>
        <v>45.75</v>
      </c>
      <c r="N169" s="24" t="n">
        <f aca="false">AVERAGE(FilterPrice!AR$4:AR$15)</f>
        <v>64.775</v>
      </c>
      <c r="O169" s="24" t="n">
        <f aca="false">AVERAGE(FilterPrice!AR$16:AR$27)</f>
        <v>52.0200001398722</v>
      </c>
      <c r="P169" s="62" t="n">
        <f aca="false">AVERAGE(FilterPrice!AR$28:AR$40)</f>
        <v>45.361758525555</v>
      </c>
    </row>
    <row r="170" customFormat="false" ht="12.75" hidden="false" customHeight="false" outlineLevel="0" collapsed="false">
      <c r="C170" s="13" t="n">
        <f aca="false">C169+1</f>
        <v>169</v>
      </c>
      <c r="D170" s="104" t="s">
        <v>23803</v>
      </c>
      <c r="E170" s="113" t="str">
        <f aca="false">FilterPrice!AS$4</f>
        <v/>
      </c>
      <c r="F170" s="65" t="str">
        <f aca="false">FilterPrice!AS$5</f>
        <v/>
      </c>
      <c r="G170" s="65" t="n">
        <f aca="false">FilterPrice!AS$6</f>
        <v>43.9999885559082</v>
      </c>
      <c r="H170" s="65" t="n">
        <f aca="false">FilterPrice!AS$7</f>
        <v>43.9999885559082</v>
      </c>
      <c r="I170" s="65" t="n">
        <f aca="false">FilterPrice!AS$8</f>
        <v>58.75</v>
      </c>
      <c r="J170" s="65" t="n">
        <f aca="false">FilterPrice!AS$9</f>
        <v>69</v>
      </c>
      <c r="K170" s="65" t="n">
        <f aca="false">AVERAGE(FilterPrice!AS$10:AS$11)</f>
        <v>93</v>
      </c>
      <c r="L170" s="65" t="n">
        <f aca="false">FilterPrice!AS$12</f>
        <v>55.5000038146973</v>
      </c>
      <c r="M170" s="65" t="n">
        <f aca="false">AVERAGE(FilterPrice!AS$13:AS$15)</f>
        <v>46.4833234151204</v>
      </c>
      <c r="N170" s="65" t="n">
        <f aca="false">AVERAGE(FilterPrice!AS$4:AS$15)</f>
        <v>59.6699951171875</v>
      </c>
      <c r="O170" s="65" t="n">
        <f aca="false">AVERAGE(FilterPrice!AS$16:AS$27)</f>
        <v>47.0866638819377</v>
      </c>
      <c r="P170" s="66" t="n">
        <f aca="false">AVERAGE(FilterPrice!AS$28:AS$40)</f>
        <v>44.4235231106098</v>
      </c>
    </row>
    <row r="171" customFormat="false" ht="12.75" hidden="false" customHeight="false" outlineLevel="0" collapsed="false">
      <c r="A171" s="13" t="n">
        <f aca="false">A158+1</f>
        <v>14</v>
      </c>
      <c r="B171" s="104" t="n">
        <f aca="false">FilterPrice!$A$1</f>
        <v>36981</v>
      </c>
      <c r="C171" s="13" t="n">
        <f aca="false">C170+1</f>
        <v>170</v>
      </c>
      <c r="D171" s="109" t="s">
        <v>23791</v>
      </c>
      <c r="E171" s="110" t="str">
        <f aca="false">FilterPrice!AG$4</f>
        <v/>
      </c>
      <c r="F171" s="59" t="str">
        <f aca="false">FilterPrice!AG$5</f>
        <v/>
      </c>
      <c r="G171" s="59" t="n">
        <f aca="false">FilterPrice!AG$6</f>
        <v>46</v>
      </c>
      <c r="H171" s="59" t="n">
        <f aca="false">FilterPrice!AG$7</f>
        <v>46</v>
      </c>
      <c r="I171" s="59" t="n">
        <f aca="false">FilterPrice!AG$8</f>
        <v>60.25</v>
      </c>
      <c r="J171" s="59" t="n">
        <f aca="false">FilterPrice!AG$9</f>
        <v>76.75</v>
      </c>
      <c r="K171" s="59" t="n">
        <f aca="false">AVERAGE(FilterPrice!AG$10:AG$11)</f>
        <v>112</v>
      </c>
      <c r="L171" s="59" t="n">
        <f aca="false">FilterPrice!AG$12</f>
        <v>59</v>
      </c>
      <c r="M171" s="59" t="n">
        <f aca="false">AVERAGE(FilterPrice!AG$13:AG$15)</f>
        <v>54.5</v>
      </c>
      <c r="N171" s="59" t="n">
        <f aca="false">AVERAGE(FilterPrice!AG$4:AG$15)</f>
        <v>67.55</v>
      </c>
      <c r="O171" s="59" t="n">
        <f aca="false">AVERAGE(FilterPrice!AG$16:AG$27)</f>
        <v>59.9375</v>
      </c>
      <c r="P171" s="60" t="n">
        <f aca="false">AVERAGE(FilterPrice!AG$28:AG$40)</f>
        <v>53.0955128205128</v>
      </c>
    </row>
    <row r="172" customFormat="false" ht="12.75" hidden="false" customHeight="false" outlineLevel="0" collapsed="false">
      <c r="C172" s="13" t="n">
        <f aca="false">C171+1</f>
        <v>171</v>
      </c>
      <c r="D172" s="109" t="s">
        <v>23792</v>
      </c>
      <c r="E172" s="111" t="str">
        <f aca="false">FilterPrice!AH$4</f>
        <v/>
      </c>
      <c r="F172" s="24" t="str">
        <f aca="false">FilterPrice!AH$5</f>
        <v/>
      </c>
      <c r="G172" s="24" t="n">
        <f aca="false">FilterPrice!AH$6</f>
        <v>33</v>
      </c>
      <c r="H172" s="24" t="n">
        <f aca="false">FilterPrice!AH$7</f>
        <v>33</v>
      </c>
      <c r="I172" s="24" t="n">
        <f aca="false">FilterPrice!AH$8</f>
        <v>48.25</v>
      </c>
      <c r="J172" s="24" t="n">
        <f aca="false">FilterPrice!AH$9</f>
        <v>74</v>
      </c>
      <c r="K172" s="24" t="n">
        <f aca="false">AVERAGE(FilterPrice!AH$10:AH$11)</f>
        <v>113.75</v>
      </c>
      <c r="L172" s="24" t="n">
        <f aca="false">FilterPrice!AH$12</f>
        <v>44</v>
      </c>
      <c r="M172" s="24" t="n">
        <f aca="false">AVERAGE(FilterPrice!AH$13:AH$15)</f>
        <v>40.9166666666667</v>
      </c>
      <c r="N172" s="24" t="n">
        <f aca="false">AVERAGE(FilterPrice!AH$4:AH$15)</f>
        <v>58.25</v>
      </c>
      <c r="O172" s="24" t="n">
        <f aca="false">AVERAGE(FilterPrice!AH$16:AH$27)</f>
        <v>50.25</v>
      </c>
      <c r="P172" s="62" t="n">
        <f aca="false">AVERAGE(FilterPrice!AH$28:AH$40)</f>
        <v>45.5446793116056</v>
      </c>
    </row>
    <row r="173" customFormat="false" ht="12.75" hidden="false" customHeight="false" outlineLevel="0" collapsed="false">
      <c r="C173" s="13" t="n">
        <f aca="false">C172+1</f>
        <v>172</v>
      </c>
      <c r="D173" s="109" t="s">
        <v>23793</v>
      </c>
      <c r="E173" s="111" t="str">
        <f aca="false">FilterPrice!AI$4</f>
        <v/>
      </c>
      <c r="F173" s="24" t="str">
        <f aca="false">FilterPrice!AI$5</f>
        <v/>
      </c>
      <c r="G173" s="24" t="n">
        <f aca="false">FilterPrice!AI$6</f>
        <v>51</v>
      </c>
      <c r="H173" s="24" t="n">
        <f aca="false">FilterPrice!AI$7</f>
        <v>51</v>
      </c>
      <c r="I173" s="24" t="n">
        <f aca="false">FilterPrice!AI$8</f>
        <v>58.5</v>
      </c>
      <c r="J173" s="24" t="n">
        <f aca="false">FilterPrice!AI$9</f>
        <v>76</v>
      </c>
      <c r="K173" s="24" t="n">
        <f aca="false">AVERAGE(FilterPrice!AI$10:AI$11)</f>
        <v>100.5</v>
      </c>
      <c r="L173" s="24" t="n">
        <f aca="false">FilterPrice!AI$12</f>
        <v>57</v>
      </c>
      <c r="M173" s="24" t="n">
        <f aca="false">AVERAGE(FilterPrice!AI$13:AI$15)</f>
        <v>55.75</v>
      </c>
      <c r="N173" s="24" t="n">
        <f aca="false">AVERAGE(FilterPrice!AI$4:AI$15)</f>
        <v>66.175</v>
      </c>
      <c r="O173" s="24" t="n">
        <f aca="false">AVERAGE(FilterPrice!AI$16:AI$27)</f>
        <v>58.2708333333333</v>
      </c>
      <c r="P173" s="62" t="n">
        <f aca="false">AVERAGE(FilterPrice!AI$28:AI$40)</f>
        <v>49.2141025641026</v>
      </c>
    </row>
    <row r="174" customFormat="false" ht="12.75" hidden="false" customHeight="false" outlineLevel="0" collapsed="false">
      <c r="C174" s="13" t="n">
        <f aca="false">C173+1</f>
        <v>173</v>
      </c>
      <c r="D174" s="109" t="s">
        <v>23794</v>
      </c>
      <c r="E174" s="111" t="str">
        <f aca="false">FilterPrice!AJ$4</f>
        <v/>
      </c>
      <c r="F174" s="24" t="str">
        <f aca="false">FilterPrice!AJ$5</f>
        <v/>
      </c>
      <c r="G174" s="24" t="n">
        <f aca="false">FilterPrice!AJ$6</f>
        <v>35.5</v>
      </c>
      <c r="H174" s="24" t="n">
        <f aca="false">FilterPrice!AJ$7</f>
        <v>35.5</v>
      </c>
      <c r="I174" s="24" t="n">
        <f aca="false">FilterPrice!AJ$8</f>
        <v>45</v>
      </c>
      <c r="J174" s="24" t="n">
        <f aca="false">FilterPrice!AJ$9</f>
        <v>56.25</v>
      </c>
      <c r="K174" s="24" t="n">
        <f aca="false">AVERAGE(FilterPrice!AJ$10:AJ$11)</f>
        <v>71</v>
      </c>
      <c r="L174" s="24" t="n">
        <f aca="false">FilterPrice!AJ$12</f>
        <v>44.5</v>
      </c>
      <c r="M174" s="24" t="n">
        <f aca="false">AVERAGE(FilterPrice!AJ$13:AJ$15)</f>
        <v>42.25</v>
      </c>
      <c r="N174" s="24" t="n">
        <f aca="false">AVERAGE(FilterPrice!AJ$4:AJ$15)</f>
        <v>48.55</v>
      </c>
      <c r="O174" s="24" t="n">
        <f aca="false">AVERAGE(FilterPrice!AJ$16:AJ$27)</f>
        <v>45</v>
      </c>
      <c r="P174" s="62" t="n">
        <f aca="false">AVERAGE(FilterPrice!AJ$28:AJ$40)</f>
        <v>41.199358974359</v>
      </c>
    </row>
    <row r="175" customFormat="false" ht="12.75" hidden="false" customHeight="false" outlineLevel="0" collapsed="false">
      <c r="C175" s="13" t="n">
        <f aca="false">C174+1</f>
        <v>174</v>
      </c>
      <c r="D175" s="109" t="s">
        <v>23795</v>
      </c>
      <c r="E175" s="111" t="str">
        <f aca="false">FilterPrice!AK$4</f>
        <v/>
      </c>
      <c r="F175" s="24" t="str">
        <f aca="false">FilterPrice!AK$5</f>
        <v/>
      </c>
      <c r="G175" s="24" t="n">
        <f aca="false">FilterPrice!AK$6</f>
        <v>33</v>
      </c>
      <c r="H175" s="24" t="n">
        <f aca="false">FilterPrice!AK$7</f>
        <v>33</v>
      </c>
      <c r="I175" s="24" t="n">
        <f aca="false">FilterPrice!AK$8</f>
        <v>48.25</v>
      </c>
      <c r="J175" s="24" t="n">
        <f aca="false">FilterPrice!AK$9</f>
        <v>74</v>
      </c>
      <c r="K175" s="24" t="n">
        <f aca="false">AVERAGE(FilterPrice!AK$10:AK$11)</f>
        <v>114</v>
      </c>
      <c r="L175" s="24" t="n">
        <f aca="false">FilterPrice!AK$12</f>
        <v>46</v>
      </c>
      <c r="M175" s="24" t="n">
        <f aca="false">AVERAGE(FilterPrice!AK$13:AK$15)</f>
        <v>42</v>
      </c>
      <c r="N175" s="24" t="n">
        <f aca="false">AVERAGE(FilterPrice!AK$4:AK$15)</f>
        <v>58.825</v>
      </c>
      <c r="O175" s="24" t="n">
        <f aca="false">AVERAGE(FilterPrice!AK$16:AK$27)</f>
        <v>50.7291666666667</v>
      </c>
      <c r="P175" s="62" t="n">
        <f aca="false">AVERAGE(FilterPrice!AK$28:AK$40)</f>
        <v>43.2708333333333</v>
      </c>
    </row>
    <row r="176" customFormat="false" ht="12.75" hidden="false" customHeight="false" outlineLevel="0" collapsed="false">
      <c r="C176" s="13" t="n">
        <f aca="false">C175+1</f>
        <v>175</v>
      </c>
      <c r="D176" s="109" t="s">
        <v>23796</v>
      </c>
      <c r="E176" s="111" t="str">
        <f aca="false">FilterPrice!AL$4</f>
        <v/>
      </c>
      <c r="F176" s="24" t="str">
        <f aca="false">FilterPrice!AL$5</f>
        <v/>
      </c>
      <c r="G176" s="24" t="n">
        <f aca="false">FilterPrice!AL$6</f>
        <v>55</v>
      </c>
      <c r="H176" s="24" t="n">
        <f aca="false">FilterPrice!AL$7</f>
        <v>55</v>
      </c>
      <c r="I176" s="24" t="n">
        <f aca="false">FilterPrice!AL$8</f>
        <v>67.25</v>
      </c>
      <c r="J176" s="24" t="n">
        <f aca="false">FilterPrice!AL$9</f>
        <v>86.5</v>
      </c>
      <c r="K176" s="24" t="n">
        <f aca="false">AVERAGE(FilterPrice!AL$10:AL$11)</f>
        <v>127.75</v>
      </c>
      <c r="L176" s="24" t="n">
        <f aca="false">FilterPrice!AL$12</f>
        <v>64.75</v>
      </c>
      <c r="M176" s="24" t="n">
        <f aca="false">AVERAGE(FilterPrice!AL$13:AL$15)</f>
        <v>59.5</v>
      </c>
      <c r="N176" s="24" t="n">
        <f aca="false">AVERAGE(FilterPrice!AL$4:AL$15)</f>
        <v>76.25</v>
      </c>
      <c r="O176" s="24" t="n">
        <f aca="false">AVERAGE(FilterPrice!AL$16:AL$27)</f>
        <v>68.375</v>
      </c>
      <c r="P176" s="62" t="n">
        <f aca="false">AVERAGE(FilterPrice!AL$28:AL$40)</f>
        <v>62.2366025641026</v>
      </c>
    </row>
    <row r="177" customFormat="false" ht="12.75" hidden="false" customHeight="false" outlineLevel="0" collapsed="false">
      <c r="C177" s="13" t="n">
        <f aca="false">C176+1</f>
        <v>176</v>
      </c>
      <c r="D177" s="109" t="s">
        <v>23797</v>
      </c>
      <c r="E177" s="111" t="str">
        <f aca="false">FilterPrice!AM$4</f>
        <v/>
      </c>
      <c r="F177" s="24" t="str">
        <f aca="false">FilterPrice!AM$5</f>
        <v/>
      </c>
      <c r="G177" s="24" t="n">
        <f aca="false">FilterPrice!AM$6</f>
        <v>20</v>
      </c>
      <c r="H177" s="24" t="n">
        <f aca="false">FilterPrice!AM$7</f>
        <v>20</v>
      </c>
      <c r="I177" s="24" t="n">
        <f aca="false">FilterPrice!AM$8</f>
        <v>52</v>
      </c>
      <c r="J177" s="24" t="n">
        <f aca="false">FilterPrice!AM$9</f>
        <v>80</v>
      </c>
      <c r="K177" s="24" t="n">
        <f aca="false">AVERAGE(FilterPrice!AM$10:AM$11)</f>
        <v>120</v>
      </c>
      <c r="L177" s="24" t="n">
        <f aca="false">FilterPrice!AM$12</f>
        <v>46.25</v>
      </c>
      <c r="M177" s="24" t="n">
        <f aca="false">AVERAGE(FilterPrice!AM$13:AM$15)</f>
        <v>42.25</v>
      </c>
      <c r="N177" s="24" t="n">
        <f aca="false">AVERAGE(FilterPrice!AM$4:AM$15)</f>
        <v>58.5</v>
      </c>
      <c r="O177" s="24" t="n">
        <f aca="false">AVERAGE(FilterPrice!AM$16:AM$27)</f>
        <v>50.9587500890096</v>
      </c>
      <c r="P177" s="62" t="n">
        <f aca="false">AVERAGE(FilterPrice!AM$28:AM$40)</f>
        <v>44.3020469714434</v>
      </c>
    </row>
    <row r="178" customFormat="false" ht="12.75" hidden="false" customHeight="false" outlineLevel="0" collapsed="false">
      <c r="C178" s="13" t="n">
        <f aca="false">C177+1</f>
        <v>177</v>
      </c>
      <c r="D178" s="109" t="s">
        <v>23798</v>
      </c>
      <c r="E178" s="111" t="str">
        <f aca="false">FilterPrice!AN$4</f>
        <v/>
      </c>
      <c r="F178" s="24" t="str">
        <f aca="false">FilterPrice!AN$5</f>
        <v/>
      </c>
      <c r="G178" s="24" t="n">
        <f aca="false">FilterPrice!AN$6</f>
        <v>28</v>
      </c>
      <c r="H178" s="24" t="n">
        <f aca="false">FilterPrice!AN$7</f>
        <v>28</v>
      </c>
      <c r="I178" s="24" t="n">
        <f aca="false">FilterPrice!AN$8</f>
        <v>46.75</v>
      </c>
      <c r="J178" s="24" t="n">
        <f aca="false">FilterPrice!AN$9</f>
        <v>73.9999923706055</v>
      </c>
      <c r="K178" s="24" t="n">
        <f aca="false">AVERAGE(FilterPrice!AN$10:AN$11)</f>
        <v>117.25</v>
      </c>
      <c r="L178" s="24" t="n">
        <f aca="false">FilterPrice!AN$12</f>
        <v>43.2500038146973</v>
      </c>
      <c r="M178" s="24" t="n">
        <f aca="false">AVERAGE(FilterPrice!AN$13:AN$15)</f>
        <v>41.5</v>
      </c>
      <c r="N178" s="24" t="n">
        <f aca="false">AVERAGE(FilterPrice!AN$4:AN$15)</f>
        <v>57.8999996185303</v>
      </c>
      <c r="O178" s="24" t="n">
        <f aca="false">AVERAGE(FilterPrice!AN$16:AN$27)</f>
        <v>48.5617799758911</v>
      </c>
      <c r="P178" s="62" t="n">
        <f aca="false">AVERAGE(FilterPrice!AN$28:AN$40)</f>
        <v>43.6687636986757</v>
      </c>
    </row>
    <row r="179" customFormat="false" ht="12.75" hidden="false" customHeight="false" outlineLevel="0" collapsed="false">
      <c r="C179" s="13" t="n">
        <f aca="false">C178+1</f>
        <v>178</v>
      </c>
      <c r="D179" s="109" t="s">
        <v>23799</v>
      </c>
      <c r="E179" s="111" t="str">
        <f aca="false">FilterPrice!AO$4</f>
        <v/>
      </c>
      <c r="F179" s="24" t="str">
        <f aca="false">FilterPrice!AO$5</f>
        <v/>
      </c>
      <c r="G179" s="24" t="n">
        <f aca="false">FilterPrice!AO$6</f>
        <v>37.9969177246094</v>
      </c>
      <c r="H179" s="24" t="n">
        <f aca="false">FilterPrice!AO$7</f>
        <v>37.9969177246094</v>
      </c>
      <c r="I179" s="24" t="n">
        <f aca="false">FilterPrice!AO$8</f>
        <v>43.75</v>
      </c>
      <c r="J179" s="24" t="n">
        <f aca="false">FilterPrice!AO$9</f>
        <v>65.9999923706055</v>
      </c>
      <c r="K179" s="24" t="n">
        <f aca="false">AVERAGE(FilterPrice!AO$10:AO$11)</f>
        <v>101.25</v>
      </c>
      <c r="L179" s="24" t="n">
        <f aca="false">FilterPrice!AO$12</f>
        <v>41.7499961853027</v>
      </c>
      <c r="M179" s="24" t="n">
        <f aca="false">AVERAGE(FilterPrice!AO$13:AO$15)</f>
        <v>39.2730712890625</v>
      </c>
      <c r="N179" s="24" t="n">
        <f aca="false">AVERAGE(FilterPrice!AO$4:AO$15)</f>
        <v>54.7813037872314</v>
      </c>
      <c r="O179" s="24" t="n">
        <f aca="false">AVERAGE(FilterPrice!AO$16:AO$27)</f>
        <v>47.6955715815226</v>
      </c>
      <c r="P179" s="62" t="n">
        <f aca="false">AVERAGE(FilterPrice!AO$28:AO$40)</f>
        <v>45.4661644666623</v>
      </c>
    </row>
    <row r="180" customFormat="false" ht="12.75" hidden="false" customHeight="false" outlineLevel="0" collapsed="false">
      <c r="C180" s="13" t="n">
        <f aca="false">C179+1</f>
        <v>179</v>
      </c>
      <c r="D180" s="109" t="s">
        <v>23800</v>
      </c>
      <c r="E180" s="111" t="str">
        <f aca="false">FilterPrice!AP$4</f>
        <v/>
      </c>
      <c r="F180" s="24" t="str">
        <f aca="false">FilterPrice!AP$5</f>
        <v/>
      </c>
      <c r="G180" s="24" t="n">
        <f aca="false">FilterPrice!AP$6</f>
        <v>38</v>
      </c>
      <c r="H180" s="24" t="n">
        <f aca="false">FilterPrice!AP$7</f>
        <v>38</v>
      </c>
      <c r="I180" s="24" t="n">
        <f aca="false">FilterPrice!AP$8</f>
        <v>49.25</v>
      </c>
      <c r="J180" s="24" t="n">
        <f aca="false">FilterPrice!AP$9</f>
        <v>75.2499923706055</v>
      </c>
      <c r="K180" s="24" t="n">
        <f aca="false">AVERAGE(FilterPrice!AP$10:AP$11)</f>
        <v>117.75</v>
      </c>
      <c r="L180" s="24" t="n">
        <f aca="false">FilterPrice!AP$12</f>
        <v>51.7500038146973</v>
      </c>
      <c r="M180" s="24" t="n">
        <f aca="false">AVERAGE(FilterPrice!AP$13:AP$15)</f>
        <v>44.5</v>
      </c>
      <c r="N180" s="24" t="n">
        <f aca="false">AVERAGE(FilterPrice!AP$4:AP$15)</f>
        <v>62.1249996185303</v>
      </c>
      <c r="O180" s="24" t="n">
        <f aca="false">AVERAGE(FilterPrice!AP$16:AP$27)</f>
        <v>49.6034466425578</v>
      </c>
      <c r="P180" s="62" t="n">
        <f aca="false">AVERAGE(FilterPrice!AP$28:AP$40)</f>
        <v>44.5997733580761</v>
      </c>
    </row>
    <row r="181" customFormat="false" ht="12.75" hidden="false" customHeight="false" outlineLevel="0" collapsed="false">
      <c r="C181" s="13" t="n">
        <f aca="false">C180+1</f>
        <v>180</v>
      </c>
      <c r="D181" s="112" t="s">
        <v>23801</v>
      </c>
      <c r="E181" s="111" t="str">
        <f aca="false">FilterPrice!AQ$4</f>
        <v/>
      </c>
      <c r="F181" s="24" t="str">
        <f aca="false">FilterPrice!AQ$5</f>
        <v/>
      </c>
      <c r="G181" s="24" t="n">
        <f aca="false">FilterPrice!AQ$6</f>
        <v>30</v>
      </c>
      <c r="H181" s="24" t="n">
        <f aca="false">FilterPrice!AQ$7</f>
        <v>30</v>
      </c>
      <c r="I181" s="24" t="n">
        <f aca="false">FilterPrice!AQ$8</f>
        <v>43.75</v>
      </c>
      <c r="J181" s="24" t="n">
        <f aca="false">FilterPrice!AQ$9</f>
        <v>70.4999923706055</v>
      </c>
      <c r="K181" s="24" t="n">
        <f aca="false">AVERAGE(FilterPrice!AQ$10:AQ$11)</f>
        <v>112.75</v>
      </c>
      <c r="L181" s="24" t="n">
        <f aca="false">FilterPrice!AQ$12</f>
        <v>40.9999961853027</v>
      </c>
      <c r="M181" s="24" t="n">
        <f aca="false">AVERAGE(FilterPrice!AQ$13:AQ$15)</f>
        <v>40.5233319600423</v>
      </c>
      <c r="N181" s="24" t="n">
        <f aca="false">AVERAGE(FilterPrice!AQ$4:AQ$15)</f>
        <v>56.2319984436035</v>
      </c>
      <c r="O181" s="24" t="n">
        <f aca="false">AVERAGE(FilterPrice!AQ$16:AQ$27)</f>
        <v>47.1391124725342</v>
      </c>
      <c r="P181" s="62" t="n">
        <f aca="false">AVERAGE(FilterPrice!AQ$28:AQ$40)</f>
        <v>41.8342377677331</v>
      </c>
    </row>
    <row r="182" customFormat="false" ht="12.75" hidden="false" customHeight="false" outlineLevel="0" collapsed="false">
      <c r="C182" s="13" t="n">
        <f aca="false">C181+1</f>
        <v>181</v>
      </c>
      <c r="D182" s="109" t="s">
        <v>23802</v>
      </c>
      <c r="E182" s="111" t="str">
        <f aca="false">FilterPrice!AR$4</f>
        <v/>
      </c>
      <c r="F182" s="24" t="str">
        <f aca="false">FilterPrice!AR$5</f>
        <v/>
      </c>
      <c r="G182" s="24" t="n">
        <f aca="false">FilterPrice!AR$6</f>
        <v>38.5</v>
      </c>
      <c r="H182" s="24" t="n">
        <f aca="false">FilterPrice!AR$7</f>
        <v>38.5</v>
      </c>
      <c r="I182" s="24" t="n">
        <f aca="false">FilterPrice!AR$8</f>
        <v>55.75</v>
      </c>
      <c r="J182" s="24" t="n">
        <f aca="false">FilterPrice!AR$9</f>
        <v>82.5</v>
      </c>
      <c r="K182" s="24" t="n">
        <f aca="false">AVERAGE(FilterPrice!AR$10:AR$11)</f>
        <v>122.75</v>
      </c>
      <c r="L182" s="24" t="n">
        <f aca="false">FilterPrice!AR$12</f>
        <v>49.75</v>
      </c>
      <c r="M182" s="24" t="n">
        <f aca="false">AVERAGE(FilterPrice!AR$13:AR$15)</f>
        <v>45.75</v>
      </c>
      <c r="N182" s="24" t="n">
        <f aca="false">AVERAGE(FilterPrice!AR$4:AR$15)</f>
        <v>64.775</v>
      </c>
      <c r="O182" s="24" t="n">
        <f aca="false">AVERAGE(FilterPrice!AR$16:AR$27)</f>
        <v>52.0200001398722</v>
      </c>
      <c r="P182" s="62" t="n">
        <f aca="false">AVERAGE(FilterPrice!AR$28:AR$40)</f>
        <v>45.361758525555</v>
      </c>
    </row>
    <row r="183" customFormat="false" ht="12.75" hidden="false" customHeight="false" outlineLevel="0" collapsed="false">
      <c r="C183" s="13" t="n">
        <f aca="false">C182+1</f>
        <v>182</v>
      </c>
      <c r="D183" s="104" t="s">
        <v>23803</v>
      </c>
      <c r="E183" s="113" t="str">
        <f aca="false">FilterPrice!AS$4</f>
        <v/>
      </c>
      <c r="F183" s="65" t="str">
        <f aca="false">FilterPrice!AS$5</f>
        <v/>
      </c>
      <c r="G183" s="65" t="n">
        <f aca="false">FilterPrice!AS$6</f>
        <v>43.9999885559082</v>
      </c>
      <c r="H183" s="65" t="n">
        <f aca="false">FilterPrice!AS$7</f>
        <v>43.9999885559082</v>
      </c>
      <c r="I183" s="65" t="n">
        <f aca="false">FilterPrice!AS$8</f>
        <v>58.75</v>
      </c>
      <c r="J183" s="65" t="n">
        <f aca="false">FilterPrice!AS$9</f>
        <v>69</v>
      </c>
      <c r="K183" s="65" t="n">
        <f aca="false">AVERAGE(FilterPrice!AS$10:AS$11)</f>
        <v>93</v>
      </c>
      <c r="L183" s="65" t="n">
        <f aca="false">FilterPrice!AS$12</f>
        <v>55.5000038146973</v>
      </c>
      <c r="M183" s="65" t="n">
        <f aca="false">AVERAGE(FilterPrice!AS$13:AS$15)</f>
        <v>46.4833234151204</v>
      </c>
      <c r="N183" s="65" t="n">
        <f aca="false">AVERAGE(FilterPrice!AS$4:AS$15)</f>
        <v>59.6699951171875</v>
      </c>
      <c r="O183" s="65" t="n">
        <f aca="false">AVERAGE(FilterPrice!AS$16:AS$27)</f>
        <v>47.0866638819377</v>
      </c>
      <c r="P183" s="66" t="n">
        <f aca="false">AVERAGE(FilterPrice!AS$28:AS$40)</f>
        <v>44.4235231106098</v>
      </c>
    </row>
    <row r="184" customFormat="false" ht="12.75" hidden="false" customHeight="false" outlineLevel="0" collapsed="false">
      <c r="A184" s="13" t="n">
        <f aca="false">A171+1</f>
        <v>15</v>
      </c>
      <c r="B184" s="104" t="n">
        <f aca="false">FilterPrice!$A$1</f>
        <v>36981</v>
      </c>
      <c r="C184" s="13" t="n">
        <f aca="false">C183+1</f>
        <v>183</v>
      </c>
      <c r="D184" s="109" t="s">
        <v>23791</v>
      </c>
      <c r="E184" s="110" t="str">
        <f aca="false">FilterPrice!AG$4</f>
        <v/>
      </c>
      <c r="F184" s="59" t="str">
        <f aca="false">FilterPrice!AG$5</f>
        <v/>
      </c>
      <c r="G184" s="59" t="n">
        <f aca="false">FilterPrice!AG$6</f>
        <v>46</v>
      </c>
      <c r="H184" s="59" t="n">
        <f aca="false">FilterPrice!AG$7</f>
        <v>46</v>
      </c>
      <c r="I184" s="59" t="n">
        <f aca="false">FilterPrice!AG$8</f>
        <v>60.25</v>
      </c>
      <c r="J184" s="59" t="n">
        <f aca="false">FilterPrice!AG$9</f>
        <v>76.75</v>
      </c>
      <c r="K184" s="59" t="n">
        <f aca="false">AVERAGE(FilterPrice!AG$10:AG$11)</f>
        <v>112</v>
      </c>
      <c r="L184" s="59" t="n">
        <f aca="false">FilterPrice!AG$12</f>
        <v>59</v>
      </c>
      <c r="M184" s="59" t="n">
        <f aca="false">AVERAGE(FilterPrice!AG$13:AG$15)</f>
        <v>54.5</v>
      </c>
      <c r="N184" s="59" t="n">
        <f aca="false">AVERAGE(FilterPrice!AG$4:AG$15)</f>
        <v>67.55</v>
      </c>
      <c r="O184" s="59" t="n">
        <f aca="false">AVERAGE(FilterPrice!AG$16:AG$27)</f>
        <v>59.9375</v>
      </c>
      <c r="P184" s="60" t="n">
        <f aca="false">AVERAGE(FilterPrice!AG$28:AG$40)</f>
        <v>53.0955128205128</v>
      </c>
    </row>
    <row r="185" customFormat="false" ht="12.75" hidden="false" customHeight="false" outlineLevel="0" collapsed="false">
      <c r="C185" s="13" t="n">
        <f aca="false">C184+1</f>
        <v>184</v>
      </c>
      <c r="D185" s="109" t="s">
        <v>23792</v>
      </c>
      <c r="E185" s="111" t="str">
        <f aca="false">FilterPrice!AH$4</f>
        <v/>
      </c>
      <c r="F185" s="24" t="str">
        <f aca="false">FilterPrice!AH$5</f>
        <v/>
      </c>
      <c r="G185" s="24" t="n">
        <f aca="false">FilterPrice!AH$6</f>
        <v>33</v>
      </c>
      <c r="H185" s="24" t="n">
        <f aca="false">FilterPrice!AH$7</f>
        <v>33</v>
      </c>
      <c r="I185" s="24" t="n">
        <f aca="false">FilterPrice!AH$8</f>
        <v>48.25</v>
      </c>
      <c r="J185" s="24" t="n">
        <f aca="false">FilterPrice!AH$9</f>
        <v>74</v>
      </c>
      <c r="K185" s="24" t="n">
        <f aca="false">AVERAGE(FilterPrice!AH$10:AH$11)</f>
        <v>113.75</v>
      </c>
      <c r="L185" s="24" t="n">
        <f aca="false">FilterPrice!AH$12</f>
        <v>44</v>
      </c>
      <c r="M185" s="24" t="n">
        <f aca="false">AVERAGE(FilterPrice!AH$13:AH$15)</f>
        <v>40.9166666666667</v>
      </c>
      <c r="N185" s="24" t="n">
        <f aca="false">AVERAGE(FilterPrice!AH$4:AH$15)</f>
        <v>58.25</v>
      </c>
      <c r="O185" s="24" t="n">
        <f aca="false">AVERAGE(FilterPrice!AH$16:AH$27)</f>
        <v>50.25</v>
      </c>
      <c r="P185" s="62" t="n">
        <f aca="false">AVERAGE(FilterPrice!AH$28:AH$40)</f>
        <v>45.5446793116056</v>
      </c>
    </row>
    <row r="186" customFormat="false" ht="12.75" hidden="false" customHeight="false" outlineLevel="0" collapsed="false">
      <c r="C186" s="13" t="n">
        <f aca="false">C185+1</f>
        <v>185</v>
      </c>
      <c r="D186" s="109" t="s">
        <v>23793</v>
      </c>
      <c r="E186" s="111" t="str">
        <f aca="false">FilterPrice!AI$4</f>
        <v/>
      </c>
      <c r="F186" s="24" t="str">
        <f aca="false">FilterPrice!AI$5</f>
        <v/>
      </c>
      <c r="G186" s="24" t="n">
        <f aca="false">FilterPrice!AI$6</f>
        <v>51</v>
      </c>
      <c r="H186" s="24" t="n">
        <f aca="false">FilterPrice!AI$7</f>
        <v>51</v>
      </c>
      <c r="I186" s="24" t="n">
        <f aca="false">FilterPrice!AI$8</f>
        <v>58.5</v>
      </c>
      <c r="J186" s="24" t="n">
        <f aca="false">FilterPrice!AI$9</f>
        <v>76</v>
      </c>
      <c r="K186" s="24" t="n">
        <f aca="false">AVERAGE(FilterPrice!AI$10:AI$11)</f>
        <v>100.5</v>
      </c>
      <c r="L186" s="24" t="n">
        <f aca="false">FilterPrice!AI$12</f>
        <v>57</v>
      </c>
      <c r="M186" s="24" t="n">
        <f aca="false">AVERAGE(FilterPrice!AI$13:AI$15)</f>
        <v>55.75</v>
      </c>
      <c r="N186" s="24" t="n">
        <f aca="false">AVERAGE(FilterPrice!AI$4:AI$15)</f>
        <v>66.175</v>
      </c>
      <c r="O186" s="24" t="n">
        <f aca="false">AVERAGE(FilterPrice!AI$16:AI$27)</f>
        <v>58.2708333333333</v>
      </c>
      <c r="P186" s="62" t="n">
        <f aca="false">AVERAGE(FilterPrice!AI$28:AI$40)</f>
        <v>49.2141025641026</v>
      </c>
    </row>
    <row r="187" customFormat="false" ht="12.75" hidden="false" customHeight="false" outlineLevel="0" collapsed="false">
      <c r="C187" s="13" t="n">
        <f aca="false">C186+1</f>
        <v>186</v>
      </c>
      <c r="D187" s="109" t="s">
        <v>23794</v>
      </c>
      <c r="E187" s="111" t="str">
        <f aca="false">FilterPrice!AJ$4</f>
        <v/>
      </c>
      <c r="F187" s="24" t="str">
        <f aca="false">FilterPrice!AJ$5</f>
        <v/>
      </c>
      <c r="G187" s="24" t="n">
        <f aca="false">FilterPrice!AJ$6</f>
        <v>35.5</v>
      </c>
      <c r="H187" s="24" t="n">
        <f aca="false">FilterPrice!AJ$7</f>
        <v>35.5</v>
      </c>
      <c r="I187" s="24" t="n">
        <f aca="false">FilterPrice!AJ$8</f>
        <v>45</v>
      </c>
      <c r="J187" s="24" t="n">
        <f aca="false">FilterPrice!AJ$9</f>
        <v>56.25</v>
      </c>
      <c r="K187" s="24" t="n">
        <f aca="false">AVERAGE(FilterPrice!AJ$10:AJ$11)</f>
        <v>71</v>
      </c>
      <c r="L187" s="24" t="n">
        <f aca="false">FilterPrice!AJ$12</f>
        <v>44.5</v>
      </c>
      <c r="M187" s="24" t="n">
        <f aca="false">AVERAGE(FilterPrice!AJ$13:AJ$15)</f>
        <v>42.25</v>
      </c>
      <c r="N187" s="24" t="n">
        <f aca="false">AVERAGE(FilterPrice!AJ$4:AJ$15)</f>
        <v>48.55</v>
      </c>
      <c r="O187" s="24" t="n">
        <f aca="false">AVERAGE(FilterPrice!AJ$16:AJ$27)</f>
        <v>45</v>
      </c>
      <c r="P187" s="62" t="n">
        <f aca="false">AVERAGE(FilterPrice!AJ$28:AJ$40)</f>
        <v>41.199358974359</v>
      </c>
    </row>
    <row r="188" customFormat="false" ht="12.75" hidden="false" customHeight="false" outlineLevel="0" collapsed="false">
      <c r="C188" s="13" t="n">
        <f aca="false">C187+1</f>
        <v>187</v>
      </c>
      <c r="D188" s="109" t="s">
        <v>23795</v>
      </c>
      <c r="E188" s="111" t="str">
        <f aca="false">FilterPrice!AK$4</f>
        <v/>
      </c>
      <c r="F188" s="24" t="str">
        <f aca="false">FilterPrice!AK$5</f>
        <v/>
      </c>
      <c r="G188" s="24" t="n">
        <f aca="false">FilterPrice!AK$6</f>
        <v>33</v>
      </c>
      <c r="H188" s="24" t="n">
        <f aca="false">FilterPrice!AK$7</f>
        <v>33</v>
      </c>
      <c r="I188" s="24" t="n">
        <f aca="false">FilterPrice!AK$8</f>
        <v>48.25</v>
      </c>
      <c r="J188" s="24" t="n">
        <f aca="false">FilterPrice!AK$9</f>
        <v>74</v>
      </c>
      <c r="K188" s="24" t="n">
        <f aca="false">AVERAGE(FilterPrice!AK$10:AK$11)</f>
        <v>114</v>
      </c>
      <c r="L188" s="24" t="n">
        <f aca="false">FilterPrice!AK$12</f>
        <v>46</v>
      </c>
      <c r="M188" s="24" t="n">
        <f aca="false">AVERAGE(FilterPrice!AK$13:AK$15)</f>
        <v>42</v>
      </c>
      <c r="N188" s="24" t="n">
        <f aca="false">AVERAGE(FilterPrice!AK$4:AK$15)</f>
        <v>58.825</v>
      </c>
      <c r="O188" s="24" t="n">
        <f aca="false">AVERAGE(FilterPrice!AK$16:AK$27)</f>
        <v>50.7291666666667</v>
      </c>
      <c r="P188" s="62" t="n">
        <f aca="false">AVERAGE(FilterPrice!AK$28:AK$40)</f>
        <v>43.2708333333333</v>
      </c>
    </row>
    <row r="189" customFormat="false" ht="12.75" hidden="false" customHeight="false" outlineLevel="0" collapsed="false">
      <c r="C189" s="13" t="n">
        <f aca="false">C188+1</f>
        <v>188</v>
      </c>
      <c r="D189" s="109" t="s">
        <v>23796</v>
      </c>
      <c r="E189" s="111" t="str">
        <f aca="false">FilterPrice!AL$4</f>
        <v/>
      </c>
      <c r="F189" s="24" t="str">
        <f aca="false">FilterPrice!AL$5</f>
        <v/>
      </c>
      <c r="G189" s="24" t="n">
        <f aca="false">FilterPrice!AL$6</f>
        <v>55</v>
      </c>
      <c r="H189" s="24" t="n">
        <f aca="false">FilterPrice!AL$7</f>
        <v>55</v>
      </c>
      <c r="I189" s="24" t="n">
        <f aca="false">FilterPrice!AL$8</f>
        <v>67.25</v>
      </c>
      <c r="J189" s="24" t="n">
        <f aca="false">FilterPrice!AL$9</f>
        <v>86.5</v>
      </c>
      <c r="K189" s="24" t="n">
        <f aca="false">AVERAGE(FilterPrice!AL$10:AL$11)</f>
        <v>127.75</v>
      </c>
      <c r="L189" s="24" t="n">
        <f aca="false">FilterPrice!AL$12</f>
        <v>64.75</v>
      </c>
      <c r="M189" s="24" t="n">
        <f aca="false">AVERAGE(FilterPrice!AL$13:AL$15)</f>
        <v>59.5</v>
      </c>
      <c r="N189" s="24" t="n">
        <f aca="false">AVERAGE(FilterPrice!AL$4:AL$15)</f>
        <v>76.25</v>
      </c>
      <c r="O189" s="24" t="n">
        <f aca="false">AVERAGE(FilterPrice!AL$16:AL$27)</f>
        <v>68.375</v>
      </c>
      <c r="P189" s="62" t="n">
        <f aca="false">AVERAGE(FilterPrice!AL$28:AL$40)</f>
        <v>62.2366025641026</v>
      </c>
    </row>
    <row r="190" customFormat="false" ht="12.75" hidden="false" customHeight="false" outlineLevel="0" collapsed="false">
      <c r="C190" s="13" t="n">
        <f aca="false">C189+1</f>
        <v>189</v>
      </c>
      <c r="D190" s="109" t="s">
        <v>23797</v>
      </c>
      <c r="E190" s="111" t="str">
        <f aca="false">FilterPrice!AM$4</f>
        <v/>
      </c>
      <c r="F190" s="24" t="str">
        <f aca="false">FilterPrice!AM$5</f>
        <v/>
      </c>
      <c r="G190" s="24" t="n">
        <f aca="false">FilterPrice!AM$6</f>
        <v>20</v>
      </c>
      <c r="H190" s="24" t="n">
        <f aca="false">FilterPrice!AM$7</f>
        <v>20</v>
      </c>
      <c r="I190" s="24" t="n">
        <f aca="false">FilterPrice!AM$8</f>
        <v>52</v>
      </c>
      <c r="J190" s="24" t="n">
        <f aca="false">FilterPrice!AM$9</f>
        <v>80</v>
      </c>
      <c r="K190" s="24" t="n">
        <f aca="false">AVERAGE(FilterPrice!AM$10:AM$11)</f>
        <v>120</v>
      </c>
      <c r="L190" s="24" t="n">
        <f aca="false">FilterPrice!AM$12</f>
        <v>46.25</v>
      </c>
      <c r="M190" s="24" t="n">
        <f aca="false">AVERAGE(FilterPrice!AM$13:AM$15)</f>
        <v>42.25</v>
      </c>
      <c r="N190" s="24" t="n">
        <f aca="false">AVERAGE(FilterPrice!AM$4:AM$15)</f>
        <v>58.5</v>
      </c>
      <c r="O190" s="24" t="n">
        <f aca="false">AVERAGE(FilterPrice!AM$16:AM$27)</f>
        <v>50.9587500890096</v>
      </c>
      <c r="P190" s="62" t="n">
        <f aca="false">AVERAGE(FilterPrice!AM$28:AM$40)</f>
        <v>44.3020469714434</v>
      </c>
    </row>
    <row r="191" customFormat="false" ht="12.75" hidden="false" customHeight="false" outlineLevel="0" collapsed="false">
      <c r="C191" s="13" t="n">
        <f aca="false">C190+1</f>
        <v>190</v>
      </c>
      <c r="D191" s="109" t="s">
        <v>23798</v>
      </c>
      <c r="E191" s="111" t="str">
        <f aca="false">FilterPrice!AN$4</f>
        <v/>
      </c>
      <c r="F191" s="24" t="str">
        <f aca="false">FilterPrice!AN$5</f>
        <v/>
      </c>
      <c r="G191" s="24" t="n">
        <f aca="false">FilterPrice!AN$6</f>
        <v>28</v>
      </c>
      <c r="H191" s="24" t="n">
        <f aca="false">FilterPrice!AN$7</f>
        <v>28</v>
      </c>
      <c r="I191" s="24" t="n">
        <f aca="false">FilterPrice!AN$8</f>
        <v>46.75</v>
      </c>
      <c r="J191" s="24" t="n">
        <f aca="false">FilterPrice!AN$9</f>
        <v>73.9999923706055</v>
      </c>
      <c r="K191" s="24" t="n">
        <f aca="false">AVERAGE(FilterPrice!AN$10:AN$11)</f>
        <v>117.25</v>
      </c>
      <c r="L191" s="24" t="n">
        <f aca="false">FilterPrice!AN$12</f>
        <v>43.2500038146973</v>
      </c>
      <c r="M191" s="24" t="n">
        <f aca="false">AVERAGE(FilterPrice!AN$13:AN$15)</f>
        <v>41.5</v>
      </c>
      <c r="N191" s="24" t="n">
        <f aca="false">AVERAGE(FilterPrice!AN$4:AN$15)</f>
        <v>57.8999996185303</v>
      </c>
      <c r="O191" s="24" t="n">
        <f aca="false">AVERAGE(FilterPrice!AN$16:AN$27)</f>
        <v>48.5617799758911</v>
      </c>
      <c r="P191" s="62" t="n">
        <f aca="false">AVERAGE(FilterPrice!AN$28:AN$40)</f>
        <v>43.6687636986757</v>
      </c>
    </row>
    <row r="192" customFormat="false" ht="12.75" hidden="false" customHeight="false" outlineLevel="0" collapsed="false">
      <c r="C192" s="13" t="n">
        <f aca="false">C191+1</f>
        <v>191</v>
      </c>
      <c r="D192" s="109" t="s">
        <v>23799</v>
      </c>
      <c r="E192" s="111" t="str">
        <f aca="false">FilterPrice!AO$4</f>
        <v/>
      </c>
      <c r="F192" s="24" t="str">
        <f aca="false">FilterPrice!AO$5</f>
        <v/>
      </c>
      <c r="G192" s="24" t="n">
        <f aca="false">FilterPrice!AO$6</f>
        <v>37.9969177246094</v>
      </c>
      <c r="H192" s="24" t="n">
        <f aca="false">FilterPrice!AO$7</f>
        <v>37.9969177246094</v>
      </c>
      <c r="I192" s="24" t="n">
        <f aca="false">FilterPrice!AO$8</f>
        <v>43.75</v>
      </c>
      <c r="J192" s="24" t="n">
        <f aca="false">FilterPrice!AO$9</f>
        <v>65.9999923706055</v>
      </c>
      <c r="K192" s="24" t="n">
        <f aca="false">AVERAGE(FilterPrice!AO$10:AO$11)</f>
        <v>101.25</v>
      </c>
      <c r="L192" s="24" t="n">
        <f aca="false">FilterPrice!AO$12</f>
        <v>41.7499961853027</v>
      </c>
      <c r="M192" s="24" t="n">
        <f aca="false">AVERAGE(FilterPrice!AO$13:AO$15)</f>
        <v>39.2730712890625</v>
      </c>
      <c r="N192" s="24" t="n">
        <f aca="false">AVERAGE(FilterPrice!AO$4:AO$15)</f>
        <v>54.7813037872314</v>
      </c>
      <c r="O192" s="24" t="n">
        <f aca="false">AVERAGE(FilterPrice!AO$16:AO$27)</f>
        <v>47.6955715815226</v>
      </c>
      <c r="P192" s="62" t="n">
        <f aca="false">AVERAGE(FilterPrice!AO$28:AO$40)</f>
        <v>45.4661644666623</v>
      </c>
    </row>
    <row r="193" customFormat="false" ht="12.75" hidden="false" customHeight="false" outlineLevel="0" collapsed="false">
      <c r="C193" s="13" t="n">
        <f aca="false">C192+1</f>
        <v>192</v>
      </c>
      <c r="D193" s="109" t="s">
        <v>23800</v>
      </c>
      <c r="E193" s="111" t="str">
        <f aca="false">FilterPrice!AP$4</f>
        <v/>
      </c>
      <c r="F193" s="24" t="str">
        <f aca="false">FilterPrice!AP$5</f>
        <v/>
      </c>
      <c r="G193" s="24" t="n">
        <f aca="false">FilterPrice!AP$6</f>
        <v>38</v>
      </c>
      <c r="H193" s="24" t="n">
        <f aca="false">FilterPrice!AP$7</f>
        <v>38</v>
      </c>
      <c r="I193" s="24" t="n">
        <f aca="false">FilterPrice!AP$8</f>
        <v>49.25</v>
      </c>
      <c r="J193" s="24" t="n">
        <f aca="false">FilterPrice!AP$9</f>
        <v>75.2499923706055</v>
      </c>
      <c r="K193" s="24" t="n">
        <f aca="false">AVERAGE(FilterPrice!AP$10:AP$11)</f>
        <v>117.75</v>
      </c>
      <c r="L193" s="24" t="n">
        <f aca="false">FilterPrice!AP$12</f>
        <v>51.7500038146973</v>
      </c>
      <c r="M193" s="24" t="n">
        <f aca="false">AVERAGE(FilterPrice!AP$13:AP$15)</f>
        <v>44.5</v>
      </c>
      <c r="N193" s="24" t="n">
        <f aca="false">AVERAGE(FilterPrice!AP$4:AP$15)</f>
        <v>62.1249996185303</v>
      </c>
      <c r="O193" s="24" t="n">
        <f aca="false">AVERAGE(FilterPrice!AP$16:AP$27)</f>
        <v>49.6034466425578</v>
      </c>
      <c r="P193" s="62" t="n">
        <f aca="false">AVERAGE(FilterPrice!AP$28:AP$40)</f>
        <v>44.5997733580761</v>
      </c>
    </row>
    <row r="194" customFormat="false" ht="12.75" hidden="false" customHeight="false" outlineLevel="0" collapsed="false">
      <c r="C194" s="13" t="n">
        <f aca="false">C193+1</f>
        <v>193</v>
      </c>
      <c r="D194" s="112" t="s">
        <v>23801</v>
      </c>
      <c r="E194" s="111" t="str">
        <f aca="false">FilterPrice!AQ$4</f>
        <v/>
      </c>
      <c r="F194" s="24" t="str">
        <f aca="false">FilterPrice!AQ$5</f>
        <v/>
      </c>
      <c r="G194" s="24" t="n">
        <f aca="false">FilterPrice!AQ$6</f>
        <v>30</v>
      </c>
      <c r="H194" s="24" t="n">
        <f aca="false">FilterPrice!AQ$7</f>
        <v>30</v>
      </c>
      <c r="I194" s="24" t="n">
        <f aca="false">FilterPrice!AQ$8</f>
        <v>43.75</v>
      </c>
      <c r="J194" s="24" t="n">
        <f aca="false">FilterPrice!AQ$9</f>
        <v>70.4999923706055</v>
      </c>
      <c r="K194" s="24" t="n">
        <f aca="false">AVERAGE(FilterPrice!AQ$10:AQ$11)</f>
        <v>112.75</v>
      </c>
      <c r="L194" s="24" t="n">
        <f aca="false">FilterPrice!AQ$12</f>
        <v>40.9999961853027</v>
      </c>
      <c r="M194" s="24" t="n">
        <f aca="false">AVERAGE(FilterPrice!AQ$13:AQ$15)</f>
        <v>40.5233319600423</v>
      </c>
      <c r="N194" s="24" t="n">
        <f aca="false">AVERAGE(FilterPrice!AQ$4:AQ$15)</f>
        <v>56.2319984436035</v>
      </c>
      <c r="O194" s="24" t="n">
        <f aca="false">AVERAGE(FilterPrice!AQ$16:AQ$27)</f>
        <v>47.1391124725342</v>
      </c>
      <c r="P194" s="62" t="n">
        <f aca="false">AVERAGE(FilterPrice!AQ$28:AQ$40)</f>
        <v>41.8342377677331</v>
      </c>
    </row>
    <row r="195" customFormat="false" ht="12.75" hidden="false" customHeight="false" outlineLevel="0" collapsed="false">
      <c r="C195" s="13" t="n">
        <f aca="false">C194+1</f>
        <v>194</v>
      </c>
      <c r="D195" s="109" t="s">
        <v>23802</v>
      </c>
      <c r="E195" s="111" t="str">
        <f aca="false">FilterPrice!AR$4</f>
        <v/>
      </c>
      <c r="F195" s="24" t="str">
        <f aca="false">FilterPrice!AR$5</f>
        <v/>
      </c>
      <c r="G195" s="24" t="n">
        <f aca="false">FilterPrice!AR$6</f>
        <v>38.5</v>
      </c>
      <c r="H195" s="24" t="n">
        <f aca="false">FilterPrice!AR$7</f>
        <v>38.5</v>
      </c>
      <c r="I195" s="24" t="n">
        <f aca="false">FilterPrice!AR$8</f>
        <v>55.75</v>
      </c>
      <c r="J195" s="24" t="n">
        <f aca="false">FilterPrice!AR$9</f>
        <v>82.5</v>
      </c>
      <c r="K195" s="24" t="n">
        <f aca="false">AVERAGE(FilterPrice!AR$10:AR$11)</f>
        <v>122.75</v>
      </c>
      <c r="L195" s="24" t="n">
        <f aca="false">FilterPrice!AR$12</f>
        <v>49.75</v>
      </c>
      <c r="M195" s="24" t="n">
        <f aca="false">AVERAGE(FilterPrice!AR$13:AR$15)</f>
        <v>45.75</v>
      </c>
      <c r="N195" s="24" t="n">
        <f aca="false">AVERAGE(FilterPrice!AR$4:AR$15)</f>
        <v>64.775</v>
      </c>
      <c r="O195" s="24" t="n">
        <f aca="false">AVERAGE(FilterPrice!AR$16:AR$27)</f>
        <v>52.0200001398722</v>
      </c>
      <c r="P195" s="62" t="n">
        <f aca="false">AVERAGE(FilterPrice!AR$28:AR$40)</f>
        <v>45.361758525555</v>
      </c>
    </row>
    <row r="196" customFormat="false" ht="12.75" hidden="false" customHeight="false" outlineLevel="0" collapsed="false">
      <c r="C196" s="13" t="n">
        <f aca="false">C195+1</f>
        <v>195</v>
      </c>
      <c r="D196" s="104" t="s">
        <v>23803</v>
      </c>
      <c r="E196" s="113" t="str">
        <f aca="false">FilterPrice!AS$4</f>
        <v/>
      </c>
      <c r="F196" s="65" t="str">
        <f aca="false">FilterPrice!AS$5</f>
        <v/>
      </c>
      <c r="G196" s="65" t="n">
        <f aca="false">FilterPrice!AS$6</f>
        <v>43.9999885559082</v>
      </c>
      <c r="H196" s="65" t="n">
        <f aca="false">FilterPrice!AS$7</f>
        <v>43.9999885559082</v>
      </c>
      <c r="I196" s="65" t="n">
        <f aca="false">FilterPrice!AS$8</f>
        <v>58.75</v>
      </c>
      <c r="J196" s="65" t="n">
        <f aca="false">FilterPrice!AS$9</f>
        <v>69</v>
      </c>
      <c r="K196" s="65" t="n">
        <f aca="false">AVERAGE(FilterPrice!AS$10:AS$11)</f>
        <v>93</v>
      </c>
      <c r="L196" s="65" t="n">
        <f aca="false">FilterPrice!AS$12</f>
        <v>55.5000038146973</v>
      </c>
      <c r="M196" s="65" t="n">
        <f aca="false">AVERAGE(FilterPrice!AS$13:AS$15)</f>
        <v>46.4833234151204</v>
      </c>
      <c r="N196" s="65" t="n">
        <f aca="false">AVERAGE(FilterPrice!AS$4:AS$15)</f>
        <v>59.6699951171875</v>
      </c>
      <c r="O196" s="65" t="n">
        <f aca="false">AVERAGE(FilterPrice!AS$16:AS$27)</f>
        <v>47.0866638819377</v>
      </c>
      <c r="P196" s="66" t="n">
        <f aca="false">AVERAGE(FilterPrice!AS$28:AS$40)</f>
        <v>44.4235231106098</v>
      </c>
    </row>
    <row r="197" customFormat="false" ht="12.75" hidden="false" customHeight="false" outlineLevel="0" collapsed="false">
      <c r="A197" s="13" t="n">
        <f aca="false">A184+1</f>
        <v>16</v>
      </c>
      <c r="B197" s="104" t="n">
        <f aca="false">FilterPrice!$A$1</f>
        <v>36981</v>
      </c>
      <c r="C197" s="13" t="n">
        <f aca="false">C196+1</f>
        <v>196</v>
      </c>
      <c r="D197" s="109" t="s">
        <v>23791</v>
      </c>
      <c r="E197" s="110" t="str">
        <f aca="false">FilterPrice!AG$4</f>
        <v/>
      </c>
      <c r="F197" s="59" t="str">
        <f aca="false">FilterPrice!AG$5</f>
        <v/>
      </c>
      <c r="G197" s="59" t="n">
        <f aca="false">FilterPrice!AG$6</f>
        <v>46</v>
      </c>
      <c r="H197" s="59" t="n">
        <f aca="false">FilterPrice!AG$7</f>
        <v>46</v>
      </c>
      <c r="I197" s="59" t="n">
        <f aca="false">FilterPrice!AG$8</f>
        <v>60.25</v>
      </c>
      <c r="J197" s="59" t="n">
        <f aca="false">FilterPrice!AG$9</f>
        <v>76.75</v>
      </c>
      <c r="K197" s="59" t="n">
        <f aca="false">AVERAGE(FilterPrice!AG$10:AG$11)</f>
        <v>112</v>
      </c>
      <c r="L197" s="59" t="n">
        <f aca="false">FilterPrice!AG$12</f>
        <v>59</v>
      </c>
      <c r="M197" s="59" t="n">
        <f aca="false">AVERAGE(FilterPrice!AG$13:AG$15)</f>
        <v>54.5</v>
      </c>
      <c r="N197" s="59" t="n">
        <f aca="false">AVERAGE(FilterPrice!AG$4:AG$15)</f>
        <v>67.55</v>
      </c>
      <c r="O197" s="59" t="n">
        <f aca="false">AVERAGE(FilterPrice!AG$16:AG$27)</f>
        <v>59.9375</v>
      </c>
      <c r="P197" s="60" t="n">
        <f aca="false">AVERAGE(FilterPrice!AG$28:AG$40)</f>
        <v>53.0955128205128</v>
      </c>
    </row>
    <row r="198" customFormat="false" ht="12.75" hidden="false" customHeight="false" outlineLevel="0" collapsed="false">
      <c r="C198" s="13" t="n">
        <f aca="false">C197+1</f>
        <v>197</v>
      </c>
      <c r="D198" s="109" t="s">
        <v>23792</v>
      </c>
      <c r="E198" s="111" t="str">
        <f aca="false">FilterPrice!AH$4</f>
        <v/>
      </c>
      <c r="F198" s="24" t="str">
        <f aca="false">FilterPrice!AH$5</f>
        <v/>
      </c>
      <c r="G198" s="24" t="n">
        <f aca="false">FilterPrice!AH$6</f>
        <v>33</v>
      </c>
      <c r="H198" s="24" t="n">
        <f aca="false">FilterPrice!AH$7</f>
        <v>33</v>
      </c>
      <c r="I198" s="24" t="n">
        <f aca="false">FilterPrice!AH$8</f>
        <v>48.25</v>
      </c>
      <c r="J198" s="24" t="n">
        <f aca="false">FilterPrice!AH$9</f>
        <v>74</v>
      </c>
      <c r="K198" s="24" t="n">
        <f aca="false">AVERAGE(FilterPrice!AH$10:AH$11)</f>
        <v>113.75</v>
      </c>
      <c r="L198" s="24" t="n">
        <f aca="false">FilterPrice!AH$12</f>
        <v>44</v>
      </c>
      <c r="M198" s="24" t="n">
        <f aca="false">AVERAGE(FilterPrice!AH$13:AH$15)</f>
        <v>40.9166666666667</v>
      </c>
      <c r="N198" s="24" t="n">
        <f aca="false">AVERAGE(FilterPrice!AH$4:AH$15)</f>
        <v>58.25</v>
      </c>
      <c r="O198" s="24" t="n">
        <f aca="false">AVERAGE(FilterPrice!AH$16:AH$27)</f>
        <v>50.25</v>
      </c>
      <c r="P198" s="62" t="n">
        <f aca="false">AVERAGE(FilterPrice!AH$28:AH$40)</f>
        <v>45.5446793116056</v>
      </c>
    </row>
    <row r="199" customFormat="false" ht="12.75" hidden="false" customHeight="false" outlineLevel="0" collapsed="false">
      <c r="C199" s="13" t="n">
        <f aca="false">C198+1</f>
        <v>198</v>
      </c>
      <c r="D199" s="109" t="s">
        <v>23793</v>
      </c>
      <c r="E199" s="111" t="str">
        <f aca="false">FilterPrice!AI$4</f>
        <v/>
      </c>
      <c r="F199" s="24" t="str">
        <f aca="false">FilterPrice!AI$5</f>
        <v/>
      </c>
      <c r="G199" s="24" t="n">
        <f aca="false">FilterPrice!AI$6</f>
        <v>51</v>
      </c>
      <c r="H199" s="24" t="n">
        <f aca="false">FilterPrice!AI$7</f>
        <v>51</v>
      </c>
      <c r="I199" s="24" t="n">
        <f aca="false">FilterPrice!AI$8</f>
        <v>58.5</v>
      </c>
      <c r="J199" s="24" t="n">
        <f aca="false">FilterPrice!AI$9</f>
        <v>76</v>
      </c>
      <c r="K199" s="24" t="n">
        <f aca="false">AVERAGE(FilterPrice!AI$10:AI$11)</f>
        <v>100.5</v>
      </c>
      <c r="L199" s="24" t="n">
        <f aca="false">FilterPrice!AI$12</f>
        <v>57</v>
      </c>
      <c r="M199" s="24" t="n">
        <f aca="false">AVERAGE(FilterPrice!AI$13:AI$15)</f>
        <v>55.75</v>
      </c>
      <c r="N199" s="24" t="n">
        <f aca="false">AVERAGE(FilterPrice!AI$4:AI$15)</f>
        <v>66.175</v>
      </c>
      <c r="O199" s="24" t="n">
        <f aca="false">AVERAGE(FilterPrice!AI$16:AI$27)</f>
        <v>58.2708333333333</v>
      </c>
      <c r="P199" s="62" t="n">
        <f aca="false">AVERAGE(FilterPrice!AI$28:AI$40)</f>
        <v>49.2141025641026</v>
      </c>
    </row>
    <row r="200" customFormat="false" ht="12.75" hidden="false" customHeight="false" outlineLevel="0" collapsed="false">
      <c r="C200" s="13" t="n">
        <f aca="false">C199+1</f>
        <v>199</v>
      </c>
      <c r="D200" s="109" t="s">
        <v>23794</v>
      </c>
      <c r="E200" s="111" t="str">
        <f aca="false">FilterPrice!AJ$4</f>
        <v/>
      </c>
      <c r="F200" s="24" t="str">
        <f aca="false">FilterPrice!AJ$5</f>
        <v/>
      </c>
      <c r="G200" s="24" t="n">
        <f aca="false">FilterPrice!AJ$6</f>
        <v>35.5</v>
      </c>
      <c r="H200" s="24" t="n">
        <f aca="false">FilterPrice!AJ$7</f>
        <v>35.5</v>
      </c>
      <c r="I200" s="24" t="n">
        <f aca="false">FilterPrice!AJ$8</f>
        <v>45</v>
      </c>
      <c r="J200" s="24" t="n">
        <f aca="false">FilterPrice!AJ$9</f>
        <v>56.25</v>
      </c>
      <c r="K200" s="24" t="n">
        <f aca="false">AVERAGE(FilterPrice!AJ$10:AJ$11)</f>
        <v>71</v>
      </c>
      <c r="L200" s="24" t="n">
        <f aca="false">FilterPrice!AJ$12</f>
        <v>44.5</v>
      </c>
      <c r="M200" s="24" t="n">
        <f aca="false">AVERAGE(FilterPrice!AJ$13:AJ$15)</f>
        <v>42.25</v>
      </c>
      <c r="N200" s="24" t="n">
        <f aca="false">AVERAGE(FilterPrice!AJ$4:AJ$15)</f>
        <v>48.55</v>
      </c>
      <c r="O200" s="24" t="n">
        <f aca="false">AVERAGE(FilterPrice!AJ$16:AJ$27)</f>
        <v>45</v>
      </c>
      <c r="P200" s="62" t="n">
        <f aca="false">AVERAGE(FilterPrice!AJ$28:AJ$40)</f>
        <v>41.199358974359</v>
      </c>
    </row>
    <row r="201" customFormat="false" ht="12.75" hidden="false" customHeight="false" outlineLevel="0" collapsed="false">
      <c r="C201" s="13" t="n">
        <f aca="false">C200+1</f>
        <v>200</v>
      </c>
      <c r="D201" s="109" t="s">
        <v>23795</v>
      </c>
      <c r="E201" s="111" t="str">
        <f aca="false">FilterPrice!AK$4</f>
        <v/>
      </c>
      <c r="F201" s="24" t="str">
        <f aca="false">FilterPrice!AK$5</f>
        <v/>
      </c>
      <c r="G201" s="24" t="n">
        <f aca="false">FilterPrice!AK$6</f>
        <v>33</v>
      </c>
      <c r="H201" s="24" t="n">
        <f aca="false">FilterPrice!AK$7</f>
        <v>33</v>
      </c>
      <c r="I201" s="24" t="n">
        <f aca="false">FilterPrice!AK$8</f>
        <v>48.25</v>
      </c>
      <c r="J201" s="24" t="n">
        <f aca="false">FilterPrice!AK$9</f>
        <v>74</v>
      </c>
      <c r="K201" s="24" t="n">
        <f aca="false">AVERAGE(FilterPrice!AK$10:AK$11)</f>
        <v>114</v>
      </c>
      <c r="L201" s="24" t="n">
        <f aca="false">FilterPrice!AK$12</f>
        <v>46</v>
      </c>
      <c r="M201" s="24" t="n">
        <f aca="false">AVERAGE(FilterPrice!AK$13:AK$15)</f>
        <v>42</v>
      </c>
      <c r="N201" s="24" t="n">
        <f aca="false">AVERAGE(FilterPrice!AK$4:AK$15)</f>
        <v>58.825</v>
      </c>
      <c r="O201" s="24" t="n">
        <f aca="false">AVERAGE(FilterPrice!AK$16:AK$27)</f>
        <v>50.7291666666667</v>
      </c>
      <c r="P201" s="62" t="n">
        <f aca="false">AVERAGE(FilterPrice!AK$28:AK$40)</f>
        <v>43.2708333333333</v>
      </c>
    </row>
    <row r="202" customFormat="false" ht="12.75" hidden="false" customHeight="false" outlineLevel="0" collapsed="false">
      <c r="C202" s="13" t="n">
        <f aca="false">C201+1</f>
        <v>201</v>
      </c>
      <c r="D202" s="109" t="s">
        <v>23796</v>
      </c>
      <c r="E202" s="111" t="str">
        <f aca="false">FilterPrice!AL$4</f>
        <v/>
      </c>
      <c r="F202" s="24" t="str">
        <f aca="false">FilterPrice!AL$5</f>
        <v/>
      </c>
      <c r="G202" s="24" t="n">
        <f aca="false">FilterPrice!AL$6</f>
        <v>55</v>
      </c>
      <c r="H202" s="24" t="n">
        <f aca="false">FilterPrice!AL$7</f>
        <v>55</v>
      </c>
      <c r="I202" s="24" t="n">
        <f aca="false">FilterPrice!AL$8</f>
        <v>67.25</v>
      </c>
      <c r="J202" s="24" t="n">
        <f aca="false">FilterPrice!AL$9</f>
        <v>86.5</v>
      </c>
      <c r="K202" s="24" t="n">
        <f aca="false">AVERAGE(FilterPrice!AL$10:AL$11)</f>
        <v>127.75</v>
      </c>
      <c r="L202" s="24" t="n">
        <f aca="false">FilterPrice!AL$12</f>
        <v>64.75</v>
      </c>
      <c r="M202" s="24" t="n">
        <f aca="false">AVERAGE(FilterPrice!AL$13:AL$15)</f>
        <v>59.5</v>
      </c>
      <c r="N202" s="24" t="n">
        <f aca="false">AVERAGE(FilterPrice!AL$4:AL$15)</f>
        <v>76.25</v>
      </c>
      <c r="O202" s="24" t="n">
        <f aca="false">AVERAGE(FilterPrice!AL$16:AL$27)</f>
        <v>68.375</v>
      </c>
      <c r="P202" s="62" t="n">
        <f aca="false">AVERAGE(FilterPrice!AL$28:AL$40)</f>
        <v>62.2366025641026</v>
      </c>
    </row>
    <row r="203" customFormat="false" ht="12.75" hidden="false" customHeight="false" outlineLevel="0" collapsed="false">
      <c r="C203" s="13" t="n">
        <f aca="false">C202+1</f>
        <v>202</v>
      </c>
      <c r="D203" s="109" t="s">
        <v>23797</v>
      </c>
      <c r="E203" s="111" t="str">
        <f aca="false">FilterPrice!AM$4</f>
        <v/>
      </c>
      <c r="F203" s="24" t="str">
        <f aca="false">FilterPrice!AM$5</f>
        <v/>
      </c>
      <c r="G203" s="24" t="n">
        <f aca="false">FilterPrice!AM$6</f>
        <v>20</v>
      </c>
      <c r="H203" s="24" t="n">
        <f aca="false">FilterPrice!AM$7</f>
        <v>20</v>
      </c>
      <c r="I203" s="24" t="n">
        <f aca="false">FilterPrice!AM$8</f>
        <v>52</v>
      </c>
      <c r="J203" s="24" t="n">
        <f aca="false">FilterPrice!AM$9</f>
        <v>80</v>
      </c>
      <c r="K203" s="24" t="n">
        <f aca="false">AVERAGE(FilterPrice!AM$10:AM$11)</f>
        <v>120</v>
      </c>
      <c r="L203" s="24" t="n">
        <f aca="false">FilterPrice!AM$12</f>
        <v>46.25</v>
      </c>
      <c r="M203" s="24" t="n">
        <f aca="false">AVERAGE(FilterPrice!AM$13:AM$15)</f>
        <v>42.25</v>
      </c>
      <c r="N203" s="24" t="n">
        <f aca="false">AVERAGE(FilterPrice!AM$4:AM$15)</f>
        <v>58.5</v>
      </c>
      <c r="O203" s="24" t="n">
        <f aca="false">AVERAGE(FilterPrice!AM$16:AM$27)</f>
        <v>50.9587500890096</v>
      </c>
      <c r="P203" s="62" t="n">
        <f aca="false">AVERAGE(FilterPrice!AM$28:AM$40)</f>
        <v>44.3020469714434</v>
      </c>
    </row>
    <row r="204" customFormat="false" ht="12.75" hidden="false" customHeight="false" outlineLevel="0" collapsed="false">
      <c r="C204" s="13" t="n">
        <f aca="false">C203+1</f>
        <v>203</v>
      </c>
      <c r="D204" s="109" t="s">
        <v>23798</v>
      </c>
      <c r="E204" s="111" t="str">
        <f aca="false">FilterPrice!AN$4</f>
        <v/>
      </c>
      <c r="F204" s="24" t="str">
        <f aca="false">FilterPrice!AN$5</f>
        <v/>
      </c>
      <c r="G204" s="24" t="n">
        <f aca="false">FilterPrice!AN$6</f>
        <v>28</v>
      </c>
      <c r="H204" s="24" t="n">
        <f aca="false">FilterPrice!AN$7</f>
        <v>28</v>
      </c>
      <c r="I204" s="24" t="n">
        <f aca="false">FilterPrice!AN$8</f>
        <v>46.75</v>
      </c>
      <c r="J204" s="24" t="n">
        <f aca="false">FilterPrice!AN$9</f>
        <v>73.9999923706055</v>
      </c>
      <c r="K204" s="24" t="n">
        <f aca="false">AVERAGE(FilterPrice!AN$10:AN$11)</f>
        <v>117.25</v>
      </c>
      <c r="L204" s="24" t="n">
        <f aca="false">FilterPrice!AN$12</f>
        <v>43.2500038146973</v>
      </c>
      <c r="M204" s="24" t="n">
        <f aca="false">AVERAGE(FilterPrice!AN$13:AN$15)</f>
        <v>41.5</v>
      </c>
      <c r="N204" s="24" t="n">
        <f aca="false">AVERAGE(FilterPrice!AN$4:AN$15)</f>
        <v>57.8999996185303</v>
      </c>
      <c r="O204" s="24" t="n">
        <f aca="false">AVERAGE(FilterPrice!AN$16:AN$27)</f>
        <v>48.5617799758911</v>
      </c>
      <c r="P204" s="62" t="n">
        <f aca="false">AVERAGE(FilterPrice!AN$28:AN$40)</f>
        <v>43.6687636986757</v>
      </c>
    </row>
    <row r="205" customFormat="false" ht="12.75" hidden="false" customHeight="false" outlineLevel="0" collapsed="false">
      <c r="C205" s="13" t="n">
        <f aca="false">C204+1</f>
        <v>204</v>
      </c>
      <c r="D205" s="109" t="s">
        <v>23799</v>
      </c>
      <c r="E205" s="111" t="str">
        <f aca="false">FilterPrice!AO$4</f>
        <v/>
      </c>
      <c r="F205" s="24" t="str">
        <f aca="false">FilterPrice!AO$5</f>
        <v/>
      </c>
      <c r="G205" s="24" t="n">
        <f aca="false">FilterPrice!AO$6</f>
        <v>37.9969177246094</v>
      </c>
      <c r="H205" s="24" t="n">
        <f aca="false">FilterPrice!AO$7</f>
        <v>37.9969177246094</v>
      </c>
      <c r="I205" s="24" t="n">
        <f aca="false">FilterPrice!AO$8</f>
        <v>43.75</v>
      </c>
      <c r="J205" s="24" t="n">
        <f aca="false">FilterPrice!AO$9</f>
        <v>65.9999923706055</v>
      </c>
      <c r="K205" s="24" t="n">
        <f aca="false">AVERAGE(FilterPrice!AO$10:AO$11)</f>
        <v>101.25</v>
      </c>
      <c r="L205" s="24" t="n">
        <f aca="false">FilterPrice!AO$12</f>
        <v>41.7499961853027</v>
      </c>
      <c r="M205" s="24" t="n">
        <f aca="false">AVERAGE(FilterPrice!AO$13:AO$15)</f>
        <v>39.2730712890625</v>
      </c>
      <c r="N205" s="24" t="n">
        <f aca="false">AVERAGE(FilterPrice!AO$4:AO$15)</f>
        <v>54.7813037872314</v>
      </c>
      <c r="O205" s="24" t="n">
        <f aca="false">AVERAGE(FilterPrice!AO$16:AO$27)</f>
        <v>47.6955715815226</v>
      </c>
      <c r="P205" s="62" t="n">
        <f aca="false">AVERAGE(FilterPrice!AO$28:AO$40)</f>
        <v>45.4661644666623</v>
      </c>
    </row>
    <row r="206" customFormat="false" ht="12.75" hidden="false" customHeight="false" outlineLevel="0" collapsed="false">
      <c r="C206" s="13" t="n">
        <f aca="false">C205+1</f>
        <v>205</v>
      </c>
      <c r="D206" s="109" t="s">
        <v>23800</v>
      </c>
      <c r="E206" s="111" t="str">
        <f aca="false">FilterPrice!AP$4</f>
        <v/>
      </c>
      <c r="F206" s="24" t="str">
        <f aca="false">FilterPrice!AP$5</f>
        <v/>
      </c>
      <c r="G206" s="24" t="n">
        <f aca="false">FilterPrice!AP$6</f>
        <v>38</v>
      </c>
      <c r="H206" s="24" t="n">
        <f aca="false">FilterPrice!AP$7</f>
        <v>38</v>
      </c>
      <c r="I206" s="24" t="n">
        <f aca="false">FilterPrice!AP$8</f>
        <v>49.25</v>
      </c>
      <c r="J206" s="24" t="n">
        <f aca="false">FilterPrice!AP$9</f>
        <v>75.2499923706055</v>
      </c>
      <c r="K206" s="24" t="n">
        <f aca="false">AVERAGE(FilterPrice!AP$10:AP$11)</f>
        <v>117.75</v>
      </c>
      <c r="L206" s="24" t="n">
        <f aca="false">FilterPrice!AP$12</f>
        <v>51.7500038146973</v>
      </c>
      <c r="M206" s="24" t="n">
        <f aca="false">AVERAGE(FilterPrice!AP$13:AP$15)</f>
        <v>44.5</v>
      </c>
      <c r="N206" s="24" t="n">
        <f aca="false">AVERAGE(FilterPrice!AP$4:AP$15)</f>
        <v>62.1249996185303</v>
      </c>
      <c r="O206" s="24" t="n">
        <f aca="false">AVERAGE(FilterPrice!AP$16:AP$27)</f>
        <v>49.6034466425578</v>
      </c>
      <c r="P206" s="62" t="n">
        <f aca="false">AVERAGE(FilterPrice!AP$28:AP$40)</f>
        <v>44.5997733580761</v>
      </c>
    </row>
    <row r="207" customFormat="false" ht="12.75" hidden="false" customHeight="false" outlineLevel="0" collapsed="false">
      <c r="C207" s="13" t="n">
        <f aca="false">C206+1</f>
        <v>206</v>
      </c>
      <c r="D207" s="112" t="s">
        <v>23801</v>
      </c>
      <c r="E207" s="111" t="str">
        <f aca="false">FilterPrice!AQ$4</f>
        <v/>
      </c>
      <c r="F207" s="24" t="str">
        <f aca="false">FilterPrice!AQ$5</f>
        <v/>
      </c>
      <c r="G207" s="24" t="n">
        <f aca="false">FilterPrice!AQ$6</f>
        <v>30</v>
      </c>
      <c r="H207" s="24" t="n">
        <f aca="false">FilterPrice!AQ$7</f>
        <v>30</v>
      </c>
      <c r="I207" s="24" t="n">
        <f aca="false">FilterPrice!AQ$8</f>
        <v>43.75</v>
      </c>
      <c r="J207" s="24" t="n">
        <f aca="false">FilterPrice!AQ$9</f>
        <v>70.4999923706055</v>
      </c>
      <c r="K207" s="24" t="n">
        <f aca="false">AVERAGE(FilterPrice!AQ$10:AQ$11)</f>
        <v>112.75</v>
      </c>
      <c r="L207" s="24" t="n">
        <f aca="false">FilterPrice!AQ$12</f>
        <v>40.9999961853027</v>
      </c>
      <c r="M207" s="24" t="n">
        <f aca="false">AVERAGE(FilterPrice!AQ$13:AQ$15)</f>
        <v>40.5233319600423</v>
      </c>
      <c r="N207" s="24" t="n">
        <f aca="false">AVERAGE(FilterPrice!AQ$4:AQ$15)</f>
        <v>56.2319984436035</v>
      </c>
      <c r="O207" s="24" t="n">
        <f aca="false">AVERAGE(FilterPrice!AQ$16:AQ$27)</f>
        <v>47.1391124725342</v>
      </c>
      <c r="P207" s="62" t="n">
        <f aca="false">AVERAGE(FilterPrice!AQ$28:AQ$40)</f>
        <v>41.8342377677331</v>
      </c>
    </row>
    <row r="208" customFormat="false" ht="12.75" hidden="false" customHeight="false" outlineLevel="0" collapsed="false">
      <c r="C208" s="13" t="n">
        <f aca="false">C207+1</f>
        <v>207</v>
      </c>
      <c r="D208" s="109" t="s">
        <v>23802</v>
      </c>
      <c r="E208" s="111" t="str">
        <f aca="false">FilterPrice!AR$4</f>
        <v/>
      </c>
      <c r="F208" s="24" t="str">
        <f aca="false">FilterPrice!AR$5</f>
        <v/>
      </c>
      <c r="G208" s="24" t="n">
        <f aca="false">FilterPrice!AR$6</f>
        <v>38.5</v>
      </c>
      <c r="H208" s="24" t="n">
        <f aca="false">FilterPrice!AR$7</f>
        <v>38.5</v>
      </c>
      <c r="I208" s="24" t="n">
        <f aca="false">FilterPrice!AR$8</f>
        <v>55.75</v>
      </c>
      <c r="J208" s="24" t="n">
        <f aca="false">FilterPrice!AR$9</f>
        <v>82.5</v>
      </c>
      <c r="K208" s="24" t="n">
        <f aca="false">AVERAGE(FilterPrice!AR$10:AR$11)</f>
        <v>122.75</v>
      </c>
      <c r="L208" s="24" t="n">
        <f aca="false">FilterPrice!AR$12</f>
        <v>49.75</v>
      </c>
      <c r="M208" s="24" t="n">
        <f aca="false">AVERAGE(FilterPrice!AR$13:AR$15)</f>
        <v>45.75</v>
      </c>
      <c r="N208" s="24" t="n">
        <f aca="false">AVERAGE(FilterPrice!AR$4:AR$15)</f>
        <v>64.775</v>
      </c>
      <c r="O208" s="24" t="n">
        <f aca="false">AVERAGE(FilterPrice!AR$16:AR$27)</f>
        <v>52.0200001398722</v>
      </c>
      <c r="P208" s="62" t="n">
        <f aca="false">AVERAGE(FilterPrice!AR$28:AR$40)</f>
        <v>45.361758525555</v>
      </c>
    </row>
    <row r="209" customFormat="false" ht="12.75" hidden="false" customHeight="false" outlineLevel="0" collapsed="false">
      <c r="C209" s="13" t="n">
        <f aca="false">C208+1</f>
        <v>208</v>
      </c>
      <c r="D209" s="104" t="s">
        <v>23803</v>
      </c>
      <c r="E209" s="113" t="str">
        <f aca="false">FilterPrice!AS$4</f>
        <v/>
      </c>
      <c r="F209" s="65" t="str">
        <f aca="false">FilterPrice!AS$5</f>
        <v/>
      </c>
      <c r="G209" s="65" t="n">
        <f aca="false">FilterPrice!AS$6</f>
        <v>43.9999885559082</v>
      </c>
      <c r="H209" s="65" t="n">
        <f aca="false">FilterPrice!AS$7</f>
        <v>43.9999885559082</v>
      </c>
      <c r="I209" s="65" t="n">
        <f aca="false">FilterPrice!AS$8</f>
        <v>58.75</v>
      </c>
      <c r="J209" s="65" t="n">
        <f aca="false">FilterPrice!AS$9</f>
        <v>69</v>
      </c>
      <c r="K209" s="65" t="n">
        <f aca="false">AVERAGE(FilterPrice!AS$10:AS$11)</f>
        <v>93</v>
      </c>
      <c r="L209" s="65" t="n">
        <f aca="false">FilterPrice!AS$12</f>
        <v>55.5000038146973</v>
      </c>
      <c r="M209" s="65" t="n">
        <f aca="false">AVERAGE(FilterPrice!AS$13:AS$15)</f>
        <v>46.4833234151204</v>
      </c>
      <c r="N209" s="65" t="n">
        <f aca="false">AVERAGE(FilterPrice!AS$4:AS$15)</f>
        <v>59.6699951171875</v>
      </c>
      <c r="O209" s="65" t="n">
        <f aca="false">AVERAGE(FilterPrice!AS$16:AS$27)</f>
        <v>47.0866638819377</v>
      </c>
      <c r="P209" s="66" t="n">
        <f aca="false">AVERAGE(FilterPrice!AS$28:AS$40)</f>
        <v>44.4235231106098</v>
      </c>
    </row>
    <row r="210" customFormat="false" ht="12.75" hidden="false" customHeight="false" outlineLevel="0" collapsed="false">
      <c r="A210" s="13" t="n">
        <f aca="false">A197+1</f>
        <v>17</v>
      </c>
      <c r="B210" s="104" t="n">
        <f aca="false">FilterPrice!$A$1</f>
        <v>36981</v>
      </c>
      <c r="C210" s="13" t="n">
        <f aca="false">C209+1</f>
        <v>209</v>
      </c>
      <c r="D210" s="109" t="s">
        <v>23791</v>
      </c>
      <c r="E210" s="110" t="str">
        <f aca="false">FilterPrice!AG$4</f>
        <v/>
      </c>
      <c r="F210" s="59" t="str">
        <f aca="false">FilterPrice!AG$5</f>
        <v/>
      </c>
      <c r="G210" s="59" t="n">
        <f aca="false">FilterPrice!AG$6</f>
        <v>46</v>
      </c>
      <c r="H210" s="59" t="n">
        <f aca="false">FilterPrice!AG$7</f>
        <v>46</v>
      </c>
      <c r="I210" s="59" t="n">
        <f aca="false">FilterPrice!AG$8</f>
        <v>60.25</v>
      </c>
      <c r="J210" s="59" t="n">
        <f aca="false">FilterPrice!AG$9</f>
        <v>76.75</v>
      </c>
      <c r="K210" s="59" t="n">
        <f aca="false">AVERAGE(FilterPrice!AG$10:AG$11)</f>
        <v>112</v>
      </c>
      <c r="L210" s="59" t="n">
        <f aca="false">FilterPrice!AG$12</f>
        <v>59</v>
      </c>
      <c r="M210" s="59" t="n">
        <f aca="false">AVERAGE(FilterPrice!AG$13:AG$15)</f>
        <v>54.5</v>
      </c>
      <c r="N210" s="59" t="n">
        <f aca="false">AVERAGE(FilterPrice!AG$4:AG$15)</f>
        <v>67.55</v>
      </c>
      <c r="O210" s="59" t="n">
        <f aca="false">AVERAGE(FilterPrice!AG$16:AG$27)</f>
        <v>59.9375</v>
      </c>
      <c r="P210" s="60" t="n">
        <f aca="false">AVERAGE(FilterPrice!AG$28:AG$40)</f>
        <v>53.0955128205128</v>
      </c>
    </row>
    <row r="211" customFormat="false" ht="12.75" hidden="false" customHeight="false" outlineLevel="0" collapsed="false">
      <c r="C211" s="13" t="n">
        <f aca="false">C210+1</f>
        <v>210</v>
      </c>
      <c r="D211" s="109" t="s">
        <v>23792</v>
      </c>
      <c r="E211" s="111" t="str">
        <f aca="false">FilterPrice!AH$4</f>
        <v/>
      </c>
      <c r="F211" s="24" t="str">
        <f aca="false">FilterPrice!AH$5</f>
        <v/>
      </c>
      <c r="G211" s="24" t="n">
        <f aca="false">FilterPrice!AH$6</f>
        <v>33</v>
      </c>
      <c r="H211" s="24" t="n">
        <f aca="false">FilterPrice!AH$7</f>
        <v>33</v>
      </c>
      <c r="I211" s="24" t="n">
        <f aca="false">FilterPrice!AH$8</f>
        <v>48.25</v>
      </c>
      <c r="J211" s="24" t="n">
        <f aca="false">FilterPrice!AH$9</f>
        <v>74</v>
      </c>
      <c r="K211" s="24" t="n">
        <f aca="false">AVERAGE(FilterPrice!AH$10:AH$11)</f>
        <v>113.75</v>
      </c>
      <c r="L211" s="24" t="n">
        <f aca="false">FilterPrice!AH$12</f>
        <v>44</v>
      </c>
      <c r="M211" s="24" t="n">
        <f aca="false">AVERAGE(FilterPrice!AH$13:AH$15)</f>
        <v>40.9166666666667</v>
      </c>
      <c r="N211" s="24" t="n">
        <f aca="false">AVERAGE(FilterPrice!AH$4:AH$15)</f>
        <v>58.25</v>
      </c>
      <c r="O211" s="24" t="n">
        <f aca="false">AVERAGE(FilterPrice!AH$16:AH$27)</f>
        <v>50.25</v>
      </c>
      <c r="P211" s="62" t="n">
        <f aca="false">AVERAGE(FilterPrice!AH$28:AH$40)</f>
        <v>45.5446793116056</v>
      </c>
    </row>
    <row r="212" customFormat="false" ht="12.75" hidden="false" customHeight="false" outlineLevel="0" collapsed="false">
      <c r="C212" s="13" t="n">
        <f aca="false">C211+1</f>
        <v>211</v>
      </c>
      <c r="D212" s="109" t="s">
        <v>23793</v>
      </c>
      <c r="E212" s="111" t="str">
        <f aca="false">FilterPrice!AI$4</f>
        <v/>
      </c>
      <c r="F212" s="24" t="str">
        <f aca="false">FilterPrice!AI$5</f>
        <v/>
      </c>
      <c r="G212" s="24" t="n">
        <f aca="false">FilterPrice!AI$6</f>
        <v>51</v>
      </c>
      <c r="H212" s="24" t="n">
        <f aca="false">FilterPrice!AI$7</f>
        <v>51</v>
      </c>
      <c r="I212" s="24" t="n">
        <f aca="false">FilterPrice!AI$8</f>
        <v>58.5</v>
      </c>
      <c r="J212" s="24" t="n">
        <f aca="false">FilterPrice!AI$9</f>
        <v>76</v>
      </c>
      <c r="K212" s="24" t="n">
        <f aca="false">AVERAGE(FilterPrice!AI$10:AI$11)</f>
        <v>100.5</v>
      </c>
      <c r="L212" s="24" t="n">
        <f aca="false">FilterPrice!AI$12</f>
        <v>57</v>
      </c>
      <c r="M212" s="24" t="n">
        <f aca="false">AVERAGE(FilterPrice!AI$13:AI$15)</f>
        <v>55.75</v>
      </c>
      <c r="N212" s="24" t="n">
        <f aca="false">AVERAGE(FilterPrice!AI$4:AI$15)</f>
        <v>66.175</v>
      </c>
      <c r="O212" s="24" t="n">
        <f aca="false">AVERAGE(FilterPrice!AI$16:AI$27)</f>
        <v>58.2708333333333</v>
      </c>
      <c r="P212" s="62" t="n">
        <f aca="false">AVERAGE(FilterPrice!AI$28:AI$40)</f>
        <v>49.2141025641026</v>
      </c>
    </row>
    <row r="213" customFormat="false" ht="12.75" hidden="false" customHeight="false" outlineLevel="0" collapsed="false">
      <c r="C213" s="13" t="n">
        <f aca="false">C212+1</f>
        <v>212</v>
      </c>
      <c r="D213" s="109" t="s">
        <v>23794</v>
      </c>
      <c r="E213" s="111" t="str">
        <f aca="false">FilterPrice!AJ$4</f>
        <v/>
      </c>
      <c r="F213" s="24" t="str">
        <f aca="false">FilterPrice!AJ$5</f>
        <v/>
      </c>
      <c r="G213" s="24" t="n">
        <f aca="false">FilterPrice!AJ$6</f>
        <v>35.5</v>
      </c>
      <c r="H213" s="24" t="n">
        <f aca="false">FilterPrice!AJ$7</f>
        <v>35.5</v>
      </c>
      <c r="I213" s="24" t="n">
        <f aca="false">FilterPrice!AJ$8</f>
        <v>45</v>
      </c>
      <c r="J213" s="24" t="n">
        <f aca="false">FilterPrice!AJ$9</f>
        <v>56.25</v>
      </c>
      <c r="K213" s="24" t="n">
        <f aca="false">AVERAGE(FilterPrice!AJ$10:AJ$11)</f>
        <v>71</v>
      </c>
      <c r="L213" s="24" t="n">
        <f aca="false">FilterPrice!AJ$12</f>
        <v>44.5</v>
      </c>
      <c r="M213" s="24" t="n">
        <f aca="false">AVERAGE(FilterPrice!AJ$13:AJ$15)</f>
        <v>42.25</v>
      </c>
      <c r="N213" s="24" t="n">
        <f aca="false">AVERAGE(FilterPrice!AJ$4:AJ$15)</f>
        <v>48.55</v>
      </c>
      <c r="O213" s="24" t="n">
        <f aca="false">AVERAGE(FilterPrice!AJ$16:AJ$27)</f>
        <v>45</v>
      </c>
      <c r="P213" s="62" t="n">
        <f aca="false">AVERAGE(FilterPrice!AJ$28:AJ$40)</f>
        <v>41.199358974359</v>
      </c>
    </row>
    <row r="214" customFormat="false" ht="12.75" hidden="false" customHeight="false" outlineLevel="0" collapsed="false">
      <c r="C214" s="13" t="n">
        <f aca="false">C213+1</f>
        <v>213</v>
      </c>
      <c r="D214" s="109" t="s">
        <v>23795</v>
      </c>
      <c r="E214" s="111" t="str">
        <f aca="false">FilterPrice!AK$4</f>
        <v/>
      </c>
      <c r="F214" s="24" t="str">
        <f aca="false">FilterPrice!AK$5</f>
        <v/>
      </c>
      <c r="G214" s="24" t="n">
        <f aca="false">FilterPrice!AK$6</f>
        <v>33</v>
      </c>
      <c r="H214" s="24" t="n">
        <f aca="false">FilterPrice!AK$7</f>
        <v>33</v>
      </c>
      <c r="I214" s="24" t="n">
        <f aca="false">FilterPrice!AK$8</f>
        <v>48.25</v>
      </c>
      <c r="J214" s="24" t="n">
        <f aca="false">FilterPrice!AK$9</f>
        <v>74</v>
      </c>
      <c r="K214" s="24" t="n">
        <f aca="false">AVERAGE(FilterPrice!AK$10:AK$11)</f>
        <v>114</v>
      </c>
      <c r="L214" s="24" t="n">
        <f aca="false">FilterPrice!AK$12</f>
        <v>46</v>
      </c>
      <c r="M214" s="24" t="n">
        <f aca="false">AVERAGE(FilterPrice!AK$13:AK$15)</f>
        <v>42</v>
      </c>
      <c r="N214" s="24" t="n">
        <f aca="false">AVERAGE(FilterPrice!AK$4:AK$15)</f>
        <v>58.825</v>
      </c>
      <c r="O214" s="24" t="n">
        <f aca="false">AVERAGE(FilterPrice!AK$16:AK$27)</f>
        <v>50.7291666666667</v>
      </c>
      <c r="P214" s="62" t="n">
        <f aca="false">AVERAGE(FilterPrice!AK$28:AK$40)</f>
        <v>43.2708333333333</v>
      </c>
    </row>
    <row r="215" customFormat="false" ht="12.75" hidden="false" customHeight="false" outlineLevel="0" collapsed="false">
      <c r="C215" s="13" t="n">
        <f aca="false">C214+1</f>
        <v>214</v>
      </c>
      <c r="D215" s="109" t="s">
        <v>23796</v>
      </c>
      <c r="E215" s="111" t="str">
        <f aca="false">FilterPrice!AL$4</f>
        <v/>
      </c>
      <c r="F215" s="24" t="str">
        <f aca="false">FilterPrice!AL$5</f>
        <v/>
      </c>
      <c r="G215" s="24" t="n">
        <f aca="false">FilterPrice!AL$6</f>
        <v>55</v>
      </c>
      <c r="H215" s="24" t="n">
        <f aca="false">FilterPrice!AL$7</f>
        <v>55</v>
      </c>
      <c r="I215" s="24" t="n">
        <f aca="false">FilterPrice!AL$8</f>
        <v>67.25</v>
      </c>
      <c r="J215" s="24" t="n">
        <f aca="false">FilterPrice!AL$9</f>
        <v>86.5</v>
      </c>
      <c r="K215" s="24" t="n">
        <f aca="false">AVERAGE(FilterPrice!AL$10:AL$11)</f>
        <v>127.75</v>
      </c>
      <c r="L215" s="24" t="n">
        <f aca="false">FilterPrice!AL$12</f>
        <v>64.75</v>
      </c>
      <c r="M215" s="24" t="n">
        <f aca="false">AVERAGE(FilterPrice!AL$13:AL$15)</f>
        <v>59.5</v>
      </c>
      <c r="N215" s="24" t="n">
        <f aca="false">AVERAGE(FilterPrice!AL$4:AL$15)</f>
        <v>76.25</v>
      </c>
      <c r="O215" s="24" t="n">
        <f aca="false">AVERAGE(FilterPrice!AL$16:AL$27)</f>
        <v>68.375</v>
      </c>
      <c r="P215" s="62" t="n">
        <f aca="false">AVERAGE(FilterPrice!AL$28:AL$40)</f>
        <v>62.2366025641026</v>
      </c>
    </row>
    <row r="216" customFormat="false" ht="12.75" hidden="false" customHeight="false" outlineLevel="0" collapsed="false">
      <c r="C216" s="13" t="n">
        <f aca="false">C215+1</f>
        <v>215</v>
      </c>
      <c r="D216" s="109" t="s">
        <v>23797</v>
      </c>
      <c r="E216" s="111" t="str">
        <f aca="false">FilterPrice!AM$4</f>
        <v/>
      </c>
      <c r="F216" s="24" t="str">
        <f aca="false">FilterPrice!AM$5</f>
        <v/>
      </c>
      <c r="G216" s="24" t="n">
        <f aca="false">FilterPrice!AM$6</f>
        <v>20</v>
      </c>
      <c r="H216" s="24" t="n">
        <f aca="false">FilterPrice!AM$7</f>
        <v>20</v>
      </c>
      <c r="I216" s="24" t="n">
        <f aca="false">FilterPrice!AM$8</f>
        <v>52</v>
      </c>
      <c r="J216" s="24" t="n">
        <f aca="false">FilterPrice!AM$9</f>
        <v>80</v>
      </c>
      <c r="K216" s="24" t="n">
        <f aca="false">AVERAGE(FilterPrice!AM$10:AM$11)</f>
        <v>120</v>
      </c>
      <c r="L216" s="24" t="n">
        <f aca="false">FilterPrice!AM$12</f>
        <v>46.25</v>
      </c>
      <c r="M216" s="24" t="n">
        <f aca="false">AVERAGE(FilterPrice!AM$13:AM$15)</f>
        <v>42.25</v>
      </c>
      <c r="N216" s="24" t="n">
        <f aca="false">AVERAGE(FilterPrice!AM$4:AM$15)</f>
        <v>58.5</v>
      </c>
      <c r="O216" s="24" t="n">
        <f aca="false">AVERAGE(FilterPrice!AM$16:AM$27)</f>
        <v>50.9587500890096</v>
      </c>
      <c r="P216" s="62" t="n">
        <f aca="false">AVERAGE(FilterPrice!AM$28:AM$40)</f>
        <v>44.3020469714434</v>
      </c>
    </row>
    <row r="217" customFormat="false" ht="12.75" hidden="false" customHeight="false" outlineLevel="0" collapsed="false">
      <c r="C217" s="13" t="n">
        <f aca="false">C216+1</f>
        <v>216</v>
      </c>
      <c r="D217" s="109" t="s">
        <v>23798</v>
      </c>
      <c r="E217" s="111" t="str">
        <f aca="false">FilterPrice!AN$4</f>
        <v/>
      </c>
      <c r="F217" s="24" t="str">
        <f aca="false">FilterPrice!AN$5</f>
        <v/>
      </c>
      <c r="G217" s="24" t="n">
        <f aca="false">FilterPrice!AN$6</f>
        <v>28</v>
      </c>
      <c r="H217" s="24" t="n">
        <f aca="false">FilterPrice!AN$7</f>
        <v>28</v>
      </c>
      <c r="I217" s="24" t="n">
        <f aca="false">FilterPrice!AN$8</f>
        <v>46.75</v>
      </c>
      <c r="J217" s="24" t="n">
        <f aca="false">FilterPrice!AN$9</f>
        <v>73.9999923706055</v>
      </c>
      <c r="K217" s="24" t="n">
        <f aca="false">AVERAGE(FilterPrice!AN$10:AN$11)</f>
        <v>117.25</v>
      </c>
      <c r="L217" s="24" t="n">
        <f aca="false">FilterPrice!AN$12</f>
        <v>43.2500038146973</v>
      </c>
      <c r="M217" s="24" t="n">
        <f aca="false">AVERAGE(FilterPrice!AN$13:AN$15)</f>
        <v>41.5</v>
      </c>
      <c r="N217" s="24" t="n">
        <f aca="false">AVERAGE(FilterPrice!AN$4:AN$15)</f>
        <v>57.8999996185303</v>
      </c>
      <c r="O217" s="24" t="n">
        <f aca="false">AVERAGE(FilterPrice!AN$16:AN$27)</f>
        <v>48.5617799758911</v>
      </c>
      <c r="P217" s="62" t="n">
        <f aca="false">AVERAGE(FilterPrice!AN$28:AN$40)</f>
        <v>43.6687636986757</v>
      </c>
    </row>
    <row r="218" customFormat="false" ht="12.75" hidden="false" customHeight="false" outlineLevel="0" collapsed="false">
      <c r="C218" s="13" t="n">
        <f aca="false">C217+1</f>
        <v>217</v>
      </c>
      <c r="D218" s="109" t="s">
        <v>23799</v>
      </c>
      <c r="E218" s="111" t="str">
        <f aca="false">FilterPrice!AO$4</f>
        <v/>
      </c>
      <c r="F218" s="24" t="str">
        <f aca="false">FilterPrice!AO$5</f>
        <v/>
      </c>
      <c r="G218" s="24" t="n">
        <f aca="false">FilterPrice!AO$6</f>
        <v>37.9969177246094</v>
      </c>
      <c r="H218" s="24" t="n">
        <f aca="false">FilterPrice!AO$7</f>
        <v>37.9969177246094</v>
      </c>
      <c r="I218" s="24" t="n">
        <f aca="false">FilterPrice!AO$8</f>
        <v>43.75</v>
      </c>
      <c r="J218" s="24" t="n">
        <f aca="false">FilterPrice!AO$9</f>
        <v>65.9999923706055</v>
      </c>
      <c r="K218" s="24" t="n">
        <f aca="false">AVERAGE(FilterPrice!AO$10:AO$11)</f>
        <v>101.25</v>
      </c>
      <c r="L218" s="24" t="n">
        <f aca="false">FilterPrice!AO$12</f>
        <v>41.7499961853027</v>
      </c>
      <c r="M218" s="24" t="n">
        <f aca="false">AVERAGE(FilterPrice!AO$13:AO$15)</f>
        <v>39.2730712890625</v>
      </c>
      <c r="N218" s="24" t="n">
        <f aca="false">AVERAGE(FilterPrice!AO$4:AO$15)</f>
        <v>54.7813037872314</v>
      </c>
      <c r="O218" s="24" t="n">
        <f aca="false">AVERAGE(FilterPrice!AO$16:AO$27)</f>
        <v>47.6955715815226</v>
      </c>
      <c r="P218" s="62" t="n">
        <f aca="false">AVERAGE(FilterPrice!AO$28:AO$40)</f>
        <v>45.4661644666623</v>
      </c>
    </row>
    <row r="219" customFormat="false" ht="12.75" hidden="false" customHeight="false" outlineLevel="0" collapsed="false">
      <c r="C219" s="13" t="n">
        <f aca="false">C218+1</f>
        <v>218</v>
      </c>
      <c r="D219" s="109" t="s">
        <v>23800</v>
      </c>
      <c r="E219" s="111" t="str">
        <f aca="false">FilterPrice!AP$4</f>
        <v/>
      </c>
      <c r="F219" s="24" t="str">
        <f aca="false">FilterPrice!AP$5</f>
        <v/>
      </c>
      <c r="G219" s="24" t="n">
        <f aca="false">FilterPrice!AP$6</f>
        <v>38</v>
      </c>
      <c r="H219" s="24" t="n">
        <f aca="false">FilterPrice!AP$7</f>
        <v>38</v>
      </c>
      <c r="I219" s="24" t="n">
        <f aca="false">FilterPrice!AP$8</f>
        <v>49.25</v>
      </c>
      <c r="J219" s="24" t="n">
        <f aca="false">FilterPrice!AP$9</f>
        <v>75.2499923706055</v>
      </c>
      <c r="K219" s="24" t="n">
        <f aca="false">AVERAGE(FilterPrice!AP$10:AP$11)</f>
        <v>117.75</v>
      </c>
      <c r="L219" s="24" t="n">
        <f aca="false">FilterPrice!AP$12</f>
        <v>51.7500038146973</v>
      </c>
      <c r="M219" s="24" t="n">
        <f aca="false">AVERAGE(FilterPrice!AP$13:AP$15)</f>
        <v>44.5</v>
      </c>
      <c r="N219" s="24" t="n">
        <f aca="false">AVERAGE(FilterPrice!AP$4:AP$15)</f>
        <v>62.1249996185303</v>
      </c>
      <c r="O219" s="24" t="n">
        <f aca="false">AVERAGE(FilterPrice!AP$16:AP$27)</f>
        <v>49.6034466425578</v>
      </c>
      <c r="P219" s="62" t="n">
        <f aca="false">AVERAGE(FilterPrice!AP$28:AP$40)</f>
        <v>44.5997733580761</v>
      </c>
    </row>
    <row r="220" customFormat="false" ht="12.75" hidden="false" customHeight="false" outlineLevel="0" collapsed="false">
      <c r="C220" s="13" t="n">
        <f aca="false">C219+1</f>
        <v>219</v>
      </c>
      <c r="D220" s="112" t="s">
        <v>23801</v>
      </c>
      <c r="E220" s="111" t="str">
        <f aca="false">FilterPrice!AQ$4</f>
        <v/>
      </c>
      <c r="F220" s="24" t="str">
        <f aca="false">FilterPrice!AQ$5</f>
        <v/>
      </c>
      <c r="G220" s="24" t="n">
        <f aca="false">FilterPrice!AQ$6</f>
        <v>30</v>
      </c>
      <c r="H220" s="24" t="n">
        <f aca="false">FilterPrice!AQ$7</f>
        <v>30</v>
      </c>
      <c r="I220" s="24" t="n">
        <f aca="false">FilterPrice!AQ$8</f>
        <v>43.75</v>
      </c>
      <c r="J220" s="24" t="n">
        <f aca="false">FilterPrice!AQ$9</f>
        <v>70.4999923706055</v>
      </c>
      <c r="K220" s="24" t="n">
        <f aca="false">AVERAGE(FilterPrice!AQ$10:AQ$11)</f>
        <v>112.75</v>
      </c>
      <c r="L220" s="24" t="n">
        <f aca="false">FilterPrice!AQ$12</f>
        <v>40.9999961853027</v>
      </c>
      <c r="M220" s="24" t="n">
        <f aca="false">AVERAGE(FilterPrice!AQ$13:AQ$15)</f>
        <v>40.5233319600423</v>
      </c>
      <c r="N220" s="24" t="n">
        <f aca="false">AVERAGE(FilterPrice!AQ$4:AQ$15)</f>
        <v>56.2319984436035</v>
      </c>
      <c r="O220" s="24" t="n">
        <f aca="false">AVERAGE(FilterPrice!AQ$16:AQ$27)</f>
        <v>47.1391124725342</v>
      </c>
      <c r="P220" s="62" t="n">
        <f aca="false">AVERAGE(FilterPrice!AQ$28:AQ$40)</f>
        <v>41.8342377677331</v>
      </c>
    </row>
    <row r="221" customFormat="false" ht="12.75" hidden="false" customHeight="false" outlineLevel="0" collapsed="false">
      <c r="C221" s="13" t="n">
        <f aca="false">C220+1</f>
        <v>220</v>
      </c>
      <c r="D221" s="109" t="s">
        <v>23802</v>
      </c>
      <c r="E221" s="111" t="str">
        <f aca="false">FilterPrice!AR$4</f>
        <v/>
      </c>
      <c r="F221" s="24" t="str">
        <f aca="false">FilterPrice!AR$5</f>
        <v/>
      </c>
      <c r="G221" s="24" t="n">
        <f aca="false">FilterPrice!AR$6</f>
        <v>38.5</v>
      </c>
      <c r="H221" s="24" t="n">
        <f aca="false">FilterPrice!AR$7</f>
        <v>38.5</v>
      </c>
      <c r="I221" s="24" t="n">
        <f aca="false">FilterPrice!AR$8</f>
        <v>55.75</v>
      </c>
      <c r="J221" s="24" t="n">
        <f aca="false">FilterPrice!AR$9</f>
        <v>82.5</v>
      </c>
      <c r="K221" s="24" t="n">
        <f aca="false">AVERAGE(FilterPrice!AR$10:AR$11)</f>
        <v>122.75</v>
      </c>
      <c r="L221" s="24" t="n">
        <f aca="false">FilterPrice!AR$12</f>
        <v>49.75</v>
      </c>
      <c r="M221" s="24" t="n">
        <f aca="false">AVERAGE(FilterPrice!AR$13:AR$15)</f>
        <v>45.75</v>
      </c>
      <c r="N221" s="24" t="n">
        <f aca="false">AVERAGE(FilterPrice!AR$4:AR$15)</f>
        <v>64.775</v>
      </c>
      <c r="O221" s="24" t="n">
        <f aca="false">AVERAGE(FilterPrice!AR$16:AR$27)</f>
        <v>52.0200001398722</v>
      </c>
      <c r="P221" s="62" t="n">
        <f aca="false">AVERAGE(FilterPrice!AR$28:AR$40)</f>
        <v>45.361758525555</v>
      </c>
    </row>
    <row r="222" customFormat="false" ht="12.75" hidden="false" customHeight="false" outlineLevel="0" collapsed="false">
      <c r="C222" s="13" t="n">
        <f aca="false">C221+1</f>
        <v>221</v>
      </c>
      <c r="D222" s="104" t="s">
        <v>23803</v>
      </c>
      <c r="E222" s="113" t="str">
        <f aca="false">FilterPrice!AS$4</f>
        <v/>
      </c>
      <c r="F222" s="65" t="str">
        <f aca="false">FilterPrice!AS$5</f>
        <v/>
      </c>
      <c r="G222" s="65" t="n">
        <f aca="false">FilterPrice!AS$6</f>
        <v>43.9999885559082</v>
      </c>
      <c r="H222" s="65" t="n">
        <f aca="false">FilterPrice!AS$7</f>
        <v>43.9999885559082</v>
      </c>
      <c r="I222" s="65" t="n">
        <f aca="false">FilterPrice!AS$8</f>
        <v>58.75</v>
      </c>
      <c r="J222" s="65" t="n">
        <f aca="false">FilterPrice!AS$9</f>
        <v>69</v>
      </c>
      <c r="K222" s="65" t="n">
        <f aca="false">AVERAGE(FilterPrice!AS$10:AS$11)</f>
        <v>93</v>
      </c>
      <c r="L222" s="65" t="n">
        <f aca="false">FilterPrice!AS$12</f>
        <v>55.5000038146973</v>
      </c>
      <c r="M222" s="65" t="n">
        <f aca="false">AVERAGE(FilterPrice!AS$13:AS$15)</f>
        <v>46.4833234151204</v>
      </c>
      <c r="N222" s="65" t="n">
        <f aca="false">AVERAGE(FilterPrice!AS$4:AS$15)</f>
        <v>59.6699951171875</v>
      </c>
      <c r="O222" s="65" t="n">
        <f aca="false">AVERAGE(FilterPrice!AS$16:AS$27)</f>
        <v>47.0866638819377</v>
      </c>
      <c r="P222" s="66" t="n">
        <f aca="false">AVERAGE(FilterPrice!AS$28:AS$40)</f>
        <v>44.4235231106098</v>
      </c>
    </row>
    <row r="223" customFormat="false" ht="12.75" hidden="false" customHeight="false" outlineLevel="0" collapsed="false">
      <c r="A223" s="13" t="n">
        <f aca="false">A210+1</f>
        <v>18</v>
      </c>
      <c r="B223" s="104" t="n">
        <f aca="false">FilterPrice!$A$1</f>
        <v>36981</v>
      </c>
      <c r="C223" s="13" t="n">
        <f aca="false">C222+1</f>
        <v>222</v>
      </c>
      <c r="D223" s="109" t="s">
        <v>23791</v>
      </c>
      <c r="E223" s="110" t="str">
        <f aca="false">FilterPrice!AG$4</f>
        <v/>
      </c>
      <c r="F223" s="59" t="str">
        <f aca="false">FilterPrice!AG$5</f>
        <v/>
      </c>
      <c r="G223" s="59" t="n">
        <f aca="false">FilterPrice!AG$6</f>
        <v>46</v>
      </c>
      <c r="H223" s="59" t="n">
        <f aca="false">FilterPrice!AG$7</f>
        <v>46</v>
      </c>
      <c r="I223" s="59" t="n">
        <f aca="false">FilterPrice!AG$8</f>
        <v>60.25</v>
      </c>
      <c r="J223" s="59" t="n">
        <f aca="false">FilterPrice!AG$9</f>
        <v>76.75</v>
      </c>
      <c r="K223" s="59" t="n">
        <f aca="false">AVERAGE(FilterPrice!AG$10:AG$11)</f>
        <v>112</v>
      </c>
      <c r="L223" s="59" t="n">
        <f aca="false">FilterPrice!AG$12</f>
        <v>59</v>
      </c>
      <c r="M223" s="59" t="n">
        <f aca="false">AVERAGE(FilterPrice!AG$13:AG$15)</f>
        <v>54.5</v>
      </c>
      <c r="N223" s="59" t="n">
        <f aca="false">AVERAGE(FilterPrice!AG$4:AG$15)</f>
        <v>67.55</v>
      </c>
      <c r="O223" s="59" t="n">
        <f aca="false">AVERAGE(FilterPrice!AG$16:AG$27)</f>
        <v>59.9375</v>
      </c>
      <c r="P223" s="60" t="n">
        <f aca="false">AVERAGE(FilterPrice!AG$28:AG$40)</f>
        <v>53.0955128205128</v>
      </c>
    </row>
    <row r="224" customFormat="false" ht="12.75" hidden="false" customHeight="false" outlineLevel="0" collapsed="false">
      <c r="C224" s="13" t="n">
        <f aca="false">C223+1</f>
        <v>223</v>
      </c>
      <c r="D224" s="109" t="s">
        <v>23792</v>
      </c>
      <c r="E224" s="111" t="str">
        <f aca="false">FilterPrice!AH$4</f>
        <v/>
      </c>
      <c r="F224" s="24" t="str">
        <f aca="false">FilterPrice!AH$5</f>
        <v/>
      </c>
      <c r="G224" s="24" t="n">
        <f aca="false">FilterPrice!AH$6</f>
        <v>33</v>
      </c>
      <c r="H224" s="24" t="n">
        <f aca="false">FilterPrice!AH$7</f>
        <v>33</v>
      </c>
      <c r="I224" s="24" t="n">
        <f aca="false">FilterPrice!AH$8</f>
        <v>48.25</v>
      </c>
      <c r="J224" s="24" t="n">
        <f aca="false">FilterPrice!AH$9</f>
        <v>74</v>
      </c>
      <c r="K224" s="24" t="n">
        <f aca="false">AVERAGE(FilterPrice!AH$10:AH$11)</f>
        <v>113.75</v>
      </c>
      <c r="L224" s="24" t="n">
        <f aca="false">FilterPrice!AH$12</f>
        <v>44</v>
      </c>
      <c r="M224" s="24" t="n">
        <f aca="false">AVERAGE(FilterPrice!AH$13:AH$15)</f>
        <v>40.9166666666667</v>
      </c>
      <c r="N224" s="24" t="n">
        <f aca="false">AVERAGE(FilterPrice!AH$4:AH$15)</f>
        <v>58.25</v>
      </c>
      <c r="O224" s="24" t="n">
        <f aca="false">AVERAGE(FilterPrice!AH$16:AH$27)</f>
        <v>50.25</v>
      </c>
      <c r="P224" s="62" t="n">
        <f aca="false">AVERAGE(FilterPrice!AH$28:AH$40)</f>
        <v>45.5446793116056</v>
      </c>
    </row>
    <row r="225" customFormat="false" ht="12.75" hidden="false" customHeight="false" outlineLevel="0" collapsed="false">
      <c r="C225" s="13" t="n">
        <f aca="false">C224+1</f>
        <v>224</v>
      </c>
      <c r="D225" s="109" t="s">
        <v>23793</v>
      </c>
      <c r="E225" s="111" t="str">
        <f aca="false">FilterPrice!AI$4</f>
        <v/>
      </c>
      <c r="F225" s="24" t="str">
        <f aca="false">FilterPrice!AI$5</f>
        <v/>
      </c>
      <c r="G225" s="24" t="n">
        <f aca="false">FilterPrice!AI$6</f>
        <v>51</v>
      </c>
      <c r="H225" s="24" t="n">
        <f aca="false">FilterPrice!AI$7</f>
        <v>51</v>
      </c>
      <c r="I225" s="24" t="n">
        <f aca="false">FilterPrice!AI$8</f>
        <v>58.5</v>
      </c>
      <c r="J225" s="24" t="n">
        <f aca="false">FilterPrice!AI$9</f>
        <v>76</v>
      </c>
      <c r="K225" s="24" t="n">
        <f aca="false">AVERAGE(FilterPrice!AI$10:AI$11)</f>
        <v>100.5</v>
      </c>
      <c r="L225" s="24" t="n">
        <f aca="false">FilterPrice!AI$12</f>
        <v>57</v>
      </c>
      <c r="M225" s="24" t="n">
        <f aca="false">AVERAGE(FilterPrice!AI$13:AI$15)</f>
        <v>55.75</v>
      </c>
      <c r="N225" s="24" t="n">
        <f aca="false">AVERAGE(FilterPrice!AI$4:AI$15)</f>
        <v>66.175</v>
      </c>
      <c r="O225" s="24" t="n">
        <f aca="false">AVERAGE(FilterPrice!AI$16:AI$27)</f>
        <v>58.2708333333333</v>
      </c>
      <c r="P225" s="62" t="n">
        <f aca="false">AVERAGE(FilterPrice!AI$28:AI$40)</f>
        <v>49.2141025641026</v>
      </c>
    </row>
    <row r="226" customFormat="false" ht="12.75" hidden="false" customHeight="false" outlineLevel="0" collapsed="false">
      <c r="C226" s="13" t="n">
        <f aca="false">C225+1</f>
        <v>225</v>
      </c>
      <c r="D226" s="109" t="s">
        <v>23794</v>
      </c>
      <c r="E226" s="111" t="str">
        <f aca="false">FilterPrice!AJ$4</f>
        <v/>
      </c>
      <c r="F226" s="24" t="str">
        <f aca="false">FilterPrice!AJ$5</f>
        <v/>
      </c>
      <c r="G226" s="24" t="n">
        <f aca="false">FilterPrice!AJ$6</f>
        <v>35.5</v>
      </c>
      <c r="H226" s="24" t="n">
        <f aca="false">FilterPrice!AJ$7</f>
        <v>35.5</v>
      </c>
      <c r="I226" s="24" t="n">
        <f aca="false">FilterPrice!AJ$8</f>
        <v>45</v>
      </c>
      <c r="J226" s="24" t="n">
        <f aca="false">FilterPrice!AJ$9</f>
        <v>56.25</v>
      </c>
      <c r="K226" s="24" t="n">
        <f aca="false">AVERAGE(FilterPrice!AJ$10:AJ$11)</f>
        <v>71</v>
      </c>
      <c r="L226" s="24" t="n">
        <f aca="false">FilterPrice!AJ$12</f>
        <v>44.5</v>
      </c>
      <c r="M226" s="24" t="n">
        <f aca="false">AVERAGE(FilterPrice!AJ$13:AJ$15)</f>
        <v>42.25</v>
      </c>
      <c r="N226" s="24" t="n">
        <f aca="false">AVERAGE(FilterPrice!AJ$4:AJ$15)</f>
        <v>48.55</v>
      </c>
      <c r="O226" s="24" t="n">
        <f aca="false">AVERAGE(FilterPrice!AJ$16:AJ$27)</f>
        <v>45</v>
      </c>
      <c r="P226" s="62" t="n">
        <f aca="false">AVERAGE(FilterPrice!AJ$28:AJ$40)</f>
        <v>41.199358974359</v>
      </c>
    </row>
    <row r="227" customFormat="false" ht="12.75" hidden="false" customHeight="false" outlineLevel="0" collapsed="false">
      <c r="C227" s="13" t="n">
        <f aca="false">C226+1</f>
        <v>226</v>
      </c>
      <c r="D227" s="109" t="s">
        <v>23795</v>
      </c>
      <c r="E227" s="111" t="str">
        <f aca="false">FilterPrice!AK$4</f>
        <v/>
      </c>
      <c r="F227" s="24" t="str">
        <f aca="false">FilterPrice!AK$5</f>
        <v/>
      </c>
      <c r="G227" s="24" t="n">
        <f aca="false">FilterPrice!AK$6</f>
        <v>33</v>
      </c>
      <c r="H227" s="24" t="n">
        <f aca="false">FilterPrice!AK$7</f>
        <v>33</v>
      </c>
      <c r="I227" s="24" t="n">
        <f aca="false">FilterPrice!AK$8</f>
        <v>48.25</v>
      </c>
      <c r="J227" s="24" t="n">
        <f aca="false">FilterPrice!AK$9</f>
        <v>74</v>
      </c>
      <c r="K227" s="24" t="n">
        <f aca="false">AVERAGE(FilterPrice!AK$10:AK$11)</f>
        <v>114</v>
      </c>
      <c r="L227" s="24" t="n">
        <f aca="false">FilterPrice!AK$12</f>
        <v>46</v>
      </c>
      <c r="M227" s="24" t="n">
        <f aca="false">AVERAGE(FilterPrice!AK$13:AK$15)</f>
        <v>42</v>
      </c>
      <c r="N227" s="24" t="n">
        <f aca="false">AVERAGE(FilterPrice!AK$4:AK$15)</f>
        <v>58.825</v>
      </c>
      <c r="O227" s="24" t="n">
        <f aca="false">AVERAGE(FilterPrice!AK$16:AK$27)</f>
        <v>50.7291666666667</v>
      </c>
      <c r="P227" s="62" t="n">
        <f aca="false">AVERAGE(FilterPrice!AK$28:AK$40)</f>
        <v>43.2708333333333</v>
      </c>
    </row>
    <row r="228" customFormat="false" ht="12.75" hidden="false" customHeight="false" outlineLevel="0" collapsed="false">
      <c r="C228" s="13" t="n">
        <f aca="false">C227+1</f>
        <v>227</v>
      </c>
      <c r="D228" s="109" t="s">
        <v>23796</v>
      </c>
      <c r="E228" s="111" t="str">
        <f aca="false">FilterPrice!AL$4</f>
        <v/>
      </c>
      <c r="F228" s="24" t="str">
        <f aca="false">FilterPrice!AL$5</f>
        <v/>
      </c>
      <c r="G228" s="24" t="n">
        <f aca="false">FilterPrice!AL$6</f>
        <v>55</v>
      </c>
      <c r="H228" s="24" t="n">
        <f aca="false">FilterPrice!AL$7</f>
        <v>55</v>
      </c>
      <c r="I228" s="24" t="n">
        <f aca="false">FilterPrice!AL$8</f>
        <v>67.25</v>
      </c>
      <c r="J228" s="24" t="n">
        <f aca="false">FilterPrice!AL$9</f>
        <v>86.5</v>
      </c>
      <c r="K228" s="24" t="n">
        <f aca="false">AVERAGE(FilterPrice!AL$10:AL$11)</f>
        <v>127.75</v>
      </c>
      <c r="L228" s="24" t="n">
        <f aca="false">FilterPrice!AL$12</f>
        <v>64.75</v>
      </c>
      <c r="M228" s="24" t="n">
        <f aca="false">AVERAGE(FilterPrice!AL$13:AL$15)</f>
        <v>59.5</v>
      </c>
      <c r="N228" s="24" t="n">
        <f aca="false">AVERAGE(FilterPrice!AL$4:AL$15)</f>
        <v>76.25</v>
      </c>
      <c r="O228" s="24" t="n">
        <f aca="false">AVERAGE(FilterPrice!AL$16:AL$27)</f>
        <v>68.375</v>
      </c>
      <c r="P228" s="62" t="n">
        <f aca="false">AVERAGE(FilterPrice!AL$28:AL$40)</f>
        <v>62.2366025641026</v>
      </c>
    </row>
    <row r="229" customFormat="false" ht="12.75" hidden="false" customHeight="false" outlineLevel="0" collapsed="false">
      <c r="C229" s="13" t="n">
        <f aca="false">C228+1</f>
        <v>228</v>
      </c>
      <c r="D229" s="109" t="s">
        <v>23797</v>
      </c>
      <c r="E229" s="111" t="str">
        <f aca="false">FilterPrice!AM$4</f>
        <v/>
      </c>
      <c r="F229" s="24" t="str">
        <f aca="false">FilterPrice!AM$5</f>
        <v/>
      </c>
      <c r="G229" s="24" t="n">
        <f aca="false">FilterPrice!AM$6</f>
        <v>20</v>
      </c>
      <c r="H229" s="24" t="n">
        <f aca="false">FilterPrice!AM$7</f>
        <v>20</v>
      </c>
      <c r="I229" s="24" t="n">
        <f aca="false">FilterPrice!AM$8</f>
        <v>52</v>
      </c>
      <c r="J229" s="24" t="n">
        <f aca="false">FilterPrice!AM$9</f>
        <v>80</v>
      </c>
      <c r="K229" s="24" t="n">
        <f aca="false">AVERAGE(FilterPrice!AM$10:AM$11)</f>
        <v>120</v>
      </c>
      <c r="L229" s="24" t="n">
        <f aca="false">FilterPrice!AM$12</f>
        <v>46.25</v>
      </c>
      <c r="M229" s="24" t="n">
        <f aca="false">AVERAGE(FilterPrice!AM$13:AM$15)</f>
        <v>42.25</v>
      </c>
      <c r="N229" s="24" t="n">
        <f aca="false">AVERAGE(FilterPrice!AM$4:AM$15)</f>
        <v>58.5</v>
      </c>
      <c r="O229" s="24" t="n">
        <f aca="false">AVERAGE(FilterPrice!AM$16:AM$27)</f>
        <v>50.9587500890096</v>
      </c>
      <c r="P229" s="62" t="n">
        <f aca="false">AVERAGE(FilterPrice!AM$28:AM$40)</f>
        <v>44.3020469714434</v>
      </c>
    </row>
    <row r="230" customFormat="false" ht="12.75" hidden="false" customHeight="false" outlineLevel="0" collapsed="false">
      <c r="C230" s="13" t="n">
        <f aca="false">C229+1</f>
        <v>229</v>
      </c>
      <c r="D230" s="109" t="s">
        <v>23798</v>
      </c>
      <c r="E230" s="111" t="str">
        <f aca="false">FilterPrice!AN$4</f>
        <v/>
      </c>
      <c r="F230" s="24" t="str">
        <f aca="false">FilterPrice!AN$5</f>
        <v/>
      </c>
      <c r="G230" s="24" t="n">
        <f aca="false">FilterPrice!AN$6</f>
        <v>28</v>
      </c>
      <c r="H230" s="24" t="n">
        <f aca="false">FilterPrice!AN$7</f>
        <v>28</v>
      </c>
      <c r="I230" s="24" t="n">
        <f aca="false">FilterPrice!AN$8</f>
        <v>46.75</v>
      </c>
      <c r="J230" s="24" t="n">
        <f aca="false">FilterPrice!AN$9</f>
        <v>73.9999923706055</v>
      </c>
      <c r="K230" s="24" t="n">
        <f aca="false">AVERAGE(FilterPrice!AN$10:AN$11)</f>
        <v>117.25</v>
      </c>
      <c r="L230" s="24" t="n">
        <f aca="false">FilterPrice!AN$12</f>
        <v>43.2500038146973</v>
      </c>
      <c r="M230" s="24" t="n">
        <f aca="false">AVERAGE(FilterPrice!AN$13:AN$15)</f>
        <v>41.5</v>
      </c>
      <c r="N230" s="24" t="n">
        <f aca="false">AVERAGE(FilterPrice!AN$4:AN$15)</f>
        <v>57.8999996185303</v>
      </c>
      <c r="O230" s="24" t="n">
        <f aca="false">AVERAGE(FilterPrice!AN$16:AN$27)</f>
        <v>48.5617799758911</v>
      </c>
      <c r="P230" s="62" t="n">
        <f aca="false">AVERAGE(FilterPrice!AN$28:AN$40)</f>
        <v>43.6687636986757</v>
      </c>
    </row>
    <row r="231" customFormat="false" ht="12.75" hidden="false" customHeight="false" outlineLevel="0" collapsed="false">
      <c r="C231" s="13" t="n">
        <f aca="false">C230+1</f>
        <v>230</v>
      </c>
      <c r="D231" s="109" t="s">
        <v>23799</v>
      </c>
      <c r="E231" s="111" t="str">
        <f aca="false">FilterPrice!AO$4</f>
        <v/>
      </c>
      <c r="F231" s="24" t="str">
        <f aca="false">FilterPrice!AO$5</f>
        <v/>
      </c>
      <c r="G231" s="24" t="n">
        <f aca="false">FilterPrice!AO$6</f>
        <v>37.9969177246094</v>
      </c>
      <c r="H231" s="24" t="n">
        <f aca="false">FilterPrice!AO$7</f>
        <v>37.9969177246094</v>
      </c>
      <c r="I231" s="24" t="n">
        <f aca="false">FilterPrice!AO$8</f>
        <v>43.75</v>
      </c>
      <c r="J231" s="24" t="n">
        <f aca="false">FilterPrice!AO$9</f>
        <v>65.9999923706055</v>
      </c>
      <c r="K231" s="24" t="n">
        <f aca="false">AVERAGE(FilterPrice!AO$10:AO$11)</f>
        <v>101.25</v>
      </c>
      <c r="L231" s="24" t="n">
        <f aca="false">FilterPrice!AO$12</f>
        <v>41.7499961853027</v>
      </c>
      <c r="M231" s="24" t="n">
        <f aca="false">AVERAGE(FilterPrice!AO$13:AO$15)</f>
        <v>39.2730712890625</v>
      </c>
      <c r="N231" s="24" t="n">
        <f aca="false">AVERAGE(FilterPrice!AO$4:AO$15)</f>
        <v>54.7813037872314</v>
      </c>
      <c r="O231" s="24" t="n">
        <f aca="false">AVERAGE(FilterPrice!AO$16:AO$27)</f>
        <v>47.6955715815226</v>
      </c>
      <c r="P231" s="62" t="n">
        <f aca="false">AVERAGE(FilterPrice!AO$28:AO$40)</f>
        <v>45.4661644666623</v>
      </c>
    </row>
    <row r="232" customFormat="false" ht="12.75" hidden="false" customHeight="false" outlineLevel="0" collapsed="false">
      <c r="C232" s="13" t="n">
        <f aca="false">C231+1</f>
        <v>231</v>
      </c>
      <c r="D232" s="109" t="s">
        <v>23800</v>
      </c>
      <c r="E232" s="111" t="str">
        <f aca="false">FilterPrice!AP$4</f>
        <v/>
      </c>
      <c r="F232" s="24" t="str">
        <f aca="false">FilterPrice!AP$5</f>
        <v/>
      </c>
      <c r="G232" s="24" t="n">
        <f aca="false">FilterPrice!AP$6</f>
        <v>38</v>
      </c>
      <c r="H232" s="24" t="n">
        <f aca="false">FilterPrice!AP$7</f>
        <v>38</v>
      </c>
      <c r="I232" s="24" t="n">
        <f aca="false">FilterPrice!AP$8</f>
        <v>49.25</v>
      </c>
      <c r="J232" s="24" t="n">
        <f aca="false">FilterPrice!AP$9</f>
        <v>75.2499923706055</v>
      </c>
      <c r="K232" s="24" t="n">
        <f aca="false">AVERAGE(FilterPrice!AP$10:AP$11)</f>
        <v>117.75</v>
      </c>
      <c r="L232" s="24" t="n">
        <f aca="false">FilterPrice!AP$12</f>
        <v>51.7500038146973</v>
      </c>
      <c r="M232" s="24" t="n">
        <f aca="false">AVERAGE(FilterPrice!AP$13:AP$15)</f>
        <v>44.5</v>
      </c>
      <c r="N232" s="24" t="n">
        <f aca="false">AVERAGE(FilterPrice!AP$4:AP$15)</f>
        <v>62.1249996185303</v>
      </c>
      <c r="O232" s="24" t="n">
        <f aca="false">AVERAGE(FilterPrice!AP$16:AP$27)</f>
        <v>49.6034466425578</v>
      </c>
      <c r="P232" s="62" t="n">
        <f aca="false">AVERAGE(FilterPrice!AP$28:AP$40)</f>
        <v>44.5997733580761</v>
      </c>
    </row>
    <row r="233" customFormat="false" ht="12.75" hidden="false" customHeight="false" outlineLevel="0" collapsed="false">
      <c r="C233" s="13" t="n">
        <f aca="false">C232+1</f>
        <v>232</v>
      </c>
      <c r="D233" s="112" t="s">
        <v>23801</v>
      </c>
      <c r="E233" s="111" t="str">
        <f aca="false">FilterPrice!AQ$4</f>
        <v/>
      </c>
      <c r="F233" s="24" t="str">
        <f aca="false">FilterPrice!AQ$5</f>
        <v/>
      </c>
      <c r="G233" s="24" t="n">
        <f aca="false">FilterPrice!AQ$6</f>
        <v>30</v>
      </c>
      <c r="H233" s="24" t="n">
        <f aca="false">FilterPrice!AQ$7</f>
        <v>30</v>
      </c>
      <c r="I233" s="24" t="n">
        <f aca="false">FilterPrice!AQ$8</f>
        <v>43.75</v>
      </c>
      <c r="J233" s="24" t="n">
        <f aca="false">FilterPrice!AQ$9</f>
        <v>70.4999923706055</v>
      </c>
      <c r="K233" s="24" t="n">
        <f aca="false">AVERAGE(FilterPrice!AQ$10:AQ$11)</f>
        <v>112.75</v>
      </c>
      <c r="L233" s="24" t="n">
        <f aca="false">FilterPrice!AQ$12</f>
        <v>40.9999961853027</v>
      </c>
      <c r="M233" s="24" t="n">
        <f aca="false">AVERAGE(FilterPrice!AQ$13:AQ$15)</f>
        <v>40.5233319600423</v>
      </c>
      <c r="N233" s="24" t="n">
        <f aca="false">AVERAGE(FilterPrice!AQ$4:AQ$15)</f>
        <v>56.2319984436035</v>
      </c>
      <c r="O233" s="24" t="n">
        <f aca="false">AVERAGE(FilterPrice!AQ$16:AQ$27)</f>
        <v>47.1391124725342</v>
      </c>
      <c r="P233" s="62" t="n">
        <f aca="false">AVERAGE(FilterPrice!AQ$28:AQ$40)</f>
        <v>41.8342377677331</v>
      </c>
    </row>
    <row r="234" customFormat="false" ht="12.75" hidden="false" customHeight="false" outlineLevel="0" collapsed="false">
      <c r="C234" s="13" t="n">
        <f aca="false">C233+1</f>
        <v>233</v>
      </c>
      <c r="D234" s="109" t="s">
        <v>23802</v>
      </c>
      <c r="E234" s="111" t="str">
        <f aca="false">FilterPrice!AR$4</f>
        <v/>
      </c>
      <c r="F234" s="24" t="str">
        <f aca="false">FilterPrice!AR$5</f>
        <v/>
      </c>
      <c r="G234" s="24" t="n">
        <f aca="false">FilterPrice!AR$6</f>
        <v>38.5</v>
      </c>
      <c r="H234" s="24" t="n">
        <f aca="false">FilterPrice!AR$7</f>
        <v>38.5</v>
      </c>
      <c r="I234" s="24" t="n">
        <f aca="false">FilterPrice!AR$8</f>
        <v>55.75</v>
      </c>
      <c r="J234" s="24" t="n">
        <f aca="false">FilterPrice!AR$9</f>
        <v>82.5</v>
      </c>
      <c r="K234" s="24" t="n">
        <f aca="false">AVERAGE(FilterPrice!AR$10:AR$11)</f>
        <v>122.75</v>
      </c>
      <c r="L234" s="24" t="n">
        <f aca="false">FilterPrice!AR$12</f>
        <v>49.75</v>
      </c>
      <c r="M234" s="24" t="n">
        <f aca="false">AVERAGE(FilterPrice!AR$13:AR$15)</f>
        <v>45.75</v>
      </c>
      <c r="N234" s="24" t="n">
        <f aca="false">AVERAGE(FilterPrice!AR$4:AR$15)</f>
        <v>64.775</v>
      </c>
      <c r="O234" s="24" t="n">
        <f aca="false">AVERAGE(FilterPrice!AR$16:AR$27)</f>
        <v>52.0200001398722</v>
      </c>
      <c r="P234" s="62" t="n">
        <f aca="false">AVERAGE(FilterPrice!AR$28:AR$40)</f>
        <v>45.361758525555</v>
      </c>
    </row>
    <row r="235" customFormat="false" ht="12.75" hidden="false" customHeight="false" outlineLevel="0" collapsed="false">
      <c r="C235" s="13" t="n">
        <f aca="false">C234+1</f>
        <v>234</v>
      </c>
      <c r="D235" s="104" t="s">
        <v>23803</v>
      </c>
      <c r="E235" s="113" t="str">
        <f aca="false">FilterPrice!AS$4</f>
        <v/>
      </c>
      <c r="F235" s="65" t="str">
        <f aca="false">FilterPrice!AS$5</f>
        <v/>
      </c>
      <c r="G235" s="65" t="n">
        <f aca="false">FilterPrice!AS$6</f>
        <v>43.9999885559082</v>
      </c>
      <c r="H235" s="65" t="n">
        <f aca="false">FilterPrice!AS$7</f>
        <v>43.9999885559082</v>
      </c>
      <c r="I235" s="65" t="n">
        <f aca="false">FilterPrice!AS$8</f>
        <v>58.75</v>
      </c>
      <c r="J235" s="65" t="n">
        <f aca="false">FilterPrice!AS$9</f>
        <v>69</v>
      </c>
      <c r="K235" s="65" t="n">
        <f aca="false">AVERAGE(FilterPrice!AS$10:AS$11)</f>
        <v>93</v>
      </c>
      <c r="L235" s="65" t="n">
        <f aca="false">FilterPrice!AS$12</f>
        <v>55.5000038146973</v>
      </c>
      <c r="M235" s="65" t="n">
        <f aca="false">AVERAGE(FilterPrice!AS$13:AS$15)</f>
        <v>46.4833234151204</v>
      </c>
      <c r="N235" s="65" t="n">
        <f aca="false">AVERAGE(FilterPrice!AS$4:AS$15)</f>
        <v>59.6699951171875</v>
      </c>
      <c r="O235" s="65" t="n">
        <f aca="false">AVERAGE(FilterPrice!AS$16:AS$27)</f>
        <v>47.0866638819377</v>
      </c>
      <c r="P235" s="66" t="n">
        <f aca="false">AVERAGE(FilterPrice!AS$28:AS$40)</f>
        <v>44.4235231106098</v>
      </c>
    </row>
    <row r="236" customFormat="false" ht="12.75" hidden="false" customHeight="false" outlineLevel="0" collapsed="false">
      <c r="A236" s="13" t="n">
        <f aca="false">A223+1</f>
        <v>19</v>
      </c>
      <c r="B236" s="104" t="n">
        <f aca="false">FilterPrice!$A$1</f>
        <v>36981</v>
      </c>
      <c r="C236" s="13" t="n">
        <f aca="false">C235+1</f>
        <v>235</v>
      </c>
      <c r="D236" s="109" t="s">
        <v>23791</v>
      </c>
      <c r="E236" s="110" t="str">
        <f aca="false">FilterPrice!AG$4</f>
        <v/>
      </c>
      <c r="F236" s="59" t="str">
        <f aca="false">FilterPrice!AG$5</f>
        <v/>
      </c>
      <c r="G236" s="59" t="n">
        <f aca="false">FilterPrice!AG$6</f>
        <v>46</v>
      </c>
      <c r="H236" s="59" t="n">
        <f aca="false">FilterPrice!AG$7</f>
        <v>46</v>
      </c>
      <c r="I236" s="59" t="n">
        <f aca="false">FilterPrice!AG$8</f>
        <v>60.25</v>
      </c>
      <c r="J236" s="59" t="n">
        <f aca="false">FilterPrice!AG$9</f>
        <v>76.75</v>
      </c>
      <c r="K236" s="59" t="n">
        <f aca="false">AVERAGE(FilterPrice!AG$10:AG$11)</f>
        <v>112</v>
      </c>
      <c r="L236" s="59" t="n">
        <f aca="false">FilterPrice!AG$12</f>
        <v>59</v>
      </c>
      <c r="M236" s="59" t="n">
        <f aca="false">AVERAGE(FilterPrice!AG$13:AG$15)</f>
        <v>54.5</v>
      </c>
      <c r="N236" s="59" t="n">
        <f aca="false">AVERAGE(FilterPrice!AG$4:AG$15)</f>
        <v>67.55</v>
      </c>
      <c r="O236" s="59" t="n">
        <f aca="false">AVERAGE(FilterPrice!AG$16:AG$27)</f>
        <v>59.9375</v>
      </c>
      <c r="P236" s="60" t="n">
        <f aca="false">AVERAGE(FilterPrice!AG$28:AG$40)</f>
        <v>53.0955128205128</v>
      </c>
    </row>
    <row r="237" customFormat="false" ht="12.75" hidden="false" customHeight="false" outlineLevel="0" collapsed="false">
      <c r="C237" s="13" t="n">
        <f aca="false">C236+1</f>
        <v>236</v>
      </c>
      <c r="D237" s="109" t="s">
        <v>23792</v>
      </c>
      <c r="E237" s="111" t="str">
        <f aca="false">FilterPrice!AH$4</f>
        <v/>
      </c>
      <c r="F237" s="24" t="str">
        <f aca="false">FilterPrice!AH$5</f>
        <v/>
      </c>
      <c r="G237" s="24" t="n">
        <f aca="false">FilterPrice!AH$6</f>
        <v>33</v>
      </c>
      <c r="H237" s="24" t="n">
        <f aca="false">FilterPrice!AH$7</f>
        <v>33</v>
      </c>
      <c r="I237" s="24" t="n">
        <f aca="false">FilterPrice!AH$8</f>
        <v>48.25</v>
      </c>
      <c r="J237" s="24" t="n">
        <f aca="false">FilterPrice!AH$9</f>
        <v>74</v>
      </c>
      <c r="K237" s="24" t="n">
        <f aca="false">AVERAGE(FilterPrice!AH$10:AH$11)</f>
        <v>113.75</v>
      </c>
      <c r="L237" s="24" t="n">
        <f aca="false">FilterPrice!AH$12</f>
        <v>44</v>
      </c>
      <c r="M237" s="24" t="n">
        <f aca="false">AVERAGE(FilterPrice!AH$13:AH$15)</f>
        <v>40.9166666666667</v>
      </c>
      <c r="N237" s="24" t="n">
        <f aca="false">AVERAGE(FilterPrice!AH$4:AH$15)</f>
        <v>58.25</v>
      </c>
      <c r="O237" s="24" t="n">
        <f aca="false">AVERAGE(FilterPrice!AH$16:AH$27)</f>
        <v>50.25</v>
      </c>
      <c r="P237" s="62" t="n">
        <f aca="false">AVERAGE(FilterPrice!AH$28:AH$40)</f>
        <v>45.5446793116056</v>
      </c>
    </row>
    <row r="238" customFormat="false" ht="12.75" hidden="false" customHeight="false" outlineLevel="0" collapsed="false">
      <c r="C238" s="13" t="n">
        <f aca="false">C237+1</f>
        <v>237</v>
      </c>
      <c r="D238" s="109" t="s">
        <v>23793</v>
      </c>
      <c r="E238" s="111" t="str">
        <f aca="false">FilterPrice!AI$4</f>
        <v/>
      </c>
      <c r="F238" s="24" t="str">
        <f aca="false">FilterPrice!AI$5</f>
        <v/>
      </c>
      <c r="G238" s="24" t="n">
        <f aca="false">FilterPrice!AI$6</f>
        <v>51</v>
      </c>
      <c r="H238" s="24" t="n">
        <f aca="false">FilterPrice!AI$7</f>
        <v>51</v>
      </c>
      <c r="I238" s="24" t="n">
        <f aca="false">FilterPrice!AI$8</f>
        <v>58.5</v>
      </c>
      <c r="J238" s="24" t="n">
        <f aca="false">FilterPrice!AI$9</f>
        <v>76</v>
      </c>
      <c r="K238" s="24" t="n">
        <f aca="false">AVERAGE(FilterPrice!AI$10:AI$11)</f>
        <v>100.5</v>
      </c>
      <c r="L238" s="24" t="n">
        <f aca="false">FilterPrice!AI$12</f>
        <v>57</v>
      </c>
      <c r="M238" s="24" t="n">
        <f aca="false">AVERAGE(FilterPrice!AI$13:AI$15)</f>
        <v>55.75</v>
      </c>
      <c r="N238" s="24" t="n">
        <f aca="false">AVERAGE(FilterPrice!AI$4:AI$15)</f>
        <v>66.175</v>
      </c>
      <c r="O238" s="24" t="n">
        <f aca="false">AVERAGE(FilterPrice!AI$16:AI$27)</f>
        <v>58.2708333333333</v>
      </c>
      <c r="P238" s="62" t="n">
        <f aca="false">AVERAGE(FilterPrice!AI$28:AI$40)</f>
        <v>49.2141025641026</v>
      </c>
    </row>
    <row r="239" customFormat="false" ht="12.75" hidden="false" customHeight="false" outlineLevel="0" collapsed="false">
      <c r="C239" s="13" t="n">
        <f aca="false">C238+1</f>
        <v>238</v>
      </c>
      <c r="D239" s="109" t="s">
        <v>23794</v>
      </c>
      <c r="E239" s="111" t="str">
        <f aca="false">FilterPrice!AJ$4</f>
        <v/>
      </c>
      <c r="F239" s="24" t="str">
        <f aca="false">FilterPrice!AJ$5</f>
        <v/>
      </c>
      <c r="G239" s="24" t="n">
        <f aca="false">FilterPrice!AJ$6</f>
        <v>35.5</v>
      </c>
      <c r="H239" s="24" t="n">
        <f aca="false">FilterPrice!AJ$7</f>
        <v>35.5</v>
      </c>
      <c r="I239" s="24" t="n">
        <f aca="false">FilterPrice!AJ$8</f>
        <v>45</v>
      </c>
      <c r="J239" s="24" t="n">
        <f aca="false">FilterPrice!AJ$9</f>
        <v>56.25</v>
      </c>
      <c r="K239" s="24" t="n">
        <f aca="false">AVERAGE(FilterPrice!AJ$10:AJ$11)</f>
        <v>71</v>
      </c>
      <c r="L239" s="24" t="n">
        <f aca="false">FilterPrice!AJ$12</f>
        <v>44.5</v>
      </c>
      <c r="M239" s="24" t="n">
        <f aca="false">AVERAGE(FilterPrice!AJ$13:AJ$15)</f>
        <v>42.25</v>
      </c>
      <c r="N239" s="24" t="n">
        <f aca="false">AVERAGE(FilterPrice!AJ$4:AJ$15)</f>
        <v>48.55</v>
      </c>
      <c r="O239" s="24" t="n">
        <f aca="false">AVERAGE(FilterPrice!AJ$16:AJ$27)</f>
        <v>45</v>
      </c>
      <c r="P239" s="62" t="n">
        <f aca="false">AVERAGE(FilterPrice!AJ$28:AJ$40)</f>
        <v>41.199358974359</v>
      </c>
    </row>
    <row r="240" customFormat="false" ht="12.75" hidden="false" customHeight="false" outlineLevel="0" collapsed="false">
      <c r="C240" s="13" t="n">
        <f aca="false">C239+1</f>
        <v>239</v>
      </c>
      <c r="D240" s="109" t="s">
        <v>23795</v>
      </c>
      <c r="E240" s="111" t="str">
        <f aca="false">FilterPrice!AK$4</f>
        <v/>
      </c>
      <c r="F240" s="24" t="str">
        <f aca="false">FilterPrice!AK$5</f>
        <v/>
      </c>
      <c r="G240" s="24" t="n">
        <f aca="false">FilterPrice!AK$6</f>
        <v>33</v>
      </c>
      <c r="H240" s="24" t="n">
        <f aca="false">FilterPrice!AK$7</f>
        <v>33</v>
      </c>
      <c r="I240" s="24" t="n">
        <f aca="false">FilterPrice!AK$8</f>
        <v>48.25</v>
      </c>
      <c r="J240" s="24" t="n">
        <f aca="false">FilterPrice!AK$9</f>
        <v>74</v>
      </c>
      <c r="K240" s="24" t="n">
        <f aca="false">AVERAGE(FilterPrice!AK$10:AK$11)</f>
        <v>114</v>
      </c>
      <c r="L240" s="24" t="n">
        <f aca="false">FilterPrice!AK$12</f>
        <v>46</v>
      </c>
      <c r="M240" s="24" t="n">
        <f aca="false">AVERAGE(FilterPrice!AK$13:AK$15)</f>
        <v>42</v>
      </c>
      <c r="N240" s="24" t="n">
        <f aca="false">AVERAGE(FilterPrice!AK$4:AK$15)</f>
        <v>58.825</v>
      </c>
      <c r="O240" s="24" t="n">
        <f aca="false">AVERAGE(FilterPrice!AK$16:AK$27)</f>
        <v>50.7291666666667</v>
      </c>
      <c r="P240" s="62" t="n">
        <f aca="false">AVERAGE(FilterPrice!AK$28:AK$40)</f>
        <v>43.2708333333333</v>
      </c>
    </row>
    <row r="241" customFormat="false" ht="12.75" hidden="false" customHeight="false" outlineLevel="0" collapsed="false">
      <c r="C241" s="13" t="n">
        <f aca="false">C240+1</f>
        <v>240</v>
      </c>
      <c r="D241" s="109" t="s">
        <v>23796</v>
      </c>
      <c r="E241" s="111" t="str">
        <f aca="false">FilterPrice!AL$4</f>
        <v/>
      </c>
      <c r="F241" s="24" t="str">
        <f aca="false">FilterPrice!AL$5</f>
        <v/>
      </c>
      <c r="G241" s="24" t="n">
        <f aca="false">FilterPrice!AL$6</f>
        <v>55</v>
      </c>
      <c r="H241" s="24" t="n">
        <f aca="false">FilterPrice!AL$7</f>
        <v>55</v>
      </c>
      <c r="I241" s="24" t="n">
        <f aca="false">FilterPrice!AL$8</f>
        <v>67.25</v>
      </c>
      <c r="J241" s="24" t="n">
        <f aca="false">FilterPrice!AL$9</f>
        <v>86.5</v>
      </c>
      <c r="K241" s="24" t="n">
        <f aca="false">AVERAGE(FilterPrice!AL$10:AL$11)</f>
        <v>127.75</v>
      </c>
      <c r="L241" s="24" t="n">
        <f aca="false">FilterPrice!AL$12</f>
        <v>64.75</v>
      </c>
      <c r="M241" s="24" t="n">
        <f aca="false">AVERAGE(FilterPrice!AL$13:AL$15)</f>
        <v>59.5</v>
      </c>
      <c r="N241" s="24" t="n">
        <f aca="false">AVERAGE(FilterPrice!AL$4:AL$15)</f>
        <v>76.25</v>
      </c>
      <c r="O241" s="24" t="n">
        <f aca="false">AVERAGE(FilterPrice!AL$16:AL$27)</f>
        <v>68.375</v>
      </c>
      <c r="P241" s="62" t="n">
        <f aca="false">AVERAGE(FilterPrice!AL$28:AL$40)</f>
        <v>62.2366025641026</v>
      </c>
    </row>
    <row r="242" customFormat="false" ht="12.75" hidden="false" customHeight="false" outlineLevel="0" collapsed="false">
      <c r="C242" s="13" t="n">
        <f aca="false">C241+1</f>
        <v>241</v>
      </c>
      <c r="D242" s="109" t="s">
        <v>23797</v>
      </c>
      <c r="E242" s="111" t="str">
        <f aca="false">FilterPrice!AM$4</f>
        <v/>
      </c>
      <c r="F242" s="24" t="str">
        <f aca="false">FilterPrice!AM$5</f>
        <v/>
      </c>
      <c r="G242" s="24" t="n">
        <f aca="false">FilterPrice!AM$6</f>
        <v>20</v>
      </c>
      <c r="H242" s="24" t="n">
        <f aca="false">FilterPrice!AM$7</f>
        <v>20</v>
      </c>
      <c r="I242" s="24" t="n">
        <f aca="false">FilterPrice!AM$8</f>
        <v>52</v>
      </c>
      <c r="J242" s="24" t="n">
        <f aca="false">FilterPrice!AM$9</f>
        <v>80</v>
      </c>
      <c r="K242" s="24" t="n">
        <f aca="false">AVERAGE(FilterPrice!AM$10:AM$11)</f>
        <v>120</v>
      </c>
      <c r="L242" s="24" t="n">
        <f aca="false">FilterPrice!AM$12</f>
        <v>46.25</v>
      </c>
      <c r="M242" s="24" t="n">
        <f aca="false">AVERAGE(FilterPrice!AM$13:AM$15)</f>
        <v>42.25</v>
      </c>
      <c r="N242" s="24" t="n">
        <f aca="false">AVERAGE(FilterPrice!AM$4:AM$15)</f>
        <v>58.5</v>
      </c>
      <c r="O242" s="24" t="n">
        <f aca="false">AVERAGE(FilterPrice!AM$16:AM$27)</f>
        <v>50.9587500890096</v>
      </c>
      <c r="P242" s="62" t="n">
        <f aca="false">AVERAGE(FilterPrice!AM$28:AM$40)</f>
        <v>44.3020469714434</v>
      </c>
    </row>
    <row r="243" customFormat="false" ht="12.75" hidden="false" customHeight="false" outlineLevel="0" collapsed="false">
      <c r="C243" s="13" t="n">
        <f aca="false">C242+1</f>
        <v>242</v>
      </c>
      <c r="D243" s="109" t="s">
        <v>23798</v>
      </c>
      <c r="E243" s="111" t="str">
        <f aca="false">FilterPrice!AN$4</f>
        <v/>
      </c>
      <c r="F243" s="24" t="str">
        <f aca="false">FilterPrice!AN$5</f>
        <v/>
      </c>
      <c r="G243" s="24" t="n">
        <f aca="false">FilterPrice!AN$6</f>
        <v>28</v>
      </c>
      <c r="H243" s="24" t="n">
        <f aca="false">FilterPrice!AN$7</f>
        <v>28</v>
      </c>
      <c r="I243" s="24" t="n">
        <f aca="false">FilterPrice!AN$8</f>
        <v>46.75</v>
      </c>
      <c r="J243" s="24" t="n">
        <f aca="false">FilterPrice!AN$9</f>
        <v>73.9999923706055</v>
      </c>
      <c r="K243" s="24" t="n">
        <f aca="false">AVERAGE(FilterPrice!AN$10:AN$11)</f>
        <v>117.25</v>
      </c>
      <c r="L243" s="24" t="n">
        <f aca="false">FilterPrice!AN$12</f>
        <v>43.2500038146973</v>
      </c>
      <c r="M243" s="24" t="n">
        <f aca="false">AVERAGE(FilterPrice!AN$13:AN$15)</f>
        <v>41.5</v>
      </c>
      <c r="N243" s="24" t="n">
        <f aca="false">AVERAGE(FilterPrice!AN$4:AN$15)</f>
        <v>57.8999996185303</v>
      </c>
      <c r="O243" s="24" t="n">
        <f aca="false">AVERAGE(FilterPrice!AN$16:AN$27)</f>
        <v>48.5617799758911</v>
      </c>
      <c r="P243" s="62" t="n">
        <f aca="false">AVERAGE(FilterPrice!AN$28:AN$40)</f>
        <v>43.6687636986757</v>
      </c>
    </row>
    <row r="244" customFormat="false" ht="12.75" hidden="false" customHeight="false" outlineLevel="0" collapsed="false">
      <c r="C244" s="13" t="n">
        <f aca="false">C243+1</f>
        <v>243</v>
      </c>
      <c r="D244" s="109" t="s">
        <v>23799</v>
      </c>
      <c r="E244" s="111" t="str">
        <f aca="false">FilterPrice!AO$4</f>
        <v/>
      </c>
      <c r="F244" s="24" t="str">
        <f aca="false">FilterPrice!AO$5</f>
        <v/>
      </c>
      <c r="G244" s="24" t="n">
        <f aca="false">FilterPrice!AO$6</f>
        <v>37.9969177246094</v>
      </c>
      <c r="H244" s="24" t="n">
        <f aca="false">FilterPrice!AO$7</f>
        <v>37.9969177246094</v>
      </c>
      <c r="I244" s="24" t="n">
        <f aca="false">FilterPrice!AO$8</f>
        <v>43.75</v>
      </c>
      <c r="J244" s="24" t="n">
        <f aca="false">FilterPrice!AO$9</f>
        <v>65.9999923706055</v>
      </c>
      <c r="K244" s="24" t="n">
        <f aca="false">AVERAGE(FilterPrice!AO$10:AO$11)</f>
        <v>101.25</v>
      </c>
      <c r="L244" s="24" t="n">
        <f aca="false">FilterPrice!AO$12</f>
        <v>41.7499961853027</v>
      </c>
      <c r="M244" s="24" t="n">
        <f aca="false">AVERAGE(FilterPrice!AO$13:AO$15)</f>
        <v>39.2730712890625</v>
      </c>
      <c r="N244" s="24" t="n">
        <f aca="false">AVERAGE(FilterPrice!AO$4:AO$15)</f>
        <v>54.7813037872314</v>
      </c>
      <c r="O244" s="24" t="n">
        <f aca="false">AVERAGE(FilterPrice!AO$16:AO$27)</f>
        <v>47.6955715815226</v>
      </c>
      <c r="P244" s="62" t="n">
        <f aca="false">AVERAGE(FilterPrice!AO$28:AO$40)</f>
        <v>45.4661644666623</v>
      </c>
    </row>
    <row r="245" customFormat="false" ht="12.75" hidden="false" customHeight="false" outlineLevel="0" collapsed="false">
      <c r="C245" s="13" t="n">
        <f aca="false">C244+1</f>
        <v>244</v>
      </c>
      <c r="D245" s="109" t="s">
        <v>23800</v>
      </c>
      <c r="E245" s="111" t="str">
        <f aca="false">FilterPrice!AP$4</f>
        <v/>
      </c>
      <c r="F245" s="24" t="str">
        <f aca="false">FilterPrice!AP$5</f>
        <v/>
      </c>
      <c r="G245" s="24" t="n">
        <f aca="false">FilterPrice!AP$6</f>
        <v>38</v>
      </c>
      <c r="H245" s="24" t="n">
        <f aca="false">FilterPrice!AP$7</f>
        <v>38</v>
      </c>
      <c r="I245" s="24" t="n">
        <f aca="false">FilterPrice!AP$8</f>
        <v>49.25</v>
      </c>
      <c r="J245" s="24" t="n">
        <f aca="false">FilterPrice!AP$9</f>
        <v>75.2499923706055</v>
      </c>
      <c r="K245" s="24" t="n">
        <f aca="false">AVERAGE(FilterPrice!AP$10:AP$11)</f>
        <v>117.75</v>
      </c>
      <c r="L245" s="24" t="n">
        <f aca="false">FilterPrice!AP$12</f>
        <v>51.7500038146973</v>
      </c>
      <c r="M245" s="24" t="n">
        <f aca="false">AVERAGE(FilterPrice!AP$13:AP$15)</f>
        <v>44.5</v>
      </c>
      <c r="N245" s="24" t="n">
        <f aca="false">AVERAGE(FilterPrice!AP$4:AP$15)</f>
        <v>62.1249996185303</v>
      </c>
      <c r="O245" s="24" t="n">
        <f aca="false">AVERAGE(FilterPrice!AP$16:AP$27)</f>
        <v>49.6034466425578</v>
      </c>
      <c r="P245" s="62" t="n">
        <f aca="false">AVERAGE(FilterPrice!AP$28:AP$40)</f>
        <v>44.5997733580761</v>
      </c>
    </row>
    <row r="246" customFormat="false" ht="12.75" hidden="false" customHeight="false" outlineLevel="0" collapsed="false">
      <c r="C246" s="13" t="n">
        <f aca="false">C245+1</f>
        <v>245</v>
      </c>
      <c r="D246" s="112" t="s">
        <v>23801</v>
      </c>
      <c r="E246" s="111" t="str">
        <f aca="false">FilterPrice!AQ$4</f>
        <v/>
      </c>
      <c r="F246" s="24" t="str">
        <f aca="false">FilterPrice!AQ$5</f>
        <v/>
      </c>
      <c r="G246" s="24" t="n">
        <f aca="false">FilterPrice!AQ$6</f>
        <v>30</v>
      </c>
      <c r="H246" s="24" t="n">
        <f aca="false">FilterPrice!AQ$7</f>
        <v>30</v>
      </c>
      <c r="I246" s="24" t="n">
        <f aca="false">FilterPrice!AQ$8</f>
        <v>43.75</v>
      </c>
      <c r="J246" s="24" t="n">
        <f aca="false">FilterPrice!AQ$9</f>
        <v>70.4999923706055</v>
      </c>
      <c r="K246" s="24" t="n">
        <f aca="false">AVERAGE(FilterPrice!AQ$10:AQ$11)</f>
        <v>112.75</v>
      </c>
      <c r="L246" s="24" t="n">
        <f aca="false">FilterPrice!AQ$12</f>
        <v>40.9999961853027</v>
      </c>
      <c r="M246" s="24" t="n">
        <f aca="false">AVERAGE(FilterPrice!AQ$13:AQ$15)</f>
        <v>40.5233319600423</v>
      </c>
      <c r="N246" s="24" t="n">
        <f aca="false">AVERAGE(FilterPrice!AQ$4:AQ$15)</f>
        <v>56.2319984436035</v>
      </c>
      <c r="O246" s="24" t="n">
        <f aca="false">AVERAGE(FilterPrice!AQ$16:AQ$27)</f>
        <v>47.1391124725342</v>
      </c>
      <c r="P246" s="62" t="n">
        <f aca="false">AVERAGE(FilterPrice!AQ$28:AQ$40)</f>
        <v>41.8342377677331</v>
      </c>
    </row>
    <row r="247" customFormat="false" ht="12.75" hidden="false" customHeight="false" outlineLevel="0" collapsed="false">
      <c r="C247" s="13" t="n">
        <f aca="false">C246+1</f>
        <v>246</v>
      </c>
      <c r="D247" s="109" t="s">
        <v>23802</v>
      </c>
      <c r="E247" s="111" t="str">
        <f aca="false">FilterPrice!AR$4</f>
        <v/>
      </c>
      <c r="F247" s="24" t="str">
        <f aca="false">FilterPrice!AR$5</f>
        <v/>
      </c>
      <c r="G247" s="24" t="n">
        <f aca="false">FilterPrice!AR$6</f>
        <v>38.5</v>
      </c>
      <c r="H247" s="24" t="n">
        <f aca="false">FilterPrice!AR$7</f>
        <v>38.5</v>
      </c>
      <c r="I247" s="24" t="n">
        <f aca="false">FilterPrice!AR$8</f>
        <v>55.75</v>
      </c>
      <c r="J247" s="24" t="n">
        <f aca="false">FilterPrice!AR$9</f>
        <v>82.5</v>
      </c>
      <c r="K247" s="24" t="n">
        <f aca="false">AVERAGE(FilterPrice!AR$10:AR$11)</f>
        <v>122.75</v>
      </c>
      <c r="L247" s="24" t="n">
        <f aca="false">FilterPrice!AR$12</f>
        <v>49.75</v>
      </c>
      <c r="M247" s="24" t="n">
        <f aca="false">AVERAGE(FilterPrice!AR$13:AR$15)</f>
        <v>45.75</v>
      </c>
      <c r="N247" s="24" t="n">
        <f aca="false">AVERAGE(FilterPrice!AR$4:AR$15)</f>
        <v>64.775</v>
      </c>
      <c r="O247" s="24" t="n">
        <f aca="false">AVERAGE(FilterPrice!AR$16:AR$27)</f>
        <v>52.0200001398722</v>
      </c>
      <c r="P247" s="62" t="n">
        <f aca="false">AVERAGE(FilterPrice!AR$28:AR$40)</f>
        <v>45.361758525555</v>
      </c>
    </row>
    <row r="248" customFormat="false" ht="12.75" hidden="false" customHeight="false" outlineLevel="0" collapsed="false">
      <c r="C248" s="13" t="n">
        <f aca="false">C247+1</f>
        <v>247</v>
      </c>
      <c r="D248" s="104" t="s">
        <v>23803</v>
      </c>
      <c r="E248" s="113" t="str">
        <f aca="false">FilterPrice!AS$4</f>
        <v/>
      </c>
      <c r="F248" s="65" t="str">
        <f aca="false">FilterPrice!AS$5</f>
        <v/>
      </c>
      <c r="G248" s="65" t="n">
        <f aca="false">FilterPrice!AS$6</f>
        <v>43.9999885559082</v>
      </c>
      <c r="H248" s="65" t="n">
        <f aca="false">FilterPrice!AS$7</f>
        <v>43.9999885559082</v>
      </c>
      <c r="I248" s="65" t="n">
        <f aca="false">FilterPrice!AS$8</f>
        <v>58.75</v>
      </c>
      <c r="J248" s="65" t="n">
        <f aca="false">FilterPrice!AS$9</f>
        <v>69</v>
      </c>
      <c r="K248" s="65" t="n">
        <f aca="false">AVERAGE(FilterPrice!AS$10:AS$11)</f>
        <v>93</v>
      </c>
      <c r="L248" s="65" t="n">
        <f aca="false">FilterPrice!AS$12</f>
        <v>55.5000038146973</v>
      </c>
      <c r="M248" s="65" t="n">
        <f aca="false">AVERAGE(FilterPrice!AS$13:AS$15)</f>
        <v>46.4833234151204</v>
      </c>
      <c r="N248" s="65" t="n">
        <f aca="false">AVERAGE(FilterPrice!AS$4:AS$15)</f>
        <v>59.6699951171875</v>
      </c>
      <c r="O248" s="65" t="n">
        <f aca="false">AVERAGE(FilterPrice!AS$16:AS$27)</f>
        <v>47.0866638819377</v>
      </c>
      <c r="P248" s="66" t="n">
        <f aca="false">AVERAGE(FilterPrice!AS$28:AS$40)</f>
        <v>44.4235231106098</v>
      </c>
    </row>
    <row r="249" customFormat="false" ht="12.75" hidden="false" customHeight="false" outlineLevel="0" collapsed="false">
      <c r="A249" s="13" t="n">
        <f aca="false">A236+1</f>
        <v>20</v>
      </c>
      <c r="B249" s="104" t="n">
        <f aca="false">FilterPrice!$A$1</f>
        <v>36981</v>
      </c>
      <c r="C249" s="13" t="n">
        <f aca="false">C248+1</f>
        <v>248</v>
      </c>
      <c r="D249" s="109" t="s">
        <v>23791</v>
      </c>
      <c r="E249" s="110" t="str">
        <f aca="false">FilterPrice!AG$4</f>
        <v/>
      </c>
      <c r="F249" s="59" t="str">
        <f aca="false">FilterPrice!AG$5</f>
        <v/>
      </c>
      <c r="G249" s="59" t="n">
        <f aca="false">FilterPrice!AG$6</f>
        <v>46</v>
      </c>
      <c r="H249" s="59" t="n">
        <f aca="false">FilterPrice!AG$7</f>
        <v>46</v>
      </c>
      <c r="I249" s="59" t="n">
        <f aca="false">FilterPrice!AG$8</f>
        <v>60.25</v>
      </c>
      <c r="J249" s="59" t="n">
        <f aca="false">FilterPrice!AG$9</f>
        <v>76.75</v>
      </c>
      <c r="K249" s="59" t="n">
        <f aca="false">AVERAGE(FilterPrice!AG$10:AG$11)</f>
        <v>112</v>
      </c>
      <c r="L249" s="59" t="n">
        <f aca="false">FilterPrice!AG$12</f>
        <v>59</v>
      </c>
      <c r="M249" s="59" t="n">
        <f aca="false">AVERAGE(FilterPrice!AG$13:AG$15)</f>
        <v>54.5</v>
      </c>
      <c r="N249" s="59" t="n">
        <f aca="false">AVERAGE(FilterPrice!AG$4:AG$15)</f>
        <v>67.55</v>
      </c>
      <c r="O249" s="59" t="n">
        <f aca="false">AVERAGE(FilterPrice!AG$16:AG$27)</f>
        <v>59.9375</v>
      </c>
      <c r="P249" s="60" t="n">
        <f aca="false">AVERAGE(FilterPrice!AG$28:AG$40)</f>
        <v>53.0955128205128</v>
      </c>
    </row>
    <row r="250" customFormat="false" ht="12.75" hidden="false" customHeight="false" outlineLevel="0" collapsed="false">
      <c r="C250" s="13" t="n">
        <f aca="false">C249+1</f>
        <v>249</v>
      </c>
      <c r="D250" s="109" t="s">
        <v>23792</v>
      </c>
      <c r="E250" s="111" t="str">
        <f aca="false">FilterPrice!AH$4</f>
        <v/>
      </c>
      <c r="F250" s="24" t="str">
        <f aca="false">FilterPrice!AH$5</f>
        <v/>
      </c>
      <c r="G250" s="24" t="n">
        <f aca="false">FilterPrice!AH$6</f>
        <v>33</v>
      </c>
      <c r="H250" s="24" t="n">
        <f aca="false">FilterPrice!AH$7</f>
        <v>33</v>
      </c>
      <c r="I250" s="24" t="n">
        <f aca="false">FilterPrice!AH$8</f>
        <v>48.25</v>
      </c>
      <c r="J250" s="24" t="n">
        <f aca="false">FilterPrice!AH$9</f>
        <v>74</v>
      </c>
      <c r="K250" s="24" t="n">
        <f aca="false">AVERAGE(FilterPrice!AH$10:AH$11)</f>
        <v>113.75</v>
      </c>
      <c r="L250" s="24" t="n">
        <f aca="false">FilterPrice!AH$12</f>
        <v>44</v>
      </c>
      <c r="M250" s="24" t="n">
        <f aca="false">AVERAGE(FilterPrice!AH$13:AH$15)</f>
        <v>40.9166666666667</v>
      </c>
      <c r="N250" s="24" t="n">
        <f aca="false">AVERAGE(FilterPrice!AH$4:AH$15)</f>
        <v>58.25</v>
      </c>
      <c r="O250" s="24" t="n">
        <f aca="false">AVERAGE(FilterPrice!AH$16:AH$27)</f>
        <v>50.25</v>
      </c>
      <c r="P250" s="62" t="n">
        <f aca="false">AVERAGE(FilterPrice!AH$28:AH$40)</f>
        <v>45.5446793116056</v>
      </c>
    </row>
    <row r="251" customFormat="false" ht="12.75" hidden="false" customHeight="false" outlineLevel="0" collapsed="false">
      <c r="C251" s="13" t="n">
        <f aca="false">C250+1</f>
        <v>250</v>
      </c>
      <c r="D251" s="109" t="s">
        <v>23793</v>
      </c>
      <c r="E251" s="111" t="str">
        <f aca="false">FilterPrice!AI$4</f>
        <v/>
      </c>
      <c r="F251" s="24" t="str">
        <f aca="false">FilterPrice!AI$5</f>
        <v/>
      </c>
      <c r="G251" s="24" t="n">
        <f aca="false">FilterPrice!AI$6</f>
        <v>51</v>
      </c>
      <c r="H251" s="24" t="n">
        <f aca="false">FilterPrice!AI$7</f>
        <v>51</v>
      </c>
      <c r="I251" s="24" t="n">
        <f aca="false">FilterPrice!AI$8</f>
        <v>58.5</v>
      </c>
      <c r="J251" s="24" t="n">
        <f aca="false">FilterPrice!AI$9</f>
        <v>76</v>
      </c>
      <c r="K251" s="24" t="n">
        <f aca="false">AVERAGE(FilterPrice!AI$10:AI$11)</f>
        <v>100.5</v>
      </c>
      <c r="L251" s="24" t="n">
        <f aca="false">FilterPrice!AI$12</f>
        <v>57</v>
      </c>
      <c r="M251" s="24" t="n">
        <f aca="false">AVERAGE(FilterPrice!AI$13:AI$15)</f>
        <v>55.75</v>
      </c>
      <c r="N251" s="24" t="n">
        <f aca="false">AVERAGE(FilterPrice!AI$4:AI$15)</f>
        <v>66.175</v>
      </c>
      <c r="O251" s="24" t="n">
        <f aca="false">AVERAGE(FilterPrice!AI$16:AI$27)</f>
        <v>58.2708333333333</v>
      </c>
      <c r="P251" s="62" t="n">
        <f aca="false">AVERAGE(FilterPrice!AI$28:AI$40)</f>
        <v>49.2141025641026</v>
      </c>
    </row>
    <row r="252" customFormat="false" ht="12.75" hidden="false" customHeight="false" outlineLevel="0" collapsed="false">
      <c r="C252" s="13" t="n">
        <f aca="false">C251+1</f>
        <v>251</v>
      </c>
      <c r="D252" s="109" t="s">
        <v>23794</v>
      </c>
      <c r="E252" s="111" t="str">
        <f aca="false">FilterPrice!AJ$4</f>
        <v/>
      </c>
      <c r="F252" s="24" t="str">
        <f aca="false">FilterPrice!AJ$5</f>
        <v/>
      </c>
      <c r="G252" s="24" t="n">
        <f aca="false">FilterPrice!AJ$6</f>
        <v>35.5</v>
      </c>
      <c r="H252" s="24" t="n">
        <f aca="false">FilterPrice!AJ$7</f>
        <v>35.5</v>
      </c>
      <c r="I252" s="24" t="n">
        <f aca="false">FilterPrice!AJ$8</f>
        <v>45</v>
      </c>
      <c r="J252" s="24" t="n">
        <f aca="false">FilterPrice!AJ$9</f>
        <v>56.25</v>
      </c>
      <c r="K252" s="24" t="n">
        <f aca="false">AVERAGE(FilterPrice!AJ$10:AJ$11)</f>
        <v>71</v>
      </c>
      <c r="L252" s="24" t="n">
        <f aca="false">FilterPrice!AJ$12</f>
        <v>44.5</v>
      </c>
      <c r="M252" s="24" t="n">
        <f aca="false">AVERAGE(FilterPrice!AJ$13:AJ$15)</f>
        <v>42.25</v>
      </c>
      <c r="N252" s="24" t="n">
        <f aca="false">AVERAGE(FilterPrice!AJ$4:AJ$15)</f>
        <v>48.55</v>
      </c>
      <c r="O252" s="24" t="n">
        <f aca="false">AVERAGE(FilterPrice!AJ$16:AJ$27)</f>
        <v>45</v>
      </c>
      <c r="P252" s="62" t="n">
        <f aca="false">AVERAGE(FilterPrice!AJ$28:AJ$40)</f>
        <v>41.199358974359</v>
      </c>
    </row>
    <row r="253" customFormat="false" ht="12.75" hidden="false" customHeight="false" outlineLevel="0" collapsed="false">
      <c r="C253" s="13" t="n">
        <f aca="false">C252+1</f>
        <v>252</v>
      </c>
      <c r="D253" s="109" t="s">
        <v>23795</v>
      </c>
      <c r="E253" s="111" t="str">
        <f aca="false">FilterPrice!AK$4</f>
        <v/>
      </c>
      <c r="F253" s="24" t="str">
        <f aca="false">FilterPrice!AK$5</f>
        <v/>
      </c>
      <c r="G253" s="24" t="n">
        <f aca="false">FilterPrice!AK$6</f>
        <v>33</v>
      </c>
      <c r="H253" s="24" t="n">
        <f aca="false">FilterPrice!AK$7</f>
        <v>33</v>
      </c>
      <c r="I253" s="24" t="n">
        <f aca="false">FilterPrice!AK$8</f>
        <v>48.25</v>
      </c>
      <c r="J253" s="24" t="n">
        <f aca="false">FilterPrice!AK$9</f>
        <v>74</v>
      </c>
      <c r="K253" s="24" t="n">
        <f aca="false">AVERAGE(FilterPrice!AK$10:AK$11)</f>
        <v>114</v>
      </c>
      <c r="L253" s="24" t="n">
        <f aca="false">FilterPrice!AK$12</f>
        <v>46</v>
      </c>
      <c r="M253" s="24" t="n">
        <f aca="false">AVERAGE(FilterPrice!AK$13:AK$15)</f>
        <v>42</v>
      </c>
      <c r="N253" s="24" t="n">
        <f aca="false">AVERAGE(FilterPrice!AK$4:AK$15)</f>
        <v>58.825</v>
      </c>
      <c r="O253" s="24" t="n">
        <f aca="false">AVERAGE(FilterPrice!AK$16:AK$27)</f>
        <v>50.7291666666667</v>
      </c>
      <c r="P253" s="62" t="n">
        <f aca="false">AVERAGE(FilterPrice!AK$28:AK$40)</f>
        <v>43.2708333333333</v>
      </c>
    </row>
    <row r="254" customFormat="false" ht="12.75" hidden="false" customHeight="false" outlineLevel="0" collapsed="false">
      <c r="C254" s="13" t="n">
        <f aca="false">C253+1</f>
        <v>253</v>
      </c>
      <c r="D254" s="109" t="s">
        <v>23796</v>
      </c>
      <c r="E254" s="111" t="str">
        <f aca="false">FilterPrice!AL$4</f>
        <v/>
      </c>
      <c r="F254" s="24" t="str">
        <f aca="false">FilterPrice!AL$5</f>
        <v/>
      </c>
      <c r="G254" s="24" t="n">
        <f aca="false">FilterPrice!AL$6</f>
        <v>55</v>
      </c>
      <c r="H254" s="24" t="n">
        <f aca="false">FilterPrice!AL$7</f>
        <v>55</v>
      </c>
      <c r="I254" s="24" t="n">
        <f aca="false">FilterPrice!AL$8</f>
        <v>67.25</v>
      </c>
      <c r="J254" s="24" t="n">
        <f aca="false">FilterPrice!AL$9</f>
        <v>86.5</v>
      </c>
      <c r="K254" s="24" t="n">
        <f aca="false">AVERAGE(FilterPrice!AL$10:AL$11)</f>
        <v>127.75</v>
      </c>
      <c r="L254" s="24" t="n">
        <f aca="false">FilterPrice!AL$12</f>
        <v>64.75</v>
      </c>
      <c r="M254" s="24" t="n">
        <f aca="false">AVERAGE(FilterPrice!AL$13:AL$15)</f>
        <v>59.5</v>
      </c>
      <c r="N254" s="24" t="n">
        <f aca="false">AVERAGE(FilterPrice!AL$4:AL$15)</f>
        <v>76.25</v>
      </c>
      <c r="O254" s="24" t="n">
        <f aca="false">AVERAGE(FilterPrice!AL$16:AL$27)</f>
        <v>68.375</v>
      </c>
      <c r="P254" s="62" t="n">
        <f aca="false">AVERAGE(FilterPrice!AL$28:AL$40)</f>
        <v>62.2366025641026</v>
      </c>
    </row>
    <row r="255" customFormat="false" ht="12.75" hidden="false" customHeight="false" outlineLevel="0" collapsed="false">
      <c r="C255" s="13" t="n">
        <f aca="false">C254+1</f>
        <v>254</v>
      </c>
      <c r="D255" s="109" t="s">
        <v>23797</v>
      </c>
      <c r="E255" s="111" t="str">
        <f aca="false">FilterPrice!AM$4</f>
        <v/>
      </c>
      <c r="F255" s="24" t="str">
        <f aca="false">FilterPrice!AM$5</f>
        <v/>
      </c>
      <c r="G255" s="24" t="n">
        <f aca="false">FilterPrice!AM$6</f>
        <v>20</v>
      </c>
      <c r="H255" s="24" t="n">
        <f aca="false">FilterPrice!AM$7</f>
        <v>20</v>
      </c>
      <c r="I255" s="24" t="n">
        <f aca="false">FilterPrice!AM$8</f>
        <v>52</v>
      </c>
      <c r="J255" s="24" t="n">
        <f aca="false">FilterPrice!AM$9</f>
        <v>80</v>
      </c>
      <c r="K255" s="24" t="n">
        <f aca="false">AVERAGE(FilterPrice!AM$10:AM$11)</f>
        <v>120</v>
      </c>
      <c r="L255" s="24" t="n">
        <f aca="false">FilterPrice!AM$12</f>
        <v>46.25</v>
      </c>
      <c r="M255" s="24" t="n">
        <f aca="false">AVERAGE(FilterPrice!AM$13:AM$15)</f>
        <v>42.25</v>
      </c>
      <c r="N255" s="24" t="n">
        <f aca="false">AVERAGE(FilterPrice!AM$4:AM$15)</f>
        <v>58.5</v>
      </c>
      <c r="O255" s="24" t="n">
        <f aca="false">AVERAGE(FilterPrice!AM$16:AM$27)</f>
        <v>50.9587500890096</v>
      </c>
      <c r="P255" s="62" t="n">
        <f aca="false">AVERAGE(FilterPrice!AM$28:AM$40)</f>
        <v>44.3020469714434</v>
      </c>
    </row>
    <row r="256" customFormat="false" ht="12.75" hidden="false" customHeight="false" outlineLevel="0" collapsed="false">
      <c r="C256" s="13" t="n">
        <f aca="false">C255+1</f>
        <v>255</v>
      </c>
      <c r="D256" s="109" t="s">
        <v>23798</v>
      </c>
      <c r="E256" s="111" t="str">
        <f aca="false">FilterPrice!AN$4</f>
        <v/>
      </c>
      <c r="F256" s="24" t="str">
        <f aca="false">FilterPrice!AN$5</f>
        <v/>
      </c>
      <c r="G256" s="24" t="n">
        <f aca="false">FilterPrice!AN$6</f>
        <v>28</v>
      </c>
      <c r="H256" s="24" t="n">
        <f aca="false">FilterPrice!AN$7</f>
        <v>28</v>
      </c>
      <c r="I256" s="24" t="n">
        <f aca="false">FilterPrice!AN$8</f>
        <v>46.75</v>
      </c>
      <c r="J256" s="24" t="n">
        <f aca="false">FilterPrice!AN$9</f>
        <v>73.9999923706055</v>
      </c>
      <c r="K256" s="24" t="n">
        <f aca="false">AVERAGE(FilterPrice!AN$10:AN$11)</f>
        <v>117.25</v>
      </c>
      <c r="L256" s="24" t="n">
        <f aca="false">FilterPrice!AN$12</f>
        <v>43.2500038146973</v>
      </c>
      <c r="M256" s="24" t="n">
        <f aca="false">AVERAGE(FilterPrice!AN$13:AN$15)</f>
        <v>41.5</v>
      </c>
      <c r="N256" s="24" t="n">
        <f aca="false">AVERAGE(FilterPrice!AN$4:AN$15)</f>
        <v>57.8999996185303</v>
      </c>
      <c r="O256" s="24" t="n">
        <f aca="false">AVERAGE(FilterPrice!AN$16:AN$27)</f>
        <v>48.5617799758911</v>
      </c>
      <c r="P256" s="62" t="n">
        <f aca="false">AVERAGE(FilterPrice!AN$28:AN$40)</f>
        <v>43.6687636986757</v>
      </c>
    </row>
    <row r="257" customFormat="false" ht="12.75" hidden="false" customHeight="false" outlineLevel="0" collapsed="false">
      <c r="C257" s="13" t="n">
        <f aca="false">C256+1</f>
        <v>256</v>
      </c>
      <c r="D257" s="109" t="s">
        <v>23799</v>
      </c>
      <c r="E257" s="111" t="str">
        <f aca="false">FilterPrice!AO$4</f>
        <v/>
      </c>
      <c r="F257" s="24" t="str">
        <f aca="false">FilterPrice!AO$5</f>
        <v/>
      </c>
      <c r="G257" s="24" t="n">
        <f aca="false">FilterPrice!AO$6</f>
        <v>37.9969177246094</v>
      </c>
      <c r="H257" s="24" t="n">
        <f aca="false">FilterPrice!AO$7</f>
        <v>37.9969177246094</v>
      </c>
      <c r="I257" s="24" t="n">
        <f aca="false">FilterPrice!AO$8</f>
        <v>43.75</v>
      </c>
      <c r="J257" s="24" t="n">
        <f aca="false">FilterPrice!AO$9</f>
        <v>65.9999923706055</v>
      </c>
      <c r="K257" s="24" t="n">
        <f aca="false">AVERAGE(FilterPrice!AO$10:AO$11)</f>
        <v>101.25</v>
      </c>
      <c r="L257" s="24" t="n">
        <f aca="false">FilterPrice!AO$12</f>
        <v>41.7499961853027</v>
      </c>
      <c r="M257" s="24" t="n">
        <f aca="false">AVERAGE(FilterPrice!AO$13:AO$15)</f>
        <v>39.2730712890625</v>
      </c>
      <c r="N257" s="24" t="n">
        <f aca="false">AVERAGE(FilterPrice!AO$4:AO$15)</f>
        <v>54.7813037872314</v>
      </c>
      <c r="O257" s="24" t="n">
        <f aca="false">AVERAGE(FilterPrice!AO$16:AO$27)</f>
        <v>47.6955715815226</v>
      </c>
      <c r="P257" s="62" t="n">
        <f aca="false">AVERAGE(FilterPrice!AO$28:AO$40)</f>
        <v>45.4661644666623</v>
      </c>
    </row>
    <row r="258" customFormat="false" ht="12.75" hidden="false" customHeight="false" outlineLevel="0" collapsed="false">
      <c r="C258" s="13" t="n">
        <f aca="false">C257+1</f>
        <v>257</v>
      </c>
      <c r="D258" s="109" t="s">
        <v>23800</v>
      </c>
      <c r="E258" s="111" t="str">
        <f aca="false">FilterPrice!AP$4</f>
        <v/>
      </c>
      <c r="F258" s="24" t="str">
        <f aca="false">FilterPrice!AP$5</f>
        <v/>
      </c>
      <c r="G258" s="24" t="n">
        <f aca="false">FilterPrice!AP$6</f>
        <v>38</v>
      </c>
      <c r="H258" s="24" t="n">
        <f aca="false">FilterPrice!AP$7</f>
        <v>38</v>
      </c>
      <c r="I258" s="24" t="n">
        <f aca="false">FilterPrice!AP$8</f>
        <v>49.25</v>
      </c>
      <c r="J258" s="24" t="n">
        <f aca="false">FilterPrice!AP$9</f>
        <v>75.2499923706055</v>
      </c>
      <c r="K258" s="24" t="n">
        <f aca="false">AVERAGE(FilterPrice!AP$10:AP$11)</f>
        <v>117.75</v>
      </c>
      <c r="L258" s="24" t="n">
        <f aca="false">FilterPrice!AP$12</f>
        <v>51.7500038146973</v>
      </c>
      <c r="M258" s="24" t="n">
        <f aca="false">AVERAGE(FilterPrice!AP$13:AP$15)</f>
        <v>44.5</v>
      </c>
      <c r="N258" s="24" t="n">
        <f aca="false">AVERAGE(FilterPrice!AP$4:AP$15)</f>
        <v>62.1249996185303</v>
      </c>
      <c r="O258" s="24" t="n">
        <f aca="false">AVERAGE(FilterPrice!AP$16:AP$27)</f>
        <v>49.6034466425578</v>
      </c>
      <c r="P258" s="62" t="n">
        <f aca="false">AVERAGE(FilterPrice!AP$28:AP$40)</f>
        <v>44.5997733580761</v>
      </c>
    </row>
    <row r="259" customFormat="false" ht="12.75" hidden="false" customHeight="false" outlineLevel="0" collapsed="false">
      <c r="C259" s="13" t="n">
        <f aca="false">C258+1</f>
        <v>258</v>
      </c>
      <c r="D259" s="112" t="s">
        <v>23801</v>
      </c>
      <c r="E259" s="111" t="str">
        <f aca="false">FilterPrice!AQ$4</f>
        <v/>
      </c>
      <c r="F259" s="24" t="str">
        <f aca="false">FilterPrice!AQ$5</f>
        <v/>
      </c>
      <c r="G259" s="24" t="n">
        <f aca="false">FilterPrice!AQ$6</f>
        <v>30</v>
      </c>
      <c r="H259" s="24" t="n">
        <f aca="false">FilterPrice!AQ$7</f>
        <v>30</v>
      </c>
      <c r="I259" s="24" t="n">
        <f aca="false">FilterPrice!AQ$8</f>
        <v>43.75</v>
      </c>
      <c r="J259" s="24" t="n">
        <f aca="false">FilterPrice!AQ$9</f>
        <v>70.4999923706055</v>
      </c>
      <c r="K259" s="24" t="n">
        <f aca="false">AVERAGE(FilterPrice!AQ$10:AQ$11)</f>
        <v>112.75</v>
      </c>
      <c r="L259" s="24" t="n">
        <f aca="false">FilterPrice!AQ$12</f>
        <v>40.9999961853027</v>
      </c>
      <c r="M259" s="24" t="n">
        <f aca="false">AVERAGE(FilterPrice!AQ$13:AQ$15)</f>
        <v>40.5233319600423</v>
      </c>
      <c r="N259" s="24" t="n">
        <f aca="false">AVERAGE(FilterPrice!AQ$4:AQ$15)</f>
        <v>56.2319984436035</v>
      </c>
      <c r="O259" s="24" t="n">
        <f aca="false">AVERAGE(FilterPrice!AQ$16:AQ$27)</f>
        <v>47.1391124725342</v>
      </c>
      <c r="P259" s="62" t="n">
        <f aca="false">AVERAGE(FilterPrice!AQ$28:AQ$40)</f>
        <v>41.8342377677331</v>
      </c>
    </row>
    <row r="260" customFormat="false" ht="12.75" hidden="false" customHeight="false" outlineLevel="0" collapsed="false">
      <c r="C260" s="13" t="n">
        <f aca="false">C259+1</f>
        <v>259</v>
      </c>
      <c r="D260" s="109" t="s">
        <v>23802</v>
      </c>
      <c r="E260" s="111" t="str">
        <f aca="false">FilterPrice!AR$4</f>
        <v/>
      </c>
      <c r="F260" s="24" t="str">
        <f aca="false">FilterPrice!AR$5</f>
        <v/>
      </c>
      <c r="G260" s="24" t="n">
        <f aca="false">FilterPrice!AR$6</f>
        <v>38.5</v>
      </c>
      <c r="H260" s="24" t="n">
        <f aca="false">FilterPrice!AR$7</f>
        <v>38.5</v>
      </c>
      <c r="I260" s="24" t="n">
        <f aca="false">FilterPrice!AR$8</f>
        <v>55.75</v>
      </c>
      <c r="J260" s="24" t="n">
        <f aca="false">FilterPrice!AR$9</f>
        <v>82.5</v>
      </c>
      <c r="K260" s="24" t="n">
        <f aca="false">AVERAGE(FilterPrice!AR$10:AR$11)</f>
        <v>122.75</v>
      </c>
      <c r="L260" s="24" t="n">
        <f aca="false">FilterPrice!AR$12</f>
        <v>49.75</v>
      </c>
      <c r="M260" s="24" t="n">
        <f aca="false">AVERAGE(FilterPrice!AR$13:AR$15)</f>
        <v>45.75</v>
      </c>
      <c r="N260" s="24" t="n">
        <f aca="false">AVERAGE(FilterPrice!AR$4:AR$15)</f>
        <v>64.775</v>
      </c>
      <c r="O260" s="24" t="n">
        <f aca="false">AVERAGE(FilterPrice!AR$16:AR$27)</f>
        <v>52.0200001398722</v>
      </c>
      <c r="P260" s="62" t="n">
        <f aca="false">AVERAGE(FilterPrice!AR$28:AR$40)</f>
        <v>45.361758525555</v>
      </c>
    </row>
    <row r="261" customFormat="false" ht="12.75" hidden="false" customHeight="false" outlineLevel="0" collapsed="false">
      <c r="C261" s="13" t="n">
        <f aca="false">C260+1</f>
        <v>260</v>
      </c>
      <c r="D261" s="104" t="s">
        <v>23803</v>
      </c>
      <c r="E261" s="113" t="str">
        <f aca="false">FilterPrice!AS$4</f>
        <v/>
      </c>
      <c r="F261" s="65" t="str">
        <f aca="false">FilterPrice!AS$5</f>
        <v/>
      </c>
      <c r="G261" s="65" t="n">
        <f aca="false">FilterPrice!AS$6</f>
        <v>43.9999885559082</v>
      </c>
      <c r="H261" s="65" t="n">
        <f aca="false">FilterPrice!AS$7</f>
        <v>43.9999885559082</v>
      </c>
      <c r="I261" s="65" t="n">
        <f aca="false">FilterPrice!AS$8</f>
        <v>58.75</v>
      </c>
      <c r="J261" s="65" t="n">
        <f aca="false">FilterPrice!AS$9</f>
        <v>69</v>
      </c>
      <c r="K261" s="65" t="n">
        <f aca="false">AVERAGE(FilterPrice!AS$10:AS$11)</f>
        <v>93</v>
      </c>
      <c r="L261" s="65" t="n">
        <f aca="false">FilterPrice!AS$12</f>
        <v>55.5000038146973</v>
      </c>
      <c r="M261" s="65" t="n">
        <f aca="false">AVERAGE(FilterPrice!AS$13:AS$15)</f>
        <v>46.4833234151204</v>
      </c>
      <c r="N261" s="65" t="n">
        <f aca="false">AVERAGE(FilterPrice!AS$4:AS$15)</f>
        <v>59.6699951171875</v>
      </c>
      <c r="O261" s="65" t="n">
        <f aca="false">AVERAGE(FilterPrice!AS$16:AS$27)</f>
        <v>47.0866638819377</v>
      </c>
      <c r="P261" s="66" t="n">
        <f aca="false">AVERAGE(FilterPrice!AS$28:AS$40)</f>
        <v>44.4235231106098</v>
      </c>
    </row>
    <row r="262" customFormat="false" ht="12.75" hidden="false" customHeight="false" outlineLevel="0" collapsed="false">
      <c r="A262" s="13" t="n">
        <f aca="false">A249+1</f>
        <v>21</v>
      </c>
      <c r="B262" s="104" t="n">
        <f aca="false">FilterPrice!$A$1</f>
        <v>36981</v>
      </c>
      <c r="C262" s="13" t="n">
        <f aca="false">C261+1</f>
        <v>261</v>
      </c>
      <c r="D262" s="109" t="s">
        <v>23791</v>
      </c>
      <c r="E262" s="110" t="str">
        <f aca="false">FilterPrice!AG$4</f>
        <v/>
      </c>
      <c r="F262" s="59" t="str">
        <f aca="false">FilterPrice!AG$5</f>
        <v/>
      </c>
      <c r="G262" s="59" t="n">
        <f aca="false">FilterPrice!AG$6</f>
        <v>46</v>
      </c>
      <c r="H262" s="59" t="n">
        <f aca="false">FilterPrice!AG$7</f>
        <v>46</v>
      </c>
      <c r="I262" s="59" t="n">
        <f aca="false">FilterPrice!AG$8</f>
        <v>60.25</v>
      </c>
      <c r="J262" s="59" t="n">
        <f aca="false">FilterPrice!AG$9</f>
        <v>76.75</v>
      </c>
      <c r="K262" s="59" t="n">
        <f aca="false">AVERAGE(FilterPrice!AG$10:AG$11)</f>
        <v>112</v>
      </c>
      <c r="L262" s="59" t="n">
        <f aca="false">FilterPrice!AG$12</f>
        <v>59</v>
      </c>
      <c r="M262" s="59" t="n">
        <f aca="false">AVERAGE(FilterPrice!AG$13:AG$15)</f>
        <v>54.5</v>
      </c>
      <c r="N262" s="59" t="n">
        <f aca="false">AVERAGE(FilterPrice!AG$4:AG$15)</f>
        <v>67.55</v>
      </c>
      <c r="O262" s="59" t="n">
        <f aca="false">AVERAGE(FilterPrice!AG$16:AG$27)</f>
        <v>59.9375</v>
      </c>
      <c r="P262" s="60" t="n">
        <f aca="false">AVERAGE(FilterPrice!AG$28:AG$40)</f>
        <v>53.0955128205128</v>
      </c>
    </row>
    <row r="263" customFormat="false" ht="12.75" hidden="false" customHeight="false" outlineLevel="0" collapsed="false">
      <c r="C263" s="13" t="n">
        <f aca="false">C262+1</f>
        <v>262</v>
      </c>
      <c r="D263" s="109" t="s">
        <v>23792</v>
      </c>
      <c r="E263" s="111" t="str">
        <f aca="false">FilterPrice!AH$4</f>
        <v/>
      </c>
      <c r="F263" s="24" t="str">
        <f aca="false">FilterPrice!AH$5</f>
        <v/>
      </c>
      <c r="G263" s="24" t="n">
        <f aca="false">FilterPrice!AH$6</f>
        <v>33</v>
      </c>
      <c r="H263" s="24" t="n">
        <f aca="false">FilterPrice!AH$7</f>
        <v>33</v>
      </c>
      <c r="I263" s="24" t="n">
        <f aca="false">FilterPrice!AH$8</f>
        <v>48.25</v>
      </c>
      <c r="J263" s="24" t="n">
        <f aca="false">FilterPrice!AH$9</f>
        <v>74</v>
      </c>
      <c r="K263" s="24" t="n">
        <f aca="false">AVERAGE(FilterPrice!AH$10:AH$11)</f>
        <v>113.75</v>
      </c>
      <c r="L263" s="24" t="n">
        <f aca="false">FilterPrice!AH$12</f>
        <v>44</v>
      </c>
      <c r="M263" s="24" t="n">
        <f aca="false">AVERAGE(FilterPrice!AH$13:AH$15)</f>
        <v>40.9166666666667</v>
      </c>
      <c r="N263" s="24" t="n">
        <f aca="false">AVERAGE(FilterPrice!AH$4:AH$15)</f>
        <v>58.25</v>
      </c>
      <c r="O263" s="24" t="n">
        <f aca="false">AVERAGE(FilterPrice!AH$16:AH$27)</f>
        <v>50.25</v>
      </c>
      <c r="P263" s="62" t="n">
        <f aca="false">AVERAGE(FilterPrice!AH$28:AH$40)</f>
        <v>45.5446793116056</v>
      </c>
    </row>
    <row r="264" customFormat="false" ht="12.75" hidden="false" customHeight="false" outlineLevel="0" collapsed="false">
      <c r="C264" s="13" t="n">
        <f aca="false">C263+1</f>
        <v>263</v>
      </c>
      <c r="D264" s="109" t="s">
        <v>23793</v>
      </c>
      <c r="E264" s="111" t="str">
        <f aca="false">FilterPrice!AI$4</f>
        <v/>
      </c>
      <c r="F264" s="24" t="str">
        <f aca="false">FilterPrice!AI$5</f>
        <v/>
      </c>
      <c r="G264" s="24" t="n">
        <f aca="false">FilterPrice!AI$6</f>
        <v>51</v>
      </c>
      <c r="H264" s="24" t="n">
        <f aca="false">FilterPrice!AI$7</f>
        <v>51</v>
      </c>
      <c r="I264" s="24" t="n">
        <f aca="false">FilterPrice!AI$8</f>
        <v>58.5</v>
      </c>
      <c r="J264" s="24" t="n">
        <f aca="false">FilterPrice!AI$9</f>
        <v>76</v>
      </c>
      <c r="K264" s="24" t="n">
        <f aca="false">AVERAGE(FilterPrice!AI$10:AI$11)</f>
        <v>100.5</v>
      </c>
      <c r="L264" s="24" t="n">
        <f aca="false">FilterPrice!AI$12</f>
        <v>57</v>
      </c>
      <c r="M264" s="24" t="n">
        <f aca="false">AVERAGE(FilterPrice!AI$13:AI$15)</f>
        <v>55.75</v>
      </c>
      <c r="N264" s="24" t="n">
        <f aca="false">AVERAGE(FilterPrice!AI$4:AI$15)</f>
        <v>66.175</v>
      </c>
      <c r="O264" s="24" t="n">
        <f aca="false">AVERAGE(FilterPrice!AI$16:AI$27)</f>
        <v>58.2708333333333</v>
      </c>
      <c r="P264" s="62" t="n">
        <f aca="false">AVERAGE(FilterPrice!AI$28:AI$40)</f>
        <v>49.2141025641026</v>
      </c>
    </row>
    <row r="265" customFormat="false" ht="12.75" hidden="false" customHeight="false" outlineLevel="0" collapsed="false">
      <c r="C265" s="13" t="n">
        <f aca="false">C264+1</f>
        <v>264</v>
      </c>
      <c r="D265" s="109" t="s">
        <v>23794</v>
      </c>
      <c r="E265" s="111" t="str">
        <f aca="false">FilterPrice!AJ$4</f>
        <v/>
      </c>
      <c r="F265" s="24" t="str">
        <f aca="false">FilterPrice!AJ$5</f>
        <v/>
      </c>
      <c r="G265" s="24" t="n">
        <f aca="false">FilterPrice!AJ$6</f>
        <v>35.5</v>
      </c>
      <c r="H265" s="24" t="n">
        <f aca="false">FilterPrice!AJ$7</f>
        <v>35.5</v>
      </c>
      <c r="I265" s="24" t="n">
        <f aca="false">FilterPrice!AJ$8</f>
        <v>45</v>
      </c>
      <c r="J265" s="24" t="n">
        <f aca="false">FilterPrice!AJ$9</f>
        <v>56.25</v>
      </c>
      <c r="K265" s="24" t="n">
        <f aca="false">AVERAGE(FilterPrice!AJ$10:AJ$11)</f>
        <v>71</v>
      </c>
      <c r="L265" s="24" t="n">
        <f aca="false">FilterPrice!AJ$12</f>
        <v>44.5</v>
      </c>
      <c r="M265" s="24" t="n">
        <f aca="false">AVERAGE(FilterPrice!AJ$13:AJ$15)</f>
        <v>42.25</v>
      </c>
      <c r="N265" s="24" t="n">
        <f aca="false">AVERAGE(FilterPrice!AJ$4:AJ$15)</f>
        <v>48.55</v>
      </c>
      <c r="O265" s="24" t="n">
        <f aca="false">AVERAGE(FilterPrice!AJ$16:AJ$27)</f>
        <v>45</v>
      </c>
      <c r="P265" s="62" t="n">
        <f aca="false">AVERAGE(FilterPrice!AJ$28:AJ$40)</f>
        <v>41.199358974359</v>
      </c>
    </row>
    <row r="266" customFormat="false" ht="12.75" hidden="false" customHeight="false" outlineLevel="0" collapsed="false">
      <c r="C266" s="13" t="n">
        <f aca="false">C265+1</f>
        <v>265</v>
      </c>
      <c r="D266" s="109" t="s">
        <v>23795</v>
      </c>
      <c r="E266" s="111" t="str">
        <f aca="false">FilterPrice!AK$4</f>
        <v/>
      </c>
      <c r="F266" s="24" t="str">
        <f aca="false">FilterPrice!AK$5</f>
        <v/>
      </c>
      <c r="G266" s="24" t="n">
        <f aca="false">FilterPrice!AK$6</f>
        <v>33</v>
      </c>
      <c r="H266" s="24" t="n">
        <f aca="false">FilterPrice!AK$7</f>
        <v>33</v>
      </c>
      <c r="I266" s="24" t="n">
        <f aca="false">FilterPrice!AK$8</f>
        <v>48.25</v>
      </c>
      <c r="J266" s="24" t="n">
        <f aca="false">FilterPrice!AK$9</f>
        <v>74</v>
      </c>
      <c r="K266" s="24" t="n">
        <f aca="false">AVERAGE(FilterPrice!AK$10:AK$11)</f>
        <v>114</v>
      </c>
      <c r="L266" s="24" t="n">
        <f aca="false">FilterPrice!AK$12</f>
        <v>46</v>
      </c>
      <c r="M266" s="24" t="n">
        <f aca="false">AVERAGE(FilterPrice!AK$13:AK$15)</f>
        <v>42</v>
      </c>
      <c r="N266" s="24" t="n">
        <f aca="false">AVERAGE(FilterPrice!AK$4:AK$15)</f>
        <v>58.825</v>
      </c>
      <c r="O266" s="24" t="n">
        <f aca="false">AVERAGE(FilterPrice!AK$16:AK$27)</f>
        <v>50.7291666666667</v>
      </c>
      <c r="P266" s="62" t="n">
        <f aca="false">AVERAGE(FilterPrice!AK$28:AK$40)</f>
        <v>43.2708333333333</v>
      </c>
    </row>
    <row r="267" customFormat="false" ht="12.75" hidden="false" customHeight="false" outlineLevel="0" collapsed="false">
      <c r="C267" s="13" t="n">
        <f aca="false">C266+1</f>
        <v>266</v>
      </c>
      <c r="D267" s="109" t="s">
        <v>23796</v>
      </c>
      <c r="E267" s="111" t="str">
        <f aca="false">FilterPrice!AL$4</f>
        <v/>
      </c>
      <c r="F267" s="24" t="str">
        <f aca="false">FilterPrice!AL$5</f>
        <v/>
      </c>
      <c r="G267" s="24" t="n">
        <f aca="false">FilterPrice!AL$6</f>
        <v>55</v>
      </c>
      <c r="H267" s="24" t="n">
        <f aca="false">FilterPrice!AL$7</f>
        <v>55</v>
      </c>
      <c r="I267" s="24" t="n">
        <f aca="false">FilterPrice!AL$8</f>
        <v>67.25</v>
      </c>
      <c r="J267" s="24" t="n">
        <f aca="false">FilterPrice!AL$9</f>
        <v>86.5</v>
      </c>
      <c r="K267" s="24" t="n">
        <f aca="false">AVERAGE(FilterPrice!AL$10:AL$11)</f>
        <v>127.75</v>
      </c>
      <c r="L267" s="24" t="n">
        <f aca="false">FilterPrice!AL$12</f>
        <v>64.75</v>
      </c>
      <c r="M267" s="24" t="n">
        <f aca="false">AVERAGE(FilterPrice!AL$13:AL$15)</f>
        <v>59.5</v>
      </c>
      <c r="N267" s="24" t="n">
        <f aca="false">AVERAGE(FilterPrice!AL$4:AL$15)</f>
        <v>76.25</v>
      </c>
      <c r="O267" s="24" t="n">
        <f aca="false">AVERAGE(FilterPrice!AL$16:AL$27)</f>
        <v>68.375</v>
      </c>
      <c r="P267" s="62" t="n">
        <f aca="false">AVERAGE(FilterPrice!AL$28:AL$40)</f>
        <v>62.2366025641026</v>
      </c>
    </row>
    <row r="268" customFormat="false" ht="12.75" hidden="false" customHeight="false" outlineLevel="0" collapsed="false">
      <c r="C268" s="13" t="n">
        <f aca="false">C267+1</f>
        <v>267</v>
      </c>
      <c r="D268" s="109" t="s">
        <v>23797</v>
      </c>
      <c r="E268" s="111" t="str">
        <f aca="false">FilterPrice!AM$4</f>
        <v/>
      </c>
      <c r="F268" s="24" t="str">
        <f aca="false">FilterPrice!AM$5</f>
        <v/>
      </c>
      <c r="G268" s="24" t="n">
        <f aca="false">FilterPrice!AM$6</f>
        <v>20</v>
      </c>
      <c r="H268" s="24" t="n">
        <f aca="false">FilterPrice!AM$7</f>
        <v>20</v>
      </c>
      <c r="I268" s="24" t="n">
        <f aca="false">FilterPrice!AM$8</f>
        <v>52</v>
      </c>
      <c r="J268" s="24" t="n">
        <f aca="false">FilterPrice!AM$9</f>
        <v>80</v>
      </c>
      <c r="K268" s="24" t="n">
        <f aca="false">AVERAGE(FilterPrice!AM$10:AM$11)</f>
        <v>120</v>
      </c>
      <c r="L268" s="24" t="n">
        <f aca="false">FilterPrice!AM$12</f>
        <v>46.25</v>
      </c>
      <c r="M268" s="24" t="n">
        <f aca="false">AVERAGE(FilterPrice!AM$13:AM$15)</f>
        <v>42.25</v>
      </c>
      <c r="N268" s="24" t="n">
        <f aca="false">AVERAGE(FilterPrice!AM$4:AM$15)</f>
        <v>58.5</v>
      </c>
      <c r="O268" s="24" t="n">
        <f aca="false">AVERAGE(FilterPrice!AM$16:AM$27)</f>
        <v>50.9587500890096</v>
      </c>
      <c r="P268" s="62" t="n">
        <f aca="false">AVERAGE(FilterPrice!AM$28:AM$40)</f>
        <v>44.3020469714434</v>
      </c>
    </row>
    <row r="269" customFormat="false" ht="12.75" hidden="false" customHeight="false" outlineLevel="0" collapsed="false">
      <c r="C269" s="13" t="n">
        <f aca="false">C268+1</f>
        <v>268</v>
      </c>
      <c r="D269" s="109" t="s">
        <v>23798</v>
      </c>
      <c r="E269" s="111" t="str">
        <f aca="false">FilterPrice!AN$4</f>
        <v/>
      </c>
      <c r="F269" s="24" t="str">
        <f aca="false">FilterPrice!AN$5</f>
        <v/>
      </c>
      <c r="G269" s="24" t="n">
        <f aca="false">FilterPrice!AN$6</f>
        <v>28</v>
      </c>
      <c r="H269" s="24" t="n">
        <f aca="false">FilterPrice!AN$7</f>
        <v>28</v>
      </c>
      <c r="I269" s="24" t="n">
        <f aca="false">FilterPrice!AN$8</f>
        <v>46.75</v>
      </c>
      <c r="J269" s="24" t="n">
        <f aca="false">FilterPrice!AN$9</f>
        <v>73.9999923706055</v>
      </c>
      <c r="K269" s="24" t="n">
        <f aca="false">AVERAGE(FilterPrice!AN$10:AN$11)</f>
        <v>117.25</v>
      </c>
      <c r="L269" s="24" t="n">
        <f aca="false">FilterPrice!AN$12</f>
        <v>43.2500038146973</v>
      </c>
      <c r="M269" s="24" t="n">
        <f aca="false">AVERAGE(FilterPrice!AN$13:AN$15)</f>
        <v>41.5</v>
      </c>
      <c r="N269" s="24" t="n">
        <f aca="false">AVERAGE(FilterPrice!AN$4:AN$15)</f>
        <v>57.8999996185303</v>
      </c>
      <c r="O269" s="24" t="n">
        <f aca="false">AVERAGE(FilterPrice!AN$16:AN$27)</f>
        <v>48.5617799758911</v>
      </c>
      <c r="P269" s="62" t="n">
        <f aca="false">AVERAGE(FilterPrice!AN$28:AN$40)</f>
        <v>43.6687636986757</v>
      </c>
    </row>
    <row r="270" customFormat="false" ht="12.75" hidden="false" customHeight="false" outlineLevel="0" collapsed="false">
      <c r="C270" s="13" t="n">
        <f aca="false">C269+1</f>
        <v>269</v>
      </c>
      <c r="D270" s="109" t="s">
        <v>23799</v>
      </c>
      <c r="E270" s="111" t="str">
        <f aca="false">FilterPrice!AO$4</f>
        <v/>
      </c>
      <c r="F270" s="24" t="str">
        <f aca="false">FilterPrice!AO$5</f>
        <v/>
      </c>
      <c r="G270" s="24" t="n">
        <f aca="false">FilterPrice!AO$6</f>
        <v>37.9969177246094</v>
      </c>
      <c r="H270" s="24" t="n">
        <f aca="false">FilterPrice!AO$7</f>
        <v>37.9969177246094</v>
      </c>
      <c r="I270" s="24" t="n">
        <f aca="false">FilterPrice!AO$8</f>
        <v>43.75</v>
      </c>
      <c r="J270" s="24" t="n">
        <f aca="false">FilterPrice!AO$9</f>
        <v>65.9999923706055</v>
      </c>
      <c r="K270" s="24" t="n">
        <f aca="false">AVERAGE(FilterPrice!AO$10:AO$11)</f>
        <v>101.25</v>
      </c>
      <c r="L270" s="24" t="n">
        <f aca="false">FilterPrice!AO$12</f>
        <v>41.7499961853027</v>
      </c>
      <c r="M270" s="24" t="n">
        <f aca="false">AVERAGE(FilterPrice!AO$13:AO$15)</f>
        <v>39.2730712890625</v>
      </c>
      <c r="N270" s="24" t="n">
        <f aca="false">AVERAGE(FilterPrice!AO$4:AO$15)</f>
        <v>54.7813037872314</v>
      </c>
      <c r="O270" s="24" t="n">
        <f aca="false">AVERAGE(FilterPrice!AO$16:AO$27)</f>
        <v>47.6955715815226</v>
      </c>
      <c r="P270" s="62" t="n">
        <f aca="false">AVERAGE(FilterPrice!AO$28:AO$40)</f>
        <v>45.4661644666623</v>
      </c>
    </row>
    <row r="271" customFormat="false" ht="12.75" hidden="false" customHeight="false" outlineLevel="0" collapsed="false">
      <c r="C271" s="13" t="n">
        <f aca="false">C270+1</f>
        <v>270</v>
      </c>
      <c r="D271" s="109" t="s">
        <v>23800</v>
      </c>
      <c r="E271" s="111" t="str">
        <f aca="false">FilterPrice!AP$4</f>
        <v/>
      </c>
      <c r="F271" s="24" t="str">
        <f aca="false">FilterPrice!AP$5</f>
        <v/>
      </c>
      <c r="G271" s="24" t="n">
        <f aca="false">FilterPrice!AP$6</f>
        <v>38</v>
      </c>
      <c r="H271" s="24" t="n">
        <f aca="false">FilterPrice!AP$7</f>
        <v>38</v>
      </c>
      <c r="I271" s="24" t="n">
        <f aca="false">FilterPrice!AP$8</f>
        <v>49.25</v>
      </c>
      <c r="J271" s="24" t="n">
        <f aca="false">FilterPrice!AP$9</f>
        <v>75.2499923706055</v>
      </c>
      <c r="K271" s="24" t="n">
        <f aca="false">AVERAGE(FilterPrice!AP$10:AP$11)</f>
        <v>117.75</v>
      </c>
      <c r="L271" s="24" t="n">
        <f aca="false">FilterPrice!AP$12</f>
        <v>51.7500038146973</v>
      </c>
      <c r="M271" s="24" t="n">
        <f aca="false">AVERAGE(FilterPrice!AP$13:AP$15)</f>
        <v>44.5</v>
      </c>
      <c r="N271" s="24" t="n">
        <f aca="false">AVERAGE(FilterPrice!AP$4:AP$15)</f>
        <v>62.1249996185303</v>
      </c>
      <c r="O271" s="24" t="n">
        <f aca="false">AVERAGE(FilterPrice!AP$16:AP$27)</f>
        <v>49.6034466425578</v>
      </c>
      <c r="P271" s="62" t="n">
        <f aca="false">AVERAGE(FilterPrice!AP$28:AP$40)</f>
        <v>44.5997733580761</v>
      </c>
    </row>
    <row r="272" customFormat="false" ht="12.75" hidden="false" customHeight="false" outlineLevel="0" collapsed="false">
      <c r="C272" s="13" t="n">
        <f aca="false">C271+1</f>
        <v>271</v>
      </c>
      <c r="D272" s="112" t="s">
        <v>23801</v>
      </c>
      <c r="E272" s="111" t="str">
        <f aca="false">FilterPrice!AQ$4</f>
        <v/>
      </c>
      <c r="F272" s="24" t="str">
        <f aca="false">FilterPrice!AQ$5</f>
        <v/>
      </c>
      <c r="G272" s="24" t="n">
        <f aca="false">FilterPrice!AQ$6</f>
        <v>30</v>
      </c>
      <c r="H272" s="24" t="n">
        <f aca="false">FilterPrice!AQ$7</f>
        <v>30</v>
      </c>
      <c r="I272" s="24" t="n">
        <f aca="false">FilterPrice!AQ$8</f>
        <v>43.75</v>
      </c>
      <c r="J272" s="24" t="n">
        <f aca="false">FilterPrice!AQ$9</f>
        <v>70.4999923706055</v>
      </c>
      <c r="K272" s="24" t="n">
        <f aca="false">AVERAGE(FilterPrice!AQ$10:AQ$11)</f>
        <v>112.75</v>
      </c>
      <c r="L272" s="24" t="n">
        <f aca="false">FilterPrice!AQ$12</f>
        <v>40.9999961853027</v>
      </c>
      <c r="M272" s="24" t="n">
        <f aca="false">AVERAGE(FilterPrice!AQ$13:AQ$15)</f>
        <v>40.5233319600423</v>
      </c>
      <c r="N272" s="24" t="n">
        <f aca="false">AVERAGE(FilterPrice!AQ$4:AQ$15)</f>
        <v>56.2319984436035</v>
      </c>
      <c r="O272" s="24" t="n">
        <f aca="false">AVERAGE(FilterPrice!AQ$16:AQ$27)</f>
        <v>47.1391124725342</v>
      </c>
      <c r="P272" s="62" t="n">
        <f aca="false">AVERAGE(FilterPrice!AQ$28:AQ$40)</f>
        <v>41.8342377677331</v>
      </c>
    </row>
    <row r="273" customFormat="false" ht="12.75" hidden="false" customHeight="false" outlineLevel="0" collapsed="false">
      <c r="C273" s="13" t="n">
        <f aca="false">C272+1</f>
        <v>272</v>
      </c>
      <c r="D273" s="109" t="s">
        <v>23802</v>
      </c>
      <c r="E273" s="111" t="str">
        <f aca="false">FilterPrice!AR$4</f>
        <v/>
      </c>
      <c r="F273" s="24" t="str">
        <f aca="false">FilterPrice!AR$5</f>
        <v/>
      </c>
      <c r="G273" s="24" t="n">
        <f aca="false">FilterPrice!AR$6</f>
        <v>38.5</v>
      </c>
      <c r="H273" s="24" t="n">
        <f aca="false">FilterPrice!AR$7</f>
        <v>38.5</v>
      </c>
      <c r="I273" s="24" t="n">
        <f aca="false">FilterPrice!AR$8</f>
        <v>55.75</v>
      </c>
      <c r="J273" s="24" t="n">
        <f aca="false">FilterPrice!AR$9</f>
        <v>82.5</v>
      </c>
      <c r="K273" s="24" t="n">
        <f aca="false">AVERAGE(FilterPrice!AR$10:AR$11)</f>
        <v>122.75</v>
      </c>
      <c r="L273" s="24" t="n">
        <f aca="false">FilterPrice!AR$12</f>
        <v>49.75</v>
      </c>
      <c r="M273" s="24" t="n">
        <f aca="false">AVERAGE(FilterPrice!AR$13:AR$15)</f>
        <v>45.75</v>
      </c>
      <c r="N273" s="24" t="n">
        <f aca="false">AVERAGE(FilterPrice!AR$4:AR$15)</f>
        <v>64.775</v>
      </c>
      <c r="O273" s="24" t="n">
        <f aca="false">AVERAGE(FilterPrice!AR$16:AR$27)</f>
        <v>52.0200001398722</v>
      </c>
      <c r="P273" s="62" t="n">
        <f aca="false">AVERAGE(FilterPrice!AR$28:AR$40)</f>
        <v>45.361758525555</v>
      </c>
    </row>
    <row r="274" customFormat="false" ht="12.75" hidden="false" customHeight="false" outlineLevel="0" collapsed="false">
      <c r="C274" s="13" t="n">
        <f aca="false">C273+1</f>
        <v>273</v>
      </c>
      <c r="D274" s="104" t="s">
        <v>23803</v>
      </c>
      <c r="E274" s="113" t="str">
        <f aca="false">FilterPrice!AS$4</f>
        <v/>
      </c>
      <c r="F274" s="65" t="str">
        <f aca="false">FilterPrice!AS$5</f>
        <v/>
      </c>
      <c r="G274" s="65" t="n">
        <f aca="false">FilterPrice!AS$6</f>
        <v>43.9999885559082</v>
      </c>
      <c r="H274" s="65" t="n">
        <f aca="false">FilterPrice!AS$7</f>
        <v>43.9999885559082</v>
      </c>
      <c r="I274" s="65" t="n">
        <f aca="false">FilterPrice!AS$8</f>
        <v>58.75</v>
      </c>
      <c r="J274" s="65" t="n">
        <f aca="false">FilterPrice!AS$9</f>
        <v>69</v>
      </c>
      <c r="K274" s="65" t="n">
        <f aca="false">AVERAGE(FilterPrice!AS$10:AS$11)</f>
        <v>93</v>
      </c>
      <c r="L274" s="65" t="n">
        <f aca="false">FilterPrice!AS$12</f>
        <v>55.5000038146973</v>
      </c>
      <c r="M274" s="65" t="n">
        <f aca="false">AVERAGE(FilterPrice!AS$13:AS$15)</f>
        <v>46.4833234151204</v>
      </c>
      <c r="N274" s="65" t="n">
        <f aca="false">AVERAGE(FilterPrice!AS$4:AS$15)</f>
        <v>59.6699951171875</v>
      </c>
      <c r="O274" s="65" t="n">
        <f aca="false">AVERAGE(FilterPrice!AS$16:AS$27)</f>
        <v>47.0866638819377</v>
      </c>
      <c r="P274" s="66" t="n">
        <f aca="false">AVERAGE(FilterPrice!AS$28:AS$40)</f>
        <v>44.4235231106098</v>
      </c>
    </row>
    <row r="275" customFormat="false" ht="12.75" hidden="false" customHeight="false" outlineLevel="0" collapsed="false">
      <c r="A275" s="13" t="n">
        <f aca="false">A262+1</f>
        <v>22</v>
      </c>
      <c r="B275" s="104" t="n">
        <f aca="false">FilterPrice!$A$1</f>
        <v>36981</v>
      </c>
      <c r="C275" s="13" t="n">
        <f aca="false">C274+1</f>
        <v>274</v>
      </c>
      <c r="D275" s="109" t="s">
        <v>23791</v>
      </c>
      <c r="E275" s="110" t="str">
        <f aca="false">FilterPrice!AG$4</f>
        <v/>
      </c>
      <c r="F275" s="59" t="str">
        <f aca="false">FilterPrice!AG$5</f>
        <v/>
      </c>
      <c r="G275" s="59" t="n">
        <f aca="false">FilterPrice!AG$6</f>
        <v>46</v>
      </c>
      <c r="H275" s="59" t="n">
        <f aca="false">FilterPrice!AG$7</f>
        <v>46</v>
      </c>
      <c r="I275" s="59" t="n">
        <f aca="false">FilterPrice!AG$8</f>
        <v>60.25</v>
      </c>
      <c r="J275" s="59" t="n">
        <f aca="false">FilterPrice!AG$9</f>
        <v>76.75</v>
      </c>
      <c r="K275" s="59" t="n">
        <f aca="false">AVERAGE(FilterPrice!AG$10:AG$11)</f>
        <v>112</v>
      </c>
      <c r="L275" s="59" t="n">
        <f aca="false">FilterPrice!AG$12</f>
        <v>59</v>
      </c>
      <c r="M275" s="59" t="n">
        <f aca="false">AVERAGE(FilterPrice!AG$13:AG$15)</f>
        <v>54.5</v>
      </c>
      <c r="N275" s="59" t="n">
        <f aca="false">AVERAGE(FilterPrice!AG$4:AG$15)</f>
        <v>67.55</v>
      </c>
      <c r="O275" s="59" t="n">
        <f aca="false">AVERAGE(FilterPrice!AG$16:AG$27)</f>
        <v>59.9375</v>
      </c>
      <c r="P275" s="60" t="n">
        <f aca="false">AVERAGE(FilterPrice!AG$28:AG$40)</f>
        <v>53.0955128205128</v>
      </c>
    </row>
    <row r="276" customFormat="false" ht="12.75" hidden="false" customHeight="false" outlineLevel="0" collapsed="false">
      <c r="C276" s="13" t="n">
        <f aca="false">C275+1</f>
        <v>275</v>
      </c>
      <c r="D276" s="109" t="s">
        <v>23792</v>
      </c>
      <c r="E276" s="111" t="str">
        <f aca="false">FilterPrice!AH$4</f>
        <v/>
      </c>
      <c r="F276" s="24" t="str">
        <f aca="false">FilterPrice!AH$5</f>
        <v/>
      </c>
      <c r="G276" s="24" t="n">
        <f aca="false">FilterPrice!AH$6</f>
        <v>33</v>
      </c>
      <c r="H276" s="24" t="n">
        <f aca="false">FilterPrice!AH$7</f>
        <v>33</v>
      </c>
      <c r="I276" s="24" t="n">
        <f aca="false">FilterPrice!AH$8</f>
        <v>48.25</v>
      </c>
      <c r="J276" s="24" t="n">
        <f aca="false">FilterPrice!AH$9</f>
        <v>74</v>
      </c>
      <c r="K276" s="24" t="n">
        <f aca="false">AVERAGE(FilterPrice!AH$10:AH$11)</f>
        <v>113.75</v>
      </c>
      <c r="L276" s="24" t="n">
        <f aca="false">FilterPrice!AH$12</f>
        <v>44</v>
      </c>
      <c r="M276" s="24" t="n">
        <f aca="false">AVERAGE(FilterPrice!AH$13:AH$15)</f>
        <v>40.9166666666667</v>
      </c>
      <c r="N276" s="24" t="n">
        <f aca="false">AVERAGE(FilterPrice!AH$4:AH$15)</f>
        <v>58.25</v>
      </c>
      <c r="O276" s="24" t="n">
        <f aca="false">AVERAGE(FilterPrice!AH$16:AH$27)</f>
        <v>50.25</v>
      </c>
      <c r="P276" s="62" t="n">
        <f aca="false">AVERAGE(FilterPrice!AH$28:AH$40)</f>
        <v>45.5446793116056</v>
      </c>
    </row>
    <row r="277" customFormat="false" ht="12.75" hidden="false" customHeight="false" outlineLevel="0" collapsed="false">
      <c r="C277" s="13" t="n">
        <f aca="false">C276+1</f>
        <v>276</v>
      </c>
      <c r="D277" s="109" t="s">
        <v>23793</v>
      </c>
      <c r="E277" s="111" t="str">
        <f aca="false">FilterPrice!AI$4</f>
        <v/>
      </c>
      <c r="F277" s="24" t="str">
        <f aca="false">FilterPrice!AI$5</f>
        <v/>
      </c>
      <c r="G277" s="24" t="n">
        <f aca="false">FilterPrice!AI$6</f>
        <v>51</v>
      </c>
      <c r="H277" s="24" t="n">
        <f aca="false">FilterPrice!AI$7</f>
        <v>51</v>
      </c>
      <c r="I277" s="24" t="n">
        <f aca="false">FilterPrice!AI$8</f>
        <v>58.5</v>
      </c>
      <c r="J277" s="24" t="n">
        <f aca="false">FilterPrice!AI$9</f>
        <v>76</v>
      </c>
      <c r="K277" s="24" t="n">
        <f aca="false">AVERAGE(FilterPrice!AI$10:AI$11)</f>
        <v>100.5</v>
      </c>
      <c r="L277" s="24" t="n">
        <f aca="false">FilterPrice!AI$12</f>
        <v>57</v>
      </c>
      <c r="M277" s="24" t="n">
        <f aca="false">AVERAGE(FilterPrice!AI$13:AI$15)</f>
        <v>55.75</v>
      </c>
      <c r="N277" s="24" t="n">
        <f aca="false">AVERAGE(FilterPrice!AI$4:AI$15)</f>
        <v>66.175</v>
      </c>
      <c r="O277" s="24" t="n">
        <f aca="false">AVERAGE(FilterPrice!AI$16:AI$27)</f>
        <v>58.2708333333333</v>
      </c>
      <c r="P277" s="62" t="n">
        <f aca="false">AVERAGE(FilterPrice!AI$28:AI$40)</f>
        <v>49.2141025641026</v>
      </c>
    </row>
    <row r="278" customFormat="false" ht="12.75" hidden="false" customHeight="false" outlineLevel="0" collapsed="false">
      <c r="C278" s="13" t="n">
        <f aca="false">C277+1</f>
        <v>277</v>
      </c>
      <c r="D278" s="109" t="s">
        <v>23794</v>
      </c>
      <c r="E278" s="111" t="str">
        <f aca="false">FilterPrice!AJ$4</f>
        <v/>
      </c>
      <c r="F278" s="24" t="str">
        <f aca="false">FilterPrice!AJ$5</f>
        <v/>
      </c>
      <c r="G278" s="24" t="n">
        <f aca="false">FilterPrice!AJ$6</f>
        <v>35.5</v>
      </c>
      <c r="H278" s="24" t="n">
        <f aca="false">FilterPrice!AJ$7</f>
        <v>35.5</v>
      </c>
      <c r="I278" s="24" t="n">
        <f aca="false">FilterPrice!AJ$8</f>
        <v>45</v>
      </c>
      <c r="J278" s="24" t="n">
        <f aca="false">FilterPrice!AJ$9</f>
        <v>56.25</v>
      </c>
      <c r="K278" s="24" t="n">
        <f aca="false">AVERAGE(FilterPrice!AJ$10:AJ$11)</f>
        <v>71</v>
      </c>
      <c r="L278" s="24" t="n">
        <f aca="false">FilterPrice!AJ$12</f>
        <v>44.5</v>
      </c>
      <c r="M278" s="24" t="n">
        <f aca="false">AVERAGE(FilterPrice!AJ$13:AJ$15)</f>
        <v>42.25</v>
      </c>
      <c r="N278" s="24" t="n">
        <f aca="false">AVERAGE(FilterPrice!AJ$4:AJ$15)</f>
        <v>48.55</v>
      </c>
      <c r="O278" s="24" t="n">
        <f aca="false">AVERAGE(FilterPrice!AJ$16:AJ$27)</f>
        <v>45</v>
      </c>
      <c r="P278" s="62" t="n">
        <f aca="false">AVERAGE(FilterPrice!AJ$28:AJ$40)</f>
        <v>41.199358974359</v>
      </c>
    </row>
    <row r="279" customFormat="false" ht="12.75" hidden="false" customHeight="false" outlineLevel="0" collapsed="false">
      <c r="C279" s="13" t="n">
        <f aca="false">C278+1</f>
        <v>278</v>
      </c>
      <c r="D279" s="109" t="s">
        <v>23795</v>
      </c>
      <c r="E279" s="111" t="str">
        <f aca="false">FilterPrice!AK$4</f>
        <v/>
      </c>
      <c r="F279" s="24" t="str">
        <f aca="false">FilterPrice!AK$5</f>
        <v/>
      </c>
      <c r="G279" s="24" t="n">
        <f aca="false">FilterPrice!AK$6</f>
        <v>33</v>
      </c>
      <c r="H279" s="24" t="n">
        <f aca="false">FilterPrice!AK$7</f>
        <v>33</v>
      </c>
      <c r="I279" s="24" t="n">
        <f aca="false">FilterPrice!AK$8</f>
        <v>48.25</v>
      </c>
      <c r="J279" s="24" t="n">
        <f aca="false">FilterPrice!AK$9</f>
        <v>74</v>
      </c>
      <c r="K279" s="24" t="n">
        <f aca="false">AVERAGE(FilterPrice!AK$10:AK$11)</f>
        <v>114</v>
      </c>
      <c r="L279" s="24" t="n">
        <f aca="false">FilterPrice!AK$12</f>
        <v>46</v>
      </c>
      <c r="M279" s="24" t="n">
        <f aca="false">AVERAGE(FilterPrice!AK$13:AK$15)</f>
        <v>42</v>
      </c>
      <c r="N279" s="24" t="n">
        <f aca="false">AVERAGE(FilterPrice!AK$4:AK$15)</f>
        <v>58.825</v>
      </c>
      <c r="O279" s="24" t="n">
        <f aca="false">AVERAGE(FilterPrice!AK$16:AK$27)</f>
        <v>50.7291666666667</v>
      </c>
      <c r="P279" s="62" t="n">
        <f aca="false">AVERAGE(FilterPrice!AK$28:AK$40)</f>
        <v>43.2708333333333</v>
      </c>
    </row>
    <row r="280" customFormat="false" ht="12.75" hidden="false" customHeight="false" outlineLevel="0" collapsed="false">
      <c r="C280" s="13" t="n">
        <f aca="false">C279+1</f>
        <v>279</v>
      </c>
      <c r="D280" s="109" t="s">
        <v>23796</v>
      </c>
      <c r="E280" s="111" t="str">
        <f aca="false">FilterPrice!AL$4</f>
        <v/>
      </c>
      <c r="F280" s="24" t="str">
        <f aca="false">FilterPrice!AL$5</f>
        <v/>
      </c>
      <c r="G280" s="24" t="n">
        <f aca="false">FilterPrice!AL$6</f>
        <v>55</v>
      </c>
      <c r="H280" s="24" t="n">
        <f aca="false">FilterPrice!AL$7</f>
        <v>55</v>
      </c>
      <c r="I280" s="24" t="n">
        <f aca="false">FilterPrice!AL$8</f>
        <v>67.25</v>
      </c>
      <c r="J280" s="24" t="n">
        <f aca="false">FilterPrice!AL$9</f>
        <v>86.5</v>
      </c>
      <c r="K280" s="24" t="n">
        <f aca="false">AVERAGE(FilterPrice!AL$10:AL$11)</f>
        <v>127.75</v>
      </c>
      <c r="L280" s="24" t="n">
        <f aca="false">FilterPrice!AL$12</f>
        <v>64.75</v>
      </c>
      <c r="M280" s="24" t="n">
        <f aca="false">AVERAGE(FilterPrice!AL$13:AL$15)</f>
        <v>59.5</v>
      </c>
      <c r="N280" s="24" t="n">
        <f aca="false">AVERAGE(FilterPrice!AL$4:AL$15)</f>
        <v>76.25</v>
      </c>
      <c r="O280" s="24" t="n">
        <f aca="false">AVERAGE(FilterPrice!AL$16:AL$27)</f>
        <v>68.375</v>
      </c>
      <c r="P280" s="62" t="n">
        <f aca="false">AVERAGE(FilterPrice!AL$28:AL$40)</f>
        <v>62.2366025641026</v>
      </c>
    </row>
    <row r="281" customFormat="false" ht="12.75" hidden="false" customHeight="false" outlineLevel="0" collapsed="false">
      <c r="C281" s="13" t="n">
        <f aca="false">C280+1</f>
        <v>280</v>
      </c>
      <c r="D281" s="109" t="s">
        <v>23797</v>
      </c>
      <c r="E281" s="111" t="str">
        <f aca="false">FilterPrice!AM$4</f>
        <v/>
      </c>
      <c r="F281" s="24" t="str">
        <f aca="false">FilterPrice!AM$5</f>
        <v/>
      </c>
      <c r="G281" s="24" t="n">
        <f aca="false">FilterPrice!AM$6</f>
        <v>20</v>
      </c>
      <c r="H281" s="24" t="n">
        <f aca="false">FilterPrice!AM$7</f>
        <v>20</v>
      </c>
      <c r="I281" s="24" t="n">
        <f aca="false">FilterPrice!AM$8</f>
        <v>52</v>
      </c>
      <c r="J281" s="24" t="n">
        <f aca="false">FilterPrice!AM$9</f>
        <v>80</v>
      </c>
      <c r="K281" s="24" t="n">
        <f aca="false">AVERAGE(FilterPrice!AM$10:AM$11)</f>
        <v>120</v>
      </c>
      <c r="L281" s="24" t="n">
        <f aca="false">FilterPrice!AM$12</f>
        <v>46.25</v>
      </c>
      <c r="M281" s="24" t="n">
        <f aca="false">AVERAGE(FilterPrice!AM$13:AM$15)</f>
        <v>42.25</v>
      </c>
      <c r="N281" s="24" t="n">
        <f aca="false">AVERAGE(FilterPrice!AM$4:AM$15)</f>
        <v>58.5</v>
      </c>
      <c r="O281" s="24" t="n">
        <f aca="false">AVERAGE(FilterPrice!AM$16:AM$27)</f>
        <v>50.9587500890096</v>
      </c>
      <c r="P281" s="62" t="n">
        <f aca="false">AVERAGE(FilterPrice!AM$28:AM$40)</f>
        <v>44.3020469714434</v>
      </c>
    </row>
    <row r="282" customFormat="false" ht="12.75" hidden="false" customHeight="false" outlineLevel="0" collapsed="false">
      <c r="C282" s="13" t="n">
        <f aca="false">C281+1</f>
        <v>281</v>
      </c>
      <c r="D282" s="109" t="s">
        <v>23798</v>
      </c>
      <c r="E282" s="111" t="str">
        <f aca="false">FilterPrice!AN$4</f>
        <v/>
      </c>
      <c r="F282" s="24" t="str">
        <f aca="false">FilterPrice!AN$5</f>
        <v/>
      </c>
      <c r="G282" s="24" t="n">
        <f aca="false">FilterPrice!AN$6</f>
        <v>28</v>
      </c>
      <c r="H282" s="24" t="n">
        <f aca="false">FilterPrice!AN$7</f>
        <v>28</v>
      </c>
      <c r="I282" s="24" t="n">
        <f aca="false">FilterPrice!AN$8</f>
        <v>46.75</v>
      </c>
      <c r="J282" s="24" t="n">
        <f aca="false">FilterPrice!AN$9</f>
        <v>73.9999923706055</v>
      </c>
      <c r="K282" s="24" t="n">
        <f aca="false">AVERAGE(FilterPrice!AN$10:AN$11)</f>
        <v>117.25</v>
      </c>
      <c r="L282" s="24" t="n">
        <f aca="false">FilterPrice!AN$12</f>
        <v>43.2500038146973</v>
      </c>
      <c r="M282" s="24" t="n">
        <f aca="false">AVERAGE(FilterPrice!AN$13:AN$15)</f>
        <v>41.5</v>
      </c>
      <c r="N282" s="24" t="n">
        <f aca="false">AVERAGE(FilterPrice!AN$4:AN$15)</f>
        <v>57.8999996185303</v>
      </c>
      <c r="O282" s="24" t="n">
        <f aca="false">AVERAGE(FilterPrice!AN$16:AN$27)</f>
        <v>48.5617799758911</v>
      </c>
      <c r="P282" s="62" t="n">
        <f aca="false">AVERAGE(FilterPrice!AN$28:AN$40)</f>
        <v>43.6687636986757</v>
      </c>
    </row>
    <row r="283" customFormat="false" ht="12.75" hidden="false" customHeight="false" outlineLevel="0" collapsed="false">
      <c r="C283" s="13" t="n">
        <f aca="false">C282+1</f>
        <v>282</v>
      </c>
      <c r="D283" s="109" t="s">
        <v>23799</v>
      </c>
      <c r="E283" s="111" t="str">
        <f aca="false">FilterPrice!AO$4</f>
        <v/>
      </c>
      <c r="F283" s="24" t="str">
        <f aca="false">FilterPrice!AO$5</f>
        <v/>
      </c>
      <c r="G283" s="24" t="n">
        <f aca="false">FilterPrice!AO$6</f>
        <v>37.9969177246094</v>
      </c>
      <c r="H283" s="24" t="n">
        <f aca="false">FilterPrice!AO$7</f>
        <v>37.9969177246094</v>
      </c>
      <c r="I283" s="24" t="n">
        <f aca="false">FilterPrice!AO$8</f>
        <v>43.75</v>
      </c>
      <c r="J283" s="24" t="n">
        <f aca="false">FilterPrice!AO$9</f>
        <v>65.9999923706055</v>
      </c>
      <c r="K283" s="24" t="n">
        <f aca="false">AVERAGE(FilterPrice!AO$10:AO$11)</f>
        <v>101.25</v>
      </c>
      <c r="L283" s="24" t="n">
        <f aca="false">FilterPrice!AO$12</f>
        <v>41.7499961853027</v>
      </c>
      <c r="M283" s="24" t="n">
        <f aca="false">AVERAGE(FilterPrice!AO$13:AO$15)</f>
        <v>39.2730712890625</v>
      </c>
      <c r="N283" s="24" t="n">
        <f aca="false">AVERAGE(FilterPrice!AO$4:AO$15)</f>
        <v>54.7813037872314</v>
      </c>
      <c r="O283" s="24" t="n">
        <f aca="false">AVERAGE(FilterPrice!AO$16:AO$27)</f>
        <v>47.6955715815226</v>
      </c>
      <c r="P283" s="62" t="n">
        <f aca="false">AVERAGE(FilterPrice!AO$28:AO$40)</f>
        <v>45.4661644666623</v>
      </c>
    </row>
    <row r="284" customFormat="false" ht="12.75" hidden="false" customHeight="false" outlineLevel="0" collapsed="false">
      <c r="C284" s="13" t="n">
        <f aca="false">C283+1</f>
        <v>283</v>
      </c>
      <c r="D284" s="109" t="s">
        <v>23800</v>
      </c>
      <c r="E284" s="111" t="str">
        <f aca="false">FilterPrice!AP$4</f>
        <v/>
      </c>
      <c r="F284" s="24" t="str">
        <f aca="false">FilterPrice!AP$5</f>
        <v/>
      </c>
      <c r="G284" s="24" t="n">
        <f aca="false">FilterPrice!AP$6</f>
        <v>38</v>
      </c>
      <c r="H284" s="24" t="n">
        <f aca="false">FilterPrice!AP$7</f>
        <v>38</v>
      </c>
      <c r="I284" s="24" t="n">
        <f aca="false">FilterPrice!AP$8</f>
        <v>49.25</v>
      </c>
      <c r="J284" s="24" t="n">
        <f aca="false">FilterPrice!AP$9</f>
        <v>75.2499923706055</v>
      </c>
      <c r="K284" s="24" t="n">
        <f aca="false">AVERAGE(FilterPrice!AP$10:AP$11)</f>
        <v>117.75</v>
      </c>
      <c r="L284" s="24" t="n">
        <f aca="false">FilterPrice!AP$12</f>
        <v>51.7500038146973</v>
      </c>
      <c r="M284" s="24" t="n">
        <f aca="false">AVERAGE(FilterPrice!AP$13:AP$15)</f>
        <v>44.5</v>
      </c>
      <c r="N284" s="24" t="n">
        <f aca="false">AVERAGE(FilterPrice!AP$4:AP$15)</f>
        <v>62.1249996185303</v>
      </c>
      <c r="O284" s="24" t="n">
        <f aca="false">AVERAGE(FilterPrice!AP$16:AP$27)</f>
        <v>49.6034466425578</v>
      </c>
      <c r="P284" s="62" t="n">
        <f aca="false">AVERAGE(FilterPrice!AP$28:AP$40)</f>
        <v>44.5997733580761</v>
      </c>
    </row>
    <row r="285" customFormat="false" ht="12.75" hidden="false" customHeight="false" outlineLevel="0" collapsed="false">
      <c r="C285" s="13" t="n">
        <f aca="false">C284+1</f>
        <v>284</v>
      </c>
      <c r="D285" s="112" t="s">
        <v>23801</v>
      </c>
      <c r="E285" s="111" t="str">
        <f aca="false">FilterPrice!AQ$4</f>
        <v/>
      </c>
      <c r="F285" s="24" t="str">
        <f aca="false">FilterPrice!AQ$5</f>
        <v/>
      </c>
      <c r="G285" s="24" t="n">
        <f aca="false">FilterPrice!AQ$6</f>
        <v>30</v>
      </c>
      <c r="H285" s="24" t="n">
        <f aca="false">FilterPrice!AQ$7</f>
        <v>30</v>
      </c>
      <c r="I285" s="24" t="n">
        <f aca="false">FilterPrice!AQ$8</f>
        <v>43.75</v>
      </c>
      <c r="J285" s="24" t="n">
        <f aca="false">FilterPrice!AQ$9</f>
        <v>70.4999923706055</v>
      </c>
      <c r="K285" s="24" t="n">
        <f aca="false">AVERAGE(FilterPrice!AQ$10:AQ$11)</f>
        <v>112.75</v>
      </c>
      <c r="L285" s="24" t="n">
        <f aca="false">FilterPrice!AQ$12</f>
        <v>40.9999961853027</v>
      </c>
      <c r="M285" s="24" t="n">
        <f aca="false">AVERAGE(FilterPrice!AQ$13:AQ$15)</f>
        <v>40.5233319600423</v>
      </c>
      <c r="N285" s="24" t="n">
        <f aca="false">AVERAGE(FilterPrice!AQ$4:AQ$15)</f>
        <v>56.2319984436035</v>
      </c>
      <c r="O285" s="24" t="n">
        <f aca="false">AVERAGE(FilterPrice!AQ$16:AQ$27)</f>
        <v>47.1391124725342</v>
      </c>
      <c r="P285" s="62" t="n">
        <f aca="false">AVERAGE(FilterPrice!AQ$28:AQ$40)</f>
        <v>41.8342377677331</v>
      </c>
    </row>
    <row r="286" customFormat="false" ht="12.75" hidden="false" customHeight="false" outlineLevel="0" collapsed="false">
      <c r="C286" s="13" t="n">
        <f aca="false">C285+1</f>
        <v>285</v>
      </c>
      <c r="D286" s="109" t="s">
        <v>23802</v>
      </c>
      <c r="E286" s="111" t="str">
        <f aca="false">FilterPrice!AR$4</f>
        <v/>
      </c>
      <c r="F286" s="24" t="str">
        <f aca="false">FilterPrice!AR$5</f>
        <v/>
      </c>
      <c r="G286" s="24" t="n">
        <f aca="false">FilterPrice!AR$6</f>
        <v>38.5</v>
      </c>
      <c r="H286" s="24" t="n">
        <f aca="false">FilterPrice!AR$7</f>
        <v>38.5</v>
      </c>
      <c r="I286" s="24" t="n">
        <f aca="false">FilterPrice!AR$8</f>
        <v>55.75</v>
      </c>
      <c r="J286" s="24" t="n">
        <f aca="false">FilterPrice!AR$9</f>
        <v>82.5</v>
      </c>
      <c r="K286" s="24" t="n">
        <f aca="false">AVERAGE(FilterPrice!AR$10:AR$11)</f>
        <v>122.75</v>
      </c>
      <c r="L286" s="24" t="n">
        <f aca="false">FilterPrice!AR$12</f>
        <v>49.75</v>
      </c>
      <c r="M286" s="24" t="n">
        <f aca="false">AVERAGE(FilterPrice!AR$13:AR$15)</f>
        <v>45.75</v>
      </c>
      <c r="N286" s="24" t="n">
        <f aca="false">AVERAGE(FilterPrice!AR$4:AR$15)</f>
        <v>64.775</v>
      </c>
      <c r="O286" s="24" t="n">
        <f aca="false">AVERAGE(FilterPrice!AR$16:AR$27)</f>
        <v>52.0200001398722</v>
      </c>
      <c r="P286" s="62" t="n">
        <f aca="false">AVERAGE(FilterPrice!AR$28:AR$40)</f>
        <v>45.361758525555</v>
      </c>
    </row>
    <row r="287" customFormat="false" ht="12.75" hidden="false" customHeight="false" outlineLevel="0" collapsed="false">
      <c r="C287" s="13" t="n">
        <f aca="false">C286+1</f>
        <v>286</v>
      </c>
      <c r="D287" s="104" t="s">
        <v>23803</v>
      </c>
      <c r="E287" s="113" t="str">
        <f aca="false">FilterPrice!AS$4</f>
        <v/>
      </c>
      <c r="F287" s="65" t="str">
        <f aca="false">FilterPrice!AS$5</f>
        <v/>
      </c>
      <c r="G287" s="65" t="n">
        <f aca="false">FilterPrice!AS$6</f>
        <v>43.9999885559082</v>
      </c>
      <c r="H287" s="65" t="n">
        <f aca="false">FilterPrice!AS$7</f>
        <v>43.9999885559082</v>
      </c>
      <c r="I287" s="65" t="n">
        <f aca="false">FilterPrice!AS$8</f>
        <v>58.75</v>
      </c>
      <c r="J287" s="65" t="n">
        <f aca="false">FilterPrice!AS$9</f>
        <v>69</v>
      </c>
      <c r="K287" s="65" t="n">
        <f aca="false">AVERAGE(FilterPrice!AS$10:AS$11)</f>
        <v>93</v>
      </c>
      <c r="L287" s="65" t="n">
        <f aca="false">FilterPrice!AS$12</f>
        <v>55.5000038146973</v>
      </c>
      <c r="M287" s="65" t="n">
        <f aca="false">AVERAGE(FilterPrice!AS$13:AS$15)</f>
        <v>46.4833234151204</v>
      </c>
      <c r="N287" s="65" t="n">
        <f aca="false">AVERAGE(FilterPrice!AS$4:AS$15)</f>
        <v>59.6699951171875</v>
      </c>
      <c r="O287" s="65" t="n">
        <f aca="false">AVERAGE(FilterPrice!AS$16:AS$27)</f>
        <v>47.0866638819377</v>
      </c>
      <c r="P287" s="66" t="n">
        <f aca="false">AVERAGE(FilterPrice!AS$28:AS$40)</f>
        <v>44.4235231106098</v>
      </c>
    </row>
    <row r="288" customFormat="false" ht="12.75" hidden="false" customHeight="false" outlineLevel="0" collapsed="false">
      <c r="A288" s="13" t="n">
        <f aca="false">A275+1</f>
        <v>23</v>
      </c>
      <c r="B288" s="104" t="n">
        <f aca="false">FilterPrice!$A$1</f>
        <v>36981</v>
      </c>
      <c r="C288" s="13" t="n">
        <f aca="false">C287+1</f>
        <v>287</v>
      </c>
      <c r="D288" s="109" t="s">
        <v>23791</v>
      </c>
      <c r="E288" s="110" t="str">
        <f aca="false">FilterPrice!AG$4</f>
        <v/>
      </c>
      <c r="F288" s="59" t="str">
        <f aca="false">FilterPrice!AG$5</f>
        <v/>
      </c>
      <c r="G288" s="59" t="n">
        <f aca="false">FilterPrice!AG$6</f>
        <v>46</v>
      </c>
      <c r="H288" s="59" t="n">
        <f aca="false">FilterPrice!AG$7</f>
        <v>46</v>
      </c>
      <c r="I288" s="59" t="n">
        <f aca="false">FilterPrice!AG$8</f>
        <v>60.25</v>
      </c>
      <c r="J288" s="59" t="n">
        <f aca="false">FilterPrice!AG$9</f>
        <v>76.75</v>
      </c>
      <c r="K288" s="59" t="n">
        <f aca="false">AVERAGE(FilterPrice!AG$10:AG$11)</f>
        <v>112</v>
      </c>
      <c r="L288" s="59" t="n">
        <f aca="false">FilterPrice!AG$12</f>
        <v>59</v>
      </c>
      <c r="M288" s="59" t="n">
        <f aca="false">AVERAGE(FilterPrice!AG$13:AG$15)</f>
        <v>54.5</v>
      </c>
      <c r="N288" s="59" t="n">
        <f aca="false">AVERAGE(FilterPrice!AG$4:AG$15)</f>
        <v>67.55</v>
      </c>
      <c r="O288" s="59" t="n">
        <f aca="false">AVERAGE(FilterPrice!AG$16:AG$27)</f>
        <v>59.9375</v>
      </c>
      <c r="P288" s="60" t="n">
        <f aca="false">AVERAGE(FilterPrice!AG$28:AG$40)</f>
        <v>53.0955128205128</v>
      </c>
    </row>
    <row r="289" customFormat="false" ht="12.75" hidden="false" customHeight="false" outlineLevel="0" collapsed="false">
      <c r="C289" s="13" t="n">
        <f aca="false">C288+1</f>
        <v>288</v>
      </c>
      <c r="D289" s="109" t="s">
        <v>23792</v>
      </c>
      <c r="E289" s="111" t="str">
        <f aca="false">FilterPrice!AH$4</f>
        <v/>
      </c>
      <c r="F289" s="24" t="str">
        <f aca="false">FilterPrice!AH$5</f>
        <v/>
      </c>
      <c r="G289" s="24" t="n">
        <f aca="false">FilterPrice!AH$6</f>
        <v>33</v>
      </c>
      <c r="H289" s="24" t="n">
        <f aca="false">FilterPrice!AH$7</f>
        <v>33</v>
      </c>
      <c r="I289" s="24" t="n">
        <f aca="false">FilterPrice!AH$8</f>
        <v>48.25</v>
      </c>
      <c r="J289" s="24" t="n">
        <f aca="false">FilterPrice!AH$9</f>
        <v>74</v>
      </c>
      <c r="K289" s="24" t="n">
        <f aca="false">AVERAGE(FilterPrice!AH$10:AH$11)</f>
        <v>113.75</v>
      </c>
      <c r="L289" s="24" t="n">
        <f aca="false">FilterPrice!AH$12</f>
        <v>44</v>
      </c>
      <c r="M289" s="24" t="n">
        <f aca="false">AVERAGE(FilterPrice!AH$13:AH$15)</f>
        <v>40.9166666666667</v>
      </c>
      <c r="N289" s="24" t="n">
        <f aca="false">AVERAGE(FilterPrice!AH$4:AH$15)</f>
        <v>58.25</v>
      </c>
      <c r="O289" s="24" t="n">
        <f aca="false">AVERAGE(FilterPrice!AH$16:AH$27)</f>
        <v>50.25</v>
      </c>
      <c r="P289" s="62" t="n">
        <f aca="false">AVERAGE(FilterPrice!AH$28:AH$40)</f>
        <v>45.5446793116056</v>
      </c>
    </row>
    <row r="290" customFormat="false" ht="12.75" hidden="false" customHeight="false" outlineLevel="0" collapsed="false">
      <c r="C290" s="13" t="n">
        <f aca="false">C289+1</f>
        <v>289</v>
      </c>
      <c r="D290" s="109" t="s">
        <v>23793</v>
      </c>
      <c r="E290" s="111" t="str">
        <f aca="false">FilterPrice!AI$4</f>
        <v/>
      </c>
      <c r="F290" s="24" t="str">
        <f aca="false">FilterPrice!AI$5</f>
        <v/>
      </c>
      <c r="G290" s="24" t="n">
        <f aca="false">FilterPrice!AI$6</f>
        <v>51</v>
      </c>
      <c r="H290" s="24" t="n">
        <f aca="false">FilterPrice!AI$7</f>
        <v>51</v>
      </c>
      <c r="I290" s="24" t="n">
        <f aca="false">FilterPrice!AI$8</f>
        <v>58.5</v>
      </c>
      <c r="J290" s="24" t="n">
        <f aca="false">FilterPrice!AI$9</f>
        <v>76</v>
      </c>
      <c r="K290" s="24" t="n">
        <f aca="false">AVERAGE(FilterPrice!AI$10:AI$11)</f>
        <v>100.5</v>
      </c>
      <c r="L290" s="24" t="n">
        <f aca="false">FilterPrice!AI$12</f>
        <v>57</v>
      </c>
      <c r="M290" s="24" t="n">
        <f aca="false">AVERAGE(FilterPrice!AI$13:AI$15)</f>
        <v>55.75</v>
      </c>
      <c r="N290" s="24" t="n">
        <f aca="false">AVERAGE(FilterPrice!AI$4:AI$15)</f>
        <v>66.175</v>
      </c>
      <c r="O290" s="24" t="n">
        <f aca="false">AVERAGE(FilterPrice!AI$16:AI$27)</f>
        <v>58.2708333333333</v>
      </c>
      <c r="P290" s="62" t="n">
        <f aca="false">AVERAGE(FilterPrice!AI$28:AI$40)</f>
        <v>49.2141025641026</v>
      </c>
    </row>
    <row r="291" customFormat="false" ht="12.75" hidden="false" customHeight="false" outlineLevel="0" collapsed="false">
      <c r="C291" s="13" t="n">
        <f aca="false">C290+1</f>
        <v>290</v>
      </c>
      <c r="D291" s="109" t="s">
        <v>23794</v>
      </c>
      <c r="E291" s="111" t="str">
        <f aca="false">FilterPrice!AJ$4</f>
        <v/>
      </c>
      <c r="F291" s="24" t="str">
        <f aca="false">FilterPrice!AJ$5</f>
        <v/>
      </c>
      <c r="G291" s="24" t="n">
        <f aca="false">FilterPrice!AJ$6</f>
        <v>35.5</v>
      </c>
      <c r="H291" s="24" t="n">
        <f aca="false">FilterPrice!AJ$7</f>
        <v>35.5</v>
      </c>
      <c r="I291" s="24" t="n">
        <f aca="false">FilterPrice!AJ$8</f>
        <v>45</v>
      </c>
      <c r="J291" s="24" t="n">
        <f aca="false">FilterPrice!AJ$9</f>
        <v>56.25</v>
      </c>
      <c r="K291" s="24" t="n">
        <f aca="false">AVERAGE(FilterPrice!AJ$10:AJ$11)</f>
        <v>71</v>
      </c>
      <c r="L291" s="24" t="n">
        <f aca="false">FilterPrice!AJ$12</f>
        <v>44.5</v>
      </c>
      <c r="M291" s="24" t="n">
        <f aca="false">AVERAGE(FilterPrice!AJ$13:AJ$15)</f>
        <v>42.25</v>
      </c>
      <c r="N291" s="24" t="n">
        <f aca="false">AVERAGE(FilterPrice!AJ$4:AJ$15)</f>
        <v>48.55</v>
      </c>
      <c r="O291" s="24" t="n">
        <f aca="false">AVERAGE(FilterPrice!AJ$16:AJ$27)</f>
        <v>45</v>
      </c>
      <c r="P291" s="62" t="n">
        <f aca="false">AVERAGE(FilterPrice!AJ$28:AJ$40)</f>
        <v>41.199358974359</v>
      </c>
    </row>
    <row r="292" customFormat="false" ht="12.75" hidden="false" customHeight="false" outlineLevel="0" collapsed="false">
      <c r="C292" s="13" t="n">
        <f aca="false">C291+1</f>
        <v>291</v>
      </c>
      <c r="D292" s="109" t="s">
        <v>23795</v>
      </c>
      <c r="E292" s="111" t="str">
        <f aca="false">FilterPrice!AK$4</f>
        <v/>
      </c>
      <c r="F292" s="24" t="str">
        <f aca="false">FilterPrice!AK$5</f>
        <v/>
      </c>
      <c r="G292" s="24" t="n">
        <f aca="false">FilterPrice!AK$6</f>
        <v>33</v>
      </c>
      <c r="H292" s="24" t="n">
        <f aca="false">FilterPrice!AK$7</f>
        <v>33</v>
      </c>
      <c r="I292" s="24" t="n">
        <f aca="false">FilterPrice!AK$8</f>
        <v>48.25</v>
      </c>
      <c r="J292" s="24" t="n">
        <f aca="false">FilterPrice!AK$9</f>
        <v>74</v>
      </c>
      <c r="K292" s="24" t="n">
        <f aca="false">AVERAGE(FilterPrice!AK$10:AK$11)</f>
        <v>114</v>
      </c>
      <c r="L292" s="24" t="n">
        <f aca="false">FilterPrice!AK$12</f>
        <v>46</v>
      </c>
      <c r="M292" s="24" t="n">
        <f aca="false">AVERAGE(FilterPrice!AK$13:AK$15)</f>
        <v>42</v>
      </c>
      <c r="N292" s="24" t="n">
        <f aca="false">AVERAGE(FilterPrice!AK$4:AK$15)</f>
        <v>58.825</v>
      </c>
      <c r="O292" s="24" t="n">
        <f aca="false">AVERAGE(FilterPrice!AK$16:AK$27)</f>
        <v>50.7291666666667</v>
      </c>
      <c r="P292" s="62" t="n">
        <f aca="false">AVERAGE(FilterPrice!AK$28:AK$40)</f>
        <v>43.2708333333333</v>
      </c>
    </row>
    <row r="293" customFormat="false" ht="12.75" hidden="false" customHeight="false" outlineLevel="0" collapsed="false">
      <c r="C293" s="13" t="n">
        <f aca="false">C292+1</f>
        <v>292</v>
      </c>
      <c r="D293" s="109" t="s">
        <v>23796</v>
      </c>
      <c r="E293" s="111" t="str">
        <f aca="false">FilterPrice!AL$4</f>
        <v/>
      </c>
      <c r="F293" s="24" t="str">
        <f aca="false">FilterPrice!AL$5</f>
        <v/>
      </c>
      <c r="G293" s="24" t="n">
        <f aca="false">FilterPrice!AL$6</f>
        <v>55</v>
      </c>
      <c r="H293" s="24" t="n">
        <f aca="false">FilterPrice!AL$7</f>
        <v>55</v>
      </c>
      <c r="I293" s="24" t="n">
        <f aca="false">FilterPrice!AL$8</f>
        <v>67.25</v>
      </c>
      <c r="J293" s="24" t="n">
        <f aca="false">FilterPrice!AL$9</f>
        <v>86.5</v>
      </c>
      <c r="K293" s="24" t="n">
        <f aca="false">AVERAGE(FilterPrice!AL$10:AL$11)</f>
        <v>127.75</v>
      </c>
      <c r="L293" s="24" t="n">
        <f aca="false">FilterPrice!AL$12</f>
        <v>64.75</v>
      </c>
      <c r="M293" s="24" t="n">
        <f aca="false">AVERAGE(FilterPrice!AL$13:AL$15)</f>
        <v>59.5</v>
      </c>
      <c r="N293" s="24" t="n">
        <f aca="false">AVERAGE(FilterPrice!AL$4:AL$15)</f>
        <v>76.25</v>
      </c>
      <c r="O293" s="24" t="n">
        <f aca="false">AVERAGE(FilterPrice!AL$16:AL$27)</f>
        <v>68.375</v>
      </c>
      <c r="P293" s="62" t="n">
        <f aca="false">AVERAGE(FilterPrice!AL$28:AL$40)</f>
        <v>62.2366025641026</v>
      </c>
    </row>
    <row r="294" customFormat="false" ht="12.75" hidden="false" customHeight="false" outlineLevel="0" collapsed="false">
      <c r="C294" s="13" t="n">
        <f aca="false">C293+1</f>
        <v>293</v>
      </c>
      <c r="D294" s="109" t="s">
        <v>23797</v>
      </c>
      <c r="E294" s="111" t="str">
        <f aca="false">FilterPrice!AM$4</f>
        <v/>
      </c>
      <c r="F294" s="24" t="str">
        <f aca="false">FilterPrice!AM$5</f>
        <v/>
      </c>
      <c r="G294" s="24" t="n">
        <f aca="false">FilterPrice!AM$6</f>
        <v>20</v>
      </c>
      <c r="H294" s="24" t="n">
        <f aca="false">FilterPrice!AM$7</f>
        <v>20</v>
      </c>
      <c r="I294" s="24" t="n">
        <f aca="false">FilterPrice!AM$8</f>
        <v>52</v>
      </c>
      <c r="J294" s="24" t="n">
        <f aca="false">FilterPrice!AM$9</f>
        <v>80</v>
      </c>
      <c r="K294" s="24" t="n">
        <f aca="false">AVERAGE(FilterPrice!AM$10:AM$11)</f>
        <v>120</v>
      </c>
      <c r="L294" s="24" t="n">
        <f aca="false">FilterPrice!AM$12</f>
        <v>46.25</v>
      </c>
      <c r="M294" s="24" t="n">
        <f aca="false">AVERAGE(FilterPrice!AM$13:AM$15)</f>
        <v>42.25</v>
      </c>
      <c r="N294" s="24" t="n">
        <f aca="false">AVERAGE(FilterPrice!AM$4:AM$15)</f>
        <v>58.5</v>
      </c>
      <c r="O294" s="24" t="n">
        <f aca="false">AVERAGE(FilterPrice!AM$16:AM$27)</f>
        <v>50.9587500890096</v>
      </c>
      <c r="P294" s="62" t="n">
        <f aca="false">AVERAGE(FilterPrice!AM$28:AM$40)</f>
        <v>44.3020469714434</v>
      </c>
    </row>
    <row r="295" customFormat="false" ht="12.75" hidden="false" customHeight="false" outlineLevel="0" collapsed="false">
      <c r="C295" s="13" t="n">
        <f aca="false">C294+1</f>
        <v>294</v>
      </c>
      <c r="D295" s="109" t="s">
        <v>23798</v>
      </c>
      <c r="E295" s="111" t="str">
        <f aca="false">FilterPrice!AN$4</f>
        <v/>
      </c>
      <c r="F295" s="24" t="str">
        <f aca="false">FilterPrice!AN$5</f>
        <v/>
      </c>
      <c r="G295" s="24" t="n">
        <f aca="false">FilterPrice!AN$6</f>
        <v>28</v>
      </c>
      <c r="H295" s="24" t="n">
        <f aca="false">FilterPrice!AN$7</f>
        <v>28</v>
      </c>
      <c r="I295" s="24" t="n">
        <f aca="false">FilterPrice!AN$8</f>
        <v>46.75</v>
      </c>
      <c r="J295" s="24" t="n">
        <f aca="false">FilterPrice!AN$9</f>
        <v>73.9999923706055</v>
      </c>
      <c r="K295" s="24" t="n">
        <f aca="false">AVERAGE(FilterPrice!AN$10:AN$11)</f>
        <v>117.25</v>
      </c>
      <c r="L295" s="24" t="n">
        <f aca="false">FilterPrice!AN$12</f>
        <v>43.2500038146973</v>
      </c>
      <c r="M295" s="24" t="n">
        <f aca="false">AVERAGE(FilterPrice!AN$13:AN$15)</f>
        <v>41.5</v>
      </c>
      <c r="N295" s="24" t="n">
        <f aca="false">AVERAGE(FilterPrice!AN$4:AN$15)</f>
        <v>57.8999996185303</v>
      </c>
      <c r="O295" s="24" t="n">
        <f aca="false">AVERAGE(FilterPrice!AN$16:AN$27)</f>
        <v>48.5617799758911</v>
      </c>
      <c r="P295" s="62" t="n">
        <f aca="false">AVERAGE(FilterPrice!AN$28:AN$40)</f>
        <v>43.6687636986757</v>
      </c>
    </row>
    <row r="296" customFormat="false" ht="12.75" hidden="false" customHeight="false" outlineLevel="0" collapsed="false">
      <c r="C296" s="13" t="n">
        <f aca="false">C295+1</f>
        <v>295</v>
      </c>
      <c r="D296" s="109" t="s">
        <v>23799</v>
      </c>
      <c r="E296" s="111" t="str">
        <f aca="false">FilterPrice!AO$4</f>
        <v/>
      </c>
      <c r="F296" s="24" t="str">
        <f aca="false">FilterPrice!AO$5</f>
        <v/>
      </c>
      <c r="G296" s="24" t="n">
        <f aca="false">FilterPrice!AO$6</f>
        <v>37.9969177246094</v>
      </c>
      <c r="H296" s="24" t="n">
        <f aca="false">FilterPrice!AO$7</f>
        <v>37.9969177246094</v>
      </c>
      <c r="I296" s="24" t="n">
        <f aca="false">FilterPrice!AO$8</f>
        <v>43.75</v>
      </c>
      <c r="J296" s="24" t="n">
        <f aca="false">FilterPrice!AO$9</f>
        <v>65.9999923706055</v>
      </c>
      <c r="K296" s="24" t="n">
        <f aca="false">AVERAGE(FilterPrice!AO$10:AO$11)</f>
        <v>101.25</v>
      </c>
      <c r="L296" s="24" t="n">
        <f aca="false">FilterPrice!AO$12</f>
        <v>41.7499961853027</v>
      </c>
      <c r="M296" s="24" t="n">
        <f aca="false">AVERAGE(FilterPrice!AO$13:AO$15)</f>
        <v>39.2730712890625</v>
      </c>
      <c r="N296" s="24" t="n">
        <f aca="false">AVERAGE(FilterPrice!AO$4:AO$15)</f>
        <v>54.7813037872314</v>
      </c>
      <c r="O296" s="24" t="n">
        <f aca="false">AVERAGE(FilterPrice!AO$16:AO$27)</f>
        <v>47.6955715815226</v>
      </c>
      <c r="P296" s="62" t="n">
        <f aca="false">AVERAGE(FilterPrice!AO$28:AO$40)</f>
        <v>45.4661644666623</v>
      </c>
    </row>
    <row r="297" customFormat="false" ht="12.75" hidden="false" customHeight="false" outlineLevel="0" collapsed="false">
      <c r="C297" s="13" t="n">
        <f aca="false">C296+1</f>
        <v>296</v>
      </c>
      <c r="D297" s="109" t="s">
        <v>23800</v>
      </c>
      <c r="E297" s="111" t="str">
        <f aca="false">FilterPrice!AP$4</f>
        <v/>
      </c>
      <c r="F297" s="24" t="str">
        <f aca="false">FilterPrice!AP$5</f>
        <v/>
      </c>
      <c r="G297" s="24" t="n">
        <f aca="false">FilterPrice!AP$6</f>
        <v>38</v>
      </c>
      <c r="H297" s="24" t="n">
        <f aca="false">FilterPrice!AP$7</f>
        <v>38</v>
      </c>
      <c r="I297" s="24" t="n">
        <f aca="false">FilterPrice!AP$8</f>
        <v>49.25</v>
      </c>
      <c r="J297" s="24" t="n">
        <f aca="false">FilterPrice!AP$9</f>
        <v>75.2499923706055</v>
      </c>
      <c r="K297" s="24" t="n">
        <f aca="false">AVERAGE(FilterPrice!AP$10:AP$11)</f>
        <v>117.75</v>
      </c>
      <c r="L297" s="24" t="n">
        <f aca="false">FilterPrice!AP$12</f>
        <v>51.7500038146973</v>
      </c>
      <c r="M297" s="24" t="n">
        <f aca="false">AVERAGE(FilterPrice!AP$13:AP$15)</f>
        <v>44.5</v>
      </c>
      <c r="N297" s="24" t="n">
        <f aca="false">AVERAGE(FilterPrice!AP$4:AP$15)</f>
        <v>62.1249996185303</v>
      </c>
      <c r="O297" s="24" t="n">
        <f aca="false">AVERAGE(FilterPrice!AP$16:AP$27)</f>
        <v>49.6034466425578</v>
      </c>
      <c r="P297" s="62" t="n">
        <f aca="false">AVERAGE(FilterPrice!AP$28:AP$40)</f>
        <v>44.5997733580761</v>
      </c>
    </row>
    <row r="298" customFormat="false" ht="12.75" hidden="false" customHeight="false" outlineLevel="0" collapsed="false">
      <c r="C298" s="13" t="n">
        <f aca="false">C297+1</f>
        <v>297</v>
      </c>
      <c r="D298" s="112" t="s">
        <v>23801</v>
      </c>
      <c r="E298" s="111" t="str">
        <f aca="false">FilterPrice!AQ$4</f>
        <v/>
      </c>
      <c r="F298" s="24" t="str">
        <f aca="false">FilterPrice!AQ$5</f>
        <v/>
      </c>
      <c r="G298" s="24" t="n">
        <f aca="false">FilterPrice!AQ$6</f>
        <v>30</v>
      </c>
      <c r="H298" s="24" t="n">
        <f aca="false">FilterPrice!AQ$7</f>
        <v>30</v>
      </c>
      <c r="I298" s="24" t="n">
        <f aca="false">FilterPrice!AQ$8</f>
        <v>43.75</v>
      </c>
      <c r="J298" s="24" t="n">
        <f aca="false">FilterPrice!AQ$9</f>
        <v>70.4999923706055</v>
      </c>
      <c r="K298" s="24" t="n">
        <f aca="false">AVERAGE(FilterPrice!AQ$10:AQ$11)</f>
        <v>112.75</v>
      </c>
      <c r="L298" s="24" t="n">
        <f aca="false">FilterPrice!AQ$12</f>
        <v>40.9999961853027</v>
      </c>
      <c r="M298" s="24" t="n">
        <f aca="false">AVERAGE(FilterPrice!AQ$13:AQ$15)</f>
        <v>40.5233319600423</v>
      </c>
      <c r="N298" s="24" t="n">
        <f aca="false">AVERAGE(FilterPrice!AQ$4:AQ$15)</f>
        <v>56.2319984436035</v>
      </c>
      <c r="O298" s="24" t="n">
        <f aca="false">AVERAGE(FilterPrice!AQ$16:AQ$27)</f>
        <v>47.1391124725342</v>
      </c>
      <c r="P298" s="62" t="n">
        <f aca="false">AVERAGE(FilterPrice!AQ$28:AQ$40)</f>
        <v>41.8342377677331</v>
      </c>
    </row>
    <row r="299" customFormat="false" ht="12.75" hidden="false" customHeight="false" outlineLevel="0" collapsed="false">
      <c r="C299" s="13" t="n">
        <f aca="false">C298+1</f>
        <v>298</v>
      </c>
      <c r="D299" s="109" t="s">
        <v>23802</v>
      </c>
      <c r="E299" s="111" t="str">
        <f aca="false">FilterPrice!AR$4</f>
        <v/>
      </c>
      <c r="F299" s="24" t="str">
        <f aca="false">FilterPrice!AR$5</f>
        <v/>
      </c>
      <c r="G299" s="24" t="n">
        <f aca="false">FilterPrice!AR$6</f>
        <v>38.5</v>
      </c>
      <c r="H299" s="24" t="n">
        <f aca="false">FilterPrice!AR$7</f>
        <v>38.5</v>
      </c>
      <c r="I299" s="24" t="n">
        <f aca="false">FilterPrice!AR$8</f>
        <v>55.75</v>
      </c>
      <c r="J299" s="24" t="n">
        <f aca="false">FilterPrice!AR$9</f>
        <v>82.5</v>
      </c>
      <c r="K299" s="24" t="n">
        <f aca="false">AVERAGE(FilterPrice!AR$10:AR$11)</f>
        <v>122.75</v>
      </c>
      <c r="L299" s="24" t="n">
        <f aca="false">FilterPrice!AR$12</f>
        <v>49.75</v>
      </c>
      <c r="M299" s="24" t="n">
        <f aca="false">AVERAGE(FilterPrice!AR$13:AR$15)</f>
        <v>45.75</v>
      </c>
      <c r="N299" s="24" t="n">
        <f aca="false">AVERAGE(FilterPrice!AR$4:AR$15)</f>
        <v>64.775</v>
      </c>
      <c r="O299" s="24" t="n">
        <f aca="false">AVERAGE(FilterPrice!AR$16:AR$27)</f>
        <v>52.0200001398722</v>
      </c>
      <c r="P299" s="62" t="n">
        <f aca="false">AVERAGE(FilterPrice!AR$28:AR$40)</f>
        <v>45.361758525555</v>
      </c>
    </row>
    <row r="300" customFormat="false" ht="12.75" hidden="false" customHeight="false" outlineLevel="0" collapsed="false">
      <c r="C300" s="13" t="n">
        <f aca="false">C299+1</f>
        <v>299</v>
      </c>
      <c r="D300" s="104" t="s">
        <v>23803</v>
      </c>
      <c r="E300" s="113" t="str">
        <f aca="false">FilterPrice!AS$4</f>
        <v/>
      </c>
      <c r="F300" s="65" t="str">
        <f aca="false">FilterPrice!AS$5</f>
        <v/>
      </c>
      <c r="G300" s="65" t="n">
        <f aca="false">FilterPrice!AS$6</f>
        <v>43.9999885559082</v>
      </c>
      <c r="H300" s="65" t="n">
        <f aca="false">FilterPrice!AS$7</f>
        <v>43.9999885559082</v>
      </c>
      <c r="I300" s="65" t="n">
        <f aca="false">FilterPrice!AS$8</f>
        <v>58.75</v>
      </c>
      <c r="J300" s="65" t="n">
        <f aca="false">FilterPrice!AS$9</f>
        <v>69</v>
      </c>
      <c r="K300" s="65" t="n">
        <f aca="false">AVERAGE(FilterPrice!AS$10:AS$11)</f>
        <v>93</v>
      </c>
      <c r="L300" s="65" t="n">
        <f aca="false">FilterPrice!AS$12</f>
        <v>55.5000038146973</v>
      </c>
      <c r="M300" s="65" t="n">
        <f aca="false">AVERAGE(FilterPrice!AS$13:AS$15)</f>
        <v>46.4833234151204</v>
      </c>
      <c r="N300" s="65" t="n">
        <f aca="false">AVERAGE(FilterPrice!AS$4:AS$15)</f>
        <v>59.6699951171875</v>
      </c>
      <c r="O300" s="65" t="n">
        <f aca="false">AVERAGE(FilterPrice!AS$16:AS$27)</f>
        <v>47.0866638819377</v>
      </c>
      <c r="P300" s="66" t="n">
        <f aca="false">AVERAGE(FilterPrice!AS$28:AS$40)</f>
        <v>44.4235231106098</v>
      </c>
    </row>
    <row r="301" customFormat="false" ht="12.75" hidden="false" customHeight="false" outlineLevel="0" collapsed="false">
      <c r="A301" s="13" t="n">
        <f aca="false">A288+1</f>
        <v>24</v>
      </c>
      <c r="B301" s="104" t="n">
        <f aca="false">FilterPrice!$A$1</f>
        <v>36981</v>
      </c>
      <c r="C301" s="13" t="n">
        <f aca="false">C300+1</f>
        <v>300</v>
      </c>
      <c r="D301" s="109" t="s">
        <v>23791</v>
      </c>
      <c r="E301" s="110" t="str">
        <f aca="false">FilterPrice!AG$4</f>
        <v/>
      </c>
      <c r="F301" s="59" t="str">
        <f aca="false">FilterPrice!AG$5</f>
        <v/>
      </c>
      <c r="G301" s="59" t="n">
        <f aca="false">FilterPrice!AG$6</f>
        <v>46</v>
      </c>
      <c r="H301" s="59" t="n">
        <f aca="false">FilterPrice!AG$7</f>
        <v>46</v>
      </c>
      <c r="I301" s="59" t="n">
        <f aca="false">FilterPrice!AG$8</f>
        <v>60.25</v>
      </c>
      <c r="J301" s="59" t="n">
        <f aca="false">FilterPrice!AG$9</f>
        <v>76.75</v>
      </c>
      <c r="K301" s="59" t="n">
        <f aca="false">AVERAGE(FilterPrice!AG$10:AG$11)</f>
        <v>112</v>
      </c>
      <c r="L301" s="59" t="n">
        <f aca="false">FilterPrice!AG$12</f>
        <v>59</v>
      </c>
      <c r="M301" s="59" t="n">
        <f aca="false">AVERAGE(FilterPrice!AG$13:AG$15)</f>
        <v>54.5</v>
      </c>
      <c r="N301" s="59" t="n">
        <f aca="false">AVERAGE(FilterPrice!AG$4:AG$15)</f>
        <v>67.55</v>
      </c>
      <c r="O301" s="59" t="n">
        <f aca="false">AVERAGE(FilterPrice!AG$16:AG$27)</f>
        <v>59.9375</v>
      </c>
      <c r="P301" s="60" t="n">
        <f aca="false">AVERAGE(FilterPrice!AG$28:AG$40)</f>
        <v>53.0955128205128</v>
      </c>
    </row>
    <row r="302" customFormat="false" ht="12.75" hidden="false" customHeight="false" outlineLevel="0" collapsed="false">
      <c r="C302" s="13" t="n">
        <f aca="false">C301+1</f>
        <v>301</v>
      </c>
      <c r="D302" s="109" t="s">
        <v>23792</v>
      </c>
      <c r="E302" s="111" t="str">
        <f aca="false">FilterPrice!AH$4</f>
        <v/>
      </c>
      <c r="F302" s="24" t="str">
        <f aca="false">FilterPrice!AH$5</f>
        <v/>
      </c>
      <c r="G302" s="24" t="n">
        <f aca="false">FilterPrice!AH$6</f>
        <v>33</v>
      </c>
      <c r="H302" s="24" t="n">
        <f aca="false">FilterPrice!AH$7</f>
        <v>33</v>
      </c>
      <c r="I302" s="24" t="n">
        <f aca="false">FilterPrice!AH$8</f>
        <v>48.25</v>
      </c>
      <c r="J302" s="24" t="n">
        <f aca="false">FilterPrice!AH$9</f>
        <v>74</v>
      </c>
      <c r="K302" s="24" t="n">
        <f aca="false">AVERAGE(FilterPrice!AH$10:AH$11)</f>
        <v>113.75</v>
      </c>
      <c r="L302" s="24" t="n">
        <f aca="false">FilterPrice!AH$12</f>
        <v>44</v>
      </c>
      <c r="M302" s="24" t="n">
        <f aca="false">AVERAGE(FilterPrice!AH$13:AH$15)</f>
        <v>40.9166666666667</v>
      </c>
      <c r="N302" s="24" t="n">
        <f aca="false">AVERAGE(FilterPrice!AH$4:AH$15)</f>
        <v>58.25</v>
      </c>
      <c r="O302" s="24" t="n">
        <f aca="false">AVERAGE(FilterPrice!AH$16:AH$27)</f>
        <v>50.25</v>
      </c>
      <c r="P302" s="62" t="n">
        <f aca="false">AVERAGE(FilterPrice!AH$28:AH$40)</f>
        <v>45.5446793116056</v>
      </c>
    </row>
    <row r="303" customFormat="false" ht="12.75" hidden="false" customHeight="false" outlineLevel="0" collapsed="false">
      <c r="C303" s="13" t="n">
        <f aca="false">C302+1</f>
        <v>302</v>
      </c>
      <c r="D303" s="109" t="s">
        <v>23793</v>
      </c>
      <c r="E303" s="111" t="str">
        <f aca="false">FilterPrice!AI$4</f>
        <v/>
      </c>
      <c r="F303" s="24" t="str">
        <f aca="false">FilterPrice!AI$5</f>
        <v/>
      </c>
      <c r="G303" s="24" t="n">
        <f aca="false">FilterPrice!AI$6</f>
        <v>51</v>
      </c>
      <c r="H303" s="24" t="n">
        <f aca="false">FilterPrice!AI$7</f>
        <v>51</v>
      </c>
      <c r="I303" s="24" t="n">
        <f aca="false">FilterPrice!AI$8</f>
        <v>58.5</v>
      </c>
      <c r="J303" s="24" t="n">
        <f aca="false">FilterPrice!AI$9</f>
        <v>76</v>
      </c>
      <c r="K303" s="24" t="n">
        <f aca="false">AVERAGE(FilterPrice!AI$10:AI$11)</f>
        <v>100.5</v>
      </c>
      <c r="L303" s="24" t="n">
        <f aca="false">FilterPrice!AI$12</f>
        <v>57</v>
      </c>
      <c r="M303" s="24" t="n">
        <f aca="false">AVERAGE(FilterPrice!AI$13:AI$15)</f>
        <v>55.75</v>
      </c>
      <c r="N303" s="24" t="n">
        <f aca="false">AVERAGE(FilterPrice!AI$4:AI$15)</f>
        <v>66.175</v>
      </c>
      <c r="O303" s="24" t="n">
        <f aca="false">AVERAGE(FilterPrice!AI$16:AI$27)</f>
        <v>58.2708333333333</v>
      </c>
      <c r="P303" s="62" t="n">
        <f aca="false">AVERAGE(FilterPrice!AI$28:AI$40)</f>
        <v>49.2141025641026</v>
      </c>
    </row>
    <row r="304" customFormat="false" ht="12.75" hidden="false" customHeight="false" outlineLevel="0" collapsed="false">
      <c r="C304" s="13" t="n">
        <f aca="false">C303+1</f>
        <v>303</v>
      </c>
      <c r="D304" s="109" t="s">
        <v>23794</v>
      </c>
      <c r="E304" s="111" t="str">
        <f aca="false">FilterPrice!AJ$4</f>
        <v/>
      </c>
      <c r="F304" s="24" t="str">
        <f aca="false">FilterPrice!AJ$5</f>
        <v/>
      </c>
      <c r="G304" s="24" t="n">
        <f aca="false">FilterPrice!AJ$6</f>
        <v>35.5</v>
      </c>
      <c r="H304" s="24" t="n">
        <f aca="false">FilterPrice!AJ$7</f>
        <v>35.5</v>
      </c>
      <c r="I304" s="24" t="n">
        <f aca="false">FilterPrice!AJ$8</f>
        <v>45</v>
      </c>
      <c r="J304" s="24" t="n">
        <f aca="false">FilterPrice!AJ$9</f>
        <v>56.25</v>
      </c>
      <c r="K304" s="24" t="n">
        <f aca="false">AVERAGE(FilterPrice!AJ$10:AJ$11)</f>
        <v>71</v>
      </c>
      <c r="L304" s="24" t="n">
        <f aca="false">FilterPrice!AJ$12</f>
        <v>44.5</v>
      </c>
      <c r="M304" s="24" t="n">
        <f aca="false">AVERAGE(FilterPrice!AJ$13:AJ$15)</f>
        <v>42.25</v>
      </c>
      <c r="N304" s="24" t="n">
        <f aca="false">AVERAGE(FilterPrice!AJ$4:AJ$15)</f>
        <v>48.55</v>
      </c>
      <c r="O304" s="24" t="n">
        <f aca="false">AVERAGE(FilterPrice!AJ$16:AJ$27)</f>
        <v>45</v>
      </c>
      <c r="P304" s="62" t="n">
        <f aca="false">AVERAGE(FilterPrice!AJ$28:AJ$40)</f>
        <v>41.199358974359</v>
      </c>
    </row>
    <row r="305" customFormat="false" ht="12.75" hidden="false" customHeight="false" outlineLevel="0" collapsed="false">
      <c r="C305" s="13" t="n">
        <f aca="false">C304+1</f>
        <v>304</v>
      </c>
      <c r="D305" s="109" t="s">
        <v>23795</v>
      </c>
      <c r="E305" s="111" t="str">
        <f aca="false">FilterPrice!AK$4</f>
        <v/>
      </c>
      <c r="F305" s="24" t="str">
        <f aca="false">FilterPrice!AK$5</f>
        <v/>
      </c>
      <c r="G305" s="24" t="n">
        <f aca="false">FilterPrice!AK$6</f>
        <v>33</v>
      </c>
      <c r="H305" s="24" t="n">
        <f aca="false">FilterPrice!AK$7</f>
        <v>33</v>
      </c>
      <c r="I305" s="24" t="n">
        <f aca="false">FilterPrice!AK$8</f>
        <v>48.25</v>
      </c>
      <c r="J305" s="24" t="n">
        <f aca="false">FilterPrice!AK$9</f>
        <v>74</v>
      </c>
      <c r="K305" s="24" t="n">
        <f aca="false">AVERAGE(FilterPrice!AK$10:AK$11)</f>
        <v>114</v>
      </c>
      <c r="L305" s="24" t="n">
        <f aca="false">FilterPrice!AK$12</f>
        <v>46</v>
      </c>
      <c r="M305" s="24" t="n">
        <f aca="false">AVERAGE(FilterPrice!AK$13:AK$15)</f>
        <v>42</v>
      </c>
      <c r="N305" s="24" t="n">
        <f aca="false">AVERAGE(FilterPrice!AK$4:AK$15)</f>
        <v>58.825</v>
      </c>
      <c r="O305" s="24" t="n">
        <f aca="false">AVERAGE(FilterPrice!AK$16:AK$27)</f>
        <v>50.7291666666667</v>
      </c>
      <c r="P305" s="62" t="n">
        <f aca="false">AVERAGE(FilterPrice!AK$28:AK$40)</f>
        <v>43.2708333333333</v>
      </c>
    </row>
    <row r="306" customFormat="false" ht="12.75" hidden="false" customHeight="false" outlineLevel="0" collapsed="false">
      <c r="C306" s="13" t="n">
        <f aca="false">C305+1</f>
        <v>305</v>
      </c>
      <c r="D306" s="109" t="s">
        <v>23796</v>
      </c>
      <c r="E306" s="111" t="str">
        <f aca="false">FilterPrice!AL$4</f>
        <v/>
      </c>
      <c r="F306" s="24" t="str">
        <f aca="false">FilterPrice!AL$5</f>
        <v/>
      </c>
      <c r="G306" s="24" t="n">
        <f aca="false">FilterPrice!AL$6</f>
        <v>55</v>
      </c>
      <c r="H306" s="24" t="n">
        <f aca="false">FilterPrice!AL$7</f>
        <v>55</v>
      </c>
      <c r="I306" s="24" t="n">
        <f aca="false">FilterPrice!AL$8</f>
        <v>67.25</v>
      </c>
      <c r="J306" s="24" t="n">
        <f aca="false">FilterPrice!AL$9</f>
        <v>86.5</v>
      </c>
      <c r="K306" s="24" t="n">
        <f aca="false">AVERAGE(FilterPrice!AL$10:AL$11)</f>
        <v>127.75</v>
      </c>
      <c r="L306" s="24" t="n">
        <f aca="false">FilterPrice!AL$12</f>
        <v>64.75</v>
      </c>
      <c r="M306" s="24" t="n">
        <f aca="false">AVERAGE(FilterPrice!AL$13:AL$15)</f>
        <v>59.5</v>
      </c>
      <c r="N306" s="24" t="n">
        <f aca="false">AVERAGE(FilterPrice!AL$4:AL$15)</f>
        <v>76.25</v>
      </c>
      <c r="O306" s="24" t="n">
        <f aca="false">AVERAGE(FilterPrice!AL$16:AL$27)</f>
        <v>68.375</v>
      </c>
      <c r="P306" s="62" t="n">
        <f aca="false">AVERAGE(FilterPrice!AL$28:AL$40)</f>
        <v>62.2366025641026</v>
      </c>
    </row>
    <row r="307" customFormat="false" ht="12.75" hidden="false" customHeight="false" outlineLevel="0" collapsed="false">
      <c r="C307" s="13" t="n">
        <f aca="false">C306+1</f>
        <v>306</v>
      </c>
      <c r="D307" s="109" t="s">
        <v>23797</v>
      </c>
      <c r="E307" s="111" t="str">
        <f aca="false">FilterPrice!AM$4</f>
        <v/>
      </c>
      <c r="F307" s="24" t="str">
        <f aca="false">FilterPrice!AM$5</f>
        <v/>
      </c>
      <c r="G307" s="24" t="n">
        <f aca="false">FilterPrice!AM$6</f>
        <v>20</v>
      </c>
      <c r="H307" s="24" t="n">
        <f aca="false">FilterPrice!AM$7</f>
        <v>20</v>
      </c>
      <c r="I307" s="24" t="n">
        <f aca="false">FilterPrice!AM$8</f>
        <v>52</v>
      </c>
      <c r="J307" s="24" t="n">
        <f aca="false">FilterPrice!AM$9</f>
        <v>80</v>
      </c>
      <c r="K307" s="24" t="n">
        <f aca="false">AVERAGE(FilterPrice!AM$10:AM$11)</f>
        <v>120</v>
      </c>
      <c r="L307" s="24" t="n">
        <f aca="false">FilterPrice!AM$12</f>
        <v>46.25</v>
      </c>
      <c r="M307" s="24" t="n">
        <f aca="false">AVERAGE(FilterPrice!AM$13:AM$15)</f>
        <v>42.25</v>
      </c>
      <c r="N307" s="24" t="n">
        <f aca="false">AVERAGE(FilterPrice!AM$4:AM$15)</f>
        <v>58.5</v>
      </c>
      <c r="O307" s="24" t="n">
        <f aca="false">AVERAGE(FilterPrice!AM$16:AM$27)</f>
        <v>50.9587500890096</v>
      </c>
      <c r="P307" s="62" t="n">
        <f aca="false">AVERAGE(FilterPrice!AM$28:AM$40)</f>
        <v>44.3020469714434</v>
      </c>
    </row>
    <row r="308" customFormat="false" ht="12.75" hidden="false" customHeight="false" outlineLevel="0" collapsed="false">
      <c r="C308" s="13" t="n">
        <f aca="false">C307+1</f>
        <v>307</v>
      </c>
      <c r="D308" s="109" t="s">
        <v>23798</v>
      </c>
      <c r="E308" s="111" t="str">
        <f aca="false">FilterPrice!AN$4</f>
        <v/>
      </c>
      <c r="F308" s="24" t="str">
        <f aca="false">FilterPrice!AN$5</f>
        <v/>
      </c>
      <c r="G308" s="24" t="n">
        <f aca="false">FilterPrice!AN$6</f>
        <v>28</v>
      </c>
      <c r="H308" s="24" t="n">
        <f aca="false">FilterPrice!AN$7</f>
        <v>28</v>
      </c>
      <c r="I308" s="24" t="n">
        <f aca="false">FilterPrice!AN$8</f>
        <v>46.75</v>
      </c>
      <c r="J308" s="24" t="n">
        <f aca="false">FilterPrice!AN$9</f>
        <v>73.9999923706055</v>
      </c>
      <c r="K308" s="24" t="n">
        <f aca="false">AVERAGE(FilterPrice!AN$10:AN$11)</f>
        <v>117.25</v>
      </c>
      <c r="L308" s="24" t="n">
        <f aca="false">FilterPrice!AN$12</f>
        <v>43.2500038146973</v>
      </c>
      <c r="M308" s="24" t="n">
        <f aca="false">AVERAGE(FilterPrice!AN$13:AN$15)</f>
        <v>41.5</v>
      </c>
      <c r="N308" s="24" t="n">
        <f aca="false">AVERAGE(FilterPrice!AN$4:AN$15)</f>
        <v>57.8999996185303</v>
      </c>
      <c r="O308" s="24" t="n">
        <f aca="false">AVERAGE(FilterPrice!AN$16:AN$27)</f>
        <v>48.5617799758911</v>
      </c>
      <c r="P308" s="62" t="n">
        <f aca="false">AVERAGE(FilterPrice!AN$28:AN$40)</f>
        <v>43.6687636986757</v>
      </c>
    </row>
    <row r="309" customFormat="false" ht="12.75" hidden="false" customHeight="false" outlineLevel="0" collapsed="false">
      <c r="C309" s="13" t="n">
        <f aca="false">C308+1</f>
        <v>308</v>
      </c>
      <c r="D309" s="109" t="s">
        <v>23799</v>
      </c>
      <c r="E309" s="111" t="str">
        <f aca="false">FilterPrice!AO$4</f>
        <v/>
      </c>
      <c r="F309" s="24" t="str">
        <f aca="false">FilterPrice!AO$5</f>
        <v/>
      </c>
      <c r="G309" s="24" t="n">
        <f aca="false">FilterPrice!AO$6</f>
        <v>37.9969177246094</v>
      </c>
      <c r="H309" s="24" t="n">
        <f aca="false">FilterPrice!AO$7</f>
        <v>37.9969177246094</v>
      </c>
      <c r="I309" s="24" t="n">
        <f aca="false">FilterPrice!AO$8</f>
        <v>43.75</v>
      </c>
      <c r="J309" s="24" t="n">
        <f aca="false">FilterPrice!AO$9</f>
        <v>65.9999923706055</v>
      </c>
      <c r="K309" s="24" t="n">
        <f aca="false">AVERAGE(FilterPrice!AO$10:AO$11)</f>
        <v>101.25</v>
      </c>
      <c r="L309" s="24" t="n">
        <f aca="false">FilterPrice!AO$12</f>
        <v>41.7499961853027</v>
      </c>
      <c r="M309" s="24" t="n">
        <f aca="false">AVERAGE(FilterPrice!AO$13:AO$15)</f>
        <v>39.2730712890625</v>
      </c>
      <c r="N309" s="24" t="n">
        <f aca="false">AVERAGE(FilterPrice!AO$4:AO$15)</f>
        <v>54.7813037872314</v>
      </c>
      <c r="O309" s="24" t="n">
        <f aca="false">AVERAGE(FilterPrice!AO$16:AO$27)</f>
        <v>47.6955715815226</v>
      </c>
      <c r="P309" s="62" t="n">
        <f aca="false">AVERAGE(FilterPrice!AO$28:AO$40)</f>
        <v>45.4661644666623</v>
      </c>
    </row>
    <row r="310" customFormat="false" ht="12.75" hidden="false" customHeight="false" outlineLevel="0" collapsed="false">
      <c r="C310" s="13" t="n">
        <f aca="false">C309+1</f>
        <v>309</v>
      </c>
      <c r="D310" s="109" t="s">
        <v>23800</v>
      </c>
      <c r="E310" s="111" t="str">
        <f aca="false">FilterPrice!AP$4</f>
        <v/>
      </c>
      <c r="F310" s="24" t="str">
        <f aca="false">FilterPrice!AP$5</f>
        <v/>
      </c>
      <c r="G310" s="24" t="n">
        <f aca="false">FilterPrice!AP$6</f>
        <v>38</v>
      </c>
      <c r="H310" s="24" t="n">
        <f aca="false">FilterPrice!AP$7</f>
        <v>38</v>
      </c>
      <c r="I310" s="24" t="n">
        <f aca="false">FilterPrice!AP$8</f>
        <v>49.25</v>
      </c>
      <c r="J310" s="24" t="n">
        <f aca="false">FilterPrice!AP$9</f>
        <v>75.2499923706055</v>
      </c>
      <c r="K310" s="24" t="n">
        <f aca="false">AVERAGE(FilterPrice!AP$10:AP$11)</f>
        <v>117.75</v>
      </c>
      <c r="L310" s="24" t="n">
        <f aca="false">FilterPrice!AP$12</f>
        <v>51.7500038146973</v>
      </c>
      <c r="M310" s="24" t="n">
        <f aca="false">AVERAGE(FilterPrice!AP$13:AP$15)</f>
        <v>44.5</v>
      </c>
      <c r="N310" s="24" t="n">
        <f aca="false">AVERAGE(FilterPrice!AP$4:AP$15)</f>
        <v>62.1249996185303</v>
      </c>
      <c r="O310" s="24" t="n">
        <f aca="false">AVERAGE(FilterPrice!AP$16:AP$27)</f>
        <v>49.6034466425578</v>
      </c>
      <c r="P310" s="62" t="n">
        <f aca="false">AVERAGE(FilterPrice!AP$28:AP$40)</f>
        <v>44.5997733580761</v>
      </c>
    </row>
    <row r="311" customFormat="false" ht="12.75" hidden="false" customHeight="false" outlineLevel="0" collapsed="false">
      <c r="C311" s="13" t="n">
        <f aca="false">C310+1</f>
        <v>310</v>
      </c>
      <c r="D311" s="112" t="s">
        <v>23801</v>
      </c>
      <c r="E311" s="111" t="str">
        <f aca="false">FilterPrice!AQ$4</f>
        <v/>
      </c>
      <c r="F311" s="24" t="str">
        <f aca="false">FilterPrice!AQ$5</f>
        <v/>
      </c>
      <c r="G311" s="24" t="n">
        <f aca="false">FilterPrice!AQ$6</f>
        <v>30</v>
      </c>
      <c r="H311" s="24" t="n">
        <f aca="false">FilterPrice!AQ$7</f>
        <v>30</v>
      </c>
      <c r="I311" s="24" t="n">
        <f aca="false">FilterPrice!AQ$8</f>
        <v>43.75</v>
      </c>
      <c r="J311" s="24" t="n">
        <f aca="false">FilterPrice!AQ$9</f>
        <v>70.4999923706055</v>
      </c>
      <c r="K311" s="24" t="n">
        <f aca="false">AVERAGE(FilterPrice!AQ$10:AQ$11)</f>
        <v>112.75</v>
      </c>
      <c r="L311" s="24" t="n">
        <f aca="false">FilterPrice!AQ$12</f>
        <v>40.9999961853027</v>
      </c>
      <c r="M311" s="24" t="n">
        <f aca="false">AVERAGE(FilterPrice!AQ$13:AQ$15)</f>
        <v>40.5233319600423</v>
      </c>
      <c r="N311" s="24" t="n">
        <f aca="false">AVERAGE(FilterPrice!AQ$4:AQ$15)</f>
        <v>56.2319984436035</v>
      </c>
      <c r="O311" s="24" t="n">
        <f aca="false">AVERAGE(FilterPrice!AQ$16:AQ$27)</f>
        <v>47.1391124725342</v>
      </c>
      <c r="P311" s="62" t="n">
        <f aca="false">AVERAGE(FilterPrice!AQ$28:AQ$40)</f>
        <v>41.8342377677331</v>
      </c>
    </row>
    <row r="312" customFormat="false" ht="12.75" hidden="false" customHeight="false" outlineLevel="0" collapsed="false">
      <c r="C312" s="13" t="n">
        <f aca="false">C311+1</f>
        <v>311</v>
      </c>
      <c r="D312" s="109" t="s">
        <v>23802</v>
      </c>
      <c r="E312" s="111" t="str">
        <f aca="false">FilterPrice!AR$4</f>
        <v/>
      </c>
      <c r="F312" s="24" t="str">
        <f aca="false">FilterPrice!AR$5</f>
        <v/>
      </c>
      <c r="G312" s="24" t="n">
        <f aca="false">FilterPrice!AR$6</f>
        <v>38.5</v>
      </c>
      <c r="H312" s="24" t="n">
        <f aca="false">FilterPrice!AR$7</f>
        <v>38.5</v>
      </c>
      <c r="I312" s="24" t="n">
        <f aca="false">FilterPrice!AR$8</f>
        <v>55.75</v>
      </c>
      <c r="J312" s="24" t="n">
        <f aca="false">FilterPrice!AR$9</f>
        <v>82.5</v>
      </c>
      <c r="K312" s="24" t="n">
        <f aca="false">AVERAGE(FilterPrice!AR$10:AR$11)</f>
        <v>122.75</v>
      </c>
      <c r="L312" s="24" t="n">
        <f aca="false">FilterPrice!AR$12</f>
        <v>49.75</v>
      </c>
      <c r="M312" s="24" t="n">
        <f aca="false">AVERAGE(FilterPrice!AR$13:AR$15)</f>
        <v>45.75</v>
      </c>
      <c r="N312" s="24" t="n">
        <f aca="false">AVERAGE(FilterPrice!AR$4:AR$15)</f>
        <v>64.775</v>
      </c>
      <c r="O312" s="24" t="n">
        <f aca="false">AVERAGE(FilterPrice!AR$16:AR$27)</f>
        <v>52.0200001398722</v>
      </c>
      <c r="P312" s="62" t="n">
        <f aca="false">AVERAGE(FilterPrice!AR$28:AR$40)</f>
        <v>45.361758525555</v>
      </c>
    </row>
    <row r="313" customFormat="false" ht="12.75" hidden="false" customHeight="false" outlineLevel="0" collapsed="false">
      <c r="C313" s="13" t="n">
        <f aca="false">C312+1</f>
        <v>312</v>
      </c>
      <c r="D313" s="104" t="s">
        <v>23803</v>
      </c>
      <c r="E313" s="113" t="str">
        <f aca="false">FilterPrice!AS$4</f>
        <v/>
      </c>
      <c r="F313" s="65" t="str">
        <f aca="false">FilterPrice!AS$5</f>
        <v/>
      </c>
      <c r="G313" s="65" t="n">
        <f aca="false">FilterPrice!AS$6</f>
        <v>43.9999885559082</v>
      </c>
      <c r="H313" s="65" t="n">
        <f aca="false">FilterPrice!AS$7</f>
        <v>43.9999885559082</v>
      </c>
      <c r="I313" s="65" t="n">
        <f aca="false">FilterPrice!AS$8</f>
        <v>58.75</v>
      </c>
      <c r="J313" s="65" t="n">
        <f aca="false">FilterPrice!AS$9</f>
        <v>69</v>
      </c>
      <c r="K313" s="65" t="n">
        <f aca="false">AVERAGE(FilterPrice!AS$10:AS$11)</f>
        <v>93</v>
      </c>
      <c r="L313" s="65" t="n">
        <f aca="false">FilterPrice!AS$12</f>
        <v>55.5000038146973</v>
      </c>
      <c r="M313" s="65" t="n">
        <f aca="false">AVERAGE(FilterPrice!AS$13:AS$15)</f>
        <v>46.4833234151204</v>
      </c>
      <c r="N313" s="65" t="n">
        <f aca="false">AVERAGE(FilterPrice!AS$4:AS$15)</f>
        <v>59.6699951171875</v>
      </c>
      <c r="O313" s="65" t="n">
        <f aca="false">AVERAGE(FilterPrice!AS$16:AS$27)</f>
        <v>47.0866638819377</v>
      </c>
      <c r="P313" s="66" t="n">
        <f aca="false">AVERAGE(FilterPrice!AS$28:AS$40)</f>
        <v>44.4235231106098</v>
      </c>
    </row>
    <row r="314" customFormat="false" ht="12.75" hidden="false" customHeight="false" outlineLevel="0" collapsed="false">
      <c r="A314" s="13" t="n">
        <f aca="false">A301+1</f>
        <v>25</v>
      </c>
      <c r="B314" s="104" t="n">
        <f aca="false">FilterPrice!$A$1</f>
        <v>36981</v>
      </c>
      <c r="C314" s="13" t="n">
        <f aca="false">C313+1</f>
        <v>313</v>
      </c>
      <c r="D314" s="109" t="s">
        <v>23791</v>
      </c>
      <c r="E314" s="110" t="str">
        <f aca="false">FilterPrice!AG$4</f>
        <v/>
      </c>
      <c r="F314" s="59" t="str">
        <f aca="false">FilterPrice!AG$5</f>
        <v/>
      </c>
      <c r="G314" s="59" t="n">
        <f aca="false">FilterPrice!AG$6</f>
        <v>46</v>
      </c>
      <c r="H314" s="59" t="n">
        <f aca="false">FilterPrice!AG$7</f>
        <v>46</v>
      </c>
      <c r="I314" s="59" t="n">
        <f aca="false">FilterPrice!AG$8</f>
        <v>60.25</v>
      </c>
      <c r="J314" s="59" t="n">
        <f aca="false">FilterPrice!AG$9</f>
        <v>76.75</v>
      </c>
      <c r="K314" s="59" t="n">
        <f aca="false">AVERAGE(FilterPrice!AG$10:AG$11)</f>
        <v>112</v>
      </c>
      <c r="L314" s="59" t="n">
        <f aca="false">FilterPrice!AG$12</f>
        <v>59</v>
      </c>
      <c r="M314" s="59" t="n">
        <f aca="false">AVERAGE(FilterPrice!AG$13:AG$15)</f>
        <v>54.5</v>
      </c>
      <c r="N314" s="59" t="n">
        <f aca="false">AVERAGE(FilterPrice!AG$4:AG$15)</f>
        <v>67.55</v>
      </c>
      <c r="O314" s="59" t="n">
        <f aca="false">AVERAGE(FilterPrice!AG$16:AG$27)</f>
        <v>59.9375</v>
      </c>
      <c r="P314" s="60" t="n">
        <f aca="false">AVERAGE(FilterPrice!AG$28:AG$40)</f>
        <v>53.0955128205128</v>
      </c>
    </row>
    <row r="315" customFormat="false" ht="12.75" hidden="false" customHeight="false" outlineLevel="0" collapsed="false">
      <c r="C315" s="13" t="n">
        <f aca="false">C314+1</f>
        <v>314</v>
      </c>
      <c r="D315" s="109" t="s">
        <v>23792</v>
      </c>
      <c r="E315" s="111" t="str">
        <f aca="false">FilterPrice!AH$4</f>
        <v/>
      </c>
      <c r="F315" s="24" t="str">
        <f aca="false">FilterPrice!AH$5</f>
        <v/>
      </c>
      <c r="G315" s="24" t="n">
        <f aca="false">FilterPrice!AH$6</f>
        <v>33</v>
      </c>
      <c r="H315" s="24" t="n">
        <f aca="false">FilterPrice!AH$7</f>
        <v>33</v>
      </c>
      <c r="I315" s="24" t="n">
        <f aca="false">FilterPrice!AH$8</f>
        <v>48.25</v>
      </c>
      <c r="J315" s="24" t="n">
        <f aca="false">FilterPrice!AH$9</f>
        <v>74</v>
      </c>
      <c r="K315" s="24" t="n">
        <f aca="false">AVERAGE(FilterPrice!AH$10:AH$11)</f>
        <v>113.75</v>
      </c>
      <c r="L315" s="24" t="n">
        <f aca="false">FilterPrice!AH$12</f>
        <v>44</v>
      </c>
      <c r="M315" s="24" t="n">
        <f aca="false">AVERAGE(FilterPrice!AH$13:AH$15)</f>
        <v>40.9166666666667</v>
      </c>
      <c r="N315" s="24" t="n">
        <f aca="false">AVERAGE(FilterPrice!AH$4:AH$15)</f>
        <v>58.25</v>
      </c>
      <c r="O315" s="24" t="n">
        <f aca="false">AVERAGE(FilterPrice!AH$16:AH$27)</f>
        <v>50.25</v>
      </c>
      <c r="P315" s="62" t="n">
        <f aca="false">AVERAGE(FilterPrice!AH$28:AH$40)</f>
        <v>45.5446793116056</v>
      </c>
    </row>
    <row r="316" customFormat="false" ht="12.75" hidden="false" customHeight="false" outlineLevel="0" collapsed="false">
      <c r="C316" s="13" t="n">
        <f aca="false">C315+1</f>
        <v>315</v>
      </c>
      <c r="D316" s="109" t="s">
        <v>23793</v>
      </c>
      <c r="E316" s="111" t="str">
        <f aca="false">FilterPrice!AI$4</f>
        <v/>
      </c>
      <c r="F316" s="24" t="str">
        <f aca="false">FilterPrice!AI$5</f>
        <v/>
      </c>
      <c r="G316" s="24" t="n">
        <f aca="false">FilterPrice!AI$6</f>
        <v>51</v>
      </c>
      <c r="H316" s="24" t="n">
        <f aca="false">FilterPrice!AI$7</f>
        <v>51</v>
      </c>
      <c r="I316" s="24" t="n">
        <f aca="false">FilterPrice!AI$8</f>
        <v>58.5</v>
      </c>
      <c r="J316" s="24" t="n">
        <f aca="false">FilterPrice!AI$9</f>
        <v>76</v>
      </c>
      <c r="K316" s="24" t="n">
        <f aca="false">AVERAGE(FilterPrice!AI$10:AI$11)</f>
        <v>100.5</v>
      </c>
      <c r="L316" s="24" t="n">
        <f aca="false">FilterPrice!AI$12</f>
        <v>57</v>
      </c>
      <c r="M316" s="24" t="n">
        <f aca="false">AVERAGE(FilterPrice!AI$13:AI$15)</f>
        <v>55.75</v>
      </c>
      <c r="N316" s="24" t="n">
        <f aca="false">AVERAGE(FilterPrice!AI$4:AI$15)</f>
        <v>66.175</v>
      </c>
      <c r="O316" s="24" t="n">
        <f aca="false">AVERAGE(FilterPrice!AI$16:AI$27)</f>
        <v>58.2708333333333</v>
      </c>
      <c r="P316" s="62" t="n">
        <f aca="false">AVERAGE(FilterPrice!AI$28:AI$40)</f>
        <v>49.2141025641026</v>
      </c>
    </row>
    <row r="317" customFormat="false" ht="12.75" hidden="false" customHeight="false" outlineLevel="0" collapsed="false">
      <c r="C317" s="13" t="n">
        <f aca="false">C316+1</f>
        <v>316</v>
      </c>
      <c r="D317" s="109" t="s">
        <v>23794</v>
      </c>
      <c r="E317" s="111" t="str">
        <f aca="false">FilterPrice!AJ$4</f>
        <v/>
      </c>
      <c r="F317" s="24" t="str">
        <f aca="false">FilterPrice!AJ$5</f>
        <v/>
      </c>
      <c r="G317" s="24" t="n">
        <f aca="false">FilterPrice!AJ$6</f>
        <v>35.5</v>
      </c>
      <c r="H317" s="24" t="n">
        <f aca="false">FilterPrice!AJ$7</f>
        <v>35.5</v>
      </c>
      <c r="I317" s="24" t="n">
        <f aca="false">FilterPrice!AJ$8</f>
        <v>45</v>
      </c>
      <c r="J317" s="24" t="n">
        <f aca="false">FilterPrice!AJ$9</f>
        <v>56.25</v>
      </c>
      <c r="K317" s="24" t="n">
        <f aca="false">AVERAGE(FilterPrice!AJ$10:AJ$11)</f>
        <v>71</v>
      </c>
      <c r="L317" s="24" t="n">
        <f aca="false">FilterPrice!AJ$12</f>
        <v>44.5</v>
      </c>
      <c r="M317" s="24" t="n">
        <f aca="false">AVERAGE(FilterPrice!AJ$13:AJ$15)</f>
        <v>42.25</v>
      </c>
      <c r="N317" s="24" t="n">
        <f aca="false">AVERAGE(FilterPrice!AJ$4:AJ$15)</f>
        <v>48.55</v>
      </c>
      <c r="O317" s="24" t="n">
        <f aca="false">AVERAGE(FilterPrice!AJ$16:AJ$27)</f>
        <v>45</v>
      </c>
      <c r="P317" s="62" t="n">
        <f aca="false">AVERAGE(FilterPrice!AJ$28:AJ$40)</f>
        <v>41.199358974359</v>
      </c>
    </row>
    <row r="318" customFormat="false" ht="12.75" hidden="false" customHeight="false" outlineLevel="0" collapsed="false">
      <c r="C318" s="13" t="n">
        <f aca="false">C317+1</f>
        <v>317</v>
      </c>
      <c r="D318" s="109" t="s">
        <v>23795</v>
      </c>
      <c r="E318" s="111" t="str">
        <f aca="false">FilterPrice!AK$4</f>
        <v/>
      </c>
      <c r="F318" s="24" t="str">
        <f aca="false">FilterPrice!AK$5</f>
        <v/>
      </c>
      <c r="G318" s="24" t="n">
        <f aca="false">FilterPrice!AK$6</f>
        <v>33</v>
      </c>
      <c r="H318" s="24" t="n">
        <f aca="false">FilterPrice!AK$7</f>
        <v>33</v>
      </c>
      <c r="I318" s="24" t="n">
        <f aca="false">FilterPrice!AK$8</f>
        <v>48.25</v>
      </c>
      <c r="J318" s="24" t="n">
        <f aca="false">FilterPrice!AK$9</f>
        <v>74</v>
      </c>
      <c r="K318" s="24" t="n">
        <f aca="false">AVERAGE(FilterPrice!AK$10:AK$11)</f>
        <v>114</v>
      </c>
      <c r="L318" s="24" t="n">
        <f aca="false">FilterPrice!AK$12</f>
        <v>46</v>
      </c>
      <c r="M318" s="24" t="n">
        <f aca="false">AVERAGE(FilterPrice!AK$13:AK$15)</f>
        <v>42</v>
      </c>
      <c r="N318" s="24" t="n">
        <f aca="false">AVERAGE(FilterPrice!AK$4:AK$15)</f>
        <v>58.825</v>
      </c>
      <c r="O318" s="24" t="n">
        <f aca="false">AVERAGE(FilterPrice!AK$16:AK$27)</f>
        <v>50.7291666666667</v>
      </c>
      <c r="P318" s="62" t="n">
        <f aca="false">AVERAGE(FilterPrice!AK$28:AK$40)</f>
        <v>43.2708333333333</v>
      </c>
    </row>
    <row r="319" customFormat="false" ht="12.75" hidden="false" customHeight="false" outlineLevel="0" collapsed="false">
      <c r="C319" s="13" t="n">
        <f aca="false">C318+1</f>
        <v>318</v>
      </c>
      <c r="D319" s="109" t="s">
        <v>23796</v>
      </c>
      <c r="E319" s="111" t="str">
        <f aca="false">FilterPrice!AL$4</f>
        <v/>
      </c>
      <c r="F319" s="24" t="str">
        <f aca="false">FilterPrice!AL$5</f>
        <v/>
      </c>
      <c r="G319" s="24" t="n">
        <f aca="false">FilterPrice!AL$6</f>
        <v>55</v>
      </c>
      <c r="H319" s="24" t="n">
        <f aca="false">FilterPrice!AL$7</f>
        <v>55</v>
      </c>
      <c r="I319" s="24" t="n">
        <f aca="false">FilterPrice!AL$8</f>
        <v>67.25</v>
      </c>
      <c r="J319" s="24" t="n">
        <f aca="false">FilterPrice!AL$9</f>
        <v>86.5</v>
      </c>
      <c r="K319" s="24" t="n">
        <f aca="false">AVERAGE(FilterPrice!AL$10:AL$11)</f>
        <v>127.75</v>
      </c>
      <c r="L319" s="24" t="n">
        <f aca="false">FilterPrice!AL$12</f>
        <v>64.75</v>
      </c>
      <c r="M319" s="24" t="n">
        <f aca="false">AVERAGE(FilterPrice!AL$13:AL$15)</f>
        <v>59.5</v>
      </c>
      <c r="N319" s="24" t="n">
        <f aca="false">AVERAGE(FilterPrice!AL$4:AL$15)</f>
        <v>76.25</v>
      </c>
      <c r="O319" s="24" t="n">
        <f aca="false">AVERAGE(FilterPrice!AL$16:AL$27)</f>
        <v>68.375</v>
      </c>
      <c r="P319" s="62" t="n">
        <f aca="false">AVERAGE(FilterPrice!AL$28:AL$40)</f>
        <v>62.2366025641026</v>
      </c>
    </row>
    <row r="320" customFormat="false" ht="12.75" hidden="false" customHeight="false" outlineLevel="0" collapsed="false">
      <c r="C320" s="13" t="n">
        <f aca="false">C319+1</f>
        <v>319</v>
      </c>
      <c r="D320" s="109" t="s">
        <v>23797</v>
      </c>
      <c r="E320" s="111" t="str">
        <f aca="false">FilterPrice!AM$4</f>
        <v/>
      </c>
      <c r="F320" s="24" t="str">
        <f aca="false">FilterPrice!AM$5</f>
        <v/>
      </c>
      <c r="G320" s="24" t="n">
        <f aca="false">FilterPrice!AM$6</f>
        <v>20</v>
      </c>
      <c r="H320" s="24" t="n">
        <f aca="false">FilterPrice!AM$7</f>
        <v>20</v>
      </c>
      <c r="I320" s="24" t="n">
        <f aca="false">FilterPrice!AM$8</f>
        <v>52</v>
      </c>
      <c r="J320" s="24" t="n">
        <f aca="false">FilterPrice!AM$9</f>
        <v>80</v>
      </c>
      <c r="K320" s="24" t="n">
        <f aca="false">AVERAGE(FilterPrice!AM$10:AM$11)</f>
        <v>120</v>
      </c>
      <c r="L320" s="24" t="n">
        <f aca="false">FilterPrice!AM$12</f>
        <v>46.25</v>
      </c>
      <c r="M320" s="24" t="n">
        <f aca="false">AVERAGE(FilterPrice!AM$13:AM$15)</f>
        <v>42.25</v>
      </c>
      <c r="N320" s="24" t="n">
        <f aca="false">AVERAGE(FilterPrice!AM$4:AM$15)</f>
        <v>58.5</v>
      </c>
      <c r="O320" s="24" t="n">
        <f aca="false">AVERAGE(FilterPrice!AM$16:AM$27)</f>
        <v>50.9587500890096</v>
      </c>
      <c r="P320" s="62" t="n">
        <f aca="false">AVERAGE(FilterPrice!AM$28:AM$40)</f>
        <v>44.3020469714434</v>
      </c>
    </row>
    <row r="321" customFormat="false" ht="12.75" hidden="false" customHeight="false" outlineLevel="0" collapsed="false">
      <c r="C321" s="13" t="n">
        <f aca="false">C320+1</f>
        <v>320</v>
      </c>
      <c r="D321" s="109" t="s">
        <v>23798</v>
      </c>
      <c r="E321" s="111" t="str">
        <f aca="false">FilterPrice!AN$4</f>
        <v/>
      </c>
      <c r="F321" s="24" t="str">
        <f aca="false">FilterPrice!AN$5</f>
        <v/>
      </c>
      <c r="G321" s="24" t="n">
        <f aca="false">FilterPrice!AN$6</f>
        <v>28</v>
      </c>
      <c r="H321" s="24" t="n">
        <f aca="false">FilterPrice!AN$7</f>
        <v>28</v>
      </c>
      <c r="I321" s="24" t="n">
        <f aca="false">FilterPrice!AN$8</f>
        <v>46.75</v>
      </c>
      <c r="J321" s="24" t="n">
        <f aca="false">FilterPrice!AN$9</f>
        <v>73.9999923706055</v>
      </c>
      <c r="K321" s="24" t="n">
        <f aca="false">AVERAGE(FilterPrice!AN$10:AN$11)</f>
        <v>117.25</v>
      </c>
      <c r="L321" s="24" t="n">
        <f aca="false">FilterPrice!AN$12</f>
        <v>43.2500038146973</v>
      </c>
      <c r="M321" s="24" t="n">
        <f aca="false">AVERAGE(FilterPrice!AN$13:AN$15)</f>
        <v>41.5</v>
      </c>
      <c r="N321" s="24" t="n">
        <f aca="false">AVERAGE(FilterPrice!AN$4:AN$15)</f>
        <v>57.8999996185303</v>
      </c>
      <c r="O321" s="24" t="n">
        <f aca="false">AVERAGE(FilterPrice!AN$16:AN$27)</f>
        <v>48.5617799758911</v>
      </c>
      <c r="P321" s="62" t="n">
        <f aca="false">AVERAGE(FilterPrice!AN$28:AN$40)</f>
        <v>43.6687636986757</v>
      </c>
    </row>
    <row r="322" customFormat="false" ht="12.75" hidden="false" customHeight="false" outlineLevel="0" collapsed="false">
      <c r="C322" s="13" t="n">
        <f aca="false">C321+1</f>
        <v>321</v>
      </c>
      <c r="D322" s="109" t="s">
        <v>23799</v>
      </c>
      <c r="E322" s="111" t="str">
        <f aca="false">FilterPrice!AO$4</f>
        <v/>
      </c>
      <c r="F322" s="24" t="str">
        <f aca="false">FilterPrice!AO$5</f>
        <v/>
      </c>
      <c r="G322" s="24" t="n">
        <f aca="false">FilterPrice!AO$6</f>
        <v>37.9969177246094</v>
      </c>
      <c r="H322" s="24" t="n">
        <f aca="false">FilterPrice!AO$7</f>
        <v>37.9969177246094</v>
      </c>
      <c r="I322" s="24" t="n">
        <f aca="false">FilterPrice!AO$8</f>
        <v>43.75</v>
      </c>
      <c r="J322" s="24" t="n">
        <f aca="false">FilterPrice!AO$9</f>
        <v>65.9999923706055</v>
      </c>
      <c r="K322" s="24" t="n">
        <f aca="false">AVERAGE(FilterPrice!AO$10:AO$11)</f>
        <v>101.25</v>
      </c>
      <c r="L322" s="24" t="n">
        <f aca="false">FilterPrice!AO$12</f>
        <v>41.7499961853027</v>
      </c>
      <c r="M322" s="24" t="n">
        <f aca="false">AVERAGE(FilterPrice!AO$13:AO$15)</f>
        <v>39.2730712890625</v>
      </c>
      <c r="N322" s="24" t="n">
        <f aca="false">AVERAGE(FilterPrice!AO$4:AO$15)</f>
        <v>54.7813037872314</v>
      </c>
      <c r="O322" s="24" t="n">
        <f aca="false">AVERAGE(FilterPrice!AO$16:AO$27)</f>
        <v>47.6955715815226</v>
      </c>
      <c r="P322" s="62" t="n">
        <f aca="false">AVERAGE(FilterPrice!AO$28:AO$40)</f>
        <v>45.4661644666623</v>
      </c>
    </row>
    <row r="323" customFormat="false" ht="12.75" hidden="false" customHeight="false" outlineLevel="0" collapsed="false">
      <c r="C323" s="13" t="n">
        <f aca="false">C322+1</f>
        <v>322</v>
      </c>
      <c r="D323" s="109" t="s">
        <v>23800</v>
      </c>
      <c r="E323" s="111" t="str">
        <f aca="false">FilterPrice!AP$4</f>
        <v/>
      </c>
      <c r="F323" s="24" t="str">
        <f aca="false">FilterPrice!AP$5</f>
        <v/>
      </c>
      <c r="G323" s="24" t="n">
        <f aca="false">FilterPrice!AP$6</f>
        <v>38</v>
      </c>
      <c r="H323" s="24" t="n">
        <f aca="false">FilterPrice!AP$7</f>
        <v>38</v>
      </c>
      <c r="I323" s="24" t="n">
        <f aca="false">FilterPrice!AP$8</f>
        <v>49.25</v>
      </c>
      <c r="J323" s="24" t="n">
        <f aca="false">FilterPrice!AP$9</f>
        <v>75.2499923706055</v>
      </c>
      <c r="K323" s="24" t="n">
        <f aca="false">AVERAGE(FilterPrice!AP$10:AP$11)</f>
        <v>117.75</v>
      </c>
      <c r="L323" s="24" t="n">
        <f aca="false">FilterPrice!AP$12</f>
        <v>51.7500038146973</v>
      </c>
      <c r="M323" s="24" t="n">
        <f aca="false">AVERAGE(FilterPrice!AP$13:AP$15)</f>
        <v>44.5</v>
      </c>
      <c r="N323" s="24" t="n">
        <f aca="false">AVERAGE(FilterPrice!AP$4:AP$15)</f>
        <v>62.1249996185303</v>
      </c>
      <c r="O323" s="24" t="n">
        <f aca="false">AVERAGE(FilterPrice!AP$16:AP$27)</f>
        <v>49.6034466425578</v>
      </c>
      <c r="P323" s="62" t="n">
        <f aca="false">AVERAGE(FilterPrice!AP$28:AP$40)</f>
        <v>44.5997733580761</v>
      </c>
    </row>
    <row r="324" customFormat="false" ht="12.75" hidden="false" customHeight="false" outlineLevel="0" collapsed="false">
      <c r="C324" s="13" t="n">
        <f aca="false">C323+1</f>
        <v>323</v>
      </c>
      <c r="D324" s="112" t="s">
        <v>23801</v>
      </c>
      <c r="E324" s="111" t="str">
        <f aca="false">FilterPrice!AQ$4</f>
        <v/>
      </c>
      <c r="F324" s="24" t="str">
        <f aca="false">FilterPrice!AQ$5</f>
        <v/>
      </c>
      <c r="G324" s="24" t="n">
        <f aca="false">FilterPrice!AQ$6</f>
        <v>30</v>
      </c>
      <c r="H324" s="24" t="n">
        <f aca="false">FilterPrice!AQ$7</f>
        <v>30</v>
      </c>
      <c r="I324" s="24" t="n">
        <f aca="false">FilterPrice!AQ$8</f>
        <v>43.75</v>
      </c>
      <c r="J324" s="24" t="n">
        <f aca="false">FilterPrice!AQ$9</f>
        <v>70.4999923706055</v>
      </c>
      <c r="K324" s="24" t="n">
        <f aca="false">AVERAGE(FilterPrice!AQ$10:AQ$11)</f>
        <v>112.75</v>
      </c>
      <c r="L324" s="24" t="n">
        <f aca="false">FilterPrice!AQ$12</f>
        <v>40.9999961853027</v>
      </c>
      <c r="M324" s="24" t="n">
        <f aca="false">AVERAGE(FilterPrice!AQ$13:AQ$15)</f>
        <v>40.5233319600423</v>
      </c>
      <c r="N324" s="24" t="n">
        <f aca="false">AVERAGE(FilterPrice!AQ$4:AQ$15)</f>
        <v>56.2319984436035</v>
      </c>
      <c r="O324" s="24" t="n">
        <f aca="false">AVERAGE(FilterPrice!AQ$16:AQ$27)</f>
        <v>47.1391124725342</v>
      </c>
      <c r="P324" s="62" t="n">
        <f aca="false">AVERAGE(FilterPrice!AQ$28:AQ$40)</f>
        <v>41.8342377677331</v>
      </c>
    </row>
    <row r="325" customFormat="false" ht="12.75" hidden="false" customHeight="false" outlineLevel="0" collapsed="false">
      <c r="C325" s="13" t="n">
        <f aca="false">C324+1</f>
        <v>324</v>
      </c>
      <c r="D325" s="109" t="s">
        <v>23802</v>
      </c>
      <c r="E325" s="111" t="str">
        <f aca="false">FilterPrice!AR$4</f>
        <v/>
      </c>
      <c r="F325" s="24" t="str">
        <f aca="false">FilterPrice!AR$5</f>
        <v/>
      </c>
      <c r="G325" s="24" t="n">
        <f aca="false">FilterPrice!AR$6</f>
        <v>38.5</v>
      </c>
      <c r="H325" s="24" t="n">
        <f aca="false">FilterPrice!AR$7</f>
        <v>38.5</v>
      </c>
      <c r="I325" s="24" t="n">
        <f aca="false">FilterPrice!AR$8</f>
        <v>55.75</v>
      </c>
      <c r="J325" s="24" t="n">
        <f aca="false">FilterPrice!AR$9</f>
        <v>82.5</v>
      </c>
      <c r="K325" s="24" t="n">
        <f aca="false">AVERAGE(FilterPrice!AR$10:AR$11)</f>
        <v>122.75</v>
      </c>
      <c r="L325" s="24" t="n">
        <f aca="false">FilterPrice!AR$12</f>
        <v>49.75</v>
      </c>
      <c r="M325" s="24" t="n">
        <f aca="false">AVERAGE(FilterPrice!AR$13:AR$15)</f>
        <v>45.75</v>
      </c>
      <c r="N325" s="24" t="n">
        <f aca="false">AVERAGE(FilterPrice!AR$4:AR$15)</f>
        <v>64.775</v>
      </c>
      <c r="O325" s="24" t="n">
        <f aca="false">AVERAGE(FilterPrice!AR$16:AR$27)</f>
        <v>52.0200001398722</v>
      </c>
      <c r="P325" s="62" t="n">
        <f aca="false">AVERAGE(FilterPrice!AR$28:AR$40)</f>
        <v>45.361758525555</v>
      </c>
    </row>
    <row r="326" customFormat="false" ht="12.75" hidden="false" customHeight="false" outlineLevel="0" collapsed="false">
      <c r="C326" s="13" t="n">
        <f aca="false">C325+1</f>
        <v>325</v>
      </c>
      <c r="D326" s="104" t="s">
        <v>23803</v>
      </c>
      <c r="E326" s="113" t="str">
        <f aca="false">FilterPrice!AS$4</f>
        <v/>
      </c>
      <c r="F326" s="65" t="str">
        <f aca="false">FilterPrice!AS$5</f>
        <v/>
      </c>
      <c r="G326" s="65" t="n">
        <f aca="false">FilterPrice!AS$6</f>
        <v>43.9999885559082</v>
      </c>
      <c r="H326" s="65" t="n">
        <f aca="false">FilterPrice!AS$7</f>
        <v>43.9999885559082</v>
      </c>
      <c r="I326" s="65" t="n">
        <f aca="false">FilterPrice!AS$8</f>
        <v>58.75</v>
      </c>
      <c r="J326" s="65" t="n">
        <f aca="false">FilterPrice!AS$9</f>
        <v>69</v>
      </c>
      <c r="K326" s="65" t="n">
        <f aca="false">AVERAGE(FilterPrice!AS$10:AS$11)</f>
        <v>93</v>
      </c>
      <c r="L326" s="65" t="n">
        <f aca="false">FilterPrice!AS$12</f>
        <v>55.5000038146973</v>
      </c>
      <c r="M326" s="65" t="n">
        <f aca="false">AVERAGE(FilterPrice!AS$13:AS$15)</f>
        <v>46.4833234151204</v>
      </c>
      <c r="N326" s="65" t="n">
        <f aca="false">AVERAGE(FilterPrice!AS$4:AS$15)</f>
        <v>59.6699951171875</v>
      </c>
      <c r="O326" s="65" t="n">
        <f aca="false">AVERAGE(FilterPrice!AS$16:AS$27)</f>
        <v>47.0866638819377</v>
      </c>
      <c r="P326" s="66" t="n">
        <f aca="false">AVERAGE(FilterPrice!AS$28:AS$40)</f>
        <v>44.4235231106098</v>
      </c>
    </row>
    <row r="327" customFormat="false" ht="12.75" hidden="false" customHeight="false" outlineLevel="0" collapsed="false">
      <c r="A327" s="13" t="n">
        <f aca="false">A314+1</f>
        <v>26</v>
      </c>
      <c r="B327" s="104" t="n">
        <f aca="false">FilterPrice!$A$1</f>
        <v>36981</v>
      </c>
      <c r="C327" s="13" t="n">
        <f aca="false">C326+1</f>
        <v>326</v>
      </c>
      <c r="D327" s="109" t="s">
        <v>23791</v>
      </c>
      <c r="E327" s="110" t="str">
        <f aca="false">FilterPrice!AG$4</f>
        <v/>
      </c>
      <c r="F327" s="59" t="str">
        <f aca="false">FilterPrice!AG$5</f>
        <v/>
      </c>
      <c r="G327" s="59" t="n">
        <f aca="false">FilterPrice!AG$6</f>
        <v>46</v>
      </c>
      <c r="H327" s="59" t="n">
        <f aca="false">FilterPrice!AG$7</f>
        <v>46</v>
      </c>
      <c r="I327" s="59" t="n">
        <f aca="false">FilterPrice!AG$8</f>
        <v>60.25</v>
      </c>
      <c r="J327" s="59" t="n">
        <f aca="false">FilterPrice!AG$9</f>
        <v>76.75</v>
      </c>
      <c r="K327" s="59" t="n">
        <f aca="false">AVERAGE(FilterPrice!AG$10:AG$11)</f>
        <v>112</v>
      </c>
      <c r="L327" s="59" t="n">
        <f aca="false">FilterPrice!AG$12</f>
        <v>59</v>
      </c>
      <c r="M327" s="59" t="n">
        <f aca="false">AVERAGE(FilterPrice!AG$13:AG$15)</f>
        <v>54.5</v>
      </c>
      <c r="N327" s="59" t="n">
        <f aca="false">AVERAGE(FilterPrice!AG$4:AG$15)</f>
        <v>67.55</v>
      </c>
      <c r="O327" s="59" t="n">
        <f aca="false">AVERAGE(FilterPrice!AG$16:AG$27)</f>
        <v>59.9375</v>
      </c>
      <c r="P327" s="60" t="n">
        <f aca="false">AVERAGE(FilterPrice!AG$28:AG$40)</f>
        <v>53.0955128205128</v>
      </c>
    </row>
    <row r="328" customFormat="false" ht="12.75" hidden="false" customHeight="false" outlineLevel="0" collapsed="false">
      <c r="C328" s="13" t="n">
        <f aca="false">C327+1</f>
        <v>327</v>
      </c>
      <c r="D328" s="109" t="s">
        <v>23792</v>
      </c>
      <c r="E328" s="111" t="str">
        <f aca="false">FilterPrice!AH$4</f>
        <v/>
      </c>
      <c r="F328" s="24" t="str">
        <f aca="false">FilterPrice!AH$5</f>
        <v/>
      </c>
      <c r="G328" s="24" t="n">
        <f aca="false">FilterPrice!AH$6</f>
        <v>33</v>
      </c>
      <c r="H328" s="24" t="n">
        <f aca="false">FilterPrice!AH$7</f>
        <v>33</v>
      </c>
      <c r="I328" s="24" t="n">
        <f aca="false">FilterPrice!AH$8</f>
        <v>48.25</v>
      </c>
      <c r="J328" s="24" t="n">
        <f aca="false">FilterPrice!AH$9</f>
        <v>74</v>
      </c>
      <c r="K328" s="24" t="n">
        <f aca="false">AVERAGE(FilterPrice!AH$10:AH$11)</f>
        <v>113.75</v>
      </c>
      <c r="L328" s="24" t="n">
        <f aca="false">FilterPrice!AH$12</f>
        <v>44</v>
      </c>
      <c r="M328" s="24" t="n">
        <f aca="false">AVERAGE(FilterPrice!AH$13:AH$15)</f>
        <v>40.9166666666667</v>
      </c>
      <c r="N328" s="24" t="n">
        <f aca="false">AVERAGE(FilterPrice!AH$4:AH$15)</f>
        <v>58.25</v>
      </c>
      <c r="O328" s="24" t="n">
        <f aca="false">AVERAGE(FilterPrice!AH$16:AH$27)</f>
        <v>50.25</v>
      </c>
      <c r="P328" s="62" t="n">
        <f aca="false">AVERAGE(FilterPrice!AH$28:AH$40)</f>
        <v>45.5446793116056</v>
      </c>
    </row>
    <row r="329" customFormat="false" ht="12.75" hidden="false" customHeight="false" outlineLevel="0" collapsed="false">
      <c r="C329" s="13" t="n">
        <f aca="false">C328+1</f>
        <v>328</v>
      </c>
      <c r="D329" s="109" t="s">
        <v>23793</v>
      </c>
      <c r="E329" s="111" t="str">
        <f aca="false">FilterPrice!AI$4</f>
        <v/>
      </c>
      <c r="F329" s="24" t="str">
        <f aca="false">FilterPrice!AI$5</f>
        <v/>
      </c>
      <c r="G329" s="24" t="n">
        <f aca="false">FilterPrice!AI$6</f>
        <v>51</v>
      </c>
      <c r="H329" s="24" t="n">
        <f aca="false">FilterPrice!AI$7</f>
        <v>51</v>
      </c>
      <c r="I329" s="24" t="n">
        <f aca="false">FilterPrice!AI$8</f>
        <v>58.5</v>
      </c>
      <c r="J329" s="24" t="n">
        <f aca="false">FilterPrice!AI$9</f>
        <v>76</v>
      </c>
      <c r="K329" s="24" t="n">
        <f aca="false">AVERAGE(FilterPrice!AI$10:AI$11)</f>
        <v>100.5</v>
      </c>
      <c r="L329" s="24" t="n">
        <f aca="false">FilterPrice!AI$12</f>
        <v>57</v>
      </c>
      <c r="M329" s="24" t="n">
        <f aca="false">AVERAGE(FilterPrice!AI$13:AI$15)</f>
        <v>55.75</v>
      </c>
      <c r="N329" s="24" t="n">
        <f aca="false">AVERAGE(FilterPrice!AI$4:AI$15)</f>
        <v>66.175</v>
      </c>
      <c r="O329" s="24" t="n">
        <f aca="false">AVERAGE(FilterPrice!AI$16:AI$27)</f>
        <v>58.2708333333333</v>
      </c>
      <c r="P329" s="62" t="n">
        <f aca="false">AVERAGE(FilterPrice!AI$28:AI$40)</f>
        <v>49.2141025641026</v>
      </c>
    </row>
    <row r="330" customFormat="false" ht="12.75" hidden="false" customHeight="false" outlineLevel="0" collapsed="false">
      <c r="C330" s="13" t="n">
        <f aca="false">C329+1</f>
        <v>329</v>
      </c>
      <c r="D330" s="109" t="s">
        <v>23794</v>
      </c>
      <c r="E330" s="111" t="str">
        <f aca="false">FilterPrice!AJ$4</f>
        <v/>
      </c>
      <c r="F330" s="24" t="str">
        <f aca="false">FilterPrice!AJ$5</f>
        <v/>
      </c>
      <c r="G330" s="24" t="n">
        <f aca="false">FilterPrice!AJ$6</f>
        <v>35.5</v>
      </c>
      <c r="H330" s="24" t="n">
        <f aca="false">FilterPrice!AJ$7</f>
        <v>35.5</v>
      </c>
      <c r="I330" s="24" t="n">
        <f aca="false">FilterPrice!AJ$8</f>
        <v>45</v>
      </c>
      <c r="J330" s="24" t="n">
        <f aca="false">FilterPrice!AJ$9</f>
        <v>56.25</v>
      </c>
      <c r="K330" s="24" t="n">
        <f aca="false">AVERAGE(FilterPrice!AJ$10:AJ$11)</f>
        <v>71</v>
      </c>
      <c r="L330" s="24" t="n">
        <f aca="false">FilterPrice!AJ$12</f>
        <v>44.5</v>
      </c>
      <c r="M330" s="24" t="n">
        <f aca="false">AVERAGE(FilterPrice!AJ$13:AJ$15)</f>
        <v>42.25</v>
      </c>
      <c r="N330" s="24" t="n">
        <f aca="false">AVERAGE(FilterPrice!AJ$4:AJ$15)</f>
        <v>48.55</v>
      </c>
      <c r="O330" s="24" t="n">
        <f aca="false">AVERAGE(FilterPrice!AJ$16:AJ$27)</f>
        <v>45</v>
      </c>
      <c r="P330" s="62" t="n">
        <f aca="false">AVERAGE(FilterPrice!AJ$28:AJ$40)</f>
        <v>41.199358974359</v>
      </c>
    </row>
    <row r="331" customFormat="false" ht="12.75" hidden="false" customHeight="false" outlineLevel="0" collapsed="false">
      <c r="C331" s="13" t="n">
        <f aca="false">C330+1</f>
        <v>330</v>
      </c>
      <c r="D331" s="109" t="s">
        <v>23795</v>
      </c>
      <c r="E331" s="111" t="str">
        <f aca="false">FilterPrice!AK$4</f>
        <v/>
      </c>
      <c r="F331" s="24" t="str">
        <f aca="false">FilterPrice!AK$5</f>
        <v/>
      </c>
      <c r="G331" s="24" t="n">
        <f aca="false">FilterPrice!AK$6</f>
        <v>33</v>
      </c>
      <c r="H331" s="24" t="n">
        <f aca="false">FilterPrice!AK$7</f>
        <v>33</v>
      </c>
      <c r="I331" s="24" t="n">
        <f aca="false">FilterPrice!AK$8</f>
        <v>48.25</v>
      </c>
      <c r="J331" s="24" t="n">
        <f aca="false">FilterPrice!AK$9</f>
        <v>74</v>
      </c>
      <c r="K331" s="24" t="n">
        <f aca="false">AVERAGE(FilterPrice!AK$10:AK$11)</f>
        <v>114</v>
      </c>
      <c r="L331" s="24" t="n">
        <f aca="false">FilterPrice!AK$12</f>
        <v>46</v>
      </c>
      <c r="M331" s="24" t="n">
        <f aca="false">AVERAGE(FilterPrice!AK$13:AK$15)</f>
        <v>42</v>
      </c>
      <c r="N331" s="24" t="n">
        <f aca="false">AVERAGE(FilterPrice!AK$4:AK$15)</f>
        <v>58.825</v>
      </c>
      <c r="O331" s="24" t="n">
        <f aca="false">AVERAGE(FilterPrice!AK$16:AK$27)</f>
        <v>50.7291666666667</v>
      </c>
      <c r="P331" s="62" t="n">
        <f aca="false">AVERAGE(FilterPrice!AK$28:AK$40)</f>
        <v>43.2708333333333</v>
      </c>
    </row>
    <row r="332" customFormat="false" ht="12.75" hidden="false" customHeight="false" outlineLevel="0" collapsed="false">
      <c r="C332" s="13" t="n">
        <f aca="false">C331+1</f>
        <v>331</v>
      </c>
      <c r="D332" s="109" t="s">
        <v>23796</v>
      </c>
      <c r="E332" s="111" t="str">
        <f aca="false">FilterPrice!AL$4</f>
        <v/>
      </c>
      <c r="F332" s="24" t="str">
        <f aca="false">FilterPrice!AL$5</f>
        <v/>
      </c>
      <c r="G332" s="24" t="n">
        <f aca="false">FilterPrice!AL$6</f>
        <v>55</v>
      </c>
      <c r="H332" s="24" t="n">
        <f aca="false">FilterPrice!AL$7</f>
        <v>55</v>
      </c>
      <c r="I332" s="24" t="n">
        <f aca="false">FilterPrice!AL$8</f>
        <v>67.25</v>
      </c>
      <c r="J332" s="24" t="n">
        <f aca="false">FilterPrice!AL$9</f>
        <v>86.5</v>
      </c>
      <c r="K332" s="24" t="n">
        <f aca="false">AVERAGE(FilterPrice!AL$10:AL$11)</f>
        <v>127.75</v>
      </c>
      <c r="L332" s="24" t="n">
        <f aca="false">FilterPrice!AL$12</f>
        <v>64.75</v>
      </c>
      <c r="M332" s="24" t="n">
        <f aca="false">AVERAGE(FilterPrice!AL$13:AL$15)</f>
        <v>59.5</v>
      </c>
      <c r="N332" s="24" t="n">
        <f aca="false">AVERAGE(FilterPrice!AL$4:AL$15)</f>
        <v>76.25</v>
      </c>
      <c r="O332" s="24" t="n">
        <f aca="false">AVERAGE(FilterPrice!AL$16:AL$27)</f>
        <v>68.375</v>
      </c>
      <c r="P332" s="62" t="n">
        <f aca="false">AVERAGE(FilterPrice!AL$28:AL$40)</f>
        <v>62.2366025641026</v>
      </c>
    </row>
    <row r="333" customFormat="false" ht="12.75" hidden="false" customHeight="false" outlineLevel="0" collapsed="false">
      <c r="C333" s="13" t="n">
        <f aca="false">C332+1</f>
        <v>332</v>
      </c>
      <c r="D333" s="109" t="s">
        <v>23797</v>
      </c>
      <c r="E333" s="111" t="str">
        <f aca="false">FilterPrice!AM$4</f>
        <v/>
      </c>
      <c r="F333" s="24" t="str">
        <f aca="false">FilterPrice!AM$5</f>
        <v/>
      </c>
      <c r="G333" s="24" t="n">
        <f aca="false">FilterPrice!AM$6</f>
        <v>20</v>
      </c>
      <c r="H333" s="24" t="n">
        <f aca="false">FilterPrice!AM$7</f>
        <v>20</v>
      </c>
      <c r="I333" s="24" t="n">
        <f aca="false">FilterPrice!AM$8</f>
        <v>52</v>
      </c>
      <c r="J333" s="24" t="n">
        <f aca="false">FilterPrice!AM$9</f>
        <v>80</v>
      </c>
      <c r="K333" s="24" t="n">
        <f aca="false">AVERAGE(FilterPrice!AM$10:AM$11)</f>
        <v>120</v>
      </c>
      <c r="L333" s="24" t="n">
        <f aca="false">FilterPrice!AM$12</f>
        <v>46.25</v>
      </c>
      <c r="M333" s="24" t="n">
        <f aca="false">AVERAGE(FilterPrice!AM$13:AM$15)</f>
        <v>42.25</v>
      </c>
      <c r="N333" s="24" t="n">
        <f aca="false">AVERAGE(FilterPrice!AM$4:AM$15)</f>
        <v>58.5</v>
      </c>
      <c r="O333" s="24" t="n">
        <f aca="false">AVERAGE(FilterPrice!AM$16:AM$27)</f>
        <v>50.9587500890096</v>
      </c>
      <c r="P333" s="62" t="n">
        <f aca="false">AVERAGE(FilterPrice!AM$28:AM$40)</f>
        <v>44.3020469714434</v>
      </c>
    </row>
    <row r="334" customFormat="false" ht="12.75" hidden="false" customHeight="false" outlineLevel="0" collapsed="false">
      <c r="C334" s="13" t="n">
        <f aca="false">C333+1</f>
        <v>333</v>
      </c>
      <c r="D334" s="109" t="s">
        <v>23798</v>
      </c>
      <c r="E334" s="111" t="str">
        <f aca="false">FilterPrice!AN$4</f>
        <v/>
      </c>
      <c r="F334" s="24" t="str">
        <f aca="false">FilterPrice!AN$5</f>
        <v/>
      </c>
      <c r="G334" s="24" t="n">
        <f aca="false">FilterPrice!AN$6</f>
        <v>28</v>
      </c>
      <c r="H334" s="24" t="n">
        <f aca="false">FilterPrice!AN$7</f>
        <v>28</v>
      </c>
      <c r="I334" s="24" t="n">
        <f aca="false">FilterPrice!AN$8</f>
        <v>46.75</v>
      </c>
      <c r="J334" s="24" t="n">
        <f aca="false">FilterPrice!AN$9</f>
        <v>73.9999923706055</v>
      </c>
      <c r="K334" s="24" t="n">
        <f aca="false">AVERAGE(FilterPrice!AN$10:AN$11)</f>
        <v>117.25</v>
      </c>
      <c r="L334" s="24" t="n">
        <f aca="false">FilterPrice!AN$12</f>
        <v>43.2500038146973</v>
      </c>
      <c r="M334" s="24" t="n">
        <f aca="false">AVERAGE(FilterPrice!AN$13:AN$15)</f>
        <v>41.5</v>
      </c>
      <c r="N334" s="24" t="n">
        <f aca="false">AVERAGE(FilterPrice!AN$4:AN$15)</f>
        <v>57.8999996185303</v>
      </c>
      <c r="O334" s="24" t="n">
        <f aca="false">AVERAGE(FilterPrice!AN$16:AN$27)</f>
        <v>48.5617799758911</v>
      </c>
      <c r="P334" s="62" t="n">
        <f aca="false">AVERAGE(FilterPrice!AN$28:AN$40)</f>
        <v>43.6687636986757</v>
      </c>
    </row>
    <row r="335" customFormat="false" ht="12.75" hidden="false" customHeight="false" outlineLevel="0" collapsed="false">
      <c r="C335" s="13" t="n">
        <f aca="false">C334+1</f>
        <v>334</v>
      </c>
      <c r="D335" s="109" t="s">
        <v>23799</v>
      </c>
      <c r="E335" s="111" t="str">
        <f aca="false">FilterPrice!AO$4</f>
        <v/>
      </c>
      <c r="F335" s="24" t="str">
        <f aca="false">FilterPrice!AO$5</f>
        <v/>
      </c>
      <c r="G335" s="24" t="n">
        <f aca="false">FilterPrice!AO$6</f>
        <v>37.9969177246094</v>
      </c>
      <c r="H335" s="24" t="n">
        <f aca="false">FilterPrice!AO$7</f>
        <v>37.9969177246094</v>
      </c>
      <c r="I335" s="24" t="n">
        <f aca="false">FilterPrice!AO$8</f>
        <v>43.75</v>
      </c>
      <c r="J335" s="24" t="n">
        <f aca="false">FilterPrice!AO$9</f>
        <v>65.9999923706055</v>
      </c>
      <c r="K335" s="24" t="n">
        <f aca="false">AVERAGE(FilterPrice!AO$10:AO$11)</f>
        <v>101.25</v>
      </c>
      <c r="L335" s="24" t="n">
        <f aca="false">FilterPrice!AO$12</f>
        <v>41.7499961853027</v>
      </c>
      <c r="M335" s="24" t="n">
        <f aca="false">AVERAGE(FilterPrice!AO$13:AO$15)</f>
        <v>39.2730712890625</v>
      </c>
      <c r="N335" s="24" t="n">
        <f aca="false">AVERAGE(FilterPrice!AO$4:AO$15)</f>
        <v>54.7813037872314</v>
      </c>
      <c r="O335" s="24" t="n">
        <f aca="false">AVERAGE(FilterPrice!AO$16:AO$27)</f>
        <v>47.6955715815226</v>
      </c>
      <c r="P335" s="62" t="n">
        <f aca="false">AVERAGE(FilterPrice!AO$28:AO$40)</f>
        <v>45.4661644666623</v>
      </c>
    </row>
    <row r="336" customFormat="false" ht="12.75" hidden="false" customHeight="false" outlineLevel="0" collapsed="false">
      <c r="C336" s="13" t="n">
        <f aca="false">C335+1</f>
        <v>335</v>
      </c>
      <c r="D336" s="109" t="s">
        <v>23800</v>
      </c>
      <c r="E336" s="111" t="str">
        <f aca="false">FilterPrice!AP$4</f>
        <v/>
      </c>
      <c r="F336" s="24" t="str">
        <f aca="false">FilterPrice!AP$5</f>
        <v/>
      </c>
      <c r="G336" s="24" t="n">
        <f aca="false">FilterPrice!AP$6</f>
        <v>38</v>
      </c>
      <c r="H336" s="24" t="n">
        <f aca="false">FilterPrice!AP$7</f>
        <v>38</v>
      </c>
      <c r="I336" s="24" t="n">
        <f aca="false">FilterPrice!AP$8</f>
        <v>49.25</v>
      </c>
      <c r="J336" s="24" t="n">
        <f aca="false">FilterPrice!AP$9</f>
        <v>75.2499923706055</v>
      </c>
      <c r="K336" s="24" t="n">
        <f aca="false">AVERAGE(FilterPrice!AP$10:AP$11)</f>
        <v>117.75</v>
      </c>
      <c r="L336" s="24" t="n">
        <f aca="false">FilterPrice!AP$12</f>
        <v>51.7500038146973</v>
      </c>
      <c r="M336" s="24" t="n">
        <f aca="false">AVERAGE(FilterPrice!AP$13:AP$15)</f>
        <v>44.5</v>
      </c>
      <c r="N336" s="24" t="n">
        <f aca="false">AVERAGE(FilterPrice!AP$4:AP$15)</f>
        <v>62.1249996185303</v>
      </c>
      <c r="O336" s="24" t="n">
        <f aca="false">AVERAGE(FilterPrice!AP$16:AP$27)</f>
        <v>49.6034466425578</v>
      </c>
      <c r="P336" s="62" t="n">
        <f aca="false">AVERAGE(FilterPrice!AP$28:AP$40)</f>
        <v>44.5997733580761</v>
      </c>
    </row>
    <row r="337" customFormat="false" ht="12.75" hidden="false" customHeight="false" outlineLevel="0" collapsed="false">
      <c r="C337" s="13" t="n">
        <f aca="false">C336+1</f>
        <v>336</v>
      </c>
      <c r="D337" s="112" t="s">
        <v>23801</v>
      </c>
      <c r="E337" s="111" t="str">
        <f aca="false">FilterPrice!AQ$4</f>
        <v/>
      </c>
      <c r="F337" s="24" t="str">
        <f aca="false">FilterPrice!AQ$5</f>
        <v/>
      </c>
      <c r="G337" s="24" t="n">
        <f aca="false">FilterPrice!AQ$6</f>
        <v>30</v>
      </c>
      <c r="H337" s="24" t="n">
        <f aca="false">FilterPrice!AQ$7</f>
        <v>30</v>
      </c>
      <c r="I337" s="24" t="n">
        <f aca="false">FilterPrice!AQ$8</f>
        <v>43.75</v>
      </c>
      <c r="J337" s="24" t="n">
        <f aca="false">FilterPrice!AQ$9</f>
        <v>70.4999923706055</v>
      </c>
      <c r="K337" s="24" t="n">
        <f aca="false">AVERAGE(FilterPrice!AQ$10:AQ$11)</f>
        <v>112.75</v>
      </c>
      <c r="L337" s="24" t="n">
        <f aca="false">FilterPrice!AQ$12</f>
        <v>40.9999961853027</v>
      </c>
      <c r="M337" s="24" t="n">
        <f aca="false">AVERAGE(FilterPrice!AQ$13:AQ$15)</f>
        <v>40.5233319600423</v>
      </c>
      <c r="N337" s="24" t="n">
        <f aca="false">AVERAGE(FilterPrice!AQ$4:AQ$15)</f>
        <v>56.2319984436035</v>
      </c>
      <c r="O337" s="24" t="n">
        <f aca="false">AVERAGE(FilterPrice!AQ$16:AQ$27)</f>
        <v>47.1391124725342</v>
      </c>
      <c r="P337" s="62" t="n">
        <f aca="false">AVERAGE(FilterPrice!AQ$28:AQ$40)</f>
        <v>41.8342377677331</v>
      </c>
    </row>
    <row r="338" customFormat="false" ht="12.75" hidden="false" customHeight="false" outlineLevel="0" collapsed="false">
      <c r="C338" s="13" t="n">
        <f aca="false">C337+1</f>
        <v>337</v>
      </c>
      <c r="D338" s="109" t="s">
        <v>23802</v>
      </c>
      <c r="E338" s="111" t="str">
        <f aca="false">FilterPrice!AR$4</f>
        <v/>
      </c>
      <c r="F338" s="24" t="str">
        <f aca="false">FilterPrice!AR$5</f>
        <v/>
      </c>
      <c r="G338" s="24" t="n">
        <f aca="false">FilterPrice!AR$6</f>
        <v>38.5</v>
      </c>
      <c r="H338" s="24" t="n">
        <f aca="false">FilterPrice!AR$7</f>
        <v>38.5</v>
      </c>
      <c r="I338" s="24" t="n">
        <f aca="false">FilterPrice!AR$8</f>
        <v>55.75</v>
      </c>
      <c r="J338" s="24" t="n">
        <f aca="false">FilterPrice!AR$9</f>
        <v>82.5</v>
      </c>
      <c r="K338" s="24" t="n">
        <f aca="false">AVERAGE(FilterPrice!AR$10:AR$11)</f>
        <v>122.75</v>
      </c>
      <c r="L338" s="24" t="n">
        <f aca="false">FilterPrice!AR$12</f>
        <v>49.75</v>
      </c>
      <c r="M338" s="24" t="n">
        <f aca="false">AVERAGE(FilterPrice!AR$13:AR$15)</f>
        <v>45.75</v>
      </c>
      <c r="N338" s="24" t="n">
        <f aca="false">AVERAGE(FilterPrice!AR$4:AR$15)</f>
        <v>64.775</v>
      </c>
      <c r="O338" s="24" t="n">
        <f aca="false">AVERAGE(FilterPrice!AR$16:AR$27)</f>
        <v>52.0200001398722</v>
      </c>
      <c r="P338" s="62" t="n">
        <f aca="false">AVERAGE(FilterPrice!AR$28:AR$40)</f>
        <v>45.361758525555</v>
      </c>
    </row>
    <row r="339" customFormat="false" ht="12.75" hidden="false" customHeight="false" outlineLevel="0" collapsed="false">
      <c r="C339" s="13" t="n">
        <f aca="false">C338+1</f>
        <v>338</v>
      </c>
      <c r="D339" s="104" t="s">
        <v>23803</v>
      </c>
      <c r="E339" s="113" t="str">
        <f aca="false">FilterPrice!AS$4</f>
        <v/>
      </c>
      <c r="F339" s="65" t="str">
        <f aca="false">FilterPrice!AS$5</f>
        <v/>
      </c>
      <c r="G339" s="65" t="n">
        <f aca="false">FilterPrice!AS$6</f>
        <v>43.9999885559082</v>
      </c>
      <c r="H339" s="65" t="n">
        <f aca="false">FilterPrice!AS$7</f>
        <v>43.9999885559082</v>
      </c>
      <c r="I339" s="65" t="n">
        <f aca="false">FilterPrice!AS$8</f>
        <v>58.75</v>
      </c>
      <c r="J339" s="65" t="n">
        <f aca="false">FilterPrice!AS$9</f>
        <v>69</v>
      </c>
      <c r="K339" s="65" t="n">
        <f aca="false">AVERAGE(FilterPrice!AS$10:AS$11)</f>
        <v>93</v>
      </c>
      <c r="L339" s="65" t="n">
        <f aca="false">FilterPrice!AS$12</f>
        <v>55.5000038146973</v>
      </c>
      <c r="M339" s="65" t="n">
        <f aca="false">AVERAGE(FilterPrice!AS$13:AS$15)</f>
        <v>46.4833234151204</v>
      </c>
      <c r="N339" s="65" t="n">
        <f aca="false">AVERAGE(FilterPrice!AS$4:AS$15)</f>
        <v>59.6699951171875</v>
      </c>
      <c r="O339" s="65" t="n">
        <f aca="false">AVERAGE(FilterPrice!AS$16:AS$27)</f>
        <v>47.0866638819377</v>
      </c>
      <c r="P339" s="66" t="n">
        <f aca="false">AVERAGE(FilterPrice!AS$28:AS$40)</f>
        <v>44.4235231106098</v>
      </c>
    </row>
    <row r="340" customFormat="false" ht="12.75" hidden="false" customHeight="false" outlineLevel="0" collapsed="false">
      <c r="A340" s="13" t="n">
        <f aca="false">A327+1</f>
        <v>27</v>
      </c>
      <c r="B340" s="104" t="n">
        <f aca="false">FilterPrice!$A$1</f>
        <v>36981</v>
      </c>
      <c r="C340" s="13" t="n">
        <f aca="false">C339+1</f>
        <v>339</v>
      </c>
      <c r="D340" s="109" t="s">
        <v>23791</v>
      </c>
      <c r="E340" s="110" t="str">
        <f aca="false">FilterPrice!AG$4</f>
        <v/>
      </c>
      <c r="F340" s="59" t="str">
        <f aca="false">FilterPrice!AG$5</f>
        <v/>
      </c>
      <c r="G340" s="59" t="n">
        <f aca="false">FilterPrice!AG$6</f>
        <v>46</v>
      </c>
      <c r="H340" s="59" t="n">
        <f aca="false">FilterPrice!AG$7</f>
        <v>46</v>
      </c>
      <c r="I340" s="59" t="n">
        <f aca="false">FilterPrice!AG$8</f>
        <v>60.25</v>
      </c>
      <c r="J340" s="59" t="n">
        <f aca="false">FilterPrice!AG$9</f>
        <v>76.75</v>
      </c>
      <c r="K340" s="59" t="n">
        <f aca="false">AVERAGE(FilterPrice!AG$10:AG$11)</f>
        <v>112</v>
      </c>
      <c r="L340" s="59" t="n">
        <f aca="false">FilterPrice!AG$12</f>
        <v>59</v>
      </c>
      <c r="M340" s="59" t="n">
        <f aca="false">AVERAGE(FilterPrice!AG$13:AG$15)</f>
        <v>54.5</v>
      </c>
      <c r="N340" s="59" t="n">
        <f aca="false">AVERAGE(FilterPrice!AG$4:AG$15)</f>
        <v>67.55</v>
      </c>
      <c r="O340" s="59" t="n">
        <f aca="false">AVERAGE(FilterPrice!AG$16:AG$27)</f>
        <v>59.9375</v>
      </c>
      <c r="P340" s="60" t="n">
        <f aca="false">AVERAGE(FilterPrice!AG$28:AG$40)</f>
        <v>53.0955128205128</v>
      </c>
    </row>
    <row r="341" customFormat="false" ht="12.75" hidden="false" customHeight="false" outlineLevel="0" collapsed="false">
      <c r="C341" s="13" t="n">
        <f aca="false">C340+1</f>
        <v>340</v>
      </c>
      <c r="D341" s="109" t="s">
        <v>23792</v>
      </c>
      <c r="E341" s="111" t="str">
        <f aca="false">FilterPrice!AH$4</f>
        <v/>
      </c>
      <c r="F341" s="24" t="str">
        <f aca="false">FilterPrice!AH$5</f>
        <v/>
      </c>
      <c r="G341" s="24" t="n">
        <f aca="false">FilterPrice!AH$6</f>
        <v>33</v>
      </c>
      <c r="H341" s="24" t="n">
        <f aca="false">FilterPrice!AH$7</f>
        <v>33</v>
      </c>
      <c r="I341" s="24" t="n">
        <f aca="false">FilterPrice!AH$8</f>
        <v>48.25</v>
      </c>
      <c r="J341" s="24" t="n">
        <f aca="false">FilterPrice!AH$9</f>
        <v>74</v>
      </c>
      <c r="K341" s="24" t="n">
        <f aca="false">AVERAGE(FilterPrice!AH$10:AH$11)</f>
        <v>113.75</v>
      </c>
      <c r="L341" s="24" t="n">
        <f aca="false">FilterPrice!AH$12</f>
        <v>44</v>
      </c>
      <c r="M341" s="24" t="n">
        <f aca="false">AVERAGE(FilterPrice!AH$13:AH$15)</f>
        <v>40.9166666666667</v>
      </c>
      <c r="N341" s="24" t="n">
        <f aca="false">AVERAGE(FilterPrice!AH$4:AH$15)</f>
        <v>58.25</v>
      </c>
      <c r="O341" s="24" t="n">
        <f aca="false">AVERAGE(FilterPrice!AH$16:AH$27)</f>
        <v>50.25</v>
      </c>
      <c r="P341" s="62" t="n">
        <f aca="false">AVERAGE(FilterPrice!AH$28:AH$40)</f>
        <v>45.5446793116056</v>
      </c>
    </row>
    <row r="342" customFormat="false" ht="12.75" hidden="false" customHeight="false" outlineLevel="0" collapsed="false">
      <c r="C342" s="13" t="n">
        <f aca="false">C341+1</f>
        <v>341</v>
      </c>
      <c r="D342" s="109" t="s">
        <v>23793</v>
      </c>
      <c r="E342" s="111" t="str">
        <f aca="false">FilterPrice!AI$4</f>
        <v/>
      </c>
      <c r="F342" s="24" t="str">
        <f aca="false">FilterPrice!AI$5</f>
        <v/>
      </c>
      <c r="G342" s="24" t="n">
        <f aca="false">FilterPrice!AI$6</f>
        <v>51</v>
      </c>
      <c r="H342" s="24" t="n">
        <f aca="false">FilterPrice!AI$7</f>
        <v>51</v>
      </c>
      <c r="I342" s="24" t="n">
        <f aca="false">FilterPrice!AI$8</f>
        <v>58.5</v>
      </c>
      <c r="J342" s="24" t="n">
        <f aca="false">FilterPrice!AI$9</f>
        <v>76</v>
      </c>
      <c r="K342" s="24" t="n">
        <f aca="false">AVERAGE(FilterPrice!AI$10:AI$11)</f>
        <v>100.5</v>
      </c>
      <c r="L342" s="24" t="n">
        <f aca="false">FilterPrice!AI$12</f>
        <v>57</v>
      </c>
      <c r="M342" s="24" t="n">
        <f aca="false">AVERAGE(FilterPrice!AI$13:AI$15)</f>
        <v>55.75</v>
      </c>
      <c r="N342" s="24" t="n">
        <f aca="false">AVERAGE(FilterPrice!AI$4:AI$15)</f>
        <v>66.175</v>
      </c>
      <c r="O342" s="24" t="n">
        <f aca="false">AVERAGE(FilterPrice!AI$16:AI$27)</f>
        <v>58.2708333333333</v>
      </c>
      <c r="P342" s="62" t="n">
        <f aca="false">AVERAGE(FilterPrice!AI$28:AI$40)</f>
        <v>49.2141025641026</v>
      </c>
    </row>
    <row r="343" customFormat="false" ht="12.75" hidden="false" customHeight="false" outlineLevel="0" collapsed="false">
      <c r="C343" s="13" t="n">
        <f aca="false">C342+1</f>
        <v>342</v>
      </c>
      <c r="D343" s="109" t="s">
        <v>23794</v>
      </c>
      <c r="E343" s="111" t="str">
        <f aca="false">FilterPrice!AJ$4</f>
        <v/>
      </c>
      <c r="F343" s="24" t="str">
        <f aca="false">FilterPrice!AJ$5</f>
        <v/>
      </c>
      <c r="G343" s="24" t="n">
        <f aca="false">FilterPrice!AJ$6</f>
        <v>35.5</v>
      </c>
      <c r="H343" s="24" t="n">
        <f aca="false">FilterPrice!AJ$7</f>
        <v>35.5</v>
      </c>
      <c r="I343" s="24" t="n">
        <f aca="false">FilterPrice!AJ$8</f>
        <v>45</v>
      </c>
      <c r="J343" s="24" t="n">
        <f aca="false">FilterPrice!AJ$9</f>
        <v>56.25</v>
      </c>
      <c r="K343" s="24" t="n">
        <f aca="false">AVERAGE(FilterPrice!AJ$10:AJ$11)</f>
        <v>71</v>
      </c>
      <c r="L343" s="24" t="n">
        <f aca="false">FilterPrice!AJ$12</f>
        <v>44.5</v>
      </c>
      <c r="M343" s="24" t="n">
        <f aca="false">AVERAGE(FilterPrice!AJ$13:AJ$15)</f>
        <v>42.25</v>
      </c>
      <c r="N343" s="24" t="n">
        <f aca="false">AVERAGE(FilterPrice!AJ$4:AJ$15)</f>
        <v>48.55</v>
      </c>
      <c r="O343" s="24" t="n">
        <f aca="false">AVERAGE(FilterPrice!AJ$16:AJ$27)</f>
        <v>45</v>
      </c>
      <c r="P343" s="62" t="n">
        <f aca="false">AVERAGE(FilterPrice!AJ$28:AJ$40)</f>
        <v>41.199358974359</v>
      </c>
    </row>
    <row r="344" customFormat="false" ht="12.75" hidden="false" customHeight="false" outlineLevel="0" collapsed="false">
      <c r="C344" s="13" t="n">
        <f aca="false">C343+1</f>
        <v>343</v>
      </c>
      <c r="D344" s="109" t="s">
        <v>23795</v>
      </c>
      <c r="E344" s="111" t="str">
        <f aca="false">FilterPrice!AK$4</f>
        <v/>
      </c>
      <c r="F344" s="24" t="str">
        <f aca="false">FilterPrice!AK$5</f>
        <v/>
      </c>
      <c r="G344" s="24" t="n">
        <f aca="false">FilterPrice!AK$6</f>
        <v>33</v>
      </c>
      <c r="H344" s="24" t="n">
        <f aca="false">FilterPrice!AK$7</f>
        <v>33</v>
      </c>
      <c r="I344" s="24" t="n">
        <f aca="false">FilterPrice!AK$8</f>
        <v>48.25</v>
      </c>
      <c r="J344" s="24" t="n">
        <f aca="false">FilterPrice!AK$9</f>
        <v>74</v>
      </c>
      <c r="K344" s="24" t="n">
        <f aca="false">AVERAGE(FilterPrice!AK$10:AK$11)</f>
        <v>114</v>
      </c>
      <c r="L344" s="24" t="n">
        <f aca="false">FilterPrice!AK$12</f>
        <v>46</v>
      </c>
      <c r="M344" s="24" t="n">
        <f aca="false">AVERAGE(FilterPrice!AK$13:AK$15)</f>
        <v>42</v>
      </c>
      <c r="N344" s="24" t="n">
        <f aca="false">AVERAGE(FilterPrice!AK$4:AK$15)</f>
        <v>58.825</v>
      </c>
      <c r="O344" s="24" t="n">
        <f aca="false">AVERAGE(FilterPrice!AK$16:AK$27)</f>
        <v>50.7291666666667</v>
      </c>
      <c r="P344" s="62" t="n">
        <f aca="false">AVERAGE(FilterPrice!AK$28:AK$40)</f>
        <v>43.2708333333333</v>
      </c>
    </row>
    <row r="345" customFormat="false" ht="12.75" hidden="false" customHeight="false" outlineLevel="0" collapsed="false">
      <c r="C345" s="13" t="n">
        <f aca="false">C344+1</f>
        <v>344</v>
      </c>
      <c r="D345" s="109" t="s">
        <v>23796</v>
      </c>
      <c r="E345" s="111" t="str">
        <f aca="false">FilterPrice!AL$4</f>
        <v/>
      </c>
      <c r="F345" s="24" t="str">
        <f aca="false">FilterPrice!AL$5</f>
        <v/>
      </c>
      <c r="G345" s="24" t="n">
        <f aca="false">FilterPrice!AL$6</f>
        <v>55</v>
      </c>
      <c r="H345" s="24" t="n">
        <f aca="false">FilterPrice!AL$7</f>
        <v>55</v>
      </c>
      <c r="I345" s="24" t="n">
        <f aca="false">FilterPrice!AL$8</f>
        <v>67.25</v>
      </c>
      <c r="J345" s="24" t="n">
        <f aca="false">FilterPrice!AL$9</f>
        <v>86.5</v>
      </c>
      <c r="K345" s="24" t="n">
        <f aca="false">AVERAGE(FilterPrice!AL$10:AL$11)</f>
        <v>127.75</v>
      </c>
      <c r="L345" s="24" t="n">
        <f aca="false">FilterPrice!AL$12</f>
        <v>64.75</v>
      </c>
      <c r="M345" s="24" t="n">
        <f aca="false">AVERAGE(FilterPrice!AL$13:AL$15)</f>
        <v>59.5</v>
      </c>
      <c r="N345" s="24" t="n">
        <f aca="false">AVERAGE(FilterPrice!AL$4:AL$15)</f>
        <v>76.25</v>
      </c>
      <c r="O345" s="24" t="n">
        <f aca="false">AVERAGE(FilterPrice!AL$16:AL$27)</f>
        <v>68.375</v>
      </c>
      <c r="P345" s="62" t="n">
        <f aca="false">AVERAGE(FilterPrice!AL$28:AL$40)</f>
        <v>62.2366025641026</v>
      </c>
    </row>
    <row r="346" customFormat="false" ht="12.75" hidden="false" customHeight="false" outlineLevel="0" collapsed="false">
      <c r="C346" s="13" t="n">
        <f aca="false">C345+1</f>
        <v>345</v>
      </c>
      <c r="D346" s="109" t="s">
        <v>23797</v>
      </c>
      <c r="E346" s="111" t="str">
        <f aca="false">FilterPrice!AM$4</f>
        <v/>
      </c>
      <c r="F346" s="24" t="str">
        <f aca="false">FilterPrice!AM$5</f>
        <v/>
      </c>
      <c r="G346" s="24" t="n">
        <f aca="false">FilterPrice!AM$6</f>
        <v>20</v>
      </c>
      <c r="H346" s="24" t="n">
        <f aca="false">FilterPrice!AM$7</f>
        <v>20</v>
      </c>
      <c r="I346" s="24" t="n">
        <f aca="false">FilterPrice!AM$8</f>
        <v>52</v>
      </c>
      <c r="J346" s="24" t="n">
        <f aca="false">FilterPrice!AM$9</f>
        <v>80</v>
      </c>
      <c r="K346" s="24" t="n">
        <f aca="false">AVERAGE(FilterPrice!AM$10:AM$11)</f>
        <v>120</v>
      </c>
      <c r="L346" s="24" t="n">
        <f aca="false">FilterPrice!AM$12</f>
        <v>46.25</v>
      </c>
      <c r="M346" s="24" t="n">
        <f aca="false">AVERAGE(FilterPrice!AM$13:AM$15)</f>
        <v>42.25</v>
      </c>
      <c r="N346" s="24" t="n">
        <f aca="false">AVERAGE(FilterPrice!AM$4:AM$15)</f>
        <v>58.5</v>
      </c>
      <c r="O346" s="24" t="n">
        <f aca="false">AVERAGE(FilterPrice!AM$16:AM$27)</f>
        <v>50.9587500890096</v>
      </c>
      <c r="P346" s="62" t="n">
        <f aca="false">AVERAGE(FilterPrice!AM$28:AM$40)</f>
        <v>44.3020469714434</v>
      </c>
    </row>
    <row r="347" customFormat="false" ht="12.75" hidden="false" customHeight="false" outlineLevel="0" collapsed="false">
      <c r="C347" s="13" t="n">
        <f aca="false">C346+1</f>
        <v>346</v>
      </c>
      <c r="D347" s="109" t="s">
        <v>23798</v>
      </c>
      <c r="E347" s="111" t="str">
        <f aca="false">FilterPrice!AN$4</f>
        <v/>
      </c>
      <c r="F347" s="24" t="str">
        <f aca="false">FilterPrice!AN$5</f>
        <v/>
      </c>
      <c r="G347" s="24" t="n">
        <f aca="false">FilterPrice!AN$6</f>
        <v>28</v>
      </c>
      <c r="H347" s="24" t="n">
        <f aca="false">FilterPrice!AN$7</f>
        <v>28</v>
      </c>
      <c r="I347" s="24" t="n">
        <f aca="false">FilterPrice!AN$8</f>
        <v>46.75</v>
      </c>
      <c r="J347" s="24" t="n">
        <f aca="false">FilterPrice!AN$9</f>
        <v>73.9999923706055</v>
      </c>
      <c r="K347" s="24" t="n">
        <f aca="false">AVERAGE(FilterPrice!AN$10:AN$11)</f>
        <v>117.25</v>
      </c>
      <c r="L347" s="24" t="n">
        <f aca="false">FilterPrice!AN$12</f>
        <v>43.2500038146973</v>
      </c>
      <c r="M347" s="24" t="n">
        <f aca="false">AVERAGE(FilterPrice!AN$13:AN$15)</f>
        <v>41.5</v>
      </c>
      <c r="N347" s="24" t="n">
        <f aca="false">AVERAGE(FilterPrice!AN$4:AN$15)</f>
        <v>57.8999996185303</v>
      </c>
      <c r="O347" s="24" t="n">
        <f aca="false">AVERAGE(FilterPrice!AN$16:AN$27)</f>
        <v>48.5617799758911</v>
      </c>
      <c r="P347" s="62" t="n">
        <f aca="false">AVERAGE(FilterPrice!AN$28:AN$40)</f>
        <v>43.6687636986757</v>
      </c>
    </row>
    <row r="348" customFormat="false" ht="12.75" hidden="false" customHeight="false" outlineLevel="0" collapsed="false">
      <c r="C348" s="13" t="n">
        <f aca="false">C347+1</f>
        <v>347</v>
      </c>
      <c r="D348" s="109" t="s">
        <v>23799</v>
      </c>
      <c r="E348" s="111" t="str">
        <f aca="false">FilterPrice!AO$4</f>
        <v/>
      </c>
      <c r="F348" s="24" t="str">
        <f aca="false">FilterPrice!AO$5</f>
        <v/>
      </c>
      <c r="G348" s="24" t="n">
        <f aca="false">FilterPrice!AO$6</f>
        <v>37.9969177246094</v>
      </c>
      <c r="H348" s="24" t="n">
        <f aca="false">FilterPrice!AO$7</f>
        <v>37.9969177246094</v>
      </c>
      <c r="I348" s="24" t="n">
        <f aca="false">FilterPrice!AO$8</f>
        <v>43.75</v>
      </c>
      <c r="J348" s="24" t="n">
        <f aca="false">FilterPrice!AO$9</f>
        <v>65.9999923706055</v>
      </c>
      <c r="K348" s="24" t="n">
        <f aca="false">AVERAGE(FilterPrice!AO$10:AO$11)</f>
        <v>101.25</v>
      </c>
      <c r="L348" s="24" t="n">
        <f aca="false">FilterPrice!AO$12</f>
        <v>41.7499961853027</v>
      </c>
      <c r="M348" s="24" t="n">
        <f aca="false">AVERAGE(FilterPrice!AO$13:AO$15)</f>
        <v>39.2730712890625</v>
      </c>
      <c r="N348" s="24" t="n">
        <f aca="false">AVERAGE(FilterPrice!AO$4:AO$15)</f>
        <v>54.7813037872314</v>
      </c>
      <c r="O348" s="24" t="n">
        <f aca="false">AVERAGE(FilterPrice!AO$16:AO$27)</f>
        <v>47.6955715815226</v>
      </c>
      <c r="P348" s="62" t="n">
        <f aca="false">AVERAGE(FilterPrice!AO$28:AO$40)</f>
        <v>45.4661644666623</v>
      </c>
    </row>
    <row r="349" customFormat="false" ht="12.75" hidden="false" customHeight="false" outlineLevel="0" collapsed="false">
      <c r="C349" s="13" t="n">
        <f aca="false">C348+1</f>
        <v>348</v>
      </c>
      <c r="D349" s="109" t="s">
        <v>23800</v>
      </c>
      <c r="E349" s="111" t="str">
        <f aca="false">FilterPrice!AP$4</f>
        <v/>
      </c>
      <c r="F349" s="24" t="str">
        <f aca="false">FilterPrice!AP$5</f>
        <v/>
      </c>
      <c r="G349" s="24" t="n">
        <f aca="false">FilterPrice!AP$6</f>
        <v>38</v>
      </c>
      <c r="H349" s="24" t="n">
        <f aca="false">FilterPrice!AP$7</f>
        <v>38</v>
      </c>
      <c r="I349" s="24" t="n">
        <f aca="false">FilterPrice!AP$8</f>
        <v>49.25</v>
      </c>
      <c r="J349" s="24" t="n">
        <f aca="false">FilterPrice!AP$9</f>
        <v>75.2499923706055</v>
      </c>
      <c r="K349" s="24" t="n">
        <f aca="false">AVERAGE(FilterPrice!AP$10:AP$11)</f>
        <v>117.75</v>
      </c>
      <c r="L349" s="24" t="n">
        <f aca="false">FilterPrice!AP$12</f>
        <v>51.7500038146973</v>
      </c>
      <c r="M349" s="24" t="n">
        <f aca="false">AVERAGE(FilterPrice!AP$13:AP$15)</f>
        <v>44.5</v>
      </c>
      <c r="N349" s="24" t="n">
        <f aca="false">AVERAGE(FilterPrice!AP$4:AP$15)</f>
        <v>62.1249996185303</v>
      </c>
      <c r="O349" s="24" t="n">
        <f aca="false">AVERAGE(FilterPrice!AP$16:AP$27)</f>
        <v>49.6034466425578</v>
      </c>
      <c r="P349" s="62" t="n">
        <f aca="false">AVERAGE(FilterPrice!AP$28:AP$40)</f>
        <v>44.5997733580761</v>
      </c>
    </row>
    <row r="350" customFormat="false" ht="12.75" hidden="false" customHeight="false" outlineLevel="0" collapsed="false">
      <c r="C350" s="13" t="n">
        <f aca="false">C349+1</f>
        <v>349</v>
      </c>
      <c r="D350" s="112" t="s">
        <v>23801</v>
      </c>
      <c r="E350" s="111" t="str">
        <f aca="false">FilterPrice!AQ$4</f>
        <v/>
      </c>
      <c r="F350" s="24" t="str">
        <f aca="false">FilterPrice!AQ$5</f>
        <v/>
      </c>
      <c r="G350" s="24" t="n">
        <f aca="false">FilterPrice!AQ$6</f>
        <v>30</v>
      </c>
      <c r="H350" s="24" t="n">
        <f aca="false">FilterPrice!AQ$7</f>
        <v>30</v>
      </c>
      <c r="I350" s="24" t="n">
        <f aca="false">FilterPrice!AQ$8</f>
        <v>43.75</v>
      </c>
      <c r="J350" s="24" t="n">
        <f aca="false">FilterPrice!AQ$9</f>
        <v>70.4999923706055</v>
      </c>
      <c r="K350" s="24" t="n">
        <f aca="false">AVERAGE(FilterPrice!AQ$10:AQ$11)</f>
        <v>112.75</v>
      </c>
      <c r="L350" s="24" t="n">
        <f aca="false">FilterPrice!AQ$12</f>
        <v>40.9999961853027</v>
      </c>
      <c r="M350" s="24" t="n">
        <f aca="false">AVERAGE(FilterPrice!AQ$13:AQ$15)</f>
        <v>40.5233319600423</v>
      </c>
      <c r="N350" s="24" t="n">
        <f aca="false">AVERAGE(FilterPrice!AQ$4:AQ$15)</f>
        <v>56.2319984436035</v>
      </c>
      <c r="O350" s="24" t="n">
        <f aca="false">AVERAGE(FilterPrice!AQ$16:AQ$27)</f>
        <v>47.1391124725342</v>
      </c>
      <c r="P350" s="62" t="n">
        <f aca="false">AVERAGE(FilterPrice!AQ$28:AQ$40)</f>
        <v>41.8342377677331</v>
      </c>
    </row>
    <row r="351" customFormat="false" ht="12.75" hidden="false" customHeight="false" outlineLevel="0" collapsed="false">
      <c r="C351" s="13" t="n">
        <f aca="false">C350+1</f>
        <v>350</v>
      </c>
      <c r="D351" s="109" t="s">
        <v>23802</v>
      </c>
      <c r="E351" s="111" t="str">
        <f aca="false">FilterPrice!AR$4</f>
        <v/>
      </c>
      <c r="F351" s="24" t="str">
        <f aca="false">FilterPrice!AR$5</f>
        <v/>
      </c>
      <c r="G351" s="24" t="n">
        <f aca="false">FilterPrice!AR$6</f>
        <v>38.5</v>
      </c>
      <c r="H351" s="24" t="n">
        <f aca="false">FilterPrice!AR$7</f>
        <v>38.5</v>
      </c>
      <c r="I351" s="24" t="n">
        <f aca="false">FilterPrice!AR$8</f>
        <v>55.75</v>
      </c>
      <c r="J351" s="24" t="n">
        <f aca="false">FilterPrice!AR$9</f>
        <v>82.5</v>
      </c>
      <c r="K351" s="24" t="n">
        <f aca="false">AVERAGE(FilterPrice!AR$10:AR$11)</f>
        <v>122.75</v>
      </c>
      <c r="L351" s="24" t="n">
        <f aca="false">FilterPrice!AR$12</f>
        <v>49.75</v>
      </c>
      <c r="M351" s="24" t="n">
        <f aca="false">AVERAGE(FilterPrice!AR$13:AR$15)</f>
        <v>45.75</v>
      </c>
      <c r="N351" s="24" t="n">
        <f aca="false">AVERAGE(FilterPrice!AR$4:AR$15)</f>
        <v>64.775</v>
      </c>
      <c r="O351" s="24" t="n">
        <f aca="false">AVERAGE(FilterPrice!AR$16:AR$27)</f>
        <v>52.0200001398722</v>
      </c>
      <c r="P351" s="62" t="n">
        <f aca="false">AVERAGE(FilterPrice!AR$28:AR$40)</f>
        <v>45.361758525555</v>
      </c>
    </row>
    <row r="352" customFormat="false" ht="12.75" hidden="false" customHeight="false" outlineLevel="0" collapsed="false">
      <c r="C352" s="13" t="n">
        <f aca="false">C351+1</f>
        <v>351</v>
      </c>
      <c r="D352" s="104" t="s">
        <v>23803</v>
      </c>
      <c r="E352" s="113" t="str">
        <f aca="false">FilterPrice!AS$4</f>
        <v/>
      </c>
      <c r="F352" s="65" t="str">
        <f aca="false">FilterPrice!AS$5</f>
        <v/>
      </c>
      <c r="G352" s="65" t="n">
        <f aca="false">FilterPrice!AS$6</f>
        <v>43.9999885559082</v>
      </c>
      <c r="H352" s="65" t="n">
        <f aca="false">FilterPrice!AS$7</f>
        <v>43.9999885559082</v>
      </c>
      <c r="I352" s="65" t="n">
        <f aca="false">FilterPrice!AS$8</f>
        <v>58.75</v>
      </c>
      <c r="J352" s="65" t="n">
        <f aca="false">FilterPrice!AS$9</f>
        <v>69</v>
      </c>
      <c r="K352" s="65" t="n">
        <f aca="false">AVERAGE(FilterPrice!AS$10:AS$11)</f>
        <v>93</v>
      </c>
      <c r="L352" s="65" t="n">
        <f aca="false">FilterPrice!AS$12</f>
        <v>55.5000038146973</v>
      </c>
      <c r="M352" s="65" t="n">
        <f aca="false">AVERAGE(FilterPrice!AS$13:AS$15)</f>
        <v>46.4833234151204</v>
      </c>
      <c r="N352" s="65" t="n">
        <f aca="false">AVERAGE(FilterPrice!AS$4:AS$15)</f>
        <v>59.6699951171875</v>
      </c>
      <c r="O352" s="65" t="n">
        <f aca="false">AVERAGE(FilterPrice!AS$16:AS$27)</f>
        <v>47.0866638819377</v>
      </c>
      <c r="P352" s="66" t="n">
        <f aca="false">AVERAGE(FilterPrice!AS$28:AS$40)</f>
        <v>44.4235231106098</v>
      </c>
    </row>
    <row r="353" customFormat="false" ht="12.75" hidden="false" customHeight="false" outlineLevel="0" collapsed="false">
      <c r="A353" s="13" t="n">
        <f aca="false">A340+1</f>
        <v>28</v>
      </c>
      <c r="B353" s="104" t="n">
        <f aca="false">FilterPrice!$A$1</f>
        <v>36981</v>
      </c>
      <c r="C353" s="13" t="n">
        <f aca="false">C352+1</f>
        <v>352</v>
      </c>
      <c r="D353" s="109" t="s">
        <v>23791</v>
      </c>
      <c r="E353" s="110" t="str">
        <f aca="false">FilterPrice!AG$4</f>
        <v/>
      </c>
      <c r="F353" s="59" t="str">
        <f aca="false">FilterPrice!AG$5</f>
        <v/>
      </c>
      <c r="G353" s="59" t="n">
        <f aca="false">FilterPrice!AG$6</f>
        <v>46</v>
      </c>
      <c r="H353" s="59" t="n">
        <f aca="false">FilterPrice!AG$7</f>
        <v>46</v>
      </c>
      <c r="I353" s="59" t="n">
        <f aca="false">FilterPrice!AG$8</f>
        <v>60.25</v>
      </c>
      <c r="J353" s="59" t="n">
        <f aca="false">FilterPrice!AG$9</f>
        <v>76.75</v>
      </c>
      <c r="K353" s="59" t="n">
        <f aca="false">AVERAGE(FilterPrice!AG$10:AG$11)</f>
        <v>112</v>
      </c>
      <c r="L353" s="59" t="n">
        <f aca="false">FilterPrice!AG$12</f>
        <v>59</v>
      </c>
      <c r="M353" s="59" t="n">
        <f aca="false">AVERAGE(FilterPrice!AG$13:AG$15)</f>
        <v>54.5</v>
      </c>
      <c r="N353" s="59" t="n">
        <f aca="false">AVERAGE(FilterPrice!AG$4:AG$15)</f>
        <v>67.55</v>
      </c>
      <c r="O353" s="59" t="n">
        <f aca="false">AVERAGE(FilterPrice!AG$16:AG$27)</f>
        <v>59.9375</v>
      </c>
      <c r="P353" s="60" t="n">
        <f aca="false">AVERAGE(FilterPrice!AG$28:AG$40)</f>
        <v>53.0955128205128</v>
      </c>
    </row>
    <row r="354" customFormat="false" ht="12.75" hidden="false" customHeight="false" outlineLevel="0" collapsed="false">
      <c r="C354" s="13" t="n">
        <f aca="false">C353+1</f>
        <v>353</v>
      </c>
      <c r="D354" s="109" t="s">
        <v>23792</v>
      </c>
      <c r="E354" s="111" t="str">
        <f aca="false">FilterPrice!AH$4</f>
        <v/>
      </c>
      <c r="F354" s="24" t="str">
        <f aca="false">FilterPrice!AH$5</f>
        <v/>
      </c>
      <c r="G354" s="24" t="n">
        <f aca="false">FilterPrice!AH$6</f>
        <v>33</v>
      </c>
      <c r="H354" s="24" t="n">
        <f aca="false">FilterPrice!AH$7</f>
        <v>33</v>
      </c>
      <c r="I354" s="24" t="n">
        <f aca="false">FilterPrice!AH$8</f>
        <v>48.25</v>
      </c>
      <c r="J354" s="24" t="n">
        <f aca="false">FilterPrice!AH$9</f>
        <v>74</v>
      </c>
      <c r="K354" s="24" t="n">
        <f aca="false">AVERAGE(FilterPrice!AH$10:AH$11)</f>
        <v>113.75</v>
      </c>
      <c r="L354" s="24" t="n">
        <f aca="false">FilterPrice!AH$12</f>
        <v>44</v>
      </c>
      <c r="M354" s="24" t="n">
        <f aca="false">AVERAGE(FilterPrice!AH$13:AH$15)</f>
        <v>40.9166666666667</v>
      </c>
      <c r="N354" s="24" t="n">
        <f aca="false">AVERAGE(FilterPrice!AH$4:AH$15)</f>
        <v>58.25</v>
      </c>
      <c r="O354" s="24" t="n">
        <f aca="false">AVERAGE(FilterPrice!AH$16:AH$27)</f>
        <v>50.25</v>
      </c>
      <c r="P354" s="62" t="n">
        <f aca="false">AVERAGE(FilterPrice!AH$28:AH$40)</f>
        <v>45.5446793116056</v>
      </c>
    </row>
    <row r="355" customFormat="false" ht="12.75" hidden="false" customHeight="false" outlineLevel="0" collapsed="false">
      <c r="C355" s="13" t="n">
        <f aca="false">C354+1</f>
        <v>354</v>
      </c>
      <c r="D355" s="109" t="s">
        <v>23793</v>
      </c>
      <c r="E355" s="111" t="str">
        <f aca="false">FilterPrice!AI$4</f>
        <v/>
      </c>
      <c r="F355" s="24" t="str">
        <f aca="false">FilterPrice!AI$5</f>
        <v/>
      </c>
      <c r="G355" s="24" t="n">
        <f aca="false">FilterPrice!AI$6</f>
        <v>51</v>
      </c>
      <c r="H355" s="24" t="n">
        <f aca="false">FilterPrice!AI$7</f>
        <v>51</v>
      </c>
      <c r="I355" s="24" t="n">
        <f aca="false">FilterPrice!AI$8</f>
        <v>58.5</v>
      </c>
      <c r="J355" s="24" t="n">
        <f aca="false">FilterPrice!AI$9</f>
        <v>76</v>
      </c>
      <c r="K355" s="24" t="n">
        <f aca="false">AVERAGE(FilterPrice!AI$10:AI$11)</f>
        <v>100.5</v>
      </c>
      <c r="L355" s="24" t="n">
        <f aca="false">FilterPrice!AI$12</f>
        <v>57</v>
      </c>
      <c r="M355" s="24" t="n">
        <f aca="false">AVERAGE(FilterPrice!AI$13:AI$15)</f>
        <v>55.75</v>
      </c>
      <c r="N355" s="24" t="n">
        <f aca="false">AVERAGE(FilterPrice!AI$4:AI$15)</f>
        <v>66.175</v>
      </c>
      <c r="O355" s="24" t="n">
        <f aca="false">AVERAGE(FilterPrice!AI$16:AI$27)</f>
        <v>58.2708333333333</v>
      </c>
      <c r="P355" s="62" t="n">
        <f aca="false">AVERAGE(FilterPrice!AI$28:AI$40)</f>
        <v>49.2141025641026</v>
      </c>
    </row>
    <row r="356" customFormat="false" ht="12.75" hidden="false" customHeight="false" outlineLevel="0" collapsed="false">
      <c r="C356" s="13" t="n">
        <f aca="false">C355+1</f>
        <v>355</v>
      </c>
      <c r="D356" s="109" t="s">
        <v>23794</v>
      </c>
      <c r="E356" s="111" t="str">
        <f aca="false">FilterPrice!AJ$4</f>
        <v/>
      </c>
      <c r="F356" s="24" t="str">
        <f aca="false">FilterPrice!AJ$5</f>
        <v/>
      </c>
      <c r="G356" s="24" t="n">
        <f aca="false">FilterPrice!AJ$6</f>
        <v>35.5</v>
      </c>
      <c r="H356" s="24" t="n">
        <f aca="false">FilterPrice!AJ$7</f>
        <v>35.5</v>
      </c>
      <c r="I356" s="24" t="n">
        <f aca="false">FilterPrice!AJ$8</f>
        <v>45</v>
      </c>
      <c r="J356" s="24" t="n">
        <f aca="false">FilterPrice!AJ$9</f>
        <v>56.25</v>
      </c>
      <c r="K356" s="24" t="n">
        <f aca="false">AVERAGE(FilterPrice!AJ$10:AJ$11)</f>
        <v>71</v>
      </c>
      <c r="L356" s="24" t="n">
        <f aca="false">FilterPrice!AJ$12</f>
        <v>44.5</v>
      </c>
      <c r="M356" s="24" t="n">
        <f aca="false">AVERAGE(FilterPrice!AJ$13:AJ$15)</f>
        <v>42.25</v>
      </c>
      <c r="N356" s="24" t="n">
        <f aca="false">AVERAGE(FilterPrice!AJ$4:AJ$15)</f>
        <v>48.55</v>
      </c>
      <c r="O356" s="24" t="n">
        <f aca="false">AVERAGE(FilterPrice!AJ$16:AJ$27)</f>
        <v>45</v>
      </c>
      <c r="P356" s="62" t="n">
        <f aca="false">AVERAGE(FilterPrice!AJ$28:AJ$40)</f>
        <v>41.199358974359</v>
      </c>
    </row>
    <row r="357" customFormat="false" ht="12.75" hidden="false" customHeight="false" outlineLevel="0" collapsed="false">
      <c r="C357" s="13" t="n">
        <f aca="false">C356+1</f>
        <v>356</v>
      </c>
      <c r="D357" s="109" t="s">
        <v>23795</v>
      </c>
      <c r="E357" s="111" t="str">
        <f aca="false">FilterPrice!AK$4</f>
        <v/>
      </c>
      <c r="F357" s="24" t="str">
        <f aca="false">FilterPrice!AK$5</f>
        <v/>
      </c>
      <c r="G357" s="24" t="n">
        <f aca="false">FilterPrice!AK$6</f>
        <v>33</v>
      </c>
      <c r="H357" s="24" t="n">
        <f aca="false">FilterPrice!AK$7</f>
        <v>33</v>
      </c>
      <c r="I357" s="24" t="n">
        <f aca="false">FilterPrice!AK$8</f>
        <v>48.25</v>
      </c>
      <c r="J357" s="24" t="n">
        <f aca="false">FilterPrice!AK$9</f>
        <v>74</v>
      </c>
      <c r="K357" s="24" t="n">
        <f aca="false">AVERAGE(FilterPrice!AK$10:AK$11)</f>
        <v>114</v>
      </c>
      <c r="L357" s="24" t="n">
        <f aca="false">FilterPrice!AK$12</f>
        <v>46</v>
      </c>
      <c r="M357" s="24" t="n">
        <f aca="false">AVERAGE(FilterPrice!AK$13:AK$15)</f>
        <v>42</v>
      </c>
      <c r="N357" s="24" t="n">
        <f aca="false">AVERAGE(FilterPrice!AK$4:AK$15)</f>
        <v>58.825</v>
      </c>
      <c r="O357" s="24" t="n">
        <f aca="false">AVERAGE(FilterPrice!AK$16:AK$27)</f>
        <v>50.7291666666667</v>
      </c>
      <c r="P357" s="62" t="n">
        <f aca="false">AVERAGE(FilterPrice!AK$28:AK$40)</f>
        <v>43.2708333333333</v>
      </c>
    </row>
    <row r="358" customFormat="false" ht="12.75" hidden="false" customHeight="false" outlineLevel="0" collapsed="false">
      <c r="C358" s="13" t="n">
        <f aca="false">C357+1</f>
        <v>357</v>
      </c>
      <c r="D358" s="109" t="s">
        <v>23796</v>
      </c>
      <c r="E358" s="111" t="str">
        <f aca="false">FilterPrice!AL$4</f>
        <v/>
      </c>
      <c r="F358" s="24" t="str">
        <f aca="false">FilterPrice!AL$5</f>
        <v/>
      </c>
      <c r="G358" s="24" t="n">
        <f aca="false">FilterPrice!AL$6</f>
        <v>55</v>
      </c>
      <c r="H358" s="24" t="n">
        <f aca="false">FilterPrice!AL$7</f>
        <v>55</v>
      </c>
      <c r="I358" s="24" t="n">
        <f aca="false">FilterPrice!AL$8</f>
        <v>67.25</v>
      </c>
      <c r="J358" s="24" t="n">
        <f aca="false">FilterPrice!AL$9</f>
        <v>86.5</v>
      </c>
      <c r="K358" s="24" t="n">
        <f aca="false">AVERAGE(FilterPrice!AL$10:AL$11)</f>
        <v>127.75</v>
      </c>
      <c r="L358" s="24" t="n">
        <f aca="false">FilterPrice!AL$12</f>
        <v>64.75</v>
      </c>
      <c r="M358" s="24" t="n">
        <f aca="false">AVERAGE(FilterPrice!AL$13:AL$15)</f>
        <v>59.5</v>
      </c>
      <c r="N358" s="24" t="n">
        <f aca="false">AVERAGE(FilterPrice!AL$4:AL$15)</f>
        <v>76.25</v>
      </c>
      <c r="O358" s="24" t="n">
        <f aca="false">AVERAGE(FilterPrice!AL$16:AL$27)</f>
        <v>68.375</v>
      </c>
      <c r="P358" s="62" t="n">
        <f aca="false">AVERAGE(FilterPrice!AL$28:AL$40)</f>
        <v>62.2366025641026</v>
      </c>
    </row>
    <row r="359" customFormat="false" ht="12.75" hidden="false" customHeight="false" outlineLevel="0" collapsed="false">
      <c r="C359" s="13" t="n">
        <f aca="false">C358+1</f>
        <v>358</v>
      </c>
      <c r="D359" s="109" t="s">
        <v>23797</v>
      </c>
      <c r="E359" s="111" t="str">
        <f aca="false">FilterPrice!AM$4</f>
        <v/>
      </c>
      <c r="F359" s="24" t="str">
        <f aca="false">FilterPrice!AM$5</f>
        <v/>
      </c>
      <c r="G359" s="24" t="n">
        <f aca="false">FilterPrice!AM$6</f>
        <v>20</v>
      </c>
      <c r="H359" s="24" t="n">
        <f aca="false">FilterPrice!AM$7</f>
        <v>20</v>
      </c>
      <c r="I359" s="24" t="n">
        <f aca="false">FilterPrice!AM$8</f>
        <v>52</v>
      </c>
      <c r="J359" s="24" t="n">
        <f aca="false">FilterPrice!AM$9</f>
        <v>80</v>
      </c>
      <c r="K359" s="24" t="n">
        <f aca="false">AVERAGE(FilterPrice!AM$10:AM$11)</f>
        <v>120</v>
      </c>
      <c r="L359" s="24" t="n">
        <f aca="false">FilterPrice!AM$12</f>
        <v>46.25</v>
      </c>
      <c r="M359" s="24" t="n">
        <f aca="false">AVERAGE(FilterPrice!AM$13:AM$15)</f>
        <v>42.25</v>
      </c>
      <c r="N359" s="24" t="n">
        <f aca="false">AVERAGE(FilterPrice!AM$4:AM$15)</f>
        <v>58.5</v>
      </c>
      <c r="O359" s="24" t="n">
        <f aca="false">AVERAGE(FilterPrice!AM$16:AM$27)</f>
        <v>50.9587500890096</v>
      </c>
      <c r="P359" s="62" t="n">
        <f aca="false">AVERAGE(FilterPrice!AM$28:AM$40)</f>
        <v>44.3020469714434</v>
      </c>
    </row>
    <row r="360" customFormat="false" ht="12.75" hidden="false" customHeight="false" outlineLevel="0" collapsed="false">
      <c r="C360" s="13" t="n">
        <f aca="false">C359+1</f>
        <v>359</v>
      </c>
      <c r="D360" s="109" t="s">
        <v>23798</v>
      </c>
      <c r="E360" s="111" t="str">
        <f aca="false">FilterPrice!AN$4</f>
        <v/>
      </c>
      <c r="F360" s="24" t="str">
        <f aca="false">FilterPrice!AN$5</f>
        <v/>
      </c>
      <c r="G360" s="24" t="n">
        <f aca="false">FilterPrice!AN$6</f>
        <v>28</v>
      </c>
      <c r="H360" s="24" t="n">
        <f aca="false">FilterPrice!AN$7</f>
        <v>28</v>
      </c>
      <c r="I360" s="24" t="n">
        <f aca="false">FilterPrice!AN$8</f>
        <v>46.75</v>
      </c>
      <c r="J360" s="24" t="n">
        <f aca="false">FilterPrice!AN$9</f>
        <v>73.9999923706055</v>
      </c>
      <c r="K360" s="24" t="n">
        <f aca="false">AVERAGE(FilterPrice!AN$10:AN$11)</f>
        <v>117.25</v>
      </c>
      <c r="L360" s="24" t="n">
        <f aca="false">FilterPrice!AN$12</f>
        <v>43.2500038146973</v>
      </c>
      <c r="M360" s="24" t="n">
        <f aca="false">AVERAGE(FilterPrice!AN$13:AN$15)</f>
        <v>41.5</v>
      </c>
      <c r="N360" s="24" t="n">
        <f aca="false">AVERAGE(FilterPrice!AN$4:AN$15)</f>
        <v>57.8999996185303</v>
      </c>
      <c r="O360" s="24" t="n">
        <f aca="false">AVERAGE(FilterPrice!AN$16:AN$27)</f>
        <v>48.5617799758911</v>
      </c>
      <c r="P360" s="62" t="n">
        <f aca="false">AVERAGE(FilterPrice!AN$28:AN$40)</f>
        <v>43.6687636986757</v>
      </c>
    </row>
    <row r="361" customFormat="false" ht="12.75" hidden="false" customHeight="false" outlineLevel="0" collapsed="false">
      <c r="C361" s="13" t="n">
        <f aca="false">C360+1</f>
        <v>360</v>
      </c>
      <c r="D361" s="109" t="s">
        <v>23799</v>
      </c>
      <c r="E361" s="111" t="str">
        <f aca="false">FilterPrice!AO$4</f>
        <v/>
      </c>
      <c r="F361" s="24" t="str">
        <f aca="false">FilterPrice!AO$5</f>
        <v/>
      </c>
      <c r="G361" s="24" t="n">
        <f aca="false">FilterPrice!AO$6</f>
        <v>37.9969177246094</v>
      </c>
      <c r="H361" s="24" t="n">
        <f aca="false">FilterPrice!AO$7</f>
        <v>37.9969177246094</v>
      </c>
      <c r="I361" s="24" t="n">
        <f aca="false">FilterPrice!AO$8</f>
        <v>43.75</v>
      </c>
      <c r="J361" s="24" t="n">
        <f aca="false">FilterPrice!AO$9</f>
        <v>65.9999923706055</v>
      </c>
      <c r="K361" s="24" t="n">
        <f aca="false">AVERAGE(FilterPrice!AO$10:AO$11)</f>
        <v>101.25</v>
      </c>
      <c r="L361" s="24" t="n">
        <f aca="false">FilterPrice!AO$12</f>
        <v>41.7499961853027</v>
      </c>
      <c r="M361" s="24" t="n">
        <f aca="false">AVERAGE(FilterPrice!AO$13:AO$15)</f>
        <v>39.2730712890625</v>
      </c>
      <c r="N361" s="24" t="n">
        <f aca="false">AVERAGE(FilterPrice!AO$4:AO$15)</f>
        <v>54.7813037872314</v>
      </c>
      <c r="O361" s="24" t="n">
        <f aca="false">AVERAGE(FilterPrice!AO$16:AO$27)</f>
        <v>47.6955715815226</v>
      </c>
      <c r="P361" s="62" t="n">
        <f aca="false">AVERAGE(FilterPrice!AO$28:AO$40)</f>
        <v>45.4661644666623</v>
      </c>
    </row>
    <row r="362" customFormat="false" ht="12.75" hidden="false" customHeight="false" outlineLevel="0" collapsed="false">
      <c r="C362" s="13" t="n">
        <f aca="false">C361+1</f>
        <v>361</v>
      </c>
      <c r="D362" s="109" t="s">
        <v>23800</v>
      </c>
      <c r="E362" s="111" t="str">
        <f aca="false">FilterPrice!AP$4</f>
        <v/>
      </c>
      <c r="F362" s="24" t="str">
        <f aca="false">FilterPrice!AP$5</f>
        <v/>
      </c>
      <c r="G362" s="24" t="n">
        <f aca="false">FilterPrice!AP$6</f>
        <v>38</v>
      </c>
      <c r="H362" s="24" t="n">
        <f aca="false">FilterPrice!AP$7</f>
        <v>38</v>
      </c>
      <c r="I362" s="24" t="n">
        <f aca="false">FilterPrice!AP$8</f>
        <v>49.25</v>
      </c>
      <c r="J362" s="24" t="n">
        <f aca="false">FilterPrice!AP$9</f>
        <v>75.2499923706055</v>
      </c>
      <c r="K362" s="24" t="n">
        <f aca="false">AVERAGE(FilterPrice!AP$10:AP$11)</f>
        <v>117.75</v>
      </c>
      <c r="L362" s="24" t="n">
        <f aca="false">FilterPrice!AP$12</f>
        <v>51.7500038146973</v>
      </c>
      <c r="M362" s="24" t="n">
        <f aca="false">AVERAGE(FilterPrice!AP$13:AP$15)</f>
        <v>44.5</v>
      </c>
      <c r="N362" s="24" t="n">
        <f aca="false">AVERAGE(FilterPrice!AP$4:AP$15)</f>
        <v>62.1249996185303</v>
      </c>
      <c r="O362" s="24" t="n">
        <f aca="false">AVERAGE(FilterPrice!AP$16:AP$27)</f>
        <v>49.6034466425578</v>
      </c>
      <c r="P362" s="62" t="n">
        <f aca="false">AVERAGE(FilterPrice!AP$28:AP$40)</f>
        <v>44.5997733580761</v>
      </c>
    </row>
    <row r="363" customFormat="false" ht="12.75" hidden="false" customHeight="false" outlineLevel="0" collapsed="false">
      <c r="C363" s="13" t="n">
        <f aca="false">C362+1</f>
        <v>362</v>
      </c>
      <c r="D363" s="112" t="s">
        <v>23801</v>
      </c>
      <c r="E363" s="111" t="str">
        <f aca="false">FilterPrice!AQ$4</f>
        <v/>
      </c>
      <c r="F363" s="24" t="str">
        <f aca="false">FilterPrice!AQ$5</f>
        <v/>
      </c>
      <c r="G363" s="24" t="n">
        <f aca="false">FilterPrice!AQ$6</f>
        <v>30</v>
      </c>
      <c r="H363" s="24" t="n">
        <f aca="false">FilterPrice!AQ$7</f>
        <v>30</v>
      </c>
      <c r="I363" s="24" t="n">
        <f aca="false">FilterPrice!AQ$8</f>
        <v>43.75</v>
      </c>
      <c r="J363" s="24" t="n">
        <f aca="false">FilterPrice!AQ$9</f>
        <v>70.4999923706055</v>
      </c>
      <c r="K363" s="24" t="n">
        <f aca="false">AVERAGE(FilterPrice!AQ$10:AQ$11)</f>
        <v>112.75</v>
      </c>
      <c r="L363" s="24" t="n">
        <f aca="false">FilterPrice!AQ$12</f>
        <v>40.9999961853027</v>
      </c>
      <c r="M363" s="24" t="n">
        <f aca="false">AVERAGE(FilterPrice!AQ$13:AQ$15)</f>
        <v>40.5233319600423</v>
      </c>
      <c r="N363" s="24" t="n">
        <f aca="false">AVERAGE(FilterPrice!AQ$4:AQ$15)</f>
        <v>56.2319984436035</v>
      </c>
      <c r="O363" s="24" t="n">
        <f aca="false">AVERAGE(FilterPrice!AQ$16:AQ$27)</f>
        <v>47.1391124725342</v>
      </c>
      <c r="P363" s="62" t="n">
        <f aca="false">AVERAGE(FilterPrice!AQ$28:AQ$40)</f>
        <v>41.8342377677331</v>
      </c>
    </row>
    <row r="364" customFormat="false" ht="12.75" hidden="false" customHeight="false" outlineLevel="0" collapsed="false">
      <c r="C364" s="13" t="n">
        <f aca="false">C363+1</f>
        <v>363</v>
      </c>
      <c r="D364" s="109" t="s">
        <v>23802</v>
      </c>
      <c r="E364" s="111" t="str">
        <f aca="false">FilterPrice!AR$4</f>
        <v/>
      </c>
      <c r="F364" s="24" t="str">
        <f aca="false">FilterPrice!AR$5</f>
        <v/>
      </c>
      <c r="G364" s="24" t="n">
        <f aca="false">FilterPrice!AR$6</f>
        <v>38.5</v>
      </c>
      <c r="H364" s="24" t="n">
        <f aca="false">FilterPrice!AR$7</f>
        <v>38.5</v>
      </c>
      <c r="I364" s="24" t="n">
        <f aca="false">FilterPrice!AR$8</f>
        <v>55.75</v>
      </c>
      <c r="J364" s="24" t="n">
        <f aca="false">FilterPrice!AR$9</f>
        <v>82.5</v>
      </c>
      <c r="K364" s="24" t="n">
        <f aca="false">AVERAGE(FilterPrice!AR$10:AR$11)</f>
        <v>122.75</v>
      </c>
      <c r="L364" s="24" t="n">
        <f aca="false">FilterPrice!AR$12</f>
        <v>49.75</v>
      </c>
      <c r="M364" s="24" t="n">
        <f aca="false">AVERAGE(FilterPrice!AR$13:AR$15)</f>
        <v>45.75</v>
      </c>
      <c r="N364" s="24" t="n">
        <f aca="false">AVERAGE(FilterPrice!AR$4:AR$15)</f>
        <v>64.775</v>
      </c>
      <c r="O364" s="24" t="n">
        <f aca="false">AVERAGE(FilterPrice!AR$16:AR$27)</f>
        <v>52.0200001398722</v>
      </c>
      <c r="P364" s="62" t="n">
        <f aca="false">AVERAGE(FilterPrice!AR$28:AR$40)</f>
        <v>45.361758525555</v>
      </c>
    </row>
    <row r="365" customFormat="false" ht="12.75" hidden="false" customHeight="false" outlineLevel="0" collapsed="false">
      <c r="C365" s="13" t="n">
        <f aca="false">C364+1</f>
        <v>364</v>
      </c>
      <c r="D365" s="104" t="s">
        <v>23803</v>
      </c>
      <c r="E365" s="113" t="str">
        <f aca="false">FilterPrice!AS$4</f>
        <v/>
      </c>
      <c r="F365" s="65" t="str">
        <f aca="false">FilterPrice!AS$5</f>
        <v/>
      </c>
      <c r="G365" s="65" t="n">
        <f aca="false">FilterPrice!AS$6</f>
        <v>43.9999885559082</v>
      </c>
      <c r="H365" s="65" t="n">
        <f aca="false">FilterPrice!AS$7</f>
        <v>43.9999885559082</v>
      </c>
      <c r="I365" s="65" t="n">
        <f aca="false">FilterPrice!AS$8</f>
        <v>58.75</v>
      </c>
      <c r="J365" s="65" t="n">
        <f aca="false">FilterPrice!AS$9</f>
        <v>69</v>
      </c>
      <c r="K365" s="65" t="n">
        <f aca="false">AVERAGE(FilterPrice!AS$10:AS$11)</f>
        <v>93</v>
      </c>
      <c r="L365" s="65" t="n">
        <f aca="false">FilterPrice!AS$12</f>
        <v>55.5000038146973</v>
      </c>
      <c r="M365" s="65" t="n">
        <f aca="false">AVERAGE(FilterPrice!AS$13:AS$15)</f>
        <v>46.4833234151204</v>
      </c>
      <c r="N365" s="65" t="n">
        <f aca="false">AVERAGE(FilterPrice!AS$4:AS$15)</f>
        <v>59.6699951171875</v>
      </c>
      <c r="O365" s="65" t="n">
        <f aca="false">AVERAGE(FilterPrice!AS$16:AS$27)</f>
        <v>47.0866638819377</v>
      </c>
      <c r="P365" s="66" t="n">
        <f aca="false">AVERAGE(FilterPrice!AS$28:AS$40)</f>
        <v>44.4235231106098</v>
      </c>
    </row>
    <row r="366" customFormat="false" ht="12.75" hidden="false" customHeight="false" outlineLevel="0" collapsed="false">
      <c r="A366" s="13" t="n">
        <f aca="false">A353+1</f>
        <v>29</v>
      </c>
      <c r="B366" s="104" t="n">
        <f aca="false">FilterPrice!$A$1</f>
        <v>36981</v>
      </c>
      <c r="C366" s="13" t="n">
        <f aca="false">C365+1</f>
        <v>365</v>
      </c>
      <c r="D366" s="109" t="s">
        <v>23791</v>
      </c>
      <c r="E366" s="110" t="str">
        <f aca="false">FilterPrice!AG$4</f>
        <v/>
      </c>
      <c r="F366" s="59" t="str">
        <f aca="false">FilterPrice!AG$5</f>
        <v/>
      </c>
      <c r="G366" s="59" t="n">
        <f aca="false">FilterPrice!AG$6</f>
        <v>46</v>
      </c>
      <c r="H366" s="59" t="n">
        <f aca="false">FilterPrice!AG$7</f>
        <v>46</v>
      </c>
      <c r="I366" s="59" t="n">
        <f aca="false">FilterPrice!AG$8</f>
        <v>60.25</v>
      </c>
      <c r="J366" s="59" t="n">
        <f aca="false">FilterPrice!AG$9</f>
        <v>76.75</v>
      </c>
      <c r="K366" s="59" t="n">
        <f aca="false">AVERAGE(FilterPrice!AG$10:AG$11)</f>
        <v>112</v>
      </c>
      <c r="L366" s="59" t="n">
        <f aca="false">FilterPrice!AG$12</f>
        <v>59</v>
      </c>
      <c r="M366" s="59" t="n">
        <f aca="false">AVERAGE(FilterPrice!AG$13:AG$15)</f>
        <v>54.5</v>
      </c>
      <c r="N366" s="59" t="n">
        <f aca="false">AVERAGE(FilterPrice!AG$4:AG$15)</f>
        <v>67.55</v>
      </c>
      <c r="O366" s="59" t="n">
        <f aca="false">AVERAGE(FilterPrice!AG$16:AG$27)</f>
        <v>59.9375</v>
      </c>
      <c r="P366" s="60" t="n">
        <f aca="false">AVERAGE(FilterPrice!AG$28:AG$40)</f>
        <v>53.0955128205128</v>
      </c>
    </row>
    <row r="367" customFormat="false" ht="12.75" hidden="false" customHeight="false" outlineLevel="0" collapsed="false">
      <c r="C367" s="13" t="n">
        <f aca="false">C366+1</f>
        <v>366</v>
      </c>
      <c r="D367" s="109" t="s">
        <v>23792</v>
      </c>
      <c r="E367" s="111" t="str">
        <f aca="false">FilterPrice!AH$4</f>
        <v/>
      </c>
      <c r="F367" s="24" t="str">
        <f aca="false">FilterPrice!AH$5</f>
        <v/>
      </c>
      <c r="G367" s="24" t="n">
        <f aca="false">FilterPrice!AH$6</f>
        <v>33</v>
      </c>
      <c r="H367" s="24" t="n">
        <f aca="false">FilterPrice!AH$7</f>
        <v>33</v>
      </c>
      <c r="I367" s="24" t="n">
        <f aca="false">FilterPrice!AH$8</f>
        <v>48.25</v>
      </c>
      <c r="J367" s="24" t="n">
        <f aca="false">FilterPrice!AH$9</f>
        <v>74</v>
      </c>
      <c r="K367" s="24" t="n">
        <f aca="false">AVERAGE(FilterPrice!AH$10:AH$11)</f>
        <v>113.75</v>
      </c>
      <c r="L367" s="24" t="n">
        <f aca="false">FilterPrice!AH$12</f>
        <v>44</v>
      </c>
      <c r="M367" s="24" t="n">
        <f aca="false">AVERAGE(FilterPrice!AH$13:AH$15)</f>
        <v>40.9166666666667</v>
      </c>
      <c r="N367" s="24" t="n">
        <f aca="false">AVERAGE(FilterPrice!AH$4:AH$15)</f>
        <v>58.25</v>
      </c>
      <c r="O367" s="24" t="n">
        <f aca="false">AVERAGE(FilterPrice!AH$16:AH$27)</f>
        <v>50.25</v>
      </c>
      <c r="P367" s="62" t="n">
        <f aca="false">AVERAGE(FilterPrice!AH$28:AH$40)</f>
        <v>45.5446793116056</v>
      </c>
    </row>
    <row r="368" customFormat="false" ht="12.75" hidden="false" customHeight="false" outlineLevel="0" collapsed="false">
      <c r="C368" s="13" t="n">
        <f aca="false">C367+1</f>
        <v>367</v>
      </c>
      <c r="D368" s="109" t="s">
        <v>23793</v>
      </c>
      <c r="E368" s="111" t="str">
        <f aca="false">FilterPrice!AI$4</f>
        <v/>
      </c>
      <c r="F368" s="24" t="str">
        <f aca="false">FilterPrice!AI$5</f>
        <v/>
      </c>
      <c r="G368" s="24" t="n">
        <f aca="false">FilterPrice!AI$6</f>
        <v>51</v>
      </c>
      <c r="H368" s="24" t="n">
        <f aca="false">FilterPrice!AI$7</f>
        <v>51</v>
      </c>
      <c r="I368" s="24" t="n">
        <f aca="false">FilterPrice!AI$8</f>
        <v>58.5</v>
      </c>
      <c r="J368" s="24" t="n">
        <f aca="false">FilterPrice!AI$9</f>
        <v>76</v>
      </c>
      <c r="K368" s="24" t="n">
        <f aca="false">AVERAGE(FilterPrice!AI$10:AI$11)</f>
        <v>100.5</v>
      </c>
      <c r="L368" s="24" t="n">
        <f aca="false">FilterPrice!AI$12</f>
        <v>57</v>
      </c>
      <c r="M368" s="24" t="n">
        <f aca="false">AVERAGE(FilterPrice!AI$13:AI$15)</f>
        <v>55.75</v>
      </c>
      <c r="N368" s="24" t="n">
        <f aca="false">AVERAGE(FilterPrice!AI$4:AI$15)</f>
        <v>66.175</v>
      </c>
      <c r="O368" s="24" t="n">
        <f aca="false">AVERAGE(FilterPrice!AI$16:AI$27)</f>
        <v>58.2708333333333</v>
      </c>
      <c r="P368" s="62" t="n">
        <f aca="false">AVERAGE(FilterPrice!AI$28:AI$40)</f>
        <v>49.2141025641026</v>
      </c>
    </row>
    <row r="369" customFormat="false" ht="12.75" hidden="false" customHeight="false" outlineLevel="0" collapsed="false">
      <c r="C369" s="13" t="n">
        <f aca="false">C368+1</f>
        <v>368</v>
      </c>
      <c r="D369" s="109" t="s">
        <v>23794</v>
      </c>
      <c r="E369" s="111" t="str">
        <f aca="false">FilterPrice!AJ$4</f>
        <v/>
      </c>
      <c r="F369" s="24" t="str">
        <f aca="false">FilterPrice!AJ$5</f>
        <v/>
      </c>
      <c r="G369" s="24" t="n">
        <f aca="false">FilterPrice!AJ$6</f>
        <v>35.5</v>
      </c>
      <c r="H369" s="24" t="n">
        <f aca="false">FilterPrice!AJ$7</f>
        <v>35.5</v>
      </c>
      <c r="I369" s="24" t="n">
        <f aca="false">FilterPrice!AJ$8</f>
        <v>45</v>
      </c>
      <c r="J369" s="24" t="n">
        <f aca="false">FilterPrice!AJ$9</f>
        <v>56.25</v>
      </c>
      <c r="K369" s="24" t="n">
        <f aca="false">AVERAGE(FilterPrice!AJ$10:AJ$11)</f>
        <v>71</v>
      </c>
      <c r="L369" s="24" t="n">
        <f aca="false">FilterPrice!AJ$12</f>
        <v>44.5</v>
      </c>
      <c r="M369" s="24" t="n">
        <f aca="false">AVERAGE(FilterPrice!AJ$13:AJ$15)</f>
        <v>42.25</v>
      </c>
      <c r="N369" s="24" t="n">
        <f aca="false">AVERAGE(FilterPrice!AJ$4:AJ$15)</f>
        <v>48.55</v>
      </c>
      <c r="O369" s="24" t="n">
        <f aca="false">AVERAGE(FilterPrice!AJ$16:AJ$27)</f>
        <v>45</v>
      </c>
      <c r="P369" s="62" t="n">
        <f aca="false">AVERAGE(FilterPrice!AJ$28:AJ$40)</f>
        <v>41.199358974359</v>
      </c>
    </row>
    <row r="370" customFormat="false" ht="12.75" hidden="false" customHeight="false" outlineLevel="0" collapsed="false">
      <c r="C370" s="13" t="n">
        <f aca="false">C369+1</f>
        <v>369</v>
      </c>
      <c r="D370" s="109" t="s">
        <v>23795</v>
      </c>
      <c r="E370" s="111" t="str">
        <f aca="false">FilterPrice!AK$4</f>
        <v/>
      </c>
      <c r="F370" s="24" t="str">
        <f aca="false">FilterPrice!AK$5</f>
        <v/>
      </c>
      <c r="G370" s="24" t="n">
        <f aca="false">FilterPrice!AK$6</f>
        <v>33</v>
      </c>
      <c r="H370" s="24" t="n">
        <f aca="false">FilterPrice!AK$7</f>
        <v>33</v>
      </c>
      <c r="I370" s="24" t="n">
        <f aca="false">FilterPrice!AK$8</f>
        <v>48.25</v>
      </c>
      <c r="J370" s="24" t="n">
        <f aca="false">FilterPrice!AK$9</f>
        <v>74</v>
      </c>
      <c r="K370" s="24" t="n">
        <f aca="false">AVERAGE(FilterPrice!AK$10:AK$11)</f>
        <v>114</v>
      </c>
      <c r="L370" s="24" t="n">
        <f aca="false">FilterPrice!AK$12</f>
        <v>46</v>
      </c>
      <c r="M370" s="24" t="n">
        <f aca="false">AVERAGE(FilterPrice!AK$13:AK$15)</f>
        <v>42</v>
      </c>
      <c r="N370" s="24" t="n">
        <f aca="false">AVERAGE(FilterPrice!AK$4:AK$15)</f>
        <v>58.825</v>
      </c>
      <c r="O370" s="24" t="n">
        <f aca="false">AVERAGE(FilterPrice!AK$16:AK$27)</f>
        <v>50.7291666666667</v>
      </c>
      <c r="P370" s="62" t="n">
        <f aca="false">AVERAGE(FilterPrice!AK$28:AK$40)</f>
        <v>43.2708333333333</v>
      </c>
    </row>
    <row r="371" customFormat="false" ht="12.75" hidden="false" customHeight="false" outlineLevel="0" collapsed="false">
      <c r="C371" s="13" t="n">
        <f aca="false">C370+1</f>
        <v>370</v>
      </c>
      <c r="D371" s="109" t="s">
        <v>23796</v>
      </c>
      <c r="E371" s="111" t="str">
        <f aca="false">FilterPrice!AL$4</f>
        <v/>
      </c>
      <c r="F371" s="24" t="str">
        <f aca="false">FilterPrice!AL$5</f>
        <v/>
      </c>
      <c r="G371" s="24" t="n">
        <f aca="false">FilterPrice!AL$6</f>
        <v>55</v>
      </c>
      <c r="H371" s="24" t="n">
        <f aca="false">FilterPrice!AL$7</f>
        <v>55</v>
      </c>
      <c r="I371" s="24" t="n">
        <f aca="false">FilterPrice!AL$8</f>
        <v>67.25</v>
      </c>
      <c r="J371" s="24" t="n">
        <f aca="false">FilterPrice!AL$9</f>
        <v>86.5</v>
      </c>
      <c r="K371" s="24" t="n">
        <f aca="false">AVERAGE(FilterPrice!AL$10:AL$11)</f>
        <v>127.75</v>
      </c>
      <c r="L371" s="24" t="n">
        <f aca="false">FilterPrice!AL$12</f>
        <v>64.75</v>
      </c>
      <c r="M371" s="24" t="n">
        <f aca="false">AVERAGE(FilterPrice!AL$13:AL$15)</f>
        <v>59.5</v>
      </c>
      <c r="N371" s="24" t="n">
        <f aca="false">AVERAGE(FilterPrice!AL$4:AL$15)</f>
        <v>76.25</v>
      </c>
      <c r="O371" s="24" t="n">
        <f aca="false">AVERAGE(FilterPrice!AL$16:AL$27)</f>
        <v>68.375</v>
      </c>
      <c r="P371" s="62" t="n">
        <f aca="false">AVERAGE(FilterPrice!AL$28:AL$40)</f>
        <v>62.2366025641026</v>
      </c>
    </row>
    <row r="372" customFormat="false" ht="12.75" hidden="false" customHeight="false" outlineLevel="0" collapsed="false">
      <c r="C372" s="13" t="n">
        <f aca="false">C371+1</f>
        <v>371</v>
      </c>
      <c r="D372" s="109" t="s">
        <v>23797</v>
      </c>
      <c r="E372" s="111" t="str">
        <f aca="false">FilterPrice!AM$4</f>
        <v/>
      </c>
      <c r="F372" s="24" t="str">
        <f aca="false">FilterPrice!AM$5</f>
        <v/>
      </c>
      <c r="G372" s="24" t="n">
        <f aca="false">FilterPrice!AM$6</f>
        <v>20</v>
      </c>
      <c r="H372" s="24" t="n">
        <f aca="false">FilterPrice!AM$7</f>
        <v>20</v>
      </c>
      <c r="I372" s="24" t="n">
        <f aca="false">FilterPrice!AM$8</f>
        <v>52</v>
      </c>
      <c r="J372" s="24" t="n">
        <f aca="false">FilterPrice!AM$9</f>
        <v>80</v>
      </c>
      <c r="K372" s="24" t="n">
        <f aca="false">AVERAGE(FilterPrice!AM$10:AM$11)</f>
        <v>120</v>
      </c>
      <c r="L372" s="24" t="n">
        <f aca="false">FilterPrice!AM$12</f>
        <v>46.25</v>
      </c>
      <c r="M372" s="24" t="n">
        <f aca="false">AVERAGE(FilterPrice!AM$13:AM$15)</f>
        <v>42.25</v>
      </c>
      <c r="N372" s="24" t="n">
        <f aca="false">AVERAGE(FilterPrice!AM$4:AM$15)</f>
        <v>58.5</v>
      </c>
      <c r="O372" s="24" t="n">
        <f aca="false">AVERAGE(FilterPrice!AM$16:AM$27)</f>
        <v>50.9587500890096</v>
      </c>
      <c r="P372" s="62" t="n">
        <f aca="false">AVERAGE(FilterPrice!AM$28:AM$40)</f>
        <v>44.3020469714434</v>
      </c>
    </row>
    <row r="373" customFormat="false" ht="12.75" hidden="false" customHeight="false" outlineLevel="0" collapsed="false">
      <c r="C373" s="13" t="n">
        <f aca="false">C372+1</f>
        <v>372</v>
      </c>
      <c r="D373" s="109" t="s">
        <v>23798</v>
      </c>
      <c r="E373" s="111" t="str">
        <f aca="false">FilterPrice!AN$4</f>
        <v/>
      </c>
      <c r="F373" s="24" t="str">
        <f aca="false">FilterPrice!AN$5</f>
        <v/>
      </c>
      <c r="G373" s="24" t="n">
        <f aca="false">FilterPrice!AN$6</f>
        <v>28</v>
      </c>
      <c r="H373" s="24" t="n">
        <f aca="false">FilterPrice!AN$7</f>
        <v>28</v>
      </c>
      <c r="I373" s="24" t="n">
        <f aca="false">FilterPrice!AN$8</f>
        <v>46.75</v>
      </c>
      <c r="J373" s="24" t="n">
        <f aca="false">FilterPrice!AN$9</f>
        <v>73.9999923706055</v>
      </c>
      <c r="K373" s="24" t="n">
        <f aca="false">AVERAGE(FilterPrice!AN$10:AN$11)</f>
        <v>117.25</v>
      </c>
      <c r="L373" s="24" t="n">
        <f aca="false">FilterPrice!AN$12</f>
        <v>43.2500038146973</v>
      </c>
      <c r="M373" s="24" t="n">
        <f aca="false">AVERAGE(FilterPrice!AN$13:AN$15)</f>
        <v>41.5</v>
      </c>
      <c r="N373" s="24" t="n">
        <f aca="false">AVERAGE(FilterPrice!AN$4:AN$15)</f>
        <v>57.8999996185303</v>
      </c>
      <c r="O373" s="24" t="n">
        <f aca="false">AVERAGE(FilterPrice!AN$16:AN$27)</f>
        <v>48.5617799758911</v>
      </c>
      <c r="P373" s="62" t="n">
        <f aca="false">AVERAGE(FilterPrice!AN$28:AN$40)</f>
        <v>43.6687636986757</v>
      </c>
    </row>
    <row r="374" customFormat="false" ht="12.75" hidden="false" customHeight="false" outlineLevel="0" collapsed="false">
      <c r="C374" s="13" t="n">
        <f aca="false">C373+1</f>
        <v>373</v>
      </c>
      <c r="D374" s="109" t="s">
        <v>23799</v>
      </c>
      <c r="E374" s="111" t="str">
        <f aca="false">FilterPrice!AO$4</f>
        <v/>
      </c>
      <c r="F374" s="24" t="str">
        <f aca="false">FilterPrice!AO$5</f>
        <v/>
      </c>
      <c r="G374" s="24" t="n">
        <f aca="false">FilterPrice!AO$6</f>
        <v>37.9969177246094</v>
      </c>
      <c r="H374" s="24" t="n">
        <f aca="false">FilterPrice!AO$7</f>
        <v>37.9969177246094</v>
      </c>
      <c r="I374" s="24" t="n">
        <f aca="false">FilterPrice!AO$8</f>
        <v>43.75</v>
      </c>
      <c r="J374" s="24" t="n">
        <f aca="false">FilterPrice!AO$9</f>
        <v>65.9999923706055</v>
      </c>
      <c r="K374" s="24" t="n">
        <f aca="false">AVERAGE(FilterPrice!AO$10:AO$11)</f>
        <v>101.25</v>
      </c>
      <c r="L374" s="24" t="n">
        <f aca="false">FilterPrice!AO$12</f>
        <v>41.7499961853027</v>
      </c>
      <c r="M374" s="24" t="n">
        <f aca="false">AVERAGE(FilterPrice!AO$13:AO$15)</f>
        <v>39.2730712890625</v>
      </c>
      <c r="N374" s="24" t="n">
        <f aca="false">AVERAGE(FilterPrice!AO$4:AO$15)</f>
        <v>54.7813037872314</v>
      </c>
      <c r="O374" s="24" t="n">
        <f aca="false">AVERAGE(FilterPrice!AO$16:AO$27)</f>
        <v>47.6955715815226</v>
      </c>
      <c r="P374" s="62" t="n">
        <f aca="false">AVERAGE(FilterPrice!AO$28:AO$40)</f>
        <v>45.4661644666623</v>
      </c>
    </row>
    <row r="375" customFormat="false" ht="12.75" hidden="false" customHeight="false" outlineLevel="0" collapsed="false">
      <c r="C375" s="13" t="n">
        <f aca="false">C374+1</f>
        <v>374</v>
      </c>
      <c r="D375" s="109" t="s">
        <v>23800</v>
      </c>
      <c r="E375" s="111" t="str">
        <f aca="false">FilterPrice!AP$4</f>
        <v/>
      </c>
      <c r="F375" s="24" t="str">
        <f aca="false">FilterPrice!AP$5</f>
        <v/>
      </c>
      <c r="G375" s="24" t="n">
        <f aca="false">FilterPrice!AP$6</f>
        <v>38</v>
      </c>
      <c r="H375" s="24" t="n">
        <f aca="false">FilterPrice!AP$7</f>
        <v>38</v>
      </c>
      <c r="I375" s="24" t="n">
        <f aca="false">FilterPrice!AP$8</f>
        <v>49.25</v>
      </c>
      <c r="J375" s="24" t="n">
        <f aca="false">FilterPrice!AP$9</f>
        <v>75.2499923706055</v>
      </c>
      <c r="K375" s="24" t="n">
        <f aca="false">AVERAGE(FilterPrice!AP$10:AP$11)</f>
        <v>117.75</v>
      </c>
      <c r="L375" s="24" t="n">
        <f aca="false">FilterPrice!AP$12</f>
        <v>51.7500038146973</v>
      </c>
      <c r="M375" s="24" t="n">
        <f aca="false">AVERAGE(FilterPrice!AP$13:AP$15)</f>
        <v>44.5</v>
      </c>
      <c r="N375" s="24" t="n">
        <f aca="false">AVERAGE(FilterPrice!AP$4:AP$15)</f>
        <v>62.1249996185303</v>
      </c>
      <c r="O375" s="24" t="n">
        <f aca="false">AVERAGE(FilterPrice!AP$16:AP$27)</f>
        <v>49.6034466425578</v>
      </c>
      <c r="P375" s="62" t="n">
        <f aca="false">AVERAGE(FilterPrice!AP$28:AP$40)</f>
        <v>44.5997733580761</v>
      </c>
    </row>
    <row r="376" customFormat="false" ht="12.75" hidden="false" customHeight="false" outlineLevel="0" collapsed="false">
      <c r="C376" s="13" t="n">
        <f aca="false">C375+1</f>
        <v>375</v>
      </c>
      <c r="D376" s="112" t="s">
        <v>23801</v>
      </c>
      <c r="E376" s="111" t="str">
        <f aca="false">FilterPrice!AQ$4</f>
        <v/>
      </c>
      <c r="F376" s="24" t="str">
        <f aca="false">FilterPrice!AQ$5</f>
        <v/>
      </c>
      <c r="G376" s="24" t="n">
        <f aca="false">FilterPrice!AQ$6</f>
        <v>30</v>
      </c>
      <c r="H376" s="24" t="n">
        <f aca="false">FilterPrice!AQ$7</f>
        <v>30</v>
      </c>
      <c r="I376" s="24" t="n">
        <f aca="false">FilterPrice!AQ$8</f>
        <v>43.75</v>
      </c>
      <c r="J376" s="24" t="n">
        <f aca="false">FilterPrice!AQ$9</f>
        <v>70.4999923706055</v>
      </c>
      <c r="K376" s="24" t="n">
        <f aca="false">AVERAGE(FilterPrice!AQ$10:AQ$11)</f>
        <v>112.75</v>
      </c>
      <c r="L376" s="24" t="n">
        <f aca="false">FilterPrice!AQ$12</f>
        <v>40.9999961853027</v>
      </c>
      <c r="M376" s="24" t="n">
        <f aca="false">AVERAGE(FilterPrice!AQ$13:AQ$15)</f>
        <v>40.5233319600423</v>
      </c>
      <c r="N376" s="24" t="n">
        <f aca="false">AVERAGE(FilterPrice!AQ$4:AQ$15)</f>
        <v>56.2319984436035</v>
      </c>
      <c r="O376" s="24" t="n">
        <f aca="false">AVERAGE(FilterPrice!AQ$16:AQ$27)</f>
        <v>47.1391124725342</v>
      </c>
      <c r="P376" s="62" t="n">
        <f aca="false">AVERAGE(FilterPrice!AQ$28:AQ$40)</f>
        <v>41.8342377677331</v>
      </c>
    </row>
    <row r="377" customFormat="false" ht="12.75" hidden="false" customHeight="false" outlineLevel="0" collapsed="false">
      <c r="C377" s="13" t="n">
        <f aca="false">C376+1</f>
        <v>376</v>
      </c>
      <c r="D377" s="109" t="s">
        <v>23802</v>
      </c>
      <c r="E377" s="111" t="str">
        <f aca="false">FilterPrice!AR$4</f>
        <v/>
      </c>
      <c r="F377" s="24" t="str">
        <f aca="false">FilterPrice!AR$5</f>
        <v/>
      </c>
      <c r="G377" s="24" t="n">
        <f aca="false">FilterPrice!AR$6</f>
        <v>38.5</v>
      </c>
      <c r="H377" s="24" t="n">
        <f aca="false">FilterPrice!AR$7</f>
        <v>38.5</v>
      </c>
      <c r="I377" s="24" t="n">
        <f aca="false">FilterPrice!AR$8</f>
        <v>55.75</v>
      </c>
      <c r="J377" s="24" t="n">
        <f aca="false">FilterPrice!AR$9</f>
        <v>82.5</v>
      </c>
      <c r="K377" s="24" t="n">
        <f aca="false">AVERAGE(FilterPrice!AR$10:AR$11)</f>
        <v>122.75</v>
      </c>
      <c r="L377" s="24" t="n">
        <f aca="false">FilterPrice!AR$12</f>
        <v>49.75</v>
      </c>
      <c r="M377" s="24" t="n">
        <f aca="false">AVERAGE(FilterPrice!AR$13:AR$15)</f>
        <v>45.75</v>
      </c>
      <c r="N377" s="24" t="n">
        <f aca="false">AVERAGE(FilterPrice!AR$4:AR$15)</f>
        <v>64.775</v>
      </c>
      <c r="O377" s="24" t="n">
        <f aca="false">AVERAGE(FilterPrice!AR$16:AR$27)</f>
        <v>52.0200001398722</v>
      </c>
      <c r="P377" s="62" t="n">
        <f aca="false">AVERAGE(FilterPrice!AR$28:AR$40)</f>
        <v>45.361758525555</v>
      </c>
    </row>
    <row r="378" customFormat="false" ht="12.75" hidden="false" customHeight="false" outlineLevel="0" collapsed="false">
      <c r="C378" s="13" t="n">
        <f aca="false">C377+1</f>
        <v>377</v>
      </c>
      <c r="D378" s="104" t="s">
        <v>23803</v>
      </c>
      <c r="E378" s="113" t="str">
        <f aca="false">FilterPrice!AS$4</f>
        <v/>
      </c>
      <c r="F378" s="65" t="str">
        <f aca="false">FilterPrice!AS$5</f>
        <v/>
      </c>
      <c r="G378" s="65" t="n">
        <f aca="false">FilterPrice!AS$6</f>
        <v>43.9999885559082</v>
      </c>
      <c r="H378" s="65" t="n">
        <f aca="false">FilterPrice!AS$7</f>
        <v>43.9999885559082</v>
      </c>
      <c r="I378" s="65" t="n">
        <f aca="false">FilterPrice!AS$8</f>
        <v>58.75</v>
      </c>
      <c r="J378" s="65" t="n">
        <f aca="false">FilterPrice!AS$9</f>
        <v>69</v>
      </c>
      <c r="K378" s="65" t="n">
        <f aca="false">AVERAGE(FilterPrice!AS$10:AS$11)</f>
        <v>93</v>
      </c>
      <c r="L378" s="65" t="n">
        <f aca="false">FilterPrice!AS$12</f>
        <v>55.5000038146973</v>
      </c>
      <c r="M378" s="65" t="n">
        <f aca="false">AVERAGE(FilterPrice!AS$13:AS$15)</f>
        <v>46.4833234151204</v>
      </c>
      <c r="N378" s="65" t="n">
        <f aca="false">AVERAGE(FilterPrice!AS$4:AS$15)</f>
        <v>59.6699951171875</v>
      </c>
      <c r="O378" s="65" t="n">
        <f aca="false">AVERAGE(FilterPrice!AS$16:AS$27)</f>
        <v>47.0866638819377</v>
      </c>
      <c r="P378" s="66" t="n">
        <f aca="false">AVERAGE(FilterPrice!AS$28:AS$40)</f>
        <v>44.4235231106098</v>
      </c>
    </row>
    <row r="379" customFormat="false" ht="12.75" hidden="false" customHeight="false" outlineLevel="0" collapsed="false">
      <c r="A379" s="13" t="n">
        <f aca="false">A366+1</f>
        <v>30</v>
      </c>
      <c r="B379" s="104" t="n">
        <f aca="false">FilterPrice!$A$1</f>
        <v>36981</v>
      </c>
      <c r="C379" s="13" t="n">
        <f aca="false">C378+1</f>
        <v>378</v>
      </c>
      <c r="D379" s="109" t="s">
        <v>23791</v>
      </c>
      <c r="E379" s="110" t="str">
        <f aca="false">FilterPrice!AG$4</f>
        <v/>
      </c>
      <c r="F379" s="59" t="str">
        <f aca="false">FilterPrice!AG$5</f>
        <v/>
      </c>
      <c r="G379" s="59" t="n">
        <f aca="false">FilterPrice!AG$6</f>
        <v>46</v>
      </c>
      <c r="H379" s="59" t="n">
        <f aca="false">FilterPrice!AG$7</f>
        <v>46</v>
      </c>
      <c r="I379" s="59" t="n">
        <f aca="false">FilterPrice!AG$8</f>
        <v>60.25</v>
      </c>
      <c r="J379" s="59" t="n">
        <f aca="false">FilterPrice!AG$9</f>
        <v>76.75</v>
      </c>
      <c r="K379" s="59" t="n">
        <f aca="false">AVERAGE(FilterPrice!AG$10:AG$11)</f>
        <v>112</v>
      </c>
      <c r="L379" s="59" t="n">
        <f aca="false">FilterPrice!AG$12</f>
        <v>59</v>
      </c>
      <c r="M379" s="59" t="n">
        <f aca="false">AVERAGE(FilterPrice!AG$13:AG$15)</f>
        <v>54.5</v>
      </c>
      <c r="N379" s="59" t="n">
        <f aca="false">AVERAGE(FilterPrice!AG$4:AG$15)</f>
        <v>67.55</v>
      </c>
      <c r="O379" s="59" t="n">
        <f aca="false">AVERAGE(FilterPrice!AG$16:AG$27)</f>
        <v>59.9375</v>
      </c>
      <c r="P379" s="60" t="n">
        <f aca="false">AVERAGE(FilterPrice!AG$28:AG$40)</f>
        <v>53.0955128205128</v>
      </c>
    </row>
    <row r="380" customFormat="false" ht="12.75" hidden="false" customHeight="false" outlineLevel="0" collapsed="false">
      <c r="C380" s="13" t="n">
        <f aca="false">C379+1</f>
        <v>379</v>
      </c>
      <c r="D380" s="109" t="s">
        <v>23792</v>
      </c>
      <c r="E380" s="111" t="str">
        <f aca="false">FilterPrice!AH$4</f>
        <v/>
      </c>
      <c r="F380" s="24" t="str">
        <f aca="false">FilterPrice!AH$5</f>
        <v/>
      </c>
      <c r="G380" s="24" t="n">
        <f aca="false">FilterPrice!AH$6</f>
        <v>33</v>
      </c>
      <c r="H380" s="24" t="n">
        <f aca="false">FilterPrice!AH$7</f>
        <v>33</v>
      </c>
      <c r="I380" s="24" t="n">
        <f aca="false">FilterPrice!AH$8</f>
        <v>48.25</v>
      </c>
      <c r="J380" s="24" t="n">
        <f aca="false">FilterPrice!AH$9</f>
        <v>74</v>
      </c>
      <c r="K380" s="24" t="n">
        <f aca="false">AVERAGE(FilterPrice!AH$10:AH$11)</f>
        <v>113.75</v>
      </c>
      <c r="L380" s="24" t="n">
        <f aca="false">FilterPrice!AH$12</f>
        <v>44</v>
      </c>
      <c r="M380" s="24" t="n">
        <f aca="false">AVERAGE(FilterPrice!AH$13:AH$15)</f>
        <v>40.9166666666667</v>
      </c>
      <c r="N380" s="24" t="n">
        <f aca="false">AVERAGE(FilterPrice!AH$4:AH$15)</f>
        <v>58.25</v>
      </c>
      <c r="O380" s="24" t="n">
        <f aca="false">AVERAGE(FilterPrice!AH$16:AH$27)</f>
        <v>50.25</v>
      </c>
      <c r="P380" s="62" t="n">
        <f aca="false">AVERAGE(FilterPrice!AH$28:AH$40)</f>
        <v>45.5446793116056</v>
      </c>
    </row>
    <row r="381" customFormat="false" ht="12.75" hidden="false" customHeight="false" outlineLevel="0" collapsed="false">
      <c r="C381" s="13" t="n">
        <f aca="false">C380+1</f>
        <v>380</v>
      </c>
      <c r="D381" s="109" t="s">
        <v>23793</v>
      </c>
      <c r="E381" s="111" t="str">
        <f aca="false">FilterPrice!AI$4</f>
        <v/>
      </c>
      <c r="F381" s="24" t="str">
        <f aca="false">FilterPrice!AI$5</f>
        <v/>
      </c>
      <c r="G381" s="24" t="n">
        <f aca="false">FilterPrice!AI$6</f>
        <v>51</v>
      </c>
      <c r="H381" s="24" t="n">
        <f aca="false">FilterPrice!AI$7</f>
        <v>51</v>
      </c>
      <c r="I381" s="24" t="n">
        <f aca="false">FilterPrice!AI$8</f>
        <v>58.5</v>
      </c>
      <c r="J381" s="24" t="n">
        <f aca="false">FilterPrice!AI$9</f>
        <v>76</v>
      </c>
      <c r="K381" s="24" t="n">
        <f aca="false">AVERAGE(FilterPrice!AI$10:AI$11)</f>
        <v>100.5</v>
      </c>
      <c r="L381" s="24" t="n">
        <f aca="false">FilterPrice!AI$12</f>
        <v>57</v>
      </c>
      <c r="M381" s="24" t="n">
        <f aca="false">AVERAGE(FilterPrice!AI$13:AI$15)</f>
        <v>55.75</v>
      </c>
      <c r="N381" s="24" t="n">
        <f aca="false">AVERAGE(FilterPrice!AI$4:AI$15)</f>
        <v>66.175</v>
      </c>
      <c r="O381" s="24" t="n">
        <f aca="false">AVERAGE(FilterPrice!AI$16:AI$27)</f>
        <v>58.2708333333333</v>
      </c>
      <c r="P381" s="62" t="n">
        <f aca="false">AVERAGE(FilterPrice!AI$28:AI$40)</f>
        <v>49.2141025641026</v>
      </c>
    </row>
    <row r="382" customFormat="false" ht="12.75" hidden="false" customHeight="false" outlineLevel="0" collapsed="false">
      <c r="C382" s="13" t="n">
        <f aca="false">C381+1</f>
        <v>381</v>
      </c>
      <c r="D382" s="109" t="s">
        <v>23794</v>
      </c>
      <c r="E382" s="111" t="str">
        <f aca="false">FilterPrice!AJ$4</f>
        <v/>
      </c>
      <c r="F382" s="24" t="str">
        <f aca="false">FilterPrice!AJ$5</f>
        <v/>
      </c>
      <c r="G382" s="24" t="n">
        <f aca="false">FilterPrice!AJ$6</f>
        <v>35.5</v>
      </c>
      <c r="H382" s="24" t="n">
        <f aca="false">FilterPrice!AJ$7</f>
        <v>35.5</v>
      </c>
      <c r="I382" s="24" t="n">
        <f aca="false">FilterPrice!AJ$8</f>
        <v>45</v>
      </c>
      <c r="J382" s="24" t="n">
        <f aca="false">FilterPrice!AJ$9</f>
        <v>56.25</v>
      </c>
      <c r="K382" s="24" t="n">
        <f aca="false">AVERAGE(FilterPrice!AJ$10:AJ$11)</f>
        <v>71</v>
      </c>
      <c r="L382" s="24" t="n">
        <f aca="false">FilterPrice!AJ$12</f>
        <v>44.5</v>
      </c>
      <c r="M382" s="24" t="n">
        <f aca="false">AVERAGE(FilterPrice!AJ$13:AJ$15)</f>
        <v>42.25</v>
      </c>
      <c r="N382" s="24" t="n">
        <f aca="false">AVERAGE(FilterPrice!AJ$4:AJ$15)</f>
        <v>48.55</v>
      </c>
      <c r="O382" s="24" t="n">
        <f aca="false">AVERAGE(FilterPrice!AJ$16:AJ$27)</f>
        <v>45</v>
      </c>
      <c r="P382" s="62" t="n">
        <f aca="false">AVERAGE(FilterPrice!AJ$28:AJ$40)</f>
        <v>41.199358974359</v>
      </c>
    </row>
    <row r="383" customFormat="false" ht="12.75" hidden="false" customHeight="false" outlineLevel="0" collapsed="false">
      <c r="C383" s="13" t="n">
        <f aca="false">C382+1</f>
        <v>382</v>
      </c>
      <c r="D383" s="109" t="s">
        <v>23795</v>
      </c>
      <c r="E383" s="111" t="str">
        <f aca="false">FilterPrice!AK$4</f>
        <v/>
      </c>
      <c r="F383" s="24" t="str">
        <f aca="false">FilterPrice!AK$5</f>
        <v/>
      </c>
      <c r="G383" s="24" t="n">
        <f aca="false">FilterPrice!AK$6</f>
        <v>33</v>
      </c>
      <c r="H383" s="24" t="n">
        <f aca="false">FilterPrice!AK$7</f>
        <v>33</v>
      </c>
      <c r="I383" s="24" t="n">
        <f aca="false">FilterPrice!AK$8</f>
        <v>48.25</v>
      </c>
      <c r="J383" s="24" t="n">
        <f aca="false">FilterPrice!AK$9</f>
        <v>74</v>
      </c>
      <c r="K383" s="24" t="n">
        <f aca="false">AVERAGE(FilterPrice!AK$10:AK$11)</f>
        <v>114</v>
      </c>
      <c r="L383" s="24" t="n">
        <f aca="false">FilterPrice!AK$12</f>
        <v>46</v>
      </c>
      <c r="M383" s="24" t="n">
        <f aca="false">AVERAGE(FilterPrice!AK$13:AK$15)</f>
        <v>42</v>
      </c>
      <c r="N383" s="24" t="n">
        <f aca="false">AVERAGE(FilterPrice!AK$4:AK$15)</f>
        <v>58.825</v>
      </c>
      <c r="O383" s="24" t="n">
        <f aca="false">AVERAGE(FilterPrice!AK$16:AK$27)</f>
        <v>50.7291666666667</v>
      </c>
      <c r="P383" s="62" t="n">
        <f aca="false">AVERAGE(FilterPrice!AK$28:AK$40)</f>
        <v>43.2708333333333</v>
      </c>
    </row>
    <row r="384" customFormat="false" ht="12.75" hidden="false" customHeight="false" outlineLevel="0" collapsed="false">
      <c r="C384" s="13" t="n">
        <f aca="false">C383+1</f>
        <v>383</v>
      </c>
      <c r="D384" s="109" t="s">
        <v>23796</v>
      </c>
      <c r="E384" s="111" t="str">
        <f aca="false">FilterPrice!AL$4</f>
        <v/>
      </c>
      <c r="F384" s="24" t="str">
        <f aca="false">FilterPrice!AL$5</f>
        <v/>
      </c>
      <c r="G384" s="24" t="n">
        <f aca="false">FilterPrice!AL$6</f>
        <v>55</v>
      </c>
      <c r="H384" s="24" t="n">
        <f aca="false">FilterPrice!AL$7</f>
        <v>55</v>
      </c>
      <c r="I384" s="24" t="n">
        <f aca="false">FilterPrice!AL$8</f>
        <v>67.25</v>
      </c>
      <c r="J384" s="24" t="n">
        <f aca="false">FilterPrice!AL$9</f>
        <v>86.5</v>
      </c>
      <c r="K384" s="24" t="n">
        <f aca="false">AVERAGE(FilterPrice!AL$10:AL$11)</f>
        <v>127.75</v>
      </c>
      <c r="L384" s="24" t="n">
        <f aca="false">FilterPrice!AL$12</f>
        <v>64.75</v>
      </c>
      <c r="M384" s="24" t="n">
        <f aca="false">AVERAGE(FilterPrice!AL$13:AL$15)</f>
        <v>59.5</v>
      </c>
      <c r="N384" s="24" t="n">
        <f aca="false">AVERAGE(FilterPrice!AL$4:AL$15)</f>
        <v>76.25</v>
      </c>
      <c r="O384" s="24" t="n">
        <f aca="false">AVERAGE(FilterPrice!AL$16:AL$27)</f>
        <v>68.375</v>
      </c>
      <c r="P384" s="62" t="n">
        <f aca="false">AVERAGE(FilterPrice!AL$28:AL$40)</f>
        <v>62.2366025641026</v>
      </c>
    </row>
    <row r="385" customFormat="false" ht="12.75" hidden="false" customHeight="false" outlineLevel="0" collapsed="false">
      <c r="C385" s="13" t="n">
        <f aca="false">C384+1</f>
        <v>384</v>
      </c>
      <c r="D385" s="109" t="s">
        <v>23797</v>
      </c>
      <c r="E385" s="111" t="str">
        <f aca="false">FilterPrice!AM$4</f>
        <v/>
      </c>
      <c r="F385" s="24" t="str">
        <f aca="false">FilterPrice!AM$5</f>
        <v/>
      </c>
      <c r="G385" s="24" t="n">
        <f aca="false">FilterPrice!AM$6</f>
        <v>20</v>
      </c>
      <c r="H385" s="24" t="n">
        <f aca="false">FilterPrice!AM$7</f>
        <v>20</v>
      </c>
      <c r="I385" s="24" t="n">
        <f aca="false">FilterPrice!AM$8</f>
        <v>52</v>
      </c>
      <c r="J385" s="24" t="n">
        <f aca="false">FilterPrice!AM$9</f>
        <v>80</v>
      </c>
      <c r="K385" s="24" t="n">
        <f aca="false">AVERAGE(FilterPrice!AM$10:AM$11)</f>
        <v>120</v>
      </c>
      <c r="L385" s="24" t="n">
        <f aca="false">FilterPrice!AM$12</f>
        <v>46.25</v>
      </c>
      <c r="M385" s="24" t="n">
        <f aca="false">AVERAGE(FilterPrice!AM$13:AM$15)</f>
        <v>42.25</v>
      </c>
      <c r="N385" s="24" t="n">
        <f aca="false">AVERAGE(FilterPrice!AM$4:AM$15)</f>
        <v>58.5</v>
      </c>
      <c r="O385" s="24" t="n">
        <f aca="false">AVERAGE(FilterPrice!AM$16:AM$27)</f>
        <v>50.9587500890096</v>
      </c>
      <c r="P385" s="62" t="n">
        <f aca="false">AVERAGE(FilterPrice!AM$28:AM$40)</f>
        <v>44.3020469714434</v>
      </c>
    </row>
    <row r="386" customFormat="false" ht="12.75" hidden="false" customHeight="false" outlineLevel="0" collapsed="false">
      <c r="C386" s="13" t="n">
        <f aca="false">C385+1</f>
        <v>385</v>
      </c>
      <c r="D386" s="109" t="s">
        <v>23798</v>
      </c>
      <c r="E386" s="111" t="str">
        <f aca="false">FilterPrice!AN$4</f>
        <v/>
      </c>
      <c r="F386" s="24" t="str">
        <f aca="false">FilterPrice!AN$5</f>
        <v/>
      </c>
      <c r="G386" s="24" t="n">
        <f aca="false">FilterPrice!AN$6</f>
        <v>28</v>
      </c>
      <c r="H386" s="24" t="n">
        <f aca="false">FilterPrice!AN$7</f>
        <v>28</v>
      </c>
      <c r="I386" s="24" t="n">
        <f aca="false">FilterPrice!AN$8</f>
        <v>46.75</v>
      </c>
      <c r="J386" s="24" t="n">
        <f aca="false">FilterPrice!AN$9</f>
        <v>73.9999923706055</v>
      </c>
      <c r="K386" s="24" t="n">
        <f aca="false">AVERAGE(FilterPrice!AN$10:AN$11)</f>
        <v>117.25</v>
      </c>
      <c r="L386" s="24" t="n">
        <f aca="false">FilterPrice!AN$12</f>
        <v>43.2500038146973</v>
      </c>
      <c r="M386" s="24" t="n">
        <f aca="false">AVERAGE(FilterPrice!AN$13:AN$15)</f>
        <v>41.5</v>
      </c>
      <c r="N386" s="24" t="n">
        <f aca="false">AVERAGE(FilterPrice!AN$4:AN$15)</f>
        <v>57.8999996185303</v>
      </c>
      <c r="O386" s="24" t="n">
        <f aca="false">AVERAGE(FilterPrice!AN$16:AN$27)</f>
        <v>48.5617799758911</v>
      </c>
      <c r="P386" s="62" t="n">
        <f aca="false">AVERAGE(FilterPrice!AN$28:AN$40)</f>
        <v>43.6687636986757</v>
      </c>
    </row>
    <row r="387" customFormat="false" ht="12.75" hidden="false" customHeight="false" outlineLevel="0" collapsed="false">
      <c r="C387" s="13" t="n">
        <f aca="false">C386+1</f>
        <v>386</v>
      </c>
      <c r="D387" s="109" t="s">
        <v>23799</v>
      </c>
      <c r="E387" s="111" t="str">
        <f aca="false">FilterPrice!AO$4</f>
        <v/>
      </c>
      <c r="F387" s="24" t="str">
        <f aca="false">FilterPrice!AO$5</f>
        <v/>
      </c>
      <c r="G387" s="24" t="n">
        <f aca="false">FilterPrice!AO$6</f>
        <v>37.9969177246094</v>
      </c>
      <c r="H387" s="24" t="n">
        <f aca="false">FilterPrice!AO$7</f>
        <v>37.9969177246094</v>
      </c>
      <c r="I387" s="24" t="n">
        <f aca="false">FilterPrice!AO$8</f>
        <v>43.75</v>
      </c>
      <c r="J387" s="24" t="n">
        <f aca="false">FilterPrice!AO$9</f>
        <v>65.9999923706055</v>
      </c>
      <c r="K387" s="24" t="n">
        <f aca="false">AVERAGE(FilterPrice!AO$10:AO$11)</f>
        <v>101.25</v>
      </c>
      <c r="L387" s="24" t="n">
        <f aca="false">FilterPrice!AO$12</f>
        <v>41.7499961853027</v>
      </c>
      <c r="M387" s="24" t="n">
        <f aca="false">AVERAGE(FilterPrice!AO$13:AO$15)</f>
        <v>39.2730712890625</v>
      </c>
      <c r="N387" s="24" t="n">
        <f aca="false">AVERAGE(FilterPrice!AO$4:AO$15)</f>
        <v>54.7813037872314</v>
      </c>
      <c r="O387" s="24" t="n">
        <f aca="false">AVERAGE(FilterPrice!AO$16:AO$27)</f>
        <v>47.6955715815226</v>
      </c>
      <c r="P387" s="62" t="n">
        <f aca="false">AVERAGE(FilterPrice!AO$28:AO$40)</f>
        <v>45.4661644666623</v>
      </c>
    </row>
    <row r="388" customFormat="false" ht="12.75" hidden="false" customHeight="false" outlineLevel="0" collapsed="false">
      <c r="C388" s="13" t="n">
        <f aca="false">C387+1</f>
        <v>387</v>
      </c>
      <c r="D388" s="109" t="s">
        <v>23800</v>
      </c>
      <c r="E388" s="111" t="str">
        <f aca="false">FilterPrice!AP$4</f>
        <v/>
      </c>
      <c r="F388" s="24" t="str">
        <f aca="false">FilterPrice!AP$5</f>
        <v/>
      </c>
      <c r="G388" s="24" t="n">
        <f aca="false">FilterPrice!AP$6</f>
        <v>38</v>
      </c>
      <c r="H388" s="24" t="n">
        <f aca="false">FilterPrice!AP$7</f>
        <v>38</v>
      </c>
      <c r="I388" s="24" t="n">
        <f aca="false">FilterPrice!AP$8</f>
        <v>49.25</v>
      </c>
      <c r="J388" s="24" t="n">
        <f aca="false">FilterPrice!AP$9</f>
        <v>75.2499923706055</v>
      </c>
      <c r="K388" s="24" t="n">
        <f aca="false">AVERAGE(FilterPrice!AP$10:AP$11)</f>
        <v>117.75</v>
      </c>
      <c r="L388" s="24" t="n">
        <f aca="false">FilterPrice!AP$12</f>
        <v>51.7500038146973</v>
      </c>
      <c r="M388" s="24" t="n">
        <f aca="false">AVERAGE(FilterPrice!AP$13:AP$15)</f>
        <v>44.5</v>
      </c>
      <c r="N388" s="24" t="n">
        <f aca="false">AVERAGE(FilterPrice!AP$4:AP$15)</f>
        <v>62.1249996185303</v>
      </c>
      <c r="O388" s="24" t="n">
        <f aca="false">AVERAGE(FilterPrice!AP$16:AP$27)</f>
        <v>49.6034466425578</v>
      </c>
      <c r="P388" s="62" t="n">
        <f aca="false">AVERAGE(FilterPrice!AP$28:AP$40)</f>
        <v>44.5997733580761</v>
      </c>
    </row>
    <row r="389" customFormat="false" ht="12.75" hidden="false" customHeight="false" outlineLevel="0" collapsed="false">
      <c r="C389" s="13" t="n">
        <f aca="false">C388+1</f>
        <v>388</v>
      </c>
      <c r="D389" s="112" t="s">
        <v>23801</v>
      </c>
      <c r="E389" s="111" t="str">
        <f aca="false">FilterPrice!AQ$4</f>
        <v/>
      </c>
      <c r="F389" s="24" t="str">
        <f aca="false">FilterPrice!AQ$5</f>
        <v/>
      </c>
      <c r="G389" s="24" t="n">
        <f aca="false">FilterPrice!AQ$6</f>
        <v>30</v>
      </c>
      <c r="H389" s="24" t="n">
        <f aca="false">FilterPrice!AQ$7</f>
        <v>30</v>
      </c>
      <c r="I389" s="24" t="n">
        <f aca="false">FilterPrice!AQ$8</f>
        <v>43.75</v>
      </c>
      <c r="J389" s="24" t="n">
        <f aca="false">FilterPrice!AQ$9</f>
        <v>70.4999923706055</v>
      </c>
      <c r="K389" s="24" t="n">
        <f aca="false">AVERAGE(FilterPrice!AQ$10:AQ$11)</f>
        <v>112.75</v>
      </c>
      <c r="L389" s="24" t="n">
        <f aca="false">FilterPrice!AQ$12</f>
        <v>40.9999961853027</v>
      </c>
      <c r="M389" s="24" t="n">
        <f aca="false">AVERAGE(FilterPrice!AQ$13:AQ$15)</f>
        <v>40.5233319600423</v>
      </c>
      <c r="N389" s="24" t="n">
        <f aca="false">AVERAGE(FilterPrice!AQ$4:AQ$15)</f>
        <v>56.2319984436035</v>
      </c>
      <c r="O389" s="24" t="n">
        <f aca="false">AVERAGE(FilterPrice!AQ$16:AQ$27)</f>
        <v>47.1391124725342</v>
      </c>
      <c r="P389" s="62" t="n">
        <f aca="false">AVERAGE(FilterPrice!AQ$28:AQ$40)</f>
        <v>41.8342377677331</v>
      </c>
    </row>
    <row r="390" customFormat="false" ht="12.75" hidden="false" customHeight="false" outlineLevel="0" collapsed="false">
      <c r="C390" s="13" t="n">
        <f aca="false">C389+1</f>
        <v>389</v>
      </c>
      <c r="D390" s="109" t="s">
        <v>23802</v>
      </c>
      <c r="E390" s="111" t="str">
        <f aca="false">FilterPrice!AR$4</f>
        <v/>
      </c>
      <c r="F390" s="24" t="str">
        <f aca="false">FilterPrice!AR$5</f>
        <v/>
      </c>
      <c r="G390" s="24" t="n">
        <f aca="false">FilterPrice!AR$6</f>
        <v>38.5</v>
      </c>
      <c r="H390" s="24" t="n">
        <f aca="false">FilterPrice!AR$7</f>
        <v>38.5</v>
      </c>
      <c r="I390" s="24" t="n">
        <f aca="false">FilterPrice!AR$8</f>
        <v>55.75</v>
      </c>
      <c r="J390" s="24" t="n">
        <f aca="false">FilterPrice!AR$9</f>
        <v>82.5</v>
      </c>
      <c r="K390" s="24" t="n">
        <f aca="false">AVERAGE(FilterPrice!AR$10:AR$11)</f>
        <v>122.75</v>
      </c>
      <c r="L390" s="24" t="n">
        <f aca="false">FilterPrice!AR$12</f>
        <v>49.75</v>
      </c>
      <c r="M390" s="24" t="n">
        <f aca="false">AVERAGE(FilterPrice!AR$13:AR$15)</f>
        <v>45.75</v>
      </c>
      <c r="N390" s="24" t="n">
        <f aca="false">AVERAGE(FilterPrice!AR$4:AR$15)</f>
        <v>64.775</v>
      </c>
      <c r="O390" s="24" t="n">
        <f aca="false">AVERAGE(FilterPrice!AR$16:AR$27)</f>
        <v>52.0200001398722</v>
      </c>
      <c r="P390" s="62" t="n">
        <f aca="false">AVERAGE(FilterPrice!AR$28:AR$40)</f>
        <v>45.361758525555</v>
      </c>
    </row>
    <row r="391" customFormat="false" ht="12.75" hidden="false" customHeight="false" outlineLevel="0" collapsed="false">
      <c r="C391" s="13" t="n">
        <f aca="false">C390+1</f>
        <v>390</v>
      </c>
      <c r="D391" s="104" t="s">
        <v>23803</v>
      </c>
      <c r="E391" s="113" t="str">
        <f aca="false">FilterPrice!AS$4</f>
        <v/>
      </c>
      <c r="F391" s="65" t="str">
        <f aca="false">FilterPrice!AS$5</f>
        <v/>
      </c>
      <c r="G391" s="65" t="n">
        <f aca="false">FilterPrice!AS$6</f>
        <v>43.9999885559082</v>
      </c>
      <c r="H391" s="65" t="n">
        <f aca="false">FilterPrice!AS$7</f>
        <v>43.9999885559082</v>
      </c>
      <c r="I391" s="65" t="n">
        <f aca="false">FilterPrice!AS$8</f>
        <v>58.75</v>
      </c>
      <c r="J391" s="65" t="n">
        <f aca="false">FilterPrice!AS$9</f>
        <v>69</v>
      </c>
      <c r="K391" s="65" t="n">
        <f aca="false">AVERAGE(FilterPrice!AS$10:AS$11)</f>
        <v>93</v>
      </c>
      <c r="L391" s="65" t="n">
        <f aca="false">FilterPrice!AS$12</f>
        <v>55.5000038146973</v>
      </c>
      <c r="M391" s="65" t="n">
        <f aca="false">AVERAGE(FilterPrice!AS$13:AS$15)</f>
        <v>46.4833234151204</v>
      </c>
      <c r="N391" s="65" t="n">
        <f aca="false">AVERAGE(FilterPrice!AS$4:AS$15)</f>
        <v>59.6699951171875</v>
      </c>
      <c r="O391" s="65" t="n">
        <f aca="false">AVERAGE(FilterPrice!AS$16:AS$27)</f>
        <v>47.0866638819377</v>
      </c>
      <c r="P391" s="66" t="n">
        <f aca="false">AVERAGE(FilterPrice!AS$28:AS$40)</f>
        <v>44.4235231106098</v>
      </c>
    </row>
    <row r="392" customFormat="false" ht="12.75" hidden="false" customHeight="false" outlineLevel="0" collapsed="false">
      <c r="A392" s="13" t="n">
        <f aca="false">A379+1</f>
        <v>31</v>
      </c>
      <c r="B392" s="104" t="n">
        <f aca="false">FilterPrice!$A$1</f>
        <v>36981</v>
      </c>
      <c r="C392" s="13" t="n">
        <f aca="false">C391+1</f>
        <v>391</v>
      </c>
      <c r="D392" s="109" t="s">
        <v>23791</v>
      </c>
      <c r="E392" s="110" t="str">
        <f aca="false">FilterPrice!AG$4</f>
        <v/>
      </c>
      <c r="F392" s="59" t="str">
        <f aca="false">FilterPrice!AG$5</f>
        <v/>
      </c>
      <c r="G392" s="59" t="n">
        <f aca="false">FilterPrice!AG$6</f>
        <v>46</v>
      </c>
      <c r="H392" s="59" t="n">
        <f aca="false">FilterPrice!AG$7</f>
        <v>46</v>
      </c>
      <c r="I392" s="59" t="n">
        <f aca="false">FilterPrice!AG$8</f>
        <v>60.25</v>
      </c>
      <c r="J392" s="59" t="n">
        <f aca="false">FilterPrice!AG$9</f>
        <v>76.75</v>
      </c>
      <c r="K392" s="59" t="n">
        <f aca="false">AVERAGE(FilterPrice!AG$10:AG$11)</f>
        <v>112</v>
      </c>
      <c r="L392" s="59" t="n">
        <f aca="false">FilterPrice!AG$12</f>
        <v>59</v>
      </c>
      <c r="M392" s="59" t="n">
        <f aca="false">AVERAGE(FilterPrice!AG$13:AG$15)</f>
        <v>54.5</v>
      </c>
      <c r="N392" s="59" t="n">
        <f aca="false">AVERAGE(FilterPrice!AG$4:AG$15)</f>
        <v>67.55</v>
      </c>
      <c r="O392" s="59" t="n">
        <f aca="false">AVERAGE(FilterPrice!AG$16:AG$27)</f>
        <v>59.9375</v>
      </c>
      <c r="P392" s="60" t="n">
        <f aca="false">AVERAGE(FilterPrice!AG$28:AG$40)</f>
        <v>53.0955128205128</v>
      </c>
    </row>
    <row r="393" customFormat="false" ht="12.75" hidden="false" customHeight="false" outlineLevel="0" collapsed="false">
      <c r="C393" s="13" t="n">
        <f aca="false">C392+1</f>
        <v>392</v>
      </c>
      <c r="D393" s="109" t="s">
        <v>23792</v>
      </c>
      <c r="E393" s="111" t="str">
        <f aca="false">FilterPrice!AH$4</f>
        <v/>
      </c>
      <c r="F393" s="24" t="str">
        <f aca="false">FilterPrice!AH$5</f>
        <v/>
      </c>
      <c r="G393" s="24" t="n">
        <f aca="false">FilterPrice!AH$6</f>
        <v>33</v>
      </c>
      <c r="H393" s="24" t="n">
        <f aca="false">FilterPrice!AH$7</f>
        <v>33</v>
      </c>
      <c r="I393" s="24" t="n">
        <f aca="false">FilterPrice!AH$8</f>
        <v>48.25</v>
      </c>
      <c r="J393" s="24" t="n">
        <f aca="false">FilterPrice!AH$9</f>
        <v>74</v>
      </c>
      <c r="K393" s="24" t="n">
        <f aca="false">AVERAGE(FilterPrice!AH$10:AH$11)</f>
        <v>113.75</v>
      </c>
      <c r="L393" s="24" t="n">
        <f aca="false">FilterPrice!AH$12</f>
        <v>44</v>
      </c>
      <c r="M393" s="24" t="n">
        <f aca="false">AVERAGE(FilterPrice!AH$13:AH$15)</f>
        <v>40.9166666666667</v>
      </c>
      <c r="N393" s="24" t="n">
        <f aca="false">AVERAGE(FilterPrice!AH$4:AH$15)</f>
        <v>58.25</v>
      </c>
      <c r="O393" s="24" t="n">
        <f aca="false">AVERAGE(FilterPrice!AH$16:AH$27)</f>
        <v>50.25</v>
      </c>
      <c r="P393" s="62" t="n">
        <f aca="false">AVERAGE(FilterPrice!AH$28:AH$40)</f>
        <v>45.5446793116056</v>
      </c>
    </row>
    <row r="394" customFormat="false" ht="12.75" hidden="false" customHeight="false" outlineLevel="0" collapsed="false">
      <c r="C394" s="13" t="n">
        <f aca="false">C393+1</f>
        <v>393</v>
      </c>
      <c r="D394" s="109" t="s">
        <v>23793</v>
      </c>
      <c r="E394" s="111" t="str">
        <f aca="false">FilterPrice!AI$4</f>
        <v/>
      </c>
      <c r="F394" s="24" t="str">
        <f aca="false">FilterPrice!AI$5</f>
        <v/>
      </c>
      <c r="G394" s="24" t="n">
        <f aca="false">FilterPrice!AI$6</f>
        <v>51</v>
      </c>
      <c r="H394" s="24" t="n">
        <f aca="false">FilterPrice!AI$7</f>
        <v>51</v>
      </c>
      <c r="I394" s="24" t="n">
        <f aca="false">FilterPrice!AI$8</f>
        <v>58.5</v>
      </c>
      <c r="J394" s="24" t="n">
        <f aca="false">FilterPrice!AI$9</f>
        <v>76</v>
      </c>
      <c r="K394" s="24" t="n">
        <f aca="false">AVERAGE(FilterPrice!AI$10:AI$11)</f>
        <v>100.5</v>
      </c>
      <c r="L394" s="24" t="n">
        <f aca="false">FilterPrice!AI$12</f>
        <v>57</v>
      </c>
      <c r="M394" s="24" t="n">
        <f aca="false">AVERAGE(FilterPrice!AI$13:AI$15)</f>
        <v>55.75</v>
      </c>
      <c r="N394" s="24" t="n">
        <f aca="false">AVERAGE(FilterPrice!AI$4:AI$15)</f>
        <v>66.175</v>
      </c>
      <c r="O394" s="24" t="n">
        <f aca="false">AVERAGE(FilterPrice!AI$16:AI$27)</f>
        <v>58.2708333333333</v>
      </c>
      <c r="P394" s="62" t="n">
        <f aca="false">AVERAGE(FilterPrice!AI$28:AI$40)</f>
        <v>49.2141025641026</v>
      </c>
    </row>
    <row r="395" customFormat="false" ht="12.75" hidden="false" customHeight="false" outlineLevel="0" collapsed="false">
      <c r="C395" s="13" t="n">
        <f aca="false">C394+1</f>
        <v>394</v>
      </c>
      <c r="D395" s="109" t="s">
        <v>23794</v>
      </c>
      <c r="E395" s="111" t="str">
        <f aca="false">FilterPrice!AJ$4</f>
        <v/>
      </c>
      <c r="F395" s="24" t="str">
        <f aca="false">FilterPrice!AJ$5</f>
        <v/>
      </c>
      <c r="G395" s="24" t="n">
        <f aca="false">FilterPrice!AJ$6</f>
        <v>35.5</v>
      </c>
      <c r="H395" s="24" t="n">
        <f aca="false">FilterPrice!AJ$7</f>
        <v>35.5</v>
      </c>
      <c r="I395" s="24" t="n">
        <f aca="false">FilterPrice!AJ$8</f>
        <v>45</v>
      </c>
      <c r="J395" s="24" t="n">
        <f aca="false">FilterPrice!AJ$9</f>
        <v>56.25</v>
      </c>
      <c r="K395" s="24" t="n">
        <f aca="false">AVERAGE(FilterPrice!AJ$10:AJ$11)</f>
        <v>71</v>
      </c>
      <c r="L395" s="24" t="n">
        <f aca="false">FilterPrice!AJ$12</f>
        <v>44.5</v>
      </c>
      <c r="M395" s="24" t="n">
        <f aca="false">AVERAGE(FilterPrice!AJ$13:AJ$15)</f>
        <v>42.25</v>
      </c>
      <c r="N395" s="24" t="n">
        <f aca="false">AVERAGE(FilterPrice!AJ$4:AJ$15)</f>
        <v>48.55</v>
      </c>
      <c r="O395" s="24" t="n">
        <f aca="false">AVERAGE(FilterPrice!AJ$16:AJ$27)</f>
        <v>45</v>
      </c>
      <c r="P395" s="62" t="n">
        <f aca="false">AVERAGE(FilterPrice!AJ$28:AJ$40)</f>
        <v>41.199358974359</v>
      </c>
    </row>
    <row r="396" customFormat="false" ht="12.75" hidden="false" customHeight="false" outlineLevel="0" collapsed="false">
      <c r="C396" s="13" t="n">
        <f aca="false">C395+1</f>
        <v>395</v>
      </c>
      <c r="D396" s="109" t="s">
        <v>23795</v>
      </c>
      <c r="E396" s="111" t="str">
        <f aca="false">FilterPrice!AK$4</f>
        <v/>
      </c>
      <c r="F396" s="24" t="str">
        <f aca="false">FilterPrice!AK$5</f>
        <v/>
      </c>
      <c r="G396" s="24" t="n">
        <f aca="false">FilterPrice!AK$6</f>
        <v>33</v>
      </c>
      <c r="H396" s="24" t="n">
        <f aca="false">FilterPrice!AK$7</f>
        <v>33</v>
      </c>
      <c r="I396" s="24" t="n">
        <f aca="false">FilterPrice!AK$8</f>
        <v>48.25</v>
      </c>
      <c r="J396" s="24" t="n">
        <f aca="false">FilterPrice!AK$9</f>
        <v>74</v>
      </c>
      <c r="K396" s="24" t="n">
        <f aca="false">AVERAGE(FilterPrice!AK$10:AK$11)</f>
        <v>114</v>
      </c>
      <c r="L396" s="24" t="n">
        <f aca="false">FilterPrice!AK$12</f>
        <v>46</v>
      </c>
      <c r="M396" s="24" t="n">
        <f aca="false">AVERAGE(FilterPrice!AK$13:AK$15)</f>
        <v>42</v>
      </c>
      <c r="N396" s="24" t="n">
        <f aca="false">AVERAGE(FilterPrice!AK$4:AK$15)</f>
        <v>58.825</v>
      </c>
      <c r="O396" s="24" t="n">
        <f aca="false">AVERAGE(FilterPrice!AK$16:AK$27)</f>
        <v>50.7291666666667</v>
      </c>
      <c r="P396" s="62" t="n">
        <f aca="false">AVERAGE(FilterPrice!AK$28:AK$40)</f>
        <v>43.2708333333333</v>
      </c>
    </row>
    <row r="397" customFormat="false" ht="12.75" hidden="false" customHeight="false" outlineLevel="0" collapsed="false">
      <c r="C397" s="13" t="n">
        <f aca="false">C396+1</f>
        <v>396</v>
      </c>
      <c r="D397" s="109" t="s">
        <v>23796</v>
      </c>
      <c r="E397" s="111" t="str">
        <f aca="false">FilterPrice!AL$4</f>
        <v/>
      </c>
      <c r="F397" s="24" t="str">
        <f aca="false">FilterPrice!AL$5</f>
        <v/>
      </c>
      <c r="G397" s="24" t="n">
        <f aca="false">FilterPrice!AL$6</f>
        <v>55</v>
      </c>
      <c r="H397" s="24" t="n">
        <f aca="false">FilterPrice!AL$7</f>
        <v>55</v>
      </c>
      <c r="I397" s="24" t="n">
        <f aca="false">FilterPrice!AL$8</f>
        <v>67.25</v>
      </c>
      <c r="J397" s="24" t="n">
        <f aca="false">FilterPrice!AL$9</f>
        <v>86.5</v>
      </c>
      <c r="K397" s="24" t="n">
        <f aca="false">AVERAGE(FilterPrice!AL$10:AL$11)</f>
        <v>127.75</v>
      </c>
      <c r="L397" s="24" t="n">
        <f aca="false">FilterPrice!AL$12</f>
        <v>64.75</v>
      </c>
      <c r="M397" s="24" t="n">
        <f aca="false">AVERAGE(FilterPrice!AL$13:AL$15)</f>
        <v>59.5</v>
      </c>
      <c r="N397" s="24" t="n">
        <f aca="false">AVERAGE(FilterPrice!AL$4:AL$15)</f>
        <v>76.25</v>
      </c>
      <c r="O397" s="24" t="n">
        <f aca="false">AVERAGE(FilterPrice!AL$16:AL$27)</f>
        <v>68.375</v>
      </c>
      <c r="P397" s="62" t="n">
        <f aca="false">AVERAGE(FilterPrice!AL$28:AL$40)</f>
        <v>62.2366025641026</v>
      </c>
    </row>
    <row r="398" customFormat="false" ht="12.75" hidden="false" customHeight="false" outlineLevel="0" collapsed="false">
      <c r="C398" s="13" t="n">
        <f aca="false">C397+1</f>
        <v>397</v>
      </c>
      <c r="D398" s="109" t="s">
        <v>23797</v>
      </c>
      <c r="E398" s="111" t="str">
        <f aca="false">FilterPrice!AM$4</f>
        <v/>
      </c>
      <c r="F398" s="24" t="str">
        <f aca="false">FilterPrice!AM$5</f>
        <v/>
      </c>
      <c r="G398" s="24" t="n">
        <f aca="false">FilterPrice!AM$6</f>
        <v>20</v>
      </c>
      <c r="H398" s="24" t="n">
        <f aca="false">FilterPrice!AM$7</f>
        <v>20</v>
      </c>
      <c r="I398" s="24" t="n">
        <f aca="false">FilterPrice!AM$8</f>
        <v>52</v>
      </c>
      <c r="J398" s="24" t="n">
        <f aca="false">FilterPrice!AM$9</f>
        <v>80</v>
      </c>
      <c r="K398" s="24" t="n">
        <f aca="false">AVERAGE(FilterPrice!AM$10:AM$11)</f>
        <v>120</v>
      </c>
      <c r="L398" s="24" t="n">
        <f aca="false">FilterPrice!AM$12</f>
        <v>46.25</v>
      </c>
      <c r="M398" s="24" t="n">
        <f aca="false">AVERAGE(FilterPrice!AM$13:AM$15)</f>
        <v>42.25</v>
      </c>
      <c r="N398" s="24" t="n">
        <f aca="false">AVERAGE(FilterPrice!AM$4:AM$15)</f>
        <v>58.5</v>
      </c>
      <c r="O398" s="24" t="n">
        <f aca="false">AVERAGE(FilterPrice!AM$16:AM$27)</f>
        <v>50.9587500890096</v>
      </c>
      <c r="P398" s="62" t="n">
        <f aca="false">AVERAGE(FilterPrice!AM$28:AM$40)</f>
        <v>44.3020469714434</v>
      </c>
    </row>
    <row r="399" customFormat="false" ht="12.75" hidden="false" customHeight="false" outlineLevel="0" collapsed="false">
      <c r="C399" s="13" t="n">
        <f aca="false">C398+1</f>
        <v>398</v>
      </c>
      <c r="D399" s="109" t="s">
        <v>23798</v>
      </c>
      <c r="E399" s="111" t="str">
        <f aca="false">FilterPrice!AN$4</f>
        <v/>
      </c>
      <c r="F399" s="24" t="str">
        <f aca="false">FilterPrice!AN$5</f>
        <v/>
      </c>
      <c r="G399" s="24" t="n">
        <f aca="false">FilterPrice!AN$6</f>
        <v>28</v>
      </c>
      <c r="H399" s="24" t="n">
        <f aca="false">FilterPrice!AN$7</f>
        <v>28</v>
      </c>
      <c r="I399" s="24" t="n">
        <f aca="false">FilterPrice!AN$8</f>
        <v>46.75</v>
      </c>
      <c r="J399" s="24" t="n">
        <f aca="false">FilterPrice!AN$9</f>
        <v>73.9999923706055</v>
      </c>
      <c r="K399" s="24" t="n">
        <f aca="false">AVERAGE(FilterPrice!AN$10:AN$11)</f>
        <v>117.25</v>
      </c>
      <c r="L399" s="24" t="n">
        <f aca="false">FilterPrice!AN$12</f>
        <v>43.2500038146973</v>
      </c>
      <c r="M399" s="24" t="n">
        <f aca="false">AVERAGE(FilterPrice!AN$13:AN$15)</f>
        <v>41.5</v>
      </c>
      <c r="N399" s="24" t="n">
        <f aca="false">AVERAGE(FilterPrice!AN$4:AN$15)</f>
        <v>57.8999996185303</v>
      </c>
      <c r="O399" s="24" t="n">
        <f aca="false">AVERAGE(FilterPrice!AN$16:AN$27)</f>
        <v>48.5617799758911</v>
      </c>
      <c r="P399" s="62" t="n">
        <f aca="false">AVERAGE(FilterPrice!AN$28:AN$40)</f>
        <v>43.6687636986757</v>
      </c>
    </row>
    <row r="400" customFormat="false" ht="12.75" hidden="false" customHeight="false" outlineLevel="0" collapsed="false">
      <c r="C400" s="13" t="n">
        <f aca="false">C399+1</f>
        <v>399</v>
      </c>
      <c r="D400" s="109" t="s">
        <v>23799</v>
      </c>
      <c r="E400" s="111" t="str">
        <f aca="false">FilterPrice!AO$4</f>
        <v/>
      </c>
      <c r="F400" s="24" t="str">
        <f aca="false">FilterPrice!AO$5</f>
        <v/>
      </c>
      <c r="G400" s="24" t="n">
        <f aca="false">FilterPrice!AO$6</f>
        <v>37.9969177246094</v>
      </c>
      <c r="H400" s="24" t="n">
        <f aca="false">FilterPrice!AO$7</f>
        <v>37.9969177246094</v>
      </c>
      <c r="I400" s="24" t="n">
        <f aca="false">FilterPrice!AO$8</f>
        <v>43.75</v>
      </c>
      <c r="J400" s="24" t="n">
        <f aca="false">FilterPrice!AO$9</f>
        <v>65.9999923706055</v>
      </c>
      <c r="K400" s="24" t="n">
        <f aca="false">AVERAGE(FilterPrice!AO$10:AO$11)</f>
        <v>101.25</v>
      </c>
      <c r="L400" s="24" t="n">
        <f aca="false">FilterPrice!AO$12</f>
        <v>41.7499961853027</v>
      </c>
      <c r="M400" s="24" t="n">
        <f aca="false">AVERAGE(FilterPrice!AO$13:AO$15)</f>
        <v>39.2730712890625</v>
      </c>
      <c r="N400" s="24" t="n">
        <f aca="false">AVERAGE(FilterPrice!AO$4:AO$15)</f>
        <v>54.7813037872314</v>
      </c>
      <c r="O400" s="24" t="n">
        <f aca="false">AVERAGE(FilterPrice!AO$16:AO$27)</f>
        <v>47.6955715815226</v>
      </c>
      <c r="P400" s="62" t="n">
        <f aca="false">AVERAGE(FilterPrice!AO$28:AO$40)</f>
        <v>45.4661644666623</v>
      </c>
    </row>
    <row r="401" customFormat="false" ht="12.75" hidden="false" customHeight="false" outlineLevel="0" collapsed="false">
      <c r="C401" s="13" t="n">
        <f aca="false">C400+1</f>
        <v>400</v>
      </c>
      <c r="D401" s="109" t="s">
        <v>23800</v>
      </c>
      <c r="E401" s="111" t="str">
        <f aca="false">FilterPrice!AP$4</f>
        <v/>
      </c>
      <c r="F401" s="24" t="str">
        <f aca="false">FilterPrice!AP$5</f>
        <v/>
      </c>
      <c r="G401" s="24" t="n">
        <f aca="false">FilterPrice!AP$6</f>
        <v>38</v>
      </c>
      <c r="H401" s="24" t="n">
        <f aca="false">FilterPrice!AP$7</f>
        <v>38</v>
      </c>
      <c r="I401" s="24" t="n">
        <f aca="false">FilterPrice!AP$8</f>
        <v>49.25</v>
      </c>
      <c r="J401" s="24" t="n">
        <f aca="false">FilterPrice!AP$9</f>
        <v>75.2499923706055</v>
      </c>
      <c r="K401" s="24" t="n">
        <f aca="false">AVERAGE(FilterPrice!AP$10:AP$11)</f>
        <v>117.75</v>
      </c>
      <c r="L401" s="24" t="n">
        <f aca="false">FilterPrice!AP$12</f>
        <v>51.7500038146973</v>
      </c>
      <c r="M401" s="24" t="n">
        <f aca="false">AVERAGE(FilterPrice!AP$13:AP$15)</f>
        <v>44.5</v>
      </c>
      <c r="N401" s="24" t="n">
        <f aca="false">AVERAGE(FilterPrice!AP$4:AP$15)</f>
        <v>62.1249996185303</v>
      </c>
      <c r="O401" s="24" t="n">
        <f aca="false">AVERAGE(FilterPrice!AP$16:AP$27)</f>
        <v>49.6034466425578</v>
      </c>
      <c r="P401" s="62" t="n">
        <f aca="false">AVERAGE(FilterPrice!AP$28:AP$40)</f>
        <v>44.5997733580761</v>
      </c>
    </row>
    <row r="402" customFormat="false" ht="12.75" hidden="false" customHeight="false" outlineLevel="0" collapsed="false">
      <c r="C402" s="13" t="n">
        <f aca="false">C401+1</f>
        <v>401</v>
      </c>
      <c r="D402" s="112" t="s">
        <v>23801</v>
      </c>
      <c r="E402" s="111" t="str">
        <f aca="false">FilterPrice!AQ$4</f>
        <v/>
      </c>
      <c r="F402" s="24" t="str">
        <f aca="false">FilterPrice!AQ$5</f>
        <v/>
      </c>
      <c r="G402" s="24" t="n">
        <f aca="false">FilterPrice!AQ$6</f>
        <v>30</v>
      </c>
      <c r="H402" s="24" t="n">
        <f aca="false">FilterPrice!AQ$7</f>
        <v>30</v>
      </c>
      <c r="I402" s="24" t="n">
        <f aca="false">FilterPrice!AQ$8</f>
        <v>43.75</v>
      </c>
      <c r="J402" s="24" t="n">
        <f aca="false">FilterPrice!AQ$9</f>
        <v>70.4999923706055</v>
      </c>
      <c r="K402" s="24" t="n">
        <f aca="false">AVERAGE(FilterPrice!AQ$10:AQ$11)</f>
        <v>112.75</v>
      </c>
      <c r="L402" s="24" t="n">
        <f aca="false">FilterPrice!AQ$12</f>
        <v>40.9999961853027</v>
      </c>
      <c r="M402" s="24" t="n">
        <f aca="false">AVERAGE(FilterPrice!AQ$13:AQ$15)</f>
        <v>40.5233319600423</v>
      </c>
      <c r="N402" s="24" t="n">
        <f aca="false">AVERAGE(FilterPrice!AQ$4:AQ$15)</f>
        <v>56.2319984436035</v>
      </c>
      <c r="O402" s="24" t="n">
        <f aca="false">AVERAGE(FilterPrice!AQ$16:AQ$27)</f>
        <v>47.1391124725342</v>
      </c>
      <c r="P402" s="62" t="n">
        <f aca="false">AVERAGE(FilterPrice!AQ$28:AQ$40)</f>
        <v>41.8342377677331</v>
      </c>
    </row>
    <row r="403" customFormat="false" ht="12.75" hidden="false" customHeight="false" outlineLevel="0" collapsed="false">
      <c r="C403" s="13" t="n">
        <f aca="false">C402+1</f>
        <v>402</v>
      </c>
      <c r="D403" s="109" t="s">
        <v>23802</v>
      </c>
      <c r="E403" s="111" t="str">
        <f aca="false">FilterPrice!AR$4</f>
        <v/>
      </c>
      <c r="F403" s="24" t="str">
        <f aca="false">FilterPrice!AR$5</f>
        <v/>
      </c>
      <c r="G403" s="24" t="n">
        <f aca="false">FilterPrice!AR$6</f>
        <v>38.5</v>
      </c>
      <c r="H403" s="24" t="n">
        <f aca="false">FilterPrice!AR$7</f>
        <v>38.5</v>
      </c>
      <c r="I403" s="24" t="n">
        <f aca="false">FilterPrice!AR$8</f>
        <v>55.75</v>
      </c>
      <c r="J403" s="24" t="n">
        <f aca="false">FilterPrice!AR$9</f>
        <v>82.5</v>
      </c>
      <c r="K403" s="24" t="n">
        <f aca="false">AVERAGE(FilterPrice!AR$10:AR$11)</f>
        <v>122.75</v>
      </c>
      <c r="L403" s="24" t="n">
        <f aca="false">FilterPrice!AR$12</f>
        <v>49.75</v>
      </c>
      <c r="M403" s="24" t="n">
        <f aca="false">AVERAGE(FilterPrice!AR$13:AR$15)</f>
        <v>45.75</v>
      </c>
      <c r="N403" s="24" t="n">
        <f aca="false">AVERAGE(FilterPrice!AR$4:AR$15)</f>
        <v>64.775</v>
      </c>
      <c r="O403" s="24" t="n">
        <f aca="false">AVERAGE(FilterPrice!AR$16:AR$27)</f>
        <v>52.0200001398722</v>
      </c>
      <c r="P403" s="62" t="n">
        <f aca="false">AVERAGE(FilterPrice!AR$28:AR$40)</f>
        <v>45.361758525555</v>
      </c>
    </row>
    <row r="404" customFormat="false" ht="12.75" hidden="false" customHeight="false" outlineLevel="0" collapsed="false">
      <c r="C404" s="13" t="n">
        <f aca="false">C403+1</f>
        <v>403</v>
      </c>
      <c r="D404" s="104" t="s">
        <v>23803</v>
      </c>
      <c r="E404" s="113" t="str">
        <f aca="false">FilterPrice!AS$4</f>
        <v/>
      </c>
      <c r="F404" s="65" t="str">
        <f aca="false">FilterPrice!AS$5</f>
        <v/>
      </c>
      <c r="G404" s="65" t="n">
        <f aca="false">FilterPrice!AS$6</f>
        <v>43.9999885559082</v>
      </c>
      <c r="H404" s="65" t="n">
        <f aca="false">FilterPrice!AS$7</f>
        <v>43.9999885559082</v>
      </c>
      <c r="I404" s="65" t="n">
        <f aca="false">FilterPrice!AS$8</f>
        <v>58.75</v>
      </c>
      <c r="J404" s="65" t="n">
        <f aca="false">FilterPrice!AS$9</f>
        <v>69</v>
      </c>
      <c r="K404" s="65" t="n">
        <f aca="false">AVERAGE(FilterPrice!AS$10:AS$11)</f>
        <v>93</v>
      </c>
      <c r="L404" s="65" t="n">
        <f aca="false">FilterPrice!AS$12</f>
        <v>55.5000038146973</v>
      </c>
      <c r="M404" s="65" t="n">
        <f aca="false">AVERAGE(FilterPrice!AS$13:AS$15)</f>
        <v>46.4833234151204</v>
      </c>
      <c r="N404" s="65" t="n">
        <f aca="false">AVERAGE(FilterPrice!AS$4:AS$15)</f>
        <v>59.6699951171875</v>
      </c>
      <c r="O404" s="65" t="n">
        <f aca="false">AVERAGE(FilterPrice!AS$16:AS$27)</f>
        <v>47.0866638819377</v>
      </c>
      <c r="P404" s="66" t="n">
        <f aca="false">AVERAGE(FilterPrice!AS$28:AS$40)</f>
        <v>44.4235231106098</v>
      </c>
    </row>
    <row r="405" customFormat="false" ht="12.75" hidden="false" customHeight="false" outlineLevel="0" collapsed="false">
      <c r="A405" s="13" t="n">
        <f aca="false">A392+1</f>
        <v>32</v>
      </c>
      <c r="B405" s="104" t="n">
        <f aca="false">FilterPrice!$A$1</f>
        <v>36981</v>
      </c>
      <c r="C405" s="13" t="n">
        <f aca="false">C404+1</f>
        <v>404</v>
      </c>
      <c r="D405" s="109" t="s">
        <v>23791</v>
      </c>
      <c r="E405" s="110" t="str">
        <f aca="false">FilterPrice!AG$4</f>
        <v/>
      </c>
      <c r="F405" s="59" t="str">
        <f aca="false">FilterPrice!AG$5</f>
        <v/>
      </c>
      <c r="G405" s="59" t="n">
        <f aca="false">FilterPrice!AG$6</f>
        <v>46</v>
      </c>
      <c r="H405" s="59" t="n">
        <f aca="false">FilterPrice!AG$7</f>
        <v>46</v>
      </c>
      <c r="I405" s="59" t="n">
        <f aca="false">FilterPrice!AG$8</f>
        <v>60.25</v>
      </c>
      <c r="J405" s="59" t="n">
        <f aca="false">FilterPrice!AG$9</f>
        <v>76.75</v>
      </c>
      <c r="K405" s="59" t="n">
        <f aca="false">AVERAGE(FilterPrice!AG$10:AG$11)</f>
        <v>112</v>
      </c>
      <c r="L405" s="59" t="n">
        <f aca="false">FilterPrice!AG$12</f>
        <v>59</v>
      </c>
      <c r="M405" s="59" t="n">
        <f aca="false">AVERAGE(FilterPrice!AG$13:AG$15)</f>
        <v>54.5</v>
      </c>
      <c r="N405" s="59" t="n">
        <f aca="false">AVERAGE(FilterPrice!AG$4:AG$15)</f>
        <v>67.55</v>
      </c>
      <c r="O405" s="59" t="n">
        <f aca="false">AVERAGE(FilterPrice!AG$16:AG$27)</f>
        <v>59.9375</v>
      </c>
      <c r="P405" s="60" t="n">
        <f aca="false">AVERAGE(FilterPrice!AG$28:AG$40)</f>
        <v>53.0955128205128</v>
      </c>
    </row>
    <row r="406" customFormat="false" ht="12.75" hidden="false" customHeight="false" outlineLevel="0" collapsed="false">
      <c r="C406" s="13" t="n">
        <f aca="false">C405+1</f>
        <v>405</v>
      </c>
      <c r="D406" s="109" t="s">
        <v>23792</v>
      </c>
      <c r="E406" s="111" t="str">
        <f aca="false">FilterPrice!AH$4</f>
        <v/>
      </c>
      <c r="F406" s="24" t="str">
        <f aca="false">FilterPrice!AH$5</f>
        <v/>
      </c>
      <c r="G406" s="24" t="n">
        <f aca="false">FilterPrice!AH$6</f>
        <v>33</v>
      </c>
      <c r="H406" s="24" t="n">
        <f aca="false">FilterPrice!AH$7</f>
        <v>33</v>
      </c>
      <c r="I406" s="24" t="n">
        <f aca="false">FilterPrice!AH$8</f>
        <v>48.25</v>
      </c>
      <c r="J406" s="24" t="n">
        <f aca="false">FilterPrice!AH$9</f>
        <v>74</v>
      </c>
      <c r="K406" s="24" t="n">
        <f aca="false">AVERAGE(FilterPrice!AH$10:AH$11)</f>
        <v>113.75</v>
      </c>
      <c r="L406" s="24" t="n">
        <f aca="false">FilterPrice!AH$12</f>
        <v>44</v>
      </c>
      <c r="M406" s="24" t="n">
        <f aca="false">AVERAGE(FilterPrice!AH$13:AH$15)</f>
        <v>40.9166666666667</v>
      </c>
      <c r="N406" s="24" t="n">
        <f aca="false">AVERAGE(FilterPrice!AH$4:AH$15)</f>
        <v>58.25</v>
      </c>
      <c r="O406" s="24" t="n">
        <f aca="false">AVERAGE(FilterPrice!AH$16:AH$27)</f>
        <v>50.25</v>
      </c>
      <c r="P406" s="62" t="n">
        <f aca="false">AVERAGE(FilterPrice!AH$28:AH$40)</f>
        <v>45.5446793116056</v>
      </c>
    </row>
    <row r="407" customFormat="false" ht="12.75" hidden="false" customHeight="false" outlineLevel="0" collapsed="false">
      <c r="C407" s="13" t="n">
        <f aca="false">C406+1</f>
        <v>406</v>
      </c>
      <c r="D407" s="109" t="s">
        <v>23793</v>
      </c>
      <c r="E407" s="111" t="str">
        <f aca="false">FilterPrice!AI$4</f>
        <v/>
      </c>
      <c r="F407" s="24" t="str">
        <f aca="false">FilterPrice!AI$5</f>
        <v/>
      </c>
      <c r="G407" s="24" t="n">
        <f aca="false">FilterPrice!AI$6</f>
        <v>51</v>
      </c>
      <c r="H407" s="24" t="n">
        <f aca="false">FilterPrice!AI$7</f>
        <v>51</v>
      </c>
      <c r="I407" s="24" t="n">
        <f aca="false">FilterPrice!AI$8</f>
        <v>58.5</v>
      </c>
      <c r="J407" s="24" t="n">
        <f aca="false">FilterPrice!AI$9</f>
        <v>76</v>
      </c>
      <c r="K407" s="24" t="n">
        <f aca="false">AVERAGE(FilterPrice!AI$10:AI$11)</f>
        <v>100.5</v>
      </c>
      <c r="L407" s="24" t="n">
        <f aca="false">FilterPrice!AI$12</f>
        <v>57</v>
      </c>
      <c r="M407" s="24" t="n">
        <f aca="false">AVERAGE(FilterPrice!AI$13:AI$15)</f>
        <v>55.75</v>
      </c>
      <c r="N407" s="24" t="n">
        <f aca="false">AVERAGE(FilterPrice!AI$4:AI$15)</f>
        <v>66.175</v>
      </c>
      <c r="O407" s="24" t="n">
        <f aca="false">AVERAGE(FilterPrice!AI$16:AI$27)</f>
        <v>58.2708333333333</v>
      </c>
      <c r="P407" s="62" t="n">
        <f aca="false">AVERAGE(FilterPrice!AI$28:AI$40)</f>
        <v>49.2141025641026</v>
      </c>
    </row>
    <row r="408" customFormat="false" ht="12.75" hidden="false" customHeight="false" outlineLevel="0" collapsed="false">
      <c r="C408" s="13" t="n">
        <f aca="false">C407+1</f>
        <v>407</v>
      </c>
      <c r="D408" s="109" t="s">
        <v>23794</v>
      </c>
      <c r="E408" s="111" t="str">
        <f aca="false">FilterPrice!AJ$4</f>
        <v/>
      </c>
      <c r="F408" s="24" t="str">
        <f aca="false">FilterPrice!AJ$5</f>
        <v/>
      </c>
      <c r="G408" s="24" t="n">
        <f aca="false">FilterPrice!AJ$6</f>
        <v>35.5</v>
      </c>
      <c r="H408" s="24" t="n">
        <f aca="false">FilterPrice!AJ$7</f>
        <v>35.5</v>
      </c>
      <c r="I408" s="24" t="n">
        <f aca="false">FilterPrice!AJ$8</f>
        <v>45</v>
      </c>
      <c r="J408" s="24" t="n">
        <f aca="false">FilterPrice!AJ$9</f>
        <v>56.25</v>
      </c>
      <c r="K408" s="24" t="n">
        <f aca="false">AVERAGE(FilterPrice!AJ$10:AJ$11)</f>
        <v>71</v>
      </c>
      <c r="L408" s="24" t="n">
        <f aca="false">FilterPrice!AJ$12</f>
        <v>44.5</v>
      </c>
      <c r="M408" s="24" t="n">
        <f aca="false">AVERAGE(FilterPrice!AJ$13:AJ$15)</f>
        <v>42.25</v>
      </c>
      <c r="N408" s="24" t="n">
        <f aca="false">AVERAGE(FilterPrice!AJ$4:AJ$15)</f>
        <v>48.55</v>
      </c>
      <c r="O408" s="24" t="n">
        <f aca="false">AVERAGE(FilterPrice!AJ$16:AJ$27)</f>
        <v>45</v>
      </c>
      <c r="P408" s="62" t="n">
        <f aca="false">AVERAGE(FilterPrice!AJ$28:AJ$40)</f>
        <v>41.199358974359</v>
      </c>
    </row>
    <row r="409" customFormat="false" ht="12.75" hidden="false" customHeight="false" outlineLevel="0" collapsed="false">
      <c r="C409" s="13" t="n">
        <f aca="false">C408+1</f>
        <v>408</v>
      </c>
      <c r="D409" s="109" t="s">
        <v>23795</v>
      </c>
      <c r="E409" s="111" t="str">
        <f aca="false">FilterPrice!AK$4</f>
        <v/>
      </c>
      <c r="F409" s="24" t="str">
        <f aca="false">FilterPrice!AK$5</f>
        <v/>
      </c>
      <c r="G409" s="24" t="n">
        <f aca="false">FilterPrice!AK$6</f>
        <v>33</v>
      </c>
      <c r="H409" s="24" t="n">
        <f aca="false">FilterPrice!AK$7</f>
        <v>33</v>
      </c>
      <c r="I409" s="24" t="n">
        <f aca="false">FilterPrice!AK$8</f>
        <v>48.25</v>
      </c>
      <c r="J409" s="24" t="n">
        <f aca="false">FilterPrice!AK$9</f>
        <v>74</v>
      </c>
      <c r="K409" s="24" t="n">
        <f aca="false">AVERAGE(FilterPrice!AK$10:AK$11)</f>
        <v>114</v>
      </c>
      <c r="L409" s="24" t="n">
        <f aca="false">FilterPrice!AK$12</f>
        <v>46</v>
      </c>
      <c r="M409" s="24" t="n">
        <f aca="false">AVERAGE(FilterPrice!AK$13:AK$15)</f>
        <v>42</v>
      </c>
      <c r="N409" s="24" t="n">
        <f aca="false">AVERAGE(FilterPrice!AK$4:AK$15)</f>
        <v>58.825</v>
      </c>
      <c r="O409" s="24" t="n">
        <f aca="false">AVERAGE(FilterPrice!AK$16:AK$27)</f>
        <v>50.7291666666667</v>
      </c>
      <c r="P409" s="62" t="n">
        <f aca="false">AVERAGE(FilterPrice!AK$28:AK$40)</f>
        <v>43.2708333333333</v>
      </c>
    </row>
    <row r="410" customFormat="false" ht="12.75" hidden="false" customHeight="false" outlineLevel="0" collapsed="false">
      <c r="C410" s="13" t="n">
        <f aca="false">C409+1</f>
        <v>409</v>
      </c>
      <c r="D410" s="109" t="s">
        <v>23796</v>
      </c>
      <c r="E410" s="111" t="str">
        <f aca="false">FilterPrice!AL$4</f>
        <v/>
      </c>
      <c r="F410" s="24" t="str">
        <f aca="false">FilterPrice!AL$5</f>
        <v/>
      </c>
      <c r="G410" s="24" t="n">
        <f aca="false">FilterPrice!AL$6</f>
        <v>55</v>
      </c>
      <c r="H410" s="24" t="n">
        <f aca="false">FilterPrice!AL$7</f>
        <v>55</v>
      </c>
      <c r="I410" s="24" t="n">
        <f aca="false">FilterPrice!AL$8</f>
        <v>67.25</v>
      </c>
      <c r="J410" s="24" t="n">
        <f aca="false">FilterPrice!AL$9</f>
        <v>86.5</v>
      </c>
      <c r="K410" s="24" t="n">
        <f aca="false">AVERAGE(FilterPrice!AL$10:AL$11)</f>
        <v>127.75</v>
      </c>
      <c r="L410" s="24" t="n">
        <f aca="false">FilterPrice!AL$12</f>
        <v>64.75</v>
      </c>
      <c r="M410" s="24" t="n">
        <f aca="false">AVERAGE(FilterPrice!AL$13:AL$15)</f>
        <v>59.5</v>
      </c>
      <c r="N410" s="24" t="n">
        <f aca="false">AVERAGE(FilterPrice!AL$4:AL$15)</f>
        <v>76.25</v>
      </c>
      <c r="O410" s="24" t="n">
        <f aca="false">AVERAGE(FilterPrice!AL$16:AL$27)</f>
        <v>68.375</v>
      </c>
      <c r="P410" s="62" t="n">
        <f aca="false">AVERAGE(FilterPrice!AL$28:AL$40)</f>
        <v>62.2366025641026</v>
      </c>
    </row>
    <row r="411" customFormat="false" ht="12.75" hidden="false" customHeight="false" outlineLevel="0" collapsed="false">
      <c r="C411" s="13" t="n">
        <f aca="false">C410+1</f>
        <v>410</v>
      </c>
      <c r="D411" s="109" t="s">
        <v>23797</v>
      </c>
      <c r="E411" s="111" t="str">
        <f aca="false">FilterPrice!AM$4</f>
        <v/>
      </c>
      <c r="F411" s="24" t="str">
        <f aca="false">FilterPrice!AM$5</f>
        <v/>
      </c>
      <c r="G411" s="24" t="n">
        <f aca="false">FilterPrice!AM$6</f>
        <v>20</v>
      </c>
      <c r="H411" s="24" t="n">
        <f aca="false">FilterPrice!AM$7</f>
        <v>20</v>
      </c>
      <c r="I411" s="24" t="n">
        <f aca="false">FilterPrice!AM$8</f>
        <v>52</v>
      </c>
      <c r="J411" s="24" t="n">
        <f aca="false">FilterPrice!AM$9</f>
        <v>80</v>
      </c>
      <c r="K411" s="24" t="n">
        <f aca="false">AVERAGE(FilterPrice!AM$10:AM$11)</f>
        <v>120</v>
      </c>
      <c r="L411" s="24" t="n">
        <f aca="false">FilterPrice!AM$12</f>
        <v>46.25</v>
      </c>
      <c r="M411" s="24" t="n">
        <f aca="false">AVERAGE(FilterPrice!AM$13:AM$15)</f>
        <v>42.25</v>
      </c>
      <c r="N411" s="24" t="n">
        <f aca="false">AVERAGE(FilterPrice!AM$4:AM$15)</f>
        <v>58.5</v>
      </c>
      <c r="O411" s="24" t="n">
        <f aca="false">AVERAGE(FilterPrice!AM$16:AM$27)</f>
        <v>50.9587500890096</v>
      </c>
      <c r="P411" s="62" t="n">
        <f aca="false">AVERAGE(FilterPrice!AM$28:AM$40)</f>
        <v>44.3020469714434</v>
      </c>
    </row>
    <row r="412" customFormat="false" ht="12.75" hidden="false" customHeight="false" outlineLevel="0" collapsed="false">
      <c r="C412" s="13" t="n">
        <f aca="false">C411+1</f>
        <v>411</v>
      </c>
      <c r="D412" s="109" t="s">
        <v>23798</v>
      </c>
      <c r="E412" s="111" t="str">
        <f aca="false">FilterPrice!AN$4</f>
        <v/>
      </c>
      <c r="F412" s="24" t="str">
        <f aca="false">FilterPrice!AN$5</f>
        <v/>
      </c>
      <c r="G412" s="24" t="n">
        <f aca="false">FilterPrice!AN$6</f>
        <v>28</v>
      </c>
      <c r="H412" s="24" t="n">
        <f aca="false">FilterPrice!AN$7</f>
        <v>28</v>
      </c>
      <c r="I412" s="24" t="n">
        <f aca="false">FilterPrice!AN$8</f>
        <v>46.75</v>
      </c>
      <c r="J412" s="24" t="n">
        <f aca="false">FilterPrice!AN$9</f>
        <v>73.9999923706055</v>
      </c>
      <c r="K412" s="24" t="n">
        <f aca="false">AVERAGE(FilterPrice!AN$10:AN$11)</f>
        <v>117.25</v>
      </c>
      <c r="L412" s="24" t="n">
        <f aca="false">FilterPrice!AN$12</f>
        <v>43.2500038146973</v>
      </c>
      <c r="M412" s="24" t="n">
        <f aca="false">AVERAGE(FilterPrice!AN$13:AN$15)</f>
        <v>41.5</v>
      </c>
      <c r="N412" s="24" t="n">
        <f aca="false">AVERAGE(FilterPrice!AN$4:AN$15)</f>
        <v>57.8999996185303</v>
      </c>
      <c r="O412" s="24" t="n">
        <f aca="false">AVERAGE(FilterPrice!AN$16:AN$27)</f>
        <v>48.5617799758911</v>
      </c>
      <c r="P412" s="62" t="n">
        <f aca="false">AVERAGE(FilterPrice!AN$28:AN$40)</f>
        <v>43.6687636986757</v>
      </c>
    </row>
    <row r="413" customFormat="false" ht="12.75" hidden="false" customHeight="false" outlineLevel="0" collapsed="false">
      <c r="C413" s="13" t="n">
        <f aca="false">C412+1</f>
        <v>412</v>
      </c>
      <c r="D413" s="109" t="s">
        <v>23799</v>
      </c>
      <c r="E413" s="111" t="str">
        <f aca="false">FilterPrice!AO$4</f>
        <v/>
      </c>
      <c r="F413" s="24" t="str">
        <f aca="false">FilterPrice!AO$5</f>
        <v/>
      </c>
      <c r="G413" s="24" t="n">
        <f aca="false">FilterPrice!AO$6</f>
        <v>37.9969177246094</v>
      </c>
      <c r="H413" s="24" t="n">
        <f aca="false">FilterPrice!AO$7</f>
        <v>37.9969177246094</v>
      </c>
      <c r="I413" s="24" t="n">
        <f aca="false">FilterPrice!AO$8</f>
        <v>43.75</v>
      </c>
      <c r="J413" s="24" t="n">
        <f aca="false">FilterPrice!AO$9</f>
        <v>65.9999923706055</v>
      </c>
      <c r="K413" s="24" t="n">
        <f aca="false">AVERAGE(FilterPrice!AO$10:AO$11)</f>
        <v>101.25</v>
      </c>
      <c r="L413" s="24" t="n">
        <f aca="false">FilterPrice!AO$12</f>
        <v>41.7499961853027</v>
      </c>
      <c r="M413" s="24" t="n">
        <f aca="false">AVERAGE(FilterPrice!AO$13:AO$15)</f>
        <v>39.2730712890625</v>
      </c>
      <c r="N413" s="24" t="n">
        <f aca="false">AVERAGE(FilterPrice!AO$4:AO$15)</f>
        <v>54.7813037872314</v>
      </c>
      <c r="O413" s="24" t="n">
        <f aca="false">AVERAGE(FilterPrice!AO$16:AO$27)</f>
        <v>47.6955715815226</v>
      </c>
      <c r="P413" s="62" t="n">
        <f aca="false">AVERAGE(FilterPrice!AO$28:AO$40)</f>
        <v>45.4661644666623</v>
      </c>
    </row>
    <row r="414" customFormat="false" ht="12.75" hidden="false" customHeight="false" outlineLevel="0" collapsed="false">
      <c r="C414" s="13" t="n">
        <f aca="false">C413+1</f>
        <v>413</v>
      </c>
      <c r="D414" s="109" t="s">
        <v>23800</v>
      </c>
      <c r="E414" s="111" t="str">
        <f aca="false">FilterPrice!AP$4</f>
        <v/>
      </c>
      <c r="F414" s="24" t="str">
        <f aca="false">FilterPrice!AP$5</f>
        <v/>
      </c>
      <c r="G414" s="24" t="n">
        <f aca="false">FilterPrice!AP$6</f>
        <v>38</v>
      </c>
      <c r="H414" s="24" t="n">
        <f aca="false">FilterPrice!AP$7</f>
        <v>38</v>
      </c>
      <c r="I414" s="24" t="n">
        <f aca="false">FilterPrice!AP$8</f>
        <v>49.25</v>
      </c>
      <c r="J414" s="24" t="n">
        <f aca="false">FilterPrice!AP$9</f>
        <v>75.2499923706055</v>
      </c>
      <c r="K414" s="24" t="n">
        <f aca="false">AVERAGE(FilterPrice!AP$10:AP$11)</f>
        <v>117.75</v>
      </c>
      <c r="L414" s="24" t="n">
        <f aca="false">FilterPrice!AP$12</f>
        <v>51.7500038146973</v>
      </c>
      <c r="M414" s="24" t="n">
        <f aca="false">AVERAGE(FilterPrice!AP$13:AP$15)</f>
        <v>44.5</v>
      </c>
      <c r="N414" s="24" t="n">
        <f aca="false">AVERAGE(FilterPrice!AP$4:AP$15)</f>
        <v>62.1249996185303</v>
      </c>
      <c r="O414" s="24" t="n">
        <f aca="false">AVERAGE(FilterPrice!AP$16:AP$27)</f>
        <v>49.6034466425578</v>
      </c>
      <c r="P414" s="62" t="n">
        <f aca="false">AVERAGE(FilterPrice!AP$28:AP$40)</f>
        <v>44.5997733580761</v>
      </c>
    </row>
    <row r="415" customFormat="false" ht="12.75" hidden="false" customHeight="false" outlineLevel="0" collapsed="false">
      <c r="C415" s="13" t="n">
        <f aca="false">C414+1</f>
        <v>414</v>
      </c>
      <c r="D415" s="112" t="s">
        <v>23801</v>
      </c>
      <c r="E415" s="111" t="str">
        <f aca="false">FilterPrice!AQ$4</f>
        <v/>
      </c>
      <c r="F415" s="24" t="str">
        <f aca="false">FilterPrice!AQ$5</f>
        <v/>
      </c>
      <c r="G415" s="24" t="n">
        <f aca="false">FilterPrice!AQ$6</f>
        <v>30</v>
      </c>
      <c r="H415" s="24" t="n">
        <f aca="false">FilterPrice!AQ$7</f>
        <v>30</v>
      </c>
      <c r="I415" s="24" t="n">
        <f aca="false">FilterPrice!AQ$8</f>
        <v>43.75</v>
      </c>
      <c r="J415" s="24" t="n">
        <f aca="false">FilterPrice!AQ$9</f>
        <v>70.4999923706055</v>
      </c>
      <c r="K415" s="24" t="n">
        <f aca="false">AVERAGE(FilterPrice!AQ$10:AQ$11)</f>
        <v>112.75</v>
      </c>
      <c r="L415" s="24" t="n">
        <f aca="false">FilterPrice!AQ$12</f>
        <v>40.9999961853027</v>
      </c>
      <c r="M415" s="24" t="n">
        <f aca="false">AVERAGE(FilterPrice!AQ$13:AQ$15)</f>
        <v>40.5233319600423</v>
      </c>
      <c r="N415" s="24" t="n">
        <f aca="false">AVERAGE(FilterPrice!AQ$4:AQ$15)</f>
        <v>56.2319984436035</v>
      </c>
      <c r="O415" s="24" t="n">
        <f aca="false">AVERAGE(FilterPrice!AQ$16:AQ$27)</f>
        <v>47.1391124725342</v>
      </c>
      <c r="P415" s="62" t="n">
        <f aca="false">AVERAGE(FilterPrice!AQ$28:AQ$40)</f>
        <v>41.8342377677331</v>
      </c>
    </row>
    <row r="416" customFormat="false" ht="12.75" hidden="false" customHeight="false" outlineLevel="0" collapsed="false">
      <c r="C416" s="13" t="n">
        <f aca="false">C415+1</f>
        <v>415</v>
      </c>
      <c r="D416" s="109" t="s">
        <v>23802</v>
      </c>
      <c r="E416" s="111" t="str">
        <f aca="false">FilterPrice!AR$4</f>
        <v/>
      </c>
      <c r="F416" s="24" t="str">
        <f aca="false">FilterPrice!AR$5</f>
        <v/>
      </c>
      <c r="G416" s="24" t="n">
        <f aca="false">FilterPrice!AR$6</f>
        <v>38.5</v>
      </c>
      <c r="H416" s="24" t="n">
        <f aca="false">FilterPrice!AR$7</f>
        <v>38.5</v>
      </c>
      <c r="I416" s="24" t="n">
        <f aca="false">FilterPrice!AR$8</f>
        <v>55.75</v>
      </c>
      <c r="J416" s="24" t="n">
        <f aca="false">FilterPrice!AR$9</f>
        <v>82.5</v>
      </c>
      <c r="K416" s="24" t="n">
        <f aca="false">AVERAGE(FilterPrice!AR$10:AR$11)</f>
        <v>122.75</v>
      </c>
      <c r="L416" s="24" t="n">
        <f aca="false">FilterPrice!AR$12</f>
        <v>49.75</v>
      </c>
      <c r="M416" s="24" t="n">
        <f aca="false">AVERAGE(FilterPrice!AR$13:AR$15)</f>
        <v>45.75</v>
      </c>
      <c r="N416" s="24" t="n">
        <f aca="false">AVERAGE(FilterPrice!AR$4:AR$15)</f>
        <v>64.775</v>
      </c>
      <c r="O416" s="24" t="n">
        <f aca="false">AVERAGE(FilterPrice!AR$16:AR$27)</f>
        <v>52.0200001398722</v>
      </c>
      <c r="P416" s="62" t="n">
        <f aca="false">AVERAGE(FilterPrice!AR$28:AR$40)</f>
        <v>45.361758525555</v>
      </c>
    </row>
    <row r="417" customFormat="false" ht="12.75" hidden="false" customHeight="false" outlineLevel="0" collapsed="false">
      <c r="C417" s="13" t="n">
        <f aca="false">C416+1</f>
        <v>416</v>
      </c>
      <c r="D417" s="104" t="s">
        <v>23803</v>
      </c>
      <c r="E417" s="113" t="str">
        <f aca="false">FilterPrice!AS$4</f>
        <v/>
      </c>
      <c r="F417" s="65" t="str">
        <f aca="false">FilterPrice!AS$5</f>
        <v/>
      </c>
      <c r="G417" s="65" t="n">
        <f aca="false">FilterPrice!AS$6</f>
        <v>43.9999885559082</v>
      </c>
      <c r="H417" s="65" t="n">
        <f aca="false">FilterPrice!AS$7</f>
        <v>43.9999885559082</v>
      </c>
      <c r="I417" s="65" t="n">
        <f aca="false">FilterPrice!AS$8</f>
        <v>58.75</v>
      </c>
      <c r="J417" s="65" t="n">
        <f aca="false">FilterPrice!AS$9</f>
        <v>69</v>
      </c>
      <c r="K417" s="65" t="n">
        <f aca="false">AVERAGE(FilterPrice!AS$10:AS$11)</f>
        <v>93</v>
      </c>
      <c r="L417" s="65" t="n">
        <f aca="false">FilterPrice!AS$12</f>
        <v>55.5000038146973</v>
      </c>
      <c r="M417" s="65" t="n">
        <f aca="false">AVERAGE(FilterPrice!AS$13:AS$15)</f>
        <v>46.4833234151204</v>
      </c>
      <c r="N417" s="65" t="n">
        <f aca="false">AVERAGE(FilterPrice!AS$4:AS$15)</f>
        <v>59.6699951171875</v>
      </c>
      <c r="O417" s="65" t="n">
        <f aca="false">AVERAGE(FilterPrice!AS$16:AS$27)</f>
        <v>47.0866638819377</v>
      </c>
      <c r="P417" s="66" t="n">
        <f aca="false">AVERAGE(FilterPrice!AS$28:AS$40)</f>
        <v>44.4235231106098</v>
      </c>
    </row>
    <row r="418" customFormat="false" ht="12.75" hidden="false" customHeight="false" outlineLevel="0" collapsed="false">
      <c r="A418" s="13" t="n">
        <f aca="false">A405+1</f>
        <v>33</v>
      </c>
      <c r="B418" s="104" t="n">
        <f aca="false">FilterPrice!$A$1</f>
        <v>36981</v>
      </c>
      <c r="C418" s="13" t="n">
        <f aca="false">C417+1</f>
        <v>417</v>
      </c>
      <c r="D418" s="109" t="s">
        <v>23791</v>
      </c>
      <c r="E418" s="110" t="str">
        <f aca="false">FilterPrice!AG$4</f>
        <v/>
      </c>
      <c r="F418" s="59" t="str">
        <f aca="false">FilterPrice!AG$5</f>
        <v/>
      </c>
      <c r="G418" s="59" t="n">
        <f aca="false">FilterPrice!AG$6</f>
        <v>46</v>
      </c>
      <c r="H418" s="59" t="n">
        <f aca="false">FilterPrice!AG$7</f>
        <v>46</v>
      </c>
      <c r="I418" s="59" t="n">
        <f aca="false">FilterPrice!AG$8</f>
        <v>60.25</v>
      </c>
      <c r="J418" s="59" t="n">
        <f aca="false">FilterPrice!AG$9</f>
        <v>76.75</v>
      </c>
      <c r="K418" s="59" t="n">
        <f aca="false">AVERAGE(FilterPrice!AG$10:AG$11)</f>
        <v>112</v>
      </c>
      <c r="L418" s="59" t="n">
        <f aca="false">FilterPrice!AG$12</f>
        <v>59</v>
      </c>
      <c r="M418" s="59" t="n">
        <f aca="false">AVERAGE(FilterPrice!AG$13:AG$15)</f>
        <v>54.5</v>
      </c>
      <c r="N418" s="59" t="n">
        <f aca="false">AVERAGE(FilterPrice!AG$4:AG$15)</f>
        <v>67.55</v>
      </c>
      <c r="O418" s="59" t="n">
        <f aca="false">AVERAGE(FilterPrice!AG$16:AG$27)</f>
        <v>59.9375</v>
      </c>
      <c r="P418" s="60" t="n">
        <f aca="false">AVERAGE(FilterPrice!AG$28:AG$40)</f>
        <v>53.0955128205128</v>
      </c>
    </row>
    <row r="419" customFormat="false" ht="12.75" hidden="false" customHeight="false" outlineLevel="0" collapsed="false">
      <c r="C419" s="13" t="n">
        <f aca="false">C418+1</f>
        <v>418</v>
      </c>
      <c r="D419" s="109" t="s">
        <v>23792</v>
      </c>
      <c r="E419" s="111" t="str">
        <f aca="false">FilterPrice!AH$4</f>
        <v/>
      </c>
      <c r="F419" s="24" t="str">
        <f aca="false">FilterPrice!AH$5</f>
        <v/>
      </c>
      <c r="G419" s="24" t="n">
        <f aca="false">FilterPrice!AH$6</f>
        <v>33</v>
      </c>
      <c r="H419" s="24" t="n">
        <f aca="false">FilterPrice!AH$7</f>
        <v>33</v>
      </c>
      <c r="I419" s="24" t="n">
        <f aca="false">FilterPrice!AH$8</f>
        <v>48.25</v>
      </c>
      <c r="J419" s="24" t="n">
        <f aca="false">FilterPrice!AH$9</f>
        <v>74</v>
      </c>
      <c r="K419" s="24" t="n">
        <f aca="false">AVERAGE(FilterPrice!AH$10:AH$11)</f>
        <v>113.75</v>
      </c>
      <c r="L419" s="24" t="n">
        <f aca="false">FilterPrice!AH$12</f>
        <v>44</v>
      </c>
      <c r="M419" s="24" t="n">
        <f aca="false">AVERAGE(FilterPrice!AH$13:AH$15)</f>
        <v>40.9166666666667</v>
      </c>
      <c r="N419" s="24" t="n">
        <f aca="false">AVERAGE(FilterPrice!AH$4:AH$15)</f>
        <v>58.25</v>
      </c>
      <c r="O419" s="24" t="n">
        <f aca="false">AVERAGE(FilterPrice!AH$16:AH$27)</f>
        <v>50.25</v>
      </c>
      <c r="P419" s="62" t="n">
        <f aca="false">AVERAGE(FilterPrice!AH$28:AH$40)</f>
        <v>45.5446793116056</v>
      </c>
    </row>
    <row r="420" customFormat="false" ht="12.75" hidden="false" customHeight="false" outlineLevel="0" collapsed="false">
      <c r="C420" s="13" t="n">
        <f aca="false">C419+1</f>
        <v>419</v>
      </c>
      <c r="D420" s="109" t="s">
        <v>23793</v>
      </c>
      <c r="E420" s="111" t="str">
        <f aca="false">FilterPrice!AI$4</f>
        <v/>
      </c>
      <c r="F420" s="24" t="str">
        <f aca="false">FilterPrice!AI$5</f>
        <v/>
      </c>
      <c r="G420" s="24" t="n">
        <f aca="false">FilterPrice!AI$6</f>
        <v>51</v>
      </c>
      <c r="H420" s="24" t="n">
        <f aca="false">FilterPrice!AI$7</f>
        <v>51</v>
      </c>
      <c r="I420" s="24" t="n">
        <f aca="false">FilterPrice!AI$8</f>
        <v>58.5</v>
      </c>
      <c r="J420" s="24" t="n">
        <f aca="false">FilterPrice!AI$9</f>
        <v>76</v>
      </c>
      <c r="K420" s="24" t="n">
        <f aca="false">AVERAGE(FilterPrice!AI$10:AI$11)</f>
        <v>100.5</v>
      </c>
      <c r="L420" s="24" t="n">
        <f aca="false">FilterPrice!AI$12</f>
        <v>57</v>
      </c>
      <c r="M420" s="24" t="n">
        <f aca="false">AVERAGE(FilterPrice!AI$13:AI$15)</f>
        <v>55.75</v>
      </c>
      <c r="N420" s="24" t="n">
        <f aca="false">AVERAGE(FilterPrice!AI$4:AI$15)</f>
        <v>66.175</v>
      </c>
      <c r="O420" s="24" t="n">
        <f aca="false">AVERAGE(FilterPrice!AI$16:AI$27)</f>
        <v>58.2708333333333</v>
      </c>
      <c r="P420" s="62" t="n">
        <f aca="false">AVERAGE(FilterPrice!AI$28:AI$40)</f>
        <v>49.2141025641026</v>
      </c>
    </row>
    <row r="421" customFormat="false" ht="12.75" hidden="false" customHeight="false" outlineLevel="0" collapsed="false">
      <c r="C421" s="13" t="n">
        <f aca="false">C420+1</f>
        <v>420</v>
      </c>
      <c r="D421" s="109" t="s">
        <v>23794</v>
      </c>
      <c r="E421" s="111" t="str">
        <f aca="false">FilterPrice!AJ$4</f>
        <v/>
      </c>
      <c r="F421" s="24" t="str">
        <f aca="false">FilterPrice!AJ$5</f>
        <v/>
      </c>
      <c r="G421" s="24" t="n">
        <f aca="false">FilterPrice!AJ$6</f>
        <v>35.5</v>
      </c>
      <c r="H421" s="24" t="n">
        <f aca="false">FilterPrice!AJ$7</f>
        <v>35.5</v>
      </c>
      <c r="I421" s="24" t="n">
        <f aca="false">FilterPrice!AJ$8</f>
        <v>45</v>
      </c>
      <c r="J421" s="24" t="n">
        <f aca="false">FilterPrice!AJ$9</f>
        <v>56.25</v>
      </c>
      <c r="K421" s="24" t="n">
        <f aca="false">AVERAGE(FilterPrice!AJ$10:AJ$11)</f>
        <v>71</v>
      </c>
      <c r="L421" s="24" t="n">
        <f aca="false">FilterPrice!AJ$12</f>
        <v>44.5</v>
      </c>
      <c r="M421" s="24" t="n">
        <f aca="false">AVERAGE(FilterPrice!AJ$13:AJ$15)</f>
        <v>42.25</v>
      </c>
      <c r="N421" s="24" t="n">
        <f aca="false">AVERAGE(FilterPrice!AJ$4:AJ$15)</f>
        <v>48.55</v>
      </c>
      <c r="O421" s="24" t="n">
        <f aca="false">AVERAGE(FilterPrice!AJ$16:AJ$27)</f>
        <v>45</v>
      </c>
      <c r="P421" s="62" t="n">
        <f aca="false">AVERAGE(FilterPrice!AJ$28:AJ$40)</f>
        <v>41.199358974359</v>
      </c>
    </row>
    <row r="422" customFormat="false" ht="12.75" hidden="false" customHeight="false" outlineLevel="0" collapsed="false">
      <c r="C422" s="13" t="n">
        <f aca="false">C421+1</f>
        <v>421</v>
      </c>
      <c r="D422" s="109" t="s">
        <v>23795</v>
      </c>
      <c r="E422" s="111" t="str">
        <f aca="false">FilterPrice!AK$4</f>
        <v/>
      </c>
      <c r="F422" s="24" t="str">
        <f aca="false">FilterPrice!AK$5</f>
        <v/>
      </c>
      <c r="G422" s="24" t="n">
        <f aca="false">FilterPrice!AK$6</f>
        <v>33</v>
      </c>
      <c r="H422" s="24" t="n">
        <f aca="false">FilterPrice!AK$7</f>
        <v>33</v>
      </c>
      <c r="I422" s="24" t="n">
        <f aca="false">FilterPrice!AK$8</f>
        <v>48.25</v>
      </c>
      <c r="J422" s="24" t="n">
        <f aca="false">FilterPrice!AK$9</f>
        <v>74</v>
      </c>
      <c r="K422" s="24" t="n">
        <f aca="false">AVERAGE(FilterPrice!AK$10:AK$11)</f>
        <v>114</v>
      </c>
      <c r="L422" s="24" t="n">
        <f aca="false">FilterPrice!AK$12</f>
        <v>46</v>
      </c>
      <c r="M422" s="24" t="n">
        <f aca="false">AVERAGE(FilterPrice!AK$13:AK$15)</f>
        <v>42</v>
      </c>
      <c r="N422" s="24" t="n">
        <f aca="false">AVERAGE(FilterPrice!AK$4:AK$15)</f>
        <v>58.825</v>
      </c>
      <c r="O422" s="24" t="n">
        <f aca="false">AVERAGE(FilterPrice!AK$16:AK$27)</f>
        <v>50.7291666666667</v>
      </c>
      <c r="P422" s="62" t="n">
        <f aca="false">AVERAGE(FilterPrice!AK$28:AK$40)</f>
        <v>43.2708333333333</v>
      </c>
    </row>
    <row r="423" customFormat="false" ht="12.75" hidden="false" customHeight="false" outlineLevel="0" collapsed="false">
      <c r="C423" s="13" t="n">
        <f aca="false">C422+1</f>
        <v>422</v>
      </c>
      <c r="D423" s="109" t="s">
        <v>23796</v>
      </c>
      <c r="E423" s="111" t="str">
        <f aca="false">FilterPrice!AL$4</f>
        <v/>
      </c>
      <c r="F423" s="24" t="str">
        <f aca="false">FilterPrice!AL$5</f>
        <v/>
      </c>
      <c r="G423" s="24" t="n">
        <f aca="false">FilterPrice!AL$6</f>
        <v>55</v>
      </c>
      <c r="H423" s="24" t="n">
        <f aca="false">FilterPrice!AL$7</f>
        <v>55</v>
      </c>
      <c r="I423" s="24" t="n">
        <f aca="false">FilterPrice!AL$8</f>
        <v>67.25</v>
      </c>
      <c r="J423" s="24" t="n">
        <f aca="false">FilterPrice!AL$9</f>
        <v>86.5</v>
      </c>
      <c r="K423" s="24" t="n">
        <f aca="false">AVERAGE(FilterPrice!AL$10:AL$11)</f>
        <v>127.75</v>
      </c>
      <c r="L423" s="24" t="n">
        <f aca="false">FilterPrice!AL$12</f>
        <v>64.75</v>
      </c>
      <c r="M423" s="24" t="n">
        <f aca="false">AVERAGE(FilterPrice!AL$13:AL$15)</f>
        <v>59.5</v>
      </c>
      <c r="N423" s="24" t="n">
        <f aca="false">AVERAGE(FilterPrice!AL$4:AL$15)</f>
        <v>76.25</v>
      </c>
      <c r="O423" s="24" t="n">
        <f aca="false">AVERAGE(FilterPrice!AL$16:AL$27)</f>
        <v>68.375</v>
      </c>
      <c r="P423" s="62" t="n">
        <f aca="false">AVERAGE(FilterPrice!AL$28:AL$40)</f>
        <v>62.2366025641026</v>
      </c>
    </row>
    <row r="424" customFormat="false" ht="12.75" hidden="false" customHeight="false" outlineLevel="0" collapsed="false">
      <c r="C424" s="13" t="n">
        <f aca="false">C423+1</f>
        <v>423</v>
      </c>
      <c r="D424" s="109" t="s">
        <v>23797</v>
      </c>
      <c r="E424" s="111" t="str">
        <f aca="false">FilterPrice!AM$4</f>
        <v/>
      </c>
      <c r="F424" s="24" t="str">
        <f aca="false">FilterPrice!AM$5</f>
        <v/>
      </c>
      <c r="G424" s="24" t="n">
        <f aca="false">FilterPrice!AM$6</f>
        <v>20</v>
      </c>
      <c r="H424" s="24" t="n">
        <f aca="false">FilterPrice!AM$7</f>
        <v>20</v>
      </c>
      <c r="I424" s="24" t="n">
        <f aca="false">FilterPrice!AM$8</f>
        <v>52</v>
      </c>
      <c r="J424" s="24" t="n">
        <f aca="false">FilterPrice!AM$9</f>
        <v>80</v>
      </c>
      <c r="K424" s="24" t="n">
        <f aca="false">AVERAGE(FilterPrice!AM$10:AM$11)</f>
        <v>120</v>
      </c>
      <c r="L424" s="24" t="n">
        <f aca="false">FilterPrice!AM$12</f>
        <v>46.25</v>
      </c>
      <c r="M424" s="24" t="n">
        <f aca="false">AVERAGE(FilterPrice!AM$13:AM$15)</f>
        <v>42.25</v>
      </c>
      <c r="N424" s="24" t="n">
        <f aca="false">AVERAGE(FilterPrice!AM$4:AM$15)</f>
        <v>58.5</v>
      </c>
      <c r="O424" s="24" t="n">
        <f aca="false">AVERAGE(FilterPrice!AM$16:AM$27)</f>
        <v>50.9587500890096</v>
      </c>
      <c r="P424" s="62" t="n">
        <f aca="false">AVERAGE(FilterPrice!AM$28:AM$40)</f>
        <v>44.3020469714434</v>
      </c>
    </row>
    <row r="425" customFormat="false" ht="12.75" hidden="false" customHeight="false" outlineLevel="0" collapsed="false">
      <c r="C425" s="13" t="n">
        <f aca="false">C424+1</f>
        <v>424</v>
      </c>
      <c r="D425" s="109" t="s">
        <v>23798</v>
      </c>
      <c r="E425" s="111" t="str">
        <f aca="false">FilterPrice!AN$4</f>
        <v/>
      </c>
      <c r="F425" s="24" t="str">
        <f aca="false">FilterPrice!AN$5</f>
        <v/>
      </c>
      <c r="G425" s="24" t="n">
        <f aca="false">FilterPrice!AN$6</f>
        <v>28</v>
      </c>
      <c r="H425" s="24" t="n">
        <f aca="false">FilterPrice!AN$7</f>
        <v>28</v>
      </c>
      <c r="I425" s="24" t="n">
        <f aca="false">FilterPrice!AN$8</f>
        <v>46.75</v>
      </c>
      <c r="J425" s="24" t="n">
        <f aca="false">FilterPrice!AN$9</f>
        <v>73.9999923706055</v>
      </c>
      <c r="K425" s="24" t="n">
        <f aca="false">AVERAGE(FilterPrice!AN$10:AN$11)</f>
        <v>117.25</v>
      </c>
      <c r="L425" s="24" t="n">
        <f aca="false">FilterPrice!AN$12</f>
        <v>43.2500038146973</v>
      </c>
      <c r="M425" s="24" t="n">
        <f aca="false">AVERAGE(FilterPrice!AN$13:AN$15)</f>
        <v>41.5</v>
      </c>
      <c r="N425" s="24" t="n">
        <f aca="false">AVERAGE(FilterPrice!AN$4:AN$15)</f>
        <v>57.8999996185303</v>
      </c>
      <c r="O425" s="24" t="n">
        <f aca="false">AVERAGE(FilterPrice!AN$16:AN$27)</f>
        <v>48.5617799758911</v>
      </c>
      <c r="P425" s="62" t="n">
        <f aca="false">AVERAGE(FilterPrice!AN$28:AN$40)</f>
        <v>43.6687636986757</v>
      </c>
    </row>
    <row r="426" customFormat="false" ht="12.75" hidden="false" customHeight="false" outlineLevel="0" collapsed="false">
      <c r="C426" s="13" t="n">
        <f aca="false">C425+1</f>
        <v>425</v>
      </c>
      <c r="D426" s="109" t="s">
        <v>23799</v>
      </c>
      <c r="E426" s="111" t="str">
        <f aca="false">FilterPrice!AO$4</f>
        <v/>
      </c>
      <c r="F426" s="24" t="str">
        <f aca="false">FilterPrice!AO$5</f>
        <v/>
      </c>
      <c r="G426" s="24" t="n">
        <f aca="false">FilterPrice!AO$6</f>
        <v>37.9969177246094</v>
      </c>
      <c r="H426" s="24" t="n">
        <f aca="false">FilterPrice!AO$7</f>
        <v>37.9969177246094</v>
      </c>
      <c r="I426" s="24" t="n">
        <f aca="false">FilterPrice!AO$8</f>
        <v>43.75</v>
      </c>
      <c r="J426" s="24" t="n">
        <f aca="false">FilterPrice!AO$9</f>
        <v>65.9999923706055</v>
      </c>
      <c r="K426" s="24" t="n">
        <f aca="false">AVERAGE(FilterPrice!AO$10:AO$11)</f>
        <v>101.25</v>
      </c>
      <c r="L426" s="24" t="n">
        <f aca="false">FilterPrice!AO$12</f>
        <v>41.7499961853027</v>
      </c>
      <c r="M426" s="24" t="n">
        <f aca="false">AVERAGE(FilterPrice!AO$13:AO$15)</f>
        <v>39.2730712890625</v>
      </c>
      <c r="N426" s="24" t="n">
        <f aca="false">AVERAGE(FilterPrice!AO$4:AO$15)</f>
        <v>54.7813037872314</v>
      </c>
      <c r="O426" s="24" t="n">
        <f aca="false">AVERAGE(FilterPrice!AO$16:AO$27)</f>
        <v>47.6955715815226</v>
      </c>
      <c r="P426" s="62" t="n">
        <f aca="false">AVERAGE(FilterPrice!AO$28:AO$40)</f>
        <v>45.4661644666623</v>
      </c>
    </row>
    <row r="427" customFormat="false" ht="12.75" hidden="false" customHeight="false" outlineLevel="0" collapsed="false">
      <c r="C427" s="13" t="n">
        <f aca="false">C426+1</f>
        <v>426</v>
      </c>
      <c r="D427" s="109" t="s">
        <v>23800</v>
      </c>
      <c r="E427" s="111" t="str">
        <f aca="false">FilterPrice!AP$4</f>
        <v/>
      </c>
      <c r="F427" s="24" t="str">
        <f aca="false">FilterPrice!AP$5</f>
        <v/>
      </c>
      <c r="G427" s="24" t="n">
        <f aca="false">FilterPrice!AP$6</f>
        <v>38</v>
      </c>
      <c r="H427" s="24" t="n">
        <f aca="false">FilterPrice!AP$7</f>
        <v>38</v>
      </c>
      <c r="I427" s="24" t="n">
        <f aca="false">FilterPrice!AP$8</f>
        <v>49.25</v>
      </c>
      <c r="J427" s="24" t="n">
        <f aca="false">FilterPrice!AP$9</f>
        <v>75.2499923706055</v>
      </c>
      <c r="K427" s="24" t="n">
        <f aca="false">AVERAGE(FilterPrice!AP$10:AP$11)</f>
        <v>117.75</v>
      </c>
      <c r="L427" s="24" t="n">
        <f aca="false">FilterPrice!AP$12</f>
        <v>51.7500038146973</v>
      </c>
      <c r="M427" s="24" t="n">
        <f aca="false">AVERAGE(FilterPrice!AP$13:AP$15)</f>
        <v>44.5</v>
      </c>
      <c r="N427" s="24" t="n">
        <f aca="false">AVERAGE(FilterPrice!AP$4:AP$15)</f>
        <v>62.1249996185303</v>
      </c>
      <c r="O427" s="24" t="n">
        <f aca="false">AVERAGE(FilterPrice!AP$16:AP$27)</f>
        <v>49.6034466425578</v>
      </c>
      <c r="P427" s="62" t="n">
        <f aca="false">AVERAGE(FilterPrice!AP$28:AP$40)</f>
        <v>44.5997733580761</v>
      </c>
    </row>
    <row r="428" customFormat="false" ht="12.75" hidden="false" customHeight="false" outlineLevel="0" collapsed="false">
      <c r="C428" s="13" t="n">
        <f aca="false">C427+1</f>
        <v>427</v>
      </c>
      <c r="D428" s="112" t="s">
        <v>23801</v>
      </c>
      <c r="E428" s="111" t="str">
        <f aca="false">FilterPrice!AQ$4</f>
        <v/>
      </c>
      <c r="F428" s="24" t="str">
        <f aca="false">FilterPrice!AQ$5</f>
        <v/>
      </c>
      <c r="G428" s="24" t="n">
        <f aca="false">FilterPrice!AQ$6</f>
        <v>30</v>
      </c>
      <c r="H428" s="24" t="n">
        <f aca="false">FilterPrice!AQ$7</f>
        <v>30</v>
      </c>
      <c r="I428" s="24" t="n">
        <f aca="false">FilterPrice!AQ$8</f>
        <v>43.75</v>
      </c>
      <c r="J428" s="24" t="n">
        <f aca="false">FilterPrice!AQ$9</f>
        <v>70.4999923706055</v>
      </c>
      <c r="K428" s="24" t="n">
        <f aca="false">AVERAGE(FilterPrice!AQ$10:AQ$11)</f>
        <v>112.75</v>
      </c>
      <c r="L428" s="24" t="n">
        <f aca="false">FilterPrice!AQ$12</f>
        <v>40.9999961853027</v>
      </c>
      <c r="M428" s="24" t="n">
        <f aca="false">AVERAGE(FilterPrice!AQ$13:AQ$15)</f>
        <v>40.5233319600423</v>
      </c>
      <c r="N428" s="24" t="n">
        <f aca="false">AVERAGE(FilterPrice!AQ$4:AQ$15)</f>
        <v>56.2319984436035</v>
      </c>
      <c r="O428" s="24" t="n">
        <f aca="false">AVERAGE(FilterPrice!AQ$16:AQ$27)</f>
        <v>47.1391124725342</v>
      </c>
      <c r="P428" s="62" t="n">
        <f aca="false">AVERAGE(FilterPrice!AQ$28:AQ$40)</f>
        <v>41.8342377677331</v>
      </c>
    </row>
    <row r="429" customFormat="false" ht="12.75" hidden="false" customHeight="false" outlineLevel="0" collapsed="false">
      <c r="C429" s="13" t="n">
        <f aca="false">C428+1</f>
        <v>428</v>
      </c>
      <c r="D429" s="109" t="s">
        <v>23802</v>
      </c>
      <c r="E429" s="111" t="str">
        <f aca="false">FilterPrice!AR$4</f>
        <v/>
      </c>
      <c r="F429" s="24" t="str">
        <f aca="false">FilterPrice!AR$5</f>
        <v/>
      </c>
      <c r="G429" s="24" t="n">
        <f aca="false">FilterPrice!AR$6</f>
        <v>38.5</v>
      </c>
      <c r="H429" s="24" t="n">
        <f aca="false">FilterPrice!AR$7</f>
        <v>38.5</v>
      </c>
      <c r="I429" s="24" t="n">
        <f aca="false">FilterPrice!AR$8</f>
        <v>55.75</v>
      </c>
      <c r="J429" s="24" t="n">
        <f aca="false">FilterPrice!AR$9</f>
        <v>82.5</v>
      </c>
      <c r="K429" s="24" t="n">
        <f aca="false">AVERAGE(FilterPrice!AR$10:AR$11)</f>
        <v>122.75</v>
      </c>
      <c r="L429" s="24" t="n">
        <f aca="false">FilterPrice!AR$12</f>
        <v>49.75</v>
      </c>
      <c r="M429" s="24" t="n">
        <f aca="false">AVERAGE(FilterPrice!AR$13:AR$15)</f>
        <v>45.75</v>
      </c>
      <c r="N429" s="24" t="n">
        <f aca="false">AVERAGE(FilterPrice!AR$4:AR$15)</f>
        <v>64.775</v>
      </c>
      <c r="O429" s="24" t="n">
        <f aca="false">AVERAGE(FilterPrice!AR$16:AR$27)</f>
        <v>52.0200001398722</v>
      </c>
      <c r="P429" s="62" t="n">
        <f aca="false">AVERAGE(FilterPrice!AR$28:AR$40)</f>
        <v>45.361758525555</v>
      </c>
    </row>
    <row r="430" customFormat="false" ht="12.75" hidden="false" customHeight="false" outlineLevel="0" collapsed="false">
      <c r="C430" s="13" t="n">
        <f aca="false">C429+1</f>
        <v>429</v>
      </c>
      <c r="D430" s="104" t="s">
        <v>23803</v>
      </c>
      <c r="E430" s="113" t="str">
        <f aca="false">FilterPrice!AS$4</f>
        <v/>
      </c>
      <c r="F430" s="65" t="str">
        <f aca="false">FilterPrice!AS$5</f>
        <v/>
      </c>
      <c r="G430" s="65" t="n">
        <f aca="false">FilterPrice!AS$6</f>
        <v>43.9999885559082</v>
      </c>
      <c r="H430" s="65" t="n">
        <f aca="false">FilterPrice!AS$7</f>
        <v>43.9999885559082</v>
      </c>
      <c r="I430" s="65" t="n">
        <f aca="false">FilterPrice!AS$8</f>
        <v>58.75</v>
      </c>
      <c r="J430" s="65" t="n">
        <f aca="false">FilterPrice!AS$9</f>
        <v>69</v>
      </c>
      <c r="K430" s="65" t="n">
        <f aca="false">AVERAGE(FilterPrice!AS$10:AS$11)</f>
        <v>93</v>
      </c>
      <c r="L430" s="65" t="n">
        <f aca="false">FilterPrice!AS$12</f>
        <v>55.5000038146973</v>
      </c>
      <c r="M430" s="65" t="n">
        <f aca="false">AVERAGE(FilterPrice!AS$13:AS$15)</f>
        <v>46.4833234151204</v>
      </c>
      <c r="N430" s="65" t="n">
        <f aca="false">AVERAGE(FilterPrice!AS$4:AS$15)</f>
        <v>59.6699951171875</v>
      </c>
      <c r="O430" s="65" t="n">
        <f aca="false">AVERAGE(FilterPrice!AS$16:AS$27)</f>
        <v>47.0866638819377</v>
      </c>
      <c r="P430" s="66" t="n">
        <f aca="false">AVERAGE(FilterPrice!AS$28:AS$40)</f>
        <v>44.4235231106098</v>
      </c>
    </row>
    <row r="431" customFormat="false" ht="12.75" hidden="false" customHeight="false" outlineLevel="0" collapsed="false">
      <c r="A431" s="13" t="n">
        <f aca="false">A418+1</f>
        <v>34</v>
      </c>
      <c r="B431" s="104" t="n">
        <f aca="false">FilterPrice!$A$1</f>
        <v>36981</v>
      </c>
      <c r="C431" s="13" t="n">
        <f aca="false">C430+1</f>
        <v>430</v>
      </c>
      <c r="D431" s="109" t="s">
        <v>23791</v>
      </c>
      <c r="E431" s="110" t="str">
        <f aca="false">FilterPrice!AG$4</f>
        <v/>
      </c>
      <c r="F431" s="59" t="str">
        <f aca="false">FilterPrice!AG$5</f>
        <v/>
      </c>
      <c r="G431" s="59" t="n">
        <f aca="false">FilterPrice!AG$6</f>
        <v>46</v>
      </c>
      <c r="H431" s="59" t="n">
        <f aca="false">FilterPrice!AG$7</f>
        <v>46</v>
      </c>
      <c r="I431" s="59" t="n">
        <f aca="false">FilterPrice!AG$8</f>
        <v>60.25</v>
      </c>
      <c r="J431" s="59" t="n">
        <f aca="false">FilterPrice!AG$9</f>
        <v>76.75</v>
      </c>
      <c r="K431" s="59" t="n">
        <f aca="false">AVERAGE(FilterPrice!AG$10:AG$11)</f>
        <v>112</v>
      </c>
      <c r="L431" s="59" t="n">
        <f aca="false">FilterPrice!AG$12</f>
        <v>59</v>
      </c>
      <c r="M431" s="59" t="n">
        <f aca="false">AVERAGE(FilterPrice!AG$13:AG$15)</f>
        <v>54.5</v>
      </c>
      <c r="N431" s="59" t="n">
        <f aca="false">AVERAGE(FilterPrice!AG$4:AG$15)</f>
        <v>67.55</v>
      </c>
      <c r="O431" s="59" t="n">
        <f aca="false">AVERAGE(FilterPrice!AG$16:AG$27)</f>
        <v>59.9375</v>
      </c>
      <c r="P431" s="60" t="n">
        <f aca="false">AVERAGE(FilterPrice!AG$28:AG$40)</f>
        <v>53.0955128205128</v>
      </c>
    </row>
    <row r="432" customFormat="false" ht="12.75" hidden="false" customHeight="false" outlineLevel="0" collapsed="false">
      <c r="C432" s="13" t="n">
        <f aca="false">C431+1</f>
        <v>431</v>
      </c>
      <c r="D432" s="109" t="s">
        <v>23792</v>
      </c>
      <c r="E432" s="111" t="str">
        <f aca="false">FilterPrice!AH$4</f>
        <v/>
      </c>
      <c r="F432" s="24" t="str">
        <f aca="false">FilterPrice!AH$5</f>
        <v/>
      </c>
      <c r="G432" s="24" t="n">
        <f aca="false">FilterPrice!AH$6</f>
        <v>33</v>
      </c>
      <c r="H432" s="24" t="n">
        <f aca="false">FilterPrice!AH$7</f>
        <v>33</v>
      </c>
      <c r="I432" s="24" t="n">
        <f aca="false">FilterPrice!AH$8</f>
        <v>48.25</v>
      </c>
      <c r="J432" s="24" t="n">
        <f aca="false">FilterPrice!AH$9</f>
        <v>74</v>
      </c>
      <c r="K432" s="24" t="n">
        <f aca="false">AVERAGE(FilterPrice!AH$10:AH$11)</f>
        <v>113.75</v>
      </c>
      <c r="L432" s="24" t="n">
        <f aca="false">FilterPrice!AH$12</f>
        <v>44</v>
      </c>
      <c r="M432" s="24" t="n">
        <f aca="false">AVERAGE(FilterPrice!AH$13:AH$15)</f>
        <v>40.9166666666667</v>
      </c>
      <c r="N432" s="24" t="n">
        <f aca="false">AVERAGE(FilterPrice!AH$4:AH$15)</f>
        <v>58.25</v>
      </c>
      <c r="O432" s="24" t="n">
        <f aca="false">AVERAGE(FilterPrice!AH$16:AH$27)</f>
        <v>50.25</v>
      </c>
      <c r="P432" s="62" t="n">
        <f aca="false">AVERAGE(FilterPrice!AH$28:AH$40)</f>
        <v>45.5446793116056</v>
      </c>
    </row>
    <row r="433" customFormat="false" ht="12.75" hidden="false" customHeight="false" outlineLevel="0" collapsed="false">
      <c r="C433" s="13" t="n">
        <f aca="false">C432+1</f>
        <v>432</v>
      </c>
      <c r="D433" s="109" t="s">
        <v>23793</v>
      </c>
      <c r="E433" s="111" t="str">
        <f aca="false">FilterPrice!AI$4</f>
        <v/>
      </c>
      <c r="F433" s="24" t="str">
        <f aca="false">FilterPrice!AI$5</f>
        <v/>
      </c>
      <c r="G433" s="24" t="n">
        <f aca="false">FilterPrice!AI$6</f>
        <v>51</v>
      </c>
      <c r="H433" s="24" t="n">
        <f aca="false">FilterPrice!AI$7</f>
        <v>51</v>
      </c>
      <c r="I433" s="24" t="n">
        <f aca="false">FilterPrice!AI$8</f>
        <v>58.5</v>
      </c>
      <c r="J433" s="24" t="n">
        <f aca="false">FilterPrice!AI$9</f>
        <v>76</v>
      </c>
      <c r="K433" s="24" t="n">
        <f aca="false">AVERAGE(FilterPrice!AI$10:AI$11)</f>
        <v>100.5</v>
      </c>
      <c r="L433" s="24" t="n">
        <f aca="false">FilterPrice!AI$12</f>
        <v>57</v>
      </c>
      <c r="M433" s="24" t="n">
        <f aca="false">AVERAGE(FilterPrice!AI$13:AI$15)</f>
        <v>55.75</v>
      </c>
      <c r="N433" s="24" t="n">
        <f aca="false">AVERAGE(FilterPrice!AI$4:AI$15)</f>
        <v>66.175</v>
      </c>
      <c r="O433" s="24" t="n">
        <f aca="false">AVERAGE(FilterPrice!AI$16:AI$27)</f>
        <v>58.2708333333333</v>
      </c>
      <c r="P433" s="62" t="n">
        <f aca="false">AVERAGE(FilterPrice!AI$28:AI$40)</f>
        <v>49.2141025641026</v>
      </c>
    </row>
    <row r="434" customFormat="false" ht="12.75" hidden="false" customHeight="false" outlineLevel="0" collapsed="false">
      <c r="C434" s="13" t="n">
        <f aca="false">C433+1</f>
        <v>433</v>
      </c>
      <c r="D434" s="109" t="s">
        <v>23794</v>
      </c>
      <c r="E434" s="111" t="str">
        <f aca="false">FilterPrice!AJ$4</f>
        <v/>
      </c>
      <c r="F434" s="24" t="str">
        <f aca="false">FilterPrice!AJ$5</f>
        <v/>
      </c>
      <c r="G434" s="24" t="n">
        <f aca="false">FilterPrice!AJ$6</f>
        <v>35.5</v>
      </c>
      <c r="H434" s="24" t="n">
        <f aca="false">FilterPrice!AJ$7</f>
        <v>35.5</v>
      </c>
      <c r="I434" s="24" t="n">
        <f aca="false">FilterPrice!AJ$8</f>
        <v>45</v>
      </c>
      <c r="J434" s="24" t="n">
        <f aca="false">FilterPrice!AJ$9</f>
        <v>56.25</v>
      </c>
      <c r="K434" s="24" t="n">
        <f aca="false">AVERAGE(FilterPrice!AJ$10:AJ$11)</f>
        <v>71</v>
      </c>
      <c r="L434" s="24" t="n">
        <f aca="false">FilterPrice!AJ$12</f>
        <v>44.5</v>
      </c>
      <c r="M434" s="24" t="n">
        <f aca="false">AVERAGE(FilterPrice!AJ$13:AJ$15)</f>
        <v>42.25</v>
      </c>
      <c r="N434" s="24" t="n">
        <f aca="false">AVERAGE(FilterPrice!AJ$4:AJ$15)</f>
        <v>48.55</v>
      </c>
      <c r="O434" s="24" t="n">
        <f aca="false">AVERAGE(FilterPrice!AJ$16:AJ$27)</f>
        <v>45</v>
      </c>
      <c r="P434" s="62" t="n">
        <f aca="false">AVERAGE(FilterPrice!AJ$28:AJ$40)</f>
        <v>41.199358974359</v>
      </c>
    </row>
    <row r="435" customFormat="false" ht="12.75" hidden="false" customHeight="false" outlineLevel="0" collapsed="false">
      <c r="C435" s="13" t="n">
        <f aca="false">C434+1</f>
        <v>434</v>
      </c>
      <c r="D435" s="109" t="s">
        <v>23795</v>
      </c>
      <c r="E435" s="111" t="str">
        <f aca="false">FilterPrice!AK$4</f>
        <v/>
      </c>
      <c r="F435" s="24" t="str">
        <f aca="false">FilterPrice!AK$5</f>
        <v/>
      </c>
      <c r="G435" s="24" t="n">
        <f aca="false">FilterPrice!AK$6</f>
        <v>33</v>
      </c>
      <c r="H435" s="24" t="n">
        <f aca="false">FilterPrice!AK$7</f>
        <v>33</v>
      </c>
      <c r="I435" s="24" t="n">
        <f aca="false">FilterPrice!AK$8</f>
        <v>48.25</v>
      </c>
      <c r="J435" s="24" t="n">
        <f aca="false">FilterPrice!AK$9</f>
        <v>74</v>
      </c>
      <c r="K435" s="24" t="n">
        <f aca="false">AVERAGE(FilterPrice!AK$10:AK$11)</f>
        <v>114</v>
      </c>
      <c r="L435" s="24" t="n">
        <f aca="false">FilterPrice!AK$12</f>
        <v>46</v>
      </c>
      <c r="M435" s="24" t="n">
        <f aca="false">AVERAGE(FilterPrice!AK$13:AK$15)</f>
        <v>42</v>
      </c>
      <c r="N435" s="24" t="n">
        <f aca="false">AVERAGE(FilterPrice!AK$4:AK$15)</f>
        <v>58.825</v>
      </c>
      <c r="O435" s="24" t="n">
        <f aca="false">AVERAGE(FilterPrice!AK$16:AK$27)</f>
        <v>50.7291666666667</v>
      </c>
      <c r="P435" s="62" t="n">
        <f aca="false">AVERAGE(FilterPrice!AK$28:AK$40)</f>
        <v>43.2708333333333</v>
      </c>
    </row>
    <row r="436" customFormat="false" ht="12.75" hidden="false" customHeight="false" outlineLevel="0" collapsed="false">
      <c r="C436" s="13" t="n">
        <f aca="false">C435+1</f>
        <v>435</v>
      </c>
      <c r="D436" s="109" t="s">
        <v>23796</v>
      </c>
      <c r="E436" s="111" t="str">
        <f aca="false">FilterPrice!AL$4</f>
        <v/>
      </c>
      <c r="F436" s="24" t="str">
        <f aca="false">FilterPrice!AL$5</f>
        <v/>
      </c>
      <c r="G436" s="24" t="n">
        <f aca="false">FilterPrice!AL$6</f>
        <v>55</v>
      </c>
      <c r="H436" s="24" t="n">
        <f aca="false">FilterPrice!AL$7</f>
        <v>55</v>
      </c>
      <c r="I436" s="24" t="n">
        <f aca="false">FilterPrice!AL$8</f>
        <v>67.25</v>
      </c>
      <c r="J436" s="24" t="n">
        <f aca="false">FilterPrice!AL$9</f>
        <v>86.5</v>
      </c>
      <c r="K436" s="24" t="n">
        <f aca="false">AVERAGE(FilterPrice!AL$10:AL$11)</f>
        <v>127.75</v>
      </c>
      <c r="L436" s="24" t="n">
        <f aca="false">FilterPrice!AL$12</f>
        <v>64.75</v>
      </c>
      <c r="M436" s="24" t="n">
        <f aca="false">AVERAGE(FilterPrice!AL$13:AL$15)</f>
        <v>59.5</v>
      </c>
      <c r="N436" s="24" t="n">
        <f aca="false">AVERAGE(FilterPrice!AL$4:AL$15)</f>
        <v>76.25</v>
      </c>
      <c r="O436" s="24" t="n">
        <f aca="false">AVERAGE(FilterPrice!AL$16:AL$27)</f>
        <v>68.375</v>
      </c>
      <c r="P436" s="62" t="n">
        <f aca="false">AVERAGE(FilterPrice!AL$28:AL$40)</f>
        <v>62.2366025641026</v>
      </c>
    </row>
    <row r="437" customFormat="false" ht="12.75" hidden="false" customHeight="false" outlineLevel="0" collapsed="false">
      <c r="C437" s="13" t="n">
        <f aca="false">C436+1</f>
        <v>436</v>
      </c>
      <c r="D437" s="109" t="s">
        <v>23797</v>
      </c>
      <c r="E437" s="111" t="str">
        <f aca="false">FilterPrice!AM$4</f>
        <v/>
      </c>
      <c r="F437" s="24" t="str">
        <f aca="false">FilterPrice!AM$5</f>
        <v/>
      </c>
      <c r="G437" s="24" t="n">
        <f aca="false">FilterPrice!AM$6</f>
        <v>20</v>
      </c>
      <c r="H437" s="24" t="n">
        <f aca="false">FilterPrice!AM$7</f>
        <v>20</v>
      </c>
      <c r="I437" s="24" t="n">
        <f aca="false">FilterPrice!AM$8</f>
        <v>52</v>
      </c>
      <c r="J437" s="24" t="n">
        <f aca="false">FilterPrice!AM$9</f>
        <v>80</v>
      </c>
      <c r="K437" s="24" t="n">
        <f aca="false">AVERAGE(FilterPrice!AM$10:AM$11)</f>
        <v>120</v>
      </c>
      <c r="L437" s="24" t="n">
        <f aca="false">FilterPrice!AM$12</f>
        <v>46.25</v>
      </c>
      <c r="M437" s="24" t="n">
        <f aca="false">AVERAGE(FilterPrice!AM$13:AM$15)</f>
        <v>42.25</v>
      </c>
      <c r="N437" s="24" t="n">
        <f aca="false">AVERAGE(FilterPrice!AM$4:AM$15)</f>
        <v>58.5</v>
      </c>
      <c r="O437" s="24" t="n">
        <f aca="false">AVERAGE(FilterPrice!AM$16:AM$27)</f>
        <v>50.9587500890096</v>
      </c>
      <c r="P437" s="62" t="n">
        <f aca="false">AVERAGE(FilterPrice!AM$28:AM$40)</f>
        <v>44.3020469714434</v>
      </c>
    </row>
    <row r="438" customFormat="false" ht="12.75" hidden="false" customHeight="false" outlineLevel="0" collapsed="false">
      <c r="C438" s="13" t="n">
        <f aca="false">C437+1</f>
        <v>437</v>
      </c>
      <c r="D438" s="109" t="s">
        <v>23798</v>
      </c>
      <c r="E438" s="111" t="str">
        <f aca="false">FilterPrice!AN$4</f>
        <v/>
      </c>
      <c r="F438" s="24" t="str">
        <f aca="false">FilterPrice!AN$5</f>
        <v/>
      </c>
      <c r="G438" s="24" t="n">
        <f aca="false">FilterPrice!AN$6</f>
        <v>28</v>
      </c>
      <c r="H438" s="24" t="n">
        <f aca="false">FilterPrice!AN$7</f>
        <v>28</v>
      </c>
      <c r="I438" s="24" t="n">
        <f aca="false">FilterPrice!AN$8</f>
        <v>46.75</v>
      </c>
      <c r="J438" s="24" t="n">
        <f aca="false">FilterPrice!AN$9</f>
        <v>73.9999923706055</v>
      </c>
      <c r="K438" s="24" t="n">
        <f aca="false">AVERAGE(FilterPrice!AN$10:AN$11)</f>
        <v>117.25</v>
      </c>
      <c r="L438" s="24" t="n">
        <f aca="false">FilterPrice!AN$12</f>
        <v>43.2500038146973</v>
      </c>
      <c r="M438" s="24" t="n">
        <f aca="false">AVERAGE(FilterPrice!AN$13:AN$15)</f>
        <v>41.5</v>
      </c>
      <c r="N438" s="24" t="n">
        <f aca="false">AVERAGE(FilterPrice!AN$4:AN$15)</f>
        <v>57.8999996185303</v>
      </c>
      <c r="O438" s="24" t="n">
        <f aca="false">AVERAGE(FilterPrice!AN$16:AN$27)</f>
        <v>48.5617799758911</v>
      </c>
      <c r="P438" s="62" t="n">
        <f aca="false">AVERAGE(FilterPrice!AN$28:AN$40)</f>
        <v>43.6687636986757</v>
      </c>
    </row>
    <row r="439" customFormat="false" ht="12.75" hidden="false" customHeight="false" outlineLevel="0" collapsed="false">
      <c r="C439" s="13" t="n">
        <f aca="false">C438+1</f>
        <v>438</v>
      </c>
      <c r="D439" s="109" t="s">
        <v>23799</v>
      </c>
      <c r="E439" s="111" t="str">
        <f aca="false">FilterPrice!AO$4</f>
        <v/>
      </c>
      <c r="F439" s="24" t="str">
        <f aca="false">FilterPrice!AO$5</f>
        <v/>
      </c>
      <c r="G439" s="24" t="n">
        <f aca="false">FilterPrice!AO$6</f>
        <v>37.9969177246094</v>
      </c>
      <c r="H439" s="24" t="n">
        <f aca="false">FilterPrice!AO$7</f>
        <v>37.9969177246094</v>
      </c>
      <c r="I439" s="24" t="n">
        <f aca="false">FilterPrice!AO$8</f>
        <v>43.75</v>
      </c>
      <c r="J439" s="24" t="n">
        <f aca="false">FilterPrice!AO$9</f>
        <v>65.9999923706055</v>
      </c>
      <c r="K439" s="24" t="n">
        <f aca="false">AVERAGE(FilterPrice!AO$10:AO$11)</f>
        <v>101.25</v>
      </c>
      <c r="L439" s="24" t="n">
        <f aca="false">FilterPrice!AO$12</f>
        <v>41.7499961853027</v>
      </c>
      <c r="M439" s="24" t="n">
        <f aca="false">AVERAGE(FilterPrice!AO$13:AO$15)</f>
        <v>39.2730712890625</v>
      </c>
      <c r="N439" s="24" t="n">
        <f aca="false">AVERAGE(FilterPrice!AO$4:AO$15)</f>
        <v>54.7813037872314</v>
      </c>
      <c r="O439" s="24" t="n">
        <f aca="false">AVERAGE(FilterPrice!AO$16:AO$27)</f>
        <v>47.6955715815226</v>
      </c>
      <c r="P439" s="62" t="n">
        <f aca="false">AVERAGE(FilterPrice!AO$28:AO$40)</f>
        <v>45.4661644666623</v>
      </c>
    </row>
    <row r="440" customFormat="false" ht="12.75" hidden="false" customHeight="false" outlineLevel="0" collapsed="false">
      <c r="C440" s="13" t="n">
        <f aca="false">C439+1</f>
        <v>439</v>
      </c>
      <c r="D440" s="109" t="s">
        <v>23800</v>
      </c>
      <c r="E440" s="111" t="str">
        <f aca="false">FilterPrice!AP$4</f>
        <v/>
      </c>
      <c r="F440" s="24" t="str">
        <f aca="false">FilterPrice!AP$5</f>
        <v/>
      </c>
      <c r="G440" s="24" t="n">
        <f aca="false">FilterPrice!AP$6</f>
        <v>38</v>
      </c>
      <c r="H440" s="24" t="n">
        <f aca="false">FilterPrice!AP$7</f>
        <v>38</v>
      </c>
      <c r="I440" s="24" t="n">
        <f aca="false">FilterPrice!AP$8</f>
        <v>49.25</v>
      </c>
      <c r="J440" s="24" t="n">
        <f aca="false">FilterPrice!AP$9</f>
        <v>75.2499923706055</v>
      </c>
      <c r="K440" s="24" t="n">
        <f aca="false">AVERAGE(FilterPrice!AP$10:AP$11)</f>
        <v>117.75</v>
      </c>
      <c r="L440" s="24" t="n">
        <f aca="false">FilterPrice!AP$12</f>
        <v>51.7500038146973</v>
      </c>
      <c r="M440" s="24" t="n">
        <f aca="false">AVERAGE(FilterPrice!AP$13:AP$15)</f>
        <v>44.5</v>
      </c>
      <c r="N440" s="24" t="n">
        <f aca="false">AVERAGE(FilterPrice!AP$4:AP$15)</f>
        <v>62.1249996185303</v>
      </c>
      <c r="O440" s="24" t="n">
        <f aca="false">AVERAGE(FilterPrice!AP$16:AP$27)</f>
        <v>49.6034466425578</v>
      </c>
      <c r="P440" s="62" t="n">
        <f aca="false">AVERAGE(FilterPrice!AP$28:AP$40)</f>
        <v>44.5997733580761</v>
      </c>
    </row>
    <row r="441" customFormat="false" ht="12.75" hidden="false" customHeight="false" outlineLevel="0" collapsed="false">
      <c r="C441" s="13" t="n">
        <f aca="false">C440+1</f>
        <v>440</v>
      </c>
      <c r="D441" s="112" t="s">
        <v>23801</v>
      </c>
      <c r="E441" s="111" t="str">
        <f aca="false">FilterPrice!AQ$4</f>
        <v/>
      </c>
      <c r="F441" s="24" t="str">
        <f aca="false">FilterPrice!AQ$5</f>
        <v/>
      </c>
      <c r="G441" s="24" t="n">
        <f aca="false">FilterPrice!AQ$6</f>
        <v>30</v>
      </c>
      <c r="H441" s="24" t="n">
        <f aca="false">FilterPrice!AQ$7</f>
        <v>30</v>
      </c>
      <c r="I441" s="24" t="n">
        <f aca="false">FilterPrice!AQ$8</f>
        <v>43.75</v>
      </c>
      <c r="J441" s="24" t="n">
        <f aca="false">FilterPrice!AQ$9</f>
        <v>70.4999923706055</v>
      </c>
      <c r="K441" s="24" t="n">
        <f aca="false">AVERAGE(FilterPrice!AQ$10:AQ$11)</f>
        <v>112.75</v>
      </c>
      <c r="L441" s="24" t="n">
        <f aca="false">FilterPrice!AQ$12</f>
        <v>40.9999961853027</v>
      </c>
      <c r="M441" s="24" t="n">
        <f aca="false">AVERAGE(FilterPrice!AQ$13:AQ$15)</f>
        <v>40.5233319600423</v>
      </c>
      <c r="N441" s="24" t="n">
        <f aca="false">AVERAGE(FilterPrice!AQ$4:AQ$15)</f>
        <v>56.2319984436035</v>
      </c>
      <c r="O441" s="24" t="n">
        <f aca="false">AVERAGE(FilterPrice!AQ$16:AQ$27)</f>
        <v>47.1391124725342</v>
      </c>
      <c r="P441" s="62" t="n">
        <f aca="false">AVERAGE(FilterPrice!AQ$28:AQ$40)</f>
        <v>41.8342377677331</v>
      </c>
    </row>
    <row r="442" customFormat="false" ht="12.75" hidden="false" customHeight="false" outlineLevel="0" collapsed="false">
      <c r="C442" s="13" t="n">
        <f aca="false">C441+1</f>
        <v>441</v>
      </c>
      <c r="D442" s="109" t="s">
        <v>23802</v>
      </c>
      <c r="E442" s="111" t="str">
        <f aca="false">FilterPrice!AR$4</f>
        <v/>
      </c>
      <c r="F442" s="24" t="str">
        <f aca="false">FilterPrice!AR$5</f>
        <v/>
      </c>
      <c r="G442" s="24" t="n">
        <f aca="false">FilterPrice!AR$6</f>
        <v>38.5</v>
      </c>
      <c r="H442" s="24" t="n">
        <f aca="false">FilterPrice!AR$7</f>
        <v>38.5</v>
      </c>
      <c r="I442" s="24" t="n">
        <f aca="false">FilterPrice!AR$8</f>
        <v>55.75</v>
      </c>
      <c r="J442" s="24" t="n">
        <f aca="false">FilterPrice!AR$9</f>
        <v>82.5</v>
      </c>
      <c r="K442" s="24" t="n">
        <f aca="false">AVERAGE(FilterPrice!AR$10:AR$11)</f>
        <v>122.75</v>
      </c>
      <c r="L442" s="24" t="n">
        <f aca="false">FilterPrice!AR$12</f>
        <v>49.75</v>
      </c>
      <c r="M442" s="24" t="n">
        <f aca="false">AVERAGE(FilterPrice!AR$13:AR$15)</f>
        <v>45.75</v>
      </c>
      <c r="N442" s="24" t="n">
        <f aca="false">AVERAGE(FilterPrice!AR$4:AR$15)</f>
        <v>64.775</v>
      </c>
      <c r="O442" s="24" t="n">
        <f aca="false">AVERAGE(FilterPrice!AR$16:AR$27)</f>
        <v>52.0200001398722</v>
      </c>
      <c r="P442" s="62" t="n">
        <f aca="false">AVERAGE(FilterPrice!AR$28:AR$40)</f>
        <v>45.361758525555</v>
      </c>
    </row>
    <row r="443" customFormat="false" ht="12.75" hidden="false" customHeight="false" outlineLevel="0" collapsed="false">
      <c r="C443" s="13" t="n">
        <f aca="false">C442+1</f>
        <v>442</v>
      </c>
      <c r="D443" s="104" t="s">
        <v>23803</v>
      </c>
      <c r="E443" s="113" t="str">
        <f aca="false">FilterPrice!AS$4</f>
        <v/>
      </c>
      <c r="F443" s="65" t="str">
        <f aca="false">FilterPrice!AS$5</f>
        <v/>
      </c>
      <c r="G443" s="65" t="n">
        <f aca="false">FilterPrice!AS$6</f>
        <v>43.9999885559082</v>
      </c>
      <c r="H443" s="65" t="n">
        <f aca="false">FilterPrice!AS$7</f>
        <v>43.9999885559082</v>
      </c>
      <c r="I443" s="65" t="n">
        <f aca="false">FilterPrice!AS$8</f>
        <v>58.75</v>
      </c>
      <c r="J443" s="65" t="n">
        <f aca="false">FilterPrice!AS$9</f>
        <v>69</v>
      </c>
      <c r="K443" s="65" t="n">
        <f aca="false">AVERAGE(FilterPrice!AS$10:AS$11)</f>
        <v>93</v>
      </c>
      <c r="L443" s="65" t="n">
        <f aca="false">FilterPrice!AS$12</f>
        <v>55.5000038146973</v>
      </c>
      <c r="M443" s="65" t="n">
        <f aca="false">AVERAGE(FilterPrice!AS$13:AS$15)</f>
        <v>46.4833234151204</v>
      </c>
      <c r="N443" s="65" t="n">
        <f aca="false">AVERAGE(FilterPrice!AS$4:AS$15)</f>
        <v>59.6699951171875</v>
      </c>
      <c r="O443" s="65" t="n">
        <f aca="false">AVERAGE(FilterPrice!AS$16:AS$27)</f>
        <v>47.0866638819377</v>
      </c>
      <c r="P443" s="66" t="n">
        <f aca="false">AVERAGE(FilterPrice!AS$28:AS$40)</f>
        <v>44.4235231106098</v>
      </c>
    </row>
    <row r="444" customFormat="false" ht="12.75" hidden="false" customHeight="false" outlineLevel="0" collapsed="false">
      <c r="A444" s="13" t="n">
        <f aca="false">A431+1</f>
        <v>35</v>
      </c>
      <c r="B444" s="104" t="n">
        <f aca="false">FilterPrice!$A$1</f>
        <v>36981</v>
      </c>
      <c r="C444" s="13" t="n">
        <f aca="false">C443+1</f>
        <v>443</v>
      </c>
      <c r="D444" s="109" t="s">
        <v>23791</v>
      </c>
      <c r="E444" s="110" t="str">
        <f aca="false">FilterPrice!AG$4</f>
        <v/>
      </c>
      <c r="F444" s="59" t="str">
        <f aca="false">FilterPrice!AG$5</f>
        <v/>
      </c>
      <c r="G444" s="59" t="n">
        <f aca="false">FilterPrice!AG$6</f>
        <v>46</v>
      </c>
      <c r="H444" s="59" t="n">
        <f aca="false">FilterPrice!AG$7</f>
        <v>46</v>
      </c>
      <c r="I444" s="59" t="n">
        <f aca="false">FilterPrice!AG$8</f>
        <v>60.25</v>
      </c>
      <c r="J444" s="59" t="n">
        <f aca="false">FilterPrice!AG$9</f>
        <v>76.75</v>
      </c>
      <c r="K444" s="59" t="n">
        <f aca="false">AVERAGE(FilterPrice!AG$10:AG$11)</f>
        <v>112</v>
      </c>
      <c r="L444" s="59" t="n">
        <f aca="false">FilterPrice!AG$12</f>
        <v>59</v>
      </c>
      <c r="M444" s="59" t="n">
        <f aca="false">AVERAGE(FilterPrice!AG$13:AG$15)</f>
        <v>54.5</v>
      </c>
      <c r="N444" s="59" t="n">
        <f aca="false">AVERAGE(FilterPrice!AG$4:AG$15)</f>
        <v>67.55</v>
      </c>
      <c r="O444" s="59" t="n">
        <f aca="false">AVERAGE(FilterPrice!AG$16:AG$27)</f>
        <v>59.9375</v>
      </c>
      <c r="P444" s="60" t="n">
        <f aca="false">AVERAGE(FilterPrice!AG$28:AG$40)</f>
        <v>53.0955128205128</v>
      </c>
    </row>
    <row r="445" customFormat="false" ht="12.75" hidden="false" customHeight="false" outlineLevel="0" collapsed="false">
      <c r="C445" s="13" t="n">
        <f aca="false">C444+1</f>
        <v>444</v>
      </c>
      <c r="D445" s="109" t="s">
        <v>23792</v>
      </c>
      <c r="E445" s="111" t="str">
        <f aca="false">FilterPrice!AH$4</f>
        <v/>
      </c>
      <c r="F445" s="24" t="str">
        <f aca="false">FilterPrice!AH$5</f>
        <v/>
      </c>
      <c r="G445" s="24" t="n">
        <f aca="false">FilterPrice!AH$6</f>
        <v>33</v>
      </c>
      <c r="H445" s="24" t="n">
        <f aca="false">FilterPrice!AH$7</f>
        <v>33</v>
      </c>
      <c r="I445" s="24" t="n">
        <f aca="false">FilterPrice!AH$8</f>
        <v>48.25</v>
      </c>
      <c r="J445" s="24" t="n">
        <f aca="false">FilterPrice!AH$9</f>
        <v>74</v>
      </c>
      <c r="K445" s="24" t="n">
        <f aca="false">AVERAGE(FilterPrice!AH$10:AH$11)</f>
        <v>113.75</v>
      </c>
      <c r="L445" s="24" t="n">
        <f aca="false">FilterPrice!AH$12</f>
        <v>44</v>
      </c>
      <c r="M445" s="24" t="n">
        <f aca="false">AVERAGE(FilterPrice!AH$13:AH$15)</f>
        <v>40.9166666666667</v>
      </c>
      <c r="N445" s="24" t="n">
        <f aca="false">AVERAGE(FilterPrice!AH$4:AH$15)</f>
        <v>58.25</v>
      </c>
      <c r="O445" s="24" t="n">
        <f aca="false">AVERAGE(FilterPrice!AH$16:AH$27)</f>
        <v>50.25</v>
      </c>
      <c r="P445" s="62" t="n">
        <f aca="false">AVERAGE(FilterPrice!AH$28:AH$40)</f>
        <v>45.5446793116056</v>
      </c>
    </row>
    <row r="446" customFormat="false" ht="12.75" hidden="false" customHeight="false" outlineLevel="0" collapsed="false">
      <c r="C446" s="13" t="n">
        <f aca="false">C445+1</f>
        <v>445</v>
      </c>
      <c r="D446" s="109" t="s">
        <v>23793</v>
      </c>
      <c r="E446" s="111" t="str">
        <f aca="false">FilterPrice!AI$4</f>
        <v/>
      </c>
      <c r="F446" s="24" t="str">
        <f aca="false">FilterPrice!AI$5</f>
        <v/>
      </c>
      <c r="G446" s="24" t="n">
        <f aca="false">FilterPrice!AI$6</f>
        <v>51</v>
      </c>
      <c r="H446" s="24" t="n">
        <f aca="false">FilterPrice!AI$7</f>
        <v>51</v>
      </c>
      <c r="I446" s="24" t="n">
        <f aca="false">FilterPrice!AI$8</f>
        <v>58.5</v>
      </c>
      <c r="J446" s="24" t="n">
        <f aca="false">FilterPrice!AI$9</f>
        <v>76</v>
      </c>
      <c r="K446" s="24" t="n">
        <f aca="false">AVERAGE(FilterPrice!AI$10:AI$11)</f>
        <v>100.5</v>
      </c>
      <c r="L446" s="24" t="n">
        <f aca="false">FilterPrice!AI$12</f>
        <v>57</v>
      </c>
      <c r="M446" s="24" t="n">
        <f aca="false">AVERAGE(FilterPrice!AI$13:AI$15)</f>
        <v>55.75</v>
      </c>
      <c r="N446" s="24" t="n">
        <f aca="false">AVERAGE(FilterPrice!AI$4:AI$15)</f>
        <v>66.175</v>
      </c>
      <c r="O446" s="24" t="n">
        <f aca="false">AVERAGE(FilterPrice!AI$16:AI$27)</f>
        <v>58.2708333333333</v>
      </c>
      <c r="P446" s="62" t="n">
        <f aca="false">AVERAGE(FilterPrice!AI$28:AI$40)</f>
        <v>49.2141025641026</v>
      </c>
    </row>
    <row r="447" customFormat="false" ht="12.75" hidden="false" customHeight="false" outlineLevel="0" collapsed="false">
      <c r="C447" s="13" t="n">
        <f aca="false">C446+1</f>
        <v>446</v>
      </c>
      <c r="D447" s="109" t="s">
        <v>23794</v>
      </c>
      <c r="E447" s="111" t="str">
        <f aca="false">FilterPrice!AJ$4</f>
        <v/>
      </c>
      <c r="F447" s="24" t="str">
        <f aca="false">FilterPrice!AJ$5</f>
        <v/>
      </c>
      <c r="G447" s="24" t="n">
        <f aca="false">FilterPrice!AJ$6</f>
        <v>35.5</v>
      </c>
      <c r="H447" s="24" t="n">
        <f aca="false">FilterPrice!AJ$7</f>
        <v>35.5</v>
      </c>
      <c r="I447" s="24" t="n">
        <f aca="false">FilterPrice!AJ$8</f>
        <v>45</v>
      </c>
      <c r="J447" s="24" t="n">
        <f aca="false">FilterPrice!AJ$9</f>
        <v>56.25</v>
      </c>
      <c r="K447" s="24" t="n">
        <f aca="false">AVERAGE(FilterPrice!AJ$10:AJ$11)</f>
        <v>71</v>
      </c>
      <c r="L447" s="24" t="n">
        <f aca="false">FilterPrice!AJ$12</f>
        <v>44.5</v>
      </c>
      <c r="M447" s="24" t="n">
        <f aca="false">AVERAGE(FilterPrice!AJ$13:AJ$15)</f>
        <v>42.25</v>
      </c>
      <c r="N447" s="24" t="n">
        <f aca="false">AVERAGE(FilterPrice!AJ$4:AJ$15)</f>
        <v>48.55</v>
      </c>
      <c r="O447" s="24" t="n">
        <f aca="false">AVERAGE(FilterPrice!AJ$16:AJ$27)</f>
        <v>45</v>
      </c>
      <c r="P447" s="62" t="n">
        <f aca="false">AVERAGE(FilterPrice!AJ$28:AJ$40)</f>
        <v>41.199358974359</v>
      </c>
    </row>
    <row r="448" customFormat="false" ht="12.75" hidden="false" customHeight="false" outlineLevel="0" collapsed="false">
      <c r="C448" s="13" t="n">
        <f aca="false">C447+1</f>
        <v>447</v>
      </c>
      <c r="D448" s="109" t="s">
        <v>23795</v>
      </c>
      <c r="E448" s="111" t="str">
        <f aca="false">FilterPrice!AK$4</f>
        <v/>
      </c>
      <c r="F448" s="24" t="str">
        <f aca="false">FilterPrice!AK$5</f>
        <v/>
      </c>
      <c r="G448" s="24" t="n">
        <f aca="false">FilterPrice!AK$6</f>
        <v>33</v>
      </c>
      <c r="H448" s="24" t="n">
        <f aca="false">FilterPrice!AK$7</f>
        <v>33</v>
      </c>
      <c r="I448" s="24" t="n">
        <f aca="false">FilterPrice!AK$8</f>
        <v>48.25</v>
      </c>
      <c r="J448" s="24" t="n">
        <f aca="false">FilterPrice!AK$9</f>
        <v>74</v>
      </c>
      <c r="K448" s="24" t="n">
        <f aca="false">AVERAGE(FilterPrice!AK$10:AK$11)</f>
        <v>114</v>
      </c>
      <c r="L448" s="24" t="n">
        <f aca="false">FilterPrice!AK$12</f>
        <v>46</v>
      </c>
      <c r="M448" s="24" t="n">
        <f aca="false">AVERAGE(FilterPrice!AK$13:AK$15)</f>
        <v>42</v>
      </c>
      <c r="N448" s="24" t="n">
        <f aca="false">AVERAGE(FilterPrice!AK$4:AK$15)</f>
        <v>58.825</v>
      </c>
      <c r="O448" s="24" t="n">
        <f aca="false">AVERAGE(FilterPrice!AK$16:AK$27)</f>
        <v>50.7291666666667</v>
      </c>
      <c r="P448" s="62" t="n">
        <f aca="false">AVERAGE(FilterPrice!AK$28:AK$40)</f>
        <v>43.2708333333333</v>
      </c>
    </row>
    <row r="449" customFormat="false" ht="12.75" hidden="false" customHeight="false" outlineLevel="0" collapsed="false">
      <c r="C449" s="13" t="n">
        <f aca="false">C448+1</f>
        <v>448</v>
      </c>
      <c r="D449" s="109" t="s">
        <v>23796</v>
      </c>
      <c r="E449" s="111" t="str">
        <f aca="false">FilterPrice!AL$4</f>
        <v/>
      </c>
      <c r="F449" s="24" t="str">
        <f aca="false">FilterPrice!AL$5</f>
        <v/>
      </c>
      <c r="G449" s="24" t="n">
        <f aca="false">FilterPrice!AL$6</f>
        <v>55</v>
      </c>
      <c r="H449" s="24" t="n">
        <f aca="false">FilterPrice!AL$7</f>
        <v>55</v>
      </c>
      <c r="I449" s="24" t="n">
        <f aca="false">FilterPrice!AL$8</f>
        <v>67.25</v>
      </c>
      <c r="J449" s="24" t="n">
        <f aca="false">FilterPrice!AL$9</f>
        <v>86.5</v>
      </c>
      <c r="K449" s="24" t="n">
        <f aca="false">AVERAGE(FilterPrice!AL$10:AL$11)</f>
        <v>127.75</v>
      </c>
      <c r="L449" s="24" t="n">
        <f aca="false">FilterPrice!AL$12</f>
        <v>64.75</v>
      </c>
      <c r="M449" s="24" t="n">
        <f aca="false">AVERAGE(FilterPrice!AL$13:AL$15)</f>
        <v>59.5</v>
      </c>
      <c r="N449" s="24" t="n">
        <f aca="false">AVERAGE(FilterPrice!AL$4:AL$15)</f>
        <v>76.25</v>
      </c>
      <c r="O449" s="24" t="n">
        <f aca="false">AVERAGE(FilterPrice!AL$16:AL$27)</f>
        <v>68.375</v>
      </c>
      <c r="P449" s="62" t="n">
        <f aca="false">AVERAGE(FilterPrice!AL$28:AL$40)</f>
        <v>62.2366025641026</v>
      </c>
    </row>
    <row r="450" customFormat="false" ht="12.75" hidden="false" customHeight="false" outlineLevel="0" collapsed="false">
      <c r="C450" s="13" t="n">
        <f aca="false">C449+1</f>
        <v>449</v>
      </c>
      <c r="D450" s="109" t="s">
        <v>23797</v>
      </c>
      <c r="E450" s="111" t="str">
        <f aca="false">FilterPrice!AM$4</f>
        <v/>
      </c>
      <c r="F450" s="24" t="str">
        <f aca="false">FilterPrice!AM$5</f>
        <v/>
      </c>
      <c r="G450" s="24" t="n">
        <f aca="false">FilterPrice!AM$6</f>
        <v>20</v>
      </c>
      <c r="H450" s="24" t="n">
        <f aca="false">FilterPrice!AM$7</f>
        <v>20</v>
      </c>
      <c r="I450" s="24" t="n">
        <f aca="false">FilterPrice!AM$8</f>
        <v>52</v>
      </c>
      <c r="J450" s="24" t="n">
        <f aca="false">FilterPrice!AM$9</f>
        <v>80</v>
      </c>
      <c r="K450" s="24" t="n">
        <f aca="false">AVERAGE(FilterPrice!AM$10:AM$11)</f>
        <v>120</v>
      </c>
      <c r="L450" s="24" t="n">
        <f aca="false">FilterPrice!AM$12</f>
        <v>46.25</v>
      </c>
      <c r="M450" s="24" t="n">
        <f aca="false">AVERAGE(FilterPrice!AM$13:AM$15)</f>
        <v>42.25</v>
      </c>
      <c r="N450" s="24" t="n">
        <f aca="false">AVERAGE(FilterPrice!AM$4:AM$15)</f>
        <v>58.5</v>
      </c>
      <c r="O450" s="24" t="n">
        <f aca="false">AVERAGE(FilterPrice!AM$16:AM$27)</f>
        <v>50.9587500890096</v>
      </c>
      <c r="P450" s="62" t="n">
        <f aca="false">AVERAGE(FilterPrice!AM$28:AM$40)</f>
        <v>44.3020469714434</v>
      </c>
    </row>
    <row r="451" customFormat="false" ht="12.75" hidden="false" customHeight="false" outlineLevel="0" collapsed="false">
      <c r="C451" s="13" t="n">
        <f aca="false">C450+1</f>
        <v>450</v>
      </c>
      <c r="D451" s="109" t="s">
        <v>23798</v>
      </c>
      <c r="E451" s="111" t="str">
        <f aca="false">FilterPrice!AN$4</f>
        <v/>
      </c>
      <c r="F451" s="24" t="str">
        <f aca="false">FilterPrice!AN$5</f>
        <v/>
      </c>
      <c r="G451" s="24" t="n">
        <f aca="false">FilterPrice!AN$6</f>
        <v>28</v>
      </c>
      <c r="H451" s="24" t="n">
        <f aca="false">FilterPrice!AN$7</f>
        <v>28</v>
      </c>
      <c r="I451" s="24" t="n">
        <f aca="false">FilterPrice!AN$8</f>
        <v>46.75</v>
      </c>
      <c r="J451" s="24" t="n">
        <f aca="false">FilterPrice!AN$9</f>
        <v>73.9999923706055</v>
      </c>
      <c r="K451" s="24" t="n">
        <f aca="false">AVERAGE(FilterPrice!AN$10:AN$11)</f>
        <v>117.25</v>
      </c>
      <c r="L451" s="24" t="n">
        <f aca="false">FilterPrice!AN$12</f>
        <v>43.2500038146973</v>
      </c>
      <c r="M451" s="24" t="n">
        <f aca="false">AVERAGE(FilterPrice!AN$13:AN$15)</f>
        <v>41.5</v>
      </c>
      <c r="N451" s="24" t="n">
        <f aca="false">AVERAGE(FilterPrice!AN$4:AN$15)</f>
        <v>57.8999996185303</v>
      </c>
      <c r="O451" s="24" t="n">
        <f aca="false">AVERAGE(FilterPrice!AN$16:AN$27)</f>
        <v>48.5617799758911</v>
      </c>
      <c r="P451" s="62" t="n">
        <f aca="false">AVERAGE(FilterPrice!AN$28:AN$40)</f>
        <v>43.6687636986757</v>
      </c>
    </row>
    <row r="452" customFormat="false" ht="12.75" hidden="false" customHeight="false" outlineLevel="0" collapsed="false">
      <c r="C452" s="13" t="n">
        <f aca="false">C451+1</f>
        <v>451</v>
      </c>
      <c r="D452" s="109" t="s">
        <v>23799</v>
      </c>
      <c r="E452" s="111" t="str">
        <f aca="false">FilterPrice!AO$4</f>
        <v/>
      </c>
      <c r="F452" s="24" t="str">
        <f aca="false">FilterPrice!AO$5</f>
        <v/>
      </c>
      <c r="G452" s="24" t="n">
        <f aca="false">FilterPrice!AO$6</f>
        <v>37.9969177246094</v>
      </c>
      <c r="H452" s="24" t="n">
        <f aca="false">FilterPrice!AO$7</f>
        <v>37.9969177246094</v>
      </c>
      <c r="I452" s="24" t="n">
        <f aca="false">FilterPrice!AO$8</f>
        <v>43.75</v>
      </c>
      <c r="J452" s="24" t="n">
        <f aca="false">FilterPrice!AO$9</f>
        <v>65.9999923706055</v>
      </c>
      <c r="K452" s="24" t="n">
        <f aca="false">AVERAGE(FilterPrice!AO$10:AO$11)</f>
        <v>101.25</v>
      </c>
      <c r="L452" s="24" t="n">
        <f aca="false">FilterPrice!AO$12</f>
        <v>41.7499961853027</v>
      </c>
      <c r="M452" s="24" t="n">
        <f aca="false">AVERAGE(FilterPrice!AO$13:AO$15)</f>
        <v>39.2730712890625</v>
      </c>
      <c r="N452" s="24" t="n">
        <f aca="false">AVERAGE(FilterPrice!AO$4:AO$15)</f>
        <v>54.7813037872314</v>
      </c>
      <c r="O452" s="24" t="n">
        <f aca="false">AVERAGE(FilterPrice!AO$16:AO$27)</f>
        <v>47.6955715815226</v>
      </c>
      <c r="P452" s="62" t="n">
        <f aca="false">AVERAGE(FilterPrice!AO$28:AO$40)</f>
        <v>45.4661644666623</v>
      </c>
    </row>
    <row r="453" customFormat="false" ht="12.75" hidden="false" customHeight="false" outlineLevel="0" collapsed="false">
      <c r="C453" s="13" t="n">
        <f aca="false">C452+1</f>
        <v>452</v>
      </c>
      <c r="D453" s="109" t="s">
        <v>23800</v>
      </c>
      <c r="E453" s="111" t="str">
        <f aca="false">FilterPrice!AP$4</f>
        <v/>
      </c>
      <c r="F453" s="24" t="str">
        <f aca="false">FilterPrice!AP$5</f>
        <v/>
      </c>
      <c r="G453" s="24" t="n">
        <f aca="false">FilterPrice!AP$6</f>
        <v>38</v>
      </c>
      <c r="H453" s="24" t="n">
        <f aca="false">FilterPrice!AP$7</f>
        <v>38</v>
      </c>
      <c r="I453" s="24" t="n">
        <f aca="false">FilterPrice!AP$8</f>
        <v>49.25</v>
      </c>
      <c r="J453" s="24" t="n">
        <f aca="false">FilterPrice!AP$9</f>
        <v>75.2499923706055</v>
      </c>
      <c r="K453" s="24" t="n">
        <f aca="false">AVERAGE(FilterPrice!AP$10:AP$11)</f>
        <v>117.75</v>
      </c>
      <c r="L453" s="24" t="n">
        <f aca="false">FilterPrice!AP$12</f>
        <v>51.7500038146973</v>
      </c>
      <c r="M453" s="24" t="n">
        <f aca="false">AVERAGE(FilterPrice!AP$13:AP$15)</f>
        <v>44.5</v>
      </c>
      <c r="N453" s="24" t="n">
        <f aca="false">AVERAGE(FilterPrice!AP$4:AP$15)</f>
        <v>62.1249996185303</v>
      </c>
      <c r="O453" s="24" t="n">
        <f aca="false">AVERAGE(FilterPrice!AP$16:AP$27)</f>
        <v>49.6034466425578</v>
      </c>
      <c r="P453" s="62" t="n">
        <f aca="false">AVERAGE(FilterPrice!AP$28:AP$40)</f>
        <v>44.5997733580761</v>
      </c>
    </row>
    <row r="454" customFormat="false" ht="12.75" hidden="false" customHeight="false" outlineLevel="0" collapsed="false">
      <c r="C454" s="13" t="n">
        <f aca="false">C453+1</f>
        <v>453</v>
      </c>
      <c r="D454" s="112" t="s">
        <v>23801</v>
      </c>
      <c r="E454" s="111" t="str">
        <f aca="false">FilterPrice!AQ$4</f>
        <v/>
      </c>
      <c r="F454" s="24" t="str">
        <f aca="false">FilterPrice!AQ$5</f>
        <v/>
      </c>
      <c r="G454" s="24" t="n">
        <f aca="false">FilterPrice!AQ$6</f>
        <v>30</v>
      </c>
      <c r="H454" s="24" t="n">
        <f aca="false">FilterPrice!AQ$7</f>
        <v>30</v>
      </c>
      <c r="I454" s="24" t="n">
        <f aca="false">FilterPrice!AQ$8</f>
        <v>43.75</v>
      </c>
      <c r="J454" s="24" t="n">
        <f aca="false">FilterPrice!AQ$9</f>
        <v>70.4999923706055</v>
      </c>
      <c r="K454" s="24" t="n">
        <f aca="false">AVERAGE(FilterPrice!AQ$10:AQ$11)</f>
        <v>112.75</v>
      </c>
      <c r="L454" s="24" t="n">
        <f aca="false">FilterPrice!AQ$12</f>
        <v>40.9999961853027</v>
      </c>
      <c r="M454" s="24" t="n">
        <f aca="false">AVERAGE(FilterPrice!AQ$13:AQ$15)</f>
        <v>40.5233319600423</v>
      </c>
      <c r="N454" s="24" t="n">
        <f aca="false">AVERAGE(FilterPrice!AQ$4:AQ$15)</f>
        <v>56.2319984436035</v>
      </c>
      <c r="O454" s="24" t="n">
        <f aca="false">AVERAGE(FilterPrice!AQ$16:AQ$27)</f>
        <v>47.1391124725342</v>
      </c>
      <c r="P454" s="62" t="n">
        <f aca="false">AVERAGE(FilterPrice!AQ$28:AQ$40)</f>
        <v>41.8342377677331</v>
      </c>
    </row>
    <row r="455" customFormat="false" ht="12.75" hidden="false" customHeight="false" outlineLevel="0" collapsed="false">
      <c r="C455" s="13" t="n">
        <f aca="false">C454+1</f>
        <v>454</v>
      </c>
      <c r="D455" s="109" t="s">
        <v>23802</v>
      </c>
      <c r="E455" s="111" t="str">
        <f aca="false">FilterPrice!AR$4</f>
        <v/>
      </c>
      <c r="F455" s="24" t="str">
        <f aca="false">FilterPrice!AR$5</f>
        <v/>
      </c>
      <c r="G455" s="24" t="n">
        <f aca="false">FilterPrice!AR$6</f>
        <v>38.5</v>
      </c>
      <c r="H455" s="24" t="n">
        <f aca="false">FilterPrice!AR$7</f>
        <v>38.5</v>
      </c>
      <c r="I455" s="24" t="n">
        <f aca="false">FilterPrice!AR$8</f>
        <v>55.75</v>
      </c>
      <c r="J455" s="24" t="n">
        <f aca="false">FilterPrice!AR$9</f>
        <v>82.5</v>
      </c>
      <c r="K455" s="24" t="n">
        <f aca="false">AVERAGE(FilterPrice!AR$10:AR$11)</f>
        <v>122.75</v>
      </c>
      <c r="L455" s="24" t="n">
        <f aca="false">FilterPrice!AR$12</f>
        <v>49.75</v>
      </c>
      <c r="M455" s="24" t="n">
        <f aca="false">AVERAGE(FilterPrice!AR$13:AR$15)</f>
        <v>45.75</v>
      </c>
      <c r="N455" s="24" t="n">
        <f aca="false">AVERAGE(FilterPrice!AR$4:AR$15)</f>
        <v>64.775</v>
      </c>
      <c r="O455" s="24" t="n">
        <f aca="false">AVERAGE(FilterPrice!AR$16:AR$27)</f>
        <v>52.0200001398722</v>
      </c>
      <c r="P455" s="62" t="n">
        <f aca="false">AVERAGE(FilterPrice!AR$28:AR$40)</f>
        <v>45.361758525555</v>
      </c>
    </row>
    <row r="456" customFormat="false" ht="12.75" hidden="false" customHeight="false" outlineLevel="0" collapsed="false">
      <c r="C456" s="13" t="n">
        <f aca="false">C455+1</f>
        <v>455</v>
      </c>
      <c r="D456" s="104" t="s">
        <v>23803</v>
      </c>
      <c r="E456" s="113" t="str">
        <f aca="false">FilterPrice!AS$4</f>
        <v/>
      </c>
      <c r="F456" s="65" t="str">
        <f aca="false">FilterPrice!AS$5</f>
        <v/>
      </c>
      <c r="G456" s="65" t="n">
        <f aca="false">FilterPrice!AS$6</f>
        <v>43.9999885559082</v>
      </c>
      <c r="H456" s="65" t="n">
        <f aca="false">FilterPrice!AS$7</f>
        <v>43.9999885559082</v>
      </c>
      <c r="I456" s="65" t="n">
        <f aca="false">FilterPrice!AS$8</f>
        <v>58.75</v>
      </c>
      <c r="J456" s="65" t="n">
        <f aca="false">FilterPrice!AS$9</f>
        <v>69</v>
      </c>
      <c r="K456" s="65" t="n">
        <f aca="false">AVERAGE(FilterPrice!AS$10:AS$11)</f>
        <v>93</v>
      </c>
      <c r="L456" s="65" t="n">
        <f aca="false">FilterPrice!AS$12</f>
        <v>55.5000038146973</v>
      </c>
      <c r="M456" s="65" t="n">
        <f aca="false">AVERAGE(FilterPrice!AS$13:AS$15)</f>
        <v>46.4833234151204</v>
      </c>
      <c r="N456" s="65" t="n">
        <f aca="false">AVERAGE(FilterPrice!AS$4:AS$15)</f>
        <v>59.6699951171875</v>
      </c>
      <c r="O456" s="65" t="n">
        <f aca="false">AVERAGE(FilterPrice!AS$16:AS$27)</f>
        <v>47.0866638819377</v>
      </c>
      <c r="P456" s="66" t="n">
        <f aca="false">AVERAGE(FilterPrice!AS$28:AS$40)</f>
        <v>44.4235231106098</v>
      </c>
    </row>
    <row r="457" customFormat="false" ht="12.75" hidden="false" customHeight="false" outlineLevel="0" collapsed="false">
      <c r="A457" s="13" t="n">
        <f aca="false">A444+1</f>
        <v>36</v>
      </c>
      <c r="B457" s="104" t="n">
        <f aca="false">FilterPrice!$A$1</f>
        <v>36981</v>
      </c>
      <c r="C457" s="13" t="n">
        <f aca="false">C456+1</f>
        <v>456</v>
      </c>
      <c r="D457" s="109" t="s">
        <v>23791</v>
      </c>
      <c r="E457" s="110" t="str">
        <f aca="false">FilterPrice!AG$4</f>
        <v/>
      </c>
      <c r="F457" s="59" t="str">
        <f aca="false">FilterPrice!AG$5</f>
        <v/>
      </c>
      <c r="G457" s="59" t="n">
        <f aca="false">FilterPrice!AG$6</f>
        <v>46</v>
      </c>
      <c r="H457" s="59" t="n">
        <f aca="false">FilterPrice!AG$7</f>
        <v>46</v>
      </c>
      <c r="I457" s="59" t="n">
        <f aca="false">FilterPrice!AG$8</f>
        <v>60.25</v>
      </c>
      <c r="J457" s="59" t="n">
        <f aca="false">FilterPrice!AG$9</f>
        <v>76.75</v>
      </c>
      <c r="K457" s="59" t="n">
        <f aca="false">AVERAGE(FilterPrice!AG$10:AG$11)</f>
        <v>112</v>
      </c>
      <c r="L457" s="59" t="n">
        <f aca="false">FilterPrice!AG$12</f>
        <v>59</v>
      </c>
      <c r="M457" s="59" t="n">
        <f aca="false">AVERAGE(FilterPrice!AG$13:AG$15)</f>
        <v>54.5</v>
      </c>
      <c r="N457" s="59" t="n">
        <f aca="false">AVERAGE(FilterPrice!AG$4:AG$15)</f>
        <v>67.55</v>
      </c>
      <c r="O457" s="59" t="n">
        <f aca="false">AVERAGE(FilterPrice!AG$16:AG$27)</f>
        <v>59.9375</v>
      </c>
      <c r="P457" s="60" t="n">
        <f aca="false">AVERAGE(FilterPrice!AG$28:AG$40)</f>
        <v>53.0955128205128</v>
      </c>
    </row>
    <row r="458" customFormat="false" ht="12.75" hidden="false" customHeight="false" outlineLevel="0" collapsed="false">
      <c r="C458" s="13" t="n">
        <f aca="false">C457+1</f>
        <v>457</v>
      </c>
      <c r="D458" s="109" t="s">
        <v>23792</v>
      </c>
      <c r="E458" s="111" t="str">
        <f aca="false">FilterPrice!AH$4</f>
        <v/>
      </c>
      <c r="F458" s="24" t="str">
        <f aca="false">FilterPrice!AH$5</f>
        <v/>
      </c>
      <c r="G458" s="24" t="n">
        <f aca="false">FilterPrice!AH$6</f>
        <v>33</v>
      </c>
      <c r="H458" s="24" t="n">
        <f aca="false">FilterPrice!AH$7</f>
        <v>33</v>
      </c>
      <c r="I458" s="24" t="n">
        <f aca="false">FilterPrice!AH$8</f>
        <v>48.25</v>
      </c>
      <c r="J458" s="24" t="n">
        <f aca="false">FilterPrice!AH$9</f>
        <v>74</v>
      </c>
      <c r="K458" s="24" t="n">
        <f aca="false">AVERAGE(FilterPrice!AH$10:AH$11)</f>
        <v>113.75</v>
      </c>
      <c r="L458" s="24" t="n">
        <f aca="false">FilterPrice!AH$12</f>
        <v>44</v>
      </c>
      <c r="M458" s="24" t="n">
        <f aca="false">AVERAGE(FilterPrice!AH$13:AH$15)</f>
        <v>40.9166666666667</v>
      </c>
      <c r="N458" s="24" t="n">
        <f aca="false">AVERAGE(FilterPrice!AH$4:AH$15)</f>
        <v>58.25</v>
      </c>
      <c r="O458" s="24" t="n">
        <f aca="false">AVERAGE(FilterPrice!AH$16:AH$27)</f>
        <v>50.25</v>
      </c>
      <c r="P458" s="62" t="n">
        <f aca="false">AVERAGE(FilterPrice!AH$28:AH$40)</f>
        <v>45.5446793116056</v>
      </c>
    </row>
    <row r="459" customFormat="false" ht="12.75" hidden="false" customHeight="false" outlineLevel="0" collapsed="false">
      <c r="C459" s="13" t="n">
        <f aca="false">C458+1</f>
        <v>458</v>
      </c>
      <c r="D459" s="109" t="s">
        <v>23793</v>
      </c>
      <c r="E459" s="111" t="str">
        <f aca="false">FilterPrice!AI$4</f>
        <v/>
      </c>
      <c r="F459" s="24" t="str">
        <f aca="false">FilterPrice!AI$5</f>
        <v/>
      </c>
      <c r="G459" s="24" t="n">
        <f aca="false">FilterPrice!AI$6</f>
        <v>51</v>
      </c>
      <c r="H459" s="24" t="n">
        <f aca="false">FilterPrice!AI$7</f>
        <v>51</v>
      </c>
      <c r="I459" s="24" t="n">
        <f aca="false">FilterPrice!AI$8</f>
        <v>58.5</v>
      </c>
      <c r="J459" s="24" t="n">
        <f aca="false">FilterPrice!AI$9</f>
        <v>76</v>
      </c>
      <c r="K459" s="24" t="n">
        <f aca="false">AVERAGE(FilterPrice!AI$10:AI$11)</f>
        <v>100.5</v>
      </c>
      <c r="L459" s="24" t="n">
        <f aca="false">FilterPrice!AI$12</f>
        <v>57</v>
      </c>
      <c r="M459" s="24" t="n">
        <f aca="false">AVERAGE(FilterPrice!AI$13:AI$15)</f>
        <v>55.75</v>
      </c>
      <c r="N459" s="24" t="n">
        <f aca="false">AVERAGE(FilterPrice!AI$4:AI$15)</f>
        <v>66.175</v>
      </c>
      <c r="O459" s="24" t="n">
        <f aca="false">AVERAGE(FilterPrice!AI$16:AI$27)</f>
        <v>58.2708333333333</v>
      </c>
      <c r="P459" s="62" t="n">
        <f aca="false">AVERAGE(FilterPrice!AI$28:AI$40)</f>
        <v>49.2141025641026</v>
      </c>
    </row>
    <row r="460" customFormat="false" ht="12.75" hidden="false" customHeight="false" outlineLevel="0" collapsed="false">
      <c r="C460" s="13" t="n">
        <f aca="false">C459+1</f>
        <v>459</v>
      </c>
      <c r="D460" s="109" t="s">
        <v>23794</v>
      </c>
      <c r="E460" s="111" t="str">
        <f aca="false">FilterPrice!AJ$4</f>
        <v/>
      </c>
      <c r="F460" s="24" t="str">
        <f aca="false">FilterPrice!AJ$5</f>
        <v/>
      </c>
      <c r="G460" s="24" t="n">
        <f aca="false">FilterPrice!AJ$6</f>
        <v>35.5</v>
      </c>
      <c r="H460" s="24" t="n">
        <f aca="false">FilterPrice!AJ$7</f>
        <v>35.5</v>
      </c>
      <c r="I460" s="24" t="n">
        <f aca="false">FilterPrice!AJ$8</f>
        <v>45</v>
      </c>
      <c r="J460" s="24" t="n">
        <f aca="false">FilterPrice!AJ$9</f>
        <v>56.25</v>
      </c>
      <c r="K460" s="24" t="n">
        <f aca="false">AVERAGE(FilterPrice!AJ$10:AJ$11)</f>
        <v>71</v>
      </c>
      <c r="L460" s="24" t="n">
        <f aca="false">FilterPrice!AJ$12</f>
        <v>44.5</v>
      </c>
      <c r="M460" s="24" t="n">
        <f aca="false">AVERAGE(FilterPrice!AJ$13:AJ$15)</f>
        <v>42.25</v>
      </c>
      <c r="N460" s="24" t="n">
        <f aca="false">AVERAGE(FilterPrice!AJ$4:AJ$15)</f>
        <v>48.55</v>
      </c>
      <c r="O460" s="24" t="n">
        <f aca="false">AVERAGE(FilterPrice!AJ$16:AJ$27)</f>
        <v>45</v>
      </c>
      <c r="P460" s="62" t="n">
        <f aca="false">AVERAGE(FilterPrice!AJ$28:AJ$40)</f>
        <v>41.199358974359</v>
      </c>
    </row>
    <row r="461" customFormat="false" ht="12.75" hidden="false" customHeight="false" outlineLevel="0" collapsed="false">
      <c r="C461" s="13" t="n">
        <f aca="false">C460+1</f>
        <v>460</v>
      </c>
      <c r="D461" s="109" t="s">
        <v>23795</v>
      </c>
      <c r="E461" s="111" t="str">
        <f aca="false">FilterPrice!AK$4</f>
        <v/>
      </c>
      <c r="F461" s="24" t="str">
        <f aca="false">FilterPrice!AK$5</f>
        <v/>
      </c>
      <c r="G461" s="24" t="n">
        <f aca="false">FilterPrice!AK$6</f>
        <v>33</v>
      </c>
      <c r="H461" s="24" t="n">
        <f aca="false">FilterPrice!AK$7</f>
        <v>33</v>
      </c>
      <c r="I461" s="24" t="n">
        <f aca="false">FilterPrice!AK$8</f>
        <v>48.25</v>
      </c>
      <c r="J461" s="24" t="n">
        <f aca="false">FilterPrice!AK$9</f>
        <v>74</v>
      </c>
      <c r="K461" s="24" t="n">
        <f aca="false">AVERAGE(FilterPrice!AK$10:AK$11)</f>
        <v>114</v>
      </c>
      <c r="L461" s="24" t="n">
        <f aca="false">FilterPrice!AK$12</f>
        <v>46</v>
      </c>
      <c r="M461" s="24" t="n">
        <f aca="false">AVERAGE(FilterPrice!AK$13:AK$15)</f>
        <v>42</v>
      </c>
      <c r="N461" s="24" t="n">
        <f aca="false">AVERAGE(FilterPrice!AK$4:AK$15)</f>
        <v>58.825</v>
      </c>
      <c r="O461" s="24" t="n">
        <f aca="false">AVERAGE(FilterPrice!AK$16:AK$27)</f>
        <v>50.7291666666667</v>
      </c>
      <c r="P461" s="62" t="n">
        <f aca="false">AVERAGE(FilterPrice!AK$28:AK$40)</f>
        <v>43.2708333333333</v>
      </c>
    </row>
    <row r="462" customFormat="false" ht="12.75" hidden="false" customHeight="false" outlineLevel="0" collapsed="false">
      <c r="C462" s="13" t="n">
        <f aca="false">C461+1</f>
        <v>461</v>
      </c>
      <c r="D462" s="109" t="s">
        <v>23796</v>
      </c>
      <c r="E462" s="111" t="str">
        <f aca="false">FilterPrice!AL$4</f>
        <v/>
      </c>
      <c r="F462" s="24" t="str">
        <f aca="false">FilterPrice!AL$5</f>
        <v/>
      </c>
      <c r="G462" s="24" t="n">
        <f aca="false">FilterPrice!AL$6</f>
        <v>55</v>
      </c>
      <c r="H462" s="24" t="n">
        <f aca="false">FilterPrice!AL$7</f>
        <v>55</v>
      </c>
      <c r="I462" s="24" t="n">
        <f aca="false">FilterPrice!AL$8</f>
        <v>67.25</v>
      </c>
      <c r="J462" s="24" t="n">
        <f aca="false">FilterPrice!AL$9</f>
        <v>86.5</v>
      </c>
      <c r="K462" s="24" t="n">
        <f aca="false">AVERAGE(FilterPrice!AL$10:AL$11)</f>
        <v>127.75</v>
      </c>
      <c r="L462" s="24" t="n">
        <f aca="false">FilterPrice!AL$12</f>
        <v>64.75</v>
      </c>
      <c r="M462" s="24" t="n">
        <f aca="false">AVERAGE(FilterPrice!AL$13:AL$15)</f>
        <v>59.5</v>
      </c>
      <c r="N462" s="24" t="n">
        <f aca="false">AVERAGE(FilterPrice!AL$4:AL$15)</f>
        <v>76.25</v>
      </c>
      <c r="O462" s="24" t="n">
        <f aca="false">AVERAGE(FilterPrice!AL$16:AL$27)</f>
        <v>68.375</v>
      </c>
      <c r="P462" s="62" t="n">
        <f aca="false">AVERAGE(FilterPrice!AL$28:AL$40)</f>
        <v>62.2366025641026</v>
      </c>
    </row>
    <row r="463" customFormat="false" ht="12.75" hidden="false" customHeight="false" outlineLevel="0" collapsed="false">
      <c r="C463" s="13" t="n">
        <f aca="false">C462+1</f>
        <v>462</v>
      </c>
      <c r="D463" s="109" t="s">
        <v>23797</v>
      </c>
      <c r="E463" s="111" t="str">
        <f aca="false">FilterPrice!AM$4</f>
        <v/>
      </c>
      <c r="F463" s="24" t="str">
        <f aca="false">FilterPrice!AM$5</f>
        <v/>
      </c>
      <c r="G463" s="24" t="n">
        <f aca="false">FilterPrice!AM$6</f>
        <v>20</v>
      </c>
      <c r="H463" s="24" t="n">
        <f aca="false">FilterPrice!AM$7</f>
        <v>20</v>
      </c>
      <c r="I463" s="24" t="n">
        <f aca="false">FilterPrice!AM$8</f>
        <v>52</v>
      </c>
      <c r="J463" s="24" t="n">
        <f aca="false">FilterPrice!AM$9</f>
        <v>80</v>
      </c>
      <c r="K463" s="24" t="n">
        <f aca="false">AVERAGE(FilterPrice!AM$10:AM$11)</f>
        <v>120</v>
      </c>
      <c r="L463" s="24" t="n">
        <f aca="false">FilterPrice!AM$12</f>
        <v>46.25</v>
      </c>
      <c r="M463" s="24" t="n">
        <f aca="false">AVERAGE(FilterPrice!AM$13:AM$15)</f>
        <v>42.25</v>
      </c>
      <c r="N463" s="24" t="n">
        <f aca="false">AVERAGE(FilterPrice!AM$4:AM$15)</f>
        <v>58.5</v>
      </c>
      <c r="O463" s="24" t="n">
        <f aca="false">AVERAGE(FilterPrice!AM$16:AM$27)</f>
        <v>50.9587500890096</v>
      </c>
      <c r="P463" s="62" t="n">
        <f aca="false">AVERAGE(FilterPrice!AM$28:AM$40)</f>
        <v>44.3020469714434</v>
      </c>
    </row>
    <row r="464" customFormat="false" ht="12.75" hidden="false" customHeight="false" outlineLevel="0" collapsed="false">
      <c r="C464" s="13" t="n">
        <f aca="false">C463+1</f>
        <v>463</v>
      </c>
      <c r="D464" s="109" t="s">
        <v>23798</v>
      </c>
      <c r="E464" s="111" t="str">
        <f aca="false">FilterPrice!AN$4</f>
        <v/>
      </c>
      <c r="F464" s="24" t="str">
        <f aca="false">FilterPrice!AN$5</f>
        <v/>
      </c>
      <c r="G464" s="24" t="n">
        <f aca="false">FilterPrice!AN$6</f>
        <v>28</v>
      </c>
      <c r="H464" s="24" t="n">
        <f aca="false">FilterPrice!AN$7</f>
        <v>28</v>
      </c>
      <c r="I464" s="24" t="n">
        <f aca="false">FilterPrice!AN$8</f>
        <v>46.75</v>
      </c>
      <c r="J464" s="24" t="n">
        <f aca="false">FilterPrice!AN$9</f>
        <v>73.9999923706055</v>
      </c>
      <c r="K464" s="24" t="n">
        <f aca="false">AVERAGE(FilterPrice!AN$10:AN$11)</f>
        <v>117.25</v>
      </c>
      <c r="L464" s="24" t="n">
        <f aca="false">FilterPrice!AN$12</f>
        <v>43.2500038146973</v>
      </c>
      <c r="M464" s="24" t="n">
        <f aca="false">AVERAGE(FilterPrice!AN$13:AN$15)</f>
        <v>41.5</v>
      </c>
      <c r="N464" s="24" t="n">
        <f aca="false">AVERAGE(FilterPrice!AN$4:AN$15)</f>
        <v>57.8999996185303</v>
      </c>
      <c r="O464" s="24" t="n">
        <f aca="false">AVERAGE(FilterPrice!AN$16:AN$27)</f>
        <v>48.5617799758911</v>
      </c>
      <c r="P464" s="62" t="n">
        <f aca="false">AVERAGE(FilterPrice!AN$28:AN$40)</f>
        <v>43.6687636986757</v>
      </c>
    </row>
    <row r="465" customFormat="false" ht="12.75" hidden="false" customHeight="false" outlineLevel="0" collapsed="false">
      <c r="C465" s="13" t="n">
        <f aca="false">C464+1</f>
        <v>464</v>
      </c>
      <c r="D465" s="109" t="s">
        <v>23799</v>
      </c>
      <c r="E465" s="111" t="str">
        <f aca="false">FilterPrice!AO$4</f>
        <v/>
      </c>
      <c r="F465" s="24" t="str">
        <f aca="false">FilterPrice!AO$5</f>
        <v/>
      </c>
      <c r="G465" s="24" t="n">
        <f aca="false">FilterPrice!AO$6</f>
        <v>37.9969177246094</v>
      </c>
      <c r="H465" s="24" t="n">
        <f aca="false">FilterPrice!AO$7</f>
        <v>37.9969177246094</v>
      </c>
      <c r="I465" s="24" t="n">
        <f aca="false">FilterPrice!AO$8</f>
        <v>43.75</v>
      </c>
      <c r="J465" s="24" t="n">
        <f aca="false">FilterPrice!AO$9</f>
        <v>65.9999923706055</v>
      </c>
      <c r="K465" s="24" t="n">
        <f aca="false">AVERAGE(FilterPrice!AO$10:AO$11)</f>
        <v>101.25</v>
      </c>
      <c r="L465" s="24" t="n">
        <f aca="false">FilterPrice!AO$12</f>
        <v>41.7499961853027</v>
      </c>
      <c r="M465" s="24" t="n">
        <f aca="false">AVERAGE(FilterPrice!AO$13:AO$15)</f>
        <v>39.2730712890625</v>
      </c>
      <c r="N465" s="24" t="n">
        <f aca="false">AVERAGE(FilterPrice!AO$4:AO$15)</f>
        <v>54.7813037872314</v>
      </c>
      <c r="O465" s="24" t="n">
        <f aca="false">AVERAGE(FilterPrice!AO$16:AO$27)</f>
        <v>47.6955715815226</v>
      </c>
      <c r="P465" s="62" t="n">
        <f aca="false">AVERAGE(FilterPrice!AO$28:AO$40)</f>
        <v>45.4661644666623</v>
      </c>
    </row>
    <row r="466" customFormat="false" ht="12.75" hidden="false" customHeight="false" outlineLevel="0" collapsed="false">
      <c r="C466" s="13" t="n">
        <f aca="false">C465+1</f>
        <v>465</v>
      </c>
      <c r="D466" s="109" t="s">
        <v>23800</v>
      </c>
      <c r="E466" s="111" t="str">
        <f aca="false">FilterPrice!AP$4</f>
        <v/>
      </c>
      <c r="F466" s="24" t="str">
        <f aca="false">FilterPrice!AP$5</f>
        <v/>
      </c>
      <c r="G466" s="24" t="n">
        <f aca="false">FilterPrice!AP$6</f>
        <v>38</v>
      </c>
      <c r="H466" s="24" t="n">
        <f aca="false">FilterPrice!AP$7</f>
        <v>38</v>
      </c>
      <c r="I466" s="24" t="n">
        <f aca="false">FilterPrice!AP$8</f>
        <v>49.25</v>
      </c>
      <c r="J466" s="24" t="n">
        <f aca="false">FilterPrice!AP$9</f>
        <v>75.2499923706055</v>
      </c>
      <c r="K466" s="24" t="n">
        <f aca="false">AVERAGE(FilterPrice!AP$10:AP$11)</f>
        <v>117.75</v>
      </c>
      <c r="L466" s="24" t="n">
        <f aca="false">FilterPrice!AP$12</f>
        <v>51.7500038146973</v>
      </c>
      <c r="M466" s="24" t="n">
        <f aca="false">AVERAGE(FilterPrice!AP$13:AP$15)</f>
        <v>44.5</v>
      </c>
      <c r="N466" s="24" t="n">
        <f aca="false">AVERAGE(FilterPrice!AP$4:AP$15)</f>
        <v>62.1249996185303</v>
      </c>
      <c r="O466" s="24" t="n">
        <f aca="false">AVERAGE(FilterPrice!AP$16:AP$27)</f>
        <v>49.6034466425578</v>
      </c>
      <c r="P466" s="62" t="n">
        <f aca="false">AVERAGE(FilterPrice!AP$28:AP$40)</f>
        <v>44.5997733580761</v>
      </c>
    </row>
    <row r="467" customFormat="false" ht="12.75" hidden="false" customHeight="false" outlineLevel="0" collapsed="false">
      <c r="C467" s="13" t="n">
        <f aca="false">C466+1</f>
        <v>466</v>
      </c>
      <c r="D467" s="112" t="s">
        <v>23801</v>
      </c>
      <c r="E467" s="111" t="str">
        <f aca="false">FilterPrice!AQ$4</f>
        <v/>
      </c>
      <c r="F467" s="24" t="str">
        <f aca="false">FilterPrice!AQ$5</f>
        <v/>
      </c>
      <c r="G467" s="24" t="n">
        <f aca="false">FilterPrice!AQ$6</f>
        <v>30</v>
      </c>
      <c r="H467" s="24" t="n">
        <f aca="false">FilterPrice!AQ$7</f>
        <v>30</v>
      </c>
      <c r="I467" s="24" t="n">
        <f aca="false">FilterPrice!AQ$8</f>
        <v>43.75</v>
      </c>
      <c r="J467" s="24" t="n">
        <f aca="false">FilterPrice!AQ$9</f>
        <v>70.4999923706055</v>
      </c>
      <c r="K467" s="24" t="n">
        <f aca="false">AVERAGE(FilterPrice!AQ$10:AQ$11)</f>
        <v>112.75</v>
      </c>
      <c r="L467" s="24" t="n">
        <f aca="false">FilterPrice!AQ$12</f>
        <v>40.9999961853027</v>
      </c>
      <c r="M467" s="24" t="n">
        <f aca="false">AVERAGE(FilterPrice!AQ$13:AQ$15)</f>
        <v>40.5233319600423</v>
      </c>
      <c r="N467" s="24" t="n">
        <f aca="false">AVERAGE(FilterPrice!AQ$4:AQ$15)</f>
        <v>56.2319984436035</v>
      </c>
      <c r="O467" s="24" t="n">
        <f aca="false">AVERAGE(FilterPrice!AQ$16:AQ$27)</f>
        <v>47.1391124725342</v>
      </c>
      <c r="P467" s="62" t="n">
        <f aca="false">AVERAGE(FilterPrice!AQ$28:AQ$40)</f>
        <v>41.8342377677331</v>
      </c>
    </row>
    <row r="468" customFormat="false" ht="12.75" hidden="false" customHeight="false" outlineLevel="0" collapsed="false">
      <c r="C468" s="13" t="n">
        <f aca="false">C467+1</f>
        <v>467</v>
      </c>
      <c r="D468" s="109" t="s">
        <v>23802</v>
      </c>
      <c r="E468" s="111" t="str">
        <f aca="false">FilterPrice!AR$4</f>
        <v/>
      </c>
      <c r="F468" s="24" t="str">
        <f aca="false">FilterPrice!AR$5</f>
        <v/>
      </c>
      <c r="G468" s="24" t="n">
        <f aca="false">FilterPrice!AR$6</f>
        <v>38.5</v>
      </c>
      <c r="H468" s="24" t="n">
        <f aca="false">FilterPrice!AR$7</f>
        <v>38.5</v>
      </c>
      <c r="I468" s="24" t="n">
        <f aca="false">FilterPrice!AR$8</f>
        <v>55.75</v>
      </c>
      <c r="J468" s="24" t="n">
        <f aca="false">FilterPrice!AR$9</f>
        <v>82.5</v>
      </c>
      <c r="K468" s="24" t="n">
        <f aca="false">AVERAGE(FilterPrice!AR$10:AR$11)</f>
        <v>122.75</v>
      </c>
      <c r="L468" s="24" t="n">
        <f aca="false">FilterPrice!AR$12</f>
        <v>49.75</v>
      </c>
      <c r="M468" s="24" t="n">
        <f aca="false">AVERAGE(FilterPrice!AR$13:AR$15)</f>
        <v>45.75</v>
      </c>
      <c r="N468" s="24" t="n">
        <f aca="false">AVERAGE(FilterPrice!AR$4:AR$15)</f>
        <v>64.775</v>
      </c>
      <c r="O468" s="24" t="n">
        <f aca="false">AVERAGE(FilterPrice!AR$16:AR$27)</f>
        <v>52.0200001398722</v>
      </c>
      <c r="P468" s="62" t="n">
        <f aca="false">AVERAGE(FilterPrice!AR$28:AR$40)</f>
        <v>45.361758525555</v>
      </c>
    </row>
    <row r="469" customFormat="false" ht="12.75" hidden="false" customHeight="false" outlineLevel="0" collapsed="false">
      <c r="C469" s="13" t="n">
        <f aca="false">C468+1</f>
        <v>468</v>
      </c>
      <c r="D469" s="104" t="s">
        <v>23803</v>
      </c>
      <c r="E469" s="113" t="str">
        <f aca="false">FilterPrice!AS$4</f>
        <v/>
      </c>
      <c r="F469" s="65" t="str">
        <f aca="false">FilterPrice!AS$5</f>
        <v/>
      </c>
      <c r="G469" s="65" t="n">
        <f aca="false">FilterPrice!AS$6</f>
        <v>43.9999885559082</v>
      </c>
      <c r="H469" s="65" t="n">
        <f aca="false">FilterPrice!AS$7</f>
        <v>43.9999885559082</v>
      </c>
      <c r="I469" s="65" t="n">
        <f aca="false">FilterPrice!AS$8</f>
        <v>58.75</v>
      </c>
      <c r="J469" s="65" t="n">
        <f aca="false">FilterPrice!AS$9</f>
        <v>69</v>
      </c>
      <c r="K469" s="65" t="n">
        <f aca="false">AVERAGE(FilterPrice!AS$10:AS$11)</f>
        <v>93</v>
      </c>
      <c r="L469" s="65" t="n">
        <f aca="false">FilterPrice!AS$12</f>
        <v>55.5000038146973</v>
      </c>
      <c r="M469" s="65" t="n">
        <f aca="false">AVERAGE(FilterPrice!AS$13:AS$15)</f>
        <v>46.4833234151204</v>
      </c>
      <c r="N469" s="65" t="n">
        <f aca="false">AVERAGE(FilterPrice!AS$4:AS$15)</f>
        <v>59.6699951171875</v>
      </c>
      <c r="O469" s="65" t="n">
        <f aca="false">AVERAGE(FilterPrice!AS$16:AS$27)</f>
        <v>47.0866638819377</v>
      </c>
      <c r="P469" s="66" t="n">
        <f aca="false">AVERAGE(FilterPrice!AS$28:AS$40)</f>
        <v>44.4235231106098</v>
      </c>
    </row>
    <row r="470" customFormat="false" ht="12.75" hidden="false" customHeight="false" outlineLevel="0" collapsed="false">
      <c r="A470" s="13" t="n">
        <f aca="false">A457+1</f>
        <v>37</v>
      </c>
      <c r="B470" s="104" t="n">
        <f aca="false">FilterPrice!$A$1</f>
        <v>36981</v>
      </c>
      <c r="C470" s="13" t="n">
        <f aca="false">C469+1</f>
        <v>469</v>
      </c>
      <c r="D470" s="109" t="s">
        <v>23791</v>
      </c>
      <c r="E470" s="110" t="str">
        <f aca="false">FilterPrice!AG$4</f>
        <v/>
      </c>
      <c r="F470" s="59" t="str">
        <f aca="false">FilterPrice!AG$5</f>
        <v/>
      </c>
      <c r="G470" s="59" t="n">
        <f aca="false">FilterPrice!AG$6</f>
        <v>46</v>
      </c>
      <c r="H470" s="59" t="n">
        <f aca="false">FilterPrice!AG$7</f>
        <v>46</v>
      </c>
      <c r="I470" s="59" t="n">
        <f aca="false">FilterPrice!AG$8</f>
        <v>60.25</v>
      </c>
      <c r="J470" s="59" t="n">
        <f aca="false">FilterPrice!AG$9</f>
        <v>76.75</v>
      </c>
      <c r="K470" s="59" t="n">
        <f aca="false">AVERAGE(FilterPrice!AG$10:AG$11)</f>
        <v>112</v>
      </c>
      <c r="L470" s="59" t="n">
        <f aca="false">FilterPrice!AG$12</f>
        <v>59</v>
      </c>
      <c r="M470" s="59" t="n">
        <f aca="false">AVERAGE(FilterPrice!AG$13:AG$15)</f>
        <v>54.5</v>
      </c>
      <c r="N470" s="59" t="n">
        <f aca="false">AVERAGE(FilterPrice!AG$4:AG$15)</f>
        <v>67.55</v>
      </c>
      <c r="O470" s="59" t="n">
        <f aca="false">AVERAGE(FilterPrice!AG$16:AG$27)</f>
        <v>59.9375</v>
      </c>
      <c r="P470" s="60" t="n">
        <f aca="false">AVERAGE(FilterPrice!AG$28:AG$40)</f>
        <v>53.0955128205128</v>
      </c>
    </row>
    <row r="471" customFormat="false" ht="12.75" hidden="false" customHeight="false" outlineLevel="0" collapsed="false">
      <c r="C471" s="13" t="n">
        <f aca="false">C470+1</f>
        <v>470</v>
      </c>
      <c r="D471" s="109" t="s">
        <v>23792</v>
      </c>
      <c r="E471" s="111" t="str">
        <f aca="false">FilterPrice!AH$4</f>
        <v/>
      </c>
      <c r="F471" s="24" t="str">
        <f aca="false">FilterPrice!AH$5</f>
        <v/>
      </c>
      <c r="G471" s="24" t="n">
        <f aca="false">FilterPrice!AH$6</f>
        <v>33</v>
      </c>
      <c r="H471" s="24" t="n">
        <f aca="false">FilterPrice!AH$7</f>
        <v>33</v>
      </c>
      <c r="I471" s="24" t="n">
        <f aca="false">FilterPrice!AH$8</f>
        <v>48.25</v>
      </c>
      <c r="J471" s="24" t="n">
        <f aca="false">FilterPrice!AH$9</f>
        <v>74</v>
      </c>
      <c r="K471" s="24" t="n">
        <f aca="false">AVERAGE(FilterPrice!AH$10:AH$11)</f>
        <v>113.75</v>
      </c>
      <c r="L471" s="24" t="n">
        <f aca="false">FilterPrice!AH$12</f>
        <v>44</v>
      </c>
      <c r="M471" s="24" t="n">
        <f aca="false">AVERAGE(FilterPrice!AH$13:AH$15)</f>
        <v>40.9166666666667</v>
      </c>
      <c r="N471" s="24" t="n">
        <f aca="false">AVERAGE(FilterPrice!AH$4:AH$15)</f>
        <v>58.25</v>
      </c>
      <c r="O471" s="24" t="n">
        <f aca="false">AVERAGE(FilterPrice!AH$16:AH$27)</f>
        <v>50.25</v>
      </c>
      <c r="P471" s="62" t="n">
        <f aca="false">AVERAGE(FilterPrice!AH$28:AH$40)</f>
        <v>45.5446793116056</v>
      </c>
    </row>
    <row r="472" customFormat="false" ht="12.75" hidden="false" customHeight="false" outlineLevel="0" collapsed="false">
      <c r="C472" s="13" t="n">
        <f aca="false">C471+1</f>
        <v>471</v>
      </c>
      <c r="D472" s="109" t="s">
        <v>23793</v>
      </c>
      <c r="E472" s="111" t="str">
        <f aca="false">FilterPrice!AI$4</f>
        <v/>
      </c>
      <c r="F472" s="24" t="str">
        <f aca="false">FilterPrice!AI$5</f>
        <v/>
      </c>
      <c r="G472" s="24" t="n">
        <f aca="false">FilterPrice!AI$6</f>
        <v>51</v>
      </c>
      <c r="H472" s="24" t="n">
        <f aca="false">FilterPrice!AI$7</f>
        <v>51</v>
      </c>
      <c r="I472" s="24" t="n">
        <f aca="false">FilterPrice!AI$8</f>
        <v>58.5</v>
      </c>
      <c r="J472" s="24" t="n">
        <f aca="false">FilterPrice!AI$9</f>
        <v>76</v>
      </c>
      <c r="K472" s="24" t="n">
        <f aca="false">AVERAGE(FilterPrice!AI$10:AI$11)</f>
        <v>100.5</v>
      </c>
      <c r="L472" s="24" t="n">
        <f aca="false">FilterPrice!AI$12</f>
        <v>57</v>
      </c>
      <c r="M472" s="24" t="n">
        <f aca="false">AVERAGE(FilterPrice!AI$13:AI$15)</f>
        <v>55.75</v>
      </c>
      <c r="N472" s="24" t="n">
        <f aca="false">AVERAGE(FilterPrice!AI$4:AI$15)</f>
        <v>66.175</v>
      </c>
      <c r="O472" s="24" t="n">
        <f aca="false">AVERAGE(FilterPrice!AI$16:AI$27)</f>
        <v>58.2708333333333</v>
      </c>
      <c r="P472" s="62" t="n">
        <f aca="false">AVERAGE(FilterPrice!AI$28:AI$40)</f>
        <v>49.2141025641026</v>
      </c>
    </row>
    <row r="473" customFormat="false" ht="12.75" hidden="false" customHeight="false" outlineLevel="0" collapsed="false">
      <c r="C473" s="13" t="n">
        <f aca="false">C472+1</f>
        <v>472</v>
      </c>
      <c r="D473" s="109" t="s">
        <v>23794</v>
      </c>
      <c r="E473" s="111" t="str">
        <f aca="false">FilterPrice!AJ$4</f>
        <v/>
      </c>
      <c r="F473" s="24" t="str">
        <f aca="false">FilterPrice!AJ$5</f>
        <v/>
      </c>
      <c r="G473" s="24" t="n">
        <f aca="false">FilterPrice!AJ$6</f>
        <v>35.5</v>
      </c>
      <c r="H473" s="24" t="n">
        <f aca="false">FilterPrice!AJ$7</f>
        <v>35.5</v>
      </c>
      <c r="I473" s="24" t="n">
        <f aca="false">FilterPrice!AJ$8</f>
        <v>45</v>
      </c>
      <c r="J473" s="24" t="n">
        <f aca="false">FilterPrice!AJ$9</f>
        <v>56.25</v>
      </c>
      <c r="K473" s="24" t="n">
        <f aca="false">AVERAGE(FilterPrice!AJ$10:AJ$11)</f>
        <v>71</v>
      </c>
      <c r="L473" s="24" t="n">
        <f aca="false">FilterPrice!AJ$12</f>
        <v>44.5</v>
      </c>
      <c r="M473" s="24" t="n">
        <f aca="false">AVERAGE(FilterPrice!AJ$13:AJ$15)</f>
        <v>42.25</v>
      </c>
      <c r="N473" s="24" t="n">
        <f aca="false">AVERAGE(FilterPrice!AJ$4:AJ$15)</f>
        <v>48.55</v>
      </c>
      <c r="O473" s="24" t="n">
        <f aca="false">AVERAGE(FilterPrice!AJ$16:AJ$27)</f>
        <v>45</v>
      </c>
      <c r="P473" s="62" t="n">
        <f aca="false">AVERAGE(FilterPrice!AJ$28:AJ$40)</f>
        <v>41.199358974359</v>
      </c>
    </row>
    <row r="474" customFormat="false" ht="12.75" hidden="false" customHeight="false" outlineLevel="0" collapsed="false">
      <c r="C474" s="13" t="n">
        <f aca="false">C473+1</f>
        <v>473</v>
      </c>
      <c r="D474" s="109" t="s">
        <v>23795</v>
      </c>
      <c r="E474" s="111" t="str">
        <f aca="false">FilterPrice!AK$4</f>
        <v/>
      </c>
      <c r="F474" s="24" t="str">
        <f aca="false">FilterPrice!AK$5</f>
        <v/>
      </c>
      <c r="G474" s="24" t="n">
        <f aca="false">FilterPrice!AK$6</f>
        <v>33</v>
      </c>
      <c r="H474" s="24" t="n">
        <f aca="false">FilterPrice!AK$7</f>
        <v>33</v>
      </c>
      <c r="I474" s="24" t="n">
        <f aca="false">FilterPrice!AK$8</f>
        <v>48.25</v>
      </c>
      <c r="J474" s="24" t="n">
        <f aca="false">FilterPrice!AK$9</f>
        <v>74</v>
      </c>
      <c r="K474" s="24" t="n">
        <f aca="false">AVERAGE(FilterPrice!AK$10:AK$11)</f>
        <v>114</v>
      </c>
      <c r="L474" s="24" t="n">
        <f aca="false">FilterPrice!AK$12</f>
        <v>46</v>
      </c>
      <c r="M474" s="24" t="n">
        <f aca="false">AVERAGE(FilterPrice!AK$13:AK$15)</f>
        <v>42</v>
      </c>
      <c r="N474" s="24" t="n">
        <f aca="false">AVERAGE(FilterPrice!AK$4:AK$15)</f>
        <v>58.825</v>
      </c>
      <c r="O474" s="24" t="n">
        <f aca="false">AVERAGE(FilterPrice!AK$16:AK$27)</f>
        <v>50.7291666666667</v>
      </c>
      <c r="P474" s="62" t="n">
        <f aca="false">AVERAGE(FilterPrice!AK$28:AK$40)</f>
        <v>43.2708333333333</v>
      </c>
    </row>
    <row r="475" customFormat="false" ht="12.75" hidden="false" customHeight="false" outlineLevel="0" collapsed="false">
      <c r="C475" s="13" t="n">
        <f aca="false">C474+1</f>
        <v>474</v>
      </c>
      <c r="D475" s="109" t="s">
        <v>23796</v>
      </c>
      <c r="E475" s="111" t="str">
        <f aca="false">FilterPrice!AL$4</f>
        <v/>
      </c>
      <c r="F475" s="24" t="str">
        <f aca="false">FilterPrice!AL$5</f>
        <v/>
      </c>
      <c r="G475" s="24" t="n">
        <f aca="false">FilterPrice!AL$6</f>
        <v>55</v>
      </c>
      <c r="H475" s="24" t="n">
        <f aca="false">FilterPrice!AL$7</f>
        <v>55</v>
      </c>
      <c r="I475" s="24" t="n">
        <f aca="false">FilterPrice!AL$8</f>
        <v>67.25</v>
      </c>
      <c r="J475" s="24" t="n">
        <f aca="false">FilterPrice!AL$9</f>
        <v>86.5</v>
      </c>
      <c r="K475" s="24" t="n">
        <f aca="false">AVERAGE(FilterPrice!AL$10:AL$11)</f>
        <v>127.75</v>
      </c>
      <c r="L475" s="24" t="n">
        <f aca="false">FilterPrice!AL$12</f>
        <v>64.75</v>
      </c>
      <c r="M475" s="24" t="n">
        <f aca="false">AVERAGE(FilterPrice!AL$13:AL$15)</f>
        <v>59.5</v>
      </c>
      <c r="N475" s="24" t="n">
        <f aca="false">AVERAGE(FilterPrice!AL$4:AL$15)</f>
        <v>76.25</v>
      </c>
      <c r="O475" s="24" t="n">
        <f aca="false">AVERAGE(FilterPrice!AL$16:AL$27)</f>
        <v>68.375</v>
      </c>
      <c r="P475" s="62" t="n">
        <f aca="false">AVERAGE(FilterPrice!AL$28:AL$40)</f>
        <v>62.2366025641026</v>
      </c>
    </row>
    <row r="476" customFormat="false" ht="12.75" hidden="false" customHeight="false" outlineLevel="0" collapsed="false">
      <c r="C476" s="13" t="n">
        <f aca="false">C475+1</f>
        <v>475</v>
      </c>
      <c r="D476" s="109" t="s">
        <v>23797</v>
      </c>
      <c r="E476" s="111" t="str">
        <f aca="false">FilterPrice!AM$4</f>
        <v/>
      </c>
      <c r="F476" s="24" t="str">
        <f aca="false">FilterPrice!AM$5</f>
        <v/>
      </c>
      <c r="G476" s="24" t="n">
        <f aca="false">FilterPrice!AM$6</f>
        <v>20</v>
      </c>
      <c r="H476" s="24" t="n">
        <f aca="false">FilterPrice!AM$7</f>
        <v>20</v>
      </c>
      <c r="I476" s="24" t="n">
        <f aca="false">FilterPrice!AM$8</f>
        <v>52</v>
      </c>
      <c r="J476" s="24" t="n">
        <f aca="false">FilterPrice!AM$9</f>
        <v>80</v>
      </c>
      <c r="K476" s="24" t="n">
        <f aca="false">AVERAGE(FilterPrice!AM$10:AM$11)</f>
        <v>120</v>
      </c>
      <c r="L476" s="24" t="n">
        <f aca="false">FilterPrice!AM$12</f>
        <v>46.25</v>
      </c>
      <c r="M476" s="24" t="n">
        <f aca="false">AVERAGE(FilterPrice!AM$13:AM$15)</f>
        <v>42.25</v>
      </c>
      <c r="N476" s="24" t="n">
        <f aca="false">AVERAGE(FilterPrice!AM$4:AM$15)</f>
        <v>58.5</v>
      </c>
      <c r="O476" s="24" t="n">
        <f aca="false">AVERAGE(FilterPrice!AM$16:AM$27)</f>
        <v>50.9587500890096</v>
      </c>
      <c r="P476" s="62" t="n">
        <f aca="false">AVERAGE(FilterPrice!AM$28:AM$40)</f>
        <v>44.3020469714434</v>
      </c>
    </row>
    <row r="477" customFormat="false" ht="12.75" hidden="false" customHeight="false" outlineLevel="0" collapsed="false">
      <c r="C477" s="13" t="n">
        <f aca="false">C476+1</f>
        <v>476</v>
      </c>
      <c r="D477" s="109" t="s">
        <v>23798</v>
      </c>
      <c r="E477" s="111" t="str">
        <f aca="false">FilterPrice!AN$4</f>
        <v/>
      </c>
      <c r="F477" s="24" t="str">
        <f aca="false">FilterPrice!AN$5</f>
        <v/>
      </c>
      <c r="G477" s="24" t="n">
        <f aca="false">FilterPrice!AN$6</f>
        <v>28</v>
      </c>
      <c r="H477" s="24" t="n">
        <f aca="false">FilterPrice!AN$7</f>
        <v>28</v>
      </c>
      <c r="I477" s="24" t="n">
        <f aca="false">FilterPrice!AN$8</f>
        <v>46.75</v>
      </c>
      <c r="J477" s="24" t="n">
        <f aca="false">FilterPrice!AN$9</f>
        <v>73.9999923706055</v>
      </c>
      <c r="K477" s="24" t="n">
        <f aca="false">AVERAGE(FilterPrice!AN$10:AN$11)</f>
        <v>117.25</v>
      </c>
      <c r="L477" s="24" t="n">
        <f aca="false">FilterPrice!AN$12</f>
        <v>43.2500038146973</v>
      </c>
      <c r="M477" s="24" t="n">
        <f aca="false">AVERAGE(FilterPrice!AN$13:AN$15)</f>
        <v>41.5</v>
      </c>
      <c r="N477" s="24" t="n">
        <f aca="false">AVERAGE(FilterPrice!AN$4:AN$15)</f>
        <v>57.8999996185303</v>
      </c>
      <c r="O477" s="24" t="n">
        <f aca="false">AVERAGE(FilterPrice!AN$16:AN$27)</f>
        <v>48.5617799758911</v>
      </c>
      <c r="P477" s="62" t="n">
        <f aca="false">AVERAGE(FilterPrice!AN$28:AN$40)</f>
        <v>43.6687636986757</v>
      </c>
    </row>
    <row r="478" customFormat="false" ht="12.75" hidden="false" customHeight="false" outlineLevel="0" collapsed="false">
      <c r="C478" s="13" t="n">
        <f aca="false">C477+1</f>
        <v>477</v>
      </c>
      <c r="D478" s="109" t="s">
        <v>23799</v>
      </c>
      <c r="E478" s="111" t="str">
        <f aca="false">FilterPrice!AO$4</f>
        <v/>
      </c>
      <c r="F478" s="24" t="str">
        <f aca="false">FilterPrice!AO$5</f>
        <v/>
      </c>
      <c r="G478" s="24" t="n">
        <f aca="false">FilterPrice!AO$6</f>
        <v>37.9969177246094</v>
      </c>
      <c r="H478" s="24" t="n">
        <f aca="false">FilterPrice!AO$7</f>
        <v>37.9969177246094</v>
      </c>
      <c r="I478" s="24" t="n">
        <f aca="false">FilterPrice!AO$8</f>
        <v>43.75</v>
      </c>
      <c r="J478" s="24" t="n">
        <f aca="false">FilterPrice!AO$9</f>
        <v>65.9999923706055</v>
      </c>
      <c r="K478" s="24" t="n">
        <f aca="false">AVERAGE(FilterPrice!AO$10:AO$11)</f>
        <v>101.25</v>
      </c>
      <c r="L478" s="24" t="n">
        <f aca="false">FilterPrice!AO$12</f>
        <v>41.7499961853027</v>
      </c>
      <c r="M478" s="24" t="n">
        <f aca="false">AVERAGE(FilterPrice!AO$13:AO$15)</f>
        <v>39.2730712890625</v>
      </c>
      <c r="N478" s="24" t="n">
        <f aca="false">AVERAGE(FilterPrice!AO$4:AO$15)</f>
        <v>54.7813037872314</v>
      </c>
      <c r="O478" s="24" t="n">
        <f aca="false">AVERAGE(FilterPrice!AO$16:AO$27)</f>
        <v>47.6955715815226</v>
      </c>
      <c r="P478" s="62" t="n">
        <f aca="false">AVERAGE(FilterPrice!AO$28:AO$40)</f>
        <v>45.4661644666623</v>
      </c>
    </row>
    <row r="479" customFormat="false" ht="12.75" hidden="false" customHeight="false" outlineLevel="0" collapsed="false">
      <c r="C479" s="13" t="n">
        <f aca="false">C478+1</f>
        <v>478</v>
      </c>
      <c r="D479" s="109" t="s">
        <v>23800</v>
      </c>
      <c r="E479" s="111" t="str">
        <f aca="false">FilterPrice!AP$4</f>
        <v/>
      </c>
      <c r="F479" s="24" t="str">
        <f aca="false">FilterPrice!AP$5</f>
        <v/>
      </c>
      <c r="G479" s="24" t="n">
        <f aca="false">FilterPrice!AP$6</f>
        <v>38</v>
      </c>
      <c r="H479" s="24" t="n">
        <f aca="false">FilterPrice!AP$7</f>
        <v>38</v>
      </c>
      <c r="I479" s="24" t="n">
        <f aca="false">FilterPrice!AP$8</f>
        <v>49.25</v>
      </c>
      <c r="J479" s="24" t="n">
        <f aca="false">FilterPrice!AP$9</f>
        <v>75.2499923706055</v>
      </c>
      <c r="K479" s="24" t="n">
        <f aca="false">AVERAGE(FilterPrice!AP$10:AP$11)</f>
        <v>117.75</v>
      </c>
      <c r="L479" s="24" t="n">
        <f aca="false">FilterPrice!AP$12</f>
        <v>51.7500038146973</v>
      </c>
      <c r="M479" s="24" t="n">
        <f aca="false">AVERAGE(FilterPrice!AP$13:AP$15)</f>
        <v>44.5</v>
      </c>
      <c r="N479" s="24" t="n">
        <f aca="false">AVERAGE(FilterPrice!AP$4:AP$15)</f>
        <v>62.1249996185303</v>
      </c>
      <c r="O479" s="24" t="n">
        <f aca="false">AVERAGE(FilterPrice!AP$16:AP$27)</f>
        <v>49.6034466425578</v>
      </c>
      <c r="P479" s="62" t="n">
        <f aca="false">AVERAGE(FilterPrice!AP$28:AP$40)</f>
        <v>44.5997733580761</v>
      </c>
    </row>
    <row r="480" customFormat="false" ht="12.75" hidden="false" customHeight="false" outlineLevel="0" collapsed="false">
      <c r="C480" s="13" t="n">
        <f aca="false">C479+1</f>
        <v>479</v>
      </c>
      <c r="D480" s="112" t="s">
        <v>23801</v>
      </c>
      <c r="E480" s="111" t="str">
        <f aca="false">FilterPrice!AQ$4</f>
        <v/>
      </c>
      <c r="F480" s="24" t="str">
        <f aca="false">FilterPrice!AQ$5</f>
        <v/>
      </c>
      <c r="G480" s="24" t="n">
        <f aca="false">FilterPrice!AQ$6</f>
        <v>30</v>
      </c>
      <c r="H480" s="24" t="n">
        <f aca="false">FilterPrice!AQ$7</f>
        <v>30</v>
      </c>
      <c r="I480" s="24" t="n">
        <f aca="false">FilterPrice!AQ$8</f>
        <v>43.75</v>
      </c>
      <c r="J480" s="24" t="n">
        <f aca="false">FilterPrice!AQ$9</f>
        <v>70.4999923706055</v>
      </c>
      <c r="K480" s="24" t="n">
        <f aca="false">AVERAGE(FilterPrice!AQ$10:AQ$11)</f>
        <v>112.75</v>
      </c>
      <c r="L480" s="24" t="n">
        <f aca="false">FilterPrice!AQ$12</f>
        <v>40.9999961853027</v>
      </c>
      <c r="M480" s="24" t="n">
        <f aca="false">AVERAGE(FilterPrice!AQ$13:AQ$15)</f>
        <v>40.5233319600423</v>
      </c>
      <c r="N480" s="24" t="n">
        <f aca="false">AVERAGE(FilterPrice!AQ$4:AQ$15)</f>
        <v>56.2319984436035</v>
      </c>
      <c r="O480" s="24" t="n">
        <f aca="false">AVERAGE(FilterPrice!AQ$16:AQ$27)</f>
        <v>47.1391124725342</v>
      </c>
      <c r="P480" s="62" t="n">
        <f aca="false">AVERAGE(FilterPrice!AQ$28:AQ$40)</f>
        <v>41.8342377677331</v>
      </c>
    </row>
    <row r="481" customFormat="false" ht="12.75" hidden="false" customHeight="false" outlineLevel="0" collapsed="false">
      <c r="C481" s="13" t="n">
        <f aca="false">C480+1</f>
        <v>480</v>
      </c>
      <c r="D481" s="109" t="s">
        <v>23802</v>
      </c>
      <c r="E481" s="111" t="str">
        <f aca="false">FilterPrice!AR$4</f>
        <v/>
      </c>
      <c r="F481" s="24" t="str">
        <f aca="false">FilterPrice!AR$5</f>
        <v/>
      </c>
      <c r="G481" s="24" t="n">
        <f aca="false">FilterPrice!AR$6</f>
        <v>38.5</v>
      </c>
      <c r="H481" s="24" t="n">
        <f aca="false">FilterPrice!AR$7</f>
        <v>38.5</v>
      </c>
      <c r="I481" s="24" t="n">
        <f aca="false">FilterPrice!AR$8</f>
        <v>55.75</v>
      </c>
      <c r="J481" s="24" t="n">
        <f aca="false">FilterPrice!AR$9</f>
        <v>82.5</v>
      </c>
      <c r="K481" s="24" t="n">
        <f aca="false">AVERAGE(FilterPrice!AR$10:AR$11)</f>
        <v>122.75</v>
      </c>
      <c r="L481" s="24" t="n">
        <f aca="false">FilterPrice!AR$12</f>
        <v>49.75</v>
      </c>
      <c r="M481" s="24" t="n">
        <f aca="false">AVERAGE(FilterPrice!AR$13:AR$15)</f>
        <v>45.75</v>
      </c>
      <c r="N481" s="24" t="n">
        <f aca="false">AVERAGE(FilterPrice!AR$4:AR$15)</f>
        <v>64.775</v>
      </c>
      <c r="O481" s="24" t="n">
        <f aca="false">AVERAGE(FilterPrice!AR$16:AR$27)</f>
        <v>52.0200001398722</v>
      </c>
      <c r="P481" s="62" t="n">
        <f aca="false">AVERAGE(FilterPrice!AR$28:AR$40)</f>
        <v>45.361758525555</v>
      </c>
    </row>
    <row r="482" customFormat="false" ht="12.75" hidden="false" customHeight="false" outlineLevel="0" collapsed="false">
      <c r="C482" s="13" t="n">
        <f aca="false">C481+1</f>
        <v>481</v>
      </c>
      <c r="D482" s="104" t="s">
        <v>23803</v>
      </c>
      <c r="E482" s="113" t="str">
        <f aca="false">FilterPrice!AS$4</f>
        <v/>
      </c>
      <c r="F482" s="65" t="str">
        <f aca="false">FilterPrice!AS$5</f>
        <v/>
      </c>
      <c r="G482" s="65" t="n">
        <f aca="false">FilterPrice!AS$6</f>
        <v>43.9999885559082</v>
      </c>
      <c r="H482" s="65" t="n">
        <f aca="false">FilterPrice!AS$7</f>
        <v>43.9999885559082</v>
      </c>
      <c r="I482" s="65" t="n">
        <f aca="false">FilterPrice!AS$8</f>
        <v>58.75</v>
      </c>
      <c r="J482" s="65" t="n">
        <f aca="false">FilterPrice!AS$9</f>
        <v>69</v>
      </c>
      <c r="K482" s="65" t="n">
        <f aca="false">AVERAGE(FilterPrice!AS$10:AS$11)</f>
        <v>93</v>
      </c>
      <c r="L482" s="65" t="n">
        <f aca="false">FilterPrice!AS$12</f>
        <v>55.5000038146973</v>
      </c>
      <c r="M482" s="65" t="n">
        <f aca="false">AVERAGE(FilterPrice!AS$13:AS$15)</f>
        <v>46.4833234151204</v>
      </c>
      <c r="N482" s="65" t="n">
        <f aca="false">AVERAGE(FilterPrice!AS$4:AS$15)</f>
        <v>59.6699951171875</v>
      </c>
      <c r="O482" s="65" t="n">
        <f aca="false">AVERAGE(FilterPrice!AS$16:AS$27)</f>
        <v>47.0866638819377</v>
      </c>
      <c r="P482" s="66" t="n">
        <f aca="false">AVERAGE(FilterPrice!AS$28:AS$40)</f>
        <v>44.4235231106098</v>
      </c>
    </row>
    <row r="483" customFormat="false" ht="12.75" hidden="false" customHeight="false" outlineLevel="0" collapsed="false">
      <c r="A483" s="13" t="n">
        <f aca="false">A470+1</f>
        <v>38</v>
      </c>
      <c r="B483" s="104" t="n">
        <f aca="false">FilterPrice!$A$1</f>
        <v>36981</v>
      </c>
      <c r="C483" s="13" t="n">
        <f aca="false">C482+1</f>
        <v>482</v>
      </c>
      <c r="D483" s="109" t="s">
        <v>23791</v>
      </c>
      <c r="E483" s="110" t="str">
        <f aca="false">FilterPrice!AG$4</f>
        <v/>
      </c>
      <c r="F483" s="59" t="str">
        <f aca="false">FilterPrice!AG$5</f>
        <v/>
      </c>
      <c r="G483" s="59" t="n">
        <f aca="false">FilterPrice!AG$6</f>
        <v>46</v>
      </c>
      <c r="H483" s="59" t="n">
        <f aca="false">FilterPrice!AG$7</f>
        <v>46</v>
      </c>
      <c r="I483" s="59" t="n">
        <f aca="false">FilterPrice!AG$8</f>
        <v>60.25</v>
      </c>
      <c r="J483" s="59" t="n">
        <f aca="false">FilterPrice!AG$9</f>
        <v>76.75</v>
      </c>
      <c r="K483" s="59" t="n">
        <f aca="false">AVERAGE(FilterPrice!AG$10:AG$11)</f>
        <v>112</v>
      </c>
      <c r="L483" s="59" t="n">
        <f aca="false">FilterPrice!AG$12</f>
        <v>59</v>
      </c>
      <c r="M483" s="59" t="n">
        <f aca="false">AVERAGE(FilterPrice!AG$13:AG$15)</f>
        <v>54.5</v>
      </c>
      <c r="N483" s="59" t="n">
        <f aca="false">AVERAGE(FilterPrice!AG$4:AG$15)</f>
        <v>67.55</v>
      </c>
      <c r="O483" s="59" t="n">
        <f aca="false">AVERAGE(FilterPrice!AG$16:AG$27)</f>
        <v>59.9375</v>
      </c>
      <c r="P483" s="60" t="n">
        <f aca="false">AVERAGE(FilterPrice!AG$28:AG$40)</f>
        <v>53.0955128205128</v>
      </c>
    </row>
    <row r="484" customFormat="false" ht="12.75" hidden="false" customHeight="false" outlineLevel="0" collapsed="false">
      <c r="C484" s="13" t="n">
        <f aca="false">C483+1</f>
        <v>483</v>
      </c>
      <c r="D484" s="109" t="s">
        <v>23792</v>
      </c>
      <c r="E484" s="111" t="str">
        <f aca="false">FilterPrice!AH$4</f>
        <v/>
      </c>
      <c r="F484" s="24" t="str">
        <f aca="false">FilterPrice!AH$5</f>
        <v/>
      </c>
      <c r="G484" s="24" t="n">
        <f aca="false">FilterPrice!AH$6</f>
        <v>33</v>
      </c>
      <c r="H484" s="24" t="n">
        <f aca="false">FilterPrice!AH$7</f>
        <v>33</v>
      </c>
      <c r="I484" s="24" t="n">
        <f aca="false">FilterPrice!AH$8</f>
        <v>48.25</v>
      </c>
      <c r="J484" s="24" t="n">
        <f aca="false">FilterPrice!AH$9</f>
        <v>74</v>
      </c>
      <c r="K484" s="24" t="n">
        <f aca="false">AVERAGE(FilterPrice!AH$10:AH$11)</f>
        <v>113.75</v>
      </c>
      <c r="L484" s="24" t="n">
        <f aca="false">FilterPrice!AH$12</f>
        <v>44</v>
      </c>
      <c r="M484" s="24" t="n">
        <f aca="false">AVERAGE(FilterPrice!AH$13:AH$15)</f>
        <v>40.9166666666667</v>
      </c>
      <c r="N484" s="24" t="n">
        <f aca="false">AVERAGE(FilterPrice!AH$4:AH$15)</f>
        <v>58.25</v>
      </c>
      <c r="O484" s="24" t="n">
        <f aca="false">AVERAGE(FilterPrice!AH$16:AH$27)</f>
        <v>50.25</v>
      </c>
      <c r="P484" s="62" t="n">
        <f aca="false">AVERAGE(FilterPrice!AH$28:AH$40)</f>
        <v>45.5446793116056</v>
      </c>
    </row>
    <row r="485" customFormat="false" ht="12.75" hidden="false" customHeight="false" outlineLevel="0" collapsed="false">
      <c r="C485" s="13" t="n">
        <f aca="false">C484+1</f>
        <v>484</v>
      </c>
      <c r="D485" s="109" t="s">
        <v>23793</v>
      </c>
      <c r="E485" s="111" t="str">
        <f aca="false">FilterPrice!AI$4</f>
        <v/>
      </c>
      <c r="F485" s="24" t="str">
        <f aca="false">FilterPrice!AI$5</f>
        <v/>
      </c>
      <c r="G485" s="24" t="n">
        <f aca="false">FilterPrice!AI$6</f>
        <v>51</v>
      </c>
      <c r="H485" s="24" t="n">
        <f aca="false">FilterPrice!AI$7</f>
        <v>51</v>
      </c>
      <c r="I485" s="24" t="n">
        <f aca="false">FilterPrice!AI$8</f>
        <v>58.5</v>
      </c>
      <c r="J485" s="24" t="n">
        <f aca="false">FilterPrice!AI$9</f>
        <v>76</v>
      </c>
      <c r="K485" s="24" t="n">
        <f aca="false">AVERAGE(FilterPrice!AI$10:AI$11)</f>
        <v>100.5</v>
      </c>
      <c r="L485" s="24" t="n">
        <f aca="false">FilterPrice!AI$12</f>
        <v>57</v>
      </c>
      <c r="M485" s="24" t="n">
        <f aca="false">AVERAGE(FilterPrice!AI$13:AI$15)</f>
        <v>55.75</v>
      </c>
      <c r="N485" s="24" t="n">
        <f aca="false">AVERAGE(FilterPrice!AI$4:AI$15)</f>
        <v>66.175</v>
      </c>
      <c r="O485" s="24" t="n">
        <f aca="false">AVERAGE(FilterPrice!AI$16:AI$27)</f>
        <v>58.2708333333333</v>
      </c>
      <c r="P485" s="62" t="n">
        <f aca="false">AVERAGE(FilterPrice!AI$28:AI$40)</f>
        <v>49.2141025641026</v>
      </c>
    </row>
    <row r="486" customFormat="false" ht="12.75" hidden="false" customHeight="false" outlineLevel="0" collapsed="false">
      <c r="C486" s="13" t="n">
        <f aca="false">C485+1</f>
        <v>485</v>
      </c>
      <c r="D486" s="109" t="s">
        <v>23794</v>
      </c>
      <c r="E486" s="111" t="str">
        <f aca="false">FilterPrice!AJ$4</f>
        <v/>
      </c>
      <c r="F486" s="24" t="str">
        <f aca="false">FilterPrice!AJ$5</f>
        <v/>
      </c>
      <c r="G486" s="24" t="n">
        <f aca="false">FilterPrice!AJ$6</f>
        <v>35.5</v>
      </c>
      <c r="H486" s="24" t="n">
        <f aca="false">FilterPrice!AJ$7</f>
        <v>35.5</v>
      </c>
      <c r="I486" s="24" t="n">
        <f aca="false">FilterPrice!AJ$8</f>
        <v>45</v>
      </c>
      <c r="J486" s="24" t="n">
        <f aca="false">FilterPrice!AJ$9</f>
        <v>56.25</v>
      </c>
      <c r="K486" s="24" t="n">
        <f aca="false">AVERAGE(FilterPrice!AJ$10:AJ$11)</f>
        <v>71</v>
      </c>
      <c r="L486" s="24" t="n">
        <f aca="false">FilterPrice!AJ$12</f>
        <v>44.5</v>
      </c>
      <c r="M486" s="24" t="n">
        <f aca="false">AVERAGE(FilterPrice!AJ$13:AJ$15)</f>
        <v>42.25</v>
      </c>
      <c r="N486" s="24" t="n">
        <f aca="false">AVERAGE(FilterPrice!AJ$4:AJ$15)</f>
        <v>48.55</v>
      </c>
      <c r="O486" s="24" t="n">
        <f aca="false">AVERAGE(FilterPrice!AJ$16:AJ$27)</f>
        <v>45</v>
      </c>
      <c r="P486" s="62" t="n">
        <f aca="false">AVERAGE(FilterPrice!AJ$28:AJ$40)</f>
        <v>41.199358974359</v>
      </c>
    </row>
    <row r="487" customFormat="false" ht="12.75" hidden="false" customHeight="false" outlineLevel="0" collapsed="false">
      <c r="C487" s="13" t="n">
        <f aca="false">C486+1</f>
        <v>486</v>
      </c>
      <c r="D487" s="109" t="s">
        <v>23795</v>
      </c>
      <c r="E487" s="111" t="str">
        <f aca="false">FilterPrice!AK$4</f>
        <v/>
      </c>
      <c r="F487" s="24" t="str">
        <f aca="false">FilterPrice!AK$5</f>
        <v/>
      </c>
      <c r="G487" s="24" t="n">
        <f aca="false">FilterPrice!AK$6</f>
        <v>33</v>
      </c>
      <c r="H487" s="24" t="n">
        <f aca="false">FilterPrice!AK$7</f>
        <v>33</v>
      </c>
      <c r="I487" s="24" t="n">
        <f aca="false">FilterPrice!AK$8</f>
        <v>48.25</v>
      </c>
      <c r="J487" s="24" t="n">
        <f aca="false">FilterPrice!AK$9</f>
        <v>74</v>
      </c>
      <c r="K487" s="24" t="n">
        <f aca="false">AVERAGE(FilterPrice!AK$10:AK$11)</f>
        <v>114</v>
      </c>
      <c r="L487" s="24" t="n">
        <f aca="false">FilterPrice!AK$12</f>
        <v>46</v>
      </c>
      <c r="M487" s="24" t="n">
        <f aca="false">AVERAGE(FilterPrice!AK$13:AK$15)</f>
        <v>42</v>
      </c>
      <c r="N487" s="24" t="n">
        <f aca="false">AVERAGE(FilterPrice!AK$4:AK$15)</f>
        <v>58.825</v>
      </c>
      <c r="O487" s="24" t="n">
        <f aca="false">AVERAGE(FilterPrice!AK$16:AK$27)</f>
        <v>50.7291666666667</v>
      </c>
      <c r="P487" s="62" t="n">
        <f aca="false">AVERAGE(FilterPrice!AK$28:AK$40)</f>
        <v>43.2708333333333</v>
      </c>
    </row>
    <row r="488" customFormat="false" ht="12.75" hidden="false" customHeight="false" outlineLevel="0" collapsed="false">
      <c r="C488" s="13" t="n">
        <f aca="false">C487+1</f>
        <v>487</v>
      </c>
      <c r="D488" s="109" t="s">
        <v>23796</v>
      </c>
      <c r="E488" s="111" t="str">
        <f aca="false">FilterPrice!AL$4</f>
        <v/>
      </c>
      <c r="F488" s="24" t="str">
        <f aca="false">FilterPrice!AL$5</f>
        <v/>
      </c>
      <c r="G488" s="24" t="n">
        <f aca="false">FilterPrice!AL$6</f>
        <v>55</v>
      </c>
      <c r="H488" s="24" t="n">
        <f aca="false">FilterPrice!AL$7</f>
        <v>55</v>
      </c>
      <c r="I488" s="24" t="n">
        <f aca="false">FilterPrice!AL$8</f>
        <v>67.25</v>
      </c>
      <c r="J488" s="24" t="n">
        <f aca="false">FilterPrice!AL$9</f>
        <v>86.5</v>
      </c>
      <c r="K488" s="24" t="n">
        <f aca="false">AVERAGE(FilterPrice!AL$10:AL$11)</f>
        <v>127.75</v>
      </c>
      <c r="L488" s="24" t="n">
        <f aca="false">FilterPrice!AL$12</f>
        <v>64.75</v>
      </c>
      <c r="M488" s="24" t="n">
        <f aca="false">AVERAGE(FilterPrice!AL$13:AL$15)</f>
        <v>59.5</v>
      </c>
      <c r="N488" s="24" t="n">
        <f aca="false">AVERAGE(FilterPrice!AL$4:AL$15)</f>
        <v>76.25</v>
      </c>
      <c r="O488" s="24" t="n">
        <f aca="false">AVERAGE(FilterPrice!AL$16:AL$27)</f>
        <v>68.375</v>
      </c>
      <c r="P488" s="62" t="n">
        <f aca="false">AVERAGE(FilterPrice!AL$28:AL$40)</f>
        <v>62.2366025641026</v>
      </c>
    </row>
    <row r="489" customFormat="false" ht="12.75" hidden="false" customHeight="false" outlineLevel="0" collapsed="false">
      <c r="C489" s="13" t="n">
        <f aca="false">C488+1</f>
        <v>488</v>
      </c>
      <c r="D489" s="109" t="s">
        <v>23797</v>
      </c>
      <c r="E489" s="111" t="str">
        <f aca="false">FilterPrice!AM$4</f>
        <v/>
      </c>
      <c r="F489" s="24" t="str">
        <f aca="false">FilterPrice!AM$5</f>
        <v/>
      </c>
      <c r="G489" s="24" t="n">
        <f aca="false">FilterPrice!AM$6</f>
        <v>20</v>
      </c>
      <c r="H489" s="24" t="n">
        <f aca="false">FilterPrice!AM$7</f>
        <v>20</v>
      </c>
      <c r="I489" s="24" t="n">
        <f aca="false">FilterPrice!AM$8</f>
        <v>52</v>
      </c>
      <c r="J489" s="24" t="n">
        <f aca="false">FilterPrice!AM$9</f>
        <v>80</v>
      </c>
      <c r="K489" s="24" t="n">
        <f aca="false">AVERAGE(FilterPrice!AM$10:AM$11)</f>
        <v>120</v>
      </c>
      <c r="L489" s="24" t="n">
        <f aca="false">FilterPrice!AM$12</f>
        <v>46.25</v>
      </c>
      <c r="M489" s="24" t="n">
        <f aca="false">AVERAGE(FilterPrice!AM$13:AM$15)</f>
        <v>42.25</v>
      </c>
      <c r="N489" s="24" t="n">
        <f aca="false">AVERAGE(FilterPrice!AM$4:AM$15)</f>
        <v>58.5</v>
      </c>
      <c r="O489" s="24" t="n">
        <f aca="false">AVERAGE(FilterPrice!AM$16:AM$27)</f>
        <v>50.9587500890096</v>
      </c>
      <c r="P489" s="62" t="n">
        <f aca="false">AVERAGE(FilterPrice!AM$28:AM$40)</f>
        <v>44.3020469714434</v>
      </c>
    </row>
    <row r="490" customFormat="false" ht="12.75" hidden="false" customHeight="false" outlineLevel="0" collapsed="false">
      <c r="C490" s="13" t="n">
        <f aca="false">C489+1</f>
        <v>489</v>
      </c>
      <c r="D490" s="109" t="s">
        <v>23798</v>
      </c>
      <c r="E490" s="111" t="str">
        <f aca="false">FilterPrice!AN$4</f>
        <v/>
      </c>
      <c r="F490" s="24" t="str">
        <f aca="false">FilterPrice!AN$5</f>
        <v/>
      </c>
      <c r="G490" s="24" t="n">
        <f aca="false">FilterPrice!AN$6</f>
        <v>28</v>
      </c>
      <c r="H490" s="24" t="n">
        <f aca="false">FilterPrice!AN$7</f>
        <v>28</v>
      </c>
      <c r="I490" s="24" t="n">
        <f aca="false">FilterPrice!AN$8</f>
        <v>46.75</v>
      </c>
      <c r="J490" s="24" t="n">
        <f aca="false">FilterPrice!AN$9</f>
        <v>73.9999923706055</v>
      </c>
      <c r="K490" s="24" t="n">
        <f aca="false">AVERAGE(FilterPrice!AN$10:AN$11)</f>
        <v>117.25</v>
      </c>
      <c r="L490" s="24" t="n">
        <f aca="false">FilterPrice!AN$12</f>
        <v>43.2500038146973</v>
      </c>
      <c r="M490" s="24" t="n">
        <f aca="false">AVERAGE(FilterPrice!AN$13:AN$15)</f>
        <v>41.5</v>
      </c>
      <c r="N490" s="24" t="n">
        <f aca="false">AVERAGE(FilterPrice!AN$4:AN$15)</f>
        <v>57.8999996185303</v>
      </c>
      <c r="O490" s="24" t="n">
        <f aca="false">AVERAGE(FilterPrice!AN$16:AN$27)</f>
        <v>48.5617799758911</v>
      </c>
      <c r="P490" s="62" t="n">
        <f aca="false">AVERAGE(FilterPrice!AN$28:AN$40)</f>
        <v>43.6687636986757</v>
      </c>
    </row>
    <row r="491" customFormat="false" ht="12.75" hidden="false" customHeight="false" outlineLevel="0" collapsed="false">
      <c r="C491" s="13" t="n">
        <f aca="false">C490+1</f>
        <v>490</v>
      </c>
      <c r="D491" s="109" t="s">
        <v>23799</v>
      </c>
      <c r="E491" s="111" t="str">
        <f aca="false">FilterPrice!AO$4</f>
        <v/>
      </c>
      <c r="F491" s="24" t="str">
        <f aca="false">FilterPrice!AO$5</f>
        <v/>
      </c>
      <c r="G491" s="24" t="n">
        <f aca="false">FilterPrice!AO$6</f>
        <v>37.9969177246094</v>
      </c>
      <c r="H491" s="24" t="n">
        <f aca="false">FilterPrice!AO$7</f>
        <v>37.9969177246094</v>
      </c>
      <c r="I491" s="24" t="n">
        <f aca="false">FilterPrice!AO$8</f>
        <v>43.75</v>
      </c>
      <c r="J491" s="24" t="n">
        <f aca="false">FilterPrice!AO$9</f>
        <v>65.9999923706055</v>
      </c>
      <c r="K491" s="24" t="n">
        <f aca="false">AVERAGE(FilterPrice!AO$10:AO$11)</f>
        <v>101.25</v>
      </c>
      <c r="L491" s="24" t="n">
        <f aca="false">FilterPrice!AO$12</f>
        <v>41.7499961853027</v>
      </c>
      <c r="M491" s="24" t="n">
        <f aca="false">AVERAGE(FilterPrice!AO$13:AO$15)</f>
        <v>39.2730712890625</v>
      </c>
      <c r="N491" s="24" t="n">
        <f aca="false">AVERAGE(FilterPrice!AO$4:AO$15)</f>
        <v>54.7813037872314</v>
      </c>
      <c r="O491" s="24" t="n">
        <f aca="false">AVERAGE(FilterPrice!AO$16:AO$27)</f>
        <v>47.6955715815226</v>
      </c>
      <c r="P491" s="62" t="n">
        <f aca="false">AVERAGE(FilterPrice!AO$28:AO$40)</f>
        <v>45.4661644666623</v>
      </c>
    </row>
    <row r="492" customFormat="false" ht="12.75" hidden="false" customHeight="false" outlineLevel="0" collapsed="false">
      <c r="C492" s="13" t="n">
        <f aca="false">C491+1</f>
        <v>491</v>
      </c>
      <c r="D492" s="109" t="s">
        <v>23800</v>
      </c>
      <c r="E492" s="111" t="str">
        <f aca="false">FilterPrice!AP$4</f>
        <v/>
      </c>
      <c r="F492" s="24" t="str">
        <f aca="false">FilterPrice!AP$5</f>
        <v/>
      </c>
      <c r="G492" s="24" t="n">
        <f aca="false">FilterPrice!AP$6</f>
        <v>38</v>
      </c>
      <c r="H492" s="24" t="n">
        <f aca="false">FilterPrice!AP$7</f>
        <v>38</v>
      </c>
      <c r="I492" s="24" t="n">
        <f aca="false">FilterPrice!AP$8</f>
        <v>49.25</v>
      </c>
      <c r="J492" s="24" t="n">
        <f aca="false">FilterPrice!AP$9</f>
        <v>75.2499923706055</v>
      </c>
      <c r="K492" s="24" t="n">
        <f aca="false">AVERAGE(FilterPrice!AP$10:AP$11)</f>
        <v>117.75</v>
      </c>
      <c r="L492" s="24" t="n">
        <f aca="false">FilterPrice!AP$12</f>
        <v>51.7500038146973</v>
      </c>
      <c r="M492" s="24" t="n">
        <f aca="false">AVERAGE(FilterPrice!AP$13:AP$15)</f>
        <v>44.5</v>
      </c>
      <c r="N492" s="24" t="n">
        <f aca="false">AVERAGE(FilterPrice!AP$4:AP$15)</f>
        <v>62.1249996185303</v>
      </c>
      <c r="O492" s="24" t="n">
        <f aca="false">AVERAGE(FilterPrice!AP$16:AP$27)</f>
        <v>49.6034466425578</v>
      </c>
      <c r="P492" s="62" t="n">
        <f aca="false">AVERAGE(FilterPrice!AP$28:AP$40)</f>
        <v>44.5997733580761</v>
      </c>
    </row>
    <row r="493" customFormat="false" ht="12.75" hidden="false" customHeight="false" outlineLevel="0" collapsed="false">
      <c r="C493" s="13" t="n">
        <f aca="false">C492+1</f>
        <v>492</v>
      </c>
      <c r="D493" s="112" t="s">
        <v>23801</v>
      </c>
      <c r="E493" s="111" t="str">
        <f aca="false">FilterPrice!AQ$4</f>
        <v/>
      </c>
      <c r="F493" s="24" t="str">
        <f aca="false">FilterPrice!AQ$5</f>
        <v/>
      </c>
      <c r="G493" s="24" t="n">
        <f aca="false">FilterPrice!AQ$6</f>
        <v>30</v>
      </c>
      <c r="H493" s="24" t="n">
        <f aca="false">FilterPrice!AQ$7</f>
        <v>30</v>
      </c>
      <c r="I493" s="24" t="n">
        <f aca="false">FilterPrice!AQ$8</f>
        <v>43.75</v>
      </c>
      <c r="J493" s="24" t="n">
        <f aca="false">FilterPrice!AQ$9</f>
        <v>70.4999923706055</v>
      </c>
      <c r="K493" s="24" t="n">
        <f aca="false">AVERAGE(FilterPrice!AQ$10:AQ$11)</f>
        <v>112.75</v>
      </c>
      <c r="L493" s="24" t="n">
        <f aca="false">FilterPrice!AQ$12</f>
        <v>40.9999961853027</v>
      </c>
      <c r="M493" s="24" t="n">
        <f aca="false">AVERAGE(FilterPrice!AQ$13:AQ$15)</f>
        <v>40.5233319600423</v>
      </c>
      <c r="N493" s="24" t="n">
        <f aca="false">AVERAGE(FilterPrice!AQ$4:AQ$15)</f>
        <v>56.2319984436035</v>
      </c>
      <c r="O493" s="24" t="n">
        <f aca="false">AVERAGE(FilterPrice!AQ$16:AQ$27)</f>
        <v>47.1391124725342</v>
      </c>
      <c r="P493" s="62" t="n">
        <f aca="false">AVERAGE(FilterPrice!AQ$28:AQ$40)</f>
        <v>41.8342377677331</v>
      </c>
    </row>
    <row r="494" customFormat="false" ht="12.75" hidden="false" customHeight="false" outlineLevel="0" collapsed="false">
      <c r="C494" s="13" t="n">
        <f aca="false">C493+1</f>
        <v>493</v>
      </c>
      <c r="D494" s="109" t="s">
        <v>23802</v>
      </c>
      <c r="E494" s="111" t="str">
        <f aca="false">FilterPrice!AR$4</f>
        <v/>
      </c>
      <c r="F494" s="24" t="str">
        <f aca="false">FilterPrice!AR$5</f>
        <v/>
      </c>
      <c r="G494" s="24" t="n">
        <f aca="false">FilterPrice!AR$6</f>
        <v>38.5</v>
      </c>
      <c r="H494" s="24" t="n">
        <f aca="false">FilterPrice!AR$7</f>
        <v>38.5</v>
      </c>
      <c r="I494" s="24" t="n">
        <f aca="false">FilterPrice!AR$8</f>
        <v>55.75</v>
      </c>
      <c r="J494" s="24" t="n">
        <f aca="false">FilterPrice!AR$9</f>
        <v>82.5</v>
      </c>
      <c r="K494" s="24" t="n">
        <f aca="false">AVERAGE(FilterPrice!AR$10:AR$11)</f>
        <v>122.75</v>
      </c>
      <c r="L494" s="24" t="n">
        <f aca="false">FilterPrice!AR$12</f>
        <v>49.75</v>
      </c>
      <c r="M494" s="24" t="n">
        <f aca="false">AVERAGE(FilterPrice!AR$13:AR$15)</f>
        <v>45.75</v>
      </c>
      <c r="N494" s="24" t="n">
        <f aca="false">AVERAGE(FilterPrice!AR$4:AR$15)</f>
        <v>64.775</v>
      </c>
      <c r="O494" s="24" t="n">
        <f aca="false">AVERAGE(FilterPrice!AR$16:AR$27)</f>
        <v>52.0200001398722</v>
      </c>
      <c r="P494" s="62" t="n">
        <f aca="false">AVERAGE(FilterPrice!AR$28:AR$40)</f>
        <v>45.361758525555</v>
      </c>
    </row>
    <row r="495" customFormat="false" ht="12.75" hidden="false" customHeight="false" outlineLevel="0" collapsed="false">
      <c r="C495" s="13" t="n">
        <f aca="false">C494+1</f>
        <v>494</v>
      </c>
      <c r="D495" s="104" t="s">
        <v>23803</v>
      </c>
      <c r="E495" s="113" t="str">
        <f aca="false">FilterPrice!AS$4</f>
        <v/>
      </c>
      <c r="F495" s="65" t="str">
        <f aca="false">FilterPrice!AS$5</f>
        <v/>
      </c>
      <c r="G495" s="65" t="n">
        <f aca="false">FilterPrice!AS$6</f>
        <v>43.9999885559082</v>
      </c>
      <c r="H495" s="65" t="n">
        <f aca="false">FilterPrice!AS$7</f>
        <v>43.9999885559082</v>
      </c>
      <c r="I495" s="65" t="n">
        <f aca="false">FilterPrice!AS$8</f>
        <v>58.75</v>
      </c>
      <c r="J495" s="65" t="n">
        <f aca="false">FilterPrice!AS$9</f>
        <v>69</v>
      </c>
      <c r="K495" s="65" t="n">
        <f aca="false">AVERAGE(FilterPrice!AS$10:AS$11)</f>
        <v>93</v>
      </c>
      <c r="L495" s="65" t="n">
        <f aca="false">FilterPrice!AS$12</f>
        <v>55.5000038146973</v>
      </c>
      <c r="M495" s="65" t="n">
        <f aca="false">AVERAGE(FilterPrice!AS$13:AS$15)</f>
        <v>46.4833234151204</v>
      </c>
      <c r="N495" s="65" t="n">
        <f aca="false">AVERAGE(FilterPrice!AS$4:AS$15)</f>
        <v>59.6699951171875</v>
      </c>
      <c r="O495" s="65" t="n">
        <f aca="false">AVERAGE(FilterPrice!AS$16:AS$27)</f>
        <v>47.0866638819377</v>
      </c>
      <c r="P495" s="66" t="n">
        <f aca="false">AVERAGE(FilterPrice!AS$28:AS$40)</f>
        <v>44.4235231106098</v>
      </c>
    </row>
    <row r="496" customFormat="false" ht="12.75" hidden="false" customHeight="false" outlineLevel="0" collapsed="false">
      <c r="A496" s="13" t="n">
        <f aca="false">A483+1</f>
        <v>39</v>
      </c>
      <c r="B496" s="104" t="n">
        <f aca="false">FilterPrice!$A$1</f>
        <v>36981</v>
      </c>
      <c r="C496" s="13" t="n">
        <f aca="false">C495+1</f>
        <v>495</v>
      </c>
      <c r="D496" s="109" t="s">
        <v>23791</v>
      </c>
      <c r="E496" s="110" t="str">
        <f aca="false">FilterPrice!AG$4</f>
        <v/>
      </c>
      <c r="F496" s="59" t="str">
        <f aca="false">FilterPrice!AG$5</f>
        <v/>
      </c>
      <c r="G496" s="59" t="n">
        <f aca="false">FilterPrice!AG$6</f>
        <v>46</v>
      </c>
      <c r="H496" s="59" t="n">
        <f aca="false">FilterPrice!AG$7</f>
        <v>46</v>
      </c>
      <c r="I496" s="59" t="n">
        <f aca="false">FilterPrice!AG$8</f>
        <v>60.25</v>
      </c>
      <c r="J496" s="59" t="n">
        <f aca="false">FilterPrice!AG$9</f>
        <v>76.75</v>
      </c>
      <c r="K496" s="59" t="n">
        <f aca="false">AVERAGE(FilterPrice!AG$10:AG$11)</f>
        <v>112</v>
      </c>
      <c r="L496" s="59" t="n">
        <f aca="false">FilterPrice!AG$12</f>
        <v>59</v>
      </c>
      <c r="M496" s="59" t="n">
        <f aca="false">AVERAGE(FilterPrice!AG$13:AG$15)</f>
        <v>54.5</v>
      </c>
      <c r="N496" s="59" t="n">
        <f aca="false">AVERAGE(FilterPrice!AG$4:AG$15)</f>
        <v>67.55</v>
      </c>
      <c r="O496" s="59" t="n">
        <f aca="false">AVERAGE(FilterPrice!AG$16:AG$27)</f>
        <v>59.9375</v>
      </c>
      <c r="P496" s="60" t="n">
        <f aca="false">AVERAGE(FilterPrice!AG$28:AG$40)</f>
        <v>53.0955128205128</v>
      </c>
    </row>
    <row r="497" customFormat="false" ht="12.75" hidden="false" customHeight="false" outlineLevel="0" collapsed="false">
      <c r="C497" s="13" t="n">
        <f aca="false">C496+1</f>
        <v>496</v>
      </c>
      <c r="D497" s="109" t="s">
        <v>23792</v>
      </c>
      <c r="E497" s="111" t="str">
        <f aca="false">FilterPrice!AH$4</f>
        <v/>
      </c>
      <c r="F497" s="24" t="str">
        <f aca="false">FilterPrice!AH$5</f>
        <v/>
      </c>
      <c r="G497" s="24" t="n">
        <f aca="false">FilterPrice!AH$6</f>
        <v>33</v>
      </c>
      <c r="H497" s="24" t="n">
        <f aca="false">FilterPrice!AH$7</f>
        <v>33</v>
      </c>
      <c r="I497" s="24" t="n">
        <f aca="false">FilterPrice!AH$8</f>
        <v>48.25</v>
      </c>
      <c r="J497" s="24" t="n">
        <f aca="false">FilterPrice!AH$9</f>
        <v>74</v>
      </c>
      <c r="K497" s="24" t="n">
        <f aca="false">AVERAGE(FilterPrice!AH$10:AH$11)</f>
        <v>113.75</v>
      </c>
      <c r="L497" s="24" t="n">
        <f aca="false">FilterPrice!AH$12</f>
        <v>44</v>
      </c>
      <c r="M497" s="24" t="n">
        <f aca="false">AVERAGE(FilterPrice!AH$13:AH$15)</f>
        <v>40.9166666666667</v>
      </c>
      <c r="N497" s="24" t="n">
        <f aca="false">AVERAGE(FilterPrice!AH$4:AH$15)</f>
        <v>58.25</v>
      </c>
      <c r="O497" s="24" t="n">
        <f aca="false">AVERAGE(FilterPrice!AH$16:AH$27)</f>
        <v>50.25</v>
      </c>
      <c r="P497" s="62" t="n">
        <f aca="false">AVERAGE(FilterPrice!AH$28:AH$40)</f>
        <v>45.5446793116056</v>
      </c>
    </row>
    <row r="498" customFormat="false" ht="12.75" hidden="false" customHeight="false" outlineLevel="0" collapsed="false">
      <c r="C498" s="13" t="n">
        <f aca="false">C497+1</f>
        <v>497</v>
      </c>
      <c r="D498" s="109" t="s">
        <v>23793</v>
      </c>
      <c r="E498" s="111" t="str">
        <f aca="false">FilterPrice!AI$4</f>
        <v/>
      </c>
      <c r="F498" s="24" t="str">
        <f aca="false">FilterPrice!AI$5</f>
        <v/>
      </c>
      <c r="G498" s="24" t="n">
        <f aca="false">FilterPrice!AI$6</f>
        <v>51</v>
      </c>
      <c r="H498" s="24" t="n">
        <f aca="false">FilterPrice!AI$7</f>
        <v>51</v>
      </c>
      <c r="I498" s="24" t="n">
        <f aca="false">FilterPrice!AI$8</f>
        <v>58.5</v>
      </c>
      <c r="J498" s="24" t="n">
        <f aca="false">FilterPrice!AI$9</f>
        <v>76</v>
      </c>
      <c r="K498" s="24" t="n">
        <f aca="false">AVERAGE(FilterPrice!AI$10:AI$11)</f>
        <v>100.5</v>
      </c>
      <c r="L498" s="24" t="n">
        <f aca="false">FilterPrice!AI$12</f>
        <v>57</v>
      </c>
      <c r="M498" s="24" t="n">
        <f aca="false">AVERAGE(FilterPrice!AI$13:AI$15)</f>
        <v>55.75</v>
      </c>
      <c r="N498" s="24" t="n">
        <f aca="false">AVERAGE(FilterPrice!AI$4:AI$15)</f>
        <v>66.175</v>
      </c>
      <c r="O498" s="24" t="n">
        <f aca="false">AVERAGE(FilterPrice!AI$16:AI$27)</f>
        <v>58.2708333333333</v>
      </c>
      <c r="P498" s="62" t="n">
        <f aca="false">AVERAGE(FilterPrice!AI$28:AI$40)</f>
        <v>49.2141025641026</v>
      </c>
    </row>
    <row r="499" customFormat="false" ht="12.75" hidden="false" customHeight="false" outlineLevel="0" collapsed="false">
      <c r="C499" s="13" t="n">
        <f aca="false">C498+1</f>
        <v>498</v>
      </c>
      <c r="D499" s="109" t="s">
        <v>23794</v>
      </c>
      <c r="E499" s="111" t="str">
        <f aca="false">FilterPrice!AJ$4</f>
        <v/>
      </c>
      <c r="F499" s="24" t="str">
        <f aca="false">FilterPrice!AJ$5</f>
        <v/>
      </c>
      <c r="G499" s="24" t="n">
        <f aca="false">FilterPrice!AJ$6</f>
        <v>35.5</v>
      </c>
      <c r="H499" s="24" t="n">
        <f aca="false">FilterPrice!AJ$7</f>
        <v>35.5</v>
      </c>
      <c r="I499" s="24" t="n">
        <f aca="false">FilterPrice!AJ$8</f>
        <v>45</v>
      </c>
      <c r="J499" s="24" t="n">
        <f aca="false">FilterPrice!AJ$9</f>
        <v>56.25</v>
      </c>
      <c r="K499" s="24" t="n">
        <f aca="false">AVERAGE(FilterPrice!AJ$10:AJ$11)</f>
        <v>71</v>
      </c>
      <c r="L499" s="24" t="n">
        <f aca="false">FilterPrice!AJ$12</f>
        <v>44.5</v>
      </c>
      <c r="M499" s="24" t="n">
        <f aca="false">AVERAGE(FilterPrice!AJ$13:AJ$15)</f>
        <v>42.25</v>
      </c>
      <c r="N499" s="24" t="n">
        <f aca="false">AVERAGE(FilterPrice!AJ$4:AJ$15)</f>
        <v>48.55</v>
      </c>
      <c r="O499" s="24" t="n">
        <f aca="false">AVERAGE(FilterPrice!AJ$16:AJ$27)</f>
        <v>45</v>
      </c>
      <c r="P499" s="62" t="n">
        <f aca="false">AVERAGE(FilterPrice!AJ$28:AJ$40)</f>
        <v>41.199358974359</v>
      </c>
    </row>
    <row r="500" customFormat="false" ht="12.75" hidden="false" customHeight="false" outlineLevel="0" collapsed="false">
      <c r="C500" s="13" t="n">
        <f aca="false">C499+1</f>
        <v>499</v>
      </c>
      <c r="D500" s="109" t="s">
        <v>23795</v>
      </c>
      <c r="E500" s="111" t="str">
        <f aca="false">FilterPrice!AK$4</f>
        <v/>
      </c>
      <c r="F500" s="24" t="str">
        <f aca="false">FilterPrice!AK$5</f>
        <v/>
      </c>
      <c r="G500" s="24" t="n">
        <f aca="false">FilterPrice!AK$6</f>
        <v>33</v>
      </c>
      <c r="H500" s="24" t="n">
        <f aca="false">FilterPrice!AK$7</f>
        <v>33</v>
      </c>
      <c r="I500" s="24" t="n">
        <f aca="false">FilterPrice!AK$8</f>
        <v>48.25</v>
      </c>
      <c r="J500" s="24" t="n">
        <f aca="false">FilterPrice!AK$9</f>
        <v>74</v>
      </c>
      <c r="K500" s="24" t="n">
        <f aca="false">AVERAGE(FilterPrice!AK$10:AK$11)</f>
        <v>114</v>
      </c>
      <c r="L500" s="24" t="n">
        <f aca="false">FilterPrice!AK$12</f>
        <v>46</v>
      </c>
      <c r="M500" s="24" t="n">
        <f aca="false">AVERAGE(FilterPrice!AK$13:AK$15)</f>
        <v>42</v>
      </c>
      <c r="N500" s="24" t="n">
        <f aca="false">AVERAGE(FilterPrice!AK$4:AK$15)</f>
        <v>58.825</v>
      </c>
      <c r="O500" s="24" t="n">
        <f aca="false">AVERAGE(FilterPrice!AK$16:AK$27)</f>
        <v>50.7291666666667</v>
      </c>
      <c r="P500" s="62" t="n">
        <f aca="false">AVERAGE(FilterPrice!AK$28:AK$40)</f>
        <v>43.2708333333333</v>
      </c>
    </row>
    <row r="501" customFormat="false" ht="12.75" hidden="false" customHeight="false" outlineLevel="0" collapsed="false">
      <c r="C501" s="13" t="n">
        <f aca="false">C500+1</f>
        <v>500</v>
      </c>
      <c r="D501" s="109" t="s">
        <v>23796</v>
      </c>
      <c r="E501" s="111" t="str">
        <f aca="false">FilterPrice!AL$4</f>
        <v/>
      </c>
      <c r="F501" s="24" t="str">
        <f aca="false">FilterPrice!AL$5</f>
        <v/>
      </c>
      <c r="G501" s="24" t="n">
        <f aca="false">FilterPrice!AL$6</f>
        <v>55</v>
      </c>
      <c r="H501" s="24" t="n">
        <f aca="false">FilterPrice!AL$7</f>
        <v>55</v>
      </c>
      <c r="I501" s="24" t="n">
        <f aca="false">FilterPrice!AL$8</f>
        <v>67.25</v>
      </c>
      <c r="J501" s="24" t="n">
        <f aca="false">FilterPrice!AL$9</f>
        <v>86.5</v>
      </c>
      <c r="K501" s="24" t="n">
        <f aca="false">AVERAGE(FilterPrice!AL$10:AL$11)</f>
        <v>127.75</v>
      </c>
      <c r="L501" s="24" t="n">
        <f aca="false">FilterPrice!AL$12</f>
        <v>64.75</v>
      </c>
      <c r="M501" s="24" t="n">
        <f aca="false">AVERAGE(FilterPrice!AL$13:AL$15)</f>
        <v>59.5</v>
      </c>
      <c r="N501" s="24" t="n">
        <f aca="false">AVERAGE(FilterPrice!AL$4:AL$15)</f>
        <v>76.25</v>
      </c>
      <c r="O501" s="24" t="n">
        <f aca="false">AVERAGE(FilterPrice!AL$16:AL$27)</f>
        <v>68.375</v>
      </c>
      <c r="P501" s="62" t="n">
        <f aca="false">AVERAGE(FilterPrice!AL$28:AL$40)</f>
        <v>62.2366025641026</v>
      </c>
    </row>
    <row r="502" customFormat="false" ht="12.75" hidden="false" customHeight="false" outlineLevel="0" collapsed="false">
      <c r="C502" s="13" t="n">
        <f aca="false">C501+1</f>
        <v>501</v>
      </c>
      <c r="D502" s="109" t="s">
        <v>23797</v>
      </c>
      <c r="E502" s="111" t="str">
        <f aca="false">FilterPrice!AM$4</f>
        <v/>
      </c>
      <c r="F502" s="24" t="str">
        <f aca="false">FilterPrice!AM$5</f>
        <v/>
      </c>
      <c r="G502" s="24" t="n">
        <f aca="false">FilterPrice!AM$6</f>
        <v>20</v>
      </c>
      <c r="H502" s="24" t="n">
        <f aca="false">FilterPrice!AM$7</f>
        <v>20</v>
      </c>
      <c r="I502" s="24" t="n">
        <f aca="false">FilterPrice!AM$8</f>
        <v>52</v>
      </c>
      <c r="J502" s="24" t="n">
        <f aca="false">FilterPrice!AM$9</f>
        <v>80</v>
      </c>
      <c r="K502" s="24" t="n">
        <f aca="false">AVERAGE(FilterPrice!AM$10:AM$11)</f>
        <v>120</v>
      </c>
      <c r="L502" s="24" t="n">
        <f aca="false">FilterPrice!AM$12</f>
        <v>46.25</v>
      </c>
      <c r="M502" s="24" t="n">
        <f aca="false">AVERAGE(FilterPrice!AM$13:AM$15)</f>
        <v>42.25</v>
      </c>
      <c r="N502" s="24" t="n">
        <f aca="false">AVERAGE(FilterPrice!AM$4:AM$15)</f>
        <v>58.5</v>
      </c>
      <c r="O502" s="24" t="n">
        <f aca="false">AVERAGE(FilterPrice!AM$16:AM$27)</f>
        <v>50.9587500890096</v>
      </c>
      <c r="P502" s="62" t="n">
        <f aca="false">AVERAGE(FilterPrice!AM$28:AM$40)</f>
        <v>44.3020469714434</v>
      </c>
    </row>
    <row r="503" customFormat="false" ht="12.75" hidden="false" customHeight="false" outlineLevel="0" collapsed="false">
      <c r="C503" s="13" t="n">
        <f aca="false">C502+1</f>
        <v>502</v>
      </c>
      <c r="D503" s="109" t="s">
        <v>23798</v>
      </c>
      <c r="E503" s="111" t="str">
        <f aca="false">FilterPrice!AN$4</f>
        <v/>
      </c>
      <c r="F503" s="24" t="str">
        <f aca="false">FilterPrice!AN$5</f>
        <v/>
      </c>
      <c r="G503" s="24" t="n">
        <f aca="false">FilterPrice!AN$6</f>
        <v>28</v>
      </c>
      <c r="H503" s="24" t="n">
        <f aca="false">FilterPrice!AN$7</f>
        <v>28</v>
      </c>
      <c r="I503" s="24" t="n">
        <f aca="false">FilterPrice!AN$8</f>
        <v>46.75</v>
      </c>
      <c r="J503" s="24" t="n">
        <f aca="false">FilterPrice!AN$9</f>
        <v>73.9999923706055</v>
      </c>
      <c r="K503" s="24" t="n">
        <f aca="false">AVERAGE(FilterPrice!AN$10:AN$11)</f>
        <v>117.25</v>
      </c>
      <c r="L503" s="24" t="n">
        <f aca="false">FilterPrice!AN$12</f>
        <v>43.2500038146973</v>
      </c>
      <c r="M503" s="24" t="n">
        <f aca="false">AVERAGE(FilterPrice!AN$13:AN$15)</f>
        <v>41.5</v>
      </c>
      <c r="N503" s="24" t="n">
        <f aca="false">AVERAGE(FilterPrice!AN$4:AN$15)</f>
        <v>57.8999996185303</v>
      </c>
      <c r="O503" s="24" t="n">
        <f aca="false">AVERAGE(FilterPrice!AN$16:AN$27)</f>
        <v>48.5617799758911</v>
      </c>
      <c r="P503" s="62" t="n">
        <f aca="false">AVERAGE(FilterPrice!AN$28:AN$40)</f>
        <v>43.6687636986757</v>
      </c>
    </row>
    <row r="504" customFormat="false" ht="12.75" hidden="false" customHeight="false" outlineLevel="0" collapsed="false">
      <c r="C504" s="13" t="n">
        <f aca="false">C503+1</f>
        <v>503</v>
      </c>
      <c r="D504" s="109" t="s">
        <v>23799</v>
      </c>
      <c r="E504" s="111" t="str">
        <f aca="false">FilterPrice!AO$4</f>
        <v/>
      </c>
      <c r="F504" s="24" t="str">
        <f aca="false">FilterPrice!AO$5</f>
        <v/>
      </c>
      <c r="G504" s="24" t="n">
        <f aca="false">FilterPrice!AO$6</f>
        <v>37.9969177246094</v>
      </c>
      <c r="H504" s="24" t="n">
        <f aca="false">FilterPrice!AO$7</f>
        <v>37.9969177246094</v>
      </c>
      <c r="I504" s="24" t="n">
        <f aca="false">FilterPrice!AO$8</f>
        <v>43.75</v>
      </c>
      <c r="J504" s="24" t="n">
        <f aca="false">FilterPrice!AO$9</f>
        <v>65.9999923706055</v>
      </c>
      <c r="K504" s="24" t="n">
        <f aca="false">AVERAGE(FilterPrice!AO$10:AO$11)</f>
        <v>101.25</v>
      </c>
      <c r="L504" s="24" t="n">
        <f aca="false">FilterPrice!AO$12</f>
        <v>41.7499961853027</v>
      </c>
      <c r="M504" s="24" t="n">
        <f aca="false">AVERAGE(FilterPrice!AO$13:AO$15)</f>
        <v>39.2730712890625</v>
      </c>
      <c r="N504" s="24" t="n">
        <f aca="false">AVERAGE(FilterPrice!AO$4:AO$15)</f>
        <v>54.7813037872314</v>
      </c>
      <c r="O504" s="24" t="n">
        <f aca="false">AVERAGE(FilterPrice!AO$16:AO$27)</f>
        <v>47.6955715815226</v>
      </c>
      <c r="P504" s="62" t="n">
        <f aca="false">AVERAGE(FilterPrice!AO$28:AO$40)</f>
        <v>45.4661644666623</v>
      </c>
    </row>
    <row r="505" customFormat="false" ht="12.75" hidden="false" customHeight="false" outlineLevel="0" collapsed="false">
      <c r="C505" s="13" t="n">
        <f aca="false">C504+1</f>
        <v>504</v>
      </c>
      <c r="D505" s="109" t="s">
        <v>23800</v>
      </c>
      <c r="E505" s="111" t="str">
        <f aca="false">FilterPrice!AP$4</f>
        <v/>
      </c>
      <c r="F505" s="24" t="str">
        <f aca="false">FilterPrice!AP$5</f>
        <v/>
      </c>
      <c r="G505" s="24" t="n">
        <f aca="false">FilterPrice!AP$6</f>
        <v>38</v>
      </c>
      <c r="H505" s="24" t="n">
        <f aca="false">FilterPrice!AP$7</f>
        <v>38</v>
      </c>
      <c r="I505" s="24" t="n">
        <f aca="false">FilterPrice!AP$8</f>
        <v>49.25</v>
      </c>
      <c r="J505" s="24" t="n">
        <f aca="false">FilterPrice!AP$9</f>
        <v>75.2499923706055</v>
      </c>
      <c r="K505" s="24" t="n">
        <f aca="false">AVERAGE(FilterPrice!AP$10:AP$11)</f>
        <v>117.75</v>
      </c>
      <c r="L505" s="24" t="n">
        <f aca="false">FilterPrice!AP$12</f>
        <v>51.7500038146973</v>
      </c>
      <c r="M505" s="24" t="n">
        <f aca="false">AVERAGE(FilterPrice!AP$13:AP$15)</f>
        <v>44.5</v>
      </c>
      <c r="N505" s="24" t="n">
        <f aca="false">AVERAGE(FilterPrice!AP$4:AP$15)</f>
        <v>62.1249996185303</v>
      </c>
      <c r="O505" s="24" t="n">
        <f aca="false">AVERAGE(FilterPrice!AP$16:AP$27)</f>
        <v>49.6034466425578</v>
      </c>
      <c r="P505" s="62" t="n">
        <f aca="false">AVERAGE(FilterPrice!AP$28:AP$40)</f>
        <v>44.5997733580761</v>
      </c>
    </row>
    <row r="506" customFormat="false" ht="12.75" hidden="false" customHeight="false" outlineLevel="0" collapsed="false">
      <c r="C506" s="13" t="n">
        <f aca="false">C505+1</f>
        <v>505</v>
      </c>
      <c r="D506" s="112" t="s">
        <v>23801</v>
      </c>
      <c r="E506" s="111" t="str">
        <f aca="false">FilterPrice!AQ$4</f>
        <v/>
      </c>
      <c r="F506" s="24" t="str">
        <f aca="false">FilterPrice!AQ$5</f>
        <v/>
      </c>
      <c r="G506" s="24" t="n">
        <f aca="false">FilterPrice!AQ$6</f>
        <v>30</v>
      </c>
      <c r="H506" s="24" t="n">
        <f aca="false">FilterPrice!AQ$7</f>
        <v>30</v>
      </c>
      <c r="I506" s="24" t="n">
        <f aca="false">FilterPrice!AQ$8</f>
        <v>43.75</v>
      </c>
      <c r="J506" s="24" t="n">
        <f aca="false">FilterPrice!AQ$9</f>
        <v>70.4999923706055</v>
      </c>
      <c r="K506" s="24" t="n">
        <f aca="false">AVERAGE(FilterPrice!AQ$10:AQ$11)</f>
        <v>112.75</v>
      </c>
      <c r="L506" s="24" t="n">
        <f aca="false">FilterPrice!AQ$12</f>
        <v>40.9999961853027</v>
      </c>
      <c r="M506" s="24" t="n">
        <f aca="false">AVERAGE(FilterPrice!AQ$13:AQ$15)</f>
        <v>40.5233319600423</v>
      </c>
      <c r="N506" s="24" t="n">
        <f aca="false">AVERAGE(FilterPrice!AQ$4:AQ$15)</f>
        <v>56.2319984436035</v>
      </c>
      <c r="O506" s="24" t="n">
        <f aca="false">AVERAGE(FilterPrice!AQ$16:AQ$27)</f>
        <v>47.1391124725342</v>
      </c>
      <c r="P506" s="62" t="n">
        <f aca="false">AVERAGE(FilterPrice!AQ$28:AQ$40)</f>
        <v>41.8342377677331</v>
      </c>
    </row>
    <row r="507" customFormat="false" ht="12.75" hidden="false" customHeight="false" outlineLevel="0" collapsed="false">
      <c r="C507" s="13" t="n">
        <f aca="false">C506+1</f>
        <v>506</v>
      </c>
      <c r="D507" s="109" t="s">
        <v>23802</v>
      </c>
      <c r="E507" s="111" t="str">
        <f aca="false">FilterPrice!AR$4</f>
        <v/>
      </c>
      <c r="F507" s="24" t="str">
        <f aca="false">FilterPrice!AR$5</f>
        <v/>
      </c>
      <c r="G507" s="24" t="n">
        <f aca="false">FilterPrice!AR$6</f>
        <v>38.5</v>
      </c>
      <c r="H507" s="24" t="n">
        <f aca="false">FilterPrice!AR$7</f>
        <v>38.5</v>
      </c>
      <c r="I507" s="24" t="n">
        <f aca="false">FilterPrice!AR$8</f>
        <v>55.75</v>
      </c>
      <c r="J507" s="24" t="n">
        <f aca="false">FilterPrice!AR$9</f>
        <v>82.5</v>
      </c>
      <c r="K507" s="24" t="n">
        <f aca="false">AVERAGE(FilterPrice!AR$10:AR$11)</f>
        <v>122.75</v>
      </c>
      <c r="L507" s="24" t="n">
        <f aca="false">FilterPrice!AR$12</f>
        <v>49.75</v>
      </c>
      <c r="M507" s="24" t="n">
        <f aca="false">AVERAGE(FilterPrice!AR$13:AR$15)</f>
        <v>45.75</v>
      </c>
      <c r="N507" s="24" t="n">
        <f aca="false">AVERAGE(FilterPrice!AR$4:AR$15)</f>
        <v>64.775</v>
      </c>
      <c r="O507" s="24" t="n">
        <f aca="false">AVERAGE(FilterPrice!AR$16:AR$27)</f>
        <v>52.0200001398722</v>
      </c>
      <c r="P507" s="62" t="n">
        <f aca="false">AVERAGE(FilterPrice!AR$28:AR$40)</f>
        <v>45.361758525555</v>
      </c>
    </row>
    <row r="508" customFormat="false" ht="12.75" hidden="false" customHeight="false" outlineLevel="0" collapsed="false">
      <c r="C508" s="13" t="n">
        <f aca="false">C507+1</f>
        <v>507</v>
      </c>
      <c r="D508" s="104" t="s">
        <v>23803</v>
      </c>
      <c r="E508" s="113" t="str">
        <f aca="false">FilterPrice!AS$4</f>
        <v/>
      </c>
      <c r="F508" s="65" t="str">
        <f aca="false">FilterPrice!AS$5</f>
        <v/>
      </c>
      <c r="G508" s="65" t="n">
        <f aca="false">FilterPrice!AS$6</f>
        <v>43.9999885559082</v>
      </c>
      <c r="H508" s="65" t="n">
        <f aca="false">FilterPrice!AS$7</f>
        <v>43.9999885559082</v>
      </c>
      <c r="I508" s="65" t="n">
        <f aca="false">FilterPrice!AS$8</f>
        <v>58.75</v>
      </c>
      <c r="J508" s="65" t="n">
        <f aca="false">FilterPrice!AS$9</f>
        <v>69</v>
      </c>
      <c r="K508" s="65" t="n">
        <f aca="false">AVERAGE(FilterPrice!AS$10:AS$11)</f>
        <v>93</v>
      </c>
      <c r="L508" s="65" t="n">
        <f aca="false">FilterPrice!AS$12</f>
        <v>55.5000038146973</v>
      </c>
      <c r="M508" s="65" t="n">
        <f aca="false">AVERAGE(FilterPrice!AS$13:AS$15)</f>
        <v>46.4833234151204</v>
      </c>
      <c r="N508" s="65" t="n">
        <f aca="false">AVERAGE(FilterPrice!AS$4:AS$15)</f>
        <v>59.6699951171875</v>
      </c>
      <c r="O508" s="65" t="n">
        <f aca="false">AVERAGE(FilterPrice!AS$16:AS$27)</f>
        <v>47.0866638819377</v>
      </c>
      <c r="P508" s="66" t="n">
        <f aca="false">AVERAGE(FilterPrice!AS$28:AS$40)</f>
        <v>44.4235231106098</v>
      </c>
    </row>
    <row r="509" customFormat="false" ht="12.75" hidden="false" customHeight="false" outlineLevel="0" collapsed="false">
      <c r="A509" s="13" t="n">
        <f aca="false">A496+1</f>
        <v>40</v>
      </c>
      <c r="B509" s="104" t="n">
        <f aca="false">FilterPrice!$A$1</f>
        <v>36981</v>
      </c>
      <c r="C509" s="13" t="n">
        <f aca="false">C508+1</f>
        <v>508</v>
      </c>
      <c r="D509" s="109" t="s">
        <v>23791</v>
      </c>
      <c r="E509" s="110" t="str">
        <f aca="false">FilterPrice!AG$4</f>
        <v/>
      </c>
      <c r="F509" s="59" t="str">
        <f aca="false">FilterPrice!AG$5</f>
        <v/>
      </c>
      <c r="G509" s="59" t="n">
        <f aca="false">FilterPrice!AG$6</f>
        <v>46</v>
      </c>
      <c r="H509" s="59" t="n">
        <f aca="false">FilterPrice!AG$7</f>
        <v>46</v>
      </c>
      <c r="I509" s="59" t="n">
        <f aca="false">FilterPrice!AG$8</f>
        <v>60.25</v>
      </c>
      <c r="J509" s="59" t="n">
        <f aca="false">FilterPrice!AG$9</f>
        <v>76.75</v>
      </c>
      <c r="K509" s="59" t="n">
        <f aca="false">AVERAGE(FilterPrice!AG$10:AG$11)</f>
        <v>112</v>
      </c>
      <c r="L509" s="59" t="n">
        <f aca="false">FilterPrice!AG$12</f>
        <v>59</v>
      </c>
      <c r="M509" s="59" t="n">
        <f aca="false">AVERAGE(FilterPrice!AG$13:AG$15)</f>
        <v>54.5</v>
      </c>
      <c r="N509" s="59" t="n">
        <f aca="false">AVERAGE(FilterPrice!AG$4:AG$15)</f>
        <v>67.55</v>
      </c>
      <c r="O509" s="59" t="n">
        <f aca="false">AVERAGE(FilterPrice!AG$16:AG$27)</f>
        <v>59.9375</v>
      </c>
      <c r="P509" s="60" t="n">
        <f aca="false">AVERAGE(FilterPrice!AG$28:AG$40)</f>
        <v>53.0955128205128</v>
      </c>
    </row>
    <row r="510" customFormat="false" ht="12.75" hidden="false" customHeight="false" outlineLevel="0" collapsed="false">
      <c r="C510" s="13" t="n">
        <f aca="false">C509+1</f>
        <v>509</v>
      </c>
      <c r="D510" s="109" t="s">
        <v>23792</v>
      </c>
      <c r="E510" s="111" t="str">
        <f aca="false">FilterPrice!AH$4</f>
        <v/>
      </c>
      <c r="F510" s="24" t="str">
        <f aca="false">FilterPrice!AH$5</f>
        <v/>
      </c>
      <c r="G510" s="24" t="n">
        <f aca="false">FilterPrice!AH$6</f>
        <v>33</v>
      </c>
      <c r="H510" s="24" t="n">
        <f aca="false">FilterPrice!AH$7</f>
        <v>33</v>
      </c>
      <c r="I510" s="24" t="n">
        <f aca="false">FilterPrice!AH$8</f>
        <v>48.25</v>
      </c>
      <c r="J510" s="24" t="n">
        <f aca="false">FilterPrice!AH$9</f>
        <v>74</v>
      </c>
      <c r="K510" s="24" t="n">
        <f aca="false">AVERAGE(FilterPrice!AH$10:AH$11)</f>
        <v>113.75</v>
      </c>
      <c r="L510" s="24" t="n">
        <f aca="false">FilterPrice!AH$12</f>
        <v>44</v>
      </c>
      <c r="M510" s="24" t="n">
        <f aca="false">AVERAGE(FilterPrice!AH$13:AH$15)</f>
        <v>40.9166666666667</v>
      </c>
      <c r="N510" s="24" t="n">
        <f aca="false">AVERAGE(FilterPrice!AH$4:AH$15)</f>
        <v>58.25</v>
      </c>
      <c r="O510" s="24" t="n">
        <f aca="false">AVERAGE(FilterPrice!AH$16:AH$27)</f>
        <v>50.25</v>
      </c>
      <c r="P510" s="62" t="n">
        <f aca="false">AVERAGE(FilterPrice!AH$28:AH$40)</f>
        <v>45.5446793116056</v>
      </c>
    </row>
    <row r="511" customFormat="false" ht="12.75" hidden="false" customHeight="false" outlineLevel="0" collapsed="false">
      <c r="C511" s="13" t="n">
        <f aca="false">C510+1</f>
        <v>510</v>
      </c>
      <c r="D511" s="109" t="s">
        <v>23793</v>
      </c>
      <c r="E511" s="111" t="str">
        <f aca="false">FilterPrice!AI$4</f>
        <v/>
      </c>
      <c r="F511" s="24" t="str">
        <f aca="false">FilterPrice!AI$5</f>
        <v/>
      </c>
      <c r="G511" s="24" t="n">
        <f aca="false">FilterPrice!AI$6</f>
        <v>51</v>
      </c>
      <c r="H511" s="24" t="n">
        <f aca="false">FilterPrice!AI$7</f>
        <v>51</v>
      </c>
      <c r="I511" s="24" t="n">
        <f aca="false">FilterPrice!AI$8</f>
        <v>58.5</v>
      </c>
      <c r="J511" s="24" t="n">
        <f aca="false">FilterPrice!AI$9</f>
        <v>76</v>
      </c>
      <c r="K511" s="24" t="n">
        <f aca="false">AVERAGE(FilterPrice!AI$10:AI$11)</f>
        <v>100.5</v>
      </c>
      <c r="L511" s="24" t="n">
        <f aca="false">FilterPrice!AI$12</f>
        <v>57</v>
      </c>
      <c r="M511" s="24" t="n">
        <f aca="false">AVERAGE(FilterPrice!AI$13:AI$15)</f>
        <v>55.75</v>
      </c>
      <c r="N511" s="24" t="n">
        <f aca="false">AVERAGE(FilterPrice!AI$4:AI$15)</f>
        <v>66.175</v>
      </c>
      <c r="O511" s="24" t="n">
        <f aca="false">AVERAGE(FilterPrice!AI$16:AI$27)</f>
        <v>58.2708333333333</v>
      </c>
      <c r="P511" s="62" t="n">
        <f aca="false">AVERAGE(FilterPrice!AI$28:AI$40)</f>
        <v>49.2141025641026</v>
      </c>
    </row>
    <row r="512" customFormat="false" ht="12.75" hidden="false" customHeight="false" outlineLevel="0" collapsed="false">
      <c r="C512" s="13" t="n">
        <f aca="false">C511+1</f>
        <v>511</v>
      </c>
      <c r="D512" s="109" t="s">
        <v>23794</v>
      </c>
      <c r="E512" s="111" t="str">
        <f aca="false">FilterPrice!AJ$4</f>
        <v/>
      </c>
      <c r="F512" s="24" t="str">
        <f aca="false">FilterPrice!AJ$5</f>
        <v/>
      </c>
      <c r="G512" s="24" t="n">
        <f aca="false">FilterPrice!AJ$6</f>
        <v>35.5</v>
      </c>
      <c r="H512" s="24" t="n">
        <f aca="false">FilterPrice!AJ$7</f>
        <v>35.5</v>
      </c>
      <c r="I512" s="24" t="n">
        <f aca="false">FilterPrice!AJ$8</f>
        <v>45</v>
      </c>
      <c r="J512" s="24" t="n">
        <f aca="false">FilterPrice!AJ$9</f>
        <v>56.25</v>
      </c>
      <c r="K512" s="24" t="n">
        <f aca="false">AVERAGE(FilterPrice!AJ$10:AJ$11)</f>
        <v>71</v>
      </c>
      <c r="L512" s="24" t="n">
        <f aca="false">FilterPrice!AJ$12</f>
        <v>44.5</v>
      </c>
      <c r="M512" s="24" t="n">
        <f aca="false">AVERAGE(FilterPrice!AJ$13:AJ$15)</f>
        <v>42.25</v>
      </c>
      <c r="N512" s="24" t="n">
        <f aca="false">AVERAGE(FilterPrice!AJ$4:AJ$15)</f>
        <v>48.55</v>
      </c>
      <c r="O512" s="24" t="n">
        <f aca="false">AVERAGE(FilterPrice!AJ$16:AJ$27)</f>
        <v>45</v>
      </c>
      <c r="P512" s="62" t="n">
        <f aca="false">AVERAGE(FilterPrice!AJ$28:AJ$40)</f>
        <v>41.199358974359</v>
      </c>
    </row>
    <row r="513" customFormat="false" ht="12.75" hidden="false" customHeight="false" outlineLevel="0" collapsed="false">
      <c r="C513" s="13" t="n">
        <f aca="false">C512+1</f>
        <v>512</v>
      </c>
      <c r="D513" s="109" t="s">
        <v>23795</v>
      </c>
      <c r="E513" s="111" t="str">
        <f aca="false">FilterPrice!AK$4</f>
        <v/>
      </c>
      <c r="F513" s="24" t="str">
        <f aca="false">FilterPrice!AK$5</f>
        <v/>
      </c>
      <c r="G513" s="24" t="n">
        <f aca="false">FilterPrice!AK$6</f>
        <v>33</v>
      </c>
      <c r="H513" s="24" t="n">
        <f aca="false">FilterPrice!AK$7</f>
        <v>33</v>
      </c>
      <c r="I513" s="24" t="n">
        <f aca="false">FilterPrice!AK$8</f>
        <v>48.25</v>
      </c>
      <c r="J513" s="24" t="n">
        <f aca="false">FilterPrice!AK$9</f>
        <v>74</v>
      </c>
      <c r="K513" s="24" t="n">
        <f aca="false">AVERAGE(FilterPrice!AK$10:AK$11)</f>
        <v>114</v>
      </c>
      <c r="L513" s="24" t="n">
        <f aca="false">FilterPrice!AK$12</f>
        <v>46</v>
      </c>
      <c r="M513" s="24" t="n">
        <f aca="false">AVERAGE(FilterPrice!AK$13:AK$15)</f>
        <v>42</v>
      </c>
      <c r="N513" s="24" t="n">
        <f aca="false">AVERAGE(FilterPrice!AK$4:AK$15)</f>
        <v>58.825</v>
      </c>
      <c r="O513" s="24" t="n">
        <f aca="false">AVERAGE(FilterPrice!AK$16:AK$27)</f>
        <v>50.7291666666667</v>
      </c>
      <c r="P513" s="62" t="n">
        <f aca="false">AVERAGE(FilterPrice!AK$28:AK$40)</f>
        <v>43.2708333333333</v>
      </c>
    </row>
    <row r="514" customFormat="false" ht="12.75" hidden="false" customHeight="false" outlineLevel="0" collapsed="false">
      <c r="C514" s="13" t="n">
        <f aca="false">C513+1</f>
        <v>513</v>
      </c>
      <c r="D514" s="109" t="s">
        <v>23796</v>
      </c>
      <c r="E514" s="111" t="str">
        <f aca="false">FilterPrice!AL$4</f>
        <v/>
      </c>
      <c r="F514" s="24" t="str">
        <f aca="false">FilterPrice!AL$5</f>
        <v/>
      </c>
      <c r="G514" s="24" t="n">
        <f aca="false">FilterPrice!AL$6</f>
        <v>55</v>
      </c>
      <c r="H514" s="24" t="n">
        <f aca="false">FilterPrice!AL$7</f>
        <v>55</v>
      </c>
      <c r="I514" s="24" t="n">
        <f aca="false">FilterPrice!AL$8</f>
        <v>67.25</v>
      </c>
      <c r="J514" s="24" t="n">
        <f aca="false">FilterPrice!AL$9</f>
        <v>86.5</v>
      </c>
      <c r="K514" s="24" t="n">
        <f aca="false">AVERAGE(FilterPrice!AL$10:AL$11)</f>
        <v>127.75</v>
      </c>
      <c r="L514" s="24" t="n">
        <f aca="false">FilterPrice!AL$12</f>
        <v>64.75</v>
      </c>
      <c r="M514" s="24" t="n">
        <f aca="false">AVERAGE(FilterPrice!AL$13:AL$15)</f>
        <v>59.5</v>
      </c>
      <c r="N514" s="24" t="n">
        <f aca="false">AVERAGE(FilterPrice!AL$4:AL$15)</f>
        <v>76.25</v>
      </c>
      <c r="O514" s="24" t="n">
        <f aca="false">AVERAGE(FilterPrice!AL$16:AL$27)</f>
        <v>68.375</v>
      </c>
      <c r="P514" s="62" t="n">
        <f aca="false">AVERAGE(FilterPrice!AL$28:AL$40)</f>
        <v>62.2366025641026</v>
      </c>
    </row>
    <row r="515" customFormat="false" ht="12.75" hidden="false" customHeight="false" outlineLevel="0" collapsed="false">
      <c r="C515" s="13" t="n">
        <f aca="false">C514+1</f>
        <v>514</v>
      </c>
      <c r="D515" s="109" t="s">
        <v>23797</v>
      </c>
      <c r="E515" s="111" t="str">
        <f aca="false">FilterPrice!AM$4</f>
        <v/>
      </c>
      <c r="F515" s="24" t="str">
        <f aca="false">FilterPrice!AM$5</f>
        <v/>
      </c>
      <c r="G515" s="24" t="n">
        <f aca="false">FilterPrice!AM$6</f>
        <v>20</v>
      </c>
      <c r="H515" s="24" t="n">
        <f aca="false">FilterPrice!AM$7</f>
        <v>20</v>
      </c>
      <c r="I515" s="24" t="n">
        <f aca="false">FilterPrice!AM$8</f>
        <v>52</v>
      </c>
      <c r="J515" s="24" t="n">
        <f aca="false">FilterPrice!AM$9</f>
        <v>80</v>
      </c>
      <c r="K515" s="24" t="n">
        <f aca="false">AVERAGE(FilterPrice!AM$10:AM$11)</f>
        <v>120</v>
      </c>
      <c r="L515" s="24" t="n">
        <f aca="false">FilterPrice!AM$12</f>
        <v>46.25</v>
      </c>
      <c r="M515" s="24" t="n">
        <f aca="false">AVERAGE(FilterPrice!AM$13:AM$15)</f>
        <v>42.25</v>
      </c>
      <c r="N515" s="24" t="n">
        <f aca="false">AVERAGE(FilterPrice!AM$4:AM$15)</f>
        <v>58.5</v>
      </c>
      <c r="O515" s="24" t="n">
        <f aca="false">AVERAGE(FilterPrice!AM$16:AM$27)</f>
        <v>50.9587500890096</v>
      </c>
      <c r="P515" s="62" t="n">
        <f aca="false">AVERAGE(FilterPrice!AM$28:AM$40)</f>
        <v>44.3020469714434</v>
      </c>
    </row>
    <row r="516" customFormat="false" ht="12.75" hidden="false" customHeight="false" outlineLevel="0" collapsed="false">
      <c r="C516" s="13" t="n">
        <f aca="false">C515+1</f>
        <v>515</v>
      </c>
      <c r="D516" s="109" t="s">
        <v>23798</v>
      </c>
      <c r="E516" s="111" t="str">
        <f aca="false">FilterPrice!AN$4</f>
        <v/>
      </c>
      <c r="F516" s="24" t="str">
        <f aca="false">FilterPrice!AN$5</f>
        <v/>
      </c>
      <c r="G516" s="24" t="n">
        <f aca="false">FilterPrice!AN$6</f>
        <v>28</v>
      </c>
      <c r="H516" s="24" t="n">
        <f aca="false">FilterPrice!AN$7</f>
        <v>28</v>
      </c>
      <c r="I516" s="24" t="n">
        <f aca="false">FilterPrice!AN$8</f>
        <v>46.75</v>
      </c>
      <c r="J516" s="24" t="n">
        <f aca="false">FilterPrice!AN$9</f>
        <v>73.9999923706055</v>
      </c>
      <c r="K516" s="24" t="n">
        <f aca="false">AVERAGE(FilterPrice!AN$10:AN$11)</f>
        <v>117.25</v>
      </c>
      <c r="L516" s="24" t="n">
        <f aca="false">FilterPrice!AN$12</f>
        <v>43.2500038146973</v>
      </c>
      <c r="M516" s="24" t="n">
        <f aca="false">AVERAGE(FilterPrice!AN$13:AN$15)</f>
        <v>41.5</v>
      </c>
      <c r="N516" s="24" t="n">
        <f aca="false">AVERAGE(FilterPrice!AN$4:AN$15)</f>
        <v>57.8999996185303</v>
      </c>
      <c r="O516" s="24" t="n">
        <f aca="false">AVERAGE(FilterPrice!AN$16:AN$27)</f>
        <v>48.5617799758911</v>
      </c>
      <c r="P516" s="62" t="n">
        <f aca="false">AVERAGE(FilterPrice!AN$28:AN$40)</f>
        <v>43.6687636986757</v>
      </c>
    </row>
    <row r="517" customFormat="false" ht="12.75" hidden="false" customHeight="false" outlineLevel="0" collapsed="false">
      <c r="C517" s="13" t="n">
        <f aca="false">C516+1</f>
        <v>516</v>
      </c>
      <c r="D517" s="109" t="s">
        <v>23799</v>
      </c>
      <c r="E517" s="111" t="str">
        <f aca="false">FilterPrice!AO$4</f>
        <v/>
      </c>
      <c r="F517" s="24" t="str">
        <f aca="false">FilterPrice!AO$5</f>
        <v/>
      </c>
      <c r="G517" s="24" t="n">
        <f aca="false">FilterPrice!AO$6</f>
        <v>37.9969177246094</v>
      </c>
      <c r="H517" s="24" t="n">
        <f aca="false">FilterPrice!AO$7</f>
        <v>37.9969177246094</v>
      </c>
      <c r="I517" s="24" t="n">
        <f aca="false">FilterPrice!AO$8</f>
        <v>43.75</v>
      </c>
      <c r="J517" s="24" t="n">
        <f aca="false">FilterPrice!AO$9</f>
        <v>65.9999923706055</v>
      </c>
      <c r="K517" s="24" t="n">
        <f aca="false">AVERAGE(FilterPrice!AO$10:AO$11)</f>
        <v>101.25</v>
      </c>
      <c r="L517" s="24" t="n">
        <f aca="false">FilterPrice!AO$12</f>
        <v>41.7499961853027</v>
      </c>
      <c r="M517" s="24" t="n">
        <f aca="false">AVERAGE(FilterPrice!AO$13:AO$15)</f>
        <v>39.2730712890625</v>
      </c>
      <c r="N517" s="24" t="n">
        <f aca="false">AVERAGE(FilterPrice!AO$4:AO$15)</f>
        <v>54.7813037872314</v>
      </c>
      <c r="O517" s="24" t="n">
        <f aca="false">AVERAGE(FilterPrice!AO$16:AO$27)</f>
        <v>47.6955715815226</v>
      </c>
      <c r="P517" s="62" t="n">
        <f aca="false">AVERAGE(FilterPrice!AO$28:AO$40)</f>
        <v>45.4661644666623</v>
      </c>
    </row>
    <row r="518" customFormat="false" ht="12.75" hidden="false" customHeight="false" outlineLevel="0" collapsed="false">
      <c r="C518" s="13" t="n">
        <f aca="false">C517+1</f>
        <v>517</v>
      </c>
      <c r="D518" s="109" t="s">
        <v>23800</v>
      </c>
      <c r="E518" s="111" t="str">
        <f aca="false">FilterPrice!AP$4</f>
        <v/>
      </c>
      <c r="F518" s="24" t="str">
        <f aca="false">FilterPrice!AP$5</f>
        <v/>
      </c>
      <c r="G518" s="24" t="n">
        <f aca="false">FilterPrice!AP$6</f>
        <v>38</v>
      </c>
      <c r="H518" s="24" t="n">
        <f aca="false">FilterPrice!AP$7</f>
        <v>38</v>
      </c>
      <c r="I518" s="24" t="n">
        <f aca="false">FilterPrice!AP$8</f>
        <v>49.25</v>
      </c>
      <c r="J518" s="24" t="n">
        <f aca="false">FilterPrice!AP$9</f>
        <v>75.2499923706055</v>
      </c>
      <c r="K518" s="24" t="n">
        <f aca="false">AVERAGE(FilterPrice!AP$10:AP$11)</f>
        <v>117.75</v>
      </c>
      <c r="L518" s="24" t="n">
        <f aca="false">FilterPrice!AP$12</f>
        <v>51.7500038146973</v>
      </c>
      <c r="M518" s="24" t="n">
        <f aca="false">AVERAGE(FilterPrice!AP$13:AP$15)</f>
        <v>44.5</v>
      </c>
      <c r="N518" s="24" t="n">
        <f aca="false">AVERAGE(FilterPrice!AP$4:AP$15)</f>
        <v>62.1249996185303</v>
      </c>
      <c r="O518" s="24" t="n">
        <f aca="false">AVERAGE(FilterPrice!AP$16:AP$27)</f>
        <v>49.6034466425578</v>
      </c>
      <c r="P518" s="62" t="n">
        <f aca="false">AVERAGE(FilterPrice!AP$28:AP$40)</f>
        <v>44.5997733580761</v>
      </c>
    </row>
    <row r="519" customFormat="false" ht="12.75" hidden="false" customHeight="false" outlineLevel="0" collapsed="false">
      <c r="C519" s="13" t="n">
        <f aca="false">C518+1</f>
        <v>518</v>
      </c>
      <c r="D519" s="112" t="s">
        <v>23801</v>
      </c>
      <c r="E519" s="111" t="str">
        <f aca="false">FilterPrice!AQ$4</f>
        <v/>
      </c>
      <c r="F519" s="24" t="str">
        <f aca="false">FilterPrice!AQ$5</f>
        <v/>
      </c>
      <c r="G519" s="24" t="n">
        <f aca="false">FilterPrice!AQ$6</f>
        <v>30</v>
      </c>
      <c r="H519" s="24" t="n">
        <f aca="false">FilterPrice!AQ$7</f>
        <v>30</v>
      </c>
      <c r="I519" s="24" t="n">
        <f aca="false">FilterPrice!AQ$8</f>
        <v>43.75</v>
      </c>
      <c r="J519" s="24" t="n">
        <f aca="false">FilterPrice!AQ$9</f>
        <v>70.4999923706055</v>
      </c>
      <c r="K519" s="24" t="n">
        <f aca="false">AVERAGE(FilterPrice!AQ$10:AQ$11)</f>
        <v>112.75</v>
      </c>
      <c r="L519" s="24" t="n">
        <f aca="false">FilterPrice!AQ$12</f>
        <v>40.9999961853027</v>
      </c>
      <c r="M519" s="24" t="n">
        <f aca="false">AVERAGE(FilterPrice!AQ$13:AQ$15)</f>
        <v>40.5233319600423</v>
      </c>
      <c r="N519" s="24" t="n">
        <f aca="false">AVERAGE(FilterPrice!AQ$4:AQ$15)</f>
        <v>56.2319984436035</v>
      </c>
      <c r="O519" s="24" t="n">
        <f aca="false">AVERAGE(FilterPrice!AQ$16:AQ$27)</f>
        <v>47.1391124725342</v>
      </c>
      <c r="P519" s="62" t="n">
        <f aca="false">AVERAGE(FilterPrice!AQ$28:AQ$40)</f>
        <v>41.8342377677331</v>
      </c>
    </row>
    <row r="520" customFormat="false" ht="12.75" hidden="false" customHeight="false" outlineLevel="0" collapsed="false">
      <c r="C520" s="13" t="n">
        <f aca="false">C519+1</f>
        <v>519</v>
      </c>
      <c r="D520" s="109" t="s">
        <v>23802</v>
      </c>
      <c r="E520" s="111" t="str">
        <f aca="false">FilterPrice!AR$4</f>
        <v/>
      </c>
      <c r="F520" s="24" t="str">
        <f aca="false">FilterPrice!AR$5</f>
        <v/>
      </c>
      <c r="G520" s="24" t="n">
        <f aca="false">FilterPrice!AR$6</f>
        <v>38.5</v>
      </c>
      <c r="H520" s="24" t="n">
        <f aca="false">FilterPrice!AR$7</f>
        <v>38.5</v>
      </c>
      <c r="I520" s="24" t="n">
        <f aca="false">FilterPrice!AR$8</f>
        <v>55.75</v>
      </c>
      <c r="J520" s="24" t="n">
        <f aca="false">FilterPrice!AR$9</f>
        <v>82.5</v>
      </c>
      <c r="K520" s="24" t="n">
        <f aca="false">AVERAGE(FilterPrice!AR$10:AR$11)</f>
        <v>122.75</v>
      </c>
      <c r="L520" s="24" t="n">
        <f aca="false">FilterPrice!AR$12</f>
        <v>49.75</v>
      </c>
      <c r="M520" s="24" t="n">
        <f aca="false">AVERAGE(FilterPrice!AR$13:AR$15)</f>
        <v>45.75</v>
      </c>
      <c r="N520" s="24" t="n">
        <f aca="false">AVERAGE(FilterPrice!AR$4:AR$15)</f>
        <v>64.775</v>
      </c>
      <c r="O520" s="24" t="n">
        <f aca="false">AVERAGE(FilterPrice!AR$16:AR$27)</f>
        <v>52.0200001398722</v>
      </c>
      <c r="P520" s="62" t="n">
        <f aca="false">AVERAGE(FilterPrice!AR$28:AR$40)</f>
        <v>45.361758525555</v>
      </c>
    </row>
    <row r="521" customFormat="false" ht="12.75" hidden="false" customHeight="false" outlineLevel="0" collapsed="false">
      <c r="C521" s="13" t="n">
        <f aca="false">C520+1</f>
        <v>520</v>
      </c>
      <c r="D521" s="104" t="s">
        <v>23803</v>
      </c>
      <c r="E521" s="113" t="str">
        <f aca="false">FilterPrice!AS$4</f>
        <v/>
      </c>
      <c r="F521" s="65" t="str">
        <f aca="false">FilterPrice!AS$5</f>
        <v/>
      </c>
      <c r="G521" s="65" t="n">
        <f aca="false">FilterPrice!AS$6</f>
        <v>43.9999885559082</v>
      </c>
      <c r="H521" s="65" t="n">
        <f aca="false">FilterPrice!AS$7</f>
        <v>43.9999885559082</v>
      </c>
      <c r="I521" s="65" t="n">
        <f aca="false">FilterPrice!AS$8</f>
        <v>58.75</v>
      </c>
      <c r="J521" s="65" t="n">
        <f aca="false">FilterPrice!AS$9</f>
        <v>69</v>
      </c>
      <c r="K521" s="65" t="n">
        <f aca="false">AVERAGE(FilterPrice!AS$10:AS$11)</f>
        <v>93</v>
      </c>
      <c r="L521" s="65" t="n">
        <f aca="false">FilterPrice!AS$12</f>
        <v>55.5000038146973</v>
      </c>
      <c r="M521" s="65" t="n">
        <f aca="false">AVERAGE(FilterPrice!AS$13:AS$15)</f>
        <v>46.4833234151204</v>
      </c>
      <c r="N521" s="65" t="n">
        <f aca="false">AVERAGE(FilterPrice!AS$4:AS$15)</f>
        <v>59.6699951171875</v>
      </c>
      <c r="O521" s="65" t="n">
        <f aca="false">AVERAGE(FilterPrice!AS$16:AS$27)</f>
        <v>47.0866638819377</v>
      </c>
      <c r="P521" s="66" t="n">
        <f aca="false">AVERAGE(FilterPrice!AS$28:AS$40)</f>
        <v>44.4235231106098</v>
      </c>
    </row>
    <row r="522" customFormat="false" ht="12.75" hidden="false" customHeight="false" outlineLevel="0" collapsed="false">
      <c r="A522" s="13" t="n">
        <f aca="false">A509+1</f>
        <v>41</v>
      </c>
      <c r="B522" s="104" t="n">
        <f aca="false">FilterPrice!$A$1</f>
        <v>36981</v>
      </c>
      <c r="C522" s="13" t="n">
        <f aca="false">C521+1</f>
        <v>521</v>
      </c>
      <c r="D522" s="109" t="s">
        <v>23791</v>
      </c>
      <c r="E522" s="110" t="str">
        <f aca="false">FilterPrice!AG$4</f>
        <v/>
      </c>
      <c r="F522" s="59" t="str">
        <f aca="false">FilterPrice!AG$5</f>
        <v/>
      </c>
      <c r="G522" s="59" t="n">
        <f aca="false">FilterPrice!AG$6</f>
        <v>46</v>
      </c>
      <c r="H522" s="59" t="n">
        <f aca="false">FilterPrice!AG$7</f>
        <v>46</v>
      </c>
      <c r="I522" s="59" t="n">
        <f aca="false">FilterPrice!AG$8</f>
        <v>60.25</v>
      </c>
      <c r="J522" s="59" t="n">
        <f aca="false">FilterPrice!AG$9</f>
        <v>76.75</v>
      </c>
      <c r="K522" s="59" t="n">
        <f aca="false">AVERAGE(FilterPrice!AG$10:AG$11)</f>
        <v>112</v>
      </c>
      <c r="L522" s="59" t="n">
        <f aca="false">FilterPrice!AG$12</f>
        <v>59</v>
      </c>
      <c r="M522" s="59" t="n">
        <f aca="false">AVERAGE(FilterPrice!AG$13:AG$15)</f>
        <v>54.5</v>
      </c>
      <c r="N522" s="59" t="n">
        <f aca="false">AVERAGE(FilterPrice!AG$4:AG$15)</f>
        <v>67.55</v>
      </c>
      <c r="O522" s="59" t="n">
        <f aca="false">AVERAGE(FilterPrice!AG$16:AG$27)</f>
        <v>59.9375</v>
      </c>
      <c r="P522" s="60" t="n">
        <f aca="false">AVERAGE(FilterPrice!AG$28:AG$40)</f>
        <v>53.0955128205128</v>
      </c>
    </row>
    <row r="523" customFormat="false" ht="12.75" hidden="false" customHeight="false" outlineLevel="0" collapsed="false">
      <c r="C523" s="13" t="n">
        <f aca="false">C522+1</f>
        <v>522</v>
      </c>
      <c r="D523" s="109" t="s">
        <v>23792</v>
      </c>
      <c r="E523" s="111" t="str">
        <f aca="false">FilterPrice!AH$4</f>
        <v/>
      </c>
      <c r="F523" s="24" t="str">
        <f aca="false">FilterPrice!AH$5</f>
        <v/>
      </c>
      <c r="G523" s="24" t="n">
        <f aca="false">FilterPrice!AH$6</f>
        <v>33</v>
      </c>
      <c r="H523" s="24" t="n">
        <f aca="false">FilterPrice!AH$7</f>
        <v>33</v>
      </c>
      <c r="I523" s="24" t="n">
        <f aca="false">FilterPrice!AH$8</f>
        <v>48.25</v>
      </c>
      <c r="J523" s="24" t="n">
        <f aca="false">FilterPrice!AH$9</f>
        <v>74</v>
      </c>
      <c r="K523" s="24" t="n">
        <f aca="false">AVERAGE(FilterPrice!AH$10:AH$11)</f>
        <v>113.75</v>
      </c>
      <c r="L523" s="24" t="n">
        <f aca="false">FilterPrice!AH$12</f>
        <v>44</v>
      </c>
      <c r="M523" s="24" t="n">
        <f aca="false">AVERAGE(FilterPrice!AH$13:AH$15)</f>
        <v>40.9166666666667</v>
      </c>
      <c r="N523" s="24" t="n">
        <f aca="false">AVERAGE(FilterPrice!AH$4:AH$15)</f>
        <v>58.25</v>
      </c>
      <c r="O523" s="24" t="n">
        <f aca="false">AVERAGE(FilterPrice!AH$16:AH$27)</f>
        <v>50.25</v>
      </c>
      <c r="P523" s="62" t="n">
        <f aca="false">AVERAGE(FilterPrice!AH$28:AH$40)</f>
        <v>45.5446793116056</v>
      </c>
    </row>
    <row r="524" customFormat="false" ht="12.75" hidden="false" customHeight="false" outlineLevel="0" collapsed="false">
      <c r="C524" s="13" t="n">
        <f aca="false">C523+1</f>
        <v>523</v>
      </c>
      <c r="D524" s="109" t="s">
        <v>23793</v>
      </c>
      <c r="E524" s="111" t="str">
        <f aca="false">FilterPrice!AI$4</f>
        <v/>
      </c>
      <c r="F524" s="24" t="str">
        <f aca="false">FilterPrice!AI$5</f>
        <v/>
      </c>
      <c r="G524" s="24" t="n">
        <f aca="false">FilterPrice!AI$6</f>
        <v>51</v>
      </c>
      <c r="H524" s="24" t="n">
        <f aca="false">FilterPrice!AI$7</f>
        <v>51</v>
      </c>
      <c r="I524" s="24" t="n">
        <f aca="false">FilterPrice!AI$8</f>
        <v>58.5</v>
      </c>
      <c r="J524" s="24" t="n">
        <f aca="false">FilterPrice!AI$9</f>
        <v>76</v>
      </c>
      <c r="K524" s="24" t="n">
        <f aca="false">AVERAGE(FilterPrice!AI$10:AI$11)</f>
        <v>100.5</v>
      </c>
      <c r="L524" s="24" t="n">
        <f aca="false">FilterPrice!AI$12</f>
        <v>57</v>
      </c>
      <c r="M524" s="24" t="n">
        <f aca="false">AVERAGE(FilterPrice!AI$13:AI$15)</f>
        <v>55.75</v>
      </c>
      <c r="N524" s="24" t="n">
        <f aca="false">AVERAGE(FilterPrice!AI$4:AI$15)</f>
        <v>66.175</v>
      </c>
      <c r="O524" s="24" t="n">
        <f aca="false">AVERAGE(FilterPrice!AI$16:AI$27)</f>
        <v>58.2708333333333</v>
      </c>
      <c r="P524" s="62" t="n">
        <f aca="false">AVERAGE(FilterPrice!AI$28:AI$40)</f>
        <v>49.2141025641026</v>
      </c>
    </row>
    <row r="525" customFormat="false" ht="12.75" hidden="false" customHeight="false" outlineLevel="0" collapsed="false">
      <c r="C525" s="13" t="n">
        <f aca="false">C524+1</f>
        <v>524</v>
      </c>
      <c r="D525" s="109" t="s">
        <v>23794</v>
      </c>
      <c r="E525" s="111" t="str">
        <f aca="false">FilterPrice!AJ$4</f>
        <v/>
      </c>
      <c r="F525" s="24" t="str">
        <f aca="false">FilterPrice!AJ$5</f>
        <v/>
      </c>
      <c r="G525" s="24" t="n">
        <f aca="false">FilterPrice!AJ$6</f>
        <v>35.5</v>
      </c>
      <c r="H525" s="24" t="n">
        <f aca="false">FilterPrice!AJ$7</f>
        <v>35.5</v>
      </c>
      <c r="I525" s="24" t="n">
        <f aca="false">FilterPrice!AJ$8</f>
        <v>45</v>
      </c>
      <c r="J525" s="24" t="n">
        <f aca="false">FilterPrice!AJ$9</f>
        <v>56.25</v>
      </c>
      <c r="K525" s="24" t="n">
        <f aca="false">AVERAGE(FilterPrice!AJ$10:AJ$11)</f>
        <v>71</v>
      </c>
      <c r="L525" s="24" t="n">
        <f aca="false">FilterPrice!AJ$12</f>
        <v>44.5</v>
      </c>
      <c r="M525" s="24" t="n">
        <f aca="false">AVERAGE(FilterPrice!AJ$13:AJ$15)</f>
        <v>42.25</v>
      </c>
      <c r="N525" s="24" t="n">
        <f aca="false">AVERAGE(FilterPrice!AJ$4:AJ$15)</f>
        <v>48.55</v>
      </c>
      <c r="O525" s="24" t="n">
        <f aca="false">AVERAGE(FilterPrice!AJ$16:AJ$27)</f>
        <v>45</v>
      </c>
      <c r="P525" s="62" t="n">
        <f aca="false">AVERAGE(FilterPrice!AJ$28:AJ$40)</f>
        <v>41.199358974359</v>
      </c>
    </row>
    <row r="526" customFormat="false" ht="12.75" hidden="false" customHeight="false" outlineLevel="0" collapsed="false">
      <c r="C526" s="13" t="n">
        <f aca="false">C525+1</f>
        <v>525</v>
      </c>
      <c r="D526" s="109" t="s">
        <v>23795</v>
      </c>
      <c r="E526" s="111" t="str">
        <f aca="false">FilterPrice!AK$4</f>
        <v/>
      </c>
      <c r="F526" s="24" t="str">
        <f aca="false">FilterPrice!AK$5</f>
        <v/>
      </c>
      <c r="G526" s="24" t="n">
        <f aca="false">FilterPrice!AK$6</f>
        <v>33</v>
      </c>
      <c r="H526" s="24" t="n">
        <f aca="false">FilterPrice!AK$7</f>
        <v>33</v>
      </c>
      <c r="I526" s="24" t="n">
        <f aca="false">FilterPrice!AK$8</f>
        <v>48.25</v>
      </c>
      <c r="J526" s="24" t="n">
        <f aca="false">FilterPrice!AK$9</f>
        <v>74</v>
      </c>
      <c r="K526" s="24" t="n">
        <f aca="false">AVERAGE(FilterPrice!AK$10:AK$11)</f>
        <v>114</v>
      </c>
      <c r="L526" s="24" t="n">
        <f aca="false">FilterPrice!AK$12</f>
        <v>46</v>
      </c>
      <c r="M526" s="24" t="n">
        <f aca="false">AVERAGE(FilterPrice!AK$13:AK$15)</f>
        <v>42</v>
      </c>
      <c r="N526" s="24" t="n">
        <f aca="false">AVERAGE(FilterPrice!AK$4:AK$15)</f>
        <v>58.825</v>
      </c>
      <c r="O526" s="24" t="n">
        <f aca="false">AVERAGE(FilterPrice!AK$16:AK$27)</f>
        <v>50.7291666666667</v>
      </c>
      <c r="P526" s="62" t="n">
        <f aca="false">AVERAGE(FilterPrice!AK$28:AK$40)</f>
        <v>43.2708333333333</v>
      </c>
    </row>
    <row r="527" customFormat="false" ht="12.75" hidden="false" customHeight="false" outlineLevel="0" collapsed="false">
      <c r="C527" s="13" t="n">
        <f aca="false">C526+1</f>
        <v>526</v>
      </c>
      <c r="D527" s="109" t="s">
        <v>23796</v>
      </c>
      <c r="E527" s="111" t="str">
        <f aca="false">FilterPrice!AL$4</f>
        <v/>
      </c>
      <c r="F527" s="24" t="str">
        <f aca="false">FilterPrice!AL$5</f>
        <v/>
      </c>
      <c r="G527" s="24" t="n">
        <f aca="false">FilterPrice!AL$6</f>
        <v>55</v>
      </c>
      <c r="H527" s="24" t="n">
        <f aca="false">FilterPrice!AL$7</f>
        <v>55</v>
      </c>
      <c r="I527" s="24" t="n">
        <f aca="false">FilterPrice!AL$8</f>
        <v>67.25</v>
      </c>
      <c r="J527" s="24" t="n">
        <f aca="false">FilterPrice!AL$9</f>
        <v>86.5</v>
      </c>
      <c r="K527" s="24" t="n">
        <f aca="false">AVERAGE(FilterPrice!AL$10:AL$11)</f>
        <v>127.75</v>
      </c>
      <c r="L527" s="24" t="n">
        <f aca="false">FilterPrice!AL$12</f>
        <v>64.75</v>
      </c>
      <c r="M527" s="24" t="n">
        <f aca="false">AVERAGE(FilterPrice!AL$13:AL$15)</f>
        <v>59.5</v>
      </c>
      <c r="N527" s="24" t="n">
        <f aca="false">AVERAGE(FilterPrice!AL$4:AL$15)</f>
        <v>76.25</v>
      </c>
      <c r="O527" s="24" t="n">
        <f aca="false">AVERAGE(FilterPrice!AL$16:AL$27)</f>
        <v>68.375</v>
      </c>
      <c r="P527" s="62" t="n">
        <f aca="false">AVERAGE(FilterPrice!AL$28:AL$40)</f>
        <v>62.2366025641026</v>
      </c>
    </row>
    <row r="528" customFormat="false" ht="12.75" hidden="false" customHeight="false" outlineLevel="0" collapsed="false">
      <c r="C528" s="13" t="n">
        <f aca="false">C527+1</f>
        <v>527</v>
      </c>
      <c r="D528" s="109" t="s">
        <v>23797</v>
      </c>
      <c r="E528" s="111" t="str">
        <f aca="false">FilterPrice!AM$4</f>
        <v/>
      </c>
      <c r="F528" s="24" t="str">
        <f aca="false">FilterPrice!AM$5</f>
        <v/>
      </c>
      <c r="G528" s="24" t="n">
        <f aca="false">FilterPrice!AM$6</f>
        <v>20</v>
      </c>
      <c r="H528" s="24" t="n">
        <f aca="false">FilterPrice!AM$7</f>
        <v>20</v>
      </c>
      <c r="I528" s="24" t="n">
        <f aca="false">FilterPrice!AM$8</f>
        <v>52</v>
      </c>
      <c r="J528" s="24" t="n">
        <f aca="false">FilterPrice!AM$9</f>
        <v>80</v>
      </c>
      <c r="K528" s="24" t="n">
        <f aca="false">AVERAGE(FilterPrice!AM$10:AM$11)</f>
        <v>120</v>
      </c>
      <c r="L528" s="24" t="n">
        <f aca="false">FilterPrice!AM$12</f>
        <v>46.25</v>
      </c>
      <c r="M528" s="24" t="n">
        <f aca="false">AVERAGE(FilterPrice!AM$13:AM$15)</f>
        <v>42.25</v>
      </c>
      <c r="N528" s="24" t="n">
        <f aca="false">AVERAGE(FilterPrice!AM$4:AM$15)</f>
        <v>58.5</v>
      </c>
      <c r="O528" s="24" t="n">
        <f aca="false">AVERAGE(FilterPrice!AM$16:AM$27)</f>
        <v>50.9587500890096</v>
      </c>
      <c r="P528" s="62" t="n">
        <f aca="false">AVERAGE(FilterPrice!AM$28:AM$40)</f>
        <v>44.3020469714434</v>
      </c>
    </row>
    <row r="529" customFormat="false" ht="12.75" hidden="false" customHeight="false" outlineLevel="0" collapsed="false">
      <c r="C529" s="13" t="n">
        <f aca="false">C528+1</f>
        <v>528</v>
      </c>
      <c r="D529" s="109" t="s">
        <v>23798</v>
      </c>
      <c r="E529" s="111" t="str">
        <f aca="false">FilterPrice!AN$4</f>
        <v/>
      </c>
      <c r="F529" s="24" t="str">
        <f aca="false">FilterPrice!AN$5</f>
        <v/>
      </c>
      <c r="G529" s="24" t="n">
        <f aca="false">FilterPrice!AN$6</f>
        <v>28</v>
      </c>
      <c r="H529" s="24" t="n">
        <f aca="false">FilterPrice!AN$7</f>
        <v>28</v>
      </c>
      <c r="I529" s="24" t="n">
        <f aca="false">FilterPrice!AN$8</f>
        <v>46.75</v>
      </c>
      <c r="J529" s="24" t="n">
        <f aca="false">FilterPrice!AN$9</f>
        <v>73.9999923706055</v>
      </c>
      <c r="K529" s="24" t="n">
        <f aca="false">AVERAGE(FilterPrice!AN$10:AN$11)</f>
        <v>117.25</v>
      </c>
      <c r="L529" s="24" t="n">
        <f aca="false">FilterPrice!AN$12</f>
        <v>43.2500038146973</v>
      </c>
      <c r="M529" s="24" t="n">
        <f aca="false">AVERAGE(FilterPrice!AN$13:AN$15)</f>
        <v>41.5</v>
      </c>
      <c r="N529" s="24" t="n">
        <f aca="false">AVERAGE(FilterPrice!AN$4:AN$15)</f>
        <v>57.8999996185303</v>
      </c>
      <c r="O529" s="24" t="n">
        <f aca="false">AVERAGE(FilterPrice!AN$16:AN$27)</f>
        <v>48.5617799758911</v>
      </c>
      <c r="P529" s="62" t="n">
        <f aca="false">AVERAGE(FilterPrice!AN$28:AN$40)</f>
        <v>43.6687636986757</v>
      </c>
    </row>
    <row r="530" customFormat="false" ht="12.75" hidden="false" customHeight="false" outlineLevel="0" collapsed="false">
      <c r="C530" s="13" t="n">
        <f aca="false">C529+1</f>
        <v>529</v>
      </c>
      <c r="D530" s="109" t="s">
        <v>23799</v>
      </c>
      <c r="E530" s="111" t="str">
        <f aca="false">FilterPrice!AO$4</f>
        <v/>
      </c>
      <c r="F530" s="24" t="str">
        <f aca="false">FilterPrice!AO$5</f>
        <v/>
      </c>
      <c r="G530" s="24" t="n">
        <f aca="false">FilterPrice!AO$6</f>
        <v>37.9969177246094</v>
      </c>
      <c r="H530" s="24" t="n">
        <f aca="false">FilterPrice!AO$7</f>
        <v>37.9969177246094</v>
      </c>
      <c r="I530" s="24" t="n">
        <f aca="false">FilterPrice!AO$8</f>
        <v>43.75</v>
      </c>
      <c r="J530" s="24" t="n">
        <f aca="false">FilterPrice!AO$9</f>
        <v>65.9999923706055</v>
      </c>
      <c r="K530" s="24" t="n">
        <f aca="false">AVERAGE(FilterPrice!AO$10:AO$11)</f>
        <v>101.25</v>
      </c>
      <c r="L530" s="24" t="n">
        <f aca="false">FilterPrice!AO$12</f>
        <v>41.7499961853027</v>
      </c>
      <c r="M530" s="24" t="n">
        <f aca="false">AVERAGE(FilterPrice!AO$13:AO$15)</f>
        <v>39.2730712890625</v>
      </c>
      <c r="N530" s="24" t="n">
        <f aca="false">AVERAGE(FilterPrice!AO$4:AO$15)</f>
        <v>54.7813037872314</v>
      </c>
      <c r="O530" s="24" t="n">
        <f aca="false">AVERAGE(FilterPrice!AO$16:AO$27)</f>
        <v>47.6955715815226</v>
      </c>
      <c r="P530" s="62" t="n">
        <f aca="false">AVERAGE(FilterPrice!AO$28:AO$40)</f>
        <v>45.4661644666623</v>
      </c>
    </row>
    <row r="531" customFormat="false" ht="12.75" hidden="false" customHeight="false" outlineLevel="0" collapsed="false">
      <c r="C531" s="13" t="n">
        <f aca="false">C530+1</f>
        <v>530</v>
      </c>
      <c r="D531" s="109" t="s">
        <v>23800</v>
      </c>
      <c r="E531" s="111" t="str">
        <f aca="false">FilterPrice!AP$4</f>
        <v/>
      </c>
      <c r="F531" s="24" t="str">
        <f aca="false">FilterPrice!AP$5</f>
        <v/>
      </c>
      <c r="G531" s="24" t="n">
        <f aca="false">FilterPrice!AP$6</f>
        <v>38</v>
      </c>
      <c r="H531" s="24" t="n">
        <f aca="false">FilterPrice!AP$7</f>
        <v>38</v>
      </c>
      <c r="I531" s="24" t="n">
        <f aca="false">FilterPrice!AP$8</f>
        <v>49.25</v>
      </c>
      <c r="J531" s="24" t="n">
        <f aca="false">FilterPrice!AP$9</f>
        <v>75.2499923706055</v>
      </c>
      <c r="K531" s="24" t="n">
        <f aca="false">AVERAGE(FilterPrice!AP$10:AP$11)</f>
        <v>117.75</v>
      </c>
      <c r="L531" s="24" t="n">
        <f aca="false">FilterPrice!AP$12</f>
        <v>51.7500038146973</v>
      </c>
      <c r="M531" s="24" t="n">
        <f aca="false">AVERAGE(FilterPrice!AP$13:AP$15)</f>
        <v>44.5</v>
      </c>
      <c r="N531" s="24" t="n">
        <f aca="false">AVERAGE(FilterPrice!AP$4:AP$15)</f>
        <v>62.1249996185303</v>
      </c>
      <c r="O531" s="24" t="n">
        <f aca="false">AVERAGE(FilterPrice!AP$16:AP$27)</f>
        <v>49.6034466425578</v>
      </c>
      <c r="P531" s="62" t="n">
        <f aca="false">AVERAGE(FilterPrice!AP$28:AP$40)</f>
        <v>44.5997733580761</v>
      </c>
    </row>
    <row r="532" customFormat="false" ht="12.75" hidden="false" customHeight="false" outlineLevel="0" collapsed="false">
      <c r="C532" s="13" t="n">
        <f aca="false">C531+1</f>
        <v>531</v>
      </c>
      <c r="D532" s="112" t="s">
        <v>23801</v>
      </c>
      <c r="E532" s="111" t="str">
        <f aca="false">FilterPrice!AQ$4</f>
        <v/>
      </c>
      <c r="F532" s="24" t="str">
        <f aca="false">FilterPrice!AQ$5</f>
        <v/>
      </c>
      <c r="G532" s="24" t="n">
        <f aca="false">FilterPrice!AQ$6</f>
        <v>30</v>
      </c>
      <c r="H532" s="24" t="n">
        <f aca="false">FilterPrice!AQ$7</f>
        <v>30</v>
      </c>
      <c r="I532" s="24" t="n">
        <f aca="false">FilterPrice!AQ$8</f>
        <v>43.75</v>
      </c>
      <c r="J532" s="24" t="n">
        <f aca="false">FilterPrice!AQ$9</f>
        <v>70.4999923706055</v>
      </c>
      <c r="K532" s="24" t="n">
        <f aca="false">AVERAGE(FilterPrice!AQ$10:AQ$11)</f>
        <v>112.75</v>
      </c>
      <c r="L532" s="24" t="n">
        <f aca="false">FilterPrice!AQ$12</f>
        <v>40.9999961853027</v>
      </c>
      <c r="M532" s="24" t="n">
        <f aca="false">AVERAGE(FilterPrice!AQ$13:AQ$15)</f>
        <v>40.5233319600423</v>
      </c>
      <c r="N532" s="24" t="n">
        <f aca="false">AVERAGE(FilterPrice!AQ$4:AQ$15)</f>
        <v>56.2319984436035</v>
      </c>
      <c r="O532" s="24" t="n">
        <f aca="false">AVERAGE(FilterPrice!AQ$16:AQ$27)</f>
        <v>47.1391124725342</v>
      </c>
      <c r="P532" s="62" t="n">
        <f aca="false">AVERAGE(FilterPrice!AQ$28:AQ$40)</f>
        <v>41.8342377677331</v>
      </c>
    </row>
    <row r="533" customFormat="false" ht="12.75" hidden="false" customHeight="false" outlineLevel="0" collapsed="false">
      <c r="C533" s="13" t="n">
        <f aca="false">C532+1</f>
        <v>532</v>
      </c>
      <c r="D533" s="109" t="s">
        <v>23802</v>
      </c>
      <c r="E533" s="111" t="str">
        <f aca="false">FilterPrice!AR$4</f>
        <v/>
      </c>
      <c r="F533" s="24" t="str">
        <f aca="false">FilterPrice!AR$5</f>
        <v/>
      </c>
      <c r="G533" s="24" t="n">
        <f aca="false">FilterPrice!AR$6</f>
        <v>38.5</v>
      </c>
      <c r="H533" s="24" t="n">
        <f aca="false">FilterPrice!AR$7</f>
        <v>38.5</v>
      </c>
      <c r="I533" s="24" t="n">
        <f aca="false">FilterPrice!AR$8</f>
        <v>55.75</v>
      </c>
      <c r="J533" s="24" t="n">
        <f aca="false">FilterPrice!AR$9</f>
        <v>82.5</v>
      </c>
      <c r="K533" s="24" t="n">
        <f aca="false">AVERAGE(FilterPrice!AR$10:AR$11)</f>
        <v>122.75</v>
      </c>
      <c r="L533" s="24" t="n">
        <f aca="false">FilterPrice!AR$12</f>
        <v>49.75</v>
      </c>
      <c r="M533" s="24" t="n">
        <f aca="false">AVERAGE(FilterPrice!AR$13:AR$15)</f>
        <v>45.75</v>
      </c>
      <c r="N533" s="24" t="n">
        <f aca="false">AVERAGE(FilterPrice!AR$4:AR$15)</f>
        <v>64.775</v>
      </c>
      <c r="O533" s="24" t="n">
        <f aca="false">AVERAGE(FilterPrice!AR$16:AR$27)</f>
        <v>52.0200001398722</v>
      </c>
      <c r="P533" s="62" t="n">
        <f aca="false">AVERAGE(FilterPrice!AR$28:AR$40)</f>
        <v>45.361758525555</v>
      </c>
    </row>
    <row r="534" customFormat="false" ht="12.75" hidden="false" customHeight="false" outlineLevel="0" collapsed="false">
      <c r="C534" s="13" t="n">
        <f aca="false">C533+1</f>
        <v>533</v>
      </c>
      <c r="D534" s="104" t="s">
        <v>23803</v>
      </c>
      <c r="E534" s="113" t="str">
        <f aca="false">FilterPrice!AS$4</f>
        <v/>
      </c>
      <c r="F534" s="65" t="str">
        <f aca="false">FilterPrice!AS$5</f>
        <v/>
      </c>
      <c r="G534" s="65" t="n">
        <f aca="false">FilterPrice!AS$6</f>
        <v>43.9999885559082</v>
      </c>
      <c r="H534" s="65" t="n">
        <f aca="false">FilterPrice!AS$7</f>
        <v>43.9999885559082</v>
      </c>
      <c r="I534" s="65" t="n">
        <f aca="false">FilterPrice!AS$8</f>
        <v>58.75</v>
      </c>
      <c r="J534" s="65" t="n">
        <f aca="false">FilterPrice!AS$9</f>
        <v>69</v>
      </c>
      <c r="K534" s="65" t="n">
        <f aca="false">AVERAGE(FilterPrice!AS$10:AS$11)</f>
        <v>93</v>
      </c>
      <c r="L534" s="65" t="n">
        <f aca="false">FilterPrice!AS$12</f>
        <v>55.5000038146973</v>
      </c>
      <c r="M534" s="65" t="n">
        <f aca="false">AVERAGE(FilterPrice!AS$13:AS$15)</f>
        <v>46.4833234151204</v>
      </c>
      <c r="N534" s="65" t="n">
        <f aca="false">AVERAGE(FilterPrice!AS$4:AS$15)</f>
        <v>59.6699951171875</v>
      </c>
      <c r="O534" s="65" t="n">
        <f aca="false">AVERAGE(FilterPrice!AS$16:AS$27)</f>
        <v>47.0866638819377</v>
      </c>
      <c r="P534" s="66" t="n">
        <f aca="false">AVERAGE(FilterPrice!AS$28:AS$40)</f>
        <v>44.4235231106098</v>
      </c>
    </row>
    <row r="535" customFormat="false" ht="12.75" hidden="false" customHeight="false" outlineLevel="0" collapsed="false">
      <c r="A535" s="13" t="n">
        <f aca="false">A522+1</f>
        <v>42</v>
      </c>
      <c r="B535" s="104" t="n">
        <f aca="false">FilterPrice!$A$1</f>
        <v>36981</v>
      </c>
      <c r="C535" s="13" t="n">
        <f aca="false">C534+1</f>
        <v>534</v>
      </c>
      <c r="D535" s="109" t="s">
        <v>23791</v>
      </c>
      <c r="E535" s="110" t="str">
        <f aca="false">FilterPrice!AG$4</f>
        <v/>
      </c>
      <c r="F535" s="59" t="str">
        <f aca="false">FilterPrice!AG$5</f>
        <v/>
      </c>
      <c r="G535" s="59" t="n">
        <f aca="false">FilterPrice!AG$6</f>
        <v>46</v>
      </c>
      <c r="H535" s="59" t="n">
        <f aca="false">FilterPrice!AG$7</f>
        <v>46</v>
      </c>
      <c r="I535" s="59" t="n">
        <f aca="false">FilterPrice!AG$8</f>
        <v>60.25</v>
      </c>
      <c r="J535" s="59" t="n">
        <f aca="false">FilterPrice!AG$9</f>
        <v>76.75</v>
      </c>
      <c r="K535" s="59" t="n">
        <f aca="false">AVERAGE(FilterPrice!AG$10:AG$11)</f>
        <v>112</v>
      </c>
      <c r="L535" s="59" t="n">
        <f aca="false">FilterPrice!AG$12</f>
        <v>59</v>
      </c>
      <c r="M535" s="59" t="n">
        <f aca="false">AVERAGE(FilterPrice!AG$13:AG$15)</f>
        <v>54.5</v>
      </c>
      <c r="N535" s="59" t="n">
        <f aca="false">AVERAGE(FilterPrice!AG$4:AG$15)</f>
        <v>67.55</v>
      </c>
      <c r="O535" s="59" t="n">
        <f aca="false">AVERAGE(FilterPrice!AG$16:AG$27)</f>
        <v>59.9375</v>
      </c>
      <c r="P535" s="60" t="n">
        <f aca="false">AVERAGE(FilterPrice!AG$28:AG$40)</f>
        <v>53.0955128205128</v>
      </c>
    </row>
    <row r="536" customFormat="false" ht="12.75" hidden="false" customHeight="false" outlineLevel="0" collapsed="false">
      <c r="C536" s="13" t="n">
        <f aca="false">C535+1</f>
        <v>535</v>
      </c>
      <c r="D536" s="109" t="s">
        <v>23792</v>
      </c>
      <c r="E536" s="111" t="str">
        <f aca="false">FilterPrice!AH$4</f>
        <v/>
      </c>
      <c r="F536" s="24" t="str">
        <f aca="false">FilterPrice!AH$5</f>
        <v/>
      </c>
      <c r="G536" s="24" t="n">
        <f aca="false">FilterPrice!AH$6</f>
        <v>33</v>
      </c>
      <c r="H536" s="24" t="n">
        <f aca="false">FilterPrice!AH$7</f>
        <v>33</v>
      </c>
      <c r="I536" s="24" t="n">
        <f aca="false">FilterPrice!AH$8</f>
        <v>48.25</v>
      </c>
      <c r="J536" s="24" t="n">
        <f aca="false">FilterPrice!AH$9</f>
        <v>74</v>
      </c>
      <c r="K536" s="24" t="n">
        <f aca="false">AVERAGE(FilterPrice!AH$10:AH$11)</f>
        <v>113.75</v>
      </c>
      <c r="L536" s="24" t="n">
        <f aca="false">FilterPrice!AH$12</f>
        <v>44</v>
      </c>
      <c r="M536" s="24" t="n">
        <f aca="false">AVERAGE(FilterPrice!AH$13:AH$15)</f>
        <v>40.9166666666667</v>
      </c>
      <c r="N536" s="24" t="n">
        <f aca="false">AVERAGE(FilterPrice!AH$4:AH$15)</f>
        <v>58.25</v>
      </c>
      <c r="O536" s="24" t="n">
        <f aca="false">AVERAGE(FilterPrice!AH$16:AH$27)</f>
        <v>50.25</v>
      </c>
      <c r="P536" s="62" t="n">
        <f aca="false">AVERAGE(FilterPrice!AH$28:AH$40)</f>
        <v>45.5446793116056</v>
      </c>
    </row>
    <row r="537" customFormat="false" ht="12.75" hidden="false" customHeight="false" outlineLevel="0" collapsed="false">
      <c r="C537" s="13" t="n">
        <f aca="false">C536+1</f>
        <v>536</v>
      </c>
      <c r="D537" s="109" t="s">
        <v>23793</v>
      </c>
      <c r="E537" s="111" t="str">
        <f aca="false">FilterPrice!AI$4</f>
        <v/>
      </c>
      <c r="F537" s="24" t="str">
        <f aca="false">FilterPrice!AI$5</f>
        <v/>
      </c>
      <c r="G537" s="24" t="n">
        <f aca="false">FilterPrice!AI$6</f>
        <v>51</v>
      </c>
      <c r="H537" s="24" t="n">
        <f aca="false">FilterPrice!AI$7</f>
        <v>51</v>
      </c>
      <c r="I537" s="24" t="n">
        <f aca="false">FilterPrice!AI$8</f>
        <v>58.5</v>
      </c>
      <c r="J537" s="24" t="n">
        <f aca="false">FilterPrice!AI$9</f>
        <v>76</v>
      </c>
      <c r="K537" s="24" t="n">
        <f aca="false">AVERAGE(FilterPrice!AI$10:AI$11)</f>
        <v>100.5</v>
      </c>
      <c r="L537" s="24" t="n">
        <f aca="false">FilterPrice!AI$12</f>
        <v>57</v>
      </c>
      <c r="M537" s="24" t="n">
        <f aca="false">AVERAGE(FilterPrice!AI$13:AI$15)</f>
        <v>55.75</v>
      </c>
      <c r="N537" s="24" t="n">
        <f aca="false">AVERAGE(FilterPrice!AI$4:AI$15)</f>
        <v>66.175</v>
      </c>
      <c r="O537" s="24" t="n">
        <f aca="false">AVERAGE(FilterPrice!AI$16:AI$27)</f>
        <v>58.2708333333333</v>
      </c>
      <c r="P537" s="62" t="n">
        <f aca="false">AVERAGE(FilterPrice!AI$28:AI$40)</f>
        <v>49.2141025641026</v>
      </c>
    </row>
    <row r="538" customFormat="false" ht="12.75" hidden="false" customHeight="false" outlineLevel="0" collapsed="false">
      <c r="C538" s="13" t="n">
        <f aca="false">C537+1</f>
        <v>537</v>
      </c>
      <c r="D538" s="109" t="s">
        <v>23794</v>
      </c>
      <c r="E538" s="111" t="str">
        <f aca="false">FilterPrice!AJ$4</f>
        <v/>
      </c>
      <c r="F538" s="24" t="str">
        <f aca="false">FilterPrice!AJ$5</f>
        <v/>
      </c>
      <c r="G538" s="24" t="n">
        <f aca="false">FilterPrice!AJ$6</f>
        <v>35.5</v>
      </c>
      <c r="H538" s="24" t="n">
        <f aca="false">FilterPrice!AJ$7</f>
        <v>35.5</v>
      </c>
      <c r="I538" s="24" t="n">
        <f aca="false">FilterPrice!AJ$8</f>
        <v>45</v>
      </c>
      <c r="J538" s="24" t="n">
        <f aca="false">FilterPrice!AJ$9</f>
        <v>56.25</v>
      </c>
      <c r="K538" s="24" t="n">
        <f aca="false">AVERAGE(FilterPrice!AJ$10:AJ$11)</f>
        <v>71</v>
      </c>
      <c r="L538" s="24" t="n">
        <f aca="false">FilterPrice!AJ$12</f>
        <v>44.5</v>
      </c>
      <c r="M538" s="24" t="n">
        <f aca="false">AVERAGE(FilterPrice!AJ$13:AJ$15)</f>
        <v>42.25</v>
      </c>
      <c r="N538" s="24" t="n">
        <f aca="false">AVERAGE(FilterPrice!AJ$4:AJ$15)</f>
        <v>48.55</v>
      </c>
      <c r="O538" s="24" t="n">
        <f aca="false">AVERAGE(FilterPrice!AJ$16:AJ$27)</f>
        <v>45</v>
      </c>
      <c r="P538" s="62" t="n">
        <f aca="false">AVERAGE(FilterPrice!AJ$28:AJ$40)</f>
        <v>41.199358974359</v>
      </c>
    </row>
    <row r="539" customFormat="false" ht="12.75" hidden="false" customHeight="false" outlineLevel="0" collapsed="false">
      <c r="C539" s="13" t="n">
        <f aca="false">C538+1</f>
        <v>538</v>
      </c>
      <c r="D539" s="109" t="s">
        <v>23795</v>
      </c>
      <c r="E539" s="111" t="str">
        <f aca="false">FilterPrice!AK$4</f>
        <v/>
      </c>
      <c r="F539" s="24" t="str">
        <f aca="false">FilterPrice!AK$5</f>
        <v/>
      </c>
      <c r="G539" s="24" t="n">
        <f aca="false">FilterPrice!AK$6</f>
        <v>33</v>
      </c>
      <c r="H539" s="24" t="n">
        <f aca="false">FilterPrice!AK$7</f>
        <v>33</v>
      </c>
      <c r="I539" s="24" t="n">
        <f aca="false">FilterPrice!AK$8</f>
        <v>48.25</v>
      </c>
      <c r="J539" s="24" t="n">
        <f aca="false">FilterPrice!AK$9</f>
        <v>74</v>
      </c>
      <c r="K539" s="24" t="n">
        <f aca="false">AVERAGE(FilterPrice!AK$10:AK$11)</f>
        <v>114</v>
      </c>
      <c r="L539" s="24" t="n">
        <f aca="false">FilterPrice!AK$12</f>
        <v>46</v>
      </c>
      <c r="M539" s="24" t="n">
        <f aca="false">AVERAGE(FilterPrice!AK$13:AK$15)</f>
        <v>42</v>
      </c>
      <c r="N539" s="24" t="n">
        <f aca="false">AVERAGE(FilterPrice!AK$4:AK$15)</f>
        <v>58.825</v>
      </c>
      <c r="O539" s="24" t="n">
        <f aca="false">AVERAGE(FilterPrice!AK$16:AK$27)</f>
        <v>50.7291666666667</v>
      </c>
      <c r="P539" s="62" t="n">
        <f aca="false">AVERAGE(FilterPrice!AK$28:AK$40)</f>
        <v>43.2708333333333</v>
      </c>
    </row>
    <row r="540" customFormat="false" ht="12.75" hidden="false" customHeight="false" outlineLevel="0" collapsed="false">
      <c r="C540" s="13" t="n">
        <f aca="false">C539+1</f>
        <v>539</v>
      </c>
      <c r="D540" s="109" t="s">
        <v>23796</v>
      </c>
      <c r="E540" s="111" t="str">
        <f aca="false">FilterPrice!AL$4</f>
        <v/>
      </c>
      <c r="F540" s="24" t="str">
        <f aca="false">FilterPrice!AL$5</f>
        <v/>
      </c>
      <c r="G540" s="24" t="n">
        <f aca="false">FilterPrice!AL$6</f>
        <v>55</v>
      </c>
      <c r="H540" s="24" t="n">
        <f aca="false">FilterPrice!AL$7</f>
        <v>55</v>
      </c>
      <c r="I540" s="24" t="n">
        <f aca="false">FilterPrice!AL$8</f>
        <v>67.25</v>
      </c>
      <c r="J540" s="24" t="n">
        <f aca="false">FilterPrice!AL$9</f>
        <v>86.5</v>
      </c>
      <c r="K540" s="24" t="n">
        <f aca="false">AVERAGE(FilterPrice!AL$10:AL$11)</f>
        <v>127.75</v>
      </c>
      <c r="L540" s="24" t="n">
        <f aca="false">FilterPrice!AL$12</f>
        <v>64.75</v>
      </c>
      <c r="M540" s="24" t="n">
        <f aca="false">AVERAGE(FilterPrice!AL$13:AL$15)</f>
        <v>59.5</v>
      </c>
      <c r="N540" s="24" t="n">
        <f aca="false">AVERAGE(FilterPrice!AL$4:AL$15)</f>
        <v>76.25</v>
      </c>
      <c r="O540" s="24" t="n">
        <f aca="false">AVERAGE(FilterPrice!AL$16:AL$27)</f>
        <v>68.375</v>
      </c>
      <c r="P540" s="62" t="n">
        <f aca="false">AVERAGE(FilterPrice!AL$28:AL$40)</f>
        <v>62.2366025641026</v>
      </c>
    </row>
    <row r="541" customFormat="false" ht="12.75" hidden="false" customHeight="false" outlineLevel="0" collapsed="false">
      <c r="C541" s="13" t="n">
        <f aca="false">C540+1</f>
        <v>540</v>
      </c>
      <c r="D541" s="109" t="s">
        <v>23797</v>
      </c>
      <c r="E541" s="111" t="str">
        <f aca="false">FilterPrice!AM$4</f>
        <v/>
      </c>
      <c r="F541" s="24" t="str">
        <f aca="false">FilterPrice!AM$5</f>
        <v/>
      </c>
      <c r="G541" s="24" t="n">
        <f aca="false">FilterPrice!AM$6</f>
        <v>20</v>
      </c>
      <c r="H541" s="24" t="n">
        <f aca="false">FilterPrice!AM$7</f>
        <v>20</v>
      </c>
      <c r="I541" s="24" t="n">
        <f aca="false">FilterPrice!AM$8</f>
        <v>52</v>
      </c>
      <c r="J541" s="24" t="n">
        <f aca="false">FilterPrice!AM$9</f>
        <v>80</v>
      </c>
      <c r="K541" s="24" t="n">
        <f aca="false">AVERAGE(FilterPrice!AM$10:AM$11)</f>
        <v>120</v>
      </c>
      <c r="L541" s="24" t="n">
        <f aca="false">FilterPrice!AM$12</f>
        <v>46.25</v>
      </c>
      <c r="M541" s="24" t="n">
        <f aca="false">AVERAGE(FilterPrice!AM$13:AM$15)</f>
        <v>42.25</v>
      </c>
      <c r="N541" s="24" t="n">
        <f aca="false">AVERAGE(FilterPrice!AM$4:AM$15)</f>
        <v>58.5</v>
      </c>
      <c r="O541" s="24" t="n">
        <f aca="false">AVERAGE(FilterPrice!AM$16:AM$27)</f>
        <v>50.9587500890096</v>
      </c>
      <c r="P541" s="62" t="n">
        <f aca="false">AVERAGE(FilterPrice!AM$28:AM$40)</f>
        <v>44.3020469714434</v>
      </c>
    </row>
    <row r="542" customFormat="false" ht="12.75" hidden="false" customHeight="false" outlineLevel="0" collapsed="false">
      <c r="C542" s="13" t="n">
        <f aca="false">C541+1</f>
        <v>541</v>
      </c>
      <c r="D542" s="109" t="s">
        <v>23798</v>
      </c>
      <c r="E542" s="111" t="str">
        <f aca="false">FilterPrice!AN$4</f>
        <v/>
      </c>
      <c r="F542" s="24" t="str">
        <f aca="false">FilterPrice!AN$5</f>
        <v/>
      </c>
      <c r="G542" s="24" t="n">
        <f aca="false">FilterPrice!AN$6</f>
        <v>28</v>
      </c>
      <c r="H542" s="24" t="n">
        <f aca="false">FilterPrice!AN$7</f>
        <v>28</v>
      </c>
      <c r="I542" s="24" t="n">
        <f aca="false">FilterPrice!AN$8</f>
        <v>46.75</v>
      </c>
      <c r="J542" s="24" t="n">
        <f aca="false">FilterPrice!AN$9</f>
        <v>73.9999923706055</v>
      </c>
      <c r="K542" s="24" t="n">
        <f aca="false">AVERAGE(FilterPrice!AN$10:AN$11)</f>
        <v>117.25</v>
      </c>
      <c r="L542" s="24" t="n">
        <f aca="false">FilterPrice!AN$12</f>
        <v>43.2500038146973</v>
      </c>
      <c r="M542" s="24" t="n">
        <f aca="false">AVERAGE(FilterPrice!AN$13:AN$15)</f>
        <v>41.5</v>
      </c>
      <c r="N542" s="24" t="n">
        <f aca="false">AVERAGE(FilterPrice!AN$4:AN$15)</f>
        <v>57.8999996185303</v>
      </c>
      <c r="O542" s="24" t="n">
        <f aca="false">AVERAGE(FilterPrice!AN$16:AN$27)</f>
        <v>48.5617799758911</v>
      </c>
      <c r="P542" s="62" t="n">
        <f aca="false">AVERAGE(FilterPrice!AN$28:AN$40)</f>
        <v>43.6687636986757</v>
      </c>
    </row>
    <row r="543" customFormat="false" ht="12.75" hidden="false" customHeight="false" outlineLevel="0" collapsed="false">
      <c r="C543" s="13" t="n">
        <f aca="false">C542+1</f>
        <v>542</v>
      </c>
      <c r="D543" s="109" t="s">
        <v>23799</v>
      </c>
      <c r="E543" s="111" t="str">
        <f aca="false">FilterPrice!AO$4</f>
        <v/>
      </c>
      <c r="F543" s="24" t="str">
        <f aca="false">FilterPrice!AO$5</f>
        <v/>
      </c>
      <c r="G543" s="24" t="n">
        <f aca="false">FilterPrice!AO$6</f>
        <v>37.9969177246094</v>
      </c>
      <c r="H543" s="24" t="n">
        <f aca="false">FilterPrice!AO$7</f>
        <v>37.9969177246094</v>
      </c>
      <c r="I543" s="24" t="n">
        <f aca="false">FilterPrice!AO$8</f>
        <v>43.75</v>
      </c>
      <c r="J543" s="24" t="n">
        <f aca="false">FilterPrice!AO$9</f>
        <v>65.9999923706055</v>
      </c>
      <c r="K543" s="24" t="n">
        <f aca="false">AVERAGE(FilterPrice!AO$10:AO$11)</f>
        <v>101.25</v>
      </c>
      <c r="L543" s="24" t="n">
        <f aca="false">FilterPrice!AO$12</f>
        <v>41.7499961853027</v>
      </c>
      <c r="M543" s="24" t="n">
        <f aca="false">AVERAGE(FilterPrice!AO$13:AO$15)</f>
        <v>39.2730712890625</v>
      </c>
      <c r="N543" s="24" t="n">
        <f aca="false">AVERAGE(FilterPrice!AO$4:AO$15)</f>
        <v>54.7813037872314</v>
      </c>
      <c r="O543" s="24" t="n">
        <f aca="false">AVERAGE(FilterPrice!AO$16:AO$27)</f>
        <v>47.6955715815226</v>
      </c>
      <c r="P543" s="62" t="n">
        <f aca="false">AVERAGE(FilterPrice!AO$28:AO$40)</f>
        <v>45.4661644666623</v>
      </c>
    </row>
    <row r="544" customFormat="false" ht="12.75" hidden="false" customHeight="false" outlineLevel="0" collapsed="false">
      <c r="C544" s="13" t="n">
        <f aca="false">C543+1</f>
        <v>543</v>
      </c>
      <c r="D544" s="109" t="s">
        <v>23800</v>
      </c>
      <c r="E544" s="111" t="str">
        <f aca="false">FilterPrice!AP$4</f>
        <v/>
      </c>
      <c r="F544" s="24" t="str">
        <f aca="false">FilterPrice!AP$5</f>
        <v/>
      </c>
      <c r="G544" s="24" t="n">
        <f aca="false">FilterPrice!AP$6</f>
        <v>38</v>
      </c>
      <c r="H544" s="24" t="n">
        <f aca="false">FilterPrice!AP$7</f>
        <v>38</v>
      </c>
      <c r="I544" s="24" t="n">
        <f aca="false">FilterPrice!AP$8</f>
        <v>49.25</v>
      </c>
      <c r="J544" s="24" t="n">
        <f aca="false">FilterPrice!AP$9</f>
        <v>75.2499923706055</v>
      </c>
      <c r="K544" s="24" t="n">
        <f aca="false">AVERAGE(FilterPrice!AP$10:AP$11)</f>
        <v>117.75</v>
      </c>
      <c r="L544" s="24" t="n">
        <f aca="false">FilterPrice!AP$12</f>
        <v>51.7500038146973</v>
      </c>
      <c r="M544" s="24" t="n">
        <f aca="false">AVERAGE(FilterPrice!AP$13:AP$15)</f>
        <v>44.5</v>
      </c>
      <c r="N544" s="24" t="n">
        <f aca="false">AVERAGE(FilterPrice!AP$4:AP$15)</f>
        <v>62.1249996185303</v>
      </c>
      <c r="O544" s="24" t="n">
        <f aca="false">AVERAGE(FilterPrice!AP$16:AP$27)</f>
        <v>49.6034466425578</v>
      </c>
      <c r="P544" s="62" t="n">
        <f aca="false">AVERAGE(FilterPrice!AP$28:AP$40)</f>
        <v>44.5997733580761</v>
      </c>
    </row>
    <row r="545" customFormat="false" ht="12.75" hidden="false" customHeight="false" outlineLevel="0" collapsed="false">
      <c r="C545" s="13" t="n">
        <f aca="false">C544+1</f>
        <v>544</v>
      </c>
      <c r="D545" s="112" t="s">
        <v>23801</v>
      </c>
      <c r="E545" s="111" t="str">
        <f aca="false">FilterPrice!AQ$4</f>
        <v/>
      </c>
      <c r="F545" s="24" t="str">
        <f aca="false">FilterPrice!AQ$5</f>
        <v/>
      </c>
      <c r="G545" s="24" t="n">
        <f aca="false">FilterPrice!AQ$6</f>
        <v>30</v>
      </c>
      <c r="H545" s="24" t="n">
        <f aca="false">FilterPrice!AQ$7</f>
        <v>30</v>
      </c>
      <c r="I545" s="24" t="n">
        <f aca="false">FilterPrice!AQ$8</f>
        <v>43.75</v>
      </c>
      <c r="J545" s="24" t="n">
        <f aca="false">FilterPrice!AQ$9</f>
        <v>70.4999923706055</v>
      </c>
      <c r="K545" s="24" t="n">
        <f aca="false">AVERAGE(FilterPrice!AQ$10:AQ$11)</f>
        <v>112.75</v>
      </c>
      <c r="L545" s="24" t="n">
        <f aca="false">FilterPrice!AQ$12</f>
        <v>40.9999961853027</v>
      </c>
      <c r="M545" s="24" t="n">
        <f aca="false">AVERAGE(FilterPrice!AQ$13:AQ$15)</f>
        <v>40.5233319600423</v>
      </c>
      <c r="N545" s="24" t="n">
        <f aca="false">AVERAGE(FilterPrice!AQ$4:AQ$15)</f>
        <v>56.2319984436035</v>
      </c>
      <c r="O545" s="24" t="n">
        <f aca="false">AVERAGE(FilterPrice!AQ$16:AQ$27)</f>
        <v>47.1391124725342</v>
      </c>
      <c r="P545" s="62" t="n">
        <f aca="false">AVERAGE(FilterPrice!AQ$28:AQ$40)</f>
        <v>41.8342377677331</v>
      </c>
    </row>
    <row r="546" customFormat="false" ht="12.75" hidden="false" customHeight="false" outlineLevel="0" collapsed="false">
      <c r="C546" s="13" t="n">
        <f aca="false">C545+1</f>
        <v>545</v>
      </c>
      <c r="D546" s="109" t="s">
        <v>23802</v>
      </c>
      <c r="E546" s="111" t="str">
        <f aca="false">FilterPrice!AR$4</f>
        <v/>
      </c>
      <c r="F546" s="24" t="str">
        <f aca="false">FilterPrice!AR$5</f>
        <v/>
      </c>
      <c r="G546" s="24" t="n">
        <f aca="false">FilterPrice!AR$6</f>
        <v>38.5</v>
      </c>
      <c r="H546" s="24" t="n">
        <f aca="false">FilterPrice!AR$7</f>
        <v>38.5</v>
      </c>
      <c r="I546" s="24" t="n">
        <f aca="false">FilterPrice!AR$8</f>
        <v>55.75</v>
      </c>
      <c r="J546" s="24" t="n">
        <f aca="false">FilterPrice!AR$9</f>
        <v>82.5</v>
      </c>
      <c r="K546" s="24" t="n">
        <f aca="false">AVERAGE(FilterPrice!AR$10:AR$11)</f>
        <v>122.75</v>
      </c>
      <c r="L546" s="24" t="n">
        <f aca="false">FilterPrice!AR$12</f>
        <v>49.75</v>
      </c>
      <c r="M546" s="24" t="n">
        <f aca="false">AVERAGE(FilterPrice!AR$13:AR$15)</f>
        <v>45.75</v>
      </c>
      <c r="N546" s="24" t="n">
        <f aca="false">AVERAGE(FilterPrice!AR$4:AR$15)</f>
        <v>64.775</v>
      </c>
      <c r="O546" s="24" t="n">
        <f aca="false">AVERAGE(FilterPrice!AR$16:AR$27)</f>
        <v>52.0200001398722</v>
      </c>
      <c r="P546" s="62" t="n">
        <f aca="false">AVERAGE(FilterPrice!AR$28:AR$40)</f>
        <v>45.361758525555</v>
      </c>
    </row>
    <row r="547" customFormat="false" ht="12.75" hidden="false" customHeight="false" outlineLevel="0" collapsed="false">
      <c r="C547" s="13" t="n">
        <f aca="false">C546+1</f>
        <v>546</v>
      </c>
      <c r="D547" s="104" t="s">
        <v>23803</v>
      </c>
      <c r="E547" s="113" t="str">
        <f aca="false">FilterPrice!AS$4</f>
        <v/>
      </c>
      <c r="F547" s="65" t="str">
        <f aca="false">FilterPrice!AS$5</f>
        <v/>
      </c>
      <c r="G547" s="65" t="n">
        <f aca="false">FilterPrice!AS$6</f>
        <v>43.9999885559082</v>
      </c>
      <c r="H547" s="65" t="n">
        <f aca="false">FilterPrice!AS$7</f>
        <v>43.9999885559082</v>
      </c>
      <c r="I547" s="65" t="n">
        <f aca="false">FilterPrice!AS$8</f>
        <v>58.75</v>
      </c>
      <c r="J547" s="65" t="n">
        <f aca="false">FilterPrice!AS$9</f>
        <v>69</v>
      </c>
      <c r="K547" s="65" t="n">
        <f aca="false">AVERAGE(FilterPrice!AS$10:AS$11)</f>
        <v>93</v>
      </c>
      <c r="L547" s="65" t="n">
        <f aca="false">FilterPrice!AS$12</f>
        <v>55.5000038146973</v>
      </c>
      <c r="M547" s="65" t="n">
        <f aca="false">AVERAGE(FilterPrice!AS$13:AS$15)</f>
        <v>46.4833234151204</v>
      </c>
      <c r="N547" s="65" t="n">
        <f aca="false">AVERAGE(FilterPrice!AS$4:AS$15)</f>
        <v>59.6699951171875</v>
      </c>
      <c r="O547" s="65" t="n">
        <f aca="false">AVERAGE(FilterPrice!AS$16:AS$27)</f>
        <v>47.0866638819377</v>
      </c>
      <c r="P547" s="66" t="n">
        <f aca="false">AVERAGE(FilterPrice!AS$28:AS$40)</f>
        <v>44.4235231106098</v>
      </c>
    </row>
    <row r="548" customFormat="false" ht="12.75" hidden="false" customHeight="false" outlineLevel="0" collapsed="false">
      <c r="A548" s="13" t="n">
        <f aca="false">A535+1</f>
        <v>43</v>
      </c>
      <c r="B548" s="104" t="n">
        <f aca="false">FilterPrice!$A$1</f>
        <v>36981</v>
      </c>
      <c r="C548" s="13" t="n">
        <f aca="false">C547+1</f>
        <v>547</v>
      </c>
      <c r="D548" s="109" t="s">
        <v>23791</v>
      </c>
      <c r="E548" s="110" t="str">
        <f aca="false">FilterPrice!AG$4</f>
        <v/>
      </c>
      <c r="F548" s="59" t="str">
        <f aca="false">FilterPrice!AG$5</f>
        <v/>
      </c>
      <c r="G548" s="59" t="n">
        <f aca="false">FilterPrice!AG$6</f>
        <v>46</v>
      </c>
      <c r="H548" s="59" t="n">
        <f aca="false">FilterPrice!AG$7</f>
        <v>46</v>
      </c>
      <c r="I548" s="59" t="n">
        <f aca="false">FilterPrice!AG$8</f>
        <v>60.25</v>
      </c>
      <c r="J548" s="59" t="n">
        <f aca="false">FilterPrice!AG$9</f>
        <v>76.75</v>
      </c>
      <c r="K548" s="59" t="n">
        <f aca="false">AVERAGE(FilterPrice!AG$10:AG$11)</f>
        <v>112</v>
      </c>
      <c r="L548" s="59" t="n">
        <f aca="false">FilterPrice!AG$12</f>
        <v>59</v>
      </c>
      <c r="M548" s="59" t="n">
        <f aca="false">AVERAGE(FilterPrice!AG$13:AG$15)</f>
        <v>54.5</v>
      </c>
      <c r="N548" s="59" t="n">
        <f aca="false">AVERAGE(FilterPrice!AG$4:AG$15)</f>
        <v>67.55</v>
      </c>
      <c r="O548" s="59" t="n">
        <f aca="false">AVERAGE(FilterPrice!AG$16:AG$27)</f>
        <v>59.9375</v>
      </c>
      <c r="P548" s="60" t="n">
        <f aca="false">AVERAGE(FilterPrice!AG$28:AG$40)</f>
        <v>53.0955128205128</v>
      </c>
    </row>
    <row r="549" customFormat="false" ht="12.75" hidden="false" customHeight="false" outlineLevel="0" collapsed="false">
      <c r="C549" s="13" t="n">
        <f aca="false">C548+1</f>
        <v>548</v>
      </c>
      <c r="D549" s="109" t="s">
        <v>23792</v>
      </c>
      <c r="E549" s="111" t="str">
        <f aca="false">FilterPrice!AH$4</f>
        <v/>
      </c>
      <c r="F549" s="24" t="str">
        <f aca="false">FilterPrice!AH$5</f>
        <v/>
      </c>
      <c r="G549" s="24" t="n">
        <f aca="false">FilterPrice!AH$6</f>
        <v>33</v>
      </c>
      <c r="H549" s="24" t="n">
        <f aca="false">FilterPrice!AH$7</f>
        <v>33</v>
      </c>
      <c r="I549" s="24" t="n">
        <f aca="false">FilterPrice!AH$8</f>
        <v>48.25</v>
      </c>
      <c r="J549" s="24" t="n">
        <f aca="false">FilterPrice!AH$9</f>
        <v>74</v>
      </c>
      <c r="K549" s="24" t="n">
        <f aca="false">AVERAGE(FilterPrice!AH$10:AH$11)</f>
        <v>113.75</v>
      </c>
      <c r="L549" s="24" t="n">
        <f aca="false">FilterPrice!AH$12</f>
        <v>44</v>
      </c>
      <c r="M549" s="24" t="n">
        <f aca="false">AVERAGE(FilterPrice!AH$13:AH$15)</f>
        <v>40.9166666666667</v>
      </c>
      <c r="N549" s="24" t="n">
        <f aca="false">AVERAGE(FilterPrice!AH$4:AH$15)</f>
        <v>58.25</v>
      </c>
      <c r="O549" s="24" t="n">
        <f aca="false">AVERAGE(FilterPrice!AH$16:AH$27)</f>
        <v>50.25</v>
      </c>
      <c r="P549" s="62" t="n">
        <f aca="false">AVERAGE(FilterPrice!AH$28:AH$40)</f>
        <v>45.5446793116056</v>
      </c>
    </row>
    <row r="550" customFormat="false" ht="12.75" hidden="false" customHeight="false" outlineLevel="0" collapsed="false">
      <c r="C550" s="13" t="n">
        <f aca="false">C549+1</f>
        <v>549</v>
      </c>
      <c r="D550" s="109" t="s">
        <v>23793</v>
      </c>
      <c r="E550" s="111" t="str">
        <f aca="false">FilterPrice!AI$4</f>
        <v/>
      </c>
      <c r="F550" s="24" t="str">
        <f aca="false">FilterPrice!AI$5</f>
        <v/>
      </c>
      <c r="G550" s="24" t="n">
        <f aca="false">FilterPrice!AI$6</f>
        <v>51</v>
      </c>
      <c r="H550" s="24" t="n">
        <f aca="false">FilterPrice!AI$7</f>
        <v>51</v>
      </c>
      <c r="I550" s="24" t="n">
        <f aca="false">FilterPrice!AI$8</f>
        <v>58.5</v>
      </c>
      <c r="J550" s="24" t="n">
        <f aca="false">FilterPrice!AI$9</f>
        <v>76</v>
      </c>
      <c r="K550" s="24" t="n">
        <f aca="false">AVERAGE(FilterPrice!AI$10:AI$11)</f>
        <v>100.5</v>
      </c>
      <c r="L550" s="24" t="n">
        <f aca="false">FilterPrice!AI$12</f>
        <v>57</v>
      </c>
      <c r="M550" s="24" t="n">
        <f aca="false">AVERAGE(FilterPrice!AI$13:AI$15)</f>
        <v>55.75</v>
      </c>
      <c r="N550" s="24" t="n">
        <f aca="false">AVERAGE(FilterPrice!AI$4:AI$15)</f>
        <v>66.175</v>
      </c>
      <c r="O550" s="24" t="n">
        <f aca="false">AVERAGE(FilterPrice!AI$16:AI$27)</f>
        <v>58.2708333333333</v>
      </c>
      <c r="P550" s="62" t="n">
        <f aca="false">AVERAGE(FilterPrice!AI$28:AI$40)</f>
        <v>49.2141025641026</v>
      </c>
    </row>
    <row r="551" customFormat="false" ht="12.75" hidden="false" customHeight="false" outlineLevel="0" collapsed="false">
      <c r="C551" s="13" t="n">
        <f aca="false">C550+1</f>
        <v>550</v>
      </c>
      <c r="D551" s="109" t="s">
        <v>23794</v>
      </c>
      <c r="E551" s="111" t="str">
        <f aca="false">FilterPrice!AJ$4</f>
        <v/>
      </c>
      <c r="F551" s="24" t="str">
        <f aca="false">FilterPrice!AJ$5</f>
        <v/>
      </c>
      <c r="G551" s="24" t="n">
        <f aca="false">FilterPrice!AJ$6</f>
        <v>35.5</v>
      </c>
      <c r="H551" s="24" t="n">
        <f aca="false">FilterPrice!AJ$7</f>
        <v>35.5</v>
      </c>
      <c r="I551" s="24" t="n">
        <f aca="false">FilterPrice!AJ$8</f>
        <v>45</v>
      </c>
      <c r="J551" s="24" t="n">
        <f aca="false">FilterPrice!AJ$9</f>
        <v>56.25</v>
      </c>
      <c r="K551" s="24" t="n">
        <f aca="false">AVERAGE(FilterPrice!AJ$10:AJ$11)</f>
        <v>71</v>
      </c>
      <c r="L551" s="24" t="n">
        <f aca="false">FilterPrice!AJ$12</f>
        <v>44.5</v>
      </c>
      <c r="M551" s="24" t="n">
        <f aca="false">AVERAGE(FilterPrice!AJ$13:AJ$15)</f>
        <v>42.25</v>
      </c>
      <c r="N551" s="24" t="n">
        <f aca="false">AVERAGE(FilterPrice!AJ$4:AJ$15)</f>
        <v>48.55</v>
      </c>
      <c r="O551" s="24" t="n">
        <f aca="false">AVERAGE(FilterPrice!AJ$16:AJ$27)</f>
        <v>45</v>
      </c>
      <c r="P551" s="62" t="n">
        <f aca="false">AVERAGE(FilterPrice!AJ$28:AJ$40)</f>
        <v>41.199358974359</v>
      </c>
    </row>
    <row r="552" customFormat="false" ht="12.75" hidden="false" customHeight="false" outlineLevel="0" collapsed="false">
      <c r="C552" s="13" t="n">
        <f aca="false">C551+1</f>
        <v>551</v>
      </c>
      <c r="D552" s="109" t="s">
        <v>23795</v>
      </c>
      <c r="E552" s="111" t="str">
        <f aca="false">FilterPrice!AK$4</f>
        <v/>
      </c>
      <c r="F552" s="24" t="str">
        <f aca="false">FilterPrice!AK$5</f>
        <v/>
      </c>
      <c r="G552" s="24" t="n">
        <f aca="false">FilterPrice!AK$6</f>
        <v>33</v>
      </c>
      <c r="H552" s="24" t="n">
        <f aca="false">FilterPrice!AK$7</f>
        <v>33</v>
      </c>
      <c r="I552" s="24" t="n">
        <f aca="false">FilterPrice!AK$8</f>
        <v>48.25</v>
      </c>
      <c r="J552" s="24" t="n">
        <f aca="false">FilterPrice!AK$9</f>
        <v>74</v>
      </c>
      <c r="K552" s="24" t="n">
        <f aca="false">AVERAGE(FilterPrice!AK$10:AK$11)</f>
        <v>114</v>
      </c>
      <c r="L552" s="24" t="n">
        <f aca="false">FilterPrice!AK$12</f>
        <v>46</v>
      </c>
      <c r="M552" s="24" t="n">
        <f aca="false">AVERAGE(FilterPrice!AK$13:AK$15)</f>
        <v>42</v>
      </c>
      <c r="N552" s="24" t="n">
        <f aca="false">AVERAGE(FilterPrice!AK$4:AK$15)</f>
        <v>58.825</v>
      </c>
      <c r="O552" s="24" t="n">
        <f aca="false">AVERAGE(FilterPrice!AK$16:AK$27)</f>
        <v>50.7291666666667</v>
      </c>
      <c r="P552" s="62" t="n">
        <f aca="false">AVERAGE(FilterPrice!AK$28:AK$40)</f>
        <v>43.2708333333333</v>
      </c>
    </row>
    <row r="553" customFormat="false" ht="12.75" hidden="false" customHeight="false" outlineLevel="0" collapsed="false">
      <c r="C553" s="13" t="n">
        <f aca="false">C552+1</f>
        <v>552</v>
      </c>
      <c r="D553" s="109" t="s">
        <v>23796</v>
      </c>
      <c r="E553" s="111" t="str">
        <f aca="false">FilterPrice!AL$4</f>
        <v/>
      </c>
      <c r="F553" s="24" t="str">
        <f aca="false">FilterPrice!AL$5</f>
        <v/>
      </c>
      <c r="G553" s="24" t="n">
        <f aca="false">FilterPrice!AL$6</f>
        <v>55</v>
      </c>
      <c r="H553" s="24" t="n">
        <f aca="false">FilterPrice!AL$7</f>
        <v>55</v>
      </c>
      <c r="I553" s="24" t="n">
        <f aca="false">FilterPrice!AL$8</f>
        <v>67.25</v>
      </c>
      <c r="J553" s="24" t="n">
        <f aca="false">FilterPrice!AL$9</f>
        <v>86.5</v>
      </c>
      <c r="K553" s="24" t="n">
        <f aca="false">AVERAGE(FilterPrice!AL$10:AL$11)</f>
        <v>127.75</v>
      </c>
      <c r="L553" s="24" t="n">
        <f aca="false">FilterPrice!AL$12</f>
        <v>64.75</v>
      </c>
      <c r="M553" s="24" t="n">
        <f aca="false">AVERAGE(FilterPrice!AL$13:AL$15)</f>
        <v>59.5</v>
      </c>
      <c r="N553" s="24" t="n">
        <f aca="false">AVERAGE(FilterPrice!AL$4:AL$15)</f>
        <v>76.25</v>
      </c>
      <c r="O553" s="24" t="n">
        <f aca="false">AVERAGE(FilterPrice!AL$16:AL$27)</f>
        <v>68.375</v>
      </c>
      <c r="P553" s="62" t="n">
        <f aca="false">AVERAGE(FilterPrice!AL$28:AL$40)</f>
        <v>62.2366025641026</v>
      </c>
    </row>
    <row r="554" customFormat="false" ht="12.75" hidden="false" customHeight="false" outlineLevel="0" collapsed="false">
      <c r="C554" s="13" t="n">
        <f aca="false">C553+1</f>
        <v>553</v>
      </c>
      <c r="D554" s="109" t="s">
        <v>23797</v>
      </c>
      <c r="E554" s="111" t="str">
        <f aca="false">FilterPrice!AM$4</f>
        <v/>
      </c>
      <c r="F554" s="24" t="str">
        <f aca="false">FilterPrice!AM$5</f>
        <v/>
      </c>
      <c r="G554" s="24" t="n">
        <f aca="false">FilterPrice!AM$6</f>
        <v>20</v>
      </c>
      <c r="H554" s="24" t="n">
        <f aca="false">FilterPrice!AM$7</f>
        <v>20</v>
      </c>
      <c r="I554" s="24" t="n">
        <f aca="false">FilterPrice!AM$8</f>
        <v>52</v>
      </c>
      <c r="J554" s="24" t="n">
        <f aca="false">FilterPrice!AM$9</f>
        <v>80</v>
      </c>
      <c r="K554" s="24" t="n">
        <f aca="false">AVERAGE(FilterPrice!AM$10:AM$11)</f>
        <v>120</v>
      </c>
      <c r="L554" s="24" t="n">
        <f aca="false">FilterPrice!AM$12</f>
        <v>46.25</v>
      </c>
      <c r="M554" s="24" t="n">
        <f aca="false">AVERAGE(FilterPrice!AM$13:AM$15)</f>
        <v>42.25</v>
      </c>
      <c r="N554" s="24" t="n">
        <f aca="false">AVERAGE(FilterPrice!AM$4:AM$15)</f>
        <v>58.5</v>
      </c>
      <c r="O554" s="24" t="n">
        <f aca="false">AVERAGE(FilterPrice!AM$16:AM$27)</f>
        <v>50.9587500890096</v>
      </c>
      <c r="P554" s="62" t="n">
        <f aca="false">AVERAGE(FilterPrice!AM$28:AM$40)</f>
        <v>44.3020469714434</v>
      </c>
    </row>
    <row r="555" customFormat="false" ht="12.75" hidden="false" customHeight="false" outlineLevel="0" collapsed="false">
      <c r="C555" s="13" t="n">
        <f aca="false">C554+1</f>
        <v>554</v>
      </c>
      <c r="D555" s="109" t="s">
        <v>23798</v>
      </c>
      <c r="E555" s="111" t="str">
        <f aca="false">FilterPrice!AN$4</f>
        <v/>
      </c>
      <c r="F555" s="24" t="str">
        <f aca="false">FilterPrice!AN$5</f>
        <v/>
      </c>
      <c r="G555" s="24" t="n">
        <f aca="false">FilterPrice!AN$6</f>
        <v>28</v>
      </c>
      <c r="H555" s="24" t="n">
        <f aca="false">FilterPrice!AN$7</f>
        <v>28</v>
      </c>
      <c r="I555" s="24" t="n">
        <f aca="false">FilterPrice!AN$8</f>
        <v>46.75</v>
      </c>
      <c r="J555" s="24" t="n">
        <f aca="false">FilterPrice!AN$9</f>
        <v>73.9999923706055</v>
      </c>
      <c r="K555" s="24" t="n">
        <f aca="false">AVERAGE(FilterPrice!AN$10:AN$11)</f>
        <v>117.25</v>
      </c>
      <c r="L555" s="24" t="n">
        <f aca="false">FilterPrice!AN$12</f>
        <v>43.2500038146973</v>
      </c>
      <c r="M555" s="24" t="n">
        <f aca="false">AVERAGE(FilterPrice!AN$13:AN$15)</f>
        <v>41.5</v>
      </c>
      <c r="N555" s="24" t="n">
        <f aca="false">AVERAGE(FilterPrice!AN$4:AN$15)</f>
        <v>57.8999996185303</v>
      </c>
      <c r="O555" s="24" t="n">
        <f aca="false">AVERAGE(FilterPrice!AN$16:AN$27)</f>
        <v>48.5617799758911</v>
      </c>
      <c r="P555" s="62" t="n">
        <f aca="false">AVERAGE(FilterPrice!AN$28:AN$40)</f>
        <v>43.6687636986757</v>
      </c>
    </row>
    <row r="556" customFormat="false" ht="12.75" hidden="false" customHeight="false" outlineLevel="0" collapsed="false">
      <c r="C556" s="13" t="n">
        <f aca="false">C555+1</f>
        <v>555</v>
      </c>
      <c r="D556" s="109" t="s">
        <v>23799</v>
      </c>
      <c r="E556" s="111" t="str">
        <f aca="false">FilterPrice!AO$4</f>
        <v/>
      </c>
      <c r="F556" s="24" t="str">
        <f aca="false">FilterPrice!AO$5</f>
        <v/>
      </c>
      <c r="G556" s="24" t="n">
        <f aca="false">FilterPrice!AO$6</f>
        <v>37.9969177246094</v>
      </c>
      <c r="H556" s="24" t="n">
        <f aca="false">FilterPrice!AO$7</f>
        <v>37.9969177246094</v>
      </c>
      <c r="I556" s="24" t="n">
        <f aca="false">FilterPrice!AO$8</f>
        <v>43.75</v>
      </c>
      <c r="J556" s="24" t="n">
        <f aca="false">FilterPrice!AO$9</f>
        <v>65.9999923706055</v>
      </c>
      <c r="K556" s="24" t="n">
        <f aca="false">AVERAGE(FilterPrice!AO$10:AO$11)</f>
        <v>101.25</v>
      </c>
      <c r="L556" s="24" t="n">
        <f aca="false">FilterPrice!AO$12</f>
        <v>41.7499961853027</v>
      </c>
      <c r="M556" s="24" t="n">
        <f aca="false">AVERAGE(FilterPrice!AO$13:AO$15)</f>
        <v>39.2730712890625</v>
      </c>
      <c r="N556" s="24" t="n">
        <f aca="false">AVERAGE(FilterPrice!AO$4:AO$15)</f>
        <v>54.7813037872314</v>
      </c>
      <c r="O556" s="24" t="n">
        <f aca="false">AVERAGE(FilterPrice!AO$16:AO$27)</f>
        <v>47.6955715815226</v>
      </c>
      <c r="P556" s="62" t="n">
        <f aca="false">AVERAGE(FilterPrice!AO$28:AO$40)</f>
        <v>45.4661644666623</v>
      </c>
    </row>
    <row r="557" customFormat="false" ht="12.75" hidden="false" customHeight="false" outlineLevel="0" collapsed="false">
      <c r="C557" s="13" t="n">
        <f aca="false">C556+1</f>
        <v>556</v>
      </c>
      <c r="D557" s="109" t="s">
        <v>23800</v>
      </c>
      <c r="E557" s="111" t="str">
        <f aca="false">FilterPrice!AP$4</f>
        <v/>
      </c>
      <c r="F557" s="24" t="str">
        <f aca="false">FilterPrice!AP$5</f>
        <v/>
      </c>
      <c r="G557" s="24" t="n">
        <f aca="false">FilterPrice!AP$6</f>
        <v>38</v>
      </c>
      <c r="H557" s="24" t="n">
        <f aca="false">FilterPrice!AP$7</f>
        <v>38</v>
      </c>
      <c r="I557" s="24" t="n">
        <f aca="false">FilterPrice!AP$8</f>
        <v>49.25</v>
      </c>
      <c r="J557" s="24" t="n">
        <f aca="false">FilterPrice!AP$9</f>
        <v>75.2499923706055</v>
      </c>
      <c r="K557" s="24" t="n">
        <f aca="false">AVERAGE(FilterPrice!AP$10:AP$11)</f>
        <v>117.75</v>
      </c>
      <c r="L557" s="24" t="n">
        <f aca="false">FilterPrice!AP$12</f>
        <v>51.7500038146973</v>
      </c>
      <c r="M557" s="24" t="n">
        <f aca="false">AVERAGE(FilterPrice!AP$13:AP$15)</f>
        <v>44.5</v>
      </c>
      <c r="N557" s="24" t="n">
        <f aca="false">AVERAGE(FilterPrice!AP$4:AP$15)</f>
        <v>62.1249996185303</v>
      </c>
      <c r="O557" s="24" t="n">
        <f aca="false">AVERAGE(FilterPrice!AP$16:AP$27)</f>
        <v>49.6034466425578</v>
      </c>
      <c r="P557" s="62" t="n">
        <f aca="false">AVERAGE(FilterPrice!AP$28:AP$40)</f>
        <v>44.5997733580761</v>
      </c>
    </row>
    <row r="558" customFormat="false" ht="12.75" hidden="false" customHeight="false" outlineLevel="0" collapsed="false">
      <c r="C558" s="13" t="n">
        <f aca="false">C557+1</f>
        <v>557</v>
      </c>
      <c r="D558" s="112" t="s">
        <v>23801</v>
      </c>
      <c r="E558" s="111" t="str">
        <f aca="false">FilterPrice!AQ$4</f>
        <v/>
      </c>
      <c r="F558" s="24" t="str">
        <f aca="false">FilterPrice!AQ$5</f>
        <v/>
      </c>
      <c r="G558" s="24" t="n">
        <f aca="false">FilterPrice!AQ$6</f>
        <v>30</v>
      </c>
      <c r="H558" s="24" t="n">
        <f aca="false">FilterPrice!AQ$7</f>
        <v>30</v>
      </c>
      <c r="I558" s="24" t="n">
        <f aca="false">FilterPrice!AQ$8</f>
        <v>43.75</v>
      </c>
      <c r="J558" s="24" t="n">
        <f aca="false">FilterPrice!AQ$9</f>
        <v>70.4999923706055</v>
      </c>
      <c r="K558" s="24" t="n">
        <f aca="false">AVERAGE(FilterPrice!AQ$10:AQ$11)</f>
        <v>112.75</v>
      </c>
      <c r="L558" s="24" t="n">
        <f aca="false">FilterPrice!AQ$12</f>
        <v>40.9999961853027</v>
      </c>
      <c r="M558" s="24" t="n">
        <f aca="false">AVERAGE(FilterPrice!AQ$13:AQ$15)</f>
        <v>40.5233319600423</v>
      </c>
      <c r="N558" s="24" t="n">
        <f aca="false">AVERAGE(FilterPrice!AQ$4:AQ$15)</f>
        <v>56.2319984436035</v>
      </c>
      <c r="O558" s="24" t="n">
        <f aca="false">AVERAGE(FilterPrice!AQ$16:AQ$27)</f>
        <v>47.1391124725342</v>
      </c>
      <c r="P558" s="62" t="n">
        <f aca="false">AVERAGE(FilterPrice!AQ$28:AQ$40)</f>
        <v>41.8342377677331</v>
      </c>
    </row>
    <row r="559" customFormat="false" ht="12.75" hidden="false" customHeight="false" outlineLevel="0" collapsed="false">
      <c r="C559" s="13" t="n">
        <f aca="false">C558+1</f>
        <v>558</v>
      </c>
      <c r="D559" s="109" t="s">
        <v>23802</v>
      </c>
      <c r="E559" s="111" t="str">
        <f aca="false">FilterPrice!AR$4</f>
        <v/>
      </c>
      <c r="F559" s="24" t="str">
        <f aca="false">FilterPrice!AR$5</f>
        <v/>
      </c>
      <c r="G559" s="24" t="n">
        <f aca="false">FilterPrice!AR$6</f>
        <v>38.5</v>
      </c>
      <c r="H559" s="24" t="n">
        <f aca="false">FilterPrice!AR$7</f>
        <v>38.5</v>
      </c>
      <c r="I559" s="24" t="n">
        <f aca="false">FilterPrice!AR$8</f>
        <v>55.75</v>
      </c>
      <c r="J559" s="24" t="n">
        <f aca="false">FilterPrice!AR$9</f>
        <v>82.5</v>
      </c>
      <c r="K559" s="24" t="n">
        <f aca="false">AVERAGE(FilterPrice!AR$10:AR$11)</f>
        <v>122.75</v>
      </c>
      <c r="L559" s="24" t="n">
        <f aca="false">FilterPrice!AR$12</f>
        <v>49.75</v>
      </c>
      <c r="M559" s="24" t="n">
        <f aca="false">AVERAGE(FilterPrice!AR$13:AR$15)</f>
        <v>45.75</v>
      </c>
      <c r="N559" s="24" t="n">
        <f aca="false">AVERAGE(FilterPrice!AR$4:AR$15)</f>
        <v>64.775</v>
      </c>
      <c r="O559" s="24" t="n">
        <f aca="false">AVERAGE(FilterPrice!AR$16:AR$27)</f>
        <v>52.0200001398722</v>
      </c>
      <c r="P559" s="62" t="n">
        <f aca="false">AVERAGE(FilterPrice!AR$28:AR$40)</f>
        <v>45.361758525555</v>
      </c>
    </row>
    <row r="560" customFormat="false" ht="12.75" hidden="false" customHeight="false" outlineLevel="0" collapsed="false">
      <c r="C560" s="13" t="n">
        <f aca="false">C559+1</f>
        <v>559</v>
      </c>
      <c r="D560" s="104" t="s">
        <v>23803</v>
      </c>
      <c r="E560" s="113" t="str">
        <f aca="false">FilterPrice!AS$4</f>
        <v/>
      </c>
      <c r="F560" s="65" t="str">
        <f aca="false">FilterPrice!AS$5</f>
        <v/>
      </c>
      <c r="G560" s="65" t="n">
        <f aca="false">FilterPrice!AS$6</f>
        <v>43.9999885559082</v>
      </c>
      <c r="H560" s="65" t="n">
        <f aca="false">FilterPrice!AS$7</f>
        <v>43.9999885559082</v>
      </c>
      <c r="I560" s="65" t="n">
        <f aca="false">FilterPrice!AS$8</f>
        <v>58.75</v>
      </c>
      <c r="J560" s="65" t="n">
        <f aca="false">FilterPrice!AS$9</f>
        <v>69</v>
      </c>
      <c r="K560" s="65" t="n">
        <f aca="false">AVERAGE(FilterPrice!AS$10:AS$11)</f>
        <v>93</v>
      </c>
      <c r="L560" s="65" t="n">
        <f aca="false">FilterPrice!AS$12</f>
        <v>55.5000038146973</v>
      </c>
      <c r="M560" s="65" t="n">
        <f aca="false">AVERAGE(FilterPrice!AS$13:AS$15)</f>
        <v>46.4833234151204</v>
      </c>
      <c r="N560" s="65" t="n">
        <f aca="false">AVERAGE(FilterPrice!AS$4:AS$15)</f>
        <v>59.6699951171875</v>
      </c>
      <c r="O560" s="65" t="n">
        <f aca="false">AVERAGE(FilterPrice!AS$16:AS$27)</f>
        <v>47.0866638819377</v>
      </c>
      <c r="P560" s="66" t="n">
        <f aca="false">AVERAGE(FilterPrice!AS$28:AS$40)</f>
        <v>44.4235231106098</v>
      </c>
    </row>
    <row r="561" customFormat="false" ht="12.75" hidden="false" customHeight="false" outlineLevel="0" collapsed="false">
      <c r="A561" s="13" t="n">
        <f aca="false">A548+1</f>
        <v>44</v>
      </c>
      <c r="B561" s="104" t="n">
        <f aca="false">FilterPrice!$A$1</f>
        <v>36981</v>
      </c>
      <c r="C561" s="13" t="n">
        <f aca="false">C560+1</f>
        <v>560</v>
      </c>
      <c r="D561" s="109" t="s">
        <v>23791</v>
      </c>
      <c r="E561" s="110" t="str">
        <f aca="false">FilterPrice!AG$4</f>
        <v/>
      </c>
      <c r="F561" s="59" t="str">
        <f aca="false">FilterPrice!AG$5</f>
        <v/>
      </c>
      <c r="G561" s="59" t="n">
        <f aca="false">FilterPrice!AG$6</f>
        <v>46</v>
      </c>
      <c r="H561" s="59" t="n">
        <f aca="false">FilterPrice!AG$7</f>
        <v>46</v>
      </c>
      <c r="I561" s="59" t="n">
        <f aca="false">FilterPrice!AG$8</f>
        <v>60.25</v>
      </c>
      <c r="J561" s="59" t="n">
        <f aca="false">FilterPrice!AG$9</f>
        <v>76.75</v>
      </c>
      <c r="K561" s="59" t="n">
        <f aca="false">AVERAGE(FilterPrice!AG$10:AG$11)</f>
        <v>112</v>
      </c>
      <c r="L561" s="59" t="n">
        <f aca="false">FilterPrice!AG$12</f>
        <v>59</v>
      </c>
      <c r="M561" s="59" t="n">
        <f aca="false">AVERAGE(FilterPrice!AG$13:AG$15)</f>
        <v>54.5</v>
      </c>
      <c r="N561" s="59" t="n">
        <f aca="false">AVERAGE(FilterPrice!AG$4:AG$15)</f>
        <v>67.55</v>
      </c>
      <c r="O561" s="59" t="n">
        <f aca="false">AVERAGE(FilterPrice!AG$16:AG$27)</f>
        <v>59.9375</v>
      </c>
      <c r="P561" s="60" t="n">
        <f aca="false">AVERAGE(FilterPrice!AG$28:AG$40)</f>
        <v>53.0955128205128</v>
      </c>
    </row>
    <row r="562" customFormat="false" ht="12.75" hidden="false" customHeight="false" outlineLevel="0" collapsed="false">
      <c r="C562" s="13" t="n">
        <f aca="false">C561+1</f>
        <v>561</v>
      </c>
      <c r="D562" s="109" t="s">
        <v>23792</v>
      </c>
      <c r="E562" s="111" t="str">
        <f aca="false">FilterPrice!AH$4</f>
        <v/>
      </c>
      <c r="F562" s="24" t="str">
        <f aca="false">FilterPrice!AH$5</f>
        <v/>
      </c>
      <c r="G562" s="24" t="n">
        <f aca="false">FilterPrice!AH$6</f>
        <v>33</v>
      </c>
      <c r="H562" s="24" t="n">
        <f aca="false">FilterPrice!AH$7</f>
        <v>33</v>
      </c>
      <c r="I562" s="24" t="n">
        <f aca="false">FilterPrice!AH$8</f>
        <v>48.25</v>
      </c>
      <c r="J562" s="24" t="n">
        <f aca="false">FilterPrice!AH$9</f>
        <v>74</v>
      </c>
      <c r="K562" s="24" t="n">
        <f aca="false">AVERAGE(FilterPrice!AH$10:AH$11)</f>
        <v>113.75</v>
      </c>
      <c r="L562" s="24" t="n">
        <f aca="false">FilterPrice!AH$12</f>
        <v>44</v>
      </c>
      <c r="M562" s="24" t="n">
        <f aca="false">AVERAGE(FilterPrice!AH$13:AH$15)</f>
        <v>40.9166666666667</v>
      </c>
      <c r="N562" s="24" t="n">
        <f aca="false">AVERAGE(FilterPrice!AH$4:AH$15)</f>
        <v>58.25</v>
      </c>
      <c r="O562" s="24" t="n">
        <f aca="false">AVERAGE(FilterPrice!AH$16:AH$27)</f>
        <v>50.25</v>
      </c>
      <c r="P562" s="62" t="n">
        <f aca="false">AVERAGE(FilterPrice!AH$28:AH$40)</f>
        <v>45.5446793116056</v>
      </c>
    </row>
    <row r="563" customFormat="false" ht="12.75" hidden="false" customHeight="false" outlineLevel="0" collapsed="false">
      <c r="C563" s="13" t="n">
        <f aca="false">C562+1</f>
        <v>562</v>
      </c>
      <c r="D563" s="109" t="s">
        <v>23793</v>
      </c>
      <c r="E563" s="111" t="str">
        <f aca="false">FilterPrice!AI$4</f>
        <v/>
      </c>
      <c r="F563" s="24" t="str">
        <f aca="false">FilterPrice!AI$5</f>
        <v/>
      </c>
      <c r="G563" s="24" t="n">
        <f aca="false">FilterPrice!AI$6</f>
        <v>51</v>
      </c>
      <c r="H563" s="24" t="n">
        <f aca="false">FilterPrice!AI$7</f>
        <v>51</v>
      </c>
      <c r="I563" s="24" t="n">
        <f aca="false">FilterPrice!AI$8</f>
        <v>58.5</v>
      </c>
      <c r="J563" s="24" t="n">
        <f aca="false">FilterPrice!AI$9</f>
        <v>76</v>
      </c>
      <c r="K563" s="24" t="n">
        <f aca="false">AVERAGE(FilterPrice!AI$10:AI$11)</f>
        <v>100.5</v>
      </c>
      <c r="L563" s="24" t="n">
        <f aca="false">FilterPrice!AI$12</f>
        <v>57</v>
      </c>
      <c r="M563" s="24" t="n">
        <f aca="false">AVERAGE(FilterPrice!AI$13:AI$15)</f>
        <v>55.75</v>
      </c>
      <c r="N563" s="24" t="n">
        <f aca="false">AVERAGE(FilterPrice!AI$4:AI$15)</f>
        <v>66.175</v>
      </c>
      <c r="O563" s="24" t="n">
        <f aca="false">AVERAGE(FilterPrice!AI$16:AI$27)</f>
        <v>58.2708333333333</v>
      </c>
      <c r="P563" s="62" t="n">
        <f aca="false">AVERAGE(FilterPrice!AI$28:AI$40)</f>
        <v>49.2141025641026</v>
      </c>
    </row>
    <row r="564" customFormat="false" ht="12.75" hidden="false" customHeight="false" outlineLevel="0" collapsed="false">
      <c r="C564" s="13" t="n">
        <f aca="false">C563+1</f>
        <v>563</v>
      </c>
      <c r="D564" s="109" t="s">
        <v>23794</v>
      </c>
      <c r="E564" s="111" t="str">
        <f aca="false">FilterPrice!AJ$4</f>
        <v/>
      </c>
      <c r="F564" s="24" t="str">
        <f aca="false">FilterPrice!AJ$5</f>
        <v/>
      </c>
      <c r="G564" s="24" t="n">
        <f aca="false">FilterPrice!AJ$6</f>
        <v>35.5</v>
      </c>
      <c r="H564" s="24" t="n">
        <f aca="false">FilterPrice!AJ$7</f>
        <v>35.5</v>
      </c>
      <c r="I564" s="24" t="n">
        <f aca="false">FilterPrice!AJ$8</f>
        <v>45</v>
      </c>
      <c r="J564" s="24" t="n">
        <f aca="false">FilterPrice!AJ$9</f>
        <v>56.25</v>
      </c>
      <c r="K564" s="24" t="n">
        <f aca="false">AVERAGE(FilterPrice!AJ$10:AJ$11)</f>
        <v>71</v>
      </c>
      <c r="L564" s="24" t="n">
        <f aca="false">FilterPrice!AJ$12</f>
        <v>44.5</v>
      </c>
      <c r="M564" s="24" t="n">
        <f aca="false">AVERAGE(FilterPrice!AJ$13:AJ$15)</f>
        <v>42.25</v>
      </c>
      <c r="N564" s="24" t="n">
        <f aca="false">AVERAGE(FilterPrice!AJ$4:AJ$15)</f>
        <v>48.55</v>
      </c>
      <c r="O564" s="24" t="n">
        <f aca="false">AVERAGE(FilterPrice!AJ$16:AJ$27)</f>
        <v>45</v>
      </c>
      <c r="P564" s="62" t="n">
        <f aca="false">AVERAGE(FilterPrice!AJ$28:AJ$40)</f>
        <v>41.199358974359</v>
      </c>
    </row>
    <row r="565" customFormat="false" ht="12.75" hidden="false" customHeight="false" outlineLevel="0" collapsed="false">
      <c r="C565" s="13" t="n">
        <f aca="false">C564+1</f>
        <v>564</v>
      </c>
      <c r="D565" s="109" t="s">
        <v>23795</v>
      </c>
      <c r="E565" s="111" t="str">
        <f aca="false">FilterPrice!AK$4</f>
        <v/>
      </c>
      <c r="F565" s="24" t="str">
        <f aca="false">FilterPrice!AK$5</f>
        <v/>
      </c>
      <c r="G565" s="24" t="n">
        <f aca="false">FilterPrice!AK$6</f>
        <v>33</v>
      </c>
      <c r="H565" s="24" t="n">
        <f aca="false">FilterPrice!AK$7</f>
        <v>33</v>
      </c>
      <c r="I565" s="24" t="n">
        <f aca="false">FilterPrice!AK$8</f>
        <v>48.25</v>
      </c>
      <c r="J565" s="24" t="n">
        <f aca="false">FilterPrice!AK$9</f>
        <v>74</v>
      </c>
      <c r="K565" s="24" t="n">
        <f aca="false">AVERAGE(FilterPrice!AK$10:AK$11)</f>
        <v>114</v>
      </c>
      <c r="L565" s="24" t="n">
        <f aca="false">FilterPrice!AK$12</f>
        <v>46</v>
      </c>
      <c r="M565" s="24" t="n">
        <f aca="false">AVERAGE(FilterPrice!AK$13:AK$15)</f>
        <v>42</v>
      </c>
      <c r="N565" s="24" t="n">
        <f aca="false">AVERAGE(FilterPrice!AK$4:AK$15)</f>
        <v>58.825</v>
      </c>
      <c r="O565" s="24" t="n">
        <f aca="false">AVERAGE(FilterPrice!AK$16:AK$27)</f>
        <v>50.7291666666667</v>
      </c>
      <c r="P565" s="62" t="n">
        <f aca="false">AVERAGE(FilterPrice!AK$28:AK$40)</f>
        <v>43.2708333333333</v>
      </c>
    </row>
    <row r="566" customFormat="false" ht="12.75" hidden="false" customHeight="false" outlineLevel="0" collapsed="false">
      <c r="C566" s="13" t="n">
        <f aca="false">C565+1</f>
        <v>565</v>
      </c>
      <c r="D566" s="109" t="s">
        <v>23796</v>
      </c>
      <c r="E566" s="111" t="str">
        <f aca="false">FilterPrice!AL$4</f>
        <v/>
      </c>
      <c r="F566" s="24" t="str">
        <f aca="false">FilterPrice!AL$5</f>
        <v/>
      </c>
      <c r="G566" s="24" t="n">
        <f aca="false">FilterPrice!AL$6</f>
        <v>55</v>
      </c>
      <c r="H566" s="24" t="n">
        <f aca="false">FilterPrice!AL$7</f>
        <v>55</v>
      </c>
      <c r="I566" s="24" t="n">
        <f aca="false">FilterPrice!AL$8</f>
        <v>67.25</v>
      </c>
      <c r="J566" s="24" t="n">
        <f aca="false">FilterPrice!AL$9</f>
        <v>86.5</v>
      </c>
      <c r="K566" s="24" t="n">
        <f aca="false">AVERAGE(FilterPrice!AL$10:AL$11)</f>
        <v>127.75</v>
      </c>
      <c r="L566" s="24" t="n">
        <f aca="false">FilterPrice!AL$12</f>
        <v>64.75</v>
      </c>
      <c r="M566" s="24" t="n">
        <f aca="false">AVERAGE(FilterPrice!AL$13:AL$15)</f>
        <v>59.5</v>
      </c>
      <c r="N566" s="24" t="n">
        <f aca="false">AVERAGE(FilterPrice!AL$4:AL$15)</f>
        <v>76.25</v>
      </c>
      <c r="O566" s="24" t="n">
        <f aca="false">AVERAGE(FilterPrice!AL$16:AL$27)</f>
        <v>68.375</v>
      </c>
      <c r="P566" s="62" t="n">
        <f aca="false">AVERAGE(FilterPrice!AL$28:AL$40)</f>
        <v>62.2366025641026</v>
      </c>
    </row>
    <row r="567" customFormat="false" ht="12.75" hidden="false" customHeight="false" outlineLevel="0" collapsed="false">
      <c r="C567" s="13" t="n">
        <f aca="false">C566+1</f>
        <v>566</v>
      </c>
      <c r="D567" s="109" t="s">
        <v>23797</v>
      </c>
      <c r="E567" s="111" t="str">
        <f aca="false">FilterPrice!AM$4</f>
        <v/>
      </c>
      <c r="F567" s="24" t="str">
        <f aca="false">FilterPrice!AM$5</f>
        <v/>
      </c>
      <c r="G567" s="24" t="n">
        <f aca="false">FilterPrice!AM$6</f>
        <v>20</v>
      </c>
      <c r="H567" s="24" t="n">
        <f aca="false">FilterPrice!AM$7</f>
        <v>20</v>
      </c>
      <c r="I567" s="24" t="n">
        <f aca="false">FilterPrice!AM$8</f>
        <v>52</v>
      </c>
      <c r="J567" s="24" t="n">
        <f aca="false">FilterPrice!AM$9</f>
        <v>80</v>
      </c>
      <c r="K567" s="24" t="n">
        <f aca="false">AVERAGE(FilterPrice!AM$10:AM$11)</f>
        <v>120</v>
      </c>
      <c r="L567" s="24" t="n">
        <f aca="false">FilterPrice!AM$12</f>
        <v>46.25</v>
      </c>
      <c r="M567" s="24" t="n">
        <f aca="false">AVERAGE(FilterPrice!AM$13:AM$15)</f>
        <v>42.25</v>
      </c>
      <c r="N567" s="24" t="n">
        <f aca="false">AVERAGE(FilterPrice!AM$4:AM$15)</f>
        <v>58.5</v>
      </c>
      <c r="O567" s="24" t="n">
        <f aca="false">AVERAGE(FilterPrice!AM$16:AM$27)</f>
        <v>50.9587500890096</v>
      </c>
      <c r="P567" s="62" t="n">
        <f aca="false">AVERAGE(FilterPrice!AM$28:AM$40)</f>
        <v>44.3020469714434</v>
      </c>
    </row>
    <row r="568" customFormat="false" ht="12.75" hidden="false" customHeight="false" outlineLevel="0" collapsed="false">
      <c r="C568" s="13" t="n">
        <f aca="false">C567+1</f>
        <v>567</v>
      </c>
      <c r="D568" s="109" t="s">
        <v>23798</v>
      </c>
      <c r="E568" s="111" t="str">
        <f aca="false">FilterPrice!AN$4</f>
        <v/>
      </c>
      <c r="F568" s="24" t="str">
        <f aca="false">FilterPrice!AN$5</f>
        <v/>
      </c>
      <c r="G568" s="24" t="n">
        <f aca="false">FilterPrice!AN$6</f>
        <v>28</v>
      </c>
      <c r="H568" s="24" t="n">
        <f aca="false">FilterPrice!AN$7</f>
        <v>28</v>
      </c>
      <c r="I568" s="24" t="n">
        <f aca="false">FilterPrice!AN$8</f>
        <v>46.75</v>
      </c>
      <c r="J568" s="24" t="n">
        <f aca="false">FilterPrice!AN$9</f>
        <v>73.9999923706055</v>
      </c>
      <c r="K568" s="24" t="n">
        <f aca="false">AVERAGE(FilterPrice!AN$10:AN$11)</f>
        <v>117.25</v>
      </c>
      <c r="L568" s="24" t="n">
        <f aca="false">FilterPrice!AN$12</f>
        <v>43.2500038146973</v>
      </c>
      <c r="M568" s="24" t="n">
        <f aca="false">AVERAGE(FilterPrice!AN$13:AN$15)</f>
        <v>41.5</v>
      </c>
      <c r="N568" s="24" t="n">
        <f aca="false">AVERAGE(FilterPrice!AN$4:AN$15)</f>
        <v>57.8999996185303</v>
      </c>
      <c r="O568" s="24" t="n">
        <f aca="false">AVERAGE(FilterPrice!AN$16:AN$27)</f>
        <v>48.5617799758911</v>
      </c>
      <c r="P568" s="62" t="n">
        <f aca="false">AVERAGE(FilterPrice!AN$28:AN$40)</f>
        <v>43.6687636986757</v>
      </c>
    </row>
    <row r="569" customFormat="false" ht="12.75" hidden="false" customHeight="false" outlineLevel="0" collapsed="false">
      <c r="C569" s="13" t="n">
        <f aca="false">C568+1</f>
        <v>568</v>
      </c>
      <c r="D569" s="109" t="s">
        <v>23799</v>
      </c>
      <c r="E569" s="111" t="str">
        <f aca="false">FilterPrice!AO$4</f>
        <v/>
      </c>
      <c r="F569" s="24" t="str">
        <f aca="false">FilterPrice!AO$5</f>
        <v/>
      </c>
      <c r="G569" s="24" t="n">
        <f aca="false">FilterPrice!AO$6</f>
        <v>37.9969177246094</v>
      </c>
      <c r="H569" s="24" t="n">
        <f aca="false">FilterPrice!AO$7</f>
        <v>37.9969177246094</v>
      </c>
      <c r="I569" s="24" t="n">
        <f aca="false">FilterPrice!AO$8</f>
        <v>43.75</v>
      </c>
      <c r="J569" s="24" t="n">
        <f aca="false">FilterPrice!AO$9</f>
        <v>65.9999923706055</v>
      </c>
      <c r="K569" s="24" t="n">
        <f aca="false">AVERAGE(FilterPrice!AO$10:AO$11)</f>
        <v>101.25</v>
      </c>
      <c r="L569" s="24" t="n">
        <f aca="false">FilterPrice!AO$12</f>
        <v>41.7499961853027</v>
      </c>
      <c r="M569" s="24" t="n">
        <f aca="false">AVERAGE(FilterPrice!AO$13:AO$15)</f>
        <v>39.2730712890625</v>
      </c>
      <c r="N569" s="24" t="n">
        <f aca="false">AVERAGE(FilterPrice!AO$4:AO$15)</f>
        <v>54.7813037872314</v>
      </c>
      <c r="O569" s="24" t="n">
        <f aca="false">AVERAGE(FilterPrice!AO$16:AO$27)</f>
        <v>47.6955715815226</v>
      </c>
      <c r="P569" s="62" t="n">
        <f aca="false">AVERAGE(FilterPrice!AO$28:AO$40)</f>
        <v>45.4661644666623</v>
      </c>
    </row>
    <row r="570" customFormat="false" ht="12.75" hidden="false" customHeight="false" outlineLevel="0" collapsed="false">
      <c r="C570" s="13" t="n">
        <f aca="false">C569+1</f>
        <v>569</v>
      </c>
      <c r="D570" s="109" t="s">
        <v>23800</v>
      </c>
      <c r="E570" s="111" t="str">
        <f aca="false">FilterPrice!AP$4</f>
        <v/>
      </c>
      <c r="F570" s="24" t="str">
        <f aca="false">FilterPrice!AP$5</f>
        <v/>
      </c>
      <c r="G570" s="24" t="n">
        <f aca="false">FilterPrice!AP$6</f>
        <v>38</v>
      </c>
      <c r="H570" s="24" t="n">
        <f aca="false">FilterPrice!AP$7</f>
        <v>38</v>
      </c>
      <c r="I570" s="24" t="n">
        <f aca="false">FilterPrice!AP$8</f>
        <v>49.25</v>
      </c>
      <c r="J570" s="24" t="n">
        <f aca="false">FilterPrice!AP$9</f>
        <v>75.2499923706055</v>
      </c>
      <c r="K570" s="24" t="n">
        <f aca="false">AVERAGE(FilterPrice!AP$10:AP$11)</f>
        <v>117.75</v>
      </c>
      <c r="L570" s="24" t="n">
        <f aca="false">FilterPrice!AP$12</f>
        <v>51.7500038146973</v>
      </c>
      <c r="M570" s="24" t="n">
        <f aca="false">AVERAGE(FilterPrice!AP$13:AP$15)</f>
        <v>44.5</v>
      </c>
      <c r="N570" s="24" t="n">
        <f aca="false">AVERAGE(FilterPrice!AP$4:AP$15)</f>
        <v>62.1249996185303</v>
      </c>
      <c r="O570" s="24" t="n">
        <f aca="false">AVERAGE(FilterPrice!AP$16:AP$27)</f>
        <v>49.6034466425578</v>
      </c>
      <c r="P570" s="62" t="n">
        <f aca="false">AVERAGE(FilterPrice!AP$28:AP$40)</f>
        <v>44.5997733580761</v>
      </c>
    </row>
    <row r="571" customFormat="false" ht="12.75" hidden="false" customHeight="false" outlineLevel="0" collapsed="false">
      <c r="C571" s="13" t="n">
        <f aca="false">C570+1</f>
        <v>570</v>
      </c>
      <c r="D571" s="112" t="s">
        <v>23801</v>
      </c>
      <c r="E571" s="111" t="str">
        <f aca="false">FilterPrice!AQ$4</f>
        <v/>
      </c>
      <c r="F571" s="24" t="str">
        <f aca="false">FilterPrice!AQ$5</f>
        <v/>
      </c>
      <c r="G571" s="24" t="n">
        <f aca="false">FilterPrice!AQ$6</f>
        <v>30</v>
      </c>
      <c r="H571" s="24" t="n">
        <f aca="false">FilterPrice!AQ$7</f>
        <v>30</v>
      </c>
      <c r="I571" s="24" t="n">
        <f aca="false">FilterPrice!AQ$8</f>
        <v>43.75</v>
      </c>
      <c r="J571" s="24" t="n">
        <f aca="false">FilterPrice!AQ$9</f>
        <v>70.4999923706055</v>
      </c>
      <c r="K571" s="24" t="n">
        <f aca="false">AVERAGE(FilterPrice!AQ$10:AQ$11)</f>
        <v>112.75</v>
      </c>
      <c r="L571" s="24" t="n">
        <f aca="false">FilterPrice!AQ$12</f>
        <v>40.9999961853027</v>
      </c>
      <c r="M571" s="24" t="n">
        <f aca="false">AVERAGE(FilterPrice!AQ$13:AQ$15)</f>
        <v>40.5233319600423</v>
      </c>
      <c r="N571" s="24" t="n">
        <f aca="false">AVERAGE(FilterPrice!AQ$4:AQ$15)</f>
        <v>56.2319984436035</v>
      </c>
      <c r="O571" s="24" t="n">
        <f aca="false">AVERAGE(FilterPrice!AQ$16:AQ$27)</f>
        <v>47.1391124725342</v>
      </c>
      <c r="P571" s="62" t="n">
        <f aca="false">AVERAGE(FilterPrice!AQ$28:AQ$40)</f>
        <v>41.8342377677331</v>
      </c>
    </row>
    <row r="572" customFormat="false" ht="12.75" hidden="false" customHeight="false" outlineLevel="0" collapsed="false">
      <c r="C572" s="13" t="n">
        <f aca="false">C571+1</f>
        <v>571</v>
      </c>
      <c r="D572" s="109" t="s">
        <v>23802</v>
      </c>
      <c r="E572" s="111" t="str">
        <f aca="false">FilterPrice!AR$4</f>
        <v/>
      </c>
      <c r="F572" s="24" t="str">
        <f aca="false">FilterPrice!AR$5</f>
        <v/>
      </c>
      <c r="G572" s="24" t="n">
        <f aca="false">FilterPrice!AR$6</f>
        <v>38.5</v>
      </c>
      <c r="H572" s="24" t="n">
        <f aca="false">FilterPrice!AR$7</f>
        <v>38.5</v>
      </c>
      <c r="I572" s="24" t="n">
        <f aca="false">FilterPrice!AR$8</f>
        <v>55.75</v>
      </c>
      <c r="J572" s="24" t="n">
        <f aca="false">FilterPrice!AR$9</f>
        <v>82.5</v>
      </c>
      <c r="K572" s="24" t="n">
        <f aca="false">AVERAGE(FilterPrice!AR$10:AR$11)</f>
        <v>122.75</v>
      </c>
      <c r="L572" s="24" t="n">
        <f aca="false">FilterPrice!AR$12</f>
        <v>49.75</v>
      </c>
      <c r="M572" s="24" t="n">
        <f aca="false">AVERAGE(FilterPrice!AR$13:AR$15)</f>
        <v>45.75</v>
      </c>
      <c r="N572" s="24" t="n">
        <f aca="false">AVERAGE(FilterPrice!AR$4:AR$15)</f>
        <v>64.775</v>
      </c>
      <c r="O572" s="24" t="n">
        <f aca="false">AVERAGE(FilterPrice!AR$16:AR$27)</f>
        <v>52.0200001398722</v>
      </c>
      <c r="P572" s="62" t="n">
        <f aca="false">AVERAGE(FilterPrice!AR$28:AR$40)</f>
        <v>45.361758525555</v>
      </c>
    </row>
    <row r="573" customFormat="false" ht="12.75" hidden="false" customHeight="false" outlineLevel="0" collapsed="false">
      <c r="C573" s="13" t="n">
        <f aca="false">C572+1</f>
        <v>572</v>
      </c>
      <c r="D573" s="104" t="s">
        <v>23803</v>
      </c>
      <c r="E573" s="113" t="str">
        <f aca="false">FilterPrice!AS$4</f>
        <v/>
      </c>
      <c r="F573" s="65" t="str">
        <f aca="false">FilterPrice!AS$5</f>
        <v/>
      </c>
      <c r="G573" s="65" t="n">
        <f aca="false">FilterPrice!AS$6</f>
        <v>43.9999885559082</v>
      </c>
      <c r="H573" s="65" t="n">
        <f aca="false">FilterPrice!AS$7</f>
        <v>43.9999885559082</v>
      </c>
      <c r="I573" s="65" t="n">
        <f aca="false">FilterPrice!AS$8</f>
        <v>58.75</v>
      </c>
      <c r="J573" s="65" t="n">
        <f aca="false">FilterPrice!AS$9</f>
        <v>69</v>
      </c>
      <c r="K573" s="65" t="n">
        <f aca="false">AVERAGE(FilterPrice!AS$10:AS$11)</f>
        <v>93</v>
      </c>
      <c r="L573" s="65" t="n">
        <f aca="false">FilterPrice!AS$12</f>
        <v>55.5000038146973</v>
      </c>
      <c r="M573" s="65" t="n">
        <f aca="false">AVERAGE(FilterPrice!AS$13:AS$15)</f>
        <v>46.4833234151204</v>
      </c>
      <c r="N573" s="65" t="n">
        <f aca="false">AVERAGE(FilterPrice!AS$4:AS$15)</f>
        <v>59.6699951171875</v>
      </c>
      <c r="O573" s="65" t="n">
        <f aca="false">AVERAGE(FilterPrice!AS$16:AS$27)</f>
        <v>47.0866638819377</v>
      </c>
      <c r="P573" s="66" t="n">
        <f aca="false">AVERAGE(FilterPrice!AS$28:AS$40)</f>
        <v>44.4235231106098</v>
      </c>
    </row>
    <row r="574" customFormat="false" ht="12.75" hidden="false" customHeight="false" outlineLevel="0" collapsed="false">
      <c r="A574" s="13" t="n">
        <f aca="false">A561+1</f>
        <v>45</v>
      </c>
      <c r="B574" s="104" t="n">
        <f aca="false">FilterPrice!$A$1</f>
        <v>36981</v>
      </c>
      <c r="C574" s="13" t="n">
        <f aca="false">C573+1</f>
        <v>573</v>
      </c>
      <c r="D574" s="109" t="s">
        <v>23791</v>
      </c>
      <c r="E574" s="110" t="str">
        <f aca="false">FilterPrice!AG$4</f>
        <v/>
      </c>
      <c r="F574" s="59" t="str">
        <f aca="false">FilterPrice!AG$5</f>
        <v/>
      </c>
      <c r="G574" s="59" t="n">
        <f aca="false">FilterPrice!AG$6</f>
        <v>46</v>
      </c>
      <c r="H574" s="59" t="n">
        <f aca="false">FilterPrice!AG$7</f>
        <v>46</v>
      </c>
      <c r="I574" s="59" t="n">
        <f aca="false">FilterPrice!AG$8</f>
        <v>60.25</v>
      </c>
      <c r="J574" s="59" t="n">
        <f aca="false">FilterPrice!AG$9</f>
        <v>76.75</v>
      </c>
      <c r="K574" s="59" t="n">
        <f aca="false">AVERAGE(FilterPrice!AG$10:AG$11)</f>
        <v>112</v>
      </c>
      <c r="L574" s="59" t="n">
        <f aca="false">FilterPrice!AG$12</f>
        <v>59</v>
      </c>
      <c r="M574" s="59" t="n">
        <f aca="false">AVERAGE(FilterPrice!AG$13:AG$15)</f>
        <v>54.5</v>
      </c>
      <c r="N574" s="59" t="n">
        <f aca="false">AVERAGE(FilterPrice!AG$4:AG$15)</f>
        <v>67.55</v>
      </c>
      <c r="O574" s="59" t="n">
        <f aca="false">AVERAGE(FilterPrice!AG$16:AG$27)</f>
        <v>59.9375</v>
      </c>
      <c r="P574" s="60" t="n">
        <f aca="false">AVERAGE(FilterPrice!AG$28:AG$40)</f>
        <v>53.0955128205128</v>
      </c>
    </row>
    <row r="575" customFormat="false" ht="12.75" hidden="false" customHeight="false" outlineLevel="0" collapsed="false">
      <c r="C575" s="13" t="n">
        <f aca="false">C574+1</f>
        <v>574</v>
      </c>
      <c r="D575" s="109" t="s">
        <v>23792</v>
      </c>
      <c r="E575" s="111" t="str">
        <f aca="false">FilterPrice!AH$4</f>
        <v/>
      </c>
      <c r="F575" s="24" t="str">
        <f aca="false">FilterPrice!AH$5</f>
        <v/>
      </c>
      <c r="G575" s="24" t="n">
        <f aca="false">FilterPrice!AH$6</f>
        <v>33</v>
      </c>
      <c r="H575" s="24" t="n">
        <f aca="false">FilterPrice!AH$7</f>
        <v>33</v>
      </c>
      <c r="I575" s="24" t="n">
        <f aca="false">FilterPrice!AH$8</f>
        <v>48.25</v>
      </c>
      <c r="J575" s="24" t="n">
        <f aca="false">FilterPrice!AH$9</f>
        <v>74</v>
      </c>
      <c r="K575" s="24" t="n">
        <f aca="false">AVERAGE(FilterPrice!AH$10:AH$11)</f>
        <v>113.75</v>
      </c>
      <c r="L575" s="24" t="n">
        <f aca="false">FilterPrice!AH$12</f>
        <v>44</v>
      </c>
      <c r="M575" s="24" t="n">
        <f aca="false">AVERAGE(FilterPrice!AH$13:AH$15)</f>
        <v>40.9166666666667</v>
      </c>
      <c r="N575" s="24" t="n">
        <f aca="false">AVERAGE(FilterPrice!AH$4:AH$15)</f>
        <v>58.25</v>
      </c>
      <c r="O575" s="24" t="n">
        <f aca="false">AVERAGE(FilterPrice!AH$16:AH$27)</f>
        <v>50.25</v>
      </c>
      <c r="P575" s="62" t="n">
        <f aca="false">AVERAGE(FilterPrice!AH$28:AH$40)</f>
        <v>45.5446793116056</v>
      </c>
    </row>
    <row r="576" customFormat="false" ht="12.75" hidden="false" customHeight="false" outlineLevel="0" collapsed="false">
      <c r="C576" s="13" t="n">
        <f aca="false">C575+1</f>
        <v>575</v>
      </c>
      <c r="D576" s="109" t="s">
        <v>23793</v>
      </c>
      <c r="E576" s="111" t="str">
        <f aca="false">FilterPrice!AI$4</f>
        <v/>
      </c>
      <c r="F576" s="24" t="str">
        <f aca="false">FilterPrice!AI$5</f>
        <v/>
      </c>
      <c r="G576" s="24" t="n">
        <f aca="false">FilterPrice!AI$6</f>
        <v>51</v>
      </c>
      <c r="H576" s="24" t="n">
        <f aca="false">FilterPrice!AI$7</f>
        <v>51</v>
      </c>
      <c r="I576" s="24" t="n">
        <f aca="false">FilterPrice!AI$8</f>
        <v>58.5</v>
      </c>
      <c r="J576" s="24" t="n">
        <f aca="false">FilterPrice!AI$9</f>
        <v>76</v>
      </c>
      <c r="K576" s="24" t="n">
        <f aca="false">AVERAGE(FilterPrice!AI$10:AI$11)</f>
        <v>100.5</v>
      </c>
      <c r="L576" s="24" t="n">
        <f aca="false">FilterPrice!AI$12</f>
        <v>57</v>
      </c>
      <c r="M576" s="24" t="n">
        <f aca="false">AVERAGE(FilterPrice!AI$13:AI$15)</f>
        <v>55.75</v>
      </c>
      <c r="N576" s="24" t="n">
        <f aca="false">AVERAGE(FilterPrice!AI$4:AI$15)</f>
        <v>66.175</v>
      </c>
      <c r="O576" s="24" t="n">
        <f aca="false">AVERAGE(FilterPrice!AI$16:AI$27)</f>
        <v>58.2708333333333</v>
      </c>
      <c r="P576" s="62" t="n">
        <f aca="false">AVERAGE(FilterPrice!AI$28:AI$40)</f>
        <v>49.2141025641026</v>
      </c>
    </row>
    <row r="577" customFormat="false" ht="12.75" hidden="false" customHeight="false" outlineLevel="0" collapsed="false">
      <c r="C577" s="13" t="n">
        <f aca="false">C576+1</f>
        <v>576</v>
      </c>
      <c r="D577" s="109" t="s">
        <v>23794</v>
      </c>
      <c r="E577" s="111" t="str">
        <f aca="false">FilterPrice!AJ$4</f>
        <v/>
      </c>
      <c r="F577" s="24" t="str">
        <f aca="false">FilterPrice!AJ$5</f>
        <v/>
      </c>
      <c r="G577" s="24" t="n">
        <f aca="false">FilterPrice!AJ$6</f>
        <v>35.5</v>
      </c>
      <c r="H577" s="24" t="n">
        <f aca="false">FilterPrice!AJ$7</f>
        <v>35.5</v>
      </c>
      <c r="I577" s="24" t="n">
        <f aca="false">FilterPrice!AJ$8</f>
        <v>45</v>
      </c>
      <c r="J577" s="24" t="n">
        <f aca="false">FilterPrice!AJ$9</f>
        <v>56.25</v>
      </c>
      <c r="K577" s="24" t="n">
        <f aca="false">AVERAGE(FilterPrice!AJ$10:AJ$11)</f>
        <v>71</v>
      </c>
      <c r="L577" s="24" t="n">
        <f aca="false">FilterPrice!AJ$12</f>
        <v>44.5</v>
      </c>
      <c r="M577" s="24" t="n">
        <f aca="false">AVERAGE(FilterPrice!AJ$13:AJ$15)</f>
        <v>42.25</v>
      </c>
      <c r="N577" s="24" t="n">
        <f aca="false">AVERAGE(FilterPrice!AJ$4:AJ$15)</f>
        <v>48.55</v>
      </c>
      <c r="O577" s="24" t="n">
        <f aca="false">AVERAGE(FilterPrice!AJ$16:AJ$27)</f>
        <v>45</v>
      </c>
      <c r="P577" s="62" t="n">
        <f aca="false">AVERAGE(FilterPrice!AJ$28:AJ$40)</f>
        <v>41.199358974359</v>
      </c>
    </row>
    <row r="578" customFormat="false" ht="12.75" hidden="false" customHeight="false" outlineLevel="0" collapsed="false">
      <c r="C578" s="13" t="n">
        <f aca="false">C577+1</f>
        <v>577</v>
      </c>
      <c r="D578" s="109" t="s">
        <v>23795</v>
      </c>
      <c r="E578" s="111" t="str">
        <f aca="false">FilterPrice!AK$4</f>
        <v/>
      </c>
      <c r="F578" s="24" t="str">
        <f aca="false">FilterPrice!AK$5</f>
        <v/>
      </c>
      <c r="G578" s="24" t="n">
        <f aca="false">FilterPrice!AK$6</f>
        <v>33</v>
      </c>
      <c r="H578" s="24" t="n">
        <f aca="false">FilterPrice!AK$7</f>
        <v>33</v>
      </c>
      <c r="I578" s="24" t="n">
        <f aca="false">FilterPrice!AK$8</f>
        <v>48.25</v>
      </c>
      <c r="J578" s="24" t="n">
        <f aca="false">FilterPrice!AK$9</f>
        <v>74</v>
      </c>
      <c r="K578" s="24" t="n">
        <f aca="false">AVERAGE(FilterPrice!AK$10:AK$11)</f>
        <v>114</v>
      </c>
      <c r="L578" s="24" t="n">
        <f aca="false">FilterPrice!AK$12</f>
        <v>46</v>
      </c>
      <c r="M578" s="24" t="n">
        <f aca="false">AVERAGE(FilterPrice!AK$13:AK$15)</f>
        <v>42</v>
      </c>
      <c r="N578" s="24" t="n">
        <f aca="false">AVERAGE(FilterPrice!AK$4:AK$15)</f>
        <v>58.825</v>
      </c>
      <c r="O578" s="24" t="n">
        <f aca="false">AVERAGE(FilterPrice!AK$16:AK$27)</f>
        <v>50.7291666666667</v>
      </c>
      <c r="P578" s="62" t="n">
        <f aca="false">AVERAGE(FilterPrice!AK$28:AK$40)</f>
        <v>43.2708333333333</v>
      </c>
    </row>
    <row r="579" customFormat="false" ht="12.75" hidden="false" customHeight="false" outlineLevel="0" collapsed="false">
      <c r="C579" s="13" t="n">
        <f aca="false">C578+1</f>
        <v>578</v>
      </c>
      <c r="D579" s="109" t="s">
        <v>23796</v>
      </c>
      <c r="E579" s="111" t="str">
        <f aca="false">FilterPrice!AL$4</f>
        <v/>
      </c>
      <c r="F579" s="24" t="str">
        <f aca="false">FilterPrice!AL$5</f>
        <v/>
      </c>
      <c r="G579" s="24" t="n">
        <f aca="false">FilterPrice!AL$6</f>
        <v>55</v>
      </c>
      <c r="H579" s="24" t="n">
        <f aca="false">FilterPrice!AL$7</f>
        <v>55</v>
      </c>
      <c r="I579" s="24" t="n">
        <f aca="false">FilterPrice!AL$8</f>
        <v>67.25</v>
      </c>
      <c r="J579" s="24" t="n">
        <f aca="false">FilterPrice!AL$9</f>
        <v>86.5</v>
      </c>
      <c r="K579" s="24" t="n">
        <f aca="false">AVERAGE(FilterPrice!AL$10:AL$11)</f>
        <v>127.75</v>
      </c>
      <c r="L579" s="24" t="n">
        <f aca="false">FilterPrice!AL$12</f>
        <v>64.75</v>
      </c>
      <c r="M579" s="24" t="n">
        <f aca="false">AVERAGE(FilterPrice!AL$13:AL$15)</f>
        <v>59.5</v>
      </c>
      <c r="N579" s="24" t="n">
        <f aca="false">AVERAGE(FilterPrice!AL$4:AL$15)</f>
        <v>76.25</v>
      </c>
      <c r="O579" s="24" t="n">
        <f aca="false">AVERAGE(FilterPrice!AL$16:AL$27)</f>
        <v>68.375</v>
      </c>
      <c r="P579" s="62" t="n">
        <f aca="false">AVERAGE(FilterPrice!AL$28:AL$40)</f>
        <v>62.2366025641026</v>
      </c>
    </row>
    <row r="580" customFormat="false" ht="12.75" hidden="false" customHeight="false" outlineLevel="0" collapsed="false">
      <c r="C580" s="13" t="n">
        <f aca="false">C579+1</f>
        <v>579</v>
      </c>
      <c r="D580" s="109" t="s">
        <v>23797</v>
      </c>
      <c r="E580" s="111" t="str">
        <f aca="false">FilterPrice!AM$4</f>
        <v/>
      </c>
      <c r="F580" s="24" t="str">
        <f aca="false">FilterPrice!AM$5</f>
        <v/>
      </c>
      <c r="G580" s="24" t="n">
        <f aca="false">FilterPrice!AM$6</f>
        <v>20</v>
      </c>
      <c r="H580" s="24" t="n">
        <f aca="false">FilterPrice!AM$7</f>
        <v>20</v>
      </c>
      <c r="I580" s="24" t="n">
        <f aca="false">FilterPrice!AM$8</f>
        <v>52</v>
      </c>
      <c r="J580" s="24" t="n">
        <f aca="false">FilterPrice!AM$9</f>
        <v>80</v>
      </c>
      <c r="K580" s="24" t="n">
        <f aca="false">AVERAGE(FilterPrice!AM$10:AM$11)</f>
        <v>120</v>
      </c>
      <c r="L580" s="24" t="n">
        <f aca="false">FilterPrice!AM$12</f>
        <v>46.25</v>
      </c>
      <c r="M580" s="24" t="n">
        <f aca="false">AVERAGE(FilterPrice!AM$13:AM$15)</f>
        <v>42.25</v>
      </c>
      <c r="N580" s="24" t="n">
        <f aca="false">AVERAGE(FilterPrice!AM$4:AM$15)</f>
        <v>58.5</v>
      </c>
      <c r="O580" s="24" t="n">
        <f aca="false">AVERAGE(FilterPrice!AM$16:AM$27)</f>
        <v>50.9587500890096</v>
      </c>
      <c r="P580" s="62" t="n">
        <f aca="false">AVERAGE(FilterPrice!AM$28:AM$40)</f>
        <v>44.3020469714434</v>
      </c>
    </row>
    <row r="581" customFormat="false" ht="12.75" hidden="false" customHeight="false" outlineLevel="0" collapsed="false">
      <c r="C581" s="13" t="n">
        <f aca="false">C580+1</f>
        <v>580</v>
      </c>
      <c r="D581" s="109" t="s">
        <v>23798</v>
      </c>
      <c r="E581" s="111" t="str">
        <f aca="false">FilterPrice!AN$4</f>
        <v/>
      </c>
      <c r="F581" s="24" t="str">
        <f aca="false">FilterPrice!AN$5</f>
        <v/>
      </c>
      <c r="G581" s="24" t="n">
        <f aca="false">FilterPrice!AN$6</f>
        <v>28</v>
      </c>
      <c r="H581" s="24" t="n">
        <f aca="false">FilterPrice!AN$7</f>
        <v>28</v>
      </c>
      <c r="I581" s="24" t="n">
        <f aca="false">FilterPrice!AN$8</f>
        <v>46.75</v>
      </c>
      <c r="J581" s="24" t="n">
        <f aca="false">FilterPrice!AN$9</f>
        <v>73.9999923706055</v>
      </c>
      <c r="K581" s="24" t="n">
        <f aca="false">AVERAGE(FilterPrice!AN$10:AN$11)</f>
        <v>117.25</v>
      </c>
      <c r="L581" s="24" t="n">
        <f aca="false">FilterPrice!AN$12</f>
        <v>43.2500038146973</v>
      </c>
      <c r="M581" s="24" t="n">
        <f aca="false">AVERAGE(FilterPrice!AN$13:AN$15)</f>
        <v>41.5</v>
      </c>
      <c r="N581" s="24" t="n">
        <f aca="false">AVERAGE(FilterPrice!AN$4:AN$15)</f>
        <v>57.8999996185303</v>
      </c>
      <c r="O581" s="24" t="n">
        <f aca="false">AVERAGE(FilterPrice!AN$16:AN$27)</f>
        <v>48.5617799758911</v>
      </c>
      <c r="P581" s="62" t="n">
        <f aca="false">AVERAGE(FilterPrice!AN$28:AN$40)</f>
        <v>43.6687636986757</v>
      </c>
    </row>
    <row r="582" customFormat="false" ht="12.75" hidden="false" customHeight="false" outlineLevel="0" collapsed="false">
      <c r="C582" s="13" t="n">
        <f aca="false">C581+1</f>
        <v>581</v>
      </c>
      <c r="D582" s="109" t="s">
        <v>23799</v>
      </c>
      <c r="E582" s="111" t="str">
        <f aca="false">FilterPrice!AO$4</f>
        <v/>
      </c>
      <c r="F582" s="24" t="str">
        <f aca="false">FilterPrice!AO$5</f>
        <v/>
      </c>
      <c r="G582" s="24" t="n">
        <f aca="false">FilterPrice!AO$6</f>
        <v>37.9969177246094</v>
      </c>
      <c r="H582" s="24" t="n">
        <f aca="false">FilterPrice!AO$7</f>
        <v>37.9969177246094</v>
      </c>
      <c r="I582" s="24" t="n">
        <f aca="false">FilterPrice!AO$8</f>
        <v>43.75</v>
      </c>
      <c r="J582" s="24" t="n">
        <f aca="false">FilterPrice!AO$9</f>
        <v>65.9999923706055</v>
      </c>
      <c r="K582" s="24" t="n">
        <f aca="false">AVERAGE(FilterPrice!AO$10:AO$11)</f>
        <v>101.25</v>
      </c>
      <c r="L582" s="24" t="n">
        <f aca="false">FilterPrice!AO$12</f>
        <v>41.7499961853027</v>
      </c>
      <c r="M582" s="24" t="n">
        <f aca="false">AVERAGE(FilterPrice!AO$13:AO$15)</f>
        <v>39.2730712890625</v>
      </c>
      <c r="N582" s="24" t="n">
        <f aca="false">AVERAGE(FilterPrice!AO$4:AO$15)</f>
        <v>54.7813037872314</v>
      </c>
      <c r="O582" s="24" t="n">
        <f aca="false">AVERAGE(FilterPrice!AO$16:AO$27)</f>
        <v>47.6955715815226</v>
      </c>
      <c r="P582" s="62" t="n">
        <f aca="false">AVERAGE(FilterPrice!AO$28:AO$40)</f>
        <v>45.4661644666623</v>
      </c>
    </row>
    <row r="583" customFormat="false" ht="12.75" hidden="false" customHeight="false" outlineLevel="0" collapsed="false">
      <c r="C583" s="13" t="n">
        <f aca="false">C582+1</f>
        <v>582</v>
      </c>
      <c r="D583" s="109" t="s">
        <v>23800</v>
      </c>
      <c r="E583" s="111" t="str">
        <f aca="false">FilterPrice!AP$4</f>
        <v/>
      </c>
      <c r="F583" s="24" t="str">
        <f aca="false">FilterPrice!AP$5</f>
        <v/>
      </c>
      <c r="G583" s="24" t="n">
        <f aca="false">FilterPrice!AP$6</f>
        <v>38</v>
      </c>
      <c r="H583" s="24" t="n">
        <f aca="false">FilterPrice!AP$7</f>
        <v>38</v>
      </c>
      <c r="I583" s="24" t="n">
        <f aca="false">FilterPrice!AP$8</f>
        <v>49.25</v>
      </c>
      <c r="J583" s="24" t="n">
        <f aca="false">FilterPrice!AP$9</f>
        <v>75.2499923706055</v>
      </c>
      <c r="K583" s="24" t="n">
        <f aca="false">AVERAGE(FilterPrice!AP$10:AP$11)</f>
        <v>117.75</v>
      </c>
      <c r="L583" s="24" t="n">
        <f aca="false">FilterPrice!AP$12</f>
        <v>51.7500038146973</v>
      </c>
      <c r="M583" s="24" t="n">
        <f aca="false">AVERAGE(FilterPrice!AP$13:AP$15)</f>
        <v>44.5</v>
      </c>
      <c r="N583" s="24" t="n">
        <f aca="false">AVERAGE(FilterPrice!AP$4:AP$15)</f>
        <v>62.1249996185303</v>
      </c>
      <c r="O583" s="24" t="n">
        <f aca="false">AVERAGE(FilterPrice!AP$16:AP$27)</f>
        <v>49.6034466425578</v>
      </c>
      <c r="P583" s="62" t="n">
        <f aca="false">AVERAGE(FilterPrice!AP$28:AP$40)</f>
        <v>44.5997733580761</v>
      </c>
    </row>
    <row r="584" customFormat="false" ht="12.75" hidden="false" customHeight="false" outlineLevel="0" collapsed="false">
      <c r="C584" s="13" t="n">
        <f aca="false">C583+1</f>
        <v>583</v>
      </c>
      <c r="D584" s="112" t="s">
        <v>23801</v>
      </c>
      <c r="E584" s="111" t="str">
        <f aca="false">FilterPrice!AQ$4</f>
        <v/>
      </c>
      <c r="F584" s="24" t="str">
        <f aca="false">FilterPrice!AQ$5</f>
        <v/>
      </c>
      <c r="G584" s="24" t="n">
        <f aca="false">FilterPrice!AQ$6</f>
        <v>30</v>
      </c>
      <c r="H584" s="24" t="n">
        <f aca="false">FilterPrice!AQ$7</f>
        <v>30</v>
      </c>
      <c r="I584" s="24" t="n">
        <f aca="false">FilterPrice!AQ$8</f>
        <v>43.75</v>
      </c>
      <c r="J584" s="24" t="n">
        <f aca="false">FilterPrice!AQ$9</f>
        <v>70.4999923706055</v>
      </c>
      <c r="K584" s="24" t="n">
        <f aca="false">AVERAGE(FilterPrice!AQ$10:AQ$11)</f>
        <v>112.75</v>
      </c>
      <c r="L584" s="24" t="n">
        <f aca="false">FilterPrice!AQ$12</f>
        <v>40.9999961853027</v>
      </c>
      <c r="M584" s="24" t="n">
        <f aca="false">AVERAGE(FilterPrice!AQ$13:AQ$15)</f>
        <v>40.5233319600423</v>
      </c>
      <c r="N584" s="24" t="n">
        <f aca="false">AVERAGE(FilterPrice!AQ$4:AQ$15)</f>
        <v>56.2319984436035</v>
      </c>
      <c r="O584" s="24" t="n">
        <f aca="false">AVERAGE(FilterPrice!AQ$16:AQ$27)</f>
        <v>47.1391124725342</v>
      </c>
      <c r="P584" s="62" t="n">
        <f aca="false">AVERAGE(FilterPrice!AQ$28:AQ$40)</f>
        <v>41.8342377677331</v>
      </c>
    </row>
    <row r="585" customFormat="false" ht="12.75" hidden="false" customHeight="false" outlineLevel="0" collapsed="false">
      <c r="C585" s="13" t="n">
        <f aca="false">C584+1</f>
        <v>584</v>
      </c>
      <c r="D585" s="109" t="s">
        <v>23802</v>
      </c>
      <c r="E585" s="111" t="str">
        <f aca="false">FilterPrice!AR$4</f>
        <v/>
      </c>
      <c r="F585" s="24" t="str">
        <f aca="false">FilterPrice!AR$5</f>
        <v/>
      </c>
      <c r="G585" s="24" t="n">
        <f aca="false">FilterPrice!AR$6</f>
        <v>38.5</v>
      </c>
      <c r="H585" s="24" t="n">
        <f aca="false">FilterPrice!AR$7</f>
        <v>38.5</v>
      </c>
      <c r="I585" s="24" t="n">
        <f aca="false">FilterPrice!AR$8</f>
        <v>55.75</v>
      </c>
      <c r="J585" s="24" t="n">
        <f aca="false">FilterPrice!AR$9</f>
        <v>82.5</v>
      </c>
      <c r="K585" s="24" t="n">
        <f aca="false">AVERAGE(FilterPrice!AR$10:AR$11)</f>
        <v>122.75</v>
      </c>
      <c r="L585" s="24" t="n">
        <f aca="false">FilterPrice!AR$12</f>
        <v>49.75</v>
      </c>
      <c r="M585" s="24" t="n">
        <f aca="false">AVERAGE(FilterPrice!AR$13:AR$15)</f>
        <v>45.75</v>
      </c>
      <c r="N585" s="24" t="n">
        <f aca="false">AVERAGE(FilterPrice!AR$4:AR$15)</f>
        <v>64.775</v>
      </c>
      <c r="O585" s="24" t="n">
        <f aca="false">AVERAGE(FilterPrice!AR$16:AR$27)</f>
        <v>52.0200001398722</v>
      </c>
      <c r="P585" s="62" t="n">
        <f aca="false">AVERAGE(FilterPrice!AR$28:AR$40)</f>
        <v>45.361758525555</v>
      </c>
    </row>
    <row r="586" customFormat="false" ht="12.75" hidden="false" customHeight="false" outlineLevel="0" collapsed="false">
      <c r="C586" s="13" t="n">
        <f aca="false">C585+1</f>
        <v>585</v>
      </c>
      <c r="D586" s="104" t="s">
        <v>23803</v>
      </c>
      <c r="E586" s="113" t="str">
        <f aca="false">FilterPrice!AS$4</f>
        <v/>
      </c>
      <c r="F586" s="65" t="str">
        <f aca="false">FilterPrice!AS$5</f>
        <v/>
      </c>
      <c r="G586" s="65" t="n">
        <f aca="false">FilterPrice!AS$6</f>
        <v>43.9999885559082</v>
      </c>
      <c r="H586" s="65" t="n">
        <f aca="false">FilterPrice!AS$7</f>
        <v>43.9999885559082</v>
      </c>
      <c r="I586" s="65" t="n">
        <f aca="false">FilterPrice!AS$8</f>
        <v>58.75</v>
      </c>
      <c r="J586" s="65" t="n">
        <f aca="false">FilterPrice!AS$9</f>
        <v>69</v>
      </c>
      <c r="K586" s="65" t="n">
        <f aca="false">AVERAGE(FilterPrice!AS$10:AS$11)</f>
        <v>93</v>
      </c>
      <c r="L586" s="65" t="n">
        <f aca="false">FilterPrice!AS$12</f>
        <v>55.5000038146973</v>
      </c>
      <c r="M586" s="65" t="n">
        <f aca="false">AVERAGE(FilterPrice!AS$13:AS$15)</f>
        <v>46.4833234151204</v>
      </c>
      <c r="N586" s="65" t="n">
        <f aca="false">AVERAGE(FilterPrice!AS$4:AS$15)</f>
        <v>59.6699951171875</v>
      </c>
      <c r="O586" s="65" t="n">
        <f aca="false">AVERAGE(FilterPrice!AS$16:AS$27)</f>
        <v>47.0866638819377</v>
      </c>
      <c r="P586" s="66" t="n">
        <f aca="false">AVERAGE(FilterPrice!AS$28:AS$40)</f>
        <v>44.4235231106098</v>
      </c>
    </row>
    <row r="587" customFormat="false" ht="12.75" hidden="false" customHeight="false" outlineLevel="0" collapsed="false">
      <c r="A587" s="13" t="n">
        <f aca="false">A574+1</f>
        <v>46</v>
      </c>
      <c r="B587" s="104" t="n">
        <f aca="false">FilterPrice!$A$1</f>
        <v>36981</v>
      </c>
      <c r="C587" s="13" t="n">
        <f aca="false">C586+1</f>
        <v>586</v>
      </c>
      <c r="D587" s="109" t="s">
        <v>23791</v>
      </c>
      <c r="E587" s="110" t="str">
        <f aca="false">FilterPrice!AG$4</f>
        <v/>
      </c>
      <c r="F587" s="59" t="str">
        <f aca="false">FilterPrice!AG$5</f>
        <v/>
      </c>
      <c r="G587" s="59" t="n">
        <f aca="false">FilterPrice!AG$6</f>
        <v>46</v>
      </c>
      <c r="H587" s="59" t="n">
        <f aca="false">FilterPrice!AG$7</f>
        <v>46</v>
      </c>
      <c r="I587" s="59" t="n">
        <f aca="false">FilterPrice!AG$8</f>
        <v>60.25</v>
      </c>
      <c r="J587" s="59" t="n">
        <f aca="false">FilterPrice!AG$9</f>
        <v>76.75</v>
      </c>
      <c r="K587" s="59" t="n">
        <f aca="false">AVERAGE(FilterPrice!AG$10:AG$11)</f>
        <v>112</v>
      </c>
      <c r="L587" s="59" t="n">
        <f aca="false">FilterPrice!AG$12</f>
        <v>59</v>
      </c>
      <c r="M587" s="59" t="n">
        <f aca="false">AVERAGE(FilterPrice!AG$13:AG$15)</f>
        <v>54.5</v>
      </c>
      <c r="N587" s="59" t="n">
        <f aca="false">AVERAGE(FilterPrice!AG$4:AG$15)</f>
        <v>67.55</v>
      </c>
      <c r="O587" s="59" t="n">
        <f aca="false">AVERAGE(FilterPrice!AG$16:AG$27)</f>
        <v>59.9375</v>
      </c>
      <c r="P587" s="60" t="n">
        <f aca="false">AVERAGE(FilterPrice!AG$28:AG$40)</f>
        <v>53.0955128205128</v>
      </c>
    </row>
    <row r="588" customFormat="false" ht="12.75" hidden="false" customHeight="false" outlineLevel="0" collapsed="false">
      <c r="C588" s="13" t="n">
        <f aca="false">C587+1</f>
        <v>587</v>
      </c>
      <c r="D588" s="109" t="s">
        <v>23792</v>
      </c>
      <c r="E588" s="111" t="str">
        <f aca="false">FilterPrice!AH$4</f>
        <v/>
      </c>
      <c r="F588" s="24" t="str">
        <f aca="false">FilterPrice!AH$5</f>
        <v/>
      </c>
      <c r="G588" s="24" t="n">
        <f aca="false">FilterPrice!AH$6</f>
        <v>33</v>
      </c>
      <c r="H588" s="24" t="n">
        <f aca="false">FilterPrice!AH$7</f>
        <v>33</v>
      </c>
      <c r="I588" s="24" t="n">
        <f aca="false">FilterPrice!AH$8</f>
        <v>48.25</v>
      </c>
      <c r="J588" s="24" t="n">
        <f aca="false">FilterPrice!AH$9</f>
        <v>74</v>
      </c>
      <c r="K588" s="24" t="n">
        <f aca="false">AVERAGE(FilterPrice!AH$10:AH$11)</f>
        <v>113.75</v>
      </c>
      <c r="L588" s="24" t="n">
        <f aca="false">FilterPrice!AH$12</f>
        <v>44</v>
      </c>
      <c r="M588" s="24" t="n">
        <f aca="false">AVERAGE(FilterPrice!AH$13:AH$15)</f>
        <v>40.9166666666667</v>
      </c>
      <c r="N588" s="24" t="n">
        <f aca="false">AVERAGE(FilterPrice!AH$4:AH$15)</f>
        <v>58.25</v>
      </c>
      <c r="O588" s="24" t="n">
        <f aca="false">AVERAGE(FilterPrice!AH$16:AH$27)</f>
        <v>50.25</v>
      </c>
      <c r="P588" s="62" t="n">
        <f aca="false">AVERAGE(FilterPrice!AH$28:AH$40)</f>
        <v>45.5446793116056</v>
      </c>
    </row>
    <row r="589" customFormat="false" ht="12.75" hidden="false" customHeight="false" outlineLevel="0" collapsed="false">
      <c r="C589" s="13" t="n">
        <f aca="false">C588+1</f>
        <v>588</v>
      </c>
      <c r="D589" s="109" t="s">
        <v>23793</v>
      </c>
      <c r="E589" s="111" t="str">
        <f aca="false">FilterPrice!AI$4</f>
        <v/>
      </c>
      <c r="F589" s="24" t="str">
        <f aca="false">FilterPrice!AI$5</f>
        <v/>
      </c>
      <c r="G589" s="24" t="n">
        <f aca="false">FilterPrice!AI$6</f>
        <v>51</v>
      </c>
      <c r="H589" s="24" t="n">
        <f aca="false">FilterPrice!AI$7</f>
        <v>51</v>
      </c>
      <c r="I589" s="24" t="n">
        <f aca="false">FilterPrice!AI$8</f>
        <v>58.5</v>
      </c>
      <c r="J589" s="24" t="n">
        <f aca="false">FilterPrice!AI$9</f>
        <v>76</v>
      </c>
      <c r="K589" s="24" t="n">
        <f aca="false">AVERAGE(FilterPrice!AI$10:AI$11)</f>
        <v>100.5</v>
      </c>
      <c r="L589" s="24" t="n">
        <f aca="false">FilterPrice!AI$12</f>
        <v>57</v>
      </c>
      <c r="M589" s="24" t="n">
        <f aca="false">AVERAGE(FilterPrice!AI$13:AI$15)</f>
        <v>55.75</v>
      </c>
      <c r="N589" s="24" t="n">
        <f aca="false">AVERAGE(FilterPrice!AI$4:AI$15)</f>
        <v>66.175</v>
      </c>
      <c r="O589" s="24" t="n">
        <f aca="false">AVERAGE(FilterPrice!AI$16:AI$27)</f>
        <v>58.2708333333333</v>
      </c>
      <c r="P589" s="62" t="n">
        <f aca="false">AVERAGE(FilterPrice!AI$28:AI$40)</f>
        <v>49.2141025641026</v>
      </c>
    </row>
    <row r="590" customFormat="false" ht="12.75" hidden="false" customHeight="false" outlineLevel="0" collapsed="false">
      <c r="C590" s="13" t="n">
        <f aca="false">C589+1</f>
        <v>589</v>
      </c>
      <c r="D590" s="109" t="s">
        <v>23794</v>
      </c>
      <c r="E590" s="111" t="str">
        <f aca="false">FilterPrice!AJ$4</f>
        <v/>
      </c>
      <c r="F590" s="24" t="str">
        <f aca="false">FilterPrice!AJ$5</f>
        <v/>
      </c>
      <c r="G590" s="24" t="n">
        <f aca="false">FilterPrice!AJ$6</f>
        <v>35.5</v>
      </c>
      <c r="H590" s="24" t="n">
        <f aca="false">FilterPrice!AJ$7</f>
        <v>35.5</v>
      </c>
      <c r="I590" s="24" t="n">
        <f aca="false">FilterPrice!AJ$8</f>
        <v>45</v>
      </c>
      <c r="J590" s="24" t="n">
        <f aca="false">FilterPrice!AJ$9</f>
        <v>56.25</v>
      </c>
      <c r="K590" s="24" t="n">
        <f aca="false">AVERAGE(FilterPrice!AJ$10:AJ$11)</f>
        <v>71</v>
      </c>
      <c r="L590" s="24" t="n">
        <f aca="false">FilterPrice!AJ$12</f>
        <v>44.5</v>
      </c>
      <c r="M590" s="24" t="n">
        <f aca="false">AVERAGE(FilterPrice!AJ$13:AJ$15)</f>
        <v>42.25</v>
      </c>
      <c r="N590" s="24" t="n">
        <f aca="false">AVERAGE(FilterPrice!AJ$4:AJ$15)</f>
        <v>48.55</v>
      </c>
      <c r="O590" s="24" t="n">
        <f aca="false">AVERAGE(FilterPrice!AJ$16:AJ$27)</f>
        <v>45</v>
      </c>
      <c r="P590" s="62" t="n">
        <f aca="false">AVERAGE(FilterPrice!AJ$28:AJ$40)</f>
        <v>41.199358974359</v>
      </c>
    </row>
    <row r="591" customFormat="false" ht="12.75" hidden="false" customHeight="false" outlineLevel="0" collapsed="false">
      <c r="C591" s="13" t="n">
        <f aca="false">C590+1</f>
        <v>590</v>
      </c>
      <c r="D591" s="109" t="s">
        <v>23795</v>
      </c>
      <c r="E591" s="111" t="str">
        <f aca="false">FilterPrice!AK$4</f>
        <v/>
      </c>
      <c r="F591" s="24" t="str">
        <f aca="false">FilterPrice!AK$5</f>
        <v/>
      </c>
      <c r="G591" s="24" t="n">
        <f aca="false">FilterPrice!AK$6</f>
        <v>33</v>
      </c>
      <c r="H591" s="24" t="n">
        <f aca="false">FilterPrice!AK$7</f>
        <v>33</v>
      </c>
      <c r="I591" s="24" t="n">
        <f aca="false">FilterPrice!AK$8</f>
        <v>48.25</v>
      </c>
      <c r="J591" s="24" t="n">
        <f aca="false">FilterPrice!AK$9</f>
        <v>74</v>
      </c>
      <c r="K591" s="24" t="n">
        <f aca="false">AVERAGE(FilterPrice!AK$10:AK$11)</f>
        <v>114</v>
      </c>
      <c r="L591" s="24" t="n">
        <f aca="false">FilterPrice!AK$12</f>
        <v>46</v>
      </c>
      <c r="M591" s="24" t="n">
        <f aca="false">AVERAGE(FilterPrice!AK$13:AK$15)</f>
        <v>42</v>
      </c>
      <c r="N591" s="24" t="n">
        <f aca="false">AVERAGE(FilterPrice!AK$4:AK$15)</f>
        <v>58.825</v>
      </c>
      <c r="O591" s="24" t="n">
        <f aca="false">AVERAGE(FilterPrice!AK$16:AK$27)</f>
        <v>50.7291666666667</v>
      </c>
      <c r="P591" s="62" t="n">
        <f aca="false">AVERAGE(FilterPrice!AK$28:AK$40)</f>
        <v>43.2708333333333</v>
      </c>
    </row>
    <row r="592" customFormat="false" ht="12.75" hidden="false" customHeight="false" outlineLevel="0" collapsed="false">
      <c r="C592" s="13" t="n">
        <f aca="false">C591+1</f>
        <v>591</v>
      </c>
      <c r="D592" s="109" t="s">
        <v>23796</v>
      </c>
      <c r="E592" s="111" t="str">
        <f aca="false">FilterPrice!AL$4</f>
        <v/>
      </c>
      <c r="F592" s="24" t="str">
        <f aca="false">FilterPrice!AL$5</f>
        <v/>
      </c>
      <c r="G592" s="24" t="n">
        <f aca="false">FilterPrice!AL$6</f>
        <v>55</v>
      </c>
      <c r="H592" s="24" t="n">
        <f aca="false">FilterPrice!AL$7</f>
        <v>55</v>
      </c>
      <c r="I592" s="24" t="n">
        <f aca="false">FilterPrice!AL$8</f>
        <v>67.25</v>
      </c>
      <c r="J592" s="24" t="n">
        <f aca="false">FilterPrice!AL$9</f>
        <v>86.5</v>
      </c>
      <c r="K592" s="24" t="n">
        <f aca="false">AVERAGE(FilterPrice!AL$10:AL$11)</f>
        <v>127.75</v>
      </c>
      <c r="L592" s="24" t="n">
        <f aca="false">FilterPrice!AL$12</f>
        <v>64.75</v>
      </c>
      <c r="M592" s="24" t="n">
        <f aca="false">AVERAGE(FilterPrice!AL$13:AL$15)</f>
        <v>59.5</v>
      </c>
      <c r="N592" s="24" t="n">
        <f aca="false">AVERAGE(FilterPrice!AL$4:AL$15)</f>
        <v>76.25</v>
      </c>
      <c r="O592" s="24" t="n">
        <f aca="false">AVERAGE(FilterPrice!AL$16:AL$27)</f>
        <v>68.375</v>
      </c>
      <c r="P592" s="62" t="n">
        <f aca="false">AVERAGE(FilterPrice!AL$28:AL$40)</f>
        <v>62.2366025641026</v>
      </c>
    </row>
    <row r="593" customFormat="false" ht="12.75" hidden="false" customHeight="false" outlineLevel="0" collapsed="false">
      <c r="C593" s="13" t="n">
        <f aca="false">C592+1</f>
        <v>592</v>
      </c>
      <c r="D593" s="109" t="s">
        <v>23797</v>
      </c>
      <c r="E593" s="111" t="str">
        <f aca="false">FilterPrice!AM$4</f>
        <v/>
      </c>
      <c r="F593" s="24" t="str">
        <f aca="false">FilterPrice!AM$5</f>
        <v/>
      </c>
      <c r="G593" s="24" t="n">
        <f aca="false">FilterPrice!AM$6</f>
        <v>20</v>
      </c>
      <c r="H593" s="24" t="n">
        <f aca="false">FilterPrice!AM$7</f>
        <v>20</v>
      </c>
      <c r="I593" s="24" t="n">
        <f aca="false">FilterPrice!AM$8</f>
        <v>52</v>
      </c>
      <c r="J593" s="24" t="n">
        <f aca="false">FilterPrice!AM$9</f>
        <v>80</v>
      </c>
      <c r="K593" s="24" t="n">
        <f aca="false">AVERAGE(FilterPrice!AM$10:AM$11)</f>
        <v>120</v>
      </c>
      <c r="L593" s="24" t="n">
        <f aca="false">FilterPrice!AM$12</f>
        <v>46.25</v>
      </c>
      <c r="M593" s="24" t="n">
        <f aca="false">AVERAGE(FilterPrice!AM$13:AM$15)</f>
        <v>42.25</v>
      </c>
      <c r="N593" s="24" t="n">
        <f aca="false">AVERAGE(FilterPrice!AM$4:AM$15)</f>
        <v>58.5</v>
      </c>
      <c r="O593" s="24" t="n">
        <f aca="false">AVERAGE(FilterPrice!AM$16:AM$27)</f>
        <v>50.9587500890096</v>
      </c>
      <c r="P593" s="62" t="n">
        <f aca="false">AVERAGE(FilterPrice!AM$28:AM$40)</f>
        <v>44.3020469714434</v>
      </c>
    </row>
    <row r="594" customFormat="false" ht="12.75" hidden="false" customHeight="false" outlineLevel="0" collapsed="false">
      <c r="C594" s="13" t="n">
        <f aca="false">C593+1</f>
        <v>593</v>
      </c>
      <c r="D594" s="109" t="s">
        <v>23798</v>
      </c>
      <c r="E594" s="111" t="str">
        <f aca="false">FilterPrice!AN$4</f>
        <v/>
      </c>
      <c r="F594" s="24" t="str">
        <f aca="false">FilterPrice!AN$5</f>
        <v/>
      </c>
      <c r="G594" s="24" t="n">
        <f aca="false">FilterPrice!AN$6</f>
        <v>28</v>
      </c>
      <c r="H594" s="24" t="n">
        <f aca="false">FilterPrice!AN$7</f>
        <v>28</v>
      </c>
      <c r="I594" s="24" t="n">
        <f aca="false">FilterPrice!AN$8</f>
        <v>46.75</v>
      </c>
      <c r="J594" s="24" t="n">
        <f aca="false">FilterPrice!AN$9</f>
        <v>73.9999923706055</v>
      </c>
      <c r="K594" s="24" t="n">
        <f aca="false">AVERAGE(FilterPrice!AN$10:AN$11)</f>
        <v>117.25</v>
      </c>
      <c r="L594" s="24" t="n">
        <f aca="false">FilterPrice!AN$12</f>
        <v>43.2500038146973</v>
      </c>
      <c r="M594" s="24" t="n">
        <f aca="false">AVERAGE(FilterPrice!AN$13:AN$15)</f>
        <v>41.5</v>
      </c>
      <c r="N594" s="24" t="n">
        <f aca="false">AVERAGE(FilterPrice!AN$4:AN$15)</f>
        <v>57.8999996185303</v>
      </c>
      <c r="O594" s="24" t="n">
        <f aca="false">AVERAGE(FilterPrice!AN$16:AN$27)</f>
        <v>48.5617799758911</v>
      </c>
      <c r="P594" s="62" t="n">
        <f aca="false">AVERAGE(FilterPrice!AN$28:AN$40)</f>
        <v>43.6687636986757</v>
      </c>
    </row>
    <row r="595" customFormat="false" ht="12.75" hidden="false" customHeight="false" outlineLevel="0" collapsed="false">
      <c r="C595" s="13" t="n">
        <f aca="false">C594+1</f>
        <v>594</v>
      </c>
      <c r="D595" s="109" t="s">
        <v>23799</v>
      </c>
      <c r="E595" s="111" t="str">
        <f aca="false">FilterPrice!AO$4</f>
        <v/>
      </c>
      <c r="F595" s="24" t="str">
        <f aca="false">FilterPrice!AO$5</f>
        <v/>
      </c>
      <c r="G595" s="24" t="n">
        <f aca="false">FilterPrice!AO$6</f>
        <v>37.9969177246094</v>
      </c>
      <c r="H595" s="24" t="n">
        <f aca="false">FilterPrice!AO$7</f>
        <v>37.9969177246094</v>
      </c>
      <c r="I595" s="24" t="n">
        <f aca="false">FilterPrice!AO$8</f>
        <v>43.75</v>
      </c>
      <c r="J595" s="24" t="n">
        <f aca="false">FilterPrice!AO$9</f>
        <v>65.9999923706055</v>
      </c>
      <c r="K595" s="24" t="n">
        <f aca="false">AVERAGE(FilterPrice!AO$10:AO$11)</f>
        <v>101.25</v>
      </c>
      <c r="L595" s="24" t="n">
        <f aca="false">FilterPrice!AO$12</f>
        <v>41.7499961853027</v>
      </c>
      <c r="M595" s="24" t="n">
        <f aca="false">AVERAGE(FilterPrice!AO$13:AO$15)</f>
        <v>39.2730712890625</v>
      </c>
      <c r="N595" s="24" t="n">
        <f aca="false">AVERAGE(FilterPrice!AO$4:AO$15)</f>
        <v>54.7813037872314</v>
      </c>
      <c r="O595" s="24" t="n">
        <f aca="false">AVERAGE(FilterPrice!AO$16:AO$27)</f>
        <v>47.6955715815226</v>
      </c>
      <c r="P595" s="62" t="n">
        <f aca="false">AVERAGE(FilterPrice!AO$28:AO$40)</f>
        <v>45.4661644666623</v>
      </c>
    </row>
    <row r="596" customFormat="false" ht="12.75" hidden="false" customHeight="false" outlineLevel="0" collapsed="false">
      <c r="C596" s="13" t="n">
        <f aca="false">C595+1</f>
        <v>595</v>
      </c>
      <c r="D596" s="109" t="s">
        <v>23800</v>
      </c>
      <c r="E596" s="111" t="str">
        <f aca="false">FilterPrice!AP$4</f>
        <v/>
      </c>
      <c r="F596" s="24" t="str">
        <f aca="false">FilterPrice!AP$5</f>
        <v/>
      </c>
      <c r="G596" s="24" t="n">
        <f aca="false">FilterPrice!AP$6</f>
        <v>38</v>
      </c>
      <c r="H596" s="24" t="n">
        <f aca="false">FilterPrice!AP$7</f>
        <v>38</v>
      </c>
      <c r="I596" s="24" t="n">
        <f aca="false">FilterPrice!AP$8</f>
        <v>49.25</v>
      </c>
      <c r="J596" s="24" t="n">
        <f aca="false">FilterPrice!AP$9</f>
        <v>75.2499923706055</v>
      </c>
      <c r="K596" s="24" t="n">
        <f aca="false">AVERAGE(FilterPrice!AP$10:AP$11)</f>
        <v>117.75</v>
      </c>
      <c r="L596" s="24" t="n">
        <f aca="false">FilterPrice!AP$12</f>
        <v>51.7500038146973</v>
      </c>
      <c r="M596" s="24" t="n">
        <f aca="false">AVERAGE(FilterPrice!AP$13:AP$15)</f>
        <v>44.5</v>
      </c>
      <c r="N596" s="24" t="n">
        <f aca="false">AVERAGE(FilterPrice!AP$4:AP$15)</f>
        <v>62.1249996185303</v>
      </c>
      <c r="O596" s="24" t="n">
        <f aca="false">AVERAGE(FilterPrice!AP$16:AP$27)</f>
        <v>49.6034466425578</v>
      </c>
      <c r="P596" s="62" t="n">
        <f aca="false">AVERAGE(FilterPrice!AP$28:AP$40)</f>
        <v>44.5997733580761</v>
      </c>
    </row>
    <row r="597" customFormat="false" ht="12.75" hidden="false" customHeight="false" outlineLevel="0" collapsed="false">
      <c r="C597" s="13" t="n">
        <f aca="false">C596+1</f>
        <v>596</v>
      </c>
      <c r="D597" s="112" t="s">
        <v>23801</v>
      </c>
      <c r="E597" s="111" t="str">
        <f aca="false">FilterPrice!AQ$4</f>
        <v/>
      </c>
      <c r="F597" s="24" t="str">
        <f aca="false">FilterPrice!AQ$5</f>
        <v/>
      </c>
      <c r="G597" s="24" t="n">
        <f aca="false">FilterPrice!AQ$6</f>
        <v>30</v>
      </c>
      <c r="H597" s="24" t="n">
        <f aca="false">FilterPrice!AQ$7</f>
        <v>30</v>
      </c>
      <c r="I597" s="24" t="n">
        <f aca="false">FilterPrice!AQ$8</f>
        <v>43.75</v>
      </c>
      <c r="J597" s="24" t="n">
        <f aca="false">FilterPrice!AQ$9</f>
        <v>70.4999923706055</v>
      </c>
      <c r="K597" s="24" t="n">
        <f aca="false">AVERAGE(FilterPrice!AQ$10:AQ$11)</f>
        <v>112.75</v>
      </c>
      <c r="L597" s="24" t="n">
        <f aca="false">FilterPrice!AQ$12</f>
        <v>40.9999961853027</v>
      </c>
      <c r="M597" s="24" t="n">
        <f aca="false">AVERAGE(FilterPrice!AQ$13:AQ$15)</f>
        <v>40.5233319600423</v>
      </c>
      <c r="N597" s="24" t="n">
        <f aca="false">AVERAGE(FilterPrice!AQ$4:AQ$15)</f>
        <v>56.2319984436035</v>
      </c>
      <c r="O597" s="24" t="n">
        <f aca="false">AVERAGE(FilterPrice!AQ$16:AQ$27)</f>
        <v>47.1391124725342</v>
      </c>
      <c r="P597" s="62" t="n">
        <f aca="false">AVERAGE(FilterPrice!AQ$28:AQ$40)</f>
        <v>41.8342377677331</v>
      </c>
    </row>
    <row r="598" customFormat="false" ht="12.75" hidden="false" customHeight="false" outlineLevel="0" collapsed="false">
      <c r="C598" s="13" t="n">
        <f aca="false">C597+1</f>
        <v>597</v>
      </c>
      <c r="D598" s="109" t="s">
        <v>23802</v>
      </c>
      <c r="E598" s="111" t="str">
        <f aca="false">FilterPrice!AR$4</f>
        <v/>
      </c>
      <c r="F598" s="24" t="str">
        <f aca="false">FilterPrice!AR$5</f>
        <v/>
      </c>
      <c r="G598" s="24" t="n">
        <f aca="false">FilterPrice!AR$6</f>
        <v>38.5</v>
      </c>
      <c r="H598" s="24" t="n">
        <f aca="false">FilterPrice!AR$7</f>
        <v>38.5</v>
      </c>
      <c r="I598" s="24" t="n">
        <f aca="false">FilterPrice!AR$8</f>
        <v>55.75</v>
      </c>
      <c r="J598" s="24" t="n">
        <f aca="false">FilterPrice!AR$9</f>
        <v>82.5</v>
      </c>
      <c r="K598" s="24" t="n">
        <f aca="false">AVERAGE(FilterPrice!AR$10:AR$11)</f>
        <v>122.75</v>
      </c>
      <c r="L598" s="24" t="n">
        <f aca="false">FilterPrice!AR$12</f>
        <v>49.75</v>
      </c>
      <c r="M598" s="24" t="n">
        <f aca="false">AVERAGE(FilterPrice!AR$13:AR$15)</f>
        <v>45.75</v>
      </c>
      <c r="N598" s="24" t="n">
        <f aca="false">AVERAGE(FilterPrice!AR$4:AR$15)</f>
        <v>64.775</v>
      </c>
      <c r="O598" s="24" t="n">
        <f aca="false">AVERAGE(FilterPrice!AR$16:AR$27)</f>
        <v>52.0200001398722</v>
      </c>
      <c r="P598" s="62" t="n">
        <f aca="false">AVERAGE(FilterPrice!AR$28:AR$40)</f>
        <v>45.361758525555</v>
      </c>
    </row>
    <row r="599" customFormat="false" ht="12.75" hidden="false" customHeight="false" outlineLevel="0" collapsed="false">
      <c r="C599" s="13" t="n">
        <f aca="false">C598+1</f>
        <v>598</v>
      </c>
      <c r="D599" s="104" t="s">
        <v>23803</v>
      </c>
      <c r="E599" s="113" t="str">
        <f aca="false">FilterPrice!AS$4</f>
        <v/>
      </c>
      <c r="F599" s="65" t="str">
        <f aca="false">FilterPrice!AS$5</f>
        <v/>
      </c>
      <c r="G599" s="65" t="n">
        <f aca="false">FilterPrice!AS$6</f>
        <v>43.9999885559082</v>
      </c>
      <c r="H599" s="65" t="n">
        <f aca="false">FilterPrice!AS$7</f>
        <v>43.9999885559082</v>
      </c>
      <c r="I599" s="65" t="n">
        <f aca="false">FilterPrice!AS$8</f>
        <v>58.75</v>
      </c>
      <c r="J599" s="65" t="n">
        <f aca="false">FilterPrice!AS$9</f>
        <v>69</v>
      </c>
      <c r="K599" s="65" t="n">
        <f aca="false">AVERAGE(FilterPrice!AS$10:AS$11)</f>
        <v>93</v>
      </c>
      <c r="L599" s="65" t="n">
        <f aca="false">FilterPrice!AS$12</f>
        <v>55.5000038146973</v>
      </c>
      <c r="M599" s="65" t="n">
        <f aca="false">AVERAGE(FilterPrice!AS$13:AS$15)</f>
        <v>46.4833234151204</v>
      </c>
      <c r="N599" s="65" t="n">
        <f aca="false">AVERAGE(FilterPrice!AS$4:AS$15)</f>
        <v>59.6699951171875</v>
      </c>
      <c r="O599" s="65" t="n">
        <f aca="false">AVERAGE(FilterPrice!AS$16:AS$27)</f>
        <v>47.0866638819377</v>
      </c>
      <c r="P599" s="66" t="n">
        <f aca="false">AVERAGE(FilterPrice!AS$28:AS$40)</f>
        <v>44.4235231106098</v>
      </c>
    </row>
    <row r="600" customFormat="false" ht="12.75" hidden="false" customHeight="false" outlineLevel="0" collapsed="false">
      <c r="A600" s="13" t="n">
        <f aca="false">A587+1</f>
        <v>47</v>
      </c>
      <c r="B600" s="104" t="n">
        <f aca="false">FilterPrice!$A$1</f>
        <v>36981</v>
      </c>
      <c r="C600" s="13" t="n">
        <f aca="false">C599+1</f>
        <v>599</v>
      </c>
      <c r="D600" s="109" t="s">
        <v>23791</v>
      </c>
      <c r="E600" s="110" t="str">
        <f aca="false">FilterPrice!AG$4</f>
        <v/>
      </c>
      <c r="F600" s="59" t="str">
        <f aca="false">FilterPrice!AG$5</f>
        <v/>
      </c>
      <c r="G600" s="59" t="n">
        <f aca="false">FilterPrice!AG$6</f>
        <v>46</v>
      </c>
      <c r="H600" s="59" t="n">
        <f aca="false">FilterPrice!AG$7</f>
        <v>46</v>
      </c>
      <c r="I600" s="59" t="n">
        <f aca="false">FilterPrice!AG$8</f>
        <v>60.25</v>
      </c>
      <c r="J600" s="59" t="n">
        <f aca="false">FilterPrice!AG$9</f>
        <v>76.75</v>
      </c>
      <c r="K600" s="59" t="n">
        <f aca="false">AVERAGE(FilterPrice!AG$10:AG$11)</f>
        <v>112</v>
      </c>
      <c r="L600" s="59" t="n">
        <f aca="false">FilterPrice!AG$12</f>
        <v>59</v>
      </c>
      <c r="M600" s="59" t="n">
        <f aca="false">AVERAGE(FilterPrice!AG$13:AG$15)</f>
        <v>54.5</v>
      </c>
      <c r="N600" s="59" t="n">
        <f aca="false">AVERAGE(FilterPrice!AG$4:AG$15)</f>
        <v>67.55</v>
      </c>
      <c r="O600" s="59" t="n">
        <f aca="false">AVERAGE(FilterPrice!AG$16:AG$27)</f>
        <v>59.9375</v>
      </c>
      <c r="P600" s="60" t="n">
        <f aca="false">AVERAGE(FilterPrice!AG$28:AG$40)</f>
        <v>53.0955128205128</v>
      </c>
    </row>
    <row r="601" customFormat="false" ht="12.75" hidden="false" customHeight="false" outlineLevel="0" collapsed="false">
      <c r="C601" s="13" t="n">
        <f aca="false">C600+1</f>
        <v>600</v>
      </c>
      <c r="D601" s="109" t="s">
        <v>23792</v>
      </c>
      <c r="E601" s="111" t="str">
        <f aca="false">FilterPrice!AH$4</f>
        <v/>
      </c>
      <c r="F601" s="24" t="str">
        <f aca="false">FilterPrice!AH$5</f>
        <v/>
      </c>
      <c r="G601" s="24" t="n">
        <f aca="false">FilterPrice!AH$6</f>
        <v>33</v>
      </c>
      <c r="H601" s="24" t="n">
        <f aca="false">FilterPrice!AH$7</f>
        <v>33</v>
      </c>
      <c r="I601" s="24" t="n">
        <f aca="false">FilterPrice!AH$8</f>
        <v>48.25</v>
      </c>
      <c r="J601" s="24" t="n">
        <f aca="false">FilterPrice!AH$9</f>
        <v>74</v>
      </c>
      <c r="K601" s="24" t="n">
        <f aca="false">AVERAGE(FilterPrice!AH$10:AH$11)</f>
        <v>113.75</v>
      </c>
      <c r="L601" s="24" t="n">
        <f aca="false">FilterPrice!AH$12</f>
        <v>44</v>
      </c>
      <c r="M601" s="24" t="n">
        <f aca="false">AVERAGE(FilterPrice!AH$13:AH$15)</f>
        <v>40.9166666666667</v>
      </c>
      <c r="N601" s="24" t="n">
        <f aca="false">AVERAGE(FilterPrice!AH$4:AH$15)</f>
        <v>58.25</v>
      </c>
      <c r="O601" s="24" t="n">
        <f aca="false">AVERAGE(FilterPrice!AH$16:AH$27)</f>
        <v>50.25</v>
      </c>
      <c r="P601" s="62" t="n">
        <f aca="false">AVERAGE(FilterPrice!AH$28:AH$40)</f>
        <v>45.5446793116056</v>
      </c>
    </row>
    <row r="602" customFormat="false" ht="12.75" hidden="false" customHeight="false" outlineLevel="0" collapsed="false">
      <c r="C602" s="13" t="n">
        <f aca="false">C601+1</f>
        <v>601</v>
      </c>
      <c r="D602" s="109" t="s">
        <v>23793</v>
      </c>
      <c r="E602" s="111" t="str">
        <f aca="false">FilterPrice!AI$4</f>
        <v/>
      </c>
      <c r="F602" s="24" t="str">
        <f aca="false">FilterPrice!AI$5</f>
        <v/>
      </c>
      <c r="G602" s="24" t="n">
        <f aca="false">FilterPrice!AI$6</f>
        <v>51</v>
      </c>
      <c r="H602" s="24" t="n">
        <f aca="false">FilterPrice!AI$7</f>
        <v>51</v>
      </c>
      <c r="I602" s="24" t="n">
        <f aca="false">FilterPrice!AI$8</f>
        <v>58.5</v>
      </c>
      <c r="J602" s="24" t="n">
        <f aca="false">FilterPrice!AI$9</f>
        <v>76</v>
      </c>
      <c r="K602" s="24" t="n">
        <f aca="false">AVERAGE(FilterPrice!AI$10:AI$11)</f>
        <v>100.5</v>
      </c>
      <c r="L602" s="24" t="n">
        <f aca="false">FilterPrice!AI$12</f>
        <v>57</v>
      </c>
      <c r="M602" s="24" t="n">
        <f aca="false">AVERAGE(FilterPrice!AI$13:AI$15)</f>
        <v>55.75</v>
      </c>
      <c r="N602" s="24" t="n">
        <f aca="false">AVERAGE(FilterPrice!AI$4:AI$15)</f>
        <v>66.175</v>
      </c>
      <c r="O602" s="24" t="n">
        <f aca="false">AVERAGE(FilterPrice!AI$16:AI$27)</f>
        <v>58.2708333333333</v>
      </c>
      <c r="P602" s="62" t="n">
        <f aca="false">AVERAGE(FilterPrice!AI$28:AI$40)</f>
        <v>49.2141025641026</v>
      </c>
    </row>
    <row r="603" customFormat="false" ht="12.75" hidden="false" customHeight="false" outlineLevel="0" collapsed="false">
      <c r="C603" s="13" t="n">
        <f aca="false">C602+1</f>
        <v>602</v>
      </c>
      <c r="D603" s="109" t="s">
        <v>23794</v>
      </c>
      <c r="E603" s="111" t="str">
        <f aca="false">FilterPrice!AJ$4</f>
        <v/>
      </c>
      <c r="F603" s="24" t="str">
        <f aca="false">FilterPrice!AJ$5</f>
        <v/>
      </c>
      <c r="G603" s="24" t="n">
        <f aca="false">FilterPrice!AJ$6</f>
        <v>35.5</v>
      </c>
      <c r="H603" s="24" t="n">
        <f aca="false">FilterPrice!AJ$7</f>
        <v>35.5</v>
      </c>
      <c r="I603" s="24" t="n">
        <f aca="false">FilterPrice!AJ$8</f>
        <v>45</v>
      </c>
      <c r="J603" s="24" t="n">
        <f aca="false">FilterPrice!AJ$9</f>
        <v>56.25</v>
      </c>
      <c r="K603" s="24" t="n">
        <f aca="false">AVERAGE(FilterPrice!AJ$10:AJ$11)</f>
        <v>71</v>
      </c>
      <c r="L603" s="24" t="n">
        <f aca="false">FilterPrice!AJ$12</f>
        <v>44.5</v>
      </c>
      <c r="M603" s="24" t="n">
        <f aca="false">AVERAGE(FilterPrice!AJ$13:AJ$15)</f>
        <v>42.25</v>
      </c>
      <c r="N603" s="24" t="n">
        <f aca="false">AVERAGE(FilterPrice!AJ$4:AJ$15)</f>
        <v>48.55</v>
      </c>
      <c r="O603" s="24" t="n">
        <f aca="false">AVERAGE(FilterPrice!AJ$16:AJ$27)</f>
        <v>45</v>
      </c>
      <c r="P603" s="62" t="n">
        <f aca="false">AVERAGE(FilterPrice!AJ$28:AJ$40)</f>
        <v>41.199358974359</v>
      </c>
    </row>
    <row r="604" customFormat="false" ht="12.75" hidden="false" customHeight="false" outlineLevel="0" collapsed="false">
      <c r="C604" s="13" t="n">
        <f aca="false">C603+1</f>
        <v>603</v>
      </c>
      <c r="D604" s="109" t="s">
        <v>23795</v>
      </c>
      <c r="E604" s="111" t="str">
        <f aca="false">FilterPrice!AK$4</f>
        <v/>
      </c>
      <c r="F604" s="24" t="str">
        <f aca="false">FilterPrice!AK$5</f>
        <v/>
      </c>
      <c r="G604" s="24" t="n">
        <f aca="false">FilterPrice!AK$6</f>
        <v>33</v>
      </c>
      <c r="H604" s="24" t="n">
        <f aca="false">FilterPrice!AK$7</f>
        <v>33</v>
      </c>
      <c r="I604" s="24" t="n">
        <f aca="false">FilterPrice!AK$8</f>
        <v>48.25</v>
      </c>
      <c r="J604" s="24" t="n">
        <f aca="false">FilterPrice!AK$9</f>
        <v>74</v>
      </c>
      <c r="K604" s="24" t="n">
        <f aca="false">AVERAGE(FilterPrice!AK$10:AK$11)</f>
        <v>114</v>
      </c>
      <c r="L604" s="24" t="n">
        <f aca="false">FilterPrice!AK$12</f>
        <v>46</v>
      </c>
      <c r="M604" s="24" t="n">
        <f aca="false">AVERAGE(FilterPrice!AK$13:AK$15)</f>
        <v>42</v>
      </c>
      <c r="N604" s="24" t="n">
        <f aca="false">AVERAGE(FilterPrice!AK$4:AK$15)</f>
        <v>58.825</v>
      </c>
      <c r="O604" s="24" t="n">
        <f aca="false">AVERAGE(FilterPrice!AK$16:AK$27)</f>
        <v>50.7291666666667</v>
      </c>
      <c r="P604" s="62" t="n">
        <f aca="false">AVERAGE(FilterPrice!AK$28:AK$40)</f>
        <v>43.2708333333333</v>
      </c>
    </row>
    <row r="605" customFormat="false" ht="12.75" hidden="false" customHeight="false" outlineLevel="0" collapsed="false">
      <c r="C605" s="13" t="n">
        <f aca="false">C604+1</f>
        <v>604</v>
      </c>
      <c r="D605" s="109" t="s">
        <v>23796</v>
      </c>
      <c r="E605" s="111" t="str">
        <f aca="false">FilterPrice!AL$4</f>
        <v/>
      </c>
      <c r="F605" s="24" t="str">
        <f aca="false">FilterPrice!AL$5</f>
        <v/>
      </c>
      <c r="G605" s="24" t="n">
        <f aca="false">FilterPrice!AL$6</f>
        <v>55</v>
      </c>
      <c r="H605" s="24" t="n">
        <f aca="false">FilterPrice!AL$7</f>
        <v>55</v>
      </c>
      <c r="I605" s="24" t="n">
        <f aca="false">FilterPrice!AL$8</f>
        <v>67.25</v>
      </c>
      <c r="J605" s="24" t="n">
        <f aca="false">FilterPrice!AL$9</f>
        <v>86.5</v>
      </c>
      <c r="K605" s="24" t="n">
        <f aca="false">AVERAGE(FilterPrice!AL$10:AL$11)</f>
        <v>127.75</v>
      </c>
      <c r="L605" s="24" t="n">
        <f aca="false">FilterPrice!AL$12</f>
        <v>64.75</v>
      </c>
      <c r="M605" s="24" t="n">
        <f aca="false">AVERAGE(FilterPrice!AL$13:AL$15)</f>
        <v>59.5</v>
      </c>
      <c r="N605" s="24" t="n">
        <f aca="false">AVERAGE(FilterPrice!AL$4:AL$15)</f>
        <v>76.25</v>
      </c>
      <c r="O605" s="24" t="n">
        <f aca="false">AVERAGE(FilterPrice!AL$16:AL$27)</f>
        <v>68.375</v>
      </c>
      <c r="P605" s="62" t="n">
        <f aca="false">AVERAGE(FilterPrice!AL$28:AL$40)</f>
        <v>62.2366025641026</v>
      </c>
    </row>
    <row r="606" customFormat="false" ht="12.75" hidden="false" customHeight="false" outlineLevel="0" collapsed="false">
      <c r="C606" s="13" t="n">
        <f aca="false">C605+1</f>
        <v>605</v>
      </c>
      <c r="D606" s="109" t="s">
        <v>23797</v>
      </c>
      <c r="E606" s="111" t="str">
        <f aca="false">FilterPrice!AM$4</f>
        <v/>
      </c>
      <c r="F606" s="24" t="str">
        <f aca="false">FilterPrice!AM$5</f>
        <v/>
      </c>
      <c r="G606" s="24" t="n">
        <f aca="false">FilterPrice!AM$6</f>
        <v>20</v>
      </c>
      <c r="H606" s="24" t="n">
        <f aca="false">FilterPrice!AM$7</f>
        <v>20</v>
      </c>
      <c r="I606" s="24" t="n">
        <f aca="false">FilterPrice!AM$8</f>
        <v>52</v>
      </c>
      <c r="J606" s="24" t="n">
        <f aca="false">FilterPrice!AM$9</f>
        <v>80</v>
      </c>
      <c r="K606" s="24" t="n">
        <f aca="false">AVERAGE(FilterPrice!AM$10:AM$11)</f>
        <v>120</v>
      </c>
      <c r="L606" s="24" t="n">
        <f aca="false">FilterPrice!AM$12</f>
        <v>46.25</v>
      </c>
      <c r="M606" s="24" t="n">
        <f aca="false">AVERAGE(FilterPrice!AM$13:AM$15)</f>
        <v>42.25</v>
      </c>
      <c r="N606" s="24" t="n">
        <f aca="false">AVERAGE(FilterPrice!AM$4:AM$15)</f>
        <v>58.5</v>
      </c>
      <c r="O606" s="24" t="n">
        <f aca="false">AVERAGE(FilterPrice!AM$16:AM$27)</f>
        <v>50.9587500890096</v>
      </c>
      <c r="P606" s="62" t="n">
        <f aca="false">AVERAGE(FilterPrice!AM$28:AM$40)</f>
        <v>44.3020469714434</v>
      </c>
    </row>
    <row r="607" customFormat="false" ht="12.75" hidden="false" customHeight="false" outlineLevel="0" collapsed="false">
      <c r="C607" s="13" t="n">
        <f aca="false">C606+1</f>
        <v>606</v>
      </c>
      <c r="D607" s="109" t="s">
        <v>23798</v>
      </c>
      <c r="E607" s="111" t="str">
        <f aca="false">FilterPrice!AN$4</f>
        <v/>
      </c>
      <c r="F607" s="24" t="str">
        <f aca="false">FilterPrice!AN$5</f>
        <v/>
      </c>
      <c r="G607" s="24" t="n">
        <f aca="false">FilterPrice!AN$6</f>
        <v>28</v>
      </c>
      <c r="H607" s="24" t="n">
        <f aca="false">FilterPrice!AN$7</f>
        <v>28</v>
      </c>
      <c r="I607" s="24" t="n">
        <f aca="false">FilterPrice!AN$8</f>
        <v>46.75</v>
      </c>
      <c r="J607" s="24" t="n">
        <f aca="false">FilterPrice!AN$9</f>
        <v>73.9999923706055</v>
      </c>
      <c r="K607" s="24" t="n">
        <f aca="false">AVERAGE(FilterPrice!AN$10:AN$11)</f>
        <v>117.25</v>
      </c>
      <c r="L607" s="24" t="n">
        <f aca="false">FilterPrice!AN$12</f>
        <v>43.2500038146973</v>
      </c>
      <c r="M607" s="24" t="n">
        <f aca="false">AVERAGE(FilterPrice!AN$13:AN$15)</f>
        <v>41.5</v>
      </c>
      <c r="N607" s="24" t="n">
        <f aca="false">AVERAGE(FilterPrice!AN$4:AN$15)</f>
        <v>57.8999996185303</v>
      </c>
      <c r="O607" s="24" t="n">
        <f aca="false">AVERAGE(FilterPrice!AN$16:AN$27)</f>
        <v>48.5617799758911</v>
      </c>
      <c r="P607" s="62" t="n">
        <f aca="false">AVERAGE(FilterPrice!AN$28:AN$40)</f>
        <v>43.6687636986757</v>
      </c>
    </row>
    <row r="608" customFormat="false" ht="12.75" hidden="false" customHeight="false" outlineLevel="0" collapsed="false">
      <c r="C608" s="13" t="n">
        <f aca="false">C607+1</f>
        <v>607</v>
      </c>
      <c r="D608" s="109" t="s">
        <v>23799</v>
      </c>
      <c r="E608" s="111" t="str">
        <f aca="false">FilterPrice!AO$4</f>
        <v/>
      </c>
      <c r="F608" s="24" t="str">
        <f aca="false">FilterPrice!AO$5</f>
        <v/>
      </c>
      <c r="G608" s="24" t="n">
        <f aca="false">FilterPrice!AO$6</f>
        <v>37.9969177246094</v>
      </c>
      <c r="H608" s="24" t="n">
        <f aca="false">FilterPrice!AO$7</f>
        <v>37.9969177246094</v>
      </c>
      <c r="I608" s="24" t="n">
        <f aca="false">FilterPrice!AO$8</f>
        <v>43.75</v>
      </c>
      <c r="J608" s="24" t="n">
        <f aca="false">FilterPrice!AO$9</f>
        <v>65.9999923706055</v>
      </c>
      <c r="K608" s="24" t="n">
        <f aca="false">AVERAGE(FilterPrice!AO$10:AO$11)</f>
        <v>101.25</v>
      </c>
      <c r="L608" s="24" t="n">
        <f aca="false">FilterPrice!AO$12</f>
        <v>41.7499961853027</v>
      </c>
      <c r="M608" s="24" t="n">
        <f aca="false">AVERAGE(FilterPrice!AO$13:AO$15)</f>
        <v>39.2730712890625</v>
      </c>
      <c r="N608" s="24" t="n">
        <f aca="false">AVERAGE(FilterPrice!AO$4:AO$15)</f>
        <v>54.7813037872314</v>
      </c>
      <c r="O608" s="24" t="n">
        <f aca="false">AVERAGE(FilterPrice!AO$16:AO$27)</f>
        <v>47.6955715815226</v>
      </c>
      <c r="P608" s="62" t="n">
        <f aca="false">AVERAGE(FilterPrice!AO$28:AO$40)</f>
        <v>45.4661644666623</v>
      </c>
    </row>
    <row r="609" customFormat="false" ht="12.75" hidden="false" customHeight="false" outlineLevel="0" collapsed="false">
      <c r="C609" s="13" t="n">
        <f aca="false">C608+1</f>
        <v>608</v>
      </c>
      <c r="D609" s="109" t="s">
        <v>23800</v>
      </c>
      <c r="E609" s="111" t="str">
        <f aca="false">FilterPrice!AP$4</f>
        <v/>
      </c>
      <c r="F609" s="24" t="str">
        <f aca="false">FilterPrice!AP$5</f>
        <v/>
      </c>
      <c r="G609" s="24" t="n">
        <f aca="false">FilterPrice!AP$6</f>
        <v>38</v>
      </c>
      <c r="H609" s="24" t="n">
        <f aca="false">FilterPrice!AP$7</f>
        <v>38</v>
      </c>
      <c r="I609" s="24" t="n">
        <f aca="false">FilterPrice!AP$8</f>
        <v>49.25</v>
      </c>
      <c r="J609" s="24" t="n">
        <f aca="false">FilterPrice!AP$9</f>
        <v>75.2499923706055</v>
      </c>
      <c r="K609" s="24" t="n">
        <f aca="false">AVERAGE(FilterPrice!AP$10:AP$11)</f>
        <v>117.75</v>
      </c>
      <c r="L609" s="24" t="n">
        <f aca="false">FilterPrice!AP$12</f>
        <v>51.7500038146973</v>
      </c>
      <c r="M609" s="24" t="n">
        <f aca="false">AVERAGE(FilterPrice!AP$13:AP$15)</f>
        <v>44.5</v>
      </c>
      <c r="N609" s="24" t="n">
        <f aca="false">AVERAGE(FilterPrice!AP$4:AP$15)</f>
        <v>62.1249996185303</v>
      </c>
      <c r="O609" s="24" t="n">
        <f aca="false">AVERAGE(FilterPrice!AP$16:AP$27)</f>
        <v>49.6034466425578</v>
      </c>
      <c r="P609" s="62" t="n">
        <f aca="false">AVERAGE(FilterPrice!AP$28:AP$40)</f>
        <v>44.5997733580761</v>
      </c>
    </row>
    <row r="610" customFormat="false" ht="12.75" hidden="false" customHeight="false" outlineLevel="0" collapsed="false">
      <c r="C610" s="13" t="n">
        <f aca="false">C609+1</f>
        <v>609</v>
      </c>
      <c r="D610" s="112" t="s">
        <v>23801</v>
      </c>
      <c r="E610" s="111" t="str">
        <f aca="false">FilterPrice!AQ$4</f>
        <v/>
      </c>
      <c r="F610" s="24" t="str">
        <f aca="false">FilterPrice!AQ$5</f>
        <v/>
      </c>
      <c r="G610" s="24" t="n">
        <f aca="false">FilterPrice!AQ$6</f>
        <v>30</v>
      </c>
      <c r="H610" s="24" t="n">
        <f aca="false">FilterPrice!AQ$7</f>
        <v>30</v>
      </c>
      <c r="I610" s="24" t="n">
        <f aca="false">FilterPrice!AQ$8</f>
        <v>43.75</v>
      </c>
      <c r="J610" s="24" t="n">
        <f aca="false">FilterPrice!AQ$9</f>
        <v>70.4999923706055</v>
      </c>
      <c r="K610" s="24" t="n">
        <f aca="false">AVERAGE(FilterPrice!AQ$10:AQ$11)</f>
        <v>112.75</v>
      </c>
      <c r="L610" s="24" t="n">
        <f aca="false">FilterPrice!AQ$12</f>
        <v>40.9999961853027</v>
      </c>
      <c r="M610" s="24" t="n">
        <f aca="false">AVERAGE(FilterPrice!AQ$13:AQ$15)</f>
        <v>40.5233319600423</v>
      </c>
      <c r="N610" s="24" t="n">
        <f aca="false">AVERAGE(FilterPrice!AQ$4:AQ$15)</f>
        <v>56.2319984436035</v>
      </c>
      <c r="O610" s="24" t="n">
        <f aca="false">AVERAGE(FilterPrice!AQ$16:AQ$27)</f>
        <v>47.1391124725342</v>
      </c>
      <c r="P610" s="62" t="n">
        <f aca="false">AVERAGE(FilterPrice!AQ$28:AQ$40)</f>
        <v>41.8342377677331</v>
      </c>
    </row>
    <row r="611" customFormat="false" ht="12.75" hidden="false" customHeight="false" outlineLevel="0" collapsed="false">
      <c r="C611" s="13" t="n">
        <f aca="false">C610+1</f>
        <v>610</v>
      </c>
      <c r="D611" s="109" t="s">
        <v>23802</v>
      </c>
      <c r="E611" s="111" t="str">
        <f aca="false">FilterPrice!AR$4</f>
        <v/>
      </c>
      <c r="F611" s="24" t="str">
        <f aca="false">FilterPrice!AR$5</f>
        <v/>
      </c>
      <c r="G611" s="24" t="n">
        <f aca="false">FilterPrice!AR$6</f>
        <v>38.5</v>
      </c>
      <c r="H611" s="24" t="n">
        <f aca="false">FilterPrice!AR$7</f>
        <v>38.5</v>
      </c>
      <c r="I611" s="24" t="n">
        <f aca="false">FilterPrice!AR$8</f>
        <v>55.75</v>
      </c>
      <c r="J611" s="24" t="n">
        <f aca="false">FilterPrice!AR$9</f>
        <v>82.5</v>
      </c>
      <c r="K611" s="24" t="n">
        <f aca="false">AVERAGE(FilterPrice!AR$10:AR$11)</f>
        <v>122.75</v>
      </c>
      <c r="L611" s="24" t="n">
        <f aca="false">FilterPrice!AR$12</f>
        <v>49.75</v>
      </c>
      <c r="M611" s="24" t="n">
        <f aca="false">AVERAGE(FilterPrice!AR$13:AR$15)</f>
        <v>45.75</v>
      </c>
      <c r="N611" s="24" t="n">
        <f aca="false">AVERAGE(FilterPrice!AR$4:AR$15)</f>
        <v>64.775</v>
      </c>
      <c r="O611" s="24" t="n">
        <f aca="false">AVERAGE(FilterPrice!AR$16:AR$27)</f>
        <v>52.0200001398722</v>
      </c>
      <c r="P611" s="62" t="n">
        <f aca="false">AVERAGE(FilterPrice!AR$28:AR$40)</f>
        <v>45.361758525555</v>
      </c>
    </row>
    <row r="612" customFormat="false" ht="12.75" hidden="false" customHeight="false" outlineLevel="0" collapsed="false">
      <c r="C612" s="13" t="n">
        <f aca="false">C611+1</f>
        <v>611</v>
      </c>
      <c r="D612" s="104" t="s">
        <v>23803</v>
      </c>
      <c r="E612" s="113" t="str">
        <f aca="false">FilterPrice!AS$4</f>
        <v/>
      </c>
      <c r="F612" s="65" t="str">
        <f aca="false">FilterPrice!AS$5</f>
        <v/>
      </c>
      <c r="G612" s="65" t="n">
        <f aca="false">FilterPrice!AS$6</f>
        <v>43.9999885559082</v>
      </c>
      <c r="H612" s="65" t="n">
        <f aca="false">FilterPrice!AS$7</f>
        <v>43.9999885559082</v>
      </c>
      <c r="I612" s="65" t="n">
        <f aca="false">FilterPrice!AS$8</f>
        <v>58.75</v>
      </c>
      <c r="J612" s="65" t="n">
        <f aca="false">FilterPrice!AS$9</f>
        <v>69</v>
      </c>
      <c r="K612" s="65" t="n">
        <f aca="false">AVERAGE(FilterPrice!AS$10:AS$11)</f>
        <v>93</v>
      </c>
      <c r="L612" s="65" t="n">
        <f aca="false">FilterPrice!AS$12</f>
        <v>55.5000038146973</v>
      </c>
      <c r="M612" s="65" t="n">
        <f aca="false">AVERAGE(FilterPrice!AS$13:AS$15)</f>
        <v>46.4833234151204</v>
      </c>
      <c r="N612" s="65" t="n">
        <f aca="false">AVERAGE(FilterPrice!AS$4:AS$15)</f>
        <v>59.6699951171875</v>
      </c>
      <c r="O612" s="65" t="n">
        <f aca="false">AVERAGE(FilterPrice!AS$16:AS$27)</f>
        <v>47.0866638819377</v>
      </c>
      <c r="P612" s="66" t="n">
        <f aca="false">AVERAGE(FilterPrice!AS$28:AS$40)</f>
        <v>44.4235231106098</v>
      </c>
    </row>
    <row r="613" customFormat="false" ht="12.75" hidden="false" customHeight="false" outlineLevel="0" collapsed="false">
      <c r="A613" s="13" t="n">
        <f aca="false">A600+1</f>
        <v>48</v>
      </c>
      <c r="B613" s="104" t="n">
        <f aca="false">FilterPrice!$A$1</f>
        <v>36981</v>
      </c>
      <c r="C613" s="13" t="n">
        <f aca="false">C612+1</f>
        <v>612</v>
      </c>
      <c r="D613" s="109" t="s">
        <v>23791</v>
      </c>
      <c r="E613" s="110" t="str">
        <f aca="false">FilterPrice!AG$4</f>
        <v/>
      </c>
      <c r="F613" s="59" t="str">
        <f aca="false">FilterPrice!AG$5</f>
        <v/>
      </c>
      <c r="G613" s="59" t="n">
        <f aca="false">FilterPrice!AG$6</f>
        <v>46</v>
      </c>
      <c r="H613" s="59" t="n">
        <f aca="false">FilterPrice!AG$7</f>
        <v>46</v>
      </c>
      <c r="I613" s="59" t="n">
        <f aca="false">FilterPrice!AG$8</f>
        <v>60.25</v>
      </c>
      <c r="J613" s="59" t="n">
        <f aca="false">FilterPrice!AG$9</f>
        <v>76.75</v>
      </c>
      <c r="K613" s="59" t="n">
        <f aca="false">AVERAGE(FilterPrice!AG$10:AG$11)</f>
        <v>112</v>
      </c>
      <c r="L613" s="59" t="n">
        <f aca="false">FilterPrice!AG$12</f>
        <v>59</v>
      </c>
      <c r="M613" s="59" t="n">
        <f aca="false">AVERAGE(FilterPrice!AG$13:AG$15)</f>
        <v>54.5</v>
      </c>
      <c r="N613" s="59" t="n">
        <f aca="false">AVERAGE(FilterPrice!AG$4:AG$15)</f>
        <v>67.55</v>
      </c>
      <c r="O613" s="59" t="n">
        <f aca="false">AVERAGE(FilterPrice!AG$16:AG$27)</f>
        <v>59.9375</v>
      </c>
      <c r="P613" s="60" t="n">
        <f aca="false">AVERAGE(FilterPrice!AG$28:AG$40)</f>
        <v>53.0955128205128</v>
      </c>
    </row>
    <row r="614" customFormat="false" ht="12.75" hidden="false" customHeight="false" outlineLevel="0" collapsed="false">
      <c r="C614" s="13" t="n">
        <f aca="false">C613+1</f>
        <v>613</v>
      </c>
      <c r="D614" s="109" t="s">
        <v>23792</v>
      </c>
      <c r="E614" s="111" t="str">
        <f aca="false">FilterPrice!AH$4</f>
        <v/>
      </c>
      <c r="F614" s="24" t="str">
        <f aca="false">FilterPrice!AH$5</f>
        <v/>
      </c>
      <c r="G614" s="24" t="n">
        <f aca="false">FilterPrice!AH$6</f>
        <v>33</v>
      </c>
      <c r="H614" s="24" t="n">
        <f aca="false">FilterPrice!AH$7</f>
        <v>33</v>
      </c>
      <c r="I614" s="24" t="n">
        <f aca="false">FilterPrice!AH$8</f>
        <v>48.25</v>
      </c>
      <c r="J614" s="24" t="n">
        <f aca="false">FilterPrice!AH$9</f>
        <v>74</v>
      </c>
      <c r="K614" s="24" t="n">
        <f aca="false">AVERAGE(FilterPrice!AH$10:AH$11)</f>
        <v>113.75</v>
      </c>
      <c r="L614" s="24" t="n">
        <f aca="false">FilterPrice!AH$12</f>
        <v>44</v>
      </c>
      <c r="M614" s="24" t="n">
        <f aca="false">AVERAGE(FilterPrice!AH$13:AH$15)</f>
        <v>40.9166666666667</v>
      </c>
      <c r="N614" s="24" t="n">
        <f aca="false">AVERAGE(FilterPrice!AH$4:AH$15)</f>
        <v>58.25</v>
      </c>
      <c r="O614" s="24" t="n">
        <f aca="false">AVERAGE(FilterPrice!AH$16:AH$27)</f>
        <v>50.25</v>
      </c>
      <c r="P614" s="62" t="n">
        <f aca="false">AVERAGE(FilterPrice!AH$28:AH$40)</f>
        <v>45.5446793116056</v>
      </c>
    </row>
    <row r="615" customFormat="false" ht="12.75" hidden="false" customHeight="false" outlineLevel="0" collapsed="false">
      <c r="C615" s="13" t="n">
        <f aca="false">C614+1</f>
        <v>614</v>
      </c>
      <c r="D615" s="109" t="s">
        <v>23793</v>
      </c>
      <c r="E615" s="111" t="str">
        <f aca="false">FilterPrice!AI$4</f>
        <v/>
      </c>
      <c r="F615" s="24" t="str">
        <f aca="false">FilterPrice!AI$5</f>
        <v/>
      </c>
      <c r="G615" s="24" t="n">
        <f aca="false">FilterPrice!AI$6</f>
        <v>51</v>
      </c>
      <c r="H615" s="24" t="n">
        <f aca="false">FilterPrice!AI$7</f>
        <v>51</v>
      </c>
      <c r="I615" s="24" t="n">
        <f aca="false">FilterPrice!AI$8</f>
        <v>58.5</v>
      </c>
      <c r="J615" s="24" t="n">
        <f aca="false">FilterPrice!AI$9</f>
        <v>76</v>
      </c>
      <c r="K615" s="24" t="n">
        <f aca="false">AVERAGE(FilterPrice!AI$10:AI$11)</f>
        <v>100.5</v>
      </c>
      <c r="L615" s="24" t="n">
        <f aca="false">FilterPrice!AI$12</f>
        <v>57</v>
      </c>
      <c r="M615" s="24" t="n">
        <f aca="false">AVERAGE(FilterPrice!AI$13:AI$15)</f>
        <v>55.75</v>
      </c>
      <c r="N615" s="24" t="n">
        <f aca="false">AVERAGE(FilterPrice!AI$4:AI$15)</f>
        <v>66.175</v>
      </c>
      <c r="O615" s="24" t="n">
        <f aca="false">AVERAGE(FilterPrice!AI$16:AI$27)</f>
        <v>58.2708333333333</v>
      </c>
      <c r="P615" s="62" t="n">
        <f aca="false">AVERAGE(FilterPrice!AI$28:AI$40)</f>
        <v>49.2141025641026</v>
      </c>
    </row>
    <row r="616" customFormat="false" ht="12.75" hidden="false" customHeight="false" outlineLevel="0" collapsed="false">
      <c r="C616" s="13" t="n">
        <f aca="false">C615+1</f>
        <v>615</v>
      </c>
      <c r="D616" s="109" t="s">
        <v>23794</v>
      </c>
      <c r="E616" s="111" t="str">
        <f aca="false">FilterPrice!AJ$4</f>
        <v/>
      </c>
      <c r="F616" s="24" t="str">
        <f aca="false">FilterPrice!AJ$5</f>
        <v/>
      </c>
      <c r="G616" s="24" t="n">
        <f aca="false">FilterPrice!AJ$6</f>
        <v>35.5</v>
      </c>
      <c r="H616" s="24" t="n">
        <f aca="false">FilterPrice!AJ$7</f>
        <v>35.5</v>
      </c>
      <c r="I616" s="24" t="n">
        <f aca="false">FilterPrice!AJ$8</f>
        <v>45</v>
      </c>
      <c r="J616" s="24" t="n">
        <f aca="false">FilterPrice!AJ$9</f>
        <v>56.25</v>
      </c>
      <c r="K616" s="24" t="n">
        <f aca="false">AVERAGE(FilterPrice!AJ$10:AJ$11)</f>
        <v>71</v>
      </c>
      <c r="L616" s="24" t="n">
        <f aca="false">FilterPrice!AJ$12</f>
        <v>44.5</v>
      </c>
      <c r="M616" s="24" t="n">
        <f aca="false">AVERAGE(FilterPrice!AJ$13:AJ$15)</f>
        <v>42.25</v>
      </c>
      <c r="N616" s="24" t="n">
        <f aca="false">AVERAGE(FilterPrice!AJ$4:AJ$15)</f>
        <v>48.55</v>
      </c>
      <c r="O616" s="24" t="n">
        <f aca="false">AVERAGE(FilterPrice!AJ$16:AJ$27)</f>
        <v>45</v>
      </c>
      <c r="P616" s="62" t="n">
        <f aca="false">AVERAGE(FilterPrice!AJ$28:AJ$40)</f>
        <v>41.199358974359</v>
      </c>
    </row>
    <row r="617" customFormat="false" ht="12.75" hidden="false" customHeight="false" outlineLevel="0" collapsed="false">
      <c r="C617" s="13" t="n">
        <f aca="false">C616+1</f>
        <v>616</v>
      </c>
      <c r="D617" s="109" t="s">
        <v>23795</v>
      </c>
      <c r="E617" s="111" t="str">
        <f aca="false">FilterPrice!AK$4</f>
        <v/>
      </c>
      <c r="F617" s="24" t="str">
        <f aca="false">FilterPrice!AK$5</f>
        <v/>
      </c>
      <c r="G617" s="24" t="n">
        <f aca="false">FilterPrice!AK$6</f>
        <v>33</v>
      </c>
      <c r="H617" s="24" t="n">
        <f aca="false">FilterPrice!AK$7</f>
        <v>33</v>
      </c>
      <c r="I617" s="24" t="n">
        <f aca="false">FilterPrice!AK$8</f>
        <v>48.25</v>
      </c>
      <c r="J617" s="24" t="n">
        <f aca="false">FilterPrice!AK$9</f>
        <v>74</v>
      </c>
      <c r="K617" s="24" t="n">
        <f aca="false">AVERAGE(FilterPrice!AK$10:AK$11)</f>
        <v>114</v>
      </c>
      <c r="L617" s="24" t="n">
        <f aca="false">FilterPrice!AK$12</f>
        <v>46</v>
      </c>
      <c r="M617" s="24" t="n">
        <f aca="false">AVERAGE(FilterPrice!AK$13:AK$15)</f>
        <v>42</v>
      </c>
      <c r="N617" s="24" t="n">
        <f aca="false">AVERAGE(FilterPrice!AK$4:AK$15)</f>
        <v>58.825</v>
      </c>
      <c r="O617" s="24" t="n">
        <f aca="false">AVERAGE(FilterPrice!AK$16:AK$27)</f>
        <v>50.7291666666667</v>
      </c>
      <c r="P617" s="62" t="n">
        <f aca="false">AVERAGE(FilterPrice!AK$28:AK$40)</f>
        <v>43.2708333333333</v>
      </c>
    </row>
    <row r="618" customFormat="false" ht="12.75" hidden="false" customHeight="false" outlineLevel="0" collapsed="false">
      <c r="C618" s="13" t="n">
        <f aca="false">C617+1</f>
        <v>617</v>
      </c>
      <c r="D618" s="109" t="s">
        <v>23796</v>
      </c>
      <c r="E618" s="111" t="str">
        <f aca="false">FilterPrice!AL$4</f>
        <v/>
      </c>
      <c r="F618" s="24" t="str">
        <f aca="false">FilterPrice!AL$5</f>
        <v/>
      </c>
      <c r="G618" s="24" t="n">
        <f aca="false">FilterPrice!AL$6</f>
        <v>55</v>
      </c>
      <c r="H618" s="24" t="n">
        <f aca="false">FilterPrice!AL$7</f>
        <v>55</v>
      </c>
      <c r="I618" s="24" t="n">
        <f aca="false">FilterPrice!AL$8</f>
        <v>67.25</v>
      </c>
      <c r="J618" s="24" t="n">
        <f aca="false">FilterPrice!AL$9</f>
        <v>86.5</v>
      </c>
      <c r="K618" s="24" t="n">
        <f aca="false">AVERAGE(FilterPrice!AL$10:AL$11)</f>
        <v>127.75</v>
      </c>
      <c r="L618" s="24" t="n">
        <f aca="false">FilterPrice!AL$12</f>
        <v>64.75</v>
      </c>
      <c r="M618" s="24" t="n">
        <f aca="false">AVERAGE(FilterPrice!AL$13:AL$15)</f>
        <v>59.5</v>
      </c>
      <c r="N618" s="24" t="n">
        <f aca="false">AVERAGE(FilterPrice!AL$4:AL$15)</f>
        <v>76.25</v>
      </c>
      <c r="O618" s="24" t="n">
        <f aca="false">AVERAGE(FilterPrice!AL$16:AL$27)</f>
        <v>68.375</v>
      </c>
      <c r="P618" s="62" t="n">
        <f aca="false">AVERAGE(FilterPrice!AL$28:AL$40)</f>
        <v>62.2366025641026</v>
      </c>
    </row>
    <row r="619" customFormat="false" ht="12.75" hidden="false" customHeight="false" outlineLevel="0" collapsed="false">
      <c r="C619" s="13" t="n">
        <f aca="false">C618+1</f>
        <v>618</v>
      </c>
      <c r="D619" s="109" t="s">
        <v>23797</v>
      </c>
      <c r="E619" s="111" t="str">
        <f aca="false">FilterPrice!AM$4</f>
        <v/>
      </c>
      <c r="F619" s="24" t="str">
        <f aca="false">FilterPrice!AM$5</f>
        <v/>
      </c>
      <c r="G619" s="24" t="n">
        <f aca="false">FilterPrice!AM$6</f>
        <v>20</v>
      </c>
      <c r="H619" s="24" t="n">
        <f aca="false">FilterPrice!AM$7</f>
        <v>20</v>
      </c>
      <c r="I619" s="24" t="n">
        <f aca="false">FilterPrice!AM$8</f>
        <v>52</v>
      </c>
      <c r="J619" s="24" t="n">
        <f aca="false">FilterPrice!AM$9</f>
        <v>80</v>
      </c>
      <c r="K619" s="24" t="n">
        <f aca="false">AVERAGE(FilterPrice!AM$10:AM$11)</f>
        <v>120</v>
      </c>
      <c r="L619" s="24" t="n">
        <f aca="false">FilterPrice!AM$12</f>
        <v>46.25</v>
      </c>
      <c r="M619" s="24" t="n">
        <f aca="false">AVERAGE(FilterPrice!AM$13:AM$15)</f>
        <v>42.25</v>
      </c>
      <c r="N619" s="24" t="n">
        <f aca="false">AVERAGE(FilterPrice!AM$4:AM$15)</f>
        <v>58.5</v>
      </c>
      <c r="O619" s="24" t="n">
        <f aca="false">AVERAGE(FilterPrice!AM$16:AM$27)</f>
        <v>50.9587500890096</v>
      </c>
      <c r="P619" s="62" t="n">
        <f aca="false">AVERAGE(FilterPrice!AM$28:AM$40)</f>
        <v>44.3020469714434</v>
      </c>
    </row>
    <row r="620" customFormat="false" ht="12.75" hidden="false" customHeight="false" outlineLevel="0" collapsed="false">
      <c r="C620" s="13" t="n">
        <f aca="false">C619+1</f>
        <v>619</v>
      </c>
      <c r="D620" s="109" t="s">
        <v>23798</v>
      </c>
      <c r="E620" s="111" t="str">
        <f aca="false">FilterPrice!AN$4</f>
        <v/>
      </c>
      <c r="F620" s="24" t="str">
        <f aca="false">FilterPrice!AN$5</f>
        <v/>
      </c>
      <c r="G620" s="24" t="n">
        <f aca="false">FilterPrice!AN$6</f>
        <v>28</v>
      </c>
      <c r="H620" s="24" t="n">
        <f aca="false">FilterPrice!AN$7</f>
        <v>28</v>
      </c>
      <c r="I620" s="24" t="n">
        <f aca="false">FilterPrice!AN$8</f>
        <v>46.75</v>
      </c>
      <c r="J620" s="24" t="n">
        <f aca="false">FilterPrice!AN$9</f>
        <v>73.9999923706055</v>
      </c>
      <c r="K620" s="24" t="n">
        <f aca="false">AVERAGE(FilterPrice!AN$10:AN$11)</f>
        <v>117.25</v>
      </c>
      <c r="L620" s="24" t="n">
        <f aca="false">FilterPrice!AN$12</f>
        <v>43.2500038146973</v>
      </c>
      <c r="M620" s="24" t="n">
        <f aca="false">AVERAGE(FilterPrice!AN$13:AN$15)</f>
        <v>41.5</v>
      </c>
      <c r="N620" s="24" t="n">
        <f aca="false">AVERAGE(FilterPrice!AN$4:AN$15)</f>
        <v>57.8999996185303</v>
      </c>
      <c r="O620" s="24" t="n">
        <f aca="false">AVERAGE(FilterPrice!AN$16:AN$27)</f>
        <v>48.5617799758911</v>
      </c>
      <c r="P620" s="62" t="n">
        <f aca="false">AVERAGE(FilterPrice!AN$28:AN$40)</f>
        <v>43.6687636986757</v>
      </c>
    </row>
    <row r="621" customFormat="false" ht="12.75" hidden="false" customHeight="false" outlineLevel="0" collapsed="false">
      <c r="C621" s="13" t="n">
        <f aca="false">C620+1</f>
        <v>620</v>
      </c>
      <c r="D621" s="109" t="s">
        <v>23799</v>
      </c>
      <c r="E621" s="111" t="str">
        <f aca="false">FilterPrice!AO$4</f>
        <v/>
      </c>
      <c r="F621" s="24" t="str">
        <f aca="false">FilterPrice!AO$5</f>
        <v/>
      </c>
      <c r="G621" s="24" t="n">
        <f aca="false">FilterPrice!AO$6</f>
        <v>37.9969177246094</v>
      </c>
      <c r="H621" s="24" t="n">
        <f aca="false">FilterPrice!AO$7</f>
        <v>37.9969177246094</v>
      </c>
      <c r="I621" s="24" t="n">
        <f aca="false">FilterPrice!AO$8</f>
        <v>43.75</v>
      </c>
      <c r="J621" s="24" t="n">
        <f aca="false">FilterPrice!AO$9</f>
        <v>65.9999923706055</v>
      </c>
      <c r="K621" s="24" t="n">
        <f aca="false">AVERAGE(FilterPrice!AO$10:AO$11)</f>
        <v>101.25</v>
      </c>
      <c r="L621" s="24" t="n">
        <f aca="false">FilterPrice!AO$12</f>
        <v>41.7499961853027</v>
      </c>
      <c r="M621" s="24" t="n">
        <f aca="false">AVERAGE(FilterPrice!AO$13:AO$15)</f>
        <v>39.2730712890625</v>
      </c>
      <c r="N621" s="24" t="n">
        <f aca="false">AVERAGE(FilterPrice!AO$4:AO$15)</f>
        <v>54.7813037872314</v>
      </c>
      <c r="O621" s="24" t="n">
        <f aca="false">AVERAGE(FilterPrice!AO$16:AO$27)</f>
        <v>47.6955715815226</v>
      </c>
      <c r="P621" s="62" t="n">
        <f aca="false">AVERAGE(FilterPrice!AO$28:AO$40)</f>
        <v>45.4661644666623</v>
      </c>
    </row>
    <row r="622" customFormat="false" ht="12.75" hidden="false" customHeight="false" outlineLevel="0" collapsed="false">
      <c r="C622" s="13" t="n">
        <f aca="false">C621+1</f>
        <v>621</v>
      </c>
      <c r="D622" s="109" t="s">
        <v>23800</v>
      </c>
      <c r="E622" s="111" t="str">
        <f aca="false">FilterPrice!AP$4</f>
        <v/>
      </c>
      <c r="F622" s="24" t="str">
        <f aca="false">FilterPrice!AP$5</f>
        <v/>
      </c>
      <c r="G622" s="24" t="n">
        <f aca="false">FilterPrice!AP$6</f>
        <v>38</v>
      </c>
      <c r="H622" s="24" t="n">
        <f aca="false">FilterPrice!AP$7</f>
        <v>38</v>
      </c>
      <c r="I622" s="24" t="n">
        <f aca="false">FilterPrice!AP$8</f>
        <v>49.25</v>
      </c>
      <c r="J622" s="24" t="n">
        <f aca="false">FilterPrice!AP$9</f>
        <v>75.2499923706055</v>
      </c>
      <c r="K622" s="24" t="n">
        <f aca="false">AVERAGE(FilterPrice!AP$10:AP$11)</f>
        <v>117.75</v>
      </c>
      <c r="L622" s="24" t="n">
        <f aca="false">FilterPrice!AP$12</f>
        <v>51.7500038146973</v>
      </c>
      <c r="M622" s="24" t="n">
        <f aca="false">AVERAGE(FilterPrice!AP$13:AP$15)</f>
        <v>44.5</v>
      </c>
      <c r="N622" s="24" t="n">
        <f aca="false">AVERAGE(FilterPrice!AP$4:AP$15)</f>
        <v>62.1249996185303</v>
      </c>
      <c r="O622" s="24" t="n">
        <f aca="false">AVERAGE(FilterPrice!AP$16:AP$27)</f>
        <v>49.6034466425578</v>
      </c>
      <c r="P622" s="62" t="n">
        <f aca="false">AVERAGE(FilterPrice!AP$28:AP$40)</f>
        <v>44.5997733580761</v>
      </c>
    </row>
    <row r="623" customFormat="false" ht="12.75" hidden="false" customHeight="false" outlineLevel="0" collapsed="false">
      <c r="C623" s="13" t="n">
        <f aca="false">C622+1</f>
        <v>622</v>
      </c>
      <c r="D623" s="112" t="s">
        <v>23801</v>
      </c>
      <c r="E623" s="111" t="str">
        <f aca="false">FilterPrice!AQ$4</f>
        <v/>
      </c>
      <c r="F623" s="24" t="str">
        <f aca="false">FilterPrice!AQ$5</f>
        <v/>
      </c>
      <c r="G623" s="24" t="n">
        <f aca="false">FilterPrice!AQ$6</f>
        <v>30</v>
      </c>
      <c r="H623" s="24" t="n">
        <f aca="false">FilterPrice!AQ$7</f>
        <v>30</v>
      </c>
      <c r="I623" s="24" t="n">
        <f aca="false">FilterPrice!AQ$8</f>
        <v>43.75</v>
      </c>
      <c r="J623" s="24" t="n">
        <f aca="false">FilterPrice!AQ$9</f>
        <v>70.4999923706055</v>
      </c>
      <c r="K623" s="24" t="n">
        <f aca="false">AVERAGE(FilterPrice!AQ$10:AQ$11)</f>
        <v>112.75</v>
      </c>
      <c r="L623" s="24" t="n">
        <f aca="false">FilterPrice!AQ$12</f>
        <v>40.9999961853027</v>
      </c>
      <c r="M623" s="24" t="n">
        <f aca="false">AVERAGE(FilterPrice!AQ$13:AQ$15)</f>
        <v>40.5233319600423</v>
      </c>
      <c r="N623" s="24" t="n">
        <f aca="false">AVERAGE(FilterPrice!AQ$4:AQ$15)</f>
        <v>56.2319984436035</v>
      </c>
      <c r="O623" s="24" t="n">
        <f aca="false">AVERAGE(FilterPrice!AQ$16:AQ$27)</f>
        <v>47.1391124725342</v>
      </c>
      <c r="P623" s="62" t="n">
        <f aca="false">AVERAGE(FilterPrice!AQ$28:AQ$40)</f>
        <v>41.8342377677331</v>
      </c>
    </row>
    <row r="624" customFormat="false" ht="12.75" hidden="false" customHeight="false" outlineLevel="0" collapsed="false">
      <c r="C624" s="13" t="n">
        <f aca="false">C623+1</f>
        <v>623</v>
      </c>
      <c r="D624" s="109" t="s">
        <v>23802</v>
      </c>
      <c r="E624" s="111" t="str">
        <f aca="false">FilterPrice!AR$4</f>
        <v/>
      </c>
      <c r="F624" s="24" t="str">
        <f aca="false">FilterPrice!AR$5</f>
        <v/>
      </c>
      <c r="G624" s="24" t="n">
        <f aca="false">FilterPrice!AR$6</f>
        <v>38.5</v>
      </c>
      <c r="H624" s="24" t="n">
        <f aca="false">FilterPrice!AR$7</f>
        <v>38.5</v>
      </c>
      <c r="I624" s="24" t="n">
        <f aca="false">FilterPrice!AR$8</f>
        <v>55.75</v>
      </c>
      <c r="J624" s="24" t="n">
        <f aca="false">FilterPrice!AR$9</f>
        <v>82.5</v>
      </c>
      <c r="K624" s="24" t="n">
        <f aca="false">AVERAGE(FilterPrice!AR$10:AR$11)</f>
        <v>122.75</v>
      </c>
      <c r="L624" s="24" t="n">
        <f aca="false">FilterPrice!AR$12</f>
        <v>49.75</v>
      </c>
      <c r="M624" s="24" t="n">
        <f aca="false">AVERAGE(FilterPrice!AR$13:AR$15)</f>
        <v>45.75</v>
      </c>
      <c r="N624" s="24" t="n">
        <f aca="false">AVERAGE(FilterPrice!AR$4:AR$15)</f>
        <v>64.775</v>
      </c>
      <c r="O624" s="24" t="n">
        <f aca="false">AVERAGE(FilterPrice!AR$16:AR$27)</f>
        <v>52.0200001398722</v>
      </c>
      <c r="P624" s="62" t="n">
        <f aca="false">AVERAGE(FilterPrice!AR$28:AR$40)</f>
        <v>45.361758525555</v>
      </c>
    </row>
    <row r="625" customFormat="false" ht="12.75" hidden="false" customHeight="false" outlineLevel="0" collapsed="false">
      <c r="C625" s="13" t="n">
        <f aca="false">C624+1</f>
        <v>624</v>
      </c>
      <c r="D625" s="104" t="s">
        <v>23803</v>
      </c>
      <c r="E625" s="113" t="str">
        <f aca="false">FilterPrice!AS$4</f>
        <v/>
      </c>
      <c r="F625" s="65" t="str">
        <f aca="false">FilterPrice!AS$5</f>
        <v/>
      </c>
      <c r="G625" s="65" t="n">
        <f aca="false">FilterPrice!AS$6</f>
        <v>43.9999885559082</v>
      </c>
      <c r="H625" s="65" t="n">
        <f aca="false">FilterPrice!AS$7</f>
        <v>43.9999885559082</v>
      </c>
      <c r="I625" s="65" t="n">
        <f aca="false">FilterPrice!AS$8</f>
        <v>58.75</v>
      </c>
      <c r="J625" s="65" t="n">
        <f aca="false">FilterPrice!AS$9</f>
        <v>69</v>
      </c>
      <c r="K625" s="65" t="n">
        <f aca="false">AVERAGE(FilterPrice!AS$10:AS$11)</f>
        <v>93</v>
      </c>
      <c r="L625" s="65" t="n">
        <f aca="false">FilterPrice!AS$12</f>
        <v>55.5000038146973</v>
      </c>
      <c r="M625" s="65" t="n">
        <f aca="false">AVERAGE(FilterPrice!AS$13:AS$15)</f>
        <v>46.4833234151204</v>
      </c>
      <c r="N625" s="65" t="n">
        <f aca="false">AVERAGE(FilterPrice!AS$4:AS$15)</f>
        <v>59.6699951171875</v>
      </c>
      <c r="O625" s="65" t="n">
        <f aca="false">AVERAGE(FilterPrice!AS$16:AS$27)</f>
        <v>47.0866638819377</v>
      </c>
      <c r="P625" s="66" t="n">
        <f aca="false">AVERAGE(FilterPrice!AS$28:AS$40)</f>
        <v>44.4235231106098</v>
      </c>
    </row>
    <row r="626" customFormat="false" ht="12.75" hidden="false" customHeight="false" outlineLevel="0" collapsed="false">
      <c r="A626" s="13" t="n">
        <f aca="false">A613+1</f>
        <v>49</v>
      </c>
      <c r="B626" s="104" t="n">
        <f aca="false">FilterPrice!$A$1</f>
        <v>36981</v>
      </c>
      <c r="C626" s="13" t="n">
        <f aca="false">C625+1</f>
        <v>625</v>
      </c>
      <c r="D626" s="109" t="s">
        <v>23791</v>
      </c>
      <c r="E626" s="110" t="str">
        <f aca="false">FilterPrice!AG$4</f>
        <v/>
      </c>
      <c r="F626" s="59" t="str">
        <f aca="false">FilterPrice!AG$5</f>
        <v/>
      </c>
      <c r="G626" s="59" t="n">
        <f aca="false">FilterPrice!AG$6</f>
        <v>46</v>
      </c>
      <c r="H626" s="59" t="n">
        <f aca="false">FilterPrice!AG$7</f>
        <v>46</v>
      </c>
      <c r="I626" s="59" t="n">
        <f aca="false">FilterPrice!AG$8</f>
        <v>60.25</v>
      </c>
      <c r="J626" s="59" t="n">
        <f aca="false">FilterPrice!AG$9</f>
        <v>76.75</v>
      </c>
      <c r="K626" s="59" t="n">
        <f aca="false">AVERAGE(FilterPrice!AG$10:AG$11)</f>
        <v>112</v>
      </c>
      <c r="L626" s="59" t="n">
        <f aca="false">FilterPrice!AG$12</f>
        <v>59</v>
      </c>
      <c r="M626" s="59" t="n">
        <f aca="false">AVERAGE(FilterPrice!AG$13:AG$15)</f>
        <v>54.5</v>
      </c>
      <c r="N626" s="59" t="n">
        <f aca="false">AVERAGE(FilterPrice!AG$4:AG$15)</f>
        <v>67.55</v>
      </c>
      <c r="O626" s="59" t="n">
        <f aca="false">AVERAGE(FilterPrice!AG$16:AG$27)</f>
        <v>59.9375</v>
      </c>
      <c r="P626" s="60" t="n">
        <f aca="false">AVERAGE(FilterPrice!AG$28:AG$40)</f>
        <v>53.0955128205128</v>
      </c>
    </row>
    <row r="627" customFormat="false" ht="12.75" hidden="false" customHeight="false" outlineLevel="0" collapsed="false">
      <c r="C627" s="13" t="n">
        <f aca="false">C626+1</f>
        <v>626</v>
      </c>
      <c r="D627" s="109" t="s">
        <v>23792</v>
      </c>
      <c r="E627" s="111" t="str">
        <f aca="false">FilterPrice!AH$4</f>
        <v/>
      </c>
      <c r="F627" s="24" t="str">
        <f aca="false">FilterPrice!AH$5</f>
        <v/>
      </c>
      <c r="G627" s="24" t="n">
        <f aca="false">FilterPrice!AH$6</f>
        <v>33</v>
      </c>
      <c r="H627" s="24" t="n">
        <f aca="false">FilterPrice!AH$7</f>
        <v>33</v>
      </c>
      <c r="I627" s="24" t="n">
        <f aca="false">FilterPrice!AH$8</f>
        <v>48.25</v>
      </c>
      <c r="J627" s="24" t="n">
        <f aca="false">FilterPrice!AH$9</f>
        <v>74</v>
      </c>
      <c r="K627" s="24" t="n">
        <f aca="false">AVERAGE(FilterPrice!AH$10:AH$11)</f>
        <v>113.75</v>
      </c>
      <c r="L627" s="24" t="n">
        <f aca="false">FilterPrice!AH$12</f>
        <v>44</v>
      </c>
      <c r="M627" s="24" t="n">
        <f aca="false">AVERAGE(FilterPrice!AH$13:AH$15)</f>
        <v>40.9166666666667</v>
      </c>
      <c r="N627" s="24" t="n">
        <f aca="false">AVERAGE(FilterPrice!AH$4:AH$15)</f>
        <v>58.25</v>
      </c>
      <c r="O627" s="24" t="n">
        <f aca="false">AVERAGE(FilterPrice!AH$16:AH$27)</f>
        <v>50.25</v>
      </c>
      <c r="P627" s="62" t="n">
        <f aca="false">AVERAGE(FilterPrice!AH$28:AH$40)</f>
        <v>45.5446793116056</v>
      </c>
    </row>
    <row r="628" customFormat="false" ht="12.75" hidden="false" customHeight="false" outlineLevel="0" collapsed="false">
      <c r="C628" s="13" t="n">
        <f aca="false">C627+1</f>
        <v>627</v>
      </c>
      <c r="D628" s="109" t="s">
        <v>23793</v>
      </c>
      <c r="E628" s="111" t="str">
        <f aca="false">FilterPrice!AI$4</f>
        <v/>
      </c>
      <c r="F628" s="24" t="str">
        <f aca="false">FilterPrice!AI$5</f>
        <v/>
      </c>
      <c r="G628" s="24" t="n">
        <f aca="false">FilterPrice!AI$6</f>
        <v>51</v>
      </c>
      <c r="H628" s="24" t="n">
        <f aca="false">FilterPrice!AI$7</f>
        <v>51</v>
      </c>
      <c r="I628" s="24" t="n">
        <f aca="false">FilterPrice!AI$8</f>
        <v>58.5</v>
      </c>
      <c r="J628" s="24" t="n">
        <f aca="false">FilterPrice!AI$9</f>
        <v>76</v>
      </c>
      <c r="K628" s="24" t="n">
        <f aca="false">AVERAGE(FilterPrice!AI$10:AI$11)</f>
        <v>100.5</v>
      </c>
      <c r="L628" s="24" t="n">
        <f aca="false">FilterPrice!AI$12</f>
        <v>57</v>
      </c>
      <c r="M628" s="24" t="n">
        <f aca="false">AVERAGE(FilterPrice!AI$13:AI$15)</f>
        <v>55.75</v>
      </c>
      <c r="N628" s="24" t="n">
        <f aca="false">AVERAGE(FilterPrice!AI$4:AI$15)</f>
        <v>66.175</v>
      </c>
      <c r="O628" s="24" t="n">
        <f aca="false">AVERAGE(FilterPrice!AI$16:AI$27)</f>
        <v>58.2708333333333</v>
      </c>
      <c r="P628" s="62" t="n">
        <f aca="false">AVERAGE(FilterPrice!AI$28:AI$40)</f>
        <v>49.2141025641026</v>
      </c>
    </row>
    <row r="629" customFormat="false" ht="12.75" hidden="false" customHeight="false" outlineLevel="0" collapsed="false">
      <c r="C629" s="13" t="n">
        <f aca="false">C628+1</f>
        <v>628</v>
      </c>
      <c r="D629" s="109" t="s">
        <v>23794</v>
      </c>
      <c r="E629" s="111" t="str">
        <f aca="false">FilterPrice!AJ$4</f>
        <v/>
      </c>
      <c r="F629" s="24" t="str">
        <f aca="false">FilterPrice!AJ$5</f>
        <v/>
      </c>
      <c r="G629" s="24" t="n">
        <f aca="false">FilterPrice!AJ$6</f>
        <v>35.5</v>
      </c>
      <c r="H629" s="24" t="n">
        <f aca="false">FilterPrice!AJ$7</f>
        <v>35.5</v>
      </c>
      <c r="I629" s="24" t="n">
        <f aca="false">FilterPrice!AJ$8</f>
        <v>45</v>
      </c>
      <c r="J629" s="24" t="n">
        <f aca="false">FilterPrice!AJ$9</f>
        <v>56.25</v>
      </c>
      <c r="K629" s="24" t="n">
        <f aca="false">AVERAGE(FilterPrice!AJ$10:AJ$11)</f>
        <v>71</v>
      </c>
      <c r="L629" s="24" t="n">
        <f aca="false">FilterPrice!AJ$12</f>
        <v>44.5</v>
      </c>
      <c r="M629" s="24" t="n">
        <f aca="false">AVERAGE(FilterPrice!AJ$13:AJ$15)</f>
        <v>42.25</v>
      </c>
      <c r="N629" s="24" t="n">
        <f aca="false">AVERAGE(FilterPrice!AJ$4:AJ$15)</f>
        <v>48.55</v>
      </c>
      <c r="O629" s="24" t="n">
        <f aca="false">AVERAGE(FilterPrice!AJ$16:AJ$27)</f>
        <v>45</v>
      </c>
      <c r="P629" s="62" t="n">
        <f aca="false">AVERAGE(FilterPrice!AJ$28:AJ$40)</f>
        <v>41.199358974359</v>
      </c>
    </row>
    <row r="630" customFormat="false" ht="12.75" hidden="false" customHeight="false" outlineLevel="0" collapsed="false">
      <c r="C630" s="13" t="n">
        <f aca="false">C629+1</f>
        <v>629</v>
      </c>
      <c r="D630" s="109" t="s">
        <v>23795</v>
      </c>
      <c r="E630" s="111" t="str">
        <f aca="false">FilterPrice!AK$4</f>
        <v/>
      </c>
      <c r="F630" s="24" t="str">
        <f aca="false">FilterPrice!AK$5</f>
        <v/>
      </c>
      <c r="G630" s="24" t="n">
        <f aca="false">FilterPrice!AK$6</f>
        <v>33</v>
      </c>
      <c r="H630" s="24" t="n">
        <f aca="false">FilterPrice!AK$7</f>
        <v>33</v>
      </c>
      <c r="I630" s="24" t="n">
        <f aca="false">FilterPrice!AK$8</f>
        <v>48.25</v>
      </c>
      <c r="J630" s="24" t="n">
        <f aca="false">FilterPrice!AK$9</f>
        <v>74</v>
      </c>
      <c r="K630" s="24" t="n">
        <f aca="false">AVERAGE(FilterPrice!AK$10:AK$11)</f>
        <v>114</v>
      </c>
      <c r="L630" s="24" t="n">
        <f aca="false">FilterPrice!AK$12</f>
        <v>46</v>
      </c>
      <c r="M630" s="24" t="n">
        <f aca="false">AVERAGE(FilterPrice!AK$13:AK$15)</f>
        <v>42</v>
      </c>
      <c r="N630" s="24" t="n">
        <f aca="false">AVERAGE(FilterPrice!AK$4:AK$15)</f>
        <v>58.825</v>
      </c>
      <c r="O630" s="24" t="n">
        <f aca="false">AVERAGE(FilterPrice!AK$16:AK$27)</f>
        <v>50.7291666666667</v>
      </c>
      <c r="P630" s="62" t="n">
        <f aca="false">AVERAGE(FilterPrice!AK$28:AK$40)</f>
        <v>43.2708333333333</v>
      </c>
    </row>
    <row r="631" customFormat="false" ht="12.75" hidden="false" customHeight="false" outlineLevel="0" collapsed="false">
      <c r="C631" s="13" t="n">
        <f aca="false">C630+1</f>
        <v>630</v>
      </c>
      <c r="D631" s="109" t="s">
        <v>23796</v>
      </c>
      <c r="E631" s="111" t="str">
        <f aca="false">FilterPrice!AL$4</f>
        <v/>
      </c>
      <c r="F631" s="24" t="str">
        <f aca="false">FilterPrice!AL$5</f>
        <v/>
      </c>
      <c r="G631" s="24" t="n">
        <f aca="false">FilterPrice!AL$6</f>
        <v>55</v>
      </c>
      <c r="H631" s="24" t="n">
        <f aca="false">FilterPrice!AL$7</f>
        <v>55</v>
      </c>
      <c r="I631" s="24" t="n">
        <f aca="false">FilterPrice!AL$8</f>
        <v>67.25</v>
      </c>
      <c r="J631" s="24" t="n">
        <f aca="false">FilterPrice!AL$9</f>
        <v>86.5</v>
      </c>
      <c r="K631" s="24" t="n">
        <f aca="false">AVERAGE(FilterPrice!AL$10:AL$11)</f>
        <v>127.75</v>
      </c>
      <c r="L631" s="24" t="n">
        <f aca="false">FilterPrice!AL$12</f>
        <v>64.75</v>
      </c>
      <c r="M631" s="24" t="n">
        <f aca="false">AVERAGE(FilterPrice!AL$13:AL$15)</f>
        <v>59.5</v>
      </c>
      <c r="N631" s="24" t="n">
        <f aca="false">AVERAGE(FilterPrice!AL$4:AL$15)</f>
        <v>76.25</v>
      </c>
      <c r="O631" s="24" t="n">
        <f aca="false">AVERAGE(FilterPrice!AL$16:AL$27)</f>
        <v>68.375</v>
      </c>
      <c r="P631" s="62" t="n">
        <f aca="false">AVERAGE(FilterPrice!AL$28:AL$40)</f>
        <v>62.2366025641026</v>
      </c>
    </row>
    <row r="632" customFormat="false" ht="12.75" hidden="false" customHeight="false" outlineLevel="0" collapsed="false">
      <c r="C632" s="13" t="n">
        <f aca="false">C631+1</f>
        <v>631</v>
      </c>
      <c r="D632" s="109" t="s">
        <v>23797</v>
      </c>
      <c r="E632" s="111" t="str">
        <f aca="false">FilterPrice!AM$4</f>
        <v/>
      </c>
      <c r="F632" s="24" t="str">
        <f aca="false">FilterPrice!AM$5</f>
        <v/>
      </c>
      <c r="G632" s="24" t="n">
        <f aca="false">FilterPrice!AM$6</f>
        <v>20</v>
      </c>
      <c r="H632" s="24" t="n">
        <f aca="false">FilterPrice!AM$7</f>
        <v>20</v>
      </c>
      <c r="I632" s="24" t="n">
        <f aca="false">FilterPrice!AM$8</f>
        <v>52</v>
      </c>
      <c r="J632" s="24" t="n">
        <f aca="false">FilterPrice!AM$9</f>
        <v>80</v>
      </c>
      <c r="K632" s="24" t="n">
        <f aca="false">AVERAGE(FilterPrice!AM$10:AM$11)</f>
        <v>120</v>
      </c>
      <c r="L632" s="24" t="n">
        <f aca="false">FilterPrice!AM$12</f>
        <v>46.25</v>
      </c>
      <c r="M632" s="24" t="n">
        <f aca="false">AVERAGE(FilterPrice!AM$13:AM$15)</f>
        <v>42.25</v>
      </c>
      <c r="N632" s="24" t="n">
        <f aca="false">AVERAGE(FilterPrice!AM$4:AM$15)</f>
        <v>58.5</v>
      </c>
      <c r="O632" s="24" t="n">
        <f aca="false">AVERAGE(FilterPrice!AM$16:AM$27)</f>
        <v>50.9587500890096</v>
      </c>
      <c r="P632" s="62" t="n">
        <f aca="false">AVERAGE(FilterPrice!AM$28:AM$40)</f>
        <v>44.3020469714434</v>
      </c>
    </row>
    <row r="633" customFormat="false" ht="12.75" hidden="false" customHeight="false" outlineLevel="0" collapsed="false">
      <c r="C633" s="13" t="n">
        <f aca="false">C632+1</f>
        <v>632</v>
      </c>
      <c r="D633" s="109" t="s">
        <v>23798</v>
      </c>
      <c r="E633" s="111" t="str">
        <f aca="false">FilterPrice!AN$4</f>
        <v/>
      </c>
      <c r="F633" s="24" t="str">
        <f aca="false">FilterPrice!AN$5</f>
        <v/>
      </c>
      <c r="G633" s="24" t="n">
        <f aca="false">FilterPrice!AN$6</f>
        <v>28</v>
      </c>
      <c r="H633" s="24" t="n">
        <f aca="false">FilterPrice!AN$7</f>
        <v>28</v>
      </c>
      <c r="I633" s="24" t="n">
        <f aca="false">FilterPrice!AN$8</f>
        <v>46.75</v>
      </c>
      <c r="J633" s="24" t="n">
        <f aca="false">FilterPrice!AN$9</f>
        <v>73.9999923706055</v>
      </c>
      <c r="K633" s="24" t="n">
        <f aca="false">AVERAGE(FilterPrice!AN$10:AN$11)</f>
        <v>117.25</v>
      </c>
      <c r="L633" s="24" t="n">
        <f aca="false">FilterPrice!AN$12</f>
        <v>43.2500038146973</v>
      </c>
      <c r="M633" s="24" t="n">
        <f aca="false">AVERAGE(FilterPrice!AN$13:AN$15)</f>
        <v>41.5</v>
      </c>
      <c r="N633" s="24" t="n">
        <f aca="false">AVERAGE(FilterPrice!AN$4:AN$15)</f>
        <v>57.8999996185303</v>
      </c>
      <c r="O633" s="24" t="n">
        <f aca="false">AVERAGE(FilterPrice!AN$16:AN$27)</f>
        <v>48.5617799758911</v>
      </c>
      <c r="P633" s="62" t="n">
        <f aca="false">AVERAGE(FilterPrice!AN$28:AN$40)</f>
        <v>43.6687636986757</v>
      </c>
    </row>
    <row r="634" customFormat="false" ht="12.75" hidden="false" customHeight="false" outlineLevel="0" collapsed="false">
      <c r="C634" s="13" t="n">
        <f aca="false">C633+1</f>
        <v>633</v>
      </c>
      <c r="D634" s="109" t="s">
        <v>23799</v>
      </c>
      <c r="E634" s="111" t="str">
        <f aca="false">FilterPrice!AO$4</f>
        <v/>
      </c>
      <c r="F634" s="24" t="str">
        <f aca="false">FilterPrice!AO$5</f>
        <v/>
      </c>
      <c r="G634" s="24" t="n">
        <f aca="false">FilterPrice!AO$6</f>
        <v>37.9969177246094</v>
      </c>
      <c r="H634" s="24" t="n">
        <f aca="false">FilterPrice!AO$7</f>
        <v>37.9969177246094</v>
      </c>
      <c r="I634" s="24" t="n">
        <f aca="false">FilterPrice!AO$8</f>
        <v>43.75</v>
      </c>
      <c r="J634" s="24" t="n">
        <f aca="false">FilterPrice!AO$9</f>
        <v>65.9999923706055</v>
      </c>
      <c r="K634" s="24" t="n">
        <f aca="false">AVERAGE(FilterPrice!AO$10:AO$11)</f>
        <v>101.25</v>
      </c>
      <c r="L634" s="24" t="n">
        <f aca="false">FilterPrice!AO$12</f>
        <v>41.7499961853027</v>
      </c>
      <c r="M634" s="24" t="n">
        <f aca="false">AVERAGE(FilterPrice!AO$13:AO$15)</f>
        <v>39.2730712890625</v>
      </c>
      <c r="N634" s="24" t="n">
        <f aca="false">AVERAGE(FilterPrice!AO$4:AO$15)</f>
        <v>54.7813037872314</v>
      </c>
      <c r="O634" s="24" t="n">
        <f aca="false">AVERAGE(FilterPrice!AO$16:AO$27)</f>
        <v>47.6955715815226</v>
      </c>
      <c r="P634" s="62" t="n">
        <f aca="false">AVERAGE(FilterPrice!AO$28:AO$40)</f>
        <v>45.4661644666623</v>
      </c>
    </row>
    <row r="635" customFormat="false" ht="12.75" hidden="false" customHeight="false" outlineLevel="0" collapsed="false">
      <c r="C635" s="13" t="n">
        <f aca="false">C634+1</f>
        <v>634</v>
      </c>
      <c r="D635" s="109" t="s">
        <v>23800</v>
      </c>
      <c r="E635" s="111" t="str">
        <f aca="false">FilterPrice!AP$4</f>
        <v/>
      </c>
      <c r="F635" s="24" t="str">
        <f aca="false">FilterPrice!AP$5</f>
        <v/>
      </c>
      <c r="G635" s="24" t="n">
        <f aca="false">FilterPrice!AP$6</f>
        <v>38</v>
      </c>
      <c r="H635" s="24" t="n">
        <f aca="false">FilterPrice!AP$7</f>
        <v>38</v>
      </c>
      <c r="I635" s="24" t="n">
        <f aca="false">FilterPrice!AP$8</f>
        <v>49.25</v>
      </c>
      <c r="J635" s="24" t="n">
        <f aca="false">FilterPrice!AP$9</f>
        <v>75.2499923706055</v>
      </c>
      <c r="K635" s="24" t="n">
        <f aca="false">AVERAGE(FilterPrice!AP$10:AP$11)</f>
        <v>117.75</v>
      </c>
      <c r="L635" s="24" t="n">
        <f aca="false">FilterPrice!AP$12</f>
        <v>51.7500038146973</v>
      </c>
      <c r="M635" s="24" t="n">
        <f aca="false">AVERAGE(FilterPrice!AP$13:AP$15)</f>
        <v>44.5</v>
      </c>
      <c r="N635" s="24" t="n">
        <f aca="false">AVERAGE(FilterPrice!AP$4:AP$15)</f>
        <v>62.1249996185303</v>
      </c>
      <c r="O635" s="24" t="n">
        <f aca="false">AVERAGE(FilterPrice!AP$16:AP$27)</f>
        <v>49.6034466425578</v>
      </c>
      <c r="P635" s="62" t="n">
        <f aca="false">AVERAGE(FilterPrice!AP$28:AP$40)</f>
        <v>44.5997733580761</v>
      </c>
    </row>
    <row r="636" customFormat="false" ht="12.75" hidden="false" customHeight="false" outlineLevel="0" collapsed="false">
      <c r="C636" s="13" t="n">
        <f aca="false">C635+1</f>
        <v>635</v>
      </c>
      <c r="D636" s="112" t="s">
        <v>23801</v>
      </c>
      <c r="E636" s="111" t="str">
        <f aca="false">FilterPrice!AQ$4</f>
        <v/>
      </c>
      <c r="F636" s="24" t="str">
        <f aca="false">FilterPrice!AQ$5</f>
        <v/>
      </c>
      <c r="G636" s="24" t="n">
        <f aca="false">FilterPrice!AQ$6</f>
        <v>30</v>
      </c>
      <c r="H636" s="24" t="n">
        <f aca="false">FilterPrice!AQ$7</f>
        <v>30</v>
      </c>
      <c r="I636" s="24" t="n">
        <f aca="false">FilterPrice!AQ$8</f>
        <v>43.75</v>
      </c>
      <c r="J636" s="24" t="n">
        <f aca="false">FilterPrice!AQ$9</f>
        <v>70.4999923706055</v>
      </c>
      <c r="K636" s="24" t="n">
        <f aca="false">AVERAGE(FilterPrice!AQ$10:AQ$11)</f>
        <v>112.75</v>
      </c>
      <c r="L636" s="24" t="n">
        <f aca="false">FilterPrice!AQ$12</f>
        <v>40.9999961853027</v>
      </c>
      <c r="M636" s="24" t="n">
        <f aca="false">AVERAGE(FilterPrice!AQ$13:AQ$15)</f>
        <v>40.5233319600423</v>
      </c>
      <c r="N636" s="24" t="n">
        <f aca="false">AVERAGE(FilterPrice!AQ$4:AQ$15)</f>
        <v>56.2319984436035</v>
      </c>
      <c r="O636" s="24" t="n">
        <f aca="false">AVERAGE(FilterPrice!AQ$16:AQ$27)</f>
        <v>47.1391124725342</v>
      </c>
      <c r="P636" s="62" t="n">
        <f aca="false">AVERAGE(FilterPrice!AQ$28:AQ$40)</f>
        <v>41.8342377677331</v>
      </c>
    </row>
    <row r="637" customFormat="false" ht="12.75" hidden="false" customHeight="false" outlineLevel="0" collapsed="false">
      <c r="C637" s="13" t="n">
        <f aca="false">C636+1</f>
        <v>636</v>
      </c>
      <c r="D637" s="109" t="s">
        <v>23802</v>
      </c>
      <c r="E637" s="111" t="str">
        <f aca="false">FilterPrice!AR$4</f>
        <v/>
      </c>
      <c r="F637" s="24" t="str">
        <f aca="false">FilterPrice!AR$5</f>
        <v/>
      </c>
      <c r="G637" s="24" t="n">
        <f aca="false">FilterPrice!AR$6</f>
        <v>38.5</v>
      </c>
      <c r="H637" s="24" t="n">
        <f aca="false">FilterPrice!AR$7</f>
        <v>38.5</v>
      </c>
      <c r="I637" s="24" t="n">
        <f aca="false">FilterPrice!AR$8</f>
        <v>55.75</v>
      </c>
      <c r="J637" s="24" t="n">
        <f aca="false">FilterPrice!AR$9</f>
        <v>82.5</v>
      </c>
      <c r="K637" s="24" t="n">
        <f aca="false">AVERAGE(FilterPrice!AR$10:AR$11)</f>
        <v>122.75</v>
      </c>
      <c r="L637" s="24" t="n">
        <f aca="false">FilterPrice!AR$12</f>
        <v>49.75</v>
      </c>
      <c r="M637" s="24" t="n">
        <f aca="false">AVERAGE(FilterPrice!AR$13:AR$15)</f>
        <v>45.75</v>
      </c>
      <c r="N637" s="24" t="n">
        <f aca="false">AVERAGE(FilterPrice!AR$4:AR$15)</f>
        <v>64.775</v>
      </c>
      <c r="O637" s="24" t="n">
        <f aca="false">AVERAGE(FilterPrice!AR$16:AR$27)</f>
        <v>52.0200001398722</v>
      </c>
      <c r="P637" s="62" t="n">
        <f aca="false">AVERAGE(FilterPrice!AR$28:AR$40)</f>
        <v>45.361758525555</v>
      </c>
    </row>
    <row r="638" customFormat="false" ht="12.75" hidden="false" customHeight="false" outlineLevel="0" collapsed="false">
      <c r="C638" s="13" t="n">
        <f aca="false">C637+1</f>
        <v>637</v>
      </c>
      <c r="D638" s="104" t="s">
        <v>23803</v>
      </c>
      <c r="E638" s="113" t="str">
        <f aca="false">FilterPrice!AS$4</f>
        <v/>
      </c>
      <c r="F638" s="65" t="str">
        <f aca="false">FilterPrice!AS$5</f>
        <v/>
      </c>
      <c r="G638" s="65" t="n">
        <f aca="false">FilterPrice!AS$6</f>
        <v>43.9999885559082</v>
      </c>
      <c r="H638" s="65" t="n">
        <f aca="false">FilterPrice!AS$7</f>
        <v>43.9999885559082</v>
      </c>
      <c r="I638" s="65" t="n">
        <f aca="false">FilterPrice!AS$8</f>
        <v>58.75</v>
      </c>
      <c r="J638" s="65" t="n">
        <f aca="false">FilterPrice!AS$9</f>
        <v>69</v>
      </c>
      <c r="K638" s="65" t="n">
        <f aca="false">AVERAGE(FilterPrice!AS$10:AS$11)</f>
        <v>93</v>
      </c>
      <c r="L638" s="65" t="n">
        <f aca="false">FilterPrice!AS$12</f>
        <v>55.5000038146973</v>
      </c>
      <c r="M638" s="65" t="n">
        <f aca="false">AVERAGE(FilterPrice!AS$13:AS$15)</f>
        <v>46.4833234151204</v>
      </c>
      <c r="N638" s="65" t="n">
        <f aca="false">AVERAGE(FilterPrice!AS$4:AS$15)</f>
        <v>59.6699951171875</v>
      </c>
      <c r="O638" s="65" t="n">
        <f aca="false">AVERAGE(FilterPrice!AS$16:AS$27)</f>
        <v>47.0866638819377</v>
      </c>
      <c r="P638" s="66" t="n">
        <f aca="false">AVERAGE(FilterPrice!AS$28:AS$40)</f>
        <v>44.4235231106098</v>
      </c>
    </row>
    <row r="639" customFormat="false" ht="12.75" hidden="false" customHeight="false" outlineLevel="0" collapsed="false">
      <c r="A639" s="13" t="n">
        <f aca="false">A626+1</f>
        <v>50</v>
      </c>
      <c r="B639" s="104" t="n">
        <f aca="false">FilterPrice!$A$1</f>
        <v>36981</v>
      </c>
      <c r="C639" s="13" t="n">
        <f aca="false">C638+1</f>
        <v>638</v>
      </c>
      <c r="D639" s="109" t="s">
        <v>23791</v>
      </c>
      <c r="E639" s="110" t="str">
        <f aca="false">FilterPrice!AG$4</f>
        <v/>
      </c>
      <c r="F639" s="59" t="str">
        <f aca="false">FilterPrice!AG$5</f>
        <v/>
      </c>
      <c r="G639" s="59" t="n">
        <f aca="false">FilterPrice!AG$6</f>
        <v>46</v>
      </c>
      <c r="H639" s="59" t="n">
        <f aca="false">FilterPrice!AG$7</f>
        <v>46</v>
      </c>
      <c r="I639" s="59" t="n">
        <f aca="false">FilterPrice!AG$8</f>
        <v>60.25</v>
      </c>
      <c r="J639" s="59" t="n">
        <f aca="false">FilterPrice!AG$9</f>
        <v>76.75</v>
      </c>
      <c r="K639" s="59" t="n">
        <f aca="false">AVERAGE(FilterPrice!AG$10:AG$11)</f>
        <v>112</v>
      </c>
      <c r="L639" s="59" t="n">
        <f aca="false">FilterPrice!AG$12</f>
        <v>59</v>
      </c>
      <c r="M639" s="59" t="n">
        <f aca="false">AVERAGE(FilterPrice!AG$13:AG$15)</f>
        <v>54.5</v>
      </c>
      <c r="N639" s="59" t="n">
        <f aca="false">AVERAGE(FilterPrice!AG$4:AG$15)</f>
        <v>67.55</v>
      </c>
      <c r="O639" s="59" t="n">
        <f aca="false">AVERAGE(FilterPrice!AG$16:AG$27)</f>
        <v>59.9375</v>
      </c>
      <c r="P639" s="60" t="n">
        <f aca="false">AVERAGE(FilterPrice!AG$28:AG$40)</f>
        <v>53.0955128205128</v>
      </c>
    </row>
    <row r="640" customFormat="false" ht="12.75" hidden="false" customHeight="false" outlineLevel="0" collapsed="false">
      <c r="C640" s="13" t="n">
        <f aca="false">C639+1</f>
        <v>639</v>
      </c>
      <c r="D640" s="109" t="s">
        <v>23792</v>
      </c>
      <c r="E640" s="111" t="str">
        <f aca="false">FilterPrice!AH$4</f>
        <v/>
      </c>
      <c r="F640" s="24" t="str">
        <f aca="false">FilterPrice!AH$5</f>
        <v/>
      </c>
      <c r="G640" s="24" t="n">
        <f aca="false">FilterPrice!AH$6</f>
        <v>33</v>
      </c>
      <c r="H640" s="24" t="n">
        <f aca="false">FilterPrice!AH$7</f>
        <v>33</v>
      </c>
      <c r="I640" s="24" t="n">
        <f aca="false">FilterPrice!AH$8</f>
        <v>48.25</v>
      </c>
      <c r="J640" s="24" t="n">
        <f aca="false">FilterPrice!AH$9</f>
        <v>74</v>
      </c>
      <c r="K640" s="24" t="n">
        <f aca="false">AVERAGE(FilterPrice!AH$10:AH$11)</f>
        <v>113.75</v>
      </c>
      <c r="L640" s="24" t="n">
        <f aca="false">FilterPrice!AH$12</f>
        <v>44</v>
      </c>
      <c r="M640" s="24" t="n">
        <f aca="false">AVERAGE(FilterPrice!AH$13:AH$15)</f>
        <v>40.9166666666667</v>
      </c>
      <c r="N640" s="24" t="n">
        <f aca="false">AVERAGE(FilterPrice!AH$4:AH$15)</f>
        <v>58.25</v>
      </c>
      <c r="O640" s="24" t="n">
        <f aca="false">AVERAGE(FilterPrice!AH$16:AH$27)</f>
        <v>50.25</v>
      </c>
      <c r="P640" s="62" t="n">
        <f aca="false">AVERAGE(FilterPrice!AH$28:AH$40)</f>
        <v>45.5446793116056</v>
      </c>
    </row>
    <row r="641" customFormat="false" ht="12.75" hidden="false" customHeight="false" outlineLevel="0" collapsed="false">
      <c r="C641" s="13" t="n">
        <f aca="false">C640+1</f>
        <v>640</v>
      </c>
      <c r="D641" s="109" t="s">
        <v>23793</v>
      </c>
      <c r="E641" s="111" t="str">
        <f aca="false">FilterPrice!AI$4</f>
        <v/>
      </c>
      <c r="F641" s="24" t="str">
        <f aca="false">FilterPrice!AI$5</f>
        <v/>
      </c>
      <c r="G641" s="24" t="n">
        <f aca="false">FilterPrice!AI$6</f>
        <v>51</v>
      </c>
      <c r="H641" s="24" t="n">
        <f aca="false">FilterPrice!AI$7</f>
        <v>51</v>
      </c>
      <c r="I641" s="24" t="n">
        <f aca="false">FilterPrice!AI$8</f>
        <v>58.5</v>
      </c>
      <c r="J641" s="24" t="n">
        <f aca="false">FilterPrice!AI$9</f>
        <v>76</v>
      </c>
      <c r="K641" s="24" t="n">
        <f aca="false">AVERAGE(FilterPrice!AI$10:AI$11)</f>
        <v>100.5</v>
      </c>
      <c r="L641" s="24" t="n">
        <f aca="false">FilterPrice!AI$12</f>
        <v>57</v>
      </c>
      <c r="M641" s="24" t="n">
        <f aca="false">AVERAGE(FilterPrice!AI$13:AI$15)</f>
        <v>55.75</v>
      </c>
      <c r="N641" s="24" t="n">
        <f aca="false">AVERAGE(FilterPrice!AI$4:AI$15)</f>
        <v>66.175</v>
      </c>
      <c r="O641" s="24" t="n">
        <f aca="false">AVERAGE(FilterPrice!AI$16:AI$27)</f>
        <v>58.2708333333333</v>
      </c>
      <c r="P641" s="62" t="n">
        <f aca="false">AVERAGE(FilterPrice!AI$28:AI$40)</f>
        <v>49.2141025641026</v>
      </c>
    </row>
    <row r="642" customFormat="false" ht="12.75" hidden="false" customHeight="false" outlineLevel="0" collapsed="false">
      <c r="C642" s="13" t="n">
        <f aca="false">C641+1</f>
        <v>641</v>
      </c>
      <c r="D642" s="109" t="s">
        <v>23794</v>
      </c>
      <c r="E642" s="111" t="str">
        <f aca="false">FilterPrice!AJ$4</f>
        <v/>
      </c>
      <c r="F642" s="24" t="str">
        <f aca="false">FilterPrice!AJ$5</f>
        <v/>
      </c>
      <c r="G642" s="24" t="n">
        <f aca="false">FilterPrice!AJ$6</f>
        <v>35.5</v>
      </c>
      <c r="H642" s="24" t="n">
        <f aca="false">FilterPrice!AJ$7</f>
        <v>35.5</v>
      </c>
      <c r="I642" s="24" t="n">
        <f aca="false">FilterPrice!AJ$8</f>
        <v>45</v>
      </c>
      <c r="J642" s="24" t="n">
        <f aca="false">FilterPrice!AJ$9</f>
        <v>56.25</v>
      </c>
      <c r="K642" s="24" t="n">
        <f aca="false">AVERAGE(FilterPrice!AJ$10:AJ$11)</f>
        <v>71</v>
      </c>
      <c r="L642" s="24" t="n">
        <f aca="false">FilterPrice!AJ$12</f>
        <v>44.5</v>
      </c>
      <c r="M642" s="24" t="n">
        <f aca="false">AVERAGE(FilterPrice!AJ$13:AJ$15)</f>
        <v>42.25</v>
      </c>
      <c r="N642" s="24" t="n">
        <f aca="false">AVERAGE(FilterPrice!AJ$4:AJ$15)</f>
        <v>48.55</v>
      </c>
      <c r="O642" s="24" t="n">
        <f aca="false">AVERAGE(FilterPrice!AJ$16:AJ$27)</f>
        <v>45</v>
      </c>
      <c r="P642" s="62" t="n">
        <f aca="false">AVERAGE(FilterPrice!AJ$28:AJ$40)</f>
        <v>41.199358974359</v>
      </c>
    </row>
    <row r="643" customFormat="false" ht="12.75" hidden="false" customHeight="false" outlineLevel="0" collapsed="false">
      <c r="C643" s="13" t="n">
        <f aca="false">C642+1</f>
        <v>642</v>
      </c>
      <c r="D643" s="109" t="s">
        <v>23795</v>
      </c>
      <c r="E643" s="111" t="str">
        <f aca="false">FilterPrice!AK$4</f>
        <v/>
      </c>
      <c r="F643" s="24" t="str">
        <f aca="false">FilterPrice!AK$5</f>
        <v/>
      </c>
      <c r="G643" s="24" t="n">
        <f aca="false">FilterPrice!AK$6</f>
        <v>33</v>
      </c>
      <c r="H643" s="24" t="n">
        <f aca="false">FilterPrice!AK$7</f>
        <v>33</v>
      </c>
      <c r="I643" s="24" t="n">
        <f aca="false">FilterPrice!AK$8</f>
        <v>48.25</v>
      </c>
      <c r="J643" s="24" t="n">
        <f aca="false">FilterPrice!AK$9</f>
        <v>74</v>
      </c>
      <c r="K643" s="24" t="n">
        <f aca="false">AVERAGE(FilterPrice!AK$10:AK$11)</f>
        <v>114</v>
      </c>
      <c r="L643" s="24" t="n">
        <f aca="false">FilterPrice!AK$12</f>
        <v>46</v>
      </c>
      <c r="M643" s="24" t="n">
        <f aca="false">AVERAGE(FilterPrice!AK$13:AK$15)</f>
        <v>42</v>
      </c>
      <c r="N643" s="24" t="n">
        <f aca="false">AVERAGE(FilterPrice!AK$4:AK$15)</f>
        <v>58.825</v>
      </c>
      <c r="O643" s="24" t="n">
        <f aca="false">AVERAGE(FilterPrice!AK$16:AK$27)</f>
        <v>50.7291666666667</v>
      </c>
      <c r="P643" s="62" t="n">
        <f aca="false">AVERAGE(FilterPrice!AK$28:AK$40)</f>
        <v>43.2708333333333</v>
      </c>
    </row>
    <row r="644" customFormat="false" ht="12.75" hidden="false" customHeight="false" outlineLevel="0" collapsed="false">
      <c r="C644" s="13" t="n">
        <f aca="false">C643+1</f>
        <v>643</v>
      </c>
      <c r="D644" s="109" t="s">
        <v>23796</v>
      </c>
      <c r="E644" s="111" t="str">
        <f aca="false">FilterPrice!AL$4</f>
        <v/>
      </c>
      <c r="F644" s="24" t="str">
        <f aca="false">FilterPrice!AL$5</f>
        <v/>
      </c>
      <c r="G644" s="24" t="n">
        <f aca="false">FilterPrice!AL$6</f>
        <v>55</v>
      </c>
      <c r="H644" s="24" t="n">
        <f aca="false">FilterPrice!AL$7</f>
        <v>55</v>
      </c>
      <c r="I644" s="24" t="n">
        <f aca="false">FilterPrice!AL$8</f>
        <v>67.25</v>
      </c>
      <c r="J644" s="24" t="n">
        <f aca="false">FilterPrice!AL$9</f>
        <v>86.5</v>
      </c>
      <c r="K644" s="24" t="n">
        <f aca="false">AVERAGE(FilterPrice!AL$10:AL$11)</f>
        <v>127.75</v>
      </c>
      <c r="L644" s="24" t="n">
        <f aca="false">FilterPrice!AL$12</f>
        <v>64.75</v>
      </c>
      <c r="M644" s="24" t="n">
        <f aca="false">AVERAGE(FilterPrice!AL$13:AL$15)</f>
        <v>59.5</v>
      </c>
      <c r="N644" s="24" t="n">
        <f aca="false">AVERAGE(FilterPrice!AL$4:AL$15)</f>
        <v>76.25</v>
      </c>
      <c r="O644" s="24" t="n">
        <f aca="false">AVERAGE(FilterPrice!AL$16:AL$27)</f>
        <v>68.375</v>
      </c>
      <c r="P644" s="62" t="n">
        <f aca="false">AVERAGE(FilterPrice!AL$28:AL$40)</f>
        <v>62.2366025641026</v>
      </c>
    </row>
    <row r="645" customFormat="false" ht="12.75" hidden="false" customHeight="false" outlineLevel="0" collapsed="false">
      <c r="C645" s="13" t="n">
        <f aca="false">C644+1</f>
        <v>644</v>
      </c>
      <c r="D645" s="109" t="s">
        <v>23797</v>
      </c>
      <c r="E645" s="111" t="str">
        <f aca="false">FilterPrice!AM$4</f>
        <v/>
      </c>
      <c r="F645" s="24" t="str">
        <f aca="false">FilterPrice!AM$5</f>
        <v/>
      </c>
      <c r="G645" s="24" t="n">
        <f aca="false">FilterPrice!AM$6</f>
        <v>20</v>
      </c>
      <c r="H645" s="24" t="n">
        <f aca="false">FilterPrice!AM$7</f>
        <v>20</v>
      </c>
      <c r="I645" s="24" t="n">
        <f aca="false">FilterPrice!AM$8</f>
        <v>52</v>
      </c>
      <c r="J645" s="24" t="n">
        <f aca="false">FilterPrice!AM$9</f>
        <v>80</v>
      </c>
      <c r="K645" s="24" t="n">
        <f aca="false">AVERAGE(FilterPrice!AM$10:AM$11)</f>
        <v>120</v>
      </c>
      <c r="L645" s="24" t="n">
        <f aca="false">FilterPrice!AM$12</f>
        <v>46.25</v>
      </c>
      <c r="M645" s="24" t="n">
        <f aca="false">AVERAGE(FilterPrice!AM$13:AM$15)</f>
        <v>42.25</v>
      </c>
      <c r="N645" s="24" t="n">
        <f aca="false">AVERAGE(FilterPrice!AM$4:AM$15)</f>
        <v>58.5</v>
      </c>
      <c r="O645" s="24" t="n">
        <f aca="false">AVERAGE(FilterPrice!AM$16:AM$27)</f>
        <v>50.9587500890096</v>
      </c>
      <c r="P645" s="62" t="n">
        <f aca="false">AVERAGE(FilterPrice!AM$28:AM$40)</f>
        <v>44.3020469714434</v>
      </c>
    </row>
    <row r="646" customFormat="false" ht="12.75" hidden="false" customHeight="false" outlineLevel="0" collapsed="false">
      <c r="C646" s="13" t="n">
        <f aca="false">C645+1</f>
        <v>645</v>
      </c>
      <c r="D646" s="109" t="s">
        <v>23798</v>
      </c>
      <c r="E646" s="111" t="str">
        <f aca="false">FilterPrice!AN$4</f>
        <v/>
      </c>
      <c r="F646" s="24" t="str">
        <f aca="false">FilterPrice!AN$5</f>
        <v/>
      </c>
      <c r="G646" s="24" t="n">
        <f aca="false">FilterPrice!AN$6</f>
        <v>28</v>
      </c>
      <c r="H646" s="24" t="n">
        <f aca="false">FilterPrice!AN$7</f>
        <v>28</v>
      </c>
      <c r="I646" s="24" t="n">
        <f aca="false">FilterPrice!AN$8</f>
        <v>46.75</v>
      </c>
      <c r="J646" s="24" t="n">
        <f aca="false">FilterPrice!AN$9</f>
        <v>73.9999923706055</v>
      </c>
      <c r="K646" s="24" t="n">
        <f aca="false">AVERAGE(FilterPrice!AN$10:AN$11)</f>
        <v>117.25</v>
      </c>
      <c r="L646" s="24" t="n">
        <f aca="false">FilterPrice!AN$12</f>
        <v>43.2500038146973</v>
      </c>
      <c r="M646" s="24" t="n">
        <f aca="false">AVERAGE(FilterPrice!AN$13:AN$15)</f>
        <v>41.5</v>
      </c>
      <c r="N646" s="24" t="n">
        <f aca="false">AVERAGE(FilterPrice!AN$4:AN$15)</f>
        <v>57.8999996185303</v>
      </c>
      <c r="O646" s="24" t="n">
        <f aca="false">AVERAGE(FilterPrice!AN$16:AN$27)</f>
        <v>48.5617799758911</v>
      </c>
      <c r="P646" s="62" t="n">
        <f aca="false">AVERAGE(FilterPrice!AN$28:AN$40)</f>
        <v>43.6687636986757</v>
      </c>
    </row>
    <row r="647" customFormat="false" ht="12.75" hidden="false" customHeight="false" outlineLevel="0" collapsed="false">
      <c r="C647" s="13" t="n">
        <f aca="false">C646+1</f>
        <v>646</v>
      </c>
      <c r="D647" s="109" t="s">
        <v>23799</v>
      </c>
      <c r="E647" s="111" t="str">
        <f aca="false">FilterPrice!AO$4</f>
        <v/>
      </c>
      <c r="F647" s="24" t="str">
        <f aca="false">FilterPrice!AO$5</f>
        <v/>
      </c>
      <c r="G647" s="24" t="n">
        <f aca="false">FilterPrice!AO$6</f>
        <v>37.9969177246094</v>
      </c>
      <c r="H647" s="24" t="n">
        <f aca="false">FilterPrice!AO$7</f>
        <v>37.9969177246094</v>
      </c>
      <c r="I647" s="24" t="n">
        <f aca="false">FilterPrice!AO$8</f>
        <v>43.75</v>
      </c>
      <c r="J647" s="24" t="n">
        <f aca="false">FilterPrice!AO$9</f>
        <v>65.9999923706055</v>
      </c>
      <c r="K647" s="24" t="n">
        <f aca="false">AVERAGE(FilterPrice!AO$10:AO$11)</f>
        <v>101.25</v>
      </c>
      <c r="L647" s="24" t="n">
        <f aca="false">FilterPrice!AO$12</f>
        <v>41.7499961853027</v>
      </c>
      <c r="M647" s="24" t="n">
        <f aca="false">AVERAGE(FilterPrice!AO$13:AO$15)</f>
        <v>39.2730712890625</v>
      </c>
      <c r="N647" s="24" t="n">
        <f aca="false">AVERAGE(FilterPrice!AO$4:AO$15)</f>
        <v>54.7813037872314</v>
      </c>
      <c r="O647" s="24" t="n">
        <f aca="false">AVERAGE(FilterPrice!AO$16:AO$27)</f>
        <v>47.6955715815226</v>
      </c>
      <c r="P647" s="62" t="n">
        <f aca="false">AVERAGE(FilterPrice!AO$28:AO$40)</f>
        <v>45.4661644666623</v>
      </c>
    </row>
    <row r="648" customFormat="false" ht="12.75" hidden="false" customHeight="false" outlineLevel="0" collapsed="false">
      <c r="C648" s="13" t="n">
        <f aca="false">C647+1</f>
        <v>647</v>
      </c>
      <c r="D648" s="109" t="s">
        <v>23800</v>
      </c>
      <c r="E648" s="111" t="str">
        <f aca="false">FilterPrice!AP$4</f>
        <v/>
      </c>
      <c r="F648" s="24" t="str">
        <f aca="false">FilterPrice!AP$5</f>
        <v/>
      </c>
      <c r="G648" s="24" t="n">
        <f aca="false">FilterPrice!AP$6</f>
        <v>38</v>
      </c>
      <c r="H648" s="24" t="n">
        <f aca="false">FilterPrice!AP$7</f>
        <v>38</v>
      </c>
      <c r="I648" s="24" t="n">
        <f aca="false">FilterPrice!AP$8</f>
        <v>49.25</v>
      </c>
      <c r="J648" s="24" t="n">
        <f aca="false">FilterPrice!AP$9</f>
        <v>75.2499923706055</v>
      </c>
      <c r="K648" s="24" t="n">
        <f aca="false">AVERAGE(FilterPrice!AP$10:AP$11)</f>
        <v>117.75</v>
      </c>
      <c r="L648" s="24" t="n">
        <f aca="false">FilterPrice!AP$12</f>
        <v>51.7500038146973</v>
      </c>
      <c r="M648" s="24" t="n">
        <f aca="false">AVERAGE(FilterPrice!AP$13:AP$15)</f>
        <v>44.5</v>
      </c>
      <c r="N648" s="24" t="n">
        <f aca="false">AVERAGE(FilterPrice!AP$4:AP$15)</f>
        <v>62.1249996185303</v>
      </c>
      <c r="O648" s="24" t="n">
        <f aca="false">AVERAGE(FilterPrice!AP$16:AP$27)</f>
        <v>49.6034466425578</v>
      </c>
      <c r="P648" s="62" t="n">
        <f aca="false">AVERAGE(FilterPrice!AP$28:AP$40)</f>
        <v>44.5997733580761</v>
      </c>
    </row>
    <row r="649" customFormat="false" ht="12.75" hidden="false" customHeight="false" outlineLevel="0" collapsed="false">
      <c r="C649" s="13" t="n">
        <f aca="false">C648+1</f>
        <v>648</v>
      </c>
      <c r="D649" s="112" t="s">
        <v>23801</v>
      </c>
      <c r="E649" s="111" t="str">
        <f aca="false">FilterPrice!AQ$4</f>
        <v/>
      </c>
      <c r="F649" s="24" t="str">
        <f aca="false">FilterPrice!AQ$5</f>
        <v/>
      </c>
      <c r="G649" s="24" t="n">
        <f aca="false">FilterPrice!AQ$6</f>
        <v>30</v>
      </c>
      <c r="H649" s="24" t="n">
        <f aca="false">FilterPrice!AQ$7</f>
        <v>30</v>
      </c>
      <c r="I649" s="24" t="n">
        <f aca="false">FilterPrice!AQ$8</f>
        <v>43.75</v>
      </c>
      <c r="J649" s="24" t="n">
        <f aca="false">FilterPrice!AQ$9</f>
        <v>70.4999923706055</v>
      </c>
      <c r="K649" s="24" t="n">
        <f aca="false">AVERAGE(FilterPrice!AQ$10:AQ$11)</f>
        <v>112.75</v>
      </c>
      <c r="L649" s="24" t="n">
        <f aca="false">FilterPrice!AQ$12</f>
        <v>40.9999961853027</v>
      </c>
      <c r="M649" s="24" t="n">
        <f aca="false">AVERAGE(FilterPrice!AQ$13:AQ$15)</f>
        <v>40.5233319600423</v>
      </c>
      <c r="N649" s="24" t="n">
        <f aca="false">AVERAGE(FilterPrice!AQ$4:AQ$15)</f>
        <v>56.2319984436035</v>
      </c>
      <c r="O649" s="24" t="n">
        <f aca="false">AVERAGE(FilterPrice!AQ$16:AQ$27)</f>
        <v>47.1391124725342</v>
      </c>
      <c r="P649" s="62" t="n">
        <f aca="false">AVERAGE(FilterPrice!AQ$28:AQ$40)</f>
        <v>41.8342377677331</v>
      </c>
    </row>
    <row r="650" customFormat="false" ht="12.75" hidden="false" customHeight="false" outlineLevel="0" collapsed="false">
      <c r="C650" s="13" t="n">
        <f aca="false">C649+1</f>
        <v>649</v>
      </c>
      <c r="D650" s="109" t="s">
        <v>23802</v>
      </c>
      <c r="E650" s="111" t="str">
        <f aca="false">FilterPrice!AR$4</f>
        <v/>
      </c>
      <c r="F650" s="24" t="str">
        <f aca="false">FilterPrice!AR$5</f>
        <v/>
      </c>
      <c r="G650" s="24" t="n">
        <f aca="false">FilterPrice!AR$6</f>
        <v>38.5</v>
      </c>
      <c r="H650" s="24" t="n">
        <f aca="false">FilterPrice!AR$7</f>
        <v>38.5</v>
      </c>
      <c r="I650" s="24" t="n">
        <f aca="false">FilterPrice!AR$8</f>
        <v>55.75</v>
      </c>
      <c r="J650" s="24" t="n">
        <f aca="false">FilterPrice!AR$9</f>
        <v>82.5</v>
      </c>
      <c r="K650" s="24" t="n">
        <f aca="false">AVERAGE(FilterPrice!AR$10:AR$11)</f>
        <v>122.75</v>
      </c>
      <c r="L650" s="24" t="n">
        <f aca="false">FilterPrice!AR$12</f>
        <v>49.75</v>
      </c>
      <c r="M650" s="24" t="n">
        <f aca="false">AVERAGE(FilterPrice!AR$13:AR$15)</f>
        <v>45.75</v>
      </c>
      <c r="N650" s="24" t="n">
        <f aca="false">AVERAGE(FilterPrice!AR$4:AR$15)</f>
        <v>64.775</v>
      </c>
      <c r="O650" s="24" t="n">
        <f aca="false">AVERAGE(FilterPrice!AR$16:AR$27)</f>
        <v>52.0200001398722</v>
      </c>
      <c r="P650" s="62" t="n">
        <f aca="false">AVERAGE(FilterPrice!AR$28:AR$40)</f>
        <v>45.361758525555</v>
      </c>
    </row>
    <row r="651" customFormat="false" ht="12.75" hidden="false" customHeight="false" outlineLevel="0" collapsed="false">
      <c r="C651" s="13" t="n">
        <f aca="false">C650+1</f>
        <v>650</v>
      </c>
      <c r="D651" s="104" t="s">
        <v>23803</v>
      </c>
      <c r="E651" s="113" t="str">
        <f aca="false">FilterPrice!AS$4</f>
        <v/>
      </c>
      <c r="F651" s="65" t="str">
        <f aca="false">FilterPrice!AS$5</f>
        <v/>
      </c>
      <c r="G651" s="65" t="n">
        <f aca="false">FilterPrice!AS$6</f>
        <v>43.9999885559082</v>
      </c>
      <c r="H651" s="65" t="n">
        <f aca="false">FilterPrice!AS$7</f>
        <v>43.9999885559082</v>
      </c>
      <c r="I651" s="65" t="n">
        <f aca="false">FilterPrice!AS$8</f>
        <v>58.75</v>
      </c>
      <c r="J651" s="65" t="n">
        <f aca="false">FilterPrice!AS$9</f>
        <v>69</v>
      </c>
      <c r="K651" s="65" t="n">
        <f aca="false">AVERAGE(FilterPrice!AS$10:AS$11)</f>
        <v>93</v>
      </c>
      <c r="L651" s="65" t="n">
        <f aca="false">FilterPrice!AS$12</f>
        <v>55.5000038146973</v>
      </c>
      <c r="M651" s="65" t="n">
        <f aca="false">AVERAGE(FilterPrice!AS$13:AS$15)</f>
        <v>46.4833234151204</v>
      </c>
      <c r="N651" s="65" t="n">
        <f aca="false">AVERAGE(FilterPrice!AS$4:AS$15)</f>
        <v>59.6699951171875</v>
      </c>
      <c r="O651" s="65" t="n">
        <f aca="false">AVERAGE(FilterPrice!AS$16:AS$27)</f>
        <v>47.0866638819377</v>
      </c>
      <c r="P651" s="66" t="n">
        <f aca="false">AVERAGE(FilterPrice!AS$28:AS$40)</f>
        <v>44.4235231106098</v>
      </c>
    </row>
    <row r="652" customFormat="false" ht="12.75" hidden="false" customHeight="false" outlineLevel="0" collapsed="false">
      <c r="A652" s="13" t="n">
        <f aca="false">A639+1</f>
        <v>51</v>
      </c>
      <c r="B652" s="104" t="n">
        <f aca="false">FilterPrice!$A$1</f>
        <v>36981</v>
      </c>
      <c r="C652" s="13" t="n">
        <f aca="false">C651+1</f>
        <v>651</v>
      </c>
      <c r="D652" s="109" t="s">
        <v>23791</v>
      </c>
      <c r="E652" s="110" t="str">
        <f aca="false">FilterPrice!AG$4</f>
        <v/>
      </c>
      <c r="F652" s="59" t="str">
        <f aca="false">FilterPrice!AG$5</f>
        <v/>
      </c>
      <c r="G652" s="59" t="n">
        <f aca="false">FilterPrice!AG$6</f>
        <v>46</v>
      </c>
      <c r="H652" s="59" t="n">
        <f aca="false">FilterPrice!AG$7</f>
        <v>46</v>
      </c>
      <c r="I652" s="59" t="n">
        <f aca="false">FilterPrice!AG$8</f>
        <v>60.25</v>
      </c>
      <c r="J652" s="59" t="n">
        <f aca="false">FilterPrice!AG$9</f>
        <v>76.75</v>
      </c>
      <c r="K652" s="59" t="n">
        <f aca="false">AVERAGE(FilterPrice!AG$10:AG$11)</f>
        <v>112</v>
      </c>
      <c r="L652" s="59" t="n">
        <f aca="false">FilterPrice!AG$12</f>
        <v>59</v>
      </c>
      <c r="M652" s="59" t="n">
        <f aca="false">AVERAGE(FilterPrice!AG$13:AG$15)</f>
        <v>54.5</v>
      </c>
      <c r="N652" s="59" t="n">
        <f aca="false">AVERAGE(FilterPrice!AG$4:AG$15)</f>
        <v>67.55</v>
      </c>
      <c r="O652" s="59" t="n">
        <f aca="false">AVERAGE(FilterPrice!AG$16:AG$27)</f>
        <v>59.9375</v>
      </c>
      <c r="P652" s="60" t="n">
        <f aca="false">AVERAGE(FilterPrice!AG$28:AG$40)</f>
        <v>53.0955128205128</v>
      </c>
    </row>
    <row r="653" customFormat="false" ht="12.75" hidden="false" customHeight="false" outlineLevel="0" collapsed="false">
      <c r="C653" s="13" t="n">
        <f aca="false">C652+1</f>
        <v>652</v>
      </c>
      <c r="D653" s="109" t="s">
        <v>23792</v>
      </c>
      <c r="E653" s="111" t="str">
        <f aca="false">FilterPrice!AH$4</f>
        <v/>
      </c>
      <c r="F653" s="24" t="str">
        <f aca="false">FilterPrice!AH$5</f>
        <v/>
      </c>
      <c r="G653" s="24" t="n">
        <f aca="false">FilterPrice!AH$6</f>
        <v>33</v>
      </c>
      <c r="H653" s="24" t="n">
        <f aca="false">FilterPrice!AH$7</f>
        <v>33</v>
      </c>
      <c r="I653" s="24" t="n">
        <f aca="false">FilterPrice!AH$8</f>
        <v>48.25</v>
      </c>
      <c r="J653" s="24" t="n">
        <f aca="false">FilterPrice!AH$9</f>
        <v>74</v>
      </c>
      <c r="K653" s="24" t="n">
        <f aca="false">AVERAGE(FilterPrice!AH$10:AH$11)</f>
        <v>113.75</v>
      </c>
      <c r="L653" s="24" t="n">
        <f aca="false">FilterPrice!AH$12</f>
        <v>44</v>
      </c>
      <c r="M653" s="24" t="n">
        <f aca="false">AVERAGE(FilterPrice!AH$13:AH$15)</f>
        <v>40.9166666666667</v>
      </c>
      <c r="N653" s="24" t="n">
        <f aca="false">AVERAGE(FilterPrice!AH$4:AH$15)</f>
        <v>58.25</v>
      </c>
      <c r="O653" s="24" t="n">
        <f aca="false">AVERAGE(FilterPrice!AH$16:AH$27)</f>
        <v>50.25</v>
      </c>
      <c r="P653" s="62" t="n">
        <f aca="false">AVERAGE(FilterPrice!AH$28:AH$40)</f>
        <v>45.5446793116056</v>
      </c>
    </row>
    <row r="654" customFormat="false" ht="12.75" hidden="false" customHeight="false" outlineLevel="0" collapsed="false">
      <c r="C654" s="13" t="n">
        <f aca="false">C653+1</f>
        <v>653</v>
      </c>
      <c r="D654" s="109" t="s">
        <v>23793</v>
      </c>
      <c r="E654" s="111" t="str">
        <f aca="false">FilterPrice!AI$4</f>
        <v/>
      </c>
      <c r="F654" s="24" t="str">
        <f aca="false">FilterPrice!AI$5</f>
        <v/>
      </c>
      <c r="G654" s="24" t="n">
        <f aca="false">FilterPrice!AI$6</f>
        <v>51</v>
      </c>
      <c r="H654" s="24" t="n">
        <f aca="false">FilterPrice!AI$7</f>
        <v>51</v>
      </c>
      <c r="I654" s="24" t="n">
        <f aca="false">FilterPrice!AI$8</f>
        <v>58.5</v>
      </c>
      <c r="J654" s="24" t="n">
        <f aca="false">FilterPrice!AI$9</f>
        <v>76</v>
      </c>
      <c r="K654" s="24" t="n">
        <f aca="false">AVERAGE(FilterPrice!AI$10:AI$11)</f>
        <v>100.5</v>
      </c>
      <c r="L654" s="24" t="n">
        <f aca="false">FilterPrice!AI$12</f>
        <v>57</v>
      </c>
      <c r="M654" s="24" t="n">
        <f aca="false">AVERAGE(FilterPrice!AI$13:AI$15)</f>
        <v>55.75</v>
      </c>
      <c r="N654" s="24" t="n">
        <f aca="false">AVERAGE(FilterPrice!AI$4:AI$15)</f>
        <v>66.175</v>
      </c>
      <c r="O654" s="24" t="n">
        <f aca="false">AVERAGE(FilterPrice!AI$16:AI$27)</f>
        <v>58.2708333333333</v>
      </c>
      <c r="P654" s="62" t="n">
        <f aca="false">AVERAGE(FilterPrice!AI$28:AI$40)</f>
        <v>49.2141025641026</v>
      </c>
    </row>
    <row r="655" customFormat="false" ht="12.75" hidden="false" customHeight="false" outlineLevel="0" collapsed="false">
      <c r="C655" s="13" t="n">
        <f aca="false">C654+1</f>
        <v>654</v>
      </c>
      <c r="D655" s="109" t="s">
        <v>23794</v>
      </c>
      <c r="E655" s="111" t="str">
        <f aca="false">FilterPrice!AJ$4</f>
        <v/>
      </c>
      <c r="F655" s="24" t="str">
        <f aca="false">FilterPrice!AJ$5</f>
        <v/>
      </c>
      <c r="G655" s="24" t="n">
        <f aca="false">FilterPrice!AJ$6</f>
        <v>35.5</v>
      </c>
      <c r="H655" s="24" t="n">
        <f aca="false">FilterPrice!AJ$7</f>
        <v>35.5</v>
      </c>
      <c r="I655" s="24" t="n">
        <f aca="false">FilterPrice!AJ$8</f>
        <v>45</v>
      </c>
      <c r="J655" s="24" t="n">
        <f aca="false">FilterPrice!AJ$9</f>
        <v>56.25</v>
      </c>
      <c r="K655" s="24" t="n">
        <f aca="false">AVERAGE(FilterPrice!AJ$10:AJ$11)</f>
        <v>71</v>
      </c>
      <c r="L655" s="24" t="n">
        <f aca="false">FilterPrice!AJ$12</f>
        <v>44.5</v>
      </c>
      <c r="M655" s="24" t="n">
        <f aca="false">AVERAGE(FilterPrice!AJ$13:AJ$15)</f>
        <v>42.25</v>
      </c>
      <c r="N655" s="24" t="n">
        <f aca="false">AVERAGE(FilterPrice!AJ$4:AJ$15)</f>
        <v>48.55</v>
      </c>
      <c r="O655" s="24" t="n">
        <f aca="false">AVERAGE(FilterPrice!AJ$16:AJ$27)</f>
        <v>45</v>
      </c>
      <c r="P655" s="62" t="n">
        <f aca="false">AVERAGE(FilterPrice!AJ$28:AJ$40)</f>
        <v>41.199358974359</v>
      </c>
    </row>
    <row r="656" customFormat="false" ht="12.75" hidden="false" customHeight="false" outlineLevel="0" collapsed="false">
      <c r="C656" s="13" t="n">
        <f aca="false">C655+1</f>
        <v>655</v>
      </c>
      <c r="D656" s="109" t="s">
        <v>23795</v>
      </c>
      <c r="E656" s="111" t="str">
        <f aca="false">FilterPrice!AK$4</f>
        <v/>
      </c>
      <c r="F656" s="24" t="str">
        <f aca="false">FilterPrice!AK$5</f>
        <v/>
      </c>
      <c r="G656" s="24" t="n">
        <f aca="false">FilterPrice!AK$6</f>
        <v>33</v>
      </c>
      <c r="H656" s="24" t="n">
        <f aca="false">FilterPrice!AK$7</f>
        <v>33</v>
      </c>
      <c r="I656" s="24" t="n">
        <f aca="false">FilterPrice!AK$8</f>
        <v>48.25</v>
      </c>
      <c r="J656" s="24" t="n">
        <f aca="false">FilterPrice!AK$9</f>
        <v>74</v>
      </c>
      <c r="K656" s="24" t="n">
        <f aca="false">AVERAGE(FilterPrice!AK$10:AK$11)</f>
        <v>114</v>
      </c>
      <c r="L656" s="24" t="n">
        <f aca="false">FilterPrice!AK$12</f>
        <v>46</v>
      </c>
      <c r="M656" s="24" t="n">
        <f aca="false">AVERAGE(FilterPrice!AK$13:AK$15)</f>
        <v>42</v>
      </c>
      <c r="N656" s="24" t="n">
        <f aca="false">AVERAGE(FilterPrice!AK$4:AK$15)</f>
        <v>58.825</v>
      </c>
      <c r="O656" s="24" t="n">
        <f aca="false">AVERAGE(FilterPrice!AK$16:AK$27)</f>
        <v>50.7291666666667</v>
      </c>
      <c r="P656" s="62" t="n">
        <f aca="false">AVERAGE(FilterPrice!AK$28:AK$40)</f>
        <v>43.2708333333333</v>
      </c>
    </row>
    <row r="657" customFormat="false" ht="12.75" hidden="false" customHeight="false" outlineLevel="0" collapsed="false">
      <c r="C657" s="13" t="n">
        <f aca="false">C656+1</f>
        <v>656</v>
      </c>
      <c r="D657" s="109" t="s">
        <v>23796</v>
      </c>
      <c r="E657" s="111" t="str">
        <f aca="false">FilterPrice!AL$4</f>
        <v/>
      </c>
      <c r="F657" s="24" t="str">
        <f aca="false">FilterPrice!AL$5</f>
        <v/>
      </c>
      <c r="G657" s="24" t="n">
        <f aca="false">FilterPrice!AL$6</f>
        <v>55</v>
      </c>
      <c r="H657" s="24" t="n">
        <f aca="false">FilterPrice!AL$7</f>
        <v>55</v>
      </c>
      <c r="I657" s="24" t="n">
        <f aca="false">FilterPrice!AL$8</f>
        <v>67.25</v>
      </c>
      <c r="J657" s="24" t="n">
        <f aca="false">FilterPrice!AL$9</f>
        <v>86.5</v>
      </c>
      <c r="K657" s="24" t="n">
        <f aca="false">AVERAGE(FilterPrice!AL$10:AL$11)</f>
        <v>127.75</v>
      </c>
      <c r="L657" s="24" t="n">
        <f aca="false">FilterPrice!AL$12</f>
        <v>64.75</v>
      </c>
      <c r="M657" s="24" t="n">
        <f aca="false">AVERAGE(FilterPrice!AL$13:AL$15)</f>
        <v>59.5</v>
      </c>
      <c r="N657" s="24" t="n">
        <f aca="false">AVERAGE(FilterPrice!AL$4:AL$15)</f>
        <v>76.25</v>
      </c>
      <c r="O657" s="24" t="n">
        <f aca="false">AVERAGE(FilterPrice!AL$16:AL$27)</f>
        <v>68.375</v>
      </c>
      <c r="P657" s="62" t="n">
        <f aca="false">AVERAGE(FilterPrice!AL$28:AL$40)</f>
        <v>62.2366025641026</v>
      </c>
    </row>
    <row r="658" customFormat="false" ht="12.75" hidden="false" customHeight="false" outlineLevel="0" collapsed="false">
      <c r="C658" s="13" t="n">
        <f aca="false">C657+1</f>
        <v>657</v>
      </c>
      <c r="D658" s="109" t="s">
        <v>23797</v>
      </c>
      <c r="E658" s="111" t="str">
        <f aca="false">FilterPrice!AM$4</f>
        <v/>
      </c>
      <c r="F658" s="24" t="str">
        <f aca="false">FilterPrice!AM$5</f>
        <v/>
      </c>
      <c r="G658" s="24" t="n">
        <f aca="false">FilterPrice!AM$6</f>
        <v>20</v>
      </c>
      <c r="H658" s="24" t="n">
        <f aca="false">FilterPrice!AM$7</f>
        <v>20</v>
      </c>
      <c r="I658" s="24" t="n">
        <f aca="false">FilterPrice!AM$8</f>
        <v>52</v>
      </c>
      <c r="J658" s="24" t="n">
        <f aca="false">FilterPrice!AM$9</f>
        <v>80</v>
      </c>
      <c r="K658" s="24" t="n">
        <f aca="false">AVERAGE(FilterPrice!AM$10:AM$11)</f>
        <v>120</v>
      </c>
      <c r="L658" s="24" t="n">
        <f aca="false">FilterPrice!AM$12</f>
        <v>46.25</v>
      </c>
      <c r="M658" s="24" t="n">
        <f aca="false">AVERAGE(FilterPrice!AM$13:AM$15)</f>
        <v>42.25</v>
      </c>
      <c r="N658" s="24" t="n">
        <f aca="false">AVERAGE(FilterPrice!AM$4:AM$15)</f>
        <v>58.5</v>
      </c>
      <c r="O658" s="24" t="n">
        <f aca="false">AVERAGE(FilterPrice!AM$16:AM$27)</f>
        <v>50.9587500890096</v>
      </c>
      <c r="P658" s="62" t="n">
        <f aca="false">AVERAGE(FilterPrice!AM$28:AM$40)</f>
        <v>44.3020469714434</v>
      </c>
    </row>
    <row r="659" customFormat="false" ht="12.75" hidden="false" customHeight="false" outlineLevel="0" collapsed="false">
      <c r="C659" s="13" t="n">
        <f aca="false">C658+1</f>
        <v>658</v>
      </c>
      <c r="D659" s="109" t="s">
        <v>23798</v>
      </c>
      <c r="E659" s="111" t="str">
        <f aca="false">FilterPrice!AN$4</f>
        <v/>
      </c>
      <c r="F659" s="24" t="str">
        <f aca="false">FilterPrice!AN$5</f>
        <v/>
      </c>
      <c r="G659" s="24" t="n">
        <f aca="false">FilterPrice!AN$6</f>
        <v>28</v>
      </c>
      <c r="H659" s="24" t="n">
        <f aca="false">FilterPrice!AN$7</f>
        <v>28</v>
      </c>
      <c r="I659" s="24" t="n">
        <f aca="false">FilterPrice!AN$8</f>
        <v>46.75</v>
      </c>
      <c r="J659" s="24" t="n">
        <f aca="false">FilterPrice!AN$9</f>
        <v>73.9999923706055</v>
      </c>
      <c r="K659" s="24" t="n">
        <f aca="false">AVERAGE(FilterPrice!AN$10:AN$11)</f>
        <v>117.25</v>
      </c>
      <c r="L659" s="24" t="n">
        <f aca="false">FilterPrice!AN$12</f>
        <v>43.2500038146973</v>
      </c>
      <c r="M659" s="24" t="n">
        <f aca="false">AVERAGE(FilterPrice!AN$13:AN$15)</f>
        <v>41.5</v>
      </c>
      <c r="N659" s="24" t="n">
        <f aca="false">AVERAGE(FilterPrice!AN$4:AN$15)</f>
        <v>57.8999996185303</v>
      </c>
      <c r="O659" s="24" t="n">
        <f aca="false">AVERAGE(FilterPrice!AN$16:AN$27)</f>
        <v>48.5617799758911</v>
      </c>
      <c r="P659" s="62" t="n">
        <f aca="false">AVERAGE(FilterPrice!AN$28:AN$40)</f>
        <v>43.6687636986757</v>
      </c>
    </row>
    <row r="660" customFormat="false" ht="12.75" hidden="false" customHeight="false" outlineLevel="0" collapsed="false">
      <c r="C660" s="13" t="n">
        <f aca="false">C659+1</f>
        <v>659</v>
      </c>
      <c r="D660" s="109" t="s">
        <v>23799</v>
      </c>
      <c r="E660" s="111" t="str">
        <f aca="false">FilterPrice!AO$4</f>
        <v/>
      </c>
      <c r="F660" s="24" t="str">
        <f aca="false">FilterPrice!AO$5</f>
        <v/>
      </c>
      <c r="G660" s="24" t="n">
        <f aca="false">FilterPrice!AO$6</f>
        <v>37.9969177246094</v>
      </c>
      <c r="H660" s="24" t="n">
        <f aca="false">FilterPrice!AO$7</f>
        <v>37.9969177246094</v>
      </c>
      <c r="I660" s="24" t="n">
        <f aca="false">FilterPrice!AO$8</f>
        <v>43.75</v>
      </c>
      <c r="J660" s="24" t="n">
        <f aca="false">FilterPrice!AO$9</f>
        <v>65.9999923706055</v>
      </c>
      <c r="K660" s="24" t="n">
        <f aca="false">AVERAGE(FilterPrice!AO$10:AO$11)</f>
        <v>101.25</v>
      </c>
      <c r="L660" s="24" t="n">
        <f aca="false">FilterPrice!AO$12</f>
        <v>41.7499961853027</v>
      </c>
      <c r="M660" s="24" t="n">
        <f aca="false">AVERAGE(FilterPrice!AO$13:AO$15)</f>
        <v>39.2730712890625</v>
      </c>
      <c r="N660" s="24" t="n">
        <f aca="false">AVERAGE(FilterPrice!AO$4:AO$15)</f>
        <v>54.7813037872314</v>
      </c>
      <c r="O660" s="24" t="n">
        <f aca="false">AVERAGE(FilterPrice!AO$16:AO$27)</f>
        <v>47.6955715815226</v>
      </c>
      <c r="P660" s="62" t="n">
        <f aca="false">AVERAGE(FilterPrice!AO$28:AO$40)</f>
        <v>45.4661644666623</v>
      </c>
    </row>
    <row r="661" customFormat="false" ht="12.75" hidden="false" customHeight="false" outlineLevel="0" collapsed="false">
      <c r="C661" s="13" t="n">
        <f aca="false">C660+1</f>
        <v>660</v>
      </c>
      <c r="D661" s="109" t="s">
        <v>23800</v>
      </c>
      <c r="E661" s="111" t="str">
        <f aca="false">FilterPrice!AP$4</f>
        <v/>
      </c>
      <c r="F661" s="24" t="str">
        <f aca="false">FilterPrice!AP$5</f>
        <v/>
      </c>
      <c r="G661" s="24" t="n">
        <f aca="false">FilterPrice!AP$6</f>
        <v>38</v>
      </c>
      <c r="H661" s="24" t="n">
        <f aca="false">FilterPrice!AP$7</f>
        <v>38</v>
      </c>
      <c r="I661" s="24" t="n">
        <f aca="false">FilterPrice!AP$8</f>
        <v>49.25</v>
      </c>
      <c r="J661" s="24" t="n">
        <f aca="false">FilterPrice!AP$9</f>
        <v>75.2499923706055</v>
      </c>
      <c r="K661" s="24" t="n">
        <f aca="false">AVERAGE(FilterPrice!AP$10:AP$11)</f>
        <v>117.75</v>
      </c>
      <c r="L661" s="24" t="n">
        <f aca="false">FilterPrice!AP$12</f>
        <v>51.7500038146973</v>
      </c>
      <c r="M661" s="24" t="n">
        <f aca="false">AVERAGE(FilterPrice!AP$13:AP$15)</f>
        <v>44.5</v>
      </c>
      <c r="N661" s="24" t="n">
        <f aca="false">AVERAGE(FilterPrice!AP$4:AP$15)</f>
        <v>62.1249996185303</v>
      </c>
      <c r="O661" s="24" t="n">
        <f aca="false">AVERAGE(FilterPrice!AP$16:AP$27)</f>
        <v>49.6034466425578</v>
      </c>
      <c r="P661" s="62" t="n">
        <f aca="false">AVERAGE(FilterPrice!AP$28:AP$40)</f>
        <v>44.5997733580761</v>
      </c>
    </row>
    <row r="662" customFormat="false" ht="12.75" hidden="false" customHeight="false" outlineLevel="0" collapsed="false">
      <c r="C662" s="13" t="n">
        <f aca="false">C661+1</f>
        <v>661</v>
      </c>
      <c r="D662" s="112" t="s">
        <v>23801</v>
      </c>
      <c r="E662" s="111" t="str">
        <f aca="false">FilterPrice!AQ$4</f>
        <v/>
      </c>
      <c r="F662" s="24" t="str">
        <f aca="false">FilterPrice!AQ$5</f>
        <v/>
      </c>
      <c r="G662" s="24" t="n">
        <f aca="false">FilterPrice!AQ$6</f>
        <v>30</v>
      </c>
      <c r="H662" s="24" t="n">
        <f aca="false">FilterPrice!AQ$7</f>
        <v>30</v>
      </c>
      <c r="I662" s="24" t="n">
        <f aca="false">FilterPrice!AQ$8</f>
        <v>43.75</v>
      </c>
      <c r="J662" s="24" t="n">
        <f aca="false">FilterPrice!AQ$9</f>
        <v>70.4999923706055</v>
      </c>
      <c r="K662" s="24" t="n">
        <f aca="false">AVERAGE(FilterPrice!AQ$10:AQ$11)</f>
        <v>112.75</v>
      </c>
      <c r="L662" s="24" t="n">
        <f aca="false">FilterPrice!AQ$12</f>
        <v>40.9999961853027</v>
      </c>
      <c r="M662" s="24" t="n">
        <f aca="false">AVERAGE(FilterPrice!AQ$13:AQ$15)</f>
        <v>40.5233319600423</v>
      </c>
      <c r="N662" s="24" t="n">
        <f aca="false">AVERAGE(FilterPrice!AQ$4:AQ$15)</f>
        <v>56.2319984436035</v>
      </c>
      <c r="O662" s="24" t="n">
        <f aca="false">AVERAGE(FilterPrice!AQ$16:AQ$27)</f>
        <v>47.1391124725342</v>
      </c>
      <c r="P662" s="62" t="n">
        <f aca="false">AVERAGE(FilterPrice!AQ$28:AQ$40)</f>
        <v>41.8342377677331</v>
      </c>
    </row>
    <row r="663" customFormat="false" ht="12.75" hidden="false" customHeight="false" outlineLevel="0" collapsed="false">
      <c r="C663" s="13" t="n">
        <f aca="false">C662+1</f>
        <v>662</v>
      </c>
      <c r="D663" s="109" t="s">
        <v>23802</v>
      </c>
      <c r="E663" s="111" t="str">
        <f aca="false">FilterPrice!AR$4</f>
        <v/>
      </c>
      <c r="F663" s="24" t="str">
        <f aca="false">FilterPrice!AR$5</f>
        <v/>
      </c>
      <c r="G663" s="24" t="n">
        <f aca="false">FilterPrice!AR$6</f>
        <v>38.5</v>
      </c>
      <c r="H663" s="24" t="n">
        <f aca="false">FilterPrice!AR$7</f>
        <v>38.5</v>
      </c>
      <c r="I663" s="24" t="n">
        <f aca="false">FilterPrice!AR$8</f>
        <v>55.75</v>
      </c>
      <c r="J663" s="24" t="n">
        <f aca="false">FilterPrice!AR$9</f>
        <v>82.5</v>
      </c>
      <c r="K663" s="24" t="n">
        <f aca="false">AVERAGE(FilterPrice!AR$10:AR$11)</f>
        <v>122.75</v>
      </c>
      <c r="L663" s="24" t="n">
        <f aca="false">FilterPrice!AR$12</f>
        <v>49.75</v>
      </c>
      <c r="M663" s="24" t="n">
        <f aca="false">AVERAGE(FilterPrice!AR$13:AR$15)</f>
        <v>45.75</v>
      </c>
      <c r="N663" s="24" t="n">
        <f aca="false">AVERAGE(FilterPrice!AR$4:AR$15)</f>
        <v>64.775</v>
      </c>
      <c r="O663" s="24" t="n">
        <f aca="false">AVERAGE(FilterPrice!AR$16:AR$27)</f>
        <v>52.0200001398722</v>
      </c>
      <c r="P663" s="62" t="n">
        <f aca="false">AVERAGE(FilterPrice!AR$28:AR$40)</f>
        <v>45.361758525555</v>
      </c>
    </row>
    <row r="664" customFormat="false" ht="12.75" hidden="false" customHeight="false" outlineLevel="0" collapsed="false">
      <c r="C664" s="13" t="n">
        <f aca="false">C663+1</f>
        <v>663</v>
      </c>
      <c r="D664" s="104" t="s">
        <v>23803</v>
      </c>
      <c r="E664" s="113" t="str">
        <f aca="false">FilterPrice!AS$4</f>
        <v/>
      </c>
      <c r="F664" s="65" t="str">
        <f aca="false">FilterPrice!AS$5</f>
        <v/>
      </c>
      <c r="G664" s="65" t="n">
        <f aca="false">FilterPrice!AS$6</f>
        <v>43.9999885559082</v>
      </c>
      <c r="H664" s="65" t="n">
        <f aca="false">FilterPrice!AS$7</f>
        <v>43.9999885559082</v>
      </c>
      <c r="I664" s="65" t="n">
        <f aca="false">FilterPrice!AS$8</f>
        <v>58.75</v>
      </c>
      <c r="J664" s="65" t="n">
        <f aca="false">FilterPrice!AS$9</f>
        <v>69</v>
      </c>
      <c r="K664" s="65" t="n">
        <f aca="false">AVERAGE(FilterPrice!AS$10:AS$11)</f>
        <v>93</v>
      </c>
      <c r="L664" s="65" t="n">
        <f aca="false">FilterPrice!AS$12</f>
        <v>55.5000038146973</v>
      </c>
      <c r="M664" s="65" t="n">
        <f aca="false">AVERAGE(FilterPrice!AS$13:AS$15)</f>
        <v>46.4833234151204</v>
      </c>
      <c r="N664" s="65" t="n">
        <f aca="false">AVERAGE(FilterPrice!AS$4:AS$15)</f>
        <v>59.6699951171875</v>
      </c>
      <c r="O664" s="65" t="n">
        <f aca="false">AVERAGE(FilterPrice!AS$16:AS$27)</f>
        <v>47.0866638819377</v>
      </c>
      <c r="P664" s="66" t="n">
        <f aca="false">AVERAGE(FilterPrice!AS$28:AS$40)</f>
        <v>44.4235231106098</v>
      </c>
    </row>
    <row r="665" customFormat="false" ht="12.75" hidden="false" customHeight="false" outlineLevel="0" collapsed="false">
      <c r="A665" s="13" t="n">
        <f aca="false">A652+1</f>
        <v>52</v>
      </c>
      <c r="B665" s="104" t="n">
        <f aca="false">FilterPrice!$A$1</f>
        <v>36981</v>
      </c>
      <c r="C665" s="13" t="n">
        <f aca="false">C664+1</f>
        <v>664</v>
      </c>
      <c r="D665" s="109" t="s">
        <v>23791</v>
      </c>
      <c r="E665" s="110" t="str">
        <f aca="false">FilterPrice!AG$4</f>
        <v/>
      </c>
      <c r="F665" s="59" t="str">
        <f aca="false">FilterPrice!AG$5</f>
        <v/>
      </c>
      <c r="G665" s="59" t="n">
        <f aca="false">FilterPrice!AG$6</f>
        <v>46</v>
      </c>
      <c r="H665" s="59" t="n">
        <f aca="false">FilterPrice!AG$7</f>
        <v>46</v>
      </c>
      <c r="I665" s="59" t="n">
        <f aca="false">FilterPrice!AG$8</f>
        <v>60.25</v>
      </c>
      <c r="J665" s="59" t="n">
        <f aca="false">FilterPrice!AG$9</f>
        <v>76.75</v>
      </c>
      <c r="K665" s="59" t="n">
        <f aca="false">AVERAGE(FilterPrice!AG$10:AG$11)</f>
        <v>112</v>
      </c>
      <c r="L665" s="59" t="n">
        <f aca="false">FilterPrice!AG$12</f>
        <v>59</v>
      </c>
      <c r="M665" s="59" t="n">
        <f aca="false">AVERAGE(FilterPrice!AG$13:AG$15)</f>
        <v>54.5</v>
      </c>
      <c r="N665" s="59" t="n">
        <f aca="false">AVERAGE(FilterPrice!AG$4:AG$15)</f>
        <v>67.55</v>
      </c>
      <c r="O665" s="59" t="n">
        <f aca="false">AVERAGE(FilterPrice!AG$16:AG$27)</f>
        <v>59.9375</v>
      </c>
      <c r="P665" s="60" t="n">
        <f aca="false">AVERAGE(FilterPrice!AG$28:AG$40)</f>
        <v>53.0955128205128</v>
      </c>
    </row>
    <row r="666" customFormat="false" ht="12.75" hidden="false" customHeight="false" outlineLevel="0" collapsed="false">
      <c r="C666" s="13" t="n">
        <f aca="false">C665+1</f>
        <v>665</v>
      </c>
      <c r="D666" s="109" t="s">
        <v>23792</v>
      </c>
      <c r="E666" s="111" t="str">
        <f aca="false">FilterPrice!AH$4</f>
        <v/>
      </c>
      <c r="F666" s="24" t="str">
        <f aca="false">FilterPrice!AH$5</f>
        <v/>
      </c>
      <c r="G666" s="24" t="n">
        <f aca="false">FilterPrice!AH$6</f>
        <v>33</v>
      </c>
      <c r="H666" s="24" t="n">
        <f aca="false">FilterPrice!AH$7</f>
        <v>33</v>
      </c>
      <c r="I666" s="24" t="n">
        <f aca="false">FilterPrice!AH$8</f>
        <v>48.25</v>
      </c>
      <c r="J666" s="24" t="n">
        <f aca="false">FilterPrice!AH$9</f>
        <v>74</v>
      </c>
      <c r="K666" s="24" t="n">
        <f aca="false">AVERAGE(FilterPrice!AH$10:AH$11)</f>
        <v>113.75</v>
      </c>
      <c r="L666" s="24" t="n">
        <f aca="false">FilterPrice!AH$12</f>
        <v>44</v>
      </c>
      <c r="M666" s="24" t="n">
        <f aca="false">AVERAGE(FilterPrice!AH$13:AH$15)</f>
        <v>40.9166666666667</v>
      </c>
      <c r="N666" s="24" t="n">
        <f aca="false">AVERAGE(FilterPrice!AH$4:AH$15)</f>
        <v>58.25</v>
      </c>
      <c r="O666" s="24" t="n">
        <f aca="false">AVERAGE(FilterPrice!AH$16:AH$27)</f>
        <v>50.25</v>
      </c>
      <c r="P666" s="62" t="n">
        <f aca="false">AVERAGE(FilterPrice!AH$28:AH$40)</f>
        <v>45.5446793116056</v>
      </c>
    </row>
    <row r="667" customFormat="false" ht="12.75" hidden="false" customHeight="false" outlineLevel="0" collapsed="false">
      <c r="C667" s="13" t="n">
        <f aca="false">C666+1</f>
        <v>666</v>
      </c>
      <c r="D667" s="109" t="s">
        <v>23793</v>
      </c>
      <c r="E667" s="111" t="str">
        <f aca="false">FilterPrice!AI$4</f>
        <v/>
      </c>
      <c r="F667" s="24" t="str">
        <f aca="false">FilterPrice!AI$5</f>
        <v/>
      </c>
      <c r="G667" s="24" t="n">
        <f aca="false">FilterPrice!AI$6</f>
        <v>51</v>
      </c>
      <c r="H667" s="24" t="n">
        <f aca="false">FilterPrice!AI$7</f>
        <v>51</v>
      </c>
      <c r="I667" s="24" t="n">
        <f aca="false">FilterPrice!AI$8</f>
        <v>58.5</v>
      </c>
      <c r="J667" s="24" t="n">
        <f aca="false">FilterPrice!AI$9</f>
        <v>76</v>
      </c>
      <c r="K667" s="24" t="n">
        <f aca="false">AVERAGE(FilterPrice!AI$10:AI$11)</f>
        <v>100.5</v>
      </c>
      <c r="L667" s="24" t="n">
        <f aca="false">FilterPrice!AI$12</f>
        <v>57</v>
      </c>
      <c r="M667" s="24" t="n">
        <f aca="false">AVERAGE(FilterPrice!AI$13:AI$15)</f>
        <v>55.75</v>
      </c>
      <c r="N667" s="24" t="n">
        <f aca="false">AVERAGE(FilterPrice!AI$4:AI$15)</f>
        <v>66.175</v>
      </c>
      <c r="O667" s="24" t="n">
        <f aca="false">AVERAGE(FilterPrice!AI$16:AI$27)</f>
        <v>58.2708333333333</v>
      </c>
      <c r="P667" s="62" t="n">
        <f aca="false">AVERAGE(FilterPrice!AI$28:AI$40)</f>
        <v>49.2141025641026</v>
      </c>
    </row>
    <row r="668" customFormat="false" ht="12.75" hidden="false" customHeight="false" outlineLevel="0" collapsed="false">
      <c r="C668" s="13" t="n">
        <f aca="false">C667+1</f>
        <v>667</v>
      </c>
      <c r="D668" s="109" t="s">
        <v>23794</v>
      </c>
      <c r="E668" s="111" t="str">
        <f aca="false">FilterPrice!AJ$4</f>
        <v/>
      </c>
      <c r="F668" s="24" t="str">
        <f aca="false">FilterPrice!AJ$5</f>
        <v/>
      </c>
      <c r="G668" s="24" t="n">
        <f aca="false">FilterPrice!AJ$6</f>
        <v>35.5</v>
      </c>
      <c r="H668" s="24" t="n">
        <f aca="false">FilterPrice!AJ$7</f>
        <v>35.5</v>
      </c>
      <c r="I668" s="24" t="n">
        <f aca="false">FilterPrice!AJ$8</f>
        <v>45</v>
      </c>
      <c r="J668" s="24" t="n">
        <f aca="false">FilterPrice!AJ$9</f>
        <v>56.25</v>
      </c>
      <c r="K668" s="24" t="n">
        <f aca="false">AVERAGE(FilterPrice!AJ$10:AJ$11)</f>
        <v>71</v>
      </c>
      <c r="L668" s="24" t="n">
        <f aca="false">FilterPrice!AJ$12</f>
        <v>44.5</v>
      </c>
      <c r="M668" s="24" t="n">
        <f aca="false">AVERAGE(FilterPrice!AJ$13:AJ$15)</f>
        <v>42.25</v>
      </c>
      <c r="N668" s="24" t="n">
        <f aca="false">AVERAGE(FilterPrice!AJ$4:AJ$15)</f>
        <v>48.55</v>
      </c>
      <c r="O668" s="24" t="n">
        <f aca="false">AVERAGE(FilterPrice!AJ$16:AJ$27)</f>
        <v>45</v>
      </c>
      <c r="P668" s="62" t="n">
        <f aca="false">AVERAGE(FilterPrice!AJ$28:AJ$40)</f>
        <v>41.199358974359</v>
      </c>
    </row>
    <row r="669" customFormat="false" ht="12.75" hidden="false" customHeight="false" outlineLevel="0" collapsed="false">
      <c r="C669" s="13" t="n">
        <f aca="false">C668+1</f>
        <v>668</v>
      </c>
      <c r="D669" s="109" t="s">
        <v>23795</v>
      </c>
      <c r="E669" s="111" t="str">
        <f aca="false">FilterPrice!AK$4</f>
        <v/>
      </c>
      <c r="F669" s="24" t="str">
        <f aca="false">FilterPrice!AK$5</f>
        <v/>
      </c>
      <c r="G669" s="24" t="n">
        <f aca="false">FilterPrice!AK$6</f>
        <v>33</v>
      </c>
      <c r="H669" s="24" t="n">
        <f aca="false">FilterPrice!AK$7</f>
        <v>33</v>
      </c>
      <c r="I669" s="24" t="n">
        <f aca="false">FilterPrice!AK$8</f>
        <v>48.25</v>
      </c>
      <c r="J669" s="24" t="n">
        <f aca="false">FilterPrice!AK$9</f>
        <v>74</v>
      </c>
      <c r="K669" s="24" t="n">
        <f aca="false">AVERAGE(FilterPrice!AK$10:AK$11)</f>
        <v>114</v>
      </c>
      <c r="L669" s="24" t="n">
        <f aca="false">FilterPrice!AK$12</f>
        <v>46</v>
      </c>
      <c r="M669" s="24" t="n">
        <f aca="false">AVERAGE(FilterPrice!AK$13:AK$15)</f>
        <v>42</v>
      </c>
      <c r="N669" s="24" t="n">
        <f aca="false">AVERAGE(FilterPrice!AK$4:AK$15)</f>
        <v>58.825</v>
      </c>
      <c r="O669" s="24" t="n">
        <f aca="false">AVERAGE(FilterPrice!AK$16:AK$27)</f>
        <v>50.7291666666667</v>
      </c>
      <c r="P669" s="62" t="n">
        <f aca="false">AVERAGE(FilterPrice!AK$28:AK$40)</f>
        <v>43.2708333333333</v>
      </c>
    </row>
    <row r="670" customFormat="false" ht="12.75" hidden="false" customHeight="false" outlineLevel="0" collapsed="false">
      <c r="C670" s="13" t="n">
        <f aca="false">C669+1</f>
        <v>669</v>
      </c>
      <c r="D670" s="109" t="s">
        <v>23796</v>
      </c>
      <c r="E670" s="111" t="str">
        <f aca="false">FilterPrice!AL$4</f>
        <v/>
      </c>
      <c r="F670" s="24" t="str">
        <f aca="false">FilterPrice!AL$5</f>
        <v/>
      </c>
      <c r="G670" s="24" t="n">
        <f aca="false">FilterPrice!AL$6</f>
        <v>55</v>
      </c>
      <c r="H670" s="24" t="n">
        <f aca="false">FilterPrice!AL$7</f>
        <v>55</v>
      </c>
      <c r="I670" s="24" t="n">
        <f aca="false">FilterPrice!AL$8</f>
        <v>67.25</v>
      </c>
      <c r="J670" s="24" t="n">
        <f aca="false">FilterPrice!AL$9</f>
        <v>86.5</v>
      </c>
      <c r="K670" s="24" t="n">
        <f aca="false">AVERAGE(FilterPrice!AL$10:AL$11)</f>
        <v>127.75</v>
      </c>
      <c r="L670" s="24" t="n">
        <f aca="false">FilterPrice!AL$12</f>
        <v>64.75</v>
      </c>
      <c r="M670" s="24" t="n">
        <f aca="false">AVERAGE(FilterPrice!AL$13:AL$15)</f>
        <v>59.5</v>
      </c>
      <c r="N670" s="24" t="n">
        <f aca="false">AVERAGE(FilterPrice!AL$4:AL$15)</f>
        <v>76.25</v>
      </c>
      <c r="O670" s="24" t="n">
        <f aca="false">AVERAGE(FilterPrice!AL$16:AL$27)</f>
        <v>68.375</v>
      </c>
      <c r="P670" s="62" t="n">
        <f aca="false">AVERAGE(FilterPrice!AL$28:AL$40)</f>
        <v>62.2366025641026</v>
      </c>
    </row>
    <row r="671" customFormat="false" ht="12.75" hidden="false" customHeight="false" outlineLevel="0" collapsed="false">
      <c r="C671" s="13" t="n">
        <f aca="false">C670+1</f>
        <v>670</v>
      </c>
      <c r="D671" s="109" t="s">
        <v>23797</v>
      </c>
      <c r="E671" s="111" t="str">
        <f aca="false">FilterPrice!AM$4</f>
        <v/>
      </c>
      <c r="F671" s="24" t="str">
        <f aca="false">FilterPrice!AM$5</f>
        <v/>
      </c>
      <c r="G671" s="24" t="n">
        <f aca="false">FilterPrice!AM$6</f>
        <v>20</v>
      </c>
      <c r="H671" s="24" t="n">
        <f aca="false">FilterPrice!AM$7</f>
        <v>20</v>
      </c>
      <c r="I671" s="24" t="n">
        <f aca="false">FilterPrice!AM$8</f>
        <v>52</v>
      </c>
      <c r="J671" s="24" t="n">
        <f aca="false">FilterPrice!AM$9</f>
        <v>80</v>
      </c>
      <c r="K671" s="24" t="n">
        <f aca="false">AVERAGE(FilterPrice!AM$10:AM$11)</f>
        <v>120</v>
      </c>
      <c r="L671" s="24" t="n">
        <f aca="false">FilterPrice!AM$12</f>
        <v>46.25</v>
      </c>
      <c r="M671" s="24" t="n">
        <f aca="false">AVERAGE(FilterPrice!AM$13:AM$15)</f>
        <v>42.25</v>
      </c>
      <c r="N671" s="24" t="n">
        <f aca="false">AVERAGE(FilterPrice!AM$4:AM$15)</f>
        <v>58.5</v>
      </c>
      <c r="O671" s="24" t="n">
        <f aca="false">AVERAGE(FilterPrice!AM$16:AM$27)</f>
        <v>50.9587500890096</v>
      </c>
      <c r="P671" s="62" t="n">
        <f aca="false">AVERAGE(FilterPrice!AM$28:AM$40)</f>
        <v>44.3020469714434</v>
      </c>
    </row>
    <row r="672" customFormat="false" ht="12.75" hidden="false" customHeight="false" outlineLevel="0" collapsed="false">
      <c r="C672" s="13" t="n">
        <f aca="false">C671+1</f>
        <v>671</v>
      </c>
      <c r="D672" s="109" t="s">
        <v>23798</v>
      </c>
      <c r="E672" s="111" t="str">
        <f aca="false">FilterPrice!AN$4</f>
        <v/>
      </c>
      <c r="F672" s="24" t="str">
        <f aca="false">FilterPrice!AN$5</f>
        <v/>
      </c>
      <c r="G672" s="24" t="n">
        <f aca="false">FilterPrice!AN$6</f>
        <v>28</v>
      </c>
      <c r="H672" s="24" t="n">
        <f aca="false">FilterPrice!AN$7</f>
        <v>28</v>
      </c>
      <c r="I672" s="24" t="n">
        <f aca="false">FilterPrice!AN$8</f>
        <v>46.75</v>
      </c>
      <c r="J672" s="24" t="n">
        <f aca="false">FilterPrice!AN$9</f>
        <v>73.9999923706055</v>
      </c>
      <c r="K672" s="24" t="n">
        <f aca="false">AVERAGE(FilterPrice!AN$10:AN$11)</f>
        <v>117.25</v>
      </c>
      <c r="L672" s="24" t="n">
        <f aca="false">FilterPrice!AN$12</f>
        <v>43.2500038146973</v>
      </c>
      <c r="M672" s="24" t="n">
        <f aca="false">AVERAGE(FilterPrice!AN$13:AN$15)</f>
        <v>41.5</v>
      </c>
      <c r="N672" s="24" t="n">
        <f aca="false">AVERAGE(FilterPrice!AN$4:AN$15)</f>
        <v>57.8999996185303</v>
      </c>
      <c r="O672" s="24" t="n">
        <f aca="false">AVERAGE(FilterPrice!AN$16:AN$27)</f>
        <v>48.5617799758911</v>
      </c>
      <c r="P672" s="62" t="n">
        <f aca="false">AVERAGE(FilterPrice!AN$28:AN$40)</f>
        <v>43.6687636986757</v>
      </c>
    </row>
    <row r="673" customFormat="false" ht="12.75" hidden="false" customHeight="false" outlineLevel="0" collapsed="false">
      <c r="C673" s="13" t="n">
        <f aca="false">C672+1</f>
        <v>672</v>
      </c>
      <c r="D673" s="109" t="s">
        <v>23799</v>
      </c>
      <c r="E673" s="111" t="str">
        <f aca="false">FilterPrice!AO$4</f>
        <v/>
      </c>
      <c r="F673" s="24" t="str">
        <f aca="false">FilterPrice!AO$5</f>
        <v/>
      </c>
      <c r="G673" s="24" t="n">
        <f aca="false">FilterPrice!AO$6</f>
        <v>37.9969177246094</v>
      </c>
      <c r="H673" s="24" t="n">
        <f aca="false">FilterPrice!AO$7</f>
        <v>37.9969177246094</v>
      </c>
      <c r="I673" s="24" t="n">
        <f aca="false">FilterPrice!AO$8</f>
        <v>43.75</v>
      </c>
      <c r="J673" s="24" t="n">
        <f aca="false">FilterPrice!AO$9</f>
        <v>65.9999923706055</v>
      </c>
      <c r="K673" s="24" t="n">
        <f aca="false">AVERAGE(FilterPrice!AO$10:AO$11)</f>
        <v>101.25</v>
      </c>
      <c r="L673" s="24" t="n">
        <f aca="false">FilterPrice!AO$12</f>
        <v>41.7499961853027</v>
      </c>
      <c r="M673" s="24" t="n">
        <f aca="false">AVERAGE(FilterPrice!AO$13:AO$15)</f>
        <v>39.2730712890625</v>
      </c>
      <c r="N673" s="24" t="n">
        <f aca="false">AVERAGE(FilterPrice!AO$4:AO$15)</f>
        <v>54.7813037872314</v>
      </c>
      <c r="O673" s="24" t="n">
        <f aca="false">AVERAGE(FilterPrice!AO$16:AO$27)</f>
        <v>47.6955715815226</v>
      </c>
      <c r="P673" s="62" t="n">
        <f aca="false">AVERAGE(FilterPrice!AO$28:AO$40)</f>
        <v>45.4661644666623</v>
      </c>
    </row>
    <row r="674" customFormat="false" ht="12.75" hidden="false" customHeight="false" outlineLevel="0" collapsed="false">
      <c r="C674" s="13" t="n">
        <f aca="false">C673+1</f>
        <v>673</v>
      </c>
      <c r="D674" s="109" t="s">
        <v>23800</v>
      </c>
      <c r="E674" s="111" t="str">
        <f aca="false">FilterPrice!AP$4</f>
        <v/>
      </c>
      <c r="F674" s="24" t="str">
        <f aca="false">FilterPrice!AP$5</f>
        <v/>
      </c>
      <c r="G674" s="24" t="n">
        <f aca="false">FilterPrice!AP$6</f>
        <v>38</v>
      </c>
      <c r="H674" s="24" t="n">
        <f aca="false">FilterPrice!AP$7</f>
        <v>38</v>
      </c>
      <c r="I674" s="24" t="n">
        <f aca="false">FilterPrice!AP$8</f>
        <v>49.25</v>
      </c>
      <c r="J674" s="24" t="n">
        <f aca="false">FilterPrice!AP$9</f>
        <v>75.2499923706055</v>
      </c>
      <c r="K674" s="24" t="n">
        <f aca="false">AVERAGE(FilterPrice!AP$10:AP$11)</f>
        <v>117.75</v>
      </c>
      <c r="L674" s="24" t="n">
        <f aca="false">FilterPrice!AP$12</f>
        <v>51.7500038146973</v>
      </c>
      <c r="M674" s="24" t="n">
        <f aca="false">AVERAGE(FilterPrice!AP$13:AP$15)</f>
        <v>44.5</v>
      </c>
      <c r="N674" s="24" t="n">
        <f aca="false">AVERAGE(FilterPrice!AP$4:AP$15)</f>
        <v>62.1249996185303</v>
      </c>
      <c r="O674" s="24" t="n">
        <f aca="false">AVERAGE(FilterPrice!AP$16:AP$27)</f>
        <v>49.6034466425578</v>
      </c>
      <c r="P674" s="62" t="n">
        <f aca="false">AVERAGE(FilterPrice!AP$28:AP$40)</f>
        <v>44.5997733580761</v>
      </c>
    </row>
    <row r="675" customFormat="false" ht="12.75" hidden="false" customHeight="false" outlineLevel="0" collapsed="false">
      <c r="C675" s="13" t="n">
        <f aca="false">C674+1</f>
        <v>674</v>
      </c>
      <c r="D675" s="112" t="s">
        <v>23801</v>
      </c>
      <c r="E675" s="111" t="str">
        <f aca="false">FilterPrice!AQ$4</f>
        <v/>
      </c>
      <c r="F675" s="24" t="str">
        <f aca="false">FilterPrice!AQ$5</f>
        <v/>
      </c>
      <c r="G675" s="24" t="n">
        <f aca="false">FilterPrice!AQ$6</f>
        <v>30</v>
      </c>
      <c r="H675" s="24" t="n">
        <f aca="false">FilterPrice!AQ$7</f>
        <v>30</v>
      </c>
      <c r="I675" s="24" t="n">
        <f aca="false">FilterPrice!AQ$8</f>
        <v>43.75</v>
      </c>
      <c r="J675" s="24" t="n">
        <f aca="false">FilterPrice!AQ$9</f>
        <v>70.4999923706055</v>
      </c>
      <c r="K675" s="24" t="n">
        <f aca="false">AVERAGE(FilterPrice!AQ$10:AQ$11)</f>
        <v>112.75</v>
      </c>
      <c r="L675" s="24" t="n">
        <f aca="false">FilterPrice!AQ$12</f>
        <v>40.9999961853027</v>
      </c>
      <c r="M675" s="24" t="n">
        <f aca="false">AVERAGE(FilterPrice!AQ$13:AQ$15)</f>
        <v>40.5233319600423</v>
      </c>
      <c r="N675" s="24" t="n">
        <f aca="false">AVERAGE(FilterPrice!AQ$4:AQ$15)</f>
        <v>56.2319984436035</v>
      </c>
      <c r="O675" s="24" t="n">
        <f aca="false">AVERAGE(FilterPrice!AQ$16:AQ$27)</f>
        <v>47.1391124725342</v>
      </c>
      <c r="P675" s="62" t="n">
        <f aca="false">AVERAGE(FilterPrice!AQ$28:AQ$40)</f>
        <v>41.8342377677331</v>
      </c>
    </row>
    <row r="676" customFormat="false" ht="12.75" hidden="false" customHeight="false" outlineLevel="0" collapsed="false">
      <c r="C676" s="13" t="n">
        <f aca="false">C675+1</f>
        <v>675</v>
      </c>
      <c r="D676" s="109" t="s">
        <v>23802</v>
      </c>
      <c r="E676" s="111" t="str">
        <f aca="false">FilterPrice!AR$4</f>
        <v/>
      </c>
      <c r="F676" s="24" t="str">
        <f aca="false">FilterPrice!AR$5</f>
        <v/>
      </c>
      <c r="G676" s="24" t="n">
        <f aca="false">FilterPrice!AR$6</f>
        <v>38.5</v>
      </c>
      <c r="H676" s="24" t="n">
        <f aca="false">FilterPrice!AR$7</f>
        <v>38.5</v>
      </c>
      <c r="I676" s="24" t="n">
        <f aca="false">FilterPrice!AR$8</f>
        <v>55.75</v>
      </c>
      <c r="J676" s="24" t="n">
        <f aca="false">FilterPrice!AR$9</f>
        <v>82.5</v>
      </c>
      <c r="K676" s="24" t="n">
        <f aca="false">AVERAGE(FilterPrice!AR$10:AR$11)</f>
        <v>122.75</v>
      </c>
      <c r="L676" s="24" t="n">
        <f aca="false">FilterPrice!AR$12</f>
        <v>49.75</v>
      </c>
      <c r="M676" s="24" t="n">
        <f aca="false">AVERAGE(FilterPrice!AR$13:AR$15)</f>
        <v>45.75</v>
      </c>
      <c r="N676" s="24" t="n">
        <f aca="false">AVERAGE(FilterPrice!AR$4:AR$15)</f>
        <v>64.775</v>
      </c>
      <c r="O676" s="24" t="n">
        <f aca="false">AVERAGE(FilterPrice!AR$16:AR$27)</f>
        <v>52.0200001398722</v>
      </c>
      <c r="P676" s="62" t="n">
        <f aca="false">AVERAGE(FilterPrice!AR$28:AR$40)</f>
        <v>45.361758525555</v>
      </c>
    </row>
    <row r="677" customFormat="false" ht="12.75" hidden="false" customHeight="false" outlineLevel="0" collapsed="false">
      <c r="C677" s="13" t="n">
        <f aca="false">C676+1</f>
        <v>676</v>
      </c>
      <c r="D677" s="104" t="s">
        <v>23803</v>
      </c>
      <c r="E677" s="113" t="str">
        <f aca="false">FilterPrice!AS$4</f>
        <v/>
      </c>
      <c r="F677" s="65" t="str">
        <f aca="false">FilterPrice!AS$5</f>
        <v/>
      </c>
      <c r="G677" s="65" t="n">
        <f aca="false">FilterPrice!AS$6</f>
        <v>43.9999885559082</v>
      </c>
      <c r="H677" s="65" t="n">
        <f aca="false">FilterPrice!AS$7</f>
        <v>43.9999885559082</v>
      </c>
      <c r="I677" s="65" t="n">
        <f aca="false">FilterPrice!AS$8</f>
        <v>58.75</v>
      </c>
      <c r="J677" s="65" t="n">
        <f aca="false">FilterPrice!AS$9</f>
        <v>69</v>
      </c>
      <c r="K677" s="65" t="n">
        <f aca="false">AVERAGE(FilterPrice!AS$10:AS$11)</f>
        <v>93</v>
      </c>
      <c r="L677" s="65" t="n">
        <f aca="false">FilterPrice!AS$12</f>
        <v>55.5000038146973</v>
      </c>
      <c r="M677" s="65" t="n">
        <f aca="false">AVERAGE(FilterPrice!AS$13:AS$15)</f>
        <v>46.4833234151204</v>
      </c>
      <c r="N677" s="65" t="n">
        <f aca="false">AVERAGE(FilterPrice!AS$4:AS$15)</f>
        <v>59.6699951171875</v>
      </c>
      <c r="O677" s="65" t="n">
        <f aca="false">AVERAGE(FilterPrice!AS$16:AS$27)</f>
        <v>47.0866638819377</v>
      </c>
      <c r="P677" s="66" t="n">
        <f aca="false">AVERAGE(FilterPrice!AS$28:AS$40)</f>
        <v>44.4235231106098</v>
      </c>
    </row>
    <row r="678" customFormat="false" ht="12.75" hidden="false" customHeight="false" outlineLevel="0" collapsed="false">
      <c r="A678" s="13" t="n">
        <f aca="false">A665+1</f>
        <v>53</v>
      </c>
      <c r="B678" s="104" t="n">
        <f aca="false">FilterPrice!$A$1</f>
        <v>36981</v>
      </c>
      <c r="C678" s="13" t="n">
        <f aca="false">C677+1</f>
        <v>677</v>
      </c>
      <c r="D678" s="109" t="s">
        <v>23791</v>
      </c>
      <c r="E678" s="110" t="str">
        <f aca="false">FilterPrice!AG$4</f>
        <v/>
      </c>
      <c r="F678" s="59" t="str">
        <f aca="false">FilterPrice!AG$5</f>
        <v/>
      </c>
      <c r="G678" s="59" t="n">
        <f aca="false">FilterPrice!AG$6</f>
        <v>46</v>
      </c>
      <c r="H678" s="59" t="n">
        <f aca="false">FilterPrice!AG$7</f>
        <v>46</v>
      </c>
      <c r="I678" s="59" t="n">
        <f aca="false">FilterPrice!AG$8</f>
        <v>60.25</v>
      </c>
      <c r="J678" s="59" t="n">
        <f aca="false">FilterPrice!AG$9</f>
        <v>76.75</v>
      </c>
      <c r="K678" s="59" t="n">
        <f aca="false">AVERAGE(FilterPrice!AG$10:AG$11)</f>
        <v>112</v>
      </c>
      <c r="L678" s="59" t="n">
        <f aca="false">FilterPrice!AG$12</f>
        <v>59</v>
      </c>
      <c r="M678" s="59" t="n">
        <f aca="false">AVERAGE(FilterPrice!AG$13:AG$15)</f>
        <v>54.5</v>
      </c>
      <c r="N678" s="59" t="n">
        <f aca="false">AVERAGE(FilterPrice!AG$4:AG$15)</f>
        <v>67.55</v>
      </c>
      <c r="O678" s="59" t="n">
        <f aca="false">AVERAGE(FilterPrice!AG$16:AG$27)</f>
        <v>59.9375</v>
      </c>
      <c r="P678" s="60" t="n">
        <f aca="false">AVERAGE(FilterPrice!AG$28:AG$40)</f>
        <v>53.0955128205128</v>
      </c>
    </row>
    <row r="679" customFormat="false" ht="12.75" hidden="false" customHeight="false" outlineLevel="0" collapsed="false">
      <c r="C679" s="13" t="n">
        <f aca="false">C678+1</f>
        <v>678</v>
      </c>
      <c r="D679" s="109" t="s">
        <v>23792</v>
      </c>
      <c r="E679" s="111" t="str">
        <f aca="false">FilterPrice!AH$4</f>
        <v/>
      </c>
      <c r="F679" s="24" t="str">
        <f aca="false">FilterPrice!AH$5</f>
        <v/>
      </c>
      <c r="G679" s="24" t="n">
        <f aca="false">FilterPrice!AH$6</f>
        <v>33</v>
      </c>
      <c r="H679" s="24" t="n">
        <f aca="false">FilterPrice!AH$7</f>
        <v>33</v>
      </c>
      <c r="I679" s="24" t="n">
        <f aca="false">FilterPrice!AH$8</f>
        <v>48.25</v>
      </c>
      <c r="J679" s="24" t="n">
        <f aca="false">FilterPrice!AH$9</f>
        <v>74</v>
      </c>
      <c r="K679" s="24" t="n">
        <f aca="false">AVERAGE(FilterPrice!AH$10:AH$11)</f>
        <v>113.75</v>
      </c>
      <c r="L679" s="24" t="n">
        <f aca="false">FilterPrice!AH$12</f>
        <v>44</v>
      </c>
      <c r="M679" s="24" t="n">
        <f aca="false">AVERAGE(FilterPrice!AH$13:AH$15)</f>
        <v>40.9166666666667</v>
      </c>
      <c r="N679" s="24" t="n">
        <f aca="false">AVERAGE(FilterPrice!AH$4:AH$15)</f>
        <v>58.25</v>
      </c>
      <c r="O679" s="24" t="n">
        <f aca="false">AVERAGE(FilterPrice!AH$16:AH$27)</f>
        <v>50.25</v>
      </c>
      <c r="P679" s="62" t="n">
        <f aca="false">AVERAGE(FilterPrice!AH$28:AH$40)</f>
        <v>45.5446793116056</v>
      </c>
    </row>
    <row r="680" customFormat="false" ht="12.75" hidden="false" customHeight="false" outlineLevel="0" collapsed="false">
      <c r="C680" s="13" t="n">
        <f aca="false">C679+1</f>
        <v>679</v>
      </c>
      <c r="D680" s="109" t="s">
        <v>23793</v>
      </c>
      <c r="E680" s="111" t="str">
        <f aca="false">FilterPrice!AI$4</f>
        <v/>
      </c>
      <c r="F680" s="24" t="str">
        <f aca="false">FilterPrice!AI$5</f>
        <v/>
      </c>
      <c r="G680" s="24" t="n">
        <f aca="false">FilterPrice!AI$6</f>
        <v>51</v>
      </c>
      <c r="H680" s="24" t="n">
        <f aca="false">FilterPrice!AI$7</f>
        <v>51</v>
      </c>
      <c r="I680" s="24" t="n">
        <f aca="false">FilterPrice!AI$8</f>
        <v>58.5</v>
      </c>
      <c r="J680" s="24" t="n">
        <f aca="false">FilterPrice!AI$9</f>
        <v>76</v>
      </c>
      <c r="K680" s="24" t="n">
        <f aca="false">AVERAGE(FilterPrice!AI$10:AI$11)</f>
        <v>100.5</v>
      </c>
      <c r="L680" s="24" t="n">
        <f aca="false">FilterPrice!AI$12</f>
        <v>57</v>
      </c>
      <c r="M680" s="24" t="n">
        <f aca="false">AVERAGE(FilterPrice!AI$13:AI$15)</f>
        <v>55.75</v>
      </c>
      <c r="N680" s="24" t="n">
        <f aca="false">AVERAGE(FilterPrice!AI$4:AI$15)</f>
        <v>66.175</v>
      </c>
      <c r="O680" s="24" t="n">
        <f aca="false">AVERAGE(FilterPrice!AI$16:AI$27)</f>
        <v>58.2708333333333</v>
      </c>
      <c r="P680" s="62" t="n">
        <f aca="false">AVERAGE(FilterPrice!AI$28:AI$40)</f>
        <v>49.2141025641026</v>
      </c>
    </row>
    <row r="681" customFormat="false" ht="12.75" hidden="false" customHeight="false" outlineLevel="0" collapsed="false">
      <c r="C681" s="13" t="n">
        <f aca="false">C680+1</f>
        <v>680</v>
      </c>
      <c r="D681" s="109" t="s">
        <v>23794</v>
      </c>
      <c r="E681" s="111" t="str">
        <f aca="false">FilterPrice!AJ$4</f>
        <v/>
      </c>
      <c r="F681" s="24" t="str">
        <f aca="false">FilterPrice!AJ$5</f>
        <v/>
      </c>
      <c r="G681" s="24" t="n">
        <f aca="false">FilterPrice!AJ$6</f>
        <v>35.5</v>
      </c>
      <c r="H681" s="24" t="n">
        <f aca="false">FilterPrice!AJ$7</f>
        <v>35.5</v>
      </c>
      <c r="I681" s="24" t="n">
        <f aca="false">FilterPrice!AJ$8</f>
        <v>45</v>
      </c>
      <c r="J681" s="24" t="n">
        <f aca="false">FilterPrice!AJ$9</f>
        <v>56.25</v>
      </c>
      <c r="K681" s="24" t="n">
        <f aca="false">AVERAGE(FilterPrice!AJ$10:AJ$11)</f>
        <v>71</v>
      </c>
      <c r="L681" s="24" t="n">
        <f aca="false">FilterPrice!AJ$12</f>
        <v>44.5</v>
      </c>
      <c r="M681" s="24" t="n">
        <f aca="false">AVERAGE(FilterPrice!AJ$13:AJ$15)</f>
        <v>42.25</v>
      </c>
      <c r="N681" s="24" t="n">
        <f aca="false">AVERAGE(FilterPrice!AJ$4:AJ$15)</f>
        <v>48.55</v>
      </c>
      <c r="O681" s="24" t="n">
        <f aca="false">AVERAGE(FilterPrice!AJ$16:AJ$27)</f>
        <v>45</v>
      </c>
      <c r="P681" s="62" t="n">
        <f aca="false">AVERAGE(FilterPrice!AJ$28:AJ$40)</f>
        <v>41.199358974359</v>
      </c>
    </row>
    <row r="682" customFormat="false" ht="12.75" hidden="false" customHeight="false" outlineLevel="0" collapsed="false">
      <c r="C682" s="13" t="n">
        <f aca="false">C681+1</f>
        <v>681</v>
      </c>
      <c r="D682" s="109" t="s">
        <v>23795</v>
      </c>
      <c r="E682" s="111" t="str">
        <f aca="false">FilterPrice!AK$4</f>
        <v/>
      </c>
      <c r="F682" s="24" t="str">
        <f aca="false">FilterPrice!AK$5</f>
        <v/>
      </c>
      <c r="G682" s="24" t="n">
        <f aca="false">FilterPrice!AK$6</f>
        <v>33</v>
      </c>
      <c r="H682" s="24" t="n">
        <f aca="false">FilterPrice!AK$7</f>
        <v>33</v>
      </c>
      <c r="I682" s="24" t="n">
        <f aca="false">FilterPrice!AK$8</f>
        <v>48.25</v>
      </c>
      <c r="J682" s="24" t="n">
        <f aca="false">FilterPrice!AK$9</f>
        <v>74</v>
      </c>
      <c r="K682" s="24" t="n">
        <f aca="false">AVERAGE(FilterPrice!AK$10:AK$11)</f>
        <v>114</v>
      </c>
      <c r="L682" s="24" t="n">
        <f aca="false">FilterPrice!AK$12</f>
        <v>46</v>
      </c>
      <c r="M682" s="24" t="n">
        <f aca="false">AVERAGE(FilterPrice!AK$13:AK$15)</f>
        <v>42</v>
      </c>
      <c r="N682" s="24" t="n">
        <f aca="false">AVERAGE(FilterPrice!AK$4:AK$15)</f>
        <v>58.825</v>
      </c>
      <c r="O682" s="24" t="n">
        <f aca="false">AVERAGE(FilterPrice!AK$16:AK$27)</f>
        <v>50.7291666666667</v>
      </c>
      <c r="P682" s="62" t="n">
        <f aca="false">AVERAGE(FilterPrice!AK$28:AK$40)</f>
        <v>43.2708333333333</v>
      </c>
    </row>
    <row r="683" customFormat="false" ht="12.75" hidden="false" customHeight="false" outlineLevel="0" collapsed="false">
      <c r="C683" s="13" t="n">
        <f aca="false">C682+1</f>
        <v>682</v>
      </c>
      <c r="D683" s="109" t="s">
        <v>23796</v>
      </c>
      <c r="E683" s="111" t="str">
        <f aca="false">FilterPrice!AL$4</f>
        <v/>
      </c>
      <c r="F683" s="24" t="str">
        <f aca="false">FilterPrice!AL$5</f>
        <v/>
      </c>
      <c r="G683" s="24" t="n">
        <f aca="false">FilterPrice!AL$6</f>
        <v>55</v>
      </c>
      <c r="H683" s="24" t="n">
        <f aca="false">FilterPrice!AL$7</f>
        <v>55</v>
      </c>
      <c r="I683" s="24" t="n">
        <f aca="false">FilterPrice!AL$8</f>
        <v>67.25</v>
      </c>
      <c r="J683" s="24" t="n">
        <f aca="false">FilterPrice!AL$9</f>
        <v>86.5</v>
      </c>
      <c r="K683" s="24" t="n">
        <f aca="false">AVERAGE(FilterPrice!AL$10:AL$11)</f>
        <v>127.75</v>
      </c>
      <c r="L683" s="24" t="n">
        <f aca="false">FilterPrice!AL$12</f>
        <v>64.75</v>
      </c>
      <c r="M683" s="24" t="n">
        <f aca="false">AVERAGE(FilterPrice!AL$13:AL$15)</f>
        <v>59.5</v>
      </c>
      <c r="N683" s="24" t="n">
        <f aca="false">AVERAGE(FilterPrice!AL$4:AL$15)</f>
        <v>76.25</v>
      </c>
      <c r="O683" s="24" t="n">
        <f aca="false">AVERAGE(FilterPrice!AL$16:AL$27)</f>
        <v>68.375</v>
      </c>
      <c r="P683" s="62" t="n">
        <f aca="false">AVERAGE(FilterPrice!AL$28:AL$40)</f>
        <v>62.2366025641026</v>
      </c>
    </row>
    <row r="684" customFormat="false" ht="12.75" hidden="false" customHeight="false" outlineLevel="0" collapsed="false">
      <c r="C684" s="13" t="n">
        <f aca="false">C683+1</f>
        <v>683</v>
      </c>
      <c r="D684" s="109" t="s">
        <v>23797</v>
      </c>
      <c r="E684" s="111" t="str">
        <f aca="false">FilterPrice!AM$4</f>
        <v/>
      </c>
      <c r="F684" s="24" t="str">
        <f aca="false">FilterPrice!AM$5</f>
        <v/>
      </c>
      <c r="G684" s="24" t="n">
        <f aca="false">FilterPrice!AM$6</f>
        <v>20</v>
      </c>
      <c r="H684" s="24" t="n">
        <f aca="false">FilterPrice!AM$7</f>
        <v>20</v>
      </c>
      <c r="I684" s="24" t="n">
        <f aca="false">FilterPrice!AM$8</f>
        <v>52</v>
      </c>
      <c r="J684" s="24" t="n">
        <f aca="false">FilterPrice!AM$9</f>
        <v>80</v>
      </c>
      <c r="K684" s="24" t="n">
        <f aca="false">AVERAGE(FilterPrice!AM$10:AM$11)</f>
        <v>120</v>
      </c>
      <c r="L684" s="24" t="n">
        <f aca="false">FilterPrice!AM$12</f>
        <v>46.25</v>
      </c>
      <c r="M684" s="24" t="n">
        <f aca="false">AVERAGE(FilterPrice!AM$13:AM$15)</f>
        <v>42.25</v>
      </c>
      <c r="N684" s="24" t="n">
        <f aca="false">AVERAGE(FilterPrice!AM$4:AM$15)</f>
        <v>58.5</v>
      </c>
      <c r="O684" s="24" t="n">
        <f aca="false">AVERAGE(FilterPrice!AM$16:AM$27)</f>
        <v>50.9587500890096</v>
      </c>
      <c r="P684" s="62" t="n">
        <f aca="false">AVERAGE(FilterPrice!AM$28:AM$40)</f>
        <v>44.3020469714434</v>
      </c>
    </row>
    <row r="685" customFormat="false" ht="12.75" hidden="false" customHeight="false" outlineLevel="0" collapsed="false">
      <c r="C685" s="13" t="n">
        <f aca="false">C684+1</f>
        <v>684</v>
      </c>
      <c r="D685" s="109" t="s">
        <v>23798</v>
      </c>
      <c r="E685" s="111" t="str">
        <f aca="false">FilterPrice!AN$4</f>
        <v/>
      </c>
      <c r="F685" s="24" t="str">
        <f aca="false">FilterPrice!AN$5</f>
        <v/>
      </c>
      <c r="G685" s="24" t="n">
        <f aca="false">FilterPrice!AN$6</f>
        <v>28</v>
      </c>
      <c r="H685" s="24" t="n">
        <f aca="false">FilterPrice!AN$7</f>
        <v>28</v>
      </c>
      <c r="I685" s="24" t="n">
        <f aca="false">FilterPrice!AN$8</f>
        <v>46.75</v>
      </c>
      <c r="J685" s="24" t="n">
        <f aca="false">FilterPrice!AN$9</f>
        <v>73.9999923706055</v>
      </c>
      <c r="K685" s="24" t="n">
        <f aca="false">AVERAGE(FilterPrice!AN$10:AN$11)</f>
        <v>117.25</v>
      </c>
      <c r="L685" s="24" t="n">
        <f aca="false">FilterPrice!AN$12</f>
        <v>43.2500038146973</v>
      </c>
      <c r="M685" s="24" t="n">
        <f aca="false">AVERAGE(FilterPrice!AN$13:AN$15)</f>
        <v>41.5</v>
      </c>
      <c r="N685" s="24" t="n">
        <f aca="false">AVERAGE(FilterPrice!AN$4:AN$15)</f>
        <v>57.8999996185303</v>
      </c>
      <c r="O685" s="24" t="n">
        <f aca="false">AVERAGE(FilterPrice!AN$16:AN$27)</f>
        <v>48.5617799758911</v>
      </c>
      <c r="P685" s="62" t="n">
        <f aca="false">AVERAGE(FilterPrice!AN$28:AN$40)</f>
        <v>43.6687636986757</v>
      </c>
    </row>
    <row r="686" customFormat="false" ht="12.75" hidden="false" customHeight="false" outlineLevel="0" collapsed="false">
      <c r="C686" s="13" t="n">
        <f aca="false">C685+1</f>
        <v>685</v>
      </c>
      <c r="D686" s="109" t="s">
        <v>23799</v>
      </c>
      <c r="E686" s="111" t="str">
        <f aca="false">FilterPrice!AO$4</f>
        <v/>
      </c>
      <c r="F686" s="24" t="str">
        <f aca="false">FilterPrice!AO$5</f>
        <v/>
      </c>
      <c r="G686" s="24" t="n">
        <f aca="false">FilterPrice!AO$6</f>
        <v>37.9969177246094</v>
      </c>
      <c r="H686" s="24" t="n">
        <f aca="false">FilterPrice!AO$7</f>
        <v>37.9969177246094</v>
      </c>
      <c r="I686" s="24" t="n">
        <f aca="false">FilterPrice!AO$8</f>
        <v>43.75</v>
      </c>
      <c r="J686" s="24" t="n">
        <f aca="false">FilterPrice!AO$9</f>
        <v>65.9999923706055</v>
      </c>
      <c r="K686" s="24" t="n">
        <f aca="false">AVERAGE(FilterPrice!AO$10:AO$11)</f>
        <v>101.25</v>
      </c>
      <c r="L686" s="24" t="n">
        <f aca="false">FilterPrice!AO$12</f>
        <v>41.7499961853027</v>
      </c>
      <c r="M686" s="24" t="n">
        <f aca="false">AVERAGE(FilterPrice!AO$13:AO$15)</f>
        <v>39.2730712890625</v>
      </c>
      <c r="N686" s="24" t="n">
        <f aca="false">AVERAGE(FilterPrice!AO$4:AO$15)</f>
        <v>54.7813037872314</v>
      </c>
      <c r="O686" s="24" t="n">
        <f aca="false">AVERAGE(FilterPrice!AO$16:AO$27)</f>
        <v>47.6955715815226</v>
      </c>
      <c r="P686" s="62" t="n">
        <f aca="false">AVERAGE(FilterPrice!AO$28:AO$40)</f>
        <v>45.4661644666623</v>
      </c>
    </row>
    <row r="687" customFormat="false" ht="12.75" hidden="false" customHeight="false" outlineLevel="0" collapsed="false">
      <c r="C687" s="13" t="n">
        <f aca="false">C686+1</f>
        <v>686</v>
      </c>
      <c r="D687" s="109" t="s">
        <v>23800</v>
      </c>
      <c r="E687" s="111" t="str">
        <f aca="false">FilterPrice!AP$4</f>
        <v/>
      </c>
      <c r="F687" s="24" t="str">
        <f aca="false">FilterPrice!AP$5</f>
        <v/>
      </c>
      <c r="G687" s="24" t="n">
        <f aca="false">FilterPrice!AP$6</f>
        <v>38</v>
      </c>
      <c r="H687" s="24" t="n">
        <f aca="false">FilterPrice!AP$7</f>
        <v>38</v>
      </c>
      <c r="I687" s="24" t="n">
        <f aca="false">FilterPrice!AP$8</f>
        <v>49.25</v>
      </c>
      <c r="J687" s="24" t="n">
        <f aca="false">FilterPrice!AP$9</f>
        <v>75.2499923706055</v>
      </c>
      <c r="K687" s="24" t="n">
        <f aca="false">AVERAGE(FilterPrice!AP$10:AP$11)</f>
        <v>117.75</v>
      </c>
      <c r="L687" s="24" t="n">
        <f aca="false">FilterPrice!AP$12</f>
        <v>51.7500038146973</v>
      </c>
      <c r="M687" s="24" t="n">
        <f aca="false">AVERAGE(FilterPrice!AP$13:AP$15)</f>
        <v>44.5</v>
      </c>
      <c r="N687" s="24" t="n">
        <f aca="false">AVERAGE(FilterPrice!AP$4:AP$15)</f>
        <v>62.1249996185303</v>
      </c>
      <c r="O687" s="24" t="n">
        <f aca="false">AVERAGE(FilterPrice!AP$16:AP$27)</f>
        <v>49.6034466425578</v>
      </c>
      <c r="P687" s="62" t="n">
        <f aca="false">AVERAGE(FilterPrice!AP$28:AP$40)</f>
        <v>44.5997733580761</v>
      </c>
    </row>
    <row r="688" customFormat="false" ht="12.75" hidden="false" customHeight="false" outlineLevel="0" collapsed="false">
      <c r="C688" s="13" t="n">
        <f aca="false">C687+1</f>
        <v>687</v>
      </c>
      <c r="D688" s="112" t="s">
        <v>23801</v>
      </c>
      <c r="E688" s="111" t="str">
        <f aca="false">FilterPrice!AQ$4</f>
        <v/>
      </c>
      <c r="F688" s="24" t="str">
        <f aca="false">FilterPrice!AQ$5</f>
        <v/>
      </c>
      <c r="G688" s="24" t="n">
        <f aca="false">FilterPrice!AQ$6</f>
        <v>30</v>
      </c>
      <c r="H688" s="24" t="n">
        <f aca="false">FilterPrice!AQ$7</f>
        <v>30</v>
      </c>
      <c r="I688" s="24" t="n">
        <f aca="false">FilterPrice!AQ$8</f>
        <v>43.75</v>
      </c>
      <c r="J688" s="24" t="n">
        <f aca="false">FilterPrice!AQ$9</f>
        <v>70.4999923706055</v>
      </c>
      <c r="K688" s="24" t="n">
        <f aca="false">AVERAGE(FilterPrice!AQ$10:AQ$11)</f>
        <v>112.75</v>
      </c>
      <c r="L688" s="24" t="n">
        <f aca="false">FilterPrice!AQ$12</f>
        <v>40.9999961853027</v>
      </c>
      <c r="M688" s="24" t="n">
        <f aca="false">AVERAGE(FilterPrice!AQ$13:AQ$15)</f>
        <v>40.5233319600423</v>
      </c>
      <c r="N688" s="24" t="n">
        <f aca="false">AVERAGE(FilterPrice!AQ$4:AQ$15)</f>
        <v>56.2319984436035</v>
      </c>
      <c r="O688" s="24" t="n">
        <f aca="false">AVERAGE(FilterPrice!AQ$16:AQ$27)</f>
        <v>47.1391124725342</v>
      </c>
      <c r="P688" s="62" t="n">
        <f aca="false">AVERAGE(FilterPrice!AQ$28:AQ$40)</f>
        <v>41.8342377677331</v>
      </c>
    </row>
    <row r="689" customFormat="false" ht="12.75" hidden="false" customHeight="false" outlineLevel="0" collapsed="false">
      <c r="C689" s="13" t="n">
        <f aca="false">C688+1</f>
        <v>688</v>
      </c>
      <c r="D689" s="109" t="s">
        <v>23802</v>
      </c>
      <c r="E689" s="111" t="str">
        <f aca="false">FilterPrice!AR$4</f>
        <v/>
      </c>
      <c r="F689" s="24" t="str">
        <f aca="false">FilterPrice!AR$5</f>
        <v/>
      </c>
      <c r="G689" s="24" t="n">
        <f aca="false">FilterPrice!AR$6</f>
        <v>38.5</v>
      </c>
      <c r="H689" s="24" t="n">
        <f aca="false">FilterPrice!AR$7</f>
        <v>38.5</v>
      </c>
      <c r="I689" s="24" t="n">
        <f aca="false">FilterPrice!AR$8</f>
        <v>55.75</v>
      </c>
      <c r="J689" s="24" t="n">
        <f aca="false">FilterPrice!AR$9</f>
        <v>82.5</v>
      </c>
      <c r="K689" s="24" t="n">
        <f aca="false">AVERAGE(FilterPrice!AR$10:AR$11)</f>
        <v>122.75</v>
      </c>
      <c r="L689" s="24" t="n">
        <f aca="false">FilterPrice!AR$12</f>
        <v>49.75</v>
      </c>
      <c r="M689" s="24" t="n">
        <f aca="false">AVERAGE(FilterPrice!AR$13:AR$15)</f>
        <v>45.75</v>
      </c>
      <c r="N689" s="24" t="n">
        <f aca="false">AVERAGE(FilterPrice!AR$4:AR$15)</f>
        <v>64.775</v>
      </c>
      <c r="O689" s="24" t="n">
        <f aca="false">AVERAGE(FilterPrice!AR$16:AR$27)</f>
        <v>52.0200001398722</v>
      </c>
      <c r="P689" s="62" t="n">
        <f aca="false">AVERAGE(FilterPrice!AR$28:AR$40)</f>
        <v>45.361758525555</v>
      </c>
    </row>
    <row r="690" customFormat="false" ht="12.75" hidden="false" customHeight="false" outlineLevel="0" collapsed="false">
      <c r="C690" s="13" t="n">
        <f aca="false">C689+1</f>
        <v>689</v>
      </c>
      <c r="D690" s="104" t="s">
        <v>23803</v>
      </c>
      <c r="E690" s="113" t="str">
        <f aca="false">FilterPrice!AS$4</f>
        <v/>
      </c>
      <c r="F690" s="65" t="str">
        <f aca="false">FilterPrice!AS$5</f>
        <v/>
      </c>
      <c r="G690" s="65" t="n">
        <f aca="false">FilterPrice!AS$6</f>
        <v>43.9999885559082</v>
      </c>
      <c r="H690" s="65" t="n">
        <f aca="false">FilterPrice!AS$7</f>
        <v>43.9999885559082</v>
      </c>
      <c r="I690" s="65" t="n">
        <f aca="false">FilterPrice!AS$8</f>
        <v>58.75</v>
      </c>
      <c r="J690" s="65" t="n">
        <f aca="false">FilterPrice!AS$9</f>
        <v>69</v>
      </c>
      <c r="K690" s="65" t="n">
        <f aca="false">AVERAGE(FilterPrice!AS$10:AS$11)</f>
        <v>93</v>
      </c>
      <c r="L690" s="65" t="n">
        <f aca="false">FilterPrice!AS$12</f>
        <v>55.5000038146973</v>
      </c>
      <c r="M690" s="65" t="n">
        <f aca="false">AVERAGE(FilterPrice!AS$13:AS$15)</f>
        <v>46.4833234151204</v>
      </c>
      <c r="N690" s="65" t="n">
        <f aca="false">AVERAGE(FilterPrice!AS$4:AS$15)</f>
        <v>59.6699951171875</v>
      </c>
      <c r="O690" s="65" t="n">
        <f aca="false">AVERAGE(FilterPrice!AS$16:AS$27)</f>
        <v>47.0866638819377</v>
      </c>
      <c r="P690" s="66" t="n">
        <f aca="false">AVERAGE(FilterPrice!AS$28:AS$40)</f>
        <v>44.4235231106098</v>
      </c>
    </row>
    <row r="691" customFormat="false" ht="12.75" hidden="false" customHeight="false" outlineLevel="0" collapsed="false">
      <c r="A691" s="13" t="n">
        <f aca="false">A678+1</f>
        <v>54</v>
      </c>
      <c r="B691" s="104" t="n">
        <f aca="false">FilterPrice!$A$1</f>
        <v>36981</v>
      </c>
      <c r="C691" s="13" t="n">
        <f aca="false">C690+1</f>
        <v>690</v>
      </c>
      <c r="D691" s="109" t="s">
        <v>23791</v>
      </c>
      <c r="E691" s="110" t="str">
        <f aca="false">FilterPrice!AG$4</f>
        <v/>
      </c>
      <c r="F691" s="59" t="str">
        <f aca="false">FilterPrice!AG$5</f>
        <v/>
      </c>
      <c r="G691" s="59" t="n">
        <f aca="false">FilterPrice!AG$6</f>
        <v>46</v>
      </c>
      <c r="H691" s="59" t="n">
        <f aca="false">FilterPrice!AG$7</f>
        <v>46</v>
      </c>
      <c r="I691" s="59" t="n">
        <f aca="false">FilterPrice!AG$8</f>
        <v>60.25</v>
      </c>
      <c r="J691" s="59" t="n">
        <f aca="false">FilterPrice!AG$9</f>
        <v>76.75</v>
      </c>
      <c r="K691" s="59" t="n">
        <f aca="false">AVERAGE(FilterPrice!AG$10:AG$11)</f>
        <v>112</v>
      </c>
      <c r="L691" s="59" t="n">
        <f aca="false">FilterPrice!AG$12</f>
        <v>59</v>
      </c>
      <c r="M691" s="59" t="n">
        <f aca="false">AVERAGE(FilterPrice!AG$13:AG$15)</f>
        <v>54.5</v>
      </c>
      <c r="N691" s="59" t="n">
        <f aca="false">AVERAGE(FilterPrice!AG$4:AG$15)</f>
        <v>67.55</v>
      </c>
      <c r="O691" s="59" t="n">
        <f aca="false">AVERAGE(FilterPrice!AG$16:AG$27)</f>
        <v>59.9375</v>
      </c>
      <c r="P691" s="60" t="n">
        <f aca="false">AVERAGE(FilterPrice!AG$28:AG$40)</f>
        <v>53.0955128205128</v>
      </c>
    </row>
    <row r="692" customFormat="false" ht="12.75" hidden="false" customHeight="false" outlineLevel="0" collapsed="false">
      <c r="C692" s="13" t="n">
        <f aca="false">C691+1</f>
        <v>691</v>
      </c>
      <c r="D692" s="109" t="s">
        <v>23792</v>
      </c>
      <c r="E692" s="111" t="str">
        <f aca="false">FilterPrice!AH$4</f>
        <v/>
      </c>
      <c r="F692" s="24" t="str">
        <f aca="false">FilterPrice!AH$5</f>
        <v/>
      </c>
      <c r="G692" s="24" t="n">
        <f aca="false">FilterPrice!AH$6</f>
        <v>33</v>
      </c>
      <c r="H692" s="24" t="n">
        <f aca="false">FilterPrice!AH$7</f>
        <v>33</v>
      </c>
      <c r="I692" s="24" t="n">
        <f aca="false">FilterPrice!AH$8</f>
        <v>48.25</v>
      </c>
      <c r="J692" s="24" t="n">
        <f aca="false">FilterPrice!AH$9</f>
        <v>74</v>
      </c>
      <c r="K692" s="24" t="n">
        <f aca="false">AVERAGE(FilterPrice!AH$10:AH$11)</f>
        <v>113.75</v>
      </c>
      <c r="L692" s="24" t="n">
        <f aca="false">FilterPrice!AH$12</f>
        <v>44</v>
      </c>
      <c r="M692" s="24" t="n">
        <f aca="false">AVERAGE(FilterPrice!AH$13:AH$15)</f>
        <v>40.9166666666667</v>
      </c>
      <c r="N692" s="24" t="n">
        <f aca="false">AVERAGE(FilterPrice!AH$4:AH$15)</f>
        <v>58.25</v>
      </c>
      <c r="O692" s="24" t="n">
        <f aca="false">AVERAGE(FilterPrice!AH$16:AH$27)</f>
        <v>50.25</v>
      </c>
      <c r="P692" s="62" t="n">
        <f aca="false">AVERAGE(FilterPrice!AH$28:AH$40)</f>
        <v>45.5446793116056</v>
      </c>
    </row>
    <row r="693" customFormat="false" ht="12.75" hidden="false" customHeight="false" outlineLevel="0" collapsed="false">
      <c r="C693" s="13" t="n">
        <f aca="false">C692+1</f>
        <v>692</v>
      </c>
      <c r="D693" s="109" t="s">
        <v>23793</v>
      </c>
      <c r="E693" s="111" t="str">
        <f aca="false">FilterPrice!AI$4</f>
        <v/>
      </c>
      <c r="F693" s="24" t="str">
        <f aca="false">FilterPrice!AI$5</f>
        <v/>
      </c>
      <c r="G693" s="24" t="n">
        <f aca="false">FilterPrice!AI$6</f>
        <v>51</v>
      </c>
      <c r="H693" s="24" t="n">
        <f aca="false">FilterPrice!AI$7</f>
        <v>51</v>
      </c>
      <c r="I693" s="24" t="n">
        <f aca="false">FilterPrice!AI$8</f>
        <v>58.5</v>
      </c>
      <c r="J693" s="24" t="n">
        <f aca="false">FilterPrice!AI$9</f>
        <v>76</v>
      </c>
      <c r="K693" s="24" t="n">
        <f aca="false">AVERAGE(FilterPrice!AI$10:AI$11)</f>
        <v>100.5</v>
      </c>
      <c r="L693" s="24" t="n">
        <f aca="false">FilterPrice!AI$12</f>
        <v>57</v>
      </c>
      <c r="M693" s="24" t="n">
        <f aca="false">AVERAGE(FilterPrice!AI$13:AI$15)</f>
        <v>55.75</v>
      </c>
      <c r="N693" s="24" t="n">
        <f aca="false">AVERAGE(FilterPrice!AI$4:AI$15)</f>
        <v>66.175</v>
      </c>
      <c r="O693" s="24" t="n">
        <f aca="false">AVERAGE(FilterPrice!AI$16:AI$27)</f>
        <v>58.2708333333333</v>
      </c>
      <c r="P693" s="62" t="n">
        <f aca="false">AVERAGE(FilterPrice!AI$28:AI$40)</f>
        <v>49.2141025641026</v>
      </c>
    </row>
    <row r="694" customFormat="false" ht="12.75" hidden="false" customHeight="false" outlineLevel="0" collapsed="false">
      <c r="C694" s="13" t="n">
        <f aca="false">C693+1</f>
        <v>693</v>
      </c>
      <c r="D694" s="109" t="s">
        <v>23794</v>
      </c>
      <c r="E694" s="111" t="str">
        <f aca="false">FilterPrice!AJ$4</f>
        <v/>
      </c>
      <c r="F694" s="24" t="str">
        <f aca="false">FilterPrice!AJ$5</f>
        <v/>
      </c>
      <c r="G694" s="24" t="n">
        <f aca="false">FilterPrice!AJ$6</f>
        <v>35.5</v>
      </c>
      <c r="H694" s="24" t="n">
        <f aca="false">FilterPrice!AJ$7</f>
        <v>35.5</v>
      </c>
      <c r="I694" s="24" t="n">
        <f aca="false">FilterPrice!AJ$8</f>
        <v>45</v>
      </c>
      <c r="J694" s="24" t="n">
        <f aca="false">FilterPrice!AJ$9</f>
        <v>56.25</v>
      </c>
      <c r="K694" s="24" t="n">
        <f aca="false">AVERAGE(FilterPrice!AJ$10:AJ$11)</f>
        <v>71</v>
      </c>
      <c r="L694" s="24" t="n">
        <f aca="false">FilterPrice!AJ$12</f>
        <v>44.5</v>
      </c>
      <c r="M694" s="24" t="n">
        <f aca="false">AVERAGE(FilterPrice!AJ$13:AJ$15)</f>
        <v>42.25</v>
      </c>
      <c r="N694" s="24" t="n">
        <f aca="false">AVERAGE(FilterPrice!AJ$4:AJ$15)</f>
        <v>48.55</v>
      </c>
      <c r="O694" s="24" t="n">
        <f aca="false">AVERAGE(FilterPrice!AJ$16:AJ$27)</f>
        <v>45</v>
      </c>
      <c r="P694" s="62" t="n">
        <f aca="false">AVERAGE(FilterPrice!AJ$28:AJ$40)</f>
        <v>41.199358974359</v>
      </c>
    </row>
    <row r="695" customFormat="false" ht="12.75" hidden="false" customHeight="false" outlineLevel="0" collapsed="false">
      <c r="C695" s="13" t="n">
        <f aca="false">C694+1</f>
        <v>694</v>
      </c>
      <c r="D695" s="109" t="s">
        <v>23795</v>
      </c>
      <c r="E695" s="111" t="str">
        <f aca="false">FilterPrice!AK$4</f>
        <v/>
      </c>
      <c r="F695" s="24" t="str">
        <f aca="false">FilterPrice!AK$5</f>
        <v/>
      </c>
      <c r="G695" s="24" t="n">
        <f aca="false">FilterPrice!AK$6</f>
        <v>33</v>
      </c>
      <c r="H695" s="24" t="n">
        <f aca="false">FilterPrice!AK$7</f>
        <v>33</v>
      </c>
      <c r="I695" s="24" t="n">
        <f aca="false">FilterPrice!AK$8</f>
        <v>48.25</v>
      </c>
      <c r="J695" s="24" t="n">
        <f aca="false">FilterPrice!AK$9</f>
        <v>74</v>
      </c>
      <c r="K695" s="24" t="n">
        <f aca="false">AVERAGE(FilterPrice!AK$10:AK$11)</f>
        <v>114</v>
      </c>
      <c r="L695" s="24" t="n">
        <f aca="false">FilterPrice!AK$12</f>
        <v>46</v>
      </c>
      <c r="M695" s="24" t="n">
        <f aca="false">AVERAGE(FilterPrice!AK$13:AK$15)</f>
        <v>42</v>
      </c>
      <c r="N695" s="24" t="n">
        <f aca="false">AVERAGE(FilterPrice!AK$4:AK$15)</f>
        <v>58.825</v>
      </c>
      <c r="O695" s="24" t="n">
        <f aca="false">AVERAGE(FilterPrice!AK$16:AK$27)</f>
        <v>50.7291666666667</v>
      </c>
      <c r="P695" s="62" t="n">
        <f aca="false">AVERAGE(FilterPrice!AK$28:AK$40)</f>
        <v>43.2708333333333</v>
      </c>
    </row>
    <row r="696" customFormat="false" ht="12.75" hidden="false" customHeight="false" outlineLevel="0" collapsed="false">
      <c r="C696" s="13" t="n">
        <f aca="false">C695+1</f>
        <v>695</v>
      </c>
      <c r="D696" s="109" t="s">
        <v>23796</v>
      </c>
      <c r="E696" s="111" t="str">
        <f aca="false">FilterPrice!AL$4</f>
        <v/>
      </c>
      <c r="F696" s="24" t="str">
        <f aca="false">FilterPrice!AL$5</f>
        <v/>
      </c>
      <c r="G696" s="24" t="n">
        <f aca="false">FilterPrice!AL$6</f>
        <v>55</v>
      </c>
      <c r="H696" s="24" t="n">
        <f aca="false">FilterPrice!AL$7</f>
        <v>55</v>
      </c>
      <c r="I696" s="24" t="n">
        <f aca="false">FilterPrice!AL$8</f>
        <v>67.25</v>
      </c>
      <c r="J696" s="24" t="n">
        <f aca="false">FilterPrice!AL$9</f>
        <v>86.5</v>
      </c>
      <c r="K696" s="24" t="n">
        <f aca="false">AVERAGE(FilterPrice!AL$10:AL$11)</f>
        <v>127.75</v>
      </c>
      <c r="L696" s="24" t="n">
        <f aca="false">FilterPrice!AL$12</f>
        <v>64.75</v>
      </c>
      <c r="M696" s="24" t="n">
        <f aca="false">AVERAGE(FilterPrice!AL$13:AL$15)</f>
        <v>59.5</v>
      </c>
      <c r="N696" s="24" t="n">
        <f aca="false">AVERAGE(FilterPrice!AL$4:AL$15)</f>
        <v>76.25</v>
      </c>
      <c r="O696" s="24" t="n">
        <f aca="false">AVERAGE(FilterPrice!AL$16:AL$27)</f>
        <v>68.375</v>
      </c>
      <c r="P696" s="62" t="n">
        <f aca="false">AVERAGE(FilterPrice!AL$28:AL$40)</f>
        <v>62.2366025641026</v>
      </c>
    </row>
    <row r="697" customFormat="false" ht="12.75" hidden="false" customHeight="false" outlineLevel="0" collapsed="false">
      <c r="C697" s="13" t="n">
        <f aca="false">C696+1</f>
        <v>696</v>
      </c>
      <c r="D697" s="109" t="s">
        <v>23797</v>
      </c>
      <c r="E697" s="111" t="str">
        <f aca="false">FilterPrice!AM$4</f>
        <v/>
      </c>
      <c r="F697" s="24" t="str">
        <f aca="false">FilterPrice!AM$5</f>
        <v/>
      </c>
      <c r="G697" s="24" t="n">
        <f aca="false">FilterPrice!AM$6</f>
        <v>20</v>
      </c>
      <c r="H697" s="24" t="n">
        <f aca="false">FilterPrice!AM$7</f>
        <v>20</v>
      </c>
      <c r="I697" s="24" t="n">
        <f aca="false">FilterPrice!AM$8</f>
        <v>52</v>
      </c>
      <c r="J697" s="24" t="n">
        <f aca="false">FilterPrice!AM$9</f>
        <v>80</v>
      </c>
      <c r="K697" s="24" t="n">
        <f aca="false">AVERAGE(FilterPrice!AM$10:AM$11)</f>
        <v>120</v>
      </c>
      <c r="L697" s="24" t="n">
        <f aca="false">FilterPrice!AM$12</f>
        <v>46.25</v>
      </c>
      <c r="M697" s="24" t="n">
        <f aca="false">AVERAGE(FilterPrice!AM$13:AM$15)</f>
        <v>42.25</v>
      </c>
      <c r="N697" s="24" t="n">
        <f aca="false">AVERAGE(FilterPrice!AM$4:AM$15)</f>
        <v>58.5</v>
      </c>
      <c r="O697" s="24" t="n">
        <f aca="false">AVERAGE(FilterPrice!AM$16:AM$27)</f>
        <v>50.9587500890096</v>
      </c>
      <c r="P697" s="62" t="n">
        <f aca="false">AVERAGE(FilterPrice!AM$28:AM$40)</f>
        <v>44.3020469714434</v>
      </c>
    </row>
    <row r="698" customFormat="false" ht="12.75" hidden="false" customHeight="false" outlineLevel="0" collapsed="false">
      <c r="C698" s="13" t="n">
        <f aca="false">C697+1</f>
        <v>697</v>
      </c>
      <c r="D698" s="109" t="s">
        <v>23798</v>
      </c>
      <c r="E698" s="111" t="str">
        <f aca="false">FilterPrice!AN$4</f>
        <v/>
      </c>
      <c r="F698" s="24" t="str">
        <f aca="false">FilterPrice!AN$5</f>
        <v/>
      </c>
      <c r="G698" s="24" t="n">
        <f aca="false">FilterPrice!AN$6</f>
        <v>28</v>
      </c>
      <c r="H698" s="24" t="n">
        <f aca="false">FilterPrice!AN$7</f>
        <v>28</v>
      </c>
      <c r="I698" s="24" t="n">
        <f aca="false">FilterPrice!AN$8</f>
        <v>46.75</v>
      </c>
      <c r="J698" s="24" t="n">
        <f aca="false">FilterPrice!AN$9</f>
        <v>73.9999923706055</v>
      </c>
      <c r="K698" s="24" t="n">
        <f aca="false">AVERAGE(FilterPrice!AN$10:AN$11)</f>
        <v>117.25</v>
      </c>
      <c r="L698" s="24" t="n">
        <f aca="false">FilterPrice!AN$12</f>
        <v>43.2500038146973</v>
      </c>
      <c r="M698" s="24" t="n">
        <f aca="false">AVERAGE(FilterPrice!AN$13:AN$15)</f>
        <v>41.5</v>
      </c>
      <c r="N698" s="24" t="n">
        <f aca="false">AVERAGE(FilterPrice!AN$4:AN$15)</f>
        <v>57.8999996185303</v>
      </c>
      <c r="O698" s="24" t="n">
        <f aca="false">AVERAGE(FilterPrice!AN$16:AN$27)</f>
        <v>48.5617799758911</v>
      </c>
      <c r="P698" s="62" t="n">
        <f aca="false">AVERAGE(FilterPrice!AN$28:AN$40)</f>
        <v>43.6687636986757</v>
      </c>
    </row>
    <row r="699" customFormat="false" ht="12.75" hidden="false" customHeight="false" outlineLevel="0" collapsed="false">
      <c r="C699" s="13" t="n">
        <f aca="false">C698+1</f>
        <v>698</v>
      </c>
      <c r="D699" s="109" t="s">
        <v>23799</v>
      </c>
      <c r="E699" s="111" t="str">
        <f aca="false">FilterPrice!AO$4</f>
        <v/>
      </c>
      <c r="F699" s="24" t="str">
        <f aca="false">FilterPrice!AO$5</f>
        <v/>
      </c>
      <c r="G699" s="24" t="n">
        <f aca="false">FilterPrice!AO$6</f>
        <v>37.9969177246094</v>
      </c>
      <c r="H699" s="24" t="n">
        <f aca="false">FilterPrice!AO$7</f>
        <v>37.9969177246094</v>
      </c>
      <c r="I699" s="24" t="n">
        <f aca="false">FilterPrice!AO$8</f>
        <v>43.75</v>
      </c>
      <c r="J699" s="24" t="n">
        <f aca="false">FilterPrice!AO$9</f>
        <v>65.9999923706055</v>
      </c>
      <c r="K699" s="24" t="n">
        <f aca="false">AVERAGE(FilterPrice!AO$10:AO$11)</f>
        <v>101.25</v>
      </c>
      <c r="L699" s="24" t="n">
        <f aca="false">FilterPrice!AO$12</f>
        <v>41.7499961853027</v>
      </c>
      <c r="M699" s="24" t="n">
        <f aca="false">AVERAGE(FilterPrice!AO$13:AO$15)</f>
        <v>39.2730712890625</v>
      </c>
      <c r="N699" s="24" t="n">
        <f aca="false">AVERAGE(FilterPrice!AO$4:AO$15)</f>
        <v>54.7813037872314</v>
      </c>
      <c r="O699" s="24" t="n">
        <f aca="false">AVERAGE(FilterPrice!AO$16:AO$27)</f>
        <v>47.6955715815226</v>
      </c>
      <c r="P699" s="62" t="n">
        <f aca="false">AVERAGE(FilterPrice!AO$28:AO$40)</f>
        <v>45.4661644666623</v>
      </c>
    </row>
    <row r="700" customFormat="false" ht="12.75" hidden="false" customHeight="false" outlineLevel="0" collapsed="false">
      <c r="C700" s="13" t="n">
        <f aca="false">C699+1</f>
        <v>699</v>
      </c>
      <c r="D700" s="109" t="s">
        <v>23800</v>
      </c>
      <c r="E700" s="111" t="str">
        <f aca="false">FilterPrice!AP$4</f>
        <v/>
      </c>
      <c r="F700" s="24" t="str">
        <f aca="false">FilterPrice!AP$5</f>
        <v/>
      </c>
      <c r="G700" s="24" t="n">
        <f aca="false">FilterPrice!AP$6</f>
        <v>38</v>
      </c>
      <c r="H700" s="24" t="n">
        <f aca="false">FilterPrice!AP$7</f>
        <v>38</v>
      </c>
      <c r="I700" s="24" t="n">
        <f aca="false">FilterPrice!AP$8</f>
        <v>49.25</v>
      </c>
      <c r="J700" s="24" t="n">
        <f aca="false">FilterPrice!AP$9</f>
        <v>75.2499923706055</v>
      </c>
      <c r="K700" s="24" t="n">
        <f aca="false">AVERAGE(FilterPrice!AP$10:AP$11)</f>
        <v>117.75</v>
      </c>
      <c r="L700" s="24" t="n">
        <f aca="false">FilterPrice!AP$12</f>
        <v>51.7500038146973</v>
      </c>
      <c r="M700" s="24" t="n">
        <f aca="false">AVERAGE(FilterPrice!AP$13:AP$15)</f>
        <v>44.5</v>
      </c>
      <c r="N700" s="24" t="n">
        <f aca="false">AVERAGE(FilterPrice!AP$4:AP$15)</f>
        <v>62.1249996185303</v>
      </c>
      <c r="O700" s="24" t="n">
        <f aca="false">AVERAGE(FilterPrice!AP$16:AP$27)</f>
        <v>49.6034466425578</v>
      </c>
      <c r="P700" s="62" t="n">
        <f aca="false">AVERAGE(FilterPrice!AP$28:AP$40)</f>
        <v>44.5997733580761</v>
      </c>
    </row>
    <row r="701" customFormat="false" ht="12.75" hidden="false" customHeight="false" outlineLevel="0" collapsed="false">
      <c r="C701" s="13" t="n">
        <f aca="false">C700+1</f>
        <v>700</v>
      </c>
      <c r="D701" s="112" t="s">
        <v>23801</v>
      </c>
      <c r="E701" s="111" t="str">
        <f aca="false">FilterPrice!AQ$4</f>
        <v/>
      </c>
      <c r="F701" s="24" t="str">
        <f aca="false">FilterPrice!AQ$5</f>
        <v/>
      </c>
      <c r="G701" s="24" t="n">
        <f aca="false">FilterPrice!AQ$6</f>
        <v>30</v>
      </c>
      <c r="H701" s="24" t="n">
        <f aca="false">FilterPrice!AQ$7</f>
        <v>30</v>
      </c>
      <c r="I701" s="24" t="n">
        <f aca="false">FilterPrice!AQ$8</f>
        <v>43.75</v>
      </c>
      <c r="J701" s="24" t="n">
        <f aca="false">FilterPrice!AQ$9</f>
        <v>70.4999923706055</v>
      </c>
      <c r="K701" s="24" t="n">
        <f aca="false">AVERAGE(FilterPrice!AQ$10:AQ$11)</f>
        <v>112.75</v>
      </c>
      <c r="L701" s="24" t="n">
        <f aca="false">FilterPrice!AQ$12</f>
        <v>40.9999961853027</v>
      </c>
      <c r="M701" s="24" t="n">
        <f aca="false">AVERAGE(FilterPrice!AQ$13:AQ$15)</f>
        <v>40.5233319600423</v>
      </c>
      <c r="N701" s="24" t="n">
        <f aca="false">AVERAGE(FilterPrice!AQ$4:AQ$15)</f>
        <v>56.2319984436035</v>
      </c>
      <c r="O701" s="24" t="n">
        <f aca="false">AVERAGE(FilterPrice!AQ$16:AQ$27)</f>
        <v>47.1391124725342</v>
      </c>
      <c r="P701" s="62" t="n">
        <f aca="false">AVERAGE(FilterPrice!AQ$28:AQ$40)</f>
        <v>41.8342377677331</v>
      </c>
    </row>
    <row r="702" customFormat="false" ht="12.75" hidden="false" customHeight="false" outlineLevel="0" collapsed="false">
      <c r="C702" s="13" t="n">
        <f aca="false">C701+1</f>
        <v>701</v>
      </c>
      <c r="D702" s="109" t="s">
        <v>23802</v>
      </c>
      <c r="E702" s="111" t="str">
        <f aca="false">FilterPrice!AR$4</f>
        <v/>
      </c>
      <c r="F702" s="24" t="str">
        <f aca="false">FilterPrice!AR$5</f>
        <v/>
      </c>
      <c r="G702" s="24" t="n">
        <f aca="false">FilterPrice!AR$6</f>
        <v>38.5</v>
      </c>
      <c r="H702" s="24" t="n">
        <f aca="false">FilterPrice!AR$7</f>
        <v>38.5</v>
      </c>
      <c r="I702" s="24" t="n">
        <f aca="false">FilterPrice!AR$8</f>
        <v>55.75</v>
      </c>
      <c r="J702" s="24" t="n">
        <f aca="false">FilterPrice!AR$9</f>
        <v>82.5</v>
      </c>
      <c r="K702" s="24" t="n">
        <f aca="false">AVERAGE(FilterPrice!AR$10:AR$11)</f>
        <v>122.75</v>
      </c>
      <c r="L702" s="24" t="n">
        <f aca="false">FilterPrice!AR$12</f>
        <v>49.75</v>
      </c>
      <c r="M702" s="24" t="n">
        <f aca="false">AVERAGE(FilterPrice!AR$13:AR$15)</f>
        <v>45.75</v>
      </c>
      <c r="N702" s="24" t="n">
        <f aca="false">AVERAGE(FilterPrice!AR$4:AR$15)</f>
        <v>64.775</v>
      </c>
      <c r="O702" s="24" t="n">
        <f aca="false">AVERAGE(FilterPrice!AR$16:AR$27)</f>
        <v>52.0200001398722</v>
      </c>
      <c r="P702" s="62" t="n">
        <f aca="false">AVERAGE(FilterPrice!AR$28:AR$40)</f>
        <v>45.361758525555</v>
      </c>
    </row>
    <row r="703" customFormat="false" ht="12.75" hidden="false" customHeight="false" outlineLevel="0" collapsed="false">
      <c r="C703" s="13" t="n">
        <f aca="false">C702+1</f>
        <v>702</v>
      </c>
      <c r="D703" s="104" t="s">
        <v>23803</v>
      </c>
      <c r="E703" s="113" t="str">
        <f aca="false">FilterPrice!AS$4</f>
        <v/>
      </c>
      <c r="F703" s="65" t="str">
        <f aca="false">FilterPrice!AS$5</f>
        <v/>
      </c>
      <c r="G703" s="65" t="n">
        <f aca="false">FilterPrice!AS$6</f>
        <v>43.9999885559082</v>
      </c>
      <c r="H703" s="65" t="n">
        <f aca="false">FilterPrice!AS$7</f>
        <v>43.9999885559082</v>
      </c>
      <c r="I703" s="65" t="n">
        <f aca="false">FilterPrice!AS$8</f>
        <v>58.75</v>
      </c>
      <c r="J703" s="65" t="n">
        <f aca="false">FilterPrice!AS$9</f>
        <v>69</v>
      </c>
      <c r="K703" s="65" t="n">
        <f aca="false">AVERAGE(FilterPrice!AS$10:AS$11)</f>
        <v>93</v>
      </c>
      <c r="L703" s="65" t="n">
        <f aca="false">FilterPrice!AS$12</f>
        <v>55.5000038146973</v>
      </c>
      <c r="M703" s="65" t="n">
        <f aca="false">AVERAGE(FilterPrice!AS$13:AS$15)</f>
        <v>46.4833234151204</v>
      </c>
      <c r="N703" s="65" t="n">
        <f aca="false">AVERAGE(FilterPrice!AS$4:AS$15)</f>
        <v>59.6699951171875</v>
      </c>
      <c r="O703" s="65" t="n">
        <f aca="false">AVERAGE(FilterPrice!AS$16:AS$27)</f>
        <v>47.0866638819377</v>
      </c>
      <c r="P703" s="66" t="n">
        <f aca="false">AVERAGE(FilterPrice!AS$28:AS$40)</f>
        <v>44.4235231106098</v>
      </c>
    </row>
    <row r="704" customFormat="false" ht="12.75" hidden="false" customHeight="false" outlineLevel="0" collapsed="false">
      <c r="A704" s="13" t="n">
        <f aca="false">A691+1</f>
        <v>55</v>
      </c>
      <c r="B704" s="104" t="n">
        <f aca="false">FilterPrice!$A$1</f>
        <v>36981</v>
      </c>
      <c r="C704" s="13" t="n">
        <f aca="false">C703+1</f>
        <v>703</v>
      </c>
      <c r="D704" s="109" t="s">
        <v>23791</v>
      </c>
      <c r="E704" s="110" t="str">
        <f aca="false">FilterPrice!AG$4</f>
        <v/>
      </c>
      <c r="F704" s="59" t="str">
        <f aca="false">FilterPrice!AG$5</f>
        <v/>
      </c>
      <c r="G704" s="59" t="n">
        <f aca="false">FilterPrice!AG$6</f>
        <v>46</v>
      </c>
      <c r="H704" s="59" t="n">
        <f aca="false">FilterPrice!AG$7</f>
        <v>46</v>
      </c>
      <c r="I704" s="59" t="n">
        <f aca="false">FilterPrice!AG$8</f>
        <v>60.25</v>
      </c>
      <c r="J704" s="59" t="n">
        <f aca="false">FilterPrice!AG$9</f>
        <v>76.75</v>
      </c>
      <c r="K704" s="59" t="n">
        <f aca="false">AVERAGE(FilterPrice!AG$10:AG$11)</f>
        <v>112</v>
      </c>
      <c r="L704" s="59" t="n">
        <f aca="false">FilterPrice!AG$12</f>
        <v>59</v>
      </c>
      <c r="M704" s="59" t="n">
        <f aca="false">AVERAGE(FilterPrice!AG$13:AG$15)</f>
        <v>54.5</v>
      </c>
      <c r="N704" s="59" t="n">
        <f aca="false">AVERAGE(FilterPrice!AG$4:AG$15)</f>
        <v>67.55</v>
      </c>
      <c r="O704" s="59" t="n">
        <f aca="false">AVERAGE(FilterPrice!AG$16:AG$27)</f>
        <v>59.9375</v>
      </c>
      <c r="P704" s="60" t="n">
        <f aca="false">AVERAGE(FilterPrice!AG$28:AG$40)</f>
        <v>53.0955128205128</v>
      </c>
    </row>
    <row r="705" customFormat="false" ht="12.75" hidden="false" customHeight="false" outlineLevel="0" collapsed="false">
      <c r="C705" s="13" t="n">
        <f aca="false">C704+1</f>
        <v>704</v>
      </c>
      <c r="D705" s="109" t="s">
        <v>23792</v>
      </c>
      <c r="E705" s="111" t="str">
        <f aca="false">FilterPrice!AH$4</f>
        <v/>
      </c>
      <c r="F705" s="24" t="str">
        <f aca="false">FilterPrice!AH$5</f>
        <v/>
      </c>
      <c r="G705" s="24" t="n">
        <f aca="false">FilterPrice!AH$6</f>
        <v>33</v>
      </c>
      <c r="H705" s="24" t="n">
        <f aca="false">FilterPrice!AH$7</f>
        <v>33</v>
      </c>
      <c r="I705" s="24" t="n">
        <f aca="false">FilterPrice!AH$8</f>
        <v>48.25</v>
      </c>
      <c r="J705" s="24" t="n">
        <f aca="false">FilterPrice!AH$9</f>
        <v>74</v>
      </c>
      <c r="K705" s="24" t="n">
        <f aca="false">AVERAGE(FilterPrice!AH$10:AH$11)</f>
        <v>113.75</v>
      </c>
      <c r="L705" s="24" t="n">
        <f aca="false">FilterPrice!AH$12</f>
        <v>44</v>
      </c>
      <c r="M705" s="24" t="n">
        <f aca="false">AVERAGE(FilterPrice!AH$13:AH$15)</f>
        <v>40.9166666666667</v>
      </c>
      <c r="N705" s="24" t="n">
        <f aca="false">AVERAGE(FilterPrice!AH$4:AH$15)</f>
        <v>58.25</v>
      </c>
      <c r="O705" s="24" t="n">
        <f aca="false">AVERAGE(FilterPrice!AH$16:AH$27)</f>
        <v>50.25</v>
      </c>
      <c r="P705" s="62" t="n">
        <f aca="false">AVERAGE(FilterPrice!AH$28:AH$40)</f>
        <v>45.5446793116056</v>
      </c>
    </row>
    <row r="706" customFormat="false" ht="12.75" hidden="false" customHeight="false" outlineLevel="0" collapsed="false">
      <c r="C706" s="13" t="n">
        <f aca="false">C705+1</f>
        <v>705</v>
      </c>
      <c r="D706" s="109" t="s">
        <v>23793</v>
      </c>
      <c r="E706" s="111" t="str">
        <f aca="false">FilterPrice!AI$4</f>
        <v/>
      </c>
      <c r="F706" s="24" t="str">
        <f aca="false">FilterPrice!AI$5</f>
        <v/>
      </c>
      <c r="G706" s="24" t="n">
        <f aca="false">FilterPrice!AI$6</f>
        <v>51</v>
      </c>
      <c r="H706" s="24" t="n">
        <f aca="false">FilterPrice!AI$7</f>
        <v>51</v>
      </c>
      <c r="I706" s="24" t="n">
        <f aca="false">FilterPrice!AI$8</f>
        <v>58.5</v>
      </c>
      <c r="J706" s="24" t="n">
        <f aca="false">FilterPrice!AI$9</f>
        <v>76</v>
      </c>
      <c r="K706" s="24" t="n">
        <f aca="false">AVERAGE(FilterPrice!AI$10:AI$11)</f>
        <v>100.5</v>
      </c>
      <c r="L706" s="24" t="n">
        <f aca="false">FilterPrice!AI$12</f>
        <v>57</v>
      </c>
      <c r="M706" s="24" t="n">
        <f aca="false">AVERAGE(FilterPrice!AI$13:AI$15)</f>
        <v>55.75</v>
      </c>
      <c r="N706" s="24" t="n">
        <f aca="false">AVERAGE(FilterPrice!AI$4:AI$15)</f>
        <v>66.175</v>
      </c>
      <c r="O706" s="24" t="n">
        <f aca="false">AVERAGE(FilterPrice!AI$16:AI$27)</f>
        <v>58.2708333333333</v>
      </c>
      <c r="P706" s="62" t="n">
        <f aca="false">AVERAGE(FilterPrice!AI$28:AI$40)</f>
        <v>49.2141025641026</v>
      </c>
    </row>
    <row r="707" customFormat="false" ht="12.75" hidden="false" customHeight="false" outlineLevel="0" collapsed="false">
      <c r="C707" s="13" t="n">
        <f aca="false">C706+1</f>
        <v>706</v>
      </c>
      <c r="D707" s="109" t="s">
        <v>23794</v>
      </c>
      <c r="E707" s="111" t="str">
        <f aca="false">FilterPrice!AJ$4</f>
        <v/>
      </c>
      <c r="F707" s="24" t="str">
        <f aca="false">FilterPrice!AJ$5</f>
        <v/>
      </c>
      <c r="G707" s="24" t="n">
        <f aca="false">FilterPrice!AJ$6</f>
        <v>35.5</v>
      </c>
      <c r="H707" s="24" t="n">
        <f aca="false">FilterPrice!AJ$7</f>
        <v>35.5</v>
      </c>
      <c r="I707" s="24" t="n">
        <f aca="false">FilterPrice!AJ$8</f>
        <v>45</v>
      </c>
      <c r="J707" s="24" t="n">
        <f aca="false">FilterPrice!AJ$9</f>
        <v>56.25</v>
      </c>
      <c r="K707" s="24" t="n">
        <f aca="false">AVERAGE(FilterPrice!AJ$10:AJ$11)</f>
        <v>71</v>
      </c>
      <c r="L707" s="24" t="n">
        <f aca="false">FilterPrice!AJ$12</f>
        <v>44.5</v>
      </c>
      <c r="M707" s="24" t="n">
        <f aca="false">AVERAGE(FilterPrice!AJ$13:AJ$15)</f>
        <v>42.25</v>
      </c>
      <c r="N707" s="24" t="n">
        <f aca="false">AVERAGE(FilterPrice!AJ$4:AJ$15)</f>
        <v>48.55</v>
      </c>
      <c r="O707" s="24" t="n">
        <f aca="false">AVERAGE(FilterPrice!AJ$16:AJ$27)</f>
        <v>45</v>
      </c>
      <c r="P707" s="62" t="n">
        <f aca="false">AVERAGE(FilterPrice!AJ$28:AJ$40)</f>
        <v>41.199358974359</v>
      </c>
    </row>
    <row r="708" customFormat="false" ht="12.75" hidden="false" customHeight="false" outlineLevel="0" collapsed="false">
      <c r="C708" s="13" t="n">
        <f aca="false">C707+1</f>
        <v>707</v>
      </c>
      <c r="D708" s="109" t="s">
        <v>23795</v>
      </c>
      <c r="E708" s="111" t="str">
        <f aca="false">FilterPrice!AK$4</f>
        <v/>
      </c>
      <c r="F708" s="24" t="str">
        <f aca="false">FilterPrice!AK$5</f>
        <v/>
      </c>
      <c r="G708" s="24" t="n">
        <f aca="false">FilterPrice!AK$6</f>
        <v>33</v>
      </c>
      <c r="H708" s="24" t="n">
        <f aca="false">FilterPrice!AK$7</f>
        <v>33</v>
      </c>
      <c r="I708" s="24" t="n">
        <f aca="false">FilterPrice!AK$8</f>
        <v>48.25</v>
      </c>
      <c r="J708" s="24" t="n">
        <f aca="false">FilterPrice!AK$9</f>
        <v>74</v>
      </c>
      <c r="K708" s="24" t="n">
        <f aca="false">AVERAGE(FilterPrice!AK$10:AK$11)</f>
        <v>114</v>
      </c>
      <c r="L708" s="24" t="n">
        <f aca="false">FilterPrice!AK$12</f>
        <v>46</v>
      </c>
      <c r="M708" s="24" t="n">
        <f aca="false">AVERAGE(FilterPrice!AK$13:AK$15)</f>
        <v>42</v>
      </c>
      <c r="N708" s="24" t="n">
        <f aca="false">AVERAGE(FilterPrice!AK$4:AK$15)</f>
        <v>58.825</v>
      </c>
      <c r="O708" s="24" t="n">
        <f aca="false">AVERAGE(FilterPrice!AK$16:AK$27)</f>
        <v>50.7291666666667</v>
      </c>
      <c r="P708" s="62" t="n">
        <f aca="false">AVERAGE(FilterPrice!AK$28:AK$40)</f>
        <v>43.2708333333333</v>
      </c>
    </row>
    <row r="709" customFormat="false" ht="12.75" hidden="false" customHeight="false" outlineLevel="0" collapsed="false">
      <c r="C709" s="13" t="n">
        <f aca="false">C708+1</f>
        <v>708</v>
      </c>
      <c r="D709" s="109" t="s">
        <v>23796</v>
      </c>
      <c r="E709" s="111" t="str">
        <f aca="false">FilterPrice!AL$4</f>
        <v/>
      </c>
      <c r="F709" s="24" t="str">
        <f aca="false">FilterPrice!AL$5</f>
        <v/>
      </c>
      <c r="G709" s="24" t="n">
        <f aca="false">FilterPrice!AL$6</f>
        <v>55</v>
      </c>
      <c r="H709" s="24" t="n">
        <f aca="false">FilterPrice!AL$7</f>
        <v>55</v>
      </c>
      <c r="I709" s="24" t="n">
        <f aca="false">FilterPrice!AL$8</f>
        <v>67.25</v>
      </c>
      <c r="J709" s="24" t="n">
        <f aca="false">FilterPrice!AL$9</f>
        <v>86.5</v>
      </c>
      <c r="K709" s="24" t="n">
        <f aca="false">AVERAGE(FilterPrice!AL$10:AL$11)</f>
        <v>127.75</v>
      </c>
      <c r="L709" s="24" t="n">
        <f aca="false">FilterPrice!AL$12</f>
        <v>64.75</v>
      </c>
      <c r="M709" s="24" t="n">
        <f aca="false">AVERAGE(FilterPrice!AL$13:AL$15)</f>
        <v>59.5</v>
      </c>
      <c r="N709" s="24" t="n">
        <f aca="false">AVERAGE(FilterPrice!AL$4:AL$15)</f>
        <v>76.25</v>
      </c>
      <c r="O709" s="24" t="n">
        <f aca="false">AVERAGE(FilterPrice!AL$16:AL$27)</f>
        <v>68.375</v>
      </c>
      <c r="P709" s="62" t="n">
        <f aca="false">AVERAGE(FilterPrice!AL$28:AL$40)</f>
        <v>62.2366025641026</v>
      </c>
    </row>
    <row r="710" customFormat="false" ht="12.75" hidden="false" customHeight="false" outlineLevel="0" collapsed="false">
      <c r="C710" s="13" t="n">
        <f aca="false">C709+1</f>
        <v>709</v>
      </c>
      <c r="D710" s="109" t="s">
        <v>23797</v>
      </c>
      <c r="E710" s="111" t="str">
        <f aca="false">FilterPrice!AM$4</f>
        <v/>
      </c>
      <c r="F710" s="24" t="str">
        <f aca="false">FilterPrice!AM$5</f>
        <v/>
      </c>
      <c r="G710" s="24" t="n">
        <f aca="false">FilterPrice!AM$6</f>
        <v>20</v>
      </c>
      <c r="H710" s="24" t="n">
        <f aca="false">FilterPrice!AM$7</f>
        <v>20</v>
      </c>
      <c r="I710" s="24" t="n">
        <f aca="false">FilterPrice!AM$8</f>
        <v>52</v>
      </c>
      <c r="J710" s="24" t="n">
        <f aca="false">FilterPrice!AM$9</f>
        <v>80</v>
      </c>
      <c r="K710" s="24" t="n">
        <f aca="false">AVERAGE(FilterPrice!AM$10:AM$11)</f>
        <v>120</v>
      </c>
      <c r="L710" s="24" t="n">
        <f aca="false">FilterPrice!AM$12</f>
        <v>46.25</v>
      </c>
      <c r="M710" s="24" t="n">
        <f aca="false">AVERAGE(FilterPrice!AM$13:AM$15)</f>
        <v>42.25</v>
      </c>
      <c r="N710" s="24" t="n">
        <f aca="false">AVERAGE(FilterPrice!AM$4:AM$15)</f>
        <v>58.5</v>
      </c>
      <c r="O710" s="24" t="n">
        <f aca="false">AVERAGE(FilterPrice!AM$16:AM$27)</f>
        <v>50.9587500890096</v>
      </c>
      <c r="P710" s="62" t="n">
        <f aca="false">AVERAGE(FilterPrice!AM$28:AM$40)</f>
        <v>44.3020469714434</v>
      </c>
    </row>
    <row r="711" customFormat="false" ht="12.75" hidden="false" customHeight="false" outlineLevel="0" collapsed="false">
      <c r="C711" s="13" t="n">
        <f aca="false">C710+1</f>
        <v>710</v>
      </c>
      <c r="D711" s="109" t="s">
        <v>23798</v>
      </c>
      <c r="E711" s="111" t="str">
        <f aca="false">FilterPrice!AN$4</f>
        <v/>
      </c>
      <c r="F711" s="24" t="str">
        <f aca="false">FilterPrice!AN$5</f>
        <v/>
      </c>
      <c r="G711" s="24" t="n">
        <f aca="false">FilterPrice!AN$6</f>
        <v>28</v>
      </c>
      <c r="H711" s="24" t="n">
        <f aca="false">FilterPrice!AN$7</f>
        <v>28</v>
      </c>
      <c r="I711" s="24" t="n">
        <f aca="false">FilterPrice!AN$8</f>
        <v>46.75</v>
      </c>
      <c r="J711" s="24" t="n">
        <f aca="false">FilterPrice!AN$9</f>
        <v>73.9999923706055</v>
      </c>
      <c r="K711" s="24" t="n">
        <f aca="false">AVERAGE(FilterPrice!AN$10:AN$11)</f>
        <v>117.25</v>
      </c>
      <c r="L711" s="24" t="n">
        <f aca="false">FilterPrice!AN$12</f>
        <v>43.2500038146973</v>
      </c>
      <c r="M711" s="24" t="n">
        <f aca="false">AVERAGE(FilterPrice!AN$13:AN$15)</f>
        <v>41.5</v>
      </c>
      <c r="N711" s="24" t="n">
        <f aca="false">AVERAGE(FilterPrice!AN$4:AN$15)</f>
        <v>57.8999996185303</v>
      </c>
      <c r="O711" s="24" t="n">
        <f aca="false">AVERAGE(FilterPrice!AN$16:AN$27)</f>
        <v>48.5617799758911</v>
      </c>
      <c r="P711" s="62" t="n">
        <f aca="false">AVERAGE(FilterPrice!AN$28:AN$40)</f>
        <v>43.6687636986757</v>
      </c>
    </row>
    <row r="712" customFormat="false" ht="12.75" hidden="false" customHeight="false" outlineLevel="0" collapsed="false">
      <c r="C712" s="13" t="n">
        <f aca="false">C711+1</f>
        <v>711</v>
      </c>
      <c r="D712" s="109" t="s">
        <v>23799</v>
      </c>
      <c r="E712" s="111" t="str">
        <f aca="false">FilterPrice!AO$4</f>
        <v/>
      </c>
      <c r="F712" s="24" t="str">
        <f aca="false">FilterPrice!AO$5</f>
        <v/>
      </c>
      <c r="G712" s="24" t="n">
        <f aca="false">FilterPrice!AO$6</f>
        <v>37.9969177246094</v>
      </c>
      <c r="H712" s="24" t="n">
        <f aca="false">FilterPrice!AO$7</f>
        <v>37.9969177246094</v>
      </c>
      <c r="I712" s="24" t="n">
        <f aca="false">FilterPrice!AO$8</f>
        <v>43.75</v>
      </c>
      <c r="J712" s="24" t="n">
        <f aca="false">FilterPrice!AO$9</f>
        <v>65.9999923706055</v>
      </c>
      <c r="K712" s="24" t="n">
        <f aca="false">AVERAGE(FilterPrice!AO$10:AO$11)</f>
        <v>101.25</v>
      </c>
      <c r="L712" s="24" t="n">
        <f aca="false">FilterPrice!AO$12</f>
        <v>41.7499961853027</v>
      </c>
      <c r="M712" s="24" t="n">
        <f aca="false">AVERAGE(FilterPrice!AO$13:AO$15)</f>
        <v>39.2730712890625</v>
      </c>
      <c r="N712" s="24" t="n">
        <f aca="false">AVERAGE(FilterPrice!AO$4:AO$15)</f>
        <v>54.7813037872314</v>
      </c>
      <c r="O712" s="24" t="n">
        <f aca="false">AVERAGE(FilterPrice!AO$16:AO$27)</f>
        <v>47.6955715815226</v>
      </c>
      <c r="P712" s="62" t="n">
        <f aca="false">AVERAGE(FilterPrice!AO$28:AO$40)</f>
        <v>45.4661644666623</v>
      </c>
    </row>
    <row r="713" customFormat="false" ht="12.75" hidden="false" customHeight="false" outlineLevel="0" collapsed="false">
      <c r="C713" s="13" t="n">
        <f aca="false">C712+1</f>
        <v>712</v>
      </c>
      <c r="D713" s="109" t="s">
        <v>23800</v>
      </c>
      <c r="E713" s="111" t="str">
        <f aca="false">FilterPrice!AP$4</f>
        <v/>
      </c>
      <c r="F713" s="24" t="str">
        <f aca="false">FilterPrice!AP$5</f>
        <v/>
      </c>
      <c r="G713" s="24" t="n">
        <f aca="false">FilterPrice!AP$6</f>
        <v>38</v>
      </c>
      <c r="H713" s="24" t="n">
        <f aca="false">FilterPrice!AP$7</f>
        <v>38</v>
      </c>
      <c r="I713" s="24" t="n">
        <f aca="false">FilterPrice!AP$8</f>
        <v>49.25</v>
      </c>
      <c r="J713" s="24" t="n">
        <f aca="false">FilterPrice!AP$9</f>
        <v>75.2499923706055</v>
      </c>
      <c r="K713" s="24" t="n">
        <f aca="false">AVERAGE(FilterPrice!AP$10:AP$11)</f>
        <v>117.75</v>
      </c>
      <c r="L713" s="24" t="n">
        <f aca="false">FilterPrice!AP$12</f>
        <v>51.7500038146973</v>
      </c>
      <c r="M713" s="24" t="n">
        <f aca="false">AVERAGE(FilterPrice!AP$13:AP$15)</f>
        <v>44.5</v>
      </c>
      <c r="N713" s="24" t="n">
        <f aca="false">AVERAGE(FilterPrice!AP$4:AP$15)</f>
        <v>62.1249996185303</v>
      </c>
      <c r="O713" s="24" t="n">
        <f aca="false">AVERAGE(FilterPrice!AP$16:AP$27)</f>
        <v>49.6034466425578</v>
      </c>
      <c r="P713" s="62" t="n">
        <f aca="false">AVERAGE(FilterPrice!AP$28:AP$40)</f>
        <v>44.5997733580761</v>
      </c>
    </row>
    <row r="714" customFormat="false" ht="12.75" hidden="false" customHeight="false" outlineLevel="0" collapsed="false">
      <c r="C714" s="13" t="n">
        <f aca="false">C713+1</f>
        <v>713</v>
      </c>
      <c r="D714" s="112" t="s">
        <v>23801</v>
      </c>
      <c r="E714" s="111" t="str">
        <f aca="false">FilterPrice!AQ$4</f>
        <v/>
      </c>
      <c r="F714" s="24" t="str">
        <f aca="false">FilterPrice!AQ$5</f>
        <v/>
      </c>
      <c r="G714" s="24" t="n">
        <f aca="false">FilterPrice!AQ$6</f>
        <v>30</v>
      </c>
      <c r="H714" s="24" t="n">
        <f aca="false">FilterPrice!AQ$7</f>
        <v>30</v>
      </c>
      <c r="I714" s="24" t="n">
        <f aca="false">FilterPrice!AQ$8</f>
        <v>43.75</v>
      </c>
      <c r="J714" s="24" t="n">
        <f aca="false">FilterPrice!AQ$9</f>
        <v>70.4999923706055</v>
      </c>
      <c r="K714" s="24" t="n">
        <f aca="false">AVERAGE(FilterPrice!AQ$10:AQ$11)</f>
        <v>112.75</v>
      </c>
      <c r="L714" s="24" t="n">
        <f aca="false">FilterPrice!AQ$12</f>
        <v>40.9999961853027</v>
      </c>
      <c r="M714" s="24" t="n">
        <f aca="false">AVERAGE(FilterPrice!AQ$13:AQ$15)</f>
        <v>40.5233319600423</v>
      </c>
      <c r="N714" s="24" t="n">
        <f aca="false">AVERAGE(FilterPrice!AQ$4:AQ$15)</f>
        <v>56.2319984436035</v>
      </c>
      <c r="O714" s="24" t="n">
        <f aca="false">AVERAGE(FilterPrice!AQ$16:AQ$27)</f>
        <v>47.1391124725342</v>
      </c>
      <c r="P714" s="62" t="n">
        <f aca="false">AVERAGE(FilterPrice!AQ$28:AQ$40)</f>
        <v>41.8342377677331</v>
      </c>
    </row>
    <row r="715" customFormat="false" ht="12.75" hidden="false" customHeight="false" outlineLevel="0" collapsed="false">
      <c r="C715" s="13" t="n">
        <f aca="false">C714+1</f>
        <v>714</v>
      </c>
      <c r="D715" s="109" t="s">
        <v>23802</v>
      </c>
      <c r="E715" s="111" t="str">
        <f aca="false">FilterPrice!AR$4</f>
        <v/>
      </c>
      <c r="F715" s="24" t="str">
        <f aca="false">FilterPrice!AR$5</f>
        <v/>
      </c>
      <c r="G715" s="24" t="n">
        <f aca="false">FilterPrice!AR$6</f>
        <v>38.5</v>
      </c>
      <c r="H715" s="24" t="n">
        <f aca="false">FilterPrice!AR$7</f>
        <v>38.5</v>
      </c>
      <c r="I715" s="24" t="n">
        <f aca="false">FilterPrice!AR$8</f>
        <v>55.75</v>
      </c>
      <c r="J715" s="24" t="n">
        <f aca="false">FilterPrice!AR$9</f>
        <v>82.5</v>
      </c>
      <c r="K715" s="24" t="n">
        <f aca="false">AVERAGE(FilterPrice!AR$10:AR$11)</f>
        <v>122.75</v>
      </c>
      <c r="L715" s="24" t="n">
        <f aca="false">FilterPrice!AR$12</f>
        <v>49.75</v>
      </c>
      <c r="M715" s="24" t="n">
        <f aca="false">AVERAGE(FilterPrice!AR$13:AR$15)</f>
        <v>45.75</v>
      </c>
      <c r="N715" s="24" t="n">
        <f aca="false">AVERAGE(FilterPrice!AR$4:AR$15)</f>
        <v>64.775</v>
      </c>
      <c r="O715" s="24" t="n">
        <f aca="false">AVERAGE(FilterPrice!AR$16:AR$27)</f>
        <v>52.0200001398722</v>
      </c>
      <c r="P715" s="62" t="n">
        <f aca="false">AVERAGE(FilterPrice!AR$28:AR$40)</f>
        <v>45.361758525555</v>
      </c>
    </row>
    <row r="716" customFormat="false" ht="12.75" hidden="false" customHeight="false" outlineLevel="0" collapsed="false">
      <c r="C716" s="13" t="n">
        <f aca="false">C715+1</f>
        <v>715</v>
      </c>
      <c r="D716" s="104" t="s">
        <v>23803</v>
      </c>
      <c r="E716" s="113" t="str">
        <f aca="false">FilterPrice!AS$4</f>
        <v/>
      </c>
      <c r="F716" s="65" t="str">
        <f aca="false">FilterPrice!AS$5</f>
        <v/>
      </c>
      <c r="G716" s="65" t="n">
        <f aca="false">FilterPrice!AS$6</f>
        <v>43.9999885559082</v>
      </c>
      <c r="H716" s="65" t="n">
        <f aca="false">FilterPrice!AS$7</f>
        <v>43.9999885559082</v>
      </c>
      <c r="I716" s="65" t="n">
        <f aca="false">FilterPrice!AS$8</f>
        <v>58.75</v>
      </c>
      <c r="J716" s="65" t="n">
        <f aca="false">FilterPrice!AS$9</f>
        <v>69</v>
      </c>
      <c r="K716" s="65" t="n">
        <f aca="false">AVERAGE(FilterPrice!AS$10:AS$11)</f>
        <v>93</v>
      </c>
      <c r="L716" s="65" t="n">
        <f aca="false">FilterPrice!AS$12</f>
        <v>55.5000038146973</v>
      </c>
      <c r="M716" s="65" t="n">
        <f aca="false">AVERAGE(FilterPrice!AS$13:AS$15)</f>
        <v>46.4833234151204</v>
      </c>
      <c r="N716" s="65" t="n">
        <f aca="false">AVERAGE(FilterPrice!AS$4:AS$15)</f>
        <v>59.6699951171875</v>
      </c>
      <c r="O716" s="65" t="n">
        <f aca="false">AVERAGE(FilterPrice!AS$16:AS$27)</f>
        <v>47.0866638819377</v>
      </c>
      <c r="P716" s="66" t="n">
        <f aca="false">AVERAGE(FilterPrice!AS$28:AS$40)</f>
        <v>44.4235231106098</v>
      </c>
    </row>
    <row r="717" customFormat="false" ht="12.75" hidden="false" customHeight="false" outlineLevel="0" collapsed="false">
      <c r="A717" s="13" t="n">
        <f aca="false">A704+1</f>
        <v>56</v>
      </c>
      <c r="B717" s="104" t="n">
        <f aca="false">FilterPrice!$A$1</f>
        <v>36981</v>
      </c>
      <c r="C717" s="13" t="n">
        <f aca="false">C716+1</f>
        <v>716</v>
      </c>
      <c r="D717" s="109" t="s">
        <v>23791</v>
      </c>
      <c r="E717" s="110" t="str">
        <f aca="false">FilterPrice!AG$4</f>
        <v/>
      </c>
      <c r="F717" s="59" t="str">
        <f aca="false">FilterPrice!AG$5</f>
        <v/>
      </c>
      <c r="G717" s="59" t="n">
        <f aca="false">FilterPrice!AG$6</f>
        <v>46</v>
      </c>
      <c r="H717" s="59" t="n">
        <f aca="false">FilterPrice!AG$7</f>
        <v>46</v>
      </c>
      <c r="I717" s="59" t="n">
        <f aca="false">FilterPrice!AG$8</f>
        <v>60.25</v>
      </c>
      <c r="J717" s="59" t="n">
        <f aca="false">FilterPrice!AG$9</f>
        <v>76.75</v>
      </c>
      <c r="K717" s="59" t="n">
        <f aca="false">AVERAGE(FilterPrice!AG$10:AG$11)</f>
        <v>112</v>
      </c>
      <c r="L717" s="59" t="n">
        <f aca="false">FilterPrice!AG$12</f>
        <v>59</v>
      </c>
      <c r="M717" s="59" t="n">
        <f aca="false">AVERAGE(FilterPrice!AG$13:AG$15)</f>
        <v>54.5</v>
      </c>
      <c r="N717" s="59" t="n">
        <f aca="false">AVERAGE(FilterPrice!AG$4:AG$15)</f>
        <v>67.55</v>
      </c>
      <c r="O717" s="59" t="n">
        <f aca="false">AVERAGE(FilterPrice!AG$16:AG$27)</f>
        <v>59.9375</v>
      </c>
      <c r="P717" s="60" t="n">
        <f aca="false">AVERAGE(FilterPrice!AG$28:AG$40)</f>
        <v>53.0955128205128</v>
      </c>
    </row>
    <row r="718" customFormat="false" ht="12.75" hidden="false" customHeight="false" outlineLevel="0" collapsed="false">
      <c r="C718" s="13" t="n">
        <f aca="false">C717+1</f>
        <v>717</v>
      </c>
      <c r="D718" s="109" t="s">
        <v>23792</v>
      </c>
      <c r="E718" s="111" t="str">
        <f aca="false">FilterPrice!AH$4</f>
        <v/>
      </c>
      <c r="F718" s="24" t="str">
        <f aca="false">FilterPrice!AH$5</f>
        <v/>
      </c>
      <c r="G718" s="24" t="n">
        <f aca="false">FilterPrice!AH$6</f>
        <v>33</v>
      </c>
      <c r="H718" s="24" t="n">
        <f aca="false">FilterPrice!AH$7</f>
        <v>33</v>
      </c>
      <c r="I718" s="24" t="n">
        <f aca="false">FilterPrice!AH$8</f>
        <v>48.25</v>
      </c>
      <c r="J718" s="24" t="n">
        <f aca="false">FilterPrice!AH$9</f>
        <v>74</v>
      </c>
      <c r="K718" s="24" t="n">
        <f aca="false">AVERAGE(FilterPrice!AH$10:AH$11)</f>
        <v>113.75</v>
      </c>
      <c r="L718" s="24" t="n">
        <f aca="false">FilterPrice!AH$12</f>
        <v>44</v>
      </c>
      <c r="M718" s="24" t="n">
        <f aca="false">AVERAGE(FilterPrice!AH$13:AH$15)</f>
        <v>40.9166666666667</v>
      </c>
      <c r="N718" s="24" t="n">
        <f aca="false">AVERAGE(FilterPrice!AH$4:AH$15)</f>
        <v>58.25</v>
      </c>
      <c r="O718" s="24" t="n">
        <f aca="false">AVERAGE(FilterPrice!AH$16:AH$27)</f>
        <v>50.25</v>
      </c>
      <c r="P718" s="62" t="n">
        <f aca="false">AVERAGE(FilterPrice!AH$28:AH$40)</f>
        <v>45.5446793116056</v>
      </c>
    </row>
    <row r="719" customFormat="false" ht="12.75" hidden="false" customHeight="false" outlineLevel="0" collapsed="false">
      <c r="C719" s="13" t="n">
        <f aca="false">C718+1</f>
        <v>718</v>
      </c>
      <c r="D719" s="109" t="s">
        <v>23793</v>
      </c>
      <c r="E719" s="111" t="str">
        <f aca="false">FilterPrice!AI$4</f>
        <v/>
      </c>
      <c r="F719" s="24" t="str">
        <f aca="false">FilterPrice!AI$5</f>
        <v/>
      </c>
      <c r="G719" s="24" t="n">
        <f aca="false">FilterPrice!AI$6</f>
        <v>51</v>
      </c>
      <c r="H719" s="24" t="n">
        <f aca="false">FilterPrice!AI$7</f>
        <v>51</v>
      </c>
      <c r="I719" s="24" t="n">
        <f aca="false">FilterPrice!AI$8</f>
        <v>58.5</v>
      </c>
      <c r="J719" s="24" t="n">
        <f aca="false">FilterPrice!AI$9</f>
        <v>76</v>
      </c>
      <c r="K719" s="24" t="n">
        <f aca="false">AVERAGE(FilterPrice!AI$10:AI$11)</f>
        <v>100.5</v>
      </c>
      <c r="L719" s="24" t="n">
        <f aca="false">FilterPrice!AI$12</f>
        <v>57</v>
      </c>
      <c r="M719" s="24" t="n">
        <f aca="false">AVERAGE(FilterPrice!AI$13:AI$15)</f>
        <v>55.75</v>
      </c>
      <c r="N719" s="24" t="n">
        <f aca="false">AVERAGE(FilterPrice!AI$4:AI$15)</f>
        <v>66.175</v>
      </c>
      <c r="O719" s="24" t="n">
        <f aca="false">AVERAGE(FilterPrice!AI$16:AI$27)</f>
        <v>58.2708333333333</v>
      </c>
      <c r="P719" s="62" t="n">
        <f aca="false">AVERAGE(FilterPrice!AI$28:AI$40)</f>
        <v>49.2141025641026</v>
      </c>
    </row>
    <row r="720" customFormat="false" ht="12.75" hidden="false" customHeight="false" outlineLevel="0" collapsed="false">
      <c r="C720" s="13" t="n">
        <f aca="false">C719+1</f>
        <v>719</v>
      </c>
      <c r="D720" s="109" t="s">
        <v>23794</v>
      </c>
      <c r="E720" s="111" t="str">
        <f aca="false">FilterPrice!AJ$4</f>
        <v/>
      </c>
      <c r="F720" s="24" t="str">
        <f aca="false">FilterPrice!AJ$5</f>
        <v/>
      </c>
      <c r="G720" s="24" t="n">
        <f aca="false">FilterPrice!AJ$6</f>
        <v>35.5</v>
      </c>
      <c r="H720" s="24" t="n">
        <f aca="false">FilterPrice!AJ$7</f>
        <v>35.5</v>
      </c>
      <c r="I720" s="24" t="n">
        <f aca="false">FilterPrice!AJ$8</f>
        <v>45</v>
      </c>
      <c r="J720" s="24" t="n">
        <f aca="false">FilterPrice!AJ$9</f>
        <v>56.25</v>
      </c>
      <c r="K720" s="24" t="n">
        <f aca="false">AVERAGE(FilterPrice!AJ$10:AJ$11)</f>
        <v>71</v>
      </c>
      <c r="L720" s="24" t="n">
        <f aca="false">FilterPrice!AJ$12</f>
        <v>44.5</v>
      </c>
      <c r="M720" s="24" t="n">
        <f aca="false">AVERAGE(FilterPrice!AJ$13:AJ$15)</f>
        <v>42.25</v>
      </c>
      <c r="N720" s="24" t="n">
        <f aca="false">AVERAGE(FilterPrice!AJ$4:AJ$15)</f>
        <v>48.55</v>
      </c>
      <c r="O720" s="24" t="n">
        <f aca="false">AVERAGE(FilterPrice!AJ$16:AJ$27)</f>
        <v>45</v>
      </c>
      <c r="P720" s="62" t="n">
        <f aca="false">AVERAGE(FilterPrice!AJ$28:AJ$40)</f>
        <v>41.199358974359</v>
      </c>
    </row>
    <row r="721" customFormat="false" ht="12.75" hidden="false" customHeight="false" outlineLevel="0" collapsed="false">
      <c r="C721" s="13" t="n">
        <f aca="false">C720+1</f>
        <v>720</v>
      </c>
      <c r="D721" s="109" t="s">
        <v>23795</v>
      </c>
      <c r="E721" s="111" t="str">
        <f aca="false">FilterPrice!AK$4</f>
        <v/>
      </c>
      <c r="F721" s="24" t="str">
        <f aca="false">FilterPrice!AK$5</f>
        <v/>
      </c>
      <c r="G721" s="24" t="n">
        <f aca="false">FilterPrice!AK$6</f>
        <v>33</v>
      </c>
      <c r="H721" s="24" t="n">
        <f aca="false">FilterPrice!AK$7</f>
        <v>33</v>
      </c>
      <c r="I721" s="24" t="n">
        <f aca="false">FilterPrice!AK$8</f>
        <v>48.25</v>
      </c>
      <c r="J721" s="24" t="n">
        <f aca="false">FilterPrice!AK$9</f>
        <v>74</v>
      </c>
      <c r="K721" s="24" t="n">
        <f aca="false">AVERAGE(FilterPrice!AK$10:AK$11)</f>
        <v>114</v>
      </c>
      <c r="L721" s="24" t="n">
        <f aca="false">FilterPrice!AK$12</f>
        <v>46</v>
      </c>
      <c r="M721" s="24" t="n">
        <f aca="false">AVERAGE(FilterPrice!AK$13:AK$15)</f>
        <v>42</v>
      </c>
      <c r="N721" s="24" t="n">
        <f aca="false">AVERAGE(FilterPrice!AK$4:AK$15)</f>
        <v>58.825</v>
      </c>
      <c r="O721" s="24" t="n">
        <f aca="false">AVERAGE(FilterPrice!AK$16:AK$27)</f>
        <v>50.7291666666667</v>
      </c>
      <c r="P721" s="62" t="n">
        <f aca="false">AVERAGE(FilterPrice!AK$28:AK$40)</f>
        <v>43.2708333333333</v>
      </c>
    </row>
    <row r="722" customFormat="false" ht="12.75" hidden="false" customHeight="false" outlineLevel="0" collapsed="false">
      <c r="C722" s="13" t="n">
        <f aca="false">C721+1</f>
        <v>721</v>
      </c>
      <c r="D722" s="109" t="s">
        <v>23796</v>
      </c>
      <c r="E722" s="111" t="str">
        <f aca="false">FilterPrice!AL$4</f>
        <v/>
      </c>
      <c r="F722" s="24" t="str">
        <f aca="false">FilterPrice!AL$5</f>
        <v/>
      </c>
      <c r="G722" s="24" t="n">
        <f aca="false">FilterPrice!AL$6</f>
        <v>55</v>
      </c>
      <c r="H722" s="24" t="n">
        <f aca="false">FilterPrice!AL$7</f>
        <v>55</v>
      </c>
      <c r="I722" s="24" t="n">
        <f aca="false">FilterPrice!AL$8</f>
        <v>67.25</v>
      </c>
      <c r="J722" s="24" t="n">
        <f aca="false">FilterPrice!AL$9</f>
        <v>86.5</v>
      </c>
      <c r="K722" s="24" t="n">
        <f aca="false">AVERAGE(FilterPrice!AL$10:AL$11)</f>
        <v>127.75</v>
      </c>
      <c r="L722" s="24" t="n">
        <f aca="false">FilterPrice!AL$12</f>
        <v>64.75</v>
      </c>
      <c r="M722" s="24" t="n">
        <f aca="false">AVERAGE(FilterPrice!AL$13:AL$15)</f>
        <v>59.5</v>
      </c>
      <c r="N722" s="24" t="n">
        <f aca="false">AVERAGE(FilterPrice!AL$4:AL$15)</f>
        <v>76.25</v>
      </c>
      <c r="O722" s="24" t="n">
        <f aca="false">AVERAGE(FilterPrice!AL$16:AL$27)</f>
        <v>68.375</v>
      </c>
      <c r="P722" s="62" t="n">
        <f aca="false">AVERAGE(FilterPrice!AL$28:AL$40)</f>
        <v>62.2366025641026</v>
      </c>
    </row>
    <row r="723" customFormat="false" ht="12.75" hidden="false" customHeight="false" outlineLevel="0" collapsed="false">
      <c r="C723" s="13" t="n">
        <f aca="false">C722+1</f>
        <v>722</v>
      </c>
      <c r="D723" s="109" t="s">
        <v>23797</v>
      </c>
      <c r="E723" s="111" t="str">
        <f aca="false">FilterPrice!AM$4</f>
        <v/>
      </c>
      <c r="F723" s="24" t="str">
        <f aca="false">FilterPrice!AM$5</f>
        <v/>
      </c>
      <c r="G723" s="24" t="n">
        <f aca="false">FilterPrice!AM$6</f>
        <v>20</v>
      </c>
      <c r="H723" s="24" t="n">
        <f aca="false">FilterPrice!AM$7</f>
        <v>20</v>
      </c>
      <c r="I723" s="24" t="n">
        <f aca="false">FilterPrice!AM$8</f>
        <v>52</v>
      </c>
      <c r="J723" s="24" t="n">
        <f aca="false">FilterPrice!AM$9</f>
        <v>80</v>
      </c>
      <c r="K723" s="24" t="n">
        <f aca="false">AVERAGE(FilterPrice!AM$10:AM$11)</f>
        <v>120</v>
      </c>
      <c r="L723" s="24" t="n">
        <f aca="false">FilterPrice!AM$12</f>
        <v>46.25</v>
      </c>
      <c r="M723" s="24" t="n">
        <f aca="false">AVERAGE(FilterPrice!AM$13:AM$15)</f>
        <v>42.25</v>
      </c>
      <c r="N723" s="24" t="n">
        <f aca="false">AVERAGE(FilterPrice!AM$4:AM$15)</f>
        <v>58.5</v>
      </c>
      <c r="O723" s="24" t="n">
        <f aca="false">AVERAGE(FilterPrice!AM$16:AM$27)</f>
        <v>50.9587500890096</v>
      </c>
      <c r="P723" s="62" t="n">
        <f aca="false">AVERAGE(FilterPrice!AM$28:AM$40)</f>
        <v>44.3020469714434</v>
      </c>
    </row>
    <row r="724" customFormat="false" ht="12.75" hidden="false" customHeight="false" outlineLevel="0" collapsed="false">
      <c r="C724" s="13" t="n">
        <f aca="false">C723+1</f>
        <v>723</v>
      </c>
      <c r="D724" s="109" t="s">
        <v>23798</v>
      </c>
      <c r="E724" s="111" t="str">
        <f aca="false">FilterPrice!AN$4</f>
        <v/>
      </c>
      <c r="F724" s="24" t="str">
        <f aca="false">FilterPrice!AN$5</f>
        <v/>
      </c>
      <c r="G724" s="24" t="n">
        <f aca="false">FilterPrice!AN$6</f>
        <v>28</v>
      </c>
      <c r="H724" s="24" t="n">
        <f aca="false">FilterPrice!AN$7</f>
        <v>28</v>
      </c>
      <c r="I724" s="24" t="n">
        <f aca="false">FilterPrice!AN$8</f>
        <v>46.75</v>
      </c>
      <c r="J724" s="24" t="n">
        <f aca="false">FilterPrice!AN$9</f>
        <v>73.9999923706055</v>
      </c>
      <c r="K724" s="24" t="n">
        <f aca="false">AVERAGE(FilterPrice!AN$10:AN$11)</f>
        <v>117.25</v>
      </c>
      <c r="L724" s="24" t="n">
        <f aca="false">FilterPrice!AN$12</f>
        <v>43.2500038146973</v>
      </c>
      <c r="M724" s="24" t="n">
        <f aca="false">AVERAGE(FilterPrice!AN$13:AN$15)</f>
        <v>41.5</v>
      </c>
      <c r="N724" s="24" t="n">
        <f aca="false">AVERAGE(FilterPrice!AN$4:AN$15)</f>
        <v>57.8999996185303</v>
      </c>
      <c r="O724" s="24" t="n">
        <f aca="false">AVERAGE(FilterPrice!AN$16:AN$27)</f>
        <v>48.5617799758911</v>
      </c>
      <c r="P724" s="62" t="n">
        <f aca="false">AVERAGE(FilterPrice!AN$28:AN$40)</f>
        <v>43.6687636986757</v>
      </c>
    </row>
    <row r="725" customFormat="false" ht="12.75" hidden="false" customHeight="false" outlineLevel="0" collapsed="false">
      <c r="C725" s="13" t="n">
        <f aca="false">C724+1</f>
        <v>724</v>
      </c>
      <c r="D725" s="109" t="s">
        <v>23799</v>
      </c>
      <c r="E725" s="111" t="str">
        <f aca="false">FilterPrice!AO$4</f>
        <v/>
      </c>
      <c r="F725" s="24" t="str">
        <f aca="false">FilterPrice!AO$5</f>
        <v/>
      </c>
      <c r="G725" s="24" t="n">
        <f aca="false">FilterPrice!AO$6</f>
        <v>37.9969177246094</v>
      </c>
      <c r="H725" s="24" t="n">
        <f aca="false">FilterPrice!AO$7</f>
        <v>37.9969177246094</v>
      </c>
      <c r="I725" s="24" t="n">
        <f aca="false">FilterPrice!AO$8</f>
        <v>43.75</v>
      </c>
      <c r="J725" s="24" t="n">
        <f aca="false">FilterPrice!AO$9</f>
        <v>65.9999923706055</v>
      </c>
      <c r="K725" s="24" t="n">
        <f aca="false">AVERAGE(FilterPrice!AO$10:AO$11)</f>
        <v>101.25</v>
      </c>
      <c r="L725" s="24" t="n">
        <f aca="false">FilterPrice!AO$12</f>
        <v>41.7499961853027</v>
      </c>
      <c r="M725" s="24" t="n">
        <f aca="false">AVERAGE(FilterPrice!AO$13:AO$15)</f>
        <v>39.2730712890625</v>
      </c>
      <c r="N725" s="24" t="n">
        <f aca="false">AVERAGE(FilterPrice!AO$4:AO$15)</f>
        <v>54.7813037872314</v>
      </c>
      <c r="O725" s="24" t="n">
        <f aca="false">AVERAGE(FilterPrice!AO$16:AO$27)</f>
        <v>47.6955715815226</v>
      </c>
      <c r="P725" s="62" t="n">
        <f aca="false">AVERAGE(FilterPrice!AO$28:AO$40)</f>
        <v>45.4661644666623</v>
      </c>
    </row>
    <row r="726" customFormat="false" ht="12.75" hidden="false" customHeight="false" outlineLevel="0" collapsed="false">
      <c r="C726" s="13" t="n">
        <f aca="false">C725+1</f>
        <v>725</v>
      </c>
      <c r="D726" s="109" t="s">
        <v>23800</v>
      </c>
      <c r="E726" s="111" t="str">
        <f aca="false">FilterPrice!AP$4</f>
        <v/>
      </c>
      <c r="F726" s="24" t="str">
        <f aca="false">FilterPrice!AP$5</f>
        <v/>
      </c>
      <c r="G726" s="24" t="n">
        <f aca="false">FilterPrice!AP$6</f>
        <v>38</v>
      </c>
      <c r="H726" s="24" t="n">
        <f aca="false">FilterPrice!AP$7</f>
        <v>38</v>
      </c>
      <c r="I726" s="24" t="n">
        <f aca="false">FilterPrice!AP$8</f>
        <v>49.25</v>
      </c>
      <c r="J726" s="24" t="n">
        <f aca="false">FilterPrice!AP$9</f>
        <v>75.2499923706055</v>
      </c>
      <c r="K726" s="24" t="n">
        <f aca="false">AVERAGE(FilterPrice!AP$10:AP$11)</f>
        <v>117.75</v>
      </c>
      <c r="L726" s="24" t="n">
        <f aca="false">FilterPrice!AP$12</f>
        <v>51.7500038146973</v>
      </c>
      <c r="M726" s="24" t="n">
        <f aca="false">AVERAGE(FilterPrice!AP$13:AP$15)</f>
        <v>44.5</v>
      </c>
      <c r="N726" s="24" t="n">
        <f aca="false">AVERAGE(FilterPrice!AP$4:AP$15)</f>
        <v>62.1249996185303</v>
      </c>
      <c r="O726" s="24" t="n">
        <f aca="false">AVERAGE(FilterPrice!AP$16:AP$27)</f>
        <v>49.6034466425578</v>
      </c>
      <c r="P726" s="62" t="n">
        <f aca="false">AVERAGE(FilterPrice!AP$28:AP$40)</f>
        <v>44.5997733580761</v>
      </c>
    </row>
    <row r="727" customFormat="false" ht="12.75" hidden="false" customHeight="false" outlineLevel="0" collapsed="false">
      <c r="C727" s="13" t="n">
        <f aca="false">C726+1</f>
        <v>726</v>
      </c>
      <c r="D727" s="112" t="s">
        <v>23801</v>
      </c>
      <c r="E727" s="111" t="str">
        <f aca="false">FilterPrice!AQ$4</f>
        <v/>
      </c>
      <c r="F727" s="24" t="str">
        <f aca="false">FilterPrice!AQ$5</f>
        <v/>
      </c>
      <c r="G727" s="24" t="n">
        <f aca="false">FilterPrice!AQ$6</f>
        <v>30</v>
      </c>
      <c r="H727" s="24" t="n">
        <f aca="false">FilterPrice!AQ$7</f>
        <v>30</v>
      </c>
      <c r="I727" s="24" t="n">
        <f aca="false">FilterPrice!AQ$8</f>
        <v>43.75</v>
      </c>
      <c r="J727" s="24" t="n">
        <f aca="false">FilterPrice!AQ$9</f>
        <v>70.4999923706055</v>
      </c>
      <c r="K727" s="24" t="n">
        <f aca="false">AVERAGE(FilterPrice!AQ$10:AQ$11)</f>
        <v>112.75</v>
      </c>
      <c r="L727" s="24" t="n">
        <f aca="false">FilterPrice!AQ$12</f>
        <v>40.9999961853027</v>
      </c>
      <c r="M727" s="24" t="n">
        <f aca="false">AVERAGE(FilterPrice!AQ$13:AQ$15)</f>
        <v>40.5233319600423</v>
      </c>
      <c r="N727" s="24" t="n">
        <f aca="false">AVERAGE(FilterPrice!AQ$4:AQ$15)</f>
        <v>56.2319984436035</v>
      </c>
      <c r="O727" s="24" t="n">
        <f aca="false">AVERAGE(FilterPrice!AQ$16:AQ$27)</f>
        <v>47.1391124725342</v>
      </c>
      <c r="P727" s="62" t="n">
        <f aca="false">AVERAGE(FilterPrice!AQ$28:AQ$40)</f>
        <v>41.8342377677331</v>
      </c>
    </row>
    <row r="728" customFormat="false" ht="12.75" hidden="false" customHeight="false" outlineLevel="0" collapsed="false">
      <c r="C728" s="13" t="n">
        <f aca="false">C727+1</f>
        <v>727</v>
      </c>
      <c r="D728" s="109" t="s">
        <v>23802</v>
      </c>
      <c r="E728" s="111" t="str">
        <f aca="false">FilterPrice!AR$4</f>
        <v/>
      </c>
      <c r="F728" s="24" t="str">
        <f aca="false">FilterPrice!AR$5</f>
        <v/>
      </c>
      <c r="G728" s="24" t="n">
        <f aca="false">FilterPrice!AR$6</f>
        <v>38.5</v>
      </c>
      <c r="H728" s="24" t="n">
        <f aca="false">FilterPrice!AR$7</f>
        <v>38.5</v>
      </c>
      <c r="I728" s="24" t="n">
        <f aca="false">FilterPrice!AR$8</f>
        <v>55.75</v>
      </c>
      <c r="J728" s="24" t="n">
        <f aca="false">FilterPrice!AR$9</f>
        <v>82.5</v>
      </c>
      <c r="K728" s="24" t="n">
        <f aca="false">AVERAGE(FilterPrice!AR$10:AR$11)</f>
        <v>122.75</v>
      </c>
      <c r="L728" s="24" t="n">
        <f aca="false">FilterPrice!AR$12</f>
        <v>49.75</v>
      </c>
      <c r="M728" s="24" t="n">
        <f aca="false">AVERAGE(FilterPrice!AR$13:AR$15)</f>
        <v>45.75</v>
      </c>
      <c r="N728" s="24" t="n">
        <f aca="false">AVERAGE(FilterPrice!AR$4:AR$15)</f>
        <v>64.775</v>
      </c>
      <c r="O728" s="24" t="n">
        <f aca="false">AVERAGE(FilterPrice!AR$16:AR$27)</f>
        <v>52.0200001398722</v>
      </c>
      <c r="P728" s="62" t="n">
        <f aca="false">AVERAGE(FilterPrice!AR$28:AR$40)</f>
        <v>45.361758525555</v>
      </c>
    </row>
    <row r="729" customFormat="false" ht="12.75" hidden="false" customHeight="false" outlineLevel="0" collapsed="false">
      <c r="C729" s="13" t="n">
        <f aca="false">C728+1</f>
        <v>728</v>
      </c>
      <c r="D729" s="104" t="s">
        <v>23803</v>
      </c>
      <c r="E729" s="113" t="str">
        <f aca="false">FilterPrice!AS$4</f>
        <v/>
      </c>
      <c r="F729" s="65" t="str">
        <f aca="false">FilterPrice!AS$5</f>
        <v/>
      </c>
      <c r="G729" s="65" t="n">
        <f aca="false">FilterPrice!AS$6</f>
        <v>43.9999885559082</v>
      </c>
      <c r="H729" s="65" t="n">
        <f aca="false">FilterPrice!AS$7</f>
        <v>43.9999885559082</v>
      </c>
      <c r="I729" s="65" t="n">
        <f aca="false">FilterPrice!AS$8</f>
        <v>58.75</v>
      </c>
      <c r="J729" s="65" t="n">
        <f aca="false">FilterPrice!AS$9</f>
        <v>69</v>
      </c>
      <c r="K729" s="65" t="n">
        <f aca="false">AVERAGE(FilterPrice!AS$10:AS$11)</f>
        <v>93</v>
      </c>
      <c r="L729" s="65" t="n">
        <f aca="false">FilterPrice!AS$12</f>
        <v>55.5000038146973</v>
      </c>
      <c r="M729" s="65" t="n">
        <f aca="false">AVERAGE(FilterPrice!AS$13:AS$15)</f>
        <v>46.4833234151204</v>
      </c>
      <c r="N729" s="65" t="n">
        <f aca="false">AVERAGE(FilterPrice!AS$4:AS$15)</f>
        <v>59.6699951171875</v>
      </c>
      <c r="O729" s="65" t="n">
        <f aca="false">AVERAGE(FilterPrice!AS$16:AS$27)</f>
        <v>47.0866638819377</v>
      </c>
      <c r="P729" s="66" t="n">
        <f aca="false">AVERAGE(FilterPrice!AS$28:AS$40)</f>
        <v>44.4235231106098</v>
      </c>
    </row>
    <row r="730" customFormat="false" ht="12.75" hidden="false" customHeight="false" outlineLevel="0" collapsed="false">
      <c r="A730" s="13" t="n">
        <f aca="false">A717+1</f>
        <v>57</v>
      </c>
      <c r="B730" s="104" t="n">
        <f aca="false">FilterPrice!$A$1</f>
        <v>36981</v>
      </c>
      <c r="C730" s="13" t="n">
        <f aca="false">C729+1</f>
        <v>729</v>
      </c>
      <c r="D730" s="109" t="s">
        <v>23791</v>
      </c>
      <c r="E730" s="110" t="str">
        <f aca="false">FilterPrice!AG$4</f>
        <v/>
      </c>
      <c r="F730" s="59" t="str">
        <f aca="false">FilterPrice!AG$5</f>
        <v/>
      </c>
      <c r="G730" s="59" t="n">
        <f aca="false">FilterPrice!AG$6</f>
        <v>46</v>
      </c>
      <c r="H730" s="59" t="n">
        <f aca="false">FilterPrice!AG$7</f>
        <v>46</v>
      </c>
      <c r="I730" s="59" t="n">
        <f aca="false">FilterPrice!AG$8</f>
        <v>60.25</v>
      </c>
      <c r="J730" s="59" t="n">
        <f aca="false">FilterPrice!AG$9</f>
        <v>76.75</v>
      </c>
      <c r="K730" s="59" t="n">
        <f aca="false">AVERAGE(FilterPrice!AG$10:AG$11)</f>
        <v>112</v>
      </c>
      <c r="L730" s="59" t="n">
        <f aca="false">FilterPrice!AG$12</f>
        <v>59</v>
      </c>
      <c r="M730" s="59" t="n">
        <f aca="false">AVERAGE(FilterPrice!AG$13:AG$15)</f>
        <v>54.5</v>
      </c>
      <c r="N730" s="59" t="n">
        <f aca="false">AVERAGE(FilterPrice!AG$4:AG$15)</f>
        <v>67.55</v>
      </c>
      <c r="O730" s="59" t="n">
        <f aca="false">AVERAGE(FilterPrice!AG$16:AG$27)</f>
        <v>59.9375</v>
      </c>
      <c r="P730" s="60" t="n">
        <f aca="false">AVERAGE(FilterPrice!AG$28:AG$40)</f>
        <v>53.0955128205128</v>
      </c>
    </row>
    <row r="731" customFormat="false" ht="12.75" hidden="false" customHeight="false" outlineLevel="0" collapsed="false">
      <c r="C731" s="13" t="n">
        <f aca="false">C730+1</f>
        <v>730</v>
      </c>
      <c r="D731" s="109" t="s">
        <v>23792</v>
      </c>
      <c r="E731" s="111" t="str">
        <f aca="false">FilterPrice!AH$4</f>
        <v/>
      </c>
      <c r="F731" s="24" t="str">
        <f aca="false">FilterPrice!AH$5</f>
        <v/>
      </c>
      <c r="G731" s="24" t="n">
        <f aca="false">FilterPrice!AH$6</f>
        <v>33</v>
      </c>
      <c r="H731" s="24" t="n">
        <f aca="false">FilterPrice!AH$7</f>
        <v>33</v>
      </c>
      <c r="I731" s="24" t="n">
        <f aca="false">FilterPrice!AH$8</f>
        <v>48.25</v>
      </c>
      <c r="J731" s="24" t="n">
        <f aca="false">FilterPrice!AH$9</f>
        <v>74</v>
      </c>
      <c r="K731" s="24" t="n">
        <f aca="false">AVERAGE(FilterPrice!AH$10:AH$11)</f>
        <v>113.75</v>
      </c>
      <c r="L731" s="24" t="n">
        <f aca="false">FilterPrice!AH$12</f>
        <v>44</v>
      </c>
      <c r="M731" s="24" t="n">
        <f aca="false">AVERAGE(FilterPrice!AH$13:AH$15)</f>
        <v>40.9166666666667</v>
      </c>
      <c r="N731" s="24" t="n">
        <f aca="false">AVERAGE(FilterPrice!AH$4:AH$15)</f>
        <v>58.25</v>
      </c>
      <c r="O731" s="24" t="n">
        <f aca="false">AVERAGE(FilterPrice!AH$16:AH$27)</f>
        <v>50.25</v>
      </c>
      <c r="P731" s="62" t="n">
        <f aca="false">AVERAGE(FilterPrice!AH$28:AH$40)</f>
        <v>45.5446793116056</v>
      </c>
    </row>
    <row r="732" customFormat="false" ht="12.75" hidden="false" customHeight="false" outlineLevel="0" collapsed="false">
      <c r="C732" s="13" t="n">
        <f aca="false">C731+1</f>
        <v>731</v>
      </c>
      <c r="D732" s="109" t="s">
        <v>23793</v>
      </c>
      <c r="E732" s="111" t="str">
        <f aca="false">FilterPrice!AI$4</f>
        <v/>
      </c>
      <c r="F732" s="24" t="str">
        <f aca="false">FilterPrice!AI$5</f>
        <v/>
      </c>
      <c r="G732" s="24" t="n">
        <f aca="false">FilterPrice!AI$6</f>
        <v>51</v>
      </c>
      <c r="H732" s="24" t="n">
        <f aca="false">FilterPrice!AI$7</f>
        <v>51</v>
      </c>
      <c r="I732" s="24" t="n">
        <f aca="false">FilterPrice!AI$8</f>
        <v>58.5</v>
      </c>
      <c r="J732" s="24" t="n">
        <f aca="false">FilterPrice!AI$9</f>
        <v>76</v>
      </c>
      <c r="K732" s="24" t="n">
        <f aca="false">AVERAGE(FilterPrice!AI$10:AI$11)</f>
        <v>100.5</v>
      </c>
      <c r="L732" s="24" t="n">
        <f aca="false">FilterPrice!AI$12</f>
        <v>57</v>
      </c>
      <c r="M732" s="24" t="n">
        <f aca="false">AVERAGE(FilterPrice!AI$13:AI$15)</f>
        <v>55.75</v>
      </c>
      <c r="N732" s="24" t="n">
        <f aca="false">AVERAGE(FilterPrice!AI$4:AI$15)</f>
        <v>66.175</v>
      </c>
      <c r="O732" s="24" t="n">
        <f aca="false">AVERAGE(FilterPrice!AI$16:AI$27)</f>
        <v>58.2708333333333</v>
      </c>
      <c r="P732" s="62" t="n">
        <f aca="false">AVERAGE(FilterPrice!AI$28:AI$40)</f>
        <v>49.2141025641026</v>
      </c>
    </row>
    <row r="733" customFormat="false" ht="12.75" hidden="false" customHeight="false" outlineLevel="0" collapsed="false">
      <c r="C733" s="13" t="n">
        <f aca="false">C732+1</f>
        <v>732</v>
      </c>
      <c r="D733" s="109" t="s">
        <v>23794</v>
      </c>
      <c r="E733" s="111" t="str">
        <f aca="false">FilterPrice!AJ$4</f>
        <v/>
      </c>
      <c r="F733" s="24" t="str">
        <f aca="false">FilterPrice!AJ$5</f>
        <v/>
      </c>
      <c r="G733" s="24" t="n">
        <f aca="false">FilterPrice!AJ$6</f>
        <v>35.5</v>
      </c>
      <c r="H733" s="24" t="n">
        <f aca="false">FilterPrice!AJ$7</f>
        <v>35.5</v>
      </c>
      <c r="I733" s="24" t="n">
        <f aca="false">FilterPrice!AJ$8</f>
        <v>45</v>
      </c>
      <c r="J733" s="24" t="n">
        <f aca="false">FilterPrice!AJ$9</f>
        <v>56.25</v>
      </c>
      <c r="K733" s="24" t="n">
        <f aca="false">AVERAGE(FilterPrice!AJ$10:AJ$11)</f>
        <v>71</v>
      </c>
      <c r="L733" s="24" t="n">
        <f aca="false">FilterPrice!AJ$12</f>
        <v>44.5</v>
      </c>
      <c r="M733" s="24" t="n">
        <f aca="false">AVERAGE(FilterPrice!AJ$13:AJ$15)</f>
        <v>42.25</v>
      </c>
      <c r="N733" s="24" t="n">
        <f aca="false">AVERAGE(FilterPrice!AJ$4:AJ$15)</f>
        <v>48.55</v>
      </c>
      <c r="O733" s="24" t="n">
        <f aca="false">AVERAGE(FilterPrice!AJ$16:AJ$27)</f>
        <v>45</v>
      </c>
      <c r="P733" s="62" t="n">
        <f aca="false">AVERAGE(FilterPrice!AJ$28:AJ$40)</f>
        <v>41.199358974359</v>
      </c>
    </row>
    <row r="734" customFormat="false" ht="12.75" hidden="false" customHeight="false" outlineLevel="0" collapsed="false">
      <c r="C734" s="13" t="n">
        <f aca="false">C733+1</f>
        <v>733</v>
      </c>
      <c r="D734" s="109" t="s">
        <v>23795</v>
      </c>
      <c r="E734" s="111" t="str">
        <f aca="false">FilterPrice!AK$4</f>
        <v/>
      </c>
      <c r="F734" s="24" t="str">
        <f aca="false">FilterPrice!AK$5</f>
        <v/>
      </c>
      <c r="G734" s="24" t="n">
        <f aca="false">FilterPrice!AK$6</f>
        <v>33</v>
      </c>
      <c r="H734" s="24" t="n">
        <f aca="false">FilterPrice!AK$7</f>
        <v>33</v>
      </c>
      <c r="I734" s="24" t="n">
        <f aca="false">FilterPrice!AK$8</f>
        <v>48.25</v>
      </c>
      <c r="J734" s="24" t="n">
        <f aca="false">FilterPrice!AK$9</f>
        <v>74</v>
      </c>
      <c r="K734" s="24" t="n">
        <f aca="false">AVERAGE(FilterPrice!AK$10:AK$11)</f>
        <v>114</v>
      </c>
      <c r="L734" s="24" t="n">
        <f aca="false">FilterPrice!AK$12</f>
        <v>46</v>
      </c>
      <c r="M734" s="24" t="n">
        <f aca="false">AVERAGE(FilterPrice!AK$13:AK$15)</f>
        <v>42</v>
      </c>
      <c r="N734" s="24" t="n">
        <f aca="false">AVERAGE(FilterPrice!AK$4:AK$15)</f>
        <v>58.825</v>
      </c>
      <c r="O734" s="24" t="n">
        <f aca="false">AVERAGE(FilterPrice!AK$16:AK$27)</f>
        <v>50.7291666666667</v>
      </c>
      <c r="P734" s="62" t="n">
        <f aca="false">AVERAGE(FilterPrice!AK$28:AK$40)</f>
        <v>43.2708333333333</v>
      </c>
    </row>
    <row r="735" customFormat="false" ht="12.75" hidden="false" customHeight="false" outlineLevel="0" collapsed="false">
      <c r="C735" s="13" t="n">
        <f aca="false">C734+1</f>
        <v>734</v>
      </c>
      <c r="D735" s="109" t="s">
        <v>23796</v>
      </c>
      <c r="E735" s="111" t="str">
        <f aca="false">FilterPrice!AL$4</f>
        <v/>
      </c>
      <c r="F735" s="24" t="str">
        <f aca="false">FilterPrice!AL$5</f>
        <v/>
      </c>
      <c r="G735" s="24" t="n">
        <f aca="false">FilterPrice!AL$6</f>
        <v>55</v>
      </c>
      <c r="H735" s="24" t="n">
        <f aca="false">FilterPrice!AL$7</f>
        <v>55</v>
      </c>
      <c r="I735" s="24" t="n">
        <f aca="false">FilterPrice!AL$8</f>
        <v>67.25</v>
      </c>
      <c r="J735" s="24" t="n">
        <f aca="false">FilterPrice!AL$9</f>
        <v>86.5</v>
      </c>
      <c r="K735" s="24" t="n">
        <f aca="false">AVERAGE(FilterPrice!AL$10:AL$11)</f>
        <v>127.75</v>
      </c>
      <c r="L735" s="24" t="n">
        <f aca="false">FilterPrice!AL$12</f>
        <v>64.75</v>
      </c>
      <c r="M735" s="24" t="n">
        <f aca="false">AVERAGE(FilterPrice!AL$13:AL$15)</f>
        <v>59.5</v>
      </c>
      <c r="N735" s="24" t="n">
        <f aca="false">AVERAGE(FilterPrice!AL$4:AL$15)</f>
        <v>76.25</v>
      </c>
      <c r="O735" s="24" t="n">
        <f aca="false">AVERAGE(FilterPrice!AL$16:AL$27)</f>
        <v>68.375</v>
      </c>
      <c r="P735" s="62" t="n">
        <f aca="false">AVERAGE(FilterPrice!AL$28:AL$40)</f>
        <v>62.2366025641026</v>
      </c>
    </row>
    <row r="736" customFormat="false" ht="12.75" hidden="false" customHeight="false" outlineLevel="0" collapsed="false">
      <c r="C736" s="13" t="n">
        <f aca="false">C735+1</f>
        <v>735</v>
      </c>
      <c r="D736" s="109" t="s">
        <v>23797</v>
      </c>
      <c r="E736" s="111" t="str">
        <f aca="false">FilterPrice!AM$4</f>
        <v/>
      </c>
      <c r="F736" s="24" t="str">
        <f aca="false">FilterPrice!AM$5</f>
        <v/>
      </c>
      <c r="G736" s="24" t="n">
        <f aca="false">FilterPrice!AM$6</f>
        <v>20</v>
      </c>
      <c r="H736" s="24" t="n">
        <f aca="false">FilterPrice!AM$7</f>
        <v>20</v>
      </c>
      <c r="I736" s="24" t="n">
        <f aca="false">FilterPrice!AM$8</f>
        <v>52</v>
      </c>
      <c r="J736" s="24" t="n">
        <f aca="false">FilterPrice!AM$9</f>
        <v>80</v>
      </c>
      <c r="K736" s="24" t="n">
        <f aca="false">AVERAGE(FilterPrice!AM$10:AM$11)</f>
        <v>120</v>
      </c>
      <c r="L736" s="24" t="n">
        <f aca="false">FilterPrice!AM$12</f>
        <v>46.25</v>
      </c>
      <c r="M736" s="24" t="n">
        <f aca="false">AVERAGE(FilterPrice!AM$13:AM$15)</f>
        <v>42.25</v>
      </c>
      <c r="N736" s="24" t="n">
        <f aca="false">AVERAGE(FilterPrice!AM$4:AM$15)</f>
        <v>58.5</v>
      </c>
      <c r="O736" s="24" t="n">
        <f aca="false">AVERAGE(FilterPrice!AM$16:AM$27)</f>
        <v>50.9587500890096</v>
      </c>
      <c r="P736" s="62" t="n">
        <f aca="false">AVERAGE(FilterPrice!AM$28:AM$40)</f>
        <v>44.3020469714434</v>
      </c>
    </row>
    <row r="737" customFormat="false" ht="12.75" hidden="false" customHeight="false" outlineLevel="0" collapsed="false">
      <c r="C737" s="13" t="n">
        <f aca="false">C736+1</f>
        <v>736</v>
      </c>
      <c r="D737" s="109" t="s">
        <v>23798</v>
      </c>
      <c r="E737" s="111" t="str">
        <f aca="false">FilterPrice!AN$4</f>
        <v/>
      </c>
      <c r="F737" s="24" t="str">
        <f aca="false">FilterPrice!AN$5</f>
        <v/>
      </c>
      <c r="G737" s="24" t="n">
        <f aca="false">FilterPrice!AN$6</f>
        <v>28</v>
      </c>
      <c r="H737" s="24" t="n">
        <f aca="false">FilterPrice!AN$7</f>
        <v>28</v>
      </c>
      <c r="I737" s="24" t="n">
        <f aca="false">FilterPrice!AN$8</f>
        <v>46.75</v>
      </c>
      <c r="J737" s="24" t="n">
        <f aca="false">FilterPrice!AN$9</f>
        <v>73.9999923706055</v>
      </c>
      <c r="K737" s="24" t="n">
        <f aca="false">AVERAGE(FilterPrice!AN$10:AN$11)</f>
        <v>117.25</v>
      </c>
      <c r="L737" s="24" t="n">
        <f aca="false">FilterPrice!AN$12</f>
        <v>43.2500038146973</v>
      </c>
      <c r="M737" s="24" t="n">
        <f aca="false">AVERAGE(FilterPrice!AN$13:AN$15)</f>
        <v>41.5</v>
      </c>
      <c r="N737" s="24" t="n">
        <f aca="false">AVERAGE(FilterPrice!AN$4:AN$15)</f>
        <v>57.8999996185303</v>
      </c>
      <c r="O737" s="24" t="n">
        <f aca="false">AVERAGE(FilterPrice!AN$16:AN$27)</f>
        <v>48.5617799758911</v>
      </c>
      <c r="P737" s="62" t="n">
        <f aca="false">AVERAGE(FilterPrice!AN$28:AN$40)</f>
        <v>43.6687636986757</v>
      </c>
    </row>
    <row r="738" customFormat="false" ht="12.75" hidden="false" customHeight="false" outlineLevel="0" collapsed="false">
      <c r="C738" s="13" t="n">
        <f aca="false">C737+1</f>
        <v>737</v>
      </c>
      <c r="D738" s="109" t="s">
        <v>23799</v>
      </c>
      <c r="E738" s="111" t="str">
        <f aca="false">FilterPrice!AO$4</f>
        <v/>
      </c>
      <c r="F738" s="24" t="str">
        <f aca="false">FilterPrice!AO$5</f>
        <v/>
      </c>
      <c r="G738" s="24" t="n">
        <f aca="false">FilterPrice!AO$6</f>
        <v>37.9969177246094</v>
      </c>
      <c r="H738" s="24" t="n">
        <f aca="false">FilterPrice!AO$7</f>
        <v>37.9969177246094</v>
      </c>
      <c r="I738" s="24" t="n">
        <f aca="false">FilterPrice!AO$8</f>
        <v>43.75</v>
      </c>
      <c r="J738" s="24" t="n">
        <f aca="false">FilterPrice!AO$9</f>
        <v>65.9999923706055</v>
      </c>
      <c r="K738" s="24" t="n">
        <f aca="false">AVERAGE(FilterPrice!AO$10:AO$11)</f>
        <v>101.25</v>
      </c>
      <c r="L738" s="24" t="n">
        <f aca="false">FilterPrice!AO$12</f>
        <v>41.7499961853027</v>
      </c>
      <c r="M738" s="24" t="n">
        <f aca="false">AVERAGE(FilterPrice!AO$13:AO$15)</f>
        <v>39.2730712890625</v>
      </c>
      <c r="N738" s="24" t="n">
        <f aca="false">AVERAGE(FilterPrice!AO$4:AO$15)</f>
        <v>54.7813037872314</v>
      </c>
      <c r="O738" s="24" t="n">
        <f aca="false">AVERAGE(FilterPrice!AO$16:AO$27)</f>
        <v>47.6955715815226</v>
      </c>
      <c r="P738" s="62" t="n">
        <f aca="false">AVERAGE(FilterPrice!AO$28:AO$40)</f>
        <v>45.4661644666623</v>
      </c>
    </row>
    <row r="739" customFormat="false" ht="12.75" hidden="false" customHeight="false" outlineLevel="0" collapsed="false">
      <c r="C739" s="13" t="n">
        <f aca="false">C738+1</f>
        <v>738</v>
      </c>
      <c r="D739" s="109" t="s">
        <v>23800</v>
      </c>
      <c r="E739" s="111" t="str">
        <f aca="false">FilterPrice!AP$4</f>
        <v/>
      </c>
      <c r="F739" s="24" t="str">
        <f aca="false">FilterPrice!AP$5</f>
        <v/>
      </c>
      <c r="G739" s="24" t="n">
        <f aca="false">FilterPrice!AP$6</f>
        <v>38</v>
      </c>
      <c r="H739" s="24" t="n">
        <f aca="false">FilterPrice!AP$7</f>
        <v>38</v>
      </c>
      <c r="I739" s="24" t="n">
        <f aca="false">FilterPrice!AP$8</f>
        <v>49.25</v>
      </c>
      <c r="J739" s="24" t="n">
        <f aca="false">FilterPrice!AP$9</f>
        <v>75.2499923706055</v>
      </c>
      <c r="K739" s="24" t="n">
        <f aca="false">AVERAGE(FilterPrice!AP$10:AP$11)</f>
        <v>117.75</v>
      </c>
      <c r="L739" s="24" t="n">
        <f aca="false">FilterPrice!AP$12</f>
        <v>51.7500038146973</v>
      </c>
      <c r="M739" s="24" t="n">
        <f aca="false">AVERAGE(FilterPrice!AP$13:AP$15)</f>
        <v>44.5</v>
      </c>
      <c r="N739" s="24" t="n">
        <f aca="false">AVERAGE(FilterPrice!AP$4:AP$15)</f>
        <v>62.1249996185303</v>
      </c>
      <c r="O739" s="24" t="n">
        <f aca="false">AVERAGE(FilterPrice!AP$16:AP$27)</f>
        <v>49.6034466425578</v>
      </c>
      <c r="P739" s="62" t="n">
        <f aca="false">AVERAGE(FilterPrice!AP$28:AP$40)</f>
        <v>44.5997733580761</v>
      </c>
    </row>
    <row r="740" customFormat="false" ht="12.75" hidden="false" customHeight="false" outlineLevel="0" collapsed="false">
      <c r="C740" s="13" t="n">
        <f aca="false">C739+1</f>
        <v>739</v>
      </c>
      <c r="D740" s="112" t="s">
        <v>23801</v>
      </c>
      <c r="E740" s="111" t="str">
        <f aca="false">FilterPrice!AQ$4</f>
        <v/>
      </c>
      <c r="F740" s="24" t="str">
        <f aca="false">FilterPrice!AQ$5</f>
        <v/>
      </c>
      <c r="G740" s="24" t="n">
        <f aca="false">FilterPrice!AQ$6</f>
        <v>30</v>
      </c>
      <c r="H740" s="24" t="n">
        <f aca="false">FilterPrice!AQ$7</f>
        <v>30</v>
      </c>
      <c r="I740" s="24" t="n">
        <f aca="false">FilterPrice!AQ$8</f>
        <v>43.75</v>
      </c>
      <c r="J740" s="24" t="n">
        <f aca="false">FilterPrice!AQ$9</f>
        <v>70.4999923706055</v>
      </c>
      <c r="K740" s="24" t="n">
        <f aca="false">AVERAGE(FilterPrice!AQ$10:AQ$11)</f>
        <v>112.75</v>
      </c>
      <c r="L740" s="24" t="n">
        <f aca="false">FilterPrice!AQ$12</f>
        <v>40.9999961853027</v>
      </c>
      <c r="M740" s="24" t="n">
        <f aca="false">AVERAGE(FilterPrice!AQ$13:AQ$15)</f>
        <v>40.5233319600423</v>
      </c>
      <c r="N740" s="24" t="n">
        <f aca="false">AVERAGE(FilterPrice!AQ$4:AQ$15)</f>
        <v>56.2319984436035</v>
      </c>
      <c r="O740" s="24" t="n">
        <f aca="false">AVERAGE(FilterPrice!AQ$16:AQ$27)</f>
        <v>47.1391124725342</v>
      </c>
      <c r="P740" s="62" t="n">
        <f aca="false">AVERAGE(FilterPrice!AQ$28:AQ$40)</f>
        <v>41.8342377677331</v>
      </c>
    </row>
    <row r="741" customFormat="false" ht="12.75" hidden="false" customHeight="false" outlineLevel="0" collapsed="false">
      <c r="C741" s="13" t="n">
        <f aca="false">C740+1</f>
        <v>740</v>
      </c>
      <c r="D741" s="109" t="s">
        <v>23802</v>
      </c>
      <c r="E741" s="111" t="str">
        <f aca="false">FilterPrice!AR$4</f>
        <v/>
      </c>
      <c r="F741" s="24" t="str">
        <f aca="false">FilterPrice!AR$5</f>
        <v/>
      </c>
      <c r="G741" s="24" t="n">
        <f aca="false">FilterPrice!AR$6</f>
        <v>38.5</v>
      </c>
      <c r="H741" s="24" t="n">
        <f aca="false">FilterPrice!AR$7</f>
        <v>38.5</v>
      </c>
      <c r="I741" s="24" t="n">
        <f aca="false">FilterPrice!AR$8</f>
        <v>55.75</v>
      </c>
      <c r="J741" s="24" t="n">
        <f aca="false">FilterPrice!AR$9</f>
        <v>82.5</v>
      </c>
      <c r="K741" s="24" t="n">
        <f aca="false">AVERAGE(FilterPrice!AR$10:AR$11)</f>
        <v>122.75</v>
      </c>
      <c r="L741" s="24" t="n">
        <f aca="false">FilterPrice!AR$12</f>
        <v>49.75</v>
      </c>
      <c r="M741" s="24" t="n">
        <f aca="false">AVERAGE(FilterPrice!AR$13:AR$15)</f>
        <v>45.75</v>
      </c>
      <c r="N741" s="24" t="n">
        <f aca="false">AVERAGE(FilterPrice!AR$4:AR$15)</f>
        <v>64.775</v>
      </c>
      <c r="O741" s="24" t="n">
        <f aca="false">AVERAGE(FilterPrice!AR$16:AR$27)</f>
        <v>52.0200001398722</v>
      </c>
      <c r="P741" s="62" t="n">
        <f aca="false">AVERAGE(FilterPrice!AR$28:AR$40)</f>
        <v>45.361758525555</v>
      </c>
    </row>
    <row r="742" customFormat="false" ht="12.75" hidden="false" customHeight="false" outlineLevel="0" collapsed="false">
      <c r="C742" s="13" t="n">
        <f aca="false">C741+1</f>
        <v>741</v>
      </c>
      <c r="D742" s="104" t="s">
        <v>23803</v>
      </c>
      <c r="E742" s="113" t="str">
        <f aca="false">FilterPrice!AS$4</f>
        <v/>
      </c>
      <c r="F742" s="65" t="str">
        <f aca="false">FilterPrice!AS$5</f>
        <v/>
      </c>
      <c r="G742" s="65" t="n">
        <f aca="false">FilterPrice!AS$6</f>
        <v>43.9999885559082</v>
      </c>
      <c r="H742" s="65" t="n">
        <f aca="false">FilterPrice!AS$7</f>
        <v>43.9999885559082</v>
      </c>
      <c r="I742" s="65" t="n">
        <f aca="false">FilterPrice!AS$8</f>
        <v>58.75</v>
      </c>
      <c r="J742" s="65" t="n">
        <f aca="false">FilterPrice!AS$9</f>
        <v>69</v>
      </c>
      <c r="K742" s="65" t="n">
        <f aca="false">AVERAGE(FilterPrice!AS$10:AS$11)</f>
        <v>93</v>
      </c>
      <c r="L742" s="65" t="n">
        <f aca="false">FilterPrice!AS$12</f>
        <v>55.5000038146973</v>
      </c>
      <c r="M742" s="65" t="n">
        <f aca="false">AVERAGE(FilterPrice!AS$13:AS$15)</f>
        <v>46.4833234151204</v>
      </c>
      <c r="N742" s="65" t="n">
        <f aca="false">AVERAGE(FilterPrice!AS$4:AS$15)</f>
        <v>59.6699951171875</v>
      </c>
      <c r="O742" s="65" t="n">
        <f aca="false">AVERAGE(FilterPrice!AS$16:AS$27)</f>
        <v>47.0866638819377</v>
      </c>
      <c r="P742" s="66" t="n">
        <f aca="false">AVERAGE(FilterPrice!AS$28:AS$40)</f>
        <v>44.4235231106098</v>
      </c>
    </row>
    <row r="743" customFormat="false" ht="12.75" hidden="false" customHeight="false" outlineLevel="0" collapsed="false">
      <c r="A743" s="13" t="n">
        <f aca="false">A730+1</f>
        <v>58</v>
      </c>
      <c r="B743" s="104" t="n">
        <f aca="false">FilterPrice!$A$1</f>
        <v>36981</v>
      </c>
      <c r="C743" s="13" t="n">
        <f aca="false">C742+1</f>
        <v>742</v>
      </c>
      <c r="D743" s="109" t="s">
        <v>23791</v>
      </c>
      <c r="E743" s="110" t="str">
        <f aca="false">FilterPrice!AG$4</f>
        <v/>
      </c>
      <c r="F743" s="59" t="str">
        <f aca="false">FilterPrice!AG$5</f>
        <v/>
      </c>
      <c r="G743" s="59" t="n">
        <f aca="false">FilterPrice!AG$6</f>
        <v>46</v>
      </c>
      <c r="H743" s="59" t="n">
        <f aca="false">FilterPrice!AG$7</f>
        <v>46</v>
      </c>
      <c r="I743" s="59" t="n">
        <f aca="false">FilterPrice!AG$8</f>
        <v>60.25</v>
      </c>
      <c r="J743" s="59" t="n">
        <f aca="false">FilterPrice!AG$9</f>
        <v>76.75</v>
      </c>
      <c r="K743" s="59" t="n">
        <f aca="false">AVERAGE(FilterPrice!AG$10:AG$11)</f>
        <v>112</v>
      </c>
      <c r="L743" s="59" t="n">
        <f aca="false">FilterPrice!AG$12</f>
        <v>59</v>
      </c>
      <c r="M743" s="59" t="n">
        <f aca="false">AVERAGE(FilterPrice!AG$13:AG$15)</f>
        <v>54.5</v>
      </c>
      <c r="N743" s="59" t="n">
        <f aca="false">AVERAGE(FilterPrice!AG$4:AG$15)</f>
        <v>67.55</v>
      </c>
      <c r="O743" s="59" t="n">
        <f aca="false">AVERAGE(FilterPrice!AG$16:AG$27)</f>
        <v>59.9375</v>
      </c>
      <c r="P743" s="60" t="n">
        <f aca="false">AVERAGE(FilterPrice!AG$28:AG$40)</f>
        <v>53.0955128205128</v>
      </c>
    </row>
    <row r="744" customFormat="false" ht="12.75" hidden="false" customHeight="false" outlineLevel="0" collapsed="false">
      <c r="C744" s="13" t="n">
        <f aca="false">C743+1</f>
        <v>743</v>
      </c>
      <c r="D744" s="109" t="s">
        <v>23792</v>
      </c>
      <c r="E744" s="111" t="str">
        <f aca="false">FilterPrice!AH$4</f>
        <v/>
      </c>
      <c r="F744" s="24" t="str">
        <f aca="false">FilterPrice!AH$5</f>
        <v/>
      </c>
      <c r="G744" s="24" t="n">
        <f aca="false">FilterPrice!AH$6</f>
        <v>33</v>
      </c>
      <c r="H744" s="24" t="n">
        <f aca="false">FilterPrice!AH$7</f>
        <v>33</v>
      </c>
      <c r="I744" s="24" t="n">
        <f aca="false">FilterPrice!AH$8</f>
        <v>48.25</v>
      </c>
      <c r="J744" s="24" t="n">
        <f aca="false">FilterPrice!AH$9</f>
        <v>74</v>
      </c>
      <c r="K744" s="24" t="n">
        <f aca="false">AVERAGE(FilterPrice!AH$10:AH$11)</f>
        <v>113.75</v>
      </c>
      <c r="L744" s="24" t="n">
        <f aca="false">FilterPrice!AH$12</f>
        <v>44</v>
      </c>
      <c r="M744" s="24" t="n">
        <f aca="false">AVERAGE(FilterPrice!AH$13:AH$15)</f>
        <v>40.9166666666667</v>
      </c>
      <c r="N744" s="24" t="n">
        <f aca="false">AVERAGE(FilterPrice!AH$4:AH$15)</f>
        <v>58.25</v>
      </c>
      <c r="O744" s="24" t="n">
        <f aca="false">AVERAGE(FilterPrice!AH$16:AH$27)</f>
        <v>50.25</v>
      </c>
      <c r="P744" s="62" t="n">
        <f aca="false">AVERAGE(FilterPrice!AH$28:AH$40)</f>
        <v>45.5446793116056</v>
      </c>
    </row>
    <row r="745" customFormat="false" ht="12.75" hidden="false" customHeight="false" outlineLevel="0" collapsed="false">
      <c r="C745" s="13" t="n">
        <f aca="false">C744+1</f>
        <v>744</v>
      </c>
      <c r="D745" s="109" t="s">
        <v>23793</v>
      </c>
      <c r="E745" s="111" t="str">
        <f aca="false">FilterPrice!AI$4</f>
        <v/>
      </c>
      <c r="F745" s="24" t="str">
        <f aca="false">FilterPrice!AI$5</f>
        <v/>
      </c>
      <c r="G745" s="24" t="n">
        <f aca="false">FilterPrice!AI$6</f>
        <v>51</v>
      </c>
      <c r="H745" s="24" t="n">
        <f aca="false">FilterPrice!AI$7</f>
        <v>51</v>
      </c>
      <c r="I745" s="24" t="n">
        <f aca="false">FilterPrice!AI$8</f>
        <v>58.5</v>
      </c>
      <c r="J745" s="24" t="n">
        <f aca="false">FilterPrice!AI$9</f>
        <v>76</v>
      </c>
      <c r="K745" s="24" t="n">
        <f aca="false">AVERAGE(FilterPrice!AI$10:AI$11)</f>
        <v>100.5</v>
      </c>
      <c r="L745" s="24" t="n">
        <f aca="false">FilterPrice!AI$12</f>
        <v>57</v>
      </c>
      <c r="M745" s="24" t="n">
        <f aca="false">AVERAGE(FilterPrice!AI$13:AI$15)</f>
        <v>55.75</v>
      </c>
      <c r="N745" s="24" t="n">
        <f aca="false">AVERAGE(FilterPrice!AI$4:AI$15)</f>
        <v>66.175</v>
      </c>
      <c r="O745" s="24" t="n">
        <f aca="false">AVERAGE(FilterPrice!AI$16:AI$27)</f>
        <v>58.2708333333333</v>
      </c>
      <c r="P745" s="62" t="n">
        <f aca="false">AVERAGE(FilterPrice!AI$28:AI$40)</f>
        <v>49.2141025641026</v>
      </c>
    </row>
    <row r="746" customFormat="false" ht="12.75" hidden="false" customHeight="false" outlineLevel="0" collapsed="false">
      <c r="C746" s="13" t="n">
        <f aca="false">C745+1</f>
        <v>745</v>
      </c>
      <c r="D746" s="109" t="s">
        <v>23794</v>
      </c>
      <c r="E746" s="111" t="str">
        <f aca="false">FilterPrice!AJ$4</f>
        <v/>
      </c>
      <c r="F746" s="24" t="str">
        <f aca="false">FilterPrice!AJ$5</f>
        <v/>
      </c>
      <c r="G746" s="24" t="n">
        <f aca="false">FilterPrice!AJ$6</f>
        <v>35.5</v>
      </c>
      <c r="H746" s="24" t="n">
        <f aca="false">FilterPrice!AJ$7</f>
        <v>35.5</v>
      </c>
      <c r="I746" s="24" t="n">
        <f aca="false">FilterPrice!AJ$8</f>
        <v>45</v>
      </c>
      <c r="J746" s="24" t="n">
        <f aca="false">FilterPrice!AJ$9</f>
        <v>56.25</v>
      </c>
      <c r="K746" s="24" t="n">
        <f aca="false">AVERAGE(FilterPrice!AJ$10:AJ$11)</f>
        <v>71</v>
      </c>
      <c r="L746" s="24" t="n">
        <f aca="false">FilterPrice!AJ$12</f>
        <v>44.5</v>
      </c>
      <c r="M746" s="24" t="n">
        <f aca="false">AVERAGE(FilterPrice!AJ$13:AJ$15)</f>
        <v>42.25</v>
      </c>
      <c r="N746" s="24" t="n">
        <f aca="false">AVERAGE(FilterPrice!AJ$4:AJ$15)</f>
        <v>48.55</v>
      </c>
      <c r="O746" s="24" t="n">
        <f aca="false">AVERAGE(FilterPrice!AJ$16:AJ$27)</f>
        <v>45</v>
      </c>
      <c r="P746" s="62" t="n">
        <f aca="false">AVERAGE(FilterPrice!AJ$28:AJ$40)</f>
        <v>41.199358974359</v>
      </c>
    </row>
    <row r="747" customFormat="false" ht="12.75" hidden="false" customHeight="false" outlineLevel="0" collapsed="false">
      <c r="C747" s="13" t="n">
        <f aca="false">C746+1</f>
        <v>746</v>
      </c>
      <c r="D747" s="109" t="s">
        <v>23795</v>
      </c>
      <c r="E747" s="111" t="str">
        <f aca="false">FilterPrice!AK$4</f>
        <v/>
      </c>
      <c r="F747" s="24" t="str">
        <f aca="false">FilterPrice!AK$5</f>
        <v/>
      </c>
      <c r="G747" s="24" t="n">
        <f aca="false">FilterPrice!AK$6</f>
        <v>33</v>
      </c>
      <c r="H747" s="24" t="n">
        <f aca="false">FilterPrice!AK$7</f>
        <v>33</v>
      </c>
      <c r="I747" s="24" t="n">
        <f aca="false">FilterPrice!AK$8</f>
        <v>48.25</v>
      </c>
      <c r="J747" s="24" t="n">
        <f aca="false">FilterPrice!AK$9</f>
        <v>74</v>
      </c>
      <c r="K747" s="24" t="n">
        <f aca="false">AVERAGE(FilterPrice!AK$10:AK$11)</f>
        <v>114</v>
      </c>
      <c r="L747" s="24" t="n">
        <f aca="false">FilterPrice!AK$12</f>
        <v>46</v>
      </c>
      <c r="M747" s="24" t="n">
        <f aca="false">AVERAGE(FilterPrice!AK$13:AK$15)</f>
        <v>42</v>
      </c>
      <c r="N747" s="24" t="n">
        <f aca="false">AVERAGE(FilterPrice!AK$4:AK$15)</f>
        <v>58.825</v>
      </c>
      <c r="O747" s="24" t="n">
        <f aca="false">AVERAGE(FilterPrice!AK$16:AK$27)</f>
        <v>50.7291666666667</v>
      </c>
      <c r="P747" s="62" t="n">
        <f aca="false">AVERAGE(FilterPrice!AK$28:AK$40)</f>
        <v>43.2708333333333</v>
      </c>
    </row>
    <row r="748" customFormat="false" ht="12.75" hidden="false" customHeight="false" outlineLevel="0" collapsed="false">
      <c r="C748" s="13" t="n">
        <f aca="false">C747+1</f>
        <v>747</v>
      </c>
      <c r="D748" s="109" t="s">
        <v>23796</v>
      </c>
      <c r="E748" s="111" t="str">
        <f aca="false">FilterPrice!AL$4</f>
        <v/>
      </c>
      <c r="F748" s="24" t="str">
        <f aca="false">FilterPrice!AL$5</f>
        <v/>
      </c>
      <c r="G748" s="24" t="n">
        <f aca="false">FilterPrice!AL$6</f>
        <v>55</v>
      </c>
      <c r="H748" s="24" t="n">
        <f aca="false">FilterPrice!AL$7</f>
        <v>55</v>
      </c>
      <c r="I748" s="24" t="n">
        <f aca="false">FilterPrice!AL$8</f>
        <v>67.25</v>
      </c>
      <c r="J748" s="24" t="n">
        <f aca="false">FilterPrice!AL$9</f>
        <v>86.5</v>
      </c>
      <c r="K748" s="24" t="n">
        <f aca="false">AVERAGE(FilterPrice!AL$10:AL$11)</f>
        <v>127.75</v>
      </c>
      <c r="L748" s="24" t="n">
        <f aca="false">FilterPrice!AL$12</f>
        <v>64.75</v>
      </c>
      <c r="M748" s="24" t="n">
        <f aca="false">AVERAGE(FilterPrice!AL$13:AL$15)</f>
        <v>59.5</v>
      </c>
      <c r="N748" s="24" t="n">
        <f aca="false">AVERAGE(FilterPrice!AL$4:AL$15)</f>
        <v>76.25</v>
      </c>
      <c r="O748" s="24" t="n">
        <f aca="false">AVERAGE(FilterPrice!AL$16:AL$27)</f>
        <v>68.375</v>
      </c>
      <c r="P748" s="62" t="n">
        <f aca="false">AVERAGE(FilterPrice!AL$28:AL$40)</f>
        <v>62.2366025641026</v>
      </c>
    </row>
    <row r="749" customFormat="false" ht="12.75" hidden="false" customHeight="false" outlineLevel="0" collapsed="false">
      <c r="C749" s="13" t="n">
        <f aca="false">C748+1</f>
        <v>748</v>
      </c>
      <c r="D749" s="109" t="s">
        <v>23797</v>
      </c>
      <c r="E749" s="111" t="str">
        <f aca="false">FilterPrice!AM$4</f>
        <v/>
      </c>
      <c r="F749" s="24" t="str">
        <f aca="false">FilterPrice!AM$5</f>
        <v/>
      </c>
      <c r="G749" s="24" t="n">
        <f aca="false">FilterPrice!AM$6</f>
        <v>20</v>
      </c>
      <c r="H749" s="24" t="n">
        <f aca="false">FilterPrice!AM$7</f>
        <v>20</v>
      </c>
      <c r="I749" s="24" t="n">
        <f aca="false">FilterPrice!AM$8</f>
        <v>52</v>
      </c>
      <c r="J749" s="24" t="n">
        <f aca="false">FilterPrice!AM$9</f>
        <v>80</v>
      </c>
      <c r="K749" s="24" t="n">
        <f aca="false">AVERAGE(FilterPrice!AM$10:AM$11)</f>
        <v>120</v>
      </c>
      <c r="L749" s="24" t="n">
        <f aca="false">FilterPrice!AM$12</f>
        <v>46.25</v>
      </c>
      <c r="M749" s="24" t="n">
        <f aca="false">AVERAGE(FilterPrice!AM$13:AM$15)</f>
        <v>42.25</v>
      </c>
      <c r="N749" s="24" t="n">
        <f aca="false">AVERAGE(FilterPrice!AM$4:AM$15)</f>
        <v>58.5</v>
      </c>
      <c r="O749" s="24" t="n">
        <f aca="false">AVERAGE(FilterPrice!AM$16:AM$27)</f>
        <v>50.9587500890096</v>
      </c>
      <c r="P749" s="62" t="n">
        <f aca="false">AVERAGE(FilterPrice!AM$28:AM$40)</f>
        <v>44.3020469714434</v>
      </c>
    </row>
    <row r="750" customFormat="false" ht="12.75" hidden="false" customHeight="false" outlineLevel="0" collapsed="false">
      <c r="C750" s="13" t="n">
        <f aca="false">C749+1</f>
        <v>749</v>
      </c>
      <c r="D750" s="109" t="s">
        <v>23798</v>
      </c>
      <c r="E750" s="111" t="str">
        <f aca="false">FilterPrice!AN$4</f>
        <v/>
      </c>
      <c r="F750" s="24" t="str">
        <f aca="false">FilterPrice!AN$5</f>
        <v/>
      </c>
      <c r="G750" s="24" t="n">
        <f aca="false">FilterPrice!AN$6</f>
        <v>28</v>
      </c>
      <c r="H750" s="24" t="n">
        <f aca="false">FilterPrice!AN$7</f>
        <v>28</v>
      </c>
      <c r="I750" s="24" t="n">
        <f aca="false">FilterPrice!AN$8</f>
        <v>46.75</v>
      </c>
      <c r="J750" s="24" t="n">
        <f aca="false">FilterPrice!AN$9</f>
        <v>73.9999923706055</v>
      </c>
      <c r="K750" s="24" t="n">
        <f aca="false">AVERAGE(FilterPrice!AN$10:AN$11)</f>
        <v>117.25</v>
      </c>
      <c r="L750" s="24" t="n">
        <f aca="false">FilterPrice!AN$12</f>
        <v>43.2500038146973</v>
      </c>
      <c r="M750" s="24" t="n">
        <f aca="false">AVERAGE(FilterPrice!AN$13:AN$15)</f>
        <v>41.5</v>
      </c>
      <c r="N750" s="24" t="n">
        <f aca="false">AVERAGE(FilterPrice!AN$4:AN$15)</f>
        <v>57.8999996185303</v>
      </c>
      <c r="O750" s="24" t="n">
        <f aca="false">AVERAGE(FilterPrice!AN$16:AN$27)</f>
        <v>48.5617799758911</v>
      </c>
      <c r="P750" s="62" t="n">
        <f aca="false">AVERAGE(FilterPrice!AN$28:AN$40)</f>
        <v>43.6687636986757</v>
      </c>
    </row>
    <row r="751" customFormat="false" ht="12.75" hidden="false" customHeight="false" outlineLevel="0" collapsed="false">
      <c r="C751" s="13" t="n">
        <f aca="false">C750+1</f>
        <v>750</v>
      </c>
      <c r="D751" s="109" t="s">
        <v>23799</v>
      </c>
      <c r="E751" s="111" t="str">
        <f aca="false">FilterPrice!AO$4</f>
        <v/>
      </c>
      <c r="F751" s="24" t="str">
        <f aca="false">FilterPrice!AO$5</f>
        <v/>
      </c>
      <c r="G751" s="24" t="n">
        <f aca="false">FilterPrice!AO$6</f>
        <v>37.9969177246094</v>
      </c>
      <c r="H751" s="24" t="n">
        <f aca="false">FilterPrice!AO$7</f>
        <v>37.9969177246094</v>
      </c>
      <c r="I751" s="24" t="n">
        <f aca="false">FilterPrice!AO$8</f>
        <v>43.75</v>
      </c>
      <c r="J751" s="24" t="n">
        <f aca="false">FilterPrice!AO$9</f>
        <v>65.9999923706055</v>
      </c>
      <c r="K751" s="24" t="n">
        <f aca="false">AVERAGE(FilterPrice!AO$10:AO$11)</f>
        <v>101.25</v>
      </c>
      <c r="L751" s="24" t="n">
        <f aca="false">FilterPrice!AO$12</f>
        <v>41.7499961853027</v>
      </c>
      <c r="M751" s="24" t="n">
        <f aca="false">AVERAGE(FilterPrice!AO$13:AO$15)</f>
        <v>39.2730712890625</v>
      </c>
      <c r="N751" s="24" t="n">
        <f aca="false">AVERAGE(FilterPrice!AO$4:AO$15)</f>
        <v>54.7813037872314</v>
      </c>
      <c r="O751" s="24" t="n">
        <f aca="false">AVERAGE(FilterPrice!AO$16:AO$27)</f>
        <v>47.6955715815226</v>
      </c>
      <c r="P751" s="62" t="n">
        <f aca="false">AVERAGE(FilterPrice!AO$28:AO$40)</f>
        <v>45.4661644666623</v>
      </c>
    </row>
    <row r="752" customFormat="false" ht="12.75" hidden="false" customHeight="false" outlineLevel="0" collapsed="false">
      <c r="C752" s="13" t="n">
        <f aca="false">C751+1</f>
        <v>751</v>
      </c>
      <c r="D752" s="109" t="s">
        <v>23800</v>
      </c>
      <c r="E752" s="111" t="str">
        <f aca="false">FilterPrice!AP$4</f>
        <v/>
      </c>
      <c r="F752" s="24" t="str">
        <f aca="false">FilterPrice!AP$5</f>
        <v/>
      </c>
      <c r="G752" s="24" t="n">
        <f aca="false">FilterPrice!AP$6</f>
        <v>38</v>
      </c>
      <c r="H752" s="24" t="n">
        <f aca="false">FilterPrice!AP$7</f>
        <v>38</v>
      </c>
      <c r="I752" s="24" t="n">
        <f aca="false">FilterPrice!AP$8</f>
        <v>49.25</v>
      </c>
      <c r="J752" s="24" t="n">
        <f aca="false">FilterPrice!AP$9</f>
        <v>75.2499923706055</v>
      </c>
      <c r="K752" s="24" t="n">
        <f aca="false">AVERAGE(FilterPrice!AP$10:AP$11)</f>
        <v>117.75</v>
      </c>
      <c r="L752" s="24" t="n">
        <f aca="false">FilterPrice!AP$12</f>
        <v>51.7500038146973</v>
      </c>
      <c r="M752" s="24" t="n">
        <f aca="false">AVERAGE(FilterPrice!AP$13:AP$15)</f>
        <v>44.5</v>
      </c>
      <c r="N752" s="24" t="n">
        <f aca="false">AVERAGE(FilterPrice!AP$4:AP$15)</f>
        <v>62.1249996185303</v>
      </c>
      <c r="O752" s="24" t="n">
        <f aca="false">AVERAGE(FilterPrice!AP$16:AP$27)</f>
        <v>49.6034466425578</v>
      </c>
      <c r="P752" s="62" t="n">
        <f aca="false">AVERAGE(FilterPrice!AP$28:AP$40)</f>
        <v>44.5997733580761</v>
      </c>
    </row>
    <row r="753" customFormat="false" ht="12.75" hidden="false" customHeight="false" outlineLevel="0" collapsed="false">
      <c r="C753" s="13" t="n">
        <f aca="false">C752+1</f>
        <v>752</v>
      </c>
      <c r="D753" s="112" t="s">
        <v>23801</v>
      </c>
      <c r="E753" s="111" t="str">
        <f aca="false">FilterPrice!AQ$4</f>
        <v/>
      </c>
      <c r="F753" s="24" t="str">
        <f aca="false">FilterPrice!AQ$5</f>
        <v/>
      </c>
      <c r="G753" s="24" t="n">
        <f aca="false">FilterPrice!AQ$6</f>
        <v>30</v>
      </c>
      <c r="H753" s="24" t="n">
        <f aca="false">FilterPrice!AQ$7</f>
        <v>30</v>
      </c>
      <c r="I753" s="24" t="n">
        <f aca="false">FilterPrice!AQ$8</f>
        <v>43.75</v>
      </c>
      <c r="J753" s="24" t="n">
        <f aca="false">FilterPrice!AQ$9</f>
        <v>70.4999923706055</v>
      </c>
      <c r="K753" s="24" t="n">
        <f aca="false">AVERAGE(FilterPrice!AQ$10:AQ$11)</f>
        <v>112.75</v>
      </c>
      <c r="L753" s="24" t="n">
        <f aca="false">FilterPrice!AQ$12</f>
        <v>40.9999961853027</v>
      </c>
      <c r="M753" s="24" t="n">
        <f aca="false">AVERAGE(FilterPrice!AQ$13:AQ$15)</f>
        <v>40.5233319600423</v>
      </c>
      <c r="N753" s="24" t="n">
        <f aca="false">AVERAGE(FilterPrice!AQ$4:AQ$15)</f>
        <v>56.2319984436035</v>
      </c>
      <c r="O753" s="24" t="n">
        <f aca="false">AVERAGE(FilterPrice!AQ$16:AQ$27)</f>
        <v>47.1391124725342</v>
      </c>
      <c r="P753" s="62" t="n">
        <f aca="false">AVERAGE(FilterPrice!AQ$28:AQ$40)</f>
        <v>41.8342377677331</v>
      </c>
    </row>
    <row r="754" customFormat="false" ht="12.75" hidden="false" customHeight="false" outlineLevel="0" collapsed="false">
      <c r="C754" s="13" t="n">
        <f aca="false">C753+1</f>
        <v>753</v>
      </c>
      <c r="D754" s="109" t="s">
        <v>23802</v>
      </c>
      <c r="E754" s="111" t="str">
        <f aca="false">FilterPrice!AR$4</f>
        <v/>
      </c>
      <c r="F754" s="24" t="str">
        <f aca="false">FilterPrice!AR$5</f>
        <v/>
      </c>
      <c r="G754" s="24" t="n">
        <f aca="false">FilterPrice!AR$6</f>
        <v>38.5</v>
      </c>
      <c r="H754" s="24" t="n">
        <f aca="false">FilterPrice!AR$7</f>
        <v>38.5</v>
      </c>
      <c r="I754" s="24" t="n">
        <f aca="false">FilterPrice!AR$8</f>
        <v>55.75</v>
      </c>
      <c r="J754" s="24" t="n">
        <f aca="false">FilterPrice!AR$9</f>
        <v>82.5</v>
      </c>
      <c r="K754" s="24" t="n">
        <f aca="false">AVERAGE(FilterPrice!AR$10:AR$11)</f>
        <v>122.75</v>
      </c>
      <c r="L754" s="24" t="n">
        <f aca="false">FilterPrice!AR$12</f>
        <v>49.75</v>
      </c>
      <c r="M754" s="24" t="n">
        <f aca="false">AVERAGE(FilterPrice!AR$13:AR$15)</f>
        <v>45.75</v>
      </c>
      <c r="N754" s="24" t="n">
        <f aca="false">AVERAGE(FilterPrice!AR$4:AR$15)</f>
        <v>64.775</v>
      </c>
      <c r="O754" s="24" t="n">
        <f aca="false">AVERAGE(FilterPrice!AR$16:AR$27)</f>
        <v>52.0200001398722</v>
      </c>
      <c r="P754" s="62" t="n">
        <f aca="false">AVERAGE(FilterPrice!AR$28:AR$40)</f>
        <v>45.361758525555</v>
      </c>
    </row>
    <row r="755" customFormat="false" ht="12.75" hidden="false" customHeight="false" outlineLevel="0" collapsed="false">
      <c r="C755" s="13" t="n">
        <f aca="false">C754+1</f>
        <v>754</v>
      </c>
      <c r="D755" s="104" t="s">
        <v>23803</v>
      </c>
      <c r="E755" s="113" t="str">
        <f aca="false">FilterPrice!AS$4</f>
        <v/>
      </c>
      <c r="F755" s="65" t="str">
        <f aca="false">FilterPrice!AS$5</f>
        <v/>
      </c>
      <c r="G755" s="65" t="n">
        <f aca="false">FilterPrice!AS$6</f>
        <v>43.9999885559082</v>
      </c>
      <c r="H755" s="65" t="n">
        <f aca="false">FilterPrice!AS$7</f>
        <v>43.9999885559082</v>
      </c>
      <c r="I755" s="65" t="n">
        <f aca="false">FilterPrice!AS$8</f>
        <v>58.75</v>
      </c>
      <c r="J755" s="65" t="n">
        <f aca="false">FilterPrice!AS$9</f>
        <v>69</v>
      </c>
      <c r="K755" s="65" t="n">
        <f aca="false">AVERAGE(FilterPrice!AS$10:AS$11)</f>
        <v>93</v>
      </c>
      <c r="L755" s="65" t="n">
        <f aca="false">FilterPrice!AS$12</f>
        <v>55.5000038146973</v>
      </c>
      <c r="M755" s="65" t="n">
        <f aca="false">AVERAGE(FilterPrice!AS$13:AS$15)</f>
        <v>46.4833234151204</v>
      </c>
      <c r="N755" s="65" t="n">
        <f aca="false">AVERAGE(FilterPrice!AS$4:AS$15)</f>
        <v>59.6699951171875</v>
      </c>
      <c r="O755" s="65" t="n">
        <f aca="false">AVERAGE(FilterPrice!AS$16:AS$27)</f>
        <v>47.0866638819377</v>
      </c>
      <c r="P755" s="66" t="n">
        <f aca="false">AVERAGE(FilterPrice!AS$28:AS$40)</f>
        <v>44.4235231106098</v>
      </c>
    </row>
    <row r="756" customFormat="false" ht="12.75" hidden="false" customHeight="false" outlineLevel="0" collapsed="false">
      <c r="A756" s="13" t="n">
        <f aca="false">A743+1</f>
        <v>59</v>
      </c>
      <c r="B756" s="104" t="n">
        <f aca="false">FilterPrice!$A$1</f>
        <v>36981</v>
      </c>
      <c r="C756" s="13" t="n">
        <f aca="false">C755+1</f>
        <v>755</v>
      </c>
      <c r="D756" s="109" t="s">
        <v>23791</v>
      </c>
      <c r="E756" s="110" t="str">
        <f aca="false">FilterPrice!AG$4</f>
        <v/>
      </c>
      <c r="F756" s="59" t="str">
        <f aca="false">FilterPrice!AG$5</f>
        <v/>
      </c>
      <c r="G756" s="59" t="n">
        <f aca="false">FilterPrice!AG$6</f>
        <v>46</v>
      </c>
      <c r="H756" s="59" t="n">
        <f aca="false">FilterPrice!AG$7</f>
        <v>46</v>
      </c>
      <c r="I756" s="59" t="n">
        <f aca="false">FilterPrice!AG$8</f>
        <v>60.25</v>
      </c>
      <c r="J756" s="59" t="n">
        <f aca="false">FilterPrice!AG$9</f>
        <v>76.75</v>
      </c>
      <c r="K756" s="59" t="n">
        <f aca="false">AVERAGE(FilterPrice!AG$10:AG$11)</f>
        <v>112</v>
      </c>
      <c r="L756" s="59" t="n">
        <f aca="false">FilterPrice!AG$12</f>
        <v>59</v>
      </c>
      <c r="M756" s="59" t="n">
        <f aca="false">AVERAGE(FilterPrice!AG$13:AG$15)</f>
        <v>54.5</v>
      </c>
      <c r="N756" s="59" t="n">
        <f aca="false">AVERAGE(FilterPrice!AG$4:AG$15)</f>
        <v>67.55</v>
      </c>
      <c r="O756" s="59" t="n">
        <f aca="false">AVERAGE(FilterPrice!AG$16:AG$27)</f>
        <v>59.9375</v>
      </c>
      <c r="P756" s="60" t="n">
        <f aca="false">AVERAGE(FilterPrice!AG$28:AG$40)</f>
        <v>53.0955128205128</v>
      </c>
    </row>
    <row r="757" customFormat="false" ht="12.75" hidden="false" customHeight="false" outlineLevel="0" collapsed="false">
      <c r="C757" s="13" t="n">
        <f aca="false">C756+1</f>
        <v>756</v>
      </c>
      <c r="D757" s="109" t="s">
        <v>23792</v>
      </c>
      <c r="E757" s="111" t="str">
        <f aca="false">FilterPrice!AH$4</f>
        <v/>
      </c>
      <c r="F757" s="24" t="str">
        <f aca="false">FilterPrice!AH$5</f>
        <v/>
      </c>
      <c r="G757" s="24" t="n">
        <f aca="false">FilterPrice!AH$6</f>
        <v>33</v>
      </c>
      <c r="H757" s="24" t="n">
        <f aca="false">FilterPrice!AH$7</f>
        <v>33</v>
      </c>
      <c r="I757" s="24" t="n">
        <f aca="false">FilterPrice!AH$8</f>
        <v>48.25</v>
      </c>
      <c r="J757" s="24" t="n">
        <f aca="false">FilterPrice!AH$9</f>
        <v>74</v>
      </c>
      <c r="K757" s="24" t="n">
        <f aca="false">AVERAGE(FilterPrice!AH$10:AH$11)</f>
        <v>113.75</v>
      </c>
      <c r="L757" s="24" t="n">
        <f aca="false">FilterPrice!AH$12</f>
        <v>44</v>
      </c>
      <c r="M757" s="24" t="n">
        <f aca="false">AVERAGE(FilterPrice!AH$13:AH$15)</f>
        <v>40.9166666666667</v>
      </c>
      <c r="N757" s="24" t="n">
        <f aca="false">AVERAGE(FilterPrice!AH$4:AH$15)</f>
        <v>58.25</v>
      </c>
      <c r="O757" s="24" t="n">
        <f aca="false">AVERAGE(FilterPrice!AH$16:AH$27)</f>
        <v>50.25</v>
      </c>
      <c r="P757" s="62" t="n">
        <f aca="false">AVERAGE(FilterPrice!AH$28:AH$40)</f>
        <v>45.5446793116056</v>
      </c>
    </row>
    <row r="758" customFormat="false" ht="12.75" hidden="false" customHeight="false" outlineLevel="0" collapsed="false">
      <c r="C758" s="13" t="n">
        <f aca="false">C757+1</f>
        <v>757</v>
      </c>
      <c r="D758" s="109" t="s">
        <v>23793</v>
      </c>
      <c r="E758" s="111" t="str">
        <f aca="false">FilterPrice!AI$4</f>
        <v/>
      </c>
      <c r="F758" s="24" t="str">
        <f aca="false">FilterPrice!AI$5</f>
        <v/>
      </c>
      <c r="G758" s="24" t="n">
        <f aca="false">FilterPrice!AI$6</f>
        <v>51</v>
      </c>
      <c r="H758" s="24" t="n">
        <f aca="false">FilterPrice!AI$7</f>
        <v>51</v>
      </c>
      <c r="I758" s="24" t="n">
        <f aca="false">FilterPrice!AI$8</f>
        <v>58.5</v>
      </c>
      <c r="J758" s="24" t="n">
        <f aca="false">FilterPrice!AI$9</f>
        <v>76</v>
      </c>
      <c r="K758" s="24" t="n">
        <f aca="false">AVERAGE(FilterPrice!AI$10:AI$11)</f>
        <v>100.5</v>
      </c>
      <c r="L758" s="24" t="n">
        <f aca="false">FilterPrice!AI$12</f>
        <v>57</v>
      </c>
      <c r="M758" s="24" t="n">
        <f aca="false">AVERAGE(FilterPrice!AI$13:AI$15)</f>
        <v>55.75</v>
      </c>
      <c r="N758" s="24" t="n">
        <f aca="false">AVERAGE(FilterPrice!AI$4:AI$15)</f>
        <v>66.175</v>
      </c>
      <c r="O758" s="24" t="n">
        <f aca="false">AVERAGE(FilterPrice!AI$16:AI$27)</f>
        <v>58.2708333333333</v>
      </c>
      <c r="P758" s="62" t="n">
        <f aca="false">AVERAGE(FilterPrice!AI$28:AI$40)</f>
        <v>49.2141025641026</v>
      </c>
    </row>
    <row r="759" customFormat="false" ht="12.75" hidden="false" customHeight="false" outlineLevel="0" collapsed="false">
      <c r="C759" s="13" t="n">
        <f aca="false">C758+1</f>
        <v>758</v>
      </c>
      <c r="D759" s="109" t="s">
        <v>23794</v>
      </c>
      <c r="E759" s="111" t="str">
        <f aca="false">FilterPrice!AJ$4</f>
        <v/>
      </c>
      <c r="F759" s="24" t="str">
        <f aca="false">FilterPrice!AJ$5</f>
        <v/>
      </c>
      <c r="G759" s="24" t="n">
        <f aca="false">FilterPrice!AJ$6</f>
        <v>35.5</v>
      </c>
      <c r="H759" s="24" t="n">
        <f aca="false">FilterPrice!AJ$7</f>
        <v>35.5</v>
      </c>
      <c r="I759" s="24" t="n">
        <f aca="false">FilterPrice!AJ$8</f>
        <v>45</v>
      </c>
      <c r="J759" s="24" t="n">
        <f aca="false">FilterPrice!AJ$9</f>
        <v>56.25</v>
      </c>
      <c r="K759" s="24" t="n">
        <f aca="false">AVERAGE(FilterPrice!AJ$10:AJ$11)</f>
        <v>71</v>
      </c>
      <c r="L759" s="24" t="n">
        <f aca="false">FilterPrice!AJ$12</f>
        <v>44.5</v>
      </c>
      <c r="M759" s="24" t="n">
        <f aca="false">AVERAGE(FilterPrice!AJ$13:AJ$15)</f>
        <v>42.25</v>
      </c>
      <c r="N759" s="24" t="n">
        <f aca="false">AVERAGE(FilterPrice!AJ$4:AJ$15)</f>
        <v>48.55</v>
      </c>
      <c r="O759" s="24" t="n">
        <f aca="false">AVERAGE(FilterPrice!AJ$16:AJ$27)</f>
        <v>45</v>
      </c>
      <c r="P759" s="62" t="n">
        <f aca="false">AVERAGE(FilterPrice!AJ$28:AJ$40)</f>
        <v>41.199358974359</v>
      </c>
    </row>
    <row r="760" customFormat="false" ht="12.75" hidden="false" customHeight="false" outlineLevel="0" collapsed="false">
      <c r="C760" s="13" t="n">
        <f aca="false">C759+1</f>
        <v>759</v>
      </c>
      <c r="D760" s="109" t="s">
        <v>23795</v>
      </c>
      <c r="E760" s="111" t="str">
        <f aca="false">FilterPrice!AK$4</f>
        <v/>
      </c>
      <c r="F760" s="24" t="str">
        <f aca="false">FilterPrice!AK$5</f>
        <v/>
      </c>
      <c r="G760" s="24" t="n">
        <f aca="false">FilterPrice!AK$6</f>
        <v>33</v>
      </c>
      <c r="H760" s="24" t="n">
        <f aca="false">FilterPrice!AK$7</f>
        <v>33</v>
      </c>
      <c r="I760" s="24" t="n">
        <f aca="false">FilterPrice!AK$8</f>
        <v>48.25</v>
      </c>
      <c r="J760" s="24" t="n">
        <f aca="false">FilterPrice!AK$9</f>
        <v>74</v>
      </c>
      <c r="K760" s="24" t="n">
        <f aca="false">AVERAGE(FilterPrice!AK$10:AK$11)</f>
        <v>114</v>
      </c>
      <c r="L760" s="24" t="n">
        <f aca="false">FilterPrice!AK$12</f>
        <v>46</v>
      </c>
      <c r="M760" s="24" t="n">
        <f aca="false">AVERAGE(FilterPrice!AK$13:AK$15)</f>
        <v>42</v>
      </c>
      <c r="N760" s="24" t="n">
        <f aca="false">AVERAGE(FilterPrice!AK$4:AK$15)</f>
        <v>58.825</v>
      </c>
      <c r="O760" s="24" t="n">
        <f aca="false">AVERAGE(FilterPrice!AK$16:AK$27)</f>
        <v>50.7291666666667</v>
      </c>
      <c r="P760" s="62" t="n">
        <f aca="false">AVERAGE(FilterPrice!AK$28:AK$40)</f>
        <v>43.2708333333333</v>
      </c>
    </row>
    <row r="761" customFormat="false" ht="12.75" hidden="false" customHeight="false" outlineLevel="0" collapsed="false">
      <c r="C761" s="13" t="n">
        <f aca="false">C760+1</f>
        <v>760</v>
      </c>
      <c r="D761" s="109" t="s">
        <v>23796</v>
      </c>
      <c r="E761" s="111" t="str">
        <f aca="false">FilterPrice!AL$4</f>
        <v/>
      </c>
      <c r="F761" s="24" t="str">
        <f aca="false">FilterPrice!AL$5</f>
        <v/>
      </c>
      <c r="G761" s="24" t="n">
        <f aca="false">FilterPrice!AL$6</f>
        <v>55</v>
      </c>
      <c r="H761" s="24" t="n">
        <f aca="false">FilterPrice!AL$7</f>
        <v>55</v>
      </c>
      <c r="I761" s="24" t="n">
        <f aca="false">FilterPrice!AL$8</f>
        <v>67.25</v>
      </c>
      <c r="J761" s="24" t="n">
        <f aca="false">FilterPrice!AL$9</f>
        <v>86.5</v>
      </c>
      <c r="K761" s="24" t="n">
        <f aca="false">AVERAGE(FilterPrice!AL$10:AL$11)</f>
        <v>127.75</v>
      </c>
      <c r="L761" s="24" t="n">
        <f aca="false">FilterPrice!AL$12</f>
        <v>64.75</v>
      </c>
      <c r="M761" s="24" t="n">
        <f aca="false">AVERAGE(FilterPrice!AL$13:AL$15)</f>
        <v>59.5</v>
      </c>
      <c r="N761" s="24" t="n">
        <f aca="false">AVERAGE(FilterPrice!AL$4:AL$15)</f>
        <v>76.25</v>
      </c>
      <c r="O761" s="24" t="n">
        <f aca="false">AVERAGE(FilterPrice!AL$16:AL$27)</f>
        <v>68.375</v>
      </c>
      <c r="P761" s="62" t="n">
        <f aca="false">AVERAGE(FilterPrice!AL$28:AL$40)</f>
        <v>62.2366025641026</v>
      </c>
    </row>
    <row r="762" customFormat="false" ht="12.75" hidden="false" customHeight="false" outlineLevel="0" collapsed="false">
      <c r="C762" s="13" t="n">
        <f aca="false">C761+1</f>
        <v>761</v>
      </c>
      <c r="D762" s="109" t="s">
        <v>23797</v>
      </c>
      <c r="E762" s="111" t="str">
        <f aca="false">FilterPrice!AM$4</f>
        <v/>
      </c>
      <c r="F762" s="24" t="str">
        <f aca="false">FilterPrice!AM$5</f>
        <v/>
      </c>
      <c r="G762" s="24" t="n">
        <f aca="false">FilterPrice!AM$6</f>
        <v>20</v>
      </c>
      <c r="H762" s="24" t="n">
        <f aca="false">FilterPrice!AM$7</f>
        <v>20</v>
      </c>
      <c r="I762" s="24" t="n">
        <f aca="false">FilterPrice!AM$8</f>
        <v>52</v>
      </c>
      <c r="J762" s="24" t="n">
        <f aca="false">FilterPrice!AM$9</f>
        <v>80</v>
      </c>
      <c r="K762" s="24" t="n">
        <f aca="false">AVERAGE(FilterPrice!AM$10:AM$11)</f>
        <v>120</v>
      </c>
      <c r="L762" s="24" t="n">
        <f aca="false">FilterPrice!AM$12</f>
        <v>46.25</v>
      </c>
      <c r="M762" s="24" t="n">
        <f aca="false">AVERAGE(FilterPrice!AM$13:AM$15)</f>
        <v>42.25</v>
      </c>
      <c r="N762" s="24" t="n">
        <f aca="false">AVERAGE(FilterPrice!AM$4:AM$15)</f>
        <v>58.5</v>
      </c>
      <c r="O762" s="24" t="n">
        <f aca="false">AVERAGE(FilterPrice!AM$16:AM$27)</f>
        <v>50.9587500890096</v>
      </c>
      <c r="P762" s="62" t="n">
        <f aca="false">AVERAGE(FilterPrice!AM$28:AM$40)</f>
        <v>44.3020469714434</v>
      </c>
    </row>
    <row r="763" customFormat="false" ht="12.75" hidden="false" customHeight="false" outlineLevel="0" collapsed="false">
      <c r="C763" s="13" t="n">
        <f aca="false">C762+1</f>
        <v>762</v>
      </c>
      <c r="D763" s="109" t="s">
        <v>23798</v>
      </c>
      <c r="E763" s="111" t="str">
        <f aca="false">FilterPrice!AN$4</f>
        <v/>
      </c>
      <c r="F763" s="24" t="str">
        <f aca="false">FilterPrice!AN$5</f>
        <v/>
      </c>
      <c r="G763" s="24" t="n">
        <f aca="false">FilterPrice!AN$6</f>
        <v>28</v>
      </c>
      <c r="H763" s="24" t="n">
        <f aca="false">FilterPrice!AN$7</f>
        <v>28</v>
      </c>
      <c r="I763" s="24" t="n">
        <f aca="false">FilterPrice!AN$8</f>
        <v>46.75</v>
      </c>
      <c r="J763" s="24" t="n">
        <f aca="false">FilterPrice!AN$9</f>
        <v>73.9999923706055</v>
      </c>
      <c r="K763" s="24" t="n">
        <f aca="false">AVERAGE(FilterPrice!AN$10:AN$11)</f>
        <v>117.25</v>
      </c>
      <c r="L763" s="24" t="n">
        <f aca="false">FilterPrice!AN$12</f>
        <v>43.2500038146973</v>
      </c>
      <c r="M763" s="24" t="n">
        <f aca="false">AVERAGE(FilterPrice!AN$13:AN$15)</f>
        <v>41.5</v>
      </c>
      <c r="N763" s="24" t="n">
        <f aca="false">AVERAGE(FilterPrice!AN$4:AN$15)</f>
        <v>57.8999996185303</v>
      </c>
      <c r="O763" s="24" t="n">
        <f aca="false">AVERAGE(FilterPrice!AN$16:AN$27)</f>
        <v>48.5617799758911</v>
      </c>
      <c r="P763" s="62" t="n">
        <f aca="false">AVERAGE(FilterPrice!AN$28:AN$40)</f>
        <v>43.6687636986757</v>
      </c>
    </row>
    <row r="764" customFormat="false" ht="12.75" hidden="false" customHeight="false" outlineLevel="0" collapsed="false">
      <c r="C764" s="13" t="n">
        <f aca="false">C763+1</f>
        <v>763</v>
      </c>
      <c r="D764" s="109" t="s">
        <v>23799</v>
      </c>
      <c r="E764" s="111" t="str">
        <f aca="false">FilterPrice!AO$4</f>
        <v/>
      </c>
      <c r="F764" s="24" t="str">
        <f aca="false">FilterPrice!AO$5</f>
        <v/>
      </c>
      <c r="G764" s="24" t="n">
        <f aca="false">FilterPrice!AO$6</f>
        <v>37.9969177246094</v>
      </c>
      <c r="H764" s="24" t="n">
        <f aca="false">FilterPrice!AO$7</f>
        <v>37.9969177246094</v>
      </c>
      <c r="I764" s="24" t="n">
        <f aca="false">FilterPrice!AO$8</f>
        <v>43.75</v>
      </c>
      <c r="J764" s="24" t="n">
        <f aca="false">FilterPrice!AO$9</f>
        <v>65.9999923706055</v>
      </c>
      <c r="K764" s="24" t="n">
        <f aca="false">AVERAGE(FilterPrice!AO$10:AO$11)</f>
        <v>101.25</v>
      </c>
      <c r="L764" s="24" t="n">
        <f aca="false">FilterPrice!AO$12</f>
        <v>41.7499961853027</v>
      </c>
      <c r="M764" s="24" t="n">
        <f aca="false">AVERAGE(FilterPrice!AO$13:AO$15)</f>
        <v>39.2730712890625</v>
      </c>
      <c r="N764" s="24" t="n">
        <f aca="false">AVERAGE(FilterPrice!AO$4:AO$15)</f>
        <v>54.7813037872314</v>
      </c>
      <c r="O764" s="24" t="n">
        <f aca="false">AVERAGE(FilterPrice!AO$16:AO$27)</f>
        <v>47.6955715815226</v>
      </c>
      <c r="P764" s="62" t="n">
        <f aca="false">AVERAGE(FilterPrice!AO$28:AO$40)</f>
        <v>45.4661644666623</v>
      </c>
    </row>
    <row r="765" customFormat="false" ht="12.75" hidden="false" customHeight="false" outlineLevel="0" collapsed="false">
      <c r="C765" s="13" t="n">
        <f aca="false">C764+1</f>
        <v>764</v>
      </c>
      <c r="D765" s="109" t="s">
        <v>23800</v>
      </c>
      <c r="E765" s="111" t="str">
        <f aca="false">FilterPrice!AP$4</f>
        <v/>
      </c>
      <c r="F765" s="24" t="str">
        <f aca="false">FilterPrice!AP$5</f>
        <v/>
      </c>
      <c r="G765" s="24" t="n">
        <f aca="false">FilterPrice!AP$6</f>
        <v>38</v>
      </c>
      <c r="H765" s="24" t="n">
        <f aca="false">FilterPrice!AP$7</f>
        <v>38</v>
      </c>
      <c r="I765" s="24" t="n">
        <f aca="false">FilterPrice!AP$8</f>
        <v>49.25</v>
      </c>
      <c r="J765" s="24" t="n">
        <f aca="false">FilterPrice!AP$9</f>
        <v>75.2499923706055</v>
      </c>
      <c r="K765" s="24" t="n">
        <f aca="false">AVERAGE(FilterPrice!AP$10:AP$11)</f>
        <v>117.75</v>
      </c>
      <c r="L765" s="24" t="n">
        <f aca="false">FilterPrice!AP$12</f>
        <v>51.7500038146973</v>
      </c>
      <c r="M765" s="24" t="n">
        <f aca="false">AVERAGE(FilterPrice!AP$13:AP$15)</f>
        <v>44.5</v>
      </c>
      <c r="N765" s="24" t="n">
        <f aca="false">AVERAGE(FilterPrice!AP$4:AP$15)</f>
        <v>62.1249996185303</v>
      </c>
      <c r="O765" s="24" t="n">
        <f aca="false">AVERAGE(FilterPrice!AP$16:AP$27)</f>
        <v>49.6034466425578</v>
      </c>
      <c r="P765" s="62" t="n">
        <f aca="false">AVERAGE(FilterPrice!AP$28:AP$40)</f>
        <v>44.5997733580761</v>
      </c>
    </row>
    <row r="766" customFormat="false" ht="12.75" hidden="false" customHeight="false" outlineLevel="0" collapsed="false">
      <c r="C766" s="13" t="n">
        <f aca="false">C765+1</f>
        <v>765</v>
      </c>
      <c r="D766" s="112" t="s">
        <v>23801</v>
      </c>
      <c r="E766" s="111" t="str">
        <f aca="false">FilterPrice!AQ$4</f>
        <v/>
      </c>
      <c r="F766" s="24" t="str">
        <f aca="false">FilterPrice!AQ$5</f>
        <v/>
      </c>
      <c r="G766" s="24" t="n">
        <f aca="false">FilterPrice!AQ$6</f>
        <v>30</v>
      </c>
      <c r="H766" s="24" t="n">
        <f aca="false">FilterPrice!AQ$7</f>
        <v>30</v>
      </c>
      <c r="I766" s="24" t="n">
        <f aca="false">FilterPrice!AQ$8</f>
        <v>43.75</v>
      </c>
      <c r="J766" s="24" t="n">
        <f aca="false">FilterPrice!AQ$9</f>
        <v>70.4999923706055</v>
      </c>
      <c r="K766" s="24" t="n">
        <f aca="false">AVERAGE(FilterPrice!AQ$10:AQ$11)</f>
        <v>112.75</v>
      </c>
      <c r="L766" s="24" t="n">
        <f aca="false">FilterPrice!AQ$12</f>
        <v>40.9999961853027</v>
      </c>
      <c r="M766" s="24" t="n">
        <f aca="false">AVERAGE(FilterPrice!AQ$13:AQ$15)</f>
        <v>40.5233319600423</v>
      </c>
      <c r="N766" s="24" t="n">
        <f aca="false">AVERAGE(FilterPrice!AQ$4:AQ$15)</f>
        <v>56.2319984436035</v>
      </c>
      <c r="O766" s="24" t="n">
        <f aca="false">AVERAGE(FilterPrice!AQ$16:AQ$27)</f>
        <v>47.1391124725342</v>
      </c>
      <c r="P766" s="62" t="n">
        <f aca="false">AVERAGE(FilterPrice!AQ$28:AQ$40)</f>
        <v>41.8342377677331</v>
      </c>
    </row>
    <row r="767" customFormat="false" ht="12.75" hidden="false" customHeight="false" outlineLevel="0" collapsed="false">
      <c r="C767" s="13" t="n">
        <f aca="false">C766+1</f>
        <v>766</v>
      </c>
      <c r="D767" s="109" t="s">
        <v>23802</v>
      </c>
      <c r="E767" s="111" t="str">
        <f aca="false">FilterPrice!AR$4</f>
        <v/>
      </c>
      <c r="F767" s="24" t="str">
        <f aca="false">FilterPrice!AR$5</f>
        <v/>
      </c>
      <c r="G767" s="24" t="n">
        <f aca="false">FilterPrice!AR$6</f>
        <v>38.5</v>
      </c>
      <c r="H767" s="24" t="n">
        <f aca="false">FilterPrice!AR$7</f>
        <v>38.5</v>
      </c>
      <c r="I767" s="24" t="n">
        <f aca="false">FilterPrice!AR$8</f>
        <v>55.75</v>
      </c>
      <c r="J767" s="24" t="n">
        <f aca="false">FilterPrice!AR$9</f>
        <v>82.5</v>
      </c>
      <c r="K767" s="24" t="n">
        <f aca="false">AVERAGE(FilterPrice!AR$10:AR$11)</f>
        <v>122.75</v>
      </c>
      <c r="L767" s="24" t="n">
        <f aca="false">FilterPrice!AR$12</f>
        <v>49.75</v>
      </c>
      <c r="M767" s="24" t="n">
        <f aca="false">AVERAGE(FilterPrice!AR$13:AR$15)</f>
        <v>45.75</v>
      </c>
      <c r="N767" s="24" t="n">
        <f aca="false">AVERAGE(FilterPrice!AR$4:AR$15)</f>
        <v>64.775</v>
      </c>
      <c r="O767" s="24" t="n">
        <f aca="false">AVERAGE(FilterPrice!AR$16:AR$27)</f>
        <v>52.0200001398722</v>
      </c>
      <c r="P767" s="62" t="n">
        <f aca="false">AVERAGE(FilterPrice!AR$28:AR$40)</f>
        <v>45.361758525555</v>
      </c>
    </row>
    <row r="768" customFormat="false" ht="12.75" hidden="false" customHeight="false" outlineLevel="0" collapsed="false">
      <c r="C768" s="13" t="n">
        <f aca="false">C767+1</f>
        <v>767</v>
      </c>
      <c r="D768" s="104" t="s">
        <v>23803</v>
      </c>
      <c r="E768" s="113" t="str">
        <f aca="false">FilterPrice!AS$4</f>
        <v/>
      </c>
      <c r="F768" s="65" t="str">
        <f aca="false">FilterPrice!AS$5</f>
        <v/>
      </c>
      <c r="G768" s="65" t="n">
        <f aca="false">FilterPrice!AS$6</f>
        <v>43.9999885559082</v>
      </c>
      <c r="H768" s="65" t="n">
        <f aca="false">FilterPrice!AS$7</f>
        <v>43.9999885559082</v>
      </c>
      <c r="I768" s="65" t="n">
        <f aca="false">FilterPrice!AS$8</f>
        <v>58.75</v>
      </c>
      <c r="J768" s="65" t="n">
        <f aca="false">FilterPrice!AS$9</f>
        <v>69</v>
      </c>
      <c r="K768" s="65" t="n">
        <f aca="false">AVERAGE(FilterPrice!AS$10:AS$11)</f>
        <v>93</v>
      </c>
      <c r="L768" s="65" t="n">
        <f aca="false">FilterPrice!AS$12</f>
        <v>55.5000038146973</v>
      </c>
      <c r="M768" s="65" t="n">
        <f aca="false">AVERAGE(FilterPrice!AS$13:AS$15)</f>
        <v>46.4833234151204</v>
      </c>
      <c r="N768" s="65" t="n">
        <f aca="false">AVERAGE(FilterPrice!AS$4:AS$15)</f>
        <v>59.6699951171875</v>
      </c>
      <c r="O768" s="65" t="n">
        <f aca="false">AVERAGE(FilterPrice!AS$16:AS$27)</f>
        <v>47.0866638819377</v>
      </c>
      <c r="P768" s="66" t="n">
        <f aca="false">AVERAGE(FilterPrice!AS$28:AS$40)</f>
        <v>44.4235231106098</v>
      </c>
    </row>
    <row r="769" customFormat="false" ht="12.75" hidden="false" customHeight="false" outlineLevel="0" collapsed="false">
      <c r="A769" s="13" t="n">
        <f aca="false">A756+1</f>
        <v>60</v>
      </c>
      <c r="B769" s="104" t="n">
        <f aca="false">FilterPrice!$A$1</f>
        <v>36981</v>
      </c>
      <c r="C769" s="13" t="n">
        <f aca="false">C768+1</f>
        <v>768</v>
      </c>
      <c r="D769" s="109" t="s">
        <v>23791</v>
      </c>
      <c r="E769" s="110" t="str">
        <f aca="false">FilterPrice!AG$4</f>
        <v/>
      </c>
      <c r="F769" s="59" t="str">
        <f aca="false">FilterPrice!AG$5</f>
        <v/>
      </c>
      <c r="G769" s="59" t="n">
        <f aca="false">FilterPrice!AG$6</f>
        <v>46</v>
      </c>
      <c r="H769" s="59" t="n">
        <f aca="false">FilterPrice!AG$7</f>
        <v>46</v>
      </c>
      <c r="I769" s="59" t="n">
        <f aca="false">FilterPrice!AG$8</f>
        <v>60.25</v>
      </c>
      <c r="J769" s="59" t="n">
        <f aca="false">FilterPrice!AG$9</f>
        <v>76.75</v>
      </c>
      <c r="K769" s="59" t="n">
        <f aca="false">AVERAGE(FilterPrice!AG$10:AG$11)</f>
        <v>112</v>
      </c>
      <c r="L769" s="59" t="n">
        <f aca="false">FilterPrice!AG$12</f>
        <v>59</v>
      </c>
      <c r="M769" s="59" t="n">
        <f aca="false">AVERAGE(FilterPrice!AG$13:AG$15)</f>
        <v>54.5</v>
      </c>
      <c r="N769" s="59" t="n">
        <f aca="false">AVERAGE(FilterPrice!AG$4:AG$15)</f>
        <v>67.55</v>
      </c>
      <c r="O769" s="59" t="n">
        <f aca="false">AVERAGE(FilterPrice!AG$16:AG$27)</f>
        <v>59.9375</v>
      </c>
      <c r="P769" s="60" t="n">
        <f aca="false">AVERAGE(FilterPrice!AG$28:AG$40)</f>
        <v>53.0955128205128</v>
      </c>
    </row>
    <row r="770" customFormat="false" ht="12.75" hidden="false" customHeight="false" outlineLevel="0" collapsed="false">
      <c r="C770" s="13" t="n">
        <f aca="false">C769+1</f>
        <v>769</v>
      </c>
      <c r="D770" s="109" t="s">
        <v>23792</v>
      </c>
      <c r="E770" s="111" t="str">
        <f aca="false">FilterPrice!AH$4</f>
        <v/>
      </c>
      <c r="F770" s="24" t="str">
        <f aca="false">FilterPrice!AH$5</f>
        <v/>
      </c>
      <c r="G770" s="24" t="n">
        <f aca="false">FilterPrice!AH$6</f>
        <v>33</v>
      </c>
      <c r="H770" s="24" t="n">
        <f aca="false">FilterPrice!AH$7</f>
        <v>33</v>
      </c>
      <c r="I770" s="24" t="n">
        <f aca="false">FilterPrice!AH$8</f>
        <v>48.25</v>
      </c>
      <c r="J770" s="24" t="n">
        <f aca="false">FilterPrice!AH$9</f>
        <v>74</v>
      </c>
      <c r="K770" s="24" t="n">
        <f aca="false">AVERAGE(FilterPrice!AH$10:AH$11)</f>
        <v>113.75</v>
      </c>
      <c r="L770" s="24" t="n">
        <f aca="false">FilterPrice!AH$12</f>
        <v>44</v>
      </c>
      <c r="M770" s="24" t="n">
        <f aca="false">AVERAGE(FilterPrice!AH$13:AH$15)</f>
        <v>40.9166666666667</v>
      </c>
      <c r="N770" s="24" t="n">
        <f aca="false">AVERAGE(FilterPrice!AH$4:AH$15)</f>
        <v>58.25</v>
      </c>
      <c r="O770" s="24" t="n">
        <f aca="false">AVERAGE(FilterPrice!AH$16:AH$27)</f>
        <v>50.25</v>
      </c>
      <c r="P770" s="62" t="n">
        <f aca="false">AVERAGE(FilterPrice!AH$28:AH$40)</f>
        <v>45.5446793116056</v>
      </c>
    </row>
    <row r="771" customFormat="false" ht="12.75" hidden="false" customHeight="false" outlineLevel="0" collapsed="false">
      <c r="C771" s="13" t="n">
        <f aca="false">C770+1</f>
        <v>770</v>
      </c>
      <c r="D771" s="109" t="s">
        <v>23793</v>
      </c>
      <c r="E771" s="111" t="str">
        <f aca="false">FilterPrice!AI$4</f>
        <v/>
      </c>
      <c r="F771" s="24" t="str">
        <f aca="false">FilterPrice!AI$5</f>
        <v/>
      </c>
      <c r="G771" s="24" t="n">
        <f aca="false">FilterPrice!AI$6</f>
        <v>51</v>
      </c>
      <c r="H771" s="24" t="n">
        <f aca="false">FilterPrice!AI$7</f>
        <v>51</v>
      </c>
      <c r="I771" s="24" t="n">
        <f aca="false">FilterPrice!AI$8</f>
        <v>58.5</v>
      </c>
      <c r="J771" s="24" t="n">
        <f aca="false">FilterPrice!AI$9</f>
        <v>76</v>
      </c>
      <c r="K771" s="24" t="n">
        <f aca="false">AVERAGE(FilterPrice!AI$10:AI$11)</f>
        <v>100.5</v>
      </c>
      <c r="L771" s="24" t="n">
        <f aca="false">FilterPrice!AI$12</f>
        <v>57</v>
      </c>
      <c r="M771" s="24" t="n">
        <f aca="false">AVERAGE(FilterPrice!AI$13:AI$15)</f>
        <v>55.75</v>
      </c>
      <c r="N771" s="24" t="n">
        <f aca="false">AVERAGE(FilterPrice!AI$4:AI$15)</f>
        <v>66.175</v>
      </c>
      <c r="O771" s="24" t="n">
        <f aca="false">AVERAGE(FilterPrice!AI$16:AI$27)</f>
        <v>58.2708333333333</v>
      </c>
      <c r="P771" s="62" t="n">
        <f aca="false">AVERAGE(FilterPrice!AI$28:AI$40)</f>
        <v>49.2141025641026</v>
      </c>
    </row>
    <row r="772" customFormat="false" ht="12.75" hidden="false" customHeight="false" outlineLevel="0" collapsed="false">
      <c r="C772" s="13" t="n">
        <f aca="false">C771+1</f>
        <v>771</v>
      </c>
      <c r="D772" s="109" t="s">
        <v>23794</v>
      </c>
      <c r="E772" s="111" t="str">
        <f aca="false">FilterPrice!AJ$4</f>
        <v/>
      </c>
      <c r="F772" s="24" t="str">
        <f aca="false">FilterPrice!AJ$5</f>
        <v/>
      </c>
      <c r="G772" s="24" t="n">
        <f aca="false">FilterPrice!AJ$6</f>
        <v>35.5</v>
      </c>
      <c r="H772" s="24" t="n">
        <f aca="false">FilterPrice!AJ$7</f>
        <v>35.5</v>
      </c>
      <c r="I772" s="24" t="n">
        <f aca="false">FilterPrice!AJ$8</f>
        <v>45</v>
      </c>
      <c r="J772" s="24" t="n">
        <f aca="false">FilterPrice!AJ$9</f>
        <v>56.25</v>
      </c>
      <c r="K772" s="24" t="n">
        <f aca="false">AVERAGE(FilterPrice!AJ$10:AJ$11)</f>
        <v>71</v>
      </c>
      <c r="L772" s="24" t="n">
        <f aca="false">FilterPrice!AJ$12</f>
        <v>44.5</v>
      </c>
      <c r="M772" s="24" t="n">
        <f aca="false">AVERAGE(FilterPrice!AJ$13:AJ$15)</f>
        <v>42.25</v>
      </c>
      <c r="N772" s="24" t="n">
        <f aca="false">AVERAGE(FilterPrice!AJ$4:AJ$15)</f>
        <v>48.55</v>
      </c>
      <c r="O772" s="24" t="n">
        <f aca="false">AVERAGE(FilterPrice!AJ$16:AJ$27)</f>
        <v>45</v>
      </c>
      <c r="P772" s="62" t="n">
        <f aca="false">AVERAGE(FilterPrice!AJ$28:AJ$40)</f>
        <v>41.199358974359</v>
      </c>
    </row>
    <row r="773" customFormat="false" ht="12.75" hidden="false" customHeight="false" outlineLevel="0" collapsed="false">
      <c r="C773" s="13" t="n">
        <f aca="false">C772+1</f>
        <v>772</v>
      </c>
      <c r="D773" s="109" t="s">
        <v>23795</v>
      </c>
      <c r="E773" s="111" t="str">
        <f aca="false">FilterPrice!AK$4</f>
        <v/>
      </c>
      <c r="F773" s="24" t="str">
        <f aca="false">FilterPrice!AK$5</f>
        <v/>
      </c>
      <c r="G773" s="24" t="n">
        <f aca="false">FilterPrice!AK$6</f>
        <v>33</v>
      </c>
      <c r="H773" s="24" t="n">
        <f aca="false">FilterPrice!AK$7</f>
        <v>33</v>
      </c>
      <c r="I773" s="24" t="n">
        <f aca="false">FilterPrice!AK$8</f>
        <v>48.25</v>
      </c>
      <c r="J773" s="24" t="n">
        <f aca="false">FilterPrice!AK$9</f>
        <v>74</v>
      </c>
      <c r="K773" s="24" t="n">
        <f aca="false">AVERAGE(FilterPrice!AK$10:AK$11)</f>
        <v>114</v>
      </c>
      <c r="L773" s="24" t="n">
        <f aca="false">FilterPrice!AK$12</f>
        <v>46</v>
      </c>
      <c r="M773" s="24" t="n">
        <f aca="false">AVERAGE(FilterPrice!AK$13:AK$15)</f>
        <v>42</v>
      </c>
      <c r="N773" s="24" t="n">
        <f aca="false">AVERAGE(FilterPrice!AK$4:AK$15)</f>
        <v>58.825</v>
      </c>
      <c r="O773" s="24" t="n">
        <f aca="false">AVERAGE(FilterPrice!AK$16:AK$27)</f>
        <v>50.7291666666667</v>
      </c>
      <c r="P773" s="62" t="n">
        <f aca="false">AVERAGE(FilterPrice!AK$28:AK$40)</f>
        <v>43.2708333333333</v>
      </c>
    </row>
    <row r="774" customFormat="false" ht="12.75" hidden="false" customHeight="false" outlineLevel="0" collapsed="false">
      <c r="C774" s="13" t="n">
        <f aca="false">C773+1</f>
        <v>773</v>
      </c>
      <c r="D774" s="109" t="s">
        <v>23796</v>
      </c>
      <c r="E774" s="111" t="str">
        <f aca="false">FilterPrice!AL$4</f>
        <v/>
      </c>
      <c r="F774" s="24" t="str">
        <f aca="false">FilterPrice!AL$5</f>
        <v/>
      </c>
      <c r="G774" s="24" t="n">
        <f aca="false">FilterPrice!AL$6</f>
        <v>55</v>
      </c>
      <c r="H774" s="24" t="n">
        <f aca="false">FilterPrice!AL$7</f>
        <v>55</v>
      </c>
      <c r="I774" s="24" t="n">
        <f aca="false">FilterPrice!AL$8</f>
        <v>67.25</v>
      </c>
      <c r="J774" s="24" t="n">
        <f aca="false">FilterPrice!AL$9</f>
        <v>86.5</v>
      </c>
      <c r="K774" s="24" t="n">
        <f aca="false">AVERAGE(FilterPrice!AL$10:AL$11)</f>
        <v>127.75</v>
      </c>
      <c r="L774" s="24" t="n">
        <f aca="false">FilterPrice!AL$12</f>
        <v>64.75</v>
      </c>
      <c r="M774" s="24" t="n">
        <f aca="false">AVERAGE(FilterPrice!AL$13:AL$15)</f>
        <v>59.5</v>
      </c>
      <c r="N774" s="24" t="n">
        <f aca="false">AVERAGE(FilterPrice!AL$4:AL$15)</f>
        <v>76.25</v>
      </c>
      <c r="O774" s="24" t="n">
        <f aca="false">AVERAGE(FilterPrice!AL$16:AL$27)</f>
        <v>68.375</v>
      </c>
      <c r="P774" s="62" t="n">
        <f aca="false">AVERAGE(FilterPrice!AL$28:AL$40)</f>
        <v>62.2366025641026</v>
      </c>
    </row>
    <row r="775" customFormat="false" ht="12.75" hidden="false" customHeight="false" outlineLevel="0" collapsed="false">
      <c r="C775" s="13" t="n">
        <f aca="false">C774+1</f>
        <v>774</v>
      </c>
      <c r="D775" s="109" t="s">
        <v>23797</v>
      </c>
      <c r="E775" s="111" t="str">
        <f aca="false">FilterPrice!AM$4</f>
        <v/>
      </c>
      <c r="F775" s="24" t="str">
        <f aca="false">FilterPrice!AM$5</f>
        <v/>
      </c>
      <c r="G775" s="24" t="n">
        <f aca="false">FilterPrice!AM$6</f>
        <v>20</v>
      </c>
      <c r="H775" s="24" t="n">
        <f aca="false">FilterPrice!AM$7</f>
        <v>20</v>
      </c>
      <c r="I775" s="24" t="n">
        <f aca="false">FilterPrice!AM$8</f>
        <v>52</v>
      </c>
      <c r="J775" s="24" t="n">
        <f aca="false">FilterPrice!AM$9</f>
        <v>80</v>
      </c>
      <c r="K775" s="24" t="n">
        <f aca="false">AVERAGE(FilterPrice!AM$10:AM$11)</f>
        <v>120</v>
      </c>
      <c r="L775" s="24" t="n">
        <f aca="false">FilterPrice!AM$12</f>
        <v>46.25</v>
      </c>
      <c r="M775" s="24" t="n">
        <f aca="false">AVERAGE(FilterPrice!AM$13:AM$15)</f>
        <v>42.25</v>
      </c>
      <c r="N775" s="24" t="n">
        <f aca="false">AVERAGE(FilterPrice!AM$4:AM$15)</f>
        <v>58.5</v>
      </c>
      <c r="O775" s="24" t="n">
        <f aca="false">AVERAGE(FilterPrice!AM$16:AM$27)</f>
        <v>50.9587500890096</v>
      </c>
      <c r="P775" s="62" t="n">
        <f aca="false">AVERAGE(FilterPrice!AM$28:AM$40)</f>
        <v>44.3020469714434</v>
      </c>
    </row>
    <row r="776" customFormat="false" ht="12.75" hidden="false" customHeight="false" outlineLevel="0" collapsed="false">
      <c r="C776" s="13" t="n">
        <f aca="false">C775+1</f>
        <v>775</v>
      </c>
      <c r="D776" s="109" t="s">
        <v>23798</v>
      </c>
      <c r="E776" s="111" t="str">
        <f aca="false">FilterPrice!AN$4</f>
        <v/>
      </c>
      <c r="F776" s="24" t="str">
        <f aca="false">FilterPrice!AN$5</f>
        <v/>
      </c>
      <c r="G776" s="24" t="n">
        <f aca="false">FilterPrice!AN$6</f>
        <v>28</v>
      </c>
      <c r="H776" s="24" t="n">
        <f aca="false">FilterPrice!AN$7</f>
        <v>28</v>
      </c>
      <c r="I776" s="24" t="n">
        <f aca="false">FilterPrice!AN$8</f>
        <v>46.75</v>
      </c>
      <c r="J776" s="24" t="n">
        <f aca="false">FilterPrice!AN$9</f>
        <v>73.9999923706055</v>
      </c>
      <c r="K776" s="24" t="n">
        <f aca="false">AVERAGE(FilterPrice!AN$10:AN$11)</f>
        <v>117.25</v>
      </c>
      <c r="L776" s="24" t="n">
        <f aca="false">FilterPrice!AN$12</f>
        <v>43.2500038146973</v>
      </c>
      <c r="M776" s="24" t="n">
        <f aca="false">AVERAGE(FilterPrice!AN$13:AN$15)</f>
        <v>41.5</v>
      </c>
      <c r="N776" s="24" t="n">
        <f aca="false">AVERAGE(FilterPrice!AN$4:AN$15)</f>
        <v>57.8999996185303</v>
      </c>
      <c r="O776" s="24" t="n">
        <f aca="false">AVERAGE(FilterPrice!AN$16:AN$27)</f>
        <v>48.5617799758911</v>
      </c>
      <c r="P776" s="62" t="n">
        <f aca="false">AVERAGE(FilterPrice!AN$28:AN$40)</f>
        <v>43.6687636986757</v>
      </c>
    </row>
    <row r="777" customFormat="false" ht="12.75" hidden="false" customHeight="false" outlineLevel="0" collapsed="false">
      <c r="C777" s="13" t="n">
        <f aca="false">C776+1</f>
        <v>776</v>
      </c>
      <c r="D777" s="109" t="s">
        <v>23799</v>
      </c>
      <c r="E777" s="111" t="str">
        <f aca="false">FilterPrice!AO$4</f>
        <v/>
      </c>
      <c r="F777" s="24" t="str">
        <f aca="false">FilterPrice!AO$5</f>
        <v/>
      </c>
      <c r="G777" s="24" t="n">
        <f aca="false">FilterPrice!AO$6</f>
        <v>37.9969177246094</v>
      </c>
      <c r="H777" s="24" t="n">
        <f aca="false">FilterPrice!AO$7</f>
        <v>37.9969177246094</v>
      </c>
      <c r="I777" s="24" t="n">
        <f aca="false">FilterPrice!AO$8</f>
        <v>43.75</v>
      </c>
      <c r="J777" s="24" t="n">
        <f aca="false">FilterPrice!AO$9</f>
        <v>65.9999923706055</v>
      </c>
      <c r="K777" s="24" t="n">
        <f aca="false">AVERAGE(FilterPrice!AO$10:AO$11)</f>
        <v>101.25</v>
      </c>
      <c r="L777" s="24" t="n">
        <f aca="false">FilterPrice!AO$12</f>
        <v>41.7499961853027</v>
      </c>
      <c r="M777" s="24" t="n">
        <f aca="false">AVERAGE(FilterPrice!AO$13:AO$15)</f>
        <v>39.2730712890625</v>
      </c>
      <c r="N777" s="24" t="n">
        <f aca="false">AVERAGE(FilterPrice!AO$4:AO$15)</f>
        <v>54.7813037872314</v>
      </c>
      <c r="O777" s="24" t="n">
        <f aca="false">AVERAGE(FilterPrice!AO$16:AO$27)</f>
        <v>47.6955715815226</v>
      </c>
      <c r="P777" s="62" t="n">
        <f aca="false">AVERAGE(FilterPrice!AO$28:AO$40)</f>
        <v>45.4661644666623</v>
      </c>
    </row>
    <row r="778" customFormat="false" ht="12.75" hidden="false" customHeight="false" outlineLevel="0" collapsed="false">
      <c r="C778" s="13" t="n">
        <f aca="false">C777+1</f>
        <v>777</v>
      </c>
      <c r="D778" s="109" t="s">
        <v>23800</v>
      </c>
      <c r="E778" s="111" t="str">
        <f aca="false">FilterPrice!AP$4</f>
        <v/>
      </c>
      <c r="F778" s="24" t="str">
        <f aca="false">FilterPrice!AP$5</f>
        <v/>
      </c>
      <c r="G778" s="24" t="n">
        <f aca="false">FilterPrice!AP$6</f>
        <v>38</v>
      </c>
      <c r="H778" s="24" t="n">
        <f aca="false">FilterPrice!AP$7</f>
        <v>38</v>
      </c>
      <c r="I778" s="24" t="n">
        <f aca="false">FilterPrice!AP$8</f>
        <v>49.25</v>
      </c>
      <c r="J778" s="24" t="n">
        <f aca="false">FilterPrice!AP$9</f>
        <v>75.2499923706055</v>
      </c>
      <c r="K778" s="24" t="n">
        <f aca="false">AVERAGE(FilterPrice!AP$10:AP$11)</f>
        <v>117.75</v>
      </c>
      <c r="L778" s="24" t="n">
        <f aca="false">FilterPrice!AP$12</f>
        <v>51.7500038146973</v>
      </c>
      <c r="M778" s="24" t="n">
        <f aca="false">AVERAGE(FilterPrice!AP$13:AP$15)</f>
        <v>44.5</v>
      </c>
      <c r="N778" s="24" t="n">
        <f aca="false">AVERAGE(FilterPrice!AP$4:AP$15)</f>
        <v>62.1249996185303</v>
      </c>
      <c r="O778" s="24" t="n">
        <f aca="false">AVERAGE(FilterPrice!AP$16:AP$27)</f>
        <v>49.6034466425578</v>
      </c>
      <c r="P778" s="62" t="n">
        <f aca="false">AVERAGE(FilterPrice!AP$28:AP$40)</f>
        <v>44.5997733580761</v>
      </c>
    </row>
    <row r="779" customFormat="false" ht="12.75" hidden="false" customHeight="false" outlineLevel="0" collapsed="false">
      <c r="C779" s="13" t="n">
        <f aca="false">C778+1</f>
        <v>778</v>
      </c>
      <c r="D779" s="112" t="s">
        <v>23801</v>
      </c>
      <c r="E779" s="111" t="str">
        <f aca="false">FilterPrice!AQ$4</f>
        <v/>
      </c>
      <c r="F779" s="24" t="str">
        <f aca="false">FilterPrice!AQ$5</f>
        <v/>
      </c>
      <c r="G779" s="24" t="n">
        <f aca="false">FilterPrice!AQ$6</f>
        <v>30</v>
      </c>
      <c r="H779" s="24" t="n">
        <f aca="false">FilterPrice!AQ$7</f>
        <v>30</v>
      </c>
      <c r="I779" s="24" t="n">
        <f aca="false">FilterPrice!AQ$8</f>
        <v>43.75</v>
      </c>
      <c r="J779" s="24" t="n">
        <f aca="false">FilterPrice!AQ$9</f>
        <v>70.4999923706055</v>
      </c>
      <c r="K779" s="24" t="n">
        <f aca="false">AVERAGE(FilterPrice!AQ$10:AQ$11)</f>
        <v>112.75</v>
      </c>
      <c r="L779" s="24" t="n">
        <f aca="false">FilterPrice!AQ$12</f>
        <v>40.9999961853027</v>
      </c>
      <c r="M779" s="24" t="n">
        <f aca="false">AVERAGE(FilterPrice!AQ$13:AQ$15)</f>
        <v>40.5233319600423</v>
      </c>
      <c r="N779" s="24" t="n">
        <f aca="false">AVERAGE(FilterPrice!AQ$4:AQ$15)</f>
        <v>56.2319984436035</v>
      </c>
      <c r="O779" s="24" t="n">
        <f aca="false">AVERAGE(FilterPrice!AQ$16:AQ$27)</f>
        <v>47.1391124725342</v>
      </c>
      <c r="P779" s="62" t="n">
        <f aca="false">AVERAGE(FilterPrice!AQ$28:AQ$40)</f>
        <v>41.8342377677331</v>
      </c>
    </row>
    <row r="780" customFormat="false" ht="12.75" hidden="false" customHeight="false" outlineLevel="0" collapsed="false">
      <c r="C780" s="13" t="n">
        <f aca="false">C779+1</f>
        <v>779</v>
      </c>
      <c r="D780" s="109" t="s">
        <v>23802</v>
      </c>
      <c r="E780" s="111" t="str">
        <f aca="false">FilterPrice!AR$4</f>
        <v/>
      </c>
      <c r="F780" s="24" t="str">
        <f aca="false">FilterPrice!AR$5</f>
        <v/>
      </c>
      <c r="G780" s="24" t="n">
        <f aca="false">FilterPrice!AR$6</f>
        <v>38.5</v>
      </c>
      <c r="H780" s="24" t="n">
        <f aca="false">FilterPrice!AR$7</f>
        <v>38.5</v>
      </c>
      <c r="I780" s="24" t="n">
        <f aca="false">FilterPrice!AR$8</f>
        <v>55.75</v>
      </c>
      <c r="J780" s="24" t="n">
        <f aca="false">FilterPrice!AR$9</f>
        <v>82.5</v>
      </c>
      <c r="K780" s="24" t="n">
        <f aca="false">AVERAGE(FilterPrice!AR$10:AR$11)</f>
        <v>122.75</v>
      </c>
      <c r="L780" s="24" t="n">
        <f aca="false">FilterPrice!AR$12</f>
        <v>49.75</v>
      </c>
      <c r="M780" s="24" t="n">
        <f aca="false">AVERAGE(FilterPrice!AR$13:AR$15)</f>
        <v>45.75</v>
      </c>
      <c r="N780" s="24" t="n">
        <f aca="false">AVERAGE(FilterPrice!AR$4:AR$15)</f>
        <v>64.775</v>
      </c>
      <c r="O780" s="24" t="n">
        <f aca="false">AVERAGE(FilterPrice!AR$16:AR$27)</f>
        <v>52.0200001398722</v>
      </c>
      <c r="P780" s="62" t="n">
        <f aca="false">AVERAGE(FilterPrice!AR$28:AR$40)</f>
        <v>45.361758525555</v>
      </c>
    </row>
    <row r="781" customFormat="false" ht="12.75" hidden="false" customHeight="false" outlineLevel="0" collapsed="false">
      <c r="C781" s="13" t="n">
        <f aca="false">C780+1</f>
        <v>780</v>
      </c>
      <c r="D781" s="104" t="s">
        <v>23803</v>
      </c>
      <c r="E781" s="113" t="str">
        <f aca="false">FilterPrice!AS$4</f>
        <v/>
      </c>
      <c r="F781" s="65" t="str">
        <f aca="false">FilterPrice!AS$5</f>
        <v/>
      </c>
      <c r="G781" s="65" t="n">
        <f aca="false">FilterPrice!AS$6</f>
        <v>43.9999885559082</v>
      </c>
      <c r="H781" s="65" t="n">
        <f aca="false">FilterPrice!AS$7</f>
        <v>43.9999885559082</v>
      </c>
      <c r="I781" s="65" t="n">
        <f aca="false">FilterPrice!AS$8</f>
        <v>58.75</v>
      </c>
      <c r="J781" s="65" t="n">
        <f aca="false">FilterPrice!AS$9</f>
        <v>69</v>
      </c>
      <c r="K781" s="65" t="n">
        <f aca="false">AVERAGE(FilterPrice!AS$10:AS$11)</f>
        <v>93</v>
      </c>
      <c r="L781" s="65" t="n">
        <f aca="false">FilterPrice!AS$12</f>
        <v>55.5000038146973</v>
      </c>
      <c r="M781" s="65" t="n">
        <f aca="false">AVERAGE(FilterPrice!AS$13:AS$15)</f>
        <v>46.4833234151204</v>
      </c>
      <c r="N781" s="65" t="n">
        <f aca="false">AVERAGE(FilterPrice!AS$4:AS$15)</f>
        <v>59.6699951171875</v>
      </c>
      <c r="O781" s="65" t="n">
        <f aca="false">AVERAGE(FilterPrice!AS$16:AS$27)</f>
        <v>47.0866638819377</v>
      </c>
      <c r="P781" s="66" t="n">
        <f aca="false">AVERAGE(FilterPrice!AS$28:AS$40)</f>
        <v>44.4235231106098</v>
      </c>
    </row>
    <row r="782" customFormat="false" ht="12.75" hidden="false" customHeight="false" outlineLevel="0" collapsed="false">
      <c r="A782" s="13" t="n">
        <f aca="false">A769+1</f>
        <v>61</v>
      </c>
      <c r="B782" s="104" t="n">
        <f aca="false">FilterPrice!$A$1</f>
        <v>36981</v>
      </c>
      <c r="C782" s="13" t="n">
        <f aca="false">C781+1</f>
        <v>781</v>
      </c>
      <c r="D782" s="109" t="s">
        <v>23791</v>
      </c>
      <c r="E782" s="110" t="str">
        <f aca="false">FilterPrice!AG$4</f>
        <v/>
      </c>
      <c r="F782" s="59" t="str">
        <f aca="false">FilterPrice!AG$5</f>
        <v/>
      </c>
      <c r="G782" s="59" t="n">
        <f aca="false">FilterPrice!AG$6</f>
        <v>46</v>
      </c>
      <c r="H782" s="59" t="n">
        <f aca="false">FilterPrice!AG$7</f>
        <v>46</v>
      </c>
      <c r="I782" s="59" t="n">
        <f aca="false">FilterPrice!AG$8</f>
        <v>60.25</v>
      </c>
      <c r="J782" s="59" t="n">
        <f aca="false">FilterPrice!AG$9</f>
        <v>76.75</v>
      </c>
      <c r="K782" s="59" t="n">
        <f aca="false">AVERAGE(FilterPrice!AG$10:AG$11)</f>
        <v>112</v>
      </c>
      <c r="L782" s="59" t="n">
        <f aca="false">FilterPrice!AG$12</f>
        <v>59</v>
      </c>
      <c r="M782" s="59" t="n">
        <f aca="false">AVERAGE(FilterPrice!AG$13:AG$15)</f>
        <v>54.5</v>
      </c>
      <c r="N782" s="59" t="n">
        <f aca="false">AVERAGE(FilterPrice!AG$4:AG$15)</f>
        <v>67.55</v>
      </c>
      <c r="O782" s="59" t="n">
        <f aca="false">AVERAGE(FilterPrice!AG$16:AG$27)</f>
        <v>59.9375</v>
      </c>
      <c r="P782" s="60" t="n">
        <f aca="false">AVERAGE(FilterPrice!AG$28:AG$40)</f>
        <v>53.0955128205128</v>
      </c>
    </row>
    <row r="783" customFormat="false" ht="12.75" hidden="false" customHeight="false" outlineLevel="0" collapsed="false">
      <c r="C783" s="13" t="n">
        <f aca="false">C782+1</f>
        <v>782</v>
      </c>
      <c r="D783" s="109" t="s">
        <v>23792</v>
      </c>
      <c r="E783" s="111" t="str">
        <f aca="false">FilterPrice!AH$4</f>
        <v/>
      </c>
      <c r="F783" s="24" t="str">
        <f aca="false">FilterPrice!AH$5</f>
        <v/>
      </c>
      <c r="G783" s="24" t="n">
        <f aca="false">FilterPrice!AH$6</f>
        <v>33</v>
      </c>
      <c r="H783" s="24" t="n">
        <f aca="false">FilterPrice!AH$7</f>
        <v>33</v>
      </c>
      <c r="I783" s="24" t="n">
        <f aca="false">FilterPrice!AH$8</f>
        <v>48.25</v>
      </c>
      <c r="J783" s="24" t="n">
        <f aca="false">FilterPrice!AH$9</f>
        <v>74</v>
      </c>
      <c r="K783" s="24" t="n">
        <f aca="false">AVERAGE(FilterPrice!AH$10:AH$11)</f>
        <v>113.75</v>
      </c>
      <c r="L783" s="24" t="n">
        <f aca="false">FilterPrice!AH$12</f>
        <v>44</v>
      </c>
      <c r="M783" s="24" t="n">
        <f aca="false">AVERAGE(FilterPrice!AH$13:AH$15)</f>
        <v>40.9166666666667</v>
      </c>
      <c r="N783" s="24" t="n">
        <f aca="false">AVERAGE(FilterPrice!AH$4:AH$15)</f>
        <v>58.25</v>
      </c>
      <c r="O783" s="24" t="n">
        <f aca="false">AVERAGE(FilterPrice!AH$16:AH$27)</f>
        <v>50.25</v>
      </c>
      <c r="P783" s="62" t="n">
        <f aca="false">AVERAGE(FilterPrice!AH$28:AH$40)</f>
        <v>45.5446793116056</v>
      </c>
    </row>
    <row r="784" customFormat="false" ht="12.75" hidden="false" customHeight="false" outlineLevel="0" collapsed="false">
      <c r="C784" s="13" t="n">
        <f aca="false">C783+1</f>
        <v>783</v>
      </c>
      <c r="D784" s="109" t="s">
        <v>23793</v>
      </c>
      <c r="E784" s="111" t="str">
        <f aca="false">FilterPrice!AI$4</f>
        <v/>
      </c>
      <c r="F784" s="24" t="str">
        <f aca="false">FilterPrice!AI$5</f>
        <v/>
      </c>
      <c r="G784" s="24" t="n">
        <f aca="false">FilterPrice!AI$6</f>
        <v>51</v>
      </c>
      <c r="H784" s="24" t="n">
        <f aca="false">FilterPrice!AI$7</f>
        <v>51</v>
      </c>
      <c r="I784" s="24" t="n">
        <f aca="false">FilterPrice!AI$8</f>
        <v>58.5</v>
      </c>
      <c r="J784" s="24" t="n">
        <f aca="false">FilterPrice!AI$9</f>
        <v>76</v>
      </c>
      <c r="K784" s="24" t="n">
        <f aca="false">AVERAGE(FilterPrice!AI$10:AI$11)</f>
        <v>100.5</v>
      </c>
      <c r="L784" s="24" t="n">
        <f aca="false">FilterPrice!AI$12</f>
        <v>57</v>
      </c>
      <c r="M784" s="24" t="n">
        <f aca="false">AVERAGE(FilterPrice!AI$13:AI$15)</f>
        <v>55.75</v>
      </c>
      <c r="N784" s="24" t="n">
        <f aca="false">AVERAGE(FilterPrice!AI$4:AI$15)</f>
        <v>66.175</v>
      </c>
      <c r="O784" s="24" t="n">
        <f aca="false">AVERAGE(FilterPrice!AI$16:AI$27)</f>
        <v>58.2708333333333</v>
      </c>
      <c r="P784" s="62" t="n">
        <f aca="false">AVERAGE(FilterPrice!AI$28:AI$40)</f>
        <v>49.2141025641026</v>
      </c>
    </row>
    <row r="785" customFormat="false" ht="12.75" hidden="false" customHeight="false" outlineLevel="0" collapsed="false">
      <c r="C785" s="13" t="n">
        <f aca="false">C784+1</f>
        <v>784</v>
      </c>
      <c r="D785" s="109" t="s">
        <v>23794</v>
      </c>
      <c r="E785" s="111" t="str">
        <f aca="false">FilterPrice!AJ$4</f>
        <v/>
      </c>
      <c r="F785" s="24" t="str">
        <f aca="false">FilterPrice!AJ$5</f>
        <v/>
      </c>
      <c r="G785" s="24" t="n">
        <f aca="false">FilterPrice!AJ$6</f>
        <v>35.5</v>
      </c>
      <c r="H785" s="24" t="n">
        <f aca="false">FilterPrice!AJ$7</f>
        <v>35.5</v>
      </c>
      <c r="I785" s="24" t="n">
        <f aca="false">FilterPrice!AJ$8</f>
        <v>45</v>
      </c>
      <c r="J785" s="24" t="n">
        <f aca="false">FilterPrice!AJ$9</f>
        <v>56.25</v>
      </c>
      <c r="K785" s="24" t="n">
        <f aca="false">AVERAGE(FilterPrice!AJ$10:AJ$11)</f>
        <v>71</v>
      </c>
      <c r="L785" s="24" t="n">
        <f aca="false">FilterPrice!AJ$12</f>
        <v>44.5</v>
      </c>
      <c r="M785" s="24" t="n">
        <f aca="false">AVERAGE(FilterPrice!AJ$13:AJ$15)</f>
        <v>42.25</v>
      </c>
      <c r="N785" s="24" t="n">
        <f aca="false">AVERAGE(FilterPrice!AJ$4:AJ$15)</f>
        <v>48.55</v>
      </c>
      <c r="O785" s="24" t="n">
        <f aca="false">AVERAGE(FilterPrice!AJ$16:AJ$27)</f>
        <v>45</v>
      </c>
      <c r="P785" s="62" t="n">
        <f aca="false">AVERAGE(FilterPrice!AJ$28:AJ$40)</f>
        <v>41.199358974359</v>
      </c>
    </row>
    <row r="786" customFormat="false" ht="12.75" hidden="false" customHeight="false" outlineLevel="0" collapsed="false">
      <c r="C786" s="13" t="n">
        <f aca="false">C785+1</f>
        <v>785</v>
      </c>
      <c r="D786" s="109" t="s">
        <v>23795</v>
      </c>
      <c r="E786" s="111" t="str">
        <f aca="false">FilterPrice!AK$4</f>
        <v/>
      </c>
      <c r="F786" s="24" t="str">
        <f aca="false">FilterPrice!AK$5</f>
        <v/>
      </c>
      <c r="G786" s="24" t="n">
        <f aca="false">FilterPrice!AK$6</f>
        <v>33</v>
      </c>
      <c r="H786" s="24" t="n">
        <f aca="false">FilterPrice!AK$7</f>
        <v>33</v>
      </c>
      <c r="I786" s="24" t="n">
        <f aca="false">FilterPrice!AK$8</f>
        <v>48.25</v>
      </c>
      <c r="J786" s="24" t="n">
        <f aca="false">FilterPrice!AK$9</f>
        <v>74</v>
      </c>
      <c r="K786" s="24" t="n">
        <f aca="false">AVERAGE(FilterPrice!AK$10:AK$11)</f>
        <v>114</v>
      </c>
      <c r="L786" s="24" t="n">
        <f aca="false">FilterPrice!AK$12</f>
        <v>46</v>
      </c>
      <c r="M786" s="24" t="n">
        <f aca="false">AVERAGE(FilterPrice!AK$13:AK$15)</f>
        <v>42</v>
      </c>
      <c r="N786" s="24" t="n">
        <f aca="false">AVERAGE(FilterPrice!AK$4:AK$15)</f>
        <v>58.825</v>
      </c>
      <c r="O786" s="24" t="n">
        <f aca="false">AVERAGE(FilterPrice!AK$16:AK$27)</f>
        <v>50.7291666666667</v>
      </c>
      <c r="P786" s="62" t="n">
        <f aca="false">AVERAGE(FilterPrice!AK$28:AK$40)</f>
        <v>43.2708333333333</v>
      </c>
    </row>
    <row r="787" customFormat="false" ht="12.75" hidden="false" customHeight="false" outlineLevel="0" collapsed="false">
      <c r="C787" s="13" t="n">
        <f aca="false">C786+1</f>
        <v>786</v>
      </c>
      <c r="D787" s="109" t="s">
        <v>23796</v>
      </c>
      <c r="E787" s="111" t="str">
        <f aca="false">FilterPrice!AL$4</f>
        <v/>
      </c>
      <c r="F787" s="24" t="str">
        <f aca="false">FilterPrice!AL$5</f>
        <v/>
      </c>
      <c r="G787" s="24" t="n">
        <f aca="false">FilterPrice!AL$6</f>
        <v>55</v>
      </c>
      <c r="H787" s="24" t="n">
        <f aca="false">FilterPrice!AL$7</f>
        <v>55</v>
      </c>
      <c r="I787" s="24" t="n">
        <f aca="false">FilterPrice!AL$8</f>
        <v>67.25</v>
      </c>
      <c r="J787" s="24" t="n">
        <f aca="false">FilterPrice!AL$9</f>
        <v>86.5</v>
      </c>
      <c r="K787" s="24" t="n">
        <f aca="false">AVERAGE(FilterPrice!AL$10:AL$11)</f>
        <v>127.75</v>
      </c>
      <c r="L787" s="24" t="n">
        <f aca="false">FilterPrice!AL$12</f>
        <v>64.75</v>
      </c>
      <c r="M787" s="24" t="n">
        <f aca="false">AVERAGE(FilterPrice!AL$13:AL$15)</f>
        <v>59.5</v>
      </c>
      <c r="N787" s="24" t="n">
        <f aca="false">AVERAGE(FilterPrice!AL$4:AL$15)</f>
        <v>76.25</v>
      </c>
      <c r="O787" s="24" t="n">
        <f aca="false">AVERAGE(FilterPrice!AL$16:AL$27)</f>
        <v>68.375</v>
      </c>
      <c r="P787" s="62" t="n">
        <f aca="false">AVERAGE(FilterPrice!AL$28:AL$40)</f>
        <v>62.2366025641026</v>
      </c>
    </row>
    <row r="788" customFormat="false" ht="12.75" hidden="false" customHeight="false" outlineLevel="0" collapsed="false">
      <c r="C788" s="13" t="n">
        <f aca="false">C787+1</f>
        <v>787</v>
      </c>
      <c r="D788" s="109" t="s">
        <v>23797</v>
      </c>
      <c r="E788" s="111" t="str">
        <f aca="false">FilterPrice!AM$4</f>
        <v/>
      </c>
      <c r="F788" s="24" t="str">
        <f aca="false">FilterPrice!AM$5</f>
        <v/>
      </c>
      <c r="G788" s="24" t="n">
        <f aca="false">FilterPrice!AM$6</f>
        <v>20</v>
      </c>
      <c r="H788" s="24" t="n">
        <f aca="false">FilterPrice!AM$7</f>
        <v>20</v>
      </c>
      <c r="I788" s="24" t="n">
        <f aca="false">FilterPrice!AM$8</f>
        <v>52</v>
      </c>
      <c r="J788" s="24" t="n">
        <f aca="false">FilterPrice!AM$9</f>
        <v>80</v>
      </c>
      <c r="K788" s="24" t="n">
        <f aca="false">AVERAGE(FilterPrice!AM$10:AM$11)</f>
        <v>120</v>
      </c>
      <c r="L788" s="24" t="n">
        <f aca="false">FilterPrice!AM$12</f>
        <v>46.25</v>
      </c>
      <c r="M788" s="24" t="n">
        <f aca="false">AVERAGE(FilterPrice!AM$13:AM$15)</f>
        <v>42.25</v>
      </c>
      <c r="N788" s="24" t="n">
        <f aca="false">AVERAGE(FilterPrice!AM$4:AM$15)</f>
        <v>58.5</v>
      </c>
      <c r="O788" s="24" t="n">
        <f aca="false">AVERAGE(FilterPrice!AM$16:AM$27)</f>
        <v>50.9587500890096</v>
      </c>
      <c r="P788" s="62" t="n">
        <f aca="false">AVERAGE(FilterPrice!AM$28:AM$40)</f>
        <v>44.3020469714434</v>
      </c>
    </row>
    <row r="789" customFormat="false" ht="12.75" hidden="false" customHeight="false" outlineLevel="0" collapsed="false">
      <c r="C789" s="13" t="n">
        <f aca="false">C788+1</f>
        <v>788</v>
      </c>
      <c r="D789" s="109" t="s">
        <v>23798</v>
      </c>
      <c r="E789" s="111" t="str">
        <f aca="false">FilterPrice!AN$4</f>
        <v/>
      </c>
      <c r="F789" s="24" t="str">
        <f aca="false">FilterPrice!AN$5</f>
        <v/>
      </c>
      <c r="G789" s="24" t="n">
        <f aca="false">FilterPrice!AN$6</f>
        <v>28</v>
      </c>
      <c r="H789" s="24" t="n">
        <f aca="false">FilterPrice!AN$7</f>
        <v>28</v>
      </c>
      <c r="I789" s="24" t="n">
        <f aca="false">FilterPrice!AN$8</f>
        <v>46.75</v>
      </c>
      <c r="J789" s="24" t="n">
        <f aca="false">FilterPrice!AN$9</f>
        <v>73.9999923706055</v>
      </c>
      <c r="K789" s="24" t="n">
        <f aca="false">AVERAGE(FilterPrice!AN$10:AN$11)</f>
        <v>117.25</v>
      </c>
      <c r="L789" s="24" t="n">
        <f aca="false">FilterPrice!AN$12</f>
        <v>43.2500038146973</v>
      </c>
      <c r="M789" s="24" t="n">
        <f aca="false">AVERAGE(FilterPrice!AN$13:AN$15)</f>
        <v>41.5</v>
      </c>
      <c r="N789" s="24" t="n">
        <f aca="false">AVERAGE(FilterPrice!AN$4:AN$15)</f>
        <v>57.8999996185303</v>
      </c>
      <c r="O789" s="24" t="n">
        <f aca="false">AVERAGE(FilterPrice!AN$16:AN$27)</f>
        <v>48.5617799758911</v>
      </c>
      <c r="P789" s="62" t="n">
        <f aca="false">AVERAGE(FilterPrice!AN$28:AN$40)</f>
        <v>43.6687636986757</v>
      </c>
    </row>
    <row r="790" customFormat="false" ht="12.75" hidden="false" customHeight="false" outlineLevel="0" collapsed="false">
      <c r="C790" s="13" t="n">
        <f aca="false">C789+1</f>
        <v>789</v>
      </c>
      <c r="D790" s="109" t="s">
        <v>23799</v>
      </c>
      <c r="E790" s="111" t="str">
        <f aca="false">FilterPrice!AO$4</f>
        <v/>
      </c>
      <c r="F790" s="24" t="str">
        <f aca="false">FilterPrice!AO$5</f>
        <v/>
      </c>
      <c r="G790" s="24" t="n">
        <f aca="false">FilterPrice!AO$6</f>
        <v>37.9969177246094</v>
      </c>
      <c r="H790" s="24" t="n">
        <f aca="false">FilterPrice!AO$7</f>
        <v>37.9969177246094</v>
      </c>
      <c r="I790" s="24" t="n">
        <f aca="false">FilterPrice!AO$8</f>
        <v>43.75</v>
      </c>
      <c r="J790" s="24" t="n">
        <f aca="false">FilterPrice!AO$9</f>
        <v>65.9999923706055</v>
      </c>
      <c r="K790" s="24" t="n">
        <f aca="false">AVERAGE(FilterPrice!AO$10:AO$11)</f>
        <v>101.25</v>
      </c>
      <c r="L790" s="24" t="n">
        <f aca="false">FilterPrice!AO$12</f>
        <v>41.7499961853027</v>
      </c>
      <c r="M790" s="24" t="n">
        <f aca="false">AVERAGE(FilterPrice!AO$13:AO$15)</f>
        <v>39.2730712890625</v>
      </c>
      <c r="N790" s="24" t="n">
        <f aca="false">AVERAGE(FilterPrice!AO$4:AO$15)</f>
        <v>54.7813037872314</v>
      </c>
      <c r="O790" s="24" t="n">
        <f aca="false">AVERAGE(FilterPrice!AO$16:AO$27)</f>
        <v>47.6955715815226</v>
      </c>
      <c r="P790" s="62" t="n">
        <f aca="false">AVERAGE(FilterPrice!AO$28:AO$40)</f>
        <v>45.4661644666623</v>
      </c>
    </row>
    <row r="791" customFormat="false" ht="12.75" hidden="false" customHeight="false" outlineLevel="0" collapsed="false">
      <c r="C791" s="13" t="n">
        <f aca="false">C790+1</f>
        <v>790</v>
      </c>
      <c r="D791" s="109" t="s">
        <v>23800</v>
      </c>
      <c r="E791" s="111" t="str">
        <f aca="false">FilterPrice!AP$4</f>
        <v/>
      </c>
      <c r="F791" s="24" t="str">
        <f aca="false">FilterPrice!AP$5</f>
        <v/>
      </c>
      <c r="G791" s="24" t="n">
        <f aca="false">FilterPrice!AP$6</f>
        <v>38</v>
      </c>
      <c r="H791" s="24" t="n">
        <f aca="false">FilterPrice!AP$7</f>
        <v>38</v>
      </c>
      <c r="I791" s="24" t="n">
        <f aca="false">FilterPrice!AP$8</f>
        <v>49.25</v>
      </c>
      <c r="J791" s="24" t="n">
        <f aca="false">FilterPrice!AP$9</f>
        <v>75.2499923706055</v>
      </c>
      <c r="K791" s="24" t="n">
        <f aca="false">AVERAGE(FilterPrice!AP$10:AP$11)</f>
        <v>117.75</v>
      </c>
      <c r="L791" s="24" t="n">
        <f aca="false">FilterPrice!AP$12</f>
        <v>51.7500038146973</v>
      </c>
      <c r="M791" s="24" t="n">
        <f aca="false">AVERAGE(FilterPrice!AP$13:AP$15)</f>
        <v>44.5</v>
      </c>
      <c r="N791" s="24" t="n">
        <f aca="false">AVERAGE(FilterPrice!AP$4:AP$15)</f>
        <v>62.1249996185303</v>
      </c>
      <c r="O791" s="24" t="n">
        <f aca="false">AVERAGE(FilterPrice!AP$16:AP$27)</f>
        <v>49.6034466425578</v>
      </c>
      <c r="P791" s="62" t="n">
        <f aca="false">AVERAGE(FilterPrice!AP$28:AP$40)</f>
        <v>44.5997733580761</v>
      </c>
    </row>
    <row r="792" customFormat="false" ht="12.75" hidden="false" customHeight="false" outlineLevel="0" collapsed="false">
      <c r="C792" s="13" t="n">
        <f aca="false">C791+1</f>
        <v>791</v>
      </c>
      <c r="D792" s="112" t="s">
        <v>23801</v>
      </c>
      <c r="E792" s="111" t="str">
        <f aca="false">FilterPrice!AQ$4</f>
        <v/>
      </c>
      <c r="F792" s="24" t="str">
        <f aca="false">FilterPrice!AQ$5</f>
        <v/>
      </c>
      <c r="G792" s="24" t="n">
        <f aca="false">FilterPrice!AQ$6</f>
        <v>30</v>
      </c>
      <c r="H792" s="24" t="n">
        <f aca="false">FilterPrice!AQ$7</f>
        <v>30</v>
      </c>
      <c r="I792" s="24" t="n">
        <f aca="false">FilterPrice!AQ$8</f>
        <v>43.75</v>
      </c>
      <c r="J792" s="24" t="n">
        <f aca="false">FilterPrice!AQ$9</f>
        <v>70.4999923706055</v>
      </c>
      <c r="K792" s="24" t="n">
        <f aca="false">AVERAGE(FilterPrice!AQ$10:AQ$11)</f>
        <v>112.75</v>
      </c>
      <c r="L792" s="24" t="n">
        <f aca="false">FilterPrice!AQ$12</f>
        <v>40.9999961853027</v>
      </c>
      <c r="M792" s="24" t="n">
        <f aca="false">AVERAGE(FilterPrice!AQ$13:AQ$15)</f>
        <v>40.5233319600423</v>
      </c>
      <c r="N792" s="24" t="n">
        <f aca="false">AVERAGE(FilterPrice!AQ$4:AQ$15)</f>
        <v>56.2319984436035</v>
      </c>
      <c r="O792" s="24" t="n">
        <f aca="false">AVERAGE(FilterPrice!AQ$16:AQ$27)</f>
        <v>47.1391124725342</v>
      </c>
      <c r="P792" s="62" t="n">
        <f aca="false">AVERAGE(FilterPrice!AQ$28:AQ$40)</f>
        <v>41.8342377677331</v>
      </c>
    </row>
    <row r="793" customFormat="false" ht="12.75" hidden="false" customHeight="false" outlineLevel="0" collapsed="false">
      <c r="C793" s="13" t="n">
        <f aca="false">C792+1</f>
        <v>792</v>
      </c>
      <c r="D793" s="109" t="s">
        <v>23802</v>
      </c>
      <c r="E793" s="111" t="str">
        <f aca="false">FilterPrice!AR$4</f>
        <v/>
      </c>
      <c r="F793" s="24" t="str">
        <f aca="false">FilterPrice!AR$5</f>
        <v/>
      </c>
      <c r="G793" s="24" t="n">
        <f aca="false">FilterPrice!AR$6</f>
        <v>38.5</v>
      </c>
      <c r="H793" s="24" t="n">
        <f aca="false">FilterPrice!AR$7</f>
        <v>38.5</v>
      </c>
      <c r="I793" s="24" t="n">
        <f aca="false">FilterPrice!AR$8</f>
        <v>55.75</v>
      </c>
      <c r="J793" s="24" t="n">
        <f aca="false">FilterPrice!AR$9</f>
        <v>82.5</v>
      </c>
      <c r="K793" s="24" t="n">
        <f aca="false">AVERAGE(FilterPrice!AR$10:AR$11)</f>
        <v>122.75</v>
      </c>
      <c r="L793" s="24" t="n">
        <f aca="false">FilterPrice!AR$12</f>
        <v>49.75</v>
      </c>
      <c r="M793" s="24" t="n">
        <f aca="false">AVERAGE(FilterPrice!AR$13:AR$15)</f>
        <v>45.75</v>
      </c>
      <c r="N793" s="24" t="n">
        <f aca="false">AVERAGE(FilterPrice!AR$4:AR$15)</f>
        <v>64.775</v>
      </c>
      <c r="O793" s="24" t="n">
        <f aca="false">AVERAGE(FilterPrice!AR$16:AR$27)</f>
        <v>52.0200001398722</v>
      </c>
      <c r="P793" s="62" t="n">
        <f aca="false">AVERAGE(FilterPrice!AR$28:AR$40)</f>
        <v>45.361758525555</v>
      </c>
    </row>
    <row r="794" customFormat="false" ht="12.75" hidden="false" customHeight="false" outlineLevel="0" collapsed="false">
      <c r="C794" s="13" t="n">
        <f aca="false">C793+1</f>
        <v>793</v>
      </c>
      <c r="D794" s="104" t="s">
        <v>23803</v>
      </c>
      <c r="E794" s="113" t="str">
        <f aca="false">FilterPrice!AS$4</f>
        <v/>
      </c>
      <c r="F794" s="65" t="str">
        <f aca="false">FilterPrice!AS$5</f>
        <v/>
      </c>
      <c r="G794" s="65" t="n">
        <f aca="false">FilterPrice!AS$6</f>
        <v>43.9999885559082</v>
      </c>
      <c r="H794" s="65" t="n">
        <f aca="false">FilterPrice!AS$7</f>
        <v>43.9999885559082</v>
      </c>
      <c r="I794" s="65" t="n">
        <f aca="false">FilterPrice!AS$8</f>
        <v>58.75</v>
      </c>
      <c r="J794" s="65" t="n">
        <f aca="false">FilterPrice!AS$9</f>
        <v>69</v>
      </c>
      <c r="K794" s="65" t="n">
        <f aca="false">AVERAGE(FilterPrice!AS$10:AS$11)</f>
        <v>93</v>
      </c>
      <c r="L794" s="65" t="n">
        <f aca="false">FilterPrice!AS$12</f>
        <v>55.5000038146973</v>
      </c>
      <c r="M794" s="65" t="n">
        <f aca="false">AVERAGE(FilterPrice!AS$13:AS$15)</f>
        <v>46.4833234151204</v>
      </c>
      <c r="N794" s="65" t="n">
        <f aca="false">AVERAGE(FilterPrice!AS$4:AS$15)</f>
        <v>59.6699951171875</v>
      </c>
      <c r="O794" s="65" t="n">
        <f aca="false">AVERAGE(FilterPrice!AS$16:AS$27)</f>
        <v>47.0866638819377</v>
      </c>
      <c r="P794" s="66" t="n">
        <f aca="false">AVERAGE(FilterPrice!AS$28:AS$40)</f>
        <v>44.4235231106098</v>
      </c>
    </row>
    <row r="795" customFormat="false" ht="12.75" hidden="false" customHeight="false" outlineLevel="0" collapsed="false">
      <c r="A795" s="13" t="n">
        <f aca="false">A782+1</f>
        <v>62</v>
      </c>
      <c r="B795" s="104" t="n">
        <f aca="false">FilterPrice!$A$1</f>
        <v>36981</v>
      </c>
      <c r="C795" s="13" t="n">
        <f aca="false">C794+1</f>
        <v>794</v>
      </c>
      <c r="D795" s="109" t="s">
        <v>23791</v>
      </c>
      <c r="E795" s="110" t="str">
        <f aca="false">FilterPrice!AG$4</f>
        <v/>
      </c>
      <c r="F795" s="59" t="str">
        <f aca="false">FilterPrice!AG$5</f>
        <v/>
      </c>
      <c r="G795" s="59" t="n">
        <f aca="false">FilterPrice!AG$6</f>
        <v>46</v>
      </c>
      <c r="H795" s="59" t="n">
        <f aca="false">FilterPrice!AG$7</f>
        <v>46</v>
      </c>
      <c r="I795" s="59" t="n">
        <f aca="false">FilterPrice!AG$8</f>
        <v>60.25</v>
      </c>
      <c r="J795" s="59" t="n">
        <f aca="false">FilterPrice!AG$9</f>
        <v>76.75</v>
      </c>
      <c r="K795" s="59" t="n">
        <f aca="false">AVERAGE(FilterPrice!AG$10:AG$11)</f>
        <v>112</v>
      </c>
      <c r="L795" s="59" t="n">
        <f aca="false">FilterPrice!AG$12</f>
        <v>59</v>
      </c>
      <c r="M795" s="59" t="n">
        <f aca="false">AVERAGE(FilterPrice!AG$13:AG$15)</f>
        <v>54.5</v>
      </c>
      <c r="N795" s="59" t="n">
        <f aca="false">AVERAGE(FilterPrice!AG$4:AG$15)</f>
        <v>67.55</v>
      </c>
      <c r="O795" s="59" t="n">
        <f aca="false">AVERAGE(FilterPrice!AG$16:AG$27)</f>
        <v>59.9375</v>
      </c>
      <c r="P795" s="60" t="n">
        <f aca="false">AVERAGE(FilterPrice!AG$28:AG$40)</f>
        <v>53.0955128205128</v>
      </c>
    </row>
    <row r="796" customFormat="false" ht="12.75" hidden="false" customHeight="false" outlineLevel="0" collapsed="false">
      <c r="C796" s="13" t="n">
        <f aca="false">C795+1</f>
        <v>795</v>
      </c>
      <c r="D796" s="109" t="s">
        <v>23792</v>
      </c>
      <c r="E796" s="111" t="str">
        <f aca="false">FilterPrice!AH$4</f>
        <v/>
      </c>
      <c r="F796" s="24" t="str">
        <f aca="false">FilterPrice!AH$5</f>
        <v/>
      </c>
      <c r="G796" s="24" t="n">
        <f aca="false">FilterPrice!AH$6</f>
        <v>33</v>
      </c>
      <c r="H796" s="24" t="n">
        <f aca="false">FilterPrice!AH$7</f>
        <v>33</v>
      </c>
      <c r="I796" s="24" t="n">
        <f aca="false">FilterPrice!AH$8</f>
        <v>48.25</v>
      </c>
      <c r="J796" s="24" t="n">
        <f aca="false">FilterPrice!AH$9</f>
        <v>74</v>
      </c>
      <c r="K796" s="24" t="n">
        <f aca="false">AVERAGE(FilterPrice!AH$10:AH$11)</f>
        <v>113.75</v>
      </c>
      <c r="L796" s="24" t="n">
        <f aca="false">FilterPrice!AH$12</f>
        <v>44</v>
      </c>
      <c r="M796" s="24" t="n">
        <f aca="false">AVERAGE(FilterPrice!AH$13:AH$15)</f>
        <v>40.9166666666667</v>
      </c>
      <c r="N796" s="24" t="n">
        <f aca="false">AVERAGE(FilterPrice!AH$4:AH$15)</f>
        <v>58.25</v>
      </c>
      <c r="O796" s="24" t="n">
        <f aca="false">AVERAGE(FilterPrice!AH$16:AH$27)</f>
        <v>50.25</v>
      </c>
      <c r="P796" s="62" t="n">
        <f aca="false">AVERAGE(FilterPrice!AH$28:AH$40)</f>
        <v>45.5446793116056</v>
      </c>
    </row>
    <row r="797" customFormat="false" ht="12.75" hidden="false" customHeight="false" outlineLevel="0" collapsed="false">
      <c r="C797" s="13" t="n">
        <f aca="false">C796+1</f>
        <v>796</v>
      </c>
      <c r="D797" s="109" t="s">
        <v>23793</v>
      </c>
      <c r="E797" s="111" t="str">
        <f aca="false">FilterPrice!AI$4</f>
        <v/>
      </c>
      <c r="F797" s="24" t="str">
        <f aca="false">FilterPrice!AI$5</f>
        <v/>
      </c>
      <c r="G797" s="24" t="n">
        <f aca="false">FilterPrice!AI$6</f>
        <v>51</v>
      </c>
      <c r="H797" s="24" t="n">
        <f aca="false">FilterPrice!AI$7</f>
        <v>51</v>
      </c>
      <c r="I797" s="24" t="n">
        <f aca="false">FilterPrice!AI$8</f>
        <v>58.5</v>
      </c>
      <c r="J797" s="24" t="n">
        <f aca="false">FilterPrice!AI$9</f>
        <v>76</v>
      </c>
      <c r="K797" s="24" t="n">
        <f aca="false">AVERAGE(FilterPrice!AI$10:AI$11)</f>
        <v>100.5</v>
      </c>
      <c r="L797" s="24" t="n">
        <f aca="false">FilterPrice!AI$12</f>
        <v>57</v>
      </c>
      <c r="M797" s="24" t="n">
        <f aca="false">AVERAGE(FilterPrice!AI$13:AI$15)</f>
        <v>55.75</v>
      </c>
      <c r="N797" s="24" t="n">
        <f aca="false">AVERAGE(FilterPrice!AI$4:AI$15)</f>
        <v>66.175</v>
      </c>
      <c r="O797" s="24" t="n">
        <f aca="false">AVERAGE(FilterPrice!AI$16:AI$27)</f>
        <v>58.2708333333333</v>
      </c>
      <c r="P797" s="62" t="n">
        <f aca="false">AVERAGE(FilterPrice!AI$28:AI$40)</f>
        <v>49.2141025641026</v>
      </c>
    </row>
    <row r="798" customFormat="false" ht="12.75" hidden="false" customHeight="false" outlineLevel="0" collapsed="false">
      <c r="C798" s="13" t="n">
        <f aca="false">C797+1</f>
        <v>797</v>
      </c>
      <c r="D798" s="109" t="s">
        <v>23794</v>
      </c>
      <c r="E798" s="111" t="str">
        <f aca="false">FilterPrice!AJ$4</f>
        <v/>
      </c>
      <c r="F798" s="24" t="str">
        <f aca="false">FilterPrice!AJ$5</f>
        <v/>
      </c>
      <c r="G798" s="24" t="n">
        <f aca="false">FilterPrice!AJ$6</f>
        <v>35.5</v>
      </c>
      <c r="H798" s="24" t="n">
        <f aca="false">FilterPrice!AJ$7</f>
        <v>35.5</v>
      </c>
      <c r="I798" s="24" t="n">
        <f aca="false">FilterPrice!AJ$8</f>
        <v>45</v>
      </c>
      <c r="J798" s="24" t="n">
        <f aca="false">FilterPrice!AJ$9</f>
        <v>56.25</v>
      </c>
      <c r="K798" s="24" t="n">
        <f aca="false">AVERAGE(FilterPrice!AJ$10:AJ$11)</f>
        <v>71</v>
      </c>
      <c r="L798" s="24" t="n">
        <f aca="false">FilterPrice!AJ$12</f>
        <v>44.5</v>
      </c>
      <c r="M798" s="24" t="n">
        <f aca="false">AVERAGE(FilterPrice!AJ$13:AJ$15)</f>
        <v>42.25</v>
      </c>
      <c r="N798" s="24" t="n">
        <f aca="false">AVERAGE(FilterPrice!AJ$4:AJ$15)</f>
        <v>48.55</v>
      </c>
      <c r="O798" s="24" t="n">
        <f aca="false">AVERAGE(FilterPrice!AJ$16:AJ$27)</f>
        <v>45</v>
      </c>
      <c r="P798" s="62" t="n">
        <f aca="false">AVERAGE(FilterPrice!AJ$28:AJ$40)</f>
        <v>41.199358974359</v>
      </c>
    </row>
    <row r="799" customFormat="false" ht="12.75" hidden="false" customHeight="false" outlineLevel="0" collapsed="false">
      <c r="C799" s="13" t="n">
        <f aca="false">C798+1</f>
        <v>798</v>
      </c>
      <c r="D799" s="109" t="s">
        <v>23795</v>
      </c>
      <c r="E799" s="111" t="str">
        <f aca="false">FilterPrice!AK$4</f>
        <v/>
      </c>
      <c r="F799" s="24" t="str">
        <f aca="false">FilterPrice!AK$5</f>
        <v/>
      </c>
      <c r="G799" s="24" t="n">
        <f aca="false">FilterPrice!AK$6</f>
        <v>33</v>
      </c>
      <c r="H799" s="24" t="n">
        <f aca="false">FilterPrice!AK$7</f>
        <v>33</v>
      </c>
      <c r="I799" s="24" t="n">
        <f aca="false">FilterPrice!AK$8</f>
        <v>48.25</v>
      </c>
      <c r="J799" s="24" t="n">
        <f aca="false">FilterPrice!AK$9</f>
        <v>74</v>
      </c>
      <c r="K799" s="24" t="n">
        <f aca="false">AVERAGE(FilterPrice!AK$10:AK$11)</f>
        <v>114</v>
      </c>
      <c r="L799" s="24" t="n">
        <f aca="false">FilterPrice!AK$12</f>
        <v>46</v>
      </c>
      <c r="M799" s="24" t="n">
        <f aca="false">AVERAGE(FilterPrice!AK$13:AK$15)</f>
        <v>42</v>
      </c>
      <c r="N799" s="24" t="n">
        <f aca="false">AVERAGE(FilterPrice!AK$4:AK$15)</f>
        <v>58.825</v>
      </c>
      <c r="O799" s="24" t="n">
        <f aca="false">AVERAGE(FilterPrice!AK$16:AK$27)</f>
        <v>50.7291666666667</v>
      </c>
      <c r="P799" s="62" t="n">
        <f aca="false">AVERAGE(FilterPrice!AK$28:AK$40)</f>
        <v>43.2708333333333</v>
      </c>
    </row>
    <row r="800" customFormat="false" ht="12.75" hidden="false" customHeight="false" outlineLevel="0" collapsed="false">
      <c r="C800" s="13" t="n">
        <f aca="false">C799+1</f>
        <v>799</v>
      </c>
      <c r="D800" s="109" t="s">
        <v>23796</v>
      </c>
      <c r="E800" s="111" t="str">
        <f aca="false">FilterPrice!AL$4</f>
        <v/>
      </c>
      <c r="F800" s="24" t="str">
        <f aca="false">FilterPrice!AL$5</f>
        <v/>
      </c>
      <c r="G800" s="24" t="n">
        <f aca="false">FilterPrice!AL$6</f>
        <v>55</v>
      </c>
      <c r="H800" s="24" t="n">
        <f aca="false">FilterPrice!AL$7</f>
        <v>55</v>
      </c>
      <c r="I800" s="24" t="n">
        <f aca="false">FilterPrice!AL$8</f>
        <v>67.25</v>
      </c>
      <c r="J800" s="24" t="n">
        <f aca="false">FilterPrice!AL$9</f>
        <v>86.5</v>
      </c>
      <c r="K800" s="24" t="n">
        <f aca="false">AVERAGE(FilterPrice!AL$10:AL$11)</f>
        <v>127.75</v>
      </c>
      <c r="L800" s="24" t="n">
        <f aca="false">FilterPrice!AL$12</f>
        <v>64.75</v>
      </c>
      <c r="M800" s="24" t="n">
        <f aca="false">AVERAGE(FilterPrice!AL$13:AL$15)</f>
        <v>59.5</v>
      </c>
      <c r="N800" s="24" t="n">
        <f aca="false">AVERAGE(FilterPrice!AL$4:AL$15)</f>
        <v>76.25</v>
      </c>
      <c r="O800" s="24" t="n">
        <f aca="false">AVERAGE(FilterPrice!AL$16:AL$27)</f>
        <v>68.375</v>
      </c>
      <c r="P800" s="62" t="n">
        <f aca="false">AVERAGE(FilterPrice!AL$28:AL$40)</f>
        <v>62.2366025641026</v>
      </c>
    </row>
    <row r="801" customFormat="false" ht="12.75" hidden="false" customHeight="false" outlineLevel="0" collapsed="false">
      <c r="C801" s="13" t="n">
        <f aca="false">C800+1</f>
        <v>800</v>
      </c>
      <c r="D801" s="109" t="s">
        <v>23797</v>
      </c>
      <c r="E801" s="111" t="str">
        <f aca="false">FilterPrice!AM$4</f>
        <v/>
      </c>
      <c r="F801" s="24" t="str">
        <f aca="false">FilterPrice!AM$5</f>
        <v/>
      </c>
      <c r="G801" s="24" t="n">
        <f aca="false">FilterPrice!AM$6</f>
        <v>20</v>
      </c>
      <c r="H801" s="24" t="n">
        <f aca="false">FilterPrice!AM$7</f>
        <v>20</v>
      </c>
      <c r="I801" s="24" t="n">
        <f aca="false">FilterPrice!AM$8</f>
        <v>52</v>
      </c>
      <c r="J801" s="24" t="n">
        <f aca="false">FilterPrice!AM$9</f>
        <v>80</v>
      </c>
      <c r="K801" s="24" t="n">
        <f aca="false">AVERAGE(FilterPrice!AM$10:AM$11)</f>
        <v>120</v>
      </c>
      <c r="L801" s="24" t="n">
        <f aca="false">FilterPrice!AM$12</f>
        <v>46.25</v>
      </c>
      <c r="M801" s="24" t="n">
        <f aca="false">AVERAGE(FilterPrice!AM$13:AM$15)</f>
        <v>42.25</v>
      </c>
      <c r="N801" s="24" t="n">
        <f aca="false">AVERAGE(FilterPrice!AM$4:AM$15)</f>
        <v>58.5</v>
      </c>
      <c r="O801" s="24" t="n">
        <f aca="false">AVERAGE(FilterPrice!AM$16:AM$27)</f>
        <v>50.9587500890096</v>
      </c>
      <c r="P801" s="62" t="n">
        <f aca="false">AVERAGE(FilterPrice!AM$28:AM$40)</f>
        <v>44.3020469714434</v>
      </c>
    </row>
    <row r="802" customFormat="false" ht="12.75" hidden="false" customHeight="false" outlineLevel="0" collapsed="false">
      <c r="C802" s="13" t="n">
        <f aca="false">C801+1</f>
        <v>801</v>
      </c>
      <c r="D802" s="109" t="s">
        <v>23798</v>
      </c>
      <c r="E802" s="111" t="str">
        <f aca="false">FilterPrice!AN$4</f>
        <v/>
      </c>
      <c r="F802" s="24" t="str">
        <f aca="false">FilterPrice!AN$5</f>
        <v/>
      </c>
      <c r="G802" s="24" t="n">
        <f aca="false">FilterPrice!AN$6</f>
        <v>28</v>
      </c>
      <c r="H802" s="24" t="n">
        <f aca="false">FilterPrice!AN$7</f>
        <v>28</v>
      </c>
      <c r="I802" s="24" t="n">
        <f aca="false">FilterPrice!AN$8</f>
        <v>46.75</v>
      </c>
      <c r="J802" s="24" t="n">
        <f aca="false">FilterPrice!AN$9</f>
        <v>73.9999923706055</v>
      </c>
      <c r="K802" s="24" t="n">
        <f aca="false">AVERAGE(FilterPrice!AN$10:AN$11)</f>
        <v>117.25</v>
      </c>
      <c r="L802" s="24" t="n">
        <f aca="false">FilterPrice!AN$12</f>
        <v>43.2500038146973</v>
      </c>
      <c r="M802" s="24" t="n">
        <f aca="false">AVERAGE(FilterPrice!AN$13:AN$15)</f>
        <v>41.5</v>
      </c>
      <c r="N802" s="24" t="n">
        <f aca="false">AVERAGE(FilterPrice!AN$4:AN$15)</f>
        <v>57.8999996185303</v>
      </c>
      <c r="O802" s="24" t="n">
        <f aca="false">AVERAGE(FilterPrice!AN$16:AN$27)</f>
        <v>48.5617799758911</v>
      </c>
      <c r="P802" s="62" t="n">
        <f aca="false">AVERAGE(FilterPrice!AN$28:AN$40)</f>
        <v>43.6687636986757</v>
      </c>
    </row>
    <row r="803" customFormat="false" ht="12.75" hidden="false" customHeight="false" outlineLevel="0" collapsed="false">
      <c r="C803" s="13" t="n">
        <f aca="false">C802+1</f>
        <v>802</v>
      </c>
      <c r="D803" s="109" t="s">
        <v>23799</v>
      </c>
      <c r="E803" s="111" t="str">
        <f aca="false">FilterPrice!AO$4</f>
        <v/>
      </c>
      <c r="F803" s="24" t="str">
        <f aca="false">FilterPrice!AO$5</f>
        <v/>
      </c>
      <c r="G803" s="24" t="n">
        <f aca="false">FilterPrice!AO$6</f>
        <v>37.9969177246094</v>
      </c>
      <c r="H803" s="24" t="n">
        <f aca="false">FilterPrice!AO$7</f>
        <v>37.9969177246094</v>
      </c>
      <c r="I803" s="24" t="n">
        <f aca="false">FilterPrice!AO$8</f>
        <v>43.75</v>
      </c>
      <c r="J803" s="24" t="n">
        <f aca="false">FilterPrice!AO$9</f>
        <v>65.9999923706055</v>
      </c>
      <c r="K803" s="24" t="n">
        <f aca="false">AVERAGE(FilterPrice!AO$10:AO$11)</f>
        <v>101.25</v>
      </c>
      <c r="L803" s="24" t="n">
        <f aca="false">FilterPrice!AO$12</f>
        <v>41.7499961853027</v>
      </c>
      <c r="M803" s="24" t="n">
        <f aca="false">AVERAGE(FilterPrice!AO$13:AO$15)</f>
        <v>39.2730712890625</v>
      </c>
      <c r="N803" s="24" t="n">
        <f aca="false">AVERAGE(FilterPrice!AO$4:AO$15)</f>
        <v>54.7813037872314</v>
      </c>
      <c r="O803" s="24" t="n">
        <f aca="false">AVERAGE(FilterPrice!AO$16:AO$27)</f>
        <v>47.6955715815226</v>
      </c>
      <c r="P803" s="62" t="n">
        <f aca="false">AVERAGE(FilterPrice!AO$28:AO$40)</f>
        <v>45.4661644666623</v>
      </c>
    </row>
    <row r="804" customFormat="false" ht="12.75" hidden="false" customHeight="false" outlineLevel="0" collapsed="false">
      <c r="C804" s="13" t="n">
        <f aca="false">C803+1</f>
        <v>803</v>
      </c>
      <c r="D804" s="109" t="s">
        <v>23800</v>
      </c>
      <c r="E804" s="111" t="str">
        <f aca="false">FilterPrice!AP$4</f>
        <v/>
      </c>
      <c r="F804" s="24" t="str">
        <f aca="false">FilterPrice!AP$5</f>
        <v/>
      </c>
      <c r="G804" s="24" t="n">
        <f aca="false">FilterPrice!AP$6</f>
        <v>38</v>
      </c>
      <c r="H804" s="24" t="n">
        <f aca="false">FilterPrice!AP$7</f>
        <v>38</v>
      </c>
      <c r="I804" s="24" t="n">
        <f aca="false">FilterPrice!AP$8</f>
        <v>49.25</v>
      </c>
      <c r="J804" s="24" t="n">
        <f aca="false">FilterPrice!AP$9</f>
        <v>75.2499923706055</v>
      </c>
      <c r="K804" s="24" t="n">
        <f aca="false">AVERAGE(FilterPrice!AP$10:AP$11)</f>
        <v>117.75</v>
      </c>
      <c r="L804" s="24" t="n">
        <f aca="false">FilterPrice!AP$12</f>
        <v>51.7500038146973</v>
      </c>
      <c r="M804" s="24" t="n">
        <f aca="false">AVERAGE(FilterPrice!AP$13:AP$15)</f>
        <v>44.5</v>
      </c>
      <c r="N804" s="24" t="n">
        <f aca="false">AVERAGE(FilterPrice!AP$4:AP$15)</f>
        <v>62.1249996185303</v>
      </c>
      <c r="O804" s="24" t="n">
        <f aca="false">AVERAGE(FilterPrice!AP$16:AP$27)</f>
        <v>49.6034466425578</v>
      </c>
      <c r="P804" s="62" t="n">
        <f aca="false">AVERAGE(FilterPrice!AP$28:AP$40)</f>
        <v>44.5997733580761</v>
      </c>
    </row>
    <row r="805" customFormat="false" ht="12.75" hidden="false" customHeight="false" outlineLevel="0" collapsed="false">
      <c r="C805" s="13" t="n">
        <f aca="false">C804+1</f>
        <v>804</v>
      </c>
      <c r="D805" s="112" t="s">
        <v>23801</v>
      </c>
      <c r="E805" s="111" t="str">
        <f aca="false">FilterPrice!AQ$4</f>
        <v/>
      </c>
      <c r="F805" s="24" t="str">
        <f aca="false">FilterPrice!AQ$5</f>
        <v/>
      </c>
      <c r="G805" s="24" t="n">
        <f aca="false">FilterPrice!AQ$6</f>
        <v>30</v>
      </c>
      <c r="H805" s="24" t="n">
        <f aca="false">FilterPrice!AQ$7</f>
        <v>30</v>
      </c>
      <c r="I805" s="24" t="n">
        <f aca="false">FilterPrice!AQ$8</f>
        <v>43.75</v>
      </c>
      <c r="J805" s="24" t="n">
        <f aca="false">FilterPrice!AQ$9</f>
        <v>70.4999923706055</v>
      </c>
      <c r="K805" s="24" t="n">
        <f aca="false">AVERAGE(FilterPrice!AQ$10:AQ$11)</f>
        <v>112.75</v>
      </c>
      <c r="L805" s="24" t="n">
        <f aca="false">FilterPrice!AQ$12</f>
        <v>40.9999961853027</v>
      </c>
      <c r="M805" s="24" t="n">
        <f aca="false">AVERAGE(FilterPrice!AQ$13:AQ$15)</f>
        <v>40.5233319600423</v>
      </c>
      <c r="N805" s="24" t="n">
        <f aca="false">AVERAGE(FilterPrice!AQ$4:AQ$15)</f>
        <v>56.2319984436035</v>
      </c>
      <c r="O805" s="24" t="n">
        <f aca="false">AVERAGE(FilterPrice!AQ$16:AQ$27)</f>
        <v>47.1391124725342</v>
      </c>
      <c r="P805" s="62" t="n">
        <f aca="false">AVERAGE(FilterPrice!AQ$28:AQ$40)</f>
        <v>41.8342377677331</v>
      </c>
    </row>
    <row r="806" customFormat="false" ht="12.75" hidden="false" customHeight="false" outlineLevel="0" collapsed="false">
      <c r="C806" s="13" t="n">
        <f aca="false">C805+1</f>
        <v>805</v>
      </c>
      <c r="D806" s="109" t="s">
        <v>23802</v>
      </c>
      <c r="E806" s="111" t="str">
        <f aca="false">FilterPrice!AR$4</f>
        <v/>
      </c>
      <c r="F806" s="24" t="str">
        <f aca="false">FilterPrice!AR$5</f>
        <v/>
      </c>
      <c r="G806" s="24" t="n">
        <f aca="false">FilterPrice!AR$6</f>
        <v>38.5</v>
      </c>
      <c r="H806" s="24" t="n">
        <f aca="false">FilterPrice!AR$7</f>
        <v>38.5</v>
      </c>
      <c r="I806" s="24" t="n">
        <f aca="false">FilterPrice!AR$8</f>
        <v>55.75</v>
      </c>
      <c r="J806" s="24" t="n">
        <f aca="false">FilterPrice!AR$9</f>
        <v>82.5</v>
      </c>
      <c r="K806" s="24" t="n">
        <f aca="false">AVERAGE(FilterPrice!AR$10:AR$11)</f>
        <v>122.75</v>
      </c>
      <c r="L806" s="24" t="n">
        <f aca="false">FilterPrice!AR$12</f>
        <v>49.75</v>
      </c>
      <c r="M806" s="24" t="n">
        <f aca="false">AVERAGE(FilterPrice!AR$13:AR$15)</f>
        <v>45.75</v>
      </c>
      <c r="N806" s="24" t="n">
        <f aca="false">AVERAGE(FilterPrice!AR$4:AR$15)</f>
        <v>64.775</v>
      </c>
      <c r="O806" s="24" t="n">
        <f aca="false">AVERAGE(FilterPrice!AR$16:AR$27)</f>
        <v>52.0200001398722</v>
      </c>
      <c r="P806" s="62" t="n">
        <f aca="false">AVERAGE(FilterPrice!AR$28:AR$40)</f>
        <v>45.361758525555</v>
      </c>
    </row>
    <row r="807" customFormat="false" ht="12.75" hidden="false" customHeight="false" outlineLevel="0" collapsed="false">
      <c r="C807" s="13" t="n">
        <f aca="false">C806+1</f>
        <v>806</v>
      </c>
      <c r="D807" s="104" t="s">
        <v>23803</v>
      </c>
      <c r="E807" s="113" t="str">
        <f aca="false">FilterPrice!AS$4</f>
        <v/>
      </c>
      <c r="F807" s="65" t="str">
        <f aca="false">FilterPrice!AS$5</f>
        <v/>
      </c>
      <c r="G807" s="65" t="n">
        <f aca="false">FilterPrice!AS$6</f>
        <v>43.9999885559082</v>
      </c>
      <c r="H807" s="65" t="n">
        <f aca="false">FilterPrice!AS$7</f>
        <v>43.9999885559082</v>
      </c>
      <c r="I807" s="65" t="n">
        <f aca="false">FilterPrice!AS$8</f>
        <v>58.75</v>
      </c>
      <c r="J807" s="65" t="n">
        <f aca="false">FilterPrice!AS$9</f>
        <v>69</v>
      </c>
      <c r="K807" s="65" t="n">
        <f aca="false">AVERAGE(FilterPrice!AS$10:AS$11)</f>
        <v>93</v>
      </c>
      <c r="L807" s="65" t="n">
        <f aca="false">FilterPrice!AS$12</f>
        <v>55.5000038146973</v>
      </c>
      <c r="M807" s="65" t="n">
        <f aca="false">AVERAGE(FilterPrice!AS$13:AS$15)</f>
        <v>46.4833234151204</v>
      </c>
      <c r="N807" s="65" t="n">
        <f aca="false">AVERAGE(FilterPrice!AS$4:AS$15)</f>
        <v>59.6699951171875</v>
      </c>
      <c r="O807" s="65" t="n">
        <f aca="false">AVERAGE(FilterPrice!AS$16:AS$27)</f>
        <v>47.0866638819377</v>
      </c>
      <c r="P807" s="66" t="n">
        <f aca="false">AVERAGE(FilterPrice!AS$28:AS$40)</f>
        <v>44.4235231106098</v>
      </c>
    </row>
    <row r="808" customFormat="false" ht="12.75" hidden="false" customHeight="false" outlineLevel="0" collapsed="false">
      <c r="A808" s="13" t="n">
        <f aca="false">A795+1</f>
        <v>63</v>
      </c>
      <c r="B808" s="104" t="n">
        <f aca="false">FilterPrice!$A$1</f>
        <v>36981</v>
      </c>
      <c r="C808" s="13" t="n">
        <f aca="false">C807+1</f>
        <v>807</v>
      </c>
      <c r="D808" s="109" t="s">
        <v>23791</v>
      </c>
      <c r="E808" s="110" t="str">
        <f aca="false">FilterPrice!AG$4</f>
        <v/>
      </c>
      <c r="F808" s="59" t="str">
        <f aca="false">FilterPrice!AG$5</f>
        <v/>
      </c>
      <c r="G808" s="59" t="n">
        <f aca="false">FilterPrice!AG$6</f>
        <v>46</v>
      </c>
      <c r="H808" s="59" t="n">
        <f aca="false">FilterPrice!AG$7</f>
        <v>46</v>
      </c>
      <c r="I808" s="59" t="n">
        <f aca="false">FilterPrice!AG$8</f>
        <v>60.25</v>
      </c>
      <c r="J808" s="59" t="n">
        <f aca="false">FilterPrice!AG$9</f>
        <v>76.75</v>
      </c>
      <c r="K808" s="59" t="n">
        <f aca="false">AVERAGE(FilterPrice!AG$10:AG$11)</f>
        <v>112</v>
      </c>
      <c r="L808" s="59" t="n">
        <f aca="false">FilterPrice!AG$12</f>
        <v>59</v>
      </c>
      <c r="M808" s="59" t="n">
        <f aca="false">AVERAGE(FilterPrice!AG$13:AG$15)</f>
        <v>54.5</v>
      </c>
      <c r="N808" s="59" t="n">
        <f aca="false">AVERAGE(FilterPrice!AG$4:AG$15)</f>
        <v>67.55</v>
      </c>
      <c r="O808" s="59" t="n">
        <f aca="false">AVERAGE(FilterPrice!AG$16:AG$27)</f>
        <v>59.9375</v>
      </c>
      <c r="P808" s="60" t="n">
        <f aca="false">AVERAGE(FilterPrice!AG$28:AG$40)</f>
        <v>53.0955128205128</v>
      </c>
    </row>
    <row r="809" customFormat="false" ht="12.75" hidden="false" customHeight="false" outlineLevel="0" collapsed="false">
      <c r="C809" s="13" t="n">
        <f aca="false">C808+1</f>
        <v>808</v>
      </c>
      <c r="D809" s="109" t="s">
        <v>23792</v>
      </c>
      <c r="E809" s="111" t="str">
        <f aca="false">FilterPrice!AH$4</f>
        <v/>
      </c>
      <c r="F809" s="24" t="str">
        <f aca="false">FilterPrice!AH$5</f>
        <v/>
      </c>
      <c r="G809" s="24" t="n">
        <f aca="false">FilterPrice!AH$6</f>
        <v>33</v>
      </c>
      <c r="H809" s="24" t="n">
        <f aca="false">FilterPrice!AH$7</f>
        <v>33</v>
      </c>
      <c r="I809" s="24" t="n">
        <f aca="false">FilterPrice!AH$8</f>
        <v>48.25</v>
      </c>
      <c r="J809" s="24" t="n">
        <f aca="false">FilterPrice!AH$9</f>
        <v>74</v>
      </c>
      <c r="K809" s="24" t="n">
        <f aca="false">AVERAGE(FilterPrice!AH$10:AH$11)</f>
        <v>113.75</v>
      </c>
      <c r="L809" s="24" t="n">
        <f aca="false">FilterPrice!AH$12</f>
        <v>44</v>
      </c>
      <c r="M809" s="24" t="n">
        <f aca="false">AVERAGE(FilterPrice!AH$13:AH$15)</f>
        <v>40.9166666666667</v>
      </c>
      <c r="N809" s="24" t="n">
        <f aca="false">AVERAGE(FilterPrice!AH$4:AH$15)</f>
        <v>58.25</v>
      </c>
      <c r="O809" s="24" t="n">
        <f aca="false">AVERAGE(FilterPrice!AH$16:AH$27)</f>
        <v>50.25</v>
      </c>
      <c r="P809" s="62" t="n">
        <f aca="false">AVERAGE(FilterPrice!AH$28:AH$40)</f>
        <v>45.5446793116056</v>
      </c>
    </row>
    <row r="810" customFormat="false" ht="12.75" hidden="false" customHeight="false" outlineLevel="0" collapsed="false">
      <c r="C810" s="13" t="n">
        <f aca="false">C809+1</f>
        <v>809</v>
      </c>
      <c r="D810" s="109" t="s">
        <v>23793</v>
      </c>
      <c r="E810" s="111" t="str">
        <f aca="false">FilterPrice!AI$4</f>
        <v/>
      </c>
      <c r="F810" s="24" t="str">
        <f aca="false">FilterPrice!AI$5</f>
        <v/>
      </c>
      <c r="G810" s="24" t="n">
        <f aca="false">FilterPrice!AI$6</f>
        <v>51</v>
      </c>
      <c r="H810" s="24" t="n">
        <f aca="false">FilterPrice!AI$7</f>
        <v>51</v>
      </c>
      <c r="I810" s="24" t="n">
        <f aca="false">FilterPrice!AI$8</f>
        <v>58.5</v>
      </c>
      <c r="J810" s="24" t="n">
        <f aca="false">FilterPrice!AI$9</f>
        <v>76</v>
      </c>
      <c r="K810" s="24" t="n">
        <f aca="false">AVERAGE(FilterPrice!AI$10:AI$11)</f>
        <v>100.5</v>
      </c>
      <c r="L810" s="24" t="n">
        <f aca="false">FilterPrice!AI$12</f>
        <v>57</v>
      </c>
      <c r="M810" s="24" t="n">
        <f aca="false">AVERAGE(FilterPrice!AI$13:AI$15)</f>
        <v>55.75</v>
      </c>
      <c r="N810" s="24" t="n">
        <f aca="false">AVERAGE(FilterPrice!AI$4:AI$15)</f>
        <v>66.175</v>
      </c>
      <c r="O810" s="24" t="n">
        <f aca="false">AVERAGE(FilterPrice!AI$16:AI$27)</f>
        <v>58.2708333333333</v>
      </c>
      <c r="P810" s="62" t="n">
        <f aca="false">AVERAGE(FilterPrice!AI$28:AI$40)</f>
        <v>49.2141025641026</v>
      </c>
    </row>
    <row r="811" customFormat="false" ht="12.75" hidden="false" customHeight="false" outlineLevel="0" collapsed="false">
      <c r="C811" s="13" t="n">
        <f aca="false">C810+1</f>
        <v>810</v>
      </c>
      <c r="D811" s="109" t="s">
        <v>23794</v>
      </c>
      <c r="E811" s="111" t="str">
        <f aca="false">FilterPrice!AJ$4</f>
        <v/>
      </c>
      <c r="F811" s="24" t="str">
        <f aca="false">FilterPrice!AJ$5</f>
        <v/>
      </c>
      <c r="G811" s="24" t="n">
        <f aca="false">FilterPrice!AJ$6</f>
        <v>35.5</v>
      </c>
      <c r="H811" s="24" t="n">
        <f aca="false">FilterPrice!AJ$7</f>
        <v>35.5</v>
      </c>
      <c r="I811" s="24" t="n">
        <f aca="false">FilterPrice!AJ$8</f>
        <v>45</v>
      </c>
      <c r="J811" s="24" t="n">
        <f aca="false">FilterPrice!AJ$9</f>
        <v>56.25</v>
      </c>
      <c r="K811" s="24" t="n">
        <f aca="false">AVERAGE(FilterPrice!AJ$10:AJ$11)</f>
        <v>71</v>
      </c>
      <c r="L811" s="24" t="n">
        <f aca="false">FilterPrice!AJ$12</f>
        <v>44.5</v>
      </c>
      <c r="M811" s="24" t="n">
        <f aca="false">AVERAGE(FilterPrice!AJ$13:AJ$15)</f>
        <v>42.25</v>
      </c>
      <c r="N811" s="24" t="n">
        <f aca="false">AVERAGE(FilterPrice!AJ$4:AJ$15)</f>
        <v>48.55</v>
      </c>
      <c r="O811" s="24" t="n">
        <f aca="false">AVERAGE(FilterPrice!AJ$16:AJ$27)</f>
        <v>45</v>
      </c>
      <c r="P811" s="62" t="n">
        <f aca="false">AVERAGE(FilterPrice!AJ$28:AJ$40)</f>
        <v>41.199358974359</v>
      </c>
    </row>
    <row r="812" customFormat="false" ht="12.75" hidden="false" customHeight="false" outlineLevel="0" collapsed="false">
      <c r="C812" s="13" t="n">
        <f aca="false">C811+1</f>
        <v>811</v>
      </c>
      <c r="D812" s="109" t="s">
        <v>23795</v>
      </c>
      <c r="E812" s="111" t="str">
        <f aca="false">FilterPrice!AK$4</f>
        <v/>
      </c>
      <c r="F812" s="24" t="str">
        <f aca="false">FilterPrice!AK$5</f>
        <v/>
      </c>
      <c r="G812" s="24" t="n">
        <f aca="false">FilterPrice!AK$6</f>
        <v>33</v>
      </c>
      <c r="H812" s="24" t="n">
        <f aca="false">FilterPrice!AK$7</f>
        <v>33</v>
      </c>
      <c r="I812" s="24" t="n">
        <f aca="false">FilterPrice!AK$8</f>
        <v>48.25</v>
      </c>
      <c r="J812" s="24" t="n">
        <f aca="false">FilterPrice!AK$9</f>
        <v>74</v>
      </c>
      <c r="K812" s="24" t="n">
        <f aca="false">AVERAGE(FilterPrice!AK$10:AK$11)</f>
        <v>114</v>
      </c>
      <c r="L812" s="24" t="n">
        <f aca="false">FilterPrice!AK$12</f>
        <v>46</v>
      </c>
      <c r="M812" s="24" t="n">
        <f aca="false">AVERAGE(FilterPrice!AK$13:AK$15)</f>
        <v>42</v>
      </c>
      <c r="N812" s="24" t="n">
        <f aca="false">AVERAGE(FilterPrice!AK$4:AK$15)</f>
        <v>58.825</v>
      </c>
      <c r="O812" s="24" t="n">
        <f aca="false">AVERAGE(FilterPrice!AK$16:AK$27)</f>
        <v>50.7291666666667</v>
      </c>
      <c r="P812" s="62" t="n">
        <f aca="false">AVERAGE(FilterPrice!AK$28:AK$40)</f>
        <v>43.2708333333333</v>
      </c>
    </row>
    <row r="813" customFormat="false" ht="12.75" hidden="false" customHeight="false" outlineLevel="0" collapsed="false">
      <c r="C813" s="13" t="n">
        <f aca="false">C812+1</f>
        <v>812</v>
      </c>
      <c r="D813" s="109" t="s">
        <v>23796</v>
      </c>
      <c r="E813" s="111" t="str">
        <f aca="false">FilterPrice!AL$4</f>
        <v/>
      </c>
      <c r="F813" s="24" t="str">
        <f aca="false">FilterPrice!AL$5</f>
        <v/>
      </c>
      <c r="G813" s="24" t="n">
        <f aca="false">FilterPrice!AL$6</f>
        <v>55</v>
      </c>
      <c r="H813" s="24" t="n">
        <f aca="false">FilterPrice!AL$7</f>
        <v>55</v>
      </c>
      <c r="I813" s="24" t="n">
        <f aca="false">FilterPrice!AL$8</f>
        <v>67.25</v>
      </c>
      <c r="J813" s="24" t="n">
        <f aca="false">FilterPrice!AL$9</f>
        <v>86.5</v>
      </c>
      <c r="K813" s="24" t="n">
        <f aca="false">AVERAGE(FilterPrice!AL$10:AL$11)</f>
        <v>127.75</v>
      </c>
      <c r="L813" s="24" t="n">
        <f aca="false">FilterPrice!AL$12</f>
        <v>64.75</v>
      </c>
      <c r="M813" s="24" t="n">
        <f aca="false">AVERAGE(FilterPrice!AL$13:AL$15)</f>
        <v>59.5</v>
      </c>
      <c r="N813" s="24" t="n">
        <f aca="false">AVERAGE(FilterPrice!AL$4:AL$15)</f>
        <v>76.25</v>
      </c>
      <c r="O813" s="24" t="n">
        <f aca="false">AVERAGE(FilterPrice!AL$16:AL$27)</f>
        <v>68.375</v>
      </c>
      <c r="P813" s="62" t="n">
        <f aca="false">AVERAGE(FilterPrice!AL$28:AL$40)</f>
        <v>62.2366025641026</v>
      </c>
    </row>
    <row r="814" customFormat="false" ht="12.75" hidden="false" customHeight="false" outlineLevel="0" collapsed="false">
      <c r="C814" s="13" t="n">
        <f aca="false">C813+1</f>
        <v>813</v>
      </c>
      <c r="D814" s="109" t="s">
        <v>23797</v>
      </c>
      <c r="E814" s="111" t="str">
        <f aca="false">FilterPrice!AM$4</f>
        <v/>
      </c>
      <c r="F814" s="24" t="str">
        <f aca="false">FilterPrice!AM$5</f>
        <v/>
      </c>
      <c r="G814" s="24" t="n">
        <f aca="false">FilterPrice!AM$6</f>
        <v>20</v>
      </c>
      <c r="H814" s="24" t="n">
        <f aca="false">FilterPrice!AM$7</f>
        <v>20</v>
      </c>
      <c r="I814" s="24" t="n">
        <f aca="false">FilterPrice!AM$8</f>
        <v>52</v>
      </c>
      <c r="J814" s="24" t="n">
        <f aca="false">FilterPrice!AM$9</f>
        <v>80</v>
      </c>
      <c r="K814" s="24" t="n">
        <f aca="false">AVERAGE(FilterPrice!AM$10:AM$11)</f>
        <v>120</v>
      </c>
      <c r="L814" s="24" t="n">
        <f aca="false">FilterPrice!AM$12</f>
        <v>46.25</v>
      </c>
      <c r="M814" s="24" t="n">
        <f aca="false">AVERAGE(FilterPrice!AM$13:AM$15)</f>
        <v>42.25</v>
      </c>
      <c r="N814" s="24" t="n">
        <f aca="false">AVERAGE(FilterPrice!AM$4:AM$15)</f>
        <v>58.5</v>
      </c>
      <c r="O814" s="24" t="n">
        <f aca="false">AVERAGE(FilterPrice!AM$16:AM$27)</f>
        <v>50.9587500890096</v>
      </c>
      <c r="P814" s="62" t="n">
        <f aca="false">AVERAGE(FilterPrice!AM$28:AM$40)</f>
        <v>44.3020469714434</v>
      </c>
    </row>
    <row r="815" customFormat="false" ht="12.75" hidden="false" customHeight="false" outlineLevel="0" collapsed="false">
      <c r="C815" s="13" t="n">
        <f aca="false">C814+1</f>
        <v>814</v>
      </c>
      <c r="D815" s="109" t="s">
        <v>23798</v>
      </c>
      <c r="E815" s="111" t="str">
        <f aca="false">FilterPrice!AN$4</f>
        <v/>
      </c>
      <c r="F815" s="24" t="str">
        <f aca="false">FilterPrice!AN$5</f>
        <v/>
      </c>
      <c r="G815" s="24" t="n">
        <f aca="false">FilterPrice!AN$6</f>
        <v>28</v>
      </c>
      <c r="H815" s="24" t="n">
        <f aca="false">FilterPrice!AN$7</f>
        <v>28</v>
      </c>
      <c r="I815" s="24" t="n">
        <f aca="false">FilterPrice!AN$8</f>
        <v>46.75</v>
      </c>
      <c r="J815" s="24" t="n">
        <f aca="false">FilterPrice!AN$9</f>
        <v>73.9999923706055</v>
      </c>
      <c r="K815" s="24" t="n">
        <f aca="false">AVERAGE(FilterPrice!AN$10:AN$11)</f>
        <v>117.25</v>
      </c>
      <c r="L815" s="24" t="n">
        <f aca="false">FilterPrice!AN$12</f>
        <v>43.2500038146973</v>
      </c>
      <c r="M815" s="24" t="n">
        <f aca="false">AVERAGE(FilterPrice!AN$13:AN$15)</f>
        <v>41.5</v>
      </c>
      <c r="N815" s="24" t="n">
        <f aca="false">AVERAGE(FilterPrice!AN$4:AN$15)</f>
        <v>57.8999996185303</v>
      </c>
      <c r="O815" s="24" t="n">
        <f aca="false">AVERAGE(FilterPrice!AN$16:AN$27)</f>
        <v>48.5617799758911</v>
      </c>
      <c r="P815" s="62" t="n">
        <f aca="false">AVERAGE(FilterPrice!AN$28:AN$40)</f>
        <v>43.6687636986757</v>
      </c>
    </row>
    <row r="816" customFormat="false" ht="12.75" hidden="false" customHeight="false" outlineLevel="0" collapsed="false">
      <c r="C816" s="13" t="n">
        <f aca="false">C815+1</f>
        <v>815</v>
      </c>
      <c r="D816" s="109" t="s">
        <v>23799</v>
      </c>
      <c r="E816" s="111" t="str">
        <f aca="false">FilterPrice!AO$4</f>
        <v/>
      </c>
      <c r="F816" s="24" t="str">
        <f aca="false">FilterPrice!AO$5</f>
        <v/>
      </c>
      <c r="G816" s="24" t="n">
        <f aca="false">FilterPrice!AO$6</f>
        <v>37.9969177246094</v>
      </c>
      <c r="H816" s="24" t="n">
        <f aca="false">FilterPrice!AO$7</f>
        <v>37.9969177246094</v>
      </c>
      <c r="I816" s="24" t="n">
        <f aca="false">FilterPrice!AO$8</f>
        <v>43.75</v>
      </c>
      <c r="J816" s="24" t="n">
        <f aca="false">FilterPrice!AO$9</f>
        <v>65.9999923706055</v>
      </c>
      <c r="K816" s="24" t="n">
        <f aca="false">AVERAGE(FilterPrice!AO$10:AO$11)</f>
        <v>101.25</v>
      </c>
      <c r="L816" s="24" t="n">
        <f aca="false">FilterPrice!AO$12</f>
        <v>41.7499961853027</v>
      </c>
      <c r="M816" s="24" t="n">
        <f aca="false">AVERAGE(FilterPrice!AO$13:AO$15)</f>
        <v>39.2730712890625</v>
      </c>
      <c r="N816" s="24" t="n">
        <f aca="false">AVERAGE(FilterPrice!AO$4:AO$15)</f>
        <v>54.7813037872314</v>
      </c>
      <c r="O816" s="24" t="n">
        <f aca="false">AVERAGE(FilterPrice!AO$16:AO$27)</f>
        <v>47.6955715815226</v>
      </c>
      <c r="P816" s="62" t="n">
        <f aca="false">AVERAGE(FilterPrice!AO$28:AO$40)</f>
        <v>45.4661644666623</v>
      </c>
    </row>
    <row r="817" customFormat="false" ht="12.75" hidden="false" customHeight="false" outlineLevel="0" collapsed="false">
      <c r="C817" s="13" t="n">
        <f aca="false">C816+1</f>
        <v>816</v>
      </c>
      <c r="D817" s="109" t="s">
        <v>23800</v>
      </c>
      <c r="E817" s="111" t="str">
        <f aca="false">FilterPrice!AP$4</f>
        <v/>
      </c>
      <c r="F817" s="24" t="str">
        <f aca="false">FilterPrice!AP$5</f>
        <v/>
      </c>
      <c r="G817" s="24" t="n">
        <f aca="false">FilterPrice!AP$6</f>
        <v>38</v>
      </c>
      <c r="H817" s="24" t="n">
        <f aca="false">FilterPrice!AP$7</f>
        <v>38</v>
      </c>
      <c r="I817" s="24" t="n">
        <f aca="false">FilterPrice!AP$8</f>
        <v>49.25</v>
      </c>
      <c r="J817" s="24" t="n">
        <f aca="false">FilterPrice!AP$9</f>
        <v>75.2499923706055</v>
      </c>
      <c r="K817" s="24" t="n">
        <f aca="false">AVERAGE(FilterPrice!AP$10:AP$11)</f>
        <v>117.75</v>
      </c>
      <c r="L817" s="24" t="n">
        <f aca="false">FilterPrice!AP$12</f>
        <v>51.7500038146973</v>
      </c>
      <c r="M817" s="24" t="n">
        <f aca="false">AVERAGE(FilterPrice!AP$13:AP$15)</f>
        <v>44.5</v>
      </c>
      <c r="N817" s="24" t="n">
        <f aca="false">AVERAGE(FilterPrice!AP$4:AP$15)</f>
        <v>62.1249996185303</v>
      </c>
      <c r="O817" s="24" t="n">
        <f aca="false">AVERAGE(FilterPrice!AP$16:AP$27)</f>
        <v>49.6034466425578</v>
      </c>
      <c r="P817" s="62" t="n">
        <f aca="false">AVERAGE(FilterPrice!AP$28:AP$40)</f>
        <v>44.5997733580761</v>
      </c>
    </row>
    <row r="818" customFormat="false" ht="12.75" hidden="false" customHeight="false" outlineLevel="0" collapsed="false">
      <c r="C818" s="13" t="n">
        <f aca="false">C817+1</f>
        <v>817</v>
      </c>
      <c r="D818" s="112" t="s">
        <v>23801</v>
      </c>
      <c r="E818" s="111" t="str">
        <f aca="false">FilterPrice!AQ$4</f>
        <v/>
      </c>
      <c r="F818" s="24" t="str">
        <f aca="false">FilterPrice!AQ$5</f>
        <v/>
      </c>
      <c r="G818" s="24" t="n">
        <f aca="false">FilterPrice!AQ$6</f>
        <v>30</v>
      </c>
      <c r="H818" s="24" t="n">
        <f aca="false">FilterPrice!AQ$7</f>
        <v>30</v>
      </c>
      <c r="I818" s="24" t="n">
        <f aca="false">FilterPrice!AQ$8</f>
        <v>43.75</v>
      </c>
      <c r="J818" s="24" t="n">
        <f aca="false">FilterPrice!AQ$9</f>
        <v>70.4999923706055</v>
      </c>
      <c r="K818" s="24" t="n">
        <f aca="false">AVERAGE(FilterPrice!AQ$10:AQ$11)</f>
        <v>112.75</v>
      </c>
      <c r="L818" s="24" t="n">
        <f aca="false">FilterPrice!AQ$12</f>
        <v>40.9999961853027</v>
      </c>
      <c r="M818" s="24" t="n">
        <f aca="false">AVERAGE(FilterPrice!AQ$13:AQ$15)</f>
        <v>40.5233319600423</v>
      </c>
      <c r="N818" s="24" t="n">
        <f aca="false">AVERAGE(FilterPrice!AQ$4:AQ$15)</f>
        <v>56.2319984436035</v>
      </c>
      <c r="O818" s="24" t="n">
        <f aca="false">AVERAGE(FilterPrice!AQ$16:AQ$27)</f>
        <v>47.1391124725342</v>
      </c>
      <c r="P818" s="62" t="n">
        <f aca="false">AVERAGE(FilterPrice!AQ$28:AQ$40)</f>
        <v>41.8342377677331</v>
      </c>
    </row>
    <row r="819" customFormat="false" ht="12.75" hidden="false" customHeight="false" outlineLevel="0" collapsed="false">
      <c r="C819" s="13" t="n">
        <f aca="false">C818+1</f>
        <v>818</v>
      </c>
      <c r="D819" s="109" t="s">
        <v>23802</v>
      </c>
      <c r="E819" s="111" t="str">
        <f aca="false">FilterPrice!AR$4</f>
        <v/>
      </c>
      <c r="F819" s="24" t="str">
        <f aca="false">FilterPrice!AR$5</f>
        <v/>
      </c>
      <c r="G819" s="24" t="n">
        <f aca="false">FilterPrice!AR$6</f>
        <v>38.5</v>
      </c>
      <c r="H819" s="24" t="n">
        <f aca="false">FilterPrice!AR$7</f>
        <v>38.5</v>
      </c>
      <c r="I819" s="24" t="n">
        <f aca="false">FilterPrice!AR$8</f>
        <v>55.75</v>
      </c>
      <c r="J819" s="24" t="n">
        <f aca="false">FilterPrice!AR$9</f>
        <v>82.5</v>
      </c>
      <c r="K819" s="24" t="n">
        <f aca="false">AVERAGE(FilterPrice!AR$10:AR$11)</f>
        <v>122.75</v>
      </c>
      <c r="L819" s="24" t="n">
        <f aca="false">FilterPrice!AR$12</f>
        <v>49.75</v>
      </c>
      <c r="M819" s="24" t="n">
        <f aca="false">AVERAGE(FilterPrice!AR$13:AR$15)</f>
        <v>45.75</v>
      </c>
      <c r="N819" s="24" t="n">
        <f aca="false">AVERAGE(FilterPrice!AR$4:AR$15)</f>
        <v>64.775</v>
      </c>
      <c r="O819" s="24" t="n">
        <f aca="false">AVERAGE(FilterPrice!AR$16:AR$27)</f>
        <v>52.0200001398722</v>
      </c>
      <c r="P819" s="62" t="n">
        <f aca="false">AVERAGE(FilterPrice!AR$28:AR$40)</f>
        <v>45.361758525555</v>
      </c>
    </row>
    <row r="820" customFormat="false" ht="12.75" hidden="false" customHeight="false" outlineLevel="0" collapsed="false">
      <c r="C820" s="13" t="n">
        <f aca="false">C819+1</f>
        <v>819</v>
      </c>
      <c r="D820" s="104" t="s">
        <v>23803</v>
      </c>
      <c r="E820" s="113" t="str">
        <f aca="false">FilterPrice!AS$4</f>
        <v/>
      </c>
      <c r="F820" s="65" t="str">
        <f aca="false">FilterPrice!AS$5</f>
        <v/>
      </c>
      <c r="G820" s="65" t="n">
        <f aca="false">FilterPrice!AS$6</f>
        <v>43.9999885559082</v>
      </c>
      <c r="H820" s="65" t="n">
        <f aca="false">FilterPrice!AS$7</f>
        <v>43.9999885559082</v>
      </c>
      <c r="I820" s="65" t="n">
        <f aca="false">FilterPrice!AS$8</f>
        <v>58.75</v>
      </c>
      <c r="J820" s="65" t="n">
        <f aca="false">FilterPrice!AS$9</f>
        <v>69</v>
      </c>
      <c r="K820" s="65" t="n">
        <f aca="false">AVERAGE(FilterPrice!AS$10:AS$11)</f>
        <v>93</v>
      </c>
      <c r="L820" s="65" t="n">
        <f aca="false">FilterPrice!AS$12</f>
        <v>55.5000038146973</v>
      </c>
      <c r="M820" s="65" t="n">
        <f aca="false">AVERAGE(FilterPrice!AS$13:AS$15)</f>
        <v>46.4833234151204</v>
      </c>
      <c r="N820" s="65" t="n">
        <f aca="false">AVERAGE(FilterPrice!AS$4:AS$15)</f>
        <v>59.6699951171875</v>
      </c>
      <c r="O820" s="65" t="n">
        <f aca="false">AVERAGE(FilterPrice!AS$16:AS$27)</f>
        <v>47.0866638819377</v>
      </c>
      <c r="P820" s="66" t="n">
        <f aca="false">AVERAGE(FilterPrice!AS$28:AS$40)</f>
        <v>44.4235231106098</v>
      </c>
    </row>
    <row r="821" customFormat="false" ht="12.75" hidden="false" customHeight="false" outlineLevel="0" collapsed="false">
      <c r="A821" s="13" t="n">
        <f aca="false">A808+1</f>
        <v>64</v>
      </c>
      <c r="B821" s="104" t="n">
        <f aca="false">FilterPrice!$A$1</f>
        <v>36981</v>
      </c>
      <c r="C821" s="13" t="n">
        <f aca="false">C820+1</f>
        <v>820</v>
      </c>
      <c r="D821" s="109" t="s">
        <v>23791</v>
      </c>
      <c r="E821" s="110" t="str">
        <f aca="false">FilterPrice!AG$4</f>
        <v/>
      </c>
      <c r="F821" s="59" t="str">
        <f aca="false">FilterPrice!AG$5</f>
        <v/>
      </c>
      <c r="G821" s="59" t="n">
        <f aca="false">FilterPrice!AG$6</f>
        <v>46</v>
      </c>
      <c r="H821" s="59" t="n">
        <f aca="false">FilterPrice!AG$7</f>
        <v>46</v>
      </c>
      <c r="I821" s="59" t="n">
        <f aca="false">FilterPrice!AG$8</f>
        <v>60.25</v>
      </c>
      <c r="J821" s="59" t="n">
        <f aca="false">FilterPrice!AG$9</f>
        <v>76.75</v>
      </c>
      <c r="K821" s="59" t="n">
        <f aca="false">AVERAGE(FilterPrice!AG$10:AG$11)</f>
        <v>112</v>
      </c>
      <c r="L821" s="59" t="n">
        <f aca="false">FilterPrice!AG$12</f>
        <v>59</v>
      </c>
      <c r="M821" s="59" t="n">
        <f aca="false">AVERAGE(FilterPrice!AG$13:AG$15)</f>
        <v>54.5</v>
      </c>
      <c r="N821" s="59" t="n">
        <f aca="false">AVERAGE(FilterPrice!AG$4:AG$15)</f>
        <v>67.55</v>
      </c>
      <c r="O821" s="59" t="n">
        <f aca="false">AVERAGE(FilterPrice!AG$16:AG$27)</f>
        <v>59.9375</v>
      </c>
      <c r="P821" s="60" t="n">
        <f aca="false">AVERAGE(FilterPrice!AG$28:AG$40)</f>
        <v>53.0955128205128</v>
      </c>
    </row>
    <row r="822" customFormat="false" ht="12.75" hidden="false" customHeight="false" outlineLevel="0" collapsed="false">
      <c r="C822" s="13" t="n">
        <f aca="false">C821+1</f>
        <v>821</v>
      </c>
      <c r="D822" s="109" t="s">
        <v>23792</v>
      </c>
      <c r="E822" s="111" t="str">
        <f aca="false">FilterPrice!AH$4</f>
        <v/>
      </c>
      <c r="F822" s="24" t="str">
        <f aca="false">FilterPrice!AH$5</f>
        <v/>
      </c>
      <c r="G822" s="24" t="n">
        <f aca="false">FilterPrice!AH$6</f>
        <v>33</v>
      </c>
      <c r="H822" s="24" t="n">
        <f aca="false">FilterPrice!AH$7</f>
        <v>33</v>
      </c>
      <c r="I822" s="24" t="n">
        <f aca="false">FilterPrice!AH$8</f>
        <v>48.25</v>
      </c>
      <c r="J822" s="24" t="n">
        <f aca="false">FilterPrice!AH$9</f>
        <v>74</v>
      </c>
      <c r="K822" s="24" t="n">
        <f aca="false">AVERAGE(FilterPrice!AH$10:AH$11)</f>
        <v>113.75</v>
      </c>
      <c r="L822" s="24" t="n">
        <f aca="false">FilterPrice!AH$12</f>
        <v>44</v>
      </c>
      <c r="M822" s="24" t="n">
        <f aca="false">AVERAGE(FilterPrice!AH$13:AH$15)</f>
        <v>40.9166666666667</v>
      </c>
      <c r="N822" s="24" t="n">
        <f aca="false">AVERAGE(FilterPrice!AH$4:AH$15)</f>
        <v>58.25</v>
      </c>
      <c r="O822" s="24" t="n">
        <f aca="false">AVERAGE(FilterPrice!AH$16:AH$27)</f>
        <v>50.25</v>
      </c>
      <c r="P822" s="62" t="n">
        <f aca="false">AVERAGE(FilterPrice!AH$28:AH$40)</f>
        <v>45.5446793116056</v>
      </c>
    </row>
    <row r="823" customFormat="false" ht="12.75" hidden="false" customHeight="false" outlineLevel="0" collapsed="false">
      <c r="C823" s="13" t="n">
        <f aca="false">C822+1</f>
        <v>822</v>
      </c>
      <c r="D823" s="109" t="s">
        <v>23793</v>
      </c>
      <c r="E823" s="111" t="str">
        <f aca="false">FilterPrice!AI$4</f>
        <v/>
      </c>
      <c r="F823" s="24" t="str">
        <f aca="false">FilterPrice!AI$5</f>
        <v/>
      </c>
      <c r="G823" s="24" t="n">
        <f aca="false">FilterPrice!AI$6</f>
        <v>51</v>
      </c>
      <c r="H823" s="24" t="n">
        <f aca="false">FilterPrice!AI$7</f>
        <v>51</v>
      </c>
      <c r="I823" s="24" t="n">
        <f aca="false">FilterPrice!AI$8</f>
        <v>58.5</v>
      </c>
      <c r="J823" s="24" t="n">
        <f aca="false">FilterPrice!AI$9</f>
        <v>76</v>
      </c>
      <c r="K823" s="24" t="n">
        <f aca="false">AVERAGE(FilterPrice!AI$10:AI$11)</f>
        <v>100.5</v>
      </c>
      <c r="L823" s="24" t="n">
        <f aca="false">FilterPrice!AI$12</f>
        <v>57</v>
      </c>
      <c r="M823" s="24" t="n">
        <f aca="false">AVERAGE(FilterPrice!AI$13:AI$15)</f>
        <v>55.75</v>
      </c>
      <c r="N823" s="24" t="n">
        <f aca="false">AVERAGE(FilterPrice!AI$4:AI$15)</f>
        <v>66.175</v>
      </c>
      <c r="O823" s="24" t="n">
        <f aca="false">AVERAGE(FilterPrice!AI$16:AI$27)</f>
        <v>58.2708333333333</v>
      </c>
      <c r="P823" s="62" t="n">
        <f aca="false">AVERAGE(FilterPrice!AI$28:AI$40)</f>
        <v>49.2141025641026</v>
      </c>
    </row>
    <row r="824" customFormat="false" ht="12.75" hidden="false" customHeight="false" outlineLevel="0" collapsed="false">
      <c r="C824" s="13" t="n">
        <f aca="false">C823+1</f>
        <v>823</v>
      </c>
      <c r="D824" s="109" t="s">
        <v>23794</v>
      </c>
      <c r="E824" s="111" t="str">
        <f aca="false">FilterPrice!AJ$4</f>
        <v/>
      </c>
      <c r="F824" s="24" t="str">
        <f aca="false">FilterPrice!AJ$5</f>
        <v/>
      </c>
      <c r="G824" s="24" t="n">
        <f aca="false">FilterPrice!AJ$6</f>
        <v>35.5</v>
      </c>
      <c r="H824" s="24" t="n">
        <f aca="false">FilterPrice!AJ$7</f>
        <v>35.5</v>
      </c>
      <c r="I824" s="24" t="n">
        <f aca="false">FilterPrice!AJ$8</f>
        <v>45</v>
      </c>
      <c r="J824" s="24" t="n">
        <f aca="false">FilterPrice!AJ$9</f>
        <v>56.25</v>
      </c>
      <c r="K824" s="24" t="n">
        <f aca="false">AVERAGE(FilterPrice!AJ$10:AJ$11)</f>
        <v>71</v>
      </c>
      <c r="L824" s="24" t="n">
        <f aca="false">FilterPrice!AJ$12</f>
        <v>44.5</v>
      </c>
      <c r="M824" s="24" t="n">
        <f aca="false">AVERAGE(FilterPrice!AJ$13:AJ$15)</f>
        <v>42.25</v>
      </c>
      <c r="N824" s="24" t="n">
        <f aca="false">AVERAGE(FilterPrice!AJ$4:AJ$15)</f>
        <v>48.55</v>
      </c>
      <c r="O824" s="24" t="n">
        <f aca="false">AVERAGE(FilterPrice!AJ$16:AJ$27)</f>
        <v>45</v>
      </c>
      <c r="P824" s="62" t="n">
        <f aca="false">AVERAGE(FilterPrice!AJ$28:AJ$40)</f>
        <v>41.199358974359</v>
      </c>
    </row>
    <row r="825" customFormat="false" ht="12.75" hidden="false" customHeight="false" outlineLevel="0" collapsed="false">
      <c r="C825" s="13" t="n">
        <f aca="false">C824+1</f>
        <v>824</v>
      </c>
      <c r="D825" s="109" t="s">
        <v>23795</v>
      </c>
      <c r="E825" s="111" t="str">
        <f aca="false">FilterPrice!AK$4</f>
        <v/>
      </c>
      <c r="F825" s="24" t="str">
        <f aca="false">FilterPrice!AK$5</f>
        <v/>
      </c>
      <c r="G825" s="24" t="n">
        <f aca="false">FilterPrice!AK$6</f>
        <v>33</v>
      </c>
      <c r="H825" s="24" t="n">
        <f aca="false">FilterPrice!AK$7</f>
        <v>33</v>
      </c>
      <c r="I825" s="24" t="n">
        <f aca="false">FilterPrice!AK$8</f>
        <v>48.25</v>
      </c>
      <c r="J825" s="24" t="n">
        <f aca="false">FilterPrice!AK$9</f>
        <v>74</v>
      </c>
      <c r="K825" s="24" t="n">
        <f aca="false">AVERAGE(FilterPrice!AK$10:AK$11)</f>
        <v>114</v>
      </c>
      <c r="L825" s="24" t="n">
        <f aca="false">FilterPrice!AK$12</f>
        <v>46</v>
      </c>
      <c r="M825" s="24" t="n">
        <f aca="false">AVERAGE(FilterPrice!AK$13:AK$15)</f>
        <v>42</v>
      </c>
      <c r="N825" s="24" t="n">
        <f aca="false">AVERAGE(FilterPrice!AK$4:AK$15)</f>
        <v>58.825</v>
      </c>
      <c r="O825" s="24" t="n">
        <f aca="false">AVERAGE(FilterPrice!AK$16:AK$27)</f>
        <v>50.7291666666667</v>
      </c>
      <c r="P825" s="62" t="n">
        <f aca="false">AVERAGE(FilterPrice!AK$28:AK$40)</f>
        <v>43.2708333333333</v>
      </c>
    </row>
    <row r="826" customFormat="false" ht="12.75" hidden="false" customHeight="false" outlineLevel="0" collapsed="false">
      <c r="C826" s="13" t="n">
        <f aca="false">C825+1</f>
        <v>825</v>
      </c>
      <c r="D826" s="109" t="s">
        <v>23796</v>
      </c>
      <c r="E826" s="111" t="str">
        <f aca="false">FilterPrice!AL$4</f>
        <v/>
      </c>
      <c r="F826" s="24" t="str">
        <f aca="false">FilterPrice!AL$5</f>
        <v/>
      </c>
      <c r="G826" s="24" t="n">
        <f aca="false">FilterPrice!AL$6</f>
        <v>55</v>
      </c>
      <c r="H826" s="24" t="n">
        <f aca="false">FilterPrice!AL$7</f>
        <v>55</v>
      </c>
      <c r="I826" s="24" t="n">
        <f aca="false">FilterPrice!AL$8</f>
        <v>67.25</v>
      </c>
      <c r="J826" s="24" t="n">
        <f aca="false">FilterPrice!AL$9</f>
        <v>86.5</v>
      </c>
      <c r="K826" s="24" t="n">
        <f aca="false">AVERAGE(FilterPrice!AL$10:AL$11)</f>
        <v>127.75</v>
      </c>
      <c r="L826" s="24" t="n">
        <f aca="false">FilterPrice!AL$12</f>
        <v>64.75</v>
      </c>
      <c r="M826" s="24" t="n">
        <f aca="false">AVERAGE(FilterPrice!AL$13:AL$15)</f>
        <v>59.5</v>
      </c>
      <c r="N826" s="24" t="n">
        <f aca="false">AVERAGE(FilterPrice!AL$4:AL$15)</f>
        <v>76.25</v>
      </c>
      <c r="O826" s="24" t="n">
        <f aca="false">AVERAGE(FilterPrice!AL$16:AL$27)</f>
        <v>68.375</v>
      </c>
      <c r="P826" s="62" t="n">
        <f aca="false">AVERAGE(FilterPrice!AL$28:AL$40)</f>
        <v>62.2366025641026</v>
      </c>
    </row>
    <row r="827" customFormat="false" ht="12.75" hidden="false" customHeight="false" outlineLevel="0" collapsed="false">
      <c r="C827" s="13" t="n">
        <f aca="false">C826+1</f>
        <v>826</v>
      </c>
      <c r="D827" s="109" t="s">
        <v>23797</v>
      </c>
      <c r="E827" s="111" t="str">
        <f aca="false">FilterPrice!AM$4</f>
        <v/>
      </c>
      <c r="F827" s="24" t="str">
        <f aca="false">FilterPrice!AM$5</f>
        <v/>
      </c>
      <c r="G827" s="24" t="n">
        <f aca="false">FilterPrice!AM$6</f>
        <v>20</v>
      </c>
      <c r="H827" s="24" t="n">
        <f aca="false">FilterPrice!AM$7</f>
        <v>20</v>
      </c>
      <c r="I827" s="24" t="n">
        <f aca="false">FilterPrice!AM$8</f>
        <v>52</v>
      </c>
      <c r="J827" s="24" t="n">
        <f aca="false">FilterPrice!AM$9</f>
        <v>80</v>
      </c>
      <c r="K827" s="24" t="n">
        <f aca="false">AVERAGE(FilterPrice!AM$10:AM$11)</f>
        <v>120</v>
      </c>
      <c r="L827" s="24" t="n">
        <f aca="false">FilterPrice!AM$12</f>
        <v>46.25</v>
      </c>
      <c r="M827" s="24" t="n">
        <f aca="false">AVERAGE(FilterPrice!AM$13:AM$15)</f>
        <v>42.25</v>
      </c>
      <c r="N827" s="24" t="n">
        <f aca="false">AVERAGE(FilterPrice!AM$4:AM$15)</f>
        <v>58.5</v>
      </c>
      <c r="O827" s="24" t="n">
        <f aca="false">AVERAGE(FilterPrice!AM$16:AM$27)</f>
        <v>50.9587500890096</v>
      </c>
      <c r="P827" s="62" t="n">
        <f aca="false">AVERAGE(FilterPrice!AM$28:AM$40)</f>
        <v>44.3020469714434</v>
      </c>
    </row>
    <row r="828" customFormat="false" ht="12.75" hidden="false" customHeight="false" outlineLevel="0" collapsed="false">
      <c r="C828" s="13" t="n">
        <f aca="false">C827+1</f>
        <v>827</v>
      </c>
      <c r="D828" s="109" t="s">
        <v>23798</v>
      </c>
      <c r="E828" s="111" t="str">
        <f aca="false">FilterPrice!AN$4</f>
        <v/>
      </c>
      <c r="F828" s="24" t="str">
        <f aca="false">FilterPrice!AN$5</f>
        <v/>
      </c>
      <c r="G828" s="24" t="n">
        <f aca="false">FilterPrice!AN$6</f>
        <v>28</v>
      </c>
      <c r="H828" s="24" t="n">
        <f aca="false">FilterPrice!AN$7</f>
        <v>28</v>
      </c>
      <c r="I828" s="24" t="n">
        <f aca="false">FilterPrice!AN$8</f>
        <v>46.75</v>
      </c>
      <c r="J828" s="24" t="n">
        <f aca="false">FilterPrice!AN$9</f>
        <v>73.9999923706055</v>
      </c>
      <c r="K828" s="24" t="n">
        <f aca="false">AVERAGE(FilterPrice!AN$10:AN$11)</f>
        <v>117.25</v>
      </c>
      <c r="L828" s="24" t="n">
        <f aca="false">FilterPrice!AN$12</f>
        <v>43.2500038146973</v>
      </c>
      <c r="M828" s="24" t="n">
        <f aca="false">AVERAGE(FilterPrice!AN$13:AN$15)</f>
        <v>41.5</v>
      </c>
      <c r="N828" s="24" t="n">
        <f aca="false">AVERAGE(FilterPrice!AN$4:AN$15)</f>
        <v>57.8999996185303</v>
      </c>
      <c r="O828" s="24" t="n">
        <f aca="false">AVERAGE(FilterPrice!AN$16:AN$27)</f>
        <v>48.5617799758911</v>
      </c>
      <c r="P828" s="62" t="n">
        <f aca="false">AVERAGE(FilterPrice!AN$28:AN$40)</f>
        <v>43.6687636986757</v>
      </c>
    </row>
    <row r="829" customFormat="false" ht="12.75" hidden="false" customHeight="false" outlineLevel="0" collapsed="false">
      <c r="C829" s="13" t="n">
        <f aca="false">C828+1</f>
        <v>828</v>
      </c>
      <c r="D829" s="109" t="s">
        <v>23799</v>
      </c>
      <c r="E829" s="111" t="str">
        <f aca="false">FilterPrice!AO$4</f>
        <v/>
      </c>
      <c r="F829" s="24" t="str">
        <f aca="false">FilterPrice!AO$5</f>
        <v/>
      </c>
      <c r="G829" s="24" t="n">
        <f aca="false">FilterPrice!AO$6</f>
        <v>37.9969177246094</v>
      </c>
      <c r="H829" s="24" t="n">
        <f aca="false">FilterPrice!AO$7</f>
        <v>37.9969177246094</v>
      </c>
      <c r="I829" s="24" t="n">
        <f aca="false">FilterPrice!AO$8</f>
        <v>43.75</v>
      </c>
      <c r="J829" s="24" t="n">
        <f aca="false">FilterPrice!AO$9</f>
        <v>65.9999923706055</v>
      </c>
      <c r="K829" s="24" t="n">
        <f aca="false">AVERAGE(FilterPrice!AO$10:AO$11)</f>
        <v>101.25</v>
      </c>
      <c r="L829" s="24" t="n">
        <f aca="false">FilterPrice!AO$12</f>
        <v>41.7499961853027</v>
      </c>
      <c r="M829" s="24" t="n">
        <f aca="false">AVERAGE(FilterPrice!AO$13:AO$15)</f>
        <v>39.2730712890625</v>
      </c>
      <c r="N829" s="24" t="n">
        <f aca="false">AVERAGE(FilterPrice!AO$4:AO$15)</f>
        <v>54.7813037872314</v>
      </c>
      <c r="O829" s="24" t="n">
        <f aca="false">AVERAGE(FilterPrice!AO$16:AO$27)</f>
        <v>47.6955715815226</v>
      </c>
      <c r="P829" s="62" t="n">
        <f aca="false">AVERAGE(FilterPrice!AO$28:AO$40)</f>
        <v>45.4661644666623</v>
      </c>
    </row>
    <row r="830" customFormat="false" ht="12.75" hidden="false" customHeight="false" outlineLevel="0" collapsed="false">
      <c r="C830" s="13" t="n">
        <f aca="false">C829+1</f>
        <v>829</v>
      </c>
      <c r="D830" s="109" t="s">
        <v>23800</v>
      </c>
      <c r="E830" s="111" t="str">
        <f aca="false">FilterPrice!AP$4</f>
        <v/>
      </c>
      <c r="F830" s="24" t="str">
        <f aca="false">FilterPrice!AP$5</f>
        <v/>
      </c>
      <c r="G830" s="24" t="n">
        <f aca="false">FilterPrice!AP$6</f>
        <v>38</v>
      </c>
      <c r="H830" s="24" t="n">
        <f aca="false">FilterPrice!AP$7</f>
        <v>38</v>
      </c>
      <c r="I830" s="24" t="n">
        <f aca="false">FilterPrice!AP$8</f>
        <v>49.25</v>
      </c>
      <c r="J830" s="24" t="n">
        <f aca="false">FilterPrice!AP$9</f>
        <v>75.2499923706055</v>
      </c>
      <c r="K830" s="24" t="n">
        <f aca="false">AVERAGE(FilterPrice!AP$10:AP$11)</f>
        <v>117.75</v>
      </c>
      <c r="L830" s="24" t="n">
        <f aca="false">FilterPrice!AP$12</f>
        <v>51.7500038146973</v>
      </c>
      <c r="M830" s="24" t="n">
        <f aca="false">AVERAGE(FilterPrice!AP$13:AP$15)</f>
        <v>44.5</v>
      </c>
      <c r="N830" s="24" t="n">
        <f aca="false">AVERAGE(FilterPrice!AP$4:AP$15)</f>
        <v>62.1249996185303</v>
      </c>
      <c r="O830" s="24" t="n">
        <f aca="false">AVERAGE(FilterPrice!AP$16:AP$27)</f>
        <v>49.6034466425578</v>
      </c>
      <c r="P830" s="62" t="n">
        <f aca="false">AVERAGE(FilterPrice!AP$28:AP$40)</f>
        <v>44.5997733580761</v>
      </c>
    </row>
    <row r="831" customFormat="false" ht="12.75" hidden="false" customHeight="false" outlineLevel="0" collapsed="false">
      <c r="C831" s="13" t="n">
        <f aca="false">C830+1</f>
        <v>830</v>
      </c>
      <c r="D831" s="112" t="s">
        <v>23801</v>
      </c>
      <c r="E831" s="111" t="str">
        <f aca="false">FilterPrice!AQ$4</f>
        <v/>
      </c>
      <c r="F831" s="24" t="str">
        <f aca="false">FilterPrice!AQ$5</f>
        <v/>
      </c>
      <c r="G831" s="24" t="n">
        <f aca="false">FilterPrice!AQ$6</f>
        <v>30</v>
      </c>
      <c r="H831" s="24" t="n">
        <f aca="false">FilterPrice!AQ$7</f>
        <v>30</v>
      </c>
      <c r="I831" s="24" t="n">
        <f aca="false">FilterPrice!AQ$8</f>
        <v>43.75</v>
      </c>
      <c r="J831" s="24" t="n">
        <f aca="false">FilterPrice!AQ$9</f>
        <v>70.4999923706055</v>
      </c>
      <c r="K831" s="24" t="n">
        <f aca="false">AVERAGE(FilterPrice!AQ$10:AQ$11)</f>
        <v>112.75</v>
      </c>
      <c r="L831" s="24" t="n">
        <f aca="false">FilterPrice!AQ$12</f>
        <v>40.9999961853027</v>
      </c>
      <c r="M831" s="24" t="n">
        <f aca="false">AVERAGE(FilterPrice!AQ$13:AQ$15)</f>
        <v>40.5233319600423</v>
      </c>
      <c r="N831" s="24" t="n">
        <f aca="false">AVERAGE(FilterPrice!AQ$4:AQ$15)</f>
        <v>56.2319984436035</v>
      </c>
      <c r="O831" s="24" t="n">
        <f aca="false">AVERAGE(FilterPrice!AQ$16:AQ$27)</f>
        <v>47.1391124725342</v>
      </c>
      <c r="P831" s="62" t="n">
        <f aca="false">AVERAGE(FilterPrice!AQ$28:AQ$40)</f>
        <v>41.8342377677331</v>
      </c>
    </row>
    <row r="832" customFormat="false" ht="12.75" hidden="false" customHeight="false" outlineLevel="0" collapsed="false">
      <c r="C832" s="13" t="n">
        <f aca="false">C831+1</f>
        <v>831</v>
      </c>
      <c r="D832" s="109" t="s">
        <v>23802</v>
      </c>
      <c r="E832" s="111" t="str">
        <f aca="false">FilterPrice!AR$4</f>
        <v/>
      </c>
      <c r="F832" s="24" t="str">
        <f aca="false">FilterPrice!AR$5</f>
        <v/>
      </c>
      <c r="G832" s="24" t="n">
        <f aca="false">FilterPrice!AR$6</f>
        <v>38.5</v>
      </c>
      <c r="H832" s="24" t="n">
        <f aca="false">FilterPrice!AR$7</f>
        <v>38.5</v>
      </c>
      <c r="I832" s="24" t="n">
        <f aca="false">FilterPrice!AR$8</f>
        <v>55.75</v>
      </c>
      <c r="J832" s="24" t="n">
        <f aca="false">FilterPrice!AR$9</f>
        <v>82.5</v>
      </c>
      <c r="K832" s="24" t="n">
        <f aca="false">AVERAGE(FilterPrice!AR$10:AR$11)</f>
        <v>122.75</v>
      </c>
      <c r="L832" s="24" t="n">
        <f aca="false">FilterPrice!AR$12</f>
        <v>49.75</v>
      </c>
      <c r="M832" s="24" t="n">
        <f aca="false">AVERAGE(FilterPrice!AR$13:AR$15)</f>
        <v>45.75</v>
      </c>
      <c r="N832" s="24" t="n">
        <f aca="false">AVERAGE(FilterPrice!AR$4:AR$15)</f>
        <v>64.775</v>
      </c>
      <c r="O832" s="24" t="n">
        <f aca="false">AVERAGE(FilterPrice!AR$16:AR$27)</f>
        <v>52.0200001398722</v>
      </c>
      <c r="P832" s="62" t="n">
        <f aca="false">AVERAGE(FilterPrice!AR$28:AR$40)</f>
        <v>45.361758525555</v>
      </c>
    </row>
    <row r="833" customFormat="false" ht="12.75" hidden="false" customHeight="false" outlineLevel="0" collapsed="false">
      <c r="C833" s="13" t="n">
        <f aca="false">C832+1</f>
        <v>832</v>
      </c>
      <c r="D833" s="104" t="s">
        <v>23803</v>
      </c>
      <c r="E833" s="113" t="str">
        <f aca="false">FilterPrice!AS$4</f>
        <v/>
      </c>
      <c r="F833" s="65" t="str">
        <f aca="false">FilterPrice!AS$5</f>
        <v/>
      </c>
      <c r="G833" s="65" t="n">
        <f aca="false">FilterPrice!AS$6</f>
        <v>43.9999885559082</v>
      </c>
      <c r="H833" s="65" t="n">
        <f aca="false">FilterPrice!AS$7</f>
        <v>43.9999885559082</v>
      </c>
      <c r="I833" s="65" t="n">
        <f aca="false">FilterPrice!AS$8</f>
        <v>58.75</v>
      </c>
      <c r="J833" s="65" t="n">
        <f aca="false">FilterPrice!AS$9</f>
        <v>69</v>
      </c>
      <c r="K833" s="65" t="n">
        <f aca="false">AVERAGE(FilterPrice!AS$10:AS$11)</f>
        <v>93</v>
      </c>
      <c r="L833" s="65" t="n">
        <f aca="false">FilterPrice!AS$12</f>
        <v>55.5000038146973</v>
      </c>
      <c r="M833" s="65" t="n">
        <f aca="false">AVERAGE(FilterPrice!AS$13:AS$15)</f>
        <v>46.4833234151204</v>
      </c>
      <c r="N833" s="65" t="n">
        <f aca="false">AVERAGE(FilterPrice!AS$4:AS$15)</f>
        <v>59.6699951171875</v>
      </c>
      <c r="O833" s="65" t="n">
        <f aca="false">AVERAGE(FilterPrice!AS$16:AS$27)</f>
        <v>47.0866638819377</v>
      </c>
      <c r="P833" s="66" t="n">
        <f aca="false">AVERAGE(FilterPrice!AS$28:AS$40)</f>
        <v>44.4235231106098</v>
      </c>
    </row>
    <row r="834" customFormat="false" ht="12.75" hidden="false" customHeight="false" outlineLevel="0" collapsed="false">
      <c r="A834" s="13" t="n">
        <f aca="false">A821+1</f>
        <v>65</v>
      </c>
      <c r="B834" s="104" t="n">
        <f aca="false">FilterPrice!$A$1</f>
        <v>36981</v>
      </c>
      <c r="C834" s="13" t="n">
        <f aca="false">C833+1</f>
        <v>833</v>
      </c>
      <c r="D834" s="109" t="s">
        <v>23791</v>
      </c>
      <c r="E834" s="110" t="str">
        <f aca="false">FilterPrice!AG$4</f>
        <v/>
      </c>
      <c r="F834" s="59" t="str">
        <f aca="false">FilterPrice!AG$5</f>
        <v/>
      </c>
      <c r="G834" s="59" t="n">
        <f aca="false">FilterPrice!AG$6</f>
        <v>46</v>
      </c>
      <c r="H834" s="59" t="n">
        <f aca="false">FilterPrice!AG$7</f>
        <v>46</v>
      </c>
      <c r="I834" s="59" t="n">
        <f aca="false">FilterPrice!AG$8</f>
        <v>60.25</v>
      </c>
      <c r="J834" s="59" t="n">
        <f aca="false">FilterPrice!AG$9</f>
        <v>76.75</v>
      </c>
      <c r="K834" s="59" t="n">
        <f aca="false">AVERAGE(FilterPrice!AG$10:AG$11)</f>
        <v>112</v>
      </c>
      <c r="L834" s="59" t="n">
        <f aca="false">FilterPrice!AG$12</f>
        <v>59</v>
      </c>
      <c r="M834" s="59" t="n">
        <f aca="false">AVERAGE(FilterPrice!AG$13:AG$15)</f>
        <v>54.5</v>
      </c>
      <c r="N834" s="59" t="n">
        <f aca="false">AVERAGE(FilterPrice!AG$4:AG$15)</f>
        <v>67.55</v>
      </c>
      <c r="O834" s="59" t="n">
        <f aca="false">AVERAGE(FilterPrice!AG$16:AG$27)</f>
        <v>59.9375</v>
      </c>
      <c r="P834" s="60" t="n">
        <f aca="false">AVERAGE(FilterPrice!AG$28:AG$40)</f>
        <v>53.0955128205128</v>
      </c>
    </row>
    <row r="835" customFormat="false" ht="12.75" hidden="false" customHeight="false" outlineLevel="0" collapsed="false">
      <c r="C835" s="13" t="n">
        <f aca="false">C834+1</f>
        <v>834</v>
      </c>
      <c r="D835" s="109" t="s">
        <v>23792</v>
      </c>
      <c r="E835" s="111" t="str">
        <f aca="false">FilterPrice!AH$4</f>
        <v/>
      </c>
      <c r="F835" s="24" t="str">
        <f aca="false">FilterPrice!AH$5</f>
        <v/>
      </c>
      <c r="G835" s="24" t="n">
        <f aca="false">FilterPrice!AH$6</f>
        <v>33</v>
      </c>
      <c r="H835" s="24" t="n">
        <f aca="false">FilterPrice!AH$7</f>
        <v>33</v>
      </c>
      <c r="I835" s="24" t="n">
        <f aca="false">FilterPrice!AH$8</f>
        <v>48.25</v>
      </c>
      <c r="J835" s="24" t="n">
        <f aca="false">FilterPrice!AH$9</f>
        <v>74</v>
      </c>
      <c r="K835" s="24" t="n">
        <f aca="false">AVERAGE(FilterPrice!AH$10:AH$11)</f>
        <v>113.75</v>
      </c>
      <c r="L835" s="24" t="n">
        <f aca="false">FilterPrice!AH$12</f>
        <v>44</v>
      </c>
      <c r="M835" s="24" t="n">
        <f aca="false">AVERAGE(FilterPrice!AH$13:AH$15)</f>
        <v>40.9166666666667</v>
      </c>
      <c r="N835" s="24" t="n">
        <f aca="false">AVERAGE(FilterPrice!AH$4:AH$15)</f>
        <v>58.25</v>
      </c>
      <c r="O835" s="24" t="n">
        <f aca="false">AVERAGE(FilterPrice!AH$16:AH$27)</f>
        <v>50.25</v>
      </c>
      <c r="P835" s="62" t="n">
        <f aca="false">AVERAGE(FilterPrice!AH$28:AH$40)</f>
        <v>45.5446793116056</v>
      </c>
    </row>
    <row r="836" customFormat="false" ht="12.75" hidden="false" customHeight="false" outlineLevel="0" collapsed="false">
      <c r="C836" s="13" t="n">
        <f aca="false">C835+1</f>
        <v>835</v>
      </c>
      <c r="D836" s="109" t="s">
        <v>23793</v>
      </c>
      <c r="E836" s="111" t="str">
        <f aca="false">FilterPrice!AI$4</f>
        <v/>
      </c>
      <c r="F836" s="24" t="str">
        <f aca="false">FilterPrice!AI$5</f>
        <v/>
      </c>
      <c r="G836" s="24" t="n">
        <f aca="false">FilterPrice!AI$6</f>
        <v>51</v>
      </c>
      <c r="H836" s="24" t="n">
        <f aca="false">FilterPrice!AI$7</f>
        <v>51</v>
      </c>
      <c r="I836" s="24" t="n">
        <f aca="false">FilterPrice!AI$8</f>
        <v>58.5</v>
      </c>
      <c r="J836" s="24" t="n">
        <f aca="false">FilterPrice!AI$9</f>
        <v>76</v>
      </c>
      <c r="K836" s="24" t="n">
        <f aca="false">AVERAGE(FilterPrice!AI$10:AI$11)</f>
        <v>100.5</v>
      </c>
      <c r="L836" s="24" t="n">
        <f aca="false">FilterPrice!AI$12</f>
        <v>57</v>
      </c>
      <c r="M836" s="24" t="n">
        <f aca="false">AVERAGE(FilterPrice!AI$13:AI$15)</f>
        <v>55.75</v>
      </c>
      <c r="N836" s="24" t="n">
        <f aca="false">AVERAGE(FilterPrice!AI$4:AI$15)</f>
        <v>66.175</v>
      </c>
      <c r="O836" s="24" t="n">
        <f aca="false">AVERAGE(FilterPrice!AI$16:AI$27)</f>
        <v>58.2708333333333</v>
      </c>
      <c r="P836" s="62" t="n">
        <f aca="false">AVERAGE(FilterPrice!AI$28:AI$40)</f>
        <v>49.2141025641026</v>
      </c>
    </row>
    <row r="837" customFormat="false" ht="12.75" hidden="false" customHeight="false" outlineLevel="0" collapsed="false">
      <c r="C837" s="13" t="n">
        <f aca="false">C836+1</f>
        <v>836</v>
      </c>
      <c r="D837" s="109" t="s">
        <v>23794</v>
      </c>
      <c r="E837" s="111" t="str">
        <f aca="false">FilterPrice!AJ$4</f>
        <v/>
      </c>
      <c r="F837" s="24" t="str">
        <f aca="false">FilterPrice!AJ$5</f>
        <v/>
      </c>
      <c r="G837" s="24" t="n">
        <f aca="false">FilterPrice!AJ$6</f>
        <v>35.5</v>
      </c>
      <c r="H837" s="24" t="n">
        <f aca="false">FilterPrice!AJ$7</f>
        <v>35.5</v>
      </c>
      <c r="I837" s="24" t="n">
        <f aca="false">FilterPrice!AJ$8</f>
        <v>45</v>
      </c>
      <c r="J837" s="24" t="n">
        <f aca="false">FilterPrice!AJ$9</f>
        <v>56.25</v>
      </c>
      <c r="K837" s="24" t="n">
        <f aca="false">AVERAGE(FilterPrice!AJ$10:AJ$11)</f>
        <v>71</v>
      </c>
      <c r="L837" s="24" t="n">
        <f aca="false">FilterPrice!AJ$12</f>
        <v>44.5</v>
      </c>
      <c r="M837" s="24" t="n">
        <f aca="false">AVERAGE(FilterPrice!AJ$13:AJ$15)</f>
        <v>42.25</v>
      </c>
      <c r="N837" s="24" t="n">
        <f aca="false">AVERAGE(FilterPrice!AJ$4:AJ$15)</f>
        <v>48.55</v>
      </c>
      <c r="O837" s="24" t="n">
        <f aca="false">AVERAGE(FilterPrice!AJ$16:AJ$27)</f>
        <v>45</v>
      </c>
      <c r="P837" s="62" t="n">
        <f aca="false">AVERAGE(FilterPrice!AJ$28:AJ$40)</f>
        <v>41.199358974359</v>
      </c>
    </row>
    <row r="838" customFormat="false" ht="12.75" hidden="false" customHeight="false" outlineLevel="0" collapsed="false">
      <c r="C838" s="13" t="n">
        <f aca="false">C837+1</f>
        <v>837</v>
      </c>
      <c r="D838" s="109" t="s">
        <v>23795</v>
      </c>
      <c r="E838" s="111" t="str">
        <f aca="false">FilterPrice!AK$4</f>
        <v/>
      </c>
      <c r="F838" s="24" t="str">
        <f aca="false">FilterPrice!AK$5</f>
        <v/>
      </c>
      <c r="G838" s="24" t="n">
        <f aca="false">FilterPrice!AK$6</f>
        <v>33</v>
      </c>
      <c r="H838" s="24" t="n">
        <f aca="false">FilterPrice!AK$7</f>
        <v>33</v>
      </c>
      <c r="I838" s="24" t="n">
        <f aca="false">FilterPrice!AK$8</f>
        <v>48.25</v>
      </c>
      <c r="J838" s="24" t="n">
        <f aca="false">FilterPrice!AK$9</f>
        <v>74</v>
      </c>
      <c r="K838" s="24" t="n">
        <f aca="false">AVERAGE(FilterPrice!AK$10:AK$11)</f>
        <v>114</v>
      </c>
      <c r="L838" s="24" t="n">
        <f aca="false">FilterPrice!AK$12</f>
        <v>46</v>
      </c>
      <c r="M838" s="24" t="n">
        <f aca="false">AVERAGE(FilterPrice!AK$13:AK$15)</f>
        <v>42</v>
      </c>
      <c r="N838" s="24" t="n">
        <f aca="false">AVERAGE(FilterPrice!AK$4:AK$15)</f>
        <v>58.825</v>
      </c>
      <c r="O838" s="24" t="n">
        <f aca="false">AVERAGE(FilterPrice!AK$16:AK$27)</f>
        <v>50.7291666666667</v>
      </c>
      <c r="P838" s="62" t="n">
        <f aca="false">AVERAGE(FilterPrice!AK$28:AK$40)</f>
        <v>43.2708333333333</v>
      </c>
    </row>
    <row r="839" customFormat="false" ht="12.75" hidden="false" customHeight="false" outlineLevel="0" collapsed="false">
      <c r="C839" s="13" t="n">
        <f aca="false">C838+1</f>
        <v>838</v>
      </c>
      <c r="D839" s="109" t="s">
        <v>23796</v>
      </c>
      <c r="E839" s="111" t="str">
        <f aca="false">FilterPrice!AL$4</f>
        <v/>
      </c>
      <c r="F839" s="24" t="str">
        <f aca="false">FilterPrice!AL$5</f>
        <v/>
      </c>
      <c r="G839" s="24" t="n">
        <f aca="false">FilterPrice!AL$6</f>
        <v>55</v>
      </c>
      <c r="H839" s="24" t="n">
        <f aca="false">FilterPrice!AL$7</f>
        <v>55</v>
      </c>
      <c r="I839" s="24" t="n">
        <f aca="false">FilterPrice!AL$8</f>
        <v>67.25</v>
      </c>
      <c r="J839" s="24" t="n">
        <f aca="false">FilterPrice!AL$9</f>
        <v>86.5</v>
      </c>
      <c r="K839" s="24" t="n">
        <f aca="false">AVERAGE(FilterPrice!AL$10:AL$11)</f>
        <v>127.75</v>
      </c>
      <c r="L839" s="24" t="n">
        <f aca="false">FilterPrice!AL$12</f>
        <v>64.75</v>
      </c>
      <c r="M839" s="24" t="n">
        <f aca="false">AVERAGE(FilterPrice!AL$13:AL$15)</f>
        <v>59.5</v>
      </c>
      <c r="N839" s="24" t="n">
        <f aca="false">AVERAGE(FilterPrice!AL$4:AL$15)</f>
        <v>76.25</v>
      </c>
      <c r="O839" s="24" t="n">
        <f aca="false">AVERAGE(FilterPrice!AL$16:AL$27)</f>
        <v>68.375</v>
      </c>
      <c r="P839" s="62" t="n">
        <f aca="false">AVERAGE(FilterPrice!AL$28:AL$40)</f>
        <v>62.2366025641026</v>
      </c>
    </row>
    <row r="840" customFormat="false" ht="12.75" hidden="false" customHeight="false" outlineLevel="0" collapsed="false">
      <c r="C840" s="13" t="n">
        <f aca="false">C839+1</f>
        <v>839</v>
      </c>
      <c r="D840" s="109" t="s">
        <v>23797</v>
      </c>
      <c r="E840" s="111" t="str">
        <f aca="false">FilterPrice!AM$4</f>
        <v/>
      </c>
      <c r="F840" s="24" t="str">
        <f aca="false">FilterPrice!AM$5</f>
        <v/>
      </c>
      <c r="G840" s="24" t="n">
        <f aca="false">FilterPrice!AM$6</f>
        <v>20</v>
      </c>
      <c r="H840" s="24" t="n">
        <f aca="false">FilterPrice!AM$7</f>
        <v>20</v>
      </c>
      <c r="I840" s="24" t="n">
        <f aca="false">FilterPrice!AM$8</f>
        <v>52</v>
      </c>
      <c r="J840" s="24" t="n">
        <f aca="false">FilterPrice!AM$9</f>
        <v>80</v>
      </c>
      <c r="K840" s="24" t="n">
        <f aca="false">AVERAGE(FilterPrice!AM$10:AM$11)</f>
        <v>120</v>
      </c>
      <c r="L840" s="24" t="n">
        <f aca="false">FilterPrice!AM$12</f>
        <v>46.25</v>
      </c>
      <c r="M840" s="24" t="n">
        <f aca="false">AVERAGE(FilterPrice!AM$13:AM$15)</f>
        <v>42.25</v>
      </c>
      <c r="N840" s="24" t="n">
        <f aca="false">AVERAGE(FilterPrice!AM$4:AM$15)</f>
        <v>58.5</v>
      </c>
      <c r="O840" s="24" t="n">
        <f aca="false">AVERAGE(FilterPrice!AM$16:AM$27)</f>
        <v>50.9587500890096</v>
      </c>
      <c r="P840" s="62" t="n">
        <f aca="false">AVERAGE(FilterPrice!AM$28:AM$40)</f>
        <v>44.3020469714434</v>
      </c>
    </row>
    <row r="841" customFormat="false" ht="12.75" hidden="false" customHeight="false" outlineLevel="0" collapsed="false">
      <c r="C841" s="13" t="n">
        <f aca="false">C840+1</f>
        <v>840</v>
      </c>
      <c r="D841" s="109" t="s">
        <v>23798</v>
      </c>
      <c r="E841" s="111" t="str">
        <f aca="false">FilterPrice!AN$4</f>
        <v/>
      </c>
      <c r="F841" s="24" t="str">
        <f aca="false">FilterPrice!AN$5</f>
        <v/>
      </c>
      <c r="G841" s="24" t="n">
        <f aca="false">FilterPrice!AN$6</f>
        <v>28</v>
      </c>
      <c r="H841" s="24" t="n">
        <f aca="false">FilterPrice!AN$7</f>
        <v>28</v>
      </c>
      <c r="I841" s="24" t="n">
        <f aca="false">FilterPrice!AN$8</f>
        <v>46.75</v>
      </c>
      <c r="J841" s="24" t="n">
        <f aca="false">FilterPrice!AN$9</f>
        <v>73.9999923706055</v>
      </c>
      <c r="K841" s="24" t="n">
        <f aca="false">AVERAGE(FilterPrice!AN$10:AN$11)</f>
        <v>117.25</v>
      </c>
      <c r="L841" s="24" t="n">
        <f aca="false">FilterPrice!AN$12</f>
        <v>43.2500038146973</v>
      </c>
      <c r="M841" s="24" t="n">
        <f aca="false">AVERAGE(FilterPrice!AN$13:AN$15)</f>
        <v>41.5</v>
      </c>
      <c r="N841" s="24" t="n">
        <f aca="false">AVERAGE(FilterPrice!AN$4:AN$15)</f>
        <v>57.8999996185303</v>
      </c>
      <c r="O841" s="24" t="n">
        <f aca="false">AVERAGE(FilterPrice!AN$16:AN$27)</f>
        <v>48.5617799758911</v>
      </c>
      <c r="P841" s="62" t="n">
        <f aca="false">AVERAGE(FilterPrice!AN$28:AN$40)</f>
        <v>43.6687636986757</v>
      </c>
    </row>
    <row r="842" customFormat="false" ht="12.75" hidden="false" customHeight="false" outlineLevel="0" collapsed="false">
      <c r="C842" s="13" t="n">
        <f aca="false">C841+1</f>
        <v>841</v>
      </c>
      <c r="D842" s="109" t="s">
        <v>23799</v>
      </c>
      <c r="E842" s="111" t="str">
        <f aca="false">FilterPrice!AO$4</f>
        <v/>
      </c>
      <c r="F842" s="24" t="str">
        <f aca="false">FilterPrice!AO$5</f>
        <v/>
      </c>
      <c r="G842" s="24" t="n">
        <f aca="false">FilterPrice!AO$6</f>
        <v>37.9969177246094</v>
      </c>
      <c r="H842" s="24" t="n">
        <f aca="false">FilterPrice!AO$7</f>
        <v>37.9969177246094</v>
      </c>
      <c r="I842" s="24" t="n">
        <f aca="false">FilterPrice!AO$8</f>
        <v>43.75</v>
      </c>
      <c r="J842" s="24" t="n">
        <f aca="false">FilterPrice!AO$9</f>
        <v>65.9999923706055</v>
      </c>
      <c r="K842" s="24" t="n">
        <f aca="false">AVERAGE(FilterPrice!AO$10:AO$11)</f>
        <v>101.25</v>
      </c>
      <c r="L842" s="24" t="n">
        <f aca="false">FilterPrice!AO$12</f>
        <v>41.7499961853027</v>
      </c>
      <c r="M842" s="24" t="n">
        <f aca="false">AVERAGE(FilterPrice!AO$13:AO$15)</f>
        <v>39.2730712890625</v>
      </c>
      <c r="N842" s="24" t="n">
        <f aca="false">AVERAGE(FilterPrice!AO$4:AO$15)</f>
        <v>54.7813037872314</v>
      </c>
      <c r="O842" s="24" t="n">
        <f aca="false">AVERAGE(FilterPrice!AO$16:AO$27)</f>
        <v>47.6955715815226</v>
      </c>
      <c r="P842" s="62" t="n">
        <f aca="false">AVERAGE(FilterPrice!AO$28:AO$40)</f>
        <v>45.4661644666623</v>
      </c>
    </row>
    <row r="843" customFormat="false" ht="12.75" hidden="false" customHeight="false" outlineLevel="0" collapsed="false">
      <c r="C843" s="13" t="n">
        <f aca="false">C842+1</f>
        <v>842</v>
      </c>
      <c r="D843" s="109" t="s">
        <v>23800</v>
      </c>
      <c r="E843" s="111" t="str">
        <f aca="false">FilterPrice!AP$4</f>
        <v/>
      </c>
      <c r="F843" s="24" t="str">
        <f aca="false">FilterPrice!AP$5</f>
        <v/>
      </c>
      <c r="G843" s="24" t="n">
        <f aca="false">FilterPrice!AP$6</f>
        <v>38</v>
      </c>
      <c r="H843" s="24" t="n">
        <f aca="false">FilterPrice!AP$7</f>
        <v>38</v>
      </c>
      <c r="I843" s="24" t="n">
        <f aca="false">FilterPrice!AP$8</f>
        <v>49.25</v>
      </c>
      <c r="J843" s="24" t="n">
        <f aca="false">FilterPrice!AP$9</f>
        <v>75.2499923706055</v>
      </c>
      <c r="K843" s="24" t="n">
        <f aca="false">AVERAGE(FilterPrice!AP$10:AP$11)</f>
        <v>117.75</v>
      </c>
      <c r="L843" s="24" t="n">
        <f aca="false">FilterPrice!AP$12</f>
        <v>51.7500038146973</v>
      </c>
      <c r="M843" s="24" t="n">
        <f aca="false">AVERAGE(FilterPrice!AP$13:AP$15)</f>
        <v>44.5</v>
      </c>
      <c r="N843" s="24" t="n">
        <f aca="false">AVERAGE(FilterPrice!AP$4:AP$15)</f>
        <v>62.1249996185303</v>
      </c>
      <c r="O843" s="24" t="n">
        <f aca="false">AVERAGE(FilterPrice!AP$16:AP$27)</f>
        <v>49.6034466425578</v>
      </c>
      <c r="P843" s="62" t="n">
        <f aca="false">AVERAGE(FilterPrice!AP$28:AP$40)</f>
        <v>44.5997733580761</v>
      </c>
    </row>
    <row r="844" customFormat="false" ht="12.75" hidden="false" customHeight="false" outlineLevel="0" collapsed="false">
      <c r="C844" s="13" t="n">
        <f aca="false">C843+1</f>
        <v>843</v>
      </c>
      <c r="D844" s="112" t="s">
        <v>23801</v>
      </c>
      <c r="E844" s="111" t="str">
        <f aca="false">FilterPrice!AQ$4</f>
        <v/>
      </c>
      <c r="F844" s="24" t="str">
        <f aca="false">FilterPrice!AQ$5</f>
        <v/>
      </c>
      <c r="G844" s="24" t="n">
        <f aca="false">FilterPrice!AQ$6</f>
        <v>30</v>
      </c>
      <c r="H844" s="24" t="n">
        <f aca="false">FilterPrice!AQ$7</f>
        <v>30</v>
      </c>
      <c r="I844" s="24" t="n">
        <f aca="false">FilterPrice!AQ$8</f>
        <v>43.75</v>
      </c>
      <c r="J844" s="24" t="n">
        <f aca="false">FilterPrice!AQ$9</f>
        <v>70.4999923706055</v>
      </c>
      <c r="K844" s="24" t="n">
        <f aca="false">AVERAGE(FilterPrice!AQ$10:AQ$11)</f>
        <v>112.75</v>
      </c>
      <c r="L844" s="24" t="n">
        <f aca="false">FilterPrice!AQ$12</f>
        <v>40.9999961853027</v>
      </c>
      <c r="M844" s="24" t="n">
        <f aca="false">AVERAGE(FilterPrice!AQ$13:AQ$15)</f>
        <v>40.5233319600423</v>
      </c>
      <c r="N844" s="24" t="n">
        <f aca="false">AVERAGE(FilterPrice!AQ$4:AQ$15)</f>
        <v>56.2319984436035</v>
      </c>
      <c r="O844" s="24" t="n">
        <f aca="false">AVERAGE(FilterPrice!AQ$16:AQ$27)</f>
        <v>47.1391124725342</v>
      </c>
      <c r="P844" s="62" t="n">
        <f aca="false">AVERAGE(FilterPrice!AQ$28:AQ$40)</f>
        <v>41.8342377677331</v>
      </c>
    </row>
    <row r="845" customFormat="false" ht="12.75" hidden="false" customHeight="false" outlineLevel="0" collapsed="false">
      <c r="C845" s="13" t="n">
        <f aca="false">C844+1</f>
        <v>844</v>
      </c>
      <c r="D845" s="109" t="s">
        <v>23802</v>
      </c>
      <c r="E845" s="111" t="str">
        <f aca="false">FilterPrice!AR$4</f>
        <v/>
      </c>
      <c r="F845" s="24" t="str">
        <f aca="false">FilterPrice!AR$5</f>
        <v/>
      </c>
      <c r="G845" s="24" t="n">
        <f aca="false">FilterPrice!AR$6</f>
        <v>38.5</v>
      </c>
      <c r="H845" s="24" t="n">
        <f aca="false">FilterPrice!AR$7</f>
        <v>38.5</v>
      </c>
      <c r="I845" s="24" t="n">
        <f aca="false">FilterPrice!AR$8</f>
        <v>55.75</v>
      </c>
      <c r="J845" s="24" t="n">
        <f aca="false">FilterPrice!AR$9</f>
        <v>82.5</v>
      </c>
      <c r="K845" s="24" t="n">
        <f aca="false">AVERAGE(FilterPrice!AR$10:AR$11)</f>
        <v>122.75</v>
      </c>
      <c r="L845" s="24" t="n">
        <f aca="false">FilterPrice!AR$12</f>
        <v>49.75</v>
      </c>
      <c r="M845" s="24" t="n">
        <f aca="false">AVERAGE(FilterPrice!AR$13:AR$15)</f>
        <v>45.75</v>
      </c>
      <c r="N845" s="24" t="n">
        <f aca="false">AVERAGE(FilterPrice!AR$4:AR$15)</f>
        <v>64.775</v>
      </c>
      <c r="O845" s="24" t="n">
        <f aca="false">AVERAGE(FilterPrice!AR$16:AR$27)</f>
        <v>52.0200001398722</v>
      </c>
      <c r="P845" s="62" t="n">
        <f aca="false">AVERAGE(FilterPrice!AR$28:AR$40)</f>
        <v>45.361758525555</v>
      </c>
    </row>
    <row r="846" customFormat="false" ht="12.75" hidden="false" customHeight="false" outlineLevel="0" collapsed="false">
      <c r="C846" s="13" t="n">
        <f aca="false">C845+1</f>
        <v>845</v>
      </c>
      <c r="D846" s="104" t="s">
        <v>23803</v>
      </c>
      <c r="E846" s="113" t="str">
        <f aca="false">FilterPrice!AS$4</f>
        <v/>
      </c>
      <c r="F846" s="65" t="str">
        <f aca="false">FilterPrice!AS$5</f>
        <v/>
      </c>
      <c r="G846" s="65" t="n">
        <f aca="false">FilterPrice!AS$6</f>
        <v>43.9999885559082</v>
      </c>
      <c r="H846" s="65" t="n">
        <f aca="false">FilterPrice!AS$7</f>
        <v>43.9999885559082</v>
      </c>
      <c r="I846" s="65" t="n">
        <f aca="false">FilterPrice!AS$8</f>
        <v>58.75</v>
      </c>
      <c r="J846" s="65" t="n">
        <f aca="false">FilterPrice!AS$9</f>
        <v>69</v>
      </c>
      <c r="K846" s="65" t="n">
        <f aca="false">AVERAGE(FilterPrice!AS$10:AS$11)</f>
        <v>93</v>
      </c>
      <c r="L846" s="65" t="n">
        <f aca="false">FilterPrice!AS$12</f>
        <v>55.5000038146973</v>
      </c>
      <c r="M846" s="65" t="n">
        <f aca="false">AVERAGE(FilterPrice!AS$13:AS$15)</f>
        <v>46.4833234151204</v>
      </c>
      <c r="N846" s="65" t="n">
        <f aca="false">AVERAGE(FilterPrice!AS$4:AS$15)</f>
        <v>59.6699951171875</v>
      </c>
      <c r="O846" s="65" t="n">
        <f aca="false">AVERAGE(FilterPrice!AS$16:AS$27)</f>
        <v>47.0866638819377</v>
      </c>
      <c r="P846" s="66" t="n">
        <f aca="false">AVERAGE(FilterPrice!AS$28:AS$40)</f>
        <v>44.4235231106098</v>
      </c>
    </row>
    <row r="847" customFormat="false" ht="12.75" hidden="false" customHeight="false" outlineLevel="0" collapsed="false">
      <c r="A847" s="13" t="n">
        <f aca="false">A834+1</f>
        <v>66</v>
      </c>
      <c r="B847" s="104" t="n">
        <f aca="false">FilterPrice!$A$1</f>
        <v>36981</v>
      </c>
      <c r="C847" s="13" t="n">
        <f aca="false">C846+1</f>
        <v>846</v>
      </c>
      <c r="D847" s="109" t="s">
        <v>23791</v>
      </c>
      <c r="E847" s="110" t="str">
        <f aca="false">FilterPrice!AG$4</f>
        <v/>
      </c>
      <c r="F847" s="59" t="str">
        <f aca="false">FilterPrice!AG$5</f>
        <v/>
      </c>
      <c r="G847" s="59" t="n">
        <f aca="false">FilterPrice!AG$6</f>
        <v>46</v>
      </c>
      <c r="H847" s="59" t="n">
        <f aca="false">FilterPrice!AG$7</f>
        <v>46</v>
      </c>
      <c r="I847" s="59" t="n">
        <f aca="false">FilterPrice!AG$8</f>
        <v>60.25</v>
      </c>
      <c r="J847" s="59" t="n">
        <f aca="false">FilterPrice!AG$9</f>
        <v>76.75</v>
      </c>
      <c r="K847" s="59" t="n">
        <f aca="false">AVERAGE(FilterPrice!AG$10:AG$11)</f>
        <v>112</v>
      </c>
      <c r="L847" s="59" t="n">
        <f aca="false">FilterPrice!AG$12</f>
        <v>59</v>
      </c>
      <c r="M847" s="59" t="n">
        <f aca="false">AVERAGE(FilterPrice!AG$13:AG$15)</f>
        <v>54.5</v>
      </c>
      <c r="N847" s="59" t="n">
        <f aca="false">AVERAGE(FilterPrice!AG$4:AG$15)</f>
        <v>67.55</v>
      </c>
      <c r="O847" s="59" t="n">
        <f aca="false">AVERAGE(FilterPrice!AG$16:AG$27)</f>
        <v>59.9375</v>
      </c>
      <c r="P847" s="60" t="n">
        <f aca="false">AVERAGE(FilterPrice!AG$28:AG$40)</f>
        <v>53.0955128205128</v>
      </c>
    </row>
    <row r="848" customFormat="false" ht="12.75" hidden="false" customHeight="false" outlineLevel="0" collapsed="false">
      <c r="C848" s="13" t="n">
        <f aca="false">C847+1</f>
        <v>847</v>
      </c>
      <c r="D848" s="109" t="s">
        <v>23792</v>
      </c>
      <c r="E848" s="111" t="str">
        <f aca="false">FilterPrice!AH$4</f>
        <v/>
      </c>
      <c r="F848" s="24" t="str">
        <f aca="false">FilterPrice!AH$5</f>
        <v/>
      </c>
      <c r="G848" s="24" t="n">
        <f aca="false">FilterPrice!AH$6</f>
        <v>33</v>
      </c>
      <c r="H848" s="24" t="n">
        <f aca="false">FilterPrice!AH$7</f>
        <v>33</v>
      </c>
      <c r="I848" s="24" t="n">
        <f aca="false">FilterPrice!AH$8</f>
        <v>48.25</v>
      </c>
      <c r="J848" s="24" t="n">
        <f aca="false">FilterPrice!AH$9</f>
        <v>74</v>
      </c>
      <c r="K848" s="24" t="n">
        <f aca="false">AVERAGE(FilterPrice!AH$10:AH$11)</f>
        <v>113.75</v>
      </c>
      <c r="L848" s="24" t="n">
        <f aca="false">FilterPrice!AH$12</f>
        <v>44</v>
      </c>
      <c r="M848" s="24" t="n">
        <f aca="false">AVERAGE(FilterPrice!AH$13:AH$15)</f>
        <v>40.9166666666667</v>
      </c>
      <c r="N848" s="24" t="n">
        <f aca="false">AVERAGE(FilterPrice!AH$4:AH$15)</f>
        <v>58.25</v>
      </c>
      <c r="O848" s="24" t="n">
        <f aca="false">AVERAGE(FilterPrice!AH$16:AH$27)</f>
        <v>50.25</v>
      </c>
      <c r="P848" s="62" t="n">
        <f aca="false">AVERAGE(FilterPrice!AH$28:AH$40)</f>
        <v>45.5446793116056</v>
      </c>
    </row>
    <row r="849" customFormat="false" ht="12.75" hidden="false" customHeight="false" outlineLevel="0" collapsed="false">
      <c r="C849" s="13" t="n">
        <f aca="false">C848+1</f>
        <v>848</v>
      </c>
      <c r="D849" s="109" t="s">
        <v>23793</v>
      </c>
      <c r="E849" s="111" t="str">
        <f aca="false">FilterPrice!AI$4</f>
        <v/>
      </c>
      <c r="F849" s="24" t="str">
        <f aca="false">FilterPrice!AI$5</f>
        <v/>
      </c>
      <c r="G849" s="24" t="n">
        <f aca="false">FilterPrice!AI$6</f>
        <v>51</v>
      </c>
      <c r="H849" s="24" t="n">
        <f aca="false">FilterPrice!AI$7</f>
        <v>51</v>
      </c>
      <c r="I849" s="24" t="n">
        <f aca="false">FilterPrice!AI$8</f>
        <v>58.5</v>
      </c>
      <c r="J849" s="24" t="n">
        <f aca="false">FilterPrice!AI$9</f>
        <v>76</v>
      </c>
      <c r="K849" s="24" t="n">
        <f aca="false">AVERAGE(FilterPrice!AI$10:AI$11)</f>
        <v>100.5</v>
      </c>
      <c r="L849" s="24" t="n">
        <f aca="false">FilterPrice!AI$12</f>
        <v>57</v>
      </c>
      <c r="M849" s="24" t="n">
        <f aca="false">AVERAGE(FilterPrice!AI$13:AI$15)</f>
        <v>55.75</v>
      </c>
      <c r="N849" s="24" t="n">
        <f aca="false">AVERAGE(FilterPrice!AI$4:AI$15)</f>
        <v>66.175</v>
      </c>
      <c r="O849" s="24" t="n">
        <f aca="false">AVERAGE(FilterPrice!AI$16:AI$27)</f>
        <v>58.2708333333333</v>
      </c>
      <c r="P849" s="62" t="n">
        <f aca="false">AVERAGE(FilterPrice!AI$28:AI$40)</f>
        <v>49.2141025641026</v>
      </c>
    </row>
    <row r="850" customFormat="false" ht="12.75" hidden="false" customHeight="false" outlineLevel="0" collapsed="false">
      <c r="C850" s="13" t="n">
        <f aca="false">C849+1</f>
        <v>849</v>
      </c>
      <c r="D850" s="109" t="s">
        <v>23794</v>
      </c>
      <c r="E850" s="111" t="str">
        <f aca="false">FilterPrice!AJ$4</f>
        <v/>
      </c>
      <c r="F850" s="24" t="str">
        <f aca="false">FilterPrice!AJ$5</f>
        <v/>
      </c>
      <c r="G850" s="24" t="n">
        <f aca="false">FilterPrice!AJ$6</f>
        <v>35.5</v>
      </c>
      <c r="H850" s="24" t="n">
        <f aca="false">FilterPrice!AJ$7</f>
        <v>35.5</v>
      </c>
      <c r="I850" s="24" t="n">
        <f aca="false">FilterPrice!AJ$8</f>
        <v>45</v>
      </c>
      <c r="J850" s="24" t="n">
        <f aca="false">FilterPrice!AJ$9</f>
        <v>56.25</v>
      </c>
      <c r="K850" s="24" t="n">
        <f aca="false">AVERAGE(FilterPrice!AJ$10:AJ$11)</f>
        <v>71</v>
      </c>
      <c r="L850" s="24" t="n">
        <f aca="false">FilterPrice!AJ$12</f>
        <v>44.5</v>
      </c>
      <c r="M850" s="24" t="n">
        <f aca="false">AVERAGE(FilterPrice!AJ$13:AJ$15)</f>
        <v>42.25</v>
      </c>
      <c r="N850" s="24" t="n">
        <f aca="false">AVERAGE(FilterPrice!AJ$4:AJ$15)</f>
        <v>48.55</v>
      </c>
      <c r="O850" s="24" t="n">
        <f aca="false">AVERAGE(FilterPrice!AJ$16:AJ$27)</f>
        <v>45</v>
      </c>
      <c r="P850" s="62" t="n">
        <f aca="false">AVERAGE(FilterPrice!AJ$28:AJ$40)</f>
        <v>41.199358974359</v>
      </c>
    </row>
    <row r="851" customFormat="false" ht="12.75" hidden="false" customHeight="false" outlineLevel="0" collapsed="false">
      <c r="C851" s="13" t="n">
        <f aca="false">C850+1</f>
        <v>850</v>
      </c>
      <c r="D851" s="109" t="s">
        <v>23795</v>
      </c>
      <c r="E851" s="111" t="str">
        <f aca="false">FilterPrice!AK$4</f>
        <v/>
      </c>
      <c r="F851" s="24" t="str">
        <f aca="false">FilterPrice!AK$5</f>
        <v/>
      </c>
      <c r="G851" s="24" t="n">
        <f aca="false">FilterPrice!AK$6</f>
        <v>33</v>
      </c>
      <c r="H851" s="24" t="n">
        <f aca="false">FilterPrice!AK$7</f>
        <v>33</v>
      </c>
      <c r="I851" s="24" t="n">
        <f aca="false">FilterPrice!AK$8</f>
        <v>48.25</v>
      </c>
      <c r="J851" s="24" t="n">
        <f aca="false">FilterPrice!AK$9</f>
        <v>74</v>
      </c>
      <c r="K851" s="24" t="n">
        <f aca="false">AVERAGE(FilterPrice!AK$10:AK$11)</f>
        <v>114</v>
      </c>
      <c r="L851" s="24" t="n">
        <f aca="false">FilterPrice!AK$12</f>
        <v>46</v>
      </c>
      <c r="M851" s="24" t="n">
        <f aca="false">AVERAGE(FilterPrice!AK$13:AK$15)</f>
        <v>42</v>
      </c>
      <c r="N851" s="24" t="n">
        <f aca="false">AVERAGE(FilterPrice!AK$4:AK$15)</f>
        <v>58.825</v>
      </c>
      <c r="O851" s="24" t="n">
        <f aca="false">AVERAGE(FilterPrice!AK$16:AK$27)</f>
        <v>50.7291666666667</v>
      </c>
      <c r="P851" s="62" t="n">
        <f aca="false">AVERAGE(FilterPrice!AK$28:AK$40)</f>
        <v>43.2708333333333</v>
      </c>
    </row>
    <row r="852" customFormat="false" ht="12.75" hidden="false" customHeight="false" outlineLevel="0" collapsed="false">
      <c r="C852" s="13" t="n">
        <f aca="false">C851+1</f>
        <v>851</v>
      </c>
      <c r="D852" s="109" t="s">
        <v>23796</v>
      </c>
      <c r="E852" s="111" t="str">
        <f aca="false">FilterPrice!AL$4</f>
        <v/>
      </c>
      <c r="F852" s="24" t="str">
        <f aca="false">FilterPrice!AL$5</f>
        <v/>
      </c>
      <c r="G852" s="24" t="n">
        <f aca="false">FilterPrice!AL$6</f>
        <v>55</v>
      </c>
      <c r="H852" s="24" t="n">
        <f aca="false">FilterPrice!AL$7</f>
        <v>55</v>
      </c>
      <c r="I852" s="24" t="n">
        <f aca="false">FilterPrice!AL$8</f>
        <v>67.25</v>
      </c>
      <c r="J852" s="24" t="n">
        <f aca="false">FilterPrice!AL$9</f>
        <v>86.5</v>
      </c>
      <c r="K852" s="24" t="n">
        <f aca="false">AVERAGE(FilterPrice!AL$10:AL$11)</f>
        <v>127.75</v>
      </c>
      <c r="L852" s="24" t="n">
        <f aca="false">FilterPrice!AL$12</f>
        <v>64.75</v>
      </c>
      <c r="M852" s="24" t="n">
        <f aca="false">AVERAGE(FilterPrice!AL$13:AL$15)</f>
        <v>59.5</v>
      </c>
      <c r="N852" s="24" t="n">
        <f aca="false">AVERAGE(FilterPrice!AL$4:AL$15)</f>
        <v>76.25</v>
      </c>
      <c r="O852" s="24" t="n">
        <f aca="false">AVERAGE(FilterPrice!AL$16:AL$27)</f>
        <v>68.375</v>
      </c>
      <c r="P852" s="62" t="n">
        <f aca="false">AVERAGE(FilterPrice!AL$28:AL$40)</f>
        <v>62.2366025641026</v>
      </c>
    </row>
    <row r="853" customFormat="false" ht="12.75" hidden="false" customHeight="false" outlineLevel="0" collapsed="false">
      <c r="C853" s="13" t="n">
        <f aca="false">C852+1</f>
        <v>852</v>
      </c>
      <c r="D853" s="109" t="s">
        <v>23797</v>
      </c>
      <c r="E853" s="111" t="str">
        <f aca="false">FilterPrice!AM$4</f>
        <v/>
      </c>
      <c r="F853" s="24" t="str">
        <f aca="false">FilterPrice!AM$5</f>
        <v/>
      </c>
      <c r="G853" s="24" t="n">
        <f aca="false">FilterPrice!AM$6</f>
        <v>20</v>
      </c>
      <c r="H853" s="24" t="n">
        <f aca="false">FilterPrice!AM$7</f>
        <v>20</v>
      </c>
      <c r="I853" s="24" t="n">
        <f aca="false">FilterPrice!AM$8</f>
        <v>52</v>
      </c>
      <c r="J853" s="24" t="n">
        <f aca="false">FilterPrice!AM$9</f>
        <v>80</v>
      </c>
      <c r="K853" s="24" t="n">
        <f aca="false">AVERAGE(FilterPrice!AM$10:AM$11)</f>
        <v>120</v>
      </c>
      <c r="L853" s="24" t="n">
        <f aca="false">FilterPrice!AM$12</f>
        <v>46.25</v>
      </c>
      <c r="M853" s="24" t="n">
        <f aca="false">AVERAGE(FilterPrice!AM$13:AM$15)</f>
        <v>42.25</v>
      </c>
      <c r="N853" s="24" t="n">
        <f aca="false">AVERAGE(FilterPrice!AM$4:AM$15)</f>
        <v>58.5</v>
      </c>
      <c r="O853" s="24" t="n">
        <f aca="false">AVERAGE(FilterPrice!AM$16:AM$27)</f>
        <v>50.9587500890096</v>
      </c>
      <c r="P853" s="62" t="n">
        <f aca="false">AVERAGE(FilterPrice!AM$28:AM$40)</f>
        <v>44.3020469714434</v>
      </c>
    </row>
    <row r="854" customFormat="false" ht="12.75" hidden="false" customHeight="false" outlineLevel="0" collapsed="false">
      <c r="C854" s="13" t="n">
        <f aca="false">C853+1</f>
        <v>853</v>
      </c>
      <c r="D854" s="109" t="s">
        <v>23798</v>
      </c>
      <c r="E854" s="111" t="str">
        <f aca="false">FilterPrice!AN$4</f>
        <v/>
      </c>
      <c r="F854" s="24" t="str">
        <f aca="false">FilterPrice!AN$5</f>
        <v/>
      </c>
      <c r="G854" s="24" t="n">
        <f aca="false">FilterPrice!AN$6</f>
        <v>28</v>
      </c>
      <c r="H854" s="24" t="n">
        <f aca="false">FilterPrice!AN$7</f>
        <v>28</v>
      </c>
      <c r="I854" s="24" t="n">
        <f aca="false">FilterPrice!AN$8</f>
        <v>46.75</v>
      </c>
      <c r="J854" s="24" t="n">
        <f aca="false">FilterPrice!AN$9</f>
        <v>73.9999923706055</v>
      </c>
      <c r="K854" s="24" t="n">
        <f aca="false">AVERAGE(FilterPrice!AN$10:AN$11)</f>
        <v>117.25</v>
      </c>
      <c r="L854" s="24" t="n">
        <f aca="false">FilterPrice!AN$12</f>
        <v>43.2500038146973</v>
      </c>
      <c r="M854" s="24" t="n">
        <f aca="false">AVERAGE(FilterPrice!AN$13:AN$15)</f>
        <v>41.5</v>
      </c>
      <c r="N854" s="24" t="n">
        <f aca="false">AVERAGE(FilterPrice!AN$4:AN$15)</f>
        <v>57.8999996185303</v>
      </c>
      <c r="O854" s="24" t="n">
        <f aca="false">AVERAGE(FilterPrice!AN$16:AN$27)</f>
        <v>48.5617799758911</v>
      </c>
      <c r="P854" s="62" t="n">
        <f aca="false">AVERAGE(FilterPrice!AN$28:AN$40)</f>
        <v>43.6687636986757</v>
      </c>
    </row>
    <row r="855" customFormat="false" ht="12.75" hidden="false" customHeight="false" outlineLevel="0" collapsed="false">
      <c r="C855" s="13" t="n">
        <f aca="false">C854+1</f>
        <v>854</v>
      </c>
      <c r="D855" s="109" t="s">
        <v>23799</v>
      </c>
      <c r="E855" s="111" t="str">
        <f aca="false">FilterPrice!AO$4</f>
        <v/>
      </c>
      <c r="F855" s="24" t="str">
        <f aca="false">FilterPrice!AO$5</f>
        <v/>
      </c>
      <c r="G855" s="24" t="n">
        <f aca="false">FilterPrice!AO$6</f>
        <v>37.9969177246094</v>
      </c>
      <c r="H855" s="24" t="n">
        <f aca="false">FilterPrice!AO$7</f>
        <v>37.9969177246094</v>
      </c>
      <c r="I855" s="24" t="n">
        <f aca="false">FilterPrice!AO$8</f>
        <v>43.75</v>
      </c>
      <c r="J855" s="24" t="n">
        <f aca="false">FilterPrice!AO$9</f>
        <v>65.9999923706055</v>
      </c>
      <c r="K855" s="24" t="n">
        <f aca="false">AVERAGE(FilterPrice!AO$10:AO$11)</f>
        <v>101.25</v>
      </c>
      <c r="L855" s="24" t="n">
        <f aca="false">FilterPrice!AO$12</f>
        <v>41.7499961853027</v>
      </c>
      <c r="M855" s="24" t="n">
        <f aca="false">AVERAGE(FilterPrice!AO$13:AO$15)</f>
        <v>39.2730712890625</v>
      </c>
      <c r="N855" s="24" t="n">
        <f aca="false">AVERAGE(FilterPrice!AO$4:AO$15)</f>
        <v>54.7813037872314</v>
      </c>
      <c r="O855" s="24" t="n">
        <f aca="false">AVERAGE(FilterPrice!AO$16:AO$27)</f>
        <v>47.6955715815226</v>
      </c>
      <c r="P855" s="62" t="n">
        <f aca="false">AVERAGE(FilterPrice!AO$28:AO$40)</f>
        <v>45.4661644666623</v>
      </c>
    </row>
    <row r="856" customFormat="false" ht="12.75" hidden="false" customHeight="false" outlineLevel="0" collapsed="false">
      <c r="C856" s="13" t="n">
        <f aca="false">C855+1</f>
        <v>855</v>
      </c>
      <c r="D856" s="109" t="s">
        <v>23800</v>
      </c>
      <c r="E856" s="111" t="str">
        <f aca="false">FilterPrice!AP$4</f>
        <v/>
      </c>
      <c r="F856" s="24" t="str">
        <f aca="false">FilterPrice!AP$5</f>
        <v/>
      </c>
      <c r="G856" s="24" t="n">
        <f aca="false">FilterPrice!AP$6</f>
        <v>38</v>
      </c>
      <c r="H856" s="24" t="n">
        <f aca="false">FilterPrice!AP$7</f>
        <v>38</v>
      </c>
      <c r="I856" s="24" t="n">
        <f aca="false">FilterPrice!AP$8</f>
        <v>49.25</v>
      </c>
      <c r="J856" s="24" t="n">
        <f aca="false">FilterPrice!AP$9</f>
        <v>75.2499923706055</v>
      </c>
      <c r="K856" s="24" t="n">
        <f aca="false">AVERAGE(FilterPrice!AP$10:AP$11)</f>
        <v>117.75</v>
      </c>
      <c r="L856" s="24" t="n">
        <f aca="false">FilterPrice!AP$12</f>
        <v>51.7500038146973</v>
      </c>
      <c r="M856" s="24" t="n">
        <f aca="false">AVERAGE(FilterPrice!AP$13:AP$15)</f>
        <v>44.5</v>
      </c>
      <c r="N856" s="24" t="n">
        <f aca="false">AVERAGE(FilterPrice!AP$4:AP$15)</f>
        <v>62.1249996185303</v>
      </c>
      <c r="O856" s="24" t="n">
        <f aca="false">AVERAGE(FilterPrice!AP$16:AP$27)</f>
        <v>49.6034466425578</v>
      </c>
      <c r="P856" s="62" t="n">
        <f aca="false">AVERAGE(FilterPrice!AP$28:AP$40)</f>
        <v>44.5997733580761</v>
      </c>
    </row>
    <row r="857" customFormat="false" ht="12.75" hidden="false" customHeight="false" outlineLevel="0" collapsed="false">
      <c r="C857" s="13" t="n">
        <f aca="false">C856+1</f>
        <v>856</v>
      </c>
      <c r="D857" s="112" t="s">
        <v>23801</v>
      </c>
      <c r="E857" s="111" t="str">
        <f aca="false">FilterPrice!AQ$4</f>
        <v/>
      </c>
      <c r="F857" s="24" t="str">
        <f aca="false">FilterPrice!AQ$5</f>
        <v/>
      </c>
      <c r="G857" s="24" t="n">
        <f aca="false">FilterPrice!AQ$6</f>
        <v>30</v>
      </c>
      <c r="H857" s="24" t="n">
        <f aca="false">FilterPrice!AQ$7</f>
        <v>30</v>
      </c>
      <c r="I857" s="24" t="n">
        <f aca="false">FilterPrice!AQ$8</f>
        <v>43.75</v>
      </c>
      <c r="J857" s="24" t="n">
        <f aca="false">FilterPrice!AQ$9</f>
        <v>70.4999923706055</v>
      </c>
      <c r="K857" s="24" t="n">
        <f aca="false">AVERAGE(FilterPrice!AQ$10:AQ$11)</f>
        <v>112.75</v>
      </c>
      <c r="L857" s="24" t="n">
        <f aca="false">FilterPrice!AQ$12</f>
        <v>40.9999961853027</v>
      </c>
      <c r="M857" s="24" t="n">
        <f aca="false">AVERAGE(FilterPrice!AQ$13:AQ$15)</f>
        <v>40.5233319600423</v>
      </c>
      <c r="N857" s="24" t="n">
        <f aca="false">AVERAGE(FilterPrice!AQ$4:AQ$15)</f>
        <v>56.2319984436035</v>
      </c>
      <c r="O857" s="24" t="n">
        <f aca="false">AVERAGE(FilterPrice!AQ$16:AQ$27)</f>
        <v>47.1391124725342</v>
      </c>
      <c r="P857" s="62" t="n">
        <f aca="false">AVERAGE(FilterPrice!AQ$28:AQ$40)</f>
        <v>41.8342377677331</v>
      </c>
    </row>
    <row r="858" customFormat="false" ht="12.75" hidden="false" customHeight="false" outlineLevel="0" collapsed="false">
      <c r="C858" s="13" t="n">
        <f aca="false">C857+1</f>
        <v>857</v>
      </c>
      <c r="D858" s="109" t="s">
        <v>23802</v>
      </c>
      <c r="E858" s="111" t="str">
        <f aca="false">FilterPrice!AR$4</f>
        <v/>
      </c>
      <c r="F858" s="24" t="str">
        <f aca="false">FilterPrice!AR$5</f>
        <v/>
      </c>
      <c r="G858" s="24" t="n">
        <f aca="false">FilterPrice!AR$6</f>
        <v>38.5</v>
      </c>
      <c r="H858" s="24" t="n">
        <f aca="false">FilterPrice!AR$7</f>
        <v>38.5</v>
      </c>
      <c r="I858" s="24" t="n">
        <f aca="false">FilterPrice!AR$8</f>
        <v>55.75</v>
      </c>
      <c r="J858" s="24" t="n">
        <f aca="false">FilterPrice!AR$9</f>
        <v>82.5</v>
      </c>
      <c r="K858" s="24" t="n">
        <f aca="false">AVERAGE(FilterPrice!AR$10:AR$11)</f>
        <v>122.75</v>
      </c>
      <c r="L858" s="24" t="n">
        <f aca="false">FilterPrice!AR$12</f>
        <v>49.75</v>
      </c>
      <c r="M858" s="24" t="n">
        <f aca="false">AVERAGE(FilterPrice!AR$13:AR$15)</f>
        <v>45.75</v>
      </c>
      <c r="N858" s="24" t="n">
        <f aca="false">AVERAGE(FilterPrice!AR$4:AR$15)</f>
        <v>64.775</v>
      </c>
      <c r="O858" s="24" t="n">
        <f aca="false">AVERAGE(FilterPrice!AR$16:AR$27)</f>
        <v>52.0200001398722</v>
      </c>
      <c r="P858" s="62" t="n">
        <f aca="false">AVERAGE(FilterPrice!AR$28:AR$40)</f>
        <v>45.361758525555</v>
      </c>
    </row>
    <row r="859" customFormat="false" ht="12.75" hidden="false" customHeight="false" outlineLevel="0" collapsed="false">
      <c r="C859" s="13" t="n">
        <f aca="false">C858+1</f>
        <v>858</v>
      </c>
      <c r="D859" s="104" t="s">
        <v>23803</v>
      </c>
      <c r="E859" s="113" t="str">
        <f aca="false">FilterPrice!AS$4</f>
        <v/>
      </c>
      <c r="F859" s="65" t="str">
        <f aca="false">FilterPrice!AS$5</f>
        <v/>
      </c>
      <c r="G859" s="65" t="n">
        <f aca="false">FilterPrice!AS$6</f>
        <v>43.9999885559082</v>
      </c>
      <c r="H859" s="65" t="n">
        <f aca="false">FilterPrice!AS$7</f>
        <v>43.9999885559082</v>
      </c>
      <c r="I859" s="65" t="n">
        <f aca="false">FilterPrice!AS$8</f>
        <v>58.75</v>
      </c>
      <c r="J859" s="65" t="n">
        <f aca="false">FilterPrice!AS$9</f>
        <v>69</v>
      </c>
      <c r="K859" s="65" t="n">
        <f aca="false">AVERAGE(FilterPrice!AS$10:AS$11)</f>
        <v>93</v>
      </c>
      <c r="L859" s="65" t="n">
        <f aca="false">FilterPrice!AS$12</f>
        <v>55.5000038146973</v>
      </c>
      <c r="M859" s="65" t="n">
        <f aca="false">AVERAGE(FilterPrice!AS$13:AS$15)</f>
        <v>46.4833234151204</v>
      </c>
      <c r="N859" s="65" t="n">
        <f aca="false">AVERAGE(FilterPrice!AS$4:AS$15)</f>
        <v>59.6699951171875</v>
      </c>
      <c r="O859" s="65" t="n">
        <f aca="false">AVERAGE(FilterPrice!AS$16:AS$27)</f>
        <v>47.0866638819377</v>
      </c>
      <c r="P859" s="66" t="n">
        <f aca="false">AVERAGE(FilterPrice!AS$28:AS$40)</f>
        <v>44.4235231106098</v>
      </c>
    </row>
    <row r="860" customFormat="false" ht="12.75" hidden="false" customHeight="false" outlineLevel="0" collapsed="false">
      <c r="A860" s="13" t="n">
        <f aca="false">A847+1</f>
        <v>67</v>
      </c>
      <c r="B860" s="104" t="n">
        <f aca="false">FilterPrice!$A$1</f>
        <v>36981</v>
      </c>
      <c r="C860" s="13" t="n">
        <f aca="false">C859+1</f>
        <v>859</v>
      </c>
      <c r="D860" s="109" t="s">
        <v>23791</v>
      </c>
      <c r="E860" s="110" t="str">
        <f aca="false">FilterPrice!AG$4</f>
        <v/>
      </c>
      <c r="F860" s="59" t="str">
        <f aca="false">FilterPrice!AG$5</f>
        <v/>
      </c>
      <c r="G860" s="59" t="n">
        <f aca="false">FilterPrice!AG$6</f>
        <v>46</v>
      </c>
      <c r="H860" s="59" t="n">
        <f aca="false">FilterPrice!AG$7</f>
        <v>46</v>
      </c>
      <c r="I860" s="59" t="n">
        <f aca="false">FilterPrice!AG$8</f>
        <v>60.25</v>
      </c>
      <c r="J860" s="59" t="n">
        <f aca="false">FilterPrice!AG$9</f>
        <v>76.75</v>
      </c>
      <c r="K860" s="59" t="n">
        <f aca="false">AVERAGE(FilterPrice!AG$10:AG$11)</f>
        <v>112</v>
      </c>
      <c r="L860" s="59" t="n">
        <f aca="false">FilterPrice!AG$12</f>
        <v>59</v>
      </c>
      <c r="M860" s="59" t="n">
        <f aca="false">AVERAGE(FilterPrice!AG$13:AG$15)</f>
        <v>54.5</v>
      </c>
      <c r="N860" s="59" t="n">
        <f aca="false">AVERAGE(FilterPrice!AG$4:AG$15)</f>
        <v>67.55</v>
      </c>
      <c r="O860" s="59" t="n">
        <f aca="false">AVERAGE(FilterPrice!AG$16:AG$27)</f>
        <v>59.9375</v>
      </c>
      <c r="P860" s="60" t="n">
        <f aca="false">AVERAGE(FilterPrice!AG$28:AG$40)</f>
        <v>53.0955128205128</v>
      </c>
    </row>
    <row r="861" customFormat="false" ht="12.75" hidden="false" customHeight="false" outlineLevel="0" collapsed="false">
      <c r="C861" s="13" t="n">
        <f aca="false">C860+1</f>
        <v>860</v>
      </c>
      <c r="D861" s="109" t="s">
        <v>23792</v>
      </c>
      <c r="E861" s="111" t="str">
        <f aca="false">FilterPrice!AH$4</f>
        <v/>
      </c>
      <c r="F861" s="24" t="str">
        <f aca="false">FilterPrice!AH$5</f>
        <v/>
      </c>
      <c r="G861" s="24" t="n">
        <f aca="false">FilterPrice!AH$6</f>
        <v>33</v>
      </c>
      <c r="H861" s="24" t="n">
        <f aca="false">FilterPrice!AH$7</f>
        <v>33</v>
      </c>
      <c r="I861" s="24" t="n">
        <f aca="false">FilterPrice!AH$8</f>
        <v>48.25</v>
      </c>
      <c r="J861" s="24" t="n">
        <f aca="false">FilterPrice!AH$9</f>
        <v>74</v>
      </c>
      <c r="K861" s="24" t="n">
        <f aca="false">AVERAGE(FilterPrice!AH$10:AH$11)</f>
        <v>113.75</v>
      </c>
      <c r="L861" s="24" t="n">
        <f aca="false">FilterPrice!AH$12</f>
        <v>44</v>
      </c>
      <c r="M861" s="24" t="n">
        <f aca="false">AVERAGE(FilterPrice!AH$13:AH$15)</f>
        <v>40.9166666666667</v>
      </c>
      <c r="N861" s="24" t="n">
        <f aca="false">AVERAGE(FilterPrice!AH$4:AH$15)</f>
        <v>58.25</v>
      </c>
      <c r="O861" s="24" t="n">
        <f aca="false">AVERAGE(FilterPrice!AH$16:AH$27)</f>
        <v>50.25</v>
      </c>
      <c r="P861" s="62" t="n">
        <f aca="false">AVERAGE(FilterPrice!AH$28:AH$40)</f>
        <v>45.5446793116056</v>
      </c>
    </row>
    <row r="862" customFormat="false" ht="12.75" hidden="false" customHeight="false" outlineLevel="0" collapsed="false">
      <c r="C862" s="13" t="n">
        <f aca="false">C861+1</f>
        <v>861</v>
      </c>
      <c r="D862" s="109" t="s">
        <v>23793</v>
      </c>
      <c r="E862" s="111" t="str">
        <f aca="false">FilterPrice!AI$4</f>
        <v/>
      </c>
      <c r="F862" s="24" t="str">
        <f aca="false">FilterPrice!AI$5</f>
        <v/>
      </c>
      <c r="G862" s="24" t="n">
        <f aca="false">FilterPrice!AI$6</f>
        <v>51</v>
      </c>
      <c r="H862" s="24" t="n">
        <f aca="false">FilterPrice!AI$7</f>
        <v>51</v>
      </c>
      <c r="I862" s="24" t="n">
        <f aca="false">FilterPrice!AI$8</f>
        <v>58.5</v>
      </c>
      <c r="J862" s="24" t="n">
        <f aca="false">FilterPrice!AI$9</f>
        <v>76</v>
      </c>
      <c r="K862" s="24" t="n">
        <f aca="false">AVERAGE(FilterPrice!AI$10:AI$11)</f>
        <v>100.5</v>
      </c>
      <c r="L862" s="24" t="n">
        <f aca="false">FilterPrice!AI$12</f>
        <v>57</v>
      </c>
      <c r="M862" s="24" t="n">
        <f aca="false">AVERAGE(FilterPrice!AI$13:AI$15)</f>
        <v>55.75</v>
      </c>
      <c r="N862" s="24" t="n">
        <f aca="false">AVERAGE(FilterPrice!AI$4:AI$15)</f>
        <v>66.175</v>
      </c>
      <c r="O862" s="24" t="n">
        <f aca="false">AVERAGE(FilterPrice!AI$16:AI$27)</f>
        <v>58.2708333333333</v>
      </c>
      <c r="P862" s="62" t="n">
        <f aca="false">AVERAGE(FilterPrice!AI$28:AI$40)</f>
        <v>49.2141025641026</v>
      </c>
    </row>
    <row r="863" customFormat="false" ht="12.75" hidden="false" customHeight="false" outlineLevel="0" collapsed="false">
      <c r="C863" s="13" t="n">
        <f aca="false">C862+1</f>
        <v>862</v>
      </c>
      <c r="D863" s="109" t="s">
        <v>23794</v>
      </c>
      <c r="E863" s="111" t="str">
        <f aca="false">FilterPrice!AJ$4</f>
        <v/>
      </c>
      <c r="F863" s="24" t="str">
        <f aca="false">FilterPrice!AJ$5</f>
        <v/>
      </c>
      <c r="G863" s="24" t="n">
        <f aca="false">FilterPrice!AJ$6</f>
        <v>35.5</v>
      </c>
      <c r="H863" s="24" t="n">
        <f aca="false">FilterPrice!AJ$7</f>
        <v>35.5</v>
      </c>
      <c r="I863" s="24" t="n">
        <f aca="false">FilterPrice!AJ$8</f>
        <v>45</v>
      </c>
      <c r="J863" s="24" t="n">
        <f aca="false">FilterPrice!AJ$9</f>
        <v>56.25</v>
      </c>
      <c r="K863" s="24" t="n">
        <f aca="false">AVERAGE(FilterPrice!AJ$10:AJ$11)</f>
        <v>71</v>
      </c>
      <c r="L863" s="24" t="n">
        <f aca="false">FilterPrice!AJ$12</f>
        <v>44.5</v>
      </c>
      <c r="M863" s="24" t="n">
        <f aca="false">AVERAGE(FilterPrice!AJ$13:AJ$15)</f>
        <v>42.25</v>
      </c>
      <c r="N863" s="24" t="n">
        <f aca="false">AVERAGE(FilterPrice!AJ$4:AJ$15)</f>
        <v>48.55</v>
      </c>
      <c r="O863" s="24" t="n">
        <f aca="false">AVERAGE(FilterPrice!AJ$16:AJ$27)</f>
        <v>45</v>
      </c>
      <c r="P863" s="62" t="n">
        <f aca="false">AVERAGE(FilterPrice!AJ$28:AJ$40)</f>
        <v>41.199358974359</v>
      </c>
    </row>
    <row r="864" customFormat="false" ht="12.75" hidden="false" customHeight="false" outlineLevel="0" collapsed="false">
      <c r="C864" s="13" t="n">
        <f aca="false">C863+1</f>
        <v>863</v>
      </c>
      <c r="D864" s="109" t="s">
        <v>23795</v>
      </c>
      <c r="E864" s="111" t="str">
        <f aca="false">FilterPrice!AK$4</f>
        <v/>
      </c>
      <c r="F864" s="24" t="str">
        <f aca="false">FilterPrice!AK$5</f>
        <v/>
      </c>
      <c r="G864" s="24" t="n">
        <f aca="false">FilterPrice!AK$6</f>
        <v>33</v>
      </c>
      <c r="H864" s="24" t="n">
        <f aca="false">FilterPrice!AK$7</f>
        <v>33</v>
      </c>
      <c r="I864" s="24" t="n">
        <f aca="false">FilterPrice!AK$8</f>
        <v>48.25</v>
      </c>
      <c r="J864" s="24" t="n">
        <f aca="false">FilterPrice!AK$9</f>
        <v>74</v>
      </c>
      <c r="K864" s="24" t="n">
        <f aca="false">AVERAGE(FilterPrice!AK$10:AK$11)</f>
        <v>114</v>
      </c>
      <c r="L864" s="24" t="n">
        <f aca="false">FilterPrice!AK$12</f>
        <v>46</v>
      </c>
      <c r="M864" s="24" t="n">
        <f aca="false">AVERAGE(FilterPrice!AK$13:AK$15)</f>
        <v>42</v>
      </c>
      <c r="N864" s="24" t="n">
        <f aca="false">AVERAGE(FilterPrice!AK$4:AK$15)</f>
        <v>58.825</v>
      </c>
      <c r="O864" s="24" t="n">
        <f aca="false">AVERAGE(FilterPrice!AK$16:AK$27)</f>
        <v>50.7291666666667</v>
      </c>
      <c r="P864" s="62" t="n">
        <f aca="false">AVERAGE(FilterPrice!AK$28:AK$40)</f>
        <v>43.2708333333333</v>
      </c>
    </row>
    <row r="865" customFormat="false" ht="12.75" hidden="false" customHeight="false" outlineLevel="0" collapsed="false">
      <c r="C865" s="13" t="n">
        <f aca="false">C864+1</f>
        <v>864</v>
      </c>
      <c r="D865" s="109" t="s">
        <v>23796</v>
      </c>
      <c r="E865" s="111" t="str">
        <f aca="false">FilterPrice!AL$4</f>
        <v/>
      </c>
      <c r="F865" s="24" t="str">
        <f aca="false">FilterPrice!AL$5</f>
        <v/>
      </c>
      <c r="G865" s="24" t="n">
        <f aca="false">FilterPrice!AL$6</f>
        <v>55</v>
      </c>
      <c r="H865" s="24" t="n">
        <f aca="false">FilterPrice!AL$7</f>
        <v>55</v>
      </c>
      <c r="I865" s="24" t="n">
        <f aca="false">FilterPrice!AL$8</f>
        <v>67.25</v>
      </c>
      <c r="J865" s="24" t="n">
        <f aca="false">FilterPrice!AL$9</f>
        <v>86.5</v>
      </c>
      <c r="K865" s="24" t="n">
        <f aca="false">AVERAGE(FilterPrice!AL$10:AL$11)</f>
        <v>127.75</v>
      </c>
      <c r="L865" s="24" t="n">
        <f aca="false">FilterPrice!AL$12</f>
        <v>64.75</v>
      </c>
      <c r="M865" s="24" t="n">
        <f aca="false">AVERAGE(FilterPrice!AL$13:AL$15)</f>
        <v>59.5</v>
      </c>
      <c r="N865" s="24" t="n">
        <f aca="false">AVERAGE(FilterPrice!AL$4:AL$15)</f>
        <v>76.25</v>
      </c>
      <c r="O865" s="24" t="n">
        <f aca="false">AVERAGE(FilterPrice!AL$16:AL$27)</f>
        <v>68.375</v>
      </c>
      <c r="P865" s="62" t="n">
        <f aca="false">AVERAGE(FilterPrice!AL$28:AL$40)</f>
        <v>62.2366025641026</v>
      </c>
    </row>
    <row r="866" customFormat="false" ht="12.75" hidden="false" customHeight="false" outlineLevel="0" collapsed="false">
      <c r="C866" s="13" t="n">
        <f aca="false">C865+1</f>
        <v>865</v>
      </c>
      <c r="D866" s="109" t="s">
        <v>23797</v>
      </c>
      <c r="E866" s="111" t="str">
        <f aca="false">FilterPrice!AM$4</f>
        <v/>
      </c>
      <c r="F866" s="24" t="str">
        <f aca="false">FilterPrice!AM$5</f>
        <v/>
      </c>
      <c r="G866" s="24" t="n">
        <f aca="false">FilterPrice!AM$6</f>
        <v>20</v>
      </c>
      <c r="H866" s="24" t="n">
        <f aca="false">FilterPrice!AM$7</f>
        <v>20</v>
      </c>
      <c r="I866" s="24" t="n">
        <f aca="false">FilterPrice!AM$8</f>
        <v>52</v>
      </c>
      <c r="J866" s="24" t="n">
        <f aca="false">FilterPrice!AM$9</f>
        <v>80</v>
      </c>
      <c r="K866" s="24" t="n">
        <f aca="false">AVERAGE(FilterPrice!AM$10:AM$11)</f>
        <v>120</v>
      </c>
      <c r="L866" s="24" t="n">
        <f aca="false">FilterPrice!AM$12</f>
        <v>46.25</v>
      </c>
      <c r="M866" s="24" t="n">
        <f aca="false">AVERAGE(FilterPrice!AM$13:AM$15)</f>
        <v>42.25</v>
      </c>
      <c r="N866" s="24" t="n">
        <f aca="false">AVERAGE(FilterPrice!AM$4:AM$15)</f>
        <v>58.5</v>
      </c>
      <c r="O866" s="24" t="n">
        <f aca="false">AVERAGE(FilterPrice!AM$16:AM$27)</f>
        <v>50.9587500890096</v>
      </c>
      <c r="P866" s="62" t="n">
        <f aca="false">AVERAGE(FilterPrice!AM$28:AM$40)</f>
        <v>44.3020469714434</v>
      </c>
    </row>
    <row r="867" customFormat="false" ht="12.75" hidden="false" customHeight="false" outlineLevel="0" collapsed="false">
      <c r="C867" s="13" t="n">
        <f aca="false">C866+1</f>
        <v>866</v>
      </c>
      <c r="D867" s="109" t="s">
        <v>23798</v>
      </c>
      <c r="E867" s="111" t="str">
        <f aca="false">FilterPrice!AN$4</f>
        <v/>
      </c>
      <c r="F867" s="24" t="str">
        <f aca="false">FilterPrice!AN$5</f>
        <v/>
      </c>
      <c r="G867" s="24" t="n">
        <f aca="false">FilterPrice!AN$6</f>
        <v>28</v>
      </c>
      <c r="H867" s="24" t="n">
        <f aca="false">FilterPrice!AN$7</f>
        <v>28</v>
      </c>
      <c r="I867" s="24" t="n">
        <f aca="false">FilterPrice!AN$8</f>
        <v>46.75</v>
      </c>
      <c r="J867" s="24" t="n">
        <f aca="false">FilterPrice!AN$9</f>
        <v>73.9999923706055</v>
      </c>
      <c r="K867" s="24" t="n">
        <f aca="false">AVERAGE(FilterPrice!AN$10:AN$11)</f>
        <v>117.25</v>
      </c>
      <c r="L867" s="24" t="n">
        <f aca="false">FilterPrice!AN$12</f>
        <v>43.2500038146973</v>
      </c>
      <c r="M867" s="24" t="n">
        <f aca="false">AVERAGE(FilterPrice!AN$13:AN$15)</f>
        <v>41.5</v>
      </c>
      <c r="N867" s="24" t="n">
        <f aca="false">AVERAGE(FilterPrice!AN$4:AN$15)</f>
        <v>57.8999996185303</v>
      </c>
      <c r="O867" s="24" t="n">
        <f aca="false">AVERAGE(FilterPrice!AN$16:AN$27)</f>
        <v>48.5617799758911</v>
      </c>
      <c r="P867" s="62" t="n">
        <f aca="false">AVERAGE(FilterPrice!AN$28:AN$40)</f>
        <v>43.6687636986757</v>
      </c>
    </row>
    <row r="868" customFormat="false" ht="12.75" hidden="false" customHeight="false" outlineLevel="0" collapsed="false">
      <c r="C868" s="13" t="n">
        <f aca="false">C867+1</f>
        <v>867</v>
      </c>
      <c r="D868" s="109" t="s">
        <v>23799</v>
      </c>
      <c r="E868" s="111" t="str">
        <f aca="false">FilterPrice!AO$4</f>
        <v/>
      </c>
      <c r="F868" s="24" t="str">
        <f aca="false">FilterPrice!AO$5</f>
        <v/>
      </c>
      <c r="G868" s="24" t="n">
        <f aca="false">FilterPrice!AO$6</f>
        <v>37.9969177246094</v>
      </c>
      <c r="H868" s="24" t="n">
        <f aca="false">FilterPrice!AO$7</f>
        <v>37.9969177246094</v>
      </c>
      <c r="I868" s="24" t="n">
        <f aca="false">FilterPrice!AO$8</f>
        <v>43.75</v>
      </c>
      <c r="J868" s="24" t="n">
        <f aca="false">FilterPrice!AO$9</f>
        <v>65.9999923706055</v>
      </c>
      <c r="K868" s="24" t="n">
        <f aca="false">AVERAGE(FilterPrice!AO$10:AO$11)</f>
        <v>101.25</v>
      </c>
      <c r="L868" s="24" t="n">
        <f aca="false">FilterPrice!AO$12</f>
        <v>41.7499961853027</v>
      </c>
      <c r="M868" s="24" t="n">
        <f aca="false">AVERAGE(FilterPrice!AO$13:AO$15)</f>
        <v>39.2730712890625</v>
      </c>
      <c r="N868" s="24" t="n">
        <f aca="false">AVERAGE(FilterPrice!AO$4:AO$15)</f>
        <v>54.7813037872314</v>
      </c>
      <c r="O868" s="24" t="n">
        <f aca="false">AVERAGE(FilterPrice!AO$16:AO$27)</f>
        <v>47.6955715815226</v>
      </c>
      <c r="P868" s="62" t="n">
        <f aca="false">AVERAGE(FilterPrice!AO$28:AO$40)</f>
        <v>45.4661644666623</v>
      </c>
    </row>
    <row r="869" customFormat="false" ht="12.75" hidden="false" customHeight="false" outlineLevel="0" collapsed="false">
      <c r="C869" s="13" t="n">
        <f aca="false">C868+1</f>
        <v>868</v>
      </c>
      <c r="D869" s="109" t="s">
        <v>23800</v>
      </c>
      <c r="E869" s="111" t="str">
        <f aca="false">FilterPrice!AP$4</f>
        <v/>
      </c>
      <c r="F869" s="24" t="str">
        <f aca="false">FilterPrice!AP$5</f>
        <v/>
      </c>
      <c r="G869" s="24" t="n">
        <f aca="false">FilterPrice!AP$6</f>
        <v>38</v>
      </c>
      <c r="H869" s="24" t="n">
        <f aca="false">FilterPrice!AP$7</f>
        <v>38</v>
      </c>
      <c r="I869" s="24" t="n">
        <f aca="false">FilterPrice!AP$8</f>
        <v>49.25</v>
      </c>
      <c r="J869" s="24" t="n">
        <f aca="false">FilterPrice!AP$9</f>
        <v>75.2499923706055</v>
      </c>
      <c r="K869" s="24" t="n">
        <f aca="false">AVERAGE(FilterPrice!AP$10:AP$11)</f>
        <v>117.75</v>
      </c>
      <c r="L869" s="24" t="n">
        <f aca="false">FilterPrice!AP$12</f>
        <v>51.7500038146973</v>
      </c>
      <c r="M869" s="24" t="n">
        <f aca="false">AVERAGE(FilterPrice!AP$13:AP$15)</f>
        <v>44.5</v>
      </c>
      <c r="N869" s="24" t="n">
        <f aca="false">AVERAGE(FilterPrice!AP$4:AP$15)</f>
        <v>62.1249996185303</v>
      </c>
      <c r="O869" s="24" t="n">
        <f aca="false">AVERAGE(FilterPrice!AP$16:AP$27)</f>
        <v>49.6034466425578</v>
      </c>
      <c r="P869" s="62" t="n">
        <f aca="false">AVERAGE(FilterPrice!AP$28:AP$40)</f>
        <v>44.5997733580761</v>
      </c>
    </row>
    <row r="870" customFormat="false" ht="12.75" hidden="false" customHeight="false" outlineLevel="0" collapsed="false">
      <c r="C870" s="13" t="n">
        <f aca="false">C869+1</f>
        <v>869</v>
      </c>
      <c r="D870" s="112" t="s">
        <v>23801</v>
      </c>
      <c r="E870" s="111" t="str">
        <f aca="false">FilterPrice!AQ$4</f>
        <v/>
      </c>
      <c r="F870" s="24" t="str">
        <f aca="false">FilterPrice!AQ$5</f>
        <v/>
      </c>
      <c r="G870" s="24" t="n">
        <f aca="false">FilterPrice!AQ$6</f>
        <v>30</v>
      </c>
      <c r="H870" s="24" t="n">
        <f aca="false">FilterPrice!AQ$7</f>
        <v>30</v>
      </c>
      <c r="I870" s="24" t="n">
        <f aca="false">FilterPrice!AQ$8</f>
        <v>43.75</v>
      </c>
      <c r="J870" s="24" t="n">
        <f aca="false">FilterPrice!AQ$9</f>
        <v>70.4999923706055</v>
      </c>
      <c r="K870" s="24" t="n">
        <f aca="false">AVERAGE(FilterPrice!AQ$10:AQ$11)</f>
        <v>112.75</v>
      </c>
      <c r="L870" s="24" t="n">
        <f aca="false">FilterPrice!AQ$12</f>
        <v>40.9999961853027</v>
      </c>
      <c r="M870" s="24" t="n">
        <f aca="false">AVERAGE(FilterPrice!AQ$13:AQ$15)</f>
        <v>40.5233319600423</v>
      </c>
      <c r="N870" s="24" t="n">
        <f aca="false">AVERAGE(FilterPrice!AQ$4:AQ$15)</f>
        <v>56.2319984436035</v>
      </c>
      <c r="O870" s="24" t="n">
        <f aca="false">AVERAGE(FilterPrice!AQ$16:AQ$27)</f>
        <v>47.1391124725342</v>
      </c>
      <c r="P870" s="62" t="n">
        <f aca="false">AVERAGE(FilterPrice!AQ$28:AQ$40)</f>
        <v>41.8342377677331</v>
      </c>
    </row>
    <row r="871" customFormat="false" ht="12.75" hidden="false" customHeight="false" outlineLevel="0" collapsed="false">
      <c r="C871" s="13" t="n">
        <f aca="false">C870+1</f>
        <v>870</v>
      </c>
      <c r="D871" s="109" t="s">
        <v>23802</v>
      </c>
      <c r="E871" s="111" t="str">
        <f aca="false">FilterPrice!AR$4</f>
        <v/>
      </c>
      <c r="F871" s="24" t="str">
        <f aca="false">FilterPrice!AR$5</f>
        <v/>
      </c>
      <c r="G871" s="24" t="n">
        <f aca="false">FilterPrice!AR$6</f>
        <v>38.5</v>
      </c>
      <c r="H871" s="24" t="n">
        <f aca="false">FilterPrice!AR$7</f>
        <v>38.5</v>
      </c>
      <c r="I871" s="24" t="n">
        <f aca="false">FilterPrice!AR$8</f>
        <v>55.75</v>
      </c>
      <c r="J871" s="24" t="n">
        <f aca="false">FilterPrice!AR$9</f>
        <v>82.5</v>
      </c>
      <c r="K871" s="24" t="n">
        <f aca="false">AVERAGE(FilterPrice!AR$10:AR$11)</f>
        <v>122.75</v>
      </c>
      <c r="L871" s="24" t="n">
        <f aca="false">FilterPrice!AR$12</f>
        <v>49.75</v>
      </c>
      <c r="M871" s="24" t="n">
        <f aca="false">AVERAGE(FilterPrice!AR$13:AR$15)</f>
        <v>45.75</v>
      </c>
      <c r="N871" s="24" t="n">
        <f aca="false">AVERAGE(FilterPrice!AR$4:AR$15)</f>
        <v>64.775</v>
      </c>
      <c r="O871" s="24" t="n">
        <f aca="false">AVERAGE(FilterPrice!AR$16:AR$27)</f>
        <v>52.0200001398722</v>
      </c>
      <c r="P871" s="62" t="n">
        <f aca="false">AVERAGE(FilterPrice!AR$28:AR$40)</f>
        <v>45.361758525555</v>
      </c>
    </row>
    <row r="872" customFormat="false" ht="12.75" hidden="false" customHeight="false" outlineLevel="0" collapsed="false">
      <c r="C872" s="13" t="n">
        <f aca="false">C871+1</f>
        <v>871</v>
      </c>
      <c r="D872" s="104" t="s">
        <v>23803</v>
      </c>
      <c r="E872" s="113" t="str">
        <f aca="false">FilterPrice!AS$4</f>
        <v/>
      </c>
      <c r="F872" s="65" t="str">
        <f aca="false">FilterPrice!AS$5</f>
        <v/>
      </c>
      <c r="G872" s="65" t="n">
        <f aca="false">FilterPrice!AS$6</f>
        <v>43.9999885559082</v>
      </c>
      <c r="H872" s="65" t="n">
        <f aca="false">FilterPrice!AS$7</f>
        <v>43.9999885559082</v>
      </c>
      <c r="I872" s="65" t="n">
        <f aca="false">FilterPrice!AS$8</f>
        <v>58.75</v>
      </c>
      <c r="J872" s="65" t="n">
        <f aca="false">FilterPrice!AS$9</f>
        <v>69</v>
      </c>
      <c r="K872" s="65" t="n">
        <f aca="false">AVERAGE(FilterPrice!AS$10:AS$11)</f>
        <v>93</v>
      </c>
      <c r="L872" s="65" t="n">
        <f aca="false">FilterPrice!AS$12</f>
        <v>55.5000038146973</v>
      </c>
      <c r="M872" s="65" t="n">
        <f aca="false">AVERAGE(FilterPrice!AS$13:AS$15)</f>
        <v>46.4833234151204</v>
      </c>
      <c r="N872" s="65" t="n">
        <f aca="false">AVERAGE(FilterPrice!AS$4:AS$15)</f>
        <v>59.6699951171875</v>
      </c>
      <c r="O872" s="65" t="n">
        <f aca="false">AVERAGE(FilterPrice!AS$16:AS$27)</f>
        <v>47.0866638819377</v>
      </c>
      <c r="P872" s="66" t="n">
        <f aca="false">AVERAGE(FilterPrice!AS$28:AS$40)</f>
        <v>44.4235231106098</v>
      </c>
    </row>
    <row r="873" customFormat="false" ht="12.75" hidden="false" customHeight="false" outlineLevel="0" collapsed="false">
      <c r="A873" s="13" t="n">
        <f aca="false">A860+1</f>
        <v>68</v>
      </c>
      <c r="B873" s="104" t="n">
        <f aca="false">FilterPrice!$A$1</f>
        <v>36981</v>
      </c>
      <c r="C873" s="13" t="n">
        <f aca="false">C872+1</f>
        <v>872</v>
      </c>
      <c r="D873" s="109" t="s">
        <v>23791</v>
      </c>
      <c r="E873" s="110" t="str">
        <f aca="false">FilterPrice!AG$4</f>
        <v/>
      </c>
      <c r="F873" s="59" t="str">
        <f aca="false">FilterPrice!AG$5</f>
        <v/>
      </c>
      <c r="G873" s="59" t="n">
        <f aca="false">FilterPrice!AG$6</f>
        <v>46</v>
      </c>
      <c r="H873" s="59" t="n">
        <f aca="false">FilterPrice!AG$7</f>
        <v>46</v>
      </c>
      <c r="I873" s="59" t="n">
        <f aca="false">FilterPrice!AG$8</f>
        <v>60.25</v>
      </c>
      <c r="J873" s="59" t="n">
        <f aca="false">FilterPrice!AG$9</f>
        <v>76.75</v>
      </c>
      <c r="K873" s="59" t="n">
        <f aca="false">AVERAGE(FilterPrice!AG$10:AG$11)</f>
        <v>112</v>
      </c>
      <c r="L873" s="59" t="n">
        <f aca="false">FilterPrice!AG$12</f>
        <v>59</v>
      </c>
      <c r="M873" s="59" t="n">
        <f aca="false">AVERAGE(FilterPrice!AG$13:AG$15)</f>
        <v>54.5</v>
      </c>
      <c r="N873" s="59" t="n">
        <f aca="false">AVERAGE(FilterPrice!AG$4:AG$15)</f>
        <v>67.55</v>
      </c>
      <c r="O873" s="59" t="n">
        <f aca="false">AVERAGE(FilterPrice!AG$16:AG$27)</f>
        <v>59.9375</v>
      </c>
      <c r="P873" s="60" t="n">
        <f aca="false">AVERAGE(FilterPrice!AG$28:AG$40)</f>
        <v>53.0955128205128</v>
      </c>
    </row>
    <row r="874" customFormat="false" ht="12.75" hidden="false" customHeight="false" outlineLevel="0" collapsed="false">
      <c r="C874" s="13" t="n">
        <f aca="false">C873+1</f>
        <v>873</v>
      </c>
      <c r="D874" s="109" t="s">
        <v>23792</v>
      </c>
      <c r="E874" s="111" t="str">
        <f aca="false">FilterPrice!AH$4</f>
        <v/>
      </c>
      <c r="F874" s="24" t="str">
        <f aca="false">FilterPrice!AH$5</f>
        <v/>
      </c>
      <c r="G874" s="24" t="n">
        <f aca="false">FilterPrice!AH$6</f>
        <v>33</v>
      </c>
      <c r="H874" s="24" t="n">
        <f aca="false">FilterPrice!AH$7</f>
        <v>33</v>
      </c>
      <c r="I874" s="24" t="n">
        <f aca="false">FilterPrice!AH$8</f>
        <v>48.25</v>
      </c>
      <c r="J874" s="24" t="n">
        <f aca="false">FilterPrice!AH$9</f>
        <v>74</v>
      </c>
      <c r="K874" s="24" t="n">
        <f aca="false">AVERAGE(FilterPrice!AH$10:AH$11)</f>
        <v>113.75</v>
      </c>
      <c r="L874" s="24" t="n">
        <f aca="false">FilterPrice!AH$12</f>
        <v>44</v>
      </c>
      <c r="M874" s="24" t="n">
        <f aca="false">AVERAGE(FilterPrice!AH$13:AH$15)</f>
        <v>40.9166666666667</v>
      </c>
      <c r="N874" s="24" t="n">
        <f aca="false">AVERAGE(FilterPrice!AH$4:AH$15)</f>
        <v>58.25</v>
      </c>
      <c r="O874" s="24" t="n">
        <f aca="false">AVERAGE(FilterPrice!AH$16:AH$27)</f>
        <v>50.25</v>
      </c>
      <c r="P874" s="62" t="n">
        <f aca="false">AVERAGE(FilterPrice!AH$28:AH$40)</f>
        <v>45.5446793116056</v>
      </c>
    </row>
    <row r="875" customFormat="false" ht="12.75" hidden="false" customHeight="false" outlineLevel="0" collapsed="false">
      <c r="C875" s="13" t="n">
        <f aca="false">C874+1</f>
        <v>874</v>
      </c>
      <c r="D875" s="109" t="s">
        <v>23793</v>
      </c>
      <c r="E875" s="111" t="str">
        <f aca="false">FilterPrice!AI$4</f>
        <v/>
      </c>
      <c r="F875" s="24" t="str">
        <f aca="false">FilterPrice!AI$5</f>
        <v/>
      </c>
      <c r="G875" s="24" t="n">
        <f aca="false">FilterPrice!AI$6</f>
        <v>51</v>
      </c>
      <c r="H875" s="24" t="n">
        <f aca="false">FilterPrice!AI$7</f>
        <v>51</v>
      </c>
      <c r="I875" s="24" t="n">
        <f aca="false">FilterPrice!AI$8</f>
        <v>58.5</v>
      </c>
      <c r="J875" s="24" t="n">
        <f aca="false">FilterPrice!AI$9</f>
        <v>76</v>
      </c>
      <c r="K875" s="24" t="n">
        <f aca="false">AVERAGE(FilterPrice!AI$10:AI$11)</f>
        <v>100.5</v>
      </c>
      <c r="L875" s="24" t="n">
        <f aca="false">FilterPrice!AI$12</f>
        <v>57</v>
      </c>
      <c r="M875" s="24" t="n">
        <f aca="false">AVERAGE(FilterPrice!AI$13:AI$15)</f>
        <v>55.75</v>
      </c>
      <c r="N875" s="24" t="n">
        <f aca="false">AVERAGE(FilterPrice!AI$4:AI$15)</f>
        <v>66.175</v>
      </c>
      <c r="O875" s="24" t="n">
        <f aca="false">AVERAGE(FilterPrice!AI$16:AI$27)</f>
        <v>58.2708333333333</v>
      </c>
      <c r="P875" s="62" t="n">
        <f aca="false">AVERAGE(FilterPrice!AI$28:AI$40)</f>
        <v>49.2141025641026</v>
      </c>
    </row>
    <row r="876" customFormat="false" ht="12.75" hidden="false" customHeight="false" outlineLevel="0" collapsed="false">
      <c r="C876" s="13" t="n">
        <f aca="false">C875+1</f>
        <v>875</v>
      </c>
      <c r="D876" s="109" t="s">
        <v>23794</v>
      </c>
      <c r="E876" s="111" t="str">
        <f aca="false">FilterPrice!AJ$4</f>
        <v/>
      </c>
      <c r="F876" s="24" t="str">
        <f aca="false">FilterPrice!AJ$5</f>
        <v/>
      </c>
      <c r="G876" s="24" t="n">
        <f aca="false">FilterPrice!AJ$6</f>
        <v>35.5</v>
      </c>
      <c r="H876" s="24" t="n">
        <f aca="false">FilterPrice!AJ$7</f>
        <v>35.5</v>
      </c>
      <c r="I876" s="24" t="n">
        <f aca="false">FilterPrice!AJ$8</f>
        <v>45</v>
      </c>
      <c r="J876" s="24" t="n">
        <f aca="false">FilterPrice!AJ$9</f>
        <v>56.25</v>
      </c>
      <c r="K876" s="24" t="n">
        <f aca="false">AVERAGE(FilterPrice!AJ$10:AJ$11)</f>
        <v>71</v>
      </c>
      <c r="L876" s="24" t="n">
        <f aca="false">FilterPrice!AJ$12</f>
        <v>44.5</v>
      </c>
      <c r="M876" s="24" t="n">
        <f aca="false">AVERAGE(FilterPrice!AJ$13:AJ$15)</f>
        <v>42.25</v>
      </c>
      <c r="N876" s="24" t="n">
        <f aca="false">AVERAGE(FilterPrice!AJ$4:AJ$15)</f>
        <v>48.55</v>
      </c>
      <c r="O876" s="24" t="n">
        <f aca="false">AVERAGE(FilterPrice!AJ$16:AJ$27)</f>
        <v>45</v>
      </c>
      <c r="P876" s="62" t="n">
        <f aca="false">AVERAGE(FilterPrice!AJ$28:AJ$40)</f>
        <v>41.199358974359</v>
      </c>
    </row>
    <row r="877" customFormat="false" ht="12.75" hidden="false" customHeight="false" outlineLevel="0" collapsed="false">
      <c r="C877" s="13" t="n">
        <f aca="false">C876+1</f>
        <v>876</v>
      </c>
      <c r="D877" s="109" t="s">
        <v>23795</v>
      </c>
      <c r="E877" s="111" t="str">
        <f aca="false">FilterPrice!AK$4</f>
        <v/>
      </c>
      <c r="F877" s="24" t="str">
        <f aca="false">FilterPrice!AK$5</f>
        <v/>
      </c>
      <c r="G877" s="24" t="n">
        <f aca="false">FilterPrice!AK$6</f>
        <v>33</v>
      </c>
      <c r="H877" s="24" t="n">
        <f aca="false">FilterPrice!AK$7</f>
        <v>33</v>
      </c>
      <c r="I877" s="24" t="n">
        <f aca="false">FilterPrice!AK$8</f>
        <v>48.25</v>
      </c>
      <c r="J877" s="24" t="n">
        <f aca="false">FilterPrice!AK$9</f>
        <v>74</v>
      </c>
      <c r="K877" s="24" t="n">
        <f aca="false">AVERAGE(FilterPrice!AK$10:AK$11)</f>
        <v>114</v>
      </c>
      <c r="L877" s="24" t="n">
        <f aca="false">FilterPrice!AK$12</f>
        <v>46</v>
      </c>
      <c r="M877" s="24" t="n">
        <f aca="false">AVERAGE(FilterPrice!AK$13:AK$15)</f>
        <v>42</v>
      </c>
      <c r="N877" s="24" t="n">
        <f aca="false">AVERAGE(FilterPrice!AK$4:AK$15)</f>
        <v>58.825</v>
      </c>
      <c r="O877" s="24" t="n">
        <f aca="false">AVERAGE(FilterPrice!AK$16:AK$27)</f>
        <v>50.7291666666667</v>
      </c>
      <c r="P877" s="62" t="n">
        <f aca="false">AVERAGE(FilterPrice!AK$28:AK$40)</f>
        <v>43.2708333333333</v>
      </c>
    </row>
    <row r="878" customFormat="false" ht="12.75" hidden="false" customHeight="false" outlineLevel="0" collapsed="false">
      <c r="C878" s="13" t="n">
        <f aca="false">C877+1</f>
        <v>877</v>
      </c>
      <c r="D878" s="109" t="s">
        <v>23796</v>
      </c>
      <c r="E878" s="111" t="str">
        <f aca="false">FilterPrice!AL$4</f>
        <v/>
      </c>
      <c r="F878" s="24" t="str">
        <f aca="false">FilterPrice!AL$5</f>
        <v/>
      </c>
      <c r="G878" s="24" t="n">
        <f aca="false">FilterPrice!AL$6</f>
        <v>55</v>
      </c>
      <c r="H878" s="24" t="n">
        <f aca="false">FilterPrice!AL$7</f>
        <v>55</v>
      </c>
      <c r="I878" s="24" t="n">
        <f aca="false">FilterPrice!AL$8</f>
        <v>67.25</v>
      </c>
      <c r="J878" s="24" t="n">
        <f aca="false">FilterPrice!AL$9</f>
        <v>86.5</v>
      </c>
      <c r="K878" s="24" t="n">
        <f aca="false">AVERAGE(FilterPrice!AL$10:AL$11)</f>
        <v>127.75</v>
      </c>
      <c r="L878" s="24" t="n">
        <f aca="false">FilterPrice!AL$12</f>
        <v>64.75</v>
      </c>
      <c r="M878" s="24" t="n">
        <f aca="false">AVERAGE(FilterPrice!AL$13:AL$15)</f>
        <v>59.5</v>
      </c>
      <c r="N878" s="24" t="n">
        <f aca="false">AVERAGE(FilterPrice!AL$4:AL$15)</f>
        <v>76.25</v>
      </c>
      <c r="O878" s="24" t="n">
        <f aca="false">AVERAGE(FilterPrice!AL$16:AL$27)</f>
        <v>68.375</v>
      </c>
      <c r="P878" s="62" t="n">
        <f aca="false">AVERAGE(FilterPrice!AL$28:AL$40)</f>
        <v>62.2366025641026</v>
      </c>
    </row>
    <row r="879" customFormat="false" ht="12.75" hidden="false" customHeight="false" outlineLevel="0" collapsed="false">
      <c r="C879" s="13" t="n">
        <f aca="false">C878+1</f>
        <v>878</v>
      </c>
      <c r="D879" s="109" t="s">
        <v>23797</v>
      </c>
      <c r="E879" s="111" t="str">
        <f aca="false">FilterPrice!AM$4</f>
        <v/>
      </c>
      <c r="F879" s="24" t="str">
        <f aca="false">FilterPrice!AM$5</f>
        <v/>
      </c>
      <c r="G879" s="24" t="n">
        <f aca="false">FilterPrice!AM$6</f>
        <v>20</v>
      </c>
      <c r="H879" s="24" t="n">
        <f aca="false">FilterPrice!AM$7</f>
        <v>20</v>
      </c>
      <c r="I879" s="24" t="n">
        <f aca="false">FilterPrice!AM$8</f>
        <v>52</v>
      </c>
      <c r="J879" s="24" t="n">
        <f aca="false">FilterPrice!AM$9</f>
        <v>80</v>
      </c>
      <c r="K879" s="24" t="n">
        <f aca="false">AVERAGE(FilterPrice!AM$10:AM$11)</f>
        <v>120</v>
      </c>
      <c r="L879" s="24" t="n">
        <f aca="false">FilterPrice!AM$12</f>
        <v>46.25</v>
      </c>
      <c r="M879" s="24" t="n">
        <f aca="false">AVERAGE(FilterPrice!AM$13:AM$15)</f>
        <v>42.25</v>
      </c>
      <c r="N879" s="24" t="n">
        <f aca="false">AVERAGE(FilterPrice!AM$4:AM$15)</f>
        <v>58.5</v>
      </c>
      <c r="O879" s="24" t="n">
        <f aca="false">AVERAGE(FilterPrice!AM$16:AM$27)</f>
        <v>50.9587500890096</v>
      </c>
      <c r="P879" s="62" t="n">
        <f aca="false">AVERAGE(FilterPrice!AM$28:AM$40)</f>
        <v>44.3020469714434</v>
      </c>
    </row>
    <row r="880" customFormat="false" ht="12.75" hidden="false" customHeight="false" outlineLevel="0" collapsed="false">
      <c r="C880" s="13" t="n">
        <f aca="false">C879+1</f>
        <v>879</v>
      </c>
      <c r="D880" s="109" t="s">
        <v>23798</v>
      </c>
      <c r="E880" s="111" t="str">
        <f aca="false">FilterPrice!AN$4</f>
        <v/>
      </c>
      <c r="F880" s="24" t="str">
        <f aca="false">FilterPrice!AN$5</f>
        <v/>
      </c>
      <c r="G880" s="24" t="n">
        <f aca="false">FilterPrice!AN$6</f>
        <v>28</v>
      </c>
      <c r="H880" s="24" t="n">
        <f aca="false">FilterPrice!AN$7</f>
        <v>28</v>
      </c>
      <c r="I880" s="24" t="n">
        <f aca="false">FilterPrice!AN$8</f>
        <v>46.75</v>
      </c>
      <c r="J880" s="24" t="n">
        <f aca="false">FilterPrice!AN$9</f>
        <v>73.9999923706055</v>
      </c>
      <c r="K880" s="24" t="n">
        <f aca="false">AVERAGE(FilterPrice!AN$10:AN$11)</f>
        <v>117.25</v>
      </c>
      <c r="L880" s="24" t="n">
        <f aca="false">FilterPrice!AN$12</f>
        <v>43.2500038146973</v>
      </c>
      <c r="M880" s="24" t="n">
        <f aca="false">AVERAGE(FilterPrice!AN$13:AN$15)</f>
        <v>41.5</v>
      </c>
      <c r="N880" s="24" t="n">
        <f aca="false">AVERAGE(FilterPrice!AN$4:AN$15)</f>
        <v>57.8999996185303</v>
      </c>
      <c r="O880" s="24" t="n">
        <f aca="false">AVERAGE(FilterPrice!AN$16:AN$27)</f>
        <v>48.5617799758911</v>
      </c>
      <c r="P880" s="62" t="n">
        <f aca="false">AVERAGE(FilterPrice!AN$28:AN$40)</f>
        <v>43.6687636986757</v>
      </c>
    </row>
    <row r="881" customFormat="false" ht="12.75" hidden="false" customHeight="false" outlineLevel="0" collapsed="false">
      <c r="C881" s="13" t="n">
        <f aca="false">C880+1</f>
        <v>880</v>
      </c>
      <c r="D881" s="109" t="s">
        <v>23799</v>
      </c>
      <c r="E881" s="111" t="str">
        <f aca="false">FilterPrice!AO$4</f>
        <v/>
      </c>
      <c r="F881" s="24" t="str">
        <f aca="false">FilterPrice!AO$5</f>
        <v/>
      </c>
      <c r="G881" s="24" t="n">
        <f aca="false">FilterPrice!AO$6</f>
        <v>37.9969177246094</v>
      </c>
      <c r="H881" s="24" t="n">
        <f aca="false">FilterPrice!AO$7</f>
        <v>37.9969177246094</v>
      </c>
      <c r="I881" s="24" t="n">
        <f aca="false">FilterPrice!AO$8</f>
        <v>43.75</v>
      </c>
      <c r="J881" s="24" t="n">
        <f aca="false">FilterPrice!AO$9</f>
        <v>65.9999923706055</v>
      </c>
      <c r="K881" s="24" t="n">
        <f aca="false">AVERAGE(FilterPrice!AO$10:AO$11)</f>
        <v>101.25</v>
      </c>
      <c r="L881" s="24" t="n">
        <f aca="false">FilterPrice!AO$12</f>
        <v>41.7499961853027</v>
      </c>
      <c r="M881" s="24" t="n">
        <f aca="false">AVERAGE(FilterPrice!AO$13:AO$15)</f>
        <v>39.2730712890625</v>
      </c>
      <c r="N881" s="24" t="n">
        <f aca="false">AVERAGE(FilterPrice!AO$4:AO$15)</f>
        <v>54.7813037872314</v>
      </c>
      <c r="O881" s="24" t="n">
        <f aca="false">AVERAGE(FilterPrice!AO$16:AO$27)</f>
        <v>47.6955715815226</v>
      </c>
      <c r="P881" s="62" t="n">
        <f aca="false">AVERAGE(FilterPrice!AO$28:AO$40)</f>
        <v>45.4661644666623</v>
      </c>
    </row>
    <row r="882" customFormat="false" ht="12.75" hidden="false" customHeight="false" outlineLevel="0" collapsed="false">
      <c r="C882" s="13" t="n">
        <f aca="false">C881+1</f>
        <v>881</v>
      </c>
      <c r="D882" s="109" t="s">
        <v>23800</v>
      </c>
      <c r="E882" s="111" t="str">
        <f aca="false">FilterPrice!AP$4</f>
        <v/>
      </c>
      <c r="F882" s="24" t="str">
        <f aca="false">FilterPrice!AP$5</f>
        <v/>
      </c>
      <c r="G882" s="24" t="n">
        <f aca="false">FilterPrice!AP$6</f>
        <v>38</v>
      </c>
      <c r="H882" s="24" t="n">
        <f aca="false">FilterPrice!AP$7</f>
        <v>38</v>
      </c>
      <c r="I882" s="24" t="n">
        <f aca="false">FilterPrice!AP$8</f>
        <v>49.25</v>
      </c>
      <c r="J882" s="24" t="n">
        <f aca="false">FilterPrice!AP$9</f>
        <v>75.2499923706055</v>
      </c>
      <c r="K882" s="24" t="n">
        <f aca="false">AVERAGE(FilterPrice!AP$10:AP$11)</f>
        <v>117.75</v>
      </c>
      <c r="L882" s="24" t="n">
        <f aca="false">FilterPrice!AP$12</f>
        <v>51.7500038146973</v>
      </c>
      <c r="M882" s="24" t="n">
        <f aca="false">AVERAGE(FilterPrice!AP$13:AP$15)</f>
        <v>44.5</v>
      </c>
      <c r="N882" s="24" t="n">
        <f aca="false">AVERAGE(FilterPrice!AP$4:AP$15)</f>
        <v>62.1249996185303</v>
      </c>
      <c r="O882" s="24" t="n">
        <f aca="false">AVERAGE(FilterPrice!AP$16:AP$27)</f>
        <v>49.6034466425578</v>
      </c>
      <c r="P882" s="62" t="n">
        <f aca="false">AVERAGE(FilterPrice!AP$28:AP$40)</f>
        <v>44.5997733580761</v>
      </c>
    </row>
    <row r="883" customFormat="false" ht="12.75" hidden="false" customHeight="false" outlineLevel="0" collapsed="false">
      <c r="C883" s="13" t="n">
        <f aca="false">C882+1</f>
        <v>882</v>
      </c>
      <c r="D883" s="112" t="s">
        <v>23801</v>
      </c>
      <c r="E883" s="111" t="str">
        <f aca="false">FilterPrice!AQ$4</f>
        <v/>
      </c>
      <c r="F883" s="24" t="str">
        <f aca="false">FilterPrice!AQ$5</f>
        <v/>
      </c>
      <c r="G883" s="24" t="n">
        <f aca="false">FilterPrice!AQ$6</f>
        <v>30</v>
      </c>
      <c r="H883" s="24" t="n">
        <f aca="false">FilterPrice!AQ$7</f>
        <v>30</v>
      </c>
      <c r="I883" s="24" t="n">
        <f aca="false">FilterPrice!AQ$8</f>
        <v>43.75</v>
      </c>
      <c r="J883" s="24" t="n">
        <f aca="false">FilterPrice!AQ$9</f>
        <v>70.4999923706055</v>
      </c>
      <c r="K883" s="24" t="n">
        <f aca="false">AVERAGE(FilterPrice!AQ$10:AQ$11)</f>
        <v>112.75</v>
      </c>
      <c r="L883" s="24" t="n">
        <f aca="false">FilterPrice!AQ$12</f>
        <v>40.9999961853027</v>
      </c>
      <c r="M883" s="24" t="n">
        <f aca="false">AVERAGE(FilterPrice!AQ$13:AQ$15)</f>
        <v>40.5233319600423</v>
      </c>
      <c r="N883" s="24" t="n">
        <f aca="false">AVERAGE(FilterPrice!AQ$4:AQ$15)</f>
        <v>56.2319984436035</v>
      </c>
      <c r="O883" s="24" t="n">
        <f aca="false">AVERAGE(FilterPrice!AQ$16:AQ$27)</f>
        <v>47.1391124725342</v>
      </c>
      <c r="P883" s="62" t="n">
        <f aca="false">AVERAGE(FilterPrice!AQ$28:AQ$40)</f>
        <v>41.8342377677331</v>
      </c>
    </row>
    <row r="884" customFormat="false" ht="12.75" hidden="false" customHeight="false" outlineLevel="0" collapsed="false">
      <c r="C884" s="13" t="n">
        <f aca="false">C883+1</f>
        <v>883</v>
      </c>
      <c r="D884" s="109" t="s">
        <v>23802</v>
      </c>
      <c r="E884" s="111" t="str">
        <f aca="false">FilterPrice!AR$4</f>
        <v/>
      </c>
      <c r="F884" s="24" t="str">
        <f aca="false">FilterPrice!AR$5</f>
        <v/>
      </c>
      <c r="G884" s="24" t="n">
        <f aca="false">FilterPrice!AR$6</f>
        <v>38.5</v>
      </c>
      <c r="H884" s="24" t="n">
        <f aca="false">FilterPrice!AR$7</f>
        <v>38.5</v>
      </c>
      <c r="I884" s="24" t="n">
        <f aca="false">FilterPrice!AR$8</f>
        <v>55.75</v>
      </c>
      <c r="J884" s="24" t="n">
        <f aca="false">FilterPrice!AR$9</f>
        <v>82.5</v>
      </c>
      <c r="K884" s="24" t="n">
        <f aca="false">AVERAGE(FilterPrice!AR$10:AR$11)</f>
        <v>122.75</v>
      </c>
      <c r="L884" s="24" t="n">
        <f aca="false">FilterPrice!AR$12</f>
        <v>49.75</v>
      </c>
      <c r="M884" s="24" t="n">
        <f aca="false">AVERAGE(FilterPrice!AR$13:AR$15)</f>
        <v>45.75</v>
      </c>
      <c r="N884" s="24" t="n">
        <f aca="false">AVERAGE(FilterPrice!AR$4:AR$15)</f>
        <v>64.775</v>
      </c>
      <c r="O884" s="24" t="n">
        <f aca="false">AVERAGE(FilterPrice!AR$16:AR$27)</f>
        <v>52.0200001398722</v>
      </c>
      <c r="P884" s="62" t="n">
        <f aca="false">AVERAGE(FilterPrice!AR$28:AR$40)</f>
        <v>45.361758525555</v>
      </c>
    </row>
    <row r="885" customFormat="false" ht="12.75" hidden="false" customHeight="false" outlineLevel="0" collapsed="false">
      <c r="C885" s="13" t="n">
        <f aca="false">C884+1</f>
        <v>884</v>
      </c>
      <c r="D885" s="104" t="s">
        <v>23803</v>
      </c>
      <c r="E885" s="113" t="str">
        <f aca="false">FilterPrice!AS$4</f>
        <v/>
      </c>
      <c r="F885" s="65" t="str">
        <f aca="false">FilterPrice!AS$5</f>
        <v/>
      </c>
      <c r="G885" s="65" t="n">
        <f aca="false">FilterPrice!AS$6</f>
        <v>43.9999885559082</v>
      </c>
      <c r="H885" s="65" t="n">
        <f aca="false">FilterPrice!AS$7</f>
        <v>43.9999885559082</v>
      </c>
      <c r="I885" s="65" t="n">
        <f aca="false">FilterPrice!AS$8</f>
        <v>58.75</v>
      </c>
      <c r="J885" s="65" t="n">
        <f aca="false">FilterPrice!AS$9</f>
        <v>69</v>
      </c>
      <c r="K885" s="65" t="n">
        <f aca="false">AVERAGE(FilterPrice!AS$10:AS$11)</f>
        <v>93</v>
      </c>
      <c r="L885" s="65" t="n">
        <f aca="false">FilterPrice!AS$12</f>
        <v>55.5000038146973</v>
      </c>
      <c r="M885" s="65" t="n">
        <f aca="false">AVERAGE(FilterPrice!AS$13:AS$15)</f>
        <v>46.4833234151204</v>
      </c>
      <c r="N885" s="65" t="n">
        <f aca="false">AVERAGE(FilterPrice!AS$4:AS$15)</f>
        <v>59.6699951171875</v>
      </c>
      <c r="O885" s="65" t="n">
        <f aca="false">AVERAGE(FilterPrice!AS$16:AS$27)</f>
        <v>47.0866638819377</v>
      </c>
      <c r="P885" s="66" t="n">
        <f aca="false">AVERAGE(FilterPrice!AS$28:AS$40)</f>
        <v>44.4235231106098</v>
      </c>
    </row>
    <row r="886" customFormat="false" ht="12.75" hidden="false" customHeight="false" outlineLevel="0" collapsed="false">
      <c r="A886" s="13" t="n">
        <f aca="false">A873+1</f>
        <v>69</v>
      </c>
      <c r="B886" s="104" t="n">
        <f aca="false">FilterPrice!$A$1</f>
        <v>36981</v>
      </c>
      <c r="C886" s="13" t="n">
        <f aca="false">C885+1</f>
        <v>885</v>
      </c>
      <c r="D886" s="109" t="s">
        <v>23791</v>
      </c>
      <c r="E886" s="110" t="str">
        <f aca="false">FilterPrice!AG$4</f>
        <v/>
      </c>
      <c r="F886" s="59" t="str">
        <f aca="false">FilterPrice!AG$5</f>
        <v/>
      </c>
      <c r="G886" s="59" t="n">
        <f aca="false">FilterPrice!AG$6</f>
        <v>46</v>
      </c>
      <c r="H886" s="59" t="n">
        <f aca="false">FilterPrice!AG$7</f>
        <v>46</v>
      </c>
      <c r="I886" s="59" t="n">
        <f aca="false">FilterPrice!AG$8</f>
        <v>60.25</v>
      </c>
      <c r="J886" s="59" t="n">
        <f aca="false">FilterPrice!AG$9</f>
        <v>76.75</v>
      </c>
      <c r="K886" s="59" t="n">
        <f aca="false">AVERAGE(FilterPrice!AG$10:AG$11)</f>
        <v>112</v>
      </c>
      <c r="L886" s="59" t="n">
        <f aca="false">FilterPrice!AG$12</f>
        <v>59</v>
      </c>
      <c r="M886" s="59" t="n">
        <f aca="false">AVERAGE(FilterPrice!AG$13:AG$15)</f>
        <v>54.5</v>
      </c>
      <c r="N886" s="59" t="n">
        <f aca="false">AVERAGE(FilterPrice!AG$4:AG$15)</f>
        <v>67.55</v>
      </c>
      <c r="O886" s="59" t="n">
        <f aca="false">AVERAGE(FilterPrice!AG$16:AG$27)</f>
        <v>59.9375</v>
      </c>
      <c r="P886" s="60" t="n">
        <f aca="false">AVERAGE(FilterPrice!AG$28:AG$40)</f>
        <v>53.0955128205128</v>
      </c>
    </row>
    <row r="887" customFormat="false" ht="12.75" hidden="false" customHeight="false" outlineLevel="0" collapsed="false">
      <c r="C887" s="13" t="n">
        <f aca="false">C886+1</f>
        <v>886</v>
      </c>
      <c r="D887" s="109" t="s">
        <v>23792</v>
      </c>
      <c r="E887" s="111" t="str">
        <f aca="false">FilterPrice!AH$4</f>
        <v/>
      </c>
      <c r="F887" s="24" t="str">
        <f aca="false">FilterPrice!AH$5</f>
        <v/>
      </c>
      <c r="G887" s="24" t="n">
        <f aca="false">FilterPrice!AH$6</f>
        <v>33</v>
      </c>
      <c r="H887" s="24" t="n">
        <f aca="false">FilterPrice!AH$7</f>
        <v>33</v>
      </c>
      <c r="I887" s="24" t="n">
        <f aca="false">FilterPrice!AH$8</f>
        <v>48.25</v>
      </c>
      <c r="J887" s="24" t="n">
        <f aca="false">FilterPrice!AH$9</f>
        <v>74</v>
      </c>
      <c r="K887" s="24" t="n">
        <f aca="false">AVERAGE(FilterPrice!AH$10:AH$11)</f>
        <v>113.75</v>
      </c>
      <c r="L887" s="24" t="n">
        <f aca="false">FilterPrice!AH$12</f>
        <v>44</v>
      </c>
      <c r="M887" s="24" t="n">
        <f aca="false">AVERAGE(FilterPrice!AH$13:AH$15)</f>
        <v>40.9166666666667</v>
      </c>
      <c r="N887" s="24" t="n">
        <f aca="false">AVERAGE(FilterPrice!AH$4:AH$15)</f>
        <v>58.25</v>
      </c>
      <c r="O887" s="24" t="n">
        <f aca="false">AVERAGE(FilterPrice!AH$16:AH$27)</f>
        <v>50.25</v>
      </c>
      <c r="P887" s="62" t="n">
        <f aca="false">AVERAGE(FilterPrice!AH$28:AH$40)</f>
        <v>45.5446793116056</v>
      </c>
    </row>
    <row r="888" customFormat="false" ht="12.75" hidden="false" customHeight="false" outlineLevel="0" collapsed="false">
      <c r="C888" s="13" t="n">
        <f aca="false">C887+1</f>
        <v>887</v>
      </c>
      <c r="D888" s="109" t="s">
        <v>23793</v>
      </c>
      <c r="E888" s="111" t="str">
        <f aca="false">FilterPrice!AI$4</f>
        <v/>
      </c>
      <c r="F888" s="24" t="str">
        <f aca="false">FilterPrice!AI$5</f>
        <v/>
      </c>
      <c r="G888" s="24" t="n">
        <f aca="false">FilterPrice!AI$6</f>
        <v>51</v>
      </c>
      <c r="H888" s="24" t="n">
        <f aca="false">FilterPrice!AI$7</f>
        <v>51</v>
      </c>
      <c r="I888" s="24" t="n">
        <f aca="false">FilterPrice!AI$8</f>
        <v>58.5</v>
      </c>
      <c r="J888" s="24" t="n">
        <f aca="false">FilterPrice!AI$9</f>
        <v>76</v>
      </c>
      <c r="K888" s="24" t="n">
        <f aca="false">AVERAGE(FilterPrice!AI$10:AI$11)</f>
        <v>100.5</v>
      </c>
      <c r="L888" s="24" t="n">
        <f aca="false">FilterPrice!AI$12</f>
        <v>57</v>
      </c>
      <c r="M888" s="24" t="n">
        <f aca="false">AVERAGE(FilterPrice!AI$13:AI$15)</f>
        <v>55.75</v>
      </c>
      <c r="N888" s="24" t="n">
        <f aca="false">AVERAGE(FilterPrice!AI$4:AI$15)</f>
        <v>66.175</v>
      </c>
      <c r="O888" s="24" t="n">
        <f aca="false">AVERAGE(FilterPrice!AI$16:AI$27)</f>
        <v>58.2708333333333</v>
      </c>
      <c r="P888" s="62" t="n">
        <f aca="false">AVERAGE(FilterPrice!AI$28:AI$40)</f>
        <v>49.2141025641026</v>
      </c>
    </row>
    <row r="889" customFormat="false" ht="12.75" hidden="false" customHeight="false" outlineLevel="0" collapsed="false">
      <c r="C889" s="13" t="n">
        <f aca="false">C888+1</f>
        <v>888</v>
      </c>
      <c r="D889" s="109" t="s">
        <v>23794</v>
      </c>
      <c r="E889" s="111" t="str">
        <f aca="false">FilterPrice!AJ$4</f>
        <v/>
      </c>
      <c r="F889" s="24" t="str">
        <f aca="false">FilterPrice!AJ$5</f>
        <v/>
      </c>
      <c r="G889" s="24" t="n">
        <f aca="false">FilterPrice!AJ$6</f>
        <v>35.5</v>
      </c>
      <c r="H889" s="24" t="n">
        <f aca="false">FilterPrice!AJ$7</f>
        <v>35.5</v>
      </c>
      <c r="I889" s="24" t="n">
        <f aca="false">FilterPrice!AJ$8</f>
        <v>45</v>
      </c>
      <c r="J889" s="24" t="n">
        <f aca="false">FilterPrice!AJ$9</f>
        <v>56.25</v>
      </c>
      <c r="K889" s="24" t="n">
        <f aca="false">AVERAGE(FilterPrice!AJ$10:AJ$11)</f>
        <v>71</v>
      </c>
      <c r="L889" s="24" t="n">
        <f aca="false">FilterPrice!AJ$12</f>
        <v>44.5</v>
      </c>
      <c r="M889" s="24" t="n">
        <f aca="false">AVERAGE(FilterPrice!AJ$13:AJ$15)</f>
        <v>42.25</v>
      </c>
      <c r="N889" s="24" t="n">
        <f aca="false">AVERAGE(FilterPrice!AJ$4:AJ$15)</f>
        <v>48.55</v>
      </c>
      <c r="O889" s="24" t="n">
        <f aca="false">AVERAGE(FilterPrice!AJ$16:AJ$27)</f>
        <v>45</v>
      </c>
      <c r="P889" s="62" t="n">
        <f aca="false">AVERAGE(FilterPrice!AJ$28:AJ$40)</f>
        <v>41.199358974359</v>
      </c>
    </row>
    <row r="890" customFormat="false" ht="12.75" hidden="false" customHeight="false" outlineLevel="0" collapsed="false">
      <c r="C890" s="13" t="n">
        <f aca="false">C889+1</f>
        <v>889</v>
      </c>
      <c r="D890" s="109" t="s">
        <v>23795</v>
      </c>
      <c r="E890" s="111" t="str">
        <f aca="false">FilterPrice!AK$4</f>
        <v/>
      </c>
      <c r="F890" s="24" t="str">
        <f aca="false">FilterPrice!AK$5</f>
        <v/>
      </c>
      <c r="G890" s="24" t="n">
        <f aca="false">FilterPrice!AK$6</f>
        <v>33</v>
      </c>
      <c r="H890" s="24" t="n">
        <f aca="false">FilterPrice!AK$7</f>
        <v>33</v>
      </c>
      <c r="I890" s="24" t="n">
        <f aca="false">FilterPrice!AK$8</f>
        <v>48.25</v>
      </c>
      <c r="J890" s="24" t="n">
        <f aca="false">FilterPrice!AK$9</f>
        <v>74</v>
      </c>
      <c r="K890" s="24" t="n">
        <f aca="false">AVERAGE(FilterPrice!AK$10:AK$11)</f>
        <v>114</v>
      </c>
      <c r="L890" s="24" t="n">
        <f aca="false">FilterPrice!AK$12</f>
        <v>46</v>
      </c>
      <c r="M890" s="24" t="n">
        <f aca="false">AVERAGE(FilterPrice!AK$13:AK$15)</f>
        <v>42</v>
      </c>
      <c r="N890" s="24" t="n">
        <f aca="false">AVERAGE(FilterPrice!AK$4:AK$15)</f>
        <v>58.825</v>
      </c>
      <c r="O890" s="24" t="n">
        <f aca="false">AVERAGE(FilterPrice!AK$16:AK$27)</f>
        <v>50.7291666666667</v>
      </c>
      <c r="P890" s="62" t="n">
        <f aca="false">AVERAGE(FilterPrice!AK$28:AK$40)</f>
        <v>43.2708333333333</v>
      </c>
    </row>
    <row r="891" customFormat="false" ht="12.75" hidden="false" customHeight="false" outlineLevel="0" collapsed="false">
      <c r="C891" s="13" t="n">
        <f aca="false">C890+1</f>
        <v>890</v>
      </c>
      <c r="D891" s="109" t="s">
        <v>23796</v>
      </c>
      <c r="E891" s="111" t="str">
        <f aca="false">FilterPrice!AL$4</f>
        <v/>
      </c>
      <c r="F891" s="24" t="str">
        <f aca="false">FilterPrice!AL$5</f>
        <v/>
      </c>
      <c r="G891" s="24" t="n">
        <f aca="false">FilterPrice!AL$6</f>
        <v>55</v>
      </c>
      <c r="H891" s="24" t="n">
        <f aca="false">FilterPrice!AL$7</f>
        <v>55</v>
      </c>
      <c r="I891" s="24" t="n">
        <f aca="false">FilterPrice!AL$8</f>
        <v>67.25</v>
      </c>
      <c r="J891" s="24" t="n">
        <f aca="false">FilterPrice!AL$9</f>
        <v>86.5</v>
      </c>
      <c r="K891" s="24" t="n">
        <f aca="false">AVERAGE(FilterPrice!AL$10:AL$11)</f>
        <v>127.75</v>
      </c>
      <c r="L891" s="24" t="n">
        <f aca="false">FilterPrice!AL$12</f>
        <v>64.75</v>
      </c>
      <c r="M891" s="24" t="n">
        <f aca="false">AVERAGE(FilterPrice!AL$13:AL$15)</f>
        <v>59.5</v>
      </c>
      <c r="N891" s="24" t="n">
        <f aca="false">AVERAGE(FilterPrice!AL$4:AL$15)</f>
        <v>76.25</v>
      </c>
      <c r="O891" s="24" t="n">
        <f aca="false">AVERAGE(FilterPrice!AL$16:AL$27)</f>
        <v>68.375</v>
      </c>
      <c r="P891" s="62" t="n">
        <f aca="false">AVERAGE(FilterPrice!AL$28:AL$40)</f>
        <v>62.2366025641026</v>
      </c>
    </row>
    <row r="892" customFormat="false" ht="12.75" hidden="false" customHeight="false" outlineLevel="0" collapsed="false">
      <c r="C892" s="13" t="n">
        <f aca="false">C891+1</f>
        <v>891</v>
      </c>
      <c r="D892" s="109" t="s">
        <v>23797</v>
      </c>
      <c r="E892" s="111" t="str">
        <f aca="false">FilterPrice!AM$4</f>
        <v/>
      </c>
      <c r="F892" s="24" t="str">
        <f aca="false">FilterPrice!AM$5</f>
        <v/>
      </c>
      <c r="G892" s="24" t="n">
        <f aca="false">FilterPrice!AM$6</f>
        <v>20</v>
      </c>
      <c r="H892" s="24" t="n">
        <f aca="false">FilterPrice!AM$7</f>
        <v>20</v>
      </c>
      <c r="I892" s="24" t="n">
        <f aca="false">FilterPrice!AM$8</f>
        <v>52</v>
      </c>
      <c r="J892" s="24" t="n">
        <f aca="false">FilterPrice!AM$9</f>
        <v>80</v>
      </c>
      <c r="K892" s="24" t="n">
        <f aca="false">AVERAGE(FilterPrice!AM$10:AM$11)</f>
        <v>120</v>
      </c>
      <c r="L892" s="24" t="n">
        <f aca="false">FilterPrice!AM$12</f>
        <v>46.25</v>
      </c>
      <c r="M892" s="24" t="n">
        <f aca="false">AVERAGE(FilterPrice!AM$13:AM$15)</f>
        <v>42.25</v>
      </c>
      <c r="N892" s="24" t="n">
        <f aca="false">AVERAGE(FilterPrice!AM$4:AM$15)</f>
        <v>58.5</v>
      </c>
      <c r="O892" s="24" t="n">
        <f aca="false">AVERAGE(FilterPrice!AM$16:AM$27)</f>
        <v>50.9587500890096</v>
      </c>
      <c r="P892" s="62" t="n">
        <f aca="false">AVERAGE(FilterPrice!AM$28:AM$40)</f>
        <v>44.3020469714434</v>
      </c>
    </row>
    <row r="893" customFormat="false" ht="12.75" hidden="false" customHeight="false" outlineLevel="0" collapsed="false">
      <c r="C893" s="13" t="n">
        <f aca="false">C892+1</f>
        <v>892</v>
      </c>
      <c r="D893" s="109" t="s">
        <v>23798</v>
      </c>
      <c r="E893" s="111" t="str">
        <f aca="false">FilterPrice!AN$4</f>
        <v/>
      </c>
      <c r="F893" s="24" t="str">
        <f aca="false">FilterPrice!AN$5</f>
        <v/>
      </c>
      <c r="G893" s="24" t="n">
        <f aca="false">FilterPrice!AN$6</f>
        <v>28</v>
      </c>
      <c r="H893" s="24" t="n">
        <f aca="false">FilterPrice!AN$7</f>
        <v>28</v>
      </c>
      <c r="I893" s="24" t="n">
        <f aca="false">FilterPrice!AN$8</f>
        <v>46.75</v>
      </c>
      <c r="J893" s="24" t="n">
        <f aca="false">FilterPrice!AN$9</f>
        <v>73.9999923706055</v>
      </c>
      <c r="K893" s="24" t="n">
        <f aca="false">AVERAGE(FilterPrice!AN$10:AN$11)</f>
        <v>117.25</v>
      </c>
      <c r="L893" s="24" t="n">
        <f aca="false">FilterPrice!AN$12</f>
        <v>43.2500038146973</v>
      </c>
      <c r="M893" s="24" t="n">
        <f aca="false">AVERAGE(FilterPrice!AN$13:AN$15)</f>
        <v>41.5</v>
      </c>
      <c r="N893" s="24" t="n">
        <f aca="false">AVERAGE(FilterPrice!AN$4:AN$15)</f>
        <v>57.8999996185303</v>
      </c>
      <c r="O893" s="24" t="n">
        <f aca="false">AVERAGE(FilterPrice!AN$16:AN$27)</f>
        <v>48.5617799758911</v>
      </c>
      <c r="P893" s="62" t="n">
        <f aca="false">AVERAGE(FilterPrice!AN$28:AN$40)</f>
        <v>43.6687636986757</v>
      </c>
    </row>
    <row r="894" customFormat="false" ht="12.75" hidden="false" customHeight="false" outlineLevel="0" collapsed="false">
      <c r="C894" s="13" t="n">
        <f aca="false">C893+1</f>
        <v>893</v>
      </c>
      <c r="D894" s="109" t="s">
        <v>23799</v>
      </c>
      <c r="E894" s="111" t="str">
        <f aca="false">FilterPrice!AO$4</f>
        <v/>
      </c>
      <c r="F894" s="24" t="str">
        <f aca="false">FilterPrice!AO$5</f>
        <v/>
      </c>
      <c r="G894" s="24" t="n">
        <f aca="false">FilterPrice!AO$6</f>
        <v>37.9969177246094</v>
      </c>
      <c r="H894" s="24" t="n">
        <f aca="false">FilterPrice!AO$7</f>
        <v>37.9969177246094</v>
      </c>
      <c r="I894" s="24" t="n">
        <f aca="false">FilterPrice!AO$8</f>
        <v>43.75</v>
      </c>
      <c r="J894" s="24" t="n">
        <f aca="false">FilterPrice!AO$9</f>
        <v>65.9999923706055</v>
      </c>
      <c r="K894" s="24" t="n">
        <f aca="false">AVERAGE(FilterPrice!AO$10:AO$11)</f>
        <v>101.25</v>
      </c>
      <c r="L894" s="24" t="n">
        <f aca="false">FilterPrice!AO$12</f>
        <v>41.7499961853027</v>
      </c>
      <c r="M894" s="24" t="n">
        <f aca="false">AVERAGE(FilterPrice!AO$13:AO$15)</f>
        <v>39.2730712890625</v>
      </c>
      <c r="N894" s="24" t="n">
        <f aca="false">AVERAGE(FilterPrice!AO$4:AO$15)</f>
        <v>54.7813037872314</v>
      </c>
      <c r="O894" s="24" t="n">
        <f aca="false">AVERAGE(FilterPrice!AO$16:AO$27)</f>
        <v>47.6955715815226</v>
      </c>
      <c r="P894" s="62" t="n">
        <f aca="false">AVERAGE(FilterPrice!AO$28:AO$40)</f>
        <v>45.4661644666623</v>
      </c>
    </row>
    <row r="895" customFormat="false" ht="12.75" hidden="false" customHeight="false" outlineLevel="0" collapsed="false">
      <c r="C895" s="13" t="n">
        <f aca="false">C894+1</f>
        <v>894</v>
      </c>
      <c r="D895" s="109" t="s">
        <v>23800</v>
      </c>
      <c r="E895" s="111" t="str">
        <f aca="false">FilterPrice!AP$4</f>
        <v/>
      </c>
      <c r="F895" s="24" t="str">
        <f aca="false">FilterPrice!AP$5</f>
        <v/>
      </c>
      <c r="G895" s="24" t="n">
        <f aca="false">FilterPrice!AP$6</f>
        <v>38</v>
      </c>
      <c r="H895" s="24" t="n">
        <f aca="false">FilterPrice!AP$7</f>
        <v>38</v>
      </c>
      <c r="I895" s="24" t="n">
        <f aca="false">FilterPrice!AP$8</f>
        <v>49.25</v>
      </c>
      <c r="J895" s="24" t="n">
        <f aca="false">FilterPrice!AP$9</f>
        <v>75.2499923706055</v>
      </c>
      <c r="K895" s="24" t="n">
        <f aca="false">AVERAGE(FilterPrice!AP$10:AP$11)</f>
        <v>117.75</v>
      </c>
      <c r="L895" s="24" t="n">
        <f aca="false">FilterPrice!AP$12</f>
        <v>51.7500038146973</v>
      </c>
      <c r="M895" s="24" t="n">
        <f aca="false">AVERAGE(FilterPrice!AP$13:AP$15)</f>
        <v>44.5</v>
      </c>
      <c r="N895" s="24" t="n">
        <f aca="false">AVERAGE(FilterPrice!AP$4:AP$15)</f>
        <v>62.1249996185303</v>
      </c>
      <c r="O895" s="24" t="n">
        <f aca="false">AVERAGE(FilterPrice!AP$16:AP$27)</f>
        <v>49.6034466425578</v>
      </c>
      <c r="P895" s="62" t="n">
        <f aca="false">AVERAGE(FilterPrice!AP$28:AP$40)</f>
        <v>44.5997733580761</v>
      </c>
    </row>
    <row r="896" customFormat="false" ht="12.75" hidden="false" customHeight="false" outlineLevel="0" collapsed="false">
      <c r="C896" s="13" t="n">
        <f aca="false">C895+1</f>
        <v>895</v>
      </c>
      <c r="D896" s="112" t="s">
        <v>23801</v>
      </c>
      <c r="E896" s="111" t="str">
        <f aca="false">FilterPrice!AQ$4</f>
        <v/>
      </c>
      <c r="F896" s="24" t="str">
        <f aca="false">FilterPrice!AQ$5</f>
        <v/>
      </c>
      <c r="G896" s="24" t="n">
        <f aca="false">FilterPrice!AQ$6</f>
        <v>30</v>
      </c>
      <c r="H896" s="24" t="n">
        <f aca="false">FilterPrice!AQ$7</f>
        <v>30</v>
      </c>
      <c r="I896" s="24" t="n">
        <f aca="false">FilterPrice!AQ$8</f>
        <v>43.75</v>
      </c>
      <c r="J896" s="24" t="n">
        <f aca="false">FilterPrice!AQ$9</f>
        <v>70.4999923706055</v>
      </c>
      <c r="K896" s="24" t="n">
        <f aca="false">AVERAGE(FilterPrice!AQ$10:AQ$11)</f>
        <v>112.75</v>
      </c>
      <c r="L896" s="24" t="n">
        <f aca="false">FilterPrice!AQ$12</f>
        <v>40.9999961853027</v>
      </c>
      <c r="M896" s="24" t="n">
        <f aca="false">AVERAGE(FilterPrice!AQ$13:AQ$15)</f>
        <v>40.5233319600423</v>
      </c>
      <c r="N896" s="24" t="n">
        <f aca="false">AVERAGE(FilterPrice!AQ$4:AQ$15)</f>
        <v>56.2319984436035</v>
      </c>
      <c r="O896" s="24" t="n">
        <f aca="false">AVERAGE(FilterPrice!AQ$16:AQ$27)</f>
        <v>47.1391124725342</v>
      </c>
      <c r="P896" s="62" t="n">
        <f aca="false">AVERAGE(FilterPrice!AQ$28:AQ$40)</f>
        <v>41.8342377677331</v>
      </c>
    </row>
    <row r="897" customFormat="false" ht="12.75" hidden="false" customHeight="false" outlineLevel="0" collapsed="false">
      <c r="C897" s="13" t="n">
        <f aca="false">C896+1</f>
        <v>896</v>
      </c>
      <c r="D897" s="109" t="s">
        <v>23802</v>
      </c>
      <c r="E897" s="111" t="str">
        <f aca="false">FilterPrice!AR$4</f>
        <v/>
      </c>
      <c r="F897" s="24" t="str">
        <f aca="false">FilterPrice!AR$5</f>
        <v/>
      </c>
      <c r="G897" s="24" t="n">
        <f aca="false">FilterPrice!AR$6</f>
        <v>38.5</v>
      </c>
      <c r="H897" s="24" t="n">
        <f aca="false">FilterPrice!AR$7</f>
        <v>38.5</v>
      </c>
      <c r="I897" s="24" t="n">
        <f aca="false">FilterPrice!AR$8</f>
        <v>55.75</v>
      </c>
      <c r="J897" s="24" t="n">
        <f aca="false">FilterPrice!AR$9</f>
        <v>82.5</v>
      </c>
      <c r="K897" s="24" t="n">
        <f aca="false">AVERAGE(FilterPrice!AR$10:AR$11)</f>
        <v>122.75</v>
      </c>
      <c r="L897" s="24" t="n">
        <f aca="false">FilterPrice!AR$12</f>
        <v>49.75</v>
      </c>
      <c r="M897" s="24" t="n">
        <f aca="false">AVERAGE(FilterPrice!AR$13:AR$15)</f>
        <v>45.75</v>
      </c>
      <c r="N897" s="24" t="n">
        <f aca="false">AVERAGE(FilterPrice!AR$4:AR$15)</f>
        <v>64.775</v>
      </c>
      <c r="O897" s="24" t="n">
        <f aca="false">AVERAGE(FilterPrice!AR$16:AR$27)</f>
        <v>52.0200001398722</v>
      </c>
      <c r="P897" s="62" t="n">
        <f aca="false">AVERAGE(FilterPrice!AR$28:AR$40)</f>
        <v>45.361758525555</v>
      </c>
    </row>
    <row r="898" customFormat="false" ht="12.75" hidden="false" customHeight="false" outlineLevel="0" collapsed="false">
      <c r="C898" s="13" t="n">
        <f aca="false">C897+1</f>
        <v>897</v>
      </c>
      <c r="D898" s="104" t="s">
        <v>23803</v>
      </c>
      <c r="E898" s="113" t="str">
        <f aca="false">FilterPrice!AS$4</f>
        <v/>
      </c>
      <c r="F898" s="65" t="str">
        <f aca="false">FilterPrice!AS$5</f>
        <v/>
      </c>
      <c r="G898" s="65" t="n">
        <f aca="false">FilterPrice!AS$6</f>
        <v>43.9999885559082</v>
      </c>
      <c r="H898" s="65" t="n">
        <f aca="false">FilterPrice!AS$7</f>
        <v>43.9999885559082</v>
      </c>
      <c r="I898" s="65" t="n">
        <f aca="false">FilterPrice!AS$8</f>
        <v>58.75</v>
      </c>
      <c r="J898" s="65" t="n">
        <f aca="false">FilterPrice!AS$9</f>
        <v>69</v>
      </c>
      <c r="K898" s="65" t="n">
        <f aca="false">AVERAGE(FilterPrice!AS$10:AS$11)</f>
        <v>93</v>
      </c>
      <c r="L898" s="65" t="n">
        <f aca="false">FilterPrice!AS$12</f>
        <v>55.5000038146973</v>
      </c>
      <c r="M898" s="65" t="n">
        <f aca="false">AVERAGE(FilterPrice!AS$13:AS$15)</f>
        <v>46.4833234151204</v>
      </c>
      <c r="N898" s="65" t="n">
        <f aca="false">AVERAGE(FilterPrice!AS$4:AS$15)</f>
        <v>59.6699951171875</v>
      </c>
      <c r="O898" s="65" t="n">
        <f aca="false">AVERAGE(FilterPrice!AS$16:AS$27)</f>
        <v>47.0866638819377</v>
      </c>
      <c r="P898" s="66" t="n">
        <f aca="false">AVERAGE(FilterPrice!AS$28:AS$40)</f>
        <v>44.4235231106098</v>
      </c>
    </row>
    <row r="899" customFormat="false" ht="12.75" hidden="false" customHeight="false" outlineLevel="0" collapsed="false">
      <c r="A899" s="13" t="n">
        <f aca="false">A886+1</f>
        <v>70</v>
      </c>
      <c r="B899" s="104" t="n">
        <f aca="false">FilterPrice!$A$1</f>
        <v>36981</v>
      </c>
      <c r="C899" s="13" t="n">
        <f aca="false">C898+1</f>
        <v>898</v>
      </c>
      <c r="D899" s="109" t="s">
        <v>23791</v>
      </c>
      <c r="E899" s="110" t="str">
        <f aca="false">FilterPrice!AG$4</f>
        <v/>
      </c>
      <c r="F899" s="59" t="str">
        <f aca="false">FilterPrice!AG$5</f>
        <v/>
      </c>
      <c r="G899" s="59" t="n">
        <f aca="false">FilterPrice!AG$6</f>
        <v>46</v>
      </c>
      <c r="H899" s="59" t="n">
        <f aca="false">FilterPrice!AG$7</f>
        <v>46</v>
      </c>
      <c r="I899" s="59" t="n">
        <f aca="false">FilterPrice!AG$8</f>
        <v>60.25</v>
      </c>
      <c r="J899" s="59" t="n">
        <f aca="false">FilterPrice!AG$9</f>
        <v>76.75</v>
      </c>
      <c r="K899" s="59" t="n">
        <f aca="false">AVERAGE(FilterPrice!AG$10:AG$11)</f>
        <v>112</v>
      </c>
      <c r="L899" s="59" t="n">
        <f aca="false">FilterPrice!AG$12</f>
        <v>59</v>
      </c>
      <c r="M899" s="59" t="n">
        <f aca="false">AVERAGE(FilterPrice!AG$13:AG$15)</f>
        <v>54.5</v>
      </c>
      <c r="N899" s="59" t="n">
        <f aca="false">AVERAGE(FilterPrice!AG$4:AG$15)</f>
        <v>67.55</v>
      </c>
      <c r="O899" s="59" t="n">
        <f aca="false">AVERAGE(FilterPrice!AG$16:AG$27)</f>
        <v>59.9375</v>
      </c>
      <c r="P899" s="60" t="n">
        <f aca="false">AVERAGE(FilterPrice!AG$28:AG$40)</f>
        <v>53.0955128205128</v>
      </c>
    </row>
    <row r="900" customFormat="false" ht="12.75" hidden="false" customHeight="false" outlineLevel="0" collapsed="false">
      <c r="C900" s="13" t="n">
        <f aca="false">C899+1</f>
        <v>899</v>
      </c>
      <c r="D900" s="109" t="s">
        <v>23792</v>
      </c>
      <c r="E900" s="111" t="str">
        <f aca="false">FilterPrice!AH$4</f>
        <v/>
      </c>
      <c r="F900" s="24" t="str">
        <f aca="false">FilterPrice!AH$5</f>
        <v/>
      </c>
      <c r="G900" s="24" t="n">
        <f aca="false">FilterPrice!AH$6</f>
        <v>33</v>
      </c>
      <c r="H900" s="24" t="n">
        <f aca="false">FilterPrice!AH$7</f>
        <v>33</v>
      </c>
      <c r="I900" s="24" t="n">
        <f aca="false">FilterPrice!AH$8</f>
        <v>48.25</v>
      </c>
      <c r="J900" s="24" t="n">
        <f aca="false">FilterPrice!AH$9</f>
        <v>74</v>
      </c>
      <c r="K900" s="24" t="n">
        <f aca="false">AVERAGE(FilterPrice!AH$10:AH$11)</f>
        <v>113.75</v>
      </c>
      <c r="L900" s="24" t="n">
        <f aca="false">FilterPrice!AH$12</f>
        <v>44</v>
      </c>
      <c r="M900" s="24" t="n">
        <f aca="false">AVERAGE(FilterPrice!AH$13:AH$15)</f>
        <v>40.9166666666667</v>
      </c>
      <c r="N900" s="24" t="n">
        <f aca="false">AVERAGE(FilterPrice!AH$4:AH$15)</f>
        <v>58.25</v>
      </c>
      <c r="O900" s="24" t="n">
        <f aca="false">AVERAGE(FilterPrice!AH$16:AH$27)</f>
        <v>50.25</v>
      </c>
      <c r="P900" s="62" t="n">
        <f aca="false">AVERAGE(FilterPrice!AH$28:AH$40)</f>
        <v>45.5446793116056</v>
      </c>
    </row>
    <row r="901" customFormat="false" ht="12.75" hidden="false" customHeight="false" outlineLevel="0" collapsed="false">
      <c r="C901" s="13" t="n">
        <f aca="false">C900+1</f>
        <v>900</v>
      </c>
      <c r="D901" s="109" t="s">
        <v>23793</v>
      </c>
      <c r="E901" s="111" t="str">
        <f aca="false">FilterPrice!AI$4</f>
        <v/>
      </c>
      <c r="F901" s="24" t="str">
        <f aca="false">FilterPrice!AI$5</f>
        <v/>
      </c>
      <c r="G901" s="24" t="n">
        <f aca="false">FilterPrice!AI$6</f>
        <v>51</v>
      </c>
      <c r="H901" s="24" t="n">
        <f aca="false">FilterPrice!AI$7</f>
        <v>51</v>
      </c>
      <c r="I901" s="24" t="n">
        <f aca="false">FilterPrice!AI$8</f>
        <v>58.5</v>
      </c>
      <c r="J901" s="24" t="n">
        <f aca="false">FilterPrice!AI$9</f>
        <v>76</v>
      </c>
      <c r="K901" s="24" t="n">
        <f aca="false">AVERAGE(FilterPrice!AI$10:AI$11)</f>
        <v>100.5</v>
      </c>
      <c r="L901" s="24" t="n">
        <f aca="false">FilterPrice!AI$12</f>
        <v>57</v>
      </c>
      <c r="M901" s="24" t="n">
        <f aca="false">AVERAGE(FilterPrice!AI$13:AI$15)</f>
        <v>55.75</v>
      </c>
      <c r="N901" s="24" t="n">
        <f aca="false">AVERAGE(FilterPrice!AI$4:AI$15)</f>
        <v>66.175</v>
      </c>
      <c r="O901" s="24" t="n">
        <f aca="false">AVERAGE(FilterPrice!AI$16:AI$27)</f>
        <v>58.2708333333333</v>
      </c>
      <c r="P901" s="62" t="n">
        <f aca="false">AVERAGE(FilterPrice!AI$28:AI$40)</f>
        <v>49.2141025641026</v>
      </c>
    </row>
    <row r="902" customFormat="false" ht="12.75" hidden="false" customHeight="false" outlineLevel="0" collapsed="false">
      <c r="C902" s="13" t="n">
        <f aca="false">C901+1</f>
        <v>901</v>
      </c>
      <c r="D902" s="109" t="s">
        <v>23794</v>
      </c>
      <c r="E902" s="111" t="str">
        <f aca="false">FilterPrice!AJ$4</f>
        <v/>
      </c>
      <c r="F902" s="24" t="str">
        <f aca="false">FilterPrice!AJ$5</f>
        <v/>
      </c>
      <c r="G902" s="24" t="n">
        <f aca="false">FilterPrice!AJ$6</f>
        <v>35.5</v>
      </c>
      <c r="H902" s="24" t="n">
        <f aca="false">FilterPrice!AJ$7</f>
        <v>35.5</v>
      </c>
      <c r="I902" s="24" t="n">
        <f aca="false">FilterPrice!AJ$8</f>
        <v>45</v>
      </c>
      <c r="J902" s="24" t="n">
        <f aca="false">FilterPrice!AJ$9</f>
        <v>56.25</v>
      </c>
      <c r="K902" s="24" t="n">
        <f aca="false">AVERAGE(FilterPrice!AJ$10:AJ$11)</f>
        <v>71</v>
      </c>
      <c r="L902" s="24" t="n">
        <f aca="false">FilterPrice!AJ$12</f>
        <v>44.5</v>
      </c>
      <c r="M902" s="24" t="n">
        <f aca="false">AVERAGE(FilterPrice!AJ$13:AJ$15)</f>
        <v>42.25</v>
      </c>
      <c r="N902" s="24" t="n">
        <f aca="false">AVERAGE(FilterPrice!AJ$4:AJ$15)</f>
        <v>48.55</v>
      </c>
      <c r="O902" s="24" t="n">
        <f aca="false">AVERAGE(FilterPrice!AJ$16:AJ$27)</f>
        <v>45</v>
      </c>
      <c r="P902" s="62" t="n">
        <f aca="false">AVERAGE(FilterPrice!AJ$28:AJ$40)</f>
        <v>41.199358974359</v>
      </c>
    </row>
    <row r="903" customFormat="false" ht="12.75" hidden="false" customHeight="false" outlineLevel="0" collapsed="false">
      <c r="C903" s="13" t="n">
        <f aca="false">C902+1</f>
        <v>902</v>
      </c>
      <c r="D903" s="109" t="s">
        <v>23795</v>
      </c>
      <c r="E903" s="111" t="str">
        <f aca="false">FilterPrice!AK$4</f>
        <v/>
      </c>
      <c r="F903" s="24" t="str">
        <f aca="false">FilterPrice!AK$5</f>
        <v/>
      </c>
      <c r="G903" s="24" t="n">
        <f aca="false">FilterPrice!AK$6</f>
        <v>33</v>
      </c>
      <c r="H903" s="24" t="n">
        <f aca="false">FilterPrice!AK$7</f>
        <v>33</v>
      </c>
      <c r="I903" s="24" t="n">
        <f aca="false">FilterPrice!AK$8</f>
        <v>48.25</v>
      </c>
      <c r="J903" s="24" t="n">
        <f aca="false">FilterPrice!AK$9</f>
        <v>74</v>
      </c>
      <c r="K903" s="24" t="n">
        <f aca="false">AVERAGE(FilterPrice!AK$10:AK$11)</f>
        <v>114</v>
      </c>
      <c r="L903" s="24" t="n">
        <f aca="false">FilterPrice!AK$12</f>
        <v>46</v>
      </c>
      <c r="M903" s="24" t="n">
        <f aca="false">AVERAGE(FilterPrice!AK$13:AK$15)</f>
        <v>42</v>
      </c>
      <c r="N903" s="24" t="n">
        <f aca="false">AVERAGE(FilterPrice!AK$4:AK$15)</f>
        <v>58.825</v>
      </c>
      <c r="O903" s="24" t="n">
        <f aca="false">AVERAGE(FilterPrice!AK$16:AK$27)</f>
        <v>50.7291666666667</v>
      </c>
      <c r="P903" s="62" t="n">
        <f aca="false">AVERAGE(FilterPrice!AK$28:AK$40)</f>
        <v>43.2708333333333</v>
      </c>
    </row>
    <row r="904" customFormat="false" ht="12.75" hidden="false" customHeight="false" outlineLevel="0" collapsed="false">
      <c r="C904" s="13" t="n">
        <f aca="false">C903+1</f>
        <v>903</v>
      </c>
      <c r="D904" s="109" t="s">
        <v>23796</v>
      </c>
      <c r="E904" s="111" t="str">
        <f aca="false">FilterPrice!AL$4</f>
        <v/>
      </c>
      <c r="F904" s="24" t="str">
        <f aca="false">FilterPrice!AL$5</f>
        <v/>
      </c>
      <c r="G904" s="24" t="n">
        <f aca="false">FilterPrice!AL$6</f>
        <v>55</v>
      </c>
      <c r="H904" s="24" t="n">
        <f aca="false">FilterPrice!AL$7</f>
        <v>55</v>
      </c>
      <c r="I904" s="24" t="n">
        <f aca="false">FilterPrice!AL$8</f>
        <v>67.25</v>
      </c>
      <c r="J904" s="24" t="n">
        <f aca="false">FilterPrice!AL$9</f>
        <v>86.5</v>
      </c>
      <c r="K904" s="24" t="n">
        <f aca="false">AVERAGE(FilterPrice!AL$10:AL$11)</f>
        <v>127.75</v>
      </c>
      <c r="L904" s="24" t="n">
        <f aca="false">FilterPrice!AL$12</f>
        <v>64.75</v>
      </c>
      <c r="M904" s="24" t="n">
        <f aca="false">AVERAGE(FilterPrice!AL$13:AL$15)</f>
        <v>59.5</v>
      </c>
      <c r="N904" s="24" t="n">
        <f aca="false">AVERAGE(FilterPrice!AL$4:AL$15)</f>
        <v>76.25</v>
      </c>
      <c r="O904" s="24" t="n">
        <f aca="false">AVERAGE(FilterPrice!AL$16:AL$27)</f>
        <v>68.375</v>
      </c>
      <c r="P904" s="62" t="n">
        <f aca="false">AVERAGE(FilterPrice!AL$28:AL$40)</f>
        <v>62.2366025641026</v>
      </c>
    </row>
    <row r="905" customFormat="false" ht="12.75" hidden="false" customHeight="false" outlineLevel="0" collapsed="false">
      <c r="C905" s="13" t="n">
        <f aca="false">C904+1</f>
        <v>904</v>
      </c>
      <c r="D905" s="109" t="s">
        <v>23797</v>
      </c>
      <c r="E905" s="111" t="str">
        <f aca="false">FilterPrice!AM$4</f>
        <v/>
      </c>
      <c r="F905" s="24" t="str">
        <f aca="false">FilterPrice!AM$5</f>
        <v/>
      </c>
      <c r="G905" s="24" t="n">
        <f aca="false">FilterPrice!AM$6</f>
        <v>20</v>
      </c>
      <c r="H905" s="24" t="n">
        <f aca="false">FilterPrice!AM$7</f>
        <v>20</v>
      </c>
      <c r="I905" s="24" t="n">
        <f aca="false">FilterPrice!AM$8</f>
        <v>52</v>
      </c>
      <c r="J905" s="24" t="n">
        <f aca="false">FilterPrice!AM$9</f>
        <v>80</v>
      </c>
      <c r="K905" s="24" t="n">
        <f aca="false">AVERAGE(FilterPrice!AM$10:AM$11)</f>
        <v>120</v>
      </c>
      <c r="L905" s="24" t="n">
        <f aca="false">FilterPrice!AM$12</f>
        <v>46.25</v>
      </c>
      <c r="M905" s="24" t="n">
        <f aca="false">AVERAGE(FilterPrice!AM$13:AM$15)</f>
        <v>42.25</v>
      </c>
      <c r="N905" s="24" t="n">
        <f aca="false">AVERAGE(FilterPrice!AM$4:AM$15)</f>
        <v>58.5</v>
      </c>
      <c r="O905" s="24" t="n">
        <f aca="false">AVERAGE(FilterPrice!AM$16:AM$27)</f>
        <v>50.9587500890096</v>
      </c>
      <c r="P905" s="62" t="n">
        <f aca="false">AVERAGE(FilterPrice!AM$28:AM$40)</f>
        <v>44.3020469714434</v>
      </c>
    </row>
    <row r="906" customFormat="false" ht="12.75" hidden="false" customHeight="false" outlineLevel="0" collapsed="false">
      <c r="C906" s="13" t="n">
        <f aca="false">C905+1</f>
        <v>905</v>
      </c>
      <c r="D906" s="109" t="s">
        <v>23798</v>
      </c>
      <c r="E906" s="111" t="str">
        <f aca="false">FilterPrice!AN$4</f>
        <v/>
      </c>
      <c r="F906" s="24" t="str">
        <f aca="false">FilterPrice!AN$5</f>
        <v/>
      </c>
      <c r="G906" s="24" t="n">
        <f aca="false">FilterPrice!AN$6</f>
        <v>28</v>
      </c>
      <c r="H906" s="24" t="n">
        <f aca="false">FilterPrice!AN$7</f>
        <v>28</v>
      </c>
      <c r="I906" s="24" t="n">
        <f aca="false">FilterPrice!AN$8</f>
        <v>46.75</v>
      </c>
      <c r="J906" s="24" t="n">
        <f aca="false">FilterPrice!AN$9</f>
        <v>73.9999923706055</v>
      </c>
      <c r="K906" s="24" t="n">
        <f aca="false">AVERAGE(FilterPrice!AN$10:AN$11)</f>
        <v>117.25</v>
      </c>
      <c r="L906" s="24" t="n">
        <f aca="false">FilterPrice!AN$12</f>
        <v>43.2500038146973</v>
      </c>
      <c r="M906" s="24" t="n">
        <f aca="false">AVERAGE(FilterPrice!AN$13:AN$15)</f>
        <v>41.5</v>
      </c>
      <c r="N906" s="24" t="n">
        <f aca="false">AVERAGE(FilterPrice!AN$4:AN$15)</f>
        <v>57.8999996185303</v>
      </c>
      <c r="O906" s="24" t="n">
        <f aca="false">AVERAGE(FilterPrice!AN$16:AN$27)</f>
        <v>48.5617799758911</v>
      </c>
      <c r="P906" s="62" t="n">
        <f aca="false">AVERAGE(FilterPrice!AN$28:AN$40)</f>
        <v>43.6687636986757</v>
      </c>
    </row>
    <row r="907" customFormat="false" ht="12.75" hidden="false" customHeight="false" outlineLevel="0" collapsed="false">
      <c r="C907" s="13" t="n">
        <f aca="false">C906+1</f>
        <v>906</v>
      </c>
      <c r="D907" s="109" t="s">
        <v>23799</v>
      </c>
      <c r="E907" s="111" t="str">
        <f aca="false">FilterPrice!AO$4</f>
        <v/>
      </c>
      <c r="F907" s="24" t="str">
        <f aca="false">FilterPrice!AO$5</f>
        <v/>
      </c>
      <c r="G907" s="24" t="n">
        <f aca="false">FilterPrice!AO$6</f>
        <v>37.9969177246094</v>
      </c>
      <c r="H907" s="24" t="n">
        <f aca="false">FilterPrice!AO$7</f>
        <v>37.9969177246094</v>
      </c>
      <c r="I907" s="24" t="n">
        <f aca="false">FilterPrice!AO$8</f>
        <v>43.75</v>
      </c>
      <c r="J907" s="24" t="n">
        <f aca="false">FilterPrice!AO$9</f>
        <v>65.9999923706055</v>
      </c>
      <c r="K907" s="24" t="n">
        <f aca="false">AVERAGE(FilterPrice!AO$10:AO$11)</f>
        <v>101.25</v>
      </c>
      <c r="L907" s="24" t="n">
        <f aca="false">FilterPrice!AO$12</f>
        <v>41.7499961853027</v>
      </c>
      <c r="M907" s="24" t="n">
        <f aca="false">AVERAGE(FilterPrice!AO$13:AO$15)</f>
        <v>39.2730712890625</v>
      </c>
      <c r="N907" s="24" t="n">
        <f aca="false">AVERAGE(FilterPrice!AO$4:AO$15)</f>
        <v>54.7813037872314</v>
      </c>
      <c r="O907" s="24" t="n">
        <f aca="false">AVERAGE(FilterPrice!AO$16:AO$27)</f>
        <v>47.6955715815226</v>
      </c>
      <c r="P907" s="62" t="n">
        <f aca="false">AVERAGE(FilterPrice!AO$28:AO$40)</f>
        <v>45.4661644666623</v>
      </c>
    </row>
    <row r="908" customFormat="false" ht="12.75" hidden="false" customHeight="false" outlineLevel="0" collapsed="false">
      <c r="C908" s="13" t="n">
        <f aca="false">C907+1</f>
        <v>907</v>
      </c>
      <c r="D908" s="109" t="s">
        <v>23800</v>
      </c>
      <c r="E908" s="111" t="str">
        <f aca="false">FilterPrice!AP$4</f>
        <v/>
      </c>
      <c r="F908" s="24" t="str">
        <f aca="false">FilterPrice!AP$5</f>
        <v/>
      </c>
      <c r="G908" s="24" t="n">
        <f aca="false">FilterPrice!AP$6</f>
        <v>38</v>
      </c>
      <c r="H908" s="24" t="n">
        <f aca="false">FilterPrice!AP$7</f>
        <v>38</v>
      </c>
      <c r="I908" s="24" t="n">
        <f aca="false">FilterPrice!AP$8</f>
        <v>49.25</v>
      </c>
      <c r="J908" s="24" t="n">
        <f aca="false">FilterPrice!AP$9</f>
        <v>75.2499923706055</v>
      </c>
      <c r="K908" s="24" t="n">
        <f aca="false">AVERAGE(FilterPrice!AP$10:AP$11)</f>
        <v>117.75</v>
      </c>
      <c r="L908" s="24" t="n">
        <f aca="false">FilterPrice!AP$12</f>
        <v>51.7500038146973</v>
      </c>
      <c r="M908" s="24" t="n">
        <f aca="false">AVERAGE(FilterPrice!AP$13:AP$15)</f>
        <v>44.5</v>
      </c>
      <c r="N908" s="24" t="n">
        <f aca="false">AVERAGE(FilterPrice!AP$4:AP$15)</f>
        <v>62.1249996185303</v>
      </c>
      <c r="O908" s="24" t="n">
        <f aca="false">AVERAGE(FilterPrice!AP$16:AP$27)</f>
        <v>49.6034466425578</v>
      </c>
      <c r="P908" s="62" t="n">
        <f aca="false">AVERAGE(FilterPrice!AP$28:AP$40)</f>
        <v>44.5997733580761</v>
      </c>
    </row>
    <row r="909" customFormat="false" ht="12.75" hidden="false" customHeight="false" outlineLevel="0" collapsed="false">
      <c r="C909" s="13" t="n">
        <f aca="false">C908+1</f>
        <v>908</v>
      </c>
      <c r="D909" s="112" t="s">
        <v>23801</v>
      </c>
      <c r="E909" s="111" t="str">
        <f aca="false">FilterPrice!AQ$4</f>
        <v/>
      </c>
      <c r="F909" s="24" t="str">
        <f aca="false">FilterPrice!AQ$5</f>
        <v/>
      </c>
      <c r="G909" s="24" t="n">
        <f aca="false">FilterPrice!AQ$6</f>
        <v>30</v>
      </c>
      <c r="H909" s="24" t="n">
        <f aca="false">FilterPrice!AQ$7</f>
        <v>30</v>
      </c>
      <c r="I909" s="24" t="n">
        <f aca="false">FilterPrice!AQ$8</f>
        <v>43.75</v>
      </c>
      <c r="J909" s="24" t="n">
        <f aca="false">FilterPrice!AQ$9</f>
        <v>70.4999923706055</v>
      </c>
      <c r="K909" s="24" t="n">
        <f aca="false">AVERAGE(FilterPrice!AQ$10:AQ$11)</f>
        <v>112.75</v>
      </c>
      <c r="L909" s="24" t="n">
        <f aca="false">FilterPrice!AQ$12</f>
        <v>40.9999961853027</v>
      </c>
      <c r="M909" s="24" t="n">
        <f aca="false">AVERAGE(FilterPrice!AQ$13:AQ$15)</f>
        <v>40.5233319600423</v>
      </c>
      <c r="N909" s="24" t="n">
        <f aca="false">AVERAGE(FilterPrice!AQ$4:AQ$15)</f>
        <v>56.2319984436035</v>
      </c>
      <c r="O909" s="24" t="n">
        <f aca="false">AVERAGE(FilterPrice!AQ$16:AQ$27)</f>
        <v>47.1391124725342</v>
      </c>
      <c r="P909" s="62" t="n">
        <f aca="false">AVERAGE(FilterPrice!AQ$28:AQ$40)</f>
        <v>41.8342377677331</v>
      </c>
    </row>
    <row r="910" customFormat="false" ht="12.75" hidden="false" customHeight="false" outlineLevel="0" collapsed="false">
      <c r="C910" s="13" t="n">
        <f aca="false">C909+1</f>
        <v>909</v>
      </c>
      <c r="D910" s="109" t="s">
        <v>23802</v>
      </c>
      <c r="E910" s="111" t="str">
        <f aca="false">FilterPrice!AR$4</f>
        <v/>
      </c>
      <c r="F910" s="24" t="str">
        <f aca="false">FilterPrice!AR$5</f>
        <v/>
      </c>
      <c r="G910" s="24" t="n">
        <f aca="false">FilterPrice!AR$6</f>
        <v>38.5</v>
      </c>
      <c r="H910" s="24" t="n">
        <f aca="false">FilterPrice!AR$7</f>
        <v>38.5</v>
      </c>
      <c r="I910" s="24" t="n">
        <f aca="false">FilterPrice!AR$8</f>
        <v>55.75</v>
      </c>
      <c r="J910" s="24" t="n">
        <f aca="false">FilterPrice!AR$9</f>
        <v>82.5</v>
      </c>
      <c r="K910" s="24" t="n">
        <f aca="false">AVERAGE(FilterPrice!AR$10:AR$11)</f>
        <v>122.75</v>
      </c>
      <c r="L910" s="24" t="n">
        <f aca="false">FilterPrice!AR$12</f>
        <v>49.75</v>
      </c>
      <c r="M910" s="24" t="n">
        <f aca="false">AVERAGE(FilterPrice!AR$13:AR$15)</f>
        <v>45.75</v>
      </c>
      <c r="N910" s="24" t="n">
        <f aca="false">AVERAGE(FilterPrice!AR$4:AR$15)</f>
        <v>64.775</v>
      </c>
      <c r="O910" s="24" t="n">
        <f aca="false">AVERAGE(FilterPrice!AR$16:AR$27)</f>
        <v>52.0200001398722</v>
      </c>
      <c r="P910" s="62" t="n">
        <f aca="false">AVERAGE(FilterPrice!AR$28:AR$40)</f>
        <v>45.361758525555</v>
      </c>
    </row>
    <row r="911" customFormat="false" ht="12.75" hidden="false" customHeight="false" outlineLevel="0" collapsed="false">
      <c r="C911" s="13" t="n">
        <f aca="false">C910+1</f>
        <v>910</v>
      </c>
      <c r="D911" s="104" t="s">
        <v>23803</v>
      </c>
      <c r="E911" s="113" t="str">
        <f aca="false">FilterPrice!AS$4</f>
        <v/>
      </c>
      <c r="F911" s="65" t="str">
        <f aca="false">FilterPrice!AS$5</f>
        <v/>
      </c>
      <c r="G911" s="65" t="n">
        <f aca="false">FilterPrice!AS$6</f>
        <v>43.9999885559082</v>
      </c>
      <c r="H911" s="65" t="n">
        <f aca="false">FilterPrice!AS$7</f>
        <v>43.9999885559082</v>
      </c>
      <c r="I911" s="65" t="n">
        <f aca="false">FilterPrice!AS$8</f>
        <v>58.75</v>
      </c>
      <c r="J911" s="65" t="n">
        <f aca="false">FilterPrice!AS$9</f>
        <v>69</v>
      </c>
      <c r="K911" s="65" t="n">
        <f aca="false">AVERAGE(FilterPrice!AS$10:AS$11)</f>
        <v>93</v>
      </c>
      <c r="L911" s="65" t="n">
        <f aca="false">FilterPrice!AS$12</f>
        <v>55.5000038146973</v>
      </c>
      <c r="M911" s="65" t="n">
        <f aca="false">AVERAGE(FilterPrice!AS$13:AS$15)</f>
        <v>46.4833234151204</v>
      </c>
      <c r="N911" s="65" t="n">
        <f aca="false">AVERAGE(FilterPrice!AS$4:AS$15)</f>
        <v>59.6699951171875</v>
      </c>
      <c r="O911" s="65" t="n">
        <f aca="false">AVERAGE(FilterPrice!AS$16:AS$27)</f>
        <v>47.0866638819377</v>
      </c>
      <c r="P911" s="66" t="n">
        <f aca="false">AVERAGE(FilterPrice!AS$28:AS$40)</f>
        <v>44.4235231106098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N140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:IV16384 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7"/>
    <col collapsed="false" customWidth="true" hidden="false" outlineLevel="0" max="2" min="2" style="0" width="19.99"/>
    <col collapsed="false" customWidth="true" hidden="false" outlineLevel="0" max="3" min="3" style="0" width="16.84"/>
    <col collapsed="false" customWidth="true" hidden="false" outlineLevel="0" max="5" min="4" style="0" width="12.56"/>
    <col collapsed="false" customWidth="true" hidden="false" outlineLevel="0" max="6" min="6" style="0" width="9.99"/>
    <col collapsed="false" customWidth="true" hidden="false" outlineLevel="0" max="7" min="7" style="0" width="9.56"/>
    <col collapsed="false" customWidth="true" hidden="false" outlineLevel="0" max="9" min="8" style="0" width="9.99"/>
    <col collapsed="false" customWidth="true" hidden="false" outlineLevel="0" max="10" min="10" style="0" width="15.85"/>
    <col collapsed="false" customWidth="true" hidden="false" outlineLevel="0" max="13" min="11" style="0" width="9.99"/>
    <col collapsed="false" customWidth="true" hidden="false" outlineLevel="0" max="15" min="14" style="0" width="10.99"/>
    <col collapsed="false" customWidth="true" hidden="false" outlineLevel="0" max="16" min="16" style="0" width="10.56"/>
    <col collapsed="false" customWidth="true" hidden="false" outlineLevel="0" max="18" min="17" style="0" width="11.56"/>
  </cols>
  <sheetData>
    <row r="1" customFormat="false" ht="12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</row>
    <row r="2" customFormat="false" ht="12.75" hidden="false" customHeight="false" outlineLevel="0" collapsed="false">
      <c r="A2" s="3" t="n">
        <v>36907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customFormat="false" ht="12.75" hidden="false" customHeight="false" outlineLevel="0" collapsed="false">
      <c r="A3" s="1" t="s">
        <v>0</v>
      </c>
      <c r="B3" s="1"/>
      <c r="C3" s="1" t="s">
        <v>1</v>
      </c>
      <c r="D3" s="1"/>
      <c r="E3" s="1" t="s">
        <v>2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customFormat="false" ht="12.75" hidden="false" customHeight="false" outlineLevel="0" collapsed="false">
      <c r="A4" s="1" t="s">
        <v>3</v>
      </c>
      <c r="B4" s="1"/>
      <c r="C4" s="1" t="s">
        <v>3</v>
      </c>
      <c r="D4" s="1" t="s">
        <v>4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  <c r="P4" s="1" t="n">
        <v>2002</v>
      </c>
      <c r="Q4" s="1" t="s">
        <v>15</v>
      </c>
      <c r="R4" s="1" t="s">
        <v>100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customFormat="false" ht="12.75" hidden="false" customHeight="fals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customFormat="false" ht="12.75" hidden="false" customHeight="false" outlineLevel="0" collapsed="false">
      <c r="A6" s="1"/>
      <c r="B6" s="1"/>
      <c r="C6" s="1" t="s">
        <v>17</v>
      </c>
      <c r="D6" s="1" t="n">
        <v>35000000</v>
      </c>
      <c r="E6" s="1"/>
      <c r="F6" s="1"/>
      <c r="G6" s="1"/>
      <c r="H6" s="1"/>
      <c r="I6" s="1"/>
      <c r="J6" s="1" t="s">
        <v>18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customFormat="false" ht="12.75" hidden="false" customHeight="false" outlineLevel="0" collapsed="false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customFormat="false" ht="12.75" hidden="false" customHeight="false" outlineLevel="0" collapsed="false">
      <c r="A8" s="1" t="s">
        <v>19</v>
      </c>
      <c r="B8" s="1"/>
      <c r="C8" s="1"/>
      <c r="D8" s="1" t="n">
        <v>34784396.7946123</v>
      </c>
      <c r="E8" s="1" t="n">
        <v>-1224458.4116743</v>
      </c>
      <c r="F8" s="1" t="n">
        <v>139428.68</v>
      </c>
      <c r="G8" s="1" t="n">
        <v>244540.42</v>
      </c>
      <c r="H8" s="1" t="n">
        <v>352018.99</v>
      </c>
      <c r="I8" s="1" t="n">
        <v>454047.41</v>
      </c>
      <c r="J8" s="1" t="n">
        <v>460700.87</v>
      </c>
      <c r="K8" s="1" t="n">
        <v>371715.26</v>
      </c>
      <c r="L8" s="1" t="n">
        <v>743238.67</v>
      </c>
      <c r="M8" s="1" t="n">
        <v>433572.73</v>
      </c>
      <c r="N8" s="1" t="n">
        <v>1264075.99</v>
      </c>
      <c r="O8" s="1" t="n">
        <v>4463339.02</v>
      </c>
      <c r="P8" s="1" t="n">
        <v>-232298.41</v>
      </c>
      <c r="Q8" s="1" t="n">
        <v>1174384.84</v>
      </c>
      <c r="R8" s="1" t="n">
        <v>5405425.45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customFormat="false" ht="12.75" hidden="false" customHeight="false" outlineLevel="0" collapsed="false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customFormat="false" ht="12.75" hidden="false" customHeight="false" outlineLevel="0" collapsed="false">
      <c r="A10" s="1" t="s">
        <v>20</v>
      </c>
      <c r="B10" s="1" t="s">
        <v>21</v>
      </c>
      <c r="C10" s="1" t="s">
        <v>22</v>
      </c>
      <c r="D10" s="1" t="n">
        <v>7547347.04451418</v>
      </c>
      <c r="E10" s="1" t="n">
        <v>-610741.947992005</v>
      </c>
      <c r="F10" s="1" t="n">
        <v>0</v>
      </c>
      <c r="G10" s="1" t="n">
        <v>0</v>
      </c>
      <c r="H10" s="1" t="n">
        <v>0</v>
      </c>
      <c r="I10" s="1" t="n">
        <v>0</v>
      </c>
      <c r="J10" s="1" t="n">
        <v>0</v>
      </c>
      <c r="K10" s="1" t="n">
        <v>0</v>
      </c>
      <c r="L10" s="1" t="n">
        <v>0</v>
      </c>
      <c r="M10" s="1" t="n">
        <v>0</v>
      </c>
      <c r="N10" s="1" t="n">
        <v>0</v>
      </c>
      <c r="O10" s="1" t="n">
        <v>0</v>
      </c>
      <c r="P10" s="1" t="n">
        <v>0</v>
      </c>
      <c r="Q10" s="1" t="n">
        <v>0</v>
      </c>
      <c r="R10" s="1" t="n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customFormat="false" ht="12.75" hidden="false" customHeight="false" outlineLevel="0" collapsed="false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customFormat="false" ht="12.75" hidden="false" customHeight="false" outlineLevel="0" collapsed="false">
      <c r="A12" s="1"/>
      <c r="B12" s="1"/>
      <c r="C12" s="1" t="s">
        <v>17</v>
      </c>
      <c r="D12" s="1" t="n">
        <v>12500000</v>
      </c>
      <c r="E12" s="1"/>
      <c r="F12" s="1"/>
      <c r="G12" s="1"/>
      <c r="H12" s="1"/>
      <c r="I12" s="1"/>
      <c r="J12" s="1" t="s">
        <v>23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customFormat="false" ht="12.75" hidden="false" customHeight="false" outlineLevel="0" collapsed="false">
      <c r="A13" s="1"/>
      <c r="B13" s="1" t="s">
        <v>24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customFormat="false" ht="12.75" hidden="false" customHeight="false" outlineLevel="0" collapsed="false">
      <c r="A14" s="1" t="s">
        <v>25</v>
      </c>
      <c r="B14" s="1" t="s">
        <v>26</v>
      </c>
      <c r="C14" s="1" t="s">
        <v>27</v>
      </c>
      <c r="D14" s="1" t="n">
        <v>7151089.47366245</v>
      </c>
      <c r="E14" s="1" t="n">
        <v>-106931.969831226</v>
      </c>
      <c r="F14" s="1" t="n">
        <v>36317.39</v>
      </c>
      <c r="G14" s="1" t="n">
        <v>95142.77</v>
      </c>
      <c r="H14" s="1" t="n">
        <v>106523.31</v>
      </c>
      <c r="I14" s="1" t="n">
        <v>103615.07</v>
      </c>
      <c r="J14" s="1" t="n">
        <v>106049.09</v>
      </c>
      <c r="K14" s="1" t="n">
        <v>78310</v>
      </c>
      <c r="L14" s="1" t="n">
        <v>160210.16</v>
      </c>
      <c r="M14" s="1" t="n">
        <v>108136.49</v>
      </c>
      <c r="N14" s="1" t="n">
        <v>312653.19</v>
      </c>
      <c r="O14" s="1" t="n">
        <v>1106957.47</v>
      </c>
      <c r="P14" s="1" t="n">
        <v>-124610.37</v>
      </c>
      <c r="Q14" s="1" t="n">
        <v>893459.31</v>
      </c>
      <c r="R14" s="1" t="n">
        <v>1875806.41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customFormat="false" ht="12.75" hidden="false" customHeight="false" outlineLevel="0" collapsed="false">
      <c r="A15" s="1"/>
      <c r="B15" s="1" t="s">
        <v>28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customFormat="false" ht="12.75" hidden="false" customHeight="false" outlineLevel="0" collapsed="false">
      <c r="A16" s="1" t="s">
        <v>29</v>
      </c>
      <c r="B16" s="1" t="s">
        <v>30</v>
      </c>
      <c r="C16" s="1" t="s">
        <v>31</v>
      </c>
      <c r="D16" s="1" t="n">
        <v>238101.441960815</v>
      </c>
      <c r="E16" s="1" t="n">
        <v>-315511.60048746</v>
      </c>
      <c r="F16" s="1" t="n">
        <v>0</v>
      </c>
      <c r="G16" s="1" t="n">
        <v>0</v>
      </c>
      <c r="H16" s="1" t="n">
        <v>0</v>
      </c>
      <c r="I16" s="1" t="n">
        <v>0</v>
      </c>
      <c r="J16" s="1" t="n">
        <v>0</v>
      </c>
      <c r="K16" s="1" t="n">
        <v>0</v>
      </c>
      <c r="L16" s="1" t="n">
        <v>0</v>
      </c>
      <c r="M16" s="1" t="n">
        <v>0</v>
      </c>
      <c r="N16" s="1" t="n">
        <v>0</v>
      </c>
      <c r="O16" s="1" t="n">
        <v>0</v>
      </c>
      <c r="P16" s="1"/>
      <c r="Q16" s="1"/>
      <c r="R16" s="1" t="n">
        <v>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customFormat="false" ht="12.75" hidden="false" customHeight="false" outlineLevel="0" collapsed="false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customFormat="false" ht="12.75" hidden="false" customHeight="false" outlineLevel="0" collapsed="false">
      <c r="A18" s="1" t="s">
        <v>32</v>
      </c>
      <c r="B18" s="1" t="s">
        <v>33</v>
      </c>
      <c r="C18" s="1" t="s">
        <v>34</v>
      </c>
      <c r="D18" s="1" t="n">
        <v>254636.614020626</v>
      </c>
      <c r="E18" s="1" t="n">
        <v>-27959.5902578415</v>
      </c>
      <c r="F18" s="1" t="n">
        <v>-1590.85</v>
      </c>
      <c r="G18" s="1" t="n">
        <v>-3167.72</v>
      </c>
      <c r="H18" s="1" t="n">
        <v>-3546.79</v>
      </c>
      <c r="I18" s="1" t="n">
        <v>-3530.89</v>
      </c>
      <c r="J18" s="1" t="n">
        <v>0</v>
      </c>
      <c r="K18" s="1" t="n">
        <v>0</v>
      </c>
      <c r="L18" s="1" t="n">
        <v>0</v>
      </c>
      <c r="M18" s="1" t="n">
        <v>0</v>
      </c>
      <c r="N18" s="1" t="n">
        <v>0</v>
      </c>
      <c r="O18" s="1" t="n">
        <v>-11836.25</v>
      </c>
      <c r="P18" s="1"/>
      <c r="Q18" s="1"/>
      <c r="R18" s="1" t="n">
        <v>-11836.25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customFormat="false" ht="12.75" hidden="false" customHeight="false" outlineLevel="0" collapsed="false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customFormat="false" ht="12.75" hidden="false" customHeight="false" outlineLevel="0" collapsed="false">
      <c r="A20" s="1" t="s">
        <v>35</v>
      </c>
      <c r="B20" s="1" t="s">
        <v>36</v>
      </c>
      <c r="C20" s="1" t="s">
        <v>37</v>
      </c>
      <c r="D20" s="1" t="n">
        <v>694293.253349893</v>
      </c>
      <c r="E20" s="1" t="n">
        <v>327014.766820607</v>
      </c>
      <c r="F20" s="1" t="n">
        <v>0</v>
      </c>
      <c r="G20" s="1" t="n">
        <v>0</v>
      </c>
      <c r="H20" s="1" t="n">
        <v>0</v>
      </c>
      <c r="I20" s="1" t="n">
        <v>0</v>
      </c>
      <c r="J20" s="1" t="n">
        <v>0</v>
      </c>
      <c r="K20" s="1" t="n">
        <v>0</v>
      </c>
      <c r="L20" s="1" t="n">
        <v>0</v>
      </c>
      <c r="M20" s="1" t="n">
        <v>0</v>
      </c>
      <c r="N20" s="1" t="n">
        <v>0</v>
      </c>
      <c r="O20" s="1" t="n">
        <v>0</v>
      </c>
      <c r="P20" s="1"/>
      <c r="Q20" s="1"/>
      <c r="R20" s="1" t="n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customFormat="false" ht="12.75" hidden="false" customHeight="false" outlineLevel="0" collapsed="false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customFormat="false" ht="12.75" hidden="false" customHeight="false" outlineLevel="0" collapsed="false">
      <c r="A22" s="1" t="s">
        <v>101</v>
      </c>
      <c r="B22" s="1" t="s">
        <v>39</v>
      </c>
      <c r="C22" s="1" t="s">
        <v>102</v>
      </c>
      <c r="D22" s="1"/>
      <c r="E22" s="1"/>
      <c r="F22" s="1" t="n">
        <v>0</v>
      </c>
      <c r="G22" s="1" t="n">
        <v>0</v>
      </c>
      <c r="H22" s="1" t="n">
        <v>0</v>
      </c>
      <c r="I22" s="1" t="n">
        <v>0</v>
      </c>
      <c r="J22" s="1" t="n">
        <v>0</v>
      </c>
      <c r="K22" s="1" t="n">
        <v>0</v>
      </c>
      <c r="L22" s="1" t="n">
        <v>0</v>
      </c>
      <c r="M22" s="1" t="n">
        <v>0</v>
      </c>
      <c r="N22" s="1" t="n">
        <v>0</v>
      </c>
      <c r="O22" s="1" t="n">
        <v>0</v>
      </c>
      <c r="P22" s="1"/>
      <c r="Q22" s="1"/>
      <c r="R22" s="1" t="n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customFormat="false" ht="12.75" hidden="false" customHeight="false" outlineLevel="0" collapsed="false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customFormat="false" ht="12.75" hidden="false" customHeight="false" outlineLevel="0" collapsed="false">
      <c r="A24" s="1" t="s">
        <v>41</v>
      </c>
      <c r="B24" s="1" t="s">
        <v>41</v>
      </c>
      <c r="C24" s="1"/>
      <c r="D24" s="1" t="n">
        <v>7749715.45968692</v>
      </c>
      <c r="E24" s="1" t="n">
        <v>-900071.538913248</v>
      </c>
      <c r="F24" s="1" t="n">
        <v>34726.54</v>
      </c>
      <c r="G24" s="1" t="n">
        <v>91975.05</v>
      </c>
      <c r="H24" s="1" t="n">
        <v>102976.52</v>
      </c>
      <c r="I24" s="1" t="n">
        <v>100084.18</v>
      </c>
      <c r="J24" s="1" t="n">
        <v>106049.09</v>
      </c>
      <c r="K24" s="1" t="n">
        <v>78310</v>
      </c>
      <c r="L24" s="1" t="n">
        <v>160210.16</v>
      </c>
      <c r="M24" s="1" t="n">
        <v>108136.49</v>
      </c>
      <c r="N24" s="1" t="n">
        <v>312653.19</v>
      </c>
      <c r="O24" s="1" t="n">
        <v>1095121.22</v>
      </c>
      <c r="P24" s="1" t="n">
        <v>-124610.37</v>
      </c>
      <c r="Q24" s="1" t="n">
        <v>893459.31</v>
      </c>
      <c r="R24" s="1" t="n">
        <v>1863970.16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customFormat="false" ht="12.75" hidden="false" customHeight="false" outlineLevel="0" collapsed="false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customFormat="false" ht="12.75" hidden="false" customHeight="false" outlineLevel="0" collapsed="false">
      <c r="A26" s="1"/>
      <c r="B26" s="1"/>
      <c r="C26" s="1" t="s">
        <v>17</v>
      </c>
      <c r="D26" s="1" t="n">
        <v>12500000</v>
      </c>
      <c r="E26" s="1"/>
      <c r="F26" s="1"/>
      <c r="G26" s="1"/>
      <c r="H26" s="1"/>
      <c r="I26" s="1"/>
      <c r="J26" s="1" t="s">
        <v>42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customFormat="false" ht="12.75" hidden="false" customHeight="false" outlineLevel="0" collapsed="false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customFormat="false" ht="12.75" hidden="false" customHeight="false" outlineLevel="0" collapsed="false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 t="n">
        <v>120401.97</v>
      </c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customFormat="false" ht="12.75" hidden="false" customHeight="false" outlineLevel="0" collapsed="false">
      <c r="A29" s="1" t="s">
        <v>43</v>
      </c>
      <c r="B29" s="1" t="s">
        <v>44</v>
      </c>
      <c r="C29" s="1" t="s">
        <v>45</v>
      </c>
      <c r="D29" s="1" t="n">
        <v>6187311.37539291</v>
      </c>
      <c r="E29" s="1" t="n">
        <v>-213025.148473036</v>
      </c>
      <c r="F29" s="1" t="n">
        <v>38662.79</v>
      </c>
      <c r="G29" s="1" t="n">
        <v>89522.8</v>
      </c>
      <c r="H29" s="1" t="n">
        <v>158536.19</v>
      </c>
      <c r="I29" s="1" t="n">
        <v>261849.24</v>
      </c>
      <c r="J29" s="1" t="n">
        <v>291708.83</v>
      </c>
      <c r="K29" s="1" t="n">
        <v>228360.42</v>
      </c>
      <c r="L29" s="1" t="n">
        <v>445432.42</v>
      </c>
      <c r="M29" s="1" t="n">
        <v>266345.8</v>
      </c>
      <c r="N29" s="1" t="n">
        <v>801315.09</v>
      </c>
      <c r="O29" s="1" t="n">
        <v>2581733.58</v>
      </c>
      <c r="P29" s="1" t="n">
        <v>-636932.37</v>
      </c>
      <c r="Q29" s="1" t="n">
        <v>-2303942.42</v>
      </c>
      <c r="R29" s="1" t="n">
        <v>-359141.210000001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customFormat="false" ht="12.75" hidden="false" customHeight="false" outlineLevel="0" collapsed="false">
      <c r="A30" s="1"/>
      <c r="B30" s="1" t="s">
        <v>46</v>
      </c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customFormat="false" ht="12.75" hidden="false" customHeight="false" outlineLevel="0" collapsed="false">
      <c r="A31" s="1"/>
      <c r="B31" s="1"/>
      <c r="C31" s="1"/>
      <c r="D31" s="1" t="n">
        <v>0</v>
      </c>
      <c r="E31" s="1" t="n">
        <v>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n">
        <v>-2424344.39</v>
      </c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customFormat="false" ht="12.75" hidden="false" customHeight="false" outlineLevel="0" collapsed="false">
      <c r="A32" s="1" t="s">
        <v>47</v>
      </c>
      <c r="B32" s="1" t="s">
        <v>48</v>
      </c>
      <c r="C32" s="1" t="s">
        <v>49</v>
      </c>
      <c r="D32" s="1" t="n">
        <v>1818236.42109565</v>
      </c>
      <c r="E32" s="1" t="n">
        <v>-57958.765705684</v>
      </c>
      <c r="F32" s="1" t="n">
        <v>0</v>
      </c>
      <c r="G32" s="1" t="n">
        <v>19402.28</v>
      </c>
      <c r="H32" s="1" t="n">
        <v>57930.92</v>
      </c>
      <c r="I32" s="1" t="n">
        <v>59436.7</v>
      </c>
      <c r="J32" s="1" t="n">
        <v>19136.52</v>
      </c>
      <c r="K32" s="1" t="n">
        <v>18664.41</v>
      </c>
      <c r="L32" s="1" t="n">
        <v>33608.82</v>
      </c>
      <c r="M32" s="1" t="n">
        <v>20867.53</v>
      </c>
      <c r="N32" s="1" t="n">
        <v>56340.86</v>
      </c>
      <c r="O32" s="1" t="n">
        <v>285388.04</v>
      </c>
      <c r="P32" s="1" t="n">
        <v>-1975.43</v>
      </c>
      <c r="Q32" s="1" t="n">
        <v>-179963.06</v>
      </c>
      <c r="R32" s="1" t="n">
        <v>103449.55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customFormat="false" ht="12.75" hidden="false" customHeight="false" outlineLevel="0" collapsed="false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customFormat="false" ht="12.75" hidden="false" customHeight="false" outlineLevel="0" collapsed="false">
      <c r="A34" s="1" t="s">
        <v>50</v>
      </c>
      <c r="B34" s="1" t="s">
        <v>51</v>
      </c>
      <c r="C34" s="1" t="s">
        <v>52</v>
      </c>
      <c r="D34" s="1" t="n">
        <v>0</v>
      </c>
      <c r="E34" s="1" t="n">
        <v>0</v>
      </c>
      <c r="F34" s="1" t="n">
        <v>-9128.22</v>
      </c>
      <c r="G34" s="1" t="n">
        <v>-69725.26</v>
      </c>
      <c r="H34" s="1" t="n">
        <v>0</v>
      </c>
      <c r="I34" s="1" t="n">
        <v>0</v>
      </c>
      <c r="J34" s="1" t="n">
        <v>0</v>
      </c>
      <c r="K34" s="1" t="n">
        <v>0</v>
      </c>
      <c r="L34" s="1" t="n">
        <v>0</v>
      </c>
      <c r="M34" s="1" t="n">
        <v>0</v>
      </c>
      <c r="N34" s="1" t="n">
        <v>0</v>
      </c>
      <c r="O34" s="1" t="n">
        <v>-78853.48</v>
      </c>
      <c r="P34" s="1" t="n">
        <v>0</v>
      </c>
      <c r="Q34" s="1" t="n">
        <v>12056.92</v>
      </c>
      <c r="R34" s="1" t="n">
        <v>-66796.56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customFormat="false" ht="12.75" hidden="false" customHeight="false" outlineLevel="0" collapsed="false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customFormat="false" ht="12.75" hidden="false" customHeight="false" outlineLevel="0" collapsed="false">
      <c r="A36" s="1" t="s">
        <v>53</v>
      </c>
      <c r="B36" s="1" t="s">
        <v>54</v>
      </c>
      <c r="C36" s="1" t="s">
        <v>55</v>
      </c>
      <c r="D36" s="1" t="n">
        <v>1243093.71447674</v>
      </c>
      <c r="E36" s="1" t="n">
        <v>617260.868928503</v>
      </c>
      <c r="F36" s="1" t="n">
        <v>13503.06</v>
      </c>
      <c r="G36" s="1" t="n">
        <v>0</v>
      </c>
      <c r="H36" s="1" t="n">
        <v>0</v>
      </c>
      <c r="I36" s="1" t="n">
        <v>0</v>
      </c>
      <c r="J36" s="1" t="n">
        <v>0</v>
      </c>
      <c r="K36" s="1" t="n">
        <v>0</v>
      </c>
      <c r="L36" s="1" t="n">
        <v>0</v>
      </c>
      <c r="M36" s="1" t="n">
        <v>0</v>
      </c>
      <c r="N36" s="1" t="n">
        <v>0</v>
      </c>
      <c r="O36" s="1" t="n">
        <v>13503.06</v>
      </c>
      <c r="P36" s="1"/>
      <c r="Q36" s="1"/>
      <c r="R36" s="1" t="n">
        <v>13503.06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</row>
    <row r="37" customFormat="false" ht="12.75" hidden="false" customHeight="false" outlineLevel="0" collapsed="false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</row>
    <row r="38" customFormat="false" ht="12.75" hidden="false" customHeight="false" outlineLevel="0" collapsed="false">
      <c r="A38" s="1" t="s">
        <v>56</v>
      </c>
      <c r="B38" s="1" t="s">
        <v>57</v>
      </c>
      <c r="C38" s="1" t="s">
        <v>58</v>
      </c>
      <c r="D38" s="1" t="n">
        <v>539719.375927685</v>
      </c>
      <c r="E38" s="1" t="n">
        <v>80626.3940808739</v>
      </c>
      <c r="F38" s="1" t="n">
        <v>17499.36</v>
      </c>
      <c r="G38" s="1" t="n">
        <v>34844.91</v>
      </c>
      <c r="H38" s="1" t="n">
        <v>0</v>
      </c>
      <c r="I38" s="1" t="n">
        <v>0</v>
      </c>
      <c r="J38" s="1" t="n">
        <v>0</v>
      </c>
      <c r="K38" s="1" t="n">
        <v>0</v>
      </c>
      <c r="L38" s="1" t="n">
        <v>0</v>
      </c>
      <c r="M38" s="1" t="n">
        <v>0</v>
      </c>
      <c r="N38" s="1" t="n">
        <v>0</v>
      </c>
      <c r="O38" s="1" t="n">
        <v>52344.27</v>
      </c>
      <c r="P38" s="1"/>
      <c r="Q38" s="1"/>
      <c r="R38" s="1" t="n">
        <v>52344.27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</row>
    <row r="39" customFormat="false" ht="12.75" hidden="false" customHeight="false" outlineLevel="0" collapsed="false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</row>
    <row r="40" customFormat="false" ht="12.75" hidden="false" customHeight="false" outlineLevel="0" collapsed="false">
      <c r="A40" s="1" t="s">
        <v>59</v>
      </c>
      <c r="B40" s="1" t="s">
        <v>60</v>
      </c>
      <c r="C40" s="1" t="s">
        <v>61</v>
      </c>
      <c r="D40" s="1" t="n">
        <v>251437.188425373</v>
      </c>
      <c r="E40" s="1" t="n">
        <v>-40782.3554677832</v>
      </c>
      <c r="F40" s="1" t="n">
        <v>22663</v>
      </c>
      <c r="G40" s="1" t="n">
        <v>52267.36</v>
      </c>
      <c r="H40" s="1" t="n">
        <v>0</v>
      </c>
      <c r="I40" s="1" t="n">
        <v>0</v>
      </c>
      <c r="J40" s="1" t="n">
        <v>0</v>
      </c>
      <c r="K40" s="1" t="n">
        <v>0</v>
      </c>
      <c r="L40" s="1" t="n">
        <v>0</v>
      </c>
      <c r="M40" s="1" t="n">
        <v>0</v>
      </c>
      <c r="N40" s="1" t="n">
        <v>0</v>
      </c>
      <c r="O40" s="1" t="n">
        <v>74930.36</v>
      </c>
      <c r="P40" s="1"/>
      <c r="Q40" s="1"/>
      <c r="R40" s="1" t="n">
        <v>74930.36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</row>
    <row r="41" customFormat="false" ht="12.75" hidden="false" customHeight="false" outlineLevel="0" collapsed="false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</row>
    <row r="42" customFormat="false" ht="12.75" hidden="false" customHeight="false" outlineLevel="0" collapsed="false">
      <c r="A42" s="1" t="s">
        <v>62</v>
      </c>
      <c r="B42" s="1" t="s">
        <v>62</v>
      </c>
      <c r="C42" s="1"/>
      <c r="D42" s="1" t="n">
        <v>6987002.19818425</v>
      </c>
      <c r="E42" s="1" t="n">
        <v>-649071.807597496</v>
      </c>
      <c r="F42" s="1" t="n">
        <v>83199.99</v>
      </c>
      <c r="G42" s="1" t="n">
        <v>126312.09</v>
      </c>
      <c r="H42" s="1" t="n">
        <v>216467.11</v>
      </c>
      <c r="I42" s="1" t="n">
        <v>321285.94</v>
      </c>
      <c r="J42" s="1" t="n">
        <v>310845.35</v>
      </c>
      <c r="K42" s="1" t="n">
        <v>247024.83</v>
      </c>
      <c r="L42" s="1" t="n">
        <v>479041.24</v>
      </c>
      <c r="M42" s="1" t="n">
        <v>287213.33</v>
      </c>
      <c r="N42" s="1" t="n">
        <v>857655.95</v>
      </c>
      <c r="O42" s="1" t="n">
        <v>2929045.83</v>
      </c>
      <c r="P42" s="1" t="n">
        <v>-638907.8</v>
      </c>
      <c r="Q42" s="1" t="n">
        <v>-2471848.56</v>
      </c>
      <c r="R42" s="1" t="n">
        <v>-181710.530000001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</row>
    <row r="43" customFormat="false" ht="12.75" hidden="false" customHeight="false" outlineLevel="0" collapsed="false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</row>
    <row r="44" customFormat="false" ht="12.75" hidden="false" customHeight="false" outlineLevel="0" collapsed="false">
      <c r="A44" s="1"/>
      <c r="B44" s="1"/>
      <c r="C44" s="1" t="s">
        <v>17</v>
      </c>
      <c r="D44" s="1" t="n">
        <v>12500000</v>
      </c>
      <c r="E44" s="1"/>
      <c r="F44" s="1"/>
      <c r="G44" s="1"/>
      <c r="H44" s="1"/>
      <c r="I44" s="1"/>
      <c r="J44" s="1" t="s">
        <v>63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</row>
    <row r="45" customFormat="false" ht="12.75" hidden="false" customHeight="false" outlineLevel="0" collapsed="false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</row>
    <row r="46" customFormat="false" ht="12.75" hidden="false" customHeight="false" outlineLevel="0" collapsed="false">
      <c r="A46" s="1" t="s">
        <v>64</v>
      </c>
      <c r="B46" s="1" t="s">
        <v>65</v>
      </c>
      <c r="C46" s="1" t="s">
        <v>66</v>
      </c>
      <c r="D46" s="1" t="n">
        <v>11411200.8859117</v>
      </c>
      <c r="E46" s="1" t="n">
        <v>1.4232818621806E-005</v>
      </c>
      <c r="F46" s="1" t="n">
        <v>15825.82</v>
      </c>
      <c r="G46" s="1" t="n">
        <v>13250</v>
      </c>
      <c r="H46" s="1" t="n">
        <v>24924.1</v>
      </c>
      <c r="I46" s="1" t="n">
        <v>24690.47</v>
      </c>
      <c r="J46" s="1" t="n">
        <v>26774</v>
      </c>
      <c r="K46" s="1" t="n">
        <v>26715</v>
      </c>
      <c r="L46" s="1" t="n">
        <v>57358.83</v>
      </c>
      <c r="M46" s="1" t="n">
        <v>26146</v>
      </c>
      <c r="N46" s="1" t="n">
        <v>75355.31</v>
      </c>
      <c r="O46" s="1" t="n">
        <v>291039.53</v>
      </c>
      <c r="P46" s="1" t="n">
        <v>-122359</v>
      </c>
      <c r="Q46" s="1" t="n">
        <v>514428.17</v>
      </c>
      <c r="R46" s="1" t="n">
        <v>683108.7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</row>
    <row r="47" customFormat="false" ht="12.75" hidden="false" customHeight="false" outlineLevel="0" collapsed="false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</row>
    <row r="48" customFormat="false" ht="12.75" hidden="false" customHeight="false" outlineLevel="0" collapsed="false">
      <c r="A48" s="1" t="s">
        <v>67</v>
      </c>
      <c r="B48" s="1" t="s">
        <v>68</v>
      </c>
      <c r="C48" s="1" t="s">
        <v>69</v>
      </c>
      <c r="D48" s="1" t="n">
        <v>52202.8773549933</v>
      </c>
      <c r="E48" s="1" t="n">
        <v>52202.8773549933</v>
      </c>
      <c r="F48" s="1" t="n">
        <v>0</v>
      </c>
      <c r="G48" s="1" t="n">
        <v>0</v>
      </c>
      <c r="H48" s="1" t="n">
        <v>0</v>
      </c>
      <c r="I48" s="1" t="n">
        <v>0</v>
      </c>
      <c r="J48" s="1" t="n">
        <v>0</v>
      </c>
      <c r="K48" s="1" t="n">
        <v>0</v>
      </c>
      <c r="L48" s="1" t="n">
        <v>0</v>
      </c>
      <c r="M48" s="1" t="n">
        <v>0</v>
      </c>
      <c r="N48" s="1" t="n">
        <v>0</v>
      </c>
      <c r="O48" s="1" t="n">
        <v>0</v>
      </c>
      <c r="P48" s="1"/>
      <c r="Q48" s="1"/>
      <c r="R48" s="1" t="n">
        <v>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</row>
    <row r="49" customFormat="false" ht="12.75" hidden="false" customHeight="false" outlineLevel="0" collapsed="false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</row>
    <row r="50" customFormat="false" ht="12.75" hidden="false" customHeight="false" outlineLevel="0" collapsed="false">
      <c r="A50" s="1" t="s">
        <v>70</v>
      </c>
      <c r="B50" s="1" t="s">
        <v>71</v>
      </c>
      <c r="C50" s="1" t="s">
        <v>72</v>
      </c>
      <c r="D50" s="1" t="n">
        <v>686881.973218232</v>
      </c>
      <c r="E50" s="1" t="n">
        <v>-137195.356635782</v>
      </c>
      <c r="F50" s="1" t="n">
        <v>0</v>
      </c>
      <c r="G50" s="1" t="n">
        <v>0</v>
      </c>
      <c r="H50" s="1" t="n">
        <v>0</v>
      </c>
      <c r="I50" s="1" t="n">
        <v>0</v>
      </c>
      <c r="J50" s="1" t="n">
        <v>0</v>
      </c>
      <c r="K50" s="1" t="n">
        <v>0</v>
      </c>
      <c r="L50" s="1" t="n">
        <v>0</v>
      </c>
      <c r="M50" s="1" t="n">
        <v>0</v>
      </c>
      <c r="N50" s="1" t="n">
        <v>0</v>
      </c>
      <c r="O50" s="1" t="n">
        <v>0</v>
      </c>
      <c r="P50" s="1"/>
      <c r="Q50" s="1"/>
      <c r="R50" s="1" t="n">
        <v>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</row>
    <row r="51" customFormat="false" ht="12.75" hidden="false" customHeight="false" outlineLevel="0" collapsed="false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</row>
    <row r="52" customFormat="false" ht="12.75" hidden="false" customHeight="false" outlineLevel="0" collapsed="false">
      <c r="A52" s="1" t="s">
        <v>73</v>
      </c>
      <c r="B52" s="1" t="s">
        <v>73</v>
      </c>
      <c r="C52" s="1"/>
      <c r="D52" s="1" t="n">
        <v>11854656.4364238</v>
      </c>
      <c r="E52" s="1" t="n">
        <v>1055534.74556437</v>
      </c>
      <c r="F52" s="1" t="n">
        <v>15825.82</v>
      </c>
      <c r="G52" s="1" t="n">
        <v>13250</v>
      </c>
      <c r="H52" s="1" t="n">
        <v>24924.1</v>
      </c>
      <c r="I52" s="1" t="n">
        <v>24690.47</v>
      </c>
      <c r="J52" s="1" t="n">
        <v>26774</v>
      </c>
      <c r="K52" s="1" t="n">
        <v>26715</v>
      </c>
      <c r="L52" s="1" t="n">
        <v>57358.83</v>
      </c>
      <c r="M52" s="1" t="n">
        <v>26146</v>
      </c>
      <c r="N52" s="1" t="n">
        <v>75355.31</v>
      </c>
      <c r="O52" s="1" t="n">
        <v>291039.53</v>
      </c>
      <c r="P52" s="1" t="n">
        <v>-122359</v>
      </c>
      <c r="Q52" s="1" t="n">
        <v>514428.17</v>
      </c>
      <c r="R52" s="1" t="n">
        <v>683108.7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</row>
    <row r="53" customFormat="false" ht="12.75" hidden="false" customHeight="false" outlineLevel="0" collapsed="false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</row>
    <row r="54" customFormat="false" ht="12.75" hidden="false" customHeight="false" outlineLevel="0" collapsed="false">
      <c r="A54" s="1"/>
      <c r="B54" s="1"/>
      <c r="C54" s="1" t="s">
        <v>17</v>
      </c>
      <c r="D54" s="1" t="n">
        <v>5000000</v>
      </c>
      <c r="E54" s="1"/>
      <c r="F54" s="1"/>
      <c r="G54" s="1"/>
      <c r="H54" s="1"/>
      <c r="I54" s="1"/>
      <c r="J54" s="1" t="s">
        <v>74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</row>
    <row r="55" customFormat="false" ht="12.75" hidden="false" customHeight="false" outlineLevel="0" collapsed="false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</row>
    <row r="56" customFormat="false" ht="12.75" hidden="false" customHeight="false" outlineLevel="0" collapsed="false">
      <c r="A56" s="1" t="s">
        <v>75</v>
      </c>
      <c r="B56" s="1" t="s">
        <v>76</v>
      </c>
      <c r="C56" s="1" t="s">
        <v>77</v>
      </c>
      <c r="D56" s="1" t="n">
        <v>3826684.70313045</v>
      </c>
      <c r="E56" s="1" t="n">
        <v>453899.981769965</v>
      </c>
      <c r="F56" s="1" t="n">
        <v>0</v>
      </c>
      <c r="G56" s="1" t="n">
        <v>13003.28</v>
      </c>
      <c r="H56" s="1" t="n">
        <v>7651.26</v>
      </c>
      <c r="I56" s="1" t="n">
        <v>7986.82</v>
      </c>
      <c r="J56" s="1" t="n">
        <v>17032.43</v>
      </c>
      <c r="K56" s="1" t="n">
        <v>19665.43</v>
      </c>
      <c r="L56" s="1" t="n">
        <v>46628.44</v>
      </c>
      <c r="M56" s="1" t="n">
        <v>12076.91</v>
      </c>
      <c r="N56" s="1" t="n">
        <v>18411.54</v>
      </c>
      <c r="O56" s="1" t="n">
        <v>142456.11</v>
      </c>
      <c r="P56" s="1" t="n">
        <v>653578.76</v>
      </c>
      <c r="Q56" s="1" t="n">
        <v>2238345.92</v>
      </c>
      <c r="R56" s="1" t="n">
        <v>3034380.79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</row>
    <row r="57" customFormat="false" ht="12.75" hidden="false" customHeight="false" outlineLevel="0" collapsed="false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</row>
    <row r="58" customFormat="false" ht="12.75" hidden="false" customHeight="false" outlineLevel="0" collapsed="false">
      <c r="A58" s="1" t="s">
        <v>78</v>
      </c>
      <c r="B58" s="1" t="s">
        <v>79</v>
      </c>
      <c r="C58" s="1" t="s">
        <v>80</v>
      </c>
      <c r="D58" s="1" t="n">
        <v>445563.239343252</v>
      </c>
      <c r="E58" s="1" t="n">
        <v>-190248.523621688</v>
      </c>
      <c r="F58" s="1" t="n">
        <v>5676.33</v>
      </c>
      <c r="G58" s="1" t="n">
        <v>0</v>
      </c>
      <c r="H58" s="1" t="n">
        <v>0</v>
      </c>
      <c r="I58" s="1" t="n">
        <v>0</v>
      </c>
      <c r="J58" s="1" t="n">
        <v>0</v>
      </c>
      <c r="K58" s="1" t="n">
        <v>0</v>
      </c>
      <c r="L58" s="1" t="n">
        <v>0</v>
      </c>
      <c r="M58" s="1" t="n">
        <v>0</v>
      </c>
      <c r="N58" s="1" t="n">
        <v>0</v>
      </c>
      <c r="O58" s="1" t="n">
        <v>5676.33</v>
      </c>
      <c r="P58" s="1"/>
      <c r="Q58" s="1"/>
      <c r="R58" s="1" t="n">
        <v>5676.33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</row>
    <row r="59" customFormat="false" ht="12.75" hidden="false" customHeight="false" outlineLevel="0" collapsed="false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</row>
    <row r="60" customFormat="false" ht="12.75" hidden="false" customHeight="false" outlineLevel="0" collapsed="false">
      <c r="A60" s="1" t="s">
        <v>81</v>
      </c>
      <c r="B60" s="1" t="s">
        <v>81</v>
      </c>
      <c r="C60" s="1"/>
      <c r="D60" s="1" t="n">
        <v>3925266.40502793</v>
      </c>
      <c r="E60" s="1" t="n">
        <v>156243.07180172</v>
      </c>
      <c r="F60" s="1" t="n">
        <v>5676.33</v>
      </c>
      <c r="G60" s="1" t="n">
        <v>13003.28</v>
      </c>
      <c r="H60" s="1" t="n">
        <v>7651.26</v>
      </c>
      <c r="I60" s="1" t="n">
        <v>7986.82</v>
      </c>
      <c r="J60" s="1" t="n">
        <v>17032.43</v>
      </c>
      <c r="K60" s="1" t="n">
        <v>19665.43</v>
      </c>
      <c r="L60" s="1" t="n">
        <v>46628.44</v>
      </c>
      <c r="M60" s="1" t="n">
        <v>12076.91</v>
      </c>
      <c r="N60" s="1" t="n">
        <v>18411.54</v>
      </c>
      <c r="O60" s="1" t="n">
        <v>148132.44</v>
      </c>
      <c r="P60" s="1" t="n">
        <v>653578.76</v>
      </c>
      <c r="Q60" s="1" t="n">
        <v>2238345.92</v>
      </c>
      <c r="R60" s="1" t="n">
        <v>3040057.12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</row>
    <row r="61" customFormat="false" ht="12.75" hidden="false" customHeight="false" outlineLevel="0" collapsed="false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</row>
    <row r="62" customFormat="false" ht="12.75" hidden="false" customHeight="false" outlineLevel="0" collapsed="false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</row>
    <row r="63" customFormat="false" ht="12.75" hidden="false" customHeight="false" outlineLevel="0" collapsed="false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</row>
    <row r="64" customFormat="false" ht="12.75" hidden="false" customHeight="false" outlineLevel="0" collapsed="false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</row>
    <row r="65" customFormat="false" ht="12.75" hidden="false" customHeight="false" outlineLevel="0" collapsed="false">
      <c r="A65" s="1" t="s">
        <v>0</v>
      </c>
      <c r="B65" s="1"/>
      <c r="C65" s="1" t="s">
        <v>1</v>
      </c>
      <c r="D65" s="1"/>
      <c r="E65" s="1" t="s">
        <v>2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</row>
    <row r="66" customFormat="false" ht="12.75" hidden="false" customHeight="false" outlineLevel="0" collapsed="false">
      <c r="A66" s="1" t="s">
        <v>3</v>
      </c>
      <c r="B66" s="1"/>
      <c r="C66" s="1" t="s">
        <v>3</v>
      </c>
      <c r="D66" s="1" t="s">
        <v>4</v>
      </c>
      <c r="E66" s="1" t="s">
        <v>4</v>
      </c>
      <c r="F66" s="1" t="s">
        <v>5</v>
      </c>
      <c r="G66" s="1" t="s">
        <v>6</v>
      </c>
      <c r="H66" s="1" t="s">
        <v>7</v>
      </c>
      <c r="I66" s="1" t="s">
        <v>8</v>
      </c>
      <c r="J66" s="1" t="s">
        <v>9</v>
      </c>
      <c r="K66" s="1" t="s">
        <v>10</v>
      </c>
      <c r="L66" s="1" t="s">
        <v>11</v>
      </c>
      <c r="M66" s="1" t="s">
        <v>12</v>
      </c>
      <c r="N66" s="1" t="s">
        <v>13</v>
      </c>
      <c r="O66" s="1" t="s">
        <v>14</v>
      </c>
      <c r="P66" s="1" t="n">
        <v>2002</v>
      </c>
      <c r="Q66" s="1" t="s">
        <v>15</v>
      </c>
      <c r="R66" s="1" t="s">
        <v>100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</row>
    <row r="67" customFormat="false" ht="12.75" hidden="false" customHeight="false" outlineLevel="0" collapsed="false">
      <c r="A67" s="1" t="s">
        <v>82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</row>
    <row r="68" customFormat="false" ht="12.75" hidden="false" customHeight="false" outlineLevel="0" collapsed="false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</row>
    <row r="69" customFormat="false" ht="12.75" hidden="false" customHeight="false" outlineLevel="0" collapsed="false">
      <c r="A69" s="1"/>
      <c r="B69" s="1"/>
      <c r="C69" s="1"/>
      <c r="D69" s="1"/>
      <c r="E69" s="1"/>
      <c r="F69" s="1"/>
      <c r="G69" s="1"/>
      <c r="H69" s="1"/>
      <c r="I69" s="1"/>
      <c r="J69" s="1" t="s">
        <v>83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</row>
    <row r="70" customFormat="false" ht="12.75" hidden="false" customHeight="false" outlineLevel="0" collapsed="false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</row>
    <row r="71" customFormat="false" ht="12.75" hidden="false" customHeight="false" outlineLevel="0" collapsed="false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 t="n">
        <v>0</v>
      </c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</row>
    <row r="72" customFormat="false" ht="12.75" hidden="false" customHeight="false" outlineLevel="0" collapsed="false">
      <c r="A72" s="1" t="s">
        <v>84</v>
      </c>
      <c r="B72" s="1" t="s">
        <v>85</v>
      </c>
      <c r="C72" s="1" t="s">
        <v>22</v>
      </c>
      <c r="D72" s="1"/>
      <c r="E72" s="1"/>
      <c r="F72" s="1" t="n">
        <v>0</v>
      </c>
      <c r="G72" s="1" t="n">
        <v>0</v>
      </c>
      <c r="H72" s="1" t="n">
        <v>0</v>
      </c>
      <c r="I72" s="1" t="n">
        <v>0</v>
      </c>
      <c r="J72" s="1" t="n">
        <v>0</v>
      </c>
      <c r="K72" s="1" t="n">
        <v>0</v>
      </c>
      <c r="L72" s="1" t="n">
        <v>0</v>
      </c>
      <c r="M72" s="1" t="n">
        <v>0</v>
      </c>
      <c r="N72" s="1" t="n">
        <v>0</v>
      </c>
      <c r="O72" s="1" t="n">
        <v>0</v>
      </c>
      <c r="P72" s="1" t="n">
        <v>0</v>
      </c>
      <c r="Q72" s="1" t="n">
        <v>0</v>
      </c>
      <c r="R72" s="1" t="n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</row>
    <row r="73" customFormat="false" ht="12.75" hidden="false" customHeight="false" outlineLevel="0" collapsed="false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</row>
    <row r="74" customFormat="false" ht="12.75" hidden="false" customHeight="false" outlineLevel="0" collapsed="false">
      <c r="A74" s="1" t="s">
        <v>86</v>
      </c>
      <c r="B74" s="1" t="s">
        <v>87</v>
      </c>
      <c r="C74" s="1" t="s">
        <v>27</v>
      </c>
      <c r="D74" s="1"/>
      <c r="E74" s="1"/>
      <c r="F74" s="1" t="n">
        <v>0</v>
      </c>
      <c r="G74" s="1" t="n">
        <v>0</v>
      </c>
      <c r="H74" s="1" t="n">
        <v>0</v>
      </c>
      <c r="I74" s="1" t="n">
        <v>0</v>
      </c>
      <c r="J74" s="1" t="n">
        <v>0</v>
      </c>
      <c r="K74" s="1" t="n">
        <v>0</v>
      </c>
      <c r="L74" s="1" t="n">
        <v>0</v>
      </c>
      <c r="M74" s="1" t="n">
        <v>0</v>
      </c>
      <c r="N74" s="1" t="n">
        <v>0</v>
      </c>
      <c r="O74" s="1" t="n">
        <v>0</v>
      </c>
      <c r="P74" s="1" t="n">
        <v>0</v>
      </c>
      <c r="Q74" s="1" t="n">
        <v>0</v>
      </c>
      <c r="R74" s="1" t="n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</row>
    <row r="75" customFormat="false" ht="12.75" hidden="false" customHeight="false" outlineLevel="0" collapsed="false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</row>
    <row r="76" customFormat="false" ht="12.75" hidden="false" customHeight="false" outlineLevel="0" collapsed="false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 t="n">
        <v>0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</row>
    <row r="77" customFormat="false" ht="12.75" hidden="false" customHeight="false" outlineLevel="0" collapsed="false">
      <c r="A77" s="1" t="s">
        <v>88</v>
      </c>
      <c r="B77" s="1" t="s">
        <v>89</v>
      </c>
      <c r="C77" s="1" t="s">
        <v>77</v>
      </c>
      <c r="D77" s="1"/>
      <c r="E77" s="1"/>
      <c r="F77" s="1" t="n">
        <v>0</v>
      </c>
      <c r="G77" s="1" t="n">
        <v>0</v>
      </c>
      <c r="H77" s="1" t="n">
        <v>0</v>
      </c>
      <c r="I77" s="1" t="n">
        <v>0</v>
      </c>
      <c r="J77" s="1" t="n">
        <v>0</v>
      </c>
      <c r="K77" s="1" t="n">
        <v>0</v>
      </c>
      <c r="L77" s="1" t="n">
        <v>0</v>
      </c>
      <c r="M77" s="1" t="n">
        <v>0</v>
      </c>
      <c r="N77" s="1" t="n">
        <v>0</v>
      </c>
      <c r="O77" s="1" t="n">
        <v>0</v>
      </c>
      <c r="P77" s="1" t="n">
        <v>0</v>
      </c>
      <c r="Q77" s="1" t="n">
        <v>0</v>
      </c>
      <c r="R77" s="1" t="n"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</row>
    <row r="78" customFormat="false" ht="12.75" hidden="false" customHeight="false" outlineLevel="0" collapsed="false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</row>
    <row r="79" customFormat="false" ht="12.75" hidden="false" customHeight="false" outlineLevel="0" collapsed="false">
      <c r="A79" s="1" t="s">
        <v>90</v>
      </c>
      <c r="B79" s="1" t="s">
        <v>91</v>
      </c>
      <c r="C79" s="1" t="s">
        <v>66</v>
      </c>
      <c r="D79" s="1"/>
      <c r="E79" s="1"/>
      <c r="F79" s="1" t="n">
        <v>0</v>
      </c>
      <c r="G79" s="1" t="n">
        <v>0</v>
      </c>
      <c r="H79" s="1" t="n">
        <v>0</v>
      </c>
      <c r="I79" s="1" t="n">
        <v>0</v>
      </c>
      <c r="J79" s="1" t="n">
        <v>0</v>
      </c>
      <c r="K79" s="1" t="n">
        <v>0</v>
      </c>
      <c r="L79" s="1" t="n">
        <v>0</v>
      </c>
      <c r="M79" s="1" t="n">
        <v>0</v>
      </c>
      <c r="N79" s="1" t="n">
        <v>0</v>
      </c>
      <c r="O79" s="1" t="n">
        <v>0</v>
      </c>
      <c r="P79" s="1" t="n">
        <v>0</v>
      </c>
      <c r="Q79" s="1" t="n">
        <v>0</v>
      </c>
      <c r="R79" s="1" t="n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</row>
    <row r="80" customFormat="false" ht="12.75" hidden="false" customHeight="false" outlineLevel="0" collapsed="false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</row>
    <row r="81" customFormat="false" ht="12.75" hidden="false" customHeight="false" outlineLevel="0" collapsed="false">
      <c r="A81" s="1" t="s">
        <v>92</v>
      </c>
      <c r="B81" s="1" t="s">
        <v>93</v>
      </c>
      <c r="C81" s="1" t="s">
        <v>45</v>
      </c>
      <c r="D81" s="1"/>
      <c r="E81" s="1"/>
      <c r="F81" s="1" t="n">
        <v>0</v>
      </c>
      <c r="G81" s="1" t="n">
        <v>0</v>
      </c>
      <c r="H81" s="1" t="n">
        <v>0</v>
      </c>
      <c r="I81" s="1" t="n">
        <v>0</v>
      </c>
      <c r="J81" s="1" t="n">
        <v>0</v>
      </c>
      <c r="K81" s="1" t="n">
        <v>0</v>
      </c>
      <c r="L81" s="1" t="n">
        <v>0</v>
      </c>
      <c r="M81" s="1" t="n">
        <v>0</v>
      </c>
      <c r="N81" s="1" t="n">
        <v>0</v>
      </c>
      <c r="O81" s="1" t="n">
        <v>0</v>
      </c>
      <c r="P81" s="1" t="n">
        <v>0</v>
      </c>
      <c r="Q81" s="1" t="n">
        <v>0</v>
      </c>
      <c r="R81" s="1" t="n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</row>
    <row r="82" customFormat="false" ht="12.75" hidden="false" customHeight="false" outlineLevel="0" collapsed="false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</row>
    <row r="83" customFormat="false" ht="12.75" hidden="false" customHeight="false" outlineLevel="0" collapsed="false">
      <c r="A83" s="1" t="s">
        <v>94</v>
      </c>
      <c r="B83" s="1" t="s">
        <v>95</v>
      </c>
      <c r="C83" s="1" t="s">
        <v>80</v>
      </c>
      <c r="D83" s="1"/>
      <c r="E83" s="1"/>
      <c r="F83" s="1" t="n">
        <v>0</v>
      </c>
      <c r="G83" s="1" t="n">
        <v>0</v>
      </c>
      <c r="H83" s="1" t="n">
        <v>0</v>
      </c>
      <c r="I83" s="1" t="n">
        <v>0</v>
      </c>
      <c r="J83" s="1" t="n">
        <v>0</v>
      </c>
      <c r="K83" s="1" t="n">
        <v>0</v>
      </c>
      <c r="L83" s="1" t="n">
        <v>0</v>
      </c>
      <c r="M83" s="1" t="n">
        <v>0</v>
      </c>
      <c r="N83" s="1" t="n">
        <v>0</v>
      </c>
      <c r="O83" s="1" t="n">
        <v>0</v>
      </c>
      <c r="P83" s="1"/>
      <c r="Q83" s="1"/>
      <c r="R83" s="1" t="n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customFormat="false" ht="12.75" hidden="false" customHeight="false" outlineLevel="0" collapsed="false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</row>
    <row r="85" customFormat="false" ht="12.75" hidden="false" customHeight="false" outlineLevel="0" collapsed="false">
      <c r="A85" s="1" t="s">
        <v>96</v>
      </c>
      <c r="B85" s="1" t="s">
        <v>97</v>
      </c>
      <c r="C85" s="1" t="s">
        <v>49</v>
      </c>
      <c r="D85" s="1"/>
      <c r="E85" s="1"/>
      <c r="F85" s="1" t="n">
        <v>0</v>
      </c>
      <c r="G85" s="1" t="n">
        <v>0</v>
      </c>
      <c r="H85" s="1" t="n">
        <v>0</v>
      </c>
      <c r="I85" s="1" t="n">
        <v>0</v>
      </c>
      <c r="J85" s="1" t="n">
        <v>0</v>
      </c>
      <c r="K85" s="1" t="n">
        <v>0</v>
      </c>
      <c r="L85" s="1" t="n">
        <v>0</v>
      </c>
      <c r="M85" s="1" t="n">
        <v>0</v>
      </c>
      <c r="N85" s="1" t="n">
        <v>0</v>
      </c>
      <c r="O85" s="1" t="n">
        <v>0</v>
      </c>
      <c r="P85" s="1" t="n">
        <v>0</v>
      </c>
      <c r="Q85" s="1" t="n">
        <v>0</v>
      </c>
      <c r="R85" s="1" t="n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</row>
    <row r="86" customFormat="false" ht="12.75" hidden="false" customHeight="false" outlineLevel="0" collapsed="false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</row>
    <row r="87" customFormat="false" ht="12.75" hidden="false" customHeight="false" outlineLevel="0" collapsed="false">
      <c r="A87" s="1" t="s">
        <v>98</v>
      </c>
      <c r="B87" s="1" t="s">
        <v>99</v>
      </c>
      <c r="C87" s="1"/>
      <c r="D87" s="1"/>
      <c r="E87" s="1"/>
      <c r="F87" s="1" t="n">
        <v>0</v>
      </c>
      <c r="G87" s="1" t="n">
        <v>0</v>
      </c>
      <c r="H87" s="1" t="n">
        <v>0</v>
      </c>
      <c r="I87" s="1" t="n">
        <v>0</v>
      </c>
      <c r="J87" s="1" t="n">
        <v>0</v>
      </c>
      <c r="K87" s="1" t="n">
        <v>0</v>
      </c>
      <c r="L87" s="1" t="n">
        <v>0</v>
      </c>
      <c r="M87" s="1" t="n">
        <v>0</v>
      </c>
      <c r="N87" s="1" t="n">
        <v>0</v>
      </c>
      <c r="O87" s="1" t="n">
        <v>0</v>
      </c>
      <c r="P87" s="1" t="n">
        <v>0</v>
      </c>
      <c r="Q87" s="1" t="n">
        <v>0</v>
      </c>
      <c r="R87" s="1" t="n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</row>
    <row r="88" customFormat="false" ht="12.75" hidden="false" customHeight="false" outlineLevel="0" collapsed="false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</row>
    <row r="89" customFormat="false" ht="12.75" hidden="false" customHeight="false" outlineLevel="0" collapsed="false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</row>
    <row r="90" customFormat="false" ht="12.75" hidden="false" customHeight="false" outlineLevel="0" collapsed="false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</row>
    <row r="91" customFormat="false" ht="12.75" hidden="false" customHeight="false" outlineLevel="0" collapsed="false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</row>
    <row r="92" customFormat="false" ht="12.75" hidden="false" customHeight="false" outlineLevel="0" collapsed="false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</row>
    <row r="93" customFormat="false" ht="12.75" hidden="false" customHeight="false" outlineLevel="0" collapsed="false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</row>
    <row r="94" customFormat="false" ht="12.75" hidden="false" customHeight="false" outlineLevel="0" collapsed="false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</row>
    <row r="95" customFormat="false" ht="12.75" hidden="false" customHeight="false" outlineLevel="0" collapsed="false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</row>
    <row r="96" customFormat="false" ht="12.75" hidden="false" customHeight="false" outlineLevel="0" collapsed="false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</row>
    <row r="97" customFormat="false" ht="12.75" hidden="false" customHeight="false" outlineLevel="0" collapsed="false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</row>
    <row r="98" customFormat="false" ht="12.75" hidden="false" customHeight="false" outlineLevel="0" collapsed="false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</row>
    <row r="99" customFormat="false" ht="12.75" hidden="false" customHeight="false" outlineLevel="0" collapsed="false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</row>
    <row r="100" customFormat="false" ht="12.75" hidden="false" customHeight="false" outlineLevel="0" collapsed="false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</row>
    <row r="101" customFormat="false" ht="12.75" hidden="false" customHeight="false" outlineLevel="0" collapsed="false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</row>
    <row r="102" customFormat="false" ht="12.75" hidden="false" customHeight="false" outlineLevel="0" collapsed="false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</row>
    <row r="103" customFormat="false" ht="12.75" hidden="false" customHeight="false" outlineLevel="0" collapsed="false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</row>
    <row r="104" customFormat="false" ht="12.75" hidden="false" customHeight="false" outlineLevel="0" collapsed="false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</row>
    <row r="105" customFormat="false" ht="12.75" hidden="false" customHeight="false" outlineLevel="0" collapsed="false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</row>
    <row r="106" customFormat="false" ht="12.75" hidden="false" customHeight="false" outlineLevel="0" collapsed="false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</row>
    <row r="107" customFormat="false" ht="12.75" hidden="false" customHeight="false" outlineLevel="0" collapsed="false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</row>
    <row r="108" customFormat="false" ht="12.75" hidden="false" customHeight="false" outlineLevel="0" collapsed="false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</row>
    <row r="109" customFormat="false" ht="12.75" hidden="false" customHeight="false" outlineLevel="0" collapsed="false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</row>
    <row r="110" customFormat="false" ht="12.75" hidden="false" customHeight="false" outlineLevel="0" collapsed="false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</row>
    <row r="111" customFormat="false" ht="12.75" hidden="false" customHeight="false" outlineLevel="0" collapsed="false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</row>
    <row r="112" customFormat="false" ht="12.75" hidden="false" customHeight="false" outlineLevel="0" collapsed="false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customFormat="false" ht="12.75" hidden="false" customHeight="false" outlineLevel="0" collapsed="false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customFormat="false" ht="12.75" hidden="false" customHeight="false" outlineLevel="0" collapsed="false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customFormat="false" ht="12.75" hidden="false" customHeight="false" outlineLevel="0" collapsed="false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customFormat="false" ht="12.75" hidden="false" customHeight="false" outlineLevel="0" collapsed="false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</row>
    <row r="117" customFormat="false" ht="12.75" hidden="false" customHeight="false" outlineLevel="0" collapsed="false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</row>
    <row r="118" customFormat="false" ht="12.75" hidden="false" customHeight="false" outlineLevel="0" collapsed="false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</row>
    <row r="119" customFormat="false" ht="12.75" hidden="false" customHeight="false" outlineLevel="0" collapsed="false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</row>
    <row r="120" customFormat="false" ht="12.75" hidden="false" customHeight="false" outlineLevel="0" collapsed="false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</row>
    <row r="121" customFormat="false" ht="12.75" hidden="false" customHeight="false" outlineLevel="0" collapsed="false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</row>
    <row r="122" customFormat="false" ht="12.75" hidden="false" customHeight="false" outlineLevel="0" collapsed="false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</row>
    <row r="123" customFormat="false" ht="12.75" hidden="false" customHeight="false" outlineLevel="0" collapsed="false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</row>
    <row r="124" customFormat="false" ht="12.75" hidden="false" customHeight="false" outlineLevel="0" collapsed="false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</row>
    <row r="125" customFormat="false" ht="12.75" hidden="false" customHeight="false" outlineLevel="0" collapsed="false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</row>
    <row r="126" customFormat="false" ht="12.75" hidden="false" customHeight="false" outlineLevel="0" collapsed="false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</row>
    <row r="127" customFormat="false" ht="12.75" hidden="false" customHeight="false" outlineLevel="0" collapsed="false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</row>
    <row r="128" customFormat="false" ht="12.75" hidden="false" customHeight="false" outlineLevel="0" collapsed="false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</row>
    <row r="129" customFormat="false" ht="12.75" hidden="false" customHeight="false" outlineLevel="0" collapsed="false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</row>
    <row r="130" customFormat="false" ht="12.75" hidden="false" customHeight="false" outlineLevel="0" collapsed="false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customFormat="false" ht="12.75" hidden="false" customHeight="false" outlineLevel="0" collapsed="false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</row>
    <row r="132" customFormat="false" ht="12.75" hidden="false" customHeight="false" outlineLevel="0" collapsed="false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</row>
    <row r="133" customFormat="false" ht="12.75" hidden="false" customHeight="false" outlineLevel="0" collapsed="false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</row>
    <row r="134" customFormat="false" ht="12.75" hidden="false" customHeight="false" outlineLevel="0" collapsed="false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</row>
    <row r="135" customFormat="false" ht="12.75" hidden="false" customHeight="false" outlineLevel="0" collapsed="false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</row>
    <row r="136" customFormat="false" ht="12.75" hidden="false" customHeight="false" outlineLevel="0" collapsed="false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</row>
    <row r="137" customFormat="false" ht="12.75" hidden="false" customHeight="false" outlineLevel="0" collapsed="false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</row>
    <row r="138" customFormat="false" ht="12.75" hidden="false" customHeight="false" outlineLevel="0" collapsed="false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</row>
    <row r="139" customFormat="false" ht="12.75" hidden="false" customHeight="false" outlineLevel="0" collapsed="false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</row>
    <row r="140" customFormat="false" ht="12.75" hidden="false" customHeight="false" outlineLevel="0" collapsed="false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45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1" sqref="D1 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4" width="22.7"/>
    <col collapsed="false" customWidth="true" hidden="false" outlineLevel="0" max="2" min="2" style="4" width="10.71"/>
    <col collapsed="false" customWidth="true" hidden="false" outlineLevel="0" max="15" min="3" style="4" width="11.7"/>
    <col collapsed="false" customWidth="false" hidden="false" outlineLevel="0" max="257" min="16" style="4" width="9.14"/>
  </cols>
  <sheetData>
    <row r="1" customFormat="false" ht="12.75" hidden="false" customHeight="false" outlineLevel="0" collapsed="false">
      <c r="A1" s="5" t="s">
        <v>103</v>
      </c>
      <c r="B1" s="4" t="str">
        <f aca="false">ImportPk!F4</f>
        <v>Jan</v>
      </c>
      <c r="C1" s="6" t="s">
        <v>104</v>
      </c>
      <c r="D1" s="7" t="n">
        <f aca="false">ImportPk!A2</f>
        <v>36907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</row>
    <row r="2" customFormat="false" ht="12.75" hidden="false" customHeight="false" outlineLevel="0" collapsed="false">
      <c r="A2" s="5" t="s">
        <v>103</v>
      </c>
      <c r="B2" s="8" t="n">
        <f aca="false">IF(B1="Jan",1,IF(B1="Feb",2,IF(B1="Mar",3,IF(B1="Apr",4,IF(B1="May",5,IF(B1="Jun",6))))))</f>
        <v>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</row>
    <row r="3" customFormat="false" ht="12.75" hidden="false" customHeight="false" outlineLevel="0" collapsed="false">
      <c r="A3" s="5" t="s">
        <v>105</v>
      </c>
      <c r="B3" s="8" t="n">
        <f aca="false">MONTH(D1)</f>
        <v>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</row>
    <row r="4" customFormat="false" ht="12.75" hidden="false" customHeight="false" outlineLevel="0" collapsed="false">
      <c r="A4" s="5" t="s">
        <v>106</v>
      </c>
      <c r="B4" s="8" t="n">
        <f aca="false">B3-B2</f>
        <v>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</row>
    <row r="5" customFormat="false" ht="12.75" hidden="false" customHeight="false" outlineLevel="0" collapsed="false"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9" t="n">
        <v>2002</v>
      </c>
      <c r="N5" s="6" t="s">
        <v>15</v>
      </c>
      <c r="O5" s="6" t="s">
        <v>16</v>
      </c>
    </row>
    <row r="6" customFormat="false" ht="12.75" hidden="false" customHeight="false" outlineLevel="0" collapsed="false">
      <c r="A6" s="10"/>
      <c r="B6" s="10"/>
      <c r="C6" s="9" t="n">
        <v>1</v>
      </c>
      <c r="D6" s="9" t="n">
        <v>2</v>
      </c>
      <c r="E6" s="9" t="n">
        <v>3</v>
      </c>
      <c r="F6" s="9" t="n">
        <v>4</v>
      </c>
      <c r="G6" s="9" t="n">
        <v>5</v>
      </c>
      <c r="H6" s="9" t="n">
        <v>6</v>
      </c>
      <c r="I6" s="9" t="n">
        <v>7</v>
      </c>
      <c r="J6" s="9" t="n">
        <v>8</v>
      </c>
      <c r="K6" s="9" t="n">
        <v>9</v>
      </c>
      <c r="L6" s="9"/>
      <c r="M6" s="9"/>
      <c r="N6" s="9"/>
      <c r="O6" s="9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</row>
    <row r="7" customFormat="false" ht="12.75" hidden="false" customHeight="false" outlineLevel="0" collapsed="false">
      <c r="A7" s="10"/>
      <c r="B7" s="10"/>
      <c r="C7" s="10" t="n">
        <f aca="false">IF(C6&lt;MONTH($D$1),40,IF(MONTH($D$1)=C6,6+$B$4,B7+1))</f>
        <v>6</v>
      </c>
      <c r="D7" s="10" t="n">
        <f aca="false">IF(D6&lt;MONTH($D$1),40,IF(MONTH($D$1)=D6,6+$B$4,C7+1))</f>
        <v>7</v>
      </c>
      <c r="E7" s="10" t="n">
        <f aca="false">IF(E6&lt;MONTH($D$1),40,IF(MONTH($D$1)=E6,6+$B$4,D7+1))</f>
        <v>8</v>
      </c>
      <c r="F7" s="10" t="n">
        <f aca="false">IF(F6&lt;MONTH($D$1),40,IF(MONTH($D$1)=F6,6+$B$4,E7+1))</f>
        <v>9</v>
      </c>
      <c r="G7" s="10" t="n">
        <f aca="false">IF(G6&lt;MONTH($D$1),40,IF(MONTH($D$1)=G6,6+$B$4,F7+1))</f>
        <v>10</v>
      </c>
      <c r="H7" s="10" t="n">
        <f aca="false">IF(H6&lt;MONTH($D$1),40,IF(MONTH($D$1)=H6,6+$B$4,G7+1))</f>
        <v>11</v>
      </c>
      <c r="I7" s="10" t="n">
        <f aca="false">IF(I6&lt;MONTH($D$1),40,IF(MONTH($D$1)=I6,6+$B$4,H7+1))</f>
        <v>12</v>
      </c>
      <c r="J7" s="10" t="n">
        <f aca="false">IF(J6&lt;MONTH($D$1),40,IF(MONTH($D$1)=J6,6+$B$4,I7+1))</f>
        <v>13</v>
      </c>
      <c r="K7" s="10" t="n">
        <f aca="false">IF(K6&lt;MONTH($D$1),40,IF(MONTH($D$1)=K6,6+$B$4,J7+1))</f>
        <v>14</v>
      </c>
      <c r="L7" s="11" t="n">
        <f aca="false">K7+1</f>
        <v>15</v>
      </c>
      <c r="M7" s="10" t="n">
        <f aca="false">L7+1</f>
        <v>16</v>
      </c>
      <c r="N7" s="10" t="n">
        <f aca="false">M7+1</f>
        <v>17</v>
      </c>
      <c r="O7" s="10" t="n">
        <f aca="false">N7+1</f>
        <v>18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</row>
    <row r="8" customFormat="false" ht="12.75" hidden="false" customHeight="false" outlineLevel="0" collapsed="false">
      <c r="A8" s="11"/>
      <c r="B8" s="10"/>
      <c r="C8" s="10"/>
      <c r="D8" s="10"/>
      <c r="E8" s="10"/>
      <c r="F8" s="10"/>
      <c r="G8" s="10"/>
      <c r="H8" s="10"/>
      <c r="I8" s="10"/>
      <c r="J8" s="10"/>
      <c r="K8" s="10"/>
      <c r="L8" s="1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</row>
    <row r="9" customFormat="false" ht="12.75" hidden="false" customHeight="false" outlineLevel="0" collapsed="false">
      <c r="A9" s="10" t="s">
        <v>107</v>
      </c>
      <c r="B9" s="10" t="s">
        <v>4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</row>
    <row r="10" customFormat="false" ht="12.75" hidden="false" customHeight="false" outlineLevel="0" collapsed="false">
      <c r="A10" s="12" t="s">
        <v>19</v>
      </c>
      <c r="B10" s="10" t="n">
        <f aca="false">IF(ISNA(VLOOKUP(A10,ImportPk!$A$1:$D$69,4,FALSE())),0,VLOOKUP(A10,ImportPk!$A$1:$D$69,4,FALSE()))</f>
        <v>34784396.7946123</v>
      </c>
      <c r="C10" s="4" t="n">
        <f aca="false">IF(ISNA(VLOOKUP($A10,ImportPk!$A$1:$AN$69,C$7,FALSE())),0,VLOOKUP($A10,ImportPk!$A$1:$AN$69,C$7,FALSE()))</f>
        <v>75045.54</v>
      </c>
      <c r="D10" s="4" t="n">
        <f aca="false">IF(ISNA(VLOOKUP($A10,ImportPk!$A$1:$AN$69,D$7,FALSE())),0,VLOOKUP($A10,ImportPk!$A$1:$AN$69,D$7,FALSE()))</f>
        <v>84629.15</v>
      </c>
      <c r="E10" s="4" t="n">
        <f aca="false">IF(ISNA(VLOOKUP($A10,ImportPk!$A$1:$AN$69,E$7,FALSE())),0,VLOOKUP($A10,ImportPk!$A$1:$AN$69,E$7,FALSE()))</f>
        <v>1358824.72</v>
      </c>
      <c r="F10" s="4" t="n">
        <f aca="false">IF(ISNA(VLOOKUP($A10,ImportPk!$A$1:$AN$69,F$7,FALSE())),0,VLOOKUP($A10,ImportPk!$A$1:$AN$69,F$7,FALSE()))</f>
        <v>1120662.53</v>
      </c>
      <c r="G10" s="4" t="n">
        <f aca="false">IF(ISNA(VLOOKUP($A10,ImportPk!$A$1:$AN$69,G$7,FALSE())),0,VLOOKUP($A10,ImportPk!$A$1:$AN$69,G$7,FALSE()))</f>
        <v>422841.14</v>
      </c>
      <c r="H10" s="4" t="n">
        <f aca="false">IF(ISNA(VLOOKUP($A10,ImportPk!$A$1:$AN$69,H$7,FALSE())),0,VLOOKUP($A10,ImportPk!$A$1:$AN$69,H$7,FALSE()))</f>
        <v>788810.55</v>
      </c>
      <c r="I10" s="4" t="n">
        <f aca="false">IF(ISNA(VLOOKUP($A10,ImportPk!$A$1:$AN$69,I$7,FALSE())),0,VLOOKUP($A10,ImportPk!$A$1:$AN$69,I$7,FALSE()))</f>
        <v>1076253.71</v>
      </c>
      <c r="J10" s="4" t="n">
        <f aca="false">IF(ISNA(VLOOKUP($A10,ImportPk!$A$1:$AN$69,J$7,FALSE())),0,VLOOKUP($A10,ImportPk!$A$1:$AN$69,J$7,FALSE()))</f>
        <v>363159.42</v>
      </c>
      <c r="K10" s="4" t="n">
        <f aca="false">IF(ISNA(VLOOKUP($A10,ImportPk!$A$1:$AN$69,K$7,FALSE())),0,VLOOKUP($A10,ImportPk!$A$1:$AN$69,K$7,FALSE()))</f>
        <v>5764043.19</v>
      </c>
      <c r="L10" s="4" t="n">
        <f aca="false">IF(ISNA(VLOOKUP($A10,ImportPk!$A$1:$AN$69,L$7,FALSE())),0,VLOOKUP($A10,ImportPk!$A$1:$AN$69,L$7,FALSE()))</f>
        <v>11054269.95</v>
      </c>
      <c r="M10" s="4" t="n">
        <f aca="false">IF(ISNA(VLOOKUP($A10,ImportPk!$A$1:$AN$69,M$7,FALSE())),0,VLOOKUP($A10,ImportPk!$A$1:$AN$69,M$7,FALSE()))</f>
        <v>3650317.45</v>
      </c>
      <c r="N10" s="4" t="n">
        <f aca="false">IF(ISNA(VLOOKUP($A10,ImportPk!$A$1:$AN$69,N$7,FALSE())),0,VLOOKUP($A10,ImportPk!$A$1:$AN$69,N$7,FALSE()))</f>
        <v>-1642778.44</v>
      </c>
      <c r="O10" s="4" t="n">
        <f aca="false">IF(ISNA(VLOOKUP($A10,ImportPk!$A$1:$AN$69,O$7,FALSE())),0,VLOOKUP($A10,ImportPk!$A$1:$AN$69,O$7,FALSE()))</f>
        <v>13061808.96</v>
      </c>
    </row>
    <row r="11" customFormat="false" ht="12.75" hidden="false" customHeight="false" outlineLevel="0" collapsed="false">
      <c r="A11" s="12" t="s">
        <v>20</v>
      </c>
      <c r="B11" s="10" t="n">
        <f aca="false">IF(ISNA(VLOOKUP(A11,ImportPk!$A$1:$D$69,4,FALSE())),0,VLOOKUP(A11,ImportPk!$A$1:$D$69,4,FALSE()))</f>
        <v>7547347.04451418</v>
      </c>
      <c r="C11" s="4" t="n">
        <f aca="false">IF(ISNA(VLOOKUP($A11,ImportPk!$A$1:$AN$69,C$7,FALSE())),0,VLOOKUP($A11,ImportPk!$A$1:$AN$69,C$7,FALSE()))</f>
        <v>43646.27</v>
      </c>
      <c r="D11" s="4" t="n">
        <f aca="false">IF(ISNA(VLOOKUP($A11,ImportPk!$A$1:$AN$69,D$7,FALSE())),0,VLOOKUP($A11,ImportPk!$A$1:$AN$69,D$7,FALSE()))</f>
        <v>-98133.28</v>
      </c>
      <c r="E11" s="4" t="n">
        <f aca="false">IF(ISNA(VLOOKUP($A11,ImportPk!$A$1:$AN$69,E$7,FALSE())),0,VLOOKUP($A11,ImportPk!$A$1:$AN$69,E$7,FALSE()))</f>
        <v>107993.78</v>
      </c>
      <c r="F11" s="4" t="n">
        <f aca="false">IF(ISNA(VLOOKUP($A11,ImportPk!$A$1:$AN$69,F$7,FALSE())),0,VLOOKUP($A11,ImportPk!$A$1:$AN$69,F$7,FALSE()))</f>
        <v>155786.29</v>
      </c>
      <c r="G11" s="4" t="n">
        <f aca="false">IF(ISNA(VLOOKUP($A11,ImportPk!$A$1:$AN$69,G$7,FALSE())),0,VLOOKUP($A11,ImportPk!$A$1:$AN$69,G$7,FALSE()))</f>
        <v>89357.34</v>
      </c>
      <c r="H11" s="4" t="n">
        <f aca="false">IF(ISNA(VLOOKUP($A11,ImportPk!$A$1:$AN$69,H$7,FALSE())),0,VLOOKUP($A11,ImportPk!$A$1:$AN$69,H$7,FALSE()))</f>
        <v>247101.13</v>
      </c>
      <c r="I11" s="4" t="n">
        <f aca="false">IF(ISNA(VLOOKUP($A11,ImportPk!$A$1:$AN$69,I$7,FALSE())),0,VLOOKUP($A11,ImportPk!$A$1:$AN$69,I$7,FALSE()))</f>
        <v>307386.28</v>
      </c>
      <c r="J11" s="4" t="n">
        <f aca="false">IF(ISNA(VLOOKUP($A11,ImportPk!$A$1:$AN$69,J$7,FALSE())),0,VLOOKUP($A11,ImportPk!$A$1:$AN$69,J$7,FALSE()))</f>
        <v>108209.05</v>
      </c>
      <c r="K11" s="4" t="n">
        <f aca="false">IF(ISNA(VLOOKUP($A11,ImportPk!$A$1:$AN$69,K$7,FALSE())),0,VLOOKUP($A11,ImportPk!$A$1:$AN$69,K$7,FALSE()))</f>
        <v>1338376.99</v>
      </c>
      <c r="L11" s="4" t="n">
        <f aca="false">IF(ISNA(VLOOKUP($A11,ImportPk!$A$1:$AN$69,L$7,FALSE())),0,VLOOKUP($A11,ImportPk!$A$1:$AN$69,L$7,FALSE()))</f>
        <v>2299723.85</v>
      </c>
      <c r="M11" s="4" t="n">
        <f aca="false">IF(ISNA(VLOOKUP($A11,ImportPk!$A$1:$AN$69,M$7,FALSE())),0,VLOOKUP($A11,ImportPk!$A$1:$AN$69,M$7,FALSE()))</f>
        <v>606348.53</v>
      </c>
      <c r="N11" s="4" t="n">
        <f aca="false">IF(ISNA(VLOOKUP($A11,ImportPk!$A$1:$AN$69,N$7,FALSE())),0,VLOOKUP($A11,ImportPk!$A$1:$AN$69,N$7,FALSE()))</f>
        <v>61912.21</v>
      </c>
      <c r="O11" s="4" t="n">
        <f aca="false">IF(ISNA(VLOOKUP($A11,ImportPk!$A$1:$AN$69,O$7,FALSE())),0,VLOOKUP($A11,ImportPk!$A$1:$AN$69,O$7,FALSE()))</f>
        <v>2967984.59</v>
      </c>
    </row>
    <row r="12" customFormat="false" ht="12.75" hidden="false" customHeight="false" outlineLevel="0" collapsed="false">
      <c r="A12" s="12" t="s">
        <v>108</v>
      </c>
      <c r="B12" s="10" t="n">
        <f aca="false">IF(ISNA(VLOOKUP(A12,ImportPk!$A$1:$D$69,4,FALSE())),0,VLOOKUP(A12,ImportPk!$A$1:$D$69,4,FALSE()))</f>
        <v>0</v>
      </c>
      <c r="C12" s="4" t="n">
        <f aca="false">IF(ISNA(VLOOKUP($A12,ImportPk!$A$1:$AN$69,C$7,FALSE())),0,VLOOKUP($A12,ImportPk!$A$1:$AN$69,C$7,FALSE()))</f>
        <v>0</v>
      </c>
      <c r="D12" s="4" t="n">
        <f aca="false">IF(ISNA(VLOOKUP($A12,ImportPk!$A$1:$AN$69,D$7,FALSE())),0,VLOOKUP($A12,ImportPk!$A$1:$AN$69,D$7,FALSE()))</f>
        <v>0</v>
      </c>
      <c r="E12" s="4" t="n">
        <f aca="false">IF(ISNA(VLOOKUP($A12,ImportPk!$A$1:$AN$69,E$7,FALSE())),0,VLOOKUP($A12,ImportPk!$A$1:$AN$69,E$7,FALSE()))</f>
        <v>0</v>
      </c>
      <c r="F12" s="4" t="n">
        <f aca="false">IF(ISNA(VLOOKUP($A12,ImportPk!$A$1:$AN$69,F$7,FALSE())),0,VLOOKUP($A12,ImportPk!$A$1:$AN$69,F$7,FALSE()))</f>
        <v>0</v>
      </c>
      <c r="G12" s="4" t="n">
        <f aca="false">IF(ISNA(VLOOKUP($A12,ImportPk!$A$1:$AN$69,G$7,FALSE())),0,VLOOKUP($A12,ImportPk!$A$1:$AN$69,G$7,FALSE()))</f>
        <v>0</v>
      </c>
      <c r="H12" s="4" t="n">
        <f aca="false">IF(ISNA(VLOOKUP($A12,ImportPk!$A$1:$AN$69,H$7,FALSE())),0,VLOOKUP($A12,ImportPk!$A$1:$AN$69,H$7,FALSE()))</f>
        <v>0</v>
      </c>
      <c r="I12" s="4" t="n">
        <f aca="false">IF(ISNA(VLOOKUP($A12,ImportPk!$A$1:$AN$69,I$7,FALSE())),0,VLOOKUP($A12,ImportPk!$A$1:$AN$69,I$7,FALSE()))</f>
        <v>0</v>
      </c>
      <c r="J12" s="4" t="n">
        <f aca="false">IF(ISNA(VLOOKUP($A12,ImportPk!$A$1:$AN$69,J$7,FALSE())),0,VLOOKUP($A12,ImportPk!$A$1:$AN$69,J$7,FALSE()))</f>
        <v>0</v>
      </c>
      <c r="K12" s="4" t="n">
        <f aca="false">IF(ISNA(VLOOKUP($A12,ImportPk!$A$1:$AN$69,K$7,FALSE())),0,VLOOKUP($A12,ImportPk!$A$1:$AN$69,K$7,FALSE()))</f>
        <v>0</v>
      </c>
      <c r="L12" s="4" t="n">
        <f aca="false">IF(ISNA(VLOOKUP($A12,ImportPk!$A$1:$AN$69,L$7,FALSE())),0,VLOOKUP($A12,ImportPk!$A$1:$AN$69,L$7,FALSE()))</f>
        <v>0</v>
      </c>
      <c r="M12" s="4" t="n">
        <f aca="false">IF(ISNA(VLOOKUP($A12,ImportPk!$A$1:$AN$69,M$7,FALSE())),0,VLOOKUP($A12,ImportPk!$A$1:$AN$69,M$7,FALSE()))</f>
        <v>0</v>
      </c>
      <c r="N12" s="4" t="n">
        <f aca="false">IF(ISNA(VLOOKUP($A12,ImportPk!$A$1:$AN$69,N$7,FALSE())),0,VLOOKUP($A12,ImportPk!$A$1:$AN$69,N$7,FALSE()))</f>
        <v>0</v>
      </c>
      <c r="O12" s="4" t="n">
        <f aca="false">IF(ISNA(VLOOKUP($A12,ImportPk!$A$1:$AN$69,O$7,FALSE())),0,VLOOKUP($A12,ImportPk!$A$1:$AN$69,O$7,FALSE()))</f>
        <v>0</v>
      </c>
    </row>
    <row r="13" customFormat="false" ht="12.75" hidden="false" customHeight="false" outlineLevel="0" collapsed="false">
      <c r="A13" s="12" t="s">
        <v>25</v>
      </c>
      <c r="B13" s="10" t="n">
        <f aca="false">IF(ISNA(VLOOKUP(A13,ImportPk!$A$1:$D$69,4,FALSE())),0,VLOOKUP(A13,ImportPk!$A$1:$D$69,4,FALSE()))</f>
        <v>7151089.47366245</v>
      </c>
      <c r="C13" s="4" t="n">
        <f aca="false">IF(ISNA(VLOOKUP($A13,ImportPk!$A$1:$AN$69,C$7,FALSE())),0,VLOOKUP($A13,ImportPk!$A$1:$AN$69,C$7,FALSE()))</f>
        <v>48283.08</v>
      </c>
      <c r="D13" s="4" t="n">
        <f aca="false">IF(ISNA(VLOOKUP($A13,ImportPk!$A$1:$AN$69,D$7,FALSE())),0,VLOOKUP($A13,ImportPk!$A$1:$AN$69,D$7,FALSE()))</f>
        <v>-141448.54</v>
      </c>
      <c r="E13" s="4" t="n">
        <f aca="false">IF(ISNA(VLOOKUP($A13,ImportPk!$A$1:$AN$69,E$7,FALSE())),0,VLOOKUP($A13,ImportPk!$A$1:$AN$69,E$7,FALSE()))</f>
        <v>574622.66</v>
      </c>
      <c r="F13" s="4" t="n">
        <f aca="false">IF(ISNA(VLOOKUP($A13,ImportPk!$A$1:$AN$69,F$7,FALSE())),0,VLOOKUP($A13,ImportPk!$A$1:$AN$69,F$7,FALSE()))</f>
        <v>298097.27</v>
      </c>
      <c r="G13" s="4" t="n">
        <f aca="false">IF(ISNA(VLOOKUP($A13,ImportPk!$A$1:$AN$69,G$7,FALSE())),0,VLOOKUP($A13,ImportPk!$A$1:$AN$69,G$7,FALSE()))</f>
        <v>249481.43</v>
      </c>
      <c r="H13" s="4" t="n">
        <f aca="false">IF(ISNA(VLOOKUP($A13,ImportPk!$A$1:$AN$69,H$7,FALSE())),0,VLOOKUP($A13,ImportPk!$A$1:$AN$69,H$7,FALSE()))</f>
        <v>119379.88</v>
      </c>
      <c r="I13" s="4" t="n">
        <f aca="false">IF(ISNA(VLOOKUP($A13,ImportPk!$A$1:$AN$69,I$7,FALSE())),0,VLOOKUP($A13,ImportPk!$A$1:$AN$69,I$7,FALSE()))</f>
        <v>25994.27</v>
      </c>
      <c r="J13" s="4" t="n">
        <f aca="false">IF(ISNA(VLOOKUP($A13,ImportPk!$A$1:$AN$69,J$7,FALSE())),0,VLOOKUP($A13,ImportPk!$A$1:$AN$69,J$7,FALSE()))</f>
        <v>156242.15</v>
      </c>
      <c r="K13" s="4" t="n">
        <f aca="false">IF(ISNA(VLOOKUP($A13,ImportPk!$A$1:$AN$69,K$7,FALSE())),0,VLOOKUP($A13,ImportPk!$A$1:$AN$69,K$7,FALSE()))</f>
        <v>1762908.33</v>
      </c>
      <c r="L13" s="4" t="n">
        <f aca="false">IF(ISNA(VLOOKUP($A13,ImportPk!$A$1:$AN$69,L$7,FALSE())),0,VLOOKUP($A13,ImportPk!$A$1:$AN$69,L$7,FALSE()))</f>
        <v>3093560.53</v>
      </c>
      <c r="M13" s="4" t="n">
        <f aca="false">IF(ISNA(VLOOKUP($A13,ImportPk!$A$1:$AN$69,M$7,FALSE())),0,VLOOKUP($A13,ImportPk!$A$1:$AN$69,M$7,FALSE()))</f>
        <v>565730</v>
      </c>
      <c r="N13" s="4" t="n">
        <f aca="false">IF(ISNA(VLOOKUP($A13,ImportPk!$A$1:$AN$69,N$7,FALSE())),0,VLOOKUP($A13,ImportPk!$A$1:$AN$69,N$7,FALSE()))</f>
        <v>-439379.19</v>
      </c>
      <c r="O13" s="4" t="n">
        <f aca="false">IF(ISNA(VLOOKUP($A13,ImportPk!$A$1:$AN$69,O$7,FALSE())),0,VLOOKUP($A13,ImportPk!$A$1:$AN$69,O$7,FALSE()))</f>
        <v>3219911.34</v>
      </c>
    </row>
    <row r="14" customFormat="false" ht="12.75" hidden="false" customHeight="false" outlineLevel="0" collapsed="false">
      <c r="A14" s="12" t="s">
        <v>29</v>
      </c>
      <c r="B14" s="10" t="n">
        <f aca="false">IF(ISNA(VLOOKUP(A14,ImportPk!$A$1:$D$69,4,FALSE())),0,VLOOKUP(A14,ImportPk!$A$1:$D$69,4,FALSE()))</f>
        <v>238101.441960815</v>
      </c>
      <c r="C14" s="4" t="n">
        <f aca="false">IF(ISNA(VLOOKUP($A14,ImportPk!$A$1:$AN$69,C$7,FALSE())),0,VLOOKUP($A14,ImportPk!$A$1:$AN$69,C$7,FALSE()))</f>
        <v>13522.23</v>
      </c>
      <c r="D14" s="4" t="n">
        <f aca="false">IF(ISNA(VLOOKUP($A14,ImportPk!$A$1:$AN$69,D$7,FALSE())),0,VLOOKUP($A14,ImportPk!$A$1:$AN$69,D$7,FALSE()))</f>
        <v>15838.59</v>
      </c>
      <c r="E14" s="4" t="n">
        <f aca="false">IF(ISNA(VLOOKUP($A14,ImportPk!$A$1:$AN$69,E$7,FALSE())),0,VLOOKUP($A14,ImportPk!$A$1:$AN$69,E$7,FALSE()))</f>
        <v>0</v>
      </c>
      <c r="F14" s="4" t="n">
        <f aca="false">IF(ISNA(VLOOKUP($A14,ImportPk!$A$1:$AN$69,F$7,FALSE())),0,VLOOKUP($A14,ImportPk!$A$1:$AN$69,F$7,FALSE()))</f>
        <v>0</v>
      </c>
      <c r="G14" s="4" t="n">
        <f aca="false">IF(ISNA(VLOOKUP($A14,ImportPk!$A$1:$AN$69,G$7,FALSE())),0,VLOOKUP($A14,ImportPk!$A$1:$AN$69,G$7,FALSE()))</f>
        <v>0</v>
      </c>
      <c r="H14" s="4" t="n">
        <f aca="false">IF(ISNA(VLOOKUP($A14,ImportPk!$A$1:$AN$69,H$7,FALSE())),0,VLOOKUP($A14,ImportPk!$A$1:$AN$69,H$7,FALSE()))</f>
        <v>0</v>
      </c>
      <c r="I14" s="4" t="n">
        <f aca="false">IF(ISNA(VLOOKUP($A14,ImportPk!$A$1:$AN$69,I$7,FALSE())),0,VLOOKUP($A14,ImportPk!$A$1:$AN$69,I$7,FALSE()))</f>
        <v>0</v>
      </c>
      <c r="J14" s="4" t="n">
        <f aca="false">IF(ISNA(VLOOKUP($A14,ImportPk!$A$1:$AN$69,J$7,FALSE())),0,VLOOKUP($A14,ImportPk!$A$1:$AN$69,J$7,FALSE()))</f>
        <v>0</v>
      </c>
      <c r="K14" s="4" t="n">
        <f aca="false">IF(ISNA(VLOOKUP($A14,ImportPk!$A$1:$AN$69,K$7,FALSE())),0,VLOOKUP($A14,ImportPk!$A$1:$AN$69,K$7,FALSE()))</f>
        <v>0</v>
      </c>
      <c r="L14" s="4" t="n">
        <f aca="false">IF(ISNA(VLOOKUP($A14,ImportPk!$A$1:$AN$69,L$7,FALSE())),0,VLOOKUP($A14,ImportPk!$A$1:$AN$69,L$7,FALSE()))</f>
        <v>29360.82</v>
      </c>
      <c r="M14" s="4" t="n">
        <f aca="false">IF(ISNA(VLOOKUP($A14,ImportPk!$A$1:$AN$69,M$7,FALSE())),0,VLOOKUP($A14,ImportPk!$A$1:$AN$69,M$7,FALSE()))</f>
        <v>0</v>
      </c>
      <c r="N14" s="4" t="n">
        <f aca="false">IF(ISNA(VLOOKUP($A14,ImportPk!$A$1:$AN$69,N$7,FALSE())),0,VLOOKUP($A14,ImportPk!$A$1:$AN$69,N$7,FALSE()))</f>
        <v>0</v>
      </c>
      <c r="O14" s="4" t="n">
        <f aca="false">IF(ISNA(VLOOKUP($A14,ImportPk!$A$1:$AN$69,O$7,FALSE())),0,VLOOKUP($A14,ImportPk!$A$1:$AN$69,O$7,FALSE()))</f>
        <v>29360.82</v>
      </c>
    </row>
    <row r="15" customFormat="false" ht="12.75" hidden="false" customHeight="false" outlineLevel="0" collapsed="false">
      <c r="A15" s="12" t="s">
        <v>32</v>
      </c>
      <c r="B15" s="10" t="n">
        <f aca="false">IF(ISNA(VLOOKUP(A15,ImportPk!$A$1:$D$69,4,FALSE())),0,VLOOKUP(A15,ImportPk!$A$1:$D$69,4,FALSE()))</f>
        <v>254636.614020626</v>
      </c>
      <c r="C15" s="4" t="n">
        <f aca="false">IF(ISNA(VLOOKUP($A15,ImportPk!$A$1:$AN$69,C$7,FALSE())),0,VLOOKUP($A15,ImportPk!$A$1:$AN$69,C$7,FALSE()))</f>
        <v>795.43</v>
      </c>
      <c r="D15" s="4" t="n">
        <f aca="false">IF(ISNA(VLOOKUP($A15,ImportPk!$A$1:$AN$69,D$7,FALSE())),0,VLOOKUP($A15,ImportPk!$A$1:$AN$69,D$7,FALSE()))</f>
        <v>39596.48</v>
      </c>
      <c r="E15" s="4" t="n">
        <f aca="false">IF(ISNA(VLOOKUP($A15,ImportPk!$A$1:$AN$69,E$7,FALSE())),0,VLOOKUP($A15,ImportPk!$A$1:$AN$69,E$7,FALSE()))</f>
        <v>26009.8</v>
      </c>
      <c r="F15" s="4" t="n">
        <f aca="false">IF(ISNA(VLOOKUP($A15,ImportPk!$A$1:$AN$69,F$7,FALSE())),0,VLOOKUP($A15,ImportPk!$A$1:$AN$69,F$7,FALSE()))</f>
        <v>8238.75</v>
      </c>
      <c r="G15" s="4" t="n">
        <f aca="false">IF(ISNA(VLOOKUP($A15,ImportPk!$A$1:$AN$69,G$7,FALSE())),0,VLOOKUP($A15,ImportPk!$A$1:$AN$69,G$7,FALSE()))</f>
        <v>0</v>
      </c>
      <c r="H15" s="4" t="n">
        <f aca="false">IF(ISNA(VLOOKUP($A15,ImportPk!$A$1:$AN$69,H$7,FALSE())),0,VLOOKUP($A15,ImportPk!$A$1:$AN$69,H$7,FALSE()))</f>
        <v>0</v>
      </c>
      <c r="I15" s="4" t="n">
        <f aca="false">IF(ISNA(VLOOKUP($A15,ImportPk!$A$1:$AN$69,I$7,FALSE())),0,VLOOKUP($A15,ImportPk!$A$1:$AN$69,I$7,FALSE()))</f>
        <v>0</v>
      </c>
      <c r="J15" s="4" t="n">
        <f aca="false">IF(ISNA(VLOOKUP($A15,ImportPk!$A$1:$AN$69,J$7,FALSE())),0,VLOOKUP($A15,ImportPk!$A$1:$AN$69,J$7,FALSE()))</f>
        <v>0</v>
      </c>
      <c r="K15" s="4" t="n">
        <f aca="false">IF(ISNA(VLOOKUP($A15,ImportPk!$A$1:$AN$69,K$7,FALSE())),0,VLOOKUP($A15,ImportPk!$A$1:$AN$69,K$7,FALSE()))</f>
        <v>0</v>
      </c>
      <c r="L15" s="4" t="n">
        <f aca="false">IF(ISNA(VLOOKUP($A15,ImportPk!$A$1:$AN$69,L$7,FALSE())),0,VLOOKUP($A15,ImportPk!$A$1:$AN$69,L$7,FALSE()))</f>
        <v>74640.46</v>
      </c>
      <c r="M15" s="4" t="n">
        <f aca="false">IF(ISNA(VLOOKUP($A15,ImportPk!$A$1:$AN$69,M$7,FALSE())),0,VLOOKUP($A15,ImportPk!$A$1:$AN$69,M$7,FALSE()))</f>
        <v>0</v>
      </c>
      <c r="N15" s="4" t="n">
        <f aca="false">IF(ISNA(VLOOKUP($A15,ImportPk!$A$1:$AN$69,N$7,FALSE())),0,VLOOKUP($A15,ImportPk!$A$1:$AN$69,N$7,FALSE()))</f>
        <v>0</v>
      </c>
      <c r="O15" s="4" t="n">
        <f aca="false">IF(ISNA(VLOOKUP($A15,ImportPk!$A$1:$AN$69,O$7,FALSE())),0,VLOOKUP($A15,ImportPk!$A$1:$AN$69,O$7,FALSE()))</f>
        <v>74640.46</v>
      </c>
    </row>
    <row r="16" customFormat="false" ht="12.75" hidden="false" customHeight="false" outlineLevel="0" collapsed="false">
      <c r="A16" s="12" t="s">
        <v>35</v>
      </c>
      <c r="B16" s="10" t="n">
        <f aca="false">IF(ISNA(VLOOKUP(A16,ImportPk!$A$1:$D$69,4,FALSE())),0,VLOOKUP(A16,ImportPk!$A$1:$D$69,4,FALSE()))</f>
        <v>694293.253349893</v>
      </c>
      <c r="C16" s="4" t="n">
        <f aca="false">IF(ISNA(VLOOKUP($A16,ImportPk!$A$1:$AN$69,C$7,FALSE())),0,VLOOKUP($A16,ImportPk!$A$1:$AN$69,C$7,FALSE()))</f>
        <v>-2349.61</v>
      </c>
      <c r="D16" s="4" t="n">
        <f aca="false">IF(ISNA(VLOOKUP($A16,ImportPk!$A$1:$AN$69,D$7,FALSE())),0,VLOOKUP($A16,ImportPk!$A$1:$AN$69,D$7,FALSE()))</f>
        <v>15903</v>
      </c>
      <c r="E16" s="4" t="n">
        <f aca="false">IF(ISNA(VLOOKUP($A16,ImportPk!$A$1:$AN$69,E$7,FALSE())),0,VLOOKUP($A16,ImportPk!$A$1:$AN$69,E$7,FALSE()))</f>
        <v>69359.47</v>
      </c>
      <c r="F16" s="4" t="n">
        <f aca="false">IF(ISNA(VLOOKUP($A16,ImportPk!$A$1:$AN$69,F$7,FALSE())),0,VLOOKUP($A16,ImportPk!$A$1:$AN$69,F$7,FALSE()))</f>
        <v>0</v>
      </c>
      <c r="G16" s="4" t="n">
        <f aca="false">IF(ISNA(VLOOKUP($A16,ImportPk!$A$1:$AN$69,G$7,FALSE())),0,VLOOKUP($A16,ImportPk!$A$1:$AN$69,G$7,FALSE()))</f>
        <v>0</v>
      </c>
      <c r="H16" s="4" t="n">
        <f aca="false">IF(ISNA(VLOOKUP($A16,ImportPk!$A$1:$AN$69,H$7,FALSE())),0,VLOOKUP($A16,ImportPk!$A$1:$AN$69,H$7,FALSE()))</f>
        <v>0</v>
      </c>
      <c r="I16" s="4" t="n">
        <f aca="false">IF(ISNA(VLOOKUP($A16,ImportPk!$A$1:$AN$69,I$7,FALSE())),0,VLOOKUP($A16,ImportPk!$A$1:$AN$69,I$7,FALSE()))</f>
        <v>0</v>
      </c>
      <c r="J16" s="4" t="n">
        <f aca="false">IF(ISNA(VLOOKUP($A16,ImportPk!$A$1:$AN$69,J$7,FALSE())),0,VLOOKUP($A16,ImportPk!$A$1:$AN$69,J$7,FALSE()))</f>
        <v>0</v>
      </c>
      <c r="K16" s="4" t="n">
        <f aca="false">IF(ISNA(VLOOKUP($A16,ImportPk!$A$1:$AN$69,K$7,FALSE())),0,VLOOKUP($A16,ImportPk!$A$1:$AN$69,K$7,FALSE()))</f>
        <v>0</v>
      </c>
      <c r="L16" s="4" t="n">
        <f aca="false">IF(ISNA(VLOOKUP($A16,ImportPk!$A$1:$AN$69,L$7,FALSE())),0,VLOOKUP($A16,ImportPk!$A$1:$AN$69,L$7,FALSE()))</f>
        <v>82912.86</v>
      </c>
      <c r="M16" s="4" t="n">
        <f aca="false">IF(ISNA(VLOOKUP($A16,ImportPk!$A$1:$AN$69,M$7,FALSE())),0,VLOOKUP($A16,ImportPk!$A$1:$AN$69,M$7,FALSE()))</f>
        <v>0</v>
      </c>
      <c r="N16" s="4" t="n">
        <f aca="false">IF(ISNA(VLOOKUP($A16,ImportPk!$A$1:$AN$69,N$7,FALSE())),0,VLOOKUP($A16,ImportPk!$A$1:$AN$69,N$7,FALSE()))</f>
        <v>0</v>
      </c>
      <c r="O16" s="4" t="n">
        <f aca="false">IF(ISNA(VLOOKUP($A16,ImportPk!$A$1:$AN$69,O$7,FALSE())),0,VLOOKUP($A16,ImportPk!$A$1:$AN$69,O$7,FALSE()))</f>
        <v>82912.86</v>
      </c>
    </row>
    <row r="17" customFormat="false" ht="12.75" hidden="false" customHeight="false" outlineLevel="0" collapsed="false">
      <c r="A17" s="12" t="s">
        <v>38</v>
      </c>
      <c r="B17" s="10" t="n">
        <f aca="false">IF(ISNA(VLOOKUP(A17,ImportPk!$A$1:$D$69,4,FALSE())),0,VLOOKUP(A17,ImportPk!$A$1:$D$69,4,FALSE()))</f>
        <v>0</v>
      </c>
      <c r="C17" s="4" t="n">
        <f aca="false">IF(ISNA(VLOOKUP($A17,ImportPk!$A$1:$AN$69,C$7,FALSE())),0,VLOOKUP($A17,ImportPk!$A$1:$AN$69,C$7,FALSE()))</f>
        <v>6363.4</v>
      </c>
      <c r="D17" s="4" t="n">
        <f aca="false">IF(ISNA(VLOOKUP($A17,ImportPk!$A$1:$AN$69,D$7,FALSE())),0,VLOOKUP($A17,ImportPk!$A$1:$AN$69,D$7,FALSE()))</f>
        <v>15838.59</v>
      </c>
      <c r="E17" s="4" t="n">
        <f aca="false">IF(ISNA(VLOOKUP($A17,ImportPk!$A$1:$AN$69,E$7,FALSE())),0,VLOOKUP($A17,ImportPk!$A$1:$AN$69,E$7,FALSE()))</f>
        <v>0</v>
      </c>
      <c r="F17" s="4" t="n">
        <f aca="false">IF(ISNA(VLOOKUP($A17,ImportPk!$A$1:$AN$69,F$7,FALSE())),0,VLOOKUP($A17,ImportPk!$A$1:$AN$69,F$7,FALSE()))</f>
        <v>0</v>
      </c>
      <c r="G17" s="4" t="n">
        <f aca="false">IF(ISNA(VLOOKUP($A17,ImportPk!$A$1:$AN$69,G$7,FALSE())),0,VLOOKUP($A17,ImportPk!$A$1:$AN$69,G$7,FALSE()))</f>
        <v>0</v>
      </c>
      <c r="H17" s="4" t="n">
        <f aca="false">IF(ISNA(VLOOKUP($A17,ImportPk!$A$1:$AN$69,H$7,FALSE())),0,VLOOKUP($A17,ImportPk!$A$1:$AN$69,H$7,FALSE()))</f>
        <v>0</v>
      </c>
      <c r="I17" s="4" t="n">
        <f aca="false">IF(ISNA(VLOOKUP($A17,ImportPk!$A$1:$AN$69,I$7,FALSE())),0,VLOOKUP($A17,ImportPk!$A$1:$AN$69,I$7,FALSE()))</f>
        <v>0</v>
      </c>
      <c r="J17" s="4" t="n">
        <f aca="false">IF(ISNA(VLOOKUP($A17,ImportPk!$A$1:$AN$69,J$7,FALSE())),0,VLOOKUP($A17,ImportPk!$A$1:$AN$69,J$7,FALSE()))</f>
        <v>0</v>
      </c>
      <c r="K17" s="4" t="n">
        <f aca="false">IF(ISNA(VLOOKUP($A17,ImportPk!$A$1:$AN$69,K$7,FALSE())),0,VLOOKUP($A17,ImportPk!$A$1:$AN$69,K$7,FALSE()))</f>
        <v>0</v>
      </c>
      <c r="L17" s="4" t="n">
        <f aca="false">IF(ISNA(VLOOKUP($A17,ImportPk!$A$1:$AN$69,L$7,FALSE())),0,VLOOKUP($A17,ImportPk!$A$1:$AN$69,L$7,FALSE()))</f>
        <v>22201.99</v>
      </c>
      <c r="M17" s="4" t="n">
        <f aca="false">IF(ISNA(VLOOKUP($A17,ImportPk!$A$1:$AN$69,M$7,FALSE())),0,VLOOKUP($A17,ImportPk!$A$1:$AN$69,M$7,FALSE()))</f>
        <v>0</v>
      </c>
      <c r="N17" s="4" t="n">
        <f aca="false">IF(ISNA(VLOOKUP($A17,ImportPk!$A$1:$AN$69,N$7,FALSE())),0,VLOOKUP($A17,ImportPk!$A$1:$AN$69,N$7,FALSE()))</f>
        <v>0</v>
      </c>
      <c r="O17" s="4" t="n">
        <f aca="false">IF(ISNA(VLOOKUP($A17,ImportPk!$A$1:$AN$69,O$7,FALSE())),0,VLOOKUP($A17,ImportPk!$A$1:$AN$69,O$7,FALSE()))</f>
        <v>22201.99</v>
      </c>
    </row>
    <row r="18" customFormat="false" ht="12.75" hidden="false" customHeight="false" outlineLevel="0" collapsed="false">
      <c r="A18" s="12" t="s">
        <v>43</v>
      </c>
      <c r="B18" s="10" t="n">
        <f aca="false">IF(ISNA(VLOOKUP(A18,ImportPk!$A$1:$D$69,4,FALSE())),0,VLOOKUP(A18,ImportPk!$A$1:$D$69,4,FALSE()))</f>
        <v>6187311.37539291</v>
      </c>
      <c r="C18" s="4" t="n">
        <f aca="false">IF(ISNA(VLOOKUP($A18,ImportPk!$A$1:$AN$69,C$7,FALSE())),0,VLOOKUP($A18,ImportPk!$A$1:$AN$69,C$7,FALSE()))</f>
        <v>-37254.47</v>
      </c>
      <c r="D18" s="4" t="n">
        <f aca="false">IF(ISNA(VLOOKUP($A18,ImportPk!$A$1:$AN$69,D$7,FALSE())),0,VLOOKUP($A18,ImportPk!$A$1:$AN$69,D$7,FALSE()))</f>
        <v>2562.91</v>
      </c>
      <c r="E18" s="4" t="n">
        <f aca="false">IF(ISNA(VLOOKUP($A18,ImportPk!$A$1:$AN$69,E$7,FALSE())),0,VLOOKUP($A18,ImportPk!$A$1:$AN$69,E$7,FALSE()))</f>
        <v>-23211.32</v>
      </c>
      <c r="F18" s="4" t="n">
        <f aca="false">IF(ISNA(VLOOKUP($A18,ImportPk!$A$1:$AN$69,F$7,FALSE())),0,VLOOKUP($A18,ImportPk!$A$1:$AN$69,F$7,FALSE()))</f>
        <v>263627.18</v>
      </c>
      <c r="G18" s="4" t="n">
        <f aca="false">IF(ISNA(VLOOKUP($A18,ImportPk!$A$1:$AN$69,G$7,FALSE())),0,VLOOKUP($A18,ImportPk!$A$1:$AN$69,G$7,FALSE()))</f>
        <v>-59813.36</v>
      </c>
      <c r="H18" s="4" t="n">
        <f aca="false">IF(ISNA(VLOOKUP($A18,ImportPk!$A$1:$AN$69,H$7,FALSE())),0,VLOOKUP($A18,ImportPk!$A$1:$AN$69,H$7,FALSE()))</f>
        <v>155752.04</v>
      </c>
      <c r="I18" s="4" t="n">
        <f aca="false">IF(ISNA(VLOOKUP($A18,ImportPk!$A$1:$AN$69,I$7,FALSE())),0,VLOOKUP($A18,ImportPk!$A$1:$AN$69,I$7,FALSE()))</f>
        <v>121018.38</v>
      </c>
      <c r="J18" s="4" t="n">
        <f aca="false">IF(ISNA(VLOOKUP($A18,ImportPk!$A$1:$AN$69,J$7,FALSE())),0,VLOOKUP($A18,ImportPk!$A$1:$AN$69,J$7,FALSE()))</f>
        <v>-53378.32</v>
      </c>
      <c r="K18" s="4" t="n">
        <f aca="false">IF(ISNA(VLOOKUP($A18,ImportPk!$A$1:$AN$69,K$7,FALSE())),0,VLOOKUP($A18,ImportPk!$A$1:$AN$69,K$7,FALSE()))</f>
        <v>995570.8</v>
      </c>
      <c r="L18" s="4" t="n">
        <f aca="false">IF(ISNA(VLOOKUP($A18,ImportPk!$A$1:$AN$69,L$7,FALSE())),0,VLOOKUP($A18,ImportPk!$A$1:$AN$69,L$7,FALSE()))</f>
        <v>1364873.84</v>
      </c>
      <c r="M18" s="4" t="n">
        <f aca="false">IF(ISNA(VLOOKUP($A18,ImportPk!$A$1:$AN$69,M$7,FALSE())),0,VLOOKUP($A18,ImportPk!$A$1:$AN$69,M$7,FALSE()))</f>
        <v>1053007.86</v>
      </c>
      <c r="N18" s="4" t="n">
        <f aca="false">IF(ISNA(VLOOKUP($A18,ImportPk!$A$1:$AN$69,N$7,FALSE())),0,VLOOKUP($A18,ImportPk!$A$1:$AN$69,N$7,FALSE()))</f>
        <v>-2593897.5</v>
      </c>
      <c r="O18" s="4" t="n">
        <f aca="false">IF(ISNA(VLOOKUP($A18,ImportPk!$A$1:$AN$69,O$7,FALSE())),0,VLOOKUP($A18,ImportPk!$A$1:$AN$69,O$7,FALSE()))</f>
        <v>-176015.800000001</v>
      </c>
    </row>
    <row r="19" customFormat="false" ht="12.75" hidden="false" customHeight="false" outlineLevel="0" collapsed="false">
      <c r="A19" s="12" t="s">
        <v>47</v>
      </c>
      <c r="B19" s="10" t="n">
        <f aca="false">IF(ISNA(VLOOKUP(A19,ImportPk!$A$1:$D$69,4,FALSE())),0,VLOOKUP(A19,ImportPk!$A$1:$D$69,4,FALSE()))</f>
        <v>1818236.42109565</v>
      </c>
      <c r="C19" s="4" t="n">
        <f aca="false">IF(ISNA(VLOOKUP($A19,ImportPk!$A$1:$AN$69,C$7,FALSE())),0,VLOOKUP($A19,ImportPk!$A$1:$AN$69,C$7,FALSE()))</f>
        <v>25453.61</v>
      </c>
      <c r="D19" s="4" t="n">
        <f aca="false">IF(ISNA(VLOOKUP($A19,ImportPk!$A$1:$AN$69,D$7,FALSE())),0,VLOOKUP($A19,ImportPk!$A$1:$AN$69,D$7,FALSE()))</f>
        <v>45536</v>
      </c>
      <c r="E19" s="4" t="n">
        <f aca="false">IF(ISNA(VLOOKUP($A19,ImportPk!$A$1:$AN$69,E$7,FALSE())),0,VLOOKUP($A19,ImportPk!$A$1:$AN$69,E$7,FALSE()))</f>
        <v>312117.59</v>
      </c>
      <c r="F19" s="4" t="n">
        <f aca="false">IF(ISNA(VLOOKUP($A19,ImportPk!$A$1:$AN$69,F$7,FALSE())),0,VLOOKUP($A19,ImportPk!$A$1:$AN$69,F$7,FALSE()))</f>
        <v>211118</v>
      </c>
      <c r="G19" s="4" t="n">
        <f aca="false">IF(ISNA(VLOOKUP($A19,ImportPk!$A$1:$AN$69,G$7,FALSE())),0,VLOOKUP($A19,ImportPk!$A$1:$AN$69,G$7,FALSE()))</f>
        <v>0</v>
      </c>
      <c r="H19" s="4" t="n">
        <f aca="false">IF(ISNA(VLOOKUP($A19,ImportPk!$A$1:$AN$69,H$7,FALSE())),0,VLOOKUP($A19,ImportPk!$A$1:$AN$69,H$7,FALSE()))</f>
        <v>24536.25</v>
      </c>
      <c r="I19" s="4" t="n">
        <f aca="false">IF(ISNA(VLOOKUP($A19,ImportPk!$A$1:$AN$69,I$7,FALSE())),0,VLOOKUP($A19,ImportPk!$A$1:$AN$69,I$7,FALSE()))</f>
        <v>-12662.37</v>
      </c>
      <c r="J19" s="4" t="n">
        <f aca="false">IF(ISNA(VLOOKUP($A19,ImportPk!$A$1:$AN$69,J$7,FALSE())),0,VLOOKUP($A19,ImportPk!$A$1:$AN$69,J$7,FALSE()))</f>
        <v>-30078</v>
      </c>
      <c r="K19" s="4" t="n">
        <f aca="false">IF(ISNA(VLOOKUP($A19,ImportPk!$A$1:$AN$69,K$7,FALSE())),0,VLOOKUP($A19,ImportPk!$A$1:$AN$69,K$7,FALSE()))</f>
        <v>243523.27</v>
      </c>
      <c r="L19" s="4" t="n">
        <f aca="false">IF(ISNA(VLOOKUP($A19,ImportPk!$A$1:$AN$69,L$7,FALSE())),0,VLOOKUP($A19,ImportPk!$A$1:$AN$69,L$7,FALSE()))</f>
        <v>819544.35</v>
      </c>
      <c r="M19" s="4" t="n">
        <f aca="false">IF(ISNA(VLOOKUP($A19,ImportPk!$A$1:$AN$69,M$7,FALSE())),0,VLOOKUP($A19,ImportPk!$A$1:$AN$69,M$7,FALSE()))</f>
        <v>125485.18</v>
      </c>
      <c r="N19" s="4" t="n">
        <f aca="false">IF(ISNA(VLOOKUP($A19,ImportPk!$A$1:$AN$69,N$7,FALSE())),0,VLOOKUP($A19,ImportPk!$A$1:$AN$69,N$7,FALSE()))</f>
        <v>177105.54</v>
      </c>
      <c r="O19" s="4" t="n">
        <f aca="false">IF(ISNA(VLOOKUP($A19,ImportPk!$A$1:$AN$69,O$7,FALSE())),0,VLOOKUP($A19,ImportPk!$A$1:$AN$69,O$7,FALSE()))</f>
        <v>1122135.07</v>
      </c>
    </row>
    <row r="20" customFormat="false" ht="12.75" hidden="false" customHeight="false" outlineLevel="0" collapsed="false">
      <c r="A20" s="12" t="s">
        <v>50</v>
      </c>
      <c r="B20" s="10" t="n">
        <f aca="false">IF(ISNA(VLOOKUP(A20,ImportPk!$A$1:$D$69,4,FALSE())),0,VLOOKUP(A20,ImportPk!$A$1:$D$69,4,FALSE()))</f>
        <v>0</v>
      </c>
      <c r="C20" s="4" t="n">
        <f aca="false">IF(ISNA(VLOOKUP($A20,ImportPk!$A$1:$AN$69,C$7,FALSE())),0,VLOOKUP($A20,ImportPk!$A$1:$AN$69,C$7,FALSE()))</f>
        <v>-15908.51</v>
      </c>
      <c r="D20" s="4" t="n">
        <f aca="false">IF(ISNA(VLOOKUP($A20,ImportPk!$A$1:$AN$69,D$7,FALSE())),0,VLOOKUP($A20,ImportPk!$A$1:$AN$69,D$7,FALSE()))</f>
        <v>63126.67</v>
      </c>
      <c r="E20" s="4" t="n">
        <f aca="false">IF(ISNA(VLOOKUP($A20,ImportPk!$A$1:$AN$69,E$7,FALSE())),0,VLOOKUP($A20,ImportPk!$A$1:$AN$69,E$7,FALSE()))</f>
        <v>-17376.91</v>
      </c>
      <c r="F20" s="4" t="n">
        <f aca="false">IF(ISNA(VLOOKUP($A20,ImportPk!$A$1:$AN$69,F$7,FALSE())),0,VLOOKUP($A20,ImportPk!$A$1:$AN$69,F$7,FALSE()))</f>
        <v>0</v>
      </c>
      <c r="G20" s="4" t="n">
        <f aca="false">IF(ISNA(VLOOKUP($A20,ImportPk!$A$1:$AN$69,G$7,FALSE())),0,VLOOKUP($A20,ImportPk!$A$1:$AN$69,G$7,FALSE()))</f>
        <v>0</v>
      </c>
      <c r="H20" s="4" t="n">
        <f aca="false">IF(ISNA(VLOOKUP($A20,ImportPk!$A$1:$AN$69,H$7,FALSE())),0,VLOOKUP($A20,ImportPk!$A$1:$AN$69,H$7,FALSE()))</f>
        <v>0</v>
      </c>
      <c r="I20" s="4" t="n">
        <f aca="false">IF(ISNA(VLOOKUP($A20,ImportPk!$A$1:$AN$69,I$7,FALSE())),0,VLOOKUP($A20,ImportPk!$A$1:$AN$69,I$7,FALSE()))</f>
        <v>0</v>
      </c>
      <c r="J20" s="4" t="n">
        <f aca="false">IF(ISNA(VLOOKUP($A20,ImportPk!$A$1:$AN$69,J$7,FALSE())),0,VLOOKUP($A20,ImportPk!$A$1:$AN$69,J$7,FALSE()))</f>
        <v>0</v>
      </c>
      <c r="K20" s="4" t="n">
        <f aca="false">IF(ISNA(VLOOKUP($A20,ImportPk!$A$1:$AN$69,K$7,FALSE())),0,VLOOKUP($A20,ImportPk!$A$1:$AN$69,K$7,FALSE()))</f>
        <v>146381.01</v>
      </c>
      <c r="L20" s="4" t="n">
        <f aca="false">IF(ISNA(VLOOKUP($A20,ImportPk!$A$1:$AN$69,L$7,FALSE())),0,VLOOKUP($A20,ImportPk!$A$1:$AN$69,L$7,FALSE()))</f>
        <v>176222.26</v>
      </c>
      <c r="M20" s="4" t="n">
        <f aca="false">IF(ISNA(VLOOKUP($A20,ImportPk!$A$1:$AN$69,M$7,FALSE())),0,VLOOKUP($A20,ImportPk!$A$1:$AN$69,M$7,FALSE()))</f>
        <v>281909.77</v>
      </c>
      <c r="N20" s="4" t="n">
        <f aca="false">IF(ISNA(VLOOKUP($A20,ImportPk!$A$1:$AN$69,N$7,FALSE())),0,VLOOKUP($A20,ImportPk!$A$1:$AN$69,N$7,FALSE()))</f>
        <v>-177475.64</v>
      </c>
      <c r="O20" s="4" t="n">
        <f aca="false">IF(ISNA(VLOOKUP($A20,ImportPk!$A$1:$AN$69,O$7,FALSE())),0,VLOOKUP($A20,ImportPk!$A$1:$AN$69,O$7,FALSE()))</f>
        <v>280656.39</v>
      </c>
    </row>
    <row r="21" customFormat="false" ht="12.75" hidden="false" customHeight="false" outlineLevel="0" collapsed="false">
      <c r="A21" s="12" t="s">
        <v>53</v>
      </c>
      <c r="B21" s="10" t="n">
        <f aca="false">IF(ISNA(VLOOKUP(A21,ImportPk!$A$1:$D$69,4,FALSE())),0,VLOOKUP(A21,ImportPk!$A$1:$D$69,4,FALSE()))</f>
        <v>1243093.71447674</v>
      </c>
      <c r="C21" s="4" t="n">
        <f aca="false">IF(ISNA(VLOOKUP($A21,ImportPk!$A$1:$AN$69,C$7,FALSE())),0,VLOOKUP($A21,ImportPk!$A$1:$AN$69,C$7,FALSE()))</f>
        <v>-91155.75</v>
      </c>
      <c r="D21" s="4" t="n">
        <f aca="false">IF(ISNA(VLOOKUP($A21,ImportPk!$A$1:$AN$69,D$7,FALSE())),0,VLOOKUP($A21,ImportPk!$A$1:$AN$69,D$7,FALSE()))</f>
        <v>-47515.78</v>
      </c>
      <c r="E21" s="4" t="n">
        <f aca="false">IF(ISNA(VLOOKUP($A21,ImportPk!$A$1:$AN$69,E$7,FALSE())),0,VLOOKUP($A21,ImportPk!$A$1:$AN$69,E$7,FALSE()))</f>
        <v>0</v>
      </c>
      <c r="F21" s="4" t="n">
        <f aca="false">IF(ISNA(VLOOKUP($A21,ImportPk!$A$1:$AN$69,F$7,FALSE())),0,VLOOKUP($A21,ImportPk!$A$1:$AN$69,F$7,FALSE()))</f>
        <v>0</v>
      </c>
      <c r="G21" s="4" t="n">
        <f aca="false">IF(ISNA(VLOOKUP($A21,ImportPk!$A$1:$AN$69,G$7,FALSE())),0,VLOOKUP($A21,ImportPk!$A$1:$AN$69,G$7,FALSE()))</f>
        <v>0</v>
      </c>
      <c r="H21" s="4" t="n">
        <f aca="false">IF(ISNA(VLOOKUP($A21,ImportPk!$A$1:$AN$69,H$7,FALSE())),0,VLOOKUP($A21,ImportPk!$A$1:$AN$69,H$7,FALSE()))</f>
        <v>0</v>
      </c>
      <c r="I21" s="4" t="n">
        <f aca="false">IF(ISNA(VLOOKUP($A21,ImportPk!$A$1:$AN$69,I$7,FALSE())),0,VLOOKUP($A21,ImportPk!$A$1:$AN$69,I$7,FALSE()))</f>
        <v>0</v>
      </c>
      <c r="J21" s="4" t="n">
        <f aca="false">IF(ISNA(VLOOKUP($A21,ImportPk!$A$1:$AN$69,J$7,FALSE())),0,VLOOKUP($A21,ImportPk!$A$1:$AN$69,J$7,FALSE()))</f>
        <v>0</v>
      </c>
      <c r="K21" s="4" t="n">
        <f aca="false">IF(ISNA(VLOOKUP($A21,ImportPk!$A$1:$AN$69,K$7,FALSE())),0,VLOOKUP($A21,ImportPk!$A$1:$AN$69,K$7,FALSE()))</f>
        <v>0</v>
      </c>
      <c r="L21" s="4" t="n">
        <f aca="false">IF(ISNA(VLOOKUP($A21,ImportPk!$A$1:$AN$69,L$7,FALSE())),0,VLOOKUP($A21,ImportPk!$A$1:$AN$69,L$7,FALSE()))</f>
        <v>-138671.53</v>
      </c>
      <c r="M21" s="4" t="n">
        <f aca="false">IF(ISNA(VLOOKUP($A21,ImportPk!$A$1:$AN$69,M$7,FALSE())),0,VLOOKUP($A21,ImportPk!$A$1:$AN$69,M$7,FALSE()))</f>
        <v>0</v>
      </c>
      <c r="N21" s="4" t="n">
        <f aca="false">IF(ISNA(VLOOKUP($A21,ImportPk!$A$1:$AN$69,N$7,FALSE())),0,VLOOKUP($A21,ImportPk!$A$1:$AN$69,N$7,FALSE()))</f>
        <v>0</v>
      </c>
      <c r="O21" s="4" t="n">
        <f aca="false">IF(ISNA(VLOOKUP($A21,ImportPk!$A$1:$AN$69,O$7,FALSE())),0,VLOOKUP($A21,ImportPk!$A$1:$AN$69,O$7,FALSE()))</f>
        <v>-138671.53</v>
      </c>
    </row>
    <row r="22" customFormat="false" ht="12.75" hidden="false" customHeight="false" outlineLevel="0" collapsed="false">
      <c r="A22" s="12" t="s">
        <v>56</v>
      </c>
      <c r="B22" s="10" t="n">
        <f aca="false">IF(ISNA(VLOOKUP(A22,ImportPk!$A$1:$D$69,4,FALSE())),0,VLOOKUP(A22,ImportPk!$A$1:$D$69,4,FALSE()))</f>
        <v>539719.375927685</v>
      </c>
      <c r="C22" s="4" t="n">
        <f aca="false">IF(ISNA(VLOOKUP($A22,ImportPk!$A$1:$AN$69,C$7,FALSE())),0,VLOOKUP($A22,ImportPk!$A$1:$AN$69,C$7,FALSE()))</f>
        <v>13161.19</v>
      </c>
      <c r="D22" s="4" t="n">
        <f aca="false">IF(ISNA(VLOOKUP($A22,ImportPk!$A$1:$AN$69,D$7,FALSE())),0,VLOOKUP($A22,ImportPk!$A$1:$AN$69,D$7,FALSE()))</f>
        <v>63418.82</v>
      </c>
      <c r="E22" s="4" t="n">
        <f aca="false">IF(ISNA(VLOOKUP($A22,ImportPk!$A$1:$AN$69,E$7,FALSE())),0,VLOOKUP($A22,ImportPk!$A$1:$AN$69,E$7,FALSE()))</f>
        <v>0</v>
      </c>
      <c r="F22" s="4" t="n">
        <f aca="false">IF(ISNA(VLOOKUP($A22,ImportPk!$A$1:$AN$69,F$7,FALSE())),0,VLOOKUP($A22,ImportPk!$A$1:$AN$69,F$7,FALSE()))</f>
        <v>0</v>
      </c>
      <c r="G22" s="4" t="n">
        <f aca="false">IF(ISNA(VLOOKUP($A22,ImportPk!$A$1:$AN$69,G$7,FALSE())),0,VLOOKUP($A22,ImportPk!$A$1:$AN$69,G$7,FALSE()))</f>
        <v>0</v>
      </c>
      <c r="H22" s="4" t="n">
        <f aca="false">IF(ISNA(VLOOKUP($A22,ImportPk!$A$1:$AN$69,H$7,FALSE())),0,VLOOKUP($A22,ImportPk!$A$1:$AN$69,H$7,FALSE()))</f>
        <v>0</v>
      </c>
      <c r="I22" s="4" t="n">
        <f aca="false">IF(ISNA(VLOOKUP($A22,ImportPk!$A$1:$AN$69,I$7,FALSE())),0,VLOOKUP($A22,ImportPk!$A$1:$AN$69,I$7,FALSE()))</f>
        <v>0</v>
      </c>
      <c r="J22" s="4" t="n">
        <f aca="false">IF(ISNA(VLOOKUP($A22,ImportPk!$A$1:$AN$69,J$7,FALSE())),0,VLOOKUP($A22,ImportPk!$A$1:$AN$69,J$7,FALSE()))</f>
        <v>0</v>
      </c>
      <c r="K22" s="4" t="n">
        <f aca="false">IF(ISNA(VLOOKUP($A22,ImportPk!$A$1:$AN$69,K$7,FALSE())),0,VLOOKUP($A22,ImportPk!$A$1:$AN$69,K$7,FALSE()))</f>
        <v>0</v>
      </c>
      <c r="L22" s="4" t="n">
        <f aca="false">IF(ISNA(VLOOKUP($A22,ImportPk!$A$1:$AN$69,L$7,FALSE())),0,VLOOKUP($A22,ImportPk!$A$1:$AN$69,L$7,FALSE()))</f>
        <v>76580.01</v>
      </c>
      <c r="M22" s="4" t="n">
        <f aca="false">IF(ISNA(VLOOKUP($A22,ImportPk!$A$1:$AN$69,M$7,FALSE())),0,VLOOKUP($A22,ImportPk!$A$1:$AN$69,M$7,FALSE()))</f>
        <v>0</v>
      </c>
      <c r="N22" s="4" t="n">
        <f aca="false">IF(ISNA(VLOOKUP($A22,ImportPk!$A$1:$AN$69,N$7,FALSE())),0,VLOOKUP($A22,ImportPk!$A$1:$AN$69,N$7,FALSE()))</f>
        <v>0</v>
      </c>
      <c r="O22" s="4" t="n">
        <f aca="false">IF(ISNA(VLOOKUP($A22,ImportPk!$A$1:$AN$69,O$7,FALSE())),0,VLOOKUP($A22,ImportPk!$A$1:$AN$69,O$7,FALSE()))</f>
        <v>76580.01</v>
      </c>
    </row>
    <row r="23" customFormat="false" ht="12.75" hidden="false" customHeight="false" outlineLevel="0" collapsed="false">
      <c r="A23" s="12" t="s">
        <v>59</v>
      </c>
      <c r="B23" s="10" t="n">
        <f aca="false">IF(ISNA(VLOOKUP(A23,ImportPk!$A$1:$D$69,4,FALSE())),0,VLOOKUP(A23,ImportPk!$A$1:$D$69,4,FALSE()))</f>
        <v>251437.188425373</v>
      </c>
      <c r="C23" s="4" t="n">
        <f aca="false">IF(ISNA(VLOOKUP($A23,ImportPk!$A$1:$AN$69,C$7,FALSE())),0,VLOOKUP($A23,ImportPk!$A$1:$AN$69,C$7,FALSE()))</f>
        <v>10362.2</v>
      </c>
      <c r="D23" s="4" t="n">
        <f aca="false">IF(ISNA(VLOOKUP($A23,ImportPk!$A$1:$AN$69,D$7,FALSE())),0,VLOOKUP($A23,ImportPk!$A$1:$AN$69,D$7,FALSE()))</f>
        <v>-15838.59</v>
      </c>
      <c r="E23" s="4" t="n">
        <f aca="false">IF(ISNA(VLOOKUP($A23,ImportPk!$A$1:$AN$69,E$7,FALSE())),0,VLOOKUP($A23,ImportPk!$A$1:$AN$69,E$7,FALSE()))</f>
        <v>17339.87</v>
      </c>
      <c r="F23" s="4" t="n">
        <f aca="false">IF(ISNA(VLOOKUP($A23,ImportPk!$A$1:$AN$69,F$7,FALSE())),0,VLOOKUP($A23,ImportPk!$A$1:$AN$69,F$7,FALSE()))</f>
        <v>0</v>
      </c>
      <c r="G23" s="4" t="n">
        <f aca="false">IF(ISNA(VLOOKUP($A23,ImportPk!$A$1:$AN$69,G$7,FALSE())),0,VLOOKUP($A23,ImportPk!$A$1:$AN$69,G$7,FALSE()))</f>
        <v>0</v>
      </c>
      <c r="H23" s="4" t="n">
        <f aca="false">IF(ISNA(VLOOKUP($A23,ImportPk!$A$1:$AN$69,H$7,FALSE())),0,VLOOKUP($A23,ImportPk!$A$1:$AN$69,H$7,FALSE()))</f>
        <v>0</v>
      </c>
      <c r="I23" s="4" t="n">
        <f aca="false">IF(ISNA(VLOOKUP($A23,ImportPk!$A$1:$AN$69,I$7,FALSE())),0,VLOOKUP($A23,ImportPk!$A$1:$AN$69,I$7,FALSE()))</f>
        <v>0</v>
      </c>
      <c r="J23" s="4" t="n">
        <f aca="false">IF(ISNA(VLOOKUP($A23,ImportPk!$A$1:$AN$69,J$7,FALSE())),0,VLOOKUP($A23,ImportPk!$A$1:$AN$69,J$7,FALSE()))</f>
        <v>0</v>
      </c>
      <c r="K23" s="4" t="n">
        <f aca="false">IF(ISNA(VLOOKUP($A23,ImportPk!$A$1:$AN$69,K$7,FALSE())),0,VLOOKUP($A23,ImportPk!$A$1:$AN$69,K$7,FALSE()))</f>
        <v>0</v>
      </c>
      <c r="L23" s="4" t="n">
        <f aca="false">IF(ISNA(VLOOKUP($A23,ImportPk!$A$1:$AN$69,L$7,FALSE())),0,VLOOKUP($A23,ImportPk!$A$1:$AN$69,L$7,FALSE()))</f>
        <v>11863.48</v>
      </c>
      <c r="M23" s="4" t="n">
        <f aca="false">IF(ISNA(VLOOKUP($A23,ImportPk!$A$1:$AN$69,M$7,FALSE())),0,VLOOKUP($A23,ImportPk!$A$1:$AN$69,M$7,FALSE()))</f>
        <v>0</v>
      </c>
      <c r="N23" s="4" t="n">
        <f aca="false">IF(ISNA(VLOOKUP($A23,ImportPk!$A$1:$AN$69,N$7,FALSE())),0,VLOOKUP($A23,ImportPk!$A$1:$AN$69,N$7,FALSE()))</f>
        <v>0</v>
      </c>
      <c r="O23" s="4" t="n">
        <f aca="false">IF(ISNA(VLOOKUP($A23,ImportPk!$A$1:$AN$69,O$7,FALSE())),0,VLOOKUP($A23,ImportPk!$A$1:$AN$69,O$7,FALSE()))</f>
        <v>11863.48</v>
      </c>
    </row>
    <row r="24" customFormat="false" ht="12.75" hidden="false" customHeight="false" outlineLevel="0" collapsed="false">
      <c r="A24" s="12" t="s">
        <v>109</v>
      </c>
      <c r="B24" s="10" t="n">
        <f aca="false">IF(ISNA(VLOOKUP(A24,ImportPk!$A$1:$D$69,4,FALSE())),0,VLOOKUP(A24,ImportPk!$A$1:$D$69,4,FALSE()))</f>
        <v>0</v>
      </c>
      <c r="C24" s="4" t="n">
        <f aca="false">IF(ISNA(VLOOKUP($A24,ImportPk!$A$1:$AN$69,C$7,FALSE())),0,VLOOKUP($A24,ImportPk!$A$1:$AN$69,C$7,FALSE()))</f>
        <v>0</v>
      </c>
      <c r="D24" s="4" t="n">
        <f aca="false">IF(ISNA(VLOOKUP($A24,ImportPk!$A$1:$AN$69,D$7,FALSE())),0,VLOOKUP($A24,ImportPk!$A$1:$AN$69,D$7,FALSE()))</f>
        <v>0</v>
      </c>
      <c r="E24" s="4" t="n">
        <f aca="false">IF(ISNA(VLOOKUP($A24,ImportPk!$A$1:$AN$69,E$7,FALSE())),0,VLOOKUP($A24,ImportPk!$A$1:$AN$69,E$7,FALSE()))</f>
        <v>0</v>
      </c>
      <c r="F24" s="4" t="n">
        <f aca="false">IF(ISNA(VLOOKUP($A24,ImportPk!$A$1:$AN$69,F$7,FALSE())),0,VLOOKUP($A24,ImportPk!$A$1:$AN$69,F$7,FALSE()))</f>
        <v>0</v>
      </c>
      <c r="G24" s="4" t="n">
        <f aca="false">IF(ISNA(VLOOKUP($A24,ImportPk!$A$1:$AN$69,G$7,FALSE())),0,VLOOKUP($A24,ImportPk!$A$1:$AN$69,G$7,FALSE()))</f>
        <v>0</v>
      </c>
      <c r="H24" s="4" t="n">
        <f aca="false">IF(ISNA(VLOOKUP($A24,ImportPk!$A$1:$AN$69,H$7,FALSE())),0,VLOOKUP($A24,ImportPk!$A$1:$AN$69,H$7,FALSE()))</f>
        <v>0</v>
      </c>
      <c r="I24" s="4" t="n">
        <f aca="false">IF(ISNA(VLOOKUP($A24,ImportPk!$A$1:$AN$69,I$7,FALSE())),0,VLOOKUP($A24,ImportPk!$A$1:$AN$69,I$7,FALSE()))</f>
        <v>0</v>
      </c>
      <c r="J24" s="4" t="n">
        <f aca="false">IF(ISNA(VLOOKUP($A24,ImportPk!$A$1:$AN$69,J$7,FALSE())),0,VLOOKUP($A24,ImportPk!$A$1:$AN$69,J$7,FALSE()))</f>
        <v>0</v>
      </c>
      <c r="K24" s="4" t="n">
        <f aca="false">IF(ISNA(VLOOKUP($A24,ImportPk!$A$1:$AN$69,K$7,FALSE())),0,VLOOKUP($A24,ImportPk!$A$1:$AN$69,K$7,FALSE()))</f>
        <v>0</v>
      </c>
      <c r="L24" s="4" t="n">
        <f aca="false">IF(ISNA(VLOOKUP($A24,ImportPk!$A$1:$AN$69,L$7,FALSE())),0,VLOOKUP($A24,ImportPk!$A$1:$AN$69,L$7,FALSE()))</f>
        <v>0</v>
      </c>
      <c r="M24" s="4" t="n">
        <f aca="false">IF(ISNA(VLOOKUP($A24,ImportPk!$A$1:$AN$69,M$7,FALSE())),0,VLOOKUP($A24,ImportPk!$A$1:$AN$69,M$7,FALSE()))</f>
        <v>0</v>
      </c>
      <c r="N24" s="4" t="n">
        <f aca="false">IF(ISNA(VLOOKUP($A24,ImportPk!$A$1:$AN$69,N$7,FALSE())),0,VLOOKUP($A24,ImportPk!$A$1:$AN$69,N$7,FALSE()))</f>
        <v>0</v>
      </c>
      <c r="O24" s="4" t="n">
        <f aca="false">IF(ISNA(VLOOKUP($A24,ImportPk!$A$1:$AN$69,O$7,FALSE())),0,VLOOKUP($A24,ImportPk!$A$1:$AN$69,O$7,FALSE()))</f>
        <v>0</v>
      </c>
    </row>
    <row r="25" customFormat="false" ht="12.75" hidden="false" customHeight="false" outlineLevel="0" collapsed="false">
      <c r="A25" s="12" t="s">
        <v>64</v>
      </c>
      <c r="B25" s="10" t="n">
        <f aca="false">IF(ISNA(VLOOKUP(A25,ImportPk!$A$1:$D$69,4,FALSE())),0,VLOOKUP(A25,ImportPk!$A$1:$D$69,4,FALSE()))</f>
        <v>11411200.8859117</v>
      </c>
      <c r="C25" s="4" t="n">
        <f aca="false">IF(ISNA(VLOOKUP($A25,ImportPk!$A$1:$AN$69,C$7,FALSE())),0,VLOOKUP($A25,ImportPk!$A$1:$AN$69,C$7,FALSE()))</f>
        <v>45860.27</v>
      </c>
      <c r="D25" s="4" t="n">
        <f aca="false">IF(ISNA(VLOOKUP($A25,ImportPk!$A$1:$AN$69,D$7,FALSE())),0,VLOOKUP($A25,ImportPk!$A$1:$AN$69,D$7,FALSE()))</f>
        <v>54109.47</v>
      </c>
      <c r="E25" s="4" t="n">
        <f aca="false">IF(ISNA(VLOOKUP($A25,ImportPk!$A$1:$AN$69,E$7,FALSE())),0,VLOOKUP($A25,ImportPk!$A$1:$AN$69,E$7,FALSE()))</f>
        <v>124540.18</v>
      </c>
      <c r="F25" s="4" t="n">
        <f aca="false">IF(ISNA(VLOOKUP($A25,ImportPk!$A$1:$AN$69,F$7,FALSE())),0,VLOOKUP($A25,ImportPk!$A$1:$AN$69,F$7,FALSE()))</f>
        <v>77068.78</v>
      </c>
      <c r="G25" s="4" t="n">
        <f aca="false">IF(ISNA(VLOOKUP($A25,ImportPk!$A$1:$AN$69,G$7,FALSE())),0,VLOOKUP($A25,ImportPk!$A$1:$AN$69,G$7,FALSE()))</f>
        <v>75414.58</v>
      </c>
      <c r="H25" s="4" t="n">
        <f aca="false">IF(ISNA(VLOOKUP($A25,ImportPk!$A$1:$AN$69,H$7,FALSE())),0,VLOOKUP($A25,ImportPk!$A$1:$AN$69,H$7,FALSE()))</f>
        <v>134077.64</v>
      </c>
      <c r="I25" s="4" t="n">
        <f aca="false">IF(ISNA(VLOOKUP($A25,ImportPk!$A$1:$AN$69,I$7,FALSE())),0,VLOOKUP($A25,ImportPk!$A$1:$AN$69,I$7,FALSE()))</f>
        <v>429786.05</v>
      </c>
      <c r="J25" s="4" t="n">
        <f aca="false">IF(ISNA(VLOOKUP($A25,ImportPk!$A$1:$AN$69,J$7,FALSE())),0,VLOOKUP($A25,ImportPk!$A$1:$AN$69,J$7,FALSE()))</f>
        <v>118391.18</v>
      </c>
      <c r="K25" s="4" t="n">
        <f aca="false">IF(ISNA(VLOOKUP($A25,ImportPk!$A$1:$AN$69,K$7,FALSE())),0,VLOOKUP($A25,ImportPk!$A$1:$AN$69,K$7,FALSE()))</f>
        <v>1083243.13</v>
      </c>
      <c r="L25" s="4" t="n">
        <f aca="false">IF(ISNA(VLOOKUP($A25,ImportPk!$A$1:$AN$69,L$7,FALSE())),0,VLOOKUP($A25,ImportPk!$A$1:$AN$69,L$7,FALSE()))</f>
        <v>2142491.28</v>
      </c>
      <c r="M25" s="4" t="n">
        <f aca="false">IF(ISNA(VLOOKUP($A25,ImportPk!$A$1:$AN$69,M$7,FALSE())),0,VLOOKUP($A25,ImportPk!$A$1:$AN$69,M$7,FALSE()))</f>
        <v>344226</v>
      </c>
      <c r="N25" s="4" t="n">
        <f aca="false">IF(ISNA(VLOOKUP($A25,ImportPk!$A$1:$AN$69,N$7,FALSE())),0,VLOOKUP($A25,ImportPk!$A$1:$AN$69,N$7,FALSE()))</f>
        <v>1221747.4</v>
      </c>
      <c r="O25" s="4" t="n">
        <f aca="false">IF(ISNA(VLOOKUP($A25,ImportPk!$A$1:$AN$69,O$7,FALSE())),0,VLOOKUP($A25,ImportPk!$A$1:$AN$69,O$7,FALSE()))</f>
        <v>3708464.68</v>
      </c>
    </row>
    <row r="26" customFormat="false" ht="12.75" hidden="false" customHeight="false" outlineLevel="0" collapsed="false">
      <c r="A26" s="12" t="s">
        <v>67</v>
      </c>
      <c r="B26" s="10" t="n">
        <f aca="false">IF(ISNA(VLOOKUP(A26,ImportPk!$A$1:$D$69,4,FALSE())),0,VLOOKUP(A26,ImportPk!$A$1:$D$69,4,FALSE()))</f>
        <v>52202.8773549933</v>
      </c>
      <c r="C26" s="4" t="n">
        <f aca="false">IF(ISNA(VLOOKUP($A26,ImportPk!$A$1:$AN$69,C$7,FALSE())),0,VLOOKUP($A26,ImportPk!$A$1:$AN$69,C$7,FALSE()))</f>
        <v>3181.7</v>
      </c>
      <c r="D26" s="4" t="n">
        <f aca="false">IF(ISNA(VLOOKUP($A26,ImportPk!$A$1:$AN$69,D$7,FALSE())),0,VLOOKUP($A26,ImportPk!$A$1:$AN$69,D$7,FALSE()))</f>
        <v>0</v>
      </c>
      <c r="E26" s="4" t="n">
        <f aca="false">IF(ISNA(VLOOKUP($A26,ImportPk!$A$1:$AN$69,E$7,FALSE())),0,VLOOKUP($A26,ImportPk!$A$1:$AN$69,E$7,FALSE()))</f>
        <v>0</v>
      </c>
      <c r="F26" s="4" t="n">
        <f aca="false">IF(ISNA(VLOOKUP($A26,ImportPk!$A$1:$AN$69,F$7,FALSE())),0,VLOOKUP($A26,ImportPk!$A$1:$AN$69,F$7,FALSE()))</f>
        <v>0</v>
      </c>
      <c r="G26" s="4" t="n">
        <f aca="false">IF(ISNA(VLOOKUP($A26,ImportPk!$A$1:$AN$69,G$7,FALSE())),0,VLOOKUP($A26,ImportPk!$A$1:$AN$69,G$7,FALSE()))</f>
        <v>0</v>
      </c>
      <c r="H26" s="4" t="n">
        <f aca="false">IF(ISNA(VLOOKUP($A26,ImportPk!$A$1:$AN$69,H$7,FALSE())),0,VLOOKUP($A26,ImportPk!$A$1:$AN$69,H$7,FALSE()))</f>
        <v>0</v>
      </c>
      <c r="I26" s="4" t="n">
        <f aca="false">IF(ISNA(VLOOKUP($A26,ImportPk!$A$1:$AN$69,I$7,FALSE())),0,VLOOKUP($A26,ImportPk!$A$1:$AN$69,I$7,FALSE()))</f>
        <v>0</v>
      </c>
      <c r="J26" s="4" t="n">
        <f aca="false">IF(ISNA(VLOOKUP($A26,ImportPk!$A$1:$AN$69,J$7,FALSE())),0,VLOOKUP($A26,ImportPk!$A$1:$AN$69,J$7,FALSE()))</f>
        <v>0</v>
      </c>
      <c r="K26" s="4" t="n">
        <f aca="false">IF(ISNA(VLOOKUP($A26,ImportPk!$A$1:$AN$69,K$7,FALSE())),0,VLOOKUP($A26,ImportPk!$A$1:$AN$69,K$7,FALSE()))</f>
        <v>0</v>
      </c>
      <c r="L26" s="4" t="n">
        <f aca="false">IF(ISNA(VLOOKUP($A26,ImportPk!$A$1:$AN$69,L$7,FALSE())),0,VLOOKUP($A26,ImportPk!$A$1:$AN$69,L$7,FALSE()))</f>
        <v>3181.7</v>
      </c>
      <c r="M26" s="4" t="n">
        <f aca="false">IF(ISNA(VLOOKUP($A26,ImportPk!$A$1:$AN$69,M$7,FALSE())),0,VLOOKUP($A26,ImportPk!$A$1:$AN$69,M$7,FALSE()))</f>
        <v>0</v>
      </c>
      <c r="N26" s="4" t="n">
        <f aca="false">IF(ISNA(VLOOKUP($A26,ImportPk!$A$1:$AN$69,N$7,FALSE())),0,VLOOKUP($A26,ImportPk!$A$1:$AN$69,N$7,FALSE()))</f>
        <v>0</v>
      </c>
      <c r="O26" s="4" t="n">
        <f aca="false">IF(ISNA(VLOOKUP($A26,ImportPk!$A$1:$AN$69,O$7,FALSE())),0,VLOOKUP($A26,ImportPk!$A$1:$AN$69,O$7,FALSE()))</f>
        <v>3181.7</v>
      </c>
    </row>
    <row r="27" customFormat="false" ht="12.75" hidden="false" customHeight="false" outlineLevel="0" collapsed="false">
      <c r="A27" s="12" t="s">
        <v>70</v>
      </c>
      <c r="B27" s="10" t="n">
        <f aca="false">IF(ISNA(VLOOKUP(A27,ImportPk!$A$1:$D$69,4,FALSE())),0,VLOOKUP(A27,ImportPk!$A$1:$D$69,4,FALSE()))</f>
        <v>686881.973218232</v>
      </c>
      <c r="C27" s="4" t="n">
        <f aca="false">IF(ISNA(VLOOKUP($A27,ImportPk!$A$1:$AN$69,C$7,FALSE())),0,VLOOKUP($A27,ImportPk!$A$1:$AN$69,C$7,FALSE()))</f>
        <v>-12726.81</v>
      </c>
      <c r="D27" s="4" t="n">
        <f aca="false">IF(ISNA(VLOOKUP($A27,ImportPk!$A$1:$AN$69,D$7,FALSE())),0,VLOOKUP($A27,ImportPk!$A$1:$AN$69,D$7,FALSE()))</f>
        <v>-31677.19</v>
      </c>
      <c r="E27" s="4" t="n">
        <f aca="false">IF(ISNA(VLOOKUP($A27,ImportPk!$A$1:$AN$69,E$7,FALSE())),0,VLOOKUP($A27,ImportPk!$A$1:$AN$69,E$7,FALSE()))</f>
        <v>138718.93</v>
      </c>
      <c r="F27" s="4" t="n">
        <f aca="false">IF(ISNA(VLOOKUP($A27,ImportPk!$A$1:$AN$69,F$7,FALSE())),0,VLOOKUP($A27,ImportPk!$A$1:$AN$69,F$7,FALSE()))</f>
        <v>0</v>
      </c>
      <c r="G27" s="4" t="n">
        <f aca="false">IF(ISNA(VLOOKUP($A27,ImportPk!$A$1:$AN$69,G$7,FALSE())),0,VLOOKUP($A27,ImportPk!$A$1:$AN$69,G$7,FALSE()))</f>
        <v>0</v>
      </c>
      <c r="H27" s="4" t="n">
        <f aca="false">IF(ISNA(VLOOKUP($A27,ImportPk!$A$1:$AN$69,H$7,FALSE())),0,VLOOKUP($A27,ImportPk!$A$1:$AN$69,H$7,FALSE()))</f>
        <v>0</v>
      </c>
      <c r="I27" s="4" t="n">
        <f aca="false">IF(ISNA(VLOOKUP($A27,ImportPk!$A$1:$AN$69,I$7,FALSE())),0,VLOOKUP($A27,ImportPk!$A$1:$AN$69,I$7,FALSE()))</f>
        <v>0</v>
      </c>
      <c r="J27" s="4" t="n">
        <f aca="false">IF(ISNA(VLOOKUP($A27,ImportPk!$A$1:$AN$69,J$7,FALSE())),0,VLOOKUP($A27,ImportPk!$A$1:$AN$69,J$7,FALSE()))</f>
        <v>0</v>
      </c>
      <c r="K27" s="4" t="n">
        <f aca="false">IF(ISNA(VLOOKUP($A27,ImportPk!$A$1:$AN$69,K$7,FALSE())),0,VLOOKUP($A27,ImportPk!$A$1:$AN$69,K$7,FALSE()))</f>
        <v>0</v>
      </c>
      <c r="L27" s="4" t="n">
        <f aca="false">IF(ISNA(VLOOKUP($A27,ImportPk!$A$1:$AN$69,L$7,FALSE())),0,VLOOKUP($A27,ImportPk!$A$1:$AN$69,L$7,FALSE()))</f>
        <v>94314.93</v>
      </c>
      <c r="M27" s="4" t="n">
        <f aca="false">IF(ISNA(VLOOKUP($A27,ImportPk!$A$1:$AN$69,M$7,FALSE())),0,VLOOKUP($A27,ImportPk!$A$1:$AN$69,M$7,FALSE()))</f>
        <v>0</v>
      </c>
      <c r="N27" s="4" t="n">
        <f aca="false">IF(ISNA(VLOOKUP($A27,ImportPk!$A$1:$AN$69,N$7,FALSE())),0,VLOOKUP($A27,ImportPk!$A$1:$AN$69,N$7,FALSE()))</f>
        <v>0</v>
      </c>
      <c r="O27" s="4" t="n">
        <f aca="false">IF(ISNA(VLOOKUP($A27,ImportPk!$A$1:$AN$69,O$7,FALSE())),0,VLOOKUP($A27,ImportPk!$A$1:$AN$69,O$7,FALSE()))</f>
        <v>94314.93</v>
      </c>
    </row>
    <row r="28" customFormat="false" ht="12.75" hidden="false" customHeight="false" outlineLevel="0" collapsed="false">
      <c r="A28" s="12" t="s">
        <v>75</v>
      </c>
      <c r="B28" s="10" t="n">
        <f aca="false">IF(ISNA(VLOOKUP(A28,ImportPk!$A$1:$D$69,4,FALSE())),0,VLOOKUP(A28,ImportPk!$A$1:$D$69,4,FALSE()))</f>
        <v>3826684.70313045</v>
      </c>
      <c r="C28" s="4" t="n">
        <f aca="false">IF(ISNA(VLOOKUP($A28,ImportPk!$A$1:$AN$69,C$7,FALSE())),0,VLOOKUP($A28,ImportPk!$A$1:$AN$69,C$7,FALSE()))</f>
        <v>-6382.69</v>
      </c>
      <c r="D28" s="4" t="n">
        <f aca="false">IF(ISNA(VLOOKUP($A28,ImportPk!$A$1:$AN$69,D$7,FALSE())),0,VLOOKUP($A28,ImportPk!$A$1:$AN$69,D$7,FALSE()))</f>
        <v>71634.81</v>
      </c>
      <c r="E28" s="4" t="n">
        <f aca="false">IF(ISNA(VLOOKUP($A28,ImportPk!$A$1:$AN$69,E$7,FALSE())),0,VLOOKUP($A28,ImportPk!$A$1:$AN$69,E$7,FALSE()))</f>
        <v>28710.67</v>
      </c>
      <c r="F28" s="4" t="n">
        <f aca="false">IF(ISNA(VLOOKUP($A28,ImportPk!$A$1:$AN$69,F$7,FALSE())),0,VLOOKUP($A28,ImportPk!$A$1:$AN$69,F$7,FALSE()))</f>
        <v>106726.26</v>
      </c>
      <c r="G28" s="4" t="n">
        <f aca="false">IF(ISNA(VLOOKUP($A28,ImportPk!$A$1:$AN$69,G$7,FALSE())),0,VLOOKUP($A28,ImportPk!$A$1:$AN$69,G$7,FALSE()))</f>
        <v>68401.15</v>
      </c>
      <c r="H28" s="4" t="n">
        <f aca="false">IF(ISNA(VLOOKUP($A28,ImportPk!$A$1:$AN$69,H$7,FALSE())),0,VLOOKUP($A28,ImportPk!$A$1:$AN$69,H$7,FALSE()))</f>
        <v>107963.61</v>
      </c>
      <c r="I28" s="4" t="n">
        <f aca="false">IF(ISNA(VLOOKUP($A28,ImportPk!$A$1:$AN$69,I$7,FALSE())),0,VLOOKUP($A28,ImportPk!$A$1:$AN$69,I$7,FALSE()))</f>
        <v>204731.1</v>
      </c>
      <c r="J28" s="4" t="n">
        <f aca="false">IF(ISNA(VLOOKUP($A28,ImportPk!$A$1:$AN$69,J$7,FALSE())),0,VLOOKUP($A28,ImportPk!$A$1:$AN$69,J$7,FALSE()))</f>
        <v>63773.36</v>
      </c>
      <c r="K28" s="4" t="n">
        <f aca="false">IF(ISNA(VLOOKUP($A28,ImportPk!$A$1:$AN$69,K$7,FALSE())),0,VLOOKUP($A28,ImportPk!$A$1:$AN$69,K$7,FALSE()))</f>
        <v>194039.66</v>
      </c>
      <c r="L28" s="4" t="n">
        <f aca="false">IF(ISNA(VLOOKUP($A28,ImportPk!$A$1:$AN$69,L$7,FALSE())),0,VLOOKUP($A28,ImportPk!$A$1:$AN$69,L$7,FALSE()))</f>
        <v>839597.93</v>
      </c>
      <c r="M28" s="4" t="n">
        <f aca="false">IF(ISNA(VLOOKUP($A28,ImportPk!$A$1:$AN$69,M$7,FALSE())),0,VLOOKUP($A28,ImportPk!$A$1:$AN$69,M$7,FALSE()))</f>
        <v>673610.11</v>
      </c>
      <c r="N28" s="4" t="n">
        <f aca="false">IF(ISNA(VLOOKUP($A28,ImportPk!$A$1:$AN$69,N$7,FALSE())),0,VLOOKUP($A28,ImportPk!$A$1:$AN$69,N$7,FALSE()))</f>
        <v>107208.74</v>
      </c>
      <c r="O28" s="4" t="n">
        <f aca="false">IF(ISNA(VLOOKUP($A28,ImportPk!$A$1:$AN$69,O$7,FALSE())),0,VLOOKUP($A28,ImportPk!$A$1:$AN$69,O$7,FALSE()))</f>
        <v>1620416.78</v>
      </c>
    </row>
    <row r="29" customFormat="false" ht="12.75" hidden="false" customHeight="false" outlineLevel="0" collapsed="false">
      <c r="A29" s="12" t="s">
        <v>78</v>
      </c>
      <c r="B29" s="10" t="n">
        <f aca="false">IF(ISNA(VLOOKUP(A29,ImportPk!$A$1:$D$69,4,FALSE())),0,VLOOKUP(A29,ImportPk!$A$1:$D$69,4,FALSE()))</f>
        <v>445563.239343252</v>
      </c>
      <c r="C29" s="4" t="n">
        <f aca="false">IF(ISNA(VLOOKUP($A29,ImportPk!$A$1:$AN$69,C$7,FALSE())),0,VLOOKUP($A29,ImportPk!$A$1:$AN$69,C$7,FALSE()))</f>
        <v>30194</v>
      </c>
      <c r="D29" s="4" t="n">
        <f aca="false">IF(ISNA(VLOOKUP($A29,ImportPk!$A$1:$AN$69,D$7,FALSE())),0,VLOOKUP($A29,ImportPk!$A$1:$AN$69,D$7,FALSE()))</f>
        <v>31677.19</v>
      </c>
      <c r="E29" s="4" t="n">
        <f aca="false">IF(ISNA(VLOOKUP($A29,ImportPk!$A$1:$AN$69,E$7,FALSE())),0,VLOOKUP($A29,ImportPk!$A$1:$AN$69,E$7,FALSE()))</f>
        <v>0</v>
      </c>
      <c r="F29" s="4" t="n">
        <f aca="false">IF(ISNA(VLOOKUP($A29,ImportPk!$A$1:$AN$69,F$7,FALSE())),0,VLOOKUP($A29,ImportPk!$A$1:$AN$69,F$7,FALSE()))</f>
        <v>0</v>
      </c>
      <c r="G29" s="4" t="n">
        <f aca="false">IF(ISNA(VLOOKUP($A29,ImportPk!$A$1:$AN$69,G$7,FALSE())),0,VLOOKUP($A29,ImportPk!$A$1:$AN$69,G$7,FALSE()))</f>
        <v>0</v>
      </c>
      <c r="H29" s="4" t="n">
        <f aca="false">IF(ISNA(VLOOKUP($A29,ImportPk!$A$1:$AN$69,H$7,FALSE())),0,VLOOKUP($A29,ImportPk!$A$1:$AN$69,H$7,FALSE()))</f>
        <v>0</v>
      </c>
      <c r="I29" s="4" t="n">
        <f aca="false">IF(ISNA(VLOOKUP($A29,ImportPk!$A$1:$AN$69,I$7,FALSE())),0,VLOOKUP($A29,ImportPk!$A$1:$AN$69,I$7,FALSE()))</f>
        <v>0</v>
      </c>
      <c r="J29" s="4" t="n">
        <f aca="false">IF(ISNA(VLOOKUP($A29,ImportPk!$A$1:$AN$69,J$7,FALSE())),0,VLOOKUP($A29,ImportPk!$A$1:$AN$69,J$7,FALSE()))</f>
        <v>0</v>
      </c>
      <c r="K29" s="4" t="n">
        <f aca="false">IF(ISNA(VLOOKUP($A29,ImportPk!$A$1:$AN$69,K$7,FALSE())),0,VLOOKUP($A29,ImportPk!$A$1:$AN$69,K$7,FALSE()))</f>
        <v>0</v>
      </c>
      <c r="L29" s="4" t="n">
        <f aca="false">IF(ISNA(VLOOKUP($A29,ImportPk!$A$1:$AN$69,L$7,FALSE())),0,VLOOKUP($A29,ImportPk!$A$1:$AN$69,L$7,FALSE()))</f>
        <v>61871.19</v>
      </c>
      <c r="M29" s="4" t="n">
        <f aca="false">IF(ISNA(VLOOKUP($A29,ImportPk!$A$1:$AN$69,M$7,FALSE())),0,VLOOKUP($A29,ImportPk!$A$1:$AN$69,M$7,FALSE()))</f>
        <v>0</v>
      </c>
      <c r="N29" s="4" t="n">
        <f aca="false">IF(ISNA(VLOOKUP($A29,ImportPk!$A$1:$AN$69,N$7,FALSE())),0,VLOOKUP($A29,ImportPk!$A$1:$AN$69,N$7,FALSE()))</f>
        <v>0</v>
      </c>
      <c r="O29" s="4" t="n">
        <f aca="false">IF(ISNA(VLOOKUP($A29,ImportPk!$A$1:$AN$69,O$7,FALSE())),0,VLOOKUP($A29,ImportPk!$A$1:$AN$69,O$7,FALSE()))</f>
        <v>61871.19</v>
      </c>
    </row>
    <row r="30" customFormat="false" ht="12.75" hidden="false" customHeight="false" outlineLevel="0" collapsed="false">
      <c r="A30" s="4" t="s">
        <v>110</v>
      </c>
      <c r="B30" s="10"/>
      <c r="C30" s="6" t="str">
        <f aca="false">IF(ABS(C10-SUM(C11:C29))&lt;10,"OK","ERR!!!")</f>
        <v>OK</v>
      </c>
      <c r="D30" s="6" t="str">
        <f aca="false">IF(ABS(D10-SUM(D11:D29))&lt;10,"OK","ERR!!!")</f>
        <v>OK</v>
      </c>
      <c r="E30" s="6" t="str">
        <f aca="false">IF(ABS(E10-SUM(E11:E29))&lt;10,"OK","ERR!!!")</f>
        <v>OK</v>
      </c>
      <c r="F30" s="6" t="str">
        <f aca="false">IF(ABS(F10-SUM(F11:F29))&lt;10,"OK","ERR!!!")</f>
        <v>OK</v>
      </c>
      <c r="G30" s="6" t="str">
        <f aca="false">IF(ABS(G10-SUM(G11:G29))&lt;10,"OK","ERR!!!")</f>
        <v>OK</v>
      </c>
      <c r="H30" s="6" t="str">
        <f aca="false">IF(ABS(H10-SUM(H11:H29))&lt;10,"OK","ERR!!!")</f>
        <v>OK</v>
      </c>
      <c r="I30" s="6" t="str">
        <f aca="false">IF(ABS(I10-SUM(I11:I29))&lt;10,"OK","ERR!!!")</f>
        <v>OK</v>
      </c>
      <c r="J30" s="6" t="str">
        <f aca="false">IF(ABS(J10-SUM(J11:J29))&lt;10,"OK","ERR!!!")</f>
        <v>OK</v>
      </c>
      <c r="K30" s="6" t="str">
        <f aca="false">IF(ABS(K10-SUM(K11:K29))&lt;10,"OK","ERR!!!")</f>
        <v>OK</v>
      </c>
      <c r="L30" s="6" t="str">
        <f aca="false">IF(ABS(L10-SUM(L11:L29))&lt;10,"OK","ERR!!!")</f>
        <v>OK</v>
      </c>
      <c r="M30" s="6" t="str">
        <f aca="false">IF(ABS(M10-SUM(M11:M29))&lt;10,"OK","ERR!!!")</f>
        <v>OK</v>
      </c>
      <c r="N30" s="6" t="str">
        <f aca="false">IF(ABS(N10-SUM(N11:N29))&lt;10,"OK","ERR!!!")</f>
        <v>OK</v>
      </c>
      <c r="O30" s="6" t="str">
        <f aca="false">IF(ABS(O10-SUM(O11:O29))&lt;10,"OK","ERR!!!")</f>
        <v>OK</v>
      </c>
    </row>
    <row r="31" customFormat="false" ht="12.75" hidden="false" customHeight="false" outlineLevel="0" collapsed="false">
      <c r="B31" s="10"/>
    </row>
    <row r="32" customFormat="false" ht="12.75" hidden="false" customHeight="false" outlineLevel="0" collapsed="false">
      <c r="A32" s="4" t="s">
        <v>83</v>
      </c>
      <c r="B32" s="10" t="s">
        <v>4</v>
      </c>
    </row>
    <row r="33" customFormat="false" ht="12.75" hidden="false" customHeight="false" outlineLevel="0" collapsed="false">
      <c r="A33" s="12" t="s">
        <v>22</v>
      </c>
      <c r="B33" s="10" t="n">
        <f aca="false">IF(ISNA(VLOOKUP(A33,ImportPk!$C$70:$D$140,2,FALSE())),0,VLOOKUP(A33,ImportPk!$C$70:$D$140,2,FALSE()))</f>
        <v>0</v>
      </c>
      <c r="C33" s="4" t="n">
        <f aca="false">IF(ISNA(VLOOKUP($A33,ImportPk!$C$70:$AN$140,C$7-2,FALSE())),0,VLOOKUP($A33,ImportPk!$C$70:$AN$140,C$7-2,FALSE()))</f>
        <v>0</v>
      </c>
      <c r="D33" s="4" t="n">
        <f aca="false">IF(ISNA(VLOOKUP($A33,ImportPk!$C$70:$AN$140,D$7-2,FALSE())),0,VLOOKUP($A33,ImportPk!$C$70:$AN$140,D$7-2,FALSE()))</f>
        <v>0</v>
      </c>
      <c r="E33" s="4" t="n">
        <f aca="false">IF(ISNA(VLOOKUP($A33,ImportPk!$C$70:$AN$140,E$7-2,FALSE())),0,VLOOKUP($A33,ImportPk!$C$70:$AN$140,E$7-2,FALSE()))</f>
        <v>0</v>
      </c>
      <c r="F33" s="4" t="n">
        <f aca="false">IF(ISNA(VLOOKUP($A33,ImportPk!$C$70:$AN$140,F$7-2,FALSE())),0,VLOOKUP($A33,ImportPk!$C$70:$AN$140,F$7-2,FALSE()))</f>
        <v>148.212616</v>
      </c>
      <c r="G33" s="4" t="n">
        <f aca="false">IF(ISNA(VLOOKUP($A33,ImportPk!$C$70:$AN$140,G$7-2,FALSE())),0,VLOOKUP($A33,ImportPk!$C$70:$AN$140,G$7-2,FALSE()))</f>
        <v>152.45636</v>
      </c>
      <c r="H33" s="4" t="n">
        <f aca="false">IF(ISNA(VLOOKUP($A33,ImportPk!$C$70:$AN$140,H$7-2,FALSE())),0,VLOOKUP($A33,ImportPk!$C$70:$AN$140,H$7-2,FALSE()))</f>
        <v>146.860915</v>
      </c>
      <c r="I33" s="4" t="n">
        <f aca="false">IF(ISNA(VLOOKUP($A33,ImportPk!$C$70:$AN$140,I$7-2,FALSE())),0,VLOOKUP($A33,ImportPk!$C$70:$AN$140,I$7-2,FALSE()))</f>
        <v>301.509361</v>
      </c>
      <c r="J33" s="4" t="n">
        <f aca="false">IF(ISNA(VLOOKUP($A33,ImportPk!$C$70:$AN$140,J$7-2,FALSE())),0,VLOOKUP($A33,ImportPk!$C$70:$AN$140,J$7-2,FALSE()))</f>
        <v>144.921279</v>
      </c>
      <c r="K33" s="4" t="n">
        <f aca="false">IF(ISNA(VLOOKUP($A33,ImportPk!$C$70:$AN$140,K$7-2,FALSE())),0,VLOOKUP($A33,ImportPk!$C$70:$AN$140,K$7-2,FALSE()))</f>
        <v>149.116289</v>
      </c>
      <c r="L33" s="4" t="n">
        <f aca="false">IF(ISNA(VLOOKUP($A33,ImportPk!$C$70:$AN$140,L$7-2,FALSE())),0,VLOOKUP($A33,ImportPk!$C$70:$AN$140,L$7-2,FALSE()))</f>
        <v>1043.07682</v>
      </c>
      <c r="M33" s="4" t="n">
        <f aca="false">IF(ISNA(VLOOKUP($A33,ImportPk!$C$70:$AN$140,M$7-2,FALSE())),0,VLOOKUP($A33,ImportPk!$C$70:$AN$140,M$7-2,FALSE()))</f>
        <v>0</v>
      </c>
      <c r="N33" s="4" t="n">
        <f aca="false">IF(ISNA(VLOOKUP($A33,ImportPk!$C$70:$AN$140,N$7-2,FALSE())),0,VLOOKUP($A33,ImportPk!$C$70:$AN$140,N$7-2,FALSE()))</f>
        <v>0</v>
      </c>
      <c r="O33" s="4" t="n">
        <f aca="false">IF(ISNA(VLOOKUP($A33,ImportPk!$C$70:$AN$140,O$7-2,FALSE())),0,VLOOKUP($A33,ImportPk!$C$70:$AN$140,O$7-2,FALSE()))</f>
        <v>1043.07682</v>
      </c>
    </row>
    <row r="34" customFormat="false" ht="12.75" hidden="false" customHeight="false" outlineLevel="0" collapsed="false">
      <c r="A34" s="12" t="s">
        <v>27</v>
      </c>
      <c r="B34" s="10" t="n">
        <f aca="false">IF(ISNA(VLOOKUP(A34,ImportPk!$C$70:$D$140,2,FALSE())),0,VLOOKUP(A34,ImportPk!$C$70:$D$140,2,FALSE()))</f>
        <v>0</v>
      </c>
      <c r="C34" s="4" t="n">
        <f aca="false">IF(ISNA(VLOOKUP($A34,ImportPk!$C$70:$AN$140,C$7-2,FALSE())),0,VLOOKUP($A34,ImportPk!$C$70:$AN$140,C$7-2,FALSE()))</f>
        <v>0</v>
      </c>
      <c r="D34" s="4" t="n">
        <f aca="false">IF(ISNA(VLOOKUP($A34,ImportPk!$C$70:$AN$140,D$7-2,FALSE())),0,VLOOKUP($A34,ImportPk!$C$70:$AN$140,D$7-2,FALSE()))</f>
        <v>10.382539</v>
      </c>
      <c r="E34" s="4" t="n">
        <f aca="false">IF(ISNA(VLOOKUP($A34,ImportPk!$C$70:$AN$140,E$7-2,FALSE())),0,VLOOKUP($A34,ImportPk!$C$70:$AN$140,E$7-2,FALSE()))</f>
        <v>-372.732218</v>
      </c>
      <c r="F34" s="4" t="n">
        <f aca="false">IF(ISNA(VLOOKUP($A34,ImportPk!$C$70:$AN$140,F$7-2,FALSE())),0,VLOOKUP($A34,ImportPk!$C$70:$AN$140,F$7-2,FALSE()))</f>
        <v>-18.430041</v>
      </c>
      <c r="G34" s="4" t="n">
        <f aca="false">IF(ISNA(VLOOKUP($A34,ImportPk!$C$70:$AN$140,G$7-2,FALSE())),0,VLOOKUP($A34,ImportPk!$C$70:$AN$140,G$7-2,FALSE()))</f>
        <v>-7.519049</v>
      </c>
      <c r="H34" s="4" t="n">
        <f aca="false">IF(ISNA(VLOOKUP($A34,ImportPk!$C$70:$AN$140,H$7-2,FALSE())),0,VLOOKUP($A34,ImportPk!$C$70:$AN$140,H$7-2,FALSE()))</f>
        <v>7.209206</v>
      </c>
      <c r="I34" s="4" t="n">
        <f aca="false">IF(ISNA(VLOOKUP($A34,ImportPk!$C$70:$AN$140,I$7-2,FALSE())),0,VLOOKUP($A34,ImportPk!$C$70:$AN$140,I$7-2,FALSE()))</f>
        <v>16.283645</v>
      </c>
      <c r="J34" s="4" t="n">
        <f aca="false">IF(ISNA(VLOOKUP($A34,ImportPk!$C$70:$AN$140,J$7-2,FALSE())),0,VLOOKUP($A34,ImportPk!$C$70:$AN$140,J$7-2,FALSE()))</f>
        <v>-0.622678</v>
      </c>
      <c r="K34" s="4" t="n">
        <f aca="false">IF(ISNA(VLOOKUP($A34,ImportPk!$C$70:$AN$140,K$7-2,FALSE())),0,VLOOKUP($A34,ImportPk!$C$70:$AN$140,K$7-2,FALSE()))</f>
        <v>48.787102</v>
      </c>
      <c r="L34" s="4" t="n">
        <f aca="false">IF(ISNA(VLOOKUP($A34,ImportPk!$C$70:$AN$140,L$7-2,FALSE())),0,VLOOKUP($A34,ImportPk!$C$70:$AN$140,L$7-2,FALSE()))</f>
        <v>-316.641494</v>
      </c>
      <c r="M34" s="4" t="n">
        <f aca="false">IF(ISNA(VLOOKUP($A34,ImportPk!$C$70:$AN$140,M$7-2,FALSE())),0,VLOOKUP($A34,ImportPk!$C$70:$AN$140,M$7-2,FALSE()))</f>
        <v>137.057149</v>
      </c>
      <c r="N34" s="4" t="n">
        <f aca="false">IF(ISNA(VLOOKUP($A34,ImportPk!$C$70:$AN$140,N$7-2,FALSE())),0,VLOOKUP($A34,ImportPk!$C$70:$AN$140,N$7-2,FALSE()))</f>
        <v>0</v>
      </c>
      <c r="O34" s="4" t="n">
        <f aca="false">IF(ISNA(VLOOKUP($A34,ImportPk!$C$70:$AN$140,O$7-2,FALSE())),0,VLOOKUP($A34,ImportPk!$C$70:$AN$140,O$7-2,FALSE()))</f>
        <v>-179.584345</v>
      </c>
    </row>
    <row r="35" customFormat="false" ht="12.75" hidden="false" customHeight="false" outlineLevel="0" collapsed="false">
      <c r="A35" s="12" t="s">
        <v>77</v>
      </c>
      <c r="B35" s="10" t="n">
        <f aca="false">IF(ISNA(VLOOKUP(A35,ImportPk!$C$70:$D$140,2,FALSE())),0,VLOOKUP(A35,ImportPk!$C$70:$D$140,2,FALSE()))</f>
        <v>0</v>
      </c>
      <c r="C35" s="4" t="n">
        <f aca="false">IF(ISNA(VLOOKUP($A35,ImportPk!$C$70:$AN$140,C$7-2,FALSE())),0,VLOOKUP($A35,ImportPk!$C$70:$AN$140,C$7-2,FALSE()))</f>
        <v>0</v>
      </c>
      <c r="D35" s="4" t="n">
        <f aca="false">IF(ISNA(VLOOKUP($A35,ImportPk!$C$70:$AN$140,D$7-2,FALSE())),0,VLOOKUP($A35,ImportPk!$C$70:$AN$140,D$7-2,FALSE()))</f>
        <v>-34.907</v>
      </c>
      <c r="E35" s="4" t="n">
        <f aca="false">IF(ISNA(VLOOKUP($A35,ImportPk!$C$70:$AN$140,E$7-2,FALSE())),0,VLOOKUP($A35,ImportPk!$C$70:$AN$140,E$7-2,FALSE()))</f>
        <v>38.473605</v>
      </c>
      <c r="F35" s="4" t="n">
        <f aca="false">IF(ISNA(VLOOKUP($A35,ImportPk!$C$70:$AN$140,F$7-2,FALSE())),0,VLOOKUP($A35,ImportPk!$C$70:$AN$140,F$7-2,FALSE()))</f>
        <v>-29.642523</v>
      </c>
      <c r="G35" s="4" t="n">
        <f aca="false">IF(ISNA(VLOOKUP($A35,ImportPk!$C$70:$AN$140,G$7-2,FALSE())),0,VLOOKUP($A35,ImportPk!$C$70:$AN$140,G$7-2,FALSE()))</f>
        <v>30.491272</v>
      </c>
      <c r="H35" s="4" t="n">
        <f aca="false">IF(ISNA(VLOOKUP($A35,ImportPk!$C$70:$AN$140,H$7-2,FALSE())),0,VLOOKUP($A35,ImportPk!$C$70:$AN$140,H$7-2,FALSE()))</f>
        <v>0</v>
      </c>
      <c r="I35" s="4" t="n">
        <f aca="false">IF(ISNA(VLOOKUP($A35,ImportPk!$C$70:$AN$140,I$7-2,FALSE())),0,VLOOKUP($A35,ImportPk!$C$70:$AN$140,I$7-2,FALSE()))</f>
        <v>90.452808</v>
      </c>
      <c r="J35" s="4" t="n">
        <f aca="false">IF(ISNA(VLOOKUP($A35,ImportPk!$C$70:$AN$140,J$7-2,FALSE())),0,VLOOKUP($A35,ImportPk!$C$70:$AN$140,J$7-2,FALSE()))</f>
        <v>0</v>
      </c>
      <c r="K35" s="4" t="n">
        <f aca="false">IF(ISNA(VLOOKUP($A35,ImportPk!$C$70:$AN$140,K$7-2,FALSE())),0,VLOOKUP($A35,ImportPk!$C$70:$AN$140,K$7-2,FALSE()))</f>
        <v>14.574853</v>
      </c>
      <c r="L35" s="4" t="n">
        <f aca="false">IF(ISNA(VLOOKUP($A35,ImportPk!$C$70:$AN$140,L$7-2,FALSE())),0,VLOOKUP($A35,ImportPk!$C$70:$AN$140,L$7-2,FALSE()))</f>
        <v>109.443015</v>
      </c>
      <c r="M35" s="4" t="n">
        <f aca="false">IF(ISNA(VLOOKUP($A35,ImportPk!$C$70:$AN$140,M$7-2,FALSE())),0,VLOOKUP($A35,ImportPk!$C$70:$AN$140,M$7-2,FALSE()))</f>
        <v>94.93307</v>
      </c>
      <c r="N35" s="4" t="n">
        <f aca="false">IF(ISNA(VLOOKUP($A35,ImportPk!$C$70:$AN$140,N$7-2,FALSE())),0,VLOOKUP($A35,ImportPk!$C$70:$AN$140,N$7-2,FALSE()))</f>
        <v>-157.516125</v>
      </c>
      <c r="O35" s="4" t="n">
        <f aca="false">IF(ISNA(VLOOKUP($A35,ImportPk!$C$70:$AN$140,O$7-2,FALSE())),0,VLOOKUP($A35,ImportPk!$C$70:$AN$140,O$7-2,FALSE()))</f>
        <v>46.85996</v>
      </c>
    </row>
    <row r="36" customFormat="false" ht="12.75" hidden="false" customHeight="false" outlineLevel="0" collapsed="false">
      <c r="A36" s="12" t="s">
        <v>66</v>
      </c>
      <c r="B36" s="10" t="n">
        <f aca="false">IF(ISNA(VLOOKUP(A36,ImportPk!$C$70:$D$140,2,FALSE())),0,VLOOKUP(A36,ImportPk!$C$70:$D$140,2,FALSE()))</f>
        <v>0</v>
      </c>
      <c r="C36" s="4" t="n">
        <f aca="false">IF(ISNA(VLOOKUP($A36,ImportPk!$C$70:$AN$140,C$7-2,FALSE())),0,VLOOKUP($A36,ImportPk!$C$70:$AN$140,C$7-2,FALSE()))</f>
        <v>0</v>
      </c>
      <c r="D36" s="4" t="n">
        <f aca="false">IF(ISNA(VLOOKUP($A36,ImportPk!$C$70:$AN$140,D$7-2,FALSE())),0,VLOOKUP($A36,ImportPk!$C$70:$AN$140,D$7-2,FALSE()))</f>
        <v>-16.269581</v>
      </c>
      <c r="E36" s="4" t="n">
        <f aca="false">IF(ISNA(VLOOKUP($A36,ImportPk!$C$70:$AN$140,E$7-2,FALSE())),0,VLOOKUP($A36,ImportPk!$C$70:$AN$140,E$7-2,FALSE()))</f>
        <v>-36.150495</v>
      </c>
      <c r="F36" s="4" t="n">
        <f aca="false">IF(ISNA(VLOOKUP($A36,ImportPk!$C$70:$AN$140,F$7-2,FALSE())),0,VLOOKUP($A36,ImportPk!$C$70:$AN$140,F$7-2,FALSE()))</f>
        <v>-105.080472</v>
      </c>
      <c r="G36" s="4" t="n">
        <f aca="false">IF(ISNA(VLOOKUP($A36,ImportPk!$C$70:$AN$140,G$7-2,FALSE())),0,VLOOKUP($A36,ImportPk!$C$70:$AN$140,G$7-2,FALSE()))</f>
        <v>-21.496839</v>
      </c>
      <c r="H36" s="4" t="n">
        <f aca="false">IF(ISNA(VLOOKUP($A36,ImportPk!$C$70:$AN$140,H$7-2,FALSE())),0,VLOOKUP($A36,ImportPk!$C$70:$AN$140,H$7-2,FALSE()))</f>
        <v>76.011979</v>
      </c>
      <c r="I36" s="4" t="n">
        <f aca="false">IF(ISNA(VLOOKUP($A36,ImportPk!$C$70:$AN$140,I$7-2,FALSE())),0,VLOOKUP($A36,ImportPk!$C$70:$AN$140,I$7-2,FALSE()))</f>
        <v>315.376651</v>
      </c>
      <c r="J36" s="4" t="n">
        <f aca="false">IF(ISNA(VLOOKUP($A36,ImportPk!$C$70:$AN$140,J$7-2,FALSE())),0,VLOOKUP($A36,ImportPk!$C$70:$AN$140,J$7-2,FALSE()))</f>
        <v>0.622678</v>
      </c>
      <c r="K36" s="4" t="n">
        <f aca="false">IF(ISNA(VLOOKUP($A36,ImportPk!$C$70:$AN$140,K$7-2,FALSE())),0,VLOOKUP($A36,ImportPk!$C$70:$AN$140,K$7-2,FALSE()))</f>
        <v>131.855286</v>
      </c>
      <c r="L36" s="4" t="n">
        <f aca="false">IF(ISNA(VLOOKUP($A36,ImportPk!$C$70:$AN$140,L$7-2,FALSE())),0,VLOOKUP($A36,ImportPk!$C$70:$AN$140,L$7-2,FALSE()))</f>
        <v>344.869207</v>
      </c>
      <c r="M36" s="4" t="n">
        <f aca="false">IF(ISNA(VLOOKUP($A36,ImportPk!$C$70:$AN$140,M$7-2,FALSE())),0,VLOOKUP($A36,ImportPk!$C$70:$AN$140,M$7-2,FALSE()))</f>
        <v>500.495437</v>
      </c>
      <c r="N36" s="4" t="n">
        <f aca="false">IF(ISNA(VLOOKUP($A36,ImportPk!$C$70:$AN$140,N$7-2,FALSE())),0,VLOOKUP($A36,ImportPk!$C$70:$AN$140,N$7-2,FALSE()))</f>
        <v>0</v>
      </c>
      <c r="O36" s="4" t="n">
        <f aca="false">IF(ISNA(VLOOKUP($A36,ImportPk!$C$70:$AN$140,O$7-2,FALSE())),0,VLOOKUP($A36,ImportPk!$C$70:$AN$140,O$7-2,FALSE()))</f>
        <v>845.364644</v>
      </c>
    </row>
    <row r="37" customFormat="false" ht="12.75" hidden="false" customHeight="false" outlineLevel="0" collapsed="false">
      <c r="A37" s="12" t="s">
        <v>45</v>
      </c>
      <c r="B37" s="10" t="n">
        <f aca="false">IF(ISNA(VLOOKUP(A37,ImportPk!$C$70:$D$140,2,FALSE())),0,VLOOKUP(A37,ImportPk!$C$70:$D$140,2,FALSE()))</f>
        <v>0</v>
      </c>
      <c r="C37" s="4" t="n">
        <f aca="false">IF(ISNA(VLOOKUP($A37,ImportPk!$C$70:$AN$140,C$7-2,FALSE())),0,VLOOKUP($A37,ImportPk!$C$70:$AN$140,C$7-2,FALSE()))</f>
        <v>0</v>
      </c>
      <c r="D37" s="4" t="n">
        <f aca="false">IF(ISNA(VLOOKUP($A37,ImportPk!$C$70:$AN$140,D$7-2,FALSE())),0,VLOOKUP($A37,ImportPk!$C$70:$AN$140,D$7-2,FALSE()))</f>
        <v>4.986714</v>
      </c>
      <c r="E37" s="4" t="n">
        <f aca="false">IF(ISNA(VLOOKUP($A37,ImportPk!$C$70:$AN$140,E$7-2,FALSE())),0,VLOOKUP($A37,ImportPk!$C$70:$AN$140,E$7-2,FALSE()))</f>
        <v>-10.425106</v>
      </c>
      <c r="F37" s="4" t="n">
        <f aca="false">IF(ISNA(VLOOKUP($A37,ImportPk!$C$70:$AN$140,F$7-2,FALSE())),0,VLOOKUP($A37,ImportPk!$C$70:$AN$140,F$7-2,FALSE()))</f>
        <v>34.582944</v>
      </c>
      <c r="G37" s="4" t="n">
        <f aca="false">IF(ISNA(VLOOKUP($A37,ImportPk!$C$70:$AN$140,G$7-2,FALSE())),0,VLOOKUP($A37,ImportPk!$C$70:$AN$140,G$7-2,FALSE()))</f>
        <v>31.966656</v>
      </c>
      <c r="H37" s="4" t="n">
        <f aca="false">IF(ISNA(VLOOKUP($A37,ImportPk!$C$70:$AN$140,H$7-2,FALSE())),0,VLOOKUP($A37,ImportPk!$C$70:$AN$140,H$7-2,FALSE()))</f>
        <v>34.267547</v>
      </c>
      <c r="I37" s="4" t="n">
        <f aca="false">IF(ISNA(VLOOKUP($A37,ImportPk!$C$70:$AN$140,I$7-2,FALSE())),0,VLOOKUP($A37,ImportPk!$C$70:$AN$140,I$7-2,FALSE()))</f>
        <v>70.027981</v>
      </c>
      <c r="J37" s="4" t="n">
        <f aca="false">IF(ISNA(VLOOKUP($A37,ImportPk!$C$70:$AN$140,J$7-2,FALSE())),0,VLOOKUP($A37,ImportPk!$C$70:$AN$140,J$7-2,FALSE()))</f>
        <v>33.814965</v>
      </c>
      <c r="K37" s="4" t="n">
        <f aca="false">IF(ISNA(VLOOKUP($A37,ImportPk!$C$70:$AN$140,K$7-2,FALSE())),0,VLOOKUP($A37,ImportPk!$C$70:$AN$140,K$7-2,FALSE()))</f>
        <v>44.191074</v>
      </c>
      <c r="L37" s="4" t="n">
        <f aca="false">IF(ISNA(VLOOKUP($A37,ImportPk!$C$70:$AN$140,L$7-2,FALSE())),0,VLOOKUP($A37,ImportPk!$C$70:$AN$140,L$7-2,FALSE()))</f>
        <v>243.412775</v>
      </c>
      <c r="M37" s="4" t="n">
        <f aca="false">IF(ISNA(VLOOKUP($A37,ImportPk!$C$70:$AN$140,M$7-2,FALSE())),0,VLOOKUP($A37,ImportPk!$C$70:$AN$140,M$7-2,FALSE()))</f>
        <v>27.55263</v>
      </c>
      <c r="N37" s="4" t="n">
        <f aca="false">IF(ISNA(VLOOKUP($A37,ImportPk!$C$70:$AN$140,N$7-2,FALSE())),0,VLOOKUP($A37,ImportPk!$C$70:$AN$140,N$7-2,FALSE()))</f>
        <v>0</v>
      </c>
      <c r="O37" s="4" t="n">
        <f aca="false">IF(ISNA(VLOOKUP($A37,ImportPk!$C$70:$AN$140,O$7-2,FALSE())),0,VLOOKUP($A37,ImportPk!$C$70:$AN$140,O$7-2,FALSE()))</f>
        <v>270.965405</v>
      </c>
    </row>
    <row r="38" customFormat="false" ht="12.75" hidden="false" customHeight="false" outlineLevel="0" collapsed="false">
      <c r="A38" s="12" t="s">
        <v>52</v>
      </c>
      <c r="B38" s="10" t="n">
        <f aca="false">IF(ISNA(VLOOKUP(A38,ImportPk!$C$70:$D$140,2,FALSE())),0,VLOOKUP(A38,ImportPk!$C$70:$D$140,2,FALSE()))</f>
        <v>0</v>
      </c>
      <c r="C38" s="4" t="n">
        <f aca="false">IF(ISNA(VLOOKUP($A38,ImportPk!$C$70:$AN$140,C$7-2,FALSE())),0,VLOOKUP($A38,ImportPk!$C$70:$AN$140,C$7-2,FALSE()))</f>
        <v>0</v>
      </c>
      <c r="D38" s="4" t="n">
        <f aca="false">IF(ISNA(VLOOKUP($A38,ImportPk!$C$70:$AN$140,D$7-2,FALSE())),0,VLOOKUP($A38,ImportPk!$C$70:$AN$140,D$7-2,FALSE()))</f>
        <v>0</v>
      </c>
      <c r="E38" s="4" t="n">
        <f aca="false">IF(ISNA(VLOOKUP($A38,ImportPk!$C$70:$AN$140,E$7-2,FALSE())),0,VLOOKUP($A38,ImportPk!$C$70:$AN$140,E$7-2,FALSE()))</f>
        <v>0</v>
      </c>
      <c r="F38" s="4" t="n">
        <f aca="false">IF(ISNA(VLOOKUP($A38,ImportPk!$C$70:$AN$140,F$7-2,FALSE())),0,VLOOKUP($A38,ImportPk!$C$70:$AN$140,F$7-2,FALSE()))</f>
        <v>0</v>
      </c>
      <c r="G38" s="4" t="n">
        <f aca="false">IF(ISNA(VLOOKUP($A38,ImportPk!$C$70:$AN$140,G$7-2,FALSE())),0,VLOOKUP($A38,ImportPk!$C$70:$AN$140,G$7-2,FALSE()))</f>
        <v>0</v>
      </c>
      <c r="H38" s="4" t="n">
        <f aca="false">IF(ISNA(VLOOKUP($A38,ImportPk!$C$70:$AN$140,H$7-2,FALSE())),0,VLOOKUP($A38,ImportPk!$C$70:$AN$140,H$7-2,FALSE()))</f>
        <v>0</v>
      </c>
      <c r="I38" s="4" t="n">
        <f aca="false">IF(ISNA(VLOOKUP($A38,ImportPk!$C$70:$AN$140,I$7-2,FALSE())),0,VLOOKUP($A38,ImportPk!$C$70:$AN$140,I$7-2,FALSE()))</f>
        <v>0</v>
      </c>
      <c r="J38" s="4" t="n">
        <f aca="false">IF(ISNA(VLOOKUP($A38,ImportPk!$C$70:$AN$140,J$7-2,FALSE())),0,VLOOKUP($A38,ImportPk!$C$70:$AN$140,J$7-2,FALSE()))</f>
        <v>0</v>
      </c>
      <c r="K38" s="4" t="n">
        <f aca="false">IF(ISNA(VLOOKUP($A38,ImportPk!$C$70:$AN$140,K$7-2,FALSE())),0,VLOOKUP($A38,ImportPk!$C$70:$AN$140,K$7-2,FALSE()))</f>
        <v>0</v>
      </c>
      <c r="L38" s="4" t="n">
        <f aca="false">IF(ISNA(VLOOKUP($A38,ImportPk!$C$70:$AN$140,L$7-2,FALSE())),0,VLOOKUP($A38,ImportPk!$C$70:$AN$140,L$7-2,FALSE()))</f>
        <v>0</v>
      </c>
      <c r="M38" s="4" t="n">
        <f aca="false">IF(ISNA(VLOOKUP($A38,ImportPk!$C$70:$AN$140,M$7-2,FALSE())),0,VLOOKUP($A38,ImportPk!$C$70:$AN$140,M$7-2,FALSE()))</f>
        <v>0</v>
      </c>
      <c r="N38" s="4" t="n">
        <f aca="false">IF(ISNA(VLOOKUP($A38,ImportPk!$C$70:$AN$140,N$7-2,FALSE())),0,VLOOKUP($A38,ImportPk!$C$70:$AN$140,N$7-2,FALSE()))</f>
        <v>0</v>
      </c>
      <c r="O38" s="4" t="n">
        <f aca="false">IF(ISNA(VLOOKUP($A38,ImportPk!$C$70:$AN$140,O$7-2,FALSE())),0,VLOOKUP($A38,ImportPk!$C$70:$AN$140,O$7-2,FALSE()))</f>
        <v>0</v>
      </c>
    </row>
    <row r="39" customFormat="false" ht="12.75" hidden="false" customHeight="false" outlineLevel="0" collapsed="false">
      <c r="A39" s="12" t="s">
        <v>80</v>
      </c>
      <c r="B39" s="10" t="n">
        <f aca="false">IF(ISNA(VLOOKUP(A39,ImportPk!$C$70:$D$140,2,FALSE())),0,VLOOKUP(A39,ImportPk!$C$70:$D$140,2,FALSE()))</f>
        <v>0</v>
      </c>
      <c r="C39" s="4" t="n">
        <f aca="false">IF(ISNA(VLOOKUP($A39,ImportPk!$C$70:$AN$140,C$7-2,FALSE())),0,VLOOKUP($A39,ImportPk!$C$70:$AN$140,C$7-2,FALSE()))</f>
        <v>0</v>
      </c>
      <c r="D39" s="4" t="n">
        <f aca="false">IF(ISNA(VLOOKUP($A39,ImportPk!$C$70:$AN$140,D$7-2,FALSE())),0,VLOOKUP($A39,ImportPk!$C$70:$AN$140,D$7-2,FALSE()))</f>
        <v>-27.9256</v>
      </c>
      <c r="E39" s="4" t="n">
        <f aca="false">IF(ISNA(VLOOKUP($A39,ImportPk!$C$70:$AN$140,E$7-2,FALSE())),0,VLOOKUP($A39,ImportPk!$C$70:$AN$140,E$7-2,FALSE()))</f>
        <v>0</v>
      </c>
      <c r="F39" s="4" t="n">
        <f aca="false">IF(ISNA(VLOOKUP($A39,ImportPk!$C$70:$AN$140,F$7-2,FALSE())),0,VLOOKUP($A39,ImportPk!$C$70:$AN$140,F$7-2,FALSE()))</f>
        <v>0</v>
      </c>
      <c r="G39" s="4" t="n">
        <f aca="false">IF(ISNA(VLOOKUP($A39,ImportPk!$C$70:$AN$140,G$7-2,FALSE())),0,VLOOKUP($A39,ImportPk!$C$70:$AN$140,G$7-2,FALSE()))</f>
        <v>0</v>
      </c>
      <c r="H39" s="4" t="n">
        <f aca="false">IF(ISNA(VLOOKUP($A39,ImportPk!$C$70:$AN$140,H$7-2,FALSE())),0,VLOOKUP($A39,ImportPk!$C$70:$AN$140,H$7-2,FALSE()))</f>
        <v>0</v>
      </c>
      <c r="I39" s="4" t="n">
        <f aca="false">IF(ISNA(VLOOKUP($A39,ImportPk!$C$70:$AN$140,I$7-2,FALSE())),0,VLOOKUP($A39,ImportPk!$C$70:$AN$140,I$7-2,FALSE()))</f>
        <v>0</v>
      </c>
      <c r="J39" s="4" t="n">
        <f aca="false">IF(ISNA(VLOOKUP($A39,ImportPk!$C$70:$AN$140,J$7-2,FALSE())),0,VLOOKUP($A39,ImportPk!$C$70:$AN$140,J$7-2,FALSE()))</f>
        <v>0</v>
      </c>
      <c r="K39" s="4" t="n">
        <f aca="false">IF(ISNA(VLOOKUP($A39,ImportPk!$C$70:$AN$140,K$7-2,FALSE())),0,VLOOKUP($A39,ImportPk!$C$70:$AN$140,K$7-2,FALSE()))</f>
        <v>0</v>
      </c>
      <c r="L39" s="4" t="n">
        <f aca="false">IF(ISNA(VLOOKUP($A39,ImportPk!$C$70:$AN$140,L$7-2,FALSE())),0,VLOOKUP($A39,ImportPk!$C$70:$AN$140,L$7-2,FALSE()))</f>
        <v>-27.9256</v>
      </c>
      <c r="M39" s="4" t="n">
        <f aca="false">IF(ISNA(VLOOKUP($A39,ImportPk!$C$70:$AN$140,M$7-2,FALSE())),0,VLOOKUP($A39,ImportPk!$C$70:$AN$140,M$7-2,FALSE()))</f>
        <v>0</v>
      </c>
      <c r="N39" s="4" t="n">
        <f aca="false">IF(ISNA(VLOOKUP($A39,ImportPk!$C$70:$AN$140,N$7-2,FALSE())),0,VLOOKUP($A39,ImportPk!$C$70:$AN$140,N$7-2,FALSE()))</f>
        <v>0</v>
      </c>
      <c r="O39" s="4" t="n">
        <f aca="false">IF(ISNA(VLOOKUP($A39,ImportPk!$C$70:$AN$140,O$7-2,FALSE())),0,VLOOKUP($A39,ImportPk!$C$70:$AN$140,O$7-2,FALSE()))</f>
        <v>-27.9256</v>
      </c>
    </row>
    <row r="40" customFormat="false" ht="12.75" hidden="false" customHeight="false" outlineLevel="0" collapsed="false">
      <c r="A40" s="12" t="s">
        <v>49</v>
      </c>
      <c r="B40" s="10" t="n">
        <f aca="false">IF(ISNA(VLOOKUP(A40,ImportPk!$C$70:$D$140,2,FALSE())),0,VLOOKUP(A40,ImportPk!$C$70:$D$140,2,FALSE()))</f>
        <v>0</v>
      </c>
      <c r="C40" s="4" t="n">
        <f aca="false">IF(ISNA(VLOOKUP($A40,ImportPk!$C$70:$AN$140,C$7-2,FALSE())),0,VLOOKUP($A40,ImportPk!$C$70:$AN$140,C$7-2,FALSE()))</f>
        <v>0</v>
      </c>
      <c r="D40" s="4" t="n">
        <f aca="false">IF(ISNA(VLOOKUP($A40,ImportPk!$C$70:$AN$140,D$7-2,FALSE())),0,VLOOKUP($A40,ImportPk!$C$70:$AN$140,D$7-2,FALSE()))</f>
        <v>0</v>
      </c>
      <c r="E40" s="4" t="n">
        <f aca="false">IF(ISNA(VLOOKUP($A40,ImportPk!$C$70:$AN$140,E$7-2,FALSE())),0,VLOOKUP($A40,ImportPk!$C$70:$AN$140,E$7-2,FALSE()))</f>
        <v>-76.947211</v>
      </c>
      <c r="F40" s="4" t="n">
        <f aca="false">IF(ISNA(VLOOKUP($A40,ImportPk!$C$70:$AN$140,F$7-2,FALSE())),0,VLOOKUP($A40,ImportPk!$C$70:$AN$140,F$7-2,FALSE()))</f>
        <v>0</v>
      </c>
      <c r="G40" s="4" t="n">
        <f aca="false">IF(ISNA(VLOOKUP($A40,ImportPk!$C$70:$AN$140,G$7-2,FALSE())),0,VLOOKUP($A40,ImportPk!$C$70:$AN$140,G$7-2,FALSE()))</f>
        <v>0</v>
      </c>
      <c r="H40" s="4" t="n">
        <f aca="false">IF(ISNA(VLOOKUP($A40,ImportPk!$C$70:$AN$140,H$7-2,FALSE())),0,VLOOKUP($A40,ImportPk!$C$70:$AN$140,H$7-2,FALSE()))</f>
        <v>0</v>
      </c>
      <c r="I40" s="4" t="n">
        <f aca="false">IF(ISNA(VLOOKUP($A40,ImportPk!$C$70:$AN$140,I$7-2,FALSE())),0,VLOOKUP($A40,ImportPk!$C$70:$AN$140,I$7-2,FALSE()))</f>
        <v>0</v>
      </c>
      <c r="J40" s="4" t="n">
        <f aca="false">IF(ISNA(VLOOKUP($A40,ImportPk!$C$70:$AN$140,J$7-2,FALSE())),0,VLOOKUP($A40,ImportPk!$C$70:$AN$140,J$7-2,FALSE()))</f>
        <v>0</v>
      </c>
      <c r="K40" s="4" t="n">
        <f aca="false">IF(ISNA(VLOOKUP($A40,ImportPk!$C$70:$AN$140,K$7-2,FALSE())),0,VLOOKUP($A40,ImportPk!$C$70:$AN$140,K$7-2,FALSE()))</f>
        <v>0</v>
      </c>
      <c r="L40" s="4" t="n">
        <f aca="false">IF(ISNA(VLOOKUP($A40,ImportPk!$C$70:$AN$140,L$7-2,FALSE())),0,VLOOKUP($A40,ImportPk!$C$70:$AN$140,L$7-2,FALSE()))</f>
        <v>-76.947211</v>
      </c>
      <c r="M40" s="4" t="n">
        <f aca="false">IF(ISNA(VLOOKUP($A40,ImportPk!$C$70:$AN$140,M$7-2,FALSE())),0,VLOOKUP($A40,ImportPk!$C$70:$AN$140,M$7-2,FALSE()))</f>
        <v>0</v>
      </c>
      <c r="N40" s="4" t="n">
        <f aca="false">IF(ISNA(VLOOKUP($A40,ImportPk!$C$70:$AN$140,N$7-2,FALSE())),0,VLOOKUP($A40,ImportPk!$C$70:$AN$140,N$7-2,FALSE()))</f>
        <v>0</v>
      </c>
      <c r="O40" s="4" t="n">
        <f aca="false">IF(ISNA(VLOOKUP($A40,ImportPk!$C$70:$AN$140,O$7-2,FALSE())),0,VLOOKUP($A40,ImportPk!$C$70:$AN$140,O$7-2,FALSE()))</f>
        <v>-76.947211</v>
      </c>
    </row>
    <row r="41" customFormat="false" ht="12.75" hidden="false" customHeight="false" outlineLevel="0" collapsed="false">
      <c r="A41" s="12" t="s">
        <v>34</v>
      </c>
      <c r="B41" s="10" t="n">
        <f aca="false">IF(ISNA(VLOOKUP(A41,ImportPk!$C$70:$D$140,2,FALSE())),0,VLOOKUP(A41,ImportPk!$C$70:$D$140,2,FALSE()))</f>
        <v>0</v>
      </c>
      <c r="C41" s="4" t="n">
        <f aca="false">IF(ISNA(VLOOKUP($A41,ImportPk!$C$70:$AN$140,C$7-2,FALSE())),0,VLOOKUP($A41,ImportPk!$C$70:$AN$140,C$7-2,FALSE()))</f>
        <v>0</v>
      </c>
      <c r="D41" s="4" t="n">
        <f aca="false">IF(ISNA(VLOOKUP($A41,ImportPk!$C$70:$AN$140,D$7-2,FALSE())),0,VLOOKUP($A41,ImportPk!$C$70:$AN$140,D$7-2,FALSE()))</f>
        <v>0</v>
      </c>
      <c r="E41" s="4" t="n">
        <f aca="false">IF(ISNA(VLOOKUP($A41,ImportPk!$C$70:$AN$140,E$7-2,FALSE())),0,VLOOKUP($A41,ImportPk!$C$70:$AN$140,E$7-2,FALSE()))</f>
        <v>0</v>
      </c>
      <c r="F41" s="4" t="n">
        <f aca="false">IF(ISNA(VLOOKUP($A41,ImportPk!$C$70:$AN$140,F$7-2,FALSE())),0,VLOOKUP($A41,ImportPk!$C$70:$AN$140,F$7-2,FALSE()))</f>
        <v>0</v>
      </c>
      <c r="G41" s="4" t="n">
        <f aca="false">IF(ISNA(VLOOKUP($A41,ImportPk!$C$70:$AN$140,G$7-2,FALSE())),0,VLOOKUP($A41,ImportPk!$C$70:$AN$140,G$7-2,FALSE()))</f>
        <v>0</v>
      </c>
      <c r="H41" s="4" t="n">
        <f aca="false">IF(ISNA(VLOOKUP($A41,ImportPk!$C$70:$AN$140,H$7-2,FALSE())),0,VLOOKUP($A41,ImportPk!$C$70:$AN$140,H$7-2,FALSE()))</f>
        <v>0</v>
      </c>
      <c r="I41" s="4" t="n">
        <f aca="false">IF(ISNA(VLOOKUP($A41,ImportPk!$C$70:$AN$140,I$7-2,FALSE())),0,VLOOKUP($A41,ImportPk!$C$70:$AN$140,I$7-2,FALSE()))</f>
        <v>0</v>
      </c>
      <c r="J41" s="4" t="n">
        <f aca="false">IF(ISNA(VLOOKUP($A41,ImportPk!$C$70:$AN$140,J$7-2,FALSE())),0,VLOOKUP($A41,ImportPk!$C$70:$AN$140,J$7-2,FALSE()))</f>
        <v>0</v>
      </c>
      <c r="K41" s="4" t="n">
        <f aca="false">IF(ISNA(VLOOKUP($A41,ImportPk!$C$70:$AN$140,K$7-2,FALSE())),0,VLOOKUP($A41,ImportPk!$C$70:$AN$140,K$7-2,FALSE()))</f>
        <v>0</v>
      </c>
      <c r="L41" s="4" t="n">
        <f aca="false">IF(ISNA(VLOOKUP($A41,ImportPk!$C$70:$AN$140,L$7-2,FALSE())),0,VLOOKUP($A41,ImportPk!$C$70:$AN$140,L$7-2,FALSE()))</f>
        <v>0</v>
      </c>
      <c r="M41" s="4" t="n">
        <f aca="false">IF(ISNA(VLOOKUP($A41,ImportPk!$C$70:$AN$140,M$7-2,FALSE())),0,VLOOKUP($A41,ImportPk!$C$70:$AN$140,M$7-2,FALSE()))</f>
        <v>0</v>
      </c>
      <c r="N41" s="4" t="n">
        <f aca="false">IF(ISNA(VLOOKUP($A41,ImportPk!$C$70:$AN$140,N$7-2,FALSE())),0,VLOOKUP($A41,ImportPk!$C$70:$AN$140,N$7-2,FALSE()))</f>
        <v>0</v>
      </c>
      <c r="O41" s="4" t="n">
        <f aca="false">IF(ISNA(VLOOKUP($A41,ImportPk!$C$70:$AN$140,O$7-2,FALSE())),0,VLOOKUP($A41,ImportPk!$C$70:$AN$140,O$7-2,FALSE()))</f>
        <v>0</v>
      </c>
    </row>
    <row r="42" customFormat="false" ht="12.75" hidden="false" customHeight="false" outlineLevel="0" collapsed="false">
      <c r="A42" s="12" t="s">
        <v>69</v>
      </c>
      <c r="B42" s="10" t="n">
        <f aca="false">IF(ISNA(VLOOKUP(A42,ImportPk!$C$70:$D$140,2,FALSE())),0,VLOOKUP(A42,ImportPk!$C$70:$D$140,2,FALSE()))</f>
        <v>0</v>
      </c>
      <c r="C42" s="4" t="n">
        <f aca="false">IF(ISNA(VLOOKUP($A42,ImportPk!$C$70:$AN$140,C$7-2,FALSE())),0,VLOOKUP($A42,ImportPk!$C$70:$AN$140,C$7-2,FALSE()))</f>
        <v>0</v>
      </c>
      <c r="D42" s="4" t="n">
        <f aca="false">IF(ISNA(VLOOKUP($A42,ImportPk!$C$70:$AN$140,D$7-2,FALSE())),0,VLOOKUP($A42,ImportPk!$C$70:$AN$140,D$7-2,FALSE()))</f>
        <v>0</v>
      </c>
      <c r="E42" s="4" t="n">
        <f aca="false">IF(ISNA(VLOOKUP($A42,ImportPk!$C$70:$AN$140,E$7-2,FALSE())),0,VLOOKUP($A42,ImportPk!$C$70:$AN$140,E$7-2,FALSE()))</f>
        <v>0</v>
      </c>
      <c r="F42" s="4" t="n">
        <f aca="false">IF(ISNA(VLOOKUP($A42,ImportPk!$C$70:$AN$140,F$7-2,FALSE())),0,VLOOKUP($A42,ImportPk!$C$70:$AN$140,F$7-2,FALSE()))</f>
        <v>0</v>
      </c>
      <c r="G42" s="4" t="n">
        <f aca="false">IF(ISNA(VLOOKUP($A42,ImportPk!$C$70:$AN$140,G$7-2,FALSE())),0,VLOOKUP($A42,ImportPk!$C$70:$AN$140,G$7-2,FALSE()))</f>
        <v>0</v>
      </c>
      <c r="H42" s="4" t="n">
        <f aca="false">IF(ISNA(VLOOKUP($A42,ImportPk!$C$70:$AN$140,H$7-2,FALSE())),0,VLOOKUP($A42,ImportPk!$C$70:$AN$140,H$7-2,FALSE()))</f>
        <v>0</v>
      </c>
      <c r="I42" s="4" t="n">
        <f aca="false">IF(ISNA(VLOOKUP($A42,ImportPk!$C$70:$AN$140,I$7-2,FALSE())),0,VLOOKUP($A42,ImportPk!$C$70:$AN$140,I$7-2,FALSE()))</f>
        <v>0</v>
      </c>
      <c r="J42" s="4" t="n">
        <f aca="false">IF(ISNA(VLOOKUP($A42,ImportPk!$C$70:$AN$140,J$7-2,FALSE())),0,VLOOKUP($A42,ImportPk!$C$70:$AN$140,J$7-2,FALSE()))</f>
        <v>0</v>
      </c>
      <c r="K42" s="4" t="n">
        <f aca="false">IF(ISNA(VLOOKUP($A42,ImportPk!$C$70:$AN$140,K$7-2,FALSE())),0,VLOOKUP($A42,ImportPk!$C$70:$AN$140,K$7-2,FALSE()))</f>
        <v>0</v>
      </c>
      <c r="L42" s="4" t="n">
        <f aca="false">IF(ISNA(VLOOKUP($A42,ImportPk!$C$70:$AN$140,L$7-2,FALSE())),0,VLOOKUP($A42,ImportPk!$C$70:$AN$140,L$7-2,FALSE()))</f>
        <v>0</v>
      </c>
      <c r="M42" s="4" t="n">
        <f aca="false">IF(ISNA(VLOOKUP($A42,ImportPk!$C$70:$AN$140,M$7-2,FALSE())),0,VLOOKUP($A42,ImportPk!$C$70:$AN$140,M$7-2,FALSE()))</f>
        <v>0</v>
      </c>
      <c r="N42" s="4" t="n">
        <f aca="false">IF(ISNA(VLOOKUP($A42,ImportPk!$C$70:$AN$140,N$7-2,FALSE())),0,VLOOKUP($A42,ImportPk!$C$70:$AN$140,N$7-2,FALSE()))</f>
        <v>0</v>
      </c>
      <c r="O42" s="4" t="n">
        <f aca="false">IF(ISNA(VLOOKUP($A42,ImportPk!$C$70:$AN$140,O$7-2,FALSE())),0,VLOOKUP($A42,ImportPk!$C$70:$AN$140,O$7-2,FALSE()))</f>
        <v>0</v>
      </c>
    </row>
    <row r="43" customFormat="false" ht="12.75" hidden="false" customHeight="false" outlineLevel="0" collapsed="false">
      <c r="A43" s="12" t="s">
        <v>72</v>
      </c>
      <c r="B43" s="10" t="n">
        <f aca="false">IF(ISNA(VLOOKUP(A43,ImportPk!$C$70:$D$140,2,FALSE())),0,VLOOKUP(A43,ImportPk!$C$70:$D$140,2,FALSE()))</f>
        <v>0</v>
      </c>
      <c r="C43" s="4" t="n">
        <f aca="false">IF(ISNA(VLOOKUP($A43,ImportPk!$C$70:$AN$140,C$7-2,FALSE())),0,VLOOKUP($A43,ImportPk!$C$70:$AN$140,C$7-2,FALSE()))</f>
        <v>0</v>
      </c>
      <c r="D43" s="4" t="n">
        <f aca="false">IF(ISNA(VLOOKUP($A43,ImportPk!$C$70:$AN$140,D$7-2,FALSE())),0,VLOOKUP($A43,ImportPk!$C$70:$AN$140,D$7-2,FALSE()))</f>
        <v>0</v>
      </c>
      <c r="E43" s="4" t="n">
        <f aca="false">IF(ISNA(VLOOKUP($A43,ImportPk!$C$70:$AN$140,E$7-2,FALSE())),0,VLOOKUP($A43,ImportPk!$C$70:$AN$140,E$7-2,FALSE()))</f>
        <v>0</v>
      </c>
      <c r="F43" s="4" t="n">
        <f aca="false">IF(ISNA(VLOOKUP($A43,ImportPk!$C$70:$AN$140,F$7-2,FALSE())),0,VLOOKUP($A43,ImportPk!$C$70:$AN$140,F$7-2,FALSE()))</f>
        <v>0</v>
      </c>
      <c r="G43" s="4" t="n">
        <f aca="false">IF(ISNA(VLOOKUP($A43,ImportPk!$C$70:$AN$140,G$7-2,FALSE())),0,VLOOKUP($A43,ImportPk!$C$70:$AN$140,G$7-2,FALSE()))</f>
        <v>0</v>
      </c>
      <c r="H43" s="4" t="n">
        <f aca="false">IF(ISNA(VLOOKUP($A43,ImportPk!$C$70:$AN$140,H$7-2,FALSE())),0,VLOOKUP($A43,ImportPk!$C$70:$AN$140,H$7-2,FALSE()))</f>
        <v>0</v>
      </c>
      <c r="I43" s="4" t="n">
        <f aca="false">IF(ISNA(VLOOKUP($A43,ImportPk!$C$70:$AN$140,I$7-2,FALSE())),0,VLOOKUP($A43,ImportPk!$C$70:$AN$140,I$7-2,FALSE()))</f>
        <v>0</v>
      </c>
      <c r="J43" s="4" t="n">
        <f aca="false">IF(ISNA(VLOOKUP($A43,ImportPk!$C$70:$AN$140,J$7-2,FALSE())),0,VLOOKUP($A43,ImportPk!$C$70:$AN$140,J$7-2,FALSE()))</f>
        <v>0</v>
      </c>
      <c r="K43" s="4" t="n">
        <f aca="false">IF(ISNA(VLOOKUP($A43,ImportPk!$C$70:$AN$140,K$7-2,FALSE())),0,VLOOKUP($A43,ImportPk!$C$70:$AN$140,K$7-2,FALSE()))</f>
        <v>0</v>
      </c>
      <c r="L43" s="4" t="n">
        <f aca="false">IF(ISNA(VLOOKUP($A43,ImportPk!$C$70:$AN$140,L$7-2,FALSE())),0,VLOOKUP($A43,ImportPk!$C$70:$AN$140,L$7-2,FALSE()))</f>
        <v>0</v>
      </c>
      <c r="M43" s="4" t="n">
        <f aca="false">IF(ISNA(VLOOKUP($A43,ImportPk!$C$70:$AN$140,M$7-2,FALSE())),0,VLOOKUP($A43,ImportPk!$C$70:$AN$140,M$7-2,FALSE()))</f>
        <v>0</v>
      </c>
      <c r="N43" s="4" t="n">
        <f aca="false">IF(ISNA(VLOOKUP($A43,ImportPk!$C$70:$AN$140,N$7-2,FALSE())),0,VLOOKUP($A43,ImportPk!$C$70:$AN$140,N$7-2,FALSE()))</f>
        <v>0</v>
      </c>
      <c r="O43" s="4" t="n">
        <f aca="false">IF(ISNA(VLOOKUP($A43,ImportPk!$C$70:$AN$140,O$7-2,FALSE())),0,VLOOKUP($A43,ImportPk!$C$70:$AN$140,O$7-2,FALSE()))</f>
        <v>0</v>
      </c>
    </row>
    <row r="44" customFormat="false" ht="12.75" hidden="false" customHeight="false" outlineLevel="0" collapsed="false">
      <c r="A44" s="12" t="s">
        <v>31</v>
      </c>
      <c r="B44" s="10" t="n">
        <f aca="false">IF(ISNA(VLOOKUP(A44,ImportPk!$C$70:$D$140,2,FALSE())),0,VLOOKUP(A44,ImportPk!$C$70:$D$140,2,FALSE()))</f>
        <v>0</v>
      </c>
      <c r="C44" s="4" t="n">
        <f aca="false">IF(ISNA(VLOOKUP($A44,ImportPk!$C$70:$AN$140,C$7-2,FALSE())),0,VLOOKUP($A44,ImportPk!$C$70:$AN$140,C$7-2,FALSE()))</f>
        <v>0</v>
      </c>
      <c r="D44" s="4" t="n">
        <f aca="false">IF(ISNA(VLOOKUP($A44,ImportPk!$C$70:$AN$140,D$7-2,FALSE())),0,VLOOKUP($A44,ImportPk!$C$70:$AN$140,D$7-2,FALSE()))</f>
        <v>0</v>
      </c>
      <c r="E44" s="4" t="n">
        <f aca="false">IF(ISNA(VLOOKUP($A44,ImportPk!$C$70:$AN$140,E$7-2,FALSE())),0,VLOOKUP($A44,ImportPk!$C$70:$AN$140,E$7-2,FALSE()))</f>
        <v>0</v>
      </c>
      <c r="F44" s="4" t="n">
        <f aca="false">IF(ISNA(VLOOKUP($A44,ImportPk!$C$70:$AN$140,F$7-2,FALSE())),0,VLOOKUP($A44,ImportPk!$C$70:$AN$140,F$7-2,FALSE()))</f>
        <v>0</v>
      </c>
      <c r="G44" s="4" t="n">
        <f aca="false">IF(ISNA(VLOOKUP($A44,ImportPk!$C$70:$AN$140,G$7-2,FALSE())),0,VLOOKUP($A44,ImportPk!$C$70:$AN$140,G$7-2,FALSE()))</f>
        <v>0</v>
      </c>
      <c r="H44" s="4" t="n">
        <f aca="false">IF(ISNA(VLOOKUP($A44,ImportPk!$C$70:$AN$140,H$7-2,FALSE())),0,VLOOKUP($A44,ImportPk!$C$70:$AN$140,H$7-2,FALSE()))</f>
        <v>0</v>
      </c>
      <c r="I44" s="4" t="n">
        <f aca="false">IF(ISNA(VLOOKUP($A44,ImportPk!$C$70:$AN$140,I$7-2,FALSE())),0,VLOOKUP($A44,ImportPk!$C$70:$AN$140,I$7-2,FALSE()))</f>
        <v>0</v>
      </c>
      <c r="J44" s="4" t="n">
        <f aca="false">IF(ISNA(VLOOKUP($A44,ImportPk!$C$70:$AN$140,J$7-2,FALSE())),0,VLOOKUP($A44,ImportPk!$C$70:$AN$140,J$7-2,FALSE()))</f>
        <v>0</v>
      </c>
      <c r="K44" s="4" t="n">
        <f aca="false">IF(ISNA(VLOOKUP($A44,ImportPk!$C$70:$AN$140,K$7-2,FALSE())),0,VLOOKUP($A44,ImportPk!$C$70:$AN$140,K$7-2,FALSE()))</f>
        <v>0</v>
      </c>
      <c r="L44" s="4" t="n">
        <f aca="false">IF(ISNA(VLOOKUP($A44,ImportPk!$C$70:$AN$140,L$7-2,FALSE())),0,VLOOKUP($A44,ImportPk!$C$70:$AN$140,L$7-2,FALSE()))</f>
        <v>0</v>
      </c>
      <c r="M44" s="4" t="n">
        <f aca="false">IF(ISNA(VLOOKUP($A44,ImportPk!$C$70:$AN$140,M$7-2,FALSE())),0,VLOOKUP($A44,ImportPk!$C$70:$AN$140,M$7-2,FALSE()))</f>
        <v>0</v>
      </c>
      <c r="N44" s="4" t="n">
        <f aca="false">IF(ISNA(VLOOKUP($A44,ImportPk!$C$70:$AN$140,N$7-2,FALSE())),0,VLOOKUP($A44,ImportPk!$C$70:$AN$140,N$7-2,FALSE()))</f>
        <v>0</v>
      </c>
      <c r="O44" s="4" t="n">
        <f aca="false">IF(ISNA(VLOOKUP($A44,ImportPk!$C$70:$AN$140,O$7-2,FALSE())),0,VLOOKUP($A44,ImportPk!$C$70:$AN$140,O$7-2,FALSE()))</f>
        <v>0</v>
      </c>
    </row>
    <row r="45" customFormat="false" ht="12.75" hidden="false" customHeight="false" outlineLevel="0" collapsed="false">
      <c r="A45" s="12" t="s">
        <v>37</v>
      </c>
      <c r="B45" s="10" t="n">
        <f aca="false">IF(ISNA(VLOOKUP(A45,ImportPk!$C$70:$D$140,2,FALSE())),0,VLOOKUP(A45,ImportPk!$C$70:$D$140,2,FALSE()))</f>
        <v>0</v>
      </c>
      <c r="C45" s="4" t="n">
        <f aca="false">IF(ISNA(VLOOKUP($A45,ImportPk!$C$70:$AN$140,C$7-2,FALSE())),0,VLOOKUP($A45,ImportPk!$C$70:$AN$140,C$7-2,FALSE()))</f>
        <v>0</v>
      </c>
      <c r="D45" s="4" t="n">
        <f aca="false">IF(ISNA(VLOOKUP($A45,ImportPk!$C$70:$AN$140,D$7-2,FALSE())),0,VLOOKUP($A45,ImportPk!$C$70:$AN$140,D$7-2,FALSE()))</f>
        <v>0</v>
      </c>
      <c r="E45" s="4" t="n">
        <f aca="false">IF(ISNA(VLOOKUP($A45,ImportPk!$C$70:$AN$140,E$7-2,FALSE())),0,VLOOKUP($A45,ImportPk!$C$70:$AN$140,E$7-2,FALSE()))</f>
        <v>0</v>
      </c>
      <c r="F45" s="4" t="n">
        <f aca="false">IF(ISNA(VLOOKUP($A45,ImportPk!$C$70:$AN$140,F$7-2,FALSE())),0,VLOOKUP($A45,ImportPk!$C$70:$AN$140,F$7-2,FALSE()))</f>
        <v>0</v>
      </c>
      <c r="G45" s="4" t="n">
        <f aca="false">IF(ISNA(VLOOKUP($A45,ImportPk!$C$70:$AN$140,G$7-2,FALSE())),0,VLOOKUP($A45,ImportPk!$C$70:$AN$140,G$7-2,FALSE()))</f>
        <v>0</v>
      </c>
      <c r="H45" s="4" t="n">
        <f aca="false">IF(ISNA(VLOOKUP($A45,ImportPk!$C$70:$AN$140,H$7-2,FALSE())),0,VLOOKUP($A45,ImportPk!$C$70:$AN$140,H$7-2,FALSE()))</f>
        <v>0</v>
      </c>
      <c r="I45" s="4" t="n">
        <f aca="false">IF(ISNA(VLOOKUP($A45,ImportPk!$C$70:$AN$140,I$7-2,FALSE())),0,VLOOKUP($A45,ImportPk!$C$70:$AN$140,I$7-2,FALSE()))</f>
        <v>0</v>
      </c>
      <c r="J45" s="4" t="n">
        <f aca="false">IF(ISNA(VLOOKUP($A45,ImportPk!$C$70:$AN$140,J$7-2,FALSE())),0,VLOOKUP($A45,ImportPk!$C$70:$AN$140,J$7-2,FALSE()))</f>
        <v>0</v>
      </c>
      <c r="K45" s="4" t="n">
        <f aca="false">IF(ISNA(VLOOKUP($A45,ImportPk!$C$70:$AN$140,K$7-2,FALSE())),0,VLOOKUP($A45,ImportPk!$C$70:$AN$140,K$7-2,FALSE()))</f>
        <v>0</v>
      </c>
      <c r="L45" s="4" t="n">
        <f aca="false">IF(ISNA(VLOOKUP($A45,ImportPk!$C$70:$AN$140,L$7-2,FALSE())),0,VLOOKUP($A45,ImportPk!$C$70:$AN$140,L$7-2,FALSE()))</f>
        <v>0</v>
      </c>
      <c r="M45" s="4" t="n">
        <f aca="false">IF(ISNA(VLOOKUP($A45,ImportPk!$C$70:$AN$140,M$7-2,FALSE())),0,VLOOKUP($A45,ImportPk!$C$70:$AN$140,M$7-2,FALSE()))</f>
        <v>0</v>
      </c>
      <c r="N45" s="4" t="n">
        <f aca="false">IF(ISNA(VLOOKUP($A45,ImportPk!$C$70:$AN$140,N$7-2,FALSE())),0,VLOOKUP($A45,ImportPk!$C$70:$AN$140,N$7-2,FALSE()))</f>
        <v>0</v>
      </c>
      <c r="O45" s="4" t="n">
        <f aca="false">IF(ISNA(VLOOKUP($A45,ImportPk!$C$70:$AN$140,O$7-2,FALSE())),0,VLOOKUP($A45,ImportPk!$C$70:$AN$140,O$7-2,FALSE()))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45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1" sqref="B10 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4" width="22.56"/>
    <col collapsed="false" customWidth="true" hidden="false" outlineLevel="0" max="2" min="2" style="4" width="10.71"/>
    <col collapsed="false" customWidth="true" hidden="false" outlineLevel="0" max="15" min="3" style="4" width="11.7"/>
    <col collapsed="false" customWidth="false" hidden="false" outlineLevel="0" max="257" min="16" style="4" width="9.14"/>
  </cols>
  <sheetData>
    <row r="1" customFormat="false" ht="12.75" hidden="false" customHeight="false" outlineLevel="0" collapsed="false">
      <c r="A1" s="5" t="s">
        <v>103</v>
      </c>
      <c r="B1" s="4" t="str">
        <f aca="false">ImportOPk!F4</f>
        <v>Jan</v>
      </c>
      <c r="C1" s="6" t="s">
        <v>104</v>
      </c>
      <c r="D1" s="7" t="n">
        <f aca="false">ImportOPk!A2</f>
        <v>36907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</row>
    <row r="2" customFormat="false" ht="12.75" hidden="false" customHeight="false" outlineLevel="0" collapsed="false">
      <c r="A2" s="5" t="s">
        <v>103</v>
      </c>
      <c r="B2" s="8" t="n">
        <f aca="false">IF(B1="Jan",1,IF(B1="Feb",2,IF(B1="Mar",3,IF(B1="Apr",4,IF(B1="May",5,IF(B1="Jun",6))))))</f>
        <v>1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</row>
    <row r="3" customFormat="false" ht="12.75" hidden="false" customHeight="false" outlineLevel="0" collapsed="false">
      <c r="A3" s="5" t="s">
        <v>105</v>
      </c>
      <c r="B3" s="8" t="n">
        <f aca="false">MONTH(D1)</f>
        <v>1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</row>
    <row r="4" customFormat="false" ht="12.75" hidden="false" customHeight="false" outlineLevel="0" collapsed="false">
      <c r="A4" s="5" t="s">
        <v>106</v>
      </c>
      <c r="B4" s="8" t="n">
        <f aca="false">B3-B2</f>
        <v>0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</row>
    <row r="5" customFormat="false" ht="12.75" hidden="false" customHeight="false" outlineLevel="0" collapsed="false"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6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9" t="n">
        <v>2002</v>
      </c>
      <c r="N5" s="6" t="s">
        <v>15</v>
      </c>
      <c r="O5" s="6" t="s">
        <v>16</v>
      </c>
    </row>
    <row r="6" customFormat="false" ht="12.75" hidden="false" customHeight="false" outlineLevel="0" collapsed="false">
      <c r="A6" s="10"/>
      <c r="B6" s="10"/>
      <c r="C6" s="9" t="n">
        <v>1</v>
      </c>
      <c r="D6" s="9" t="n">
        <v>2</v>
      </c>
      <c r="E6" s="9" t="n">
        <v>3</v>
      </c>
      <c r="F6" s="9" t="n">
        <v>4</v>
      </c>
      <c r="G6" s="9" t="n">
        <v>5</v>
      </c>
      <c r="H6" s="9" t="n">
        <v>6</v>
      </c>
      <c r="I6" s="9" t="n">
        <v>7</v>
      </c>
      <c r="J6" s="9" t="n">
        <v>8</v>
      </c>
      <c r="K6" s="9" t="n">
        <v>9</v>
      </c>
      <c r="L6" s="9"/>
      <c r="M6" s="9"/>
      <c r="N6" s="9"/>
      <c r="O6" s="9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</row>
    <row r="7" customFormat="false" ht="12.75" hidden="false" customHeight="false" outlineLevel="0" collapsed="false">
      <c r="A7" s="10"/>
      <c r="B7" s="10"/>
      <c r="C7" s="10" t="n">
        <f aca="false">IF(C6&lt;MONTH($D$1),40,IF(MONTH($D$1)=C6,6+$B$4,B7+1))</f>
        <v>6</v>
      </c>
      <c r="D7" s="10" t="n">
        <f aca="false">IF(D6&lt;MONTH($D$1),40,IF(MONTH($D$1)=D6,6+$B$4,C7+1))</f>
        <v>7</v>
      </c>
      <c r="E7" s="10" t="n">
        <f aca="false">IF(E6&lt;MONTH($D$1),40,IF(MONTH($D$1)=E6,6+$B$4,D7+1))</f>
        <v>8</v>
      </c>
      <c r="F7" s="10" t="n">
        <f aca="false">IF(F6&lt;MONTH($D$1),40,IF(MONTH($D$1)=F6,6+$B$4,E7+1))</f>
        <v>9</v>
      </c>
      <c r="G7" s="10" t="n">
        <f aca="false">IF(G6&lt;MONTH($D$1),40,IF(MONTH($D$1)=G6,6+$B$4,F7+1))</f>
        <v>10</v>
      </c>
      <c r="H7" s="10" t="n">
        <f aca="false">IF(H6&lt;MONTH($D$1),40,IF(MONTH($D$1)=H6,6+$B$4,G7+1))</f>
        <v>11</v>
      </c>
      <c r="I7" s="10" t="n">
        <f aca="false">IF(I6&lt;MONTH($D$1),40,IF(MONTH($D$1)=I6,6+$B$4,H7+1))</f>
        <v>12</v>
      </c>
      <c r="J7" s="10" t="n">
        <f aca="false">IF(J6&lt;MONTH($D$1),40,IF(MONTH($D$1)=J6,6+$B$4,I7+1))</f>
        <v>13</v>
      </c>
      <c r="K7" s="10" t="n">
        <f aca="false">IF(K6&lt;MONTH($D$1),40,IF(MONTH($D$1)=K6,6+$B$4,J7+1))</f>
        <v>14</v>
      </c>
      <c r="L7" s="11" t="n">
        <f aca="false">K7+1</f>
        <v>15</v>
      </c>
      <c r="M7" s="10" t="n">
        <f aca="false">L7+1</f>
        <v>16</v>
      </c>
      <c r="N7" s="10" t="n">
        <f aca="false">M7+1</f>
        <v>17</v>
      </c>
      <c r="O7" s="10" t="n">
        <f aca="false">N7+1</f>
        <v>18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</row>
    <row r="8" customFormat="false" ht="12.75" hidden="false" customHeight="false" outlineLevel="0" collapsed="false">
      <c r="A8" s="11"/>
      <c r="B8" s="10"/>
      <c r="C8" s="10"/>
      <c r="D8" s="10"/>
      <c r="E8" s="10"/>
      <c r="F8" s="10"/>
      <c r="G8" s="10"/>
      <c r="H8" s="10"/>
      <c r="I8" s="10"/>
      <c r="J8" s="10"/>
      <c r="K8" s="10"/>
      <c r="L8" s="1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</row>
    <row r="9" customFormat="false" ht="12.75" hidden="false" customHeight="false" outlineLevel="0" collapsed="false">
      <c r="A9" s="10" t="s">
        <v>107</v>
      </c>
      <c r="B9" s="10" t="s">
        <v>4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</row>
    <row r="10" customFormat="false" ht="12.75" hidden="false" customHeight="false" outlineLevel="0" collapsed="false">
      <c r="A10" s="12" t="s">
        <v>19</v>
      </c>
      <c r="B10" s="10" t="n">
        <f aca="false">IF(ISNA(VLOOKUP(A10,ImportOPk!$A$1:$D$69,4,FALSE())),0,VLOOKUP(A10,ImportOPk!$A$1:$D$69,4,FALSE()))</f>
        <v>34784396.7946123</v>
      </c>
      <c r="C10" s="4" t="n">
        <f aca="false">IF(ISNA(VLOOKUP($A10,ImportOPk!$A$1:$AN$69,C$7,FALSE())),0,VLOOKUP($A10,ImportOPk!$A$1:$AN$69,C$7,FALSE()))</f>
        <v>139428.68</v>
      </c>
      <c r="D10" s="4" t="n">
        <f aca="false">IF(ISNA(VLOOKUP($A10,ImportOPk!$A$1:$AN$69,D$7,FALSE())),0,VLOOKUP($A10,ImportOPk!$A$1:$AN$69,D$7,FALSE()))</f>
        <v>244540.42</v>
      </c>
      <c r="E10" s="4" t="n">
        <f aca="false">IF(ISNA(VLOOKUP($A10,ImportOPk!$A$1:$AN$69,E$7,FALSE())),0,VLOOKUP($A10,ImportOPk!$A$1:$AN$69,E$7,FALSE()))</f>
        <v>352018.99</v>
      </c>
      <c r="F10" s="4" t="n">
        <f aca="false">IF(ISNA(VLOOKUP($A10,ImportOPk!$A$1:$AN$69,F$7,FALSE())),0,VLOOKUP($A10,ImportOPk!$A$1:$AN$69,F$7,FALSE()))</f>
        <v>454047.41</v>
      </c>
      <c r="G10" s="4" t="n">
        <f aca="false">IF(ISNA(VLOOKUP($A10,ImportOPk!$A$1:$AN$69,G$7,FALSE())),0,VLOOKUP($A10,ImportOPk!$A$1:$AN$69,G$7,FALSE()))</f>
        <v>460700.87</v>
      </c>
      <c r="H10" s="4" t="n">
        <f aca="false">IF(ISNA(VLOOKUP($A10,ImportOPk!$A$1:$AN$69,H$7,FALSE())),0,VLOOKUP($A10,ImportOPk!$A$1:$AN$69,H$7,FALSE()))</f>
        <v>371715.26</v>
      </c>
      <c r="I10" s="4" t="n">
        <f aca="false">IF(ISNA(VLOOKUP($A10,ImportOPk!$A$1:$AN$69,I$7,FALSE())),0,VLOOKUP($A10,ImportOPk!$A$1:$AN$69,I$7,FALSE()))</f>
        <v>743238.67</v>
      </c>
      <c r="J10" s="4" t="n">
        <f aca="false">IF(ISNA(VLOOKUP($A10,ImportOPk!$A$1:$AN$69,J$7,FALSE())),0,VLOOKUP($A10,ImportOPk!$A$1:$AN$69,J$7,FALSE()))</f>
        <v>433572.73</v>
      </c>
      <c r="K10" s="4" t="n">
        <f aca="false">IF(ISNA(VLOOKUP($A10,ImportOPk!$A$1:$AN$69,K$7,FALSE())),0,VLOOKUP($A10,ImportOPk!$A$1:$AN$69,K$7,FALSE()))</f>
        <v>1264075.99</v>
      </c>
      <c r="L10" s="4" t="n">
        <f aca="false">IF(ISNA(VLOOKUP($A10,ImportOPk!$A$1:$AN$69,L$7,FALSE())),0,VLOOKUP($A10,ImportOPk!$A$1:$AN$69,L$7,FALSE()))</f>
        <v>4463339.02</v>
      </c>
      <c r="M10" s="4" t="n">
        <f aca="false">IF(ISNA(VLOOKUP($A10,ImportOPk!$A$1:$AN$69,M$7,FALSE())),0,VLOOKUP($A10,ImportOPk!$A$1:$AN$69,M$7,FALSE()))</f>
        <v>-232298.41</v>
      </c>
      <c r="N10" s="4" t="n">
        <f aca="false">IF(ISNA(VLOOKUP($A10,ImportOPk!$A$1:$AN$69,N$7,FALSE())),0,VLOOKUP($A10,ImportOPk!$A$1:$AN$69,N$7,FALSE()))</f>
        <v>1174384.84</v>
      </c>
      <c r="O10" s="4" t="n">
        <f aca="false">IF(ISNA(VLOOKUP($A10,ImportOPk!$A$1:$AN$69,O$7,FALSE())),0,VLOOKUP($A10,ImportOPk!$A$1:$AN$69,O$7,FALSE()))</f>
        <v>5405425.45</v>
      </c>
    </row>
    <row r="11" customFormat="false" ht="12.75" hidden="false" customHeight="false" outlineLevel="0" collapsed="false">
      <c r="A11" s="12" t="s">
        <v>20</v>
      </c>
      <c r="B11" s="10" t="n">
        <f aca="false">IF(ISNA(VLOOKUP(A11,ImportOPk!$A$1:$D$69,4,FALSE())),0,VLOOKUP(A11,ImportOPk!$A$1:$D$69,4,FALSE()))</f>
        <v>7547347.04451418</v>
      </c>
      <c r="C11" s="4" t="n">
        <f aca="false">IF(ISNA(VLOOKUP($A11,ImportOPk!$A$1:$AN$69,C$7,FALSE())),0,VLOOKUP($A11,ImportOPk!$A$1:$AN$69,C$7,FALSE()))</f>
        <v>0</v>
      </c>
      <c r="D11" s="4" t="n">
        <f aca="false">IF(ISNA(VLOOKUP($A11,ImportOPk!$A$1:$AN$69,D$7,FALSE())),0,VLOOKUP($A11,ImportOPk!$A$1:$AN$69,D$7,FALSE()))</f>
        <v>0</v>
      </c>
      <c r="E11" s="4" t="n">
        <f aca="false">IF(ISNA(VLOOKUP($A11,ImportOPk!$A$1:$AN$69,E$7,FALSE())),0,VLOOKUP($A11,ImportOPk!$A$1:$AN$69,E$7,FALSE()))</f>
        <v>0</v>
      </c>
      <c r="F11" s="4" t="n">
        <f aca="false">IF(ISNA(VLOOKUP($A11,ImportOPk!$A$1:$AN$69,F$7,FALSE())),0,VLOOKUP($A11,ImportOPk!$A$1:$AN$69,F$7,FALSE()))</f>
        <v>0</v>
      </c>
      <c r="G11" s="4" t="n">
        <f aca="false">IF(ISNA(VLOOKUP($A11,ImportOPk!$A$1:$AN$69,G$7,FALSE())),0,VLOOKUP($A11,ImportOPk!$A$1:$AN$69,G$7,FALSE()))</f>
        <v>0</v>
      </c>
      <c r="H11" s="4" t="n">
        <f aca="false">IF(ISNA(VLOOKUP($A11,ImportOPk!$A$1:$AN$69,H$7,FALSE())),0,VLOOKUP($A11,ImportOPk!$A$1:$AN$69,H$7,FALSE()))</f>
        <v>0</v>
      </c>
      <c r="I11" s="4" t="n">
        <f aca="false">IF(ISNA(VLOOKUP($A11,ImportOPk!$A$1:$AN$69,I$7,FALSE())),0,VLOOKUP($A11,ImportOPk!$A$1:$AN$69,I$7,FALSE()))</f>
        <v>0</v>
      </c>
      <c r="J11" s="4" t="n">
        <f aca="false">IF(ISNA(VLOOKUP($A11,ImportOPk!$A$1:$AN$69,J$7,FALSE())),0,VLOOKUP($A11,ImportOPk!$A$1:$AN$69,J$7,FALSE()))</f>
        <v>0</v>
      </c>
      <c r="K11" s="4" t="n">
        <f aca="false">IF(ISNA(VLOOKUP($A11,ImportOPk!$A$1:$AN$69,K$7,FALSE())),0,VLOOKUP($A11,ImportOPk!$A$1:$AN$69,K$7,FALSE()))</f>
        <v>0</v>
      </c>
      <c r="L11" s="4" t="n">
        <f aca="false">IF(ISNA(VLOOKUP($A11,ImportOPk!$A$1:$AN$69,L$7,FALSE())),0,VLOOKUP($A11,ImportOPk!$A$1:$AN$69,L$7,FALSE()))</f>
        <v>0</v>
      </c>
      <c r="M11" s="4" t="n">
        <f aca="false">IF(ISNA(VLOOKUP($A11,ImportOPk!$A$1:$AN$69,M$7,FALSE())),0,VLOOKUP($A11,ImportOPk!$A$1:$AN$69,M$7,FALSE()))</f>
        <v>0</v>
      </c>
      <c r="N11" s="4" t="n">
        <f aca="false">IF(ISNA(VLOOKUP($A11,ImportOPk!$A$1:$AN$69,N$7,FALSE())),0,VLOOKUP($A11,ImportOPk!$A$1:$AN$69,N$7,FALSE()))</f>
        <v>0</v>
      </c>
      <c r="O11" s="4" t="n">
        <f aca="false">IF(ISNA(VLOOKUP($A11,ImportOPk!$A$1:$AN$69,O$7,FALSE())),0,VLOOKUP($A11,ImportOPk!$A$1:$AN$69,O$7,FALSE()))</f>
        <v>0</v>
      </c>
    </row>
    <row r="12" customFormat="false" ht="12.75" hidden="false" customHeight="false" outlineLevel="0" collapsed="false">
      <c r="A12" s="12" t="s">
        <v>108</v>
      </c>
      <c r="B12" s="10" t="n">
        <f aca="false">IF(ISNA(VLOOKUP(A12,ImportOPk!$A$1:$D$69,4,FALSE())),0,VLOOKUP(A12,ImportOPk!$A$1:$D$69,4,FALSE()))</f>
        <v>0</v>
      </c>
      <c r="C12" s="4" t="n">
        <f aca="false">IF(ISNA(VLOOKUP($A12,ImportOPk!$A$1:$AN$69,C$7,FALSE())),0,VLOOKUP($A12,ImportOPk!$A$1:$AN$69,C$7,FALSE()))</f>
        <v>0</v>
      </c>
      <c r="D12" s="4" t="n">
        <f aca="false">IF(ISNA(VLOOKUP($A12,ImportOPk!$A$1:$AN$69,D$7,FALSE())),0,VLOOKUP($A12,ImportOPk!$A$1:$AN$69,D$7,FALSE()))</f>
        <v>0</v>
      </c>
      <c r="E12" s="4" t="n">
        <f aca="false">IF(ISNA(VLOOKUP($A12,ImportOPk!$A$1:$AN$69,E$7,FALSE())),0,VLOOKUP($A12,ImportOPk!$A$1:$AN$69,E$7,FALSE()))</f>
        <v>0</v>
      </c>
      <c r="F12" s="4" t="n">
        <f aca="false">IF(ISNA(VLOOKUP($A12,ImportOPk!$A$1:$AN$69,F$7,FALSE())),0,VLOOKUP($A12,ImportOPk!$A$1:$AN$69,F$7,FALSE()))</f>
        <v>0</v>
      </c>
      <c r="G12" s="4" t="n">
        <f aca="false">IF(ISNA(VLOOKUP($A12,ImportOPk!$A$1:$AN$69,G$7,FALSE())),0,VLOOKUP($A12,ImportOPk!$A$1:$AN$69,G$7,FALSE()))</f>
        <v>0</v>
      </c>
      <c r="H12" s="4" t="n">
        <f aca="false">IF(ISNA(VLOOKUP($A12,ImportOPk!$A$1:$AN$69,H$7,FALSE())),0,VLOOKUP($A12,ImportOPk!$A$1:$AN$69,H$7,FALSE()))</f>
        <v>0</v>
      </c>
      <c r="I12" s="4" t="n">
        <f aca="false">IF(ISNA(VLOOKUP($A12,ImportOPk!$A$1:$AN$69,I$7,FALSE())),0,VLOOKUP($A12,ImportOPk!$A$1:$AN$69,I$7,FALSE()))</f>
        <v>0</v>
      </c>
      <c r="J12" s="4" t="n">
        <f aca="false">IF(ISNA(VLOOKUP($A12,ImportOPk!$A$1:$AN$69,J$7,FALSE())),0,VLOOKUP($A12,ImportOPk!$A$1:$AN$69,J$7,FALSE()))</f>
        <v>0</v>
      </c>
      <c r="K12" s="4" t="n">
        <f aca="false">IF(ISNA(VLOOKUP($A12,ImportOPk!$A$1:$AN$69,K$7,FALSE())),0,VLOOKUP($A12,ImportOPk!$A$1:$AN$69,K$7,FALSE()))</f>
        <v>0</v>
      </c>
      <c r="L12" s="4" t="n">
        <f aca="false">IF(ISNA(VLOOKUP($A12,ImportOPk!$A$1:$AN$69,L$7,FALSE())),0,VLOOKUP($A12,ImportOPk!$A$1:$AN$69,L$7,FALSE()))</f>
        <v>0</v>
      </c>
      <c r="M12" s="4" t="n">
        <f aca="false">IF(ISNA(VLOOKUP($A12,ImportOPk!$A$1:$AN$69,M$7,FALSE())),0,VLOOKUP($A12,ImportOPk!$A$1:$AN$69,M$7,FALSE()))</f>
        <v>0</v>
      </c>
      <c r="N12" s="4" t="n">
        <f aca="false">IF(ISNA(VLOOKUP($A12,ImportOPk!$A$1:$AN$69,N$7,FALSE())),0,VLOOKUP($A12,ImportOPk!$A$1:$AN$69,N$7,FALSE()))</f>
        <v>0</v>
      </c>
      <c r="O12" s="4" t="n">
        <f aca="false">IF(ISNA(VLOOKUP($A12,ImportOPk!$A$1:$AN$69,O$7,FALSE())),0,VLOOKUP($A12,ImportOPk!$A$1:$AN$69,O$7,FALSE()))</f>
        <v>0</v>
      </c>
    </row>
    <row r="13" customFormat="false" ht="12.75" hidden="false" customHeight="false" outlineLevel="0" collapsed="false">
      <c r="A13" s="12" t="s">
        <v>25</v>
      </c>
      <c r="B13" s="10" t="n">
        <f aca="false">IF(ISNA(VLOOKUP(A13,ImportOPk!$A$1:$D$69,4,FALSE())),0,VLOOKUP(A13,ImportOPk!$A$1:$D$69,4,FALSE()))</f>
        <v>7151089.47366245</v>
      </c>
      <c r="C13" s="4" t="n">
        <f aca="false">IF(ISNA(VLOOKUP($A13,ImportOPk!$A$1:$AN$69,C$7,FALSE())),0,VLOOKUP($A13,ImportOPk!$A$1:$AN$69,C$7,FALSE()))</f>
        <v>36317.39</v>
      </c>
      <c r="D13" s="4" t="n">
        <f aca="false">IF(ISNA(VLOOKUP($A13,ImportOPk!$A$1:$AN$69,D$7,FALSE())),0,VLOOKUP($A13,ImportOPk!$A$1:$AN$69,D$7,FALSE()))</f>
        <v>95142.77</v>
      </c>
      <c r="E13" s="4" t="n">
        <f aca="false">IF(ISNA(VLOOKUP($A13,ImportOPk!$A$1:$AN$69,E$7,FALSE())),0,VLOOKUP($A13,ImportOPk!$A$1:$AN$69,E$7,FALSE()))</f>
        <v>106523.31</v>
      </c>
      <c r="F13" s="4" t="n">
        <f aca="false">IF(ISNA(VLOOKUP($A13,ImportOPk!$A$1:$AN$69,F$7,FALSE())),0,VLOOKUP($A13,ImportOPk!$A$1:$AN$69,F$7,FALSE()))</f>
        <v>103615.07</v>
      </c>
      <c r="G13" s="4" t="n">
        <f aca="false">IF(ISNA(VLOOKUP($A13,ImportOPk!$A$1:$AN$69,G$7,FALSE())),0,VLOOKUP($A13,ImportOPk!$A$1:$AN$69,G$7,FALSE()))</f>
        <v>106049.09</v>
      </c>
      <c r="H13" s="4" t="n">
        <f aca="false">IF(ISNA(VLOOKUP($A13,ImportOPk!$A$1:$AN$69,H$7,FALSE())),0,VLOOKUP($A13,ImportOPk!$A$1:$AN$69,H$7,FALSE()))</f>
        <v>78310</v>
      </c>
      <c r="I13" s="4" t="n">
        <f aca="false">IF(ISNA(VLOOKUP($A13,ImportOPk!$A$1:$AN$69,I$7,FALSE())),0,VLOOKUP($A13,ImportOPk!$A$1:$AN$69,I$7,FALSE()))</f>
        <v>160210.16</v>
      </c>
      <c r="J13" s="4" t="n">
        <f aca="false">IF(ISNA(VLOOKUP($A13,ImportOPk!$A$1:$AN$69,J$7,FALSE())),0,VLOOKUP($A13,ImportOPk!$A$1:$AN$69,J$7,FALSE()))</f>
        <v>108136.49</v>
      </c>
      <c r="K13" s="4" t="n">
        <f aca="false">IF(ISNA(VLOOKUP($A13,ImportOPk!$A$1:$AN$69,K$7,FALSE())),0,VLOOKUP($A13,ImportOPk!$A$1:$AN$69,K$7,FALSE()))</f>
        <v>312653.19</v>
      </c>
      <c r="L13" s="4" t="n">
        <f aca="false">IF(ISNA(VLOOKUP($A13,ImportOPk!$A$1:$AN$69,L$7,FALSE())),0,VLOOKUP($A13,ImportOPk!$A$1:$AN$69,L$7,FALSE()))</f>
        <v>1106957.47</v>
      </c>
      <c r="M13" s="4" t="n">
        <f aca="false">IF(ISNA(VLOOKUP($A13,ImportOPk!$A$1:$AN$69,M$7,FALSE())),0,VLOOKUP($A13,ImportOPk!$A$1:$AN$69,M$7,FALSE()))</f>
        <v>-124610.37</v>
      </c>
      <c r="N13" s="4" t="n">
        <f aca="false">IF(ISNA(VLOOKUP($A13,ImportOPk!$A$1:$AN$69,N$7,FALSE())),0,VLOOKUP($A13,ImportOPk!$A$1:$AN$69,N$7,FALSE()))</f>
        <v>893459.31</v>
      </c>
      <c r="O13" s="4" t="n">
        <f aca="false">IF(ISNA(VLOOKUP($A13,ImportOPk!$A$1:$AN$69,O$7,FALSE())),0,VLOOKUP($A13,ImportOPk!$A$1:$AN$69,O$7,FALSE()))</f>
        <v>1875806.41</v>
      </c>
    </row>
    <row r="14" customFormat="false" ht="12.75" hidden="false" customHeight="false" outlineLevel="0" collapsed="false">
      <c r="A14" s="12" t="s">
        <v>29</v>
      </c>
      <c r="B14" s="10" t="n">
        <f aca="false">IF(ISNA(VLOOKUP(A14,ImportOPk!$A$1:$D$69,4,FALSE())),0,VLOOKUP(A14,ImportOPk!$A$1:$D$69,4,FALSE()))</f>
        <v>238101.441960815</v>
      </c>
      <c r="C14" s="4" t="n">
        <f aca="false">IF(ISNA(VLOOKUP($A14,ImportOPk!$A$1:$AN$69,C$7,FALSE())),0,VLOOKUP($A14,ImportOPk!$A$1:$AN$69,C$7,FALSE()))</f>
        <v>0</v>
      </c>
      <c r="D14" s="4" t="n">
        <f aca="false">IF(ISNA(VLOOKUP($A14,ImportOPk!$A$1:$AN$69,D$7,FALSE())),0,VLOOKUP($A14,ImportOPk!$A$1:$AN$69,D$7,FALSE()))</f>
        <v>0</v>
      </c>
      <c r="E14" s="4" t="n">
        <f aca="false">IF(ISNA(VLOOKUP($A14,ImportOPk!$A$1:$AN$69,E$7,FALSE())),0,VLOOKUP($A14,ImportOPk!$A$1:$AN$69,E$7,FALSE()))</f>
        <v>0</v>
      </c>
      <c r="F14" s="4" t="n">
        <f aca="false">IF(ISNA(VLOOKUP($A14,ImportOPk!$A$1:$AN$69,F$7,FALSE())),0,VLOOKUP($A14,ImportOPk!$A$1:$AN$69,F$7,FALSE()))</f>
        <v>0</v>
      </c>
      <c r="G14" s="4" t="n">
        <f aca="false">IF(ISNA(VLOOKUP($A14,ImportOPk!$A$1:$AN$69,G$7,FALSE())),0,VLOOKUP($A14,ImportOPk!$A$1:$AN$69,G$7,FALSE()))</f>
        <v>0</v>
      </c>
      <c r="H14" s="4" t="n">
        <f aca="false">IF(ISNA(VLOOKUP($A14,ImportOPk!$A$1:$AN$69,H$7,FALSE())),0,VLOOKUP($A14,ImportOPk!$A$1:$AN$69,H$7,FALSE()))</f>
        <v>0</v>
      </c>
      <c r="I14" s="4" t="n">
        <f aca="false">IF(ISNA(VLOOKUP($A14,ImportOPk!$A$1:$AN$69,I$7,FALSE())),0,VLOOKUP($A14,ImportOPk!$A$1:$AN$69,I$7,FALSE()))</f>
        <v>0</v>
      </c>
      <c r="J14" s="4" t="n">
        <f aca="false">IF(ISNA(VLOOKUP($A14,ImportOPk!$A$1:$AN$69,J$7,FALSE())),0,VLOOKUP($A14,ImportOPk!$A$1:$AN$69,J$7,FALSE()))</f>
        <v>0</v>
      </c>
      <c r="K14" s="4" t="n">
        <f aca="false">IF(ISNA(VLOOKUP($A14,ImportOPk!$A$1:$AN$69,K$7,FALSE())),0,VLOOKUP($A14,ImportOPk!$A$1:$AN$69,K$7,FALSE()))</f>
        <v>0</v>
      </c>
      <c r="L14" s="4" t="n">
        <f aca="false">IF(ISNA(VLOOKUP($A14,ImportOPk!$A$1:$AN$69,L$7,FALSE())),0,VLOOKUP($A14,ImportOPk!$A$1:$AN$69,L$7,FALSE()))</f>
        <v>0</v>
      </c>
      <c r="M14" s="4" t="n">
        <f aca="false">IF(ISNA(VLOOKUP($A14,ImportOPk!$A$1:$AN$69,M$7,FALSE())),0,VLOOKUP($A14,ImportOPk!$A$1:$AN$69,M$7,FALSE()))</f>
        <v>0</v>
      </c>
      <c r="N14" s="4" t="n">
        <f aca="false">IF(ISNA(VLOOKUP($A14,ImportOPk!$A$1:$AN$69,N$7,FALSE())),0,VLOOKUP($A14,ImportOPk!$A$1:$AN$69,N$7,FALSE()))</f>
        <v>0</v>
      </c>
      <c r="O14" s="4" t="n">
        <f aca="false">IF(ISNA(VLOOKUP($A14,ImportOPk!$A$1:$AN$69,O$7,FALSE())),0,VLOOKUP($A14,ImportOPk!$A$1:$AN$69,O$7,FALSE()))</f>
        <v>0</v>
      </c>
    </row>
    <row r="15" customFormat="false" ht="12.75" hidden="false" customHeight="false" outlineLevel="0" collapsed="false">
      <c r="A15" s="12" t="s">
        <v>32</v>
      </c>
      <c r="B15" s="10" t="n">
        <f aca="false">IF(ISNA(VLOOKUP(A15,ImportOPk!$A$1:$D$69,4,FALSE())),0,VLOOKUP(A15,ImportOPk!$A$1:$D$69,4,FALSE()))</f>
        <v>254636.614020626</v>
      </c>
      <c r="C15" s="4" t="n">
        <f aca="false">IF(ISNA(VLOOKUP($A15,ImportOPk!$A$1:$AN$69,C$7,FALSE())),0,VLOOKUP($A15,ImportOPk!$A$1:$AN$69,C$7,FALSE()))</f>
        <v>-1590.85</v>
      </c>
      <c r="D15" s="4" t="n">
        <f aca="false">IF(ISNA(VLOOKUP($A15,ImportOPk!$A$1:$AN$69,D$7,FALSE())),0,VLOOKUP($A15,ImportOPk!$A$1:$AN$69,D$7,FALSE()))</f>
        <v>-3167.72</v>
      </c>
      <c r="E15" s="4" t="n">
        <f aca="false">IF(ISNA(VLOOKUP($A15,ImportOPk!$A$1:$AN$69,E$7,FALSE())),0,VLOOKUP($A15,ImportOPk!$A$1:$AN$69,E$7,FALSE()))</f>
        <v>-3546.79</v>
      </c>
      <c r="F15" s="4" t="n">
        <f aca="false">IF(ISNA(VLOOKUP($A15,ImportOPk!$A$1:$AN$69,F$7,FALSE())),0,VLOOKUP($A15,ImportOPk!$A$1:$AN$69,F$7,FALSE()))</f>
        <v>-3530.89</v>
      </c>
      <c r="G15" s="4" t="n">
        <f aca="false">IF(ISNA(VLOOKUP($A15,ImportOPk!$A$1:$AN$69,G$7,FALSE())),0,VLOOKUP($A15,ImportOPk!$A$1:$AN$69,G$7,FALSE()))</f>
        <v>0</v>
      </c>
      <c r="H15" s="4" t="n">
        <f aca="false">IF(ISNA(VLOOKUP($A15,ImportOPk!$A$1:$AN$69,H$7,FALSE())),0,VLOOKUP($A15,ImportOPk!$A$1:$AN$69,H$7,FALSE()))</f>
        <v>0</v>
      </c>
      <c r="I15" s="4" t="n">
        <f aca="false">IF(ISNA(VLOOKUP($A15,ImportOPk!$A$1:$AN$69,I$7,FALSE())),0,VLOOKUP($A15,ImportOPk!$A$1:$AN$69,I$7,FALSE()))</f>
        <v>0</v>
      </c>
      <c r="J15" s="4" t="n">
        <f aca="false">IF(ISNA(VLOOKUP($A15,ImportOPk!$A$1:$AN$69,J$7,FALSE())),0,VLOOKUP($A15,ImportOPk!$A$1:$AN$69,J$7,FALSE()))</f>
        <v>0</v>
      </c>
      <c r="K15" s="4" t="n">
        <f aca="false">IF(ISNA(VLOOKUP($A15,ImportOPk!$A$1:$AN$69,K$7,FALSE())),0,VLOOKUP($A15,ImportOPk!$A$1:$AN$69,K$7,FALSE()))</f>
        <v>0</v>
      </c>
      <c r="L15" s="4" t="n">
        <f aca="false">IF(ISNA(VLOOKUP($A15,ImportOPk!$A$1:$AN$69,L$7,FALSE())),0,VLOOKUP($A15,ImportOPk!$A$1:$AN$69,L$7,FALSE()))</f>
        <v>-11836.25</v>
      </c>
      <c r="M15" s="4" t="n">
        <f aca="false">IF(ISNA(VLOOKUP($A15,ImportOPk!$A$1:$AN$69,M$7,FALSE())),0,VLOOKUP($A15,ImportOPk!$A$1:$AN$69,M$7,FALSE()))</f>
        <v>0</v>
      </c>
      <c r="N15" s="4" t="n">
        <f aca="false">IF(ISNA(VLOOKUP($A15,ImportOPk!$A$1:$AN$69,N$7,FALSE())),0,VLOOKUP($A15,ImportOPk!$A$1:$AN$69,N$7,FALSE()))</f>
        <v>0</v>
      </c>
      <c r="O15" s="4" t="n">
        <f aca="false">IF(ISNA(VLOOKUP($A15,ImportOPk!$A$1:$AN$69,O$7,FALSE())),0,VLOOKUP($A15,ImportOPk!$A$1:$AN$69,O$7,FALSE()))</f>
        <v>-11836.25</v>
      </c>
    </row>
    <row r="16" customFormat="false" ht="12.75" hidden="false" customHeight="false" outlineLevel="0" collapsed="false">
      <c r="A16" s="12" t="s">
        <v>35</v>
      </c>
      <c r="B16" s="10" t="n">
        <f aca="false">IF(ISNA(VLOOKUP(A16,ImportOPk!$A$1:$D$69,4,FALSE())),0,VLOOKUP(A16,ImportOPk!$A$1:$D$69,4,FALSE()))</f>
        <v>694293.253349893</v>
      </c>
      <c r="C16" s="4" t="n">
        <f aca="false">IF(ISNA(VLOOKUP($A16,ImportOPk!$A$1:$AN$69,C$7,FALSE())),0,VLOOKUP($A16,ImportOPk!$A$1:$AN$69,C$7,FALSE()))</f>
        <v>0</v>
      </c>
      <c r="D16" s="4" t="n">
        <f aca="false">IF(ISNA(VLOOKUP($A16,ImportOPk!$A$1:$AN$69,D$7,FALSE())),0,VLOOKUP($A16,ImportOPk!$A$1:$AN$69,D$7,FALSE()))</f>
        <v>0</v>
      </c>
      <c r="E16" s="4" t="n">
        <f aca="false">IF(ISNA(VLOOKUP($A16,ImportOPk!$A$1:$AN$69,E$7,FALSE())),0,VLOOKUP($A16,ImportOPk!$A$1:$AN$69,E$7,FALSE()))</f>
        <v>0</v>
      </c>
      <c r="F16" s="4" t="n">
        <f aca="false">IF(ISNA(VLOOKUP($A16,ImportOPk!$A$1:$AN$69,F$7,FALSE())),0,VLOOKUP($A16,ImportOPk!$A$1:$AN$69,F$7,FALSE()))</f>
        <v>0</v>
      </c>
      <c r="G16" s="4" t="n">
        <f aca="false">IF(ISNA(VLOOKUP($A16,ImportOPk!$A$1:$AN$69,G$7,FALSE())),0,VLOOKUP($A16,ImportOPk!$A$1:$AN$69,G$7,FALSE()))</f>
        <v>0</v>
      </c>
      <c r="H16" s="4" t="n">
        <f aca="false">IF(ISNA(VLOOKUP($A16,ImportOPk!$A$1:$AN$69,H$7,FALSE())),0,VLOOKUP($A16,ImportOPk!$A$1:$AN$69,H$7,FALSE()))</f>
        <v>0</v>
      </c>
      <c r="I16" s="4" t="n">
        <f aca="false">IF(ISNA(VLOOKUP($A16,ImportOPk!$A$1:$AN$69,I$7,FALSE())),0,VLOOKUP($A16,ImportOPk!$A$1:$AN$69,I$7,FALSE()))</f>
        <v>0</v>
      </c>
      <c r="J16" s="4" t="n">
        <f aca="false">IF(ISNA(VLOOKUP($A16,ImportOPk!$A$1:$AN$69,J$7,FALSE())),0,VLOOKUP($A16,ImportOPk!$A$1:$AN$69,J$7,FALSE()))</f>
        <v>0</v>
      </c>
      <c r="K16" s="4" t="n">
        <f aca="false">IF(ISNA(VLOOKUP($A16,ImportOPk!$A$1:$AN$69,K$7,FALSE())),0,VLOOKUP($A16,ImportOPk!$A$1:$AN$69,K$7,FALSE()))</f>
        <v>0</v>
      </c>
      <c r="L16" s="4" t="n">
        <f aca="false">IF(ISNA(VLOOKUP($A16,ImportOPk!$A$1:$AN$69,L$7,FALSE())),0,VLOOKUP($A16,ImportOPk!$A$1:$AN$69,L$7,FALSE()))</f>
        <v>0</v>
      </c>
      <c r="M16" s="4" t="n">
        <f aca="false">IF(ISNA(VLOOKUP($A16,ImportOPk!$A$1:$AN$69,M$7,FALSE())),0,VLOOKUP($A16,ImportOPk!$A$1:$AN$69,M$7,FALSE()))</f>
        <v>0</v>
      </c>
      <c r="N16" s="4" t="n">
        <f aca="false">IF(ISNA(VLOOKUP($A16,ImportOPk!$A$1:$AN$69,N$7,FALSE())),0,VLOOKUP($A16,ImportOPk!$A$1:$AN$69,N$7,FALSE()))</f>
        <v>0</v>
      </c>
      <c r="O16" s="4" t="n">
        <f aca="false">IF(ISNA(VLOOKUP($A16,ImportOPk!$A$1:$AN$69,O$7,FALSE())),0,VLOOKUP($A16,ImportOPk!$A$1:$AN$69,O$7,FALSE()))</f>
        <v>0</v>
      </c>
    </row>
    <row r="17" customFormat="false" ht="12.75" hidden="false" customHeight="false" outlineLevel="0" collapsed="false">
      <c r="A17" s="12" t="s">
        <v>38</v>
      </c>
      <c r="B17" s="10" t="n">
        <f aca="false">IF(ISNA(VLOOKUP(A17,ImportOPk!$A$1:$D$69,4,FALSE())),0,VLOOKUP(A17,ImportOPk!$A$1:$D$69,4,FALSE()))</f>
        <v>0</v>
      </c>
      <c r="C17" s="4" t="n">
        <f aca="false">IF(ISNA(VLOOKUP($A17,ImportOPk!$A$1:$AN$69,C$7,FALSE())),0,VLOOKUP($A17,ImportOPk!$A$1:$AN$69,C$7,FALSE()))</f>
        <v>0</v>
      </c>
      <c r="D17" s="4" t="n">
        <f aca="false">IF(ISNA(VLOOKUP($A17,ImportOPk!$A$1:$AN$69,D$7,FALSE())),0,VLOOKUP($A17,ImportOPk!$A$1:$AN$69,D$7,FALSE()))</f>
        <v>0</v>
      </c>
      <c r="E17" s="4" t="n">
        <f aca="false">IF(ISNA(VLOOKUP($A17,ImportOPk!$A$1:$AN$69,E$7,FALSE())),0,VLOOKUP($A17,ImportOPk!$A$1:$AN$69,E$7,FALSE()))</f>
        <v>0</v>
      </c>
      <c r="F17" s="4" t="n">
        <f aca="false">IF(ISNA(VLOOKUP($A17,ImportOPk!$A$1:$AN$69,F$7,FALSE())),0,VLOOKUP($A17,ImportOPk!$A$1:$AN$69,F$7,FALSE()))</f>
        <v>0</v>
      </c>
      <c r="G17" s="4" t="n">
        <f aca="false">IF(ISNA(VLOOKUP($A17,ImportOPk!$A$1:$AN$69,G$7,FALSE())),0,VLOOKUP($A17,ImportOPk!$A$1:$AN$69,G$7,FALSE()))</f>
        <v>0</v>
      </c>
      <c r="H17" s="4" t="n">
        <f aca="false">IF(ISNA(VLOOKUP($A17,ImportOPk!$A$1:$AN$69,H$7,FALSE())),0,VLOOKUP($A17,ImportOPk!$A$1:$AN$69,H$7,FALSE()))</f>
        <v>0</v>
      </c>
      <c r="I17" s="4" t="n">
        <f aca="false">IF(ISNA(VLOOKUP($A17,ImportOPk!$A$1:$AN$69,I$7,FALSE())),0,VLOOKUP($A17,ImportOPk!$A$1:$AN$69,I$7,FALSE()))</f>
        <v>0</v>
      </c>
      <c r="J17" s="4" t="n">
        <f aca="false">IF(ISNA(VLOOKUP($A17,ImportOPk!$A$1:$AN$69,J$7,FALSE())),0,VLOOKUP($A17,ImportOPk!$A$1:$AN$69,J$7,FALSE()))</f>
        <v>0</v>
      </c>
      <c r="K17" s="4" t="n">
        <f aca="false">IF(ISNA(VLOOKUP($A17,ImportOPk!$A$1:$AN$69,K$7,FALSE())),0,VLOOKUP($A17,ImportOPk!$A$1:$AN$69,K$7,FALSE()))</f>
        <v>0</v>
      </c>
      <c r="L17" s="4" t="n">
        <f aca="false">IF(ISNA(VLOOKUP($A17,ImportOPk!$A$1:$AN$69,L$7,FALSE())),0,VLOOKUP($A17,ImportOPk!$A$1:$AN$69,L$7,FALSE()))</f>
        <v>0</v>
      </c>
      <c r="M17" s="4" t="n">
        <f aca="false">IF(ISNA(VLOOKUP($A17,ImportOPk!$A$1:$AN$69,M$7,FALSE())),0,VLOOKUP($A17,ImportOPk!$A$1:$AN$69,M$7,FALSE()))</f>
        <v>0</v>
      </c>
      <c r="N17" s="4" t="n">
        <f aca="false">IF(ISNA(VLOOKUP($A17,ImportOPk!$A$1:$AN$69,N$7,FALSE())),0,VLOOKUP($A17,ImportOPk!$A$1:$AN$69,N$7,FALSE()))</f>
        <v>0</v>
      </c>
      <c r="O17" s="4" t="n">
        <f aca="false">IF(ISNA(VLOOKUP($A17,ImportOPk!$A$1:$AN$69,O$7,FALSE())),0,VLOOKUP($A17,ImportOPk!$A$1:$AN$69,O$7,FALSE()))</f>
        <v>0</v>
      </c>
    </row>
    <row r="18" customFormat="false" ht="12.75" hidden="false" customHeight="false" outlineLevel="0" collapsed="false">
      <c r="A18" s="12" t="s">
        <v>43</v>
      </c>
      <c r="B18" s="10" t="n">
        <f aca="false">IF(ISNA(VLOOKUP(A18,ImportOPk!$A$1:$D$69,4,FALSE())),0,VLOOKUP(A18,ImportOPk!$A$1:$D$69,4,FALSE()))</f>
        <v>6187311.37539291</v>
      </c>
      <c r="C18" s="4" t="n">
        <f aca="false">IF(ISNA(VLOOKUP($A18,ImportOPk!$A$1:$AN$69,C$7,FALSE())),0,VLOOKUP($A18,ImportOPk!$A$1:$AN$69,C$7,FALSE()))</f>
        <v>38662.79</v>
      </c>
      <c r="D18" s="4" t="n">
        <f aca="false">IF(ISNA(VLOOKUP($A18,ImportOPk!$A$1:$AN$69,D$7,FALSE())),0,VLOOKUP($A18,ImportOPk!$A$1:$AN$69,D$7,FALSE()))</f>
        <v>89522.8</v>
      </c>
      <c r="E18" s="4" t="n">
        <f aca="false">IF(ISNA(VLOOKUP($A18,ImportOPk!$A$1:$AN$69,E$7,FALSE())),0,VLOOKUP($A18,ImportOPk!$A$1:$AN$69,E$7,FALSE()))</f>
        <v>158536.19</v>
      </c>
      <c r="F18" s="4" t="n">
        <f aca="false">IF(ISNA(VLOOKUP($A18,ImportOPk!$A$1:$AN$69,F$7,FALSE())),0,VLOOKUP($A18,ImportOPk!$A$1:$AN$69,F$7,FALSE()))</f>
        <v>261849.24</v>
      </c>
      <c r="G18" s="4" t="n">
        <f aca="false">IF(ISNA(VLOOKUP($A18,ImportOPk!$A$1:$AN$69,G$7,FALSE())),0,VLOOKUP($A18,ImportOPk!$A$1:$AN$69,G$7,FALSE()))</f>
        <v>291708.83</v>
      </c>
      <c r="H18" s="4" t="n">
        <f aca="false">IF(ISNA(VLOOKUP($A18,ImportOPk!$A$1:$AN$69,H$7,FALSE())),0,VLOOKUP($A18,ImportOPk!$A$1:$AN$69,H$7,FALSE()))</f>
        <v>228360.42</v>
      </c>
      <c r="I18" s="4" t="n">
        <f aca="false">IF(ISNA(VLOOKUP($A18,ImportOPk!$A$1:$AN$69,I$7,FALSE())),0,VLOOKUP($A18,ImportOPk!$A$1:$AN$69,I$7,FALSE()))</f>
        <v>445432.42</v>
      </c>
      <c r="J18" s="4" t="n">
        <f aca="false">IF(ISNA(VLOOKUP($A18,ImportOPk!$A$1:$AN$69,J$7,FALSE())),0,VLOOKUP($A18,ImportOPk!$A$1:$AN$69,J$7,FALSE()))</f>
        <v>266345.8</v>
      </c>
      <c r="K18" s="4" t="n">
        <f aca="false">IF(ISNA(VLOOKUP($A18,ImportOPk!$A$1:$AN$69,K$7,FALSE())),0,VLOOKUP($A18,ImportOPk!$A$1:$AN$69,K$7,FALSE()))</f>
        <v>801315.09</v>
      </c>
      <c r="L18" s="4" t="n">
        <f aca="false">IF(ISNA(VLOOKUP($A18,ImportOPk!$A$1:$AN$69,L$7,FALSE())),0,VLOOKUP($A18,ImportOPk!$A$1:$AN$69,L$7,FALSE()))</f>
        <v>2581733.58</v>
      </c>
      <c r="M18" s="4" t="n">
        <f aca="false">IF(ISNA(VLOOKUP($A18,ImportOPk!$A$1:$AN$69,M$7,FALSE())),0,VLOOKUP($A18,ImportOPk!$A$1:$AN$69,M$7,FALSE()))</f>
        <v>-636932.37</v>
      </c>
      <c r="N18" s="4" t="n">
        <f aca="false">IF(ISNA(VLOOKUP($A18,ImportOPk!$A$1:$AN$69,N$7,FALSE())),0,VLOOKUP($A18,ImportOPk!$A$1:$AN$69,N$7,FALSE()))</f>
        <v>-2303942.42</v>
      </c>
      <c r="O18" s="4" t="n">
        <f aca="false">IF(ISNA(VLOOKUP($A18,ImportOPk!$A$1:$AN$69,O$7,FALSE())),0,VLOOKUP($A18,ImportOPk!$A$1:$AN$69,O$7,FALSE()))</f>
        <v>-359141.210000001</v>
      </c>
    </row>
    <row r="19" customFormat="false" ht="12.75" hidden="false" customHeight="false" outlineLevel="0" collapsed="false">
      <c r="A19" s="12" t="s">
        <v>47</v>
      </c>
      <c r="B19" s="10" t="n">
        <f aca="false">IF(ISNA(VLOOKUP(A19,ImportOPk!$A$1:$D$69,4,FALSE())),0,VLOOKUP(A19,ImportOPk!$A$1:$D$69,4,FALSE()))</f>
        <v>1818236.42109565</v>
      </c>
      <c r="C19" s="4" t="n">
        <f aca="false">IF(ISNA(VLOOKUP($A19,ImportOPk!$A$1:$AN$69,C$7,FALSE())),0,VLOOKUP($A19,ImportOPk!$A$1:$AN$69,C$7,FALSE()))</f>
        <v>0</v>
      </c>
      <c r="D19" s="4" t="n">
        <f aca="false">IF(ISNA(VLOOKUP($A19,ImportOPk!$A$1:$AN$69,D$7,FALSE())),0,VLOOKUP($A19,ImportOPk!$A$1:$AN$69,D$7,FALSE()))</f>
        <v>19402.28</v>
      </c>
      <c r="E19" s="4" t="n">
        <f aca="false">IF(ISNA(VLOOKUP($A19,ImportOPk!$A$1:$AN$69,E$7,FALSE())),0,VLOOKUP($A19,ImportOPk!$A$1:$AN$69,E$7,FALSE()))</f>
        <v>57930.92</v>
      </c>
      <c r="F19" s="4" t="n">
        <f aca="false">IF(ISNA(VLOOKUP($A19,ImportOPk!$A$1:$AN$69,F$7,FALSE())),0,VLOOKUP($A19,ImportOPk!$A$1:$AN$69,F$7,FALSE()))</f>
        <v>59436.7</v>
      </c>
      <c r="G19" s="4" t="n">
        <f aca="false">IF(ISNA(VLOOKUP($A19,ImportOPk!$A$1:$AN$69,G$7,FALSE())),0,VLOOKUP($A19,ImportOPk!$A$1:$AN$69,G$7,FALSE()))</f>
        <v>19136.52</v>
      </c>
      <c r="H19" s="4" t="n">
        <f aca="false">IF(ISNA(VLOOKUP($A19,ImportOPk!$A$1:$AN$69,H$7,FALSE())),0,VLOOKUP($A19,ImportOPk!$A$1:$AN$69,H$7,FALSE()))</f>
        <v>18664.41</v>
      </c>
      <c r="I19" s="4" t="n">
        <f aca="false">IF(ISNA(VLOOKUP($A19,ImportOPk!$A$1:$AN$69,I$7,FALSE())),0,VLOOKUP($A19,ImportOPk!$A$1:$AN$69,I$7,FALSE()))</f>
        <v>33608.82</v>
      </c>
      <c r="J19" s="4" t="n">
        <f aca="false">IF(ISNA(VLOOKUP($A19,ImportOPk!$A$1:$AN$69,J$7,FALSE())),0,VLOOKUP($A19,ImportOPk!$A$1:$AN$69,J$7,FALSE()))</f>
        <v>20867.53</v>
      </c>
      <c r="K19" s="4" t="n">
        <f aca="false">IF(ISNA(VLOOKUP($A19,ImportOPk!$A$1:$AN$69,K$7,FALSE())),0,VLOOKUP($A19,ImportOPk!$A$1:$AN$69,K$7,FALSE()))</f>
        <v>56340.86</v>
      </c>
      <c r="L19" s="4" t="n">
        <f aca="false">IF(ISNA(VLOOKUP($A19,ImportOPk!$A$1:$AN$69,L$7,FALSE())),0,VLOOKUP($A19,ImportOPk!$A$1:$AN$69,L$7,FALSE()))</f>
        <v>285388.04</v>
      </c>
      <c r="M19" s="4" t="n">
        <f aca="false">IF(ISNA(VLOOKUP($A19,ImportOPk!$A$1:$AN$69,M$7,FALSE())),0,VLOOKUP($A19,ImportOPk!$A$1:$AN$69,M$7,FALSE()))</f>
        <v>-1975.43</v>
      </c>
      <c r="N19" s="4" t="n">
        <f aca="false">IF(ISNA(VLOOKUP($A19,ImportOPk!$A$1:$AN$69,N$7,FALSE())),0,VLOOKUP($A19,ImportOPk!$A$1:$AN$69,N$7,FALSE()))</f>
        <v>-179963.06</v>
      </c>
      <c r="O19" s="4" t="n">
        <f aca="false">IF(ISNA(VLOOKUP($A19,ImportOPk!$A$1:$AN$69,O$7,FALSE())),0,VLOOKUP($A19,ImportOPk!$A$1:$AN$69,O$7,FALSE()))</f>
        <v>103449.55</v>
      </c>
    </row>
    <row r="20" customFormat="false" ht="12.75" hidden="false" customHeight="false" outlineLevel="0" collapsed="false">
      <c r="A20" s="12" t="s">
        <v>50</v>
      </c>
      <c r="B20" s="10" t="n">
        <f aca="false">IF(ISNA(VLOOKUP(A20,ImportOPk!$A$1:$D$69,4,FALSE())),0,VLOOKUP(A20,ImportOPk!$A$1:$D$69,4,FALSE()))</f>
        <v>0</v>
      </c>
      <c r="C20" s="4" t="n">
        <f aca="false">IF(ISNA(VLOOKUP($A20,ImportOPk!$A$1:$AN$69,C$7,FALSE())),0,VLOOKUP($A20,ImportOPk!$A$1:$AN$69,C$7,FALSE()))</f>
        <v>-9128.22</v>
      </c>
      <c r="D20" s="4" t="n">
        <f aca="false">IF(ISNA(VLOOKUP($A20,ImportOPk!$A$1:$AN$69,D$7,FALSE())),0,VLOOKUP($A20,ImportOPk!$A$1:$AN$69,D$7,FALSE()))</f>
        <v>-69725.26</v>
      </c>
      <c r="E20" s="4" t="n">
        <f aca="false">IF(ISNA(VLOOKUP($A20,ImportOPk!$A$1:$AN$69,E$7,FALSE())),0,VLOOKUP($A20,ImportOPk!$A$1:$AN$69,E$7,FALSE()))</f>
        <v>0</v>
      </c>
      <c r="F20" s="4" t="n">
        <f aca="false">IF(ISNA(VLOOKUP($A20,ImportOPk!$A$1:$AN$69,F$7,FALSE())),0,VLOOKUP($A20,ImportOPk!$A$1:$AN$69,F$7,FALSE()))</f>
        <v>0</v>
      </c>
      <c r="G20" s="4" t="n">
        <f aca="false">IF(ISNA(VLOOKUP($A20,ImportOPk!$A$1:$AN$69,G$7,FALSE())),0,VLOOKUP($A20,ImportOPk!$A$1:$AN$69,G$7,FALSE()))</f>
        <v>0</v>
      </c>
      <c r="H20" s="4" t="n">
        <f aca="false">IF(ISNA(VLOOKUP($A20,ImportOPk!$A$1:$AN$69,H$7,FALSE())),0,VLOOKUP($A20,ImportOPk!$A$1:$AN$69,H$7,FALSE()))</f>
        <v>0</v>
      </c>
      <c r="I20" s="4" t="n">
        <f aca="false">IF(ISNA(VLOOKUP($A20,ImportOPk!$A$1:$AN$69,I$7,FALSE())),0,VLOOKUP($A20,ImportOPk!$A$1:$AN$69,I$7,FALSE()))</f>
        <v>0</v>
      </c>
      <c r="J20" s="4" t="n">
        <f aca="false">IF(ISNA(VLOOKUP($A20,ImportOPk!$A$1:$AN$69,J$7,FALSE())),0,VLOOKUP($A20,ImportOPk!$A$1:$AN$69,J$7,FALSE()))</f>
        <v>0</v>
      </c>
      <c r="K20" s="4" t="n">
        <f aca="false">IF(ISNA(VLOOKUP($A20,ImportOPk!$A$1:$AN$69,K$7,FALSE())),0,VLOOKUP($A20,ImportOPk!$A$1:$AN$69,K$7,FALSE()))</f>
        <v>0</v>
      </c>
      <c r="L20" s="4" t="n">
        <f aca="false">IF(ISNA(VLOOKUP($A20,ImportOPk!$A$1:$AN$69,L$7,FALSE())),0,VLOOKUP($A20,ImportOPk!$A$1:$AN$69,L$7,FALSE()))</f>
        <v>-78853.48</v>
      </c>
      <c r="M20" s="4" t="n">
        <f aca="false">IF(ISNA(VLOOKUP($A20,ImportOPk!$A$1:$AN$69,M$7,FALSE())),0,VLOOKUP($A20,ImportOPk!$A$1:$AN$69,M$7,FALSE()))</f>
        <v>0</v>
      </c>
      <c r="N20" s="4" t="n">
        <f aca="false">IF(ISNA(VLOOKUP($A20,ImportOPk!$A$1:$AN$69,N$7,FALSE())),0,VLOOKUP($A20,ImportOPk!$A$1:$AN$69,N$7,FALSE()))</f>
        <v>12056.92</v>
      </c>
      <c r="O20" s="4" t="n">
        <f aca="false">IF(ISNA(VLOOKUP($A20,ImportOPk!$A$1:$AN$69,O$7,FALSE())),0,VLOOKUP($A20,ImportOPk!$A$1:$AN$69,O$7,FALSE()))</f>
        <v>-66796.56</v>
      </c>
    </row>
    <row r="21" customFormat="false" ht="12.75" hidden="false" customHeight="false" outlineLevel="0" collapsed="false">
      <c r="A21" s="12" t="s">
        <v>53</v>
      </c>
      <c r="B21" s="10" t="n">
        <f aca="false">IF(ISNA(VLOOKUP(A21,ImportOPk!$A$1:$D$69,4,FALSE())),0,VLOOKUP(A21,ImportOPk!$A$1:$D$69,4,FALSE()))</f>
        <v>1243093.71447674</v>
      </c>
      <c r="C21" s="4" t="n">
        <f aca="false">IF(ISNA(VLOOKUP($A21,ImportOPk!$A$1:$AN$69,C$7,FALSE())),0,VLOOKUP($A21,ImportOPk!$A$1:$AN$69,C$7,FALSE()))</f>
        <v>13503.06</v>
      </c>
      <c r="D21" s="4" t="n">
        <f aca="false">IF(ISNA(VLOOKUP($A21,ImportOPk!$A$1:$AN$69,D$7,FALSE())),0,VLOOKUP($A21,ImportOPk!$A$1:$AN$69,D$7,FALSE()))</f>
        <v>0</v>
      </c>
      <c r="E21" s="4" t="n">
        <f aca="false">IF(ISNA(VLOOKUP($A21,ImportOPk!$A$1:$AN$69,E$7,FALSE())),0,VLOOKUP($A21,ImportOPk!$A$1:$AN$69,E$7,FALSE()))</f>
        <v>0</v>
      </c>
      <c r="F21" s="4" t="n">
        <f aca="false">IF(ISNA(VLOOKUP($A21,ImportOPk!$A$1:$AN$69,F$7,FALSE())),0,VLOOKUP($A21,ImportOPk!$A$1:$AN$69,F$7,FALSE()))</f>
        <v>0</v>
      </c>
      <c r="G21" s="4" t="n">
        <f aca="false">IF(ISNA(VLOOKUP($A21,ImportOPk!$A$1:$AN$69,G$7,FALSE())),0,VLOOKUP($A21,ImportOPk!$A$1:$AN$69,G$7,FALSE()))</f>
        <v>0</v>
      </c>
      <c r="H21" s="4" t="n">
        <f aca="false">IF(ISNA(VLOOKUP($A21,ImportOPk!$A$1:$AN$69,H$7,FALSE())),0,VLOOKUP($A21,ImportOPk!$A$1:$AN$69,H$7,FALSE()))</f>
        <v>0</v>
      </c>
      <c r="I21" s="4" t="n">
        <f aca="false">IF(ISNA(VLOOKUP($A21,ImportOPk!$A$1:$AN$69,I$7,FALSE())),0,VLOOKUP($A21,ImportOPk!$A$1:$AN$69,I$7,FALSE()))</f>
        <v>0</v>
      </c>
      <c r="J21" s="4" t="n">
        <f aca="false">IF(ISNA(VLOOKUP($A21,ImportOPk!$A$1:$AN$69,J$7,FALSE())),0,VLOOKUP($A21,ImportOPk!$A$1:$AN$69,J$7,FALSE()))</f>
        <v>0</v>
      </c>
      <c r="K21" s="4" t="n">
        <f aca="false">IF(ISNA(VLOOKUP($A21,ImportOPk!$A$1:$AN$69,K$7,FALSE())),0,VLOOKUP($A21,ImportOPk!$A$1:$AN$69,K$7,FALSE()))</f>
        <v>0</v>
      </c>
      <c r="L21" s="4" t="n">
        <f aca="false">IF(ISNA(VLOOKUP($A21,ImportOPk!$A$1:$AN$69,L$7,FALSE())),0,VLOOKUP($A21,ImportOPk!$A$1:$AN$69,L$7,FALSE()))</f>
        <v>13503.06</v>
      </c>
      <c r="M21" s="4" t="n">
        <f aca="false">IF(ISNA(VLOOKUP($A21,ImportOPk!$A$1:$AN$69,M$7,FALSE())),0,VLOOKUP($A21,ImportOPk!$A$1:$AN$69,M$7,FALSE()))</f>
        <v>0</v>
      </c>
      <c r="N21" s="4" t="n">
        <f aca="false">IF(ISNA(VLOOKUP($A21,ImportOPk!$A$1:$AN$69,N$7,FALSE())),0,VLOOKUP($A21,ImportOPk!$A$1:$AN$69,N$7,FALSE()))</f>
        <v>0</v>
      </c>
      <c r="O21" s="4" t="n">
        <f aca="false">IF(ISNA(VLOOKUP($A21,ImportOPk!$A$1:$AN$69,O$7,FALSE())),0,VLOOKUP($A21,ImportOPk!$A$1:$AN$69,O$7,FALSE()))</f>
        <v>13503.06</v>
      </c>
    </row>
    <row r="22" customFormat="false" ht="12.75" hidden="false" customHeight="false" outlineLevel="0" collapsed="false">
      <c r="A22" s="12" t="s">
        <v>56</v>
      </c>
      <c r="B22" s="10" t="n">
        <f aca="false">IF(ISNA(VLOOKUP(A22,ImportOPk!$A$1:$D$69,4,FALSE())),0,VLOOKUP(A22,ImportOPk!$A$1:$D$69,4,FALSE()))</f>
        <v>539719.375927685</v>
      </c>
      <c r="C22" s="4" t="n">
        <f aca="false">IF(ISNA(VLOOKUP($A22,ImportOPk!$A$1:$AN$69,C$7,FALSE())),0,VLOOKUP($A22,ImportOPk!$A$1:$AN$69,C$7,FALSE()))</f>
        <v>17499.36</v>
      </c>
      <c r="D22" s="4" t="n">
        <f aca="false">IF(ISNA(VLOOKUP($A22,ImportOPk!$A$1:$AN$69,D$7,FALSE())),0,VLOOKUP($A22,ImportOPk!$A$1:$AN$69,D$7,FALSE()))</f>
        <v>34844.91</v>
      </c>
      <c r="E22" s="4" t="n">
        <f aca="false">IF(ISNA(VLOOKUP($A22,ImportOPk!$A$1:$AN$69,E$7,FALSE())),0,VLOOKUP($A22,ImportOPk!$A$1:$AN$69,E$7,FALSE()))</f>
        <v>0</v>
      </c>
      <c r="F22" s="4" t="n">
        <f aca="false">IF(ISNA(VLOOKUP($A22,ImportOPk!$A$1:$AN$69,F$7,FALSE())),0,VLOOKUP($A22,ImportOPk!$A$1:$AN$69,F$7,FALSE()))</f>
        <v>0</v>
      </c>
      <c r="G22" s="4" t="n">
        <f aca="false">IF(ISNA(VLOOKUP($A22,ImportOPk!$A$1:$AN$69,G$7,FALSE())),0,VLOOKUP($A22,ImportOPk!$A$1:$AN$69,G$7,FALSE()))</f>
        <v>0</v>
      </c>
      <c r="H22" s="4" t="n">
        <f aca="false">IF(ISNA(VLOOKUP($A22,ImportOPk!$A$1:$AN$69,H$7,FALSE())),0,VLOOKUP($A22,ImportOPk!$A$1:$AN$69,H$7,FALSE()))</f>
        <v>0</v>
      </c>
      <c r="I22" s="4" t="n">
        <f aca="false">IF(ISNA(VLOOKUP($A22,ImportOPk!$A$1:$AN$69,I$7,FALSE())),0,VLOOKUP($A22,ImportOPk!$A$1:$AN$69,I$7,FALSE()))</f>
        <v>0</v>
      </c>
      <c r="J22" s="4" t="n">
        <f aca="false">IF(ISNA(VLOOKUP($A22,ImportOPk!$A$1:$AN$69,J$7,FALSE())),0,VLOOKUP($A22,ImportOPk!$A$1:$AN$69,J$7,FALSE()))</f>
        <v>0</v>
      </c>
      <c r="K22" s="4" t="n">
        <f aca="false">IF(ISNA(VLOOKUP($A22,ImportOPk!$A$1:$AN$69,K$7,FALSE())),0,VLOOKUP($A22,ImportOPk!$A$1:$AN$69,K$7,FALSE()))</f>
        <v>0</v>
      </c>
      <c r="L22" s="4" t="n">
        <f aca="false">IF(ISNA(VLOOKUP($A22,ImportOPk!$A$1:$AN$69,L$7,FALSE())),0,VLOOKUP($A22,ImportOPk!$A$1:$AN$69,L$7,FALSE()))</f>
        <v>52344.27</v>
      </c>
      <c r="M22" s="4" t="n">
        <f aca="false">IF(ISNA(VLOOKUP($A22,ImportOPk!$A$1:$AN$69,M$7,FALSE())),0,VLOOKUP($A22,ImportOPk!$A$1:$AN$69,M$7,FALSE()))</f>
        <v>0</v>
      </c>
      <c r="N22" s="4" t="n">
        <f aca="false">IF(ISNA(VLOOKUP($A22,ImportOPk!$A$1:$AN$69,N$7,FALSE())),0,VLOOKUP($A22,ImportOPk!$A$1:$AN$69,N$7,FALSE()))</f>
        <v>0</v>
      </c>
      <c r="O22" s="4" t="n">
        <f aca="false">IF(ISNA(VLOOKUP($A22,ImportOPk!$A$1:$AN$69,O$7,FALSE())),0,VLOOKUP($A22,ImportOPk!$A$1:$AN$69,O$7,FALSE()))</f>
        <v>52344.27</v>
      </c>
    </row>
    <row r="23" customFormat="false" ht="12.75" hidden="false" customHeight="false" outlineLevel="0" collapsed="false">
      <c r="A23" s="12" t="s">
        <v>59</v>
      </c>
      <c r="B23" s="10" t="n">
        <f aca="false">IF(ISNA(VLOOKUP(A23,ImportOPk!$A$1:$D$69,4,FALSE())),0,VLOOKUP(A23,ImportOPk!$A$1:$D$69,4,FALSE()))</f>
        <v>251437.188425373</v>
      </c>
      <c r="C23" s="4" t="n">
        <f aca="false">IF(ISNA(VLOOKUP($A23,ImportOPk!$A$1:$AN$69,C$7,FALSE())),0,VLOOKUP($A23,ImportOPk!$A$1:$AN$69,C$7,FALSE()))</f>
        <v>22663</v>
      </c>
      <c r="D23" s="4" t="n">
        <f aca="false">IF(ISNA(VLOOKUP($A23,ImportOPk!$A$1:$AN$69,D$7,FALSE())),0,VLOOKUP($A23,ImportOPk!$A$1:$AN$69,D$7,FALSE()))</f>
        <v>52267.36</v>
      </c>
      <c r="E23" s="4" t="n">
        <f aca="false">IF(ISNA(VLOOKUP($A23,ImportOPk!$A$1:$AN$69,E$7,FALSE())),0,VLOOKUP($A23,ImportOPk!$A$1:$AN$69,E$7,FALSE()))</f>
        <v>0</v>
      </c>
      <c r="F23" s="4" t="n">
        <f aca="false">IF(ISNA(VLOOKUP($A23,ImportOPk!$A$1:$AN$69,F$7,FALSE())),0,VLOOKUP($A23,ImportOPk!$A$1:$AN$69,F$7,FALSE()))</f>
        <v>0</v>
      </c>
      <c r="G23" s="4" t="n">
        <f aca="false">IF(ISNA(VLOOKUP($A23,ImportOPk!$A$1:$AN$69,G$7,FALSE())),0,VLOOKUP($A23,ImportOPk!$A$1:$AN$69,G$7,FALSE()))</f>
        <v>0</v>
      </c>
      <c r="H23" s="4" t="n">
        <f aca="false">IF(ISNA(VLOOKUP($A23,ImportOPk!$A$1:$AN$69,H$7,FALSE())),0,VLOOKUP($A23,ImportOPk!$A$1:$AN$69,H$7,FALSE()))</f>
        <v>0</v>
      </c>
      <c r="I23" s="4" t="n">
        <f aca="false">IF(ISNA(VLOOKUP($A23,ImportOPk!$A$1:$AN$69,I$7,FALSE())),0,VLOOKUP($A23,ImportOPk!$A$1:$AN$69,I$7,FALSE()))</f>
        <v>0</v>
      </c>
      <c r="J23" s="4" t="n">
        <f aca="false">IF(ISNA(VLOOKUP($A23,ImportOPk!$A$1:$AN$69,J$7,FALSE())),0,VLOOKUP($A23,ImportOPk!$A$1:$AN$69,J$7,FALSE()))</f>
        <v>0</v>
      </c>
      <c r="K23" s="4" t="n">
        <f aca="false">IF(ISNA(VLOOKUP($A23,ImportOPk!$A$1:$AN$69,K$7,FALSE())),0,VLOOKUP($A23,ImportOPk!$A$1:$AN$69,K$7,FALSE()))</f>
        <v>0</v>
      </c>
      <c r="L23" s="4" t="n">
        <f aca="false">IF(ISNA(VLOOKUP($A23,ImportOPk!$A$1:$AN$69,L$7,FALSE())),0,VLOOKUP($A23,ImportOPk!$A$1:$AN$69,L$7,FALSE()))</f>
        <v>74930.36</v>
      </c>
      <c r="M23" s="4" t="n">
        <f aca="false">IF(ISNA(VLOOKUP($A23,ImportOPk!$A$1:$AN$69,M$7,FALSE())),0,VLOOKUP($A23,ImportOPk!$A$1:$AN$69,M$7,FALSE()))</f>
        <v>0</v>
      </c>
      <c r="N23" s="4" t="n">
        <f aca="false">IF(ISNA(VLOOKUP($A23,ImportOPk!$A$1:$AN$69,N$7,FALSE())),0,VLOOKUP($A23,ImportOPk!$A$1:$AN$69,N$7,FALSE()))</f>
        <v>0</v>
      </c>
      <c r="O23" s="4" t="n">
        <f aca="false">IF(ISNA(VLOOKUP($A23,ImportOPk!$A$1:$AN$69,O$7,FALSE())),0,VLOOKUP($A23,ImportOPk!$A$1:$AN$69,O$7,FALSE()))</f>
        <v>74930.36</v>
      </c>
    </row>
    <row r="24" customFormat="false" ht="12.75" hidden="false" customHeight="false" outlineLevel="0" collapsed="false">
      <c r="A24" s="12" t="s">
        <v>109</v>
      </c>
      <c r="B24" s="10" t="n">
        <f aca="false">IF(ISNA(VLOOKUP(A24,ImportOPk!$A$1:$D$69,4,FALSE())),0,VLOOKUP(A24,ImportOPk!$A$1:$D$69,4,FALSE()))</f>
        <v>0</v>
      </c>
      <c r="C24" s="4" t="n">
        <f aca="false">IF(ISNA(VLOOKUP($A24,ImportOPk!$A$1:$AN$69,C$7,FALSE())),0,VLOOKUP($A24,ImportOPk!$A$1:$AN$69,C$7,FALSE()))</f>
        <v>0</v>
      </c>
      <c r="D24" s="4" t="n">
        <f aca="false">IF(ISNA(VLOOKUP($A24,ImportOPk!$A$1:$AN$69,D$7,FALSE())),0,VLOOKUP($A24,ImportOPk!$A$1:$AN$69,D$7,FALSE()))</f>
        <v>0</v>
      </c>
      <c r="E24" s="4" t="n">
        <f aca="false">IF(ISNA(VLOOKUP($A24,ImportOPk!$A$1:$AN$69,E$7,FALSE())),0,VLOOKUP($A24,ImportOPk!$A$1:$AN$69,E$7,FALSE()))</f>
        <v>0</v>
      </c>
      <c r="F24" s="4" t="n">
        <f aca="false">IF(ISNA(VLOOKUP($A24,ImportOPk!$A$1:$AN$69,F$7,FALSE())),0,VLOOKUP($A24,ImportOPk!$A$1:$AN$69,F$7,FALSE()))</f>
        <v>0</v>
      </c>
      <c r="G24" s="4" t="n">
        <f aca="false">IF(ISNA(VLOOKUP($A24,ImportOPk!$A$1:$AN$69,G$7,FALSE())),0,VLOOKUP($A24,ImportOPk!$A$1:$AN$69,G$7,FALSE()))</f>
        <v>0</v>
      </c>
      <c r="H24" s="4" t="n">
        <f aca="false">IF(ISNA(VLOOKUP($A24,ImportOPk!$A$1:$AN$69,H$7,FALSE())),0,VLOOKUP($A24,ImportOPk!$A$1:$AN$69,H$7,FALSE()))</f>
        <v>0</v>
      </c>
      <c r="I24" s="4" t="n">
        <f aca="false">IF(ISNA(VLOOKUP($A24,ImportOPk!$A$1:$AN$69,I$7,FALSE())),0,VLOOKUP($A24,ImportOPk!$A$1:$AN$69,I$7,FALSE()))</f>
        <v>0</v>
      </c>
      <c r="J24" s="4" t="n">
        <f aca="false">IF(ISNA(VLOOKUP($A24,ImportOPk!$A$1:$AN$69,J$7,FALSE())),0,VLOOKUP($A24,ImportOPk!$A$1:$AN$69,J$7,FALSE()))</f>
        <v>0</v>
      </c>
      <c r="K24" s="4" t="n">
        <f aca="false">IF(ISNA(VLOOKUP($A24,ImportOPk!$A$1:$AN$69,K$7,FALSE())),0,VLOOKUP($A24,ImportOPk!$A$1:$AN$69,K$7,FALSE()))</f>
        <v>0</v>
      </c>
      <c r="L24" s="4" t="n">
        <f aca="false">IF(ISNA(VLOOKUP($A24,ImportOPk!$A$1:$AN$69,L$7,FALSE())),0,VLOOKUP($A24,ImportOPk!$A$1:$AN$69,L$7,FALSE()))</f>
        <v>0</v>
      </c>
      <c r="M24" s="4" t="n">
        <f aca="false">IF(ISNA(VLOOKUP($A24,ImportOPk!$A$1:$AN$69,M$7,FALSE())),0,VLOOKUP($A24,ImportOPk!$A$1:$AN$69,M$7,FALSE()))</f>
        <v>0</v>
      </c>
      <c r="N24" s="4" t="n">
        <f aca="false">IF(ISNA(VLOOKUP($A24,ImportOPk!$A$1:$AN$69,N$7,FALSE())),0,VLOOKUP($A24,ImportOPk!$A$1:$AN$69,N$7,FALSE()))</f>
        <v>0</v>
      </c>
      <c r="O24" s="4" t="n">
        <f aca="false">IF(ISNA(VLOOKUP($A24,ImportOPk!$A$1:$AN$69,O$7,FALSE())),0,VLOOKUP($A24,ImportOPk!$A$1:$AN$69,O$7,FALSE()))</f>
        <v>0</v>
      </c>
    </row>
    <row r="25" customFormat="false" ht="12.75" hidden="false" customHeight="false" outlineLevel="0" collapsed="false">
      <c r="A25" s="12" t="s">
        <v>64</v>
      </c>
      <c r="B25" s="10" t="n">
        <f aca="false">IF(ISNA(VLOOKUP(A25,ImportOPk!$A$1:$D$69,4,FALSE())),0,VLOOKUP(A25,ImportOPk!$A$1:$D$69,4,FALSE()))</f>
        <v>11411200.8859117</v>
      </c>
      <c r="C25" s="4" t="n">
        <f aca="false">IF(ISNA(VLOOKUP($A25,ImportOPk!$A$1:$AN$69,C$7,FALSE())),0,VLOOKUP($A25,ImportOPk!$A$1:$AN$69,C$7,FALSE()))</f>
        <v>15825.82</v>
      </c>
      <c r="D25" s="4" t="n">
        <f aca="false">IF(ISNA(VLOOKUP($A25,ImportOPk!$A$1:$AN$69,D$7,FALSE())),0,VLOOKUP($A25,ImportOPk!$A$1:$AN$69,D$7,FALSE()))</f>
        <v>13250</v>
      </c>
      <c r="E25" s="4" t="n">
        <f aca="false">IF(ISNA(VLOOKUP($A25,ImportOPk!$A$1:$AN$69,E$7,FALSE())),0,VLOOKUP($A25,ImportOPk!$A$1:$AN$69,E$7,FALSE()))</f>
        <v>24924.1</v>
      </c>
      <c r="F25" s="4" t="n">
        <f aca="false">IF(ISNA(VLOOKUP($A25,ImportOPk!$A$1:$AN$69,F$7,FALSE())),0,VLOOKUP($A25,ImportOPk!$A$1:$AN$69,F$7,FALSE()))</f>
        <v>24690.47</v>
      </c>
      <c r="G25" s="4" t="n">
        <f aca="false">IF(ISNA(VLOOKUP($A25,ImportOPk!$A$1:$AN$69,G$7,FALSE())),0,VLOOKUP($A25,ImportOPk!$A$1:$AN$69,G$7,FALSE()))</f>
        <v>26774</v>
      </c>
      <c r="H25" s="4" t="n">
        <f aca="false">IF(ISNA(VLOOKUP($A25,ImportOPk!$A$1:$AN$69,H$7,FALSE())),0,VLOOKUP($A25,ImportOPk!$A$1:$AN$69,H$7,FALSE()))</f>
        <v>26715</v>
      </c>
      <c r="I25" s="4" t="n">
        <f aca="false">IF(ISNA(VLOOKUP($A25,ImportOPk!$A$1:$AN$69,I$7,FALSE())),0,VLOOKUP($A25,ImportOPk!$A$1:$AN$69,I$7,FALSE()))</f>
        <v>57358.83</v>
      </c>
      <c r="J25" s="4" t="n">
        <f aca="false">IF(ISNA(VLOOKUP($A25,ImportOPk!$A$1:$AN$69,J$7,FALSE())),0,VLOOKUP($A25,ImportOPk!$A$1:$AN$69,J$7,FALSE()))</f>
        <v>26146</v>
      </c>
      <c r="K25" s="4" t="n">
        <f aca="false">IF(ISNA(VLOOKUP($A25,ImportOPk!$A$1:$AN$69,K$7,FALSE())),0,VLOOKUP($A25,ImportOPk!$A$1:$AN$69,K$7,FALSE()))</f>
        <v>75355.31</v>
      </c>
      <c r="L25" s="4" t="n">
        <f aca="false">IF(ISNA(VLOOKUP($A25,ImportOPk!$A$1:$AN$69,L$7,FALSE())),0,VLOOKUP($A25,ImportOPk!$A$1:$AN$69,L$7,FALSE()))</f>
        <v>291039.53</v>
      </c>
      <c r="M25" s="4" t="n">
        <f aca="false">IF(ISNA(VLOOKUP($A25,ImportOPk!$A$1:$AN$69,M$7,FALSE())),0,VLOOKUP($A25,ImportOPk!$A$1:$AN$69,M$7,FALSE()))</f>
        <v>-122359</v>
      </c>
      <c r="N25" s="4" t="n">
        <f aca="false">IF(ISNA(VLOOKUP($A25,ImportOPk!$A$1:$AN$69,N$7,FALSE())),0,VLOOKUP($A25,ImportOPk!$A$1:$AN$69,N$7,FALSE()))</f>
        <v>514428.17</v>
      </c>
      <c r="O25" s="4" t="n">
        <f aca="false">IF(ISNA(VLOOKUP($A25,ImportOPk!$A$1:$AN$69,O$7,FALSE())),0,VLOOKUP($A25,ImportOPk!$A$1:$AN$69,O$7,FALSE()))</f>
        <v>683108.7</v>
      </c>
    </row>
    <row r="26" customFormat="false" ht="12.75" hidden="false" customHeight="false" outlineLevel="0" collapsed="false">
      <c r="A26" s="12" t="s">
        <v>67</v>
      </c>
      <c r="B26" s="10" t="n">
        <f aca="false">IF(ISNA(VLOOKUP(A26,ImportOPk!$A$1:$D$69,4,FALSE())),0,VLOOKUP(A26,ImportOPk!$A$1:$D$69,4,FALSE()))</f>
        <v>52202.8773549933</v>
      </c>
      <c r="C26" s="4" t="n">
        <f aca="false">IF(ISNA(VLOOKUP($A26,ImportOPk!$A$1:$AN$69,C$7,FALSE())),0,VLOOKUP($A26,ImportOPk!$A$1:$AN$69,C$7,FALSE()))</f>
        <v>0</v>
      </c>
      <c r="D26" s="4" t="n">
        <f aca="false">IF(ISNA(VLOOKUP($A26,ImportOPk!$A$1:$AN$69,D$7,FALSE())),0,VLOOKUP($A26,ImportOPk!$A$1:$AN$69,D$7,FALSE()))</f>
        <v>0</v>
      </c>
      <c r="E26" s="4" t="n">
        <f aca="false">IF(ISNA(VLOOKUP($A26,ImportOPk!$A$1:$AN$69,E$7,FALSE())),0,VLOOKUP($A26,ImportOPk!$A$1:$AN$69,E$7,FALSE()))</f>
        <v>0</v>
      </c>
      <c r="F26" s="4" t="n">
        <f aca="false">IF(ISNA(VLOOKUP($A26,ImportOPk!$A$1:$AN$69,F$7,FALSE())),0,VLOOKUP($A26,ImportOPk!$A$1:$AN$69,F$7,FALSE()))</f>
        <v>0</v>
      </c>
      <c r="G26" s="4" t="n">
        <f aca="false">IF(ISNA(VLOOKUP($A26,ImportOPk!$A$1:$AN$69,G$7,FALSE())),0,VLOOKUP($A26,ImportOPk!$A$1:$AN$69,G$7,FALSE()))</f>
        <v>0</v>
      </c>
      <c r="H26" s="4" t="n">
        <f aca="false">IF(ISNA(VLOOKUP($A26,ImportOPk!$A$1:$AN$69,H$7,FALSE())),0,VLOOKUP($A26,ImportOPk!$A$1:$AN$69,H$7,FALSE()))</f>
        <v>0</v>
      </c>
      <c r="I26" s="4" t="n">
        <f aca="false">IF(ISNA(VLOOKUP($A26,ImportOPk!$A$1:$AN$69,I$7,FALSE())),0,VLOOKUP($A26,ImportOPk!$A$1:$AN$69,I$7,FALSE()))</f>
        <v>0</v>
      </c>
      <c r="J26" s="4" t="n">
        <f aca="false">IF(ISNA(VLOOKUP($A26,ImportOPk!$A$1:$AN$69,J$7,FALSE())),0,VLOOKUP($A26,ImportOPk!$A$1:$AN$69,J$7,FALSE()))</f>
        <v>0</v>
      </c>
      <c r="K26" s="4" t="n">
        <f aca="false">IF(ISNA(VLOOKUP($A26,ImportOPk!$A$1:$AN$69,K$7,FALSE())),0,VLOOKUP($A26,ImportOPk!$A$1:$AN$69,K$7,FALSE()))</f>
        <v>0</v>
      </c>
      <c r="L26" s="4" t="n">
        <f aca="false">IF(ISNA(VLOOKUP($A26,ImportOPk!$A$1:$AN$69,L$7,FALSE())),0,VLOOKUP($A26,ImportOPk!$A$1:$AN$69,L$7,FALSE()))</f>
        <v>0</v>
      </c>
      <c r="M26" s="4" t="n">
        <f aca="false">IF(ISNA(VLOOKUP($A26,ImportOPk!$A$1:$AN$69,M$7,FALSE())),0,VLOOKUP($A26,ImportOPk!$A$1:$AN$69,M$7,FALSE()))</f>
        <v>0</v>
      </c>
      <c r="N26" s="4" t="n">
        <f aca="false">IF(ISNA(VLOOKUP($A26,ImportOPk!$A$1:$AN$69,N$7,FALSE())),0,VLOOKUP($A26,ImportOPk!$A$1:$AN$69,N$7,FALSE()))</f>
        <v>0</v>
      </c>
      <c r="O26" s="4" t="n">
        <f aca="false">IF(ISNA(VLOOKUP($A26,ImportOPk!$A$1:$AN$69,O$7,FALSE())),0,VLOOKUP($A26,ImportOPk!$A$1:$AN$69,O$7,FALSE()))</f>
        <v>0</v>
      </c>
    </row>
    <row r="27" customFormat="false" ht="12.75" hidden="false" customHeight="false" outlineLevel="0" collapsed="false">
      <c r="A27" s="12" t="s">
        <v>70</v>
      </c>
      <c r="B27" s="10" t="n">
        <f aca="false">IF(ISNA(VLOOKUP(A27,ImportOPk!$A$1:$D$69,4,FALSE())),0,VLOOKUP(A27,ImportOPk!$A$1:$D$69,4,FALSE()))</f>
        <v>686881.973218232</v>
      </c>
      <c r="C27" s="4" t="n">
        <f aca="false">IF(ISNA(VLOOKUP($A27,ImportOPk!$A$1:$AN$69,C$7,FALSE())),0,VLOOKUP($A27,ImportOPk!$A$1:$AN$69,C$7,FALSE()))</f>
        <v>0</v>
      </c>
      <c r="D27" s="4" t="n">
        <f aca="false">IF(ISNA(VLOOKUP($A27,ImportOPk!$A$1:$AN$69,D$7,FALSE())),0,VLOOKUP($A27,ImportOPk!$A$1:$AN$69,D$7,FALSE()))</f>
        <v>0</v>
      </c>
      <c r="E27" s="4" t="n">
        <f aca="false">IF(ISNA(VLOOKUP($A27,ImportOPk!$A$1:$AN$69,E$7,FALSE())),0,VLOOKUP($A27,ImportOPk!$A$1:$AN$69,E$7,FALSE()))</f>
        <v>0</v>
      </c>
      <c r="F27" s="4" t="n">
        <f aca="false">IF(ISNA(VLOOKUP($A27,ImportOPk!$A$1:$AN$69,F$7,FALSE())),0,VLOOKUP($A27,ImportOPk!$A$1:$AN$69,F$7,FALSE()))</f>
        <v>0</v>
      </c>
      <c r="G27" s="4" t="n">
        <f aca="false">IF(ISNA(VLOOKUP($A27,ImportOPk!$A$1:$AN$69,G$7,FALSE())),0,VLOOKUP($A27,ImportOPk!$A$1:$AN$69,G$7,FALSE()))</f>
        <v>0</v>
      </c>
      <c r="H27" s="4" t="n">
        <f aca="false">IF(ISNA(VLOOKUP($A27,ImportOPk!$A$1:$AN$69,H$7,FALSE())),0,VLOOKUP($A27,ImportOPk!$A$1:$AN$69,H$7,FALSE()))</f>
        <v>0</v>
      </c>
      <c r="I27" s="4" t="n">
        <f aca="false">IF(ISNA(VLOOKUP($A27,ImportOPk!$A$1:$AN$69,I$7,FALSE())),0,VLOOKUP($A27,ImportOPk!$A$1:$AN$69,I$7,FALSE()))</f>
        <v>0</v>
      </c>
      <c r="J27" s="4" t="n">
        <f aca="false">IF(ISNA(VLOOKUP($A27,ImportOPk!$A$1:$AN$69,J$7,FALSE())),0,VLOOKUP($A27,ImportOPk!$A$1:$AN$69,J$7,FALSE()))</f>
        <v>0</v>
      </c>
      <c r="K27" s="4" t="n">
        <f aca="false">IF(ISNA(VLOOKUP($A27,ImportOPk!$A$1:$AN$69,K$7,FALSE())),0,VLOOKUP($A27,ImportOPk!$A$1:$AN$69,K$7,FALSE()))</f>
        <v>0</v>
      </c>
      <c r="L27" s="4" t="n">
        <f aca="false">IF(ISNA(VLOOKUP($A27,ImportOPk!$A$1:$AN$69,L$7,FALSE())),0,VLOOKUP($A27,ImportOPk!$A$1:$AN$69,L$7,FALSE()))</f>
        <v>0</v>
      </c>
      <c r="M27" s="4" t="n">
        <f aca="false">IF(ISNA(VLOOKUP($A27,ImportOPk!$A$1:$AN$69,M$7,FALSE())),0,VLOOKUP($A27,ImportOPk!$A$1:$AN$69,M$7,FALSE()))</f>
        <v>0</v>
      </c>
      <c r="N27" s="4" t="n">
        <f aca="false">IF(ISNA(VLOOKUP($A27,ImportOPk!$A$1:$AN$69,N$7,FALSE())),0,VLOOKUP($A27,ImportOPk!$A$1:$AN$69,N$7,FALSE()))</f>
        <v>0</v>
      </c>
      <c r="O27" s="4" t="n">
        <f aca="false">IF(ISNA(VLOOKUP($A27,ImportOPk!$A$1:$AN$69,O$7,FALSE())),0,VLOOKUP($A27,ImportOPk!$A$1:$AN$69,O$7,FALSE()))</f>
        <v>0</v>
      </c>
    </row>
    <row r="28" customFormat="false" ht="12.75" hidden="false" customHeight="false" outlineLevel="0" collapsed="false">
      <c r="A28" s="12" t="s">
        <v>75</v>
      </c>
      <c r="B28" s="10" t="n">
        <f aca="false">IF(ISNA(VLOOKUP(A28,ImportOPk!$A$1:$D$69,4,FALSE())),0,VLOOKUP(A28,ImportOPk!$A$1:$D$69,4,FALSE()))</f>
        <v>3826684.70313045</v>
      </c>
      <c r="C28" s="4" t="n">
        <f aca="false">IF(ISNA(VLOOKUP($A28,ImportOPk!$A$1:$AN$69,C$7,FALSE())),0,VLOOKUP($A28,ImportOPk!$A$1:$AN$69,C$7,FALSE()))</f>
        <v>0</v>
      </c>
      <c r="D28" s="4" t="n">
        <f aca="false">IF(ISNA(VLOOKUP($A28,ImportOPk!$A$1:$AN$69,D$7,FALSE())),0,VLOOKUP($A28,ImportOPk!$A$1:$AN$69,D$7,FALSE()))</f>
        <v>13003.28</v>
      </c>
      <c r="E28" s="4" t="n">
        <f aca="false">IF(ISNA(VLOOKUP($A28,ImportOPk!$A$1:$AN$69,E$7,FALSE())),0,VLOOKUP($A28,ImportOPk!$A$1:$AN$69,E$7,FALSE()))</f>
        <v>7651.26</v>
      </c>
      <c r="F28" s="4" t="n">
        <f aca="false">IF(ISNA(VLOOKUP($A28,ImportOPk!$A$1:$AN$69,F$7,FALSE())),0,VLOOKUP($A28,ImportOPk!$A$1:$AN$69,F$7,FALSE()))</f>
        <v>7986.82</v>
      </c>
      <c r="G28" s="4" t="n">
        <f aca="false">IF(ISNA(VLOOKUP($A28,ImportOPk!$A$1:$AN$69,G$7,FALSE())),0,VLOOKUP($A28,ImportOPk!$A$1:$AN$69,G$7,FALSE()))</f>
        <v>17032.43</v>
      </c>
      <c r="H28" s="4" t="n">
        <f aca="false">IF(ISNA(VLOOKUP($A28,ImportOPk!$A$1:$AN$69,H$7,FALSE())),0,VLOOKUP($A28,ImportOPk!$A$1:$AN$69,H$7,FALSE()))</f>
        <v>19665.43</v>
      </c>
      <c r="I28" s="4" t="n">
        <f aca="false">IF(ISNA(VLOOKUP($A28,ImportOPk!$A$1:$AN$69,I$7,FALSE())),0,VLOOKUP($A28,ImportOPk!$A$1:$AN$69,I$7,FALSE()))</f>
        <v>46628.44</v>
      </c>
      <c r="J28" s="4" t="n">
        <f aca="false">IF(ISNA(VLOOKUP($A28,ImportOPk!$A$1:$AN$69,J$7,FALSE())),0,VLOOKUP($A28,ImportOPk!$A$1:$AN$69,J$7,FALSE()))</f>
        <v>12076.91</v>
      </c>
      <c r="K28" s="4" t="n">
        <f aca="false">IF(ISNA(VLOOKUP($A28,ImportOPk!$A$1:$AN$69,K$7,FALSE())),0,VLOOKUP($A28,ImportOPk!$A$1:$AN$69,K$7,FALSE()))</f>
        <v>18411.54</v>
      </c>
      <c r="L28" s="4" t="n">
        <f aca="false">IF(ISNA(VLOOKUP($A28,ImportOPk!$A$1:$AN$69,L$7,FALSE())),0,VLOOKUP($A28,ImportOPk!$A$1:$AN$69,L$7,FALSE()))</f>
        <v>142456.11</v>
      </c>
      <c r="M28" s="4" t="n">
        <f aca="false">IF(ISNA(VLOOKUP($A28,ImportOPk!$A$1:$AN$69,M$7,FALSE())),0,VLOOKUP($A28,ImportOPk!$A$1:$AN$69,M$7,FALSE()))</f>
        <v>653578.76</v>
      </c>
      <c r="N28" s="4" t="n">
        <f aca="false">IF(ISNA(VLOOKUP($A28,ImportOPk!$A$1:$AN$69,N$7,FALSE())),0,VLOOKUP($A28,ImportOPk!$A$1:$AN$69,N$7,FALSE()))</f>
        <v>2238345.92</v>
      </c>
      <c r="O28" s="4" t="n">
        <f aca="false">IF(ISNA(VLOOKUP($A28,ImportOPk!$A$1:$AN$69,O$7,FALSE())),0,VLOOKUP($A28,ImportOPk!$A$1:$AN$69,O$7,FALSE()))</f>
        <v>3034380.79</v>
      </c>
    </row>
    <row r="29" customFormat="false" ht="12.75" hidden="false" customHeight="false" outlineLevel="0" collapsed="false">
      <c r="A29" s="12" t="s">
        <v>78</v>
      </c>
      <c r="B29" s="10" t="n">
        <f aca="false">IF(ISNA(VLOOKUP(A29,ImportOPk!$A$1:$D$69,4,FALSE())),0,VLOOKUP(A29,ImportOPk!$A$1:$D$69,4,FALSE()))</f>
        <v>445563.239343252</v>
      </c>
      <c r="C29" s="4" t="n">
        <f aca="false">IF(ISNA(VLOOKUP($A29,ImportOPk!$A$1:$AN$69,C$7,FALSE())),0,VLOOKUP($A29,ImportOPk!$A$1:$AN$69,C$7,FALSE()))</f>
        <v>5676.33</v>
      </c>
      <c r="D29" s="4" t="n">
        <f aca="false">IF(ISNA(VLOOKUP($A29,ImportOPk!$A$1:$AN$69,D$7,FALSE())),0,VLOOKUP($A29,ImportOPk!$A$1:$AN$69,D$7,FALSE()))</f>
        <v>0</v>
      </c>
      <c r="E29" s="4" t="n">
        <f aca="false">IF(ISNA(VLOOKUP($A29,ImportOPk!$A$1:$AN$69,E$7,FALSE())),0,VLOOKUP($A29,ImportOPk!$A$1:$AN$69,E$7,FALSE()))</f>
        <v>0</v>
      </c>
      <c r="F29" s="4" t="n">
        <f aca="false">IF(ISNA(VLOOKUP($A29,ImportOPk!$A$1:$AN$69,F$7,FALSE())),0,VLOOKUP($A29,ImportOPk!$A$1:$AN$69,F$7,FALSE()))</f>
        <v>0</v>
      </c>
      <c r="G29" s="4" t="n">
        <f aca="false">IF(ISNA(VLOOKUP($A29,ImportOPk!$A$1:$AN$69,G$7,FALSE())),0,VLOOKUP($A29,ImportOPk!$A$1:$AN$69,G$7,FALSE()))</f>
        <v>0</v>
      </c>
      <c r="H29" s="4" t="n">
        <f aca="false">IF(ISNA(VLOOKUP($A29,ImportOPk!$A$1:$AN$69,H$7,FALSE())),0,VLOOKUP($A29,ImportOPk!$A$1:$AN$69,H$7,FALSE()))</f>
        <v>0</v>
      </c>
      <c r="I29" s="4" t="n">
        <f aca="false">IF(ISNA(VLOOKUP($A29,ImportOPk!$A$1:$AN$69,I$7,FALSE())),0,VLOOKUP($A29,ImportOPk!$A$1:$AN$69,I$7,FALSE()))</f>
        <v>0</v>
      </c>
      <c r="J29" s="4" t="n">
        <f aca="false">IF(ISNA(VLOOKUP($A29,ImportOPk!$A$1:$AN$69,J$7,FALSE())),0,VLOOKUP($A29,ImportOPk!$A$1:$AN$69,J$7,FALSE()))</f>
        <v>0</v>
      </c>
      <c r="K29" s="4" t="n">
        <f aca="false">IF(ISNA(VLOOKUP($A29,ImportOPk!$A$1:$AN$69,K$7,FALSE())),0,VLOOKUP($A29,ImportOPk!$A$1:$AN$69,K$7,FALSE()))</f>
        <v>0</v>
      </c>
      <c r="L29" s="4" t="n">
        <f aca="false">IF(ISNA(VLOOKUP($A29,ImportOPk!$A$1:$AN$69,L$7,FALSE())),0,VLOOKUP($A29,ImportOPk!$A$1:$AN$69,L$7,FALSE()))</f>
        <v>5676.33</v>
      </c>
      <c r="M29" s="4" t="n">
        <f aca="false">IF(ISNA(VLOOKUP($A29,ImportOPk!$A$1:$AN$69,M$7,FALSE())),0,VLOOKUP($A29,ImportOPk!$A$1:$AN$69,M$7,FALSE()))</f>
        <v>0</v>
      </c>
      <c r="N29" s="4" t="n">
        <f aca="false">IF(ISNA(VLOOKUP($A29,ImportOPk!$A$1:$AN$69,N$7,FALSE())),0,VLOOKUP($A29,ImportOPk!$A$1:$AN$69,N$7,FALSE()))</f>
        <v>0</v>
      </c>
      <c r="O29" s="4" t="n">
        <f aca="false">IF(ISNA(VLOOKUP($A29,ImportOPk!$A$1:$AN$69,O$7,FALSE())),0,VLOOKUP($A29,ImportOPk!$A$1:$AN$69,O$7,FALSE()))</f>
        <v>5676.33</v>
      </c>
    </row>
    <row r="30" customFormat="false" ht="12.75" hidden="false" customHeight="false" outlineLevel="0" collapsed="false">
      <c r="A30" s="4" t="s">
        <v>110</v>
      </c>
      <c r="B30" s="10"/>
      <c r="C30" s="6" t="str">
        <f aca="false">IF(ABS(C10-SUM(C11:C29))&lt;10,"OK","ERR!!!")</f>
        <v>OK</v>
      </c>
      <c r="D30" s="6" t="str">
        <f aca="false">IF(ABS(D10-SUM(D11:D29))&lt;10,"OK","ERR!!!")</f>
        <v>OK</v>
      </c>
      <c r="E30" s="6" t="str">
        <f aca="false">IF(ABS(E10-SUM(E11:E29))&lt;10,"OK","ERR!!!")</f>
        <v>OK</v>
      </c>
      <c r="F30" s="6" t="str">
        <f aca="false">IF(ABS(F10-SUM(F11:F29))&lt;10,"OK","ERR!!!")</f>
        <v>OK</v>
      </c>
      <c r="G30" s="6" t="str">
        <f aca="false">IF(ABS(G10-SUM(G11:G29))&lt;10,"OK","ERR!!!")</f>
        <v>OK</v>
      </c>
      <c r="H30" s="6" t="str">
        <f aca="false">IF(ABS(H10-SUM(H11:H29))&lt;10,"OK","ERR!!!")</f>
        <v>OK</v>
      </c>
      <c r="I30" s="6" t="str">
        <f aca="false">IF(ABS(I10-SUM(I11:I29))&lt;10,"OK","ERR!!!")</f>
        <v>OK</v>
      </c>
      <c r="J30" s="6" t="str">
        <f aca="false">IF(ABS(J10-SUM(J11:J29))&lt;10,"OK","ERR!!!")</f>
        <v>OK</v>
      </c>
      <c r="K30" s="6" t="str">
        <f aca="false">IF(ABS(K10-SUM(K11:K29))&lt;10,"OK","ERR!!!")</f>
        <v>OK</v>
      </c>
      <c r="L30" s="6" t="str">
        <f aca="false">IF(ABS(L10-SUM(L11:L29))&lt;10,"OK","ERR!!!")</f>
        <v>OK</v>
      </c>
      <c r="M30" s="6" t="str">
        <f aca="false">IF(ABS(M10-SUM(M11:M29))&lt;10,"OK","ERR!!!")</f>
        <v>OK</v>
      </c>
      <c r="N30" s="6" t="str">
        <f aca="false">IF(ABS(N10-SUM(N11:N29))&lt;10,"OK","ERR!!!")</f>
        <v>OK</v>
      </c>
      <c r="O30" s="6" t="str">
        <f aca="false">IF(ABS(O10-SUM(O11:O29))&lt;10,"OK","ERR!!!")</f>
        <v>OK</v>
      </c>
    </row>
    <row r="31" customFormat="false" ht="12.75" hidden="false" customHeight="false" outlineLevel="0" collapsed="false">
      <c r="B31" s="10"/>
    </row>
    <row r="32" customFormat="false" ht="12.75" hidden="false" customHeight="false" outlineLevel="0" collapsed="false">
      <c r="A32" s="4" t="s">
        <v>83</v>
      </c>
      <c r="B32" s="10" t="s">
        <v>4</v>
      </c>
    </row>
    <row r="33" customFormat="false" ht="12.75" hidden="false" customHeight="false" outlineLevel="0" collapsed="false">
      <c r="A33" s="12" t="s">
        <v>22</v>
      </c>
      <c r="B33" s="10" t="n">
        <f aca="false">IF(ISNA(VLOOKUP(A33,ImportOPk!$C$70:$D$140,2,FALSE())),0,VLOOKUP(A33,ImportOPk!$C$70:$D$140,2,FALSE()))</f>
        <v>0</v>
      </c>
      <c r="C33" s="4" t="n">
        <f aca="false">IF(ISNA(VLOOKUP($A33,ImportOPk!$C$70:$AN$140,C$7-2,FALSE())),0,VLOOKUP($A33,ImportOPk!$C$70:$AN$140,C$7-2,FALSE()))</f>
        <v>0</v>
      </c>
      <c r="D33" s="4" t="n">
        <f aca="false">IF(ISNA(VLOOKUP($A33,ImportOPk!$C$70:$AN$140,D$7-2,FALSE())),0,VLOOKUP($A33,ImportOPk!$C$70:$AN$140,D$7-2,FALSE()))</f>
        <v>0</v>
      </c>
      <c r="E33" s="4" t="n">
        <f aca="false">IF(ISNA(VLOOKUP($A33,ImportOPk!$C$70:$AN$140,E$7-2,FALSE())),0,VLOOKUP($A33,ImportOPk!$C$70:$AN$140,E$7-2,FALSE()))</f>
        <v>0</v>
      </c>
      <c r="F33" s="4" t="n">
        <f aca="false">IF(ISNA(VLOOKUP($A33,ImportOPk!$C$70:$AN$140,F$7-2,FALSE())),0,VLOOKUP($A33,ImportOPk!$C$70:$AN$140,F$7-2,FALSE()))</f>
        <v>0</v>
      </c>
      <c r="G33" s="4" t="n">
        <f aca="false">IF(ISNA(VLOOKUP($A33,ImportOPk!$C$70:$AN$140,G$7-2,FALSE())),0,VLOOKUP($A33,ImportOPk!$C$70:$AN$140,G$7-2,FALSE()))</f>
        <v>0</v>
      </c>
      <c r="H33" s="4" t="n">
        <f aca="false">IF(ISNA(VLOOKUP($A33,ImportOPk!$C$70:$AN$140,H$7-2,FALSE())),0,VLOOKUP($A33,ImportOPk!$C$70:$AN$140,H$7-2,FALSE()))</f>
        <v>0</v>
      </c>
      <c r="I33" s="4" t="n">
        <f aca="false">IF(ISNA(VLOOKUP($A33,ImportOPk!$C$70:$AN$140,I$7-2,FALSE())),0,VLOOKUP($A33,ImportOPk!$C$70:$AN$140,I$7-2,FALSE()))</f>
        <v>0</v>
      </c>
      <c r="J33" s="4" t="n">
        <f aca="false">IF(ISNA(VLOOKUP($A33,ImportOPk!$C$70:$AN$140,J$7-2,FALSE())),0,VLOOKUP($A33,ImportOPk!$C$70:$AN$140,J$7-2,FALSE()))</f>
        <v>0</v>
      </c>
      <c r="K33" s="4" t="n">
        <f aca="false">IF(ISNA(VLOOKUP($A33,ImportOPk!$C$70:$AN$140,K$7-2,FALSE())),0,VLOOKUP($A33,ImportOPk!$C$70:$AN$140,K$7-2,FALSE()))</f>
        <v>0</v>
      </c>
      <c r="L33" s="4" t="n">
        <f aca="false">IF(ISNA(VLOOKUP($A33,ImportOPk!$C$70:$AN$140,L$7-2,FALSE())),0,VLOOKUP($A33,ImportOPk!$C$70:$AN$140,L$7-2,FALSE()))</f>
        <v>0</v>
      </c>
      <c r="M33" s="4" t="n">
        <f aca="false">IF(ISNA(VLOOKUP($A33,ImportOPk!$C$70:$AN$140,M$7-2,FALSE())),0,VLOOKUP($A33,ImportOPk!$C$70:$AN$140,M$7-2,FALSE()))</f>
        <v>0</v>
      </c>
      <c r="N33" s="4" t="n">
        <f aca="false">IF(ISNA(VLOOKUP($A33,ImportOPk!$C$70:$AN$140,N$7-2,FALSE())),0,VLOOKUP($A33,ImportOPk!$C$70:$AN$140,N$7-2,FALSE()))</f>
        <v>0</v>
      </c>
      <c r="O33" s="4" t="n">
        <f aca="false">IF(ISNA(VLOOKUP($A33,ImportOPk!$C$70:$AN$140,O$7-2,FALSE())),0,VLOOKUP($A33,ImportOPk!$C$70:$AN$140,O$7-2,FALSE()))</f>
        <v>0</v>
      </c>
    </row>
    <row r="34" customFormat="false" ht="12.75" hidden="false" customHeight="false" outlineLevel="0" collapsed="false">
      <c r="A34" s="12" t="s">
        <v>27</v>
      </c>
      <c r="B34" s="10" t="n">
        <f aca="false">IF(ISNA(VLOOKUP(A34,ImportOPk!$C$70:$D$140,2,FALSE())),0,VLOOKUP(A34,ImportOPk!$C$70:$D$140,2,FALSE()))</f>
        <v>0</v>
      </c>
      <c r="C34" s="4" t="n">
        <f aca="false">IF(ISNA(VLOOKUP($A34,ImportOPk!$C$70:$AN$140,C$7-2,FALSE())),0,VLOOKUP($A34,ImportOPk!$C$70:$AN$140,C$7-2,FALSE()))</f>
        <v>0</v>
      </c>
      <c r="D34" s="4" t="n">
        <f aca="false">IF(ISNA(VLOOKUP($A34,ImportOPk!$C$70:$AN$140,D$7-2,FALSE())),0,VLOOKUP($A34,ImportOPk!$C$70:$AN$140,D$7-2,FALSE()))</f>
        <v>0</v>
      </c>
      <c r="E34" s="4" t="n">
        <f aca="false">IF(ISNA(VLOOKUP($A34,ImportOPk!$C$70:$AN$140,E$7-2,FALSE())),0,VLOOKUP($A34,ImportOPk!$C$70:$AN$140,E$7-2,FALSE()))</f>
        <v>0</v>
      </c>
      <c r="F34" s="4" t="n">
        <f aca="false">IF(ISNA(VLOOKUP($A34,ImportOPk!$C$70:$AN$140,F$7-2,FALSE())),0,VLOOKUP($A34,ImportOPk!$C$70:$AN$140,F$7-2,FALSE()))</f>
        <v>0</v>
      </c>
      <c r="G34" s="4" t="n">
        <f aca="false">IF(ISNA(VLOOKUP($A34,ImportOPk!$C$70:$AN$140,G$7-2,FALSE())),0,VLOOKUP($A34,ImportOPk!$C$70:$AN$140,G$7-2,FALSE()))</f>
        <v>0</v>
      </c>
      <c r="H34" s="4" t="n">
        <f aca="false">IF(ISNA(VLOOKUP($A34,ImportOPk!$C$70:$AN$140,H$7-2,FALSE())),0,VLOOKUP($A34,ImportOPk!$C$70:$AN$140,H$7-2,FALSE()))</f>
        <v>0</v>
      </c>
      <c r="I34" s="4" t="n">
        <f aca="false">IF(ISNA(VLOOKUP($A34,ImportOPk!$C$70:$AN$140,I$7-2,FALSE())),0,VLOOKUP($A34,ImportOPk!$C$70:$AN$140,I$7-2,FALSE()))</f>
        <v>0</v>
      </c>
      <c r="J34" s="4" t="n">
        <f aca="false">IF(ISNA(VLOOKUP($A34,ImportOPk!$C$70:$AN$140,J$7-2,FALSE())),0,VLOOKUP($A34,ImportOPk!$C$70:$AN$140,J$7-2,FALSE()))</f>
        <v>0</v>
      </c>
      <c r="K34" s="4" t="n">
        <f aca="false">IF(ISNA(VLOOKUP($A34,ImportOPk!$C$70:$AN$140,K$7-2,FALSE())),0,VLOOKUP($A34,ImportOPk!$C$70:$AN$140,K$7-2,FALSE()))</f>
        <v>0</v>
      </c>
      <c r="L34" s="4" t="n">
        <f aca="false">IF(ISNA(VLOOKUP($A34,ImportOPk!$C$70:$AN$140,L$7-2,FALSE())),0,VLOOKUP($A34,ImportOPk!$C$70:$AN$140,L$7-2,FALSE()))</f>
        <v>0</v>
      </c>
      <c r="M34" s="4" t="n">
        <f aca="false">IF(ISNA(VLOOKUP($A34,ImportOPk!$C$70:$AN$140,M$7-2,FALSE())),0,VLOOKUP($A34,ImportOPk!$C$70:$AN$140,M$7-2,FALSE()))</f>
        <v>0</v>
      </c>
      <c r="N34" s="4" t="n">
        <f aca="false">IF(ISNA(VLOOKUP($A34,ImportOPk!$C$70:$AN$140,N$7-2,FALSE())),0,VLOOKUP($A34,ImportOPk!$C$70:$AN$140,N$7-2,FALSE()))</f>
        <v>0</v>
      </c>
      <c r="O34" s="4" t="n">
        <f aca="false">IF(ISNA(VLOOKUP($A34,ImportOPk!$C$70:$AN$140,O$7-2,FALSE())),0,VLOOKUP($A34,ImportOPk!$C$70:$AN$140,O$7-2,FALSE()))</f>
        <v>0</v>
      </c>
    </row>
    <row r="35" customFormat="false" ht="12.75" hidden="false" customHeight="false" outlineLevel="0" collapsed="false">
      <c r="A35" s="12" t="s">
        <v>77</v>
      </c>
      <c r="B35" s="10" t="n">
        <f aca="false">IF(ISNA(VLOOKUP(A35,ImportOPk!$C$70:$D$140,2,FALSE())),0,VLOOKUP(A35,ImportOPk!$C$70:$D$140,2,FALSE()))</f>
        <v>0</v>
      </c>
      <c r="C35" s="4" t="n">
        <f aca="false">IF(ISNA(VLOOKUP($A35,ImportOPk!$C$70:$AN$140,C$7-2,FALSE())),0,VLOOKUP($A35,ImportOPk!$C$70:$AN$140,C$7-2,FALSE()))</f>
        <v>0</v>
      </c>
      <c r="D35" s="4" t="n">
        <f aca="false">IF(ISNA(VLOOKUP($A35,ImportOPk!$C$70:$AN$140,D$7-2,FALSE())),0,VLOOKUP($A35,ImportOPk!$C$70:$AN$140,D$7-2,FALSE()))</f>
        <v>0</v>
      </c>
      <c r="E35" s="4" t="n">
        <f aca="false">IF(ISNA(VLOOKUP($A35,ImportOPk!$C$70:$AN$140,E$7-2,FALSE())),0,VLOOKUP($A35,ImportOPk!$C$70:$AN$140,E$7-2,FALSE()))</f>
        <v>0</v>
      </c>
      <c r="F35" s="4" t="n">
        <f aca="false">IF(ISNA(VLOOKUP($A35,ImportOPk!$C$70:$AN$140,F$7-2,FALSE())),0,VLOOKUP($A35,ImportOPk!$C$70:$AN$140,F$7-2,FALSE()))</f>
        <v>0</v>
      </c>
      <c r="G35" s="4" t="n">
        <f aca="false">IF(ISNA(VLOOKUP($A35,ImportOPk!$C$70:$AN$140,G$7-2,FALSE())),0,VLOOKUP($A35,ImportOPk!$C$70:$AN$140,G$7-2,FALSE()))</f>
        <v>0</v>
      </c>
      <c r="H35" s="4" t="n">
        <f aca="false">IF(ISNA(VLOOKUP($A35,ImportOPk!$C$70:$AN$140,H$7-2,FALSE())),0,VLOOKUP($A35,ImportOPk!$C$70:$AN$140,H$7-2,FALSE()))</f>
        <v>0</v>
      </c>
      <c r="I35" s="4" t="n">
        <f aca="false">IF(ISNA(VLOOKUP($A35,ImportOPk!$C$70:$AN$140,I$7-2,FALSE())),0,VLOOKUP($A35,ImportOPk!$C$70:$AN$140,I$7-2,FALSE()))</f>
        <v>0</v>
      </c>
      <c r="J35" s="4" t="n">
        <f aca="false">IF(ISNA(VLOOKUP($A35,ImportOPk!$C$70:$AN$140,J$7-2,FALSE())),0,VLOOKUP($A35,ImportOPk!$C$70:$AN$140,J$7-2,FALSE()))</f>
        <v>0</v>
      </c>
      <c r="K35" s="4" t="n">
        <f aca="false">IF(ISNA(VLOOKUP($A35,ImportOPk!$C$70:$AN$140,K$7-2,FALSE())),0,VLOOKUP($A35,ImportOPk!$C$70:$AN$140,K$7-2,FALSE()))</f>
        <v>0</v>
      </c>
      <c r="L35" s="4" t="n">
        <f aca="false">IF(ISNA(VLOOKUP($A35,ImportOPk!$C$70:$AN$140,L$7-2,FALSE())),0,VLOOKUP($A35,ImportOPk!$C$70:$AN$140,L$7-2,FALSE()))</f>
        <v>0</v>
      </c>
      <c r="M35" s="4" t="n">
        <f aca="false">IF(ISNA(VLOOKUP($A35,ImportOPk!$C$70:$AN$140,M$7-2,FALSE())),0,VLOOKUP($A35,ImportOPk!$C$70:$AN$140,M$7-2,FALSE()))</f>
        <v>0</v>
      </c>
      <c r="N35" s="4" t="n">
        <f aca="false">IF(ISNA(VLOOKUP($A35,ImportOPk!$C$70:$AN$140,N$7-2,FALSE())),0,VLOOKUP($A35,ImportOPk!$C$70:$AN$140,N$7-2,FALSE()))</f>
        <v>0</v>
      </c>
      <c r="O35" s="4" t="n">
        <f aca="false">IF(ISNA(VLOOKUP($A35,ImportOPk!$C$70:$AN$140,O$7-2,FALSE())),0,VLOOKUP($A35,ImportOPk!$C$70:$AN$140,O$7-2,FALSE()))</f>
        <v>0</v>
      </c>
    </row>
    <row r="36" customFormat="false" ht="12.75" hidden="false" customHeight="false" outlineLevel="0" collapsed="false">
      <c r="A36" s="12" t="s">
        <v>66</v>
      </c>
      <c r="B36" s="10" t="n">
        <f aca="false">IF(ISNA(VLOOKUP(A36,ImportOPk!$C$70:$D$140,2,FALSE())),0,VLOOKUP(A36,ImportOPk!$C$70:$D$140,2,FALSE()))</f>
        <v>0</v>
      </c>
      <c r="C36" s="4" t="n">
        <f aca="false">IF(ISNA(VLOOKUP($A36,ImportOPk!$C$70:$AN$140,C$7-2,FALSE())),0,VLOOKUP($A36,ImportOPk!$C$70:$AN$140,C$7-2,FALSE()))</f>
        <v>0</v>
      </c>
      <c r="D36" s="4" t="n">
        <f aca="false">IF(ISNA(VLOOKUP($A36,ImportOPk!$C$70:$AN$140,D$7-2,FALSE())),0,VLOOKUP($A36,ImportOPk!$C$70:$AN$140,D$7-2,FALSE()))</f>
        <v>0</v>
      </c>
      <c r="E36" s="4" t="n">
        <f aca="false">IF(ISNA(VLOOKUP($A36,ImportOPk!$C$70:$AN$140,E$7-2,FALSE())),0,VLOOKUP($A36,ImportOPk!$C$70:$AN$140,E$7-2,FALSE()))</f>
        <v>0</v>
      </c>
      <c r="F36" s="4" t="n">
        <f aca="false">IF(ISNA(VLOOKUP($A36,ImportOPk!$C$70:$AN$140,F$7-2,FALSE())),0,VLOOKUP($A36,ImportOPk!$C$70:$AN$140,F$7-2,FALSE()))</f>
        <v>0</v>
      </c>
      <c r="G36" s="4" t="n">
        <f aca="false">IF(ISNA(VLOOKUP($A36,ImportOPk!$C$70:$AN$140,G$7-2,FALSE())),0,VLOOKUP($A36,ImportOPk!$C$70:$AN$140,G$7-2,FALSE()))</f>
        <v>0</v>
      </c>
      <c r="H36" s="4" t="n">
        <f aca="false">IF(ISNA(VLOOKUP($A36,ImportOPk!$C$70:$AN$140,H$7-2,FALSE())),0,VLOOKUP($A36,ImportOPk!$C$70:$AN$140,H$7-2,FALSE()))</f>
        <v>0</v>
      </c>
      <c r="I36" s="4" t="n">
        <f aca="false">IF(ISNA(VLOOKUP($A36,ImportOPk!$C$70:$AN$140,I$7-2,FALSE())),0,VLOOKUP($A36,ImportOPk!$C$70:$AN$140,I$7-2,FALSE()))</f>
        <v>0</v>
      </c>
      <c r="J36" s="4" t="n">
        <f aca="false">IF(ISNA(VLOOKUP($A36,ImportOPk!$C$70:$AN$140,J$7-2,FALSE())),0,VLOOKUP($A36,ImportOPk!$C$70:$AN$140,J$7-2,FALSE()))</f>
        <v>0</v>
      </c>
      <c r="K36" s="4" t="n">
        <f aca="false">IF(ISNA(VLOOKUP($A36,ImportOPk!$C$70:$AN$140,K$7-2,FALSE())),0,VLOOKUP($A36,ImportOPk!$C$70:$AN$140,K$7-2,FALSE()))</f>
        <v>0</v>
      </c>
      <c r="L36" s="4" t="n">
        <f aca="false">IF(ISNA(VLOOKUP($A36,ImportOPk!$C$70:$AN$140,L$7-2,FALSE())),0,VLOOKUP($A36,ImportOPk!$C$70:$AN$140,L$7-2,FALSE()))</f>
        <v>0</v>
      </c>
      <c r="M36" s="4" t="n">
        <f aca="false">IF(ISNA(VLOOKUP($A36,ImportOPk!$C$70:$AN$140,M$7-2,FALSE())),0,VLOOKUP($A36,ImportOPk!$C$70:$AN$140,M$7-2,FALSE()))</f>
        <v>0</v>
      </c>
      <c r="N36" s="4" t="n">
        <f aca="false">IF(ISNA(VLOOKUP($A36,ImportOPk!$C$70:$AN$140,N$7-2,FALSE())),0,VLOOKUP($A36,ImportOPk!$C$70:$AN$140,N$7-2,FALSE()))</f>
        <v>0</v>
      </c>
      <c r="O36" s="4" t="n">
        <f aca="false">IF(ISNA(VLOOKUP($A36,ImportOPk!$C$70:$AN$140,O$7-2,FALSE())),0,VLOOKUP($A36,ImportOPk!$C$70:$AN$140,O$7-2,FALSE()))</f>
        <v>0</v>
      </c>
    </row>
    <row r="37" customFormat="false" ht="12.75" hidden="false" customHeight="false" outlineLevel="0" collapsed="false">
      <c r="A37" s="12" t="s">
        <v>45</v>
      </c>
      <c r="B37" s="10" t="n">
        <f aca="false">IF(ISNA(VLOOKUP(A37,ImportOPk!$C$70:$D$140,2,FALSE())),0,VLOOKUP(A37,ImportOPk!$C$70:$D$140,2,FALSE()))</f>
        <v>0</v>
      </c>
      <c r="C37" s="4" t="n">
        <f aca="false">IF(ISNA(VLOOKUP($A37,ImportOPk!$C$70:$AN$140,C$7-2,FALSE())),0,VLOOKUP($A37,ImportOPk!$C$70:$AN$140,C$7-2,FALSE()))</f>
        <v>0</v>
      </c>
      <c r="D37" s="4" t="n">
        <f aca="false">IF(ISNA(VLOOKUP($A37,ImportOPk!$C$70:$AN$140,D$7-2,FALSE())),0,VLOOKUP($A37,ImportOPk!$C$70:$AN$140,D$7-2,FALSE()))</f>
        <v>0</v>
      </c>
      <c r="E37" s="4" t="n">
        <f aca="false">IF(ISNA(VLOOKUP($A37,ImportOPk!$C$70:$AN$140,E$7-2,FALSE())),0,VLOOKUP($A37,ImportOPk!$C$70:$AN$140,E$7-2,FALSE()))</f>
        <v>0</v>
      </c>
      <c r="F37" s="4" t="n">
        <f aca="false">IF(ISNA(VLOOKUP($A37,ImportOPk!$C$70:$AN$140,F$7-2,FALSE())),0,VLOOKUP($A37,ImportOPk!$C$70:$AN$140,F$7-2,FALSE()))</f>
        <v>0</v>
      </c>
      <c r="G37" s="4" t="n">
        <f aca="false">IF(ISNA(VLOOKUP($A37,ImportOPk!$C$70:$AN$140,G$7-2,FALSE())),0,VLOOKUP($A37,ImportOPk!$C$70:$AN$140,G$7-2,FALSE()))</f>
        <v>0</v>
      </c>
      <c r="H37" s="4" t="n">
        <f aca="false">IF(ISNA(VLOOKUP($A37,ImportOPk!$C$70:$AN$140,H$7-2,FALSE())),0,VLOOKUP($A37,ImportOPk!$C$70:$AN$140,H$7-2,FALSE()))</f>
        <v>0</v>
      </c>
      <c r="I37" s="4" t="n">
        <f aca="false">IF(ISNA(VLOOKUP($A37,ImportOPk!$C$70:$AN$140,I$7-2,FALSE())),0,VLOOKUP($A37,ImportOPk!$C$70:$AN$140,I$7-2,FALSE()))</f>
        <v>0</v>
      </c>
      <c r="J37" s="4" t="n">
        <f aca="false">IF(ISNA(VLOOKUP($A37,ImportOPk!$C$70:$AN$140,J$7-2,FALSE())),0,VLOOKUP($A37,ImportOPk!$C$70:$AN$140,J$7-2,FALSE()))</f>
        <v>0</v>
      </c>
      <c r="K37" s="4" t="n">
        <f aca="false">IF(ISNA(VLOOKUP($A37,ImportOPk!$C$70:$AN$140,K$7-2,FALSE())),0,VLOOKUP($A37,ImportOPk!$C$70:$AN$140,K$7-2,FALSE()))</f>
        <v>0</v>
      </c>
      <c r="L37" s="4" t="n">
        <f aca="false">IF(ISNA(VLOOKUP($A37,ImportOPk!$C$70:$AN$140,L$7-2,FALSE())),0,VLOOKUP($A37,ImportOPk!$C$70:$AN$140,L$7-2,FALSE()))</f>
        <v>0</v>
      </c>
      <c r="M37" s="4" t="n">
        <f aca="false">IF(ISNA(VLOOKUP($A37,ImportOPk!$C$70:$AN$140,M$7-2,FALSE())),0,VLOOKUP($A37,ImportOPk!$C$70:$AN$140,M$7-2,FALSE()))</f>
        <v>0</v>
      </c>
      <c r="N37" s="4" t="n">
        <f aca="false">IF(ISNA(VLOOKUP($A37,ImportOPk!$C$70:$AN$140,N$7-2,FALSE())),0,VLOOKUP($A37,ImportOPk!$C$70:$AN$140,N$7-2,FALSE()))</f>
        <v>0</v>
      </c>
      <c r="O37" s="4" t="n">
        <f aca="false">IF(ISNA(VLOOKUP($A37,ImportOPk!$C$70:$AN$140,O$7-2,FALSE())),0,VLOOKUP($A37,ImportOPk!$C$70:$AN$140,O$7-2,FALSE()))</f>
        <v>0</v>
      </c>
    </row>
    <row r="38" customFormat="false" ht="12.75" hidden="false" customHeight="false" outlineLevel="0" collapsed="false">
      <c r="A38" s="12" t="s">
        <v>52</v>
      </c>
      <c r="B38" s="10" t="n">
        <f aca="false">IF(ISNA(VLOOKUP(A38,ImportOPk!$C$70:$D$140,2,FALSE())),0,VLOOKUP(A38,ImportOPk!$C$70:$D$140,2,FALSE()))</f>
        <v>0</v>
      </c>
      <c r="C38" s="4" t="n">
        <f aca="false">IF(ISNA(VLOOKUP($A38,ImportOPk!$C$70:$AN$140,C$7-2,FALSE())),0,VLOOKUP($A38,ImportOPk!$C$70:$AN$140,C$7-2,FALSE()))</f>
        <v>0</v>
      </c>
      <c r="D38" s="4" t="n">
        <f aca="false">IF(ISNA(VLOOKUP($A38,ImportOPk!$C$70:$AN$140,D$7-2,FALSE())),0,VLOOKUP($A38,ImportOPk!$C$70:$AN$140,D$7-2,FALSE()))</f>
        <v>0</v>
      </c>
      <c r="E38" s="4" t="n">
        <f aca="false">IF(ISNA(VLOOKUP($A38,ImportOPk!$C$70:$AN$140,E$7-2,FALSE())),0,VLOOKUP($A38,ImportOPk!$C$70:$AN$140,E$7-2,FALSE()))</f>
        <v>0</v>
      </c>
      <c r="F38" s="4" t="n">
        <f aca="false">IF(ISNA(VLOOKUP($A38,ImportOPk!$C$70:$AN$140,F$7-2,FALSE())),0,VLOOKUP($A38,ImportOPk!$C$70:$AN$140,F$7-2,FALSE()))</f>
        <v>0</v>
      </c>
      <c r="G38" s="4" t="n">
        <f aca="false">IF(ISNA(VLOOKUP($A38,ImportOPk!$C$70:$AN$140,G$7-2,FALSE())),0,VLOOKUP($A38,ImportOPk!$C$70:$AN$140,G$7-2,FALSE()))</f>
        <v>0</v>
      </c>
      <c r="H38" s="4" t="n">
        <f aca="false">IF(ISNA(VLOOKUP($A38,ImportOPk!$C$70:$AN$140,H$7-2,FALSE())),0,VLOOKUP($A38,ImportOPk!$C$70:$AN$140,H$7-2,FALSE()))</f>
        <v>0</v>
      </c>
      <c r="I38" s="4" t="n">
        <f aca="false">IF(ISNA(VLOOKUP($A38,ImportOPk!$C$70:$AN$140,I$7-2,FALSE())),0,VLOOKUP($A38,ImportOPk!$C$70:$AN$140,I$7-2,FALSE()))</f>
        <v>0</v>
      </c>
      <c r="J38" s="4" t="n">
        <f aca="false">IF(ISNA(VLOOKUP($A38,ImportOPk!$C$70:$AN$140,J$7-2,FALSE())),0,VLOOKUP($A38,ImportOPk!$C$70:$AN$140,J$7-2,FALSE()))</f>
        <v>0</v>
      </c>
      <c r="K38" s="4" t="n">
        <f aca="false">IF(ISNA(VLOOKUP($A38,ImportOPk!$C$70:$AN$140,K$7-2,FALSE())),0,VLOOKUP($A38,ImportOPk!$C$70:$AN$140,K$7-2,FALSE()))</f>
        <v>0</v>
      </c>
      <c r="L38" s="4" t="n">
        <f aca="false">IF(ISNA(VLOOKUP($A38,ImportOPk!$C$70:$AN$140,L$7-2,FALSE())),0,VLOOKUP($A38,ImportOPk!$C$70:$AN$140,L$7-2,FALSE()))</f>
        <v>0</v>
      </c>
      <c r="M38" s="4" t="n">
        <f aca="false">IF(ISNA(VLOOKUP($A38,ImportOPk!$C$70:$AN$140,M$7-2,FALSE())),0,VLOOKUP($A38,ImportOPk!$C$70:$AN$140,M$7-2,FALSE()))</f>
        <v>0</v>
      </c>
      <c r="N38" s="4" t="n">
        <f aca="false">IF(ISNA(VLOOKUP($A38,ImportOPk!$C$70:$AN$140,N$7-2,FALSE())),0,VLOOKUP($A38,ImportOPk!$C$70:$AN$140,N$7-2,FALSE()))</f>
        <v>0</v>
      </c>
      <c r="O38" s="4" t="n">
        <f aca="false">IF(ISNA(VLOOKUP($A38,ImportOPk!$C$70:$AN$140,O$7-2,FALSE())),0,VLOOKUP($A38,ImportOPk!$C$70:$AN$140,O$7-2,FALSE()))</f>
        <v>0</v>
      </c>
    </row>
    <row r="39" customFormat="false" ht="12.75" hidden="false" customHeight="false" outlineLevel="0" collapsed="false">
      <c r="A39" s="12" t="s">
        <v>80</v>
      </c>
      <c r="B39" s="10" t="n">
        <f aca="false">IF(ISNA(VLOOKUP(A39,ImportOPk!$C$70:$D$140,2,FALSE())),0,VLOOKUP(A39,ImportOPk!$C$70:$D$140,2,FALSE()))</f>
        <v>0</v>
      </c>
      <c r="C39" s="4" t="n">
        <f aca="false">IF(ISNA(VLOOKUP($A39,ImportOPk!$C$70:$AN$140,C$7-2,FALSE())),0,VLOOKUP($A39,ImportOPk!$C$70:$AN$140,C$7-2,FALSE()))</f>
        <v>0</v>
      </c>
      <c r="D39" s="4" t="n">
        <f aca="false">IF(ISNA(VLOOKUP($A39,ImportOPk!$C$70:$AN$140,D$7-2,FALSE())),0,VLOOKUP($A39,ImportOPk!$C$70:$AN$140,D$7-2,FALSE()))</f>
        <v>0</v>
      </c>
      <c r="E39" s="4" t="n">
        <f aca="false">IF(ISNA(VLOOKUP($A39,ImportOPk!$C$70:$AN$140,E$7-2,FALSE())),0,VLOOKUP($A39,ImportOPk!$C$70:$AN$140,E$7-2,FALSE()))</f>
        <v>0</v>
      </c>
      <c r="F39" s="4" t="n">
        <f aca="false">IF(ISNA(VLOOKUP($A39,ImportOPk!$C$70:$AN$140,F$7-2,FALSE())),0,VLOOKUP($A39,ImportOPk!$C$70:$AN$140,F$7-2,FALSE()))</f>
        <v>0</v>
      </c>
      <c r="G39" s="4" t="n">
        <f aca="false">IF(ISNA(VLOOKUP($A39,ImportOPk!$C$70:$AN$140,G$7-2,FALSE())),0,VLOOKUP($A39,ImportOPk!$C$70:$AN$140,G$7-2,FALSE()))</f>
        <v>0</v>
      </c>
      <c r="H39" s="4" t="n">
        <f aca="false">IF(ISNA(VLOOKUP($A39,ImportOPk!$C$70:$AN$140,H$7-2,FALSE())),0,VLOOKUP($A39,ImportOPk!$C$70:$AN$140,H$7-2,FALSE()))</f>
        <v>0</v>
      </c>
      <c r="I39" s="4" t="n">
        <f aca="false">IF(ISNA(VLOOKUP($A39,ImportOPk!$C$70:$AN$140,I$7-2,FALSE())),0,VLOOKUP($A39,ImportOPk!$C$70:$AN$140,I$7-2,FALSE()))</f>
        <v>0</v>
      </c>
      <c r="J39" s="4" t="n">
        <f aca="false">IF(ISNA(VLOOKUP($A39,ImportOPk!$C$70:$AN$140,J$7-2,FALSE())),0,VLOOKUP($A39,ImportOPk!$C$70:$AN$140,J$7-2,FALSE()))</f>
        <v>0</v>
      </c>
      <c r="K39" s="4" t="n">
        <f aca="false">IF(ISNA(VLOOKUP($A39,ImportOPk!$C$70:$AN$140,K$7-2,FALSE())),0,VLOOKUP($A39,ImportOPk!$C$70:$AN$140,K$7-2,FALSE()))</f>
        <v>0</v>
      </c>
      <c r="L39" s="4" t="n">
        <f aca="false">IF(ISNA(VLOOKUP($A39,ImportOPk!$C$70:$AN$140,L$7-2,FALSE())),0,VLOOKUP($A39,ImportOPk!$C$70:$AN$140,L$7-2,FALSE()))</f>
        <v>0</v>
      </c>
      <c r="M39" s="4" t="n">
        <f aca="false">IF(ISNA(VLOOKUP($A39,ImportOPk!$C$70:$AN$140,M$7-2,FALSE())),0,VLOOKUP($A39,ImportOPk!$C$70:$AN$140,M$7-2,FALSE()))</f>
        <v>0</v>
      </c>
      <c r="N39" s="4" t="n">
        <f aca="false">IF(ISNA(VLOOKUP($A39,ImportOPk!$C$70:$AN$140,N$7-2,FALSE())),0,VLOOKUP($A39,ImportOPk!$C$70:$AN$140,N$7-2,FALSE()))</f>
        <v>0</v>
      </c>
      <c r="O39" s="4" t="n">
        <f aca="false">IF(ISNA(VLOOKUP($A39,ImportOPk!$C$70:$AN$140,O$7-2,FALSE())),0,VLOOKUP($A39,ImportOPk!$C$70:$AN$140,O$7-2,FALSE()))</f>
        <v>0</v>
      </c>
    </row>
    <row r="40" customFormat="false" ht="12.75" hidden="false" customHeight="false" outlineLevel="0" collapsed="false">
      <c r="A40" s="12" t="s">
        <v>49</v>
      </c>
      <c r="B40" s="10" t="n">
        <f aca="false">IF(ISNA(VLOOKUP(A40,ImportOPk!$C$70:$D$140,2,FALSE())),0,VLOOKUP(A40,ImportOPk!$C$70:$D$140,2,FALSE()))</f>
        <v>0</v>
      </c>
      <c r="C40" s="4" t="n">
        <f aca="false">IF(ISNA(VLOOKUP($A40,ImportOPk!$C$70:$AN$140,C$7-2,FALSE())),0,VLOOKUP($A40,ImportOPk!$C$70:$AN$140,C$7-2,FALSE()))</f>
        <v>0</v>
      </c>
      <c r="D40" s="4" t="n">
        <f aca="false">IF(ISNA(VLOOKUP($A40,ImportOPk!$C$70:$AN$140,D$7-2,FALSE())),0,VLOOKUP($A40,ImportOPk!$C$70:$AN$140,D$7-2,FALSE()))</f>
        <v>0</v>
      </c>
      <c r="E40" s="4" t="n">
        <f aca="false">IF(ISNA(VLOOKUP($A40,ImportOPk!$C$70:$AN$140,E$7-2,FALSE())),0,VLOOKUP($A40,ImportOPk!$C$70:$AN$140,E$7-2,FALSE()))</f>
        <v>0</v>
      </c>
      <c r="F40" s="4" t="n">
        <f aca="false">IF(ISNA(VLOOKUP($A40,ImportOPk!$C$70:$AN$140,F$7-2,FALSE())),0,VLOOKUP($A40,ImportOPk!$C$70:$AN$140,F$7-2,FALSE()))</f>
        <v>0</v>
      </c>
      <c r="G40" s="4" t="n">
        <f aca="false">IF(ISNA(VLOOKUP($A40,ImportOPk!$C$70:$AN$140,G$7-2,FALSE())),0,VLOOKUP($A40,ImportOPk!$C$70:$AN$140,G$7-2,FALSE()))</f>
        <v>0</v>
      </c>
      <c r="H40" s="4" t="n">
        <f aca="false">IF(ISNA(VLOOKUP($A40,ImportOPk!$C$70:$AN$140,H$7-2,FALSE())),0,VLOOKUP($A40,ImportOPk!$C$70:$AN$140,H$7-2,FALSE()))</f>
        <v>0</v>
      </c>
      <c r="I40" s="4" t="n">
        <f aca="false">IF(ISNA(VLOOKUP($A40,ImportOPk!$C$70:$AN$140,I$7-2,FALSE())),0,VLOOKUP($A40,ImportOPk!$C$70:$AN$140,I$7-2,FALSE()))</f>
        <v>0</v>
      </c>
      <c r="J40" s="4" t="n">
        <f aca="false">IF(ISNA(VLOOKUP($A40,ImportOPk!$C$70:$AN$140,J$7-2,FALSE())),0,VLOOKUP($A40,ImportOPk!$C$70:$AN$140,J$7-2,FALSE()))</f>
        <v>0</v>
      </c>
      <c r="K40" s="4" t="n">
        <f aca="false">IF(ISNA(VLOOKUP($A40,ImportOPk!$C$70:$AN$140,K$7-2,FALSE())),0,VLOOKUP($A40,ImportOPk!$C$70:$AN$140,K$7-2,FALSE()))</f>
        <v>0</v>
      </c>
      <c r="L40" s="4" t="n">
        <f aca="false">IF(ISNA(VLOOKUP($A40,ImportOPk!$C$70:$AN$140,L$7-2,FALSE())),0,VLOOKUP($A40,ImportOPk!$C$70:$AN$140,L$7-2,FALSE()))</f>
        <v>0</v>
      </c>
      <c r="M40" s="4" t="n">
        <f aca="false">IF(ISNA(VLOOKUP($A40,ImportOPk!$C$70:$AN$140,M$7-2,FALSE())),0,VLOOKUP($A40,ImportOPk!$C$70:$AN$140,M$7-2,FALSE()))</f>
        <v>0</v>
      </c>
      <c r="N40" s="4" t="n">
        <f aca="false">IF(ISNA(VLOOKUP($A40,ImportOPk!$C$70:$AN$140,N$7-2,FALSE())),0,VLOOKUP($A40,ImportOPk!$C$70:$AN$140,N$7-2,FALSE()))</f>
        <v>0</v>
      </c>
      <c r="O40" s="4" t="n">
        <f aca="false">IF(ISNA(VLOOKUP($A40,ImportOPk!$C$70:$AN$140,O$7-2,FALSE())),0,VLOOKUP($A40,ImportOPk!$C$70:$AN$140,O$7-2,FALSE()))</f>
        <v>0</v>
      </c>
    </row>
    <row r="41" customFormat="false" ht="12.75" hidden="false" customHeight="false" outlineLevel="0" collapsed="false">
      <c r="A41" s="12" t="s">
        <v>34</v>
      </c>
      <c r="B41" s="10" t="n">
        <f aca="false">IF(ISNA(VLOOKUP(A41,ImportOPk!$C$70:$D$140,2,FALSE())),0,VLOOKUP(A41,ImportOPk!$C$70:$D$140,2,FALSE()))</f>
        <v>0</v>
      </c>
      <c r="C41" s="4" t="n">
        <f aca="false">IF(ISNA(VLOOKUP($A41,ImportOPk!$C$70:$AN$140,C$7-2,FALSE())),0,VLOOKUP($A41,ImportOPk!$C$70:$AN$140,C$7-2,FALSE()))</f>
        <v>0</v>
      </c>
      <c r="D41" s="4" t="n">
        <f aca="false">IF(ISNA(VLOOKUP($A41,ImportOPk!$C$70:$AN$140,D$7-2,FALSE())),0,VLOOKUP($A41,ImportOPk!$C$70:$AN$140,D$7-2,FALSE()))</f>
        <v>0</v>
      </c>
      <c r="E41" s="4" t="n">
        <f aca="false">IF(ISNA(VLOOKUP($A41,ImportOPk!$C$70:$AN$140,E$7-2,FALSE())),0,VLOOKUP($A41,ImportOPk!$C$70:$AN$140,E$7-2,FALSE()))</f>
        <v>0</v>
      </c>
      <c r="F41" s="4" t="n">
        <f aca="false">IF(ISNA(VLOOKUP($A41,ImportOPk!$C$70:$AN$140,F$7-2,FALSE())),0,VLOOKUP($A41,ImportOPk!$C$70:$AN$140,F$7-2,FALSE()))</f>
        <v>0</v>
      </c>
      <c r="G41" s="4" t="n">
        <f aca="false">IF(ISNA(VLOOKUP($A41,ImportOPk!$C$70:$AN$140,G$7-2,FALSE())),0,VLOOKUP($A41,ImportOPk!$C$70:$AN$140,G$7-2,FALSE()))</f>
        <v>0</v>
      </c>
      <c r="H41" s="4" t="n">
        <f aca="false">IF(ISNA(VLOOKUP($A41,ImportOPk!$C$70:$AN$140,H$7-2,FALSE())),0,VLOOKUP($A41,ImportOPk!$C$70:$AN$140,H$7-2,FALSE()))</f>
        <v>0</v>
      </c>
      <c r="I41" s="4" t="n">
        <f aca="false">IF(ISNA(VLOOKUP($A41,ImportOPk!$C$70:$AN$140,I$7-2,FALSE())),0,VLOOKUP($A41,ImportOPk!$C$70:$AN$140,I$7-2,FALSE()))</f>
        <v>0</v>
      </c>
      <c r="J41" s="4" t="n">
        <f aca="false">IF(ISNA(VLOOKUP($A41,ImportOPk!$C$70:$AN$140,J$7-2,FALSE())),0,VLOOKUP($A41,ImportOPk!$C$70:$AN$140,J$7-2,FALSE()))</f>
        <v>0</v>
      </c>
      <c r="K41" s="4" t="n">
        <f aca="false">IF(ISNA(VLOOKUP($A41,ImportOPk!$C$70:$AN$140,K$7-2,FALSE())),0,VLOOKUP($A41,ImportOPk!$C$70:$AN$140,K$7-2,FALSE()))</f>
        <v>0</v>
      </c>
      <c r="L41" s="4" t="n">
        <f aca="false">IF(ISNA(VLOOKUP($A41,ImportOPk!$C$70:$AN$140,L$7-2,FALSE())),0,VLOOKUP($A41,ImportOPk!$C$70:$AN$140,L$7-2,FALSE()))</f>
        <v>0</v>
      </c>
      <c r="M41" s="4" t="n">
        <f aca="false">IF(ISNA(VLOOKUP($A41,ImportOPk!$C$70:$AN$140,M$7-2,FALSE())),0,VLOOKUP($A41,ImportOPk!$C$70:$AN$140,M$7-2,FALSE()))</f>
        <v>0</v>
      </c>
      <c r="N41" s="4" t="n">
        <f aca="false">IF(ISNA(VLOOKUP($A41,ImportOPk!$C$70:$AN$140,N$7-2,FALSE())),0,VLOOKUP($A41,ImportOPk!$C$70:$AN$140,N$7-2,FALSE()))</f>
        <v>0</v>
      </c>
      <c r="O41" s="4" t="n">
        <f aca="false">IF(ISNA(VLOOKUP($A41,ImportOPk!$C$70:$AN$140,O$7-2,FALSE())),0,VLOOKUP($A41,ImportOPk!$C$70:$AN$140,O$7-2,FALSE()))</f>
        <v>0</v>
      </c>
    </row>
    <row r="42" customFormat="false" ht="12.75" hidden="false" customHeight="false" outlineLevel="0" collapsed="false">
      <c r="A42" s="12" t="s">
        <v>69</v>
      </c>
      <c r="B42" s="10" t="n">
        <f aca="false">IF(ISNA(VLOOKUP(A42,ImportOPk!$C$70:$D$140,2,FALSE())),0,VLOOKUP(A42,ImportOPk!$C$70:$D$140,2,FALSE()))</f>
        <v>0</v>
      </c>
      <c r="C42" s="4" t="n">
        <f aca="false">IF(ISNA(VLOOKUP($A42,ImportOPk!$C$70:$AN$140,C$7-2,FALSE())),0,VLOOKUP($A42,ImportOPk!$C$70:$AN$140,C$7-2,FALSE()))</f>
        <v>0</v>
      </c>
      <c r="D42" s="4" t="n">
        <f aca="false">IF(ISNA(VLOOKUP($A42,ImportOPk!$C$70:$AN$140,D$7-2,FALSE())),0,VLOOKUP($A42,ImportOPk!$C$70:$AN$140,D$7-2,FALSE()))</f>
        <v>0</v>
      </c>
      <c r="E42" s="4" t="n">
        <f aca="false">IF(ISNA(VLOOKUP($A42,ImportOPk!$C$70:$AN$140,E$7-2,FALSE())),0,VLOOKUP($A42,ImportOPk!$C$70:$AN$140,E$7-2,FALSE()))</f>
        <v>0</v>
      </c>
      <c r="F42" s="4" t="n">
        <f aca="false">IF(ISNA(VLOOKUP($A42,ImportOPk!$C$70:$AN$140,F$7-2,FALSE())),0,VLOOKUP($A42,ImportOPk!$C$70:$AN$140,F$7-2,FALSE()))</f>
        <v>0</v>
      </c>
      <c r="G42" s="4" t="n">
        <f aca="false">IF(ISNA(VLOOKUP($A42,ImportOPk!$C$70:$AN$140,G$7-2,FALSE())),0,VLOOKUP($A42,ImportOPk!$C$70:$AN$140,G$7-2,FALSE()))</f>
        <v>0</v>
      </c>
      <c r="H42" s="4" t="n">
        <f aca="false">IF(ISNA(VLOOKUP($A42,ImportOPk!$C$70:$AN$140,H$7-2,FALSE())),0,VLOOKUP($A42,ImportOPk!$C$70:$AN$140,H$7-2,FALSE()))</f>
        <v>0</v>
      </c>
      <c r="I42" s="4" t="n">
        <f aca="false">IF(ISNA(VLOOKUP($A42,ImportOPk!$C$70:$AN$140,I$7-2,FALSE())),0,VLOOKUP($A42,ImportOPk!$C$70:$AN$140,I$7-2,FALSE()))</f>
        <v>0</v>
      </c>
      <c r="J42" s="4" t="n">
        <f aca="false">IF(ISNA(VLOOKUP($A42,ImportOPk!$C$70:$AN$140,J$7-2,FALSE())),0,VLOOKUP($A42,ImportOPk!$C$70:$AN$140,J$7-2,FALSE()))</f>
        <v>0</v>
      </c>
      <c r="K42" s="4" t="n">
        <f aca="false">IF(ISNA(VLOOKUP($A42,ImportOPk!$C$70:$AN$140,K$7-2,FALSE())),0,VLOOKUP($A42,ImportOPk!$C$70:$AN$140,K$7-2,FALSE()))</f>
        <v>0</v>
      </c>
      <c r="L42" s="4" t="n">
        <f aca="false">IF(ISNA(VLOOKUP($A42,ImportOPk!$C$70:$AN$140,L$7-2,FALSE())),0,VLOOKUP($A42,ImportOPk!$C$70:$AN$140,L$7-2,FALSE()))</f>
        <v>0</v>
      </c>
      <c r="M42" s="4" t="n">
        <f aca="false">IF(ISNA(VLOOKUP($A42,ImportOPk!$C$70:$AN$140,M$7-2,FALSE())),0,VLOOKUP($A42,ImportOPk!$C$70:$AN$140,M$7-2,FALSE()))</f>
        <v>0</v>
      </c>
      <c r="N42" s="4" t="n">
        <f aca="false">IF(ISNA(VLOOKUP($A42,ImportOPk!$C$70:$AN$140,N$7-2,FALSE())),0,VLOOKUP($A42,ImportOPk!$C$70:$AN$140,N$7-2,FALSE()))</f>
        <v>0</v>
      </c>
      <c r="O42" s="4" t="n">
        <f aca="false">IF(ISNA(VLOOKUP($A42,ImportOPk!$C$70:$AN$140,O$7-2,FALSE())),0,VLOOKUP($A42,ImportOPk!$C$70:$AN$140,O$7-2,FALSE()))</f>
        <v>0</v>
      </c>
    </row>
    <row r="43" customFormat="false" ht="12.75" hidden="false" customHeight="false" outlineLevel="0" collapsed="false">
      <c r="A43" s="12" t="s">
        <v>72</v>
      </c>
      <c r="B43" s="10" t="n">
        <f aca="false">IF(ISNA(VLOOKUP(A43,ImportOPk!$C$70:$D$140,2,FALSE())),0,VLOOKUP(A43,ImportOPk!$C$70:$D$140,2,FALSE()))</f>
        <v>0</v>
      </c>
      <c r="C43" s="4" t="n">
        <f aca="false">IF(ISNA(VLOOKUP($A43,ImportOPk!$C$70:$AN$140,C$7-2,FALSE())),0,VLOOKUP($A43,ImportOPk!$C$70:$AN$140,C$7-2,FALSE()))</f>
        <v>0</v>
      </c>
      <c r="D43" s="4" t="n">
        <f aca="false">IF(ISNA(VLOOKUP($A43,ImportOPk!$C$70:$AN$140,D$7-2,FALSE())),0,VLOOKUP($A43,ImportOPk!$C$70:$AN$140,D$7-2,FALSE()))</f>
        <v>0</v>
      </c>
      <c r="E43" s="4" t="n">
        <f aca="false">IF(ISNA(VLOOKUP($A43,ImportOPk!$C$70:$AN$140,E$7-2,FALSE())),0,VLOOKUP($A43,ImportOPk!$C$70:$AN$140,E$7-2,FALSE()))</f>
        <v>0</v>
      </c>
      <c r="F43" s="4" t="n">
        <f aca="false">IF(ISNA(VLOOKUP($A43,ImportOPk!$C$70:$AN$140,F$7-2,FALSE())),0,VLOOKUP($A43,ImportOPk!$C$70:$AN$140,F$7-2,FALSE()))</f>
        <v>0</v>
      </c>
      <c r="G43" s="4" t="n">
        <f aca="false">IF(ISNA(VLOOKUP($A43,ImportOPk!$C$70:$AN$140,G$7-2,FALSE())),0,VLOOKUP($A43,ImportOPk!$C$70:$AN$140,G$7-2,FALSE()))</f>
        <v>0</v>
      </c>
      <c r="H43" s="4" t="n">
        <f aca="false">IF(ISNA(VLOOKUP($A43,ImportOPk!$C$70:$AN$140,H$7-2,FALSE())),0,VLOOKUP($A43,ImportOPk!$C$70:$AN$140,H$7-2,FALSE()))</f>
        <v>0</v>
      </c>
      <c r="I43" s="4" t="n">
        <f aca="false">IF(ISNA(VLOOKUP($A43,ImportOPk!$C$70:$AN$140,I$7-2,FALSE())),0,VLOOKUP($A43,ImportOPk!$C$70:$AN$140,I$7-2,FALSE()))</f>
        <v>0</v>
      </c>
      <c r="J43" s="4" t="n">
        <f aca="false">IF(ISNA(VLOOKUP($A43,ImportOPk!$C$70:$AN$140,J$7-2,FALSE())),0,VLOOKUP($A43,ImportOPk!$C$70:$AN$140,J$7-2,FALSE()))</f>
        <v>0</v>
      </c>
      <c r="K43" s="4" t="n">
        <f aca="false">IF(ISNA(VLOOKUP($A43,ImportOPk!$C$70:$AN$140,K$7-2,FALSE())),0,VLOOKUP($A43,ImportOPk!$C$70:$AN$140,K$7-2,FALSE()))</f>
        <v>0</v>
      </c>
      <c r="L43" s="4" t="n">
        <f aca="false">IF(ISNA(VLOOKUP($A43,ImportOPk!$C$70:$AN$140,L$7-2,FALSE())),0,VLOOKUP($A43,ImportOPk!$C$70:$AN$140,L$7-2,FALSE()))</f>
        <v>0</v>
      </c>
      <c r="M43" s="4" t="n">
        <f aca="false">IF(ISNA(VLOOKUP($A43,ImportOPk!$C$70:$AN$140,M$7-2,FALSE())),0,VLOOKUP($A43,ImportOPk!$C$70:$AN$140,M$7-2,FALSE()))</f>
        <v>0</v>
      </c>
      <c r="N43" s="4" t="n">
        <f aca="false">IF(ISNA(VLOOKUP($A43,ImportOPk!$C$70:$AN$140,N$7-2,FALSE())),0,VLOOKUP($A43,ImportOPk!$C$70:$AN$140,N$7-2,FALSE()))</f>
        <v>0</v>
      </c>
      <c r="O43" s="4" t="n">
        <f aca="false">IF(ISNA(VLOOKUP($A43,ImportOPk!$C$70:$AN$140,O$7-2,FALSE())),0,VLOOKUP($A43,ImportOPk!$C$70:$AN$140,O$7-2,FALSE()))</f>
        <v>0</v>
      </c>
    </row>
    <row r="44" customFormat="false" ht="12.75" hidden="false" customHeight="false" outlineLevel="0" collapsed="false">
      <c r="A44" s="12" t="s">
        <v>31</v>
      </c>
      <c r="B44" s="10" t="n">
        <f aca="false">IF(ISNA(VLOOKUP(A44,ImportOPk!$C$70:$D$140,2,FALSE())),0,VLOOKUP(A44,ImportOPk!$C$70:$D$140,2,FALSE()))</f>
        <v>0</v>
      </c>
      <c r="C44" s="4" t="n">
        <f aca="false">IF(ISNA(VLOOKUP($A44,ImportOPk!$C$70:$AN$140,C$7-2,FALSE())),0,VLOOKUP($A44,ImportOPk!$C$70:$AN$140,C$7-2,FALSE()))</f>
        <v>0</v>
      </c>
      <c r="D44" s="4" t="n">
        <f aca="false">IF(ISNA(VLOOKUP($A44,ImportOPk!$C$70:$AN$140,D$7-2,FALSE())),0,VLOOKUP($A44,ImportOPk!$C$70:$AN$140,D$7-2,FALSE()))</f>
        <v>0</v>
      </c>
      <c r="E44" s="4" t="n">
        <f aca="false">IF(ISNA(VLOOKUP($A44,ImportOPk!$C$70:$AN$140,E$7-2,FALSE())),0,VLOOKUP($A44,ImportOPk!$C$70:$AN$140,E$7-2,FALSE()))</f>
        <v>0</v>
      </c>
      <c r="F44" s="4" t="n">
        <f aca="false">IF(ISNA(VLOOKUP($A44,ImportOPk!$C$70:$AN$140,F$7-2,FALSE())),0,VLOOKUP($A44,ImportOPk!$C$70:$AN$140,F$7-2,FALSE()))</f>
        <v>0</v>
      </c>
      <c r="G44" s="4" t="n">
        <f aca="false">IF(ISNA(VLOOKUP($A44,ImportOPk!$C$70:$AN$140,G$7-2,FALSE())),0,VLOOKUP($A44,ImportOPk!$C$70:$AN$140,G$7-2,FALSE()))</f>
        <v>0</v>
      </c>
      <c r="H44" s="4" t="n">
        <f aca="false">IF(ISNA(VLOOKUP($A44,ImportOPk!$C$70:$AN$140,H$7-2,FALSE())),0,VLOOKUP($A44,ImportOPk!$C$70:$AN$140,H$7-2,FALSE()))</f>
        <v>0</v>
      </c>
      <c r="I44" s="4" t="n">
        <f aca="false">IF(ISNA(VLOOKUP($A44,ImportOPk!$C$70:$AN$140,I$7-2,FALSE())),0,VLOOKUP($A44,ImportOPk!$C$70:$AN$140,I$7-2,FALSE()))</f>
        <v>0</v>
      </c>
      <c r="J44" s="4" t="n">
        <f aca="false">IF(ISNA(VLOOKUP($A44,ImportOPk!$C$70:$AN$140,J$7-2,FALSE())),0,VLOOKUP($A44,ImportOPk!$C$70:$AN$140,J$7-2,FALSE()))</f>
        <v>0</v>
      </c>
      <c r="K44" s="4" t="n">
        <f aca="false">IF(ISNA(VLOOKUP($A44,ImportOPk!$C$70:$AN$140,K$7-2,FALSE())),0,VLOOKUP($A44,ImportOPk!$C$70:$AN$140,K$7-2,FALSE()))</f>
        <v>0</v>
      </c>
      <c r="L44" s="4" t="n">
        <f aca="false">IF(ISNA(VLOOKUP($A44,ImportOPk!$C$70:$AN$140,L$7-2,FALSE())),0,VLOOKUP($A44,ImportOPk!$C$70:$AN$140,L$7-2,FALSE()))</f>
        <v>0</v>
      </c>
      <c r="M44" s="4" t="n">
        <f aca="false">IF(ISNA(VLOOKUP($A44,ImportOPk!$C$70:$AN$140,M$7-2,FALSE())),0,VLOOKUP($A44,ImportOPk!$C$70:$AN$140,M$7-2,FALSE()))</f>
        <v>0</v>
      </c>
      <c r="N44" s="4" t="n">
        <f aca="false">IF(ISNA(VLOOKUP($A44,ImportOPk!$C$70:$AN$140,N$7-2,FALSE())),0,VLOOKUP($A44,ImportOPk!$C$70:$AN$140,N$7-2,FALSE()))</f>
        <v>0</v>
      </c>
      <c r="O44" s="4" t="n">
        <f aca="false">IF(ISNA(VLOOKUP($A44,ImportOPk!$C$70:$AN$140,O$7-2,FALSE())),0,VLOOKUP($A44,ImportOPk!$C$70:$AN$140,O$7-2,FALSE()))</f>
        <v>0</v>
      </c>
    </row>
    <row r="45" customFormat="false" ht="12.75" hidden="false" customHeight="false" outlineLevel="0" collapsed="false">
      <c r="A45" s="12" t="s">
        <v>37</v>
      </c>
      <c r="B45" s="10" t="n">
        <f aca="false">IF(ISNA(VLOOKUP(A45,ImportOPk!$C$70:$D$140,2,FALSE())),0,VLOOKUP(A45,ImportOPk!$C$70:$D$140,2,FALSE()))</f>
        <v>0</v>
      </c>
      <c r="C45" s="4" t="n">
        <f aca="false">IF(ISNA(VLOOKUP($A45,ImportOPk!$C$70:$AN$140,C$7-2,FALSE())),0,VLOOKUP($A45,ImportOPk!$C$70:$AN$140,C$7-2,FALSE()))</f>
        <v>0</v>
      </c>
      <c r="D45" s="4" t="n">
        <f aca="false">IF(ISNA(VLOOKUP($A45,ImportOPk!$C$70:$AN$140,D$7-2,FALSE())),0,VLOOKUP($A45,ImportOPk!$C$70:$AN$140,D$7-2,FALSE()))</f>
        <v>0</v>
      </c>
      <c r="E45" s="4" t="n">
        <f aca="false">IF(ISNA(VLOOKUP($A45,ImportOPk!$C$70:$AN$140,E$7-2,FALSE())),0,VLOOKUP($A45,ImportOPk!$C$70:$AN$140,E$7-2,FALSE()))</f>
        <v>0</v>
      </c>
      <c r="F45" s="4" t="n">
        <f aca="false">IF(ISNA(VLOOKUP($A45,ImportOPk!$C$70:$AN$140,F$7-2,FALSE())),0,VLOOKUP($A45,ImportOPk!$C$70:$AN$140,F$7-2,FALSE()))</f>
        <v>0</v>
      </c>
      <c r="G45" s="4" t="n">
        <f aca="false">IF(ISNA(VLOOKUP($A45,ImportOPk!$C$70:$AN$140,G$7-2,FALSE())),0,VLOOKUP($A45,ImportOPk!$C$70:$AN$140,G$7-2,FALSE()))</f>
        <v>0</v>
      </c>
      <c r="H45" s="4" t="n">
        <f aca="false">IF(ISNA(VLOOKUP($A45,ImportOPk!$C$70:$AN$140,H$7-2,FALSE())),0,VLOOKUP($A45,ImportOPk!$C$70:$AN$140,H$7-2,FALSE()))</f>
        <v>0</v>
      </c>
      <c r="I45" s="4" t="n">
        <f aca="false">IF(ISNA(VLOOKUP($A45,ImportOPk!$C$70:$AN$140,I$7-2,FALSE())),0,VLOOKUP($A45,ImportOPk!$C$70:$AN$140,I$7-2,FALSE()))</f>
        <v>0</v>
      </c>
      <c r="J45" s="4" t="n">
        <f aca="false">IF(ISNA(VLOOKUP($A45,ImportOPk!$C$70:$AN$140,J$7-2,FALSE())),0,VLOOKUP($A45,ImportOPk!$C$70:$AN$140,J$7-2,FALSE()))</f>
        <v>0</v>
      </c>
      <c r="K45" s="4" t="n">
        <f aca="false">IF(ISNA(VLOOKUP($A45,ImportOPk!$C$70:$AN$140,K$7-2,FALSE())),0,VLOOKUP($A45,ImportOPk!$C$70:$AN$140,K$7-2,FALSE()))</f>
        <v>0</v>
      </c>
      <c r="L45" s="4" t="n">
        <f aca="false">IF(ISNA(VLOOKUP($A45,ImportOPk!$C$70:$AN$140,L$7-2,FALSE())),0,VLOOKUP($A45,ImportOPk!$C$70:$AN$140,L$7-2,FALSE()))</f>
        <v>0</v>
      </c>
      <c r="M45" s="4" t="n">
        <f aca="false">IF(ISNA(VLOOKUP($A45,ImportOPk!$C$70:$AN$140,M$7-2,FALSE())),0,VLOOKUP($A45,ImportOPk!$C$70:$AN$140,M$7-2,FALSE()))</f>
        <v>0</v>
      </c>
      <c r="N45" s="4" t="n">
        <f aca="false">IF(ISNA(VLOOKUP($A45,ImportOPk!$C$70:$AN$140,N$7-2,FALSE())),0,VLOOKUP($A45,ImportOPk!$C$70:$AN$140,N$7-2,FALSE()))</f>
        <v>0</v>
      </c>
      <c r="O45" s="4" t="n">
        <f aca="false">IF(ISNA(VLOOKUP($A45,ImportOPk!$C$70:$AN$140,O$7-2,FALSE())),0,VLOOKUP($A45,ImportOPk!$C$70:$AN$140,O$7-2,FALSE()))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43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1" sqref="R329:R340 A1"/>
    </sheetView>
  </sheetViews>
  <sheetFormatPr defaultColWidth="13.70703125" defaultRowHeight="12.75" customHeight="true" zeroHeight="false" outlineLevelRow="0" outlineLevelCol="0"/>
  <cols>
    <col collapsed="false" customWidth="true" hidden="false" outlineLevel="0" max="1" min="1" style="13" width="11.56"/>
    <col collapsed="false" customWidth="false" hidden="false" outlineLevel="0" max="3" min="2" style="13" width="13.7"/>
    <col collapsed="false" customWidth="true" hidden="false" outlineLevel="0" max="4" min="4" style="13" width="13.56"/>
    <col collapsed="false" customWidth="false" hidden="false" outlineLevel="0" max="80" min="5" style="13" width="13.7"/>
    <col collapsed="false" customWidth="true" hidden="false" outlineLevel="0" max="81" min="81" style="13" width="15.28"/>
    <col collapsed="false" customWidth="false" hidden="false" outlineLevel="0" max="87" min="82" style="13" width="13.7"/>
    <col collapsed="false" customWidth="true" hidden="false" outlineLevel="0" max="88" min="88" style="13" width="17.56"/>
    <col collapsed="false" customWidth="false" hidden="false" outlineLevel="0" max="257" min="89" style="13" width="13.7"/>
  </cols>
  <sheetData>
    <row r="1" customFormat="false" ht="15.75" hidden="false" customHeight="false" outlineLevel="0" collapsed="false">
      <c r="A1" s="13" t="s">
        <v>111</v>
      </c>
      <c r="B1" s="14" t="s">
        <v>112</v>
      </c>
    </row>
    <row r="2" customFormat="false" ht="12.75" hidden="false" customHeight="false" outlineLevel="0" collapsed="false">
      <c r="A2" s="13" t="s">
        <v>113</v>
      </c>
      <c r="B2" s="15" t="s">
        <v>114</v>
      </c>
      <c r="I2" s="15" t="s">
        <v>115</v>
      </c>
      <c r="P2" s="15" t="s">
        <v>116</v>
      </c>
      <c r="W2" s="15" t="s">
        <v>117</v>
      </c>
      <c r="AD2" s="15" t="s">
        <v>118</v>
      </c>
      <c r="AK2" s="15" t="s">
        <v>119</v>
      </c>
      <c r="AR2" s="15" t="s">
        <v>120</v>
      </c>
      <c r="AY2" s="15" t="s">
        <v>121</v>
      </c>
      <c r="BF2" s="15" t="s">
        <v>122</v>
      </c>
      <c r="BM2" s="15" t="s">
        <v>123</v>
      </c>
      <c r="BT2" s="15" t="s">
        <v>124</v>
      </c>
      <c r="CA2" s="15" t="s">
        <v>125</v>
      </c>
      <c r="CH2" s="15" t="s">
        <v>126</v>
      </c>
    </row>
    <row r="3" customFormat="false" ht="15.75" hidden="false" customHeight="false" outlineLevel="0" collapsed="false">
      <c r="A3" s="13" t="s">
        <v>127</v>
      </c>
      <c r="B3" s="16" t="n">
        <v>36981</v>
      </c>
    </row>
    <row r="4" customFormat="false" ht="12.75" hidden="false" customHeight="false" outlineLevel="0" collapsed="false">
      <c r="H4" s="0" t="s">
        <v>128</v>
      </c>
      <c r="I4" s="1" t="n">
        <v>53</v>
      </c>
    </row>
    <row r="5" customFormat="false" ht="12.75" hidden="false" customHeight="false" outlineLevel="0" collapsed="false">
      <c r="H5" s="0" t="s">
        <v>129</v>
      </c>
      <c r="I5" s="0" t="n">
        <v>56</v>
      </c>
    </row>
    <row r="6" customFormat="false" ht="12.75" hidden="false" customHeight="false" outlineLevel="0" collapsed="false">
      <c r="H6" s="0" t="s">
        <v>130</v>
      </c>
      <c r="I6" s="7" t="n">
        <v>36981</v>
      </c>
    </row>
    <row r="7" customFormat="false" ht="12.75" hidden="false" customHeight="false" outlineLevel="0" collapsed="false">
      <c r="H7" s="0" t="s">
        <v>131</v>
      </c>
      <c r="I7" s="0"/>
    </row>
    <row r="8" customFormat="false" ht="12.75" hidden="false" customHeight="false" outlineLevel="0" collapsed="false">
      <c r="H8" s="0" t="s">
        <v>132</v>
      </c>
      <c r="I8" s="0" t="n">
        <v>717</v>
      </c>
    </row>
    <row r="9" customFormat="false" ht="12.75" hidden="false" customHeight="false" outlineLevel="0" collapsed="false">
      <c r="H9" s="0" t="s">
        <v>133</v>
      </c>
      <c r="I9" s="0" t="n">
        <v>2</v>
      </c>
    </row>
    <row r="10" customFormat="false" ht="12.75" hidden="false" customHeight="false" outlineLevel="0" collapsed="false">
      <c r="H10" s="0" t="s">
        <v>134</v>
      </c>
      <c r="I10" s="0" t="n">
        <v>729</v>
      </c>
    </row>
    <row r="11" customFormat="false" ht="12.75" hidden="false" customHeight="false" outlineLevel="0" collapsed="false">
      <c r="H11" s="0" t="s">
        <v>135</v>
      </c>
      <c r="I11" s="0" t="n">
        <v>16</v>
      </c>
    </row>
    <row r="15" customFormat="false" ht="12.75" hidden="false" customHeight="false" outlineLevel="0" collapsed="false">
      <c r="A15" s="17"/>
      <c r="B15" s="18" t="n">
        <v>1</v>
      </c>
      <c r="C15" s="18" t="n">
        <v>2</v>
      </c>
      <c r="D15" s="18" t="n">
        <v>3</v>
      </c>
      <c r="E15" s="18" t="n">
        <v>4</v>
      </c>
      <c r="F15" s="19" t="n">
        <v>32</v>
      </c>
      <c r="G15" s="19" t="n">
        <v>10</v>
      </c>
      <c r="H15" s="19" t="n">
        <v>24</v>
      </c>
      <c r="I15" s="18" t="n">
        <v>1</v>
      </c>
      <c r="J15" s="18" t="n">
        <v>2</v>
      </c>
      <c r="K15" s="18" t="n">
        <v>3</v>
      </c>
      <c r="L15" s="18" t="n">
        <v>4</v>
      </c>
      <c r="M15" s="19" t="n">
        <v>32</v>
      </c>
      <c r="N15" s="19" t="n">
        <v>10</v>
      </c>
      <c r="O15" s="19" t="n">
        <v>24</v>
      </c>
      <c r="P15" s="18" t="n">
        <v>1</v>
      </c>
      <c r="Q15" s="18" t="n">
        <v>2</v>
      </c>
      <c r="R15" s="18" t="n">
        <v>3</v>
      </c>
      <c r="S15" s="18" t="n">
        <v>4</v>
      </c>
      <c r="T15" s="19" t="n">
        <v>32</v>
      </c>
      <c r="U15" s="19" t="n">
        <v>10</v>
      </c>
      <c r="V15" s="19" t="n">
        <v>24</v>
      </c>
      <c r="W15" s="18" t="n">
        <v>1</v>
      </c>
      <c r="X15" s="18" t="n">
        <v>2</v>
      </c>
      <c r="Y15" s="18" t="n">
        <v>3</v>
      </c>
      <c r="Z15" s="18" t="n">
        <v>4</v>
      </c>
      <c r="AA15" s="19" t="n">
        <v>32</v>
      </c>
      <c r="AB15" s="19" t="n">
        <v>10</v>
      </c>
      <c r="AC15" s="19" t="n">
        <v>24</v>
      </c>
      <c r="AD15" s="18" t="n">
        <v>1</v>
      </c>
      <c r="AE15" s="18" t="n">
        <v>2</v>
      </c>
      <c r="AF15" s="18" t="n">
        <v>3</v>
      </c>
      <c r="AG15" s="18" t="n">
        <v>4</v>
      </c>
      <c r="AH15" s="19" t="n">
        <v>32</v>
      </c>
      <c r="AI15" s="19" t="n">
        <v>10</v>
      </c>
      <c r="AJ15" s="19" t="n">
        <v>24</v>
      </c>
      <c r="AK15" s="18" t="n">
        <v>1</v>
      </c>
      <c r="AL15" s="18" t="n">
        <v>2</v>
      </c>
      <c r="AM15" s="18" t="n">
        <v>3</v>
      </c>
      <c r="AN15" s="18" t="n">
        <v>4</v>
      </c>
      <c r="AO15" s="19" t="n">
        <v>32</v>
      </c>
      <c r="AP15" s="19" t="n">
        <v>10</v>
      </c>
      <c r="AQ15" s="19" t="n">
        <v>24</v>
      </c>
      <c r="AR15" s="18" t="n">
        <v>1</v>
      </c>
      <c r="AS15" s="18" t="n">
        <v>2</v>
      </c>
      <c r="AT15" s="18" t="n">
        <v>3</v>
      </c>
      <c r="AU15" s="18" t="n">
        <v>4</v>
      </c>
      <c r="AV15" s="19" t="n">
        <v>32</v>
      </c>
      <c r="AW15" s="19" t="n">
        <v>10</v>
      </c>
      <c r="AX15" s="19" t="n">
        <v>24</v>
      </c>
      <c r="AY15" s="18" t="n">
        <v>1</v>
      </c>
      <c r="AZ15" s="18" t="n">
        <v>2</v>
      </c>
      <c r="BA15" s="18" t="n">
        <v>3</v>
      </c>
      <c r="BB15" s="18" t="n">
        <v>4</v>
      </c>
      <c r="BC15" s="19" t="n">
        <v>32</v>
      </c>
      <c r="BD15" s="19" t="n">
        <v>10</v>
      </c>
      <c r="BE15" s="19" t="n">
        <v>24</v>
      </c>
      <c r="BF15" s="18" t="n">
        <v>1</v>
      </c>
      <c r="BG15" s="18" t="n">
        <v>2</v>
      </c>
      <c r="BH15" s="18" t="n">
        <v>3</v>
      </c>
      <c r="BI15" s="18" t="n">
        <v>4</v>
      </c>
      <c r="BJ15" s="19" t="n">
        <v>32</v>
      </c>
      <c r="BK15" s="19" t="n">
        <v>10</v>
      </c>
      <c r="BL15" s="19" t="n">
        <v>24</v>
      </c>
      <c r="BM15" s="18" t="n">
        <v>1</v>
      </c>
      <c r="BN15" s="18" t="n">
        <v>2</v>
      </c>
      <c r="BO15" s="18" t="n">
        <v>3</v>
      </c>
      <c r="BP15" s="18" t="n">
        <v>4</v>
      </c>
      <c r="BQ15" s="19" t="n">
        <v>32</v>
      </c>
      <c r="BR15" s="19" t="n">
        <v>10</v>
      </c>
      <c r="BS15" s="19" t="n">
        <v>24</v>
      </c>
      <c r="BT15" s="18" t="n">
        <v>1</v>
      </c>
      <c r="BU15" s="18" t="n">
        <v>2</v>
      </c>
      <c r="BV15" s="18" t="n">
        <v>3</v>
      </c>
      <c r="BW15" s="18" t="n">
        <v>4</v>
      </c>
      <c r="BX15" s="19" t="n">
        <v>32</v>
      </c>
      <c r="BY15" s="19" t="n">
        <v>10</v>
      </c>
      <c r="BZ15" s="19" t="n">
        <v>24</v>
      </c>
      <c r="CA15" s="18" t="n">
        <v>1</v>
      </c>
      <c r="CB15" s="18" t="n">
        <v>2</v>
      </c>
      <c r="CC15" s="18" t="n">
        <v>3</v>
      </c>
      <c r="CD15" s="18" t="n">
        <v>4</v>
      </c>
      <c r="CE15" s="19" t="n">
        <v>32</v>
      </c>
      <c r="CF15" s="19" t="n">
        <v>10</v>
      </c>
      <c r="CG15" s="19" t="n">
        <v>24</v>
      </c>
      <c r="CH15" s="18" t="n">
        <v>1</v>
      </c>
      <c r="CI15" s="18" t="n">
        <v>2</v>
      </c>
      <c r="CJ15" s="18" t="n">
        <v>3</v>
      </c>
      <c r="CK15" s="18" t="n">
        <v>4</v>
      </c>
      <c r="CL15" s="19" t="n">
        <v>32</v>
      </c>
      <c r="CM15" s="19" t="n">
        <v>10</v>
      </c>
      <c r="CN15" s="19" t="n">
        <v>24</v>
      </c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</row>
    <row r="16" customFormat="false" ht="12.75" hidden="false" customHeight="false" outlineLevel="0" collapsed="false">
      <c r="A16" s="15"/>
    </row>
    <row r="17" customFormat="false" ht="12.75" hidden="false" customHeight="false" outlineLevel="0" collapsed="false">
      <c r="A17" s="15"/>
      <c r="B17" s="20" t="s">
        <v>136</v>
      </c>
      <c r="C17" s="13" t="s">
        <v>136</v>
      </c>
      <c r="D17" s="13" t="s">
        <v>136</v>
      </c>
      <c r="E17" s="13" t="s">
        <v>136</v>
      </c>
      <c r="F17" s="13" t="s">
        <v>136</v>
      </c>
      <c r="G17" s="13" t="s">
        <v>136</v>
      </c>
      <c r="H17" s="13" t="s">
        <v>136</v>
      </c>
      <c r="I17" s="20" t="s">
        <v>137</v>
      </c>
      <c r="J17" s="13" t="s">
        <v>137</v>
      </c>
      <c r="K17" s="13" t="s">
        <v>137</v>
      </c>
      <c r="L17" s="13" t="s">
        <v>137</v>
      </c>
      <c r="M17" s="13" t="s">
        <v>137</v>
      </c>
      <c r="N17" s="13" t="s">
        <v>137</v>
      </c>
      <c r="O17" s="13" t="s">
        <v>137</v>
      </c>
      <c r="P17" s="20" t="s">
        <v>138</v>
      </c>
      <c r="Q17" s="13" t="s">
        <v>138</v>
      </c>
      <c r="R17" s="13" t="s">
        <v>138</v>
      </c>
      <c r="S17" s="13" t="s">
        <v>138</v>
      </c>
      <c r="T17" s="13" t="s">
        <v>138</v>
      </c>
      <c r="U17" s="13" t="s">
        <v>138</v>
      </c>
      <c r="V17" s="13" t="s">
        <v>138</v>
      </c>
      <c r="W17" s="20" t="s">
        <v>139</v>
      </c>
      <c r="X17" s="13" t="s">
        <v>139</v>
      </c>
      <c r="Y17" s="13" t="s">
        <v>139</v>
      </c>
      <c r="Z17" s="13" t="s">
        <v>139</v>
      </c>
      <c r="AA17" s="13" t="s">
        <v>139</v>
      </c>
      <c r="AB17" s="13" t="s">
        <v>139</v>
      </c>
      <c r="AC17" s="13" t="s">
        <v>139</v>
      </c>
      <c r="AD17" s="20" t="s">
        <v>140</v>
      </c>
      <c r="AE17" s="13" t="s">
        <v>140</v>
      </c>
      <c r="AF17" s="13" t="s">
        <v>140</v>
      </c>
      <c r="AG17" s="13" t="s">
        <v>140</v>
      </c>
      <c r="AH17" s="13" t="s">
        <v>140</v>
      </c>
      <c r="AI17" s="13" t="s">
        <v>140</v>
      </c>
      <c r="AJ17" s="13" t="s">
        <v>140</v>
      </c>
      <c r="AK17" s="20" t="s">
        <v>141</v>
      </c>
      <c r="AL17" s="13" t="s">
        <v>141</v>
      </c>
      <c r="AM17" s="13" t="s">
        <v>141</v>
      </c>
      <c r="AN17" s="13" t="s">
        <v>141</v>
      </c>
      <c r="AO17" s="13" t="s">
        <v>141</v>
      </c>
      <c r="AP17" s="13" t="s">
        <v>141</v>
      </c>
      <c r="AQ17" s="13" t="s">
        <v>141</v>
      </c>
      <c r="AR17" s="20" t="s">
        <v>142</v>
      </c>
      <c r="AS17" s="13" t="s">
        <v>142</v>
      </c>
      <c r="AT17" s="13" t="s">
        <v>142</v>
      </c>
      <c r="AU17" s="13" t="s">
        <v>142</v>
      </c>
      <c r="AV17" s="13" t="s">
        <v>142</v>
      </c>
      <c r="AW17" s="13" t="s">
        <v>142</v>
      </c>
      <c r="AX17" s="13" t="s">
        <v>142</v>
      </c>
      <c r="AY17" s="20" t="s">
        <v>143</v>
      </c>
      <c r="AZ17" s="13" t="s">
        <v>143</v>
      </c>
      <c r="BA17" s="13" t="s">
        <v>143</v>
      </c>
      <c r="BB17" s="13" t="s">
        <v>143</v>
      </c>
      <c r="BC17" s="13" t="s">
        <v>143</v>
      </c>
      <c r="BD17" s="13" t="s">
        <v>143</v>
      </c>
      <c r="BE17" s="13" t="s">
        <v>143</v>
      </c>
      <c r="BF17" s="20" t="s">
        <v>144</v>
      </c>
      <c r="BG17" s="13" t="s">
        <v>144</v>
      </c>
      <c r="BH17" s="13" t="s">
        <v>144</v>
      </c>
      <c r="BI17" s="13" t="s">
        <v>144</v>
      </c>
      <c r="BJ17" s="13" t="s">
        <v>144</v>
      </c>
      <c r="BK17" s="13" t="s">
        <v>144</v>
      </c>
      <c r="BL17" s="13" t="s">
        <v>144</v>
      </c>
      <c r="BM17" s="20" t="s">
        <v>145</v>
      </c>
      <c r="BN17" s="13" t="s">
        <v>145</v>
      </c>
      <c r="BO17" s="13" t="s">
        <v>145</v>
      </c>
      <c r="BP17" s="13" t="s">
        <v>145</v>
      </c>
      <c r="BQ17" s="13" t="s">
        <v>145</v>
      </c>
      <c r="BR17" s="13" t="s">
        <v>145</v>
      </c>
      <c r="BS17" s="13" t="s">
        <v>145</v>
      </c>
      <c r="BT17" s="20" t="s">
        <v>146</v>
      </c>
      <c r="BU17" s="13" t="s">
        <v>146</v>
      </c>
      <c r="BV17" s="13" t="s">
        <v>146</v>
      </c>
      <c r="BW17" s="13" t="s">
        <v>146</v>
      </c>
      <c r="BX17" s="13" t="s">
        <v>146</v>
      </c>
      <c r="BY17" s="13" t="s">
        <v>146</v>
      </c>
      <c r="BZ17" s="13" t="s">
        <v>146</v>
      </c>
      <c r="CA17" s="20" t="s">
        <v>147</v>
      </c>
      <c r="CB17" s="13" t="s">
        <v>147</v>
      </c>
      <c r="CC17" s="13" t="s">
        <v>147</v>
      </c>
      <c r="CD17" s="13" t="s">
        <v>147</v>
      </c>
      <c r="CE17" s="13" t="s">
        <v>147</v>
      </c>
      <c r="CF17" s="13" t="s">
        <v>147</v>
      </c>
      <c r="CG17" s="13" t="s">
        <v>147</v>
      </c>
      <c r="CH17" s="20" t="s">
        <v>148</v>
      </c>
      <c r="CI17" s="13" t="s">
        <v>148</v>
      </c>
      <c r="CJ17" s="13" t="s">
        <v>148</v>
      </c>
      <c r="CK17" s="13" t="s">
        <v>148</v>
      </c>
      <c r="CL17" s="13" t="s">
        <v>148</v>
      </c>
      <c r="CM17" s="13" t="s">
        <v>148</v>
      </c>
      <c r="CN17" s="13" t="s">
        <v>148</v>
      </c>
    </row>
    <row r="18" customFormat="false" ht="12.75" hidden="false" customHeight="false" outlineLevel="0" collapsed="false">
      <c r="A18" s="15"/>
      <c r="B18" s="20" t="s">
        <v>149</v>
      </c>
      <c r="C18" s="13" t="s">
        <v>149</v>
      </c>
      <c r="D18" s="13" t="s">
        <v>149</v>
      </c>
      <c r="E18" s="13" t="s">
        <v>149</v>
      </c>
      <c r="F18" s="13" t="s">
        <v>149</v>
      </c>
      <c r="G18" s="13" t="s">
        <v>149</v>
      </c>
      <c r="H18" s="13" t="s">
        <v>149</v>
      </c>
      <c r="I18" s="20" t="s">
        <v>150</v>
      </c>
      <c r="J18" s="13" t="s">
        <v>150</v>
      </c>
      <c r="K18" s="13" t="s">
        <v>150</v>
      </c>
      <c r="L18" s="13" t="s">
        <v>150</v>
      </c>
      <c r="M18" s="13" t="s">
        <v>150</v>
      </c>
      <c r="N18" s="13" t="s">
        <v>150</v>
      </c>
      <c r="O18" s="13" t="s">
        <v>150</v>
      </c>
      <c r="P18" s="20" t="s">
        <v>151</v>
      </c>
      <c r="Q18" s="13" t="s">
        <v>151</v>
      </c>
      <c r="R18" s="13" t="s">
        <v>151</v>
      </c>
      <c r="S18" s="13" t="s">
        <v>151</v>
      </c>
      <c r="T18" s="13" t="s">
        <v>151</v>
      </c>
      <c r="U18" s="13" t="s">
        <v>151</v>
      </c>
      <c r="V18" s="13" t="s">
        <v>151</v>
      </c>
      <c r="W18" s="20" t="s">
        <v>152</v>
      </c>
      <c r="X18" s="13" t="s">
        <v>152</v>
      </c>
      <c r="Y18" s="13" t="s">
        <v>152</v>
      </c>
      <c r="Z18" s="13" t="s">
        <v>152</v>
      </c>
      <c r="AA18" s="13" t="s">
        <v>152</v>
      </c>
      <c r="AB18" s="13" t="s">
        <v>152</v>
      </c>
      <c r="AC18" s="13" t="s">
        <v>152</v>
      </c>
      <c r="AD18" s="20" t="s">
        <v>153</v>
      </c>
      <c r="AE18" s="13" t="s">
        <v>153</v>
      </c>
      <c r="AF18" s="13" t="s">
        <v>153</v>
      </c>
      <c r="AG18" s="13" t="s">
        <v>153</v>
      </c>
      <c r="AH18" s="13" t="s">
        <v>153</v>
      </c>
      <c r="AI18" s="13" t="s">
        <v>153</v>
      </c>
      <c r="AJ18" s="13" t="s">
        <v>153</v>
      </c>
      <c r="AK18" s="20" t="s">
        <v>154</v>
      </c>
      <c r="AL18" s="13" t="s">
        <v>154</v>
      </c>
      <c r="AM18" s="13" t="s">
        <v>154</v>
      </c>
      <c r="AN18" s="13" t="s">
        <v>154</v>
      </c>
      <c r="AO18" s="13" t="s">
        <v>154</v>
      </c>
      <c r="AP18" s="13" t="s">
        <v>154</v>
      </c>
      <c r="AQ18" s="13" t="s">
        <v>154</v>
      </c>
      <c r="AR18" s="20" t="s">
        <v>155</v>
      </c>
      <c r="AS18" s="13" t="s">
        <v>155</v>
      </c>
      <c r="AT18" s="13" t="s">
        <v>155</v>
      </c>
      <c r="AU18" s="13" t="s">
        <v>155</v>
      </c>
      <c r="AV18" s="13" t="s">
        <v>155</v>
      </c>
      <c r="AW18" s="13" t="s">
        <v>155</v>
      </c>
      <c r="AX18" s="13" t="s">
        <v>155</v>
      </c>
      <c r="AY18" s="20" t="s">
        <v>156</v>
      </c>
      <c r="AZ18" s="13" t="s">
        <v>156</v>
      </c>
      <c r="BA18" s="13" t="s">
        <v>156</v>
      </c>
      <c r="BB18" s="13" t="s">
        <v>156</v>
      </c>
      <c r="BC18" s="13" t="s">
        <v>156</v>
      </c>
      <c r="BD18" s="13" t="s">
        <v>156</v>
      </c>
      <c r="BE18" s="13" t="s">
        <v>156</v>
      </c>
      <c r="BF18" s="20" t="s">
        <v>157</v>
      </c>
      <c r="BG18" s="13" t="s">
        <v>157</v>
      </c>
      <c r="BH18" s="13" t="s">
        <v>157</v>
      </c>
      <c r="BI18" s="13" t="s">
        <v>157</v>
      </c>
      <c r="BJ18" s="13" t="s">
        <v>157</v>
      </c>
      <c r="BK18" s="13" t="s">
        <v>157</v>
      </c>
      <c r="BL18" s="13" t="s">
        <v>157</v>
      </c>
      <c r="BM18" s="20" t="s">
        <v>158</v>
      </c>
      <c r="BN18" s="13" t="s">
        <v>158</v>
      </c>
      <c r="BO18" s="13" t="s">
        <v>158</v>
      </c>
      <c r="BP18" s="13" t="s">
        <v>158</v>
      </c>
      <c r="BQ18" s="13" t="s">
        <v>158</v>
      </c>
      <c r="BR18" s="13" t="s">
        <v>158</v>
      </c>
      <c r="BS18" s="13" t="s">
        <v>158</v>
      </c>
      <c r="BT18" s="20" t="s">
        <v>159</v>
      </c>
      <c r="BU18" s="13" t="s">
        <v>159</v>
      </c>
      <c r="BV18" s="13" t="s">
        <v>159</v>
      </c>
      <c r="BW18" s="13" t="s">
        <v>159</v>
      </c>
      <c r="BX18" s="13" t="s">
        <v>159</v>
      </c>
      <c r="BY18" s="13" t="s">
        <v>159</v>
      </c>
      <c r="BZ18" s="13" t="s">
        <v>159</v>
      </c>
      <c r="CA18" s="20" t="s">
        <v>160</v>
      </c>
      <c r="CB18" s="13" t="s">
        <v>160</v>
      </c>
      <c r="CC18" s="13" t="s">
        <v>160</v>
      </c>
      <c r="CD18" s="13" t="s">
        <v>160</v>
      </c>
      <c r="CE18" s="13" t="s">
        <v>160</v>
      </c>
      <c r="CF18" s="13" t="s">
        <v>160</v>
      </c>
      <c r="CG18" s="13" t="s">
        <v>160</v>
      </c>
      <c r="CH18" s="20" t="s">
        <v>161</v>
      </c>
      <c r="CI18" s="13" t="s">
        <v>161</v>
      </c>
      <c r="CJ18" s="13" t="s">
        <v>161</v>
      </c>
      <c r="CK18" s="13" t="s">
        <v>161</v>
      </c>
      <c r="CL18" s="13" t="s">
        <v>161</v>
      </c>
      <c r="CM18" s="13" t="s">
        <v>161</v>
      </c>
      <c r="CN18" s="13" t="s">
        <v>161</v>
      </c>
    </row>
    <row r="19" customFormat="false" ht="12.75" hidden="true" customHeight="false" outlineLevel="0" collapsed="false">
      <c r="A19" s="20"/>
      <c r="B19" s="15" t="s">
        <v>162</v>
      </c>
      <c r="C19" s="13" t="s">
        <v>162</v>
      </c>
      <c r="D19" s="13" t="s">
        <v>162</v>
      </c>
      <c r="E19" s="13" t="s">
        <v>162</v>
      </c>
      <c r="F19" s="13" t="s">
        <v>162</v>
      </c>
      <c r="G19" s="13" t="s">
        <v>162</v>
      </c>
      <c r="H19" s="13" t="s">
        <v>162</v>
      </c>
      <c r="I19" s="15" t="s">
        <v>163</v>
      </c>
      <c r="J19" s="13" t="s">
        <v>163</v>
      </c>
      <c r="K19" s="13" t="s">
        <v>163</v>
      </c>
      <c r="L19" s="13" t="s">
        <v>163</v>
      </c>
      <c r="M19" s="13" t="s">
        <v>163</v>
      </c>
      <c r="N19" s="13" t="s">
        <v>163</v>
      </c>
      <c r="O19" s="13" t="s">
        <v>163</v>
      </c>
      <c r="P19" s="15" t="s">
        <v>164</v>
      </c>
      <c r="Q19" s="13" t="s">
        <v>164</v>
      </c>
      <c r="R19" s="13" t="s">
        <v>164</v>
      </c>
      <c r="S19" s="13" t="s">
        <v>164</v>
      </c>
      <c r="T19" s="13" t="s">
        <v>164</v>
      </c>
      <c r="U19" s="13" t="s">
        <v>164</v>
      </c>
      <c r="V19" s="13" t="s">
        <v>164</v>
      </c>
      <c r="W19" s="15" t="s">
        <v>165</v>
      </c>
      <c r="X19" s="13" t="s">
        <v>165</v>
      </c>
      <c r="Y19" s="13" t="s">
        <v>165</v>
      </c>
      <c r="Z19" s="13" t="s">
        <v>165</v>
      </c>
      <c r="AA19" s="13" t="s">
        <v>165</v>
      </c>
      <c r="AB19" s="13" t="s">
        <v>165</v>
      </c>
      <c r="AC19" s="13" t="s">
        <v>165</v>
      </c>
      <c r="AD19" s="15" t="s">
        <v>166</v>
      </c>
      <c r="AE19" s="13" t="s">
        <v>166</v>
      </c>
      <c r="AF19" s="13" t="s">
        <v>166</v>
      </c>
      <c r="AG19" s="13" t="s">
        <v>166</v>
      </c>
      <c r="AH19" s="13" t="s">
        <v>166</v>
      </c>
      <c r="AI19" s="13" t="s">
        <v>166</v>
      </c>
      <c r="AJ19" s="13" t="s">
        <v>166</v>
      </c>
      <c r="AK19" s="15" t="s">
        <v>167</v>
      </c>
      <c r="AL19" s="13" t="s">
        <v>167</v>
      </c>
      <c r="AM19" s="13" t="s">
        <v>167</v>
      </c>
      <c r="AN19" s="13" t="s">
        <v>167</v>
      </c>
      <c r="AO19" s="13" t="s">
        <v>167</v>
      </c>
      <c r="AP19" s="13" t="s">
        <v>167</v>
      </c>
      <c r="AQ19" s="13" t="s">
        <v>167</v>
      </c>
      <c r="AR19" s="15" t="s">
        <v>168</v>
      </c>
      <c r="AS19" s="13" t="s">
        <v>168</v>
      </c>
      <c r="AT19" s="13" t="s">
        <v>168</v>
      </c>
      <c r="AU19" s="13" t="s">
        <v>168</v>
      </c>
      <c r="AV19" s="13" t="s">
        <v>168</v>
      </c>
      <c r="AW19" s="13" t="s">
        <v>168</v>
      </c>
      <c r="AX19" s="13" t="s">
        <v>168</v>
      </c>
      <c r="AY19" s="15" t="s">
        <v>169</v>
      </c>
      <c r="AZ19" s="13" t="s">
        <v>169</v>
      </c>
      <c r="BA19" s="13" t="s">
        <v>169</v>
      </c>
      <c r="BB19" s="13" t="s">
        <v>169</v>
      </c>
      <c r="BC19" s="13" t="s">
        <v>169</v>
      </c>
      <c r="BD19" s="13" t="s">
        <v>169</v>
      </c>
      <c r="BE19" s="13" t="s">
        <v>169</v>
      </c>
      <c r="BF19" s="15" t="s">
        <v>170</v>
      </c>
      <c r="BG19" s="13" t="s">
        <v>170</v>
      </c>
      <c r="BH19" s="13" t="s">
        <v>170</v>
      </c>
      <c r="BI19" s="13" t="s">
        <v>170</v>
      </c>
      <c r="BJ19" s="13" t="s">
        <v>170</v>
      </c>
      <c r="BK19" s="13" t="s">
        <v>170</v>
      </c>
      <c r="BL19" s="13" t="s">
        <v>170</v>
      </c>
      <c r="BM19" s="15" t="s">
        <v>171</v>
      </c>
      <c r="BN19" s="13" t="s">
        <v>171</v>
      </c>
      <c r="BO19" s="13" t="s">
        <v>171</v>
      </c>
      <c r="BP19" s="13" t="s">
        <v>171</v>
      </c>
      <c r="BQ19" s="13" t="s">
        <v>171</v>
      </c>
      <c r="BR19" s="13" t="s">
        <v>171</v>
      </c>
      <c r="BS19" s="13" t="s">
        <v>171</v>
      </c>
      <c r="BT19" s="15" t="s">
        <v>172</v>
      </c>
      <c r="BU19" s="13" t="s">
        <v>172</v>
      </c>
      <c r="BV19" s="13" t="s">
        <v>172</v>
      </c>
      <c r="BW19" s="13" t="s">
        <v>172</v>
      </c>
      <c r="BX19" s="13" t="s">
        <v>172</v>
      </c>
      <c r="BY19" s="13" t="s">
        <v>172</v>
      </c>
      <c r="BZ19" s="13" t="s">
        <v>172</v>
      </c>
      <c r="CA19" s="15" t="s">
        <v>173</v>
      </c>
      <c r="CB19" s="13" t="s">
        <v>173</v>
      </c>
      <c r="CC19" s="13" t="s">
        <v>173</v>
      </c>
      <c r="CD19" s="13" t="s">
        <v>173</v>
      </c>
      <c r="CE19" s="13" t="s">
        <v>173</v>
      </c>
      <c r="CF19" s="13" t="s">
        <v>173</v>
      </c>
      <c r="CG19" s="13" t="s">
        <v>173</v>
      </c>
      <c r="CH19" s="15" t="s">
        <v>174</v>
      </c>
      <c r="CI19" s="13" t="s">
        <v>174</v>
      </c>
      <c r="CJ19" s="13" t="s">
        <v>174</v>
      </c>
      <c r="CK19" s="13" t="s">
        <v>174</v>
      </c>
      <c r="CL19" s="13" t="s">
        <v>174</v>
      </c>
      <c r="CM19" s="13" t="s">
        <v>174</v>
      </c>
      <c r="CN19" s="13" t="s">
        <v>174</v>
      </c>
    </row>
    <row r="20" customFormat="false" ht="12.75" hidden="true" customHeight="false" outlineLevel="0" collapsed="false">
      <c r="A20" s="15"/>
      <c r="B20" s="15"/>
      <c r="C20" s="15"/>
      <c r="D20" s="15"/>
      <c r="E20" s="15"/>
      <c r="F20" s="15"/>
      <c r="G20" s="15"/>
      <c r="H20" s="15"/>
      <c r="J20" s="15"/>
      <c r="K20" s="15"/>
      <c r="L20" s="15"/>
      <c r="M20" s="15"/>
      <c r="N20" s="15"/>
      <c r="O20" s="15"/>
      <c r="Q20" s="15"/>
      <c r="R20" s="15"/>
      <c r="S20" s="15"/>
      <c r="T20" s="15"/>
      <c r="U20" s="15"/>
      <c r="V20" s="15"/>
      <c r="X20" s="15"/>
      <c r="Y20" s="15"/>
      <c r="Z20" s="15"/>
      <c r="AA20" s="15"/>
      <c r="AB20" s="15"/>
      <c r="AC20" s="15"/>
      <c r="AE20" s="15"/>
      <c r="AF20" s="15"/>
      <c r="AG20" s="15"/>
      <c r="AH20" s="15"/>
      <c r="AI20" s="15"/>
      <c r="AJ20" s="15"/>
      <c r="AL20" s="15"/>
      <c r="AM20" s="15"/>
      <c r="AN20" s="15"/>
      <c r="AO20" s="15"/>
      <c r="AP20" s="15"/>
      <c r="AQ20" s="15"/>
      <c r="AS20" s="15"/>
      <c r="AT20" s="15"/>
      <c r="AU20" s="15"/>
      <c r="AV20" s="15"/>
      <c r="AW20" s="15"/>
      <c r="AX20" s="15"/>
      <c r="AZ20" s="15"/>
      <c r="BA20" s="15"/>
      <c r="BB20" s="15"/>
      <c r="BC20" s="15"/>
      <c r="BD20" s="15"/>
      <c r="BE20" s="15"/>
      <c r="BG20" s="15"/>
      <c r="BH20" s="15"/>
      <c r="BI20" s="15"/>
      <c r="BJ20" s="15"/>
      <c r="BK20" s="15"/>
      <c r="BL20" s="15"/>
      <c r="BN20" s="15"/>
      <c r="BO20" s="15"/>
      <c r="BP20" s="15"/>
      <c r="BQ20" s="15"/>
      <c r="BR20" s="15"/>
      <c r="BS20" s="15"/>
      <c r="BU20" s="15"/>
      <c r="BV20" s="15"/>
      <c r="BW20" s="15"/>
      <c r="BX20" s="15"/>
      <c r="BY20" s="15"/>
      <c r="BZ20" s="15"/>
      <c r="CB20" s="15"/>
      <c r="CC20" s="15"/>
      <c r="CD20" s="15"/>
      <c r="CE20" s="15"/>
      <c r="CF20" s="15"/>
      <c r="CG20" s="15"/>
      <c r="CI20" s="15"/>
      <c r="CJ20" s="15"/>
      <c r="CK20" s="15"/>
      <c r="CL20" s="15"/>
      <c r="CM20" s="15"/>
      <c r="CN20" s="15"/>
    </row>
    <row r="21" customFormat="false" ht="12.75" hidden="true" customHeight="false" outlineLevel="0" collapsed="false">
      <c r="A21" s="20" t="s">
        <v>175</v>
      </c>
      <c r="B21" s="13" t="s">
        <v>176</v>
      </c>
      <c r="C21" s="13" t="s">
        <v>176</v>
      </c>
      <c r="D21" s="13" t="s">
        <v>176</v>
      </c>
      <c r="E21" s="13" t="s">
        <v>176</v>
      </c>
      <c r="F21" s="13" t="s">
        <v>176</v>
      </c>
      <c r="G21" s="13" t="s">
        <v>176</v>
      </c>
      <c r="H21" s="13" t="s">
        <v>176</v>
      </c>
      <c r="I21" s="13" t="s">
        <v>177</v>
      </c>
      <c r="J21" s="13" t="s">
        <v>177</v>
      </c>
      <c r="K21" s="13" t="s">
        <v>177</v>
      </c>
      <c r="L21" s="13" t="s">
        <v>177</v>
      </c>
      <c r="M21" s="13" t="s">
        <v>177</v>
      </c>
      <c r="N21" s="13" t="s">
        <v>177</v>
      </c>
      <c r="O21" s="13" t="s">
        <v>177</v>
      </c>
      <c r="P21" s="13" t="s">
        <v>178</v>
      </c>
      <c r="Q21" s="13" t="s">
        <v>178</v>
      </c>
      <c r="R21" s="13" t="s">
        <v>178</v>
      </c>
      <c r="S21" s="13" t="s">
        <v>178</v>
      </c>
      <c r="T21" s="13" t="s">
        <v>178</v>
      </c>
      <c r="U21" s="13" t="s">
        <v>178</v>
      </c>
      <c r="V21" s="13" t="s">
        <v>178</v>
      </c>
      <c r="W21" s="13" t="s">
        <v>179</v>
      </c>
      <c r="X21" s="13" t="s">
        <v>179</v>
      </c>
      <c r="Y21" s="13" t="s">
        <v>179</v>
      </c>
      <c r="Z21" s="13" t="s">
        <v>179</v>
      </c>
      <c r="AA21" s="13" t="s">
        <v>179</v>
      </c>
      <c r="AB21" s="13" t="s">
        <v>179</v>
      </c>
      <c r="AC21" s="13" t="s">
        <v>179</v>
      </c>
      <c r="AD21" s="13" t="s">
        <v>180</v>
      </c>
      <c r="AE21" s="13" t="s">
        <v>180</v>
      </c>
      <c r="AF21" s="13" t="s">
        <v>180</v>
      </c>
      <c r="AG21" s="13" t="s">
        <v>180</v>
      </c>
      <c r="AH21" s="13" t="s">
        <v>180</v>
      </c>
      <c r="AI21" s="13" t="s">
        <v>180</v>
      </c>
      <c r="AJ21" s="13" t="s">
        <v>180</v>
      </c>
      <c r="AK21" s="13" t="s">
        <v>181</v>
      </c>
      <c r="AL21" s="13" t="s">
        <v>181</v>
      </c>
      <c r="AM21" s="13" t="s">
        <v>181</v>
      </c>
      <c r="AN21" s="13" t="s">
        <v>181</v>
      </c>
      <c r="AO21" s="13" t="s">
        <v>181</v>
      </c>
      <c r="AP21" s="13" t="s">
        <v>181</v>
      </c>
      <c r="AQ21" s="13" t="s">
        <v>181</v>
      </c>
      <c r="AR21" s="13" t="s">
        <v>182</v>
      </c>
      <c r="AS21" s="13" t="s">
        <v>182</v>
      </c>
      <c r="AT21" s="13" t="s">
        <v>182</v>
      </c>
      <c r="AU21" s="13" t="s">
        <v>182</v>
      </c>
      <c r="AV21" s="13" t="s">
        <v>182</v>
      </c>
      <c r="AW21" s="13" t="s">
        <v>182</v>
      </c>
      <c r="AX21" s="13" t="s">
        <v>182</v>
      </c>
      <c r="AY21" s="13" t="s">
        <v>183</v>
      </c>
      <c r="AZ21" s="13" t="s">
        <v>183</v>
      </c>
      <c r="BA21" s="13" t="s">
        <v>183</v>
      </c>
      <c r="BB21" s="13" t="s">
        <v>183</v>
      </c>
      <c r="BC21" s="13" t="s">
        <v>183</v>
      </c>
      <c r="BD21" s="13" t="s">
        <v>183</v>
      </c>
      <c r="BE21" s="13" t="s">
        <v>183</v>
      </c>
      <c r="BF21" s="13" t="s">
        <v>184</v>
      </c>
      <c r="BG21" s="13" t="s">
        <v>184</v>
      </c>
      <c r="BH21" s="13" t="s">
        <v>184</v>
      </c>
      <c r="BI21" s="13" t="s">
        <v>184</v>
      </c>
      <c r="BJ21" s="13" t="s">
        <v>184</v>
      </c>
      <c r="BK21" s="13" t="s">
        <v>184</v>
      </c>
      <c r="BL21" s="13" t="s">
        <v>184</v>
      </c>
      <c r="BM21" s="13" t="s">
        <v>185</v>
      </c>
      <c r="BN21" s="13" t="s">
        <v>185</v>
      </c>
      <c r="BO21" s="13" t="s">
        <v>185</v>
      </c>
      <c r="BP21" s="13" t="s">
        <v>185</v>
      </c>
      <c r="BQ21" s="13" t="s">
        <v>185</v>
      </c>
      <c r="BR21" s="13" t="s">
        <v>185</v>
      </c>
      <c r="BS21" s="13" t="s">
        <v>185</v>
      </c>
      <c r="BT21" s="13" t="s">
        <v>186</v>
      </c>
      <c r="BU21" s="13" t="s">
        <v>186</v>
      </c>
      <c r="BV21" s="13" t="s">
        <v>186</v>
      </c>
      <c r="BW21" s="13" t="s">
        <v>186</v>
      </c>
      <c r="BX21" s="13" t="s">
        <v>186</v>
      </c>
      <c r="BY21" s="13" t="s">
        <v>186</v>
      </c>
      <c r="BZ21" s="13" t="s">
        <v>186</v>
      </c>
      <c r="CA21" s="13" t="s">
        <v>187</v>
      </c>
      <c r="CB21" s="13" t="s">
        <v>187</v>
      </c>
      <c r="CC21" s="13" t="s">
        <v>187</v>
      </c>
      <c r="CD21" s="13" t="s">
        <v>187</v>
      </c>
      <c r="CE21" s="13" t="s">
        <v>187</v>
      </c>
      <c r="CF21" s="13" t="s">
        <v>187</v>
      </c>
      <c r="CG21" s="13" t="s">
        <v>187</v>
      </c>
      <c r="CH21" s="13" t="s">
        <v>188</v>
      </c>
      <c r="CI21" s="13" t="s">
        <v>188</v>
      </c>
      <c r="CJ21" s="13" t="s">
        <v>188</v>
      </c>
      <c r="CK21" s="13" t="s">
        <v>188</v>
      </c>
      <c r="CL21" s="13" t="s">
        <v>188</v>
      </c>
      <c r="CM21" s="13" t="s">
        <v>188</v>
      </c>
      <c r="CN21" s="13" t="s">
        <v>188</v>
      </c>
    </row>
    <row r="22" customFormat="false" ht="12.75" hidden="true" customHeight="false" outlineLevel="0" collapsed="false"/>
    <row r="23" customFormat="false" ht="12.75" hidden="true" customHeight="false" outlineLevel="0" collapsed="false">
      <c r="A23" s="20" t="s">
        <v>189</v>
      </c>
      <c r="I23" s="21"/>
      <c r="P23" s="21"/>
      <c r="W23" s="21"/>
      <c r="AD23" s="21"/>
    </row>
    <row r="24" customFormat="false" ht="12.75" hidden="true" customHeight="false" outlineLevel="0" collapsed="false">
      <c r="A24" s="13" t="n">
        <v>1</v>
      </c>
      <c r="B24" s="13" t="s">
        <v>190</v>
      </c>
      <c r="C24" s="13" t="s">
        <v>191</v>
      </c>
      <c r="D24" s="13" t="s">
        <v>192</v>
      </c>
      <c r="E24" s="13" t="s">
        <v>193</v>
      </c>
      <c r="F24" s="13" t="s">
        <v>194</v>
      </c>
      <c r="G24" s="13" t="s">
        <v>195</v>
      </c>
      <c r="H24" s="13" t="s">
        <v>196</v>
      </c>
      <c r="I24" s="13" t="s">
        <v>197</v>
      </c>
      <c r="J24" s="13" t="s">
        <v>198</v>
      </c>
      <c r="K24" s="13" t="s">
        <v>199</v>
      </c>
      <c r="L24" s="13" t="s">
        <v>200</v>
      </c>
      <c r="M24" s="13" t="s">
        <v>201</v>
      </c>
      <c r="N24" s="13" t="s">
        <v>202</v>
      </c>
      <c r="O24" s="13" t="s">
        <v>203</v>
      </c>
      <c r="P24" s="13" t="s">
        <v>204</v>
      </c>
      <c r="Q24" s="13" t="s">
        <v>205</v>
      </c>
      <c r="R24" s="13" t="s">
        <v>206</v>
      </c>
      <c r="S24" s="13" t="s">
        <v>207</v>
      </c>
      <c r="T24" s="13" t="s">
        <v>208</v>
      </c>
      <c r="U24" s="13" t="s">
        <v>209</v>
      </c>
      <c r="V24" s="13" t="s">
        <v>210</v>
      </c>
      <c r="W24" s="13" t="s">
        <v>211</v>
      </c>
      <c r="X24" s="13" t="s">
        <v>212</v>
      </c>
      <c r="Y24" s="13" t="s">
        <v>213</v>
      </c>
      <c r="Z24" s="13" t="s">
        <v>214</v>
      </c>
      <c r="AA24" s="13" t="s">
        <v>215</v>
      </c>
      <c r="AB24" s="13" t="s">
        <v>216</v>
      </c>
      <c r="AC24" s="13" t="s">
        <v>217</v>
      </c>
      <c r="AD24" s="13" t="s">
        <v>218</v>
      </c>
      <c r="AE24" s="13" t="s">
        <v>219</v>
      </c>
      <c r="AF24" s="13" t="s">
        <v>220</v>
      </c>
      <c r="AG24" s="13" t="s">
        <v>221</v>
      </c>
      <c r="AH24" s="13" t="s">
        <v>222</v>
      </c>
      <c r="AI24" s="13" t="s">
        <v>223</v>
      </c>
      <c r="AJ24" s="13" t="s">
        <v>224</v>
      </c>
      <c r="AK24" s="13" t="s">
        <v>225</v>
      </c>
      <c r="AL24" s="13" t="s">
        <v>226</v>
      </c>
      <c r="AM24" s="13" t="s">
        <v>227</v>
      </c>
      <c r="AN24" s="13" t="s">
        <v>228</v>
      </c>
      <c r="AO24" s="13" t="s">
        <v>229</v>
      </c>
      <c r="AP24" s="13" t="s">
        <v>230</v>
      </c>
      <c r="AQ24" s="13" t="s">
        <v>231</v>
      </c>
      <c r="AR24" s="13" t="s">
        <v>232</v>
      </c>
      <c r="AS24" s="13" t="s">
        <v>233</v>
      </c>
      <c r="AT24" s="13" t="s">
        <v>234</v>
      </c>
      <c r="AU24" s="13" t="s">
        <v>235</v>
      </c>
      <c r="AV24" s="13" t="s">
        <v>236</v>
      </c>
      <c r="AW24" s="13" t="s">
        <v>237</v>
      </c>
      <c r="AX24" s="13" t="s">
        <v>238</v>
      </c>
      <c r="AY24" s="13" t="s">
        <v>239</v>
      </c>
      <c r="AZ24" s="13" t="s">
        <v>240</v>
      </c>
      <c r="BA24" s="13" t="s">
        <v>241</v>
      </c>
      <c r="BB24" s="13" t="s">
        <v>242</v>
      </c>
      <c r="BC24" s="13" t="s">
        <v>243</v>
      </c>
      <c r="BD24" s="13" t="s">
        <v>244</v>
      </c>
      <c r="BE24" s="13" t="s">
        <v>245</v>
      </c>
      <c r="BF24" s="13" t="s">
        <v>246</v>
      </c>
      <c r="BG24" s="13" t="s">
        <v>247</v>
      </c>
      <c r="BH24" s="13" t="s">
        <v>248</v>
      </c>
      <c r="BI24" s="13" t="s">
        <v>249</v>
      </c>
      <c r="BJ24" s="13" t="s">
        <v>250</v>
      </c>
      <c r="BK24" s="13" t="s">
        <v>251</v>
      </c>
      <c r="BL24" s="13" t="s">
        <v>252</v>
      </c>
      <c r="BM24" s="13" t="s">
        <v>253</v>
      </c>
      <c r="BN24" s="13" t="s">
        <v>254</v>
      </c>
      <c r="BO24" s="13" t="s">
        <v>255</v>
      </c>
      <c r="BP24" s="13" t="s">
        <v>256</v>
      </c>
      <c r="BQ24" s="13" t="s">
        <v>257</v>
      </c>
      <c r="BR24" s="13" t="s">
        <v>258</v>
      </c>
      <c r="BS24" s="13" t="s">
        <v>259</v>
      </c>
      <c r="BT24" s="13" t="s">
        <v>260</v>
      </c>
      <c r="BU24" s="13" t="s">
        <v>261</v>
      </c>
      <c r="BV24" s="13" t="s">
        <v>262</v>
      </c>
      <c r="BW24" s="13" t="s">
        <v>263</v>
      </c>
      <c r="BX24" s="13" t="s">
        <v>264</v>
      </c>
      <c r="BY24" s="13" t="s">
        <v>265</v>
      </c>
      <c r="BZ24" s="13" t="s">
        <v>266</v>
      </c>
      <c r="CA24" s="13" t="s">
        <v>267</v>
      </c>
      <c r="CB24" s="13" t="s">
        <v>268</v>
      </c>
      <c r="CC24" s="13" t="s">
        <v>269</v>
      </c>
      <c r="CD24" s="13" t="s">
        <v>270</v>
      </c>
      <c r="CE24" s="13" t="s">
        <v>271</v>
      </c>
      <c r="CF24" s="13" t="s">
        <v>272</v>
      </c>
      <c r="CG24" s="13" t="s">
        <v>273</v>
      </c>
      <c r="CH24" s="13" t="s">
        <v>274</v>
      </c>
      <c r="CI24" s="13" t="s">
        <v>275</v>
      </c>
      <c r="CJ24" s="13" t="s">
        <v>276</v>
      </c>
      <c r="CK24" s="13" t="s">
        <v>277</v>
      </c>
      <c r="CL24" s="13" t="s">
        <v>278</v>
      </c>
      <c r="CM24" s="13" t="s">
        <v>279</v>
      </c>
      <c r="CN24" s="13" t="s">
        <v>280</v>
      </c>
    </row>
    <row r="25" customFormat="false" ht="12.75" hidden="true" customHeight="false" outlineLevel="0" collapsed="false">
      <c r="A25" s="13" t="n">
        <v>2</v>
      </c>
      <c r="B25" s="13" t="s">
        <v>281</v>
      </c>
      <c r="C25" s="13" t="s">
        <v>282</v>
      </c>
      <c r="D25" s="13" t="s">
        <v>283</v>
      </c>
      <c r="E25" s="13" t="s">
        <v>284</v>
      </c>
      <c r="F25" s="13" t="s">
        <v>285</v>
      </c>
      <c r="G25" s="13" t="s">
        <v>286</v>
      </c>
      <c r="H25" s="13" t="s">
        <v>287</v>
      </c>
      <c r="I25" s="13" t="s">
        <v>288</v>
      </c>
      <c r="J25" s="13" t="s">
        <v>289</v>
      </c>
      <c r="K25" s="13" t="s">
        <v>290</v>
      </c>
      <c r="L25" s="13" t="s">
        <v>291</v>
      </c>
      <c r="M25" s="13" t="s">
        <v>292</v>
      </c>
      <c r="N25" s="13" t="s">
        <v>293</v>
      </c>
      <c r="O25" s="13" t="s">
        <v>294</v>
      </c>
      <c r="P25" s="13" t="s">
        <v>295</v>
      </c>
      <c r="Q25" s="13" t="s">
        <v>296</v>
      </c>
      <c r="R25" s="13" t="s">
        <v>297</v>
      </c>
      <c r="S25" s="13" t="s">
        <v>298</v>
      </c>
      <c r="T25" s="13" t="s">
        <v>299</v>
      </c>
      <c r="U25" s="13" t="s">
        <v>300</v>
      </c>
      <c r="V25" s="13" t="s">
        <v>301</v>
      </c>
      <c r="W25" s="13" t="s">
        <v>302</v>
      </c>
      <c r="X25" s="13" t="s">
        <v>303</v>
      </c>
      <c r="Y25" s="13" t="s">
        <v>304</v>
      </c>
      <c r="Z25" s="13" t="s">
        <v>305</v>
      </c>
      <c r="AA25" s="13" t="s">
        <v>306</v>
      </c>
      <c r="AB25" s="13" t="s">
        <v>307</v>
      </c>
      <c r="AC25" s="13" t="s">
        <v>308</v>
      </c>
      <c r="AD25" s="13" t="s">
        <v>309</v>
      </c>
      <c r="AE25" s="13" t="s">
        <v>310</v>
      </c>
      <c r="AF25" s="13" t="s">
        <v>311</v>
      </c>
      <c r="AG25" s="13" t="s">
        <v>312</v>
      </c>
      <c r="AH25" s="13" t="s">
        <v>313</v>
      </c>
      <c r="AI25" s="13" t="s">
        <v>314</v>
      </c>
      <c r="AJ25" s="13" t="s">
        <v>315</v>
      </c>
      <c r="AK25" s="13" t="s">
        <v>316</v>
      </c>
      <c r="AL25" s="13" t="s">
        <v>317</v>
      </c>
      <c r="AM25" s="13" t="s">
        <v>318</v>
      </c>
      <c r="AN25" s="13" t="s">
        <v>319</v>
      </c>
      <c r="AO25" s="13" t="s">
        <v>320</v>
      </c>
      <c r="AP25" s="13" t="s">
        <v>321</v>
      </c>
      <c r="AQ25" s="13" t="s">
        <v>322</v>
      </c>
      <c r="AR25" s="13" t="s">
        <v>323</v>
      </c>
      <c r="AS25" s="13" t="s">
        <v>324</v>
      </c>
      <c r="AT25" s="13" t="s">
        <v>325</v>
      </c>
      <c r="AU25" s="13" t="s">
        <v>326</v>
      </c>
      <c r="AV25" s="13" t="s">
        <v>327</v>
      </c>
      <c r="AW25" s="13" t="s">
        <v>328</v>
      </c>
      <c r="AX25" s="13" t="s">
        <v>329</v>
      </c>
      <c r="AY25" s="13" t="s">
        <v>330</v>
      </c>
      <c r="AZ25" s="13" t="s">
        <v>331</v>
      </c>
      <c r="BA25" s="13" t="s">
        <v>332</v>
      </c>
      <c r="BB25" s="13" t="s">
        <v>333</v>
      </c>
      <c r="BC25" s="13" t="s">
        <v>334</v>
      </c>
      <c r="BD25" s="13" t="s">
        <v>335</v>
      </c>
      <c r="BE25" s="13" t="s">
        <v>336</v>
      </c>
      <c r="BF25" s="13" t="s">
        <v>337</v>
      </c>
      <c r="BG25" s="13" t="s">
        <v>338</v>
      </c>
      <c r="BH25" s="13" t="s">
        <v>339</v>
      </c>
      <c r="BI25" s="13" t="s">
        <v>340</v>
      </c>
      <c r="BJ25" s="13" t="s">
        <v>341</v>
      </c>
      <c r="BK25" s="13" t="s">
        <v>342</v>
      </c>
      <c r="BL25" s="13" t="s">
        <v>343</v>
      </c>
      <c r="BM25" s="13" t="s">
        <v>344</v>
      </c>
      <c r="BN25" s="13" t="s">
        <v>345</v>
      </c>
      <c r="BO25" s="13" t="s">
        <v>346</v>
      </c>
      <c r="BP25" s="13" t="s">
        <v>347</v>
      </c>
      <c r="BQ25" s="13" t="s">
        <v>348</v>
      </c>
      <c r="BR25" s="13" t="s">
        <v>349</v>
      </c>
      <c r="BS25" s="13" t="s">
        <v>350</v>
      </c>
      <c r="BT25" s="13" t="s">
        <v>351</v>
      </c>
      <c r="BU25" s="13" t="s">
        <v>352</v>
      </c>
      <c r="BV25" s="13" t="s">
        <v>353</v>
      </c>
      <c r="BW25" s="13" t="s">
        <v>354</v>
      </c>
      <c r="BX25" s="13" t="s">
        <v>355</v>
      </c>
      <c r="BY25" s="13" t="s">
        <v>356</v>
      </c>
      <c r="BZ25" s="13" t="s">
        <v>357</v>
      </c>
      <c r="CA25" s="13" t="s">
        <v>358</v>
      </c>
      <c r="CB25" s="13" t="s">
        <v>359</v>
      </c>
      <c r="CC25" s="13" t="s">
        <v>360</v>
      </c>
      <c r="CD25" s="13" t="s">
        <v>361</v>
      </c>
      <c r="CE25" s="13" t="s">
        <v>362</v>
      </c>
      <c r="CF25" s="13" t="s">
        <v>363</v>
      </c>
      <c r="CG25" s="13" t="s">
        <v>364</v>
      </c>
      <c r="CH25" s="13" t="s">
        <v>365</v>
      </c>
      <c r="CI25" s="13" t="s">
        <v>366</v>
      </c>
      <c r="CJ25" s="13" t="s">
        <v>367</v>
      </c>
      <c r="CK25" s="13" t="s">
        <v>368</v>
      </c>
      <c r="CL25" s="13" t="s">
        <v>369</v>
      </c>
      <c r="CM25" s="13" t="s">
        <v>370</v>
      </c>
      <c r="CN25" s="13" t="s">
        <v>371</v>
      </c>
    </row>
    <row r="26" customFormat="false" ht="12.75" hidden="true" customHeight="false" outlineLevel="0" collapsed="false">
      <c r="A26" s="13" t="n">
        <v>3</v>
      </c>
      <c r="B26" s="13" t="s">
        <v>372</v>
      </c>
      <c r="C26" s="13" t="s">
        <v>373</v>
      </c>
      <c r="D26" s="13" t="s">
        <v>374</v>
      </c>
      <c r="E26" s="13" t="s">
        <v>375</v>
      </c>
      <c r="F26" s="13" t="s">
        <v>376</v>
      </c>
      <c r="G26" s="13" t="s">
        <v>377</v>
      </c>
      <c r="H26" s="13" t="s">
        <v>378</v>
      </c>
      <c r="I26" s="13" t="s">
        <v>379</v>
      </c>
      <c r="J26" s="13" t="s">
        <v>380</v>
      </c>
      <c r="K26" s="13" t="s">
        <v>381</v>
      </c>
      <c r="L26" s="13" t="s">
        <v>382</v>
      </c>
      <c r="M26" s="13" t="s">
        <v>383</v>
      </c>
      <c r="N26" s="13" t="s">
        <v>384</v>
      </c>
      <c r="O26" s="13" t="s">
        <v>385</v>
      </c>
      <c r="P26" s="13" t="s">
        <v>386</v>
      </c>
      <c r="Q26" s="13" t="s">
        <v>387</v>
      </c>
      <c r="R26" s="13" t="s">
        <v>388</v>
      </c>
      <c r="S26" s="13" t="s">
        <v>389</v>
      </c>
      <c r="T26" s="13" t="s">
        <v>390</v>
      </c>
      <c r="U26" s="13" t="s">
        <v>391</v>
      </c>
      <c r="V26" s="13" t="s">
        <v>392</v>
      </c>
      <c r="W26" s="13" t="s">
        <v>393</v>
      </c>
      <c r="X26" s="13" t="s">
        <v>394</v>
      </c>
      <c r="Y26" s="13" t="s">
        <v>395</v>
      </c>
      <c r="Z26" s="13" t="s">
        <v>396</v>
      </c>
      <c r="AA26" s="13" t="s">
        <v>397</v>
      </c>
      <c r="AB26" s="13" t="s">
        <v>398</v>
      </c>
      <c r="AC26" s="13" t="s">
        <v>399</v>
      </c>
      <c r="AD26" s="13" t="s">
        <v>400</v>
      </c>
      <c r="AE26" s="13" t="s">
        <v>401</v>
      </c>
      <c r="AF26" s="13" t="s">
        <v>402</v>
      </c>
      <c r="AG26" s="13" t="s">
        <v>403</v>
      </c>
      <c r="AH26" s="13" t="s">
        <v>404</v>
      </c>
      <c r="AI26" s="13" t="s">
        <v>405</v>
      </c>
      <c r="AJ26" s="13" t="s">
        <v>406</v>
      </c>
      <c r="AK26" s="13" t="s">
        <v>407</v>
      </c>
      <c r="AL26" s="13" t="s">
        <v>408</v>
      </c>
      <c r="AM26" s="13" t="s">
        <v>409</v>
      </c>
      <c r="AN26" s="13" t="s">
        <v>410</v>
      </c>
      <c r="AO26" s="13" t="s">
        <v>411</v>
      </c>
      <c r="AP26" s="13" t="s">
        <v>412</v>
      </c>
      <c r="AQ26" s="13" t="s">
        <v>413</v>
      </c>
      <c r="AR26" s="13" t="s">
        <v>414</v>
      </c>
      <c r="AS26" s="13" t="s">
        <v>415</v>
      </c>
      <c r="AT26" s="13" t="s">
        <v>416</v>
      </c>
      <c r="AU26" s="13" t="s">
        <v>417</v>
      </c>
      <c r="AV26" s="13" t="s">
        <v>418</v>
      </c>
      <c r="AW26" s="13" t="s">
        <v>419</v>
      </c>
      <c r="AX26" s="13" t="s">
        <v>420</v>
      </c>
      <c r="AY26" s="13" t="s">
        <v>421</v>
      </c>
      <c r="AZ26" s="13" t="s">
        <v>422</v>
      </c>
      <c r="BA26" s="13" t="s">
        <v>423</v>
      </c>
      <c r="BB26" s="13" t="s">
        <v>424</v>
      </c>
      <c r="BC26" s="13" t="s">
        <v>425</v>
      </c>
      <c r="BD26" s="13" t="s">
        <v>426</v>
      </c>
      <c r="BE26" s="13" t="s">
        <v>427</v>
      </c>
      <c r="BF26" s="13" t="s">
        <v>428</v>
      </c>
      <c r="BG26" s="13" t="s">
        <v>429</v>
      </c>
      <c r="BH26" s="13" t="s">
        <v>430</v>
      </c>
      <c r="BI26" s="13" t="s">
        <v>431</v>
      </c>
      <c r="BJ26" s="13" t="s">
        <v>432</v>
      </c>
      <c r="BK26" s="13" t="s">
        <v>433</v>
      </c>
      <c r="BL26" s="13" t="s">
        <v>434</v>
      </c>
      <c r="BM26" s="13" t="s">
        <v>435</v>
      </c>
      <c r="BN26" s="13" t="s">
        <v>436</v>
      </c>
      <c r="BO26" s="13" t="s">
        <v>437</v>
      </c>
      <c r="BP26" s="13" t="s">
        <v>438</v>
      </c>
      <c r="BQ26" s="13" t="s">
        <v>439</v>
      </c>
      <c r="BR26" s="13" t="s">
        <v>440</v>
      </c>
      <c r="BS26" s="13" t="s">
        <v>441</v>
      </c>
      <c r="BT26" s="13" t="s">
        <v>442</v>
      </c>
      <c r="BU26" s="13" t="s">
        <v>443</v>
      </c>
      <c r="BV26" s="13" t="s">
        <v>444</v>
      </c>
      <c r="BW26" s="13" t="s">
        <v>445</v>
      </c>
      <c r="BX26" s="13" t="s">
        <v>446</v>
      </c>
      <c r="BY26" s="13" t="s">
        <v>447</v>
      </c>
      <c r="BZ26" s="13" t="s">
        <v>448</v>
      </c>
      <c r="CA26" s="13" t="s">
        <v>449</v>
      </c>
      <c r="CB26" s="13" t="s">
        <v>450</v>
      </c>
      <c r="CC26" s="13" t="s">
        <v>451</v>
      </c>
      <c r="CD26" s="13" t="s">
        <v>452</v>
      </c>
      <c r="CE26" s="13" t="s">
        <v>453</v>
      </c>
      <c r="CF26" s="13" t="s">
        <v>454</v>
      </c>
      <c r="CG26" s="13" t="s">
        <v>455</v>
      </c>
      <c r="CH26" s="13" t="s">
        <v>456</v>
      </c>
      <c r="CI26" s="13" t="s">
        <v>457</v>
      </c>
      <c r="CJ26" s="13" t="s">
        <v>458</v>
      </c>
      <c r="CK26" s="13" t="s">
        <v>459</v>
      </c>
      <c r="CL26" s="13" t="s">
        <v>460</v>
      </c>
      <c r="CM26" s="13" t="s">
        <v>461</v>
      </c>
      <c r="CN26" s="13" t="s">
        <v>462</v>
      </c>
    </row>
    <row r="27" customFormat="false" ht="12.75" hidden="true" customHeight="false" outlineLevel="0" collapsed="false">
      <c r="A27" s="13" t="n">
        <v>4</v>
      </c>
      <c r="B27" s="13" t="s">
        <v>463</v>
      </c>
      <c r="C27" s="13" t="s">
        <v>464</v>
      </c>
      <c r="D27" s="13" t="s">
        <v>465</v>
      </c>
      <c r="E27" s="13" t="s">
        <v>466</v>
      </c>
      <c r="F27" s="13" t="s">
        <v>467</v>
      </c>
      <c r="G27" s="13" t="s">
        <v>468</v>
      </c>
      <c r="H27" s="13" t="s">
        <v>469</v>
      </c>
      <c r="I27" s="13" t="s">
        <v>470</v>
      </c>
      <c r="J27" s="13" t="s">
        <v>471</v>
      </c>
      <c r="K27" s="13" t="s">
        <v>472</v>
      </c>
      <c r="L27" s="13" t="s">
        <v>473</v>
      </c>
      <c r="M27" s="13" t="s">
        <v>474</v>
      </c>
      <c r="N27" s="13" t="s">
        <v>475</v>
      </c>
      <c r="O27" s="13" t="s">
        <v>476</v>
      </c>
      <c r="P27" s="13" t="s">
        <v>477</v>
      </c>
      <c r="Q27" s="13" t="s">
        <v>478</v>
      </c>
      <c r="R27" s="13" t="s">
        <v>479</v>
      </c>
      <c r="S27" s="13" t="s">
        <v>480</v>
      </c>
      <c r="T27" s="13" t="s">
        <v>481</v>
      </c>
      <c r="U27" s="13" t="s">
        <v>482</v>
      </c>
      <c r="V27" s="13" t="s">
        <v>483</v>
      </c>
      <c r="W27" s="13" t="s">
        <v>484</v>
      </c>
      <c r="X27" s="13" t="s">
        <v>485</v>
      </c>
      <c r="Y27" s="13" t="s">
        <v>486</v>
      </c>
      <c r="Z27" s="13" t="s">
        <v>487</v>
      </c>
      <c r="AA27" s="13" t="s">
        <v>488</v>
      </c>
      <c r="AB27" s="13" t="s">
        <v>489</v>
      </c>
      <c r="AC27" s="13" t="s">
        <v>490</v>
      </c>
      <c r="AD27" s="13" t="s">
        <v>491</v>
      </c>
      <c r="AE27" s="13" t="s">
        <v>492</v>
      </c>
      <c r="AF27" s="13" t="s">
        <v>493</v>
      </c>
      <c r="AG27" s="13" t="s">
        <v>494</v>
      </c>
      <c r="AH27" s="13" t="s">
        <v>495</v>
      </c>
      <c r="AI27" s="13" t="s">
        <v>496</v>
      </c>
      <c r="AJ27" s="13" t="s">
        <v>497</v>
      </c>
      <c r="AK27" s="13" t="s">
        <v>498</v>
      </c>
      <c r="AL27" s="13" t="s">
        <v>499</v>
      </c>
      <c r="AM27" s="13" t="s">
        <v>500</v>
      </c>
      <c r="AN27" s="13" t="s">
        <v>501</v>
      </c>
      <c r="AO27" s="13" t="s">
        <v>502</v>
      </c>
      <c r="AP27" s="13" t="s">
        <v>503</v>
      </c>
      <c r="AQ27" s="13" t="s">
        <v>504</v>
      </c>
      <c r="AR27" s="13" t="s">
        <v>505</v>
      </c>
      <c r="AS27" s="13" t="s">
        <v>506</v>
      </c>
      <c r="AT27" s="13" t="s">
        <v>507</v>
      </c>
      <c r="AU27" s="13" t="s">
        <v>508</v>
      </c>
      <c r="AV27" s="13" t="s">
        <v>509</v>
      </c>
      <c r="AW27" s="13" t="s">
        <v>510</v>
      </c>
      <c r="AX27" s="13" t="s">
        <v>511</v>
      </c>
      <c r="AY27" s="13" t="s">
        <v>512</v>
      </c>
      <c r="AZ27" s="13" t="s">
        <v>513</v>
      </c>
      <c r="BA27" s="13" t="s">
        <v>514</v>
      </c>
      <c r="BB27" s="13" t="s">
        <v>515</v>
      </c>
      <c r="BC27" s="13" t="s">
        <v>516</v>
      </c>
      <c r="BD27" s="13" t="s">
        <v>517</v>
      </c>
      <c r="BE27" s="13" t="s">
        <v>518</v>
      </c>
      <c r="BF27" s="13" t="s">
        <v>519</v>
      </c>
      <c r="BG27" s="13" t="s">
        <v>520</v>
      </c>
      <c r="BH27" s="13" t="s">
        <v>521</v>
      </c>
      <c r="BI27" s="13" t="s">
        <v>522</v>
      </c>
      <c r="BJ27" s="13" t="s">
        <v>523</v>
      </c>
      <c r="BK27" s="13" t="s">
        <v>524</v>
      </c>
      <c r="BL27" s="13" t="s">
        <v>525</v>
      </c>
      <c r="BM27" s="13" t="s">
        <v>526</v>
      </c>
      <c r="BN27" s="13" t="s">
        <v>527</v>
      </c>
      <c r="BO27" s="13" t="s">
        <v>528</v>
      </c>
      <c r="BP27" s="13" t="s">
        <v>529</v>
      </c>
      <c r="BQ27" s="13" t="s">
        <v>530</v>
      </c>
      <c r="BR27" s="13" t="s">
        <v>531</v>
      </c>
      <c r="BS27" s="13" t="s">
        <v>532</v>
      </c>
      <c r="BT27" s="13" t="s">
        <v>533</v>
      </c>
      <c r="BU27" s="13" t="s">
        <v>534</v>
      </c>
      <c r="BV27" s="13" t="s">
        <v>535</v>
      </c>
      <c r="BW27" s="13" t="s">
        <v>536</v>
      </c>
      <c r="BX27" s="13" t="s">
        <v>537</v>
      </c>
      <c r="BY27" s="13" t="s">
        <v>538</v>
      </c>
      <c r="BZ27" s="13" t="s">
        <v>539</v>
      </c>
      <c r="CA27" s="13" t="s">
        <v>540</v>
      </c>
      <c r="CB27" s="13" t="s">
        <v>541</v>
      </c>
      <c r="CC27" s="13" t="s">
        <v>542</v>
      </c>
      <c r="CD27" s="13" t="s">
        <v>543</v>
      </c>
      <c r="CE27" s="13" t="s">
        <v>544</v>
      </c>
      <c r="CF27" s="13" t="s">
        <v>545</v>
      </c>
      <c r="CG27" s="13" t="s">
        <v>546</v>
      </c>
      <c r="CH27" s="13" t="s">
        <v>547</v>
      </c>
      <c r="CI27" s="13" t="s">
        <v>548</v>
      </c>
      <c r="CJ27" s="13" t="s">
        <v>549</v>
      </c>
      <c r="CK27" s="13" t="s">
        <v>550</v>
      </c>
      <c r="CL27" s="13" t="s">
        <v>551</v>
      </c>
      <c r="CM27" s="13" t="s">
        <v>552</v>
      </c>
      <c r="CN27" s="13" t="s">
        <v>553</v>
      </c>
    </row>
    <row r="28" customFormat="false" ht="12.75" hidden="true" customHeight="false" outlineLevel="0" collapsed="false">
      <c r="A28" s="13" t="n">
        <v>5</v>
      </c>
      <c r="B28" s="13" t="s">
        <v>554</v>
      </c>
      <c r="C28" s="13" t="s">
        <v>555</v>
      </c>
      <c r="D28" s="13" t="s">
        <v>556</v>
      </c>
      <c r="E28" s="13" t="s">
        <v>557</v>
      </c>
      <c r="F28" s="13" t="s">
        <v>558</v>
      </c>
      <c r="G28" s="13" t="s">
        <v>559</v>
      </c>
      <c r="H28" s="13" t="s">
        <v>560</v>
      </c>
      <c r="I28" s="13" t="s">
        <v>561</v>
      </c>
      <c r="J28" s="13" t="s">
        <v>562</v>
      </c>
      <c r="K28" s="13" t="s">
        <v>563</v>
      </c>
      <c r="L28" s="13" t="s">
        <v>564</v>
      </c>
      <c r="M28" s="13" t="s">
        <v>565</v>
      </c>
      <c r="N28" s="13" t="s">
        <v>566</v>
      </c>
      <c r="O28" s="13" t="s">
        <v>567</v>
      </c>
      <c r="P28" s="13" t="s">
        <v>568</v>
      </c>
      <c r="Q28" s="13" t="s">
        <v>569</v>
      </c>
      <c r="R28" s="13" t="s">
        <v>570</v>
      </c>
      <c r="S28" s="13" t="s">
        <v>571</v>
      </c>
      <c r="T28" s="13" t="s">
        <v>572</v>
      </c>
      <c r="U28" s="13" t="s">
        <v>573</v>
      </c>
      <c r="V28" s="13" t="s">
        <v>574</v>
      </c>
      <c r="W28" s="13" t="s">
        <v>575</v>
      </c>
      <c r="X28" s="13" t="s">
        <v>576</v>
      </c>
      <c r="Y28" s="13" t="s">
        <v>577</v>
      </c>
      <c r="Z28" s="13" t="s">
        <v>578</v>
      </c>
      <c r="AA28" s="13" t="s">
        <v>579</v>
      </c>
      <c r="AB28" s="13" t="s">
        <v>580</v>
      </c>
      <c r="AC28" s="13" t="s">
        <v>581</v>
      </c>
      <c r="AD28" s="13" t="s">
        <v>582</v>
      </c>
      <c r="AE28" s="13" t="s">
        <v>583</v>
      </c>
      <c r="AF28" s="13" t="s">
        <v>584</v>
      </c>
      <c r="AG28" s="13" t="s">
        <v>585</v>
      </c>
      <c r="AH28" s="13" t="s">
        <v>586</v>
      </c>
      <c r="AI28" s="13" t="s">
        <v>587</v>
      </c>
      <c r="AJ28" s="13" t="s">
        <v>588</v>
      </c>
      <c r="AK28" s="13" t="s">
        <v>589</v>
      </c>
      <c r="AL28" s="13" t="s">
        <v>590</v>
      </c>
      <c r="AM28" s="13" t="s">
        <v>591</v>
      </c>
      <c r="AN28" s="13" t="s">
        <v>592</v>
      </c>
      <c r="AO28" s="13" t="s">
        <v>593</v>
      </c>
      <c r="AP28" s="13" t="s">
        <v>594</v>
      </c>
      <c r="AQ28" s="13" t="s">
        <v>595</v>
      </c>
      <c r="AR28" s="13" t="s">
        <v>596</v>
      </c>
      <c r="AS28" s="13" t="s">
        <v>597</v>
      </c>
      <c r="AT28" s="13" t="s">
        <v>598</v>
      </c>
      <c r="AU28" s="13" t="s">
        <v>599</v>
      </c>
      <c r="AV28" s="13" t="s">
        <v>600</v>
      </c>
      <c r="AW28" s="13" t="s">
        <v>601</v>
      </c>
      <c r="AX28" s="13" t="s">
        <v>602</v>
      </c>
      <c r="AY28" s="13" t="s">
        <v>603</v>
      </c>
      <c r="AZ28" s="13" t="s">
        <v>604</v>
      </c>
      <c r="BA28" s="13" t="s">
        <v>605</v>
      </c>
      <c r="BB28" s="13" t="s">
        <v>606</v>
      </c>
      <c r="BC28" s="13" t="s">
        <v>607</v>
      </c>
      <c r="BD28" s="13" t="s">
        <v>608</v>
      </c>
      <c r="BE28" s="13" t="s">
        <v>609</v>
      </c>
      <c r="BF28" s="13" t="s">
        <v>610</v>
      </c>
      <c r="BG28" s="13" t="s">
        <v>611</v>
      </c>
      <c r="BH28" s="13" t="s">
        <v>612</v>
      </c>
      <c r="BI28" s="13" t="s">
        <v>613</v>
      </c>
      <c r="BJ28" s="13" t="s">
        <v>614</v>
      </c>
      <c r="BK28" s="13" t="s">
        <v>615</v>
      </c>
      <c r="BL28" s="13" t="s">
        <v>616</v>
      </c>
      <c r="BM28" s="13" t="s">
        <v>617</v>
      </c>
      <c r="BN28" s="13" t="s">
        <v>618</v>
      </c>
      <c r="BO28" s="13" t="s">
        <v>619</v>
      </c>
      <c r="BP28" s="13" t="s">
        <v>620</v>
      </c>
      <c r="BQ28" s="13" t="s">
        <v>621</v>
      </c>
      <c r="BR28" s="13" t="s">
        <v>622</v>
      </c>
      <c r="BS28" s="13" t="s">
        <v>623</v>
      </c>
      <c r="BT28" s="13" t="s">
        <v>624</v>
      </c>
      <c r="BU28" s="13" t="s">
        <v>625</v>
      </c>
      <c r="BV28" s="13" t="s">
        <v>626</v>
      </c>
      <c r="BW28" s="13" t="s">
        <v>627</v>
      </c>
      <c r="BX28" s="13" t="s">
        <v>628</v>
      </c>
      <c r="BY28" s="13" t="s">
        <v>629</v>
      </c>
      <c r="BZ28" s="13" t="s">
        <v>630</v>
      </c>
      <c r="CA28" s="13" t="s">
        <v>631</v>
      </c>
      <c r="CB28" s="13" t="s">
        <v>632</v>
      </c>
      <c r="CC28" s="13" t="s">
        <v>633</v>
      </c>
      <c r="CD28" s="13" t="s">
        <v>634</v>
      </c>
      <c r="CE28" s="13" t="s">
        <v>635</v>
      </c>
      <c r="CF28" s="13" t="s">
        <v>636</v>
      </c>
      <c r="CG28" s="13" t="s">
        <v>637</v>
      </c>
      <c r="CH28" s="13" t="s">
        <v>638</v>
      </c>
      <c r="CI28" s="13" t="s">
        <v>639</v>
      </c>
      <c r="CJ28" s="13" t="s">
        <v>640</v>
      </c>
      <c r="CK28" s="13" t="s">
        <v>641</v>
      </c>
      <c r="CL28" s="13" t="s">
        <v>642</v>
      </c>
      <c r="CM28" s="13" t="s">
        <v>643</v>
      </c>
      <c r="CN28" s="13" t="s">
        <v>644</v>
      </c>
    </row>
    <row r="29" customFormat="false" ht="12.75" hidden="true" customHeight="false" outlineLevel="0" collapsed="false">
      <c r="A29" s="13" t="n">
        <v>6</v>
      </c>
      <c r="B29" s="13" t="s">
        <v>645</v>
      </c>
      <c r="C29" s="13" t="s">
        <v>646</v>
      </c>
      <c r="D29" s="13" t="s">
        <v>647</v>
      </c>
      <c r="E29" s="13" t="s">
        <v>648</v>
      </c>
      <c r="F29" s="13" t="s">
        <v>649</v>
      </c>
      <c r="G29" s="13" t="s">
        <v>650</v>
      </c>
      <c r="H29" s="13" t="s">
        <v>651</v>
      </c>
      <c r="I29" s="13" t="s">
        <v>652</v>
      </c>
      <c r="J29" s="13" t="s">
        <v>653</v>
      </c>
      <c r="K29" s="13" t="s">
        <v>654</v>
      </c>
      <c r="L29" s="13" t="s">
        <v>655</v>
      </c>
      <c r="M29" s="13" t="s">
        <v>656</v>
      </c>
      <c r="N29" s="13" t="s">
        <v>657</v>
      </c>
      <c r="O29" s="13" t="s">
        <v>658</v>
      </c>
      <c r="P29" s="13" t="s">
        <v>659</v>
      </c>
      <c r="Q29" s="13" t="s">
        <v>660</v>
      </c>
      <c r="R29" s="13" t="s">
        <v>661</v>
      </c>
      <c r="S29" s="13" t="s">
        <v>662</v>
      </c>
      <c r="T29" s="13" t="s">
        <v>663</v>
      </c>
      <c r="U29" s="13" t="s">
        <v>664</v>
      </c>
      <c r="V29" s="13" t="s">
        <v>665</v>
      </c>
      <c r="W29" s="13" t="s">
        <v>666</v>
      </c>
      <c r="X29" s="13" t="s">
        <v>667</v>
      </c>
      <c r="Y29" s="13" t="s">
        <v>668</v>
      </c>
      <c r="Z29" s="13" t="s">
        <v>669</v>
      </c>
      <c r="AA29" s="13" t="s">
        <v>670</v>
      </c>
      <c r="AB29" s="13" t="s">
        <v>671</v>
      </c>
      <c r="AC29" s="13" t="s">
        <v>672</v>
      </c>
      <c r="AD29" s="13" t="s">
        <v>673</v>
      </c>
      <c r="AE29" s="13" t="s">
        <v>674</v>
      </c>
      <c r="AF29" s="13" t="s">
        <v>675</v>
      </c>
      <c r="AG29" s="13" t="s">
        <v>676</v>
      </c>
      <c r="AH29" s="13" t="s">
        <v>677</v>
      </c>
      <c r="AI29" s="13" t="s">
        <v>678</v>
      </c>
      <c r="AJ29" s="13" t="s">
        <v>679</v>
      </c>
      <c r="AK29" s="13" t="s">
        <v>680</v>
      </c>
      <c r="AL29" s="13" t="s">
        <v>681</v>
      </c>
      <c r="AM29" s="13" t="s">
        <v>682</v>
      </c>
      <c r="AN29" s="13" t="s">
        <v>683</v>
      </c>
      <c r="AO29" s="13" t="s">
        <v>684</v>
      </c>
      <c r="AP29" s="13" t="s">
        <v>685</v>
      </c>
      <c r="AQ29" s="13" t="s">
        <v>686</v>
      </c>
      <c r="AR29" s="13" t="s">
        <v>687</v>
      </c>
      <c r="AS29" s="13" t="s">
        <v>688</v>
      </c>
      <c r="AT29" s="13" t="s">
        <v>689</v>
      </c>
      <c r="AU29" s="13" t="s">
        <v>690</v>
      </c>
      <c r="AV29" s="13" t="s">
        <v>691</v>
      </c>
      <c r="AW29" s="13" t="s">
        <v>692</v>
      </c>
      <c r="AX29" s="13" t="s">
        <v>693</v>
      </c>
      <c r="AY29" s="13" t="s">
        <v>694</v>
      </c>
      <c r="AZ29" s="13" t="s">
        <v>695</v>
      </c>
      <c r="BA29" s="13" t="s">
        <v>696</v>
      </c>
      <c r="BB29" s="13" t="s">
        <v>697</v>
      </c>
      <c r="BC29" s="13" t="s">
        <v>698</v>
      </c>
      <c r="BD29" s="13" t="s">
        <v>699</v>
      </c>
      <c r="BE29" s="13" t="s">
        <v>700</v>
      </c>
      <c r="BF29" s="13" t="s">
        <v>701</v>
      </c>
      <c r="BG29" s="13" t="s">
        <v>702</v>
      </c>
      <c r="BH29" s="13" t="s">
        <v>703</v>
      </c>
      <c r="BI29" s="13" t="s">
        <v>704</v>
      </c>
      <c r="BJ29" s="13" t="s">
        <v>705</v>
      </c>
      <c r="BK29" s="13" t="s">
        <v>706</v>
      </c>
      <c r="BL29" s="13" t="s">
        <v>707</v>
      </c>
      <c r="BM29" s="13" t="s">
        <v>708</v>
      </c>
      <c r="BN29" s="13" t="s">
        <v>709</v>
      </c>
      <c r="BO29" s="13" t="s">
        <v>710</v>
      </c>
      <c r="BP29" s="13" t="s">
        <v>711</v>
      </c>
      <c r="BQ29" s="13" t="s">
        <v>712</v>
      </c>
      <c r="BR29" s="13" t="s">
        <v>713</v>
      </c>
      <c r="BS29" s="13" t="s">
        <v>714</v>
      </c>
      <c r="BT29" s="13" t="s">
        <v>715</v>
      </c>
      <c r="BU29" s="13" t="s">
        <v>716</v>
      </c>
      <c r="BV29" s="13" t="s">
        <v>717</v>
      </c>
      <c r="BW29" s="13" t="s">
        <v>718</v>
      </c>
      <c r="BX29" s="13" t="s">
        <v>719</v>
      </c>
      <c r="BY29" s="13" t="s">
        <v>720</v>
      </c>
      <c r="BZ29" s="13" t="s">
        <v>721</v>
      </c>
      <c r="CA29" s="13" t="s">
        <v>722</v>
      </c>
      <c r="CB29" s="13" t="s">
        <v>723</v>
      </c>
      <c r="CC29" s="13" t="s">
        <v>724</v>
      </c>
      <c r="CD29" s="13" t="s">
        <v>725</v>
      </c>
      <c r="CE29" s="13" t="s">
        <v>726</v>
      </c>
      <c r="CF29" s="13" t="s">
        <v>727</v>
      </c>
      <c r="CG29" s="13" t="s">
        <v>728</v>
      </c>
      <c r="CH29" s="13" t="s">
        <v>729</v>
      </c>
      <c r="CI29" s="13" t="s">
        <v>730</v>
      </c>
      <c r="CJ29" s="13" t="s">
        <v>731</v>
      </c>
      <c r="CK29" s="13" t="s">
        <v>732</v>
      </c>
      <c r="CL29" s="13" t="s">
        <v>733</v>
      </c>
      <c r="CM29" s="13" t="s">
        <v>734</v>
      </c>
      <c r="CN29" s="13" t="s">
        <v>735</v>
      </c>
    </row>
    <row r="30" customFormat="false" ht="12.75" hidden="true" customHeight="false" outlineLevel="0" collapsed="false">
      <c r="A30" s="13" t="n">
        <v>7</v>
      </c>
      <c r="B30" s="13" t="s">
        <v>736</v>
      </c>
      <c r="C30" s="13" t="s">
        <v>737</v>
      </c>
      <c r="D30" s="13" t="s">
        <v>738</v>
      </c>
      <c r="E30" s="13" t="s">
        <v>739</v>
      </c>
      <c r="F30" s="13" t="s">
        <v>740</v>
      </c>
      <c r="G30" s="13" t="s">
        <v>741</v>
      </c>
      <c r="H30" s="13" t="s">
        <v>742</v>
      </c>
      <c r="I30" s="13" t="s">
        <v>743</v>
      </c>
      <c r="J30" s="13" t="s">
        <v>744</v>
      </c>
      <c r="K30" s="13" t="s">
        <v>745</v>
      </c>
      <c r="L30" s="13" t="s">
        <v>746</v>
      </c>
      <c r="M30" s="13" t="s">
        <v>747</v>
      </c>
      <c r="N30" s="13" t="s">
        <v>748</v>
      </c>
      <c r="O30" s="13" t="s">
        <v>749</v>
      </c>
      <c r="P30" s="13" t="s">
        <v>750</v>
      </c>
      <c r="Q30" s="13" t="s">
        <v>751</v>
      </c>
      <c r="R30" s="13" t="s">
        <v>752</v>
      </c>
      <c r="S30" s="13" t="s">
        <v>753</v>
      </c>
      <c r="T30" s="13" t="s">
        <v>754</v>
      </c>
      <c r="U30" s="13" t="s">
        <v>755</v>
      </c>
      <c r="V30" s="13" t="s">
        <v>756</v>
      </c>
      <c r="W30" s="13" t="s">
        <v>757</v>
      </c>
      <c r="X30" s="13" t="s">
        <v>758</v>
      </c>
      <c r="Y30" s="13" t="s">
        <v>759</v>
      </c>
      <c r="Z30" s="13" t="s">
        <v>760</v>
      </c>
      <c r="AA30" s="13" t="s">
        <v>761</v>
      </c>
      <c r="AB30" s="13" t="s">
        <v>762</v>
      </c>
      <c r="AC30" s="13" t="s">
        <v>763</v>
      </c>
      <c r="AD30" s="13" t="s">
        <v>764</v>
      </c>
      <c r="AE30" s="13" t="s">
        <v>765</v>
      </c>
      <c r="AF30" s="13" t="s">
        <v>766</v>
      </c>
      <c r="AG30" s="13" t="s">
        <v>767</v>
      </c>
      <c r="AH30" s="13" t="s">
        <v>768</v>
      </c>
      <c r="AI30" s="13" t="s">
        <v>769</v>
      </c>
      <c r="AJ30" s="13" t="s">
        <v>770</v>
      </c>
      <c r="AK30" s="13" t="s">
        <v>771</v>
      </c>
      <c r="AL30" s="13" t="s">
        <v>772</v>
      </c>
      <c r="AM30" s="13" t="s">
        <v>773</v>
      </c>
      <c r="AN30" s="13" t="s">
        <v>774</v>
      </c>
      <c r="AO30" s="13" t="s">
        <v>775</v>
      </c>
      <c r="AP30" s="13" t="s">
        <v>776</v>
      </c>
      <c r="AQ30" s="13" t="s">
        <v>777</v>
      </c>
      <c r="AR30" s="13" t="s">
        <v>778</v>
      </c>
      <c r="AS30" s="13" t="s">
        <v>779</v>
      </c>
      <c r="AT30" s="13" t="s">
        <v>780</v>
      </c>
      <c r="AU30" s="13" t="s">
        <v>781</v>
      </c>
      <c r="AV30" s="13" t="s">
        <v>782</v>
      </c>
      <c r="AW30" s="13" t="s">
        <v>783</v>
      </c>
      <c r="AX30" s="13" t="s">
        <v>784</v>
      </c>
      <c r="AY30" s="13" t="s">
        <v>785</v>
      </c>
      <c r="AZ30" s="13" t="s">
        <v>786</v>
      </c>
      <c r="BA30" s="13" t="s">
        <v>787</v>
      </c>
      <c r="BB30" s="13" t="s">
        <v>788</v>
      </c>
      <c r="BC30" s="13" t="s">
        <v>789</v>
      </c>
      <c r="BD30" s="13" t="s">
        <v>790</v>
      </c>
      <c r="BE30" s="13" t="s">
        <v>791</v>
      </c>
      <c r="BF30" s="13" t="s">
        <v>792</v>
      </c>
      <c r="BG30" s="13" t="s">
        <v>793</v>
      </c>
      <c r="BH30" s="13" t="s">
        <v>794</v>
      </c>
      <c r="BI30" s="13" t="s">
        <v>795</v>
      </c>
      <c r="BJ30" s="13" t="s">
        <v>796</v>
      </c>
      <c r="BK30" s="13" t="s">
        <v>797</v>
      </c>
      <c r="BL30" s="13" t="s">
        <v>798</v>
      </c>
      <c r="BM30" s="13" t="s">
        <v>799</v>
      </c>
      <c r="BN30" s="13" t="s">
        <v>800</v>
      </c>
      <c r="BO30" s="13" t="s">
        <v>801</v>
      </c>
      <c r="BP30" s="13" t="s">
        <v>802</v>
      </c>
      <c r="BQ30" s="13" t="s">
        <v>803</v>
      </c>
      <c r="BR30" s="13" t="s">
        <v>804</v>
      </c>
      <c r="BS30" s="13" t="s">
        <v>805</v>
      </c>
      <c r="BT30" s="13" t="s">
        <v>806</v>
      </c>
      <c r="BU30" s="13" t="s">
        <v>807</v>
      </c>
      <c r="BV30" s="13" t="s">
        <v>808</v>
      </c>
      <c r="BW30" s="13" t="s">
        <v>809</v>
      </c>
      <c r="BX30" s="13" t="s">
        <v>810</v>
      </c>
      <c r="BY30" s="13" t="s">
        <v>811</v>
      </c>
      <c r="BZ30" s="13" t="s">
        <v>812</v>
      </c>
      <c r="CA30" s="13" t="s">
        <v>813</v>
      </c>
      <c r="CB30" s="13" t="s">
        <v>814</v>
      </c>
      <c r="CC30" s="13" t="s">
        <v>815</v>
      </c>
      <c r="CD30" s="13" t="s">
        <v>816</v>
      </c>
      <c r="CE30" s="13" t="s">
        <v>817</v>
      </c>
      <c r="CF30" s="13" t="s">
        <v>818</v>
      </c>
      <c r="CG30" s="13" t="s">
        <v>819</v>
      </c>
      <c r="CH30" s="13" t="s">
        <v>820</v>
      </c>
      <c r="CI30" s="13" t="s">
        <v>821</v>
      </c>
      <c r="CJ30" s="13" t="s">
        <v>822</v>
      </c>
      <c r="CK30" s="13" t="s">
        <v>823</v>
      </c>
      <c r="CL30" s="13" t="s">
        <v>824</v>
      </c>
      <c r="CM30" s="13" t="s">
        <v>825</v>
      </c>
      <c r="CN30" s="13" t="s">
        <v>826</v>
      </c>
    </row>
    <row r="31" customFormat="false" ht="12.75" hidden="true" customHeight="false" outlineLevel="0" collapsed="false">
      <c r="A31" s="13" t="n">
        <v>8</v>
      </c>
      <c r="B31" s="13" t="s">
        <v>827</v>
      </c>
      <c r="C31" s="13" t="s">
        <v>828</v>
      </c>
      <c r="D31" s="13" t="s">
        <v>829</v>
      </c>
      <c r="E31" s="13" t="s">
        <v>830</v>
      </c>
      <c r="F31" s="13" t="s">
        <v>831</v>
      </c>
      <c r="G31" s="13" t="s">
        <v>832</v>
      </c>
      <c r="H31" s="13" t="s">
        <v>833</v>
      </c>
      <c r="I31" s="13" t="s">
        <v>834</v>
      </c>
      <c r="J31" s="13" t="s">
        <v>835</v>
      </c>
      <c r="K31" s="13" t="s">
        <v>836</v>
      </c>
      <c r="L31" s="13" t="s">
        <v>837</v>
      </c>
      <c r="M31" s="13" t="s">
        <v>838</v>
      </c>
      <c r="N31" s="13" t="s">
        <v>839</v>
      </c>
      <c r="O31" s="13" t="s">
        <v>840</v>
      </c>
      <c r="P31" s="13" t="s">
        <v>841</v>
      </c>
      <c r="Q31" s="13" t="s">
        <v>842</v>
      </c>
      <c r="R31" s="13" t="s">
        <v>843</v>
      </c>
      <c r="S31" s="13" t="s">
        <v>844</v>
      </c>
      <c r="T31" s="13" t="s">
        <v>845</v>
      </c>
      <c r="U31" s="13" t="s">
        <v>846</v>
      </c>
      <c r="V31" s="13" t="s">
        <v>847</v>
      </c>
      <c r="W31" s="13" t="s">
        <v>848</v>
      </c>
      <c r="X31" s="13" t="s">
        <v>849</v>
      </c>
      <c r="Y31" s="13" t="s">
        <v>850</v>
      </c>
      <c r="Z31" s="13" t="s">
        <v>851</v>
      </c>
      <c r="AA31" s="13" t="s">
        <v>852</v>
      </c>
      <c r="AB31" s="13" t="s">
        <v>853</v>
      </c>
      <c r="AC31" s="13" t="s">
        <v>854</v>
      </c>
      <c r="AD31" s="13" t="s">
        <v>855</v>
      </c>
      <c r="AE31" s="13" t="s">
        <v>856</v>
      </c>
      <c r="AF31" s="13" t="s">
        <v>857</v>
      </c>
      <c r="AG31" s="13" t="s">
        <v>858</v>
      </c>
      <c r="AH31" s="13" t="s">
        <v>859</v>
      </c>
      <c r="AI31" s="13" t="s">
        <v>860</v>
      </c>
      <c r="AJ31" s="13" t="s">
        <v>861</v>
      </c>
      <c r="AK31" s="13" t="s">
        <v>862</v>
      </c>
      <c r="AL31" s="13" t="s">
        <v>863</v>
      </c>
      <c r="AM31" s="13" t="s">
        <v>864</v>
      </c>
      <c r="AN31" s="13" t="s">
        <v>865</v>
      </c>
      <c r="AO31" s="13" t="s">
        <v>866</v>
      </c>
      <c r="AP31" s="13" t="s">
        <v>867</v>
      </c>
      <c r="AQ31" s="13" t="s">
        <v>868</v>
      </c>
      <c r="AR31" s="13" t="s">
        <v>869</v>
      </c>
      <c r="AS31" s="13" t="s">
        <v>870</v>
      </c>
      <c r="AT31" s="13" t="s">
        <v>871</v>
      </c>
      <c r="AU31" s="13" t="s">
        <v>872</v>
      </c>
      <c r="AV31" s="13" t="s">
        <v>873</v>
      </c>
      <c r="AW31" s="13" t="s">
        <v>874</v>
      </c>
      <c r="AX31" s="13" t="s">
        <v>875</v>
      </c>
      <c r="AY31" s="13" t="s">
        <v>876</v>
      </c>
      <c r="AZ31" s="13" t="s">
        <v>877</v>
      </c>
      <c r="BA31" s="13" t="s">
        <v>878</v>
      </c>
      <c r="BB31" s="13" t="s">
        <v>879</v>
      </c>
      <c r="BC31" s="13" t="s">
        <v>880</v>
      </c>
      <c r="BD31" s="13" t="s">
        <v>881</v>
      </c>
      <c r="BE31" s="13" t="s">
        <v>882</v>
      </c>
      <c r="BF31" s="13" t="s">
        <v>883</v>
      </c>
      <c r="BG31" s="13" t="s">
        <v>884</v>
      </c>
      <c r="BH31" s="13" t="s">
        <v>885</v>
      </c>
      <c r="BI31" s="13" t="s">
        <v>886</v>
      </c>
      <c r="BJ31" s="13" t="s">
        <v>887</v>
      </c>
      <c r="BK31" s="13" t="s">
        <v>888</v>
      </c>
      <c r="BL31" s="13" t="s">
        <v>889</v>
      </c>
      <c r="BM31" s="13" t="s">
        <v>890</v>
      </c>
      <c r="BN31" s="13" t="s">
        <v>891</v>
      </c>
      <c r="BO31" s="13" t="s">
        <v>892</v>
      </c>
      <c r="BP31" s="13" t="s">
        <v>893</v>
      </c>
      <c r="BQ31" s="13" t="s">
        <v>894</v>
      </c>
      <c r="BR31" s="13" t="s">
        <v>895</v>
      </c>
      <c r="BS31" s="13" t="s">
        <v>896</v>
      </c>
      <c r="BT31" s="13" t="s">
        <v>897</v>
      </c>
      <c r="BU31" s="13" t="s">
        <v>898</v>
      </c>
      <c r="BV31" s="13" t="s">
        <v>899</v>
      </c>
      <c r="BW31" s="13" t="s">
        <v>900</v>
      </c>
      <c r="BX31" s="13" t="s">
        <v>901</v>
      </c>
      <c r="BY31" s="13" t="s">
        <v>902</v>
      </c>
      <c r="BZ31" s="13" t="s">
        <v>903</v>
      </c>
      <c r="CA31" s="13" t="s">
        <v>904</v>
      </c>
      <c r="CB31" s="13" t="s">
        <v>905</v>
      </c>
      <c r="CC31" s="13" t="s">
        <v>906</v>
      </c>
      <c r="CD31" s="13" t="s">
        <v>907</v>
      </c>
      <c r="CE31" s="13" t="s">
        <v>908</v>
      </c>
      <c r="CF31" s="13" t="s">
        <v>909</v>
      </c>
      <c r="CG31" s="13" t="s">
        <v>910</v>
      </c>
      <c r="CH31" s="13" t="s">
        <v>911</v>
      </c>
      <c r="CI31" s="13" t="s">
        <v>912</v>
      </c>
      <c r="CJ31" s="13" t="s">
        <v>913</v>
      </c>
      <c r="CK31" s="13" t="s">
        <v>914</v>
      </c>
      <c r="CL31" s="13" t="s">
        <v>915</v>
      </c>
      <c r="CM31" s="13" t="s">
        <v>916</v>
      </c>
      <c r="CN31" s="13" t="s">
        <v>917</v>
      </c>
    </row>
    <row r="32" customFormat="false" ht="12.75" hidden="true" customHeight="false" outlineLevel="0" collapsed="false">
      <c r="A32" s="13" t="n">
        <v>9</v>
      </c>
      <c r="B32" s="13" t="s">
        <v>918</v>
      </c>
      <c r="C32" s="13" t="s">
        <v>919</v>
      </c>
      <c r="D32" s="13" t="s">
        <v>920</v>
      </c>
      <c r="E32" s="13" t="s">
        <v>921</v>
      </c>
      <c r="F32" s="13" t="s">
        <v>922</v>
      </c>
      <c r="G32" s="13" t="s">
        <v>923</v>
      </c>
      <c r="H32" s="13" t="s">
        <v>924</v>
      </c>
      <c r="I32" s="13" t="s">
        <v>925</v>
      </c>
      <c r="J32" s="13" t="s">
        <v>926</v>
      </c>
      <c r="K32" s="13" t="s">
        <v>927</v>
      </c>
      <c r="L32" s="13" t="s">
        <v>928</v>
      </c>
      <c r="M32" s="13" t="s">
        <v>929</v>
      </c>
      <c r="N32" s="13" t="s">
        <v>930</v>
      </c>
      <c r="O32" s="13" t="s">
        <v>931</v>
      </c>
      <c r="P32" s="13" t="s">
        <v>932</v>
      </c>
      <c r="Q32" s="13" t="s">
        <v>933</v>
      </c>
      <c r="R32" s="13" t="s">
        <v>934</v>
      </c>
      <c r="S32" s="13" t="s">
        <v>935</v>
      </c>
      <c r="T32" s="13" t="s">
        <v>936</v>
      </c>
      <c r="U32" s="13" t="s">
        <v>937</v>
      </c>
      <c r="V32" s="13" t="s">
        <v>938</v>
      </c>
      <c r="W32" s="13" t="s">
        <v>939</v>
      </c>
      <c r="X32" s="13" t="s">
        <v>940</v>
      </c>
      <c r="Y32" s="13" t="s">
        <v>941</v>
      </c>
      <c r="Z32" s="13" t="s">
        <v>942</v>
      </c>
      <c r="AA32" s="13" t="s">
        <v>943</v>
      </c>
      <c r="AB32" s="13" t="s">
        <v>944</v>
      </c>
      <c r="AC32" s="13" t="s">
        <v>945</v>
      </c>
      <c r="AD32" s="13" t="s">
        <v>946</v>
      </c>
      <c r="AE32" s="13" t="s">
        <v>947</v>
      </c>
      <c r="AF32" s="13" t="s">
        <v>948</v>
      </c>
      <c r="AG32" s="13" t="s">
        <v>949</v>
      </c>
      <c r="AH32" s="13" t="s">
        <v>950</v>
      </c>
      <c r="AI32" s="13" t="s">
        <v>951</v>
      </c>
      <c r="AJ32" s="13" t="s">
        <v>952</v>
      </c>
      <c r="AK32" s="13" t="s">
        <v>953</v>
      </c>
      <c r="AL32" s="13" t="s">
        <v>954</v>
      </c>
      <c r="AM32" s="13" t="s">
        <v>955</v>
      </c>
      <c r="AN32" s="13" t="s">
        <v>956</v>
      </c>
      <c r="AO32" s="13" t="s">
        <v>957</v>
      </c>
      <c r="AP32" s="13" t="s">
        <v>958</v>
      </c>
      <c r="AQ32" s="13" t="s">
        <v>959</v>
      </c>
      <c r="AR32" s="13" t="s">
        <v>960</v>
      </c>
      <c r="AS32" s="13" t="s">
        <v>961</v>
      </c>
      <c r="AT32" s="13" t="s">
        <v>962</v>
      </c>
      <c r="AU32" s="13" t="s">
        <v>963</v>
      </c>
      <c r="AV32" s="13" t="s">
        <v>964</v>
      </c>
      <c r="AW32" s="13" t="s">
        <v>965</v>
      </c>
      <c r="AX32" s="13" t="s">
        <v>966</v>
      </c>
      <c r="AY32" s="13" t="s">
        <v>967</v>
      </c>
      <c r="AZ32" s="13" t="s">
        <v>968</v>
      </c>
      <c r="BA32" s="13" t="s">
        <v>969</v>
      </c>
      <c r="BB32" s="13" t="s">
        <v>970</v>
      </c>
      <c r="BC32" s="13" t="s">
        <v>971</v>
      </c>
      <c r="BD32" s="13" t="s">
        <v>972</v>
      </c>
      <c r="BE32" s="13" t="s">
        <v>973</v>
      </c>
      <c r="BF32" s="13" t="s">
        <v>974</v>
      </c>
      <c r="BG32" s="13" t="s">
        <v>975</v>
      </c>
      <c r="BH32" s="13" t="s">
        <v>976</v>
      </c>
      <c r="BI32" s="13" t="s">
        <v>977</v>
      </c>
      <c r="BJ32" s="13" t="s">
        <v>978</v>
      </c>
      <c r="BK32" s="13" t="s">
        <v>979</v>
      </c>
      <c r="BL32" s="13" t="s">
        <v>980</v>
      </c>
      <c r="BM32" s="13" t="s">
        <v>981</v>
      </c>
      <c r="BN32" s="13" t="s">
        <v>982</v>
      </c>
      <c r="BO32" s="13" t="s">
        <v>983</v>
      </c>
      <c r="BP32" s="13" t="s">
        <v>984</v>
      </c>
      <c r="BQ32" s="13" t="s">
        <v>985</v>
      </c>
      <c r="BR32" s="13" t="s">
        <v>986</v>
      </c>
      <c r="BS32" s="13" t="s">
        <v>987</v>
      </c>
      <c r="BT32" s="13" t="s">
        <v>988</v>
      </c>
      <c r="BU32" s="13" t="s">
        <v>989</v>
      </c>
      <c r="BV32" s="13" t="s">
        <v>990</v>
      </c>
      <c r="BW32" s="13" t="s">
        <v>991</v>
      </c>
      <c r="BX32" s="13" t="s">
        <v>992</v>
      </c>
      <c r="BY32" s="13" t="s">
        <v>993</v>
      </c>
      <c r="BZ32" s="13" t="s">
        <v>994</v>
      </c>
      <c r="CA32" s="13" t="s">
        <v>995</v>
      </c>
      <c r="CB32" s="13" t="s">
        <v>996</v>
      </c>
      <c r="CC32" s="13" t="s">
        <v>997</v>
      </c>
      <c r="CD32" s="13" t="s">
        <v>998</v>
      </c>
      <c r="CE32" s="13" t="s">
        <v>999</v>
      </c>
      <c r="CF32" s="13" t="s">
        <v>1000</v>
      </c>
      <c r="CG32" s="13" t="s">
        <v>1001</v>
      </c>
      <c r="CH32" s="13" t="s">
        <v>1002</v>
      </c>
      <c r="CI32" s="13" t="s">
        <v>1003</v>
      </c>
      <c r="CJ32" s="13" t="s">
        <v>1004</v>
      </c>
      <c r="CK32" s="13" t="s">
        <v>1005</v>
      </c>
      <c r="CL32" s="13" t="s">
        <v>1006</v>
      </c>
      <c r="CM32" s="13" t="s">
        <v>1007</v>
      </c>
      <c r="CN32" s="13" t="s">
        <v>1008</v>
      </c>
    </row>
    <row r="33" customFormat="false" ht="12.75" hidden="true" customHeight="false" outlineLevel="0" collapsed="false">
      <c r="A33" s="13" t="n">
        <v>10</v>
      </c>
      <c r="B33" s="13" t="s">
        <v>1009</v>
      </c>
      <c r="C33" s="13" t="s">
        <v>1010</v>
      </c>
      <c r="D33" s="13" t="s">
        <v>1011</v>
      </c>
      <c r="E33" s="13" t="s">
        <v>1012</v>
      </c>
      <c r="F33" s="13" t="s">
        <v>1013</v>
      </c>
      <c r="G33" s="13" t="s">
        <v>1014</v>
      </c>
      <c r="H33" s="13" t="s">
        <v>1015</v>
      </c>
      <c r="I33" s="13" t="s">
        <v>1016</v>
      </c>
      <c r="J33" s="13" t="s">
        <v>1017</v>
      </c>
      <c r="K33" s="13" t="s">
        <v>1018</v>
      </c>
      <c r="L33" s="13" t="s">
        <v>1019</v>
      </c>
      <c r="M33" s="13" t="s">
        <v>1020</v>
      </c>
      <c r="N33" s="13" t="s">
        <v>1021</v>
      </c>
      <c r="O33" s="13" t="s">
        <v>1022</v>
      </c>
      <c r="P33" s="13" t="s">
        <v>1023</v>
      </c>
      <c r="Q33" s="13" t="s">
        <v>1024</v>
      </c>
      <c r="R33" s="13" t="s">
        <v>1025</v>
      </c>
      <c r="S33" s="13" t="s">
        <v>1026</v>
      </c>
      <c r="T33" s="13" t="s">
        <v>1027</v>
      </c>
      <c r="U33" s="13" t="s">
        <v>1028</v>
      </c>
      <c r="V33" s="13" t="s">
        <v>1029</v>
      </c>
      <c r="W33" s="13" t="s">
        <v>1030</v>
      </c>
      <c r="X33" s="13" t="s">
        <v>1031</v>
      </c>
      <c r="Y33" s="13" t="s">
        <v>1032</v>
      </c>
      <c r="Z33" s="13" t="s">
        <v>1033</v>
      </c>
      <c r="AA33" s="13" t="s">
        <v>1034</v>
      </c>
      <c r="AB33" s="13" t="s">
        <v>1035</v>
      </c>
      <c r="AC33" s="13" t="s">
        <v>1036</v>
      </c>
      <c r="AD33" s="13" t="s">
        <v>1037</v>
      </c>
      <c r="AE33" s="13" t="s">
        <v>1038</v>
      </c>
      <c r="AF33" s="13" t="s">
        <v>1039</v>
      </c>
      <c r="AG33" s="13" t="s">
        <v>1040</v>
      </c>
      <c r="AH33" s="13" t="s">
        <v>1041</v>
      </c>
      <c r="AI33" s="13" t="s">
        <v>1042</v>
      </c>
      <c r="AJ33" s="13" t="s">
        <v>1043</v>
      </c>
      <c r="AK33" s="13" t="s">
        <v>1044</v>
      </c>
      <c r="AL33" s="13" t="s">
        <v>1045</v>
      </c>
      <c r="AM33" s="13" t="s">
        <v>1046</v>
      </c>
      <c r="AN33" s="13" t="s">
        <v>1047</v>
      </c>
      <c r="AO33" s="13" t="s">
        <v>1048</v>
      </c>
      <c r="AP33" s="13" t="s">
        <v>1049</v>
      </c>
      <c r="AQ33" s="13" t="s">
        <v>1050</v>
      </c>
      <c r="AR33" s="13" t="s">
        <v>1051</v>
      </c>
      <c r="AS33" s="13" t="s">
        <v>1052</v>
      </c>
      <c r="AT33" s="13" t="s">
        <v>1053</v>
      </c>
      <c r="AU33" s="13" t="s">
        <v>1054</v>
      </c>
      <c r="AV33" s="13" t="s">
        <v>1055</v>
      </c>
      <c r="AW33" s="13" t="s">
        <v>1056</v>
      </c>
      <c r="AX33" s="13" t="s">
        <v>1057</v>
      </c>
      <c r="AY33" s="13" t="s">
        <v>1058</v>
      </c>
      <c r="AZ33" s="13" t="s">
        <v>1059</v>
      </c>
      <c r="BA33" s="13" t="s">
        <v>1060</v>
      </c>
      <c r="BB33" s="13" t="s">
        <v>1061</v>
      </c>
      <c r="BC33" s="13" t="s">
        <v>1062</v>
      </c>
      <c r="BD33" s="13" t="s">
        <v>1063</v>
      </c>
      <c r="BE33" s="13" t="s">
        <v>1064</v>
      </c>
      <c r="BF33" s="13" t="s">
        <v>1065</v>
      </c>
      <c r="BG33" s="13" t="s">
        <v>1066</v>
      </c>
      <c r="BH33" s="13" t="s">
        <v>1067</v>
      </c>
      <c r="BI33" s="13" t="s">
        <v>1068</v>
      </c>
      <c r="BJ33" s="13" t="s">
        <v>1069</v>
      </c>
      <c r="BK33" s="13" t="s">
        <v>1070</v>
      </c>
      <c r="BL33" s="13" t="s">
        <v>1071</v>
      </c>
      <c r="BM33" s="13" t="s">
        <v>1072</v>
      </c>
      <c r="BN33" s="13" t="s">
        <v>1073</v>
      </c>
      <c r="BO33" s="13" t="s">
        <v>1074</v>
      </c>
      <c r="BP33" s="13" t="s">
        <v>1075</v>
      </c>
      <c r="BQ33" s="13" t="s">
        <v>1076</v>
      </c>
      <c r="BR33" s="13" t="s">
        <v>1077</v>
      </c>
      <c r="BS33" s="13" t="s">
        <v>1078</v>
      </c>
      <c r="BT33" s="13" t="s">
        <v>1079</v>
      </c>
      <c r="BU33" s="13" t="s">
        <v>1080</v>
      </c>
      <c r="BV33" s="13" t="s">
        <v>1081</v>
      </c>
      <c r="BW33" s="13" t="s">
        <v>1082</v>
      </c>
      <c r="BX33" s="13" t="s">
        <v>1083</v>
      </c>
      <c r="BY33" s="13" t="s">
        <v>1084</v>
      </c>
      <c r="BZ33" s="13" t="s">
        <v>1085</v>
      </c>
      <c r="CA33" s="13" t="s">
        <v>1086</v>
      </c>
      <c r="CB33" s="13" t="s">
        <v>1087</v>
      </c>
      <c r="CC33" s="13" t="s">
        <v>1088</v>
      </c>
      <c r="CD33" s="13" t="s">
        <v>1089</v>
      </c>
      <c r="CE33" s="13" t="s">
        <v>1090</v>
      </c>
      <c r="CF33" s="13" t="s">
        <v>1091</v>
      </c>
      <c r="CG33" s="13" t="s">
        <v>1092</v>
      </c>
      <c r="CH33" s="13" t="s">
        <v>1093</v>
      </c>
      <c r="CI33" s="13" t="s">
        <v>1094</v>
      </c>
      <c r="CJ33" s="13" t="s">
        <v>1095</v>
      </c>
      <c r="CK33" s="13" t="s">
        <v>1096</v>
      </c>
      <c r="CL33" s="13" t="s">
        <v>1097</v>
      </c>
      <c r="CM33" s="13" t="s">
        <v>1098</v>
      </c>
      <c r="CN33" s="13" t="s">
        <v>1099</v>
      </c>
    </row>
    <row r="34" customFormat="false" ht="12.75" hidden="true" customHeight="false" outlineLevel="0" collapsed="false">
      <c r="A34" s="13" t="n">
        <v>11</v>
      </c>
      <c r="B34" s="13" t="s">
        <v>1100</v>
      </c>
      <c r="C34" s="13" t="s">
        <v>1101</v>
      </c>
      <c r="D34" s="13" t="s">
        <v>1102</v>
      </c>
      <c r="E34" s="13" t="s">
        <v>1103</v>
      </c>
      <c r="F34" s="13" t="s">
        <v>1104</v>
      </c>
      <c r="G34" s="13" t="s">
        <v>1105</v>
      </c>
      <c r="H34" s="13" t="s">
        <v>1106</v>
      </c>
      <c r="I34" s="13" t="s">
        <v>1107</v>
      </c>
      <c r="J34" s="13" t="s">
        <v>1108</v>
      </c>
      <c r="K34" s="13" t="s">
        <v>1109</v>
      </c>
      <c r="L34" s="13" t="s">
        <v>1110</v>
      </c>
      <c r="M34" s="13" t="s">
        <v>1111</v>
      </c>
      <c r="N34" s="13" t="s">
        <v>1112</v>
      </c>
      <c r="O34" s="13" t="s">
        <v>1113</v>
      </c>
      <c r="P34" s="13" t="s">
        <v>1114</v>
      </c>
      <c r="Q34" s="13" t="s">
        <v>1115</v>
      </c>
      <c r="R34" s="13" t="s">
        <v>1116</v>
      </c>
      <c r="S34" s="13" t="s">
        <v>1117</v>
      </c>
      <c r="T34" s="13" t="s">
        <v>1118</v>
      </c>
      <c r="U34" s="13" t="s">
        <v>1119</v>
      </c>
      <c r="V34" s="13" t="s">
        <v>1120</v>
      </c>
      <c r="W34" s="13" t="s">
        <v>1121</v>
      </c>
      <c r="X34" s="13" t="s">
        <v>1122</v>
      </c>
      <c r="Y34" s="13" t="s">
        <v>1123</v>
      </c>
      <c r="Z34" s="13" t="s">
        <v>1124</v>
      </c>
      <c r="AA34" s="13" t="s">
        <v>1125</v>
      </c>
      <c r="AB34" s="13" t="s">
        <v>1126</v>
      </c>
      <c r="AC34" s="13" t="s">
        <v>1127</v>
      </c>
      <c r="AD34" s="13" t="s">
        <v>1128</v>
      </c>
      <c r="AE34" s="13" t="s">
        <v>1129</v>
      </c>
      <c r="AF34" s="13" t="s">
        <v>1130</v>
      </c>
      <c r="AG34" s="13" t="s">
        <v>1131</v>
      </c>
      <c r="AH34" s="13" t="s">
        <v>1132</v>
      </c>
      <c r="AI34" s="13" t="s">
        <v>1133</v>
      </c>
      <c r="AJ34" s="13" t="s">
        <v>1134</v>
      </c>
      <c r="AK34" s="13" t="s">
        <v>1135</v>
      </c>
      <c r="AL34" s="13" t="s">
        <v>1136</v>
      </c>
      <c r="AM34" s="13" t="s">
        <v>1137</v>
      </c>
      <c r="AN34" s="13" t="s">
        <v>1138</v>
      </c>
      <c r="AO34" s="13" t="s">
        <v>1139</v>
      </c>
      <c r="AP34" s="13" t="s">
        <v>1140</v>
      </c>
      <c r="AQ34" s="13" t="s">
        <v>1141</v>
      </c>
      <c r="AR34" s="13" t="s">
        <v>1142</v>
      </c>
      <c r="AS34" s="13" t="s">
        <v>1143</v>
      </c>
      <c r="AT34" s="13" t="s">
        <v>1144</v>
      </c>
      <c r="AU34" s="13" t="s">
        <v>1145</v>
      </c>
      <c r="AV34" s="13" t="s">
        <v>1146</v>
      </c>
      <c r="AW34" s="13" t="s">
        <v>1147</v>
      </c>
      <c r="AX34" s="13" t="s">
        <v>1148</v>
      </c>
      <c r="AY34" s="13" t="s">
        <v>1149</v>
      </c>
      <c r="AZ34" s="13" t="s">
        <v>1150</v>
      </c>
      <c r="BA34" s="13" t="s">
        <v>1151</v>
      </c>
      <c r="BB34" s="13" t="s">
        <v>1152</v>
      </c>
      <c r="BC34" s="13" t="s">
        <v>1153</v>
      </c>
      <c r="BD34" s="13" t="s">
        <v>1154</v>
      </c>
      <c r="BE34" s="13" t="s">
        <v>1155</v>
      </c>
      <c r="BF34" s="13" t="s">
        <v>1156</v>
      </c>
      <c r="BG34" s="13" t="s">
        <v>1157</v>
      </c>
      <c r="BH34" s="13" t="s">
        <v>1158</v>
      </c>
      <c r="BI34" s="13" t="s">
        <v>1159</v>
      </c>
      <c r="BJ34" s="13" t="s">
        <v>1160</v>
      </c>
      <c r="BK34" s="13" t="s">
        <v>1161</v>
      </c>
      <c r="BL34" s="13" t="s">
        <v>1162</v>
      </c>
      <c r="BM34" s="13" t="s">
        <v>1163</v>
      </c>
      <c r="BN34" s="13" t="s">
        <v>1164</v>
      </c>
      <c r="BO34" s="13" t="s">
        <v>1165</v>
      </c>
      <c r="BP34" s="13" t="s">
        <v>1166</v>
      </c>
      <c r="BQ34" s="13" t="s">
        <v>1167</v>
      </c>
      <c r="BR34" s="13" t="s">
        <v>1168</v>
      </c>
      <c r="BS34" s="13" t="s">
        <v>1169</v>
      </c>
      <c r="BT34" s="13" t="s">
        <v>1170</v>
      </c>
      <c r="BU34" s="13" t="s">
        <v>1171</v>
      </c>
      <c r="BV34" s="13" t="s">
        <v>1172</v>
      </c>
      <c r="BW34" s="13" t="s">
        <v>1173</v>
      </c>
      <c r="BX34" s="13" t="s">
        <v>1174</v>
      </c>
      <c r="BY34" s="13" t="s">
        <v>1175</v>
      </c>
      <c r="BZ34" s="13" t="s">
        <v>1176</v>
      </c>
      <c r="CA34" s="13" t="s">
        <v>1177</v>
      </c>
      <c r="CB34" s="13" t="s">
        <v>1178</v>
      </c>
      <c r="CC34" s="13" t="s">
        <v>1179</v>
      </c>
      <c r="CD34" s="13" t="s">
        <v>1180</v>
      </c>
      <c r="CE34" s="13" t="s">
        <v>1181</v>
      </c>
      <c r="CF34" s="13" t="s">
        <v>1182</v>
      </c>
      <c r="CG34" s="13" t="s">
        <v>1183</v>
      </c>
      <c r="CH34" s="13" t="s">
        <v>1184</v>
      </c>
      <c r="CI34" s="13" t="s">
        <v>1185</v>
      </c>
      <c r="CJ34" s="13" t="s">
        <v>1186</v>
      </c>
      <c r="CK34" s="13" t="s">
        <v>1187</v>
      </c>
      <c r="CL34" s="13" t="s">
        <v>1188</v>
      </c>
      <c r="CM34" s="13" t="s">
        <v>1189</v>
      </c>
      <c r="CN34" s="13" t="s">
        <v>1190</v>
      </c>
    </row>
    <row r="35" customFormat="false" ht="12.75" hidden="true" customHeight="false" outlineLevel="0" collapsed="false">
      <c r="A35" s="13" t="n">
        <v>12</v>
      </c>
      <c r="B35" s="13" t="s">
        <v>1191</v>
      </c>
      <c r="C35" s="13" t="s">
        <v>1192</v>
      </c>
      <c r="D35" s="13" t="s">
        <v>1193</v>
      </c>
      <c r="E35" s="13" t="s">
        <v>1194</v>
      </c>
      <c r="F35" s="13" t="s">
        <v>1195</v>
      </c>
      <c r="G35" s="13" t="s">
        <v>1196</v>
      </c>
      <c r="H35" s="13" t="s">
        <v>1197</v>
      </c>
      <c r="I35" s="13" t="s">
        <v>1198</v>
      </c>
      <c r="J35" s="13" t="s">
        <v>1199</v>
      </c>
      <c r="K35" s="13" t="s">
        <v>1200</v>
      </c>
      <c r="L35" s="13" t="s">
        <v>1201</v>
      </c>
      <c r="M35" s="13" t="s">
        <v>1202</v>
      </c>
      <c r="N35" s="13" t="s">
        <v>1203</v>
      </c>
      <c r="O35" s="13" t="s">
        <v>1204</v>
      </c>
      <c r="P35" s="13" t="s">
        <v>1205</v>
      </c>
      <c r="Q35" s="13" t="s">
        <v>1206</v>
      </c>
      <c r="R35" s="13" t="s">
        <v>1207</v>
      </c>
      <c r="S35" s="13" t="s">
        <v>1208</v>
      </c>
      <c r="T35" s="13" t="s">
        <v>1209</v>
      </c>
      <c r="U35" s="13" t="s">
        <v>1210</v>
      </c>
      <c r="V35" s="13" t="s">
        <v>1211</v>
      </c>
      <c r="W35" s="13" t="s">
        <v>1212</v>
      </c>
      <c r="X35" s="13" t="s">
        <v>1213</v>
      </c>
      <c r="Y35" s="13" t="s">
        <v>1214</v>
      </c>
      <c r="Z35" s="13" t="s">
        <v>1215</v>
      </c>
      <c r="AA35" s="13" t="s">
        <v>1216</v>
      </c>
      <c r="AB35" s="13" t="s">
        <v>1217</v>
      </c>
      <c r="AC35" s="13" t="s">
        <v>1218</v>
      </c>
      <c r="AD35" s="13" t="s">
        <v>1219</v>
      </c>
      <c r="AE35" s="13" t="s">
        <v>1220</v>
      </c>
      <c r="AF35" s="13" t="s">
        <v>1221</v>
      </c>
      <c r="AG35" s="13" t="s">
        <v>1222</v>
      </c>
      <c r="AH35" s="13" t="s">
        <v>1223</v>
      </c>
      <c r="AI35" s="13" t="s">
        <v>1224</v>
      </c>
      <c r="AJ35" s="13" t="s">
        <v>1225</v>
      </c>
      <c r="AK35" s="13" t="s">
        <v>1226</v>
      </c>
      <c r="AL35" s="13" t="s">
        <v>1227</v>
      </c>
      <c r="AM35" s="13" t="s">
        <v>1228</v>
      </c>
      <c r="AN35" s="13" t="s">
        <v>1229</v>
      </c>
      <c r="AO35" s="13" t="s">
        <v>1230</v>
      </c>
      <c r="AP35" s="13" t="s">
        <v>1231</v>
      </c>
      <c r="AQ35" s="13" t="s">
        <v>1232</v>
      </c>
      <c r="AR35" s="13" t="s">
        <v>1233</v>
      </c>
      <c r="AS35" s="13" t="s">
        <v>1234</v>
      </c>
      <c r="AT35" s="13" t="s">
        <v>1235</v>
      </c>
      <c r="AU35" s="13" t="s">
        <v>1236</v>
      </c>
      <c r="AV35" s="13" t="s">
        <v>1237</v>
      </c>
      <c r="AW35" s="13" t="s">
        <v>1238</v>
      </c>
      <c r="AX35" s="13" t="s">
        <v>1239</v>
      </c>
      <c r="AY35" s="13" t="s">
        <v>1240</v>
      </c>
      <c r="AZ35" s="13" t="s">
        <v>1241</v>
      </c>
      <c r="BA35" s="13" t="s">
        <v>1242</v>
      </c>
      <c r="BB35" s="13" t="s">
        <v>1243</v>
      </c>
      <c r="BC35" s="13" t="s">
        <v>1244</v>
      </c>
      <c r="BD35" s="13" t="s">
        <v>1245</v>
      </c>
      <c r="BE35" s="13" t="s">
        <v>1246</v>
      </c>
      <c r="BF35" s="13" t="s">
        <v>1247</v>
      </c>
      <c r="BG35" s="13" t="s">
        <v>1248</v>
      </c>
      <c r="BH35" s="13" t="s">
        <v>1249</v>
      </c>
      <c r="BI35" s="13" t="s">
        <v>1250</v>
      </c>
      <c r="BJ35" s="13" t="s">
        <v>1251</v>
      </c>
      <c r="BK35" s="13" t="s">
        <v>1252</v>
      </c>
      <c r="BL35" s="13" t="s">
        <v>1253</v>
      </c>
      <c r="BM35" s="13" t="s">
        <v>1254</v>
      </c>
      <c r="BN35" s="13" t="s">
        <v>1255</v>
      </c>
      <c r="BO35" s="13" t="s">
        <v>1256</v>
      </c>
      <c r="BP35" s="13" t="s">
        <v>1257</v>
      </c>
      <c r="BQ35" s="13" t="s">
        <v>1258</v>
      </c>
      <c r="BR35" s="13" t="s">
        <v>1259</v>
      </c>
      <c r="BS35" s="13" t="s">
        <v>1260</v>
      </c>
      <c r="BT35" s="13" t="s">
        <v>1261</v>
      </c>
      <c r="BU35" s="13" t="s">
        <v>1262</v>
      </c>
      <c r="BV35" s="13" t="s">
        <v>1263</v>
      </c>
      <c r="BW35" s="13" t="s">
        <v>1264</v>
      </c>
      <c r="BX35" s="13" t="s">
        <v>1265</v>
      </c>
      <c r="BY35" s="13" t="s">
        <v>1266</v>
      </c>
      <c r="BZ35" s="13" t="s">
        <v>1267</v>
      </c>
      <c r="CA35" s="13" t="s">
        <v>1268</v>
      </c>
      <c r="CB35" s="13" t="s">
        <v>1269</v>
      </c>
      <c r="CC35" s="13" t="s">
        <v>1270</v>
      </c>
      <c r="CD35" s="13" t="s">
        <v>1271</v>
      </c>
      <c r="CE35" s="13" t="s">
        <v>1272</v>
      </c>
      <c r="CF35" s="13" t="s">
        <v>1273</v>
      </c>
      <c r="CG35" s="13" t="s">
        <v>1274</v>
      </c>
      <c r="CH35" s="13" t="s">
        <v>1275</v>
      </c>
      <c r="CI35" s="13" t="s">
        <v>1276</v>
      </c>
      <c r="CJ35" s="13" t="s">
        <v>1277</v>
      </c>
      <c r="CK35" s="13" t="s">
        <v>1278</v>
      </c>
      <c r="CL35" s="13" t="s">
        <v>1279</v>
      </c>
      <c r="CM35" s="13" t="s">
        <v>1280</v>
      </c>
      <c r="CN35" s="13" t="s">
        <v>1281</v>
      </c>
    </row>
    <row r="36" customFormat="false" ht="12.75" hidden="true" customHeight="false" outlineLevel="0" collapsed="false">
      <c r="A36" s="13" t="n">
        <v>13</v>
      </c>
      <c r="B36" s="13" t="s">
        <v>1282</v>
      </c>
      <c r="C36" s="13" t="s">
        <v>1283</v>
      </c>
      <c r="D36" s="13" t="s">
        <v>1284</v>
      </c>
      <c r="E36" s="13" t="s">
        <v>1285</v>
      </c>
      <c r="F36" s="13" t="s">
        <v>1286</v>
      </c>
      <c r="G36" s="13" t="s">
        <v>1287</v>
      </c>
      <c r="H36" s="13" t="s">
        <v>1288</v>
      </c>
      <c r="I36" s="13" t="s">
        <v>1289</v>
      </c>
      <c r="J36" s="13" t="s">
        <v>1290</v>
      </c>
      <c r="K36" s="13" t="s">
        <v>1291</v>
      </c>
      <c r="L36" s="13" t="s">
        <v>1292</v>
      </c>
      <c r="M36" s="13" t="s">
        <v>1293</v>
      </c>
      <c r="N36" s="13" t="s">
        <v>1294</v>
      </c>
      <c r="O36" s="13" t="s">
        <v>1295</v>
      </c>
      <c r="P36" s="13" t="s">
        <v>1296</v>
      </c>
      <c r="Q36" s="13" t="s">
        <v>1297</v>
      </c>
      <c r="R36" s="13" t="s">
        <v>1298</v>
      </c>
      <c r="S36" s="13" t="s">
        <v>1299</v>
      </c>
      <c r="T36" s="13" t="s">
        <v>1300</v>
      </c>
      <c r="U36" s="13" t="s">
        <v>1301</v>
      </c>
      <c r="V36" s="13" t="s">
        <v>1302</v>
      </c>
      <c r="W36" s="13" t="s">
        <v>1303</v>
      </c>
      <c r="X36" s="13" t="s">
        <v>1304</v>
      </c>
      <c r="Y36" s="13" t="s">
        <v>1305</v>
      </c>
      <c r="Z36" s="13" t="s">
        <v>1306</v>
      </c>
      <c r="AA36" s="13" t="s">
        <v>1307</v>
      </c>
      <c r="AB36" s="13" t="s">
        <v>1308</v>
      </c>
      <c r="AC36" s="13" t="s">
        <v>1309</v>
      </c>
      <c r="AD36" s="13" t="s">
        <v>1310</v>
      </c>
      <c r="AE36" s="13" t="s">
        <v>1311</v>
      </c>
      <c r="AF36" s="13" t="s">
        <v>1312</v>
      </c>
      <c r="AG36" s="13" t="s">
        <v>1313</v>
      </c>
      <c r="AH36" s="13" t="s">
        <v>1314</v>
      </c>
      <c r="AI36" s="13" t="s">
        <v>1315</v>
      </c>
      <c r="AJ36" s="13" t="s">
        <v>1316</v>
      </c>
      <c r="AK36" s="13" t="s">
        <v>1317</v>
      </c>
      <c r="AL36" s="13" t="s">
        <v>1318</v>
      </c>
      <c r="AM36" s="13" t="s">
        <v>1319</v>
      </c>
      <c r="AN36" s="13" t="s">
        <v>1320</v>
      </c>
      <c r="AO36" s="13" t="s">
        <v>1321</v>
      </c>
      <c r="AP36" s="13" t="s">
        <v>1322</v>
      </c>
      <c r="AQ36" s="13" t="s">
        <v>1323</v>
      </c>
      <c r="AR36" s="13" t="s">
        <v>1324</v>
      </c>
      <c r="AS36" s="13" t="s">
        <v>1325</v>
      </c>
      <c r="AT36" s="13" t="s">
        <v>1326</v>
      </c>
      <c r="AU36" s="13" t="s">
        <v>1327</v>
      </c>
      <c r="AV36" s="13" t="s">
        <v>1328</v>
      </c>
      <c r="AW36" s="13" t="s">
        <v>1329</v>
      </c>
      <c r="AX36" s="13" t="s">
        <v>1330</v>
      </c>
      <c r="AY36" s="13" t="s">
        <v>1331</v>
      </c>
      <c r="AZ36" s="13" t="s">
        <v>1332</v>
      </c>
      <c r="BA36" s="13" t="s">
        <v>1333</v>
      </c>
      <c r="BB36" s="13" t="s">
        <v>1334</v>
      </c>
      <c r="BC36" s="13" t="s">
        <v>1335</v>
      </c>
      <c r="BD36" s="13" t="s">
        <v>1336</v>
      </c>
      <c r="BE36" s="13" t="s">
        <v>1337</v>
      </c>
      <c r="BF36" s="13" t="s">
        <v>1338</v>
      </c>
      <c r="BG36" s="13" t="s">
        <v>1339</v>
      </c>
      <c r="BH36" s="13" t="s">
        <v>1340</v>
      </c>
      <c r="BI36" s="13" t="s">
        <v>1341</v>
      </c>
      <c r="BJ36" s="13" t="s">
        <v>1342</v>
      </c>
      <c r="BK36" s="13" t="s">
        <v>1343</v>
      </c>
      <c r="BL36" s="13" t="s">
        <v>1344</v>
      </c>
      <c r="BM36" s="13" t="s">
        <v>1345</v>
      </c>
      <c r="BN36" s="13" t="s">
        <v>1346</v>
      </c>
      <c r="BO36" s="13" t="s">
        <v>1347</v>
      </c>
      <c r="BP36" s="13" t="s">
        <v>1348</v>
      </c>
      <c r="BQ36" s="13" t="s">
        <v>1349</v>
      </c>
      <c r="BR36" s="13" t="s">
        <v>1350</v>
      </c>
      <c r="BS36" s="13" t="s">
        <v>1351</v>
      </c>
      <c r="BT36" s="13" t="s">
        <v>1352</v>
      </c>
      <c r="BU36" s="13" t="s">
        <v>1353</v>
      </c>
      <c r="BV36" s="13" t="s">
        <v>1354</v>
      </c>
      <c r="BW36" s="13" t="s">
        <v>1355</v>
      </c>
      <c r="BX36" s="13" t="s">
        <v>1356</v>
      </c>
      <c r="BY36" s="13" t="s">
        <v>1357</v>
      </c>
      <c r="BZ36" s="13" t="s">
        <v>1358</v>
      </c>
      <c r="CA36" s="13" t="s">
        <v>1359</v>
      </c>
      <c r="CB36" s="13" t="s">
        <v>1360</v>
      </c>
      <c r="CC36" s="13" t="s">
        <v>1361</v>
      </c>
      <c r="CD36" s="13" t="s">
        <v>1362</v>
      </c>
      <c r="CE36" s="13" t="s">
        <v>1363</v>
      </c>
      <c r="CF36" s="13" t="s">
        <v>1364</v>
      </c>
      <c r="CG36" s="13" t="s">
        <v>1365</v>
      </c>
      <c r="CH36" s="13" t="s">
        <v>1366</v>
      </c>
      <c r="CI36" s="13" t="s">
        <v>1367</v>
      </c>
      <c r="CJ36" s="13" t="s">
        <v>1368</v>
      </c>
      <c r="CK36" s="13" t="s">
        <v>1369</v>
      </c>
      <c r="CL36" s="13" t="s">
        <v>1370</v>
      </c>
      <c r="CM36" s="13" t="s">
        <v>1371</v>
      </c>
      <c r="CN36" s="13" t="s">
        <v>1372</v>
      </c>
    </row>
    <row r="37" customFormat="false" ht="12.75" hidden="true" customHeight="false" outlineLevel="0" collapsed="false">
      <c r="A37" s="13" t="n">
        <v>14</v>
      </c>
      <c r="B37" s="13" t="s">
        <v>1373</v>
      </c>
      <c r="C37" s="13" t="s">
        <v>1374</v>
      </c>
      <c r="D37" s="13" t="s">
        <v>1375</v>
      </c>
      <c r="E37" s="13" t="s">
        <v>1376</v>
      </c>
      <c r="F37" s="13" t="s">
        <v>1377</v>
      </c>
      <c r="G37" s="13" t="s">
        <v>1378</v>
      </c>
      <c r="H37" s="13" t="s">
        <v>1379</v>
      </c>
      <c r="I37" s="13" t="s">
        <v>1380</v>
      </c>
      <c r="J37" s="13" t="s">
        <v>1381</v>
      </c>
      <c r="K37" s="13" t="s">
        <v>1382</v>
      </c>
      <c r="L37" s="13" t="s">
        <v>1383</v>
      </c>
      <c r="M37" s="13" t="s">
        <v>1384</v>
      </c>
      <c r="N37" s="13" t="s">
        <v>1385</v>
      </c>
      <c r="O37" s="13" t="s">
        <v>1386</v>
      </c>
      <c r="P37" s="13" t="s">
        <v>1387</v>
      </c>
      <c r="Q37" s="13" t="s">
        <v>1388</v>
      </c>
      <c r="R37" s="13" t="s">
        <v>1389</v>
      </c>
      <c r="S37" s="13" t="s">
        <v>1390</v>
      </c>
      <c r="T37" s="13" t="s">
        <v>1391</v>
      </c>
      <c r="U37" s="13" t="s">
        <v>1392</v>
      </c>
      <c r="V37" s="13" t="s">
        <v>1393</v>
      </c>
      <c r="W37" s="13" t="s">
        <v>1394</v>
      </c>
      <c r="X37" s="13" t="s">
        <v>1395</v>
      </c>
      <c r="Y37" s="13" t="s">
        <v>1396</v>
      </c>
      <c r="Z37" s="13" t="s">
        <v>1397</v>
      </c>
      <c r="AA37" s="13" t="s">
        <v>1398</v>
      </c>
      <c r="AB37" s="13" t="s">
        <v>1399</v>
      </c>
      <c r="AC37" s="13" t="s">
        <v>1400</v>
      </c>
      <c r="AD37" s="13" t="s">
        <v>1401</v>
      </c>
      <c r="AE37" s="13" t="s">
        <v>1402</v>
      </c>
      <c r="AF37" s="13" t="s">
        <v>1403</v>
      </c>
      <c r="AG37" s="13" t="s">
        <v>1404</v>
      </c>
      <c r="AH37" s="13" t="s">
        <v>1405</v>
      </c>
      <c r="AI37" s="13" t="s">
        <v>1406</v>
      </c>
      <c r="AJ37" s="13" t="s">
        <v>1407</v>
      </c>
      <c r="AK37" s="13" t="s">
        <v>1408</v>
      </c>
      <c r="AL37" s="13" t="s">
        <v>1409</v>
      </c>
      <c r="AM37" s="13" t="s">
        <v>1410</v>
      </c>
      <c r="AN37" s="13" t="s">
        <v>1411</v>
      </c>
      <c r="AO37" s="13" t="s">
        <v>1412</v>
      </c>
      <c r="AP37" s="13" t="s">
        <v>1413</v>
      </c>
      <c r="AQ37" s="13" t="s">
        <v>1414</v>
      </c>
      <c r="AR37" s="13" t="s">
        <v>1415</v>
      </c>
      <c r="AS37" s="13" t="s">
        <v>1416</v>
      </c>
      <c r="AT37" s="13" t="s">
        <v>1417</v>
      </c>
      <c r="AU37" s="13" t="s">
        <v>1418</v>
      </c>
      <c r="AV37" s="13" t="s">
        <v>1419</v>
      </c>
      <c r="AW37" s="13" t="s">
        <v>1420</v>
      </c>
      <c r="AX37" s="13" t="s">
        <v>1421</v>
      </c>
      <c r="AY37" s="13" t="s">
        <v>1422</v>
      </c>
      <c r="AZ37" s="13" t="s">
        <v>1423</v>
      </c>
      <c r="BA37" s="13" t="s">
        <v>1424</v>
      </c>
      <c r="BB37" s="13" t="s">
        <v>1425</v>
      </c>
      <c r="BC37" s="13" t="s">
        <v>1426</v>
      </c>
      <c r="BD37" s="13" t="s">
        <v>1427</v>
      </c>
      <c r="BE37" s="13" t="s">
        <v>1428</v>
      </c>
      <c r="BF37" s="13" t="s">
        <v>1429</v>
      </c>
      <c r="BG37" s="13" t="s">
        <v>1430</v>
      </c>
      <c r="BH37" s="13" t="s">
        <v>1431</v>
      </c>
      <c r="BI37" s="13" t="s">
        <v>1432</v>
      </c>
      <c r="BJ37" s="13" t="s">
        <v>1433</v>
      </c>
      <c r="BK37" s="13" t="s">
        <v>1434</v>
      </c>
      <c r="BL37" s="13" t="s">
        <v>1435</v>
      </c>
      <c r="BM37" s="13" t="s">
        <v>1436</v>
      </c>
      <c r="BN37" s="13" t="s">
        <v>1437</v>
      </c>
      <c r="BO37" s="13" t="s">
        <v>1438</v>
      </c>
      <c r="BP37" s="13" t="s">
        <v>1439</v>
      </c>
      <c r="BQ37" s="13" t="s">
        <v>1440</v>
      </c>
      <c r="BR37" s="13" t="s">
        <v>1441</v>
      </c>
      <c r="BS37" s="13" t="s">
        <v>1442</v>
      </c>
      <c r="BT37" s="13" t="s">
        <v>1443</v>
      </c>
      <c r="BU37" s="13" t="s">
        <v>1444</v>
      </c>
      <c r="BV37" s="13" t="s">
        <v>1445</v>
      </c>
      <c r="BW37" s="13" t="s">
        <v>1446</v>
      </c>
      <c r="BX37" s="13" t="s">
        <v>1447</v>
      </c>
      <c r="BY37" s="13" t="s">
        <v>1448</v>
      </c>
      <c r="BZ37" s="13" t="s">
        <v>1449</v>
      </c>
      <c r="CA37" s="13" t="s">
        <v>1450</v>
      </c>
      <c r="CB37" s="13" t="s">
        <v>1451</v>
      </c>
      <c r="CC37" s="13" t="s">
        <v>1452</v>
      </c>
      <c r="CD37" s="13" t="s">
        <v>1453</v>
      </c>
      <c r="CE37" s="13" t="s">
        <v>1454</v>
      </c>
      <c r="CF37" s="13" t="s">
        <v>1455</v>
      </c>
      <c r="CG37" s="13" t="s">
        <v>1456</v>
      </c>
      <c r="CH37" s="13" t="s">
        <v>1457</v>
      </c>
      <c r="CI37" s="13" t="s">
        <v>1458</v>
      </c>
      <c r="CJ37" s="13" t="s">
        <v>1459</v>
      </c>
      <c r="CK37" s="13" t="s">
        <v>1460</v>
      </c>
      <c r="CL37" s="13" t="s">
        <v>1461</v>
      </c>
      <c r="CM37" s="13" t="s">
        <v>1462</v>
      </c>
      <c r="CN37" s="13" t="s">
        <v>1463</v>
      </c>
    </row>
    <row r="38" customFormat="false" ht="12.75" hidden="true" customHeight="false" outlineLevel="0" collapsed="false">
      <c r="A38" s="13" t="n">
        <v>15</v>
      </c>
      <c r="B38" s="13" t="s">
        <v>1464</v>
      </c>
      <c r="C38" s="13" t="s">
        <v>1465</v>
      </c>
      <c r="D38" s="13" t="s">
        <v>1466</v>
      </c>
      <c r="E38" s="13" t="s">
        <v>1467</v>
      </c>
      <c r="F38" s="13" t="s">
        <v>1468</v>
      </c>
      <c r="G38" s="13" t="s">
        <v>1469</v>
      </c>
      <c r="H38" s="13" t="s">
        <v>1470</v>
      </c>
      <c r="I38" s="13" t="s">
        <v>1471</v>
      </c>
      <c r="J38" s="13" t="s">
        <v>1472</v>
      </c>
      <c r="K38" s="13" t="s">
        <v>1473</v>
      </c>
      <c r="L38" s="13" t="s">
        <v>1474</v>
      </c>
      <c r="M38" s="13" t="s">
        <v>1475</v>
      </c>
      <c r="N38" s="13" t="s">
        <v>1476</v>
      </c>
      <c r="O38" s="13" t="s">
        <v>1477</v>
      </c>
      <c r="P38" s="13" t="s">
        <v>1478</v>
      </c>
      <c r="Q38" s="13" t="s">
        <v>1479</v>
      </c>
      <c r="R38" s="13" t="s">
        <v>1480</v>
      </c>
      <c r="S38" s="13" t="s">
        <v>1481</v>
      </c>
      <c r="T38" s="13" t="s">
        <v>1482</v>
      </c>
      <c r="U38" s="13" t="s">
        <v>1483</v>
      </c>
      <c r="V38" s="13" t="s">
        <v>1484</v>
      </c>
      <c r="W38" s="13" t="s">
        <v>1485</v>
      </c>
      <c r="X38" s="13" t="s">
        <v>1486</v>
      </c>
      <c r="Y38" s="13" t="s">
        <v>1487</v>
      </c>
      <c r="Z38" s="13" t="s">
        <v>1488</v>
      </c>
      <c r="AA38" s="13" t="s">
        <v>1489</v>
      </c>
      <c r="AB38" s="13" t="s">
        <v>1490</v>
      </c>
      <c r="AC38" s="13" t="s">
        <v>1491</v>
      </c>
      <c r="AD38" s="13" t="s">
        <v>1492</v>
      </c>
      <c r="AE38" s="13" t="s">
        <v>1493</v>
      </c>
      <c r="AF38" s="13" t="s">
        <v>1494</v>
      </c>
      <c r="AG38" s="13" t="s">
        <v>1495</v>
      </c>
      <c r="AH38" s="13" t="s">
        <v>1496</v>
      </c>
      <c r="AI38" s="13" t="s">
        <v>1497</v>
      </c>
      <c r="AJ38" s="13" t="s">
        <v>1498</v>
      </c>
      <c r="AK38" s="13" t="s">
        <v>1499</v>
      </c>
      <c r="AL38" s="13" t="s">
        <v>1500</v>
      </c>
      <c r="AM38" s="13" t="s">
        <v>1501</v>
      </c>
      <c r="AN38" s="13" t="s">
        <v>1502</v>
      </c>
      <c r="AO38" s="13" t="s">
        <v>1503</v>
      </c>
      <c r="AP38" s="13" t="s">
        <v>1504</v>
      </c>
      <c r="AQ38" s="13" t="s">
        <v>1505</v>
      </c>
      <c r="AR38" s="13" t="s">
        <v>1506</v>
      </c>
      <c r="AS38" s="13" t="s">
        <v>1507</v>
      </c>
      <c r="AT38" s="13" t="s">
        <v>1508</v>
      </c>
      <c r="AU38" s="13" t="s">
        <v>1509</v>
      </c>
      <c r="AV38" s="13" t="s">
        <v>1510</v>
      </c>
      <c r="AW38" s="13" t="s">
        <v>1511</v>
      </c>
      <c r="AX38" s="13" t="s">
        <v>1512</v>
      </c>
      <c r="AY38" s="13" t="s">
        <v>1513</v>
      </c>
      <c r="AZ38" s="13" t="s">
        <v>1514</v>
      </c>
      <c r="BA38" s="13" t="s">
        <v>1515</v>
      </c>
      <c r="BB38" s="13" t="s">
        <v>1516</v>
      </c>
      <c r="BC38" s="13" t="s">
        <v>1517</v>
      </c>
      <c r="BD38" s="13" t="s">
        <v>1518</v>
      </c>
      <c r="BE38" s="13" t="s">
        <v>1519</v>
      </c>
      <c r="BF38" s="13" t="s">
        <v>1520</v>
      </c>
      <c r="BG38" s="13" t="s">
        <v>1521</v>
      </c>
      <c r="BH38" s="13" t="s">
        <v>1522</v>
      </c>
      <c r="BI38" s="13" t="s">
        <v>1523</v>
      </c>
      <c r="BJ38" s="13" t="s">
        <v>1524</v>
      </c>
      <c r="BK38" s="13" t="s">
        <v>1525</v>
      </c>
      <c r="BL38" s="13" t="s">
        <v>1526</v>
      </c>
      <c r="BM38" s="13" t="s">
        <v>1527</v>
      </c>
      <c r="BN38" s="13" t="s">
        <v>1528</v>
      </c>
      <c r="BO38" s="13" t="s">
        <v>1529</v>
      </c>
      <c r="BP38" s="13" t="s">
        <v>1530</v>
      </c>
      <c r="BQ38" s="13" t="s">
        <v>1531</v>
      </c>
      <c r="BR38" s="13" t="s">
        <v>1532</v>
      </c>
      <c r="BS38" s="13" t="s">
        <v>1533</v>
      </c>
      <c r="BT38" s="13" t="s">
        <v>1534</v>
      </c>
      <c r="BU38" s="13" t="s">
        <v>1535</v>
      </c>
      <c r="BV38" s="13" t="s">
        <v>1536</v>
      </c>
      <c r="BW38" s="13" t="s">
        <v>1537</v>
      </c>
      <c r="BX38" s="13" t="s">
        <v>1538</v>
      </c>
      <c r="BY38" s="13" t="s">
        <v>1539</v>
      </c>
      <c r="BZ38" s="13" t="s">
        <v>1540</v>
      </c>
      <c r="CA38" s="13" t="s">
        <v>1541</v>
      </c>
      <c r="CB38" s="13" t="s">
        <v>1542</v>
      </c>
      <c r="CC38" s="13" t="s">
        <v>1543</v>
      </c>
      <c r="CD38" s="13" t="s">
        <v>1544</v>
      </c>
      <c r="CE38" s="13" t="s">
        <v>1545</v>
      </c>
      <c r="CF38" s="13" t="s">
        <v>1546</v>
      </c>
      <c r="CG38" s="13" t="s">
        <v>1547</v>
      </c>
      <c r="CH38" s="13" t="s">
        <v>1548</v>
      </c>
      <c r="CI38" s="13" t="s">
        <v>1549</v>
      </c>
      <c r="CJ38" s="13" t="s">
        <v>1550</v>
      </c>
      <c r="CK38" s="13" t="s">
        <v>1551</v>
      </c>
      <c r="CL38" s="13" t="s">
        <v>1552</v>
      </c>
      <c r="CM38" s="13" t="s">
        <v>1553</v>
      </c>
      <c r="CN38" s="13" t="s">
        <v>1554</v>
      </c>
    </row>
    <row r="39" customFormat="false" ht="12.75" hidden="true" customHeight="false" outlineLevel="0" collapsed="false">
      <c r="A39" s="13" t="n">
        <v>16</v>
      </c>
      <c r="B39" s="13" t="s">
        <v>1555</v>
      </c>
      <c r="C39" s="13" t="s">
        <v>1556</v>
      </c>
      <c r="D39" s="13" t="s">
        <v>1557</v>
      </c>
      <c r="E39" s="13" t="s">
        <v>1558</v>
      </c>
      <c r="F39" s="13" t="s">
        <v>1559</v>
      </c>
      <c r="G39" s="13" t="s">
        <v>1560</v>
      </c>
      <c r="H39" s="13" t="s">
        <v>1561</v>
      </c>
      <c r="I39" s="13" t="s">
        <v>1562</v>
      </c>
      <c r="J39" s="13" t="s">
        <v>1563</v>
      </c>
      <c r="K39" s="13" t="s">
        <v>1564</v>
      </c>
      <c r="L39" s="13" t="s">
        <v>1565</v>
      </c>
      <c r="M39" s="13" t="s">
        <v>1566</v>
      </c>
      <c r="N39" s="13" t="s">
        <v>1567</v>
      </c>
      <c r="O39" s="13" t="s">
        <v>1568</v>
      </c>
      <c r="P39" s="13" t="s">
        <v>1569</v>
      </c>
      <c r="Q39" s="13" t="s">
        <v>1570</v>
      </c>
      <c r="R39" s="13" t="s">
        <v>1571</v>
      </c>
      <c r="S39" s="13" t="s">
        <v>1572</v>
      </c>
      <c r="T39" s="13" t="s">
        <v>1573</v>
      </c>
      <c r="U39" s="13" t="s">
        <v>1574</v>
      </c>
      <c r="V39" s="13" t="s">
        <v>1575</v>
      </c>
      <c r="W39" s="13" t="s">
        <v>1576</v>
      </c>
      <c r="X39" s="13" t="s">
        <v>1577</v>
      </c>
      <c r="Y39" s="13" t="s">
        <v>1578</v>
      </c>
      <c r="Z39" s="13" t="s">
        <v>1579</v>
      </c>
      <c r="AA39" s="13" t="s">
        <v>1580</v>
      </c>
      <c r="AB39" s="13" t="s">
        <v>1581</v>
      </c>
      <c r="AC39" s="13" t="s">
        <v>1582</v>
      </c>
      <c r="AD39" s="13" t="s">
        <v>1583</v>
      </c>
      <c r="AE39" s="13" t="s">
        <v>1584</v>
      </c>
      <c r="AF39" s="13" t="s">
        <v>1585</v>
      </c>
      <c r="AG39" s="13" t="s">
        <v>1586</v>
      </c>
      <c r="AH39" s="13" t="s">
        <v>1587</v>
      </c>
      <c r="AI39" s="13" t="s">
        <v>1588</v>
      </c>
      <c r="AJ39" s="13" t="s">
        <v>1589</v>
      </c>
      <c r="AK39" s="13" t="s">
        <v>1590</v>
      </c>
      <c r="AL39" s="13" t="s">
        <v>1591</v>
      </c>
      <c r="AM39" s="13" t="s">
        <v>1592</v>
      </c>
      <c r="AN39" s="13" t="s">
        <v>1593</v>
      </c>
      <c r="AO39" s="13" t="s">
        <v>1594</v>
      </c>
      <c r="AP39" s="13" t="s">
        <v>1595</v>
      </c>
      <c r="AQ39" s="13" t="s">
        <v>1596</v>
      </c>
      <c r="AR39" s="13" t="s">
        <v>1597</v>
      </c>
      <c r="AS39" s="13" t="s">
        <v>1598</v>
      </c>
      <c r="AT39" s="13" t="s">
        <v>1599</v>
      </c>
      <c r="AU39" s="13" t="s">
        <v>1600</v>
      </c>
      <c r="AV39" s="13" t="s">
        <v>1601</v>
      </c>
      <c r="AW39" s="13" t="s">
        <v>1602</v>
      </c>
      <c r="AX39" s="13" t="s">
        <v>1603</v>
      </c>
      <c r="AY39" s="13" t="s">
        <v>1604</v>
      </c>
      <c r="AZ39" s="13" t="s">
        <v>1605</v>
      </c>
      <c r="BA39" s="13" t="s">
        <v>1606</v>
      </c>
      <c r="BB39" s="13" t="s">
        <v>1607</v>
      </c>
      <c r="BC39" s="13" t="s">
        <v>1608</v>
      </c>
      <c r="BD39" s="13" t="s">
        <v>1609</v>
      </c>
      <c r="BE39" s="13" t="s">
        <v>1610</v>
      </c>
      <c r="BF39" s="13" t="s">
        <v>1611</v>
      </c>
      <c r="BG39" s="13" t="s">
        <v>1612</v>
      </c>
      <c r="BH39" s="13" t="s">
        <v>1613</v>
      </c>
      <c r="BI39" s="13" t="s">
        <v>1614</v>
      </c>
      <c r="BJ39" s="13" t="s">
        <v>1615</v>
      </c>
      <c r="BK39" s="13" t="s">
        <v>1616</v>
      </c>
      <c r="BL39" s="13" t="s">
        <v>1617</v>
      </c>
      <c r="BM39" s="13" t="s">
        <v>1618</v>
      </c>
      <c r="BN39" s="13" t="s">
        <v>1619</v>
      </c>
      <c r="BO39" s="13" t="s">
        <v>1620</v>
      </c>
      <c r="BP39" s="13" t="s">
        <v>1621</v>
      </c>
      <c r="BQ39" s="13" t="s">
        <v>1622</v>
      </c>
      <c r="BR39" s="13" t="s">
        <v>1623</v>
      </c>
      <c r="BS39" s="13" t="s">
        <v>1624</v>
      </c>
      <c r="BT39" s="13" t="s">
        <v>1625</v>
      </c>
      <c r="BU39" s="13" t="s">
        <v>1626</v>
      </c>
      <c r="BV39" s="13" t="s">
        <v>1627</v>
      </c>
      <c r="BW39" s="13" t="s">
        <v>1628</v>
      </c>
      <c r="BX39" s="13" t="s">
        <v>1629</v>
      </c>
      <c r="BY39" s="13" t="s">
        <v>1630</v>
      </c>
      <c r="BZ39" s="13" t="s">
        <v>1631</v>
      </c>
      <c r="CA39" s="13" t="s">
        <v>1632</v>
      </c>
      <c r="CB39" s="13" t="s">
        <v>1633</v>
      </c>
      <c r="CC39" s="13" t="s">
        <v>1634</v>
      </c>
      <c r="CD39" s="13" t="s">
        <v>1635</v>
      </c>
      <c r="CE39" s="13" t="s">
        <v>1636</v>
      </c>
      <c r="CF39" s="13" t="s">
        <v>1637</v>
      </c>
      <c r="CG39" s="13" t="s">
        <v>1638</v>
      </c>
      <c r="CH39" s="13" t="s">
        <v>1639</v>
      </c>
      <c r="CI39" s="13" t="s">
        <v>1640</v>
      </c>
      <c r="CJ39" s="13" t="s">
        <v>1641</v>
      </c>
      <c r="CK39" s="13" t="s">
        <v>1642</v>
      </c>
      <c r="CL39" s="13" t="s">
        <v>1643</v>
      </c>
      <c r="CM39" s="13" t="s">
        <v>1644</v>
      </c>
      <c r="CN39" s="13" t="s">
        <v>1645</v>
      </c>
    </row>
    <row r="40" customFormat="false" ht="12.75" hidden="true" customHeight="false" outlineLevel="0" collapsed="false">
      <c r="A40" s="13" t="n">
        <v>17</v>
      </c>
      <c r="B40" s="13" t="s">
        <v>1646</v>
      </c>
      <c r="C40" s="13" t="s">
        <v>1647</v>
      </c>
      <c r="D40" s="13" t="s">
        <v>1648</v>
      </c>
      <c r="E40" s="13" t="s">
        <v>1649</v>
      </c>
      <c r="F40" s="13" t="s">
        <v>1650</v>
      </c>
      <c r="G40" s="13" t="s">
        <v>1651</v>
      </c>
      <c r="H40" s="13" t="s">
        <v>1652</v>
      </c>
      <c r="I40" s="13" t="s">
        <v>1653</v>
      </c>
      <c r="J40" s="13" t="s">
        <v>1654</v>
      </c>
      <c r="K40" s="13" t="s">
        <v>1655</v>
      </c>
      <c r="L40" s="13" t="s">
        <v>1656</v>
      </c>
      <c r="M40" s="13" t="s">
        <v>1657</v>
      </c>
      <c r="N40" s="13" t="s">
        <v>1658</v>
      </c>
      <c r="O40" s="13" t="s">
        <v>1659</v>
      </c>
      <c r="P40" s="13" t="s">
        <v>1660</v>
      </c>
      <c r="Q40" s="13" t="s">
        <v>1661</v>
      </c>
      <c r="R40" s="13" t="s">
        <v>1662</v>
      </c>
      <c r="S40" s="13" t="s">
        <v>1663</v>
      </c>
      <c r="T40" s="13" t="s">
        <v>1664</v>
      </c>
      <c r="U40" s="13" t="s">
        <v>1665</v>
      </c>
      <c r="V40" s="13" t="s">
        <v>1666</v>
      </c>
      <c r="W40" s="13" t="s">
        <v>1667</v>
      </c>
      <c r="X40" s="13" t="s">
        <v>1668</v>
      </c>
      <c r="Y40" s="13" t="s">
        <v>1669</v>
      </c>
      <c r="Z40" s="13" t="s">
        <v>1670</v>
      </c>
      <c r="AA40" s="13" t="s">
        <v>1671</v>
      </c>
      <c r="AB40" s="13" t="s">
        <v>1672</v>
      </c>
      <c r="AC40" s="13" t="s">
        <v>1673</v>
      </c>
      <c r="AD40" s="13" t="s">
        <v>1674</v>
      </c>
      <c r="AE40" s="13" t="s">
        <v>1675</v>
      </c>
      <c r="AF40" s="13" t="s">
        <v>1676</v>
      </c>
      <c r="AG40" s="13" t="s">
        <v>1677</v>
      </c>
      <c r="AH40" s="13" t="s">
        <v>1678</v>
      </c>
      <c r="AI40" s="13" t="s">
        <v>1679</v>
      </c>
      <c r="AJ40" s="13" t="s">
        <v>1680</v>
      </c>
      <c r="AK40" s="13" t="s">
        <v>1681</v>
      </c>
      <c r="AL40" s="13" t="s">
        <v>1682</v>
      </c>
      <c r="AM40" s="13" t="s">
        <v>1683</v>
      </c>
      <c r="AN40" s="13" t="s">
        <v>1684</v>
      </c>
      <c r="AO40" s="13" t="s">
        <v>1685</v>
      </c>
      <c r="AP40" s="13" t="s">
        <v>1686</v>
      </c>
      <c r="AQ40" s="13" t="s">
        <v>1687</v>
      </c>
      <c r="AR40" s="13" t="s">
        <v>1688</v>
      </c>
      <c r="AS40" s="13" t="s">
        <v>1689</v>
      </c>
      <c r="AT40" s="13" t="s">
        <v>1690</v>
      </c>
      <c r="AU40" s="13" t="s">
        <v>1691</v>
      </c>
      <c r="AV40" s="13" t="s">
        <v>1692</v>
      </c>
      <c r="AW40" s="13" t="s">
        <v>1693</v>
      </c>
      <c r="AX40" s="13" t="s">
        <v>1694</v>
      </c>
      <c r="AY40" s="13" t="s">
        <v>1695</v>
      </c>
      <c r="AZ40" s="13" t="s">
        <v>1696</v>
      </c>
      <c r="BA40" s="13" t="s">
        <v>1697</v>
      </c>
      <c r="BB40" s="13" t="s">
        <v>1698</v>
      </c>
      <c r="BC40" s="13" t="s">
        <v>1699</v>
      </c>
      <c r="BD40" s="13" t="s">
        <v>1700</v>
      </c>
      <c r="BE40" s="13" t="s">
        <v>1701</v>
      </c>
      <c r="BF40" s="13" t="s">
        <v>1702</v>
      </c>
      <c r="BG40" s="13" t="s">
        <v>1703</v>
      </c>
      <c r="BH40" s="13" t="s">
        <v>1704</v>
      </c>
      <c r="BI40" s="13" t="s">
        <v>1705</v>
      </c>
      <c r="BJ40" s="13" t="s">
        <v>1706</v>
      </c>
      <c r="BK40" s="13" t="s">
        <v>1707</v>
      </c>
      <c r="BL40" s="13" t="s">
        <v>1708</v>
      </c>
      <c r="BM40" s="13" t="s">
        <v>1709</v>
      </c>
      <c r="BN40" s="13" t="s">
        <v>1710</v>
      </c>
      <c r="BO40" s="13" t="s">
        <v>1711</v>
      </c>
      <c r="BP40" s="13" t="s">
        <v>1712</v>
      </c>
      <c r="BQ40" s="13" t="s">
        <v>1713</v>
      </c>
      <c r="BR40" s="13" t="s">
        <v>1714</v>
      </c>
      <c r="BS40" s="13" t="s">
        <v>1715</v>
      </c>
      <c r="BT40" s="13" t="s">
        <v>1716</v>
      </c>
      <c r="BU40" s="13" t="s">
        <v>1717</v>
      </c>
      <c r="BV40" s="13" t="s">
        <v>1718</v>
      </c>
      <c r="BW40" s="13" t="s">
        <v>1719</v>
      </c>
      <c r="BX40" s="13" t="s">
        <v>1720</v>
      </c>
      <c r="BY40" s="13" t="s">
        <v>1721</v>
      </c>
      <c r="BZ40" s="13" t="s">
        <v>1722</v>
      </c>
      <c r="CA40" s="13" t="s">
        <v>1723</v>
      </c>
      <c r="CB40" s="13" t="s">
        <v>1724</v>
      </c>
      <c r="CC40" s="13" t="s">
        <v>1725</v>
      </c>
      <c r="CD40" s="13" t="s">
        <v>1726</v>
      </c>
      <c r="CE40" s="13" t="s">
        <v>1727</v>
      </c>
      <c r="CF40" s="13" t="s">
        <v>1728</v>
      </c>
      <c r="CG40" s="13" t="s">
        <v>1729</v>
      </c>
      <c r="CH40" s="13" t="s">
        <v>1730</v>
      </c>
      <c r="CI40" s="13" t="s">
        <v>1731</v>
      </c>
      <c r="CJ40" s="13" t="s">
        <v>1732</v>
      </c>
      <c r="CK40" s="13" t="s">
        <v>1733</v>
      </c>
      <c r="CL40" s="13" t="s">
        <v>1734</v>
      </c>
      <c r="CM40" s="13" t="s">
        <v>1735</v>
      </c>
      <c r="CN40" s="13" t="s">
        <v>1736</v>
      </c>
    </row>
    <row r="41" customFormat="false" ht="12.75" hidden="true" customHeight="false" outlineLevel="0" collapsed="false">
      <c r="A41" s="13" t="n">
        <v>18</v>
      </c>
      <c r="B41" s="13" t="s">
        <v>1737</v>
      </c>
      <c r="C41" s="13" t="s">
        <v>1738</v>
      </c>
      <c r="D41" s="13" t="s">
        <v>1739</v>
      </c>
      <c r="E41" s="13" t="s">
        <v>1740</v>
      </c>
      <c r="F41" s="13" t="s">
        <v>1741</v>
      </c>
      <c r="G41" s="13" t="s">
        <v>1742</v>
      </c>
      <c r="H41" s="13" t="s">
        <v>1743</v>
      </c>
      <c r="I41" s="13" t="s">
        <v>1744</v>
      </c>
      <c r="J41" s="13" t="s">
        <v>1745</v>
      </c>
      <c r="K41" s="13" t="s">
        <v>1746</v>
      </c>
      <c r="L41" s="13" t="s">
        <v>1747</v>
      </c>
      <c r="M41" s="13" t="s">
        <v>1748</v>
      </c>
      <c r="N41" s="13" t="s">
        <v>1749</v>
      </c>
      <c r="O41" s="13" t="s">
        <v>1750</v>
      </c>
      <c r="P41" s="13" t="s">
        <v>1751</v>
      </c>
      <c r="Q41" s="13" t="s">
        <v>1752</v>
      </c>
      <c r="R41" s="13" t="s">
        <v>1753</v>
      </c>
      <c r="S41" s="13" t="s">
        <v>1754</v>
      </c>
      <c r="T41" s="13" t="s">
        <v>1755</v>
      </c>
      <c r="U41" s="13" t="s">
        <v>1756</v>
      </c>
      <c r="V41" s="13" t="s">
        <v>1757</v>
      </c>
      <c r="W41" s="13" t="s">
        <v>1758</v>
      </c>
      <c r="X41" s="13" t="s">
        <v>1759</v>
      </c>
      <c r="Y41" s="13" t="s">
        <v>1760</v>
      </c>
      <c r="Z41" s="13" t="s">
        <v>1761</v>
      </c>
      <c r="AA41" s="13" t="s">
        <v>1762</v>
      </c>
      <c r="AB41" s="13" t="s">
        <v>1763</v>
      </c>
      <c r="AC41" s="13" t="s">
        <v>1764</v>
      </c>
      <c r="AD41" s="13" t="s">
        <v>1765</v>
      </c>
      <c r="AE41" s="13" t="s">
        <v>1766</v>
      </c>
      <c r="AF41" s="13" t="s">
        <v>1767</v>
      </c>
      <c r="AG41" s="13" t="s">
        <v>1768</v>
      </c>
      <c r="AH41" s="13" t="s">
        <v>1769</v>
      </c>
      <c r="AI41" s="13" t="s">
        <v>1770</v>
      </c>
      <c r="AJ41" s="13" t="s">
        <v>1771</v>
      </c>
      <c r="AK41" s="13" t="s">
        <v>1772</v>
      </c>
      <c r="AL41" s="13" t="s">
        <v>1773</v>
      </c>
      <c r="AM41" s="13" t="s">
        <v>1774</v>
      </c>
      <c r="AN41" s="13" t="s">
        <v>1775</v>
      </c>
      <c r="AO41" s="13" t="s">
        <v>1776</v>
      </c>
      <c r="AP41" s="13" t="s">
        <v>1777</v>
      </c>
      <c r="AQ41" s="13" t="s">
        <v>1778</v>
      </c>
      <c r="AR41" s="13" t="s">
        <v>1779</v>
      </c>
      <c r="AS41" s="13" t="s">
        <v>1780</v>
      </c>
      <c r="AT41" s="13" t="s">
        <v>1781</v>
      </c>
      <c r="AU41" s="13" t="s">
        <v>1782</v>
      </c>
      <c r="AV41" s="13" t="s">
        <v>1783</v>
      </c>
      <c r="AW41" s="13" t="s">
        <v>1784</v>
      </c>
      <c r="AX41" s="13" t="s">
        <v>1785</v>
      </c>
      <c r="AY41" s="13" t="s">
        <v>1786</v>
      </c>
      <c r="AZ41" s="13" t="s">
        <v>1787</v>
      </c>
      <c r="BA41" s="13" t="s">
        <v>1788</v>
      </c>
      <c r="BB41" s="13" t="s">
        <v>1789</v>
      </c>
      <c r="BC41" s="13" t="s">
        <v>1790</v>
      </c>
      <c r="BD41" s="13" t="s">
        <v>1791</v>
      </c>
      <c r="BE41" s="13" t="s">
        <v>1792</v>
      </c>
      <c r="BF41" s="13" t="s">
        <v>1793</v>
      </c>
      <c r="BG41" s="13" t="s">
        <v>1794</v>
      </c>
      <c r="BH41" s="13" t="s">
        <v>1795</v>
      </c>
      <c r="BI41" s="13" t="s">
        <v>1796</v>
      </c>
      <c r="BJ41" s="13" t="s">
        <v>1797</v>
      </c>
      <c r="BK41" s="13" t="s">
        <v>1798</v>
      </c>
      <c r="BL41" s="13" t="s">
        <v>1799</v>
      </c>
      <c r="BM41" s="13" t="s">
        <v>1800</v>
      </c>
      <c r="BN41" s="13" t="s">
        <v>1801</v>
      </c>
      <c r="BO41" s="13" t="s">
        <v>1802</v>
      </c>
      <c r="BP41" s="13" t="s">
        <v>1803</v>
      </c>
      <c r="BQ41" s="13" t="s">
        <v>1804</v>
      </c>
      <c r="BR41" s="13" t="s">
        <v>1805</v>
      </c>
      <c r="BS41" s="13" t="s">
        <v>1806</v>
      </c>
      <c r="BT41" s="13" t="s">
        <v>1807</v>
      </c>
      <c r="BU41" s="13" t="s">
        <v>1808</v>
      </c>
      <c r="BV41" s="13" t="s">
        <v>1809</v>
      </c>
      <c r="BW41" s="13" t="s">
        <v>1810</v>
      </c>
      <c r="BX41" s="13" t="s">
        <v>1811</v>
      </c>
      <c r="BY41" s="13" t="s">
        <v>1812</v>
      </c>
      <c r="BZ41" s="13" t="s">
        <v>1813</v>
      </c>
      <c r="CA41" s="13" t="s">
        <v>1814</v>
      </c>
      <c r="CB41" s="13" t="s">
        <v>1815</v>
      </c>
      <c r="CC41" s="13" t="s">
        <v>1816</v>
      </c>
      <c r="CD41" s="13" t="s">
        <v>1817</v>
      </c>
      <c r="CE41" s="13" t="s">
        <v>1818</v>
      </c>
      <c r="CF41" s="13" t="s">
        <v>1819</v>
      </c>
      <c r="CG41" s="13" t="s">
        <v>1820</v>
      </c>
      <c r="CH41" s="13" t="s">
        <v>1821</v>
      </c>
      <c r="CI41" s="13" t="s">
        <v>1822</v>
      </c>
      <c r="CJ41" s="13" t="s">
        <v>1823</v>
      </c>
      <c r="CK41" s="13" t="s">
        <v>1824</v>
      </c>
      <c r="CL41" s="13" t="s">
        <v>1825</v>
      </c>
      <c r="CM41" s="13" t="s">
        <v>1826</v>
      </c>
      <c r="CN41" s="13" t="s">
        <v>1827</v>
      </c>
    </row>
    <row r="42" customFormat="false" ht="12.75" hidden="true" customHeight="false" outlineLevel="0" collapsed="false">
      <c r="A42" s="13" t="n">
        <v>19</v>
      </c>
      <c r="B42" s="13" t="s">
        <v>1828</v>
      </c>
      <c r="C42" s="13" t="s">
        <v>1829</v>
      </c>
      <c r="D42" s="13" t="s">
        <v>1830</v>
      </c>
      <c r="E42" s="13" t="s">
        <v>1831</v>
      </c>
      <c r="F42" s="13" t="s">
        <v>1832</v>
      </c>
      <c r="G42" s="13" t="s">
        <v>1833</v>
      </c>
      <c r="H42" s="13" t="s">
        <v>1834</v>
      </c>
      <c r="I42" s="13" t="s">
        <v>1835</v>
      </c>
      <c r="J42" s="13" t="s">
        <v>1836</v>
      </c>
      <c r="K42" s="13" t="s">
        <v>1837</v>
      </c>
      <c r="L42" s="13" t="s">
        <v>1838</v>
      </c>
      <c r="M42" s="13" t="s">
        <v>1839</v>
      </c>
      <c r="N42" s="13" t="s">
        <v>1840</v>
      </c>
      <c r="O42" s="13" t="s">
        <v>1841</v>
      </c>
      <c r="P42" s="13" t="s">
        <v>1842</v>
      </c>
      <c r="Q42" s="13" t="s">
        <v>1843</v>
      </c>
      <c r="R42" s="13" t="s">
        <v>1844</v>
      </c>
      <c r="S42" s="13" t="s">
        <v>1845</v>
      </c>
      <c r="T42" s="13" t="s">
        <v>1846</v>
      </c>
      <c r="U42" s="13" t="s">
        <v>1847</v>
      </c>
      <c r="V42" s="13" t="s">
        <v>1848</v>
      </c>
      <c r="W42" s="13" t="s">
        <v>1849</v>
      </c>
      <c r="X42" s="13" t="s">
        <v>1850</v>
      </c>
      <c r="Y42" s="13" t="s">
        <v>1851</v>
      </c>
      <c r="Z42" s="13" t="s">
        <v>1852</v>
      </c>
      <c r="AA42" s="13" t="s">
        <v>1853</v>
      </c>
      <c r="AB42" s="13" t="s">
        <v>1854</v>
      </c>
      <c r="AC42" s="13" t="s">
        <v>1855</v>
      </c>
      <c r="AD42" s="13" t="s">
        <v>1856</v>
      </c>
      <c r="AE42" s="13" t="s">
        <v>1857</v>
      </c>
      <c r="AF42" s="13" t="s">
        <v>1858</v>
      </c>
      <c r="AG42" s="13" t="s">
        <v>1859</v>
      </c>
      <c r="AH42" s="13" t="s">
        <v>1860</v>
      </c>
      <c r="AI42" s="13" t="s">
        <v>1861</v>
      </c>
      <c r="AJ42" s="13" t="s">
        <v>1862</v>
      </c>
      <c r="AK42" s="13" t="s">
        <v>1863</v>
      </c>
      <c r="AL42" s="13" t="s">
        <v>1864</v>
      </c>
      <c r="AM42" s="13" t="s">
        <v>1865</v>
      </c>
      <c r="AN42" s="13" t="s">
        <v>1866</v>
      </c>
      <c r="AO42" s="13" t="s">
        <v>1867</v>
      </c>
      <c r="AP42" s="13" t="s">
        <v>1868</v>
      </c>
      <c r="AQ42" s="13" t="s">
        <v>1869</v>
      </c>
      <c r="AR42" s="13" t="s">
        <v>1870</v>
      </c>
      <c r="AS42" s="13" t="s">
        <v>1871</v>
      </c>
      <c r="AT42" s="13" t="s">
        <v>1872</v>
      </c>
      <c r="AU42" s="13" t="s">
        <v>1873</v>
      </c>
      <c r="AV42" s="13" t="s">
        <v>1874</v>
      </c>
      <c r="AW42" s="13" t="s">
        <v>1875</v>
      </c>
      <c r="AX42" s="13" t="s">
        <v>1876</v>
      </c>
      <c r="AY42" s="13" t="s">
        <v>1877</v>
      </c>
      <c r="AZ42" s="13" t="s">
        <v>1878</v>
      </c>
      <c r="BA42" s="13" t="s">
        <v>1879</v>
      </c>
      <c r="BB42" s="13" t="s">
        <v>1880</v>
      </c>
      <c r="BC42" s="13" t="s">
        <v>1881</v>
      </c>
      <c r="BD42" s="13" t="s">
        <v>1882</v>
      </c>
      <c r="BE42" s="13" t="s">
        <v>1883</v>
      </c>
      <c r="BF42" s="13" t="s">
        <v>1884</v>
      </c>
      <c r="BG42" s="13" t="s">
        <v>1885</v>
      </c>
      <c r="BH42" s="13" t="s">
        <v>1886</v>
      </c>
      <c r="BI42" s="13" t="s">
        <v>1887</v>
      </c>
      <c r="BJ42" s="13" t="s">
        <v>1888</v>
      </c>
      <c r="BK42" s="13" t="s">
        <v>1889</v>
      </c>
      <c r="BL42" s="13" t="s">
        <v>1890</v>
      </c>
      <c r="BM42" s="13" t="s">
        <v>1891</v>
      </c>
      <c r="BN42" s="13" t="s">
        <v>1892</v>
      </c>
      <c r="BO42" s="13" t="s">
        <v>1893</v>
      </c>
      <c r="BP42" s="13" t="s">
        <v>1894</v>
      </c>
      <c r="BQ42" s="13" t="s">
        <v>1895</v>
      </c>
      <c r="BR42" s="13" t="s">
        <v>1896</v>
      </c>
      <c r="BS42" s="13" t="s">
        <v>1897</v>
      </c>
      <c r="BT42" s="13" t="s">
        <v>1898</v>
      </c>
      <c r="BU42" s="13" t="s">
        <v>1899</v>
      </c>
      <c r="BV42" s="13" t="s">
        <v>1900</v>
      </c>
      <c r="BW42" s="13" t="s">
        <v>1901</v>
      </c>
      <c r="BX42" s="13" t="s">
        <v>1902</v>
      </c>
      <c r="BY42" s="13" t="s">
        <v>1903</v>
      </c>
      <c r="BZ42" s="13" t="s">
        <v>1904</v>
      </c>
      <c r="CA42" s="13" t="s">
        <v>1905</v>
      </c>
      <c r="CB42" s="13" t="s">
        <v>1906</v>
      </c>
      <c r="CC42" s="13" t="s">
        <v>1907</v>
      </c>
      <c r="CD42" s="13" t="s">
        <v>1908</v>
      </c>
      <c r="CE42" s="13" t="s">
        <v>1909</v>
      </c>
      <c r="CF42" s="13" t="s">
        <v>1910</v>
      </c>
      <c r="CG42" s="13" t="s">
        <v>1911</v>
      </c>
      <c r="CH42" s="13" t="s">
        <v>1912</v>
      </c>
      <c r="CI42" s="13" t="s">
        <v>1913</v>
      </c>
      <c r="CJ42" s="13" t="s">
        <v>1914</v>
      </c>
      <c r="CK42" s="13" t="s">
        <v>1915</v>
      </c>
      <c r="CL42" s="13" t="s">
        <v>1916</v>
      </c>
      <c r="CM42" s="13" t="s">
        <v>1917</v>
      </c>
      <c r="CN42" s="13" t="s">
        <v>1918</v>
      </c>
    </row>
    <row r="43" customFormat="false" ht="12.75" hidden="true" customHeight="false" outlineLevel="0" collapsed="false">
      <c r="A43" s="13" t="n">
        <v>20</v>
      </c>
      <c r="B43" s="13" t="s">
        <v>1919</v>
      </c>
      <c r="C43" s="13" t="s">
        <v>1920</v>
      </c>
      <c r="D43" s="13" t="s">
        <v>1921</v>
      </c>
      <c r="E43" s="13" t="s">
        <v>1922</v>
      </c>
      <c r="F43" s="13" t="s">
        <v>1923</v>
      </c>
      <c r="G43" s="13" t="s">
        <v>1924</v>
      </c>
      <c r="H43" s="13" t="s">
        <v>1925</v>
      </c>
      <c r="I43" s="13" t="s">
        <v>1926</v>
      </c>
      <c r="J43" s="13" t="s">
        <v>1927</v>
      </c>
      <c r="K43" s="13" t="s">
        <v>1928</v>
      </c>
      <c r="L43" s="13" t="s">
        <v>1929</v>
      </c>
      <c r="M43" s="13" t="s">
        <v>1930</v>
      </c>
      <c r="N43" s="13" t="s">
        <v>1931</v>
      </c>
      <c r="O43" s="13" t="s">
        <v>1932</v>
      </c>
      <c r="P43" s="13" t="s">
        <v>1933</v>
      </c>
      <c r="Q43" s="13" t="s">
        <v>1934</v>
      </c>
      <c r="R43" s="13" t="s">
        <v>1935</v>
      </c>
      <c r="S43" s="13" t="s">
        <v>1936</v>
      </c>
      <c r="T43" s="13" t="s">
        <v>1937</v>
      </c>
      <c r="U43" s="13" t="s">
        <v>1938</v>
      </c>
      <c r="V43" s="13" t="s">
        <v>1939</v>
      </c>
      <c r="W43" s="13" t="s">
        <v>1940</v>
      </c>
      <c r="X43" s="13" t="s">
        <v>1941</v>
      </c>
      <c r="Y43" s="13" t="s">
        <v>1942</v>
      </c>
      <c r="Z43" s="13" t="s">
        <v>1943</v>
      </c>
      <c r="AA43" s="13" t="s">
        <v>1944</v>
      </c>
      <c r="AB43" s="13" t="s">
        <v>1945</v>
      </c>
      <c r="AC43" s="13" t="s">
        <v>1946</v>
      </c>
      <c r="AD43" s="13" t="s">
        <v>1947</v>
      </c>
      <c r="AE43" s="13" t="s">
        <v>1948</v>
      </c>
      <c r="AF43" s="13" t="s">
        <v>1949</v>
      </c>
      <c r="AG43" s="13" t="s">
        <v>1950</v>
      </c>
      <c r="AH43" s="13" t="s">
        <v>1951</v>
      </c>
      <c r="AI43" s="13" t="s">
        <v>1952</v>
      </c>
      <c r="AJ43" s="13" t="s">
        <v>1953</v>
      </c>
      <c r="AK43" s="13" t="s">
        <v>1954</v>
      </c>
      <c r="AL43" s="13" t="s">
        <v>1955</v>
      </c>
      <c r="AM43" s="13" t="s">
        <v>1956</v>
      </c>
      <c r="AN43" s="13" t="s">
        <v>1957</v>
      </c>
      <c r="AO43" s="13" t="s">
        <v>1958</v>
      </c>
      <c r="AP43" s="13" t="s">
        <v>1959</v>
      </c>
      <c r="AQ43" s="13" t="s">
        <v>1960</v>
      </c>
      <c r="AR43" s="13" t="s">
        <v>1961</v>
      </c>
      <c r="AS43" s="13" t="s">
        <v>1962</v>
      </c>
      <c r="AT43" s="13" t="s">
        <v>1963</v>
      </c>
      <c r="AU43" s="13" t="s">
        <v>1964</v>
      </c>
      <c r="AV43" s="13" t="s">
        <v>1965</v>
      </c>
      <c r="AW43" s="13" t="s">
        <v>1966</v>
      </c>
      <c r="AX43" s="13" t="s">
        <v>1967</v>
      </c>
      <c r="AY43" s="13" t="s">
        <v>1968</v>
      </c>
      <c r="AZ43" s="13" t="s">
        <v>1969</v>
      </c>
      <c r="BA43" s="13" t="s">
        <v>1970</v>
      </c>
      <c r="BB43" s="13" t="s">
        <v>1971</v>
      </c>
      <c r="BC43" s="13" t="s">
        <v>1972</v>
      </c>
      <c r="BD43" s="13" t="s">
        <v>1973</v>
      </c>
      <c r="BE43" s="13" t="s">
        <v>1974</v>
      </c>
      <c r="BF43" s="13" t="s">
        <v>1975</v>
      </c>
      <c r="BG43" s="13" t="s">
        <v>1976</v>
      </c>
      <c r="BH43" s="13" t="s">
        <v>1977</v>
      </c>
      <c r="BI43" s="13" t="s">
        <v>1978</v>
      </c>
      <c r="BJ43" s="13" t="s">
        <v>1979</v>
      </c>
      <c r="BK43" s="13" t="s">
        <v>1980</v>
      </c>
      <c r="BL43" s="13" t="s">
        <v>1981</v>
      </c>
      <c r="BM43" s="13" t="s">
        <v>1982</v>
      </c>
      <c r="BN43" s="13" t="s">
        <v>1983</v>
      </c>
      <c r="BO43" s="13" t="s">
        <v>1984</v>
      </c>
      <c r="BP43" s="13" t="s">
        <v>1985</v>
      </c>
      <c r="BQ43" s="13" t="s">
        <v>1986</v>
      </c>
      <c r="BR43" s="13" t="s">
        <v>1987</v>
      </c>
      <c r="BS43" s="13" t="s">
        <v>1988</v>
      </c>
      <c r="BT43" s="13" t="s">
        <v>1989</v>
      </c>
      <c r="BU43" s="13" t="s">
        <v>1990</v>
      </c>
      <c r="BV43" s="13" t="s">
        <v>1991</v>
      </c>
      <c r="BW43" s="13" t="s">
        <v>1992</v>
      </c>
      <c r="BX43" s="13" t="s">
        <v>1993</v>
      </c>
      <c r="BY43" s="13" t="s">
        <v>1994</v>
      </c>
      <c r="BZ43" s="13" t="s">
        <v>1995</v>
      </c>
      <c r="CA43" s="13" t="s">
        <v>1996</v>
      </c>
      <c r="CB43" s="13" t="s">
        <v>1997</v>
      </c>
      <c r="CC43" s="13" t="s">
        <v>1998</v>
      </c>
      <c r="CD43" s="13" t="s">
        <v>1999</v>
      </c>
      <c r="CE43" s="13" t="s">
        <v>2000</v>
      </c>
      <c r="CF43" s="13" t="s">
        <v>2001</v>
      </c>
      <c r="CG43" s="13" t="s">
        <v>2002</v>
      </c>
      <c r="CH43" s="13" t="s">
        <v>2003</v>
      </c>
      <c r="CI43" s="13" t="s">
        <v>2004</v>
      </c>
      <c r="CJ43" s="13" t="s">
        <v>2005</v>
      </c>
      <c r="CK43" s="13" t="s">
        <v>2006</v>
      </c>
      <c r="CL43" s="13" t="s">
        <v>2007</v>
      </c>
      <c r="CM43" s="13" t="s">
        <v>2008</v>
      </c>
      <c r="CN43" s="13" t="s">
        <v>2009</v>
      </c>
    </row>
    <row r="44" customFormat="false" ht="12.75" hidden="true" customHeight="false" outlineLevel="0" collapsed="false">
      <c r="A44" s="13" t="n">
        <v>21</v>
      </c>
      <c r="B44" s="13" t="s">
        <v>2010</v>
      </c>
      <c r="C44" s="13" t="s">
        <v>2011</v>
      </c>
      <c r="D44" s="13" t="s">
        <v>2012</v>
      </c>
      <c r="E44" s="13" t="s">
        <v>2013</v>
      </c>
      <c r="F44" s="13" t="s">
        <v>2014</v>
      </c>
      <c r="G44" s="13" t="s">
        <v>2015</v>
      </c>
      <c r="H44" s="13" t="s">
        <v>2016</v>
      </c>
      <c r="I44" s="13" t="s">
        <v>2017</v>
      </c>
      <c r="J44" s="13" t="s">
        <v>2018</v>
      </c>
      <c r="K44" s="13" t="s">
        <v>2019</v>
      </c>
      <c r="L44" s="13" t="s">
        <v>2020</v>
      </c>
      <c r="M44" s="13" t="s">
        <v>2021</v>
      </c>
      <c r="N44" s="13" t="s">
        <v>2022</v>
      </c>
      <c r="O44" s="13" t="s">
        <v>2023</v>
      </c>
      <c r="P44" s="13" t="s">
        <v>2024</v>
      </c>
      <c r="Q44" s="13" t="s">
        <v>2025</v>
      </c>
      <c r="R44" s="13" t="s">
        <v>2026</v>
      </c>
      <c r="S44" s="13" t="s">
        <v>2027</v>
      </c>
      <c r="T44" s="13" t="s">
        <v>2028</v>
      </c>
      <c r="U44" s="13" t="s">
        <v>2029</v>
      </c>
      <c r="V44" s="13" t="s">
        <v>2030</v>
      </c>
      <c r="W44" s="13" t="s">
        <v>2031</v>
      </c>
      <c r="X44" s="13" t="s">
        <v>2032</v>
      </c>
      <c r="Y44" s="13" t="s">
        <v>2033</v>
      </c>
      <c r="Z44" s="13" t="s">
        <v>2034</v>
      </c>
      <c r="AA44" s="13" t="s">
        <v>2035</v>
      </c>
      <c r="AB44" s="13" t="s">
        <v>2036</v>
      </c>
      <c r="AC44" s="13" t="s">
        <v>2037</v>
      </c>
      <c r="AD44" s="13" t="s">
        <v>2038</v>
      </c>
      <c r="AE44" s="13" t="s">
        <v>2039</v>
      </c>
      <c r="AF44" s="13" t="s">
        <v>2040</v>
      </c>
      <c r="AG44" s="13" t="s">
        <v>2041</v>
      </c>
      <c r="AH44" s="13" t="s">
        <v>2042</v>
      </c>
      <c r="AI44" s="13" t="s">
        <v>2043</v>
      </c>
      <c r="AJ44" s="13" t="s">
        <v>2044</v>
      </c>
      <c r="AK44" s="13" t="s">
        <v>2045</v>
      </c>
      <c r="AL44" s="13" t="s">
        <v>2046</v>
      </c>
      <c r="AM44" s="13" t="s">
        <v>2047</v>
      </c>
      <c r="AN44" s="13" t="s">
        <v>2048</v>
      </c>
      <c r="AO44" s="13" t="s">
        <v>2049</v>
      </c>
      <c r="AP44" s="13" t="s">
        <v>2050</v>
      </c>
      <c r="AQ44" s="13" t="s">
        <v>2051</v>
      </c>
      <c r="AR44" s="13" t="s">
        <v>2052</v>
      </c>
      <c r="AS44" s="13" t="s">
        <v>2053</v>
      </c>
      <c r="AT44" s="13" t="s">
        <v>2054</v>
      </c>
      <c r="AU44" s="13" t="s">
        <v>2055</v>
      </c>
      <c r="AV44" s="13" t="s">
        <v>2056</v>
      </c>
      <c r="AW44" s="13" t="s">
        <v>2057</v>
      </c>
      <c r="AX44" s="13" t="s">
        <v>2058</v>
      </c>
      <c r="AY44" s="13" t="s">
        <v>2059</v>
      </c>
      <c r="AZ44" s="13" t="s">
        <v>2060</v>
      </c>
      <c r="BA44" s="13" t="s">
        <v>2061</v>
      </c>
      <c r="BB44" s="13" t="s">
        <v>2062</v>
      </c>
      <c r="BC44" s="13" t="s">
        <v>2063</v>
      </c>
      <c r="BD44" s="13" t="s">
        <v>2064</v>
      </c>
      <c r="BE44" s="13" t="s">
        <v>2065</v>
      </c>
      <c r="BF44" s="13" t="s">
        <v>2066</v>
      </c>
      <c r="BG44" s="13" t="s">
        <v>2067</v>
      </c>
      <c r="BH44" s="13" t="s">
        <v>2068</v>
      </c>
      <c r="BI44" s="13" t="s">
        <v>2069</v>
      </c>
      <c r="BJ44" s="13" t="s">
        <v>2070</v>
      </c>
      <c r="BK44" s="13" t="s">
        <v>2071</v>
      </c>
      <c r="BL44" s="13" t="s">
        <v>2072</v>
      </c>
      <c r="BM44" s="13" t="s">
        <v>2073</v>
      </c>
      <c r="BN44" s="13" t="s">
        <v>2074</v>
      </c>
      <c r="BO44" s="13" t="s">
        <v>2075</v>
      </c>
      <c r="BP44" s="13" t="s">
        <v>2076</v>
      </c>
      <c r="BQ44" s="13" t="s">
        <v>2077</v>
      </c>
      <c r="BR44" s="13" t="s">
        <v>2078</v>
      </c>
      <c r="BS44" s="13" t="s">
        <v>2079</v>
      </c>
      <c r="BT44" s="13" t="s">
        <v>2080</v>
      </c>
      <c r="BU44" s="13" t="s">
        <v>2081</v>
      </c>
      <c r="BV44" s="13" t="s">
        <v>2082</v>
      </c>
      <c r="BW44" s="13" t="s">
        <v>2083</v>
      </c>
      <c r="BX44" s="13" t="s">
        <v>2084</v>
      </c>
      <c r="BY44" s="13" t="s">
        <v>2085</v>
      </c>
      <c r="BZ44" s="13" t="s">
        <v>2086</v>
      </c>
      <c r="CA44" s="13" t="s">
        <v>2087</v>
      </c>
      <c r="CB44" s="13" t="s">
        <v>2088</v>
      </c>
      <c r="CC44" s="13" t="s">
        <v>2089</v>
      </c>
      <c r="CD44" s="13" t="s">
        <v>2090</v>
      </c>
      <c r="CE44" s="13" t="s">
        <v>2091</v>
      </c>
      <c r="CF44" s="13" t="s">
        <v>2092</v>
      </c>
      <c r="CG44" s="13" t="s">
        <v>2093</v>
      </c>
      <c r="CH44" s="13" t="s">
        <v>2094</v>
      </c>
      <c r="CI44" s="13" t="s">
        <v>2095</v>
      </c>
      <c r="CJ44" s="13" t="s">
        <v>2096</v>
      </c>
      <c r="CK44" s="13" t="s">
        <v>2097</v>
      </c>
      <c r="CL44" s="13" t="s">
        <v>2098</v>
      </c>
      <c r="CM44" s="13" t="s">
        <v>2099</v>
      </c>
      <c r="CN44" s="13" t="s">
        <v>2100</v>
      </c>
    </row>
    <row r="45" customFormat="false" ht="12.75" hidden="true" customHeight="false" outlineLevel="0" collapsed="false">
      <c r="A45" s="13" t="n">
        <v>22</v>
      </c>
      <c r="B45" s="13" t="s">
        <v>2101</v>
      </c>
      <c r="C45" s="13" t="s">
        <v>2102</v>
      </c>
      <c r="D45" s="13" t="s">
        <v>2103</v>
      </c>
      <c r="E45" s="13" t="s">
        <v>2104</v>
      </c>
      <c r="F45" s="13" t="s">
        <v>2105</v>
      </c>
      <c r="G45" s="13" t="s">
        <v>2106</v>
      </c>
      <c r="H45" s="13" t="s">
        <v>2107</v>
      </c>
      <c r="I45" s="13" t="s">
        <v>2108</v>
      </c>
      <c r="J45" s="13" t="s">
        <v>2109</v>
      </c>
      <c r="K45" s="13" t="s">
        <v>2110</v>
      </c>
      <c r="L45" s="13" t="s">
        <v>2111</v>
      </c>
      <c r="M45" s="13" t="s">
        <v>2112</v>
      </c>
      <c r="N45" s="13" t="s">
        <v>2113</v>
      </c>
      <c r="O45" s="13" t="s">
        <v>2114</v>
      </c>
      <c r="P45" s="13" t="s">
        <v>2115</v>
      </c>
      <c r="Q45" s="13" t="s">
        <v>2116</v>
      </c>
      <c r="R45" s="13" t="s">
        <v>2117</v>
      </c>
      <c r="S45" s="13" t="s">
        <v>2118</v>
      </c>
      <c r="T45" s="13" t="s">
        <v>2119</v>
      </c>
      <c r="U45" s="13" t="s">
        <v>2120</v>
      </c>
      <c r="V45" s="13" t="s">
        <v>2121</v>
      </c>
      <c r="W45" s="13" t="s">
        <v>2122</v>
      </c>
      <c r="X45" s="13" t="s">
        <v>2123</v>
      </c>
      <c r="Y45" s="13" t="s">
        <v>2124</v>
      </c>
      <c r="Z45" s="13" t="s">
        <v>2125</v>
      </c>
      <c r="AA45" s="13" t="s">
        <v>2126</v>
      </c>
      <c r="AB45" s="13" t="s">
        <v>2127</v>
      </c>
      <c r="AC45" s="13" t="s">
        <v>2128</v>
      </c>
      <c r="AD45" s="13" t="s">
        <v>2129</v>
      </c>
      <c r="AE45" s="13" t="s">
        <v>2130</v>
      </c>
      <c r="AF45" s="13" t="s">
        <v>2131</v>
      </c>
      <c r="AG45" s="13" t="s">
        <v>2132</v>
      </c>
      <c r="AH45" s="13" t="s">
        <v>2133</v>
      </c>
      <c r="AI45" s="13" t="s">
        <v>2134</v>
      </c>
      <c r="AJ45" s="13" t="s">
        <v>2135</v>
      </c>
      <c r="AK45" s="13" t="s">
        <v>2136</v>
      </c>
      <c r="AL45" s="13" t="s">
        <v>2137</v>
      </c>
      <c r="AM45" s="13" t="s">
        <v>2138</v>
      </c>
      <c r="AN45" s="13" t="s">
        <v>2139</v>
      </c>
      <c r="AO45" s="13" t="s">
        <v>2140</v>
      </c>
      <c r="AP45" s="13" t="s">
        <v>2141</v>
      </c>
      <c r="AQ45" s="13" t="s">
        <v>2142</v>
      </c>
      <c r="AR45" s="13" t="s">
        <v>2143</v>
      </c>
      <c r="AS45" s="13" t="s">
        <v>2144</v>
      </c>
      <c r="AT45" s="13" t="s">
        <v>2145</v>
      </c>
      <c r="AU45" s="13" t="s">
        <v>2146</v>
      </c>
      <c r="AV45" s="13" t="s">
        <v>2147</v>
      </c>
      <c r="AW45" s="13" t="s">
        <v>2148</v>
      </c>
      <c r="AX45" s="13" t="s">
        <v>2149</v>
      </c>
      <c r="AY45" s="13" t="s">
        <v>2150</v>
      </c>
      <c r="AZ45" s="13" t="s">
        <v>2151</v>
      </c>
      <c r="BA45" s="13" t="s">
        <v>2152</v>
      </c>
      <c r="BB45" s="13" t="s">
        <v>2153</v>
      </c>
      <c r="BC45" s="13" t="s">
        <v>2154</v>
      </c>
      <c r="BD45" s="13" t="s">
        <v>2155</v>
      </c>
      <c r="BE45" s="13" t="s">
        <v>2156</v>
      </c>
      <c r="BF45" s="13" t="s">
        <v>2157</v>
      </c>
      <c r="BG45" s="13" t="s">
        <v>2158</v>
      </c>
      <c r="BH45" s="13" t="s">
        <v>2159</v>
      </c>
      <c r="BI45" s="13" t="s">
        <v>2160</v>
      </c>
      <c r="BJ45" s="13" t="s">
        <v>2161</v>
      </c>
      <c r="BK45" s="13" t="s">
        <v>2162</v>
      </c>
      <c r="BL45" s="13" t="s">
        <v>2163</v>
      </c>
      <c r="BM45" s="13" t="s">
        <v>2164</v>
      </c>
      <c r="BN45" s="13" t="s">
        <v>2165</v>
      </c>
      <c r="BO45" s="13" t="s">
        <v>2166</v>
      </c>
      <c r="BP45" s="13" t="s">
        <v>2167</v>
      </c>
      <c r="BQ45" s="13" t="s">
        <v>2168</v>
      </c>
      <c r="BR45" s="13" t="s">
        <v>2169</v>
      </c>
      <c r="BS45" s="13" t="s">
        <v>2170</v>
      </c>
      <c r="BT45" s="13" t="s">
        <v>2171</v>
      </c>
      <c r="BU45" s="13" t="s">
        <v>2172</v>
      </c>
      <c r="BV45" s="13" t="s">
        <v>2173</v>
      </c>
      <c r="BW45" s="13" t="s">
        <v>2174</v>
      </c>
      <c r="BX45" s="13" t="s">
        <v>2175</v>
      </c>
      <c r="BY45" s="13" t="s">
        <v>2176</v>
      </c>
      <c r="BZ45" s="13" t="s">
        <v>2177</v>
      </c>
      <c r="CA45" s="13" t="s">
        <v>2178</v>
      </c>
      <c r="CB45" s="13" t="s">
        <v>2179</v>
      </c>
      <c r="CC45" s="13" t="s">
        <v>2180</v>
      </c>
      <c r="CD45" s="13" t="s">
        <v>2181</v>
      </c>
      <c r="CE45" s="13" t="s">
        <v>2182</v>
      </c>
      <c r="CF45" s="13" t="s">
        <v>2183</v>
      </c>
      <c r="CG45" s="13" t="s">
        <v>2184</v>
      </c>
      <c r="CH45" s="13" t="s">
        <v>2185</v>
      </c>
      <c r="CI45" s="13" t="s">
        <v>2186</v>
      </c>
      <c r="CJ45" s="13" t="s">
        <v>2187</v>
      </c>
      <c r="CK45" s="13" t="s">
        <v>2188</v>
      </c>
      <c r="CL45" s="13" t="s">
        <v>2189</v>
      </c>
      <c r="CM45" s="13" t="s">
        <v>2190</v>
      </c>
      <c r="CN45" s="13" t="s">
        <v>2191</v>
      </c>
    </row>
    <row r="46" customFormat="false" ht="12.75" hidden="true" customHeight="false" outlineLevel="0" collapsed="false">
      <c r="A46" s="13" t="n">
        <v>23</v>
      </c>
      <c r="B46" s="13" t="s">
        <v>2192</v>
      </c>
      <c r="C46" s="13" t="s">
        <v>2193</v>
      </c>
      <c r="D46" s="13" t="s">
        <v>2194</v>
      </c>
      <c r="E46" s="13" t="s">
        <v>2195</v>
      </c>
      <c r="F46" s="13" t="s">
        <v>2196</v>
      </c>
      <c r="G46" s="13" t="s">
        <v>2197</v>
      </c>
      <c r="H46" s="13" t="s">
        <v>2198</v>
      </c>
      <c r="I46" s="13" t="s">
        <v>2199</v>
      </c>
      <c r="J46" s="13" t="s">
        <v>2200</v>
      </c>
      <c r="K46" s="13" t="s">
        <v>2201</v>
      </c>
      <c r="L46" s="13" t="s">
        <v>2202</v>
      </c>
      <c r="M46" s="13" t="s">
        <v>2203</v>
      </c>
      <c r="N46" s="13" t="s">
        <v>2204</v>
      </c>
      <c r="O46" s="13" t="s">
        <v>2205</v>
      </c>
      <c r="P46" s="13" t="s">
        <v>2206</v>
      </c>
      <c r="Q46" s="13" t="s">
        <v>2207</v>
      </c>
      <c r="R46" s="13" t="s">
        <v>2208</v>
      </c>
      <c r="S46" s="13" t="s">
        <v>2209</v>
      </c>
      <c r="T46" s="13" t="s">
        <v>2210</v>
      </c>
      <c r="U46" s="13" t="s">
        <v>2211</v>
      </c>
      <c r="V46" s="13" t="s">
        <v>2212</v>
      </c>
      <c r="W46" s="13" t="s">
        <v>2213</v>
      </c>
      <c r="X46" s="13" t="s">
        <v>2214</v>
      </c>
      <c r="Y46" s="13" t="s">
        <v>2215</v>
      </c>
      <c r="Z46" s="13" t="s">
        <v>2216</v>
      </c>
      <c r="AA46" s="13" t="s">
        <v>2217</v>
      </c>
      <c r="AB46" s="13" t="s">
        <v>2218</v>
      </c>
      <c r="AC46" s="13" t="s">
        <v>2219</v>
      </c>
      <c r="AD46" s="13" t="s">
        <v>2220</v>
      </c>
      <c r="AE46" s="13" t="s">
        <v>2221</v>
      </c>
      <c r="AF46" s="13" t="s">
        <v>2222</v>
      </c>
      <c r="AG46" s="13" t="s">
        <v>2223</v>
      </c>
      <c r="AH46" s="13" t="s">
        <v>2224</v>
      </c>
      <c r="AI46" s="13" t="s">
        <v>2225</v>
      </c>
      <c r="AJ46" s="13" t="s">
        <v>2226</v>
      </c>
      <c r="AK46" s="13" t="s">
        <v>2227</v>
      </c>
      <c r="AL46" s="13" t="s">
        <v>2228</v>
      </c>
      <c r="AM46" s="13" t="s">
        <v>2229</v>
      </c>
      <c r="AN46" s="13" t="s">
        <v>2230</v>
      </c>
      <c r="AO46" s="13" t="s">
        <v>2231</v>
      </c>
      <c r="AP46" s="13" t="s">
        <v>2232</v>
      </c>
      <c r="AQ46" s="13" t="s">
        <v>2233</v>
      </c>
      <c r="AR46" s="13" t="s">
        <v>2234</v>
      </c>
      <c r="AS46" s="13" t="s">
        <v>2235</v>
      </c>
      <c r="AT46" s="13" t="s">
        <v>2236</v>
      </c>
      <c r="AU46" s="13" t="s">
        <v>2237</v>
      </c>
      <c r="AV46" s="13" t="s">
        <v>2238</v>
      </c>
      <c r="AW46" s="13" t="s">
        <v>2239</v>
      </c>
      <c r="AX46" s="13" t="s">
        <v>2240</v>
      </c>
      <c r="AY46" s="13" t="s">
        <v>2241</v>
      </c>
      <c r="AZ46" s="13" t="s">
        <v>2242</v>
      </c>
      <c r="BA46" s="13" t="s">
        <v>2243</v>
      </c>
      <c r="BB46" s="13" t="s">
        <v>2244</v>
      </c>
      <c r="BC46" s="13" t="s">
        <v>2245</v>
      </c>
      <c r="BD46" s="13" t="s">
        <v>2246</v>
      </c>
      <c r="BE46" s="13" t="s">
        <v>2247</v>
      </c>
      <c r="BF46" s="13" t="s">
        <v>2248</v>
      </c>
      <c r="BG46" s="13" t="s">
        <v>2249</v>
      </c>
      <c r="BH46" s="13" t="s">
        <v>2250</v>
      </c>
      <c r="BI46" s="13" t="s">
        <v>2251</v>
      </c>
      <c r="BJ46" s="13" t="s">
        <v>2252</v>
      </c>
      <c r="BK46" s="13" t="s">
        <v>2253</v>
      </c>
      <c r="BL46" s="13" t="s">
        <v>2254</v>
      </c>
      <c r="BM46" s="13" t="s">
        <v>2255</v>
      </c>
      <c r="BN46" s="13" t="s">
        <v>2256</v>
      </c>
      <c r="BO46" s="13" t="s">
        <v>2257</v>
      </c>
      <c r="BP46" s="13" t="s">
        <v>2258</v>
      </c>
      <c r="BQ46" s="13" t="s">
        <v>2259</v>
      </c>
      <c r="BR46" s="13" t="s">
        <v>2260</v>
      </c>
      <c r="BS46" s="13" t="s">
        <v>2261</v>
      </c>
      <c r="BT46" s="13" t="s">
        <v>2262</v>
      </c>
      <c r="BU46" s="13" t="s">
        <v>2263</v>
      </c>
      <c r="BV46" s="13" t="s">
        <v>2264</v>
      </c>
      <c r="BW46" s="13" t="s">
        <v>2265</v>
      </c>
      <c r="BX46" s="13" t="s">
        <v>2266</v>
      </c>
      <c r="BY46" s="13" t="s">
        <v>2267</v>
      </c>
      <c r="BZ46" s="13" t="s">
        <v>2268</v>
      </c>
      <c r="CA46" s="13" t="s">
        <v>2269</v>
      </c>
      <c r="CB46" s="13" t="s">
        <v>2270</v>
      </c>
      <c r="CC46" s="13" t="s">
        <v>2271</v>
      </c>
      <c r="CD46" s="13" t="s">
        <v>2272</v>
      </c>
      <c r="CE46" s="13" t="s">
        <v>2273</v>
      </c>
      <c r="CF46" s="13" t="s">
        <v>2274</v>
      </c>
      <c r="CG46" s="13" t="s">
        <v>2275</v>
      </c>
      <c r="CH46" s="13" t="s">
        <v>2276</v>
      </c>
      <c r="CI46" s="13" t="s">
        <v>2277</v>
      </c>
      <c r="CJ46" s="13" t="s">
        <v>2278</v>
      </c>
      <c r="CK46" s="13" t="s">
        <v>2279</v>
      </c>
      <c r="CL46" s="13" t="s">
        <v>2280</v>
      </c>
      <c r="CM46" s="13" t="s">
        <v>2281</v>
      </c>
      <c r="CN46" s="13" t="s">
        <v>2282</v>
      </c>
    </row>
    <row r="47" customFormat="false" ht="12.75" hidden="true" customHeight="false" outlineLevel="0" collapsed="false">
      <c r="A47" s="13" t="n">
        <v>24</v>
      </c>
      <c r="B47" s="13" t="s">
        <v>2283</v>
      </c>
      <c r="C47" s="13" t="s">
        <v>2284</v>
      </c>
      <c r="D47" s="13" t="s">
        <v>2285</v>
      </c>
      <c r="E47" s="13" t="s">
        <v>2286</v>
      </c>
      <c r="F47" s="13" t="s">
        <v>2287</v>
      </c>
      <c r="G47" s="13" t="s">
        <v>2288</v>
      </c>
      <c r="H47" s="13" t="s">
        <v>2289</v>
      </c>
      <c r="I47" s="13" t="s">
        <v>2290</v>
      </c>
      <c r="J47" s="13" t="s">
        <v>2291</v>
      </c>
      <c r="K47" s="13" t="s">
        <v>2292</v>
      </c>
      <c r="L47" s="13" t="s">
        <v>2293</v>
      </c>
      <c r="M47" s="13" t="s">
        <v>2294</v>
      </c>
      <c r="N47" s="13" t="s">
        <v>2295</v>
      </c>
      <c r="O47" s="13" t="s">
        <v>2296</v>
      </c>
      <c r="P47" s="13" t="s">
        <v>2297</v>
      </c>
      <c r="Q47" s="13" t="s">
        <v>2298</v>
      </c>
      <c r="R47" s="13" t="s">
        <v>2299</v>
      </c>
      <c r="S47" s="13" t="s">
        <v>2300</v>
      </c>
      <c r="T47" s="13" t="s">
        <v>2301</v>
      </c>
      <c r="U47" s="13" t="s">
        <v>2302</v>
      </c>
      <c r="V47" s="13" t="s">
        <v>2303</v>
      </c>
      <c r="W47" s="13" t="s">
        <v>2304</v>
      </c>
      <c r="X47" s="13" t="s">
        <v>2305</v>
      </c>
      <c r="Y47" s="13" t="s">
        <v>2306</v>
      </c>
      <c r="Z47" s="13" t="s">
        <v>2307</v>
      </c>
      <c r="AA47" s="13" t="s">
        <v>2308</v>
      </c>
      <c r="AB47" s="13" t="s">
        <v>2309</v>
      </c>
      <c r="AC47" s="13" t="s">
        <v>2310</v>
      </c>
      <c r="AD47" s="13" t="s">
        <v>2311</v>
      </c>
      <c r="AE47" s="13" t="s">
        <v>2312</v>
      </c>
      <c r="AF47" s="13" t="s">
        <v>2313</v>
      </c>
      <c r="AG47" s="13" t="s">
        <v>2314</v>
      </c>
      <c r="AH47" s="13" t="s">
        <v>2315</v>
      </c>
      <c r="AI47" s="13" t="s">
        <v>2316</v>
      </c>
      <c r="AJ47" s="13" t="s">
        <v>2317</v>
      </c>
      <c r="AK47" s="13" t="s">
        <v>2318</v>
      </c>
      <c r="AL47" s="13" t="s">
        <v>2319</v>
      </c>
      <c r="AM47" s="13" t="s">
        <v>2320</v>
      </c>
      <c r="AN47" s="13" t="s">
        <v>2321</v>
      </c>
      <c r="AO47" s="13" t="s">
        <v>2322</v>
      </c>
      <c r="AP47" s="13" t="s">
        <v>2323</v>
      </c>
      <c r="AQ47" s="13" t="s">
        <v>2324</v>
      </c>
      <c r="AR47" s="13" t="s">
        <v>2325</v>
      </c>
      <c r="AS47" s="13" t="s">
        <v>2326</v>
      </c>
      <c r="AT47" s="13" t="s">
        <v>2327</v>
      </c>
      <c r="AU47" s="13" t="s">
        <v>2328</v>
      </c>
      <c r="AV47" s="13" t="s">
        <v>2329</v>
      </c>
      <c r="AW47" s="13" t="s">
        <v>2330</v>
      </c>
      <c r="AX47" s="13" t="s">
        <v>2331</v>
      </c>
      <c r="AY47" s="13" t="s">
        <v>2332</v>
      </c>
      <c r="AZ47" s="13" t="s">
        <v>2333</v>
      </c>
      <c r="BA47" s="13" t="s">
        <v>2334</v>
      </c>
      <c r="BB47" s="13" t="s">
        <v>2335</v>
      </c>
      <c r="BC47" s="13" t="s">
        <v>2336</v>
      </c>
      <c r="BD47" s="13" t="s">
        <v>2337</v>
      </c>
      <c r="BE47" s="13" t="s">
        <v>2338</v>
      </c>
      <c r="BF47" s="13" t="s">
        <v>2339</v>
      </c>
      <c r="BG47" s="13" t="s">
        <v>2340</v>
      </c>
      <c r="BH47" s="13" t="s">
        <v>2341</v>
      </c>
      <c r="BI47" s="13" t="s">
        <v>2342</v>
      </c>
      <c r="BJ47" s="13" t="s">
        <v>2343</v>
      </c>
      <c r="BK47" s="13" t="s">
        <v>2344</v>
      </c>
      <c r="BL47" s="13" t="s">
        <v>2345</v>
      </c>
      <c r="BM47" s="13" t="s">
        <v>2346</v>
      </c>
      <c r="BN47" s="13" t="s">
        <v>2347</v>
      </c>
      <c r="BO47" s="13" t="s">
        <v>2348</v>
      </c>
      <c r="BP47" s="13" t="s">
        <v>2349</v>
      </c>
      <c r="BQ47" s="13" t="s">
        <v>2350</v>
      </c>
      <c r="BR47" s="13" t="s">
        <v>2351</v>
      </c>
      <c r="BS47" s="13" t="s">
        <v>2352</v>
      </c>
      <c r="BT47" s="13" t="s">
        <v>2353</v>
      </c>
      <c r="BU47" s="13" t="s">
        <v>2354</v>
      </c>
      <c r="BV47" s="13" t="s">
        <v>2355</v>
      </c>
      <c r="BW47" s="13" t="s">
        <v>2356</v>
      </c>
      <c r="BX47" s="13" t="s">
        <v>2357</v>
      </c>
      <c r="BY47" s="13" t="s">
        <v>2358</v>
      </c>
      <c r="BZ47" s="13" t="s">
        <v>2359</v>
      </c>
      <c r="CA47" s="13" t="s">
        <v>2360</v>
      </c>
      <c r="CB47" s="13" t="s">
        <v>2361</v>
      </c>
      <c r="CC47" s="13" t="s">
        <v>2362</v>
      </c>
      <c r="CD47" s="13" t="s">
        <v>2363</v>
      </c>
      <c r="CE47" s="13" t="s">
        <v>2364</v>
      </c>
      <c r="CF47" s="13" t="s">
        <v>2365</v>
      </c>
      <c r="CG47" s="13" t="s">
        <v>2366</v>
      </c>
      <c r="CH47" s="13" t="s">
        <v>2367</v>
      </c>
      <c r="CI47" s="13" t="s">
        <v>2368</v>
      </c>
      <c r="CJ47" s="13" t="s">
        <v>2369</v>
      </c>
      <c r="CK47" s="13" t="s">
        <v>2370</v>
      </c>
      <c r="CL47" s="13" t="s">
        <v>2371</v>
      </c>
      <c r="CM47" s="13" t="s">
        <v>2372</v>
      </c>
      <c r="CN47" s="13" t="s">
        <v>2373</v>
      </c>
    </row>
    <row r="48" customFormat="false" ht="12.75" hidden="true" customHeight="false" outlineLevel="0" collapsed="false">
      <c r="A48" s="13" t="n">
        <v>25</v>
      </c>
      <c r="B48" s="13" t="s">
        <v>2374</v>
      </c>
      <c r="C48" s="13" t="s">
        <v>2375</v>
      </c>
      <c r="D48" s="13" t="s">
        <v>2376</v>
      </c>
      <c r="E48" s="13" t="s">
        <v>2377</v>
      </c>
      <c r="F48" s="13" t="s">
        <v>2378</v>
      </c>
      <c r="G48" s="13" t="s">
        <v>2379</v>
      </c>
      <c r="H48" s="13" t="s">
        <v>2380</v>
      </c>
      <c r="I48" s="13" t="s">
        <v>2381</v>
      </c>
      <c r="J48" s="13" t="s">
        <v>2382</v>
      </c>
      <c r="K48" s="13" t="s">
        <v>2383</v>
      </c>
      <c r="L48" s="13" t="s">
        <v>2384</v>
      </c>
      <c r="M48" s="13" t="s">
        <v>2385</v>
      </c>
      <c r="N48" s="13" t="s">
        <v>2386</v>
      </c>
      <c r="O48" s="13" t="s">
        <v>2387</v>
      </c>
      <c r="P48" s="13" t="s">
        <v>2388</v>
      </c>
      <c r="Q48" s="13" t="s">
        <v>2389</v>
      </c>
      <c r="R48" s="13" t="s">
        <v>2390</v>
      </c>
      <c r="S48" s="13" t="s">
        <v>2391</v>
      </c>
      <c r="T48" s="13" t="s">
        <v>2392</v>
      </c>
      <c r="U48" s="13" t="s">
        <v>2393</v>
      </c>
      <c r="V48" s="13" t="s">
        <v>2394</v>
      </c>
      <c r="W48" s="13" t="s">
        <v>2395</v>
      </c>
      <c r="X48" s="13" t="s">
        <v>2396</v>
      </c>
      <c r="Y48" s="13" t="s">
        <v>2397</v>
      </c>
      <c r="Z48" s="13" t="s">
        <v>2398</v>
      </c>
      <c r="AA48" s="13" t="s">
        <v>2399</v>
      </c>
      <c r="AB48" s="13" t="s">
        <v>2400</v>
      </c>
      <c r="AC48" s="13" t="s">
        <v>2401</v>
      </c>
      <c r="AD48" s="13" t="s">
        <v>2402</v>
      </c>
      <c r="AE48" s="13" t="s">
        <v>2403</v>
      </c>
      <c r="AF48" s="13" t="s">
        <v>2404</v>
      </c>
      <c r="AG48" s="13" t="s">
        <v>2405</v>
      </c>
      <c r="AH48" s="13" t="s">
        <v>2406</v>
      </c>
      <c r="AI48" s="13" t="s">
        <v>2407</v>
      </c>
      <c r="AJ48" s="13" t="s">
        <v>2408</v>
      </c>
      <c r="AK48" s="13" t="s">
        <v>2409</v>
      </c>
      <c r="AL48" s="13" t="s">
        <v>2410</v>
      </c>
      <c r="AM48" s="13" t="s">
        <v>2411</v>
      </c>
      <c r="AN48" s="13" t="s">
        <v>2412</v>
      </c>
      <c r="AO48" s="13" t="s">
        <v>2413</v>
      </c>
      <c r="AP48" s="13" t="s">
        <v>2414</v>
      </c>
      <c r="AQ48" s="13" t="s">
        <v>2415</v>
      </c>
      <c r="AR48" s="13" t="s">
        <v>2416</v>
      </c>
      <c r="AS48" s="13" t="s">
        <v>2417</v>
      </c>
      <c r="AT48" s="13" t="s">
        <v>2418</v>
      </c>
      <c r="AU48" s="13" t="s">
        <v>2419</v>
      </c>
      <c r="AV48" s="13" t="s">
        <v>2420</v>
      </c>
      <c r="AW48" s="13" t="s">
        <v>2421</v>
      </c>
      <c r="AX48" s="13" t="s">
        <v>2422</v>
      </c>
      <c r="AY48" s="13" t="s">
        <v>2423</v>
      </c>
      <c r="AZ48" s="13" t="s">
        <v>2424</v>
      </c>
      <c r="BA48" s="13" t="s">
        <v>2425</v>
      </c>
      <c r="BB48" s="13" t="s">
        <v>2426</v>
      </c>
      <c r="BC48" s="13" t="s">
        <v>2427</v>
      </c>
      <c r="BD48" s="13" t="s">
        <v>2428</v>
      </c>
      <c r="BE48" s="13" t="s">
        <v>2429</v>
      </c>
      <c r="BF48" s="13" t="s">
        <v>2430</v>
      </c>
      <c r="BG48" s="13" t="s">
        <v>2431</v>
      </c>
      <c r="BH48" s="13" t="s">
        <v>2432</v>
      </c>
      <c r="BI48" s="13" t="s">
        <v>2433</v>
      </c>
      <c r="BJ48" s="13" t="s">
        <v>2434</v>
      </c>
      <c r="BK48" s="13" t="s">
        <v>2435</v>
      </c>
      <c r="BL48" s="13" t="s">
        <v>2436</v>
      </c>
      <c r="BM48" s="13" t="s">
        <v>2437</v>
      </c>
      <c r="BN48" s="13" t="s">
        <v>2438</v>
      </c>
      <c r="BO48" s="13" t="s">
        <v>2439</v>
      </c>
      <c r="BP48" s="13" t="s">
        <v>2440</v>
      </c>
      <c r="BQ48" s="13" t="s">
        <v>2441</v>
      </c>
      <c r="BR48" s="13" t="s">
        <v>2442</v>
      </c>
      <c r="BS48" s="13" t="s">
        <v>2443</v>
      </c>
      <c r="BT48" s="13" t="s">
        <v>2444</v>
      </c>
      <c r="BU48" s="13" t="s">
        <v>2445</v>
      </c>
      <c r="BV48" s="13" t="s">
        <v>2446</v>
      </c>
      <c r="BW48" s="13" t="s">
        <v>2447</v>
      </c>
      <c r="BX48" s="13" t="s">
        <v>2448</v>
      </c>
      <c r="BY48" s="13" t="s">
        <v>2449</v>
      </c>
      <c r="BZ48" s="13" t="s">
        <v>2450</v>
      </c>
      <c r="CA48" s="13" t="s">
        <v>2451</v>
      </c>
      <c r="CB48" s="13" t="s">
        <v>2452</v>
      </c>
      <c r="CC48" s="13" t="s">
        <v>2453</v>
      </c>
      <c r="CD48" s="13" t="s">
        <v>2454</v>
      </c>
      <c r="CE48" s="13" t="s">
        <v>2455</v>
      </c>
      <c r="CF48" s="13" t="s">
        <v>2456</v>
      </c>
      <c r="CG48" s="13" t="s">
        <v>2457</v>
      </c>
      <c r="CH48" s="13" t="s">
        <v>2458</v>
      </c>
      <c r="CI48" s="13" t="s">
        <v>2459</v>
      </c>
      <c r="CJ48" s="13" t="s">
        <v>2460</v>
      </c>
      <c r="CK48" s="13" t="s">
        <v>2461</v>
      </c>
      <c r="CL48" s="13" t="s">
        <v>2462</v>
      </c>
      <c r="CM48" s="13" t="s">
        <v>2463</v>
      </c>
      <c r="CN48" s="13" t="s">
        <v>2464</v>
      </c>
    </row>
    <row r="49" customFormat="false" ht="12.75" hidden="true" customHeight="false" outlineLevel="0" collapsed="false">
      <c r="A49" s="13" t="n">
        <v>26</v>
      </c>
      <c r="B49" s="13" t="s">
        <v>2465</v>
      </c>
      <c r="C49" s="13" t="s">
        <v>2466</v>
      </c>
      <c r="D49" s="13" t="s">
        <v>2467</v>
      </c>
      <c r="E49" s="13" t="s">
        <v>2468</v>
      </c>
      <c r="F49" s="13" t="s">
        <v>2469</v>
      </c>
      <c r="G49" s="13" t="s">
        <v>2470</v>
      </c>
      <c r="H49" s="13" t="s">
        <v>2471</v>
      </c>
      <c r="I49" s="13" t="s">
        <v>2472</v>
      </c>
      <c r="J49" s="13" t="s">
        <v>2473</v>
      </c>
      <c r="K49" s="13" t="s">
        <v>2474</v>
      </c>
      <c r="L49" s="13" t="s">
        <v>2475</v>
      </c>
      <c r="M49" s="13" t="s">
        <v>2476</v>
      </c>
      <c r="N49" s="13" t="s">
        <v>2477</v>
      </c>
      <c r="O49" s="13" t="s">
        <v>2478</v>
      </c>
      <c r="P49" s="13" t="s">
        <v>2479</v>
      </c>
      <c r="Q49" s="13" t="s">
        <v>2480</v>
      </c>
      <c r="R49" s="13" t="s">
        <v>2481</v>
      </c>
      <c r="S49" s="13" t="s">
        <v>2482</v>
      </c>
      <c r="T49" s="13" t="s">
        <v>2483</v>
      </c>
      <c r="U49" s="13" t="s">
        <v>2484</v>
      </c>
      <c r="V49" s="13" t="s">
        <v>2485</v>
      </c>
      <c r="W49" s="13" t="s">
        <v>2486</v>
      </c>
      <c r="X49" s="13" t="s">
        <v>2487</v>
      </c>
      <c r="Y49" s="13" t="s">
        <v>2488</v>
      </c>
      <c r="Z49" s="13" t="s">
        <v>2489</v>
      </c>
      <c r="AA49" s="13" t="s">
        <v>2490</v>
      </c>
      <c r="AB49" s="13" t="s">
        <v>2491</v>
      </c>
      <c r="AC49" s="13" t="s">
        <v>2492</v>
      </c>
      <c r="AD49" s="13" t="s">
        <v>2493</v>
      </c>
      <c r="AE49" s="13" t="s">
        <v>2494</v>
      </c>
      <c r="AF49" s="13" t="s">
        <v>2495</v>
      </c>
      <c r="AG49" s="13" t="s">
        <v>2496</v>
      </c>
      <c r="AH49" s="13" t="s">
        <v>2497</v>
      </c>
      <c r="AI49" s="13" t="s">
        <v>2498</v>
      </c>
      <c r="AJ49" s="13" t="s">
        <v>2499</v>
      </c>
      <c r="AK49" s="13" t="s">
        <v>2500</v>
      </c>
      <c r="AL49" s="13" t="s">
        <v>2501</v>
      </c>
      <c r="AM49" s="13" t="s">
        <v>2502</v>
      </c>
      <c r="AN49" s="13" t="s">
        <v>2503</v>
      </c>
      <c r="AO49" s="13" t="s">
        <v>2504</v>
      </c>
      <c r="AP49" s="13" t="s">
        <v>2505</v>
      </c>
      <c r="AQ49" s="13" t="s">
        <v>2506</v>
      </c>
      <c r="AR49" s="13" t="s">
        <v>2507</v>
      </c>
      <c r="AS49" s="13" t="s">
        <v>2508</v>
      </c>
      <c r="AT49" s="13" t="s">
        <v>2509</v>
      </c>
      <c r="AU49" s="13" t="s">
        <v>2510</v>
      </c>
      <c r="AV49" s="13" t="s">
        <v>2511</v>
      </c>
      <c r="AW49" s="13" t="s">
        <v>2512</v>
      </c>
      <c r="AX49" s="13" t="s">
        <v>2513</v>
      </c>
      <c r="AY49" s="13" t="s">
        <v>2514</v>
      </c>
      <c r="AZ49" s="13" t="s">
        <v>2515</v>
      </c>
      <c r="BA49" s="13" t="s">
        <v>2516</v>
      </c>
      <c r="BB49" s="13" t="s">
        <v>2517</v>
      </c>
      <c r="BC49" s="13" t="s">
        <v>2518</v>
      </c>
      <c r="BD49" s="13" t="s">
        <v>2519</v>
      </c>
      <c r="BE49" s="13" t="s">
        <v>2520</v>
      </c>
      <c r="BF49" s="13" t="s">
        <v>2521</v>
      </c>
      <c r="BG49" s="13" t="s">
        <v>2522</v>
      </c>
      <c r="BH49" s="13" t="s">
        <v>2523</v>
      </c>
      <c r="BI49" s="13" t="s">
        <v>2524</v>
      </c>
      <c r="BJ49" s="13" t="s">
        <v>2525</v>
      </c>
      <c r="BK49" s="13" t="s">
        <v>2526</v>
      </c>
      <c r="BL49" s="13" t="s">
        <v>2527</v>
      </c>
      <c r="BM49" s="13" t="s">
        <v>2528</v>
      </c>
      <c r="BN49" s="13" t="s">
        <v>2529</v>
      </c>
      <c r="BO49" s="13" t="s">
        <v>2530</v>
      </c>
      <c r="BP49" s="13" t="s">
        <v>2531</v>
      </c>
      <c r="BQ49" s="13" t="s">
        <v>2532</v>
      </c>
      <c r="BR49" s="13" t="s">
        <v>2533</v>
      </c>
      <c r="BS49" s="13" t="s">
        <v>2534</v>
      </c>
      <c r="BT49" s="13" t="s">
        <v>2535</v>
      </c>
      <c r="BU49" s="13" t="s">
        <v>2536</v>
      </c>
      <c r="BV49" s="13" t="s">
        <v>2537</v>
      </c>
      <c r="BW49" s="13" t="s">
        <v>2538</v>
      </c>
      <c r="BX49" s="13" t="s">
        <v>2539</v>
      </c>
      <c r="BY49" s="13" t="s">
        <v>2540</v>
      </c>
      <c r="BZ49" s="13" t="s">
        <v>2541</v>
      </c>
      <c r="CA49" s="13" t="s">
        <v>2542</v>
      </c>
      <c r="CB49" s="13" t="s">
        <v>2543</v>
      </c>
      <c r="CC49" s="13" t="s">
        <v>2544</v>
      </c>
      <c r="CD49" s="13" t="s">
        <v>2545</v>
      </c>
      <c r="CE49" s="13" t="s">
        <v>2546</v>
      </c>
      <c r="CF49" s="13" t="s">
        <v>2547</v>
      </c>
      <c r="CG49" s="13" t="s">
        <v>2548</v>
      </c>
      <c r="CH49" s="13" t="s">
        <v>2549</v>
      </c>
      <c r="CI49" s="13" t="s">
        <v>2550</v>
      </c>
      <c r="CJ49" s="13" t="s">
        <v>2551</v>
      </c>
      <c r="CK49" s="13" t="s">
        <v>2552</v>
      </c>
      <c r="CL49" s="13" t="s">
        <v>2553</v>
      </c>
      <c r="CM49" s="13" t="s">
        <v>2554</v>
      </c>
      <c r="CN49" s="13" t="s">
        <v>2555</v>
      </c>
    </row>
    <row r="50" customFormat="false" ht="12.75" hidden="true" customHeight="false" outlineLevel="0" collapsed="false">
      <c r="A50" s="13" t="n">
        <v>27</v>
      </c>
      <c r="B50" s="13" t="s">
        <v>2556</v>
      </c>
      <c r="C50" s="13" t="s">
        <v>2557</v>
      </c>
      <c r="D50" s="13" t="s">
        <v>2558</v>
      </c>
      <c r="E50" s="13" t="s">
        <v>2559</v>
      </c>
      <c r="F50" s="13" t="s">
        <v>2560</v>
      </c>
      <c r="G50" s="13" t="s">
        <v>2561</v>
      </c>
      <c r="H50" s="13" t="s">
        <v>2562</v>
      </c>
      <c r="I50" s="13" t="s">
        <v>2563</v>
      </c>
      <c r="J50" s="13" t="s">
        <v>2564</v>
      </c>
      <c r="K50" s="13" t="s">
        <v>2565</v>
      </c>
      <c r="L50" s="13" t="s">
        <v>2566</v>
      </c>
      <c r="M50" s="13" t="s">
        <v>2567</v>
      </c>
      <c r="N50" s="13" t="s">
        <v>2568</v>
      </c>
      <c r="O50" s="13" t="s">
        <v>2569</v>
      </c>
      <c r="P50" s="13" t="s">
        <v>2570</v>
      </c>
      <c r="Q50" s="13" t="s">
        <v>2571</v>
      </c>
      <c r="R50" s="13" t="s">
        <v>2572</v>
      </c>
      <c r="S50" s="13" t="s">
        <v>2573</v>
      </c>
      <c r="T50" s="13" t="s">
        <v>2574</v>
      </c>
      <c r="U50" s="13" t="s">
        <v>2575</v>
      </c>
      <c r="V50" s="13" t="s">
        <v>2576</v>
      </c>
      <c r="W50" s="13" t="s">
        <v>2577</v>
      </c>
      <c r="X50" s="13" t="s">
        <v>2578</v>
      </c>
      <c r="Y50" s="13" t="s">
        <v>2579</v>
      </c>
      <c r="Z50" s="13" t="s">
        <v>2580</v>
      </c>
      <c r="AA50" s="13" t="s">
        <v>2581</v>
      </c>
      <c r="AB50" s="13" t="s">
        <v>2582</v>
      </c>
      <c r="AC50" s="13" t="s">
        <v>2583</v>
      </c>
      <c r="AD50" s="13" t="s">
        <v>2584</v>
      </c>
      <c r="AE50" s="13" t="s">
        <v>2585</v>
      </c>
      <c r="AF50" s="13" t="s">
        <v>2586</v>
      </c>
      <c r="AG50" s="13" t="s">
        <v>2587</v>
      </c>
      <c r="AH50" s="13" t="s">
        <v>2588</v>
      </c>
      <c r="AI50" s="13" t="s">
        <v>2589</v>
      </c>
      <c r="AJ50" s="13" t="s">
        <v>2590</v>
      </c>
      <c r="AK50" s="13" t="s">
        <v>2591</v>
      </c>
      <c r="AL50" s="13" t="s">
        <v>2592</v>
      </c>
      <c r="AM50" s="13" t="s">
        <v>2593</v>
      </c>
      <c r="AN50" s="13" t="s">
        <v>2594</v>
      </c>
      <c r="AO50" s="13" t="s">
        <v>2595</v>
      </c>
      <c r="AP50" s="13" t="s">
        <v>2596</v>
      </c>
      <c r="AQ50" s="13" t="s">
        <v>2597</v>
      </c>
      <c r="AR50" s="13" t="s">
        <v>2598</v>
      </c>
      <c r="AS50" s="13" t="s">
        <v>2599</v>
      </c>
      <c r="AT50" s="13" t="s">
        <v>2600</v>
      </c>
      <c r="AU50" s="13" t="s">
        <v>2601</v>
      </c>
      <c r="AV50" s="13" t="s">
        <v>2602</v>
      </c>
      <c r="AW50" s="13" t="s">
        <v>2603</v>
      </c>
      <c r="AX50" s="13" t="s">
        <v>2604</v>
      </c>
      <c r="AY50" s="13" t="s">
        <v>2605</v>
      </c>
      <c r="AZ50" s="13" t="s">
        <v>2606</v>
      </c>
      <c r="BA50" s="13" t="s">
        <v>2607</v>
      </c>
      <c r="BB50" s="13" t="s">
        <v>2608</v>
      </c>
      <c r="BC50" s="13" t="s">
        <v>2609</v>
      </c>
      <c r="BD50" s="13" t="s">
        <v>2610</v>
      </c>
      <c r="BE50" s="13" t="s">
        <v>2611</v>
      </c>
      <c r="BF50" s="13" t="s">
        <v>2612</v>
      </c>
      <c r="BG50" s="13" t="s">
        <v>2613</v>
      </c>
      <c r="BH50" s="13" t="s">
        <v>2614</v>
      </c>
      <c r="BI50" s="13" t="s">
        <v>2615</v>
      </c>
      <c r="BJ50" s="13" t="s">
        <v>2616</v>
      </c>
      <c r="BK50" s="13" t="s">
        <v>2617</v>
      </c>
      <c r="BL50" s="13" t="s">
        <v>2618</v>
      </c>
      <c r="BM50" s="13" t="s">
        <v>2619</v>
      </c>
      <c r="BN50" s="13" t="s">
        <v>2620</v>
      </c>
      <c r="BO50" s="13" t="s">
        <v>2621</v>
      </c>
      <c r="BP50" s="13" t="s">
        <v>2622</v>
      </c>
      <c r="BQ50" s="13" t="s">
        <v>2623</v>
      </c>
      <c r="BR50" s="13" t="s">
        <v>2624</v>
      </c>
      <c r="BS50" s="13" t="s">
        <v>2625</v>
      </c>
      <c r="BT50" s="13" t="s">
        <v>2626</v>
      </c>
      <c r="BU50" s="13" t="s">
        <v>2627</v>
      </c>
      <c r="BV50" s="13" t="s">
        <v>2628</v>
      </c>
      <c r="BW50" s="13" t="s">
        <v>2629</v>
      </c>
      <c r="BX50" s="13" t="s">
        <v>2630</v>
      </c>
      <c r="BY50" s="13" t="s">
        <v>2631</v>
      </c>
      <c r="BZ50" s="13" t="s">
        <v>2632</v>
      </c>
      <c r="CA50" s="13" t="s">
        <v>2633</v>
      </c>
      <c r="CB50" s="13" t="s">
        <v>2634</v>
      </c>
      <c r="CC50" s="13" t="s">
        <v>2635</v>
      </c>
      <c r="CD50" s="13" t="s">
        <v>2636</v>
      </c>
      <c r="CE50" s="13" t="s">
        <v>2637</v>
      </c>
      <c r="CF50" s="13" t="s">
        <v>2638</v>
      </c>
      <c r="CG50" s="13" t="s">
        <v>2639</v>
      </c>
      <c r="CH50" s="13" t="s">
        <v>2640</v>
      </c>
      <c r="CI50" s="13" t="s">
        <v>2641</v>
      </c>
      <c r="CJ50" s="13" t="s">
        <v>2642</v>
      </c>
      <c r="CK50" s="13" t="s">
        <v>2643</v>
      </c>
      <c r="CL50" s="13" t="s">
        <v>2644</v>
      </c>
      <c r="CM50" s="13" t="s">
        <v>2645</v>
      </c>
      <c r="CN50" s="13" t="s">
        <v>2646</v>
      </c>
    </row>
    <row r="51" customFormat="false" ht="12.75" hidden="true" customHeight="false" outlineLevel="0" collapsed="false">
      <c r="A51" s="13" t="n">
        <v>28</v>
      </c>
      <c r="B51" s="13" t="s">
        <v>2647</v>
      </c>
      <c r="C51" s="13" t="s">
        <v>2648</v>
      </c>
      <c r="D51" s="13" t="s">
        <v>2649</v>
      </c>
      <c r="E51" s="13" t="s">
        <v>2650</v>
      </c>
      <c r="F51" s="13" t="s">
        <v>2651</v>
      </c>
      <c r="G51" s="13" t="s">
        <v>2652</v>
      </c>
      <c r="H51" s="13" t="s">
        <v>2653</v>
      </c>
      <c r="I51" s="13" t="s">
        <v>2654</v>
      </c>
      <c r="J51" s="13" t="s">
        <v>2655</v>
      </c>
      <c r="K51" s="13" t="s">
        <v>2656</v>
      </c>
      <c r="L51" s="13" t="s">
        <v>2657</v>
      </c>
      <c r="M51" s="13" t="s">
        <v>2658</v>
      </c>
      <c r="N51" s="13" t="s">
        <v>2659</v>
      </c>
      <c r="O51" s="13" t="s">
        <v>2660</v>
      </c>
      <c r="P51" s="13" t="s">
        <v>2661</v>
      </c>
      <c r="Q51" s="13" t="s">
        <v>2662</v>
      </c>
      <c r="R51" s="13" t="s">
        <v>2663</v>
      </c>
      <c r="S51" s="13" t="s">
        <v>2664</v>
      </c>
      <c r="T51" s="13" t="s">
        <v>2665</v>
      </c>
      <c r="U51" s="13" t="s">
        <v>2666</v>
      </c>
      <c r="V51" s="13" t="s">
        <v>2667</v>
      </c>
      <c r="W51" s="13" t="s">
        <v>2668</v>
      </c>
      <c r="X51" s="13" t="s">
        <v>2669</v>
      </c>
      <c r="Y51" s="13" t="s">
        <v>2670</v>
      </c>
      <c r="Z51" s="13" t="s">
        <v>2671</v>
      </c>
      <c r="AA51" s="13" t="s">
        <v>2672</v>
      </c>
      <c r="AB51" s="13" t="s">
        <v>2673</v>
      </c>
      <c r="AC51" s="13" t="s">
        <v>2674</v>
      </c>
      <c r="AD51" s="13" t="s">
        <v>2675</v>
      </c>
      <c r="AE51" s="13" t="s">
        <v>2676</v>
      </c>
      <c r="AF51" s="13" t="s">
        <v>2677</v>
      </c>
      <c r="AG51" s="13" t="s">
        <v>2678</v>
      </c>
      <c r="AH51" s="13" t="s">
        <v>2679</v>
      </c>
      <c r="AI51" s="13" t="s">
        <v>2680</v>
      </c>
      <c r="AJ51" s="13" t="s">
        <v>2681</v>
      </c>
      <c r="AK51" s="13" t="s">
        <v>2682</v>
      </c>
      <c r="AL51" s="13" t="s">
        <v>2683</v>
      </c>
      <c r="AM51" s="13" t="s">
        <v>2684</v>
      </c>
      <c r="AN51" s="13" t="s">
        <v>2685</v>
      </c>
      <c r="AO51" s="13" t="s">
        <v>2686</v>
      </c>
      <c r="AP51" s="13" t="s">
        <v>2687</v>
      </c>
      <c r="AQ51" s="13" t="s">
        <v>2688</v>
      </c>
      <c r="AR51" s="13" t="s">
        <v>2689</v>
      </c>
      <c r="AS51" s="13" t="s">
        <v>2690</v>
      </c>
      <c r="AT51" s="13" t="s">
        <v>2691</v>
      </c>
      <c r="AU51" s="13" t="s">
        <v>2692</v>
      </c>
      <c r="AV51" s="13" t="s">
        <v>2693</v>
      </c>
      <c r="AW51" s="13" t="s">
        <v>2694</v>
      </c>
      <c r="AX51" s="13" t="s">
        <v>2695</v>
      </c>
      <c r="AY51" s="13" t="s">
        <v>2696</v>
      </c>
      <c r="AZ51" s="13" t="s">
        <v>2697</v>
      </c>
      <c r="BA51" s="13" t="s">
        <v>2698</v>
      </c>
      <c r="BB51" s="13" t="s">
        <v>2699</v>
      </c>
      <c r="BC51" s="13" t="s">
        <v>2700</v>
      </c>
      <c r="BD51" s="13" t="s">
        <v>2701</v>
      </c>
      <c r="BE51" s="13" t="s">
        <v>2702</v>
      </c>
      <c r="BF51" s="13" t="s">
        <v>2703</v>
      </c>
      <c r="BG51" s="13" t="s">
        <v>2704</v>
      </c>
      <c r="BH51" s="13" t="s">
        <v>2705</v>
      </c>
      <c r="BI51" s="13" t="s">
        <v>2706</v>
      </c>
      <c r="BJ51" s="13" t="s">
        <v>2707</v>
      </c>
      <c r="BK51" s="13" t="s">
        <v>2708</v>
      </c>
      <c r="BL51" s="13" t="s">
        <v>2709</v>
      </c>
      <c r="BM51" s="13" t="s">
        <v>2710</v>
      </c>
      <c r="BN51" s="13" t="s">
        <v>2711</v>
      </c>
      <c r="BO51" s="13" t="s">
        <v>2712</v>
      </c>
      <c r="BP51" s="13" t="s">
        <v>2713</v>
      </c>
      <c r="BQ51" s="13" t="s">
        <v>2714</v>
      </c>
      <c r="BR51" s="13" t="s">
        <v>2715</v>
      </c>
      <c r="BS51" s="13" t="s">
        <v>2716</v>
      </c>
      <c r="BT51" s="13" t="s">
        <v>2717</v>
      </c>
      <c r="BU51" s="13" t="s">
        <v>2718</v>
      </c>
      <c r="BV51" s="13" t="s">
        <v>2719</v>
      </c>
      <c r="BW51" s="13" t="s">
        <v>2720</v>
      </c>
      <c r="BX51" s="13" t="s">
        <v>2721</v>
      </c>
      <c r="BY51" s="13" t="s">
        <v>2722</v>
      </c>
      <c r="BZ51" s="13" t="s">
        <v>2723</v>
      </c>
      <c r="CA51" s="13" t="s">
        <v>2724</v>
      </c>
      <c r="CB51" s="13" t="s">
        <v>2725</v>
      </c>
      <c r="CC51" s="13" t="s">
        <v>2726</v>
      </c>
      <c r="CD51" s="13" t="s">
        <v>2727</v>
      </c>
      <c r="CE51" s="13" t="s">
        <v>2728</v>
      </c>
      <c r="CF51" s="13" t="s">
        <v>2729</v>
      </c>
      <c r="CG51" s="13" t="s">
        <v>2730</v>
      </c>
      <c r="CH51" s="13" t="s">
        <v>2731</v>
      </c>
      <c r="CI51" s="13" t="s">
        <v>2732</v>
      </c>
      <c r="CJ51" s="13" t="s">
        <v>2733</v>
      </c>
      <c r="CK51" s="13" t="s">
        <v>2734</v>
      </c>
      <c r="CL51" s="13" t="s">
        <v>2735</v>
      </c>
      <c r="CM51" s="13" t="s">
        <v>2736</v>
      </c>
      <c r="CN51" s="13" t="s">
        <v>2737</v>
      </c>
    </row>
    <row r="52" customFormat="false" ht="12.75" hidden="true" customHeight="false" outlineLevel="0" collapsed="false">
      <c r="A52" s="13" t="n">
        <v>29</v>
      </c>
      <c r="B52" s="13" t="s">
        <v>2738</v>
      </c>
      <c r="C52" s="13" t="s">
        <v>2739</v>
      </c>
      <c r="D52" s="13" t="s">
        <v>2740</v>
      </c>
      <c r="E52" s="13" t="s">
        <v>2741</v>
      </c>
      <c r="F52" s="13" t="s">
        <v>2742</v>
      </c>
      <c r="G52" s="13" t="s">
        <v>2743</v>
      </c>
      <c r="H52" s="13" t="s">
        <v>2744</v>
      </c>
      <c r="I52" s="13" t="s">
        <v>2745</v>
      </c>
      <c r="J52" s="13" t="s">
        <v>2746</v>
      </c>
      <c r="K52" s="13" t="s">
        <v>2747</v>
      </c>
      <c r="L52" s="13" t="s">
        <v>2748</v>
      </c>
      <c r="M52" s="13" t="s">
        <v>2749</v>
      </c>
      <c r="N52" s="13" t="s">
        <v>2750</v>
      </c>
      <c r="O52" s="13" t="s">
        <v>2751</v>
      </c>
      <c r="P52" s="13" t="s">
        <v>2752</v>
      </c>
      <c r="Q52" s="13" t="s">
        <v>2753</v>
      </c>
      <c r="R52" s="13" t="s">
        <v>2754</v>
      </c>
      <c r="S52" s="13" t="s">
        <v>2755</v>
      </c>
      <c r="T52" s="13" t="s">
        <v>2756</v>
      </c>
      <c r="U52" s="13" t="s">
        <v>2757</v>
      </c>
      <c r="V52" s="13" t="s">
        <v>2758</v>
      </c>
      <c r="W52" s="13" t="s">
        <v>2759</v>
      </c>
      <c r="X52" s="13" t="s">
        <v>2760</v>
      </c>
      <c r="Y52" s="13" t="s">
        <v>2761</v>
      </c>
      <c r="Z52" s="13" t="s">
        <v>2762</v>
      </c>
      <c r="AA52" s="13" t="s">
        <v>2763</v>
      </c>
      <c r="AB52" s="13" t="s">
        <v>2764</v>
      </c>
      <c r="AC52" s="13" t="s">
        <v>2765</v>
      </c>
      <c r="AD52" s="13" t="s">
        <v>2766</v>
      </c>
      <c r="AE52" s="13" t="s">
        <v>2767</v>
      </c>
      <c r="AF52" s="13" t="s">
        <v>2768</v>
      </c>
      <c r="AG52" s="13" t="s">
        <v>2769</v>
      </c>
      <c r="AH52" s="13" t="s">
        <v>2770</v>
      </c>
      <c r="AI52" s="13" t="s">
        <v>2771</v>
      </c>
      <c r="AJ52" s="13" t="s">
        <v>2772</v>
      </c>
      <c r="AK52" s="13" t="s">
        <v>2773</v>
      </c>
      <c r="AL52" s="13" t="s">
        <v>2774</v>
      </c>
      <c r="AM52" s="13" t="s">
        <v>2775</v>
      </c>
      <c r="AN52" s="13" t="s">
        <v>2776</v>
      </c>
      <c r="AO52" s="13" t="s">
        <v>2777</v>
      </c>
      <c r="AP52" s="13" t="s">
        <v>2778</v>
      </c>
      <c r="AQ52" s="13" t="s">
        <v>2779</v>
      </c>
      <c r="AR52" s="13" t="s">
        <v>2780</v>
      </c>
      <c r="AS52" s="13" t="s">
        <v>2781</v>
      </c>
      <c r="AT52" s="13" t="s">
        <v>2782</v>
      </c>
      <c r="AU52" s="13" t="s">
        <v>2783</v>
      </c>
      <c r="AV52" s="13" t="s">
        <v>2784</v>
      </c>
      <c r="AW52" s="13" t="s">
        <v>2785</v>
      </c>
      <c r="AX52" s="13" t="s">
        <v>2786</v>
      </c>
      <c r="AY52" s="13" t="s">
        <v>2787</v>
      </c>
      <c r="AZ52" s="13" t="s">
        <v>2788</v>
      </c>
      <c r="BA52" s="13" t="s">
        <v>2789</v>
      </c>
      <c r="BB52" s="13" t="s">
        <v>2790</v>
      </c>
      <c r="BC52" s="13" t="s">
        <v>2791</v>
      </c>
      <c r="BD52" s="13" t="s">
        <v>2792</v>
      </c>
      <c r="BE52" s="13" t="s">
        <v>2793</v>
      </c>
      <c r="BF52" s="13" t="s">
        <v>2794</v>
      </c>
      <c r="BG52" s="13" t="s">
        <v>2795</v>
      </c>
      <c r="BH52" s="13" t="s">
        <v>2796</v>
      </c>
      <c r="BI52" s="13" t="s">
        <v>2797</v>
      </c>
      <c r="BJ52" s="13" t="s">
        <v>2798</v>
      </c>
      <c r="BK52" s="13" t="s">
        <v>2799</v>
      </c>
      <c r="BL52" s="13" t="s">
        <v>2800</v>
      </c>
      <c r="BM52" s="13" t="s">
        <v>2801</v>
      </c>
      <c r="BN52" s="13" t="s">
        <v>2802</v>
      </c>
      <c r="BO52" s="13" t="s">
        <v>2803</v>
      </c>
      <c r="BP52" s="13" t="s">
        <v>2804</v>
      </c>
      <c r="BQ52" s="13" t="s">
        <v>2805</v>
      </c>
      <c r="BR52" s="13" t="s">
        <v>2806</v>
      </c>
      <c r="BS52" s="13" t="s">
        <v>2807</v>
      </c>
      <c r="BT52" s="13" t="s">
        <v>2808</v>
      </c>
      <c r="BU52" s="13" t="s">
        <v>2809</v>
      </c>
      <c r="BV52" s="13" t="s">
        <v>2810</v>
      </c>
      <c r="BW52" s="13" t="s">
        <v>2811</v>
      </c>
      <c r="BX52" s="13" t="s">
        <v>2812</v>
      </c>
      <c r="BY52" s="13" t="s">
        <v>2813</v>
      </c>
      <c r="BZ52" s="13" t="s">
        <v>2814</v>
      </c>
      <c r="CA52" s="13" t="s">
        <v>2815</v>
      </c>
      <c r="CB52" s="13" t="s">
        <v>2816</v>
      </c>
      <c r="CC52" s="13" t="s">
        <v>2817</v>
      </c>
      <c r="CD52" s="13" t="s">
        <v>2818</v>
      </c>
      <c r="CE52" s="13" t="s">
        <v>2819</v>
      </c>
      <c r="CF52" s="13" t="s">
        <v>2820</v>
      </c>
      <c r="CG52" s="13" t="s">
        <v>2821</v>
      </c>
      <c r="CH52" s="13" t="s">
        <v>2822</v>
      </c>
      <c r="CI52" s="13" t="s">
        <v>2823</v>
      </c>
      <c r="CJ52" s="13" t="s">
        <v>2824</v>
      </c>
      <c r="CK52" s="13" t="s">
        <v>2825</v>
      </c>
      <c r="CL52" s="13" t="s">
        <v>2826</v>
      </c>
      <c r="CM52" s="13" t="s">
        <v>2827</v>
      </c>
      <c r="CN52" s="13" t="s">
        <v>2828</v>
      </c>
    </row>
    <row r="53" customFormat="false" ht="12.75" hidden="true" customHeight="false" outlineLevel="0" collapsed="false">
      <c r="A53" s="13" t="n">
        <v>30</v>
      </c>
      <c r="B53" s="13" t="s">
        <v>2829</v>
      </c>
      <c r="C53" s="13" t="s">
        <v>2830</v>
      </c>
      <c r="D53" s="13" t="s">
        <v>2831</v>
      </c>
      <c r="E53" s="13" t="s">
        <v>2832</v>
      </c>
      <c r="F53" s="13" t="s">
        <v>2833</v>
      </c>
      <c r="G53" s="13" t="s">
        <v>2834</v>
      </c>
      <c r="H53" s="13" t="s">
        <v>2835</v>
      </c>
      <c r="I53" s="13" t="s">
        <v>2836</v>
      </c>
      <c r="J53" s="13" t="s">
        <v>2837</v>
      </c>
      <c r="K53" s="13" t="s">
        <v>2838</v>
      </c>
      <c r="L53" s="13" t="s">
        <v>2839</v>
      </c>
      <c r="M53" s="13" t="s">
        <v>2840</v>
      </c>
      <c r="N53" s="13" t="s">
        <v>2841</v>
      </c>
      <c r="O53" s="13" t="s">
        <v>2842</v>
      </c>
      <c r="P53" s="13" t="s">
        <v>2843</v>
      </c>
      <c r="Q53" s="13" t="s">
        <v>2844</v>
      </c>
      <c r="R53" s="13" t="s">
        <v>2845</v>
      </c>
      <c r="S53" s="13" t="s">
        <v>2846</v>
      </c>
      <c r="T53" s="13" t="s">
        <v>2847</v>
      </c>
      <c r="U53" s="13" t="s">
        <v>2848</v>
      </c>
      <c r="V53" s="13" t="s">
        <v>2849</v>
      </c>
      <c r="W53" s="13" t="s">
        <v>2850</v>
      </c>
      <c r="X53" s="13" t="s">
        <v>2851</v>
      </c>
      <c r="Y53" s="13" t="s">
        <v>2852</v>
      </c>
      <c r="Z53" s="13" t="s">
        <v>2853</v>
      </c>
      <c r="AA53" s="13" t="s">
        <v>2854</v>
      </c>
      <c r="AB53" s="13" t="s">
        <v>2855</v>
      </c>
      <c r="AC53" s="13" t="s">
        <v>2856</v>
      </c>
      <c r="AD53" s="13" t="s">
        <v>2857</v>
      </c>
      <c r="AE53" s="13" t="s">
        <v>2858</v>
      </c>
      <c r="AF53" s="13" t="s">
        <v>2859</v>
      </c>
      <c r="AG53" s="13" t="s">
        <v>2860</v>
      </c>
      <c r="AH53" s="13" t="s">
        <v>2861</v>
      </c>
      <c r="AI53" s="13" t="s">
        <v>2862</v>
      </c>
      <c r="AJ53" s="13" t="s">
        <v>2863</v>
      </c>
      <c r="AK53" s="13" t="s">
        <v>2864</v>
      </c>
      <c r="AL53" s="13" t="s">
        <v>2865</v>
      </c>
      <c r="AM53" s="13" t="s">
        <v>2866</v>
      </c>
      <c r="AN53" s="13" t="s">
        <v>2867</v>
      </c>
      <c r="AO53" s="13" t="s">
        <v>2868</v>
      </c>
      <c r="AP53" s="13" t="s">
        <v>2869</v>
      </c>
      <c r="AQ53" s="13" t="s">
        <v>2870</v>
      </c>
      <c r="AR53" s="13" t="s">
        <v>2871</v>
      </c>
      <c r="AS53" s="13" t="s">
        <v>2872</v>
      </c>
      <c r="AT53" s="13" t="s">
        <v>2873</v>
      </c>
      <c r="AU53" s="13" t="s">
        <v>2874</v>
      </c>
      <c r="AV53" s="13" t="s">
        <v>2875</v>
      </c>
      <c r="AW53" s="13" t="s">
        <v>2876</v>
      </c>
      <c r="AX53" s="13" t="s">
        <v>2877</v>
      </c>
      <c r="AY53" s="13" t="s">
        <v>2878</v>
      </c>
      <c r="AZ53" s="13" t="s">
        <v>2879</v>
      </c>
      <c r="BA53" s="13" t="s">
        <v>2880</v>
      </c>
      <c r="BB53" s="13" t="s">
        <v>2881</v>
      </c>
      <c r="BC53" s="13" t="s">
        <v>2882</v>
      </c>
      <c r="BD53" s="13" t="s">
        <v>2883</v>
      </c>
      <c r="BE53" s="13" t="s">
        <v>2884</v>
      </c>
      <c r="BF53" s="13" t="s">
        <v>2885</v>
      </c>
      <c r="BG53" s="13" t="s">
        <v>2886</v>
      </c>
      <c r="BH53" s="13" t="s">
        <v>2887</v>
      </c>
      <c r="BI53" s="13" t="s">
        <v>2888</v>
      </c>
      <c r="BJ53" s="13" t="s">
        <v>2889</v>
      </c>
      <c r="BK53" s="13" t="s">
        <v>2890</v>
      </c>
      <c r="BL53" s="13" t="s">
        <v>2891</v>
      </c>
      <c r="BM53" s="13" t="s">
        <v>2892</v>
      </c>
      <c r="BN53" s="13" t="s">
        <v>2893</v>
      </c>
      <c r="BO53" s="13" t="s">
        <v>2894</v>
      </c>
      <c r="BP53" s="13" t="s">
        <v>2895</v>
      </c>
      <c r="BQ53" s="13" t="s">
        <v>2896</v>
      </c>
      <c r="BR53" s="13" t="s">
        <v>2897</v>
      </c>
      <c r="BS53" s="13" t="s">
        <v>2898</v>
      </c>
      <c r="BT53" s="13" t="s">
        <v>2899</v>
      </c>
      <c r="BU53" s="13" t="s">
        <v>2900</v>
      </c>
      <c r="BV53" s="13" t="s">
        <v>2901</v>
      </c>
      <c r="BW53" s="13" t="s">
        <v>2902</v>
      </c>
      <c r="BX53" s="13" t="s">
        <v>2903</v>
      </c>
      <c r="BY53" s="13" t="s">
        <v>2904</v>
      </c>
      <c r="BZ53" s="13" t="s">
        <v>2905</v>
      </c>
      <c r="CA53" s="13" t="s">
        <v>2906</v>
      </c>
      <c r="CB53" s="13" t="s">
        <v>2907</v>
      </c>
      <c r="CC53" s="13" t="s">
        <v>2908</v>
      </c>
      <c r="CD53" s="13" t="s">
        <v>2909</v>
      </c>
      <c r="CE53" s="13" t="s">
        <v>2910</v>
      </c>
      <c r="CF53" s="13" t="s">
        <v>2911</v>
      </c>
      <c r="CG53" s="13" t="s">
        <v>2912</v>
      </c>
      <c r="CH53" s="13" t="s">
        <v>2913</v>
      </c>
      <c r="CI53" s="13" t="s">
        <v>2914</v>
      </c>
      <c r="CJ53" s="13" t="s">
        <v>2915</v>
      </c>
      <c r="CK53" s="13" t="s">
        <v>2916</v>
      </c>
      <c r="CL53" s="13" t="s">
        <v>2917</v>
      </c>
      <c r="CM53" s="13" t="s">
        <v>2918</v>
      </c>
      <c r="CN53" s="13" t="s">
        <v>2919</v>
      </c>
    </row>
    <row r="54" customFormat="false" ht="12.75" hidden="true" customHeight="false" outlineLevel="0" collapsed="false">
      <c r="A54" s="13" t="n">
        <v>31</v>
      </c>
      <c r="B54" s="13" t="s">
        <v>2920</v>
      </c>
      <c r="C54" s="13" t="s">
        <v>2921</v>
      </c>
      <c r="D54" s="13" t="s">
        <v>2922</v>
      </c>
      <c r="E54" s="13" t="s">
        <v>2923</v>
      </c>
      <c r="F54" s="13" t="s">
        <v>2924</v>
      </c>
      <c r="G54" s="13" t="s">
        <v>2925</v>
      </c>
      <c r="H54" s="13" t="s">
        <v>2926</v>
      </c>
      <c r="I54" s="13" t="s">
        <v>2927</v>
      </c>
      <c r="J54" s="13" t="s">
        <v>2928</v>
      </c>
      <c r="K54" s="13" t="s">
        <v>2929</v>
      </c>
      <c r="L54" s="13" t="s">
        <v>2930</v>
      </c>
      <c r="M54" s="13" t="s">
        <v>2931</v>
      </c>
      <c r="N54" s="13" t="s">
        <v>2932</v>
      </c>
      <c r="O54" s="13" t="s">
        <v>2933</v>
      </c>
      <c r="P54" s="13" t="s">
        <v>2934</v>
      </c>
      <c r="Q54" s="13" t="s">
        <v>2935</v>
      </c>
      <c r="R54" s="13" t="s">
        <v>2936</v>
      </c>
      <c r="S54" s="13" t="s">
        <v>2937</v>
      </c>
      <c r="T54" s="13" t="s">
        <v>2938</v>
      </c>
      <c r="U54" s="13" t="s">
        <v>2939</v>
      </c>
      <c r="V54" s="13" t="s">
        <v>2940</v>
      </c>
      <c r="W54" s="13" t="s">
        <v>2941</v>
      </c>
      <c r="X54" s="13" t="s">
        <v>2942</v>
      </c>
      <c r="Y54" s="13" t="s">
        <v>2943</v>
      </c>
      <c r="Z54" s="13" t="s">
        <v>2944</v>
      </c>
      <c r="AA54" s="13" t="s">
        <v>2945</v>
      </c>
      <c r="AB54" s="13" t="s">
        <v>2946</v>
      </c>
      <c r="AC54" s="13" t="s">
        <v>2947</v>
      </c>
      <c r="AD54" s="13" t="s">
        <v>2948</v>
      </c>
      <c r="AE54" s="13" t="s">
        <v>2949</v>
      </c>
      <c r="AF54" s="13" t="s">
        <v>2950</v>
      </c>
      <c r="AG54" s="13" t="s">
        <v>2951</v>
      </c>
      <c r="AH54" s="13" t="s">
        <v>2952</v>
      </c>
      <c r="AI54" s="13" t="s">
        <v>2953</v>
      </c>
      <c r="AJ54" s="13" t="s">
        <v>2954</v>
      </c>
      <c r="AK54" s="13" t="s">
        <v>2955</v>
      </c>
      <c r="AL54" s="13" t="s">
        <v>2956</v>
      </c>
      <c r="AM54" s="13" t="s">
        <v>2957</v>
      </c>
      <c r="AN54" s="13" t="s">
        <v>2958</v>
      </c>
      <c r="AO54" s="13" t="s">
        <v>2959</v>
      </c>
      <c r="AP54" s="13" t="s">
        <v>2960</v>
      </c>
      <c r="AQ54" s="13" t="s">
        <v>2961</v>
      </c>
      <c r="AR54" s="13" t="s">
        <v>2962</v>
      </c>
      <c r="AS54" s="13" t="s">
        <v>2963</v>
      </c>
      <c r="AT54" s="13" t="s">
        <v>2964</v>
      </c>
      <c r="AU54" s="13" t="s">
        <v>2965</v>
      </c>
      <c r="AV54" s="13" t="s">
        <v>2966</v>
      </c>
      <c r="AW54" s="13" t="s">
        <v>2967</v>
      </c>
      <c r="AX54" s="13" t="s">
        <v>2968</v>
      </c>
      <c r="AY54" s="13" t="s">
        <v>2969</v>
      </c>
      <c r="AZ54" s="13" t="s">
        <v>2970</v>
      </c>
      <c r="BA54" s="13" t="s">
        <v>2971</v>
      </c>
      <c r="BB54" s="13" t="s">
        <v>2972</v>
      </c>
      <c r="BC54" s="13" t="s">
        <v>2973</v>
      </c>
      <c r="BD54" s="13" t="s">
        <v>2974</v>
      </c>
      <c r="BE54" s="13" t="s">
        <v>2975</v>
      </c>
      <c r="BF54" s="13" t="s">
        <v>2976</v>
      </c>
      <c r="BG54" s="13" t="s">
        <v>2977</v>
      </c>
      <c r="BH54" s="13" t="s">
        <v>2978</v>
      </c>
      <c r="BI54" s="13" t="s">
        <v>2979</v>
      </c>
      <c r="BJ54" s="13" t="s">
        <v>2980</v>
      </c>
      <c r="BK54" s="13" t="s">
        <v>2981</v>
      </c>
      <c r="BL54" s="13" t="s">
        <v>2982</v>
      </c>
      <c r="BM54" s="13" t="s">
        <v>2983</v>
      </c>
      <c r="BN54" s="13" t="s">
        <v>2984</v>
      </c>
      <c r="BO54" s="13" t="s">
        <v>2985</v>
      </c>
      <c r="BP54" s="13" t="s">
        <v>2986</v>
      </c>
      <c r="BQ54" s="13" t="s">
        <v>2987</v>
      </c>
      <c r="BR54" s="13" t="s">
        <v>2988</v>
      </c>
      <c r="BS54" s="13" t="s">
        <v>2989</v>
      </c>
      <c r="BT54" s="13" t="s">
        <v>2990</v>
      </c>
      <c r="BU54" s="13" t="s">
        <v>2991</v>
      </c>
      <c r="BV54" s="13" t="s">
        <v>2992</v>
      </c>
      <c r="BW54" s="13" t="s">
        <v>2993</v>
      </c>
      <c r="BX54" s="13" t="s">
        <v>2994</v>
      </c>
      <c r="BY54" s="13" t="s">
        <v>2995</v>
      </c>
      <c r="BZ54" s="13" t="s">
        <v>2996</v>
      </c>
      <c r="CA54" s="13" t="s">
        <v>2997</v>
      </c>
      <c r="CB54" s="13" t="s">
        <v>2998</v>
      </c>
      <c r="CC54" s="13" t="s">
        <v>2999</v>
      </c>
      <c r="CD54" s="13" t="s">
        <v>3000</v>
      </c>
      <c r="CE54" s="13" t="s">
        <v>3001</v>
      </c>
      <c r="CF54" s="13" t="s">
        <v>3002</v>
      </c>
      <c r="CG54" s="13" t="s">
        <v>3003</v>
      </c>
      <c r="CH54" s="13" t="s">
        <v>3004</v>
      </c>
      <c r="CI54" s="13" t="s">
        <v>3005</v>
      </c>
      <c r="CJ54" s="13" t="s">
        <v>3006</v>
      </c>
      <c r="CK54" s="13" t="s">
        <v>3007</v>
      </c>
      <c r="CL54" s="13" t="s">
        <v>3008</v>
      </c>
      <c r="CM54" s="13" t="s">
        <v>3009</v>
      </c>
      <c r="CN54" s="13" t="s">
        <v>3010</v>
      </c>
    </row>
    <row r="55" customFormat="false" ht="12.75" hidden="true" customHeight="false" outlineLevel="0" collapsed="false">
      <c r="A55" s="13" t="n">
        <v>32</v>
      </c>
      <c r="B55" s="13" t="s">
        <v>3011</v>
      </c>
      <c r="C55" s="13" t="s">
        <v>3012</v>
      </c>
      <c r="D55" s="13" t="s">
        <v>3013</v>
      </c>
      <c r="E55" s="13" t="s">
        <v>3014</v>
      </c>
      <c r="F55" s="13" t="s">
        <v>3015</v>
      </c>
      <c r="G55" s="13" t="s">
        <v>3016</v>
      </c>
      <c r="H55" s="13" t="s">
        <v>3017</v>
      </c>
      <c r="I55" s="13" t="s">
        <v>3018</v>
      </c>
      <c r="J55" s="13" t="s">
        <v>3019</v>
      </c>
      <c r="K55" s="13" t="s">
        <v>3020</v>
      </c>
      <c r="L55" s="13" t="s">
        <v>3021</v>
      </c>
      <c r="M55" s="13" t="s">
        <v>3022</v>
      </c>
      <c r="N55" s="13" t="s">
        <v>3023</v>
      </c>
      <c r="O55" s="13" t="s">
        <v>3024</v>
      </c>
      <c r="P55" s="13" t="s">
        <v>3025</v>
      </c>
      <c r="Q55" s="13" t="s">
        <v>3026</v>
      </c>
      <c r="R55" s="13" t="s">
        <v>3027</v>
      </c>
      <c r="S55" s="13" t="s">
        <v>3028</v>
      </c>
      <c r="T55" s="13" t="s">
        <v>3029</v>
      </c>
      <c r="U55" s="13" t="s">
        <v>3030</v>
      </c>
      <c r="V55" s="13" t="s">
        <v>3031</v>
      </c>
      <c r="W55" s="13" t="s">
        <v>3032</v>
      </c>
      <c r="X55" s="13" t="s">
        <v>3033</v>
      </c>
      <c r="Y55" s="13" t="s">
        <v>3034</v>
      </c>
      <c r="Z55" s="13" t="s">
        <v>3035</v>
      </c>
      <c r="AA55" s="13" t="s">
        <v>3036</v>
      </c>
      <c r="AB55" s="13" t="s">
        <v>3037</v>
      </c>
      <c r="AC55" s="13" t="s">
        <v>3038</v>
      </c>
      <c r="AD55" s="13" t="s">
        <v>3039</v>
      </c>
      <c r="AE55" s="13" t="s">
        <v>3040</v>
      </c>
      <c r="AF55" s="13" t="s">
        <v>3041</v>
      </c>
      <c r="AG55" s="13" t="s">
        <v>3042</v>
      </c>
      <c r="AH55" s="13" t="s">
        <v>3043</v>
      </c>
      <c r="AI55" s="13" t="s">
        <v>3044</v>
      </c>
      <c r="AJ55" s="13" t="s">
        <v>3045</v>
      </c>
      <c r="AK55" s="13" t="s">
        <v>3046</v>
      </c>
      <c r="AL55" s="13" t="s">
        <v>3047</v>
      </c>
      <c r="AM55" s="13" t="s">
        <v>3048</v>
      </c>
      <c r="AN55" s="13" t="s">
        <v>3049</v>
      </c>
      <c r="AO55" s="13" t="s">
        <v>3050</v>
      </c>
      <c r="AP55" s="13" t="s">
        <v>3051</v>
      </c>
      <c r="AQ55" s="13" t="s">
        <v>3052</v>
      </c>
      <c r="AR55" s="13" t="s">
        <v>3053</v>
      </c>
      <c r="AS55" s="13" t="s">
        <v>3054</v>
      </c>
      <c r="AT55" s="13" t="s">
        <v>3055</v>
      </c>
      <c r="AU55" s="13" t="s">
        <v>3056</v>
      </c>
      <c r="AV55" s="13" t="s">
        <v>3057</v>
      </c>
      <c r="AW55" s="13" t="s">
        <v>3058</v>
      </c>
      <c r="AX55" s="13" t="s">
        <v>3059</v>
      </c>
      <c r="AY55" s="13" t="s">
        <v>3060</v>
      </c>
      <c r="AZ55" s="13" t="s">
        <v>3061</v>
      </c>
      <c r="BA55" s="13" t="s">
        <v>3062</v>
      </c>
      <c r="BB55" s="13" t="s">
        <v>3063</v>
      </c>
      <c r="BC55" s="13" t="s">
        <v>3064</v>
      </c>
      <c r="BD55" s="13" t="s">
        <v>3065</v>
      </c>
      <c r="BE55" s="13" t="s">
        <v>3066</v>
      </c>
      <c r="BF55" s="13" t="s">
        <v>3067</v>
      </c>
      <c r="BG55" s="13" t="s">
        <v>3068</v>
      </c>
      <c r="BH55" s="13" t="s">
        <v>3069</v>
      </c>
      <c r="BI55" s="13" t="s">
        <v>3070</v>
      </c>
      <c r="BJ55" s="13" t="s">
        <v>3071</v>
      </c>
      <c r="BK55" s="13" t="s">
        <v>3072</v>
      </c>
      <c r="BL55" s="13" t="s">
        <v>3073</v>
      </c>
      <c r="BM55" s="13" t="s">
        <v>3074</v>
      </c>
      <c r="BN55" s="13" t="s">
        <v>3075</v>
      </c>
      <c r="BO55" s="13" t="s">
        <v>3076</v>
      </c>
      <c r="BP55" s="13" t="s">
        <v>3077</v>
      </c>
      <c r="BQ55" s="13" t="s">
        <v>3078</v>
      </c>
      <c r="BR55" s="13" t="s">
        <v>3079</v>
      </c>
      <c r="BS55" s="13" t="s">
        <v>3080</v>
      </c>
      <c r="BT55" s="13" t="s">
        <v>3081</v>
      </c>
      <c r="BU55" s="13" t="s">
        <v>3082</v>
      </c>
      <c r="BV55" s="13" t="s">
        <v>3083</v>
      </c>
      <c r="BW55" s="13" t="s">
        <v>3084</v>
      </c>
      <c r="BX55" s="13" t="s">
        <v>3085</v>
      </c>
      <c r="BY55" s="13" t="s">
        <v>3086</v>
      </c>
      <c r="BZ55" s="13" t="s">
        <v>3087</v>
      </c>
      <c r="CA55" s="13" t="s">
        <v>3088</v>
      </c>
      <c r="CB55" s="13" t="s">
        <v>3089</v>
      </c>
      <c r="CC55" s="13" t="s">
        <v>3090</v>
      </c>
      <c r="CD55" s="13" t="s">
        <v>3091</v>
      </c>
      <c r="CE55" s="13" t="s">
        <v>3092</v>
      </c>
      <c r="CF55" s="13" t="s">
        <v>3093</v>
      </c>
      <c r="CG55" s="13" t="s">
        <v>3094</v>
      </c>
      <c r="CH55" s="13" t="s">
        <v>3095</v>
      </c>
      <c r="CI55" s="13" t="s">
        <v>3096</v>
      </c>
      <c r="CJ55" s="13" t="s">
        <v>3097</v>
      </c>
      <c r="CK55" s="13" t="s">
        <v>3098</v>
      </c>
      <c r="CL55" s="13" t="s">
        <v>3099</v>
      </c>
      <c r="CM55" s="13" t="s">
        <v>3100</v>
      </c>
      <c r="CN55" s="13" t="s">
        <v>3101</v>
      </c>
    </row>
    <row r="56" customFormat="false" ht="12.75" hidden="true" customHeight="false" outlineLevel="0" collapsed="false">
      <c r="A56" s="13" t="n">
        <v>33</v>
      </c>
      <c r="B56" s="13" t="s">
        <v>3102</v>
      </c>
      <c r="C56" s="13" t="s">
        <v>3103</v>
      </c>
      <c r="D56" s="13" t="s">
        <v>3104</v>
      </c>
      <c r="E56" s="13" t="s">
        <v>3105</v>
      </c>
      <c r="F56" s="13" t="s">
        <v>3106</v>
      </c>
      <c r="G56" s="13" t="s">
        <v>3107</v>
      </c>
      <c r="H56" s="13" t="s">
        <v>3108</v>
      </c>
      <c r="I56" s="13" t="s">
        <v>3109</v>
      </c>
      <c r="J56" s="13" t="s">
        <v>3110</v>
      </c>
      <c r="K56" s="13" t="s">
        <v>3111</v>
      </c>
      <c r="L56" s="13" t="s">
        <v>3112</v>
      </c>
      <c r="M56" s="13" t="s">
        <v>3113</v>
      </c>
      <c r="N56" s="13" t="s">
        <v>3114</v>
      </c>
      <c r="O56" s="13" t="s">
        <v>3115</v>
      </c>
      <c r="P56" s="13" t="s">
        <v>3116</v>
      </c>
      <c r="Q56" s="13" t="s">
        <v>3117</v>
      </c>
      <c r="R56" s="13" t="s">
        <v>3118</v>
      </c>
      <c r="S56" s="13" t="s">
        <v>3119</v>
      </c>
      <c r="T56" s="13" t="s">
        <v>3120</v>
      </c>
      <c r="U56" s="13" t="s">
        <v>3121</v>
      </c>
      <c r="V56" s="13" t="s">
        <v>3122</v>
      </c>
      <c r="W56" s="13" t="s">
        <v>3123</v>
      </c>
      <c r="X56" s="13" t="s">
        <v>3124</v>
      </c>
      <c r="Y56" s="13" t="s">
        <v>3125</v>
      </c>
      <c r="Z56" s="13" t="s">
        <v>3126</v>
      </c>
      <c r="AA56" s="13" t="s">
        <v>3127</v>
      </c>
      <c r="AB56" s="13" t="s">
        <v>3128</v>
      </c>
      <c r="AC56" s="13" t="s">
        <v>3129</v>
      </c>
      <c r="AD56" s="13" t="s">
        <v>3130</v>
      </c>
      <c r="AE56" s="13" t="s">
        <v>3131</v>
      </c>
      <c r="AF56" s="13" t="s">
        <v>3132</v>
      </c>
      <c r="AG56" s="13" t="s">
        <v>3133</v>
      </c>
      <c r="AH56" s="13" t="s">
        <v>3134</v>
      </c>
      <c r="AI56" s="13" t="s">
        <v>3135</v>
      </c>
      <c r="AJ56" s="13" t="s">
        <v>3136</v>
      </c>
      <c r="AK56" s="13" t="s">
        <v>3137</v>
      </c>
      <c r="AL56" s="13" t="s">
        <v>3138</v>
      </c>
      <c r="AM56" s="13" t="s">
        <v>3139</v>
      </c>
      <c r="AN56" s="13" t="s">
        <v>3140</v>
      </c>
      <c r="AO56" s="13" t="s">
        <v>3141</v>
      </c>
      <c r="AP56" s="13" t="s">
        <v>3142</v>
      </c>
      <c r="AQ56" s="13" t="s">
        <v>3143</v>
      </c>
      <c r="AR56" s="13" t="s">
        <v>3144</v>
      </c>
      <c r="AS56" s="13" t="s">
        <v>3145</v>
      </c>
      <c r="AT56" s="13" t="s">
        <v>3146</v>
      </c>
      <c r="AU56" s="13" t="s">
        <v>3147</v>
      </c>
      <c r="AV56" s="13" t="s">
        <v>3148</v>
      </c>
      <c r="AW56" s="13" t="s">
        <v>3149</v>
      </c>
      <c r="AX56" s="13" t="s">
        <v>3150</v>
      </c>
      <c r="AY56" s="13" t="s">
        <v>3151</v>
      </c>
      <c r="AZ56" s="13" t="s">
        <v>3152</v>
      </c>
      <c r="BA56" s="13" t="s">
        <v>3153</v>
      </c>
      <c r="BB56" s="13" t="s">
        <v>3154</v>
      </c>
      <c r="BC56" s="13" t="s">
        <v>3155</v>
      </c>
      <c r="BD56" s="13" t="s">
        <v>3156</v>
      </c>
      <c r="BE56" s="13" t="s">
        <v>3157</v>
      </c>
      <c r="BF56" s="13" t="s">
        <v>3158</v>
      </c>
      <c r="BG56" s="13" t="s">
        <v>3159</v>
      </c>
      <c r="BH56" s="13" t="s">
        <v>3160</v>
      </c>
      <c r="BI56" s="13" t="s">
        <v>3161</v>
      </c>
      <c r="BJ56" s="13" t="s">
        <v>3162</v>
      </c>
      <c r="BK56" s="13" t="s">
        <v>3163</v>
      </c>
      <c r="BL56" s="13" t="s">
        <v>3164</v>
      </c>
      <c r="BM56" s="13" t="s">
        <v>3165</v>
      </c>
      <c r="BN56" s="13" t="s">
        <v>3166</v>
      </c>
      <c r="BO56" s="13" t="s">
        <v>3167</v>
      </c>
      <c r="BP56" s="13" t="s">
        <v>3168</v>
      </c>
      <c r="BQ56" s="13" t="s">
        <v>3169</v>
      </c>
      <c r="BR56" s="13" t="s">
        <v>3170</v>
      </c>
      <c r="BS56" s="13" t="s">
        <v>3171</v>
      </c>
      <c r="BT56" s="13" t="s">
        <v>3172</v>
      </c>
      <c r="BU56" s="13" t="s">
        <v>3173</v>
      </c>
      <c r="BV56" s="13" t="s">
        <v>3174</v>
      </c>
      <c r="BW56" s="13" t="s">
        <v>3175</v>
      </c>
      <c r="BX56" s="13" t="s">
        <v>3176</v>
      </c>
      <c r="BY56" s="13" t="s">
        <v>3177</v>
      </c>
      <c r="BZ56" s="13" t="s">
        <v>3178</v>
      </c>
      <c r="CA56" s="13" t="s">
        <v>3179</v>
      </c>
      <c r="CB56" s="13" t="s">
        <v>3180</v>
      </c>
      <c r="CC56" s="13" t="s">
        <v>3181</v>
      </c>
      <c r="CD56" s="13" t="s">
        <v>3182</v>
      </c>
      <c r="CE56" s="13" t="s">
        <v>3183</v>
      </c>
      <c r="CF56" s="13" t="s">
        <v>3184</v>
      </c>
      <c r="CG56" s="13" t="s">
        <v>3185</v>
      </c>
      <c r="CH56" s="13" t="s">
        <v>3186</v>
      </c>
      <c r="CI56" s="13" t="s">
        <v>3187</v>
      </c>
      <c r="CJ56" s="13" t="s">
        <v>3188</v>
      </c>
      <c r="CK56" s="13" t="s">
        <v>3189</v>
      </c>
      <c r="CL56" s="13" t="s">
        <v>3190</v>
      </c>
      <c r="CM56" s="13" t="s">
        <v>3191</v>
      </c>
      <c r="CN56" s="13" t="s">
        <v>3192</v>
      </c>
    </row>
    <row r="57" customFormat="false" ht="12.75" hidden="true" customHeight="false" outlineLevel="0" collapsed="false">
      <c r="A57" s="13" t="n">
        <v>34</v>
      </c>
      <c r="B57" s="13" t="s">
        <v>3193</v>
      </c>
      <c r="C57" s="13" t="s">
        <v>3194</v>
      </c>
      <c r="D57" s="13" t="s">
        <v>3195</v>
      </c>
      <c r="E57" s="13" t="s">
        <v>3196</v>
      </c>
      <c r="F57" s="13" t="s">
        <v>3197</v>
      </c>
      <c r="G57" s="13" t="s">
        <v>3198</v>
      </c>
      <c r="H57" s="13" t="s">
        <v>3199</v>
      </c>
      <c r="I57" s="13" t="s">
        <v>3200</v>
      </c>
      <c r="J57" s="13" t="s">
        <v>3201</v>
      </c>
      <c r="K57" s="13" t="s">
        <v>3202</v>
      </c>
      <c r="L57" s="13" t="s">
        <v>3203</v>
      </c>
      <c r="M57" s="13" t="s">
        <v>3204</v>
      </c>
      <c r="N57" s="13" t="s">
        <v>3205</v>
      </c>
      <c r="O57" s="13" t="s">
        <v>3206</v>
      </c>
      <c r="P57" s="13" t="s">
        <v>3207</v>
      </c>
      <c r="Q57" s="13" t="s">
        <v>3208</v>
      </c>
      <c r="R57" s="13" t="s">
        <v>3209</v>
      </c>
      <c r="S57" s="13" t="s">
        <v>3210</v>
      </c>
      <c r="T57" s="13" t="s">
        <v>3211</v>
      </c>
      <c r="U57" s="13" t="s">
        <v>3212</v>
      </c>
      <c r="V57" s="13" t="s">
        <v>3213</v>
      </c>
      <c r="W57" s="13" t="s">
        <v>3214</v>
      </c>
      <c r="X57" s="13" t="s">
        <v>3215</v>
      </c>
      <c r="Y57" s="13" t="s">
        <v>3216</v>
      </c>
      <c r="Z57" s="13" t="s">
        <v>3217</v>
      </c>
      <c r="AA57" s="13" t="s">
        <v>3218</v>
      </c>
      <c r="AB57" s="13" t="s">
        <v>3219</v>
      </c>
      <c r="AC57" s="13" t="s">
        <v>3220</v>
      </c>
      <c r="AD57" s="13" t="s">
        <v>3221</v>
      </c>
      <c r="AE57" s="13" t="s">
        <v>3222</v>
      </c>
      <c r="AF57" s="13" t="s">
        <v>3223</v>
      </c>
      <c r="AG57" s="13" t="s">
        <v>3224</v>
      </c>
      <c r="AH57" s="13" t="s">
        <v>3225</v>
      </c>
      <c r="AI57" s="13" t="s">
        <v>3226</v>
      </c>
      <c r="AJ57" s="13" t="s">
        <v>3227</v>
      </c>
      <c r="AK57" s="13" t="s">
        <v>3228</v>
      </c>
      <c r="AL57" s="13" t="s">
        <v>3229</v>
      </c>
      <c r="AM57" s="13" t="s">
        <v>3230</v>
      </c>
      <c r="AN57" s="13" t="s">
        <v>3231</v>
      </c>
      <c r="AO57" s="13" t="s">
        <v>3232</v>
      </c>
      <c r="AP57" s="13" t="s">
        <v>3233</v>
      </c>
      <c r="AQ57" s="13" t="s">
        <v>3234</v>
      </c>
      <c r="AR57" s="13" t="s">
        <v>3235</v>
      </c>
      <c r="AS57" s="13" t="s">
        <v>3236</v>
      </c>
      <c r="AT57" s="13" t="s">
        <v>3237</v>
      </c>
      <c r="AU57" s="13" t="s">
        <v>3238</v>
      </c>
      <c r="AV57" s="13" t="s">
        <v>3239</v>
      </c>
      <c r="AW57" s="13" t="s">
        <v>3240</v>
      </c>
      <c r="AX57" s="13" t="s">
        <v>3241</v>
      </c>
      <c r="AY57" s="13" t="s">
        <v>3242</v>
      </c>
      <c r="AZ57" s="13" t="s">
        <v>3243</v>
      </c>
      <c r="BA57" s="13" t="s">
        <v>3244</v>
      </c>
      <c r="BB57" s="13" t="s">
        <v>3245</v>
      </c>
      <c r="BC57" s="13" t="s">
        <v>3246</v>
      </c>
      <c r="BD57" s="13" t="s">
        <v>3247</v>
      </c>
      <c r="BE57" s="13" t="s">
        <v>3248</v>
      </c>
      <c r="BF57" s="13" t="s">
        <v>3249</v>
      </c>
      <c r="BG57" s="13" t="s">
        <v>3250</v>
      </c>
      <c r="BH57" s="13" t="s">
        <v>3251</v>
      </c>
      <c r="BI57" s="13" t="s">
        <v>3252</v>
      </c>
      <c r="BJ57" s="13" t="s">
        <v>3253</v>
      </c>
      <c r="BK57" s="13" t="s">
        <v>3254</v>
      </c>
      <c r="BL57" s="13" t="s">
        <v>3255</v>
      </c>
      <c r="BM57" s="13" t="s">
        <v>3256</v>
      </c>
      <c r="BN57" s="13" t="s">
        <v>3257</v>
      </c>
      <c r="BO57" s="13" t="s">
        <v>3258</v>
      </c>
      <c r="BP57" s="13" t="s">
        <v>3259</v>
      </c>
      <c r="BQ57" s="13" t="s">
        <v>3260</v>
      </c>
      <c r="BR57" s="13" t="s">
        <v>3261</v>
      </c>
      <c r="BS57" s="13" t="s">
        <v>3262</v>
      </c>
      <c r="BT57" s="13" t="s">
        <v>3263</v>
      </c>
      <c r="BU57" s="13" t="s">
        <v>3264</v>
      </c>
      <c r="BV57" s="13" t="s">
        <v>3265</v>
      </c>
      <c r="BW57" s="13" t="s">
        <v>3266</v>
      </c>
      <c r="BX57" s="13" t="s">
        <v>3267</v>
      </c>
      <c r="BY57" s="13" t="s">
        <v>3268</v>
      </c>
      <c r="BZ57" s="13" t="s">
        <v>3269</v>
      </c>
      <c r="CA57" s="13" t="s">
        <v>3270</v>
      </c>
      <c r="CB57" s="13" t="s">
        <v>3271</v>
      </c>
      <c r="CC57" s="13" t="s">
        <v>3272</v>
      </c>
      <c r="CD57" s="13" t="s">
        <v>3273</v>
      </c>
      <c r="CE57" s="13" t="s">
        <v>3274</v>
      </c>
      <c r="CF57" s="13" t="s">
        <v>3275</v>
      </c>
      <c r="CG57" s="13" t="s">
        <v>3276</v>
      </c>
      <c r="CH57" s="13" t="s">
        <v>3277</v>
      </c>
      <c r="CI57" s="13" t="s">
        <v>3278</v>
      </c>
      <c r="CJ57" s="13" t="s">
        <v>3279</v>
      </c>
      <c r="CK57" s="13" t="s">
        <v>3280</v>
      </c>
      <c r="CL57" s="13" t="s">
        <v>3281</v>
      </c>
      <c r="CM57" s="13" t="s">
        <v>3282</v>
      </c>
      <c r="CN57" s="13" t="s">
        <v>3283</v>
      </c>
    </row>
    <row r="58" customFormat="false" ht="12.75" hidden="true" customHeight="false" outlineLevel="0" collapsed="false">
      <c r="A58" s="13" t="n">
        <v>35</v>
      </c>
      <c r="B58" s="13" t="s">
        <v>3284</v>
      </c>
      <c r="C58" s="13" t="s">
        <v>3285</v>
      </c>
      <c r="D58" s="13" t="s">
        <v>3286</v>
      </c>
      <c r="E58" s="13" t="s">
        <v>3287</v>
      </c>
      <c r="F58" s="13" t="s">
        <v>3288</v>
      </c>
      <c r="G58" s="13" t="s">
        <v>3289</v>
      </c>
      <c r="H58" s="13" t="s">
        <v>3290</v>
      </c>
      <c r="I58" s="13" t="s">
        <v>3291</v>
      </c>
      <c r="J58" s="13" t="s">
        <v>3292</v>
      </c>
      <c r="K58" s="13" t="s">
        <v>3293</v>
      </c>
      <c r="L58" s="13" t="s">
        <v>3294</v>
      </c>
      <c r="M58" s="13" t="s">
        <v>3295</v>
      </c>
      <c r="N58" s="13" t="s">
        <v>3296</v>
      </c>
      <c r="O58" s="13" t="s">
        <v>3297</v>
      </c>
      <c r="P58" s="13" t="s">
        <v>3298</v>
      </c>
      <c r="Q58" s="13" t="s">
        <v>3299</v>
      </c>
      <c r="R58" s="13" t="s">
        <v>3300</v>
      </c>
      <c r="S58" s="13" t="s">
        <v>3301</v>
      </c>
      <c r="T58" s="13" t="s">
        <v>3302</v>
      </c>
      <c r="U58" s="13" t="s">
        <v>3303</v>
      </c>
      <c r="V58" s="13" t="s">
        <v>3304</v>
      </c>
      <c r="W58" s="13" t="s">
        <v>3305</v>
      </c>
      <c r="X58" s="13" t="s">
        <v>3306</v>
      </c>
      <c r="Y58" s="13" t="s">
        <v>3307</v>
      </c>
      <c r="Z58" s="13" t="s">
        <v>3308</v>
      </c>
      <c r="AA58" s="13" t="s">
        <v>3309</v>
      </c>
      <c r="AB58" s="13" t="s">
        <v>3310</v>
      </c>
      <c r="AC58" s="13" t="s">
        <v>3311</v>
      </c>
      <c r="AD58" s="13" t="s">
        <v>3312</v>
      </c>
      <c r="AE58" s="13" t="s">
        <v>3313</v>
      </c>
      <c r="AF58" s="13" t="s">
        <v>3314</v>
      </c>
      <c r="AG58" s="13" t="s">
        <v>3315</v>
      </c>
      <c r="AH58" s="13" t="s">
        <v>3316</v>
      </c>
      <c r="AI58" s="13" t="s">
        <v>3317</v>
      </c>
      <c r="AJ58" s="13" t="s">
        <v>3318</v>
      </c>
      <c r="AK58" s="13" t="s">
        <v>3319</v>
      </c>
      <c r="AL58" s="13" t="s">
        <v>3320</v>
      </c>
      <c r="AM58" s="13" t="s">
        <v>3321</v>
      </c>
      <c r="AN58" s="13" t="s">
        <v>3322</v>
      </c>
      <c r="AO58" s="13" t="s">
        <v>3323</v>
      </c>
      <c r="AP58" s="13" t="s">
        <v>3324</v>
      </c>
      <c r="AQ58" s="13" t="s">
        <v>3325</v>
      </c>
      <c r="AR58" s="13" t="s">
        <v>3326</v>
      </c>
      <c r="AS58" s="13" t="s">
        <v>3327</v>
      </c>
      <c r="AT58" s="13" t="s">
        <v>3328</v>
      </c>
      <c r="AU58" s="13" t="s">
        <v>3329</v>
      </c>
      <c r="AV58" s="13" t="s">
        <v>3330</v>
      </c>
      <c r="AW58" s="13" t="s">
        <v>3331</v>
      </c>
      <c r="AX58" s="13" t="s">
        <v>3332</v>
      </c>
      <c r="AY58" s="13" t="s">
        <v>3333</v>
      </c>
      <c r="AZ58" s="13" t="s">
        <v>3334</v>
      </c>
      <c r="BA58" s="13" t="s">
        <v>3335</v>
      </c>
      <c r="BB58" s="13" t="s">
        <v>3336</v>
      </c>
      <c r="BC58" s="13" t="s">
        <v>3337</v>
      </c>
      <c r="BD58" s="13" t="s">
        <v>3338</v>
      </c>
      <c r="BE58" s="13" t="s">
        <v>3339</v>
      </c>
      <c r="BF58" s="13" t="s">
        <v>3340</v>
      </c>
      <c r="BG58" s="13" t="s">
        <v>3341</v>
      </c>
      <c r="BH58" s="13" t="s">
        <v>3342</v>
      </c>
      <c r="BI58" s="13" t="s">
        <v>3343</v>
      </c>
      <c r="BJ58" s="13" t="s">
        <v>3344</v>
      </c>
      <c r="BK58" s="13" t="s">
        <v>3345</v>
      </c>
      <c r="BL58" s="13" t="s">
        <v>3346</v>
      </c>
      <c r="BM58" s="13" t="s">
        <v>3347</v>
      </c>
      <c r="BN58" s="13" t="s">
        <v>3348</v>
      </c>
      <c r="BO58" s="13" t="s">
        <v>3349</v>
      </c>
      <c r="BP58" s="13" t="s">
        <v>3350</v>
      </c>
      <c r="BQ58" s="13" t="s">
        <v>3351</v>
      </c>
      <c r="BR58" s="13" t="s">
        <v>3352</v>
      </c>
      <c r="BS58" s="13" t="s">
        <v>3353</v>
      </c>
      <c r="BT58" s="13" t="s">
        <v>3354</v>
      </c>
      <c r="BU58" s="13" t="s">
        <v>3355</v>
      </c>
      <c r="BV58" s="13" t="s">
        <v>3356</v>
      </c>
      <c r="BW58" s="13" t="s">
        <v>3357</v>
      </c>
      <c r="BX58" s="13" t="s">
        <v>3358</v>
      </c>
      <c r="BY58" s="13" t="s">
        <v>3359</v>
      </c>
      <c r="BZ58" s="13" t="s">
        <v>3360</v>
      </c>
      <c r="CA58" s="13" t="s">
        <v>3361</v>
      </c>
      <c r="CB58" s="13" t="s">
        <v>3362</v>
      </c>
      <c r="CC58" s="13" t="s">
        <v>3363</v>
      </c>
      <c r="CD58" s="13" t="s">
        <v>3364</v>
      </c>
      <c r="CE58" s="13" t="s">
        <v>3365</v>
      </c>
      <c r="CF58" s="13" t="s">
        <v>3366</v>
      </c>
      <c r="CG58" s="13" t="s">
        <v>3367</v>
      </c>
      <c r="CH58" s="13" t="s">
        <v>3368</v>
      </c>
      <c r="CI58" s="13" t="s">
        <v>3369</v>
      </c>
      <c r="CJ58" s="13" t="s">
        <v>3370</v>
      </c>
      <c r="CK58" s="13" t="s">
        <v>3371</v>
      </c>
      <c r="CL58" s="13" t="s">
        <v>3372</v>
      </c>
      <c r="CM58" s="13" t="s">
        <v>3373</v>
      </c>
      <c r="CN58" s="13" t="s">
        <v>3374</v>
      </c>
    </row>
    <row r="59" customFormat="false" ht="12.75" hidden="true" customHeight="false" outlineLevel="0" collapsed="false">
      <c r="A59" s="13" t="n">
        <v>36</v>
      </c>
      <c r="B59" s="13" t="s">
        <v>3375</v>
      </c>
      <c r="C59" s="13" t="s">
        <v>3376</v>
      </c>
      <c r="D59" s="13" t="s">
        <v>3377</v>
      </c>
      <c r="E59" s="13" t="s">
        <v>3378</v>
      </c>
      <c r="F59" s="13" t="s">
        <v>3379</v>
      </c>
      <c r="G59" s="13" t="s">
        <v>3380</v>
      </c>
      <c r="H59" s="13" t="s">
        <v>3381</v>
      </c>
      <c r="I59" s="13" t="s">
        <v>3382</v>
      </c>
      <c r="J59" s="13" t="s">
        <v>3383</v>
      </c>
      <c r="K59" s="13" t="s">
        <v>3384</v>
      </c>
      <c r="L59" s="13" t="s">
        <v>3385</v>
      </c>
      <c r="M59" s="13" t="s">
        <v>3386</v>
      </c>
      <c r="N59" s="13" t="s">
        <v>3387</v>
      </c>
      <c r="O59" s="13" t="s">
        <v>3388</v>
      </c>
      <c r="P59" s="13" t="s">
        <v>3389</v>
      </c>
      <c r="Q59" s="13" t="s">
        <v>3390</v>
      </c>
      <c r="R59" s="13" t="s">
        <v>3391</v>
      </c>
      <c r="S59" s="13" t="s">
        <v>3392</v>
      </c>
      <c r="T59" s="13" t="s">
        <v>3393</v>
      </c>
      <c r="U59" s="13" t="s">
        <v>3394</v>
      </c>
      <c r="V59" s="13" t="s">
        <v>3395</v>
      </c>
      <c r="W59" s="13" t="s">
        <v>3396</v>
      </c>
      <c r="X59" s="13" t="s">
        <v>3397</v>
      </c>
      <c r="Y59" s="13" t="s">
        <v>3398</v>
      </c>
      <c r="Z59" s="13" t="s">
        <v>3399</v>
      </c>
      <c r="AA59" s="13" t="s">
        <v>3400</v>
      </c>
      <c r="AB59" s="13" t="s">
        <v>3401</v>
      </c>
      <c r="AC59" s="13" t="s">
        <v>3402</v>
      </c>
      <c r="AD59" s="13" t="s">
        <v>3403</v>
      </c>
      <c r="AE59" s="13" t="s">
        <v>3404</v>
      </c>
      <c r="AF59" s="13" t="s">
        <v>3405</v>
      </c>
      <c r="AG59" s="13" t="s">
        <v>3406</v>
      </c>
      <c r="AH59" s="13" t="s">
        <v>3407</v>
      </c>
      <c r="AI59" s="13" t="s">
        <v>3408</v>
      </c>
      <c r="AJ59" s="13" t="s">
        <v>3409</v>
      </c>
      <c r="AK59" s="13" t="s">
        <v>3410</v>
      </c>
      <c r="AL59" s="13" t="s">
        <v>3411</v>
      </c>
      <c r="AM59" s="13" t="s">
        <v>3412</v>
      </c>
      <c r="AN59" s="13" t="s">
        <v>3413</v>
      </c>
      <c r="AO59" s="13" t="s">
        <v>3414</v>
      </c>
      <c r="AP59" s="13" t="s">
        <v>3415</v>
      </c>
      <c r="AQ59" s="13" t="s">
        <v>3416</v>
      </c>
      <c r="AR59" s="13" t="s">
        <v>3417</v>
      </c>
      <c r="AS59" s="13" t="s">
        <v>3418</v>
      </c>
      <c r="AT59" s="13" t="s">
        <v>3419</v>
      </c>
      <c r="AU59" s="13" t="s">
        <v>3420</v>
      </c>
      <c r="AV59" s="13" t="s">
        <v>3421</v>
      </c>
      <c r="AW59" s="13" t="s">
        <v>3422</v>
      </c>
      <c r="AX59" s="13" t="s">
        <v>3423</v>
      </c>
      <c r="AY59" s="13" t="s">
        <v>3424</v>
      </c>
      <c r="AZ59" s="13" t="s">
        <v>3425</v>
      </c>
      <c r="BA59" s="13" t="s">
        <v>3426</v>
      </c>
      <c r="BB59" s="13" t="s">
        <v>3427</v>
      </c>
      <c r="BC59" s="13" t="s">
        <v>3428</v>
      </c>
      <c r="BD59" s="13" t="s">
        <v>3429</v>
      </c>
      <c r="BE59" s="13" t="s">
        <v>3430</v>
      </c>
      <c r="BF59" s="13" t="s">
        <v>3431</v>
      </c>
      <c r="BG59" s="13" t="s">
        <v>3432</v>
      </c>
      <c r="BH59" s="13" t="s">
        <v>3433</v>
      </c>
      <c r="BI59" s="13" t="s">
        <v>3434</v>
      </c>
      <c r="BJ59" s="13" t="s">
        <v>3435</v>
      </c>
      <c r="BK59" s="13" t="s">
        <v>3436</v>
      </c>
      <c r="BL59" s="13" t="s">
        <v>3437</v>
      </c>
      <c r="BM59" s="13" t="s">
        <v>3438</v>
      </c>
      <c r="BN59" s="13" t="s">
        <v>3439</v>
      </c>
      <c r="BO59" s="13" t="s">
        <v>3440</v>
      </c>
      <c r="BP59" s="13" t="s">
        <v>3441</v>
      </c>
      <c r="BQ59" s="13" t="s">
        <v>3442</v>
      </c>
      <c r="BR59" s="13" t="s">
        <v>3443</v>
      </c>
      <c r="BS59" s="13" t="s">
        <v>3444</v>
      </c>
      <c r="BT59" s="13" t="s">
        <v>3445</v>
      </c>
      <c r="BU59" s="13" t="s">
        <v>3446</v>
      </c>
      <c r="BV59" s="13" t="s">
        <v>3447</v>
      </c>
      <c r="BW59" s="13" t="s">
        <v>3448</v>
      </c>
      <c r="BX59" s="13" t="s">
        <v>3449</v>
      </c>
      <c r="BY59" s="13" t="s">
        <v>3450</v>
      </c>
      <c r="BZ59" s="13" t="s">
        <v>3451</v>
      </c>
      <c r="CA59" s="13" t="s">
        <v>3452</v>
      </c>
      <c r="CB59" s="13" t="s">
        <v>3453</v>
      </c>
      <c r="CC59" s="13" t="s">
        <v>3454</v>
      </c>
      <c r="CD59" s="13" t="s">
        <v>3455</v>
      </c>
      <c r="CE59" s="13" t="s">
        <v>3456</v>
      </c>
      <c r="CF59" s="13" t="s">
        <v>3457</v>
      </c>
      <c r="CG59" s="13" t="s">
        <v>3458</v>
      </c>
      <c r="CH59" s="13" t="s">
        <v>3459</v>
      </c>
      <c r="CI59" s="13" t="s">
        <v>3460</v>
      </c>
      <c r="CJ59" s="13" t="s">
        <v>3461</v>
      </c>
      <c r="CK59" s="13" t="s">
        <v>3462</v>
      </c>
      <c r="CL59" s="13" t="s">
        <v>3463</v>
      </c>
      <c r="CM59" s="13" t="s">
        <v>3464</v>
      </c>
      <c r="CN59" s="13" t="s">
        <v>3465</v>
      </c>
    </row>
    <row r="60" customFormat="false" ht="12.75" hidden="true" customHeight="false" outlineLevel="0" collapsed="false">
      <c r="A60" s="13" t="n">
        <v>37</v>
      </c>
      <c r="B60" s="13" t="s">
        <v>3466</v>
      </c>
      <c r="C60" s="13" t="s">
        <v>3467</v>
      </c>
      <c r="D60" s="13" t="s">
        <v>3468</v>
      </c>
      <c r="E60" s="13" t="s">
        <v>3469</v>
      </c>
      <c r="F60" s="13" t="s">
        <v>3470</v>
      </c>
      <c r="G60" s="13" t="s">
        <v>3471</v>
      </c>
      <c r="H60" s="13" t="s">
        <v>3472</v>
      </c>
      <c r="I60" s="13" t="s">
        <v>3473</v>
      </c>
      <c r="J60" s="13" t="s">
        <v>3474</v>
      </c>
      <c r="K60" s="13" t="s">
        <v>3475</v>
      </c>
      <c r="L60" s="13" t="s">
        <v>3476</v>
      </c>
      <c r="M60" s="13" t="s">
        <v>3477</v>
      </c>
      <c r="N60" s="13" t="s">
        <v>3478</v>
      </c>
      <c r="O60" s="13" t="s">
        <v>3479</v>
      </c>
      <c r="P60" s="13" t="s">
        <v>3480</v>
      </c>
      <c r="Q60" s="13" t="s">
        <v>3481</v>
      </c>
      <c r="R60" s="13" t="s">
        <v>3482</v>
      </c>
      <c r="S60" s="13" t="s">
        <v>3483</v>
      </c>
      <c r="T60" s="13" t="s">
        <v>3484</v>
      </c>
      <c r="U60" s="13" t="s">
        <v>3485</v>
      </c>
      <c r="V60" s="13" t="s">
        <v>3486</v>
      </c>
      <c r="W60" s="13" t="s">
        <v>3487</v>
      </c>
      <c r="X60" s="13" t="s">
        <v>3488</v>
      </c>
      <c r="Y60" s="13" t="s">
        <v>3489</v>
      </c>
      <c r="Z60" s="13" t="s">
        <v>3490</v>
      </c>
      <c r="AA60" s="13" t="s">
        <v>3491</v>
      </c>
      <c r="AB60" s="13" t="s">
        <v>3492</v>
      </c>
      <c r="AC60" s="13" t="s">
        <v>3493</v>
      </c>
      <c r="AD60" s="13" t="s">
        <v>3494</v>
      </c>
      <c r="AE60" s="13" t="s">
        <v>3495</v>
      </c>
      <c r="AF60" s="13" t="s">
        <v>3496</v>
      </c>
      <c r="AG60" s="13" t="s">
        <v>3497</v>
      </c>
      <c r="AH60" s="13" t="s">
        <v>3498</v>
      </c>
      <c r="AI60" s="13" t="s">
        <v>3499</v>
      </c>
      <c r="AJ60" s="13" t="s">
        <v>3500</v>
      </c>
      <c r="AK60" s="13" t="s">
        <v>3501</v>
      </c>
      <c r="AL60" s="13" t="s">
        <v>3502</v>
      </c>
      <c r="AM60" s="13" t="s">
        <v>3503</v>
      </c>
      <c r="AN60" s="13" t="s">
        <v>3504</v>
      </c>
      <c r="AO60" s="13" t="s">
        <v>3505</v>
      </c>
      <c r="AP60" s="13" t="s">
        <v>3506</v>
      </c>
      <c r="AQ60" s="13" t="s">
        <v>3507</v>
      </c>
      <c r="AR60" s="13" t="s">
        <v>3508</v>
      </c>
      <c r="AS60" s="13" t="s">
        <v>3509</v>
      </c>
      <c r="AT60" s="13" t="s">
        <v>3510</v>
      </c>
      <c r="AU60" s="13" t="s">
        <v>3511</v>
      </c>
      <c r="AV60" s="13" t="s">
        <v>3512</v>
      </c>
      <c r="AW60" s="13" t="s">
        <v>3513</v>
      </c>
      <c r="AX60" s="13" t="s">
        <v>3514</v>
      </c>
      <c r="AY60" s="13" t="s">
        <v>3515</v>
      </c>
      <c r="AZ60" s="13" t="s">
        <v>3516</v>
      </c>
      <c r="BA60" s="13" t="s">
        <v>3517</v>
      </c>
      <c r="BB60" s="13" t="s">
        <v>3518</v>
      </c>
      <c r="BC60" s="13" t="s">
        <v>3519</v>
      </c>
      <c r="BD60" s="13" t="s">
        <v>3520</v>
      </c>
      <c r="BE60" s="13" t="s">
        <v>3521</v>
      </c>
      <c r="BF60" s="13" t="s">
        <v>3522</v>
      </c>
      <c r="BG60" s="13" t="s">
        <v>3523</v>
      </c>
      <c r="BH60" s="13" t="s">
        <v>3524</v>
      </c>
      <c r="BI60" s="13" t="s">
        <v>3525</v>
      </c>
      <c r="BJ60" s="13" t="s">
        <v>3526</v>
      </c>
      <c r="BK60" s="13" t="s">
        <v>3527</v>
      </c>
      <c r="BL60" s="13" t="s">
        <v>3528</v>
      </c>
      <c r="BM60" s="13" t="s">
        <v>3529</v>
      </c>
      <c r="BN60" s="13" t="s">
        <v>3530</v>
      </c>
      <c r="BO60" s="13" t="s">
        <v>3531</v>
      </c>
      <c r="BP60" s="13" t="s">
        <v>3532</v>
      </c>
      <c r="BQ60" s="13" t="s">
        <v>3533</v>
      </c>
      <c r="BR60" s="13" t="s">
        <v>3534</v>
      </c>
      <c r="BS60" s="13" t="s">
        <v>3535</v>
      </c>
      <c r="BT60" s="13" t="s">
        <v>3536</v>
      </c>
      <c r="BU60" s="13" t="s">
        <v>3537</v>
      </c>
      <c r="BV60" s="13" t="s">
        <v>3538</v>
      </c>
      <c r="BW60" s="13" t="s">
        <v>3539</v>
      </c>
      <c r="BX60" s="13" t="s">
        <v>3540</v>
      </c>
      <c r="BY60" s="13" t="s">
        <v>3541</v>
      </c>
      <c r="BZ60" s="13" t="s">
        <v>3542</v>
      </c>
      <c r="CA60" s="13" t="s">
        <v>3543</v>
      </c>
      <c r="CB60" s="13" t="s">
        <v>3544</v>
      </c>
      <c r="CC60" s="13" t="s">
        <v>3545</v>
      </c>
      <c r="CD60" s="13" t="s">
        <v>3546</v>
      </c>
      <c r="CE60" s="13" t="s">
        <v>3547</v>
      </c>
      <c r="CF60" s="13" t="s">
        <v>3548</v>
      </c>
      <c r="CG60" s="13" t="s">
        <v>3549</v>
      </c>
      <c r="CH60" s="13" t="s">
        <v>3550</v>
      </c>
      <c r="CI60" s="13" t="s">
        <v>3551</v>
      </c>
      <c r="CJ60" s="13" t="s">
        <v>3552</v>
      </c>
      <c r="CK60" s="13" t="s">
        <v>3553</v>
      </c>
      <c r="CL60" s="13" t="s">
        <v>3554</v>
      </c>
      <c r="CM60" s="13" t="s">
        <v>3555</v>
      </c>
      <c r="CN60" s="13" t="s">
        <v>3556</v>
      </c>
    </row>
    <row r="61" customFormat="false" ht="12.75" hidden="true" customHeight="false" outlineLevel="0" collapsed="false">
      <c r="A61" s="13" t="n">
        <v>38</v>
      </c>
      <c r="B61" s="13" t="s">
        <v>3557</v>
      </c>
      <c r="C61" s="13" t="s">
        <v>3558</v>
      </c>
      <c r="D61" s="13" t="s">
        <v>3559</v>
      </c>
      <c r="E61" s="13" t="s">
        <v>3560</v>
      </c>
      <c r="F61" s="13" t="s">
        <v>3561</v>
      </c>
      <c r="G61" s="13" t="s">
        <v>3562</v>
      </c>
      <c r="H61" s="13" t="s">
        <v>3563</v>
      </c>
      <c r="I61" s="13" t="s">
        <v>3564</v>
      </c>
      <c r="J61" s="13" t="s">
        <v>3565</v>
      </c>
      <c r="K61" s="13" t="s">
        <v>3566</v>
      </c>
      <c r="L61" s="13" t="s">
        <v>3567</v>
      </c>
      <c r="M61" s="13" t="s">
        <v>3568</v>
      </c>
      <c r="N61" s="13" t="s">
        <v>3569</v>
      </c>
      <c r="O61" s="13" t="s">
        <v>3570</v>
      </c>
      <c r="P61" s="13" t="s">
        <v>3571</v>
      </c>
      <c r="Q61" s="13" t="s">
        <v>3572</v>
      </c>
      <c r="R61" s="13" t="s">
        <v>3573</v>
      </c>
      <c r="S61" s="13" t="s">
        <v>3574</v>
      </c>
      <c r="T61" s="13" t="s">
        <v>3575</v>
      </c>
      <c r="U61" s="13" t="s">
        <v>3576</v>
      </c>
      <c r="V61" s="13" t="s">
        <v>3577</v>
      </c>
      <c r="W61" s="13" t="s">
        <v>3578</v>
      </c>
      <c r="X61" s="13" t="s">
        <v>3579</v>
      </c>
      <c r="Y61" s="13" t="s">
        <v>3580</v>
      </c>
      <c r="Z61" s="13" t="s">
        <v>3581</v>
      </c>
      <c r="AA61" s="13" t="s">
        <v>3582</v>
      </c>
      <c r="AB61" s="13" t="s">
        <v>3583</v>
      </c>
      <c r="AC61" s="13" t="s">
        <v>3584</v>
      </c>
      <c r="AD61" s="13" t="s">
        <v>3585</v>
      </c>
      <c r="AE61" s="13" t="s">
        <v>3586</v>
      </c>
      <c r="AF61" s="13" t="s">
        <v>3587</v>
      </c>
      <c r="AG61" s="13" t="s">
        <v>3588</v>
      </c>
      <c r="AH61" s="13" t="s">
        <v>3589</v>
      </c>
      <c r="AI61" s="13" t="s">
        <v>3590</v>
      </c>
      <c r="AJ61" s="13" t="s">
        <v>3591</v>
      </c>
      <c r="AK61" s="13" t="s">
        <v>3592</v>
      </c>
      <c r="AL61" s="13" t="s">
        <v>3593</v>
      </c>
      <c r="AM61" s="13" t="s">
        <v>3594</v>
      </c>
      <c r="AN61" s="13" t="s">
        <v>3595</v>
      </c>
      <c r="AO61" s="13" t="s">
        <v>3596</v>
      </c>
      <c r="AP61" s="13" t="s">
        <v>3597</v>
      </c>
      <c r="AQ61" s="13" t="s">
        <v>3598</v>
      </c>
      <c r="AR61" s="13" t="s">
        <v>3599</v>
      </c>
      <c r="AS61" s="13" t="s">
        <v>3600</v>
      </c>
      <c r="AT61" s="13" t="s">
        <v>3601</v>
      </c>
      <c r="AU61" s="13" t="s">
        <v>3602</v>
      </c>
      <c r="AV61" s="13" t="s">
        <v>3603</v>
      </c>
      <c r="AW61" s="13" t="s">
        <v>3604</v>
      </c>
      <c r="AX61" s="13" t="s">
        <v>3605</v>
      </c>
      <c r="AY61" s="13" t="s">
        <v>3606</v>
      </c>
      <c r="AZ61" s="13" t="s">
        <v>3607</v>
      </c>
      <c r="BA61" s="13" t="s">
        <v>3608</v>
      </c>
      <c r="BB61" s="13" t="s">
        <v>3609</v>
      </c>
      <c r="BC61" s="13" t="s">
        <v>3610</v>
      </c>
      <c r="BD61" s="13" t="s">
        <v>3611</v>
      </c>
      <c r="BE61" s="13" t="s">
        <v>3612</v>
      </c>
      <c r="BF61" s="13" t="s">
        <v>3613</v>
      </c>
      <c r="BG61" s="13" t="s">
        <v>3614</v>
      </c>
      <c r="BH61" s="13" t="s">
        <v>3615</v>
      </c>
      <c r="BI61" s="13" t="s">
        <v>3616</v>
      </c>
      <c r="BJ61" s="13" t="s">
        <v>3617</v>
      </c>
      <c r="BK61" s="13" t="s">
        <v>3618</v>
      </c>
      <c r="BL61" s="13" t="s">
        <v>3619</v>
      </c>
      <c r="BM61" s="13" t="s">
        <v>3620</v>
      </c>
      <c r="BN61" s="13" t="s">
        <v>3621</v>
      </c>
      <c r="BO61" s="13" t="s">
        <v>3622</v>
      </c>
      <c r="BP61" s="13" t="s">
        <v>3623</v>
      </c>
      <c r="BQ61" s="13" t="s">
        <v>3624</v>
      </c>
      <c r="BR61" s="13" t="s">
        <v>3625</v>
      </c>
      <c r="BS61" s="13" t="s">
        <v>3626</v>
      </c>
      <c r="BT61" s="13" t="s">
        <v>3627</v>
      </c>
      <c r="BU61" s="13" t="s">
        <v>3628</v>
      </c>
      <c r="BV61" s="13" t="s">
        <v>3629</v>
      </c>
      <c r="BW61" s="13" t="s">
        <v>3630</v>
      </c>
      <c r="BX61" s="13" t="s">
        <v>3631</v>
      </c>
      <c r="BY61" s="13" t="s">
        <v>3632</v>
      </c>
      <c r="BZ61" s="13" t="s">
        <v>3633</v>
      </c>
      <c r="CA61" s="13" t="s">
        <v>3634</v>
      </c>
      <c r="CB61" s="13" t="s">
        <v>3635</v>
      </c>
      <c r="CC61" s="13" t="s">
        <v>3636</v>
      </c>
      <c r="CD61" s="13" t="s">
        <v>3637</v>
      </c>
      <c r="CE61" s="13" t="s">
        <v>3638</v>
      </c>
      <c r="CF61" s="13" t="s">
        <v>3639</v>
      </c>
      <c r="CG61" s="13" t="s">
        <v>3640</v>
      </c>
      <c r="CH61" s="13" t="s">
        <v>3641</v>
      </c>
      <c r="CI61" s="13" t="s">
        <v>3642</v>
      </c>
      <c r="CJ61" s="13" t="s">
        <v>3643</v>
      </c>
      <c r="CK61" s="13" t="s">
        <v>3644</v>
      </c>
      <c r="CL61" s="13" t="s">
        <v>3645</v>
      </c>
      <c r="CM61" s="13" t="s">
        <v>3646</v>
      </c>
      <c r="CN61" s="13" t="s">
        <v>3647</v>
      </c>
    </row>
    <row r="62" customFormat="false" ht="12.75" hidden="true" customHeight="false" outlineLevel="0" collapsed="false">
      <c r="A62" s="13" t="n">
        <v>39</v>
      </c>
      <c r="B62" s="13" t="s">
        <v>3648</v>
      </c>
      <c r="C62" s="13" t="s">
        <v>3649</v>
      </c>
      <c r="D62" s="13" t="s">
        <v>3650</v>
      </c>
      <c r="E62" s="13" t="s">
        <v>3651</v>
      </c>
      <c r="F62" s="13" t="s">
        <v>3652</v>
      </c>
      <c r="G62" s="13" t="s">
        <v>3653</v>
      </c>
      <c r="H62" s="13" t="s">
        <v>3654</v>
      </c>
      <c r="I62" s="13" t="s">
        <v>3655</v>
      </c>
      <c r="J62" s="13" t="s">
        <v>3656</v>
      </c>
      <c r="K62" s="13" t="s">
        <v>3657</v>
      </c>
      <c r="L62" s="13" t="s">
        <v>3658</v>
      </c>
      <c r="M62" s="13" t="s">
        <v>3659</v>
      </c>
      <c r="N62" s="13" t="s">
        <v>3660</v>
      </c>
      <c r="O62" s="13" t="s">
        <v>3661</v>
      </c>
      <c r="P62" s="13" t="s">
        <v>3662</v>
      </c>
      <c r="Q62" s="13" t="s">
        <v>3663</v>
      </c>
      <c r="R62" s="13" t="s">
        <v>3664</v>
      </c>
      <c r="S62" s="13" t="s">
        <v>3665</v>
      </c>
      <c r="T62" s="13" t="s">
        <v>3666</v>
      </c>
      <c r="U62" s="13" t="s">
        <v>3667</v>
      </c>
      <c r="V62" s="13" t="s">
        <v>3668</v>
      </c>
      <c r="W62" s="13" t="s">
        <v>3669</v>
      </c>
      <c r="X62" s="13" t="s">
        <v>3670</v>
      </c>
      <c r="Y62" s="13" t="s">
        <v>3671</v>
      </c>
      <c r="Z62" s="13" t="s">
        <v>3672</v>
      </c>
      <c r="AA62" s="13" t="s">
        <v>3673</v>
      </c>
      <c r="AB62" s="13" t="s">
        <v>3674</v>
      </c>
      <c r="AC62" s="13" t="s">
        <v>3675</v>
      </c>
      <c r="AD62" s="13" t="s">
        <v>3676</v>
      </c>
      <c r="AE62" s="13" t="s">
        <v>3677</v>
      </c>
      <c r="AF62" s="13" t="s">
        <v>3678</v>
      </c>
      <c r="AG62" s="13" t="s">
        <v>3679</v>
      </c>
      <c r="AH62" s="13" t="s">
        <v>3680</v>
      </c>
      <c r="AI62" s="13" t="s">
        <v>3681</v>
      </c>
      <c r="AJ62" s="13" t="s">
        <v>3682</v>
      </c>
      <c r="AK62" s="13" t="s">
        <v>3683</v>
      </c>
      <c r="AL62" s="13" t="s">
        <v>3684</v>
      </c>
      <c r="AM62" s="13" t="s">
        <v>3685</v>
      </c>
      <c r="AN62" s="13" t="s">
        <v>3686</v>
      </c>
      <c r="AO62" s="13" t="s">
        <v>3687</v>
      </c>
      <c r="AP62" s="13" t="s">
        <v>3688</v>
      </c>
      <c r="AQ62" s="13" t="s">
        <v>3689</v>
      </c>
      <c r="AR62" s="13" t="s">
        <v>3690</v>
      </c>
      <c r="AS62" s="13" t="s">
        <v>3691</v>
      </c>
      <c r="AT62" s="13" t="s">
        <v>3692</v>
      </c>
      <c r="AU62" s="13" t="s">
        <v>3693</v>
      </c>
      <c r="AV62" s="13" t="s">
        <v>3694</v>
      </c>
      <c r="AW62" s="13" t="s">
        <v>3695</v>
      </c>
      <c r="AX62" s="13" t="s">
        <v>3696</v>
      </c>
      <c r="AY62" s="13" t="s">
        <v>3697</v>
      </c>
      <c r="AZ62" s="13" t="s">
        <v>3698</v>
      </c>
      <c r="BA62" s="13" t="s">
        <v>3699</v>
      </c>
      <c r="BB62" s="13" t="s">
        <v>3700</v>
      </c>
      <c r="BC62" s="13" t="s">
        <v>3701</v>
      </c>
      <c r="BD62" s="13" t="s">
        <v>3702</v>
      </c>
      <c r="BE62" s="13" t="s">
        <v>3703</v>
      </c>
      <c r="BF62" s="13" t="s">
        <v>3704</v>
      </c>
      <c r="BG62" s="13" t="s">
        <v>3705</v>
      </c>
      <c r="BH62" s="13" t="s">
        <v>3706</v>
      </c>
      <c r="BI62" s="13" t="s">
        <v>3707</v>
      </c>
      <c r="BJ62" s="13" t="s">
        <v>3708</v>
      </c>
      <c r="BK62" s="13" t="s">
        <v>3709</v>
      </c>
      <c r="BL62" s="13" t="s">
        <v>3710</v>
      </c>
      <c r="BM62" s="13" t="s">
        <v>3711</v>
      </c>
      <c r="BN62" s="13" t="s">
        <v>3712</v>
      </c>
      <c r="BO62" s="13" t="s">
        <v>3713</v>
      </c>
      <c r="BP62" s="13" t="s">
        <v>3714</v>
      </c>
      <c r="BQ62" s="13" t="s">
        <v>3715</v>
      </c>
      <c r="BR62" s="13" t="s">
        <v>3716</v>
      </c>
      <c r="BS62" s="13" t="s">
        <v>3717</v>
      </c>
      <c r="BT62" s="13" t="s">
        <v>3718</v>
      </c>
      <c r="BU62" s="13" t="s">
        <v>3719</v>
      </c>
      <c r="BV62" s="13" t="s">
        <v>3720</v>
      </c>
      <c r="BW62" s="13" t="s">
        <v>3721</v>
      </c>
      <c r="BX62" s="13" t="s">
        <v>3722</v>
      </c>
      <c r="BY62" s="13" t="s">
        <v>3723</v>
      </c>
      <c r="BZ62" s="13" t="s">
        <v>3724</v>
      </c>
      <c r="CA62" s="13" t="s">
        <v>3725</v>
      </c>
      <c r="CB62" s="13" t="s">
        <v>3726</v>
      </c>
      <c r="CC62" s="13" t="s">
        <v>3727</v>
      </c>
      <c r="CD62" s="13" t="s">
        <v>3728</v>
      </c>
      <c r="CE62" s="13" t="s">
        <v>3729</v>
      </c>
      <c r="CF62" s="13" t="s">
        <v>3730</v>
      </c>
      <c r="CG62" s="13" t="s">
        <v>3731</v>
      </c>
      <c r="CH62" s="13" t="s">
        <v>3732</v>
      </c>
      <c r="CI62" s="13" t="s">
        <v>3733</v>
      </c>
      <c r="CJ62" s="13" t="s">
        <v>3734</v>
      </c>
      <c r="CK62" s="13" t="s">
        <v>3735</v>
      </c>
      <c r="CL62" s="13" t="s">
        <v>3736</v>
      </c>
      <c r="CM62" s="13" t="s">
        <v>3737</v>
      </c>
      <c r="CN62" s="13" t="s">
        <v>3738</v>
      </c>
    </row>
    <row r="63" customFormat="false" ht="12.75" hidden="true" customHeight="false" outlineLevel="0" collapsed="false">
      <c r="A63" s="13" t="n">
        <v>40</v>
      </c>
      <c r="B63" s="13" t="s">
        <v>3739</v>
      </c>
      <c r="C63" s="13" t="s">
        <v>3740</v>
      </c>
      <c r="D63" s="13" t="s">
        <v>3741</v>
      </c>
      <c r="E63" s="13" t="s">
        <v>3742</v>
      </c>
      <c r="F63" s="13" t="s">
        <v>3743</v>
      </c>
      <c r="G63" s="13" t="s">
        <v>3744</v>
      </c>
      <c r="H63" s="13" t="s">
        <v>3745</v>
      </c>
      <c r="I63" s="13" t="s">
        <v>3746</v>
      </c>
      <c r="J63" s="13" t="s">
        <v>3747</v>
      </c>
      <c r="K63" s="13" t="s">
        <v>3748</v>
      </c>
      <c r="L63" s="13" t="s">
        <v>3749</v>
      </c>
      <c r="M63" s="13" t="s">
        <v>3750</v>
      </c>
      <c r="N63" s="13" t="s">
        <v>3751</v>
      </c>
      <c r="O63" s="13" t="s">
        <v>3752</v>
      </c>
      <c r="P63" s="13" t="s">
        <v>3753</v>
      </c>
      <c r="Q63" s="13" t="s">
        <v>3754</v>
      </c>
      <c r="R63" s="13" t="s">
        <v>3755</v>
      </c>
      <c r="S63" s="13" t="s">
        <v>3756</v>
      </c>
      <c r="T63" s="13" t="s">
        <v>3757</v>
      </c>
      <c r="U63" s="13" t="s">
        <v>3758</v>
      </c>
      <c r="V63" s="13" t="s">
        <v>3759</v>
      </c>
      <c r="W63" s="13" t="s">
        <v>3760</v>
      </c>
      <c r="X63" s="13" t="s">
        <v>3761</v>
      </c>
      <c r="Y63" s="13" t="s">
        <v>3762</v>
      </c>
      <c r="Z63" s="13" t="s">
        <v>3763</v>
      </c>
      <c r="AA63" s="13" t="s">
        <v>3764</v>
      </c>
      <c r="AB63" s="13" t="s">
        <v>3765</v>
      </c>
      <c r="AC63" s="13" t="s">
        <v>3766</v>
      </c>
      <c r="AD63" s="13" t="s">
        <v>3767</v>
      </c>
      <c r="AE63" s="13" t="s">
        <v>3768</v>
      </c>
      <c r="AF63" s="13" t="s">
        <v>3769</v>
      </c>
      <c r="AG63" s="13" t="s">
        <v>3770</v>
      </c>
      <c r="AH63" s="13" t="s">
        <v>3771</v>
      </c>
      <c r="AI63" s="13" t="s">
        <v>3772</v>
      </c>
      <c r="AJ63" s="13" t="s">
        <v>3773</v>
      </c>
      <c r="AK63" s="13" t="s">
        <v>3774</v>
      </c>
      <c r="AL63" s="13" t="s">
        <v>3775</v>
      </c>
      <c r="AM63" s="13" t="s">
        <v>3776</v>
      </c>
      <c r="AN63" s="13" t="s">
        <v>3777</v>
      </c>
      <c r="AO63" s="13" t="s">
        <v>3778</v>
      </c>
      <c r="AP63" s="13" t="s">
        <v>3779</v>
      </c>
      <c r="AQ63" s="13" t="s">
        <v>3780</v>
      </c>
      <c r="AR63" s="13" t="s">
        <v>3781</v>
      </c>
      <c r="AS63" s="13" t="s">
        <v>3782</v>
      </c>
      <c r="AT63" s="13" t="s">
        <v>3783</v>
      </c>
      <c r="AU63" s="13" t="s">
        <v>3784</v>
      </c>
      <c r="AV63" s="13" t="s">
        <v>3785</v>
      </c>
      <c r="AW63" s="13" t="s">
        <v>3786</v>
      </c>
      <c r="AX63" s="13" t="s">
        <v>3787</v>
      </c>
      <c r="AY63" s="13" t="s">
        <v>3788</v>
      </c>
      <c r="AZ63" s="13" t="s">
        <v>3789</v>
      </c>
      <c r="BA63" s="13" t="s">
        <v>3790</v>
      </c>
      <c r="BB63" s="13" t="s">
        <v>3791</v>
      </c>
      <c r="BC63" s="13" t="s">
        <v>3792</v>
      </c>
      <c r="BD63" s="13" t="s">
        <v>3793</v>
      </c>
      <c r="BE63" s="13" t="s">
        <v>3794</v>
      </c>
      <c r="BF63" s="13" t="s">
        <v>3795</v>
      </c>
      <c r="BG63" s="13" t="s">
        <v>3796</v>
      </c>
      <c r="BH63" s="13" t="s">
        <v>3797</v>
      </c>
      <c r="BI63" s="13" t="s">
        <v>3798</v>
      </c>
      <c r="BJ63" s="13" t="s">
        <v>3799</v>
      </c>
      <c r="BK63" s="13" t="s">
        <v>3800</v>
      </c>
      <c r="BL63" s="13" t="s">
        <v>3801</v>
      </c>
      <c r="BM63" s="13" t="s">
        <v>3802</v>
      </c>
      <c r="BN63" s="13" t="s">
        <v>3803</v>
      </c>
      <c r="BO63" s="13" t="s">
        <v>3804</v>
      </c>
      <c r="BP63" s="13" t="s">
        <v>3805</v>
      </c>
      <c r="BQ63" s="13" t="s">
        <v>3806</v>
      </c>
      <c r="BR63" s="13" t="s">
        <v>3807</v>
      </c>
      <c r="BS63" s="13" t="s">
        <v>3808</v>
      </c>
      <c r="BT63" s="13" t="s">
        <v>3809</v>
      </c>
      <c r="BU63" s="13" t="s">
        <v>3810</v>
      </c>
      <c r="BV63" s="13" t="s">
        <v>3811</v>
      </c>
      <c r="BW63" s="13" t="s">
        <v>3812</v>
      </c>
      <c r="BX63" s="13" t="s">
        <v>3813</v>
      </c>
      <c r="BY63" s="13" t="s">
        <v>3814</v>
      </c>
      <c r="BZ63" s="13" t="s">
        <v>3815</v>
      </c>
      <c r="CA63" s="13" t="s">
        <v>3816</v>
      </c>
      <c r="CB63" s="13" t="s">
        <v>3817</v>
      </c>
      <c r="CC63" s="13" t="s">
        <v>3818</v>
      </c>
      <c r="CD63" s="13" t="s">
        <v>3819</v>
      </c>
      <c r="CE63" s="13" t="s">
        <v>3820</v>
      </c>
      <c r="CF63" s="13" t="s">
        <v>3821</v>
      </c>
      <c r="CG63" s="13" t="s">
        <v>3822</v>
      </c>
      <c r="CH63" s="13" t="s">
        <v>3823</v>
      </c>
      <c r="CI63" s="13" t="s">
        <v>3824</v>
      </c>
      <c r="CJ63" s="13" t="s">
        <v>3825</v>
      </c>
      <c r="CK63" s="13" t="s">
        <v>3826</v>
      </c>
      <c r="CL63" s="13" t="s">
        <v>3827</v>
      </c>
      <c r="CM63" s="13" t="s">
        <v>3828</v>
      </c>
      <c r="CN63" s="13" t="s">
        <v>3829</v>
      </c>
    </row>
    <row r="64" customFormat="false" ht="12.75" hidden="true" customHeight="false" outlineLevel="0" collapsed="false">
      <c r="A64" s="13" t="n">
        <v>41</v>
      </c>
      <c r="B64" s="13" t="s">
        <v>3830</v>
      </c>
      <c r="C64" s="13" t="s">
        <v>3831</v>
      </c>
      <c r="D64" s="13" t="s">
        <v>3832</v>
      </c>
      <c r="E64" s="13" t="s">
        <v>3833</v>
      </c>
      <c r="F64" s="13" t="s">
        <v>3834</v>
      </c>
      <c r="G64" s="13" t="s">
        <v>3835</v>
      </c>
      <c r="H64" s="13" t="s">
        <v>3836</v>
      </c>
      <c r="I64" s="13" t="s">
        <v>3837</v>
      </c>
      <c r="J64" s="13" t="s">
        <v>3838</v>
      </c>
      <c r="K64" s="13" t="s">
        <v>3839</v>
      </c>
      <c r="L64" s="13" t="s">
        <v>3840</v>
      </c>
      <c r="M64" s="13" t="s">
        <v>3841</v>
      </c>
      <c r="N64" s="13" t="s">
        <v>3842</v>
      </c>
      <c r="O64" s="13" t="s">
        <v>3843</v>
      </c>
      <c r="P64" s="13" t="s">
        <v>3844</v>
      </c>
      <c r="Q64" s="13" t="s">
        <v>3845</v>
      </c>
      <c r="R64" s="13" t="s">
        <v>3846</v>
      </c>
      <c r="S64" s="13" t="s">
        <v>3847</v>
      </c>
      <c r="T64" s="13" t="s">
        <v>3848</v>
      </c>
      <c r="U64" s="13" t="s">
        <v>3849</v>
      </c>
      <c r="V64" s="13" t="s">
        <v>3850</v>
      </c>
      <c r="W64" s="13" t="s">
        <v>3851</v>
      </c>
      <c r="X64" s="13" t="s">
        <v>3852</v>
      </c>
      <c r="Y64" s="13" t="s">
        <v>3853</v>
      </c>
      <c r="Z64" s="13" t="s">
        <v>3854</v>
      </c>
      <c r="AA64" s="13" t="s">
        <v>3855</v>
      </c>
      <c r="AB64" s="13" t="s">
        <v>3856</v>
      </c>
      <c r="AC64" s="13" t="s">
        <v>3857</v>
      </c>
      <c r="AD64" s="13" t="s">
        <v>3858</v>
      </c>
      <c r="AE64" s="13" t="s">
        <v>3859</v>
      </c>
      <c r="AF64" s="13" t="s">
        <v>3860</v>
      </c>
      <c r="AG64" s="13" t="s">
        <v>3861</v>
      </c>
      <c r="AH64" s="13" t="s">
        <v>3862</v>
      </c>
      <c r="AI64" s="13" t="s">
        <v>3863</v>
      </c>
      <c r="AJ64" s="13" t="s">
        <v>3864</v>
      </c>
      <c r="AK64" s="13" t="s">
        <v>3865</v>
      </c>
      <c r="AL64" s="13" t="s">
        <v>3866</v>
      </c>
      <c r="AM64" s="13" t="s">
        <v>3867</v>
      </c>
      <c r="AN64" s="13" t="s">
        <v>3868</v>
      </c>
      <c r="AO64" s="13" t="s">
        <v>3869</v>
      </c>
      <c r="AP64" s="13" t="s">
        <v>3870</v>
      </c>
      <c r="AQ64" s="13" t="s">
        <v>3871</v>
      </c>
      <c r="AR64" s="13" t="s">
        <v>3872</v>
      </c>
      <c r="AS64" s="13" t="s">
        <v>3873</v>
      </c>
      <c r="AT64" s="13" t="s">
        <v>3874</v>
      </c>
      <c r="AU64" s="13" t="s">
        <v>3875</v>
      </c>
      <c r="AV64" s="13" t="s">
        <v>3876</v>
      </c>
      <c r="AW64" s="13" t="s">
        <v>3877</v>
      </c>
      <c r="AX64" s="13" t="s">
        <v>3878</v>
      </c>
      <c r="AY64" s="13" t="s">
        <v>3879</v>
      </c>
      <c r="AZ64" s="13" t="s">
        <v>3880</v>
      </c>
      <c r="BA64" s="13" t="s">
        <v>3881</v>
      </c>
      <c r="BB64" s="13" t="s">
        <v>3882</v>
      </c>
      <c r="BC64" s="13" t="s">
        <v>3883</v>
      </c>
      <c r="BD64" s="13" t="s">
        <v>3884</v>
      </c>
      <c r="BE64" s="13" t="s">
        <v>3885</v>
      </c>
      <c r="BF64" s="13" t="s">
        <v>3886</v>
      </c>
      <c r="BG64" s="13" t="s">
        <v>3887</v>
      </c>
      <c r="BH64" s="13" t="s">
        <v>3888</v>
      </c>
      <c r="BI64" s="13" t="s">
        <v>3889</v>
      </c>
      <c r="BJ64" s="13" t="s">
        <v>3890</v>
      </c>
      <c r="BK64" s="13" t="s">
        <v>3891</v>
      </c>
      <c r="BL64" s="13" t="s">
        <v>3892</v>
      </c>
      <c r="BM64" s="13" t="s">
        <v>3893</v>
      </c>
      <c r="BN64" s="13" t="s">
        <v>3894</v>
      </c>
      <c r="BO64" s="13" t="s">
        <v>3895</v>
      </c>
      <c r="BP64" s="13" t="s">
        <v>3896</v>
      </c>
      <c r="BQ64" s="13" t="s">
        <v>3897</v>
      </c>
      <c r="BR64" s="13" t="s">
        <v>3898</v>
      </c>
      <c r="BS64" s="13" t="s">
        <v>3899</v>
      </c>
      <c r="BT64" s="13" t="s">
        <v>3900</v>
      </c>
      <c r="BU64" s="13" t="s">
        <v>3901</v>
      </c>
      <c r="BV64" s="13" t="s">
        <v>3902</v>
      </c>
      <c r="BW64" s="13" t="s">
        <v>3903</v>
      </c>
      <c r="BX64" s="13" t="s">
        <v>3904</v>
      </c>
      <c r="BY64" s="13" t="s">
        <v>3905</v>
      </c>
      <c r="BZ64" s="13" t="s">
        <v>3906</v>
      </c>
      <c r="CA64" s="13" t="s">
        <v>3907</v>
      </c>
      <c r="CB64" s="13" t="s">
        <v>3908</v>
      </c>
      <c r="CC64" s="13" t="s">
        <v>3909</v>
      </c>
      <c r="CD64" s="13" t="s">
        <v>3910</v>
      </c>
      <c r="CE64" s="13" t="s">
        <v>3911</v>
      </c>
      <c r="CF64" s="13" t="s">
        <v>3912</v>
      </c>
      <c r="CG64" s="13" t="s">
        <v>3913</v>
      </c>
      <c r="CH64" s="13" t="s">
        <v>3914</v>
      </c>
      <c r="CI64" s="13" t="s">
        <v>3915</v>
      </c>
      <c r="CJ64" s="13" t="s">
        <v>3916</v>
      </c>
      <c r="CK64" s="13" t="s">
        <v>3917</v>
      </c>
      <c r="CL64" s="13" t="s">
        <v>3918</v>
      </c>
      <c r="CM64" s="13" t="s">
        <v>3919</v>
      </c>
      <c r="CN64" s="13" t="s">
        <v>3920</v>
      </c>
    </row>
    <row r="65" customFormat="false" ht="12.75" hidden="true" customHeight="false" outlineLevel="0" collapsed="false">
      <c r="A65" s="13" t="n">
        <v>42</v>
      </c>
      <c r="B65" s="13" t="s">
        <v>3921</v>
      </c>
      <c r="C65" s="13" t="s">
        <v>3922</v>
      </c>
      <c r="D65" s="13" t="s">
        <v>3923</v>
      </c>
      <c r="E65" s="13" t="s">
        <v>3924</v>
      </c>
      <c r="F65" s="13" t="s">
        <v>3925</v>
      </c>
      <c r="G65" s="13" t="s">
        <v>3926</v>
      </c>
      <c r="H65" s="13" t="s">
        <v>3927</v>
      </c>
      <c r="I65" s="13" t="s">
        <v>3928</v>
      </c>
      <c r="J65" s="13" t="s">
        <v>3929</v>
      </c>
      <c r="K65" s="13" t="s">
        <v>3930</v>
      </c>
      <c r="L65" s="13" t="s">
        <v>3931</v>
      </c>
      <c r="M65" s="13" t="s">
        <v>3932</v>
      </c>
      <c r="N65" s="13" t="s">
        <v>3933</v>
      </c>
      <c r="O65" s="13" t="s">
        <v>3934</v>
      </c>
      <c r="P65" s="13" t="s">
        <v>3935</v>
      </c>
      <c r="Q65" s="13" t="s">
        <v>3936</v>
      </c>
      <c r="R65" s="13" t="s">
        <v>3937</v>
      </c>
      <c r="S65" s="13" t="s">
        <v>3938</v>
      </c>
      <c r="T65" s="13" t="s">
        <v>3939</v>
      </c>
      <c r="U65" s="13" t="s">
        <v>3940</v>
      </c>
      <c r="V65" s="13" t="s">
        <v>3941</v>
      </c>
      <c r="W65" s="13" t="s">
        <v>3942</v>
      </c>
      <c r="X65" s="13" t="s">
        <v>3943</v>
      </c>
      <c r="Y65" s="13" t="s">
        <v>3944</v>
      </c>
      <c r="Z65" s="13" t="s">
        <v>3945</v>
      </c>
      <c r="AA65" s="13" t="s">
        <v>3946</v>
      </c>
      <c r="AB65" s="13" t="s">
        <v>3947</v>
      </c>
      <c r="AC65" s="13" t="s">
        <v>3948</v>
      </c>
      <c r="AD65" s="13" t="s">
        <v>3949</v>
      </c>
      <c r="AE65" s="13" t="s">
        <v>3950</v>
      </c>
      <c r="AF65" s="13" t="s">
        <v>3951</v>
      </c>
      <c r="AG65" s="13" t="s">
        <v>3952</v>
      </c>
      <c r="AH65" s="13" t="s">
        <v>3953</v>
      </c>
      <c r="AI65" s="13" t="s">
        <v>3954</v>
      </c>
      <c r="AJ65" s="13" t="s">
        <v>3955</v>
      </c>
      <c r="AK65" s="13" t="s">
        <v>3956</v>
      </c>
      <c r="AL65" s="13" t="s">
        <v>3957</v>
      </c>
      <c r="AM65" s="13" t="s">
        <v>3958</v>
      </c>
      <c r="AN65" s="13" t="s">
        <v>3959</v>
      </c>
      <c r="AO65" s="13" t="s">
        <v>3960</v>
      </c>
      <c r="AP65" s="13" t="s">
        <v>3961</v>
      </c>
      <c r="AQ65" s="13" t="s">
        <v>3962</v>
      </c>
      <c r="AR65" s="13" t="s">
        <v>3963</v>
      </c>
      <c r="AS65" s="13" t="s">
        <v>3964</v>
      </c>
      <c r="AT65" s="13" t="s">
        <v>3965</v>
      </c>
      <c r="AU65" s="13" t="s">
        <v>3966</v>
      </c>
      <c r="AV65" s="13" t="s">
        <v>3967</v>
      </c>
      <c r="AW65" s="13" t="s">
        <v>3968</v>
      </c>
      <c r="AX65" s="13" t="s">
        <v>3969</v>
      </c>
      <c r="AY65" s="13" t="s">
        <v>3970</v>
      </c>
      <c r="AZ65" s="13" t="s">
        <v>3971</v>
      </c>
      <c r="BA65" s="13" t="s">
        <v>3972</v>
      </c>
      <c r="BB65" s="13" t="s">
        <v>3973</v>
      </c>
      <c r="BC65" s="13" t="s">
        <v>3974</v>
      </c>
      <c r="BD65" s="13" t="s">
        <v>3975</v>
      </c>
      <c r="BE65" s="13" t="s">
        <v>3976</v>
      </c>
      <c r="BF65" s="13" t="s">
        <v>3977</v>
      </c>
      <c r="BG65" s="13" t="s">
        <v>3978</v>
      </c>
      <c r="BH65" s="13" t="s">
        <v>3979</v>
      </c>
      <c r="BI65" s="13" t="s">
        <v>3980</v>
      </c>
      <c r="BJ65" s="13" t="s">
        <v>3981</v>
      </c>
      <c r="BK65" s="13" t="s">
        <v>3982</v>
      </c>
      <c r="BL65" s="13" t="s">
        <v>3983</v>
      </c>
      <c r="BM65" s="13" t="s">
        <v>3984</v>
      </c>
      <c r="BN65" s="13" t="s">
        <v>3985</v>
      </c>
      <c r="BO65" s="13" t="s">
        <v>3986</v>
      </c>
      <c r="BP65" s="13" t="s">
        <v>3987</v>
      </c>
      <c r="BQ65" s="13" t="s">
        <v>3988</v>
      </c>
      <c r="BR65" s="13" t="s">
        <v>3989</v>
      </c>
      <c r="BS65" s="13" t="s">
        <v>3990</v>
      </c>
      <c r="BT65" s="13" t="s">
        <v>3991</v>
      </c>
      <c r="BU65" s="13" t="s">
        <v>3992</v>
      </c>
      <c r="BV65" s="13" t="s">
        <v>3993</v>
      </c>
      <c r="BW65" s="13" t="s">
        <v>3994</v>
      </c>
      <c r="BX65" s="13" t="s">
        <v>3995</v>
      </c>
      <c r="BY65" s="13" t="s">
        <v>3996</v>
      </c>
      <c r="BZ65" s="13" t="s">
        <v>3997</v>
      </c>
      <c r="CA65" s="13" t="s">
        <v>3998</v>
      </c>
      <c r="CB65" s="13" t="s">
        <v>3999</v>
      </c>
      <c r="CC65" s="13" t="s">
        <v>4000</v>
      </c>
      <c r="CD65" s="13" t="s">
        <v>4001</v>
      </c>
      <c r="CE65" s="13" t="s">
        <v>4002</v>
      </c>
      <c r="CF65" s="13" t="s">
        <v>4003</v>
      </c>
      <c r="CG65" s="13" t="s">
        <v>4004</v>
      </c>
      <c r="CH65" s="13" t="s">
        <v>4005</v>
      </c>
      <c r="CI65" s="13" t="s">
        <v>4006</v>
      </c>
      <c r="CJ65" s="13" t="s">
        <v>4007</v>
      </c>
      <c r="CK65" s="13" t="s">
        <v>4008</v>
      </c>
      <c r="CL65" s="13" t="s">
        <v>4009</v>
      </c>
      <c r="CM65" s="13" t="s">
        <v>4010</v>
      </c>
      <c r="CN65" s="13" t="s">
        <v>4011</v>
      </c>
    </row>
    <row r="66" customFormat="false" ht="12.75" hidden="true" customHeight="false" outlineLevel="0" collapsed="false">
      <c r="A66" s="13" t="n">
        <v>43</v>
      </c>
      <c r="B66" s="13" t="s">
        <v>4012</v>
      </c>
      <c r="C66" s="13" t="s">
        <v>4013</v>
      </c>
      <c r="D66" s="13" t="s">
        <v>4014</v>
      </c>
      <c r="E66" s="13" t="s">
        <v>4015</v>
      </c>
      <c r="F66" s="13" t="s">
        <v>4016</v>
      </c>
      <c r="G66" s="13" t="s">
        <v>4017</v>
      </c>
      <c r="H66" s="13" t="s">
        <v>4018</v>
      </c>
      <c r="I66" s="13" t="s">
        <v>4019</v>
      </c>
      <c r="J66" s="13" t="s">
        <v>4020</v>
      </c>
      <c r="K66" s="13" t="s">
        <v>4021</v>
      </c>
      <c r="L66" s="13" t="s">
        <v>4022</v>
      </c>
      <c r="M66" s="13" t="s">
        <v>4023</v>
      </c>
      <c r="N66" s="13" t="s">
        <v>4024</v>
      </c>
      <c r="O66" s="13" t="s">
        <v>4025</v>
      </c>
      <c r="P66" s="13" t="s">
        <v>4026</v>
      </c>
      <c r="Q66" s="13" t="s">
        <v>4027</v>
      </c>
      <c r="R66" s="13" t="s">
        <v>4028</v>
      </c>
      <c r="S66" s="13" t="s">
        <v>4029</v>
      </c>
      <c r="T66" s="13" t="s">
        <v>4030</v>
      </c>
      <c r="U66" s="13" t="s">
        <v>4031</v>
      </c>
      <c r="V66" s="13" t="s">
        <v>4032</v>
      </c>
      <c r="W66" s="13" t="s">
        <v>4033</v>
      </c>
      <c r="X66" s="13" t="s">
        <v>4034</v>
      </c>
      <c r="Y66" s="13" t="s">
        <v>4035</v>
      </c>
      <c r="Z66" s="13" t="s">
        <v>4036</v>
      </c>
      <c r="AA66" s="13" t="s">
        <v>4037</v>
      </c>
      <c r="AB66" s="13" t="s">
        <v>4038</v>
      </c>
      <c r="AC66" s="13" t="s">
        <v>4039</v>
      </c>
      <c r="AD66" s="13" t="s">
        <v>4040</v>
      </c>
      <c r="AE66" s="13" t="s">
        <v>4041</v>
      </c>
      <c r="AF66" s="13" t="s">
        <v>4042</v>
      </c>
      <c r="AG66" s="13" t="s">
        <v>4043</v>
      </c>
      <c r="AH66" s="13" t="s">
        <v>4044</v>
      </c>
      <c r="AI66" s="13" t="s">
        <v>4045</v>
      </c>
      <c r="AJ66" s="13" t="s">
        <v>4046</v>
      </c>
      <c r="AK66" s="13" t="s">
        <v>4047</v>
      </c>
      <c r="AL66" s="13" t="s">
        <v>4048</v>
      </c>
      <c r="AM66" s="13" t="s">
        <v>4049</v>
      </c>
      <c r="AN66" s="13" t="s">
        <v>4050</v>
      </c>
      <c r="AO66" s="13" t="s">
        <v>4051</v>
      </c>
      <c r="AP66" s="13" t="s">
        <v>4052</v>
      </c>
      <c r="AQ66" s="13" t="s">
        <v>4053</v>
      </c>
      <c r="AR66" s="13" t="s">
        <v>4054</v>
      </c>
      <c r="AS66" s="13" t="s">
        <v>4055</v>
      </c>
      <c r="AT66" s="13" t="s">
        <v>4056</v>
      </c>
      <c r="AU66" s="13" t="s">
        <v>4057</v>
      </c>
      <c r="AV66" s="13" t="s">
        <v>4058</v>
      </c>
      <c r="AW66" s="13" t="s">
        <v>4059</v>
      </c>
      <c r="AX66" s="13" t="s">
        <v>4060</v>
      </c>
      <c r="AY66" s="13" t="s">
        <v>4061</v>
      </c>
      <c r="AZ66" s="13" t="s">
        <v>4062</v>
      </c>
      <c r="BA66" s="13" t="s">
        <v>4063</v>
      </c>
      <c r="BB66" s="13" t="s">
        <v>4064</v>
      </c>
      <c r="BC66" s="13" t="s">
        <v>4065</v>
      </c>
      <c r="BD66" s="13" t="s">
        <v>4066</v>
      </c>
      <c r="BE66" s="13" t="s">
        <v>4067</v>
      </c>
      <c r="BF66" s="13" t="s">
        <v>4068</v>
      </c>
      <c r="BG66" s="13" t="s">
        <v>4069</v>
      </c>
      <c r="BH66" s="13" t="s">
        <v>4070</v>
      </c>
      <c r="BI66" s="13" t="s">
        <v>4071</v>
      </c>
      <c r="BJ66" s="13" t="s">
        <v>4072</v>
      </c>
      <c r="BK66" s="13" t="s">
        <v>4073</v>
      </c>
      <c r="BL66" s="13" t="s">
        <v>4074</v>
      </c>
      <c r="BM66" s="13" t="s">
        <v>4075</v>
      </c>
      <c r="BN66" s="13" t="s">
        <v>4076</v>
      </c>
      <c r="BO66" s="13" t="s">
        <v>4077</v>
      </c>
      <c r="BP66" s="13" t="s">
        <v>4078</v>
      </c>
      <c r="BQ66" s="13" t="s">
        <v>4079</v>
      </c>
      <c r="BR66" s="13" t="s">
        <v>4080</v>
      </c>
      <c r="BS66" s="13" t="s">
        <v>4081</v>
      </c>
      <c r="BT66" s="13" t="s">
        <v>4082</v>
      </c>
      <c r="BU66" s="13" t="s">
        <v>4083</v>
      </c>
      <c r="BV66" s="13" t="s">
        <v>4084</v>
      </c>
      <c r="BW66" s="13" t="s">
        <v>4085</v>
      </c>
      <c r="BX66" s="13" t="s">
        <v>4086</v>
      </c>
      <c r="BY66" s="13" t="s">
        <v>4087</v>
      </c>
      <c r="BZ66" s="13" t="s">
        <v>4088</v>
      </c>
      <c r="CA66" s="13" t="s">
        <v>4089</v>
      </c>
      <c r="CB66" s="13" t="s">
        <v>4090</v>
      </c>
      <c r="CC66" s="13" t="s">
        <v>4091</v>
      </c>
      <c r="CD66" s="13" t="s">
        <v>4092</v>
      </c>
      <c r="CE66" s="13" t="s">
        <v>4093</v>
      </c>
      <c r="CF66" s="13" t="s">
        <v>4094</v>
      </c>
      <c r="CG66" s="13" t="s">
        <v>4095</v>
      </c>
      <c r="CH66" s="13" t="s">
        <v>4096</v>
      </c>
      <c r="CI66" s="13" t="s">
        <v>4097</v>
      </c>
      <c r="CJ66" s="13" t="s">
        <v>4098</v>
      </c>
      <c r="CK66" s="13" t="s">
        <v>4099</v>
      </c>
      <c r="CL66" s="13" t="s">
        <v>4100</v>
      </c>
      <c r="CM66" s="13" t="s">
        <v>4101</v>
      </c>
      <c r="CN66" s="13" t="s">
        <v>4102</v>
      </c>
    </row>
    <row r="67" customFormat="false" ht="12.75" hidden="true" customHeight="false" outlineLevel="0" collapsed="false">
      <c r="A67" s="13" t="n">
        <v>44</v>
      </c>
      <c r="B67" s="13" t="s">
        <v>4103</v>
      </c>
      <c r="C67" s="13" t="s">
        <v>4104</v>
      </c>
      <c r="D67" s="13" t="s">
        <v>4105</v>
      </c>
      <c r="E67" s="13" t="s">
        <v>4106</v>
      </c>
      <c r="F67" s="13" t="s">
        <v>4107</v>
      </c>
      <c r="G67" s="13" t="s">
        <v>4108</v>
      </c>
      <c r="H67" s="13" t="s">
        <v>4109</v>
      </c>
      <c r="I67" s="13" t="s">
        <v>4110</v>
      </c>
      <c r="J67" s="13" t="s">
        <v>4111</v>
      </c>
      <c r="K67" s="13" t="s">
        <v>4112</v>
      </c>
      <c r="L67" s="13" t="s">
        <v>4113</v>
      </c>
      <c r="M67" s="13" t="s">
        <v>4114</v>
      </c>
      <c r="N67" s="13" t="s">
        <v>4115</v>
      </c>
      <c r="O67" s="13" t="s">
        <v>4116</v>
      </c>
      <c r="P67" s="13" t="s">
        <v>4117</v>
      </c>
      <c r="Q67" s="13" t="s">
        <v>4118</v>
      </c>
      <c r="R67" s="13" t="s">
        <v>4119</v>
      </c>
      <c r="S67" s="13" t="s">
        <v>4120</v>
      </c>
      <c r="T67" s="13" t="s">
        <v>4121</v>
      </c>
      <c r="U67" s="13" t="s">
        <v>4122</v>
      </c>
      <c r="V67" s="13" t="s">
        <v>4123</v>
      </c>
      <c r="W67" s="13" t="s">
        <v>4124</v>
      </c>
      <c r="X67" s="13" t="s">
        <v>4125</v>
      </c>
      <c r="Y67" s="13" t="s">
        <v>4126</v>
      </c>
      <c r="Z67" s="13" t="s">
        <v>4127</v>
      </c>
      <c r="AA67" s="13" t="s">
        <v>4128</v>
      </c>
      <c r="AB67" s="13" t="s">
        <v>4129</v>
      </c>
      <c r="AC67" s="13" t="s">
        <v>4130</v>
      </c>
      <c r="AD67" s="13" t="s">
        <v>4131</v>
      </c>
      <c r="AE67" s="13" t="s">
        <v>4132</v>
      </c>
      <c r="AF67" s="13" t="s">
        <v>4133</v>
      </c>
      <c r="AG67" s="13" t="s">
        <v>4134</v>
      </c>
      <c r="AH67" s="13" t="s">
        <v>4135</v>
      </c>
      <c r="AI67" s="13" t="s">
        <v>4136</v>
      </c>
      <c r="AJ67" s="13" t="s">
        <v>4137</v>
      </c>
      <c r="AK67" s="13" t="s">
        <v>4138</v>
      </c>
      <c r="AL67" s="13" t="s">
        <v>4139</v>
      </c>
      <c r="AM67" s="13" t="s">
        <v>4140</v>
      </c>
      <c r="AN67" s="13" t="s">
        <v>4141</v>
      </c>
      <c r="AO67" s="13" t="s">
        <v>4142</v>
      </c>
      <c r="AP67" s="13" t="s">
        <v>4143</v>
      </c>
      <c r="AQ67" s="13" t="s">
        <v>4144</v>
      </c>
      <c r="AR67" s="13" t="s">
        <v>4145</v>
      </c>
      <c r="AS67" s="13" t="s">
        <v>4146</v>
      </c>
      <c r="AT67" s="13" t="s">
        <v>4147</v>
      </c>
      <c r="AU67" s="13" t="s">
        <v>4148</v>
      </c>
      <c r="AV67" s="13" t="s">
        <v>4149</v>
      </c>
      <c r="AW67" s="13" t="s">
        <v>4150</v>
      </c>
      <c r="AX67" s="13" t="s">
        <v>4151</v>
      </c>
      <c r="AY67" s="13" t="s">
        <v>4152</v>
      </c>
      <c r="AZ67" s="13" t="s">
        <v>4153</v>
      </c>
      <c r="BA67" s="13" t="s">
        <v>4154</v>
      </c>
      <c r="BB67" s="13" t="s">
        <v>4155</v>
      </c>
      <c r="BC67" s="13" t="s">
        <v>4156</v>
      </c>
      <c r="BD67" s="13" t="s">
        <v>4157</v>
      </c>
      <c r="BE67" s="13" t="s">
        <v>4158</v>
      </c>
      <c r="BF67" s="13" t="s">
        <v>4159</v>
      </c>
      <c r="BG67" s="13" t="s">
        <v>4160</v>
      </c>
      <c r="BH67" s="13" t="s">
        <v>4161</v>
      </c>
      <c r="BI67" s="13" t="s">
        <v>4162</v>
      </c>
      <c r="BJ67" s="13" t="s">
        <v>4163</v>
      </c>
      <c r="BK67" s="13" t="s">
        <v>4164</v>
      </c>
      <c r="BL67" s="13" t="s">
        <v>4165</v>
      </c>
      <c r="BM67" s="13" t="s">
        <v>4166</v>
      </c>
      <c r="BN67" s="13" t="s">
        <v>4167</v>
      </c>
      <c r="BO67" s="13" t="s">
        <v>4168</v>
      </c>
      <c r="BP67" s="13" t="s">
        <v>4169</v>
      </c>
      <c r="BQ67" s="13" t="s">
        <v>4170</v>
      </c>
      <c r="BR67" s="13" t="s">
        <v>4171</v>
      </c>
      <c r="BS67" s="13" t="s">
        <v>4172</v>
      </c>
      <c r="BT67" s="13" t="s">
        <v>4173</v>
      </c>
      <c r="BU67" s="13" t="s">
        <v>4174</v>
      </c>
      <c r="BV67" s="13" t="s">
        <v>4175</v>
      </c>
      <c r="BW67" s="13" t="s">
        <v>4176</v>
      </c>
      <c r="BX67" s="13" t="s">
        <v>4177</v>
      </c>
      <c r="BY67" s="13" t="s">
        <v>4178</v>
      </c>
      <c r="BZ67" s="13" t="s">
        <v>4179</v>
      </c>
      <c r="CA67" s="13" t="s">
        <v>4180</v>
      </c>
      <c r="CB67" s="13" t="s">
        <v>4181</v>
      </c>
      <c r="CC67" s="13" t="s">
        <v>4182</v>
      </c>
      <c r="CD67" s="13" t="s">
        <v>4183</v>
      </c>
      <c r="CE67" s="13" t="s">
        <v>4184</v>
      </c>
      <c r="CF67" s="13" t="s">
        <v>4185</v>
      </c>
      <c r="CG67" s="13" t="s">
        <v>4186</v>
      </c>
      <c r="CH67" s="13" t="s">
        <v>4187</v>
      </c>
      <c r="CI67" s="13" t="s">
        <v>4188</v>
      </c>
      <c r="CJ67" s="13" t="s">
        <v>4189</v>
      </c>
      <c r="CK67" s="13" t="s">
        <v>4190</v>
      </c>
      <c r="CL67" s="13" t="s">
        <v>4191</v>
      </c>
      <c r="CM67" s="13" t="s">
        <v>4192</v>
      </c>
      <c r="CN67" s="13" t="s">
        <v>4193</v>
      </c>
    </row>
    <row r="68" customFormat="false" ht="12.75" hidden="true" customHeight="false" outlineLevel="0" collapsed="false">
      <c r="A68" s="13" t="n">
        <v>45</v>
      </c>
      <c r="B68" s="13" t="s">
        <v>4194</v>
      </c>
      <c r="C68" s="13" t="s">
        <v>4195</v>
      </c>
      <c r="D68" s="13" t="s">
        <v>4196</v>
      </c>
      <c r="E68" s="13" t="s">
        <v>4197</v>
      </c>
      <c r="F68" s="13" t="s">
        <v>4198</v>
      </c>
      <c r="G68" s="13" t="s">
        <v>4199</v>
      </c>
      <c r="H68" s="13" t="s">
        <v>4200</v>
      </c>
      <c r="I68" s="13" t="s">
        <v>4201</v>
      </c>
      <c r="J68" s="13" t="s">
        <v>4202</v>
      </c>
      <c r="K68" s="13" t="s">
        <v>4203</v>
      </c>
      <c r="L68" s="13" t="s">
        <v>4204</v>
      </c>
      <c r="M68" s="13" t="s">
        <v>4205</v>
      </c>
      <c r="N68" s="13" t="s">
        <v>4206</v>
      </c>
      <c r="O68" s="13" t="s">
        <v>4207</v>
      </c>
      <c r="P68" s="13" t="s">
        <v>4208</v>
      </c>
      <c r="Q68" s="13" t="s">
        <v>4209</v>
      </c>
      <c r="R68" s="13" t="s">
        <v>4210</v>
      </c>
      <c r="S68" s="13" t="s">
        <v>4211</v>
      </c>
      <c r="T68" s="13" t="s">
        <v>4212</v>
      </c>
      <c r="U68" s="13" t="s">
        <v>4213</v>
      </c>
      <c r="V68" s="13" t="s">
        <v>4214</v>
      </c>
      <c r="W68" s="13" t="s">
        <v>4215</v>
      </c>
      <c r="X68" s="13" t="s">
        <v>4216</v>
      </c>
      <c r="Y68" s="13" t="s">
        <v>4217</v>
      </c>
      <c r="Z68" s="13" t="s">
        <v>4218</v>
      </c>
      <c r="AA68" s="13" t="s">
        <v>4219</v>
      </c>
      <c r="AB68" s="13" t="s">
        <v>4220</v>
      </c>
      <c r="AC68" s="13" t="s">
        <v>4221</v>
      </c>
      <c r="AD68" s="13" t="s">
        <v>4222</v>
      </c>
      <c r="AE68" s="13" t="s">
        <v>4223</v>
      </c>
      <c r="AF68" s="13" t="s">
        <v>4224</v>
      </c>
      <c r="AG68" s="13" t="s">
        <v>4225</v>
      </c>
      <c r="AH68" s="13" t="s">
        <v>4226</v>
      </c>
      <c r="AI68" s="13" t="s">
        <v>4227</v>
      </c>
      <c r="AJ68" s="13" t="s">
        <v>4228</v>
      </c>
      <c r="AK68" s="13" t="s">
        <v>4229</v>
      </c>
      <c r="AL68" s="13" t="s">
        <v>4230</v>
      </c>
      <c r="AM68" s="13" t="s">
        <v>4231</v>
      </c>
      <c r="AN68" s="13" t="s">
        <v>4232</v>
      </c>
      <c r="AO68" s="13" t="s">
        <v>4233</v>
      </c>
      <c r="AP68" s="13" t="s">
        <v>4234</v>
      </c>
      <c r="AQ68" s="13" t="s">
        <v>4235</v>
      </c>
      <c r="AR68" s="13" t="s">
        <v>4236</v>
      </c>
      <c r="AS68" s="13" t="s">
        <v>4237</v>
      </c>
      <c r="AT68" s="13" t="s">
        <v>4238</v>
      </c>
      <c r="AU68" s="13" t="s">
        <v>4239</v>
      </c>
      <c r="AV68" s="13" t="s">
        <v>4240</v>
      </c>
      <c r="AW68" s="13" t="s">
        <v>4241</v>
      </c>
      <c r="AX68" s="13" t="s">
        <v>4242</v>
      </c>
      <c r="AY68" s="13" t="s">
        <v>4243</v>
      </c>
      <c r="AZ68" s="13" t="s">
        <v>4244</v>
      </c>
      <c r="BA68" s="13" t="s">
        <v>4245</v>
      </c>
      <c r="BB68" s="13" t="s">
        <v>4246</v>
      </c>
      <c r="BC68" s="13" t="s">
        <v>4247</v>
      </c>
      <c r="BD68" s="13" t="s">
        <v>4248</v>
      </c>
      <c r="BE68" s="13" t="s">
        <v>4249</v>
      </c>
      <c r="BF68" s="13" t="s">
        <v>4250</v>
      </c>
      <c r="BG68" s="13" t="s">
        <v>4251</v>
      </c>
      <c r="BH68" s="13" t="s">
        <v>4252</v>
      </c>
      <c r="BI68" s="13" t="s">
        <v>4253</v>
      </c>
      <c r="BJ68" s="13" t="s">
        <v>4254</v>
      </c>
      <c r="BK68" s="13" t="s">
        <v>4255</v>
      </c>
      <c r="BL68" s="13" t="s">
        <v>4256</v>
      </c>
      <c r="BM68" s="13" t="s">
        <v>4257</v>
      </c>
      <c r="BN68" s="13" t="s">
        <v>4258</v>
      </c>
      <c r="BO68" s="13" t="s">
        <v>4259</v>
      </c>
      <c r="BP68" s="13" t="s">
        <v>4260</v>
      </c>
      <c r="BQ68" s="13" t="s">
        <v>4261</v>
      </c>
      <c r="BR68" s="13" t="s">
        <v>4262</v>
      </c>
      <c r="BS68" s="13" t="s">
        <v>4263</v>
      </c>
      <c r="BT68" s="13" t="s">
        <v>4264</v>
      </c>
      <c r="BU68" s="13" t="s">
        <v>4265</v>
      </c>
      <c r="BV68" s="13" t="s">
        <v>4266</v>
      </c>
      <c r="BW68" s="13" t="s">
        <v>4267</v>
      </c>
      <c r="BX68" s="13" t="s">
        <v>4268</v>
      </c>
      <c r="BY68" s="13" t="s">
        <v>4269</v>
      </c>
      <c r="BZ68" s="13" t="s">
        <v>4270</v>
      </c>
      <c r="CA68" s="13" t="s">
        <v>4271</v>
      </c>
      <c r="CB68" s="13" t="s">
        <v>4272</v>
      </c>
      <c r="CC68" s="13" t="s">
        <v>4273</v>
      </c>
      <c r="CD68" s="13" t="s">
        <v>4274</v>
      </c>
      <c r="CE68" s="13" t="s">
        <v>4275</v>
      </c>
      <c r="CF68" s="13" t="s">
        <v>4276</v>
      </c>
      <c r="CG68" s="13" t="s">
        <v>4277</v>
      </c>
      <c r="CH68" s="13" t="s">
        <v>4278</v>
      </c>
      <c r="CI68" s="13" t="s">
        <v>4279</v>
      </c>
      <c r="CJ68" s="13" t="s">
        <v>4280</v>
      </c>
      <c r="CK68" s="13" t="s">
        <v>4281</v>
      </c>
      <c r="CL68" s="13" t="s">
        <v>4282</v>
      </c>
      <c r="CM68" s="13" t="s">
        <v>4283</v>
      </c>
      <c r="CN68" s="13" t="s">
        <v>4284</v>
      </c>
    </row>
    <row r="69" customFormat="false" ht="12.75" hidden="true" customHeight="false" outlineLevel="0" collapsed="false">
      <c r="A69" s="13" t="n">
        <v>46</v>
      </c>
      <c r="B69" s="13" t="s">
        <v>4285</v>
      </c>
      <c r="C69" s="13" t="s">
        <v>4286</v>
      </c>
      <c r="D69" s="13" t="s">
        <v>4287</v>
      </c>
      <c r="E69" s="13" t="s">
        <v>4288</v>
      </c>
      <c r="F69" s="13" t="s">
        <v>4289</v>
      </c>
      <c r="G69" s="13" t="s">
        <v>4290</v>
      </c>
      <c r="H69" s="13" t="s">
        <v>4291</v>
      </c>
      <c r="I69" s="13" t="s">
        <v>4292</v>
      </c>
      <c r="J69" s="13" t="s">
        <v>4293</v>
      </c>
      <c r="K69" s="13" t="s">
        <v>4294</v>
      </c>
      <c r="L69" s="13" t="s">
        <v>4295</v>
      </c>
      <c r="M69" s="13" t="s">
        <v>4296</v>
      </c>
      <c r="N69" s="13" t="s">
        <v>4297</v>
      </c>
      <c r="O69" s="13" t="s">
        <v>4298</v>
      </c>
      <c r="P69" s="13" t="s">
        <v>4299</v>
      </c>
      <c r="Q69" s="13" t="s">
        <v>4300</v>
      </c>
      <c r="R69" s="13" t="s">
        <v>4301</v>
      </c>
      <c r="S69" s="13" t="s">
        <v>4302</v>
      </c>
      <c r="T69" s="13" t="s">
        <v>4303</v>
      </c>
      <c r="U69" s="13" t="s">
        <v>4304</v>
      </c>
      <c r="V69" s="13" t="s">
        <v>4305</v>
      </c>
      <c r="W69" s="13" t="s">
        <v>4306</v>
      </c>
      <c r="X69" s="13" t="s">
        <v>4307</v>
      </c>
      <c r="Y69" s="13" t="s">
        <v>4308</v>
      </c>
      <c r="Z69" s="13" t="s">
        <v>4309</v>
      </c>
      <c r="AA69" s="13" t="s">
        <v>4310</v>
      </c>
      <c r="AB69" s="13" t="s">
        <v>4311</v>
      </c>
      <c r="AC69" s="13" t="s">
        <v>4312</v>
      </c>
      <c r="AD69" s="13" t="s">
        <v>4313</v>
      </c>
      <c r="AE69" s="13" t="s">
        <v>4314</v>
      </c>
      <c r="AF69" s="13" t="s">
        <v>4315</v>
      </c>
      <c r="AG69" s="13" t="s">
        <v>4316</v>
      </c>
      <c r="AH69" s="13" t="s">
        <v>4317</v>
      </c>
      <c r="AI69" s="13" t="s">
        <v>4318</v>
      </c>
      <c r="AJ69" s="13" t="s">
        <v>4319</v>
      </c>
      <c r="AK69" s="13" t="s">
        <v>4320</v>
      </c>
      <c r="AL69" s="13" t="s">
        <v>4321</v>
      </c>
      <c r="AM69" s="13" t="s">
        <v>4322</v>
      </c>
      <c r="AN69" s="13" t="s">
        <v>4323</v>
      </c>
      <c r="AO69" s="13" t="s">
        <v>4324</v>
      </c>
      <c r="AP69" s="13" t="s">
        <v>4325</v>
      </c>
      <c r="AQ69" s="13" t="s">
        <v>4326</v>
      </c>
      <c r="AR69" s="13" t="s">
        <v>4327</v>
      </c>
      <c r="AS69" s="13" t="s">
        <v>4328</v>
      </c>
      <c r="AT69" s="13" t="s">
        <v>4329</v>
      </c>
      <c r="AU69" s="13" t="s">
        <v>4330</v>
      </c>
      <c r="AV69" s="13" t="s">
        <v>4331</v>
      </c>
      <c r="AW69" s="13" t="s">
        <v>4332</v>
      </c>
      <c r="AX69" s="13" t="s">
        <v>4333</v>
      </c>
      <c r="AY69" s="13" t="s">
        <v>4334</v>
      </c>
      <c r="AZ69" s="13" t="s">
        <v>4335</v>
      </c>
      <c r="BA69" s="13" t="s">
        <v>4336</v>
      </c>
      <c r="BB69" s="13" t="s">
        <v>4337</v>
      </c>
      <c r="BC69" s="13" t="s">
        <v>4338</v>
      </c>
      <c r="BD69" s="13" t="s">
        <v>4339</v>
      </c>
      <c r="BE69" s="13" t="s">
        <v>4340</v>
      </c>
      <c r="BF69" s="13" t="s">
        <v>4341</v>
      </c>
      <c r="BG69" s="13" t="s">
        <v>4342</v>
      </c>
      <c r="BH69" s="13" t="s">
        <v>4343</v>
      </c>
      <c r="BI69" s="13" t="s">
        <v>4344</v>
      </c>
      <c r="BJ69" s="13" t="s">
        <v>4345</v>
      </c>
      <c r="BK69" s="13" t="s">
        <v>4346</v>
      </c>
      <c r="BL69" s="13" t="s">
        <v>4347</v>
      </c>
      <c r="BM69" s="13" t="s">
        <v>4348</v>
      </c>
      <c r="BN69" s="13" t="s">
        <v>4349</v>
      </c>
      <c r="BO69" s="13" t="s">
        <v>4350</v>
      </c>
      <c r="BP69" s="13" t="s">
        <v>4351</v>
      </c>
      <c r="BQ69" s="13" t="s">
        <v>4352</v>
      </c>
      <c r="BR69" s="13" t="s">
        <v>4353</v>
      </c>
      <c r="BS69" s="13" t="s">
        <v>4354</v>
      </c>
      <c r="BT69" s="13" t="s">
        <v>4355</v>
      </c>
      <c r="BU69" s="13" t="s">
        <v>4356</v>
      </c>
      <c r="BV69" s="13" t="s">
        <v>4357</v>
      </c>
      <c r="BW69" s="13" t="s">
        <v>4358</v>
      </c>
      <c r="BX69" s="13" t="s">
        <v>4359</v>
      </c>
      <c r="BY69" s="13" t="s">
        <v>4360</v>
      </c>
      <c r="BZ69" s="13" t="s">
        <v>4361</v>
      </c>
      <c r="CA69" s="13" t="s">
        <v>4362</v>
      </c>
      <c r="CB69" s="13" t="s">
        <v>4363</v>
      </c>
      <c r="CC69" s="13" t="s">
        <v>4364</v>
      </c>
      <c r="CD69" s="13" t="s">
        <v>4365</v>
      </c>
      <c r="CE69" s="13" t="s">
        <v>4366</v>
      </c>
      <c r="CF69" s="13" t="s">
        <v>4367</v>
      </c>
      <c r="CG69" s="13" t="s">
        <v>4368</v>
      </c>
      <c r="CH69" s="13" t="s">
        <v>4369</v>
      </c>
      <c r="CI69" s="13" t="s">
        <v>4370</v>
      </c>
      <c r="CJ69" s="13" t="s">
        <v>4371</v>
      </c>
      <c r="CK69" s="13" t="s">
        <v>4372</v>
      </c>
      <c r="CL69" s="13" t="s">
        <v>4373</v>
      </c>
      <c r="CM69" s="13" t="s">
        <v>4374</v>
      </c>
      <c r="CN69" s="13" t="s">
        <v>4375</v>
      </c>
    </row>
    <row r="70" customFormat="false" ht="12.75" hidden="true" customHeight="false" outlineLevel="0" collapsed="false">
      <c r="A70" s="13" t="n">
        <v>47</v>
      </c>
      <c r="B70" s="13" t="s">
        <v>4376</v>
      </c>
      <c r="C70" s="13" t="s">
        <v>4377</v>
      </c>
      <c r="D70" s="13" t="s">
        <v>4378</v>
      </c>
      <c r="E70" s="13" t="s">
        <v>4379</v>
      </c>
      <c r="F70" s="13" t="s">
        <v>4380</v>
      </c>
      <c r="G70" s="13" t="s">
        <v>4381</v>
      </c>
      <c r="H70" s="13" t="s">
        <v>4382</v>
      </c>
      <c r="I70" s="13" t="s">
        <v>4383</v>
      </c>
      <c r="J70" s="13" t="s">
        <v>4384</v>
      </c>
      <c r="K70" s="13" t="s">
        <v>4385</v>
      </c>
      <c r="L70" s="13" t="s">
        <v>4386</v>
      </c>
      <c r="M70" s="13" t="s">
        <v>4387</v>
      </c>
      <c r="N70" s="13" t="s">
        <v>4388</v>
      </c>
      <c r="O70" s="13" t="s">
        <v>4389</v>
      </c>
      <c r="P70" s="13" t="s">
        <v>4390</v>
      </c>
      <c r="Q70" s="13" t="s">
        <v>4391</v>
      </c>
      <c r="R70" s="13" t="s">
        <v>4392</v>
      </c>
      <c r="S70" s="13" t="s">
        <v>4393</v>
      </c>
      <c r="T70" s="13" t="s">
        <v>4394</v>
      </c>
      <c r="U70" s="13" t="s">
        <v>4395</v>
      </c>
      <c r="V70" s="13" t="s">
        <v>4396</v>
      </c>
      <c r="W70" s="13" t="s">
        <v>4397</v>
      </c>
      <c r="X70" s="13" t="s">
        <v>4398</v>
      </c>
      <c r="Y70" s="13" t="s">
        <v>4399</v>
      </c>
      <c r="Z70" s="13" t="s">
        <v>4400</v>
      </c>
      <c r="AA70" s="13" t="s">
        <v>4401</v>
      </c>
      <c r="AB70" s="13" t="s">
        <v>4402</v>
      </c>
      <c r="AC70" s="13" t="s">
        <v>4403</v>
      </c>
      <c r="AD70" s="13" t="s">
        <v>4404</v>
      </c>
      <c r="AE70" s="13" t="s">
        <v>4405</v>
      </c>
      <c r="AF70" s="13" t="s">
        <v>4406</v>
      </c>
      <c r="AG70" s="13" t="s">
        <v>4407</v>
      </c>
      <c r="AH70" s="13" t="s">
        <v>4408</v>
      </c>
      <c r="AI70" s="13" t="s">
        <v>4409</v>
      </c>
      <c r="AJ70" s="13" t="s">
        <v>4410</v>
      </c>
      <c r="AK70" s="13" t="s">
        <v>4411</v>
      </c>
      <c r="AL70" s="13" t="s">
        <v>4412</v>
      </c>
      <c r="AM70" s="13" t="s">
        <v>4413</v>
      </c>
      <c r="AN70" s="13" t="s">
        <v>4414</v>
      </c>
      <c r="AO70" s="13" t="s">
        <v>4415</v>
      </c>
      <c r="AP70" s="13" t="s">
        <v>4416</v>
      </c>
      <c r="AQ70" s="13" t="s">
        <v>4417</v>
      </c>
      <c r="AR70" s="13" t="s">
        <v>4418</v>
      </c>
      <c r="AS70" s="13" t="s">
        <v>4419</v>
      </c>
      <c r="AT70" s="13" t="s">
        <v>4420</v>
      </c>
      <c r="AU70" s="13" t="s">
        <v>4421</v>
      </c>
      <c r="AV70" s="13" t="s">
        <v>4422</v>
      </c>
      <c r="AW70" s="13" t="s">
        <v>4423</v>
      </c>
      <c r="AX70" s="13" t="s">
        <v>4424</v>
      </c>
      <c r="AY70" s="13" t="s">
        <v>4425</v>
      </c>
      <c r="AZ70" s="13" t="s">
        <v>4426</v>
      </c>
      <c r="BA70" s="13" t="s">
        <v>4427</v>
      </c>
      <c r="BB70" s="13" t="s">
        <v>4428</v>
      </c>
      <c r="BC70" s="13" t="s">
        <v>4429</v>
      </c>
      <c r="BD70" s="13" t="s">
        <v>4430</v>
      </c>
      <c r="BE70" s="13" t="s">
        <v>4431</v>
      </c>
      <c r="BF70" s="13" t="s">
        <v>4432</v>
      </c>
      <c r="BG70" s="13" t="s">
        <v>4433</v>
      </c>
      <c r="BH70" s="13" t="s">
        <v>4434</v>
      </c>
      <c r="BI70" s="13" t="s">
        <v>4435</v>
      </c>
      <c r="BJ70" s="13" t="s">
        <v>4436</v>
      </c>
      <c r="BK70" s="13" t="s">
        <v>4437</v>
      </c>
      <c r="BL70" s="13" t="s">
        <v>4438</v>
      </c>
      <c r="BM70" s="13" t="s">
        <v>4439</v>
      </c>
      <c r="BN70" s="13" t="s">
        <v>4440</v>
      </c>
      <c r="BO70" s="13" t="s">
        <v>4441</v>
      </c>
      <c r="BP70" s="13" t="s">
        <v>4442</v>
      </c>
      <c r="BQ70" s="13" t="s">
        <v>4443</v>
      </c>
      <c r="BR70" s="13" t="s">
        <v>4444</v>
      </c>
      <c r="BS70" s="13" t="s">
        <v>4445</v>
      </c>
      <c r="BT70" s="13" t="s">
        <v>4446</v>
      </c>
      <c r="BU70" s="13" t="s">
        <v>4447</v>
      </c>
      <c r="BV70" s="13" t="s">
        <v>4448</v>
      </c>
      <c r="BW70" s="13" t="s">
        <v>4449</v>
      </c>
      <c r="BX70" s="13" t="s">
        <v>4450</v>
      </c>
      <c r="BY70" s="13" t="s">
        <v>4451</v>
      </c>
      <c r="BZ70" s="13" t="s">
        <v>4452</v>
      </c>
      <c r="CA70" s="13" t="s">
        <v>4453</v>
      </c>
      <c r="CB70" s="13" t="s">
        <v>4454</v>
      </c>
      <c r="CC70" s="13" t="s">
        <v>4455</v>
      </c>
      <c r="CD70" s="13" t="s">
        <v>4456</v>
      </c>
      <c r="CE70" s="13" t="s">
        <v>4457</v>
      </c>
      <c r="CF70" s="13" t="s">
        <v>4458</v>
      </c>
      <c r="CG70" s="13" t="s">
        <v>4459</v>
      </c>
      <c r="CH70" s="13" t="s">
        <v>4460</v>
      </c>
      <c r="CI70" s="13" t="s">
        <v>4461</v>
      </c>
      <c r="CJ70" s="13" t="s">
        <v>4462</v>
      </c>
      <c r="CK70" s="13" t="s">
        <v>4463</v>
      </c>
      <c r="CL70" s="13" t="s">
        <v>4464</v>
      </c>
      <c r="CM70" s="13" t="s">
        <v>4465</v>
      </c>
      <c r="CN70" s="13" t="s">
        <v>4466</v>
      </c>
    </row>
    <row r="71" customFormat="false" ht="12.75" hidden="true" customHeight="false" outlineLevel="0" collapsed="false">
      <c r="A71" s="13" t="n">
        <v>48</v>
      </c>
      <c r="B71" s="13" t="s">
        <v>4467</v>
      </c>
      <c r="C71" s="13" t="s">
        <v>4468</v>
      </c>
      <c r="D71" s="13" t="s">
        <v>4469</v>
      </c>
      <c r="E71" s="13" t="s">
        <v>4470</v>
      </c>
      <c r="F71" s="13" t="s">
        <v>4471</v>
      </c>
      <c r="G71" s="13" t="s">
        <v>4472</v>
      </c>
      <c r="H71" s="13" t="s">
        <v>4473</v>
      </c>
      <c r="I71" s="13" t="s">
        <v>4474</v>
      </c>
      <c r="J71" s="13" t="s">
        <v>4475</v>
      </c>
      <c r="K71" s="13" t="s">
        <v>4476</v>
      </c>
      <c r="L71" s="13" t="s">
        <v>4477</v>
      </c>
      <c r="M71" s="13" t="s">
        <v>4478</v>
      </c>
      <c r="N71" s="13" t="s">
        <v>4479</v>
      </c>
      <c r="O71" s="13" t="s">
        <v>4480</v>
      </c>
      <c r="P71" s="13" t="s">
        <v>4481</v>
      </c>
      <c r="Q71" s="13" t="s">
        <v>4482</v>
      </c>
      <c r="R71" s="13" t="s">
        <v>4483</v>
      </c>
      <c r="S71" s="13" t="s">
        <v>4484</v>
      </c>
      <c r="T71" s="13" t="s">
        <v>4485</v>
      </c>
      <c r="U71" s="13" t="s">
        <v>4486</v>
      </c>
      <c r="V71" s="13" t="s">
        <v>4487</v>
      </c>
      <c r="W71" s="13" t="s">
        <v>4488</v>
      </c>
      <c r="X71" s="13" t="s">
        <v>4489</v>
      </c>
      <c r="Y71" s="13" t="s">
        <v>4490</v>
      </c>
      <c r="Z71" s="13" t="s">
        <v>4491</v>
      </c>
      <c r="AA71" s="13" t="s">
        <v>4492</v>
      </c>
      <c r="AB71" s="13" t="s">
        <v>4493</v>
      </c>
      <c r="AC71" s="13" t="s">
        <v>4494</v>
      </c>
      <c r="AD71" s="13" t="s">
        <v>4495</v>
      </c>
      <c r="AE71" s="13" t="s">
        <v>4496</v>
      </c>
      <c r="AF71" s="13" t="s">
        <v>4497</v>
      </c>
      <c r="AG71" s="13" t="s">
        <v>4498</v>
      </c>
      <c r="AH71" s="13" t="s">
        <v>4499</v>
      </c>
      <c r="AI71" s="13" t="s">
        <v>4500</v>
      </c>
      <c r="AJ71" s="13" t="s">
        <v>4501</v>
      </c>
      <c r="AK71" s="13" t="s">
        <v>4502</v>
      </c>
      <c r="AL71" s="13" t="s">
        <v>4503</v>
      </c>
      <c r="AM71" s="13" t="s">
        <v>4504</v>
      </c>
      <c r="AN71" s="13" t="s">
        <v>4505</v>
      </c>
      <c r="AO71" s="13" t="s">
        <v>4506</v>
      </c>
      <c r="AP71" s="13" t="s">
        <v>4507</v>
      </c>
      <c r="AQ71" s="13" t="s">
        <v>4508</v>
      </c>
      <c r="AR71" s="13" t="s">
        <v>4509</v>
      </c>
      <c r="AS71" s="13" t="s">
        <v>4510</v>
      </c>
      <c r="AT71" s="13" t="s">
        <v>4511</v>
      </c>
      <c r="AU71" s="13" t="s">
        <v>4512</v>
      </c>
      <c r="AV71" s="13" t="s">
        <v>4513</v>
      </c>
      <c r="AW71" s="13" t="s">
        <v>4514</v>
      </c>
      <c r="AX71" s="13" t="s">
        <v>4515</v>
      </c>
      <c r="AY71" s="13" t="s">
        <v>4516</v>
      </c>
      <c r="AZ71" s="13" t="s">
        <v>4517</v>
      </c>
      <c r="BA71" s="13" t="s">
        <v>4518</v>
      </c>
      <c r="BB71" s="13" t="s">
        <v>4519</v>
      </c>
      <c r="BC71" s="13" t="s">
        <v>4520</v>
      </c>
      <c r="BD71" s="13" t="s">
        <v>4521</v>
      </c>
      <c r="BE71" s="13" t="s">
        <v>4522</v>
      </c>
      <c r="BF71" s="13" t="s">
        <v>4523</v>
      </c>
      <c r="BG71" s="13" t="s">
        <v>4524</v>
      </c>
      <c r="BH71" s="13" t="s">
        <v>4525</v>
      </c>
      <c r="BI71" s="13" t="s">
        <v>4526</v>
      </c>
      <c r="BJ71" s="13" t="s">
        <v>4527</v>
      </c>
      <c r="BK71" s="13" t="s">
        <v>4528</v>
      </c>
      <c r="BL71" s="13" t="s">
        <v>4529</v>
      </c>
      <c r="BM71" s="13" t="s">
        <v>4530</v>
      </c>
      <c r="BN71" s="13" t="s">
        <v>4531</v>
      </c>
      <c r="BO71" s="13" t="s">
        <v>4532</v>
      </c>
      <c r="BP71" s="13" t="s">
        <v>4533</v>
      </c>
      <c r="BQ71" s="13" t="s">
        <v>4534</v>
      </c>
      <c r="BR71" s="13" t="s">
        <v>4535</v>
      </c>
      <c r="BS71" s="13" t="s">
        <v>4536</v>
      </c>
      <c r="BT71" s="13" t="s">
        <v>4537</v>
      </c>
      <c r="BU71" s="13" t="s">
        <v>4538</v>
      </c>
      <c r="BV71" s="13" t="s">
        <v>4539</v>
      </c>
      <c r="BW71" s="13" t="s">
        <v>4540</v>
      </c>
      <c r="BX71" s="13" t="s">
        <v>4541</v>
      </c>
      <c r="BY71" s="13" t="s">
        <v>4542</v>
      </c>
      <c r="BZ71" s="13" t="s">
        <v>4543</v>
      </c>
      <c r="CA71" s="13" t="s">
        <v>4544</v>
      </c>
      <c r="CB71" s="13" t="s">
        <v>4545</v>
      </c>
      <c r="CC71" s="13" t="s">
        <v>4546</v>
      </c>
      <c r="CD71" s="13" t="s">
        <v>4547</v>
      </c>
      <c r="CE71" s="13" t="s">
        <v>4548</v>
      </c>
      <c r="CF71" s="13" t="s">
        <v>4549</v>
      </c>
      <c r="CG71" s="13" t="s">
        <v>4550</v>
      </c>
      <c r="CH71" s="13" t="s">
        <v>4551</v>
      </c>
      <c r="CI71" s="13" t="s">
        <v>4552</v>
      </c>
      <c r="CJ71" s="13" t="s">
        <v>4553</v>
      </c>
      <c r="CK71" s="13" t="s">
        <v>4554</v>
      </c>
      <c r="CL71" s="13" t="s">
        <v>4555</v>
      </c>
      <c r="CM71" s="13" t="s">
        <v>4556</v>
      </c>
      <c r="CN71" s="13" t="s">
        <v>4557</v>
      </c>
    </row>
    <row r="72" customFormat="false" ht="12.75" hidden="true" customHeight="false" outlineLevel="0" collapsed="false">
      <c r="A72" s="13" t="n">
        <v>49</v>
      </c>
      <c r="B72" s="13" t="s">
        <v>4558</v>
      </c>
      <c r="C72" s="13" t="s">
        <v>4559</v>
      </c>
      <c r="D72" s="13" t="s">
        <v>4560</v>
      </c>
      <c r="E72" s="13" t="s">
        <v>4561</v>
      </c>
      <c r="F72" s="13" t="s">
        <v>4562</v>
      </c>
      <c r="G72" s="13" t="s">
        <v>4563</v>
      </c>
      <c r="H72" s="13" t="s">
        <v>4564</v>
      </c>
      <c r="I72" s="13" t="s">
        <v>4565</v>
      </c>
      <c r="J72" s="13" t="s">
        <v>4566</v>
      </c>
      <c r="K72" s="13" t="s">
        <v>4567</v>
      </c>
      <c r="L72" s="13" t="s">
        <v>4568</v>
      </c>
      <c r="M72" s="13" t="s">
        <v>4569</v>
      </c>
      <c r="N72" s="13" t="s">
        <v>4570</v>
      </c>
      <c r="O72" s="13" t="s">
        <v>4571</v>
      </c>
      <c r="P72" s="13" t="s">
        <v>4572</v>
      </c>
      <c r="Q72" s="13" t="s">
        <v>4573</v>
      </c>
      <c r="R72" s="13" t="s">
        <v>4574</v>
      </c>
      <c r="S72" s="13" t="s">
        <v>4575</v>
      </c>
      <c r="T72" s="13" t="s">
        <v>4576</v>
      </c>
      <c r="U72" s="13" t="s">
        <v>4577</v>
      </c>
      <c r="V72" s="13" t="s">
        <v>4578</v>
      </c>
      <c r="W72" s="13" t="s">
        <v>4579</v>
      </c>
      <c r="X72" s="13" t="s">
        <v>4580</v>
      </c>
      <c r="Y72" s="13" t="s">
        <v>4581</v>
      </c>
      <c r="Z72" s="13" t="s">
        <v>4582</v>
      </c>
      <c r="AA72" s="13" t="s">
        <v>4583</v>
      </c>
      <c r="AB72" s="13" t="s">
        <v>4584</v>
      </c>
      <c r="AC72" s="13" t="s">
        <v>4585</v>
      </c>
      <c r="AD72" s="13" t="s">
        <v>4586</v>
      </c>
      <c r="AE72" s="13" t="s">
        <v>4587</v>
      </c>
      <c r="AF72" s="13" t="s">
        <v>4588</v>
      </c>
      <c r="AG72" s="13" t="s">
        <v>4589</v>
      </c>
      <c r="AH72" s="13" t="s">
        <v>4590</v>
      </c>
      <c r="AI72" s="13" t="s">
        <v>4591</v>
      </c>
      <c r="AJ72" s="13" t="s">
        <v>4592</v>
      </c>
      <c r="AK72" s="13" t="s">
        <v>4593</v>
      </c>
      <c r="AL72" s="13" t="s">
        <v>4594</v>
      </c>
      <c r="AM72" s="13" t="s">
        <v>4595</v>
      </c>
      <c r="AN72" s="13" t="s">
        <v>4596</v>
      </c>
      <c r="AO72" s="13" t="s">
        <v>4597</v>
      </c>
      <c r="AP72" s="13" t="s">
        <v>4598</v>
      </c>
      <c r="AQ72" s="13" t="s">
        <v>4599</v>
      </c>
      <c r="AR72" s="13" t="s">
        <v>4600</v>
      </c>
      <c r="AS72" s="13" t="s">
        <v>4601</v>
      </c>
      <c r="AT72" s="13" t="s">
        <v>4602</v>
      </c>
      <c r="AU72" s="13" t="s">
        <v>4603</v>
      </c>
      <c r="AV72" s="13" t="s">
        <v>4604</v>
      </c>
      <c r="AW72" s="13" t="s">
        <v>4605</v>
      </c>
      <c r="AX72" s="13" t="s">
        <v>4606</v>
      </c>
      <c r="AY72" s="13" t="s">
        <v>4607</v>
      </c>
      <c r="AZ72" s="13" t="s">
        <v>4608</v>
      </c>
      <c r="BA72" s="13" t="s">
        <v>4609</v>
      </c>
      <c r="BB72" s="13" t="s">
        <v>4610</v>
      </c>
      <c r="BC72" s="13" t="s">
        <v>4611</v>
      </c>
      <c r="BD72" s="13" t="s">
        <v>4612</v>
      </c>
      <c r="BE72" s="13" t="s">
        <v>4613</v>
      </c>
      <c r="BF72" s="13" t="s">
        <v>4614</v>
      </c>
      <c r="BG72" s="13" t="s">
        <v>4615</v>
      </c>
      <c r="BH72" s="13" t="s">
        <v>4616</v>
      </c>
      <c r="BI72" s="13" t="s">
        <v>4617</v>
      </c>
      <c r="BJ72" s="13" t="s">
        <v>4618</v>
      </c>
      <c r="BK72" s="13" t="s">
        <v>4619</v>
      </c>
      <c r="BL72" s="13" t="s">
        <v>4620</v>
      </c>
      <c r="BM72" s="13" t="s">
        <v>4621</v>
      </c>
      <c r="BN72" s="13" t="s">
        <v>4622</v>
      </c>
      <c r="BO72" s="13" t="s">
        <v>4623</v>
      </c>
      <c r="BP72" s="13" t="s">
        <v>4624</v>
      </c>
      <c r="BQ72" s="13" t="s">
        <v>4625</v>
      </c>
      <c r="BR72" s="13" t="s">
        <v>4626</v>
      </c>
      <c r="BS72" s="13" t="s">
        <v>4627</v>
      </c>
      <c r="BT72" s="13" t="s">
        <v>4628</v>
      </c>
      <c r="BU72" s="13" t="s">
        <v>4629</v>
      </c>
      <c r="BV72" s="13" t="s">
        <v>4630</v>
      </c>
      <c r="BW72" s="13" t="s">
        <v>4631</v>
      </c>
      <c r="BX72" s="13" t="s">
        <v>4632</v>
      </c>
      <c r="BY72" s="13" t="s">
        <v>4633</v>
      </c>
      <c r="BZ72" s="13" t="s">
        <v>4634</v>
      </c>
      <c r="CA72" s="13" t="s">
        <v>4635</v>
      </c>
      <c r="CB72" s="13" t="s">
        <v>4636</v>
      </c>
      <c r="CC72" s="13" t="s">
        <v>4637</v>
      </c>
      <c r="CD72" s="13" t="s">
        <v>4638</v>
      </c>
      <c r="CE72" s="13" t="s">
        <v>4639</v>
      </c>
      <c r="CF72" s="13" t="s">
        <v>4640</v>
      </c>
      <c r="CG72" s="13" t="s">
        <v>4641</v>
      </c>
      <c r="CH72" s="13" t="s">
        <v>4642</v>
      </c>
      <c r="CI72" s="13" t="s">
        <v>4643</v>
      </c>
      <c r="CJ72" s="13" t="s">
        <v>4644</v>
      </c>
      <c r="CK72" s="13" t="s">
        <v>4645</v>
      </c>
      <c r="CL72" s="13" t="s">
        <v>4646</v>
      </c>
      <c r="CM72" s="13" t="s">
        <v>4647</v>
      </c>
      <c r="CN72" s="13" t="s">
        <v>4648</v>
      </c>
    </row>
    <row r="73" customFormat="false" ht="12.75" hidden="true" customHeight="false" outlineLevel="0" collapsed="false">
      <c r="A73" s="13" t="n">
        <v>50</v>
      </c>
      <c r="B73" s="13" t="s">
        <v>4649</v>
      </c>
      <c r="C73" s="13" t="s">
        <v>4650</v>
      </c>
      <c r="D73" s="13" t="s">
        <v>4651</v>
      </c>
      <c r="E73" s="13" t="s">
        <v>4652</v>
      </c>
      <c r="F73" s="13" t="s">
        <v>4653</v>
      </c>
      <c r="G73" s="13" t="s">
        <v>4654</v>
      </c>
      <c r="H73" s="13" t="s">
        <v>4655</v>
      </c>
      <c r="I73" s="13" t="s">
        <v>4656</v>
      </c>
      <c r="J73" s="13" t="s">
        <v>4657</v>
      </c>
      <c r="K73" s="13" t="s">
        <v>4658</v>
      </c>
      <c r="L73" s="13" t="s">
        <v>4659</v>
      </c>
      <c r="M73" s="13" t="s">
        <v>4660</v>
      </c>
      <c r="N73" s="13" t="s">
        <v>4661</v>
      </c>
      <c r="O73" s="13" t="s">
        <v>4662</v>
      </c>
      <c r="P73" s="13" t="s">
        <v>4663</v>
      </c>
      <c r="Q73" s="13" t="s">
        <v>4664</v>
      </c>
      <c r="R73" s="13" t="s">
        <v>4665</v>
      </c>
      <c r="S73" s="13" t="s">
        <v>4666</v>
      </c>
      <c r="T73" s="13" t="s">
        <v>4667</v>
      </c>
      <c r="U73" s="13" t="s">
        <v>4668</v>
      </c>
      <c r="V73" s="13" t="s">
        <v>4669</v>
      </c>
      <c r="W73" s="13" t="s">
        <v>4670</v>
      </c>
      <c r="X73" s="13" t="s">
        <v>4671</v>
      </c>
      <c r="Y73" s="13" t="s">
        <v>4672</v>
      </c>
      <c r="Z73" s="13" t="s">
        <v>4673</v>
      </c>
      <c r="AA73" s="13" t="s">
        <v>4674</v>
      </c>
      <c r="AB73" s="13" t="s">
        <v>4675</v>
      </c>
      <c r="AC73" s="13" t="s">
        <v>4676</v>
      </c>
      <c r="AD73" s="13" t="s">
        <v>4677</v>
      </c>
      <c r="AE73" s="13" t="s">
        <v>4678</v>
      </c>
      <c r="AF73" s="13" t="s">
        <v>4679</v>
      </c>
      <c r="AG73" s="13" t="s">
        <v>4680</v>
      </c>
      <c r="AH73" s="13" t="s">
        <v>4681</v>
      </c>
      <c r="AI73" s="13" t="s">
        <v>4682</v>
      </c>
      <c r="AJ73" s="13" t="s">
        <v>4683</v>
      </c>
      <c r="AK73" s="13" t="s">
        <v>4684</v>
      </c>
      <c r="AL73" s="13" t="s">
        <v>4685</v>
      </c>
      <c r="AM73" s="13" t="s">
        <v>4686</v>
      </c>
      <c r="AN73" s="13" t="s">
        <v>4687</v>
      </c>
      <c r="AO73" s="13" t="s">
        <v>4688</v>
      </c>
      <c r="AP73" s="13" t="s">
        <v>4689</v>
      </c>
      <c r="AQ73" s="13" t="s">
        <v>4690</v>
      </c>
      <c r="AR73" s="13" t="s">
        <v>4691</v>
      </c>
      <c r="AS73" s="13" t="s">
        <v>4692</v>
      </c>
      <c r="AT73" s="13" t="s">
        <v>4693</v>
      </c>
      <c r="AU73" s="13" t="s">
        <v>4694</v>
      </c>
      <c r="AV73" s="13" t="s">
        <v>4695</v>
      </c>
      <c r="AW73" s="13" t="s">
        <v>4696</v>
      </c>
      <c r="AX73" s="13" t="s">
        <v>4697</v>
      </c>
      <c r="AY73" s="13" t="s">
        <v>4698</v>
      </c>
      <c r="AZ73" s="13" t="s">
        <v>4699</v>
      </c>
      <c r="BA73" s="13" t="s">
        <v>4700</v>
      </c>
      <c r="BB73" s="13" t="s">
        <v>4701</v>
      </c>
      <c r="BC73" s="13" t="s">
        <v>4702</v>
      </c>
      <c r="BD73" s="13" t="s">
        <v>4703</v>
      </c>
      <c r="BE73" s="13" t="s">
        <v>4704</v>
      </c>
      <c r="BF73" s="13" t="s">
        <v>4705</v>
      </c>
      <c r="BG73" s="13" t="s">
        <v>4706</v>
      </c>
      <c r="BH73" s="13" t="s">
        <v>4707</v>
      </c>
      <c r="BI73" s="13" t="s">
        <v>4708</v>
      </c>
      <c r="BJ73" s="13" t="s">
        <v>4709</v>
      </c>
      <c r="BK73" s="13" t="s">
        <v>4710</v>
      </c>
      <c r="BL73" s="13" t="s">
        <v>4711</v>
      </c>
      <c r="BM73" s="13" t="s">
        <v>4712</v>
      </c>
      <c r="BN73" s="13" t="s">
        <v>4713</v>
      </c>
      <c r="BO73" s="13" t="s">
        <v>4714</v>
      </c>
      <c r="BP73" s="13" t="s">
        <v>4715</v>
      </c>
      <c r="BQ73" s="13" t="s">
        <v>4716</v>
      </c>
      <c r="BR73" s="13" t="s">
        <v>4717</v>
      </c>
      <c r="BS73" s="13" t="s">
        <v>4718</v>
      </c>
      <c r="BT73" s="13" t="s">
        <v>4719</v>
      </c>
      <c r="BU73" s="13" t="s">
        <v>4720</v>
      </c>
      <c r="BV73" s="13" t="s">
        <v>4721</v>
      </c>
      <c r="BW73" s="13" t="s">
        <v>4722</v>
      </c>
      <c r="BX73" s="13" t="s">
        <v>4723</v>
      </c>
      <c r="BY73" s="13" t="s">
        <v>4724</v>
      </c>
      <c r="BZ73" s="13" t="s">
        <v>4725</v>
      </c>
      <c r="CA73" s="13" t="s">
        <v>4726</v>
      </c>
      <c r="CB73" s="13" t="s">
        <v>4727</v>
      </c>
      <c r="CC73" s="13" t="s">
        <v>4728</v>
      </c>
      <c r="CD73" s="13" t="s">
        <v>4729</v>
      </c>
      <c r="CE73" s="13" t="s">
        <v>4730</v>
      </c>
      <c r="CF73" s="13" t="s">
        <v>4731</v>
      </c>
      <c r="CG73" s="13" t="s">
        <v>4732</v>
      </c>
      <c r="CH73" s="13" t="s">
        <v>4733</v>
      </c>
      <c r="CI73" s="13" t="s">
        <v>4734</v>
      </c>
      <c r="CJ73" s="13" t="s">
        <v>4735</v>
      </c>
      <c r="CK73" s="13" t="s">
        <v>4736</v>
      </c>
      <c r="CL73" s="13" t="s">
        <v>4737</v>
      </c>
      <c r="CM73" s="13" t="s">
        <v>4738</v>
      </c>
      <c r="CN73" s="13" t="s">
        <v>4739</v>
      </c>
    </row>
    <row r="74" customFormat="false" ht="12.75" hidden="true" customHeight="false" outlineLevel="0" collapsed="false">
      <c r="A74" s="13" t="n">
        <v>51</v>
      </c>
      <c r="B74" s="13" t="s">
        <v>4740</v>
      </c>
      <c r="C74" s="13" t="s">
        <v>4741</v>
      </c>
      <c r="D74" s="13" t="s">
        <v>4742</v>
      </c>
      <c r="E74" s="13" t="s">
        <v>4743</v>
      </c>
      <c r="F74" s="13" t="s">
        <v>4744</v>
      </c>
      <c r="G74" s="13" t="s">
        <v>4745</v>
      </c>
      <c r="H74" s="13" t="s">
        <v>4746</v>
      </c>
      <c r="I74" s="13" t="s">
        <v>4747</v>
      </c>
      <c r="J74" s="13" t="s">
        <v>4748</v>
      </c>
      <c r="K74" s="13" t="s">
        <v>4749</v>
      </c>
      <c r="L74" s="13" t="s">
        <v>4750</v>
      </c>
      <c r="M74" s="13" t="s">
        <v>4751</v>
      </c>
      <c r="N74" s="13" t="s">
        <v>4752</v>
      </c>
      <c r="O74" s="13" t="s">
        <v>4753</v>
      </c>
      <c r="P74" s="13" t="s">
        <v>4754</v>
      </c>
      <c r="Q74" s="13" t="s">
        <v>4755</v>
      </c>
      <c r="R74" s="13" t="s">
        <v>4756</v>
      </c>
      <c r="S74" s="13" t="s">
        <v>4757</v>
      </c>
      <c r="T74" s="13" t="s">
        <v>4758</v>
      </c>
      <c r="U74" s="13" t="s">
        <v>4759</v>
      </c>
      <c r="V74" s="13" t="s">
        <v>4760</v>
      </c>
      <c r="W74" s="13" t="s">
        <v>4761</v>
      </c>
      <c r="X74" s="13" t="s">
        <v>4762</v>
      </c>
      <c r="Y74" s="13" t="s">
        <v>4763</v>
      </c>
      <c r="Z74" s="13" t="s">
        <v>4764</v>
      </c>
      <c r="AA74" s="13" t="s">
        <v>4765</v>
      </c>
      <c r="AB74" s="13" t="s">
        <v>4766</v>
      </c>
      <c r="AC74" s="13" t="s">
        <v>4767</v>
      </c>
      <c r="AD74" s="13" t="s">
        <v>4768</v>
      </c>
      <c r="AE74" s="13" t="s">
        <v>4769</v>
      </c>
      <c r="AF74" s="13" t="s">
        <v>4770</v>
      </c>
      <c r="AG74" s="13" t="s">
        <v>4771</v>
      </c>
      <c r="AH74" s="13" t="s">
        <v>4772</v>
      </c>
      <c r="AI74" s="13" t="s">
        <v>4773</v>
      </c>
      <c r="AJ74" s="13" t="s">
        <v>4774</v>
      </c>
      <c r="AK74" s="13" t="s">
        <v>4775</v>
      </c>
      <c r="AL74" s="13" t="s">
        <v>4776</v>
      </c>
      <c r="AM74" s="13" t="s">
        <v>4777</v>
      </c>
      <c r="AN74" s="13" t="s">
        <v>4778</v>
      </c>
      <c r="AO74" s="13" t="s">
        <v>4779</v>
      </c>
      <c r="AP74" s="13" t="s">
        <v>4780</v>
      </c>
      <c r="AQ74" s="13" t="s">
        <v>4781</v>
      </c>
      <c r="AR74" s="13" t="s">
        <v>4782</v>
      </c>
      <c r="AS74" s="13" t="s">
        <v>4783</v>
      </c>
      <c r="AT74" s="13" t="s">
        <v>4784</v>
      </c>
      <c r="AU74" s="13" t="s">
        <v>4785</v>
      </c>
      <c r="AV74" s="13" t="s">
        <v>4786</v>
      </c>
      <c r="AW74" s="13" t="s">
        <v>4787</v>
      </c>
      <c r="AX74" s="13" t="s">
        <v>4788</v>
      </c>
      <c r="AY74" s="13" t="s">
        <v>4789</v>
      </c>
      <c r="AZ74" s="13" t="s">
        <v>4790</v>
      </c>
      <c r="BA74" s="13" t="s">
        <v>4791</v>
      </c>
      <c r="BB74" s="13" t="s">
        <v>4792</v>
      </c>
      <c r="BC74" s="13" t="s">
        <v>4793</v>
      </c>
      <c r="BD74" s="13" t="s">
        <v>4794</v>
      </c>
      <c r="BE74" s="13" t="s">
        <v>4795</v>
      </c>
      <c r="BF74" s="13" t="s">
        <v>4796</v>
      </c>
      <c r="BG74" s="13" t="s">
        <v>4797</v>
      </c>
      <c r="BH74" s="13" t="s">
        <v>4798</v>
      </c>
      <c r="BI74" s="13" t="s">
        <v>4799</v>
      </c>
      <c r="BJ74" s="13" t="s">
        <v>4800</v>
      </c>
      <c r="BK74" s="13" t="s">
        <v>4801</v>
      </c>
      <c r="BL74" s="13" t="s">
        <v>4802</v>
      </c>
      <c r="BM74" s="13" t="s">
        <v>4803</v>
      </c>
      <c r="BN74" s="13" t="s">
        <v>4804</v>
      </c>
      <c r="BO74" s="13" t="s">
        <v>4805</v>
      </c>
      <c r="BP74" s="13" t="s">
        <v>4806</v>
      </c>
      <c r="BQ74" s="13" t="s">
        <v>4807</v>
      </c>
      <c r="BR74" s="13" t="s">
        <v>4808</v>
      </c>
      <c r="BS74" s="13" t="s">
        <v>4809</v>
      </c>
      <c r="BT74" s="13" t="s">
        <v>4810</v>
      </c>
      <c r="BU74" s="13" t="s">
        <v>4811</v>
      </c>
      <c r="BV74" s="13" t="s">
        <v>4812</v>
      </c>
      <c r="BW74" s="13" t="s">
        <v>4813</v>
      </c>
      <c r="BX74" s="13" t="s">
        <v>4814</v>
      </c>
      <c r="BY74" s="13" t="s">
        <v>4815</v>
      </c>
      <c r="BZ74" s="13" t="s">
        <v>4816</v>
      </c>
      <c r="CA74" s="13" t="s">
        <v>4817</v>
      </c>
      <c r="CB74" s="13" t="s">
        <v>4818</v>
      </c>
      <c r="CC74" s="13" t="s">
        <v>4819</v>
      </c>
      <c r="CD74" s="13" t="s">
        <v>4820</v>
      </c>
      <c r="CE74" s="13" t="s">
        <v>4821</v>
      </c>
      <c r="CF74" s="13" t="s">
        <v>4822</v>
      </c>
      <c r="CG74" s="13" t="s">
        <v>4823</v>
      </c>
      <c r="CH74" s="13" t="s">
        <v>4824</v>
      </c>
      <c r="CI74" s="13" t="s">
        <v>4825</v>
      </c>
      <c r="CJ74" s="13" t="s">
        <v>4826</v>
      </c>
      <c r="CK74" s="13" t="s">
        <v>4827</v>
      </c>
      <c r="CL74" s="13" t="s">
        <v>4828</v>
      </c>
      <c r="CM74" s="13" t="s">
        <v>4829</v>
      </c>
      <c r="CN74" s="13" t="s">
        <v>4830</v>
      </c>
    </row>
    <row r="75" customFormat="false" ht="12.75" hidden="true" customHeight="false" outlineLevel="0" collapsed="false">
      <c r="A75" s="13" t="n">
        <v>52</v>
      </c>
      <c r="B75" s="13" t="s">
        <v>4831</v>
      </c>
      <c r="C75" s="13" t="s">
        <v>4832</v>
      </c>
      <c r="D75" s="13" t="s">
        <v>4833</v>
      </c>
      <c r="E75" s="13" t="s">
        <v>4834</v>
      </c>
      <c r="F75" s="13" t="s">
        <v>4835</v>
      </c>
      <c r="G75" s="13" t="s">
        <v>4836</v>
      </c>
      <c r="H75" s="13" t="s">
        <v>4837</v>
      </c>
      <c r="I75" s="13" t="s">
        <v>4838</v>
      </c>
      <c r="J75" s="13" t="s">
        <v>4839</v>
      </c>
      <c r="K75" s="13" t="s">
        <v>4840</v>
      </c>
      <c r="L75" s="13" t="s">
        <v>4841</v>
      </c>
      <c r="M75" s="13" t="s">
        <v>4842</v>
      </c>
      <c r="N75" s="13" t="s">
        <v>4843</v>
      </c>
      <c r="O75" s="13" t="s">
        <v>4844</v>
      </c>
      <c r="P75" s="13" t="s">
        <v>4845</v>
      </c>
      <c r="Q75" s="13" t="s">
        <v>4846</v>
      </c>
      <c r="R75" s="13" t="s">
        <v>4847</v>
      </c>
      <c r="S75" s="13" t="s">
        <v>4848</v>
      </c>
      <c r="T75" s="13" t="s">
        <v>4849</v>
      </c>
      <c r="U75" s="13" t="s">
        <v>4850</v>
      </c>
      <c r="V75" s="13" t="s">
        <v>4851</v>
      </c>
      <c r="W75" s="13" t="s">
        <v>4852</v>
      </c>
      <c r="X75" s="13" t="s">
        <v>4853</v>
      </c>
      <c r="Y75" s="13" t="s">
        <v>4854</v>
      </c>
      <c r="Z75" s="13" t="s">
        <v>4855</v>
      </c>
      <c r="AA75" s="13" t="s">
        <v>4856</v>
      </c>
      <c r="AB75" s="13" t="s">
        <v>4857</v>
      </c>
      <c r="AC75" s="13" t="s">
        <v>4858</v>
      </c>
      <c r="AD75" s="13" t="s">
        <v>4859</v>
      </c>
      <c r="AE75" s="13" t="s">
        <v>4860</v>
      </c>
      <c r="AF75" s="13" t="s">
        <v>4861</v>
      </c>
      <c r="AG75" s="13" t="s">
        <v>4862</v>
      </c>
      <c r="AH75" s="13" t="s">
        <v>4863</v>
      </c>
      <c r="AI75" s="13" t="s">
        <v>4864</v>
      </c>
      <c r="AJ75" s="13" t="s">
        <v>4865</v>
      </c>
      <c r="AK75" s="13" t="s">
        <v>4866</v>
      </c>
      <c r="AL75" s="13" t="s">
        <v>4867</v>
      </c>
      <c r="AM75" s="13" t="s">
        <v>4868</v>
      </c>
      <c r="AN75" s="13" t="s">
        <v>4869</v>
      </c>
      <c r="AO75" s="13" t="s">
        <v>4870</v>
      </c>
      <c r="AP75" s="13" t="s">
        <v>4871</v>
      </c>
      <c r="AQ75" s="13" t="s">
        <v>4872</v>
      </c>
      <c r="AR75" s="13" t="s">
        <v>4873</v>
      </c>
      <c r="AS75" s="13" t="s">
        <v>4874</v>
      </c>
      <c r="AT75" s="13" t="s">
        <v>4875</v>
      </c>
      <c r="AU75" s="13" t="s">
        <v>4876</v>
      </c>
      <c r="AV75" s="13" t="s">
        <v>4877</v>
      </c>
      <c r="AW75" s="13" t="s">
        <v>4878</v>
      </c>
      <c r="AX75" s="13" t="s">
        <v>4879</v>
      </c>
      <c r="AY75" s="13" t="s">
        <v>4880</v>
      </c>
      <c r="AZ75" s="13" t="s">
        <v>4881</v>
      </c>
      <c r="BA75" s="13" t="s">
        <v>4882</v>
      </c>
      <c r="BB75" s="13" t="s">
        <v>4883</v>
      </c>
      <c r="BC75" s="13" t="s">
        <v>4884</v>
      </c>
      <c r="BD75" s="13" t="s">
        <v>4885</v>
      </c>
      <c r="BE75" s="13" t="s">
        <v>4886</v>
      </c>
      <c r="BF75" s="13" t="s">
        <v>4887</v>
      </c>
      <c r="BG75" s="13" t="s">
        <v>4888</v>
      </c>
      <c r="BH75" s="13" t="s">
        <v>4889</v>
      </c>
      <c r="BI75" s="13" t="s">
        <v>4890</v>
      </c>
      <c r="BJ75" s="13" t="s">
        <v>4891</v>
      </c>
      <c r="BK75" s="13" t="s">
        <v>4892</v>
      </c>
      <c r="BL75" s="13" t="s">
        <v>4893</v>
      </c>
      <c r="BM75" s="13" t="s">
        <v>4894</v>
      </c>
      <c r="BN75" s="13" t="s">
        <v>4895</v>
      </c>
      <c r="BO75" s="13" t="s">
        <v>4896</v>
      </c>
      <c r="BP75" s="13" t="s">
        <v>4897</v>
      </c>
      <c r="BQ75" s="13" t="s">
        <v>4898</v>
      </c>
      <c r="BR75" s="13" t="s">
        <v>4899</v>
      </c>
      <c r="BS75" s="13" t="s">
        <v>4900</v>
      </c>
      <c r="BT75" s="13" t="s">
        <v>4901</v>
      </c>
      <c r="BU75" s="13" t="s">
        <v>4902</v>
      </c>
      <c r="BV75" s="13" t="s">
        <v>4903</v>
      </c>
      <c r="BW75" s="13" t="s">
        <v>4904</v>
      </c>
      <c r="BX75" s="13" t="s">
        <v>4905</v>
      </c>
      <c r="BY75" s="13" t="s">
        <v>4906</v>
      </c>
      <c r="BZ75" s="13" t="s">
        <v>4907</v>
      </c>
      <c r="CA75" s="13" t="s">
        <v>4908</v>
      </c>
      <c r="CB75" s="13" t="s">
        <v>4909</v>
      </c>
      <c r="CC75" s="13" t="s">
        <v>4910</v>
      </c>
      <c r="CD75" s="13" t="s">
        <v>4911</v>
      </c>
      <c r="CE75" s="13" t="s">
        <v>4912</v>
      </c>
      <c r="CF75" s="13" t="s">
        <v>4913</v>
      </c>
      <c r="CG75" s="13" t="s">
        <v>4914</v>
      </c>
      <c r="CH75" s="13" t="s">
        <v>4915</v>
      </c>
      <c r="CI75" s="13" t="s">
        <v>4916</v>
      </c>
      <c r="CJ75" s="13" t="s">
        <v>4917</v>
      </c>
      <c r="CK75" s="13" t="s">
        <v>4918</v>
      </c>
      <c r="CL75" s="13" t="s">
        <v>4919</v>
      </c>
      <c r="CM75" s="13" t="s">
        <v>4920</v>
      </c>
      <c r="CN75" s="13" t="s">
        <v>4921</v>
      </c>
    </row>
    <row r="76" customFormat="false" ht="12.75" hidden="true" customHeight="false" outlineLevel="0" collapsed="false">
      <c r="A76" s="13" t="n">
        <v>53</v>
      </c>
      <c r="B76" s="13" t="s">
        <v>4922</v>
      </c>
      <c r="C76" s="13" t="s">
        <v>4923</v>
      </c>
      <c r="D76" s="13" t="s">
        <v>4924</v>
      </c>
      <c r="E76" s="13" t="s">
        <v>4925</v>
      </c>
      <c r="F76" s="13" t="s">
        <v>4926</v>
      </c>
      <c r="G76" s="13" t="s">
        <v>4927</v>
      </c>
      <c r="H76" s="13" t="s">
        <v>4928</v>
      </c>
      <c r="I76" s="13" t="s">
        <v>4929</v>
      </c>
      <c r="J76" s="13" t="s">
        <v>4930</v>
      </c>
      <c r="K76" s="13" t="s">
        <v>4931</v>
      </c>
      <c r="L76" s="13" t="s">
        <v>4932</v>
      </c>
      <c r="M76" s="13" t="s">
        <v>4933</v>
      </c>
      <c r="N76" s="13" t="s">
        <v>4934</v>
      </c>
      <c r="O76" s="13" t="s">
        <v>4935</v>
      </c>
      <c r="P76" s="13" t="s">
        <v>4936</v>
      </c>
      <c r="Q76" s="13" t="s">
        <v>4937</v>
      </c>
      <c r="R76" s="13" t="s">
        <v>4938</v>
      </c>
      <c r="S76" s="13" t="s">
        <v>4939</v>
      </c>
      <c r="T76" s="13" t="s">
        <v>4940</v>
      </c>
      <c r="U76" s="13" t="s">
        <v>4941</v>
      </c>
      <c r="V76" s="13" t="s">
        <v>4942</v>
      </c>
      <c r="W76" s="13" t="s">
        <v>4943</v>
      </c>
      <c r="X76" s="13" t="s">
        <v>4944</v>
      </c>
      <c r="Y76" s="13" t="s">
        <v>4945</v>
      </c>
      <c r="Z76" s="13" t="s">
        <v>4946</v>
      </c>
      <c r="AA76" s="13" t="s">
        <v>4947</v>
      </c>
      <c r="AB76" s="13" t="s">
        <v>4948</v>
      </c>
      <c r="AC76" s="13" t="s">
        <v>4949</v>
      </c>
      <c r="AD76" s="13" t="s">
        <v>4950</v>
      </c>
      <c r="AE76" s="13" t="s">
        <v>4951</v>
      </c>
      <c r="AF76" s="13" t="s">
        <v>4952</v>
      </c>
      <c r="AG76" s="13" t="s">
        <v>4953</v>
      </c>
      <c r="AH76" s="13" t="s">
        <v>4954</v>
      </c>
      <c r="AI76" s="13" t="s">
        <v>4955</v>
      </c>
      <c r="AJ76" s="13" t="s">
        <v>4956</v>
      </c>
      <c r="AK76" s="13" t="s">
        <v>4957</v>
      </c>
      <c r="AL76" s="13" t="s">
        <v>4958</v>
      </c>
      <c r="AM76" s="13" t="s">
        <v>4959</v>
      </c>
      <c r="AN76" s="13" t="s">
        <v>4960</v>
      </c>
      <c r="AO76" s="13" t="s">
        <v>4961</v>
      </c>
      <c r="AP76" s="13" t="s">
        <v>4962</v>
      </c>
      <c r="AQ76" s="13" t="s">
        <v>4963</v>
      </c>
      <c r="AR76" s="13" t="s">
        <v>4964</v>
      </c>
      <c r="AS76" s="13" t="s">
        <v>4965</v>
      </c>
      <c r="AT76" s="13" t="s">
        <v>4966</v>
      </c>
      <c r="AU76" s="13" t="s">
        <v>4967</v>
      </c>
      <c r="AV76" s="13" t="s">
        <v>4968</v>
      </c>
      <c r="AW76" s="13" t="s">
        <v>4969</v>
      </c>
      <c r="AX76" s="13" t="s">
        <v>4970</v>
      </c>
      <c r="AY76" s="13" t="s">
        <v>4971</v>
      </c>
      <c r="AZ76" s="13" t="s">
        <v>4972</v>
      </c>
      <c r="BA76" s="13" t="s">
        <v>4973</v>
      </c>
      <c r="BB76" s="13" t="s">
        <v>4974</v>
      </c>
      <c r="BC76" s="13" t="s">
        <v>4975</v>
      </c>
      <c r="BD76" s="13" t="s">
        <v>4976</v>
      </c>
      <c r="BE76" s="13" t="s">
        <v>4977</v>
      </c>
      <c r="BF76" s="13" t="s">
        <v>4978</v>
      </c>
      <c r="BG76" s="13" t="s">
        <v>4979</v>
      </c>
      <c r="BH76" s="13" t="s">
        <v>4980</v>
      </c>
      <c r="BI76" s="13" t="s">
        <v>4981</v>
      </c>
      <c r="BJ76" s="13" t="s">
        <v>4982</v>
      </c>
      <c r="BK76" s="13" t="s">
        <v>4983</v>
      </c>
      <c r="BL76" s="13" t="s">
        <v>4984</v>
      </c>
      <c r="BM76" s="13" t="s">
        <v>4985</v>
      </c>
      <c r="BN76" s="13" t="s">
        <v>4986</v>
      </c>
      <c r="BO76" s="13" t="s">
        <v>4987</v>
      </c>
      <c r="BP76" s="13" t="s">
        <v>4988</v>
      </c>
      <c r="BQ76" s="13" t="s">
        <v>4989</v>
      </c>
      <c r="BR76" s="13" t="s">
        <v>4990</v>
      </c>
      <c r="BS76" s="13" t="s">
        <v>4991</v>
      </c>
      <c r="BT76" s="13" t="s">
        <v>4992</v>
      </c>
      <c r="BU76" s="13" t="s">
        <v>4993</v>
      </c>
      <c r="BV76" s="13" t="s">
        <v>4994</v>
      </c>
      <c r="BW76" s="13" t="s">
        <v>4995</v>
      </c>
      <c r="BX76" s="13" t="s">
        <v>4996</v>
      </c>
      <c r="BY76" s="13" t="s">
        <v>4997</v>
      </c>
      <c r="BZ76" s="13" t="s">
        <v>4998</v>
      </c>
      <c r="CA76" s="13" t="s">
        <v>4999</v>
      </c>
      <c r="CB76" s="13" t="s">
        <v>5000</v>
      </c>
      <c r="CC76" s="13" t="s">
        <v>5001</v>
      </c>
      <c r="CD76" s="13" t="s">
        <v>5002</v>
      </c>
      <c r="CE76" s="13" t="s">
        <v>5003</v>
      </c>
      <c r="CF76" s="13" t="s">
        <v>5004</v>
      </c>
      <c r="CG76" s="13" t="s">
        <v>5005</v>
      </c>
      <c r="CH76" s="13" t="s">
        <v>5006</v>
      </c>
      <c r="CI76" s="13" t="s">
        <v>5007</v>
      </c>
      <c r="CJ76" s="13" t="s">
        <v>5008</v>
      </c>
      <c r="CK76" s="13" t="s">
        <v>5009</v>
      </c>
      <c r="CL76" s="13" t="s">
        <v>5010</v>
      </c>
      <c r="CM76" s="13" t="s">
        <v>5011</v>
      </c>
      <c r="CN76" s="13" t="s">
        <v>5012</v>
      </c>
    </row>
    <row r="77" customFormat="false" ht="12.75" hidden="true" customHeight="false" outlineLevel="0" collapsed="false">
      <c r="A77" s="13" t="n">
        <v>54</v>
      </c>
      <c r="B77" s="13" t="s">
        <v>5013</v>
      </c>
      <c r="C77" s="13" t="s">
        <v>5014</v>
      </c>
      <c r="D77" s="13" t="s">
        <v>5015</v>
      </c>
      <c r="E77" s="13" t="s">
        <v>5016</v>
      </c>
      <c r="F77" s="13" t="s">
        <v>5017</v>
      </c>
      <c r="G77" s="13" t="s">
        <v>5018</v>
      </c>
      <c r="H77" s="13" t="s">
        <v>5019</v>
      </c>
      <c r="I77" s="13" t="s">
        <v>5020</v>
      </c>
      <c r="J77" s="13" t="s">
        <v>5021</v>
      </c>
      <c r="K77" s="13" t="s">
        <v>5022</v>
      </c>
      <c r="L77" s="13" t="s">
        <v>5023</v>
      </c>
      <c r="M77" s="13" t="s">
        <v>5024</v>
      </c>
      <c r="N77" s="13" t="s">
        <v>5025</v>
      </c>
      <c r="O77" s="13" t="s">
        <v>5026</v>
      </c>
      <c r="P77" s="13" t="s">
        <v>5027</v>
      </c>
      <c r="Q77" s="13" t="s">
        <v>5028</v>
      </c>
      <c r="R77" s="13" t="s">
        <v>5029</v>
      </c>
      <c r="S77" s="13" t="s">
        <v>5030</v>
      </c>
      <c r="T77" s="13" t="s">
        <v>5031</v>
      </c>
      <c r="U77" s="13" t="s">
        <v>5032</v>
      </c>
      <c r="V77" s="13" t="s">
        <v>5033</v>
      </c>
      <c r="W77" s="13" t="s">
        <v>5034</v>
      </c>
      <c r="X77" s="13" t="s">
        <v>5035</v>
      </c>
      <c r="Y77" s="13" t="s">
        <v>5036</v>
      </c>
      <c r="Z77" s="13" t="s">
        <v>5037</v>
      </c>
      <c r="AA77" s="13" t="s">
        <v>5038</v>
      </c>
      <c r="AB77" s="13" t="s">
        <v>5039</v>
      </c>
      <c r="AC77" s="13" t="s">
        <v>5040</v>
      </c>
      <c r="AD77" s="13" t="s">
        <v>5041</v>
      </c>
      <c r="AE77" s="13" t="s">
        <v>5042</v>
      </c>
      <c r="AF77" s="13" t="s">
        <v>5043</v>
      </c>
      <c r="AG77" s="13" t="s">
        <v>5044</v>
      </c>
      <c r="AH77" s="13" t="s">
        <v>5045</v>
      </c>
      <c r="AI77" s="13" t="s">
        <v>5046</v>
      </c>
      <c r="AJ77" s="13" t="s">
        <v>5047</v>
      </c>
      <c r="AK77" s="13" t="s">
        <v>5048</v>
      </c>
      <c r="AL77" s="13" t="s">
        <v>5049</v>
      </c>
      <c r="AM77" s="13" t="s">
        <v>5050</v>
      </c>
      <c r="AN77" s="13" t="s">
        <v>5051</v>
      </c>
      <c r="AO77" s="13" t="s">
        <v>5052</v>
      </c>
      <c r="AP77" s="13" t="s">
        <v>5053</v>
      </c>
      <c r="AQ77" s="13" t="s">
        <v>5054</v>
      </c>
      <c r="AR77" s="13" t="s">
        <v>5055</v>
      </c>
      <c r="AS77" s="13" t="s">
        <v>5056</v>
      </c>
      <c r="AT77" s="13" t="s">
        <v>5057</v>
      </c>
      <c r="AU77" s="13" t="s">
        <v>5058</v>
      </c>
      <c r="AV77" s="13" t="s">
        <v>5059</v>
      </c>
      <c r="AW77" s="13" t="s">
        <v>5060</v>
      </c>
      <c r="AX77" s="13" t="s">
        <v>5061</v>
      </c>
      <c r="AY77" s="13" t="s">
        <v>5062</v>
      </c>
      <c r="AZ77" s="13" t="s">
        <v>5063</v>
      </c>
      <c r="BA77" s="13" t="s">
        <v>5064</v>
      </c>
      <c r="BB77" s="13" t="s">
        <v>5065</v>
      </c>
      <c r="BC77" s="13" t="s">
        <v>5066</v>
      </c>
      <c r="BD77" s="13" t="s">
        <v>5067</v>
      </c>
      <c r="BE77" s="13" t="s">
        <v>5068</v>
      </c>
      <c r="BF77" s="13" t="s">
        <v>5069</v>
      </c>
      <c r="BG77" s="13" t="s">
        <v>5070</v>
      </c>
      <c r="BH77" s="13" t="s">
        <v>5071</v>
      </c>
      <c r="BI77" s="13" t="s">
        <v>5072</v>
      </c>
      <c r="BJ77" s="13" t="s">
        <v>5073</v>
      </c>
      <c r="BK77" s="13" t="s">
        <v>5074</v>
      </c>
      <c r="BL77" s="13" t="s">
        <v>5075</v>
      </c>
      <c r="BM77" s="13" t="s">
        <v>5076</v>
      </c>
      <c r="BN77" s="13" t="s">
        <v>5077</v>
      </c>
      <c r="BO77" s="13" t="s">
        <v>5078</v>
      </c>
      <c r="BP77" s="13" t="s">
        <v>5079</v>
      </c>
      <c r="BQ77" s="13" t="s">
        <v>5080</v>
      </c>
      <c r="BR77" s="13" t="s">
        <v>5081</v>
      </c>
      <c r="BS77" s="13" t="s">
        <v>5082</v>
      </c>
      <c r="BT77" s="13" t="s">
        <v>5083</v>
      </c>
      <c r="BU77" s="13" t="s">
        <v>5084</v>
      </c>
      <c r="BV77" s="13" t="s">
        <v>5085</v>
      </c>
      <c r="BW77" s="13" t="s">
        <v>5086</v>
      </c>
      <c r="BX77" s="13" t="s">
        <v>5087</v>
      </c>
      <c r="BY77" s="13" t="s">
        <v>5088</v>
      </c>
      <c r="BZ77" s="13" t="s">
        <v>5089</v>
      </c>
      <c r="CA77" s="13" t="s">
        <v>5090</v>
      </c>
      <c r="CB77" s="13" t="s">
        <v>5091</v>
      </c>
      <c r="CC77" s="13" t="s">
        <v>5092</v>
      </c>
      <c r="CD77" s="13" t="s">
        <v>5093</v>
      </c>
      <c r="CE77" s="13" t="s">
        <v>5094</v>
      </c>
      <c r="CF77" s="13" t="s">
        <v>5095</v>
      </c>
      <c r="CG77" s="13" t="s">
        <v>5096</v>
      </c>
      <c r="CH77" s="13" t="s">
        <v>5097</v>
      </c>
      <c r="CI77" s="13" t="s">
        <v>5098</v>
      </c>
      <c r="CJ77" s="13" t="s">
        <v>5099</v>
      </c>
      <c r="CK77" s="13" t="s">
        <v>5100</v>
      </c>
      <c r="CL77" s="13" t="s">
        <v>5101</v>
      </c>
      <c r="CM77" s="13" t="s">
        <v>5102</v>
      </c>
      <c r="CN77" s="13" t="s">
        <v>5103</v>
      </c>
    </row>
    <row r="78" customFormat="false" ht="12.75" hidden="true" customHeight="false" outlineLevel="0" collapsed="false">
      <c r="A78" s="13" t="n">
        <v>55</v>
      </c>
      <c r="B78" s="13" t="s">
        <v>5104</v>
      </c>
      <c r="C78" s="13" t="s">
        <v>5105</v>
      </c>
      <c r="D78" s="13" t="s">
        <v>5106</v>
      </c>
      <c r="E78" s="13" t="s">
        <v>5107</v>
      </c>
      <c r="F78" s="13" t="s">
        <v>5108</v>
      </c>
      <c r="G78" s="13" t="s">
        <v>5109</v>
      </c>
      <c r="H78" s="13" t="s">
        <v>5110</v>
      </c>
      <c r="I78" s="13" t="s">
        <v>5111</v>
      </c>
      <c r="J78" s="13" t="s">
        <v>5112</v>
      </c>
      <c r="K78" s="13" t="s">
        <v>5113</v>
      </c>
      <c r="L78" s="13" t="s">
        <v>5114</v>
      </c>
      <c r="M78" s="13" t="s">
        <v>5115</v>
      </c>
      <c r="N78" s="13" t="s">
        <v>5116</v>
      </c>
      <c r="O78" s="13" t="s">
        <v>5117</v>
      </c>
      <c r="P78" s="13" t="s">
        <v>5118</v>
      </c>
      <c r="Q78" s="13" t="s">
        <v>5119</v>
      </c>
      <c r="R78" s="13" t="s">
        <v>5120</v>
      </c>
      <c r="S78" s="13" t="s">
        <v>5121</v>
      </c>
      <c r="T78" s="13" t="s">
        <v>5122</v>
      </c>
      <c r="U78" s="13" t="s">
        <v>5123</v>
      </c>
      <c r="V78" s="13" t="s">
        <v>5124</v>
      </c>
      <c r="W78" s="13" t="s">
        <v>5125</v>
      </c>
      <c r="X78" s="13" t="s">
        <v>5126</v>
      </c>
      <c r="Y78" s="13" t="s">
        <v>5127</v>
      </c>
      <c r="Z78" s="13" t="s">
        <v>5128</v>
      </c>
      <c r="AA78" s="13" t="s">
        <v>5129</v>
      </c>
      <c r="AB78" s="13" t="s">
        <v>5130</v>
      </c>
      <c r="AC78" s="13" t="s">
        <v>5131</v>
      </c>
      <c r="AD78" s="13" t="s">
        <v>5132</v>
      </c>
      <c r="AE78" s="13" t="s">
        <v>5133</v>
      </c>
      <c r="AF78" s="13" t="s">
        <v>5134</v>
      </c>
      <c r="AG78" s="13" t="s">
        <v>5135</v>
      </c>
      <c r="AH78" s="13" t="s">
        <v>5136</v>
      </c>
      <c r="AI78" s="13" t="s">
        <v>5137</v>
      </c>
      <c r="AJ78" s="13" t="s">
        <v>5138</v>
      </c>
      <c r="AK78" s="13" t="s">
        <v>5139</v>
      </c>
      <c r="AL78" s="13" t="s">
        <v>5140</v>
      </c>
      <c r="AM78" s="13" t="s">
        <v>5141</v>
      </c>
      <c r="AN78" s="13" t="s">
        <v>5142</v>
      </c>
      <c r="AO78" s="13" t="s">
        <v>5143</v>
      </c>
      <c r="AP78" s="13" t="s">
        <v>5144</v>
      </c>
      <c r="AQ78" s="13" t="s">
        <v>5145</v>
      </c>
      <c r="AR78" s="13" t="s">
        <v>5146</v>
      </c>
      <c r="AS78" s="13" t="s">
        <v>5147</v>
      </c>
      <c r="AT78" s="13" t="s">
        <v>5148</v>
      </c>
      <c r="AU78" s="13" t="s">
        <v>5149</v>
      </c>
      <c r="AV78" s="13" t="s">
        <v>5150</v>
      </c>
      <c r="AW78" s="13" t="s">
        <v>5151</v>
      </c>
      <c r="AX78" s="13" t="s">
        <v>5152</v>
      </c>
      <c r="AY78" s="13" t="s">
        <v>5153</v>
      </c>
      <c r="AZ78" s="13" t="s">
        <v>5154</v>
      </c>
      <c r="BA78" s="13" t="s">
        <v>5155</v>
      </c>
      <c r="BB78" s="13" t="s">
        <v>5156</v>
      </c>
      <c r="BC78" s="13" t="s">
        <v>5157</v>
      </c>
      <c r="BD78" s="13" t="s">
        <v>5158</v>
      </c>
      <c r="BE78" s="13" t="s">
        <v>5159</v>
      </c>
      <c r="BF78" s="13" t="s">
        <v>5160</v>
      </c>
      <c r="BG78" s="13" t="s">
        <v>5161</v>
      </c>
      <c r="BH78" s="13" t="s">
        <v>5162</v>
      </c>
      <c r="BI78" s="13" t="s">
        <v>5163</v>
      </c>
      <c r="BJ78" s="13" t="s">
        <v>5164</v>
      </c>
      <c r="BK78" s="13" t="s">
        <v>5165</v>
      </c>
      <c r="BL78" s="13" t="s">
        <v>5166</v>
      </c>
      <c r="BM78" s="13" t="s">
        <v>5167</v>
      </c>
      <c r="BN78" s="13" t="s">
        <v>5168</v>
      </c>
      <c r="BO78" s="13" t="s">
        <v>5169</v>
      </c>
      <c r="BP78" s="13" t="s">
        <v>5170</v>
      </c>
      <c r="BQ78" s="13" t="s">
        <v>5171</v>
      </c>
      <c r="BR78" s="13" t="s">
        <v>5172</v>
      </c>
      <c r="BS78" s="13" t="s">
        <v>5173</v>
      </c>
      <c r="BT78" s="13" t="s">
        <v>5174</v>
      </c>
      <c r="BU78" s="13" t="s">
        <v>5175</v>
      </c>
      <c r="BV78" s="13" t="s">
        <v>5176</v>
      </c>
      <c r="BW78" s="13" t="s">
        <v>5177</v>
      </c>
      <c r="BX78" s="13" t="s">
        <v>5178</v>
      </c>
      <c r="BY78" s="13" t="s">
        <v>5179</v>
      </c>
      <c r="BZ78" s="13" t="s">
        <v>5180</v>
      </c>
      <c r="CA78" s="13" t="s">
        <v>5181</v>
      </c>
      <c r="CB78" s="13" t="s">
        <v>5182</v>
      </c>
      <c r="CC78" s="13" t="s">
        <v>5183</v>
      </c>
      <c r="CD78" s="13" t="s">
        <v>5184</v>
      </c>
      <c r="CE78" s="13" t="s">
        <v>5185</v>
      </c>
      <c r="CF78" s="13" t="s">
        <v>5186</v>
      </c>
      <c r="CG78" s="13" t="s">
        <v>5187</v>
      </c>
      <c r="CH78" s="13" t="s">
        <v>5188</v>
      </c>
      <c r="CI78" s="13" t="s">
        <v>5189</v>
      </c>
      <c r="CJ78" s="13" t="s">
        <v>5190</v>
      </c>
      <c r="CK78" s="13" t="s">
        <v>5191</v>
      </c>
      <c r="CL78" s="13" t="s">
        <v>5192</v>
      </c>
      <c r="CM78" s="13" t="s">
        <v>5193</v>
      </c>
      <c r="CN78" s="13" t="s">
        <v>5194</v>
      </c>
    </row>
    <row r="79" customFormat="false" ht="12.75" hidden="true" customHeight="false" outlineLevel="0" collapsed="false">
      <c r="A79" s="13" t="n">
        <v>56</v>
      </c>
      <c r="B79" s="13" t="s">
        <v>5195</v>
      </c>
      <c r="C79" s="13" t="s">
        <v>5196</v>
      </c>
      <c r="D79" s="13" t="s">
        <v>5197</v>
      </c>
      <c r="E79" s="13" t="s">
        <v>5198</v>
      </c>
      <c r="F79" s="13" t="s">
        <v>5199</v>
      </c>
      <c r="G79" s="13" t="s">
        <v>5200</v>
      </c>
      <c r="H79" s="13" t="s">
        <v>5201</v>
      </c>
      <c r="I79" s="13" t="s">
        <v>5202</v>
      </c>
      <c r="J79" s="13" t="s">
        <v>5203</v>
      </c>
      <c r="K79" s="13" t="s">
        <v>5204</v>
      </c>
      <c r="L79" s="13" t="s">
        <v>5205</v>
      </c>
      <c r="M79" s="13" t="s">
        <v>5206</v>
      </c>
      <c r="N79" s="13" t="s">
        <v>5207</v>
      </c>
      <c r="O79" s="13" t="s">
        <v>5208</v>
      </c>
      <c r="P79" s="13" t="s">
        <v>5209</v>
      </c>
      <c r="Q79" s="13" t="s">
        <v>5210</v>
      </c>
      <c r="R79" s="13" t="s">
        <v>5211</v>
      </c>
      <c r="S79" s="13" t="s">
        <v>5212</v>
      </c>
      <c r="T79" s="13" t="s">
        <v>5213</v>
      </c>
      <c r="U79" s="13" t="s">
        <v>5214</v>
      </c>
      <c r="V79" s="13" t="s">
        <v>5215</v>
      </c>
      <c r="W79" s="13" t="s">
        <v>5216</v>
      </c>
      <c r="X79" s="13" t="s">
        <v>5217</v>
      </c>
      <c r="Y79" s="13" t="s">
        <v>5218</v>
      </c>
      <c r="Z79" s="13" t="s">
        <v>5219</v>
      </c>
      <c r="AA79" s="13" t="s">
        <v>5220</v>
      </c>
      <c r="AB79" s="13" t="s">
        <v>5221</v>
      </c>
      <c r="AC79" s="13" t="s">
        <v>5222</v>
      </c>
      <c r="AD79" s="13" t="s">
        <v>5223</v>
      </c>
      <c r="AE79" s="13" t="s">
        <v>5224</v>
      </c>
      <c r="AF79" s="13" t="s">
        <v>5225</v>
      </c>
      <c r="AG79" s="13" t="s">
        <v>5226</v>
      </c>
      <c r="AH79" s="13" t="s">
        <v>5227</v>
      </c>
      <c r="AI79" s="13" t="s">
        <v>5228</v>
      </c>
      <c r="AJ79" s="13" t="s">
        <v>5229</v>
      </c>
      <c r="AK79" s="13" t="s">
        <v>5230</v>
      </c>
      <c r="AL79" s="13" t="s">
        <v>5231</v>
      </c>
      <c r="AM79" s="13" t="s">
        <v>5232</v>
      </c>
      <c r="AN79" s="13" t="s">
        <v>5233</v>
      </c>
      <c r="AO79" s="13" t="s">
        <v>5234</v>
      </c>
      <c r="AP79" s="13" t="s">
        <v>5235</v>
      </c>
      <c r="AQ79" s="13" t="s">
        <v>5236</v>
      </c>
      <c r="AR79" s="13" t="s">
        <v>5237</v>
      </c>
      <c r="AS79" s="13" t="s">
        <v>5238</v>
      </c>
      <c r="AT79" s="13" t="s">
        <v>5239</v>
      </c>
      <c r="AU79" s="13" t="s">
        <v>5240</v>
      </c>
      <c r="AV79" s="13" t="s">
        <v>5241</v>
      </c>
      <c r="AW79" s="13" t="s">
        <v>5242</v>
      </c>
      <c r="AX79" s="13" t="s">
        <v>5243</v>
      </c>
      <c r="AY79" s="13" t="s">
        <v>5244</v>
      </c>
      <c r="AZ79" s="13" t="s">
        <v>5245</v>
      </c>
      <c r="BA79" s="13" t="s">
        <v>5246</v>
      </c>
      <c r="BB79" s="13" t="s">
        <v>5247</v>
      </c>
      <c r="BC79" s="13" t="s">
        <v>5248</v>
      </c>
      <c r="BD79" s="13" t="s">
        <v>5249</v>
      </c>
      <c r="BE79" s="13" t="s">
        <v>5250</v>
      </c>
      <c r="BF79" s="13" t="s">
        <v>5251</v>
      </c>
      <c r="BG79" s="13" t="s">
        <v>5252</v>
      </c>
      <c r="BH79" s="13" t="s">
        <v>5253</v>
      </c>
      <c r="BI79" s="13" t="s">
        <v>5254</v>
      </c>
      <c r="BJ79" s="13" t="s">
        <v>5255</v>
      </c>
      <c r="BK79" s="13" t="s">
        <v>5256</v>
      </c>
      <c r="BL79" s="13" t="s">
        <v>5257</v>
      </c>
      <c r="BM79" s="13" t="s">
        <v>5258</v>
      </c>
      <c r="BN79" s="13" t="s">
        <v>5259</v>
      </c>
      <c r="BO79" s="13" t="s">
        <v>5260</v>
      </c>
      <c r="BP79" s="13" t="s">
        <v>5261</v>
      </c>
      <c r="BQ79" s="13" t="s">
        <v>5262</v>
      </c>
      <c r="BR79" s="13" t="s">
        <v>5263</v>
      </c>
      <c r="BS79" s="13" t="s">
        <v>5264</v>
      </c>
      <c r="BT79" s="13" t="s">
        <v>5265</v>
      </c>
      <c r="BU79" s="13" t="s">
        <v>5266</v>
      </c>
      <c r="BV79" s="13" t="s">
        <v>5267</v>
      </c>
      <c r="BW79" s="13" t="s">
        <v>5268</v>
      </c>
      <c r="BX79" s="13" t="s">
        <v>5269</v>
      </c>
      <c r="BY79" s="13" t="s">
        <v>5270</v>
      </c>
      <c r="BZ79" s="13" t="s">
        <v>5271</v>
      </c>
      <c r="CA79" s="13" t="s">
        <v>5272</v>
      </c>
      <c r="CB79" s="13" t="s">
        <v>5273</v>
      </c>
      <c r="CC79" s="13" t="s">
        <v>5274</v>
      </c>
      <c r="CD79" s="13" t="s">
        <v>5275</v>
      </c>
      <c r="CE79" s="13" t="s">
        <v>5276</v>
      </c>
      <c r="CF79" s="13" t="s">
        <v>5277</v>
      </c>
      <c r="CG79" s="13" t="s">
        <v>5278</v>
      </c>
      <c r="CH79" s="13" t="s">
        <v>5279</v>
      </c>
      <c r="CI79" s="13" t="s">
        <v>5280</v>
      </c>
      <c r="CJ79" s="13" t="s">
        <v>5281</v>
      </c>
      <c r="CK79" s="13" t="s">
        <v>5282</v>
      </c>
      <c r="CL79" s="13" t="s">
        <v>5283</v>
      </c>
      <c r="CM79" s="13" t="s">
        <v>5284</v>
      </c>
      <c r="CN79" s="13" t="s">
        <v>5285</v>
      </c>
    </row>
    <row r="80" customFormat="false" ht="12.75" hidden="true" customHeight="false" outlineLevel="0" collapsed="false">
      <c r="A80" s="13" t="n">
        <v>57</v>
      </c>
      <c r="B80" s="13" t="s">
        <v>5286</v>
      </c>
      <c r="C80" s="13" t="s">
        <v>5287</v>
      </c>
      <c r="D80" s="13" t="s">
        <v>5288</v>
      </c>
      <c r="E80" s="13" t="s">
        <v>5289</v>
      </c>
      <c r="F80" s="13" t="s">
        <v>5290</v>
      </c>
      <c r="G80" s="13" t="s">
        <v>5291</v>
      </c>
      <c r="H80" s="13" t="s">
        <v>5292</v>
      </c>
      <c r="I80" s="13" t="s">
        <v>5293</v>
      </c>
      <c r="J80" s="13" t="s">
        <v>5294</v>
      </c>
      <c r="K80" s="13" t="s">
        <v>5295</v>
      </c>
      <c r="L80" s="13" t="s">
        <v>5296</v>
      </c>
      <c r="M80" s="13" t="s">
        <v>5297</v>
      </c>
      <c r="N80" s="13" t="s">
        <v>5298</v>
      </c>
      <c r="O80" s="13" t="s">
        <v>5299</v>
      </c>
      <c r="P80" s="13" t="s">
        <v>5300</v>
      </c>
      <c r="Q80" s="13" t="s">
        <v>5301</v>
      </c>
      <c r="R80" s="13" t="s">
        <v>5302</v>
      </c>
      <c r="S80" s="13" t="s">
        <v>5303</v>
      </c>
      <c r="T80" s="13" t="s">
        <v>5304</v>
      </c>
      <c r="U80" s="13" t="s">
        <v>5305</v>
      </c>
      <c r="V80" s="13" t="s">
        <v>5306</v>
      </c>
      <c r="W80" s="13" t="s">
        <v>5307</v>
      </c>
      <c r="X80" s="13" t="s">
        <v>5308</v>
      </c>
      <c r="Y80" s="13" t="s">
        <v>5309</v>
      </c>
      <c r="Z80" s="13" t="s">
        <v>5310</v>
      </c>
      <c r="AA80" s="13" t="s">
        <v>5311</v>
      </c>
      <c r="AB80" s="13" t="s">
        <v>5312</v>
      </c>
      <c r="AC80" s="13" t="s">
        <v>5313</v>
      </c>
      <c r="AD80" s="13" t="s">
        <v>5314</v>
      </c>
      <c r="AE80" s="13" t="s">
        <v>5315</v>
      </c>
      <c r="AF80" s="13" t="s">
        <v>5316</v>
      </c>
      <c r="AG80" s="13" t="s">
        <v>5317</v>
      </c>
      <c r="AH80" s="13" t="s">
        <v>5318</v>
      </c>
      <c r="AI80" s="13" t="s">
        <v>5319</v>
      </c>
      <c r="AJ80" s="13" t="s">
        <v>5320</v>
      </c>
      <c r="AK80" s="13" t="s">
        <v>5321</v>
      </c>
      <c r="AL80" s="13" t="s">
        <v>5322</v>
      </c>
      <c r="AM80" s="13" t="s">
        <v>5323</v>
      </c>
      <c r="AN80" s="13" t="s">
        <v>5324</v>
      </c>
      <c r="AO80" s="13" t="s">
        <v>5325</v>
      </c>
      <c r="AP80" s="13" t="s">
        <v>5326</v>
      </c>
      <c r="AQ80" s="13" t="s">
        <v>5327</v>
      </c>
      <c r="AR80" s="13" t="s">
        <v>5328</v>
      </c>
      <c r="AS80" s="13" t="s">
        <v>5329</v>
      </c>
      <c r="AT80" s="13" t="s">
        <v>5330</v>
      </c>
      <c r="AU80" s="13" t="s">
        <v>5331</v>
      </c>
      <c r="AV80" s="13" t="s">
        <v>5332</v>
      </c>
      <c r="AW80" s="13" t="s">
        <v>5333</v>
      </c>
      <c r="AX80" s="13" t="s">
        <v>5334</v>
      </c>
      <c r="AY80" s="13" t="s">
        <v>5335</v>
      </c>
      <c r="AZ80" s="13" t="s">
        <v>5336</v>
      </c>
      <c r="BA80" s="13" t="s">
        <v>5337</v>
      </c>
      <c r="BB80" s="13" t="s">
        <v>5338</v>
      </c>
      <c r="BC80" s="13" t="s">
        <v>5339</v>
      </c>
      <c r="BD80" s="13" t="s">
        <v>5340</v>
      </c>
      <c r="BE80" s="13" t="s">
        <v>5341</v>
      </c>
      <c r="BF80" s="13" t="s">
        <v>5342</v>
      </c>
      <c r="BG80" s="13" t="s">
        <v>5343</v>
      </c>
      <c r="BH80" s="13" t="s">
        <v>5344</v>
      </c>
      <c r="BI80" s="13" t="s">
        <v>5345</v>
      </c>
      <c r="BJ80" s="13" t="s">
        <v>5346</v>
      </c>
      <c r="BK80" s="13" t="s">
        <v>5347</v>
      </c>
      <c r="BL80" s="13" t="s">
        <v>5348</v>
      </c>
      <c r="BM80" s="13" t="s">
        <v>5349</v>
      </c>
      <c r="BN80" s="13" t="s">
        <v>5350</v>
      </c>
      <c r="BO80" s="13" t="s">
        <v>5351</v>
      </c>
      <c r="BP80" s="13" t="s">
        <v>5352</v>
      </c>
      <c r="BQ80" s="13" t="s">
        <v>5353</v>
      </c>
      <c r="BR80" s="13" t="s">
        <v>5354</v>
      </c>
      <c r="BS80" s="13" t="s">
        <v>5355</v>
      </c>
      <c r="BT80" s="13" t="s">
        <v>5356</v>
      </c>
      <c r="BU80" s="13" t="s">
        <v>5357</v>
      </c>
      <c r="BV80" s="13" t="s">
        <v>5358</v>
      </c>
      <c r="BW80" s="13" t="s">
        <v>5359</v>
      </c>
      <c r="BX80" s="13" t="s">
        <v>5360</v>
      </c>
      <c r="BY80" s="13" t="s">
        <v>5361</v>
      </c>
      <c r="BZ80" s="13" t="s">
        <v>5362</v>
      </c>
      <c r="CA80" s="13" t="s">
        <v>5363</v>
      </c>
      <c r="CB80" s="13" t="s">
        <v>5364</v>
      </c>
      <c r="CC80" s="13" t="s">
        <v>5365</v>
      </c>
      <c r="CD80" s="13" t="s">
        <v>5366</v>
      </c>
      <c r="CE80" s="13" t="s">
        <v>5367</v>
      </c>
      <c r="CF80" s="13" t="s">
        <v>5368</v>
      </c>
      <c r="CG80" s="13" t="s">
        <v>5369</v>
      </c>
      <c r="CH80" s="13" t="s">
        <v>5370</v>
      </c>
      <c r="CI80" s="13" t="s">
        <v>5371</v>
      </c>
      <c r="CJ80" s="13" t="s">
        <v>5372</v>
      </c>
      <c r="CK80" s="13" t="s">
        <v>5373</v>
      </c>
      <c r="CL80" s="13" t="s">
        <v>5374</v>
      </c>
      <c r="CM80" s="13" t="s">
        <v>5375</v>
      </c>
      <c r="CN80" s="13" t="s">
        <v>5376</v>
      </c>
    </row>
    <row r="81" customFormat="false" ht="12.75" hidden="true" customHeight="false" outlineLevel="0" collapsed="false">
      <c r="A81" s="13" t="n">
        <v>58</v>
      </c>
      <c r="B81" s="13" t="s">
        <v>5377</v>
      </c>
      <c r="C81" s="13" t="s">
        <v>5378</v>
      </c>
      <c r="D81" s="13" t="s">
        <v>5379</v>
      </c>
      <c r="E81" s="13" t="s">
        <v>5380</v>
      </c>
      <c r="F81" s="13" t="s">
        <v>5381</v>
      </c>
      <c r="G81" s="13" t="s">
        <v>5382</v>
      </c>
      <c r="H81" s="13" t="s">
        <v>5383</v>
      </c>
      <c r="I81" s="13" t="s">
        <v>5384</v>
      </c>
      <c r="J81" s="13" t="s">
        <v>5385</v>
      </c>
      <c r="K81" s="13" t="s">
        <v>5386</v>
      </c>
      <c r="L81" s="13" t="s">
        <v>5387</v>
      </c>
      <c r="M81" s="13" t="s">
        <v>5388</v>
      </c>
      <c r="N81" s="13" t="s">
        <v>5389</v>
      </c>
      <c r="O81" s="13" t="s">
        <v>5390</v>
      </c>
      <c r="P81" s="13" t="s">
        <v>5391</v>
      </c>
      <c r="Q81" s="13" t="s">
        <v>5392</v>
      </c>
      <c r="R81" s="13" t="s">
        <v>5393</v>
      </c>
      <c r="S81" s="13" t="s">
        <v>5394</v>
      </c>
      <c r="T81" s="13" t="s">
        <v>5395</v>
      </c>
      <c r="U81" s="13" t="s">
        <v>5396</v>
      </c>
      <c r="V81" s="13" t="s">
        <v>5397</v>
      </c>
      <c r="W81" s="13" t="s">
        <v>5398</v>
      </c>
      <c r="X81" s="13" t="s">
        <v>5399</v>
      </c>
      <c r="Y81" s="13" t="s">
        <v>5400</v>
      </c>
      <c r="Z81" s="13" t="s">
        <v>5401</v>
      </c>
      <c r="AA81" s="13" t="s">
        <v>5402</v>
      </c>
      <c r="AB81" s="13" t="s">
        <v>5403</v>
      </c>
      <c r="AC81" s="13" t="s">
        <v>5404</v>
      </c>
      <c r="AD81" s="13" t="s">
        <v>5405</v>
      </c>
      <c r="AE81" s="13" t="s">
        <v>5406</v>
      </c>
      <c r="AF81" s="13" t="s">
        <v>5407</v>
      </c>
      <c r="AG81" s="13" t="s">
        <v>5408</v>
      </c>
      <c r="AH81" s="13" t="s">
        <v>5409</v>
      </c>
      <c r="AI81" s="13" t="s">
        <v>5410</v>
      </c>
      <c r="AJ81" s="13" t="s">
        <v>5411</v>
      </c>
      <c r="AK81" s="13" t="s">
        <v>5412</v>
      </c>
      <c r="AL81" s="13" t="s">
        <v>5413</v>
      </c>
      <c r="AM81" s="13" t="s">
        <v>5414</v>
      </c>
      <c r="AN81" s="13" t="s">
        <v>5415</v>
      </c>
      <c r="AO81" s="13" t="s">
        <v>5416</v>
      </c>
      <c r="AP81" s="13" t="s">
        <v>5417</v>
      </c>
      <c r="AQ81" s="13" t="s">
        <v>5418</v>
      </c>
      <c r="AR81" s="13" t="s">
        <v>5419</v>
      </c>
      <c r="AS81" s="13" t="s">
        <v>5420</v>
      </c>
      <c r="AT81" s="13" t="s">
        <v>5421</v>
      </c>
      <c r="AU81" s="13" t="s">
        <v>5422</v>
      </c>
      <c r="AV81" s="13" t="s">
        <v>5423</v>
      </c>
      <c r="AW81" s="13" t="s">
        <v>5424</v>
      </c>
      <c r="AX81" s="13" t="s">
        <v>5425</v>
      </c>
      <c r="AY81" s="13" t="s">
        <v>5426</v>
      </c>
      <c r="AZ81" s="13" t="s">
        <v>5427</v>
      </c>
      <c r="BA81" s="13" t="s">
        <v>5428</v>
      </c>
      <c r="BB81" s="13" t="s">
        <v>5429</v>
      </c>
      <c r="BC81" s="13" t="s">
        <v>5430</v>
      </c>
      <c r="BD81" s="13" t="s">
        <v>5431</v>
      </c>
      <c r="BE81" s="13" t="s">
        <v>5432</v>
      </c>
      <c r="BF81" s="13" t="s">
        <v>5433</v>
      </c>
      <c r="BG81" s="13" t="s">
        <v>5434</v>
      </c>
      <c r="BH81" s="13" t="s">
        <v>5435</v>
      </c>
      <c r="BI81" s="13" t="s">
        <v>5436</v>
      </c>
      <c r="BJ81" s="13" t="s">
        <v>5437</v>
      </c>
      <c r="BK81" s="13" t="s">
        <v>5438</v>
      </c>
      <c r="BL81" s="13" t="s">
        <v>5439</v>
      </c>
      <c r="BM81" s="13" t="s">
        <v>5440</v>
      </c>
      <c r="BN81" s="13" t="s">
        <v>5441</v>
      </c>
      <c r="BO81" s="13" t="s">
        <v>5442</v>
      </c>
      <c r="BP81" s="13" t="s">
        <v>5443</v>
      </c>
      <c r="BQ81" s="13" t="s">
        <v>5444</v>
      </c>
      <c r="BR81" s="13" t="s">
        <v>5445</v>
      </c>
      <c r="BS81" s="13" t="s">
        <v>5446</v>
      </c>
      <c r="BT81" s="13" t="s">
        <v>5447</v>
      </c>
      <c r="BU81" s="13" t="s">
        <v>5448</v>
      </c>
      <c r="BV81" s="13" t="s">
        <v>5449</v>
      </c>
      <c r="BW81" s="13" t="s">
        <v>5450</v>
      </c>
      <c r="BX81" s="13" t="s">
        <v>5451</v>
      </c>
      <c r="BY81" s="13" t="s">
        <v>5452</v>
      </c>
      <c r="BZ81" s="13" t="s">
        <v>5453</v>
      </c>
      <c r="CA81" s="13" t="s">
        <v>5454</v>
      </c>
      <c r="CB81" s="13" t="s">
        <v>5455</v>
      </c>
      <c r="CC81" s="13" t="s">
        <v>5456</v>
      </c>
      <c r="CD81" s="13" t="s">
        <v>5457</v>
      </c>
      <c r="CE81" s="13" t="s">
        <v>5458</v>
      </c>
      <c r="CF81" s="13" t="s">
        <v>5459</v>
      </c>
      <c r="CG81" s="13" t="s">
        <v>5460</v>
      </c>
      <c r="CH81" s="13" t="s">
        <v>5461</v>
      </c>
      <c r="CI81" s="13" t="s">
        <v>5462</v>
      </c>
      <c r="CJ81" s="13" t="s">
        <v>5463</v>
      </c>
      <c r="CK81" s="13" t="s">
        <v>5464</v>
      </c>
      <c r="CL81" s="13" t="s">
        <v>5465</v>
      </c>
      <c r="CM81" s="13" t="s">
        <v>5466</v>
      </c>
      <c r="CN81" s="13" t="s">
        <v>5467</v>
      </c>
    </row>
    <row r="82" customFormat="false" ht="12.75" hidden="true" customHeight="false" outlineLevel="0" collapsed="false">
      <c r="A82" s="13" t="n">
        <v>59</v>
      </c>
      <c r="B82" s="13" t="s">
        <v>5468</v>
      </c>
      <c r="C82" s="13" t="s">
        <v>5469</v>
      </c>
      <c r="D82" s="13" t="s">
        <v>5470</v>
      </c>
      <c r="E82" s="13" t="s">
        <v>5471</v>
      </c>
      <c r="F82" s="13" t="s">
        <v>5472</v>
      </c>
      <c r="G82" s="13" t="s">
        <v>5473</v>
      </c>
      <c r="H82" s="13" t="s">
        <v>5474</v>
      </c>
      <c r="I82" s="13" t="s">
        <v>5475</v>
      </c>
      <c r="J82" s="13" t="s">
        <v>5476</v>
      </c>
      <c r="K82" s="13" t="s">
        <v>5477</v>
      </c>
      <c r="L82" s="13" t="s">
        <v>5478</v>
      </c>
      <c r="M82" s="13" t="s">
        <v>5479</v>
      </c>
      <c r="N82" s="13" t="s">
        <v>5480</v>
      </c>
      <c r="O82" s="13" t="s">
        <v>5481</v>
      </c>
      <c r="P82" s="13" t="s">
        <v>5482</v>
      </c>
      <c r="Q82" s="13" t="s">
        <v>5483</v>
      </c>
      <c r="R82" s="13" t="s">
        <v>5484</v>
      </c>
      <c r="S82" s="13" t="s">
        <v>5485</v>
      </c>
      <c r="T82" s="13" t="s">
        <v>5486</v>
      </c>
      <c r="U82" s="13" t="s">
        <v>5487</v>
      </c>
      <c r="V82" s="13" t="s">
        <v>5488</v>
      </c>
      <c r="W82" s="13" t="s">
        <v>5489</v>
      </c>
      <c r="X82" s="13" t="s">
        <v>5490</v>
      </c>
      <c r="Y82" s="13" t="s">
        <v>5491</v>
      </c>
      <c r="Z82" s="13" t="s">
        <v>5492</v>
      </c>
      <c r="AA82" s="13" t="s">
        <v>5493</v>
      </c>
      <c r="AB82" s="13" t="s">
        <v>5494</v>
      </c>
      <c r="AC82" s="13" t="s">
        <v>5495</v>
      </c>
      <c r="AD82" s="13" t="s">
        <v>5496</v>
      </c>
      <c r="AE82" s="13" t="s">
        <v>5497</v>
      </c>
      <c r="AF82" s="13" t="s">
        <v>5498</v>
      </c>
      <c r="AG82" s="13" t="s">
        <v>5499</v>
      </c>
      <c r="AH82" s="13" t="s">
        <v>5500</v>
      </c>
      <c r="AI82" s="13" t="s">
        <v>5501</v>
      </c>
      <c r="AJ82" s="13" t="s">
        <v>5502</v>
      </c>
      <c r="AK82" s="13" t="s">
        <v>5503</v>
      </c>
      <c r="AL82" s="13" t="s">
        <v>5504</v>
      </c>
      <c r="AM82" s="13" t="s">
        <v>5505</v>
      </c>
      <c r="AN82" s="13" t="s">
        <v>5506</v>
      </c>
      <c r="AO82" s="13" t="s">
        <v>5507</v>
      </c>
      <c r="AP82" s="13" t="s">
        <v>5508</v>
      </c>
      <c r="AQ82" s="13" t="s">
        <v>5509</v>
      </c>
      <c r="AR82" s="13" t="s">
        <v>5510</v>
      </c>
      <c r="AS82" s="13" t="s">
        <v>5511</v>
      </c>
      <c r="AT82" s="13" t="s">
        <v>5512</v>
      </c>
      <c r="AU82" s="13" t="s">
        <v>5513</v>
      </c>
      <c r="AV82" s="13" t="s">
        <v>5514</v>
      </c>
      <c r="AW82" s="13" t="s">
        <v>5515</v>
      </c>
      <c r="AX82" s="13" t="s">
        <v>5516</v>
      </c>
      <c r="AY82" s="13" t="s">
        <v>5517</v>
      </c>
      <c r="AZ82" s="13" t="s">
        <v>5518</v>
      </c>
      <c r="BA82" s="13" t="s">
        <v>5519</v>
      </c>
      <c r="BB82" s="13" t="s">
        <v>5520</v>
      </c>
      <c r="BC82" s="13" t="s">
        <v>5521</v>
      </c>
      <c r="BD82" s="13" t="s">
        <v>5522</v>
      </c>
      <c r="BE82" s="13" t="s">
        <v>5523</v>
      </c>
      <c r="BF82" s="13" t="s">
        <v>5524</v>
      </c>
      <c r="BG82" s="13" t="s">
        <v>5525</v>
      </c>
      <c r="BH82" s="13" t="s">
        <v>5526</v>
      </c>
      <c r="BI82" s="13" t="s">
        <v>5527</v>
      </c>
      <c r="BJ82" s="13" t="s">
        <v>5528</v>
      </c>
      <c r="BK82" s="13" t="s">
        <v>5529</v>
      </c>
      <c r="BL82" s="13" t="s">
        <v>5530</v>
      </c>
      <c r="BM82" s="13" t="s">
        <v>5531</v>
      </c>
      <c r="BN82" s="13" t="s">
        <v>5532</v>
      </c>
      <c r="BO82" s="13" t="s">
        <v>5533</v>
      </c>
      <c r="BP82" s="13" t="s">
        <v>5534</v>
      </c>
      <c r="BQ82" s="13" t="s">
        <v>5535</v>
      </c>
      <c r="BR82" s="13" t="s">
        <v>5536</v>
      </c>
      <c r="BS82" s="13" t="s">
        <v>5537</v>
      </c>
      <c r="BT82" s="13" t="s">
        <v>5538</v>
      </c>
      <c r="BU82" s="13" t="s">
        <v>5539</v>
      </c>
      <c r="BV82" s="13" t="s">
        <v>5540</v>
      </c>
      <c r="BW82" s="13" t="s">
        <v>5541</v>
      </c>
      <c r="BX82" s="13" t="s">
        <v>5542</v>
      </c>
      <c r="BY82" s="13" t="s">
        <v>5543</v>
      </c>
      <c r="BZ82" s="13" t="s">
        <v>5544</v>
      </c>
      <c r="CA82" s="13" t="s">
        <v>5545</v>
      </c>
      <c r="CB82" s="13" t="s">
        <v>5546</v>
      </c>
      <c r="CC82" s="13" t="s">
        <v>5547</v>
      </c>
      <c r="CD82" s="13" t="s">
        <v>5548</v>
      </c>
      <c r="CE82" s="13" t="s">
        <v>5549</v>
      </c>
      <c r="CF82" s="13" t="s">
        <v>5550</v>
      </c>
      <c r="CG82" s="13" t="s">
        <v>5551</v>
      </c>
      <c r="CH82" s="13" t="s">
        <v>5552</v>
      </c>
      <c r="CI82" s="13" t="s">
        <v>5553</v>
      </c>
      <c r="CJ82" s="13" t="s">
        <v>5554</v>
      </c>
      <c r="CK82" s="13" t="s">
        <v>5555</v>
      </c>
      <c r="CL82" s="13" t="s">
        <v>5556</v>
      </c>
      <c r="CM82" s="13" t="s">
        <v>5557</v>
      </c>
      <c r="CN82" s="13" t="s">
        <v>5558</v>
      </c>
    </row>
    <row r="83" customFormat="false" ht="12.75" hidden="true" customHeight="false" outlineLevel="0" collapsed="false">
      <c r="A83" s="13" t="n">
        <v>60</v>
      </c>
      <c r="B83" s="13" t="s">
        <v>5559</v>
      </c>
      <c r="C83" s="13" t="s">
        <v>5560</v>
      </c>
      <c r="D83" s="13" t="s">
        <v>5561</v>
      </c>
      <c r="E83" s="13" t="s">
        <v>5562</v>
      </c>
      <c r="F83" s="13" t="s">
        <v>5563</v>
      </c>
      <c r="G83" s="13" t="s">
        <v>5564</v>
      </c>
      <c r="H83" s="13" t="s">
        <v>5565</v>
      </c>
      <c r="I83" s="13" t="s">
        <v>5566</v>
      </c>
      <c r="J83" s="13" t="s">
        <v>5567</v>
      </c>
      <c r="K83" s="13" t="s">
        <v>5568</v>
      </c>
      <c r="L83" s="13" t="s">
        <v>5569</v>
      </c>
      <c r="M83" s="13" t="s">
        <v>5570</v>
      </c>
      <c r="N83" s="13" t="s">
        <v>5571</v>
      </c>
      <c r="O83" s="13" t="s">
        <v>5572</v>
      </c>
      <c r="P83" s="13" t="s">
        <v>5573</v>
      </c>
      <c r="Q83" s="13" t="s">
        <v>5574</v>
      </c>
      <c r="R83" s="13" t="s">
        <v>5575</v>
      </c>
      <c r="S83" s="13" t="s">
        <v>5576</v>
      </c>
      <c r="T83" s="13" t="s">
        <v>5577</v>
      </c>
      <c r="U83" s="13" t="s">
        <v>5578</v>
      </c>
      <c r="V83" s="13" t="s">
        <v>5579</v>
      </c>
      <c r="W83" s="13" t="s">
        <v>5580</v>
      </c>
      <c r="X83" s="13" t="s">
        <v>5581</v>
      </c>
      <c r="Y83" s="13" t="s">
        <v>5582</v>
      </c>
      <c r="Z83" s="13" t="s">
        <v>5583</v>
      </c>
      <c r="AA83" s="13" t="s">
        <v>5584</v>
      </c>
      <c r="AB83" s="13" t="s">
        <v>5585</v>
      </c>
      <c r="AC83" s="13" t="s">
        <v>5586</v>
      </c>
      <c r="AD83" s="13" t="s">
        <v>5587</v>
      </c>
      <c r="AE83" s="13" t="s">
        <v>5588</v>
      </c>
      <c r="AF83" s="13" t="s">
        <v>5589</v>
      </c>
      <c r="AG83" s="13" t="s">
        <v>5590</v>
      </c>
      <c r="AH83" s="13" t="s">
        <v>5591</v>
      </c>
      <c r="AI83" s="13" t="s">
        <v>5592</v>
      </c>
      <c r="AJ83" s="13" t="s">
        <v>5593</v>
      </c>
      <c r="AK83" s="13" t="s">
        <v>5594</v>
      </c>
      <c r="AL83" s="13" t="s">
        <v>5595</v>
      </c>
      <c r="AM83" s="13" t="s">
        <v>5596</v>
      </c>
      <c r="AN83" s="13" t="s">
        <v>5597</v>
      </c>
      <c r="AO83" s="13" t="s">
        <v>5598</v>
      </c>
      <c r="AP83" s="13" t="s">
        <v>5599</v>
      </c>
      <c r="AQ83" s="13" t="s">
        <v>5600</v>
      </c>
      <c r="AR83" s="13" t="s">
        <v>5601</v>
      </c>
      <c r="AS83" s="13" t="s">
        <v>5602</v>
      </c>
      <c r="AT83" s="13" t="s">
        <v>5603</v>
      </c>
      <c r="AU83" s="13" t="s">
        <v>5604</v>
      </c>
      <c r="AV83" s="13" t="s">
        <v>5605</v>
      </c>
      <c r="AW83" s="13" t="s">
        <v>5606</v>
      </c>
      <c r="AX83" s="13" t="s">
        <v>5607</v>
      </c>
      <c r="AY83" s="13" t="s">
        <v>5608</v>
      </c>
      <c r="AZ83" s="13" t="s">
        <v>5609</v>
      </c>
      <c r="BA83" s="13" t="s">
        <v>5610</v>
      </c>
      <c r="BB83" s="13" t="s">
        <v>5611</v>
      </c>
      <c r="BC83" s="13" t="s">
        <v>5612</v>
      </c>
      <c r="BD83" s="13" t="s">
        <v>5613</v>
      </c>
      <c r="BE83" s="13" t="s">
        <v>5614</v>
      </c>
      <c r="BF83" s="13" t="s">
        <v>5615</v>
      </c>
      <c r="BG83" s="13" t="s">
        <v>5616</v>
      </c>
      <c r="BH83" s="13" t="s">
        <v>5617</v>
      </c>
      <c r="BI83" s="13" t="s">
        <v>5618</v>
      </c>
      <c r="BJ83" s="13" t="s">
        <v>5619</v>
      </c>
      <c r="BK83" s="13" t="s">
        <v>5620</v>
      </c>
      <c r="BL83" s="13" t="s">
        <v>5621</v>
      </c>
      <c r="BM83" s="13" t="s">
        <v>5622</v>
      </c>
      <c r="BN83" s="13" t="s">
        <v>5623</v>
      </c>
      <c r="BO83" s="13" t="s">
        <v>5624</v>
      </c>
      <c r="BP83" s="13" t="s">
        <v>5625</v>
      </c>
      <c r="BQ83" s="13" t="s">
        <v>5626</v>
      </c>
      <c r="BR83" s="13" t="s">
        <v>5627</v>
      </c>
      <c r="BS83" s="13" t="s">
        <v>5628</v>
      </c>
      <c r="BT83" s="13" t="s">
        <v>5629</v>
      </c>
      <c r="BU83" s="13" t="s">
        <v>5630</v>
      </c>
      <c r="BV83" s="13" t="s">
        <v>5631</v>
      </c>
      <c r="BW83" s="13" t="s">
        <v>5632</v>
      </c>
      <c r="BX83" s="13" t="s">
        <v>5633</v>
      </c>
      <c r="BY83" s="13" t="s">
        <v>5634</v>
      </c>
      <c r="BZ83" s="13" t="s">
        <v>5635</v>
      </c>
      <c r="CA83" s="13" t="s">
        <v>5636</v>
      </c>
      <c r="CB83" s="13" t="s">
        <v>5637</v>
      </c>
      <c r="CC83" s="13" t="s">
        <v>5638</v>
      </c>
      <c r="CD83" s="13" t="s">
        <v>5639</v>
      </c>
      <c r="CE83" s="13" t="s">
        <v>5640</v>
      </c>
      <c r="CF83" s="13" t="s">
        <v>5641</v>
      </c>
      <c r="CG83" s="13" t="s">
        <v>5642</v>
      </c>
      <c r="CH83" s="13" t="s">
        <v>5643</v>
      </c>
      <c r="CI83" s="13" t="s">
        <v>5644</v>
      </c>
      <c r="CJ83" s="13" t="s">
        <v>5645</v>
      </c>
      <c r="CK83" s="13" t="s">
        <v>5646</v>
      </c>
      <c r="CL83" s="13" t="s">
        <v>5647</v>
      </c>
      <c r="CM83" s="13" t="s">
        <v>5648</v>
      </c>
      <c r="CN83" s="13" t="s">
        <v>5649</v>
      </c>
    </row>
    <row r="84" customFormat="false" ht="12.75" hidden="true" customHeight="false" outlineLevel="0" collapsed="false">
      <c r="A84" s="13" t="n">
        <v>61</v>
      </c>
      <c r="B84" s="13" t="s">
        <v>5650</v>
      </c>
      <c r="C84" s="13" t="s">
        <v>5651</v>
      </c>
      <c r="D84" s="13" t="s">
        <v>5652</v>
      </c>
      <c r="E84" s="13" t="s">
        <v>5653</v>
      </c>
      <c r="F84" s="13" t="s">
        <v>5654</v>
      </c>
      <c r="G84" s="13" t="s">
        <v>5655</v>
      </c>
      <c r="H84" s="13" t="s">
        <v>5656</v>
      </c>
      <c r="I84" s="13" t="s">
        <v>5657</v>
      </c>
      <c r="J84" s="13" t="s">
        <v>5658</v>
      </c>
      <c r="K84" s="13" t="s">
        <v>5659</v>
      </c>
      <c r="L84" s="13" t="s">
        <v>5660</v>
      </c>
      <c r="M84" s="13" t="s">
        <v>5661</v>
      </c>
      <c r="N84" s="13" t="s">
        <v>5662</v>
      </c>
      <c r="O84" s="13" t="s">
        <v>5663</v>
      </c>
      <c r="P84" s="13" t="s">
        <v>5664</v>
      </c>
      <c r="Q84" s="13" t="s">
        <v>5665</v>
      </c>
      <c r="R84" s="13" t="s">
        <v>5666</v>
      </c>
      <c r="S84" s="13" t="s">
        <v>5667</v>
      </c>
      <c r="T84" s="13" t="s">
        <v>5668</v>
      </c>
      <c r="U84" s="13" t="s">
        <v>5669</v>
      </c>
      <c r="V84" s="13" t="s">
        <v>5670</v>
      </c>
      <c r="W84" s="13" t="s">
        <v>5671</v>
      </c>
      <c r="X84" s="13" t="s">
        <v>5672</v>
      </c>
      <c r="Y84" s="13" t="s">
        <v>5673</v>
      </c>
      <c r="Z84" s="13" t="s">
        <v>5674</v>
      </c>
      <c r="AA84" s="13" t="s">
        <v>5675</v>
      </c>
      <c r="AB84" s="13" t="s">
        <v>5676</v>
      </c>
      <c r="AC84" s="13" t="s">
        <v>5677</v>
      </c>
      <c r="AD84" s="13" t="s">
        <v>5678</v>
      </c>
      <c r="AE84" s="13" t="s">
        <v>5679</v>
      </c>
      <c r="AF84" s="13" t="s">
        <v>5680</v>
      </c>
      <c r="AG84" s="13" t="s">
        <v>5681</v>
      </c>
      <c r="AH84" s="13" t="s">
        <v>5682</v>
      </c>
      <c r="AI84" s="13" t="s">
        <v>5683</v>
      </c>
      <c r="AJ84" s="13" t="s">
        <v>5684</v>
      </c>
      <c r="AK84" s="13" t="s">
        <v>5685</v>
      </c>
      <c r="AL84" s="13" t="s">
        <v>5686</v>
      </c>
      <c r="AM84" s="13" t="s">
        <v>5687</v>
      </c>
      <c r="AN84" s="13" t="s">
        <v>5688</v>
      </c>
      <c r="AO84" s="13" t="s">
        <v>5689</v>
      </c>
      <c r="AP84" s="13" t="s">
        <v>5690</v>
      </c>
      <c r="AQ84" s="13" t="s">
        <v>5691</v>
      </c>
      <c r="AR84" s="13" t="s">
        <v>5692</v>
      </c>
      <c r="AS84" s="13" t="s">
        <v>5693</v>
      </c>
      <c r="AT84" s="13" t="s">
        <v>5694</v>
      </c>
      <c r="AU84" s="13" t="s">
        <v>5695</v>
      </c>
      <c r="AV84" s="13" t="s">
        <v>5696</v>
      </c>
      <c r="AW84" s="13" t="s">
        <v>5697</v>
      </c>
      <c r="AX84" s="13" t="s">
        <v>5698</v>
      </c>
      <c r="AY84" s="13" t="s">
        <v>5699</v>
      </c>
      <c r="AZ84" s="13" t="s">
        <v>5700</v>
      </c>
      <c r="BA84" s="13" t="s">
        <v>5701</v>
      </c>
      <c r="BB84" s="13" t="s">
        <v>5702</v>
      </c>
      <c r="BC84" s="13" t="s">
        <v>5703</v>
      </c>
      <c r="BD84" s="13" t="s">
        <v>5704</v>
      </c>
      <c r="BE84" s="13" t="s">
        <v>5705</v>
      </c>
      <c r="BF84" s="13" t="s">
        <v>5706</v>
      </c>
      <c r="BG84" s="13" t="s">
        <v>5707</v>
      </c>
      <c r="BH84" s="13" t="s">
        <v>5708</v>
      </c>
      <c r="BI84" s="13" t="s">
        <v>5709</v>
      </c>
      <c r="BJ84" s="13" t="s">
        <v>5710</v>
      </c>
      <c r="BK84" s="13" t="s">
        <v>5711</v>
      </c>
      <c r="BL84" s="13" t="s">
        <v>5712</v>
      </c>
      <c r="BM84" s="13" t="s">
        <v>5713</v>
      </c>
      <c r="BN84" s="13" t="s">
        <v>5714</v>
      </c>
      <c r="BO84" s="13" t="s">
        <v>5715</v>
      </c>
      <c r="BP84" s="13" t="s">
        <v>5716</v>
      </c>
      <c r="BQ84" s="13" t="s">
        <v>5717</v>
      </c>
      <c r="BR84" s="13" t="s">
        <v>5718</v>
      </c>
      <c r="BS84" s="13" t="s">
        <v>5719</v>
      </c>
      <c r="BT84" s="13" t="s">
        <v>5720</v>
      </c>
      <c r="BU84" s="13" t="s">
        <v>5721</v>
      </c>
      <c r="BV84" s="13" t="s">
        <v>5722</v>
      </c>
      <c r="BW84" s="13" t="s">
        <v>5723</v>
      </c>
      <c r="BX84" s="13" t="s">
        <v>5724</v>
      </c>
      <c r="BY84" s="13" t="s">
        <v>5725</v>
      </c>
      <c r="BZ84" s="13" t="s">
        <v>5726</v>
      </c>
      <c r="CA84" s="13" t="s">
        <v>5727</v>
      </c>
      <c r="CB84" s="13" t="s">
        <v>5728</v>
      </c>
      <c r="CC84" s="13" t="s">
        <v>5729</v>
      </c>
      <c r="CD84" s="13" t="s">
        <v>5730</v>
      </c>
      <c r="CE84" s="13" t="s">
        <v>5731</v>
      </c>
      <c r="CF84" s="13" t="s">
        <v>5732</v>
      </c>
      <c r="CG84" s="13" t="s">
        <v>5733</v>
      </c>
      <c r="CH84" s="13" t="s">
        <v>5734</v>
      </c>
      <c r="CI84" s="13" t="s">
        <v>5735</v>
      </c>
      <c r="CJ84" s="13" t="s">
        <v>5736</v>
      </c>
      <c r="CK84" s="13" t="s">
        <v>5737</v>
      </c>
      <c r="CL84" s="13" t="s">
        <v>5738</v>
      </c>
      <c r="CM84" s="13" t="s">
        <v>5739</v>
      </c>
      <c r="CN84" s="13" t="s">
        <v>5740</v>
      </c>
    </row>
    <row r="85" customFormat="false" ht="12.75" hidden="true" customHeight="false" outlineLevel="0" collapsed="false">
      <c r="A85" s="13" t="n">
        <v>62</v>
      </c>
      <c r="B85" s="13" t="s">
        <v>5741</v>
      </c>
      <c r="C85" s="13" t="s">
        <v>5742</v>
      </c>
      <c r="D85" s="13" t="s">
        <v>5743</v>
      </c>
      <c r="E85" s="13" t="s">
        <v>5744</v>
      </c>
      <c r="F85" s="13" t="s">
        <v>5745</v>
      </c>
      <c r="G85" s="13" t="s">
        <v>5746</v>
      </c>
      <c r="H85" s="13" t="s">
        <v>5747</v>
      </c>
      <c r="I85" s="13" t="s">
        <v>5748</v>
      </c>
      <c r="J85" s="13" t="s">
        <v>5749</v>
      </c>
      <c r="K85" s="13" t="s">
        <v>5750</v>
      </c>
      <c r="L85" s="13" t="s">
        <v>5751</v>
      </c>
      <c r="M85" s="13" t="s">
        <v>5752</v>
      </c>
      <c r="N85" s="13" t="s">
        <v>5753</v>
      </c>
      <c r="O85" s="13" t="s">
        <v>5754</v>
      </c>
      <c r="P85" s="13" t="s">
        <v>5755</v>
      </c>
      <c r="Q85" s="13" t="s">
        <v>5756</v>
      </c>
      <c r="R85" s="13" t="s">
        <v>5757</v>
      </c>
      <c r="S85" s="13" t="s">
        <v>5758</v>
      </c>
      <c r="T85" s="13" t="s">
        <v>5759</v>
      </c>
      <c r="U85" s="13" t="s">
        <v>5760</v>
      </c>
      <c r="V85" s="13" t="s">
        <v>5761</v>
      </c>
      <c r="W85" s="13" t="s">
        <v>5762</v>
      </c>
      <c r="X85" s="13" t="s">
        <v>5763</v>
      </c>
      <c r="Y85" s="13" t="s">
        <v>5764</v>
      </c>
      <c r="Z85" s="13" t="s">
        <v>5765</v>
      </c>
      <c r="AA85" s="13" t="s">
        <v>5766</v>
      </c>
      <c r="AB85" s="13" t="s">
        <v>5767</v>
      </c>
      <c r="AC85" s="13" t="s">
        <v>5768</v>
      </c>
      <c r="AD85" s="13" t="s">
        <v>5769</v>
      </c>
      <c r="AE85" s="13" t="s">
        <v>5770</v>
      </c>
      <c r="AF85" s="13" t="s">
        <v>5771</v>
      </c>
      <c r="AG85" s="13" t="s">
        <v>5772</v>
      </c>
      <c r="AH85" s="13" t="s">
        <v>5773</v>
      </c>
      <c r="AI85" s="13" t="s">
        <v>5774</v>
      </c>
      <c r="AJ85" s="13" t="s">
        <v>5775</v>
      </c>
      <c r="AK85" s="13" t="s">
        <v>5776</v>
      </c>
      <c r="AL85" s="13" t="s">
        <v>5777</v>
      </c>
      <c r="AM85" s="13" t="s">
        <v>5778</v>
      </c>
      <c r="AN85" s="13" t="s">
        <v>5779</v>
      </c>
      <c r="AO85" s="13" t="s">
        <v>5780</v>
      </c>
      <c r="AP85" s="13" t="s">
        <v>5781</v>
      </c>
      <c r="AQ85" s="13" t="s">
        <v>5782</v>
      </c>
      <c r="AR85" s="13" t="s">
        <v>5783</v>
      </c>
      <c r="AS85" s="13" t="s">
        <v>5784</v>
      </c>
      <c r="AT85" s="13" t="s">
        <v>5785</v>
      </c>
      <c r="AU85" s="13" t="s">
        <v>5786</v>
      </c>
      <c r="AV85" s="13" t="s">
        <v>5787</v>
      </c>
      <c r="AW85" s="13" t="s">
        <v>5788</v>
      </c>
      <c r="AX85" s="13" t="s">
        <v>5789</v>
      </c>
      <c r="AY85" s="13" t="s">
        <v>5790</v>
      </c>
      <c r="AZ85" s="13" t="s">
        <v>5791</v>
      </c>
      <c r="BA85" s="13" t="s">
        <v>5792</v>
      </c>
      <c r="BB85" s="13" t="s">
        <v>5793</v>
      </c>
      <c r="BC85" s="13" t="s">
        <v>5794</v>
      </c>
      <c r="BD85" s="13" t="s">
        <v>5795</v>
      </c>
      <c r="BE85" s="13" t="s">
        <v>5796</v>
      </c>
      <c r="BF85" s="13" t="s">
        <v>5797</v>
      </c>
      <c r="BG85" s="13" t="s">
        <v>5798</v>
      </c>
      <c r="BH85" s="13" t="s">
        <v>5799</v>
      </c>
      <c r="BI85" s="13" t="s">
        <v>5800</v>
      </c>
      <c r="BJ85" s="13" t="s">
        <v>5801</v>
      </c>
      <c r="BK85" s="13" t="s">
        <v>5802</v>
      </c>
      <c r="BL85" s="13" t="s">
        <v>5803</v>
      </c>
      <c r="BM85" s="13" t="s">
        <v>5804</v>
      </c>
      <c r="BN85" s="13" t="s">
        <v>5805</v>
      </c>
      <c r="BO85" s="13" t="s">
        <v>5806</v>
      </c>
      <c r="BP85" s="13" t="s">
        <v>5807</v>
      </c>
      <c r="BQ85" s="13" t="s">
        <v>5808</v>
      </c>
      <c r="BR85" s="13" t="s">
        <v>5809</v>
      </c>
      <c r="BS85" s="13" t="s">
        <v>5810</v>
      </c>
      <c r="BT85" s="13" t="s">
        <v>5811</v>
      </c>
      <c r="BU85" s="13" t="s">
        <v>5812</v>
      </c>
      <c r="BV85" s="13" t="s">
        <v>5813</v>
      </c>
      <c r="BW85" s="13" t="s">
        <v>5814</v>
      </c>
      <c r="BX85" s="13" t="s">
        <v>5815</v>
      </c>
      <c r="BY85" s="13" t="s">
        <v>5816</v>
      </c>
      <c r="BZ85" s="13" t="s">
        <v>5817</v>
      </c>
      <c r="CA85" s="13" t="s">
        <v>5818</v>
      </c>
      <c r="CB85" s="13" t="s">
        <v>5819</v>
      </c>
      <c r="CC85" s="13" t="s">
        <v>5820</v>
      </c>
      <c r="CD85" s="13" t="s">
        <v>5821</v>
      </c>
      <c r="CE85" s="13" t="s">
        <v>5822</v>
      </c>
      <c r="CF85" s="13" t="s">
        <v>5823</v>
      </c>
      <c r="CG85" s="13" t="s">
        <v>5824</v>
      </c>
      <c r="CH85" s="13" t="s">
        <v>5825</v>
      </c>
      <c r="CI85" s="13" t="s">
        <v>5826</v>
      </c>
      <c r="CJ85" s="13" t="s">
        <v>5827</v>
      </c>
      <c r="CK85" s="13" t="s">
        <v>5828</v>
      </c>
      <c r="CL85" s="13" t="s">
        <v>5829</v>
      </c>
      <c r="CM85" s="13" t="s">
        <v>5830</v>
      </c>
      <c r="CN85" s="13" t="s">
        <v>5831</v>
      </c>
    </row>
    <row r="86" customFormat="false" ht="12.75" hidden="true" customHeight="false" outlineLevel="0" collapsed="false">
      <c r="A86" s="13" t="n">
        <v>63</v>
      </c>
      <c r="B86" s="13" t="s">
        <v>5832</v>
      </c>
      <c r="C86" s="13" t="s">
        <v>5833</v>
      </c>
      <c r="D86" s="13" t="s">
        <v>5834</v>
      </c>
      <c r="E86" s="13" t="s">
        <v>5835</v>
      </c>
      <c r="F86" s="13" t="s">
        <v>5836</v>
      </c>
      <c r="G86" s="13" t="s">
        <v>5837</v>
      </c>
      <c r="H86" s="13" t="s">
        <v>5838</v>
      </c>
      <c r="I86" s="13" t="s">
        <v>5839</v>
      </c>
      <c r="J86" s="13" t="s">
        <v>5840</v>
      </c>
      <c r="K86" s="13" t="s">
        <v>5841</v>
      </c>
      <c r="L86" s="13" t="s">
        <v>5842</v>
      </c>
      <c r="M86" s="13" t="s">
        <v>5843</v>
      </c>
      <c r="N86" s="13" t="s">
        <v>5844</v>
      </c>
      <c r="O86" s="13" t="s">
        <v>5845</v>
      </c>
      <c r="P86" s="13" t="s">
        <v>5846</v>
      </c>
      <c r="Q86" s="13" t="s">
        <v>5847</v>
      </c>
      <c r="R86" s="13" t="s">
        <v>5848</v>
      </c>
      <c r="S86" s="13" t="s">
        <v>5849</v>
      </c>
      <c r="T86" s="13" t="s">
        <v>5850</v>
      </c>
      <c r="U86" s="13" t="s">
        <v>5851</v>
      </c>
      <c r="V86" s="13" t="s">
        <v>5852</v>
      </c>
      <c r="W86" s="13" t="s">
        <v>5853</v>
      </c>
      <c r="X86" s="13" t="s">
        <v>5854</v>
      </c>
      <c r="Y86" s="13" t="s">
        <v>5855</v>
      </c>
      <c r="Z86" s="13" t="s">
        <v>5856</v>
      </c>
      <c r="AA86" s="13" t="s">
        <v>5857</v>
      </c>
      <c r="AB86" s="13" t="s">
        <v>5858</v>
      </c>
      <c r="AC86" s="13" t="s">
        <v>5859</v>
      </c>
      <c r="AD86" s="13" t="s">
        <v>5860</v>
      </c>
      <c r="AE86" s="13" t="s">
        <v>5861</v>
      </c>
      <c r="AF86" s="13" t="s">
        <v>5862</v>
      </c>
      <c r="AG86" s="13" t="s">
        <v>5863</v>
      </c>
      <c r="AH86" s="13" t="s">
        <v>5864</v>
      </c>
      <c r="AI86" s="13" t="s">
        <v>5865</v>
      </c>
      <c r="AJ86" s="13" t="s">
        <v>5866</v>
      </c>
      <c r="AK86" s="13" t="s">
        <v>5867</v>
      </c>
      <c r="AL86" s="13" t="s">
        <v>5868</v>
      </c>
      <c r="AM86" s="13" t="s">
        <v>5869</v>
      </c>
      <c r="AN86" s="13" t="s">
        <v>5870</v>
      </c>
      <c r="AO86" s="13" t="s">
        <v>5871</v>
      </c>
      <c r="AP86" s="13" t="s">
        <v>5872</v>
      </c>
      <c r="AQ86" s="13" t="s">
        <v>5873</v>
      </c>
      <c r="AR86" s="13" t="s">
        <v>5874</v>
      </c>
      <c r="AS86" s="13" t="s">
        <v>5875</v>
      </c>
      <c r="AT86" s="13" t="s">
        <v>5876</v>
      </c>
      <c r="AU86" s="13" t="s">
        <v>5877</v>
      </c>
      <c r="AV86" s="13" t="s">
        <v>5878</v>
      </c>
      <c r="AW86" s="13" t="s">
        <v>5879</v>
      </c>
      <c r="AX86" s="13" t="s">
        <v>5880</v>
      </c>
      <c r="AY86" s="13" t="s">
        <v>5881</v>
      </c>
      <c r="AZ86" s="13" t="s">
        <v>5882</v>
      </c>
      <c r="BA86" s="13" t="s">
        <v>5883</v>
      </c>
      <c r="BB86" s="13" t="s">
        <v>5884</v>
      </c>
      <c r="BC86" s="13" t="s">
        <v>5885</v>
      </c>
      <c r="BD86" s="13" t="s">
        <v>5886</v>
      </c>
      <c r="BE86" s="13" t="s">
        <v>5887</v>
      </c>
      <c r="BF86" s="13" t="s">
        <v>5888</v>
      </c>
      <c r="BG86" s="13" t="s">
        <v>5889</v>
      </c>
      <c r="BH86" s="13" t="s">
        <v>5890</v>
      </c>
      <c r="BI86" s="13" t="s">
        <v>5891</v>
      </c>
      <c r="BJ86" s="13" t="s">
        <v>5892</v>
      </c>
      <c r="BK86" s="13" t="s">
        <v>5893</v>
      </c>
      <c r="BL86" s="13" t="s">
        <v>5894</v>
      </c>
      <c r="BM86" s="13" t="s">
        <v>5895</v>
      </c>
      <c r="BN86" s="13" t="s">
        <v>5896</v>
      </c>
      <c r="BO86" s="13" t="s">
        <v>5897</v>
      </c>
      <c r="BP86" s="13" t="s">
        <v>5898</v>
      </c>
      <c r="BQ86" s="13" t="s">
        <v>5899</v>
      </c>
      <c r="BR86" s="13" t="s">
        <v>5900</v>
      </c>
      <c r="BS86" s="13" t="s">
        <v>5901</v>
      </c>
      <c r="BT86" s="13" t="s">
        <v>5902</v>
      </c>
      <c r="BU86" s="13" t="s">
        <v>5903</v>
      </c>
      <c r="BV86" s="13" t="s">
        <v>5904</v>
      </c>
      <c r="BW86" s="13" t="s">
        <v>5905</v>
      </c>
      <c r="BX86" s="13" t="s">
        <v>5906</v>
      </c>
      <c r="BY86" s="13" t="s">
        <v>5907</v>
      </c>
      <c r="BZ86" s="13" t="s">
        <v>5908</v>
      </c>
      <c r="CA86" s="13" t="s">
        <v>5909</v>
      </c>
      <c r="CB86" s="13" t="s">
        <v>5910</v>
      </c>
      <c r="CC86" s="13" t="s">
        <v>5911</v>
      </c>
      <c r="CD86" s="13" t="s">
        <v>5912</v>
      </c>
      <c r="CE86" s="13" t="s">
        <v>5913</v>
      </c>
      <c r="CF86" s="13" t="s">
        <v>5914</v>
      </c>
      <c r="CG86" s="13" t="s">
        <v>5915</v>
      </c>
      <c r="CH86" s="13" t="s">
        <v>5916</v>
      </c>
      <c r="CI86" s="13" t="s">
        <v>5917</v>
      </c>
      <c r="CJ86" s="13" t="s">
        <v>5918</v>
      </c>
      <c r="CK86" s="13" t="s">
        <v>5919</v>
      </c>
      <c r="CL86" s="13" t="s">
        <v>5920</v>
      </c>
      <c r="CM86" s="13" t="s">
        <v>5921</v>
      </c>
      <c r="CN86" s="13" t="s">
        <v>5922</v>
      </c>
    </row>
    <row r="87" customFormat="false" ht="12.75" hidden="true" customHeight="false" outlineLevel="0" collapsed="false">
      <c r="A87" s="13" t="n">
        <v>64</v>
      </c>
      <c r="B87" s="13" t="s">
        <v>5923</v>
      </c>
      <c r="C87" s="13" t="s">
        <v>5924</v>
      </c>
      <c r="D87" s="13" t="s">
        <v>5925</v>
      </c>
      <c r="E87" s="13" t="s">
        <v>5926</v>
      </c>
      <c r="F87" s="13" t="s">
        <v>5927</v>
      </c>
      <c r="G87" s="13" t="s">
        <v>5928</v>
      </c>
      <c r="H87" s="13" t="s">
        <v>5929</v>
      </c>
      <c r="I87" s="13" t="s">
        <v>5930</v>
      </c>
      <c r="J87" s="13" t="s">
        <v>5931</v>
      </c>
      <c r="K87" s="13" t="s">
        <v>5932</v>
      </c>
      <c r="L87" s="13" t="s">
        <v>5933</v>
      </c>
      <c r="M87" s="13" t="s">
        <v>5934</v>
      </c>
      <c r="N87" s="13" t="s">
        <v>5935</v>
      </c>
      <c r="O87" s="13" t="s">
        <v>5936</v>
      </c>
      <c r="P87" s="13" t="s">
        <v>5937</v>
      </c>
      <c r="Q87" s="13" t="s">
        <v>5938</v>
      </c>
      <c r="R87" s="13" t="s">
        <v>5939</v>
      </c>
      <c r="S87" s="13" t="s">
        <v>5940</v>
      </c>
      <c r="T87" s="13" t="s">
        <v>5941</v>
      </c>
      <c r="U87" s="13" t="s">
        <v>5942</v>
      </c>
      <c r="V87" s="13" t="s">
        <v>5943</v>
      </c>
      <c r="W87" s="13" t="s">
        <v>5944</v>
      </c>
      <c r="X87" s="13" t="s">
        <v>5945</v>
      </c>
      <c r="Y87" s="13" t="s">
        <v>5946</v>
      </c>
      <c r="Z87" s="13" t="s">
        <v>5947</v>
      </c>
      <c r="AA87" s="13" t="s">
        <v>5948</v>
      </c>
      <c r="AB87" s="13" t="s">
        <v>5949</v>
      </c>
      <c r="AC87" s="13" t="s">
        <v>5950</v>
      </c>
      <c r="AD87" s="13" t="s">
        <v>5951</v>
      </c>
      <c r="AE87" s="13" t="s">
        <v>5952</v>
      </c>
      <c r="AF87" s="13" t="s">
        <v>5953</v>
      </c>
      <c r="AG87" s="13" t="s">
        <v>5954</v>
      </c>
      <c r="AH87" s="13" t="s">
        <v>5955</v>
      </c>
      <c r="AI87" s="13" t="s">
        <v>5956</v>
      </c>
      <c r="AJ87" s="13" t="s">
        <v>5957</v>
      </c>
      <c r="AK87" s="13" t="s">
        <v>5958</v>
      </c>
      <c r="AL87" s="13" t="s">
        <v>5959</v>
      </c>
      <c r="AM87" s="13" t="s">
        <v>5960</v>
      </c>
      <c r="AN87" s="13" t="s">
        <v>5961</v>
      </c>
      <c r="AO87" s="13" t="s">
        <v>5962</v>
      </c>
      <c r="AP87" s="13" t="s">
        <v>5963</v>
      </c>
      <c r="AQ87" s="13" t="s">
        <v>5964</v>
      </c>
      <c r="AR87" s="13" t="s">
        <v>5965</v>
      </c>
      <c r="AS87" s="13" t="s">
        <v>5966</v>
      </c>
      <c r="AT87" s="13" t="s">
        <v>5967</v>
      </c>
      <c r="AU87" s="13" t="s">
        <v>5968</v>
      </c>
      <c r="AV87" s="13" t="s">
        <v>5969</v>
      </c>
      <c r="AW87" s="13" t="s">
        <v>5970</v>
      </c>
      <c r="AX87" s="13" t="s">
        <v>5971</v>
      </c>
      <c r="AY87" s="13" t="s">
        <v>5972</v>
      </c>
      <c r="AZ87" s="13" t="s">
        <v>5973</v>
      </c>
      <c r="BA87" s="13" t="s">
        <v>5974</v>
      </c>
      <c r="BB87" s="13" t="s">
        <v>5975</v>
      </c>
      <c r="BC87" s="13" t="s">
        <v>5976</v>
      </c>
      <c r="BD87" s="13" t="s">
        <v>5977</v>
      </c>
      <c r="BE87" s="13" t="s">
        <v>5978</v>
      </c>
      <c r="BF87" s="13" t="s">
        <v>5979</v>
      </c>
      <c r="BG87" s="13" t="s">
        <v>5980</v>
      </c>
      <c r="BH87" s="13" t="s">
        <v>5981</v>
      </c>
      <c r="BI87" s="13" t="s">
        <v>5982</v>
      </c>
      <c r="BJ87" s="13" t="s">
        <v>5983</v>
      </c>
      <c r="BK87" s="13" t="s">
        <v>5984</v>
      </c>
      <c r="BL87" s="13" t="s">
        <v>5985</v>
      </c>
      <c r="BM87" s="13" t="s">
        <v>5986</v>
      </c>
      <c r="BN87" s="13" t="s">
        <v>5987</v>
      </c>
      <c r="BO87" s="13" t="s">
        <v>5988</v>
      </c>
      <c r="BP87" s="13" t="s">
        <v>5989</v>
      </c>
      <c r="BQ87" s="13" t="s">
        <v>5990</v>
      </c>
      <c r="BR87" s="13" t="s">
        <v>5991</v>
      </c>
      <c r="BS87" s="13" t="s">
        <v>5992</v>
      </c>
      <c r="BT87" s="13" t="s">
        <v>5993</v>
      </c>
      <c r="BU87" s="13" t="s">
        <v>5994</v>
      </c>
      <c r="BV87" s="13" t="s">
        <v>5995</v>
      </c>
      <c r="BW87" s="13" t="s">
        <v>5996</v>
      </c>
      <c r="BX87" s="13" t="s">
        <v>5997</v>
      </c>
      <c r="BY87" s="13" t="s">
        <v>5998</v>
      </c>
      <c r="BZ87" s="13" t="s">
        <v>5999</v>
      </c>
      <c r="CA87" s="13" t="s">
        <v>6000</v>
      </c>
      <c r="CB87" s="13" t="s">
        <v>6001</v>
      </c>
      <c r="CC87" s="13" t="s">
        <v>6002</v>
      </c>
      <c r="CD87" s="13" t="s">
        <v>6003</v>
      </c>
      <c r="CE87" s="13" t="s">
        <v>6004</v>
      </c>
      <c r="CF87" s="13" t="s">
        <v>6005</v>
      </c>
      <c r="CG87" s="13" t="s">
        <v>6006</v>
      </c>
      <c r="CH87" s="13" t="s">
        <v>6007</v>
      </c>
      <c r="CI87" s="13" t="s">
        <v>6008</v>
      </c>
      <c r="CJ87" s="13" t="s">
        <v>6009</v>
      </c>
      <c r="CK87" s="13" t="s">
        <v>6010</v>
      </c>
      <c r="CL87" s="13" t="s">
        <v>6011</v>
      </c>
      <c r="CM87" s="13" t="s">
        <v>6012</v>
      </c>
      <c r="CN87" s="13" t="s">
        <v>6013</v>
      </c>
    </row>
    <row r="88" customFormat="false" ht="12.75" hidden="true" customHeight="false" outlineLevel="0" collapsed="false">
      <c r="A88" s="13" t="n">
        <v>65</v>
      </c>
      <c r="B88" s="13" t="s">
        <v>6014</v>
      </c>
      <c r="C88" s="13" t="s">
        <v>6015</v>
      </c>
      <c r="D88" s="13" t="s">
        <v>6016</v>
      </c>
      <c r="E88" s="13" t="s">
        <v>6017</v>
      </c>
      <c r="F88" s="13" t="s">
        <v>6018</v>
      </c>
      <c r="G88" s="13" t="s">
        <v>6019</v>
      </c>
      <c r="H88" s="13" t="s">
        <v>6020</v>
      </c>
      <c r="I88" s="13" t="s">
        <v>6021</v>
      </c>
      <c r="J88" s="13" t="s">
        <v>6022</v>
      </c>
      <c r="K88" s="13" t="s">
        <v>6023</v>
      </c>
      <c r="L88" s="13" t="s">
        <v>6024</v>
      </c>
      <c r="M88" s="13" t="s">
        <v>6025</v>
      </c>
      <c r="N88" s="13" t="s">
        <v>6026</v>
      </c>
      <c r="O88" s="13" t="s">
        <v>6027</v>
      </c>
      <c r="P88" s="13" t="s">
        <v>6028</v>
      </c>
      <c r="Q88" s="13" t="s">
        <v>6029</v>
      </c>
      <c r="R88" s="13" t="s">
        <v>6030</v>
      </c>
      <c r="S88" s="13" t="s">
        <v>6031</v>
      </c>
      <c r="T88" s="13" t="s">
        <v>6032</v>
      </c>
      <c r="U88" s="13" t="s">
        <v>6033</v>
      </c>
      <c r="V88" s="13" t="s">
        <v>6034</v>
      </c>
      <c r="W88" s="13" t="s">
        <v>6035</v>
      </c>
      <c r="X88" s="13" t="s">
        <v>6036</v>
      </c>
      <c r="Y88" s="13" t="s">
        <v>6037</v>
      </c>
      <c r="Z88" s="13" t="s">
        <v>6038</v>
      </c>
      <c r="AA88" s="13" t="s">
        <v>6039</v>
      </c>
      <c r="AB88" s="13" t="s">
        <v>6040</v>
      </c>
      <c r="AC88" s="13" t="s">
        <v>6041</v>
      </c>
      <c r="AD88" s="13" t="s">
        <v>6042</v>
      </c>
      <c r="AE88" s="13" t="s">
        <v>6043</v>
      </c>
      <c r="AF88" s="13" t="s">
        <v>6044</v>
      </c>
      <c r="AG88" s="13" t="s">
        <v>6045</v>
      </c>
      <c r="AH88" s="13" t="s">
        <v>6046</v>
      </c>
      <c r="AI88" s="13" t="s">
        <v>6047</v>
      </c>
      <c r="AJ88" s="13" t="s">
        <v>6048</v>
      </c>
      <c r="AK88" s="13" t="s">
        <v>6049</v>
      </c>
      <c r="AL88" s="13" t="s">
        <v>6050</v>
      </c>
      <c r="AM88" s="13" t="s">
        <v>6051</v>
      </c>
      <c r="AN88" s="13" t="s">
        <v>6052</v>
      </c>
      <c r="AO88" s="13" t="s">
        <v>6053</v>
      </c>
      <c r="AP88" s="13" t="s">
        <v>6054</v>
      </c>
      <c r="AQ88" s="13" t="s">
        <v>6055</v>
      </c>
      <c r="AR88" s="13" t="s">
        <v>6056</v>
      </c>
      <c r="AS88" s="13" t="s">
        <v>6057</v>
      </c>
      <c r="AT88" s="13" t="s">
        <v>6058</v>
      </c>
      <c r="AU88" s="13" t="s">
        <v>6059</v>
      </c>
      <c r="AV88" s="13" t="s">
        <v>6060</v>
      </c>
      <c r="AW88" s="13" t="s">
        <v>6061</v>
      </c>
      <c r="AX88" s="13" t="s">
        <v>6062</v>
      </c>
      <c r="AY88" s="13" t="s">
        <v>6063</v>
      </c>
      <c r="AZ88" s="13" t="s">
        <v>6064</v>
      </c>
      <c r="BA88" s="13" t="s">
        <v>6065</v>
      </c>
      <c r="BB88" s="13" t="s">
        <v>6066</v>
      </c>
      <c r="BC88" s="13" t="s">
        <v>6067</v>
      </c>
      <c r="BD88" s="13" t="s">
        <v>6068</v>
      </c>
      <c r="BE88" s="13" t="s">
        <v>6069</v>
      </c>
      <c r="BF88" s="13" t="s">
        <v>6070</v>
      </c>
      <c r="BG88" s="13" t="s">
        <v>6071</v>
      </c>
      <c r="BH88" s="13" t="s">
        <v>6072</v>
      </c>
      <c r="BI88" s="13" t="s">
        <v>6073</v>
      </c>
      <c r="BJ88" s="13" t="s">
        <v>6074</v>
      </c>
      <c r="BK88" s="13" t="s">
        <v>6075</v>
      </c>
      <c r="BL88" s="13" t="s">
        <v>6076</v>
      </c>
      <c r="BM88" s="13" t="s">
        <v>6077</v>
      </c>
      <c r="BN88" s="13" t="s">
        <v>6078</v>
      </c>
      <c r="BO88" s="13" t="s">
        <v>6079</v>
      </c>
      <c r="BP88" s="13" t="s">
        <v>6080</v>
      </c>
      <c r="BQ88" s="13" t="s">
        <v>6081</v>
      </c>
      <c r="BR88" s="13" t="s">
        <v>6082</v>
      </c>
      <c r="BS88" s="13" t="s">
        <v>6083</v>
      </c>
      <c r="BT88" s="13" t="s">
        <v>6084</v>
      </c>
      <c r="BU88" s="13" t="s">
        <v>6085</v>
      </c>
      <c r="BV88" s="13" t="s">
        <v>6086</v>
      </c>
      <c r="BW88" s="13" t="s">
        <v>6087</v>
      </c>
      <c r="BX88" s="13" t="s">
        <v>6088</v>
      </c>
      <c r="BY88" s="13" t="s">
        <v>6089</v>
      </c>
      <c r="BZ88" s="13" t="s">
        <v>6090</v>
      </c>
      <c r="CA88" s="13" t="s">
        <v>6091</v>
      </c>
      <c r="CB88" s="13" t="s">
        <v>6092</v>
      </c>
      <c r="CC88" s="13" t="s">
        <v>6093</v>
      </c>
      <c r="CD88" s="13" t="s">
        <v>6094</v>
      </c>
      <c r="CE88" s="13" t="s">
        <v>6095</v>
      </c>
      <c r="CF88" s="13" t="s">
        <v>6096</v>
      </c>
      <c r="CG88" s="13" t="s">
        <v>6097</v>
      </c>
      <c r="CH88" s="13" t="s">
        <v>6098</v>
      </c>
      <c r="CI88" s="13" t="s">
        <v>6099</v>
      </c>
      <c r="CJ88" s="13" t="s">
        <v>6100</v>
      </c>
      <c r="CK88" s="13" t="s">
        <v>6101</v>
      </c>
      <c r="CL88" s="13" t="s">
        <v>6102</v>
      </c>
      <c r="CM88" s="13" t="s">
        <v>6103</v>
      </c>
      <c r="CN88" s="13" t="s">
        <v>6104</v>
      </c>
    </row>
    <row r="89" customFormat="false" ht="12.75" hidden="true" customHeight="false" outlineLevel="0" collapsed="false">
      <c r="A89" s="13" t="n">
        <v>66</v>
      </c>
      <c r="B89" s="13" t="s">
        <v>6105</v>
      </c>
      <c r="C89" s="13" t="s">
        <v>6106</v>
      </c>
      <c r="D89" s="13" t="s">
        <v>6107</v>
      </c>
      <c r="E89" s="13" t="s">
        <v>6108</v>
      </c>
      <c r="F89" s="13" t="s">
        <v>6109</v>
      </c>
      <c r="G89" s="13" t="s">
        <v>6110</v>
      </c>
      <c r="H89" s="13" t="s">
        <v>6111</v>
      </c>
      <c r="I89" s="13" t="s">
        <v>6112</v>
      </c>
      <c r="J89" s="13" t="s">
        <v>6113</v>
      </c>
      <c r="K89" s="13" t="s">
        <v>6114</v>
      </c>
      <c r="L89" s="13" t="s">
        <v>6115</v>
      </c>
      <c r="M89" s="13" t="s">
        <v>6116</v>
      </c>
      <c r="N89" s="13" t="s">
        <v>6117</v>
      </c>
      <c r="O89" s="13" t="s">
        <v>6118</v>
      </c>
      <c r="P89" s="13" t="s">
        <v>6119</v>
      </c>
      <c r="Q89" s="13" t="s">
        <v>6120</v>
      </c>
      <c r="R89" s="13" t="s">
        <v>6121</v>
      </c>
      <c r="S89" s="13" t="s">
        <v>6122</v>
      </c>
      <c r="T89" s="13" t="s">
        <v>6123</v>
      </c>
      <c r="U89" s="13" t="s">
        <v>6124</v>
      </c>
      <c r="V89" s="13" t="s">
        <v>6125</v>
      </c>
      <c r="W89" s="13" t="s">
        <v>6126</v>
      </c>
      <c r="X89" s="13" t="s">
        <v>6127</v>
      </c>
      <c r="Y89" s="13" t="s">
        <v>6128</v>
      </c>
      <c r="Z89" s="13" t="s">
        <v>6129</v>
      </c>
      <c r="AA89" s="13" t="s">
        <v>6130</v>
      </c>
      <c r="AB89" s="13" t="s">
        <v>6131</v>
      </c>
      <c r="AC89" s="13" t="s">
        <v>6132</v>
      </c>
      <c r="AD89" s="13" t="s">
        <v>6133</v>
      </c>
      <c r="AE89" s="13" t="s">
        <v>6134</v>
      </c>
      <c r="AF89" s="13" t="s">
        <v>6135</v>
      </c>
      <c r="AG89" s="13" t="s">
        <v>6136</v>
      </c>
      <c r="AH89" s="13" t="s">
        <v>6137</v>
      </c>
      <c r="AI89" s="13" t="s">
        <v>6138</v>
      </c>
      <c r="AJ89" s="13" t="s">
        <v>6139</v>
      </c>
      <c r="AK89" s="13" t="s">
        <v>6140</v>
      </c>
      <c r="AL89" s="13" t="s">
        <v>6141</v>
      </c>
      <c r="AM89" s="13" t="s">
        <v>6142</v>
      </c>
      <c r="AN89" s="13" t="s">
        <v>6143</v>
      </c>
      <c r="AO89" s="13" t="s">
        <v>6144</v>
      </c>
      <c r="AP89" s="13" t="s">
        <v>6145</v>
      </c>
      <c r="AQ89" s="13" t="s">
        <v>6146</v>
      </c>
      <c r="AR89" s="13" t="s">
        <v>6147</v>
      </c>
      <c r="AS89" s="13" t="s">
        <v>6148</v>
      </c>
      <c r="AT89" s="13" t="s">
        <v>6149</v>
      </c>
      <c r="AU89" s="13" t="s">
        <v>6150</v>
      </c>
      <c r="AV89" s="13" t="s">
        <v>6151</v>
      </c>
      <c r="AW89" s="13" t="s">
        <v>6152</v>
      </c>
      <c r="AX89" s="13" t="s">
        <v>6153</v>
      </c>
      <c r="AY89" s="13" t="s">
        <v>6154</v>
      </c>
      <c r="AZ89" s="13" t="s">
        <v>6155</v>
      </c>
      <c r="BA89" s="13" t="s">
        <v>6156</v>
      </c>
      <c r="BB89" s="13" t="s">
        <v>6157</v>
      </c>
      <c r="BC89" s="13" t="s">
        <v>6158</v>
      </c>
      <c r="BD89" s="13" t="s">
        <v>6159</v>
      </c>
      <c r="BE89" s="13" t="s">
        <v>6160</v>
      </c>
      <c r="BF89" s="13" t="s">
        <v>6161</v>
      </c>
      <c r="BG89" s="13" t="s">
        <v>6162</v>
      </c>
      <c r="BH89" s="13" t="s">
        <v>6163</v>
      </c>
      <c r="BI89" s="13" t="s">
        <v>6164</v>
      </c>
      <c r="BJ89" s="13" t="s">
        <v>6165</v>
      </c>
      <c r="BK89" s="13" t="s">
        <v>6166</v>
      </c>
      <c r="BL89" s="13" t="s">
        <v>6167</v>
      </c>
      <c r="BM89" s="13" t="s">
        <v>6168</v>
      </c>
      <c r="BN89" s="13" t="s">
        <v>6169</v>
      </c>
      <c r="BO89" s="13" t="s">
        <v>6170</v>
      </c>
      <c r="BP89" s="13" t="s">
        <v>6171</v>
      </c>
      <c r="BQ89" s="13" t="s">
        <v>6172</v>
      </c>
      <c r="BR89" s="13" t="s">
        <v>6173</v>
      </c>
      <c r="BS89" s="13" t="s">
        <v>6174</v>
      </c>
      <c r="BT89" s="13" t="s">
        <v>6175</v>
      </c>
      <c r="BU89" s="13" t="s">
        <v>6176</v>
      </c>
      <c r="BV89" s="13" t="s">
        <v>6177</v>
      </c>
      <c r="BW89" s="13" t="s">
        <v>6178</v>
      </c>
      <c r="BX89" s="13" t="s">
        <v>6179</v>
      </c>
      <c r="BY89" s="13" t="s">
        <v>6180</v>
      </c>
      <c r="BZ89" s="13" t="s">
        <v>6181</v>
      </c>
      <c r="CA89" s="13" t="s">
        <v>6182</v>
      </c>
      <c r="CB89" s="13" t="s">
        <v>6183</v>
      </c>
      <c r="CC89" s="13" t="s">
        <v>6184</v>
      </c>
      <c r="CD89" s="13" t="s">
        <v>6185</v>
      </c>
      <c r="CE89" s="13" t="s">
        <v>6186</v>
      </c>
      <c r="CF89" s="13" t="s">
        <v>6187</v>
      </c>
      <c r="CG89" s="13" t="s">
        <v>6188</v>
      </c>
      <c r="CH89" s="13" t="s">
        <v>6189</v>
      </c>
      <c r="CI89" s="13" t="s">
        <v>6190</v>
      </c>
      <c r="CJ89" s="13" t="s">
        <v>6191</v>
      </c>
      <c r="CK89" s="13" t="s">
        <v>6192</v>
      </c>
      <c r="CL89" s="13" t="s">
        <v>6193</v>
      </c>
      <c r="CM89" s="13" t="s">
        <v>6194</v>
      </c>
      <c r="CN89" s="13" t="s">
        <v>6195</v>
      </c>
    </row>
    <row r="90" customFormat="false" ht="12.75" hidden="true" customHeight="false" outlineLevel="0" collapsed="false">
      <c r="A90" s="13" t="n">
        <v>67</v>
      </c>
      <c r="B90" s="13" t="s">
        <v>6196</v>
      </c>
      <c r="C90" s="13" t="s">
        <v>6197</v>
      </c>
      <c r="D90" s="13" t="s">
        <v>6198</v>
      </c>
      <c r="E90" s="13" t="s">
        <v>6199</v>
      </c>
      <c r="F90" s="13" t="s">
        <v>6200</v>
      </c>
      <c r="G90" s="13" t="s">
        <v>6201</v>
      </c>
      <c r="H90" s="13" t="s">
        <v>6202</v>
      </c>
      <c r="I90" s="13" t="s">
        <v>6203</v>
      </c>
      <c r="J90" s="13" t="s">
        <v>6204</v>
      </c>
      <c r="K90" s="13" t="s">
        <v>6205</v>
      </c>
      <c r="L90" s="13" t="s">
        <v>6206</v>
      </c>
      <c r="M90" s="13" t="s">
        <v>6207</v>
      </c>
      <c r="N90" s="13" t="s">
        <v>6208</v>
      </c>
      <c r="O90" s="13" t="s">
        <v>6209</v>
      </c>
      <c r="P90" s="13" t="s">
        <v>6210</v>
      </c>
      <c r="Q90" s="13" t="s">
        <v>6211</v>
      </c>
      <c r="R90" s="13" t="s">
        <v>6212</v>
      </c>
      <c r="S90" s="13" t="s">
        <v>6213</v>
      </c>
      <c r="T90" s="13" t="s">
        <v>6214</v>
      </c>
      <c r="U90" s="13" t="s">
        <v>6215</v>
      </c>
      <c r="V90" s="13" t="s">
        <v>6216</v>
      </c>
      <c r="W90" s="13" t="s">
        <v>6217</v>
      </c>
      <c r="X90" s="13" t="s">
        <v>6218</v>
      </c>
      <c r="Y90" s="13" t="s">
        <v>6219</v>
      </c>
      <c r="Z90" s="13" t="s">
        <v>6220</v>
      </c>
      <c r="AA90" s="13" t="s">
        <v>6221</v>
      </c>
      <c r="AB90" s="13" t="s">
        <v>6222</v>
      </c>
      <c r="AC90" s="13" t="s">
        <v>6223</v>
      </c>
      <c r="AD90" s="13" t="s">
        <v>6224</v>
      </c>
      <c r="AE90" s="13" t="s">
        <v>6225</v>
      </c>
      <c r="AF90" s="13" t="s">
        <v>6226</v>
      </c>
      <c r="AG90" s="13" t="s">
        <v>6227</v>
      </c>
      <c r="AH90" s="13" t="s">
        <v>6228</v>
      </c>
      <c r="AI90" s="13" t="s">
        <v>6229</v>
      </c>
      <c r="AJ90" s="13" t="s">
        <v>6230</v>
      </c>
      <c r="AK90" s="13" t="s">
        <v>6231</v>
      </c>
      <c r="AL90" s="13" t="s">
        <v>6232</v>
      </c>
      <c r="AM90" s="13" t="s">
        <v>6233</v>
      </c>
      <c r="AN90" s="13" t="s">
        <v>6234</v>
      </c>
      <c r="AO90" s="13" t="s">
        <v>6235</v>
      </c>
      <c r="AP90" s="13" t="s">
        <v>6236</v>
      </c>
      <c r="AQ90" s="13" t="s">
        <v>6237</v>
      </c>
      <c r="AR90" s="13" t="s">
        <v>6238</v>
      </c>
      <c r="AS90" s="13" t="s">
        <v>6239</v>
      </c>
      <c r="AT90" s="13" t="s">
        <v>6240</v>
      </c>
      <c r="AU90" s="13" t="s">
        <v>6241</v>
      </c>
      <c r="AV90" s="13" t="s">
        <v>6242</v>
      </c>
      <c r="AW90" s="13" t="s">
        <v>6243</v>
      </c>
      <c r="AX90" s="13" t="s">
        <v>6244</v>
      </c>
      <c r="AY90" s="13" t="s">
        <v>6245</v>
      </c>
      <c r="AZ90" s="13" t="s">
        <v>6246</v>
      </c>
      <c r="BA90" s="13" t="s">
        <v>6247</v>
      </c>
      <c r="BB90" s="13" t="s">
        <v>6248</v>
      </c>
      <c r="BC90" s="13" t="s">
        <v>6249</v>
      </c>
      <c r="BD90" s="13" t="s">
        <v>6250</v>
      </c>
      <c r="BE90" s="13" t="s">
        <v>6251</v>
      </c>
      <c r="BF90" s="13" t="s">
        <v>6252</v>
      </c>
      <c r="BG90" s="13" t="s">
        <v>6253</v>
      </c>
      <c r="BH90" s="13" t="s">
        <v>6254</v>
      </c>
      <c r="BI90" s="13" t="s">
        <v>6255</v>
      </c>
      <c r="BJ90" s="13" t="s">
        <v>6256</v>
      </c>
      <c r="BK90" s="13" t="s">
        <v>6257</v>
      </c>
      <c r="BL90" s="13" t="s">
        <v>6258</v>
      </c>
      <c r="BM90" s="13" t="s">
        <v>6259</v>
      </c>
      <c r="BN90" s="13" t="s">
        <v>6260</v>
      </c>
      <c r="BO90" s="13" t="s">
        <v>6261</v>
      </c>
      <c r="BP90" s="13" t="s">
        <v>6262</v>
      </c>
      <c r="BQ90" s="13" t="s">
        <v>6263</v>
      </c>
      <c r="BR90" s="13" t="s">
        <v>6264</v>
      </c>
      <c r="BS90" s="13" t="s">
        <v>6265</v>
      </c>
      <c r="BT90" s="13" t="s">
        <v>6266</v>
      </c>
      <c r="BU90" s="13" t="s">
        <v>6267</v>
      </c>
      <c r="BV90" s="13" t="s">
        <v>6268</v>
      </c>
      <c r="BW90" s="13" t="s">
        <v>6269</v>
      </c>
      <c r="BX90" s="13" t="s">
        <v>6270</v>
      </c>
      <c r="BY90" s="13" t="s">
        <v>6271</v>
      </c>
      <c r="BZ90" s="13" t="s">
        <v>6272</v>
      </c>
      <c r="CA90" s="13" t="s">
        <v>6273</v>
      </c>
      <c r="CB90" s="13" t="s">
        <v>6274</v>
      </c>
      <c r="CC90" s="13" t="s">
        <v>6275</v>
      </c>
      <c r="CD90" s="13" t="s">
        <v>6276</v>
      </c>
      <c r="CE90" s="13" t="s">
        <v>6277</v>
      </c>
      <c r="CF90" s="13" t="s">
        <v>6278</v>
      </c>
      <c r="CG90" s="13" t="s">
        <v>6279</v>
      </c>
      <c r="CH90" s="13" t="s">
        <v>6280</v>
      </c>
      <c r="CI90" s="13" t="s">
        <v>6281</v>
      </c>
      <c r="CJ90" s="13" t="s">
        <v>6282</v>
      </c>
      <c r="CK90" s="13" t="s">
        <v>6283</v>
      </c>
      <c r="CL90" s="13" t="s">
        <v>6284</v>
      </c>
      <c r="CM90" s="13" t="s">
        <v>6285</v>
      </c>
      <c r="CN90" s="13" t="s">
        <v>6286</v>
      </c>
    </row>
    <row r="91" customFormat="false" ht="12.75" hidden="true" customHeight="false" outlineLevel="0" collapsed="false">
      <c r="A91" s="13" t="n">
        <v>68</v>
      </c>
      <c r="B91" s="13" t="s">
        <v>6287</v>
      </c>
      <c r="C91" s="13" t="s">
        <v>6288</v>
      </c>
      <c r="D91" s="13" t="s">
        <v>6289</v>
      </c>
      <c r="E91" s="13" t="s">
        <v>6290</v>
      </c>
      <c r="F91" s="13" t="s">
        <v>6291</v>
      </c>
      <c r="G91" s="13" t="s">
        <v>6292</v>
      </c>
      <c r="H91" s="13" t="s">
        <v>6293</v>
      </c>
      <c r="I91" s="13" t="s">
        <v>6294</v>
      </c>
      <c r="J91" s="13" t="s">
        <v>6295</v>
      </c>
      <c r="K91" s="13" t="s">
        <v>6296</v>
      </c>
      <c r="L91" s="13" t="s">
        <v>6297</v>
      </c>
      <c r="M91" s="13" t="s">
        <v>6298</v>
      </c>
      <c r="N91" s="13" t="s">
        <v>6299</v>
      </c>
      <c r="O91" s="13" t="s">
        <v>6300</v>
      </c>
      <c r="P91" s="13" t="s">
        <v>6301</v>
      </c>
      <c r="Q91" s="13" t="s">
        <v>6302</v>
      </c>
      <c r="R91" s="13" t="s">
        <v>6303</v>
      </c>
      <c r="S91" s="13" t="s">
        <v>6304</v>
      </c>
      <c r="T91" s="13" t="s">
        <v>6305</v>
      </c>
      <c r="U91" s="13" t="s">
        <v>6306</v>
      </c>
      <c r="V91" s="13" t="s">
        <v>6307</v>
      </c>
      <c r="W91" s="13" t="s">
        <v>6308</v>
      </c>
      <c r="X91" s="13" t="s">
        <v>6309</v>
      </c>
      <c r="Y91" s="13" t="s">
        <v>6310</v>
      </c>
      <c r="Z91" s="13" t="s">
        <v>6311</v>
      </c>
      <c r="AA91" s="13" t="s">
        <v>6312</v>
      </c>
      <c r="AB91" s="13" t="s">
        <v>6313</v>
      </c>
      <c r="AC91" s="13" t="s">
        <v>6314</v>
      </c>
      <c r="AD91" s="13" t="s">
        <v>6315</v>
      </c>
      <c r="AE91" s="13" t="s">
        <v>6316</v>
      </c>
      <c r="AF91" s="13" t="s">
        <v>6317</v>
      </c>
      <c r="AG91" s="13" t="s">
        <v>6318</v>
      </c>
      <c r="AH91" s="13" t="s">
        <v>6319</v>
      </c>
      <c r="AI91" s="13" t="s">
        <v>6320</v>
      </c>
      <c r="AJ91" s="13" t="s">
        <v>6321</v>
      </c>
      <c r="AK91" s="13" t="s">
        <v>6322</v>
      </c>
      <c r="AL91" s="13" t="s">
        <v>6323</v>
      </c>
      <c r="AM91" s="13" t="s">
        <v>6324</v>
      </c>
      <c r="AN91" s="13" t="s">
        <v>6325</v>
      </c>
      <c r="AO91" s="13" t="s">
        <v>6326</v>
      </c>
      <c r="AP91" s="13" t="s">
        <v>6327</v>
      </c>
      <c r="AQ91" s="13" t="s">
        <v>6328</v>
      </c>
      <c r="AR91" s="13" t="s">
        <v>6329</v>
      </c>
      <c r="AS91" s="13" t="s">
        <v>6330</v>
      </c>
      <c r="AT91" s="13" t="s">
        <v>6331</v>
      </c>
      <c r="AU91" s="13" t="s">
        <v>6332</v>
      </c>
      <c r="AV91" s="13" t="s">
        <v>6333</v>
      </c>
      <c r="AW91" s="13" t="s">
        <v>6334</v>
      </c>
      <c r="AX91" s="13" t="s">
        <v>6335</v>
      </c>
      <c r="AY91" s="13" t="s">
        <v>6336</v>
      </c>
      <c r="AZ91" s="13" t="s">
        <v>6337</v>
      </c>
      <c r="BA91" s="13" t="s">
        <v>6338</v>
      </c>
      <c r="BB91" s="13" t="s">
        <v>6339</v>
      </c>
      <c r="BC91" s="13" t="s">
        <v>6340</v>
      </c>
      <c r="BD91" s="13" t="s">
        <v>6341</v>
      </c>
      <c r="BE91" s="13" t="s">
        <v>6342</v>
      </c>
      <c r="BF91" s="13" t="s">
        <v>6343</v>
      </c>
      <c r="BG91" s="13" t="s">
        <v>6344</v>
      </c>
      <c r="BH91" s="13" t="s">
        <v>6345</v>
      </c>
      <c r="BI91" s="13" t="s">
        <v>6346</v>
      </c>
      <c r="BJ91" s="13" t="s">
        <v>6347</v>
      </c>
      <c r="BK91" s="13" t="s">
        <v>6348</v>
      </c>
      <c r="BL91" s="13" t="s">
        <v>6349</v>
      </c>
      <c r="BM91" s="13" t="s">
        <v>6350</v>
      </c>
      <c r="BN91" s="13" t="s">
        <v>6351</v>
      </c>
      <c r="BO91" s="13" t="s">
        <v>6352</v>
      </c>
      <c r="BP91" s="13" t="s">
        <v>6353</v>
      </c>
      <c r="BQ91" s="13" t="s">
        <v>6354</v>
      </c>
      <c r="BR91" s="13" t="s">
        <v>6355</v>
      </c>
      <c r="BS91" s="13" t="s">
        <v>6356</v>
      </c>
      <c r="BT91" s="13" t="s">
        <v>6357</v>
      </c>
      <c r="BU91" s="13" t="s">
        <v>6358</v>
      </c>
      <c r="BV91" s="13" t="s">
        <v>6359</v>
      </c>
      <c r="BW91" s="13" t="s">
        <v>6360</v>
      </c>
      <c r="BX91" s="13" t="s">
        <v>6361</v>
      </c>
      <c r="BY91" s="13" t="s">
        <v>6362</v>
      </c>
      <c r="BZ91" s="13" t="s">
        <v>6363</v>
      </c>
      <c r="CA91" s="13" t="s">
        <v>6364</v>
      </c>
      <c r="CB91" s="13" t="s">
        <v>6365</v>
      </c>
      <c r="CC91" s="13" t="s">
        <v>6366</v>
      </c>
      <c r="CD91" s="13" t="s">
        <v>6367</v>
      </c>
      <c r="CE91" s="13" t="s">
        <v>6368</v>
      </c>
      <c r="CF91" s="13" t="s">
        <v>6369</v>
      </c>
      <c r="CG91" s="13" t="s">
        <v>6370</v>
      </c>
      <c r="CH91" s="13" t="s">
        <v>6371</v>
      </c>
      <c r="CI91" s="13" t="s">
        <v>6372</v>
      </c>
      <c r="CJ91" s="13" t="s">
        <v>6373</v>
      </c>
      <c r="CK91" s="13" t="s">
        <v>6374</v>
      </c>
      <c r="CL91" s="13" t="s">
        <v>6375</v>
      </c>
      <c r="CM91" s="13" t="s">
        <v>6376</v>
      </c>
      <c r="CN91" s="13" t="s">
        <v>6377</v>
      </c>
    </row>
    <row r="92" customFormat="false" ht="12.75" hidden="true" customHeight="false" outlineLevel="0" collapsed="false">
      <c r="A92" s="13" t="n">
        <v>69</v>
      </c>
      <c r="B92" s="13" t="s">
        <v>6378</v>
      </c>
      <c r="C92" s="13" t="s">
        <v>6379</v>
      </c>
      <c r="D92" s="13" t="s">
        <v>6380</v>
      </c>
      <c r="E92" s="13" t="s">
        <v>6381</v>
      </c>
      <c r="F92" s="13" t="s">
        <v>6382</v>
      </c>
      <c r="G92" s="13" t="s">
        <v>6383</v>
      </c>
      <c r="H92" s="13" t="s">
        <v>6384</v>
      </c>
      <c r="I92" s="13" t="s">
        <v>6385</v>
      </c>
      <c r="J92" s="13" t="s">
        <v>6386</v>
      </c>
      <c r="K92" s="13" t="s">
        <v>6387</v>
      </c>
      <c r="L92" s="13" t="s">
        <v>6388</v>
      </c>
      <c r="M92" s="13" t="s">
        <v>6389</v>
      </c>
      <c r="N92" s="13" t="s">
        <v>6390</v>
      </c>
      <c r="O92" s="13" t="s">
        <v>6391</v>
      </c>
      <c r="P92" s="13" t="s">
        <v>6392</v>
      </c>
      <c r="Q92" s="13" t="s">
        <v>6393</v>
      </c>
      <c r="R92" s="13" t="s">
        <v>6394</v>
      </c>
      <c r="S92" s="13" t="s">
        <v>6395</v>
      </c>
      <c r="T92" s="13" t="s">
        <v>6396</v>
      </c>
      <c r="U92" s="13" t="s">
        <v>6397</v>
      </c>
      <c r="V92" s="13" t="s">
        <v>6398</v>
      </c>
      <c r="W92" s="13" t="s">
        <v>6399</v>
      </c>
      <c r="X92" s="13" t="s">
        <v>6400</v>
      </c>
      <c r="Y92" s="13" t="s">
        <v>6401</v>
      </c>
      <c r="Z92" s="13" t="s">
        <v>6402</v>
      </c>
      <c r="AA92" s="13" t="s">
        <v>6403</v>
      </c>
      <c r="AB92" s="13" t="s">
        <v>6404</v>
      </c>
      <c r="AC92" s="13" t="s">
        <v>6405</v>
      </c>
      <c r="AD92" s="13" t="s">
        <v>6406</v>
      </c>
      <c r="AE92" s="13" t="s">
        <v>6407</v>
      </c>
      <c r="AF92" s="13" t="s">
        <v>6408</v>
      </c>
      <c r="AG92" s="13" t="s">
        <v>6409</v>
      </c>
      <c r="AH92" s="13" t="s">
        <v>6410</v>
      </c>
      <c r="AI92" s="13" t="s">
        <v>6411</v>
      </c>
      <c r="AJ92" s="13" t="s">
        <v>6412</v>
      </c>
      <c r="AK92" s="13" t="s">
        <v>6413</v>
      </c>
      <c r="AL92" s="13" t="s">
        <v>6414</v>
      </c>
      <c r="AM92" s="13" t="s">
        <v>6415</v>
      </c>
      <c r="AN92" s="13" t="s">
        <v>6416</v>
      </c>
      <c r="AO92" s="13" t="s">
        <v>6417</v>
      </c>
      <c r="AP92" s="13" t="s">
        <v>6418</v>
      </c>
      <c r="AQ92" s="13" t="s">
        <v>6419</v>
      </c>
      <c r="AR92" s="13" t="s">
        <v>6420</v>
      </c>
      <c r="AS92" s="13" t="s">
        <v>6421</v>
      </c>
      <c r="AT92" s="13" t="s">
        <v>6422</v>
      </c>
      <c r="AU92" s="13" t="s">
        <v>6423</v>
      </c>
      <c r="AV92" s="13" t="s">
        <v>6424</v>
      </c>
      <c r="AW92" s="13" t="s">
        <v>6425</v>
      </c>
      <c r="AX92" s="13" t="s">
        <v>6426</v>
      </c>
      <c r="AY92" s="13" t="s">
        <v>6427</v>
      </c>
      <c r="AZ92" s="13" t="s">
        <v>6428</v>
      </c>
      <c r="BA92" s="13" t="s">
        <v>6429</v>
      </c>
      <c r="BB92" s="13" t="s">
        <v>6430</v>
      </c>
      <c r="BC92" s="13" t="s">
        <v>6431</v>
      </c>
      <c r="BD92" s="13" t="s">
        <v>6432</v>
      </c>
      <c r="BE92" s="13" t="s">
        <v>6433</v>
      </c>
      <c r="BF92" s="13" t="s">
        <v>6434</v>
      </c>
      <c r="BG92" s="13" t="s">
        <v>6435</v>
      </c>
      <c r="BH92" s="13" t="s">
        <v>6436</v>
      </c>
      <c r="BI92" s="13" t="s">
        <v>6437</v>
      </c>
      <c r="BJ92" s="13" t="s">
        <v>6438</v>
      </c>
      <c r="BK92" s="13" t="s">
        <v>6439</v>
      </c>
      <c r="BL92" s="13" t="s">
        <v>6440</v>
      </c>
      <c r="BM92" s="13" t="s">
        <v>6441</v>
      </c>
      <c r="BN92" s="13" t="s">
        <v>6442</v>
      </c>
      <c r="BO92" s="13" t="s">
        <v>6443</v>
      </c>
      <c r="BP92" s="13" t="s">
        <v>6444</v>
      </c>
      <c r="BQ92" s="13" t="s">
        <v>6445</v>
      </c>
      <c r="BR92" s="13" t="s">
        <v>6446</v>
      </c>
      <c r="BS92" s="13" t="s">
        <v>6447</v>
      </c>
      <c r="BT92" s="13" t="s">
        <v>6448</v>
      </c>
      <c r="BU92" s="13" t="s">
        <v>6449</v>
      </c>
      <c r="BV92" s="13" t="s">
        <v>6450</v>
      </c>
      <c r="BW92" s="13" t="s">
        <v>6451</v>
      </c>
      <c r="BX92" s="13" t="s">
        <v>6452</v>
      </c>
      <c r="BY92" s="13" t="s">
        <v>6453</v>
      </c>
      <c r="BZ92" s="13" t="s">
        <v>6454</v>
      </c>
      <c r="CA92" s="13" t="s">
        <v>6455</v>
      </c>
      <c r="CB92" s="13" t="s">
        <v>6456</v>
      </c>
      <c r="CC92" s="13" t="s">
        <v>6457</v>
      </c>
      <c r="CD92" s="13" t="s">
        <v>6458</v>
      </c>
      <c r="CE92" s="13" t="s">
        <v>6459</v>
      </c>
      <c r="CF92" s="13" t="s">
        <v>6460</v>
      </c>
      <c r="CG92" s="13" t="s">
        <v>6461</v>
      </c>
      <c r="CH92" s="13" t="s">
        <v>6462</v>
      </c>
      <c r="CI92" s="13" t="s">
        <v>6463</v>
      </c>
      <c r="CJ92" s="13" t="s">
        <v>6464</v>
      </c>
      <c r="CK92" s="13" t="s">
        <v>6465</v>
      </c>
      <c r="CL92" s="13" t="s">
        <v>6466</v>
      </c>
      <c r="CM92" s="13" t="s">
        <v>6467</v>
      </c>
      <c r="CN92" s="13" t="s">
        <v>6468</v>
      </c>
    </row>
    <row r="93" customFormat="false" ht="12.75" hidden="true" customHeight="false" outlineLevel="0" collapsed="false">
      <c r="A93" s="13" t="n">
        <v>70</v>
      </c>
      <c r="B93" s="13" t="s">
        <v>6469</v>
      </c>
      <c r="C93" s="13" t="s">
        <v>6470</v>
      </c>
      <c r="D93" s="13" t="s">
        <v>6471</v>
      </c>
      <c r="E93" s="13" t="s">
        <v>6472</v>
      </c>
      <c r="F93" s="13" t="s">
        <v>6473</v>
      </c>
      <c r="G93" s="13" t="s">
        <v>6474</v>
      </c>
      <c r="H93" s="13" t="s">
        <v>6475</v>
      </c>
      <c r="I93" s="13" t="s">
        <v>6476</v>
      </c>
      <c r="J93" s="13" t="s">
        <v>6477</v>
      </c>
      <c r="K93" s="13" t="s">
        <v>6478</v>
      </c>
      <c r="L93" s="13" t="s">
        <v>6479</v>
      </c>
      <c r="M93" s="13" t="s">
        <v>6480</v>
      </c>
      <c r="N93" s="13" t="s">
        <v>6481</v>
      </c>
      <c r="O93" s="13" t="s">
        <v>6482</v>
      </c>
      <c r="P93" s="13" t="s">
        <v>6483</v>
      </c>
      <c r="Q93" s="13" t="s">
        <v>6484</v>
      </c>
      <c r="R93" s="13" t="s">
        <v>6485</v>
      </c>
      <c r="S93" s="13" t="s">
        <v>6486</v>
      </c>
      <c r="T93" s="13" t="s">
        <v>6487</v>
      </c>
      <c r="U93" s="13" t="s">
        <v>6488</v>
      </c>
      <c r="V93" s="13" t="s">
        <v>6489</v>
      </c>
      <c r="W93" s="13" t="s">
        <v>6490</v>
      </c>
      <c r="X93" s="13" t="s">
        <v>6491</v>
      </c>
      <c r="Y93" s="13" t="s">
        <v>6492</v>
      </c>
      <c r="Z93" s="13" t="s">
        <v>6493</v>
      </c>
      <c r="AA93" s="13" t="s">
        <v>6494</v>
      </c>
      <c r="AB93" s="13" t="s">
        <v>6495</v>
      </c>
      <c r="AC93" s="13" t="s">
        <v>6496</v>
      </c>
      <c r="AD93" s="13" t="s">
        <v>6497</v>
      </c>
      <c r="AE93" s="13" t="s">
        <v>6498</v>
      </c>
      <c r="AF93" s="13" t="s">
        <v>6499</v>
      </c>
      <c r="AG93" s="13" t="s">
        <v>6500</v>
      </c>
      <c r="AH93" s="13" t="s">
        <v>6501</v>
      </c>
      <c r="AI93" s="13" t="s">
        <v>6502</v>
      </c>
      <c r="AJ93" s="13" t="s">
        <v>6503</v>
      </c>
      <c r="AK93" s="13" t="s">
        <v>6504</v>
      </c>
      <c r="AL93" s="13" t="s">
        <v>6505</v>
      </c>
      <c r="AM93" s="13" t="s">
        <v>6506</v>
      </c>
      <c r="AN93" s="13" t="s">
        <v>6507</v>
      </c>
      <c r="AO93" s="13" t="s">
        <v>6508</v>
      </c>
      <c r="AP93" s="13" t="s">
        <v>6509</v>
      </c>
      <c r="AQ93" s="13" t="s">
        <v>6510</v>
      </c>
      <c r="AR93" s="13" t="s">
        <v>6511</v>
      </c>
      <c r="AS93" s="13" t="s">
        <v>6512</v>
      </c>
      <c r="AT93" s="13" t="s">
        <v>6513</v>
      </c>
      <c r="AU93" s="13" t="s">
        <v>6514</v>
      </c>
      <c r="AV93" s="13" t="s">
        <v>6515</v>
      </c>
      <c r="AW93" s="13" t="s">
        <v>6516</v>
      </c>
      <c r="AX93" s="13" t="s">
        <v>6517</v>
      </c>
      <c r="AY93" s="13" t="s">
        <v>6518</v>
      </c>
      <c r="AZ93" s="13" t="s">
        <v>6519</v>
      </c>
      <c r="BA93" s="13" t="s">
        <v>6520</v>
      </c>
      <c r="BB93" s="13" t="s">
        <v>6521</v>
      </c>
      <c r="BC93" s="13" t="s">
        <v>6522</v>
      </c>
      <c r="BD93" s="13" t="s">
        <v>6523</v>
      </c>
      <c r="BE93" s="13" t="s">
        <v>6524</v>
      </c>
      <c r="BF93" s="13" t="s">
        <v>6525</v>
      </c>
      <c r="BG93" s="13" t="s">
        <v>6526</v>
      </c>
      <c r="BH93" s="13" t="s">
        <v>6527</v>
      </c>
      <c r="BI93" s="13" t="s">
        <v>6528</v>
      </c>
      <c r="BJ93" s="13" t="s">
        <v>6529</v>
      </c>
      <c r="BK93" s="13" t="s">
        <v>6530</v>
      </c>
      <c r="BL93" s="13" t="s">
        <v>6531</v>
      </c>
      <c r="BM93" s="13" t="s">
        <v>6532</v>
      </c>
      <c r="BN93" s="13" t="s">
        <v>6533</v>
      </c>
      <c r="BO93" s="13" t="s">
        <v>6534</v>
      </c>
      <c r="BP93" s="13" t="s">
        <v>6535</v>
      </c>
      <c r="BQ93" s="13" t="s">
        <v>6536</v>
      </c>
      <c r="BR93" s="13" t="s">
        <v>6537</v>
      </c>
      <c r="BS93" s="13" t="s">
        <v>6538</v>
      </c>
      <c r="BT93" s="13" t="s">
        <v>6539</v>
      </c>
      <c r="BU93" s="13" t="s">
        <v>6540</v>
      </c>
      <c r="BV93" s="13" t="s">
        <v>6541</v>
      </c>
      <c r="BW93" s="13" t="s">
        <v>6542</v>
      </c>
      <c r="BX93" s="13" t="s">
        <v>6543</v>
      </c>
      <c r="BY93" s="13" t="s">
        <v>6544</v>
      </c>
      <c r="BZ93" s="13" t="s">
        <v>6545</v>
      </c>
      <c r="CA93" s="13" t="s">
        <v>6546</v>
      </c>
      <c r="CB93" s="13" t="s">
        <v>6547</v>
      </c>
      <c r="CC93" s="13" t="s">
        <v>6548</v>
      </c>
      <c r="CD93" s="13" t="s">
        <v>6549</v>
      </c>
      <c r="CE93" s="13" t="s">
        <v>6550</v>
      </c>
      <c r="CF93" s="13" t="s">
        <v>6551</v>
      </c>
      <c r="CG93" s="13" t="s">
        <v>6552</v>
      </c>
      <c r="CH93" s="13" t="s">
        <v>6553</v>
      </c>
      <c r="CI93" s="13" t="s">
        <v>6554</v>
      </c>
      <c r="CJ93" s="13" t="s">
        <v>6555</v>
      </c>
      <c r="CK93" s="13" t="s">
        <v>6556</v>
      </c>
      <c r="CL93" s="13" t="s">
        <v>6557</v>
      </c>
      <c r="CM93" s="13" t="s">
        <v>6558</v>
      </c>
      <c r="CN93" s="13" t="s">
        <v>6559</v>
      </c>
    </row>
    <row r="94" customFormat="false" ht="12.75" hidden="true" customHeight="false" outlineLevel="0" collapsed="false">
      <c r="A94" s="13" t="n">
        <v>71</v>
      </c>
      <c r="B94" s="13" t="s">
        <v>6560</v>
      </c>
      <c r="C94" s="13" t="s">
        <v>6561</v>
      </c>
      <c r="D94" s="13" t="s">
        <v>6562</v>
      </c>
      <c r="E94" s="13" t="s">
        <v>6563</v>
      </c>
      <c r="F94" s="13" t="s">
        <v>6564</v>
      </c>
      <c r="G94" s="13" t="s">
        <v>6565</v>
      </c>
      <c r="H94" s="13" t="s">
        <v>6566</v>
      </c>
      <c r="I94" s="13" t="s">
        <v>6567</v>
      </c>
      <c r="J94" s="13" t="s">
        <v>6568</v>
      </c>
      <c r="K94" s="13" t="s">
        <v>6569</v>
      </c>
      <c r="L94" s="13" t="s">
        <v>6570</v>
      </c>
      <c r="M94" s="13" t="s">
        <v>6571</v>
      </c>
      <c r="N94" s="13" t="s">
        <v>6572</v>
      </c>
      <c r="O94" s="13" t="s">
        <v>6573</v>
      </c>
      <c r="P94" s="13" t="s">
        <v>6574</v>
      </c>
      <c r="Q94" s="13" t="s">
        <v>6575</v>
      </c>
      <c r="R94" s="13" t="s">
        <v>6576</v>
      </c>
      <c r="S94" s="13" t="s">
        <v>6577</v>
      </c>
      <c r="T94" s="13" t="s">
        <v>6578</v>
      </c>
      <c r="U94" s="13" t="s">
        <v>6579</v>
      </c>
      <c r="V94" s="13" t="s">
        <v>6580</v>
      </c>
      <c r="W94" s="13" t="s">
        <v>6581</v>
      </c>
      <c r="X94" s="13" t="s">
        <v>6582</v>
      </c>
      <c r="Y94" s="13" t="s">
        <v>6583</v>
      </c>
      <c r="Z94" s="13" t="s">
        <v>6584</v>
      </c>
      <c r="AA94" s="13" t="s">
        <v>6585</v>
      </c>
      <c r="AB94" s="13" t="s">
        <v>6586</v>
      </c>
      <c r="AC94" s="13" t="s">
        <v>6587</v>
      </c>
      <c r="AD94" s="13" t="s">
        <v>6588</v>
      </c>
      <c r="AE94" s="13" t="s">
        <v>6589</v>
      </c>
      <c r="AF94" s="13" t="s">
        <v>6590</v>
      </c>
      <c r="AG94" s="13" t="s">
        <v>6591</v>
      </c>
      <c r="AH94" s="13" t="s">
        <v>6592</v>
      </c>
      <c r="AI94" s="13" t="s">
        <v>6593</v>
      </c>
      <c r="AJ94" s="13" t="s">
        <v>6594</v>
      </c>
      <c r="AK94" s="13" t="s">
        <v>6595</v>
      </c>
      <c r="AL94" s="13" t="s">
        <v>6596</v>
      </c>
      <c r="AM94" s="13" t="s">
        <v>6597</v>
      </c>
      <c r="AN94" s="13" t="s">
        <v>6598</v>
      </c>
      <c r="AO94" s="13" t="s">
        <v>6599</v>
      </c>
      <c r="AP94" s="13" t="s">
        <v>6600</v>
      </c>
      <c r="AQ94" s="13" t="s">
        <v>6601</v>
      </c>
      <c r="AR94" s="13" t="s">
        <v>6602</v>
      </c>
      <c r="AS94" s="13" t="s">
        <v>6603</v>
      </c>
      <c r="AT94" s="13" t="s">
        <v>6604</v>
      </c>
      <c r="AU94" s="13" t="s">
        <v>6605</v>
      </c>
      <c r="AV94" s="13" t="s">
        <v>6606</v>
      </c>
      <c r="AW94" s="13" t="s">
        <v>6607</v>
      </c>
      <c r="AX94" s="13" t="s">
        <v>6608</v>
      </c>
      <c r="AY94" s="13" t="s">
        <v>6609</v>
      </c>
      <c r="AZ94" s="13" t="s">
        <v>6610</v>
      </c>
      <c r="BA94" s="13" t="s">
        <v>6611</v>
      </c>
      <c r="BB94" s="13" t="s">
        <v>6612</v>
      </c>
      <c r="BC94" s="13" t="s">
        <v>6613</v>
      </c>
      <c r="BD94" s="13" t="s">
        <v>6614</v>
      </c>
      <c r="BE94" s="13" t="s">
        <v>6615</v>
      </c>
      <c r="BF94" s="13" t="s">
        <v>6616</v>
      </c>
      <c r="BG94" s="13" t="s">
        <v>6617</v>
      </c>
      <c r="BH94" s="13" t="s">
        <v>6618</v>
      </c>
      <c r="BI94" s="13" t="s">
        <v>6619</v>
      </c>
      <c r="BJ94" s="13" t="s">
        <v>6620</v>
      </c>
      <c r="BK94" s="13" t="s">
        <v>6621</v>
      </c>
      <c r="BL94" s="13" t="s">
        <v>6622</v>
      </c>
      <c r="BM94" s="13" t="s">
        <v>6623</v>
      </c>
      <c r="BN94" s="13" t="s">
        <v>6624</v>
      </c>
      <c r="BO94" s="13" t="s">
        <v>6625</v>
      </c>
      <c r="BP94" s="13" t="s">
        <v>6626</v>
      </c>
      <c r="BQ94" s="13" t="s">
        <v>6627</v>
      </c>
      <c r="BR94" s="13" t="s">
        <v>6628</v>
      </c>
      <c r="BS94" s="13" t="s">
        <v>6629</v>
      </c>
      <c r="BT94" s="13" t="s">
        <v>6630</v>
      </c>
      <c r="BU94" s="13" t="s">
        <v>6631</v>
      </c>
      <c r="BV94" s="13" t="s">
        <v>6632</v>
      </c>
      <c r="BW94" s="13" t="s">
        <v>6633</v>
      </c>
      <c r="BX94" s="13" t="s">
        <v>6634</v>
      </c>
      <c r="BY94" s="13" t="s">
        <v>6635</v>
      </c>
      <c r="BZ94" s="13" t="s">
        <v>6636</v>
      </c>
      <c r="CA94" s="13" t="s">
        <v>6637</v>
      </c>
      <c r="CB94" s="13" t="s">
        <v>6638</v>
      </c>
      <c r="CC94" s="13" t="s">
        <v>6639</v>
      </c>
      <c r="CD94" s="13" t="s">
        <v>6640</v>
      </c>
      <c r="CE94" s="13" t="s">
        <v>6641</v>
      </c>
      <c r="CF94" s="13" t="s">
        <v>6642</v>
      </c>
      <c r="CG94" s="13" t="s">
        <v>6643</v>
      </c>
      <c r="CH94" s="13" t="s">
        <v>6644</v>
      </c>
      <c r="CI94" s="13" t="s">
        <v>6645</v>
      </c>
      <c r="CJ94" s="13" t="s">
        <v>6646</v>
      </c>
      <c r="CK94" s="13" t="s">
        <v>6647</v>
      </c>
      <c r="CL94" s="13" t="s">
        <v>6648</v>
      </c>
      <c r="CM94" s="13" t="s">
        <v>6649</v>
      </c>
      <c r="CN94" s="13" t="s">
        <v>6650</v>
      </c>
    </row>
    <row r="95" customFormat="false" ht="12.75" hidden="true" customHeight="false" outlineLevel="0" collapsed="false">
      <c r="A95" s="13" t="n">
        <v>72</v>
      </c>
      <c r="B95" s="13" t="s">
        <v>6651</v>
      </c>
      <c r="C95" s="13" t="s">
        <v>6652</v>
      </c>
      <c r="D95" s="13" t="s">
        <v>6653</v>
      </c>
      <c r="E95" s="13" t="s">
        <v>6654</v>
      </c>
      <c r="F95" s="13" t="s">
        <v>6655</v>
      </c>
      <c r="G95" s="13" t="s">
        <v>6656</v>
      </c>
      <c r="H95" s="13" t="s">
        <v>6657</v>
      </c>
      <c r="I95" s="13" t="s">
        <v>6658</v>
      </c>
      <c r="J95" s="13" t="s">
        <v>6659</v>
      </c>
      <c r="K95" s="13" t="s">
        <v>6660</v>
      </c>
      <c r="L95" s="13" t="s">
        <v>6661</v>
      </c>
      <c r="M95" s="13" t="s">
        <v>6662</v>
      </c>
      <c r="N95" s="13" t="s">
        <v>6663</v>
      </c>
      <c r="O95" s="13" t="s">
        <v>6664</v>
      </c>
      <c r="P95" s="13" t="s">
        <v>6665</v>
      </c>
      <c r="Q95" s="13" t="s">
        <v>6666</v>
      </c>
      <c r="R95" s="13" t="s">
        <v>6667</v>
      </c>
      <c r="S95" s="13" t="s">
        <v>6668</v>
      </c>
      <c r="T95" s="13" t="s">
        <v>6669</v>
      </c>
      <c r="U95" s="13" t="s">
        <v>6670</v>
      </c>
      <c r="V95" s="13" t="s">
        <v>6671</v>
      </c>
      <c r="W95" s="13" t="s">
        <v>6672</v>
      </c>
      <c r="X95" s="13" t="s">
        <v>6673</v>
      </c>
      <c r="Y95" s="13" t="s">
        <v>6674</v>
      </c>
      <c r="Z95" s="13" t="s">
        <v>6675</v>
      </c>
      <c r="AA95" s="13" t="s">
        <v>6676</v>
      </c>
      <c r="AB95" s="13" t="s">
        <v>6677</v>
      </c>
      <c r="AC95" s="13" t="s">
        <v>6678</v>
      </c>
      <c r="AD95" s="13" t="s">
        <v>6679</v>
      </c>
      <c r="AE95" s="13" t="s">
        <v>6680</v>
      </c>
      <c r="AF95" s="13" t="s">
        <v>6681</v>
      </c>
      <c r="AG95" s="13" t="s">
        <v>6682</v>
      </c>
      <c r="AH95" s="13" t="s">
        <v>6683</v>
      </c>
      <c r="AI95" s="13" t="s">
        <v>6684</v>
      </c>
      <c r="AJ95" s="13" t="s">
        <v>6685</v>
      </c>
      <c r="AK95" s="13" t="s">
        <v>6686</v>
      </c>
      <c r="AL95" s="13" t="s">
        <v>6687</v>
      </c>
      <c r="AM95" s="13" t="s">
        <v>6688</v>
      </c>
      <c r="AN95" s="13" t="s">
        <v>6689</v>
      </c>
      <c r="AO95" s="13" t="s">
        <v>6690</v>
      </c>
      <c r="AP95" s="13" t="s">
        <v>6691</v>
      </c>
      <c r="AQ95" s="13" t="s">
        <v>6692</v>
      </c>
      <c r="AR95" s="13" t="s">
        <v>6693</v>
      </c>
      <c r="AS95" s="13" t="s">
        <v>6694</v>
      </c>
      <c r="AT95" s="13" t="s">
        <v>6695</v>
      </c>
      <c r="AU95" s="13" t="s">
        <v>6696</v>
      </c>
      <c r="AV95" s="13" t="s">
        <v>6697</v>
      </c>
      <c r="AW95" s="13" t="s">
        <v>6698</v>
      </c>
      <c r="AX95" s="13" t="s">
        <v>6699</v>
      </c>
      <c r="AY95" s="13" t="s">
        <v>6700</v>
      </c>
      <c r="AZ95" s="13" t="s">
        <v>6701</v>
      </c>
      <c r="BA95" s="13" t="s">
        <v>6702</v>
      </c>
      <c r="BB95" s="13" t="s">
        <v>6703</v>
      </c>
      <c r="BC95" s="13" t="s">
        <v>6704</v>
      </c>
      <c r="BD95" s="13" t="s">
        <v>6705</v>
      </c>
      <c r="BE95" s="13" t="s">
        <v>6706</v>
      </c>
      <c r="BF95" s="13" t="s">
        <v>6707</v>
      </c>
      <c r="BG95" s="13" t="s">
        <v>6708</v>
      </c>
      <c r="BH95" s="13" t="s">
        <v>6709</v>
      </c>
      <c r="BI95" s="13" t="s">
        <v>6710</v>
      </c>
      <c r="BJ95" s="13" t="s">
        <v>6711</v>
      </c>
      <c r="BK95" s="13" t="s">
        <v>6712</v>
      </c>
      <c r="BL95" s="13" t="s">
        <v>6713</v>
      </c>
      <c r="BM95" s="13" t="s">
        <v>6714</v>
      </c>
      <c r="BN95" s="13" t="s">
        <v>6715</v>
      </c>
      <c r="BO95" s="13" t="s">
        <v>6716</v>
      </c>
      <c r="BP95" s="13" t="s">
        <v>6717</v>
      </c>
      <c r="BQ95" s="13" t="s">
        <v>6718</v>
      </c>
      <c r="BR95" s="13" t="s">
        <v>6719</v>
      </c>
      <c r="BS95" s="13" t="s">
        <v>6720</v>
      </c>
      <c r="BT95" s="13" t="s">
        <v>6721</v>
      </c>
      <c r="BU95" s="13" t="s">
        <v>6722</v>
      </c>
      <c r="BV95" s="13" t="s">
        <v>6723</v>
      </c>
      <c r="BW95" s="13" t="s">
        <v>6724</v>
      </c>
      <c r="BX95" s="13" t="s">
        <v>6725</v>
      </c>
      <c r="BY95" s="13" t="s">
        <v>6726</v>
      </c>
      <c r="BZ95" s="13" t="s">
        <v>6727</v>
      </c>
      <c r="CA95" s="13" t="s">
        <v>6728</v>
      </c>
      <c r="CB95" s="13" t="s">
        <v>6729</v>
      </c>
      <c r="CC95" s="13" t="s">
        <v>6730</v>
      </c>
      <c r="CD95" s="13" t="s">
        <v>6731</v>
      </c>
      <c r="CE95" s="13" t="s">
        <v>6732</v>
      </c>
      <c r="CF95" s="13" t="s">
        <v>6733</v>
      </c>
      <c r="CG95" s="13" t="s">
        <v>6734</v>
      </c>
      <c r="CH95" s="13" t="s">
        <v>6735</v>
      </c>
      <c r="CI95" s="13" t="s">
        <v>6736</v>
      </c>
      <c r="CJ95" s="13" t="s">
        <v>6737</v>
      </c>
      <c r="CK95" s="13" t="s">
        <v>6738</v>
      </c>
      <c r="CL95" s="13" t="s">
        <v>6739</v>
      </c>
      <c r="CM95" s="13" t="s">
        <v>6740</v>
      </c>
      <c r="CN95" s="13" t="s">
        <v>6741</v>
      </c>
    </row>
    <row r="96" customFormat="false" ht="12.75" hidden="true" customHeight="false" outlineLevel="0" collapsed="false">
      <c r="A96" s="13" t="n">
        <v>73</v>
      </c>
      <c r="B96" s="13" t="s">
        <v>6742</v>
      </c>
      <c r="C96" s="13" t="s">
        <v>6743</v>
      </c>
      <c r="D96" s="13" t="s">
        <v>6744</v>
      </c>
      <c r="E96" s="13" t="s">
        <v>6745</v>
      </c>
      <c r="F96" s="13" t="s">
        <v>6746</v>
      </c>
      <c r="G96" s="13" t="s">
        <v>6747</v>
      </c>
      <c r="H96" s="13" t="s">
        <v>6748</v>
      </c>
      <c r="I96" s="13" t="s">
        <v>6749</v>
      </c>
      <c r="J96" s="13" t="s">
        <v>6750</v>
      </c>
      <c r="K96" s="13" t="s">
        <v>6751</v>
      </c>
      <c r="L96" s="13" t="s">
        <v>6752</v>
      </c>
      <c r="M96" s="13" t="s">
        <v>6753</v>
      </c>
      <c r="N96" s="13" t="s">
        <v>6754</v>
      </c>
      <c r="O96" s="13" t="s">
        <v>6755</v>
      </c>
      <c r="P96" s="13" t="s">
        <v>6756</v>
      </c>
      <c r="Q96" s="13" t="s">
        <v>6757</v>
      </c>
      <c r="R96" s="13" t="s">
        <v>6758</v>
      </c>
      <c r="S96" s="13" t="s">
        <v>6759</v>
      </c>
      <c r="T96" s="13" t="s">
        <v>6760</v>
      </c>
      <c r="U96" s="13" t="s">
        <v>6761</v>
      </c>
      <c r="V96" s="13" t="s">
        <v>6762</v>
      </c>
      <c r="W96" s="13" t="s">
        <v>6763</v>
      </c>
      <c r="X96" s="13" t="s">
        <v>6764</v>
      </c>
      <c r="Y96" s="13" t="s">
        <v>6765</v>
      </c>
      <c r="Z96" s="13" t="s">
        <v>6766</v>
      </c>
      <c r="AA96" s="13" t="s">
        <v>6767</v>
      </c>
      <c r="AB96" s="13" t="s">
        <v>6768</v>
      </c>
      <c r="AC96" s="13" t="s">
        <v>6769</v>
      </c>
      <c r="AD96" s="13" t="s">
        <v>6770</v>
      </c>
      <c r="AE96" s="13" t="s">
        <v>6771</v>
      </c>
      <c r="AF96" s="13" t="s">
        <v>6772</v>
      </c>
      <c r="AG96" s="13" t="s">
        <v>6773</v>
      </c>
      <c r="AH96" s="13" t="s">
        <v>6774</v>
      </c>
      <c r="AI96" s="13" t="s">
        <v>6775</v>
      </c>
      <c r="AJ96" s="13" t="s">
        <v>6776</v>
      </c>
      <c r="AK96" s="13" t="s">
        <v>6777</v>
      </c>
      <c r="AL96" s="13" t="s">
        <v>6778</v>
      </c>
      <c r="AM96" s="13" t="s">
        <v>6779</v>
      </c>
      <c r="AN96" s="13" t="s">
        <v>6780</v>
      </c>
      <c r="AO96" s="13" t="s">
        <v>6781</v>
      </c>
      <c r="AP96" s="13" t="s">
        <v>6782</v>
      </c>
      <c r="AQ96" s="13" t="s">
        <v>6783</v>
      </c>
      <c r="AR96" s="13" t="s">
        <v>6784</v>
      </c>
      <c r="AS96" s="13" t="s">
        <v>6785</v>
      </c>
      <c r="AT96" s="13" t="s">
        <v>6786</v>
      </c>
      <c r="AU96" s="13" t="s">
        <v>6787</v>
      </c>
      <c r="AV96" s="13" t="s">
        <v>6788</v>
      </c>
      <c r="AW96" s="13" t="s">
        <v>6789</v>
      </c>
      <c r="AX96" s="13" t="s">
        <v>6790</v>
      </c>
      <c r="AY96" s="13" t="s">
        <v>6791</v>
      </c>
      <c r="AZ96" s="13" t="s">
        <v>6792</v>
      </c>
      <c r="BA96" s="13" t="s">
        <v>6793</v>
      </c>
      <c r="BB96" s="13" t="s">
        <v>6794</v>
      </c>
      <c r="BC96" s="13" t="s">
        <v>6795</v>
      </c>
      <c r="BD96" s="13" t="s">
        <v>6796</v>
      </c>
      <c r="BE96" s="13" t="s">
        <v>6797</v>
      </c>
      <c r="BF96" s="13" t="s">
        <v>6798</v>
      </c>
      <c r="BG96" s="13" t="s">
        <v>6799</v>
      </c>
      <c r="BH96" s="13" t="s">
        <v>6800</v>
      </c>
      <c r="BI96" s="13" t="s">
        <v>6801</v>
      </c>
      <c r="BJ96" s="13" t="s">
        <v>6802</v>
      </c>
      <c r="BK96" s="13" t="s">
        <v>6803</v>
      </c>
      <c r="BL96" s="13" t="s">
        <v>6804</v>
      </c>
      <c r="BM96" s="13" t="s">
        <v>6805</v>
      </c>
      <c r="BN96" s="13" t="s">
        <v>6806</v>
      </c>
      <c r="BO96" s="13" t="s">
        <v>6807</v>
      </c>
      <c r="BP96" s="13" t="s">
        <v>6808</v>
      </c>
      <c r="BQ96" s="13" t="s">
        <v>6809</v>
      </c>
      <c r="BR96" s="13" t="s">
        <v>6810</v>
      </c>
      <c r="BS96" s="13" t="s">
        <v>6811</v>
      </c>
      <c r="BT96" s="13" t="s">
        <v>6812</v>
      </c>
      <c r="BU96" s="13" t="s">
        <v>6813</v>
      </c>
      <c r="BV96" s="13" t="s">
        <v>6814</v>
      </c>
      <c r="BW96" s="13" t="s">
        <v>6815</v>
      </c>
      <c r="BX96" s="13" t="s">
        <v>6816</v>
      </c>
      <c r="BY96" s="13" t="s">
        <v>6817</v>
      </c>
      <c r="BZ96" s="13" t="s">
        <v>6818</v>
      </c>
      <c r="CA96" s="13" t="s">
        <v>6819</v>
      </c>
      <c r="CB96" s="13" t="s">
        <v>6820</v>
      </c>
      <c r="CC96" s="13" t="s">
        <v>6821</v>
      </c>
      <c r="CD96" s="13" t="s">
        <v>6822</v>
      </c>
      <c r="CE96" s="13" t="s">
        <v>6823</v>
      </c>
      <c r="CF96" s="13" t="s">
        <v>6824</v>
      </c>
      <c r="CG96" s="13" t="s">
        <v>6825</v>
      </c>
      <c r="CH96" s="13" t="s">
        <v>6826</v>
      </c>
      <c r="CI96" s="13" t="s">
        <v>6827</v>
      </c>
      <c r="CJ96" s="13" t="s">
        <v>6828</v>
      </c>
      <c r="CK96" s="13" t="s">
        <v>6829</v>
      </c>
      <c r="CL96" s="13" t="s">
        <v>6830</v>
      </c>
      <c r="CM96" s="13" t="s">
        <v>6831</v>
      </c>
      <c r="CN96" s="13" t="s">
        <v>6832</v>
      </c>
    </row>
    <row r="97" customFormat="false" ht="12.75" hidden="true" customHeight="false" outlineLevel="0" collapsed="false">
      <c r="A97" s="13" t="n">
        <v>74</v>
      </c>
      <c r="B97" s="13" t="s">
        <v>6833</v>
      </c>
      <c r="C97" s="13" t="s">
        <v>6834</v>
      </c>
      <c r="D97" s="13" t="s">
        <v>6835</v>
      </c>
      <c r="E97" s="13" t="s">
        <v>6836</v>
      </c>
      <c r="F97" s="13" t="s">
        <v>6837</v>
      </c>
      <c r="G97" s="13" t="s">
        <v>6838</v>
      </c>
      <c r="H97" s="13" t="s">
        <v>6839</v>
      </c>
      <c r="I97" s="13" t="s">
        <v>6840</v>
      </c>
      <c r="J97" s="13" t="s">
        <v>6841</v>
      </c>
      <c r="K97" s="13" t="s">
        <v>6842</v>
      </c>
      <c r="L97" s="13" t="s">
        <v>6843</v>
      </c>
      <c r="M97" s="13" t="s">
        <v>6844</v>
      </c>
      <c r="N97" s="13" t="s">
        <v>6845</v>
      </c>
      <c r="O97" s="13" t="s">
        <v>6846</v>
      </c>
      <c r="P97" s="13" t="s">
        <v>6847</v>
      </c>
      <c r="Q97" s="13" t="s">
        <v>6848</v>
      </c>
      <c r="R97" s="13" t="s">
        <v>6849</v>
      </c>
      <c r="S97" s="13" t="s">
        <v>6850</v>
      </c>
      <c r="T97" s="13" t="s">
        <v>6851</v>
      </c>
      <c r="U97" s="13" t="s">
        <v>6852</v>
      </c>
      <c r="V97" s="13" t="s">
        <v>6853</v>
      </c>
      <c r="W97" s="13" t="s">
        <v>6854</v>
      </c>
      <c r="X97" s="13" t="s">
        <v>6855</v>
      </c>
      <c r="Y97" s="13" t="s">
        <v>6856</v>
      </c>
      <c r="Z97" s="13" t="s">
        <v>6857</v>
      </c>
      <c r="AA97" s="13" t="s">
        <v>6858</v>
      </c>
      <c r="AB97" s="13" t="s">
        <v>6859</v>
      </c>
      <c r="AC97" s="13" t="s">
        <v>6860</v>
      </c>
      <c r="AD97" s="13" t="s">
        <v>6861</v>
      </c>
      <c r="AE97" s="13" t="s">
        <v>6862</v>
      </c>
      <c r="AF97" s="13" t="s">
        <v>6863</v>
      </c>
      <c r="AG97" s="13" t="s">
        <v>6864</v>
      </c>
      <c r="AH97" s="13" t="s">
        <v>6865</v>
      </c>
      <c r="AI97" s="13" t="s">
        <v>6866</v>
      </c>
      <c r="AJ97" s="13" t="s">
        <v>6867</v>
      </c>
      <c r="AK97" s="13" t="s">
        <v>6868</v>
      </c>
      <c r="AL97" s="13" t="s">
        <v>6869</v>
      </c>
      <c r="AM97" s="13" t="s">
        <v>6870</v>
      </c>
      <c r="AN97" s="13" t="s">
        <v>6871</v>
      </c>
      <c r="AO97" s="13" t="s">
        <v>6872</v>
      </c>
      <c r="AP97" s="13" t="s">
        <v>6873</v>
      </c>
      <c r="AQ97" s="13" t="s">
        <v>6874</v>
      </c>
      <c r="AR97" s="13" t="s">
        <v>6875</v>
      </c>
      <c r="AS97" s="13" t="s">
        <v>6876</v>
      </c>
      <c r="AT97" s="13" t="s">
        <v>6877</v>
      </c>
      <c r="AU97" s="13" t="s">
        <v>6878</v>
      </c>
      <c r="AV97" s="13" t="s">
        <v>6879</v>
      </c>
      <c r="AW97" s="13" t="s">
        <v>6880</v>
      </c>
      <c r="AX97" s="13" t="s">
        <v>6881</v>
      </c>
      <c r="AY97" s="13" t="s">
        <v>6882</v>
      </c>
      <c r="AZ97" s="13" t="s">
        <v>6883</v>
      </c>
      <c r="BA97" s="13" t="s">
        <v>6884</v>
      </c>
      <c r="BB97" s="13" t="s">
        <v>6885</v>
      </c>
      <c r="BC97" s="13" t="s">
        <v>6886</v>
      </c>
      <c r="BD97" s="13" t="s">
        <v>6887</v>
      </c>
      <c r="BE97" s="13" t="s">
        <v>6888</v>
      </c>
      <c r="BF97" s="13" t="s">
        <v>6889</v>
      </c>
      <c r="BG97" s="13" t="s">
        <v>6890</v>
      </c>
      <c r="BH97" s="13" t="s">
        <v>6891</v>
      </c>
      <c r="BI97" s="13" t="s">
        <v>6892</v>
      </c>
      <c r="BJ97" s="13" t="s">
        <v>6893</v>
      </c>
      <c r="BK97" s="13" t="s">
        <v>6894</v>
      </c>
      <c r="BL97" s="13" t="s">
        <v>6895</v>
      </c>
      <c r="BM97" s="13" t="s">
        <v>6896</v>
      </c>
      <c r="BN97" s="13" t="s">
        <v>6897</v>
      </c>
      <c r="BO97" s="13" t="s">
        <v>6898</v>
      </c>
      <c r="BP97" s="13" t="s">
        <v>6899</v>
      </c>
      <c r="BQ97" s="13" t="s">
        <v>6900</v>
      </c>
      <c r="BR97" s="13" t="s">
        <v>6901</v>
      </c>
      <c r="BS97" s="13" t="s">
        <v>6902</v>
      </c>
      <c r="BT97" s="13" t="s">
        <v>6903</v>
      </c>
      <c r="BU97" s="13" t="s">
        <v>6904</v>
      </c>
      <c r="BV97" s="13" t="s">
        <v>6905</v>
      </c>
      <c r="BW97" s="13" t="s">
        <v>6906</v>
      </c>
      <c r="BX97" s="13" t="s">
        <v>6907</v>
      </c>
      <c r="BY97" s="13" t="s">
        <v>6908</v>
      </c>
      <c r="BZ97" s="13" t="s">
        <v>6909</v>
      </c>
      <c r="CA97" s="13" t="s">
        <v>6910</v>
      </c>
      <c r="CB97" s="13" t="s">
        <v>6911</v>
      </c>
      <c r="CC97" s="13" t="s">
        <v>6912</v>
      </c>
      <c r="CD97" s="13" t="s">
        <v>6913</v>
      </c>
      <c r="CE97" s="13" t="s">
        <v>6914</v>
      </c>
      <c r="CF97" s="13" t="s">
        <v>6915</v>
      </c>
      <c r="CG97" s="13" t="s">
        <v>6916</v>
      </c>
      <c r="CH97" s="13" t="s">
        <v>6917</v>
      </c>
      <c r="CI97" s="13" t="s">
        <v>6918</v>
      </c>
      <c r="CJ97" s="13" t="s">
        <v>6919</v>
      </c>
      <c r="CK97" s="13" t="s">
        <v>6920</v>
      </c>
      <c r="CL97" s="13" t="s">
        <v>6921</v>
      </c>
      <c r="CM97" s="13" t="s">
        <v>6922</v>
      </c>
      <c r="CN97" s="13" t="s">
        <v>6923</v>
      </c>
    </row>
    <row r="98" customFormat="false" ht="12.75" hidden="true" customHeight="false" outlineLevel="0" collapsed="false">
      <c r="A98" s="13" t="n">
        <v>75</v>
      </c>
      <c r="B98" s="13" t="s">
        <v>6924</v>
      </c>
      <c r="C98" s="13" t="s">
        <v>6925</v>
      </c>
      <c r="D98" s="13" t="s">
        <v>6926</v>
      </c>
      <c r="E98" s="13" t="s">
        <v>6927</v>
      </c>
      <c r="F98" s="13" t="s">
        <v>6928</v>
      </c>
      <c r="G98" s="13" t="s">
        <v>6929</v>
      </c>
      <c r="H98" s="13" t="s">
        <v>6930</v>
      </c>
      <c r="I98" s="13" t="s">
        <v>6931</v>
      </c>
      <c r="J98" s="13" t="s">
        <v>6932</v>
      </c>
      <c r="K98" s="13" t="s">
        <v>6933</v>
      </c>
      <c r="L98" s="13" t="s">
        <v>6934</v>
      </c>
      <c r="M98" s="13" t="s">
        <v>6935</v>
      </c>
      <c r="N98" s="13" t="s">
        <v>6936</v>
      </c>
      <c r="O98" s="13" t="s">
        <v>6937</v>
      </c>
      <c r="P98" s="13" t="s">
        <v>6938</v>
      </c>
      <c r="Q98" s="13" t="s">
        <v>6939</v>
      </c>
      <c r="R98" s="13" t="s">
        <v>6940</v>
      </c>
      <c r="S98" s="13" t="s">
        <v>6941</v>
      </c>
      <c r="T98" s="13" t="s">
        <v>6942</v>
      </c>
      <c r="U98" s="13" t="s">
        <v>6943</v>
      </c>
      <c r="V98" s="13" t="s">
        <v>6944</v>
      </c>
      <c r="W98" s="13" t="s">
        <v>6945</v>
      </c>
      <c r="X98" s="13" t="s">
        <v>6946</v>
      </c>
      <c r="Y98" s="13" t="s">
        <v>6947</v>
      </c>
      <c r="Z98" s="13" t="s">
        <v>6948</v>
      </c>
      <c r="AA98" s="13" t="s">
        <v>6949</v>
      </c>
      <c r="AB98" s="13" t="s">
        <v>6950</v>
      </c>
      <c r="AC98" s="13" t="s">
        <v>6951</v>
      </c>
      <c r="AD98" s="13" t="s">
        <v>6952</v>
      </c>
      <c r="AE98" s="13" t="s">
        <v>6953</v>
      </c>
      <c r="AF98" s="13" t="s">
        <v>6954</v>
      </c>
      <c r="AG98" s="13" t="s">
        <v>6955</v>
      </c>
      <c r="AH98" s="13" t="s">
        <v>6956</v>
      </c>
      <c r="AI98" s="13" t="s">
        <v>6957</v>
      </c>
      <c r="AJ98" s="13" t="s">
        <v>6958</v>
      </c>
      <c r="AK98" s="13" t="s">
        <v>6959</v>
      </c>
      <c r="AL98" s="13" t="s">
        <v>6960</v>
      </c>
      <c r="AM98" s="13" t="s">
        <v>6961</v>
      </c>
      <c r="AN98" s="13" t="s">
        <v>6962</v>
      </c>
      <c r="AO98" s="13" t="s">
        <v>6963</v>
      </c>
      <c r="AP98" s="13" t="s">
        <v>6964</v>
      </c>
      <c r="AQ98" s="13" t="s">
        <v>6965</v>
      </c>
      <c r="AR98" s="13" t="s">
        <v>6966</v>
      </c>
      <c r="AS98" s="13" t="s">
        <v>6967</v>
      </c>
      <c r="AT98" s="13" t="s">
        <v>6968</v>
      </c>
      <c r="AU98" s="13" t="s">
        <v>6969</v>
      </c>
      <c r="AV98" s="13" t="s">
        <v>6970</v>
      </c>
      <c r="AW98" s="13" t="s">
        <v>6971</v>
      </c>
      <c r="AX98" s="13" t="s">
        <v>6972</v>
      </c>
      <c r="AY98" s="13" t="s">
        <v>6973</v>
      </c>
      <c r="AZ98" s="13" t="s">
        <v>6974</v>
      </c>
      <c r="BA98" s="13" t="s">
        <v>6975</v>
      </c>
      <c r="BB98" s="13" t="s">
        <v>6976</v>
      </c>
      <c r="BC98" s="13" t="s">
        <v>6977</v>
      </c>
      <c r="BD98" s="13" t="s">
        <v>6978</v>
      </c>
      <c r="BE98" s="13" t="s">
        <v>6979</v>
      </c>
      <c r="BF98" s="13" t="s">
        <v>6980</v>
      </c>
      <c r="BG98" s="13" t="s">
        <v>6981</v>
      </c>
      <c r="BH98" s="13" t="s">
        <v>6982</v>
      </c>
      <c r="BI98" s="13" t="s">
        <v>6983</v>
      </c>
      <c r="BJ98" s="13" t="s">
        <v>6984</v>
      </c>
      <c r="BK98" s="13" t="s">
        <v>6985</v>
      </c>
      <c r="BL98" s="13" t="s">
        <v>6986</v>
      </c>
      <c r="BM98" s="13" t="s">
        <v>6987</v>
      </c>
      <c r="BN98" s="13" t="s">
        <v>6988</v>
      </c>
      <c r="BO98" s="13" t="s">
        <v>6989</v>
      </c>
      <c r="BP98" s="13" t="s">
        <v>6990</v>
      </c>
      <c r="BQ98" s="13" t="s">
        <v>6991</v>
      </c>
      <c r="BR98" s="13" t="s">
        <v>6992</v>
      </c>
      <c r="BS98" s="13" t="s">
        <v>6993</v>
      </c>
      <c r="BT98" s="13" t="s">
        <v>6994</v>
      </c>
      <c r="BU98" s="13" t="s">
        <v>6995</v>
      </c>
      <c r="BV98" s="13" t="s">
        <v>6996</v>
      </c>
      <c r="BW98" s="13" t="s">
        <v>6997</v>
      </c>
      <c r="BX98" s="13" t="s">
        <v>6998</v>
      </c>
      <c r="BY98" s="13" t="s">
        <v>6999</v>
      </c>
      <c r="BZ98" s="13" t="s">
        <v>7000</v>
      </c>
      <c r="CA98" s="13" t="s">
        <v>7001</v>
      </c>
      <c r="CB98" s="13" t="s">
        <v>7002</v>
      </c>
      <c r="CC98" s="13" t="s">
        <v>7003</v>
      </c>
      <c r="CD98" s="13" t="s">
        <v>7004</v>
      </c>
      <c r="CE98" s="13" t="s">
        <v>7005</v>
      </c>
      <c r="CF98" s="13" t="s">
        <v>7006</v>
      </c>
      <c r="CG98" s="13" t="s">
        <v>7007</v>
      </c>
      <c r="CH98" s="13" t="s">
        <v>7008</v>
      </c>
      <c r="CI98" s="13" t="s">
        <v>7009</v>
      </c>
      <c r="CJ98" s="13" t="s">
        <v>7010</v>
      </c>
      <c r="CK98" s="13" t="s">
        <v>7011</v>
      </c>
      <c r="CL98" s="13" t="s">
        <v>7012</v>
      </c>
      <c r="CM98" s="13" t="s">
        <v>7013</v>
      </c>
      <c r="CN98" s="13" t="s">
        <v>7014</v>
      </c>
    </row>
    <row r="99" customFormat="false" ht="12.75" hidden="true" customHeight="false" outlineLevel="0" collapsed="false">
      <c r="A99" s="13" t="n">
        <v>76</v>
      </c>
      <c r="B99" s="13" t="s">
        <v>7015</v>
      </c>
      <c r="C99" s="13" t="s">
        <v>7016</v>
      </c>
      <c r="D99" s="13" t="s">
        <v>7017</v>
      </c>
      <c r="E99" s="13" t="s">
        <v>7018</v>
      </c>
      <c r="F99" s="13" t="s">
        <v>7019</v>
      </c>
      <c r="G99" s="13" t="s">
        <v>7020</v>
      </c>
      <c r="H99" s="13" t="s">
        <v>7021</v>
      </c>
      <c r="I99" s="13" t="s">
        <v>7022</v>
      </c>
      <c r="J99" s="13" t="s">
        <v>7023</v>
      </c>
      <c r="K99" s="13" t="s">
        <v>7024</v>
      </c>
      <c r="L99" s="13" t="s">
        <v>7025</v>
      </c>
      <c r="M99" s="13" t="s">
        <v>7026</v>
      </c>
      <c r="N99" s="13" t="s">
        <v>7027</v>
      </c>
      <c r="O99" s="13" t="s">
        <v>7028</v>
      </c>
      <c r="P99" s="13" t="s">
        <v>7029</v>
      </c>
      <c r="Q99" s="13" t="s">
        <v>7030</v>
      </c>
      <c r="R99" s="13" t="s">
        <v>7031</v>
      </c>
      <c r="S99" s="13" t="s">
        <v>7032</v>
      </c>
      <c r="T99" s="13" t="s">
        <v>7033</v>
      </c>
      <c r="U99" s="13" t="s">
        <v>7034</v>
      </c>
      <c r="V99" s="13" t="s">
        <v>7035</v>
      </c>
      <c r="W99" s="13" t="s">
        <v>7036</v>
      </c>
      <c r="X99" s="13" t="s">
        <v>7037</v>
      </c>
      <c r="Y99" s="13" t="s">
        <v>7038</v>
      </c>
      <c r="Z99" s="13" t="s">
        <v>7039</v>
      </c>
      <c r="AA99" s="13" t="s">
        <v>7040</v>
      </c>
      <c r="AB99" s="13" t="s">
        <v>7041</v>
      </c>
      <c r="AC99" s="13" t="s">
        <v>7042</v>
      </c>
      <c r="AD99" s="13" t="s">
        <v>7043</v>
      </c>
      <c r="AE99" s="13" t="s">
        <v>7044</v>
      </c>
      <c r="AF99" s="13" t="s">
        <v>7045</v>
      </c>
      <c r="AG99" s="13" t="s">
        <v>7046</v>
      </c>
      <c r="AH99" s="13" t="s">
        <v>7047</v>
      </c>
      <c r="AI99" s="13" t="s">
        <v>7048</v>
      </c>
      <c r="AJ99" s="13" t="s">
        <v>7049</v>
      </c>
      <c r="AK99" s="13" t="s">
        <v>7050</v>
      </c>
      <c r="AL99" s="13" t="s">
        <v>7051</v>
      </c>
      <c r="AM99" s="13" t="s">
        <v>7052</v>
      </c>
      <c r="AN99" s="13" t="s">
        <v>7053</v>
      </c>
      <c r="AO99" s="13" t="s">
        <v>7054</v>
      </c>
      <c r="AP99" s="13" t="s">
        <v>7055</v>
      </c>
      <c r="AQ99" s="13" t="s">
        <v>7056</v>
      </c>
      <c r="AR99" s="13" t="s">
        <v>7057</v>
      </c>
      <c r="AS99" s="13" t="s">
        <v>7058</v>
      </c>
      <c r="AT99" s="13" t="s">
        <v>7059</v>
      </c>
      <c r="AU99" s="13" t="s">
        <v>7060</v>
      </c>
      <c r="AV99" s="13" t="s">
        <v>7061</v>
      </c>
      <c r="AW99" s="13" t="s">
        <v>7062</v>
      </c>
      <c r="AX99" s="13" t="s">
        <v>7063</v>
      </c>
      <c r="AY99" s="13" t="s">
        <v>7064</v>
      </c>
      <c r="AZ99" s="13" t="s">
        <v>7065</v>
      </c>
      <c r="BA99" s="13" t="s">
        <v>7066</v>
      </c>
      <c r="BB99" s="13" t="s">
        <v>7067</v>
      </c>
      <c r="BC99" s="13" t="s">
        <v>7068</v>
      </c>
      <c r="BD99" s="13" t="s">
        <v>7069</v>
      </c>
      <c r="BE99" s="13" t="s">
        <v>7070</v>
      </c>
      <c r="BF99" s="13" t="s">
        <v>7071</v>
      </c>
      <c r="BG99" s="13" t="s">
        <v>7072</v>
      </c>
      <c r="BH99" s="13" t="s">
        <v>7073</v>
      </c>
      <c r="BI99" s="13" t="s">
        <v>7074</v>
      </c>
      <c r="BJ99" s="13" t="s">
        <v>7075</v>
      </c>
      <c r="BK99" s="13" t="s">
        <v>7076</v>
      </c>
      <c r="BL99" s="13" t="s">
        <v>7077</v>
      </c>
      <c r="BM99" s="13" t="s">
        <v>7078</v>
      </c>
      <c r="BN99" s="13" t="s">
        <v>7079</v>
      </c>
      <c r="BO99" s="13" t="s">
        <v>7080</v>
      </c>
      <c r="BP99" s="13" t="s">
        <v>7081</v>
      </c>
      <c r="BQ99" s="13" t="s">
        <v>7082</v>
      </c>
      <c r="BR99" s="13" t="s">
        <v>7083</v>
      </c>
      <c r="BS99" s="13" t="s">
        <v>7084</v>
      </c>
      <c r="BT99" s="13" t="s">
        <v>7085</v>
      </c>
      <c r="BU99" s="13" t="s">
        <v>7086</v>
      </c>
      <c r="BV99" s="13" t="s">
        <v>7087</v>
      </c>
      <c r="BW99" s="13" t="s">
        <v>7088</v>
      </c>
      <c r="BX99" s="13" t="s">
        <v>7089</v>
      </c>
      <c r="BY99" s="13" t="s">
        <v>7090</v>
      </c>
      <c r="BZ99" s="13" t="s">
        <v>7091</v>
      </c>
      <c r="CA99" s="13" t="s">
        <v>7092</v>
      </c>
      <c r="CB99" s="13" t="s">
        <v>7093</v>
      </c>
      <c r="CC99" s="13" t="s">
        <v>7094</v>
      </c>
      <c r="CD99" s="13" t="s">
        <v>7095</v>
      </c>
      <c r="CE99" s="13" t="s">
        <v>7096</v>
      </c>
      <c r="CF99" s="13" t="s">
        <v>7097</v>
      </c>
      <c r="CG99" s="13" t="s">
        <v>7098</v>
      </c>
      <c r="CH99" s="13" t="s">
        <v>7099</v>
      </c>
      <c r="CI99" s="13" t="s">
        <v>7100</v>
      </c>
      <c r="CJ99" s="13" t="s">
        <v>7101</v>
      </c>
      <c r="CK99" s="13" t="s">
        <v>7102</v>
      </c>
      <c r="CL99" s="13" t="s">
        <v>7103</v>
      </c>
      <c r="CM99" s="13" t="s">
        <v>7104</v>
      </c>
      <c r="CN99" s="13" t="s">
        <v>7105</v>
      </c>
    </row>
    <row r="100" customFormat="false" ht="12.75" hidden="true" customHeight="false" outlineLevel="0" collapsed="false">
      <c r="A100" s="13" t="n">
        <v>77</v>
      </c>
      <c r="B100" s="13" t="s">
        <v>7106</v>
      </c>
      <c r="C100" s="13" t="s">
        <v>7107</v>
      </c>
      <c r="D100" s="13" t="s">
        <v>7108</v>
      </c>
      <c r="E100" s="13" t="s">
        <v>7109</v>
      </c>
      <c r="F100" s="13" t="s">
        <v>7110</v>
      </c>
      <c r="G100" s="13" t="s">
        <v>7111</v>
      </c>
      <c r="H100" s="13" t="s">
        <v>7112</v>
      </c>
      <c r="I100" s="13" t="s">
        <v>7113</v>
      </c>
      <c r="J100" s="13" t="s">
        <v>7114</v>
      </c>
      <c r="K100" s="13" t="s">
        <v>7115</v>
      </c>
      <c r="L100" s="13" t="s">
        <v>7116</v>
      </c>
      <c r="M100" s="13" t="s">
        <v>7117</v>
      </c>
      <c r="N100" s="13" t="s">
        <v>7118</v>
      </c>
      <c r="O100" s="13" t="s">
        <v>7119</v>
      </c>
      <c r="P100" s="13" t="s">
        <v>7120</v>
      </c>
      <c r="Q100" s="13" t="s">
        <v>7121</v>
      </c>
      <c r="R100" s="13" t="s">
        <v>7122</v>
      </c>
      <c r="S100" s="13" t="s">
        <v>7123</v>
      </c>
      <c r="T100" s="13" t="s">
        <v>7124</v>
      </c>
      <c r="U100" s="13" t="s">
        <v>7125</v>
      </c>
      <c r="V100" s="13" t="s">
        <v>7126</v>
      </c>
      <c r="W100" s="13" t="s">
        <v>7127</v>
      </c>
      <c r="X100" s="13" t="s">
        <v>7128</v>
      </c>
      <c r="Y100" s="13" t="s">
        <v>7129</v>
      </c>
      <c r="Z100" s="13" t="s">
        <v>7130</v>
      </c>
      <c r="AA100" s="13" t="s">
        <v>7131</v>
      </c>
      <c r="AB100" s="13" t="s">
        <v>7132</v>
      </c>
      <c r="AC100" s="13" t="s">
        <v>7133</v>
      </c>
      <c r="AD100" s="13" t="s">
        <v>7134</v>
      </c>
      <c r="AE100" s="13" t="s">
        <v>7135</v>
      </c>
      <c r="AF100" s="13" t="s">
        <v>7136</v>
      </c>
      <c r="AG100" s="13" t="s">
        <v>7137</v>
      </c>
      <c r="AH100" s="13" t="s">
        <v>7138</v>
      </c>
      <c r="AI100" s="13" t="s">
        <v>7139</v>
      </c>
      <c r="AJ100" s="13" t="s">
        <v>7140</v>
      </c>
      <c r="AK100" s="13" t="s">
        <v>7141</v>
      </c>
      <c r="AL100" s="13" t="s">
        <v>7142</v>
      </c>
      <c r="AM100" s="13" t="s">
        <v>7143</v>
      </c>
      <c r="AN100" s="13" t="s">
        <v>7144</v>
      </c>
      <c r="AO100" s="13" t="s">
        <v>7145</v>
      </c>
      <c r="AP100" s="13" t="s">
        <v>7146</v>
      </c>
      <c r="AQ100" s="13" t="s">
        <v>7147</v>
      </c>
      <c r="AR100" s="13" t="s">
        <v>7148</v>
      </c>
      <c r="AS100" s="13" t="s">
        <v>7149</v>
      </c>
      <c r="AT100" s="13" t="s">
        <v>7150</v>
      </c>
      <c r="AU100" s="13" t="s">
        <v>7151</v>
      </c>
      <c r="AV100" s="13" t="s">
        <v>7152</v>
      </c>
      <c r="AW100" s="13" t="s">
        <v>7153</v>
      </c>
      <c r="AX100" s="13" t="s">
        <v>7154</v>
      </c>
      <c r="AY100" s="13" t="s">
        <v>7155</v>
      </c>
      <c r="AZ100" s="13" t="s">
        <v>7156</v>
      </c>
      <c r="BA100" s="13" t="s">
        <v>7157</v>
      </c>
      <c r="BB100" s="13" t="s">
        <v>7158</v>
      </c>
      <c r="BC100" s="13" t="s">
        <v>7159</v>
      </c>
      <c r="BD100" s="13" t="s">
        <v>7160</v>
      </c>
      <c r="BE100" s="13" t="s">
        <v>7161</v>
      </c>
      <c r="BF100" s="13" t="s">
        <v>7162</v>
      </c>
      <c r="BG100" s="13" t="s">
        <v>7163</v>
      </c>
      <c r="BH100" s="13" t="s">
        <v>7164</v>
      </c>
      <c r="BI100" s="13" t="s">
        <v>7165</v>
      </c>
      <c r="BJ100" s="13" t="s">
        <v>7166</v>
      </c>
      <c r="BK100" s="13" t="s">
        <v>7167</v>
      </c>
      <c r="BL100" s="13" t="s">
        <v>7168</v>
      </c>
      <c r="BM100" s="13" t="s">
        <v>7169</v>
      </c>
      <c r="BN100" s="13" t="s">
        <v>7170</v>
      </c>
      <c r="BO100" s="13" t="s">
        <v>7171</v>
      </c>
      <c r="BP100" s="13" t="s">
        <v>7172</v>
      </c>
      <c r="BQ100" s="13" t="s">
        <v>7173</v>
      </c>
      <c r="BR100" s="13" t="s">
        <v>7174</v>
      </c>
      <c r="BS100" s="13" t="s">
        <v>7175</v>
      </c>
      <c r="BT100" s="13" t="s">
        <v>7176</v>
      </c>
      <c r="BU100" s="13" t="s">
        <v>7177</v>
      </c>
      <c r="BV100" s="13" t="s">
        <v>7178</v>
      </c>
      <c r="BW100" s="13" t="s">
        <v>7179</v>
      </c>
      <c r="BX100" s="13" t="s">
        <v>7180</v>
      </c>
      <c r="BY100" s="13" t="s">
        <v>7181</v>
      </c>
      <c r="BZ100" s="13" t="s">
        <v>7182</v>
      </c>
      <c r="CA100" s="13" t="s">
        <v>7183</v>
      </c>
      <c r="CB100" s="13" t="s">
        <v>7184</v>
      </c>
      <c r="CC100" s="13" t="s">
        <v>7185</v>
      </c>
      <c r="CD100" s="13" t="s">
        <v>7186</v>
      </c>
      <c r="CE100" s="13" t="s">
        <v>7187</v>
      </c>
      <c r="CF100" s="13" t="s">
        <v>7188</v>
      </c>
      <c r="CG100" s="13" t="s">
        <v>7189</v>
      </c>
      <c r="CH100" s="13" t="s">
        <v>7190</v>
      </c>
      <c r="CI100" s="13" t="s">
        <v>7191</v>
      </c>
      <c r="CJ100" s="13" t="s">
        <v>7192</v>
      </c>
      <c r="CK100" s="13" t="s">
        <v>7193</v>
      </c>
      <c r="CL100" s="13" t="s">
        <v>7194</v>
      </c>
      <c r="CM100" s="13" t="s">
        <v>7195</v>
      </c>
      <c r="CN100" s="13" t="s">
        <v>7196</v>
      </c>
    </row>
    <row r="101" customFormat="false" ht="12.75" hidden="true" customHeight="false" outlineLevel="0" collapsed="false">
      <c r="A101" s="13" t="n">
        <v>78</v>
      </c>
      <c r="B101" s="13" t="s">
        <v>7197</v>
      </c>
      <c r="C101" s="13" t="s">
        <v>7198</v>
      </c>
      <c r="D101" s="13" t="s">
        <v>7199</v>
      </c>
      <c r="E101" s="13" t="s">
        <v>7200</v>
      </c>
      <c r="F101" s="13" t="s">
        <v>7201</v>
      </c>
      <c r="G101" s="13" t="s">
        <v>7202</v>
      </c>
      <c r="H101" s="13" t="s">
        <v>7203</v>
      </c>
      <c r="I101" s="13" t="s">
        <v>7204</v>
      </c>
      <c r="J101" s="13" t="s">
        <v>7205</v>
      </c>
      <c r="K101" s="13" t="s">
        <v>7206</v>
      </c>
      <c r="L101" s="13" t="s">
        <v>7207</v>
      </c>
      <c r="M101" s="13" t="s">
        <v>7208</v>
      </c>
      <c r="N101" s="13" t="s">
        <v>7209</v>
      </c>
      <c r="O101" s="13" t="s">
        <v>7210</v>
      </c>
      <c r="P101" s="13" t="s">
        <v>7211</v>
      </c>
      <c r="Q101" s="13" t="s">
        <v>7212</v>
      </c>
      <c r="R101" s="13" t="s">
        <v>7213</v>
      </c>
      <c r="S101" s="13" t="s">
        <v>7214</v>
      </c>
      <c r="T101" s="13" t="s">
        <v>7215</v>
      </c>
      <c r="U101" s="13" t="s">
        <v>7216</v>
      </c>
      <c r="V101" s="13" t="s">
        <v>7217</v>
      </c>
      <c r="W101" s="13" t="s">
        <v>7218</v>
      </c>
      <c r="X101" s="13" t="s">
        <v>7219</v>
      </c>
      <c r="Y101" s="13" t="s">
        <v>7220</v>
      </c>
      <c r="Z101" s="13" t="s">
        <v>7221</v>
      </c>
      <c r="AA101" s="13" t="s">
        <v>7222</v>
      </c>
      <c r="AB101" s="13" t="s">
        <v>7223</v>
      </c>
      <c r="AC101" s="13" t="s">
        <v>7224</v>
      </c>
      <c r="AD101" s="13" t="s">
        <v>7225</v>
      </c>
      <c r="AE101" s="13" t="s">
        <v>7226</v>
      </c>
      <c r="AF101" s="13" t="s">
        <v>7227</v>
      </c>
      <c r="AG101" s="13" t="s">
        <v>7228</v>
      </c>
      <c r="AH101" s="13" t="s">
        <v>7229</v>
      </c>
      <c r="AI101" s="13" t="s">
        <v>7230</v>
      </c>
      <c r="AJ101" s="13" t="s">
        <v>7231</v>
      </c>
      <c r="AK101" s="13" t="s">
        <v>7232</v>
      </c>
      <c r="AL101" s="13" t="s">
        <v>7233</v>
      </c>
      <c r="AM101" s="13" t="s">
        <v>7234</v>
      </c>
      <c r="AN101" s="13" t="s">
        <v>7235</v>
      </c>
      <c r="AO101" s="13" t="s">
        <v>7236</v>
      </c>
      <c r="AP101" s="13" t="s">
        <v>7237</v>
      </c>
      <c r="AQ101" s="13" t="s">
        <v>7238</v>
      </c>
      <c r="AR101" s="13" t="s">
        <v>7239</v>
      </c>
      <c r="AS101" s="13" t="s">
        <v>7240</v>
      </c>
      <c r="AT101" s="13" t="s">
        <v>7241</v>
      </c>
      <c r="AU101" s="13" t="s">
        <v>7242</v>
      </c>
      <c r="AV101" s="13" t="s">
        <v>7243</v>
      </c>
      <c r="AW101" s="13" t="s">
        <v>7244</v>
      </c>
      <c r="AX101" s="13" t="s">
        <v>7245</v>
      </c>
      <c r="AY101" s="13" t="s">
        <v>7246</v>
      </c>
      <c r="AZ101" s="13" t="s">
        <v>7247</v>
      </c>
      <c r="BA101" s="13" t="s">
        <v>7248</v>
      </c>
      <c r="BB101" s="13" t="s">
        <v>7249</v>
      </c>
      <c r="BC101" s="13" t="s">
        <v>7250</v>
      </c>
      <c r="BD101" s="13" t="s">
        <v>7251</v>
      </c>
      <c r="BE101" s="13" t="s">
        <v>7252</v>
      </c>
      <c r="BF101" s="13" t="s">
        <v>7253</v>
      </c>
      <c r="BG101" s="13" t="s">
        <v>7254</v>
      </c>
      <c r="BH101" s="13" t="s">
        <v>7255</v>
      </c>
      <c r="BI101" s="13" t="s">
        <v>7256</v>
      </c>
      <c r="BJ101" s="13" t="s">
        <v>7257</v>
      </c>
      <c r="BK101" s="13" t="s">
        <v>7258</v>
      </c>
      <c r="BL101" s="13" t="s">
        <v>7259</v>
      </c>
      <c r="BM101" s="13" t="s">
        <v>7260</v>
      </c>
      <c r="BN101" s="13" t="s">
        <v>7261</v>
      </c>
      <c r="BO101" s="13" t="s">
        <v>7262</v>
      </c>
      <c r="BP101" s="13" t="s">
        <v>7263</v>
      </c>
      <c r="BQ101" s="13" t="s">
        <v>7264</v>
      </c>
      <c r="BR101" s="13" t="s">
        <v>7265</v>
      </c>
      <c r="BS101" s="13" t="s">
        <v>7266</v>
      </c>
      <c r="BT101" s="13" t="s">
        <v>7267</v>
      </c>
      <c r="BU101" s="13" t="s">
        <v>7268</v>
      </c>
      <c r="BV101" s="13" t="s">
        <v>7269</v>
      </c>
      <c r="BW101" s="13" t="s">
        <v>7270</v>
      </c>
      <c r="BX101" s="13" t="s">
        <v>7271</v>
      </c>
      <c r="BY101" s="13" t="s">
        <v>7272</v>
      </c>
      <c r="BZ101" s="13" t="s">
        <v>7273</v>
      </c>
      <c r="CA101" s="13" t="s">
        <v>7274</v>
      </c>
      <c r="CB101" s="13" t="s">
        <v>7275</v>
      </c>
      <c r="CC101" s="13" t="s">
        <v>7276</v>
      </c>
      <c r="CD101" s="13" t="s">
        <v>7277</v>
      </c>
      <c r="CE101" s="13" t="s">
        <v>7278</v>
      </c>
      <c r="CF101" s="13" t="s">
        <v>7279</v>
      </c>
      <c r="CG101" s="13" t="s">
        <v>7280</v>
      </c>
      <c r="CH101" s="13" t="s">
        <v>7281</v>
      </c>
      <c r="CI101" s="13" t="s">
        <v>7282</v>
      </c>
      <c r="CJ101" s="13" t="s">
        <v>7283</v>
      </c>
      <c r="CK101" s="13" t="s">
        <v>7284</v>
      </c>
      <c r="CL101" s="13" t="s">
        <v>7285</v>
      </c>
      <c r="CM101" s="13" t="s">
        <v>7286</v>
      </c>
      <c r="CN101" s="13" t="s">
        <v>7287</v>
      </c>
    </row>
    <row r="102" customFormat="false" ht="12.75" hidden="true" customHeight="false" outlineLevel="0" collapsed="false">
      <c r="A102" s="13" t="n">
        <v>79</v>
      </c>
      <c r="B102" s="13" t="s">
        <v>7288</v>
      </c>
      <c r="C102" s="13" t="s">
        <v>7289</v>
      </c>
      <c r="D102" s="13" t="s">
        <v>7290</v>
      </c>
      <c r="E102" s="13" t="s">
        <v>7291</v>
      </c>
      <c r="F102" s="13" t="s">
        <v>7292</v>
      </c>
      <c r="G102" s="13" t="s">
        <v>7293</v>
      </c>
      <c r="H102" s="13" t="s">
        <v>7294</v>
      </c>
      <c r="I102" s="13" t="s">
        <v>7295</v>
      </c>
      <c r="J102" s="13" t="s">
        <v>7296</v>
      </c>
      <c r="K102" s="13" t="s">
        <v>7297</v>
      </c>
      <c r="L102" s="13" t="s">
        <v>7298</v>
      </c>
      <c r="M102" s="13" t="s">
        <v>7299</v>
      </c>
      <c r="N102" s="13" t="s">
        <v>7300</v>
      </c>
      <c r="O102" s="13" t="s">
        <v>7301</v>
      </c>
      <c r="P102" s="13" t="s">
        <v>7302</v>
      </c>
      <c r="Q102" s="13" t="s">
        <v>7303</v>
      </c>
      <c r="R102" s="13" t="s">
        <v>7304</v>
      </c>
      <c r="S102" s="13" t="s">
        <v>7305</v>
      </c>
      <c r="T102" s="13" t="s">
        <v>7306</v>
      </c>
      <c r="U102" s="13" t="s">
        <v>7307</v>
      </c>
      <c r="V102" s="13" t="s">
        <v>7308</v>
      </c>
      <c r="W102" s="13" t="s">
        <v>7309</v>
      </c>
      <c r="X102" s="13" t="s">
        <v>7310</v>
      </c>
      <c r="Y102" s="13" t="s">
        <v>7311</v>
      </c>
      <c r="Z102" s="13" t="s">
        <v>7312</v>
      </c>
      <c r="AA102" s="13" t="s">
        <v>7313</v>
      </c>
      <c r="AB102" s="13" t="s">
        <v>7314</v>
      </c>
      <c r="AC102" s="13" t="s">
        <v>7315</v>
      </c>
      <c r="AD102" s="13" t="s">
        <v>7316</v>
      </c>
      <c r="AE102" s="13" t="s">
        <v>7317</v>
      </c>
      <c r="AF102" s="13" t="s">
        <v>7318</v>
      </c>
      <c r="AG102" s="13" t="s">
        <v>7319</v>
      </c>
      <c r="AH102" s="13" t="s">
        <v>7320</v>
      </c>
      <c r="AI102" s="13" t="s">
        <v>7321</v>
      </c>
      <c r="AJ102" s="13" t="s">
        <v>7322</v>
      </c>
      <c r="AK102" s="13" t="s">
        <v>7323</v>
      </c>
      <c r="AL102" s="13" t="s">
        <v>7324</v>
      </c>
      <c r="AM102" s="13" t="s">
        <v>7325</v>
      </c>
      <c r="AN102" s="13" t="s">
        <v>7326</v>
      </c>
      <c r="AO102" s="13" t="s">
        <v>7327</v>
      </c>
      <c r="AP102" s="13" t="s">
        <v>7328</v>
      </c>
      <c r="AQ102" s="13" t="s">
        <v>7329</v>
      </c>
      <c r="AR102" s="13" t="s">
        <v>7330</v>
      </c>
      <c r="AS102" s="13" t="s">
        <v>7331</v>
      </c>
      <c r="AT102" s="13" t="s">
        <v>7332</v>
      </c>
      <c r="AU102" s="13" t="s">
        <v>7333</v>
      </c>
      <c r="AV102" s="13" t="s">
        <v>7334</v>
      </c>
      <c r="AW102" s="13" t="s">
        <v>7335</v>
      </c>
      <c r="AX102" s="13" t="s">
        <v>7336</v>
      </c>
      <c r="AY102" s="13" t="s">
        <v>7337</v>
      </c>
      <c r="AZ102" s="13" t="s">
        <v>7338</v>
      </c>
      <c r="BA102" s="13" t="s">
        <v>7339</v>
      </c>
      <c r="BB102" s="13" t="s">
        <v>7340</v>
      </c>
      <c r="BC102" s="13" t="s">
        <v>7341</v>
      </c>
      <c r="BD102" s="13" t="s">
        <v>7342</v>
      </c>
      <c r="BE102" s="13" t="s">
        <v>7343</v>
      </c>
      <c r="BF102" s="13" t="s">
        <v>7344</v>
      </c>
      <c r="BG102" s="13" t="s">
        <v>7345</v>
      </c>
      <c r="BH102" s="13" t="s">
        <v>7346</v>
      </c>
      <c r="BI102" s="13" t="s">
        <v>7347</v>
      </c>
      <c r="BJ102" s="13" t="s">
        <v>7348</v>
      </c>
      <c r="BK102" s="13" t="s">
        <v>7349</v>
      </c>
      <c r="BL102" s="13" t="s">
        <v>7350</v>
      </c>
      <c r="BM102" s="13" t="s">
        <v>7351</v>
      </c>
      <c r="BN102" s="13" t="s">
        <v>7352</v>
      </c>
      <c r="BO102" s="13" t="s">
        <v>7353</v>
      </c>
      <c r="BP102" s="13" t="s">
        <v>7354</v>
      </c>
      <c r="BQ102" s="13" t="s">
        <v>7355</v>
      </c>
      <c r="BR102" s="13" t="s">
        <v>7356</v>
      </c>
      <c r="BS102" s="13" t="s">
        <v>7357</v>
      </c>
      <c r="BT102" s="13" t="s">
        <v>7358</v>
      </c>
      <c r="BU102" s="13" t="s">
        <v>7359</v>
      </c>
      <c r="BV102" s="13" t="s">
        <v>7360</v>
      </c>
      <c r="BW102" s="13" t="s">
        <v>7361</v>
      </c>
      <c r="BX102" s="13" t="s">
        <v>7362</v>
      </c>
      <c r="BY102" s="13" t="s">
        <v>7363</v>
      </c>
      <c r="BZ102" s="13" t="s">
        <v>7364</v>
      </c>
      <c r="CA102" s="13" t="s">
        <v>7365</v>
      </c>
      <c r="CB102" s="13" t="s">
        <v>7366</v>
      </c>
      <c r="CC102" s="13" t="s">
        <v>7367</v>
      </c>
      <c r="CD102" s="13" t="s">
        <v>7368</v>
      </c>
      <c r="CE102" s="13" t="s">
        <v>7369</v>
      </c>
      <c r="CF102" s="13" t="s">
        <v>7370</v>
      </c>
      <c r="CG102" s="13" t="s">
        <v>7371</v>
      </c>
      <c r="CH102" s="13" t="s">
        <v>7372</v>
      </c>
      <c r="CI102" s="13" t="s">
        <v>7373</v>
      </c>
      <c r="CJ102" s="13" t="s">
        <v>7374</v>
      </c>
      <c r="CK102" s="13" t="s">
        <v>7375</v>
      </c>
      <c r="CL102" s="13" t="s">
        <v>7376</v>
      </c>
      <c r="CM102" s="13" t="s">
        <v>7377</v>
      </c>
      <c r="CN102" s="13" t="s">
        <v>7378</v>
      </c>
    </row>
    <row r="103" customFormat="false" ht="12.75" hidden="true" customHeight="false" outlineLevel="0" collapsed="false">
      <c r="A103" s="13" t="n">
        <v>80</v>
      </c>
      <c r="B103" s="13" t="s">
        <v>7379</v>
      </c>
      <c r="C103" s="13" t="s">
        <v>7380</v>
      </c>
      <c r="D103" s="13" t="s">
        <v>7381</v>
      </c>
      <c r="E103" s="13" t="s">
        <v>7382</v>
      </c>
      <c r="F103" s="13" t="s">
        <v>7383</v>
      </c>
      <c r="G103" s="13" t="s">
        <v>7384</v>
      </c>
      <c r="H103" s="13" t="s">
        <v>7385</v>
      </c>
      <c r="I103" s="13" t="s">
        <v>7386</v>
      </c>
      <c r="J103" s="13" t="s">
        <v>7387</v>
      </c>
      <c r="K103" s="13" t="s">
        <v>7388</v>
      </c>
      <c r="L103" s="13" t="s">
        <v>7389</v>
      </c>
      <c r="M103" s="13" t="s">
        <v>7390</v>
      </c>
      <c r="N103" s="13" t="s">
        <v>7391</v>
      </c>
      <c r="O103" s="13" t="s">
        <v>7392</v>
      </c>
      <c r="P103" s="13" t="s">
        <v>7393</v>
      </c>
      <c r="Q103" s="13" t="s">
        <v>7394</v>
      </c>
      <c r="R103" s="13" t="s">
        <v>7395</v>
      </c>
      <c r="S103" s="13" t="s">
        <v>7396</v>
      </c>
      <c r="T103" s="13" t="s">
        <v>7397</v>
      </c>
      <c r="U103" s="13" t="s">
        <v>7398</v>
      </c>
      <c r="V103" s="13" t="s">
        <v>7399</v>
      </c>
      <c r="W103" s="13" t="s">
        <v>7400</v>
      </c>
      <c r="X103" s="13" t="s">
        <v>7401</v>
      </c>
      <c r="Y103" s="13" t="s">
        <v>7402</v>
      </c>
      <c r="Z103" s="13" t="s">
        <v>7403</v>
      </c>
      <c r="AA103" s="13" t="s">
        <v>7404</v>
      </c>
      <c r="AB103" s="13" t="s">
        <v>7405</v>
      </c>
      <c r="AC103" s="13" t="s">
        <v>7406</v>
      </c>
      <c r="AD103" s="13" t="s">
        <v>7407</v>
      </c>
      <c r="AE103" s="13" t="s">
        <v>7408</v>
      </c>
      <c r="AF103" s="13" t="s">
        <v>7409</v>
      </c>
      <c r="AG103" s="13" t="s">
        <v>7410</v>
      </c>
      <c r="AH103" s="13" t="s">
        <v>7411</v>
      </c>
      <c r="AI103" s="13" t="s">
        <v>7412</v>
      </c>
      <c r="AJ103" s="13" t="s">
        <v>7413</v>
      </c>
      <c r="AK103" s="13" t="s">
        <v>7414</v>
      </c>
      <c r="AL103" s="13" t="s">
        <v>7415</v>
      </c>
      <c r="AM103" s="13" t="s">
        <v>7416</v>
      </c>
      <c r="AN103" s="13" t="s">
        <v>7417</v>
      </c>
      <c r="AO103" s="13" t="s">
        <v>7418</v>
      </c>
      <c r="AP103" s="13" t="s">
        <v>7419</v>
      </c>
      <c r="AQ103" s="13" t="s">
        <v>7420</v>
      </c>
      <c r="AR103" s="13" t="s">
        <v>7421</v>
      </c>
      <c r="AS103" s="13" t="s">
        <v>7422</v>
      </c>
      <c r="AT103" s="13" t="s">
        <v>7423</v>
      </c>
      <c r="AU103" s="13" t="s">
        <v>7424</v>
      </c>
      <c r="AV103" s="13" t="s">
        <v>7425</v>
      </c>
      <c r="AW103" s="13" t="s">
        <v>7426</v>
      </c>
      <c r="AX103" s="13" t="s">
        <v>7427</v>
      </c>
      <c r="AY103" s="13" t="s">
        <v>7428</v>
      </c>
      <c r="AZ103" s="13" t="s">
        <v>7429</v>
      </c>
      <c r="BA103" s="13" t="s">
        <v>7430</v>
      </c>
      <c r="BB103" s="13" t="s">
        <v>7431</v>
      </c>
      <c r="BC103" s="13" t="s">
        <v>7432</v>
      </c>
      <c r="BD103" s="13" t="s">
        <v>7433</v>
      </c>
      <c r="BE103" s="13" t="s">
        <v>7434</v>
      </c>
      <c r="BF103" s="13" t="s">
        <v>7435</v>
      </c>
      <c r="BG103" s="13" t="s">
        <v>7436</v>
      </c>
      <c r="BH103" s="13" t="s">
        <v>7437</v>
      </c>
      <c r="BI103" s="13" t="s">
        <v>7438</v>
      </c>
      <c r="BJ103" s="13" t="s">
        <v>7439</v>
      </c>
      <c r="BK103" s="13" t="s">
        <v>7440</v>
      </c>
      <c r="BL103" s="13" t="s">
        <v>7441</v>
      </c>
      <c r="BM103" s="13" t="s">
        <v>7442</v>
      </c>
      <c r="BN103" s="13" t="s">
        <v>7443</v>
      </c>
      <c r="BO103" s="13" t="s">
        <v>7444</v>
      </c>
      <c r="BP103" s="13" t="s">
        <v>7445</v>
      </c>
      <c r="BQ103" s="13" t="s">
        <v>7446</v>
      </c>
      <c r="BR103" s="13" t="s">
        <v>7447</v>
      </c>
      <c r="BS103" s="13" t="s">
        <v>7448</v>
      </c>
      <c r="BT103" s="13" t="s">
        <v>7449</v>
      </c>
      <c r="BU103" s="13" t="s">
        <v>7450</v>
      </c>
      <c r="BV103" s="13" t="s">
        <v>7451</v>
      </c>
      <c r="BW103" s="13" t="s">
        <v>7452</v>
      </c>
      <c r="BX103" s="13" t="s">
        <v>7453</v>
      </c>
      <c r="BY103" s="13" t="s">
        <v>7454</v>
      </c>
      <c r="BZ103" s="13" t="s">
        <v>7455</v>
      </c>
      <c r="CA103" s="13" t="s">
        <v>7456</v>
      </c>
      <c r="CB103" s="13" t="s">
        <v>7457</v>
      </c>
      <c r="CC103" s="13" t="s">
        <v>7458</v>
      </c>
      <c r="CD103" s="13" t="s">
        <v>7459</v>
      </c>
      <c r="CE103" s="13" t="s">
        <v>7460</v>
      </c>
      <c r="CF103" s="13" t="s">
        <v>7461</v>
      </c>
      <c r="CG103" s="13" t="s">
        <v>7462</v>
      </c>
      <c r="CH103" s="13" t="s">
        <v>7463</v>
      </c>
      <c r="CI103" s="13" t="s">
        <v>7464</v>
      </c>
      <c r="CJ103" s="13" t="s">
        <v>7465</v>
      </c>
      <c r="CK103" s="13" t="s">
        <v>7466</v>
      </c>
      <c r="CL103" s="13" t="s">
        <v>7467</v>
      </c>
      <c r="CM103" s="13" t="s">
        <v>7468</v>
      </c>
      <c r="CN103" s="13" t="s">
        <v>7469</v>
      </c>
    </row>
    <row r="104" customFormat="false" ht="12.75" hidden="true" customHeight="false" outlineLevel="0" collapsed="false">
      <c r="A104" s="13" t="n">
        <v>81</v>
      </c>
      <c r="B104" s="13" t="s">
        <v>7470</v>
      </c>
      <c r="C104" s="13" t="s">
        <v>7471</v>
      </c>
      <c r="D104" s="13" t="s">
        <v>7472</v>
      </c>
      <c r="E104" s="13" t="s">
        <v>7473</v>
      </c>
      <c r="F104" s="13" t="s">
        <v>7474</v>
      </c>
      <c r="G104" s="13" t="s">
        <v>7475</v>
      </c>
      <c r="H104" s="13" t="s">
        <v>7476</v>
      </c>
      <c r="I104" s="13" t="s">
        <v>7477</v>
      </c>
      <c r="J104" s="13" t="s">
        <v>7478</v>
      </c>
      <c r="K104" s="13" t="s">
        <v>7479</v>
      </c>
      <c r="L104" s="13" t="s">
        <v>7480</v>
      </c>
      <c r="M104" s="13" t="s">
        <v>7481</v>
      </c>
      <c r="N104" s="13" t="s">
        <v>7482</v>
      </c>
      <c r="O104" s="13" t="s">
        <v>7483</v>
      </c>
      <c r="P104" s="13" t="s">
        <v>7484</v>
      </c>
      <c r="Q104" s="13" t="s">
        <v>7485</v>
      </c>
      <c r="R104" s="13" t="s">
        <v>7486</v>
      </c>
      <c r="S104" s="13" t="s">
        <v>7487</v>
      </c>
      <c r="T104" s="13" t="s">
        <v>7488</v>
      </c>
      <c r="U104" s="13" t="s">
        <v>7489</v>
      </c>
      <c r="V104" s="13" t="s">
        <v>7490</v>
      </c>
      <c r="W104" s="13" t="s">
        <v>7491</v>
      </c>
      <c r="X104" s="13" t="s">
        <v>7492</v>
      </c>
      <c r="Y104" s="13" t="s">
        <v>7493</v>
      </c>
      <c r="Z104" s="13" t="s">
        <v>7494</v>
      </c>
      <c r="AA104" s="13" t="s">
        <v>7495</v>
      </c>
      <c r="AB104" s="13" t="s">
        <v>7496</v>
      </c>
      <c r="AC104" s="13" t="s">
        <v>7497</v>
      </c>
      <c r="AD104" s="13" t="s">
        <v>7498</v>
      </c>
      <c r="AE104" s="13" t="s">
        <v>7499</v>
      </c>
      <c r="AF104" s="13" t="s">
        <v>7500</v>
      </c>
      <c r="AG104" s="13" t="s">
        <v>7501</v>
      </c>
      <c r="AH104" s="13" t="s">
        <v>7502</v>
      </c>
      <c r="AI104" s="13" t="s">
        <v>7503</v>
      </c>
      <c r="AJ104" s="13" t="s">
        <v>7504</v>
      </c>
      <c r="AK104" s="13" t="s">
        <v>7505</v>
      </c>
      <c r="AL104" s="13" t="s">
        <v>7506</v>
      </c>
      <c r="AM104" s="13" t="s">
        <v>7507</v>
      </c>
      <c r="AN104" s="13" t="s">
        <v>7508</v>
      </c>
      <c r="AO104" s="13" t="s">
        <v>7509</v>
      </c>
      <c r="AP104" s="13" t="s">
        <v>7510</v>
      </c>
      <c r="AQ104" s="13" t="s">
        <v>7511</v>
      </c>
      <c r="AR104" s="13" t="s">
        <v>7512</v>
      </c>
      <c r="AS104" s="13" t="s">
        <v>7513</v>
      </c>
      <c r="AT104" s="13" t="s">
        <v>7514</v>
      </c>
      <c r="AU104" s="13" t="s">
        <v>7515</v>
      </c>
      <c r="AV104" s="13" t="s">
        <v>7516</v>
      </c>
      <c r="AW104" s="13" t="s">
        <v>7517</v>
      </c>
      <c r="AX104" s="13" t="s">
        <v>7518</v>
      </c>
      <c r="AY104" s="13" t="s">
        <v>7519</v>
      </c>
      <c r="AZ104" s="13" t="s">
        <v>7520</v>
      </c>
      <c r="BA104" s="13" t="s">
        <v>7521</v>
      </c>
      <c r="BB104" s="13" t="s">
        <v>7522</v>
      </c>
      <c r="BC104" s="13" t="s">
        <v>7523</v>
      </c>
      <c r="BD104" s="13" t="s">
        <v>7524</v>
      </c>
      <c r="BE104" s="13" t="s">
        <v>7525</v>
      </c>
      <c r="BF104" s="13" t="s">
        <v>7526</v>
      </c>
      <c r="BG104" s="13" t="s">
        <v>7527</v>
      </c>
      <c r="BH104" s="13" t="s">
        <v>7528</v>
      </c>
      <c r="BI104" s="13" t="s">
        <v>7529</v>
      </c>
      <c r="BJ104" s="13" t="s">
        <v>7530</v>
      </c>
      <c r="BK104" s="13" t="s">
        <v>7531</v>
      </c>
      <c r="BL104" s="13" t="s">
        <v>7532</v>
      </c>
      <c r="BM104" s="13" t="s">
        <v>7533</v>
      </c>
      <c r="BN104" s="13" t="s">
        <v>7534</v>
      </c>
      <c r="BO104" s="13" t="s">
        <v>7535</v>
      </c>
      <c r="BP104" s="13" t="s">
        <v>7536</v>
      </c>
      <c r="BQ104" s="13" t="s">
        <v>7537</v>
      </c>
      <c r="BR104" s="13" t="s">
        <v>7538</v>
      </c>
      <c r="BS104" s="13" t="s">
        <v>7539</v>
      </c>
      <c r="BT104" s="13" t="s">
        <v>7540</v>
      </c>
      <c r="BU104" s="13" t="s">
        <v>7541</v>
      </c>
      <c r="BV104" s="13" t="s">
        <v>7542</v>
      </c>
      <c r="BW104" s="13" t="s">
        <v>7543</v>
      </c>
      <c r="BX104" s="13" t="s">
        <v>7544</v>
      </c>
      <c r="BY104" s="13" t="s">
        <v>7545</v>
      </c>
      <c r="BZ104" s="13" t="s">
        <v>7546</v>
      </c>
      <c r="CA104" s="13" t="s">
        <v>7547</v>
      </c>
      <c r="CB104" s="13" t="s">
        <v>7548</v>
      </c>
      <c r="CC104" s="13" t="s">
        <v>7549</v>
      </c>
      <c r="CD104" s="13" t="s">
        <v>7550</v>
      </c>
      <c r="CE104" s="13" t="s">
        <v>7551</v>
      </c>
      <c r="CF104" s="13" t="s">
        <v>7552</v>
      </c>
      <c r="CG104" s="13" t="s">
        <v>7553</v>
      </c>
      <c r="CH104" s="13" t="s">
        <v>7554</v>
      </c>
      <c r="CI104" s="13" t="s">
        <v>7555</v>
      </c>
      <c r="CJ104" s="13" t="s">
        <v>7556</v>
      </c>
      <c r="CK104" s="13" t="s">
        <v>7557</v>
      </c>
      <c r="CL104" s="13" t="s">
        <v>7558</v>
      </c>
      <c r="CM104" s="13" t="s">
        <v>7559</v>
      </c>
      <c r="CN104" s="13" t="s">
        <v>7560</v>
      </c>
    </row>
    <row r="105" customFormat="false" ht="12.75" hidden="true" customHeight="false" outlineLevel="0" collapsed="false">
      <c r="A105" s="13" t="n">
        <v>82</v>
      </c>
      <c r="B105" s="13" t="s">
        <v>7561</v>
      </c>
      <c r="C105" s="13" t="s">
        <v>7562</v>
      </c>
      <c r="D105" s="13" t="s">
        <v>7563</v>
      </c>
      <c r="E105" s="13" t="s">
        <v>7564</v>
      </c>
      <c r="F105" s="13" t="s">
        <v>7565</v>
      </c>
      <c r="G105" s="13" t="s">
        <v>7566</v>
      </c>
      <c r="H105" s="13" t="s">
        <v>7567</v>
      </c>
      <c r="I105" s="13" t="s">
        <v>7568</v>
      </c>
      <c r="J105" s="13" t="s">
        <v>7569</v>
      </c>
      <c r="K105" s="13" t="s">
        <v>7570</v>
      </c>
      <c r="L105" s="13" t="s">
        <v>7571</v>
      </c>
      <c r="M105" s="13" t="s">
        <v>7572</v>
      </c>
      <c r="N105" s="13" t="s">
        <v>7573</v>
      </c>
      <c r="O105" s="13" t="s">
        <v>7574</v>
      </c>
      <c r="P105" s="13" t="s">
        <v>7575</v>
      </c>
      <c r="Q105" s="13" t="s">
        <v>7576</v>
      </c>
      <c r="R105" s="13" t="s">
        <v>7577</v>
      </c>
      <c r="S105" s="13" t="s">
        <v>7578</v>
      </c>
      <c r="T105" s="13" t="s">
        <v>7579</v>
      </c>
      <c r="U105" s="13" t="s">
        <v>7580</v>
      </c>
      <c r="V105" s="13" t="s">
        <v>7581</v>
      </c>
      <c r="W105" s="13" t="s">
        <v>7582</v>
      </c>
      <c r="X105" s="13" t="s">
        <v>7583</v>
      </c>
      <c r="Y105" s="13" t="s">
        <v>7584</v>
      </c>
      <c r="Z105" s="13" t="s">
        <v>7585</v>
      </c>
      <c r="AA105" s="13" t="s">
        <v>7586</v>
      </c>
      <c r="AB105" s="13" t="s">
        <v>7587</v>
      </c>
      <c r="AC105" s="13" t="s">
        <v>7588</v>
      </c>
      <c r="AD105" s="13" t="s">
        <v>7589</v>
      </c>
      <c r="AE105" s="13" t="s">
        <v>7590</v>
      </c>
      <c r="AF105" s="13" t="s">
        <v>7591</v>
      </c>
      <c r="AG105" s="13" t="s">
        <v>7592</v>
      </c>
      <c r="AH105" s="13" t="s">
        <v>7593</v>
      </c>
      <c r="AI105" s="13" t="s">
        <v>7594</v>
      </c>
      <c r="AJ105" s="13" t="s">
        <v>7595</v>
      </c>
      <c r="AK105" s="13" t="s">
        <v>7596</v>
      </c>
      <c r="AL105" s="13" t="s">
        <v>7597</v>
      </c>
      <c r="AM105" s="13" t="s">
        <v>7598</v>
      </c>
      <c r="AN105" s="13" t="s">
        <v>7599</v>
      </c>
      <c r="AO105" s="13" t="s">
        <v>7600</v>
      </c>
      <c r="AP105" s="13" t="s">
        <v>7601</v>
      </c>
      <c r="AQ105" s="13" t="s">
        <v>7602</v>
      </c>
      <c r="AR105" s="13" t="s">
        <v>7603</v>
      </c>
      <c r="AS105" s="13" t="s">
        <v>7604</v>
      </c>
      <c r="AT105" s="13" t="s">
        <v>7605</v>
      </c>
      <c r="AU105" s="13" t="s">
        <v>7606</v>
      </c>
      <c r="AV105" s="13" t="s">
        <v>7607</v>
      </c>
      <c r="AW105" s="13" t="s">
        <v>7608</v>
      </c>
      <c r="AX105" s="13" t="s">
        <v>7609</v>
      </c>
      <c r="AY105" s="13" t="s">
        <v>7610</v>
      </c>
      <c r="AZ105" s="13" t="s">
        <v>7611</v>
      </c>
      <c r="BA105" s="13" t="s">
        <v>7612</v>
      </c>
      <c r="BB105" s="13" t="s">
        <v>7613</v>
      </c>
      <c r="BC105" s="13" t="s">
        <v>7614</v>
      </c>
      <c r="BD105" s="13" t="s">
        <v>7615</v>
      </c>
      <c r="BE105" s="13" t="s">
        <v>7616</v>
      </c>
      <c r="BF105" s="13" t="s">
        <v>7617</v>
      </c>
      <c r="BG105" s="13" t="s">
        <v>7618</v>
      </c>
      <c r="BH105" s="13" t="s">
        <v>7619</v>
      </c>
      <c r="BI105" s="13" t="s">
        <v>7620</v>
      </c>
      <c r="BJ105" s="13" t="s">
        <v>7621</v>
      </c>
      <c r="BK105" s="13" t="s">
        <v>7622</v>
      </c>
      <c r="BL105" s="13" t="s">
        <v>7623</v>
      </c>
      <c r="BM105" s="13" t="s">
        <v>7624</v>
      </c>
      <c r="BN105" s="13" t="s">
        <v>7625</v>
      </c>
      <c r="BO105" s="13" t="s">
        <v>7626</v>
      </c>
      <c r="BP105" s="13" t="s">
        <v>7627</v>
      </c>
      <c r="BQ105" s="13" t="s">
        <v>7628</v>
      </c>
      <c r="BR105" s="13" t="s">
        <v>7629</v>
      </c>
      <c r="BS105" s="13" t="s">
        <v>7630</v>
      </c>
      <c r="BT105" s="13" t="s">
        <v>7631</v>
      </c>
      <c r="BU105" s="13" t="s">
        <v>7632</v>
      </c>
      <c r="BV105" s="13" t="s">
        <v>7633</v>
      </c>
      <c r="BW105" s="13" t="s">
        <v>7634</v>
      </c>
      <c r="BX105" s="13" t="s">
        <v>7635</v>
      </c>
      <c r="BY105" s="13" t="s">
        <v>7636</v>
      </c>
      <c r="BZ105" s="13" t="s">
        <v>7637</v>
      </c>
      <c r="CA105" s="13" t="s">
        <v>7638</v>
      </c>
      <c r="CB105" s="13" t="s">
        <v>7639</v>
      </c>
      <c r="CC105" s="13" t="s">
        <v>7640</v>
      </c>
      <c r="CD105" s="13" t="s">
        <v>7641</v>
      </c>
      <c r="CE105" s="13" t="s">
        <v>7642</v>
      </c>
      <c r="CF105" s="13" t="s">
        <v>7643</v>
      </c>
      <c r="CG105" s="13" t="s">
        <v>7644</v>
      </c>
      <c r="CH105" s="13" t="s">
        <v>7645</v>
      </c>
      <c r="CI105" s="13" t="s">
        <v>7646</v>
      </c>
      <c r="CJ105" s="13" t="s">
        <v>7647</v>
      </c>
      <c r="CK105" s="13" t="s">
        <v>7648</v>
      </c>
      <c r="CL105" s="13" t="s">
        <v>7649</v>
      </c>
      <c r="CM105" s="13" t="s">
        <v>7650</v>
      </c>
      <c r="CN105" s="13" t="s">
        <v>7651</v>
      </c>
    </row>
    <row r="106" customFormat="false" ht="12.75" hidden="true" customHeight="false" outlineLevel="0" collapsed="false">
      <c r="A106" s="13" t="n">
        <v>83</v>
      </c>
      <c r="B106" s="13" t="s">
        <v>7652</v>
      </c>
      <c r="C106" s="13" t="s">
        <v>7653</v>
      </c>
      <c r="D106" s="13" t="s">
        <v>7654</v>
      </c>
      <c r="E106" s="13" t="s">
        <v>7655</v>
      </c>
      <c r="F106" s="13" t="s">
        <v>7656</v>
      </c>
      <c r="G106" s="13" t="s">
        <v>7657</v>
      </c>
      <c r="H106" s="13" t="s">
        <v>7658</v>
      </c>
      <c r="I106" s="13" t="s">
        <v>7659</v>
      </c>
      <c r="J106" s="13" t="s">
        <v>7660</v>
      </c>
      <c r="K106" s="13" t="s">
        <v>7661</v>
      </c>
      <c r="L106" s="13" t="s">
        <v>7662</v>
      </c>
      <c r="M106" s="13" t="s">
        <v>7663</v>
      </c>
      <c r="N106" s="13" t="s">
        <v>7664</v>
      </c>
      <c r="O106" s="13" t="s">
        <v>7665</v>
      </c>
      <c r="P106" s="13" t="s">
        <v>7666</v>
      </c>
      <c r="Q106" s="13" t="s">
        <v>7667</v>
      </c>
      <c r="R106" s="13" t="s">
        <v>7668</v>
      </c>
      <c r="S106" s="13" t="s">
        <v>7669</v>
      </c>
      <c r="T106" s="13" t="s">
        <v>7670</v>
      </c>
      <c r="U106" s="13" t="s">
        <v>7671</v>
      </c>
      <c r="V106" s="13" t="s">
        <v>7672</v>
      </c>
      <c r="W106" s="13" t="s">
        <v>7673</v>
      </c>
      <c r="X106" s="13" t="s">
        <v>7674</v>
      </c>
      <c r="Y106" s="13" t="s">
        <v>7675</v>
      </c>
      <c r="Z106" s="13" t="s">
        <v>7676</v>
      </c>
      <c r="AA106" s="13" t="s">
        <v>7677</v>
      </c>
      <c r="AB106" s="13" t="s">
        <v>7678</v>
      </c>
      <c r="AC106" s="13" t="s">
        <v>7679</v>
      </c>
      <c r="AD106" s="13" t="s">
        <v>7680</v>
      </c>
      <c r="AE106" s="13" t="s">
        <v>7681</v>
      </c>
      <c r="AF106" s="13" t="s">
        <v>7682</v>
      </c>
      <c r="AG106" s="13" t="s">
        <v>7683</v>
      </c>
      <c r="AH106" s="13" t="s">
        <v>7684</v>
      </c>
      <c r="AI106" s="13" t="s">
        <v>7685</v>
      </c>
      <c r="AJ106" s="13" t="s">
        <v>7686</v>
      </c>
      <c r="AK106" s="13" t="s">
        <v>7687</v>
      </c>
      <c r="AL106" s="13" t="s">
        <v>7688</v>
      </c>
      <c r="AM106" s="13" t="s">
        <v>7689</v>
      </c>
      <c r="AN106" s="13" t="s">
        <v>7690</v>
      </c>
      <c r="AO106" s="13" t="s">
        <v>7691</v>
      </c>
      <c r="AP106" s="13" t="s">
        <v>7692</v>
      </c>
      <c r="AQ106" s="13" t="s">
        <v>7693</v>
      </c>
      <c r="AR106" s="13" t="s">
        <v>7694</v>
      </c>
      <c r="AS106" s="13" t="s">
        <v>7695</v>
      </c>
      <c r="AT106" s="13" t="s">
        <v>7696</v>
      </c>
      <c r="AU106" s="13" t="s">
        <v>7697</v>
      </c>
      <c r="AV106" s="13" t="s">
        <v>7698</v>
      </c>
      <c r="AW106" s="13" t="s">
        <v>7699</v>
      </c>
      <c r="AX106" s="13" t="s">
        <v>7700</v>
      </c>
      <c r="AY106" s="13" t="s">
        <v>7701</v>
      </c>
      <c r="AZ106" s="13" t="s">
        <v>7702</v>
      </c>
      <c r="BA106" s="13" t="s">
        <v>7703</v>
      </c>
      <c r="BB106" s="13" t="s">
        <v>7704</v>
      </c>
      <c r="BC106" s="13" t="s">
        <v>7705</v>
      </c>
      <c r="BD106" s="13" t="s">
        <v>7706</v>
      </c>
      <c r="BE106" s="13" t="s">
        <v>7707</v>
      </c>
      <c r="BF106" s="13" t="s">
        <v>7708</v>
      </c>
      <c r="BG106" s="13" t="s">
        <v>7709</v>
      </c>
      <c r="BH106" s="13" t="s">
        <v>7710</v>
      </c>
      <c r="BI106" s="13" t="s">
        <v>7711</v>
      </c>
      <c r="BJ106" s="13" t="s">
        <v>7712</v>
      </c>
      <c r="BK106" s="13" t="s">
        <v>7713</v>
      </c>
      <c r="BL106" s="13" t="s">
        <v>7714</v>
      </c>
      <c r="BM106" s="13" t="s">
        <v>7715</v>
      </c>
      <c r="BN106" s="13" t="s">
        <v>7716</v>
      </c>
      <c r="BO106" s="13" t="s">
        <v>7717</v>
      </c>
      <c r="BP106" s="13" t="s">
        <v>7718</v>
      </c>
      <c r="BQ106" s="13" t="s">
        <v>7719</v>
      </c>
      <c r="BR106" s="13" t="s">
        <v>7720</v>
      </c>
      <c r="BS106" s="13" t="s">
        <v>7721</v>
      </c>
      <c r="BT106" s="13" t="s">
        <v>7722</v>
      </c>
      <c r="BU106" s="13" t="s">
        <v>7723</v>
      </c>
      <c r="BV106" s="13" t="s">
        <v>7724</v>
      </c>
      <c r="BW106" s="13" t="s">
        <v>7725</v>
      </c>
      <c r="BX106" s="13" t="s">
        <v>7726</v>
      </c>
      <c r="BY106" s="13" t="s">
        <v>7727</v>
      </c>
      <c r="BZ106" s="13" t="s">
        <v>7728</v>
      </c>
      <c r="CA106" s="13" t="s">
        <v>7729</v>
      </c>
      <c r="CB106" s="13" t="s">
        <v>7730</v>
      </c>
      <c r="CC106" s="13" t="s">
        <v>7731</v>
      </c>
      <c r="CD106" s="13" t="s">
        <v>7732</v>
      </c>
      <c r="CE106" s="13" t="s">
        <v>7733</v>
      </c>
      <c r="CF106" s="13" t="s">
        <v>7734</v>
      </c>
      <c r="CG106" s="13" t="s">
        <v>7735</v>
      </c>
      <c r="CH106" s="13" t="s">
        <v>7736</v>
      </c>
      <c r="CI106" s="13" t="s">
        <v>7737</v>
      </c>
      <c r="CJ106" s="13" t="s">
        <v>7738</v>
      </c>
      <c r="CK106" s="13" t="s">
        <v>7739</v>
      </c>
      <c r="CL106" s="13" t="s">
        <v>7740</v>
      </c>
      <c r="CM106" s="13" t="s">
        <v>7741</v>
      </c>
      <c r="CN106" s="13" t="s">
        <v>7742</v>
      </c>
    </row>
    <row r="107" customFormat="false" ht="12.75" hidden="true" customHeight="false" outlineLevel="0" collapsed="false">
      <c r="A107" s="13" t="n">
        <v>84</v>
      </c>
      <c r="B107" s="13" t="s">
        <v>7743</v>
      </c>
      <c r="C107" s="13" t="s">
        <v>7744</v>
      </c>
      <c r="D107" s="13" t="s">
        <v>7745</v>
      </c>
      <c r="E107" s="13" t="s">
        <v>7746</v>
      </c>
      <c r="F107" s="13" t="s">
        <v>7747</v>
      </c>
      <c r="G107" s="13" t="s">
        <v>7748</v>
      </c>
      <c r="H107" s="13" t="s">
        <v>7749</v>
      </c>
      <c r="I107" s="13" t="s">
        <v>7750</v>
      </c>
      <c r="J107" s="13" t="s">
        <v>7751</v>
      </c>
      <c r="K107" s="13" t="s">
        <v>7752</v>
      </c>
      <c r="L107" s="13" t="s">
        <v>7753</v>
      </c>
      <c r="M107" s="13" t="s">
        <v>7754</v>
      </c>
      <c r="N107" s="13" t="s">
        <v>7755</v>
      </c>
      <c r="O107" s="13" t="s">
        <v>7756</v>
      </c>
      <c r="P107" s="13" t="s">
        <v>7757</v>
      </c>
      <c r="Q107" s="13" t="s">
        <v>7758</v>
      </c>
      <c r="R107" s="13" t="s">
        <v>7759</v>
      </c>
      <c r="S107" s="13" t="s">
        <v>7760</v>
      </c>
      <c r="T107" s="13" t="s">
        <v>7761</v>
      </c>
      <c r="U107" s="13" t="s">
        <v>7762</v>
      </c>
      <c r="V107" s="13" t="s">
        <v>7763</v>
      </c>
      <c r="W107" s="13" t="s">
        <v>7764</v>
      </c>
      <c r="X107" s="13" t="s">
        <v>7765</v>
      </c>
      <c r="Y107" s="13" t="s">
        <v>7766</v>
      </c>
      <c r="Z107" s="13" t="s">
        <v>7767</v>
      </c>
      <c r="AA107" s="13" t="s">
        <v>7768</v>
      </c>
      <c r="AB107" s="13" t="s">
        <v>7769</v>
      </c>
      <c r="AC107" s="13" t="s">
        <v>7770</v>
      </c>
      <c r="AD107" s="13" t="s">
        <v>7771</v>
      </c>
      <c r="AE107" s="13" t="s">
        <v>7772</v>
      </c>
      <c r="AF107" s="13" t="s">
        <v>7773</v>
      </c>
      <c r="AG107" s="13" t="s">
        <v>7774</v>
      </c>
      <c r="AH107" s="13" t="s">
        <v>7775</v>
      </c>
      <c r="AI107" s="13" t="s">
        <v>7776</v>
      </c>
      <c r="AJ107" s="13" t="s">
        <v>7777</v>
      </c>
      <c r="AK107" s="13" t="s">
        <v>7778</v>
      </c>
      <c r="AL107" s="13" t="s">
        <v>7779</v>
      </c>
      <c r="AM107" s="13" t="s">
        <v>7780</v>
      </c>
      <c r="AN107" s="13" t="s">
        <v>7781</v>
      </c>
      <c r="AO107" s="13" t="s">
        <v>7782</v>
      </c>
      <c r="AP107" s="13" t="s">
        <v>7783</v>
      </c>
      <c r="AQ107" s="13" t="s">
        <v>7784</v>
      </c>
      <c r="AR107" s="13" t="s">
        <v>7785</v>
      </c>
      <c r="AS107" s="13" t="s">
        <v>7786</v>
      </c>
      <c r="AT107" s="13" t="s">
        <v>7787</v>
      </c>
      <c r="AU107" s="13" t="s">
        <v>7788</v>
      </c>
      <c r="AV107" s="13" t="s">
        <v>7789</v>
      </c>
      <c r="AW107" s="13" t="s">
        <v>7790</v>
      </c>
      <c r="AX107" s="13" t="s">
        <v>7791</v>
      </c>
      <c r="AY107" s="13" t="s">
        <v>7792</v>
      </c>
      <c r="AZ107" s="13" t="s">
        <v>7793</v>
      </c>
      <c r="BA107" s="13" t="s">
        <v>7794</v>
      </c>
      <c r="BB107" s="13" t="s">
        <v>7795</v>
      </c>
      <c r="BC107" s="13" t="s">
        <v>7796</v>
      </c>
      <c r="BD107" s="13" t="s">
        <v>7797</v>
      </c>
      <c r="BE107" s="13" t="s">
        <v>7798</v>
      </c>
      <c r="BF107" s="13" t="s">
        <v>7799</v>
      </c>
      <c r="BG107" s="13" t="s">
        <v>7800</v>
      </c>
      <c r="BH107" s="13" t="s">
        <v>7801</v>
      </c>
      <c r="BI107" s="13" t="s">
        <v>7802</v>
      </c>
      <c r="BJ107" s="13" t="s">
        <v>7803</v>
      </c>
      <c r="BK107" s="13" t="s">
        <v>7804</v>
      </c>
      <c r="BL107" s="13" t="s">
        <v>7805</v>
      </c>
      <c r="BM107" s="13" t="s">
        <v>7806</v>
      </c>
      <c r="BN107" s="13" t="s">
        <v>7807</v>
      </c>
      <c r="BO107" s="13" t="s">
        <v>7808</v>
      </c>
      <c r="BP107" s="13" t="s">
        <v>7809</v>
      </c>
      <c r="BQ107" s="13" t="s">
        <v>7810</v>
      </c>
      <c r="BR107" s="13" t="s">
        <v>7811</v>
      </c>
      <c r="BS107" s="13" t="s">
        <v>7812</v>
      </c>
      <c r="BT107" s="13" t="s">
        <v>7813</v>
      </c>
      <c r="BU107" s="13" t="s">
        <v>7814</v>
      </c>
      <c r="BV107" s="13" t="s">
        <v>7815</v>
      </c>
      <c r="BW107" s="13" t="s">
        <v>7816</v>
      </c>
      <c r="BX107" s="13" t="s">
        <v>7817</v>
      </c>
      <c r="BY107" s="13" t="s">
        <v>7818</v>
      </c>
      <c r="BZ107" s="13" t="s">
        <v>7819</v>
      </c>
      <c r="CA107" s="13" t="s">
        <v>7820</v>
      </c>
      <c r="CB107" s="13" t="s">
        <v>7821</v>
      </c>
      <c r="CC107" s="13" t="s">
        <v>7822</v>
      </c>
      <c r="CD107" s="13" t="s">
        <v>7823</v>
      </c>
      <c r="CE107" s="13" t="s">
        <v>7824</v>
      </c>
      <c r="CF107" s="13" t="s">
        <v>7825</v>
      </c>
      <c r="CG107" s="13" t="s">
        <v>7826</v>
      </c>
      <c r="CH107" s="13" t="s">
        <v>7827</v>
      </c>
      <c r="CI107" s="13" t="s">
        <v>7828</v>
      </c>
      <c r="CJ107" s="13" t="s">
        <v>7829</v>
      </c>
      <c r="CK107" s="13" t="s">
        <v>7830</v>
      </c>
      <c r="CL107" s="13" t="s">
        <v>7831</v>
      </c>
      <c r="CM107" s="13" t="s">
        <v>7832</v>
      </c>
      <c r="CN107" s="13" t="s">
        <v>7833</v>
      </c>
    </row>
    <row r="108" customFormat="false" ht="12.75" hidden="true" customHeight="false" outlineLevel="0" collapsed="false">
      <c r="A108" s="13" t="n">
        <v>85</v>
      </c>
      <c r="B108" s="13" t="s">
        <v>7834</v>
      </c>
      <c r="C108" s="13" t="s">
        <v>7835</v>
      </c>
      <c r="D108" s="13" t="s">
        <v>7836</v>
      </c>
      <c r="E108" s="13" t="s">
        <v>7837</v>
      </c>
      <c r="F108" s="13" t="s">
        <v>7838</v>
      </c>
      <c r="G108" s="13" t="s">
        <v>7839</v>
      </c>
      <c r="H108" s="13" t="s">
        <v>7840</v>
      </c>
      <c r="I108" s="13" t="s">
        <v>7841</v>
      </c>
      <c r="J108" s="13" t="s">
        <v>7842</v>
      </c>
      <c r="K108" s="13" t="s">
        <v>7843</v>
      </c>
      <c r="L108" s="13" t="s">
        <v>7844</v>
      </c>
      <c r="M108" s="13" t="s">
        <v>7845</v>
      </c>
      <c r="N108" s="13" t="s">
        <v>7846</v>
      </c>
      <c r="O108" s="13" t="s">
        <v>7847</v>
      </c>
      <c r="P108" s="13" t="s">
        <v>7848</v>
      </c>
      <c r="Q108" s="13" t="s">
        <v>7849</v>
      </c>
      <c r="R108" s="13" t="s">
        <v>7850</v>
      </c>
      <c r="S108" s="13" t="s">
        <v>7851</v>
      </c>
      <c r="T108" s="13" t="s">
        <v>7852</v>
      </c>
      <c r="U108" s="13" t="s">
        <v>7853</v>
      </c>
      <c r="V108" s="13" t="s">
        <v>7854</v>
      </c>
      <c r="W108" s="13" t="s">
        <v>7855</v>
      </c>
      <c r="X108" s="13" t="s">
        <v>7856</v>
      </c>
      <c r="Y108" s="13" t="s">
        <v>7857</v>
      </c>
      <c r="Z108" s="13" t="s">
        <v>7858</v>
      </c>
      <c r="AA108" s="13" t="s">
        <v>7859</v>
      </c>
      <c r="AB108" s="13" t="s">
        <v>7860</v>
      </c>
      <c r="AC108" s="13" t="s">
        <v>7861</v>
      </c>
      <c r="AD108" s="13" t="s">
        <v>7862</v>
      </c>
      <c r="AE108" s="13" t="s">
        <v>7863</v>
      </c>
      <c r="AF108" s="13" t="s">
        <v>7864</v>
      </c>
      <c r="AG108" s="13" t="s">
        <v>7865</v>
      </c>
      <c r="AH108" s="13" t="s">
        <v>7866</v>
      </c>
      <c r="AI108" s="13" t="s">
        <v>7867</v>
      </c>
      <c r="AJ108" s="13" t="s">
        <v>7868</v>
      </c>
      <c r="AK108" s="13" t="s">
        <v>7869</v>
      </c>
      <c r="AL108" s="13" t="s">
        <v>7870</v>
      </c>
      <c r="AM108" s="13" t="s">
        <v>7871</v>
      </c>
      <c r="AN108" s="13" t="s">
        <v>7872</v>
      </c>
      <c r="AO108" s="13" t="s">
        <v>7873</v>
      </c>
      <c r="AP108" s="13" t="s">
        <v>7874</v>
      </c>
      <c r="AQ108" s="13" t="s">
        <v>7875</v>
      </c>
      <c r="AR108" s="13" t="s">
        <v>7876</v>
      </c>
      <c r="AS108" s="13" t="s">
        <v>7877</v>
      </c>
      <c r="AT108" s="13" t="s">
        <v>7878</v>
      </c>
      <c r="AU108" s="13" t="s">
        <v>7879</v>
      </c>
      <c r="AV108" s="13" t="s">
        <v>7880</v>
      </c>
      <c r="AW108" s="13" t="s">
        <v>7881</v>
      </c>
      <c r="AX108" s="13" t="s">
        <v>7882</v>
      </c>
      <c r="AY108" s="13" t="s">
        <v>7883</v>
      </c>
      <c r="AZ108" s="13" t="s">
        <v>7884</v>
      </c>
      <c r="BA108" s="13" t="s">
        <v>7885</v>
      </c>
      <c r="BB108" s="13" t="s">
        <v>7886</v>
      </c>
      <c r="BC108" s="13" t="s">
        <v>7887</v>
      </c>
      <c r="BD108" s="13" t="s">
        <v>7888</v>
      </c>
      <c r="BE108" s="13" t="s">
        <v>7889</v>
      </c>
      <c r="BF108" s="13" t="s">
        <v>7890</v>
      </c>
      <c r="BG108" s="13" t="s">
        <v>7891</v>
      </c>
      <c r="BH108" s="13" t="s">
        <v>7892</v>
      </c>
      <c r="BI108" s="13" t="s">
        <v>7893</v>
      </c>
      <c r="BJ108" s="13" t="s">
        <v>7894</v>
      </c>
      <c r="BK108" s="13" t="s">
        <v>7895</v>
      </c>
      <c r="BL108" s="13" t="s">
        <v>7896</v>
      </c>
      <c r="BM108" s="13" t="s">
        <v>7897</v>
      </c>
      <c r="BN108" s="13" t="s">
        <v>7898</v>
      </c>
      <c r="BO108" s="13" t="s">
        <v>7899</v>
      </c>
      <c r="BP108" s="13" t="s">
        <v>7900</v>
      </c>
      <c r="BQ108" s="13" t="s">
        <v>7901</v>
      </c>
      <c r="BR108" s="13" t="s">
        <v>7902</v>
      </c>
      <c r="BS108" s="13" t="s">
        <v>7903</v>
      </c>
      <c r="BT108" s="13" t="s">
        <v>7904</v>
      </c>
      <c r="BU108" s="13" t="s">
        <v>7905</v>
      </c>
      <c r="BV108" s="13" t="s">
        <v>7906</v>
      </c>
      <c r="BW108" s="13" t="s">
        <v>7907</v>
      </c>
      <c r="BX108" s="13" t="s">
        <v>7908</v>
      </c>
      <c r="BY108" s="13" t="s">
        <v>7909</v>
      </c>
      <c r="BZ108" s="13" t="s">
        <v>7910</v>
      </c>
      <c r="CA108" s="13" t="s">
        <v>7911</v>
      </c>
      <c r="CB108" s="13" t="s">
        <v>7912</v>
      </c>
      <c r="CC108" s="13" t="s">
        <v>7913</v>
      </c>
      <c r="CD108" s="13" t="s">
        <v>7914</v>
      </c>
      <c r="CE108" s="13" t="s">
        <v>7915</v>
      </c>
      <c r="CF108" s="13" t="s">
        <v>7916</v>
      </c>
      <c r="CG108" s="13" t="s">
        <v>7917</v>
      </c>
      <c r="CH108" s="13" t="s">
        <v>7918</v>
      </c>
      <c r="CI108" s="13" t="s">
        <v>7919</v>
      </c>
      <c r="CJ108" s="13" t="s">
        <v>7920</v>
      </c>
      <c r="CK108" s="13" t="s">
        <v>7921</v>
      </c>
      <c r="CL108" s="13" t="s">
        <v>7922</v>
      </c>
      <c r="CM108" s="13" t="s">
        <v>7923</v>
      </c>
      <c r="CN108" s="13" t="s">
        <v>7924</v>
      </c>
    </row>
    <row r="109" customFormat="false" ht="12.75" hidden="true" customHeight="false" outlineLevel="0" collapsed="false">
      <c r="A109" s="13" t="n">
        <v>86</v>
      </c>
      <c r="B109" s="13" t="s">
        <v>7925</v>
      </c>
      <c r="C109" s="13" t="s">
        <v>7926</v>
      </c>
      <c r="D109" s="13" t="s">
        <v>7927</v>
      </c>
      <c r="E109" s="13" t="s">
        <v>7928</v>
      </c>
      <c r="F109" s="13" t="s">
        <v>7929</v>
      </c>
      <c r="G109" s="13" t="s">
        <v>7930</v>
      </c>
      <c r="H109" s="13" t="s">
        <v>7931</v>
      </c>
      <c r="I109" s="13" t="s">
        <v>7932</v>
      </c>
      <c r="J109" s="13" t="s">
        <v>7933</v>
      </c>
      <c r="K109" s="13" t="s">
        <v>7934</v>
      </c>
      <c r="L109" s="13" t="s">
        <v>7935</v>
      </c>
      <c r="M109" s="13" t="s">
        <v>7936</v>
      </c>
      <c r="N109" s="13" t="s">
        <v>7937</v>
      </c>
      <c r="O109" s="13" t="s">
        <v>7938</v>
      </c>
      <c r="P109" s="13" t="s">
        <v>7939</v>
      </c>
      <c r="Q109" s="13" t="s">
        <v>7940</v>
      </c>
      <c r="R109" s="13" t="s">
        <v>7941</v>
      </c>
      <c r="S109" s="13" t="s">
        <v>7942</v>
      </c>
      <c r="T109" s="13" t="s">
        <v>7943</v>
      </c>
      <c r="U109" s="13" t="s">
        <v>7944</v>
      </c>
      <c r="V109" s="13" t="s">
        <v>7945</v>
      </c>
      <c r="W109" s="13" t="s">
        <v>7946</v>
      </c>
      <c r="X109" s="13" t="s">
        <v>7947</v>
      </c>
      <c r="Y109" s="13" t="s">
        <v>7948</v>
      </c>
      <c r="Z109" s="13" t="s">
        <v>7949</v>
      </c>
      <c r="AA109" s="13" t="s">
        <v>7950</v>
      </c>
      <c r="AB109" s="13" t="s">
        <v>7951</v>
      </c>
      <c r="AC109" s="13" t="s">
        <v>7952</v>
      </c>
      <c r="AD109" s="13" t="s">
        <v>7953</v>
      </c>
      <c r="AE109" s="13" t="s">
        <v>7954</v>
      </c>
      <c r="AF109" s="13" t="s">
        <v>7955</v>
      </c>
      <c r="AG109" s="13" t="s">
        <v>7956</v>
      </c>
      <c r="AH109" s="13" t="s">
        <v>7957</v>
      </c>
      <c r="AI109" s="13" t="s">
        <v>7958</v>
      </c>
      <c r="AJ109" s="13" t="s">
        <v>7959</v>
      </c>
      <c r="AK109" s="13" t="s">
        <v>7960</v>
      </c>
      <c r="AL109" s="13" t="s">
        <v>7961</v>
      </c>
      <c r="AM109" s="13" t="s">
        <v>7962</v>
      </c>
      <c r="AN109" s="13" t="s">
        <v>7963</v>
      </c>
      <c r="AO109" s="13" t="s">
        <v>7964</v>
      </c>
      <c r="AP109" s="13" t="s">
        <v>7965</v>
      </c>
      <c r="AQ109" s="13" t="s">
        <v>7966</v>
      </c>
      <c r="AR109" s="13" t="s">
        <v>7967</v>
      </c>
      <c r="AS109" s="13" t="s">
        <v>7968</v>
      </c>
      <c r="AT109" s="13" t="s">
        <v>7969</v>
      </c>
      <c r="AU109" s="13" t="s">
        <v>7970</v>
      </c>
      <c r="AV109" s="13" t="s">
        <v>7971</v>
      </c>
      <c r="AW109" s="13" t="s">
        <v>7972</v>
      </c>
      <c r="AX109" s="13" t="s">
        <v>7973</v>
      </c>
      <c r="AY109" s="13" t="s">
        <v>7974</v>
      </c>
      <c r="AZ109" s="13" t="s">
        <v>7975</v>
      </c>
      <c r="BA109" s="13" t="s">
        <v>7976</v>
      </c>
      <c r="BB109" s="13" t="s">
        <v>7977</v>
      </c>
      <c r="BC109" s="13" t="s">
        <v>7978</v>
      </c>
      <c r="BD109" s="13" t="s">
        <v>7979</v>
      </c>
      <c r="BE109" s="13" t="s">
        <v>7980</v>
      </c>
      <c r="BF109" s="13" t="s">
        <v>7981</v>
      </c>
      <c r="BG109" s="13" t="s">
        <v>7982</v>
      </c>
      <c r="BH109" s="13" t="s">
        <v>7983</v>
      </c>
      <c r="BI109" s="13" t="s">
        <v>7984</v>
      </c>
      <c r="BJ109" s="13" t="s">
        <v>7985</v>
      </c>
      <c r="BK109" s="13" t="s">
        <v>7986</v>
      </c>
      <c r="BL109" s="13" t="s">
        <v>7987</v>
      </c>
      <c r="BM109" s="13" t="s">
        <v>7988</v>
      </c>
      <c r="BN109" s="13" t="s">
        <v>7989</v>
      </c>
      <c r="BO109" s="13" t="s">
        <v>7990</v>
      </c>
      <c r="BP109" s="13" t="s">
        <v>7991</v>
      </c>
      <c r="BQ109" s="13" t="s">
        <v>7992</v>
      </c>
      <c r="BR109" s="13" t="s">
        <v>7993</v>
      </c>
      <c r="BS109" s="13" t="s">
        <v>7994</v>
      </c>
      <c r="BT109" s="13" t="s">
        <v>7995</v>
      </c>
      <c r="BU109" s="13" t="s">
        <v>7996</v>
      </c>
      <c r="BV109" s="13" t="s">
        <v>7997</v>
      </c>
      <c r="BW109" s="13" t="s">
        <v>7998</v>
      </c>
      <c r="BX109" s="13" t="s">
        <v>7999</v>
      </c>
      <c r="BY109" s="13" t="s">
        <v>8000</v>
      </c>
      <c r="BZ109" s="13" t="s">
        <v>8001</v>
      </c>
      <c r="CA109" s="13" t="s">
        <v>8002</v>
      </c>
      <c r="CB109" s="13" t="s">
        <v>8003</v>
      </c>
      <c r="CC109" s="13" t="s">
        <v>8004</v>
      </c>
      <c r="CD109" s="13" t="s">
        <v>8005</v>
      </c>
      <c r="CE109" s="13" t="s">
        <v>8006</v>
      </c>
      <c r="CF109" s="13" t="s">
        <v>8007</v>
      </c>
      <c r="CG109" s="13" t="s">
        <v>8008</v>
      </c>
      <c r="CH109" s="13" t="s">
        <v>8009</v>
      </c>
      <c r="CI109" s="13" t="s">
        <v>8010</v>
      </c>
      <c r="CJ109" s="13" t="s">
        <v>8011</v>
      </c>
      <c r="CK109" s="13" t="s">
        <v>8012</v>
      </c>
      <c r="CL109" s="13" t="s">
        <v>8013</v>
      </c>
      <c r="CM109" s="13" t="s">
        <v>8014</v>
      </c>
      <c r="CN109" s="13" t="s">
        <v>8015</v>
      </c>
    </row>
    <row r="110" customFormat="false" ht="12.75" hidden="true" customHeight="false" outlineLevel="0" collapsed="false">
      <c r="A110" s="13" t="n">
        <v>87</v>
      </c>
      <c r="B110" s="13" t="s">
        <v>8016</v>
      </c>
      <c r="C110" s="13" t="s">
        <v>8017</v>
      </c>
      <c r="D110" s="13" t="s">
        <v>8018</v>
      </c>
      <c r="E110" s="13" t="s">
        <v>8019</v>
      </c>
      <c r="F110" s="13" t="s">
        <v>8020</v>
      </c>
      <c r="G110" s="13" t="s">
        <v>8021</v>
      </c>
      <c r="H110" s="13" t="s">
        <v>8022</v>
      </c>
      <c r="I110" s="13" t="s">
        <v>8023</v>
      </c>
      <c r="J110" s="13" t="s">
        <v>8024</v>
      </c>
      <c r="K110" s="13" t="s">
        <v>8025</v>
      </c>
      <c r="L110" s="13" t="s">
        <v>8026</v>
      </c>
      <c r="M110" s="13" t="s">
        <v>8027</v>
      </c>
      <c r="N110" s="13" t="s">
        <v>8028</v>
      </c>
      <c r="O110" s="13" t="s">
        <v>8029</v>
      </c>
      <c r="P110" s="13" t="s">
        <v>8030</v>
      </c>
      <c r="Q110" s="13" t="s">
        <v>8031</v>
      </c>
      <c r="R110" s="13" t="s">
        <v>8032</v>
      </c>
      <c r="S110" s="13" t="s">
        <v>8033</v>
      </c>
      <c r="T110" s="13" t="s">
        <v>8034</v>
      </c>
      <c r="U110" s="13" t="s">
        <v>8035</v>
      </c>
      <c r="V110" s="13" t="s">
        <v>8036</v>
      </c>
      <c r="W110" s="13" t="s">
        <v>8037</v>
      </c>
      <c r="X110" s="13" t="s">
        <v>8038</v>
      </c>
      <c r="Y110" s="13" t="s">
        <v>8039</v>
      </c>
      <c r="Z110" s="13" t="s">
        <v>8040</v>
      </c>
      <c r="AA110" s="13" t="s">
        <v>8041</v>
      </c>
      <c r="AB110" s="13" t="s">
        <v>8042</v>
      </c>
      <c r="AC110" s="13" t="s">
        <v>8043</v>
      </c>
      <c r="AD110" s="13" t="s">
        <v>8044</v>
      </c>
      <c r="AE110" s="13" t="s">
        <v>8045</v>
      </c>
      <c r="AF110" s="13" t="s">
        <v>8046</v>
      </c>
      <c r="AG110" s="13" t="s">
        <v>8047</v>
      </c>
      <c r="AH110" s="13" t="s">
        <v>8048</v>
      </c>
      <c r="AI110" s="13" t="s">
        <v>8049</v>
      </c>
      <c r="AJ110" s="13" t="s">
        <v>8050</v>
      </c>
      <c r="AK110" s="13" t="s">
        <v>8051</v>
      </c>
      <c r="AL110" s="13" t="s">
        <v>8052</v>
      </c>
      <c r="AM110" s="13" t="s">
        <v>8053</v>
      </c>
      <c r="AN110" s="13" t="s">
        <v>8054</v>
      </c>
      <c r="AO110" s="13" t="s">
        <v>8055</v>
      </c>
      <c r="AP110" s="13" t="s">
        <v>8056</v>
      </c>
      <c r="AQ110" s="13" t="s">
        <v>8057</v>
      </c>
      <c r="AR110" s="13" t="s">
        <v>8058</v>
      </c>
      <c r="AS110" s="13" t="s">
        <v>8059</v>
      </c>
      <c r="AT110" s="13" t="s">
        <v>8060</v>
      </c>
      <c r="AU110" s="13" t="s">
        <v>8061</v>
      </c>
      <c r="AV110" s="13" t="s">
        <v>8062</v>
      </c>
      <c r="AW110" s="13" t="s">
        <v>8063</v>
      </c>
      <c r="AX110" s="13" t="s">
        <v>8064</v>
      </c>
      <c r="AY110" s="13" t="s">
        <v>8065</v>
      </c>
      <c r="AZ110" s="13" t="s">
        <v>8066</v>
      </c>
      <c r="BA110" s="13" t="s">
        <v>8067</v>
      </c>
      <c r="BB110" s="13" t="s">
        <v>8068</v>
      </c>
      <c r="BC110" s="13" t="s">
        <v>8069</v>
      </c>
      <c r="BD110" s="13" t="s">
        <v>8070</v>
      </c>
      <c r="BE110" s="13" t="s">
        <v>8071</v>
      </c>
      <c r="BF110" s="13" t="s">
        <v>8072</v>
      </c>
      <c r="BG110" s="13" t="s">
        <v>8073</v>
      </c>
      <c r="BH110" s="13" t="s">
        <v>8074</v>
      </c>
      <c r="BI110" s="13" t="s">
        <v>8075</v>
      </c>
      <c r="BJ110" s="13" t="s">
        <v>8076</v>
      </c>
      <c r="BK110" s="13" t="s">
        <v>8077</v>
      </c>
      <c r="BL110" s="13" t="s">
        <v>8078</v>
      </c>
      <c r="BM110" s="13" t="s">
        <v>8079</v>
      </c>
      <c r="BN110" s="13" t="s">
        <v>8080</v>
      </c>
      <c r="BO110" s="13" t="s">
        <v>8081</v>
      </c>
      <c r="BP110" s="13" t="s">
        <v>8082</v>
      </c>
      <c r="BQ110" s="13" t="s">
        <v>8083</v>
      </c>
      <c r="BR110" s="13" t="s">
        <v>8084</v>
      </c>
      <c r="BS110" s="13" t="s">
        <v>8085</v>
      </c>
      <c r="BT110" s="13" t="s">
        <v>8086</v>
      </c>
      <c r="BU110" s="13" t="s">
        <v>8087</v>
      </c>
      <c r="BV110" s="13" t="s">
        <v>8088</v>
      </c>
      <c r="BW110" s="13" t="s">
        <v>8089</v>
      </c>
      <c r="BX110" s="13" t="s">
        <v>8090</v>
      </c>
      <c r="BY110" s="13" t="s">
        <v>8091</v>
      </c>
      <c r="BZ110" s="13" t="s">
        <v>8092</v>
      </c>
      <c r="CA110" s="13" t="s">
        <v>8093</v>
      </c>
      <c r="CB110" s="13" t="s">
        <v>8094</v>
      </c>
      <c r="CC110" s="13" t="s">
        <v>8095</v>
      </c>
      <c r="CD110" s="13" t="s">
        <v>8096</v>
      </c>
      <c r="CE110" s="13" t="s">
        <v>8097</v>
      </c>
      <c r="CF110" s="13" t="s">
        <v>8098</v>
      </c>
      <c r="CG110" s="13" t="s">
        <v>8099</v>
      </c>
      <c r="CH110" s="13" t="s">
        <v>8100</v>
      </c>
      <c r="CI110" s="13" t="s">
        <v>8101</v>
      </c>
      <c r="CJ110" s="13" t="s">
        <v>8102</v>
      </c>
      <c r="CK110" s="13" t="s">
        <v>8103</v>
      </c>
      <c r="CL110" s="13" t="s">
        <v>8104</v>
      </c>
      <c r="CM110" s="13" t="s">
        <v>8105</v>
      </c>
      <c r="CN110" s="13" t="s">
        <v>8106</v>
      </c>
    </row>
    <row r="111" customFormat="false" ht="12.75" hidden="true" customHeight="false" outlineLevel="0" collapsed="false">
      <c r="A111" s="13" t="n">
        <v>88</v>
      </c>
      <c r="B111" s="13" t="s">
        <v>8107</v>
      </c>
      <c r="C111" s="13" t="s">
        <v>8108</v>
      </c>
      <c r="D111" s="13" t="s">
        <v>8109</v>
      </c>
      <c r="E111" s="13" t="s">
        <v>8110</v>
      </c>
      <c r="F111" s="13" t="s">
        <v>8111</v>
      </c>
      <c r="G111" s="13" t="s">
        <v>8112</v>
      </c>
      <c r="H111" s="13" t="s">
        <v>8113</v>
      </c>
      <c r="I111" s="13" t="s">
        <v>8114</v>
      </c>
      <c r="J111" s="13" t="s">
        <v>8115</v>
      </c>
      <c r="K111" s="13" t="s">
        <v>8116</v>
      </c>
      <c r="L111" s="13" t="s">
        <v>8117</v>
      </c>
      <c r="M111" s="13" t="s">
        <v>8118</v>
      </c>
      <c r="N111" s="13" t="s">
        <v>8119</v>
      </c>
      <c r="O111" s="13" t="s">
        <v>8120</v>
      </c>
      <c r="P111" s="13" t="s">
        <v>8121</v>
      </c>
      <c r="Q111" s="13" t="s">
        <v>8122</v>
      </c>
      <c r="R111" s="13" t="s">
        <v>8123</v>
      </c>
      <c r="S111" s="13" t="s">
        <v>8124</v>
      </c>
      <c r="T111" s="13" t="s">
        <v>8125</v>
      </c>
      <c r="U111" s="13" t="s">
        <v>8126</v>
      </c>
      <c r="V111" s="13" t="s">
        <v>8127</v>
      </c>
      <c r="W111" s="13" t="s">
        <v>8128</v>
      </c>
      <c r="X111" s="13" t="s">
        <v>8129</v>
      </c>
      <c r="Y111" s="13" t="s">
        <v>8130</v>
      </c>
      <c r="Z111" s="13" t="s">
        <v>8131</v>
      </c>
      <c r="AA111" s="13" t="s">
        <v>8132</v>
      </c>
      <c r="AB111" s="13" t="s">
        <v>8133</v>
      </c>
      <c r="AC111" s="13" t="s">
        <v>8134</v>
      </c>
      <c r="AD111" s="13" t="s">
        <v>8135</v>
      </c>
      <c r="AE111" s="13" t="s">
        <v>8136</v>
      </c>
      <c r="AF111" s="13" t="s">
        <v>8137</v>
      </c>
      <c r="AG111" s="13" t="s">
        <v>8138</v>
      </c>
      <c r="AH111" s="13" t="s">
        <v>8139</v>
      </c>
      <c r="AI111" s="13" t="s">
        <v>8140</v>
      </c>
      <c r="AJ111" s="13" t="s">
        <v>8141</v>
      </c>
      <c r="AK111" s="13" t="s">
        <v>8142</v>
      </c>
      <c r="AL111" s="13" t="s">
        <v>8143</v>
      </c>
      <c r="AM111" s="13" t="s">
        <v>8144</v>
      </c>
      <c r="AN111" s="13" t="s">
        <v>8145</v>
      </c>
      <c r="AO111" s="13" t="s">
        <v>8146</v>
      </c>
      <c r="AP111" s="13" t="s">
        <v>8147</v>
      </c>
      <c r="AQ111" s="13" t="s">
        <v>8148</v>
      </c>
      <c r="AR111" s="13" t="s">
        <v>8149</v>
      </c>
      <c r="AS111" s="13" t="s">
        <v>8150</v>
      </c>
      <c r="AT111" s="13" t="s">
        <v>8151</v>
      </c>
      <c r="AU111" s="13" t="s">
        <v>8152</v>
      </c>
      <c r="AV111" s="13" t="s">
        <v>8153</v>
      </c>
      <c r="AW111" s="13" t="s">
        <v>8154</v>
      </c>
      <c r="AX111" s="13" t="s">
        <v>8155</v>
      </c>
      <c r="AY111" s="13" t="s">
        <v>8156</v>
      </c>
      <c r="AZ111" s="13" t="s">
        <v>8157</v>
      </c>
      <c r="BA111" s="13" t="s">
        <v>8158</v>
      </c>
      <c r="BB111" s="13" t="s">
        <v>8159</v>
      </c>
      <c r="BC111" s="13" t="s">
        <v>8160</v>
      </c>
      <c r="BD111" s="13" t="s">
        <v>8161</v>
      </c>
      <c r="BE111" s="13" t="s">
        <v>8162</v>
      </c>
      <c r="BF111" s="13" t="s">
        <v>8163</v>
      </c>
      <c r="BG111" s="13" t="s">
        <v>8164</v>
      </c>
      <c r="BH111" s="13" t="s">
        <v>8165</v>
      </c>
      <c r="BI111" s="13" t="s">
        <v>8166</v>
      </c>
      <c r="BJ111" s="13" t="s">
        <v>8167</v>
      </c>
      <c r="BK111" s="13" t="s">
        <v>8168</v>
      </c>
      <c r="BL111" s="13" t="s">
        <v>8169</v>
      </c>
      <c r="BM111" s="13" t="s">
        <v>8170</v>
      </c>
      <c r="BN111" s="13" t="s">
        <v>8171</v>
      </c>
      <c r="BO111" s="13" t="s">
        <v>8172</v>
      </c>
      <c r="BP111" s="13" t="s">
        <v>8173</v>
      </c>
      <c r="BQ111" s="13" t="s">
        <v>8174</v>
      </c>
      <c r="BR111" s="13" t="s">
        <v>8175</v>
      </c>
      <c r="BS111" s="13" t="s">
        <v>8176</v>
      </c>
      <c r="BT111" s="13" t="s">
        <v>8177</v>
      </c>
      <c r="BU111" s="13" t="s">
        <v>8178</v>
      </c>
      <c r="BV111" s="13" t="s">
        <v>8179</v>
      </c>
      <c r="BW111" s="13" t="s">
        <v>8180</v>
      </c>
      <c r="BX111" s="13" t="s">
        <v>8181</v>
      </c>
      <c r="BY111" s="13" t="s">
        <v>8182</v>
      </c>
      <c r="BZ111" s="13" t="s">
        <v>8183</v>
      </c>
      <c r="CA111" s="13" t="s">
        <v>8184</v>
      </c>
      <c r="CB111" s="13" t="s">
        <v>8185</v>
      </c>
      <c r="CC111" s="13" t="s">
        <v>8186</v>
      </c>
      <c r="CD111" s="13" t="s">
        <v>8187</v>
      </c>
      <c r="CE111" s="13" t="s">
        <v>8188</v>
      </c>
      <c r="CF111" s="13" t="s">
        <v>8189</v>
      </c>
      <c r="CG111" s="13" t="s">
        <v>8190</v>
      </c>
      <c r="CH111" s="13" t="s">
        <v>8191</v>
      </c>
      <c r="CI111" s="13" t="s">
        <v>8192</v>
      </c>
      <c r="CJ111" s="13" t="s">
        <v>8193</v>
      </c>
      <c r="CK111" s="13" t="s">
        <v>8194</v>
      </c>
      <c r="CL111" s="13" t="s">
        <v>8195</v>
      </c>
      <c r="CM111" s="13" t="s">
        <v>8196</v>
      </c>
      <c r="CN111" s="13" t="s">
        <v>8197</v>
      </c>
    </row>
    <row r="112" customFormat="false" ht="12.75" hidden="true" customHeight="false" outlineLevel="0" collapsed="false">
      <c r="A112" s="13" t="n">
        <v>89</v>
      </c>
      <c r="B112" s="13" t="s">
        <v>8198</v>
      </c>
      <c r="C112" s="13" t="s">
        <v>8199</v>
      </c>
      <c r="D112" s="13" t="s">
        <v>8200</v>
      </c>
      <c r="E112" s="13" t="s">
        <v>8201</v>
      </c>
      <c r="F112" s="13" t="s">
        <v>8202</v>
      </c>
      <c r="G112" s="13" t="s">
        <v>8203</v>
      </c>
      <c r="H112" s="13" t="s">
        <v>8204</v>
      </c>
      <c r="I112" s="13" t="s">
        <v>8205</v>
      </c>
      <c r="J112" s="13" t="s">
        <v>8206</v>
      </c>
      <c r="K112" s="13" t="s">
        <v>8207</v>
      </c>
      <c r="L112" s="13" t="s">
        <v>8208</v>
      </c>
      <c r="M112" s="13" t="s">
        <v>8209</v>
      </c>
      <c r="N112" s="13" t="s">
        <v>8210</v>
      </c>
      <c r="O112" s="13" t="s">
        <v>8211</v>
      </c>
      <c r="P112" s="13" t="s">
        <v>8212</v>
      </c>
      <c r="Q112" s="13" t="s">
        <v>8213</v>
      </c>
      <c r="R112" s="13" t="s">
        <v>8214</v>
      </c>
      <c r="S112" s="13" t="s">
        <v>8215</v>
      </c>
      <c r="T112" s="13" t="s">
        <v>8216</v>
      </c>
      <c r="U112" s="13" t="s">
        <v>8217</v>
      </c>
      <c r="V112" s="13" t="s">
        <v>8218</v>
      </c>
      <c r="W112" s="13" t="s">
        <v>8219</v>
      </c>
      <c r="X112" s="13" t="s">
        <v>8220</v>
      </c>
      <c r="Y112" s="13" t="s">
        <v>8221</v>
      </c>
      <c r="Z112" s="13" t="s">
        <v>8222</v>
      </c>
      <c r="AA112" s="13" t="s">
        <v>8223</v>
      </c>
      <c r="AB112" s="13" t="s">
        <v>8224</v>
      </c>
      <c r="AC112" s="13" t="s">
        <v>8225</v>
      </c>
      <c r="AD112" s="13" t="s">
        <v>8226</v>
      </c>
      <c r="AE112" s="13" t="s">
        <v>8227</v>
      </c>
      <c r="AF112" s="13" t="s">
        <v>8228</v>
      </c>
      <c r="AG112" s="13" t="s">
        <v>8229</v>
      </c>
      <c r="AH112" s="13" t="s">
        <v>8230</v>
      </c>
      <c r="AI112" s="13" t="s">
        <v>8231</v>
      </c>
      <c r="AJ112" s="13" t="s">
        <v>8232</v>
      </c>
      <c r="AK112" s="13" t="s">
        <v>8233</v>
      </c>
      <c r="AL112" s="13" t="s">
        <v>8234</v>
      </c>
      <c r="AM112" s="13" t="s">
        <v>8235</v>
      </c>
      <c r="AN112" s="13" t="s">
        <v>8236</v>
      </c>
      <c r="AO112" s="13" t="s">
        <v>8237</v>
      </c>
      <c r="AP112" s="13" t="s">
        <v>8238</v>
      </c>
      <c r="AQ112" s="13" t="s">
        <v>8239</v>
      </c>
      <c r="AR112" s="13" t="s">
        <v>8240</v>
      </c>
      <c r="AS112" s="13" t="s">
        <v>8241</v>
      </c>
      <c r="AT112" s="13" t="s">
        <v>8242</v>
      </c>
      <c r="AU112" s="13" t="s">
        <v>8243</v>
      </c>
      <c r="AV112" s="13" t="s">
        <v>8244</v>
      </c>
      <c r="AW112" s="13" t="s">
        <v>8245</v>
      </c>
      <c r="AX112" s="13" t="s">
        <v>8246</v>
      </c>
      <c r="AY112" s="13" t="s">
        <v>8247</v>
      </c>
      <c r="AZ112" s="13" t="s">
        <v>8248</v>
      </c>
      <c r="BA112" s="13" t="s">
        <v>8249</v>
      </c>
      <c r="BB112" s="13" t="s">
        <v>8250</v>
      </c>
      <c r="BC112" s="13" t="s">
        <v>8251</v>
      </c>
      <c r="BD112" s="13" t="s">
        <v>8252</v>
      </c>
      <c r="BE112" s="13" t="s">
        <v>8253</v>
      </c>
      <c r="BF112" s="13" t="s">
        <v>8254</v>
      </c>
      <c r="BG112" s="13" t="s">
        <v>8255</v>
      </c>
      <c r="BH112" s="13" t="s">
        <v>8256</v>
      </c>
      <c r="BI112" s="13" t="s">
        <v>8257</v>
      </c>
      <c r="BJ112" s="13" t="s">
        <v>8258</v>
      </c>
      <c r="BK112" s="13" t="s">
        <v>8259</v>
      </c>
      <c r="BL112" s="13" t="s">
        <v>8260</v>
      </c>
      <c r="BM112" s="13" t="s">
        <v>8261</v>
      </c>
      <c r="BN112" s="13" t="s">
        <v>8262</v>
      </c>
      <c r="BO112" s="13" t="s">
        <v>8263</v>
      </c>
      <c r="BP112" s="13" t="s">
        <v>8264</v>
      </c>
      <c r="BQ112" s="13" t="s">
        <v>8265</v>
      </c>
      <c r="BR112" s="13" t="s">
        <v>8266</v>
      </c>
      <c r="BS112" s="13" t="s">
        <v>8267</v>
      </c>
      <c r="BT112" s="13" t="s">
        <v>8268</v>
      </c>
      <c r="BU112" s="13" t="s">
        <v>8269</v>
      </c>
      <c r="BV112" s="13" t="s">
        <v>8270</v>
      </c>
      <c r="BW112" s="13" t="s">
        <v>8271</v>
      </c>
      <c r="BX112" s="13" t="s">
        <v>8272</v>
      </c>
      <c r="BY112" s="13" t="s">
        <v>8273</v>
      </c>
      <c r="BZ112" s="13" t="s">
        <v>8274</v>
      </c>
      <c r="CA112" s="13" t="s">
        <v>8275</v>
      </c>
      <c r="CB112" s="13" t="s">
        <v>8276</v>
      </c>
      <c r="CC112" s="13" t="s">
        <v>8277</v>
      </c>
      <c r="CD112" s="13" t="s">
        <v>8278</v>
      </c>
      <c r="CE112" s="13" t="s">
        <v>8279</v>
      </c>
      <c r="CF112" s="13" t="s">
        <v>8280</v>
      </c>
      <c r="CG112" s="13" t="s">
        <v>8281</v>
      </c>
      <c r="CH112" s="13" t="s">
        <v>8282</v>
      </c>
      <c r="CI112" s="13" t="s">
        <v>8283</v>
      </c>
      <c r="CJ112" s="13" t="s">
        <v>8284</v>
      </c>
      <c r="CK112" s="13" t="s">
        <v>8285</v>
      </c>
      <c r="CL112" s="13" t="s">
        <v>8286</v>
      </c>
      <c r="CM112" s="13" t="s">
        <v>8287</v>
      </c>
      <c r="CN112" s="13" t="s">
        <v>8288</v>
      </c>
    </row>
    <row r="113" customFormat="false" ht="12.75" hidden="true" customHeight="false" outlineLevel="0" collapsed="false">
      <c r="A113" s="13" t="n">
        <v>90</v>
      </c>
      <c r="B113" s="13" t="s">
        <v>8289</v>
      </c>
      <c r="C113" s="13" t="s">
        <v>8290</v>
      </c>
      <c r="D113" s="13" t="s">
        <v>8291</v>
      </c>
      <c r="E113" s="13" t="s">
        <v>8292</v>
      </c>
      <c r="F113" s="13" t="s">
        <v>8293</v>
      </c>
      <c r="G113" s="13" t="s">
        <v>8294</v>
      </c>
      <c r="H113" s="13" t="s">
        <v>8295</v>
      </c>
      <c r="I113" s="13" t="s">
        <v>8296</v>
      </c>
      <c r="J113" s="13" t="s">
        <v>8297</v>
      </c>
      <c r="K113" s="13" t="s">
        <v>8298</v>
      </c>
      <c r="L113" s="13" t="s">
        <v>8299</v>
      </c>
      <c r="M113" s="13" t="s">
        <v>8300</v>
      </c>
      <c r="N113" s="13" t="s">
        <v>8301</v>
      </c>
      <c r="O113" s="13" t="s">
        <v>8302</v>
      </c>
      <c r="P113" s="13" t="s">
        <v>8303</v>
      </c>
      <c r="Q113" s="13" t="s">
        <v>8304</v>
      </c>
      <c r="R113" s="13" t="s">
        <v>8305</v>
      </c>
      <c r="S113" s="13" t="s">
        <v>8306</v>
      </c>
      <c r="T113" s="13" t="s">
        <v>8307</v>
      </c>
      <c r="U113" s="13" t="s">
        <v>8308</v>
      </c>
      <c r="V113" s="13" t="s">
        <v>8309</v>
      </c>
      <c r="W113" s="13" t="s">
        <v>8310</v>
      </c>
      <c r="X113" s="13" t="s">
        <v>8311</v>
      </c>
      <c r="Y113" s="13" t="s">
        <v>8312</v>
      </c>
      <c r="Z113" s="13" t="s">
        <v>8313</v>
      </c>
      <c r="AA113" s="13" t="s">
        <v>8314</v>
      </c>
      <c r="AB113" s="13" t="s">
        <v>8315</v>
      </c>
      <c r="AC113" s="13" t="s">
        <v>8316</v>
      </c>
      <c r="AD113" s="13" t="s">
        <v>8317</v>
      </c>
      <c r="AE113" s="13" t="s">
        <v>8318</v>
      </c>
      <c r="AF113" s="13" t="s">
        <v>8319</v>
      </c>
      <c r="AG113" s="13" t="s">
        <v>8320</v>
      </c>
      <c r="AH113" s="13" t="s">
        <v>8321</v>
      </c>
      <c r="AI113" s="13" t="s">
        <v>8322</v>
      </c>
      <c r="AJ113" s="13" t="s">
        <v>8323</v>
      </c>
      <c r="AK113" s="13" t="s">
        <v>8324</v>
      </c>
      <c r="AL113" s="13" t="s">
        <v>8325</v>
      </c>
      <c r="AM113" s="13" t="s">
        <v>8326</v>
      </c>
      <c r="AN113" s="13" t="s">
        <v>8327</v>
      </c>
      <c r="AO113" s="13" t="s">
        <v>8328</v>
      </c>
      <c r="AP113" s="13" t="s">
        <v>8329</v>
      </c>
      <c r="AQ113" s="13" t="s">
        <v>8330</v>
      </c>
      <c r="AR113" s="13" t="s">
        <v>8331</v>
      </c>
      <c r="AS113" s="13" t="s">
        <v>8332</v>
      </c>
      <c r="AT113" s="13" t="s">
        <v>8333</v>
      </c>
      <c r="AU113" s="13" t="s">
        <v>8334</v>
      </c>
      <c r="AV113" s="13" t="s">
        <v>8335</v>
      </c>
      <c r="AW113" s="13" t="s">
        <v>8336</v>
      </c>
      <c r="AX113" s="13" t="s">
        <v>8337</v>
      </c>
      <c r="AY113" s="13" t="s">
        <v>8338</v>
      </c>
      <c r="AZ113" s="13" t="s">
        <v>8339</v>
      </c>
      <c r="BA113" s="13" t="s">
        <v>8340</v>
      </c>
      <c r="BB113" s="13" t="s">
        <v>8341</v>
      </c>
      <c r="BC113" s="13" t="s">
        <v>8342</v>
      </c>
      <c r="BD113" s="13" t="s">
        <v>8343</v>
      </c>
      <c r="BE113" s="13" t="s">
        <v>8344</v>
      </c>
      <c r="BF113" s="13" t="s">
        <v>8345</v>
      </c>
      <c r="BG113" s="13" t="s">
        <v>8346</v>
      </c>
      <c r="BH113" s="13" t="s">
        <v>8347</v>
      </c>
      <c r="BI113" s="13" t="s">
        <v>8348</v>
      </c>
      <c r="BJ113" s="13" t="s">
        <v>8349</v>
      </c>
      <c r="BK113" s="13" t="s">
        <v>8350</v>
      </c>
      <c r="BL113" s="13" t="s">
        <v>8351</v>
      </c>
      <c r="BM113" s="13" t="s">
        <v>8352</v>
      </c>
      <c r="BN113" s="13" t="s">
        <v>8353</v>
      </c>
      <c r="BO113" s="13" t="s">
        <v>8354</v>
      </c>
      <c r="BP113" s="13" t="s">
        <v>8355</v>
      </c>
      <c r="BQ113" s="13" t="s">
        <v>8356</v>
      </c>
      <c r="BR113" s="13" t="s">
        <v>8357</v>
      </c>
      <c r="BS113" s="13" t="s">
        <v>8358</v>
      </c>
      <c r="BT113" s="13" t="s">
        <v>8359</v>
      </c>
      <c r="BU113" s="13" t="s">
        <v>8360</v>
      </c>
      <c r="BV113" s="13" t="s">
        <v>8361</v>
      </c>
      <c r="BW113" s="13" t="s">
        <v>8362</v>
      </c>
      <c r="BX113" s="13" t="s">
        <v>8363</v>
      </c>
      <c r="BY113" s="13" t="s">
        <v>8364</v>
      </c>
      <c r="BZ113" s="13" t="s">
        <v>8365</v>
      </c>
      <c r="CA113" s="13" t="s">
        <v>8366</v>
      </c>
      <c r="CB113" s="13" t="s">
        <v>8367</v>
      </c>
      <c r="CC113" s="13" t="s">
        <v>8368</v>
      </c>
      <c r="CD113" s="13" t="s">
        <v>8369</v>
      </c>
      <c r="CE113" s="13" t="s">
        <v>8370</v>
      </c>
      <c r="CF113" s="13" t="s">
        <v>8371</v>
      </c>
      <c r="CG113" s="13" t="s">
        <v>8372</v>
      </c>
      <c r="CH113" s="13" t="s">
        <v>8373</v>
      </c>
      <c r="CI113" s="13" t="s">
        <v>8374</v>
      </c>
      <c r="CJ113" s="13" t="s">
        <v>8375</v>
      </c>
      <c r="CK113" s="13" t="s">
        <v>8376</v>
      </c>
      <c r="CL113" s="13" t="s">
        <v>8377</v>
      </c>
      <c r="CM113" s="13" t="s">
        <v>8378</v>
      </c>
      <c r="CN113" s="13" t="s">
        <v>8379</v>
      </c>
    </row>
    <row r="114" customFormat="false" ht="12.75" hidden="true" customHeight="false" outlineLevel="0" collapsed="false">
      <c r="A114" s="13" t="n">
        <v>91</v>
      </c>
      <c r="B114" s="13" t="s">
        <v>8380</v>
      </c>
      <c r="C114" s="13" t="s">
        <v>8381</v>
      </c>
      <c r="D114" s="13" t="s">
        <v>8382</v>
      </c>
      <c r="E114" s="13" t="s">
        <v>8383</v>
      </c>
      <c r="F114" s="13" t="s">
        <v>8384</v>
      </c>
      <c r="G114" s="13" t="s">
        <v>8385</v>
      </c>
      <c r="H114" s="13" t="s">
        <v>8386</v>
      </c>
      <c r="I114" s="13" t="s">
        <v>8387</v>
      </c>
      <c r="J114" s="13" t="s">
        <v>8388</v>
      </c>
      <c r="K114" s="13" t="s">
        <v>8389</v>
      </c>
      <c r="L114" s="13" t="s">
        <v>8390</v>
      </c>
      <c r="M114" s="13" t="s">
        <v>8391</v>
      </c>
      <c r="N114" s="13" t="s">
        <v>8392</v>
      </c>
      <c r="O114" s="13" t="s">
        <v>8393</v>
      </c>
      <c r="P114" s="13" t="s">
        <v>8394</v>
      </c>
      <c r="Q114" s="13" t="s">
        <v>8395</v>
      </c>
      <c r="R114" s="13" t="s">
        <v>8396</v>
      </c>
      <c r="S114" s="13" t="s">
        <v>8397</v>
      </c>
      <c r="T114" s="13" t="s">
        <v>8398</v>
      </c>
      <c r="U114" s="13" t="s">
        <v>8399</v>
      </c>
      <c r="V114" s="13" t="s">
        <v>8400</v>
      </c>
      <c r="W114" s="13" t="s">
        <v>8401</v>
      </c>
      <c r="X114" s="13" t="s">
        <v>8402</v>
      </c>
      <c r="Y114" s="13" t="s">
        <v>8403</v>
      </c>
      <c r="Z114" s="13" t="s">
        <v>8404</v>
      </c>
      <c r="AA114" s="13" t="s">
        <v>8405</v>
      </c>
      <c r="AB114" s="13" t="s">
        <v>8406</v>
      </c>
      <c r="AC114" s="13" t="s">
        <v>8407</v>
      </c>
      <c r="AD114" s="13" t="s">
        <v>8408</v>
      </c>
      <c r="AE114" s="13" t="s">
        <v>8409</v>
      </c>
      <c r="AF114" s="13" t="s">
        <v>8410</v>
      </c>
      <c r="AG114" s="13" t="s">
        <v>8411</v>
      </c>
      <c r="AH114" s="13" t="s">
        <v>8412</v>
      </c>
      <c r="AI114" s="13" t="s">
        <v>8413</v>
      </c>
      <c r="AJ114" s="13" t="s">
        <v>8414</v>
      </c>
      <c r="AK114" s="13" t="s">
        <v>8415</v>
      </c>
      <c r="AL114" s="13" t="s">
        <v>8416</v>
      </c>
      <c r="AM114" s="13" t="s">
        <v>8417</v>
      </c>
      <c r="AN114" s="13" t="s">
        <v>8418</v>
      </c>
      <c r="AO114" s="13" t="s">
        <v>8419</v>
      </c>
      <c r="AP114" s="13" t="s">
        <v>8420</v>
      </c>
      <c r="AQ114" s="13" t="s">
        <v>8421</v>
      </c>
      <c r="AR114" s="13" t="s">
        <v>8422</v>
      </c>
      <c r="AS114" s="13" t="s">
        <v>8423</v>
      </c>
      <c r="AT114" s="13" t="s">
        <v>8424</v>
      </c>
      <c r="AU114" s="13" t="s">
        <v>8425</v>
      </c>
      <c r="AV114" s="13" t="s">
        <v>8426</v>
      </c>
      <c r="AW114" s="13" t="s">
        <v>8427</v>
      </c>
      <c r="AX114" s="13" t="s">
        <v>8428</v>
      </c>
      <c r="AY114" s="13" t="s">
        <v>8429</v>
      </c>
      <c r="AZ114" s="13" t="s">
        <v>8430</v>
      </c>
      <c r="BA114" s="13" t="s">
        <v>8431</v>
      </c>
      <c r="BB114" s="13" t="s">
        <v>8432</v>
      </c>
      <c r="BC114" s="13" t="s">
        <v>8433</v>
      </c>
      <c r="BD114" s="13" t="s">
        <v>8434</v>
      </c>
      <c r="BE114" s="13" t="s">
        <v>8435</v>
      </c>
      <c r="BF114" s="13" t="s">
        <v>8436</v>
      </c>
      <c r="BG114" s="13" t="s">
        <v>8437</v>
      </c>
      <c r="BH114" s="13" t="s">
        <v>8438</v>
      </c>
      <c r="BI114" s="13" t="s">
        <v>8439</v>
      </c>
      <c r="BJ114" s="13" t="s">
        <v>8440</v>
      </c>
      <c r="BK114" s="13" t="s">
        <v>8441</v>
      </c>
      <c r="BL114" s="13" t="s">
        <v>8442</v>
      </c>
      <c r="BM114" s="13" t="s">
        <v>8443</v>
      </c>
      <c r="BN114" s="13" t="s">
        <v>8444</v>
      </c>
      <c r="BO114" s="13" t="s">
        <v>8445</v>
      </c>
      <c r="BP114" s="13" t="s">
        <v>8446</v>
      </c>
      <c r="BQ114" s="13" t="s">
        <v>8447</v>
      </c>
      <c r="BR114" s="13" t="s">
        <v>8448</v>
      </c>
      <c r="BS114" s="13" t="s">
        <v>8449</v>
      </c>
      <c r="BT114" s="13" t="s">
        <v>8450</v>
      </c>
      <c r="BU114" s="13" t="s">
        <v>8451</v>
      </c>
      <c r="BV114" s="13" t="s">
        <v>8452</v>
      </c>
      <c r="BW114" s="13" t="s">
        <v>8453</v>
      </c>
      <c r="BX114" s="13" t="s">
        <v>8454</v>
      </c>
      <c r="BY114" s="13" t="s">
        <v>8455</v>
      </c>
      <c r="BZ114" s="13" t="s">
        <v>8456</v>
      </c>
      <c r="CA114" s="13" t="s">
        <v>8457</v>
      </c>
      <c r="CB114" s="13" t="s">
        <v>8458</v>
      </c>
      <c r="CC114" s="13" t="s">
        <v>8459</v>
      </c>
      <c r="CD114" s="13" t="s">
        <v>8460</v>
      </c>
      <c r="CE114" s="13" t="s">
        <v>8461</v>
      </c>
      <c r="CF114" s="13" t="s">
        <v>8462</v>
      </c>
      <c r="CG114" s="13" t="s">
        <v>8463</v>
      </c>
      <c r="CH114" s="13" t="s">
        <v>8464</v>
      </c>
      <c r="CI114" s="13" t="s">
        <v>8465</v>
      </c>
      <c r="CJ114" s="13" t="s">
        <v>8466</v>
      </c>
      <c r="CK114" s="13" t="s">
        <v>8467</v>
      </c>
      <c r="CL114" s="13" t="s">
        <v>8468</v>
      </c>
      <c r="CM114" s="13" t="s">
        <v>8469</v>
      </c>
      <c r="CN114" s="13" t="s">
        <v>8470</v>
      </c>
    </row>
    <row r="115" customFormat="false" ht="12.75" hidden="true" customHeight="false" outlineLevel="0" collapsed="false">
      <c r="A115" s="13" t="n">
        <v>92</v>
      </c>
      <c r="B115" s="13" t="s">
        <v>8471</v>
      </c>
      <c r="C115" s="13" t="s">
        <v>8472</v>
      </c>
      <c r="D115" s="13" t="s">
        <v>8473</v>
      </c>
      <c r="E115" s="13" t="s">
        <v>8474</v>
      </c>
      <c r="F115" s="13" t="s">
        <v>8475</v>
      </c>
      <c r="G115" s="13" t="s">
        <v>8476</v>
      </c>
      <c r="H115" s="13" t="s">
        <v>8477</v>
      </c>
      <c r="I115" s="13" t="s">
        <v>8478</v>
      </c>
      <c r="J115" s="13" t="s">
        <v>8479</v>
      </c>
      <c r="K115" s="13" t="s">
        <v>8480</v>
      </c>
      <c r="L115" s="13" t="s">
        <v>8481</v>
      </c>
      <c r="M115" s="13" t="s">
        <v>8482</v>
      </c>
      <c r="N115" s="13" t="s">
        <v>8483</v>
      </c>
      <c r="O115" s="13" t="s">
        <v>8484</v>
      </c>
      <c r="P115" s="13" t="s">
        <v>8485</v>
      </c>
      <c r="Q115" s="13" t="s">
        <v>8486</v>
      </c>
      <c r="R115" s="13" t="s">
        <v>8487</v>
      </c>
      <c r="S115" s="13" t="s">
        <v>8488</v>
      </c>
      <c r="T115" s="13" t="s">
        <v>8489</v>
      </c>
      <c r="U115" s="13" t="s">
        <v>8490</v>
      </c>
      <c r="V115" s="13" t="s">
        <v>8491</v>
      </c>
      <c r="W115" s="13" t="s">
        <v>8492</v>
      </c>
      <c r="X115" s="13" t="s">
        <v>8493</v>
      </c>
      <c r="Y115" s="13" t="s">
        <v>8494</v>
      </c>
      <c r="Z115" s="13" t="s">
        <v>8495</v>
      </c>
      <c r="AA115" s="13" t="s">
        <v>8496</v>
      </c>
      <c r="AB115" s="13" t="s">
        <v>8497</v>
      </c>
      <c r="AC115" s="13" t="s">
        <v>8498</v>
      </c>
      <c r="AD115" s="13" t="s">
        <v>8499</v>
      </c>
      <c r="AE115" s="13" t="s">
        <v>8500</v>
      </c>
      <c r="AF115" s="13" t="s">
        <v>8501</v>
      </c>
      <c r="AG115" s="13" t="s">
        <v>8502</v>
      </c>
      <c r="AH115" s="13" t="s">
        <v>8503</v>
      </c>
      <c r="AI115" s="13" t="s">
        <v>8504</v>
      </c>
      <c r="AJ115" s="13" t="s">
        <v>8505</v>
      </c>
      <c r="AK115" s="13" t="s">
        <v>8506</v>
      </c>
      <c r="AL115" s="13" t="s">
        <v>8507</v>
      </c>
      <c r="AM115" s="13" t="s">
        <v>8508</v>
      </c>
      <c r="AN115" s="13" t="s">
        <v>8509</v>
      </c>
      <c r="AO115" s="13" t="s">
        <v>8510</v>
      </c>
      <c r="AP115" s="13" t="s">
        <v>8511</v>
      </c>
      <c r="AQ115" s="13" t="s">
        <v>8512</v>
      </c>
      <c r="AR115" s="13" t="s">
        <v>8513</v>
      </c>
      <c r="AS115" s="13" t="s">
        <v>8514</v>
      </c>
      <c r="AT115" s="13" t="s">
        <v>8515</v>
      </c>
      <c r="AU115" s="13" t="s">
        <v>8516</v>
      </c>
      <c r="AV115" s="13" t="s">
        <v>8517</v>
      </c>
      <c r="AW115" s="13" t="s">
        <v>8518</v>
      </c>
      <c r="AX115" s="13" t="s">
        <v>8519</v>
      </c>
      <c r="AY115" s="13" t="s">
        <v>8520</v>
      </c>
      <c r="AZ115" s="13" t="s">
        <v>8521</v>
      </c>
      <c r="BA115" s="13" t="s">
        <v>8522</v>
      </c>
      <c r="BB115" s="13" t="s">
        <v>8523</v>
      </c>
      <c r="BC115" s="13" t="s">
        <v>8524</v>
      </c>
      <c r="BD115" s="13" t="s">
        <v>8525</v>
      </c>
      <c r="BE115" s="13" t="s">
        <v>8526</v>
      </c>
      <c r="BF115" s="13" t="s">
        <v>8527</v>
      </c>
      <c r="BG115" s="13" t="s">
        <v>8528</v>
      </c>
      <c r="BH115" s="13" t="s">
        <v>8529</v>
      </c>
      <c r="BI115" s="13" t="s">
        <v>8530</v>
      </c>
      <c r="BJ115" s="13" t="s">
        <v>8531</v>
      </c>
      <c r="BK115" s="13" t="s">
        <v>8532</v>
      </c>
      <c r="BL115" s="13" t="s">
        <v>8533</v>
      </c>
      <c r="BM115" s="13" t="s">
        <v>8534</v>
      </c>
      <c r="BN115" s="13" t="s">
        <v>8535</v>
      </c>
      <c r="BO115" s="13" t="s">
        <v>8536</v>
      </c>
      <c r="BP115" s="13" t="s">
        <v>8537</v>
      </c>
      <c r="BQ115" s="13" t="s">
        <v>8538</v>
      </c>
      <c r="BR115" s="13" t="s">
        <v>8539</v>
      </c>
      <c r="BS115" s="13" t="s">
        <v>8540</v>
      </c>
      <c r="BT115" s="13" t="s">
        <v>8541</v>
      </c>
      <c r="BU115" s="13" t="s">
        <v>8542</v>
      </c>
      <c r="BV115" s="13" t="s">
        <v>8543</v>
      </c>
      <c r="BW115" s="13" t="s">
        <v>8544</v>
      </c>
      <c r="BX115" s="13" t="s">
        <v>8545</v>
      </c>
      <c r="BY115" s="13" t="s">
        <v>8546</v>
      </c>
      <c r="BZ115" s="13" t="s">
        <v>8547</v>
      </c>
      <c r="CA115" s="13" t="s">
        <v>8548</v>
      </c>
      <c r="CB115" s="13" t="s">
        <v>8549</v>
      </c>
      <c r="CC115" s="13" t="s">
        <v>8550</v>
      </c>
      <c r="CD115" s="13" t="s">
        <v>8551</v>
      </c>
      <c r="CE115" s="13" t="s">
        <v>8552</v>
      </c>
      <c r="CF115" s="13" t="s">
        <v>8553</v>
      </c>
      <c r="CG115" s="13" t="s">
        <v>8554</v>
      </c>
      <c r="CH115" s="13" t="s">
        <v>8555</v>
      </c>
      <c r="CI115" s="13" t="s">
        <v>8556</v>
      </c>
      <c r="CJ115" s="13" t="s">
        <v>8557</v>
      </c>
      <c r="CK115" s="13" t="s">
        <v>8558</v>
      </c>
      <c r="CL115" s="13" t="s">
        <v>8559</v>
      </c>
      <c r="CM115" s="13" t="s">
        <v>8560</v>
      </c>
      <c r="CN115" s="13" t="s">
        <v>8561</v>
      </c>
    </row>
    <row r="116" customFormat="false" ht="12.75" hidden="true" customHeight="false" outlineLevel="0" collapsed="false">
      <c r="A116" s="13" t="n">
        <v>93</v>
      </c>
      <c r="B116" s="13" t="s">
        <v>8562</v>
      </c>
      <c r="C116" s="13" t="s">
        <v>8563</v>
      </c>
      <c r="D116" s="13" t="s">
        <v>8564</v>
      </c>
      <c r="E116" s="13" t="s">
        <v>8565</v>
      </c>
      <c r="F116" s="13" t="s">
        <v>8566</v>
      </c>
      <c r="G116" s="13" t="s">
        <v>8567</v>
      </c>
      <c r="H116" s="13" t="s">
        <v>8568</v>
      </c>
      <c r="I116" s="13" t="s">
        <v>8569</v>
      </c>
      <c r="J116" s="13" t="s">
        <v>8570</v>
      </c>
      <c r="K116" s="13" t="s">
        <v>8571</v>
      </c>
      <c r="L116" s="13" t="s">
        <v>8572</v>
      </c>
      <c r="M116" s="13" t="s">
        <v>8573</v>
      </c>
      <c r="N116" s="13" t="s">
        <v>8574</v>
      </c>
      <c r="O116" s="13" t="s">
        <v>8575</v>
      </c>
      <c r="P116" s="13" t="s">
        <v>8576</v>
      </c>
      <c r="Q116" s="13" t="s">
        <v>8577</v>
      </c>
      <c r="R116" s="13" t="s">
        <v>8578</v>
      </c>
      <c r="S116" s="13" t="s">
        <v>8579</v>
      </c>
      <c r="T116" s="13" t="s">
        <v>8580</v>
      </c>
      <c r="U116" s="13" t="s">
        <v>8581</v>
      </c>
      <c r="V116" s="13" t="s">
        <v>8582</v>
      </c>
      <c r="W116" s="13" t="s">
        <v>8583</v>
      </c>
      <c r="X116" s="13" t="s">
        <v>8584</v>
      </c>
      <c r="Y116" s="13" t="s">
        <v>8585</v>
      </c>
      <c r="Z116" s="13" t="s">
        <v>8586</v>
      </c>
      <c r="AA116" s="13" t="s">
        <v>8587</v>
      </c>
      <c r="AB116" s="13" t="s">
        <v>8588</v>
      </c>
      <c r="AC116" s="13" t="s">
        <v>8589</v>
      </c>
      <c r="AD116" s="13" t="s">
        <v>8590</v>
      </c>
      <c r="AE116" s="13" t="s">
        <v>8591</v>
      </c>
      <c r="AF116" s="13" t="s">
        <v>8592</v>
      </c>
      <c r="AG116" s="13" t="s">
        <v>8593</v>
      </c>
      <c r="AH116" s="13" t="s">
        <v>8594</v>
      </c>
      <c r="AI116" s="13" t="s">
        <v>8595</v>
      </c>
      <c r="AJ116" s="13" t="s">
        <v>8596</v>
      </c>
      <c r="AK116" s="13" t="s">
        <v>8597</v>
      </c>
      <c r="AL116" s="13" t="s">
        <v>8598</v>
      </c>
      <c r="AM116" s="13" t="s">
        <v>8599</v>
      </c>
      <c r="AN116" s="13" t="s">
        <v>8600</v>
      </c>
      <c r="AO116" s="13" t="s">
        <v>8601</v>
      </c>
      <c r="AP116" s="13" t="s">
        <v>8602</v>
      </c>
      <c r="AQ116" s="13" t="s">
        <v>8603</v>
      </c>
      <c r="AR116" s="13" t="s">
        <v>8604</v>
      </c>
      <c r="AS116" s="13" t="s">
        <v>8605</v>
      </c>
      <c r="AT116" s="13" t="s">
        <v>8606</v>
      </c>
      <c r="AU116" s="13" t="s">
        <v>8607</v>
      </c>
      <c r="AV116" s="13" t="s">
        <v>8608</v>
      </c>
      <c r="AW116" s="13" t="s">
        <v>8609</v>
      </c>
      <c r="AX116" s="13" t="s">
        <v>8610</v>
      </c>
      <c r="AY116" s="13" t="s">
        <v>8611</v>
      </c>
      <c r="AZ116" s="13" t="s">
        <v>8612</v>
      </c>
      <c r="BA116" s="13" t="s">
        <v>8613</v>
      </c>
      <c r="BB116" s="13" t="s">
        <v>8614</v>
      </c>
      <c r="BC116" s="13" t="s">
        <v>8615</v>
      </c>
      <c r="BD116" s="13" t="s">
        <v>8616</v>
      </c>
      <c r="BE116" s="13" t="s">
        <v>8617</v>
      </c>
      <c r="BF116" s="13" t="s">
        <v>8618</v>
      </c>
      <c r="BG116" s="13" t="s">
        <v>8619</v>
      </c>
      <c r="BH116" s="13" t="s">
        <v>8620</v>
      </c>
      <c r="BI116" s="13" t="s">
        <v>8621</v>
      </c>
      <c r="BJ116" s="13" t="s">
        <v>8622</v>
      </c>
      <c r="BK116" s="13" t="s">
        <v>8623</v>
      </c>
      <c r="BL116" s="13" t="s">
        <v>8624</v>
      </c>
      <c r="BM116" s="13" t="s">
        <v>8625</v>
      </c>
      <c r="BN116" s="13" t="s">
        <v>8626</v>
      </c>
      <c r="BO116" s="13" t="s">
        <v>8627</v>
      </c>
      <c r="BP116" s="13" t="s">
        <v>8628</v>
      </c>
      <c r="BQ116" s="13" t="s">
        <v>8629</v>
      </c>
      <c r="BR116" s="13" t="s">
        <v>8630</v>
      </c>
      <c r="BS116" s="13" t="s">
        <v>8631</v>
      </c>
      <c r="BT116" s="13" t="s">
        <v>8632</v>
      </c>
      <c r="BU116" s="13" t="s">
        <v>8633</v>
      </c>
      <c r="BV116" s="13" t="s">
        <v>8634</v>
      </c>
      <c r="BW116" s="13" t="s">
        <v>8635</v>
      </c>
      <c r="BX116" s="13" t="s">
        <v>8636</v>
      </c>
      <c r="BY116" s="13" t="s">
        <v>8637</v>
      </c>
      <c r="BZ116" s="13" t="s">
        <v>8638</v>
      </c>
      <c r="CA116" s="13" t="s">
        <v>8639</v>
      </c>
      <c r="CB116" s="13" t="s">
        <v>8640</v>
      </c>
      <c r="CC116" s="13" t="s">
        <v>8641</v>
      </c>
      <c r="CD116" s="13" t="s">
        <v>8642</v>
      </c>
      <c r="CE116" s="13" t="s">
        <v>8643</v>
      </c>
      <c r="CF116" s="13" t="s">
        <v>8644</v>
      </c>
      <c r="CG116" s="13" t="s">
        <v>8645</v>
      </c>
      <c r="CH116" s="13" t="s">
        <v>8646</v>
      </c>
      <c r="CI116" s="13" t="s">
        <v>8647</v>
      </c>
      <c r="CJ116" s="13" t="s">
        <v>8648</v>
      </c>
      <c r="CK116" s="13" t="s">
        <v>8649</v>
      </c>
      <c r="CL116" s="13" t="s">
        <v>8650</v>
      </c>
      <c r="CM116" s="13" t="s">
        <v>8651</v>
      </c>
      <c r="CN116" s="13" t="s">
        <v>8652</v>
      </c>
    </row>
    <row r="117" customFormat="false" ht="12.75" hidden="true" customHeight="false" outlineLevel="0" collapsed="false">
      <c r="A117" s="13" t="n">
        <v>94</v>
      </c>
      <c r="B117" s="13" t="s">
        <v>8653</v>
      </c>
      <c r="C117" s="13" t="s">
        <v>8654</v>
      </c>
      <c r="D117" s="13" t="s">
        <v>8655</v>
      </c>
      <c r="E117" s="13" t="s">
        <v>8656</v>
      </c>
      <c r="F117" s="13" t="s">
        <v>8657</v>
      </c>
      <c r="G117" s="13" t="s">
        <v>8658</v>
      </c>
      <c r="H117" s="13" t="s">
        <v>8659</v>
      </c>
      <c r="I117" s="13" t="s">
        <v>8660</v>
      </c>
      <c r="J117" s="13" t="s">
        <v>8661</v>
      </c>
      <c r="K117" s="13" t="s">
        <v>8662</v>
      </c>
      <c r="L117" s="13" t="s">
        <v>8663</v>
      </c>
      <c r="M117" s="13" t="s">
        <v>8664</v>
      </c>
      <c r="N117" s="13" t="s">
        <v>8665</v>
      </c>
      <c r="O117" s="13" t="s">
        <v>8666</v>
      </c>
      <c r="P117" s="13" t="s">
        <v>8667</v>
      </c>
      <c r="Q117" s="13" t="s">
        <v>8668</v>
      </c>
      <c r="R117" s="13" t="s">
        <v>8669</v>
      </c>
      <c r="S117" s="13" t="s">
        <v>8670</v>
      </c>
      <c r="T117" s="13" t="s">
        <v>8671</v>
      </c>
      <c r="U117" s="13" t="s">
        <v>8672</v>
      </c>
      <c r="V117" s="13" t="s">
        <v>8673</v>
      </c>
      <c r="W117" s="13" t="s">
        <v>8674</v>
      </c>
      <c r="X117" s="13" t="s">
        <v>8675</v>
      </c>
      <c r="Y117" s="13" t="s">
        <v>8676</v>
      </c>
      <c r="Z117" s="13" t="s">
        <v>8677</v>
      </c>
      <c r="AA117" s="13" t="s">
        <v>8678</v>
      </c>
      <c r="AB117" s="13" t="s">
        <v>8679</v>
      </c>
      <c r="AC117" s="13" t="s">
        <v>8680</v>
      </c>
      <c r="AD117" s="13" t="s">
        <v>8681</v>
      </c>
      <c r="AE117" s="13" t="s">
        <v>8682</v>
      </c>
      <c r="AF117" s="13" t="s">
        <v>8683</v>
      </c>
      <c r="AG117" s="13" t="s">
        <v>8684</v>
      </c>
      <c r="AH117" s="13" t="s">
        <v>8685</v>
      </c>
      <c r="AI117" s="13" t="s">
        <v>8686</v>
      </c>
      <c r="AJ117" s="13" t="s">
        <v>8687</v>
      </c>
      <c r="AK117" s="13" t="s">
        <v>8688</v>
      </c>
      <c r="AL117" s="13" t="s">
        <v>8689</v>
      </c>
      <c r="AM117" s="13" t="s">
        <v>8690</v>
      </c>
      <c r="AN117" s="13" t="s">
        <v>8691</v>
      </c>
      <c r="AO117" s="13" t="s">
        <v>8692</v>
      </c>
      <c r="AP117" s="13" t="s">
        <v>8693</v>
      </c>
      <c r="AQ117" s="13" t="s">
        <v>8694</v>
      </c>
      <c r="AR117" s="13" t="s">
        <v>8695</v>
      </c>
      <c r="AS117" s="13" t="s">
        <v>8696</v>
      </c>
      <c r="AT117" s="13" t="s">
        <v>8697</v>
      </c>
      <c r="AU117" s="13" t="s">
        <v>8698</v>
      </c>
      <c r="AV117" s="13" t="s">
        <v>8699</v>
      </c>
      <c r="AW117" s="13" t="s">
        <v>8700</v>
      </c>
      <c r="AX117" s="13" t="s">
        <v>8701</v>
      </c>
      <c r="AY117" s="13" t="s">
        <v>8702</v>
      </c>
      <c r="AZ117" s="13" t="s">
        <v>8703</v>
      </c>
      <c r="BA117" s="13" t="s">
        <v>8704</v>
      </c>
      <c r="BB117" s="13" t="s">
        <v>8705</v>
      </c>
      <c r="BC117" s="13" t="s">
        <v>8706</v>
      </c>
      <c r="BD117" s="13" t="s">
        <v>8707</v>
      </c>
      <c r="BE117" s="13" t="s">
        <v>8708</v>
      </c>
      <c r="BF117" s="13" t="s">
        <v>8709</v>
      </c>
      <c r="BG117" s="13" t="s">
        <v>8710</v>
      </c>
      <c r="BH117" s="13" t="s">
        <v>8711</v>
      </c>
      <c r="BI117" s="13" t="s">
        <v>8712</v>
      </c>
      <c r="BJ117" s="13" t="s">
        <v>8713</v>
      </c>
      <c r="BK117" s="13" t="s">
        <v>8714</v>
      </c>
      <c r="BL117" s="13" t="s">
        <v>8715</v>
      </c>
      <c r="BM117" s="13" t="s">
        <v>8716</v>
      </c>
      <c r="BN117" s="13" t="s">
        <v>8717</v>
      </c>
      <c r="BO117" s="13" t="s">
        <v>8718</v>
      </c>
      <c r="BP117" s="13" t="s">
        <v>8719</v>
      </c>
      <c r="BQ117" s="13" t="s">
        <v>8720</v>
      </c>
      <c r="BR117" s="13" t="s">
        <v>8721</v>
      </c>
      <c r="BS117" s="13" t="s">
        <v>8722</v>
      </c>
      <c r="BT117" s="13" t="s">
        <v>8723</v>
      </c>
      <c r="BU117" s="13" t="s">
        <v>8724</v>
      </c>
      <c r="BV117" s="13" t="s">
        <v>8725</v>
      </c>
      <c r="BW117" s="13" t="s">
        <v>8726</v>
      </c>
      <c r="BX117" s="13" t="s">
        <v>8727</v>
      </c>
      <c r="BY117" s="13" t="s">
        <v>8728</v>
      </c>
      <c r="BZ117" s="13" t="s">
        <v>8729</v>
      </c>
      <c r="CA117" s="13" t="s">
        <v>8730</v>
      </c>
      <c r="CB117" s="13" t="s">
        <v>8731</v>
      </c>
      <c r="CC117" s="13" t="s">
        <v>8732</v>
      </c>
      <c r="CD117" s="13" t="s">
        <v>8733</v>
      </c>
      <c r="CE117" s="13" t="s">
        <v>8734</v>
      </c>
      <c r="CF117" s="13" t="s">
        <v>8735</v>
      </c>
      <c r="CG117" s="13" t="s">
        <v>8736</v>
      </c>
      <c r="CH117" s="13" t="s">
        <v>8737</v>
      </c>
      <c r="CI117" s="13" t="s">
        <v>8738</v>
      </c>
      <c r="CJ117" s="13" t="s">
        <v>8739</v>
      </c>
      <c r="CK117" s="13" t="s">
        <v>8740</v>
      </c>
      <c r="CL117" s="13" t="s">
        <v>8741</v>
      </c>
      <c r="CM117" s="13" t="s">
        <v>8742</v>
      </c>
      <c r="CN117" s="13" t="s">
        <v>8743</v>
      </c>
    </row>
    <row r="118" customFormat="false" ht="12.75" hidden="true" customHeight="false" outlineLevel="0" collapsed="false">
      <c r="A118" s="13" t="n">
        <v>95</v>
      </c>
      <c r="B118" s="13" t="s">
        <v>8744</v>
      </c>
      <c r="C118" s="13" t="s">
        <v>8745</v>
      </c>
      <c r="D118" s="13" t="s">
        <v>8746</v>
      </c>
      <c r="E118" s="13" t="s">
        <v>8747</v>
      </c>
      <c r="F118" s="13" t="s">
        <v>8748</v>
      </c>
      <c r="G118" s="13" t="s">
        <v>8749</v>
      </c>
      <c r="H118" s="13" t="s">
        <v>8750</v>
      </c>
      <c r="I118" s="13" t="s">
        <v>8751</v>
      </c>
      <c r="J118" s="13" t="s">
        <v>8752</v>
      </c>
      <c r="K118" s="13" t="s">
        <v>8753</v>
      </c>
      <c r="L118" s="13" t="s">
        <v>8754</v>
      </c>
      <c r="M118" s="13" t="s">
        <v>8755</v>
      </c>
      <c r="N118" s="13" t="s">
        <v>8756</v>
      </c>
      <c r="O118" s="13" t="s">
        <v>8757</v>
      </c>
      <c r="P118" s="13" t="s">
        <v>8758</v>
      </c>
      <c r="Q118" s="13" t="s">
        <v>8759</v>
      </c>
      <c r="R118" s="13" t="s">
        <v>8760</v>
      </c>
      <c r="S118" s="13" t="s">
        <v>8761</v>
      </c>
      <c r="T118" s="13" t="s">
        <v>8762</v>
      </c>
      <c r="U118" s="13" t="s">
        <v>8763</v>
      </c>
      <c r="V118" s="13" t="s">
        <v>8764</v>
      </c>
      <c r="W118" s="13" t="s">
        <v>8765</v>
      </c>
      <c r="X118" s="13" t="s">
        <v>8766</v>
      </c>
      <c r="Y118" s="13" t="s">
        <v>8767</v>
      </c>
      <c r="Z118" s="13" t="s">
        <v>8768</v>
      </c>
      <c r="AA118" s="13" t="s">
        <v>8769</v>
      </c>
      <c r="AB118" s="13" t="s">
        <v>8770</v>
      </c>
      <c r="AC118" s="13" t="s">
        <v>8771</v>
      </c>
      <c r="AD118" s="13" t="s">
        <v>8772</v>
      </c>
      <c r="AE118" s="13" t="s">
        <v>8773</v>
      </c>
      <c r="AF118" s="13" t="s">
        <v>8774</v>
      </c>
      <c r="AG118" s="13" t="s">
        <v>8775</v>
      </c>
      <c r="AH118" s="13" t="s">
        <v>8776</v>
      </c>
      <c r="AI118" s="13" t="s">
        <v>8777</v>
      </c>
      <c r="AJ118" s="13" t="s">
        <v>8778</v>
      </c>
      <c r="AK118" s="13" t="s">
        <v>8779</v>
      </c>
      <c r="AL118" s="13" t="s">
        <v>8780</v>
      </c>
      <c r="AM118" s="13" t="s">
        <v>8781</v>
      </c>
      <c r="AN118" s="13" t="s">
        <v>8782</v>
      </c>
      <c r="AO118" s="13" t="s">
        <v>8783</v>
      </c>
      <c r="AP118" s="13" t="s">
        <v>8784</v>
      </c>
      <c r="AQ118" s="13" t="s">
        <v>8785</v>
      </c>
      <c r="AR118" s="13" t="s">
        <v>8786</v>
      </c>
      <c r="AS118" s="13" t="s">
        <v>8787</v>
      </c>
      <c r="AT118" s="13" t="s">
        <v>8788</v>
      </c>
      <c r="AU118" s="13" t="s">
        <v>8789</v>
      </c>
      <c r="AV118" s="13" t="s">
        <v>8790</v>
      </c>
      <c r="AW118" s="13" t="s">
        <v>8791</v>
      </c>
      <c r="AX118" s="13" t="s">
        <v>8792</v>
      </c>
      <c r="AY118" s="13" t="s">
        <v>8793</v>
      </c>
      <c r="AZ118" s="13" t="s">
        <v>8794</v>
      </c>
      <c r="BA118" s="13" t="s">
        <v>8795</v>
      </c>
      <c r="BB118" s="13" t="s">
        <v>8796</v>
      </c>
      <c r="BC118" s="13" t="s">
        <v>8797</v>
      </c>
      <c r="BD118" s="13" t="s">
        <v>8798</v>
      </c>
      <c r="BE118" s="13" t="s">
        <v>8799</v>
      </c>
      <c r="BF118" s="13" t="s">
        <v>8800</v>
      </c>
      <c r="BG118" s="13" t="s">
        <v>8801</v>
      </c>
      <c r="BH118" s="13" t="s">
        <v>8802</v>
      </c>
      <c r="BI118" s="13" t="s">
        <v>8803</v>
      </c>
      <c r="BJ118" s="13" t="s">
        <v>8804</v>
      </c>
      <c r="BK118" s="13" t="s">
        <v>8805</v>
      </c>
      <c r="BL118" s="13" t="s">
        <v>8806</v>
      </c>
      <c r="BM118" s="13" t="s">
        <v>8807</v>
      </c>
      <c r="BN118" s="13" t="s">
        <v>8808</v>
      </c>
      <c r="BO118" s="13" t="s">
        <v>8809</v>
      </c>
      <c r="BP118" s="13" t="s">
        <v>8810</v>
      </c>
      <c r="BQ118" s="13" t="s">
        <v>8811</v>
      </c>
      <c r="BR118" s="13" t="s">
        <v>8812</v>
      </c>
      <c r="BS118" s="13" t="s">
        <v>8813</v>
      </c>
      <c r="BT118" s="13" t="s">
        <v>8814</v>
      </c>
      <c r="BU118" s="13" t="s">
        <v>8815</v>
      </c>
      <c r="BV118" s="13" t="s">
        <v>8816</v>
      </c>
      <c r="BW118" s="13" t="s">
        <v>8817</v>
      </c>
      <c r="BX118" s="13" t="s">
        <v>8818</v>
      </c>
      <c r="BY118" s="13" t="s">
        <v>8819</v>
      </c>
      <c r="BZ118" s="13" t="s">
        <v>8820</v>
      </c>
      <c r="CA118" s="13" t="s">
        <v>8821</v>
      </c>
      <c r="CB118" s="13" t="s">
        <v>8822</v>
      </c>
      <c r="CC118" s="13" t="s">
        <v>8823</v>
      </c>
      <c r="CD118" s="13" t="s">
        <v>8824</v>
      </c>
      <c r="CE118" s="13" t="s">
        <v>8825</v>
      </c>
      <c r="CF118" s="13" t="s">
        <v>8826</v>
      </c>
      <c r="CG118" s="13" t="s">
        <v>8827</v>
      </c>
      <c r="CH118" s="13" t="s">
        <v>8828</v>
      </c>
      <c r="CI118" s="13" t="s">
        <v>8829</v>
      </c>
      <c r="CJ118" s="13" t="s">
        <v>8830</v>
      </c>
      <c r="CK118" s="13" t="s">
        <v>8831</v>
      </c>
      <c r="CL118" s="13" t="s">
        <v>8832</v>
      </c>
      <c r="CM118" s="13" t="s">
        <v>8833</v>
      </c>
      <c r="CN118" s="13" t="s">
        <v>8834</v>
      </c>
    </row>
    <row r="119" customFormat="false" ht="12.75" hidden="true" customHeight="false" outlineLevel="0" collapsed="false">
      <c r="A119" s="13" t="n">
        <v>96</v>
      </c>
      <c r="B119" s="13" t="s">
        <v>8835</v>
      </c>
      <c r="C119" s="13" t="s">
        <v>8836</v>
      </c>
      <c r="D119" s="13" t="s">
        <v>8837</v>
      </c>
      <c r="E119" s="13" t="s">
        <v>8838</v>
      </c>
      <c r="F119" s="13" t="s">
        <v>8839</v>
      </c>
      <c r="G119" s="13" t="s">
        <v>8840</v>
      </c>
      <c r="H119" s="13" t="s">
        <v>8841</v>
      </c>
      <c r="I119" s="13" t="s">
        <v>8842</v>
      </c>
      <c r="J119" s="13" t="s">
        <v>8843</v>
      </c>
      <c r="K119" s="13" t="s">
        <v>8844</v>
      </c>
      <c r="L119" s="13" t="s">
        <v>8845</v>
      </c>
      <c r="M119" s="13" t="s">
        <v>8846</v>
      </c>
      <c r="N119" s="13" t="s">
        <v>8847</v>
      </c>
      <c r="O119" s="13" t="s">
        <v>8848</v>
      </c>
      <c r="P119" s="13" t="s">
        <v>8849</v>
      </c>
      <c r="Q119" s="13" t="s">
        <v>8850</v>
      </c>
      <c r="R119" s="13" t="s">
        <v>8851</v>
      </c>
      <c r="S119" s="13" t="s">
        <v>8852</v>
      </c>
      <c r="T119" s="13" t="s">
        <v>8853</v>
      </c>
      <c r="U119" s="13" t="s">
        <v>8854</v>
      </c>
      <c r="V119" s="13" t="s">
        <v>8855</v>
      </c>
      <c r="W119" s="13" t="s">
        <v>8856</v>
      </c>
      <c r="X119" s="13" t="s">
        <v>8857</v>
      </c>
      <c r="Y119" s="13" t="s">
        <v>8858</v>
      </c>
      <c r="Z119" s="13" t="s">
        <v>8859</v>
      </c>
      <c r="AA119" s="13" t="s">
        <v>8860</v>
      </c>
      <c r="AB119" s="13" t="s">
        <v>8861</v>
      </c>
      <c r="AC119" s="13" t="s">
        <v>8862</v>
      </c>
      <c r="AD119" s="13" t="s">
        <v>8863</v>
      </c>
      <c r="AE119" s="13" t="s">
        <v>8864</v>
      </c>
      <c r="AF119" s="13" t="s">
        <v>8865</v>
      </c>
      <c r="AG119" s="13" t="s">
        <v>8866</v>
      </c>
      <c r="AH119" s="13" t="s">
        <v>8867</v>
      </c>
      <c r="AI119" s="13" t="s">
        <v>8868</v>
      </c>
      <c r="AJ119" s="13" t="s">
        <v>8869</v>
      </c>
      <c r="AK119" s="13" t="s">
        <v>8870</v>
      </c>
      <c r="AL119" s="13" t="s">
        <v>8871</v>
      </c>
      <c r="AM119" s="13" t="s">
        <v>8872</v>
      </c>
      <c r="AN119" s="13" t="s">
        <v>8873</v>
      </c>
      <c r="AO119" s="13" t="s">
        <v>8874</v>
      </c>
      <c r="AP119" s="13" t="s">
        <v>8875</v>
      </c>
      <c r="AQ119" s="13" t="s">
        <v>8876</v>
      </c>
      <c r="AR119" s="13" t="s">
        <v>8877</v>
      </c>
      <c r="AS119" s="13" t="s">
        <v>8878</v>
      </c>
      <c r="AT119" s="13" t="s">
        <v>8879</v>
      </c>
      <c r="AU119" s="13" t="s">
        <v>8880</v>
      </c>
      <c r="AV119" s="13" t="s">
        <v>8881</v>
      </c>
      <c r="AW119" s="13" t="s">
        <v>8882</v>
      </c>
      <c r="AX119" s="13" t="s">
        <v>8883</v>
      </c>
      <c r="AY119" s="13" t="s">
        <v>8884</v>
      </c>
      <c r="AZ119" s="13" t="s">
        <v>8885</v>
      </c>
      <c r="BA119" s="13" t="s">
        <v>8886</v>
      </c>
      <c r="BB119" s="13" t="s">
        <v>8887</v>
      </c>
      <c r="BC119" s="13" t="s">
        <v>8888</v>
      </c>
      <c r="BD119" s="13" t="s">
        <v>8889</v>
      </c>
      <c r="BE119" s="13" t="s">
        <v>8890</v>
      </c>
      <c r="BF119" s="13" t="s">
        <v>8891</v>
      </c>
      <c r="BG119" s="13" t="s">
        <v>8892</v>
      </c>
      <c r="BH119" s="13" t="s">
        <v>8893</v>
      </c>
      <c r="BI119" s="13" t="s">
        <v>8894</v>
      </c>
      <c r="BJ119" s="13" t="s">
        <v>8895</v>
      </c>
      <c r="BK119" s="13" t="s">
        <v>8896</v>
      </c>
      <c r="BL119" s="13" t="s">
        <v>8897</v>
      </c>
      <c r="BM119" s="13" t="s">
        <v>8898</v>
      </c>
      <c r="BN119" s="13" t="s">
        <v>8899</v>
      </c>
      <c r="BO119" s="13" t="s">
        <v>8900</v>
      </c>
      <c r="BP119" s="13" t="s">
        <v>8901</v>
      </c>
      <c r="BQ119" s="13" t="s">
        <v>8902</v>
      </c>
      <c r="BR119" s="13" t="s">
        <v>8903</v>
      </c>
      <c r="BS119" s="13" t="s">
        <v>8904</v>
      </c>
      <c r="BT119" s="13" t="s">
        <v>8905</v>
      </c>
      <c r="BU119" s="13" t="s">
        <v>8906</v>
      </c>
      <c r="BV119" s="13" t="s">
        <v>8907</v>
      </c>
      <c r="BW119" s="13" t="s">
        <v>8908</v>
      </c>
      <c r="BX119" s="13" t="s">
        <v>8909</v>
      </c>
      <c r="BY119" s="13" t="s">
        <v>8910</v>
      </c>
      <c r="BZ119" s="13" t="s">
        <v>8911</v>
      </c>
      <c r="CA119" s="13" t="s">
        <v>8912</v>
      </c>
      <c r="CB119" s="13" t="s">
        <v>8913</v>
      </c>
      <c r="CC119" s="13" t="s">
        <v>8914</v>
      </c>
      <c r="CD119" s="13" t="s">
        <v>8915</v>
      </c>
      <c r="CE119" s="13" t="s">
        <v>8916</v>
      </c>
      <c r="CF119" s="13" t="s">
        <v>8917</v>
      </c>
      <c r="CG119" s="13" t="s">
        <v>8918</v>
      </c>
      <c r="CH119" s="13" t="s">
        <v>8919</v>
      </c>
      <c r="CI119" s="13" t="s">
        <v>8920</v>
      </c>
      <c r="CJ119" s="13" t="s">
        <v>8921</v>
      </c>
      <c r="CK119" s="13" t="s">
        <v>8922</v>
      </c>
      <c r="CL119" s="13" t="s">
        <v>8923</v>
      </c>
      <c r="CM119" s="13" t="s">
        <v>8924</v>
      </c>
      <c r="CN119" s="13" t="s">
        <v>8925</v>
      </c>
    </row>
    <row r="120" customFormat="false" ht="12.75" hidden="true" customHeight="false" outlineLevel="0" collapsed="false">
      <c r="A120" s="13" t="n">
        <v>97</v>
      </c>
      <c r="B120" s="13" t="s">
        <v>8926</v>
      </c>
      <c r="C120" s="13" t="s">
        <v>8927</v>
      </c>
      <c r="D120" s="13" t="s">
        <v>8928</v>
      </c>
      <c r="E120" s="13" t="s">
        <v>8929</v>
      </c>
      <c r="F120" s="13" t="s">
        <v>8930</v>
      </c>
      <c r="G120" s="13" t="s">
        <v>8931</v>
      </c>
      <c r="H120" s="13" t="s">
        <v>8932</v>
      </c>
      <c r="I120" s="13" t="s">
        <v>8933</v>
      </c>
      <c r="J120" s="13" t="s">
        <v>8934</v>
      </c>
      <c r="K120" s="13" t="s">
        <v>8935</v>
      </c>
      <c r="L120" s="13" t="s">
        <v>8936</v>
      </c>
      <c r="M120" s="13" t="s">
        <v>8937</v>
      </c>
      <c r="N120" s="13" t="s">
        <v>8938</v>
      </c>
      <c r="O120" s="13" t="s">
        <v>8939</v>
      </c>
      <c r="P120" s="13" t="s">
        <v>8940</v>
      </c>
      <c r="Q120" s="13" t="s">
        <v>8941</v>
      </c>
      <c r="R120" s="13" t="s">
        <v>8942</v>
      </c>
      <c r="S120" s="13" t="s">
        <v>8943</v>
      </c>
      <c r="T120" s="13" t="s">
        <v>8944</v>
      </c>
      <c r="U120" s="13" t="s">
        <v>8945</v>
      </c>
      <c r="V120" s="13" t="s">
        <v>8946</v>
      </c>
      <c r="W120" s="13" t="s">
        <v>8947</v>
      </c>
      <c r="X120" s="13" t="s">
        <v>8948</v>
      </c>
      <c r="Y120" s="13" t="s">
        <v>8949</v>
      </c>
      <c r="Z120" s="13" t="s">
        <v>8950</v>
      </c>
      <c r="AA120" s="13" t="s">
        <v>8951</v>
      </c>
      <c r="AB120" s="13" t="s">
        <v>8952</v>
      </c>
      <c r="AC120" s="13" t="s">
        <v>8953</v>
      </c>
      <c r="AD120" s="13" t="s">
        <v>8954</v>
      </c>
      <c r="AE120" s="13" t="s">
        <v>8955</v>
      </c>
      <c r="AF120" s="13" t="s">
        <v>8956</v>
      </c>
      <c r="AG120" s="13" t="s">
        <v>8957</v>
      </c>
      <c r="AH120" s="13" t="s">
        <v>8958</v>
      </c>
      <c r="AI120" s="13" t="s">
        <v>8959</v>
      </c>
      <c r="AJ120" s="13" t="s">
        <v>8960</v>
      </c>
      <c r="AK120" s="13" t="s">
        <v>8961</v>
      </c>
      <c r="AL120" s="13" t="s">
        <v>8962</v>
      </c>
      <c r="AM120" s="13" t="s">
        <v>8963</v>
      </c>
      <c r="AN120" s="13" t="s">
        <v>8964</v>
      </c>
      <c r="AO120" s="13" t="s">
        <v>8965</v>
      </c>
      <c r="AP120" s="13" t="s">
        <v>8966</v>
      </c>
      <c r="AQ120" s="13" t="s">
        <v>8967</v>
      </c>
      <c r="AR120" s="13" t="s">
        <v>8968</v>
      </c>
      <c r="AS120" s="13" t="s">
        <v>8969</v>
      </c>
      <c r="AT120" s="13" t="s">
        <v>8970</v>
      </c>
      <c r="AU120" s="13" t="s">
        <v>8971</v>
      </c>
      <c r="AV120" s="13" t="s">
        <v>8972</v>
      </c>
      <c r="AW120" s="13" t="s">
        <v>8973</v>
      </c>
      <c r="AX120" s="13" t="s">
        <v>8974</v>
      </c>
      <c r="AY120" s="13" t="s">
        <v>8975</v>
      </c>
      <c r="AZ120" s="13" t="s">
        <v>8976</v>
      </c>
      <c r="BA120" s="13" t="s">
        <v>8977</v>
      </c>
      <c r="BB120" s="13" t="s">
        <v>8978</v>
      </c>
      <c r="BC120" s="13" t="s">
        <v>8979</v>
      </c>
      <c r="BD120" s="13" t="s">
        <v>8980</v>
      </c>
      <c r="BE120" s="13" t="s">
        <v>8981</v>
      </c>
      <c r="BF120" s="13" t="s">
        <v>8982</v>
      </c>
      <c r="BG120" s="13" t="s">
        <v>8983</v>
      </c>
      <c r="BH120" s="13" t="s">
        <v>8984</v>
      </c>
      <c r="BI120" s="13" t="s">
        <v>8985</v>
      </c>
      <c r="BJ120" s="13" t="s">
        <v>8986</v>
      </c>
      <c r="BK120" s="13" t="s">
        <v>8987</v>
      </c>
      <c r="BL120" s="13" t="s">
        <v>8988</v>
      </c>
      <c r="BM120" s="13" t="s">
        <v>8989</v>
      </c>
      <c r="BN120" s="13" t="s">
        <v>8990</v>
      </c>
      <c r="BO120" s="13" t="s">
        <v>8991</v>
      </c>
      <c r="BP120" s="13" t="s">
        <v>8992</v>
      </c>
      <c r="BQ120" s="13" t="s">
        <v>8993</v>
      </c>
      <c r="BR120" s="13" t="s">
        <v>8994</v>
      </c>
      <c r="BS120" s="13" t="s">
        <v>8995</v>
      </c>
      <c r="BT120" s="13" t="s">
        <v>8996</v>
      </c>
      <c r="BU120" s="13" t="s">
        <v>8997</v>
      </c>
      <c r="BV120" s="13" t="s">
        <v>8998</v>
      </c>
      <c r="BW120" s="13" t="s">
        <v>8999</v>
      </c>
      <c r="BX120" s="13" t="s">
        <v>9000</v>
      </c>
      <c r="BY120" s="13" t="s">
        <v>9001</v>
      </c>
      <c r="BZ120" s="13" t="s">
        <v>9002</v>
      </c>
      <c r="CA120" s="13" t="s">
        <v>9003</v>
      </c>
      <c r="CB120" s="13" t="s">
        <v>9004</v>
      </c>
      <c r="CC120" s="13" t="s">
        <v>9005</v>
      </c>
      <c r="CD120" s="13" t="s">
        <v>9006</v>
      </c>
      <c r="CE120" s="13" t="s">
        <v>9007</v>
      </c>
      <c r="CF120" s="13" t="s">
        <v>9008</v>
      </c>
      <c r="CG120" s="13" t="s">
        <v>9009</v>
      </c>
      <c r="CH120" s="13" t="s">
        <v>9010</v>
      </c>
      <c r="CI120" s="13" t="s">
        <v>9011</v>
      </c>
      <c r="CJ120" s="13" t="s">
        <v>9012</v>
      </c>
      <c r="CK120" s="13" t="s">
        <v>9013</v>
      </c>
      <c r="CL120" s="13" t="s">
        <v>9014</v>
      </c>
      <c r="CM120" s="13" t="s">
        <v>9015</v>
      </c>
      <c r="CN120" s="13" t="s">
        <v>9016</v>
      </c>
    </row>
    <row r="121" customFormat="false" ht="12.75" hidden="true" customHeight="false" outlineLevel="0" collapsed="false">
      <c r="A121" s="13" t="n">
        <v>98</v>
      </c>
      <c r="B121" s="13" t="s">
        <v>9017</v>
      </c>
      <c r="C121" s="13" t="s">
        <v>9018</v>
      </c>
      <c r="D121" s="13" t="s">
        <v>9019</v>
      </c>
      <c r="E121" s="13" t="s">
        <v>9020</v>
      </c>
      <c r="F121" s="13" t="s">
        <v>9021</v>
      </c>
      <c r="G121" s="13" t="s">
        <v>9022</v>
      </c>
      <c r="H121" s="13" t="s">
        <v>9023</v>
      </c>
      <c r="I121" s="13" t="s">
        <v>9024</v>
      </c>
      <c r="J121" s="13" t="s">
        <v>9025</v>
      </c>
      <c r="K121" s="13" t="s">
        <v>9026</v>
      </c>
      <c r="L121" s="13" t="s">
        <v>9027</v>
      </c>
      <c r="M121" s="13" t="s">
        <v>9028</v>
      </c>
      <c r="N121" s="13" t="s">
        <v>9029</v>
      </c>
      <c r="O121" s="13" t="s">
        <v>9030</v>
      </c>
      <c r="P121" s="13" t="s">
        <v>9031</v>
      </c>
      <c r="Q121" s="13" t="s">
        <v>9032</v>
      </c>
      <c r="R121" s="13" t="s">
        <v>9033</v>
      </c>
      <c r="S121" s="13" t="s">
        <v>9034</v>
      </c>
      <c r="T121" s="13" t="s">
        <v>9035</v>
      </c>
      <c r="U121" s="13" t="s">
        <v>9036</v>
      </c>
      <c r="V121" s="13" t="s">
        <v>9037</v>
      </c>
      <c r="W121" s="13" t="s">
        <v>9038</v>
      </c>
      <c r="X121" s="13" t="s">
        <v>9039</v>
      </c>
      <c r="Y121" s="13" t="s">
        <v>9040</v>
      </c>
      <c r="Z121" s="13" t="s">
        <v>9041</v>
      </c>
      <c r="AA121" s="13" t="s">
        <v>9042</v>
      </c>
      <c r="AB121" s="13" t="s">
        <v>9043</v>
      </c>
      <c r="AC121" s="13" t="s">
        <v>9044</v>
      </c>
      <c r="AD121" s="13" t="s">
        <v>9045</v>
      </c>
      <c r="AE121" s="13" t="s">
        <v>9046</v>
      </c>
      <c r="AF121" s="13" t="s">
        <v>9047</v>
      </c>
      <c r="AG121" s="13" t="s">
        <v>9048</v>
      </c>
      <c r="AH121" s="13" t="s">
        <v>9049</v>
      </c>
      <c r="AI121" s="13" t="s">
        <v>9050</v>
      </c>
      <c r="AJ121" s="13" t="s">
        <v>9051</v>
      </c>
      <c r="AK121" s="13" t="s">
        <v>9052</v>
      </c>
      <c r="AL121" s="13" t="s">
        <v>9053</v>
      </c>
      <c r="AM121" s="13" t="s">
        <v>9054</v>
      </c>
      <c r="AN121" s="13" t="s">
        <v>9055</v>
      </c>
      <c r="AO121" s="13" t="s">
        <v>9056</v>
      </c>
      <c r="AP121" s="13" t="s">
        <v>9057</v>
      </c>
      <c r="AQ121" s="13" t="s">
        <v>9058</v>
      </c>
      <c r="AR121" s="13" t="s">
        <v>9059</v>
      </c>
      <c r="AS121" s="13" t="s">
        <v>9060</v>
      </c>
      <c r="AT121" s="13" t="s">
        <v>9061</v>
      </c>
      <c r="AU121" s="13" t="s">
        <v>9062</v>
      </c>
      <c r="AV121" s="13" t="s">
        <v>9063</v>
      </c>
      <c r="AW121" s="13" t="s">
        <v>9064</v>
      </c>
      <c r="AX121" s="13" t="s">
        <v>9065</v>
      </c>
      <c r="AY121" s="13" t="s">
        <v>9066</v>
      </c>
      <c r="AZ121" s="13" t="s">
        <v>9067</v>
      </c>
      <c r="BA121" s="13" t="s">
        <v>9068</v>
      </c>
      <c r="BB121" s="13" t="s">
        <v>9069</v>
      </c>
      <c r="BC121" s="13" t="s">
        <v>9070</v>
      </c>
      <c r="BD121" s="13" t="s">
        <v>9071</v>
      </c>
      <c r="BE121" s="13" t="s">
        <v>9072</v>
      </c>
      <c r="BF121" s="13" t="s">
        <v>9073</v>
      </c>
      <c r="BG121" s="13" t="s">
        <v>9074</v>
      </c>
      <c r="BH121" s="13" t="s">
        <v>9075</v>
      </c>
      <c r="BI121" s="13" t="s">
        <v>9076</v>
      </c>
      <c r="BJ121" s="13" t="s">
        <v>9077</v>
      </c>
      <c r="BK121" s="13" t="s">
        <v>9078</v>
      </c>
      <c r="BL121" s="13" t="s">
        <v>9079</v>
      </c>
      <c r="BM121" s="13" t="s">
        <v>9080</v>
      </c>
      <c r="BN121" s="13" t="s">
        <v>9081</v>
      </c>
      <c r="BO121" s="13" t="s">
        <v>9082</v>
      </c>
      <c r="BP121" s="13" t="s">
        <v>9083</v>
      </c>
      <c r="BQ121" s="13" t="s">
        <v>9084</v>
      </c>
      <c r="BR121" s="13" t="s">
        <v>9085</v>
      </c>
      <c r="BS121" s="13" t="s">
        <v>9086</v>
      </c>
      <c r="BT121" s="13" t="s">
        <v>9087</v>
      </c>
      <c r="BU121" s="13" t="s">
        <v>9088</v>
      </c>
      <c r="BV121" s="13" t="s">
        <v>9089</v>
      </c>
      <c r="BW121" s="13" t="s">
        <v>9090</v>
      </c>
      <c r="BX121" s="13" t="s">
        <v>9091</v>
      </c>
      <c r="BY121" s="13" t="s">
        <v>9092</v>
      </c>
      <c r="BZ121" s="13" t="s">
        <v>9093</v>
      </c>
      <c r="CA121" s="13" t="s">
        <v>9094</v>
      </c>
      <c r="CB121" s="13" t="s">
        <v>9095</v>
      </c>
      <c r="CC121" s="13" t="s">
        <v>9096</v>
      </c>
      <c r="CD121" s="13" t="s">
        <v>9097</v>
      </c>
      <c r="CE121" s="13" t="s">
        <v>9098</v>
      </c>
      <c r="CF121" s="13" t="s">
        <v>9099</v>
      </c>
      <c r="CG121" s="13" t="s">
        <v>9100</v>
      </c>
      <c r="CH121" s="13" t="s">
        <v>9101</v>
      </c>
      <c r="CI121" s="13" t="s">
        <v>9102</v>
      </c>
      <c r="CJ121" s="13" t="s">
        <v>9103</v>
      </c>
      <c r="CK121" s="13" t="s">
        <v>9104</v>
      </c>
      <c r="CL121" s="13" t="s">
        <v>9105</v>
      </c>
      <c r="CM121" s="13" t="s">
        <v>9106</v>
      </c>
      <c r="CN121" s="13" t="s">
        <v>9107</v>
      </c>
    </row>
    <row r="122" customFormat="false" ht="12.75" hidden="true" customHeight="false" outlineLevel="0" collapsed="false">
      <c r="A122" s="13" t="n">
        <v>99</v>
      </c>
      <c r="B122" s="13" t="s">
        <v>9108</v>
      </c>
      <c r="C122" s="13" t="s">
        <v>9109</v>
      </c>
      <c r="D122" s="13" t="s">
        <v>9110</v>
      </c>
      <c r="E122" s="13" t="s">
        <v>9111</v>
      </c>
      <c r="F122" s="13" t="s">
        <v>9112</v>
      </c>
      <c r="G122" s="13" t="s">
        <v>9113</v>
      </c>
      <c r="H122" s="13" t="s">
        <v>9114</v>
      </c>
      <c r="I122" s="13" t="s">
        <v>9115</v>
      </c>
      <c r="J122" s="13" t="s">
        <v>9116</v>
      </c>
      <c r="K122" s="13" t="s">
        <v>9117</v>
      </c>
      <c r="L122" s="13" t="s">
        <v>9118</v>
      </c>
      <c r="M122" s="13" t="s">
        <v>9119</v>
      </c>
      <c r="N122" s="13" t="s">
        <v>9120</v>
      </c>
      <c r="O122" s="13" t="s">
        <v>9121</v>
      </c>
      <c r="P122" s="13" t="s">
        <v>9122</v>
      </c>
      <c r="Q122" s="13" t="s">
        <v>9123</v>
      </c>
      <c r="R122" s="13" t="s">
        <v>9124</v>
      </c>
      <c r="S122" s="13" t="s">
        <v>9125</v>
      </c>
      <c r="T122" s="13" t="s">
        <v>9126</v>
      </c>
      <c r="U122" s="13" t="s">
        <v>9127</v>
      </c>
      <c r="V122" s="13" t="s">
        <v>9128</v>
      </c>
      <c r="W122" s="13" t="s">
        <v>9129</v>
      </c>
      <c r="X122" s="13" t="s">
        <v>9130</v>
      </c>
      <c r="Y122" s="13" t="s">
        <v>9131</v>
      </c>
      <c r="Z122" s="13" t="s">
        <v>9132</v>
      </c>
      <c r="AA122" s="13" t="s">
        <v>9133</v>
      </c>
      <c r="AB122" s="13" t="s">
        <v>9134</v>
      </c>
      <c r="AC122" s="13" t="s">
        <v>9135</v>
      </c>
      <c r="AD122" s="13" t="s">
        <v>9136</v>
      </c>
      <c r="AE122" s="13" t="s">
        <v>9137</v>
      </c>
      <c r="AF122" s="13" t="s">
        <v>9138</v>
      </c>
      <c r="AG122" s="13" t="s">
        <v>9139</v>
      </c>
      <c r="AH122" s="13" t="s">
        <v>9140</v>
      </c>
      <c r="AI122" s="13" t="s">
        <v>9141</v>
      </c>
      <c r="AJ122" s="13" t="s">
        <v>9142</v>
      </c>
      <c r="AK122" s="13" t="s">
        <v>9143</v>
      </c>
      <c r="AL122" s="13" t="s">
        <v>9144</v>
      </c>
      <c r="AM122" s="13" t="s">
        <v>9145</v>
      </c>
      <c r="AN122" s="13" t="s">
        <v>9146</v>
      </c>
      <c r="AO122" s="13" t="s">
        <v>9147</v>
      </c>
      <c r="AP122" s="13" t="s">
        <v>9148</v>
      </c>
      <c r="AQ122" s="13" t="s">
        <v>9149</v>
      </c>
      <c r="AR122" s="13" t="s">
        <v>9150</v>
      </c>
      <c r="AS122" s="13" t="s">
        <v>9151</v>
      </c>
      <c r="AT122" s="13" t="s">
        <v>9152</v>
      </c>
      <c r="AU122" s="13" t="s">
        <v>9153</v>
      </c>
      <c r="AV122" s="13" t="s">
        <v>9154</v>
      </c>
      <c r="AW122" s="13" t="s">
        <v>9155</v>
      </c>
      <c r="AX122" s="13" t="s">
        <v>9156</v>
      </c>
      <c r="AY122" s="13" t="s">
        <v>9157</v>
      </c>
      <c r="AZ122" s="13" t="s">
        <v>9158</v>
      </c>
      <c r="BA122" s="13" t="s">
        <v>9159</v>
      </c>
      <c r="BB122" s="13" t="s">
        <v>9160</v>
      </c>
      <c r="BC122" s="13" t="s">
        <v>9161</v>
      </c>
      <c r="BD122" s="13" t="s">
        <v>9162</v>
      </c>
      <c r="BE122" s="13" t="s">
        <v>9163</v>
      </c>
      <c r="BF122" s="13" t="s">
        <v>9164</v>
      </c>
      <c r="BG122" s="13" t="s">
        <v>9165</v>
      </c>
      <c r="BH122" s="13" t="s">
        <v>9166</v>
      </c>
      <c r="BI122" s="13" t="s">
        <v>9167</v>
      </c>
      <c r="BJ122" s="13" t="s">
        <v>9168</v>
      </c>
      <c r="BK122" s="13" t="s">
        <v>9169</v>
      </c>
      <c r="BL122" s="13" t="s">
        <v>9170</v>
      </c>
      <c r="BM122" s="13" t="s">
        <v>9171</v>
      </c>
      <c r="BN122" s="13" t="s">
        <v>9172</v>
      </c>
      <c r="BO122" s="13" t="s">
        <v>9173</v>
      </c>
      <c r="BP122" s="13" t="s">
        <v>9174</v>
      </c>
      <c r="BQ122" s="13" t="s">
        <v>9175</v>
      </c>
      <c r="BR122" s="13" t="s">
        <v>9176</v>
      </c>
      <c r="BS122" s="13" t="s">
        <v>9177</v>
      </c>
      <c r="BT122" s="13" t="s">
        <v>9178</v>
      </c>
      <c r="BU122" s="13" t="s">
        <v>9179</v>
      </c>
      <c r="BV122" s="13" t="s">
        <v>9180</v>
      </c>
      <c r="BW122" s="13" t="s">
        <v>9181</v>
      </c>
      <c r="BX122" s="13" t="s">
        <v>9182</v>
      </c>
      <c r="BY122" s="13" t="s">
        <v>9183</v>
      </c>
      <c r="BZ122" s="13" t="s">
        <v>9184</v>
      </c>
      <c r="CA122" s="13" t="s">
        <v>9185</v>
      </c>
      <c r="CB122" s="13" t="s">
        <v>9186</v>
      </c>
      <c r="CC122" s="13" t="s">
        <v>9187</v>
      </c>
      <c r="CD122" s="13" t="s">
        <v>9188</v>
      </c>
      <c r="CE122" s="13" t="s">
        <v>9189</v>
      </c>
      <c r="CF122" s="13" t="s">
        <v>9190</v>
      </c>
      <c r="CG122" s="13" t="s">
        <v>9191</v>
      </c>
      <c r="CH122" s="13" t="s">
        <v>9192</v>
      </c>
      <c r="CI122" s="13" t="s">
        <v>9193</v>
      </c>
      <c r="CJ122" s="13" t="s">
        <v>9194</v>
      </c>
      <c r="CK122" s="13" t="s">
        <v>9195</v>
      </c>
      <c r="CL122" s="13" t="s">
        <v>9196</v>
      </c>
      <c r="CM122" s="13" t="s">
        <v>9197</v>
      </c>
      <c r="CN122" s="13" t="s">
        <v>9198</v>
      </c>
    </row>
    <row r="123" customFormat="false" ht="12.75" hidden="true" customHeight="false" outlineLevel="0" collapsed="false">
      <c r="A123" s="13" t="n">
        <v>100</v>
      </c>
      <c r="B123" s="13" t="s">
        <v>9199</v>
      </c>
      <c r="C123" s="13" t="s">
        <v>9200</v>
      </c>
      <c r="D123" s="13" t="s">
        <v>9201</v>
      </c>
      <c r="E123" s="13" t="s">
        <v>9202</v>
      </c>
      <c r="F123" s="13" t="s">
        <v>9203</v>
      </c>
      <c r="G123" s="13" t="s">
        <v>9204</v>
      </c>
      <c r="H123" s="13" t="s">
        <v>9205</v>
      </c>
      <c r="I123" s="13" t="s">
        <v>9206</v>
      </c>
      <c r="J123" s="13" t="s">
        <v>9207</v>
      </c>
      <c r="K123" s="13" t="s">
        <v>9208</v>
      </c>
      <c r="L123" s="13" t="s">
        <v>9209</v>
      </c>
      <c r="M123" s="13" t="s">
        <v>9210</v>
      </c>
      <c r="N123" s="13" t="s">
        <v>9211</v>
      </c>
      <c r="O123" s="13" t="s">
        <v>9212</v>
      </c>
      <c r="P123" s="13" t="s">
        <v>9213</v>
      </c>
      <c r="Q123" s="13" t="s">
        <v>9214</v>
      </c>
      <c r="R123" s="13" t="s">
        <v>9215</v>
      </c>
      <c r="S123" s="13" t="s">
        <v>9216</v>
      </c>
      <c r="T123" s="13" t="s">
        <v>9217</v>
      </c>
      <c r="U123" s="13" t="s">
        <v>9218</v>
      </c>
      <c r="V123" s="13" t="s">
        <v>9219</v>
      </c>
      <c r="W123" s="13" t="s">
        <v>9220</v>
      </c>
      <c r="X123" s="13" t="s">
        <v>9221</v>
      </c>
      <c r="Y123" s="13" t="s">
        <v>9222</v>
      </c>
      <c r="Z123" s="13" t="s">
        <v>9223</v>
      </c>
      <c r="AA123" s="13" t="s">
        <v>9224</v>
      </c>
      <c r="AB123" s="13" t="s">
        <v>9225</v>
      </c>
      <c r="AC123" s="13" t="s">
        <v>9226</v>
      </c>
      <c r="AD123" s="13" t="s">
        <v>9227</v>
      </c>
      <c r="AE123" s="13" t="s">
        <v>9228</v>
      </c>
      <c r="AF123" s="13" t="s">
        <v>9229</v>
      </c>
      <c r="AG123" s="13" t="s">
        <v>9230</v>
      </c>
      <c r="AH123" s="13" t="s">
        <v>9231</v>
      </c>
      <c r="AI123" s="13" t="s">
        <v>9232</v>
      </c>
      <c r="AJ123" s="13" t="s">
        <v>9233</v>
      </c>
      <c r="AK123" s="13" t="s">
        <v>9234</v>
      </c>
      <c r="AL123" s="13" t="s">
        <v>9235</v>
      </c>
      <c r="AM123" s="13" t="s">
        <v>9236</v>
      </c>
      <c r="AN123" s="13" t="s">
        <v>9237</v>
      </c>
      <c r="AO123" s="13" t="s">
        <v>9238</v>
      </c>
      <c r="AP123" s="13" t="s">
        <v>9239</v>
      </c>
      <c r="AQ123" s="13" t="s">
        <v>9240</v>
      </c>
      <c r="AR123" s="13" t="s">
        <v>9241</v>
      </c>
      <c r="AS123" s="13" t="s">
        <v>9242</v>
      </c>
      <c r="AT123" s="13" t="s">
        <v>9243</v>
      </c>
      <c r="AU123" s="13" t="s">
        <v>9244</v>
      </c>
      <c r="AV123" s="13" t="s">
        <v>9245</v>
      </c>
      <c r="AW123" s="13" t="s">
        <v>9246</v>
      </c>
      <c r="AX123" s="13" t="s">
        <v>9247</v>
      </c>
      <c r="AY123" s="13" t="s">
        <v>9248</v>
      </c>
      <c r="AZ123" s="13" t="s">
        <v>9249</v>
      </c>
      <c r="BA123" s="13" t="s">
        <v>9250</v>
      </c>
      <c r="BB123" s="13" t="s">
        <v>9251</v>
      </c>
      <c r="BC123" s="13" t="s">
        <v>9252</v>
      </c>
      <c r="BD123" s="13" t="s">
        <v>9253</v>
      </c>
      <c r="BE123" s="13" t="s">
        <v>9254</v>
      </c>
      <c r="BF123" s="13" t="s">
        <v>9255</v>
      </c>
      <c r="BG123" s="13" t="s">
        <v>9256</v>
      </c>
      <c r="BH123" s="13" t="s">
        <v>9257</v>
      </c>
      <c r="BI123" s="13" t="s">
        <v>9258</v>
      </c>
      <c r="BJ123" s="13" t="s">
        <v>9259</v>
      </c>
      <c r="BK123" s="13" t="s">
        <v>9260</v>
      </c>
      <c r="BL123" s="13" t="s">
        <v>9261</v>
      </c>
      <c r="BM123" s="13" t="s">
        <v>9262</v>
      </c>
      <c r="BN123" s="13" t="s">
        <v>9263</v>
      </c>
      <c r="BO123" s="13" t="s">
        <v>9264</v>
      </c>
      <c r="BP123" s="13" t="s">
        <v>9265</v>
      </c>
      <c r="BQ123" s="13" t="s">
        <v>9266</v>
      </c>
      <c r="BR123" s="13" t="s">
        <v>9267</v>
      </c>
      <c r="BS123" s="13" t="s">
        <v>9268</v>
      </c>
      <c r="BT123" s="13" t="s">
        <v>9269</v>
      </c>
      <c r="BU123" s="13" t="s">
        <v>9270</v>
      </c>
      <c r="BV123" s="13" t="s">
        <v>9271</v>
      </c>
      <c r="BW123" s="13" t="s">
        <v>9272</v>
      </c>
      <c r="BX123" s="13" t="s">
        <v>9273</v>
      </c>
      <c r="BY123" s="13" t="s">
        <v>9274</v>
      </c>
      <c r="BZ123" s="13" t="s">
        <v>9275</v>
      </c>
      <c r="CA123" s="13" t="s">
        <v>9276</v>
      </c>
      <c r="CB123" s="13" t="s">
        <v>9277</v>
      </c>
      <c r="CC123" s="13" t="s">
        <v>9278</v>
      </c>
      <c r="CD123" s="13" t="s">
        <v>9279</v>
      </c>
      <c r="CE123" s="13" t="s">
        <v>9280</v>
      </c>
      <c r="CF123" s="13" t="s">
        <v>9281</v>
      </c>
      <c r="CG123" s="13" t="s">
        <v>9282</v>
      </c>
      <c r="CH123" s="13" t="s">
        <v>9283</v>
      </c>
      <c r="CI123" s="13" t="s">
        <v>9284</v>
      </c>
      <c r="CJ123" s="13" t="s">
        <v>9285</v>
      </c>
      <c r="CK123" s="13" t="s">
        <v>9286</v>
      </c>
      <c r="CL123" s="13" t="s">
        <v>9287</v>
      </c>
      <c r="CM123" s="13" t="s">
        <v>9288</v>
      </c>
      <c r="CN123" s="13" t="s">
        <v>9289</v>
      </c>
    </row>
    <row r="124" customFormat="false" ht="12.75" hidden="true" customHeight="false" outlineLevel="0" collapsed="false">
      <c r="A124" s="13" t="n">
        <v>101</v>
      </c>
      <c r="B124" s="13" t="s">
        <v>9290</v>
      </c>
      <c r="C124" s="13" t="s">
        <v>9291</v>
      </c>
      <c r="D124" s="13" t="s">
        <v>9292</v>
      </c>
      <c r="E124" s="13" t="s">
        <v>9293</v>
      </c>
      <c r="F124" s="13" t="s">
        <v>9294</v>
      </c>
      <c r="G124" s="13" t="s">
        <v>9295</v>
      </c>
      <c r="H124" s="13" t="s">
        <v>9296</v>
      </c>
      <c r="I124" s="13" t="s">
        <v>9297</v>
      </c>
      <c r="J124" s="13" t="s">
        <v>9298</v>
      </c>
      <c r="K124" s="13" t="s">
        <v>9299</v>
      </c>
      <c r="L124" s="13" t="s">
        <v>9300</v>
      </c>
      <c r="M124" s="13" t="s">
        <v>9301</v>
      </c>
      <c r="N124" s="13" t="s">
        <v>9302</v>
      </c>
      <c r="O124" s="13" t="s">
        <v>9303</v>
      </c>
      <c r="P124" s="13" t="s">
        <v>9304</v>
      </c>
      <c r="Q124" s="13" t="s">
        <v>9305</v>
      </c>
      <c r="R124" s="13" t="s">
        <v>9306</v>
      </c>
      <c r="S124" s="13" t="s">
        <v>9307</v>
      </c>
      <c r="T124" s="13" t="s">
        <v>9308</v>
      </c>
      <c r="U124" s="13" t="s">
        <v>9309</v>
      </c>
      <c r="V124" s="13" t="s">
        <v>9310</v>
      </c>
      <c r="W124" s="13" t="s">
        <v>9311</v>
      </c>
      <c r="X124" s="13" t="s">
        <v>9312</v>
      </c>
      <c r="Y124" s="13" t="s">
        <v>9313</v>
      </c>
      <c r="Z124" s="13" t="s">
        <v>9314</v>
      </c>
      <c r="AA124" s="13" t="s">
        <v>9315</v>
      </c>
      <c r="AB124" s="13" t="s">
        <v>9316</v>
      </c>
      <c r="AC124" s="13" t="s">
        <v>9317</v>
      </c>
      <c r="AD124" s="13" t="s">
        <v>9318</v>
      </c>
      <c r="AE124" s="13" t="s">
        <v>9319</v>
      </c>
      <c r="AF124" s="13" t="s">
        <v>9320</v>
      </c>
      <c r="AG124" s="13" t="s">
        <v>9321</v>
      </c>
      <c r="AH124" s="13" t="s">
        <v>9322</v>
      </c>
      <c r="AI124" s="13" t="s">
        <v>9323</v>
      </c>
      <c r="AJ124" s="13" t="s">
        <v>9324</v>
      </c>
      <c r="AK124" s="13" t="s">
        <v>9325</v>
      </c>
      <c r="AL124" s="13" t="s">
        <v>9326</v>
      </c>
      <c r="AM124" s="13" t="s">
        <v>9327</v>
      </c>
      <c r="AN124" s="13" t="s">
        <v>9328</v>
      </c>
      <c r="AO124" s="13" t="s">
        <v>9329</v>
      </c>
      <c r="AP124" s="13" t="s">
        <v>9330</v>
      </c>
      <c r="AQ124" s="13" t="s">
        <v>9331</v>
      </c>
      <c r="AR124" s="13" t="s">
        <v>9332</v>
      </c>
      <c r="AS124" s="13" t="s">
        <v>9333</v>
      </c>
      <c r="AT124" s="13" t="s">
        <v>9334</v>
      </c>
      <c r="AU124" s="13" t="s">
        <v>9335</v>
      </c>
      <c r="AV124" s="13" t="s">
        <v>9336</v>
      </c>
      <c r="AW124" s="13" t="s">
        <v>9337</v>
      </c>
      <c r="AX124" s="13" t="s">
        <v>9338</v>
      </c>
      <c r="AY124" s="13" t="s">
        <v>9339</v>
      </c>
      <c r="AZ124" s="13" t="s">
        <v>9340</v>
      </c>
      <c r="BA124" s="13" t="s">
        <v>9341</v>
      </c>
      <c r="BB124" s="13" t="s">
        <v>9342</v>
      </c>
      <c r="BC124" s="13" t="s">
        <v>9343</v>
      </c>
      <c r="BD124" s="13" t="s">
        <v>9344</v>
      </c>
      <c r="BE124" s="13" t="s">
        <v>9345</v>
      </c>
      <c r="BF124" s="13" t="s">
        <v>9346</v>
      </c>
      <c r="BG124" s="13" t="s">
        <v>9347</v>
      </c>
      <c r="BH124" s="13" t="s">
        <v>9348</v>
      </c>
      <c r="BI124" s="13" t="s">
        <v>9349</v>
      </c>
      <c r="BJ124" s="13" t="s">
        <v>9350</v>
      </c>
      <c r="BK124" s="13" t="s">
        <v>9351</v>
      </c>
      <c r="BL124" s="13" t="s">
        <v>9352</v>
      </c>
      <c r="BM124" s="13" t="s">
        <v>9353</v>
      </c>
      <c r="BN124" s="13" t="s">
        <v>9354</v>
      </c>
      <c r="BO124" s="13" t="s">
        <v>9355</v>
      </c>
      <c r="BP124" s="13" t="s">
        <v>9356</v>
      </c>
      <c r="BQ124" s="13" t="s">
        <v>9357</v>
      </c>
      <c r="BR124" s="13" t="s">
        <v>9358</v>
      </c>
      <c r="BS124" s="13" t="s">
        <v>9359</v>
      </c>
      <c r="BT124" s="13" t="s">
        <v>9360</v>
      </c>
      <c r="BU124" s="13" t="s">
        <v>9361</v>
      </c>
      <c r="BV124" s="13" t="s">
        <v>9362</v>
      </c>
      <c r="BW124" s="13" t="s">
        <v>9363</v>
      </c>
      <c r="BX124" s="13" t="s">
        <v>9364</v>
      </c>
      <c r="BY124" s="13" t="s">
        <v>9365</v>
      </c>
      <c r="BZ124" s="13" t="s">
        <v>9366</v>
      </c>
      <c r="CA124" s="13" t="s">
        <v>9367</v>
      </c>
      <c r="CB124" s="13" t="s">
        <v>9368</v>
      </c>
      <c r="CC124" s="13" t="s">
        <v>9369</v>
      </c>
      <c r="CD124" s="13" t="s">
        <v>9370</v>
      </c>
      <c r="CE124" s="13" t="s">
        <v>9371</v>
      </c>
      <c r="CF124" s="13" t="s">
        <v>9372</v>
      </c>
      <c r="CG124" s="13" t="s">
        <v>9373</v>
      </c>
      <c r="CH124" s="13" t="s">
        <v>9374</v>
      </c>
      <c r="CI124" s="13" t="s">
        <v>9375</v>
      </c>
      <c r="CJ124" s="13" t="s">
        <v>9376</v>
      </c>
      <c r="CK124" s="13" t="s">
        <v>9377</v>
      </c>
      <c r="CL124" s="13" t="s">
        <v>9378</v>
      </c>
      <c r="CM124" s="13" t="s">
        <v>9379</v>
      </c>
      <c r="CN124" s="13" t="s">
        <v>9380</v>
      </c>
    </row>
    <row r="125" customFormat="false" ht="12.75" hidden="true" customHeight="false" outlineLevel="0" collapsed="false">
      <c r="A125" s="13" t="n">
        <v>102</v>
      </c>
      <c r="B125" s="13" t="s">
        <v>9381</v>
      </c>
      <c r="C125" s="13" t="s">
        <v>9382</v>
      </c>
      <c r="D125" s="13" t="s">
        <v>9383</v>
      </c>
      <c r="E125" s="13" t="s">
        <v>9384</v>
      </c>
      <c r="F125" s="13" t="s">
        <v>9385</v>
      </c>
      <c r="G125" s="13" t="s">
        <v>9386</v>
      </c>
      <c r="H125" s="13" t="s">
        <v>9387</v>
      </c>
      <c r="I125" s="13" t="s">
        <v>9388</v>
      </c>
      <c r="J125" s="13" t="s">
        <v>9389</v>
      </c>
      <c r="K125" s="13" t="s">
        <v>9390</v>
      </c>
      <c r="L125" s="13" t="s">
        <v>9391</v>
      </c>
      <c r="M125" s="13" t="s">
        <v>9392</v>
      </c>
      <c r="N125" s="13" t="s">
        <v>9393</v>
      </c>
      <c r="O125" s="13" t="s">
        <v>9394</v>
      </c>
      <c r="P125" s="13" t="s">
        <v>9395</v>
      </c>
      <c r="Q125" s="13" t="s">
        <v>9396</v>
      </c>
      <c r="R125" s="13" t="s">
        <v>9397</v>
      </c>
      <c r="S125" s="13" t="s">
        <v>9398</v>
      </c>
      <c r="T125" s="13" t="s">
        <v>9399</v>
      </c>
      <c r="U125" s="13" t="s">
        <v>9400</v>
      </c>
      <c r="V125" s="13" t="s">
        <v>9401</v>
      </c>
      <c r="W125" s="13" t="s">
        <v>9402</v>
      </c>
      <c r="X125" s="13" t="s">
        <v>9403</v>
      </c>
      <c r="Y125" s="13" t="s">
        <v>9404</v>
      </c>
      <c r="Z125" s="13" t="s">
        <v>9405</v>
      </c>
      <c r="AA125" s="13" t="s">
        <v>9406</v>
      </c>
      <c r="AB125" s="13" t="s">
        <v>9407</v>
      </c>
      <c r="AC125" s="13" t="s">
        <v>9408</v>
      </c>
      <c r="AD125" s="13" t="s">
        <v>9409</v>
      </c>
      <c r="AE125" s="13" t="s">
        <v>9410</v>
      </c>
      <c r="AF125" s="13" t="s">
        <v>9411</v>
      </c>
      <c r="AG125" s="13" t="s">
        <v>9412</v>
      </c>
      <c r="AH125" s="13" t="s">
        <v>9413</v>
      </c>
      <c r="AI125" s="13" t="s">
        <v>9414</v>
      </c>
      <c r="AJ125" s="13" t="s">
        <v>9415</v>
      </c>
      <c r="AK125" s="13" t="s">
        <v>9416</v>
      </c>
      <c r="AL125" s="13" t="s">
        <v>9417</v>
      </c>
      <c r="AM125" s="13" t="s">
        <v>9418</v>
      </c>
      <c r="AN125" s="13" t="s">
        <v>9419</v>
      </c>
      <c r="AO125" s="13" t="s">
        <v>9420</v>
      </c>
      <c r="AP125" s="13" t="s">
        <v>9421</v>
      </c>
      <c r="AQ125" s="13" t="s">
        <v>9422</v>
      </c>
      <c r="AR125" s="13" t="s">
        <v>9423</v>
      </c>
      <c r="AS125" s="13" t="s">
        <v>9424</v>
      </c>
      <c r="AT125" s="13" t="s">
        <v>9425</v>
      </c>
      <c r="AU125" s="13" t="s">
        <v>9426</v>
      </c>
      <c r="AV125" s="13" t="s">
        <v>9427</v>
      </c>
      <c r="AW125" s="13" t="s">
        <v>9428</v>
      </c>
      <c r="AX125" s="13" t="s">
        <v>9429</v>
      </c>
      <c r="AY125" s="13" t="s">
        <v>9430</v>
      </c>
      <c r="AZ125" s="13" t="s">
        <v>9431</v>
      </c>
      <c r="BA125" s="13" t="s">
        <v>9432</v>
      </c>
      <c r="BB125" s="13" t="s">
        <v>9433</v>
      </c>
      <c r="BC125" s="13" t="s">
        <v>9434</v>
      </c>
      <c r="BD125" s="13" t="s">
        <v>9435</v>
      </c>
      <c r="BE125" s="13" t="s">
        <v>9436</v>
      </c>
      <c r="BF125" s="13" t="s">
        <v>9437</v>
      </c>
      <c r="BG125" s="13" t="s">
        <v>9438</v>
      </c>
      <c r="BH125" s="13" t="s">
        <v>9439</v>
      </c>
      <c r="BI125" s="13" t="s">
        <v>9440</v>
      </c>
      <c r="BJ125" s="13" t="s">
        <v>9441</v>
      </c>
      <c r="BK125" s="13" t="s">
        <v>9442</v>
      </c>
      <c r="BL125" s="13" t="s">
        <v>9443</v>
      </c>
      <c r="BM125" s="13" t="s">
        <v>9444</v>
      </c>
      <c r="BN125" s="13" t="s">
        <v>9445</v>
      </c>
      <c r="BO125" s="13" t="s">
        <v>9446</v>
      </c>
      <c r="BP125" s="13" t="s">
        <v>9447</v>
      </c>
      <c r="BQ125" s="13" t="s">
        <v>9448</v>
      </c>
      <c r="BR125" s="13" t="s">
        <v>9449</v>
      </c>
      <c r="BS125" s="13" t="s">
        <v>9450</v>
      </c>
      <c r="BT125" s="13" t="s">
        <v>9451</v>
      </c>
      <c r="BU125" s="13" t="s">
        <v>9452</v>
      </c>
      <c r="BV125" s="13" t="s">
        <v>9453</v>
      </c>
      <c r="BW125" s="13" t="s">
        <v>9454</v>
      </c>
      <c r="BX125" s="13" t="s">
        <v>9455</v>
      </c>
      <c r="BY125" s="13" t="s">
        <v>9456</v>
      </c>
      <c r="BZ125" s="13" t="s">
        <v>9457</v>
      </c>
      <c r="CA125" s="13" t="s">
        <v>9458</v>
      </c>
      <c r="CB125" s="13" t="s">
        <v>9459</v>
      </c>
      <c r="CC125" s="13" t="s">
        <v>9460</v>
      </c>
      <c r="CD125" s="13" t="s">
        <v>9461</v>
      </c>
      <c r="CE125" s="13" t="s">
        <v>9462</v>
      </c>
      <c r="CF125" s="13" t="s">
        <v>9463</v>
      </c>
      <c r="CG125" s="13" t="s">
        <v>9464</v>
      </c>
      <c r="CH125" s="13" t="s">
        <v>9465</v>
      </c>
      <c r="CI125" s="13" t="s">
        <v>9466</v>
      </c>
      <c r="CJ125" s="13" t="s">
        <v>9467</v>
      </c>
      <c r="CK125" s="13" t="s">
        <v>9468</v>
      </c>
      <c r="CL125" s="13" t="s">
        <v>9469</v>
      </c>
      <c r="CM125" s="13" t="s">
        <v>9470</v>
      </c>
      <c r="CN125" s="13" t="s">
        <v>9471</v>
      </c>
    </row>
    <row r="126" customFormat="false" ht="12.75" hidden="true" customHeight="false" outlineLevel="0" collapsed="false">
      <c r="A126" s="13" t="n">
        <v>103</v>
      </c>
      <c r="B126" s="13" t="s">
        <v>9472</v>
      </c>
      <c r="C126" s="13" t="s">
        <v>9473</v>
      </c>
      <c r="D126" s="13" t="s">
        <v>9474</v>
      </c>
      <c r="E126" s="13" t="s">
        <v>9475</v>
      </c>
      <c r="F126" s="13" t="s">
        <v>9476</v>
      </c>
      <c r="G126" s="13" t="s">
        <v>9477</v>
      </c>
      <c r="H126" s="13" t="s">
        <v>9478</v>
      </c>
      <c r="I126" s="13" t="s">
        <v>9479</v>
      </c>
      <c r="J126" s="13" t="s">
        <v>9480</v>
      </c>
      <c r="K126" s="13" t="s">
        <v>9481</v>
      </c>
      <c r="L126" s="13" t="s">
        <v>9482</v>
      </c>
      <c r="M126" s="13" t="s">
        <v>9483</v>
      </c>
      <c r="N126" s="13" t="s">
        <v>9484</v>
      </c>
      <c r="O126" s="13" t="s">
        <v>9485</v>
      </c>
      <c r="P126" s="13" t="s">
        <v>9486</v>
      </c>
      <c r="Q126" s="13" t="s">
        <v>9487</v>
      </c>
      <c r="R126" s="13" t="s">
        <v>9488</v>
      </c>
      <c r="S126" s="13" t="s">
        <v>9489</v>
      </c>
      <c r="T126" s="13" t="s">
        <v>9490</v>
      </c>
      <c r="U126" s="13" t="s">
        <v>9491</v>
      </c>
      <c r="V126" s="13" t="s">
        <v>9492</v>
      </c>
      <c r="W126" s="13" t="s">
        <v>9493</v>
      </c>
      <c r="X126" s="13" t="s">
        <v>9494</v>
      </c>
      <c r="Y126" s="13" t="s">
        <v>9495</v>
      </c>
      <c r="Z126" s="13" t="s">
        <v>9496</v>
      </c>
      <c r="AA126" s="13" t="s">
        <v>9497</v>
      </c>
      <c r="AB126" s="13" t="s">
        <v>9498</v>
      </c>
      <c r="AC126" s="13" t="s">
        <v>9499</v>
      </c>
      <c r="AD126" s="13" t="s">
        <v>9500</v>
      </c>
      <c r="AE126" s="13" t="s">
        <v>9501</v>
      </c>
      <c r="AF126" s="13" t="s">
        <v>9502</v>
      </c>
      <c r="AG126" s="13" t="s">
        <v>9503</v>
      </c>
      <c r="AH126" s="13" t="s">
        <v>9504</v>
      </c>
      <c r="AI126" s="13" t="s">
        <v>9505</v>
      </c>
      <c r="AJ126" s="13" t="s">
        <v>9506</v>
      </c>
      <c r="AK126" s="13" t="s">
        <v>9507</v>
      </c>
      <c r="AL126" s="13" t="s">
        <v>9508</v>
      </c>
      <c r="AM126" s="13" t="s">
        <v>9509</v>
      </c>
      <c r="AN126" s="13" t="s">
        <v>9510</v>
      </c>
      <c r="AO126" s="13" t="s">
        <v>9511</v>
      </c>
      <c r="AP126" s="13" t="s">
        <v>9512</v>
      </c>
      <c r="AQ126" s="13" t="s">
        <v>9513</v>
      </c>
      <c r="AR126" s="13" t="s">
        <v>9514</v>
      </c>
      <c r="AS126" s="13" t="s">
        <v>9515</v>
      </c>
      <c r="AT126" s="13" t="s">
        <v>9516</v>
      </c>
      <c r="AU126" s="13" t="s">
        <v>9517</v>
      </c>
      <c r="AV126" s="13" t="s">
        <v>9518</v>
      </c>
      <c r="AW126" s="13" t="s">
        <v>9519</v>
      </c>
      <c r="AX126" s="13" t="s">
        <v>9520</v>
      </c>
      <c r="AY126" s="13" t="s">
        <v>9521</v>
      </c>
      <c r="AZ126" s="13" t="s">
        <v>9522</v>
      </c>
      <c r="BA126" s="13" t="s">
        <v>9523</v>
      </c>
      <c r="BB126" s="13" t="s">
        <v>9524</v>
      </c>
      <c r="BC126" s="13" t="s">
        <v>9525</v>
      </c>
      <c r="BD126" s="13" t="s">
        <v>9526</v>
      </c>
      <c r="BE126" s="13" t="s">
        <v>9527</v>
      </c>
      <c r="BF126" s="13" t="s">
        <v>9528</v>
      </c>
      <c r="BG126" s="13" t="s">
        <v>9529</v>
      </c>
      <c r="BH126" s="13" t="s">
        <v>9530</v>
      </c>
      <c r="BI126" s="13" t="s">
        <v>9531</v>
      </c>
      <c r="BJ126" s="13" t="s">
        <v>9532</v>
      </c>
      <c r="BK126" s="13" t="s">
        <v>9533</v>
      </c>
      <c r="BL126" s="13" t="s">
        <v>9534</v>
      </c>
      <c r="BM126" s="13" t="s">
        <v>9535</v>
      </c>
      <c r="BN126" s="13" t="s">
        <v>9536</v>
      </c>
      <c r="BO126" s="13" t="s">
        <v>9537</v>
      </c>
      <c r="BP126" s="13" t="s">
        <v>9538</v>
      </c>
      <c r="BQ126" s="13" t="s">
        <v>9539</v>
      </c>
      <c r="BR126" s="13" t="s">
        <v>9540</v>
      </c>
      <c r="BS126" s="13" t="s">
        <v>9541</v>
      </c>
      <c r="BT126" s="13" t="s">
        <v>9542</v>
      </c>
      <c r="BU126" s="13" t="s">
        <v>9543</v>
      </c>
      <c r="BV126" s="13" t="s">
        <v>9544</v>
      </c>
      <c r="BW126" s="13" t="s">
        <v>9545</v>
      </c>
      <c r="BX126" s="13" t="s">
        <v>9546</v>
      </c>
      <c r="BY126" s="13" t="s">
        <v>9547</v>
      </c>
      <c r="BZ126" s="13" t="s">
        <v>9548</v>
      </c>
      <c r="CA126" s="13" t="s">
        <v>9549</v>
      </c>
      <c r="CB126" s="13" t="s">
        <v>9550</v>
      </c>
      <c r="CC126" s="13" t="s">
        <v>9551</v>
      </c>
      <c r="CD126" s="13" t="s">
        <v>9552</v>
      </c>
      <c r="CE126" s="13" t="s">
        <v>9553</v>
      </c>
      <c r="CF126" s="13" t="s">
        <v>9554</v>
      </c>
      <c r="CG126" s="13" t="s">
        <v>9555</v>
      </c>
      <c r="CH126" s="13" t="s">
        <v>9556</v>
      </c>
      <c r="CI126" s="13" t="s">
        <v>9557</v>
      </c>
      <c r="CJ126" s="13" t="s">
        <v>9558</v>
      </c>
      <c r="CK126" s="13" t="s">
        <v>9559</v>
      </c>
      <c r="CL126" s="13" t="s">
        <v>9560</v>
      </c>
      <c r="CM126" s="13" t="s">
        <v>9561</v>
      </c>
      <c r="CN126" s="13" t="s">
        <v>9562</v>
      </c>
    </row>
    <row r="127" customFormat="false" ht="12.75" hidden="true" customHeight="false" outlineLevel="0" collapsed="false">
      <c r="A127" s="13" t="n">
        <v>104</v>
      </c>
      <c r="B127" s="13" t="s">
        <v>9563</v>
      </c>
      <c r="C127" s="13" t="s">
        <v>9564</v>
      </c>
      <c r="D127" s="13" t="s">
        <v>9565</v>
      </c>
      <c r="E127" s="13" t="s">
        <v>9566</v>
      </c>
      <c r="F127" s="13" t="s">
        <v>9567</v>
      </c>
      <c r="G127" s="13" t="s">
        <v>9568</v>
      </c>
      <c r="H127" s="13" t="s">
        <v>9569</v>
      </c>
      <c r="I127" s="13" t="s">
        <v>9570</v>
      </c>
      <c r="J127" s="13" t="s">
        <v>9571</v>
      </c>
      <c r="K127" s="13" t="s">
        <v>9572</v>
      </c>
      <c r="L127" s="13" t="s">
        <v>9573</v>
      </c>
      <c r="M127" s="13" t="s">
        <v>9574</v>
      </c>
      <c r="N127" s="13" t="s">
        <v>9575</v>
      </c>
      <c r="O127" s="13" t="s">
        <v>9576</v>
      </c>
      <c r="P127" s="13" t="s">
        <v>9577</v>
      </c>
      <c r="Q127" s="13" t="s">
        <v>9578</v>
      </c>
      <c r="R127" s="13" t="s">
        <v>9579</v>
      </c>
      <c r="S127" s="13" t="s">
        <v>9580</v>
      </c>
      <c r="T127" s="13" t="s">
        <v>9581</v>
      </c>
      <c r="U127" s="13" t="s">
        <v>9582</v>
      </c>
      <c r="V127" s="13" t="s">
        <v>9583</v>
      </c>
      <c r="W127" s="13" t="s">
        <v>9584</v>
      </c>
      <c r="X127" s="13" t="s">
        <v>9585</v>
      </c>
      <c r="Y127" s="13" t="s">
        <v>9586</v>
      </c>
      <c r="Z127" s="13" t="s">
        <v>9587</v>
      </c>
      <c r="AA127" s="13" t="s">
        <v>9588</v>
      </c>
      <c r="AB127" s="13" t="s">
        <v>9589</v>
      </c>
      <c r="AC127" s="13" t="s">
        <v>9590</v>
      </c>
      <c r="AD127" s="13" t="s">
        <v>9591</v>
      </c>
      <c r="AE127" s="13" t="s">
        <v>9592</v>
      </c>
      <c r="AF127" s="13" t="s">
        <v>9593</v>
      </c>
      <c r="AG127" s="13" t="s">
        <v>9594</v>
      </c>
      <c r="AH127" s="13" t="s">
        <v>9595</v>
      </c>
      <c r="AI127" s="13" t="s">
        <v>9596</v>
      </c>
      <c r="AJ127" s="13" t="s">
        <v>9597</v>
      </c>
      <c r="AK127" s="13" t="s">
        <v>9598</v>
      </c>
      <c r="AL127" s="13" t="s">
        <v>9599</v>
      </c>
      <c r="AM127" s="13" t="s">
        <v>9600</v>
      </c>
      <c r="AN127" s="13" t="s">
        <v>9601</v>
      </c>
      <c r="AO127" s="13" t="s">
        <v>9602</v>
      </c>
      <c r="AP127" s="13" t="s">
        <v>9603</v>
      </c>
      <c r="AQ127" s="13" t="s">
        <v>9604</v>
      </c>
      <c r="AR127" s="13" t="s">
        <v>9605</v>
      </c>
      <c r="AS127" s="13" t="s">
        <v>9606</v>
      </c>
      <c r="AT127" s="13" t="s">
        <v>9607</v>
      </c>
      <c r="AU127" s="13" t="s">
        <v>9608</v>
      </c>
      <c r="AV127" s="13" t="s">
        <v>9609</v>
      </c>
      <c r="AW127" s="13" t="s">
        <v>9610</v>
      </c>
      <c r="AX127" s="13" t="s">
        <v>9611</v>
      </c>
      <c r="AY127" s="13" t="s">
        <v>9612</v>
      </c>
      <c r="AZ127" s="13" t="s">
        <v>9613</v>
      </c>
      <c r="BA127" s="13" t="s">
        <v>9614</v>
      </c>
      <c r="BB127" s="13" t="s">
        <v>9615</v>
      </c>
      <c r="BC127" s="13" t="s">
        <v>9616</v>
      </c>
      <c r="BD127" s="13" t="s">
        <v>9617</v>
      </c>
      <c r="BE127" s="13" t="s">
        <v>9618</v>
      </c>
      <c r="BF127" s="13" t="s">
        <v>9619</v>
      </c>
      <c r="BG127" s="13" t="s">
        <v>9620</v>
      </c>
      <c r="BH127" s="13" t="s">
        <v>9621</v>
      </c>
      <c r="BI127" s="13" t="s">
        <v>9622</v>
      </c>
      <c r="BJ127" s="13" t="s">
        <v>9623</v>
      </c>
      <c r="BK127" s="13" t="s">
        <v>9624</v>
      </c>
      <c r="BL127" s="13" t="s">
        <v>9625</v>
      </c>
      <c r="BM127" s="13" t="s">
        <v>9626</v>
      </c>
      <c r="BN127" s="13" t="s">
        <v>9627</v>
      </c>
      <c r="BO127" s="13" t="s">
        <v>9628</v>
      </c>
      <c r="BP127" s="13" t="s">
        <v>9629</v>
      </c>
      <c r="BQ127" s="13" t="s">
        <v>9630</v>
      </c>
      <c r="BR127" s="13" t="s">
        <v>9631</v>
      </c>
      <c r="BS127" s="13" t="s">
        <v>9632</v>
      </c>
      <c r="BT127" s="13" t="s">
        <v>9633</v>
      </c>
      <c r="BU127" s="13" t="s">
        <v>9634</v>
      </c>
      <c r="BV127" s="13" t="s">
        <v>9635</v>
      </c>
      <c r="BW127" s="13" t="s">
        <v>9636</v>
      </c>
      <c r="BX127" s="13" t="s">
        <v>9637</v>
      </c>
      <c r="BY127" s="13" t="s">
        <v>9638</v>
      </c>
      <c r="BZ127" s="13" t="s">
        <v>9639</v>
      </c>
      <c r="CA127" s="13" t="s">
        <v>9640</v>
      </c>
      <c r="CB127" s="13" t="s">
        <v>9641</v>
      </c>
      <c r="CC127" s="13" t="s">
        <v>9642</v>
      </c>
      <c r="CD127" s="13" t="s">
        <v>9643</v>
      </c>
      <c r="CE127" s="13" t="s">
        <v>9644</v>
      </c>
      <c r="CF127" s="13" t="s">
        <v>9645</v>
      </c>
      <c r="CG127" s="13" t="s">
        <v>9646</v>
      </c>
      <c r="CH127" s="13" t="s">
        <v>9647</v>
      </c>
      <c r="CI127" s="13" t="s">
        <v>9648</v>
      </c>
      <c r="CJ127" s="13" t="s">
        <v>9649</v>
      </c>
      <c r="CK127" s="13" t="s">
        <v>9650</v>
      </c>
      <c r="CL127" s="13" t="s">
        <v>9651</v>
      </c>
      <c r="CM127" s="13" t="s">
        <v>9652</v>
      </c>
      <c r="CN127" s="13" t="s">
        <v>9653</v>
      </c>
    </row>
    <row r="128" customFormat="false" ht="12.75" hidden="true" customHeight="false" outlineLevel="0" collapsed="false">
      <c r="A128" s="13" t="n">
        <v>105</v>
      </c>
      <c r="B128" s="13" t="s">
        <v>9654</v>
      </c>
      <c r="C128" s="13" t="s">
        <v>9655</v>
      </c>
      <c r="D128" s="13" t="s">
        <v>9656</v>
      </c>
      <c r="E128" s="13" t="s">
        <v>9657</v>
      </c>
      <c r="F128" s="13" t="s">
        <v>9658</v>
      </c>
      <c r="G128" s="13" t="s">
        <v>9659</v>
      </c>
      <c r="H128" s="13" t="s">
        <v>9660</v>
      </c>
      <c r="I128" s="13" t="s">
        <v>9661</v>
      </c>
      <c r="J128" s="13" t="s">
        <v>9662</v>
      </c>
      <c r="K128" s="13" t="s">
        <v>9663</v>
      </c>
      <c r="L128" s="13" t="s">
        <v>9664</v>
      </c>
      <c r="M128" s="13" t="s">
        <v>9665</v>
      </c>
      <c r="N128" s="13" t="s">
        <v>9666</v>
      </c>
      <c r="O128" s="13" t="s">
        <v>9667</v>
      </c>
      <c r="P128" s="13" t="s">
        <v>9668</v>
      </c>
      <c r="Q128" s="13" t="s">
        <v>9669</v>
      </c>
      <c r="R128" s="13" t="s">
        <v>9670</v>
      </c>
      <c r="S128" s="13" t="s">
        <v>9671</v>
      </c>
      <c r="T128" s="13" t="s">
        <v>9672</v>
      </c>
      <c r="U128" s="13" t="s">
        <v>9673</v>
      </c>
      <c r="V128" s="13" t="s">
        <v>9674</v>
      </c>
      <c r="W128" s="13" t="s">
        <v>9675</v>
      </c>
      <c r="X128" s="13" t="s">
        <v>9676</v>
      </c>
      <c r="Y128" s="13" t="s">
        <v>9677</v>
      </c>
      <c r="Z128" s="13" t="s">
        <v>9678</v>
      </c>
      <c r="AA128" s="13" t="s">
        <v>9679</v>
      </c>
      <c r="AB128" s="13" t="s">
        <v>9680</v>
      </c>
      <c r="AC128" s="13" t="s">
        <v>9681</v>
      </c>
      <c r="AD128" s="13" t="s">
        <v>9682</v>
      </c>
      <c r="AE128" s="13" t="s">
        <v>9683</v>
      </c>
      <c r="AF128" s="13" t="s">
        <v>9684</v>
      </c>
      <c r="AG128" s="13" t="s">
        <v>9685</v>
      </c>
      <c r="AH128" s="13" t="s">
        <v>9686</v>
      </c>
      <c r="AI128" s="13" t="s">
        <v>9687</v>
      </c>
      <c r="AJ128" s="13" t="s">
        <v>9688</v>
      </c>
      <c r="AK128" s="13" t="s">
        <v>9689</v>
      </c>
      <c r="AL128" s="13" t="s">
        <v>9690</v>
      </c>
      <c r="AM128" s="13" t="s">
        <v>9691</v>
      </c>
      <c r="AN128" s="13" t="s">
        <v>9692</v>
      </c>
      <c r="AO128" s="13" t="s">
        <v>9693</v>
      </c>
      <c r="AP128" s="13" t="s">
        <v>9694</v>
      </c>
      <c r="AQ128" s="13" t="s">
        <v>9695</v>
      </c>
      <c r="AR128" s="13" t="s">
        <v>9696</v>
      </c>
      <c r="AS128" s="13" t="s">
        <v>9697</v>
      </c>
      <c r="AT128" s="13" t="s">
        <v>9698</v>
      </c>
      <c r="AU128" s="13" t="s">
        <v>9699</v>
      </c>
      <c r="AV128" s="13" t="s">
        <v>9700</v>
      </c>
      <c r="AW128" s="13" t="s">
        <v>9701</v>
      </c>
      <c r="AX128" s="13" t="s">
        <v>9702</v>
      </c>
      <c r="AY128" s="13" t="s">
        <v>9703</v>
      </c>
      <c r="AZ128" s="13" t="s">
        <v>9704</v>
      </c>
      <c r="BA128" s="13" t="s">
        <v>9705</v>
      </c>
      <c r="BB128" s="13" t="s">
        <v>9706</v>
      </c>
      <c r="BC128" s="13" t="s">
        <v>9707</v>
      </c>
      <c r="BD128" s="13" t="s">
        <v>9708</v>
      </c>
      <c r="BE128" s="13" t="s">
        <v>9709</v>
      </c>
      <c r="BF128" s="13" t="s">
        <v>9710</v>
      </c>
      <c r="BG128" s="13" t="s">
        <v>9711</v>
      </c>
      <c r="BH128" s="13" t="s">
        <v>9712</v>
      </c>
      <c r="BI128" s="13" t="s">
        <v>9713</v>
      </c>
      <c r="BJ128" s="13" t="s">
        <v>9714</v>
      </c>
      <c r="BK128" s="13" t="s">
        <v>9715</v>
      </c>
      <c r="BL128" s="13" t="s">
        <v>9716</v>
      </c>
      <c r="BM128" s="13" t="s">
        <v>9717</v>
      </c>
      <c r="BN128" s="13" t="s">
        <v>9718</v>
      </c>
      <c r="BO128" s="13" t="s">
        <v>9719</v>
      </c>
      <c r="BP128" s="13" t="s">
        <v>9720</v>
      </c>
      <c r="BQ128" s="13" t="s">
        <v>9721</v>
      </c>
      <c r="BR128" s="13" t="s">
        <v>9722</v>
      </c>
      <c r="BS128" s="13" t="s">
        <v>9723</v>
      </c>
      <c r="BT128" s="13" t="s">
        <v>9724</v>
      </c>
      <c r="BU128" s="13" t="s">
        <v>9725</v>
      </c>
      <c r="BV128" s="13" t="s">
        <v>9726</v>
      </c>
      <c r="BW128" s="13" t="s">
        <v>9727</v>
      </c>
      <c r="BX128" s="13" t="s">
        <v>9728</v>
      </c>
      <c r="BY128" s="13" t="s">
        <v>9729</v>
      </c>
      <c r="BZ128" s="13" t="s">
        <v>9730</v>
      </c>
      <c r="CA128" s="13" t="s">
        <v>9731</v>
      </c>
      <c r="CB128" s="13" t="s">
        <v>9732</v>
      </c>
      <c r="CC128" s="13" t="s">
        <v>9733</v>
      </c>
      <c r="CD128" s="13" t="s">
        <v>9734</v>
      </c>
      <c r="CE128" s="13" t="s">
        <v>9735</v>
      </c>
      <c r="CF128" s="13" t="s">
        <v>9736</v>
      </c>
      <c r="CG128" s="13" t="s">
        <v>9737</v>
      </c>
      <c r="CH128" s="13" t="s">
        <v>9738</v>
      </c>
      <c r="CI128" s="13" t="s">
        <v>9739</v>
      </c>
      <c r="CJ128" s="13" t="s">
        <v>9740</v>
      </c>
      <c r="CK128" s="13" t="s">
        <v>9741</v>
      </c>
      <c r="CL128" s="13" t="s">
        <v>9742</v>
      </c>
      <c r="CM128" s="13" t="s">
        <v>9743</v>
      </c>
      <c r="CN128" s="13" t="s">
        <v>9744</v>
      </c>
    </row>
    <row r="129" customFormat="false" ht="12.75" hidden="true" customHeight="false" outlineLevel="0" collapsed="false">
      <c r="A129" s="13" t="n">
        <v>106</v>
      </c>
      <c r="B129" s="13" t="s">
        <v>9745</v>
      </c>
      <c r="C129" s="13" t="s">
        <v>9746</v>
      </c>
      <c r="D129" s="13" t="s">
        <v>9747</v>
      </c>
      <c r="E129" s="13" t="s">
        <v>9748</v>
      </c>
      <c r="F129" s="13" t="s">
        <v>9749</v>
      </c>
      <c r="G129" s="13" t="s">
        <v>9750</v>
      </c>
      <c r="H129" s="13" t="s">
        <v>9751</v>
      </c>
      <c r="I129" s="13" t="s">
        <v>9752</v>
      </c>
      <c r="J129" s="13" t="s">
        <v>9753</v>
      </c>
      <c r="K129" s="13" t="s">
        <v>9754</v>
      </c>
      <c r="L129" s="13" t="s">
        <v>9755</v>
      </c>
      <c r="M129" s="13" t="s">
        <v>9756</v>
      </c>
      <c r="N129" s="13" t="s">
        <v>9757</v>
      </c>
      <c r="O129" s="13" t="s">
        <v>9758</v>
      </c>
      <c r="P129" s="13" t="s">
        <v>9759</v>
      </c>
      <c r="Q129" s="13" t="s">
        <v>9760</v>
      </c>
      <c r="R129" s="13" t="s">
        <v>9761</v>
      </c>
      <c r="S129" s="13" t="s">
        <v>9762</v>
      </c>
      <c r="T129" s="13" t="s">
        <v>9763</v>
      </c>
      <c r="U129" s="13" t="s">
        <v>9764</v>
      </c>
      <c r="V129" s="13" t="s">
        <v>9765</v>
      </c>
      <c r="W129" s="13" t="s">
        <v>9766</v>
      </c>
      <c r="X129" s="13" t="s">
        <v>9767</v>
      </c>
      <c r="Y129" s="13" t="s">
        <v>9768</v>
      </c>
      <c r="Z129" s="13" t="s">
        <v>9769</v>
      </c>
      <c r="AA129" s="13" t="s">
        <v>9770</v>
      </c>
      <c r="AB129" s="13" t="s">
        <v>9771</v>
      </c>
      <c r="AC129" s="13" t="s">
        <v>9772</v>
      </c>
      <c r="AD129" s="13" t="s">
        <v>9773</v>
      </c>
      <c r="AE129" s="13" t="s">
        <v>9774</v>
      </c>
      <c r="AF129" s="13" t="s">
        <v>9775</v>
      </c>
      <c r="AG129" s="13" t="s">
        <v>9776</v>
      </c>
      <c r="AH129" s="13" t="s">
        <v>9777</v>
      </c>
      <c r="AI129" s="13" t="s">
        <v>9778</v>
      </c>
      <c r="AJ129" s="13" t="s">
        <v>9779</v>
      </c>
      <c r="AK129" s="13" t="s">
        <v>9780</v>
      </c>
      <c r="AL129" s="13" t="s">
        <v>9781</v>
      </c>
      <c r="AM129" s="13" t="s">
        <v>9782</v>
      </c>
      <c r="AN129" s="13" t="s">
        <v>9783</v>
      </c>
      <c r="AO129" s="13" t="s">
        <v>9784</v>
      </c>
      <c r="AP129" s="13" t="s">
        <v>9785</v>
      </c>
      <c r="AQ129" s="13" t="s">
        <v>9786</v>
      </c>
      <c r="AR129" s="13" t="s">
        <v>9787</v>
      </c>
      <c r="AS129" s="13" t="s">
        <v>9788</v>
      </c>
      <c r="AT129" s="13" t="s">
        <v>9789</v>
      </c>
      <c r="AU129" s="13" t="s">
        <v>9790</v>
      </c>
      <c r="AV129" s="13" t="s">
        <v>9791</v>
      </c>
      <c r="AW129" s="13" t="s">
        <v>9792</v>
      </c>
      <c r="AX129" s="13" t="s">
        <v>9793</v>
      </c>
      <c r="AY129" s="13" t="s">
        <v>9794</v>
      </c>
      <c r="AZ129" s="13" t="s">
        <v>9795</v>
      </c>
      <c r="BA129" s="13" t="s">
        <v>9796</v>
      </c>
      <c r="BB129" s="13" t="s">
        <v>9797</v>
      </c>
      <c r="BC129" s="13" t="s">
        <v>9798</v>
      </c>
      <c r="BD129" s="13" t="s">
        <v>9799</v>
      </c>
      <c r="BE129" s="13" t="s">
        <v>9800</v>
      </c>
      <c r="BF129" s="13" t="s">
        <v>9801</v>
      </c>
      <c r="BG129" s="13" t="s">
        <v>9802</v>
      </c>
      <c r="BH129" s="13" t="s">
        <v>9803</v>
      </c>
      <c r="BI129" s="13" t="s">
        <v>9804</v>
      </c>
      <c r="BJ129" s="13" t="s">
        <v>9805</v>
      </c>
      <c r="BK129" s="13" t="s">
        <v>9806</v>
      </c>
      <c r="BL129" s="13" t="s">
        <v>9807</v>
      </c>
      <c r="BM129" s="13" t="s">
        <v>9808</v>
      </c>
      <c r="BN129" s="13" t="s">
        <v>9809</v>
      </c>
      <c r="BO129" s="13" t="s">
        <v>9810</v>
      </c>
      <c r="BP129" s="13" t="s">
        <v>9811</v>
      </c>
      <c r="BQ129" s="13" t="s">
        <v>9812</v>
      </c>
      <c r="BR129" s="13" t="s">
        <v>9813</v>
      </c>
      <c r="BS129" s="13" t="s">
        <v>9814</v>
      </c>
      <c r="BT129" s="13" t="s">
        <v>9815</v>
      </c>
      <c r="BU129" s="13" t="s">
        <v>9816</v>
      </c>
      <c r="BV129" s="13" t="s">
        <v>9817</v>
      </c>
      <c r="BW129" s="13" t="s">
        <v>9818</v>
      </c>
      <c r="BX129" s="13" t="s">
        <v>9819</v>
      </c>
      <c r="BY129" s="13" t="s">
        <v>9820</v>
      </c>
      <c r="BZ129" s="13" t="s">
        <v>9821</v>
      </c>
      <c r="CA129" s="13" t="s">
        <v>9822</v>
      </c>
      <c r="CB129" s="13" t="s">
        <v>9823</v>
      </c>
      <c r="CC129" s="13" t="s">
        <v>9824</v>
      </c>
      <c r="CD129" s="13" t="s">
        <v>9825</v>
      </c>
      <c r="CE129" s="13" t="s">
        <v>9826</v>
      </c>
      <c r="CF129" s="13" t="s">
        <v>9827</v>
      </c>
      <c r="CG129" s="13" t="s">
        <v>9828</v>
      </c>
      <c r="CH129" s="13" t="s">
        <v>9829</v>
      </c>
      <c r="CI129" s="13" t="s">
        <v>9830</v>
      </c>
      <c r="CJ129" s="13" t="s">
        <v>9831</v>
      </c>
      <c r="CK129" s="13" t="s">
        <v>9832</v>
      </c>
      <c r="CL129" s="13" t="s">
        <v>9833</v>
      </c>
      <c r="CM129" s="13" t="s">
        <v>9834</v>
      </c>
      <c r="CN129" s="13" t="s">
        <v>9835</v>
      </c>
    </row>
    <row r="130" customFormat="false" ht="12.75" hidden="true" customHeight="false" outlineLevel="0" collapsed="false">
      <c r="A130" s="13" t="n">
        <v>107</v>
      </c>
      <c r="B130" s="13" t="s">
        <v>9836</v>
      </c>
      <c r="C130" s="13" t="s">
        <v>9837</v>
      </c>
      <c r="D130" s="13" t="s">
        <v>9838</v>
      </c>
      <c r="E130" s="13" t="s">
        <v>9839</v>
      </c>
      <c r="F130" s="13" t="s">
        <v>9840</v>
      </c>
      <c r="G130" s="13" t="s">
        <v>9841</v>
      </c>
      <c r="H130" s="13" t="s">
        <v>9842</v>
      </c>
      <c r="I130" s="13" t="s">
        <v>9843</v>
      </c>
      <c r="J130" s="13" t="s">
        <v>9844</v>
      </c>
      <c r="K130" s="13" t="s">
        <v>9845</v>
      </c>
      <c r="L130" s="13" t="s">
        <v>9846</v>
      </c>
      <c r="M130" s="13" t="s">
        <v>9847</v>
      </c>
      <c r="N130" s="13" t="s">
        <v>9848</v>
      </c>
      <c r="O130" s="13" t="s">
        <v>9849</v>
      </c>
      <c r="P130" s="13" t="s">
        <v>9850</v>
      </c>
      <c r="Q130" s="13" t="s">
        <v>9851</v>
      </c>
      <c r="R130" s="13" t="s">
        <v>9852</v>
      </c>
      <c r="S130" s="13" t="s">
        <v>9853</v>
      </c>
      <c r="T130" s="13" t="s">
        <v>9854</v>
      </c>
      <c r="U130" s="13" t="s">
        <v>9855</v>
      </c>
      <c r="V130" s="13" t="s">
        <v>9856</v>
      </c>
      <c r="W130" s="13" t="s">
        <v>9857</v>
      </c>
      <c r="X130" s="13" t="s">
        <v>9858</v>
      </c>
      <c r="Y130" s="13" t="s">
        <v>9859</v>
      </c>
      <c r="Z130" s="13" t="s">
        <v>9860</v>
      </c>
      <c r="AA130" s="13" t="s">
        <v>9861</v>
      </c>
      <c r="AB130" s="13" t="s">
        <v>9862</v>
      </c>
      <c r="AC130" s="13" t="s">
        <v>9863</v>
      </c>
      <c r="AD130" s="13" t="s">
        <v>9864</v>
      </c>
      <c r="AE130" s="13" t="s">
        <v>9865</v>
      </c>
      <c r="AF130" s="13" t="s">
        <v>9866</v>
      </c>
      <c r="AG130" s="13" t="s">
        <v>9867</v>
      </c>
      <c r="AH130" s="13" t="s">
        <v>9868</v>
      </c>
      <c r="AI130" s="13" t="s">
        <v>9869</v>
      </c>
      <c r="AJ130" s="13" t="s">
        <v>9870</v>
      </c>
      <c r="AK130" s="13" t="s">
        <v>9871</v>
      </c>
      <c r="AL130" s="13" t="s">
        <v>9872</v>
      </c>
      <c r="AM130" s="13" t="s">
        <v>9873</v>
      </c>
      <c r="AN130" s="13" t="s">
        <v>9874</v>
      </c>
      <c r="AO130" s="13" t="s">
        <v>9875</v>
      </c>
      <c r="AP130" s="13" t="s">
        <v>9876</v>
      </c>
      <c r="AQ130" s="13" t="s">
        <v>9877</v>
      </c>
      <c r="AR130" s="13" t="s">
        <v>9878</v>
      </c>
      <c r="AS130" s="13" t="s">
        <v>9879</v>
      </c>
      <c r="AT130" s="13" t="s">
        <v>9880</v>
      </c>
      <c r="AU130" s="13" t="s">
        <v>9881</v>
      </c>
      <c r="AV130" s="13" t="s">
        <v>9882</v>
      </c>
      <c r="AW130" s="13" t="s">
        <v>9883</v>
      </c>
      <c r="AX130" s="13" t="s">
        <v>9884</v>
      </c>
      <c r="AY130" s="13" t="s">
        <v>9885</v>
      </c>
      <c r="AZ130" s="13" t="s">
        <v>9886</v>
      </c>
      <c r="BA130" s="13" t="s">
        <v>9887</v>
      </c>
      <c r="BB130" s="13" t="s">
        <v>9888</v>
      </c>
      <c r="BC130" s="13" t="s">
        <v>9889</v>
      </c>
      <c r="BD130" s="13" t="s">
        <v>9890</v>
      </c>
      <c r="BE130" s="13" t="s">
        <v>9891</v>
      </c>
      <c r="BF130" s="13" t="s">
        <v>9892</v>
      </c>
      <c r="BG130" s="13" t="s">
        <v>9893</v>
      </c>
      <c r="BH130" s="13" t="s">
        <v>9894</v>
      </c>
      <c r="BI130" s="13" t="s">
        <v>9895</v>
      </c>
      <c r="BJ130" s="13" t="s">
        <v>9896</v>
      </c>
      <c r="BK130" s="13" t="s">
        <v>9897</v>
      </c>
      <c r="BL130" s="13" t="s">
        <v>9898</v>
      </c>
      <c r="BM130" s="13" t="s">
        <v>9899</v>
      </c>
      <c r="BN130" s="13" t="s">
        <v>9900</v>
      </c>
      <c r="BO130" s="13" t="s">
        <v>9901</v>
      </c>
      <c r="BP130" s="13" t="s">
        <v>9902</v>
      </c>
      <c r="BQ130" s="13" t="s">
        <v>9903</v>
      </c>
      <c r="BR130" s="13" t="s">
        <v>9904</v>
      </c>
      <c r="BS130" s="13" t="s">
        <v>9905</v>
      </c>
      <c r="BT130" s="13" t="s">
        <v>9906</v>
      </c>
      <c r="BU130" s="13" t="s">
        <v>9907</v>
      </c>
      <c r="BV130" s="13" t="s">
        <v>9908</v>
      </c>
      <c r="BW130" s="13" t="s">
        <v>9909</v>
      </c>
      <c r="BX130" s="13" t="s">
        <v>9910</v>
      </c>
      <c r="BY130" s="13" t="s">
        <v>9911</v>
      </c>
      <c r="BZ130" s="13" t="s">
        <v>9912</v>
      </c>
      <c r="CA130" s="13" t="s">
        <v>9913</v>
      </c>
      <c r="CB130" s="13" t="s">
        <v>9914</v>
      </c>
      <c r="CC130" s="13" t="s">
        <v>9915</v>
      </c>
      <c r="CD130" s="13" t="s">
        <v>9916</v>
      </c>
      <c r="CE130" s="13" t="s">
        <v>9917</v>
      </c>
      <c r="CF130" s="13" t="s">
        <v>9918</v>
      </c>
      <c r="CG130" s="13" t="s">
        <v>9919</v>
      </c>
      <c r="CH130" s="13" t="s">
        <v>9920</v>
      </c>
      <c r="CI130" s="13" t="s">
        <v>9921</v>
      </c>
      <c r="CJ130" s="13" t="s">
        <v>9922</v>
      </c>
      <c r="CK130" s="13" t="s">
        <v>9923</v>
      </c>
      <c r="CL130" s="13" t="s">
        <v>9924</v>
      </c>
      <c r="CM130" s="13" t="s">
        <v>9925</v>
      </c>
      <c r="CN130" s="13" t="s">
        <v>9926</v>
      </c>
    </row>
    <row r="131" customFormat="false" ht="12.75" hidden="true" customHeight="false" outlineLevel="0" collapsed="false">
      <c r="A131" s="13" t="n">
        <v>108</v>
      </c>
      <c r="B131" s="13" t="s">
        <v>9927</v>
      </c>
      <c r="C131" s="13" t="s">
        <v>9928</v>
      </c>
      <c r="D131" s="13" t="s">
        <v>9929</v>
      </c>
      <c r="E131" s="13" t="s">
        <v>9930</v>
      </c>
      <c r="F131" s="13" t="s">
        <v>9931</v>
      </c>
      <c r="G131" s="13" t="s">
        <v>9932</v>
      </c>
      <c r="H131" s="13" t="s">
        <v>9933</v>
      </c>
      <c r="I131" s="13" t="s">
        <v>9934</v>
      </c>
      <c r="J131" s="13" t="s">
        <v>9935</v>
      </c>
      <c r="K131" s="13" t="s">
        <v>9936</v>
      </c>
      <c r="L131" s="13" t="s">
        <v>9937</v>
      </c>
      <c r="M131" s="13" t="s">
        <v>9938</v>
      </c>
      <c r="N131" s="13" t="s">
        <v>9939</v>
      </c>
      <c r="O131" s="13" t="s">
        <v>9940</v>
      </c>
      <c r="P131" s="13" t="s">
        <v>9941</v>
      </c>
      <c r="Q131" s="13" t="s">
        <v>9942</v>
      </c>
      <c r="R131" s="13" t="s">
        <v>9943</v>
      </c>
      <c r="S131" s="13" t="s">
        <v>9944</v>
      </c>
      <c r="T131" s="13" t="s">
        <v>9945</v>
      </c>
      <c r="U131" s="13" t="s">
        <v>9946</v>
      </c>
      <c r="V131" s="13" t="s">
        <v>9947</v>
      </c>
      <c r="W131" s="13" t="s">
        <v>9948</v>
      </c>
      <c r="X131" s="13" t="s">
        <v>9949</v>
      </c>
      <c r="Y131" s="13" t="s">
        <v>9950</v>
      </c>
      <c r="Z131" s="13" t="s">
        <v>9951</v>
      </c>
      <c r="AA131" s="13" t="s">
        <v>9952</v>
      </c>
      <c r="AB131" s="13" t="s">
        <v>9953</v>
      </c>
      <c r="AC131" s="13" t="s">
        <v>9954</v>
      </c>
      <c r="AD131" s="13" t="s">
        <v>9955</v>
      </c>
      <c r="AE131" s="13" t="s">
        <v>9956</v>
      </c>
      <c r="AF131" s="13" t="s">
        <v>9957</v>
      </c>
      <c r="AG131" s="13" t="s">
        <v>9958</v>
      </c>
      <c r="AH131" s="13" t="s">
        <v>9959</v>
      </c>
      <c r="AI131" s="13" t="s">
        <v>9960</v>
      </c>
      <c r="AJ131" s="13" t="s">
        <v>9961</v>
      </c>
      <c r="AK131" s="13" t="s">
        <v>9962</v>
      </c>
      <c r="AL131" s="13" t="s">
        <v>9963</v>
      </c>
      <c r="AM131" s="13" t="s">
        <v>9964</v>
      </c>
      <c r="AN131" s="13" t="s">
        <v>9965</v>
      </c>
      <c r="AO131" s="13" t="s">
        <v>9966</v>
      </c>
      <c r="AP131" s="13" t="s">
        <v>9967</v>
      </c>
      <c r="AQ131" s="13" t="s">
        <v>9968</v>
      </c>
      <c r="AR131" s="13" t="s">
        <v>9969</v>
      </c>
      <c r="AS131" s="13" t="s">
        <v>9970</v>
      </c>
      <c r="AT131" s="13" t="s">
        <v>9971</v>
      </c>
      <c r="AU131" s="13" t="s">
        <v>9972</v>
      </c>
      <c r="AV131" s="13" t="s">
        <v>9973</v>
      </c>
      <c r="AW131" s="13" t="s">
        <v>9974</v>
      </c>
      <c r="AX131" s="13" t="s">
        <v>9975</v>
      </c>
      <c r="AY131" s="13" t="s">
        <v>9976</v>
      </c>
      <c r="AZ131" s="13" t="s">
        <v>9977</v>
      </c>
      <c r="BA131" s="13" t="s">
        <v>9978</v>
      </c>
      <c r="BB131" s="13" t="s">
        <v>9979</v>
      </c>
      <c r="BC131" s="13" t="s">
        <v>9980</v>
      </c>
      <c r="BD131" s="13" t="s">
        <v>9981</v>
      </c>
      <c r="BE131" s="13" t="s">
        <v>9982</v>
      </c>
      <c r="BF131" s="13" t="s">
        <v>9983</v>
      </c>
      <c r="BG131" s="13" t="s">
        <v>9984</v>
      </c>
      <c r="BH131" s="13" t="s">
        <v>9985</v>
      </c>
      <c r="BI131" s="13" t="s">
        <v>9986</v>
      </c>
      <c r="BJ131" s="13" t="s">
        <v>9987</v>
      </c>
      <c r="BK131" s="13" t="s">
        <v>9988</v>
      </c>
      <c r="BL131" s="13" t="s">
        <v>9989</v>
      </c>
      <c r="BM131" s="13" t="s">
        <v>9990</v>
      </c>
      <c r="BN131" s="13" t="s">
        <v>9991</v>
      </c>
      <c r="BO131" s="13" t="s">
        <v>9992</v>
      </c>
      <c r="BP131" s="13" t="s">
        <v>9993</v>
      </c>
      <c r="BQ131" s="13" t="s">
        <v>9994</v>
      </c>
      <c r="BR131" s="13" t="s">
        <v>9995</v>
      </c>
      <c r="BS131" s="13" t="s">
        <v>9996</v>
      </c>
      <c r="BT131" s="13" t="s">
        <v>9997</v>
      </c>
      <c r="BU131" s="13" t="s">
        <v>9998</v>
      </c>
      <c r="BV131" s="13" t="s">
        <v>9999</v>
      </c>
      <c r="BW131" s="13" t="s">
        <v>10000</v>
      </c>
      <c r="BX131" s="13" t="s">
        <v>10001</v>
      </c>
      <c r="BY131" s="13" t="s">
        <v>10002</v>
      </c>
      <c r="BZ131" s="13" t="s">
        <v>10003</v>
      </c>
      <c r="CA131" s="13" t="s">
        <v>10004</v>
      </c>
      <c r="CB131" s="13" t="s">
        <v>10005</v>
      </c>
      <c r="CC131" s="13" t="s">
        <v>10006</v>
      </c>
      <c r="CD131" s="13" t="s">
        <v>10007</v>
      </c>
      <c r="CE131" s="13" t="s">
        <v>10008</v>
      </c>
      <c r="CF131" s="13" t="s">
        <v>10009</v>
      </c>
      <c r="CG131" s="13" t="s">
        <v>10010</v>
      </c>
      <c r="CH131" s="13" t="s">
        <v>10011</v>
      </c>
      <c r="CI131" s="13" t="s">
        <v>10012</v>
      </c>
      <c r="CJ131" s="13" t="s">
        <v>10013</v>
      </c>
      <c r="CK131" s="13" t="s">
        <v>10014</v>
      </c>
      <c r="CL131" s="13" t="s">
        <v>10015</v>
      </c>
      <c r="CM131" s="13" t="s">
        <v>10016</v>
      </c>
      <c r="CN131" s="13" t="s">
        <v>10017</v>
      </c>
    </row>
    <row r="132" customFormat="false" ht="12.75" hidden="true" customHeight="false" outlineLevel="0" collapsed="false">
      <c r="A132" s="13" t="n">
        <v>109</v>
      </c>
      <c r="B132" s="13" t="s">
        <v>10018</v>
      </c>
      <c r="C132" s="13" t="s">
        <v>10019</v>
      </c>
      <c r="D132" s="13" t="s">
        <v>10020</v>
      </c>
      <c r="E132" s="13" t="s">
        <v>10021</v>
      </c>
      <c r="F132" s="13" t="s">
        <v>10022</v>
      </c>
      <c r="G132" s="13" t="s">
        <v>10023</v>
      </c>
      <c r="H132" s="13" t="s">
        <v>10024</v>
      </c>
      <c r="I132" s="13" t="s">
        <v>10025</v>
      </c>
      <c r="J132" s="13" t="s">
        <v>10026</v>
      </c>
      <c r="K132" s="13" t="s">
        <v>10027</v>
      </c>
      <c r="L132" s="13" t="s">
        <v>10028</v>
      </c>
      <c r="M132" s="13" t="s">
        <v>10029</v>
      </c>
      <c r="N132" s="13" t="s">
        <v>10030</v>
      </c>
      <c r="O132" s="13" t="s">
        <v>10031</v>
      </c>
      <c r="P132" s="13" t="s">
        <v>10032</v>
      </c>
      <c r="Q132" s="13" t="s">
        <v>10033</v>
      </c>
      <c r="R132" s="13" t="s">
        <v>10034</v>
      </c>
      <c r="S132" s="13" t="s">
        <v>10035</v>
      </c>
      <c r="T132" s="13" t="s">
        <v>10036</v>
      </c>
      <c r="U132" s="13" t="s">
        <v>10037</v>
      </c>
      <c r="V132" s="13" t="s">
        <v>10038</v>
      </c>
      <c r="W132" s="13" t="s">
        <v>10039</v>
      </c>
      <c r="X132" s="13" t="s">
        <v>10040</v>
      </c>
      <c r="Y132" s="13" t="s">
        <v>10041</v>
      </c>
      <c r="Z132" s="13" t="s">
        <v>10042</v>
      </c>
      <c r="AA132" s="13" t="s">
        <v>10043</v>
      </c>
      <c r="AB132" s="13" t="s">
        <v>10044</v>
      </c>
      <c r="AC132" s="13" t="s">
        <v>10045</v>
      </c>
      <c r="AD132" s="13" t="s">
        <v>10046</v>
      </c>
      <c r="AE132" s="13" t="s">
        <v>10047</v>
      </c>
      <c r="AF132" s="13" t="s">
        <v>10048</v>
      </c>
      <c r="AG132" s="13" t="s">
        <v>10049</v>
      </c>
      <c r="AH132" s="13" t="s">
        <v>10050</v>
      </c>
      <c r="AI132" s="13" t="s">
        <v>10051</v>
      </c>
      <c r="AJ132" s="13" t="s">
        <v>10052</v>
      </c>
      <c r="AK132" s="13" t="s">
        <v>10053</v>
      </c>
      <c r="AL132" s="13" t="s">
        <v>10054</v>
      </c>
      <c r="AM132" s="13" t="s">
        <v>10055</v>
      </c>
      <c r="AN132" s="13" t="s">
        <v>10056</v>
      </c>
      <c r="AO132" s="13" t="s">
        <v>10057</v>
      </c>
      <c r="AP132" s="13" t="s">
        <v>10058</v>
      </c>
      <c r="AQ132" s="13" t="s">
        <v>10059</v>
      </c>
      <c r="AR132" s="13" t="s">
        <v>10060</v>
      </c>
      <c r="AS132" s="13" t="s">
        <v>10061</v>
      </c>
      <c r="AT132" s="13" t="s">
        <v>10062</v>
      </c>
      <c r="AU132" s="13" t="s">
        <v>10063</v>
      </c>
      <c r="AV132" s="13" t="s">
        <v>10064</v>
      </c>
      <c r="AW132" s="13" t="s">
        <v>10065</v>
      </c>
      <c r="AX132" s="13" t="s">
        <v>10066</v>
      </c>
      <c r="AY132" s="13" t="s">
        <v>10067</v>
      </c>
      <c r="AZ132" s="13" t="s">
        <v>10068</v>
      </c>
      <c r="BA132" s="13" t="s">
        <v>10069</v>
      </c>
      <c r="BB132" s="13" t="s">
        <v>10070</v>
      </c>
      <c r="BC132" s="13" t="s">
        <v>10071</v>
      </c>
      <c r="BD132" s="13" t="s">
        <v>10072</v>
      </c>
      <c r="BE132" s="13" t="s">
        <v>10073</v>
      </c>
      <c r="BF132" s="13" t="s">
        <v>10074</v>
      </c>
      <c r="BG132" s="13" t="s">
        <v>10075</v>
      </c>
      <c r="BH132" s="13" t="s">
        <v>10076</v>
      </c>
      <c r="BI132" s="13" t="s">
        <v>10077</v>
      </c>
      <c r="BJ132" s="13" t="s">
        <v>10078</v>
      </c>
      <c r="BK132" s="13" t="s">
        <v>10079</v>
      </c>
      <c r="BL132" s="13" t="s">
        <v>10080</v>
      </c>
      <c r="BM132" s="13" t="s">
        <v>10081</v>
      </c>
      <c r="BN132" s="13" t="s">
        <v>10082</v>
      </c>
      <c r="BO132" s="13" t="s">
        <v>10083</v>
      </c>
      <c r="BP132" s="13" t="s">
        <v>10084</v>
      </c>
      <c r="BQ132" s="13" t="s">
        <v>10085</v>
      </c>
      <c r="BR132" s="13" t="s">
        <v>10086</v>
      </c>
      <c r="BS132" s="13" t="s">
        <v>10087</v>
      </c>
      <c r="BT132" s="13" t="s">
        <v>10088</v>
      </c>
      <c r="BU132" s="13" t="s">
        <v>10089</v>
      </c>
      <c r="BV132" s="13" t="s">
        <v>10090</v>
      </c>
      <c r="BW132" s="13" t="s">
        <v>10091</v>
      </c>
      <c r="BX132" s="13" t="s">
        <v>10092</v>
      </c>
      <c r="BY132" s="13" t="s">
        <v>10093</v>
      </c>
      <c r="BZ132" s="13" t="s">
        <v>10094</v>
      </c>
      <c r="CA132" s="13" t="s">
        <v>10095</v>
      </c>
      <c r="CB132" s="13" t="s">
        <v>10096</v>
      </c>
      <c r="CC132" s="13" t="s">
        <v>10097</v>
      </c>
      <c r="CD132" s="13" t="s">
        <v>10098</v>
      </c>
      <c r="CE132" s="13" t="s">
        <v>10099</v>
      </c>
      <c r="CF132" s="13" t="s">
        <v>10100</v>
      </c>
      <c r="CG132" s="13" t="s">
        <v>10101</v>
      </c>
      <c r="CH132" s="13" t="s">
        <v>10102</v>
      </c>
      <c r="CI132" s="13" t="s">
        <v>10103</v>
      </c>
      <c r="CJ132" s="13" t="s">
        <v>10104</v>
      </c>
      <c r="CK132" s="13" t="s">
        <v>10105</v>
      </c>
      <c r="CL132" s="13" t="s">
        <v>10106</v>
      </c>
      <c r="CM132" s="13" t="s">
        <v>10107</v>
      </c>
      <c r="CN132" s="13" t="s">
        <v>10108</v>
      </c>
    </row>
    <row r="133" customFormat="false" ht="12.75" hidden="true" customHeight="false" outlineLevel="0" collapsed="false">
      <c r="A133" s="13" t="n">
        <v>110</v>
      </c>
      <c r="B133" s="13" t="s">
        <v>10109</v>
      </c>
      <c r="C133" s="13" t="s">
        <v>10110</v>
      </c>
      <c r="D133" s="13" t="s">
        <v>10111</v>
      </c>
      <c r="E133" s="13" t="s">
        <v>10112</v>
      </c>
      <c r="F133" s="13" t="s">
        <v>10113</v>
      </c>
      <c r="G133" s="13" t="s">
        <v>10114</v>
      </c>
      <c r="H133" s="13" t="s">
        <v>10115</v>
      </c>
      <c r="I133" s="13" t="s">
        <v>10116</v>
      </c>
      <c r="J133" s="13" t="s">
        <v>10117</v>
      </c>
      <c r="K133" s="13" t="s">
        <v>10118</v>
      </c>
      <c r="L133" s="13" t="s">
        <v>10119</v>
      </c>
      <c r="M133" s="13" t="s">
        <v>10120</v>
      </c>
      <c r="N133" s="13" t="s">
        <v>10121</v>
      </c>
      <c r="O133" s="13" t="s">
        <v>10122</v>
      </c>
      <c r="P133" s="13" t="s">
        <v>10123</v>
      </c>
      <c r="Q133" s="13" t="s">
        <v>10124</v>
      </c>
      <c r="R133" s="13" t="s">
        <v>10125</v>
      </c>
      <c r="S133" s="13" t="s">
        <v>10126</v>
      </c>
      <c r="T133" s="13" t="s">
        <v>10127</v>
      </c>
      <c r="U133" s="13" t="s">
        <v>10128</v>
      </c>
      <c r="V133" s="13" t="s">
        <v>10129</v>
      </c>
      <c r="W133" s="13" t="s">
        <v>10130</v>
      </c>
      <c r="X133" s="13" t="s">
        <v>10131</v>
      </c>
      <c r="Y133" s="13" t="s">
        <v>10132</v>
      </c>
      <c r="Z133" s="13" t="s">
        <v>10133</v>
      </c>
      <c r="AA133" s="13" t="s">
        <v>10134</v>
      </c>
      <c r="AB133" s="13" t="s">
        <v>10135</v>
      </c>
      <c r="AC133" s="13" t="s">
        <v>10136</v>
      </c>
      <c r="AD133" s="13" t="s">
        <v>10137</v>
      </c>
      <c r="AE133" s="13" t="s">
        <v>10138</v>
      </c>
      <c r="AF133" s="13" t="s">
        <v>10139</v>
      </c>
      <c r="AG133" s="13" t="s">
        <v>10140</v>
      </c>
      <c r="AH133" s="13" t="s">
        <v>10141</v>
      </c>
      <c r="AI133" s="13" t="s">
        <v>10142</v>
      </c>
      <c r="AJ133" s="13" t="s">
        <v>10143</v>
      </c>
      <c r="AK133" s="13" t="s">
        <v>10144</v>
      </c>
      <c r="AL133" s="13" t="s">
        <v>10145</v>
      </c>
      <c r="AM133" s="13" t="s">
        <v>10146</v>
      </c>
      <c r="AN133" s="13" t="s">
        <v>10147</v>
      </c>
      <c r="AO133" s="13" t="s">
        <v>10148</v>
      </c>
      <c r="AP133" s="13" t="s">
        <v>10149</v>
      </c>
      <c r="AQ133" s="13" t="s">
        <v>10150</v>
      </c>
      <c r="AR133" s="13" t="s">
        <v>10151</v>
      </c>
      <c r="AS133" s="13" t="s">
        <v>10152</v>
      </c>
      <c r="AT133" s="13" t="s">
        <v>10153</v>
      </c>
      <c r="AU133" s="13" t="s">
        <v>10154</v>
      </c>
      <c r="AV133" s="13" t="s">
        <v>10155</v>
      </c>
      <c r="AW133" s="13" t="s">
        <v>10156</v>
      </c>
      <c r="AX133" s="13" t="s">
        <v>10157</v>
      </c>
      <c r="AY133" s="13" t="s">
        <v>10158</v>
      </c>
      <c r="AZ133" s="13" t="s">
        <v>10159</v>
      </c>
      <c r="BA133" s="13" t="s">
        <v>10160</v>
      </c>
      <c r="BB133" s="13" t="s">
        <v>10161</v>
      </c>
      <c r="BC133" s="13" t="s">
        <v>10162</v>
      </c>
      <c r="BD133" s="13" t="s">
        <v>10163</v>
      </c>
      <c r="BE133" s="13" t="s">
        <v>10164</v>
      </c>
      <c r="BF133" s="13" t="s">
        <v>10165</v>
      </c>
      <c r="BG133" s="13" t="s">
        <v>10166</v>
      </c>
      <c r="BH133" s="13" t="s">
        <v>10167</v>
      </c>
      <c r="BI133" s="13" t="s">
        <v>10168</v>
      </c>
      <c r="BJ133" s="13" t="s">
        <v>10169</v>
      </c>
      <c r="BK133" s="13" t="s">
        <v>10170</v>
      </c>
      <c r="BL133" s="13" t="s">
        <v>10171</v>
      </c>
      <c r="BM133" s="13" t="s">
        <v>10172</v>
      </c>
      <c r="BN133" s="13" t="s">
        <v>10173</v>
      </c>
      <c r="BO133" s="13" t="s">
        <v>10174</v>
      </c>
      <c r="BP133" s="13" t="s">
        <v>10175</v>
      </c>
      <c r="BQ133" s="13" t="s">
        <v>10176</v>
      </c>
      <c r="BR133" s="13" t="s">
        <v>10177</v>
      </c>
      <c r="BS133" s="13" t="s">
        <v>10178</v>
      </c>
      <c r="BT133" s="13" t="s">
        <v>10179</v>
      </c>
      <c r="BU133" s="13" t="s">
        <v>10180</v>
      </c>
      <c r="BV133" s="13" t="s">
        <v>10181</v>
      </c>
      <c r="BW133" s="13" t="s">
        <v>10182</v>
      </c>
      <c r="BX133" s="13" t="s">
        <v>10183</v>
      </c>
      <c r="BY133" s="13" t="s">
        <v>10184</v>
      </c>
      <c r="BZ133" s="13" t="s">
        <v>10185</v>
      </c>
      <c r="CA133" s="13" t="s">
        <v>10186</v>
      </c>
      <c r="CB133" s="13" t="s">
        <v>10187</v>
      </c>
      <c r="CC133" s="13" t="s">
        <v>10188</v>
      </c>
      <c r="CD133" s="13" t="s">
        <v>10189</v>
      </c>
      <c r="CE133" s="13" t="s">
        <v>10190</v>
      </c>
      <c r="CF133" s="13" t="s">
        <v>10191</v>
      </c>
      <c r="CG133" s="13" t="s">
        <v>10192</v>
      </c>
      <c r="CH133" s="13" t="s">
        <v>10193</v>
      </c>
      <c r="CI133" s="13" t="s">
        <v>10194</v>
      </c>
      <c r="CJ133" s="13" t="s">
        <v>10195</v>
      </c>
      <c r="CK133" s="13" t="s">
        <v>10196</v>
      </c>
      <c r="CL133" s="13" t="s">
        <v>10197</v>
      </c>
      <c r="CM133" s="13" t="s">
        <v>10198</v>
      </c>
      <c r="CN133" s="13" t="s">
        <v>10199</v>
      </c>
    </row>
    <row r="134" customFormat="false" ht="12.75" hidden="true" customHeight="false" outlineLevel="0" collapsed="false">
      <c r="A134" s="13" t="n">
        <v>111</v>
      </c>
      <c r="B134" s="13" t="s">
        <v>10200</v>
      </c>
      <c r="C134" s="13" t="s">
        <v>10201</v>
      </c>
      <c r="D134" s="13" t="s">
        <v>10202</v>
      </c>
      <c r="E134" s="13" t="s">
        <v>10203</v>
      </c>
      <c r="F134" s="13" t="s">
        <v>10204</v>
      </c>
      <c r="G134" s="13" t="s">
        <v>10205</v>
      </c>
      <c r="H134" s="13" t="s">
        <v>10206</v>
      </c>
      <c r="I134" s="13" t="s">
        <v>10207</v>
      </c>
      <c r="J134" s="13" t="s">
        <v>10208</v>
      </c>
      <c r="K134" s="13" t="s">
        <v>10209</v>
      </c>
      <c r="L134" s="13" t="s">
        <v>10210</v>
      </c>
      <c r="M134" s="13" t="s">
        <v>10211</v>
      </c>
      <c r="N134" s="13" t="s">
        <v>10212</v>
      </c>
      <c r="O134" s="13" t="s">
        <v>10213</v>
      </c>
      <c r="P134" s="13" t="s">
        <v>10214</v>
      </c>
      <c r="Q134" s="13" t="s">
        <v>10215</v>
      </c>
      <c r="R134" s="13" t="s">
        <v>10216</v>
      </c>
      <c r="S134" s="13" t="s">
        <v>10217</v>
      </c>
      <c r="T134" s="13" t="s">
        <v>10218</v>
      </c>
      <c r="U134" s="13" t="s">
        <v>10219</v>
      </c>
      <c r="V134" s="13" t="s">
        <v>10220</v>
      </c>
      <c r="W134" s="13" t="s">
        <v>10221</v>
      </c>
      <c r="X134" s="13" t="s">
        <v>10222</v>
      </c>
      <c r="Y134" s="13" t="s">
        <v>10223</v>
      </c>
      <c r="Z134" s="13" t="s">
        <v>10224</v>
      </c>
      <c r="AA134" s="13" t="s">
        <v>10225</v>
      </c>
      <c r="AB134" s="13" t="s">
        <v>10226</v>
      </c>
      <c r="AC134" s="13" t="s">
        <v>10227</v>
      </c>
      <c r="AD134" s="13" t="s">
        <v>10228</v>
      </c>
      <c r="AE134" s="13" t="s">
        <v>10229</v>
      </c>
      <c r="AF134" s="13" t="s">
        <v>10230</v>
      </c>
      <c r="AG134" s="13" t="s">
        <v>10231</v>
      </c>
      <c r="AH134" s="13" t="s">
        <v>10232</v>
      </c>
      <c r="AI134" s="13" t="s">
        <v>10233</v>
      </c>
      <c r="AJ134" s="13" t="s">
        <v>10234</v>
      </c>
      <c r="AK134" s="13" t="s">
        <v>10235</v>
      </c>
      <c r="AL134" s="13" t="s">
        <v>10236</v>
      </c>
      <c r="AM134" s="13" t="s">
        <v>10237</v>
      </c>
      <c r="AN134" s="13" t="s">
        <v>10238</v>
      </c>
      <c r="AO134" s="13" t="s">
        <v>10239</v>
      </c>
      <c r="AP134" s="13" t="s">
        <v>10240</v>
      </c>
      <c r="AQ134" s="13" t="s">
        <v>10241</v>
      </c>
      <c r="AR134" s="13" t="s">
        <v>10242</v>
      </c>
      <c r="AS134" s="13" t="s">
        <v>10243</v>
      </c>
      <c r="AT134" s="13" t="s">
        <v>10244</v>
      </c>
      <c r="AU134" s="13" t="s">
        <v>10245</v>
      </c>
      <c r="AV134" s="13" t="s">
        <v>10246</v>
      </c>
      <c r="AW134" s="13" t="s">
        <v>10247</v>
      </c>
      <c r="AX134" s="13" t="s">
        <v>10248</v>
      </c>
      <c r="AY134" s="13" t="s">
        <v>10249</v>
      </c>
      <c r="AZ134" s="13" t="s">
        <v>10250</v>
      </c>
      <c r="BA134" s="13" t="s">
        <v>10251</v>
      </c>
      <c r="BB134" s="13" t="s">
        <v>10252</v>
      </c>
      <c r="BC134" s="13" t="s">
        <v>10253</v>
      </c>
      <c r="BD134" s="13" t="s">
        <v>10254</v>
      </c>
      <c r="BE134" s="13" t="s">
        <v>10255</v>
      </c>
      <c r="BF134" s="13" t="s">
        <v>10256</v>
      </c>
      <c r="BG134" s="13" t="s">
        <v>10257</v>
      </c>
      <c r="BH134" s="13" t="s">
        <v>10258</v>
      </c>
      <c r="BI134" s="13" t="s">
        <v>10259</v>
      </c>
      <c r="BJ134" s="13" t="s">
        <v>10260</v>
      </c>
      <c r="BK134" s="13" t="s">
        <v>10261</v>
      </c>
      <c r="BL134" s="13" t="s">
        <v>10262</v>
      </c>
      <c r="BM134" s="13" t="s">
        <v>10263</v>
      </c>
      <c r="BN134" s="13" t="s">
        <v>10264</v>
      </c>
      <c r="BO134" s="13" t="s">
        <v>10265</v>
      </c>
      <c r="BP134" s="13" t="s">
        <v>10266</v>
      </c>
      <c r="BQ134" s="13" t="s">
        <v>10267</v>
      </c>
      <c r="BR134" s="13" t="s">
        <v>10268</v>
      </c>
      <c r="BS134" s="13" t="s">
        <v>10269</v>
      </c>
      <c r="BT134" s="13" t="s">
        <v>10270</v>
      </c>
      <c r="BU134" s="13" t="s">
        <v>10271</v>
      </c>
      <c r="BV134" s="13" t="s">
        <v>10272</v>
      </c>
      <c r="BW134" s="13" t="s">
        <v>10273</v>
      </c>
      <c r="BX134" s="13" t="s">
        <v>10274</v>
      </c>
      <c r="BY134" s="13" t="s">
        <v>10275</v>
      </c>
      <c r="BZ134" s="13" t="s">
        <v>10276</v>
      </c>
      <c r="CA134" s="13" t="s">
        <v>10277</v>
      </c>
      <c r="CB134" s="13" t="s">
        <v>10278</v>
      </c>
      <c r="CC134" s="13" t="s">
        <v>10279</v>
      </c>
      <c r="CD134" s="13" t="s">
        <v>10280</v>
      </c>
      <c r="CE134" s="13" t="s">
        <v>10281</v>
      </c>
      <c r="CF134" s="13" t="s">
        <v>10282</v>
      </c>
      <c r="CG134" s="13" t="s">
        <v>10283</v>
      </c>
      <c r="CH134" s="13" t="s">
        <v>10284</v>
      </c>
      <c r="CI134" s="13" t="s">
        <v>10285</v>
      </c>
      <c r="CJ134" s="13" t="s">
        <v>10286</v>
      </c>
      <c r="CK134" s="13" t="s">
        <v>10287</v>
      </c>
      <c r="CL134" s="13" t="s">
        <v>10288</v>
      </c>
      <c r="CM134" s="13" t="s">
        <v>10289</v>
      </c>
      <c r="CN134" s="13" t="s">
        <v>10290</v>
      </c>
    </row>
    <row r="135" customFormat="false" ht="12.75" hidden="true" customHeight="false" outlineLevel="0" collapsed="false">
      <c r="A135" s="13" t="n">
        <v>112</v>
      </c>
      <c r="B135" s="13" t="s">
        <v>10291</v>
      </c>
      <c r="C135" s="13" t="s">
        <v>10292</v>
      </c>
      <c r="D135" s="13" t="s">
        <v>10293</v>
      </c>
      <c r="E135" s="13" t="s">
        <v>10294</v>
      </c>
      <c r="F135" s="13" t="s">
        <v>10295</v>
      </c>
      <c r="G135" s="13" t="s">
        <v>10296</v>
      </c>
      <c r="H135" s="13" t="s">
        <v>10297</v>
      </c>
      <c r="I135" s="13" t="s">
        <v>10298</v>
      </c>
      <c r="J135" s="13" t="s">
        <v>10299</v>
      </c>
      <c r="K135" s="13" t="s">
        <v>10300</v>
      </c>
      <c r="L135" s="13" t="s">
        <v>10301</v>
      </c>
      <c r="M135" s="13" t="s">
        <v>10302</v>
      </c>
      <c r="N135" s="13" t="s">
        <v>10303</v>
      </c>
      <c r="O135" s="13" t="s">
        <v>10304</v>
      </c>
      <c r="P135" s="13" t="s">
        <v>10305</v>
      </c>
      <c r="Q135" s="13" t="s">
        <v>10306</v>
      </c>
      <c r="R135" s="13" t="s">
        <v>10307</v>
      </c>
      <c r="S135" s="13" t="s">
        <v>10308</v>
      </c>
      <c r="T135" s="13" t="s">
        <v>10309</v>
      </c>
      <c r="U135" s="13" t="s">
        <v>10310</v>
      </c>
      <c r="V135" s="13" t="s">
        <v>10311</v>
      </c>
      <c r="W135" s="13" t="s">
        <v>10312</v>
      </c>
      <c r="X135" s="13" t="s">
        <v>10313</v>
      </c>
      <c r="Y135" s="13" t="s">
        <v>10314</v>
      </c>
      <c r="Z135" s="13" t="s">
        <v>10315</v>
      </c>
      <c r="AA135" s="13" t="s">
        <v>10316</v>
      </c>
      <c r="AB135" s="13" t="s">
        <v>10317</v>
      </c>
      <c r="AC135" s="13" t="s">
        <v>10318</v>
      </c>
      <c r="AD135" s="13" t="s">
        <v>10319</v>
      </c>
      <c r="AE135" s="13" t="s">
        <v>10320</v>
      </c>
      <c r="AF135" s="13" t="s">
        <v>10321</v>
      </c>
      <c r="AG135" s="13" t="s">
        <v>10322</v>
      </c>
      <c r="AH135" s="13" t="s">
        <v>10323</v>
      </c>
      <c r="AI135" s="13" t="s">
        <v>10324</v>
      </c>
      <c r="AJ135" s="13" t="s">
        <v>10325</v>
      </c>
      <c r="AK135" s="13" t="s">
        <v>10326</v>
      </c>
      <c r="AL135" s="13" t="s">
        <v>10327</v>
      </c>
      <c r="AM135" s="13" t="s">
        <v>10328</v>
      </c>
      <c r="AN135" s="13" t="s">
        <v>10329</v>
      </c>
      <c r="AO135" s="13" t="s">
        <v>10330</v>
      </c>
      <c r="AP135" s="13" t="s">
        <v>10331</v>
      </c>
      <c r="AQ135" s="13" t="s">
        <v>10332</v>
      </c>
      <c r="AR135" s="13" t="s">
        <v>10333</v>
      </c>
      <c r="AS135" s="13" t="s">
        <v>10334</v>
      </c>
      <c r="AT135" s="13" t="s">
        <v>10335</v>
      </c>
      <c r="AU135" s="13" t="s">
        <v>10336</v>
      </c>
      <c r="AV135" s="13" t="s">
        <v>10337</v>
      </c>
      <c r="AW135" s="13" t="s">
        <v>10338</v>
      </c>
      <c r="AX135" s="13" t="s">
        <v>10339</v>
      </c>
      <c r="AY135" s="13" t="s">
        <v>10340</v>
      </c>
      <c r="AZ135" s="13" t="s">
        <v>10341</v>
      </c>
      <c r="BA135" s="13" t="s">
        <v>10342</v>
      </c>
      <c r="BB135" s="13" t="s">
        <v>10343</v>
      </c>
      <c r="BC135" s="13" t="s">
        <v>10344</v>
      </c>
      <c r="BD135" s="13" t="s">
        <v>10345</v>
      </c>
      <c r="BE135" s="13" t="s">
        <v>10346</v>
      </c>
      <c r="BF135" s="13" t="s">
        <v>10347</v>
      </c>
      <c r="BG135" s="13" t="s">
        <v>10348</v>
      </c>
      <c r="BH135" s="13" t="s">
        <v>10349</v>
      </c>
      <c r="BI135" s="13" t="s">
        <v>10350</v>
      </c>
      <c r="BJ135" s="13" t="s">
        <v>10351</v>
      </c>
      <c r="BK135" s="13" t="s">
        <v>10352</v>
      </c>
      <c r="BL135" s="13" t="s">
        <v>10353</v>
      </c>
      <c r="BM135" s="13" t="s">
        <v>10354</v>
      </c>
      <c r="BN135" s="13" t="s">
        <v>10355</v>
      </c>
      <c r="BO135" s="13" t="s">
        <v>10356</v>
      </c>
      <c r="BP135" s="13" t="s">
        <v>10357</v>
      </c>
      <c r="BQ135" s="13" t="s">
        <v>10358</v>
      </c>
      <c r="BR135" s="13" t="s">
        <v>10359</v>
      </c>
      <c r="BS135" s="13" t="s">
        <v>10360</v>
      </c>
      <c r="BT135" s="13" t="s">
        <v>10361</v>
      </c>
      <c r="BU135" s="13" t="s">
        <v>10362</v>
      </c>
      <c r="BV135" s="13" t="s">
        <v>10363</v>
      </c>
      <c r="BW135" s="13" t="s">
        <v>10364</v>
      </c>
      <c r="BX135" s="13" t="s">
        <v>10365</v>
      </c>
      <c r="BY135" s="13" t="s">
        <v>10366</v>
      </c>
      <c r="BZ135" s="13" t="s">
        <v>10367</v>
      </c>
      <c r="CA135" s="13" t="s">
        <v>10368</v>
      </c>
      <c r="CB135" s="13" t="s">
        <v>10369</v>
      </c>
      <c r="CC135" s="13" t="s">
        <v>10370</v>
      </c>
      <c r="CD135" s="13" t="s">
        <v>10371</v>
      </c>
      <c r="CE135" s="13" t="s">
        <v>10372</v>
      </c>
      <c r="CF135" s="13" t="s">
        <v>10373</v>
      </c>
      <c r="CG135" s="13" t="s">
        <v>10374</v>
      </c>
      <c r="CH135" s="13" t="s">
        <v>10375</v>
      </c>
      <c r="CI135" s="13" t="s">
        <v>10376</v>
      </c>
      <c r="CJ135" s="13" t="s">
        <v>10377</v>
      </c>
      <c r="CK135" s="13" t="s">
        <v>10378</v>
      </c>
      <c r="CL135" s="13" t="s">
        <v>10379</v>
      </c>
      <c r="CM135" s="13" t="s">
        <v>10380</v>
      </c>
      <c r="CN135" s="13" t="s">
        <v>10381</v>
      </c>
    </row>
    <row r="136" customFormat="false" ht="12.75" hidden="true" customHeight="false" outlineLevel="0" collapsed="false">
      <c r="A136" s="13" t="n">
        <v>113</v>
      </c>
      <c r="B136" s="13" t="s">
        <v>10382</v>
      </c>
      <c r="C136" s="13" t="s">
        <v>10383</v>
      </c>
      <c r="D136" s="13" t="s">
        <v>10384</v>
      </c>
      <c r="E136" s="13" t="s">
        <v>10385</v>
      </c>
      <c r="F136" s="13" t="s">
        <v>10386</v>
      </c>
      <c r="G136" s="13" t="s">
        <v>10387</v>
      </c>
      <c r="H136" s="13" t="s">
        <v>10388</v>
      </c>
      <c r="I136" s="13" t="s">
        <v>10389</v>
      </c>
      <c r="J136" s="13" t="s">
        <v>10390</v>
      </c>
      <c r="K136" s="13" t="s">
        <v>10391</v>
      </c>
      <c r="L136" s="13" t="s">
        <v>10392</v>
      </c>
      <c r="M136" s="13" t="s">
        <v>10393</v>
      </c>
      <c r="N136" s="13" t="s">
        <v>10394</v>
      </c>
      <c r="O136" s="13" t="s">
        <v>10395</v>
      </c>
      <c r="P136" s="13" t="s">
        <v>10396</v>
      </c>
      <c r="Q136" s="13" t="s">
        <v>10397</v>
      </c>
      <c r="R136" s="13" t="s">
        <v>10398</v>
      </c>
      <c r="S136" s="13" t="s">
        <v>10399</v>
      </c>
      <c r="T136" s="13" t="s">
        <v>10400</v>
      </c>
      <c r="U136" s="13" t="s">
        <v>10401</v>
      </c>
      <c r="V136" s="13" t="s">
        <v>10402</v>
      </c>
      <c r="W136" s="13" t="s">
        <v>10403</v>
      </c>
      <c r="X136" s="13" t="s">
        <v>10404</v>
      </c>
      <c r="Y136" s="13" t="s">
        <v>10405</v>
      </c>
      <c r="Z136" s="13" t="s">
        <v>10406</v>
      </c>
      <c r="AA136" s="13" t="s">
        <v>10407</v>
      </c>
      <c r="AB136" s="13" t="s">
        <v>10408</v>
      </c>
      <c r="AC136" s="13" t="s">
        <v>10409</v>
      </c>
      <c r="AD136" s="13" t="s">
        <v>10410</v>
      </c>
      <c r="AE136" s="13" t="s">
        <v>10411</v>
      </c>
      <c r="AF136" s="13" t="s">
        <v>10412</v>
      </c>
      <c r="AG136" s="13" t="s">
        <v>10413</v>
      </c>
      <c r="AH136" s="13" t="s">
        <v>10414</v>
      </c>
      <c r="AI136" s="13" t="s">
        <v>10415</v>
      </c>
      <c r="AJ136" s="13" t="s">
        <v>10416</v>
      </c>
      <c r="AK136" s="13" t="s">
        <v>10417</v>
      </c>
      <c r="AL136" s="13" t="s">
        <v>10418</v>
      </c>
      <c r="AM136" s="13" t="s">
        <v>10419</v>
      </c>
      <c r="AN136" s="13" t="s">
        <v>10420</v>
      </c>
      <c r="AO136" s="13" t="s">
        <v>10421</v>
      </c>
      <c r="AP136" s="13" t="s">
        <v>10422</v>
      </c>
      <c r="AQ136" s="13" t="s">
        <v>10423</v>
      </c>
      <c r="AR136" s="13" t="s">
        <v>10424</v>
      </c>
      <c r="AS136" s="13" t="s">
        <v>10425</v>
      </c>
      <c r="AT136" s="13" t="s">
        <v>10426</v>
      </c>
      <c r="AU136" s="13" t="s">
        <v>10427</v>
      </c>
      <c r="AV136" s="13" t="s">
        <v>10428</v>
      </c>
      <c r="AW136" s="13" t="s">
        <v>10429</v>
      </c>
      <c r="AX136" s="13" t="s">
        <v>10430</v>
      </c>
      <c r="AY136" s="13" t="s">
        <v>10431</v>
      </c>
      <c r="AZ136" s="13" t="s">
        <v>10432</v>
      </c>
      <c r="BA136" s="13" t="s">
        <v>10433</v>
      </c>
      <c r="BB136" s="13" t="s">
        <v>10434</v>
      </c>
      <c r="BC136" s="13" t="s">
        <v>10435</v>
      </c>
      <c r="BD136" s="13" t="s">
        <v>10436</v>
      </c>
      <c r="BE136" s="13" t="s">
        <v>10437</v>
      </c>
      <c r="BF136" s="13" t="s">
        <v>10438</v>
      </c>
      <c r="BG136" s="13" t="s">
        <v>10439</v>
      </c>
      <c r="BH136" s="13" t="s">
        <v>10440</v>
      </c>
      <c r="BI136" s="13" t="s">
        <v>10441</v>
      </c>
      <c r="BJ136" s="13" t="s">
        <v>10442</v>
      </c>
      <c r="BK136" s="13" t="s">
        <v>10443</v>
      </c>
      <c r="BL136" s="13" t="s">
        <v>10444</v>
      </c>
      <c r="BM136" s="13" t="s">
        <v>10445</v>
      </c>
      <c r="BN136" s="13" t="s">
        <v>10446</v>
      </c>
      <c r="BO136" s="13" t="s">
        <v>10447</v>
      </c>
      <c r="BP136" s="13" t="s">
        <v>10448</v>
      </c>
      <c r="BQ136" s="13" t="s">
        <v>10449</v>
      </c>
      <c r="BR136" s="13" t="s">
        <v>10450</v>
      </c>
      <c r="BS136" s="13" t="s">
        <v>10451</v>
      </c>
      <c r="BT136" s="13" t="s">
        <v>10452</v>
      </c>
      <c r="BU136" s="13" t="s">
        <v>10453</v>
      </c>
      <c r="BV136" s="13" t="s">
        <v>10454</v>
      </c>
      <c r="BW136" s="13" t="s">
        <v>10455</v>
      </c>
      <c r="BX136" s="13" t="s">
        <v>10456</v>
      </c>
      <c r="BY136" s="13" t="s">
        <v>10457</v>
      </c>
      <c r="BZ136" s="13" t="s">
        <v>10458</v>
      </c>
      <c r="CA136" s="13" t="s">
        <v>10459</v>
      </c>
      <c r="CB136" s="13" t="s">
        <v>10460</v>
      </c>
      <c r="CC136" s="13" t="s">
        <v>10461</v>
      </c>
      <c r="CD136" s="13" t="s">
        <v>10462</v>
      </c>
      <c r="CE136" s="13" t="s">
        <v>10463</v>
      </c>
      <c r="CF136" s="13" t="s">
        <v>10464</v>
      </c>
      <c r="CG136" s="13" t="s">
        <v>10465</v>
      </c>
      <c r="CH136" s="13" t="s">
        <v>10466</v>
      </c>
      <c r="CI136" s="13" t="s">
        <v>10467</v>
      </c>
      <c r="CJ136" s="13" t="s">
        <v>10468</v>
      </c>
      <c r="CK136" s="13" t="s">
        <v>10469</v>
      </c>
      <c r="CL136" s="13" t="s">
        <v>10470</v>
      </c>
      <c r="CM136" s="13" t="s">
        <v>10471</v>
      </c>
      <c r="CN136" s="13" t="s">
        <v>10472</v>
      </c>
    </row>
    <row r="137" customFormat="false" ht="12.75" hidden="true" customHeight="false" outlineLevel="0" collapsed="false">
      <c r="A137" s="13" t="n">
        <v>114</v>
      </c>
      <c r="B137" s="13" t="s">
        <v>10473</v>
      </c>
      <c r="C137" s="13" t="s">
        <v>10474</v>
      </c>
      <c r="D137" s="13" t="s">
        <v>10475</v>
      </c>
      <c r="E137" s="13" t="s">
        <v>10476</v>
      </c>
      <c r="F137" s="13" t="s">
        <v>10477</v>
      </c>
      <c r="G137" s="13" t="s">
        <v>10478</v>
      </c>
      <c r="H137" s="13" t="s">
        <v>10479</v>
      </c>
      <c r="I137" s="13" t="s">
        <v>10480</v>
      </c>
      <c r="J137" s="13" t="s">
        <v>10481</v>
      </c>
      <c r="K137" s="13" t="s">
        <v>10482</v>
      </c>
      <c r="L137" s="13" t="s">
        <v>10483</v>
      </c>
      <c r="M137" s="13" t="s">
        <v>10484</v>
      </c>
      <c r="N137" s="13" t="s">
        <v>10485</v>
      </c>
      <c r="O137" s="13" t="s">
        <v>10486</v>
      </c>
      <c r="P137" s="13" t="s">
        <v>10487</v>
      </c>
      <c r="Q137" s="13" t="s">
        <v>10488</v>
      </c>
      <c r="R137" s="13" t="s">
        <v>10489</v>
      </c>
      <c r="S137" s="13" t="s">
        <v>10490</v>
      </c>
      <c r="T137" s="13" t="s">
        <v>10491</v>
      </c>
      <c r="U137" s="13" t="s">
        <v>10492</v>
      </c>
      <c r="V137" s="13" t="s">
        <v>10493</v>
      </c>
      <c r="W137" s="13" t="s">
        <v>10494</v>
      </c>
      <c r="X137" s="13" t="s">
        <v>10495</v>
      </c>
      <c r="Y137" s="13" t="s">
        <v>10496</v>
      </c>
      <c r="Z137" s="13" t="s">
        <v>10497</v>
      </c>
      <c r="AA137" s="13" t="s">
        <v>10498</v>
      </c>
      <c r="AB137" s="13" t="s">
        <v>10499</v>
      </c>
      <c r="AC137" s="13" t="s">
        <v>10500</v>
      </c>
      <c r="AD137" s="13" t="s">
        <v>10501</v>
      </c>
      <c r="AE137" s="13" t="s">
        <v>10502</v>
      </c>
      <c r="AF137" s="13" t="s">
        <v>10503</v>
      </c>
      <c r="AG137" s="13" t="s">
        <v>10504</v>
      </c>
      <c r="AH137" s="13" t="s">
        <v>10505</v>
      </c>
      <c r="AI137" s="13" t="s">
        <v>10506</v>
      </c>
      <c r="AJ137" s="13" t="s">
        <v>10507</v>
      </c>
      <c r="AK137" s="13" t="s">
        <v>10508</v>
      </c>
      <c r="AL137" s="13" t="s">
        <v>10509</v>
      </c>
      <c r="AM137" s="13" t="s">
        <v>10510</v>
      </c>
      <c r="AN137" s="13" t="s">
        <v>10511</v>
      </c>
      <c r="AO137" s="13" t="s">
        <v>10512</v>
      </c>
      <c r="AP137" s="13" t="s">
        <v>10513</v>
      </c>
      <c r="AQ137" s="13" t="s">
        <v>10514</v>
      </c>
      <c r="AR137" s="13" t="s">
        <v>10515</v>
      </c>
      <c r="AS137" s="13" t="s">
        <v>10516</v>
      </c>
      <c r="AT137" s="13" t="s">
        <v>10517</v>
      </c>
      <c r="AU137" s="13" t="s">
        <v>10518</v>
      </c>
      <c r="AV137" s="13" t="s">
        <v>10519</v>
      </c>
      <c r="AW137" s="13" t="s">
        <v>10520</v>
      </c>
      <c r="AX137" s="13" t="s">
        <v>10521</v>
      </c>
      <c r="AY137" s="13" t="s">
        <v>10522</v>
      </c>
      <c r="AZ137" s="13" t="s">
        <v>10523</v>
      </c>
      <c r="BA137" s="13" t="s">
        <v>10524</v>
      </c>
      <c r="BB137" s="13" t="s">
        <v>10525</v>
      </c>
      <c r="BC137" s="13" t="s">
        <v>10526</v>
      </c>
      <c r="BD137" s="13" t="s">
        <v>10527</v>
      </c>
      <c r="BE137" s="13" t="s">
        <v>10528</v>
      </c>
      <c r="BF137" s="13" t="s">
        <v>10529</v>
      </c>
      <c r="BG137" s="13" t="s">
        <v>10530</v>
      </c>
      <c r="BH137" s="13" t="s">
        <v>10531</v>
      </c>
      <c r="BI137" s="13" t="s">
        <v>10532</v>
      </c>
      <c r="BJ137" s="13" t="s">
        <v>10533</v>
      </c>
      <c r="BK137" s="13" t="s">
        <v>10534</v>
      </c>
      <c r="BL137" s="13" t="s">
        <v>10535</v>
      </c>
      <c r="BM137" s="13" t="s">
        <v>10536</v>
      </c>
      <c r="BN137" s="13" t="s">
        <v>10537</v>
      </c>
      <c r="BO137" s="13" t="s">
        <v>10538</v>
      </c>
      <c r="BP137" s="13" t="s">
        <v>10539</v>
      </c>
      <c r="BQ137" s="13" t="s">
        <v>10540</v>
      </c>
      <c r="BR137" s="13" t="s">
        <v>10541</v>
      </c>
      <c r="BS137" s="13" t="s">
        <v>10542</v>
      </c>
      <c r="BT137" s="13" t="s">
        <v>10543</v>
      </c>
      <c r="BU137" s="13" t="s">
        <v>10544</v>
      </c>
      <c r="BV137" s="13" t="s">
        <v>10545</v>
      </c>
      <c r="BW137" s="13" t="s">
        <v>10546</v>
      </c>
      <c r="BX137" s="13" t="s">
        <v>10547</v>
      </c>
      <c r="BY137" s="13" t="s">
        <v>10548</v>
      </c>
      <c r="BZ137" s="13" t="s">
        <v>10549</v>
      </c>
      <c r="CA137" s="13" t="s">
        <v>10550</v>
      </c>
      <c r="CB137" s="13" t="s">
        <v>10551</v>
      </c>
      <c r="CC137" s="13" t="s">
        <v>10552</v>
      </c>
      <c r="CD137" s="13" t="s">
        <v>10553</v>
      </c>
      <c r="CE137" s="13" t="s">
        <v>10554</v>
      </c>
      <c r="CF137" s="13" t="s">
        <v>10555</v>
      </c>
      <c r="CG137" s="13" t="s">
        <v>10556</v>
      </c>
      <c r="CH137" s="13" t="s">
        <v>10557</v>
      </c>
      <c r="CI137" s="13" t="s">
        <v>10558</v>
      </c>
      <c r="CJ137" s="13" t="s">
        <v>10559</v>
      </c>
      <c r="CK137" s="13" t="s">
        <v>10560</v>
      </c>
      <c r="CL137" s="13" t="s">
        <v>10561</v>
      </c>
      <c r="CM137" s="13" t="s">
        <v>10562</v>
      </c>
      <c r="CN137" s="13" t="s">
        <v>10563</v>
      </c>
    </row>
    <row r="138" customFormat="false" ht="12.75" hidden="true" customHeight="false" outlineLevel="0" collapsed="false">
      <c r="A138" s="13" t="n">
        <v>115</v>
      </c>
      <c r="B138" s="13" t="s">
        <v>10564</v>
      </c>
      <c r="C138" s="13" t="s">
        <v>10565</v>
      </c>
      <c r="D138" s="13" t="s">
        <v>10566</v>
      </c>
      <c r="E138" s="13" t="s">
        <v>10567</v>
      </c>
      <c r="F138" s="13" t="s">
        <v>10568</v>
      </c>
      <c r="G138" s="13" t="s">
        <v>10569</v>
      </c>
      <c r="H138" s="13" t="s">
        <v>10570</v>
      </c>
      <c r="I138" s="13" t="s">
        <v>10571</v>
      </c>
      <c r="J138" s="13" t="s">
        <v>10572</v>
      </c>
      <c r="K138" s="13" t="s">
        <v>10573</v>
      </c>
      <c r="L138" s="13" t="s">
        <v>10574</v>
      </c>
      <c r="M138" s="13" t="s">
        <v>10575</v>
      </c>
      <c r="N138" s="13" t="s">
        <v>10576</v>
      </c>
      <c r="O138" s="13" t="s">
        <v>10577</v>
      </c>
      <c r="P138" s="13" t="s">
        <v>10578</v>
      </c>
      <c r="Q138" s="13" t="s">
        <v>10579</v>
      </c>
      <c r="R138" s="13" t="s">
        <v>10580</v>
      </c>
      <c r="S138" s="13" t="s">
        <v>10581</v>
      </c>
      <c r="T138" s="13" t="s">
        <v>10582</v>
      </c>
      <c r="U138" s="13" t="s">
        <v>10583</v>
      </c>
      <c r="V138" s="13" t="s">
        <v>10584</v>
      </c>
      <c r="W138" s="13" t="s">
        <v>10585</v>
      </c>
      <c r="X138" s="13" t="s">
        <v>10586</v>
      </c>
      <c r="Y138" s="13" t="s">
        <v>10587</v>
      </c>
      <c r="Z138" s="13" t="s">
        <v>10588</v>
      </c>
      <c r="AA138" s="13" t="s">
        <v>10589</v>
      </c>
      <c r="AB138" s="13" t="s">
        <v>10590</v>
      </c>
      <c r="AC138" s="13" t="s">
        <v>10591</v>
      </c>
      <c r="AD138" s="13" t="s">
        <v>10592</v>
      </c>
      <c r="AE138" s="13" t="s">
        <v>10593</v>
      </c>
      <c r="AF138" s="13" t="s">
        <v>10594</v>
      </c>
      <c r="AG138" s="13" t="s">
        <v>10595</v>
      </c>
      <c r="AH138" s="13" t="s">
        <v>10596</v>
      </c>
      <c r="AI138" s="13" t="s">
        <v>10597</v>
      </c>
      <c r="AJ138" s="13" t="s">
        <v>10598</v>
      </c>
      <c r="AK138" s="13" t="s">
        <v>10599</v>
      </c>
      <c r="AL138" s="13" t="s">
        <v>10600</v>
      </c>
      <c r="AM138" s="13" t="s">
        <v>10601</v>
      </c>
      <c r="AN138" s="13" t="s">
        <v>10602</v>
      </c>
      <c r="AO138" s="13" t="s">
        <v>10603</v>
      </c>
      <c r="AP138" s="13" t="s">
        <v>10604</v>
      </c>
      <c r="AQ138" s="13" t="s">
        <v>10605</v>
      </c>
      <c r="AR138" s="13" t="s">
        <v>10606</v>
      </c>
      <c r="AS138" s="13" t="s">
        <v>10607</v>
      </c>
      <c r="AT138" s="13" t="s">
        <v>10608</v>
      </c>
      <c r="AU138" s="13" t="s">
        <v>10609</v>
      </c>
      <c r="AV138" s="13" t="s">
        <v>10610</v>
      </c>
      <c r="AW138" s="13" t="s">
        <v>10611</v>
      </c>
      <c r="AX138" s="13" t="s">
        <v>10612</v>
      </c>
      <c r="AY138" s="13" t="s">
        <v>10613</v>
      </c>
      <c r="AZ138" s="13" t="s">
        <v>10614</v>
      </c>
      <c r="BA138" s="13" t="s">
        <v>10615</v>
      </c>
      <c r="BB138" s="13" t="s">
        <v>10616</v>
      </c>
      <c r="BC138" s="13" t="s">
        <v>10617</v>
      </c>
      <c r="BD138" s="13" t="s">
        <v>10618</v>
      </c>
      <c r="BE138" s="13" t="s">
        <v>10619</v>
      </c>
      <c r="BF138" s="13" t="s">
        <v>10620</v>
      </c>
      <c r="BG138" s="13" t="s">
        <v>10621</v>
      </c>
      <c r="BH138" s="13" t="s">
        <v>10622</v>
      </c>
      <c r="BI138" s="13" t="s">
        <v>10623</v>
      </c>
      <c r="BJ138" s="13" t="s">
        <v>10624</v>
      </c>
      <c r="BK138" s="13" t="s">
        <v>10625</v>
      </c>
      <c r="BL138" s="13" t="s">
        <v>10626</v>
      </c>
      <c r="BM138" s="13" t="s">
        <v>10627</v>
      </c>
      <c r="BN138" s="13" t="s">
        <v>10628</v>
      </c>
      <c r="BO138" s="13" t="s">
        <v>10629</v>
      </c>
      <c r="BP138" s="13" t="s">
        <v>10630</v>
      </c>
      <c r="BQ138" s="13" t="s">
        <v>10631</v>
      </c>
      <c r="BR138" s="13" t="s">
        <v>10632</v>
      </c>
      <c r="BS138" s="13" t="s">
        <v>10633</v>
      </c>
      <c r="BT138" s="13" t="s">
        <v>10634</v>
      </c>
      <c r="BU138" s="13" t="s">
        <v>10635</v>
      </c>
      <c r="BV138" s="13" t="s">
        <v>10636</v>
      </c>
      <c r="BW138" s="13" t="s">
        <v>10637</v>
      </c>
      <c r="BX138" s="13" t="s">
        <v>10638</v>
      </c>
      <c r="BY138" s="13" t="s">
        <v>10639</v>
      </c>
      <c r="BZ138" s="13" t="s">
        <v>10640</v>
      </c>
      <c r="CA138" s="13" t="s">
        <v>10641</v>
      </c>
      <c r="CB138" s="13" t="s">
        <v>10642</v>
      </c>
      <c r="CC138" s="13" t="s">
        <v>10643</v>
      </c>
      <c r="CD138" s="13" t="s">
        <v>10644</v>
      </c>
      <c r="CE138" s="13" t="s">
        <v>10645</v>
      </c>
      <c r="CF138" s="13" t="s">
        <v>10646</v>
      </c>
      <c r="CG138" s="13" t="s">
        <v>10647</v>
      </c>
      <c r="CH138" s="13" t="s">
        <v>10648</v>
      </c>
      <c r="CI138" s="13" t="s">
        <v>10649</v>
      </c>
      <c r="CJ138" s="13" t="s">
        <v>10650</v>
      </c>
      <c r="CK138" s="13" t="s">
        <v>10651</v>
      </c>
      <c r="CL138" s="13" t="s">
        <v>10652</v>
      </c>
      <c r="CM138" s="13" t="s">
        <v>10653</v>
      </c>
      <c r="CN138" s="13" t="s">
        <v>10654</v>
      </c>
    </row>
    <row r="139" customFormat="false" ht="12.75" hidden="true" customHeight="false" outlineLevel="0" collapsed="false">
      <c r="A139" s="13" t="n">
        <v>116</v>
      </c>
      <c r="B139" s="13" t="s">
        <v>10655</v>
      </c>
      <c r="C139" s="13" t="s">
        <v>10656</v>
      </c>
      <c r="D139" s="13" t="s">
        <v>10657</v>
      </c>
      <c r="E139" s="13" t="s">
        <v>10658</v>
      </c>
      <c r="F139" s="13" t="s">
        <v>10659</v>
      </c>
      <c r="G139" s="13" t="s">
        <v>10660</v>
      </c>
      <c r="H139" s="13" t="s">
        <v>10661</v>
      </c>
      <c r="I139" s="13" t="s">
        <v>10662</v>
      </c>
      <c r="J139" s="13" t="s">
        <v>10663</v>
      </c>
      <c r="K139" s="13" t="s">
        <v>10664</v>
      </c>
      <c r="L139" s="13" t="s">
        <v>10665</v>
      </c>
      <c r="M139" s="13" t="s">
        <v>10666</v>
      </c>
      <c r="N139" s="13" t="s">
        <v>10667</v>
      </c>
      <c r="O139" s="13" t="s">
        <v>10668</v>
      </c>
      <c r="P139" s="13" t="s">
        <v>10669</v>
      </c>
      <c r="Q139" s="13" t="s">
        <v>10670</v>
      </c>
      <c r="R139" s="13" t="s">
        <v>10671</v>
      </c>
      <c r="S139" s="13" t="s">
        <v>10672</v>
      </c>
      <c r="T139" s="13" t="s">
        <v>10673</v>
      </c>
      <c r="U139" s="13" t="s">
        <v>10674</v>
      </c>
      <c r="V139" s="13" t="s">
        <v>10675</v>
      </c>
      <c r="W139" s="13" t="s">
        <v>10676</v>
      </c>
      <c r="X139" s="13" t="s">
        <v>10677</v>
      </c>
      <c r="Y139" s="13" t="s">
        <v>10678</v>
      </c>
      <c r="Z139" s="13" t="s">
        <v>10679</v>
      </c>
      <c r="AA139" s="13" t="s">
        <v>10680</v>
      </c>
      <c r="AB139" s="13" t="s">
        <v>10681</v>
      </c>
      <c r="AC139" s="13" t="s">
        <v>10682</v>
      </c>
      <c r="AD139" s="13" t="s">
        <v>10683</v>
      </c>
      <c r="AE139" s="13" t="s">
        <v>10684</v>
      </c>
      <c r="AF139" s="13" t="s">
        <v>10685</v>
      </c>
      <c r="AG139" s="13" t="s">
        <v>10686</v>
      </c>
      <c r="AH139" s="13" t="s">
        <v>10687</v>
      </c>
      <c r="AI139" s="13" t="s">
        <v>10688</v>
      </c>
      <c r="AJ139" s="13" t="s">
        <v>10689</v>
      </c>
      <c r="AK139" s="13" t="s">
        <v>10690</v>
      </c>
      <c r="AL139" s="13" t="s">
        <v>10691</v>
      </c>
      <c r="AM139" s="13" t="s">
        <v>10692</v>
      </c>
      <c r="AN139" s="13" t="s">
        <v>10693</v>
      </c>
      <c r="AO139" s="13" t="s">
        <v>10694</v>
      </c>
      <c r="AP139" s="13" t="s">
        <v>10695</v>
      </c>
      <c r="AQ139" s="13" t="s">
        <v>10696</v>
      </c>
      <c r="AR139" s="13" t="s">
        <v>10697</v>
      </c>
      <c r="AS139" s="13" t="s">
        <v>10698</v>
      </c>
      <c r="AT139" s="13" t="s">
        <v>10699</v>
      </c>
      <c r="AU139" s="13" t="s">
        <v>10700</v>
      </c>
      <c r="AV139" s="13" t="s">
        <v>10701</v>
      </c>
      <c r="AW139" s="13" t="s">
        <v>10702</v>
      </c>
      <c r="AX139" s="13" t="s">
        <v>10703</v>
      </c>
      <c r="AY139" s="13" t="s">
        <v>10704</v>
      </c>
      <c r="AZ139" s="13" t="s">
        <v>10705</v>
      </c>
      <c r="BA139" s="13" t="s">
        <v>10706</v>
      </c>
      <c r="BB139" s="13" t="s">
        <v>10707</v>
      </c>
      <c r="BC139" s="13" t="s">
        <v>10708</v>
      </c>
      <c r="BD139" s="13" t="s">
        <v>10709</v>
      </c>
      <c r="BE139" s="13" t="s">
        <v>10710</v>
      </c>
      <c r="BF139" s="13" t="s">
        <v>10711</v>
      </c>
      <c r="BG139" s="13" t="s">
        <v>10712</v>
      </c>
      <c r="BH139" s="13" t="s">
        <v>10713</v>
      </c>
      <c r="BI139" s="13" t="s">
        <v>10714</v>
      </c>
      <c r="BJ139" s="13" t="s">
        <v>10715</v>
      </c>
      <c r="BK139" s="13" t="s">
        <v>10716</v>
      </c>
      <c r="BL139" s="13" t="s">
        <v>10717</v>
      </c>
      <c r="BM139" s="13" t="s">
        <v>10718</v>
      </c>
      <c r="BN139" s="13" t="s">
        <v>10719</v>
      </c>
      <c r="BO139" s="13" t="s">
        <v>10720</v>
      </c>
      <c r="BP139" s="13" t="s">
        <v>10721</v>
      </c>
      <c r="BQ139" s="13" t="s">
        <v>10722</v>
      </c>
      <c r="BR139" s="13" t="s">
        <v>10723</v>
      </c>
      <c r="BS139" s="13" t="s">
        <v>10724</v>
      </c>
      <c r="BT139" s="13" t="s">
        <v>10725</v>
      </c>
      <c r="BU139" s="13" t="s">
        <v>10726</v>
      </c>
      <c r="BV139" s="13" t="s">
        <v>10727</v>
      </c>
      <c r="BW139" s="13" t="s">
        <v>10728</v>
      </c>
      <c r="BX139" s="13" t="s">
        <v>10729</v>
      </c>
      <c r="BY139" s="13" t="s">
        <v>10730</v>
      </c>
      <c r="BZ139" s="13" t="s">
        <v>10731</v>
      </c>
      <c r="CA139" s="13" t="s">
        <v>10732</v>
      </c>
      <c r="CB139" s="13" t="s">
        <v>10733</v>
      </c>
      <c r="CC139" s="13" t="s">
        <v>10734</v>
      </c>
      <c r="CD139" s="13" t="s">
        <v>10735</v>
      </c>
      <c r="CE139" s="13" t="s">
        <v>10736</v>
      </c>
      <c r="CF139" s="13" t="s">
        <v>10737</v>
      </c>
      <c r="CG139" s="13" t="s">
        <v>10738</v>
      </c>
      <c r="CH139" s="13" t="s">
        <v>10739</v>
      </c>
      <c r="CI139" s="13" t="s">
        <v>10740</v>
      </c>
      <c r="CJ139" s="13" t="s">
        <v>10741</v>
      </c>
      <c r="CK139" s="13" t="s">
        <v>10742</v>
      </c>
      <c r="CL139" s="13" t="s">
        <v>10743</v>
      </c>
      <c r="CM139" s="13" t="s">
        <v>10744</v>
      </c>
      <c r="CN139" s="13" t="s">
        <v>10745</v>
      </c>
    </row>
    <row r="140" customFormat="false" ht="12.75" hidden="true" customHeight="false" outlineLevel="0" collapsed="false">
      <c r="A140" s="13" t="n">
        <v>117</v>
      </c>
      <c r="B140" s="13" t="s">
        <v>10746</v>
      </c>
      <c r="C140" s="13" t="s">
        <v>10747</v>
      </c>
      <c r="D140" s="13" t="s">
        <v>10748</v>
      </c>
      <c r="E140" s="13" t="s">
        <v>10749</v>
      </c>
      <c r="F140" s="13" t="s">
        <v>10750</v>
      </c>
      <c r="G140" s="13" t="s">
        <v>10751</v>
      </c>
      <c r="H140" s="13" t="s">
        <v>10752</v>
      </c>
      <c r="I140" s="13" t="s">
        <v>10753</v>
      </c>
      <c r="J140" s="13" t="s">
        <v>10754</v>
      </c>
      <c r="K140" s="13" t="s">
        <v>10755</v>
      </c>
      <c r="L140" s="13" t="s">
        <v>10756</v>
      </c>
      <c r="M140" s="13" t="s">
        <v>10757</v>
      </c>
      <c r="N140" s="13" t="s">
        <v>10758</v>
      </c>
      <c r="O140" s="13" t="s">
        <v>10759</v>
      </c>
      <c r="P140" s="13" t="s">
        <v>10760</v>
      </c>
      <c r="Q140" s="13" t="s">
        <v>10761</v>
      </c>
      <c r="R140" s="13" t="s">
        <v>10762</v>
      </c>
      <c r="S140" s="13" t="s">
        <v>10763</v>
      </c>
      <c r="T140" s="13" t="s">
        <v>10764</v>
      </c>
      <c r="U140" s="13" t="s">
        <v>10765</v>
      </c>
      <c r="V140" s="13" t="s">
        <v>10766</v>
      </c>
      <c r="W140" s="13" t="s">
        <v>10767</v>
      </c>
      <c r="X140" s="13" t="s">
        <v>10768</v>
      </c>
      <c r="Y140" s="13" t="s">
        <v>10769</v>
      </c>
      <c r="Z140" s="13" t="s">
        <v>10770</v>
      </c>
      <c r="AA140" s="13" t="s">
        <v>10771</v>
      </c>
      <c r="AB140" s="13" t="s">
        <v>10772</v>
      </c>
      <c r="AC140" s="13" t="s">
        <v>10773</v>
      </c>
      <c r="AD140" s="13" t="s">
        <v>10774</v>
      </c>
      <c r="AE140" s="13" t="s">
        <v>10775</v>
      </c>
      <c r="AF140" s="13" t="s">
        <v>10776</v>
      </c>
      <c r="AG140" s="13" t="s">
        <v>10777</v>
      </c>
      <c r="AH140" s="13" t="s">
        <v>10778</v>
      </c>
      <c r="AI140" s="13" t="s">
        <v>10779</v>
      </c>
      <c r="AJ140" s="13" t="s">
        <v>10780</v>
      </c>
      <c r="AK140" s="13" t="s">
        <v>10781</v>
      </c>
      <c r="AL140" s="13" t="s">
        <v>10782</v>
      </c>
      <c r="AM140" s="13" t="s">
        <v>10783</v>
      </c>
      <c r="AN140" s="13" t="s">
        <v>10784</v>
      </c>
      <c r="AO140" s="13" t="s">
        <v>10785</v>
      </c>
      <c r="AP140" s="13" t="s">
        <v>10786</v>
      </c>
      <c r="AQ140" s="13" t="s">
        <v>10787</v>
      </c>
      <c r="AR140" s="13" t="s">
        <v>10788</v>
      </c>
      <c r="AS140" s="13" t="s">
        <v>10789</v>
      </c>
      <c r="AT140" s="13" t="s">
        <v>10790</v>
      </c>
      <c r="AU140" s="13" t="s">
        <v>10791</v>
      </c>
      <c r="AV140" s="13" t="s">
        <v>10792</v>
      </c>
      <c r="AW140" s="13" t="s">
        <v>10793</v>
      </c>
      <c r="AX140" s="13" t="s">
        <v>10794</v>
      </c>
      <c r="AY140" s="13" t="s">
        <v>10795</v>
      </c>
      <c r="AZ140" s="13" t="s">
        <v>10796</v>
      </c>
      <c r="BA140" s="13" t="s">
        <v>10797</v>
      </c>
      <c r="BB140" s="13" t="s">
        <v>10798</v>
      </c>
      <c r="BC140" s="13" t="s">
        <v>10799</v>
      </c>
      <c r="BD140" s="13" t="s">
        <v>10800</v>
      </c>
      <c r="BE140" s="13" t="s">
        <v>10801</v>
      </c>
      <c r="BF140" s="13" t="s">
        <v>10802</v>
      </c>
      <c r="BG140" s="13" t="s">
        <v>10803</v>
      </c>
      <c r="BH140" s="13" t="s">
        <v>10804</v>
      </c>
      <c r="BI140" s="13" t="s">
        <v>10805</v>
      </c>
      <c r="BJ140" s="13" t="s">
        <v>10806</v>
      </c>
      <c r="BK140" s="13" t="s">
        <v>10807</v>
      </c>
      <c r="BL140" s="13" t="s">
        <v>10808</v>
      </c>
      <c r="BM140" s="13" t="s">
        <v>10809</v>
      </c>
      <c r="BN140" s="13" t="s">
        <v>10810</v>
      </c>
      <c r="BO140" s="13" t="s">
        <v>10811</v>
      </c>
      <c r="BP140" s="13" t="s">
        <v>10812</v>
      </c>
      <c r="BQ140" s="13" t="s">
        <v>10813</v>
      </c>
      <c r="BR140" s="13" t="s">
        <v>10814</v>
      </c>
      <c r="BS140" s="13" t="s">
        <v>10815</v>
      </c>
      <c r="BT140" s="13" t="s">
        <v>10816</v>
      </c>
      <c r="BU140" s="13" t="s">
        <v>10817</v>
      </c>
      <c r="BV140" s="13" t="s">
        <v>10818</v>
      </c>
      <c r="BW140" s="13" t="s">
        <v>10819</v>
      </c>
      <c r="BX140" s="13" t="s">
        <v>10820</v>
      </c>
      <c r="BY140" s="13" t="s">
        <v>10821</v>
      </c>
      <c r="BZ140" s="13" t="s">
        <v>10822</v>
      </c>
      <c r="CA140" s="13" t="s">
        <v>10823</v>
      </c>
      <c r="CB140" s="13" t="s">
        <v>10824</v>
      </c>
      <c r="CC140" s="13" t="s">
        <v>10825</v>
      </c>
      <c r="CD140" s="13" t="s">
        <v>10826</v>
      </c>
      <c r="CE140" s="13" t="s">
        <v>10827</v>
      </c>
      <c r="CF140" s="13" t="s">
        <v>10828</v>
      </c>
      <c r="CG140" s="13" t="s">
        <v>10829</v>
      </c>
      <c r="CH140" s="13" t="s">
        <v>10830</v>
      </c>
      <c r="CI140" s="13" t="s">
        <v>10831</v>
      </c>
      <c r="CJ140" s="13" t="s">
        <v>10832</v>
      </c>
      <c r="CK140" s="13" t="s">
        <v>10833</v>
      </c>
      <c r="CL140" s="13" t="s">
        <v>10834</v>
      </c>
      <c r="CM140" s="13" t="s">
        <v>10835</v>
      </c>
      <c r="CN140" s="13" t="s">
        <v>10836</v>
      </c>
    </row>
    <row r="141" customFormat="false" ht="12.75" hidden="true" customHeight="false" outlineLevel="0" collapsed="false">
      <c r="A141" s="13" t="n">
        <v>118</v>
      </c>
      <c r="B141" s="13" t="s">
        <v>10837</v>
      </c>
      <c r="C141" s="13" t="s">
        <v>10838</v>
      </c>
      <c r="D141" s="13" t="s">
        <v>10839</v>
      </c>
      <c r="E141" s="13" t="s">
        <v>10840</v>
      </c>
      <c r="F141" s="13" t="s">
        <v>10841</v>
      </c>
      <c r="G141" s="13" t="s">
        <v>10842</v>
      </c>
      <c r="H141" s="13" t="s">
        <v>10843</v>
      </c>
      <c r="I141" s="13" t="s">
        <v>10844</v>
      </c>
      <c r="J141" s="13" t="s">
        <v>10845</v>
      </c>
      <c r="K141" s="13" t="s">
        <v>10846</v>
      </c>
      <c r="L141" s="13" t="s">
        <v>10847</v>
      </c>
      <c r="M141" s="13" t="s">
        <v>10848</v>
      </c>
      <c r="N141" s="13" t="s">
        <v>10849</v>
      </c>
      <c r="O141" s="13" t="s">
        <v>10850</v>
      </c>
      <c r="P141" s="13" t="s">
        <v>10851</v>
      </c>
      <c r="Q141" s="13" t="s">
        <v>10852</v>
      </c>
      <c r="R141" s="13" t="s">
        <v>10853</v>
      </c>
      <c r="S141" s="13" t="s">
        <v>10854</v>
      </c>
      <c r="T141" s="13" t="s">
        <v>10855</v>
      </c>
      <c r="U141" s="13" t="s">
        <v>10856</v>
      </c>
      <c r="V141" s="13" t="s">
        <v>10857</v>
      </c>
      <c r="W141" s="13" t="s">
        <v>10858</v>
      </c>
      <c r="X141" s="13" t="s">
        <v>10859</v>
      </c>
      <c r="Y141" s="13" t="s">
        <v>10860</v>
      </c>
      <c r="Z141" s="13" t="s">
        <v>10861</v>
      </c>
      <c r="AA141" s="13" t="s">
        <v>10862</v>
      </c>
      <c r="AB141" s="13" t="s">
        <v>10863</v>
      </c>
      <c r="AC141" s="13" t="s">
        <v>10864</v>
      </c>
      <c r="AD141" s="13" t="s">
        <v>10865</v>
      </c>
      <c r="AE141" s="13" t="s">
        <v>10866</v>
      </c>
      <c r="AF141" s="13" t="s">
        <v>10867</v>
      </c>
      <c r="AG141" s="13" t="s">
        <v>10868</v>
      </c>
      <c r="AH141" s="13" t="s">
        <v>10869</v>
      </c>
      <c r="AI141" s="13" t="s">
        <v>10870</v>
      </c>
      <c r="AJ141" s="13" t="s">
        <v>10871</v>
      </c>
      <c r="AK141" s="13" t="s">
        <v>10872</v>
      </c>
      <c r="AL141" s="13" t="s">
        <v>10873</v>
      </c>
      <c r="AM141" s="13" t="s">
        <v>10874</v>
      </c>
      <c r="AN141" s="13" t="s">
        <v>10875</v>
      </c>
      <c r="AO141" s="13" t="s">
        <v>10876</v>
      </c>
      <c r="AP141" s="13" t="s">
        <v>10877</v>
      </c>
      <c r="AQ141" s="13" t="s">
        <v>10878</v>
      </c>
      <c r="AR141" s="13" t="s">
        <v>10879</v>
      </c>
      <c r="AS141" s="13" t="s">
        <v>10880</v>
      </c>
      <c r="AT141" s="13" t="s">
        <v>10881</v>
      </c>
      <c r="AU141" s="13" t="s">
        <v>10882</v>
      </c>
      <c r="AV141" s="13" t="s">
        <v>10883</v>
      </c>
      <c r="AW141" s="13" t="s">
        <v>10884</v>
      </c>
      <c r="AX141" s="13" t="s">
        <v>10885</v>
      </c>
      <c r="AY141" s="13" t="s">
        <v>10886</v>
      </c>
      <c r="AZ141" s="13" t="s">
        <v>10887</v>
      </c>
      <c r="BA141" s="13" t="s">
        <v>10888</v>
      </c>
      <c r="BB141" s="13" t="s">
        <v>10889</v>
      </c>
      <c r="BC141" s="13" t="s">
        <v>10890</v>
      </c>
      <c r="BD141" s="13" t="s">
        <v>10891</v>
      </c>
      <c r="BE141" s="13" t="s">
        <v>10892</v>
      </c>
      <c r="BF141" s="13" t="s">
        <v>10893</v>
      </c>
      <c r="BG141" s="13" t="s">
        <v>10894</v>
      </c>
      <c r="BH141" s="13" t="s">
        <v>10895</v>
      </c>
      <c r="BI141" s="13" t="s">
        <v>10896</v>
      </c>
      <c r="BJ141" s="13" t="s">
        <v>10897</v>
      </c>
      <c r="BK141" s="13" t="s">
        <v>10898</v>
      </c>
      <c r="BL141" s="13" t="s">
        <v>10899</v>
      </c>
      <c r="BM141" s="13" t="s">
        <v>10900</v>
      </c>
      <c r="BN141" s="13" t="s">
        <v>10901</v>
      </c>
      <c r="BO141" s="13" t="s">
        <v>10902</v>
      </c>
      <c r="BP141" s="13" t="s">
        <v>10903</v>
      </c>
      <c r="BQ141" s="13" t="s">
        <v>10904</v>
      </c>
      <c r="BR141" s="13" t="s">
        <v>10905</v>
      </c>
      <c r="BS141" s="13" t="s">
        <v>10906</v>
      </c>
      <c r="BT141" s="13" t="s">
        <v>10907</v>
      </c>
      <c r="BU141" s="13" t="s">
        <v>10908</v>
      </c>
      <c r="BV141" s="13" t="s">
        <v>10909</v>
      </c>
      <c r="BW141" s="13" t="s">
        <v>10910</v>
      </c>
      <c r="BX141" s="13" t="s">
        <v>10911</v>
      </c>
      <c r="BY141" s="13" t="s">
        <v>10912</v>
      </c>
      <c r="BZ141" s="13" t="s">
        <v>10913</v>
      </c>
      <c r="CA141" s="13" t="s">
        <v>10914</v>
      </c>
      <c r="CB141" s="13" t="s">
        <v>10915</v>
      </c>
      <c r="CC141" s="13" t="s">
        <v>10916</v>
      </c>
      <c r="CD141" s="13" t="s">
        <v>10917</v>
      </c>
      <c r="CE141" s="13" t="s">
        <v>10918</v>
      </c>
      <c r="CF141" s="13" t="s">
        <v>10919</v>
      </c>
      <c r="CG141" s="13" t="s">
        <v>10920</v>
      </c>
      <c r="CH141" s="13" t="s">
        <v>10921</v>
      </c>
      <c r="CI141" s="13" t="s">
        <v>10922</v>
      </c>
      <c r="CJ141" s="13" t="s">
        <v>10923</v>
      </c>
      <c r="CK141" s="13" t="s">
        <v>10924</v>
      </c>
      <c r="CL141" s="13" t="s">
        <v>10925</v>
      </c>
      <c r="CM141" s="13" t="s">
        <v>10926</v>
      </c>
      <c r="CN141" s="13" t="s">
        <v>10927</v>
      </c>
    </row>
    <row r="142" customFormat="false" ht="12.75" hidden="true" customHeight="false" outlineLevel="0" collapsed="false">
      <c r="A142" s="13" t="n">
        <v>119</v>
      </c>
      <c r="B142" s="13" t="s">
        <v>10928</v>
      </c>
      <c r="C142" s="13" t="s">
        <v>10929</v>
      </c>
      <c r="D142" s="13" t="s">
        <v>10930</v>
      </c>
      <c r="E142" s="13" t="s">
        <v>10931</v>
      </c>
      <c r="F142" s="13" t="s">
        <v>10932</v>
      </c>
      <c r="G142" s="13" t="s">
        <v>10933</v>
      </c>
      <c r="H142" s="13" t="s">
        <v>10934</v>
      </c>
      <c r="I142" s="13" t="s">
        <v>10935</v>
      </c>
      <c r="J142" s="13" t="s">
        <v>10936</v>
      </c>
      <c r="K142" s="13" t="s">
        <v>10937</v>
      </c>
      <c r="L142" s="13" t="s">
        <v>10938</v>
      </c>
      <c r="M142" s="13" t="s">
        <v>10939</v>
      </c>
      <c r="N142" s="13" t="s">
        <v>10940</v>
      </c>
      <c r="O142" s="13" t="s">
        <v>10941</v>
      </c>
      <c r="P142" s="13" t="s">
        <v>10942</v>
      </c>
      <c r="Q142" s="13" t="s">
        <v>10943</v>
      </c>
      <c r="R142" s="13" t="s">
        <v>10944</v>
      </c>
      <c r="S142" s="13" t="s">
        <v>10945</v>
      </c>
      <c r="T142" s="13" t="s">
        <v>10946</v>
      </c>
      <c r="U142" s="13" t="s">
        <v>10947</v>
      </c>
      <c r="V142" s="13" t="s">
        <v>10948</v>
      </c>
      <c r="W142" s="13" t="s">
        <v>10949</v>
      </c>
      <c r="X142" s="13" t="s">
        <v>10950</v>
      </c>
      <c r="Y142" s="13" t="s">
        <v>10951</v>
      </c>
      <c r="Z142" s="13" t="s">
        <v>10952</v>
      </c>
      <c r="AA142" s="13" t="s">
        <v>10953</v>
      </c>
      <c r="AB142" s="13" t="s">
        <v>10954</v>
      </c>
      <c r="AC142" s="13" t="s">
        <v>10955</v>
      </c>
      <c r="AD142" s="13" t="s">
        <v>10956</v>
      </c>
      <c r="AE142" s="13" t="s">
        <v>10957</v>
      </c>
      <c r="AF142" s="13" t="s">
        <v>10958</v>
      </c>
      <c r="AG142" s="13" t="s">
        <v>10959</v>
      </c>
      <c r="AH142" s="13" t="s">
        <v>10960</v>
      </c>
      <c r="AI142" s="13" t="s">
        <v>10961</v>
      </c>
      <c r="AJ142" s="13" t="s">
        <v>10962</v>
      </c>
      <c r="AK142" s="13" t="s">
        <v>10963</v>
      </c>
      <c r="AL142" s="13" t="s">
        <v>10964</v>
      </c>
      <c r="AM142" s="13" t="s">
        <v>10965</v>
      </c>
      <c r="AN142" s="13" t="s">
        <v>10966</v>
      </c>
      <c r="AO142" s="13" t="s">
        <v>10967</v>
      </c>
      <c r="AP142" s="13" t="s">
        <v>10968</v>
      </c>
      <c r="AQ142" s="13" t="s">
        <v>10969</v>
      </c>
      <c r="AR142" s="13" t="s">
        <v>10970</v>
      </c>
      <c r="AS142" s="13" t="s">
        <v>10971</v>
      </c>
      <c r="AT142" s="13" t="s">
        <v>10972</v>
      </c>
      <c r="AU142" s="13" t="s">
        <v>10973</v>
      </c>
      <c r="AV142" s="13" t="s">
        <v>10974</v>
      </c>
      <c r="AW142" s="13" t="s">
        <v>10975</v>
      </c>
      <c r="AX142" s="13" t="s">
        <v>10976</v>
      </c>
      <c r="AY142" s="13" t="s">
        <v>10977</v>
      </c>
      <c r="AZ142" s="13" t="s">
        <v>10978</v>
      </c>
      <c r="BA142" s="13" t="s">
        <v>10979</v>
      </c>
      <c r="BB142" s="13" t="s">
        <v>10980</v>
      </c>
      <c r="BC142" s="13" t="s">
        <v>10981</v>
      </c>
      <c r="BD142" s="13" t="s">
        <v>10982</v>
      </c>
      <c r="BE142" s="13" t="s">
        <v>10983</v>
      </c>
      <c r="BF142" s="13" t="s">
        <v>10984</v>
      </c>
      <c r="BG142" s="13" t="s">
        <v>10985</v>
      </c>
      <c r="BH142" s="13" t="s">
        <v>10986</v>
      </c>
      <c r="BI142" s="13" t="s">
        <v>10987</v>
      </c>
      <c r="BJ142" s="13" t="s">
        <v>10988</v>
      </c>
      <c r="BK142" s="13" t="s">
        <v>10989</v>
      </c>
      <c r="BL142" s="13" t="s">
        <v>10990</v>
      </c>
      <c r="BM142" s="13" t="s">
        <v>10991</v>
      </c>
      <c r="BN142" s="13" t="s">
        <v>10992</v>
      </c>
      <c r="BO142" s="13" t="s">
        <v>10993</v>
      </c>
      <c r="BP142" s="13" t="s">
        <v>10994</v>
      </c>
      <c r="BQ142" s="13" t="s">
        <v>10995</v>
      </c>
      <c r="BR142" s="13" t="s">
        <v>10996</v>
      </c>
      <c r="BS142" s="13" t="s">
        <v>10997</v>
      </c>
      <c r="BT142" s="13" t="s">
        <v>10998</v>
      </c>
      <c r="BU142" s="13" t="s">
        <v>10999</v>
      </c>
      <c r="BV142" s="13" t="s">
        <v>11000</v>
      </c>
      <c r="BW142" s="13" t="s">
        <v>11001</v>
      </c>
      <c r="BX142" s="13" t="s">
        <v>11002</v>
      </c>
      <c r="BY142" s="13" t="s">
        <v>11003</v>
      </c>
      <c r="BZ142" s="13" t="s">
        <v>11004</v>
      </c>
      <c r="CA142" s="13" t="s">
        <v>11005</v>
      </c>
      <c r="CB142" s="13" t="s">
        <v>11006</v>
      </c>
      <c r="CC142" s="13" t="s">
        <v>11007</v>
      </c>
      <c r="CD142" s="13" t="s">
        <v>11008</v>
      </c>
      <c r="CE142" s="13" t="s">
        <v>11009</v>
      </c>
      <c r="CF142" s="13" t="s">
        <v>11010</v>
      </c>
      <c r="CG142" s="13" t="s">
        <v>11011</v>
      </c>
      <c r="CH142" s="13" t="s">
        <v>11012</v>
      </c>
      <c r="CI142" s="13" t="s">
        <v>11013</v>
      </c>
      <c r="CJ142" s="13" t="s">
        <v>11014</v>
      </c>
      <c r="CK142" s="13" t="s">
        <v>11015</v>
      </c>
      <c r="CL142" s="13" t="s">
        <v>11016</v>
      </c>
      <c r="CM142" s="13" t="s">
        <v>11017</v>
      </c>
      <c r="CN142" s="13" t="s">
        <v>11018</v>
      </c>
    </row>
    <row r="143" customFormat="false" ht="12.75" hidden="true" customHeight="false" outlineLevel="0" collapsed="false">
      <c r="A143" s="13" t="n">
        <v>120</v>
      </c>
      <c r="B143" s="13" t="s">
        <v>11019</v>
      </c>
      <c r="C143" s="13" t="s">
        <v>11020</v>
      </c>
      <c r="D143" s="13" t="s">
        <v>11021</v>
      </c>
      <c r="E143" s="13" t="s">
        <v>11022</v>
      </c>
      <c r="F143" s="13" t="s">
        <v>11023</v>
      </c>
      <c r="G143" s="13" t="s">
        <v>11024</v>
      </c>
      <c r="H143" s="13" t="s">
        <v>11025</v>
      </c>
      <c r="I143" s="13" t="s">
        <v>11026</v>
      </c>
      <c r="J143" s="13" t="s">
        <v>11027</v>
      </c>
      <c r="K143" s="13" t="s">
        <v>11028</v>
      </c>
      <c r="L143" s="13" t="s">
        <v>11029</v>
      </c>
      <c r="M143" s="13" t="s">
        <v>11030</v>
      </c>
      <c r="N143" s="13" t="s">
        <v>11031</v>
      </c>
      <c r="O143" s="13" t="s">
        <v>11032</v>
      </c>
      <c r="P143" s="13" t="s">
        <v>11033</v>
      </c>
      <c r="Q143" s="13" t="s">
        <v>11034</v>
      </c>
      <c r="R143" s="13" t="s">
        <v>11035</v>
      </c>
      <c r="S143" s="13" t="s">
        <v>11036</v>
      </c>
      <c r="T143" s="13" t="s">
        <v>11037</v>
      </c>
      <c r="U143" s="13" t="s">
        <v>11038</v>
      </c>
      <c r="V143" s="13" t="s">
        <v>11039</v>
      </c>
      <c r="W143" s="13" t="s">
        <v>11040</v>
      </c>
      <c r="X143" s="13" t="s">
        <v>11041</v>
      </c>
      <c r="Y143" s="13" t="s">
        <v>11042</v>
      </c>
      <c r="Z143" s="13" t="s">
        <v>11043</v>
      </c>
      <c r="AA143" s="13" t="s">
        <v>11044</v>
      </c>
      <c r="AB143" s="13" t="s">
        <v>11045</v>
      </c>
      <c r="AC143" s="13" t="s">
        <v>11046</v>
      </c>
      <c r="AD143" s="13" t="s">
        <v>11047</v>
      </c>
      <c r="AE143" s="13" t="s">
        <v>11048</v>
      </c>
      <c r="AF143" s="13" t="s">
        <v>11049</v>
      </c>
      <c r="AG143" s="13" t="s">
        <v>11050</v>
      </c>
      <c r="AH143" s="13" t="s">
        <v>11051</v>
      </c>
      <c r="AI143" s="13" t="s">
        <v>11052</v>
      </c>
      <c r="AJ143" s="13" t="s">
        <v>11053</v>
      </c>
      <c r="AK143" s="13" t="s">
        <v>11054</v>
      </c>
      <c r="AL143" s="13" t="s">
        <v>11055</v>
      </c>
      <c r="AM143" s="13" t="s">
        <v>11056</v>
      </c>
      <c r="AN143" s="13" t="s">
        <v>11057</v>
      </c>
      <c r="AO143" s="13" t="s">
        <v>11058</v>
      </c>
      <c r="AP143" s="13" t="s">
        <v>11059</v>
      </c>
      <c r="AQ143" s="13" t="s">
        <v>11060</v>
      </c>
      <c r="AR143" s="13" t="s">
        <v>11061</v>
      </c>
      <c r="AS143" s="13" t="s">
        <v>11062</v>
      </c>
      <c r="AT143" s="13" t="s">
        <v>11063</v>
      </c>
      <c r="AU143" s="13" t="s">
        <v>11064</v>
      </c>
      <c r="AV143" s="13" t="s">
        <v>11065</v>
      </c>
      <c r="AW143" s="13" t="s">
        <v>11066</v>
      </c>
      <c r="AX143" s="13" t="s">
        <v>11067</v>
      </c>
      <c r="AY143" s="13" t="s">
        <v>11068</v>
      </c>
      <c r="AZ143" s="13" t="s">
        <v>11069</v>
      </c>
      <c r="BA143" s="13" t="s">
        <v>11070</v>
      </c>
      <c r="BB143" s="13" t="s">
        <v>11071</v>
      </c>
      <c r="BC143" s="13" t="s">
        <v>11072</v>
      </c>
      <c r="BD143" s="13" t="s">
        <v>11073</v>
      </c>
      <c r="BE143" s="13" t="s">
        <v>11074</v>
      </c>
      <c r="BF143" s="13" t="s">
        <v>11075</v>
      </c>
      <c r="BG143" s="13" t="s">
        <v>11076</v>
      </c>
      <c r="BH143" s="13" t="s">
        <v>11077</v>
      </c>
      <c r="BI143" s="13" t="s">
        <v>11078</v>
      </c>
      <c r="BJ143" s="13" t="s">
        <v>11079</v>
      </c>
      <c r="BK143" s="13" t="s">
        <v>11080</v>
      </c>
      <c r="BL143" s="13" t="s">
        <v>11081</v>
      </c>
      <c r="BM143" s="13" t="s">
        <v>11082</v>
      </c>
      <c r="BN143" s="13" t="s">
        <v>11083</v>
      </c>
      <c r="BO143" s="13" t="s">
        <v>11084</v>
      </c>
      <c r="BP143" s="13" t="s">
        <v>11085</v>
      </c>
      <c r="BQ143" s="13" t="s">
        <v>11086</v>
      </c>
      <c r="BR143" s="13" t="s">
        <v>11087</v>
      </c>
      <c r="BS143" s="13" t="s">
        <v>11088</v>
      </c>
      <c r="BT143" s="13" t="s">
        <v>11089</v>
      </c>
      <c r="BU143" s="13" t="s">
        <v>11090</v>
      </c>
      <c r="BV143" s="13" t="s">
        <v>11091</v>
      </c>
      <c r="BW143" s="13" t="s">
        <v>11092</v>
      </c>
      <c r="BX143" s="13" t="s">
        <v>11093</v>
      </c>
      <c r="BY143" s="13" t="s">
        <v>11094</v>
      </c>
      <c r="BZ143" s="13" t="s">
        <v>11095</v>
      </c>
      <c r="CA143" s="13" t="s">
        <v>11096</v>
      </c>
      <c r="CB143" s="13" t="s">
        <v>11097</v>
      </c>
      <c r="CC143" s="13" t="s">
        <v>11098</v>
      </c>
      <c r="CD143" s="13" t="s">
        <v>11099</v>
      </c>
      <c r="CE143" s="13" t="s">
        <v>11100</v>
      </c>
      <c r="CF143" s="13" t="s">
        <v>11101</v>
      </c>
      <c r="CG143" s="13" t="s">
        <v>11102</v>
      </c>
      <c r="CH143" s="13" t="s">
        <v>11103</v>
      </c>
      <c r="CI143" s="13" t="s">
        <v>11104</v>
      </c>
      <c r="CJ143" s="13" t="s">
        <v>11105</v>
      </c>
      <c r="CK143" s="13" t="s">
        <v>11106</v>
      </c>
      <c r="CL143" s="13" t="s">
        <v>11107</v>
      </c>
      <c r="CM143" s="13" t="s">
        <v>11108</v>
      </c>
      <c r="CN143" s="13" t="s">
        <v>11109</v>
      </c>
    </row>
    <row r="144" customFormat="false" ht="12.75" hidden="true" customHeight="false" outlineLevel="0" collapsed="false">
      <c r="A144" s="13" t="n">
        <v>121</v>
      </c>
      <c r="B144" s="13" t="s">
        <v>11110</v>
      </c>
      <c r="C144" s="13" t="s">
        <v>11111</v>
      </c>
      <c r="D144" s="13" t="s">
        <v>11112</v>
      </c>
      <c r="E144" s="13" t="s">
        <v>11113</v>
      </c>
      <c r="F144" s="13" t="s">
        <v>11114</v>
      </c>
      <c r="G144" s="13" t="s">
        <v>11115</v>
      </c>
      <c r="H144" s="13" t="s">
        <v>11116</v>
      </c>
      <c r="I144" s="13" t="s">
        <v>11117</v>
      </c>
      <c r="J144" s="13" t="s">
        <v>11118</v>
      </c>
      <c r="K144" s="13" t="s">
        <v>11119</v>
      </c>
      <c r="L144" s="13" t="s">
        <v>11120</v>
      </c>
      <c r="M144" s="13" t="s">
        <v>11121</v>
      </c>
      <c r="N144" s="13" t="s">
        <v>11122</v>
      </c>
      <c r="O144" s="13" t="s">
        <v>11123</v>
      </c>
      <c r="P144" s="13" t="s">
        <v>11124</v>
      </c>
      <c r="Q144" s="13" t="s">
        <v>11125</v>
      </c>
      <c r="R144" s="13" t="s">
        <v>11126</v>
      </c>
      <c r="S144" s="13" t="s">
        <v>11127</v>
      </c>
      <c r="T144" s="13" t="s">
        <v>11128</v>
      </c>
      <c r="U144" s="13" t="s">
        <v>11129</v>
      </c>
      <c r="V144" s="13" t="s">
        <v>11130</v>
      </c>
      <c r="W144" s="13" t="s">
        <v>11131</v>
      </c>
      <c r="X144" s="13" t="s">
        <v>11132</v>
      </c>
      <c r="Y144" s="13" t="s">
        <v>11133</v>
      </c>
      <c r="Z144" s="13" t="s">
        <v>11134</v>
      </c>
      <c r="AA144" s="13" t="s">
        <v>11135</v>
      </c>
      <c r="AB144" s="13" t="s">
        <v>11136</v>
      </c>
      <c r="AC144" s="13" t="s">
        <v>11137</v>
      </c>
      <c r="AD144" s="13" t="s">
        <v>11138</v>
      </c>
      <c r="AE144" s="13" t="s">
        <v>11139</v>
      </c>
      <c r="AF144" s="13" t="s">
        <v>11140</v>
      </c>
      <c r="AG144" s="13" t="s">
        <v>11141</v>
      </c>
      <c r="AH144" s="13" t="s">
        <v>11142</v>
      </c>
      <c r="AI144" s="13" t="s">
        <v>11143</v>
      </c>
      <c r="AJ144" s="13" t="s">
        <v>11144</v>
      </c>
      <c r="AK144" s="13" t="s">
        <v>11145</v>
      </c>
      <c r="AL144" s="13" t="s">
        <v>11146</v>
      </c>
      <c r="AM144" s="13" t="s">
        <v>11147</v>
      </c>
      <c r="AN144" s="13" t="s">
        <v>11148</v>
      </c>
      <c r="AO144" s="13" t="s">
        <v>11149</v>
      </c>
      <c r="AP144" s="13" t="s">
        <v>11150</v>
      </c>
      <c r="AQ144" s="13" t="s">
        <v>11151</v>
      </c>
      <c r="AR144" s="13" t="s">
        <v>11152</v>
      </c>
      <c r="AS144" s="13" t="s">
        <v>11153</v>
      </c>
      <c r="AT144" s="13" t="s">
        <v>11154</v>
      </c>
      <c r="AU144" s="13" t="s">
        <v>11155</v>
      </c>
      <c r="AV144" s="13" t="s">
        <v>11156</v>
      </c>
      <c r="AW144" s="13" t="s">
        <v>11157</v>
      </c>
      <c r="AX144" s="13" t="s">
        <v>11158</v>
      </c>
      <c r="AY144" s="13" t="s">
        <v>11159</v>
      </c>
      <c r="AZ144" s="13" t="s">
        <v>11160</v>
      </c>
      <c r="BA144" s="13" t="s">
        <v>11161</v>
      </c>
      <c r="BB144" s="13" t="s">
        <v>11162</v>
      </c>
      <c r="BC144" s="13" t="s">
        <v>11163</v>
      </c>
      <c r="BD144" s="13" t="s">
        <v>11164</v>
      </c>
      <c r="BE144" s="13" t="s">
        <v>11165</v>
      </c>
      <c r="BF144" s="13" t="s">
        <v>11166</v>
      </c>
      <c r="BG144" s="13" t="s">
        <v>11167</v>
      </c>
      <c r="BH144" s="13" t="s">
        <v>11168</v>
      </c>
      <c r="BI144" s="13" t="s">
        <v>11169</v>
      </c>
      <c r="BJ144" s="13" t="s">
        <v>11170</v>
      </c>
      <c r="BK144" s="13" t="s">
        <v>11171</v>
      </c>
      <c r="BL144" s="13" t="s">
        <v>11172</v>
      </c>
      <c r="BM144" s="13" t="s">
        <v>11173</v>
      </c>
      <c r="BN144" s="13" t="s">
        <v>11174</v>
      </c>
      <c r="BO144" s="13" t="s">
        <v>11175</v>
      </c>
      <c r="BP144" s="13" t="s">
        <v>11176</v>
      </c>
      <c r="BQ144" s="13" t="s">
        <v>11177</v>
      </c>
      <c r="BR144" s="13" t="s">
        <v>11178</v>
      </c>
      <c r="BS144" s="13" t="s">
        <v>11179</v>
      </c>
      <c r="BT144" s="13" t="s">
        <v>11180</v>
      </c>
      <c r="BU144" s="13" t="s">
        <v>11181</v>
      </c>
      <c r="BV144" s="13" t="s">
        <v>11182</v>
      </c>
      <c r="BW144" s="13" t="s">
        <v>11183</v>
      </c>
      <c r="BX144" s="13" t="s">
        <v>11184</v>
      </c>
      <c r="BY144" s="13" t="s">
        <v>11185</v>
      </c>
      <c r="BZ144" s="13" t="s">
        <v>11186</v>
      </c>
      <c r="CA144" s="13" t="s">
        <v>11187</v>
      </c>
      <c r="CB144" s="13" t="s">
        <v>11188</v>
      </c>
      <c r="CC144" s="13" t="s">
        <v>11189</v>
      </c>
      <c r="CD144" s="13" t="s">
        <v>11190</v>
      </c>
      <c r="CE144" s="13" t="s">
        <v>11191</v>
      </c>
      <c r="CF144" s="13" t="s">
        <v>11192</v>
      </c>
      <c r="CG144" s="13" t="s">
        <v>11193</v>
      </c>
      <c r="CH144" s="13" t="s">
        <v>11194</v>
      </c>
      <c r="CI144" s="13" t="s">
        <v>11195</v>
      </c>
      <c r="CJ144" s="13" t="s">
        <v>11196</v>
      </c>
      <c r="CK144" s="13" t="s">
        <v>11197</v>
      </c>
      <c r="CL144" s="13" t="s">
        <v>11198</v>
      </c>
      <c r="CM144" s="13" t="s">
        <v>11199</v>
      </c>
      <c r="CN144" s="13" t="s">
        <v>11200</v>
      </c>
    </row>
    <row r="145" customFormat="false" ht="12.75" hidden="true" customHeight="false" outlineLevel="0" collapsed="false">
      <c r="A145" s="13" t="n">
        <v>122</v>
      </c>
      <c r="B145" s="13" t="s">
        <v>11201</v>
      </c>
      <c r="C145" s="13" t="s">
        <v>11202</v>
      </c>
      <c r="D145" s="13" t="s">
        <v>11203</v>
      </c>
      <c r="E145" s="13" t="s">
        <v>11204</v>
      </c>
      <c r="F145" s="13" t="s">
        <v>11205</v>
      </c>
      <c r="G145" s="13" t="s">
        <v>11206</v>
      </c>
      <c r="H145" s="13" t="s">
        <v>11207</v>
      </c>
      <c r="I145" s="13" t="s">
        <v>11208</v>
      </c>
      <c r="J145" s="13" t="s">
        <v>11209</v>
      </c>
      <c r="K145" s="13" t="s">
        <v>11210</v>
      </c>
      <c r="L145" s="13" t="s">
        <v>11211</v>
      </c>
      <c r="M145" s="13" t="s">
        <v>11212</v>
      </c>
      <c r="N145" s="13" t="s">
        <v>11213</v>
      </c>
      <c r="O145" s="13" t="s">
        <v>11214</v>
      </c>
      <c r="P145" s="13" t="s">
        <v>11215</v>
      </c>
      <c r="Q145" s="13" t="s">
        <v>11216</v>
      </c>
      <c r="R145" s="13" t="s">
        <v>11217</v>
      </c>
      <c r="S145" s="13" t="s">
        <v>11218</v>
      </c>
      <c r="T145" s="13" t="s">
        <v>11219</v>
      </c>
      <c r="U145" s="13" t="s">
        <v>11220</v>
      </c>
      <c r="V145" s="13" t="s">
        <v>11221</v>
      </c>
      <c r="W145" s="13" t="s">
        <v>11222</v>
      </c>
      <c r="X145" s="13" t="s">
        <v>11223</v>
      </c>
      <c r="Y145" s="13" t="s">
        <v>11224</v>
      </c>
      <c r="Z145" s="13" t="s">
        <v>11225</v>
      </c>
      <c r="AA145" s="13" t="s">
        <v>11226</v>
      </c>
      <c r="AB145" s="13" t="s">
        <v>11227</v>
      </c>
      <c r="AC145" s="13" t="s">
        <v>11228</v>
      </c>
      <c r="AD145" s="13" t="s">
        <v>11229</v>
      </c>
      <c r="AE145" s="13" t="s">
        <v>11230</v>
      </c>
      <c r="AF145" s="13" t="s">
        <v>11231</v>
      </c>
      <c r="AG145" s="13" t="s">
        <v>11232</v>
      </c>
      <c r="AH145" s="13" t="s">
        <v>11233</v>
      </c>
      <c r="AI145" s="13" t="s">
        <v>11234</v>
      </c>
      <c r="AJ145" s="13" t="s">
        <v>11235</v>
      </c>
      <c r="AK145" s="13" t="s">
        <v>11236</v>
      </c>
      <c r="AL145" s="13" t="s">
        <v>11237</v>
      </c>
      <c r="AM145" s="13" t="s">
        <v>11238</v>
      </c>
      <c r="AN145" s="13" t="s">
        <v>11239</v>
      </c>
      <c r="AO145" s="13" t="s">
        <v>11240</v>
      </c>
      <c r="AP145" s="13" t="s">
        <v>11241</v>
      </c>
      <c r="AQ145" s="13" t="s">
        <v>11242</v>
      </c>
      <c r="AR145" s="13" t="s">
        <v>11243</v>
      </c>
      <c r="AS145" s="13" t="s">
        <v>11244</v>
      </c>
      <c r="AT145" s="13" t="s">
        <v>11245</v>
      </c>
      <c r="AU145" s="13" t="s">
        <v>11246</v>
      </c>
      <c r="AV145" s="13" t="s">
        <v>11247</v>
      </c>
      <c r="AW145" s="13" t="s">
        <v>11248</v>
      </c>
      <c r="AX145" s="13" t="s">
        <v>11249</v>
      </c>
      <c r="AY145" s="13" t="s">
        <v>11250</v>
      </c>
      <c r="AZ145" s="13" t="s">
        <v>11251</v>
      </c>
      <c r="BA145" s="13" t="s">
        <v>11252</v>
      </c>
      <c r="BB145" s="13" t="s">
        <v>11253</v>
      </c>
      <c r="BC145" s="13" t="s">
        <v>11254</v>
      </c>
      <c r="BD145" s="13" t="s">
        <v>11255</v>
      </c>
      <c r="BE145" s="13" t="s">
        <v>11256</v>
      </c>
      <c r="BF145" s="13" t="s">
        <v>11257</v>
      </c>
      <c r="BG145" s="13" t="s">
        <v>11258</v>
      </c>
      <c r="BH145" s="13" t="s">
        <v>11259</v>
      </c>
      <c r="BI145" s="13" t="s">
        <v>11260</v>
      </c>
      <c r="BJ145" s="13" t="s">
        <v>11261</v>
      </c>
      <c r="BK145" s="13" t="s">
        <v>11262</v>
      </c>
      <c r="BL145" s="13" t="s">
        <v>11263</v>
      </c>
      <c r="BM145" s="13" t="s">
        <v>11264</v>
      </c>
      <c r="BN145" s="13" t="s">
        <v>11265</v>
      </c>
      <c r="BO145" s="13" t="s">
        <v>11266</v>
      </c>
      <c r="BP145" s="13" t="s">
        <v>11267</v>
      </c>
      <c r="BQ145" s="13" t="s">
        <v>11268</v>
      </c>
      <c r="BR145" s="13" t="s">
        <v>11269</v>
      </c>
      <c r="BS145" s="13" t="s">
        <v>11270</v>
      </c>
      <c r="BT145" s="13" t="s">
        <v>11271</v>
      </c>
      <c r="BU145" s="13" t="s">
        <v>11272</v>
      </c>
      <c r="BV145" s="13" t="s">
        <v>11273</v>
      </c>
      <c r="BW145" s="13" t="s">
        <v>11274</v>
      </c>
      <c r="BX145" s="13" t="s">
        <v>11275</v>
      </c>
      <c r="BY145" s="13" t="s">
        <v>11276</v>
      </c>
      <c r="BZ145" s="13" t="s">
        <v>11277</v>
      </c>
      <c r="CA145" s="13" t="s">
        <v>11278</v>
      </c>
      <c r="CB145" s="13" t="s">
        <v>11279</v>
      </c>
      <c r="CC145" s="13" t="s">
        <v>11280</v>
      </c>
      <c r="CD145" s="13" t="s">
        <v>11281</v>
      </c>
      <c r="CE145" s="13" t="s">
        <v>11282</v>
      </c>
      <c r="CF145" s="13" t="s">
        <v>11283</v>
      </c>
      <c r="CG145" s="13" t="s">
        <v>11284</v>
      </c>
      <c r="CH145" s="13" t="s">
        <v>11285</v>
      </c>
      <c r="CI145" s="13" t="s">
        <v>11286</v>
      </c>
      <c r="CJ145" s="13" t="s">
        <v>11287</v>
      </c>
      <c r="CK145" s="13" t="s">
        <v>11288</v>
      </c>
      <c r="CL145" s="13" t="s">
        <v>11289</v>
      </c>
      <c r="CM145" s="13" t="s">
        <v>11290</v>
      </c>
      <c r="CN145" s="13" t="s">
        <v>11291</v>
      </c>
    </row>
    <row r="146" customFormat="false" ht="12.75" hidden="true" customHeight="false" outlineLevel="0" collapsed="false">
      <c r="A146" s="13" t="n">
        <v>123</v>
      </c>
      <c r="B146" s="13" t="s">
        <v>11292</v>
      </c>
      <c r="C146" s="13" t="s">
        <v>11293</v>
      </c>
      <c r="D146" s="13" t="s">
        <v>11294</v>
      </c>
      <c r="E146" s="13" t="s">
        <v>11295</v>
      </c>
      <c r="F146" s="13" t="s">
        <v>11296</v>
      </c>
      <c r="G146" s="13" t="s">
        <v>11297</v>
      </c>
      <c r="H146" s="13" t="s">
        <v>11298</v>
      </c>
      <c r="I146" s="13" t="s">
        <v>11299</v>
      </c>
      <c r="J146" s="13" t="s">
        <v>11300</v>
      </c>
      <c r="K146" s="13" t="s">
        <v>11301</v>
      </c>
      <c r="L146" s="13" t="s">
        <v>11302</v>
      </c>
      <c r="M146" s="13" t="s">
        <v>11303</v>
      </c>
      <c r="N146" s="13" t="s">
        <v>11304</v>
      </c>
      <c r="O146" s="13" t="s">
        <v>11305</v>
      </c>
      <c r="P146" s="13" t="s">
        <v>11306</v>
      </c>
      <c r="Q146" s="13" t="s">
        <v>11307</v>
      </c>
      <c r="R146" s="13" t="s">
        <v>11308</v>
      </c>
      <c r="S146" s="13" t="s">
        <v>11309</v>
      </c>
      <c r="T146" s="13" t="s">
        <v>11310</v>
      </c>
      <c r="U146" s="13" t="s">
        <v>11311</v>
      </c>
      <c r="V146" s="13" t="s">
        <v>11312</v>
      </c>
      <c r="W146" s="13" t="s">
        <v>11313</v>
      </c>
      <c r="X146" s="13" t="s">
        <v>11314</v>
      </c>
      <c r="Y146" s="13" t="s">
        <v>11315</v>
      </c>
      <c r="Z146" s="13" t="s">
        <v>11316</v>
      </c>
      <c r="AA146" s="13" t="s">
        <v>11317</v>
      </c>
      <c r="AB146" s="13" t="s">
        <v>11318</v>
      </c>
      <c r="AC146" s="13" t="s">
        <v>11319</v>
      </c>
      <c r="AD146" s="13" t="s">
        <v>11320</v>
      </c>
      <c r="AE146" s="13" t="s">
        <v>11321</v>
      </c>
      <c r="AF146" s="13" t="s">
        <v>11322</v>
      </c>
      <c r="AG146" s="13" t="s">
        <v>11323</v>
      </c>
      <c r="AH146" s="13" t="s">
        <v>11324</v>
      </c>
      <c r="AI146" s="13" t="s">
        <v>11325</v>
      </c>
      <c r="AJ146" s="13" t="s">
        <v>11326</v>
      </c>
      <c r="AK146" s="13" t="s">
        <v>11327</v>
      </c>
      <c r="AL146" s="13" t="s">
        <v>11328</v>
      </c>
      <c r="AM146" s="13" t="s">
        <v>11329</v>
      </c>
      <c r="AN146" s="13" t="s">
        <v>11330</v>
      </c>
      <c r="AO146" s="13" t="s">
        <v>11331</v>
      </c>
      <c r="AP146" s="13" t="s">
        <v>11332</v>
      </c>
      <c r="AQ146" s="13" t="s">
        <v>11333</v>
      </c>
      <c r="AR146" s="13" t="s">
        <v>11334</v>
      </c>
      <c r="AS146" s="13" t="s">
        <v>11335</v>
      </c>
      <c r="AT146" s="13" t="s">
        <v>11336</v>
      </c>
      <c r="AU146" s="13" t="s">
        <v>11337</v>
      </c>
      <c r="AV146" s="13" t="s">
        <v>11338</v>
      </c>
      <c r="AW146" s="13" t="s">
        <v>11339</v>
      </c>
      <c r="AX146" s="13" t="s">
        <v>11340</v>
      </c>
      <c r="AY146" s="13" t="s">
        <v>11341</v>
      </c>
      <c r="AZ146" s="13" t="s">
        <v>11342</v>
      </c>
      <c r="BA146" s="13" t="s">
        <v>11343</v>
      </c>
      <c r="BB146" s="13" t="s">
        <v>11344</v>
      </c>
      <c r="BC146" s="13" t="s">
        <v>11345</v>
      </c>
      <c r="BD146" s="13" t="s">
        <v>11346</v>
      </c>
      <c r="BE146" s="13" t="s">
        <v>11347</v>
      </c>
      <c r="BF146" s="13" t="s">
        <v>11348</v>
      </c>
      <c r="BG146" s="13" t="s">
        <v>11349</v>
      </c>
      <c r="BH146" s="13" t="s">
        <v>11350</v>
      </c>
      <c r="BI146" s="13" t="s">
        <v>11351</v>
      </c>
      <c r="BJ146" s="13" t="s">
        <v>11352</v>
      </c>
      <c r="BK146" s="13" t="s">
        <v>11353</v>
      </c>
      <c r="BL146" s="13" t="s">
        <v>11354</v>
      </c>
      <c r="BM146" s="13" t="s">
        <v>11355</v>
      </c>
      <c r="BN146" s="13" t="s">
        <v>11356</v>
      </c>
      <c r="BO146" s="13" t="s">
        <v>11357</v>
      </c>
      <c r="BP146" s="13" t="s">
        <v>11358</v>
      </c>
      <c r="BQ146" s="13" t="s">
        <v>11359</v>
      </c>
      <c r="BR146" s="13" t="s">
        <v>11360</v>
      </c>
      <c r="BS146" s="13" t="s">
        <v>11361</v>
      </c>
      <c r="BT146" s="13" t="s">
        <v>11362</v>
      </c>
      <c r="BU146" s="13" t="s">
        <v>11363</v>
      </c>
      <c r="BV146" s="13" t="s">
        <v>11364</v>
      </c>
      <c r="BW146" s="13" t="s">
        <v>11365</v>
      </c>
      <c r="BX146" s="13" t="s">
        <v>11366</v>
      </c>
      <c r="BY146" s="13" t="s">
        <v>11367</v>
      </c>
      <c r="BZ146" s="13" t="s">
        <v>11368</v>
      </c>
      <c r="CA146" s="13" t="s">
        <v>11369</v>
      </c>
      <c r="CB146" s="13" t="s">
        <v>11370</v>
      </c>
      <c r="CC146" s="13" t="s">
        <v>11371</v>
      </c>
      <c r="CD146" s="13" t="s">
        <v>11372</v>
      </c>
      <c r="CE146" s="13" t="s">
        <v>11373</v>
      </c>
      <c r="CF146" s="13" t="s">
        <v>11374</v>
      </c>
      <c r="CG146" s="13" t="s">
        <v>11375</v>
      </c>
      <c r="CH146" s="13" t="s">
        <v>11376</v>
      </c>
      <c r="CI146" s="13" t="s">
        <v>11377</v>
      </c>
      <c r="CJ146" s="13" t="s">
        <v>11378</v>
      </c>
      <c r="CK146" s="13" t="s">
        <v>11379</v>
      </c>
      <c r="CL146" s="13" t="s">
        <v>11380</v>
      </c>
      <c r="CM146" s="13" t="s">
        <v>11381</v>
      </c>
      <c r="CN146" s="13" t="s">
        <v>11382</v>
      </c>
    </row>
    <row r="147" customFormat="false" ht="12.75" hidden="true" customHeight="false" outlineLevel="0" collapsed="false">
      <c r="A147" s="13" t="n">
        <v>124</v>
      </c>
      <c r="B147" s="13" t="s">
        <v>11383</v>
      </c>
      <c r="C147" s="13" t="s">
        <v>11384</v>
      </c>
      <c r="D147" s="13" t="s">
        <v>11385</v>
      </c>
      <c r="E147" s="13" t="s">
        <v>11386</v>
      </c>
      <c r="F147" s="13" t="s">
        <v>11387</v>
      </c>
      <c r="G147" s="13" t="s">
        <v>11388</v>
      </c>
      <c r="H147" s="13" t="s">
        <v>11389</v>
      </c>
      <c r="I147" s="13" t="s">
        <v>11390</v>
      </c>
      <c r="J147" s="13" t="s">
        <v>11391</v>
      </c>
      <c r="K147" s="13" t="s">
        <v>11392</v>
      </c>
      <c r="L147" s="13" t="s">
        <v>11393</v>
      </c>
      <c r="M147" s="13" t="s">
        <v>11394</v>
      </c>
      <c r="N147" s="13" t="s">
        <v>11395</v>
      </c>
      <c r="O147" s="13" t="s">
        <v>11396</v>
      </c>
      <c r="P147" s="13" t="s">
        <v>11397</v>
      </c>
      <c r="Q147" s="13" t="s">
        <v>11398</v>
      </c>
      <c r="R147" s="13" t="s">
        <v>11399</v>
      </c>
      <c r="S147" s="13" t="s">
        <v>11400</v>
      </c>
      <c r="T147" s="13" t="s">
        <v>11401</v>
      </c>
      <c r="U147" s="13" t="s">
        <v>11402</v>
      </c>
      <c r="V147" s="13" t="s">
        <v>11403</v>
      </c>
      <c r="W147" s="13" t="s">
        <v>11404</v>
      </c>
      <c r="X147" s="13" t="s">
        <v>11405</v>
      </c>
      <c r="Y147" s="13" t="s">
        <v>11406</v>
      </c>
      <c r="Z147" s="13" t="s">
        <v>11407</v>
      </c>
      <c r="AA147" s="13" t="s">
        <v>11408</v>
      </c>
      <c r="AB147" s="13" t="s">
        <v>11409</v>
      </c>
      <c r="AC147" s="13" t="s">
        <v>11410</v>
      </c>
      <c r="AD147" s="13" t="s">
        <v>11411</v>
      </c>
      <c r="AE147" s="13" t="s">
        <v>11412</v>
      </c>
      <c r="AF147" s="13" t="s">
        <v>11413</v>
      </c>
      <c r="AG147" s="13" t="s">
        <v>11414</v>
      </c>
      <c r="AH147" s="13" t="s">
        <v>11415</v>
      </c>
      <c r="AI147" s="13" t="s">
        <v>11416</v>
      </c>
      <c r="AJ147" s="13" t="s">
        <v>11417</v>
      </c>
      <c r="AK147" s="13" t="s">
        <v>11418</v>
      </c>
      <c r="AL147" s="13" t="s">
        <v>11419</v>
      </c>
      <c r="AM147" s="13" t="s">
        <v>11420</v>
      </c>
      <c r="AN147" s="13" t="s">
        <v>11421</v>
      </c>
      <c r="AO147" s="13" t="s">
        <v>11422</v>
      </c>
      <c r="AP147" s="13" t="s">
        <v>11423</v>
      </c>
      <c r="AQ147" s="13" t="s">
        <v>11424</v>
      </c>
      <c r="AR147" s="13" t="s">
        <v>11425</v>
      </c>
      <c r="AS147" s="13" t="s">
        <v>11426</v>
      </c>
      <c r="AT147" s="13" t="s">
        <v>11427</v>
      </c>
      <c r="AU147" s="13" t="s">
        <v>11428</v>
      </c>
      <c r="AV147" s="13" t="s">
        <v>11429</v>
      </c>
      <c r="AW147" s="13" t="s">
        <v>11430</v>
      </c>
      <c r="AX147" s="13" t="s">
        <v>11431</v>
      </c>
      <c r="AY147" s="13" t="s">
        <v>11432</v>
      </c>
      <c r="AZ147" s="13" t="s">
        <v>11433</v>
      </c>
      <c r="BA147" s="13" t="s">
        <v>11434</v>
      </c>
      <c r="BB147" s="13" t="s">
        <v>11435</v>
      </c>
      <c r="BC147" s="13" t="s">
        <v>11436</v>
      </c>
      <c r="BD147" s="13" t="s">
        <v>11437</v>
      </c>
      <c r="BE147" s="13" t="s">
        <v>11438</v>
      </c>
      <c r="BF147" s="13" t="s">
        <v>11439</v>
      </c>
      <c r="BG147" s="13" t="s">
        <v>11440</v>
      </c>
      <c r="BH147" s="13" t="s">
        <v>11441</v>
      </c>
      <c r="BI147" s="13" t="s">
        <v>11442</v>
      </c>
      <c r="BJ147" s="13" t="s">
        <v>11443</v>
      </c>
      <c r="BK147" s="13" t="s">
        <v>11444</v>
      </c>
      <c r="BL147" s="13" t="s">
        <v>11445</v>
      </c>
      <c r="BM147" s="13" t="s">
        <v>11446</v>
      </c>
      <c r="BN147" s="13" t="s">
        <v>11447</v>
      </c>
      <c r="BO147" s="13" t="s">
        <v>11448</v>
      </c>
      <c r="BP147" s="13" t="s">
        <v>11449</v>
      </c>
      <c r="BQ147" s="13" t="s">
        <v>11450</v>
      </c>
      <c r="BR147" s="13" t="s">
        <v>11451</v>
      </c>
      <c r="BS147" s="13" t="s">
        <v>11452</v>
      </c>
      <c r="BT147" s="13" t="s">
        <v>11453</v>
      </c>
      <c r="BU147" s="13" t="s">
        <v>11454</v>
      </c>
      <c r="BV147" s="13" t="s">
        <v>11455</v>
      </c>
      <c r="BW147" s="13" t="s">
        <v>11456</v>
      </c>
      <c r="BX147" s="13" t="s">
        <v>11457</v>
      </c>
      <c r="BY147" s="13" t="s">
        <v>11458</v>
      </c>
      <c r="BZ147" s="13" t="s">
        <v>11459</v>
      </c>
      <c r="CA147" s="13" t="s">
        <v>11460</v>
      </c>
      <c r="CB147" s="13" t="s">
        <v>11461</v>
      </c>
      <c r="CC147" s="13" t="s">
        <v>11462</v>
      </c>
      <c r="CD147" s="13" t="s">
        <v>11463</v>
      </c>
      <c r="CE147" s="13" t="s">
        <v>11464</v>
      </c>
      <c r="CF147" s="13" t="s">
        <v>11465</v>
      </c>
      <c r="CG147" s="13" t="s">
        <v>11466</v>
      </c>
      <c r="CH147" s="13" t="s">
        <v>11467</v>
      </c>
      <c r="CI147" s="13" t="s">
        <v>11468</v>
      </c>
      <c r="CJ147" s="13" t="s">
        <v>11469</v>
      </c>
      <c r="CK147" s="13" t="s">
        <v>11470</v>
      </c>
      <c r="CL147" s="13" t="s">
        <v>11471</v>
      </c>
      <c r="CM147" s="13" t="s">
        <v>11472</v>
      </c>
      <c r="CN147" s="13" t="s">
        <v>11473</v>
      </c>
    </row>
    <row r="148" customFormat="false" ht="12.75" hidden="true" customHeight="false" outlineLevel="0" collapsed="false">
      <c r="A148" s="13" t="n">
        <v>125</v>
      </c>
      <c r="B148" s="13" t="s">
        <v>11474</v>
      </c>
      <c r="C148" s="13" t="s">
        <v>11475</v>
      </c>
      <c r="D148" s="13" t="s">
        <v>11476</v>
      </c>
      <c r="E148" s="13" t="s">
        <v>11477</v>
      </c>
      <c r="F148" s="13" t="s">
        <v>11478</v>
      </c>
      <c r="G148" s="13" t="s">
        <v>11479</v>
      </c>
      <c r="H148" s="13" t="s">
        <v>11480</v>
      </c>
      <c r="I148" s="13" t="s">
        <v>11481</v>
      </c>
      <c r="J148" s="13" t="s">
        <v>11482</v>
      </c>
      <c r="K148" s="13" t="s">
        <v>11483</v>
      </c>
      <c r="L148" s="13" t="s">
        <v>11484</v>
      </c>
      <c r="M148" s="13" t="s">
        <v>11485</v>
      </c>
      <c r="N148" s="13" t="s">
        <v>11486</v>
      </c>
      <c r="O148" s="13" t="s">
        <v>11487</v>
      </c>
      <c r="P148" s="13" t="s">
        <v>11488</v>
      </c>
      <c r="Q148" s="13" t="s">
        <v>11489</v>
      </c>
      <c r="R148" s="13" t="s">
        <v>11490</v>
      </c>
      <c r="S148" s="13" t="s">
        <v>11491</v>
      </c>
      <c r="T148" s="13" t="s">
        <v>11492</v>
      </c>
      <c r="U148" s="13" t="s">
        <v>11493</v>
      </c>
      <c r="V148" s="13" t="s">
        <v>11494</v>
      </c>
      <c r="W148" s="13" t="s">
        <v>11495</v>
      </c>
      <c r="X148" s="13" t="s">
        <v>11496</v>
      </c>
      <c r="Y148" s="13" t="s">
        <v>11497</v>
      </c>
      <c r="Z148" s="13" t="s">
        <v>11498</v>
      </c>
      <c r="AA148" s="13" t="s">
        <v>11499</v>
      </c>
      <c r="AB148" s="13" t="s">
        <v>11500</v>
      </c>
      <c r="AC148" s="13" t="s">
        <v>11501</v>
      </c>
      <c r="AD148" s="13" t="s">
        <v>11502</v>
      </c>
      <c r="AE148" s="13" t="s">
        <v>11503</v>
      </c>
      <c r="AF148" s="13" t="s">
        <v>11504</v>
      </c>
      <c r="AG148" s="13" t="s">
        <v>11505</v>
      </c>
      <c r="AH148" s="13" t="s">
        <v>11506</v>
      </c>
      <c r="AI148" s="13" t="s">
        <v>11507</v>
      </c>
      <c r="AJ148" s="13" t="s">
        <v>11508</v>
      </c>
      <c r="AK148" s="13" t="s">
        <v>11509</v>
      </c>
      <c r="AL148" s="13" t="s">
        <v>11510</v>
      </c>
      <c r="AM148" s="13" t="s">
        <v>11511</v>
      </c>
      <c r="AN148" s="13" t="s">
        <v>11512</v>
      </c>
      <c r="AO148" s="13" t="s">
        <v>11513</v>
      </c>
      <c r="AP148" s="13" t="s">
        <v>11514</v>
      </c>
      <c r="AQ148" s="13" t="s">
        <v>11515</v>
      </c>
      <c r="AR148" s="13" t="s">
        <v>11516</v>
      </c>
      <c r="AS148" s="13" t="s">
        <v>11517</v>
      </c>
      <c r="AT148" s="13" t="s">
        <v>11518</v>
      </c>
      <c r="AU148" s="13" t="s">
        <v>11519</v>
      </c>
      <c r="AV148" s="13" t="s">
        <v>11520</v>
      </c>
      <c r="AW148" s="13" t="s">
        <v>11521</v>
      </c>
      <c r="AX148" s="13" t="s">
        <v>11522</v>
      </c>
      <c r="AY148" s="13" t="s">
        <v>11523</v>
      </c>
      <c r="AZ148" s="13" t="s">
        <v>11524</v>
      </c>
      <c r="BA148" s="13" t="s">
        <v>11525</v>
      </c>
      <c r="BB148" s="13" t="s">
        <v>11526</v>
      </c>
      <c r="BC148" s="13" t="s">
        <v>11527</v>
      </c>
      <c r="BD148" s="13" t="s">
        <v>11528</v>
      </c>
      <c r="BE148" s="13" t="s">
        <v>11529</v>
      </c>
      <c r="BF148" s="13" t="s">
        <v>11530</v>
      </c>
      <c r="BG148" s="13" t="s">
        <v>11531</v>
      </c>
      <c r="BH148" s="13" t="s">
        <v>11532</v>
      </c>
      <c r="BI148" s="13" t="s">
        <v>11533</v>
      </c>
      <c r="BJ148" s="13" t="s">
        <v>11534</v>
      </c>
      <c r="BK148" s="13" t="s">
        <v>11535</v>
      </c>
      <c r="BL148" s="13" t="s">
        <v>11536</v>
      </c>
      <c r="BM148" s="13" t="s">
        <v>11537</v>
      </c>
      <c r="BN148" s="13" t="s">
        <v>11538</v>
      </c>
      <c r="BO148" s="13" t="s">
        <v>11539</v>
      </c>
      <c r="BP148" s="13" t="s">
        <v>11540</v>
      </c>
      <c r="BQ148" s="13" t="s">
        <v>11541</v>
      </c>
      <c r="BR148" s="13" t="s">
        <v>11542</v>
      </c>
      <c r="BS148" s="13" t="s">
        <v>11543</v>
      </c>
      <c r="BT148" s="13" t="s">
        <v>11544</v>
      </c>
      <c r="BU148" s="13" t="s">
        <v>11545</v>
      </c>
      <c r="BV148" s="13" t="s">
        <v>11546</v>
      </c>
      <c r="BW148" s="13" t="s">
        <v>11547</v>
      </c>
      <c r="BX148" s="13" t="s">
        <v>11548</v>
      </c>
      <c r="BY148" s="13" t="s">
        <v>11549</v>
      </c>
      <c r="BZ148" s="13" t="s">
        <v>11550</v>
      </c>
      <c r="CA148" s="13" t="s">
        <v>11551</v>
      </c>
      <c r="CB148" s="13" t="s">
        <v>11552</v>
      </c>
      <c r="CC148" s="13" t="s">
        <v>11553</v>
      </c>
      <c r="CD148" s="13" t="s">
        <v>11554</v>
      </c>
      <c r="CE148" s="13" t="s">
        <v>11555</v>
      </c>
      <c r="CF148" s="13" t="s">
        <v>11556</v>
      </c>
      <c r="CG148" s="13" t="s">
        <v>11557</v>
      </c>
      <c r="CH148" s="13" t="s">
        <v>11558</v>
      </c>
      <c r="CI148" s="13" t="s">
        <v>11559</v>
      </c>
      <c r="CJ148" s="13" t="s">
        <v>11560</v>
      </c>
      <c r="CK148" s="13" t="s">
        <v>11561</v>
      </c>
      <c r="CL148" s="13" t="s">
        <v>11562</v>
      </c>
      <c r="CM148" s="13" t="s">
        <v>11563</v>
      </c>
      <c r="CN148" s="13" t="s">
        <v>11564</v>
      </c>
    </row>
    <row r="149" customFormat="false" ht="12.75" hidden="true" customHeight="false" outlineLevel="0" collapsed="false">
      <c r="A149" s="13" t="n">
        <v>126</v>
      </c>
      <c r="B149" s="13" t="s">
        <v>11565</v>
      </c>
      <c r="C149" s="13" t="s">
        <v>11566</v>
      </c>
      <c r="D149" s="13" t="s">
        <v>11567</v>
      </c>
      <c r="E149" s="13" t="s">
        <v>11568</v>
      </c>
      <c r="F149" s="13" t="s">
        <v>11569</v>
      </c>
      <c r="G149" s="13" t="s">
        <v>11570</v>
      </c>
      <c r="H149" s="13" t="s">
        <v>11571</v>
      </c>
      <c r="I149" s="13" t="s">
        <v>11572</v>
      </c>
      <c r="J149" s="13" t="s">
        <v>11573</v>
      </c>
      <c r="K149" s="13" t="s">
        <v>11574</v>
      </c>
      <c r="L149" s="13" t="s">
        <v>11575</v>
      </c>
      <c r="M149" s="13" t="s">
        <v>11576</v>
      </c>
      <c r="N149" s="13" t="s">
        <v>11577</v>
      </c>
      <c r="O149" s="13" t="s">
        <v>11578</v>
      </c>
      <c r="P149" s="13" t="s">
        <v>11579</v>
      </c>
      <c r="Q149" s="13" t="s">
        <v>11580</v>
      </c>
      <c r="R149" s="13" t="s">
        <v>11581</v>
      </c>
      <c r="S149" s="13" t="s">
        <v>11582</v>
      </c>
      <c r="T149" s="13" t="s">
        <v>11583</v>
      </c>
      <c r="U149" s="13" t="s">
        <v>11584</v>
      </c>
      <c r="V149" s="13" t="s">
        <v>11585</v>
      </c>
      <c r="W149" s="13" t="s">
        <v>11586</v>
      </c>
      <c r="X149" s="13" t="s">
        <v>11587</v>
      </c>
      <c r="Y149" s="13" t="s">
        <v>11588</v>
      </c>
      <c r="Z149" s="13" t="s">
        <v>11589</v>
      </c>
      <c r="AA149" s="13" t="s">
        <v>11590</v>
      </c>
      <c r="AB149" s="13" t="s">
        <v>11591</v>
      </c>
      <c r="AC149" s="13" t="s">
        <v>11592</v>
      </c>
      <c r="AD149" s="13" t="s">
        <v>11593</v>
      </c>
      <c r="AE149" s="13" t="s">
        <v>11594</v>
      </c>
      <c r="AF149" s="13" t="s">
        <v>11595</v>
      </c>
      <c r="AG149" s="13" t="s">
        <v>11596</v>
      </c>
      <c r="AH149" s="13" t="s">
        <v>11597</v>
      </c>
      <c r="AI149" s="13" t="s">
        <v>11598</v>
      </c>
      <c r="AJ149" s="13" t="s">
        <v>11599</v>
      </c>
      <c r="AK149" s="13" t="s">
        <v>11600</v>
      </c>
      <c r="AL149" s="13" t="s">
        <v>11601</v>
      </c>
      <c r="AM149" s="13" t="s">
        <v>11602</v>
      </c>
      <c r="AN149" s="13" t="s">
        <v>11603</v>
      </c>
      <c r="AO149" s="13" t="s">
        <v>11604</v>
      </c>
      <c r="AP149" s="13" t="s">
        <v>11605</v>
      </c>
      <c r="AQ149" s="13" t="s">
        <v>11606</v>
      </c>
      <c r="AR149" s="13" t="s">
        <v>11607</v>
      </c>
      <c r="AS149" s="13" t="s">
        <v>11608</v>
      </c>
      <c r="AT149" s="13" t="s">
        <v>11609</v>
      </c>
      <c r="AU149" s="13" t="s">
        <v>11610</v>
      </c>
      <c r="AV149" s="13" t="s">
        <v>11611</v>
      </c>
      <c r="AW149" s="13" t="s">
        <v>11612</v>
      </c>
      <c r="AX149" s="13" t="s">
        <v>11613</v>
      </c>
      <c r="AY149" s="13" t="s">
        <v>11614</v>
      </c>
      <c r="AZ149" s="13" t="s">
        <v>11615</v>
      </c>
      <c r="BA149" s="13" t="s">
        <v>11616</v>
      </c>
      <c r="BB149" s="13" t="s">
        <v>11617</v>
      </c>
      <c r="BC149" s="13" t="s">
        <v>11618</v>
      </c>
      <c r="BD149" s="13" t="s">
        <v>11619</v>
      </c>
      <c r="BE149" s="13" t="s">
        <v>11620</v>
      </c>
      <c r="BF149" s="13" t="s">
        <v>11621</v>
      </c>
      <c r="BG149" s="13" t="s">
        <v>11622</v>
      </c>
      <c r="BH149" s="13" t="s">
        <v>11623</v>
      </c>
      <c r="BI149" s="13" t="s">
        <v>11624</v>
      </c>
      <c r="BJ149" s="13" t="s">
        <v>11625</v>
      </c>
      <c r="BK149" s="13" t="s">
        <v>11626</v>
      </c>
      <c r="BL149" s="13" t="s">
        <v>11627</v>
      </c>
      <c r="BM149" s="13" t="s">
        <v>11628</v>
      </c>
      <c r="BN149" s="13" t="s">
        <v>11629</v>
      </c>
      <c r="BO149" s="13" t="s">
        <v>11630</v>
      </c>
      <c r="BP149" s="13" t="s">
        <v>11631</v>
      </c>
      <c r="BQ149" s="13" t="s">
        <v>11632</v>
      </c>
      <c r="BR149" s="13" t="s">
        <v>11633</v>
      </c>
      <c r="BS149" s="13" t="s">
        <v>11634</v>
      </c>
      <c r="BT149" s="13" t="s">
        <v>11635</v>
      </c>
      <c r="BU149" s="13" t="s">
        <v>11636</v>
      </c>
      <c r="BV149" s="13" t="s">
        <v>11637</v>
      </c>
      <c r="BW149" s="13" t="s">
        <v>11638</v>
      </c>
      <c r="BX149" s="13" t="s">
        <v>11639</v>
      </c>
      <c r="BY149" s="13" t="s">
        <v>11640</v>
      </c>
      <c r="BZ149" s="13" t="s">
        <v>11641</v>
      </c>
      <c r="CA149" s="13" t="s">
        <v>11642</v>
      </c>
      <c r="CB149" s="13" t="s">
        <v>11643</v>
      </c>
      <c r="CC149" s="13" t="s">
        <v>11644</v>
      </c>
      <c r="CD149" s="13" t="s">
        <v>11645</v>
      </c>
      <c r="CE149" s="13" t="s">
        <v>11646</v>
      </c>
      <c r="CF149" s="13" t="s">
        <v>11647</v>
      </c>
      <c r="CG149" s="13" t="s">
        <v>11648</v>
      </c>
      <c r="CH149" s="13" t="s">
        <v>11649</v>
      </c>
      <c r="CI149" s="13" t="s">
        <v>11650</v>
      </c>
      <c r="CJ149" s="13" t="s">
        <v>11651</v>
      </c>
      <c r="CK149" s="13" t="s">
        <v>11652</v>
      </c>
      <c r="CL149" s="13" t="s">
        <v>11653</v>
      </c>
      <c r="CM149" s="13" t="s">
        <v>11654</v>
      </c>
      <c r="CN149" s="13" t="s">
        <v>11655</v>
      </c>
    </row>
    <row r="150" customFormat="false" ht="12.75" hidden="true" customHeight="false" outlineLevel="0" collapsed="false">
      <c r="A150" s="13" t="n">
        <v>127</v>
      </c>
      <c r="B150" s="13" t="s">
        <v>11656</v>
      </c>
      <c r="C150" s="13" t="s">
        <v>11657</v>
      </c>
      <c r="D150" s="13" t="s">
        <v>11658</v>
      </c>
      <c r="E150" s="13" t="s">
        <v>11659</v>
      </c>
      <c r="F150" s="13" t="s">
        <v>11660</v>
      </c>
      <c r="G150" s="13" t="s">
        <v>11661</v>
      </c>
      <c r="H150" s="13" t="s">
        <v>11662</v>
      </c>
      <c r="I150" s="13" t="s">
        <v>11663</v>
      </c>
      <c r="J150" s="13" t="s">
        <v>11664</v>
      </c>
      <c r="K150" s="13" t="s">
        <v>11665</v>
      </c>
      <c r="L150" s="13" t="s">
        <v>11666</v>
      </c>
      <c r="M150" s="13" t="s">
        <v>11667</v>
      </c>
      <c r="N150" s="13" t="s">
        <v>11668</v>
      </c>
      <c r="O150" s="13" t="s">
        <v>11669</v>
      </c>
      <c r="P150" s="13" t="s">
        <v>11670</v>
      </c>
      <c r="Q150" s="13" t="s">
        <v>11671</v>
      </c>
      <c r="R150" s="13" t="s">
        <v>11672</v>
      </c>
      <c r="S150" s="13" t="s">
        <v>11673</v>
      </c>
      <c r="T150" s="13" t="s">
        <v>11674</v>
      </c>
      <c r="U150" s="13" t="s">
        <v>11675</v>
      </c>
      <c r="V150" s="13" t="s">
        <v>11676</v>
      </c>
      <c r="W150" s="13" t="s">
        <v>11677</v>
      </c>
      <c r="X150" s="13" t="s">
        <v>11678</v>
      </c>
      <c r="Y150" s="13" t="s">
        <v>11679</v>
      </c>
      <c r="Z150" s="13" t="s">
        <v>11680</v>
      </c>
      <c r="AA150" s="13" t="s">
        <v>11681</v>
      </c>
      <c r="AB150" s="13" t="s">
        <v>11682</v>
      </c>
      <c r="AC150" s="13" t="s">
        <v>11683</v>
      </c>
      <c r="AD150" s="13" t="s">
        <v>11684</v>
      </c>
      <c r="AE150" s="13" t="s">
        <v>11685</v>
      </c>
      <c r="AF150" s="13" t="s">
        <v>11686</v>
      </c>
      <c r="AG150" s="13" t="s">
        <v>11687</v>
      </c>
      <c r="AH150" s="13" t="s">
        <v>11688</v>
      </c>
      <c r="AI150" s="13" t="s">
        <v>11689</v>
      </c>
      <c r="AJ150" s="13" t="s">
        <v>11690</v>
      </c>
      <c r="AK150" s="13" t="s">
        <v>11691</v>
      </c>
      <c r="AL150" s="13" t="s">
        <v>11692</v>
      </c>
      <c r="AM150" s="13" t="s">
        <v>11693</v>
      </c>
      <c r="AN150" s="13" t="s">
        <v>11694</v>
      </c>
      <c r="AO150" s="13" t="s">
        <v>11695</v>
      </c>
      <c r="AP150" s="13" t="s">
        <v>11696</v>
      </c>
      <c r="AQ150" s="13" t="s">
        <v>11697</v>
      </c>
      <c r="AR150" s="13" t="s">
        <v>11698</v>
      </c>
      <c r="AS150" s="13" t="s">
        <v>11699</v>
      </c>
      <c r="AT150" s="13" t="s">
        <v>11700</v>
      </c>
      <c r="AU150" s="13" t="s">
        <v>11701</v>
      </c>
      <c r="AV150" s="13" t="s">
        <v>11702</v>
      </c>
      <c r="AW150" s="13" t="s">
        <v>11703</v>
      </c>
      <c r="AX150" s="13" t="s">
        <v>11704</v>
      </c>
      <c r="AY150" s="13" t="s">
        <v>11705</v>
      </c>
      <c r="AZ150" s="13" t="s">
        <v>11706</v>
      </c>
      <c r="BA150" s="13" t="s">
        <v>11707</v>
      </c>
      <c r="BB150" s="13" t="s">
        <v>11708</v>
      </c>
      <c r="BC150" s="13" t="s">
        <v>11709</v>
      </c>
      <c r="BD150" s="13" t="s">
        <v>11710</v>
      </c>
      <c r="BE150" s="13" t="s">
        <v>11711</v>
      </c>
      <c r="BF150" s="13" t="s">
        <v>11712</v>
      </c>
      <c r="BG150" s="13" t="s">
        <v>11713</v>
      </c>
      <c r="BH150" s="13" t="s">
        <v>11714</v>
      </c>
      <c r="BI150" s="13" t="s">
        <v>11715</v>
      </c>
      <c r="BJ150" s="13" t="s">
        <v>11716</v>
      </c>
      <c r="BK150" s="13" t="s">
        <v>11717</v>
      </c>
      <c r="BL150" s="13" t="s">
        <v>11718</v>
      </c>
      <c r="BM150" s="13" t="s">
        <v>11719</v>
      </c>
      <c r="BN150" s="13" t="s">
        <v>11720</v>
      </c>
      <c r="BO150" s="13" t="s">
        <v>11721</v>
      </c>
      <c r="BP150" s="13" t="s">
        <v>11722</v>
      </c>
      <c r="BQ150" s="13" t="s">
        <v>11723</v>
      </c>
      <c r="BR150" s="13" t="s">
        <v>11724</v>
      </c>
      <c r="BS150" s="13" t="s">
        <v>11725</v>
      </c>
      <c r="BT150" s="13" t="s">
        <v>11726</v>
      </c>
      <c r="BU150" s="13" t="s">
        <v>11727</v>
      </c>
      <c r="BV150" s="13" t="s">
        <v>11728</v>
      </c>
      <c r="BW150" s="13" t="s">
        <v>11729</v>
      </c>
      <c r="BX150" s="13" t="s">
        <v>11730</v>
      </c>
      <c r="BY150" s="13" t="s">
        <v>11731</v>
      </c>
      <c r="BZ150" s="13" t="s">
        <v>11732</v>
      </c>
      <c r="CA150" s="13" t="s">
        <v>11733</v>
      </c>
      <c r="CB150" s="13" t="s">
        <v>11734</v>
      </c>
      <c r="CC150" s="13" t="s">
        <v>11735</v>
      </c>
      <c r="CD150" s="13" t="s">
        <v>11736</v>
      </c>
      <c r="CE150" s="13" t="s">
        <v>11737</v>
      </c>
      <c r="CF150" s="13" t="s">
        <v>11738</v>
      </c>
      <c r="CG150" s="13" t="s">
        <v>11739</v>
      </c>
      <c r="CH150" s="13" t="s">
        <v>11740</v>
      </c>
      <c r="CI150" s="13" t="s">
        <v>11741</v>
      </c>
      <c r="CJ150" s="13" t="s">
        <v>11742</v>
      </c>
      <c r="CK150" s="13" t="s">
        <v>11743</v>
      </c>
      <c r="CL150" s="13" t="s">
        <v>11744</v>
      </c>
      <c r="CM150" s="13" t="s">
        <v>11745</v>
      </c>
      <c r="CN150" s="13" t="s">
        <v>11746</v>
      </c>
    </row>
    <row r="151" customFormat="false" ht="12.75" hidden="true" customHeight="false" outlineLevel="0" collapsed="false">
      <c r="A151" s="13" t="n">
        <v>128</v>
      </c>
      <c r="B151" s="13" t="s">
        <v>11747</v>
      </c>
      <c r="C151" s="13" t="s">
        <v>11748</v>
      </c>
      <c r="D151" s="13" t="s">
        <v>11749</v>
      </c>
      <c r="E151" s="13" t="s">
        <v>11750</v>
      </c>
      <c r="F151" s="13" t="s">
        <v>11751</v>
      </c>
      <c r="G151" s="13" t="s">
        <v>11752</v>
      </c>
      <c r="H151" s="13" t="s">
        <v>11753</v>
      </c>
      <c r="I151" s="13" t="s">
        <v>11754</v>
      </c>
      <c r="J151" s="13" t="s">
        <v>11755</v>
      </c>
      <c r="K151" s="13" t="s">
        <v>11756</v>
      </c>
      <c r="L151" s="13" t="s">
        <v>11757</v>
      </c>
      <c r="M151" s="13" t="s">
        <v>11758</v>
      </c>
      <c r="N151" s="13" t="s">
        <v>11759</v>
      </c>
      <c r="O151" s="13" t="s">
        <v>11760</v>
      </c>
      <c r="P151" s="13" t="s">
        <v>11761</v>
      </c>
      <c r="Q151" s="13" t="s">
        <v>11762</v>
      </c>
      <c r="R151" s="13" t="s">
        <v>11763</v>
      </c>
      <c r="S151" s="13" t="s">
        <v>11764</v>
      </c>
      <c r="T151" s="13" t="s">
        <v>11765</v>
      </c>
      <c r="U151" s="13" t="s">
        <v>11766</v>
      </c>
      <c r="V151" s="13" t="s">
        <v>11767</v>
      </c>
      <c r="W151" s="13" t="s">
        <v>11768</v>
      </c>
      <c r="X151" s="13" t="s">
        <v>11769</v>
      </c>
      <c r="Y151" s="13" t="s">
        <v>11770</v>
      </c>
      <c r="Z151" s="13" t="s">
        <v>11771</v>
      </c>
      <c r="AA151" s="13" t="s">
        <v>11772</v>
      </c>
      <c r="AB151" s="13" t="s">
        <v>11773</v>
      </c>
      <c r="AC151" s="13" t="s">
        <v>11774</v>
      </c>
      <c r="AD151" s="13" t="s">
        <v>11775</v>
      </c>
      <c r="AE151" s="13" t="s">
        <v>11776</v>
      </c>
      <c r="AF151" s="13" t="s">
        <v>11777</v>
      </c>
      <c r="AG151" s="13" t="s">
        <v>11778</v>
      </c>
      <c r="AH151" s="13" t="s">
        <v>11779</v>
      </c>
      <c r="AI151" s="13" t="s">
        <v>11780</v>
      </c>
      <c r="AJ151" s="13" t="s">
        <v>11781</v>
      </c>
      <c r="AK151" s="13" t="s">
        <v>11782</v>
      </c>
      <c r="AL151" s="13" t="s">
        <v>11783</v>
      </c>
      <c r="AM151" s="13" t="s">
        <v>11784</v>
      </c>
      <c r="AN151" s="13" t="s">
        <v>11785</v>
      </c>
      <c r="AO151" s="13" t="s">
        <v>11786</v>
      </c>
      <c r="AP151" s="13" t="s">
        <v>11787</v>
      </c>
      <c r="AQ151" s="13" t="s">
        <v>11788</v>
      </c>
      <c r="AR151" s="13" t="s">
        <v>11789</v>
      </c>
      <c r="AS151" s="13" t="s">
        <v>11790</v>
      </c>
      <c r="AT151" s="13" t="s">
        <v>11791</v>
      </c>
      <c r="AU151" s="13" t="s">
        <v>11792</v>
      </c>
      <c r="AV151" s="13" t="s">
        <v>11793</v>
      </c>
      <c r="AW151" s="13" t="s">
        <v>11794</v>
      </c>
      <c r="AX151" s="13" t="s">
        <v>11795</v>
      </c>
      <c r="AY151" s="13" t="s">
        <v>11796</v>
      </c>
      <c r="AZ151" s="13" t="s">
        <v>11797</v>
      </c>
      <c r="BA151" s="13" t="s">
        <v>11798</v>
      </c>
      <c r="BB151" s="13" t="s">
        <v>11799</v>
      </c>
      <c r="BC151" s="13" t="s">
        <v>11800</v>
      </c>
      <c r="BD151" s="13" t="s">
        <v>11801</v>
      </c>
      <c r="BE151" s="13" t="s">
        <v>11802</v>
      </c>
      <c r="BF151" s="13" t="s">
        <v>11803</v>
      </c>
      <c r="BG151" s="13" t="s">
        <v>11804</v>
      </c>
      <c r="BH151" s="13" t="s">
        <v>11805</v>
      </c>
      <c r="BI151" s="13" t="s">
        <v>11806</v>
      </c>
      <c r="BJ151" s="13" t="s">
        <v>11807</v>
      </c>
      <c r="BK151" s="13" t="s">
        <v>11808</v>
      </c>
      <c r="BL151" s="13" t="s">
        <v>11809</v>
      </c>
      <c r="BM151" s="13" t="s">
        <v>11810</v>
      </c>
      <c r="BN151" s="13" t="s">
        <v>11811</v>
      </c>
      <c r="BO151" s="13" t="s">
        <v>11812</v>
      </c>
      <c r="BP151" s="13" t="s">
        <v>11813</v>
      </c>
      <c r="BQ151" s="13" t="s">
        <v>11814</v>
      </c>
      <c r="BR151" s="13" t="s">
        <v>11815</v>
      </c>
      <c r="BS151" s="13" t="s">
        <v>11816</v>
      </c>
      <c r="BT151" s="13" t="s">
        <v>11817</v>
      </c>
      <c r="BU151" s="13" t="s">
        <v>11818</v>
      </c>
      <c r="BV151" s="13" t="s">
        <v>11819</v>
      </c>
      <c r="BW151" s="13" t="s">
        <v>11820</v>
      </c>
      <c r="BX151" s="13" t="s">
        <v>11821</v>
      </c>
      <c r="BY151" s="13" t="s">
        <v>11822</v>
      </c>
      <c r="BZ151" s="13" t="s">
        <v>11823</v>
      </c>
      <c r="CA151" s="13" t="s">
        <v>11824</v>
      </c>
      <c r="CB151" s="13" t="s">
        <v>11825</v>
      </c>
      <c r="CC151" s="13" t="s">
        <v>11826</v>
      </c>
      <c r="CD151" s="13" t="s">
        <v>11827</v>
      </c>
      <c r="CE151" s="13" t="s">
        <v>11828</v>
      </c>
      <c r="CF151" s="13" t="s">
        <v>11829</v>
      </c>
      <c r="CG151" s="13" t="s">
        <v>11830</v>
      </c>
      <c r="CH151" s="13" t="s">
        <v>11831</v>
      </c>
      <c r="CI151" s="13" t="s">
        <v>11832</v>
      </c>
      <c r="CJ151" s="13" t="s">
        <v>11833</v>
      </c>
      <c r="CK151" s="13" t="s">
        <v>11834</v>
      </c>
      <c r="CL151" s="13" t="s">
        <v>11835</v>
      </c>
      <c r="CM151" s="13" t="s">
        <v>11836</v>
      </c>
      <c r="CN151" s="13" t="s">
        <v>11837</v>
      </c>
    </row>
    <row r="152" customFormat="false" ht="12.75" hidden="true" customHeight="false" outlineLevel="0" collapsed="false">
      <c r="A152" s="13" t="n">
        <v>129</v>
      </c>
      <c r="B152" s="13" t="s">
        <v>11838</v>
      </c>
      <c r="C152" s="13" t="s">
        <v>11839</v>
      </c>
      <c r="D152" s="13" t="s">
        <v>11840</v>
      </c>
      <c r="E152" s="13" t="s">
        <v>11841</v>
      </c>
      <c r="F152" s="13" t="s">
        <v>11842</v>
      </c>
      <c r="G152" s="13" t="s">
        <v>11843</v>
      </c>
      <c r="H152" s="13" t="s">
        <v>11844</v>
      </c>
      <c r="I152" s="13" t="s">
        <v>11845</v>
      </c>
      <c r="J152" s="13" t="s">
        <v>11846</v>
      </c>
      <c r="K152" s="13" t="s">
        <v>11847</v>
      </c>
      <c r="L152" s="13" t="s">
        <v>11848</v>
      </c>
      <c r="M152" s="13" t="s">
        <v>11849</v>
      </c>
      <c r="N152" s="13" t="s">
        <v>11850</v>
      </c>
      <c r="O152" s="13" t="s">
        <v>11851</v>
      </c>
      <c r="P152" s="13" t="s">
        <v>11852</v>
      </c>
      <c r="Q152" s="13" t="s">
        <v>11853</v>
      </c>
      <c r="R152" s="13" t="s">
        <v>11854</v>
      </c>
      <c r="S152" s="13" t="s">
        <v>11855</v>
      </c>
      <c r="T152" s="13" t="s">
        <v>11856</v>
      </c>
      <c r="U152" s="13" t="s">
        <v>11857</v>
      </c>
      <c r="V152" s="13" t="s">
        <v>11858</v>
      </c>
      <c r="W152" s="13" t="s">
        <v>11859</v>
      </c>
      <c r="X152" s="13" t="s">
        <v>11860</v>
      </c>
      <c r="Y152" s="13" t="s">
        <v>11861</v>
      </c>
      <c r="Z152" s="13" t="s">
        <v>11862</v>
      </c>
      <c r="AA152" s="13" t="s">
        <v>11863</v>
      </c>
      <c r="AB152" s="13" t="s">
        <v>11864</v>
      </c>
      <c r="AC152" s="13" t="s">
        <v>11865</v>
      </c>
      <c r="AD152" s="13" t="s">
        <v>11866</v>
      </c>
      <c r="AE152" s="13" t="s">
        <v>11867</v>
      </c>
      <c r="AF152" s="13" t="s">
        <v>11868</v>
      </c>
      <c r="AG152" s="13" t="s">
        <v>11869</v>
      </c>
      <c r="AH152" s="13" t="s">
        <v>11870</v>
      </c>
      <c r="AI152" s="13" t="s">
        <v>11871</v>
      </c>
      <c r="AJ152" s="13" t="s">
        <v>11872</v>
      </c>
      <c r="AK152" s="13" t="s">
        <v>11873</v>
      </c>
      <c r="AL152" s="13" t="s">
        <v>11874</v>
      </c>
      <c r="AM152" s="13" t="s">
        <v>11875</v>
      </c>
      <c r="AN152" s="13" t="s">
        <v>11876</v>
      </c>
      <c r="AO152" s="13" t="s">
        <v>11877</v>
      </c>
      <c r="AP152" s="13" t="s">
        <v>11878</v>
      </c>
      <c r="AQ152" s="13" t="s">
        <v>11879</v>
      </c>
      <c r="AR152" s="13" t="s">
        <v>11880</v>
      </c>
      <c r="AS152" s="13" t="s">
        <v>11881</v>
      </c>
      <c r="AT152" s="13" t="s">
        <v>11882</v>
      </c>
      <c r="AU152" s="13" t="s">
        <v>11883</v>
      </c>
      <c r="AV152" s="13" t="s">
        <v>11884</v>
      </c>
      <c r="AW152" s="13" t="s">
        <v>11885</v>
      </c>
      <c r="AX152" s="13" t="s">
        <v>11886</v>
      </c>
      <c r="AY152" s="13" t="s">
        <v>11887</v>
      </c>
      <c r="AZ152" s="13" t="s">
        <v>11888</v>
      </c>
      <c r="BA152" s="13" t="s">
        <v>11889</v>
      </c>
      <c r="BB152" s="13" t="s">
        <v>11890</v>
      </c>
      <c r="BC152" s="13" t="s">
        <v>11891</v>
      </c>
      <c r="BD152" s="13" t="s">
        <v>11892</v>
      </c>
      <c r="BE152" s="13" t="s">
        <v>11893</v>
      </c>
      <c r="BF152" s="13" t="s">
        <v>11894</v>
      </c>
      <c r="BG152" s="13" t="s">
        <v>11895</v>
      </c>
      <c r="BH152" s="13" t="s">
        <v>11896</v>
      </c>
      <c r="BI152" s="13" t="s">
        <v>11897</v>
      </c>
      <c r="BJ152" s="13" t="s">
        <v>11898</v>
      </c>
      <c r="BK152" s="13" t="s">
        <v>11899</v>
      </c>
      <c r="BL152" s="13" t="s">
        <v>11900</v>
      </c>
      <c r="BM152" s="13" t="s">
        <v>11901</v>
      </c>
      <c r="BN152" s="13" t="s">
        <v>11902</v>
      </c>
      <c r="BO152" s="13" t="s">
        <v>11903</v>
      </c>
      <c r="BP152" s="13" t="s">
        <v>11904</v>
      </c>
      <c r="BQ152" s="13" t="s">
        <v>11905</v>
      </c>
      <c r="BR152" s="13" t="s">
        <v>11906</v>
      </c>
      <c r="BS152" s="13" t="s">
        <v>11907</v>
      </c>
      <c r="BT152" s="13" t="s">
        <v>11908</v>
      </c>
      <c r="BU152" s="13" t="s">
        <v>11909</v>
      </c>
      <c r="BV152" s="13" t="s">
        <v>11910</v>
      </c>
      <c r="BW152" s="13" t="s">
        <v>11911</v>
      </c>
      <c r="BX152" s="13" t="s">
        <v>11912</v>
      </c>
      <c r="BY152" s="13" t="s">
        <v>11913</v>
      </c>
      <c r="BZ152" s="13" t="s">
        <v>11914</v>
      </c>
      <c r="CA152" s="13" t="s">
        <v>11915</v>
      </c>
      <c r="CB152" s="13" t="s">
        <v>11916</v>
      </c>
      <c r="CC152" s="13" t="s">
        <v>11917</v>
      </c>
      <c r="CD152" s="13" t="s">
        <v>11918</v>
      </c>
      <c r="CE152" s="13" t="s">
        <v>11919</v>
      </c>
      <c r="CF152" s="13" t="s">
        <v>11920</v>
      </c>
      <c r="CG152" s="13" t="s">
        <v>11921</v>
      </c>
      <c r="CH152" s="13" t="s">
        <v>11922</v>
      </c>
      <c r="CI152" s="13" t="s">
        <v>11923</v>
      </c>
      <c r="CJ152" s="13" t="s">
        <v>11924</v>
      </c>
      <c r="CK152" s="13" t="s">
        <v>11925</v>
      </c>
      <c r="CL152" s="13" t="s">
        <v>11926</v>
      </c>
      <c r="CM152" s="13" t="s">
        <v>11927</v>
      </c>
      <c r="CN152" s="13" t="s">
        <v>11928</v>
      </c>
    </row>
    <row r="153" customFormat="false" ht="12.75" hidden="true" customHeight="false" outlineLevel="0" collapsed="false">
      <c r="A153" s="13" t="n">
        <v>130</v>
      </c>
      <c r="B153" s="13" t="s">
        <v>11929</v>
      </c>
      <c r="C153" s="13" t="s">
        <v>11930</v>
      </c>
      <c r="D153" s="13" t="s">
        <v>11931</v>
      </c>
      <c r="E153" s="13" t="s">
        <v>11932</v>
      </c>
      <c r="F153" s="13" t="s">
        <v>11933</v>
      </c>
      <c r="G153" s="13" t="s">
        <v>11934</v>
      </c>
      <c r="H153" s="13" t="s">
        <v>11935</v>
      </c>
      <c r="I153" s="13" t="s">
        <v>11936</v>
      </c>
      <c r="J153" s="13" t="s">
        <v>11937</v>
      </c>
      <c r="K153" s="13" t="s">
        <v>11938</v>
      </c>
      <c r="L153" s="13" t="s">
        <v>11939</v>
      </c>
      <c r="M153" s="13" t="s">
        <v>11940</v>
      </c>
      <c r="N153" s="13" t="s">
        <v>11941</v>
      </c>
      <c r="O153" s="13" t="s">
        <v>11942</v>
      </c>
      <c r="P153" s="13" t="s">
        <v>11943</v>
      </c>
      <c r="Q153" s="13" t="s">
        <v>11944</v>
      </c>
      <c r="R153" s="13" t="s">
        <v>11945</v>
      </c>
      <c r="S153" s="13" t="s">
        <v>11946</v>
      </c>
      <c r="T153" s="13" t="s">
        <v>11947</v>
      </c>
      <c r="U153" s="13" t="s">
        <v>11948</v>
      </c>
      <c r="V153" s="13" t="s">
        <v>11949</v>
      </c>
      <c r="W153" s="13" t="s">
        <v>11950</v>
      </c>
      <c r="X153" s="13" t="s">
        <v>11951</v>
      </c>
      <c r="Y153" s="13" t="s">
        <v>11952</v>
      </c>
      <c r="Z153" s="13" t="s">
        <v>11953</v>
      </c>
      <c r="AA153" s="13" t="s">
        <v>11954</v>
      </c>
      <c r="AB153" s="13" t="s">
        <v>11955</v>
      </c>
      <c r="AC153" s="13" t="s">
        <v>11956</v>
      </c>
      <c r="AD153" s="13" t="s">
        <v>11957</v>
      </c>
      <c r="AE153" s="13" t="s">
        <v>11958</v>
      </c>
      <c r="AF153" s="13" t="s">
        <v>11959</v>
      </c>
      <c r="AG153" s="13" t="s">
        <v>11960</v>
      </c>
      <c r="AH153" s="13" t="s">
        <v>11961</v>
      </c>
      <c r="AI153" s="13" t="s">
        <v>11962</v>
      </c>
      <c r="AJ153" s="13" t="s">
        <v>11963</v>
      </c>
      <c r="AK153" s="13" t="s">
        <v>11964</v>
      </c>
      <c r="AL153" s="13" t="s">
        <v>11965</v>
      </c>
      <c r="AM153" s="13" t="s">
        <v>11966</v>
      </c>
      <c r="AN153" s="13" t="s">
        <v>11967</v>
      </c>
      <c r="AO153" s="13" t="s">
        <v>11968</v>
      </c>
      <c r="AP153" s="13" t="s">
        <v>11969</v>
      </c>
      <c r="AQ153" s="13" t="s">
        <v>11970</v>
      </c>
      <c r="AR153" s="13" t="s">
        <v>11971</v>
      </c>
      <c r="AS153" s="13" t="s">
        <v>11972</v>
      </c>
      <c r="AT153" s="13" t="s">
        <v>11973</v>
      </c>
      <c r="AU153" s="13" t="s">
        <v>11974</v>
      </c>
      <c r="AV153" s="13" t="s">
        <v>11975</v>
      </c>
      <c r="AW153" s="13" t="s">
        <v>11976</v>
      </c>
      <c r="AX153" s="13" t="s">
        <v>11977</v>
      </c>
      <c r="AY153" s="13" t="s">
        <v>11978</v>
      </c>
      <c r="AZ153" s="13" t="s">
        <v>11979</v>
      </c>
      <c r="BA153" s="13" t="s">
        <v>11980</v>
      </c>
      <c r="BB153" s="13" t="s">
        <v>11981</v>
      </c>
      <c r="BC153" s="13" t="s">
        <v>11982</v>
      </c>
      <c r="BD153" s="13" t="s">
        <v>11983</v>
      </c>
      <c r="BE153" s="13" t="s">
        <v>11984</v>
      </c>
      <c r="BF153" s="13" t="s">
        <v>11985</v>
      </c>
      <c r="BG153" s="13" t="s">
        <v>11986</v>
      </c>
      <c r="BH153" s="13" t="s">
        <v>11987</v>
      </c>
      <c r="BI153" s="13" t="s">
        <v>11988</v>
      </c>
      <c r="BJ153" s="13" t="s">
        <v>11989</v>
      </c>
      <c r="BK153" s="13" t="s">
        <v>11990</v>
      </c>
      <c r="BL153" s="13" t="s">
        <v>11991</v>
      </c>
      <c r="BM153" s="13" t="s">
        <v>11992</v>
      </c>
      <c r="BN153" s="13" t="s">
        <v>11993</v>
      </c>
      <c r="BO153" s="13" t="s">
        <v>11994</v>
      </c>
      <c r="BP153" s="13" t="s">
        <v>11995</v>
      </c>
      <c r="BQ153" s="13" t="s">
        <v>11996</v>
      </c>
      <c r="BR153" s="13" t="s">
        <v>11997</v>
      </c>
      <c r="BS153" s="13" t="s">
        <v>11998</v>
      </c>
      <c r="BT153" s="13" t="s">
        <v>11999</v>
      </c>
      <c r="BU153" s="13" t="s">
        <v>12000</v>
      </c>
      <c r="BV153" s="13" t="s">
        <v>12001</v>
      </c>
      <c r="BW153" s="13" t="s">
        <v>12002</v>
      </c>
      <c r="BX153" s="13" t="s">
        <v>12003</v>
      </c>
      <c r="BY153" s="13" t="s">
        <v>12004</v>
      </c>
      <c r="BZ153" s="13" t="s">
        <v>12005</v>
      </c>
      <c r="CA153" s="13" t="s">
        <v>12006</v>
      </c>
      <c r="CB153" s="13" t="s">
        <v>12007</v>
      </c>
      <c r="CC153" s="13" t="s">
        <v>12008</v>
      </c>
      <c r="CD153" s="13" t="s">
        <v>12009</v>
      </c>
      <c r="CE153" s="13" t="s">
        <v>12010</v>
      </c>
      <c r="CF153" s="13" t="s">
        <v>12011</v>
      </c>
      <c r="CG153" s="13" t="s">
        <v>12012</v>
      </c>
      <c r="CH153" s="13" t="s">
        <v>12013</v>
      </c>
      <c r="CI153" s="13" t="s">
        <v>12014</v>
      </c>
      <c r="CJ153" s="13" t="s">
        <v>12015</v>
      </c>
      <c r="CK153" s="13" t="s">
        <v>12016</v>
      </c>
      <c r="CL153" s="13" t="s">
        <v>12017</v>
      </c>
      <c r="CM153" s="13" t="s">
        <v>12018</v>
      </c>
      <c r="CN153" s="13" t="s">
        <v>12019</v>
      </c>
    </row>
    <row r="154" customFormat="false" ht="12.75" hidden="true" customHeight="false" outlineLevel="0" collapsed="false">
      <c r="A154" s="13" t="n">
        <v>131</v>
      </c>
      <c r="B154" s="13" t="s">
        <v>12020</v>
      </c>
      <c r="C154" s="13" t="s">
        <v>12021</v>
      </c>
      <c r="D154" s="13" t="s">
        <v>12022</v>
      </c>
      <c r="E154" s="13" t="s">
        <v>12023</v>
      </c>
      <c r="F154" s="13" t="s">
        <v>12024</v>
      </c>
      <c r="G154" s="13" t="s">
        <v>12025</v>
      </c>
      <c r="H154" s="13" t="s">
        <v>12026</v>
      </c>
      <c r="I154" s="13" t="s">
        <v>12027</v>
      </c>
      <c r="J154" s="13" t="s">
        <v>12028</v>
      </c>
      <c r="K154" s="13" t="s">
        <v>12029</v>
      </c>
      <c r="L154" s="13" t="s">
        <v>12030</v>
      </c>
      <c r="M154" s="13" t="s">
        <v>12031</v>
      </c>
      <c r="N154" s="13" t="s">
        <v>12032</v>
      </c>
      <c r="O154" s="13" t="s">
        <v>12033</v>
      </c>
      <c r="P154" s="13" t="s">
        <v>12034</v>
      </c>
      <c r="Q154" s="13" t="s">
        <v>12035</v>
      </c>
      <c r="R154" s="13" t="s">
        <v>12036</v>
      </c>
      <c r="S154" s="13" t="s">
        <v>12037</v>
      </c>
      <c r="T154" s="13" t="s">
        <v>12038</v>
      </c>
      <c r="U154" s="13" t="s">
        <v>12039</v>
      </c>
      <c r="V154" s="13" t="s">
        <v>12040</v>
      </c>
      <c r="W154" s="13" t="s">
        <v>12041</v>
      </c>
      <c r="X154" s="13" t="s">
        <v>12042</v>
      </c>
      <c r="Y154" s="13" t="s">
        <v>12043</v>
      </c>
      <c r="Z154" s="13" t="s">
        <v>12044</v>
      </c>
      <c r="AA154" s="13" t="s">
        <v>12045</v>
      </c>
      <c r="AB154" s="13" t="s">
        <v>12046</v>
      </c>
      <c r="AC154" s="13" t="s">
        <v>12047</v>
      </c>
      <c r="AD154" s="13" t="s">
        <v>12048</v>
      </c>
      <c r="AE154" s="13" t="s">
        <v>12049</v>
      </c>
      <c r="AF154" s="13" t="s">
        <v>12050</v>
      </c>
      <c r="AG154" s="13" t="s">
        <v>12051</v>
      </c>
      <c r="AH154" s="13" t="s">
        <v>12052</v>
      </c>
      <c r="AI154" s="13" t="s">
        <v>12053</v>
      </c>
      <c r="AJ154" s="13" t="s">
        <v>12054</v>
      </c>
      <c r="AK154" s="13" t="s">
        <v>12055</v>
      </c>
      <c r="AL154" s="13" t="s">
        <v>12056</v>
      </c>
      <c r="AM154" s="13" t="s">
        <v>12057</v>
      </c>
      <c r="AN154" s="13" t="s">
        <v>12058</v>
      </c>
      <c r="AO154" s="13" t="s">
        <v>12059</v>
      </c>
      <c r="AP154" s="13" t="s">
        <v>12060</v>
      </c>
      <c r="AQ154" s="13" t="s">
        <v>12061</v>
      </c>
      <c r="AR154" s="13" t="s">
        <v>12062</v>
      </c>
      <c r="AS154" s="13" t="s">
        <v>12063</v>
      </c>
      <c r="AT154" s="13" t="s">
        <v>12064</v>
      </c>
      <c r="AU154" s="13" t="s">
        <v>12065</v>
      </c>
      <c r="AV154" s="13" t="s">
        <v>12066</v>
      </c>
      <c r="AW154" s="13" t="s">
        <v>12067</v>
      </c>
      <c r="AX154" s="13" t="s">
        <v>12068</v>
      </c>
      <c r="AY154" s="13" t="s">
        <v>12069</v>
      </c>
      <c r="AZ154" s="13" t="s">
        <v>12070</v>
      </c>
      <c r="BA154" s="13" t="s">
        <v>12071</v>
      </c>
      <c r="BB154" s="13" t="s">
        <v>12072</v>
      </c>
      <c r="BC154" s="13" t="s">
        <v>12073</v>
      </c>
      <c r="BD154" s="13" t="s">
        <v>12074</v>
      </c>
      <c r="BE154" s="13" t="s">
        <v>12075</v>
      </c>
      <c r="BF154" s="13" t="s">
        <v>12076</v>
      </c>
      <c r="BG154" s="13" t="s">
        <v>12077</v>
      </c>
      <c r="BH154" s="13" t="s">
        <v>12078</v>
      </c>
      <c r="BI154" s="13" t="s">
        <v>12079</v>
      </c>
      <c r="BJ154" s="13" t="s">
        <v>12080</v>
      </c>
      <c r="BK154" s="13" t="s">
        <v>12081</v>
      </c>
      <c r="BL154" s="13" t="s">
        <v>12082</v>
      </c>
      <c r="BM154" s="13" t="s">
        <v>12083</v>
      </c>
      <c r="BN154" s="13" t="s">
        <v>12084</v>
      </c>
      <c r="BO154" s="13" t="s">
        <v>12085</v>
      </c>
      <c r="BP154" s="13" t="s">
        <v>12086</v>
      </c>
      <c r="BQ154" s="13" t="s">
        <v>12087</v>
      </c>
      <c r="BR154" s="13" t="s">
        <v>12088</v>
      </c>
      <c r="BS154" s="13" t="s">
        <v>12089</v>
      </c>
      <c r="BT154" s="13" t="s">
        <v>12090</v>
      </c>
      <c r="BU154" s="13" t="s">
        <v>12091</v>
      </c>
      <c r="BV154" s="13" t="s">
        <v>12092</v>
      </c>
      <c r="BW154" s="13" t="s">
        <v>12093</v>
      </c>
      <c r="BX154" s="13" t="s">
        <v>12094</v>
      </c>
      <c r="BY154" s="13" t="s">
        <v>12095</v>
      </c>
      <c r="BZ154" s="13" t="s">
        <v>12096</v>
      </c>
      <c r="CA154" s="13" t="s">
        <v>12097</v>
      </c>
      <c r="CB154" s="13" t="s">
        <v>12098</v>
      </c>
      <c r="CC154" s="13" t="s">
        <v>12099</v>
      </c>
      <c r="CD154" s="13" t="s">
        <v>12100</v>
      </c>
      <c r="CE154" s="13" t="s">
        <v>12101</v>
      </c>
      <c r="CF154" s="13" t="s">
        <v>12102</v>
      </c>
      <c r="CG154" s="13" t="s">
        <v>12103</v>
      </c>
      <c r="CH154" s="13" t="s">
        <v>12104</v>
      </c>
      <c r="CI154" s="13" t="s">
        <v>12105</v>
      </c>
      <c r="CJ154" s="13" t="s">
        <v>12106</v>
      </c>
      <c r="CK154" s="13" t="s">
        <v>12107</v>
      </c>
      <c r="CL154" s="13" t="s">
        <v>12108</v>
      </c>
      <c r="CM154" s="13" t="s">
        <v>12109</v>
      </c>
      <c r="CN154" s="13" t="s">
        <v>12110</v>
      </c>
    </row>
    <row r="155" customFormat="false" ht="12.75" hidden="true" customHeight="false" outlineLevel="0" collapsed="false">
      <c r="A155" s="13" t="n">
        <v>132</v>
      </c>
      <c r="B155" s="13" t="s">
        <v>12111</v>
      </c>
      <c r="C155" s="13" t="s">
        <v>12112</v>
      </c>
      <c r="D155" s="13" t="s">
        <v>12113</v>
      </c>
      <c r="E155" s="13" t="s">
        <v>12114</v>
      </c>
      <c r="F155" s="13" t="s">
        <v>12115</v>
      </c>
      <c r="G155" s="13" t="s">
        <v>12116</v>
      </c>
      <c r="H155" s="13" t="s">
        <v>12117</v>
      </c>
      <c r="I155" s="13" t="s">
        <v>12118</v>
      </c>
      <c r="J155" s="13" t="s">
        <v>12119</v>
      </c>
      <c r="K155" s="13" t="s">
        <v>12120</v>
      </c>
      <c r="L155" s="13" t="s">
        <v>12121</v>
      </c>
      <c r="M155" s="13" t="s">
        <v>12122</v>
      </c>
      <c r="N155" s="13" t="s">
        <v>12123</v>
      </c>
      <c r="O155" s="13" t="s">
        <v>12124</v>
      </c>
      <c r="P155" s="13" t="s">
        <v>12125</v>
      </c>
      <c r="Q155" s="13" t="s">
        <v>12126</v>
      </c>
      <c r="R155" s="13" t="s">
        <v>12127</v>
      </c>
      <c r="S155" s="13" t="s">
        <v>12128</v>
      </c>
      <c r="T155" s="13" t="s">
        <v>12129</v>
      </c>
      <c r="U155" s="13" t="s">
        <v>12130</v>
      </c>
      <c r="V155" s="13" t="s">
        <v>12131</v>
      </c>
      <c r="W155" s="13" t="s">
        <v>12132</v>
      </c>
      <c r="X155" s="13" t="s">
        <v>12133</v>
      </c>
      <c r="Y155" s="13" t="s">
        <v>12134</v>
      </c>
      <c r="Z155" s="13" t="s">
        <v>12135</v>
      </c>
      <c r="AA155" s="13" t="s">
        <v>12136</v>
      </c>
      <c r="AB155" s="13" t="s">
        <v>12137</v>
      </c>
      <c r="AC155" s="13" t="s">
        <v>12138</v>
      </c>
      <c r="AD155" s="13" t="s">
        <v>12139</v>
      </c>
      <c r="AE155" s="13" t="s">
        <v>12140</v>
      </c>
      <c r="AF155" s="13" t="s">
        <v>12141</v>
      </c>
      <c r="AG155" s="13" t="s">
        <v>12142</v>
      </c>
      <c r="AH155" s="13" t="s">
        <v>12143</v>
      </c>
      <c r="AI155" s="13" t="s">
        <v>12144</v>
      </c>
      <c r="AJ155" s="13" t="s">
        <v>12145</v>
      </c>
      <c r="AK155" s="13" t="s">
        <v>12146</v>
      </c>
      <c r="AL155" s="13" t="s">
        <v>12147</v>
      </c>
      <c r="AM155" s="13" t="s">
        <v>12148</v>
      </c>
      <c r="AN155" s="13" t="s">
        <v>12149</v>
      </c>
      <c r="AO155" s="13" t="s">
        <v>12150</v>
      </c>
      <c r="AP155" s="13" t="s">
        <v>12151</v>
      </c>
      <c r="AQ155" s="13" t="s">
        <v>12152</v>
      </c>
      <c r="AR155" s="13" t="s">
        <v>12153</v>
      </c>
      <c r="AS155" s="13" t="s">
        <v>12154</v>
      </c>
      <c r="AT155" s="13" t="s">
        <v>12155</v>
      </c>
      <c r="AU155" s="13" t="s">
        <v>12156</v>
      </c>
      <c r="AV155" s="13" t="s">
        <v>12157</v>
      </c>
      <c r="AW155" s="13" t="s">
        <v>12158</v>
      </c>
      <c r="AX155" s="13" t="s">
        <v>12159</v>
      </c>
      <c r="AY155" s="13" t="s">
        <v>12160</v>
      </c>
      <c r="AZ155" s="13" t="s">
        <v>12161</v>
      </c>
      <c r="BA155" s="13" t="s">
        <v>12162</v>
      </c>
      <c r="BB155" s="13" t="s">
        <v>12163</v>
      </c>
      <c r="BC155" s="13" t="s">
        <v>12164</v>
      </c>
      <c r="BD155" s="13" t="s">
        <v>12165</v>
      </c>
      <c r="BE155" s="13" t="s">
        <v>12166</v>
      </c>
      <c r="BF155" s="13" t="s">
        <v>12167</v>
      </c>
      <c r="BG155" s="13" t="s">
        <v>12168</v>
      </c>
      <c r="BH155" s="13" t="s">
        <v>12169</v>
      </c>
      <c r="BI155" s="13" t="s">
        <v>12170</v>
      </c>
      <c r="BJ155" s="13" t="s">
        <v>12171</v>
      </c>
      <c r="BK155" s="13" t="s">
        <v>12172</v>
      </c>
      <c r="BL155" s="13" t="s">
        <v>12173</v>
      </c>
      <c r="BM155" s="13" t="s">
        <v>12174</v>
      </c>
      <c r="BN155" s="13" t="s">
        <v>12175</v>
      </c>
      <c r="BO155" s="13" t="s">
        <v>12176</v>
      </c>
      <c r="BP155" s="13" t="s">
        <v>12177</v>
      </c>
      <c r="BQ155" s="13" t="s">
        <v>12178</v>
      </c>
      <c r="BR155" s="13" t="s">
        <v>12179</v>
      </c>
      <c r="BS155" s="13" t="s">
        <v>12180</v>
      </c>
      <c r="BT155" s="13" t="s">
        <v>12181</v>
      </c>
      <c r="BU155" s="13" t="s">
        <v>12182</v>
      </c>
      <c r="BV155" s="13" t="s">
        <v>12183</v>
      </c>
      <c r="BW155" s="13" t="s">
        <v>12184</v>
      </c>
      <c r="BX155" s="13" t="s">
        <v>12185</v>
      </c>
      <c r="BY155" s="13" t="s">
        <v>12186</v>
      </c>
      <c r="BZ155" s="13" t="s">
        <v>12187</v>
      </c>
      <c r="CA155" s="13" t="s">
        <v>12188</v>
      </c>
      <c r="CB155" s="13" t="s">
        <v>12189</v>
      </c>
      <c r="CC155" s="13" t="s">
        <v>12190</v>
      </c>
      <c r="CD155" s="13" t="s">
        <v>12191</v>
      </c>
      <c r="CE155" s="13" t="s">
        <v>12192</v>
      </c>
      <c r="CF155" s="13" t="s">
        <v>12193</v>
      </c>
      <c r="CG155" s="13" t="s">
        <v>12194</v>
      </c>
      <c r="CH155" s="13" t="s">
        <v>12195</v>
      </c>
      <c r="CI155" s="13" t="s">
        <v>12196</v>
      </c>
      <c r="CJ155" s="13" t="s">
        <v>12197</v>
      </c>
      <c r="CK155" s="13" t="s">
        <v>12198</v>
      </c>
      <c r="CL155" s="13" t="s">
        <v>12199</v>
      </c>
      <c r="CM155" s="13" t="s">
        <v>12200</v>
      </c>
      <c r="CN155" s="13" t="s">
        <v>12201</v>
      </c>
    </row>
    <row r="156" customFormat="false" ht="12.75" hidden="true" customHeight="false" outlineLevel="0" collapsed="false">
      <c r="A156" s="13" t="n">
        <v>133</v>
      </c>
      <c r="B156" s="13" t="s">
        <v>12202</v>
      </c>
      <c r="C156" s="13" t="s">
        <v>12203</v>
      </c>
      <c r="D156" s="13" t="s">
        <v>12204</v>
      </c>
      <c r="E156" s="13" t="s">
        <v>12205</v>
      </c>
      <c r="F156" s="13" t="s">
        <v>12206</v>
      </c>
      <c r="G156" s="13" t="s">
        <v>12207</v>
      </c>
      <c r="H156" s="13" t="s">
        <v>12208</v>
      </c>
      <c r="I156" s="13" t="s">
        <v>12209</v>
      </c>
      <c r="J156" s="13" t="s">
        <v>12210</v>
      </c>
      <c r="K156" s="13" t="s">
        <v>12211</v>
      </c>
      <c r="L156" s="13" t="s">
        <v>12212</v>
      </c>
      <c r="M156" s="13" t="s">
        <v>12213</v>
      </c>
      <c r="N156" s="13" t="s">
        <v>12214</v>
      </c>
      <c r="O156" s="13" t="s">
        <v>12215</v>
      </c>
      <c r="P156" s="13" t="s">
        <v>12216</v>
      </c>
      <c r="Q156" s="13" t="s">
        <v>12217</v>
      </c>
      <c r="R156" s="13" t="s">
        <v>12218</v>
      </c>
      <c r="S156" s="13" t="s">
        <v>12219</v>
      </c>
      <c r="T156" s="13" t="s">
        <v>12220</v>
      </c>
      <c r="U156" s="13" t="s">
        <v>12221</v>
      </c>
      <c r="V156" s="13" t="s">
        <v>12222</v>
      </c>
      <c r="W156" s="13" t="s">
        <v>12223</v>
      </c>
      <c r="X156" s="13" t="s">
        <v>12224</v>
      </c>
      <c r="Y156" s="13" t="s">
        <v>12225</v>
      </c>
      <c r="Z156" s="13" t="s">
        <v>12226</v>
      </c>
      <c r="AA156" s="13" t="s">
        <v>12227</v>
      </c>
      <c r="AB156" s="13" t="s">
        <v>12228</v>
      </c>
      <c r="AC156" s="13" t="s">
        <v>12229</v>
      </c>
      <c r="AD156" s="13" t="s">
        <v>12230</v>
      </c>
      <c r="AE156" s="13" t="s">
        <v>12231</v>
      </c>
      <c r="AF156" s="13" t="s">
        <v>12232</v>
      </c>
      <c r="AG156" s="13" t="s">
        <v>12233</v>
      </c>
      <c r="AH156" s="13" t="s">
        <v>12234</v>
      </c>
      <c r="AI156" s="13" t="s">
        <v>12235</v>
      </c>
      <c r="AJ156" s="13" t="s">
        <v>12236</v>
      </c>
      <c r="AK156" s="13" t="s">
        <v>12237</v>
      </c>
      <c r="AL156" s="13" t="s">
        <v>12238</v>
      </c>
      <c r="AM156" s="13" t="s">
        <v>12239</v>
      </c>
      <c r="AN156" s="13" t="s">
        <v>12240</v>
      </c>
      <c r="AO156" s="13" t="s">
        <v>12241</v>
      </c>
      <c r="AP156" s="13" t="s">
        <v>12242</v>
      </c>
      <c r="AQ156" s="13" t="s">
        <v>12243</v>
      </c>
      <c r="AR156" s="13" t="s">
        <v>12244</v>
      </c>
      <c r="AS156" s="13" t="s">
        <v>12245</v>
      </c>
      <c r="AT156" s="13" t="s">
        <v>12246</v>
      </c>
      <c r="AU156" s="13" t="s">
        <v>12247</v>
      </c>
      <c r="AV156" s="13" t="s">
        <v>12248</v>
      </c>
      <c r="AW156" s="13" t="s">
        <v>12249</v>
      </c>
      <c r="AX156" s="13" t="s">
        <v>12250</v>
      </c>
      <c r="AY156" s="13" t="s">
        <v>12251</v>
      </c>
      <c r="AZ156" s="13" t="s">
        <v>12252</v>
      </c>
      <c r="BA156" s="13" t="s">
        <v>12253</v>
      </c>
      <c r="BB156" s="13" t="s">
        <v>12254</v>
      </c>
      <c r="BC156" s="13" t="s">
        <v>12255</v>
      </c>
      <c r="BD156" s="13" t="s">
        <v>12256</v>
      </c>
      <c r="BE156" s="13" t="s">
        <v>12257</v>
      </c>
      <c r="BF156" s="13" t="s">
        <v>12258</v>
      </c>
      <c r="BG156" s="13" t="s">
        <v>12259</v>
      </c>
      <c r="BH156" s="13" t="s">
        <v>12260</v>
      </c>
      <c r="BI156" s="13" t="s">
        <v>12261</v>
      </c>
      <c r="BJ156" s="13" t="s">
        <v>12262</v>
      </c>
      <c r="BK156" s="13" t="s">
        <v>12263</v>
      </c>
      <c r="BL156" s="13" t="s">
        <v>12264</v>
      </c>
      <c r="BM156" s="13" t="s">
        <v>12265</v>
      </c>
      <c r="BN156" s="13" t="s">
        <v>12266</v>
      </c>
      <c r="BO156" s="13" t="s">
        <v>12267</v>
      </c>
      <c r="BP156" s="13" t="s">
        <v>12268</v>
      </c>
      <c r="BQ156" s="13" t="s">
        <v>12269</v>
      </c>
      <c r="BR156" s="13" t="s">
        <v>12270</v>
      </c>
      <c r="BS156" s="13" t="s">
        <v>12271</v>
      </c>
      <c r="BT156" s="13" t="s">
        <v>12272</v>
      </c>
      <c r="BU156" s="13" t="s">
        <v>12273</v>
      </c>
      <c r="BV156" s="13" t="s">
        <v>12274</v>
      </c>
      <c r="BW156" s="13" t="s">
        <v>12275</v>
      </c>
      <c r="BX156" s="13" t="s">
        <v>12276</v>
      </c>
      <c r="BY156" s="13" t="s">
        <v>12277</v>
      </c>
      <c r="BZ156" s="13" t="s">
        <v>12278</v>
      </c>
      <c r="CA156" s="13" t="s">
        <v>12279</v>
      </c>
      <c r="CB156" s="13" t="s">
        <v>12280</v>
      </c>
      <c r="CC156" s="13" t="s">
        <v>12281</v>
      </c>
      <c r="CD156" s="13" t="s">
        <v>12282</v>
      </c>
      <c r="CE156" s="13" t="s">
        <v>12283</v>
      </c>
      <c r="CF156" s="13" t="s">
        <v>12284</v>
      </c>
      <c r="CG156" s="13" t="s">
        <v>12285</v>
      </c>
      <c r="CH156" s="13" t="s">
        <v>12286</v>
      </c>
      <c r="CI156" s="13" t="s">
        <v>12287</v>
      </c>
      <c r="CJ156" s="13" t="s">
        <v>12288</v>
      </c>
      <c r="CK156" s="13" t="s">
        <v>12289</v>
      </c>
      <c r="CL156" s="13" t="s">
        <v>12290</v>
      </c>
      <c r="CM156" s="13" t="s">
        <v>12291</v>
      </c>
      <c r="CN156" s="13" t="s">
        <v>12292</v>
      </c>
    </row>
    <row r="157" customFormat="false" ht="12.75" hidden="true" customHeight="false" outlineLevel="0" collapsed="false">
      <c r="A157" s="13" t="n">
        <v>134</v>
      </c>
      <c r="B157" s="13" t="s">
        <v>12293</v>
      </c>
      <c r="C157" s="13" t="s">
        <v>12294</v>
      </c>
      <c r="D157" s="13" t="s">
        <v>12295</v>
      </c>
      <c r="E157" s="13" t="s">
        <v>12296</v>
      </c>
      <c r="F157" s="13" t="s">
        <v>12297</v>
      </c>
      <c r="G157" s="13" t="s">
        <v>12298</v>
      </c>
      <c r="H157" s="13" t="s">
        <v>12299</v>
      </c>
      <c r="I157" s="13" t="s">
        <v>12300</v>
      </c>
      <c r="J157" s="13" t="s">
        <v>12301</v>
      </c>
      <c r="K157" s="13" t="s">
        <v>12302</v>
      </c>
      <c r="L157" s="13" t="s">
        <v>12303</v>
      </c>
      <c r="M157" s="13" t="s">
        <v>12304</v>
      </c>
      <c r="N157" s="13" t="s">
        <v>12305</v>
      </c>
      <c r="O157" s="13" t="s">
        <v>12306</v>
      </c>
      <c r="P157" s="13" t="s">
        <v>12307</v>
      </c>
      <c r="Q157" s="13" t="s">
        <v>12308</v>
      </c>
      <c r="R157" s="13" t="s">
        <v>12309</v>
      </c>
      <c r="S157" s="13" t="s">
        <v>12310</v>
      </c>
      <c r="T157" s="13" t="s">
        <v>12311</v>
      </c>
      <c r="U157" s="13" t="s">
        <v>12312</v>
      </c>
      <c r="V157" s="13" t="s">
        <v>12313</v>
      </c>
      <c r="W157" s="13" t="s">
        <v>12314</v>
      </c>
      <c r="X157" s="13" t="s">
        <v>12315</v>
      </c>
      <c r="Y157" s="13" t="s">
        <v>12316</v>
      </c>
      <c r="Z157" s="13" t="s">
        <v>12317</v>
      </c>
      <c r="AA157" s="13" t="s">
        <v>12318</v>
      </c>
      <c r="AB157" s="13" t="s">
        <v>12319</v>
      </c>
      <c r="AC157" s="13" t="s">
        <v>12320</v>
      </c>
      <c r="AD157" s="13" t="s">
        <v>12321</v>
      </c>
      <c r="AE157" s="13" t="s">
        <v>12322</v>
      </c>
      <c r="AF157" s="13" t="s">
        <v>12323</v>
      </c>
      <c r="AG157" s="13" t="s">
        <v>12324</v>
      </c>
      <c r="AH157" s="13" t="s">
        <v>12325</v>
      </c>
      <c r="AI157" s="13" t="s">
        <v>12326</v>
      </c>
      <c r="AJ157" s="13" t="s">
        <v>12327</v>
      </c>
      <c r="AK157" s="13" t="s">
        <v>12328</v>
      </c>
      <c r="AL157" s="13" t="s">
        <v>12329</v>
      </c>
      <c r="AM157" s="13" t="s">
        <v>12330</v>
      </c>
      <c r="AN157" s="13" t="s">
        <v>12331</v>
      </c>
      <c r="AO157" s="13" t="s">
        <v>12332</v>
      </c>
      <c r="AP157" s="13" t="s">
        <v>12333</v>
      </c>
      <c r="AQ157" s="13" t="s">
        <v>12334</v>
      </c>
      <c r="AR157" s="13" t="s">
        <v>12335</v>
      </c>
      <c r="AS157" s="13" t="s">
        <v>12336</v>
      </c>
      <c r="AT157" s="13" t="s">
        <v>12337</v>
      </c>
      <c r="AU157" s="13" t="s">
        <v>12338</v>
      </c>
      <c r="AV157" s="13" t="s">
        <v>12339</v>
      </c>
      <c r="AW157" s="13" t="s">
        <v>12340</v>
      </c>
      <c r="AX157" s="13" t="s">
        <v>12341</v>
      </c>
      <c r="AY157" s="13" t="s">
        <v>12342</v>
      </c>
      <c r="AZ157" s="13" t="s">
        <v>12343</v>
      </c>
      <c r="BA157" s="13" t="s">
        <v>12344</v>
      </c>
      <c r="BB157" s="13" t="s">
        <v>12345</v>
      </c>
      <c r="BC157" s="13" t="s">
        <v>12346</v>
      </c>
      <c r="BD157" s="13" t="s">
        <v>12347</v>
      </c>
      <c r="BE157" s="13" t="s">
        <v>12348</v>
      </c>
      <c r="BF157" s="13" t="s">
        <v>12349</v>
      </c>
      <c r="BG157" s="13" t="s">
        <v>12350</v>
      </c>
      <c r="BH157" s="13" t="s">
        <v>12351</v>
      </c>
      <c r="BI157" s="13" t="s">
        <v>12352</v>
      </c>
      <c r="BJ157" s="13" t="s">
        <v>12353</v>
      </c>
      <c r="BK157" s="13" t="s">
        <v>12354</v>
      </c>
      <c r="BL157" s="13" t="s">
        <v>12355</v>
      </c>
      <c r="BM157" s="13" t="s">
        <v>12356</v>
      </c>
      <c r="BN157" s="13" t="s">
        <v>12357</v>
      </c>
      <c r="BO157" s="13" t="s">
        <v>12358</v>
      </c>
      <c r="BP157" s="13" t="s">
        <v>12359</v>
      </c>
      <c r="BQ157" s="13" t="s">
        <v>12360</v>
      </c>
      <c r="BR157" s="13" t="s">
        <v>12361</v>
      </c>
      <c r="BS157" s="13" t="s">
        <v>12362</v>
      </c>
      <c r="BT157" s="13" t="s">
        <v>12363</v>
      </c>
      <c r="BU157" s="13" t="s">
        <v>12364</v>
      </c>
      <c r="BV157" s="13" t="s">
        <v>12365</v>
      </c>
      <c r="BW157" s="13" t="s">
        <v>12366</v>
      </c>
      <c r="BX157" s="13" t="s">
        <v>12367</v>
      </c>
      <c r="BY157" s="13" t="s">
        <v>12368</v>
      </c>
      <c r="BZ157" s="13" t="s">
        <v>12369</v>
      </c>
      <c r="CA157" s="13" t="s">
        <v>12370</v>
      </c>
      <c r="CB157" s="13" t="s">
        <v>12371</v>
      </c>
      <c r="CC157" s="13" t="s">
        <v>12372</v>
      </c>
      <c r="CD157" s="13" t="s">
        <v>12373</v>
      </c>
      <c r="CE157" s="13" t="s">
        <v>12374</v>
      </c>
      <c r="CF157" s="13" t="s">
        <v>12375</v>
      </c>
      <c r="CG157" s="13" t="s">
        <v>12376</v>
      </c>
      <c r="CH157" s="13" t="s">
        <v>12377</v>
      </c>
      <c r="CI157" s="13" t="s">
        <v>12378</v>
      </c>
      <c r="CJ157" s="13" t="s">
        <v>12379</v>
      </c>
      <c r="CK157" s="13" t="s">
        <v>12380</v>
      </c>
      <c r="CL157" s="13" t="s">
        <v>12381</v>
      </c>
      <c r="CM157" s="13" t="s">
        <v>12382</v>
      </c>
      <c r="CN157" s="13" t="s">
        <v>12383</v>
      </c>
    </row>
    <row r="158" customFormat="false" ht="12.75" hidden="true" customHeight="false" outlineLevel="0" collapsed="false">
      <c r="A158" s="13" t="n">
        <v>135</v>
      </c>
      <c r="B158" s="13" t="s">
        <v>12384</v>
      </c>
      <c r="C158" s="13" t="s">
        <v>12385</v>
      </c>
      <c r="D158" s="13" t="s">
        <v>12386</v>
      </c>
      <c r="E158" s="13" t="s">
        <v>12387</v>
      </c>
      <c r="F158" s="13" t="s">
        <v>12388</v>
      </c>
      <c r="G158" s="13" t="s">
        <v>12389</v>
      </c>
      <c r="H158" s="13" t="s">
        <v>12390</v>
      </c>
      <c r="I158" s="13" t="s">
        <v>12391</v>
      </c>
      <c r="J158" s="13" t="s">
        <v>12392</v>
      </c>
      <c r="K158" s="13" t="s">
        <v>12393</v>
      </c>
      <c r="L158" s="13" t="s">
        <v>12394</v>
      </c>
      <c r="M158" s="13" t="s">
        <v>12395</v>
      </c>
      <c r="N158" s="13" t="s">
        <v>12396</v>
      </c>
      <c r="O158" s="13" t="s">
        <v>12397</v>
      </c>
      <c r="P158" s="13" t="s">
        <v>12398</v>
      </c>
      <c r="Q158" s="13" t="s">
        <v>12399</v>
      </c>
      <c r="R158" s="13" t="s">
        <v>12400</v>
      </c>
      <c r="S158" s="13" t="s">
        <v>12401</v>
      </c>
      <c r="T158" s="13" t="s">
        <v>12402</v>
      </c>
      <c r="U158" s="13" t="s">
        <v>12403</v>
      </c>
      <c r="V158" s="13" t="s">
        <v>12404</v>
      </c>
      <c r="W158" s="13" t="s">
        <v>12405</v>
      </c>
      <c r="X158" s="13" t="s">
        <v>12406</v>
      </c>
      <c r="Y158" s="13" t="s">
        <v>12407</v>
      </c>
      <c r="Z158" s="13" t="s">
        <v>12408</v>
      </c>
      <c r="AA158" s="13" t="s">
        <v>12409</v>
      </c>
      <c r="AB158" s="13" t="s">
        <v>12410</v>
      </c>
      <c r="AC158" s="13" t="s">
        <v>12411</v>
      </c>
      <c r="AD158" s="13" t="s">
        <v>12412</v>
      </c>
      <c r="AE158" s="13" t="s">
        <v>12413</v>
      </c>
      <c r="AF158" s="13" t="s">
        <v>12414</v>
      </c>
      <c r="AG158" s="13" t="s">
        <v>12415</v>
      </c>
      <c r="AH158" s="13" t="s">
        <v>12416</v>
      </c>
      <c r="AI158" s="13" t="s">
        <v>12417</v>
      </c>
      <c r="AJ158" s="13" t="s">
        <v>12418</v>
      </c>
      <c r="AK158" s="13" t="s">
        <v>12419</v>
      </c>
      <c r="AL158" s="13" t="s">
        <v>12420</v>
      </c>
      <c r="AM158" s="13" t="s">
        <v>12421</v>
      </c>
      <c r="AN158" s="13" t="s">
        <v>12422</v>
      </c>
      <c r="AO158" s="13" t="s">
        <v>12423</v>
      </c>
      <c r="AP158" s="13" t="s">
        <v>12424</v>
      </c>
      <c r="AQ158" s="13" t="s">
        <v>12425</v>
      </c>
      <c r="AR158" s="13" t="s">
        <v>12426</v>
      </c>
      <c r="AS158" s="13" t="s">
        <v>12427</v>
      </c>
      <c r="AT158" s="13" t="s">
        <v>12428</v>
      </c>
      <c r="AU158" s="13" t="s">
        <v>12429</v>
      </c>
      <c r="AV158" s="13" t="s">
        <v>12430</v>
      </c>
      <c r="AW158" s="13" t="s">
        <v>12431</v>
      </c>
      <c r="AX158" s="13" t="s">
        <v>12432</v>
      </c>
      <c r="AY158" s="13" t="s">
        <v>12433</v>
      </c>
      <c r="AZ158" s="13" t="s">
        <v>12434</v>
      </c>
      <c r="BA158" s="13" t="s">
        <v>12435</v>
      </c>
      <c r="BB158" s="13" t="s">
        <v>12436</v>
      </c>
      <c r="BC158" s="13" t="s">
        <v>12437</v>
      </c>
      <c r="BD158" s="13" t="s">
        <v>12438</v>
      </c>
      <c r="BE158" s="13" t="s">
        <v>12439</v>
      </c>
      <c r="BF158" s="13" t="s">
        <v>12440</v>
      </c>
      <c r="BG158" s="13" t="s">
        <v>12441</v>
      </c>
      <c r="BH158" s="13" t="s">
        <v>12442</v>
      </c>
      <c r="BI158" s="13" t="s">
        <v>12443</v>
      </c>
      <c r="BJ158" s="13" t="s">
        <v>12444</v>
      </c>
      <c r="BK158" s="13" t="s">
        <v>12445</v>
      </c>
      <c r="BL158" s="13" t="s">
        <v>12446</v>
      </c>
      <c r="BM158" s="13" t="s">
        <v>12447</v>
      </c>
      <c r="BN158" s="13" t="s">
        <v>12448</v>
      </c>
      <c r="BO158" s="13" t="s">
        <v>12449</v>
      </c>
      <c r="BP158" s="13" t="s">
        <v>12450</v>
      </c>
      <c r="BQ158" s="13" t="s">
        <v>12451</v>
      </c>
      <c r="BR158" s="13" t="s">
        <v>12452</v>
      </c>
      <c r="BS158" s="13" t="s">
        <v>12453</v>
      </c>
      <c r="BT158" s="13" t="s">
        <v>12454</v>
      </c>
      <c r="BU158" s="13" t="s">
        <v>12455</v>
      </c>
      <c r="BV158" s="13" t="s">
        <v>12456</v>
      </c>
      <c r="BW158" s="13" t="s">
        <v>12457</v>
      </c>
      <c r="BX158" s="13" t="s">
        <v>12458</v>
      </c>
      <c r="BY158" s="13" t="s">
        <v>12459</v>
      </c>
      <c r="BZ158" s="13" t="s">
        <v>12460</v>
      </c>
      <c r="CA158" s="13" t="s">
        <v>12461</v>
      </c>
      <c r="CB158" s="13" t="s">
        <v>12462</v>
      </c>
      <c r="CC158" s="13" t="s">
        <v>12463</v>
      </c>
      <c r="CD158" s="13" t="s">
        <v>12464</v>
      </c>
      <c r="CE158" s="13" t="s">
        <v>12465</v>
      </c>
      <c r="CF158" s="13" t="s">
        <v>12466</v>
      </c>
      <c r="CG158" s="13" t="s">
        <v>12467</v>
      </c>
      <c r="CH158" s="13" t="s">
        <v>12468</v>
      </c>
      <c r="CI158" s="13" t="s">
        <v>12469</v>
      </c>
      <c r="CJ158" s="13" t="s">
        <v>12470</v>
      </c>
      <c r="CK158" s="13" t="s">
        <v>12471</v>
      </c>
      <c r="CL158" s="13" t="s">
        <v>12472</v>
      </c>
      <c r="CM158" s="13" t="s">
        <v>12473</v>
      </c>
      <c r="CN158" s="13" t="s">
        <v>12474</v>
      </c>
    </row>
    <row r="159" customFormat="false" ht="12.75" hidden="true" customHeight="false" outlineLevel="0" collapsed="false">
      <c r="A159" s="13" t="n">
        <v>136</v>
      </c>
      <c r="B159" s="13" t="s">
        <v>12475</v>
      </c>
      <c r="C159" s="13" t="s">
        <v>12476</v>
      </c>
      <c r="D159" s="13" t="s">
        <v>12477</v>
      </c>
      <c r="E159" s="13" t="s">
        <v>12478</v>
      </c>
      <c r="F159" s="13" t="s">
        <v>12479</v>
      </c>
      <c r="G159" s="13" t="s">
        <v>12480</v>
      </c>
      <c r="H159" s="13" t="s">
        <v>12481</v>
      </c>
      <c r="I159" s="13" t="s">
        <v>12482</v>
      </c>
      <c r="J159" s="13" t="s">
        <v>12483</v>
      </c>
      <c r="K159" s="13" t="s">
        <v>12484</v>
      </c>
      <c r="L159" s="13" t="s">
        <v>12485</v>
      </c>
      <c r="M159" s="13" t="s">
        <v>12486</v>
      </c>
      <c r="N159" s="13" t="s">
        <v>12487</v>
      </c>
      <c r="O159" s="13" t="s">
        <v>12488</v>
      </c>
      <c r="P159" s="13" t="s">
        <v>12489</v>
      </c>
      <c r="Q159" s="13" t="s">
        <v>12490</v>
      </c>
      <c r="R159" s="13" t="s">
        <v>12491</v>
      </c>
      <c r="S159" s="13" t="s">
        <v>12492</v>
      </c>
      <c r="T159" s="13" t="s">
        <v>12493</v>
      </c>
      <c r="U159" s="13" t="s">
        <v>12494</v>
      </c>
      <c r="V159" s="13" t="s">
        <v>12495</v>
      </c>
      <c r="W159" s="13" t="s">
        <v>12496</v>
      </c>
      <c r="X159" s="13" t="s">
        <v>12497</v>
      </c>
      <c r="Y159" s="13" t="s">
        <v>12498</v>
      </c>
      <c r="Z159" s="13" t="s">
        <v>12499</v>
      </c>
      <c r="AA159" s="13" t="s">
        <v>12500</v>
      </c>
      <c r="AB159" s="13" t="s">
        <v>12501</v>
      </c>
      <c r="AC159" s="13" t="s">
        <v>12502</v>
      </c>
      <c r="AD159" s="13" t="s">
        <v>12503</v>
      </c>
      <c r="AE159" s="13" t="s">
        <v>12504</v>
      </c>
      <c r="AF159" s="13" t="s">
        <v>12505</v>
      </c>
      <c r="AG159" s="13" t="s">
        <v>12506</v>
      </c>
      <c r="AH159" s="13" t="s">
        <v>12507</v>
      </c>
      <c r="AI159" s="13" t="s">
        <v>12508</v>
      </c>
      <c r="AJ159" s="13" t="s">
        <v>12509</v>
      </c>
      <c r="AK159" s="13" t="s">
        <v>12510</v>
      </c>
      <c r="AL159" s="13" t="s">
        <v>12511</v>
      </c>
      <c r="AM159" s="13" t="s">
        <v>12512</v>
      </c>
      <c r="AN159" s="13" t="s">
        <v>12513</v>
      </c>
      <c r="AO159" s="13" t="s">
        <v>12514</v>
      </c>
      <c r="AP159" s="13" t="s">
        <v>12515</v>
      </c>
      <c r="AQ159" s="13" t="s">
        <v>12516</v>
      </c>
      <c r="AR159" s="13" t="s">
        <v>12517</v>
      </c>
      <c r="AS159" s="13" t="s">
        <v>12518</v>
      </c>
      <c r="AT159" s="13" t="s">
        <v>12519</v>
      </c>
      <c r="AU159" s="13" t="s">
        <v>12520</v>
      </c>
      <c r="AV159" s="13" t="s">
        <v>12521</v>
      </c>
      <c r="AW159" s="13" t="s">
        <v>12522</v>
      </c>
      <c r="AX159" s="13" t="s">
        <v>12523</v>
      </c>
      <c r="AY159" s="13" t="s">
        <v>12524</v>
      </c>
      <c r="AZ159" s="13" t="s">
        <v>12525</v>
      </c>
      <c r="BA159" s="13" t="s">
        <v>12526</v>
      </c>
      <c r="BB159" s="13" t="s">
        <v>12527</v>
      </c>
      <c r="BC159" s="13" t="s">
        <v>12528</v>
      </c>
      <c r="BD159" s="13" t="s">
        <v>12529</v>
      </c>
      <c r="BE159" s="13" t="s">
        <v>12530</v>
      </c>
      <c r="BF159" s="13" t="s">
        <v>12531</v>
      </c>
      <c r="BG159" s="13" t="s">
        <v>12532</v>
      </c>
      <c r="BH159" s="13" t="s">
        <v>12533</v>
      </c>
      <c r="BI159" s="13" t="s">
        <v>12534</v>
      </c>
      <c r="BJ159" s="13" t="s">
        <v>12535</v>
      </c>
      <c r="BK159" s="13" t="s">
        <v>12536</v>
      </c>
      <c r="BL159" s="13" t="s">
        <v>12537</v>
      </c>
      <c r="BM159" s="13" t="s">
        <v>12538</v>
      </c>
      <c r="BN159" s="13" t="s">
        <v>12539</v>
      </c>
      <c r="BO159" s="13" t="s">
        <v>12540</v>
      </c>
      <c r="BP159" s="13" t="s">
        <v>12541</v>
      </c>
      <c r="BQ159" s="13" t="s">
        <v>12542</v>
      </c>
      <c r="BR159" s="13" t="s">
        <v>12543</v>
      </c>
      <c r="BS159" s="13" t="s">
        <v>12544</v>
      </c>
      <c r="BT159" s="13" t="s">
        <v>12545</v>
      </c>
      <c r="BU159" s="13" t="s">
        <v>12546</v>
      </c>
      <c r="BV159" s="13" t="s">
        <v>12547</v>
      </c>
      <c r="BW159" s="13" t="s">
        <v>12548</v>
      </c>
      <c r="BX159" s="13" t="s">
        <v>12549</v>
      </c>
      <c r="BY159" s="13" t="s">
        <v>12550</v>
      </c>
      <c r="BZ159" s="13" t="s">
        <v>12551</v>
      </c>
      <c r="CA159" s="13" t="s">
        <v>12552</v>
      </c>
      <c r="CB159" s="13" t="s">
        <v>12553</v>
      </c>
      <c r="CC159" s="13" t="s">
        <v>12554</v>
      </c>
      <c r="CD159" s="13" t="s">
        <v>12555</v>
      </c>
      <c r="CE159" s="13" t="s">
        <v>12556</v>
      </c>
      <c r="CF159" s="13" t="s">
        <v>12557</v>
      </c>
      <c r="CG159" s="13" t="s">
        <v>12558</v>
      </c>
      <c r="CH159" s="13" t="s">
        <v>12559</v>
      </c>
      <c r="CI159" s="13" t="s">
        <v>12560</v>
      </c>
      <c r="CJ159" s="13" t="s">
        <v>12561</v>
      </c>
      <c r="CK159" s="13" t="s">
        <v>12562</v>
      </c>
      <c r="CL159" s="13" t="s">
        <v>12563</v>
      </c>
      <c r="CM159" s="13" t="s">
        <v>12564</v>
      </c>
      <c r="CN159" s="13" t="s">
        <v>12565</v>
      </c>
    </row>
    <row r="160" customFormat="false" ht="12.75" hidden="true" customHeight="false" outlineLevel="0" collapsed="false">
      <c r="A160" s="13" t="n">
        <v>137</v>
      </c>
      <c r="B160" s="13" t="s">
        <v>12566</v>
      </c>
      <c r="C160" s="13" t="s">
        <v>12567</v>
      </c>
      <c r="D160" s="13" t="s">
        <v>12568</v>
      </c>
      <c r="E160" s="13" t="s">
        <v>12569</v>
      </c>
      <c r="F160" s="13" t="s">
        <v>12570</v>
      </c>
      <c r="G160" s="13" t="s">
        <v>12571</v>
      </c>
      <c r="H160" s="13" t="s">
        <v>12572</v>
      </c>
      <c r="I160" s="13" t="s">
        <v>12573</v>
      </c>
      <c r="J160" s="13" t="s">
        <v>12574</v>
      </c>
      <c r="K160" s="13" t="s">
        <v>12575</v>
      </c>
      <c r="L160" s="13" t="s">
        <v>12576</v>
      </c>
      <c r="M160" s="13" t="s">
        <v>12577</v>
      </c>
      <c r="N160" s="13" t="s">
        <v>12578</v>
      </c>
      <c r="O160" s="13" t="s">
        <v>12579</v>
      </c>
      <c r="P160" s="13" t="s">
        <v>12580</v>
      </c>
      <c r="Q160" s="13" t="s">
        <v>12581</v>
      </c>
      <c r="R160" s="13" t="s">
        <v>12582</v>
      </c>
      <c r="S160" s="13" t="s">
        <v>12583</v>
      </c>
      <c r="T160" s="13" t="s">
        <v>12584</v>
      </c>
      <c r="U160" s="13" t="s">
        <v>12585</v>
      </c>
      <c r="V160" s="13" t="s">
        <v>12586</v>
      </c>
      <c r="W160" s="13" t="s">
        <v>12587</v>
      </c>
      <c r="X160" s="13" t="s">
        <v>12588</v>
      </c>
      <c r="Y160" s="13" t="s">
        <v>12589</v>
      </c>
      <c r="Z160" s="13" t="s">
        <v>12590</v>
      </c>
      <c r="AA160" s="13" t="s">
        <v>12591</v>
      </c>
      <c r="AB160" s="13" t="s">
        <v>12592</v>
      </c>
      <c r="AC160" s="13" t="s">
        <v>12593</v>
      </c>
      <c r="AD160" s="13" t="s">
        <v>12594</v>
      </c>
      <c r="AE160" s="13" t="s">
        <v>12595</v>
      </c>
      <c r="AF160" s="13" t="s">
        <v>12596</v>
      </c>
      <c r="AG160" s="13" t="s">
        <v>12597</v>
      </c>
      <c r="AH160" s="13" t="s">
        <v>12598</v>
      </c>
      <c r="AI160" s="13" t="s">
        <v>12599</v>
      </c>
      <c r="AJ160" s="13" t="s">
        <v>12600</v>
      </c>
      <c r="AK160" s="13" t="s">
        <v>12601</v>
      </c>
      <c r="AL160" s="13" t="s">
        <v>12602</v>
      </c>
      <c r="AM160" s="13" t="s">
        <v>12603</v>
      </c>
      <c r="AN160" s="13" t="s">
        <v>12604</v>
      </c>
      <c r="AO160" s="13" t="s">
        <v>12605</v>
      </c>
      <c r="AP160" s="13" t="s">
        <v>12606</v>
      </c>
      <c r="AQ160" s="13" t="s">
        <v>12607</v>
      </c>
      <c r="AR160" s="13" t="s">
        <v>12608</v>
      </c>
      <c r="AS160" s="13" t="s">
        <v>12609</v>
      </c>
      <c r="AT160" s="13" t="s">
        <v>12610</v>
      </c>
      <c r="AU160" s="13" t="s">
        <v>12611</v>
      </c>
      <c r="AV160" s="13" t="s">
        <v>12612</v>
      </c>
      <c r="AW160" s="13" t="s">
        <v>12613</v>
      </c>
      <c r="AX160" s="13" t="s">
        <v>12614</v>
      </c>
      <c r="AY160" s="13" t="s">
        <v>12615</v>
      </c>
      <c r="AZ160" s="13" t="s">
        <v>12616</v>
      </c>
      <c r="BA160" s="13" t="s">
        <v>12617</v>
      </c>
      <c r="BB160" s="13" t="s">
        <v>12618</v>
      </c>
      <c r="BC160" s="13" t="s">
        <v>12619</v>
      </c>
      <c r="BD160" s="13" t="s">
        <v>12620</v>
      </c>
      <c r="BE160" s="13" t="s">
        <v>12621</v>
      </c>
      <c r="BF160" s="13" t="s">
        <v>12622</v>
      </c>
      <c r="BG160" s="13" t="s">
        <v>12623</v>
      </c>
      <c r="BH160" s="13" t="s">
        <v>12624</v>
      </c>
      <c r="BI160" s="13" t="s">
        <v>12625</v>
      </c>
      <c r="BJ160" s="13" t="s">
        <v>12626</v>
      </c>
      <c r="BK160" s="13" t="s">
        <v>12627</v>
      </c>
      <c r="BL160" s="13" t="s">
        <v>12628</v>
      </c>
      <c r="BM160" s="13" t="s">
        <v>12629</v>
      </c>
      <c r="BN160" s="13" t="s">
        <v>12630</v>
      </c>
      <c r="BO160" s="13" t="s">
        <v>12631</v>
      </c>
      <c r="BP160" s="13" t="s">
        <v>12632</v>
      </c>
      <c r="BQ160" s="13" t="s">
        <v>12633</v>
      </c>
      <c r="BR160" s="13" t="s">
        <v>12634</v>
      </c>
      <c r="BS160" s="13" t="s">
        <v>12635</v>
      </c>
      <c r="BT160" s="13" t="s">
        <v>12636</v>
      </c>
      <c r="BU160" s="13" t="s">
        <v>12637</v>
      </c>
      <c r="BV160" s="13" t="s">
        <v>12638</v>
      </c>
      <c r="BW160" s="13" t="s">
        <v>12639</v>
      </c>
      <c r="BX160" s="13" t="s">
        <v>12640</v>
      </c>
      <c r="BY160" s="13" t="s">
        <v>12641</v>
      </c>
      <c r="BZ160" s="13" t="s">
        <v>12642</v>
      </c>
      <c r="CA160" s="13" t="s">
        <v>12643</v>
      </c>
      <c r="CB160" s="13" t="s">
        <v>12644</v>
      </c>
      <c r="CC160" s="13" t="s">
        <v>12645</v>
      </c>
      <c r="CD160" s="13" t="s">
        <v>12646</v>
      </c>
      <c r="CE160" s="13" t="s">
        <v>12647</v>
      </c>
      <c r="CF160" s="13" t="s">
        <v>12648</v>
      </c>
      <c r="CG160" s="13" t="s">
        <v>12649</v>
      </c>
      <c r="CH160" s="13" t="s">
        <v>12650</v>
      </c>
      <c r="CI160" s="13" t="s">
        <v>12651</v>
      </c>
      <c r="CJ160" s="13" t="s">
        <v>12652</v>
      </c>
      <c r="CK160" s="13" t="s">
        <v>12653</v>
      </c>
      <c r="CL160" s="13" t="s">
        <v>12654</v>
      </c>
      <c r="CM160" s="13" t="s">
        <v>12655</v>
      </c>
      <c r="CN160" s="13" t="s">
        <v>12656</v>
      </c>
    </row>
    <row r="161" customFormat="false" ht="12.75" hidden="true" customHeight="false" outlineLevel="0" collapsed="false">
      <c r="A161" s="13" t="n">
        <v>138</v>
      </c>
      <c r="B161" s="13" t="s">
        <v>12657</v>
      </c>
      <c r="C161" s="13" t="s">
        <v>12658</v>
      </c>
      <c r="D161" s="13" t="s">
        <v>12659</v>
      </c>
      <c r="E161" s="13" t="s">
        <v>12660</v>
      </c>
      <c r="F161" s="13" t="s">
        <v>12661</v>
      </c>
      <c r="G161" s="13" t="s">
        <v>12662</v>
      </c>
      <c r="H161" s="13" t="s">
        <v>12663</v>
      </c>
      <c r="I161" s="13" t="s">
        <v>12664</v>
      </c>
      <c r="J161" s="13" t="s">
        <v>12665</v>
      </c>
      <c r="K161" s="13" t="s">
        <v>12666</v>
      </c>
      <c r="L161" s="13" t="s">
        <v>12667</v>
      </c>
      <c r="M161" s="13" t="s">
        <v>12668</v>
      </c>
      <c r="N161" s="13" t="s">
        <v>12669</v>
      </c>
      <c r="O161" s="13" t="s">
        <v>12670</v>
      </c>
      <c r="P161" s="13" t="s">
        <v>12671</v>
      </c>
      <c r="Q161" s="13" t="s">
        <v>12672</v>
      </c>
      <c r="R161" s="13" t="s">
        <v>12673</v>
      </c>
      <c r="S161" s="13" t="s">
        <v>12674</v>
      </c>
      <c r="T161" s="13" t="s">
        <v>12675</v>
      </c>
      <c r="U161" s="13" t="s">
        <v>12676</v>
      </c>
      <c r="V161" s="13" t="s">
        <v>12677</v>
      </c>
      <c r="W161" s="13" t="s">
        <v>12678</v>
      </c>
      <c r="X161" s="13" t="s">
        <v>12679</v>
      </c>
      <c r="Y161" s="13" t="s">
        <v>12680</v>
      </c>
      <c r="Z161" s="13" t="s">
        <v>12681</v>
      </c>
      <c r="AA161" s="13" t="s">
        <v>12682</v>
      </c>
      <c r="AB161" s="13" t="s">
        <v>12683</v>
      </c>
      <c r="AC161" s="13" t="s">
        <v>12684</v>
      </c>
      <c r="AD161" s="13" t="s">
        <v>12685</v>
      </c>
      <c r="AE161" s="13" t="s">
        <v>12686</v>
      </c>
      <c r="AF161" s="13" t="s">
        <v>12687</v>
      </c>
      <c r="AG161" s="13" t="s">
        <v>12688</v>
      </c>
      <c r="AH161" s="13" t="s">
        <v>12689</v>
      </c>
      <c r="AI161" s="13" t="s">
        <v>12690</v>
      </c>
      <c r="AJ161" s="13" t="s">
        <v>12691</v>
      </c>
      <c r="AK161" s="13" t="s">
        <v>12692</v>
      </c>
      <c r="AL161" s="13" t="s">
        <v>12693</v>
      </c>
      <c r="AM161" s="13" t="s">
        <v>12694</v>
      </c>
      <c r="AN161" s="13" t="s">
        <v>12695</v>
      </c>
      <c r="AO161" s="13" t="s">
        <v>12696</v>
      </c>
      <c r="AP161" s="13" t="s">
        <v>12697</v>
      </c>
      <c r="AQ161" s="13" t="s">
        <v>12698</v>
      </c>
      <c r="AR161" s="13" t="s">
        <v>12699</v>
      </c>
      <c r="AS161" s="13" t="s">
        <v>12700</v>
      </c>
      <c r="AT161" s="13" t="s">
        <v>12701</v>
      </c>
      <c r="AU161" s="13" t="s">
        <v>12702</v>
      </c>
      <c r="AV161" s="13" t="s">
        <v>12703</v>
      </c>
      <c r="AW161" s="13" t="s">
        <v>12704</v>
      </c>
      <c r="AX161" s="13" t="s">
        <v>12705</v>
      </c>
      <c r="AY161" s="13" t="s">
        <v>12706</v>
      </c>
      <c r="AZ161" s="13" t="s">
        <v>12707</v>
      </c>
      <c r="BA161" s="13" t="s">
        <v>12708</v>
      </c>
      <c r="BB161" s="13" t="s">
        <v>12709</v>
      </c>
      <c r="BC161" s="13" t="s">
        <v>12710</v>
      </c>
      <c r="BD161" s="13" t="s">
        <v>12711</v>
      </c>
      <c r="BE161" s="13" t="s">
        <v>12712</v>
      </c>
      <c r="BF161" s="13" t="s">
        <v>12713</v>
      </c>
      <c r="BG161" s="13" t="s">
        <v>12714</v>
      </c>
      <c r="BH161" s="13" t="s">
        <v>12715</v>
      </c>
      <c r="BI161" s="13" t="s">
        <v>12716</v>
      </c>
      <c r="BJ161" s="13" t="s">
        <v>12717</v>
      </c>
      <c r="BK161" s="13" t="s">
        <v>12718</v>
      </c>
      <c r="BL161" s="13" t="s">
        <v>12719</v>
      </c>
      <c r="BM161" s="13" t="s">
        <v>12720</v>
      </c>
      <c r="BN161" s="13" t="s">
        <v>12721</v>
      </c>
      <c r="BO161" s="13" t="s">
        <v>12722</v>
      </c>
      <c r="BP161" s="13" t="s">
        <v>12723</v>
      </c>
      <c r="BQ161" s="13" t="s">
        <v>12724</v>
      </c>
      <c r="BR161" s="13" t="s">
        <v>12725</v>
      </c>
      <c r="BS161" s="13" t="s">
        <v>12726</v>
      </c>
      <c r="BT161" s="13" t="s">
        <v>12727</v>
      </c>
      <c r="BU161" s="13" t="s">
        <v>12728</v>
      </c>
      <c r="BV161" s="13" t="s">
        <v>12729</v>
      </c>
      <c r="BW161" s="13" t="s">
        <v>12730</v>
      </c>
      <c r="BX161" s="13" t="s">
        <v>12731</v>
      </c>
      <c r="BY161" s="13" t="s">
        <v>12732</v>
      </c>
      <c r="BZ161" s="13" t="s">
        <v>12733</v>
      </c>
      <c r="CA161" s="13" t="s">
        <v>12734</v>
      </c>
      <c r="CB161" s="13" t="s">
        <v>12735</v>
      </c>
      <c r="CC161" s="13" t="s">
        <v>12736</v>
      </c>
      <c r="CD161" s="13" t="s">
        <v>12737</v>
      </c>
      <c r="CE161" s="13" t="s">
        <v>12738</v>
      </c>
      <c r="CF161" s="13" t="s">
        <v>12739</v>
      </c>
      <c r="CG161" s="13" t="s">
        <v>12740</v>
      </c>
      <c r="CH161" s="13" t="s">
        <v>12741</v>
      </c>
      <c r="CI161" s="13" t="s">
        <v>12742</v>
      </c>
      <c r="CJ161" s="13" t="s">
        <v>12743</v>
      </c>
      <c r="CK161" s="13" t="s">
        <v>12744</v>
      </c>
      <c r="CL161" s="13" t="s">
        <v>12745</v>
      </c>
      <c r="CM161" s="13" t="s">
        <v>12746</v>
      </c>
      <c r="CN161" s="13" t="s">
        <v>12747</v>
      </c>
    </row>
    <row r="162" customFormat="false" ht="12.75" hidden="true" customHeight="false" outlineLevel="0" collapsed="false">
      <c r="A162" s="13" t="n">
        <v>139</v>
      </c>
      <c r="B162" s="13" t="s">
        <v>12748</v>
      </c>
      <c r="C162" s="13" t="s">
        <v>12749</v>
      </c>
      <c r="D162" s="13" t="s">
        <v>12750</v>
      </c>
      <c r="E162" s="13" t="s">
        <v>12751</v>
      </c>
      <c r="F162" s="13" t="s">
        <v>12752</v>
      </c>
      <c r="G162" s="13" t="s">
        <v>12753</v>
      </c>
      <c r="H162" s="13" t="s">
        <v>12754</v>
      </c>
      <c r="I162" s="13" t="s">
        <v>12755</v>
      </c>
      <c r="J162" s="13" t="s">
        <v>12756</v>
      </c>
      <c r="K162" s="13" t="s">
        <v>12757</v>
      </c>
      <c r="L162" s="13" t="s">
        <v>12758</v>
      </c>
      <c r="M162" s="13" t="s">
        <v>12759</v>
      </c>
      <c r="N162" s="13" t="s">
        <v>12760</v>
      </c>
      <c r="O162" s="13" t="s">
        <v>12761</v>
      </c>
      <c r="P162" s="13" t="s">
        <v>12762</v>
      </c>
      <c r="Q162" s="13" t="s">
        <v>12763</v>
      </c>
      <c r="R162" s="13" t="s">
        <v>12764</v>
      </c>
      <c r="S162" s="13" t="s">
        <v>12765</v>
      </c>
      <c r="T162" s="13" t="s">
        <v>12766</v>
      </c>
      <c r="U162" s="13" t="s">
        <v>12767</v>
      </c>
      <c r="V162" s="13" t="s">
        <v>12768</v>
      </c>
      <c r="W162" s="13" t="s">
        <v>12769</v>
      </c>
      <c r="X162" s="13" t="s">
        <v>12770</v>
      </c>
      <c r="Y162" s="13" t="s">
        <v>12771</v>
      </c>
      <c r="Z162" s="13" t="s">
        <v>12772</v>
      </c>
      <c r="AA162" s="13" t="s">
        <v>12773</v>
      </c>
      <c r="AB162" s="13" t="s">
        <v>12774</v>
      </c>
      <c r="AC162" s="13" t="s">
        <v>12775</v>
      </c>
      <c r="AD162" s="13" t="s">
        <v>12776</v>
      </c>
      <c r="AE162" s="13" t="s">
        <v>12777</v>
      </c>
      <c r="AF162" s="13" t="s">
        <v>12778</v>
      </c>
      <c r="AG162" s="13" t="s">
        <v>12779</v>
      </c>
      <c r="AH162" s="13" t="s">
        <v>12780</v>
      </c>
      <c r="AI162" s="13" t="s">
        <v>12781</v>
      </c>
      <c r="AJ162" s="13" t="s">
        <v>12782</v>
      </c>
      <c r="AK162" s="13" t="s">
        <v>12783</v>
      </c>
      <c r="AL162" s="13" t="s">
        <v>12784</v>
      </c>
      <c r="AM162" s="13" t="s">
        <v>12785</v>
      </c>
      <c r="AN162" s="13" t="s">
        <v>12786</v>
      </c>
      <c r="AO162" s="13" t="s">
        <v>12787</v>
      </c>
      <c r="AP162" s="13" t="s">
        <v>12788</v>
      </c>
      <c r="AQ162" s="13" t="s">
        <v>12789</v>
      </c>
      <c r="AR162" s="13" t="s">
        <v>12790</v>
      </c>
      <c r="AS162" s="13" t="s">
        <v>12791</v>
      </c>
      <c r="AT162" s="13" t="s">
        <v>12792</v>
      </c>
      <c r="AU162" s="13" t="s">
        <v>12793</v>
      </c>
      <c r="AV162" s="13" t="s">
        <v>12794</v>
      </c>
      <c r="AW162" s="13" t="s">
        <v>12795</v>
      </c>
      <c r="AX162" s="13" t="s">
        <v>12796</v>
      </c>
      <c r="AY162" s="13" t="s">
        <v>12797</v>
      </c>
      <c r="AZ162" s="13" t="s">
        <v>12798</v>
      </c>
      <c r="BA162" s="13" t="s">
        <v>12799</v>
      </c>
      <c r="BB162" s="13" t="s">
        <v>12800</v>
      </c>
      <c r="BC162" s="13" t="s">
        <v>12801</v>
      </c>
      <c r="BD162" s="13" t="s">
        <v>12802</v>
      </c>
      <c r="BE162" s="13" t="s">
        <v>12803</v>
      </c>
      <c r="BF162" s="13" t="s">
        <v>12804</v>
      </c>
      <c r="BG162" s="13" t="s">
        <v>12805</v>
      </c>
      <c r="BH162" s="13" t="s">
        <v>12806</v>
      </c>
      <c r="BI162" s="13" t="s">
        <v>12807</v>
      </c>
      <c r="BJ162" s="13" t="s">
        <v>12808</v>
      </c>
      <c r="BK162" s="13" t="s">
        <v>12809</v>
      </c>
      <c r="BL162" s="13" t="s">
        <v>12810</v>
      </c>
      <c r="BM162" s="13" t="s">
        <v>12811</v>
      </c>
      <c r="BN162" s="13" t="s">
        <v>12812</v>
      </c>
      <c r="BO162" s="13" t="s">
        <v>12813</v>
      </c>
      <c r="BP162" s="13" t="s">
        <v>12814</v>
      </c>
      <c r="BQ162" s="13" t="s">
        <v>12815</v>
      </c>
      <c r="BR162" s="13" t="s">
        <v>12816</v>
      </c>
      <c r="BS162" s="13" t="s">
        <v>12817</v>
      </c>
      <c r="BT162" s="13" t="s">
        <v>12818</v>
      </c>
      <c r="BU162" s="13" t="s">
        <v>12819</v>
      </c>
      <c r="BV162" s="13" t="s">
        <v>12820</v>
      </c>
      <c r="BW162" s="13" t="s">
        <v>12821</v>
      </c>
      <c r="BX162" s="13" t="s">
        <v>12822</v>
      </c>
      <c r="BY162" s="13" t="s">
        <v>12823</v>
      </c>
      <c r="BZ162" s="13" t="s">
        <v>12824</v>
      </c>
      <c r="CA162" s="13" t="s">
        <v>12825</v>
      </c>
      <c r="CB162" s="13" t="s">
        <v>12826</v>
      </c>
      <c r="CC162" s="13" t="s">
        <v>12827</v>
      </c>
      <c r="CD162" s="13" t="s">
        <v>12828</v>
      </c>
      <c r="CE162" s="13" t="s">
        <v>12829</v>
      </c>
      <c r="CF162" s="13" t="s">
        <v>12830</v>
      </c>
      <c r="CG162" s="13" t="s">
        <v>12831</v>
      </c>
      <c r="CH162" s="13" t="s">
        <v>12832</v>
      </c>
      <c r="CI162" s="13" t="s">
        <v>12833</v>
      </c>
      <c r="CJ162" s="13" t="s">
        <v>12834</v>
      </c>
      <c r="CK162" s="13" t="s">
        <v>12835</v>
      </c>
      <c r="CL162" s="13" t="s">
        <v>12836</v>
      </c>
      <c r="CM162" s="13" t="s">
        <v>12837</v>
      </c>
      <c r="CN162" s="13" t="s">
        <v>12838</v>
      </c>
    </row>
    <row r="163" customFormat="false" ht="12.75" hidden="true" customHeight="false" outlineLevel="0" collapsed="false">
      <c r="A163" s="13" t="n">
        <v>140</v>
      </c>
      <c r="B163" s="13" t="s">
        <v>12839</v>
      </c>
      <c r="C163" s="13" t="s">
        <v>12840</v>
      </c>
      <c r="D163" s="13" t="s">
        <v>12841</v>
      </c>
      <c r="E163" s="13" t="s">
        <v>12842</v>
      </c>
      <c r="F163" s="13" t="s">
        <v>12843</v>
      </c>
      <c r="G163" s="13" t="s">
        <v>12844</v>
      </c>
      <c r="H163" s="13" t="s">
        <v>12845</v>
      </c>
      <c r="I163" s="13" t="s">
        <v>12846</v>
      </c>
      <c r="J163" s="13" t="s">
        <v>12847</v>
      </c>
      <c r="K163" s="13" t="s">
        <v>12848</v>
      </c>
      <c r="L163" s="13" t="s">
        <v>12849</v>
      </c>
      <c r="M163" s="13" t="s">
        <v>12850</v>
      </c>
      <c r="N163" s="13" t="s">
        <v>12851</v>
      </c>
      <c r="O163" s="13" t="s">
        <v>12852</v>
      </c>
      <c r="P163" s="13" t="s">
        <v>12853</v>
      </c>
      <c r="Q163" s="13" t="s">
        <v>12854</v>
      </c>
      <c r="R163" s="13" t="s">
        <v>12855</v>
      </c>
      <c r="S163" s="13" t="s">
        <v>12856</v>
      </c>
      <c r="T163" s="13" t="s">
        <v>12857</v>
      </c>
      <c r="U163" s="13" t="s">
        <v>12858</v>
      </c>
      <c r="V163" s="13" t="s">
        <v>12859</v>
      </c>
      <c r="W163" s="13" t="s">
        <v>12860</v>
      </c>
      <c r="X163" s="13" t="s">
        <v>12861</v>
      </c>
      <c r="Y163" s="13" t="s">
        <v>12862</v>
      </c>
      <c r="Z163" s="13" t="s">
        <v>12863</v>
      </c>
      <c r="AA163" s="13" t="s">
        <v>12864</v>
      </c>
      <c r="AB163" s="13" t="s">
        <v>12865</v>
      </c>
      <c r="AC163" s="13" t="s">
        <v>12866</v>
      </c>
      <c r="AD163" s="13" t="s">
        <v>12867</v>
      </c>
      <c r="AE163" s="13" t="s">
        <v>12868</v>
      </c>
      <c r="AF163" s="13" t="s">
        <v>12869</v>
      </c>
      <c r="AG163" s="13" t="s">
        <v>12870</v>
      </c>
      <c r="AH163" s="13" t="s">
        <v>12871</v>
      </c>
      <c r="AI163" s="13" t="s">
        <v>12872</v>
      </c>
      <c r="AJ163" s="13" t="s">
        <v>12873</v>
      </c>
      <c r="AK163" s="13" t="s">
        <v>12874</v>
      </c>
      <c r="AL163" s="13" t="s">
        <v>12875</v>
      </c>
      <c r="AM163" s="13" t="s">
        <v>12876</v>
      </c>
      <c r="AN163" s="13" t="s">
        <v>12877</v>
      </c>
      <c r="AO163" s="13" t="s">
        <v>12878</v>
      </c>
      <c r="AP163" s="13" t="s">
        <v>12879</v>
      </c>
      <c r="AQ163" s="13" t="s">
        <v>12880</v>
      </c>
      <c r="AR163" s="13" t="s">
        <v>12881</v>
      </c>
      <c r="AS163" s="13" t="s">
        <v>12882</v>
      </c>
      <c r="AT163" s="13" t="s">
        <v>12883</v>
      </c>
      <c r="AU163" s="13" t="s">
        <v>12884</v>
      </c>
      <c r="AV163" s="13" t="s">
        <v>12885</v>
      </c>
      <c r="AW163" s="13" t="s">
        <v>12886</v>
      </c>
      <c r="AX163" s="13" t="s">
        <v>12887</v>
      </c>
      <c r="AY163" s="13" t="s">
        <v>12888</v>
      </c>
      <c r="AZ163" s="13" t="s">
        <v>12889</v>
      </c>
      <c r="BA163" s="13" t="s">
        <v>12890</v>
      </c>
      <c r="BB163" s="13" t="s">
        <v>12891</v>
      </c>
      <c r="BC163" s="13" t="s">
        <v>12892</v>
      </c>
      <c r="BD163" s="13" t="s">
        <v>12893</v>
      </c>
      <c r="BE163" s="13" t="s">
        <v>12894</v>
      </c>
      <c r="BF163" s="13" t="s">
        <v>12895</v>
      </c>
      <c r="BG163" s="13" t="s">
        <v>12896</v>
      </c>
      <c r="BH163" s="13" t="s">
        <v>12897</v>
      </c>
      <c r="BI163" s="13" t="s">
        <v>12898</v>
      </c>
      <c r="BJ163" s="13" t="s">
        <v>12899</v>
      </c>
      <c r="BK163" s="13" t="s">
        <v>12900</v>
      </c>
      <c r="BL163" s="13" t="s">
        <v>12901</v>
      </c>
      <c r="BM163" s="13" t="s">
        <v>12902</v>
      </c>
      <c r="BN163" s="13" t="s">
        <v>12903</v>
      </c>
      <c r="BO163" s="13" t="s">
        <v>12904</v>
      </c>
      <c r="BP163" s="13" t="s">
        <v>12905</v>
      </c>
      <c r="BQ163" s="13" t="s">
        <v>12906</v>
      </c>
      <c r="BR163" s="13" t="s">
        <v>12907</v>
      </c>
      <c r="BS163" s="13" t="s">
        <v>12908</v>
      </c>
      <c r="BT163" s="13" t="s">
        <v>12909</v>
      </c>
      <c r="BU163" s="13" t="s">
        <v>12910</v>
      </c>
      <c r="BV163" s="13" t="s">
        <v>12911</v>
      </c>
      <c r="BW163" s="13" t="s">
        <v>12912</v>
      </c>
      <c r="BX163" s="13" t="s">
        <v>12913</v>
      </c>
      <c r="BY163" s="13" t="s">
        <v>12914</v>
      </c>
      <c r="BZ163" s="13" t="s">
        <v>12915</v>
      </c>
      <c r="CA163" s="13" t="s">
        <v>12916</v>
      </c>
      <c r="CB163" s="13" t="s">
        <v>12917</v>
      </c>
      <c r="CC163" s="13" t="s">
        <v>12918</v>
      </c>
      <c r="CD163" s="13" t="s">
        <v>12919</v>
      </c>
      <c r="CE163" s="13" t="s">
        <v>12920</v>
      </c>
      <c r="CF163" s="13" t="s">
        <v>12921</v>
      </c>
      <c r="CG163" s="13" t="s">
        <v>12922</v>
      </c>
      <c r="CH163" s="13" t="s">
        <v>12923</v>
      </c>
      <c r="CI163" s="13" t="s">
        <v>12924</v>
      </c>
      <c r="CJ163" s="13" t="s">
        <v>12925</v>
      </c>
      <c r="CK163" s="13" t="s">
        <v>12926</v>
      </c>
      <c r="CL163" s="13" t="s">
        <v>12927</v>
      </c>
      <c r="CM163" s="13" t="s">
        <v>12928</v>
      </c>
      <c r="CN163" s="13" t="s">
        <v>12929</v>
      </c>
    </row>
    <row r="164" customFormat="false" ht="12.75" hidden="true" customHeight="false" outlineLevel="0" collapsed="false">
      <c r="A164" s="13" t="n">
        <v>141</v>
      </c>
      <c r="B164" s="13" t="s">
        <v>12930</v>
      </c>
      <c r="C164" s="13" t="s">
        <v>12931</v>
      </c>
      <c r="D164" s="13" t="s">
        <v>12932</v>
      </c>
      <c r="E164" s="13" t="s">
        <v>12933</v>
      </c>
      <c r="F164" s="13" t="s">
        <v>12934</v>
      </c>
      <c r="G164" s="13" t="s">
        <v>12935</v>
      </c>
      <c r="H164" s="13" t="s">
        <v>12936</v>
      </c>
      <c r="I164" s="13" t="s">
        <v>12937</v>
      </c>
      <c r="J164" s="13" t="s">
        <v>12938</v>
      </c>
      <c r="K164" s="13" t="s">
        <v>12939</v>
      </c>
      <c r="L164" s="13" t="s">
        <v>12940</v>
      </c>
      <c r="M164" s="13" t="s">
        <v>12941</v>
      </c>
      <c r="N164" s="13" t="s">
        <v>12942</v>
      </c>
      <c r="O164" s="13" t="s">
        <v>12943</v>
      </c>
      <c r="P164" s="13" t="s">
        <v>12944</v>
      </c>
      <c r="Q164" s="13" t="s">
        <v>12945</v>
      </c>
      <c r="R164" s="13" t="s">
        <v>12946</v>
      </c>
      <c r="S164" s="13" t="s">
        <v>12947</v>
      </c>
      <c r="T164" s="13" t="s">
        <v>12948</v>
      </c>
      <c r="U164" s="13" t="s">
        <v>12949</v>
      </c>
      <c r="V164" s="13" t="s">
        <v>12950</v>
      </c>
      <c r="W164" s="13" t="s">
        <v>12951</v>
      </c>
      <c r="X164" s="13" t="s">
        <v>12952</v>
      </c>
      <c r="Y164" s="13" t="s">
        <v>12953</v>
      </c>
      <c r="Z164" s="13" t="s">
        <v>12954</v>
      </c>
      <c r="AA164" s="13" t="s">
        <v>12955</v>
      </c>
      <c r="AB164" s="13" t="s">
        <v>12956</v>
      </c>
      <c r="AC164" s="13" t="s">
        <v>12957</v>
      </c>
      <c r="AD164" s="13" t="s">
        <v>12958</v>
      </c>
      <c r="AE164" s="13" t="s">
        <v>12959</v>
      </c>
      <c r="AF164" s="13" t="s">
        <v>12960</v>
      </c>
      <c r="AG164" s="13" t="s">
        <v>12961</v>
      </c>
      <c r="AH164" s="13" t="s">
        <v>12962</v>
      </c>
      <c r="AI164" s="13" t="s">
        <v>12963</v>
      </c>
      <c r="AJ164" s="13" t="s">
        <v>12964</v>
      </c>
      <c r="AK164" s="13" t="s">
        <v>12965</v>
      </c>
      <c r="AL164" s="13" t="s">
        <v>12966</v>
      </c>
      <c r="AM164" s="13" t="s">
        <v>12967</v>
      </c>
      <c r="AN164" s="13" t="s">
        <v>12968</v>
      </c>
      <c r="AO164" s="13" t="s">
        <v>12969</v>
      </c>
      <c r="AP164" s="13" t="s">
        <v>12970</v>
      </c>
      <c r="AQ164" s="13" t="s">
        <v>12971</v>
      </c>
      <c r="AR164" s="13" t="s">
        <v>12972</v>
      </c>
      <c r="AS164" s="13" t="s">
        <v>12973</v>
      </c>
      <c r="AT164" s="13" t="s">
        <v>12974</v>
      </c>
      <c r="AU164" s="13" t="s">
        <v>12975</v>
      </c>
      <c r="AV164" s="13" t="s">
        <v>12976</v>
      </c>
      <c r="AW164" s="13" t="s">
        <v>12977</v>
      </c>
      <c r="AX164" s="13" t="s">
        <v>12978</v>
      </c>
      <c r="AY164" s="13" t="s">
        <v>12979</v>
      </c>
      <c r="AZ164" s="13" t="s">
        <v>12980</v>
      </c>
      <c r="BA164" s="13" t="s">
        <v>12981</v>
      </c>
      <c r="BB164" s="13" t="s">
        <v>12982</v>
      </c>
      <c r="BC164" s="13" t="s">
        <v>12983</v>
      </c>
      <c r="BD164" s="13" t="s">
        <v>12984</v>
      </c>
      <c r="BE164" s="13" t="s">
        <v>12985</v>
      </c>
      <c r="BF164" s="13" t="s">
        <v>12986</v>
      </c>
      <c r="BG164" s="13" t="s">
        <v>12987</v>
      </c>
      <c r="BH164" s="13" t="s">
        <v>12988</v>
      </c>
      <c r="BI164" s="13" t="s">
        <v>12989</v>
      </c>
      <c r="BJ164" s="13" t="s">
        <v>12990</v>
      </c>
      <c r="BK164" s="13" t="s">
        <v>12991</v>
      </c>
      <c r="BL164" s="13" t="s">
        <v>12992</v>
      </c>
      <c r="BM164" s="13" t="s">
        <v>12993</v>
      </c>
      <c r="BN164" s="13" t="s">
        <v>12994</v>
      </c>
      <c r="BO164" s="13" t="s">
        <v>12995</v>
      </c>
      <c r="BP164" s="13" t="s">
        <v>12996</v>
      </c>
      <c r="BQ164" s="13" t="s">
        <v>12997</v>
      </c>
      <c r="BR164" s="13" t="s">
        <v>12998</v>
      </c>
      <c r="BS164" s="13" t="s">
        <v>12999</v>
      </c>
      <c r="BT164" s="13" t="s">
        <v>13000</v>
      </c>
      <c r="BU164" s="13" t="s">
        <v>13001</v>
      </c>
      <c r="BV164" s="13" t="s">
        <v>13002</v>
      </c>
      <c r="BW164" s="13" t="s">
        <v>13003</v>
      </c>
      <c r="BX164" s="13" t="s">
        <v>13004</v>
      </c>
      <c r="BY164" s="13" t="s">
        <v>13005</v>
      </c>
      <c r="BZ164" s="13" t="s">
        <v>13006</v>
      </c>
      <c r="CA164" s="13" t="s">
        <v>13007</v>
      </c>
      <c r="CB164" s="13" t="s">
        <v>13008</v>
      </c>
      <c r="CC164" s="13" t="s">
        <v>13009</v>
      </c>
      <c r="CD164" s="13" t="s">
        <v>13010</v>
      </c>
      <c r="CE164" s="13" t="s">
        <v>13011</v>
      </c>
      <c r="CF164" s="13" t="s">
        <v>13012</v>
      </c>
      <c r="CG164" s="13" t="s">
        <v>13013</v>
      </c>
      <c r="CH164" s="13" t="s">
        <v>13014</v>
      </c>
      <c r="CI164" s="13" t="s">
        <v>13015</v>
      </c>
      <c r="CJ164" s="13" t="s">
        <v>13016</v>
      </c>
      <c r="CK164" s="13" t="s">
        <v>13017</v>
      </c>
      <c r="CL164" s="13" t="s">
        <v>13018</v>
      </c>
      <c r="CM164" s="13" t="s">
        <v>13019</v>
      </c>
      <c r="CN164" s="13" t="s">
        <v>13020</v>
      </c>
    </row>
    <row r="165" customFormat="false" ht="12.75" hidden="true" customHeight="false" outlineLevel="0" collapsed="false">
      <c r="A165" s="13" t="n">
        <v>142</v>
      </c>
      <c r="B165" s="13" t="s">
        <v>13021</v>
      </c>
      <c r="C165" s="13" t="s">
        <v>13022</v>
      </c>
      <c r="D165" s="13" t="s">
        <v>13023</v>
      </c>
      <c r="E165" s="13" t="s">
        <v>13024</v>
      </c>
      <c r="F165" s="13" t="s">
        <v>13025</v>
      </c>
      <c r="G165" s="13" t="s">
        <v>13026</v>
      </c>
      <c r="H165" s="13" t="s">
        <v>13027</v>
      </c>
      <c r="I165" s="13" t="s">
        <v>13028</v>
      </c>
      <c r="J165" s="13" t="s">
        <v>13029</v>
      </c>
      <c r="K165" s="13" t="s">
        <v>13030</v>
      </c>
      <c r="L165" s="13" t="s">
        <v>13031</v>
      </c>
      <c r="M165" s="13" t="s">
        <v>13032</v>
      </c>
      <c r="N165" s="13" t="s">
        <v>13033</v>
      </c>
      <c r="O165" s="13" t="s">
        <v>13034</v>
      </c>
      <c r="P165" s="13" t="s">
        <v>13035</v>
      </c>
      <c r="Q165" s="13" t="s">
        <v>13036</v>
      </c>
      <c r="R165" s="13" t="s">
        <v>13037</v>
      </c>
      <c r="S165" s="13" t="s">
        <v>13038</v>
      </c>
      <c r="T165" s="13" t="s">
        <v>13039</v>
      </c>
      <c r="U165" s="13" t="s">
        <v>13040</v>
      </c>
      <c r="V165" s="13" t="s">
        <v>13041</v>
      </c>
      <c r="W165" s="13" t="s">
        <v>13042</v>
      </c>
      <c r="X165" s="13" t="s">
        <v>13043</v>
      </c>
      <c r="Y165" s="13" t="s">
        <v>13044</v>
      </c>
      <c r="Z165" s="13" t="s">
        <v>13045</v>
      </c>
      <c r="AA165" s="13" t="s">
        <v>13046</v>
      </c>
      <c r="AB165" s="13" t="s">
        <v>13047</v>
      </c>
      <c r="AC165" s="13" t="s">
        <v>13048</v>
      </c>
      <c r="AD165" s="13" t="s">
        <v>13049</v>
      </c>
      <c r="AE165" s="13" t="s">
        <v>13050</v>
      </c>
      <c r="AF165" s="13" t="s">
        <v>13051</v>
      </c>
      <c r="AG165" s="13" t="s">
        <v>13052</v>
      </c>
      <c r="AH165" s="13" t="s">
        <v>13053</v>
      </c>
      <c r="AI165" s="13" t="s">
        <v>13054</v>
      </c>
      <c r="AJ165" s="13" t="s">
        <v>13055</v>
      </c>
      <c r="AK165" s="13" t="s">
        <v>13056</v>
      </c>
      <c r="AL165" s="13" t="s">
        <v>13057</v>
      </c>
      <c r="AM165" s="13" t="s">
        <v>13058</v>
      </c>
      <c r="AN165" s="13" t="s">
        <v>13059</v>
      </c>
      <c r="AO165" s="13" t="s">
        <v>13060</v>
      </c>
      <c r="AP165" s="13" t="s">
        <v>13061</v>
      </c>
      <c r="AQ165" s="13" t="s">
        <v>13062</v>
      </c>
      <c r="AR165" s="13" t="s">
        <v>13063</v>
      </c>
      <c r="AS165" s="13" t="s">
        <v>13064</v>
      </c>
      <c r="AT165" s="13" t="s">
        <v>13065</v>
      </c>
      <c r="AU165" s="13" t="s">
        <v>13066</v>
      </c>
      <c r="AV165" s="13" t="s">
        <v>13067</v>
      </c>
      <c r="AW165" s="13" t="s">
        <v>13068</v>
      </c>
      <c r="AX165" s="13" t="s">
        <v>13069</v>
      </c>
      <c r="AY165" s="13" t="s">
        <v>13070</v>
      </c>
      <c r="AZ165" s="13" t="s">
        <v>13071</v>
      </c>
      <c r="BA165" s="13" t="s">
        <v>13072</v>
      </c>
      <c r="BB165" s="13" t="s">
        <v>13073</v>
      </c>
      <c r="BC165" s="13" t="s">
        <v>13074</v>
      </c>
      <c r="BD165" s="13" t="s">
        <v>13075</v>
      </c>
      <c r="BE165" s="13" t="s">
        <v>13076</v>
      </c>
      <c r="BF165" s="13" t="s">
        <v>13077</v>
      </c>
      <c r="BG165" s="13" t="s">
        <v>13078</v>
      </c>
      <c r="BH165" s="13" t="s">
        <v>13079</v>
      </c>
      <c r="BI165" s="13" t="s">
        <v>13080</v>
      </c>
      <c r="BJ165" s="13" t="s">
        <v>13081</v>
      </c>
      <c r="BK165" s="13" t="s">
        <v>13082</v>
      </c>
      <c r="BL165" s="13" t="s">
        <v>13083</v>
      </c>
      <c r="BM165" s="13" t="s">
        <v>13084</v>
      </c>
      <c r="BN165" s="13" t="s">
        <v>13085</v>
      </c>
      <c r="BO165" s="13" t="s">
        <v>13086</v>
      </c>
      <c r="BP165" s="13" t="s">
        <v>13087</v>
      </c>
      <c r="BQ165" s="13" t="s">
        <v>13088</v>
      </c>
      <c r="BR165" s="13" t="s">
        <v>13089</v>
      </c>
      <c r="BS165" s="13" t="s">
        <v>13090</v>
      </c>
      <c r="BT165" s="13" t="s">
        <v>13091</v>
      </c>
      <c r="BU165" s="13" t="s">
        <v>13092</v>
      </c>
      <c r="BV165" s="13" t="s">
        <v>13093</v>
      </c>
      <c r="BW165" s="13" t="s">
        <v>13094</v>
      </c>
      <c r="BX165" s="13" t="s">
        <v>13095</v>
      </c>
      <c r="BY165" s="13" t="s">
        <v>13096</v>
      </c>
      <c r="BZ165" s="13" t="s">
        <v>13097</v>
      </c>
      <c r="CA165" s="13" t="s">
        <v>13098</v>
      </c>
      <c r="CB165" s="13" t="s">
        <v>13099</v>
      </c>
      <c r="CC165" s="13" t="s">
        <v>13100</v>
      </c>
      <c r="CD165" s="13" t="s">
        <v>13101</v>
      </c>
      <c r="CE165" s="13" t="s">
        <v>13102</v>
      </c>
      <c r="CF165" s="13" t="s">
        <v>13103</v>
      </c>
      <c r="CG165" s="13" t="s">
        <v>13104</v>
      </c>
      <c r="CH165" s="13" t="s">
        <v>13105</v>
      </c>
      <c r="CI165" s="13" t="s">
        <v>13106</v>
      </c>
      <c r="CJ165" s="13" t="s">
        <v>13107</v>
      </c>
      <c r="CK165" s="13" t="s">
        <v>13108</v>
      </c>
      <c r="CL165" s="13" t="s">
        <v>13109</v>
      </c>
      <c r="CM165" s="13" t="s">
        <v>13110</v>
      </c>
      <c r="CN165" s="13" t="s">
        <v>13111</v>
      </c>
    </row>
    <row r="166" customFormat="false" ht="12.75" hidden="true" customHeight="false" outlineLevel="0" collapsed="false">
      <c r="A166" s="13" t="n">
        <v>143</v>
      </c>
      <c r="B166" s="13" t="s">
        <v>13112</v>
      </c>
      <c r="C166" s="13" t="s">
        <v>13113</v>
      </c>
      <c r="D166" s="13" t="s">
        <v>13114</v>
      </c>
      <c r="E166" s="13" t="s">
        <v>13115</v>
      </c>
      <c r="F166" s="13" t="s">
        <v>13116</v>
      </c>
      <c r="G166" s="13" t="s">
        <v>13117</v>
      </c>
      <c r="H166" s="13" t="s">
        <v>13118</v>
      </c>
      <c r="I166" s="13" t="s">
        <v>13119</v>
      </c>
      <c r="J166" s="13" t="s">
        <v>13120</v>
      </c>
      <c r="K166" s="13" t="s">
        <v>13121</v>
      </c>
      <c r="L166" s="13" t="s">
        <v>13122</v>
      </c>
      <c r="M166" s="13" t="s">
        <v>13123</v>
      </c>
      <c r="N166" s="13" t="s">
        <v>13124</v>
      </c>
      <c r="O166" s="13" t="s">
        <v>13125</v>
      </c>
      <c r="P166" s="13" t="s">
        <v>13126</v>
      </c>
      <c r="Q166" s="13" t="s">
        <v>13127</v>
      </c>
      <c r="R166" s="13" t="s">
        <v>13128</v>
      </c>
      <c r="S166" s="13" t="s">
        <v>13129</v>
      </c>
      <c r="T166" s="13" t="s">
        <v>13130</v>
      </c>
      <c r="U166" s="13" t="s">
        <v>13131</v>
      </c>
      <c r="V166" s="13" t="s">
        <v>13132</v>
      </c>
      <c r="W166" s="13" t="s">
        <v>13133</v>
      </c>
      <c r="X166" s="13" t="s">
        <v>13134</v>
      </c>
      <c r="Y166" s="13" t="s">
        <v>13135</v>
      </c>
      <c r="Z166" s="13" t="s">
        <v>13136</v>
      </c>
      <c r="AA166" s="13" t="s">
        <v>13137</v>
      </c>
      <c r="AB166" s="13" t="s">
        <v>13138</v>
      </c>
      <c r="AC166" s="13" t="s">
        <v>13139</v>
      </c>
      <c r="AD166" s="13" t="s">
        <v>13140</v>
      </c>
      <c r="AE166" s="13" t="s">
        <v>13141</v>
      </c>
      <c r="AF166" s="13" t="s">
        <v>13142</v>
      </c>
      <c r="AG166" s="13" t="s">
        <v>13143</v>
      </c>
      <c r="AH166" s="13" t="s">
        <v>13144</v>
      </c>
      <c r="AI166" s="13" t="s">
        <v>13145</v>
      </c>
      <c r="AJ166" s="13" t="s">
        <v>13146</v>
      </c>
      <c r="AK166" s="13" t="s">
        <v>13147</v>
      </c>
      <c r="AL166" s="13" t="s">
        <v>13148</v>
      </c>
      <c r="AM166" s="13" t="s">
        <v>13149</v>
      </c>
      <c r="AN166" s="13" t="s">
        <v>13150</v>
      </c>
      <c r="AO166" s="13" t="s">
        <v>13151</v>
      </c>
      <c r="AP166" s="13" t="s">
        <v>13152</v>
      </c>
      <c r="AQ166" s="13" t="s">
        <v>13153</v>
      </c>
      <c r="AR166" s="13" t="s">
        <v>13154</v>
      </c>
      <c r="AS166" s="13" t="s">
        <v>13155</v>
      </c>
      <c r="AT166" s="13" t="s">
        <v>13156</v>
      </c>
      <c r="AU166" s="13" t="s">
        <v>13157</v>
      </c>
      <c r="AV166" s="13" t="s">
        <v>13158</v>
      </c>
      <c r="AW166" s="13" t="s">
        <v>13159</v>
      </c>
      <c r="AX166" s="13" t="s">
        <v>13160</v>
      </c>
      <c r="AY166" s="13" t="s">
        <v>13161</v>
      </c>
      <c r="AZ166" s="13" t="s">
        <v>13162</v>
      </c>
      <c r="BA166" s="13" t="s">
        <v>13163</v>
      </c>
      <c r="BB166" s="13" t="s">
        <v>13164</v>
      </c>
      <c r="BC166" s="13" t="s">
        <v>13165</v>
      </c>
      <c r="BD166" s="13" t="s">
        <v>13166</v>
      </c>
      <c r="BE166" s="13" t="s">
        <v>13167</v>
      </c>
      <c r="BF166" s="13" t="s">
        <v>13168</v>
      </c>
      <c r="BG166" s="13" t="s">
        <v>13169</v>
      </c>
      <c r="BH166" s="13" t="s">
        <v>13170</v>
      </c>
      <c r="BI166" s="13" t="s">
        <v>13171</v>
      </c>
      <c r="BJ166" s="13" t="s">
        <v>13172</v>
      </c>
      <c r="BK166" s="13" t="s">
        <v>13173</v>
      </c>
      <c r="BL166" s="13" t="s">
        <v>13174</v>
      </c>
      <c r="BM166" s="13" t="s">
        <v>13175</v>
      </c>
      <c r="BN166" s="13" t="s">
        <v>13176</v>
      </c>
      <c r="BO166" s="13" t="s">
        <v>13177</v>
      </c>
      <c r="BP166" s="13" t="s">
        <v>13178</v>
      </c>
      <c r="BQ166" s="13" t="s">
        <v>13179</v>
      </c>
      <c r="BR166" s="13" t="s">
        <v>13180</v>
      </c>
      <c r="BS166" s="13" t="s">
        <v>13181</v>
      </c>
      <c r="BT166" s="13" t="s">
        <v>13182</v>
      </c>
      <c r="BU166" s="13" t="s">
        <v>13183</v>
      </c>
      <c r="BV166" s="13" t="s">
        <v>13184</v>
      </c>
      <c r="BW166" s="13" t="s">
        <v>13185</v>
      </c>
      <c r="BX166" s="13" t="s">
        <v>13186</v>
      </c>
      <c r="BY166" s="13" t="s">
        <v>13187</v>
      </c>
      <c r="BZ166" s="13" t="s">
        <v>13188</v>
      </c>
      <c r="CA166" s="13" t="s">
        <v>13189</v>
      </c>
      <c r="CB166" s="13" t="s">
        <v>13190</v>
      </c>
      <c r="CC166" s="13" t="s">
        <v>13191</v>
      </c>
      <c r="CD166" s="13" t="s">
        <v>13192</v>
      </c>
      <c r="CE166" s="13" t="s">
        <v>13193</v>
      </c>
      <c r="CF166" s="13" t="s">
        <v>13194</v>
      </c>
      <c r="CG166" s="13" t="s">
        <v>13195</v>
      </c>
      <c r="CH166" s="13" t="s">
        <v>13196</v>
      </c>
      <c r="CI166" s="13" t="s">
        <v>13197</v>
      </c>
      <c r="CJ166" s="13" t="s">
        <v>13198</v>
      </c>
      <c r="CK166" s="13" t="s">
        <v>13199</v>
      </c>
      <c r="CL166" s="13" t="s">
        <v>13200</v>
      </c>
      <c r="CM166" s="13" t="s">
        <v>13201</v>
      </c>
      <c r="CN166" s="13" t="s">
        <v>13202</v>
      </c>
    </row>
    <row r="167" customFormat="false" ht="12.75" hidden="true" customHeight="false" outlineLevel="0" collapsed="false">
      <c r="A167" s="13" t="n">
        <v>144</v>
      </c>
      <c r="B167" s="13" t="s">
        <v>13203</v>
      </c>
      <c r="C167" s="13" t="s">
        <v>13204</v>
      </c>
      <c r="D167" s="13" t="s">
        <v>13205</v>
      </c>
      <c r="E167" s="13" t="s">
        <v>13206</v>
      </c>
      <c r="F167" s="13" t="s">
        <v>13207</v>
      </c>
      <c r="G167" s="13" t="s">
        <v>13208</v>
      </c>
      <c r="H167" s="13" t="s">
        <v>13209</v>
      </c>
      <c r="I167" s="13" t="s">
        <v>13210</v>
      </c>
      <c r="J167" s="13" t="s">
        <v>13211</v>
      </c>
      <c r="K167" s="13" t="s">
        <v>13212</v>
      </c>
      <c r="L167" s="13" t="s">
        <v>13213</v>
      </c>
      <c r="M167" s="13" t="s">
        <v>13214</v>
      </c>
      <c r="N167" s="13" t="s">
        <v>13215</v>
      </c>
      <c r="O167" s="13" t="s">
        <v>13216</v>
      </c>
      <c r="P167" s="13" t="s">
        <v>13217</v>
      </c>
      <c r="Q167" s="13" t="s">
        <v>13218</v>
      </c>
      <c r="R167" s="13" t="s">
        <v>13219</v>
      </c>
      <c r="S167" s="13" t="s">
        <v>13220</v>
      </c>
      <c r="T167" s="13" t="s">
        <v>13221</v>
      </c>
      <c r="U167" s="13" t="s">
        <v>13222</v>
      </c>
      <c r="V167" s="13" t="s">
        <v>13223</v>
      </c>
      <c r="W167" s="13" t="s">
        <v>13224</v>
      </c>
      <c r="X167" s="13" t="s">
        <v>13225</v>
      </c>
      <c r="Y167" s="13" t="s">
        <v>13226</v>
      </c>
      <c r="Z167" s="13" t="s">
        <v>13227</v>
      </c>
      <c r="AA167" s="13" t="s">
        <v>13228</v>
      </c>
      <c r="AB167" s="13" t="s">
        <v>13229</v>
      </c>
      <c r="AC167" s="13" t="s">
        <v>13230</v>
      </c>
      <c r="AD167" s="13" t="s">
        <v>13231</v>
      </c>
      <c r="AE167" s="13" t="s">
        <v>13232</v>
      </c>
      <c r="AF167" s="13" t="s">
        <v>13233</v>
      </c>
      <c r="AG167" s="13" t="s">
        <v>13234</v>
      </c>
      <c r="AH167" s="13" t="s">
        <v>13235</v>
      </c>
      <c r="AI167" s="13" t="s">
        <v>13236</v>
      </c>
      <c r="AJ167" s="13" t="s">
        <v>13237</v>
      </c>
      <c r="AK167" s="13" t="s">
        <v>13238</v>
      </c>
      <c r="AL167" s="13" t="s">
        <v>13239</v>
      </c>
      <c r="AM167" s="13" t="s">
        <v>13240</v>
      </c>
      <c r="AN167" s="13" t="s">
        <v>13241</v>
      </c>
      <c r="AO167" s="13" t="s">
        <v>13242</v>
      </c>
      <c r="AP167" s="13" t="s">
        <v>13243</v>
      </c>
      <c r="AQ167" s="13" t="s">
        <v>13244</v>
      </c>
      <c r="AR167" s="13" t="s">
        <v>13245</v>
      </c>
      <c r="AS167" s="13" t="s">
        <v>13246</v>
      </c>
      <c r="AT167" s="13" t="s">
        <v>13247</v>
      </c>
      <c r="AU167" s="13" t="s">
        <v>13248</v>
      </c>
      <c r="AV167" s="13" t="s">
        <v>13249</v>
      </c>
      <c r="AW167" s="13" t="s">
        <v>13250</v>
      </c>
      <c r="AX167" s="13" t="s">
        <v>13251</v>
      </c>
      <c r="AY167" s="13" t="s">
        <v>13252</v>
      </c>
      <c r="AZ167" s="13" t="s">
        <v>13253</v>
      </c>
      <c r="BA167" s="13" t="s">
        <v>13254</v>
      </c>
      <c r="BB167" s="13" t="s">
        <v>13255</v>
      </c>
      <c r="BC167" s="13" t="s">
        <v>13256</v>
      </c>
      <c r="BD167" s="13" t="s">
        <v>13257</v>
      </c>
      <c r="BE167" s="13" t="s">
        <v>13258</v>
      </c>
      <c r="BF167" s="13" t="s">
        <v>13259</v>
      </c>
      <c r="BG167" s="13" t="s">
        <v>13260</v>
      </c>
      <c r="BH167" s="13" t="s">
        <v>13261</v>
      </c>
      <c r="BI167" s="13" t="s">
        <v>13262</v>
      </c>
      <c r="BJ167" s="13" t="s">
        <v>13263</v>
      </c>
      <c r="BK167" s="13" t="s">
        <v>13264</v>
      </c>
      <c r="BL167" s="13" t="s">
        <v>13265</v>
      </c>
      <c r="BM167" s="13" t="s">
        <v>13266</v>
      </c>
      <c r="BN167" s="13" t="s">
        <v>13267</v>
      </c>
      <c r="BO167" s="13" t="s">
        <v>13268</v>
      </c>
      <c r="BP167" s="13" t="s">
        <v>13269</v>
      </c>
      <c r="BQ167" s="13" t="s">
        <v>13270</v>
      </c>
      <c r="BR167" s="13" t="s">
        <v>13271</v>
      </c>
      <c r="BS167" s="13" t="s">
        <v>13272</v>
      </c>
      <c r="BT167" s="13" t="s">
        <v>13273</v>
      </c>
      <c r="BU167" s="13" t="s">
        <v>13274</v>
      </c>
      <c r="BV167" s="13" t="s">
        <v>13275</v>
      </c>
      <c r="BW167" s="13" t="s">
        <v>13276</v>
      </c>
      <c r="BX167" s="13" t="s">
        <v>13277</v>
      </c>
      <c r="BY167" s="13" t="s">
        <v>13278</v>
      </c>
      <c r="BZ167" s="13" t="s">
        <v>13279</v>
      </c>
      <c r="CA167" s="13" t="s">
        <v>13280</v>
      </c>
      <c r="CB167" s="13" t="s">
        <v>13281</v>
      </c>
      <c r="CC167" s="13" t="s">
        <v>13282</v>
      </c>
      <c r="CD167" s="13" t="s">
        <v>13283</v>
      </c>
      <c r="CE167" s="13" t="s">
        <v>13284</v>
      </c>
      <c r="CF167" s="13" t="s">
        <v>13285</v>
      </c>
      <c r="CG167" s="13" t="s">
        <v>13286</v>
      </c>
      <c r="CH167" s="13" t="s">
        <v>13287</v>
      </c>
      <c r="CI167" s="13" t="s">
        <v>13288</v>
      </c>
      <c r="CJ167" s="13" t="s">
        <v>13289</v>
      </c>
      <c r="CK167" s="13" t="s">
        <v>13290</v>
      </c>
      <c r="CL167" s="13" t="s">
        <v>13291</v>
      </c>
      <c r="CM167" s="13" t="s">
        <v>13292</v>
      </c>
      <c r="CN167" s="13" t="s">
        <v>13293</v>
      </c>
    </row>
    <row r="168" customFormat="false" ht="12.75" hidden="true" customHeight="false" outlineLevel="0" collapsed="false">
      <c r="A168" s="13" t="n">
        <v>145</v>
      </c>
      <c r="B168" s="13" t="s">
        <v>13294</v>
      </c>
      <c r="C168" s="13" t="s">
        <v>13295</v>
      </c>
      <c r="D168" s="13" t="s">
        <v>13296</v>
      </c>
      <c r="E168" s="13" t="s">
        <v>13297</v>
      </c>
      <c r="F168" s="13" t="s">
        <v>13298</v>
      </c>
      <c r="G168" s="13" t="s">
        <v>13299</v>
      </c>
      <c r="H168" s="13" t="s">
        <v>13300</v>
      </c>
      <c r="I168" s="13" t="s">
        <v>13301</v>
      </c>
      <c r="J168" s="13" t="s">
        <v>13302</v>
      </c>
      <c r="K168" s="13" t="s">
        <v>13303</v>
      </c>
      <c r="L168" s="13" t="s">
        <v>13304</v>
      </c>
      <c r="M168" s="13" t="s">
        <v>13305</v>
      </c>
      <c r="N168" s="13" t="s">
        <v>13306</v>
      </c>
      <c r="O168" s="13" t="s">
        <v>13307</v>
      </c>
      <c r="P168" s="13" t="s">
        <v>13308</v>
      </c>
      <c r="Q168" s="13" t="s">
        <v>13309</v>
      </c>
      <c r="R168" s="13" t="s">
        <v>13310</v>
      </c>
      <c r="S168" s="13" t="s">
        <v>13311</v>
      </c>
      <c r="T168" s="13" t="s">
        <v>13312</v>
      </c>
      <c r="U168" s="13" t="s">
        <v>13313</v>
      </c>
      <c r="V168" s="13" t="s">
        <v>13314</v>
      </c>
      <c r="W168" s="13" t="s">
        <v>13315</v>
      </c>
      <c r="X168" s="13" t="s">
        <v>13316</v>
      </c>
      <c r="Y168" s="13" t="s">
        <v>13317</v>
      </c>
      <c r="Z168" s="13" t="s">
        <v>13318</v>
      </c>
      <c r="AA168" s="13" t="s">
        <v>13319</v>
      </c>
      <c r="AB168" s="13" t="s">
        <v>13320</v>
      </c>
      <c r="AC168" s="13" t="s">
        <v>13321</v>
      </c>
      <c r="AD168" s="13" t="s">
        <v>13322</v>
      </c>
      <c r="AE168" s="13" t="s">
        <v>13323</v>
      </c>
      <c r="AF168" s="13" t="s">
        <v>13324</v>
      </c>
      <c r="AG168" s="13" t="s">
        <v>13325</v>
      </c>
      <c r="AH168" s="13" t="s">
        <v>13326</v>
      </c>
      <c r="AI168" s="13" t="s">
        <v>13327</v>
      </c>
      <c r="AJ168" s="13" t="s">
        <v>13328</v>
      </c>
      <c r="AK168" s="13" t="s">
        <v>13329</v>
      </c>
      <c r="AL168" s="13" t="s">
        <v>13330</v>
      </c>
      <c r="AM168" s="13" t="s">
        <v>13331</v>
      </c>
      <c r="AN168" s="13" t="s">
        <v>13332</v>
      </c>
      <c r="AO168" s="13" t="s">
        <v>13333</v>
      </c>
      <c r="AP168" s="13" t="s">
        <v>13334</v>
      </c>
      <c r="AQ168" s="13" t="s">
        <v>13335</v>
      </c>
      <c r="AR168" s="13" t="s">
        <v>13336</v>
      </c>
      <c r="AS168" s="13" t="s">
        <v>13337</v>
      </c>
      <c r="AT168" s="13" t="s">
        <v>13338</v>
      </c>
      <c r="AU168" s="13" t="s">
        <v>13339</v>
      </c>
      <c r="AV168" s="13" t="s">
        <v>13340</v>
      </c>
      <c r="AW168" s="13" t="s">
        <v>13341</v>
      </c>
      <c r="AX168" s="13" t="s">
        <v>13342</v>
      </c>
      <c r="AY168" s="13" t="s">
        <v>13343</v>
      </c>
      <c r="AZ168" s="13" t="s">
        <v>13344</v>
      </c>
      <c r="BA168" s="13" t="s">
        <v>13345</v>
      </c>
      <c r="BB168" s="13" t="s">
        <v>13346</v>
      </c>
      <c r="BC168" s="13" t="s">
        <v>13347</v>
      </c>
      <c r="BD168" s="13" t="s">
        <v>13348</v>
      </c>
      <c r="BE168" s="13" t="s">
        <v>13349</v>
      </c>
      <c r="BF168" s="13" t="s">
        <v>13350</v>
      </c>
      <c r="BG168" s="13" t="s">
        <v>13351</v>
      </c>
      <c r="BH168" s="13" t="s">
        <v>13352</v>
      </c>
      <c r="BI168" s="13" t="s">
        <v>13353</v>
      </c>
      <c r="BJ168" s="13" t="s">
        <v>13354</v>
      </c>
      <c r="BK168" s="13" t="s">
        <v>13355</v>
      </c>
      <c r="BL168" s="13" t="s">
        <v>13356</v>
      </c>
      <c r="BM168" s="13" t="s">
        <v>13357</v>
      </c>
      <c r="BN168" s="13" t="s">
        <v>13358</v>
      </c>
      <c r="BO168" s="13" t="s">
        <v>13359</v>
      </c>
      <c r="BP168" s="13" t="s">
        <v>13360</v>
      </c>
      <c r="BQ168" s="13" t="s">
        <v>13361</v>
      </c>
      <c r="BR168" s="13" t="s">
        <v>13362</v>
      </c>
      <c r="BS168" s="13" t="s">
        <v>13363</v>
      </c>
      <c r="BT168" s="13" t="s">
        <v>13364</v>
      </c>
      <c r="BU168" s="13" t="s">
        <v>13365</v>
      </c>
      <c r="BV168" s="13" t="s">
        <v>13366</v>
      </c>
      <c r="BW168" s="13" t="s">
        <v>13367</v>
      </c>
      <c r="BX168" s="13" t="s">
        <v>13368</v>
      </c>
      <c r="BY168" s="13" t="s">
        <v>13369</v>
      </c>
      <c r="BZ168" s="13" t="s">
        <v>13370</v>
      </c>
      <c r="CA168" s="13" t="s">
        <v>13371</v>
      </c>
      <c r="CB168" s="13" t="s">
        <v>13372</v>
      </c>
      <c r="CC168" s="13" t="s">
        <v>13373</v>
      </c>
      <c r="CD168" s="13" t="s">
        <v>13374</v>
      </c>
      <c r="CE168" s="13" t="s">
        <v>13375</v>
      </c>
      <c r="CF168" s="13" t="s">
        <v>13376</v>
      </c>
      <c r="CG168" s="13" t="s">
        <v>13377</v>
      </c>
      <c r="CH168" s="13" t="s">
        <v>13378</v>
      </c>
      <c r="CI168" s="13" t="s">
        <v>13379</v>
      </c>
      <c r="CJ168" s="13" t="s">
        <v>13380</v>
      </c>
      <c r="CK168" s="13" t="s">
        <v>13381</v>
      </c>
      <c r="CL168" s="13" t="s">
        <v>13382</v>
      </c>
      <c r="CM168" s="13" t="s">
        <v>13383</v>
      </c>
      <c r="CN168" s="13" t="s">
        <v>13384</v>
      </c>
    </row>
    <row r="169" customFormat="false" ht="12.75" hidden="true" customHeight="false" outlineLevel="0" collapsed="false">
      <c r="A169" s="13" t="n">
        <v>146</v>
      </c>
      <c r="B169" s="13" t="s">
        <v>13385</v>
      </c>
      <c r="C169" s="13" t="s">
        <v>13386</v>
      </c>
      <c r="D169" s="13" t="s">
        <v>13387</v>
      </c>
      <c r="E169" s="13" t="s">
        <v>13388</v>
      </c>
      <c r="F169" s="13" t="s">
        <v>13389</v>
      </c>
      <c r="G169" s="13" t="s">
        <v>13390</v>
      </c>
      <c r="H169" s="13" t="s">
        <v>13391</v>
      </c>
      <c r="I169" s="13" t="s">
        <v>13392</v>
      </c>
      <c r="J169" s="13" t="s">
        <v>13393</v>
      </c>
      <c r="K169" s="13" t="s">
        <v>13394</v>
      </c>
      <c r="L169" s="13" t="s">
        <v>13395</v>
      </c>
      <c r="M169" s="13" t="s">
        <v>13396</v>
      </c>
      <c r="N169" s="13" t="s">
        <v>13397</v>
      </c>
      <c r="O169" s="13" t="s">
        <v>13398</v>
      </c>
      <c r="P169" s="13" t="s">
        <v>13399</v>
      </c>
      <c r="Q169" s="13" t="s">
        <v>13400</v>
      </c>
      <c r="R169" s="13" t="s">
        <v>13401</v>
      </c>
      <c r="S169" s="13" t="s">
        <v>13402</v>
      </c>
      <c r="T169" s="13" t="s">
        <v>13403</v>
      </c>
      <c r="U169" s="13" t="s">
        <v>13404</v>
      </c>
      <c r="V169" s="13" t="s">
        <v>13405</v>
      </c>
      <c r="W169" s="13" t="s">
        <v>13406</v>
      </c>
      <c r="X169" s="13" t="s">
        <v>13407</v>
      </c>
      <c r="Y169" s="13" t="s">
        <v>13408</v>
      </c>
      <c r="Z169" s="13" t="s">
        <v>13409</v>
      </c>
      <c r="AA169" s="13" t="s">
        <v>13410</v>
      </c>
      <c r="AB169" s="13" t="s">
        <v>13411</v>
      </c>
      <c r="AC169" s="13" t="s">
        <v>13412</v>
      </c>
      <c r="AD169" s="13" t="s">
        <v>13413</v>
      </c>
      <c r="AE169" s="13" t="s">
        <v>13414</v>
      </c>
      <c r="AF169" s="13" t="s">
        <v>13415</v>
      </c>
      <c r="AG169" s="13" t="s">
        <v>13416</v>
      </c>
      <c r="AH169" s="13" t="s">
        <v>13417</v>
      </c>
      <c r="AI169" s="13" t="s">
        <v>13418</v>
      </c>
      <c r="AJ169" s="13" t="s">
        <v>13419</v>
      </c>
      <c r="AK169" s="13" t="s">
        <v>13420</v>
      </c>
      <c r="AL169" s="13" t="s">
        <v>13421</v>
      </c>
      <c r="AM169" s="13" t="s">
        <v>13422</v>
      </c>
      <c r="AN169" s="13" t="s">
        <v>13423</v>
      </c>
      <c r="AO169" s="13" t="s">
        <v>13424</v>
      </c>
      <c r="AP169" s="13" t="s">
        <v>13425</v>
      </c>
      <c r="AQ169" s="13" t="s">
        <v>13426</v>
      </c>
      <c r="AR169" s="13" t="s">
        <v>13427</v>
      </c>
      <c r="AS169" s="13" t="s">
        <v>13428</v>
      </c>
      <c r="AT169" s="13" t="s">
        <v>13429</v>
      </c>
      <c r="AU169" s="13" t="s">
        <v>13430</v>
      </c>
      <c r="AV169" s="13" t="s">
        <v>13431</v>
      </c>
      <c r="AW169" s="13" t="s">
        <v>13432</v>
      </c>
      <c r="AX169" s="13" t="s">
        <v>13433</v>
      </c>
      <c r="AY169" s="13" t="s">
        <v>13434</v>
      </c>
      <c r="AZ169" s="13" t="s">
        <v>13435</v>
      </c>
      <c r="BA169" s="13" t="s">
        <v>13436</v>
      </c>
      <c r="BB169" s="13" t="s">
        <v>13437</v>
      </c>
      <c r="BC169" s="13" t="s">
        <v>13438</v>
      </c>
      <c r="BD169" s="13" t="s">
        <v>13439</v>
      </c>
      <c r="BE169" s="13" t="s">
        <v>13440</v>
      </c>
      <c r="BF169" s="13" t="s">
        <v>13441</v>
      </c>
      <c r="BG169" s="13" t="s">
        <v>13442</v>
      </c>
      <c r="BH169" s="13" t="s">
        <v>13443</v>
      </c>
      <c r="BI169" s="13" t="s">
        <v>13444</v>
      </c>
      <c r="BJ169" s="13" t="s">
        <v>13445</v>
      </c>
      <c r="BK169" s="13" t="s">
        <v>13446</v>
      </c>
      <c r="BL169" s="13" t="s">
        <v>13447</v>
      </c>
      <c r="BM169" s="13" t="s">
        <v>13448</v>
      </c>
      <c r="BN169" s="13" t="s">
        <v>13449</v>
      </c>
      <c r="BO169" s="13" t="s">
        <v>13450</v>
      </c>
      <c r="BP169" s="13" t="s">
        <v>13451</v>
      </c>
      <c r="BQ169" s="13" t="s">
        <v>13452</v>
      </c>
      <c r="BR169" s="13" t="s">
        <v>13453</v>
      </c>
      <c r="BS169" s="13" t="s">
        <v>13454</v>
      </c>
      <c r="BT169" s="13" t="s">
        <v>13455</v>
      </c>
      <c r="BU169" s="13" t="s">
        <v>13456</v>
      </c>
      <c r="BV169" s="13" t="s">
        <v>13457</v>
      </c>
      <c r="BW169" s="13" t="s">
        <v>13458</v>
      </c>
      <c r="BX169" s="13" t="s">
        <v>13459</v>
      </c>
      <c r="BY169" s="13" t="s">
        <v>13460</v>
      </c>
      <c r="BZ169" s="13" t="s">
        <v>13461</v>
      </c>
      <c r="CA169" s="13" t="s">
        <v>13462</v>
      </c>
      <c r="CB169" s="13" t="s">
        <v>13463</v>
      </c>
      <c r="CC169" s="13" t="s">
        <v>13464</v>
      </c>
      <c r="CD169" s="13" t="s">
        <v>13465</v>
      </c>
      <c r="CE169" s="13" t="s">
        <v>13466</v>
      </c>
      <c r="CF169" s="13" t="s">
        <v>13467</v>
      </c>
      <c r="CG169" s="13" t="s">
        <v>13468</v>
      </c>
      <c r="CH169" s="13" t="s">
        <v>13469</v>
      </c>
      <c r="CI169" s="13" t="s">
        <v>13470</v>
      </c>
      <c r="CJ169" s="13" t="s">
        <v>13471</v>
      </c>
      <c r="CK169" s="13" t="s">
        <v>13472</v>
      </c>
      <c r="CL169" s="13" t="s">
        <v>13473</v>
      </c>
      <c r="CM169" s="13" t="s">
        <v>13474</v>
      </c>
      <c r="CN169" s="13" t="s">
        <v>13475</v>
      </c>
    </row>
    <row r="170" customFormat="false" ht="12.75" hidden="true" customHeight="false" outlineLevel="0" collapsed="false">
      <c r="A170" s="13" t="n">
        <v>147</v>
      </c>
      <c r="B170" s="13" t="s">
        <v>13476</v>
      </c>
      <c r="C170" s="13" t="s">
        <v>13477</v>
      </c>
      <c r="D170" s="13" t="s">
        <v>13478</v>
      </c>
      <c r="E170" s="13" t="s">
        <v>13479</v>
      </c>
      <c r="F170" s="13" t="s">
        <v>13480</v>
      </c>
      <c r="G170" s="13" t="s">
        <v>13481</v>
      </c>
      <c r="H170" s="13" t="s">
        <v>13482</v>
      </c>
      <c r="I170" s="13" t="s">
        <v>13483</v>
      </c>
      <c r="J170" s="13" t="s">
        <v>13484</v>
      </c>
      <c r="K170" s="13" t="s">
        <v>13485</v>
      </c>
      <c r="L170" s="13" t="s">
        <v>13486</v>
      </c>
      <c r="M170" s="13" t="s">
        <v>13487</v>
      </c>
      <c r="N170" s="13" t="s">
        <v>13488</v>
      </c>
      <c r="O170" s="13" t="s">
        <v>13489</v>
      </c>
      <c r="P170" s="13" t="s">
        <v>13490</v>
      </c>
      <c r="Q170" s="13" t="s">
        <v>13491</v>
      </c>
      <c r="R170" s="13" t="s">
        <v>13492</v>
      </c>
      <c r="S170" s="13" t="s">
        <v>13493</v>
      </c>
      <c r="T170" s="13" t="s">
        <v>13494</v>
      </c>
      <c r="U170" s="13" t="s">
        <v>13495</v>
      </c>
      <c r="V170" s="13" t="s">
        <v>13496</v>
      </c>
      <c r="W170" s="13" t="s">
        <v>13497</v>
      </c>
      <c r="X170" s="13" t="s">
        <v>13498</v>
      </c>
      <c r="Y170" s="13" t="s">
        <v>13499</v>
      </c>
      <c r="Z170" s="13" t="s">
        <v>13500</v>
      </c>
      <c r="AA170" s="13" t="s">
        <v>13501</v>
      </c>
      <c r="AB170" s="13" t="s">
        <v>13502</v>
      </c>
      <c r="AC170" s="13" t="s">
        <v>13503</v>
      </c>
      <c r="AD170" s="13" t="s">
        <v>13504</v>
      </c>
      <c r="AE170" s="13" t="s">
        <v>13505</v>
      </c>
      <c r="AF170" s="13" t="s">
        <v>13506</v>
      </c>
      <c r="AG170" s="13" t="s">
        <v>13507</v>
      </c>
      <c r="AH170" s="13" t="s">
        <v>13508</v>
      </c>
      <c r="AI170" s="13" t="s">
        <v>13509</v>
      </c>
      <c r="AJ170" s="13" t="s">
        <v>13510</v>
      </c>
      <c r="AK170" s="13" t="s">
        <v>13511</v>
      </c>
      <c r="AL170" s="13" t="s">
        <v>13512</v>
      </c>
      <c r="AM170" s="13" t="s">
        <v>13513</v>
      </c>
      <c r="AN170" s="13" t="s">
        <v>13514</v>
      </c>
      <c r="AO170" s="13" t="s">
        <v>13515</v>
      </c>
      <c r="AP170" s="13" t="s">
        <v>13516</v>
      </c>
      <c r="AQ170" s="13" t="s">
        <v>13517</v>
      </c>
      <c r="AR170" s="13" t="s">
        <v>13518</v>
      </c>
      <c r="AS170" s="13" t="s">
        <v>13519</v>
      </c>
      <c r="AT170" s="13" t="s">
        <v>13520</v>
      </c>
      <c r="AU170" s="13" t="s">
        <v>13521</v>
      </c>
      <c r="AV170" s="13" t="s">
        <v>13522</v>
      </c>
      <c r="AW170" s="13" t="s">
        <v>13523</v>
      </c>
      <c r="AX170" s="13" t="s">
        <v>13524</v>
      </c>
      <c r="AY170" s="13" t="s">
        <v>13525</v>
      </c>
      <c r="AZ170" s="13" t="s">
        <v>13526</v>
      </c>
      <c r="BA170" s="13" t="s">
        <v>13527</v>
      </c>
      <c r="BB170" s="13" t="s">
        <v>13528</v>
      </c>
      <c r="BC170" s="13" t="s">
        <v>13529</v>
      </c>
      <c r="BD170" s="13" t="s">
        <v>13530</v>
      </c>
      <c r="BE170" s="13" t="s">
        <v>13531</v>
      </c>
      <c r="BF170" s="13" t="s">
        <v>13532</v>
      </c>
      <c r="BG170" s="13" t="s">
        <v>13533</v>
      </c>
      <c r="BH170" s="13" t="s">
        <v>13534</v>
      </c>
      <c r="BI170" s="13" t="s">
        <v>13535</v>
      </c>
      <c r="BJ170" s="13" t="s">
        <v>13536</v>
      </c>
      <c r="BK170" s="13" t="s">
        <v>13537</v>
      </c>
      <c r="BL170" s="13" t="s">
        <v>13538</v>
      </c>
      <c r="BM170" s="13" t="s">
        <v>13539</v>
      </c>
      <c r="BN170" s="13" t="s">
        <v>13540</v>
      </c>
      <c r="BO170" s="13" t="s">
        <v>13541</v>
      </c>
      <c r="BP170" s="13" t="s">
        <v>13542</v>
      </c>
      <c r="BQ170" s="13" t="s">
        <v>13543</v>
      </c>
      <c r="BR170" s="13" t="s">
        <v>13544</v>
      </c>
      <c r="BS170" s="13" t="s">
        <v>13545</v>
      </c>
      <c r="BT170" s="13" t="s">
        <v>13546</v>
      </c>
      <c r="BU170" s="13" t="s">
        <v>13547</v>
      </c>
      <c r="BV170" s="13" t="s">
        <v>13548</v>
      </c>
      <c r="BW170" s="13" t="s">
        <v>13549</v>
      </c>
      <c r="BX170" s="13" t="s">
        <v>13550</v>
      </c>
      <c r="BY170" s="13" t="s">
        <v>13551</v>
      </c>
      <c r="BZ170" s="13" t="s">
        <v>13552</v>
      </c>
      <c r="CA170" s="13" t="s">
        <v>13553</v>
      </c>
      <c r="CB170" s="13" t="s">
        <v>13554</v>
      </c>
      <c r="CC170" s="13" t="s">
        <v>13555</v>
      </c>
      <c r="CD170" s="13" t="s">
        <v>13556</v>
      </c>
      <c r="CE170" s="13" t="s">
        <v>13557</v>
      </c>
      <c r="CF170" s="13" t="s">
        <v>13558</v>
      </c>
      <c r="CG170" s="13" t="s">
        <v>13559</v>
      </c>
      <c r="CH170" s="13" t="s">
        <v>13560</v>
      </c>
      <c r="CI170" s="13" t="s">
        <v>13561</v>
      </c>
      <c r="CJ170" s="13" t="s">
        <v>13562</v>
      </c>
      <c r="CK170" s="13" t="s">
        <v>13563</v>
      </c>
      <c r="CL170" s="13" t="s">
        <v>13564</v>
      </c>
      <c r="CM170" s="13" t="s">
        <v>13565</v>
      </c>
      <c r="CN170" s="13" t="s">
        <v>13566</v>
      </c>
    </row>
    <row r="171" customFormat="false" ht="12.75" hidden="true" customHeight="false" outlineLevel="0" collapsed="false">
      <c r="A171" s="13" t="n">
        <v>148</v>
      </c>
      <c r="B171" s="13" t="s">
        <v>13567</v>
      </c>
      <c r="C171" s="13" t="s">
        <v>13568</v>
      </c>
      <c r="D171" s="13" t="s">
        <v>13569</v>
      </c>
      <c r="E171" s="13" t="s">
        <v>13570</v>
      </c>
      <c r="F171" s="13" t="s">
        <v>13571</v>
      </c>
      <c r="G171" s="13" t="s">
        <v>13572</v>
      </c>
      <c r="H171" s="13" t="s">
        <v>13573</v>
      </c>
      <c r="I171" s="13" t="s">
        <v>13574</v>
      </c>
      <c r="J171" s="13" t="s">
        <v>13575</v>
      </c>
      <c r="K171" s="13" t="s">
        <v>13576</v>
      </c>
      <c r="L171" s="13" t="s">
        <v>13577</v>
      </c>
      <c r="M171" s="13" t="s">
        <v>13578</v>
      </c>
      <c r="N171" s="13" t="s">
        <v>13579</v>
      </c>
      <c r="O171" s="13" t="s">
        <v>13580</v>
      </c>
      <c r="P171" s="13" t="s">
        <v>13581</v>
      </c>
      <c r="Q171" s="13" t="s">
        <v>13582</v>
      </c>
      <c r="R171" s="13" t="s">
        <v>13583</v>
      </c>
      <c r="S171" s="13" t="s">
        <v>13584</v>
      </c>
      <c r="T171" s="13" t="s">
        <v>13585</v>
      </c>
      <c r="U171" s="13" t="s">
        <v>13586</v>
      </c>
      <c r="V171" s="13" t="s">
        <v>13587</v>
      </c>
      <c r="W171" s="13" t="s">
        <v>13588</v>
      </c>
      <c r="X171" s="13" t="s">
        <v>13589</v>
      </c>
      <c r="Y171" s="13" t="s">
        <v>13590</v>
      </c>
      <c r="Z171" s="13" t="s">
        <v>13591</v>
      </c>
      <c r="AA171" s="13" t="s">
        <v>13592</v>
      </c>
      <c r="AB171" s="13" t="s">
        <v>13593</v>
      </c>
      <c r="AC171" s="13" t="s">
        <v>13594</v>
      </c>
      <c r="AD171" s="13" t="s">
        <v>13595</v>
      </c>
      <c r="AE171" s="13" t="s">
        <v>13596</v>
      </c>
      <c r="AF171" s="13" t="s">
        <v>13597</v>
      </c>
      <c r="AG171" s="13" t="s">
        <v>13598</v>
      </c>
      <c r="AH171" s="13" t="s">
        <v>13599</v>
      </c>
      <c r="AI171" s="13" t="s">
        <v>13600</v>
      </c>
      <c r="AJ171" s="13" t="s">
        <v>13601</v>
      </c>
      <c r="AK171" s="13" t="s">
        <v>13602</v>
      </c>
      <c r="AL171" s="13" t="s">
        <v>13603</v>
      </c>
      <c r="AM171" s="13" t="s">
        <v>13604</v>
      </c>
      <c r="AN171" s="13" t="s">
        <v>13605</v>
      </c>
      <c r="AO171" s="13" t="s">
        <v>13606</v>
      </c>
      <c r="AP171" s="13" t="s">
        <v>13607</v>
      </c>
      <c r="AQ171" s="13" t="s">
        <v>13608</v>
      </c>
      <c r="AR171" s="13" t="s">
        <v>13609</v>
      </c>
      <c r="AS171" s="13" t="s">
        <v>13610</v>
      </c>
      <c r="AT171" s="13" t="s">
        <v>13611</v>
      </c>
      <c r="AU171" s="13" t="s">
        <v>13612</v>
      </c>
      <c r="AV171" s="13" t="s">
        <v>13613</v>
      </c>
      <c r="AW171" s="13" t="s">
        <v>13614</v>
      </c>
      <c r="AX171" s="13" t="s">
        <v>13615</v>
      </c>
      <c r="AY171" s="13" t="s">
        <v>13616</v>
      </c>
      <c r="AZ171" s="13" t="s">
        <v>13617</v>
      </c>
      <c r="BA171" s="13" t="s">
        <v>13618</v>
      </c>
      <c r="BB171" s="13" t="s">
        <v>13619</v>
      </c>
      <c r="BC171" s="13" t="s">
        <v>13620</v>
      </c>
      <c r="BD171" s="13" t="s">
        <v>13621</v>
      </c>
      <c r="BE171" s="13" t="s">
        <v>13622</v>
      </c>
      <c r="BF171" s="13" t="s">
        <v>13623</v>
      </c>
      <c r="BG171" s="13" t="s">
        <v>13624</v>
      </c>
      <c r="BH171" s="13" t="s">
        <v>13625</v>
      </c>
      <c r="BI171" s="13" t="s">
        <v>13626</v>
      </c>
      <c r="BJ171" s="13" t="s">
        <v>13627</v>
      </c>
      <c r="BK171" s="13" t="s">
        <v>13628</v>
      </c>
      <c r="BL171" s="13" t="s">
        <v>13629</v>
      </c>
      <c r="BM171" s="13" t="s">
        <v>13630</v>
      </c>
      <c r="BN171" s="13" t="s">
        <v>13631</v>
      </c>
      <c r="BO171" s="13" t="s">
        <v>13632</v>
      </c>
      <c r="BP171" s="13" t="s">
        <v>13633</v>
      </c>
      <c r="BQ171" s="13" t="s">
        <v>13634</v>
      </c>
      <c r="BR171" s="13" t="s">
        <v>13635</v>
      </c>
      <c r="BS171" s="13" t="s">
        <v>13636</v>
      </c>
      <c r="BT171" s="13" t="s">
        <v>13637</v>
      </c>
      <c r="BU171" s="13" t="s">
        <v>13638</v>
      </c>
      <c r="BV171" s="13" t="s">
        <v>13639</v>
      </c>
      <c r="BW171" s="13" t="s">
        <v>13640</v>
      </c>
      <c r="BX171" s="13" t="s">
        <v>13641</v>
      </c>
      <c r="BY171" s="13" t="s">
        <v>13642</v>
      </c>
      <c r="BZ171" s="13" t="s">
        <v>13643</v>
      </c>
      <c r="CA171" s="13" t="s">
        <v>13644</v>
      </c>
      <c r="CB171" s="13" t="s">
        <v>13645</v>
      </c>
      <c r="CC171" s="13" t="s">
        <v>13646</v>
      </c>
      <c r="CD171" s="13" t="s">
        <v>13647</v>
      </c>
      <c r="CE171" s="13" t="s">
        <v>13648</v>
      </c>
      <c r="CF171" s="13" t="s">
        <v>13649</v>
      </c>
      <c r="CG171" s="13" t="s">
        <v>13650</v>
      </c>
      <c r="CH171" s="13" t="s">
        <v>13651</v>
      </c>
      <c r="CI171" s="13" t="s">
        <v>13652</v>
      </c>
      <c r="CJ171" s="13" t="s">
        <v>13653</v>
      </c>
      <c r="CK171" s="13" t="s">
        <v>13654</v>
      </c>
      <c r="CL171" s="13" t="s">
        <v>13655</v>
      </c>
      <c r="CM171" s="13" t="s">
        <v>13656</v>
      </c>
      <c r="CN171" s="13" t="s">
        <v>13657</v>
      </c>
    </row>
    <row r="172" customFormat="false" ht="12.75" hidden="true" customHeight="false" outlineLevel="0" collapsed="false">
      <c r="A172" s="13" t="n">
        <v>149</v>
      </c>
      <c r="B172" s="13" t="s">
        <v>13658</v>
      </c>
      <c r="C172" s="13" t="s">
        <v>13659</v>
      </c>
      <c r="D172" s="13" t="s">
        <v>13660</v>
      </c>
      <c r="E172" s="13" t="s">
        <v>13661</v>
      </c>
      <c r="F172" s="13" t="s">
        <v>13662</v>
      </c>
      <c r="G172" s="13" t="s">
        <v>13663</v>
      </c>
      <c r="H172" s="13" t="s">
        <v>13664</v>
      </c>
      <c r="I172" s="13" t="s">
        <v>13665</v>
      </c>
      <c r="J172" s="13" t="s">
        <v>13666</v>
      </c>
      <c r="K172" s="13" t="s">
        <v>13667</v>
      </c>
      <c r="L172" s="13" t="s">
        <v>13668</v>
      </c>
      <c r="M172" s="13" t="s">
        <v>13669</v>
      </c>
      <c r="N172" s="13" t="s">
        <v>13670</v>
      </c>
      <c r="O172" s="13" t="s">
        <v>13671</v>
      </c>
      <c r="P172" s="13" t="s">
        <v>13672</v>
      </c>
      <c r="Q172" s="13" t="s">
        <v>13673</v>
      </c>
      <c r="R172" s="13" t="s">
        <v>13674</v>
      </c>
      <c r="S172" s="13" t="s">
        <v>13675</v>
      </c>
      <c r="T172" s="13" t="s">
        <v>13676</v>
      </c>
      <c r="U172" s="13" t="s">
        <v>13677</v>
      </c>
      <c r="V172" s="13" t="s">
        <v>13678</v>
      </c>
      <c r="W172" s="13" t="s">
        <v>13679</v>
      </c>
      <c r="X172" s="13" t="s">
        <v>13680</v>
      </c>
      <c r="Y172" s="13" t="s">
        <v>13681</v>
      </c>
      <c r="Z172" s="13" t="s">
        <v>13682</v>
      </c>
      <c r="AA172" s="13" t="s">
        <v>13683</v>
      </c>
      <c r="AB172" s="13" t="s">
        <v>13684</v>
      </c>
      <c r="AC172" s="13" t="s">
        <v>13685</v>
      </c>
      <c r="AD172" s="13" t="s">
        <v>13686</v>
      </c>
      <c r="AE172" s="13" t="s">
        <v>13687</v>
      </c>
      <c r="AF172" s="13" t="s">
        <v>13688</v>
      </c>
      <c r="AG172" s="13" t="s">
        <v>13689</v>
      </c>
      <c r="AH172" s="13" t="s">
        <v>13690</v>
      </c>
      <c r="AI172" s="13" t="s">
        <v>13691</v>
      </c>
      <c r="AJ172" s="13" t="s">
        <v>13692</v>
      </c>
      <c r="AK172" s="13" t="s">
        <v>13693</v>
      </c>
      <c r="AL172" s="13" t="s">
        <v>13694</v>
      </c>
      <c r="AM172" s="13" t="s">
        <v>13695</v>
      </c>
      <c r="AN172" s="13" t="s">
        <v>13696</v>
      </c>
      <c r="AO172" s="13" t="s">
        <v>13697</v>
      </c>
      <c r="AP172" s="13" t="s">
        <v>13698</v>
      </c>
      <c r="AQ172" s="13" t="s">
        <v>13699</v>
      </c>
      <c r="AR172" s="13" t="s">
        <v>13700</v>
      </c>
      <c r="AS172" s="13" t="s">
        <v>13701</v>
      </c>
      <c r="AT172" s="13" t="s">
        <v>13702</v>
      </c>
      <c r="AU172" s="13" t="s">
        <v>13703</v>
      </c>
      <c r="AV172" s="13" t="s">
        <v>13704</v>
      </c>
      <c r="AW172" s="13" t="s">
        <v>13705</v>
      </c>
      <c r="AX172" s="13" t="s">
        <v>13706</v>
      </c>
      <c r="AY172" s="13" t="s">
        <v>13707</v>
      </c>
      <c r="AZ172" s="13" t="s">
        <v>13708</v>
      </c>
      <c r="BA172" s="13" t="s">
        <v>13709</v>
      </c>
      <c r="BB172" s="13" t="s">
        <v>13710</v>
      </c>
      <c r="BC172" s="13" t="s">
        <v>13711</v>
      </c>
      <c r="BD172" s="13" t="s">
        <v>13712</v>
      </c>
      <c r="BE172" s="13" t="s">
        <v>13713</v>
      </c>
      <c r="BF172" s="13" t="s">
        <v>13714</v>
      </c>
      <c r="BG172" s="13" t="s">
        <v>13715</v>
      </c>
      <c r="BH172" s="13" t="s">
        <v>13716</v>
      </c>
      <c r="BI172" s="13" t="s">
        <v>13717</v>
      </c>
      <c r="BJ172" s="13" t="s">
        <v>13718</v>
      </c>
      <c r="BK172" s="13" t="s">
        <v>13719</v>
      </c>
      <c r="BL172" s="13" t="s">
        <v>13720</v>
      </c>
      <c r="BM172" s="13" t="s">
        <v>13721</v>
      </c>
      <c r="BN172" s="13" t="s">
        <v>13722</v>
      </c>
      <c r="BO172" s="13" t="s">
        <v>13723</v>
      </c>
      <c r="BP172" s="13" t="s">
        <v>13724</v>
      </c>
      <c r="BQ172" s="13" t="s">
        <v>13725</v>
      </c>
      <c r="BR172" s="13" t="s">
        <v>13726</v>
      </c>
      <c r="BS172" s="13" t="s">
        <v>13727</v>
      </c>
      <c r="BT172" s="13" t="s">
        <v>13728</v>
      </c>
      <c r="BU172" s="13" t="s">
        <v>13729</v>
      </c>
      <c r="BV172" s="13" t="s">
        <v>13730</v>
      </c>
      <c r="BW172" s="13" t="s">
        <v>13731</v>
      </c>
      <c r="BX172" s="13" t="s">
        <v>13732</v>
      </c>
      <c r="BY172" s="13" t="s">
        <v>13733</v>
      </c>
      <c r="BZ172" s="13" t="s">
        <v>13734</v>
      </c>
      <c r="CA172" s="13" t="s">
        <v>13735</v>
      </c>
      <c r="CB172" s="13" t="s">
        <v>13736</v>
      </c>
      <c r="CC172" s="13" t="s">
        <v>13737</v>
      </c>
      <c r="CD172" s="13" t="s">
        <v>13738</v>
      </c>
      <c r="CE172" s="13" t="s">
        <v>13739</v>
      </c>
      <c r="CF172" s="13" t="s">
        <v>13740</v>
      </c>
      <c r="CG172" s="13" t="s">
        <v>13741</v>
      </c>
      <c r="CH172" s="13" t="s">
        <v>13742</v>
      </c>
      <c r="CI172" s="13" t="s">
        <v>13743</v>
      </c>
      <c r="CJ172" s="13" t="s">
        <v>13744</v>
      </c>
      <c r="CK172" s="13" t="s">
        <v>13745</v>
      </c>
      <c r="CL172" s="13" t="s">
        <v>13746</v>
      </c>
      <c r="CM172" s="13" t="s">
        <v>13747</v>
      </c>
      <c r="CN172" s="13" t="s">
        <v>13748</v>
      </c>
    </row>
    <row r="173" customFormat="false" ht="12.75" hidden="true" customHeight="false" outlineLevel="0" collapsed="false">
      <c r="A173" s="13" t="n">
        <v>150</v>
      </c>
      <c r="B173" s="13" t="s">
        <v>13749</v>
      </c>
      <c r="C173" s="13" t="s">
        <v>13750</v>
      </c>
      <c r="D173" s="13" t="s">
        <v>13751</v>
      </c>
      <c r="E173" s="13" t="s">
        <v>13752</v>
      </c>
      <c r="F173" s="13" t="s">
        <v>13753</v>
      </c>
      <c r="G173" s="13" t="s">
        <v>13754</v>
      </c>
      <c r="H173" s="13" t="s">
        <v>13755</v>
      </c>
      <c r="I173" s="13" t="s">
        <v>13756</v>
      </c>
      <c r="J173" s="13" t="s">
        <v>13757</v>
      </c>
      <c r="K173" s="13" t="s">
        <v>13758</v>
      </c>
      <c r="L173" s="13" t="s">
        <v>13759</v>
      </c>
      <c r="M173" s="13" t="s">
        <v>13760</v>
      </c>
      <c r="N173" s="13" t="s">
        <v>13761</v>
      </c>
      <c r="O173" s="13" t="s">
        <v>13762</v>
      </c>
      <c r="P173" s="13" t="s">
        <v>13763</v>
      </c>
      <c r="Q173" s="13" t="s">
        <v>13764</v>
      </c>
      <c r="R173" s="13" t="s">
        <v>13765</v>
      </c>
      <c r="S173" s="13" t="s">
        <v>13766</v>
      </c>
      <c r="T173" s="13" t="s">
        <v>13767</v>
      </c>
      <c r="U173" s="13" t="s">
        <v>13768</v>
      </c>
      <c r="V173" s="13" t="s">
        <v>13769</v>
      </c>
      <c r="W173" s="13" t="s">
        <v>13770</v>
      </c>
      <c r="X173" s="13" t="s">
        <v>13771</v>
      </c>
      <c r="Y173" s="13" t="s">
        <v>13772</v>
      </c>
      <c r="Z173" s="13" t="s">
        <v>13773</v>
      </c>
      <c r="AA173" s="13" t="s">
        <v>13774</v>
      </c>
      <c r="AB173" s="13" t="s">
        <v>13775</v>
      </c>
      <c r="AC173" s="13" t="s">
        <v>13776</v>
      </c>
      <c r="AD173" s="13" t="s">
        <v>13777</v>
      </c>
      <c r="AE173" s="13" t="s">
        <v>13778</v>
      </c>
      <c r="AF173" s="13" t="s">
        <v>13779</v>
      </c>
      <c r="AG173" s="13" t="s">
        <v>13780</v>
      </c>
      <c r="AH173" s="13" t="s">
        <v>13781</v>
      </c>
      <c r="AI173" s="13" t="s">
        <v>13782</v>
      </c>
      <c r="AJ173" s="13" t="s">
        <v>13783</v>
      </c>
      <c r="AK173" s="13" t="s">
        <v>13784</v>
      </c>
      <c r="AL173" s="13" t="s">
        <v>13785</v>
      </c>
      <c r="AM173" s="13" t="s">
        <v>13786</v>
      </c>
      <c r="AN173" s="13" t="s">
        <v>13787</v>
      </c>
      <c r="AO173" s="13" t="s">
        <v>13788</v>
      </c>
      <c r="AP173" s="13" t="s">
        <v>13789</v>
      </c>
      <c r="AQ173" s="13" t="s">
        <v>13790</v>
      </c>
      <c r="AR173" s="13" t="s">
        <v>13791</v>
      </c>
      <c r="AS173" s="13" t="s">
        <v>13792</v>
      </c>
      <c r="AT173" s="13" t="s">
        <v>13793</v>
      </c>
      <c r="AU173" s="13" t="s">
        <v>13794</v>
      </c>
      <c r="AV173" s="13" t="s">
        <v>13795</v>
      </c>
      <c r="AW173" s="13" t="s">
        <v>13796</v>
      </c>
      <c r="AX173" s="13" t="s">
        <v>13797</v>
      </c>
      <c r="AY173" s="13" t="s">
        <v>13798</v>
      </c>
      <c r="AZ173" s="13" t="s">
        <v>13799</v>
      </c>
      <c r="BA173" s="13" t="s">
        <v>13800</v>
      </c>
      <c r="BB173" s="13" t="s">
        <v>13801</v>
      </c>
      <c r="BC173" s="13" t="s">
        <v>13802</v>
      </c>
      <c r="BD173" s="13" t="s">
        <v>13803</v>
      </c>
      <c r="BE173" s="13" t="s">
        <v>13804</v>
      </c>
      <c r="BF173" s="13" t="s">
        <v>13805</v>
      </c>
      <c r="BG173" s="13" t="s">
        <v>13806</v>
      </c>
      <c r="BH173" s="13" t="s">
        <v>13807</v>
      </c>
      <c r="BI173" s="13" t="s">
        <v>13808</v>
      </c>
      <c r="BJ173" s="13" t="s">
        <v>13809</v>
      </c>
      <c r="BK173" s="13" t="s">
        <v>13810</v>
      </c>
      <c r="BL173" s="13" t="s">
        <v>13811</v>
      </c>
      <c r="BM173" s="13" t="s">
        <v>13812</v>
      </c>
      <c r="BN173" s="13" t="s">
        <v>13813</v>
      </c>
      <c r="BO173" s="13" t="s">
        <v>13814</v>
      </c>
      <c r="BP173" s="13" t="s">
        <v>13815</v>
      </c>
      <c r="BQ173" s="13" t="s">
        <v>13816</v>
      </c>
      <c r="BR173" s="13" t="s">
        <v>13817</v>
      </c>
      <c r="BS173" s="13" t="s">
        <v>13818</v>
      </c>
      <c r="BT173" s="13" t="s">
        <v>13819</v>
      </c>
      <c r="BU173" s="13" t="s">
        <v>13820</v>
      </c>
      <c r="BV173" s="13" t="s">
        <v>13821</v>
      </c>
      <c r="BW173" s="13" t="s">
        <v>13822</v>
      </c>
      <c r="BX173" s="13" t="s">
        <v>13823</v>
      </c>
      <c r="BY173" s="13" t="s">
        <v>13824</v>
      </c>
      <c r="BZ173" s="13" t="s">
        <v>13825</v>
      </c>
      <c r="CA173" s="13" t="s">
        <v>13826</v>
      </c>
      <c r="CB173" s="13" t="s">
        <v>13827</v>
      </c>
      <c r="CC173" s="13" t="s">
        <v>13828</v>
      </c>
      <c r="CD173" s="13" t="s">
        <v>13829</v>
      </c>
      <c r="CE173" s="13" t="s">
        <v>13830</v>
      </c>
      <c r="CF173" s="13" t="s">
        <v>13831</v>
      </c>
      <c r="CG173" s="13" t="s">
        <v>13832</v>
      </c>
      <c r="CH173" s="13" t="s">
        <v>13833</v>
      </c>
      <c r="CI173" s="13" t="s">
        <v>13834</v>
      </c>
      <c r="CJ173" s="13" t="s">
        <v>13835</v>
      </c>
      <c r="CK173" s="13" t="s">
        <v>13836</v>
      </c>
      <c r="CL173" s="13" t="s">
        <v>13837</v>
      </c>
      <c r="CM173" s="13" t="s">
        <v>13838</v>
      </c>
      <c r="CN173" s="13" t="s">
        <v>13839</v>
      </c>
    </row>
    <row r="174" customFormat="false" ht="12.75" hidden="true" customHeight="false" outlineLevel="0" collapsed="false">
      <c r="A174" s="13" t="n">
        <v>151</v>
      </c>
      <c r="B174" s="13" t="s">
        <v>13840</v>
      </c>
      <c r="C174" s="13" t="s">
        <v>13841</v>
      </c>
      <c r="D174" s="13" t="s">
        <v>13842</v>
      </c>
      <c r="E174" s="13" t="s">
        <v>13843</v>
      </c>
      <c r="F174" s="13" t="s">
        <v>13844</v>
      </c>
      <c r="G174" s="13" t="s">
        <v>13845</v>
      </c>
      <c r="H174" s="13" t="s">
        <v>13846</v>
      </c>
      <c r="I174" s="13" t="s">
        <v>13847</v>
      </c>
      <c r="J174" s="13" t="s">
        <v>13848</v>
      </c>
      <c r="K174" s="13" t="s">
        <v>13849</v>
      </c>
      <c r="L174" s="13" t="s">
        <v>13850</v>
      </c>
      <c r="M174" s="13" t="s">
        <v>13851</v>
      </c>
      <c r="N174" s="13" t="s">
        <v>13852</v>
      </c>
      <c r="O174" s="13" t="s">
        <v>13853</v>
      </c>
      <c r="P174" s="13" t="s">
        <v>13854</v>
      </c>
      <c r="Q174" s="13" t="s">
        <v>13855</v>
      </c>
      <c r="R174" s="13" t="s">
        <v>13856</v>
      </c>
      <c r="S174" s="13" t="s">
        <v>13857</v>
      </c>
      <c r="T174" s="13" t="s">
        <v>13858</v>
      </c>
      <c r="U174" s="13" t="s">
        <v>13859</v>
      </c>
      <c r="V174" s="13" t="s">
        <v>13860</v>
      </c>
      <c r="W174" s="13" t="s">
        <v>13861</v>
      </c>
      <c r="X174" s="13" t="s">
        <v>13862</v>
      </c>
      <c r="Y174" s="13" t="s">
        <v>13863</v>
      </c>
      <c r="Z174" s="13" t="s">
        <v>13864</v>
      </c>
      <c r="AA174" s="13" t="s">
        <v>13865</v>
      </c>
      <c r="AB174" s="13" t="s">
        <v>13866</v>
      </c>
      <c r="AC174" s="13" t="s">
        <v>13867</v>
      </c>
      <c r="AD174" s="13" t="s">
        <v>13868</v>
      </c>
      <c r="AE174" s="13" t="s">
        <v>13869</v>
      </c>
      <c r="AF174" s="13" t="s">
        <v>13870</v>
      </c>
      <c r="AG174" s="13" t="s">
        <v>13871</v>
      </c>
      <c r="AH174" s="13" t="s">
        <v>13872</v>
      </c>
      <c r="AI174" s="13" t="s">
        <v>13873</v>
      </c>
      <c r="AJ174" s="13" t="s">
        <v>13874</v>
      </c>
      <c r="AK174" s="13" t="s">
        <v>13875</v>
      </c>
      <c r="AL174" s="13" t="s">
        <v>13876</v>
      </c>
      <c r="AM174" s="13" t="s">
        <v>13877</v>
      </c>
      <c r="AN174" s="13" t="s">
        <v>13878</v>
      </c>
      <c r="AO174" s="13" t="s">
        <v>13879</v>
      </c>
      <c r="AP174" s="13" t="s">
        <v>13880</v>
      </c>
      <c r="AQ174" s="13" t="s">
        <v>13881</v>
      </c>
      <c r="AR174" s="13" t="s">
        <v>13882</v>
      </c>
      <c r="AS174" s="13" t="s">
        <v>13883</v>
      </c>
      <c r="AT174" s="13" t="s">
        <v>13884</v>
      </c>
      <c r="AU174" s="13" t="s">
        <v>13885</v>
      </c>
      <c r="AV174" s="13" t="s">
        <v>13886</v>
      </c>
      <c r="AW174" s="13" t="s">
        <v>13887</v>
      </c>
      <c r="AX174" s="13" t="s">
        <v>13888</v>
      </c>
      <c r="AY174" s="13" t="s">
        <v>13889</v>
      </c>
      <c r="AZ174" s="13" t="s">
        <v>13890</v>
      </c>
      <c r="BA174" s="13" t="s">
        <v>13891</v>
      </c>
      <c r="BB174" s="13" t="s">
        <v>13892</v>
      </c>
      <c r="BC174" s="13" t="s">
        <v>13893</v>
      </c>
      <c r="BD174" s="13" t="s">
        <v>13894</v>
      </c>
      <c r="BE174" s="13" t="s">
        <v>13895</v>
      </c>
      <c r="BF174" s="13" t="s">
        <v>13896</v>
      </c>
      <c r="BG174" s="13" t="s">
        <v>13897</v>
      </c>
      <c r="BH174" s="13" t="s">
        <v>13898</v>
      </c>
      <c r="BI174" s="13" t="s">
        <v>13899</v>
      </c>
      <c r="BJ174" s="13" t="s">
        <v>13900</v>
      </c>
      <c r="BK174" s="13" t="s">
        <v>13901</v>
      </c>
      <c r="BL174" s="13" t="s">
        <v>13902</v>
      </c>
      <c r="BM174" s="13" t="s">
        <v>13903</v>
      </c>
      <c r="BN174" s="13" t="s">
        <v>13904</v>
      </c>
      <c r="BO174" s="13" t="s">
        <v>13905</v>
      </c>
      <c r="BP174" s="13" t="s">
        <v>13906</v>
      </c>
      <c r="BQ174" s="13" t="s">
        <v>13907</v>
      </c>
      <c r="BR174" s="13" t="s">
        <v>13908</v>
      </c>
      <c r="BS174" s="13" t="s">
        <v>13909</v>
      </c>
      <c r="BT174" s="13" t="s">
        <v>13910</v>
      </c>
      <c r="BU174" s="13" t="s">
        <v>13911</v>
      </c>
      <c r="BV174" s="13" t="s">
        <v>13912</v>
      </c>
      <c r="BW174" s="13" t="s">
        <v>13913</v>
      </c>
      <c r="BX174" s="13" t="s">
        <v>13914</v>
      </c>
      <c r="BY174" s="13" t="s">
        <v>13915</v>
      </c>
      <c r="BZ174" s="13" t="s">
        <v>13916</v>
      </c>
      <c r="CA174" s="13" t="s">
        <v>13917</v>
      </c>
      <c r="CB174" s="13" t="s">
        <v>13918</v>
      </c>
      <c r="CC174" s="13" t="s">
        <v>13919</v>
      </c>
      <c r="CD174" s="13" t="s">
        <v>13920</v>
      </c>
      <c r="CE174" s="13" t="s">
        <v>13921</v>
      </c>
      <c r="CF174" s="13" t="s">
        <v>13922</v>
      </c>
      <c r="CG174" s="13" t="s">
        <v>13923</v>
      </c>
      <c r="CH174" s="13" t="s">
        <v>13924</v>
      </c>
      <c r="CI174" s="13" t="s">
        <v>13925</v>
      </c>
      <c r="CJ174" s="13" t="s">
        <v>13926</v>
      </c>
      <c r="CK174" s="13" t="s">
        <v>13927</v>
      </c>
      <c r="CL174" s="13" t="s">
        <v>13928</v>
      </c>
      <c r="CM174" s="13" t="s">
        <v>13929</v>
      </c>
      <c r="CN174" s="13" t="s">
        <v>13930</v>
      </c>
    </row>
    <row r="175" customFormat="false" ht="12.75" hidden="true" customHeight="false" outlineLevel="0" collapsed="false">
      <c r="A175" s="13" t="n">
        <v>152</v>
      </c>
      <c r="B175" s="13" t="s">
        <v>13931</v>
      </c>
      <c r="C175" s="13" t="s">
        <v>13932</v>
      </c>
      <c r="D175" s="13" t="s">
        <v>13933</v>
      </c>
      <c r="E175" s="13" t="s">
        <v>13934</v>
      </c>
      <c r="F175" s="13" t="s">
        <v>13935</v>
      </c>
      <c r="G175" s="13" t="s">
        <v>13936</v>
      </c>
      <c r="H175" s="13" t="s">
        <v>13937</v>
      </c>
      <c r="I175" s="13" t="s">
        <v>13938</v>
      </c>
      <c r="J175" s="13" t="s">
        <v>13939</v>
      </c>
      <c r="K175" s="13" t="s">
        <v>13940</v>
      </c>
      <c r="L175" s="13" t="s">
        <v>13941</v>
      </c>
      <c r="M175" s="13" t="s">
        <v>13942</v>
      </c>
      <c r="N175" s="13" t="s">
        <v>13943</v>
      </c>
      <c r="O175" s="13" t="s">
        <v>13944</v>
      </c>
      <c r="P175" s="13" t="s">
        <v>13945</v>
      </c>
      <c r="Q175" s="13" t="s">
        <v>13946</v>
      </c>
      <c r="R175" s="13" t="s">
        <v>13947</v>
      </c>
      <c r="S175" s="13" t="s">
        <v>13948</v>
      </c>
      <c r="T175" s="13" t="s">
        <v>13949</v>
      </c>
      <c r="U175" s="13" t="s">
        <v>13950</v>
      </c>
      <c r="V175" s="13" t="s">
        <v>13951</v>
      </c>
      <c r="W175" s="13" t="s">
        <v>13952</v>
      </c>
      <c r="X175" s="13" t="s">
        <v>13953</v>
      </c>
      <c r="Y175" s="13" t="s">
        <v>13954</v>
      </c>
      <c r="Z175" s="13" t="s">
        <v>13955</v>
      </c>
      <c r="AA175" s="13" t="s">
        <v>13956</v>
      </c>
      <c r="AB175" s="13" t="s">
        <v>13957</v>
      </c>
      <c r="AC175" s="13" t="s">
        <v>13958</v>
      </c>
      <c r="AD175" s="13" t="s">
        <v>13959</v>
      </c>
      <c r="AE175" s="13" t="s">
        <v>13960</v>
      </c>
      <c r="AF175" s="13" t="s">
        <v>13961</v>
      </c>
      <c r="AG175" s="13" t="s">
        <v>13962</v>
      </c>
      <c r="AH175" s="13" t="s">
        <v>13963</v>
      </c>
      <c r="AI175" s="13" t="s">
        <v>13964</v>
      </c>
      <c r="AJ175" s="13" t="s">
        <v>13965</v>
      </c>
      <c r="AK175" s="13" t="s">
        <v>13966</v>
      </c>
      <c r="AL175" s="13" t="s">
        <v>13967</v>
      </c>
      <c r="AM175" s="13" t="s">
        <v>13968</v>
      </c>
      <c r="AN175" s="13" t="s">
        <v>13969</v>
      </c>
      <c r="AO175" s="13" t="s">
        <v>13970</v>
      </c>
      <c r="AP175" s="13" t="s">
        <v>13971</v>
      </c>
      <c r="AQ175" s="13" t="s">
        <v>13972</v>
      </c>
      <c r="AR175" s="13" t="s">
        <v>13973</v>
      </c>
      <c r="AS175" s="13" t="s">
        <v>13974</v>
      </c>
      <c r="AT175" s="13" t="s">
        <v>13975</v>
      </c>
      <c r="AU175" s="13" t="s">
        <v>13976</v>
      </c>
      <c r="AV175" s="13" t="s">
        <v>13977</v>
      </c>
      <c r="AW175" s="13" t="s">
        <v>13978</v>
      </c>
      <c r="AX175" s="13" t="s">
        <v>13979</v>
      </c>
      <c r="AY175" s="13" t="s">
        <v>13980</v>
      </c>
      <c r="AZ175" s="13" t="s">
        <v>13981</v>
      </c>
      <c r="BA175" s="13" t="s">
        <v>13982</v>
      </c>
      <c r="BB175" s="13" t="s">
        <v>13983</v>
      </c>
      <c r="BC175" s="13" t="s">
        <v>13984</v>
      </c>
      <c r="BD175" s="13" t="s">
        <v>13985</v>
      </c>
      <c r="BE175" s="13" t="s">
        <v>13986</v>
      </c>
      <c r="BF175" s="13" t="s">
        <v>13987</v>
      </c>
      <c r="BG175" s="13" t="s">
        <v>13988</v>
      </c>
      <c r="BH175" s="13" t="s">
        <v>13989</v>
      </c>
      <c r="BI175" s="13" t="s">
        <v>13990</v>
      </c>
      <c r="BJ175" s="13" t="s">
        <v>13991</v>
      </c>
      <c r="BK175" s="13" t="s">
        <v>13992</v>
      </c>
      <c r="BL175" s="13" t="s">
        <v>13993</v>
      </c>
      <c r="BM175" s="13" t="s">
        <v>13994</v>
      </c>
      <c r="BN175" s="13" t="s">
        <v>13995</v>
      </c>
      <c r="BO175" s="13" t="s">
        <v>13996</v>
      </c>
      <c r="BP175" s="13" t="s">
        <v>13997</v>
      </c>
      <c r="BQ175" s="13" t="s">
        <v>13998</v>
      </c>
      <c r="BR175" s="13" t="s">
        <v>13999</v>
      </c>
      <c r="BS175" s="13" t="s">
        <v>14000</v>
      </c>
      <c r="BT175" s="13" t="s">
        <v>14001</v>
      </c>
      <c r="BU175" s="13" t="s">
        <v>14002</v>
      </c>
      <c r="BV175" s="13" t="s">
        <v>14003</v>
      </c>
      <c r="BW175" s="13" t="s">
        <v>14004</v>
      </c>
      <c r="BX175" s="13" t="s">
        <v>14005</v>
      </c>
      <c r="BY175" s="13" t="s">
        <v>14006</v>
      </c>
      <c r="BZ175" s="13" t="s">
        <v>14007</v>
      </c>
      <c r="CA175" s="13" t="s">
        <v>14008</v>
      </c>
      <c r="CB175" s="13" t="s">
        <v>14009</v>
      </c>
      <c r="CC175" s="13" t="s">
        <v>14010</v>
      </c>
      <c r="CD175" s="13" t="s">
        <v>14011</v>
      </c>
      <c r="CE175" s="13" t="s">
        <v>14012</v>
      </c>
      <c r="CF175" s="13" t="s">
        <v>14013</v>
      </c>
      <c r="CG175" s="13" t="s">
        <v>14014</v>
      </c>
      <c r="CH175" s="13" t="s">
        <v>14015</v>
      </c>
      <c r="CI175" s="13" t="s">
        <v>14016</v>
      </c>
      <c r="CJ175" s="13" t="s">
        <v>14017</v>
      </c>
      <c r="CK175" s="13" t="s">
        <v>14018</v>
      </c>
      <c r="CL175" s="13" t="s">
        <v>14019</v>
      </c>
      <c r="CM175" s="13" t="s">
        <v>14020</v>
      </c>
      <c r="CN175" s="13" t="s">
        <v>14021</v>
      </c>
    </row>
    <row r="176" customFormat="false" ht="12.75" hidden="true" customHeight="false" outlineLevel="0" collapsed="false">
      <c r="A176" s="13" t="n">
        <v>153</v>
      </c>
      <c r="B176" s="13" t="s">
        <v>14022</v>
      </c>
      <c r="C176" s="13" t="s">
        <v>14023</v>
      </c>
      <c r="D176" s="13" t="s">
        <v>14024</v>
      </c>
      <c r="E176" s="13" t="s">
        <v>14025</v>
      </c>
      <c r="F176" s="13" t="s">
        <v>14026</v>
      </c>
      <c r="G176" s="13" t="s">
        <v>14027</v>
      </c>
      <c r="H176" s="13" t="s">
        <v>14028</v>
      </c>
      <c r="I176" s="13" t="s">
        <v>14029</v>
      </c>
      <c r="J176" s="13" t="s">
        <v>14030</v>
      </c>
      <c r="K176" s="13" t="s">
        <v>14031</v>
      </c>
      <c r="L176" s="13" t="s">
        <v>14032</v>
      </c>
      <c r="M176" s="13" t="s">
        <v>14033</v>
      </c>
      <c r="N176" s="13" t="s">
        <v>14034</v>
      </c>
      <c r="O176" s="13" t="s">
        <v>14035</v>
      </c>
      <c r="P176" s="13" t="s">
        <v>14036</v>
      </c>
      <c r="Q176" s="13" t="s">
        <v>14037</v>
      </c>
      <c r="R176" s="13" t="s">
        <v>14038</v>
      </c>
      <c r="S176" s="13" t="s">
        <v>14039</v>
      </c>
      <c r="T176" s="13" t="s">
        <v>14040</v>
      </c>
      <c r="U176" s="13" t="s">
        <v>14041</v>
      </c>
      <c r="V176" s="13" t="s">
        <v>14042</v>
      </c>
      <c r="W176" s="13" t="s">
        <v>14043</v>
      </c>
      <c r="X176" s="13" t="s">
        <v>14044</v>
      </c>
      <c r="Y176" s="13" t="s">
        <v>14045</v>
      </c>
      <c r="Z176" s="13" t="s">
        <v>14046</v>
      </c>
      <c r="AA176" s="13" t="s">
        <v>14047</v>
      </c>
      <c r="AB176" s="13" t="s">
        <v>14048</v>
      </c>
      <c r="AC176" s="13" t="s">
        <v>14049</v>
      </c>
      <c r="AD176" s="13" t="s">
        <v>14050</v>
      </c>
      <c r="AE176" s="13" t="s">
        <v>14051</v>
      </c>
      <c r="AF176" s="13" t="s">
        <v>14052</v>
      </c>
      <c r="AG176" s="13" t="s">
        <v>14053</v>
      </c>
      <c r="AH176" s="13" t="s">
        <v>14054</v>
      </c>
      <c r="AI176" s="13" t="s">
        <v>14055</v>
      </c>
      <c r="AJ176" s="13" t="s">
        <v>14056</v>
      </c>
      <c r="AK176" s="13" t="s">
        <v>14057</v>
      </c>
      <c r="AL176" s="13" t="s">
        <v>14058</v>
      </c>
      <c r="AM176" s="13" t="s">
        <v>14059</v>
      </c>
      <c r="AN176" s="13" t="s">
        <v>14060</v>
      </c>
      <c r="AO176" s="13" t="s">
        <v>14061</v>
      </c>
      <c r="AP176" s="13" t="s">
        <v>14062</v>
      </c>
      <c r="AQ176" s="13" t="s">
        <v>14063</v>
      </c>
      <c r="AR176" s="13" t="s">
        <v>14064</v>
      </c>
      <c r="AS176" s="13" t="s">
        <v>14065</v>
      </c>
      <c r="AT176" s="13" t="s">
        <v>14066</v>
      </c>
      <c r="AU176" s="13" t="s">
        <v>14067</v>
      </c>
      <c r="AV176" s="13" t="s">
        <v>14068</v>
      </c>
      <c r="AW176" s="13" t="s">
        <v>14069</v>
      </c>
      <c r="AX176" s="13" t="s">
        <v>14070</v>
      </c>
      <c r="AY176" s="13" t="s">
        <v>14071</v>
      </c>
      <c r="AZ176" s="13" t="s">
        <v>14072</v>
      </c>
      <c r="BA176" s="13" t="s">
        <v>14073</v>
      </c>
      <c r="BB176" s="13" t="s">
        <v>14074</v>
      </c>
      <c r="BC176" s="13" t="s">
        <v>14075</v>
      </c>
      <c r="BD176" s="13" t="s">
        <v>14076</v>
      </c>
      <c r="BE176" s="13" t="s">
        <v>14077</v>
      </c>
      <c r="BF176" s="13" t="s">
        <v>14078</v>
      </c>
      <c r="BG176" s="13" t="s">
        <v>14079</v>
      </c>
      <c r="BH176" s="13" t="s">
        <v>14080</v>
      </c>
      <c r="BI176" s="13" t="s">
        <v>14081</v>
      </c>
      <c r="BJ176" s="13" t="s">
        <v>14082</v>
      </c>
      <c r="BK176" s="13" t="s">
        <v>14083</v>
      </c>
      <c r="BL176" s="13" t="s">
        <v>14084</v>
      </c>
      <c r="BM176" s="13" t="s">
        <v>14085</v>
      </c>
      <c r="BN176" s="13" t="s">
        <v>14086</v>
      </c>
      <c r="BO176" s="13" t="s">
        <v>14087</v>
      </c>
      <c r="BP176" s="13" t="s">
        <v>14088</v>
      </c>
      <c r="BQ176" s="13" t="s">
        <v>14089</v>
      </c>
      <c r="BR176" s="13" t="s">
        <v>14090</v>
      </c>
      <c r="BS176" s="13" t="s">
        <v>14091</v>
      </c>
      <c r="BT176" s="13" t="s">
        <v>14092</v>
      </c>
      <c r="BU176" s="13" t="s">
        <v>14093</v>
      </c>
      <c r="BV176" s="13" t="s">
        <v>14094</v>
      </c>
      <c r="BW176" s="13" t="s">
        <v>14095</v>
      </c>
      <c r="BX176" s="13" t="s">
        <v>14096</v>
      </c>
      <c r="BY176" s="13" t="s">
        <v>14097</v>
      </c>
      <c r="BZ176" s="13" t="s">
        <v>14098</v>
      </c>
      <c r="CA176" s="13" t="s">
        <v>14099</v>
      </c>
      <c r="CB176" s="13" t="s">
        <v>14100</v>
      </c>
      <c r="CC176" s="13" t="s">
        <v>14101</v>
      </c>
      <c r="CD176" s="13" t="s">
        <v>14102</v>
      </c>
      <c r="CE176" s="13" t="s">
        <v>14103</v>
      </c>
      <c r="CF176" s="13" t="s">
        <v>14104</v>
      </c>
      <c r="CG176" s="13" t="s">
        <v>14105</v>
      </c>
      <c r="CH176" s="13" t="s">
        <v>14106</v>
      </c>
      <c r="CI176" s="13" t="s">
        <v>14107</v>
      </c>
      <c r="CJ176" s="13" t="s">
        <v>14108</v>
      </c>
      <c r="CK176" s="13" t="s">
        <v>14109</v>
      </c>
      <c r="CL176" s="13" t="s">
        <v>14110</v>
      </c>
      <c r="CM176" s="13" t="s">
        <v>14111</v>
      </c>
      <c r="CN176" s="13" t="s">
        <v>14112</v>
      </c>
    </row>
    <row r="177" customFormat="false" ht="12.75" hidden="true" customHeight="false" outlineLevel="0" collapsed="false">
      <c r="A177" s="13" t="n">
        <v>154</v>
      </c>
      <c r="B177" s="13" t="s">
        <v>14113</v>
      </c>
      <c r="C177" s="13" t="s">
        <v>14114</v>
      </c>
      <c r="D177" s="13" t="s">
        <v>14115</v>
      </c>
      <c r="E177" s="13" t="s">
        <v>14116</v>
      </c>
      <c r="F177" s="13" t="s">
        <v>14117</v>
      </c>
      <c r="G177" s="13" t="s">
        <v>14118</v>
      </c>
      <c r="H177" s="13" t="s">
        <v>14119</v>
      </c>
      <c r="I177" s="13" t="s">
        <v>14120</v>
      </c>
      <c r="J177" s="13" t="s">
        <v>14121</v>
      </c>
      <c r="K177" s="13" t="s">
        <v>14122</v>
      </c>
      <c r="L177" s="13" t="s">
        <v>14123</v>
      </c>
      <c r="M177" s="13" t="s">
        <v>14124</v>
      </c>
      <c r="N177" s="13" t="s">
        <v>14125</v>
      </c>
      <c r="O177" s="13" t="s">
        <v>14126</v>
      </c>
      <c r="P177" s="13" t="s">
        <v>14127</v>
      </c>
      <c r="Q177" s="13" t="s">
        <v>14128</v>
      </c>
      <c r="R177" s="13" t="s">
        <v>14129</v>
      </c>
      <c r="S177" s="13" t="s">
        <v>14130</v>
      </c>
      <c r="T177" s="13" t="s">
        <v>14131</v>
      </c>
      <c r="U177" s="13" t="s">
        <v>14132</v>
      </c>
      <c r="V177" s="13" t="s">
        <v>14133</v>
      </c>
      <c r="W177" s="13" t="s">
        <v>14134</v>
      </c>
      <c r="X177" s="13" t="s">
        <v>14135</v>
      </c>
      <c r="Y177" s="13" t="s">
        <v>14136</v>
      </c>
      <c r="Z177" s="13" t="s">
        <v>14137</v>
      </c>
      <c r="AA177" s="13" t="s">
        <v>14138</v>
      </c>
      <c r="AB177" s="13" t="s">
        <v>14139</v>
      </c>
      <c r="AC177" s="13" t="s">
        <v>14140</v>
      </c>
      <c r="AD177" s="13" t="s">
        <v>14141</v>
      </c>
      <c r="AE177" s="13" t="s">
        <v>14142</v>
      </c>
      <c r="AF177" s="13" t="s">
        <v>14143</v>
      </c>
      <c r="AG177" s="13" t="s">
        <v>14144</v>
      </c>
      <c r="AH177" s="13" t="s">
        <v>14145</v>
      </c>
      <c r="AI177" s="13" t="s">
        <v>14146</v>
      </c>
      <c r="AJ177" s="13" t="s">
        <v>14147</v>
      </c>
      <c r="AK177" s="13" t="s">
        <v>14148</v>
      </c>
      <c r="AL177" s="13" t="s">
        <v>14149</v>
      </c>
      <c r="AM177" s="13" t="s">
        <v>14150</v>
      </c>
      <c r="AN177" s="13" t="s">
        <v>14151</v>
      </c>
      <c r="AO177" s="13" t="s">
        <v>14152</v>
      </c>
      <c r="AP177" s="13" t="s">
        <v>14153</v>
      </c>
      <c r="AQ177" s="13" t="s">
        <v>14154</v>
      </c>
      <c r="AR177" s="13" t="s">
        <v>14155</v>
      </c>
      <c r="AS177" s="13" t="s">
        <v>14156</v>
      </c>
      <c r="AT177" s="13" t="s">
        <v>14157</v>
      </c>
      <c r="AU177" s="13" t="s">
        <v>14158</v>
      </c>
      <c r="AV177" s="13" t="s">
        <v>14159</v>
      </c>
      <c r="AW177" s="13" t="s">
        <v>14160</v>
      </c>
      <c r="AX177" s="13" t="s">
        <v>14161</v>
      </c>
      <c r="AY177" s="13" t="s">
        <v>14162</v>
      </c>
      <c r="AZ177" s="13" t="s">
        <v>14163</v>
      </c>
      <c r="BA177" s="13" t="s">
        <v>14164</v>
      </c>
      <c r="BB177" s="13" t="s">
        <v>14165</v>
      </c>
      <c r="BC177" s="13" t="s">
        <v>14166</v>
      </c>
      <c r="BD177" s="13" t="s">
        <v>14167</v>
      </c>
      <c r="BE177" s="13" t="s">
        <v>14168</v>
      </c>
      <c r="BF177" s="13" t="s">
        <v>14169</v>
      </c>
      <c r="BG177" s="13" t="s">
        <v>14170</v>
      </c>
      <c r="BH177" s="13" t="s">
        <v>14171</v>
      </c>
      <c r="BI177" s="13" t="s">
        <v>14172</v>
      </c>
      <c r="BJ177" s="13" t="s">
        <v>14173</v>
      </c>
      <c r="BK177" s="13" t="s">
        <v>14174</v>
      </c>
      <c r="BL177" s="13" t="s">
        <v>14175</v>
      </c>
      <c r="BM177" s="13" t="s">
        <v>14176</v>
      </c>
      <c r="BN177" s="13" t="s">
        <v>14177</v>
      </c>
      <c r="BO177" s="13" t="s">
        <v>14178</v>
      </c>
      <c r="BP177" s="13" t="s">
        <v>14179</v>
      </c>
      <c r="BQ177" s="13" t="s">
        <v>14180</v>
      </c>
      <c r="BR177" s="13" t="s">
        <v>14181</v>
      </c>
      <c r="BS177" s="13" t="s">
        <v>14182</v>
      </c>
      <c r="BT177" s="13" t="s">
        <v>14183</v>
      </c>
      <c r="BU177" s="13" t="s">
        <v>14184</v>
      </c>
      <c r="BV177" s="13" t="s">
        <v>14185</v>
      </c>
      <c r="BW177" s="13" t="s">
        <v>14186</v>
      </c>
      <c r="BX177" s="13" t="s">
        <v>14187</v>
      </c>
      <c r="BY177" s="13" t="s">
        <v>14188</v>
      </c>
      <c r="BZ177" s="13" t="s">
        <v>14189</v>
      </c>
      <c r="CA177" s="13" t="s">
        <v>14190</v>
      </c>
      <c r="CB177" s="13" t="s">
        <v>14191</v>
      </c>
      <c r="CC177" s="13" t="s">
        <v>14192</v>
      </c>
      <c r="CD177" s="13" t="s">
        <v>14193</v>
      </c>
      <c r="CE177" s="13" t="s">
        <v>14194</v>
      </c>
      <c r="CF177" s="13" t="s">
        <v>14195</v>
      </c>
      <c r="CG177" s="13" t="s">
        <v>14196</v>
      </c>
      <c r="CH177" s="13" t="s">
        <v>14197</v>
      </c>
      <c r="CI177" s="13" t="s">
        <v>14198</v>
      </c>
      <c r="CJ177" s="13" t="s">
        <v>14199</v>
      </c>
      <c r="CK177" s="13" t="s">
        <v>14200</v>
      </c>
      <c r="CL177" s="13" t="s">
        <v>14201</v>
      </c>
      <c r="CM177" s="13" t="s">
        <v>14202</v>
      </c>
      <c r="CN177" s="13" t="s">
        <v>14203</v>
      </c>
    </row>
    <row r="178" customFormat="false" ht="12.75" hidden="true" customHeight="false" outlineLevel="0" collapsed="false">
      <c r="A178" s="13" t="n">
        <v>155</v>
      </c>
      <c r="B178" s="13" t="s">
        <v>14204</v>
      </c>
      <c r="C178" s="13" t="s">
        <v>14205</v>
      </c>
      <c r="D178" s="13" t="s">
        <v>14206</v>
      </c>
      <c r="E178" s="13" t="s">
        <v>14207</v>
      </c>
      <c r="F178" s="13" t="s">
        <v>14208</v>
      </c>
      <c r="G178" s="13" t="s">
        <v>14209</v>
      </c>
      <c r="H178" s="13" t="s">
        <v>14210</v>
      </c>
      <c r="I178" s="13" t="s">
        <v>14211</v>
      </c>
      <c r="J178" s="13" t="s">
        <v>14212</v>
      </c>
      <c r="K178" s="13" t="s">
        <v>14213</v>
      </c>
      <c r="L178" s="13" t="s">
        <v>14214</v>
      </c>
      <c r="M178" s="13" t="s">
        <v>14215</v>
      </c>
      <c r="N178" s="13" t="s">
        <v>14216</v>
      </c>
      <c r="O178" s="13" t="s">
        <v>14217</v>
      </c>
      <c r="P178" s="13" t="s">
        <v>14218</v>
      </c>
      <c r="Q178" s="13" t="s">
        <v>14219</v>
      </c>
      <c r="R178" s="13" t="s">
        <v>14220</v>
      </c>
      <c r="S178" s="13" t="s">
        <v>14221</v>
      </c>
      <c r="T178" s="13" t="s">
        <v>14222</v>
      </c>
      <c r="U178" s="13" t="s">
        <v>14223</v>
      </c>
      <c r="V178" s="13" t="s">
        <v>14224</v>
      </c>
      <c r="W178" s="13" t="s">
        <v>14225</v>
      </c>
      <c r="X178" s="13" t="s">
        <v>14226</v>
      </c>
      <c r="Y178" s="13" t="s">
        <v>14227</v>
      </c>
      <c r="Z178" s="13" t="s">
        <v>14228</v>
      </c>
      <c r="AA178" s="13" t="s">
        <v>14229</v>
      </c>
      <c r="AB178" s="13" t="s">
        <v>14230</v>
      </c>
      <c r="AC178" s="13" t="s">
        <v>14231</v>
      </c>
      <c r="AD178" s="13" t="s">
        <v>14232</v>
      </c>
      <c r="AE178" s="13" t="s">
        <v>14233</v>
      </c>
      <c r="AF178" s="13" t="s">
        <v>14234</v>
      </c>
      <c r="AG178" s="13" t="s">
        <v>14235</v>
      </c>
      <c r="AH178" s="13" t="s">
        <v>14236</v>
      </c>
      <c r="AI178" s="13" t="s">
        <v>14237</v>
      </c>
      <c r="AJ178" s="13" t="s">
        <v>14238</v>
      </c>
      <c r="AK178" s="13" t="s">
        <v>14239</v>
      </c>
      <c r="AL178" s="13" t="s">
        <v>14240</v>
      </c>
      <c r="AM178" s="13" t="s">
        <v>14241</v>
      </c>
      <c r="AN178" s="13" t="s">
        <v>14242</v>
      </c>
      <c r="AO178" s="13" t="s">
        <v>14243</v>
      </c>
      <c r="AP178" s="13" t="s">
        <v>14244</v>
      </c>
      <c r="AQ178" s="13" t="s">
        <v>14245</v>
      </c>
      <c r="AR178" s="13" t="s">
        <v>14246</v>
      </c>
      <c r="AS178" s="13" t="s">
        <v>14247</v>
      </c>
      <c r="AT178" s="13" t="s">
        <v>14248</v>
      </c>
      <c r="AU178" s="13" t="s">
        <v>14249</v>
      </c>
      <c r="AV178" s="13" t="s">
        <v>14250</v>
      </c>
      <c r="AW178" s="13" t="s">
        <v>14251</v>
      </c>
      <c r="AX178" s="13" t="s">
        <v>14252</v>
      </c>
      <c r="AY178" s="13" t="s">
        <v>14253</v>
      </c>
      <c r="AZ178" s="13" t="s">
        <v>14254</v>
      </c>
      <c r="BA178" s="13" t="s">
        <v>14255</v>
      </c>
      <c r="BB178" s="13" t="s">
        <v>14256</v>
      </c>
      <c r="BC178" s="13" t="s">
        <v>14257</v>
      </c>
      <c r="BD178" s="13" t="s">
        <v>14258</v>
      </c>
      <c r="BE178" s="13" t="s">
        <v>14259</v>
      </c>
      <c r="BF178" s="13" t="s">
        <v>14260</v>
      </c>
      <c r="BG178" s="13" t="s">
        <v>14261</v>
      </c>
      <c r="BH178" s="13" t="s">
        <v>14262</v>
      </c>
      <c r="BI178" s="13" t="s">
        <v>14263</v>
      </c>
      <c r="BJ178" s="13" t="s">
        <v>14264</v>
      </c>
      <c r="BK178" s="13" t="s">
        <v>14265</v>
      </c>
      <c r="BL178" s="13" t="s">
        <v>14266</v>
      </c>
      <c r="BM178" s="13" t="s">
        <v>14267</v>
      </c>
      <c r="BN178" s="13" t="s">
        <v>14268</v>
      </c>
      <c r="BO178" s="13" t="s">
        <v>14269</v>
      </c>
      <c r="BP178" s="13" t="s">
        <v>14270</v>
      </c>
      <c r="BQ178" s="13" t="s">
        <v>14271</v>
      </c>
      <c r="BR178" s="13" t="s">
        <v>14272</v>
      </c>
      <c r="BS178" s="13" t="s">
        <v>14273</v>
      </c>
      <c r="BT178" s="13" t="s">
        <v>14274</v>
      </c>
      <c r="BU178" s="13" t="s">
        <v>14275</v>
      </c>
      <c r="BV178" s="13" t="s">
        <v>14276</v>
      </c>
      <c r="BW178" s="13" t="s">
        <v>14277</v>
      </c>
      <c r="BX178" s="13" t="s">
        <v>14278</v>
      </c>
      <c r="BY178" s="13" t="s">
        <v>14279</v>
      </c>
      <c r="BZ178" s="13" t="s">
        <v>14280</v>
      </c>
      <c r="CA178" s="13" t="s">
        <v>14281</v>
      </c>
      <c r="CB178" s="13" t="s">
        <v>14282</v>
      </c>
      <c r="CC178" s="13" t="s">
        <v>14283</v>
      </c>
      <c r="CD178" s="13" t="s">
        <v>14284</v>
      </c>
      <c r="CE178" s="13" t="s">
        <v>14285</v>
      </c>
      <c r="CF178" s="13" t="s">
        <v>14286</v>
      </c>
      <c r="CG178" s="13" t="s">
        <v>14287</v>
      </c>
      <c r="CH178" s="13" t="s">
        <v>14288</v>
      </c>
      <c r="CI178" s="13" t="s">
        <v>14289</v>
      </c>
      <c r="CJ178" s="13" t="s">
        <v>14290</v>
      </c>
      <c r="CK178" s="13" t="s">
        <v>14291</v>
      </c>
      <c r="CL178" s="13" t="s">
        <v>14292</v>
      </c>
      <c r="CM178" s="13" t="s">
        <v>14293</v>
      </c>
      <c r="CN178" s="13" t="s">
        <v>14294</v>
      </c>
    </row>
    <row r="179" customFormat="false" ht="12.75" hidden="true" customHeight="false" outlineLevel="0" collapsed="false">
      <c r="A179" s="13" t="n">
        <v>156</v>
      </c>
      <c r="B179" s="13" t="s">
        <v>14295</v>
      </c>
      <c r="C179" s="13" t="s">
        <v>14296</v>
      </c>
      <c r="D179" s="13" t="s">
        <v>14297</v>
      </c>
      <c r="E179" s="13" t="s">
        <v>14298</v>
      </c>
      <c r="F179" s="13" t="s">
        <v>14299</v>
      </c>
      <c r="G179" s="13" t="s">
        <v>14300</v>
      </c>
      <c r="H179" s="13" t="s">
        <v>14301</v>
      </c>
      <c r="I179" s="13" t="s">
        <v>14302</v>
      </c>
      <c r="J179" s="13" t="s">
        <v>14303</v>
      </c>
      <c r="K179" s="13" t="s">
        <v>14304</v>
      </c>
      <c r="L179" s="13" t="s">
        <v>14305</v>
      </c>
      <c r="M179" s="13" t="s">
        <v>14306</v>
      </c>
      <c r="N179" s="13" t="s">
        <v>14307</v>
      </c>
      <c r="O179" s="13" t="s">
        <v>14308</v>
      </c>
      <c r="P179" s="13" t="s">
        <v>14309</v>
      </c>
      <c r="Q179" s="13" t="s">
        <v>14310</v>
      </c>
      <c r="R179" s="13" t="s">
        <v>14311</v>
      </c>
      <c r="S179" s="13" t="s">
        <v>14312</v>
      </c>
      <c r="T179" s="13" t="s">
        <v>14313</v>
      </c>
      <c r="U179" s="13" t="s">
        <v>14314</v>
      </c>
      <c r="V179" s="13" t="s">
        <v>14315</v>
      </c>
      <c r="W179" s="13" t="s">
        <v>14316</v>
      </c>
      <c r="X179" s="13" t="s">
        <v>14317</v>
      </c>
      <c r="Y179" s="13" t="s">
        <v>14318</v>
      </c>
      <c r="Z179" s="13" t="s">
        <v>14319</v>
      </c>
      <c r="AA179" s="13" t="s">
        <v>14320</v>
      </c>
      <c r="AB179" s="13" t="s">
        <v>14321</v>
      </c>
      <c r="AC179" s="13" t="s">
        <v>14322</v>
      </c>
      <c r="AD179" s="13" t="s">
        <v>14323</v>
      </c>
      <c r="AE179" s="13" t="s">
        <v>14324</v>
      </c>
      <c r="AF179" s="13" t="s">
        <v>14325</v>
      </c>
      <c r="AG179" s="13" t="s">
        <v>14326</v>
      </c>
      <c r="AH179" s="13" t="s">
        <v>14327</v>
      </c>
      <c r="AI179" s="13" t="s">
        <v>14328</v>
      </c>
      <c r="AJ179" s="13" t="s">
        <v>14329</v>
      </c>
      <c r="AK179" s="13" t="s">
        <v>14330</v>
      </c>
      <c r="AL179" s="13" t="s">
        <v>14331</v>
      </c>
      <c r="AM179" s="13" t="s">
        <v>14332</v>
      </c>
      <c r="AN179" s="13" t="s">
        <v>14333</v>
      </c>
      <c r="AO179" s="13" t="s">
        <v>14334</v>
      </c>
      <c r="AP179" s="13" t="s">
        <v>14335</v>
      </c>
      <c r="AQ179" s="13" t="s">
        <v>14336</v>
      </c>
      <c r="AR179" s="13" t="s">
        <v>14337</v>
      </c>
      <c r="AS179" s="13" t="s">
        <v>14338</v>
      </c>
      <c r="AT179" s="13" t="s">
        <v>14339</v>
      </c>
      <c r="AU179" s="13" t="s">
        <v>14340</v>
      </c>
      <c r="AV179" s="13" t="s">
        <v>14341</v>
      </c>
      <c r="AW179" s="13" t="s">
        <v>14342</v>
      </c>
      <c r="AX179" s="13" t="s">
        <v>14343</v>
      </c>
      <c r="AY179" s="13" t="s">
        <v>14344</v>
      </c>
      <c r="AZ179" s="13" t="s">
        <v>14345</v>
      </c>
      <c r="BA179" s="13" t="s">
        <v>14346</v>
      </c>
      <c r="BB179" s="13" t="s">
        <v>14347</v>
      </c>
      <c r="BC179" s="13" t="s">
        <v>14348</v>
      </c>
      <c r="BD179" s="13" t="s">
        <v>14349</v>
      </c>
      <c r="BE179" s="13" t="s">
        <v>14350</v>
      </c>
      <c r="BF179" s="13" t="s">
        <v>14351</v>
      </c>
      <c r="BG179" s="13" t="s">
        <v>14352</v>
      </c>
      <c r="BH179" s="13" t="s">
        <v>14353</v>
      </c>
      <c r="BI179" s="13" t="s">
        <v>14354</v>
      </c>
      <c r="BJ179" s="13" t="s">
        <v>14355</v>
      </c>
      <c r="BK179" s="13" t="s">
        <v>14356</v>
      </c>
      <c r="BL179" s="13" t="s">
        <v>14357</v>
      </c>
      <c r="BM179" s="13" t="s">
        <v>14358</v>
      </c>
      <c r="BN179" s="13" t="s">
        <v>14359</v>
      </c>
      <c r="BO179" s="13" t="s">
        <v>14360</v>
      </c>
      <c r="BP179" s="13" t="s">
        <v>14361</v>
      </c>
      <c r="BQ179" s="13" t="s">
        <v>14362</v>
      </c>
      <c r="BR179" s="13" t="s">
        <v>14363</v>
      </c>
      <c r="BS179" s="13" t="s">
        <v>14364</v>
      </c>
      <c r="BT179" s="13" t="s">
        <v>14365</v>
      </c>
      <c r="BU179" s="13" t="s">
        <v>14366</v>
      </c>
      <c r="BV179" s="13" t="s">
        <v>14367</v>
      </c>
      <c r="BW179" s="13" t="s">
        <v>14368</v>
      </c>
      <c r="BX179" s="13" t="s">
        <v>14369</v>
      </c>
      <c r="BY179" s="13" t="s">
        <v>14370</v>
      </c>
      <c r="BZ179" s="13" t="s">
        <v>14371</v>
      </c>
      <c r="CA179" s="13" t="s">
        <v>14372</v>
      </c>
      <c r="CB179" s="13" t="s">
        <v>14373</v>
      </c>
      <c r="CC179" s="13" t="s">
        <v>14374</v>
      </c>
      <c r="CD179" s="13" t="s">
        <v>14375</v>
      </c>
      <c r="CE179" s="13" t="s">
        <v>14376</v>
      </c>
      <c r="CF179" s="13" t="s">
        <v>14377</v>
      </c>
      <c r="CG179" s="13" t="s">
        <v>14378</v>
      </c>
      <c r="CH179" s="13" t="s">
        <v>14379</v>
      </c>
      <c r="CI179" s="13" t="s">
        <v>14380</v>
      </c>
      <c r="CJ179" s="13" t="s">
        <v>14381</v>
      </c>
      <c r="CK179" s="13" t="s">
        <v>14382</v>
      </c>
      <c r="CL179" s="13" t="s">
        <v>14383</v>
      </c>
      <c r="CM179" s="13" t="s">
        <v>14384</v>
      </c>
      <c r="CN179" s="13" t="s">
        <v>14385</v>
      </c>
    </row>
    <row r="180" customFormat="false" ht="12.75" hidden="true" customHeight="false" outlineLevel="0" collapsed="false">
      <c r="A180" s="13" t="n">
        <v>157</v>
      </c>
      <c r="B180" s="13" t="s">
        <v>14386</v>
      </c>
      <c r="C180" s="13" t="s">
        <v>14387</v>
      </c>
      <c r="D180" s="13" t="s">
        <v>14388</v>
      </c>
      <c r="E180" s="13" t="s">
        <v>14389</v>
      </c>
      <c r="F180" s="13" t="s">
        <v>14390</v>
      </c>
      <c r="G180" s="13" t="s">
        <v>14391</v>
      </c>
      <c r="H180" s="13" t="s">
        <v>14392</v>
      </c>
      <c r="I180" s="13" t="s">
        <v>14393</v>
      </c>
      <c r="J180" s="13" t="s">
        <v>14394</v>
      </c>
      <c r="K180" s="13" t="s">
        <v>14395</v>
      </c>
      <c r="L180" s="13" t="s">
        <v>14396</v>
      </c>
      <c r="M180" s="13" t="s">
        <v>14397</v>
      </c>
      <c r="N180" s="13" t="s">
        <v>14398</v>
      </c>
      <c r="O180" s="13" t="s">
        <v>14399</v>
      </c>
      <c r="P180" s="13" t="s">
        <v>14400</v>
      </c>
      <c r="Q180" s="13" t="s">
        <v>14401</v>
      </c>
      <c r="R180" s="13" t="s">
        <v>14402</v>
      </c>
      <c r="S180" s="13" t="s">
        <v>14403</v>
      </c>
      <c r="T180" s="13" t="s">
        <v>14404</v>
      </c>
      <c r="U180" s="13" t="s">
        <v>14405</v>
      </c>
      <c r="V180" s="13" t="s">
        <v>14406</v>
      </c>
      <c r="W180" s="13" t="s">
        <v>14407</v>
      </c>
      <c r="X180" s="13" t="s">
        <v>14408</v>
      </c>
      <c r="Y180" s="13" t="s">
        <v>14409</v>
      </c>
      <c r="Z180" s="13" t="s">
        <v>14410</v>
      </c>
      <c r="AA180" s="13" t="s">
        <v>14411</v>
      </c>
      <c r="AB180" s="13" t="s">
        <v>14412</v>
      </c>
      <c r="AC180" s="13" t="s">
        <v>14413</v>
      </c>
      <c r="AD180" s="13" t="s">
        <v>14414</v>
      </c>
      <c r="AE180" s="13" t="s">
        <v>14415</v>
      </c>
      <c r="AF180" s="13" t="s">
        <v>14416</v>
      </c>
      <c r="AG180" s="13" t="s">
        <v>14417</v>
      </c>
      <c r="AH180" s="13" t="s">
        <v>14418</v>
      </c>
      <c r="AI180" s="13" t="s">
        <v>14419</v>
      </c>
      <c r="AJ180" s="13" t="s">
        <v>14420</v>
      </c>
      <c r="AK180" s="13" t="s">
        <v>14421</v>
      </c>
      <c r="AL180" s="13" t="s">
        <v>14422</v>
      </c>
      <c r="AM180" s="13" t="s">
        <v>14423</v>
      </c>
      <c r="AN180" s="13" t="s">
        <v>14424</v>
      </c>
      <c r="AO180" s="13" t="s">
        <v>14425</v>
      </c>
      <c r="AP180" s="13" t="s">
        <v>14426</v>
      </c>
      <c r="AQ180" s="13" t="s">
        <v>14427</v>
      </c>
      <c r="AR180" s="13" t="s">
        <v>14428</v>
      </c>
      <c r="AS180" s="13" t="s">
        <v>14429</v>
      </c>
      <c r="AT180" s="13" t="s">
        <v>14430</v>
      </c>
      <c r="AU180" s="13" t="s">
        <v>14431</v>
      </c>
      <c r="AV180" s="13" t="s">
        <v>14432</v>
      </c>
      <c r="AW180" s="13" t="s">
        <v>14433</v>
      </c>
      <c r="AX180" s="13" t="s">
        <v>14434</v>
      </c>
      <c r="AY180" s="13" t="s">
        <v>14435</v>
      </c>
      <c r="AZ180" s="13" t="s">
        <v>14436</v>
      </c>
      <c r="BA180" s="13" t="s">
        <v>14437</v>
      </c>
      <c r="BB180" s="13" t="s">
        <v>14438</v>
      </c>
      <c r="BC180" s="13" t="s">
        <v>14439</v>
      </c>
      <c r="BD180" s="13" t="s">
        <v>14440</v>
      </c>
      <c r="BE180" s="13" t="s">
        <v>14441</v>
      </c>
      <c r="BF180" s="13" t="s">
        <v>14442</v>
      </c>
      <c r="BG180" s="13" t="s">
        <v>14443</v>
      </c>
      <c r="BH180" s="13" t="s">
        <v>14444</v>
      </c>
      <c r="BI180" s="13" t="s">
        <v>14445</v>
      </c>
      <c r="BJ180" s="13" t="s">
        <v>14446</v>
      </c>
      <c r="BK180" s="13" t="s">
        <v>14447</v>
      </c>
      <c r="BL180" s="13" t="s">
        <v>14448</v>
      </c>
      <c r="BM180" s="13" t="s">
        <v>14449</v>
      </c>
      <c r="BN180" s="13" t="s">
        <v>14450</v>
      </c>
      <c r="BO180" s="13" t="s">
        <v>14451</v>
      </c>
      <c r="BP180" s="13" t="s">
        <v>14452</v>
      </c>
      <c r="BQ180" s="13" t="s">
        <v>14453</v>
      </c>
      <c r="BR180" s="13" t="s">
        <v>14454</v>
      </c>
      <c r="BS180" s="13" t="s">
        <v>14455</v>
      </c>
      <c r="BT180" s="13" t="s">
        <v>14456</v>
      </c>
      <c r="BU180" s="13" t="s">
        <v>14457</v>
      </c>
      <c r="BV180" s="13" t="s">
        <v>14458</v>
      </c>
      <c r="BW180" s="13" t="s">
        <v>14459</v>
      </c>
      <c r="BX180" s="13" t="s">
        <v>14460</v>
      </c>
      <c r="BY180" s="13" t="s">
        <v>14461</v>
      </c>
      <c r="BZ180" s="13" t="s">
        <v>14462</v>
      </c>
      <c r="CA180" s="13" t="s">
        <v>14463</v>
      </c>
      <c r="CB180" s="13" t="s">
        <v>14464</v>
      </c>
      <c r="CC180" s="13" t="s">
        <v>14465</v>
      </c>
      <c r="CD180" s="13" t="s">
        <v>14466</v>
      </c>
      <c r="CE180" s="13" t="s">
        <v>14467</v>
      </c>
      <c r="CF180" s="13" t="s">
        <v>14468</v>
      </c>
      <c r="CG180" s="13" t="s">
        <v>14469</v>
      </c>
      <c r="CH180" s="13" t="s">
        <v>14470</v>
      </c>
      <c r="CI180" s="13" t="s">
        <v>14471</v>
      </c>
      <c r="CJ180" s="13" t="s">
        <v>14472</v>
      </c>
      <c r="CK180" s="13" t="s">
        <v>14473</v>
      </c>
      <c r="CL180" s="13" t="s">
        <v>14474</v>
      </c>
      <c r="CM180" s="13" t="s">
        <v>14475</v>
      </c>
      <c r="CN180" s="13" t="s">
        <v>14476</v>
      </c>
    </row>
    <row r="181" customFormat="false" ht="12.75" hidden="true" customHeight="false" outlineLevel="0" collapsed="false">
      <c r="A181" s="13" t="n">
        <v>158</v>
      </c>
      <c r="B181" s="13" t="s">
        <v>14477</v>
      </c>
      <c r="C181" s="13" t="s">
        <v>14478</v>
      </c>
      <c r="D181" s="13" t="s">
        <v>14479</v>
      </c>
      <c r="E181" s="13" t="s">
        <v>14480</v>
      </c>
      <c r="F181" s="13" t="s">
        <v>14481</v>
      </c>
      <c r="G181" s="13" t="s">
        <v>14482</v>
      </c>
      <c r="H181" s="13" t="s">
        <v>14483</v>
      </c>
      <c r="I181" s="13" t="s">
        <v>14484</v>
      </c>
      <c r="J181" s="13" t="s">
        <v>14485</v>
      </c>
      <c r="K181" s="13" t="s">
        <v>14486</v>
      </c>
      <c r="L181" s="13" t="s">
        <v>14487</v>
      </c>
      <c r="M181" s="13" t="s">
        <v>14488</v>
      </c>
      <c r="N181" s="13" t="s">
        <v>14489</v>
      </c>
      <c r="O181" s="13" t="s">
        <v>14490</v>
      </c>
      <c r="P181" s="13" t="s">
        <v>14491</v>
      </c>
      <c r="Q181" s="13" t="s">
        <v>14492</v>
      </c>
      <c r="R181" s="13" t="s">
        <v>14493</v>
      </c>
      <c r="S181" s="13" t="s">
        <v>14494</v>
      </c>
      <c r="T181" s="13" t="s">
        <v>14495</v>
      </c>
      <c r="U181" s="13" t="s">
        <v>14496</v>
      </c>
      <c r="V181" s="13" t="s">
        <v>14497</v>
      </c>
      <c r="W181" s="13" t="s">
        <v>14498</v>
      </c>
      <c r="X181" s="13" t="s">
        <v>14499</v>
      </c>
      <c r="Y181" s="13" t="s">
        <v>14500</v>
      </c>
      <c r="Z181" s="13" t="s">
        <v>14501</v>
      </c>
      <c r="AA181" s="13" t="s">
        <v>14502</v>
      </c>
      <c r="AB181" s="13" t="s">
        <v>14503</v>
      </c>
      <c r="AC181" s="13" t="s">
        <v>14504</v>
      </c>
      <c r="AD181" s="13" t="s">
        <v>14505</v>
      </c>
      <c r="AE181" s="13" t="s">
        <v>14506</v>
      </c>
      <c r="AF181" s="13" t="s">
        <v>14507</v>
      </c>
      <c r="AG181" s="13" t="s">
        <v>14508</v>
      </c>
      <c r="AH181" s="13" t="s">
        <v>14509</v>
      </c>
      <c r="AI181" s="13" t="s">
        <v>14510</v>
      </c>
      <c r="AJ181" s="13" t="s">
        <v>14511</v>
      </c>
      <c r="AK181" s="13" t="s">
        <v>14512</v>
      </c>
      <c r="AL181" s="13" t="s">
        <v>14513</v>
      </c>
      <c r="AM181" s="13" t="s">
        <v>14514</v>
      </c>
      <c r="AN181" s="13" t="s">
        <v>14515</v>
      </c>
      <c r="AO181" s="13" t="s">
        <v>14516</v>
      </c>
      <c r="AP181" s="13" t="s">
        <v>14517</v>
      </c>
      <c r="AQ181" s="13" t="s">
        <v>14518</v>
      </c>
      <c r="AR181" s="13" t="s">
        <v>14519</v>
      </c>
      <c r="AS181" s="13" t="s">
        <v>14520</v>
      </c>
      <c r="AT181" s="13" t="s">
        <v>14521</v>
      </c>
      <c r="AU181" s="13" t="s">
        <v>14522</v>
      </c>
      <c r="AV181" s="13" t="s">
        <v>14523</v>
      </c>
      <c r="AW181" s="13" t="s">
        <v>14524</v>
      </c>
      <c r="AX181" s="13" t="s">
        <v>14525</v>
      </c>
      <c r="AY181" s="13" t="s">
        <v>14526</v>
      </c>
      <c r="AZ181" s="13" t="s">
        <v>14527</v>
      </c>
      <c r="BA181" s="13" t="s">
        <v>14528</v>
      </c>
      <c r="BB181" s="13" t="s">
        <v>14529</v>
      </c>
      <c r="BC181" s="13" t="s">
        <v>14530</v>
      </c>
      <c r="BD181" s="13" t="s">
        <v>14531</v>
      </c>
      <c r="BE181" s="13" t="s">
        <v>14532</v>
      </c>
      <c r="BF181" s="13" t="s">
        <v>14533</v>
      </c>
      <c r="BG181" s="13" t="s">
        <v>14534</v>
      </c>
      <c r="BH181" s="13" t="s">
        <v>14535</v>
      </c>
      <c r="BI181" s="13" t="s">
        <v>14536</v>
      </c>
      <c r="BJ181" s="13" t="s">
        <v>14537</v>
      </c>
      <c r="BK181" s="13" t="s">
        <v>14538</v>
      </c>
      <c r="BL181" s="13" t="s">
        <v>14539</v>
      </c>
      <c r="BM181" s="13" t="s">
        <v>14540</v>
      </c>
      <c r="BN181" s="13" t="s">
        <v>14541</v>
      </c>
      <c r="BO181" s="13" t="s">
        <v>14542</v>
      </c>
      <c r="BP181" s="13" t="s">
        <v>14543</v>
      </c>
      <c r="BQ181" s="13" t="s">
        <v>14544</v>
      </c>
      <c r="BR181" s="13" t="s">
        <v>14545</v>
      </c>
      <c r="BS181" s="13" t="s">
        <v>14546</v>
      </c>
      <c r="BT181" s="13" t="s">
        <v>14547</v>
      </c>
      <c r="BU181" s="13" t="s">
        <v>14548</v>
      </c>
      <c r="BV181" s="13" t="s">
        <v>14549</v>
      </c>
      <c r="BW181" s="13" t="s">
        <v>14550</v>
      </c>
      <c r="BX181" s="13" t="s">
        <v>14551</v>
      </c>
      <c r="BY181" s="13" t="s">
        <v>14552</v>
      </c>
      <c r="BZ181" s="13" t="s">
        <v>14553</v>
      </c>
      <c r="CA181" s="13" t="s">
        <v>14554</v>
      </c>
      <c r="CB181" s="13" t="s">
        <v>14555</v>
      </c>
      <c r="CC181" s="13" t="s">
        <v>14556</v>
      </c>
      <c r="CD181" s="13" t="s">
        <v>14557</v>
      </c>
      <c r="CE181" s="13" t="s">
        <v>14558</v>
      </c>
      <c r="CF181" s="13" t="s">
        <v>14559</v>
      </c>
      <c r="CG181" s="13" t="s">
        <v>14560</v>
      </c>
      <c r="CH181" s="13" t="s">
        <v>14561</v>
      </c>
      <c r="CI181" s="13" t="s">
        <v>14562</v>
      </c>
      <c r="CJ181" s="13" t="s">
        <v>14563</v>
      </c>
      <c r="CK181" s="13" t="s">
        <v>14564</v>
      </c>
      <c r="CL181" s="13" t="s">
        <v>14565</v>
      </c>
      <c r="CM181" s="13" t="s">
        <v>14566</v>
      </c>
      <c r="CN181" s="13" t="s">
        <v>14567</v>
      </c>
    </row>
    <row r="182" customFormat="false" ht="12.75" hidden="true" customHeight="false" outlineLevel="0" collapsed="false">
      <c r="A182" s="13" t="n">
        <v>159</v>
      </c>
      <c r="B182" s="13" t="s">
        <v>14568</v>
      </c>
      <c r="C182" s="13" t="s">
        <v>14569</v>
      </c>
      <c r="D182" s="13" t="s">
        <v>14570</v>
      </c>
      <c r="E182" s="13" t="s">
        <v>14571</v>
      </c>
      <c r="F182" s="13" t="s">
        <v>14572</v>
      </c>
      <c r="G182" s="13" t="s">
        <v>14573</v>
      </c>
      <c r="H182" s="13" t="s">
        <v>14574</v>
      </c>
      <c r="I182" s="13" t="s">
        <v>14575</v>
      </c>
      <c r="J182" s="13" t="s">
        <v>14576</v>
      </c>
      <c r="K182" s="13" t="s">
        <v>14577</v>
      </c>
      <c r="L182" s="13" t="s">
        <v>14578</v>
      </c>
      <c r="M182" s="13" t="s">
        <v>14579</v>
      </c>
      <c r="N182" s="13" t="s">
        <v>14580</v>
      </c>
      <c r="O182" s="13" t="s">
        <v>14581</v>
      </c>
      <c r="P182" s="13" t="s">
        <v>14582</v>
      </c>
      <c r="Q182" s="13" t="s">
        <v>14583</v>
      </c>
      <c r="R182" s="13" t="s">
        <v>14584</v>
      </c>
      <c r="S182" s="13" t="s">
        <v>14585</v>
      </c>
      <c r="T182" s="13" t="s">
        <v>14586</v>
      </c>
      <c r="U182" s="13" t="s">
        <v>14587</v>
      </c>
      <c r="V182" s="13" t="s">
        <v>14588</v>
      </c>
      <c r="W182" s="13" t="s">
        <v>14589</v>
      </c>
      <c r="X182" s="13" t="s">
        <v>14590</v>
      </c>
      <c r="Y182" s="13" t="s">
        <v>14591</v>
      </c>
      <c r="Z182" s="13" t="s">
        <v>14592</v>
      </c>
      <c r="AA182" s="13" t="s">
        <v>14593</v>
      </c>
      <c r="AB182" s="13" t="s">
        <v>14594</v>
      </c>
      <c r="AC182" s="13" t="s">
        <v>14595</v>
      </c>
      <c r="AD182" s="13" t="s">
        <v>14596</v>
      </c>
      <c r="AE182" s="13" t="s">
        <v>14597</v>
      </c>
      <c r="AF182" s="13" t="s">
        <v>14598</v>
      </c>
      <c r="AG182" s="13" t="s">
        <v>14599</v>
      </c>
      <c r="AH182" s="13" t="s">
        <v>14600</v>
      </c>
      <c r="AI182" s="13" t="s">
        <v>14601</v>
      </c>
      <c r="AJ182" s="13" t="s">
        <v>14602</v>
      </c>
      <c r="AK182" s="13" t="s">
        <v>14603</v>
      </c>
      <c r="AL182" s="13" t="s">
        <v>14604</v>
      </c>
      <c r="AM182" s="13" t="s">
        <v>14605</v>
      </c>
      <c r="AN182" s="13" t="s">
        <v>14606</v>
      </c>
      <c r="AO182" s="13" t="s">
        <v>14607</v>
      </c>
      <c r="AP182" s="13" t="s">
        <v>14608</v>
      </c>
      <c r="AQ182" s="13" t="s">
        <v>14609</v>
      </c>
      <c r="AR182" s="13" t="s">
        <v>14610</v>
      </c>
      <c r="AS182" s="13" t="s">
        <v>14611</v>
      </c>
      <c r="AT182" s="13" t="s">
        <v>14612</v>
      </c>
      <c r="AU182" s="13" t="s">
        <v>14613</v>
      </c>
      <c r="AV182" s="13" t="s">
        <v>14614</v>
      </c>
      <c r="AW182" s="13" t="s">
        <v>14615</v>
      </c>
      <c r="AX182" s="13" t="s">
        <v>14616</v>
      </c>
      <c r="AY182" s="13" t="s">
        <v>14617</v>
      </c>
      <c r="AZ182" s="13" t="s">
        <v>14618</v>
      </c>
      <c r="BA182" s="13" t="s">
        <v>14619</v>
      </c>
      <c r="BB182" s="13" t="s">
        <v>14620</v>
      </c>
      <c r="BC182" s="13" t="s">
        <v>14621</v>
      </c>
      <c r="BD182" s="13" t="s">
        <v>14622</v>
      </c>
      <c r="BE182" s="13" t="s">
        <v>14623</v>
      </c>
      <c r="BF182" s="13" t="s">
        <v>14624</v>
      </c>
      <c r="BG182" s="13" t="s">
        <v>14625</v>
      </c>
      <c r="BH182" s="13" t="s">
        <v>14626</v>
      </c>
      <c r="BI182" s="13" t="s">
        <v>14627</v>
      </c>
      <c r="BJ182" s="13" t="s">
        <v>14628</v>
      </c>
      <c r="BK182" s="13" t="s">
        <v>14629</v>
      </c>
      <c r="BL182" s="13" t="s">
        <v>14630</v>
      </c>
      <c r="BM182" s="13" t="s">
        <v>14631</v>
      </c>
      <c r="BN182" s="13" t="s">
        <v>14632</v>
      </c>
      <c r="BO182" s="13" t="s">
        <v>14633</v>
      </c>
      <c r="BP182" s="13" t="s">
        <v>14634</v>
      </c>
      <c r="BQ182" s="13" t="s">
        <v>14635</v>
      </c>
      <c r="BR182" s="13" t="s">
        <v>14636</v>
      </c>
      <c r="BS182" s="13" t="s">
        <v>14637</v>
      </c>
      <c r="BT182" s="13" t="s">
        <v>14638</v>
      </c>
      <c r="BU182" s="13" t="s">
        <v>14639</v>
      </c>
      <c r="BV182" s="13" t="s">
        <v>14640</v>
      </c>
      <c r="BW182" s="13" t="s">
        <v>14641</v>
      </c>
      <c r="BX182" s="13" t="s">
        <v>14642</v>
      </c>
      <c r="BY182" s="13" t="s">
        <v>14643</v>
      </c>
      <c r="BZ182" s="13" t="s">
        <v>14644</v>
      </c>
      <c r="CA182" s="13" t="s">
        <v>14645</v>
      </c>
      <c r="CB182" s="13" t="s">
        <v>14646</v>
      </c>
      <c r="CC182" s="13" t="s">
        <v>14647</v>
      </c>
      <c r="CD182" s="13" t="s">
        <v>14648</v>
      </c>
      <c r="CE182" s="13" t="s">
        <v>14649</v>
      </c>
      <c r="CF182" s="13" t="s">
        <v>14650</v>
      </c>
      <c r="CG182" s="13" t="s">
        <v>14651</v>
      </c>
      <c r="CH182" s="13" t="s">
        <v>14652</v>
      </c>
      <c r="CI182" s="13" t="s">
        <v>14653</v>
      </c>
      <c r="CJ182" s="13" t="s">
        <v>14654</v>
      </c>
      <c r="CK182" s="13" t="s">
        <v>14655</v>
      </c>
      <c r="CL182" s="13" t="s">
        <v>14656</v>
      </c>
      <c r="CM182" s="13" t="s">
        <v>14657</v>
      </c>
      <c r="CN182" s="13" t="s">
        <v>14658</v>
      </c>
    </row>
    <row r="183" customFormat="false" ht="12.75" hidden="true" customHeight="false" outlineLevel="0" collapsed="false">
      <c r="A183" s="13" t="n">
        <v>160</v>
      </c>
      <c r="B183" s="13" t="s">
        <v>14659</v>
      </c>
      <c r="C183" s="13" t="s">
        <v>14660</v>
      </c>
      <c r="D183" s="13" t="s">
        <v>14661</v>
      </c>
      <c r="E183" s="13" t="s">
        <v>14662</v>
      </c>
      <c r="F183" s="13" t="s">
        <v>14663</v>
      </c>
      <c r="G183" s="13" t="s">
        <v>14664</v>
      </c>
      <c r="H183" s="13" t="s">
        <v>14665</v>
      </c>
      <c r="I183" s="13" t="s">
        <v>14666</v>
      </c>
      <c r="J183" s="13" t="s">
        <v>14667</v>
      </c>
      <c r="K183" s="13" t="s">
        <v>14668</v>
      </c>
      <c r="L183" s="13" t="s">
        <v>14669</v>
      </c>
      <c r="M183" s="13" t="s">
        <v>14670</v>
      </c>
      <c r="N183" s="13" t="s">
        <v>14671</v>
      </c>
      <c r="O183" s="13" t="s">
        <v>14672</v>
      </c>
      <c r="P183" s="13" t="s">
        <v>14673</v>
      </c>
      <c r="Q183" s="13" t="s">
        <v>14674</v>
      </c>
      <c r="R183" s="13" t="s">
        <v>14675</v>
      </c>
      <c r="S183" s="13" t="s">
        <v>14676</v>
      </c>
      <c r="T183" s="13" t="s">
        <v>14677</v>
      </c>
      <c r="U183" s="13" t="s">
        <v>14678</v>
      </c>
      <c r="V183" s="13" t="s">
        <v>14679</v>
      </c>
      <c r="W183" s="13" t="s">
        <v>14680</v>
      </c>
      <c r="X183" s="13" t="s">
        <v>14681</v>
      </c>
      <c r="Y183" s="13" t="s">
        <v>14682</v>
      </c>
      <c r="Z183" s="13" t="s">
        <v>14683</v>
      </c>
      <c r="AA183" s="13" t="s">
        <v>14684</v>
      </c>
      <c r="AB183" s="13" t="s">
        <v>14685</v>
      </c>
      <c r="AC183" s="13" t="s">
        <v>14686</v>
      </c>
      <c r="AD183" s="13" t="s">
        <v>14687</v>
      </c>
      <c r="AE183" s="13" t="s">
        <v>14688</v>
      </c>
      <c r="AF183" s="13" t="s">
        <v>14689</v>
      </c>
      <c r="AG183" s="13" t="s">
        <v>14690</v>
      </c>
      <c r="AH183" s="13" t="s">
        <v>14691</v>
      </c>
      <c r="AI183" s="13" t="s">
        <v>14692</v>
      </c>
      <c r="AJ183" s="13" t="s">
        <v>14693</v>
      </c>
      <c r="AK183" s="13" t="s">
        <v>14694</v>
      </c>
      <c r="AL183" s="13" t="s">
        <v>14695</v>
      </c>
      <c r="AM183" s="13" t="s">
        <v>14696</v>
      </c>
      <c r="AN183" s="13" t="s">
        <v>14697</v>
      </c>
      <c r="AO183" s="13" t="s">
        <v>14698</v>
      </c>
      <c r="AP183" s="13" t="s">
        <v>14699</v>
      </c>
      <c r="AQ183" s="13" t="s">
        <v>14700</v>
      </c>
      <c r="AR183" s="13" t="s">
        <v>14701</v>
      </c>
      <c r="AS183" s="13" t="s">
        <v>14702</v>
      </c>
      <c r="AT183" s="13" t="s">
        <v>14703</v>
      </c>
      <c r="AU183" s="13" t="s">
        <v>14704</v>
      </c>
      <c r="AV183" s="13" t="s">
        <v>14705</v>
      </c>
      <c r="AW183" s="13" t="s">
        <v>14706</v>
      </c>
      <c r="AX183" s="13" t="s">
        <v>14707</v>
      </c>
      <c r="AY183" s="13" t="s">
        <v>14708</v>
      </c>
      <c r="AZ183" s="13" t="s">
        <v>14709</v>
      </c>
      <c r="BA183" s="13" t="s">
        <v>14710</v>
      </c>
      <c r="BB183" s="13" t="s">
        <v>14711</v>
      </c>
      <c r="BC183" s="13" t="s">
        <v>14712</v>
      </c>
      <c r="BD183" s="13" t="s">
        <v>14713</v>
      </c>
      <c r="BE183" s="13" t="s">
        <v>14714</v>
      </c>
      <c r="BF183" s="13" t="s">
        <v>14715</v>
      </c>
      <c r="BG183" s="13" t="s">
        <v>14716</v>
      </c>
      <c r="BH183" s="13" t="s">
        <v>14717</v>
      </c>
      <c r="BI183" s="13" t="s">
        <v>14718</v>
      </c>
      <c r="BJ183" s="13" t="s">
        <v>14719</v>
      </c>
      <c r="BK183" s="13" t="s">
        <v>14720</v>
      </c>
      <c r="BL183" s="13" t="s">
        <v>14721</v>
      </c>
      <c r="BM183" s="13" t="s">
        <v>14722</v>
      </c>
      <c r="BN183" s="13" t="s">
        <v>14723</v>
      </c>
      <c r="BO183" s="13" t="s">
        <v>14724</v>
      </c>
      <c r="BP183" s="13" t="s">
        <v>14725</v>
      </c>
      <c r="BQ183" s="13" t="s">
        <v>14726</v>
      </c>
      <c r="BR183" s="13" t="s">
        <v>14727</v>
      </c>
      <c r="BS183" s="13" t="s">
        <v>14728</v>
      </c>
      <c r="BT183" s="13" t="s">
        <v>14729</v>
      </c>
      <c r="BU183" s="13" t="s">
        <v>14730</v>
      </c>
      <c r="BV183" s="13" t="s">
        <v>14731</v>
      </c>
      <c r="BW183" s="13" t="s">
        <v>14732</v>
      </c>
      <c r="BX183" s="13" t="s">
        <v>14733</v>
      </c>
      <c r="BY183" s="13" t="s">
        <v>14734</v>
      </c>
      <c r="BZ183" s="13" t="s">
        <v>14735</v>
      </c>
      <c r="CA183" s="13" t="s">
        <v>14736</v>
      </c>
      <c r="CB183" s="13" t="s">
        <v>14737</v>
      </c>
      <c r="CC183" s="13" t="s">
        <v>14738</v>
      </c>
      <c r="CD183" s="13" t="s">
        <v>14739</v>
      </c>
      <c r="CE183" s="13" t="s">
        <v>14740</v>
      </c>
      <c r="CF183" s="13" t="s">
        <v>14741</v>
      </c>
      <c r="CG183" s="13" t="s">
        <v>14742</v>
      </c>
      <c r="CH183" s="13" t="s">
        <v>14743</v>
      </c>
      <c r="CI183" s="13" t="s">
        <v>14744</v>
      </c>
      <c r="CJ183" s="13" t="s">
        <v>14745</v>
      </c>
      <c r="CK183" s="13" t="s">
        <v>14746</v>
      </c>
      <c r="CL183" s="13" t="s">
        <v>14747</v>
      </c>
      <c r="CM183" s="13" t="s">
        <v>14748</v>
      </c>
      <c r="CN183" s="13" t="s">
        <v>14749</v>
      </c>
    </row>
    <row r="184" customFormat="false" ht="12.75" hidden="true" customHeight="false" outlineLevel="0" collapsed="false">
      <c r="A184" s="13" t="n">
        <v>161</v>
      </c>
      <c r="B184" s="13" t="s">
        <v>14750</v>
      </c>
      <c r="C184" s="13" t="s">
        <v>14751</v>
      </c>
      <c r="D184" s="13" t="s">
        <v>14752</v>
      </c>
      <c r="E184" s="13" t="s">
        <v>14753</v>
      </c>
      <c r="F184" s="13" t="s">
        <v>14754</v>
      </c>
      <c r="G184" s="13" t="s">
        <v>14755</v>
      </c>
      <c r="H184" s="13" t="s">
        <v>14756</v>
      </c>
      <c r="I184" s="13" t="s">
        <v>14757</v>
      </c>
      <c r="J184" s="13" t="s">
        <v>14758</v>
      </c>
      <c r="K184" s="13" t="s">
        <v>14759</v>
      </c>
      <c r="L184" s="13" t="s">
        <v>14760</v>
      </c>
      <c r="M184" s="13" t="s">
        <v>14761</v>
      </c>
      <c r="N184" s="13" t="s">
        <v>14762</v>
      </c>
      <c r="O184" s="13" t="s">
        <v>14763</v>
      </c>
      <c r="P184" s="13" t="s">
        <v>14764</v>
      </c>
      <c r="Q184" s="13" t="s">
        <v>14765</v>
      </c>
      <c r="R184" s="13" t="s">
        <v>14766</v>
      </c>
      <c r="S184" s="13" t="s">
        <v>14767</v>
      </c>
      <c r="T184" s="13" t="s">
        <v>14768</v>
      </c>
      <c r="U184" s="13" t="s">
        <v>14769</v>
      </c>
      <c r="V184" s="13" t="s">
        <v>14770</v>
      </c>
      <c r="W184" s="13" t="s">
        <v>14771</v>
      </c>
      <c r="X184" s="13" t="s">
        <v>14772</v>
      </c>
      <c r="Y184" s="13" t="s">
        <v>14773</v>
      </c>
      <c r="Z184" s="13" t="s">
        <v>14774</v>
      </c>
      <c r="AA184" s="13" t="s">
        <v>14775</v>
      </c>
      <c r="AB184" s="13" t="s">
        <v>14776</v>
      </c>
      <c r="AC184" s="13" t="s">
        <v>14777</v>
      </c>
      <c r="AD184" s="13" t="s">
        <v>14778</v>
      </c>
      <c r="AE184" s="13" t="s">
        <v>14779</v>
      </c>
      <c r="AF184" s="13" t="s">
        <v>14780</v>
      </c>
      <c r="AG184" s="13" t="s">
        <v>14781</v>
      </c>
      <c r="AH184" s="13" t="s">
        <v>14782</v>
      </c>
      <c r="AI184" s="13" t="s">
        <v>14783</v>
      </c>
      <c r="AJ184" s="13" t="s">
        <v>14784</v>
      </c>
      <c r="AK184" s="13" t="s">
        <v>14785</v>
      </c>
      <c r="AL184" s="13" t="s">
        <v>14786</v>
      </c>
      <c r="AM184" s="13" t="s">
        <v>14787</v>
      </c>
      <c r="AN184" s="13" t="s">
        <v>14788</v>
      </c>
      <c r="AO184" s="13" t="s">
        <v>14789</v>
      </c>
      <c r="AP184" s="13" t="s">
        <v>14790</v>
      </c>
      <c r="AQ184" s="13" t="s">
        <v>14791</v>
      </c>
      <c r="AR184" s="13" t="s">
        <v>14792</v>
      </c>
      <c r="AS184" s="13" t="s">
        <v>14793</v>
      </c>
      <c r="AT184" s="13" t="s">
        <v>14794</v>
      </c>
      <c r="AU184" s="13" t="s">
        <v>14795</v>
      </c>
      <c r="AV184" s="13" t="s">
        <v>14796</v>
      </c>
      <c r="AW184" s="13" t="s">
        <v>14797</v>
      </c>
      <c r="AX184" s="13" t="s">
        <v>14798</v>
      </c>
      <c r="AY184" s="13" t="s">
        <v>14799</v>
      </c>
      <c r="AZ184" s="13" t="s">
        <v>14800</v>
      </c>
      <c r="BA184" s="13" t="s">
        <v>14801</v>
      </c>
      <c r="BB184" s="13" t="s">
        <v>14802</v>
      </c>
      <c r="BC184" s="13" t="s">
        <v>14803</v>
      </c>
      <c r="BD184" s="13" t="s">
        <v>14804</v>
      </c>
      <c r="BE184" s="13" t="s">
        <v>14805</v>
      </c>
      <c r="BF184" s="13" t="s">
        <v>14806</v>
      </c>
      <c r="BG184" s="13" t="s">
        <v>14807</v>
      </c>
      <c r="BH184" s="13" t="s">
        <v>14808</v>
      </c>
      <c r="BI184" s="13" t="s">
        <v>14809</v>
      </c>
      <c r="BJ184" s="13" t="s">
        <v>14810</v>
      </c>
      <c r="BK184" s="13" t="s">
        <v>14811</v>
      </c>
      <c r="BL184" s="13" t="s">
        <v>14812</v>
      </c>
      <c r="BM184" s="13" t="s">
        <v>14813</v>
      </c>
      <c r="BN184" s="13" t="s">
        <v>14814</v>
      </c>
      <c r="BO184" s="13" t="s">
        <v>14815</v>
      </c>
      <c r="BP184" s="13" t="s">
        <v>14816</v>
      </c>
      <c r="BQ184" s="13" t="s">
        <v>14817</v>
      </c>
      <c r="BR184" s="13" t="s">
        <v>14818</v>
      </c>
      <c r="BS184" s="13" t="s">
        <v>14819</v>
      </c>
      <c r="BT184" s="13" t="s">
        <v>14820</v>
      </c>
      <c r="BU184" s="13" t="s">
        <v>14821</v>
      </c>
      <c r="BV184" s="13" t="s">
        <v>14822</v>
      </c>
      <c r="BW184" s="13" t="s">
        <v>14823</v>
      </c>
      <c r="BX184" s="13" t="s">
        <v>14824</v>
      </c>
      <c r="BY184" s="13" t="s">
        <v>14825</v>
      </c>
      <c r="BZ184" s="13" t="s">
        <v>14826</v>
      </c>
      <c r="CA184" s="13" t="s">
        <v>14827</v>
      </c>
      <c r="CB184" s="13" t="s">
        <v>14828</v>
      </c>
      <c r="CC184" s="13" t="s">
        <v>14829</v>
      </c>
      <c r="CD184" s="13" t="s">
        <v>14830</v>
      </c>
      <c r="CE184" s="13" t="s">
        <v>14831</v>
      </c>
      <c r="CF184" s="13" t="s">
        <v>14832</v>
      </c>
      <c r="CG184" s="13" t="s">
        <v>14833</v>
      </c>
      <c r="CH184" s="13" t="s">
        <v>14834</v>
      </c>
      <c r="CI184" s="13" t="s">
        <v>14835</v>
      </c>
      <c r="CJ184" s="13" t="s">
        <v>14836</v>
      </c>
      <c r="CK184" s="13" t="s">
        <v>14837</v>
      </c>
      <c r="CL184" s="13" t="s">
        <v>14838</v>
      </c>
      <c r="CM184" s="13" t="s">
        <v>14839</v>
      </c>
      <c r="CN184" s="13" t="s">
        <v>14840</v>
      </c>
    </row>
    <row r="185" customFormat="false" ht="12.75" hidden="true" customHeight="false" outlineLevel="0" collapsed="false">
      <c r="A185" s="13" t="n">
        <v>162</v>
      </c>
      <c r="B185" s="13" t="s">
        <v>14841</v>
      </c>
      <c r="C185" s="13" t="s">
        <v>14842</v>
      </c>
      <c r="D185" s="13" t="s">
        <v>14843</v>
      </c>
      <c r="E185" s="13" t="s">
        <v>14844</v>
      </c>
      <c r="F185" s="13" t="s">
        <v>14845</v>
      </c>
      <c r="G185" s="13" t="s">
        <v>14846</v>
      </c>
      <c r="H185" s="13" t="s">
        <v>14847</v>
      </c>
      <c r="I185" s="13" t="s">
        <v>14848</v>
      </c>
      <c r="J185" s="13" t="s">
        <v>14849</v>
      </c>
      <c r="K185" s="13" t="s">
        <v>14850</v>
      </c>
      <c r="L185" s="13" t="s">
        <v>14851</v>
      </c>
      <c r="M185" s="13" t="s">
        <v>14852</v>
      </c>
      <c r="N185" s="13" t="s">
        <v>14853</v>
      </c>
      <c r="O185" s="13" t="s">
        <v>14854</v>
      </c>
      <c r="P185" s="13" t="s">
        <v>14855</v>
      </c>
      <c r="Q185" s="13" t="s">
        <v>14856</v>
      </c>
      <c r="R185" s="13" t="s">
        <v>14857</v>
      </c>
      <c r="S185" s="13" t="s">
        <v>14858</v>
      </c>
      <c r="T185" s="13" t="s">
        <v>14859</v>
      </c>
      <c r="U185" s="13" t="s">
        <v>14860</v>
      </c>
      <c r="V185" s="13" t="s">
        <v>14861</v>
      </c>
      <c r="W185" s="13" t="s">
        <v>14862</v>
      </c>
      <c r="X185" s="13" t="s">
        <v>14863</v>
      </c>
      <c r="Y185" s="13" t="s">
        <v>14864</v>
      </c>
      <c r="Z185" s="13" t="s">
        <v>14865</v>
      </c>
      <c r="AA185" s="13" t="s">
        <v>14866</v>
      </c>
      <c r="AB185" s="13" t="s">
        <v>14867</v>
      </c>
      <c r="AC185" s="13" t="s">
        <v>14868</v>
      </c>
      <c r="AD185" s="13" t="s">
        <v>14869</v>
      </c>
      <c r="AE185" s="13" t="s">
        <v>14870</v>
      </c>
      <c r="AF185" s="13" t="s">
        <v>14871</v>
      </c>
      <c r="AG185" s="13" t="s">
        <v>14872</v>
      </c>
      <c r="AH185" s="13" t="s">
        <v>14873</v>
      </c>
      <c r="AI185" s="13" t="s">
        <v>14874</v>
      </c>
      <c r="AJ185" s="13" t="s">
        <v>14875</v>
      </c>
      <c r="AK185" s="13" t="s">
        <v>14876</v>
      </c>
      <c r="AL185" s="13" t="s">
        <v>14877</v>
      </c>
      <c r="AM185" s="13" t="s">
        <v>14878</v>
      </c>
      <c r="AN185" s="13" t="s">
        <v>14879</v>
      </c>
      <c r="AO185" s="13" t="s">
        <v>14880</v>
      </c>
      <c r="AP185" s="13" t="s">
        <v>14881</v>
      </c>
      <c r="AQ185" s="13" t="s">
        <v>14882</v>
      </c>
      <c r="AR185" s="13" t="s">
        <v>14883</v>
      </c>
      <c r="AS185" s="13" t="s">
        <v>14884</v>
      </c>
      <c r="AT185" s="13" t="s">
        <v>14885</v>
      </c>
      <c r="AU185" s="13" t="s">
        <v>14886</v>
      </c>
      <c r="AV185" s="13" t="s">
        <v>14887</v>
      </c>
      <c r="AW185" s="13" t="s">
        <v>14888</v>
      </c>
      <c r="AX185" s="13" t="s">
        <v>14889</v>
      </c>
      <c r="AY185" s="13" t="s">
        <v>14890</v>
      </c>
      <c r="AZ185" s="13" t="s">
        <v>14891</v>
      </c>
      <c r="BA185" s="13" t="s">
        <v>14892</v>
      </c>
      <c r="BB185" s="13" t="s">
        <v>14893</v>
      </c>
      <c r="BC185" s="13" t="s">
        <v>14894</v>
      </c>
      <c r="BD185" s="13" t="s">
        <v>14895</v>
      </c>
      <c r="BE185" s="13" t="s">
        <v>14896</v>
      </c>
      <c r="BF185" s="13" t="s">
        <v>14897</v>
      </c>
      <c r="BG185" s="13" t="s">
        <v>14898</v>
      </c>
      <c r="BH185" s="13" t="s">
        <v>14899</v>
      </c>
      <c r="BI185" s="13" t="s">
        <v>14900</v>
      </c>
      <c r="BJ185" s="13" t="s">
        <v>14901</v>
      </c>
      <c r="BK185" s="13" t="s">
        <v>14902</v>
      </c>
      <c r="BL185" s="13" t="s">
        <v>14903</v>
      </c>
      <c r="BM185" s="13" t="s">
        <v>14904</v>
      </c>
      <c r="BN185" s="13" t="s">
        <v>14905</v>
      </c>
      <c r="BO185" s="13" t="s">
        <v>14906</v>
      </c>
      <c r="BP185" s="13" t="s">
        <v>14907</v>
      </c>
      <c r="BQ185" s="13" t="s">
        <v>14908</v>
      </c>
      <c r="BR185" s="13" t="s">
        <v>14909</v>
      </c>
      <c r="BS185" s="13" t="s">
        <v>14910</v>
      </c>
      <c r="BT185" s="13" t="s">
        <v>14911</v>
      </c>
      <c r="BU185" s="13" t="s">
        <v>14912</v>
      </c>
      <c r="BV185" s="13" t="s">
        <v>14913</v>
      </c>
      <c r="BW185" s="13" t="s">
        <v>14914</v>
      </c>
      <c r="BX185" s="13" t="s">
        <v>14915</v>
      </c>
      <c r="BY185" s="13" t="s">
        <v>14916</v>
      </c>
      <c r="BZ185" s="13" t="s">
        <v>14917</v>
      </c>
      <c r="CA185" s="13" t="s">
        <v>14918</v>
      </c>
      <c r="CB185" s="13" t="s">
        <v>14919</v>
      </c>
      <c r="CC185" s="13" t="s">
        <v>14920</v>
      </c>
      <c r="CD185" s="13" t="s">
        <v>14921</v>
      </c>
      <c r="CE185" s="13" t="s">
        <v>14922</v>
      </c>
      <c r="CF185" s="13" t="s">
        <v>14923</v>
      </c>
      <c r="CG185" s="13" t="s">
        <v>14924</v>
      </c>
      <c r="CH185" s="13" t="s">
        <v>14925</v>
      </c>
      <c r="CI185" s="13" t="s">
        <v>14926</v>
      </c>
      <c r="CJ185" s="13" t="s">
        <v>14927</v>
      </c>
      <c r="CK185" s="13" t="s">
        <v>14928</v>
      </c>
      <c r="CL185" s="13" t="s">
        <v>14929</v>
      </c>
      <c r="CM185" s="13" t="s">
        <v>14930</v>
      </c>
      <c r="CN185" s="13" t="s">
        <v>14931</v>
      </c>
    </row>
    <row r="186" customFormat="false" ht="12.75" hidden="true" customHeight="false" outlineLevel="0" collapsed="false">
      <c r="A186" s="13" t="n">
        <v>163</v>
      </c>
      <c r="B186" s="13" t="s">
        <v>14932</v>
      </c>
      <c r="C186" s="13" t="s">
        <v>14933</v>
      </c>
      <c r="D186" s="13" t="s">
        <v>14934</v>
      </c>
      <c r="E186" s="13" t="s">
        <v>14935</v>
      </c>
      <c r="F186" s="13" t="s">
        <v>14936</v>
      </c>
      <c r="G186" s="13" t="s">
        <v>14937</v>
      </c>
      <c r="H186" s="13" t="s">
        <v>14938</v>
      </c>
      <c r="I186" s="13" t="s">
        <v>14939</v>
      </c>
      <c r="J186" s="13" t="s">
        <v>14940</v>
      </c>
      <c r="K186" s="13" t="s">
        <v>14941</v>
      </c>
      <c r="L186" s="13" t="s">
        <v>14942</v>
      </c>
      <c r="M186" s="13" t="s">
        <v>14943</v>
      </c>
      <c r="N186" s="13" t="s">
        <v>14944</v>
      </c>
      <c r="O186" s="13" t="s">
        <v>14945</v>
      </c>
      <c r="P186" s="13" t="s">
        <v>14946</v>
      </c>
      <c r="Q186" s="13" t="s">
        <v>14947</v>
      </c>
      <c r="R186" s="13" t="s">
        <v>14948</v>
      </c>
      <c r="S186" s="13" t="s">
        <v>14949</v>
      </c>
      <c r="T186" s="13" t="s">
        <v>14950</v>
      </c>
      <c r="U186" s="13" t="s">
        <v>14951</v>
      </c>
      <c r="V186" s="13" t="s">
        <v>14952</v>
      </c>
      <c r="W186" s="13" t="s">
        <v>14953</v>
      </c>
      <c r="X186" s="13" t="s">
        <v>14954</v>
      </c>
      <c r="Y186" s="13" t="s">
        <v>14955</v>
      </c>
      <c r="Z186" s="13" t="s">
        <v>14956</v>
      </c>
      <c r="AA186" s="13" t="s">
        <v>14957</v>
      </c>
      <c r="AB186" s="13" t="s">
        <v>14958</v>
      </c>
      <c r="AC186" s="13" t="s">
        <v>14959</v>
      </c>
      <c r="AD186" s="13" t="s">
        <v>14960</v>
      </c>
      <c r="AE186" s="13" t="s">
        <v>14961</v>
      </c>
      <c r="AF186" s="13" t="s">
        <v>14962</v>
      </c>
      <c r="AG186" s="13" t="s">
        <v>14963</v>
      </c>
      <c r="AH186" s="13" t="s">
        <v>14964</v>
      </c>
      <c r="AI186" s="13" t="s">
        <v>14965</v>
      </c>
      <c r="AJ186" s="13" t="s">
        <v>14966</v>
      </c>
      <c r="AK186" s="13" t="s">
        <v>14967</v>
      </c>
      <c r="AL186" s="13" t="s">
        <v>14968</v>
      </c>
      <c r="AM186" s="13" t="s">
        <v>14969</v>
      </c>
      <c r="AN186" s="13" t="s">
        <v>14970</v>
      </c>
      <c r="AO186" s="13" t="s">
        <v>14971</v>
      </c>
      <c r="AP186" s="13" t="s">
        <v>14972</v>
      </c>
      <c r="AQ186" s="13" t="s">
        <v>14973</v>
      </c>
      <c r="AR186" s="13" t="s">
        <v>14974</v>
      </c>
      <c r="AS186" s="13" t="s">
        <v>14975</v>
      </c>
      <c r="AT186" s="13" t="s">
        <v>14976</v>
      </c>
      <c r="AU186" s="13" t="s">
        <v>14977</v>
      </c>
      <c r="AV186" s="13" t="s">
        <v>14978</v>
      </c>
      <c r="AW186" s="13" t="s">
        <v>14979</v>
      </c>
      <c r="AX186" s="13" t="s">
        <v>14980</v>
      </c>
      <c r="AY186" s="13" t="s">
        <v>14981</v>
      </c>
      <c r="AZ186" s="13" t="s">
        <v>14982</v>
      </c>
      <c r="BA186" s="13" t="s">
        <v>14983</v>
      </c>
      <c r="BB186" s="13" t="s">
        <v>14984</v>
      </c>
      <c r="BC186" s="13" t="s">
        <v>14985</v>
      </c>
      <c r="BD186" s="13" t="s">
        <v>14986</v>
      </c>
      <c r="BE186" s="13" t="s">
        <v>14987</v>
      </c>
      <c r="BF186" s="13" t="s">
        <v>14988</v>
      </c>
      <c r="BG186" s="13" t="s">
        <v>14989</v>
      </c>
      <c r="BH186" s="13" t="s">
        <v>14990</v>
      </c>
      <c r="BI186" s="13" t="s">
        <v>14991</v>
      </c>
      <c r="BJ186" s="13" t="s">
        <v>14992</v>
      </c>
      <c r="BK186" s="13" t="s">
        <v>14993</v>
      </c>
      <c r="BL186" s="13" t="s">
        <v>14994</v>
      </c>
      <c r="BM186" s="13" t="s">
        <v>14995</v>
      </c>
      <c r="BN186" s="13" t="s">
        <v>14996</v>
      </c>
      <c r="BO186" s="13" t="s">
        <v>14997</v>
      </c>
      <c r="BP186" s="13" t="s">
        <v>14998</v>
      </c>
      <c r="BQ186" s="13" t="s">
        <v>14999</v>
      </c>
      <c r="BR186" s="13" t="s">
        <v>15000</v>
      </c>
      <c r="BS186" s="13" t="s">
        <v>15001</v>
      </c>
      <c r="BT186" s="13" t="s">
        <v>15002</v>
      </c>
      <c r="BU186" s="13" t="s">
        <v>15003</v>
      </c>
      <c r="BV186" s="13" t="s">
        <v>15004</v>
      </c>
      <c r="BW186" s="13" t="s">
        <v>15005</v>
      </c>
      <c r="BX186" s="13" t="s">
        <v>15006</v>
      </c>
      <c r="BY186" s="13" t="s">
        <v>15007</v>
      </c>
      <c r="BZ186" s="13" t="s">
        <v>15008</v>
      </c>
      <c r="CA186" s="13" t="s">
        <v>15009</v>
      </c>
      <c r="CB186" s="13" t="s">
        <v>15010</v>
      </c>
      <c r="CC186" s="13" t="s">
        <v>15011</v>
      </c>
      <c r="CD186" s="13" t="s">
        <v>15012</v>
      </c>
      <c r="CE186" s="13" t="s">
        <v>15013</v>
      </c>
      <c r="CF186" s="13" t="s">
        <v>15014</v>
      </c>
      <c r="CG186" s="13" t="s">
        <v>15015</v>
      </c>
      <c r="CH186" s="13" t="s">
        <v>15016</v>
      </c>
      <c r="CI186" s="13" t="s">
        <v>15017</v>
      </c>
      <c r="CJ186" s="13" t="s">
        <v>15018</v>
      </c>
      <c r="CK186" s="13" t="s">
        <v>15019</v>
      </c>
      <c r="CL186" s="13" t="s">
        <v>15020</v>
      </c>
      <c r="CM186" s="13" t="s">
        <v>15021</v>
      </c>
      <c r="CN186" s="13" t="s">
        <v>15022</v>
      </c>
    </row>
    <row r="187" customFormat="false" ht="12.75" hidden="true" customHeight="false" outlineLevel="0" collapsed="false">
      <c r="A187" s="13" t="n">
        <v>164</v>
      </c>
      <c r="B187" s="13" t="s">
        <v>15023</v>
      </c>
      <c r="C187" s="13" t="s">
        <v>15024</v>
      </c>
      <c r="D187" s="13" t="s">
        <v>15025</v>
      </c>
      <c r="E187" s="13" t="s">
        <v>15026</v>
      </c>
      <c r="F187" s="13" t="s">
        <v>15027</v>
      </c>
      <c r="G187" s="13" t="s">
        <v>15028</v>
      </c>
      <c r="H187" s="13" t="s">
        <v>15029</v>
      </c>
      <c r="I187" s="13" t="s">
        <v>15030</v>
      </c>
      <c r="J187" s="13" t="s">
        <v>15031</v>
      </c>
      <c r="K187" s="13" t="s">
        <v>15032</v>
      </c>
      <c r="L187" s="13" t="s">
        <v>15033</v>
      </c>
      <c r="M187" s="13" t="s">
        <v>15034</v>
      </c>
      <c r="N187" s="13" t="s">
        <v>15035</v>
      </c>
      <c r="O187" s="13" t="s">
        <v>15036</v>
      </c>
      <c r="P187" s="13" t="s">
        <v>15037</v>
      </c>
      <c r="Q187" s="13" t="s">
        <v>15038</v>
      </c>
      <c r="R187" s="13" t="s">
        <v>15039</v>
      </c>
      <c r="S187" s="13" t="s">
        <v>15040</v>
      </c>
      <c r="T187" s="13" t="s">
        <v>15041</v>
      </c>
      <c r="U187" s="13" t="s">
        <v>15042</v>
      </c>
      <c r="V187" s="13" t="s">
        <v>15043</v>
      </c>
      <c r="W187" s="13" t="s">
        <v>15044</v>
      </c>
      <c r="X187" s="13" t="s">
        <v>15045</v>
      </c>
      <c r="Y187" s="13" t="s">
        <v>15046</v>
      </c>
      <c r="Z187" s="13" t="s">
        <v>15047</v>
      </c>
      <c r="AA187" s="13" t="s">
        <v>15048</v>
      </c>
      <c r="AB187" s="13" t="s">
        <v>15049</v>
      </c>
      <c r="AC187" s="13" t="s">
        <v>15050</v>
      </c>
      <c r="AD187" s="13" t="s">
        <v>15051</v>
      </c>
      <c r="AE187" s="13" t="s">
        <v>15052</v>
      </c>
      <c r="AF187" s="13" t="s">
        <v>15053</v>
      </c>
      <c r="AG187" s="13" t="s">
        <v>15054</v>
      </c>
      <c r="AH187" s="13" t="s">
        <v>15055</v>
      </c>
      <c r="AI187" s="13" t="s">
        <v>15056</v>
      </c>
      <c r="AJ187" s="13" t="s">
        <v>15057</v>
      </c>
      <c r="AK187" s="13" t="s">
        <v>15058</v>
      </c>
      <c r="AL187" s="13" t="s">
        <v>15059</v>
      </c>
      <c r="AM187" s="13" t="s">
        <v>15060</v>
      </c>
      <c r="AN187" s="13" t="s">
        <v>15061</v>
      </c>
      <c r="AO187" s="13" t="s">
        <v>15062</v>
      </c>
      <c r="AP187" s="13" t="s">
        <v>15063</v>
      </c>
      <c r="AQ187" s="13" t="s">
        <v>15064</v>
      </c>
      <c r="AR187" s="13" t="s">
        <v>15065</v>
      </c>
      <c r="AS187" s="13" t="s">
        <v>15066</v>
      </c>
      <c r="AT187" s="13" t="s">
        <v>15067</v>
      </c>
      <c r="AU187" s="13" t="s">
        <v>15068</v>
      </c>
      <c r="AV187" s="13" t="s">
        <v>15069</v>
      </c>
      <c r="AW187" s="13" t="s">
        <v>15070</v>
      </c>
      <c r="AX187" s="13" t="s">
        <v>15071</v>
      </c>
      <c r="AY187" s="13" t="s">
        <v>15072</v>
      </c>
      <c r="AZ187" s="13" t="s">
        <v>15073</v>
      </c>
      <c r="BA187" s="13" t="s">
        <v>15074</v>
      </c>
      <c r="BB187" s="13" t="s">
        <v>15075</v>
      </c>
      <c r="BC187" s="13" t="s">
        <v>15076</v>
      </c>
      <c r="BD187" s="13" t="s">
        <v>15077</v>
      </c>
      <c r="BE187" s="13" t="s">
        <v>15078</v>
      </c>
      <c r="BF187" s="13" t="s">
        <v>15079</v>
      </c>
      <c r="BG187" s="13" t="s">
        <v>15080</v>
      </c>
      <c r="BH187" s="13" t="s">
        <v>15081</v>
      </c>
      <c r="BI187" s="13" t="s">
        <v>15082</v>
      </c>
      <c r="BJ187" s="13" t="s">
        <v>15083</v>
      </c>
      <c r="BK187" s="13" t="s">
        <v>15084</v>
      </c>
      <c r="BL187" s="13" t="s">
        <v>15085</v>
      </c>
      <c r="BM187" s="13" t="s">
        <v>15086</v>
      </c>
      <c r="BN187" s="13" t="s">
        <v>15087</v>
      </c>
      <c r="BO187" s="13" t="s">
        <v>15088</v>
      </c>
      <c r="BP187" s="13" t="s">
        <v>15089</v>
      </c>
      <c r="BQ187" s="13" t="s">
        <v>15090</v>
      </c>
      <c r="BR187" s="13" t="s">
        <v>15091</v>
      </c>
      <c r="BS187" s="13" t="s">
        <v>15092</v>
      </c>
      <c r="BT187" s="13" t="s">
        <v>15093</v>
      </c>
      <c r="BU187" s="13" t="s">
        <v>15094</v>
      </c>
      <c r="BV187" s="13" t="s">
        <v>15095</v>
      </c>
      <c r="BW187" s="13" t="s">
        <v>15096</v>
      </c>
      <c r="BX187" s="13" t="s">
        <v>15097</v>
      </c>
      <c r="BY187" s="13" t="s">
        <v>15098</v>
      </c>
      <c r="BZ187" s="13" t="s">
        <v>15099</v>
      </c>
      <c r="CA187" s="13" t="s">
        <v>15100</v>
      </c>
      <c r="CB187" s="13" t="s">
        <v>15101</v>
      </c>
      <c r="CC187" s="13" t="s">
        <v>15102</v>
      </c>
      <c r="CD187" s="13" t="s">
        <v>15103</v>
      </c>
      <c r="CE187" s="13" t="s">
        <v>15104</v>
      </c>
      <c r="CF187" s="13" t="s">
        <v>15105</v>
      </c>
      <c r="CG187" s="13" t="s">
        <v>15106</v>
      </c>
      <c r="CH187" s="13" t="s">
        <v>15107</v>
      </c>
      <c r="CI187" s="13" t="s">
        <v>15108</v>
      </c>
      <c r="CJ187" s="13" t="s">
        <v>15109</v>
      </c>
      <c r="CK187" s="13" t="s">
        <v>15110</v>
      </c>
      <c r="CL187" s="13" t="s">
        <v>15111</v>
      </c>
      <c r="CM187" s="13" t="s">
        <v>15112</v>
      </c>
      <c r="CN187" s="13" t="s">
        <v>15113</v>
      </c>
    </row>
    <row r="188" customFormat="false" ht="12.75" hidden="true" customHeight="false" outlineLevel="0" collapsed="false">
      <c r="A188" s="13" t="n">
        <v>165</v>
      </c>
      <c r="B188" s="13" t="s">
        <v>15114</v>
      </c>
      <c r="C188" s="13" t="s">
        <v>15115</v>
      </c>
      <c r="D188" s="13" t="s">
        <v>15116</v>
      </c>
      <c r="E188" s="13" t="s">
        <v>15117</v>
      </c>
      <c r="F188" s="13" t="s">
        <v>15118</v>
      </c>
      <c r="G188" s="13" t="s">
        <v>15119</v>
      </c>
      <c r="H188" s="13" t="s">
        <v>15120</v>
      </c>
      <c r="I188" s="13" t="s">
        <v>15121</v>
      </c>
      <c r="J188" s="13" t="s">
        <v>15122</v>
      </c>
      <c r="K188" s="13" t="s">
        <v>15123</v>
      </c>
      <c r="L188" s="13" t="s">
        <v>15124</v>
      </c>
      <c r="M188" s="13" t="s">
        <v>15125</v>
      </c>
      <c r="N188" s="13" t="s">
        <v>15126</v>
      </c>
      <c r="O188" s="13" t="s">
        <v>15127</v>
      </c>
      <c r="P188" s="13" t="s">
        <v>15128</v>
      </c>
      <c r="Q188" s="13" t="s">
        <v>15129</v>
      </c>
      <c r="R188" s="13" t="s">
        <v>15130</v>
      </c>
      <c r="S188" s="13" t="s">
        <v>15131</v>
      </c>
      <c r="T188" s="13" t="s">
        <v>15132</v>
      </c>
      <c r="U188" s="13" t="s">
        <v>15133</v>
      </c>
      <c r="V188" s="13" t="s">
        <v>15134</v>
      </c>
      <c r="W188" s="13" t="s">
        <v>15135</v>
      </c>
      <c r="X188" s="13" t="s">
        <v>15136</v>
      </c>
      <c r="Y188" s="13" t="s">
        <v>15137</v>
      </c>
      <c r="Z188" s="13" t="s">
        <v>15138</v>
      </c>
      <c r="AA188" s="13" t="s">
        <v>15139</v>
      </c>
      <c r="AB188" s="13" t="s">
        <v>15140</v>
      </c>
      <c r="AC188" s="13" t="s">
        <v>15141</v>
      </c>
      <c r="AD188" s="13" t="s">
        <v>15142</v>
      </c>
      <c r="AE188" s="13" t="s">
        <v>15143</v>
      </c>
      <c r="AF188" s="13" t="s">
        <v>15144</v>
      </c>
      <c r="AG188" s="13" t="s">
        <v>15145</v>
      </c>
      <c r="AH188" s="13" t="s">
        <v>15146</v>
      </c>
      <c r="AI188" s="13" t="s">
        <v>15147</v>
      </c>
      <c r="AJ188" s="13" t="s">
        <v>15148</v>
      </c>
      <c r="AK188" s="13" t="s">
        <v>15149</v>
      </c>
      <c r="AL188" s="13" t="s">
        <v>15150</v>
      </c>
      <c r="AM188" s="13" t="s">
        <v>15151</v>
      </c>
      <c r="AN188" s="13" t="s">
        <v>15152</v>
      </c>
      <c r="AO188" s="13" t="s">
        <v>15153</v>
      </c>
      <c r="AP188" s="13" t="s">
        <v>15154</v>
      </c>
      <c r="AQ188" s="13" t="s">
        <v>15155</v>
      </c>
      <c r="AR188" s="13" t="s">
        <v>15156</v>
      </c>
      <c r="AS188" s="13" t="s">
        <v>15157</v>
      </c>
      <c r="AT188" s="13" t="s">
        <v>15158</v>
      </c>
      <c r="AU188" s="13" t="s">
        <v>15159</v>
      </c>
      <c r="AV188" s="13" t="s">
        <v>15160</v>
      </c>
      <c r="AW188" s="13" t="s">
        <v>15161</v>
      </c>
      <c r="AX188" s="13" t="s">
        <v>15162</v>
      </c>
      <c r="AY188" s="13" t="s">
        <v>15163</v>
      </c>
      <c r="AZ188" s="13" t="s">
        <v>15164</v>
      </c>
      <c r="BA188" s="13" t="s">
        <v>15165</v>
      </c>
      <c r="BB188" s="13" t="s">
        <v>15166</v>
      </c>
      <c r="BC188" s="13" t="s">
        <v>15167</v>
      </c>
      <c r="BD188" s="13" t="s">
        <v>15168</v>
      </c>
      <c r="BE188" s="13" t="s">
        <v>15169</v>
      </c>
      <c r="BF188" s="13" t="s">
        <v>15170</v>
      </c>
      <c r="BG188" s="13" t="s">
        <v>15171</v>
      </c>
      <c r="BH188" s="13" t="s">
        <v>15172</v>
      </c>
      <c r="BI188" s="13" t="s">
        <v>15173</v>
      </c>
      <c r="BJ188" s="13" t="s">
        <v>15174</v>
      </c>
      <c r="BK188" s="13" t="s">
        <v>15175</v>
      </c>
      <c r="BL188" s="13" t="s">
        <v>15176</v>
      </c>
      <c r="BM188" s="13" t="s">
        <v>15177</v>
      </c>
      <c r="BN188" s="13" t="s">
        <v>15178</v>
      </c>
      <c r="BO188" s="13" t="s">
        <v>15179</v>
      </c>
      <c r="BP188" s="13" t="s">
        <v>15180</v>
      </c>
      <c r="BQ188" s="13" t="s">
        <v>15181</v>
      </c>
      <c r="BR188" s="13" t="s">
        <v>15182</v>
      </c>
      <c r="BS188" s="13" t="s">
        <v>15183</v>
      </c>
      <c r="BT188" s="13" t="s">
        <v>15184</v>
      </c>
      <c r="BU188" s="13" t="s">
        <v>15185</v>
      </c>
      <c r="BV188" s="13" t="s">
        <v>15186</v>
      </c>
      <c r="BW188" s="13" t="s">
        <v>15187</v>
      </c>
      <c r="BX188" s="13" t="s">
        <v>15188</v>
      </c>
      <c r="BY188" s="13" t="s">
        <v>15189</v>
      </c>
      <c r="BZ188" s="13" t="s">
        <v>15190</v>
      </c>
      <c r="CA188" s="13" t="s">
        <v>15191</v>
      </c>
      <c r="CB188" s="13" t="s">
        <v>15192</v>
      </c>
      <c r="CC188" s="13" t="s">
        <v>15193</v>
      </c>
      <c r="CD188" s="13" t="s">
        <v>15194</v>
      </c>
      <c r="CE188" s="13" t="s">
        <v>15195</v>
      </c>
      <c r="CF188" s="13" t="s">
        <v>15196</v>
      </c>
      <c r="CG188" s="13" t="s">
        <v>15197</v>
      </c>
      <c r="CH188" s="13" t="s">
        <v>15198</v>
      </c>
      <c r="CI188" s="13" t="s">
        <v>15199</v>
      </c>
      <c r="CJ188" s="13" t="s">
        <v>15200</v>
      </c>
      <c r="CK188" s="13" t="s">
        <v>15201</v>
      </c>
      <c r="CL188" s="13" t="s">
        <v>15202</v>
      </c>
      <c r="CM188" s="13" t="s">
        <v>15203</v>
      </c>
      <c r="CN188" s="13" t="s">
        <v>15204</v>
      </c>
    </row>
    <row r="189" customFormat="false" ht="12.75" hidden="true" customHeight="false" outlineLevel="0" collapsed="false">
      <c r="A189" s="13" t="n">
        <v>166</v>
      </c>
      <c r="B189" s="13" t="s">
        <v>15205</v>
      </c>
      <c r="C189" s="13" t="s">
        <v>15206</v>
      </c>
      <c r="D189" s="13" t="s">
        <v>15207</v>
      </c>
      <c r="E189" s="13" t="s">
        <v>15208</v>
      </c>
      <c r="F189" s="13" t="s">
        <v>15209</v>
      </c>
      <c r="G189" s="13" t="s">
        <v>15210</v>
      </c>
      <c r="H189" s="13" t="s">
        <v>15211</v>
      </c>
      <c r="I189" s="13" t="s">
        <v>15212</v>
      </c>
      <c r="J189" s="13" t="s">
        <v>15213</v>
      </c>
      <c r="K189" s="13" t="s">
        <v>15214</v>
      </c>
      <c r="L189" s="13" t="s">
        <v>15215</v>
      </c>
      <c r="M189" s="13" t="s">
        <v>15216</v>
      </c>
      <c r="N189" s="13" t="s">
        <v>15217</v>
      </c>
      <c r="O189" s="13" t="s">
        <v>15218</v>
      </c>
      <c r="P189" s="13" t="s">
        <v>15219</v>
      </c>
      <c r="Q189" s="13" t="s">
        <v>15220</v>
      </c>
      <c r="R189" s="13" t="s">
        <v>15221</v>
      </c>
      <c r="S189" s="13" t="s">
        <v>15222</v>
      </c>
      <c r="T189" s="13" t="s">
        <v>15223</v>
      </c>
      <c r="U189" s="13" t="s">
        <v>15224</v>
      </c>
      <c r="V189" s="13" t="s">
        <v>15225</v>
      </c>
      <c r="W189" s="13" t="s">
        <v>15226</v>
      </c>
      <c r="X189" s="13" t="s">
        <v>15227</v>
      </c>
      <c r="Y189" s="13" t="s">
        <v>15228</v>
      </c>
      <c r="Z189" s="13" t="s">
        <v>15229</v>
      </c>
      <c r="AA189" s="13" t="s">
        <v>15230</v>
      </c>
      <c r="AB189" s="13" t="s">
        <v>15231</v>
      </c>
      <c r="AC189" s="13" t="s">
        <v>15232</v>
      </c>
      <c r="AD189" s="13" t="s">
        <v>15233</v>
      </c>
      <c r="AE189" s="13" t="s">
        <v>15234</v>
      </c>
      <c r="AF189" s="13" t="s">
        <v>15235</v>
      </c>
      <c r="AG189" s="13" t="s">
        <v>15236</v>
      </c>
      <c r="AH189" s="13" t="s">
        <v>15237</v>
      </c>
      <c r="AI189" s="13" t="s">
        <v>15238</v>
      </c>
      <c r="AJ189" s="13" t="s">
        <v>15239</v>
      </c>
      <c r="AK189" s="13" t="s">
        <v>15240</v>
      </c>
      <c r="AL189" s="13" t="s">
        <v>15241</v>
      </c>
      <c r="AM189" s="13" t="s">
        <v>15242</v>
      </c>
      <c r="AN189" s="13" t="s">
        <v>15243</v>
      </c>
      <c r="AO189" s="13" t="s">
        <v>15244</v>
      </c>
      <c r="AP189" s="13" t="s">
        <v>15245</v>
      </c>
      <c r="AQ189" s="13" t="s">
        <v>15246</v>
      </c>
      <c r="AR189" s="13" t="s">
        <v>15247</v>
      </c>
      <c r="AS189" s="13" t="s">
        <v>15248</v>
      </c>
      <c r="AT189" s="13" t="s">
        <v>15249</v>
      </c>
      <c r="AU189" s="13" t="s">
        <v>15250</v>
      </c>
      <c r="AV189" s="13" t="s">
        <v>15251</v>
      </c>
      <c r="AW189" s="13" t="s">
        <v>15252</v>
      </c>
      <c r="AX189" s="13" t="s">
        <v>15253</v>
      </c>
      <c r="AY189" s="13" t="s">
        <v>15254</v>
      </c>
      <c r="AZ189" s="13" t="s">
        <v>15255</v>
      </c>
      <c r="BA189" s="13" t="s">
        <v>15256</v>
      </c>
      <c r="BB189" s="13" t="s">
        <v>15257</v>
      </c>
      <c r="BC189" s="13" t="s">
        <v>15258</v>
      </c>
      <c r="BD189" s="13" t="s">
        <v>15259</v>
      </c>
      <c r="BE189" s="13" t="s">
        <v>15260</v>
      </c>
      <c r="BF189" s="13" t="s">
        <v>15261</v>
      </c>
      <c r="BG189" s="13" t="s">
        <v>15262</v>
      </c>
      <c r="BH189" s="13" t="s">
        <v>15263</v>
      </c>
      <c r="BI189" s="13" t="s">
        <v>15264</v>
      </c>
      <c r="BJ189" s="13" t="s">
        <v>15265</v>
      </c>
      <c r="BK189" s="13" t="s">
        <v>15266</v>
      </c>
      <c r="BL189" s="13" t="s">
        <v>15267</v>
      </c>
      <c r="BM189" s="13" t="s">
        <v>15268</v>
      </c>
      <c r="BN189" s="13" t="s">
        <v>15269</v>
      </c>
      <c r="BO189" s="13" t="s">
        <v>15270</v>
      </c>
      <c r="BP189" s="13" t="s">
        <v>15271</v>
      </c>
      <c r="BQ189" s="13" t="s">
        <v>15272</v>
      </c>
      <c r="BR189" s="13" t="s">
        <v>15273</v>
      </c>
      <c r="BS189" s="13" t="s">
        <v>15274</v>
      </c>
      <c r="BT189" s="13" t="s">
        <v>15275</v>
      </c>
      <c r="BU189" s="13" t="s">
        <v>15276</v>
      </c>
      <c r="BV189" s="13" t="s">
        <v>15277</v>
      </c>
      <c r="BW189" s="13" t="s">
        <v>15278</v>
      </c>
      <c r="BX189" s="13" t="s">
        <v>15279</v>
      </c>
      <c r="BY189" s="13" t="s">
        <v>15280</v>
      </c>
      <c r="BZ189" s="13" t="s">
        <v>15281</v>
      </c>
      <c r="CA189" s="13" t="s">
        <v>15282</v>
      </c>
      <c r="CB189" s="13" t="s">
        <v>15283</v>
      </c>
      <c r="CC189" s="13" t="s">
        <v>15284</v>
      </c>
      <c r="CD189" s="13" t="s">
        <v>15285</v>
      </c>
      <c r="CE189" s="13" t="s">
        <v>15286</v>
      </c>
      <c r="CF189" s="13" t="s">
        <v>15287</v>
      </c>
      <c r="CG189" s="13" t="s">
        <v>15288</v>
      </c>
      <c r="CH189" s="13" t="s">
        <v>15289</v>
      </c>
      <c r="CI189" s="13" t="s">
        <v>15290</v>
      </c>
      <c r="CJ189" s="13" t="s">
        <v>15291</v>
      </c>
      <c r="CK189" s="13" t="s">
        <v>15292</v>
      </c>
      <c r="CL189" s="13" t="s">
        <v>15293</v>
      </c>
      <c r="CM189" s="13" t="s">
        <v>15294</v>
      </c>
      <c r="CN189" s="13" t="s">
        <v>15295</v>
      </c>
    </row>
    <row r="190" customFormat="false" ht="12.75" hidden="true" customHeight="false" outlineLevel="0" collapsed="false">
      <c r="A190" s="13" t="n">
        <v>167</v>
      </c>
      <c r="B190" s="13" t="s">
        <v>15296</v>
      </c>
      <c r="C190" s="13" t="s">
        <v>15297</v>
      </c>
      <c r="D190" s="13" t="s">
        <v>15298</v>
      </c>
      <c r="E190" s="13" t="s">
        <v>15299</v>
      </c>
      <c r="F190" s="13" t="s">
        <v>15300</v>
      </c>
      <c r="G190" s="13" t="s">
        <v>15301</v>
      </c>
      <c r="H190" s="13" t="s">
        <v>15302</v>
      </c>
      <c r="I190" s="13" t="s">
        <v>15303</v>
      </c>
      <c r="J190" s="13" t="s">
        <v>15304</v>
      </c>
      <c r="K190" s="13" t="s">
        <v>15305</v>
      </c>
      <c r="L190" s="13" t="s">
        <v>15306</v>
      </c>
      <c r="M190" s="13" t="s">
        <v>15307</v>
      </c>
      <c r="N190" s="13" t="s">
        <v>15308</v>
      </c>
      <c r="O190" s="13" t="s">
        <v>15309</v>
      </c>
      <c r="P190" s="13" t="s">
        <v>15310</v>
      </c>
      <c r="Q190" s="13" t="s">
        <v>15311</v>
      </c>
      <c r="R190" s="13" t="s">
        <v>15312</v>
      </c>
      <c r="S190" s="13" t="s">
        <v>15313</v>
      </c>
      <c r="T190" s="13" t="s">
        <v>15314</v>
      </c>
      <c r="U190" s="13" t="s">
        <v>15315</v>
      </c>
      <c r="V190" s="13" t="s">
        <v>15316</v>
      </c>
      <c r="W190" s="13" t="s">
        <v>15317</v>
      </c>
      <c r="X190" s="13" t="s">
        <v>15318</v>
      </c>
      <c r="Y190" s="13" t="s">
        <v>15319</v>
      </c>
      <c r="Z190" s="13" t="s">
        <v>15320</v>
      </c>
      <c r="AA190" s="13" t="s">
        <v>15321</v>
      </c>
      <c r="AB190" s="13" t="s">
        <v>15322</v>
      </c>
      <c r="AC190" s="13" t="s">
        <v>15323</v>
      </c>
      <c r="AD190" s="13" t="s">
        <v>15324</v>
      </c>
      <c r="AE190" s="13" t="s">
        <v>15325</v>
      </c>
      <c r="AF190" s="13" t="s">
        <v>15326</v>
      </c>
      <c r="AG190" s="13" t="s">
        <v>15327</v>
      </c>
      <c r="AH190" s="13" t="s">
        <v>15328</v>
      </c>
      <c r="AI190" s="13" t="s">
        <v>15329</v>
      </c>
      <c r="AJ190" s="13" t="s">
        <v>15330</v>
      </c>
      <c r="AK190" s="13" t="s">
        <v>15331</v>
      </c>
      <c r="AL190" s="13" t="s">
        <v>15332</v>
      </c>
      <c r="AM190" s="13" t="s">
        <v>15333</v>
      </c>
      <c r="AN190" s="13" t="s">
        <v>15334</v>
      </c>
      <c r="AO190" s="13" t="s">
        <v>15335</v>
      </c>
      <c r="AP190" s="13" t="s">
        <v>15336</v>
      </c>
      <c r="AQ190" s="13" t="s">
        <v>15337</v>
      </c>
      <c r="AR190" s="13" t="s">
        <v>15338</v>
      </c>
      <c r="AS190" s="13" t="s">
        <v>15339</v>
      </c>
      <c r="AT190" s="13" t="s">
        <v>15340</v>
      </c>
      <c r="AU190" s="13" t="s">
        <v>15341</v>
      </c>
      <c r="AV190" s="13" t="s">
        <v>15342</v>
      </c>
      <c r="AW190" s="13" t="s">
        <v>15343</v>
      </c>
      <c r="AX190" s="13" t="s">
        <v>15344</v>
      </c>
      <c r="AY190" s="13" t="s">
        <v>15345</v>
      </c>
      <c r="AZ190" s="13" t="s">
        <v>15346</v>
      </c>
      <c r="BA190" s="13" t="s">
        <v>15347</v>
      </c>
      <c r="BB190" s="13" t="s">
        <v>15348</v>
      </c>
      <c r="BC190" s="13" t="s">
        <v>15349</v>
      </c>
      <c r="BD190" s="13" t="s">
        <v>15350</v>
      </c>
      <c r="BE190" s="13" t="s">
        <v>15351</v>
      </c>
      <c r="BF190" s="13" t="s">
        <v>15352</v>
      </c>
      <c r="BG190" s="13" t="s">
        <v>15353</v>
      </c>
      <c r="BH190" s="13" t="s">
        <v>15354</v>
      </c>
      <c r="BI190" s="13" t="s">
        <v>15355</v>
      </c>
      <c r="BJ190" s="13" t="s">
        <v>15356</v>
      </c>
      <c r="BK190" s="13" t="s">
        <v>15357</v>
      </c>
      <c r="BL190" s="13" t="s">
        <v>15358</v>
      </c>
      <c r="BM190" s="13" t="s">
        <v>15359</v>
      </c>
      <c r="BN190" s="13" t="s">
        <v>15360</v>
      </c>
      <c r="BO190" s="13" t="s">
        <v>15361</v>
      </c>
      <c r="BP190" s="13" t="s">
        <v>15362</v>
      </c>
      <c r="BQ190" s="13" t="s">
        <v>15363</v>
      </c>
      <c r="BR190" s="13" t="s">
        <v>15364</v>
      </c>
      <c r="BS190" s="13" t="s">
        <v>15365</v>
      </c>
      <c r="BT190" s="13" t="s">
        <v>15366</v>
      </c>
      <c r="BU190" s="13" t="s">
        <v>15367</v>
      </c>
      <c r="BV190" s="13" t="s">
        <v>15368</v>
      </c>
      <c r="BW190" s="13" t="s">
        <v>15369</v>
      </c>
      <c r="BX190" s="13" t="s">
        <v>15370</v>
      </c>
      <c r="BY190" s="13" t="s">
        <v>15371</v>
      </c>
      <c r="BZ190" s="13" t="s">
        <v>15372</v>
      </c>
      <c r="CA190" s="13" t="s">
        <v>15373</v>
      </c>
      <c r="CB190" s="13" t="s">
        <v>15374</v>
      </c>
      <c r="CC190" s="13" t="s">
        <v>15375</v>
      </c>
      <c r="CD190" s="13" t="s">
        <v>15376</v>
      </c>
      <c r="CE190" s="13" t="s">
        <v>15377</v>
      </c>
      <c r="CF190" s="13" t="s">
        <v>15378</v>
      </c>
      <c r="CG190" s="13" t="s">
        <v>15379</v>
      </c>
      <c r="CH190" s="13" t="s">
        <v>15380</v>
      </c>
      <c r="CI190" s="13" t="s">
        <v>15381</v>
      </c>
      <c r="CJ190" s="13" t="s">
        <v>15382</v>
      </c>
      <c r="CK190" s="13" t="s">
        <v>15383</v>
      </c>
      <c r="CL190" s="13" t="s">
        <v>15384</v>
      </c>
      <c r="CM190" s="13" t="s">
        <v>15385</v>
      </c>
      <c r="CN190" s="13" t="s">
        <v>15386</v>
      </c>
    </row>
    <row r="191" customFormat="false" ht="12.75" hidden="true" customHeight="false" outlineLevel="0" collapsed="false">
      <c r="A191" s="13" t="n">
        <v>168</v>
      </c>
      <c r="B191" s="13" t="s">
        <v>15387</v>
      </c>
      <c r="C191" s="13" t="s">
        <v>15388</v>
      </c>
      <c r="D191" s="13" t="s">
        <v>15389</v>
      </c>
      <c r="E191" s="13" t="s">
        <v>15390</v>
      </c>
      <c r="F191" s="13" t="s">
        <v>15391</v>
      </c>
      <c r="G191" s="13" t="s">
        <v>15392</v>
      </c>
      <c r="H191" s="13" t="s">
        <v>15393</v>
      </c>
      <c r="I191" s="13" t="s">
        <v>15394</v>
      </c>
      <c r="J191" s="13" t="s">
        <v>15395</v>
      </c>
      <c r="K191" s="13" t="s">
        <v>15396</v>
      </c>
      <c r="L191" s="13" t="s">
        <v>15397</v>
      </c>
      <c r="M191" s="13" t="s">
        <v>15398</v>
      </c>
      <c r="N191" s="13" t="s">
        <v>15399</v>
      </c>
      <c r="O191" s="13" t="s">
        <v>15400</v>
      </c>
      <c r="P191" s="13" t="s">
        <v>15401</v>
      </c>
      <c r="Q191" s="13" t="s">
        <v>15402</v>
      </c>
      <c r="R191" s="13" t="s">
        <v>15403</v>
      </c>
      <c r="S191" s="13" t="s">
        <v>15404</v>
      </c>
      <c r="T191" s="13" t="s">
        <v>15405</v>
      </c>
      <c r="U191" s="13" t="s">
        <v>15406</v>
      </c>
      <c r="V191" s="13" t="s">
        <v>15407</v>
      </c>
      <c r="W191" s="13" t="s">
        <v>15408</v>
      </c>
      <c r="X191" s="13" t="s">
        <v>15409</v>
      </c>
      <c r="Y191" s="13" t="s">
        <v>15410</v>
      </c>
      <c r="Z191" s="13" t="s">
        <v>15411</v>
      </c>
      <c r="AA191" s="13" t="s">
        <v>15412</v>
      </c>
      <c r="AB191" s="13" t="s">
        <v>15413</v>
      </c>
      <c r="AC191" s="13" t="s">
        <v>15414</v>
      </c>
      <c r="AD191" s="13" t="s">
        <v>15415</v>
      </c>
      <c r="AE191" s="13" t="s">
        <v>15416</v>
      </c>
      <c r="AF191" s="13" t="s">
        <v>15417</v>
      </c>
      <c r="AG191" s="13" t="s">
        <v>15418</v>
      </c>
      <c r="AH191" s="13" t="s">
        <v>15419</v>
      </c>
      <c r="AI191" s="13" t="s">
        <v>15420</v>
      </c>
      <c r="AJ191" s="13" t="s">
        <v>15421</v>
      </c>
      <c r="AK191" s="13" t="s">
        <v>15422</v>
      </c>
      <c r="AL191" s="13" t="s">
        <v>15423</v>
      </c>
      <c r="AM191" s="13" t="s">
        <v>15424</v>
      </c>
      <c r="AN191" s="13" t="s">
        <v>15425</v>
      </c>
      <c r="AO191" s="13" t="s">
        <v>15426</v>
      </c>
      <c r="AP191" s="13" t="s">
        <v>15427</v>
      </c>
      <c r="AQ191" s="13" t="s">
        <v>15428</v>
      </c>
      <c r="AR191" s="13" t="s">
        <v>15429</v>
      </c>
      <c r="AS191" s="13" t="s">
        <v>15430</v>
      </c>
      <c r="AT191" s="13" t="s">
        <v>15431</v>
      </c>
      <c r="AU191" s="13" t="s">
        <v>15432</v>
      </c>
      <c r="AV191" s="13" t="s">
        <v>15433</v>
      </c>
      <c r="AW191" s="13" t="s">
        <v>15434</v>
      </c>
      <c r="AX191" s="13" t="s">
        <v>15435</v>
      </c>
      <c r="AY191" s="13" t="s">
        <v>15436</v>
      </c>
      <c r="AZ191" s="13" t="s">
        <v>15437</v>
      </c>
      <c r="BA191" s="13" t="s">
        <v>15438</v>
      </c>
      <c r="BB191" s="13" t="s">
        <v>15439</v>
      </c>
      <c r="BC191" s="13" t="s">
        <v>15440</v>
      </c>
      <c r="BD191" s="13" t="s">
        <v>15441</v>
      </c>
      <c r="BE191" s="13" t="s">
        <v>15442</v>
      </c>
      <c r="BF191" s="13" t="s">
        <v>15443</v>
      </c>
      <c r="BG191" s="13" t="s">
        <v>15444</v>
      </c>
      <c r="BH191" s="13" t="s">
        <v>15445</v>
      </c>
      <c r="BI191" s="13" t="s">
        <v>15446</v>
      </c>
      <c r="BJ191" s="13" t="s">
        <v>15447</v>
      </c>
      <c r="BK191" s="13" t="s">
        <v>15448</v>
      </c>
      <c r="BL191" s="13" t="s">
        <v>15449</v>
      </c>
      <c r="BM191" s="13" t="s">
        <v>15450</v>
      </c>
      <c r="BN191" s="13" t="s">
        <v>15451</v>
      </c>
      <c r="BO191" s="13" t="s">
        <v>15452</v>
      </c>
      <c r="BP191" s="13" t="s">
        <v>15453</v>
      </c>
      <c r="BQ191" s="13" t="s">
        <v>15454</v>
      </c>
      <c r="BR191" s="13" t="s">
        <v>15455</v>
      </c>
      <c r="BS191" s="13" t="s">
        <v>15456</v>
      </c>
      <c r="BT191" s="13" t="s">
        <v>15457</v>
      </c>
      <c r="BU191" s="13" t="s">
        <v>15458</v>
      </c>
      <c r="BV191" s="13" t="s">
        <v>15459</v>
      </c>
      <c r="BW191" s="13" t="s">
        <v>15460</v>
      </c>
      <c r="BX191" s="13" t="s">
        <v>15461</v>
      </c>
      <c r="BY191" s="13" t="s">
        <v>15462</v>
      </c>
      <c r="BZ191" s="13" t="s">
        <v>15463</v>
      </c>
      <c r="CA191" s="13" t="s">
        <v>15464</v>
      </c>
      <c r="CB191" s="13" t="s">
        <v>15465</v>
      </c>
      <c r="CC191" s="13" t="s">
        <v>15466</v>
      </c>
      <c r="CD191" s="13" t="s">
        <v>15467</v>
      </c>
      <c r="CE191" s="13" t="s">
        <v>15468</v>
      </c>
      <c r="CF191" s="13" t="s">
        <v>15469</v>
      </c>
      <c r="CG191" s="13" t="s">
        <v>15470</v>
      </c>
      <c r="CH191" s="13" t="s">
        <v>15471</v>
      </c>
      <c r="CI191" s="13" t="s">
        <v>15472</v>
      </c>
      <c r="CJ191" s="13" t="s">
        <v>15473</v>
      </c>
      <c r="CK191" s="13" t="s">
        <v>15474</v>
      </c>
      <c r="CL191" s="13" t="s">
        <v>15475</v>
      </c>
      <c r="CM191" s="13" t="s">
        <v>15476</v>
      </c>
      <c r="CN191" s="13" t="s">
        <v>15477</v>
      </c>
    </row>
    <row r="192" customFormat="false" ht="12.75" hidden="true" customHeight="false" outlineLevel="0" collapsed="false">
      <c r="A192" s="13" t="n">
        <v>169</v>
      </c>
      <c r="B192" s="13" t="s">
        <v>15478</v>
      </c>
      <c r="C192" s="13" t="s">
        <v>15479</v>
      </c>
      <c r="D192" s="13" t="s">
        <v>15480</v>
      </c>
      <c r="E192" s="13" t="s">
        <v>15481</v>
      </c>
      <c r="F192" s="13" t="s">
        <v>15482</v>
      </c>
      <c r="G192" s="13" t="s">
        <v>15483</v>
      </c>
      <c r="H192" s="13" t="s">
        <v>15484</v>
      </c>
      <c r="I192" s="13" t="s">
        <v>15485</v>
      </c>
      <c r="J192" s="13" t="s">
        <v>15486</v>
      </c>
      <c r="K192" s="13" t="s">
        <v>15487</v>
      </c>
      <c r="L192" s="13" t="s">
        <v>15488</v>
      </c>
      <c r="M192" s="13" t="s">
        <v>15489</v>
      </c>
      <c r="N192" s="13" t="s">
        <v>15490</v>
      </c>
      <c r="O192" s="13" t="s">
        <v>15491</v>
      </c>
      <c r="P192" s="13" t="s">
        <v>15492</v>
      </c>
      <c r="Q192" s="13" t="s">
        <v>15493</v>
      </c>
      <c r="R192" s="13" t="s">
        <v>15494</v>
      </c>
      <c r="S192" s="13" t="s">
        <v>15495</v>
      </c>
      <c r="T192" s="13" t="s">
        <v>15496</v>
      </c>
      <c r="U192" s="13" t="s">
        <v>15497</v>
      </c>
      <c r="V192" s="13" t="s">
        <v>15498</v>
      </c>
      <c r="W192" s="13" t="s">
        <v>15499</v>
      </c>
      <c r="X192" s="13" t="s">
        <v>15500</v>
      </c>
      <c r="Y192" s="13" t="s">
        <v>15501</v>
      </c>
      <c r="Z192" s="13" t="s">
        <v>15502</v>
      </c>
      <c r="AA192" s="13" t="s">
        <v>15503</v>
      </c>
      <c r="AB192" s="13" t="s">
        <v>15504</v>
      </c>
      <c r="AC192" s="13" t="s">
        <v>15505</v>
      </c>
      <c r="AD192" s="13" t="s">
        <v>15506</v>
      </c>
      <c r="AE192" s="13" t="s">
        <v>15507</v>
      </c>
      <c r="AF192" s="13" t="s">
        <v>15508</v>
      </c>
      <c r="AG192" s="13" t="s">
        <v>15509</v>
      </c>
      <c r="AH192" s="13" t="s">
        <v>15510</v>
      </c>
      <c r="AI192" s="13" t="s">
        <v>15511</v>
      </c>
      <c r="AJ192" s="13" t="s">
        <v>15512</v>
      </c>
      <c r="AK192" s="13" t="s">
        <v>15513</v>
      </c>
      <c r="AL192" s="13" t="s">
        <v>15514</v>
      </c>
      <c r="AM192" s="13" t="s">
        <v>15515</v>
      </c>
      <c r="AN192" s="13" t="s">
        <v>15516</v>
      </c>
      <c r="AO192" s="13" t="s">
        <v>15517</v>
      </c>
      <c r="AP192" s="13" t="s">
        <v>15518</v>
      </c>
      <c r="AQ192" s="13" t="s">
        <v>15519</v>
      </c>
      <c r="AR192" s="13" t="s">
        <v>15520</v>
      </c>
      <c r="AS192" s="13" t="s">
        <v>15521</v>
      </c>
      <c r="AT192" s="13" t="s">
        <v>15522</v>
      </c>
      <c r="AU192" s="13" t="s">
        <v>15523</v>
      </c>
      <c r="AV192" s="13" t="s">
        <v>15524</v>
      </c>
      <c r="AW192" s="13" t="s">
        <v>15525</v>
      </c>
      <c r="AX192" s="13" t="s">
        <v>15526</v>
      </c>
      <c r="AY192" s="13" t="s">
        <v>15527</v>
      </c>
      <c r="AZ192" s="13" t="s">
        <v>15528</v>
      </c>
      <c r="BA192" s="13" t="s">
        <v>15529</v>
      </c>
      <c r="BB192" s="13" t="s">
        <v>15530</v>
      </c>
      <c r="BC192" s="13" t="s">
        <v>15531</v>
      </c>
      <c r="BD192" s="13" t="s">
        <v>15532</v>
      </c>
      <c r="BE192" s="13" t="s">
        <v>15533</v>
      </c>
      <c r="BF192" s="13" t="s">
        <v>15534</v>
      </c>
      <c r="BG192" s="13" t="s">
        <v>15535</v>
      </c>
      <c r="BH192" s="13" t="s">
        <v>15536</v>
      </c>
      <c r="BI192" s="13" t="s">
        <v>15537</v>
      </c>
      <c r="BJ192" s="13" t="s">
        <v>15538</v>
      </c>
      <c r="BK192" s="13" t="s">
        <v>15539</v>
      </c>
      <c r="BL192" s="13" t="s">
        <v>15540</v>
      </c>
      <c r="BM192" s="13" t="s">
        <v>15541</v>
      </c>
      <c r="BN192" s="13" t="s">
        <v>15542</v>
      </c>
      <c r="BO192" s="13" t="s">
        <v>15543</v>
      </c>
      <c r="BP192" s="13" t="s">
        <v>15544</v>
      </c>
      <c r="BQ192" s="13" t="s">
        <v>15545</v>
      </c>
      <c r="BR192" s="13" t="s">
        <v>15546</v>
      </c>
      <c r="BS192" s="13" t="s">
        <v>15547</v>
      </c>
      <c r="BT192" s="13" t="s">
        <v>15548</v>
      </c>
      <c r="BU192" s="13" t="s">
        <v>15549</v>
      </c>
      <c r="BV192" s="13" t="s">
        <v>15550</v>
      </c>
      <c r="BW192" s="13" t="s">
        <v>15551</v>
      </c>
      <c r="BX192" s="13" t="s">
        <v>15552</v>
      </c>
      <c r="BY192" s="13" t="s">
        <v>15553</v>
      </c>
      <c r="BZ192" s="13" t="s">
        <v>15554</v>
      </c>
      <c r="CA192" s="13" t="s">
        <v>15555</v>
      </c>
      <c r="CB192" s="13" t="s">
        <v>15556</v>
      </c>
      <c r="CC192" s="13" t="s">
        <v>15557</v>
      </c>
      <c r="CD192" s="13" t="s">
        <v>15558</v>
      </c>
      <c r="CE192" s="13" t="s">
        <v>15559</v>
      </c>
      <c r="CF192" s="13" t="s">
        <v>15560</v>
      </c>
      <c r="CG192" s="13" t="s">
        <v>15561</v>
      </c>
      <c r="CH192" s="13" t="s">
        <v>15562</v>
      </c>
      <c r="CI192" s="13" t="s">
        <v>15563</v>
      </c>
      <c r="CJ192" s="13" t="s">
        <v>15564</v>
      </c>
      <c r="CK192" s="13" t="s">
        <v>15565</v>
      </c>
      <c r="CL192" s="13" t="s">
        <v>15566</v>
      </c>
      <c r="CM192" s="13" t="s">
        <v>15567</v>
      </c>
      <c r="CN192" s="13" t="s">
        <v>15568</v>
      </c>
    </row>
    <row r="193" customFormat="false" ht="12.75" hidden="true" customHeight="false" outlineLevel="0" collapsed="false">
      <c r="A193" s="13" t="n">
        <v>170</v>
      </c>
      <c r="B193" s="13" t="s">
        <v>15569</v>
      </c>
      <c r="C193" s="13" t="s">
        <v>15570</v>
      </c>
      <c r="D193" s="13" t="s">
        <v>15571</v>
      </c>
      <c r="E193" s="13" t="s">
        <v>15572</v>
      </c>
      <c r="F193" s="13" t="s">
        <v>15573</v>
      </c>
      <c r="G193" s="13" t="s">
        <v>15574</v>
      </c>
      <c r="H193" s="13" t="s">
        <v>15575</v>
      </c>
      <c r="I193" s="13" t="s">
        <v>15576</v>
      </c>
      <c r="J193" s="13" t="s">
        <v>15577</v>
      </c>
      <c r="K193" s="13" t="s">
        <v>15578</v>
      </c>
      <c r="L193" s="13" t="s">
        <v>15579</v>
      </c>
      <c r="M193" s="13" t="s">
        <v>15580</v>
      </c>
      <c r="N193" s="13" t="s">
        <v>15581</v>
      </c>
      <c r="O193" s="13" t="s">
        <v>15582</v>
      </c>
      <c r="P193" s="13" t="s">
        <v>15583</v>
      </c>
      <c r="Q193" s="13" t="s">
        <v>15584</v>
      </c>
      <c r="R193" s="13" t="s">
        <v>15585</v>
      </c>
      <c r="S193" s="13" t="s">
        <v>15586</v>
      </c>
      <c r="T193" s="13" t="s">
        <v>15587</v>
      </c>
      <c r="U193" s="13" t="s">
        <v>15588</v>
      </c>
      <c r="V193" s="13" t="s">
        <v>15589</v>
      </c>
      <c r="W193" s="13" t="s">
        <v>15590</v>
      </c>
      <c r="X193" s="13" t="s">
        <v>15591</v>
      </c>
      <c r="Y193" s="13" t="s">
        <v>15592</v>
      </c>
      <c r="Z193" s="13" t="s">
        <v>15593</v>
      </c>
      <c r="AA193" s="13" t="s">
        <v>15594</v>
      </c>
      <c r="AB193" s="13" t="s">
        <v>15595</v>
      </c>
      <c r="AC193" s="13" t="s">
        <v>15596</v>
      </c>
      <c r="AD193" s="13" t="s">
        <v>15597</v>
      </c>
      <c r="AE193" s="13" t="s">
        <v>15598</v>
      </c>
      <c r="AF193" s="13" t="s">
        <v>15599</v>
      </c>
      <c r="AG193" s="13" t="s">
        <v>15600</v>
      </c>
      <c r="AH193" s="13" t="s">
        <v>15601</v>
      </c>
      <c r="AI193" s="13" t="s">
        <v>15602</v>
      </c>
      <c r="AJ193" s="13" t="s">
        <v>15603</v>
      </c>
      <c r="AK193" s="13" t="s">
        <v>15604</v>
      </c>
      <c r="AL193" s="13" t="s">
        <v>15605</v>
      </c>
      <c r="AM193" s="13" t="s">
        <v>15606</v>
      </c>
      <c r="AN193" s="13" t="s">
        <v>15607</v>
      </c>
      <c r="AO193" s="13" t="s">
        <v>15608</v>
      </c>
      <c r="AP193" s="13" t="s">
        <v>15609</v>
      </c>
      <c r="AQ193" s="13" t="s">
        <v>15610</v>
      </c>
      <c r="AR193" s="13" t="s">
        <v>15611</v>
      </c>
      <c r="AS193" s="13" t="s">
        <v>15612</v>
      </c>
      <c r="AT193" s="13" t="s">
        <v>15613</v>
      </c>
      <c r="AU193" s="13" t="s">
        <v>15614</v>
      </c>
      <c r="AV193" s="13" t="s">
        <v>15615</v>
      </c>
      <c r="AW193" s="13" t="s">
        <v>15616</v>
      </c>
      <c r="AX193" s="13" t="s">
        <v>15617</v>
      </c>
      <c r="AY193" s="13" t="s">
        <v>15618</v>
      </c>
      <c r="AZ193" s="13" t="s">
        <v>15619</v>
      </c>
      <c r="BA193" s="13" t="s">
        <v>15620</v>
      </c>
      <c r="BB193" s="13" t="s">
        <v>15621</v>
      </c>
      <c r="BC193" s="13" t="s">
        <v>15622</v>
      </c>
      <c r="BD193" s="13" t="s">
        <v>15623</v>
      </c>
      <c r="BE193" s="13" t="s">
        <v>15624</v>
      </c>
      <c r="BF193" s="13" t="s">
        <v>15625</v>
      </c>
      <c r="BG193" s="13" t="s">
        <v>15626</v>
      </c>
      <c r="BH193" s="13" t="s">
        <v>15627</v>
      </c>
      <c r="BI193" s="13" t="s">
        <v>15628</v>
      </c>
      <c r="BJ193" s="13" t="s">
        <v>15629</v>
      </c>
      <c r="BK193" s="13" t="s">
        <v>15630</v>
      </c>
      <c r="BL193" s="13" t="s">
        <v>15631</v>
      </c>
      <c r="BM193" s="13" t="s">
        <v>15632</v>
      </c>
      <c r="BN193" s="13" t="s">
        <v>15633</v>
      </c>
      <c r="BO193" s="13" t="s">
        <v>15634</v>
      </c>
      <c r="BP193" s="13" t="s">
        <v>15635</v>
      </c>
      <c r="BQ193" s="13" t="s">
        <v>15636</v>
      </c>
      <c r="BR193" s="13" t="s">
        <v>15637</v>
      </c>
      <c r="BS193" s="13" t="s">
        <v>15638</v>
      </c>
      <c r="BT193" s="13" t="s">
        <v>15639</v>
      </c>
      <c r="BU193" s="13" t="s">
        <v>15640</v>
      </c>
      <c r="BV193" s="13" t="s">
        <v>15641</v>
      </c>
      <c r="BW193" s="13" t="s">
        <v>15642</v>
      </c>
      <c r="BX193" s="13" t="s">
        <v>15643</v>
      </c>
      <c r="BY193" s="13" t="s">
        <v>15644</v>
      </c>
      <c r="BZ193" s="13" t="s">
        <v>15645</v>
      </c>
      <c r="CA193" s="13" t="s">
        <v>15646</v>
      </c>
      <c r="CB193" s="13" t="s">
        <v>15647</v>
      </c>
      <c r="CC193" s="13" t="s">
        <v>15648</v>
      </c>
      <c r="CD193" s="13" t="s">
        <v>15649</v>
      </c>
      <c r="CE193" s="13" t="s">
        <v>15650</v>
      </c>
      <c r="CF193" s="13" t="s">
        <v>15651</v>
      </c>
      <c r="CG193" s="13" t="s">
        <v>15652</v>
      </c>
      <c r="CH193" s="13" t="s">
        <v>15653</v>
      </c>
      <c r="CI193" s="13" t="s">
        <v>15654</v>
      </c>
      <c r="CJ193" s="13" t="s">
        <v>15655</v>
      </c>
      <c r="CK193" s="13" t="s">
        <v>15656</v>
      </c>
      <c r="CL193" s="13" t="s">
        <v>15657</v>
      </c>
      <c r="CM193" s="13" t="s">
        <v>15658</v>
      </c>
      <c r="CN193" s="13" t="s">
        <v>15659</v>
      </c>
    </row>
    <row r="194" customFormat="false" ht="12.75" hidden="true" customHeight="false" outlineLevel="0" collapsed="false">
      <c r="A194" s="13" t="n">
        <v>171</v>
      </c>
      <c r="B194" s="13" t="s">
        <v>15660</v>
      </c>
      <c r="C194" s="13" t="s">
        <v>15661</v>
      </c>
      <c r="D194" s="13" t="s">
        <v>15662</v>
      </c>
      <c r="E194" s="13" t="s">
        <v>15663</v>
      </c>
      <c r="F194" s="13" t="s">
        <v>15664</v>
      </c>
      <c r="G194" s="13" t="s">
        <v>15665</v>
      </c>
      <c r="H194" s="13" t="s">
        <v>15666</v>
      </c>
      <c r="I194" s="13" t="s">
        <v>15667</v>
      </c>
      <c r="J194" s="13" t="s">
        <v>15668</v>
      </c>
      <c r="K194" s="13" t="s">
        <v>15669</v>
      </c>
      <c r="L194" s="13" t="s">
        <v>15670</v>
      </c>
      <c r="M194" s="13" t="s">
        <v>15671</v>
      </c>
      <c r="N194" s="13" t="s">
        <v>15672</v>
      </c>
      <c r="O194" s="13" t="s">
        <v>15673</v>
      </c>
      <c r="P194" s="13" t="s">
        <v>15674</v>
      </c>
      <c r="Q194" s="13" t="s">
        <v>15675</v>
      </c>
      <c r="R194" s="13" t="s">
        <v>15676</v>
      </c>
      <c r="S194" s="13" t="s">
        <v>15677</v>
      </c>
      <c r="T194" s="13" t="s">
        <v>15678</v>
      </c>
      <c r="U194" s="13" t="s">
        <v>15679</v>
      </c>
      <c r="V194" s="13" t="s">
        <v>15680</v>
      </c>
      <c r="W194" s="13" t="s">
        <v>15681</v>
      </c>
      <c r="X194" s="13" t="s">
        <v>15682</v>
      </c>
      <c r="Y194" s="13" t="s">
        <v>15683</v>
      </c>
      <c r="Z194" s="13" t="s">
        <v>15684</v>
      </c>
      <c r="AA194" s="13" t="s">
        <v>15685</v>
      </c>
      <c r="AB194" s="13" t="s">
        <v>15686</v>
      </c>
      <c r="AC194" s="13" t="s">
        <v>15687</v>
      </c>
      <c r="AD194" s="13" t="s">
        <v>15688</v>
      </c>
      <c r="AE194" s="13" t="s">
        <v>15689</v>
      </c>
      <c r="AF194" s="13" t="s">
        <v>15690</v>
      </c>
      <c r="AG194" s="13" t="s">
        <v>15691</v>
      </c>
      <c r="AH194" s="13" t="s">
        <v>15692</v>
      </c>
      <c r="AI194" s="13" t="s">
        <v>15693</v>
      </c>
      <c r="AJ194" s="13" t="s">
        <v>15694</v>
      </c>
      <c r="AK194" s="13" t="s">
        <v>15695</v>
      </c>
      <c r="AL194" s="13" t="s">
        <v>15696</v>
      </c>
      <c r="AM194" s="13" t="s">
        <v>15697</v>
      </c>
      <c r="AN194" s="13" t="s">
        <v>15698</v>
      </c>
      <c r="AO194" s="13" t="s">
        <v>15699</v>
      </c>
      <c r="AP194" s="13" t="s">
        <v>15700</v>
      </c>
      <c r="AQ194" s="13" t="s">
        <v>15701</v>
      </c>
      <c r="AR194" s="13" t="s">
        <v>15702</v>
      </c>
      <c r="AS194" s="13" t="s">
        <v>15703</v>
      </c>
      <c r="AT194" s="13" t="s">
        <v>15704</v>
      </c>
      <c r="AU194" s="13" t="s">
        <v>15705</v>
      </c>
      <c r="AV194" s="13" t="s">
        <v>15706</v>
      </c>
      <c r="AW194" s="13" t="s">
        <v>15707</v>
      </c>
      <c r="AX194" s="13" t="s">
        <v>15708</v>
      </c>
      <c r="AY194" s="13" t="s">
        <v>15709</v>
      </c>
      <c r="AZ194" s="13" t="s">
        <v>15710</v>
      </c>
      <c r="BA194" s="13" t="s">
        <v>15711</v>
      </c>
      <c r="BB194" s="13" t="s">
        <v>15712</v>
      </c>
      <c r="BC194" s="13" t="s">
        <v>15713</v>
      </c>
      <c r="BD194" s="13" t="s">
        <v>15714</v>
      </c>
      <c r="BE194" s="13" t="s">
        <v>15715</v>
      </c>
      <c r="BF194" s="13" t="s">
        <v>15716</v>
      </c>
      <c r="BG194" s="13" t="s">
        <v>15717</v>
      </c>
      <c r="BH194" s="13" t="s">
        <v>15718</v>
      </c>
      <c r="BI194" s="13" t="s">
        <v>15719</v>
      </c>
      <c r="BJ194" s="13" t="s">
        <v>15720</v>
      </c>
      <c r="BK194" s="13" t="s">
        <v>15721</v>
      </c>
      <c r="BL194" s="13" t="s">
        <v>15722</v>
      </c>
      <c r="BM194" s="13" t="s">
        <v>15723</v>
      </c>
      <c r="BN194" s="13" t="s">
        <v>15724</v>
      </c>
      <c r="BO194" s="13" t="s">
        <v>15725</v>
      </c>
      <c r="BP194" s="13" t="s">
        <v>15726</v>
      </c>
      <c r="BQ194" s="13" t="s">
        <v>15727</v>
      </c>
      <c r="BR194" s="13" t="s">
        <v>15728</v>
      </c>
      <c r="BS194" s="13" t="s">
        <v>15729</v>
      </c>
      <c r="BT194" s="13" t="s">
        <v>15730</v>
      </c>
      <c r="BU194" s="13" t="s">
        <v>15731</v>
      </c>
      <c r="BV194" s="13" t="s">
        <v>15732</v>
      </c>
      <c r="BW194" s="13" t="s">
        <v>15733</v>
      </c>
      <c r="BX194" s="13" t="s">
        <v>15734</v>
      </c>
      <c r="BY194" s="13" t="s">
        <v>15735</v>
      </c>
      <c r="BZ194" s="13" t="s">
        <v>15736</v>
      </c>
      <c r="CA194" s="13" t="s">
        <v>15737</v>
      </c>
      <c r="CB194" s="13" t="s">
        <v>15738</v>
      </c>
      <c r="CC194" s="13" t="s">
        <v>15739</v>
      </c>
      <c r="CD194" s="13" t="s">
        <v>15740</v>
      </c>
      <c r="CE194" s="13" t="s">
        <v>15741</v>
      </c>
      <c r="CF194" s="13" t="s">
        <v>15742</v>
      </c>
      <c r="CG194" s="13" t="s">
        <v>15743</v>
      </c>
      <c r="CH194" s="13" t="s">
        <v>15744</v>
      </c>
      <c r="CI194" s="13" t="s">
        <v>15745</v>
      </c>
      <c r="CJ194" s="13" t="s">
        <v>15746</v>
      </c>
      <c r="CK194" s="13" t="s">
        <v>15747</v>
      </c>
      <c r="CL194" s="13" t="s">
        <v>15748</v>
      </c>
      <c r="CM194" s="13" t="s">
        <v>15749</v>
      </c>
      <c r="CN194" s="13" t="s">
        <v>15750</v>
      </c>
    </row>
    <row r="195" customFormat="false" ht="12.75" hidden="true" customHeight="false" outlineLevel="0" collapsed="false">
      <c r="A195" s="13" t="n">
        <v>172</v>
      </c>
      <c r="B195" s="13" t="s">
        <v>15751</v>
      </c>
      <c r="C195" s="13" t="s">
        <v>15752</v>
      </c>
      <c r="D195" s="13" t="s">
        <v>15753</v>
      </c>
      <c r="E195" s="13" t="s">
        <v>15754</v>
      </c>
      <c r="F195" s="13" t="s">
        <v>15755</v>
      </c>
      <c r="G195" s="13" t="s">
        <v>15756</v>
      </c>
      <c r="H195" s="13" t="s">
        <v>15757</v>
      </c>
      <c r="I195" s="13" t="s">
        <v>15758</v>
      </c>
      <c r="J195" s="13" t="s">
        <v>15759</v>
      </c>
      <c r="K195" s="13" t="s">
        <v>15760</v>
      </c>
      <c r="L195" s="13" t="s">
        <v>15761</v>
      </c>
      <c r="M195" s="13" t="s">
        <v>15762</v>
      </c>
      <c r="N195" s="13" t="s">
        <v>15763</v>
      </c>
      <c r="O195" s="13" t="s">
        <v>15764</v>
      </c>
      <c r="P195" s="13" t="s">
        <v>15765</v>
      </c>
      <c r="Q195" s="13" t="s">
        <v>15766</v>
      </c>
      <c r="R195" s="13" t="s">
        <v>15767</v>
      </c>
      <c r="S195" s="13" t="s">
        <v>15768</v>
      </c>
      <c r="T195" s="13" t="s">
        <v>15769</v>
      </c>
      <c r="U195" s="13" t="s">
        <v>15770</v>
      </c>
      <c r="V195" s="13" t="s">
        <v>15771</v>
      </c>
      <c r="W195" s="13" t="s">
        <v>15772</v>
      </c>
      <c r="X195" s="13" t="s">
        <v>15773</v>
      </c>
      <c r="Y195" s="13" t="s">
        <v>15774</v>
      </c>
      <c r="Z195" s="13" t="s">
        <v>15775</v>
      </c>
      <c r="AA195" s="13" t="s">
        <v>15776</v>
      </c>
      <c r="AB195" s="13" t="s">
        <v>15777</v>
      </c>
      <c r="AC195" s="13" t="s">
        <v>15778</v>
      </c>
      <c r="AD195" s="13" t="s">
        <v>15779</v>
      </c>
      <c r="AE195" s="13" t="s">
        <v>15780</v>
      </c>
      <c r="AF195" s="13" t="s">
        <v>15781</v>
      </c>
      <c r="AG195" s="13" t="s">
        <v>15782</v>
      </c>
      <c r="AH195" s="13" t="s">
        <v>15783</v>
      </c>
      <c r="AI195" s="13" t="s">
        <v>15784</v>
      </c>
      <c r="AJ195" s="13" t="s">
        <v>15785</v>
      </c>
      <c r="AK195" s="13" t="s">
        <v>15786</v>
      </c>
      <c r="AL195" s="13" t="s">
        <v>15787</v>
      </c>
      <c r="AM195" s="13" t="s">
        <v>15788</v>
      </c>
      <c r="AN195" s="13" t="s">
        <v>15789</v>
      </c>
      <c r="AO195" s="13" t="s">
        <v>15790</v>
      </c>
      <c r="AP195" s="13" t="s">
        <v>15791</v>
      </c>
      <c r="AQ195" s="13" t="s">
        <v>15792</v>
      </c>
      <c r="AR195" s="13" t="s">
        <v>15793</v>
      </c>
      <c r="AS195" s="13" t="s">
        <v>15794</v>
      </c>
      <c r="AT195" s="13" t="s">
        <v>15795</v>
      </c>
      <c r="AU195" s="13" t="s">
        <v>15796</v>
      </c>
      <c r="AV195" s="13" t="s">
        <v>15797</v>
      </c>
      <c r="AW195" s="13" t="s">
        <v>15798</v>
      </c>
      <c r="AX195" s="13" t="s">
        <v>15799</v>
      </c>
      <c r="AY195" s="13" t="s">
        <v>15800</v>
      </c>
      <c r="AZ195" s="13" t="s">
        <v>15801</v>
      </c>
      <c r="BA195" s="13" t="s">
        <v>15802</v>
      </c>
      <c r="BB195" s="13" t="s">
        <v>15803</v>
      </c>
      <c r="BC195" s="13" t="s">
        <v>15804</v>
      </c>
      <c r="BD195" s="13" t="s">
        <v>15805</v>
      </c>
      <c r="BE195" s="13" t="s">
        <v>15806</v>
      </c>
      <c r="BF195" s="13" t="s">
        <v>15807</v>
      </c>
      <c r="BG195" s="13" t="s">
        <v>15808</v>
      </c>
      <c r="BH195" s="13" t="s">
        <v>15809</v>
      </c>
      <c r="BI195" s="13" t="s">
        <v>15810</v>
      </c>
      <c r="BJ195" s="13" t="s">
        <v>15811</v>
      </c>
      <c r="BK195" s="13" t="s">
        <v>15812</v>
      </c>
      <c r="BL195" s="13" t="s">
        <v>15813</v>
      </c>
      <c r="BM195" s="13" t="s">
        <v>15814</v>
      </c>
      <c r="BN195" s="13" t="s">
        <v>15815</v>
      </c>
      <c r="BO195" s="13" t="s">
        <v>15816</v>
      </c>
      <c r="BP195" s="13" t="s">
        <v>15817</v>
      </c>
      <c r="BQ195" s="13" t="s">
        <v>15818</v>
      </c>
      <c r="BR195" s="13" t="s">
        <v>15819</v>
      </c>
      <c r="BS195" s="13" t="s">
        <v>15820</v>
      </c>
      <c r="BT195" s="13" t="s">
        <v>15821</v>
      </c>
      <c r="BU195" s="13" t="s">
        <v>15822</v>
      </c>
      <c r="BV195" s="13" t="s">
        <v>15823</v>
      </c>
      <c r="BW195" s="13" t="s">
        <v>15824</v>
      </c>
      <c r="BX195" s="13" t="s">
        <v>15825</v>
      </c>
      <c r="BY195" s="13" t="s">
        <v>15826</v>
      </c>
      <c r="BZ195" s="13" t="s">
        <v>15827</v>
      </c>
      <c r="CA195" s="13" t="s">
        <v>15828</v>
      </c>
      <c r="CB195" s="13" t="s">
        <v>15829</v>
      </c>
      <c r="CC195" s="13" t="s">
        <v>15830</v>
      </c>
      <c r="CD195" s="13" t="s">
        <v>15831</v>
      </c>
      <c r="CE195" s="13" t="s">
        <v>15832</v>
      </c>
      <c r="CF195" s="13" t="s">
        <v>15833</v>
      </c>
      <c r="CG195" s="13" t="s">
        <v>15834</v>
      </c>
      <c r="CH195" s="13" t="s">
        <v>15835</v>
      </c>
      <c r="CI195" s="13" t="s">
        <v>15836</v>
      </c>
      <c r="CJ195" s="13" t="s">
        <v>15837</v>
      </c>
      <c r="CK195" s="13" t="s">
        <v>15838</v>
      </c>
      <c r="CL195" s="13" t="s">
        <v>15839</v>
      </c>
      <c r="CM195" s="13" t="s">
        <v>15840</v>
      </c>
      <c r="CN195" s="13" t="s">
        <v>15841</v>
      </c>
    </row>
    <row r="196" customFormat="false" ht="12.75" hidden="true" customHeight="false" outlineLevel="0" collapsed="false">
      <c r="A196" s="13" t="n">
        <v>173</v>
      </c>
      <c r="B196" s="13" t="s">
        <v>15842</v>
      </c>
      <c r="C196" s="13" t="s">
        <v>15843</v>
      </c>
      <c r="D196" s="13" t="s">
        <v>15844</v>
      </c>
      <c r="E196" s="13" t="s">
        <v>15845</v>
      </c>
      <c r="F196" s="13" t="s">
        <v>15846</v>
      </c>
      <c r="G196" s="13" t="s">
        <v>15847</v>
      </c>
      <c r="H196" s="13" t="s">
        <v>15848</v>
      </c>
      <c r="I196" s="13" t="s">
        <v>15849</v>
      </c>
      <c r="J196" s="13" t="s">
        <v>15850</v>
      </c>
      <c r="K196" s="13" t="s">
        <v>15851</v>
      </c>
      <c r="L196" s="13" t="s">
        <v>15852</v>
      </c>
      <c r="M196" s="13" t="s">
        <v>15853</v>
      </c>
      <c r="N196" s="13" t="s">
        <v>15854</v>
      </c>
      <c r="O196" s="13" t="s">
        <v>15855</v>
      </c>
      <c r="P196" s="13" t="s">
        <v>15856</v>
      </c>
      <c r="Q196" s="13" t="s">
        <v>15857</v>
      </c>
      <c r="R196" s="13" t="s">
        <v>15858</v>
      </c>
      <c r="S196" s="13" t="s">
        <v>15859</v>
      </c>
      <c r="T196" s="13" t="s">
        <v>15860</v>
      </c>
      <c r="U196" s="13" t="s">
        <v>15861</v>
      </c>
      <c r="V196" s="13" t="s">
        <v>15862</v>
      </c>
      <c r="W196" s="13" t="s">
        <v>15863</v>
      </c>
      <c r="X196" s="13" t="s">
        <v>15864</v>
      </c>
      <c r="Y196" s="13" t="s">
        <v>15865</v>
      </c>
      <c r="Z196" s="13" t="s">
        <v>15866</v>
      </c>
      <c r="AA196" s="13" t="s">
        <v>15867</v>
      </c>
      <c r="AB196" s="13" t="s">
        <v>15868</v>
      </c>
      <c r="AC196" s="13" t="s">
        <v>15869</v>
      </c>
      <c r="AD196" s="13" t="s">
        <v>15870</v>
      </c>
      <c r="AE196" s="13" t="s">
        <v>15871</v>
      </c>
      <c r="AF196" s="13" t="s">
        <v>15872</v>
      </c>
      <c r="AG196" s="13" t="s">
        <v>15873</v>
      </c>
      <c r="AH196" s="13" t="s">
        <v>15874</v>
      </c>
      <c r="AI196" s="13" t="s">
        <v>15875</v>
      </c>
      <c r="AJ196" s="13" t="s">
        <v>15876</v>
      </c>
      <c r="AK196" s="13" t="s">
        <v>15877</v>
      </c>
      <c r="AL196" s="13" t="s">
        <v>15878</v>
      </c>
      <c r="AM196" s="13" t="s">
        <v>15879</v>
      </c>
      <c r="AN196" s="13" t="s">
        <v>15880</v>
      </c>
      <c r="AO196" s="13" t="s">
        <v>15881</v>
      </c>
      <c r="AP196" s="13" t="s">
        <v>15882</v>
      </c>
      <c r="AQ196" s="13" t="s">
        <v>15883</v>
      </c>
      <c r="AR196" s="13" t="s">
        <v>15884</v>
      </c>
      <c r="AS196" s="13" t="s">
        <v>15885</v>
      </c>
      <c r="AT196" s="13" t="s">
        <v>15886</v>
      </c>
      <c r="AU196" s="13" t="s">
        <v>15887</v>
      </c>
      <c r="AV196" s="13" t="s">
        <v>15888</v>
      </c>
      <c r="AW196" s="13" t="s">
        <v>15889</v>
      </c>
      <c r="AX196" s="13" t="s">
        <v>15890</v>
      </c>
      <c r="AY196" s="13" t="s">
        <v>15891</v>
      </c>
      <c r="AZ196" s="13" t="s">
        <v>15892</v>
      </c>
      <c r="BA196" s="13" t="s">
        <v>15893</v>
      </c>
      <c r="BB196" s="13" t="s">
        <v>15894</v>
      </c>
      <c r="BC196" s="13" t="s">
        <v>15895</v>
      </c>
      <c r="BD196" s="13" t="s">
        <v>15896</v>
      </c>
      <c r="BE196" s="13" t="s">
        <v>15897</v>
      </c>
      <c r="BF196" s="13" t="s">
        <v>15898</v>
      </c>
      <c r="BG196" s="13" t="s">
        <v>15899</v>
      </c>
      <c r="BH196" s="13" t="s">
        <v>15900</v>
      </c>
      <c r="BI196" s="13" t="s">
        <v>15901</v>
      </c>
      <c r="BJ196" s="13" t="s">
        <v>15902</v>
      </c>
      <c r="BK196" s="13" t="s">
        <v>15903</v>
      </c>
      <c r="BL196" s="13" t="s">
        <v>15904</v>
      </c>
      <c r="BM196" s="13" t="s">
        <v>15905</v>
      </c>
      <c r="BN196" s="13" t="s">
        <v>15906</v>
      </c>
      <c r="BO196" s="13" t="s">
        <v>15907</v>
      </c>
      <c r="BP196" s="13" t="s">
        <v>15908</v>
      </c>
      <c r="BQ196" s="13" t="s">
        <v>15909</v>
      </c>
      <c r="BR196" s="13" t="s">
        <v>15910</v>
      </c>
      <c r="BS196" s="13" t="s">
        <v>15911</v>
      </c>
      <c r="BT196" s="13" t="s">
        <v>15912</v>
      </c>
      <c r="BU196" s="13" t="s">
        <v>15913</v>
      </c>
      <c r="BV196" s="13" t="s">
        <v>15914</v>
      </c>
      <c r="BW196" s="13" t="s">
        <v>15915</v>
      </c>
      <c r="BX196" s="13" t="s">
        <v>15916</v>
      </c>
      <c r="BY196" s="13" t="s">
        <v>15917</v>
      </c>
      <c r="BZ196" s="13" t="s">
        <v>15918</v>
      </c>
      <c r="CA196" s="13" t="s">
        <v>15919</v>
      </c>
      <c r="CB196" s="13" t="s">
        <v>15920</v>
      </c>
      <c r="CC196" s="13" t="s">
        <v>15921</v>
      </c>
      <c r="CD196" s="13" t="s">
        <v>15922</v>
      </c>
      <c r="CE196" s="13" t="s">
        <v>15923</v>
      </c>
      <c r="CF196" s="13" t="s">
        <v>15924</v>
      </c>
      <c r="CG196" s="13" t="s">
        <v>15925</v>
      </c>
      <c r="CH196" s="13" t="s">
        <v>15926</v>
      </c>
      <c r="CI196" s="13" t="s">
        <v>15927</v>
      </c>
      <c r="CJ196" s="13" t="s">
        <v>15928</v>
      </c>
      <c r="CK196" s="13" t="s">
        <v>15929</v>
      </c>
      <c r="CL196" s="13" t="s">
        <v>15930</v>
      </c>
      <c r="CM196" s="13" t="s">
        <v>15931</v>
      </c>
      <c r="CN196" s="13" t="s">
        <v>15932</v>
      </c>
    </row>
    <row r="197" customFormat="false" ht="12.75" hidden="true" customHeight="false" outlineLevel="0" collapsed="false">
      <c r="A197" s="13" t="n">
        <v>174</v>
      </c>
      <c r="B197" s="13" t="s">
        <v>15933</v>
      </c>
      <c r="C197" s="13" t="s">
        <v>15934</v>
      </c>
      <c r="D197" s="13" t="s">
        <v>15935</v>
      </c>
      <c r="E197" s="13" t="s">
        <v>15936</v>
      </c>
      <c r="F197" s="13" t="s">
        <v>15937</v>
      </c>
      <c r="G197" s="13" t="s">
        <v>15938</v>
      </c>
      <c r="H197" s="13" t="s">
        <v>15939</v>
      </c>
      <c r="I197" s="13" t="s">
        <v>15940</v>
      </c>
      <c r="J197" s="13" t="s">
        <v>15941</v>
      </c>
      <c r="K197" s="13" t="s">
        <v>15942</v>
      </c>
      <c r="L197" s="13" t="s">
        <v>15943</v>
      </c>
      <c r="M197" s="13" t="s">
        <v>15944</v>
      </c>
      <c r="N197" s="13" t="s">
        <v>15945</v>
      </c>
      <c r="O197" s="13" t="s">
        <v>15946</v>
      </c>
      <c r="P197" s="13" t="s">
        <v>15947</v>
      </c>
      <c r="Q197" s="13" t="s">
        <v>15948</v>
      </c>
      <c r="R197" s="13" t="s">
        <v>15949</v>
      </c>
      <c r="S197" s="13" t="s">
        <v>15950</v>
      </c>
      <c r="T197" s="13" t="s">
        <v>15951</v>
      </c>
      <c r="U197" s="13" t="s">
        <v>15952</v>
      </c>
      <c r="V197" s="13" t="s">
        <v>15953</v>
      </c>
      <c r="W197" s="13" t="s">
        <v>15954</v>
      </c>
      <c r="X197" s="13" t="s">
        <v>15955</v>
      </c>
      <c r="Y197" s="13" t="s">
        <v>15956</v>
      </c>
      <c r="Z197" s="13" t="s">
        <v>15957</v>
      </c>
      <c r="AA197" s="13" t="s">
        <v>15958</v>
      </c>
      <c r="AB197" s="13" t="s">
        <v>15959</v>
      </c>
      <c r="AC197" s="13" t="s">
        <v>15960</v>
      </c>
      <c r="AD197" s="13" t="s">
        <v>15961</v>
      </c>
      <c r="AE197" s="13" t="s">
        <v>15962</v>
      </c>
      <c r="AF197" s="13" t="s">
        <v>15963</v>
      </c>
      <c r="AG197" s="13" t="s">
        <v>15964</v>
      </c>
      <c r="AH197" s="13" t="s">
        <v>15965</v>
      </c>
      <c r="AI197" s="13" t="s">
        <v>15966</v>
      </c>
      <c r="AJ197" s="13" t="s">
        <v>15967</v>
      </c>
      <c r="AK197" s="13" t="s">
        <v>15968</v>
      </c>
      <c r="AL197" s="13" t="s">
        <v>15969</v>
      </c>
      <c r="AM197" s="13" t="s">
        <v>15970</v>
      </c>
      <c r="AN197" s="13" t="s">
        <v>15971</v>
      </c>
      <c r="AO197" s="13" t="s">
        <v>15972</v>
      </c>
      <c r="AP197" s="13" t="s">
        <v>15973</v>
      </c>
      <c r="AQ197" s="13" t="s">
        <v>15974</v>
      </c>
      <c r="AR197" s="13" t="s">
        <v>15975</v>
      </c>
      <c r="AS197" s="13" t="s">
        <v>15976</v>
      </c>
      <c r="AT197" s="13" t="s">
        <v>15977</v>
      </c>
      <c r="AU197" s="13" t="s">
        <v>15978</v>
      </c>
      <c r="AV197" s="13" t="s">
        <v>15979</v>
      </c>
      <c r="AW197" s="13" t="s">
        <v>15980</v>
      </c>
      <c r="AX197" s="13" t="s">
        <v>15981</v>
      </c>
      <c r="AY197" s="13" t="s">
        <v>15982</v>
      </c>
      <c r="AZ197" s="13" t="s">
        <v>15983</v>
      </c>
      <c r="BA197" s="13" t="s">
        <v>15984</v>
      </c>
      <c r="BB197" s="13" t="s">
        <v>15985</v>
      </c>
      <c r="BC197" s="13" t="s">
        <v>15986</v>
      </c>
      <c r="BD197" s="13" t="s">
        <v>15987</v>
      </c>
      <c r="BE197" s="13" t="s">
        <v>15988</v>
      </c>
      <c r="BF197" s="13" t="s">
        <v>15989</v>
      </c>
      <c r="BG197" s="13" t="s">
        <v>15990</v>
      </c>
      <c r="BH197" s="13" t="s">
        <v>15991</v>
      </c>
      <c r="BI197" s="13" t="s">
        <v>15992</v>
      </c>
      <c r="BJ197" s="13" t="s">
        <v>15993</v>
      </c>
      <c r="BK197" s="13" t="s">
        <v>15994</v>
      </c>
      <c r="BL197" s="13" t="s">
        <v>15995</v>
      </c>
      <c r="BM197" s="13" t="s">
        <v>15996</v>
      </c>
      <c r="BN197" s="13" t="s">
        <v>15997</v>
      </c>
      <c r="BO197" s="13" t="s">
        <v>15998</v>
      </c>
      <c r="BP197" s="13" t="s">
        <v>15999</v>
      </c>
      <c r="BQ197" s="13" t="s">
        <v>16000</v>
      </c>
      <c r="BR197" s="13" t="s">
        <v>16001</v>
      </c>
      <c r="BS197" s="13" t="s">
        <v>16002</v>
      </c>
      <c r="BT197" s="13" t="s">
        <v>16003</v>
      </c>
      <c r="BU197" s="13" t="s">
        <v>16004</v>
      </c>
      <c r="BV197" s="13" t="s">
        <v>16005</v>
      </c>
      <c r="BW197" s="13" t="s">
        <v>16006</v>
      </c>
      <c r="BX197" s="13" t="s">
        <v>16007</v>
      </c>
      <c r="BY197" s="13" t="s">
        <v>16008</v>
      </c>
      <c r="BZ197" s="13" t="s">
        <v>16009</v>
      </c>
      <c r="CA197" s="13" t="s">
        <v>16010</v>
      </c>
      <c r="CB197" s="13" t="s">
        <v>16011</v>
      </c>
      <c r="CC197" s="13" t="s">
        <v>16012</v>
      </c>
      <c r="CD197" s="13" t="s">
        <v>16013</v>
      </c>
      <c r="CE197" s="13" t="s">
        <v>16014</v>
      </c>
      <c r="CF197" s="13" t="s">
        <v>16015</v>
      </c>
      <c r="CG197" s="13" t="s">
        <v>16016</v>
      </c>
      <c r="CH197" s="13" t="s">
        <v>16017</v>
      </c>
      <c r="CI197" s="13" t="s">
        <v>16018</v>
      </c>
      <c r="CJ197" s="13" t="s">
        <v>16019</v>
      </c>
      <c r="CK197" s="13" t="s">
        <v>16020</v>
      </c>
      <c r="CL197" s="13" t="s">
        <v>16021</v>
      </c>
      <c r="CM197" s="13" t="s">
        <v>16022</v>
      </c>
      <c r="CN197" s="13" t="s">
        <v>16023</v>
      </c>
    </row>
    <row r="198" customFormat="false" ht="12.75" hidden="true" customHeight="false" outlineLevel="0" collapsed="false">
      <c r="A198" s="13" t="n">
        <v>175</v>
      </c>
      <c r="B198" s="13" t="s">
        <v>16024</v>
      </c>
      <c r="C198" s="13" t="s">
        <v>16025</v>
      </c>
      <c r="D198" s="13" t="s">
        <v>16026</v>
      </c>
      <c r="E198" s="13" t="s">
        <v>16027</v>
      </c>
      <c r="F198" s="13" t="s">
        <v>16028</v>
      </c>
      <c r="G198" s="13" t="s">
        <v>16029</v>
      </c>
      <c r="H198" s="13" t="s">
        <v>16030</v>
      </c>
      <c r="I198" s="13" t="s">
        <v>16031</v>
      </c>
      <c r="J198" s="13" t="s">
        <v>16032</v>
      </c>
      <c r="K198" s="13" t="s">
        <v>16033</v>
      </c>
      <c r="L198" s="13" t="s">
        <v>16034</v>
      </c>
      <c r="M198" s="13" t="s">
        <v>16035</v>
      </c>
      <c r="N198" s="13" t="s">
        <v>16036</v>
      </c>
      <c r="O198" s="13" t="s">
        <v>16037</v>
      </c>
      <c r="P198" s="13" t="s">
        <v>16038</v>
      </c>
      <c r="Q198" s="13" t="s">
        <v>16039</v>
      </c>
      <c r="R198" s="13" t="s">
        <v>16040</v>
      </c>
      <c r="S198" s="13" t="s">
        <v>16041</v>
      </c>
      <c r="T198" s="13" t="s">
        <v>16042</v>
      </c>
      <c r="U198" s="13" t="s">
        <v>16043</v>
      </c>
      <c r="V198" s="13" t="s">
        <v>16044</v>
      </c>
      <c r="W198" s="13" t="s">
        <v>16045</v>
      </c>
      <c r="X198" s="13" t="s">
        <v>16046</v>
      </c>
      <c r="Y198" s="13" t="s">
        <v>16047</v>
      </c>
      <c r="Z198" s="13" t="s">
        <v>16048</v>
      </c>
      <c r="AA198" s="13" t="s">
        <v>16049</v>
      </c>
      <c r="AB198" s="13" t="s">
        <v>16050</v>
      </c>
      <c r="AC198" s="13" t="s">
        <v>16051</v>
      </c>
      <c r="AD198" s="13" t="s">
        <v>16052</v>
      </c>
      <c r="AE198" s="13" t="s">
        <v>16053</v>
      </c>
      <c r="AF198" s="13" t="s">
        <v>16054</v>
      </c>
      <c r="AG198" s="13" t="s">
        <v>16055</v>
      </c>
      <c r="AH198" s="13" t="s">
        <v>16056</v>
      </c>
      <c r="AI198" s="13" t="s">
        <v>16057</v>
      </c>
      <c r="AJ198" s="13" t="s">
        <v>16058</v>
      </c>
      <c r="AK198" s="13" t="s">
        <v>16059</v>
      </c>
      <c r="AL198" s="13" t="s">
        <v>16060</v>
      </c>
      <c r="AM198" s="13" t="s">
        <v>16061</v>
      </c>
      <c r="AN198" s="13" t="s">
        <v>16062</v>
      </c>
      <c r="AO198" s="13" t="s">
        <v>16063</v>
      </c>
      <c r="AP198" s="13" t="s">
        <v>16064</v>
      </c>
      <c r="AQ198" s="13" t="s">
        <v>16065</v>
      </c>
      <c r="AR198" s="13" t="s">
        <v>16066</v>
      </c>
      <c r="AS198" s="13" t="s">
        <v>16067</v>
      </c>
      <c r="AT198" s="13" t="s">
        <v>16068</v>
      </c>
      <c r="AU198" s="13" t="s">
        <v>16069</v>
      </c>
      <c r="AV198" s="13" t="s">
        <v>16070</v>
      </c>
      <c r="AW198" s="13" t="s">
        <v>16071</v>
      </c>
      <c r="AX198" s="13" t="s">
        <v>16072</v>
      </c>
      <c r="AY198" s="13" t="s">
        <v>16073</v>
      </c>
      <c r="AZ198" s="13" t="s">
        <v>16074</v>
      </c>
      <c r="BA198" s="13" t="s">
        <v>16075</v>
      </c>
      <c r="BB198" s="13" t="s">
        <v>16076</v>
      </c>
      <c r="BC198" s="13" t="s">
        <v>16077</v>
      </c>
      <c r="BD198" s="13" t="s">
        <v>16078</v>
      </c>
      <c r="BE198" s="13" t="s">
        <v>16079</v>
      </c>
      <c r="BF198" s="13" t="s">
        <v>16080</v>
      </c>
      <c r="BG198" s="13" t="s">
        <v>16081</v>
      </c>
      <c r="BH198" s="13" t="s">
        <v>16082</v>
      </c>
      <c r="BI198" s="13" t="s">
        <v>16083</v>
      </c>
      <c r="BJ198" s="13" t="s">
        <v>16084</v>
      </c>
      <c r="BK198" s="13" t="s">
        <v>16085</v>
      </c>
      <c r="BL198" s="13" t="s">
        <v>16086</v>
      </c>
      <c r="BM198" s="13" t="s">
        <v>16087</v>
      </c>
      <c r="BN198" s="13" t="s">
        <v>16088</v>
      </c>
      <c r="BO198" s="13" t="s">
        <v>16089</v>
      </c>
      <c r="BP198" s="13" t="s">
        <v>16090</v>
      </c>
      <c r="BQ198" s="13" t="s">
        <v>16091</v>
      </c>
      <c r="BR198" s="13" t="s">
        <v>16092</v>
      </c>
      <c r="BS198" s="13" t="s">
        <v>16093</v>
      </c>
      <c r="BT198" s="13" t="s">
        <v>16094</v>
      </c>
      <c r="BU198" s="13" t="s">
        <v>16095</v>
      </c>
      <c r="BV198" s="13" t="s">
        <v>16096</v>
      </c>
      <c r="BW198" s="13" t="s">
        <v>16097</v>
      </c>
      <c r="BX198" s="13" t="s">
        <v>16098</v>
      </c>
      <c r="BY198" s="13" t="s">
        <v>16099</v>
      </c>
      <c r="BZ198" s="13" t="s">
        <v>16100</v>
      </c>
      <c r="CA198" s="13" t="s">
        <v>16101</v>
      </c>
      <c r="CB198" s="13" t="s">
        <v>16102</v>
      </c>
      <c r="CC198" s="13" t="s">
        <v>16103</v>
      </c>
      <c r="CD198" s="13" t="s">
        <v>16104</v>
      </c>
      <c r="CE198" s="13" t="s">
        <v>16105</v>
      </c>
      <c r="CF198" s="13" t="s">
        <v>16106</v>
      </c>
      <c r="CG198" s="13" t="s">
        <v>16107</v>
      </c>
      <c r="CH198" s="13" t="s">
        <v>16108</v>
      </c>
      <c r="CI198" s="13" t="s">
        <v>16109</v>
      </c>
      <c r="CJ198" s="13" t="s">
        <v>16110</v>
      </c>
      <c r="CK198" s="13" t="s">
        <v>16111</v>
      </c>
      <c r="CL198" s="13" t="s">
        <v>16112</v>
      </c>
      <c r="CM198" s="13" t="s">
        <v>16113</v>
      </c>
      <c r="CN198" s="13" t="s">
        <v>16114</v>
      </c>
    </row>
    <row r="199" customFormat="false" ht="12.75" hidden="true" customHeight="false" outlineLevel="0" collapsed="false">
      <c r="A199" s="13" t="n">
        <v>176</v>
      </c>
      <c r="B199" s="13" t="s">
        <v>16115</v>
      </c>
      <c r="C199" s="13" t="s">
        <v>16116</v>
      </c>
      <c r="D199" s="13" t="s">
        <v>16117</v>
      </c>
      <c r="E199" s="13" t="s">
        <v>16118</v>
      </c>
      <c r="F199" s="13" t="s">
        <v>16119</v>
      </c>
      <c r="G199" s="13" t="s">
        <v>16120</v>
      </c>
      <c r="H199" s="13" t="s">
        <v>16121</v>
      </c>
      <c r="I199" s="13" t="s">
        <v>16122</v>
      </c>
      <c r="J199" s="13" t="s">
        <v>16123</v>
      </c>
      <c r="K199" s="13" t="s">
        <v>16124</v>
      </c>
      <c r="L199" s="13" t="s">
        <v>16125</v>
      </c>
      <c r="M199" s="13" t="s">
        <v>16126</v>
      </c>
      <c r="N199" s="13" t="s">
        <v>16127</v>
      </c>
      <c r="O199" s="13" t="s">
        <v>16128</v>
      </c>
      <c r="P199" s="13" t="s">
        <v>16129</v>
      </c>
      <c r="Q199" s="13" t="s">
        <v>16130</v>
      </c>
      <c r="R199" s="13" t="s">
        <v>16131</v>
      </c>
      <c r="S199" s="13" t="s">
        <v>16132</v>
      </c>
      <c r="T199" s="13" t="s">
        <v>16133</v>
      </c>
      <c r="U199" s="13" t="s">
        <v>16134</v>
      </c>
      <c r="V199" s="13" t="s">
        <v>16135</v>
      </c>
      <c r="W199" s="13" t="s">
        <v>16136</v>
      </c>
      <c r="X199" s="13" t="s">
        <v>16137</v>
      </c>
      <c r="Y199" s="13" t="s">
        <v>16138</v>
      </c>
      <c r="Z199" s="13" t="s">
        <v>16139</v>
      </c>
      <c r="AA199" s="13" t="s">
        <v>16140</v>
      </c>
      <c r="AB199" s="13" t="s">
        <v>16141</v>
      </c>
      <c r="AC199" s="13" t="s">
        <v>16142</v>
      </c>
      <c r="AD199" s="13" t="s">
        <v>16143</v>
      </c>
      <c r="AE199" s="13" t="s">
        <v>16144</v>
      </c>
      <c r="AF199" s="13" t="s">
        <v>16145</v>
      </c>
      <c r="AG199" s="13" t="s">
        <v>16146</v>
      </c>
      <c r="AH199" s="13" t="s">
        <v>16147</v>
      </c>
      <c r="AI199" s="13" t="s">
        <v>16148</v>
      </c>
      <c r="AJ199" s="13" t="s">
        <v>16149</v>
      </c>
      <c r="AK199" s="13" t="s">
        <v>16150</v>
      </c>
      <c r="AL199" s="13" t="s">
        <v>16151</v>
      </c>
      <c r="AM199" s="13" t="s">
        <v>16152</v>
      </c>
      <c r="AN199" s="13" t="s">
        <v>16153</v>
      </c>
      <c r="AO199" s="13" t="s">
        <v>16154</v>
      </c>
      <c r="AP199" s="13" t="s">
        <v>16155</v>
      </c>
      <c r="AQ199" s="13" t="s">
        <v>16156</v>
      </c>
      <c r="AR199" s="13" t="s">
        <v>16157</v>
      </c>
      <c r="AS199" s="13" t="s">
        <v>16158</v>
      </c>
      <c r="AT199" s="13" t="s">
        <v>16159</v>
      </c>
      <c r="AU199" s="13" t="s">
        <v>16160</v>
      </c>
      <c r="AV199" s="13" t="s">
        <v>16161</v>
      </c>
      <c r="AW199" s="13" t="s">
        <v>16162</v>
      </c>
      <c r="AX199" s="13" t="s">
        <v>16163</v>
      </c>
      <c r="AY199" s="13" t="s">
        <v>16164</v>
      </c>
      <c r="AZ199" s="13" t="s">
        <v>16165</v>
      </c>
      <c r="BA199" s="13" t="s">
        <v>16166</v>
      </c>
      <c r="BB199" s="13" t="s">
        <v>16167</v>
      </c>
      <c r="BC199" s="13" t="s">
        <v>16168</v>
      </c>
      <c r="BD199" s="13" t="s">
        <v>16169</v>
      </c>
      <c r="BE199" s="13" t="s">
        <v>16170</v>
      </c>
      <c r="BF199" s="13" t="s">
        <v>16171</v>
      </c>
      <c r="BG199" s="13" t="s">
        <v>16172</v>
      </c>
      <c r="BH199" s="13" t="s">
        <v>16173</v>
      </c>
      <c r="BI199" s="13" t="s">
        <v>16174</v>
      </c>
      <c r="BJ199" s="13" t="s">
        <v>16175</v>
      </c>
      <c r="BK199" s="13" t="s">
        <v>16176</v>
      </c>
      <c r="BL199" s="13" t="s">
        <v>16177</v>
      </c>
      <c r="BM199" s="13" t="s">
        <v>16178</v>
      </c>
      <c r="BN199" s="13" t="s">
        <v>16179</v>
      </c>
      <c r="BO199" s="13" t="s">
        <v>16180</v>
      </c>
      <c r="BP199" s="13" t="s">
        <v>16181</v>
      </c>
      <c r="BQ199" s="13" t="s">
        <v>16182</v>
      </c>
      <c r="BR199" s="13" t="s">
        <v>16183</v>
      </c>
      <c r="BS199" s="13" t="s">
        <v>16184</v>
      </c>
      <c r="BT199" s="13" t="s">
        <v>16185</v>
      </c>
      <c r="BU199" s="13" t="s">
        <v>16186</v>
      </c>
      <c r="BV199" s="13" t="s">
        <v>16187</v>
      </c>
      <c r="BW199" s="13" t="s">
        <v>16188</v>
      </c>
      <c r="BX199" s="13" t="s">
        <v>16189</v>
      </c>
      <c r="BY199" s="13" t="s">
        <v>16190</v>
      </c>
      <c r="BZ199" s="13" t="s">
        <v>16191</v>
      </c>
      <c r="CA199" s="13" t="s">
        <v>16192</v>
      </c>
      <c r="CB199" s="13" t="s">
        <v>16193</v>
      </c>
      <c r="CC199" s="13" t="s">
        <v>16194</v>
      </c>
      <c r="CD199" s="13" t="s">
        <v>16195</v>
      </c>
      <c r="CE199" s="13" t="s">
        <v>16196</v>
      </c>
      <c r="CF199" s="13" t="s">
        <v>16197</v>
      </c>
      <c r="CG199" s="13" t="s">
        <v>16198</v>
      </c>
      <c r="CH199" s="13" t="s">
        <v>16199</v>
      </c>
      <c r="CI199" s="13" t="s">
        <v>16200</v>
      </c>
      <c r="CJ199" s="13" t="s">
        <v>16201</v>
      </c>
      <c r="CK199" s="13" t="s">
        <v>16202</v>
      </c>
      <c r="CL199" s="13" t="s">
        <v>16203</v>
      </c>
      <c r="CM199" s="13" t="s">
        <v>16204</v>
      </c>
      <c r="CN199" s="13" t="s">
        <v>16205</v>
      </c>
    </row>
    <row r="200" customFormat="false" ht="12.75" hidden="true" customHeight="false" outlineLevel="0" collapsed="false">
      <c r="A200" s="13" t="n">
        <v>177</v>
      </c>
      <c r="B200" s="13" t="s">
        <v>16206</v>
      </c>
      <c r="C200" s="13" t="s">
        <v>16207</v>
      </c>
      <c r="D200" s="13" t="s">
        <v>16208</v>
      </c>
      <c r="E200" s="13" t="s">
        <v>16209</v>
      </c>
      <c r="F200" s="13" t="s">
        <v>16210</v>
      </c>
      <c r="G200" s="13" t="s">
        <v>16211</v>
      </c>
      <c r="H200" s="13" t="s">
        <v>16212</v>
      </c>
      <c r="I200" s="13" t="s">
        <v>16213</v>
      </c>
      <c r="J200" s="13" t="s">
        <v>16214</v>
      </c>
      <c r="K200" s="13" t="s">
        <v>16215</v>
      </c>
      <c r="L200" s="13" t="s">
        <v>16216</v>
      </c>
      <c r="M200" s="13" t="s">
        <v>16217</v>
      </c>
      <c r="N200" s="13" t="s">
        <v>16218</v>
      </c>
      <c r="O200" s="13" t="s">
        <v>16219</v>
      </c>
      <c r="P200" s="13" t="s">
        <v>16220</v>
      </c>
      <c r="Q200" s="13" t="s">
        <v>16221</v>
      </c>
      <c r="R200" s="13" t="s">
        <v>16222</v>
      </c>
      <c r="S200" s="13" t="s">
        <v>16223</v>
      </c>
      <c r="T200" s="13" t="s">
        <v>16224</v>
      </c>
      <c r="U200" s="13" t="s">
        <v>16225</v>
      </c>
      <c r="V200" s="13" t="s">
        <v>16226</v>
      </c>
      <c r="W200" s="13" t="s">
        <v>16227</v>
      </c>
      <c r="X200" s="13" t="s">
        <v>16228</v>
      </c>
      <c r="Y200" s="13" t="s">
        <v>16229</v>
      </c>
      <c r="Z200" s="13" t="s">
        <v>16230</v>
      </c>
      <c r="AA200" s="13" t="s">
        <v>16231</v>
      </c>
      <c r="AB200" s="13" t="s">
        <v>16232</v>
      </c>
      <c r="AC200" s="13" t="s">
        <v>16233</v>
      </c>
      <c r="AD200" s="13" t="s">
        <v>16234</v>
      </c>
      <c r="AE200" s="13" t="s">
        <v>16235</v>
      </c>
      <c r="AF200" s="13" t="s">
        <v>16236</v>
      </c>
      <c r="AG200" s="13" t="s">
        <v>16237</v>
      </c>
      <c r="AH200" s="13" t="s">
        <v>16238</v>
      </c>
      <c r="AI200" s="13" t="s">
        <v>16239</v>
      </c>
      <c r="AJ200" s="13" t="s">
        <v>16240</v>
      </c>
      <c r="AK200" s="13" t="s">
        <v>16241</v>
      </c>
      <c r="AL200" s="13" t="s">
        <v>16242</v>
      </c>
      <c r="AM200" s="13" t="s">
        <v>16243</v>
      </c>
      <c r="AN200" s="13" t="s">
        <v>16244</v>
      </c>
      <c r="AO200" s="13" t="s">
        <v>16245</v>
      </c>
      <c r="AP200" s="13" t="s">
        <v>16246</v>
      </c>
      <c r="AQ200" s="13" t="s">
        <v>16247</v>
      </c>
      <c r="AR200" s="13" t="s">
        <v>16248</v>
      </c>
      <c r="AS200" s="13" t="s">
        <v>16249</v>
      </c>
      <c r="AT200" s="13" t="s">
        <v>16250</v>
      </c>
      <c r="AU200" s="13" t="s">
        <v>16251</v>
      </c>
      <c r="AV200" s="13" t="s">
        <v>16252</v>
      </c>
      <c r="AW200" s="13" t="s">
        <v>16253</v>
      </c>
      <c r="AX200" s="13" t="s">
        <v>16254</v>
      </c>
      <c r="AY200" s="13" t="s">
        <v>16255</v>
      </c>
      <c r="AZ200" s="13" t="s">
        <v>16256</v>
      </c>
      <c r="BA200" s="13" t="s">
        <v>16257</v>
      </c>
      <c r="BB200" s="13" t="s">
        <v>16258</v>
      </c>
      <c r="BC200" s="13" t="s">
        <v>16259</v>
      </c>
      <c r="BD200" s="13" t="s">
        <v>16260</v>
      </c>
      <c r="BE200" s="13" t="s">
        <v>16261</v>
      </c>
      <c r="BF200" s="13" t="s">
        <v>16262</v>
      </c>
      <c r="BG200" s="13" t="s">
        <v>16263</v>
      </c>
      <c r="BH200" s="13" t="s">
        <v>16264</v>
      </c>
      <c r="BI200" s="13" t="s">
        <v>16265</v>
      </c>
      <c r="BJ200" s="13" t="s">
        <v>16266</v>
      </c>
      <c r="BK200" s="13" t="s">
        <v>16267</v>
      </c>
      <c r="BL200" s="13" t="s">
        <v>16268</v>
      </c>
      <c r="BM200" s="13" t="s">
        <v>16269</v>
      </c>
      <c r="BN200" s="13" t="s">
        <v>16270</v>
      </c>
      <c r="BO200" s="13" t="s">
        <v>16271</v>
      </c>
      <c r="BP200" s="13" t="s">
        <v>16272</v>
      </c>
      <c r="BQ200" s="13" t="s">
        <v>16273</v>
      </c>
      <c r="BR200" s="13" t="s">
        <v>16274</v>
      </c>
      <c r="BS200" s="13" t="s">
        <v>16275</v>
      </c>
      <c r="BT200" s="13" t="s">
        <v>16276</v>
      </c>
      <c r="BU200" s="13" t="s">
        <v>16277</v>
      </c>
      <c r="BV200" s="13" t="s">
        <v>16278</v>
      </c>
      <c r="BW200" s="13" t="s">
        <v>16279</v>
      </c>
      <c r="BX200" s="13" t="s">
        <v>16280</v>
      </c>
      <c r="BY200" s="13" t="s">
        <v>16281</v>
      </c>
      <c r="BZ200" s="13" t="s">
        <v>16282</v>
      </c>
      <c r="CA200" s="13" t="s">
        <v>16283</v>
      </c>
      <c r="CB200" s="13" t="s">
        <v>16284</v>
      </c>
      <c r="CC200" s="13" t="s">
        <v>16285</v>
      </c>
      <c r="CD200" s="13" t="s">
        <v>16286</v>
      </c>
      <c r="CE200" s="13" t="s">
        <v>16287</v>
      </c>
      <c r="CF200" s="13" t="s">
        <v>16288</v>
      </c>
      <c r="CG200" s="13" t="s">
        <v>16289</v>
      </c>
      <c r="CH200" s="13" t="s">
        <v>16290</v>
      </c>
      <c r="CI200" s="13" t="s">
        <v>16291</v>
      </c>
      <c r="CJ200" s="13" t="s">
        <v>16292</v>
      </c>
      <c r="CK200" s="13" t="s">
        <v>16293</v>
      </c>
      <c r="CL200" s="13" t="s">
        <v>16294</v>
      </c>
      <c r="CM200" s="13" t="s">
        <v>16295</v>
      </c>
      <c r="CN200" s="13" t="s">
        <v>16296</v>
      </c>
    </row>
    <row r="201" customFormat="false" ht="12.75" hidden="true" customHeight="false" outlineLevel="0" collapsed="false">
      <c r="A201" s="13" t="n">
        <v>178</v>
      </c>
      <c r="B201" s="13" t="s">
        <v>16297</v>
      </c>
      <c r="C201" s="13" t="s">
        <v>16298</v>
      </c>
      <c r="D201" s="13" t="s">
        <v>16299</v>
      </c>
      <c r="E201" s="13" t="s">
        <v>16300</v>
      </c>
      <c r="F201" s="13" t="s">
        <v>16301</v>
      </c>
      <c r="G201" s="13" t="s">
        <v>16302</v>
      </c>
      <c r="H201" s="13" t="s">
        <v>16303</v>
      </c>
      <c r="I201" s="13" t="s">
        <v>16304</v>
      </c>
      <c r="J201" s="13" t="s">
        <v>16305</v>
      </c>
      <c r="K201" s="13" t="s">
        <v>16306</v>
      </c>
      <c r="L201" s="13" t="s">
        <v>16307</v>
      </c>
      <c r="M201" s="13" t="s">
        <v>16308</v>
      </c>
      <c r="N201" s="13" t="s">
        <v>16309</v>
      </c>
      <c r="O201" s="13" t="s">
        <v>16310</v>
      </c>
      <c r="P201" s="13" t="s">
        <v>16311</v>
      </c>
      <c r="Q201" s="13" t="s">
        <v>16312</v>
      </c>
      <c r="R201" s="13" t="s">
        <v>16313</v>
      </c>
      <c r="S201" s="13" t="s">
        <v>16314</v>
      </c>
      <c r="T201" s="13" t="s">
        <v>16315</v>
      </c>
      <c r="U201" s="13" t="s">
        <v>16316</v>
      </c>
      <c r="V201" s="13" t="s">
        <v>16317</v>
      </c>
      <c r="W201" s="13" t="s">
        <v>16318</v>
      </c>
      <c r="X201" s="13" t="s">
        <v>16319</v>
      </c>
      <c r="Y201" s="13" t="s">
        <v>16320</v>
      </c>
      <c r="Z201" s="13" t="s">
        <v>16321</v>
      </c>
      <c r="AA201" s="13" t="s">
        <v>16322</v>
      </c>
      <c r="AB201" s="13" t="s">
        <v>16323</v>
      </c>
      <c r="AC201" s="13" t="s">
        <v>16324</v>
      </c>
      <c r="AD201" s="13" t="s">
        <v>16325</v>
      </c>
      <c r="AE201" s="13" t="s">
        <v>16326</v>
      </c>
      <c r="AF201" s="13" t="s">
        <v>16327</v>
      </c>
      <c r="AG201" s="13" t="s">
        <v>16328</v>
      </c>
      <c r="AH201" s="13" t="s">
        <v>16329</v>
      </c>
      <c r="AI201" s="13" t="s">
        <v>16330</v>
      </c>
      <c r="AJ201" s="13" t="s">
        <v>16331</v>
      </c>
      <c r="AK201" s="13" t="s">
        <v>16332</v>
      </c>
      <c r="AL201" s="13" t="s">
        <v>16333</v>
      </c>
      <c r="AM201" s="13" t="s">
        <v>16334</v>
      </c>
      <c r="AN201" s="13" t="s">
        <v>16335</v>
      </c>
      <c r="AO201" s="13" t="s">
        <v>16336</v>
      </c>
      <c r="AP201" s="13" t="s">
        <v>16337</v>
      </c>
      <c r="AQ201" s="13" t="s">
        <v>16338</v>
      </c>
      <c r="AR201" s="13" t="s">
        <v>16339</v>
      </c>
      <c r="AS201" s="13" t="s">
        <v>16340</v>
      </c>
      <c r="AT201" s="13" t="s">
        <v>16341</v>
      </c>
      <c r="AU201" s="13" t="s">
        <v>16342</v>
      </c>
      <c r="AV201" s="13" t="s">
        <v>16343</v>
      </c>
      <c r="AW201" s="13" t="s">
        <v>16344</v>
      </c>
      <c r="AX201" s="13" t="s">
        <v>16345</v>
      </c>
      <c r="AY201" s="13" t="s">
        <v>16346</v>
      </c>
      <c r="AZ201" s="13" t="s">
        <v>16347</v>
      </c>
      <c r="BA201" s="13" t="s">
        <v>16348</v>
      </c>
      <c r="BB201" s="13" t="s">
        <v>16349</v>
      </c>
      <c r="BC201" s="13" t="s">
        <v>16350</v>
      </c>
      <c r="BD201" s="13" t="s">
        <v>16351</v>
      </c>
      <c r="BE201" s="13" t="s">
        <v>16352</v>
      </c>
      <c r="BF201" s="13" t="s">
        <v>16353</v>
      </c>
      <c r="BG201" s="13" t="s">
        <v>16354</v>
      </c>
      <c r="BH201" s="13" t="s">
        <v>16355</v>
      </c>
      <c r="BI201" s="13" t="s">
        <v>16356</v>
      </c>
      <c r="BJ201" s="13" t="s">
        <v>16357</v>
      </c>
      <c r="BK201" s="13" t="s">
        <v>16358</v>
      </c>
      <c r="BL201" s="13" t="s">
        <v>16359</v>
      </c>
      <c r="BM201" s="13" t="s">
        <v>16360</v>
      </c>
      <c r="BN201" s="13" t="s">
        <v>16361</v>
      </c>
      <c r="BO201" s="13" t="s">
        <v>16362</v>
      </c>
      <c r="BP201" s="13" t="s">
        <v>16363</v>
      </c>
      <c r="BQ201" s="13" t="s">
        <v>16364</v>
      </c>
      <c r="BR201" s="13" t="s">
        <v>16365</v>
      </c>
      <c r="BS201" s="13" t="s">
        <v>16366</v>
      </c>
      <c r="BT201" s="13" t="s">
        <v>16367</v>
      </c>
      <c r="BU201" s="13" t="s">
        <v>16368</v>
      </c>
      <c r="BV201" s="13" t="s">
        <v>16369</v>
      </c>
      <c r="BW201" s="13" t="s">
        <v>16370</v>
      </c>
      <c r="BX201" s="13" t="s">
        <v>16371</v>
      </c>
      <c r="BY201" s="13" t="s">
        <v>16372</v>
      </c>
      <c r="BZ201" s="13" t="s">
        <v>16373</v>
      </c>
      <c r="CA201" s="13" t="s">
        <v>16374</v>
      </c>
      <c r="CB201" s="13" t="s">
        <v>16375</v>
      </c>
      <c r="CC201" s="13" t="s">
        <v>16376</v>
      </c>
      <c r="CD201" s="13" t="s">
        <v>16377</v>
      </c>
      <c r="CE201" s="13" t="s">
        <v>16378</v>
      </c>
      <c r="CF201" s="13" t="s">
        <v>16379</v>
      </c>
      <c r="CG201" s="13" t="s">
        <v>16380</v>
      </c>
      <c r="CH201" s="13" t="s">
        <v>16381</v>
      </c>
      <c r="CI201" s="13" t="s">
        <v>16382</v>
      </c>
      <c r="CJ201" s="13" t="s">
        <v>16383</v>
      </c>
      <c r="CK201" s="13" t="s">
        <v>16384</v>
      </c>
      <c r="CL201" s="13" t="s">
        <v>16385</v>
      </c>
      <c r="CM201" s="13" t="s">
        <v>16386</v>
      </c>
      <c r="CN201" s="13" t="s">
        <v>16387</v>
      </c>
    </row>
    <row r="202" customFormat="false" ht="12.75" hidden="true" customHeight="false" outlineLevel="0" collapsed="false">
      <c r="A202" s="13" t="n">
        <v>179</v>
      </c>
      <c r="B202" s="13" t="s">
        <v>16388</v>
      </c>
      <c r="C202" s="13" t="s">
        <v>16389</v>
      </c>
      <c r="D202" s="13" t="s">
        <v>16390</v>
      </c>
      <c r="E202" s="13" t="s">
        <v>16391</v>
      </c>
      <c r="F202" s="13" t="s">
        <v>16392</v>
      </c>
      <c r="G202" s="13" t="s">
        <v>16393</v>
      </c>
      <c r="H202" s="13" t="s">
        <v>16394</v>
      </c>
      <c r="I202" s="13" t="s">
        <v>16395</v>
      </c>
      <c r="J202" s="13" t="s">
        <v>16396</v>
      </c>
      <c r="K202" s="13" t="s">
        <v>16397</v>
      </c>
      <c r="L202" s="13" t="s">
        <v>16398</v>
      </c>
      <c r="M202" s="13" t="s">
        <v>16399</v>
      </c>
      <c r="N202" s="13" t="s">
        <v>16400</v>
      </c>
      <c r="O202" s="13" t="s">
        <v>16401</v>
      </c>
      <c r="P202" s="13" t="s">
        <v>16402</v>
      </c>
      <c r="Q202" s="13" t="s">
        <v>16403</v>
      </c>
      <c r="R202" s="13" t="s">
        <v>16404</v>
      </c>
      <c r="S202" s="13" t="s">
        <v>16405</v>
      </c>
      <c r="T202" s="13" t="s">
        <v>16406</v>
      </c>
      <c r="U202" s="13" t="s">
        <v>16407</v>
      </c>
      <c r="V202" s="13" t="s">
        <v>16408</v>
      </c>
      <c r="W202" s="13" t="s">
        <v>16409</v>
      </c>
      <c r="X202" s="13" t="s">
        <v>16410</v>
      </c>
      <c r="Y202" s="13" t="s">
        <v>16411</v>
      </c>
      <c r="Z202" s="13" t="s">
        <v>16412</v>
      </c>
      <c r="AA202" s="13" t="s">
        <v>16413</v>
      </c>
      <c r="AB202" s="13" t="s">
        <v>16414</v>
      </c>
      <c r="AC202" s="13" t="s">
        <v>16415</v>
      </c>
      <c r="AD202" s="13" t="s">
        <v>16416</v>
      </c>
      <c r="AE202" s="13" t="s">
        <v>16417</v>
      </c>
      <c r="AF202" s="13" t="s">
        <v>16418</v>
      </c>
      <c r="AG202" s="13" t="s">
        <v>16419</v>
      </c>
      <c r="AH202" s="13" t="s">
        <v>16420</v>
      </c>
      <c r="AI202" s="13" t="s">
        <v>16421</v>
      </c>
      <c r="AJ202" s="13" t="s">
        <v>16422</v>
      </c>
      <c r="AK202" s="13" t="s">
        <v>16423</v>
      </c>
      <c r="AL202" s="13" t="s">
        <v>16424</v>
      </c>
      <c r="AM202" s="13" t="s">
        <v>16425</v>
      </c>
      <c r="AN202" s="13" t="s">
        <v>16426</v>
      </c>
      <c r="AO202" s="13" t="s">
        <v>16427</v>
      </c>
      <c r="AP202" s="13" t="s">
        <v>16428</v>
      </c>
      <c r="AQ202" s="13" t="s">
        <v>16429</v>
      </c>
      <c r="AR202" s="13" t="s">
        <v>16430</v>
      </c>
      <c r="AS202" s="13" t="s">
        <v>16431</v>
      </c>
      <c r="AT202" s="13" t="s">
        <v>16432</v>
      </c>
      <c r="AU202" s="13" t="s">
        <v>16433</v>
      </c>
      <c r="AV202" s="13" t="s">
        <v>16434</v>
      </c>
      <c r="AW202" s="13" t="s">
        <v>16435</v>
      </c>
      <c r="AX202" s="13" t="s">
        <v>16436</v>
      </c>
      <c r="AY202" s="13" t="s">
        <v>16437</v>
      </c>
      <c r="AZ202" s="13" t="s">
        <v>16438</v>
      </c>
      <c r="BA202" s="13" t="s">
        <v>16439</v>
      </c>
      <c r="BB202" s="13" t="s">
        <v>16440</v>
      </c>
      <c r="BC202" s="13" t="s">
        <v>16441</v>
      </c>
      <c r="BD202" s="13" t="s">
        <v>16442</v>
      </c>
      <c r="BE202" s="13" t="s">
        <v>16443</v>
      </c>
      <c r="BF202" s="13" t="s">
        <v>16444</v>
      </c>
      <c r="BG202" s="13" t="s">
        <v>16445</v>
      </c>
      <c r="BH202" s="13" t="s">
        <v>16446</v>
      </c>
      <c r="BI202" s="13" t="s">
        <v>16447</v>
      </c>
      <c r="BJ202" s="13" t="s">
        <v>16448</v>
      </c>
      <c r="BK202" s="13" t="s">
        <v>16449</v>
      </c>
      <c r="BL202" s="13" t="s">
        <v>16450</v>
      </c>
      <c r="BM202" s="13" t="s">
        <v>16451</v>
      </c>
      <c r="BN202" s="13" t="s">
        <v>16452</v>
      </c>
      <c r="BO202" s="13" t="s">
        <v>16453</v>
      </c>
      <c r="BP202" s="13" t="s">
        <v>16454</v>
      </c>
      <c r="BQ202" s="13" t="s">
        <v>16455</v>
      </c>
      <c r="BR202" s="13" t="s">
        <v>16456</v>
      </c>
      <c r="BS202" s="13" t="s">
        <v>16457</v>
      </c>
      <c r="BT202" s="13" t="s">
        <v>16458</v>
      </c>
      <c r="BU202" s="13" t="s">
        <v>16459</v>
      </c>
      <c r="BV202" s="13" t="s">
        <v>16460</v>
      </c>
      <c r="BW202" s="13" t="s">
        <v>16461</v>
      </c>
      <c r="BX202" s="13" t="s">
        <v>16462</v>
      </c>
      <c r="BY202" s="13" t="s">
        <v>16463</v>
      </c>
      <c r="BZ202" s="13" t="s">
        <v>16464</v>
      </c>
      <c r="CA202" s="13" t="s">
        <v>16465</v>
      </c>
      <c r="CB202" s="13" t="s">
        <v>16466</v>
      </c>
      <c r="CC202" s="13" t="s">
        <v>16467</v>
      </c>
      <c r="CD202" s="13" t="s">
        <v>16468</v>
      </c>
      <c r="CE202" s="13" t="s">
        <v>16469</v>
      </c>
      <c r="CF202" s="13" t="s">
        <v>16470</v>
      </c>
      <c r="CG202" s="13" t="s">
        <v>16471</v>
      </c>
      <c r="CH202" s="13" t="s">
        <v>16472</v>
      </c>
      <c r="CI202" s="13" t="s">
        <v>16473</v>
      </c>
      <c r="CJ202" s="13" t="s">
        <v>16474</v>
      </c>
      <c r="CK202" s="13" t="s">
        <v>16475</v>
      </c>
      <c r="CL202" s="13" t="s">
        <v>16476</v>
      </c>
      <c r="CM202" s="13" t="s">
        <v>16477</v>
      </c>
      <c r="CN202" s="13" t="s">
        <v>16478</v>
      </c>
    </row>
    <row r="203" customFormat="false" ht="12.75" hidden="true" customHeight="false" outlineLevel="0" collapsed="false">
      <c r="A203" s="13" t="n">
        <v>180</v>
      </c>
      <c r="B203" s="13" t="s">
        <v>16479</v>
      </c>
      <c r="C203" s="13" t="s">
        <v>16480</v>
      </c>
      <c r="D203" s="13" t="s">
        <v>16481</v>
      </c>
      <c r="E203" s="13" t="s">
        <v>16482</v>
      </c>
      <c r="F203" s="13" t="s">
        <v>16483</v>
      </c>
      <c r="G203" s="13" t="s">
        <v>16484</v>
      </c>
      <c r="H203" s="13" t="s">
        <v>16485</v>
      </c>
      <c r="I203" s="13" t="s">
        <v>16486</v>
      </c>
      <c r="J203" s="13" t="s">
        <v>16487</v>
      </c>
      <c r="K203" s="13" t="s">
        <v>16488</v>
      </c>
      <c r="L203" s="13" t="s">
        <v>16489</v>
      </c>
      <c r="M203" s="13" t="s">
        <v>16490</v>
      </c>
      <c r="N203" s="13" t="s">
        <v>16491</v>
      </c>
      <c r="O203" s="13" t="s">
        <v>16492</v>
      </c>
      <c r="P203" s="13" t="s">
        <v>16493</v>
      </c>
      <c r="Q203" s="13" t="s">
        <v>16494</v>
      </c>
      <c r="R203" s="13" t="s">
        <v>16495</v>
      </c>
      <c r="S203" s="13" t="s">
        <v>16496</v>
      </c>
      <c r="T203" s="13" t="s">
        <v>16497</v>
      </c>
      <c r="U203" s="13" t="s">
        <v>16498</v>
      </c>
      <c r="V203" s="13" t="s">
        <v>16499</v>
      </c>
      <c r="W203" s="13" t="s">
        <v>16500</v>
      </c>
      <c r="X203" s="13" t="s">
        <v>16501</v>
      </c>
      <c r="Y203" s="13" t="s">
        <v>16502</v>
      </c>
      <c r="Z203" s="13" t="s">
        <v>16503</v>
      </c>
      <c r="AA203" s="13" t="s">
        <v>16504</v>
      </c>
      <c r="AB203" s="13" t="s">
        <v>16505</v>
      </c>
      <c r="AC203" s="13" t="s">
        <v>16506</v>
      </c>
      <c r="AD203" s="13" t="s">
        <v>16507</v>
      </c>
      <c r="AE203" s="13" t="s">
        <v>16508</v>
      </c>
      <c r="AF203" s="13" t="s">
        <v>16509</v>
      </c>
      <c r="AG203" s="13" t="s">
        <v>16510</v>
      </c>
      <c r="AH203" s="13" t="s">
        <v>16511</v>
      </c>
      <c r="AI203" s="13" t="s">
        <v>16512</v>
      </c>
      <c r="AJ203" s="13" t="s">
        <v>16513</v>
      </c>
      <c r="AK203" s="13" t="s">
        <v>16514</v>
      </c>
      <c r="AL203" s="13" t="s">
        <v>16515</v>
      </c>
      <c r="AM203" s="13" t="s">
        <v>16516</v>
      </c>
      <c r="AN203" s="13" t="s">
        <v>16517</v>
      </c>
      <c r="AO203" s="13" t="s">
        <v>16518</v>
      </c>
      <c r="AP203" s="13" t="s">
        <v>16519</v>
      </c>
      <c r="AQ203" s="13" t="s">
        <v>16520</v>
      </c>
      <c r="AR203" s="13" t="s">
        <v>16521</v>
      </c>
      <c r="AS203" s="13" t="s">
        <v>16522</v>
      </c>
      <c r="AT203" s="13" t="s">
        <v>16523</v>
      </c>
      <c r="AU203" s="13" t="s">
        <v>16524</v>
      </c>
      <c r="AV203" s="13" t="s">
        <v>16525</v>
      </c>
      <c r="AW203" s="13" t="s">
        <v>16526</v>
      </c>
      <c r="AX203" s="13" t="s">
        <v>16527</v>
      </c>
      <c r="AY203" s="13" t="s">
        <v>16528</v>
      </c>
      <c r="AZ203" s="13" t="s">
        <v>16529</v>
      </c>
      <c r="BA203" s="13" t="s">
        <v>16530</v>
      </c>
      <c r="BB203" s="13" t="s">
        <v>16531</v>
      </c>
      <c r="BC203" s="13" t="s">
        <v>16532</v>
      </c>
      <c r="BD203" s="13" t="s">
        <v>16533</v>
      </c>
      <c r="BE203" s="13" t="s">
        <v>16534</v>
      </c>
      <c r="BF203" s="13" t="s">
        <v>16535</v>
      </c>
      <c r="BG203" s="13" t="s">
        <v>16536</v>
      </c>
      <c r="BH203" s="13" t="s">
        <v>16537</v>
      </c>
      <c r="BI203" s="13" t="s">
        <v>16538</v>
      </c>
      <c r="BJ203" s="13" t="s">
        <v>16539</v>
      </c>
      <c r="BK203" s="13" t="s">
        <v>16540</v>
      </c>
      <c r="BL203" s="13" t="s">
        <v>16541</v>
      </c>
      <c r="BM203" s="13" t="s">
        <v>16542</v>
      </c>
      <c r="BN203" s="13" t="s">
        <v>16543</v>
      </c>
      <c r="BO203" s="13" t="s">
        <v>16544</v>
      </c>
      <c r="BP203" s="13" t="s">
        <v>16545</v>
      </c>
      <c r="BQ203" s="13" t="s">
        <v>16546</v>
      </c>
      <c r="BR203" s="13" t="s">
        <v>16547</v>
      </c>
      <c r="BS203" s="13" t="s">
        <v>16548</v>
      </c>
      <c r="BT203" s="13" t="s">
        <v>16549</v>
      </c>
      <c r="BU203" s="13" t="s">
        <v>16550</v>
      </c>
      <c r="BV203" s="13" t="s">
        <v>16551</v>
      </c>
      <c r="BW203" s="13" t="s">
        <v>16552</v>
      </c>
      <c r="BX203" s="13" t="s">
        <v>16553</v>
      </c>
      <c r="BY203" s="13" t="s">
        <v>16554</v>
      </c>
      <c r="BZ203" s="13" t="s">
        <v>16555</v>
      </c>
      <c r="CA203" s="13" t="s">
        <v>16556</v>
      </c>
      <c r="CB203" s="13" t="s">
        <v>16557</v>
      </c>
      <c r="CC203" s="13" t="s">
        <v>16558</v>
      </c>
      <c r="CD203" s="13" t="s">
        <v>16559</v>
      </c>
      <c r="CE203" s="13" t="s">
        <v>16560</v>
      </c>
      <c r="CF203" s="13" t="s">
        <v>16561</v>
      </c>
      <c r="CG203" s="13" t="s">
        <v>16562</v>
      </c>
      <c r="CH203" s="13" t="s">
        <v>16563</v>
      </c>
      <c r="CI203" s="13" t="s">
        <v>16564</v>
      </c>
      <c r="CJ203" s="13" t="s">
        <v>16565</v>
      </c>
      <c r="CK203" s="13" t="s">
        <v>16566</v>
      </c>
      <c r="CL203" s="13" t="s">
        <v>16567</v>
      </c>
      <c r="CM203" s="13" t="s">
        <v>16568</v>
      </c>
      <c r="CN203" s="13" t="s">
        <v>16569</v>
      </c>
    </row>
    <row r="204" customFormat="false" ht="12.75" hidden="true" customHeight="false" outlineLevel="0" collapsed="false">
      <c r="A204" s="13" t="n">
        <v>181</v>
      </c>
      <c r="B204" s="13" t="s">
        <v>16570</v>
      </c>
      <c r="C204" s="13" t="s">
        <v>16571</v>
      </c>
      <c r="D204" s="13" t="s">
        <v>16572</v>
      </c>
      <c r="E204" s="13" t="s">
        <v>16573</v>
      </c>
      <c r="F204" s="13" t="s">
        <v>16574</v>
      </c>
      <c r="G204" s="13" t="s">
        <v>16575</v>
      </c>
      <c r="H204" s="13" t="s">
        <v>16576</v>
      </c>
      <c r="I204" s="13" t="s">
        <v>16577</v>
      </c>
      <c r="J204" s="13" t="s">
        <v>16578</v>
      </c>
      <c r="K204" s="13" t="s">
        <v>16579</v>
      </c>
      <c r="L204" s="13" t="s">
        <v>16580</v>
      </c>
      <c r="M204" s="13" t="s">
        <v>16581</v>
      </c>
      <c r="N204" s="13" t="s">
        <v>16582</v>
      </c>
      <c r="O204" s="13" t="s">
        <v>16583</v>
      </c>
      <c r="P204" s="13" t="s">
        <v>16584</v>
      </c>
      <c r="Q204" s="13" t="s">
        <v>16585</v>
      </c>
      <c r="R204" s="13" t="s">
        <v>16586</v>
      </c>
      <c r="S204" s="13" t="s">
        <v>16587</v>
      </c>
      <c r="T204" s="13" t="s">
        <v>16588</v>
      </c>
      <c r="U204" s="13" t="s">
        <v>16589</v>
      </c>
      <c r="V204" s="13" t="s">
        <v>16590</v>
      </c>
      <c r="W204" s="13" t="s">
        <v>16591</v>
      </c>
      <c r="X204" s="13" t="s">
        <v>16592</v>
      </c>
      <c r="Y204" s="13" t="s">
        <v>16593</v>
      </c>
      <c r="Z204" s="13" t="s">
        <v>16594</v>
      </c>
      <c r="AA204" s="13" t="s">
        <v>16595</v>
      </c>
      <c r="AB204" s="13" t="s">
        <v>16596</v>
      </c>
      <c r="AC204" s="13" t="s">
        <v>16597</v>
      </c>
      <c r="AD204" s="13" t="s">
        <v>16598</v>
      </c>
      <c r="AE204" s="13" t="s">
        <v>16599</v>
      </c>
      <c r="AF204" s="13" t="s">
        <v>16600</v>
      </c>
      <c r="AG204" s="13" t="s">
        <v>16601</v>
      </c>
      <c r="AH204" s="13" t="s">
        <v>16602</v>
      </c>
      <c r="AI204" s="13" t="s">
        <v>16603</v>
      </c>
      <c r="AJ204" s="13" t="s">
        <v>16604</v>
      </c>
      <c r="AK204" s="13" t="s">
        <v>16605</v>
      </c>
      <c r="AL204" s="13" t="s">
        <v>16606</v>
      </c>
      <c r="AM204" s="13" t="s">
        <v>16607</v>
      </c>
      <c r="AN204" s="13" t="s">
        <v>16608</v>
      </c>
      <c r="AO204" s="13" t="s">
        <v>16609</v>
      </c>
      <c r="AP204" s="13" t="s">
        <v>16610</v>
      </c>
      <c r="AQ204" s="13" t="s">
        <v>16611</v>
      </c>
      <c r="AR204" s="13" t="s">
        <v>16612</v>
      </c>
      <c r="AS204" s="13" t="s">
        <v>16613</v>
      </c>
      <c r="AT204" s="13" t="s">
        <v>16614</v>
      </c>
      <c r="AU204" s="13" t="s">
        <v>16615</v>
      </c>
      <c r="AV204" s="13" t="s">
        <v>16616</v>
      </c>
      <c r="AW204" s="13" t="s">
        <v>16617</v>
      </c>
      <c r="AX204" s="13" t="s">
        <v>16618</v>
      </c>
      <c r="AY204" s="13" t="s">
        <v>16619</v>
      </c>
      <c r="AZ204" s="13" t="s">
        <v>16620</v>
      </c>
      <c r="BA204" s="13" t="s">
        <v>16621</v>
      </c>
      <c r="BB204" s="13" t="s">
        <v>16622</v>
      </c>
      <c r="BC204" s="13" t="s">
        <v>16623</v>
      </c>
      <c r="BD204" s="13" t="s">
        <v>16624</v>
      </c>
      <c r="BE204" s="13" t="s">
        <v>16625</v>
      </c>
      <c r="BF204" s="13" t="s">
        <v>16626</v>
      </c>
      <c r="BG204" s="13" t="s">
        <v>16627</v>
      </c>
      <c r="BH204" s="13" t="s">
        <v>16628</v>
      </c>
      <c r="BI204" s="13" t="s">
        <v>16629</v>
      </c>
      <c r="BJ204" s="13" t="s">
        <v>16630</v>
      </c>
      <c r="BK204" s="13" t="s">
        <v>16631</v>
      </c>
      <c r="BL204" s="13" t="s">
        <v>16632</v>
      </c>
      <c r="BM204" s="13" t="s">
        <v>16633</v>
      </c>
      <c r="BN204" s="13" t="s">
        <v>16634</v>
      </c>
      <c r="BO204" s="13" t="s">
        <v>16635</v>
      </c>
      <c r="BP204" s="13" t="s">
        <v>16636</v>
      </c>
      <c r="BQ204" s="13" t="s">
        <v>16637</v>
      </c>
      <c r="BR204" s="13" t="s">
        <v>16638</v>
      </c>
      <c r="BS204" s="13" t="s">
        <v>16639</v>
      </c>
      <c r="BT204" s="13" t="s">
        <v>16640</v>
      </c>
      <c r="BU204" s="13" t="s">
        <v>16641</v>
      </c>
      <c r="BV204" s="13" t="s">
        <v>16642</v>
      </c>
      <c r="BW204" s="13" t="s">
        <v>16643</v>
      </c>
      <c r="BX204" s="13" t="s">
        <v>16644</v>
      </c>
      <c r="BY204" s="13" t="s">
        <v>16645</v>
      </c>
      <c r="BZ204" s="13" t="s">
        <v>16646</v>
      </c>
      <c r="CA204" s="13" t="s">
        <v>16647</v>
      </c>
      <c r="CB204" s="13" t="s">
        <v>16648</v>
      </c>
      <c r="CC204" s="13" t="s">
        <v>16649</v>
      </c>
      <c r="CD204" s="13" t="s">
        <v>16650</v>
      </c>
      <c r="CE204" s="13" t="s">
        <v>16651</v>
      </c>
      <c r="CF204" s="13" t="s">
        <v>16652</v>
      </c>
      <c r="CG204" s="13" t="s">
        <v>16653</v>
      </c>
      <c r="CH204" s="13" t="s">
        <v>16654</v>
      </c>
      <c r="CI204" s="13" t="s">
        <v>16655</v>
      </c>
      <c r="CJ204" s="13" t="s">
        <v>16656</v>
      </c>
      <c r="CK204" s="13" t="s">
        <v>16657</v>
      </c>
      <c r="CL204" s="13" t="s">
        <v>16658</v>
      </c>
      <c r="CM204" s="13" t="s">
        <v>16659</v>
      </c>
      <c r="CN204" s="13" t="s">
        <v>16660</v>
      </c>
    </row>
    <row r="205" customFormat="false" ht="12.75" hidden="true" customHeight="false" outlineLevel="0" collapsed="false">
      <c r="A205" s="13" t="n">
        <v>182</v>
      </c>
      <c r="B205" s="13" t="s">
        <v>16661</v>
      </c>
      <c r="C205" s="13" t="s">
        <v>16662</v>
      </c>
      <c r="D205" s="13" t="s">
        <v>16663</v>
      </c>
      <c r="E205" s="13" t="s">
        <v>16664</v>
      </c>
      <c r="F205" s="13" t="s">
        <v>16665</v>
      </c>
      <c r="G205" s="13" t="s">
        <v>16666</v>
      </c>
      <c r="H205" s="13" t="s">
        <v>16667</v>
      </c>
      <c r="I205" s="13" t="s">
        <v>16668</v>
      </c>
      <c r="J205" s="13" t="s">
        <v>16669</v>
      </c>
      <c r="K205" s="13" t="s">
        <v>16670</v>
      </c>
      <c r="L205" s="13" t="s">
        <v>16671</v>
      </c>
      <c r="M205" s="13" t="s">
        <v>16672</v>
      </c>
      <c r="N205" s="13" t="s">
        <v>16673</v>
      </c>
      <c r="O205" s="13" t="s">
        <v>16674</v>
      </c>
      <c r="P205" s="13" t="s">
        <v>16675</v>
      </c>
      <c r="Q205" s="13" t="s">
        <v>16676</v>
      </c>
      <c r="R205" s="13" t="s">
        <v>16677</v>
      </c>
      <c r="S205" s="13" t="s">
        <v>16678</v>
      </c>
      <c r="T205" s="13" t="s">
        <v>16679</v>
      </c>
      <c r="U205" s="13" t="s">
        <v>16680</v>
      </c>
      <c r="V205" s="13" t="s">
        <v>16681</v>
      </c>
      <c r="W205" s="13" t="s">
        <v>16682</v>
      </c>
      <c r="X205" s="13" t="s">
        <v>16683</v>
      </c>
      <c r="Y205" s="13" t="s">
        <v>16684</v>
      </c>
      <c r="Z205" s="13" t="s">
        <v>16685</v>
      </c>
      <c r="AA205" s="13" t="s">
        <v>16686</v>
      </c>
      <c r="AB205" s="13" t="s">
        <v>16687</v>
      </c>
      <c r="AC205" s="13" t="s">
        <v>16688</v>
      </c>
      <c r="AD205" s="13" t="s">
        <v>16689</v>
      </c>
      <c r="AE205" s="13" t="s">
        <v>16690</v>
      </c>
      <c r="AF205" s="13" t="s">
        <v>16691</v>
      </c>
      <c r="AG205" s="13" t="s">
        <v>16692</v>
      </c>
      <c r="AH205" s="13" t="s">
        <v>16693</v>
      </c>
      <c r="AI205" s="13" t="s">
        <v>16694</v>
      </c>
      <c r="AJ205" s="13" t="s">
        <v>16695</v>
      </c>
      <c r="AK205" s="13" t="s">
        <v>16696</v>
      </c>
      <c r="AL205" s="13" t="s">
        <v>16697</v>
      </c>
      <c r="AM205" s="13" t="s">
        <v>16698</v>
      </c>
      <c r="AN205" s="13" t="s">
        <v>16699</v>
      </c>
      <c r="AO205" s="13" t="s">
        <v>16700</v>
      </c>
      <c r="AP205" s="13" t="s">
        <v>16701</v>
      </c>
      <c r="AQ205" s="13" t="s">
        <v>16702</v>
      </c>
      <c r="AR205" s="13" t="s">
        <v>16703</v>
      </c>
      <c r="AS205" s="13" t="s">
        <v>16704</v>
      </c>
      <c r="AT205" s="13" t="s">
        <v>16705</v>
      </c>
      <c r="AU205" s="13" t="s">
        <v>16706</v>
      </c>
      <c r="AV205" s="13" t="s">
        <v>16707</v>
      </c>
      <c r="AW205" s="13" t="s">
        <v>16708</v>
      </c>
      <c r="AX205" s="13" t="s">
        <v>16709</v>
      </c>
      <c r="AY205" s="13" t="s">
        <v>16710</v>
      </c>
      <c r="AZ205" s="13" t="s">
        <v>16711</v>
      </c>
      <c r="BA205" s="13" t="s">
        <v>16712</v>
      </c>
      <c r="BB205" s="13" t="s">
        <v>16713</v>
      </c>
      <c r="BC205" s="13" t="s">
        <v>16714</v>
      </c>
      <c r="BD205" s="13" t="s">
        <v>16715</v>
      </c>
      <c r="BE205" s="13" t="s">
        <v>16716</v>
      </c>
      <c r="BF205" s="13" t="s">
        <v>16717</v>
      </c>
      <c r="BG205" s="13" t="s">
        <v>16718</v>
      </c>
      <c r="BH205" s="13" t="s">
        <v>16719</v>
      </c>
      <c r="BI205" s="13" t="s">
        <v>16720</v>
      </c>
      <c r="BJ205" s="13" t="s">
        <v>16721</v>
      </c>
      <c r="BK205" s="13" t="s">
        <v>16722</v>
      </c>
      <c r="BL205" s="13" t="s">
        <v>16723</v>
      </c>
      <c r="BM205" s="13" t="s">
        <v>16724</v>
      </c>
      <c r="BN205" s="13" t="s">
        <v>16725</v>
      </c>
      <c r="BO205" s="13" t="s">
        <v>16726</v>
      </c>
      <c r="BP205" s="13" t="s">
        <v>16727</v>
      </c>
      <c r="BQ205" s="13" t="s">
        <v>16728</v>
      </c>
      <c r="BR205" s="13" t="s">
        <v>16729</v>
      </c>
      <c r="BS205" s="13" t="s">
        <v>16730</v>
      </c>
      <c r="BT205" s="13" t="s">
        <v>16731</v>
      </c>
      <c r="BU205" s="13" t="s">
        <v>16732</v>
      </c>
      <c r="BV205" s="13" t="s">
        <v>16733</v>
      </c>
      <c r="BW205" s="13" t="s">
        <v>16734</v>
      </c>
      <c r="BX205" s="13" t="s">
        <v>16735</v>
      </c>
      <c r="BY205" s="13" t="s">
        <v>16736</v>
      </c>
      <c r="BZ205" s="13" t="s">
        <v>16737</v>
      </c>
      <c r="CA205" s="13" t="s">
        <v>16738</v>
      </c>
      <c r="CB205" s="13" t="s">
        <v>16739</v>
      </c>
      <c r="CC205" s="13" t="s">
        <v>16740</v>
      </c>
      <c r="CD205" s="13" t="s">
        <v>16741</v>
      </c>
      <c r="CE205" s="13" t="s">
        <v>16742</v>
      </c>
      <c r="CF205" s="13" t="s">
        <v>16743</v>
      </c>
      <c r="CG205" s="13" t="s">
        <v>16744</v>
      </c>
      <c r="CH205" s="13" t="s">
        <v>16745</v>
      </c>
      <c r="CI205" s="13" t="s">
        <v>16746</v>
      </c>
      <c r="CJ205" s="13" t="s">
        <v>16747</v>
      </c>
      <c r="CK205" s="13" t="s">
        <v>16748</v>
      </c>
      <c r="CL205" s="13" t="s">
        <v>16749</v>
      </c>
      <c r="CM205" s="13" t="s">
        <v>16750</v>
      </c>
      <c r="CN205" s="13" t="s">
        <v>16751</v>
      </c>
    </row>
    <row r="206" customFormat="false" ht="12.75" hidden="true" customHeight="false" outlineLevel="0" collapsed="false">
      <c r="A206" s="13" t="n">
        <v>183</v>
      </c>
      <c r="B206" s="13" t="s">
        <v>16752</v>
      </c>
      <c r="C206" s="13" t="s">
        <v>16753</v>
      </c>
      <c r="D206" s="13" t="s">
        <v>16754</v>
      </c>
      <c r="E206" s="13" t="s">
        <v>16755</v>
      </c>
      <c r="F206" s="13" t="s">
        <v>16756</v>
      </c>
      <c r="G206" s="13" t="s">
        <v>16757</v>
      </c>
      <c r="H206" s="13" t="s">
        <v>16758</v>
      </c>
      <c r="I206" s="13" t="s">
        <v>16759</v>
      </c>
      <c r="J206" s="13" t="s">
        <v>16760</v>
      </c>
      <c r="K206" s="13" t="s">
        <v>16761</v>
      </c>
      <c r="L206" s="13" t="s">
        <v>16762</v>
      </c>
      <c r="M206" s="13" t="s">
        <v>16763</v>
      </c>
      <c r="N206" s="13" t="s">
        <v>16764</v>
      </c>
      <c r="O206" s="13" t="s">
        <v>16765</v>
      </c>
      <c r="P206" s="13" t="s">
        <v>16766</v>
      </c>
      <c r="Q206" s="13" t="s">
        <v>16767</v>
      </c>
      <c r="R206" s="13" t="s">
        <v>16768</v>
      </c>
      <c r="S206" s="13" t="s">
        <v>16769</v>
      </c>
      <c r="T206" s="13" t="s">
        <v>16770</v>
      </c>
      <c r="U206" s="13" t="s">
        <v>16771</v>
      </c>
      <c r="V206" s="13" t="s">
        <v>16772</v>
      </c>
      <c r="W206" s="13" t="s">
        <v>16773</v>
      </c>
      <c r="X206" s="13" t="s">
        <v>16774</v>
      </c>
      <c r="Y206" s="13" t="s">
        <v>16775</v>
      </c>
      <c r="Z206" s="13" t="s">
        <v>16776</v>
      </c>
      <c r="AA206" s="13" t="s">
        <v>16777</v>
      </c>
      <c r="AB206" s="13" t="s">
        <v>16778</v>
      </c>
      <c r="AC206" s="13" t="s">
        <v>16779</v>
      </c>
      <c r="AD206" s="13" t="s">
        <v>16780</v>
      </c>
      <c r="AE206" s="13" t="s">
        <v>16781</v>
      </c>
      <c r="AF206" s="13" t="s">
        <v>16782</v>
      </c>
      <c r="AG206" s="13" t="s">
        <v>16783</v>
      </c>
      <c r="AH206" s="13" t="s">
        <v>16784</v>
      </c>
      <c r="AI206" s="13" t="s">
        <v>16785</v>
      </c>
      <c r="AJ206" s="13" t="s">
        <v>16786</v>
      </c>
      <c r="AK206" s="13" t="s">
        <v>16787</v>
      </c>
      <c r="AL206" s="13" t="s">
        <v>16788</v>
      </c>
      <c r="AM206" s="13" t="s">
        <v>16789</v>
      </c>
      <c r="AN206" s="13" t="s">
        <v>16790</v>
      </c>
      <c r="AO206" s="13" t="s">
        <v>16791</v>
      </c>
      <c r="AP206" s="13" t="s">
        <v>16792</v>
      </c>
      <c r="AQ206" s="13" t="s">
        <v>16793</v>
      </c>
      <c r="AR206" s="13" t="s">
        <v>16794</v>
      </c>
      <c r="AS206" s="13" t="s">
        <v>16795</v>
      </c>
      <c r="AT206" s="13" t="s">
        <v>16796</v>
      </c>
      <c r="AU206" s="13" t="s">
        <v>16797</v>
      </c>
      <c r="AV206" s="13" t="s">
        <v>16798</v>
      </c>
      <c r="AW206" s="13" t="s">
        <v>16799</v>
      </c>
      <c r="AX206" s="13" t="s">
        <v>16800</v>
      </c>
      <c r="AY206" s="13" t="s">
        <v>16801</v>
      </c>
      <c r="AZ206" s="13" t="s">
        <v>16802</v>
      </c>
      <c r="BA206" s="13" t="s">
        <v>16803</v>
      </c>
      <c r="BB206" s="13" t="s">
        <v>16804</v>
      </c>
      <c r="BC206" s="13" t="s">
        <v>16805</v>
      </c>
      <c r="BD206" s="13" t="s">
        <v>16806</v>
      </c>
      <c r="BE206" s="13" t="s">
        <v>16807</v>
      </c>
      <c r="BF206" s="13" t="s">
        <v>16808</v>
      </c>
      <c r="BG206" s="13" t="s">
        <v>16809</v>
      </c>
      <c r="BH206" s="13" t="s">
        <v>16810</v>
      </c>
      <c r="BI206" s="13" t="s">
        <v>16811</v>
      </c>
      <c r="BJ206" s="13" t="s">
        <v>16812</v>
      </c>
      <c r="BK206" s="13" t="s">
        <v>16813</v>
      </c>
      <c r="BL206" s="13" t="s">
        <v>16814</v>
      </c>
      <c r="BM206" s="13" t="s">
        <v>16815</v>
      </c>
      <c r="BN206" s="13" t="s">
        <v>16816</v>
      </c>
      <c r="BO206" s="13" t="s">
        <v>16817</v>
      </c>
      <c r="BP206" s="13" t="s">
        <v>16818</v>
      </c>
      <c r="BQ206" s="13" t="s">
        <v>16819</v>
      </c>
      <c r="BR206" s="13" t="s">
        <v>16820</v>
      </c>
      <c r="BS206" s="13" t="s">
        <v>16821</v>
      </c>
      <c r="BT206" s="13" t="s">
        <v>16822</v>
      </c>
      <c r="BU206" s="13" t="s">
        <v>16823</v>
      </c>
      <c r="BV206" s="13" t="s">
        <v>16824</v>
      </c>
      <c r="BW206" s="13" t="s">
        <v>16825</v>
      </c>
      <c r="BX206" s="13" t="s">
        <v>16826</v>
      </c>
      <c r="BY206" s="13" t="s">
        <v>16827</v>
      </c>
      <c r="BZ206" s="13" t="s">
        <v>16828</v>
      </c>
      <c r="CA206" s="13" t="s">
        <v>16829</v>
      </c>
      <c r="CB206" s="13" t="s">
        <v>16830</v>
      </c>
      <c r="CC206" s="13" t="s">
        <v>16831</v>
      </c>
      <c r="CD206" s="13" t="s">
        <v>16832</v>
      </c>
      <c r="CE206" s="13" t="s">
        <v>16833</v>
      </c>
      <c r="CF206" s="13" t="s">
        <v>16834</v>
      </c>
      <c r="CG206" s="13" t="s">
        <v>16835</v>
      </c>
      <c r="CH206" s="13" t="s">
        <v>16836</v>
      </c>
      <c r="CI206" s="13" t="s">
        <v>16837</v>
      </c>
      <c r="CJ206" s="13" t="s">
        <v>16838</v>
      </c>
      <c r="CK206" s="13" t="s">
        <v>16839</v>
      </c>
      <c r="CL206" s="13" t="s">
        <v>16840</v>
      </c>
      <c r="CM206" s="13" t="s">
        <v>16841</v>
      </c>
      <c r="CN206" s="13" t="s">
        <v>16842</v>
      </c>
    </row>
    <row r="207" customFormat="false" ht="12.75" hidden="true" customHeight="false" outlineLevel="0" collapsed="false">
      <c r="A207" s="13" t="n">
        <v>184</v>
      </c>
      <c r="B207" s="13" t="s">
        <v>16843</v>
      </c>
      <c r="C207" s="13" t="s">
        <v>16844</v>
      </c>
      <c r="D207" s="13" t="s">
        <v>16845</v>
      </c>
      <c r="E207" s="13" t="s">
        <v>16846</v>
      </c>
      <c r="F207" s="13" t="s">
        <v>16847</v>
      </c>
      <c r="G207" s="13" t="s">
        <v>16848</v>
      </c>
      <c r="H207" s="13" t="s">
        <v>16849</v>
      </c>
      <c r="I207" s="13" t="s">
        <v>16850</v>
      </c>
      <c r="J207" s="13" t="s">
        <v>16851</v>
      </c>
      <c r="K207" s="13" t="s">
        <v>16852</v>
      </c>
      <c r="L207" s="13" t="s">
        <v>16853</v>
      </c>
      <c r="M207" s="13" t="s">
        <v>16854</v>
      </c>
      <c r="N207" s="13" t="s">
        <v>16855</v>
      </c>
      <c r="O207" s="13" t="s">
        <v>16856</v>
      </c>
      <c r="P207" s="13" t="s">
        <v>16857</v>
      </c>
      <c r="Q207" s="13" t="s">
        <v>16858</v>
      </c>
      <c r="R207" s="13" t="s">
        <v>16859</v>
      </c>
      <c r="S207" s="13" t="s">
        <v>16860</v>
      </c>
      <c r="T207" s="13" t="s">
        <v>16861</v>
      </c>
      <c r="U207" s="13" t="s">
        <v>16862</v>
      </c>
      <c r="V207" s="13" t="s">
        <v>16863</v>
      </c>
      <c r="W207" s="13" t="s">
        <v>16864</v>
      </c>
      <c r="X207" s="13" t="s">
        <v>16865</v>
      </c>
      <c r="Y207" s="13" t="s">
        <v>16866</v>
      </c>
      <c r="Z207" s="13" t="s">
        <v>16867</v>
      </c>
      <c r="AA207" s="13" t="s">
        <v>16868</v>
      </c>
      <c r="AB207" s="13" t="s">
        <v>16869</v>
      </c>
      <c r="AC207" s="13" t="s">
        <v>16870</v>
      </c>
      <c r="AD207" s="13" t="s">
        <v>16871</v>
      </c>
      <c r="AE207" s="13" t="s">
        <v>16872</v>
      </c>
      <c r="AF207" s="13" t="s">
        <v>16873</v>
      </c>
      <c r="AG207" s="13" t="s">
        <v>16874</v>
      </c>
      <c r="AH207" s="13" t="s">
        <v>16875</v>
      </c>
      <c r="AI207" s="13" t="s">
        <v>16876</v>
      </c>
      <c r="AJ207" s="13" t="s">
        <v>16877</v>
      </c>
      <c r="AK207" s="13" t="s">
        <v>16878</v>
      </c>
      <c r="AL207" s="13" t="s">
        <v>16879</v>
      </c>
      <c r="AM207" s="13" t="s">
        <v>16880</v>
      </c>
      <c r="AN207" s="13" t="s">
        <v>16881</v>
      </c>
      <c r="AO207" s="13" t="s">
        <v>16882</v>
      </c>
      <c r="AP207" s="13" t="s">
        <v>16883</v>
      </c>
      <c r="AQ207" s="13" t="s">
        <v>16884</v>
      </c>
      <c r="AR207" s="13" t="s">
        <v>16885</v>
      </c>
      <c r="AS207" s="13" t="s">
        <v>16886</v>
      </c>
      <c r="AT207" s="13" t="s">
        <v>16887</v>
      </c>
      <c r="AU207" s="13" t="s">
        <v>16888</v>
      </c>
      <c r="AV207" s="13" t="s">
        <v>16889</v>
      </c>
      <c r="AW207" s="13" t="s">
        <v>16890</v>
      </c>
      <c r="AX207" s="13" t="s">
        <v>16891</v>
      </c>
      <c r="AY207" s="13" t="s">
        <v>16892</v>
      </c>
      <c r="AZ207" s="13" t="s">
        <v>16893</v>
      </c>
      <c r="BA207" s="13" t="s">
        <v>16894</v>
      </c>
      <c r="BB207" s="13" t="s">
        <v>16895</v>
      </c>
      <c r="BC207" s="13" t="s">
        <v>16896</v>
      </c>
      <c r="BD207" s="13" t="s">
        <v>16897</v>
      </c>
      <c r="BE207" s="13" t="s">
        <v>16898</v>
      </c>
      <c r="BF207" s="13" t="s">
        <v>16899</v>
      </c>
      <c r="BG207" s="13" t="s">
        <v>16900</v>
      </c>
      <c r="BH207" s="13" t="s">
        <v>16901</v>
      </c>
      <c r="BI207" s="13" t="s">
        <v>16902</v>
      </c>
      <c r="BJ207" s="13" t="s">
        <v>16903</v>
      </c>
      <c r="BK207" s="13" t="s">
        <v>16904</v>
      </c>
      <c r="BL207" s="13" t="s">
        <v>16905</v>
      </c>
      <c r="BM207" s="13" t="s">
        <v>16906</v>
      </c>
      <c r="BN207" s="13" t="s">
        <v>16907</v>
      </c>
      <c r="BO207" s="13" t="s">
        <v>16908</v>
      </c>
      <c r="BP207" s="13" t="s">
        <v>16909</v>
      </c>
      <c r="BQ207" s="13" t="s">
        <v>16910</v>
      </c>
      <c r="BR207" s="13" t="s">
        <v>16911</v>
      </c>
      <c r="BS207" s="13" t="s">
        <v>16912</v>
      </c>
      <c r="BT207" s="13" t="s">
        <v>16913</v>
      </c>
      <c r="BU207" s="13" t="s">
        <v>16914</v>
      </c>
      <c r="BV207" s="13" t="s">
        <v>16915</v>
      </c>
      <c r="BW207" s="13" t="s">
        <v>16916</v>
      </c>
      <c r="BX207" s="13" t="s">
        <v>16917</v>
      </c>
      <c r="BY207" s="13" t="s">
        <v>16918</v>
      </c>
      <c r="BZ207" s="13" t="s">
        <v>16919</v>
      </c>
      <c r="CA207" s="13" t="s">
        <v>16920</v>
      </c>
      <c r="CB207" s="13" t="s">
        <v>16921</v>
      </c>
      <c r="CC207" s="13" t="s">
        <v>16922</v>
      </c>
      <c r="CD207" s="13" t="s">
        <v>16923</v>
      </c>
      <c r="CE207" s="13" t="s">
        <v>16924</v>
      </c>
      <c r="CF207" s="13" t="s">
        <v>16925</v>
      </c>
      <c r="CG207" s="13" t="s">
        <v>16926</v>
      </c>
      <c r="CH207" s="13" t="s">
        <v>16927</v>
      </c>
      <c r="CI207" s="13" t="s">
        <v>16928</v>
      </c>
      <c r="CJ207" s="13" t="s">
        <v>16929</v>
      </c>
      <c r="CK207" s="13" t="s">
        <v>16930</v>
      </c>
      <c r="CL207" s="13" t="s">
        <v>16931</v>
      </c>
      <c r="CM207" s="13" t="s">
        <v>16932</v>
      </c>
      <c r="CN207" s="13" t="s">
        <v>16933</v>
      </c>
    </row>
    <row r="208" customFormat="false" ht="12.75" hidden="true" customHeight="false" outlineLevel="0" collapsed="false">
      <c r="A208" s="13" t="n">
        <v>185</v>
      </c>
      <c r="B208" s="13" t="s">
        <v>16934</v>
      </c>
      <c r="C208" s="13" t="s">
        <v>16935</v>
      </c>
      <c r="D208" s="13" t="s">
        <v>16936</v>
      </c>
      <c r="E208" s="13" t="s">
        <v>16937</v>
      </c>
      <c r="F208" s="13" t="s">
        <v>16938</v>
      </c>
      <c r="G208" s="13" t="s">
        <v>16939</v>
      </c>
      <c r="H208" s="13" t="s">
        <v>16940</v>
      </c>
      <c r="I208" s="13" t="s">
        <v>16941</v>
      </c>
      <c r="J208" s="13" t="s">
        <v>16942</v>
      </c>
      <c r="K208" s="13" t="s">
        <v>16943</v>
      </c>
      <c r="L208" s="13" t="s">
        <v>16944</v>
      </c>
      <c r="M208" s="13" t="s">
        <v>16945</v>
      </c>
      <c r="N208" s="13" t="s">
        <v>16946</v>
      </c>
      <c r="O208" s="13" t="s">
        <v>16947</v>
      </c>
      <c r="P208" s="13" t="s">
        <v>16948</v>
      </c>
      <c r="Q208" s="13" t="s">
        <v>16949</v>
      </c>
      <c r="R208" s="13" t="s">
        <v>16950</v>
      </c>
      <c r="S208" s="13" t="s">
        <v>16951</v>
      </c>
      <c r="T208" s="13" t="s">
        <v>16952</v>
      </c>
      <c r="U208" s="13" t="s">
        <v>16953</v>
      </c>
      <c r="V208" s="13" t="s">
        <v>16954</v>
      </c>
      <c r="W208" s="13" t="s">
        <v>16955</v>
      </c>
      <c r="X208" s="13" t="s">
        <v>16956</v>
      </c>
      <c r="Y208" s="13" t="s">
        <v>16957</v>
      </c>
      <c r="Z208" s="13" t="s">
        <v>16958</v>
      </c>
      <c r="AA208" s="13" t="s">
        <v>16959</v>
      </c>
      <c r="AB208" s="13" t="s">
        <v>16960</v>
      </c>
      <c r="AC208" s="13" t="s">
        <v>16961</v>
      </c>
      <c r="AD208" s="13" t="s">
        <v>16962</v>
      </c>
      <c r="AE208" s="13" t="s">
        <v>16963</v>
      </c>
      <c r="AF208" s="13" t="s">
        <v>16964</v>
      </c>
      <c r="AG208" s="13" t="s">
        <v>16965</v>
      </c>
      <c r="AH208" s="13" t="s">
        <v>16966</v>
      </c>
      <c r="AI208" s="13" t="s">
        <v>16967</v>
      </c>
      <c r="AJ208" s="13" t="s">
        <v>16968</v>
      </c>
      <c r="AK208" s="13" t="s">
        <v>16969</v>
      </c>
      <c r="AL208" s="13" t="s">
        <v>16970</v>
      </c>
      <c r="AM208" s="13" t="s">
        <v>16971</v>
      </c>
      <c r="AN208" s="13" t="s">
        <v>16972</v>
      </c>
      <c r="AO208" s="13" t="s">
        <v>16973</v>
      </c>
      <c r="AP208" s="13" t="s">
        <v>16974</v>
      </c>
      <c r="AQ208" s="13" t="s">
        <v>16975</v>
      </c>
      <c r="AR208" s="13" t="s">
        <v>16976</v>
      </c>
      <c r="AS208" s="13" t="s">
        <v>16977</v>
      </c>
      <c r="AT208" s="13" t="s">
        <v>16978</v>
      </c>
      <c r="AU208" s="13" t="s">
        <v>16979</v>
      </c>
      <c r="AV208" s="13" t="s">
        <v>16980</v>
      </c>
      <c r="AW208" s="13" t="s">
        <v>16981</v>
      </c>
      <c r="AX208" s="13" t="s">
        <v>16982</v>
      </c>
      <c r="AY208" s="13" t="s">
        <v>16983</v>
      </c>
      <c r="AZ208" s="13" t="s">
        <v>16984</v>
      </c>
      <c r="BA208" s="13" t="s">
        <v>16985</v>
      </c>
      <c r="BB208" s="13" t="s">
        <v>16986</v>
      </c>
      <c r="BC208" s="13" t="s">
        <v>16987</v>
      </c>
      <c r="BD208" s="13" t="s">
        <v>16988</v>
      </c>
      <c r="BE208" s="13" t="s">
        <v>16989</v>
      </c>
      <c r="BF208" s="13" t="s">
        <v>16990</v>
      </c>
      <c r="BG208" s="13" t="s">
        <v>16991</v>
      </c>
      <c r="BH208" s="13" t="s">
        <v>16992</v>
      </c>
      <c r="BI208" s="13" t="s">
        <v>16993</v>
      </c>
      <c r="BJ208" s="13" t="s">
        <v>16994</v>
      </c>
      <c r="BK208" s="13" t="s">
        <v>16995</v>
      </c>
      <c r="BL208" s="13" t="s">
        <v>16996</v>
      </c>
      <c r="BM208" s="13" t="s">
        <v>16997</v>
      </c>
      <c r="BN208" s="13" t="s">
        <v>16998</v>
      </c>
      <c r="BO208" s="13" t="s">
        <v>16999</v>
      </c>
      <c r="BP208" s="13" t="s">
        <v>17000</v>
      </c>
      <c r="BQ208" s="13" t="s">
        <v>17001</v>
      </c>
      <c r="BR208" s="13" t="s">
        <v>17002</v>
      </c>
      <c r="BS208" s="13" t="s">
        <v>17003</v>
      </c>
      <c r="BT208" s="13" t="s">
        <v>17004</v>
      </c>
      <c r="BU208" s="13" t="s">
        <v>17005</v>
      </c>
      <c r="BV208" s="13" t="s">
        <v>17006</v>
      </c>
      <c r="BW208" s="13" t="s">
        <v>17007</v>
      </c>
      <c r="BX208" s="13" t="s">
        <v>17008</v>
      </c>
      <c r="BY208" s="13" t="s">
        <v>17009</v>
      </c>
      <c r="BZ208" s="13" t="s">
        <v>17010</v>
      </c>
      <c r="CA208" s="13" t="s">
        <v>17011</v>
      </c>
      <c r="CB208" s="13" t="s">
        <v>17012</v>
      </c>
      <c r="CC208" s="13" t="s">
        <v>17013</v>
      </c>
      <c r="CD208" s="13" t="s">
        <v>17014</v>
      </c>
      <c r="CE208" s="13" t="s">
        <v>17015</v>
      </c>
      <c r="CF208" s="13" t="s">
        <v>17016</v>
      </c>
      <c r="CG208" s="13" t="s">
        <v>17017</v>
      </c>
      <c r="CH208" s="13" t="s">
        <v>17018</v>
      </c>
      <c r="CI208" s="13" t="s">
        <v>17019</v>
      </c>
      <c r="CJ208" s="13" t="s">
        <v>17020</v>
      </c>
      <c r="CK208" s="13" t="s">
        <v>17021</v>
      </c>
      <c r="CL208" s="13" t="s">
        <v>17022</v>
      </c>
      <c r="CM208" s="13" t="s">
        <v>17023</v>
      </c>
      <c r="CN208" s="13" t="s">
        <v>17024</v>
      </c>
    </row>
    <row r="209" customFormat="false" ht="12.75" hidden="true" customHeight="false" outlineLevel="0" collapsed="false">
      <c r="A209" s="13" t="n">
        <v>186</v>
      </c>
      <c r="B209" s="13" t="s">
        <v>17025</v>
      </c>
      <c r="C209" s="13" t="s">
        <v>17026</v>
      </c>
      <c r="D209" s="13" t="s">
        <v>17027</v>
      </c>
      <c r="E209" s="13" t="s">
        <v>17028</v>
      </c>
      <c r="F209" s="13" t="s">
        <v>17029</v>
      </c>
      <c r="G209" s="13" t="s">
        <v>17030</v>
      </c>
      <c r="H209" s="13" t="s">
        <v>17031</v>
      </c>
      <c r="I209" s="13" t="s">
        <v>17032</v>
      </c>
      <c r="J209" s="13" t="s">
        <v>17033</v>
      </c>
      <c r="K209" s="13" t="s">
        <v>17034</v>
      </c>
      <c r="L209" s="13" t="s">
        <v>17035</v>
      </c>
      <c r="M209" s="13" t="s">
        <v>17036</v>
      </c>
      <c r="N209" s="13" t="s">
        <v>17037</v>
      </c>
      <c r="O209" s="13" t="s">
        <v>17038</v>
      </c>
      <c r="P209" s="13" t="s">
        <v>17039</v>
      </c>
      <c r="Q209" s="13" t="s">
        <v>17040</v>
      </c>
      <c r="R209" s="13" t="s">
        <v>17041</v>
      </c>
      <c r="S209" s="13" t="s">
        <v>17042</v>
      </c>
      <c r="T209" s="13" t="s">
        <v>17043</v>
      </c>
      <c r="U209" s="13" t="s">
        <v>17044</v>
      </c>
      <c r="V209" s="13" t="s">
        <v>17045</v>
      </c>
      <c r="W209" s="13" t="s">
        <v>17046</v>
      </c>
      <c r="X209" s="13" t="s">
        <v>17047</v>
      </c>
      <c r="Y209" s="13" t="s">
        <v>17048</v>
      </c>
      <c r="Z209" s="13" t="s">
        <v>17049</v>
      </c>
      <c r="AA209" s="13" t="s">
        <v>17050</v>
      </c>
      <c r="AB209" s="13" t="s">
        <v>17051</v>
      </c>
      <c r="AC209" s="13" t="s">
        <v>17052</v>
      </c>
      <c r="AD209" s="13" t="s">
        <v>17053</v>
      </c>
      <c r="AE209" s="13" t="s">
        <v>17054</v>
      </c>
      <c r="AF209" s="13" t="s">
        <v>17055</v>
      </c>
      <c r="AG209" s="13" t="s">
        <v>17056</v>
      </c>
      <c r="AH209" s="13" t="s">
        <v>17057</v>
      </c>
      <c r="AI209" s="13" t="s">
        <v>17058</v>
      </c>
      <c r="AJ209" s="13" t="s">
        <v>17059</v>
      </c>
      <c r="AK209" s="13" t="s">
        <v>17060</v>
      </c>
      <c r="AL209" s="13" t="s">
        <v>17061</v>
      </c>
      <c r="AM209" s="13" t="s">
        <v>17062</v>
      </c>
      <c r="AN209" s="13" t="s">
        <v>17063</v>
      </c>
      <c r="AO209" s="13" t="s">
        <v>17064</v>
      </c>
      <c r="AP209" s="13" t="s">
        <v>17065</v>
      </c>
      <c r="AQ209" s="13" t="s">
        <v>17066</v>
      </c>
      <c r="AR209" s="13" t="s">
        <v>17067</v>
      </c>
      <c r="AS209" s="13" t="s">
        <v>17068</v>
      </c>
      <c r="AT209" s="13" t="s">
        <v>17069</v>
      </c>
      <c r="AU209" s="13" t="s">
        <v>17070</v>
      </c>
      <c r="AV209" s="13" t="s">
        <v>17071</v>
      </c>
      <c r="AW209" s="13" t="s">
        <v>17072</v>
      </c>
      <c r="AX209" s="13" t="s">
        <v>17073</v>
      </c>
      <c r="AY209" s="13" t="s">
        <v>17074</v>
      </c>
      <c r="AZ209" s="13" t="s">
        <v>17075</v>
      </c>
      <c r="BA209" s="13" t="s">
        <v>17076</v>
      </c>
      <c r="BB209" s="13" t="s">
        <v>17077</v>
      </c>
      <c r="BC209" s="13" t="s">
        <v>17078</v>
      </c>
      <c r="BD209" s="13" t="s">
        <v>17079</v>
      </c>
      <c r="BE209" s="13" t="s">
        <v>17080</v>
      </c>
      <c r="BF209" s="13" t="s">
        <v>17081</v>
      </c>
      <c r="BG209" s="13" t="s">
        <v>17082</v>
      </c>
      <c r="BH209" s="13" t="s">
        <v>17083</v>
      </c>
      <c r="BI209" s="13" t="s">
        <v>17084</v>
      </c>
      <c r="BJ209" s="13" t="s">
        <v>17085</v>
      </c>
      <c r="BK209" s="13" t="s">
        <v>17086</v>
      </c>
      <c r="BL209" s="13" t="s">
        <v>17087</v>
      </c>
      <c r="BM209" s="13" t="s">
        <v>17088</v>
      </c>
      <c r="BN209" s="13" t="s">
        <v>17089</v>
      </c>
      <c r="BO209" s="13" t="s">
        <v>17090</v>
      </c>
      <c r="BP209" s="13" t="s">
        <v>17091</v>
      </c>
      <c r="BQ209" s="13" t="s">
        <v>17092</v>
      </c>
      <c r="BR209" s="13" t="s">
        <v>17093</v>
      </c>
      <c r="BS209" s="13" t="s">
        <v>17094</v>
      </c>
      <c r="BT209" s="13" t="s">
        <v>17095</v>
      </c>
      <c r="BU209" s="13" t="s">
        <v>17096</v>
      </c>
      <c r="BV209" s="13" t="s">
        <v>17097</v>
      </c>
      <c r="BW209" s="13" t="s">
        <v>17098</v>
      </c>
      <c r="BX209" s="13" t="s">
        <v>17099</v>
      </c>
      <c r="BY209" s="13" t="s">
        <v>17100</v>
      </c>
      <c r="BZ209" s="13" t="s">
        <v>17101</v>
      </c>
      <c r="CA209" s="13" t="s">
        <v>17102</v>
      </c>
      <c r="CB209" s="13" t="s">
        <v>17103</v>
      </c>
      <c r="CC209" s="13" t="s">
        <v>17104</v>
      </c>
      <c r="CD209" s="13" t="s">
        <v>17105</v>
      </c>
      <c r="CE209" s="13" t="s">
        <v>17106</v>
      </c>
      <c r="CF209" s="13" t="s">
        <v>17107</v>
      </c>
      <c r="CG209" s="13" t="s">
        <v>17108</v>
      </c>
      <c r="CH209" s="13" t="s">
        <v>17109</v>
      </c>
      <c r="CI209" s="13" t="s">
        <v>17110</v>
      </c>
      <c r="CJ209" s="13" t="s">
        <v>17111</v>
      </c>
      <c r="CK209" s="13" t="s">
        <v>17112</v>
      </c>
      <c r="CL209" s="13" t="s">
        <v>17113</v>
      </c>
      <c r="CM209" s="13" t="s">
        <v>17114</v>
      </c>
      <c r="CN209" s="13" t="s">
        <v>17115</v>
      </c>
    </row>
    <row r="210" customFormat="false" ht="12.75" hidden="true" customHeight="false" outlineLevel="0" collapsed="false">
      <c r="A210" s="13" t="n">
        <v>187</v>
      </c>
      <c r="B210" s="13" t="s">
        <v>17116</v>
      </c>
      <c r="C210" s="13" t="s">
        <v>17117</v>
      </c>
      <c r="D210" s="13" t="s">
        <v>17118</v>
      </c>
      <c r="E210" s="13" t="s">
        <v>17119</v>
      </c>
      <c r="F210" s="13" t="s">
        <v>17120</v>
      </c>
      <c r="G210" s="13" t="s">
        <v>17121</v>
      </c>
      <c r="H210" s="13" t="s">
        <v>17122</v>
      </c>
      <c r="I210" s="13" t="s">
        <v>17123</v>
      </c>
      <c r="J210" s="13" t="s">
        <v>17124</v>
      </c>
      <c r="K210" s="13" t="s">
        <v>17125</v>
      </c>
      <c r="L210" s="13" t="s">
        <v>17126</v>
      </c>
      <c r="M210" s="13" t="s">
        <v>17127</v>
      </c>
      <c r="N210" s="13" t="s">
        <v>17128</v>
      </c>
      <c r="O210" s="13" t="s">
        <v>17129</v>
      </c>
      <c r="P210" s="13" t="s">
        <v>17130</v>
      </c>
      <c r="Q210" s="13" t="s">
        <v>17131</v>
      </c>
      <c r="R210" s="13" t="s">
        <v>17132</v>
      </c>
      <c r="S210" s="13" t="s">
        <v>17133</v>
      </c>
      <c r="T210" s="13" t="s">
        <v>17134</v>
      </c>
      <c r="U210" s="13" t="s">
        <v>17135</v>
      </c>
      <c r="V210" s="13" t="s">
        <v>17136</v>
      </c>
      <c r="W210" s="13" t="s">
        <v>17137</v>
      </c>
      <c r="X210" s="13" t="s">
        <v>17138</v>
      </c>
      <c r="Y210" s="13" t="s">
        <v>17139</v>
      </c>
      <c r="Z210" s="13" t="s">
        <v>17140</v>
      </c>
      <c r="AA210" s="13" t="s">
        <v>17141</v>
      </c>
      <c r="AB210" s="13" t="s">
        <v>17142</v>
      </c>
      <c r="AC210" s="13" t="s">
        <v>17143</v>
      </c>
      <c r="AD210" s="13" t="s">
        <v>17144</v>
      </c>
      <c r="AE210" s="13" t="s">
        <v>17145</v>
      </c>
      <c r="AF210" s="13" t="s">
        <v>17146</v>
      </c>
      <c r="AG210" s="13" t="s">
        <v>17147</v>
      </c>
      <c r="AH210" s="13" t="s">
        <v>17148</v>
      </c>
      <c r="AI210" s="13" t="s">
        <v>17149</v>
      </c>
      <c r="AJ210" s="13" t="s">
        <v>17150</v>
      </c>
      <c r="AK210" s="13" t="s">
        <v>17151</v>
      </c>
      <c r="AL210" s="13" t="s">
        <v>17152</v>
      </c>
      <c r="AM210" s="13" t="s">
        <v>17153</v>
      </c>
      <c r="AN210" s="13" t="s">
        <v>17154</v>
      </c>
      <c r="AO210" s="13" t="s">
        <v>17155</v>
      </c>
      <c r="AP210" s="13" t="s">
        <v>17156</v>
      </c>
      <c r="AQ210" s="13" t="s">
        <v>17157</v>
      </c>
      <c r="AR210" s="13" t="s">
        <v>17158</v>
      </c>
      <c r="AS210" s="13" t="s">
        <v>17159</v>
      </c>
      <c r="AT210" s="13" t="s">
        <v>17160</v>
      </c>
      <c r="AU210" s="13" t="s">
        <v>17161</v>
      </c>
      <c r="AV210" s="13" t="s">
        <v>17162</v>
      </c>
      <c r="AW210" s="13" t="s">
        <v>17163</v>
      </c>
      <c r="AX210" s="13" t="s">
        <v>17164</v>
      </c>
      <c r="AY210" s="13" t="s">
        <v>17165</v>
      </c>
      <c r="AZ210" s="13" t="s">
        <v>17166</v>
      </c>
      <c r="BA210" s="13" t="s">
        <v>17167</v>
      </c>
      <c r="BB210" s="13" t="s">
        <v>17168</v>
      </c>
      <c r="BC210" s="13" t="s">
        <v>17169</v>
      </c>
      <c r="BD210" s="13" t="s">
        <v>17170</v>
      </c>
      <c r="BE210" s="13" t="s">
        <v>17171</v>
      </c>
      <c r="BF210" s="13" t="s">
        <v>17172</v>
      </c>
      <c r="BG210" s="13" t="s">
        <v>17173</v>
      </c>
      <c r="BH210" s="13" t="s">
        <v>17174</v>
      </c>
      <c r="BI210" s="13" t="s">
        <v>17175</v>
      </c>
      <c r="BJ210" s="13" t="s">
        <v>17176</v>
      </c>
      <c r="BK210" s="13" t="s">
        <v>17177</v>
      </c>
      <c r="BL210" s="13" t="s">
        <v>17178</v>
      </c>
      <c r="BM210" s="13" t="s">
        <v>17179</v>
      </c>
      <c r="BN210" s="13" t="s">
        <v>17180</v>
      </c>
      <c r="BO210" s="13" t="s">
        <v>17181</v>
      </c>
      <c r="BP210" s="13" t="s">
        <v>17182</v>
      </c>
      <c r="BQ210" s="13" t="s">
        <v>17183</v>
      </c>
      <c r="BR210" s="13" t="s">
        <v>17184</v>
      </c>
      <c r="BS210" s="13" t="s">
        <v>17185</v>
      </c>
      <c r="BT210" s="13" t="s">
        <v>17186</v>
      </c>
      <c r="BU210" s="13" t="s">
        <v>17187</v>
      </c>
      <c r="BV210" s="13" t="s">
        <v>17188</v>
      </c>
      <c r="BW210" s="13" t="s">
        <v>17189</v>
      </c>
      <c r="BX210" s="13" t="s">
        <v>17190</v>
      </c>
      <c r="BY210" s="13" t="s">
        <v>17191</v>
      </c>
      <c r="BZ210" s="13" t="s">
        <v>17192</v>
      </c>
      <c r="CA210" s="13" t="s">
        <v>17193</v>
      </c>
      <c r="CB210" s="13" t="s">
        <v>17194</v>
      </c>
      <c r="CC210" s="13" t="s">
        <v>17195</v>
      </c>
      <c r="CD210" s="13" t="s">
        <v>17196</v>
      </c>
      <c r="CE210" s="13" t="s">
        <v>17197</v>
      </c>
      <c r="CF210" s="13" t="s">
        <v>17198</v>
      </c>
      <c r="CG210" s="13" t="s">
        <v>17199</v>
      </c>
      <c r="CH210" s="13" t="s">
        <v>17200</v>
      </c>
      <c r="CI210" s="13" t="s">
        <v>17201</v>
      </c>
      <c r="CJ210" s="13" t="s">
        <v>17202</v>
      </c>
      <c r="CK210" s="13" t="s">
        <v>17203</v>
      </c>
      <c r="CL210" s="13" t="s">
        <v>17204</v>
      </c>
      <c r="CM210" s="13" t="s">
        <v>17205</v>
      </c>
      <c r="CN210" s="13" t="s">
        <v>17206</v>
      </c>
    </row>
    <row r="211" customFormat="false" ht="12.75" hidden="true" customHeight="false" outlineLevel="0" collapsed="false">
      <c r="A211" s="13" t="n">
        <v>188</v>
      </c>
      <c r="B211" s="13" t="s">
        <v>17207</v>
      </c>
      <c r="C211" s="13" t="s">
        <v>17208</v>
      </c>
      <c r="D211" s="13" t="s">
        <v>17209</v>
      </c>
      <c r="E211" s="13" t="s">
        <v>17210</v>
      </c>
      <c r="F211" s="13" t="s">
        <v>17211</v>
      </c>
      <c r="G211" s="13" t="s">
        <v>17212</v>
      </c>
      <c r="H211" s="13" t="s">
        <v>17213</v>
      </c>
      <c r="I211" s="13" t="s">
        <v>17214</v>
      </c>
      <c r="J211" s="13" t="s">
        <v>17215</v>
      </c>
      <c r="K211" s="13" t="s">
        <v>17216</v>
      </c>
      <c r="L211" s="13" t="s">
        <v>17217</v>
      </c>
      <c r="M211" s="13" t="s">
        <v>17218</v>
      </c>
      <c r="N211" s="13" t="s">
        <v>17219</v>
      </c>
      <c r="O211" s="13" t="s">
        <v>17220</v>
      </c>
      <c r="P211" s="13" t="s">
        <v>17221</v>
      </c>
      <c r="Q211" s="13" t="s">
        <v>17222</v>
      </c>
      <c r="R211" s="13" t="s">
        <v>17223</v>
      </c>
      <c r="S211" s="13" t="s">
        <v>17224</v>
      </c>
      <c r="T211" s="13" t="s">
        <v>17225</v>
      </c>
      <c r="U211" s="13" t="s">
        <v>17226</v>
      </c>
      <c r="V211" s="13" t="s">
        <v>17227</v>
      </c>
      <c r="W211" s="13" t="s">
        <v>17228</v>
      </c>
      <c r="X211" s="13" t="s">
        <v>17229</v>
      </c>
      <c r="Y211" s="13" t="s">
        <v>17230</v>
      </c>
      <c r="Z211" s="13" t="s">
        <v>17231</v>
      </c>
      <c r="AA211" s="13" t="s">
        <v>17232</v>
      </c>
      <c r="AB211" s="13" t="s">
        <v>17233</v>
      </c>
      <c r="AC211" s="13" t="s">
        <v>17234</v>
      </c>
      <c r="AD211" s="13" t="s">
        <v>17235</v>
      </c>
      <c r="AE211" s="13" t="s">
        <v>17236</v>
      </c>
      <c r="AF211" s="13" t="s">
        <v>17237</v>
      </c>
      <c r="AG211" s="13" t="s">
        <v>17238</v>
      </c>
      <c r="AH211" s="13" t="s">
        <v>17239</v>
      </c>
      <c r="AI211" s="13" t="s">
        <v>17240</v>
      </c>
      <c r="AJ211" s="13" t="s">
        <v>17241</v>
      </c>
      <c r="AK211" s="13" t="s">
        <v>17242</v>
      </c>
      <c r="AL211" s="13" t="s">
        <v>17243</v>
      </c>
      <c r="AM211" s="13" t="s">
        <v>17244</v>
      </c>
      <c r="AN211" s="13" t="s">
        <v>17245</v>
      </c>
      <c r="AO211" s="13" t="s">
        <v>17246</v>
      </c>
      <c r="AP211" s="13" t="s">
        <v>17247</v>
      </c>
      <c r="AQ211" s="13" t="s">
        <v>17248</v>
      </c>
      <c r="AR211" s="13" t="s">
        <v>17249</v>
      </c>
      <c r="AS211" s="13" t="s">
        <v>17250</v>
      </c>
      <c r="AT211" s="13" t="s">
        <v>17251</v>
      </c>
      <c r="AU211" s="13" t="s">
        <v>17252</v>
      </c>
      <c r="AV211" s="13" t="s">
        <v>17253</v>
      </c>
      <c r="AW211" s="13" t="s">
        <v>17254</v>
      </c>
      <c r="AX211" s="13" t="s">
        <v>17255</v>
      </c>
      <c r="AY211" s="13" t="s">
        <v>17256</v>
      </c>
      <c r="AZ211" s="13" t="s">
        <v>17257</v>
      </c>
      <c r="BA211" s="13" t="s">
        <v>17258</v>
      </c>
      <c r="BB211" s="13" t="s">
        <v>17259</v>
      </c>
      <c r="BC211" s="13" t="s">
        <v>17260</v>
      </c>
      <c r="BD211" s="13" t="s">
        <v>17261</v>
      </c>
      <c r="BE211" s="13" t="s">
        <v>17262</v>
      </c>
      <c r="BF211" s="13" t="s">
        <v>17263</v>
      </c>
      <c r="BG211" s="13" t="s">
        <v>17264</v>
      </c>
      <c r="BH211" s="13" t="s">
        <v>17265</v>
      </c>
      <c r="BI211" s="13" t="s">
        <v>17266</v>
      </c>
      <c r="BJ211" s="13" t="s">
        <v>17267</v>
      </c>
      <c r="BK211" s="13" t="s">
        <v>17268</v>
      </c>
      <c r="BL211" s="13" t="s">
        <v>17269</v>
      </c>
      <c r="BM211" s="13" t="s">
        <v>17270</v>
      </c>
      <c r="BN211" s="13" t="s">
        <v>17271</v>
      </c>
      <c r="BO211" s="13" t="s">
        <v>17272</v>
      </c>
      <c r="BP211" s="13" t="s">
        <v>17273</v>
      </c>
      <c r="BQ211" s="13" t="s">
        <v>17274</v>
      </c>
      <c r="BR211" s="13" t="s">
        <v>17275</v>
      </c>
      <c r="BS211" s="13" t="s">
        <v>17276</v>
      </c>
      <c r="BT211" s="13" t="s">
        <v>17277</v>
      </c>
      <c r="BU211" s="13" t="s">
        <v>17278</v>
      </c>
      <c r="BV211" s="13" t="s">
        <v>17279</v>
      </c>
      <c r="BW211" s="13" t="s">
        <v>17280</v>
      </c>
      <c r="BX211" s="13" t="s">
        <v>17281</v>
      </c>
      <c r="BY211" s="13" t="s">
        <v>17282</v>
      </c>
      <c r="BZ211" s="13" t="s">
        <v>17283</v>
      </c>
      <c r="CA211" s="13" t="s">
        <v>17284</v>
      </c>
      <c r="CB211" s="13" t="s">
        <v>17285</v>
      </c>
      <c r="CC211" s="13" t="s">
        <v>17286</v>
      </c>
      <c r="CD211" s="13" t="s">
        <v>17287</v>
      </c>
      <c r="CE211" s="13" t="s">
        <v>17288</v>
      </c>
      <c r="CF211" s="13" t="s">
        <v>17289</v>
      </c>
      <c r="CG211" s="13" t="s">
        <v>17290</v>
      </c>
      <c r="CH211" s="13" t="s">
        <v>17291</v>
      </c>
      <c r="CI211" s="13" t="s">
        <v>17292</v>
      </c>
      <c r="CJ211" s="13" t="s">
        <v>17293</v>
      </c>
      <c r="CK211" s="13" t="s">
        <v>17294</v>
      </c>
      <c r="CL211" s="13" t="s">
        <v>17295</v>
      </c>
      <c r="CM211" s="13" t="s">
        <v>17296</v>
      </c>
      <c r="CN211" s="13" t="s">
        <v>17297</v>
      </c>
    </row>
    <row r="212" customFormat="false" ht="12.75" hidden="true" customHeight="false" outlineLevel="0" collapsed="false">
      <c r="A212" s="13" t="n">
        <v>189</v>
      </c>
      <c r="B212" s="13" t="s">
        <v>17298</v>
      </c>
      <c r="C212" s="13" t="s">
        <v>17299</v>
      </c>
      <c r="D212" s="13" t="s">
        <v>17300</v>
      </c>
      <c r="E212" s="13" t="s">
        <v>17301</v>
      </c>
      <c r="F212" s="13" t="s">
        <v>17302</v>
      </c>
      <c r="G212" s="13" t="s">
        <v>17303</v>
      </c>
      <c r="H212" s="13" t="s">
        <v>17304</v>
      </c>
      <c r="I212" s="13" t="s">
        <v>17305</v>
      </c>
      <c r="J212" s="13" t="s">
        <v>17306</v>
      </c>
      <c r="K212" s="13" t="s">
        <v>17307</v>
      </c>
      <c r="L212" s="13" t="s">
        <v>17308</v>
      </c>
      <c r="M212" s="13" t="s">
        <v>17309</v>
      </c>
      <c r="N212" s="13" t="s">
        <v>17310</v>
      </c>
      <c r="O212" s="13" t="s">
        <v>17311</v>
      </c>
      <c r="P212" s="13" t="s">
        <v>17312</v>
      </c>
      <c r="Q212" s="13" t="s">
        <v>17313</v>
      </c>
      <c r="R212" s="13" t="s">
        <v>17314</v>
      </c>
      <c r="S212" s="13" t="s">
        <v>17315</v>
      </c>
      <c r="T212" s="13" t="s">
        <v>17316</v>
      </c>
      <c r="U212" s="13" t="s">
        <v>17317</v>
      </c>
      <c r="V212" s="13" t="s">
        <v>17318</v>
      </c>
      <c r="W212" s="13" t="s">
        <v>17319</v>
      </c>
      <c r="X212" s="13" t="s">
        <v>17320</v>
      </c>
      <c r="Y212" s="13" t="s">
        <v>17321</v>
      </c>
      <c r="Z212" s="13" t="s">
        <v>17322</v>
      </c>
      <c r="AA212" s="13" t="s">
        <v>17323</v>
      </c>
      <c r="AB212" s="13" t="s">
        <v>17324</v>
      </c>
      <c r="AC212" s="13" t="s">
        <v>17325</v>
      </c>
      <c r="AD212" s="13" t="s">
        <v>17326</v>
      </c>
      <c r="AE212" s="13" t="s">
        <v>17327</v>
      </c>
      <c r="AF212" s="13" t="s">
        <v>17328</v>
      </c>
      <c r="AG212" s="13" t="s">
        <v>17329</v>
      </c>
      <c r="AH212" s="13" t="s">
        <v>17330</v>
      </c>
      <c r="AI212" s="13" t="s">
        <v>17331</v>
      </c>
      <c r="AJ212" s="13" t="s">
        <v>17332</v>
      </c>
      <c r="AK212" s="13" t="s">
        <v>17333</v>
      </c>
      <c r="AL212" s="13" t="s">
        <v>17334</v>
      </c>
      <c r="AM212" s="13" t="s">
        <v>17335</v>
      </c>
      <c r="AN212" s="13" t="s">
        <v>17336</v>
      </c>
      <c r="AO212" s="13" t="s">
        <v>17337</v>
      </c>
      <c r="AP212" s="13" t="s">
        <v>17338</v>
      </c>
      <c r="AQ212" s="13" t="s">
        <v>17339</v>
      </c>
      <c r="AR212" s="13" t="s">
        <v>17340</v>
      </c>
      <c r="AS212" s="13" t="s">
        <v>17341</v>
      </c>
      <c r="AT212" s="13" t="s">
        <v>17342</v>
      </c>
      <c r="AU212" s="13" t="s">
        <v>17343</v>
      </c>
      <c r="AV212" s="13" t="s">
        <v>17344</v>
      </c>
      <c r="AW212" s="13" t="s">
        <v>17345</v>
      </c>
      <c r="AX212" s="13" t="s">
        <v>17346</v>
      </c>
      <c r="AY212" s="13" t="s">
        <v>17347</v>
      </c>
      <c r="AZ212" s="13" t="s">
        <v>17348</v>
      </c>
      <c r="BA212" s="13" t="s">
        <v>17349</v>
      </c>
      <c r="BB212" s="13" t="s">
        <v>17350</v>
      </c>
      <c r="BC212" s="13" t="s">
        <v>17351</v>
      </c>
      <c r="BD212" s="13" t="s">
        <v>17352</v>
      </c>
      <c r="BE212" s="13" t="s">
        <v>17353</v>
      </c>
      <c r="BF212" s="13" t="s">
        <v>17354</v>
      </c>
      <c r="BG212" s="13" t="s">
        <v>17355</v>
      </c>
      <c r="BH212" s="13" t="s">
        <v>17356</v>
      </c>
      <c r="BI212" s="13" t="s">
        <v>17357</v>
      </c>
      <c r="BJ212" s="13" t="s">
        <v>17358</v>
      </c>
      <c r="BK212" s="13" t="s">
        <v>17359</v>
      </c>
      <c r="BL212" s="13" t="s">
        <v>17360</v>
      </c>
      <c r="BM212" s="13" t="s">
        <v>17361</v>
      </c>
      <c r="BN212" s="13" t="s">
        <v>17362</v>
      </c>
      <c r="BO212" s="13" t="s">
        <v>17363</v>
      </c>
      <c r="BP212" s="13" t="s">
        <v>17364</v>
      </c>
      <c r="BQ212" s="13" t="s">
        <v>17365</v>
      </c>
      <c r="BR212" s="13" t="s">
        <v>17366</v>
      </c>
      <c r="BS212" s="13" t="s">
        <v>17367</v>
      </c>
      <c r="BT212" s="13" t="s">
        <v>17368</v>
      </c>
      <c r="BU212" s="13" t="s">
        <v>17369</v>
      </c>
      <c r="BV212" s="13" t="s">
        <v>17370</v>
      </c>
      <c r="BW212" s="13" t="s">
        <v>17371</v>
      </c>
      <c r="BX212" s="13" t="s">
        <v>17372</v>
      </c>
      <c r="BY212" s="13" t="s">
        <v>17373</v>
      </c>
      <c r="BZ212" s="13" t="s">
        <v>17374</v>
      </c>
      <c r="CA212" s="13" t="s">
        <v>17375</v>
      </c>
      <c r="CB212" s="13" t="s">
        <v>17376</v>
      </c>
      <c r="CC212" s="13" t="s">
        <v>17377</v>
      </c>
      <c r="CD212" s="13" t="s">
        <v>17378</v>
      </c>
      <c r="CE212" s="13" t="s">
        <v>17379</v>
      </c>
      <c r="CF212" s="13" t="s">
        <v>17380</v>
      </c>
      <c r="CG212" s="13" t="s">
        <v>17381</v>
      </c>
      <c r="CH212" s="13" t="s">
        <v>17382</v>
      </c>
      <c r="CI212" s="13" t="s">
        <v>17383</v>
      </c>
      <c r="CJ212" s="13" t="s">
        <v>17384</v>
      </c>
      <c r="CK212" s="13" t="s">
        <v>17385</v>
      </c>
      <c r="CL212" s="13" t="s">
        <v>17386</v>
      </c>
      <c r="CM212" s="13" t="s">
        <v>17387</v>
      </c>
      <c r="CN212" s="13" t="s">
        <v>17388</v>
      </c>
    </row>
    <row r="213" customFormat="false" ht="12.75" hidden="true" customHeight="false" outlineLevel="0" collapsed="false">
      <c r="A213" s="13" t="n">
        <v>190</v>
      </c>
      <c r="B213" s="13" t="s">
        <v>17389</v>
      </c>
      <c r="C213" s="13" t="s">
        <v>17390</v>
      </c>
      <c r="D213" s="13" t="s">
        <v>17391</v>
      </c>
      <c r="E213" s="13" t="s">
        <v>17392</v>
      </c>
      <c r="F213" s="13" t="s">
        <v>17393</v>
      </c>
      <c r="G213" s="13" t="s">
        <v>17394</v>
      </c>
      <c r="H213" s="13" t="s">
        <v>17395</v>
      </c>
      <c r="I213" s="13" t="s">
        <v>17396</v>
      </c>
      <c r="J213" s="13" t="s">
        <v>17397</v>
      </c>
      <c r="K213" s="13" t="s">
        <v>17398</v>
      </c>
      <c r="L213" s="13" t="s">
        <v>17399</v>
      </c>
      <c r="M213" s="13" t="s">
        <v>17400</v>
      </c>
      <c r="N213" s="13" t="s">
        <v>17401</v>
      </c>
      <c r="O213" s="13" t="s">
        <v>17402</v>
      </c>
      <c r="P213" s="13" t="s">
        <v>17403</v>
      </c>
      <c r="Q213" s="13" t="s">
        <v>17404</v>
      </c>
      <c r="R213" s="13" t="s">
        <v>17405</v>
      </c>
      <c r="S213" s="13" t="s">
        <v>17406</v>
      </c>
      <c r="T213" s="13" t="s">
        <v>17407</v>
      </c>
      <c r="U213" s="13" t="s">
        <v>17408</v>
      </c>
      <c r="V213" s="13" t="s">
        <v>17409</v>
      </c>
      <c r="W213" s="13" t="s">
        <v>17410</v>
      </c>
      <c r="X213" s="13" t="s">
        <v>17411</v>
      </c>
      <c r="Y213" s="13" t="s">
        <v>17412</v>
      </c>
      <c r="Z213" s="13" t="s">
        <v>17413</v>
      </c>
      <c r="AA213" s="13" t="s">
        <v>17414</v>
      </c>
      <c r="AB213" s="13" t="s">
        <v>17415</v>
      </c>
      <c r="AC213" s="13" t="s">
        <v>17416</v>
      </c>
      <c r="AD213" s="13" t="s">
        <v>17417</v>
      </c>
      <c r="AE213" s="13" t="s">
        <v>17418</v>
      </c>
      <c r="AF213" s="13" t="s">
        <v>17419</v>
      </c>
      <c r="AG213" s="13" t="s">
        <v>17420</v>
      </c>
      <c r="AH213" s="13" t="s">
        <v>17421</v>
      </c>
      <c r="AI213" s="13" t="s">
        <v>17422</v>
      </c>
      <c r="AJ213" s="13" t="s">
        <v>17423</v>
      </c>
      <c r="AK213" s="13" t="s">
        <v>17424</v>
      </c>
      <c r="AL213" s="13" t="s">
        <v>17425</v>
      </c>
      <c r="AM213" s="13" t="s">
        <v>17426</v>
      </c>
      <c r="AN213" s="13" t="s">
        <v>17427</v>
      </c>
      <c r="AO213" s="13" t="s">
        <v>17428</v>
      </c>
      <c r="AP213" s="13" t="s">
        <v>17429</v>
      </c>
      <c r="AQ213" s="13" t="s">
        <v>17430</v>
      </c>
      <c r="AR213" s="13" t="s">
        <v>17431</v>
      </c>
      <c r="AS213" s="13" t="s">
        <v>17432</v>
      </c>
      <c r="AT213" s="13" t="s">
        <v>17433</v>
      </c>
      <c r="AU213" s="13" t="s">
        <v>17434</v>
      </c>
      <c r="AV213" s="13" t="s">
        <v>17435</v>
      </c>
      <c r="AW213" s="13" t="s">
        <v>17436</v>
      </c>
      <c r="AX213" s="13" t="s">
        <v>17437</v>
      </c>
      <c r="AY213" s="13" t="s">
        <v>17438</v>
      </c>
      <c r="AZ213" s="13" t="s">
        <v>17439</v>
      </c>
      <c r="BA213" s="13" t="s">
        <v>17440</v>
      </c>
      <c r="BB213" s="13" t="s">
        <v>17441</v>
      </c>
      <c r="BC213" s="13" t="s">
        <v>17442</v>
      </c>
      <c r="BD213" s="13" t="s">
        <v>17443</v>
      </c>
      <c r="BE213" s="13" t="s">
        <v>17444</v>
      </c>
      <c r="BF213" s="13" t="s">
        <v>17445</v>
      </c>
      <c r="BG213" s="13" t="s">
        <v>17446</v>
      </c>
      <c r="BH213" s="13" t="s">
        <v>17447</v>
      </c>
      <c r="BI213" s="13" t="s">
        <v>17448</v>
      </c>
      <c r="BJ213" s="13" t="s">
        <v>17449</v>
      </c>
      <c r="BK213" s="13" t="s">
        <v>17450</v>
      </c>
      <c r="BL213" s="13" t="s">
        <v>17451</v>
      </c>
      <c r="BM213" s="13" t="s">
        <v>17452</v>
      </c>
      <c r="BN213" s="13" t="s">
        <v>17453</v>
      </c>
      <c r="BO213" s="13" t="s">
        <v>17454</v>
      </c>
      <c r="BP213" s="13" t="s">
        <v>17455</v>
      </c>
      <c r="BQ213" s="13" t="s">
        <v>17456</v>
      </c>
      <c r="BR213" s="13" t="s">
        <v>17457</v>
      </c>
      <c r="BS213" s="13" t="s">
        <v>17458</v>
      </c>
      <c r="BT213" s="13" t="s">
        <v>17459</v>
      </c>
      <c r="BU213" s="13" t="s">
        <v>17460</v>
      </c>
      <c r="BV213" s="13" t="s">
        <v>17461</v>
      </c>
      <c r="BW213" s="13" t="s">
        <v>17462</v>
      </c>
      <c r="BX213" s="13" t="s">
        <v>17463</v>
      </c>
      <c r="BY213" s="13" t="s">
        <v>17464</v>
      </c>
      <c r="BZ213" s="13" t="s">
        <v>17465</v>
      </c>
      <c r="CA213" s="13" t="s">
        <v>17466</v>
      </c>
      <c r="CB213" s="13" t="s">
        <v>17467</v>
      </c>
      <c r="CC213" s="13" t="s">
        <v>17468</v>
      </c>
      <c r="CD213" s="13" t="s">
        <v>17469</v>
      </c>
      <c r="CE213" s="13" t="s">
        <v>17470</v>
      </c>
      <c r="CF213" s="13" t="s">
        <v>17471</v>
      </c>
      <c r="CG213" s="13" t="s">
        <v>17472</v>
      </c>
      <c r="CH213" s="13" t="s">
        <v>17473</v>
      </c>
      <c r="CI213" s="13" t="s">
        <v>17474</v>
      </c>
      <c r="CJ213" s="13" t="s">
        <v>17475</v>
      </c>
      <c r="CK213" s="13" t="s">
        <v>17476</v>
      </c>
      <c r="CL213" s="13" t="s">
        <v>17477</v>
      </c>
      <c r="CM213" s="13" t="s">
        <v>17478</v>
      </c>
      <c r="CN213" s="13" t="s">
        <v>17479</v>
      </c>
    </row>
    <row r="214" customFormat="false" ht="12.75" hidden="true" customHeight="false" outlineLevel="0" collapsed="false">
      <c r="A214" s="13" t="n">
        <v>191</v>
      </c>
      <c r="B214" s="13" t="s">
        <v>17480</v>
      </c>
      <c r="C214" s="13" t="s">
        <v>17481</v>
      </c>
      <c r="D214" s="13" t="s">
        <v>17482</v>
      </c>
      <c r="E214" s="13" t="s">
        <v>17483</v>
      </c>
      <c r="F214" s="13" t="s">
        <v>17484</v>
      </c>
      <c r="G214" s="13" t="s">
        <v>17485</v>
      </c>
      <c r="H214" s="13" t="s">
        <v>17486</v>
      </c>
      <c r="I214" s="13" t="s">
        <v>17487</v>
      </c>
      <c r="J214" s="13" t="s">
        <v>17488</v>
      </c>
      <c r="K214" s="13" t="s">
        <v>17489</v>
      </c>
      <c r="L214" s="13" t="s">
        <v>17490</v>
      </c>
      <c r="M214" s="13" t="s">
        <v>17491</v>
      </c>
      <c r="N214" s="13" t="s">
        <v>17492</v>
      </c>
      <c r="O214" s="13" t="s">
        <v>17493</v>
      </c>
      <c r="P214" s="13" t="s">
        <v>17494</v>
      </c>
      <c r="Q214" s="13" t="s">
        <v>17495</v>
      </c>
      <c r="R214" s="13" t="s">
        <v>17496</v>
      </c>
      <c r="S214" s="13" t="s">
        <v>17497</v>
      </c>
      <c r="T214" s="13" t="s">
        <v>17498</v>
      </c>
      <c r="U214" s="13" t="s">
        <v>17499</v>
      </c>
      <c r="V214" s="13" t="s">
        <v>17500</v>
      </c>
      <c r="W214" s="13" t="s">
        <v>17501</v>
      </c>
      <c r="X214" s="13" t="s">
        <v>17502</v>
      </c>
      <c r="Y214" s="13" t="s">
        <v>17503</v>
      </c>
      <c r="Z214" s="13" t="s">
        <v>17504</v>
      </c>
      <c r="AA214" s="13" t="s">
        <v>17505</v>
      </c>
      <c r="AB214" s="13" t="s">
        <v>17506</v>
      </c>
      <c r="AC214" s="13" t="s">
        <v>17507</v>
      </c>
      <c r="AD214" s="13" t="s">
        <v>17508</v>
      </c>
      <c r="AE214" s="13" t="s">
        <v>17509</v>
      </c>
      <c r="AF214" s="13" t="s">
        <v>17510</v>
      </c>
      <c r="AG214" s="13" t="s">
        <v>17511</v>
      </c>
      <c r="AH214" s="13" t="s">
        <v>17512</v>
      </c>
      <c r="AI214" s="13" t="s">
        <v>17513</v>
      </c>
      <c r="AJ214" s="13" t="s">
        <v>17514</v>
      </c>
      <c r="AK214" s="13" t="s">
        <v>17515</v>
      </c>
      <c r="AL214" s="13" t="s">
        <v>17516</v>
      </c>
      <c r="AM214" s="13" t="s">
        <v>17517</v>
      </c>
      <c r="AN214" s="13" t="s">
        <v>17518</v>
      </c>
      <c r="AO214" s="13" t="s">
        <v>17519</v>
      </c>
      <c r="AP214" s="13" t="s">
        <v>17520</v>
      </c>
      <c r="AQ214" s="13" t="s">
        <v>17521</v>
      </c>
      <c r="AR214" s="13" t="s">
        <v>17522</v>
      </c>
      <c r="AS214" s="13" t="s">
        <v>17523</v>
      </c>
      <c r="AT214" s="13" t="s">
        <v>17524</v>
      </c>
      <c r="AU214" s="13" t="s">
        <v>17525</v>
      </c>
      <c r="AV214" s="13" t="s">
        <v>17526</v>
      </c>
      <c r="AW214" s="13" t="s">
        <v>17527</v>
      </c>
      <c r="AX214" s="13" t="s">
        <v>17528</v>
      </c>
      <c r="AY214" s="13" t="s">
        <v>17529</v>
      </c>
      <c r="AZ214" s="13" t="s">
        <v>17530</v>
      </c>
      <c r="BA214" s="13" t="s">
        <v>17531</v>
      </c>
      <c r="BB214" s="13" t="s">
        <v>17532</v>
      </c>
      <c r="BC214" s="13" t="s">
        <v>17533</v>
      </c>
      <c r="BD214" s="13" t="s">
        <v>17534</v>
      </c>
      <c r="BE214" s="13" t="s">
        <v>17535</v>
      </c>
      <c r="BF214" s="13" t="s">
        <v>17536</v>
      </c>
      <c r="BG214" s="13" t="s">
        <v>17537</v>
      </c>
      <c r="BH214" s="13" t="s">
        <v>17538</v>
      </c>
      <c r="BI214" s="13" t="s">
        <v>17539</v>
      </c>
      <c r="BJ214" s="13" t="s">
        <v>17540</v>
      </c>
      <c r="BK214" s="13" t="s">
        <v>17541</v>
      </c>
      <c r="BL214" s="13" t="s">
        <v>17542</v>
      </c>
      <c r="BM214" s="13" t="s">
        <v>17543</v>
      </c>
      <c r="BN214" s="13" t="s">
        <v>17544</v>
      </c>
      <c r="BO214" s="13" t="s">
        <v>17545</v>
      </c>
      <c r="BP214" s="13" t="s">
        <v>17546</v>
      </c>
      <c r="BQ214" s="13" t="s">
        <v>17547</v>
      </c>
      <c r="BR214" s="13" t="s">
        <v>17548</v>
      </c>
      <c r="BS214" s="13" t="s">
        <v>17549</v>
      </c>
      <c r="BT214" s="13" t="s">
        <v>17550</v>
      </c>
      <c r="BU214" s="13" t="s">
        <v>17551</v>
      </c>
      <c r="BV214" s="13" t="s">
        <v>17552</v>
      </c>
      <c r="BW214" s="13" t="s">
        <v>17553</v>
      </c>
      <c r="BX214" s="13" t="s">
        <v>17554</v>
      </c>
      <c r="BY214" s="13" t="s">
        <v>17555</v>
      </c>
      <c r="BZ214" s="13" t="s">
        <v>17556</v>
      </c>
      <c r="CA214" s="13" t="s">
        <v>17557</v>
      </c>
      <c r="CB214" s="13" t="s">
        <v>17558</v>
      </c>
      <c r="CC214" s="13" t="s">
        <v>17559</v>
      </c>
      <c r="CD214" s="13" t="s">
        <v>17560</v>
      </c>
      <c r="CE214" s="13" t="s">
        <v>17561</v>
      </c>
      <c r="CF214" s="13" t="s">
        <v>17562</v>
      </c>
      <c r="CG214" s="13" t="s">
        <v>17563</v>
      </c>
      <c r="CH214" s="13" t="s">
        <v>17564</v>
      </c>
      <c r="CI214" s="13" t="s">
        <v>17565</v>
      </c>
      <c r="CJ214" s="13" t="s">
        <v>17566</v>
      </c>
      <c r="CK214" s="13" t="s">
        <v>17567</v>
      </c>
      <c r="CL214" s="13" t="s">
        <v>17568</v>
      </c>
      <c r="CM214" s="13" t="s">
        <v>17569</v>
      </c>
      <c r="CN214" s="13" t="s">
        <v>17570</v>
      </c>
    </row>
    <row r="215" customFormat="false" ht="12.75" hidden="true" customHeight="false" outlineLevel="0" collapsed="false">
      <c r="A215" s="13" t="n">
        <v>192</v>
      </c>
      <c r="B215" s="13" t="s">
        <v>17571</v>
      </c>
      <c r="C215" s="13" t="s">
        <v>17572</v>
      </c>
      <c r="D215" s="13" t="s">
        <v>17573</v>
      </c>
      <c r="E215" s="13" t="s">
        <v>17574</v>
      </c>
      <c r="F215" s="13" t="s">
        <v>17575</v>
      </c>
      <c r="G215" s="13" t="s">
        <v>17576</v>
      </c>
      <c r="H215" s="13" t="s">
        <v>17577</v>
      </c>
      <c r="I215" s="13" t="s">
        <v>17578</v>
      </c>
      <c r="J215" s="13" t="s">
        <v>17579</v>
      </c>
      <c r="K215" s="13" t="s">
        <v>17580</v>
      </c>
      <c r="L215" s="13" t="s">
        <v>17581</v>
      </c>
      <c r="M215" s="13" t="s">
        <v>17582</v>
      </c>
      <c r="N215" s="13" t="s">
        <v>17583</v>
      </c>
      <c r="O215" s="13" t="s">
        <v>17584</v>
      </c>
      <c r="P215" s="13" t="s">
        <v>17585</v>
      </c>
      <c r="Q215" s="13" t="s">
        <v>17586</v>
      </c>
      <c r="R215" s="13" t="s">
        <v>17587</v>
      </c>
      <c r="S215" s="13" t="s">
        <v>17588</v>
      </c>
      <c r="T215" s="13" t="s">
        <v>17589</v>
      </c>
      <c r="U215" s="13" t="s">
        <v>17590</v>
      </c>
      <c r="V215" s="13" t="s">
        <v>17591</v>
      </c>
      <c r="W215" s="13" t="s">
        <v>17592</v>
      </c>
      <c r="X215" s="13" t="s">
        <v>17593</v>
      </c>
      <c r="Y215" s="13" t="s">
        <v>17594</v>
      </c>
      <c r="Z215" s="13" t="s">
        <v>17595</v>
      </c>
      <c r="AA215" s="13" t="s">
        <v>17596</v>
      </c>
      <c r="AB215" s="13" t="s">
        <v>17597</v>
      </c>
      <c r="AC215" s="13" t="s">
        <v>17598</v>
      </c>
      <c r="AD215" s="13" t="s">
        <v>17599</v>
      </c>
      <c r="AE215" s="13" t="s">
        <v>17600</v>
      </c>
      <c r="AF215" s="13" t="s">
        <v>17601</v>
      </c>
      <c r="AG215" s="13" t="s">
        <v>17602</v>
      </c>
      <c r="AH215" s="13" t="s">
        <v>17603</v>
      </c>
      <c r="AI215" s="13" t="s">
        <v>17604</v>
      </c>
      <c r="AJ215" s="13" t="s">
        <v>17605</v>
      </c>
      <c r="AK215" s="13" t="s">
        <v>17606</v>
      </c>
      <c r="AL215" s="13" t="s">
        <v>17607</v>
      </c>
      <c r="AM215" s="13" t="s">
        <v>17608</v>
      </c>
      <c r="AN215" s="13" t="s">
        <v>17609</v>
      </c>
      <c r="AO215" s="13" t="s">
        <v>17610</v>
      </c>
      <c r="AP215" s="13" t="s">
        <v>17611</v>
      </c>
      <c r="AQ215" s="13" t="s">
        <v>17612</v>
      </c>
      <c r="AR215" s="13" t="s">
        <v>17613</v>
      </c>
      <c r="AS215" s="13" t="s">
        <v>17614</v>
      </c>
      <c r="AT215" s="13" t="s">
        <v>17615</v>
      </c>
      <c r="AU215" s="13" t="s">
        <v>17616</v>
      </c>
      <c r="AV215" s="13" t="s">
        <v>17617</v>
      </c>
      <c r="AW215" s="13" t="s">
        <v>17618</v>
      </c>
      <c r="AX215" s="13" t="s">
        <v>17619</v>
      </c>
      <c r="AY215" s="13" t="s">
        <v>17620</v>
      </c>
      <c r="AZ215" s="13" t="s">
        <v>17621</v>
      </c>
      <c r="BA215" s="13" t="s">
        <v>17622</v>
      </c>
      <c r="BB215" s="13" t="s">
        <v>17623</v>
      </c>
      <c r="BC215" s="13" t="s">
        <v>17624</v>
      </c>
      <c r="BD215" s="13" t="s">
        <v>17625</v>
      </c>
      <c r="BE215" s="13" t="s">
        <v>17626</v>
      </c>
      <c r="BF215" s="13" t="s">
        <v>17627</v>
      </c>
      <c r="BG215" s="13" t="s">
        <v>17628</v>
      </c>
      <c r="BH215" s="13" t="s">
        <v>17629</v>
      </c>
      <c r="BI215" s="13" t="s">
        <v>17630</v>
      </c>
      <c r="BJ215" s="13" t="s">
        <v>17631</v>
      </c>
      <c r="BK215" s="13" t="s">
        <v>17632</v>
      </c>
      <c r="BL215" s="13" t="s">
        <v>17633</v>
      </c>
      <c r="BM215" s="13" t="s">
        <v>17634</v>
      </c>
      <c r="BN215" s="13" t="s">
        <v>17635</v>
      </c>
      <c r="BO215" s="13" t="s">
        <v>17636</v>
      </c>
      <c r="BP215" s="13" t="s">
        <v>17637</v>
      </c>
      <c r="BQ215" s="13" t="s">
        <v>17638</v>
      </c>
      <c r="BR215" s="13" t="s">
        <v>17639</v>
      </c>
      <c r="BS215" s="13" t="s">
        <v>17640</v>
      </c>
      <c r="BT215" s="13" t="s">
        <v>17641</v>
      </c>
      <c r="BU215" s="13" t="s">
        <v>17642</v>
      </c>
      <c r="BV215" s="13" t="s">
        <v>17643</v>
      </c>
      <c r="BW215" s="13" t="s">
        <v>17644</v>
      </c>
      <c r="BX215" s="13" t="s">
        <v>17645</v>
      </c>
      <c r="BY215" s="13" t="s">
        <v>17646</v>
      </c>
      <c r="BZ215" s="13" t="s">
        <v>17647</v>
      </c>
      <c r="CA215" s="13" t="s">
        <v>17648</v>
      </c>
      <c r="CB215" s="13" t="s">
        <v>17649</v>
      </c>
      <c r="CC215" s="13" t="s">
        <v>17650</v>
      </c>
      <c r="CD215" s="13" t="s">
        <v>17651</v>
      </c>
      <c r="CE215" s="13" t="s">
        <v>17652</v>
      </c>
      <c r="CF215" s="13" t="s">
        <v>17653</v>
      </c>
      <c r="CG215" s="13" t="s">
        <v>17654</v>
      </c>
      <c r="CH215" s="13" t="s">
        <v>17655</v>
      </c>
      <c r="CI215" s="13" t="s">
        <v>17656</v>
      </c>
      <c r="CJ215" s="13" t="s">
        <v>17657</v>
      </c>
      <c r="CK215" s="13" t="s">
        <v>17658</v>
      </c>
      <c r="CL215" s="13" t="s">
        <v>17659</v>
      </c>
      <c r="CM215" s="13" t="s">
        <v>17660</v>
      </c>
      <c r="CN215" s="13" t="s">
        <v>17661</v>
      </c>
    </row>
    <row r="216" customFormat="false" ht="12.75" hidden="true" customHeight="false" outlineLevel="0" collapsed="false">
      <c r="A216" s="13" t="n">
        <v>193</v>
      </c>
      <c r="B216" s="13" t="s">
        <v>17662</v>
      </c>
      <c r="C216" s="13" t="s">
        <v>17663</v>
      </c>
      <c r="D216" s="13" t="s">
        <v>17664</v>
      </c>
      <c r="E216" s="13" t="s">
        <v>17665</v>
      </c>
      <c r="F216" s="13" t="s">
        <v>17666</v>
      </c>
      <c r="G216" s="13" t="s">
        <v>17667</v>
      </c>
      <c r="H216" s="13" t="s">
        <v>17668</v>
      </c>
      <c r="I216" s="13" t="s">
        <v>17669</v>
      </c>
      <c r="J216" s="13" t="s">
        <v>17670</v>
      </c>
      <c r="K216" s="13" t="s">
        <v>17671</v>
      </c>
      <c r="L216" s="13" t="s">
        <v>17672</v>
      </c>
      <c r="M216" s="13" t="s">
        <v>17673</v>
      </c>
      <c r="N216" s="13" t="s">
        <v>17674</v>
      </c>
      <c r="O216" s="13" t="s">
        <v>17675</v>
      </c>
      <c r="P216" s="13" t="s">
        <v>17676</v>
      </c>
      <c r="Q216" s="13" t="s">
        <v>17677</v>
      </c>
      <c r="R216" s="13" t="s">
        <v>17678</v>
      </c>
      <c r="S216" s="13" t="s">
        <v>17679</v>
      </c>
      <c r="T216" s="13" t="s">
        <v>17680</v>
      </c>
      <c r="U216" s="13" t="s">
        <v>17681</v>
      </c>
      <c r="V216" s="13" t="s">
        <v>17682</v>
      </c>
      <c r="W216" s="13" t="s">
        <v>17683</v>
      </c>
      <c r="X216" s="13" t="s">
        <v>17684</v>
      </c>
      <c r="Y216" s="13" t="s">
        <v>17685</v>
      </c>
      <c r="Z216" s="13" t="s">
        <v>17686</v>
      </c>
      <c r="AA216" s="13" t="s">
        <v>17687</v>
      </c>
      <c r="AB216" s="13" t="s">
        <v>17688</v>
      </c>
      <c r="AC216" s="13" t="s">
        <v>17689</v>
      </c>
      <c r="AD216" s="13" t="s">
        <v>17690</v>
      </c>
      <c r="AE216" s="13" t="s">
        <v>17691</v>
      </c>
      <c r="AF216" s="13" t="s">
        <v>17692</v>
      </c>
      <c r="AG216" s="13" t="s">
        <v>17693</v>
      </c>
      <c r="AH216" s="13" t="s">
        <v>17694</v>
      </c>
      <c r="AI216" s="13" t="s">
        <v>17695</v>
      </c>
      <c r="AJ216" s="13" t="s">
        <v>17696</v>
      </c>
      <c r="AK216" s="13" t="s">
        <v>17697</v>
      </c>
      <c r="AL216" s="13" t="s">
        <v>17698</v>
      </c>
      <c r="AM216" s="13" t="s">
        <v>17699</v>
      </c>
      <c r="AN216" s="13" t="s">
        <v>17700</v>
      </c>
      <c r="AO216" s="13" t="s">
        <v>17701</v>
      </c>
      <c r="AP216" s="13" t="s">
        <v>17702</v>
      </c>
      <c r="AQ216" s="13" t="s">
        <v>17703</v>
      </c>
      <c r="AR216" s="13" t="s">
        <v>17704</v>
      </c>
      <c r="AS216" s="13" t="s">
        <v>17705</v>
      </c>
      <c r="AT216" s="13" t="s">
        <v>17706</v>
      </c>
      <c r="AU216" s="13" t="s">
        <v>17707</v>
      </c>
      <c r="AV216" s="13" t="s">
        <v>17708</v>
      </c>
      <c r="AW216" s="13" t="s">
        <v>17709</v>
      </c>
      <c r="AX216" s="13" t="s">
        <v>17710</v>
      </c>
      <c r="AY216" s="13" t="s">
        <v>17711</v>
      </c>
      <c r="AZ216" s="13" t="s">
        <v>17712</v>
      </c>
      <c r="BA216" s="13" t="s">
        <v>17713</v>
      </c>
      <c r="BB216" s="13" t="s">
        <v>17714</v>
      </c>
      <c r="BC216" s="13" t="s">
        <v>17715</v>
      </c>
      <c r="BD216" s="13" t="s">
        <v>17716</v>
      </c>
      <c r="BE216" s="13" t="s">
        <v>17717</v>
      </c>
      <c r="BF216" s="13" t="s">
        <v>17718</v>
      </c>
      <c r="BG216" s="13" t="s">
        <v>17719</v>
      </c>
      <c r="BH216" s="13" t="s">
        <v>17720</v>
      </c>
      <c r="BI216" s="13" t="s">
        <v>17721</v>
      </c>
      <c r="BJ216" s="13" t="s">
        <v>17722</v>
      </c>
      <c r="BK216" s="13" t="s">
        <v>17723</v>
      </c>
      <c r="BL216" s="13" t="s">
        <v>17724</v>
      </c>
      <c r="BM216" s="13" t="s">
        <v>17725</v>
      </c>
      <c r="BN216" s="13" t="s">
        <v>17726</v>
      </c>
      <c r="BO216" s="13" t="s">
        <v>17727</v>
      </c>
      <c r="BP216" s="13" t="s">
        <v>17728</v>
      </c>
      <c r="BQ216" s="13" t="s">
        <v>17729</v>
      </c>
      <c r="BR216" s="13" t="s">
        <v>17730</v>
      </c>
      <c r="BS216" s="13" t="s">
        <v>17731</v>
      </c>
      <c r="BT216" s="13" t="s">
        <v>17732</v>
      </c>
      <c r="BU216" s="13" t="s">
        <v>17733</v>
      </c>
      <c r="BV216" s="13" t="s">
        <v>17734</v>
      </c>
      <c r="BW216" s="13" t="s">
        <v>17735</v>
      </c>
      <c r="BX216" s="13" t="s">
        <v>17736</v>
      </c>
      <c r="BY216" s="13" t="s">
        <v>17737</v>
      </c>
      <c r="BZ216" s="13" t="s">
        <v>17738</v>
      </c>
      <c r="CA216" s="13" t="s">
        <v>17739</v>
      </c>
      <c r="CB216" s="13" t="s">
        <v>17740</v>
      </c>
      <c r="CC216" s="13" t="s">
        <v>17741</v>
      </c>
      <c r="CD216" s="13" t="s">
        <v>17742</v>
      </c>
      <c r="CE216" s="13" t="s">
        <v>17743</v>
      </c>
      <c r="CF216" s="13" t="s">
        <v>17744</v>
      </c>
      <c r="CG216" s="13" t="s">
        <v>17745</v>
      </c>
      <c r="CH216" s="13" t="s">
        <v>17746</v>
      </c>
      <c r="CI216" s="13" t="s">
        <v>17747</v>
      </c>
      <c r="CJ216" s="13" t="s">
        <v>17748</v>
      </c>
      <c r="CK216" s="13" t="s">
        <v>17749</v>
      </c>
      <c r="CL216" s="13" t="s">
        <v>17750</v>
      </c>
      <c r="CM216" s="13" t="s">
        <v>17751</v>
      </c>
      <c r="CN216" s="13" t="s">
        <v>17752</v>
      </c>
    </row>
    <row r="217" customFormat="false" ht="12.75" hidden="true" customHeight="false" outlineLevel="0" collapsed="false">
      <c r="A217" s="13" t="n">
        <v>194</v>
      </c>
      <c r="B217" s="13" t="s">
        <v>17753</v>
      </c>
      <c r="C217" s="13" t="s">
        <v>17754</v>
      </c>
      <c r="D217" s="13" t="s">
        <v>17755</v>
      </c>
      <c r="E217" s="13" t="s">
        <v>17756</v>
      </c>
      <c r="F217" s="13" t="s">
        <v>17757</v>
      </c>
      <c r="G217" s="13" t="s">
        <v>17758</v>
      </c>
      <c r="H217" s="13" t="s">
        <v>17759</v>
      </c>
      <c r="I217" s="13" t="s">
        <v>17760</v>
      </c>
      <c r="J217" s="13" t="s">
        <v>17761</v>
      </c>
      <c r="K217" s="13" t="s">
        <v>17762</v>
      </c>
      <c r="L217" s="13" t="s">
        <v>17763</v>
      </c>
      <c r="M217" s="13" t="s">
        <v>17764</v>
      </c>
      <c r="N217" s="13" t="s">
        <v>17765</v>
      </c>
      <c r="O217" s="13" t="s">
        <v>17766</v>
      </c>
      <c r="P217" s="13" t="s">
        <v>17767</v>
      </c>
      <c r="Q217" s="13" t="s">
        <v>17768</v>
      </c>
      <c r="R217" s="13" t="s">
        <v>17769</v>
      </c>
      <c r="S217" s="13" t="s">
        <v>17770</v>
      </c>
      <c r="T217" s="13" t="s">
        <v>17771</v>
      </c>
      <c r="U217" s="13" t="s">
        <v>17772</v>
      </c>
      <c r="V217" s="13" t="s">
        <v>17773</v>
      </c>
      <c r="W217" s="13" t="s">
        <v>17774</v>
      </c>
      <c r="X217" s="13" t="s">
        <v>17775</v>
      </c>
      <c r="Y217" s="13" t="s">
        <v>17776</v>
      </c>
      <c r="Z217" s="13" t="s">
        <v>17777</v>
      </c>
      <c r="AA217" s="13" t="s">
        <v>17778</v>
      </c>
      <c r="AB217" s="13" t="s">
        <v>17779</v>
      </c>
      <c r="AC217" s="13" t="s">
        <v>17780</v>
      </c>
      <c r="AD217" s="13" t="s">
        <v>17781</v>
      </c>
      <c r="AE217" s="13" t="s">
        <v>17782</v>
      </c>
      <c r="AF217" s="13" t="s">
        <v>17783</v>
      </c>
      <c r="AG217" s="13" t="s">
        <v>17784</v>
      </c>
      <c r="AH217" s="13" t="s">
        <v>17785</v>
      </c>
      <c r="AI217" s="13" t="s">
        <v>17786</v>
      </c>
      <c r="AJ217" s="13" t="s">
        <v>17787</v>
      </c>
      <c r="AK217" s="13" t="s">
        <v>17788</v>
      </c>
      <c r="AL217" s="13" t="s">
        <v>17789</v>
      </c>
      <c r="AM217" s="13" t="s">
        <v>17790</v>
      </c>
      <c r="AN217" s="13" t="s">
        <v>17791</v>
      </c>
      <c r="AO217" s="13" t="s">
        <v>17792</v>
      </c>
      <c r="AP217" s="13" t="s">
        <v>17793</v>
      </c>
      <c r="AQ217" s="13" t="s">
        <v>17794</v>
      </c>
      <c r="AR217" s="13" t="s">
        <v>17795</v>
      </c>
      <c r="AS217" s="13" t="s">
        <v>17796</v>
      </c>
      <c r="AT217" s="13" t="s">
        <v>17797</v>
      </c>
      <c r="AU217" s="13" t="s">
        <v>17798</v>
      </c>
      <c r="AV217" s="13" t="s">
        <v>17799</v>
      </c>
      <c r="AW217" s="13" t="s">
        <v>17800</v>
      </c>
      <c r="AX217" s="13" t="s">
        <v>17801</v>
      </c>
      <c r="AY217" s="13" t="s">
        <v>17802</v>
      </c>
      <c r="AZ217" s="13" t="s">
        <v>17803</v>
      </c>
      <c r="BA217" s="13" t="s">
        <v>17804</v>
      </c>
      <c r="BB217" s="13" t="s">
        <v>17805</v>
      </c>
      <c r="BC217" s="13" t="s">
        <v>17806</v>
      </c>
      <c r="BD217" s="13" t="s">
        <v>17807</v>
      </c>
      <c r="BE217" s="13" t="s">
        <v>17808</v>
      </c>
      <c r="BF217" s="13" t="s">
        <v>17809</v>
      </c>
      <c r="BG217" s="13" t="s">
        <v>17810</v>
      </c>
      <c r="BH217" s="13" t="s">
        <v>17811</v>
      </c>
      <c r="BI217" s="13" t="s">
        <v>17812</v>
      </c>
      <c r="BJ217" s="13" t="s">
        <v>17813</v>
      </c>
      <c r="BK217" s="13" t="s">
        <v>17814</v>
      </c>
      <c r="BL217" s="13" t="s">
        <v>17815</v>
      </c>
      <c r="BM217" s="13" t="s">
        <v>17816</v>
      </c>
      <c r="BN217" s="13" t="s">
        <v>17817</v>
      </c>
      <c r="BO217" s="13" t="s">
        <v>17818</v>
      </c>
      <c r="BP217" s="13" t="s">
        <v>17819</v>
      </c>
      <c r="BQ217" s="13" t="s">
        <v>17820</v>
      </c>
      <c r="BR217" s="13" t="s">
        <v>17821</v>
      </c>
      <c r="BS217" s="13" t="s">
        <v>17822</v>
      </c>
      <c r="BT217" s="13" t="s">
        <v>17823</v>
      </c>
      <c r="BU217" s="13" t="s">
        <v>17824</v>
      </c>
      <c r="BV217" s="13" t="s">
        <v>17825</v>
      </c>
      <c r="BW217" s="13" t="s">
        <v>17826</v>
      </c>
      <c r="BX217" s="13" t="s">
        <v>17827</v>
      </c>
      <c r="BY217" s="13" t="s">
        <v>17828</v>
      </c>
      <c r="BZ217" s="13" t="s">
        <v>17829</v>
      </c>
      <c r="CA217" s="13" t="s">
        <v>17830</v>
      </c>
      <c r="CB217" s="13" t="s">
        <v>17831</v>
      </c>
      <c r="CC217" s="13" t="s">
        <v>17832</v>
      </c>
      <c r="CD217" s="13" t="s">
        <v>17833</v>
      </c>
      <c r="CE217" s="13" t="s">
        <v>17834</v>
      </c>
      <c r="CF217" s="13" t="s">
        <v>17835</v>
      </c>
      <c r="CG217" s="13" t="s">
        <v>17836</v>
      </c>
      <c r="CH217" s="13" t="s">
        <v>17837</v>
      </c>
      <c r="CI217" s="13" t="s">
        <v>17838</v>
      </c>
      <c r="CJ217" s="13" t="s">
        <v>17839</v>
      </c>
      <c r="CK217" s="13" t="s">
        <v>17840</v>
      </c>
      <c r="CL217" s="13" t="s">
        <v>17841</v>
      </c>
      <c r="CM217" s="13" t="s">
        <v>17842</v>
      </c>
      <c r="CN217" s="13" t="s">
        <v>17843</v>
      </c>
    </row>
    <row r="218" customFormat="false" ht="12.75" hidden="true" customHeight="false" outlineLevel="0" collapsed="false">
      <c r="A218" s="13" t="n">
        <v>195</v>
      </c>
      <c r="B218" s="13" t="s">
        <v>17844</v>
      </c>
      <c r="C218" s="13" t="s">
        <v>17845</v>
      </c>
      <c r="D218" s="13" t="s">
        <v>17846</v>
      </c>
      <c r="E218" s="13" t="s">
        <v>17847</v>
      </c>
      <c r="F218" s="13" t="s">
        <v>17848</v>
      </c>
      <c r="G218" s="13" t="s">
        <v>17849</v>
      </c>
      <c r="H218" s="13" t="s">
        <v>17850</v>
      </c>
      <c r="I218" s="13" t="s">
        <v>17851</v>
      </c>
      <c r="J218" s="13" t="s">
        <v>17852</v>
      </c>
      <c r="K218" s="13" t="s">
        <v>17853</v>
      </c>
      <c r="L218" s="13" t="s">
        <v>17854</v>
      </c>
      <c r="M218" s="13" t="s">
        <v>17855</v>
      </c>
      <c r="N218" s="13" t="s">
        <v>17856</v>
      </c>
      <c r="O218" s="13" t="s">
        <v>17857</v>
      </c>
      <c r="P218" s="13" t="s">
        <v>17858</v>
      </c>
      <c r="Q218" s="13" t="s">
        <v>17859</v>
      </c>
      <c r="R218" s="13" t="s">
        <v>17860</v>
      </c>
      <c r="S218" s="13" t="s">
        <v>17861</v>
      </c>
      <c r="T218" s="13" t="s">
        <v>17862</v>
      </c>
      <c r="U218" s="13" t="s">
        <v>17863</v>
      </c>
      <c r="V218" s="13" t="s">
        <v>17864</v>
      </c>
      <c r="W218" s="13" t="s">
        <v>17865</v>
      </c>
      <c r="X218" s="13" t="s">
        <v>17866</v>
      </c>
      <c r="Y218" s="13" t="s">
        <v>17867</v>
      </c>
      <c r="Z218" s="13" t="s">
        <v>17868</v>
      </c>
      <c r="AA218" s="13" t="s">
        <v>17869</v>
      </c>
      <c r="AB218" s="13" t="s">
        <v>17870</v>
      </c>
      <c r="AC218" s="13" t="s">
        <v>17871</v>
      </c>
      <c r="AD218" s="13" t="s">
        <v>17872</v>
      </c>
      <c r="AE218" s="13" t="s">
        <v>17873</v>
      </c>
      <c r="AF218" s="13" t="s">
        <v>17874</v>
      </c>
      <c r="AG218" s="13" t="s">
        <v>17875</v>
      </c>
      <c r="AH218" s="13" t="s">
        <v>17876</v>
      </c>
      <c r="AI218" s="13" t="s">
        <v>17877</v>
      </c>
      <c r="AJ218" s="13" t="s">
        <v>17878</v>
      </c>
      <c r="AK218" s="13" t="s">
        <v>17879</v>
      </c>
      <c r="AL218" s="13" t="s">
        <v>17880</v>
      </c>
      <c r="AM218" s="13" t="s">
        <v>17881</v>
      </c>
      <c r="AN218" s="13" t="s">
        <v>17882</v>
      </c>
      <c r="AO218" s="13" t="s">
        <v>17883</v>
      </c>
      <c r="AP218" s="13" t="s">
        <v>17884</v>
      </c>
      <c r="AQ218" s="13" t="s">
        <v>17885</v>
      </c>
      <c r="AR218" s="13" t="s">
        <v>17886</v>
      </c>
      <c r="AS218" s="13" t="s">
        <v>17887</v>
      </c>
      <c r="AT218" s="13" t="s">
        <v>17888</v>
      </c>
      <c r="AU218" s="13" t="s">
        <v>17889</v>
      </c>
      <c r="AV218" s="13" t="s">
        <v>17890</v>
      </c>
      <c r="AW218" s="13" t="s">
        <v>17891</v>
      </c>
      <c r="AX218" s="13" t="s">
        <v>17892</v>
      </c>
      <c r="AY218" s="13" t="s">
        <v>17893</v>
      </c>
      <c r="AZ218" s="13" t="s">
        <v>17894</v>
      </c>
      <c r="BA218" s="13" t="s">
        <v>17895</v>
      </c>
      <c r="BB218" s="13" t="s">
        <v>17896</v>
      </c>
      <c r="BC218" s="13" t="s">
        <v>17897</v>
      </c>
      <c r="BD218" s="13" t="s">
        <v>17898</v>
      </c>
      <c r="BE218" s="13" t="s">
        <v>17899</v>
      </c>
      <c r="BF218" s="13" t="s">
        <v>17900</v>
      </c>
      <c r="BG218" s="13" t="s">
        <v>17901</v>
      </c>
      <c r="BH218" s="13" t="s">
        <v>17902</v>
      </c>
      <c r="BI218" s="13" t="s">
        <v>17903</v>
      </c>
      <c r="BJ218" s="13" t="s">
        <v>17904</v>
      </c>
      <c r="BK218" s="13" t="s">
        <v>17905</v>
      </c>
      <c r="BL218" s="13" t="s">
        <v>17906</v>
      </c>
      <c r="BM218" s="13" t="s">
        <v>17907</v>
      </c>
      <c r="BN218" s="13" t="s">
        <v>17908</v>
      </c>
      <c r="BO218" s="13" t="s">
        <v>17909</v>
      </c>
      <c r="BP218" s="13" t="s">
        <v>17910</v>
      </c>
      <c r="BQ218" s="13" t="s">
        <v>17911</v>
      </c>
      <c r="BR218" s="13" t="s">
        <v>17912</v>
      </c>
      <c r="BS218" s="13" t="s">
        <v>17913</v>
      </c>
      <c r="BT218" s="13" t="s">
        <v>17914</v>
      </c>
      <c r="BU218" s="13" t="s">
        <v>17915</v>
      </c>
      <c r="BV218" s="13" t="s">
        <v>17916</v>
      </c>
      <c r="BW218" s="13" t="s">
        <v>17917</v>
      </c>
      <c r="BX218" s="13" t="s">
        <v>17918</v>
      </c>
      <c r="BY218" s="13" t="s">
        <v>17919</v>
      </c>
      <c r="BZ218" s="13" t="s">
        <v>17920</v>
      </c>
      <c r="CA218" s="13" t="s">
        <v>17921</v>
      </c>
      <c r="CB218" s="13" t="s">
        <v>17922</v>
      </c>
      <c r="CC218" s="13" t="s">
        <v>17923</v>
      </c>
      <c r="CD218" s="13" t="s">
        <v>17924</v>
      </c>
      <c r="CE218" s="13" t="s">
        <v>17925</v>
      </c>
      <c r="CF218" s="13" t="s">
        <v>17926</v>
      </c>
      <c r="CG218" s="13" t="s">
        <v>17927</v>
      </c>
      <c r="CH218" s="13" t="s">
        <v>17928</v>
      </c>
      <c r="CI218" s="13" t="s">
        <v>17929</v>
      </c>
      <c r="CJ218" s="13" t="s">
        <v>17930</v>
      </c>
      <c r="CK218" s="13" t="s">
        <v>17931</v>
      </c>
      <c r="CL218" s="13" t="s">
        <v>17932</v>
      </c>
      <c r="CM218" s="13" t="s">
        <v>17933</v>
      </c>
      <c r="CN218" s="13" t="s">
        <v>17934</v>
      </c>
    </row>
    <row r="219" customFormat="false" ht="12.75" hidden="true" customHeight="false" outlineLevel="0" collapsed="false">
      <c r="A219" s="13" t="n">
        <v>196</v>
      </c>
      <c r="B219" s="13" t="s">
        <v>17935</v>
      </c>
      <c r="C219" s="13" t="s">
        <v>17936</v>
      </c>
      <c r="D219" s="13" t="s">
        <v>17937</v>
      </c>
      <c r="E219" s="13" t="s">
        <v>17938</v>
      </c>
      <c r="F219" s="13" t="s">
        <v>17939</v>
      </c>
      <c r="G219" s="13" t="s">
        <v>17940</v>
      </c>
      <c r="H219" s="13" t="s">
        <v>17941</v>
      </c>
      <c r="I219" s="13" t="s">
        <v>17942</v>
      </c>
      <c r="J219" s="13" t="s">
        <v>17943</v>
      </c>
      <c r="K219" s="13" t="s">
        <v>17944</v>
      </c>
      <c r="L219" s="13" t="s">
        <v>17945</v>
      </c>
      <c r="M219" s="13" t="s">
        <v>17946</v>
      </c>
      <c r="N219" s="13" t="s">
        <v>17947</v>
      </c>
      <c r="O219" s="13" t="s">
        <v>17948</v>
      </c>
      <c r="P219" s="13" t="s">
        <v>17949</v>
      </c>
      <c r="Q219" s="13" t="s">
        <v>17950</v>
      </c>
      <c r="R219" s="13" t="s">
        <v>17951</v>
      </c>
      <c r="S219" s="13" t="s">
        <v>17952</v>
      </c>
      <c r="T219" s="13" t="s">
        <v>17953</v>
      </c>
      <c r="U219" s="13" t="s">
        <v>17954</v>
      </c>
      <c r="V219" s="13" t="s">
        <v>17955</v>
      </c>
      <c r="W219" s="13" t="s">
        <v>17956</v>
      </c>
      <c r="X219" s="13" t="s">
        <v>17957</v>
      </c>
      <c r="Y219" s="13" t="s">
        <v>17958</v>
      </c>
      <c r="Z219" s="13" t="s">
        <v>17959</v>
      </c>
      <c r="AA219" s="13" t="s">
        <v>17960</v>
      </c>
      <c r="AB219" s="13" t="s">
        <v>17961</v>
      </c>
      <c r="AC219" s="13" t="s">
        <v>17962</v>
      </c>
      <c r="AD219" s="13" t="s">
        <v>17963</v>
      </c>
      <c r="AE219" s="13" t="s">
        <v>17964</v>
      </c>
      <c r="AF219" s="13" t="s">
        <v>17965</v>
      </c>
      <c r="AG219" s="13" t="s">
        <v>17966</v>
      </c>
      <c r="AH219" s="13" t="s">
        <v>17967</v>
      </c>
      <c r="AI219" s="13" t="s">
        <v>17968</v>
      </c>
      <c r="AJ219" s="13" t="s">
        <v>17969</v>
      </c>
      <c r="AK219" s="13" t="s">
        <v>17970</v>
      </c>
      <c r="AL219" s="13" t="s">
        <v>17971</v>
      </c>
      <c r="AM219" s="13" t="s">
        <v>17972</v>
      </c>
      <c r="AN219" s="13" t="s">
        <v>17973</v>
      </c>
      <c r="AO219" s="13" t="s">
        <v>17974</v>
      </c>
      <c r="AP219" s="13" t="s">
        <v>17975</v>
      </c>
      <c r="AQ219" s="13" t="s">
        <v>17976</v>
      </c>
      <c r="AR219" s="13" t="s">
        <v>17977</v>
      </c>
      <c r="AS219" s="13" t="s">
        <v>17978</v>
      </c>
      <c r="AT219" s="13" t="s">
        <v>17979</v>
      </c>
      <c r="AU219" s="13" t="s">
        <v>17980</v>
      </c>
      <c r="AV219" s="13" t="s">
        <v>17981</v>
      </c>
      <c r="AW219" s="13" t="s">
        <v>17982</v>
      </c>
      <c r="AX219" s="13" t="s">
        <v>17983</v>
      </c>
      <c r="AY219" s="13" t="s">
        <v>17984</v>
      </c>
      <c r="AZ219" s="13" t="s">
        <v>17985</v>
      </c>
      <c r="BA219" s="13" t="s">
        <v>17986</v>
      </c>
      <c r="BB219" s="13" t="s">
        <v>17987</v>
      </c>
      <c r="BC219" s="13" t="s">
        <v>17988</v>
      </c>
      <c r="BD219" s="13" t="s">
        <v>17989</v>
      </c>
      <c r="BE219" s="13" t="s">
        <v>17990</v>
      </c>
      <c r="BF219" s="13" t="s">
        <v>17991</v>
      </c>
      <c r="BG219" s="13" t="s">
        <v>17992</v>
      </c>
      <c r="BH219" s="13" t="s">
        <v>17993</v>
      </c>
      <c r="BI219" s="13" t="s">
        <v>17994</v>
      </c>
      <c r="BJ219" s="13" t="s">
        <v>17995</v>
      </c>
      <c r="BK219" s="13" t="s">
        <v>17996</v>
      </c>
      <c r="BL219" s="13" t="s">
        <v>17997</v>
      </c>
      <c r="BM219" s="13" t="s">
        <v>17998</v>
      </c>
      <c r="BN219" s="13" t="s">
        <v>17999</v>
      </c>
      <c r="BO219" s="13" t="s">
        <v>18000</v>
      </c>
      <c r="BP219" s="13" t="s">
        <v>18001</v>
      </c>
      <c r="BQ219" s="13" t="s">
        <v>18002</v>
      </c>
      <c r="BR219" s="13" t="s">
        <v>18003</v>
      </c>
      <c r="BS219" s="13" t="s">
        <v>18004</v>
      </c>
      <c r="BT219" s="13" t="s">
        <v>18005</v>
      </c>
      <c r="BU219" s="13" t="s">
        <v>18006</v>
      </c>
      <c r="BV219" s="13" t="s">
        <v>18007</v>
      </c>
      <c r="BW219" s="13" t="s">
        <v>18008</v>
      </c>
      <c r="BX219" s="13" t="s">
        <v>18009</v>
      </c>
      <c r="BY219" s="13" t="s">
        <v>18010</v>
      </c>
      <c r="BZ219" s="13" t="s">
        <v>18011</v>
      </c>
      <c r="CA219" s="13" t="s">
        <v>18012</v>
      </c>
      <c r="CB219" s="13" t="s">
        <v>18013</v>
      </c>
      <c r="CC219" s="13" t="s">
        <v>18014</v>
      </c>
      <c r="CD219" s="13" t="s">
        <v>18015</v>
      </c>
      <c r="CE219" s="13" t="s">
        <v>18016</v>
      </c>
      <c r="CF219" s="13" t="s">
        <v>18017</v>
      </c>
      <c r="CG219" s="13" t="s">
        <v>18018</v>
      </c>
      <c r="CH219" s="13" t="s">
        <v>18019</v>
      </c>
      <c r="CI219" s="13" t="s">
        <v>18020</v>
      </c>
      <c r="CJ219" s="13" t="s">
        <v>18021</v>
      </c>
      <c r="CK219" s="13" t="s">
        <v>18022</v>
      </c>
      <c r="CL219" s="13" t="s">
        <v>18023</v>
      </c>
      <c r="CM219" s="13" t="s">
        <v>18024</v>
      </c>
      <c r="CN219" s="13" t="s">
        <v>18025</v>
      </c>
    </row>
    <row r="220" customFormat="false" ht="12.75" hidden="true" customHeight="false" outlineLevel="0" collapsed="false">
      <c r="A220" s="13" t="n">
        <v>197</v>
      </c>
      <c r="B220" s="13" t="s">
        <v>18026</v>
      </c>
      <c r="C220" s="13" t="s">
        <v>18027</v>
      </c>
      <c r="D220" s="13" t="s">
        <v>18028</v>
      </c>
      <c r="E220" s="13" t="s">
        <v>18029</v>
      </c>
      <c r="F220" s="13" t="s">
        <v>18030</v>
      </c>
      <c r="G220" s="13" t="s">
        <v>18031</v>
      </c>
      <c r="H220" s="13" t="s">
        <v>18032</v>
      </c>
      <c r="I220" s="13" t="s">
        <v>18033</v>
      </c>
      <c r="J220" s="13" t="s">
        <v>18034</v>
      </c>
      <c r="K220" s="13" t="s">
        <v>18035</v>
      </c>
      <c r="L220" s="13" t="s">
        <v>18036</v>
      </c>
      <c r="M220" s="13" t="s">
        <v>18037</v>
      </c>
      <c r="N220" s="13" t="s">
        <v>18038</v>
      </c>
      <c r="O220" s="13" t="s">
        <v>18039</v>
      </c>
      <c r="P220" s="13" t="s">
        <v>18040</v>
      </c>
      <c r="Q220" s="13" t="s">
        <v>18041</v>
      </c>
      <c r="R220" s="13" t="s">
        <v>18042</v>
      </c>
      <c r="S220" s="13" t="s">
        <v>18043</v>
      </c>
      <c r="T220" s="13" t="s">
        <v>18044</v>
      </c>
      <c r="U220" s="13" t="s">
        <v>18045</v>
      </c>
      <c r="V220" s="13" t="s">
        <v>18046</v>
      </c>
      <c r="W220" s="13" t="s">
        <v>18047</v>
      </c>
      <c r="X220" s="13" t="s">
        <v>18048</v>
      </c>
      <c r="Y220" s="13" t="s">
        <v>18049</v>
      </c>
      <c r="Z220" s="13" t="s">
        <v>18050</v>
      </c>
      <c r="AA220" s="13" t="s">
        <v>18051</v>
      </c>
      <c r="AB220" s="13" t="s">
        <v>18052</v>
      </c>
      <c r="AC220" s="13" t="s">
        <v>18053</v>
      </c>
      <c r="AD220" s="13" t="s">
        <v>18054</v>
      </c>
      <c r="AE220" s="13" t="s">
        <v>18055</v>
      </c>
      <c r="AF220" s="13" t="s">
        <v>18056</v>
      </c>
      <c r="AG220" s="13" t="s">
        <v>18057</v>
      </c>
      <c r="AH220" s="13" t="s">
        <v>18058</v>
      </c>
      <c r="AI220" s="13" t="s">
        <v>18059</v>
      </c>
      <c r="AJ220" s="13" t="s">
        <v>18060</v>
      </c>
      <c r="AK220" s="13" t="s">
        <v>18061</v>
      </c>
      <c r="AL220" s="13" t="s">
        <v>18062</v>
      </c>
      <c r="AM220" s="13" t="s">
        <v>18063</v>
      </c>
      <c r="AN220" s="13" t="s">
        <v>18064</v>
      </c>
      <c r="AO220" s="13" t="s">
        <v>18065</v>
      </c>
      <c r="AP220" s="13" t="s">
        <v>18066</v>
      </c>
      <c r="AQ220" s="13" t="s">
        <v>18067</v>
      </c>
      <c r="AR220" s="13" t="s">
        <v>18068</v>
      </c>
      <c r="AS220" s="13" t="s">
        <v>18069</v>
      </c>
      <c r="AT220" s="13" t="s">
        <v>18070</v>
      </c>
      <c r="AU220" s="13" t="s">
        <v>18071</v>
      </c>
      <c r="AV220" s="13" t="s">
        <v>18072</v>
      </c>
      <c r="AW220" s="13" t="s">
        <v>18073</v>
      </c>
      <c r="AX220" s="13" t="s">
        <v>18074</v>
      </c>
      <c r="AY220" s="13" t="s">
        <v>18075</v>
      </c>
      <c r="AZ220" s="13" t="s">
        <v>18076</v>
      </c>
      <c r="BA220" s="13" t="s">
        <v>18077</v>
      </c>
      <c r="BB220" s="13" t="s">
        <v>18078</v>
      </c>
      <c r="BC220" s="13" t="s">
        <v>18079</v>
      </c>
      <c r="BD220" s="13" t="s">
        <v>18080</v>
      </c>
      <c r="BE220" s="13" t="s">
        <v>18081</v>
      </c>
      <c r="BF220" s="13" t="s">
        <v>18082</v>
      </c>
      <c r="BG220" s="13" t="s">
        <v>18083</v>
      </c>
      <c r="BH220" s="13" t="s">
        <v>18084</v>
      </c>
      <c r="BI220" s="13" t="s">
        <v>18085</v>
      </c>
      <c r="BJ220" s="13" t="s">
        <v>18086</v>
      </c>
      <c r="BK220" s="13" t="s">
        <v>18087</v>
      </c>
      <c r="BL220" s="13" t="s">
        <v>18088</v>
      </c>
      <c r="BM220" s="13" t="s">
        <v>18089</v>
      </c>
      <c r="BN220" s="13" t="s">
        <v>18090</v>
      </c>
      <c r="BO220" s="13" t="s">
        <v>18091</v>
      </c>
      <c r="BP220" s="13" t="s">
        <v>18092</v>
      </c>
      <c r="BQ220" s="13" t="s">
        <v>18093</v>
      </c>
      <c r="BR220" s="13" t="s">
        <v>18094</v>
      </c>
      <c r="BS220" s="13" t="s">
        <v>18095</v>
      </c>
      <c r="BT220" s="13" t="s">
        <v>18096</v>
      </c>
      <c r="BU220" s="13" t="s">
        <v>18097</v>
      </c>
      <c r="BV220" s="13" t="s">
        <v>18098</v>
      </c>
      <c r="BW220" s="13" t="s">
        <v>18099</v>
      </c>
      <c r="BX220" s="13" t="s">
        <v>18100</v>
      </c>
      <c r="BY220" s="13" t="s">
        <v>18101</v>
      </c>
      <c r="BZ220" s="13" t="s">
        <v>18102</v>
      </c>
      <c r="CA220" s="13" t="s">
        <v>18103</v>
      </c>
      <c r="CB220" s="13" t="s">
        <v>18104</v>
      </c>
      <c r="CC220" s="13" t="s">
        <v>18105</v>
      </c>
      <c r="CD220" s="13" t="s">
        <v>18106</v>
      </c>
      <c r="CE220" s="13" t="s">
        <v>18107</v>
      </c>
      <c r="CF220" s="13" t="s">
        <v>18108</v>
      </c>
      <c r="CG220" s="13" t="s">
        <v>18109</v>
      </c>
      <c r="CH220" s="13" t="s">
        <v>18110</v>
      </c>
      <c r="CI220" s="13" t="s">
        <v>18111</v>
      </c>
      <c r="CJ220" s="13" t="s">
        <v>18112</v>
      </c>
      <c r="CK220" s="13" t="s">
        <v>18113</v>
      </c>
      <c r="CL220" s="13" t="s">
        <v>18114</v>
      </c>
      <c r="CM220" s="13" t="s">
        <v>18115</v>
      </c>
      <c r="CN220" s="13" t="s">
        <v>18116</v>
      </c>
    </row>
    <row r="221" customFormat="false" ht="12.75" hidden="true" customHeight="false" outlineLevel="0" collapsed="false">
      <c r="A221" s="13" t="n">
        <v>198</v>
      </c>
      <c r="B221" s="13" t="s">
        <v>18117</v>
      </c>
      <c r="C221" s="13" t="s">
        <v>18118</v>
      </c>
      <c r="D221" s="13" t="s">
        <v>18119</v>
      </c>
      <c r="E221" s="13" t="s">
        <v>18120</v>
      </c>
      <c r="F221" s="13" t="s">
        <v>18121</v>
      </c>
      <c r="G221" s="13" t="s">
        <v>18122</v>
      </c>
      <c r="H221" s="13" t="s">
        <v>18123</v>
      </c>
      <c r="I221" s="13" t="s">
        <v>18124</v>
      </c>
      <c r="J221" s="13" t="s">
        <v>18125</v>
      </c>
      <c r="K221" s="13" t="s">
        <v>18126</v>
      </c>
      <c r="L221" s="13" t="s">
        <v>18127</v>
      </c>
      <c r="M221" s="13" t="s">
        <v>18128</v>
      </c>
      <c r="N221" s="13" t="s">
        <v>18129</v>
      </c>
      <c r="O221" s="13" t="s">
        <v>18130</v>
      </c>
      <c r="P221" s="13" t="s">
        <v>18131</v>
      </c>
      <c r="Q221" s="13" t="s">
        <v>18132</v>
      </c>
      <c r="R221" s="13" t="s">
        <v>18133</v>
      </c>
      <c r="S221" s="13" t="s">
        <v>18134</v>
      </c>
      <c r="T221" s="13" t="s">
        <v>18135</v>
      </c>
      <c r="U221" s="13" t="s">
        <v>18136</v>
      </c>
      <c r="V221" s="13" t="s">
        <v>18137</v>
      </c>
      <c r="W221" s="13" t="s">
        <v>18138</v>
      </c>
      <c r="X221" s="13" t="s">
        <v>18139</v>
      </c>
      <c r="Y221" s="13" t="s">
        <v>18140</v>
      </c>
      <c r="Z221" s="13" t="s">
        <v>18141</v>
      </c>
      <c r="AA221" s="13" t="s">
        <v>18142</v>
      </c>
      <c r="AB221" s="13" t="s">
        <v>18143</v>
      </c>
      <c r="AC221" s="13" t="s">
        <v>18144</v>
      </c>
      <c r="AD221" s="13" t="s">
        <v>18145</v>
      </c>
      <c r="AE221" s="13" t="s">
        <v>18146</v>
      </c>
      <c r="AF221" s="13" t="s">
        <v>18147</v>
      </c>
      <c r="AG221" s="13" t="s">
        <v>18148</v>
      </c>
      <c r="AH221" s="13" t="s">
        <v>18149</v>
      </c>
      <c r="AI221" s="13" t="s">
        <v>18150</v>
      </c>
      <c r="AJ221" s="13" t="s">
        <v>18151</v>
      </c>
      <c r="AK221" s="13" t="s">
        <v>18152</v>
      </c>
      <c r="AL221" s="13" t="s">
        <v>18153</v>
      </c>
      <c r="AM221" s="13" t="s">
        <v>18154</v>
      </c>
      <c r="AN221" s="13" t="s">
        <v>18155</v>
      </c>
      <c r="AO221" s="13" t="s">
        <v>18156</v>
      </c>
      <c r="AP221" s="13" t="s">
        <v>18157</v>
      </c>
      <c r="AQ221" s="13" t="s">
        <v>18158</v>
      </c>
      <c r="AR221" s="13" t="s">
        <v>18159</v>
      </c>
      <c r="AS221" s="13" t="s">
        <v>18160</v>
      </c>
      <c r="AT221" s="13" t="s">
        <v>18161</v>
      </c>
      <c r="AU221" s="13" t="s">
        <v>18162</v>
      </c>
      <c r="AV221" s="13" t="s">
        <v>18163</v>
      </c>
      <c r="AW221" s="13" t="s">
        <v>18164</v>
      </c>
      <c r="AX221" s="13" t="s">
        <v>18165</v>
      </c>
      <c r="AY221" s="13" t="s">
        <v>18166</v>
      </c>
      <c r="AZ221" s="13" t="s">
        <v>18167</v>
      </c>
      <c r="BA221" s="13" t="s">
        <v>18168</v>
      </c>
      <c r="BB221" s="13" t="s">
        <v>18169</v>
      </c>
      <c r="BC221" s="13" t="s">
        <v>18170</v>
      </c>
      <c r="BD221" s="13" t="s">
        <v>18171</v>
      </c>
      <c r="BE221" s="13" t="s">
        <v>18172</v>
      </c>
      <c r="BF221" s="13" t="s">
        <v>18173</v>
      </c>
      <c r="BG221" s="13" t="s">
        <v>18174</v>
      </c>
      <c r="BH221" s="13" t="s">
        <v>18175</v>
      </c>
      <c r="BI221" s="13" t="s">
        <v>18176</v>
      </c>
      <c r="BJ221" s="13" t="s">
        <v>18177</v>
      </c>
      <c r="BK221" s="13" t="s">
        <v>18178</v>
      </c>
      <c r="BL221" s="13" t="s">
        <v>18179</v>
      </c>
      <c r="BM221" s="13" t="s">
        <v>18180</v>
      </c>
      <c r="BN221" s="13" t="s">
        <v>18181</v>
      </c>
      <c r="BO221" s="13" t="s">
        <v>18182</v>
      </c>
      <c r="BP221" s="13" t="s">
        <v>18183</v>
      </c>
      <c r="BQ221" s="13" t="s">
        <v>18184</v>
      </c>
      <c r="BR221" s="13" t="s">
        <v>18185</v>
      </c>
      <c r="BS221" s="13" t="s">
        <v>18186</v>
      </c>
      <c r="BT221" s="13" t="s">
        <v>18187</v>
      </c>
      <c r="BU221" s="13" t="s">
        <v>18188</v>
      </c>
      <c r="BV221" s="13" t="s">
        <v>18189</v>
      </c>
      <c r="BW221" s="13" t="s">
        <v>18190</v>
      </c>
      <c r="BX221" s="13" t="s">
        <v>18191</v>
      </c>
      <c r="BY221" s="13" t="s">
        <v>18192</v>
      </c>
      <c r="BZ221" s="13" t="s">
        <v>18193</v>
      </c>
      <c r="CA221" s="13" t="s">
        <v>18194</v>
      </c>
      <c r="CB221" s="13" t="s">
        <v>18195</v>
      </c>
      <c r="CC221" s="13" t="s">
        <v>18196</v>
      </c>
      <c r="CD221" s="13" t="s">
        <v>18197</v>
      </c>
      <c r="CE221" s="13" t="s">
        <v>18198</v>
      </c>
      <c r="CF221" s="13" t="s">
        <v>18199</v>
      </c>
      <c r="CG221" s="13" t="s">
        <v>18200</v>
      </c>
      <c r="CH221" s="13" t="s">
        <v>18201</v>
      </c>
      <c r="CI221" s="13" t="s">
        <v>18202</v>
      </c>
      <c r="CJ221" s="13" t="s">
        <v>18203</v>
      </c>
      <c r="CK221" s="13" t="s">
        <v>18204</v>
      </c>
      <c r="CL221" s="13" t="s">
        <v>18205</v>
      </c>
      <c r="CM221" s="13" t="s">
        <v>18206</v>
      </c>
      <c r="CN221" s="13" t="s">
        <v>18207</v>
      </c>
    </row>
    <row r="222" customFormat="false" ht="12.75" hidden="true" customHeight="false" outlineLevel="0" collapsed="false">
      <c r="A222" s="13" t="n">
        <v>199</v>
      </c>
      <c r="B222" s="13" t="s">
        <v>18208</v>
      </c>
      <c r="C222" s="13" t="s">
        <v>18209</v>
      </c>
      <c r="D222" s="13" t="s">
        <v>18210</v>
      </c>
      <c r="E222" s="13" t="s">
        <v>18211</v>
      </c>
      <c r="F222" s="13" t="s">
        <v>18212</v>
      </c>
      <c r="G222" s="13" t="s">
        <v>18213</v>
      </c>
      <c r="H222" s="13" t="s">
        <v>18214</v>
      </c>
      <c r="I222" s="13" t="s">
        <v>18215</v>
      </c>
      <c r="J222" s="13" t="s">
        <v>18216</v>
      </c>
      <c r="K222" s="13" t="s">
        <v>18217</v>
      </c>
      <c r="L222" s="13" t="s">
        <v>18218</v>
      </c>
      <c r="M222" s="13" t="s">
        <v>18219</v>
      </c>
      <c r="N222" s="13" t="s">
        <v>18220</v>
      </c>
      <c r="O222" s="13" t="s">
        <v>18221</v>
      </c>
      <c r="P222" s="13" t="s">
        <v>18222</v>
      </c>
      <c r="Q222" s="13" t="s">
        <v>18223</v>
      </c>
      <c r="R222" s="13" t="s">
        <v>18224</v>
      </c>
      <c r="S222" s="13" t="s">
        <v>18225</v>
      </c>
      <c r="T222" s="13" t="s">
        <v>18226</v>
      </c>
      <c r="U222" s="13" t="s">
        <v>18227</v>
      </c>
      <c r="V222" s="13" t="s">
        <v>18228</v>
      </c>
      <c r="W222" s="13" t="s">
        <v>18229</v>
      </c>
      <c r="X222" s="13" t="s">
        <v>18230</v>
      </c>
      <c r="Y222" s="13" t="s">
        <v>18231</v>
      </c>
      <c r="Z222" s="13" t="s">
        <v>18232</v>
      </c>
      <c r="AA222" s="13" t="s">
        <v>18233</v>
      </c>
      <c r="AB222" s="13" t="s">
        <v>18234</v>
      </c>
      <c r="AC222" s="13" t="s">
        <v>18235</v>
      </c>
      <c r="AD222" s="13" t="s">
        <v>18236</v>
      </c>
      <c r="AE222" s="13" t="s">
        <v>18237</v>
      </c>
      <c r="AF222" s="13" t="s">
        <v>18238</v>
      </c>
      <c r="AG222" s="13" t="s">
        <v>18239</v>
      </c>
      <c r="AH222" s="13" t="s">
        <v>18240</v>
      </c>
      <c r="AI222" s="13" t="s">
        <v>18241</v>
      </c>
      <c r="AJ222" s="13" t="s">
        <v>18242</v>
      </c>
      <c r="AK222" s="13" t="s">
        <v>18243</v>
      </c>
      <c r="AL222" s="13" t="s">
        <v>18244</v>
      </c>
      <c r="AM222" s="13" t="s">
        <v>18245</v>
      </c>
      <c r="AN222" s="13" t="s">
        <v>18246</v>
      </c>
      <c r="AO222" s="13" t="s">
        <v>18247</v>
      </c>
      <c r="AP222" s="13" t="s">
        <v>18248</v>
      </c>
      <c r="AQ222" s="13" t="s">
        <v>18249</v>
      </c>
      <c r="AR222" s="13" t="s">
        <v>18250</v>
      </c>
      <c r="AS222" s="13" t="s">
        <v>18251</v>
      </c>
      <c r="AT222" s="13" t="s">
        <v>18252</v>
      </c>
      <c r="AU222" s="13" t="s">
        <v>18253</v>
      </c>
      <c r="AV222" s="13" t="s">
        <v>18254</v>
      </c>
      <c r="AW222" s="13" t="s">
        <v>18255</v>
      </c>
      <c r="AX222" s="13" t="s">
        <v>18256</v>
      </c>
      <c r="AY222" s="13" t="s">
        <v>18257</v>
      </c>
      <c r="AZ222" s="13" t="s">
        <v>18258</v>
      </c>
      <c r="BA222" s="13" t="s">
        <v>18259</v>
      </c>
      <c r="BB222" s="13" t="s">
        <v>18260</v>
      </c>
      <c r="BC222" s="13" t="s">
        <v>18261</v>
      </c>
      <c r="BD222" s="13" t="s">
        <v>18262</v>
      </c>
      <c r="BE222" s="13" t="s">
        <v>18263</v>
      </c>
      <c r="BF222" s="13" t="s">
        <v>18264</v>
      </c>
      <c r="BG222" s="13" t="s">
        <v>18265</v>
      </c>
      <c r="BH222" s="13" t="s">
        <v>18266</v>
      </c>
      <c r="BI222" s="13" t="s">
        <v>18267</v>
      </c>
      <c r="BJ222" s="13" t="s">
        <v>18268</v>
      </c>
      <c r="BK222" s="13" t="s">
        <v>18269</v>
      </c>
      <c r="BL222" s="13" t="s">
        <v>18270</v>
      </c>
      <c r="BM222" s="13" t="s">
        <v>18271</v>
      </c>
      <c r="BN222" s="13" t="s">
        <v>18272</v>
      </c>
      <c r="BO222" s="13" t="s">
        <v>18273</v>
      </c>
      <c r="BP222" s="13" t="s">
        <v>18274</v>
      </c>
      <c r="BQ222" s="13" t="s">
        <v>18275</v>
      </c>
      <c r="BR222" s="13" t="s">
        <v>18276</v>
      </c>
      <c r="BS222" s="13" t="s">
        <v>18277</v>
      </c>
      <c r="BT222" s="13" t="s">
        <v>18278</v>
      </c>
      <c r="BU222" s="13" t="s">
        <v>18279</v>
      </c>
      <c r="BV222" s="13" t="s">
        <v>18280</v>
      </c>
      <c r="BW222" s="13" t="s">
        <v>18281</v>
      </c>
      <c r="BX222" s="13" t="s">
        <v>18282</v>
      </c>
      <c r="BY222" s="13" t="s">
        <v>18283</v>
      </c>
      <c r="BZ222" s="13" t="s">
        <v>18284</v>
      </c>
      <c r="CA222" s="13" t="s">
        <v>18285</v>
      </c>
      <c r="CB222" s="13" t="s">
        <v>18286</v>
      </c>
      <c r="CC222" s="13" t="s">
        <v>18287</v>
      </c>
      <c r="CD222" s="13" t="s">
        <v>18288</v>
      </c>
      <c r="CE222" s="13" t="s">
        <v>18289</v>
      </c>
      <c r="CF222" s="13" t="s">
        <v>18290</v>
      </c>
      <c r="CG222" s="13" t="s">
        <v>18291</v>
      </c>
      <c r="CH222" s="13" t="s">
        <v>18292</v>
      </c>
      <c r="CI222" s="13" t="s">
        <v>18293</v>
      </c>
      <c r="CJ222" s="13" t="s">
        <v>18294</v>
      </c>
      <c r="CK222" s="13" t="s">
        <v>18295</v>
      </c>
      <c r="CL222" s="13" t="s">
        <v>18296</v>
      </c>
      <c r="CM222" s="13" t="s">
        <v>18297</v>
      </c>
      <c r="CN222" s="13" t="s">
        <v>18298</v>
      </c>
    </row>
    <row r="223" customFormat="false" ht="12.75" hidden="true" customHeight="false" outlineLevel="0" collapsed="false">
      <c r="A223" s="13" t="n">
        <v>200</v>
      </c>
      <c r="B223" s="13" t="s">
        <v>18299</v>
      </c>
      <c r="C223" s="13" t="s">
        <v>18300</v>
      </c>
      <c r="D223" s="13" t="s">
        <v>18301</v>
      </c>
      <c r="E223" s="13" t="s">
        <v>18302</v>
      </c>
      <c r="F223" s="13" t="s">
        <v>18303</v>
      </c>
      <c r="G223" s="13" t="s">
        <v>18304</v>
      </c>
      <c r="H223" s="13" t="s">
        <v>18305</v>
      </c>
      <c r="I223" s="13" t="s">
        <v>18306</v>
      </c>
      <c r="J223" s="13" t="s">
        <v>18307</v>
      </c>
      <c r="K223" s="13" t="s">
        <v>18308</v>
      </c>
      <c r="L223" s="13" t="s">
        <v>18309</v>
      </c>
      <c r="M223" s="13" t="s">
        <v>18310</v>
      </c>
      <c r="N223" s="13" t="s">
        <v>18311</v>
      </c>
      <c r="O223" s="13" t="s">
        <v>18312</v>
      </c>
      <c r="P223" s="13" t="s">
        <v>18313</v>
      </c>
      <c r="Q223" s="13" t="s">
        <v>18314</v>
      </c>
      <c r="R223" s="13" t="s">
        <v>18315</v>
      </c>
      <c r="S223" s="13" t="s">
        <v>18316</v>
      </c>
      <c r="T223" s="13" t="s">
        <v>18317</v>
      </c>
      <c r="U223" s="13" t="s">
        <v>18318</v>
      </c>
      <c r="V223" s="13" t="s">
        <v>18319</v>
      </c>
      <c r="W223" s="13" t="s">
        <v>18320</v>
      </c>
      <c r="X223" s="13" t="s">
        <v>18321</v>
      </c>
      <c r="Y223" s="13" t="s">
        <v>18322</v>
      </c>
      <c r="Z223" s="13" t="s">
        <v>18323</v>
      </c>
      <c r="AA223" s="13" t="s">
        <v>18324</v>
      </c>
      <c r="AB223" s="13" t="s">
        <v>18325</v>
      </c>
      <c r="AC223" s="13" t="s">
        <v>18326</v>
      </c>
      <c r="AD223" s="13" t="s">
        <v>18327</v>
      </c>
      <c r="AE223" s="13" t="s">
        <v>18328</v>
      </c>
      <c r="AF223" s="13" t="s">
        <v>18329</v>
      </c>
      <c r="AG223" s="13" t="s">
        <v>18330</v>
      </c>
      <c r="AH223" s="13" t="s">
        <v>18331</v>
      </c>
      <c r="AI223" s="13" t="s">
        <v>18332</v>
      </c>
      <c r="AJ223" s="13" t="s">
        <v>18333</v>
      </c>
      <c r="AK223" s="13" t="s">
        <v>18334</v>
      </c>
      <c r="AL223" s="13" t="s">
        <v>18335</v>
      </c>
      <c r="AM223" s="13" t="s">
        <v>18336</v>
      </c>
      <c r="AN223" s="13" t="s">
        <v>18337</v>
      </c>
      <c r="AO223" s="13" t="s">
        <v>18338</v>
      </c>
      <c r="AP223" s="13" t="s">
        <v>18339</v>
      </c>
      <c r="AQ223" s="13" t="s">
        <v>18340</v>
      </c>
      <c r="AR223" s="13" t="s">
        <v>18341</v>
      </c>
      <c r="AS223" s="13" t="s">
        <v>18342</v>
      </c>
      <c r="AT223" s="13" t="s">
        <v>18343</v>
      </c>
      <c r="AU223" s="13" t="s">
        <v>18344</v>
      </c>
      <c r="AV223" s="13" t="s">
        <v>18345</v>
      </c>
      <c r="AW223" s="13" t="s">
        <v>18346</v>
      </c>
      <c r="AX223" s="13" t="s">
        <v>18347</v>
      </c>
      <c r="AY223" s="13" t="s">
        <v>18348</v>
      </c>
      <c r="AZ223" s="13" t="s">
        <v>18349</v>
      </c>
      <c r="BA223" s="13" t="s">
        <v>18350</v>
      </c>
      <c r="BB223" s="13" t="s">
        <v>18351</v>
      </c>
      <c r="BC223" s="13" t="s">
        <v>18352</v>
      </c>
      <c r="BD223" s="13" t="s">
        <v>18353</v>
      </c>
      <c r="BE223" s="13" t="s">
        <v>18354</v>
      </c>
      <c r="BF223" s="13" t="s">
        <v>18355</v>
      </c>
      <c r="BG223" s="13" t="s">
        <v>18356</v>
      </c>
      <c r="BH223" s="13" t="s">
        <v>18357</v>
      </c>
      <c r="BI223" s="13" t="s">
        <v>18358</v>
      </c>
      <c r="BJ223" s="13" t="s">
        <v>18359</v>
      </c>
      <c r="BK223" s="13" t="s">
        <v>18360</v>
      </c>
      <c r="BL223" s="13" t="s">
        <v>18361</v>
      </c>
      <c r="BM223" s="13" t="s">
        <v>18362</v>
      </c>
      <c r="BN223" s="13" t="s">
        <v>18363</v>
      </c>
      <c r="BO223" s="13" t="s">
        <v>18364</v>
      </c>
      <c r="BP223" s="13" t="s">
        <v>18365</v>
      </c>
      <c r="BQ223" s="13" t="s">
        <v>18366</v>
      </c>
      <c r="BR223" s="13" t="s">
        <v>18367</v>
      </c>
      <c r="BS223" s="13" t="s">
        <v>18368</v>
      </c>
      <c r="BT223" s="13" t="s">
        <v>18369</v>
      </c>
      <c r="BU223" s="13" t="s">
        <v>18370</v>
      </c>
      <c r="BV223" s="13" t="s">
        <v>18371</v>
      </c>
      <c r="BW223" s="13" t="s">
        <v>18372</v>
      </c>
      <c r="BX223" s="13" t="s">
        <v>18373</v>
      </c>
      <c r="BY223" s="13" t="s">
        <v>18374</v>
      </c>
      <c r="BZ223" s="13" t="s">
        <v>18375</v>
      </c>
      <c r="CA223" s="13" t="s">
        <v>18376</v>
      </c>
      <c r="CB223" s="13" t="s">
        <v>18377</v>
      </c>
      <c r="CC223" s="13" t="s">
        <v>18378</v>
      </c>
      <c r="CD223" s="13" t="s">
        <v>18379</v>
      </c>
      <c r="CE223" s="13" t="s">
        <v>18380</v>
      </c>
      <c r="CF223" s="13" t="s">
        <v>18381</v>
      </c>
      <c r="CG223" s="13" t="s">
        <v>18382</v>
      </c>
      <c r="CH223" s="13" t="s">
        <v>18383</v>
      </c>
      <c r="CI223" s="13" t="s">
        <v>18384</v>
      </c>
      <c r="CJ223" s="13" t="s">
        <v>18385</v>
      </c>
      <c r="CK223" s="13" t="s">
        <v>18386</v>
      </c>
      <c r="CL223" s="13" t="s">
        <v>18387</v>
      </c>
      <c r="CM223" s="13" t="s">
        <v>18388</v>
      </c>
      <c r="CN223" s="13" t="s">
        <v>18389</v>
      </c>
    </row>
    <row r="224" customFormat="false" ht="12.75" hidden="true" customHeight="false" outlineLevel="0" collapsed="false">
      <c r="A224" s="13" t="n">
        <v>201</v>
      </c>
      <c r="B224" s="13" t="s">
        <v>18390</v>
      </c>
      <c r="C224" s="13" t="s">
        <v>18391</v>
      </c>
      <c r="D224" s="13" t="s">
        <v>18392</v>
      </c>
      <c r="E224" s="13" t="s">
        <v>18393</v>
      </c>
      <c r="F224" s="13" t="s">
        <v>18394</v>
      </c>
      <c r="G224" s="13" t="s">
        <v>18395</v>
      </c>
      <c r="H224" s="13" t="s">
        <v>18396</v>
      </c>
      <c r="I224" s="13" t="s">
        <v>18397</v>
      </c>
      <c r="J224" s="13" t="s">
        <v>18398</v>
      </c>
      <c r="K224" s="13" t="s">
        <v>18399</v>
      </c>
      <c r="L224" s="13" t="s">
        <v>18400</v>
      </c>
      <c r="M224" s="13" t="s">
        <v>18401</v>
      </c>
      <c r="N224" s="13" t="s">
        <v>18402</v>
      </c>
      <c r="O224" s="13" t="s">
        <v>18403</v>
      </c>
      <c r="P224" s="13" t="s">
        <v>18404</v>
      </c>
      <c r="Q224" s="13" t="s">
        <v>18405</v>
      </c>
      <c r="R224" s="13" t="s">
        <v>18406</v>
      </c>
      <c r="S224" s="13" t="s">
        <v>18407</v>
      </c>
      <c r="T224" s="13" t="s">
        <v>18408</v>
      </c>
      <c r="U224" s="13" t="s">
        <v>18409</v>
      </c>
      <c r="V224" s="13" t="s">
        <v>18410</v>
      </c>
      <c r="W224" s="13" t="s">
        <v>18411</v>
      </c>
      <c r="X224" s="13" t="s">
        <v>18412</v>
      </c>
      <c r="Y224" s="13" t="s">
        <v>18413</v>
      </c>
      <c r="Z224" s="13" t="s">
        <v>18414</v>
      </c>
      <c r="AA224" s="13" t="s">
        <v>18415</v>
      </c>
      <c r="AB224" s="13" t="s">
        <v>18416</v>
      </c>
      <c r="AC224" s="13" t="s">
        <v>18417</v>
      </c>
      <c r="AD224" s="13" t="s">
        <v>18418</v>
      </c>
      <c r="AE224" s="13" t="s">
        <v>18419</v>
      </c>
      <c r="AF224" s="13" t="s">
        <v>18420</v>
      </c>
      <c r="AG224" s="13" t="s">
        <v>18421</v>
      </c>
      <c r="AH224" s="13" t="s">
        <v>18422</v>
      </c>
      <c r="AI224" s="13" t="s">
        <v>18423</v>
      </c>
      <c r="AJ224" s="13" t="s">
        <v>18424</v>
      </c>
      <c r="AK224" s="13" t="s">
        <v>18425</v>
      </c>
      <c r="AL224" s="13" t="s">
        <v>18426</v>
      </c>
      <c r="AM224" s="13" t="s">
        <v>18427</v>
      </c>
      <c r="AN224" s="13" t="s">
        <v>18428</v>
      </c>
      <c r="AO224" s="13" t="s">
        <v>18429</v>
      </c>
      <c r="AP224" s="13" t="s">
        <v>18430</v>
      </c>
      <c r="AQ224" s="13" t="s">
        <v>18431</v>
      </c>
      <c r="AR224" s="13" t="s">
        <v>18432</v>
      </c>
      <c r="AS224" s="13" t="s">
        <v>18433</v>
      </c>
      <c r="AT224" s="13" t="s">
        <v>18434</v>
      </c>
      <c r="AU224" s="13" t="s">
        <v>18435</v>
      </c>
      <c r="AV224" s="13" t="s">
        <v>18436</v>
      </c>
      <c r="AW224" s="13" t="s">
        <v>18437</v>
      </c>
      <c r="AX224" s="13" t="s">
        <v>18438</v>
      </c>
      <c r="AY224" s="13" t="s">
        <v>18439</v>
      </c>
      <c r="AZ224" s="13" t="s">
        <v>18440</v>
      </c>
      <c r="BA224" s="13" t="s">
        <v>18441</v>
      </c>
      <c r="BB224" s="13" t="s">
        <v>18442</v>
      </c>
      <c r="BC224" s="13" t="s">
        <v>18443</v>
      </c>
      <c r="BD224" s="13" t="s">
        <v>18444</v>
      </c>
      <c r="BE224" s="13" t="s">
        <v>18445</v>
      </c>
      <c r="BF224" s="13" t="s">
        <v>18446</v>
      </c>
      <c r="BG224" s="13" t="s">
        <v>18447</v>
      </c>
      <c r="BH224" s="13" t="s">
        <v>18448</v>
      </c>
      <c r="BI224" s="13" t="s">
        <v>18449</v>
      </c>
      <c r="BJ224" s="13" t="s">
        <v>18450</v>
      </c>
      <c r="BK224" s="13" t="s">
        <v>18451</v>
      </c>
      <c r="BL224" s="13" t="s">
        <v>18452</v>
      </c>
      <c r="BM224" s="13" t="s">
        <v>18453</v>
      </c>
      <c r="BN224" s="13" t="s">
        <v>18454</v>
      </c>
      <c r="BO224" s="13" t="s">
        <v>18455</v>
      </c>
      <c r="BP224" s="13" t="s">
        <v>18456</v>
      </c>
      <c r="BQ224" s="13" t="s">
        <v>18457</v>
      </c>
      <c r="BR224" s="13" t="s">
        <v>18458</v>
      </c>
      <c r="BS224" s="13" t="s">
        <v>18459</v>
      </c>
      <c r="BT224" s="13" t="s">
        <v>18460</v>
      </c>
      <c r="BU224" s="13" t="s">
        <v>18461</v>
      </c>
      <c r="BV224" s="13" t="s">
        <v>18462</v>
      </c>
      <c r="BW224" s="13" t="s">
        <v>18463</v>
      </c>
      <c r="BX224" s="13" t="s">
        <v>18464</v>
      </c>
      <c r="BY224" s="13" t="s">
        <v>18465</v>
      </c>
      <c r="BZ224" s="13" t="s">
        <v>18466</v>
      </c>
      <c r="CA224" s="13" t="s">
        <v>18467</v>
      </c>
      <c r="CB224" s="13" t="s">
        <v>18468</v>
      </c>
      <c r="CC224" s="13" t="s">
        <v>18469</v>
      </c>
      <c r="CD224" s="13" t="s">
        <v>18470</v>
      </c>
      <c r="CE224" s="13" t="s">
        <v>18471</v>
      </c>
      <c r="CF224" s="13" t="s">
        <v>18472</v>
      </c>
      <c r="CG224" s="13" t="s">
        <v>18473</v>
      </c>
      <c r="CH224" s="13" t="s">
        <v>18474</v>
      </c>
      <c r="CI224" s="13" t="s">
        <v>18475</v>
      </c>
      <c r="CJ224" s="13" t="s">
        <v>18476</v>
      </c>
      <c r="CK224" s="13" t="s">
        <v>18477</v>
      </c>
      <c r="CL224" s="13" t="s">
        <v>18478</v>
      </c>
      <c r="CM224" s="13" t="s">
        <v>18479</v>
      </c>
      <c r="CN224" s="13" t="s">
        <v>18480</v>
      </c>
    </row>
    <row r="225" customFormat="false" ht="12.75" hidden="true" customHeight="false" outlineLevel="0" collapsed="false">
      <c r="A225" s="13" t="n">
        <v>202</v>
      </c>
      <c r="B225" s="13" t="s">
        <v>18481</v>
      </c>
      <c r="C225" s="13" t="s">
        <v>18482</v>
      </c>
      <c r="D225" s="13" t="s">
        <v>18483</v>
      </c>
      <c r="E225" s="13" t="s">
        <v>18484</v>
      </c>
      <c r="F225" s="13" t="s">
        <v>18485</v>
      </c>
      <c r="G225" s="13" t="s">
        <v>18486</v>
      </c>
      <c r="H225" s="13" t="s">
        <v>18487</v>
      </c>
      <c r="I225" s="13" t="s">
        <v>18488</v>
      </c>
      <c r="J225" s="13" t="s">
        <v>18489</v>
      </c>
      <c r="K225" s="13" t="s">
        <v>18490</v>
      </c>
      <c r="L225" s="13" t="s">
        <v>18491</v>
      </c>
      <c r="M225" s="13" t="s">
        <v>18492</v>
      </c>
      <c r="N225" s="13" t="s">
        <v>18493</v>
      </c>
      <c r="O225" s="13" t="s">
        <v>18494</v>
      </c>
      <c r="P225" s="13" t="s">
        <v>18495</v>
      </c>
      <c r="Q225" s="13" t="s">
        <v>18496</v>
      </c>
      <c r="R225" s="13" t="s">
        <v>18497</v>
      </c>
      <c r="S225" s="13" t="s">
        <v>18498</v>
      </c>
      <c r="T225" s="13" t="s">
        <v>18499</v>
      </c>
      <c r="U225" s="13" t="s">
        <v>18500</v>
      </c>
      <c r="V225" s="13" t="s">
        <v>18501</v>
      </c>
      <c r="W225" s="13" t="s">
        <v>18502</v>
      </c>
      <c r="X225" s="13" t="s">
        <v>18503</v>
      </c>
      <c r="Y225" s="13" t="s">
        <v>18504</v>
      </c>
      <c r="Z225" s="13" t="s">
        <v>18505</v>
      </c>
      <c r="AA225" s="13" t="s">
        <v>18506</v>
      </c>
      <c r="AB225" s="13" t="s">
        <v>18507</v>
      </c>
      <c r="AC225" s="13" t="s">
        <v>18508</v>
      </c>
      <c r="AD225" s="13" t="s">
        <v>18509</v>
      </c>
      <c r="AE225" s="13" t="s">
        <v>18510</v>
      </c>
      <c r="AF225" s="13" t="s">
        <v>18511</v>
      </c>
      <c r="AG225" s="13" t="s">
        <v>18512</v>
      </c>
      <c r="AH225" s="13" t="s">
        <v>18513</v>
      </c>
      <c r="AI225" s="13" t="s">
        <v>18514</v>
      </c>
      <c r="AJ225" s="13" t="s">
        <v>18515</v>
      </c>
      <c r="AK225" s="13" t="s">
        <v>18516</v>
      </c>
      <c r="AL225" s="13" t="s">
        <v>18517</v>
      </c>
      <c r="AM225" s="13" t="s">
        <v>18518</v>
      </c>
      <c r="AN225" s="13" t="s">
        <v>18519</v>
      </c>
      <c r="AO225" s="13" t="s">
        <v>18520</v>
      </c>
      <c r="AP225" s="13" t="s">
        <v>18521</v>
      </c>
      <c r="AQ225" s="13" t="s">
        <v>18522</v>
      </c>
      <c r="AR225" s="13" t="s">
        <v>18523</v>
      </c>
      <c r="AS225" s="13" t="s">
        <v>18524</v>
      </c>
      <c r="AT225" s="13" t="s">
        <v>18525</v>
      </c>
      <c r="AU225" s="13" t="s">
        <v>18526</v>
      </c>
      <c r="AV225" s="13" t="s">
        <v>18527</v>
      </c>
      <c r="AW225" s="13" t="s">
        <v>18528</v>
      </c>
      <c r="AX225" s="13" t="s">
        <v>18529</v>
      </c>
      <c r="AY225" s="13" t="s">
        <v>18530</v>
      </c>
      <c r="AZ225" s="13" t="s">
        <v>18531</v>
      </c>
      <c r="BA225" s="13" t="s">
        <v>18532</v>
      </c>
      <c r="BB225" s="13" t="s">
        <v>18533</v>
      </c>
      <c r="BC225" s="13" t="s">
        <v>18534</v>
      </c>
      <c r="BD225" s="13" t="s">
        <v>18535</v>
      </c>
      <c r="BE225" s="13" t="s">
        <v>18536</v>
      </c>
      <c r="BF225" s="13" t="s">
        <v>18537</v>
      </c>
      <c r="BG225" s="13" t="s">
        <v>18538</v>
      </c>
      <c r="BH225" s="13" t="s">
        <v>18539</v>
      </c>
      <c r="BI225" s="13" t="s">
        <v>18540</v>
      </c>
      <c r="BJ225" s="13" t="s">
        <v>18541</v>
      </c>
      <c r="BK225" s="13" t="s">
        <v>18542</v>
      </c>
      <c r="BL225" s="13" t="s">
        <v>18543</v>
      </c>
      <c r="BM225" s="13" t="s">
        <v>18544</v>
      </c>
      <c r="BN225" s="13" t="s">
        <v>18545</v>
      </c>
      <c r="BO225" s="13" t="s">
        <v>18546</v>
      </c>
      <c r="BP225" s="13" t="s">
        <v>18547</v>
      </c>
      <c r="BQ225" s="13" t="s">
        <v>18548</v>
      </c>
      <c r="BR225" s="13" t="s">
        <v>18549</v>
      </c>
      <c r="BS225" s="13" t="s">
        <v>18550</v>
      </c>
      <c r="BT225" s="13" t="s">
        <v>18551</v>
      </c>
      <c r="BU225" s="13" t="s">
        <v>18552</v>
      </c>
      <c r="BV225" s="13" t="s">
        <v>18553</v>
      </c>
      <c r="BW225" s="13" t="s">
        <v>18554</v>
      </c>
      <c r="BX225" s="13" t="s">
        <v>18555</v>
      </c>
      <c r="BY225" s="13" t="s">
        <v>18556</v>
      </c>
      <c r="BZ225" s="13" t="s">
        <v>18557</v>
      </c>
      <c r="CA225" s="13" t="s">
        <v>18558</v>
      </c>
      <c r="CB225" s="13" t="s">
        <v>18559</v>
      </c>
      <c r="CC225" s="13" t="s">
        <v>18560</v>
      </c>
      <c r="CD225" s="13" t="s">
        <v>18561</v>
      </c>
      <c r="CE225" s="13" t="s">
        <v>18562</v>
      </c>
      <c r="CF225" s="13" t="s">
        <v>18563</v>
      </c>
      <c r="CG225" s="13" t="s">
        <v>18564</v>
      </c>
      <c r="CH225" s="13" t="s">
        <v>18565</v>
      </c>
      <c r="CI225" s="13" t="s">
        <v>18566</v>
      </c>
      <c r="CJ225" s="13" t="s">
        <v>18567</v>
      </c>
      <c r="CK225" s="13" t="s">
        <v>18568</v>
      </c>
      <c r="CL225" s="13" t="s">
        <v>18569</v>
      </c>
      <c r="CM225" s="13" t="s">
        <v>18570</v>
      </c>
      <c r="CN225" s="13" t="s">
        <v>18571</v>
      </c>
    </row>
    <row r="226" customFormat="false" ht="12.75" hidden="true" customHeight="false" outlineLevel="0" collapsed="false">
      <c r="A226" s="13" t="n">
        <v>203</v>
      </c>
      <c r="B226" s="13" t="s">
        <v>18572</v>
      </c>
      <c r="C226" s="13" t="s">
        <v>18573</v>
      </c>
      <c r="D226" s="13" t="s">
        <v>18574</v>
      </c>
      <c r="E226" s="13" t="s">
        <v>18575</v>
      </c>
      <c r="F226" s="13" t="s">
        <v>18576</v>
      </c>
      <c r="G226" s="13" t="s">
        <v>18577</v>
      </c>
      <c r="H226" s="13" t="s">
        <v>18578</v>
      </c>
      <c r="I226" s="13" t="s">
        <v>18579</v>
      </c>
      <c r="J226" s="13" t="s">
        <v>18580</v>
      </c>
      <c r="K226" s="13" t="s">
        <v>18581</v>
      </c>
      <c r="L226" s="13" t="s">
        <v>18582</v>
      </c>
      <c r="M226" s="13" t="s">
        <v>18583</v>
      </c>
      <c r="N226" s="13" t="s">
        <v>18584</v>
      </c>
      <c r="O226" s="13" t="s">
        <v>18585</v>
      </c>
      <c r="P226" s="13" t="s">
        <v>18586</v>
      </c>
      <c r="Q226" s="13" t="s">
        <v>18587</v>
      </c>
      <c r="R226" s="13" t="s">
        <v>18588</v>
      </c>
      <c r="S226" s="13" t="s">
        <v>18589</v>
      </c>
      <c r="T226" s="13" t="s">
        <v>18590</v>
      </c>
      <c r="U226" s="13" t="s">
        <v>18591</v>
      </c>
      <c r="V226" s="13" t="s">
        <v>18592</v>
      </c>
      <c r="W226" s="13" t="s">
        <v>18593</v>
      </c>
      <c r="X226" s="13" t="s">
        <v>18594</v>
      </c>
      <c r="Y226" s="13" t="s">
        <v>18595</v>
      </c>
      <c r="Z226" s="13" t="s">
        <v>18596</v>
      </c>
      <c r="AA226" s="13" t="s">
        <v>18597</v>
      </c>
      <c r="AB226" s="13" t="s">
        <v>18598</v>
      </c>
      <c r="AC226" s="13" t="s">
        <v>18599</v>
      </c>
      <c r="AD226" s="13" t="s">
        <v>18600</v>
      </c>
      <c r="AE226" s="13" t="s">
        <v>18601</v>
      </c>
      <c r="AF226" s="13" t="s">
        <v>18602</v>
      </c>
      <c r="AG226" s="13" t="s">
        <v>18603</v>
      </c>
      <c r="AH226" s="13" t="s">
        <v>18604</v>
      </c>
      <c r="AI226" s="13" t="s">
        <v>18605</v>
      </c>
      <c r="AJ226" s="13" t="s">
        <v>18606</v>
      </c>
      <c r="AK226" s="13" t="s">
        <v>18607</v>
      </c>
      <c r="AL226" s="13" t="s">
        <v>18608</v>
      </c>
      <c r="AM226" s="13" t="s">
        <v>18609</v>
      </c>
      <c r="AN226" s="13" t="s">
        <v>18610</v>
      </c>
      <c r="AO226" s="13" t="s">
        <v>18611</v>
      </c>
      <c r="AP226" s="13" t="s">
        <v>18612</v>
      </c>
      <c r="AQ226" s="13" t="s">
        <v>18613</v>
      </c>
      <c r="AR226" s="13" t="s">
        <v>18614</v>
      </c>
      <c r="AS226" s="13" t="s">
        <v>18615</v>
      </c>
      <c r="AT226" s="13" t="s">
        <v>18616</v>
      </c>
      <c r="AU226" s="13" t="s">
        <v>18617</v>
      </c>
      <c r="AV226" s="13" t="s">
        <v>18618</v>
      </c>
      <c r="AW226" s="13" t="s">
        <v>18619</v>
      </c>
      <c r="AX226" s="13" t="s">
        <v>18620</v>
      </c>
      <c r="AY226" s="13" t="s">
        <v>18621</v>
      </c>
      <c r="AZ226" s="13" t="s">
        <v>18622</v>
      </c>
      <c r="BA226" s="13" t="s">
        <v>18623</v>
      </c>
      <c r="BB226" s="13" t="s">
        <v>18624</v>
      </c>
      <c r="BC226" s="13" t="s">
        <v>18625</v>
      </c>
      <c r="BD226" s="13" t="s">
        <v>18626</v>
      </c>
      <c r="BE226" s="13" t="s">
        <v>18627</v>
      </c>
      <c r="BF226" s="13" t="s">
        <v>18628</v>
      </c>
      <c r="BG226" s="13" t="s">
        <v>18629</v>
      </c>
      <c r="BH226" s="13" t="s">
        <v>18630</v>
      </c>
      <c r="BI226" s="13" t="s">
        <v>18631</v>
      </c>
      <c r="BJ226" s="13" t="s">
        <v>18632</v>
      </c>
      <c r="BK226" s="13" t="s">
        <v>18633</v>
      </c>
      <c r="BL226" s="13" t="s">
        <v>18634</v>
      </c>
      <c r="BM226" s="13" t="s">
        <v>18635</v>
      </c>
      <c r="BN226" s="13" t="s">
        <v>18636</v>
      </c>
      <c r="BO226" s="13" t="s">
        <v>18637</v>
      </c>
      <c r="BP226" s="13" t="s">
        <v>18638</v>
      </c>
      <c r="BQ226" s="13" t="s">
        <v>18639</v>
      </c>
      <c r="BR226" s="13" t="s">
        <v>18640</v>
      </c>
      <c r="BS226" s="13" t="s">
        <v>18641</v>
      </c>
      <c r="BT226" s="13" t="s">
        <v>18642</v>
      </c>
      <c r="BU226" s="13" t="s">
        <v>18643</v>
      </c>
      <c r="BV226" s="13" t="s">
        <v>18644</v>
      </c>
      <c r="BW226" s="13" t="s">
        <v>18645</v>
      </c>
      <c r="BX226" s="13" t="s">
        <v>18646</v>
      </c>
      <c r="BY226" s="13" t="s">
        <v>18647</v>
      </c>
      <c r="BZ226" s="13" t="s">
        <v>18648</v>
      </c>
      <c r="CA226" s="13" t="s">
        <v>18649</v>
      </c>
      <c r="CB226" s="13" t="s">
        <v>18650</v>
      </c>
      <c r="CC226" s="13" t="s">
        <v>18651</v>
      </c>
      <c r="CD226" s="13" t="s">
        <v>18652</v>
      </c>
      <c r="CE226" s="13" t="s">
        <v>18653</v>
      </c>
      <c r="CF226" s="13" t="s">
        <v>18654</v>
      </c>
      <c r="CG226" s="13" t="s">
        <v>18655</v>
      </c>
      <c r="CH226" s="13" t="s">
        <v>18656</v>
      </c>
      <c r="CI226" s="13" t="s">
        <v>18657</v>
      </c>
      <c r="CJ226" s="13" t="s">
        <v>18658</v>
      </c>
      <c r="CK226" s="13" t="s">
        <v>18659</v>
      </c>
      <c r="CL226" s="13" t="s">
        <v>18660</v>
      </c>
      <c r="CM226" s="13" t="s">
        <v>18661</v>
      </c>
      <c r="CN226" s="13" t="s">
        <v>18662</v>
      </c>
    </row>
    <row r="227" customFormat="false" ht="12.75" hidden="true" customHeight="false" outlineLevel="0" collapsed="false">
      <c r="A227" s="13" t="n">
        <v>204</v>
      </c>
      <c r="B227" s="13" t="s">
        <v>18663</v>
      </c>
      <c r="C227" s="13" t="s">
        <v>18664</v>
      </c>
      <c r="D227" s="13" t="s">
        <v>18665</v>
      </c>
      <c r="E227" s="13" t="s">
        <v>18666</v>
      </c>
      <c r="F227" s="13" t="s">
        <v>18667</v>
      </c>
      <c r="G227" s="13" t="s">
        <v>18668</v>
      </c>
      <c r="H227" s="13" t="s">
        <v>18669</v>
      </c>
      <c r="I227" s="13" t="s">
        <v>18670</v>
      </c>
      <c r="J227" s="13" t="s">
        <v>18671</v>
      </c>
      <c r="K227" s="13" t="s">
        <v>18672</v>
      </c>
      <c r="L227" s="13" t="s">
        <v>18673</v>
      </c>
      <c r="M227" s="13" t="s">
        <v>18674</v>
      </c>
      <c r="N227" s="13" t="s">
        <v>18675</v>
      </c>
      <c r="O227" s="13" t="s">
        <v>18676</v>
      </c>
      <c r="P227" s="13" t="s">
        <v>18677</v>
      </c>
      <c r="Q227" s="13" t="s">
        <v>18678</v>
      </c>
      <c r="R227" s="13" t="s">
        <v>18679</v>
      </c>
      <c r="S227" s="13" t="s">
        <v>18680</v>
      </c>
      <c r="T227" s="13" t="s">
        <v>18681</v>
      </c>
      <c r="U227" s="13" t="s">
        <v>18682</v>
      </c>
      <c r="V227" s="13" t="s">
        <v>18683</v>
      </c>
      <c r="W227" s="13" t="s">
        <v>18684</v>
      </c>
      <c r="X227" s="13" t="s">
        <v>18685</v>
      </c>
      <c r="Y227" s="13" t="s">
        <v>18686</v>
      </c>
      <c r="Z227" s="13" t="s">
        <v>18687</v>
      </c>
      <c r="AA227" s="13" t="s">
        <v>18688</v>
      </c>
      <c r="AB227" s="13" t="s">
        <v>18689</v>
      </c>
      <c r="AC227" s="13" t="s">
        <v>18690</v>
      </c>
      <c r="AD227" s="13" t="s">
        <v>18691</v>
      </c>
      <c r="AE227" s="13" t="s">
        <v>18692</v>
      </c>
      <c r="AF227" s="13" t="s">
        <v>18693</v>
      </c>
      <c r="AG227" s="13" t="s">
        <v>18694</v>
      </c>
      <c r="AH227" s="13" t="s">
        <v>18695</v>
      </c>
      <c r="AI227" s="13" t="s">
        <v>18696</v>
      </c>
      <c r="AJ227" s="13" t="s">
        <v>18697</v>
      </c>
      <c r="AK227" s="13" t="s">
        <v>18698</v>
      </c>
      <c r="AL227" s="13" t="s">
        <v>18699</v>
      </c>
      <c r="AM227" s="13" t="s">
        <v>18700</v>
      </c>
      <c r="AN227" s="13" t="s">
        <v>18701</v>
      </c>
      <c r="AO227" s="13" t="s">
        <v>18702</v>
      </c>
      <c r="AP227" s="13" t="s">
        <v>18703</v>
      </c>
      <c r="AQ227" s="13" t="s">
        <v>18704</v>
      </c>
      <c r="AR227" s="13" t="s">
        <v>18705</v>
      </c>
      <c r="AS227" s="13" t="s">
        <v>18706</v>
      </c>
      <c r="AT227" s="13" t="s">
        <v>18707</v>
      </c>
      <c r="AU227" s="13" t="s">
        <v>18708</v>
      </c>
      <c r="AV227" s="13" t="s">
        <v>18709</v>
      </c>
      <c r="AW227" s="13" t="s">
        <v>18710</v>
      </c>
      <c r="AX227" s="13" t="s">
        <v>18711</v>
      </c>
      <c r="AY227" s="13" t="s">
        <v>18712</v>
      </c>
      <c r="AZ227" s="13" t="s">
        <v>18713</v>
      </c>
      <c r="BA227" s="13" t="s">
        <v>18714</v>
      </c>
      <c r="BB227" s="13" t="s">
        <v>18715</v>
      </c>
      <c r="BC227" s="13" t="s">
        <v>18716</v>
      </c>
      <c r="BD227" s="13" t="s">
        <v>18717</v>
      </c>
      <c r="BE227" s="13" t="s">
        <v>18718</v>
      </c>
      <c r="BF227" s="13" t="s">
        <v>18719</v>
      </c>
      <c r="BG227" s="13" t="s">
        <v>18720</v>
      </c>
      <c r="BH227" s="13" t="s">
        <v>18721</v>
      </c>
      <c r="BI227" s="13" t="s">
        <v>18722</v>
      </c>
      <c r="BJ227" s="13" t="s">
        <v>18723</v>
      </c>
      <c r="BK227" s="13" t="s">
        <v>18724</v>
      </c>
      <c r="BL227" s="13" t="s">
        <v>18725</v>
      </c>
      <c r="BM227" s="13" t="s">
        <v>18726</v>
      </c>
      <c r="BN227" s="13" t="s">
        <v>18727</v>
      </c>
      <c r="BO227" s="13" t="s">
        <v>18728</v>
      </c>
      <c r="BP227" s="13" t="s">
        <v>18729</v>
      </c>
      <c r="BQ227" s="13" t="s">
        <v>18730</v>
      </c>
      <c r="BR227" s="13" t="s">
        <v>18731</v>
      </c>
      <c r="BS227" s="13" t="s">
        <v>18732</v>
      </c>
      <c r="BT227" s="13" t="s">
        <v>18733</v>
      </c>
      <c r="BU227" s="13" t="s">
        <v>18734</v>
      </c>
      <c r="BV227" s="13" t="s">
        <v>18735</v>
      </c>
      <c r="BW227" s="13" t="s">
        <v>18736</v>
      </c>
      <c r="BX227" s="13" t="s">
        <v>18737</v>
      </c>
      <c r="BY227" s="13" t="s">
        <v>18738</v>
      </c>
      <c r="BZ227" s="13" t="s">
        <v>18739</v>
      </c>
      <c r="CA227" s="13" t="s">
        <v>18740</v>
      </c>
      <c r="CB227" s="13" t="s">
        <v>18741</v>
      </c>
      <c r="CC227" s="13" t="s">
        <v>18742</v>
      </c>
      <c r="CD227" s="13" t="s">
        <v>18743</v>
      </c>
      <c r="CE227" s="13" t="s">
        <v>18744</v>
      </c>
      <c r="CF227" s="13" t="s">
        <v>18745</v>
      </c>
      <c r="CG227" s="13" t="s">
        <v>18746</v>
      </c>
      <c r="CH227" s="13" t="s">
        <v>18747</v>
      </c>
      <c r="CI227" s="13" t="s">
        <v>18748</v>
      </c>
      <c r="CJ227" s="13" t="s">
        <v>18749</v>
      </c>
      <c r="CK227" s="13" t="s">
        <v>18750</v>
      </c>
      <c r="CL227" s="13" t="s">
        <v>18751</v>
      </c>
      <c r="CM227" s="13" t="s">
        <v>18752</v>
      </c>
      <c r="CN227" s="13" t="s">
        <v>18753</v>
      </c>
    </row>
    <row r="228" customFormat="false" ht="12.75" hidden="true" customHeight="false" outlineLevel="0" collapsed="false">
      <c r="A228" s="13" t="n">
        <v>205</v>
      </c>
      <c r="B228" s="13" t="s">
        <v>18754</v>
      </c>
      <c r="C228" s="13" t="s">
        <v>18755</v>
      </c>
      <c r="D228" s="13" t="s">
        <v>18756</v>
      </c>
      <c r="E228" s="13" t="s">
        <v>18757</v>
      </c>
      <c r="F228" s="13" t="s">
        <v>18758</v>
      </c>
      <c r="G228" s="13" t="s">
        <v>18759</v>
      </c>
      <c r="H228" s="13" t="s">
        <v>18760</v>
      </c>
      <c r="I228" s="13" t="s">
        <v>18761</v>
      </c>
      <c r="J228" s="13" t="s">
        <v>18762</v>
      </c>
      <c r="K228" s="13" t="s">
        <v>18763</v>
      </c>
      <c r="L228" s="13" t="s">
        <v>18764</v>
      </c>
      <c r="M228" s="13" t="s">
        <v>18765</v>
      </c>
      <c r="N228" s="13" t="s">
        <v>18766</v>
      </c>
      <c r="O228" s="13" t="s">
        <v>18767</v>
      </c>
      <c r="P228" s="13" t="s">
        <v>18768</v>
      </c>
      <c r="Q228" s="13" t="s">
        <v>18769</v>
      </c>
      <c r="R228" s="13" t="s">
        <v>18770</v>
      </c>
      <c r="S228" s="13" t="s">
        <v>18771</v>
      </c>
      <c r="T228" s="13" t="s">
        <v>18772</v>
      </c>
      <c r="U228" s="13" t="s">
        <v>18773</v>
      </c>
      <c r="V228" s="13" t="s">
        <v>18774</v>
      </c>
      <c r="W228" s="13" t="s">
        <v>18775</v>
      </c>
      <c r="X228" s="13" t="s">
        <v>18776</v>
      </c>
      <c r="Y228" s="13" t="s">
        <v>18777</v>
      </c>
      <c r="Z228" s="13" t="s">
        <v>18778</v>
      </c>
      <c r="AA228" s="13" t="s">
        <v>18779</v>
      </c>
      <c r="AB228" s="13" t="s">
        <v>18780</v>
      </c>
      <c r="AC228" s="13" t="s">
        <v>18781</v>
      </c>
      <c r="AD228" s="13" t="s">
        <v>18782</v>
      </c>
      <c r="AE228" s="13" t="s">
        <v>18783</v>
      </c>
      <c r="AF228" s="13" t="s">
        <v>18784</v>
      </c>
      <c r="AG228" s="13" t="s">
        <v>18785</v>
      </c>
      <c r="AH228" s="13" t="s">
        <v>18786</v>
      </c>
      <c r="AI228" s="13" t="s">
        <v>18787</v>
      </c>
      <c r="AJ228" s="13" t="s">
        <v>18788</v>
      </c>
      <c r="AK228" s="13" t="s">
        <v>18789</v>
      </c>
      <c r="AL228" s="13" t="s">
        <v>18790</v>
      </c>
      <c r="AM228" s="13" t="s">
        <v>18791</v>
      </c>
      <c r="AN228" s="13" t="s">
        <v>18792</v>
      </c>
      <c r="AO228" s="13" t="s">
        <v>18793</v>
      </c>
      <c r="AP228" s="13" t="s">
        <v>18794</v>
      </c>
      <c r="AQ228" s="13" t="s">
        <v>18795</v>
      </c>
      <c r="AR228" s="13" t="s">
        <v>18796</v>
      </c>
      <c r="AS228" s="13" t="s">
        <v>18797</v>
      </c>
      <c r="AT228" s="13" t="s">
        <v>18798</v>
      </c>
      <c r="AU228" s="13" t="s">
        <v>18799</v>
      </c>
      <c r="AV228" s="13" t="s">
        <v>18800</v>
      </c>
      <c r="AW228" s="13" t="s">
        <v>18801</v>
      </c>
      <c r="AX228" s="13" t="s">
        <v>18802</v>
      </c>
      <c r="AY228" s="13" t="s">
        <v>18803</v>
      </c>
      <c r="AZ228" s="13" t="s">
        <v>18804</v>
      </c>
      <c r="BA228" s="13" t="s">
        <v>18805</v>
      </c>
      <c r="BB228" s="13" t="s">
        <v>18806</v>
      </c>
      <c r="BC228" s="13" t="s">
        <v>18807</v>
      </c>
      <c r="BD228" s="13" t="s">
        <v>18808</v>
      </c>
      <c r="BE228" s="13" t="s">
        <v>18809</v>
      </c>
      <c r="BF228" s="13" t="s">
        <v>18810</v>
      </c>
      <c r="BG228" s="13" t="s">
        <v>18811</v>
      </c>
      <c r="BH228" s="13" t="s">
        <v>18812</v>
      </c>
      <c r="BI228" s="13" t="s">
        <v>18813</v>
      </c>
      <c r="BJ228" s="13" t="s">
        <v>18814</v>
      </c>
      <c r="BK228" s="13" t="s">
        <v>18815</v>
      </c>
      <c r="BL228" s="13" t="s">
        <v>18816</v>
      </c>
      <c r="BM228" s="13" t="s">
        <v>18817</v>
      </c>
      <c r="BN228" s="13" t="s">
        <v>18818</v>
      </c>
      <c r="BO228" s="13" t="s">
        <v>18819</v>
      </c>
      <c r="BP228" s="13" t="s">
        <v>18820</v>
      </c>
      <c r="BQ228" s="13" t="s">
        <v>18821</v>
      </c>
      <c r="BR228" s="13" t="s">
        <v>18822</v>
      </c>
      <c r="BS228" s="13" t="s">
        <v>18823</v>
      </c>
      <c r="BT228" s="13" t="s">
        <v>18824</v>
      </c>
      <c r="BU228" s="13" t="s">
        <v>18825</v>
      </c>
      <c r="BV228" s="13" t="s">
        <v>18826</v>
      </c>
      <c r="BW228" s="13" t="s">
        <v>18827</v>
      </c>
      <c r="BX228" s="13" t="s">
        <v>18828</v>
      </c>
      <c r="BY228" s="13" t="s">
        <v>18829</v>
      </c>
      <c r="BZ228" s="13" t="s">
        <v>18830</v>
      </c>
      <c r="CA228" s="13" t="s">
        <v>18831</v>
      </c>
      <c r="CB228" s="13" t="s">
        <v>18832</v>
      </c>
      <c r="CC228" s="13" t="s">
        <v>18833</v>
      </c>
      <c r="CD228" s="13" t="s">
        <v>18834</v>
      </c>
      <c r="CE228" s="13" t="s">
        <v>18835</v>
      </c>
      <c r="CF228" s="13" t="s">
        <v>18836</v>
      </c>
      <c r="CG228" s="13" t="s">
        <v>18837</v>
      </c>
      <c r="CH228" s="13" t="s">
        <v>18838</v>
      </c>
      <c r="CI228" s="13" t="s">
        <v>18839</v>
      </c>
      <c r="CJ228" s="13" t="s">
        <v>18840</v>
      </c>
      <c r="CK228" s="13" t="s">
        <v>18841</v>
      </c>
      <c r="CL228" s="13" t="s">
        <v>18842</v>
      </c>
      <c r="CM228" s="13" t="s">
        <v>18843</v>
      </c>
      <c r="CN228" s="13" t="s">
        <v>18844</v>
      </c>
    </row>
    <row r="229" customFormat="false" ht="12.75" hidden="true" customHeight="false" outlineLevel="0" collapsed="false">
      <c r="A229" s="13" t="n">
        <v>206</v>
      </c>
      <c r="B229" s="13" t="s">
        <v>18845</v>
      </c>
      <c r="C229" s="13" t="s">
        <v>18846</v>
      </c>
      <c r="D229" s="13" t="s">
        <v>18847</v>
      </c>
      <c r="E229" s="13" t="s">
        <v>18848</v>
      </c>
      <c r="F229" s="13" t="s">
        <v>18849</v>
      </c>
      <c r="G229" s="13" t="s">
        <v>18850</v>
      </c>
      <c r="H229" s="13" t="s">
        <v>18851</v>
      </c>
      <c r="I229" s="13" t="s">
        <v>18852</v>
      </c>
      <c r="J229" s="13" t="s">
        <v>18853</v>
      </c>
      <c r="K229" s="13" t="s">
        <v>18854</v>
      </c>
      <c r="L229" s="13" t="s">
        <v>18855</v>
      </c>
      <c r="M229" s="13" t="s">
        <v>18856</v>
      </c>
      <c r="N229" s="13" t="s">
        <v>18857</v>
      </c>
      <c r="O229" s="13" t="s">
        <v>18858</v>
      </c>
      <c r="P229" s="13" t="s">
        <v>18859</v>
      </c>
      <c r="Q229" s="13" t="s">
        <v>18860</v>
      </c>
      <c r="R229" s="13" t="s">
        <v>18861</v>
      </c>
      <c r="S229" s="13" t="s">
        <v>18862</v>
      </c>
      <c r="T229" s="13" t="s">
        <v>18863</v>
      </c>
      <c r="U229" s="13" t="s">
        <v>18864</v>
      </c>
      <c r="V229" s="13" t="s">
        <v>18865</v>
      </c>
      <c r="W229" s="13" t="s">
        <v>18866</v>
      </c>
      <c r="X229" s="13" t="s">
        <v>18867</v>
      </c>
      <c r="Y229" s="13" t="s">
        <v>18868</v>
      </c>
      <c r="Z229" s="13" t="s">
        <v>18869</v>
      </c>
      <c r="AA229" s="13" t="s">
        <v>18870</v>
      </c>
      <c r="AB229" s="13" t="s">
        <v>18871</v>
      </c>
      <c r="AC229" s="13" t="s">
        <v>18872</v>
      </c>
      <c r="AD229" s="13" t="s">
        <v>18873</v>
      </c>
      <c r="AE229" s="13" t="s">
        <v>18874</v>
      </c>
      <c r="AF229" s="13" t="s">
        <v>18875</v>
      </c>
      <c r="AG229" s="13" t="s">
        <v>18876</v>
      </c>
      <c r="AH229" s="13" t="s">
        <v>18877</v>
      </c>
      <c r="AI229" s="13" t="s">
        <v>18878</v>
      </c>
      <c r="AJ229" s="13" t="s">
        <v>18879</v>
      </c>
      <c r="AK229" s="13" t="s">
        <v>18880</v>
      </c>
      <c r="AL229" s="13" t="s">
        <v>18881</v>
      </c>
      <c r="AM229" s="13" t="s">
        <v>18882</v>
      </c>
      <c r="AN229" s="13" t="s">
        <v>18883</v>
      </c>
      <c r="AO229" s="13" t="s">
        <v>18884</v>
      </c>
      <c r="AP229" s="13" t="s">
        <v>18885</v>
      </c>
      <c r="AQ229" s="13" t="s">
        <v>18886</v>
      </c>
      <c r="AR229" s="13" t="s">
        <v>18887</v>
      </c>
      <c r="AS229" s="13" t="s">
        <v>18888</v>
      </c>
      <c r="AT229" s="13" t="s">
        <v>18889</v>
      </c>
      <c r="AU229" s="13" t="s">
        <v>18890</v>
      </c>
      <c r="AV229" s="13" t="s">
        <v>18891</v>
      </c>
      <c r="AW229" s="13" t="s">
        <v>18892</v>
      </c>
      <c r="AX229" s="13" t="s">
        <v>18893</v>
      </c>
      <c r="AY229" s="13" t="s">
        <v>18894</v>
      </c>
      <c r="AZ229" s="13" t="s">
        <v>18895</v>
      </c>
      <c r="BA229" s="13" t="s">
        <v>18896</v>
      </c>
      <c r="BB229" s="13" t="s">
        <v>18897</v>
      </c>
      <c r="BC229" s="13" t="s">
        <v>18898</v>
      </c>
      <c r="BD229" s="13" t="s">
        <v>18899</v>
      </c>
      <c r="BE229" s="13" t="s">
        <v>18900</v>
      </c>
      <c r="BF229" s="13" t="s">
        <v>18901</v>
      </c>
      <c r="BG229" s="13" t="s">
        <v>18902</v>
      </c>
      <c r="BH229" s="13" t="s">
        <v>18903</v>
      </c>
      <c r="BI229" s="13" t="s">
        <v>18904</v>
      </c>
      <c r="BJ229" s="13" t="s">
        <v>18905</v>
      </c>
      <c r="BK229" s="13" t="s">
        <v>18906</v>
      </c>
      <c r="BL229" s="13" t="s">
        <v>18907</v>
      </c>
      <c r="BM229" s="13" t="s">
        <v>18908</v>
      </c>
      <c r="BN229" s="13" t="s">
        <v>18909</v>
      </c>
      <c r="BO229" s="13" t="s">
        <v>18910</v>
      </c>
      <c r="BP229" s="13" t="s">
        <v>18911</v>
      </c>
      <c r="BQ229" s="13" t="s">
        <v>18912</v>
      </c>
      <c r="BR229" s="13" t="s">
        <v>18913</v>
      </c>
      <c r="BS229" s="13" t="s">
        <v>18914</v>
      </c>
      <c r="BT229" s="13" t="s">
        <v>18915</v>
      </c>
      <c r="BU229" s="13" t="s">
        <v>18916</v>
      </c>
      <c r="BV229" s="13" t="s">
        <v>18917</v>
      </c>
      <c r="BW229" s="13" t="s">
        <v>18918</v>
      </c>
      <c r="BX229" s="13" t="s">
        <v>18919</v>
      </c>
      <c r="BY229" s="13" t="s">
        <v>18920</v>
      </c>
      <c r="BZ229" s="13" t="s">
        <v>18921</v>
      </c>
      <c r="CA229" s="13" t="s">
        <v>18922</v>
      </c>
      <c r="CB229" s="13" t="s">
        <v>18923</v>
      </c>
      <c r="CC229" s="13" t="s">
        <v>18924</v>
      </c>
      <c r="CD229" s="13" t="s">
        <v>18925</v>
      </c>
      <c r="CE229" s="13" t="s">
        <v>18926</v>
      </c>
      <c r="CF229" s="13" t="s">
        <v>18927</v>
      </c>
      <c r="CG229" s="13" t="s">
        <v>18928</v>
      </c>
      <c r="CH229" s="13" t="s">
        <v>18929</v>
      </c>
      <c r="CI229" s="13" t="s">
        <v>18930</v>
      </c>
      <c r="CJ229" s="13" t="s">
        <v>18931</v>
      </c>
      <c r="CK229" s="13" t="s">
        <v>18932</v>
      </c>
      <c r="CL229" s="13" t="s">
        <v>18933</v>
      </c>
      <c r="CM229" s="13" t="s">
        <v>18934</v>
      </c>
      <c r="CN229" s="13" t="s">
        <v>18935</v>
      </c>
    </row>
    <row r="230" customFormat="false" ht="12.75" hidden="true" customHeight="false" outlineLevel="0" collapsed="false">
      <c r="A230" s="13" t="n">
        <v>207</v>
      </c>
      <c r="B230" s="13" t="s">
        <v>18936</v>
      </c>
      <c r="C230" s="13" t="s">
        <v>18937</v>
      </c>
      <c r="D230" s="13" t="s">
        <v>18938</v>
      </c>
      <c r="E230" s="13" t="s">
        <v>18939</v>
      </c>
      <c r="F230" s="13" t="s">
        <v>18940</v>
      </c>
      <c r="G230" s="13" t="s">
        <v>18941</v>
      </c>
      <c r="H230" s="13" t="s">
        <v>18942</v>
      </c>
      <c r="I230" s="13" t="s">
        <v>18943</v>
      </c>
      <c r="J230" s="13" t="s">
        <v>18944</v>
      </c>
      <c r="K230" s="13" t="s">
        <v>18945</v>
      </c>
      <c r="L230" s="13" t="s">
        <v>18946</v>
      </c>
      <c r="M230" s="13" t="s">
        <v>18947</v>
      </c>
      <c r="N230" s="13" t="s">
        <v>18948</v>
      </c>
      <c r="O230" s="13" t="s">
        <v>18949</v>
      </c>
      <c r="P230" s="13" t="s">
        <v>18950</v>
      </c>
      <c r="Q230" s="13" t="s">
        <v>18951</v>
      </c>
      <c r="R230" s="13" t="s">
        <v>18952</v>
      </c>
      <c r="S230" s="13" t="s">
        <v>18953</v>
      </c>
      <c r="T230" s="13" t="s">
        <v>18954</v>
      </c>
      <c r="U230" s="13" t="s">
        <v>18955</v>
      </c>
      <c r="V230" s="13" t="s">
        <v>18956</v>
      </c>
      <c r="W230" s="13" t="s">
        <v>18957</v>
      </c>
      <c r="X230" s="13" t="s">
        <v>18958</v>
      </c>
      <c r="Y230" s="13" t="s">
        <v>18959</v>
      </c>
      <c r="Z230" s="13" t="s">
        <v>18960</v>
      </c>
      <c r="AA230" s="13" t="s">
        <v>18961</v>
      </c>
      <c r="AB230" s="13" t="s">
        <v>18962</v>
      </c>
      <c r="AC230" s="13" t="s">
        <v>18963</v>
      </c>
      <c r="AD230" s="13" t="s">
        <v>18964</v>
      </c>
      <c r="AE230" s="13" t="s">
        <v>18965</v>
      </c>
      <c r="AF230" s="13" t="s">
        <v>18966</v>
      </c>
      <c r="AG230" s="13" t="s">
        <v>18967</v>
      </c>
      <c r="AH230" s="13" t="s">
        <v>18968</v>
      </c>
      <c r="AI230" s="13" t="s">
        <v>18969</v>
      </c>
      <c r="AJ230" s="13" t="s">
        <v>18970</v>
      </c>
      <c r="AK230" s="13" t="s">
        <v>18971</v>
      </c>
      <c r="AL230" s="13" t="s">
        <v>18972</v>
      </c>
      <c r="AM230" s="13" t="s">
        <v>18973</v>
      </c>
      <c r="AN230" s="13" t="s">
        <v>18974</v>
      </c>
      <c r="AO230" s="13" t="s">
        <v>18975</v>
      </c>
      <c r="AP230" s="13" t="s">
        <v>18976</v>
      </c>
      <c r="AQ230" s="13" t="s">
        <v>18977</v>
      </c>
      <c r="AR230" s="13" t="s">
        <v>18978</v>
      </c>
      <c r="AS230" s="13" t="s">
        <v>18979</v>
      </c>
      <c r="AT230" s="13" t="s">
        <v>18980</v>
      </c>
      <c r="AU230" s="13" t="s">
        <v>18981</v>
      </c>
      <c r="AV230" s="13" t="s">
        <v>18982</v>
      </c>
      <c r="AW230" s="13" t="s">
        <v>18983</v>
      </c>
      <c r="AX230" s="13" t="s">
        <v>18984</v>
      </c>
      <c r="AY230" s="13" t="s">
        <v>18985</v>
      </c>
      <c r="AZ230" s="13" t="s">
        <v>18986</v>
      </c>
      <c r="BA230" s="13" t="s">
        <v>18987</v>
      </c>
      <c r="BB230" s="13" t="s">
        <v>18988</v>
      </c>
      <c r="BC230" s="13" t="s">
        <v>18989</v>
      </c>
      <c r="BD230" s="13" t="s">
        <v>18990</v>
      </c>
      <c r="BE230" s="13" t="s">
        <v>18991</v>
      </c>
      <c r="BF230" s="13" t="s">
        <v>18992</v>
      </c>
      <c r="BG230" s="13" t="s">
        <v>18993</v>
      </c>
      <c r="BH230" s="13" t="s">
        <v>18994</v>
      </c>
      <c r="BI230" s="13" t="s">
        <v>18995</v>
      </c>
      <c r="BJ230" s="13" t="s">
        <v>18996</v>
      </c>
      <c r="BK230" s="13" t="s">
        <v>18997</v>
      </c>
      <c r="BL230" s="13" t="s">
        <v>18998</v>
      </c>
      <c r="BM230" s="13" t="s">
        <v>18999</v>
      </c>
      <c r="BN230" s="13" t="s">
        <v>19000</v>
      </c>
      <c r="BO230" s="13" t="s">
        <v>19001</v>
      </c>
      <c r="BP230" s="13" t="s">
        <v>19002</v>
      </c>
      <c r="BQ230" s="13" t="s">
        <v>19003</v>
      </c>
      <c r="BR230" s="13" t="s">
        <v>19004</v>
      </c>
      <c r="BS230" s="13" t="s">
        <v>19005</v>
      </c>
      <c r="BT230" s="13" t="s">
        <v>19006</v>
      </c>
      <c r="BU230" s="13" t="s">
        <v>19007</v>
      </c>
      <c r="BV230" s="13" t="s">
        <v>19008</v>
      </c>
      <c r="BW230" s="13" t="s">
        <v>19009</v>
      </c>
      <c r="BX230" s="13" t="s">
        <v>19010</v>
      </c>
      <c r="BY230" s="13" t="s">
        <v>19011</v>
      </c>
      <c r="BZ230" s="13" t="s">
        <v>19012</v>
      </c>
      <c r="CA230" s="13" t="s">
        <v>19013</v>
      </c>
      <c r="CB230" s="13" t="s">
        <v>19014</v>
      </c>
      <c r="CC230" s="13" t="s">
        <v>19015</v>
      </c>
      <c r="CD230" s="13" t="s">
        <v>19016</v>
      </c>
      <c r="CE230" s="13" t="s">
        <v>19017</v>
      </c>
      <c r="CF230" s="13" t="s">
        <v>19018</v>
      </c>
      <c r="CG230" s="13" t="s">
        <v>19019</v>
      </c>
      <c r="CH230" s="13" t="s">
        <v>19020</v>
      </c>
      <c r="CI230" s="13" t="s">
        <v>19021</v>
      </c>
      <c r="CJ230" s="13" t="s">
        <v>19022</v>
      </c>
      <c r="CK230" s="13" t="s">
        <v>19023</v>
      </c>
      <c r="CL230" s="13" t="s">
        <v>19024</v>
      </c>
      <c r="CM230" s="13" t="s">
        <v>19025</v>
      </c>
      <c r="CN230" s="13" t="s">
        <v>19026</v>
      </c>
    </row>
    <row r="231" customFormat="false" ht="12.75" hidden="true" customHeight="false" outlineLevel="0" collapsed="false">
      <c r="A231" s="13" t="n">
        <v>208</v>
      </c>
      <c r="B231" s="13" t="s">
        <v>19027</v>
      </c>
      <c r="C231" s="13" t="s">
        <v>19028</v>
      </c>
      <c r="D231" s="13" t="s">
        <v>19029</v>
      </c>
      <c r="E231" s="13" t="s">
        <v>19030</v>
      </c>
      <c r="F231" s="13" t="s">
        <v>19031</v>
      </c>
      <c r="G231" s="13" t="s">
        <v>19032</v>
      </c>
      <c r="H231" s="13" t="s">
        <v>19033</v>
      </c>
      <c r="I231" s="13" t="s">
        <v>19034</v>
      </c>
      <c r="J231" s="13" t="s">
        <v>19035</v>
      </c>
      <c r="K231" s="13" t="s">
        <v>19036</v>
      </c>
      <c r="L231" s="13" t="s">
        <v>19037</v>
      </c>
      <c r="M231" s="13" t="s">
        <v>19038</v>
      </c>
      <c r="N231" s="13" t="s">
        <v>19039</v>
      </c>
      <c r="O231" s="13" t="s">
        <v>19040</v>
      </c>
      <c r="P231" s="13" t="s">
        <v>19041</v>
      </c>
      <c r="Q231" s="13" t="s">
        <v>19042</v>
      </c>
      <c r="R231" s="13" t="s">
        <v>19043</v>
      </c>
      <c r="S231" s="13" t="s">
        <v>19044</v>
      </c>
      <c r="T231" s="13" t="s">
        <v>19045</v>
      </c>
      <c r="U231" s="13" t="s">
        <v>19046</v>
      </c>
      <c r="V231" s="13" t="s">
        <v>19047</v>
      </c>
      <c r="W231" s="13" t="s">
        <v>19048</v>
      </c>
      <c r="X231" s="13" t="s">
        <v>19049</v>
      </c>
      <c r="Y231" s="13" t="s">
        <v>19050</v>
      </c>
      <c r="Z231" s="13" t="s">
        <v>19051</v>
      </c>
      <c r="AA231" s="13" t="s">
        <v>19052</v>
      </c>
      <c r="AB231" s="13" t="s">
        <v>19053</v>
      </c>
      <c r="AC231" s="13" t="s">
        <v>19054</v>
      </c>
      <c r="AD231" s="13" t="s">
        <v>19055</v>
      </c>
      <c r="AE231" s="13" t="s">
        <v>19056</v>
      </c>
      <c r="AF231" s="13" t="s">
        <v>19057</v>
      </c>
      <c r="AG231" s="13" t="s">
        <v>19058</v>
      </c>
      <c r="AH231" s="13" t="s">
        <v>19059</v>
      </c>
      <c r="AI231" s="13" t="s">
        <v>19060</v>
      </c>
      <c r="AJ231" s="13" t="s">
        <v>19061</v>
      </c>
      <c r="AK231" s="13" t="s">
        <v>19062</v>
      </c>
      <c r="AL231" s="13" t="s">
        <v>19063</v>
      </c>
      <c r="AM231" s="13" t="s">
        <v>19064</v>
      </c>
      <c r="AN231" s="13" t="s">
        <v>19065</v>
      </c>
      <c r="AO231" s="13" t="s">
        <v>19066</v>
      </c>
      <c r="AP231" s="13" t="s">
        <v>19067</v>
      </c>
      <c r="AQ231" s="13" t="s">
        <v>19068</v>
      </c>
      <c r="AR231" s="13" t="s">
        <v>19069</v>
      </c>
      <c r="AS231" s="13" t="s">
        <v>19070</v>
      </c>
      <c r="AT231" s="13" t="s">
        <v>19071</v>
      </c>
      <c r="AU231" s="13" t="s">
        <v>19072</v>
      </c>
      <c r="AV231" s="13" t="s">
        <v>19073</v>
      </c>
      <c r="AW231" s="13" t="s">
        <v>19074</v>
      </c>
      <c r="AX231" s="13" t="s">
        <v>19075</v>
      </c>
      <c r="AY231" s="13" t="s">
        <v>19076</v>
      </c>
      <c r="AZ231" s="13" t="s">
        <v>19077</v>
      </c>
      <c r="BA231" s="13" t="s">
        <v>19078</v>
      </c>
      <c r="BB231" s="13" t="s">
        <v>19079</v>
      </c>
      <c r="BC231" s="13" t="s">
        <v>19080</v>
      </c>
      <c r="BD231" s="13" t="s">
        <v>19081</v>
      </c>
      <c r="BE231" s="13" t="s">
        <v>19082</v>
      </c>
      <c r="BF231" s="13" t="s">
        <v>19083</v>
      </c>
      <c r="BG231" s="13" t="s">
        <v>19084</v>
      </c>
      <c r="BH231" s="13" t="s">
        <v>19085</v>
      </c>
      <c r="BI231" s="13" t="s">
        <v>19086</v>
      </c>
      <c r="BJ231" s="13" t="s">
        <v>19087</v>
      </c>
      <c r="BK231" s="13" t="s">
        <v>19088</v>
      </c>
      <c r="BL231" s="13" t="s">
        <v>19089</v>
      </c>
      <c r="BM231" s="13" t="s">
        <v>19090</v>
      </c>
      <c r="BN231" s="13" t="s">
        <v>19091</v>
      </c>
      <c r="BO231" s="13" t="s">
        <v>19092</v>
      </c>
      <c r="BP231" s="13" t="s">
        <v>19093</v>
      </c>
      <c r="BQ231" s="13" t="s">
        <v>19094</v>
      </c>
      <c r="BR231" s="13" t="s">
        <v>19095</v>
      </c>
      <c r="BS231" s="13" t="s">
        <v>19096</v>
      </c>
      <c r="BT231" s="13" t="s">
        <v>19097</v>
      </c>
      <c r="BU231" s="13" t="s">
        <v>19098</v>
      </c>
      <c r="BV231" s="13" t="s">
        <v>19099</v>
      </c>
      <c r="BW231" s="13" t="s">
        <v>19100</v>
      </c>
      <c r="BX231" s="13" t="s">
        <v>19101</v>
      </c>
      <c r="BY231" s="13" t="s">
        <v>19102</v>
      </c>
      <c r="BZ231" s="13" t="s">
        <v>19103</v>
      </c>
      <c r="CA231" s="13" t="s">
        <v>19104</v>
      </c>
      <c r="CB231" s="13" t="s">
        <v>19105</v>
      </c>
      <c r="CC231" s="13" t="s">
        <v>19106</v>
      </c>
      <c r="CD231" s="13" t="s">
        <v>19107</v>
      </c>
      <c r="CE231" s="13" t="s">
        <v>19108</v>
      </c>
      <c r="CF231" s="13" t="s">
        <v>19109</v>
      </c>
      <c r="CG231" s="13" t="s">
        <v>19110</v>
      </c>
      <c r="CH231" s="13" t="s">
        <v>19111</v>
      </c>
      <c r="CI231" s="13" t="s">
        <v>19112</v>
      </c>
      <c r="CJ231" s="13" t="s">
        <v>19113</v>
      </c>
      <c r="CK231" s="13" t="s">
        <v>19114</v>
      </c>
      <c r="CL231" s="13" t="s">
        <v>19115</v>
      </c>
      <c r="CM231" s="13" t="s">
        <v>19116</v>
      </c>
      <c r="CN231" s="13" t="s">
        <v>19117</v>
      </c>
    </row>
    <row r="232" customFormat="false" ht="12.75" hidden="true" customHeight="false" outlineLevel="0" collapsed="false">
      <c r="A232" s="13" t="n">
        <v>209</v>
      </c>
      <c r="B232" s="13" t="s">
        <v>19118</v>
      </c>
      <c r="C232" s="13" t="s">
        <v>19119</v>
      </c>
      <c r="D232" s="13" t="s">
        <v>19120</v>
      </c>
      <c r="E232" s="13" t="s">
        <v>19121</v>
      </c>
      <c r="F232" s="13" t="s">
        <v>19122</v>
      </c>
      <c r="G232" s="13" t="s">
        <v>19123</v>
      </c>
      <c r="H232" s="13" t="s">
        <v>19124</v>
      </c>
      <c r="I232" s="13" t="s">
        <v>19125</v>
      </c>
      <c r="J232" s="13" t="s">
        <v>19126</v>
      </c>
      <c r="K232" s="13" t="s">
        <v>19127</v>
      </c>
      <c r="L232" s="13" t="s">
        <v>19128</v>
      </c>
      <c r="M232" s="13" t="s">
        <v>19129</v>
      </c>
      <c r="N232" s="13" t="s">
        <v>19130</v>
      </c>
      <c r="O232" s="13" t="s">
        <v>19131</v>
      </c>
      <c r="P232" s="13" t="s">
        <v>19132</v>
      </c>
      <c r="Q232" s="13" t="s">
        <v>19133</v>
      </c>
      <c r="R232" s="13" t="s">
        <v>19134</v>
      </c>
      <c r="S232" s="13" t="s">
        <v>19135</v>
      </c>
      <c r="T232" s="13" t="s">
        <v>19136</v>
      </c>
      <c r="U232" s="13" t="s">
        <v>19137</v>
      </c>
      <c r="V232" s="13" t="s">
        <v>19138</v>
      </c>
      <c r="W232" s="13" t="s">
        <v>19139</v>
      </c>
      <c r="X232" s="13" t="s">
        <v>19140</v>
      </c>
      <c r="Y232" s="13" t="s">
        <v>19141</v>
      </c>
      <c r="Z232" s="13" t="s">
        <v>19142</v>
      </c>
      <c r="AA232" s="13" t="s">
        <v>19143</v>
      </c>
      <c r="AB232" s="13" t="s">
        <v>19144</v>
      </c>
      <c r="AC232" s="13" t="s">
        <v>19145</v>
      </c>
      <c r="AD232" s="13" t="s">
        <v>19146</v>
      </c>
      <c r="AE232" s="13" t="s">
        <v>19147</v>
      </c>
      <c r="AF232" s="13" t="s">
        <v>19148</v>
      </c>
      <c r="AG232" s="13" t="s">
        <v>19149</v>
      </c>
      <c r="AH232" s="13" t="s">
        <v>19150</v>
      </c>
      <c r="AI232" s="13" t="s">
        <v>19151</v>
      </c>
      <c r="AJ232" s="13" t="s">
        <v>19152</v>
      </c>
      <c r="AK232" s="13" t="s">
        <v>19153</v>
      </c>
      <c r="AL232" s="13" t="s">
        <v>19154</v>
      </c>
      <c r="AM232" s="13" t="s">
        <v>19155</v>
      </c>
      <c r="AN232" s="13" t="s">
        <v>19156</v>
      </c>
      <c r="AO232" s="13" t="s">
        <v>19157</v>
      </c>
      <c r="AP232" s="13" t="s">
        <v>19158</v>
      </c>
      <c r="AQ232" s="13" t="s">
        <v>19159</v>
      </c>
      <c r="AR232" s="13" t="s">
        <v>19160</v>
      </c>
      <c r="AS232" s="13" t="s">
        <v>19161</v>
      </c>
      <c r="AT232" s="13" t="s">
        <v>19162</v>
      </c>
      <c r="AU232" s="13" t="s">
        <v>19163</v>
      </c>
      <c r="AV232" s="13" t="s">
        <v>19164</v>
      </c>
      <c r="AW232" s="13" t="s">
        <v>19165</v>
      </c>
      <c r="AX232" s="13" t="s">
        <v>19166</v>
      </c>
      <c r="AY232" s="13" t="s">
        <v>19167</v>
      </c>
      <c r="AZ232" s="13" t="s">
        <v>19168</v>
      </c>
      <c r="BA232" s="13" t="s">
        <v>19169</v>
      </c>
      <c r="BB232" s="13" t="s">
        <v>19170</v>
      </c>
      <c r="BC232" s="13" t="s">
        <v>19171</v>
      </c>
      <c r="BD232" s="13" t="s">
        <v>19172</v>
      </c>
      <c r="BE232" s="13" t="s">
        <v>19173</v>
      </c>
      <c r="BF232" s="13" t="s">
        <v>19174</v>
      </c>
      <c r="BG232" s="13" t="s">
        <v>19175</v>
      </c>
      <c r="BH232" s="13" t="s">
        <v>19176</v>
      </c>
      <c r="BI232" s="13" t="s">
        <v>19177</v>
      </c>
      <c r="BJ232" s="13" t="s">
        <v>19178</v>
      </c>
      <c r="BK232" s="13" t="s">
        <v>19179</v>
      </c>
      <c r="BL232" s="13" t="s">
        <v>19180</v>
      </c>
      <c r="BM232" s="13" t="s">
        <v>19181</v>
      </c>
      <c r="BN232" s="13" t="s">
        <v>19182</v>
      </c>
      <c r="BO232" s="13" t="s">
        <v>19183</v>
      </c>
      <c r="BP232" s="13" t="s">
        <v>19184</v>
      </c>
      <c r="BQ232" s="13" t="s">
        <v>19185</v>
      </c>
      <c r="BR232" s="13" t="s">
        <v>19186</v>
      </c>
      <c r="BS232" s="13" t="s">
        <v>19187</v>
      </c>
      <c r="BT232" s="13" t="s">
        <v>19188</v>
      </c>
      <c r="BU232" s="13" t="s">
        <v>19189</v>
      </c>
      <c r="BV232" s="13" t="s">
        <v>19190</v>
      </c>
      <c r="BW232" s="13" t="s">
        <v>19191</v>
      </c>
      <c r="BX232" s="13" t="s">
        <v>19192</v>
      </c>
      <c r="BY232" s="13" t="s">
        <v>19193</v>
      </c>
      <c r="BZ232" s="13" t="s">
        <v>19194</v>
      </c>
      <c r="CA232" s="13" t="s">
        <v>19195</v>
      </c>
      <c r="CB232" s="13" t="s">
        <v>19196</v>
      </c>
      <c r="CC232" s="13" t="s">
        <v>19197</v>
      </c>
      <c r="CD232" s="13" t="s">
        <v>19198</v>
      </c>
      <c r="CE232" s="13" t="s">
        <v>19199</v>
      </c>
      <c r="CF232" s="13" t="s">
        <v>19200</v>
      </c>
      <c r="CG232" s="13" t="s">
        <v>19201</v>
      </c>
      <c r="CH232" s="13" t="s">
        <v>19202</v>
      </c>
      <c r="CI232" s="13" t="s">
        <v>19203</v>
      </c>
      <c r="CJ232" s="13" t="s">
        <v>19204</v>
      </c>
      <c r="CK232" s="13" t="s">
        <v>19205</v>
      </c>
      <c r="CL232" s="13" t="s">
        <v>19206</v>
      </c>
      <c r="CM232" s="13" t="s">
        <v>19207</v>
      </c>
      <c r="CN232" s="13" t="s">
        <v>19208</v>
      </c>
    </row>
    <row r="233" customFormat="false" ht="12.75" hidden="true" customHeight="false" outlineLevel="0" collapsed="false">
      <c r="A233" s="13" t="n">
        <v>210</v>
      </c>
      <c r="B233" s="13" t="s">
        <v>19209</v>
      </c>
      <c r="C233" s="13" t="s">
        <v>19210</v>
      </c>
      <c r="D233" s="13" t="s">
        <v>19211</v>
      </c>
      <c r="E233" s="13" t="s">
        <v>19212</v>
      </c>
      <c r="F233" s="13" t="s">
        <v>19213</v>
      </c>
      <c r="G233" s="13" t="s">
        <v>19214</v>
      </c>
      <c r="H233" s="13" t="s">
        <v>19215</v>
      </c>
      <c r="I233" s="13" t="s">
        <v>19216</v>
      </c>
      <c r="J233" s="13" t="s">
        <v>19217</v>
      </c>
      <c r="K233" s="13" t="s">
        <v>19218</v>
      </c>
      <c r="L233" s="13" t="s">
        <v>19219</v>
      </c>
      <c r="M233" s="13" t="s">
        <v>19220</v>
      </c>
      <c r="N233" s="13" t="s">
        <v>19221</v>
      </c>
      <c r="O233" s="13" t="s">
        <v>19222</v>
      </c>
      <c r="P233" s="13" t="s">
        <v>19223</v>
      </c>
      <c r="Q233" s="13" t="s">
        <v>19224</v>
      </c>
      <c r="R233" s="13" t="s">
        <v>19225</v>
      </c>
      <c r="S233" s="13" t="s">
        <v>19226</v>
      </c>
      <c r="T233" s="13" t="s">
        <v>19227</v>
      </c>
      <c r="U233" s="13" t="s">
        <v>19228</v>
      </c>
      <c r="V233" s="13" t="s">
        <v>19229</v>
      </c>
      <c r="W233" s="13" t="s">
        <v>19230</v>
      </c>
      <c r="X233" s="13" t="s">
        <v>19231</v>
      </c>
      <c r="Y233" s="13" t="s">
        <v>19232</v>
      </c>
      <c r="Z233" s="13" t="s">
        <v>19233</v>
      </c>
      <c r="AA233" s="13" t="s">
        <v>19234</v>
      </c>
      <c r="AB233" s="13" t="s">
        <v>19235</v>
      </c>
      <c r="AC233" s="13" t="s">
        <v>19236</v>
      </c>
      <c r="AD233" s="13" t="s">
        <v>19237</v>
      </c>
      <c r="AE233" s="13" t="s">
        <v>19238</v>
      </c>
      <c r="AF233" s="13" t="s">
        <v>19239</v>
      </c>
      <c r="AG233" s="13" t="s">
        <v>19240</v>
      </c>
      <c r="AH233" s="13" t="s">
        <v>19241</v>
      </c>
      <c r="AI233" s="13" t="s">
        <v>19242</v>
      </c>
      <c r="AJ233" s="13" t="s">
        <v>19243</v>
      </c>
      <c r="AK233" s="13" t="s">
        <v>19244</v>
      </c>
      <c r="AL233" s="13" t="s">
        <v>19245</v>
      </c>
      <c r="AM233" s="13" t="s">
        <v>19246</v>
      </c>
      <c r="AN233" s="13" t="s">
        <v>19247</v>
      </c>
      <c r="AO233" s="13" t="s">
        <v>19248</v>
      </c>
      <c r="AP233" s="13" t="s">
        <v>19249</v>
      </c>
      <c r="AQ233" s="13" t="s">
        <v>19250</v>
      </c>
      <c r="AR233" s="13" t="s">
        <v>19251</v>
      </c>
      <c r="AS233" s="13" t="s">
        <v>19252</v>
      </c>
      <c r="AT233" s="13" t="s">
        <v>19253</v>
      </c>
      <c r="AU233" s="13" t="s">
        <v>19254</v>
      </c>
      <c r="AV233" s="13" t="s">
        <v>19255</v>
      </c>
      <c r="AW233" s="13" t="s">
        <v>19256</v>
      </c>
      <c r="AX233" s="13" t="s">
        <v>19257</v>
      </c>
      <c r="AY233" s="13" t="s">
        <v>19258</v>
      </c>
      <c r="AZ233" s="13" t="s">
        <v>19259</v>
      </c>
      <c r="BA233" s="13" t="s">
        <v>19260</v>
      </c>
      <c r="BB233" s="13" t="s">
        <v>19261</v>
      </c>
      <c r="BC233" s="13" t="s">
        <v>19262</v>
      </c>
      <c r="BD233" s="13" t="s">
        <v>19263</v>
      </c>
      <c r="BE233" s="13" t="s">
        <v>19264</v>
      </c>
      <c r="BF233" s="13" t="s">
        <v>19265</v>
      </c>
      <c r="BG233" s="13" t="s">
        <v>19266</v>
      </c>
      <c r="BH233" s="13" t="s">
        <v>19267</v>
      </c>
      <c r="BI233" s="13" t="s">
        <v>19268</v>
      </c>
      <c r="BJ233" s="13" t="s">
        <v>19269</v>
      </c>
      <c r="BK233" s="13" t="s">
        <v>19270</v>
      </c>
      <c r="BL233" s="13" t="s">
        <v>19271</v>
      </c>
      <c r="BM233" s="13" t="s">
        <v>19272</v>
      </c>
      <c r="BN233" s="13" t="s">
        <v>19273</v>
      </c>
      <c r="BO233" s="13" t="s">
        <v>19274</v>
      </c>
      <c r="BP233" s="13" t="s">
        <v>19275</v>
      </c>
      <c r="BQ233" s="13" t="s">
        <v>19276</v>
      </c>
      <c r="BR233" s="13" t="s">
        <v>19277</v>
      </c>
      <c r="BS233" s="13" t="s">
        <v>19278</v>
      </c>
      <c r="BT233" s="13" t="s">
        <v>19279</v>
      </c>
      <c r="BU233" s="13" t="s">
        <v>19280</v>
      </c>
      <c r="BV233" s="13" t="s">
        <v>19281</v>
      </c>
      <c r="BW233" s="13" t="s">
        <v>19282</v>
      </c>
      <c r="BX233" s="13" t="s">
        <v>19283</v>
      </c>
      <c r="BY233" s="13" t="s">
        <v>19284</v>
      </c>
      <c r="BZ233" s="13" t="s">
        <v>19285</v>
      </c>
      <c r="CA233" s="13" t="s">
        <v>19286</v>
      </c>
      <c r="CB233" s="13" t="s">
        <v>19287</v>
      </c>
      <c r="CC233" s="13" t="s">
        <v>19288</v>
      </c>
      <c r="CD233" s="13" t="s">
        <v>19289</v>
      </c>
      <c r="CE233" s="13" t="s">
        <v>19290</v>
      </c>
      <c r="CF233" s="13" t="s">
        <v>19291</v>
      </c>
      <c r="CG233" s="13" t="s">
        <v>19292</v>
      </c>
      <c r="CH233" s="13" t="s">
        <v>19293</v>
      </c>
      <c r="CI233" s="13" t="s">
        <v>19294</v>
      </c>
      <c r="CJ233" s="13" t="s">
        <v>19295</v>
      </c>
      <c r="CK233" s="13" t="s">
        <v>19296</v>
      </c>
      <c r="CL233" s="13" t="s">
        <v>19297</v>
      </c>
      <c r="CM233" s="13" t="s">
        <v>19298</v>
      </c>
      <c r="CN233" s="13" t="s">
        <v>19299</v>
      </c>
    </row>
    <row r="234" customFormat="false" ht="12.75" hidden="true" customHeight="false" outlineLevel="0" collapsed="false">
      <c r="A234" s="13" t="n">
        <v>211</v>
      </c>
      <c r="B234" s="13" t="s">
        <v>19300</v>
      </c>
      <c r="C234" s="13" t="s">
        <v>19301</v>
      </c>
      <c r="D234" s="13" t="s">
        <v>19302</v>
      </c>
      <c r="E234" s="13" t="s">
        <v>19303</v>
      </c>
      <c r="F234" s="13" t="s">
        <v>19304</v>
      </c>
      <c r="G234" s="13" t="s">
        <v>19305</v>
      </c>
      <c r="H234" s="13" t="s">
        <v>19306</v>
      </c>
      <c r="I234" s="13" t="s">
        <v>19307</v>
      </c>
      <c r="J234" s="13" t="s">
        <v>19308</v>
      </c>
      <c r="K234" s="13" t="s">
        <v>19309</v>
      </c>
      <c r="L234" s="13" t="s">
        <v>19310</v>
      </c>
      <c r="M234" s="13" t="s">
        <v>19311</v>
      </c>
      <c r="N234" s="13" t="s">
        <v>19312</v>
      </c>
      <c r="O234" s="13" t="s">
        <v>19313</v>
      </c>
      <c r="P234" s="13" t="s">
        <v>19314</v>
      </c>
      <c r="Q234" s="13" t="s">
        <v>19315</v>
      </c>
      <c r="R234" s="13" t="s">
        <v>19316</v>
      </c>
      <c r="S234" s="13" t="s">
        <v>19317</v>
      </c>
      <c r="T234" s="13" t="s">
        <v>19318</v>
      </c>
      <c r="U234" s="13" t="s">
        <v>19319</v>
      </c>
      <c r="V234" s="13" t="s">
        <v>19320</v>
      </c>
      <c r="W234" s="13" t="s">
        <v>19321</v>
      </c>
      <c r="X234" s="13" t="s">
        <v>19322</v>
      </c>
      <c r="Y234" s="13" t="s">
        <v>19323</v>
      </c>
      <c r="Z234" s="13" t="s">
        <v>19324</v>
      </c>
      <c r="AA234" s="13" t="s">
        <v>19325</v>
      </c>
      <c r="AB234" s="13" t="s">
        <v>19326</v>
      </c>
      <c r="AC234" s="13" t="s">
        <v>19327</v>
      </c>
      <c r="AD234" s="13" t="s">
        <v>19328</v>
      </c>
      <c r="AE234" s="13" t="s">
        <v>19329</v>
      </c>
      <c r="AF234" s="13" t="s">
        <v>19330</v>
      </c>
      <c r="AG234" s="13" t="s">
        <v>19331</v>
      </c>
      <c r="AH234" s="13" t="s">
        <v>19332</v>
      </c>
      <c r="AI234" s="13" t="s">
        <v>19333</v>
      </c>
      <c r="AJ234" s="13" t="s">
        <v>19334</v>
      </c>
      <c r="AK234" s="13" t="s">
        <v>19335</v>
      </c>
      <c r="AL234" s="13" t="s">
        <v>19336</v>
      </c>
      <c r="AM234" s="13" t="s">
        <v>19337</v>
      </c>
      <c r="AN234" s="13" t="s">
        <v>19338</v>
      </c>
      <c r="AO234" s="13" t="s">
        <v>19339</v>
      </c>
      <c r="AP234" s="13" t="s">
        <v>19340</v>
      </c>
      <c r="AQ234" s="13" t="s">
        <v>19341</v>
      </c>
      <c r="AR234" s="13" t="s">
        <v>19342</v>
      </c>
      <c r="AS234" s="13" t="s">
        <v>19343</v>
      </c>
      <c r="AT234" s="13" t="s">
        <v>19344</v>
      </c>
      <c r="AU234" s="13" t="s">
        <v>19345</v>
      </c>
      <c r="AV234" s="13" t="s">
        <v>19346</v>
      </c>
      <c r="AW234" s="13" t="s">
        <v>19347</v>
      </c>
      <c r="AX234" s="13" t="s">
        <v>19348</v>
      </c>
      <c r="AY234" s="13" t="s">
        <v>19349</v>
      </c>
      <c r="AZ234" s="13" t="s">
        <v>19350</v>
      </c>
      <c r="BA234" s="13" t="s">
        <v>19351</v>
      </c>
      <c r="BB234" s="13" t="s">
        <v>19352</v>
      </c>
      <c r="BC234" s="13" t="s">
        <v>19353</v>
      </c>
      <c r="BD234" s="13" t="s">
        <v>19354</v>
      </c>
      <c r="BE234" s="13" t="s">
        <v>19355</v>
      </c>
      <c r="BF234" s="13" t="s">
        <v>19356</v>
      </c>
      <c r="BG234" s="13" t="s">
        <v>19357</v>
      </c>
      <c r="BH234" s="13" t="s">
        <v>19358</v>
      </c>
      <c r="BI234" s="13" t="s">
        <v>19359</v>
      </c>
      <c r="BJ234" s="13" t="s">
        <v>19360</v>
      </c>
      <c r="BK234" s="13" t="s">
        <v>19361</v>
      </c>
      <c r="BL234" s="13" t="s">
        <v>19362</v>
      </c>
      <c r="BM234" s="13" t="s">
        <v>19363</v>
      </c>
      <c r="BN234" s="13" t="s">
        <v>19364</v>
      </c>
      <c r="BO234" s="13" t="s">
        <v>19365</v>
      </c>
      <c r="BP234" s="13" t="s">
        <v>19366</v>
      </c>
      <c r="BQ234" s="13" t="s">
        <v>19367</v>
      </c>
      <c r="BR234" s="13" t="s">
        <v>19368</v>
      </c>
      <c r="BS234" s="13" t="s">
        <v>19369</v>
      </c>
      <c r="BT234" s="13" t="s">
        <v>19370</v>
      </c>
      <c r="BU234" s="13" t="s">
        <v>19371</v>
      </c>
      <c r="BV234" s="13" t="s">
        <v>19372</v>
      </c>
      <c r="BW234" s="13" t="s">
        <v>19373</v>
      </c>
      <c r="BX234" s="13" t="s">
        <v>19374</v>
      </c>
      <c r="BY234" s="13" t="s">
        <v>19375</v>
      </c>
      <c r="BZ234" s="13" t="s">
        <v>19376</v>
      </c>
      <c r="CA234" s="13" t="s">
        <v>19377</v>
      </c>
      <c r="CB234" s="13" t="s">
        <v>19378</v>
      </c>
      <c r="CC234" s="13" t="s">
        <v>19379</v>
      </c>
      <c r="CD234" s="13" t="s">
        <v>19380</v>
      </c>
      <c r="CE234" s="13" t="s">
        <v>19381</v>
      </c>
      <c r="CF234" s="13" t="s">
        <v>19382</v>
      </c>
      <c r="CG234" s="13" t="s">
        <v>19383</v>
      </c>
      <c r="CH234" s="13" t="s">
        <v>19384</v>
      </c>
      <c r="CI234" s="13" t="s">
        <v>19385</v>
      </c>
      <c r="CJ234" s="13" t="s">
        <v>19386</v>
      </c>
      <c r="CK234" s="13" t="s">
        <v>19387</v>
      </c>
      <c r="CL234" s="13" t="s">
        <v>19388</v>
      </c>
      <c r="CM234" s="13" t="s">
        <v>19389</v>
      </c>
      <c r="CN234" s="13" t="s">
        <v>19390</v>
      </c>
    </row>
    <row r="235" customFormat="false" ht="12.75" hidden="true" customHeight="false" outlineLevel="0" collapsed="false">
      <c r="A235" s="13" t="n">
        <v>212</v>
      </c>
      <c r="B235" s="13" t="s">
        <v>19391</v>
      </c>
      <c r="C235" s="13" t="s">
        <v>19392</v>
      </c>
      <c r="D235" s="13" t="s">
        <v>19393</v>
      </c>
      <c r="E235" s="13" t="s">
        <v>19394</v>
      </c>
      <c r="F235" s="13" t="s">
        <v>19395</v>
      </c>
      <c r="G235" s="13" t="s">
        <v>19396</v>
      </c>
      <c r="H235" s="13" t="s">
        <v>19397</v>
      </c>
      <c r="I235" s="13" t="s">
        <v>19398</v>
      </c>
      <c r="J235" s="13" t="s">
        <v>19399</v>
      </c>
      <c r="K235" s="13" t="s">
        <v>19400</v>
      </c>
      <c r="L235" s="13" t="s">
        <v>19401</v>
      </c>
      <c r="M235" s="13" t="s">
        <v>19402</v>
      </c>
      <c r="N235" s="13" t="s">
        <v>19403</v>
      </c>
      <c r="O235" s="13" t="s">
        <v>19404</v>
      </c>
      <c r="P235" s="13" t="s">
        <v>19405</v>
      </c>
      <c r="Q235" s="13" t="s">
        <v>19406</v>
      </c>
      <c r="R235" s="13" t="s">
        <v>19407</v>
      </c>
      <c r="S235" s="13" t="s">
        <v>19408</v>
      </c>
      <c r="T235" s="13" t="s">
        <v>19409</v>
      </c>
      <c r="U235" s="13" t="s">
        <v>19410</v>
      </c>
      <c r="V235" s="13" t="s">
        <v>19411</v>
      </c>
      <c r="W235" s="13" t="s">
        <v>19412</v>
      </c>
      <c r="X235" s="13" t="s">
        <v>19413</v>
      </c>
      <c r="Y235" s="13" t="s">
        <v>19414</v>
      </c>
      <c r="Z235" s="13" t="s">
        <v>19415</v>
      </c>
      <c r="AA235" s="13" t="s">
        <v>19416</v>
      </c>
      <c r="AB235" s="13" t="s">
        <v>19417</v>
      </c>
      <c r="AC235" s="13" t="s">
        <v>19418</v>
      </c>
      <c r="AD235" s="13" t="s">
        <v>19419</v>
      </c>
      <c r="AE235" s="13" t="s">
        <v>19420</v>
      </c>
      <c r="AF235" s="13" t="s">
        <v>19421</v>
      </c>
      <c r="AG235" s="13" t="s">
        <v>19422</v>
      </c>
      <c r="AH235" s="13" t="s">
        <v>19423</v>
      </c>
      <c r="AI235" s="13" t="s">
        <v>19424</v>
      </c>
      <c r="AJ235" s="13" t="s">
        <v>19425</v>
      </c>
      <c r="AK235" s="13" t="s">
        <v>19426</v>
      </c>
      <c r="AL235" s="13" t="s">
        <v>19427</v>
      </c>
      <c r="AM235" s="13" t="s">
        <v>19428</v>
      </c>
      <c r="AN235" s="13" t="s">
        <v>19429</v>
      </c>
      <c r="AO235" s="13" t="s">
        <v>19430</v>
      </c>
      <c r="AP235" s="13" t="s">
        <v>19431</v>
      </c>
      <c r="AQ235" s="13" t="s">
        <v>19432</v>
      </c>
      <c r="AR235" s="13" t="s">
        <v>19433</v>
      </c>
      <c r="AS235" s="13" t="s">
        <v>19434</v>
      </c>
      <c r="AT235" s="13" t="s">
        <v>19435</v>
      </c>
      <c r="AU235" s="13" t="s">
        <v>19436</v>
      </c>
      <c r="AV235" s="13" t="s">
        <v>19437</v>
      </c>
      <c r="AW235" s="13" t="s">
        <v>19438</v>
      </c>
      <c r="AX235" s="13" t="s">
        <v>19439</v>
      </c>
      <c r="AY235" s="13" t="s">
        <v>19440</v>
      </c>
      <c r="AZ235" s="13" t="s">
        <v>19441</v>
      </c>
      <c r="BA235" s="13" t="s">
        <v>19442</v>
      </c>
      <c r="BB235" s="13" t="s">
        <v>19443</v>
      </c>
      <c r="BC235" s="13" t="s">
        <v>19444</v>
      </c>
      <c r="BD235" s="13" t="s">
        <v>19445</v>
      </c>
      <c r="BE235" s="13" t="s">
        <v>19446</v>
      </c>
      <c r="BF235" s="13" t="s">
        <v>19447</v>
      </c>
      <c r="BG235" s="13" t="s">
        <v>19448</v>
      </c>
      <c r="BH235" s="13" t="s">
        <v>19449</v>
      </c>
      <c r="BI235" s="13" t="s">
        <v>19450</v>
      </c>
      <c r="BJ235" s="13" t="s">
        <v>19451</v>
      </c>
      <c r="BK235" s="13" t="s">
        <v>19452</v>
      </c>
      <c r="BL235" s="13" t="s">
        <v>19453</v>
      </c>
      <c r="BM235" s="13" t="s">
        <v>19454</v>
      </c>
      <c r="BN235" s="13" t="s">
        <v>19455</v>
      </c>
      <c r="BO235" s="13" t="s">
        <v>19456</v>
      </c>
      <c r="BP235" s="13" t="s">
        <v>19457</v>
      </c>
      <c r="BQ235" s="13" t="s">
        <v>19458</v>
      </c>
      <c r="BR235" s="13" t="s">
        <v>19459</v>
      </c>
      <c r="BS235" s="13" t="s">
        <v>19460</v>
      </c>
      <c r="BT235" s="13" t="s">
        <v>19461</v>
      </c>
      <c r="BU235" s="13" t="s">
        <v>19462</v>
      </c>
      <c r="BV235" s="13" t="s">
        <v>19463</v>
      </c>
      <c r="BW235" s="13" t="s">
        <v>19464</v>
      </c>
      <c r="BX235" s="13" t="s">
        <v>19465</v>
      </c>
      <c r="BY235" s="13" t="s">
        <v>19466</v>
      </c>
      <c r="BZ235" s="13" t="s">
        <v>19467</v>
      </c>
      <c r="CA235" s="13" t="s">
        <v>19468</v>
      </c>
      <c r="CB235" s="13" t="s">
        <v>19469</v>
      </c>
      <c r="CC235" s="13" t="s">
        <v>19470</v>
      </c>
      <c r="CD235" s="13" t="s">
        <v>19471</v>
      </c>
      <c r="CE235" s="13" t="s">
        <v>19472</v>
      </c>
      <c r="CF235" s="13" t="s">
        <v>19473</v>
      </c>
      <c r="CG235" s="13" t="s">
        <v>19474</v>
      </c>
      <c r="CH235" s="13" t="s">
        <v>19475</v>
      </c>
      <c r="CI235" s="13" t="s">
        <v>19476</v>
      </c>
      <c r="CJ235" s="13" t="s">
        <v>19477</v>
      </c>
      <c r="CK235" s="13" t="s">
        <v>19478</v>
      </c>
      <c r="CL235" s="13" t="s">
        <v>19479</v>
      </c>
      <c r="CM235" s="13" t="s">
        <v>19480</v>
      </c>
      <c r="CN235" s="13" t="s">
        <v>19481</v>
      </c>
    </row>
    <row r="236" customFormat="false" ht="12.75" hidden="true" customHeight="false" outlineLevel="0" collapsed="false">
      <c r="A236" s="13" t="n">
        <v>213</v>
      </c>
      <c r="B236" s="13" t="s">
        <v>19482</v>
      </c>
      <c r="C236" s="13" t="s">
        <v>19483</v>
      </c>
      <c r="D236" s="13" t="s">
        <v>19484</v>
      </c>
      <c r="E236" s="13" t="s">
        <v>19485</v>
      </c>
      <c r="F236" s="13" t="s">
        <v>19486</v>
      </c>
      <c r="G236" s="13" t="s">
        <v>19487</v>
      </c>
      <c r="H236" s="13" t="s">
        <v>19488</v>
      </c>
      <c r="I236" s="13" t="s">
        <v>19489</v>
      </c>
      <c r="J236" s="13" t="s">
        <v>19490</v>
      </c>
      <c r="K236" s="13" t="s">
        <v>19491</v>
      </c>
      <c r="L236" s="13" t="s">
        <v>19492</v>
      </c>
      <c r="M236" s="13" t="s">
        <v>19493</v>
      </c>
      <c r="N236" s="13" t="s">
        <v>19494</v>
      </c>
      <c r="O236" s="13" t="s">
        <v>19495</v>
      </c>
      <c r="P236" s="13" t="s">
        <v>19496</v>
      </c>
      <c r="Q236" s="13" t="s">
        <v>19497</v>
      </c>
      <c r="R236" s="13" t="s">
        <v>19498</v>
      </c>
      <c r="S236" s="13" t="s">
        <v>19499</v>
      </c>
      <c r="T236" s="13" t="s">
        <v>19500</v>
      </c>
      <c r="U236" s="13" t="s">
        <v>19501</v>
      </c>
      <c r="V236" s="13" t="s">
        <v>19502</v>
      </c>
      <c r="W236" s="13" t="s">
        <v>19503</v>
      </c>
      <c r="X236" s="13" t="s">
        <v>19504</v>
      </c>
      <c r="Y236" s="13" t="s">
        <v>19505</v>
      </c>
      <c r="Z236" s="13" t="s">
        <v>19506</v>
      </c>
      <c r="AA236" s="13" t="s">
        <v>19507</v>
      </c>
      <c r="AB236" s="13" t="s">
        <v>19508</v>
      </c>
      <c r="AC236" s="13" t="s">
        <v>19509</v>
      </c>
      <c r="AD236" s="13" t="s">
        <v>19510</v>
      </c>
      <c r="AE236" s="13" t="s">
        <v>19511</v>
      </c>
      <c r="AF236" s="13" t="s">
        <v>19512</v>
      </c>
      <c r="AG236" s="13" t="s">
        <v>19513</v>
      </c>
      <c r="AH236" s="13" t="s">
        <v>19514</v>
      </c>
      <c r="AI236" s="13" t="s">
        <v>19515</v>
      </c>
      <c r="AJ236" s="13" t="s">
        <v>19516</v>
      </c>
      <c r="AK236" s="13" t="s">
        <v>19517</v>
      </c>
      <c r="AL236" s="13" t="s">
        <v>19518</v>
      </c>
      <c r="AM236" s="13" t="s">
        <v>19519</v>
      </c>
      <c r="AN236" s="13" t="s">
        <v>19520</v>
      </c>
      <c r="AO236" s="13" t="s">
        <v>19521</v>
      </c>
      <c r="AP236" s="13" t="s">
        <v>19522</v>
      </c>
      <c r="AQ236" s="13" t="s">
        <v>19523</v>
      </c>
      <c r="AR236" s="13" t="s">
        <v>19524</v>
      </c>
      <c r="AS236" s="13" t="s">
        <v>19525</v>
      </c>
      <c r="AT236" s="13" t="s">
        <v>19526</v>
      </c>
      <c r="AU236" s="13" t="s">
        <v>19527</v>
      </c>
      <c r="AV236" s="13" t="s">
        <v>19528</v>
      </c>
      <c r="AW236" s="13" t="s">
        <v>19529</v>
      </c>
      <c r="AX236" s="13" t="s">
        <v>19530</v>
      </c>
      <c r="AY236" s="13" t="s">
        <v>19531</v>
      </c>
      <c r="AZ236" s="13" t="s">
        <v>19532</v>
      </c>
      <c r="BA236" s="13" t="s">
        <v>19533</v>
      </c>
      <c r="BB236" s="13" t="s">
        <v>19534</v>
      </c>
      <c r="BC236" s="13" t="s">
        <v>19535</v>
      </c>
      <c r="BD236" s="13" t="s">
        <v>19536</v>
      </c>
      <c r="BE236" s="13" t="s">
        <v>19537</v>
      </c>
      <c r="BF236" s="13" t="s">
        <v>19538</v>
      </c>
      <c r="BG236" s="13" t="s">
        <v>19539</v>
      </c>
      <c r="BH236" s="13" t="s">
        <v>19540</v>
      </c>
      <c r="BI236" s="13" t="s">
        <v>19541</v>
      </c>
      <c r="BJ236" s="13" t="s">
        <v>19542</v>
      </c>
      <c r="BK236" s="13" t="s">
        <v>19543</v>
      </c>
      <c r="BL236" s="13" t="s">
        <v>19544</v>
      </c>
      <c r="BM236" s="13" t="s">
        <v>19545</v>
      </c>
      <c r="BN236" s="13" t="s">
        <v>19546</v>
      </c>
      <c r="BO236" s="13" t="s">
        <v>19547</v>
      </c>
      <c r="BP236" s="13" t="s">
        <v>19548</v>
      </c>
      <c r="BQ236" s="13" t="s">
        <v>19549</v>
      </c>
      <c r="BR236" s="13" t="s">
        <v>19550</v>
      </c>
      <c r="BS236" s="13" t="s">
        <v>19551</v>
      </c>
      <c r="BT236" s="13" t="s">
        <v>19552</v>
      </c>
      <c r="BU236" s="13" t="s">
        <v>19553</v>
      </c>
      <c r="BV236" s="13" t="s">
        <v>19554</v>
      </c>
      <c r="BW236" s="13" t="s">
        <v>19555</v>
      </c>
      <c r="BX236" s="13" t="s">
        <v>19556</v>
      </c>
      <c r="BY236" s="13" t="s">
        <v>19557</v>
      </c>
      <c r="BZ236" s="13" t="s">
        <v>19558</v>
      </c>
      <c r="CA236" s="13" t="s">
        <v>19559</v>
      </c>
      <c r="CB236" s="13" t="s">
        <v>19560</v>
      </c>
      <c r="CC236" s="13" t="s">
        <v>19561</v>
      </c>
      <c r="CD236" s="13" t="s">
        <v>19562</v>
      </c>
      <c r="CE236" s="13" t="s">
        <v>19563</v>
      </c>
      <c r="CF236" s="13" t="s">
        <v>19564</v>
      </c>
      <c r="CG236" s="13" t="s">
        <v>19565</v>
      </c>
      <c r="CH236" s="13" t="s">
        <v>19566</v>
      </c>
      <c r="CI236" s="13" t="s">
        <v>19567</v>
      </c>
      <c r="CJ236" s="13" t="s">
        <v>19568</v>
      </c>
      <c r="CK236" s="13" t="s">
        <v>19569</v>
      </c>
      <c r="CL236" s="13" t="s">
        <v>19570</v>
      </c>
      <c r="CM236" s="13" t="s">
        <v>19571</v>
      </c>
      <c r="CN236" s="13" t="s">
        <v>19572</v>
      </c>
    </row>
    <row r="237" customFormat="false" ht="12.75" hidden="true" customHeight="false" outlineLevel="0" collapsed="false">
      <c r="A237" s="13" t="n">
        <v>214</v>
      </c>
      <c r="B237" s="13" t="s">
        <v>19573</v>
      </c>
      <c r="C237" s="13" t="s">
        <v>19574</v>
      </c>
      <c r="D237" s="13" t="s">
        <v>19575</v>
      </c>
      <c r="E237" s="13" t="s">
        <v>19576</v>
      </c>
      <c r="F237" s="13" t="s">
        <v>19577</v>
      </c>
      <c r="G237" s="13" t="s">
        <v>19578</v>
      </c>
      <c r="H237" s="13" t="s">
        <v>19579</v>
      </c>
      <c r="I237" s="13" t="s">
        <v>19580</v>
      </c>
      <c r="J237" s="13" t="s">
        <v>19581</v>
      </c>
      <c r="K237" s="13" t="s">
        <v>19582</v>
      </c>
      <c r="L237" s="13" t="s">
        <v>19583</v>
      </c>
      <c r="M237" s="13" t="s">
        <v>19584</v>
      </c>
      <c r="N237" s="13" t="s">
        <v>19585</v>
      </c>
      <c r="O237" s="13" t="s">
        <v>19586</v>
      </c>
      <c r="P237" s="13" t="s">
        <v>19587</v>
      </c>
      <c r="Q237" s="13" t="s">
        <v>19588</v>
      </c>
      <c r="R237" s="13" t="s">
        <v>19589</v>
      </c>
      <c r="S237" s="13" t="s">
        <v>19590</v>
      </c>
      <c r="T237" s="13" t="s">
        <v>19591</v>
      </c>
      <c r="U237" s="13" t="s">
        <v>19592</v>
      </c>
      <c r="V237" s="13" t="s">
        <v>19593</v>
      </c>
      <c r="W237" s="13" t="s">
        <v>19594</v>
      </c>
      <c r="X237" s="13" t="s">
        <v>19595</v>
      </c>
      <c r="Y237" s="13" t="s">
        <v>19596</v>
      </c>
      <c r="Z237" s="13" t="s">
        <v>19597</v>
      </c>
      <c r="AA237" s="13" t="s">
        <v>19598</v>
      </c>
      <c r="AB237" s="13" t="s">
        <v>19599</v>
      </c>
      <c r="AC237" s="13" t="s">
        <v>19600</v>
      </c>
      <c r="AD237" s="13" t="s">
        <v>19601</v>
      </c>
      <c r="AE237" s="13" t="s">
        <v>19602</v>
      </c>
      <c r="AF237" s="13" t="s">
        <v>19603</v>
      </c>
      <c r="AG237" s="13" t="s">
        <v>19604</v>
      </c>
      <c r="AH237" s="13" t="s">
        <v>19605</v>
      </c>
      <c r="AI237" s="13" t="s">
        <v>19606</v>
      </c>
      <c r="AJ237" s="13" t="s">
        <v>19607</v>
      </c>
      <c r="AK237" s="13" t="s">
        <v>19608</v>
      </c>
      <c r="AL237" s="13" t="s">
        <v>19609</v>
      </c>
      <c r="AM237" s="13" t="s">
        <v>19610</v>
      </c>
      <c r="AN237" s="13" t="s">
        <v>19611</v>
      </c>
      <c r="AO237" s="13" t="s">
        <v>19612</v>
      </c>
      <c r="AP237" s="13" t="s">
        <v>19613</v>
      </c>
      <c r="AQ237" s="13" t="s">
        <v>19614</v>
      </c>
      <c r="AR237" s="13" t="s">
        <v>19615</v>
      </c>
      <c r="AS237" s="13" t="s">
        <v>19616</v>
      </c>
      <c r="AT237" s="13" t="s">
        <v>19617</v>
      </c>
      <c r="AU237" s="13" t="s">
        <v>19618</v>
      </c>
      <c r="AV237" s="13" t="s">
        <v>19619</v>
      </c>
      <c r="AW237" s="13" t="s">
        <v>19620</v>
      </c>
      <c r="AX237" s="13" t="s">
        <v>19621</v>
      </c>
      <c r="AY237" s="13" t="s">
        <v>19622</v>
      </c>
      <c r="AZ237" s="13" t="s">
        <v>19623</v>
      </c>
      <c r="BA237" s="13" t="s">
        <v>19624</v>
      </c>
      <c r="BB237" s="13" t="s">
        <v>19625</v>
      </c>
      <c r="BC237" s="13" t="s">
        <v>19626</v>
      </c>
      <c r="BD237" s="13" t="s">
        <v>19627</v>
      </c>
      <c r="BE237" s="13" t="s">
        <v>19628</v>
      </c>
      <c r="BF237" s="13" t="s">
        <v>19629</v>
      </c>
      <c r="BG237" s="13" t="s">
        <v>19630</v>
      </c>
      <c r="BH237" s="13" t="s">
        <v>19631</v>
      </c>
      <c r="BI237" s="13" t="s">
        <v>19632</v>
      </c>
      <c r="BJ237" s="13" t="s">
        <v>19633</v>
      </c>
      <c r="BK237" s="13" t="s">
        <v>19634</v>
      </c>
      <c r="BL237" s="13" t="s">
        <v>19635</v>
      </c>
      <c r="BM237" s="13" t="s">
        <v>19636</v>
      </c>
      <c r="BN237" s="13" t="s">
        <v>19637</v>
      </c>
      <c r="BO237" s="13" t="s">
        <v>19638</v>
      </c>
      <c r="BP237" s="13" t="s">
        <v>19639</v>
      </c>
      <c r="BQ237" s="13" t="s">
        <v>19640</v>
      </c>
      <c r="BR237" s="13" t="s">
        <v>19641</v>
      </c>
      <c r="BS237" s="13" t="s">
        <v>19642</v>
      </c>
      <c r="BT237" s="13" t="s">
        <v>19643</v>
      </c>
      <c r="BU237" s="13" t="s">
        <v>19644</v>
      </c>
      <c r="BV237" s="13" t="s">
        <v>19645</v>
      </c>
      <c r="BW237" s="13" t="s">
        <v>19646</v>
      </c>
      <c r="BX237" s="13" t="s">
        <v>19647</v>
      </c>
      <c r="BY237" s="13" t="s">
        <v>19648</v>
      </c>
      <c r="BZ237" s="13" t="s">
        <v>19649</v>
      </c>
      <c r="CA237" s="13" t="s">
        <v>19650</v>
      </c>
      <c r="CB237" s="13" t="s">
        <v>19651</v>
      </c>
      <c r="CC237" s="13" t="s">
        <v>19652</v>
      </c>
      <c r="CD237" s="13" t="s">
        <v>19653</v>
      </c>
      <c r="CE237" s="13" t="s">
        <v>19654</v>
      </c>
      <c r="CF237" s="13" t="s">
        <v>19655</v>
      </c>
      <c r="CG237" s="13" t="s">
        <v>19656</v>
      </c>
      <c r="CH237" s="13" t="s">
        <v>19657</v>
      </c>
      <c r="CI237" s="13" t="s">
        <v>19658</v>
      </c>
      <c r="CJ237" s="13" t="s">
        <v>19659</v>
      </c>
      <c r="CK237" s="13" t="s">
        <v>19660</v>
      </c>
      <c r="CL237" s="13" t="s">
        <v>19661</v>
      </c>
      <c r="CM237" s="13" t="s">
        <v>19662</v>
      </c>
      <c r="CN237" s="13" t="s">
        <v>19663</v>
      </c>
    </row>
    <row r="238" customFormat="false" ht="12.75" hidden="true" customHeight="false" outlineLevel="0" collapsed="false">
      <c r="A238" s="13" t="n">
        <v>215</v>
      </c>
      <c r="B238" s="13" t="s">
        <v>19664</v>
      </c>
      <c r="C238" s="13" t="s">
        <v>19665</v>
      </c>
      <c r="D238" s="13" t="s">
        <v>19666</v>
      </c>
      <c r="E238" s="13" t="s">
        <v>19667</v>
      </c>
      <c r="F238" s="13" t="s">
        <v>19668</v>
      </c>
      <c r="G238" s="13" t="s">
        <v>19669</v>
      </c>
      <c r="H238" s="13" t="s">
        <v>19670</v>
      </c>
      <c r="I238" s="13" t="s">
        <v>19671</v>
      </c>
      <c r="J238" s="13" t="s">
        <v>19672</v>
      </c>
      <c r="K238" s="13" t="s">
        <v>19673</v>
      </c>
      <c r="L238" s="13" t="s">
        <v>19674</v>
      </c>
      <c r="M238" s="13" t="s">
        <v>19675</v>
      </c>
      <c r="N238" s="13" t="s">
        <v>19676</v>
      </c>
      <c r="O238" s="13" t="s">
        <v>19677</v>
      </c>
      <c r="P238" s="13" t="s">
        <v>19678</v>
      </c>
      <c r="Q238" s="13" t="s">
        <v>19679</v>
      </c>
      <c r="R238" s="13" t="s">
        <v>19680</v>
      </c>
      <c r="S238" s="13" t="s">
        <v>19681</v>
      </c>
      <c r="T238" s="13" t="s">
        <v>19682</v>
      </c>
      <c r="U238" s="13" t="s">
        <v>19683</v>
      </c>
      <c r="V238" s="13" t="s">
        <v>19684</v>
      </c>
      <c r="W238" s="13" t="s">
        <v>19685</v>
      </c>
      <c r="X238" s="13" t="s">
        <v>19686</v>
      </c>
      <c r="Y238" s="13" t="s">
        <v>19687</v>
      </c>
      <c r="Z238" s="13" t="s">
        <v>19688</v>
      </c>
      <c r="AA238" s="13" t="s">
        <v>19689</v>
      </c>
      <c r="AB238" s="13" t="s">
        <v>19690</v>
      </c>
      <c r="AC238" s="13" t="s">
        <v>19691</v>
      </c>
      <c r="AD238" s="13" t="s">
        <v>19692</v>
      </c>
      <c r="AE238" s="13" t="s">
        <v>19693</v>
      </c>
      <c r="AF238" s="13" t="s">
        <v>19694</v>
      </c>
      <c r="AG238" s="13" t="s">
        <v>19695</v>
      </c>
      <c r="AH238" s="13" t="s">
        <v>19696</v>
      </c>
      <c r="AI238" s="13" t="s">
        <v>19697</v>
      </c>
      <c r="AJ238" s="13" t="s">
        <v>19698</v>
      </c>
      <c r="AK238" s="13" t="s">
        <v>19699</v>
      </c>
      <c r="AL238" s="13" t="s">
        <v>19700</v>
      </c>
      <c r="AM238" s="13" t="s">
        <v>19701</v>
      </c>
      <c r="AN238" s="13" t="s">
        <v>19702</v>
      </c>
      <c r="AO238" s="13" t="s">
        <v>19703</v>
      </c>
      <c r="AP238" s="13" t="s">
        <v>19704</v>
      </c>
      <c r="AQ238" s="13" t="s">
        <v>19705</v>
      </c>
      <c r="AR238" s="13" t="s">
        <v>19706</v>
      </c>
      <c r="AS238" s="13" t="s">
        <v>19707</v>
      </c>
      <c r="AT238" s="13" t="s">
        <v>19708</v>
      </c>
      <c r="AU238" s="13" t="s">
        <v>19709</v>
      </c>
      <c r="AV238" s="13" t="s">
        <v>19710</v>
      </c>
      <c r="AW238" s="13" t="s">
        <v>19711</v>
      </c>
      <c r="AX238" s="13" t="s">
        <v>19712</v>
      </c>
      <c r="AY238" s="13" t="s">
        <v>19713</v>
      </c>
      <c r="AZ238" s="13" t="s">
        <v>19714</v>
      </c>
      <c r="BA238" s="13" t="s">
        <v>19715</v>
      </c>
      <c r="BB238" s="13" t="s">
        <v>19716</v>
      </c>
      <c r="BC238" s="13" t="s">
        <v>19717</v>
      </c>
      <c r="BD238" s="13" t="s">
        <v>19718</v>
      </c>
      <c r="BE238" s="13" t="s">
        <v>19719</v>
      </c>
      <c r="BF238" s="13" t="s">
        <v>19720</v>
      </c>
      <c r="BG238" s="13" t="s">
        <v>19721</v>
      </c>
      <c r="BH238" s="13" t="s">
        <v>19722</v>
      </c>
      <c r="BI238" s="13" t="s">
        <v>19723</v>
      </c>
      <c r="BJ238" s="13" t="s">
        <v>19724</v>
      </c>
      <c r="BK238" s="13" t="s">
        <v>19725</v>
      </c>
      <c r="BL238" s="13" t="s">
        <v>19726</v>
      </c>
      <c r="BM238" s="13" t="s">
        <v>19727</v>
      </c>
      <c r="BN238" s="13" t="s">
        <v>19728</v>
      </c>
      <c r="BO238" s="13" t="s">
        <v>19729</v>
      </c>
      <c r="BP238" s="13" t="s">
        <v>19730</v>
      </c>
      <c r="BQ238" s="13" t="s">
        <v>19731</v>
      </c>
      <c r="BR238" s="13" t="s">
        <v>19732</v>
      </c>
      <c r="BS238" s="13" t="s">
        <v>19733</v>
      </c>
      <c r="BT238" s="13" t="s">
        <v>19734</v>
      </c>
      <c r="BU238" s="13" t="s">
        <v>19735</v>
      </c>
      <c r="BV238" s="13" t="s">
        <v>19736</v>
      </c>
      <c r="BW238" s="13" t="s">
        <v>19737</v>
      </c>
      <c r="BX238" s="13" t="s">
        <v>19738</v>
      </c>
      <c r="BY238" s="13" t="s">
        <v>19739</v>
      </c>
      <c r="BZ238" s="13" t="s">
        <v>19740</v>
      </c>
      <c r="CA238" s="13" t="s">
        <v>19741</v>
      </c>
      <c r="CB238" s="13" t="s">
        <v>19742</v>
      </c>
      <c r="CC238" s="13" t="s">
        <v>19743</v>
      </c>
      <c r="CD238" s="13" t="s">
        <v>19744</v>
      </c>
      <c r="CE238" s="13" t="s">
        <v>19745</v>
      </c>
      <c r="CF238" s="13" t="s">
        <v>19746</v>
      </c>
      <c r="CG238" s="13" t="s">
        <v>19747</v>
      </c>
      <c r="CH238" s="13" t="s">
        <v>19748</v>
      </c>
      <c r="CI238" s="13" t="s">
        <v>19749</v>
      </c>
      <c r="CJ238" s="13" t="s">
        <v>19750</v>
      </c>
      <c r="CK238" s="13" t="s">
        <v>19751</v>
      </c>
      <c r="CL238" s="13" t="s">
        <v>19752</v>
      </c>
      <c r="CM238" s="13" t="s">
        <v>19753</v>
      </c>
      <c r="CN238" s="13" t="s">
        <v>19754</v>
      </c>
    </row>
    <row r="239" customFormat="false" ht="12.75" hidden="true" customHeight="false" outlineLevel="0" collapsed="false">
      <c r="A239" s="13" t="n">
        <v>216</v>
      </c>
      <c r="B239" s="13" t="s">
        <v>19755</v>
      </c>
      <c r="C239" s="13" t="s">
        <v>19756</v>
      </c>
      <c r="D239" s="13" t="s">
        <v>19757</v>
      </c>
      <c r="E239" s="13" t="s">
        <v>19758</v>
      </c>
      <c r="F239" s="13" t="s">
        <v>19759</v>
      </c>
      <c r="G239" s="13" t="s">
        <v>19760</v>
      </c>
      <c r="H239" s="13" t="s">
        <v>19761</v>
      </c>
      <c r="I239" s="13" t="s">
        <v>19762</v>
      </c>
      <c r="J239" s="13" t="s">
        <v>19763</v>
      </c>
      <c r="K239" s="13" t="s">
        <v>19764</v>
      </c>
      <c r="L239" s="13" t="s">
        <v>19765</v>
      </c>
      <c r="M239" s="13" t="s">
        <v>19766</v>
      </c>
      <c r="N239" s="13" t="s">
        <v>19767</v>
      </c>
      <c r="O239" s="13" t="s">
        <v>19768</v>
      </c>
      <c r="P239" s="13" t="s">
        <v>19769</v>
      </c>
      <c r="Q239" s="13" t="s">
        <v>19770</v>
      </c>
      <c r="R239" s="13" t="s">
        <v>19771</v>
      </c>
      <c r="S239" s="13" t="s">
        <v>19772</v>
      </c>
      <c r="T239" s="13" t="s">
        <v>19773</v>
      </c>
      <c r="U239" s="13" t="s">
        <v>19774</v>
      </c>
      <c r="V239" s="13" t="s">
        <v>19775</v>
      </c>
      <c r="W239" s="13" t="s">
        <v>19776</v>
      </c>
      <c r="X239" s="13" t="s">
        <v>19777</v>
      </c>
      <c r="Y239" s="13" t="s">
        <v>19778</v>
      </c>
      <c r="Z239" s="13" t="s">
        <v>19779</v>
      </c>
      <c r="AA239" s="13" t="s">
        <v>19780</v>
      </c>
      <c r="AB239" s="13" t="s">
        <v>19781</v>
      </c>
      <c r="AC239" s="13" t="s">
        <v>19782</v>
      </c>
      <c r="AD239" s="13" t="s">
        <v>19783</v>
      </c>
      <c r="AE239" s="13" t="s">
        <v>19784</v>
      </c>
      <c r="AF239" s="13" t="s">
        <v>19785</v>
      </c>
      <c r="AG239" s="13" t="s">
        <v>19786</v>
      </c>
      <c r="AH239" s="13" t="s">
        <v>19787</v>
      </c>
      <c r="AI239" s="13" t="s">
        <v>19788</v>
      </c>
      <c r="AJ239" s="13" t="s">
        <v>19789</v>
      </c>
      <c r="AK239" s="13" t="s">
        <v>19790</v>
      </c>
      <c r="AL239" s="13" t="s">
        <v>19791</v>
      </c>
      <c r="AM239" s="13" t="s">
        <v>19792</v>
      </c>
      <c r="AN239" s="13" t="s">
        <v>19793</v>
      </c>
      <c r="AO239" s="13" t="s">
        <v>19794</v>
      </c>
      <c r="AP239" s="13" t="s">
        <v>19795</v>
      </c>
      <c r="AQ239" s="13" t="s">
        <v>19796</v>
      </c>
      <c r="AR239" s="13" t="s">
        <v>19797</v>
      </c>
      <c r="AS239" s="13" t="s">
        <v>19798</v>
      </c>
      <c r="AT239" s="13" t="s">
        <v>19799</v>
      </c>
      <c r="AU239" s="13" t="s">
        <v>19800</v>
      </c>
      <c r="AV239" s="13" t="s">
        <v>19801</v>
      </c>
      <c r="AW239" s="13" t="s">
        <v>19802</v>
      </c>
      <c r="AX239" s="13" t="s">
        <v>19803</v>
      </c>
      <c r="AY239" s="13" t="s">
        <v>19804</v>
      </c>
      <c r="AZ239" s="13" t="s">
        <v>19805</v>
      </c>
      <c r="BA239" s="13" t="s">
        <v>19806</v>
      </c>
      <c r="BB239" s="13" t="s">
        <v>19807</v>
      </c>
      <c r="BC239" s="13" t="s">
        <v>19808</v>
      </c>
      <c r="BD239" s="13" t="s">
        <v>19809</v>
      </c>
      <c r="BE239" s="13" t="s">
        <v>19810</v>
      </c>
      <c r="BF239" s="13" t="s">
        <v>19811</v>
      </c>
      <c r="BG239" s="13" t="s">
        <v>19812</v>
      </c>
      <c r="BH239" s="13" t="s">
        <v>19813</v>
      </c>
      <c r="BI239" s="13" t="s">
        <v>19814</v>
      </c>
      <c r="BJ239" s="13" t="s">
        <v>19815</v>
      </c>
      <c r="BK239" s="13" t="s">
        <v>19816</v>
      </c>
      <c r="BL239" s="13" t="s">
        <v>19817</v>
      </c>
      <c r="BM239" s="13" t="s">
        <v>19818</v>
      </c>
      <c r="BN239" s="13" t="s">
        <v>19819</v>
      </c>
      <c r="BO239" s="13" t="s">
        <v>19820</v>
      </c>
      <c r="BP239" s="13" t="s">
        <v>19821</v>
      </c>
      <c r="BQ239" s="13" t="s">
        <v>19822</v>
      </c>
      <c r="BR239" s="13" t="s">
        <v>19823</v>
      </c>
      <c r="BS239" s="13" t="s">
        <v>19824</v>
      </c>
      <c r="BT239" s="13" t="s">
        <v>19825</v>
      </c>
      <c r="BU239" s="13" t="s">
        <v>19826</v>
      </c>
      <c r="BV239" s="13" t="s">
        <v>19827</v>
      </c>
      <c r="BW239" s="13" t="s">
        <v>19828</v>
      </c>
      <c r="BX239" s="13" t="s">
        <v>19829</v>
      </c>
      <c r="BY239" s="13" t="s">
        <v>19830</v>
      </c>
      <c r="BZ239" s="13" t="s">
        <v>19831</v>
      </c>
      <c r="CA239" s="13" t="s">
        <v>19832</v>
      </c>
      <c r="CB239" s="13" t="s">
        <v>19833</v>
      </c>
      <c r="CC239" s="13" t="s">
        <v>19834</v>
      </c>
      <c r="CD239" s="13" t="s">
        <v>19835</v>
      </c>
      <c r="CE239" s="13" t="s">
        <v>19836</v>
      </c>
      <c r="CF239" s="13" t="s">
        <v>19837</v>
      </c>
      <c r="CG239" s="13" t="s">
        <v>19838</v>
      </c>
      <c r="CH239" s="13" t="s">
        <v>19839</v>
      </c>
      <c r="CI239" s="13" t="s">
        <v>19840</v>
      </c>
      <c r="CJ239" s="13" t="s">
        <v>19841</v>
      </c>
      <c r="CK239" s="13" t="s">
        <v>19842</v>
      </c>
      <c r="CL239" s="13" t="s">
        <v>19843</v>
      </c>
      <c r="CM239" s="13" t="s">
        <v>19844</v>
      </c>
      <c r="CN239" s="13" t="s">
        <v>19845</v>
      </c>
    </row>
    <row r="240" customFormat="false" ht="12.75" hidden="true" customHeight="false" outlineLevel="0" collapsed="false">
      <c r="A240" s="13" t="n">
        <v>217</v>
      </c>
      <c r="B240" s="13" t="s">
        <v>19846</v>
      </c>
      <c r="C240" s="13" t="s">
        <v>19847</v>
      </c>
      <c r="D240" s="13" t="s">
        <v>19848</v>
      </c>
      <c r="E240" s="13" t="s">
        <v>19849</v>
      </c>
      <c r="F240" s="13" t="s">
        <v>19850</v>
      </c>
      <c r="G240" s="13" t="s">
        <v>19851</v>
      </c>
      <c r="H240" s="13" t="s">
        <v>19852</v>
      </c>
      <c r="I240" s="13" t="s">
        <v>19853</v>
      </c>
      <c r="J240" s="13" t="s">
        <v>19854</v>
      </c>
      <c r="K240" s="13" t="s">
        <v>19855</v>
      </c>
      <c r="L240" s="13" t="s">
        <v>19856</v>
      </c>
      <c r="M240" s="13" t="s">
        <v>19857</v>
      </c>
      <c r="N240" s="13" t="s">
        <v>19858</v>
      </c>
      <c r="O240" s="13" t="s">
        <v>19859</v>
      </c>
      <c r="P240" s="13" t="s">
        <v>19860</v>
      </c>
      <c r="Q240" s="13" t="s">
        <v>19861</v>
      </c>
      <c r="R240" s="13" t="s">
        <v>19862</v>
      </c>
      <c r="S240" s="13" t="s">
        <v>19863</v>
      </c>
      <c r="T240" s="13" t="s">
        <v>19864</v>
      </c>
      <c r="U240" s="13" t="s">
        <v>19865</v>
      </c>
      <c r="V240" s="13" t="s">
        <v>19866</v>
      </c>
      <c r="W240" s="13" t="s">
        <v>19867</v>
      </c>
      <c r="X240" s="13" t="s">
        <v>19868</v>
      </c>
      <c r="Y240" s="13" t="s">
        <v>19869</v>
      </c>
      <c r="Z240" s="13" t="s">
        <v>19870</v>
      </c>
      <c r="AA240" s="13" t="s">
        <v>19871</v>
      </c>
      <c r="AB240" s="13" t="s">
        <v>19872</v>
      </c>
      <c r="AC240" s="13" t="s">
        <v>19873</v>
      </c>
      <c r="AD240" s="13" t="s">
        <v>19874</v>
      </c>
      <c r="AE240" s="13" t="s">
        <v>19875</v>
      </c>
      <c r="AF240" s="13" t="s">
        <v>19876</v>
      </c>
      <c r="AG240" s="13" t="s">
        <v>19877</v>
      </c>
      <c r="AH240" s="13" t="s">
        <v>19878</v>
      </c>
      <c r="AI240" s="13" t="s">
        <v>19879</v>
      </c>
      <c r="AJ240" s="13" t="s">
        <v>19880</v>
      </c>
      <c r="AK240" s="13" t="s">
        <v>19881</v>
      </c>
      <c r="AL240" s="13" t="s">
        <v>19882</v>
      </c>
      <c r="AM240" s="13" t="s">
        <v>19883</v>
      </c>
      <c r="AN240" s="13" t="s">
        <v>19884</v>
      </c>
      <c r="AO240" s="13" t="s">
        <v>19885</v>
      </c>
      <c r="AP240" s="13" t="s">
        <v>19886</v>
      </c>
      <c r="AQ240" s="13" t="s">
        <v>19887</v>
      </c>
      <c r="AR240" s="13" t="s">
        <v>19888</v>
      </c>
      <c r="AS240" s="13" t="s">
        <v>19889</v>
      </c>
      <c r="AT240" s="13" t="s">
        <v>19890</v>
      </c>
      <c r="AU240" s="13" t="s">
        <v>19891</v>
      </c>
      <c r="AV240" s="13" t="s">
        <v>19892</v>
      </c>
      <c r="AW240" s="13" t="s">
        <v>19893</v>
      </c>
      <c r="AX240" s="13" t="s">
        <v>19894</v>
      </c>
      <c r="AY240" s="13" t="s">
        <v>19895</v>
      </c>
      <c r="AZ240" s="13" t="s">
        <v>19896</v>
      </c>
      <c r="BA240" s="13" t="s">
        <v>19897</v>
      </c>
      <c r="BB240" s="13" t="s">
        <v>19898</v>
      </c>
      <c r="BC240" s="13" t="s">
        <v>19899</v>
      </c>
      <c r="BD240" s="13" t="s">
        <v>19900</v>
      </c>
      <c r="BE240" s="13" t="s">
        <v>19901</v>
      </c>
      <c r="BF240" s="13" t="s">
        <v>19902</v>
      </c>
      <c r="BG240" s="13" t="s">
        <v>19903</v>
      </c>
      <c r="BH240" s="13" t="s">
        <v>19904</v>
      </c>
      <c r="BI240" s="13" t="s">
        <v>19905</v>
      </c>
      <c r="BJ240" s="13" t="s">
        <v>19906</v>
      </c>
      <c r="BK240" s="13" t="s">
        <v>19907</v>
      </c>
      <c r="BL240" s="13" t="s">
        <v>19908</v>
      </c>
      <c r="BM240" s="13" t="s">
        <v>19909</v>
      </c>
      <c r="BN240" s="13" t="s">
        <v>19910</v>
      </c>
      <c r="BO240" s="13" t="s">
        <v>19911</v>
      </c>
      <c r="BP240" s="13" t="s">
        <v>19912</v>
      </c>
      <c r="BQ240" s="13" t="s">
        <v>19913</v>
      </c>
      <c r="BR240" s="13" t="s">
        <v>19914</v>
      </c>
      <c r="BS240" s="13" t="s">
        <v>19915</v>
      </c>
      <c r="BT240" s="13" t="s">
        <v>19916</v>
      </c>
      <c r="BU240" s="13" t="s">
        <v>19917</v>
      </c>
      <c r="BV240" s="13" t="s">
        <v>19918</v>
      </c>
      <c r="BW240" s="13" t="s">
        <v>19919</v>
      </c>
      <c r="BX240" s="13" t="s">
        <v>19920</v>
      </c>
      <c r="BY240" s="13" t="s">
        <v>19921</v>
      </c>
      <c r="BZ240" s="13" t="s">
        <v>19922</v>
      </c>
      <c r="CA240" s="13" t="s">
        <v>19923</v>
      </c>
      <c r="CB240" s="13" t="s">
        <v>19924</v>
      </c>
      <c r="CC240" s="13" t="s">
        <v>19925</v>
      </c>
      <c r="CD240" s="13" t="s">
        <v>19926</v>
      </c>
      <c r="CE240" s="13" t="s">
        <v>19927</v>
      </c>
      <c r="CF240" s="13" t="s">
        <v>19928</v>
      </c>
      <c r="CG240" s="13" t="s">
        <v>19929</v>
      </c>
      <c r="CH240" s="13" t="s">
        <v>19930</v>
      </c>
      <c r="CI240" s="13" t="s">
        <v>19931</v>
      </c>
      <c r="CJ240" s="13" t="s">
        <v>19932</v>
      </c>
      <c r="CK240" s="13" t="s">
        <v>19933</v>
      </c>
      <c r="CL240" s="13" t="s">
        <v>19934</v>
      </c>
      <c r="CM240" s="13" t="s">
        <v>19935</v>
      </c>
      <c r="CN240" s="13" t="s">
        <v>19936</v>
      </c>
    </row>
    <row r="241" customFormat="false" ht="12.75" hidden="true" customHeight="false" outlineLevel="0" collapsed="false">
      <c r="A241" s="13" t="n">
        <v>218</v>
      </c>
      <c r="B241" s="13" t="s">
        <v>19937</v>
      </c>
      <c r="C241" s="13" t="s">
        <v>19938</v>
      </c>
      <c r="D241" s="13" t="s">
        <v>19939</v>
      </c>
      <c r="E241" s="13" t="s">
        <v>19940</v>
      </c>
      <c r="F241" s="13" t="s">
        <v>19941</v>
      </c>
      <c r="G241" s="13" t="s">
        <v>19942</v>
      </c>
      <c r="H241" s="13" t="s">
        <v>19943</v>
      </c>
      <c r="I241" s="13" t="s">
        <v>19944</v>
      </c>
      <c r="J241" s="13" t="s">
        <v>19945</v>
      </c>
      <c r="K241" s="13" t="s">
        <v>19946</v>
      </c>
      <c r="L241" s="13" t="s">
        <v>19947</v>
      </c>
      <c r="M241" s="13" t="s">
        <v>19948</v>
      </c>
      <c r="N241" s="13" t="s">
        <v>19949</v>
      </c>
      <c r="O241" s="13" t="s">
        <v>19950</v>
      </c>
      <c r="P241" s="13" t="s">
        <v>19951</v>
      </c>
      <c r="Q241" s="13" t="s">
        <v>19952</v>
      </c>
      <c r="R241" s="13" t="s">
        <v>19953</v>
      </c>
      <c r="S241" s="13" t="s">
        <v>19954</v>
      </c>
      <c r="T241" s="13" t="s">
        <v>19955</v>
      </c>
      <c r="U241" s="13" t="s">
        <v>19956</v>
      </c>
      <c r="V241" s="13" t="s">
        <v>19957</v>
      </c>
      <c r="W241" s="13" t="s">
        <v>19958</v>
      </c>
      <c r="X241" s="13" t="s">
        <v>19959</v>
      </c>
      <c r="Y241" s="13" t="s">
        <v>19960</v>
      </c>
      <c r="Z241" s="13" t="s">
        <v>19961</v>
      </c>
      <c r="AA241" s="13" t="s">
        <v>19962</v>
      </c>
      <c r="AB241" s="13" t="s">
        <v>19963</v>
      </c>
      <c r="AC241" s="13" t="s">
        <v>19964</v>
      </c>
      <c r="AD241" s="13" t="s">
        <v>19965</v>
      </c>
      <c r="AE241" s="13" t="s">
        <v>19966</v>
      </c>
      <c r="AF241" s="13" t="s">
        <v>19967</v>
      </c>
      <c r="AG241" s="13" t="s">
        <v>19968</v>
      </c>
      <c r="AH241" s="13" t="s">
        <v>19969</v>
      </c>
      <c r="AI241" s="13" t="s">
        <v>19970</v>
      </c>
      <c r="AJ241" s="13" t="s">
        <v>19971</v>
      </c>
      <c r="AK241" s="13" t="s">
        <v>19972</v>
      </c>
      <c r="AL241" s="13" t="s">
        <v>19973</v>
      </c>
      <c r="AM241" s="13" t="s">
        <v>19974</v>
      </c>
      <c r="AN241" s="13" t="s">
        <v>19975</v>
      </c>
      <c r="AO241" s="13" t="s">
        <v>19976</v>
      </c>
      <c r="AP241" s="13" t="s">
        <v>19977</v>
      </c>
      <c r="AQ241" s="13" t="s">
        <v>19978</v>
      </c>
      <c r="AR241" s="13" t="s">
        <v>19979</v>
      </c>
      <c r="AS241" s="13" t="s">
        <v>19980</v>
      </c>
      <c r="AT241" s="13" t="s">
        <v>19981</v>
      </c>
      <c r="AU241" s="13" t="s">
        <v>19982</v>
      </c>
      <c r="AV241" s="13" t="s">
        <v>19983</v>
      </c>
      <c r="AW241" s="13" t="s">
        <v>19984</v>
      </c>
      <c r="AX241" s="13" t="s">
        <v>19985</v>
      </c>
      <c r="AY241" s="13" t="s">
        <v>19986</v>
      </c>
      <c r="AZ241" s="13" t="s">
        <v>19987</v>
      </c>
      <c r="BA241" s="13" t="s">
        <v>19988</v>
      </c>
      <c r="BB241" s="13" t="s">
        <v>19989</v>
      </c>
      <c r="BC241" s="13" t="s">
        <v>19990</v>
      </c>
      <c r="BD241" s="13" t="s">
        <v>19991</v>
      </c>
      <c r="BE241" s="13" t="s">
        <v>19992</v>
      </c>
      <c r="BF241" s="13" t="s">
        <v>19993</v>
      </c>
      <c r="BG241" s="13" t="s">
        <v>19994</v>
      </c>
      <c r="BH241" s="13" t="s">
        <v>19995</v>
      </c>
      <c r="BI241" s="13" t="s">
        <v>19996</v>
      </c>
      <c r="BJ241" s="13" t="s">
        <v>19997</v>
      </c>
      <c r="BK241" s="13" t="s">
        <v>19998</v>
      </c>
      <c r="BL241" s="13" t="s">
        <v>19999</v>
      </c>
      <c r="BM241" s="13" t="s">
        <v>20000</v>
      </c>
      <c r="BN241" s="13" t="s">
        <v>20001</v>
      </c>
      <c r="BO241" s="13" t="s">
        <v>20002</v>
      </c>
      <c r="BP241" s="13" t="s">
        <v>20003</v>
      </c>
      <c r="BQ241" s="13" t="s">
        <v>20004</v>
      </c>
      <c r="BR241" s="13" t="s">
        <v>20005</v>
      </c>
      <c r="BS241" s="13" t="s">
        <v>20006</v>
      </c>
      <c r="BT241" s="13" t="s">
        <v>20007</v>
      </c>
      <c r="BU241" s="13" t="s">
        <v>20008</v>
      </c>
      <c r="BV241" s="13" t="s">
        <v>20009</v>
      </c>
      <c r="BW241" s="13" t="s">
        <v>20010</v>
      </c>
      <c r="BX241" s="13" t="s">
        <v>20011</v>
      </c>
      <c r="BY241" s="13" t="s">
        <v>20012</v>
      </c>
      <c r="BZ241" s="13" t="s">
        <v>20013</v>
      </c>
      <c r="CA241" s="13" t="s">
        <v>20014</v>
      </c>
      <c r="CB241" s="13" t="s">
        <v>20015</v>
      </c>
      <c r="CC241" s="13" t="s">
        <v>20016</v>
      </c>
      <c r="CD241" s="13" t="s">
        <v>20017</v>
      </c>
      <c r="CE241" s="13" t="s">
        <v>20018</v>
      </c>
      <c r="CF241" s="13" t="s">
        <v>20019</v>
      </c>
      <c r="CG241" s="13" t="s">
        <v>20020</v>
      </c>
      <c r="CH241" s="13" t="s">
        <v>20021</v>
      </c>
      <c r="CI241" s="13" t="s">
        <v>20022</v>
      </c>
      <c r="CJ241" s="13" t="s">
        <v>20023</v>
      </c>
      <c r="CK241" s="13" t="s">
        <v>20024</v>
      </c>
      <c r="CL241" s="13" t="s">
        <v>20025</v>
      </c>
      <c r="CM241" s="13" t="s">
        <v>20026</v>
      </c>
      <c r="CN241" s="13" t="s">
        <v>20027</v>
      </c>
    </row>
    <row r="242" customFormat="false" ht="12.75" hidden="true" customHeight="false" outlineLevel="0" collapsed="false">
      <c r="A242" s="13" t="n">
        <v>219</v>
      </c>
      <c r="B242" s="13" t="s">
        <v>20028</v>
      </c>
      <c r="C242" s="13" t="s">
        <v>20029</v>
      </c>
      <c r="D242" s="13" t="s">
        <v>20030</v>
      </c>
      <c r="E242" s="13" t="s">
        <v>20031</v>
      </c>
      <c r="F242" s="13" t="s">
        <v>20032</v>
      </c>
      <c r="G242" s="13" t="s">
        <v>20033</v>
      </c>
      <c r="H242" s="13" t="s">
        <v>20034</v>
      </c>
      <c r="I242" s="13" t="s">
        <v>20035</v>
      </c>
      <c r="J242" s="13" t="s">
        <v>20036</v>
      </c>
      <c r="K242" s="13" t="s">
        <v>20037</v>
      </c>
      <c r="L242" s="13" t="s">
        <v>20038</v>
      </c>
      <c r="M242" s="13" t="s">
        <v>20039</v>
      </c>
      <c r="N242" s="13" t="s">
        <v>20040</v>
      </c>
      <c r="O242" s="13" t="s">
        <v>20041</v>
      </c>
      <c r="P242" s="13" t="s">
        <v>20042</v>
      </c>
      <c r="Q242" s="13" t="s">
        <v>20043</v>
      </c>
      <c r="R242" s="13" t="s">
        <v>20044</v>
      </c>
      <c r="S242" s="13" t="s">
        <v>20045</v>
      </c>
      <c r="T242" s="13" t="s">
        <v>20046</v>
      </c>
      <c r="U242" s="13" t="s">
        <v>20047</v>
      </c>
      <c r="V242" s="13" t="s">
        <v>20048</v>
      </c>
      <c r="W242" s="13" t="s">
        <v>20049</v>
      </c>
      <c r="X242" s="13" t="s">
        <v>20050</v>
      </c>
      <c r="Y242" s="13" t="s">
        <v>20051</v>
      </c>
      <c r="Z242" s="13" t="s">
        <v>20052</v>
      </c>
      <c r="AA242" s="13" t="s">
        <v>20053</v>
      </c>
      <c r="AB242" s="13" t="s">
        <v>20054</v>
      </c>
      <c r="AC242" s="13" t="s">
        <v>20055</v>
      </c>
      <c r="AD242" s="13" t="s">
        <v>20056</v>
      </c>
      <c r="AE242" s="13" t="s">
        <v>20057</v>
      </c>
      <c r="AF242" s="13" t="s">
        <v>20058</v>
      </c>
      <c r="AG242" s="13" t="s">
        <v>20059</v>
      </c>
      <c r="AH242" s="13" t="s">
        <v>20060</v>
      </c>
      <c r="AI242" s="13" t="s">
        <v>20061</v>
      </c>
      <c r="AJ242" s="13" t="s">
        <v>20062</v>
      </c>
      <c r="AK242" s="13" t="s">
        <v>20063</v>
      </c>
      <c r="AL242" s="13" t="s">
        <v>20064</v>
      </c>
      <c r="AM242" s="13" t="s">
        <v>20065</v>
      </c>
      <c r="AN242" s="13" t="s">
        <v>20066</v>
      </c>
      <c r="AO242" s="13" t="s">
        <v>20067</v>
      </c>
      <c r="AP242" s="13" t="s">
        <v>20068</v>
      </c>
      <c r="AQ242" s="13" t="s">
        <v>20069</v>
      </c>
      <c r="AR242" s="13" t="s">
        <v>20070</v>
      </c>
      <c r="AS242" s="13" t="s">
        <v>20071</v>
      </c>
      <c r="AT242" s="13" t="s">
        <v>20072</v>
      </c>
      <c r="AU242" s="13" t="s">
        <v>20073</v>
      </c>
      <c r="AV242" s="13" t="s">
        <v>20074</v>
      </c>
      <c r="AW242" s="13" t="s">
        <v>20075</v>
      </c>
      <c r="AX242" s="13" t="s">
        <v>20076</v>
      </c>
      <c r="AY242" s="13" t="s">
        <v>20077</v>
      </c>
      <c r="AZ242" s="13" t="s">
        <v>20078</v>
      </c>
      <c r="BA242" s="13" t="s">
        <v>20079</v>
      </c>
      <c r="BB242" s="13" t="s">
        <v>20080</v>
      </c>
      <c r="BC242" s="13" t="s">
        <v>20081</v>
      </c>
      <c r="BD242" s="13" t="s">
        <v>20082</v>
      </c>
      <c r="BE242" s="13" t="s">
        <v>20083</v>
      </c>
      <c r="BF242" s="13" t="s">
        <v>20084</v>
      </c>
      <c r="BG242" s="13" t="s">
        <v>20085</v>
      </c>
      <c r="BH242" s="13" t="s">
        <v>20086</v>
      </c>
      <c r="BI242" s="13" t="s">
        <v>20087</v>
      </c>
      <c r="BJ242" s="13" t="s">
        <v>20088</v>
      </c>
      <c r="BK242" s="13" t="s">
        <v>20089</v>
      </c>
      <c r="BL242" s="13" t="s">
        <v>20090</v>
      </c>
      <c r="BM242" s="13" t="s">
        <v>20091</v>
      </c>
      <c r="BN242" s="13" t="s">
        <v>20092</v>
      </c>
      <c r="BO242" s="13" t="s">
        <v>20093</v>
      </c>
      <c r="BP242" s="13" t="s">
        <v>20094</v>
      </c>
      <c r="BQ242" s="13" t="s">
        <v>20095</v>
      </c>
      <c r="BR242" s="13" t="s">
        <v>20096</v>
      </c>
      <c r="BS242" s="13" t="s">
        <v>20097</v>
      </c>
      <c r="BT242" s="13" t="s">
        <v>20098</v>
      </c>
      <c r="BU242" s="13" t="s">
        <v>20099</v>
      </c>
      <c r="BV242" s="13" t="s">
        <v>20100</v>
      </c>
      <c r="BW242" s="13" t="s">
        <v>20101</v>
      </c>
      <c r="BX242" s="13" t="s">
        <v>20102</v>
      </c>
      <c r="BY242" s="13" t="s">
        <v>20103</v>
      </c>
      <c r="BZ242" s="13" t="s">
        <v>20104</v>
      </c>
      <c r="CA242" s="13" t="s">
        <v>20105</v>
      </c>
      <c r="CB242" s="13" t="s">
        <v>20106</v>
      </c>
      <c r="CC242" s="13" t="s">
        <v>20107</v>
      </c>
      <c r="CD242" s="13" t="s">
        <v>20108</v>
      </c>
      <c r="CE242" s="13" t="s">
        <v>20109</v>
      </c>
      <c r="CF242" s="13" t="s">
        <v>20110</v>
      </c>
      <c r="CG242" s="13" t="s">
        <v>20111</v>
      </c>
      <c r="CH242" s="13" t="s">
        <v>20112</v>
      </c>
      <c r="CI242" s="13" t="s">
        <v>20113</v>
      </c>
      <c r="CJ242" s="13" t="s">
        <v>20114</v>
      </c>
      <c r="CK242" s="13" t="s">
        <v>20115</v>
      </c>
      <c r="CL242" s="13" t="s">
        <v>20116</v>
      </c>
      <c r="CM242" s="13" t="s">
        <v>20117</v>
      </c>
      <c r="CN242" s="13" t="s">
        <v>20118</v>
      </c>
    </row>
    <row r="243" customFormat="false" ht="12.75" hidden="true" customHeight="false" outlineLevel="0" collapsed="false">
      <c r="A243" s="13" t="n">
        <v>220</v>
      </c>
      <c r="B243" s="13" t="s">
        <v>20119</v>
      </c>
      <c r="C243" s="13" t="s">
        <v>20120</v>
      </c>
      <c r="D243" s="13" t="s">
        <v>20121</v>
      </c>
      <c r="E243" s="13" t="s">
        <v>20122</v>
      </c>
      <c r="F243" s="13" t="s">
        <v>20123</v>
      </c>
      <c r="G243" s="13" t="s">
        <v>20124</v>
      </c>
      <c r="H243" s="13" t="s">
        <v>20125</v>
      </c>
      <c r="I243" s="13" t="s">
        <v>20126</v>
      </c>
      <c r="J243" s="13" t="s">
        <v>20127</v>
      </c>
      <c r="K243" s="13" t="s">
        <v>20128</v>
      </c>
      <c r="L243" s="13" t="s">
        <v>20129</v>
      </c>
      <c r="M243" s="13" t="s">
        <v>20130</v>
      </c>
      <c r="N243" s="13" t="s">
        <v>20131</v>
      </c>
      <c r="O243" s="13" t="s">
        <v>20132</v>
      </c>
      <c r="P243" s="13" t="s">
        <v>20133</v>
      </c>
      <c r="Q243" s="13" t="s">
        <v>20134</v>
      </c>
      <c r="R243" s="13" t="s">
        <v>20135</v>
      </c>
      <c r="S243" s="13" t="s">
        <v>20136</v>
      </c>
      <c r="T243" s="13" t="s">
        <v>20137</v>
      </c>
      <c r="U243" s="13" t="s">
        <v>20138</v>
      </c>
      <c r="V243" s="13" t="s">
        <v>20139</v>
      </c>
      <c r="W243" s="13" t="s">
        <v>20140</v>
      </c>
      <c r="X243" s="13" t="s">
        <v>20141</v>
      </c>
      <c r="Y243" s="13" t="s">
        <v>20142</v>
      </c>
      <c r="Z243" s="13" t="s">
        <v>20143</v>
      </c>
      <c r="AA243" s="13" t="s">
        <v>20144</v>
      </c>
      <c r="AB243" s="13" t="s">
        <v>20145</v>
      </c>
      <c r="AC243" s="13" t="s">
        <v>20146</v>
      </c>
      <c r="AD243" s="13" t="s">
        <v>20147</v>
      </c>
      <c r="AE243" s="13" t="s">
        <v>20148</v>
      </c>
      <c r="AF243" s="13" t="s">
        <v>20149</v>
      </c>
      <c r="AG243" s="13" t="s">
        <v>20150</v>
      </c>
      <c r="AH243" s="13" t="s">
        <v>20151</v>
      </c>
      <c r="AI243" s="13" t="s">
        <v>20152</v>
      </c>
      <c r="AJ243" s="13" t="s">
        <v>20153</v>
      </c>
      <c r="AK243" s="13" t="s">
        <v>20154</v>
      </c>
      <c r="AL243" s="13" t="s">
        <v>20155</v>
      </c>
      <c r="AM243" s="13" t="s">
        <v>20156</v>
      </c>
      <c r="AN243" s="13" t="s">
        <v>20157</v>
      </c>
      <c r="AO243" s="13" t="s">
        <v>20158</v>
      </c>
      <c r="AP243" s="13" t="s">
        <v>20159</v>
      </c>
      <c r="AQ243" s="13" t="s">
        <v>20160</v>
      </c>
      <c r="AR243" s="13" t="s">
        <v>20161</v>
      </c>
      <c r="AS243" s="13" t="s">
        <v>20162</v>
      </c>
      <c r="AT243" s="13" t="s">
        <v>20163</v>
      </c>
      <c r="AU243" s="13" t="s">
        <v>20164</v>
      </c>
      <c r="AV243" s="13" t="s">
        <v>20165</v>
      </c>
      <c r="AW243" s="13" t="s">
        <v>20166</v>
      </c>
      <c r="AX243" s="13" t="s">
        <v>20167</v>
      </c>
      <c r="AY243" s="13" t="s">
        <v>20168</v>
      </c>
      <c r="AZ243" s="13" t="s">
        <v>20169</v>
      </c>
      <c r="BA243" s="13" t="s">
        <v>20170</v>
      </c>
      <c r="BB243" s="13" t="s">
        <v>20171</v>
      </c>
      <c r="BC243" s="13" t="s">
        <v>20172</v>
      </c>
      <c r="BD243" s="13" t="s">
        <v>20173</v>
      </c>
      <c r="BE243" s="13" t="s">
        <v>20174</v>
      </c>
      <c r="BF243" s="13" t="s">
        <v>20175</v>
      </c>
      <c r="BG243" s="13" t="s">
        <v>20176</v>
      </c>
      <c r="BH243" s="13" t="s">
        <v>20177</v>
      </c>
      <c r="BI243" s="13" t="s">
        <v>20178</v>
      </c>
      <c r="BJ243" s="13" t="s">
        <v>20179</v>
      </c>
      <c r="BK243" s="13" t="s">
        <v>20180</v>
      </c>
      <c r="BL243" s="13" t="s">
        <v>20181</v>
      </c>
      <c r="BM243" s="13" t="s">
        <v>20182</v>
      </c>
      <c r="BN243" s="13" t="s">
        <v>20183</v>
      </c>
      <c r="BO243" s="13" t="s">
        <v>20184</v>
      </c>
      <c r="BP243" s="13" t="s">
        <v>20185</v>
      </c>
      <c r="BQ243" s="13" t="s">
        <v>20186</v>
      </c>
      <c r="BR243" s="13" t="s">
        <v>20187</v>
      </c>
      <c r="BS243" s="13" t="s">
        <v>20188</v>
      </c>
      <c r="BT243" s="13" t="s">
        <v>20189</v>
      </c>
      <c r="BU243" s="13" t="s">
        <v>20190</v>
      </c>
      <c r="BV243" s="13" t="s">
        <v>20191</v>
      </c>
      <c r="BW243" s="13" t="s">
        <v>20192</v>
      </c>
      <c r="BX243" s="13" t="s">
        <v>20193</v>
      </c>
      <c r="BY243" s="13" t="s">
        <v>20194</v>
      </c>
      <c r="BZ243" s="13" t="s">
        <v>20195</v>
      </c>
      <c r="CA243" s="13" t="s">
        <v>20196</v>
      </c>
      <c r="CB243" s="13" t="s">
        <v>20197</v>
      </c>
      <c r="CC243" s="13" t="s">
        <v>20198</v>
      </c>
      <c r="CD243" s="13" t="s">
        <v>20199</v>
      </c>
      <c r="CE243" s="13" t="s">
        <v>20200</v>
      </c>
      <c r="CF243" s="13" t="s">
        <v>20201</v>
      </c>
      <c r="CG243" s="13" t="s">
        <v>20202</v>
      </c>
      <c r="CH243" s="13" t="s">
        <v>20203</v>
      </c>
      <c r="CI243" s="13" t="s">
        <v>20204</v>
      </c>
      <c r="CJ243" s="13" t="s">
        <v>20205</v>
      </c>
      <c r="CK243" s="13" t="s">
        <v>20206</v>
      </c>
      <c r="CL243" s="13" t="s">
        <v>20207</v>
      </c>
      <c r="CM243" s="13" t="s">
        <v>20208</v>
      </c>
      <c r="CN243" s="13" t="s">
        <v>20209</v>
      </c>
    </row>
    <row r="244" customFormat="false" ht="12.75" hidden="true" customHeight="false" outlineLevel="0" collapsed="false">
      <c r="A244" s="13" t="n">
        <v>221</v>
      </c>
      <c r="B244" s="13" t="s">
        <v>20210</v>
      </c>
      <c r="C244" s="13" t="s">
        <v>20211</v>
      </c>
      <c r="D244" s="13" t="s">
        <v>20212</v>
      </c>
      <c r="E244" s="13" t="s">
        <v>20213</v>
      </c>
      <c r="F244" s="13" t="s">
        <v>20214</v>
      </c>
      <c r="G244" s="13" t="s">
        <v>20215</v>
      </c>
      <c r="H244" s="13" t="s">
        <v>20216</v>
      </c>
      <c r="I244" s="13" t="s">
        <v>20217</v>
      </c>
      <c r="J244" s="13" t="s">
        <v>20218</v>
      </c>
      <c r="K244" s="13" t="s">
        <v>20219</v>
      </c>
      <c r="L244" s="13" t="s">
        <v>20220</v>
      </c>
      <c r="M244" s="13" t="s">
        <v>20221</v>
      </c>
      <c r="N244" s="13" t="s">
        <v>20222</v>
      </c>
      <c r="O244" s="13" t="s">
        <v>20223</v>
      </c>
      <c r="P244" s="13" t="s">
        <v>20224</v>
      </c>
      <c r="Q244" s="13" t="s">
        <v>20225</v>
      </c>
      <c r="R244" s="13" t="s">
        <v>20226</v>
      </c>
      <c r="S244" s="13" t="s">
        <v>20227</v>
      </c>
      <c r="T244" s="13" t="s">
        <v>20228</v>
      </c>
      <c r="U244" s="13" t="s">
        <v>20229</v>
      </c>
      <c r="V244" s="13" t="s">
        <v>20230</v>
      </c>
      <c r="W244" s="13" t="s">
        <v>20231</v>
      </c>
      <c r="X244" s="13" t="s">
        <v>20232</v>
      </c>
      <c r="Y244" s="13" t="s">
        <v>20233</v>
      </c>
      <c r="Z244" s="13" t="s">
        <v>20234</v>
      </c>
      <c r="AA244" s="13" t="s">
        <v>20235</v>
      </c>
      <c r="AB244" s="13" t="s">
        <v>20236</v>
      </c>
      <c r="AC244" s="13" t="s">
        <v>20237</v>
      </c>
      <c r="AD244" s="13" t="s">
        <v>20238</v>
      </c>
      <c r="AE244" s="13" t="s">
        <v>20239</v>
      </c>
      <c r="AF244" s="13" t="s">
        <v>20240</v>
      </c>
      <c r="AG244" s="13" t="s">
        <v>20241</v>
      </c>
      <c r="AH244" s="13" t="s">
        <v>20242</v>
      </c>
      <c r="AI244" s="13" t="s">
        <v>20243</v>
      </c>
      <c r="AJ244" s="13" t="s">
        <v>20244</v>
      </c>
      <c r="AK244" s="13" t="s">
        <v>20245</v>
      </c>
      <c r="AL244" s="13" t="s">
        <v>20246</v>
      </c>
      <c r="AM244" s="13" t="s">
        <v>20247</v>
      </c>
      <c r="AN244" s="13" t="s">
        <v>20248</v>
      </c>
      <c r="AO244" s="13" t="s">
        <v>20249</v>
      </c>
      <c r="AP244" s="13" t="s">
        <v>20250</v>
      </c>
      <c r="AQ244" s="13" t="s">
        <v>20251</v>
      </c>
      <c r="AR244" s="13" t="s">
        <v>20252</v>
      </c>
      <c r="AS244" s="13" t="s">
        <v>20253</v>
      </c>
      <c r="AT244" s="13" t="s">
        <v>20254</v>
      </c>
      <c r="AU244" s="13" t="s">
        <v>20255</v>
      </c>
      <c r="AV244" s="13" t="s">
        <v>20256</v>
      </c>
      <c r="AW244" s="13" t="s">
        <v>20257</v>
      </c>
      <c r="AX244" s="13" t="s">
        <v>20258</v>
      </c>
      <c r="AY244" s="13" t="s">
        <v>20259</v>
      </c>
      <c r="AZ244" s="13" t="s">
        <v>20260</v>
      </c>
      <c r="BA244" s="13" t="s">
        <v>20261</v>
      </c>
      <c r="BB244" s="13" t="s">
        <v>20262</v>
      </c>
      <c r="BC244" s="13" t="s">
        <v>20263</v>
      </c>
      <c r="BD244" s="13" t="s">
        <v>20264</v>
      </c>
      <c r="BE244" s="13" t="s">
        <v>20265</v>
      </c>
      <c r="BF244" s="13" t="s">
        <v>20266</v>
      </c>
      <c r="BG244" s="13" t="s">
        <v>20267</v>
      </c>
      <c r="BH244" s="13" t="s">
        <v>20268</v>
      </c>
      <c r="BI244" s="13" t="s">
        <v>20269</v>
      </c>
      <c r="BJ244" s="13" t="s">
        <v>20270</v>
      </c>
      <c r="BK244" s="13" t="s">
        <v>20271</v>
      </c>
      <c r="BL244" s="13" t="s">
        <v>20272</v>
      </c>
      <c r="BM244" s="13" t="s">
        <v>20273</v>
      </c>
      <c r="BN244" s="13" t="s">
        <v>20274</v>
      </c>
      <c r="BO244" s="13" t="s">
        <v>20275</v>
      </c>
      <c r="BP244" s="13" t="s">
        <v>20276</v>
      </c>
      <c r="BQ244" s="13" t="s">
        <v>20277</v>
      </c>
      <c r="BR244" s="13" t="s">
        <v>20278</v>
      </c>
      <c r="BS244" s="13" t="s">
        <v>20279</v>
      </c>
      <c r="BT244" s="13" t="s">
        <v>20280</v>
      </c>
      <c r="BU244" s="13" t="s">
        <v>20281</v>
      </c>
      <c r="BV244" s="13" t="s">
        <v>20282</v>
      </c>
      <c r="BW244" s="13" t="s">
        <v>20283</v>
      </c>
      <c r="BX244" s="13" t="s">
        <v>20284</v>
      </c>
      <c r="BY244" s="13" t="s">
        <v>20285</v>
      </c>
      <c r="BZ244" s="13" t="s">
        <v>20286</v>
      </c>
      <c r="CA244" s="13" t="s">
        <v>20287</v>
      </c>
      <c r="CB244" s="13" t="s">
        <v>20288</v>
      </c>
      <c r="CC244" s="13" t="s">
        <v>20289</v>
      </c>
      <c r="CD244" s="13" t="s">
        <v>20290</v>
      </c>
      <c r="CE244" s="13" t="s">
        <v>20291</v>
      </c>
      <c r="CF244" s="13" t="s">
        <v>20292</v>
      </c>
      <c r="CG244" s="13" t="s">
        <v>20293</v>
      </c>
      <c r="CH244" s="13" t="s">
        <v>20294</v>
      </c>
      <c r="CI244" s="13" t="s">
        <v>20295</v>
      </c>
      <c r="CJ244" s="13" t="s">
        <v>20296</v>
      </c>
      <c r="CK244" s="13" t="s">
        <v>20297</v>
      </c>
      <c r="CL244" s="13" t="s">
        <v>20298</v>
      </c>
      <c r="CM244" s="13" t="s">
        <v>20299</v>
      </c>
      <c r="CN244" s="13" t="s">
        <v>20300</v>
      </c>
    </row>
    <row r="245" customFormat="false" ht="12.75" hidden="true" customHeight="false" outlineLevel="0" collapsed="false">
      <c r="A245" s="13" t="n">
        <v>222</v>
      </c>
      <c r="B245" s="13" t="s">
        <v>20301</v>
      </c>
      <c r="C245" s="13" t="s">
        <v>20302</v>
      </c>
      <c r="D245" s="13" t="s">
        <v>20303</v>
      </c>
      <c r="E245" s="13" t="s">
        <v>20304</v>
      </c>
      <c r="F245" s="13" t="s">
        <v>20305</v>
      </c>
      <c r="G245" s="13" t="s">
        <v>20306</v>
      </c>
      <c r="H245" s="13" t="s">
        <v>20307</v>
      </c>
      <c r="I245" s="13" t="s">
        <v>20308</v>
      </c>
      <c r="J245" s="13" t="s">
        <v>20309</v>
      </c>
      <c r="K245" s="13" t="s">
        <v>20310</v>
      </c>
      <c r="L245" s="13" t="s">
        <v>20311</v>
      </c>
      <c r="M245" s="13" t="s">
        <v>20312</v>
      </c>
      <c r="N245" s="13" t="s">
        <v>20313</v>
      </c>
      <c r="O245" s="13" t="s">
        <v>20314</v>
      </c>
      <c r="P245" s="13" t="s">
        <v>20315</v>
      </c>
      <c r="Q245" s="13" t="s">
        <v>20316</v>
      </c>
      <c r="R245" s="13" t="s">
        <v>20317</v>
      </c>
      <c r="S245" s="13" t="s">
        <v>20318</v>
      </c>
      <c r="T245" s="13" t="s">
        <v>20319</v>
      </c>
      <c r="U245" s="13" t="s">
        <v>20320</v>
      </c>
      <c r="V245" s="13" t="s">
        <v>20321</v>
      </c>
      <c r="W245" s="13" t="s">
        <v>20322</v>
      </c>
      <c r="X245" s="13" t="s">
        <v>20323</v>
      </c>
      <c r="Y245" s="13" t="s">
        <v>20324</v>
      </c>
      <c r="Z245" s="13" t="s">
        <v>20325</v>
      </c>
      <c r="AA245" s="13" t="s">
        <v>20326</v>
      </c>
      <c r="AB245" s="13" t="s">
        <v>20327</v>
      </c>
      <c r="AC245" s="13" t="s">
        <v>20328</v>
      </c>
      <c r="AD245" s="13" t="s">
        <v>20329</v>
      </c>
      <c r="AE245" s="13" t="s">
        <v>20330</v>
      </c>
      <c r="AF245" s="13" t="s">
        <v>20331</v>
      </c>
      <c r="AG245" s="13" t="s">
        <v>20332</v>
      </c>
      <c r="AH245" s="13" t="s">
        <v>20333</v>
      </c>
      <c r="AI245" s="13" t="s">
        <v>20334</v>
      </c>
      <c r="AJ245" s="13" t="s">
        <v>20335</v>
      </c>
      <c r="AK245" s="13" t="s">
        <v>20336</v>
      </c>
      <c r="AL245" s="13" t="s">
        <v>20337</v>
      </c>
      <c r="AM245" s="13" t="s">
        <v>20338</v>
      </c>
      <c r="AN245" s="13" t="s">
        <v>20339</v>
      </c>
      <c r="AO245" s="13" t="s">
        <v>20340</v>
      </c>
      <c r="AP245" s="13" t="s">
        <v>20341</v>
      </c>
      <c r="AQ245" s="13" t="s">
        <v>20342</v>
      </c>
      <c r="AR245" s="13" t="s">
        <v>20343</v>
      </c>
      <c r="AS245" s="13" t="s">
        <v>20344</v>
      </c>
      <c r="AT245" s="13" t="s">
        <v>20345</v>
      </c>
      <c r="AU245" s="13" t="s">
        <v>20346</v>
      </c>
      <c r="AV245" s="13" t="s">
        <v>20347</v>
      </c>
      <c r="AW245" s="13" t="s">
        <v>20348</v>
      </c>
      <c r="AX245" s="13" t="s">
        <v>20349</v>
      </c>
      <c r="AY245" s="13" t="s">
        <v>20350</v>
      </c>
      <c r="AZ245" s="13" t="s">
        <v>20351</v>
      </c>
      <c r="BA245" s="13" t="s">
        <v>20352</v>
      </c>
      <c r="BB245" s="13" t="s">
        <v>20353</v>
      </c>
      <c r="BC245" s="13" t="s">
        <v>20354</v>
      </c>
      <c r="BD245" s="13" t="s">
        <v>20355</v>
      </c>
      <c r="BE245" s="13" t="s">
        <v>20356</v>
      </c>
      <c r="BF245" s="13" t="s">
        <v>20357</v>
      </c>
      <c r="BG245" s="13" t="s">
        <v>20358</v>
      </c>
      <c r="BH245" s="13" t="s">
        <v>20359</v>
      </c>
      <c r="BI245" s="13" t="s">
        <v>20360</v>
      </c>
      <c r="BJ245" s="13" t="s">
        <v>20361</v>
      </c>
      <c r="BK245" s="13" t="s">
        <v>20362</v>
      </c>
      <c r="BL245" s="13" t="s">
        <v>20363</v>
      </c>
      <c r="BM245" s="13" t="s">
        <v>20364</v>
      </c>
      <c r="BN245" s="13" t="s">
        <v>20365</v>
      </c>
      <c r="BO245" s="13" t="s">
        <v>20366</v>
      </c>
      <c r="BP245" s="13" t="s">
        <v>20367</v>
      </c>
      <c r="BQ245" s="13" t="s">
        <v>20368</v>
      </c>
      <c r="BR245" s="13" t="s">
        <v>20369</v>
      </c>
      <c r="BS245" s="13" t="s">
        <v>20370</v>
      </c>
      <c r="BT245" s="13" t="s">
        <v>20371</v>
      </c>
      <c r="BU245" s="13" t="s">
        <v>20372</v>
      </c>
      <c r="BV245" s="13" t="s">
        <v>20373</v>
      </c>
      <c r="BW245" s="13" t="s">
        <v>20374</v>
      </c>
      <c r="BX245" s="13" t="s">
        <v>20375</v>
      </c>
      <c r="BY245" s="13" t="s">
        <v>20376</v>
      </c>
      <c r="BZ245" s="13" t="s">
        <v>20377</v>
      </c>
      <c r="CA245" s="13" t="s">
        <v>20378</v>
      </c>
      <c r="CB245" s="13" t="s">
        <v>20379</v>
      </c>
      <c r="CC245" s="13" t="s">
        <v>20380</v>
      </c>
      <c r="CD245" s="13" t="s">
        <v>20381</v>
      </c>
      <c r="CE245" s="13" t="s">
        <v>20382</v>
      </c>
      <c r="CF245" s="13" t="s">
        <v>20383</v>
      </c>
      <c r="CG245" s="13" t="s">
        <v>20384</v>
      </c>
      <c r="CH245" s="13" t="s">
        <v>20385</v>
      </c>
      <c r="CI245" s="13" t="s">
        <v>20386</v>
      </c>
      <c r="CJ245" s="13" t="s">
        <v>20387</v>
      </c>
      <c r="CK245" s="13" t="s">
        <v>20388</v>
      </c>
      <c r="CL245" s="13" t="s">
        <v>20389</v>
      </c>
      <c r="CM245" s="13" t="s">
        <v>20390</v>
      </c>
      <c r="CN245" s="13" t="s">
        <v>20391</v>
      </c>
    </row>
    <row r="246" customFormat="false" ht="12.75" hidden="true" customHeight="false" outlineLevel="0" collapsed="false">
      <c r="A246" s="13" t="n">
        <v>223</v>
      </c>
      <c r="B246" s="13" t="s">
        <v>20392</v>
      </c>
      <c r="C246" s="13" t="s">
        <v>20393</v>
      </c>
      <c r="D246" s="13" t="s">
        <v>20394</v>
      </c>
      <c r="E246" s="13" t="s">
        <v>20395</v>
      </c>
      <c r="F246" s="13" t="s">
        <v>20396</v>
      </c>
      <c r="G246" s="13" t="s">
        <v>20397</v>
      </c>
      <c r="H246" s="13" t="s">
        <v>20398</v>
      </c>
      <c r="I246" s="13" t="s">
        <v>20399</v>
      </c>
      <c r="J246" s="13" t="s">
        <v>20400</v>
      </c>
      <c r="K246" s="13" t="s">
        <v>20401</v>
      </c>
      <c r="L246" s="13" t="s">
        <v>20402</v>
      </c>
      <c r="M246" s="13" t="s">
        <v>20403</v>
      </c>
      <c r="N246" s="13" t="s">
        <v>20404</v>
      </c>
      <c r="O246" s="13" t="s">
        <v>20405</v>
      </c>
      <c r="P246" s="13" t="s">
        <v>20406</v>
      </c>
      <c r="Q246" s="13" t="s">
        <v>20407</v>
      </c>
      <c r="R246" s="13" t="s">
        <v>20408</v>
      </c>
      <c r="S246" s="13" t="s">
        <v>20409</v>
      </c>
      <c r="T246" s="13" t="s">
        <v>20410</v>
      </c>
      <c r="U246" s="13" t="s">
        <v>20411</v>
      </c>
      <c r="V246" s="13" t="s">
        <v>20412</v>
      </c>
      <c r="W246" s="13" t="s">
        <v>20413</v>
      </c>
      <c r="X246" s="13" t="s">
        <v>20414</v>
      </c>
      <c r="Y246" s="13" t="s">
        <v>20415</v>
      </c>
      <c r="Z246" s="13" t="s">
        <v>20416</v>
      </c>
      <c r="AA246" s="13" t="s">
        <v>20417</v>
      </c>
      <c r="AB246" s="13" t="s">
        <v>20418</v>
      </c>
      <c r="AC246" s="13" t="s">
        <v>20419</v>
      </c>
      <c r="AD246" s="13" t="s">
        <v>20420</v>
      </c>
      <c r="AE246" s="13" t="s">
        <v>20421</v>
      </c>
      <c r="AF246" s="13" t="s">
        <v>20422</v>
      </c>
      <c r="AG246" s="13" t="s">
        <v>20423</v>
      </c>
      <c r="AH246" s="13" t="s">
        <v>20424</v>
      </c>
      <c r="AI246" s="13" t="s">
        <v>20425</v>
      </c>
      <c r="AJ246" s="13" t="s">
        <v>20426</v>
      </c>
      <c r="AK246" s="13" t="s">
        <v>20427</v>
      </c>
      <c r="AL246" s="13" t="s">
        <v>20428</v>
      </c>
      <c r="AM246" s="13" t="s">
        <v>20429</v>
      </c>
      <c r="AN246" s="13" t="s">
        <v>20430</v>
      </c>
      <c r="AO246" s="13" t="s">
        <v>20431</v>
      </c>
      <c r="AP246" s="13" t="s">
        <v>20432</v>
      </c>
      <c r="AQ246" s="13" t="s">
        <v>20433</v>
      </c>
      <c r="AR246" s="13" t="s">
        <v>20434</v>
      </c>
      <c r="AS246" s="13" t="s">
        <v>20435</v>
      </c>
      <c r="AT246" s="13" t="s">
        <v>20436</v>
      </c>
      <c r="AU246" s="13" t="s">
        <v>20437</v>
      </c>
      <c r="AV246" s="13" t="s">
        <v>20438</v>
      </c>
      <c r="AW246" s="13" t="s">
        <v>20439</v>
      </c>
      <c r="AX246" s="13" t="s">
        <v>20440</v>
      </c>
      <c r="AY246" s="13" t="s">
        <v>20441</v>
      </c>
      <c r="AZ246" s="13" t="s">
        <v>20442</v>
      </c>
      <c r="BA246" s="13" t="s">
        <v>20443</v>
      </c>
      <c r="BB246" s="13" t="s">
        <v>20444</v>
      </c>
      <c r="BC246" s="13" t="s">
        <v>20445</v>
      </c>
      <c r="BD246" s="13" t="s">
        <v>20446</v>
      </c>
      <c r="BE246" s="13" t="s">
        <v>20447</v>
      </c>
      <c r="BF246" s="13" t="s">
        <v>20448</v>
      </c>
      <c r="BG246" s="13" t="s">
        <v>20449</v>
      </c>
      <c r="BH246" s="13" t="s">
        <v>20450</v>
      </c>
      <c r="BI246" s="13" t="s">
        <v>20451</v>
      </c>
      <c r="BJ246" s="13" t="s">
        <v>20452</v>
      </c>
      <c r="BK246" s="13" t="s">
        <v>20453</v>
      </c>
      <c r="BL246" s="13" t="s">
        <v>20454</v>
      </c>
      <c r="BM246" s="13" t="s">
        <v>20455</v>
      </c>
      <c r="BN246" s="13" t="s">
        <v>20456</v>
      </c>
      <c r="BO246" s="13" t="s">
        <v>20457</v>
      </c>
      <c r="BP246" s="13" t="s">
        <v>20458</v>
      </c>
      <c r="BQ246" s="13" t="s">
        <v>20459</v>
      </c>
      <c r="BR246" s="13" t="s">
        <v>20460</v>
      </c>
      <c r="BS246" s="13" t="s">
        <v>20461</v>
      </c>
      <c r="BT246" s="13" t="s">
        <v>20462</v>
      </c>
      <c r="BU246" s="13" t="s">
        <v>20463</v>
      </c>
      <c r="BV246" s="13" t="s">
        <v>20464</v>
      </c>
      <c r="BW246" s="13" t="s">
        <v>20465</v>
      </c>
      <c r="BX246" s="13" t="s">
        <v>20466</v>
      </c>
      <c r="BY246" s="13" t="s">
        <v>20467</v>
      </c>
      <c r="BZ246" s="13" t="s">
        <v>20468</v>
      </c>
      <c r="CA246" s="13" t="s">
        <v>20469</v>
      </c>
      <c r="CB246" s="13" t="s">
        <v>20470</v>
      </c>
      <c r="CC246" s="13" t="s">
        <v>20471</v>
      </c>
      <c r="CD246" s="13" t="s">
        <v>20472</v>
      </c>
      <c r="CE246" s="13" t="s">
        <v>20473</v>
      </c>
      <c r="CF246" s="13" t="s">
        <v>20474</v>
      </c>
      <c r="CG246" s="13" t="s">
        <v>20475</v>
      </c>
      <c r="CH246" s="13" t="s">
        <v>20476</v>
      </c>
      <c r="CI246" s="13" t="s">
        <v>20477</v>
      </c>
      <c r="CJ246" s="13" t="s">
        <v>20478</v>
      </c>
      <c r="CK246" s="13" t="s">
        <v>20479</v>
      </c>
      <c r="CL246" s="13" t="s">
        <v>20480</v>
      </c>
      <c r="CM246" s="13" t="s">
        <v>20481</v>
      </c>
      <c r="CN246" s="13" t="s">
        <v>20482</v>
      </c>
    </row>
    <row r="247" customFormat="false" ht="12.75" hidden="true" customHeight="false" outlineLevel="0" collapsed="false">
      <c r="A247" s="13" t="n">
        <v>224</v>
      </c>
      <c r="B247" s="13" t="s">
        <v>20483</v>
      </c>
      <c r="C247" s="13" t="s">
        <v>20484</v>
      </c>
      <c r="D247" s="13" t="s">
        <v>20485</v>
      </c>
      <c r="E247" s="13" t="s">
        <v>20486</v>
      </c>
      <c r="F247" s="13" t="s">
        <v>20487</v>
      </c>
      <c r="G247" s="13" t="s">
        <v>20488</v>
      </c>
      <c r="H247" s="13" t="s">
        <v>20489</v>
      </c>
      <c r="I247" s="13" t="s">
        <v>20490</v>
      </c>
      <c r="J247" s="13" t="s">
        <v>20491</v>
      </c>
      <c r="K247" s="13" t="s">
        <v>20492</v>
      </c>
      <c r="L247" s="13" t="s">
        <v>20493</v>
      </c>
      <c r="M247" s="13" t="s">
        <v>20494</v>
      </c>
      <c r="N247" s="13" t="s">
        <v>20495</v>
      </c>
      <c r="O247" s="13" t="s">
        <v>20496</v>
      </c>
      <c r="P247" s="13" t="s">
        <v>20497</v>
      </c>
      <c r="Q247" s="13" t="s">
        <v>20498</v>
      </c>
      <c r="R247" s="13" t="s">
        <v>20499</v>
      </c>
      <c r="S247" s="13" t="s">
        <v>20500</v>
      </c>
      <c r="T247" s="13" t="s">
        <v>20501</v>
      </c>
      <c r="U247" s="13" t="s">
        <v>20502</v>
      </c>
      <c r="V247" s="13" t="s">
        <v>20503</v>
      </c>
      <c r="W247" s="13" t="s">
        <v>20504</v>
      </c>
      <c r="X247" s="13" t="s">
        <v>20505</v>
      </c>
      <c r="Y247" s="13" t="s">
        <v>20506</v>
      </c>
      <c r="Z247" s="13" t="s">
        <v>20507</v>
      </c>
      <c r="AA247" s="13" t="s">
        <v>20508</v>
      </c>
      <c r="AB247" s="13" t="s">
        <v>20509</v>
      </c>
      <c r="AC247" s="13" t="s">
        <v>20510</v>
      </c>
      <c r="AD247" s="13" t="s">
        <v>20511</v>
      </c>
      <c r="AE247" s="13" t="s">
        <v>20512</v>
      </c>
      <c r="AF247" s="13" t="s">
        <v>20513</v>
      </c>
      <c r="AG247" s="13" t="s">
        <v>20514</v>
      </c>
      <c r="AH247" s="13" t="s">
        <v>20515</v>
      </c>
      <c r="AI247" s="13" t="s">
        <v>20516</v>
      </c>
      <c r="AJ247" s="13" t="s">
        <v>20517</v>
      </c>
      <c r="AK247" s="13" t="s">
        <v>20518</v>
      </c>
      <c r="AL247" s="13" t="s">
        <v>20519</v>
      </c>
      <c r="AM247" s="13" t="s">
        <v>20520</v>
      </c>
      <c r="AN247" s="13" t="s">
        <v>20521</v>
      </c>
      <c r="AO247" s="13" t="s">
        <v>20522</v>
      </c>
      <c r="AP247" s="13" t="s">
        <v>20523</v>
      </c>
      <c r="AQ247" s="13" t="s">
        <v>20524</v>
      </c>
      <c r="AR247" s="13" t="s">
        <v>20525</v>
      </c>
      <c r="AS247" s="13" t="s">
        <v>20526</v>
      </c>
      <c r="AT247" s="13" t="s">
        <v>20527</v>
      </c>
      <c r="AU247" s="13" t="s">
        <v>20528</v>
      </c>
      <c r="AV247" s="13" t="s">
        <v>20529</v>
      </c>
      <c r="AW247" s="13" t="s">
        <v>20530</v>
      </c>
      <c r="AX247" s="13" t="s">
        <v>20531</v>
      </c>
      <c r="AY247" s="13" t="s">
        <v>20532</v>
      </c>
      <c r="AZ247" s="13" t="s">
        <v>20533</v>
      </c>
      <c r="BA247" s="13" t="s">
        <v>20534</v>
      </c>
      <c r="BB247" s="13" t="s">
        <v>20535</v>
      </c>
      <c r="BC247" s="13" t="s">
        <v>20536</v>
      </c>
      <c r="BD247" s="13" t="s">
        <v>20537</v>
      </c>
      <c r="BE247" s="13" t="s">
        <v>20538</v>
      </c>
      <c r="BF247" s="13" t="s">
        <v>20539</v>
      </c>
      <c r="BG247" s="13" t="s">
        <v>20540</v>
      </c>
      <c r="BH247" s="13" t="s">
        <v>20541</v>
      </c>
      <c r="BI247" s="13" t="s">
        <v>20542</v>
      </c>
      <c r="BJ247" s="13" t="s">
        <v>20543</v>
      </c>
      <c r="BK247" s="13" t="s">
        <v>20544</v>
      </c>
      <c r="BL247" s="13" t="s">
        <v>20545</v>
      </c>
      <c r="BM247" s="13" t="s">
        <v>20546</v>
      </c>
      <c r="BN247" s="13" t="s">
        <v>20547</v>
      </c>
      <c r="BO247" s="13" t="s">
        <v>20548</v>
      </c>
      <c r="BP247" s="13" t="s">
        <v>20549</v>
      </c>
      <c r="BQ247" s="13" t="s">
        <v>20550</v>
      </c>
      <c r="BR247" s="13" t="s">
        <v>20551</v>
      </c>
      <c r="BS247" s="13" t="s">
        <v>20552</v>
      </c>
      <c r="BT247" s="13" t="s">
        <v>20553</v>
      </c>
      <c r="BU247" s="13" t="s">
        <v>20554</v>
      </c>
      <c r="BV247" s="13" t="s">
        <v>20555</v>
      </c>
      <c r="BW247" s="13" t="s">
        <v>20556</v>
      </c>
      <c r="BX247" s="13" t="s">
        <v>20557</v>
      </c>
      <c r="BY247" s="13" t="s">
        <v>20558</v>
      </c>
      <c r="BZ247" s="13" t="s">
        <v>20559</v>
      </c>
      <c r="CA247" s="13" t="s">
        <v>20560</v>
      </c>
      <c r="CB247" s="13" t="s">
        <v>20561</v>
      </c>
      <c r="CC247" s="13" t="s">
        <v>20562</v>
      </c>
      <c r="CD247" s="13" t="s">
        <v>20563</v>
      </c>
      <c r="CE247" s="13" t="s">
        <v>20564</v>
      </c>
      <c r="CF247" s="13" t="s">
        <v>20565</v>
      </c>
      <c r="CG247" s="13" t="s">
        <v>20566</v>
      </c>
      <c r="CH247" s="13" t="s">
        <v>20567</v>
      </c>
      <c r="CI247" s="13" t="s">
        <v>20568</v>
      </c>
      <c r="CJ247" s="13" t="s">
        <v>20569</v>
      </c>
      <c r="CK247" s="13" t="s">
        <v>20570</v>
      </c>
      <c r="CL247" s="13" t="s">
        <v>20571</v>
      </c>
      <c r="CM247" s="13" t="s">
        <v>20572</v>
      </c>
      <c r="CN247" s="13" t="s">
        <v>20573</v>
      </c>
    </row>
    <row r="248" customFormat="false" ht="12.75" hidden="true" customHeight="false" outlineLevel="0" collapsed="false">
      <c r="A248" s="13" t="n">
        <v>225</v>
      </c>
      <c r="B248" s="13" t="s">
        <v>20574</v>
      </c>
      <c r="C248" s="13" t="s">
        <v>20575</v>
      </c>
      <c r="D248" s="13" t="s">
        <v>20576</v>
      </c>
      <c r="E248" s="13" t="s">
        <v>20577</v>
      </c>
      <c r="F248" s="13" t="s">
        <v>20578</v>
      </c>
      <c r="G248" s="13" t="s">
        <v>20579</v>
      </c>
      <c r="H248" s="13" t="s">
        <v>20580</v>
      </c>
      <c r="I248" s="13" t="s">
        <v>20581</v>
      </c>
      <c r="J248" s="13" t="s">
        <v>20582</v>
      </c>
      <c r="K248" s="13" t="s">
        <v>20583</v>
      </c>
      <c r="L248" s="13" t="s">
        <v>20584</v>
      </c>
      <c r="M248" s="13" t="s">
        <v>20585</v>
      </c>
      <c r="N248" s="13" t="s">
        <v>20586</v>
      </c>
      <c r="O248" s="13" t="s">
        <v>20587</v>
      </c>
      <c r="P248" s="13" t="s">
        <v>20588</v>
      </c>
      <c r="Q248" s="13" t="s">
        <v>20589</v>
      </c>
      <c r="R248" s="13" t="s">
        <v>20590</v>
      </c>
      <c r="S248" s="13" t="s">
        <v>20591</v>
      </c>
      <c r="T248" s="13" t="s">
        <v>20592</v>
      </c>
      <c r="U248" s="13" t="s">
        <v>20593</v>
      </c>
      <c r="V248" s="13" t="s">
        <v>20594</v>
      </c>
      <c r="W248" s="13" t="s">
        <v>20595</v>
      </c>
      <c r="X248" s="13" t="s">
        <v>20596</v>
      </c>
      <c r="Y248" s="13" t="s">
        <v>20597</v>
      </c>
      <c r="Z248" s="13" t="s">
        <v>20598</v>
      </c>
      <c r="AA248" s="13" t="s">
        <v>20599</v>
      </c>
      <c r="AB248" s="13" t="s">
        <v>20600</v>
      </c>
      <c r="AC248" s="13" t="s">
        <v>20601</v>
      </c>
      <c r="AD248" s="13" t="s">
        <v>20602</v>
      </c>
      <c r="AE248" s="13" t="s">
        <v>20603</v>
      </c>
      <c r="AF248" s="13" t="s">
        <v>20604</v>
      </c>
      <c r="AG248" s="13" t="s">
        <v>20605</v>
      </c>
      <c r="AH248" s="13" t="s">
        <v>20606</v>
      </c>
      <c r="AI248" s="13" t="s">
        <v>20607</v>
      </c>
      <c r="AJ248" s="13" t="s">
        <v>20608</v>
      </c>
      <c r="AK248" s="13" t="s">
        <v>20609</v>
      </c>
      <c r="AL248" s="13" t="s">
        <v>20610</v>
      </c>
      <c r="AM248" s="13" t="s">
        <v>20611</v>
      </c>
      <c r="AN248" s="13" t="s">
        <v>20612</v>
      </c>
      <c r="AO248" s="13" t="s">
        <v>20613</v>
      </c>
      <c r="AP248" s="13" t="s">
        <v>20614</v>
      </c>
      <c r="AQ248" s="13" t="s">
        <v>20615</v>
      </c>
      <c r="AR248" s="13" t="s">
        <v>20616</v>
      </c>
      <c r="AS248" s="13" t="s">
        <v>20617</v>
      </c>
      <c r="AT248" s="13" t="s">
        <v>20618</v>
      </c>
      <c r="AU248" s="13" t="s">
        <v>20619</v>
      </c>
      <c r="AV248" s="13" t="s">
        <v>20620</v>
      </c>
      <c r="AW248" s="13" t="s">
        <v>20621</v>
      </c>
      <c r="AX248" s="13" t="s">
        <v>20622</v>
      </c>
      <c r="AY248" s="13" t="s">
        <v>20623</v>
      </c>
      <c r="AZ248" s="13" t="s">
        <v>20624</v>
      </c>
      <c r="BA248" s="13" t="s">
        <v>20625</v>
      </c>
      <c r="BB248" s="13" t="s">
        <v>20626</v>
      </c>
      <c r="BC248" s="13" t="s">
        <v>20627</v>
      </c>
      <c r="BD248" s="13" t="s">
        <v>20628</v>
      </c>
      <c r="BE248" s="13" t="s">
        <v>20629</v>
      </c>
      <c r="BF248" s="13" t="s">
        <v>20630</v>
      </c>
      <c r="BG248" s="13" t="s">
        <v>20631</v>
      </c>
      <c r="BH248" s="13" t="s">
        <v>20632</v>
      </c>
      <c r="BI248" s="13" t="s">
        <v>20633</v>
      </c>
      <c r="BJ248" s="13" t="s">
        <v>20634</v>
      </c>
      <c r="BK248" s="13" t="s">
        <v>20635</v>
      </c>
      <c r="BL248" s="13" t="s">
        <v>20636</v>
      </c>
      <c r="BM248" s="13" t="s">
        <v>20637</v>
      </c>
      <c r="BN248" s="13" t="s">
        <v>20638</v>
      </c>
      <c r="BO248" s="13" t="s">
        <v>20639</v>
      </c>
      <c r="BP248" s="13" t="s">
        <v>20640</v>
      </c>
      <c r="BQ248" s="13" t="s">
        <v>20641</v>
      </c>
      <c r="BR248" s="13" t="s">
        <v>20642</v>
      </c>
      <c r="BS248" s="13" t="s">
        <v>20643</v>
      </c>
      <c r="BT248" s="13" t="s">
        <v>20644</v>
      </c>
      <c r="BU248" s="13" t="s">
        <v>20645</v>
      </c>
      <c r="BV248" s="13" t="s">
        <v>20646</v>
      </c>
      <c r="BW248" s="13" t="s">
        <v>20647</v>
      </c>
      <c r="BX248" s="13" t="s">
        <v>20648</v>
      </c>
      <c r="BY248" s="13" t="s">
        <v>20649</v>
      </c>
      <c r="BZ248" s="13" t="s">
        <v>20650</v>
      </c>
      <c r="CA248" s="13" t="s">
        <v>20651</v>
      </c>
      <c r="CB248" s="13" t="s">
        <v>20652</v>
      </c>
      <c r="CC248" s="13" t="s">
        <v>20653</v>
      </c>
      <c r="CD248" s="13" t="s">
        <v>20654</v>
      </c>
      <c r="CE248" s="13" t="s">
        <v>20655</v>
      </c>
      <c r="CF248" s="13" t="s">
        <v>20656</v>
      </c>
      <c r="CG248" s="13" t="s">
        <v>20657</v>
      </c>
      <c r="CH248" s="13" t="s">
        <v>20658</v>
      </c>
      <c r="CI248" s="13" t="s">
        <v>20659</v>
      </c>
      <c r="CJ248" s="13" t="s">
        <v>20660</v>
      </c>
      <c r="CK248" s="13" t="s">
        <v>20661</v>
      </c>
      <c r="CL248" s="13" t="s">
        <v>20662</v>
      </c>
      <c r="CM248" s="13" t="s">
        <v>20663</v>
      </c>
      <c r="CN248" s="13" t="s">
        <v>20664</v>
      </c>
    </row>
    <row r="249" customFormat="false" ht="12.75" hidden="true" customHeight="false" outlineLevel="0" collapsed="false">
      <c r="A249" s="13" t="n">
        <v>226</v>
      </c>
      <c r="B249" s="13" t="s">
        <v>20665</v>
      </c>
      <c r="C249" s="13" t="s">
        <v>20666</v>
      </c>
      <c r="D249" s="13" t="s">
        <v>20667</v>
      </c>
      <c r="E249" s="13" t="s">
        <v>20668</v>
      </c>
      <c r="F249" s="13" t="s">
        <v>20669</v>
      </c>
      <c r="G249" s="13" t="s">
        <v>20670</v>
      </c>
      <c r="H249" s="13" t="s">
        <v>20671</v>
      </c>
      <c r="I249" s="13" t="s">
        <v>20672</v>
      </c>
      <c r="J249" s="13" t="s">
        <v>20673</v>
      </c>
      <c r="K249" s="13" t="s">
        <v>20674</v>
      </c>
      <c r="L249" s="13" t="s">
        <v>20675</v>
      </c>
      <c r="M249" s="13" t="s">
        <v>20676</v>
      </c>
      <c r="N249" s="13" t="s">
        <v>20677</v>
      </c>
      <c r="O249" s="13" t="s">
        <v>20678</v>
      </c>
      <c r="P249" s="13" t="s">
        <v>20679</v>
      </c>
      <c r="Q249" s="13" t="s">
        <v>20680</v>
      </c>
      <c r="R249" s="13" t="s">
        <v>20681</v>
      </c>
      <c r="S249" s="13" t="s">
        <v>20682</v>
      </c>
      <c r="T249" s="13" t="s">
        <v>20683</v>
      </c>
      <c r="U249" s="13" t="s">
        <v>20684</v>
      </c>
      <c r="V249" s="13" t="s">
        <v>20685</v>
      </c>
      <c r="W249" s="13" t="s">
        <v>20686</v>
      </c>
      <c r="X249" s="13" t="s">
        <v>20687</v>
      </c>
      <c r="Y249" s="13" t="s">
        <v>20688</v>
      </c>
      <c r="Z249" s="13" t="s">
        <v>20689</v>
      </c>
      <c r="AA249" s="13" t="s">
        <v>20690</v>
      </c>
      <c r="AB249" s="13" t="s">
        <v>20691</v>
      </c>
      <c r="AC249" s="13" t="s">
        <v>20692</v>
      </c>
      <c r="AD249" s="13" t="s">
        <v>20693</v>
      </c>
      <c r="AE249" s="13" t="s">
        <v>20694</v>
      </c>
      <c r="AF249" s="13" t="s">
        <v>20695</v>
      </c>
      <c r="AG249" s="13" t="s">
        <v>20696</v>
      </c>
      <c r="AH249" s="13" t="s">
        <v>20697</v>
      </c>
      <c r="AI249" s="13" t="s">
        <v>20698</v>
      </c>
      <c r="AJ249" s="13" t="s">
        <v>20699</v>
      </c>
      <c r="AK249" s="13" t="s">
        <v>20700</v>
      </c>
      <c r="AL249" s="13" t="s">
        <v>20701</v>
      </c>
      <c r="AM249" s="13" t="s">
        <v>20702</v>
      </c>
      <c r="AN249" s="13" t="s">
        <v>20703</v>
      </c>
      <c r="AO249" s="13" t="s">
        <v>20704</v>
      </c>
      <c r="AP249" s="13" t="s">
        <v>20705</v>
      </c>
      <c r="AQ249" s="13" t="s">
        <v>20706</v>
      </c>
      <c r="AR249" s="13" t="s">
        <v>20707</v>
      </c>
      <c r="AS249" s="13" t="s">
        <v>20708</v>
      </c>
      <c r="AT249" s="13" t="s">
        <v>20709</v>
      </c>
      <c r="AU249" s="13" t="s">
        <v>20710</v>
      </c>
      <c r="AV249" s="13" t="s">
        <v>20711</v>
      </c>
      <c r="AW249" s="13" t="s">
        <v>20712</v>
      </c>
      <c r="AX249" s="13" t="s">
        <v>20713</v>
      </c>
      <c r="AY249" s="13" t="s">
        <v>20714</v>
      </c>
      <c r="AZ249" s="13" t="s">
        <v>20715</v>
      </c>
      <c r="BA249" s="13" t="s">
        <v>20716</v>
      </c>
      <c r="BB249" s="13" t="s">
        <v>20717</v>
      </c>
      <c r="BC249" s="13" t="s">
        <v>20718</v>
      </c>
      <c r="BD249" s="13" t="s">
        <v>20719</v>
      </c>
      <c r="BE249" s="13" t="s">
        <v>20720</v>
      </c>
      <c r="BF249" s="13" t="s">
        <v>20721</v>
      </c>
      <c r="BG249" s="13" t="s">
        <v>20722</v>
      </c>
      <c r="BH249" s="13" t="s">
        <v>20723</v>
      </c>
      <c r="BI249" s="13" t="s">
        <v>20724</v>
      </c>
      <c r="BJ249" s="13" t="s">
        <v>20725</v>
      </c>
      <c r="BK249" s="13" t="s">
        <v>20726</v>
      </c>
      <c r="BL249" s="13" t="s">
        <v>20727</v>
      </c>
      <c r="BM249" s="13" t="s">
        <v>20728</v>
      </c>
      <c r="BN249" s="13" t="s">
        <v>20729</v>
      </c>
      <c r="BO249" s="13" t="s">
        <v>20730</v>
      </c>
      <c r="BP249" s="13" t="s">
        <v>20731</v>
      </c>
      <c r="BQ249" s="13" t="s">
        <v>20732</v>
      </c>
      <c r="BR249" s="13" t="s">
        <v>20733</v>
      </c>
      <c r="BS249" s="13" t="s">
        <v>20734</v>
      </c>
      <c r="BT249" s="13" t="s">
        <v>20735</v>
      </c>
      <c r="BU249" s="13" t="s">
        <v>20736</v>
      </c>
      <c r="BV249" s="13" t="s">
        <v>20737</v>
      </c>
      <c r="BW249" s="13" t="s">
        <v>20738</v>
      </c>
      <c r="BX249" s="13" t="s">
        <v>20739</v>
      </c>
      <c r="BY249" s="13" t="s">
        <v>20740</v>
      </c>
      <c r="BZ249" s="13" t="s">
        <v>20741</v>
      </c>
      <c r="CA249" s="13" t="s">
        <v>20742</v>
      </c>
      <c r="CB249" s="13" t="s">
        <v>20743</v>
      </c>
      <c r="CC249" s="13" t="s">
        <v>20744</v>
      </c>
      <c r="CD249" s="13" t="s">
        <v>20745</v>
      </c>
      <c r="CE249" s="13" t="s">
        <v>20746</v>
      </c>
      <c r="CF249" s="13" t="s">
        <v>20747</v>
      </c>
      <c r="CG249" s="13" t="s">
        <v>20748</v>
      </c>
      <c r="CH249" s="13" t="s">
        <v>20749</v>
      </c>
      <c r="CI249" s="13" t="s">
        <v>20750</v>
      </c>
      <c r="CJ249" s="13" t="s">
        <v>20751</v>
      </c>
      <c r="CK249" s="13" t="s">
        <v>20752</v>
      </c>
      <c r="CL249" s="13" t="s">
        <v>20753</v>
      </c>
      <c r="CM249" s="13" t="s">
        <v>20754</v>
      </c>
      <c r="CN249" s="13" t="s">
        <v>20755</v>
      </c>
    </row>
    <row r="250" customFormat="false" ht="12.75" hidden="true" customHeight="false" outlineLevel="0" collapsed="false">
      <c r="A250" s="13" t="n">
        <v>227</v>
      </c>
      <c r="B250" s="13" t="s">
        <v>20756</v>
      </c>
      <c r="C250" s="13" t="s">
        <v>20757</v>
      </c>
      <c r="D250" s="13" t="s">
        <v>20758</v>
      </c>
      <c r="E250" s="13" t="s">
        <v>20759</v>
      </c>
      <c r="F250" s="13" t="s">
        <v>20760</v>
      </c>
      <c r="G250" s="13" t="s">
        <v>20761</v>
      </c>
      <c r="H250" s="13" t="s">
        <v>20762</v>
      </c>
      <c r="I250" s="13" t="s">
        <v>20763</v>
      </c>
      <c r="J250" s="13" t="s">
        <v>20764</v>
      </c>
      <c r="K250" s="13" t="s">
        <v>20765</v>
      </c>
      <c r="L250" s="13" t="s">
        <v>20766</v>
      </c>
      <c r="M250" s="13" t="s">
        <v>20767</v>
      </c>
      <c r="N250" s="13" t="s">
        <v>20768</v>
      </c>
      <c r="O250" s="13" t="s">
        <v>20769</v>
      </c>
      <c r="P250" s="13" t="s">
        <v>20770</v>
      </c>
      <c r="Q250" s="13" t="s">
        <v>20771</v>
      </c>
      <c r="R250" s="13" t="s">
        <v>20772</v>
      </c>
      <c r="S250" s="13" t="s">
        <v>20773</v>
      </c>
      <c r="T250" s="13" t="s">
        <v>20774</v>
      </c>
      <c r="U250" s="13" t="s">
        <v>20775</v>
      </c>
      <c r="V250" s="13" t="s">
        <v>20776</v>
      </c>
      <c r="W250" s="13" t="s">
        <v>20777</v>
      </c>
      <c r="X250" s="13" t="s">
        <v>20778</v>
      </c>
      <c r="Y250" s="13" t="s">
        <v>20779</v>
      </c>
      <c r="Z250" s="13" t="s">
        <v>20780</v>
      </c>
      <c r="AA250" s="13" t="s">
        <v>20781</v>
      </c>
      <c r="AB250" s="13" t="s">
        <v>20782</v>
      </c>
      <c r="AC250" s="13" t="s">
        <v>20783</v>
      </c>
      <c r="AD250" s="13" t="s">
        <v>20784</v>
      </c>
      <c r="AE250" s="13" t="s">
        <v>20785</v>
      </c>
      <c r="AF250" s="13" t="s">
        <v>20786</v>
      </c>
      <c r="AG250" s="13" t="s">
        <v>20787</v>
      </c>
      <c r="AH250" s="13" t="s">
        <v>20788</v>
      </c>
      <c r="AI250" s="13" t="s">
        <v>20789</v>
      </c>
      <c r="AJ250" s="13" t="s">
        <v>20790</v>
      </c>
      <c r="AK250" s="13" t="s">
        <v>20791</v>
      </c>
      <c r="AL250" s="13" t="s">
        <v>20792</v>
      </c>
      <c r="AM250" s="13" t="s">
        <v>20793</v>
      </c>
      <c r="AN250" s="13" t="s">
        <v>20794</v>
      </c>
      <c r="AO250" s="13" t="s">
        <v>20795</v>
      </c>
      <c r="AP250" s="13" t="s">
        <v>20796</v>
      </c>
      <c r="AQ250" s="13" t="s">
        <v>20797</v>
      </c>
      <c r="AR250" s="13" t="s">
        <v>20798</v>
      </c>
      <c r="AS250" s="13" t="s">
        <v>20799</v>
      </c>
      <c r="AT250" s="13" t="s">
        <v>20800</v>
      </c>
      <c r="AU250" s="13" t="s">
        <v>20801</v>
      </c>
      <c r="AV250" s="13" t="s">
        <v>20802</v>
      </c>
      <c r="AW250" s="13" t="s">
        <v>20803</v>
      </c>
      <c r="AX250" s="13" t="s">
        <v>20804</v>
      </c>
      <c r="AY250" s="13" t="s">
        <v>20805</v>
      </c>
      <c r="AZ250" s="13" t="s">
        <v>20806</v>
      </c>
      <c r="BA250" s="13" t="s">
        <v>20807</v>
      </c>
      <c r="BB250" s="13" t="s">
        <v>20808</v>
      </c>
      <c r="BC250" s="13" t="s">
        <v>20809</v>
      </c>
      <c r="BD250" s="13" t="s">
        <v>20810</v>
      </c>
      <c r="BE250" s="13" t="s">
        <v>20811</v>
      </c>
      <c r="BF250" s="13" t="s">
        <v>20812</v>
      </c>
      <c r="BG250" s="13" t="s">
        <v>20813</v>
      </c>
      <c r="BH250" s="13" t="s">
        <v>20814</v>
      </c>
      <c r="BI250" s="13" t="s">
        <v>20815</v>
      </c>
      <c r="BJ250" s="13" t="s">
        <v>20816</v>
      </c>
      <c r="BK250" s="13" t="s">
        <v>20817</v>
      </c>
      <c r="BL250" s="13" t="s">
        <v>20818</v>
      </c>
      <c r="BM250" s="13" t="s">
        <v>20819</v>
      </c>
      <c r="BN250" s="13" t="s">
        <v>20820</v>
      </c>
      <c r="BO250" s="13" t="s">
        <v>20821</v>
      </c>
      <c r="BP250" s="13" t="s">
        <v>20822</v>
      </c>
      <c r="BQ250" s="13" t="s">
        <v>20823</v>
      </c>
      <c r="BR250" s="13" t="s">
        <v>20824</v>
      </c>
      <c r="BS250" s="13" t="s">
        <v>20825</v>
      </c>
      <c r="BT250" s="13" t="s">
        <v>20826</v>
      </c>
      <c r="BU250" s="13" t="s">
        <v>20827</v>
      </c>
      <c r="BV250" s="13" t="s">
        <v>20828</v>
      </c>
      <c r="BW250" s="13" t="s">
        <v>20829</v>
      </c>
      <c r="BX250" s="13" t="s">
        <v>20830</v>
      </c>
      <c r="BY250" s="13" t="s">
        <v>20831</v>
      </c>
      <c r="BZ250" s="13" t="s">
        <v>20832</v>
      </c>
      <c r="CA250" s="13" t="s">
        <v>20833</v>
      </c>
      <c r="CB250" s="13" t="s">
        <v>20834</v>
      </c>
      <c r="CC250" s="13" t="s">
        <v>20835</v>
      </c>
      <c r="CD250" s="13" t="s">
        <v>20836</v>
      </c>
      <c r="CE250" s="13" t="s">
        <v>20837</v>
      </c>
      <c r="CF250" s="13" t="s">
        <v>20838</v>
      </c>
      <c r="CG250" s="13" t="s">
        <v>20839</v>
      </c>
      <c r="CH250" s="13" t="s">
        <v>20840</v>
      </c>
      <c r="CI250" s="13" t="s">
        <v>20841</v>
      </c>
      <c r="CJ250" s="13" t="s">
        <v>20842</v>
      </c>
      <c r="CK250" s="13" t="s">
        <v>20843</v>
      </c>
      <c r="CL250" s="13" t="s">
        <v>20844</v>
      </c>
      <c r="CM250" s="13" t="s">
        <v>20845</v>
      </c>
      <c r="CN250" s="13" t="s">
        <v>20846</v>
      </c>
    </row>
    <row r="251" customFormat="false" ht="12.75" hidden="true" customHeight="false" outlineLevel="0" collapsed="false">
      <c r="A251" s="13" t="n">
        <v>228</v>
      </c>
      <c r="B251" s="13" t="s">
        <v>20847</v>
      </c>
      <c r="C251" s="13" t="s">
        <v>20848</v>
      </c>
      <c r="D251" s="13" t="s">
        <v>20849</v>
      </c>
      <c r="E251" s="13" t="s">
        <v>20850</v>
      </c>
      <c r="F251" s="13" t="s">
        <v>20851</v>
      </c>
      <c r="G251" s="13" t="s">
        <v>20852</v>
      </c>
      <c r="H251" s="13" t="s">
        <v>20853</v>
      </c>
      <c r="I251" s="13" t="s">
        <v>20854</v>
      </c>
      <c r="J251" s="13" t="s">
        <v>20855</v>
      </c>
      <c r="K251" s="13" t="s">
        <v>20856</v>
      </c>
      <c r="L251" s="13" t="s">
        <v>20857</v>
      </c>
      <c r="M251" s="13" t="s">
        <v>20858</v>
      </c>
      <c r="N251" s="13" t="s">
        <v>20859</v>
      </c>
      <c r="O251" s="13" t="s">
        <v>20860</v>
      </c>
      <c r="P251" s="13" t="s">
        <v>20861</v>
      </c>
      <c r="Q251" s="13" t="s">
        <v>20862</v>
      </c>
      <c r="R251" s="13" t="s">
        <v>20863</v>
      </c>
      <c r="S251" s="13" t="s">
        <v>20864</v>
      </c>
      <c r="T251" s="13" t="s">
        <v>20865</v>
      </c>
      <c r="U251" s="13" t="s">
        <v>20866</v>
      </c>
      <c r="V251" s="13" t="s">
        <v>20867</v>
      </c>
      <c r="W251" s="13" t="s">
        <v>20868</v>
      </c>
      <c r="X251" s="13" t="s">
        <v>20869</v>
      </c>
      <c r="Y251" s="13" t="s">
        <v>20870</v>
      </c>
      <c r="Z251" s="13" t="s">
        <v>20871</v>
      </c>
      <c r="AA251" s="13" t="s">
        <v>20872</v>
      </c>
      <c r="AB251" s="13" t="s">
        <v>20873</v>
      </c>
      <c r="AC251" s="13" t="s">
        <v>20874</v>
      </c>
      <c r="AD251" s="13" t="s">
        <v>20875</v>
      </c>
      <c r="AE251" s="13" t="s">
        <v>20876</v>
      </c>
      <c r="AF251" s="13" t="s">
        <v>20877</v>
      </c>
      <c r="AG251" s="13" t="s">
        <v>20878</v>
      </c>
      <c r="AH251" s="13" t="s">
        <v>20879</v>
      </c>
      <c r="AI251" s="13" t="s">
        <v>20880</v>
      </c>
      <c r="AJ251" s="13" t="s">
        <v>20881</v>
      </c>
      <c r="AK251" s="13" t="s">
        <v>20882</v>
      </c>
      <c r="AL251" s="13" t="s">
        <v>20883</v>
      </c>
      <c r="AM251" s="13" t="s">
        <v>20884</v>
      </c>
      <c r="AN251" s="13" t="s">
        <v>20885</v>
      </c>
      <c r="AO251" s="13" t="s">
        <v>20886</v>
      </c>
      <c r="AP251" s="13" t="s">
        <v>20887</v>
      </c>
      <c r="AQ251" s="13" t="s">
        <v>20888</v>
      </c>
      <c r="AR251" s="13" t="s">
        <v>20889</v>
      </c>
      <c r="AS251" s="13" t="s">
        <v>20890</v>
      </c>
      <c r="AT251" s="13" t="s">
        <v>20891</v>
      </c>
      <c r="AU251" s="13" t="s">
        <v>20892</v>
      </c>
      <c r="AV251" s="13" t="s">
        <v>20893</v>
      </c>
      <c r="AW251" s="13" t="s">
        <v>20894</v>
      </c>
      <c r="AX251" s="13" t="s">
        <v>20895</v>
      </c>
      <c r="AY251" s="13" t="s">
        <v>20896</v>
      </c>
      <c r="AZ251" s="13" t="s">
        <v>20897</v>
      </c>
      <c r="BA251" s="13" t="s">
        <v>20898</v>
      </c>
      <c r="BB251" s="13" t="s">
        <v>20899</v>
      </c>
      <c r="BC251" s="13" t="s">
        <v>20900</v>
      </c>
      <c r="BD251" s="13" t="s">
        <v>20901</v>
      </c>
      <c r="BE251" s="13" t="s">
        <v>20902</v>
      </c>
      <c r="BF251" s="13" t="s">
        <v>20903</v>
      </c>
      <c r="BG251" s="13" t="s">
        <v>20904</v>
      </c>
      <c r="BH251" s="13" t="s">
        <v>20905</v>
      </c>
      <c r="BI251" s="13" t="s">
        <v>20906</v>
      </c>
      <c r="BJ251" s="13" t="s">
        <v>20907</v>
      </c>
      <c r="BK251" s="13" t="s">
        <v>20908</v>
      </c>
      <c r="BL251" s="13" t="s">
        <v>20909</v>
      </c>
      <c r="BM251" s="13" t="s">
        <v>20910</v>
      </c>
      <c r="BN251" s="13" t="s">
        <v>20911</v>
      </c>
      <c r="BO251" s="13" t="s">
        <v>20912</v>
      </c>
      <c r="BP251" s="13" t="s">
        <v>20913</v>
      </c>
      <c r="BQ251" s="13" t="s">
        <v>20914</v>
      </c>
      <c r="BR251" s="13" t="s">
        <v>20915</v>
      </c>
      <c r="BS251" s="13" t="s">
        <v>20916</v>
      </c>
      <c r="BT251" s="13" t="s">
        <v>20917</v>
      </c>
      <c r="BU251" s="13" t="s">
        <v>20918</v>
      </c>
      <c r="BV251" s="13" t="s">
        <v>20919</v>
      </c>
      <c r="BW251" s="13" t="s">
        <v>20920</v>
      </c>
      <c r="BX251" s="13" t="s">
        <v>20921</v>
      </c>
      <c r="BY251" s="13" t="s">
        <v>20922</v>
      </c>
      <c r="BZ251" s="13" t="s">
        <v>20923</v>
      </c>
      <c r="CA251" s="13" t="s">
        <v>20924</v>
      </c>
      <c r="CB251" s="13" t="s">
        <v>20925</v>
      </c>
      <c r="CC251" s="13" t="s">
        <v>20926</v>
      </c>
      <c r="CD251" s="13" t="s">
        <v>20927</v>
      </c>
      <c r="CE251" s="13" t="s">
        <v>20928</v>
      </c>
      <c r="CF251" s="13" t="s">
        <v>20929</v>
      </c>
      <c r="CG251" s="13" t="s">
        <v>20930</v>
      </c>
      <c r="CH251" s="13" t="s">
        <v>20931</v>
      </c>
      <c r="CI251" s="13" t="s">
        <v>20932</v>
      </c>
      <c r="CJ251" s="13" t="s">
        <v>20933</v>
      </c>
      <c r="CK251" s="13" t="s">
        <v>20934</v>
      </c>
      <c r="CL251" s="13" t="s">
        <v>20935</v>
      </c>
      <c r="CM251" s="13" t="s">
        <v>20936</v>
      </c>
      <c r="CN251" s="13" t="s">
        <v>20937</v>
      </c>
    </row>
    <row r="252" customFormat="false" ht="12.75" hidden="true" customHeight="false" outlineLevel="0" collapsed="false">
      <c r="A252" s="13" t="n">
        <v>229</v>
      </c>
      <c r="B252" s="13" t="s">
        <v>20938</v>
      </c>
      <c r="C252" s="13" t="s">
        <v>20939</v>
      </c>
      <c r="D252" s="13" t="s">
        <v>20940</v>
      </c>
      <c r="E252" s="13" t="s">
        <v>20941</v>
      </c>
      <c r="F252" s="13" t="s">
        <v>20942</v>
      </c>
      <c r="G252" s="13" t="s">
        <v>20943</v>
      </c>
      <c r="H252" s="13" t="s">
        <v>20944</v>
      </c>
      <c r="I252" s="13" t="s">
        <v>20945</v>
      </c>
      <c r="J252" s="13" t="s">
        <v>20946</v>
      </c>
      <c r="K252" s="13" t="s">
        <v>20947</v>
      </c>
      <c r="L252" s="13" t="s">
        <v>20948</v>
      </c>
      <c r="M252" s="13" t="s">
        <v>20949</v>
      </c>
      <c r="N252" s="13" t="s">
        <v>20950</v>
      </c>
      <c r="O252" s="13" t="s">
        <v>20951</v>
      </c>
      <c r="P252" s="13" t="s">
        <v>20952</v>
      </c>
      <c r="Q252" s="13" t="s">
        <v>20953</v>
      </c>
      <c r="R252" s="13" t="s">
        <v>20954</v>
      </c>
      <c r="S252" s="13" t="s">
        <v>20955</v>
      </c>
      <c r="T252" s="13" t="s">
        <v>20956</v>
      </c>
      <c r="U252" s="13" t="s">
        <v>20957</v>
      </c>
      <c r="V252" s="13" t="s">
        <v>20958</v>
      </c>
      <c r="W252" s="13" t="s">
        <v>20959</v>
      </c>
      <c r="X252" s="13" t="s">
        <v>20960</v>
      </c>
      <c r="Y252" s="13" t="s">
        <v>20961</v>
      </c>
      <c r="Z252" s="13" t="s">
        <v>20962</v>
      </c>
      <c r="AA252" s="13" t="s">
        <v>20963</v>
      </c>
      <c r="AB252" s="13" t="s">
        <v>20964</v>
      </c>
      <c r="AC252" s="13" t="s">
        <v>20965</v>
      </c>
      <c r="AD252" s="13" t="s">
        <v>20966</v>
      </c>
      <c r="AE252" s="13" t="s">
        <v>20967</v>
      </c>
      <c r="AF252" s="13" t="s">
        <v>20968</v>
      </c>
      <c r="AG252" s="13" t="s">
        <v>20969</v>
      </c>
      <c r="AH252" s="13" t="s">
        <v>20970</v>
      </c>
      <c r="AI252" s="13" t="s">
        <v>20971</v>
      </c>
      <c r="AJ252" s="13" t="s">
        <v>20972</v>
      </c>
      <c r="AK252" s="13" t="s">
        <v>20973</v>
      </c>
      <c r="AL252" s="13" t="s">
        <v>20974</v>
      </c>
      <c r="AM252" s="13" t="s">
        <v>20975</v>
      </c>
      <c r="AN252" s="13" t="s">
        <v>20976</v>
      </c>
      <c r="AO252" s="13" t="s">
        <v>20977</v>
      </c>
      <c r="AP252" s="13" t="s">
        <v>20978</v>
      </c>
      <c r="AQ252" s="13" t="s">
        <v>20979</v>
      </c>
      <c r="AR252" s="13" t="s">
        <v>20980</v>
      </c>
      <c r="AS252" s="13" t="s">
        <v>20981</v>
      </c>
      <c r="AT252" s="13" t="s">
        <v>20982</v>
      </c>
      <c r="AU252" s="13" t="s">
        <v>20983</v>
      </c>
      <c r="AV252" s="13" t="s">
        <v>20984</v>
      </c>
      <c r="AW252" s="13" t="s">
        <v>20985</v>
      </c>
      <c r="AX252" s="13" t="s">
        <v>20986</v>
      </c>
      <c r="AY252" s="13" t="s">
        <v>20987</v>
      </c>
      <c r="AZ252" s="13" t="s">
        <v>20988</v>
      </c>
      <c r="BA252" s="13" t="s">
        <v>20989</v>
      </c>
      <c r="BB252" s="13" t="s">
        <v>20990</v>
      </c>
      <c r="BC252" s="13" t="s">
        <v>20991</v>
      </c>
      <c r="BD252" s="13" t="s">
        <v>20992</v>
      </c>
      <c r="BE252" s="13" t="s">
        <v>20993</v>
      </c>
      <c r="BF252" s="13" t="s">
        <v>20994</v>
      </c>
      <c r="BG252" s="13" t="s">
        <v>20995</v>
      </c>
      <c r="BH252" s="13" t="s">
        <v>20996</v>
      </c>
      <c r="BI252" s="13" t="s">
        <v>20997</v>
      </c>
      <c r="BJ252" s="13" t="s">
        <v>20998</v>
      </c>
      <c r="BK252" s="13" t="s">
        <v>20999</v>
      </c>
      <c r="BL252" s="13" t="s">
        <v>21000</v>
      </c>
      <c r="BM252" s="13" t="s">
        <v>21001</v>
      </c>
      <c r="BN252" s="13" t="s">
        <v>21002</v>
      </c>
      <c r="BO252" s="13" t="s">
        <v>21003</v>
      </c>
      <c r="BP252" s="13" t="s">
        <v>21004</v>
      </c>
      <c r="BQ252" s="13" t="s">
        <v>21005</v>
      </c>
      <c r="BR252" s="13" t="s">
        <v>21006</v>
      </c>
      <c r="BS252" s="13" t="s">
        <v>21007</v>
      </c>
      <c r="BT252" s="13" t="s">
        <v>21008</v>
      </c>
      <c r="BU252" s="13" t="s">
        <v>21009</v>
      </c>
      <c r="BV252" s="13" t="s">
        <v>21010</v>
      </c>
      <c r="BW252" s="13" t="s">
        <v>21011</v>
      </c>
      <c r="BX252" s="13" t="s">
        <v>21012</v>
      </c>
      <c r="BY252" s="13" t="s">
        <v>21013</v>
      </c>
      <c r="BZ252" s="13" t="s">
        <v>21014</v>
      </c>
      <c r="CA252" s="13" t="s">
        <v>21015</v>
      </c>
      <c r="CB252" s="13" t="s">
        <v>21016</v>
      </c>
      <c r="CC252" s="13" t="s">
        <v>21017</v>
      </c>
      <c r="CD252" s="13" t="s">
        <v>21018</v>
      </c>
      <c r="CE252" s="13" t="s">
        <v>21019</v>
      </c>
      <c r="CF252" s="13" t="s">
        <v>21020</v>
      </c>
      <c r="CG252" s="13" t="s">
        <v>21021</v>
      </c>
      <c r="CH252" s="13" t="s">
        <v>21022</v>
      </c>
      <c r="CI252" s="13" t="s">
        <v>21023</v>
      </c>
      <c r="CJ252" s="13" t="s">
        <v>21024</v>
      </c>
      <c r="CK252" s="13" t="s">
        <v>21025</v>
      </c>
      <c r="CL252" s="13" t="s">
        <v>21026</v>
      </c>
      <c r="CM252" s="13" t="s">
        <v>21027</v>
      </c>
      <c r="CN252" s="13" t="s">
        <v>21028</v>
      </c>
    </row>
    <row r="253" customFormat="false" ht="12.75" hidden="true" customHeight="false" outlineLevel="0" collapsed="false">
      <c r="A253" s="13" t="n">
        <v>230</v>
      </c>
      <c r="B253" s="13" t="s">
        <v>21029</v>
      </c>
      <c r="C253" s="13" t="s">
        <v>21030</v>
      </c>
      <c r="D253" s="13" t="s">
        <v>21031</v>
      </c>
      <c r="E253" s="13" t="s">
        <v>21032</v>
      </c>
      <c r="F253" s="13" t="s">
        <v>21033</v>
      </c>
      <c r="G253" s="13" t="s">
        <v>21034</v>
      </c>
      <c r="H253" s="13" t="s">
        <v>21035</v>
      </c>
      <c r="I253" s="13" t="s">
        <v>21036</v>
      </c>
      <c r="J253" s="13" t="s">
        <v>21037</v>
      </c>
      <c r="K253" s="13" t="s">
        <v>21038</v>
      </c>
      <c r="L253" s="13" t="s">
        <v>21039</v>
      </c>
      <c r="M253" s="13" t="s">
        <v>21040</v>
      </c>
      <c r="N253" s="13" t="s">
        <v>21041</v>
      </c>
      <c r="O253" s="13" t="s">
        <v>21042</v>
      </c>
      <c r="P253" s="13" t="s">
        <v>21043</v>
      </c>
      <c r="Q253" s="13" t="s">
        <v>21044</v>
      </c>
      <c r="R253" s="13" t="s">
        <v>21045</v>
      </c>
      <c r="S253" s="13" t="s">
        <v>21046</v>
      </c>
      <c r="T253" s="13" t="s">
        <v>21047</v>
      </c>
      <c r="U253" s="13" t="s">
        <v>21048</v>
      </c>
      <c r="V253" s="13" t="s">
        <v>21049</v>
      </c>
      <c r="W253" s="13" t="s">
        <v>21050</v>
      </c>
      <c r="X253" s="13" t="s">
        <v>21051</v>
      </c>
      <c r="Y253" s="13" t="s">
        <v>21052</v>
      </c>
      <c r="Z253" s="13" t="s">
        <v>21053</v>
      </c>
      <c r="AA253" s="13" t="s">
        <v>21054</v>
      </c>
      <c r="AB253" s="13" t="s">
        <v>21055</v>
      </c>
      <c r="AC253" s="13" t="s">
        <v>21056</v>
      </c>
      <c r="AD253" s="13" t="s">
        <v>21057</v>
      </c>
      <c r="AE253" s="13" t="s">
        <v>21058</v>
      </c>
      <c r="AF253" s="13" t="s">
        <v>21059</v>
      </c>
      <c r="AG253" s="13" t="s">
        <v>21060</v>
      </c>
      <c r="AH253" s="13" t="s">
        <v>21061</v>
      </c>
      <c r="AI253" s="13" t="s">
        <v>21062</v>
      </c>
      <c r="AJ253" s="13" t="s">
        <v>21063</v>
      </c>
      <c r="AK253" s="13" t="s">
        <v>21064</v>
      </c>
      <c r="AL253" s="13" t="s">
        <v>21065</v>
      </c>
      <c r="AM253" s="13" t="s">
        <v>21066</v>
      </c>
      <c r="AN253" s="13" t="s">
        <v>21067</v>
      </c>
      <c r="AO253" s="13" t="s">
        <v>21068</v>
      </c>
      <c r="AP253" s="13" t="s">
        <v>21069</v>
      </c>
      <c r="AQ253" s="13" t="s">
        <v>21070</v>
      </c>
      <c r="AR253" s="13" t="s">
        <v>21071</v>
      </c>
      <c r="AS253" s="13" t="s">
        <v>21072</v>
      </c>
      <c r="AT253" s="13" t="s">
        <v>21073</v>
      </c>
      <c r="AU253" s="13" t="s">
        <v>21074</v>
      </c>
      <c r="AV253" s="13" t="s">
        <v>21075</v>
      </c>
      <c r="AW253" s="13" t="s">
        <v>21076</v>
      </c>
      <c r="AX253" s="13" t="s">
        <v>21077</v>
      </c>
      <c r="AY253" s="13" t="s">
        <v>21078</v>
      </c>
      <c r="AZ253" s="13" t="s">
        <v>21079</v>
      </c>
      <c r="BA253" s="13" t="s">
        <v>21080</v>
      </c>
      <c r="BB253" s="13" t="s">
        <v>21081</v>
      </c>
      <c r="BC253" s="13" t="s">
        <v>21082</v>
      </c>
      <c r="BD253" s="13" t="s">
        <v>21083</v>
      </c>
      <c r="BE253" s="13" t="s">
        <v>21084</v>
      </c>
      <c r="BF253" s="13" t="s">
        <v>21085</v>
      </c>
      <c r="BG253" s="13" t="s">
        <v>21086</v>
      </c>
      <c r="BH253" s="13" t="s">
        <v>21087</v>
      </c>
      <c r="BI253" s="13" t="s">
        <v>21088</v>
      </c>
      <c r="BJ253" s="13" t="s">
        <v>21089</v>
      </c>
      <c r="BK253" s="13" t="s">
        <v>21090</v>
      </c>
      <c r="BL253" s="13" t="s">
        <v>21091</v>
      </c>
      <c r="BM253" s="13" t="s">
        <v>21092</v>
      </c>
      <c r="BN253" s="13" t="s">
        <v>21093</v>
      </c>
      <c r="BO253" s="13" t="s">
        <v>21094</v>
      </c>
      <c r="BP253" s="13" t="s">
        <v>21095</v>
      </c>
      <c r="BQ253" s="13" t="s">
        <v>21096</v>
      </c>
      <c r="BR253" s="13" t="s">
        <v>21097</v>
      </c>
      <c r="BS253" s="13" t="s">
        <v>21098</v>
      </c>
      <c r="BT253" s="13" t="s">
        <v>21099</v>
      </c>
      <c r="BU253" s="13" t="s">
        <v>21100</v>
      </c>
      <c r="BV253" s="13" t="s">
        <v>21101</v>
      </c>
      <c r="BW253" s="13" t="s">
        <v>21102</v>
      </c>
      <c r="BX253" s="13" t="s">
        <v>21103</v>
      </c>
      <c r="BY253" s="13" t="s">
        <v>21104</v>
      </c>
      <c r="BZ253" s="13" t="s">
        <v>21105</v>
      </c>
      <c r="CA253" s="13" t="s">
        <v>21106</v>
      </c>
      <c r="CB253" s="13" t="s">
        <v>21107</v>
      </c>
      <c r="CC253" s="13" t="s">
        <v>21108</v>
      </c>
      <c r="CD253" s="13" t="s">
        <v>21109</v>
      </c>
      <c r="CE253" s="13" t="s">
        <v>21110</v>
      </c>
      <c r="CF253" s="13" t="s">
        <v>21111</v>
      </c>
      <c r="CG253" s="13" t="s">
        <v>21112</v>
      </c>
      <c r="CH253" s="13" t="s">
        <v>21113</v>
      </c>
      <c r="CI253" s="13" t="s">
        <v>21114</v>
      </c>
      <c r="CJ253" s="13" t="s">
        <v>21115</v>
      </c>
      <c r="CK253" s="13" t="s">
        <v>21116</v>
      </c>
      <c r="CL253" s="13" t="s">
        <v>21117</v>
      </c>
      <c r="CM253" s="13" t="s">
        <v>21118</v>
      </c>
      <c r="CN253" s="13" t="s">
        <v>21119</v>
      </c>
    </row>
    <row r="254" customFormat="false" ht="12.75" hidden="true" customHeight="false" outlineLevel="0" collapsed="false">
      <c r="A254" s="13" t="n">
        <v>231</v>
      </c>
      <c r="B254" s="13" t="s">
        <v>21120</v>
      </c>
      <c r="C254" s="13" t="s">
        <v>21121</v>
      </c>
      <c r="D254" s="13" t="s">
        <v>21122</v>
      </c>
      <c r="E254" s="13" t="s">
        <v>21123</v>
      </c>
      <c r="F254" s="13" t="s">
        <v>21124</v>
      </c>
      <c r="G254" s="13" t="s">
        <v>21125</v>
      </c>
      <c r="H254" s="13" t="s">
        <v>21126</v>
      </c>
      <c r="I254" s="13" t="s">
        <v>21127</v>
      </c>
      <c r="J254" s="13" t="s">
        <v>21128</v>
      </c>
      <c r="K254" s="13" t="s">
        <v>21129</v>
      </c>
      <c r="L254" s="13" t="s">
        <v>21130</v>
      </c>
      <c r="M254" s="13" t="s">
        <v>21131</v>
      </c>
      <c r="N254" s="13" t="s">
        <v>21132</v>
      </c>
      <c r="O254" s="13" t="s">
        <v>21133</v>
      </c>
      <c r="P254" s="13" t="s">
        <v>21134</v>
      </c>
      <c r="Q254" s="13" t="s">
        <v>21135</v>
      </c>
      <c r="R254" s="13" t="s">
        <v>21136</v>
      </c>
      <c r="S254" s="13" t="s">
        <v>21137</v>
      </c>
      <c r="T254" s="13" t="s">
        <v>21138</v>
      </c>
      <c r="U254" s="13" t="s">
        <v>21139</v>
      </c>
      <c r="V254" s="13" t="s">
        <v>21140</v>
      </c>
      <c r="W254" s="13" t="s">
        <v>21141</v>
      </c>
      <c r="X254" s="13" t="s">
        <v>21142</v>
      </c>
      <c r="Y254" s="13" t="s">
        <v>21143</v>
      </c>
      <c r="Z254" s="13" t="s">
        <v>21144</v>
      </c>
      <c r="AA254" s="13" t="s">
        <v>21145</v>
      </c>
      <c r="AB254" s="13" t="s">
        <v>21146</v>
      </c>
      <c r="AC254" s="13" t="s">
        <v>21147</v>
      </c>
      <c r="AD254" s="13" t="s">
        <v>21148</v>
      </c>
      <c r="AE254" s="13" t="s">
        <v>21149</v>
      </c>
      <c r="AF254" s="13" t="s">
        <v>21150</v>
      </c>
      <c r="AG254" s="13" t="s">
        <v>21151</v>
      </c>
      <c r="AH254" s="13" t="s">
        <v>21152</v>
      </c>
      <c r="AI254" s="13" t="s">
        <v>21153</v>
      </c>
      <c r="AJ254" s="13" t="s">
        <v>21154</v>
      </c>
      <c r="AK254" s="13" t="s">
        <v>21155</v>
      </c>
      <c r="AL254" s="13" t="s">
        <v>21156</v>
      </c>
      <c r="AM254" s="13" t="s">
        <v>21157</v>
      </c>
      <c r="AN254" s="13" t="s">
        <v>21158</v>
      </c>
      <c r="AO254" s="13" t="s">
        <v>21159</v>
      </c>
      <c r="AP254" s="13" t="s">
        <v>21160</v>
      </c>
      <c r="AQ254" s="13" t="s">
        <v>21161</v>
      </c>
      <c r="AR254" s="13" t="s">
        <v>21162</v>
      </c>
      <c r="AS254" s="13" t="s">
        <v>21163</v>
      </c>
      <c r="AT254" s="13" t="s">
        <v>21164</v>
      </c>
      <c r="AU254" s="13" t="s">
        <v>21165</v>
      </c>
      <c r="AV254" s="13" t="s">
        <v>21166</v>
      </c>
      <c r="AW254" s="13" t="s">
        <v>21167</v>
      </c>
      <c r="AX254" s="13" t="s">
        <v>21168</v>
      </c>
      <c r="AY254" s="13" t="s">
        <v>21169</v>
      </c>
      <c r="AZ254" s="13" t="s">
        <v>21170</v>
      </c>
      <c r="BA254" s="13" t="s">
        <v>21171</v>
      </c>
      <c r="BB254" s="13" t="s">
        <v>21172</v>
      </c>
      <c r="BC254" s="13" t="s">
        <v>21173</v>
      </c>
      <c r="BD254" s="13" t="s">
        <v>21174</v>
      </c>
      <c r="BE254" s="13" t="s">
        <v>21175</v>
      </c>
      <c r="BF254" s="13" t="s">
        <v>21176</v>
      </c>
      <c r="BG254" s="13" t="s">
        <v>21177</v>
      </c>
      <c r="BH254" s="13" t="s">
        <v>21178</v>
      </c>
      <c r="BI254" s="13" t="s">
        <v>21179</v>
      </c>
      <c r="BJ254" s="13" t="s">
        <v>21180</v>
      </c>
      <c r="BK254" s="13" t="s">
        <v>21181</v>
      </c>
      <c r="BL254" s="13" t="s">
        <v>21182</v>
      </c>
      <c r="BM254" s="13" t="s">
        <v>21183</v>
      </c>
      <c r="BN254" s="13" t="s">
        <v>21184</v>
      </c>
      <c r="BO254" s="13" t="s">
        <v>21185</v>
      </c>
      <c r="BP254" s="13" t="s">
        <v>21186</v>
      </c>
      <c r="BQ254" s="13" t="s">
        <v>21187</v>
      </c>
      <c r="BR254" s="13" t="s">
        <v>21188</v>
      </c>
      <c r="BS254" s="13" t="s">
        <v>21189</v>
      </c>
      <c r="BT254" s="13" t="s">
        <v>21190</v>
      </c>
      <c r="BU254" s="13" t="s">
        <v>21191</v>
      </c>
      <c r="BV254" s="13" t="s">
        <v>21192</v>
      </c>
      <c r="BW254" s="13" t="s">
        <v>21193</v>
      </c>
      <c r="BX254" s="13" t="s">
        <v>21194</v>
      </c>
      <c r="BY254" s="13" t="s">
        <v>21195</v>
      </c>
      <c r="BZ254" s="13" t="s">
        <v>21196</v>
      </c>
      <c r="CA254" s="13" t="s">
        <v>21197</v>
      </c>
      <c r="CB254" s="13" t="s">
        <v>21198</v>
      </c>
      <c r="CC254" s="13" t="s">
        <v>21199</v>
      </c>
      <c r="CD254" s="13" t="s">
        <v>21200</v>
      </c>
      <c r="CE254" s="13" t="s">
        <v>21201</v>
      </c>
      <c r="CF254" s="13" t="s">
        <v>21202</v>
      </c>
      <c r="CG254" s="13" t="s">
        <v>21203</v>
      </c>
      <c r="CH254" s="13" t="s">
        <v>21204</v>
      </c>
      <c r="CI254" s="13" t="s">
        <v>21205</v>
      </c>
      <c r="CJ254" s="13" t="s">
        <v>21206</v>
      </c>
      <c r="CK254" s="13" t="s">
        <v>21207</v>
      </c>
      <c r="CL254" s="13" t="s">
        <v>21208</v>
      </c>
      <c r="CM254" s="13" t="s">
        <v>21209</v>
      </c>
      <c r="CN254" s="13" t="s">
        <v>21210</v>
      </c>
    </row>
    <row r="255" customFormat="false" ht="12.75" hidden="true" customHeight="false" outlineLevel="0" collapsed="false">
      <c r="A255" s="13" t="n">
        <v>232</v>
      </c>
      <c r="B255" s="13" t="s">
        <v>21211</v>
      </c>
      <c r="C255" s="13" t="s">
        <v>21212</v>
      </c>
      <c r="D255" s="13" t="s">
        <v>21213</v>
      </c>
      <c r="E255" s="13" t="s">
        <v>21214</v>
      </c>
      <c r="F255" s="13" t="s">
        <v>21215</v>
      </c>
      <c r="G255" s="13" t="s">
        <v>21216</v>
      </c>
      <c r="H255" s="13" t="s">
        <v>21217</v>
      </c>
      <c r="I255" s="13" t="s">
        <v>21218</v>
      </c>
      <c r="J255" s="13" t="s">
        <v>21219</v>
      </c>
      <c r="K255" s="13" t="s">
        <v>21220</v>
      </c>
      <c r="L255" s="13" t="s">
        <v>21221</v>
      </c>
      <c r="M255" s="13" t="s">
        <v>21222</v>
      </c>
      <c r="N255" s="13" t="s">
        <v>21223</v>
      </c>
      <c r="O255" s="13" t="s">
        <v>21224</v>
      </c>
      <c r="P255" s="13" t="s">
        <v>21225</v>
      </c>
      <c r="Q255" s="13" t="s">
        <v>21226</v>
      </c>
      <c r="R255" s="13" t="s">
        <v>21227</v>
      </c>
      <c r="S255" s="13" t="s">
        <v>21228</v>
      </c>
      <c r="T255" s="13" t="s">
        <v>21229</v>
      </c>
      <c r="U255" s="13" t="s">
        <v>21230</v>
      </c>
      <c r="V255" s="13" t="s">
        <v>21231</v>
      </c>
      <c r="W255" s="13" t="s">
        <v>21232</v>
      </c>
      <c r="X255" s="13" t="s">
        <v>21233</v>
      </c>
      <c r="Y255" s="13" t="s">
        <v>21234</v>
      </c>
      <c r="Z255" s="13" t="s">
        <v>21235</v>
      </c>
      <c r="AA255" s="13" t="s">
        <v>21236</v>
      </c>
      <c r="AB255" s="13" t="s">
        <v>21237</v>
      </c>
      <c r="AC255" s="13" t="s">
        <v>21238</v>
      </c>
      <c r="AD255" s="13" t="s">
        <v>21239</v>
      </c>
      <c r="AE255" s="13" t="s">
        <v>21240</v>
      </c>
      <c r="AF255" s="13" t="s">
        <v>21241</v>
      </c>
      <c r="AG255" s="13" t="s">
        <v>21242</v>
      </c>
      <c r="AH255" s="13" t="s">
        <v>21243</v>
      </c>
      <c r="AI255" s="13" t="s">
        <v>21244</v>
      </c>
      <c r="AJ255" s="13" t="s">
        <v>21245</v>
      </c>
      <c r="AK255" s="13" t="s">
        <v>21246</v>
      </c>
      <c r="AL255" s="13" t="s">
        <v>21247</v>
      </c>
      <c r="AM255" s="13" t="s">
        <v>21248</v>
      </c>
      <c r="AN255" s="13" t="s">
        <v>21249</v>
      </c>
      <c r="AO255" s="13" t="s">
        <v>21250</v>
      </c>
      <c r="AP255" s="13" t="s">
        <v>21251</v>
      </c>
      <c r="AQ255" s="13" t="s">
        <v>21252</v>
      </c>
      <c r="AR255" s="13" t="s">
        <v>21253</v>
      </c>
      <c r="AS255" s="13" t="s">
        <v>21254</v>
      </c>
      <c r="AT255" s="13" t="s">
        <v>21255</v>
      </c>
      <c r="AU255" s="13" t="s">
        <v>21256</v>
      </c>
      <c r="AV255" s="13" t="s">
        <v>21257</v>
      </c>
      <c r="AW255" s="13" t="s">
        <v>21258</v>
      </c>
      <c r="AX255" s="13" t="s">
        <v>21259</v>
      </c>
      <c r="AY255" s="13" t="s">
        <v>21260</v>
      </c>
      <c r="AZ255" s="13" t="s">
        <v>21261</v>
      </c>
      <c r="BA255" s="13" t="s">
        <v>21262</v>
      </c>
      <c r="BB255" s="13" t="s">
        <v>21263</v>
      </c>
      <c r="BC255" s="13" t="s">
        <v>21264</v>
      </c>
      <c r="BD255" s="13" t="s">
        <v>21265</v>
      </c>
      <c r="BE255" s="13" t="s">
        <v>21266</v>
      </c>
      <c r="BF255" s="13" t="s">
        <v>21267</v>
      </c>
      <c r="BG255" s="13" t="s">
        <v>21268</v>
      </c>
      <c r="BH255" s="13" t="s">
        <v>21269</v>
      </c>
      <c r="BI255" s="13" t="s">
        <v>21270</v>
      </c>
      <c r="BJ255" s="13" t="s">
        <v>21271</v>
      </c>
      <c r="BK255" s="13" t="s">
        <v>21272</v>
      </c>
      <c r="BL255" s="13" t="s">
        <v>21273</v>
      </c>
      <c r="BM255" s="13" t="s">
        <v>21274</v>
      </c>
      <c r="BN255" s="13" t="s">
        <v>21275</v>
      </c>
      <c r="BO255" s="13" t="s">
        <v>21276</v>
      </c>
      <c r="BP255" s="13" t="s">
        <v>21277</v>
      </c>
      <c r="BQ255" s="13" t="s">
        <v>21278</v>
      </c>
      <c r="BR255" s="13" t="s">
        <v>21279</v>
      </c>
      <c r="BS255" s="13" t="s">
        <v>21280</v>
      </c>
      <c r="BT255" s="13" t="s">
        <v>21281</v>
      </c>
      <c r="BU255" s="13" t="s">
        <v>21282</v>
      </c>
      <c r="BV255" s="13" t="s">
        <v>21283</v>
      </c>
      <c r="BW255" s="13" t="s">
        <v>21284</v>
      </c>
      <c r="BX255" s="13" t="s">
        <v>21285</v>
      </c>
      <c r="BY255" s="13" t="s">
        <v>21286</v>
      </c>
      <c r="BZ255" s="13" t="s">
        <v>21287</v>
      </c>
      <c r="CA255" s="13" t="s">
        <v>21288</v>
      </c>
      <c r="CB255" s="13" t="s">
        <v>21289</v>
      </c>
      <c r="CC255" s="13" t="s">
        <v>21290</v>
      </c>
      <c r="CD255" s="13" t="s">
        <v>21291</v>
      </c>
      <c r="CE255" s="13" t="s">
        <v>21292</v>
      </c>
      <c r="CF255" s="13" t="s">
        <v>21293</v>
      </c>
      <c r="CG255" s="13" t="s">
        <v>21294</v>
      </c>
      <c r="CH255" s="13" t="s">
        <v>21295</v>
      </c>
      <c r="CI255" s="13" t="s">
        <v>21296</v>
      </c>
      <c r="CJ255" s="13" t="s">
        <v>21297</v>
      </c>
      <c r="CK255" s="13" t="s">
        <v>21298</v>
      </c>
      <c r="CL255" s="13" t="s">
        <v>21299</v>
      </c>
      <c r="CM255" s="13" t="s">
        <v>21300</v>
      </c>
      <c r="CN255" s="13" t="s">
        <v>21301</v>
      </c>
    </row>
    <row r="256" customFormat="false" ht="12.75" hidden="true" customHeight="false" outlineLevel="0" collapsed="false">
      <c r="A256" s="13" t="n">
        <v>233</v>
      </c>
      <c r="B256" s="13" t="s">
        <v>21302</v>
      </c>
      <c r="C256" s="13" t="s">
        <v>21303</v>
      </c>
      <c r="D256" s="13" t="s">
        <v>21304</v>
      </c>
      <c r="E256" s="13" t="s">
        <v>21305</v>
      </c>
      <c r="F256" s="13" t="s">
        <v>21306</v>
      </c>
      <c r="G256" s="13" t="s">
        <v>21307</v>
      </c>
      <c r="H256" s="13" t="s">
        <v>21308</v>
      </c>
      <c r="I256" s="13" t="s">
        <v>21309</v>
      </c>
      <c r="J256" s="13" t="s">
        <v>21310</v>
      </c>
      <c r="K256" s="13" t="s">
        <v>21311</v>
      </c>
      <c r="L256" s="13" t="s">
        <v>21312</v>
      </c>
      <c r="M256" s="13" t="s">
        <v>21313</v>
      </c>
      <c r="N256" s="13" t="s">
        <v>21314</v>
      </c>
      <c r="O256" s="13" t="s">
        <v>21315</v>
      </c>
      <c r="P256" s="13" t="s">
        <v>21316</v>
      </c>
      <c r="Q256" s="13" t="s">
        <v>21317</v>
      </c>
      <c r="R256" s="13" t="s">
        <v>21318</v>
      </c>
      <c r="S256" s="13" t="s">
        <v>21319</v>
      </c>
      <c r="T256" s="13" t="s">
        <v>21320</v>
      </c>
      <c r="U256" s="13" t="s">
        <v>21321</v>
      </c>
      <c r="V256" s="13" t="s">
        <v>21322</v>
      </c>
      <c r="W256" s="13" t="s">
        <v>21323</v>
      </c>
      <c r="X256" s="13" t="s">
        <v>21324</v>
      </c>
      <c r="Y256" s="13" t="s">
        <v>21325</v>
      </c>
      <c r="Z256" s="13" t="s">
        <v>21326</v>
      </c>
      <c r="AA256" s="13" t="s">
        <v>21327</v>
      </c>
      <c r="AB256" s="13" t="s">
        <v>21328</v>
      </c>
      <c r="AC256" s="13" t="s">
        <v>21329</v>
      </c>
      <c r="AD256" s="13" t="s">
        <v>21330</v>
      </c>
      <c r="AE256" s="13" t="s">
        <v>21331</v>
      </c>
      <c r="AF256" s="13" t="s">
        <v>21332</v>
      </c>
      <c r="AG256" s="13" t="s">
        <v>21333</v>
      </c>
      <c r="AH256" s="13" t="s">
        <v>21334</v>
      </c>
      <c r="AI256" s="13" t="s">
        <v>21335</v>
      </c>
      <c r="AJ256" s="13" t="s">
        <v>21336</v>
      </c>
      <c r="AK256" s="13" t="s">
        <v>21337</v>
      </c>
      <c r="AL256" s="13" t="s">
        <v>21338</v>
      </c>
      <c r="AM256" s="13" t="s">
        <v>21339</v>
      </c>
      <c r="AN256" s="13" t="s">
        <v>21340</v>
      </c>
      <c r="AO256" s="13" t="s">
        <v>21341</v>
      </c>
      <c r="AP256" s="13" t="s">
        <v>21342</v>
      </c>
      <c r="AQ256" s="13" t="s">
        <v>21343</v>
      </c>
      <c r="AR256" s="13" t="s">
        <v>21344</v>
      </c>
      <c r="AS256" s="13" t="s">
        <v>21345</v>
      </c>
      <c r="AT256" s="13" t="s">
        <v>21346</v>
      </c>
      <c r="AU256" s="13" t="s">
        <v>21347</v>
      </c>
      <c r="AV256" s="13" t="s">
        <v>21348</v>
      </c>
      <c r="AW256" s="13" t="s">
        <v>21349</v>
      </c>
      <c r="AX256" s="13" t="s">
        <v>21350</v>
      </c>
      <c r="AY256" s="13" t="s">
        <v>21351</v>
      </c>
      <c r="AZ256" s="13" t="s">
        <v>21352</v>
      </c>
      <c r="BA256" s="13" t="s">
        <v>21353</v>
      </c>
      <c r="BB256" s="13" t="s">
        <v>21354</v>
      </c>
      <c r="BC256" s="13" t="s">
        <v>21355</v>
      </c>
      <c r="BD256" s="13" t="s">
        <v>21356</v>
      </c>
      <c r="BE256" s="13" t="s">
        <v>21357</v>
      </c>
      <c r="BF256" s="13" t="s">
        <v>21358</v>
      </c>
      <c r="BG256" s="13" t="s">
        <v>21359</v>
      </c>
      <c r="BH256" s="13" t="s">
        <v>21360</v>
      </c>
      <c r="BI256" s="13" t="s">
        <v>21361</v>
      </c>
      <c r="BJ256" s="13" t="s">
        <v>21362</v>
      </c>
      <c r="BK256" s="13" t="s">
        <v>21363</v>
      </c>
      <c r="BL256" s="13" t="s">
        <v>21364</v>
      </c>
      <c r="BM256" s="13" t="s">
        <v>21365</v>
      </c>
      <c r="BN256" s="13" t="s">
        <v>21366</v>
      </c>
      <c r="BO256" s="13" t="s">
        <v>21367</v>
      </c>
      <c r="BP256" s="13" t="s">
        <v>21368</v>
      </c>
      <c r="BQ256" s="13" t="s">
        <v>21369</v>
      </c>
      <c r="BR256" s="13" t="s">
        <v>21370</v>
      </c>
      <c r="BS256" s="13" t="s">
        <v>21371</v>
      </c>
      <c r="BT256" s="13" t="s">
        <v>21372</v>
      </c>
      <c r="BU256" s="13" t="s">
        <v>21373</v>
      </c>
      <c r="BV256" s="13" t="s">
        <v>21374</v>
      </c>
      <c r="BW256" s="13" t="s">
        <v>21375</v>
      </c>
      <c r="BX256" s="13" t="s">
        <v>21376</v>
      </c>
      <c r="BY256" s="13" t="s">
        <v>21377</v>
      </c>
      <c r="BZ256" s="13" t="s">
        <v>21378</v>
      </c>
      <c r="CA256" s="13" t="s">
        <v>21379</v>
      </c>
      <c r="CB256" s="13" t="s">
        <v>21380</v>
      </c>
      <c r="CC256" s="13" t="s">
        <v>21381</v>
      </c>
      <c r="CD256" s="13" t="s">
        <v>21382</v>
      </c>
      <c r="CE256" s="13" t="s">
        <v>21383</v>
      </c>
      <c r="CF256" s="13" t="s">
        <v>21384</v>
      </c>
      <c r="CG256" s="13" t="s">
        <v>21385</v>
      </c>
      <c r="CH256" s="13" t="s">
        <v>21386</v>
      </c>
      <c r="CI256" s="13" t="s">
        <v>21387</v>
      </c>
      <c r="CJ256" s="13" t="s">
        <v>21388</v>
      </c>
      <c r="CK256" s="13" t="s">
        <v>21389</v>
      </c>
      <c r="CL256" s="13" t="s">
        <v>21390</v>
      </c>
      <c r="CM256" s="13" t="s">
        <v>21391</v>
      </c>
      <c r="CN256" s="13" t="s">
        <v>21392</v>
      </c>
    </row>
    <row r="257" customFormat="false" ht="12.75" hidden="true" customHeight="false" outlineLevel="0" collapsed="false">
      <c r="A257" s="13" t="n">
        <v>234</v>
      </c>
      <c r="B257" s="13" t="s">
        <v>21393</v>
      </c>
      <c r="C257" s="13" t="s">
        <v>21394</v>
      </c>
      <c r="D257" s="13" t="s">
        <v>21395</v>
      </c>
      <c r="E257" s="13" t="s">
        <v>21396</v>
      </c>
      <c r="F257" s="13" t="s">
        <v>21397</v>
      </c>
      <c r="G257" s="13" t="s">
        <v>21398</v>
      </c>
      <c r="H257" s="13" t="s">
        <v>21399</v>
      </c>
      <c r="I257" s="13" t="s">
        <v>21400</v>
      </c>
      <c r="J257" s="13" t="s">
        <v>21401</v>
      </c>
      <c r="K257" s="13" t="s">
        <v>21402</v>
      </c>
      <c r="L257" s="13" t="s">
        <v>21403</v>
      </c>
      <c r="M257" s="13" t="s">
        <v>21404</v>
      </c>
      <c r="N257" s="13" t="s">
        <v>21405</v>
      </c>
      <c r="O257" s="13" t="s">
        <v>21406</v>
      </c>
      <c r="P257" s="13" t="s">
        <v>21407</v>
      </c>
      <c r="Q257" s="13" t="s">
        <v>21408</v>
      </c>
      <c r="R257" s="13" t="s">
        <v>21409</v>
      </c>
      <c r="S257" s="13" t="s">
        <v>21410</v>
      </c>
      <c r="T257" s="13" t="s">
        <v>21411</v>
      </c>
      <c r="U257" s="13" t="s">
        <v>21412</v>
      </c>
      <c r="V257" s="13" t="s">
        <v>21413</v>
      </c>
      <c r="W257" s="13" t="s">
        <v>21414</v>
      </c>
      <c r="X257" s="13" t="s">
        <v>21415</v>
      </c>
      <c r="Y257" s="13" t="s">
        <v>21416</v>
      </c>
      <c r="Z257" s="13" t="s">
        <v>21417</v>
      </c>
      <c r="AA257" s="13" t="s">
        <v>21418</v>
      </c>
      <c r="AB257" s="13" t="s">
        <v>21419</v>
      </c>
      <c r="AC257" s="13" t="s">
        <v>21420</v>
      </c>
      <c r="AD257" s="13" t="s">
        <v>21421</v>
      </c>
      <c r="AE257" s="13" t="s">
        <v>21422</v>
      </c>
      <c r="AF257" s="13" t="s">
        <v>21423</v>
      </c>
      <c r="AG257" s="13" t="s">
        <v>21424</v>
      </c>
      <c r="AH257" s="13" t="s">
        <v>21425</v>
      </c>
      <c r="AI257" s="13" t="s">
        <v>21426</v>
      </c>
      <c r="AJ257" s="13" t="s">
        <v>21427</v>
      </c>
      <c r="AK257" s="13" t="s">
        <v>21428</v>
      </c>
      <c r="AL257" s="13" t="s">
        <v>21429</v>
      </c>
      <c r="AM257" s="13" t="s">
        <v>21430</v>
      </c>
      <c r="AN257" s="13" t="s">
        <v>21431</v>
      </c>
      <c r="AO257" s="13" t="s">
        <v>21432</v>
      </c>
      <c r="AP257" s="13" t="s">
        <v>21433</v>
      </c>
      <c r="AQ257" s="13" t="s">
        <v>21434</v>
      </c>
      <c r="AR257" s="13" t="s">
        <v>21435</v>
      </c>
      <c r="AS257" s="13" t="s">
        <v>21436</v>
      </c>
      <c r="AT257" s="13" t="s">
        <v>21437</v>
      </c>
      <c r="AU257" s="13" t="s">
        <v>21438</v>
      </c>
      <c r="AV257" s="13" t="s">
        <v>21439</v>
      </c>
      <c r="AW257" s="13" t="s">
        <v>21440</v>
      </c>
      <c r="AX257" s="13" t="s">
        <v>21441</v>
      </c>
      <c r="AY257" s="13" t="s">
        <v>21442</v>
      </c>
      <c r="AZ257" s="13" t="s">
        <v>21443</v>
      </c>
      <c r="BA257" s="13" t="s">
        <v>21444</v>
      </c>
      <c r="BB257" s="13" t="s">
        <v>21445</v>
      </c>
      <c r="BC257" s="13" t="s">
        <v>21446</v>
      </c>
      <c r="BD257" s="13" t="s">
        <v>21447</v>
      </c>
      <c r="BE257" s="13" t="s">
        <v>21448</v>
      </c>
      <c r="BF257" s="13" t="s">
        <v>21449</v>
      </c>
      <c r="BG257" s="13" t="s">
        <v>21450</v>
      </c>
      <c r="BH257" s="13" t="s">
        <v>21451</v>
      </c>
      <c r="BI257" s="13" t="s">
        <v>21452</v>
      </c>
      <c r="BJ257" s="13" t="s">
        <v>21453</v>
      </c>
      <c r="BK257" s="13" t="s">
        <v>21454</v>
      </c>
      <c r="BL257" s="13" t="s">
        <v>21455</v>
      </c>
      <c r="BM257" s="13" t="s">
        <v>21456</v>
      </c>
      <c r="BN257" s="13" t="s">
        <v>21457</v>
      </c>
      <c r="BO257" s="13" t="s">
        <v>21458</v>
      </c>
      <c r="BP257" s="13" t="s">
        <v>21459</v>
      </c>
      <c r="BQ257" s="13" t="s">
        <v>21460</v>
      </c>
      <c r="BR257" s="13" t="s">
        <v>21461</v>
      </c>
      <c r="BS257" s="13" t="s">
        <v>21462</v>
      </c>
      <c r="BT257" s="13" t="s">
        <v>21463</v>
      </c>
      <c r="BU257" s="13" t="s">
        <v>21464</v>
      </c>
      <c r="BV257" s="13" t="s">
        <v>21465</v>
      </c>
      <c r="BW257" s="13" t="s">
        <v>21466</v>
      </c>
      <c r="BX257" s="13" t="s">
        <v>21467</v>
      </c>
      <c r="BY257" s="13" t="s">
        <v>21468</v>
      </c>
      <c r="BZ257" s="13" t="s">
        <v>21469</v>
      </c>
      <c r="CA257" s="13" t="s">
        <v>21470</v>
      </c>
      <c r="CB257" s="13" t="s">
        <v>21471</v>
      </c>
      <c r="CC257" s="13" t="s">
        <v>21472</v>
      </c>
      <c r="CD257" s="13" t="s">
        <v>21473</v>
      </c>
      <c r="CE257" s="13" t="s">
        <v>21474</v>
      </c>
      <c r="CF257" s="13" t="s">
        <v>21475</v>
      </c>
      <c r="CG257" s="13" t="s">
        <v>21476</v>
      </c>
      <c r="CH257" s="13" t="s">
        <v>21477</v>
      </c>
      <c r="CI257" s="13" t="s">
        <v>21478</v>
      </c>
      <c r="CJ257" s="13" t="s">
        <v>21479</v>
      </c>
      <c r="CK257" s="13" t="s">
        <v>21480</v>
      </c>
      <c r="CL257" s="13" t="s">
        <v>21481</v>
      </c>
      <c r="CM257" s="13" t="s">
        <v>21482</v>
      </c>
      <c r="CN257" s="13" t="s">
        <v>21483</v>
      </c>
    </row>
    <row r="258" customFormat="false" ht="12.75" hidden="true" customHeight="false" outlineLevel="0" collapsed="false">
      <c r="A258" s="13" t="n">
        <v>235</v>
      </c>
      <c r="B258" s="13" t="s">
        <v>21484</v>
      </c>
      <c r="C258" s="13" t="s">
        <v>21485</v>
      </c>
      <c r="D258" s="13" t="s">
        <v>21486</v>
      </c>
      <c r="E258" s="13" t="s">
        <v>21487</v>
      </c>
      <c r="F258" s="13" t="s">
        <v>21488</v>
      </c>
      <c r="G258" s="13" t="s">
        <v>21489</v>
      </c>
      <c r="H258" s="13" t="s">
        <v>21490</v>
      </c>
      <c r="I258" s="13" t="s">
        <v>21491</v>
      </c>
      <c r="J258" s="13" t="s">
        <v>21492</v>
      </c>
      <c r="K258" s="13" t="s">
        <v>21493</v>
      </c>
      <c r="L258" s="13" t="s">
        <v>21494</v>
      </c>
      <c r="M258" s="13" t="s">
        <v>21495</v>
      </c>
      <c r="N258" s="13" t="s">
        <v>21496</v>
      </c>
      <c r="O258" s="13" t="s">
        <v>21497</v>
      </c>
      <c r="P258" s="13" t="s">
        <v>21498</v>
      </c>
      <c r="Q258" s="13" t="s">
        <v>21499</v>
      </c>
      <c r="R258" s="13" t="s">
        <v>21500</v>
      </c>
      <c r="S258" s="13" t="s">
        <v>21501</v>
      </c>
      <c r="T258" s="13" t="s">
        <v>21502</v>
      </c>
      <c r="U258" s="13" t="s">
        <v>21503</v>
      </c>
      <c r="V258" s="13" t="s">
        <v>21504</v>
      </c>
      <c r="W258" s="13" t="s">
        <v>21505</v>
      </c>
      <c r="X258" s="13" t="s">
        <v>21506</v>
      </c>
      <c r="Y258" s="13" t="s">
        <v>21507</v>
      </c>
      <c r="Z258" s="13" t="s">
        <v>21508</v>
      </c>
      <c r="AA258" s="13" t="s">
        <v>21509</v>
      </c>
      <c r="AB258" s="13" t="s">
        <v>21510</v>
      </c>
      <c r="AC258" s="13" t="s">
        <v>21511</v>
      </c>
      <c r="AD258" s="13" t="s">
        <v>21512</v>
      </c>
      <c r="AE258" s="13" t="s">
        <v>21513</v>
      </c>
      <c r="AF258" s="13" t="s">
        <v>21514</v>
      </c>
      <c r="AG258" s="13" t="s">
        <v>21515</v>
      </c>
      <c r="AH258" s="13" t="s">
        <v>21516</v>
      </c>
      <c r="AI258" s="13" t="s">
        <v>21517</v>
      </c>
      <c r="AJ258" s="13" t="s">
        <v>21518</v>
      </c>
      <c r="AK258" s="13" t="s">
        <v>21519</v>
      </c>
      <c r="AL258" s="13" t="s">
        <v>21520</v>
      </c>
      <c r="AM258" s="13" t="s">
        <v>21521</v>
      </c>
      <c r="AN258" s="13" t="s">
        <v>21522</v>
      </c>
      <c r="AO258" s="13" t="s">
        <v>21523</v>
      </c>
      <c r="AP258" s="13" t="s">
        <v>21524</v>
      </c>
      <c r="AQ258" s="13" t="s">
        <v>21525</v>
      </c>
      <c r="AR258" s="13" t="s">
        <v>21526</v>
      </c>
      <c r="AS258" s="13" t="s">
        <v>21527</v>
      </c>
      <c r="AT258" s="13" t="s">
        <v>21528</v>
      </c>
      <c r="AU258" s="13" t="s">
        <v>21529</v>
      </c>
      <c r="AV258" s="13" t="s">
        <v>21530</v>
      </c>
      <c r="AW258" s="13" t="s">
        <v>21531</v>
      </c>
      <c r="AX258" s="13" t="s">
        <v>21532</v>
      </c>
      <c r="AY258" s="13" t="s">
        <v>21533</v>
      </c>
      <c r="AZ258" s="13" t="s">
        <v>21534</v>
      </c>
      <c r="BA258" s="13" t="s">
        <v>21535</v>
      </c>
      <c r="BB258" s="13" t="s">
        <v>21536</v>
      </c>
      <c r="BC258" s="13" t="s">
        <v>21537</v>
      </c>
      <c r="BD258" s="13" t="s">
        <v>21538</v>
      </c>
      <c r="BE258" s="13" t="s">
        <v>21539</v>
      </c>
      <c r="BF258" s="13" t="s">
        <v>21540</v>
      </c>
      <c r="BG258" s="13" t="s">
        <v>21541</v>
      </c>
      <c r="BH258" s="13" t="s">
        <v>21542</v>
      </c>
      <c r="BI258" s="13" t="s">
        <v>21543</v>
      </c>
      <c r="BJ258" s="13" t="s">
        <v>21544</v>
      </c>
      <c r="BK258" s="13" t="s">
        <v>21545</v>
      </c>
      <c r="BL258" s="13" t="s">
        <v>21546</v>
      </c>
      <c r="BM258" s="13" t="s">
        <v>21547</v>
      </c>
      <c r="BN258" s="13" t="s">
        <v>21548</v>
      </c>
      <c r="BO258" s="13" t="s">
        <v>21549</v>
      </c>
      <c r="BP258" s="13" t="s">
        <v>21550</v>
      </c>
      <c r="BQ258" s="13" t="s">
        <v>21551</v>
      </c>
      <c r="BR258" s="13" t="s">
        <v>21552</v>
      </c>
      <c r="BS258" s="13" t="s">
        <v>21553</v>
      </c>
      <c r="BT258" s="13" t="s">
        <v>21554</v>
      </c>
      <c r="BU258" s="13" t="s">
        <v>21555</v>
      </c>
      <c r="BV258" s="13" t="s">
        <v>21556</v>
      </c>
      <c r="BW258" s="13" t="s">
        <v>21557</v>
      </c>
      <c r="BX258" s="13" t="s">
        <v>21558</v>
      </c>
      <c r="BY258" s="13" t="s">
        <v>21559</v>
      </c>
      <c r="BZ258" s="13" t="s">
        <v>21560</v>
      </c>
      <c r="CA258" s="13" t="s">
        <v>21561</v>
      </c>
      <c r="CB258" s="13" t="s">
        <v>21562</v>
      </c>
      <c r="CC258" s="13" t="s">
        <v>21563</v>
      </c>
      <c r="CD258" s="13" t="s">
        <v>21564</v>
      </c>
      <c r="CE258" s="13" t="s">
        <v>21565</v>
      </c>
      <c r="CF258" s="13" t="s">
        <v>21566</v>
      </c>
      <c r="CG258" s="13" t="s">
        <v>21567</v>
      </c>
      <c r="CH258" s="13" t="s">
        <v>21568</v>
      </c>
      <c r="CI258" s="13" t="s">
        <v>21569</v>
      </c>
      <c r="CJ258" s="13" t="s">
        <v>21570</v>
      </c>
      <c r="CK258" s="13" t="s">
        <v>21571</v>
      </c>
      <c r="CL258" s="13" t="s">
        <v>21572</v>
      </c>
      <c r="CM258" s="13" t="s">
        <v>21573</v>
      </c>
      <c r="CN258" s="13" t="s">
        <v>21574</v>
      </c>
    </row>
    <row r="259" customFormat="false" ht="12.75" hidden="true" customHeight="false" outlineLevel="0" collapsed="false">
      <c r="A259" s="13" t="n">
        <v>236</v>
      </c>
      <c r="B259" s="13" t="s">
        <v>21575</v>
      </c>
      <c r="C259" s="13" t="s">
        <v>21576</v>
      </c>
      <c r="D259" s="13" t="s">
        <v>21577</v>
      </c>
      <c r="E259" s="13" t="s">
        <v>21578</v>
      </c>
      <c r="F259" s="13" t="s">
        <v>21579</v>
      </c>
      <c r="G259" s="13" t="s">
        <v>21580</v>
      </c>
      <c r="H259" s="13" t="s">
        <v>21581</v>
      </c>
      <c r="I259" s="13" t="s">
        <v>21582</v>
      </c>
      <c r="J259" s="13" t="s">
        <v>21583</v>
      </c>
      <c r="K259" s="13" t="s">
        <v>21584</v>
      </c>
      <c r="L259" s="13" t="s">
        <v>21585</v>
      </c>
      <c r="M259" s="13" t="s">
        <v>21586</v>
      </c>
      <c r="N259" s="13" t="s">
        <v>21587</v>
      </c>
      <c r="O259" s="13" t="s">
        <v>21588</v>
      </c>
      <c r="P259" s="13" t="s">
        <v>21589</v>
      </c>
      <c r="Q259" s="13" t="s">
        <v>21590</v>
      </c>
      <c r="R259" s="13" t="s">
        <v>21591</v>
      </c>
      <c r="S259" s="13" t="s">
        <v>21592</v>
      </c>
      <c r="T259" s="13" t="s">
        <v>21593</v>
      </c>
      <c r="U259" s="13" t="s">
        <v>21594</v>
      </c>
      <c r="V259" s="13" t="s">
        <v>21595</v>
      </c>
      <c r="W259" s="13" t="s">
        <v>21596</v>
      </c>
      <c r="X259" s="13" t="s">
        <v>21597</v>
      </c>
      <c r="Y259" s="13" t="s">
        <v>21598</v>
      </c>
      <c r="Z259" s="13" t="s">
        <v>21599</v>
      </c>
      <c r="AA259" s="13" t="s">
        <v>21600</v>
      </c>
      <c r="AB259" s="13" t="s">
        <v>21601</v>
      </c>
      <c r="AC259" s="13" t="s">
        <v>21602</v>
      </c>
      <c r="AD259" s="13" t="s">
        <v>21603</v>
      </c>
      <c r="AE259" s="13" t="s">
        <v>21604</v>
      </c>
      <c r="AF259" s="13" t="s">
        <v>21605</v>
      </c>
      <c r="AG259" s="13" t="s">
        <v>21606</v>
      </c>
      <c r="AH259" s="13" t="s">
        <v>21607</v>
      </c>
      <c r="AI259" s="13" t="s">
        <v>21608</v>
      </c>
      <c r="AJ259" s="13" t="s">
        <v>21609</v>
      </c>
      <c r="AK259" s="13" t="s">
        <v>21610</v>
      </c>
      <c r="AL259" s="13" t="s">
        <v>21611</v>
      </c>
      <c r="AM259" s="13" t="s">
        <v>21612</v>
      </c>
      <c r="AN259" s="13" t="s">
        <v>21613</v>
      </c>
      <c r="AO259" s="13" t="s">
        <v>21614</v>
      </c>
      <c r="AP259" s="13" t="s">
        <v>21615</v>
      </c>
      <c r="AQ259" s="13" t="s">
        <v>21616</v>
      </c>
      <c r="AR259" s="13" t="s">
        <v>21617</v>
      </c>
      <c r="AS259" s="13" t="s">
        <v>21618</v>
      </c>
      <c r="AT259" s="13" t="s">
        <v>21619</v>
      </c>
      <c r="AU259" s="13" t="s">
        <v>21620</v>
      </c>
      <c r="AV259" s="13" t="s">
        <v>21621</v>
      </c>
      <c r="AW259" s="13" t="s">
        <v>21622</v>
      </c>
      <c r="AX259" s="13" t="s">
        <v>21623</v>
      </c>
      <c r="AY259" s="13" t="s">
        <v>21624</v>
      </c>
      <c r="AZ259" s="13" t="s">
        <v>21625</v>
      </c>
      <c r="BA259" s="13" t="s">
        <v>21626</v>
      </c>
      <c r="BB259" s="13" t="s">
        <v>21627</v>
      </c>
      <c r="BC259" s="13" t="s">
        <v>21628</v>
      </c>
      <c r="BD259" s="13" t="s">
        <v>21629</v>
      </c>
      <c r="BE259" s="13" t="s">
        <v>21630</v>
      </c>
      <c r="BF259" s="13" t="s">
        <v>21631</v>
      </c>
      <c r="BG259" s="13" t="s">
        <v>21632</v>
      </c>
      <c r="BH259" s="13" t="s">
        <v>21633</v>
      </c>
      <c r="BI259" s="13" t="s">
        <v>21634</v>
      </c>
      <c r="BJ259" s="13" t="s">
        <v>21635</v>
      </c>
      <c r="BK259" s="13" t="s">
        <v>21636</v>
      </c>
      <c r="BL259" s="13" t="s">
        <v>21637</v>
      </c>
      <c r="BM259" s="13" t="s">
        <v>21638</v>
      </c>
      <c r="BN259" s="13" t="s">
        <v>21639</v>
      </c>
      <c r="BO259" s="13" t="s">
        <v>21640</v>
      </c>
      <c r="BP259" s="13" t="s">
        <v>21641</v>
      </c>
      <c r="BQ259" s="13" t="s">
        <v>21642</v>
      </c>
      <c r="BR259" s="13" t="s">
        <v>21643</v>
      </c>
      <c r="BS259" s="13" t="s">
        <v>21644</v>
      </c>
      <c r="BT259" s="13" t="s">
        <v>21645</v>
      </c>
      <c r="BU259" s="13" t="s">
        <v>21646</v>
      </c>
      <c r="BV259" s="13" t="s">
        <v>21647</v>
      </c>
      <c r="BW259" s="13" t="s">
        <v>21648</v>
      </c>
      <c r="BX259" s="13" t="s">
        <v>21649</v>
      </c>
      <c r="BY259" s="13" t="s">
        <v>21650</v>
      </c>
      <c r="BZ259" s="13" t="s">
        <v>21651</v>
      </c>
      <c r="CA259" s="13" t="s">
        <v>21652</v>
      </c>
      <c r="CB259" s="13" t="s">
        <v>21653</v>
      </c>
      <c r="CC259" s="13" t="s">
        <v>21654</v>
      </c>
      <c r="CD259" s="13" t="s">
        <v>21655</v>
      </c>
      <c r="CE259" s="13" t="s">
        <v>21656</v>
      </c>
      <c r="CF259" s="13" t="s">
        <v>21657</v>
      </c>
      <c r="CG259" s="13" t="s">
        <v>21658</v>
      </c>
      <c r="CH259" s="13" t="s">
        <v>21659</v>
      </c>
      <c r="CI259" s="13" t="s">
        <v>21660</v>
      </c>
      <c r="CJ259" s="13" t="s">
        <v>21661</v>
      </c>
      <c r="CK259" s="13" t="s">
        <v>21662</v>
      </c>
      <c r="CL259" s="13" t="s">
        <v>21663</v>
      </c>
      <c r="CM259" s="13" t="s">
        <v>21664</v>
      </c>
      <c r="CN259" s="13" t="s">
        <v>21665</v>
      </c>
    </row>
    <row r="260" customFormat="false" ht="12.75" hidden="true" customHeight="false" outlineLevel="0" collapsed="false">
      <c r="A260" s="13" t="n">
        <v>237</v>
      </c>
      <c r="B260" s="13" t="s">
        <v>21666</v>
      </c>
      <c r="C260" s="13" t="s">
        <v>21667</v>
      </c>
      <c r="D260" s="13" t="s">
        <v>21668</v>
      </c>
      <c r="E260" s="13" t="s">
        <v>21669</v>
      </c>
      <c r="F260" s="13" t="s">
        <v>21670</v>
      </c>
      <c r="G260" s="13" t="s">
        <v>21671</v>
      </c>
      <c r="H260" s="13" t="s">
        <v>21672</v>
      </c>
      <c r="I260" s="13" t="s">
        <v>21673</v>
      </c>
      <c r="J260" s="13" t="s">
        <v>21674</v>
      </c>
      <c r="K260" s="13" t="s">
        <v>21675</v>
      </c>
      <c r="L260" s="13" t="s">
        <v>21676</v>
      </c>
      <c r="M260" s="13" t="s">
        <v>21677</v>
      </c>
      <c r="N260" s="13" t="s">
        <v>21678</v>
      </c>
      <c r="O260" s="13" t="s">
        <v>21679</v>
      </c>
      <c r="P260" s="13" t="s">
        <v>21680</v>
      </c>
      <c r="Q260" s="13" t="s">
        <v>21681</v>
      </c>
      <c r="R260" s="13" t="s">
        <v>21682</v>
      </c>
      <c r="S260" s="13" t="s">
        <v>21683</v>
      </c>
      <c r="T260" s="13" t="s">
        <v>21684</v>
      </c>
      <c r="U260" s="13" t="s">
        <v>21685</v>
      </c>
      <c r="V260" s="13" t="s">
        <v>21686</v>
      </c>
      <c r="W260" s="13" t="s">
        <v>21687</v>
      </c>
      <c r="X260" s="13" t="s">
        <v>21688</v>
      </c>
      <c r="Y260" s="13" t="s">
        <v>21689</v>
      </c>
      <c r="Z260" s="13" t="s">
        <v>21690</v>
      </c>
      <c r="AA260" s="13" t="s">
        <v>21691</v>
      </c>
      <c r="AB260" s="13" t="s">
        <v>21692</v>
      </c>
      <c r="AC260" s="13" t="s">
        <v>21693</v>
      </c>
      <c r="AD260" s="13" t="s">
        <v>21694</v>
      </c>
      <c r="AE260" s="13" t="s">
        <v>21695</v>
      </c>
      <c r="AF260" s="13" t="s">
        <v>21696</v>
      </c>
      <c r="AG260" s="13" t="s">
        <v>21697</v>
      </c>
      <c r="AH260" s="13" t="s">
        <v>21698</v>
      </c>
      <c r="AI260" s="13" t="s">
        <v>21699</v>
      </c>
      <c r="AJ260" s="13" t="s">
        <v>21700</v>
      </c>
      <c r="AK260" s="13" t="s">
        <v>21701</v>
      </c>
      <c r="AL260" s="13" t="s">
        <v>21702</v>
      </c>
      <c r="AM260" s="13" t="s">
        <v>21703</v>
      </c>
      <c r="AN260" s="13" t="s">
        <v>21704</v>
      </c>
      <c r="AO260" s="13" t="s">
        <v>21705</v>
      </c>
      <c r="AP260" s="13" t="s">
        <v>21706</v>
      </c>
      <c r="AQ260" s="13" t="s">
        <v>21707</v>
      </c>
      <c r="AR260" s="13" t="s">
        <v>21708</v>
      </c>
      <c r="AS260" s="13" t="s">
        <v>21709</v>
      </c>
      <c r="AT260" s="13" t="s">
        <v>21710</v>
      </c>
      <c r="AU260" s="13" t="s">
        <v>21711</v>
      </c>
      <c r="AV260" s="13" t="s">
        <v>21712</v>
      </c>
      <c r="AW260" s="13" t="s">
        <v>21713</v>
      </c>
      <c r="AX260" s="13" t="s">
        <v>21714</v>
      </c>
      <c r="AY260" s="13" t="s">
        <v>21715</v>
      </c>
      <c r="AZ260" s="13" t="s">
        <v>21716</v>
      </c>
      <c r="BA260" s="13" t="s">
        <v>21717</v>
      </c>
      <c r="BB260" s="13" t="s">
        <v>21718</v>
      </c>
      <c r="BC260" s="13" t="s">
        <v>21719</v>
      </c>
      <c r="BD260" s="13" t="s">
        <v>21720</v>
      </c>
      <c r="BE260" s="13" t="s">
        <v>21721</v>
      </c>
      <c r="BF260" s="13" t="s">
        <v>21722</v>
      </c>
      <c r="BG260" s="13" t="s">
        <v>21723</v>
      </c>
      <c r="BH260" s="13" t="s">
        <v>21724</v>
      </c>
      <c r="BI260" s="13" t="s">
        <v>21725</v>
      </c>
      <c r="BJ260" s="13" t="s">
        <v>21726</v>
      </c>
      <c r="BK260" s="13" t="s">
        <v>21727</v>
      </c>
      <c r="BL260" s="13" t="s">
        <v>21728</v>
      </c>
      <c r="BM260" s="13" t="s">
        <v>21729</v>
      </c>
      <c r="BN260" s="13" t="s">
        <v>21730</v>
      </c>
      <c r="BO260" s="13" t="s">
        <v>21731</v>
      </c>
      <c r="BP260" s="13" t="s">
        <v>21732</v>
      </c>
      <c r="BQ260" s="13" t="s">
        <v>21733</v>
      </c>
      <c r="BR260" s="13" t="s">
        <v>21734</v>
      </c>
      <c r="BS260" s="13" t="s">
        <v>21735</v>
      </c>
      <c r="BT260" s="13" t="s">
        <v>21736</v>
      </c>
      <c r="BU260" s="13" t="s">
        <v>21737</v>
      </c>
      <c r="BV260" s="13" t="s">
        <v>21738</v>
      </c>
      <c r="BW260" s="13" t="s">
        <v>21739</v>
      </c>
      <c r="BX260" s="13" t="s">
        <v>21740</v>
      </c>
      <c r="BY260" s="13" t="s">
        <v>21741</v>
      </c>
      <c r="BZ260" s="13" t="s">
        <v>21742</v>
      </c>
      <c r="CA260" s="13" t="s">
        <v>21743</v>
      </c>
      <c r="CB260" s="13" t="s">
        <v>21744</v>
      </c>
      <c r="CC260" s="13" t="s">
        <v>21745</v>
      </c>
      <c r="CD260" s="13" t="s">
        <v>21746</v>
      </c>
      <c r="CE260" s="13" t="s">
        <v>21747</v>
      </c>
      <c r="CF260" s="13" t="s">
        <v>21748</v>
      </c>
      <c r="CG260" s="13" t="s">
        <v>21749</v>
      </c>
      <c r="CH260" s="13" t="s">
        <v>21750</v>
      </c>
      <c r="CI260" s="13" t="s">
        <v>21751</v>
      </c>
      <c r="CJ260" s="13" t="s">
        <v>21752</v>
      </c>
      <c r="CK260" s="13" t="s">
        <v>21753</v>
      </c>
      <c r="CL260" s="13" t="s">
        <v>21754</v>
      </c>
      <c r="CM260" s="13" t="s">
        <v>21755</v>
      </c>
      <c r="CN260" s="13" t="s">
        <v>21756</v>
      </c>
    </row>
    <row r="261" customFormat="false" ht="12.75" hidden="true" customHeight="false" outlineLevel="0" collapsed="false">
      <c r="A261" s="13" t="n">
        <v>238</v>
      </c>
      <c r="B261" s="13" t="s">
        <v>21757</v>
      </c>
      <c r="C261" s="13" t="s">
        <v>21758</v>
      </c>
      <c r="D261" s="13" t="s">
        <v>21759</v>
      </c>
      <c r="E261" s="13" t="s">
        <v>21760</v>
      </c>
      <c r="F261" s="13" t="s">
        <v>21761</v>
      </c>
      <c r="G261" s="13" t="s">
        <v>21762</v>
      </c>
      <c r="H261" s="13" t="s">
        <v>21763</v>
      </c>
      <c r="I261" s="13" t="s">
        <v>21764</v>
      </c>
      <c r="J261" s="13" t="s">
        <v>21765</v>
      </c>
      <c r="K261" s="13" t="s">
        <v>21766</v>
      </c>
      <c r="L261" s="13" t="s">
        <v>21767</v>
      </c>
      <c r="M261" s="13" t="s">
        <v>21768</v>
      </c>
      <c r="N261" s="13" t="s">
        <v>21769</v>
      </c>
      <c r="O261" s="13" t="s">
        <v>21770</v>
      </c>
      <c r="P261" s="13" t="s">
        <v>21771</v>
      </c>
      <c r="Q261" s="13" t="s">
        <v>21772</v>
      </c>
      <c r="R261" s="13" t="s">
        <v>21773</v>
      </c>
      <c r="S261" s="13" t="s">
        <v>21774</v>
      </c>
      <c r="T261" s="13" t="s">
        <v>21775</v>
      </c>
      <c r="U261" s="13" t="s">
        <v>21776</v>
      </c>
      <c r="V261" s="13" t="s">
        <v>21777</v>
      </c>
      <c r="W261" s="13" t="s">
        <v>21778</v>
      </c>
      <c r="X261" s="13" t="s">
        <v>21779</v>
      </c>
      <c r="Y261" s="13" t="s">
        <v>21780</v>
      </c>
      <c r="Z261" s="13" t="s">
        <v>21781</v>
      </c>
      <c r="AA261" s="13" t="s">
        <v>21782</v>
      </c>
      <c r="AB261" s="13" t="s">
        <v>21783</v>
      </c>
      <c r="AC261" s="13" t="s">
        <v>21784</v>
      </c>
      <c r="AD261" s="13" t="s">
        <v>21785</v>
      </c>
      <c r="AE261" s="13" t="s">
        <v>21786</v>
      </c>
      <c r="AF261" s="13" t="s">
        <v>21787</v>
      </c>
      <c r="AG261" s="13" t="s">
        <v>21788</v>
      </c>
      <c r="AH261" s="13" t="s">
        <v>21789</v>
      </c>
      <c r="AI261" s="13" t="s">
        <v>21790</v>
      </c>
      <c r="AJ261" s="13" t="s">
        <v>21791</v>
      </c>
      <c r="AK261" s="13" t="s">
        <v>21792</v>
      </c>
      <c r="AL261" s="13" t="s">
        <v>21793</v>
      </c>
      <c r="AM261" s="13" t="s">
        <v>21794</v>
      </c>
      <c r="AN261" s="13" t="s">
        <v>21795</v>
      </c>
      <c r="AO261" s="13" t="s">
        <v>21796</v>
      </c>
      <c r="AP261" s="13" t="s">
        <v>21797</v>
      </c>
      <c r="AQ261" s="13" t="s">
        <v>21798</v>
      </c>
      <c r="AR261" s="13" t="s">
        <v>21799</v>
      </c>
      <c r="AS261" s="13" t="s">
        <v>21800</v>
      </c>
      <c r="AT261" s="13" t="s">
        <v>21801</v>
      </c>
      <c r="AU261" s="13" t="s">
        <v>21802</v>
      </c>
      <c r="AV261" s="13" t="s">
        <v>21803</v>
      </c>
      <c r="AW261" s="13" t="s">
        <v>21804</v>
      </c>
      <c r="AX261" s="13" t="s">
        <v>21805</v>
      </c>
      <c r="AY261" s="13" t="s">
        <v>21806</v>
      </c>
      <c r="AZ261" s="13" t="s">
        <v>21807</v>
      </c>
      <c r="BA261" s="13" t="s">
        <v>21808</v>
      </c>
      <c r="BB261" s="13" t="s">
        <v>21809</v>
      </c>
      <c r="BC261" s="13" t="s">
        <v>21810</v>
      </c>
      <c r="BD261" s="13" t="s">
        <v>21811</v>
      </c>
      <c r="BE261" s="13" t="s">
        <v>21812</v>
      </c>
      <c r="BF261" s="13" t="s">
        <v>21813</v>
      </c>
      <c r="BG261" s="13" t="s">
        <v>21814</v>
      </c>
      <c r="BH261" s="13" t="s">
        <v>21815</v>
      </c>
      <c r="BI261" s="13" t="s">
        <v>21816</v>
      </c>
      <c r="BJ261" s="13" t="s">
        <v>21817</v>
      </c>
      <c r="BK261" s="13" t="s">
        <v>21818</v>
      </c>
      <c r="BL261" s="13" t="s">
        <v>21819</v>
      </c>
      <c r="BM261" s="13" t="s">
        <v>21820</v>
      </c>
      <c r="BN261" s="13" t="s">
        <v>21821</v>
      </c>
      <c r="BO261" s="13" t="s">
        <v>21822</v>
      </c>
      <c r="BP261" s="13" t="s">
        <v>21823</v>
      </c>
      <c r="BQ261" s="13" t="s">
        <v>21824</v>
      </c>
      <c r="BR261" s="13" t="s">
        <v>21825</v>
      </c>
      <c r="BS261" s="13" t="s">
        <v>21826</v>
      </c>
      <c r="BT261" s="13" t="s">
        <v>21827</v>
      </c>
      <c r="BU261" s="13" t="s">
        <v>21828</v>
      </c>
      <c r="BV261" s="13" t="s">
        <v>21829</v>
      </c>
      <c r="BW261" s="13" t="s">
        <v>21830</v>
      </c>
      <c r="BX261" s="13" t="s">
        <v>21831</v>
      </c>
      <c r="BY261" s="13" t="s">
        <v>21832</v>
      </c>
      <c r="BZ261" s="13" t="s">
        <v>21833</v>
      </c>
      <c r="CA261" s="13" t="s">
        <v>21834</v>
      </c>
      <c r="CB261" s="13" t="s">
        <v>21835</v>
      </c>
      <c r="CC261" s="13" t="s">
        <v>21836</v>
      </c>
      <c r="CD261" s="13" t="s">
        <v>21837</v>
      </c>
      <c r="CE261" s="13" t="s">
        <v>21838</v>
      </c>
      <c r="CF261" s="13" t="s">
        <v>21839</v>
      </c>
      <c r="CG261" s="13" t="s">
        <v>21840</v>
      </c>
      <c r="CH261" s="13" t="s">
        <v>21841</v>
      </c>
      <c r="CI261" s="13" t="s">
        <v>21842</v>
      </c>
      <c r="CJ261" s="13" t="s">
        <v>21843</v>
      </c>
      <c r="CK261" s="13" t="s">
        <v>21844</v>
      </c>
      <c r="CL261" s="13" t="s">
        <v>21845</v>
      </c>
      <c r="CM261" s="13" t="s">
        <v>21846</v>
      </c>
      <c r="CN261" s="13" t="s">
        <v>21847</v>
      </c>
    </row>
    <row r="262" customFormat="false" ht="12.75" hidden="true" customHeight="false" outlineLevel="0" collapsed="false">
      <c r="A262" s="13" t="n">
        <v>239</v>
      </c>
      <c r="B262" s="13" t="s">
        <v>21848</v>
      </c>
      <c r="C262" s="13" t="s">
        <v>21849</v>
      </c>
      <c r="D262" s="13" t="s">
        <v>21850</v>
      </c>
      <c r="E262" s="13" t="s">
        <v>21851</v>
      </c>
      <c r="F262" s="13" t="s">
        <v>21852</v>
      </c>
      <c r="G262" s="13" t="s">
        <v>21853</v>
      </c>
      <c r="H262" s="13" t="s">
        <v>21854</v>
      </c>
      <c r="I262" s="13" t="s">
        <v>21855</v>
      </c>
      <c r="J262" s="13" t="s">
        <v>21856</v>
      </c>
      <c r="K262" s="13" t="s">
        <v>21857</v>
      </c>
      <c r="L262" s="13" t="s">
        <v>21858</v>
      </c>
      <c r="M262" s="13" t="s">
        <v>21859</v>
      </c>
      <c r="N262" s="13" t="s">
        <v>21860</v>
      </c>
      <c r="O262" s="13" t="s">
        <v>21861</v>
      </c>
      <c r="P262" s="13" t="s">
        <v>21862</v>
      </c>
      <c r="Q262" s="13" t="s">
        <v>21863</v>
      </c>
      <c r="R262" s="13" t="s">
        <v>21864</v>
      </c>
      <c r="S262" s="13" t="s">
        <v>21865</v>
      </c>
      <c r="T262" s="13" t="s">
        <v>21866</v>
      </c>
      <c r="U262" s="13" t="s">
        <v>21867</v>
      </c>
      <c r="V262" s="13" t="s">
        <v>21868</v>
      </c>
      <c r="W262" s="13" t="s">
        <v>21869</v>
      </c>
      <c r="X262" s="13" t="s">
        <v>21870</v>
      </c>
      <c r="Y262" s="13" t="s">
        <v>21871</v>
      </c>
      <c r="Z262" s="13" t="s">
        <v>21872</v>
      </c>
      <c r="AA262" s="13" t="s">
        <v>21873</v>
      </c>
      <c r="AB262" s="13" t="s">
        <v>21874</v>
      </c>
      <c r="AC262" s="13" t="s">
        <v>21875</v>
      </c>
      <c r="AD262" s="13" t="s">
        <v>21876</v>
      </c>
      <c r="AE262" s="13" t="s">
        <v>21877</v>
      </c>
      <c r="AF262" s="13" t="s">
        <v>21878</v>
      </c>
      <c r="AG262" s="13" t="s">
        <v>21879</v>
      </c>
      <c r="AH262" s="13" t="s">
        <v>21880</v>
      </c>
      <c r="AI262" s="13" t="s">
        <v>21881</v>
      </c>
      <c r="AJ262" s="13" t="s">
        <v>21882</v>
      </c>
      <c r="AK262" s="13" t="s">
        <v>21883</v>
      </c>
      <c r="AL262" s="13" t="s">
        <v>21884</v>
      </c>
      <c r="AM262" s="13" t="s">
        <v>21885</v>
      </c>
      <c r="AN262" s="13" t="s">
        <v>21886</v>
      </c>
      <c r="AO262" s="13" t="s">
        <v>21887</v>
      </c>
      <c r="AP262" s="13" t="s">
        <v>21888</v>
      </c>
      <c r="AQ262" s="13" t="s">
        <v>21889</v>
      </c>
      <c r="AR262" s="13" t="s">
        <v>21890</v>
      </c>
      <c r="AS262" s="13" t="s">
        <v>21891</v>
      </c>
      <c r="AT262" s="13" t="s">
        <v>21892</v>
      </c>
      <c r="AU262" s="13" t="s">
        <v>21893</v>
      </c>
      <c r="AV262" s="13" t="s">
        <v>21894</v>
      </c>
      <c r="AW262" s="13" t="s">
        <v>21895</v>
      </c>
      <c r="AX262" s="13" t="s">
        <v>21896</v>
      </c>
      <c r="AY262" s="13" t="s">
        <v>21897</v>
      </c>
      <c r="AZ262" s="13" t="s">
        <v>21898</v>
      </c>
      <c r="BA262" s="13" t="s">
        <v>21899</v>
      </c>
      <c r="BB262" s="13" t="s">
        <v>21900</v>
      </c>
      <c r="BC262" s="13" t="s">
        <v>21901</v>
      </c>
      <c r="BD262" s="13" t="s">
        <v>21902</v>
      </c>
      <c r="BE262" s="13" t="s">
        <v>21903</v>
      </c>
      <c r="BF262" s="13" t="s">
        <v>21904</v>
      </c>
      <c r="BG262" s="13" t="s">
        <v>21905</v>
      </c>
      <c r="BH262" s="13" t="s">
        <v>21906</v>
      </c>
      <c r="BI262" s="13" t="s">
        <v>21907</v>
      </c>
      <c r="BJ262" s="13" t="s">
        <v>21908</v>
      </c>
      <c r="BK262" s="13" t="s">
        <v>21909</v>
      </c>
      <c r="BL262" s="13" t="s">
        <v>21910</v>
      </c>
      <c r="BM262" s="13" t="s">
        <v>21911</v>
      </c>
      <c r="BN262" s="13" t="s">
        <v>21912</v>
      </c>
      <c r="BO262" s="13" t="s">
        <v>21913</v>
      </c>
      <c r="BP262" s="13" t="s">
        <v>21914</v>
      </c>
      <c r="BQ262" s="13" t="s">
        <v>21915</v>
      </c>
      <c r="BR262" s="13" t="s">
        <v>21916</v>
      </c>
      <c r="BS262" s="13" t="s">
        <v>21917</v>
      </c>
      <c r="BT262" s="13" t="s">
        <v>21918</v>
      </c>
      <c r="BU262" s="13" t="s">
        <v>21919</v>
      </c>
      <c r="BV262" s="13" t="s">
        <v>21920</v>
      </c>
      <c r="BW262" s="13" t="s">
        <v>21921</v>
      </c>
      <c r="BX262" s="13" t="s">
        <v>21922</v>
      </c>
      <c r="BY262" s="13" t="s">
        <v>21923</v>
      </c>
      <c r="BZ262" s="13" t="s">
        <v>21924</v>
      </c>
      <c r="CA262" s="13" t="s">
        <v>21925</v>
      </c>
      <c r="CB262" s="13" t="s">
        <v>21926</v>
      </c>
      <c r="CC262" s="13" t="s">
        <v>21927</v>
      </c>
      <c r="CD262" s="13" t="s">
        <v>21928</v>
      </c>
      <c r="CE262" s="13" t="s">
        <v>21929</v>
      </c>
      <c r="CF262" s="13" t="s">
        <v>21930</v>
      </c>
      <c r="CG262" s="13" t="s">
        <v>21931</v>
      </c>
      <c r="CH262" s="13" t="s">
        <v>21932</v>
      </c>
      <c r="CI262" s="13" t="s">
        <v>21933</v>
      </c>
      <c r="CJ262" s="13" t="s">
        <v>21934</v>
      </c>
      <c r="CK262" s="13" t="s">
        <v>21935</v>
      </c>
      <c r="CL262" s="13" t="s">
        <v>21936</v>
      </c>
      <c r="CM262" s="13" t="s">
        <v>21937</v>
      </c>
      <c r="CN262" s="13" t="s">
        <v>21938</v>
      </c>
    </row>
    <row r="263" customFormat="false" ht="12.75" hidden="true" customHeight="false" outlineLevel="0" collapsed="false">
      <c r="A263" s="13" t="n">
        <v>240</v>
      </c>
      <c r="B263" s="13" t="s">
        <v>21939</v>
      </c>
      <c r="C263" s="13" t="s">
        <v>21940</v>
      </c>
      <c r="D263" s="13" t="s">
        <v>21941</v>
      </c>
      <c r="E263" s="13" t="s">
        <v>21942</v>
      </c>
      <c r="F263" s="13" t="s">
        <v>21943</v>
      </c>
      <c r="G263" s="13" t="s">
        <v>21944</v>
      </c>
      <c r="H263" s="13" t="s">
        <v>21945</v>
      </c>
      <c r="I263" s="13" t="s">
        <v>21946</v>
      </c>
      <c r="J263" s="13" t="s">
        <v>21947</v>
      </c>
      <c r="K263" s="13" t="s">
        <v>21948</v>
      </c>
      <c r="L263" s="13" t="s">
        <v>21949</v>
      </c>
      <c r="M263" s="13" t="s">
        <v>21950</v>
      </c>
      <c r="N263" s="13" t="s">
        <v>21951</v>
      </c>
      <c r="O263" s="13" t="s">
        <v>21952</v>
      </c>
      <c r="P263" s="13" t="s">
        <v>21953</v>
      </c>
      <c r="Q263" s="13" t="s">
        <v>21954</v>
      </c>
      <c r="R263" s="13" t="s">
        <v>21955</v>
      </c>
      <c r="S263" s="13" t="s">
        <v>21956</v>
      </c>
      <c r="T263" s="13" t="s">
        <v>21957</v>
      </c>
      <c r="U263" s="13" t="s">
        <v>21958</v>
      </c>
      <c r="V263" s="13" t="s">
        <v>21959</v>
      </c>
      <c r="W263" s="13" t="s">
        <v>21960</v>
      </c>
      <c r="X263" s="13" t="s">
        <v>21961</v>
      </c>
      <c r="Y263" s="13" t="s">
        <v>21962</v>
      </c>
      <c r="Z263" s="13" t="s">
        <v>21963</v>
      </c>
      <c r="AA263" s="13" t="s">
        <v>21964</v>
      </c>
      <c r="AB263" s="13" t="s">
        <v>21965</v>
      </c>
      <c r="AC263" s="13" t="s">
        <v>21966</v>
      </c>
      <c r="AD263" s="13" t="s">
        <v>21967</v>
      </c>
      <c r="AE263" s="13" t="s">
        <v>21968</v>
      </c>
      <c r="AF263" s="13" t="s">
        <v>21969</v>
      </c>
      <c r="AG263" s="13" t="s">
        <v>21970</v>
      </c>
      <c r="AH263" s="13" t="s">
        <v>21971</v>
      </c>
      <c r="AI263" s="13" t="s">
        <v>21972</v>
      </c>
      <c r="AJ263" s="13" t="s">
        <v>21973</v>
      </c>
      <c r="AK263" s="13" t="s">
        <v>21974</v>
      </c>
      <c r="AL263" s="13" t="s">
        <v>21975</v>
      </c>
      <c r="AM263" s="13" t="s">
        <v>21976</v>
      </c>
      <c r="AN263" s="13" t="s">
        <v>21977</v>
      </c>
      <c r="AO263" s="13" t="s">
        <v>21978</v>
      </c>
      <c r="AP263" s="13" t="s">
        <v>21979</v>
      </c>
      <c r="AQ263" s="13" t="s">
        <v>21980</v>
      </c>
      <c r="AR263" s="13" t="s">
        <v>21981</v>
      </c>
      <c r="AS263" s="13" t="s">
        <v>21982</v>
      </c>
      <c r="AT263" s="13" t="s">
        <v>21983</v>
      </c>
      <c r="AU263" s="13" t="s">
        <v>21984</v>
      </c>
      <c r="AV263" s="13" t="s">
        <v>21985</v>
      </c>
      <c r="AW263" s="13" t="s">
        <v>21986</v>
      </c>
      <c r="AX263" s="13" t="s">
        <v>21987</v>
      </c>
      <c r="AY263" s="13" t="s">
        <v>21988</v>
      </c>
      <c r="AZ263" s="13" t="s">
        <v>21989</v>
      </c>
      <c r="BA263" s="13" t="s">
        <v>21990</v>
      </c>
      <c r="BB263" s="13" t="s">
        <v>21991</v>
      </c>
      <c r="BC263" s="13" t="s">
        <v>21992</v>
      </c>
      <c r="BD263" s="13" t="s">
        <v>21993</v>
      </c>
      <c r="BE263" s="13" t="s">
        <v>21994</v>
      </c>
      <c r="BF263" s="13" t="s">
        <v>21995</v>
      </c>
      <c r="BG263" s="13" t="s">
        <v>21996</v>
      </c>
      <c r="BH263" s="13" t="s">
        <v>21997</v>
      </c>
      <c r="BI263" s="13" t="s">
        <v>21998</v>
      </c>
      <c r="BJ263" s="13" t="s">
        <v>21999</v>
      </c>
      <c r="BK263" s="13" t="s">
        <v>22000</v>
      </c>
      <c r="BL263" s="13" t="s">
        <v>22001</v>
      </c>
      <c r="BM263" s="13" t="s">
        <v>22002</v>
      </c>
      <c r="BN263" s="13" t="s">
        <v>22003</v>
      </c>
      <c r="BO263" s="13" t="s">
        <v>22004</v>
      </c>
      <c r="BP263" s="13" t="s">
        <v>22005</v>
      </c>
      <c r="BQ263" s="13" t="s">
        <v>22006</v>
      </c>
      <c r="BR263" s="13" t="s">
        <v>22007</v>
      </c>
      <c r="BS263" s="13" t="s">
        <v>22008</v>
      </c>
      <c r="BT263" s="13" t="s">
        <v>22009</v>
      </c>
      <c r="BU263" s="13" t="s">
        <v>22010</v>
      </c>
      <c r="BV263" s="13" t="s">
        <v>22011</v>
      </c>
      <c r="BW263" s="13" t="s">
        <v>22012</v>
      </c>
      <c r="BX263" s="13" t="s">
        <v>22013</v>
      </c>
      <c r="BY263" s="13" t="s">
        <v>22014</v>
      </c>
      <c r="BZ263" s="13" t="s">
        <v>22015</v>
      </c>
      <c r="CA263" s="13" t="s">
        <v>22016</v>
      </c>
      <c r="CB263" s="13" t="s">
        <v>22017</v>
      </c>
      <c r="CC263" s="13" t="s">
        <v>22018</v>
      </c>
      <c r="CD263" s="13" t="s">
        <v>22019</v>
      </c>
      <c r="CE263" s="13" t="s">
        <v>22020</v>
      </c>
      <c r="CF263" s="13" t="s">
        <v>22021</v>
      </c>
      <c r="CG263" s="13" t="s">
        <v>22022</v>
      </c>
      <c r="CH263" s="13" t="s">
        <v>22023</v>
      </c>
      <c r="CI263" s="13" t="s">
        <v>22024</v>
      </c>
      <c r="CJ263" s="13" t="s">
        <v>22025</v>
      </c>
      <c r="CK263" s="13" t="s">
        <v>22026</v>
      </c>
      <c r="CL263" s="13" t="s">
        <v>22027</v>
      </c>
      <c r="CM263" s="13" t="s">
        <v>22028</v>
      </c>
      <c r="CN263" s="13" t="s">
        <v>22029</v>
      </c>
    </row>
    <row r="264" customFormat="false" ht="12.75" hidden="true" customHeight="false" outlineLevel="0" collapsed="false">
      <c r="A264" s="13" t="n">
        <v>241</v>
      </c>
      <c r="B264" s="13" t="s">
        <v>22030</v>
      </c>
      <c r="C264" s="13" t="s">
        <v>22031</v>
      </c>
      <c r="D264" s="13" t="s">
        <v>22032</v>
      </c>
      <c r="E264" s="13" t="s">
        <v>22033</v>
      </c>
      <c r="F264" s="13" t="s">
        <v>22034</v>
      </c>
      <c r="G264" s="13" t="s">
        <v>22035</v>
      </c>
      <c r="H264" s="13" t="s">
        <v>22036</v>
      </c>
      <c r="I264" s="13" t="s">
        <v>22037</v>
      </c>
      <c r="J264" s="13" t="s">
        <v>22038</v>
      </c>
      <c r="K264" s="13" t="s">
        <v>22039</v>
      </c>
      <c r="L264" s="13" t="s">
        <v>22040</v>
      </c>
      <c r="M264" s="13" t="s">
        <v>22041</v>
      </c>
      <c r="N264" s="13" t="s">
        <v>22042</v>
      </c>
      <c r="O264" s="13" t="s">
        <v>22043</v>
      </c>
      <c r="P264" s="13" t="s">
        <v>22044</v>
      </c>
      <c r="Q264" s="13" t="s">
        <v>22045</v>
      </c>
      <c r="R264" s="13" t="s">
        <v>22046</v>
      </c>
      <c r="S264" s="13" t="s">
        <v>22047</v>
      </c>
      <c r="T264" s="13" t="s">
        <v>22048</v>
      </c>
      <c r="U264" s="13" t="s">
        <v>22049</v>
      </c>
      <c r="V264" s="13" t="s">
        <v>22050</v>
      </c>
      <c r="W264" s="13" t="s">
        <v>22051</v>
      </c>
      <c r="X264" s="13" t="s">
        <v>22052</v>
      </c>
      <c r="Y264" s="13" t="s">
        <v>22053</v>
      </c>
      <c r="Z264" s="13" t="s">
        <v>22054</v>
      </c>
      <c r="AA264" s="13" t="s">
        <v>22055</v>
      </c>
      <c r="AB264" s="13" t="s">
        <v>22056</v>
      </c>
      <c r="AC264" s="13" t="s">
        <v>22057</v>
      </c>
      <c r="AD264" s="13" t="s">
        <v>22058</v>
      </c>
      <c r="AE264" s="13" t="s">
        <v>22059</v>
      </c>
      <c r="AF264" s="13" t="s">
        <v>22060</v>
      </c>
      <c r="AG264" s="13" t="s">
        <v>22061</v>
      </c>
      <c r="AH264" s="13" t="s">
        <v>22062</v>
      </c>
      <c r="AI264" s="13" t="s">
        <v>22063</v>
      </c>
      <c r="AJ264" s="13" t="s">
        <v>22064</v>
      </c>
      <c r="AK264" s="13" t="s">
        <v>22065</v>
      </c>
      <c r="AL264" s="13" t="s">
        <v>22066</v>
      </c>
      <c r="AM264" s="13" t="s">
        <v>22067</v>
      </c>
      <c r="AN264" s="13" t="s">
        <v>22068</v>
      </c>
      <c r="AO264" s="13" t="s">
        <v>22069</v>
      </c>
      <c r="AP264" s="13" t="s">
        <v>22070</v>
      </c>
      <c r="AQ264" s="13" t="s">
        <v>22071</v>
      </c>
      <c r="AR264" s="13" t="s">
        <v>22072</v>
      </c>
      <c r="AS264" s="13" t="s">
        <v>22073</v>
      </c>
      <c r="AT264" s="13" t="s">
        <v>22074</v>
      </c>
      <c r="AU264" s="13" t="s">
        <v>22075</v>
      </c>
      <c r="AV264" s="13" t="s">
        <v>22076</v>
      </c>
      <c r="AW264" s="13" t="s">
        <v>22077</v>
      </c>
      <c r="AX264" s="13" t="s">
        <v>22078</v>
      </c>
      <c r="AY264" s="13" t="s">
        <v>22079</v>
      </c>
      <c r="AZ264" s="13" t="s">
        <v>22080</v>
      </c>
      <c r="BA264" s="13" t="s">
        <v>22081</v>
      </c>
      <c r="BB264" s="13" t="s">
        <v>22082</v>
      </c>
      <c r="BC264" s="13" t="s">
        <v>22083</v>
      </c>
      <c r="BD264" s="13" t="s">
        <v>22084</v>
      </c>
      <c r="BE264" s="13" t="s">
        <v>22085</v>
      </c>
      <c r="BF264" s="13" t="s">
        <v>22086</v>
      </c>
      <c r="BG264" s="13" t="s">
        <v>22087</v>
      </c>
      <c r="BH264" s="13" t="s">
        <v>22088</v>
      </c>
      <c r="BI264" s="13" t="s">
        <v>22089</v>
      </c>
      <c r="BJ264" s="13" t="s">
        <v>22090</v>
      </c>
      <c r="BK264" s="13" t="s">
        <v>22091</v>
      </c>
      <c r="BL264" s="13" t="s">
        <v>22092</v>
      </c>
      <c r="BM264" s="13" t="s">
        <v>22093</v>
      </c>
      <c r="BN264" s="13" t="s">
        <v>22094</v>
      </c>
      <c r="BO264" s="13" t="s">
        <v>22095</v>
      </c>
      <c r="BP264" s="13" t="s">
        <v>22096</v>
      </c>
      <c r="BQ264" s="13" t="s">
        <v>22097</v>
      </c>
      <c r="BR264" s="13" t="s">
        <v>22098</v>
      </c>
      <c r="BS264" s="13" t="s">
        <v>22099</v>
      </c>
      <c r="BT264" s="13" t="s">
        <v>22100</v>
      </c>
      <c r="BU264" s="13" t="s">
        <v>22101</v>
      </c>
      <c r="BV264" s="13" t="s">
        <v>22102</v>
      </c>
      <c r="BW264" s="13" t="s">
        <v>22103</v>
      </c>
      <c r="BX264" s="13" t="s">
        <v>22104</v>
      </c>
      <c r="BY264" s="13" t="s">
        <v>22105</v>
      </c>
      <c r="BZ264" s="13" t="s">
        <v>22106</v>
      </c>
      <c r="CA264" s="13" t="s">
        <v>22107</v>
      </c>
      <c r="CB264" s="13" t="s">
        <v>22108</v>
      </c>
      <c r="CC264" s="13" t="s">
        <v>22109</v>
      </c>
      <c r="CD264" s="13" t="s">
        <v>22110</v>
      </c>
      <c r="CE264" s="13" t="s">
        <v>22111</v>
      </c>
      <c r="CF264" s="13" t="s">
        <v>22112</v>
      </c>
      <c r="CG264" s="13" t="s">
        <v>22113</v>
      </c>
      <c r="CH264" s="13" t="s">
        <v>22114</v>
      </c>
      <c r="CI264" s="13" t="s">
        <v>22115</v>
      </c>
      <c r="CJ264" s="13" t="s">
        <v>22116</v>
      </c>
      <c r="CK264" s="13" t="s">
        <v>22117</v>
      </c>
      <c r="CL264" s="13" t="s">
        <v>22118</v>
      </c>
      <c r="CM264" s="13" t="s">
        <v>22119</v>
      </c>
      <c r="CN264" s="13" t="s">
        <v>22120</v>
      </c>
    </row>
    <row r="265" customFormat="false" ht="12.75" hidden="true" customHeight="false" outlineLevel="0" collapsed="false">
      <c r="A265" s="13" t="n">
        <v>242</v>
      </c>
      <c r="B265" s="13" t="s">
        <v>22121</v>
      </c>
      <c r="C265" s="13" t="s">
        <v>22122</v>
      </c>
      <c r="D265" s="13" t="s">
        <v>22123</v>
      </c>
      <c r="E265" s="13" t="s">
        <v>22124</v>
      </c>
      <c r="F265" s="13" t="s">
        <v>22125</v>
      </c>
      <c r="G265" s="13" t="s">
        <v>22126</v>
      </c>
      <c r="H265" s="13" t="s">
        <v>22127</v>
      </c>
      <c r="I265" s="13" t="s">
        <v>22128</v>
      </c>
      <c r="J265" s="13" t="s">
        <v>22129</v>
      </c>
      <c r="K265" s="13" t="s">
        <v>22130</v>
      </c>
      <c r="L265" s="13" t="s">
        <v>22131</v>
      </c>
      <c r="M265" s="13" t="s">
        <v>22132</v>
      </c>
      <c r="N265" s="13" t="s">
        <v>22133</v>
      </c>
      <c r="O265" s="13" t="s">
        <v>22134</v>
      </c>
      <c r="P265" s="13" t="s">
        <v>22135</v>
      </c>
      <c r="Q265" s="13" t="s">
        <v>22136</v>
      </c>
      <c r="R265" s="13" t="s">
        <v>22137</v>
      </c>
      <c r="S265" s="13" t="s">
        <v>22138</v>
      </c>
      <c r="T265" s="13" t="s">
        <v>22139</v>
      </c>
      <c r="U265" s="13" t="s">
        <v>22140</v>
      </c>
      <c r="V265" s="13" t="s">
        <v>22141</v>
      </c>
      <c r="W265" s="13" t="s">
        <v>22142</v>
      </c>
      <c r="X265" s="13" t="s">
        <v>22143</v>
      </c>
      <c r="Y265" s="13" t="s">
        <v>22144</v>
      </c>
      <c r="Z265" s="13" t="s">
        <v>22145</v>
      </c>
      <c r="AA265" s="13" t="s">
        <v>22146</v>
      </c>
      <c r="AB265" s="13" t="s">
        <v>22147</v>
      </c>
      <c r="AC265" s="13" t="s">
        <v>22148</v>
      </c>
      <c r="AD265" s="13" t="s">
        <v>22149</v>
      </c>
      <c r="AE265" s="13" t="s">
        <v>22150</v>
      </c>
      <c r="AF265" s="13" t="s">
        <v>22151</v>
      </c>
      <c r="AG265" s="13" t="s">
        <v>22152</v>
      </c>
      <c r="AH265" s="13" t="s">
        <v>22153</v>
      </c>
      <c r="AI265" s="13" t="s">
        <v>22154</v>
      </c>
      <c r="AJ265" s="13" t="s">
        <v>22155</v>
      </c>
      <c r="AK265" s="13" t="s">
        <v>22156</v>
      </c>
      <c r="AL265" s="13" t="s">
        <v>22157</v>
      </c>
      <c r="AM265" s="13" t="s">
        <v>22158</v>
      </c>
      <c r="AN265" s="13" t="s">
        <v>22159</v>
      </c>
      <c r="AO265" s="13" t="s">
        <v>22160</v>
      </c>
      <c r="AP265" s="13" t="s">
        <v>22161</v>
      </c>
      <c r="AQ265" s="13" t="s">
        <v>22162</v>
      </c>
      <c r="AR265" s="13" t="s">
        <v>22163</v>
      </c>
      <c r="AS265" s="13" t="s">
        <v>22164</v>
      </c>
      <c r="AT265" s="13" t="s">
        <v>22165</v>
      </c>
      <c r="AU265" s="13" t="s">
        <v>22166</v>
      </c>
      <c r="AV265" s="13" t="s">
        <v>22167</v>
      </c>
      <c r="AW265" s="13" t="s">
        <v>22168</v>
      </c>
      <c r="AX265" s="13" t="s">
        <v>22169</v>
      </c>
      <c r="AY265" s="13" t="s">
        <v>22170</v>
      </c>
      <c r="AZ265" s="13" t="s">
        <v>22171</v>
      </c>
      <c r="BA265" s="13" t="s">
        <v>22172</v>
      </c>
      <c r="BB265" s="13" t="s">
        <v>22173</v>
      </c>
      <c r="BC265" s="13" t="s">
        <v>22174</v>
      </c>
      <c r="BD265" s="13" t="s">
        <v>22175</v>
      </c>
      <c r="BE265" s="13" t="s">
        <v>22176</v>
      </c>
      <c r="BF265" s="13" t="s">
        <v>22177</v>
      </c>
      <c r="BG265" s="13" t="s">
        <v>22178</v>
      </c>
      <c r="BH265" s="13" t="s">
        <v>22179</v>
      </c>
      <c r="BI265" s="13" t="s">
        <v>22180</v>
      </c>
      <c r="BJ265" s="13" t="s">
        <v>22181</v>
      </c>
      <c r="BK265" s="13" t="s">
        <v>22182</v>
      </c>
      <c r="BL265" s="13" t="s">
        <v>22183</v>
      </c>
      <c r="BM265" s="13" t="s">
        <v>22184</v>
      </c>
      <c r="BN265" s="13" t="s">
        <v>22185</v>
      </c>
      <c r="BO265" s="13" t="s">
        <v>22186</v>
      </c>
      <c r="BP265" s="13" t="s">
        <v>22187</v>
      </c>
      <c r="BQ265" s="13" t="s">
        <v>22188</v>
      </c>
      <c r="BR265" s="13" t="s">
        <v>22189</v>
      </c>
      <c r="BS265" s="13" t="s">
        <v>22190</v>
      </c>
      <c r="BT265" s="13" t="s">
        <v>22191</v>
      </c>
      <c r="BU265" s="13" t="s">
        <v>22192</v>
      </c>
      <c r="BV265" s="13" t="s">
        <v>22193</v>
      </c>
      <c r="BW265" s="13" t="s">
        <v>22194</v>
      </c>
      <c r="BX265" s="13" t="s">
        <v>22195</v>
      </c>
      <c r="BY265" s="13" t="s">
        <v>22196</v>
      </c>
      <c r="BZ265" s="13" t="s">
        <v>22197</v>
      </c>
      <c r="CA265" s="13" t="s">
        <v>22198</v>
      </c>
      <c r="CB265" s="13" t="s">
        <v>22199</v>
      </c>
      <c r="CC265" s="13" t="s">
        <v>22200</v>
      </c>
      <c r="CD265" s="13" t="s">
        <v>22201</v>
      </c>
      <c r="CE265" s="13" t="s">
        <v>22202</v>
      </c>
      <c r="CF265" s="13" t="s">
        <v>22203</v>
      </c>
      <c r="CG265" s="13" t="s">
        <v>22204</v>
      </c>
      <c r="CH265" s="13" t="s">
        <v>22205</v>
      </c>
      <c r="CI265" s="13" t="s">
        <v>22206</v>
      </c>
      <c r="CJ265" s="13" t="s">
        <v>22207</v>
      </c>
      <c r="CK265" s="13" t="s">
        <v>22208</v>
      </c>
      <c r="CL265" s="13" t="s">
        <v>22209</v>
      </c>
      <c r="CM265" s="13" t="s">
        <v>22210</v>
      </c>
      <c r="CN265" s="13" t="s">
        <v>22211</v>
      </c>
    </row>
    <row r="266" customFormat="false" ht="12.75" hidden="true" customHeight="false" outlineLevel="0" collapsed="false">
      <c r="A266" s="13" t="n">
        <v>243</v>
      </c>
      <c r="B266" s="13" t="s">
        <v>22212</v>
      </c>
      <c r="C266" s="13" t="s">
        <v>22213</v>
      </c>
      <c r="D266" s="13" t="s">
        <v>22214</v>
      </c>
      <c r="E266" s="13" t="s">
        <v>22215</v>
      </c>
      <c r="F266" s="13" t="s">
        <v>22216</v>
      </c>
      <c r="G266" s="13" t="s">
        <v>22217</v>
      </c>
      <c r="H266" s="13" t="s">
        <v>22218</v>
      </c>
      <c r="I266" s="13" t="s">
        <v>22219</v>
      </c>
      <c r="J266" s="13" t="s">
        <v>22220</v>
      </c>
      <c r="K266" s="13" t="s">
        <v>22221</v>
      </c>
      <c r="L266" s="13" t="s">
        <v>22222</v>
      </c>
      <c r="M266" s="13" t="s">
        <v>22223</v>
      </c>
      <c r="N266" s="13" t="s">
        <v>22224</v>
      </c>
      <c r="O266" s="13" t="s">
        <v>22225</v>
      </c>
      <c r="P266" s="13" t="s">
        <v>22226</v>
      </c>
      <c r="Q266" s="13" t="s">
        <v>22227</v>
      </c>
      <c r="R266" s="13" t="s">
        <v>22228</v>
      </c>
      <c r="S266" s="13" t="s">
        <v>22229</v>
      </c>
      <c r="T266" s="13" t="s">
        <v>22230</v>
      </c>
      <c r="U266" s="13" t="s">
        <v>22231</v>
      </c>
      <c r="V266" s="13" t="s">
        <v>22232</v>
      </c>
      <c r="W266" s="13" t="s">
        <v>22233</v>
      </c>
      <c r="X266" s="13" t="s">
        <v>22234</v>
      </c>
      <c r="Y266" s="13" t="s">
        <v>22235</v>
      </c>
      <c r="Z266" s="13" t="s">
        <v>22236</v>
      </c>
      <c r="AA266" s="13" t="s">
        <v>22237</v>
      </c>
      <c r="AB266" s="13" t="s">
        <v>22238</v>
      </c>
      <c r="AC266" s="13" t="s">
        <v>22239</v>
      </c>
      <c r="AD266" s="13" t="s">
        <v>22240</v>
      </c>
      <c r="AE266" s="13" t="s">
        <v>22241</v>
      </c>
      <c r="AF266" s="13" t="s">
        <v>22242</v>
      </c>
      <c r="AG266" s="13" t="s">
        <v>22243</v>
      </c>
      <c r="AH266" s="13" t="s">
        <v>22244</v>
      </c>
      <c r="AI266" s="13" t="s">
        <v>22245</v>
      </c>
      <c r="AJ266" s="13" t="s">
        <v>22246</v>
      </c>
      <c r="AK266" s="13" t="s">
        <v>22247</v>
      </c>
      <c r="AL266" s="13" t="s">
        <v>22248</v>
      </c>
      <c r="AM266" s="13" t="s">
        <v>22249</v>
      </c>
      <c r="AN266" s="13" t="s">
        <v>22250</v>
      </c>
      <c r="AO266" s="13" t="s">
        <v>22251</v>
      </c>
      <c r="AP266" s="13" t="s">
        <v>22252</v>
      </c>
      <c r="AQ266" s="13" t="s">
        <v>22253</v>
      </c>
      <c r="AR266" s="13" t="s">
        <v>22254</v>
      </c>
      <c r="AS266" s="13" t="s">
        <v>22255</v>
      </c>
      <c r="AT266" s="13" t="s">
        <v>22256</v>
      </c>
      <c r="AU266" s="13" t="s">
        <v>22257</v>
      </c>
      <c r="AV266" s="13" t="s">
        <v>22258</v>
      </c>
      <c r="AW266" s="13" t="s">
        <v>22259</v>
      </c>
      <c r="AX266" s="13" t="s">
        <v>22260</v>
      </c>
      <c r="AY266" s="13" t="s">
        <v>22261</v>
      </c>
      <c r="AZ266" s="13" t="s">
        <v>22262</v>
      </c>
      <c r="BA266" s="13" t="s">
        <v>22263</v>
      </c>
      <c r="BB266" s="13" t="s">
        <v>22264</v>
      </c>
      <c r="BC266" s="13" t="s">
        <v>22265</v>
      </c>
      <c r="BD266" s="13" t="s">
        <v>22266</v>
      </c>
      <c r="BE266" s="13" t="s">
        <v>22267</v>
      </c>
      <c r="BF266" s="13" t="s">
        <v>22268</v>
      </c>
      <c r="BG266" s="13" t="s">
        <v>22269</v>
      </c>
      <c r="BH266" s="13" t="s">
        <v>22270</v>
      </c>
      <c r="BI266" s="13" t="s">
        <v>22271</v>
      </c>
      <c r="BJ266" s="13" t="s">
        <v>22272</v>
      </c>
      <c r="BK266" s="13" t="s">
        <v>22273</v>
      </c>
      <c r="BL266" s="13" t="s">
        <v>22274</v>
      </c>
      <c r="BM266" s="13" t="s">
        <v>22275</v>
      </c>
      <c r="BN266" s="13" t="s">
        <v>22276</v>
      </c>
      <c r="BO266" s="13" t="s">
        <v>22277</v>
      </c>
      <c r="BP266" s="13" t="s">
        <v>22278</v>
      </c>
      <c r="BQ266" s="13" t="s">
        <v>22279</v>
      </c>
      <c r="BR266" s="13" t="s">
        <v>22280</v>
      </c>
      <c r="BS266" s="13" t="s">
        <v>22281</v>
      </c>
      <c r="BT266" s="13" t="s">
        <v>22282</v>
      </c>
      <c r="BU266" s="13" t="s">
        <v>22283</v>
      </c>
      <c r="BV266" s="13" t="s">
        <v>22284</v>
      </c>
      <c r="BW266" s="13" t="s">
        <v>22285</v>
      </c>
      <c r="BX266" s="13" t="s">
        <v>22286</v>
      </c>
      <c r="BY266" s="13" t="s">
        <v>22287</v>
      </c>
      <c r="BZ266" s="13" t="s">
        <v>22288</v>
      </c>
      <c r="CA266" s="13" t="s">
        <v>22289</v>
      </c>
      <c r="CB266" s="13" t="s">
        <v>22290</v>
      </c>
      <c r="CC266" s="13" t="s">
        <v>22291</v>
      </c>
      <c r="CD266" s="13" t="s">
        <v>22292</v>
      </c>
      <c r="CE266" s="13" t="s">
        <v>22293</v>
      </c>
      <c r="CF266" s="13" t="s">
        <v>22294</v>
      </c>
      <c r="CG266" s="13" t="s">
        <v>22295</v>
      </c>
      <c r="CH266" s="13" t="s">
        <v>22296</v>
      </c>
      <c r="CI266" s="13" t="s">
        <v>22297</v>
      </c>
      <c r="CJ266" s="13" t="s">
        <v>22298</v>
      </c>
      <c r="CK266" s="13" t="s">
        <v>22299</v>
      </c>
      <c r="CL266" s="13" t="s">
        <v>22300</v>
      </c>
      <c r="CM266" s="13" t="s">
        <v>22301</v>
      </c>
      <c r="CN266" s="13" t="s">
        <v>22302</v>
      </c>
    </row>
    <row r="267" customFormat="false" ht="12.75" hidden="true" customHeight="false" outlineLevel="0" collapsed="false">
      <c r="A267" s="13" t="n">
        <v>244</v>
      </c>
      <c r="B267" s="13" t="s">
        <v>22303</v>
      </c>
      <c r="C267" s="13" t="s">
        <v>22304</v>
      </c>
      <c r="D267" s="13" t="s">
        <v>22305</v>
      </c>
      <c r="E267" s="13" t="s">
        <v>22306</v>
      </c>
      <c r="F267" s="13" t="s">
        <v>22307</v>
      </c>
      <c r="G267" s="13" t="s">
        <v>22308</v>
      </c>
      <c r="H267" s="13" t="s">
        <v>22309</v>
      </c>
      <c r="I267" s="13" t="s">
        <v>22310</v>
      </c>
      <c r="J267" s="13" t="s">
        <v>22311</v>
      </c>
      <c r="K267" s="13" t="s">
        <v>22312</v>
      </c>
      <c r="L267" s="13" t="s">
        <v>22313</v>
      </c>
      <c r="M267" s="13" t="s">
        <v>22314</v>
      </c>
      <c r="N267" s="13" t="s">
        <v>22315</v>
      </c>
      <c r="O267" s="13" t="s">
        <v>22316</v>
      </c>
      <c r="P267" s="13" t="s">
        <v>22317</v>
      </c>
      <c r="Q267" s="13" t="s">
        <v>22318</v>
      </c>
      <c r="R267" s="13" t="s">
        <v>22319</v>
      </c>
      <c r="S267" s="13" t="s">
        <v>22320</v>
      </c>
      <c r="T267" s="13" t="s">
        <v>22321</v>
      </c>
      <c r="U267" s="13" t="s">
        <v>22322</v>
      </c>
      <c r="V267" s="13" t="s">
        <v>22323</v>
      </c>
      <c r="W267" s="13" t="s">
        <v>22324</v>
      </c>
      <c r="X267" s="13" t="s">
        <v>22325</v>
      </c>
      <c r="Y267" s="13" t="s">
        <v>22326</v>
      </c>
      <c r="Z267" s="13" t="s">
        <v>22327</v>
      </c>
      <c r="AA267" s="13" t="s">
        <v>22328</v>
      </c>
      <c r="AB267" s="13" t="s">
        <v>22329</v>
      </c>
      <c r="AC267" s="13" t="s">
        <v>22330</v>
      </c>
      <c r="AD267" s="13" t="s">
        <v>22331</v>
      </c>
      <c r="AE267" s="13" t="s">
        <v>22332</v>
      </c>
      <c r="AF267" s="13" t="s">
        <v>22333</v>
      </c>
      <c r="AG267" s="13" t="s">
        <v>22334</v>
      </c>
      <c r="AH267" s="13" t="s">
        <v>22335</v>
      </c>
      <c r="AI267" s="13" t="s">
        <v>22336</v>
      </c>
      <c r="AJ267" s="13" t="s">
        <v>22337</v>
      </c>
      <c r="AK267" s="13" t="s">
        <v>22338</v>
      </c>
      <c r="AL267" s="13" t="s">
        <v>22339</v>
      </c>
      <c r="AM267" s="13" t="s">
        <v>22340</v>
      </c>
      <c r="AN267" s="13" t="s">
        <v>22341</v>
      </c>
      <c r="AO267" s="13" t="s">
        <v>22342</v>
      </c>
      <c r="AP267" s="13" t="s">
        <v>22343</v>
      </c>
      <c r="AQ267" s="13" t="s">
        <v>22344</v>
      </c>
      <c r="AR267" s="13" t="s">
        <v>22345</v>
      </c>
      <c r="AS267" s="13" t="s">
        <v>22346</v>
      </c>
      <c r="AT267" s="13" t="s">
        <v>22347</v>
      </c>
      <c r="AU267" s="13" t="s">
        <v>22348</v>
      </c>
      <c r="AV267" s="13" t="s">
        <v>22349</v>
      </c>
      <c r="AW267" s="13" t="s">
        <v>22350</v>
      </c>
      <c r="AX267" s="13" t="s">
        <v>22351</v>
      </c>
      <c r="AY267" s="13" t="s">
        <v>22352</v>
      </c>
      <c r="AZ267" s="13" t="s">
        <v>22353</v>
      </c>
      <c r="BA267" s="13" t="s">
        <v>22354</v>
      </c>
      <c r="BB267" s="13" t="s">
        <v>22355</v>
      </c>
      <c r="BC267" s="13" t="s">
        <v>22356</v>
      </c>
      <c r="BD267" s="13" t="s">
        <v>22357</v>
      </c>
      <c r="BE267" s="13" t="s">
        <v>22358</v>
      </c>
      <c r="BF267" s="13" t="s">
        <v>22359</v>
      </c>
      <c r="BG267" s="13" t="s">
        <v>22360</v>
      </c>
      <c r="BH267" s="13" t="s">
        <v>22361</v>
      </c>
      <c r="BI267" s="13" t="s">
        <v>22362</v>
      </c>
      <c r="BJ267" s="13" t="s">
        <v>22363</v>
      </c>
      <c r="BK267" s="13" t="s">
        <v>22364</v>
      </c>
      <c r="BL267" s="13" t="s">
        <v>22365</v>
      </c>
      <c r="BM267" s="13" t="s">
        <v>22366</v>
      </c>
      <c r="BN267" s="13" t="s">
        <v>22367</v>
      </c>
      <c r="BO267" s="13" t="s">
        <v>22368</v>
      </c>
      <c r="BP267" s="13" t="s">
        <v>22369</v>
      </c>
      <c r="BQ267" s="13" t="s">
        <v>22370</v>
      </c>
      <c r="BR267" s="13" t="s">
        <v>22371</v>
      </c>
      <c r="BS267" s="13" t="s">
        <v>22372</v>
      </c>
      <c r="BT267" s="13" t="s">
        <v>22373</v>
      </c>
      <c r="BU267" s="13" t="s">
        <v>22374</v>
      </c>
      <c r="BV267" s="13" t="s">
        <v>22375</v>
      </c>
      <c r="BW267" s="13" t="s">
        <v>22376</v>
      </c>
      <c r="BX267" s="13" t="s">
        <v>22377</v>
      </c>
      <c r="BY267" s="13" t="s">
        <v>22378</v>
      </c>
      <c r="BZ267" s="13" t="s">
        <v>22379</v>
      </c>
      <c r="CA267" s="13" t="s">
        <v>22380</v>
      </c>
      <c r="CB267" s="13" t="s">
        <v>22381</v>
      </c>
      <c r="CC267" s="13" t="s">
        <v>22382</v>
      </c>
      <c r="CD267" s="13" t="s">
        <v>22383</v>
      </c>
      <c r="CE267" s="13" t="s">
        <v>22384</v>
      </c>
      <c r="CF267" s="13" t="s">
        <v>22385</v>
      </c>
      <c r="CG267" s="13" t="s">
        <v>22386</v>
      </c>
      <c r="CH267" s="13" t="s">
        <v>22387</v>
      </c>
      <c r="CI267" s="13" t="s">
        <v>22388</v>
      </c>
      <c r="CJ267" s="13" t="s">
        <v>22389</v>
      </c>
      <c r="CK267" s="13" t="s">
        <v>22390</v>
      </c>
      <c r="CL267" s="13" t="s">
        <v>22391</v>
      </c>
      <c r="CM267" s="13" t="s">
        <v>22392</v>
      </c>
      <c r="CN267" s="13" t="s">
        <v>22393</v>
      </c>
    </row>
    <row r="268" customFormat="false" ht="12.75" hidden="true" customHeight="false" outlineLevel="0" collapsed="false">
      <c r="A268" s="13" t="n">
        <v>245</v>
      </c>
      <c r="B268" s="13" t="s">
        <v>22394</v>
      </c>
      <c r="C268" s="13" t="s">
        <v>22395</v>
      </c>
      <c r="D268" s="13" t="s">
        <v>22396</v>
      </c>
      <c r="E268" s="13" t="s">
        <v>22397</v>
      </c>
      <c r="F268" s="13" t="s">
        <v>22398</v>
      </c>
      <c r="G268" s="13" t="s">
        <v>22399</v>
      </c>
      <c r="H268" s="13" t="s">
        <v>22400</v>
      </c>
      <c r="I268" s="13" t="s">
        <v>22401</v>
      </c>
      <c r="J268" s="13" t="s">
        <v>22402</v>
      </c>
      <c r="K268" s="13" t="s">
        <v>22403</v>
      </c>
      <c r="L268" s="13" t="s">
        <v>22404</v>
      </c>
      <c r="M268" s="13" t="s">
        <v>22405</v>
      </c>
      <c r="N268" s="13" t="s">
        <v>22406</v>
      </c>
      <c r="O268" s="13" t="s">
        <v>22407</v>
      </c>
      <c r="P268" s="13" t="s">
        <v>22408</v>
      </c>
      <c r="Q268" s="13" t="s">
        <v>22409</v>
      </c>
      <c r="R268" s="13" t="s">
        <v>22410</v>
      </c>
      <c r="S268" s="13" t="s">
        <v>22411</v>
      </c>
      <c r="T268" s="13" t="s">
        <v>22412</v>
      </c>
      <c r="U268" s="13" t="s">
        <v>22413</v>
      </c>
      <c r="V268" s="13" t="s">
        <v>22414</v>
      </c>
      <c r="W268" s="13" t="s">
        <v>22415</v>
      </c>
      <c r="X268" s="13" t="s">
        <v>22416</v>
      </c>
      <c r="Y268" s="13" t="s">
        <v>22417</v>
      </c>
      <c r="Z268" s="13" t="s">
        <v>22418</v>
      </c>
      <c r="AA268" s="13" t="s">
        <v>22419</v>
      </c>
      <c r="AB268" s="13" t="s">
        <v>22420</v>
      </c>
      <c r="AC268" s="13" t="s">
        <v>22421</v>
      </c>
      <c r="AD268" s="13" t="s">
        <v>22422</v>
      </c>
      <c r="AE268" s="13" t="s">
        <v>22423</v>
      </c>
      <c r="AF268" s="13" t="s">
        <v>22424</v>
      </c>
      <c r="AG268" s="13" t="s">
        <v>22425</v>
      </c>
      <c r="AH268" s="13" t="s">
        <v>22426</v>
      </c>
      <c r="AI268" s="13" t="s">
        <v>22427</v>
      </c>
      <c r="AJ268" s="13" t="s">
        <v>22428</v>
      </c>
      <c r="AK268" s="13" t="s">
        <v>22429</v>
      </c>
      <c r="AL268" s="13" t="s">
        <v>22430</v>
      </c>
      <c r="AM268" s="13" t="s">
        <v>22431</v>
      </c>
      <c r="AN268" s="13" t="s">
        <v>22432</v>
      </c>
      <c r="AO268" s="13" t="s">
        <v>22433</v>
      </c>
      <c r="AP268" s="13" t="s">
        <v>22434</v>
      </c>
      <c r="AQ268" s="13" t="s">
        <v>22435</v>
      </c>
      <c r="AR268" s="13" t="s">
        <v>22436</v>
      </c>
      <c r="AS268" s="13" t="s">
        <v>22437</v>
      </c>
      <c r="AT268" s="13" t="s">
        <v>22438</v>
      </c>
      <c r="AU268" s="13" t="s">
        <v>22439</v>
      </c>
      <c r="AV268" s="13" t="s">
        <v>22440</v>
      </c>
      <c r="AW268" s="13" t="s">
        <v>22441</v>
      </c>
      <c r="AX268" s="13" t="s">
        <v>22442</v>
      </c>
      <c r="AY268" s="13" t="s">
        <v>22443</v>
      </c>
      <c r="AZ268" s="13" t="s">
        <v>22444</v>
      </c>
      <c r="BA268" s="13" t="s">
        <v>22445</v>
      </c>
      <c r="BB268" s="13" t="s">
        <v>22446</v>
      </c>
      <c r="BC268" s="13" t="s">
        <v>22447</v>
      </c>
      <c r="BD268" s="13" t="s">
        <v>22448</v>
      </c>
      <c r="BE268" s="13" t="s">
        <v>22449</v>
      </c>
      <c r="BF268" s="13" t="s">
        <v>22450</v>
      </c>
      <c r="BG268" s="13" t="s">
        <v>22451</v>
      </c>
      <c r="BH268" s="13" t="s">
        <v>22452</v>
      </c>
      <c r="BI268" s="13" t="s">
        <v>22453</v>
      </c>
      <c r="BJ268" s="13" t="s">
        <v>22454</v>
      </c>
      <c r="BK268" s="13" t="s">
        <v>22455</v>
      </c>
      <c r="BL268" s="13" t="s">
        <v>22456</v>
      </c>
      <c r="BM268" s="13" t="s">
        <v>22457</v>
      </c>
      <c r="BN268" s="13" t="s">
        <v>22458</v>
      </c>
      <c r="BO268" s="13" t="s">
        <v>22459</v>
      </c>
      <c r="BP268" s="13" t="s">
        <v>22460</v>
      </c>
      <c r="BQ268" s="13" t="s">
        <v>22461</v>
      </c>
      <c r="BR268" s="13" t="s">
        <v>22462</v>
      </c>
      <c r="BS268" s="13" t="s">
        <v>22463</v>
      </c>
      <c r="BT268" s="13" t="s">
        <v>22464</v>
      </c>
      <c r="BU268" s="13" t="s">
        <v>22465</v>
      </c>
      <c r="BV268" s="13" t="s">
        <v>22466</v>
      </c>
      <c r="BW268" s="13" t="s">
        <v>22467</v>
      </c>
      <c r="BX268" s="13" t="s">
        <v>22468</v>
      </c>
      <c r="BY268" s="13" t="s">
        <v>22469</v>
      </c>
      <c r="BZ268" s="13" t="s">
        <v>22470</v>
      </c>
      <c r="CA268" s="13" t="s">
        <v>22471</v>
      </c>
      <c r="CB268" s="13" t="s">
        <v>22472</v>
      </c>
      <c r="CC268" s="13" t="s">
        <v>22473</v>
      </c>
      <c r="CD268" s="13" t="s">
        <v>22474</v>
      </c>
      <c r="CE268" s="13" t="s">
        <v>22475</v>
      </c>
      <c r="CF268" s="13" t="s">
        <v>22476</v>
      </c>
      <c r="CG268" s="13" t="s">
        <v>22477</v>
      </c>
      <c r="CH268" s="13" t="s">
        <v>22478</v>
      </c>
      <c r="CI268" s="13" t="s">
        <v>22479</v>
      </c>
      <c r="CJ268" s="13" t="s">
        <v>22480</v>
      </c>
      <c r="CK268" s="13" t="s">
        <v>22481</v>
      </c>
      <c r="CL268" s="13" t="s">
        <v>22482</v>
      </c>
      <c r="CM268" s="13" t="s">
        <v>22483</v>
      </c>
      <c r="CN268" s="13" t="s">
        <v>22484</v>
      </c>
    </row>
    <row r="269" customFormat="false" ht="12.75" hidden="true" customHeight="false" outlineLevel="0" collapsed="false">
      <c r="A269" s="13" t="n">
        <v>246</v>
      </c>
      <c r="B269" s="13" t="s">
        <v>22485</v>
      </c>
      <c r="C269" s="13" t="s">
        <v>22486</v>
      </c>
      <c r="D269" s="13" t="s">
        <v>22487</v>
      </c>
      <c r="E269" s="13" t="s">
        <v>22488</v>
      </c>
      <c r="F269" s="13" t="s">
        <v>22489</v>
      </c>
      <c r="G269" s="13" t="s">
        <v>22490</v>
      </c>
      <c r="H269" s="13" t="s">
        <v>22491</v>
      </c>
      <c r="I269" s="13" t="s">
        <v>22492</v>
      </c>
      <c r="J269" s="13" t="s">
        <v>22493</v>
      </c>
      <c r="K269" s="13" t="s">
        <v>22494</v>
      </c>
      <c r="L269" s="13" t="s">
        <v>22495</v>
      </c>
      <c r="M269" s="13" t="s">
        <v>22496</v>
      </c>
      <c r="N269" s="13" t="s">
        <v>22497</v>
      </c>
      <c r="O269" s="13" t="s">
        <v>22498</v>
      </c>
      <c r="P269" s="13" t="s">
        <v>22499</v>
      </c>
      <c r="Q269" s="13" t="s">
        <v>22500</v>
      </c>
      <c r="R269" s="13" t="s">
        <v>22501</v>
      </c>
      <c r="S269" s="13" t="s">
        <v>22502</v>
      </c>
      <c r="T269" s="13" t="s">
        <v>22503</v>
      </c>
      <c r="U269" s="13" t="s">
        <v>22504</v>
      </c>
      <c r="V269" s="13" t="s">
        <v>22505</v>
      </c>
      <c r="W269" s="13" t="s">
        <v>22506</v>
      </c>
      <c r="X269" s="13" t="s">
        <v>22507</v>
      </c>
      <c r="Y269" s="13" t="s">
        <v>22508</v>
      </c>
      <c r="Z269" s="13" t="s">
        <v>22509</v>
      </c>
      <c r="AA269" s="13" t="s">
        <v>22510</v>
      </c>
      <c r="AB269" s="13" t="s">
        <v>22511</v>
      </c>
      <c r="AC269" s="13" t="s">
        <v>22512</v>
      </c>
      <c r="AD269" s="13" t="s">
        <v>22513</v>
      </c>
      <c r="AE269" s="13" t="s">
        <v>22514</v>
      </c>
      <c r="AF269" s="13" t="s">
        <v>22515</v>
      </c>
      <c r="AG269" s="13" t="s">
        <v>22516</v>
      </c>
      <c r="AH269" s="13" t="s">
        <v>22517</v>
      </c>
      <c r="AI269" s="13" t="s">
        <v>22518</v>
      </c>
      <c r="AJ269" s="13" t="s">
        <v>22519</v>
      </c>
      <c r="AK269" s="13" t="s">
        <v>22520</v>
      </c>
      <c r="AL269" s="13" t="s">
        <v>22521</v>
      </c>
      <c r="AM269" s="13" t="s">
        <v>22522</v>
      </c>
      <c r="AN269" s="13" t="s">
        <v>22523</v>
      </c>
      <c r="AO269" s="13" t="s">
        <v>22524</v>
      </c>
      <c r="AP269" s="13" t="s">
        <v>22525</v>
      </c>
      <c r="AQ269" s="13" t="s">
        <v>22526</v>
      </c>
      <c r="AR269" s="13" t="s">
        <v>22527</v>
      </c>
      <c r="AS269" s="13" t="s">
        <v>22528</v>
      </c>
      <c r="AT269" s="13" t="s">
        <v>22529</v>
      </c>
      <c r="AU269" s="13" t="s">
        <v>22530</v>
      </c>
      <c r="AV269" s="13" t="s">
        <v>22531</v>
      </c>
      <c r="AW269" s="13" t="s">
        <v>22532</v>
      </c>
      <c r="AX269" s="13" t="s">
        <v>22533</v>
      </c>
      <c r="AY269" s="13" t="s">
        <v>22534</v>
      </c>
      <c r="AZ269" s="13" t="s">
        <v>22535</v>
      </c>
      <c r="BA269" s="13" t="s">
        <v>22536</v>
      </c>
      <c r="BB269" s="13" t="s">
        <v>22537</v>
      </c>
      <c r="BC269" s="13" t="s">
        <v>22538</v>
      </c>
      <c r="BD269" s="13" t="s">
        <v>22539</v>
      </c>
      <c r="BE269" s="13" t="s">
        <v>22540</v>
      </c>
      <c r="BF269" s="13" t="s">
        <v>22541</v>
      </c>
      <c r="BG269" s="13" t="s">
        <v>22542</v>
      </c>
      <c r="BH269" s="13" t="s">
        <v>22543</v>
      </c>
      <c r="BI269" s="13" t="s">
        <v>22544</v>
      </c>
      <c r="BJ269" s="13" t="s">
        <v>22545</v>
      </c>
      <c r="BK269" s="13" t="s">
        <v>22546</v>
      </c>
      <c r="BL269" s="13" t="s">
        <v>22547</v>
      </c>
      <c r="BM269" s="13" t="s">
        <v>22548</v>
      </c>
      <c r="BN269" s="13" t="s">
        <v>22549</v>
      </c>
      <c r="BO269" s="13" t="s">
        <v>22550</v>
      </c>
      <c r="BP269" s="13" t="s">
        <v>22551</v>
      </c>
      <c r="BQ269" s="13" t="s">
        <v>22552</v>
      </c>
      <c r="BR269" s="13" t="s">
        <v>22553</v>
      </c>
      <c r="BS269" s="13" t="s">
        <v>22554</v>
      </c>
      <c r="BT269" s="13" t="s">
        <v>22555</v>
      </c>
      <c r="BU269" s="13" t="s">
        <v>22556</v>
      </c>
      <c r="BV269" s="13" t="s">
        <v>22557</v>
      </c>
      <c r="BW269" s="13" t="s">
        <v>22558</v>
      </c>
      <c r="BX269" s="13" t="s">
        <v>22559</v>
      </c>
      <c r="BY269" s="13" t="s">
        <v>22560</v>
      </c>
      <c r="BZ269" s="13" t="s">
        <v>22561</v>
      </c>
      <c r="CA269" s="13" t="s">
        <v>22562</v>
      </c>
      <c r="CB269" s="13" t="s">
        <v>22563</v>
      </c>
      <c r="CC269" s="13" t="s">
        <v>22564</v>
      </c>
      <c r="CD269" s="13" t="s">
        <v>22565</v>
      </c>
      <c r="CE269" s="13" t="s">
        <v>22566</v>
      </c>
      <c r="CF269" s="13" t="s">
        <v>22567</v>
      </c>
      <c r="CG269" s="13" t="s">
        <v>22568</v>
      </c>
      <c r="CH269" s="13" t="s">
        <v>22569</v>
      </c>
      <c r="CI269" s="13" t="s">
        <v>22570</v>
      </c>
      <c r="CJ269" s="13" t="s">
        <v>22571</v>
      </c>
      <c r="CK269" s="13" t="s">
        <v>22572</v>
      </c>
      <c r="CL269" s="13" t="s">
        <v>22573</v>
      </c>
      <c r="CM269" s="13" t="s">
        <v>22574</v>
      </c>
      <c r="CN269" s="13" t="s">
        <v>22575</v>
      </c>
    </row>
    <row r="270" customFormat="false" ht="12.75" hidden="true" customHeight="false" outlineLevel="0" collapsed="false">
      <c r="A270" s="13" t="n">
        <v>247</v>
      </c>
      <c r="B270" s="13" t="s">
        <v>22576</v>
      </c>
      <c r="C270" s="13" t="s">
        <v>22577</v>
      </c>
      <c r="D270" s="13" t="s">
        <v>22578</v>
      </c>
      <c r="E270" s="13" t="s">
        <v>22579</v>
      </c>
      <c r="F270" s="13" t="s">
        <v>22580</v>
      </c>
      <c r="G270" s="13" t="s">
        <v>22581</v>
      </c>
      <c r="H270" s="13" t="s">
        <v>22582</v>
      </c>
      <c r="I270" s="13" t="s">
        <v>22583</v>
      </c>
      <c r="J270" s="13" t="s">
        <v>22584</v>
      </c>
      <c r="K270" s="13" t="s">
        <v>22585</v>
      </c>
      <c r="L270" s="13" t="s">
        <v>22586</v>
      </c>
      <c r="M270" s="13" t="s">
        <v>22587</v>
      </c>
      <c r="N270" s="13" t="s">
        <v>22588</v>
      </c>
      <c r="O270" s="13" t="s">
        <v>22589</v>
      </c>
      <c r="P270" s="13" t="s">
        <v>22590</v>
      </c>
      <c r="Q270" s="13" t="s">
        <v>22591</v>
      </c>
      <c r="R270" s="13" t="s">
        <v>22592</v>
      </c>
      <c r="S270" s="13" t="s">
        <v>22593</v>
      </c>
      <c r="T270" s="13" t="s">
        <v>22594</v>
      </c>
      <c r="U270" s="13" t="s">
        <v>22595</v>
      </c>
      <c r="V270" s="13" t="s">
        <v>22596</v>
      </c>
      <c r="W270" s="13" t="s">
        <v>22597</v>
      </c>
      <c r="X270" s="13" t="s">
        <v>22598</v>
      </c>
      <c r="Y270" s="13" t="s">
        <v>22599</v>
      </c>
      <c r="Z270" s="13" t="s">
        <v>22600</v>
      </c>
      <c r="AA270" s="13" t="s">
        <v>22601</v>
      </c>
      <c r="AB270" s="13" t="s">
        <v>22602</v>
      </c>
      <c r="AC270" s="13" t="s">
        <v>22603</v>
      </c>
      <c r="AD270" s="13" t="s">
        <v>22604</v>
      </c>
      <c r="AE270" s="13" t="s">
        <v>22605</v>
      </c>
      <c r="AF270" s="13" t="s">
        <v>22606</v>
      </c>
      <c r="AG270" s="13" t="s">
        <v>22607</v>
      </c>
      <c r="AH270" s="13" t="s">
        <v>22608</v>
      </c>
      <c r="AI270" s="13" t="s">
        <v>22609</v>
      </c>
      <c r="AJ270" s="13" t="s">
        <v>22610</v>
      </c>
      <c r="AK270" s="13" t="s">
        <v>22611</v>
      </c>
      <c r="AL270" s="13" t="s">
        <v>22612</v>
      </c>
      <c r="AM270" s="13" t="s">
        <v>22613</v>
      </c>
      <c r="AN270" s="13" t="s">
        <v>22614</v>
      </c>
      <c r="AO270" s="13" t="s">
        <v>22615</v>
      </c>
      <c r="AP270" s="13" t="s">
        <v>22616</v>
      </c>
      <c r="AQ270" s="13" t="s">
        <v>22617</v>
      </c>
      <c r="AR270" s="13" t="s">
        <v>22618</v>
      </c>
      <c r="AS270" s="13" t="s">
        <v>22619</v>
      </c>
      <c r="AT270" s="13" t="s">
        <v>22620</v>
      </c>
      <c r="AU270" s="13" t="s">
        <v>22621</v>
      </c>
      <c r="AV270" s="13" t="s">
        <v>22622</v>
      </c>
      <c r="AW270" s="13" t="s">
        <v>22623</v>
      </c>
      <c r="AX270" s="13" t="s">
        <v>22624</v>
      </c>
      <c r="AY270" s="13" t="s">
        <v>22625</v>
      </c>
      <c r="AZ270" s="13" t="s">
        <v>22626</v>
      </c>
      <c r="BA270" s="13" t="s">
        <v>22627</v>
      </c>
      <c r="BB270" s="13" t="s">
        <v>22628</v>
      </c>
      <c r="BC270" s="13" t="s">
        <v>22629</v>
      </c>
      <c r="BD270" s="13" t="s">
        <v>22630</v>
      </c>
      <c r="BE270" s="13" t="s">
        <v>22631</v>
      </c>
      <c r="BF270" s="13" t="s">
        <v>22632</v>
      </c>
      <c r="BG270" s="13" t="s">
        <v>22633</v>
      </c>
      <c r="BH270" s="13" t="s">
        <v>22634</v>
      </c>
      <c r="BI270" s="13" t="s">
        <v>22635</v>
      </c>
      <c r="BJ270" s="13" t="s">
        <v>22636</v>
      </c>
      <c r="BK270" s="13" t="s">
        <v>22637</v>
      </c>
      <c r="BL270" s="13" t="s">
        <v>22638</v>
      </c>
      <c r="BM270" s="13" t="s">
        <v>22639</v>
      </c>
      <c r="BN270" s="13" t="s">
        <v>22640</v>
      </c>
      <c r="BO270" s="13" t="s">
        <v>22641</v>
      </c>
      <c r="BP270" s="13" t="s">
        <v>22642</v>
      </c>
      <c r="BQ270" s="13" t="s">
        <v>22643</v>
      </c>
      <c r="BR270" s="13" t="s">
        <v>22644</v>
      </c>
      <c r="BS270" s="13" t="s">
        <v>22645</v>
      </c>
      <c r="BT270" s="13" t="s">
        <v>22646</v>
      </c>
      <c r="BU270" s="13" t="s">
        <v>22647</v>
      </c>
      <c r="BV270" s="13" t="s">
        <v>22648</v>
      </c>
      <c r="BW270" s="13" t="s">
        <v>22649</v>
      </c>
      <c r="BX270" s="13" t="s">
        <v>22650</v>
      </c>
      <c r="BY270" s="13" t="s">
        <v>22651</v>
      </c>
      <c r="BZ270" s="13" t="s">
        <v>22652</v>
      </c>
      <c r="CA270" s="13" t="s">
        <v>22653</v>
      </c>
      <c r="CB270" s="13" t="s">
        <v>22654</v>
      </c>
      <c r="CC270" s="13" t="s">
        <v>22655</v>
      </c>
      <c r="CD270" s="13" t="s">
        <v>22656</v>
      </c>
      <c r="CE270" s="13" t="s">
        <v>22657</v>
      </c>
      <c r="CF270" s="13" t="s">
        <v>22658</v>
      </c>
      <c r="CG270" s="13" t="s">
        <v>22659</v>
      </c>
      <c r="CH270" s="13" t="s">
        <v>22660</v>
      </c>
      <c r="CI270" s="13" t="s">
        <v>22661</v>
      </c>
      <c r="CJ270" s="13" t="s">
        <v>22662</v>
      </c>
      <c r="CK270" s="13" t="s">
        <v>22663</v>
      </c>
      <c r="CL270" s="13" t="s">
        <v>22664</v>
      </c>
      <c r="CM270" s="13" t="s">
        <v>22665</v>
      </c>
      <c r="CN270" s="13" t="s">
        <v>22666</v>
      </c>
    </row>
    <row r="271" customFormat="false" ht="12.75" hidden="true" customHeight="false" outlineLevel="0" collapsed="false">
      <c r="A271" s="13" t="n">
        <v>248</v>
      </c>
      <c r="B271" s="13" t="s">
        <v>22667</v>
      </c>
      <c r="C271" s="13" t="s">
        <v>22668</v>
      </c>
      <c r="D271" s="13" t="s">
        <v>22669</v>
      </c>
      <c r="E271" s="13" t="s">
        <v>22670</v>
      </c>
      <c r="F271" s="13" t="s">
        <v>22671</v>
      </c>
      <c r="G271" s="13" t="s">
        <v>22672</v>
      </c>
      <c r="H271" s="13" t="s">
        <v>22673</v>
      </c>
      <c r="I271" s="13" t="s">
        <v>22674</v>
      </c>
      <c r="J271" s="13" t="s">
        <v>22675</v>
      </c>
      <c r="K271" s="13" t="s">
        <v>22676</v>
      </c>
      <c r="L271" s="13" t="s">
        <v>22677</v>
      </c>
      <c r="M271" s="13" t="s">
        <v>22678</v>
      </c>
      <c r="N271" s="13" t="s">
        <v>22679</v>
      </c>
      <c r="O271" s="13" t="s">
        <v>22680</v>
      </c>
      <c r="P271" s="13" t="s">
        <v>22681</v>
      </c>
      <c r="Q271" s="13" t="s">
        <v>22682</v>
      </c>
      <c r="R271" s="13" t="s">
        <v>22683</v>
      </c>
      <c r="S271" s="13" t="s">
        <v>22684</v>
      </c>
      <c r="T271" s="13" t="s">
        <v>22685</v>
      </c>
      <c r="U271" s="13" t="s">
        <v>22686</v>
      </c>
      <c r="V271" s="13" t="s">
        <v>22687</v>
      </c>
      <c r="W271" s="13" t="s">
        <v>22688</v>
      </c>
      <c r="X271" s="13" t="s">
        <v>22689</v>
      </c>
      <c r="Y271" s="13" t="s">
        <v>22690</v>
      </c>
      <c r="Z271" s="13" t="s">
        <v>22691</v>
      </c>
      <c r="AA271" s="13" t="s">
        <v>22692</v>
      </c>
      <c r="AB271" s="13" t="s">
        <v>22693</v>
      </c>
      <c r="AC271" s="13" t="s">
        <v>22694</v>
      </c>
      <c r="AD271" s="13" t="s">
        <v>22695</v>
      </c>
      <c r="AE271" s="13" t="s">
        <v>22696</v>
      </c>
      <c r="AF271" s="13" t="s">
        <v>22697</v>
      </c>
      <c r="AG271" s="13" t="s">
        <v>22698</v>
      </c>
      <c r="AH271" s="13" t="s">
        <v>22699</v>
      </c>
      <c r="AI271" s="13" t="s">
        <v>22700</v>
      </c>
      <c r="AJ271" s="13" t="s">
        <v>22701</v>
      </c>
      <c r="AK271" s="13" t="s">
        <v>22702</v>
      </c>
      <c r="AL271" s="13" t="s">
        <v>22703</v>
      </c>
      <c r="AM271" s="13" t="s">
        <v>22704</v>
      </c>
      <c r="AN271" s="13" t="s">
        <v>22705</v>
      </c>
      <c r="AO271" s="13" t="s">
        <v>22706</v>
      </c>
      <c r="AP271" s="13" t="s">
        <v>22707</v>
      </c>
      <c r="AQ271" s="13" t="s">
        <v>22708</v>
      </c>
      <c r="AR271" s="13" t="s">
        <v>22709</v>
      </c>
      <c r="AS271" s="13" t="s">
        <v>22710</v>
      </c>
      <c r="AT271" s="13" t="s">
        <v>22711</v>
      </c>
      <c r="AU271" s="13" t="s">
        <v>22712</v>
      </c>
      <c r="AV271" s="13" t="s">
        <v>22713</v>
      </c>
      <c r="AW271" s="13" t="s">
        <v>22714</v>
      </c>
      <c r="AX271" s="13" t="s">
        <v>22715</v>
      </c>
      <c r="AY271" s="13" t="s">
        <v>22716</v>
      </c>
      <c r="AZ271" s="13" t="s">
        <v>22717</v>
      </c>
      <c r="BA271" s="13" t="s">
        <v>22718</v>
      </c>
      <c r="BB271" s="13" t="s">
        <v>22719</v>
      </c>
      <c r="BC271" s="13" t="s">
        <v>22720</v>
      </c>
      <c r="BD271" s="13" t="s">
        <v>22721</v>
      </c>
      <c r="BE271" s="13" t="s">
        <v>22722</v>
      </c>
      <c r="BF271" s="13" t="s">
        <v>22723</v>
      </c>
      <c r="BG271" s="13" t="s">
        <v>22724</v>
      </c>
      <c r="BH271" s="13" t="s">
        <v>22725</v>
      </c>
      <c r="BI271" s="13" t="s">
        <v>22726</v>
      </c>
      <c r="BJ271" s="13" t="s">
        <v>22727</v>
      </c>
      <c r="BK271" s="13" t="s">
        <v>22728</v>
      </c>
      <c r="BL271" s="13" t="s">
        <v>22729</v>
      </c>
      <c r="BM271" s="13" t="s">
        <v>22730</v>
      </c>
      <c r="BN271" s="13" t="s">
        <v>22731</v>
      </c>
      <c r="BO271" s="13" t="s">
        <v>22732</v>
      </c>
      <c r="BP271" s="13" t="s">
        <v>22733</v>
      </c>
      <c r="BQ271" s="13" t="s">
        <v>22734</v>
      </c>
      <c r="BR271" s="13" t="s">
        <v>22735</v>
      </c>
      <c r="BS271" s="13" t="s">
        <v>22736</v>
      </c>
      <c r="BT271" s="13" t="s">
        <v>22737</v>
      </c>
      <c r="BU271" s="13" t="s">
        <v>22738</v>
      </c>
      <c r="BV271" s="13" t="s">
        <v>22739</v>
      </c>
      <c r="BW271" s="13" t="s">
        <v>22740</v>
      </c>
      <c r="BX271" s="13" t="s">
        <v>22741</v>
      </c>
      <c r="BY271" s="13" t="s">
        <v>22742</v>
      </c>
      <c r="BZ271" s="13" t="s">
        <v>22743</v>
      </c>
      <c r="CA271" s="13" t="s">
        <v>22744</v>
      </c>
      <c r="CB271" s="13" t="s">
        <v>22745</v>
      </c>
      <c r="CC271" s="13" t="s">
        <v>22746</v>
      </c>
      <c r="CD271" s="13" t="s">
        <v>22747</v>
      </c>
      <c r="CE271" s="13" t="s">
        <v>22748</v>
      </c>
      <c r="CF271" s="13" t="s">
        <v>22749</v>
      </c>
      <c r="CG271" s="13" t="s">
        <v>22750</v>
      </c>
      <c r="CH271" s="13" t="s">
        <v>22751</v>
      </c>
      <c r="CI271" s="13" t="s">
        <v>22752</v>
      </c>
      <c r="CJ271" s="13" t="s">
        <v>22753</v>
      </c>
      <c r="CK271" s="13" t="s">
        <v>22754</v>
      </c>
      <c r="CL271" s="13" t="s">
        <v>22755</v>
      </c>
      <c r="CM271" s="13" t="s">
        <v>22756</v>
      </c>
      <c r="CN271" s="13" t="s">
        <v>22757</v>
      </c>
    </row>
    <row r="272" customFormat="false" ht="12.75" hidden="true" customHeight="false" outlineLevel="0" collapsed="false">
      <c r="A272" s="13" t="n">
        <v>249</v>
      </c>
      <c r="B272" s="13" t="s">
        <v>22758</v>
      </c>
      <c r="C272" s="13" t="s">
        <v>22759</v>
      </c>
      <c r="D272" s="13" t="s">
        <v>22760</v>
      </c>
      <c r="E272" s="13" t="s">
        <v>22761</v>
      </c>
      <c r="F272" s="13" t="s">
        <v>22762</v>
      </c>
      <c r="G272" s="13" t="s">
        <v>22763</v>
      </c>
      <c r="H272" s="13" t="s">
        <v>22764</v>
      </c>
      <c r="I272" s="13" t="s">
        <v>22765</v>
      </c>
      <c r="J272" s="13" t="s">
        <v>22766</v>
      </c>
      <c r="K272" s="13" t="s">
        <v>22767</v>
      </c>
      <c r="L272" s="13" t="s">
        <v>22768</v>
      </c>
      <c r="M272" s="13" t="s">
        <v>22769</v>
      </c>
      <c r="N272" s="13" t="s">
        <v>22770</v>
      </c>
      <c r="O272" s="13" t="s">
        <v>22771</v>
      </c>
      <c r="P272" s="13" t="s">
        <v>22772</v>
      </c>
      <c r="Q272" s="13" t="s">
        <v>22773</v>
      </c>
      <c r="R272" s="13" t="s">
        <v>22774</v>
      </c>
      <c r="S272" s="13" t="s">
        <v>22775</v>
      </c>
      <c r="T272" s="13" t="s">
        <v>22776</v>
      </c>
      <c r="U272" s="13" t="s">
        <v>22777</v>
      </c>
      <c r="V272" s="13" t="s">
        <v>22778</v>
      </c>
      <c r="W272" s="13" t="s">
        <v>22779</v>
      </c>
      <c r="X272" s="13" t="s">
        <v>22780</v>
      </c>
      <c r="Y272" s="13" t="s">
        <v>22781</v>
      </c>
      <c r="Z272" s="13" t="s">
        <v>22782</v>
      </c>
      <c r="AA272" s="13" t="s">
        <v>22783</v>
      </c>
      <c r="AB272" s="13" t="s">
        <v>22784</v>
      </c>
      <c r="AC272" s="13" t="s">
        <v>22785</v>
      </c>
      <c r="AD272" s="13" t="s">
        <v>22786</v>
      </c>
      <c r="AE272" s="13" t="s">
        <v>22787</v>
      </c>
      <c r="AF272" s="13" t="s">
        <v>22788</v>
      </c>
      <c r="AG272" s="13" t="s">
        <v>22789</v>
      </c>
      <c r="AH272" s="13" t="s">
        <v>22790</v>
      </c>
      <c r="AI272" s="13" t="s">
        <v>22791</v>
      </c>
      <c r="AJ272" s="13" t="s">
        <v>22792</v>
      </c>
      <c r="AK272" s="13" t="s">
        <v>22793</v>
      </c>
      <c r="AL272" s="13" t="s">
        <v>22794</v>
      </c>
      <c r="AM272" s="13" t="s">
        <v>22795</v>
      </c>
      <c r="AN272" s="13" t="s">
        <v>22796</v>
      </c>
      <c r="AO272" s="13" t="s">
        <v>22797</v>
      </c>
      <c r="AP272" s="13" t="s">
        <v>22798</v>
      </c>
      <c r="AQ272" s="13" t="s">
        <v>22799</v>
      </c>
      <c r="AR272" s="13" t="s">
        <v>22800</v>
      </c>
      <c r="AS272" s="13" t="s">
        <v>22801</v>
      </c>
      <c r="AT272" s="13" t="s">
        <v>22802</v>
      </c>
      <c r="AU272" s="13" t="s">
        <v>22803</v>
      </c>
      <c r="AV272" s="13" t="s">
        <v>22804</v>
      </c>
      <c r="AW272" s="13" t="s">
        <v>22805</v>
      </c>
      <c r="AX272" s="13" t="s">
        <v>22806</v>
      </c>
      <c r="AY272" s="13" t="s">
        <v>22807</v>
      </c>
      <c r="AZ272" s="13" t="s">
        <v>22808</v>
      </c>
      <c r="BA272" s="13" t="s">
        <v>22809</v>
      </c>
      <c r="BB272" s="13" t="s">
        <v>22810</v>
      </c>
      <c r="BC272" s="13" t="s">
        <v>22811</v>
      </c>
      <c r="BD272" s="13" t="s">
        <v>22812</v>
      </c>
      <c r="BE272" s="13" t="s">
        <v>22813</v>
      </c>
      <c r="BF272" s="13" t="s">
        <v>22814</v>
      </c>
      <c r="BG272" s="13" t="s">
        <v>22815</v>
      </c>
      <c r="BH272" s="13" t="s">
        <v>22816</v>
      </c>
      <c r="BI272" s="13" t="s">
        <v>22817</v>
      </c>
      <c r="BJ272" s="13" t="s">
        <v>22818</v>
      </c>
      <c r="BK272" s="13" t="s">
        <v>22819</v>
      </c>
      <c r="BL272" s="13" t="s">
        <v>22820</v>
      </c>
      <c r="BM272" s="13" t="s">
        <v>22821</v>
      </c>
      <c r="BN272" s="13" t="s">
        <v>22822</v>
      </c>
      <c r="BO272" s="13" t="s">
        <v>22823</v>
      </c>
      <c r="BP272" s="13" t="s">
        <v>22824</v>
      </c>
      <c r="BQ272" s="13" t="s">
        <v>22825</v>
      </c>
      <c r="BR272" s="13" t="s">
        <v>22826</v>
      </c>
      <c r="BS272" s="13" t="s">
        <v>22827</v>
      </c>
      <c r="BT272" s="13" t="s">
        <v>22828</v>
      </c>
      <c r="BU272" s="13" t="s">
        <v>22829</v>
      </c>
      <c r="BV272" s="13" t="s">
        <v>22830</v>
      </c>
      <c r="BW272" s="13" t="s">
        <v>22831</v>
      </c>
      <c r="BX272" s="13" t="s">
        <v>22832</v>
      </c>
      <c r="BY272" s="13" t="s">
        <v>22833</v>
      </c>
      <c r="BZ272" s="13" t="s">
        <v>22834</v>
      </c>
      <c r="CA272" s="13" t="s">
        <v>22835</v>
      </c>
      <c r="CB272" s="13" t="s">
        <v>22836</v>
      </c>
      <c r="CC272" s="13" t="s">
        <v>22837</v>
      </c>
      <c r="CD272" s="13" t="s">
        <v>22838</v>
      </c>
      <c r="CE272" s="13" t="s">
        <v>22839</v>
      </c>
      <c r="CF272" s="13" t="s">
        <v>22840</v>
      </c>
      <c r="CG272" s="13" t="s">
        <v>22841</v>
      </c>
      <c r="CH272" s="13" t="s">
        <v>22842</v>
      </c>
      <c r="CI272" s="13" t="s">
        <v>22843</v>
      </c>
      <c r="CJ272" s="13" t="s">
        <v>22844</v>
      </c>
      <c r="CK272" s="13" t="s">
        <v>22845</v>
      </c>
      <c r="CL272" s="13" t="s">
        <v>22846</v>
      </c>
      <c r="CM272" s="13" t="s">
        <v>22847</v>
      </c>
      <c r="CN272" s="13" t="s">
        <v>22848</v>
      </c>
    </row>
    <row r="273" customFormat="false" ht="12.75" hidden="true" customHeight="false" outlineLevel="0" collapsed="false">
      <c r="A273" s="13" t="n">
        <v>250</v>
      </c>
      <c r="B273" s="13" t="s">
        <v>22849</v>
      </c>
      <c r="C273" s="13" t="s">
        <v>22850</v>
      </c>
      <c r="D273" s="13" t="s">
        <v>22851</v>
      </c>
      <c r="E273" s="13" t="s">
        <v>22852</v>
      </c>
      <c r="F273" s="13" t="s">
        <v>22853</v>
      </c>
      <c r="G273" s="13" t="s">
        <v>22854</v>
      </c>
      <c r="H273" s="13" t="s">
        <v>22855</v>
      </c>
      <c r="I273" s="13" t="s">
        <v>22856</v>
      </c>
      <c r="J273" s="13" t="s">
        <v>22857</v>
      </c>
      <c r="K273" s="13" t="s">
        <v>22858</v>
      </c>
      <c r="L273" s="13" t="s">
        <v>22859</v>
      </c>
      <c r="M273" s="13" t="s">
        <v>22860</v>
      </c>
      <c r="N273" s="13" t="s">
        <v>22861</v>
      </c>
      <c r="O273" s="13" t="s">
        <v>22862</v>
      </c>
      <c r="P273" s="13" t="s">
        <v>22863</v>
      </c>
      <c r="Q273" s="13" t="s">
        <v>22864</v>
      </c>
      <c r="R273" s="13" t="s">
        <v>22865</v>
      </c>
      <c r="S273" s="13" t="s">
        <v>22866</v>
      </c>
      <c r="T273" s="13" t="s">
        <v>22867</v>
      </c>
      <c r="U273" s="13" t="s">
        <v>22868</v>
      </c>
      <c r="V273" s="13" t="s">
        <v>22869</v>
      </c>
      <c r="W273" s="13" t="s">
        <v>22870</v>
      </c>
      <c r="X273" s="13" t="s">
        <v>22871</v>
      </c>
      <c r="Y273" s="13" t="s">
        <v>22872</v>
      </c>
      <c r="Z273" s="13" t="s">
        <v>22873</v>
      </c>
      <c r="AA273" s="13" t="s">
        <v>22874</v>
      </c>
      <c r="AB273" s="13" t="s">
        <v>22875</v>
      </c>
      <c r="AC273" s="13" t="s">
        <v>22876</v>
      </c>
      <c r="AD273" s="13" t="s">
        <v>22877</v>
      </c>
      <c r="AE273" s="13" t="s">
        <v>22878</v>
      </c>
      <c r="AF273" s="13" t="s">
        <v>22879</v>
      </c>
      <c r="AG273" s="13" t="s">
        <v>22880</v>
      </c>
      <c r="AH273" s="13" t="s">
        <v>22881</v>
      </c>
      <c r="AI273" s="13" t="s">
        <v>22882</v>
      </c>
      <c r="AJ273" s="13" t="s">
        <v>22883</v>
      </c>
      <c r="AK273" s="13" t="s">
        <v>22884</v>
      </c>
      <c r="AL273" s="13" t="s">
        <v>22885</v>
      </c>
      <c r="AM273" s="13" t="s">
        <v>22886</v>
      </c>
      <c r="AN273" s="13" t="s">
        <v>22887</v>
      </c>
      <c r="AO273" s="13" t="s">
        <v>22888</v>
      </c>
      <c r="AP273" s="13" t="s">
        <v>22889</v>
      </c>
      <c r="AQ273" s="13" t="s">
        <v>22890</v>
      </c>
      <c r="AR273" s="13" t="s">
        <v>22891</v>
      </c>
      <c r="AS273" s="13" t="s">
        <v>22892</v>
      </c>
      <c r="AT273" s="13" t="s">
        <v>22893</v>
      </c>
      <c r="AU273" s="13" t="s">
        <v>22894</v>
      </c>
      <c r="AV273" s="13" t="s">
        <v>22895</v>
      </c>
      <c r="AW273" s="13" t="s">
        <v>22896</v>
      </c>
      <c r="AX273" s="13" t="s">
        <v>22897</v>
      </c>
      <c r="AY273" s="13" t="s">
        <v>22898</v>
      </c>
      <c r="AZ273" s="13" t="s">
        <v>22899</v>
      </c>
      <c r="BA273" s="13" t="s">
        <v>22900</v>
      </c>
      <c r="BB273" s="13" t="s">
        <v>22901</v>
      </c>
      <c r="BC273" s="13" t="s">
        <v>22902</v>
      </c>
      <c r="BD273" s="13" t="s">
        <v>22903</v>
      </c>
      <c r="BE273" s="13" t="s">
        <v>22904</v>
      </c>
      <c r="BF273" s="13" t="s">
        <v>22905</v>
      </c>
      <c r="BG273" s="13" t="s">
        <v>22906</v>
      </c>
      <c r="BH273" s="13" t="s">
        <v>22907</v>
      </c>
      <c r="BI273" s="13" t="s">
        <v>22908</v>
      </c>
      <c r="BJ273" s="13" t="s">
        <v>22909</v>
      </c>
      <c r="BK273" s="13" t="s">
        <v>22910</v>
      </c>
      <c r="BL273" s="13" t="s">
        <v>22911</v>
      </c>
      <c r="BM273" s="13" t="s">
        <v>22912</v>
      </c>
      <c r="BN273" s="13" t="s">
        <v>22913</v>
      </c>
      <c r="BO273" s="13" t="s">
        <v>22914</v>
      </c>
      <c r="BP273" s="13" t="s">
        <v>22915</v>
      </c>
      <c r="BQ273" s="13" t="s">
        <v>22916</v>
      </c>
      <c r="BR273" s="13" t="s">
        <v>22917</v>
      </c>
      <c r="BS273" s="13" t="s">
        <v>22918</v>
      </c>
      <c r="BT273" s="13" t="s">
        <v>22919</v>
      </c>
      <c r="BU273" s="13" t="s">
        <v>22920</v>
      </c>
      <c r="BV273" s="13" t="s">
        <v>22921</v>
      </c>
      <c r="BW273" s="13" t="s">
        <v>22922</v>
      </c>
      <c r="BX273" s="13" t="s">
        <v>22923</v>
      </c>
      <c r="BY273" s="13" t="s">
        <v>22924</v>
      </c>
      <c r="BZ273" s="13" t="s">
        <v>22925</v>
      </c>
      <c r="CA273" s="13" t="s">
        <v>22926</v>
      </c>
      <c r="CB273" s="13" t="s">
        <v>22927</v>
      </c>
      <c r="CC273" s="13" t="s">
        <v>22928</v>
      </c>
      <c r="CD273" s="13" t="s">
        <v>22929</v>
      </c>
      <c r="CE273" s="13" t="s">
        <v>22930</v>
      </c>
      <c r="CF273" s="13" t="s">
        <v>22931</v>
      </c>
      <c r="CG273" s="13" t="s">
        <v>22932</v>
      </c>
      <c r="CH273" s="13" t="s">
        <v>22933</v>
      </c>
      <c r="CI273" s="13" t="s">
        <v>22934</v>
      </c>
      <c r="CJ273" s="13" t="s">
        <v>22935</v>
      </c>
      <c r="CK273" s="13" t="s">
        <v>22936</v>
      </c>
      <c r="CL273" s="13" t="s">
        <v>22937</v>
      </c>
      <c r="CM273" s="13" t="s">
        <v>22938</v>
      </c>
      <c r="CN273" s="13" t="s">
        <v>22939</v>
      </c>
    </row>
    <row r="274" customFormat="false" ht="12.75" hidden="true" customHeight="false" outlineLevel="0" collapsed="false">
      <c r="A274" s="13" t="n">
        <v>251</v>
      </c>
      <c r="B274" s="13" t="s">
        <v>22940</v>
      </c>
      <c r="C274" s="13" t="s">
        <v>22941</v>
      </c>
      <c r="D274" s="13" t="s">
        <v>22942</v>
      </c>
      <c r="E274" s="13" t="s">
        <v>22943</v>
      </c>
      <c r="F274" s="13" t="s">
        <v>22944</v>
      </c>
      <c r="G274" s="13" t="s">
        <v>22945</v>
      </c>
      <c r="H274" s="13" t="s">
        <v>22946</v>
      </c>
      <c r="I274" s="13" t="s">
        <v>22947</v>
      </c>
      <c r="J274" s="13" t="s">
        <v>22948</v>
      </c>
      <c r="K274" s="13" t="s">
        <v>22949</v>
      </c>
      <c r="L274" s="13" t="s">
        <v>22950</v>
      </c>
      <c r="M274" s="13" t="s">
        <v>22951</v>
      </c>
      <c r="N274" s="13" t="s">
        <v>22952</v>
      </c>
      <c r="O274" s="13" t="s">
        <v>22953</v>
      </c>
      <c r="P274" s="13" t="s">
        <v>22954</v>
      </c>
      <c r="Q274" s="13" t="s">
        <v>22955</v>
      </c>
      <c r="R274" s="13" t="s">
        <v>22956</v>
      </c>
      <c r="S274" s="13" t="s">
        <v>22957</v>
      </c>
      <c r="T274" s="13" t="s">
        <v>22958</v>
      </c>
      <c r="U274" s="13" t="s">
        <v>22959</v>
      </c>
      <c r="V274" s="13" t="s">
        <v>22960</v>
      </c>
      <c r="W274" s="13" t="s">
        <v>22961</v>
      </c>
      <c r="X274" s="13" t="s">
        <v>22962</v>
      </c>
      <c r="Y274" s="13" t="s">
        <v>22963</v>
      </c>
      <c r="Z274" s="13" t="s">
        <v>22964</v>
      </c>
      <c r="AA274" s="13" t="s">
        <v>22965</v>
      </c>
      <c r="AB274" s="13" t="s">
        <v>22966</v>
      </c>
      <c r="AC274" s="13" t="s">
        <v>22967</v>
      </c>
      <c r="AD274" s="13" t="s">
        <v>22968</v>
      </c>
      <c r="AE274" s="13" t="s">
        <v>22969</v>
      </c>
      <c r="AF274" s="13" t="s">
        <v>22970</v>
      </c>
      <c r="AG274" s="13" t="s">
        <v>22971</v>
      </c>
      <c r="AH274" s="13" t="s">
        <v>22972</v>
      </c>
      <c r="AI274" s="13" t="s">
        <v>22973</v>
      </c>
      <c r="AJ274" s="13" t="s">
        <v>22974</v>
      </c>
      <c r="AK274" s="13" t="s">
        <v>22975</v>
      </c>
      <c r="AL274" s="13" t="s">
        <v>22976</v>
      </c>
      <c r="AM274" s="13" t="s">
        <v>22977</v>
      </c>
      <c r="AN274" s="13" t="s">
        <v>22978</v>
      </c>
      <c r="AO274" s="13" t="s">
        <v>22979</v>
      </c>
      <c r="AP274" s="13" t="s">
        <v>22980</v>
      </c>
      <c r="AQ274" s="13" t="s">
        <v>22981</v>
      </c>
      <c r="AR274" s="13" t="s">
        <v>22982</v>
      </c>
      <c r="AS274" s="13" t="s">
        <v>22983</v>
      </c>
      <c r="AT274" s="13" t="s">
        <v>22984</v>
      </c>
      <c r="AU274" s="13" t="s">
        <v>22985</v>
      </c>
      <c r="AV274" s="13" t="s">
        <v>22986</v>
      </c>
      <c r="AW274" s="13" t="s">
        <v>22987</v>
      </c>
      <c r="AX274" s="13" t="s">
        <v>22988</v>
      </c>
      <c r="AY274" s="13" t="s">
        <v>22989</v>
      </c>
      <c r="AZ274" s="13" t="s">
        <v>22990</v>
      </c>
      <c r="BA274" s="13" t="s">
        <v>22991</v>
      </c>
      <c r="BB274" s="13" t="s">
        <v>22992</v>
      </c>
      <c r="BC274" s="13" t="s">
        <v>22993</v>
      </c>
      <c r="BD274" s="13" t="s">
        <v>22994</v>
      </c>
      <c r="BE274" s="13" t="s">
        <v>22995</v>
      </c>
      <c r="BF274" s="13" t="s">
        <v>22996</v>
      </c>
      <c r="BG274" s="13" t="s">
        <v>22997</v>
      </c>
      <c r="BH274" s="13" t="s">
        <v>22998</v>
      </c>
      <c r="BI274" s="13" t="s">
        <v>22999</v>
      </c>
      <c r="BJ274" s="13" t="s">
        <v>23000</v>
      </c>
      <c r="BK274" s="13" t="s">
        <v>23001</v>
      </c>
      <c r="BL274" s="13" t="s">
        <v>23002</v>
      </c>
      <c r="BM274" s="13" t="s">
        <v>23003</v>
      </c>
      <c r="BN274" s="13" t="s">
        <v>23004</v>
      </c>
      <c r="BO274" s="13" t="s">
        <v>23005</v>
      </c>
      <c r="BP274" s="13" t="s">
        <v>23006</v>
      </c>
      <c r="BQ274" s="13" t="s">
        <v>23007</v>
      </c>
      <c r="BR274" s="13" t="s">
        <v>23008</v>
      </c>
      <c r="BS274" s="13" t="s">
        <v>23009</v>
      </c>
      <c r="BT274" s="13" t="s">
        <v>23010</v>
      </c>
      <c r="BU274" s="13" t="s">
        <v>23011</v>
      </c>
      <c r="BV274" s="13" t="s">
        <v>23012</v>
      </c>
      <c r="BW274" s="13" t="s">
        <v>23013</v>
      </c>
      <c r="BX274" s="13" t="s">
        <v>23014</v>
      </c>
      <c r="BY274" s="13" t="s">
        <v>23015</v>
      </c>
      <c r="BZ274" s="13" t="s">
        <v>23016</v>
      </c>
      <c r="CA274" s="13" t="s">
        <v>23017</v>
      </c>
      <c r="CB274" s="13" t="s">
        <v>23018</v>
      </c>
      <c r="CC274" s="13" t="s">
        <v>23019</v>
      </c>
      <c r="CD274" s="13" t="s">
        <v>23020</v>
      </c>
      <c r="CE274" s="13" t="s">
        <v>23021</v>
      </c>
      <c r="CF274" s="13" t="s">
        <v>23022</v>
      </c>
      <c r="CG274" s="13" t="s">
        <v>23023</v>
      </c>
      <c r="CH274" s="13" t="s">
        <v>23024</v>
      </c>
      <c r="CI274" s="13" t="s">
        <v>23025</v>
      </c>
      <c r="CJ274" s="13" t="s">
        <v>23026</v>
      </c>
      <c r="CK274" s="13" t="s">
        <v>23027</v>
      </c>
      <c r="CL274" s="13" t="s">
        <v>23028</v>
      </c>
      <c r="CM274" s="13" t="s">
        <v>23029</v>
      </c>
      <c r="CN274" s="13" t="s">
        <v>23030</v>
      </c>
    </row>
    <row r="275" customFormat="false" ht="12.75" hidden="true" customHeight="false" outlineLevel="0" collapsed="false">
      <c r="A275" s="13" t="n">
        <v>252</v>
      </c>
      <c r="B275" s="13" t="s">
        <v>23031</v>
      </c>
      <c r="C275" s="13" t="s">
        <v>23032</v>
      </c>
      <c r="D275" s="13" t="s">
        <v>23033</v>
      </c>
      <c r="E275" s="13" t="s">
        <v>23034</v>
      </c>
      <c r="F275" s="13" t="s">
        <v>23035</v>
      </c>
      <c r="G275" s="13" t="s">
        <v>23036</v>
      </c>
      <c r="H275" s="13" t="s">
        <v>23037</v>
      </c>
      <c r="I275" s="13" t="s">
        <v>23038</v>
      </c>
      <c r="J275" s="13" t="s">
        <v>23039</v>
      </c>
      <c r="K275" s="13" t="s">
        <v>23040</v>
      </c>
      <c r="L275" s="13" t="s">
        <v>23041</v>
      </c>
      <c r="M275" s="13" t="s">
        <v>23042</v>
      </c>
      <c r="N275" s="13" t="s">
        <v>23043</v>
      </c>
      <c r="O275" s="13" t="s">
        <v>23044</v>
      </c>
      <c r="P275" s="13" t="s">
        <v>23045</v>
      </c>
      <c r="Q275" s="13" t="s">
        <v>23046</v>
      </c>
      <c r="R275" s="13" t="s">
        <v>23047</v>
      </c>
      <c r="S275" s="13" t="s">
        <v>23048</v>
      </c>
      <c r="T275" s="13" t="s">
        <v>23049</v>
      </c>
      <c r="U275" s="13" t="s">
        <v>23050</v>
      </c>
      <c r="V275" s="13" t="s">
        <v>23051</v>
      </c>
      <c r="W275" s="13" t="s">
        <v>23052</v>
      </c>
      <c r="X275" s="13" t="s">
        <v>23053</v>
      </c>
      <c r="Y275" s="13" t="s">
        <v>23054</v>
      </c>
      <c r="Z275" s="13" t="s">
        <v>23055</v>
      </c>
      <c r="AA275" s="13" t="s">
        <v>23056</v>
      </c>
      <c r="AB275" s="13" t="s">
        <v>23057</v>
      </c>
      <c r="AC275" s="13" t="s">
        <v>23058</v>
      </c>
      <c r="AD275" s="13" t="s">
        <v>23059</v>
      </c>
      <c r="AE275" s="13" t="s">
        <v>23060</v>
      </c>
      <c r="AF275" s="13" t="s">
        <v>23061</v>
      </c>
      <c r="AG275" s="13" t="s">
        <v>23062</v>
      </c>
      <c r="AH275" s="13" t="s">
        <v>23063</v>
      </c>
      <c r="AI275" s="13" t="s">
        <v>23064</v>
      </c>
      <c r="AJ275" s="13" t="s">
        <v>23065</v>
      </c>
      <c r="AK275" s="13" t="s">
        <v>23066</v>
      </c>
      <c r="AL275" s="13" t="s">
        <v>23067</v>
      </c>
      <c r="AM275" s="13" t="s">
        <v>23068</v>
      </c>
      <c r="AN275" s="13" t="s">
        <v>23069</v>
      </c>
      <c r="AO275" s="13" t="s">
        <v>23070</v>
      </c>
      <c r="AP275" s="13" t="s">
        <v>23071</v>
      </c>
      <c r="AQ275" s="13" t="s">
        <v>23072</v>
      </c>
      <c r="AR275" s="13" t="s">
        <v>23073</v>
      </c>
      <c r="AS275" s="13" t="s">
        <v>23074</v>
      </c>
      <c r="AT275" s="13" t="s">
        <v>23075</v>
      </c>
      <c r="AU275" s="13" t="s">
        <v>23076</v>
      </c>
      <c r="AV275" s="13" t="s">
        <v>23077</v>
      </c>
      <c r="AW275" s="13" t="s">
        <v>23078</v>
      </c>
      <c r="AX275" s="13" t="s">
        <v>23079</v>
      </c>
      <c r="AY275" s="13" t="s">
        <v>23080</v>
      </c>
      <c r="AZ275" s="13" t="s">
        <v>23081</v>
      </c>
      <c r="BA275" s="13" t="s">
        <v>23082</v>
      </c>
      <c r="BB275" s="13" t="s">
        <v>23083</v>
      </c>
      <c r="BC275" s="13" t="s">
        <v>23084</v>
      </c>
      <c r="BD275" s="13" t="s">
        <v>23085</v>
      </c>
      <c r="BE275" s="13" t="s">
        <v>23086</v>
      </c>
      <c r="BF275" s="13" t="s">
        <v>23087</v>
      </c>
      <c r="BG275" s="13" t="s">
        <v>23088</v>
      </c>
      <c r="BH275" s="13" t="s">
        <v>23089</v>
      </c>
      <c r="BI275" s="13" t="s">
        <v>23090</v>
      </c>
      <c r="BJ275" s="13" t="s">
        <v>23091</v>
      </c>
      <c r="BK275" s="13" t="s">
        <v>23092</v>
      </c>
      <c r="BL275" s="13" t="s">
        <v>23093</v>
      </c>
      <c r="BM275" s="13" t="s">
        <v>23094</v>
      </c>
      <c r="BN275" s="13" t="s">
        <v>23095</v>
      </c>
      <c r="BO275" s="13" t="s">
        <v>23096</v>
      </c>
      <c r="BP275" s="13" t="s">
        <v>23097</v>
      </c>
      <c r="BQ275" s="13" t="s">
        <v>23098</v>
      </c>
      <c r="BR275" s="13" t="s">
        <v>23099</v>
      </c>
      <c r="BS275" s="13" t="s">
        <v>23100</v>
      </c>
      <c r="BT275" s="13" t="s">
        <v>23101</v>
      </c>
      <c r="BU275" s="13" t="s">
        <v>23102</v>
      </c>
      <c r="BV275" s="13" t="s">
        <v>23103</v>
      </c>
      <c r="BW275" s="13" t="s">
        <v>23104</v>
      </c>
      <c r="BX275" s="13" t="s">
        <v>23105</v>
      </c>
      <c r="BY275" s="13" t="s">
        <v>23106</v>
      </c>
      <c r="BZ275" s="13" t="s">
        <v>23107</v>
      </c>
      <c r="CA275" s="13" t="s">
        <v>23108</v>
      </c>
      <c r="CB275" s="13" t="s">
        <v>23109</v>
      </c>
      <c r="CC275" s="13" t="s">
        <v>23110</v>
      </c>
      <c r="CD275" s="13" t="s">
        <v>23111</v>
      </c>
      <c r="CE275" s="13" t="s">
        <v>23112</v>
      </c>
      <c r="CF275" s="13" t="s">
        <v>23113</v>
      </c>
      <c r="CG275" s="13" t="s">
        <v>23114</v>
      </c>
      <c r="CH275" s="13" t="s">
        <v>23115</v>
      </c>
      <c r="CI275" s="13" t="s">
        <v>23116</v>
      </c>
      <c r="CJ275" s="13" t="s">
        <v>23117</v>
      </c>
      <c r="CK275" s="13" t="s">
        <v>23118</v>
      </c>
      <c r="CL275" s="13" t="s">
        <v>23119</v>
      </c>
      <c r="CM275" s="13" t="s">
        <v>23120</v>
      </c>
      <c r="CN275" s="13" t="s">
        <v>23121</v>
      </c>
    </row>
    <row r="276" customFormat="false" ht="12.75" hidden="true" customHeight="false" outlineLevel="0" collapsed="false">
      <c r="A276" s="13" t="n">
        <v>253</v>
      </c>
      <c r="B276" s="13" t="s">
        <v>23122</v>
      </c>
      <c r="C276" s="13" t="s">
        <v>23123</v>
      </c>
      <c r="D276" s="13" t="s">
        <v>23124</v>
      </c>
      <c r="E276" s="13" t="s">
        <v>23125</v>
      </c>
      <c r="F276" s="13" t="s">
        <v>23126</v>
      </c>
      <c r="G276" s="13" t="s">
        <v>23127</v>
      </c>
      <c r="H276" s="13" t="s">
        <v>23128</v>
      </c>
      <c r="I276" s="13" t="s">
        <v>23129</v>
      </c>
      <c r="J276" s="13" t="s">
        <v>23130</v>
      </c>
      <c r="K276" s="13" t="s">
        <v>23131</v>
      </c>
      <c r="L276" s="13" t="s">
        <v>23132</v>
      </c>
      <c r="M276" s="13" t="s">
        <v>23133</v>
      </c>
      <c r="N276" s="13" t="s">
        <v>23134</v>
      </c>
      <c r="O276" s="13" t="s">
        <v>23135</v>
      </c>
      <c r="P276" s="13" t="s">
        <v>23136</v>
      </c>
      <c r="Q276" s="13" t="s">
        <v>23137</v>
      </c>
      <c r="R276" s="13" t="s">
        <v>23138</v>
      </c>
      <c r="S276" s="13" t="s">
        <v>23139</v>
      </c>
      <c r="T276" s="13" t="s">
        <v>23140</v>
      </c>
      <c r="U276" s="13" t="s">
        <v>23141</v>
      </c>
      <c r="V276" s="13" t="s">
        <v>23142</v>
      </c>
      <c r="W276" s="13" t="s">
        <v>23143</v>
      </c>
      <c r="X276" s="13" t="s">
        <v>23144</v>
      </c>
      <c r="Y276" s="13" t="s">
        <v>23145</v>
      </c>
      <c r="Z276" s="13" t="s">
        <v>23146</v>
      </c>
      <c r="AA276" s="13" t="s">
        <v>23147</v>
      </c>
      <c r="AB276" s="13" t="s">
        <v>23148</v>
      </c>
      <c r="AC276" s="13" t="s">
        <v>23149</v>
      </c>
      <c r="AD276" s="13" t="s">
        <v>23150</v>
      </c>
      <c r="AE276" s="13" t="s">
        <v>23151</v>
      </c>
      <c r="AF276" s="13" t="s">
        <v>23152</v>
      </c>
      <c r="AG276" s="13" t="s">
        <v>23153</v>
      </c>
      <c r="AH276" s="13" t="s">
        <v>23154</v>
      </c>
      <c r="AI276" s="13" t="s">
        <v>23155</v>
      </c>
      <c r="AJ276" s="13" t="s">
        <v>23156</v>
      </c>
      <c r="AK276" s="13" t="s">
        <v>23157</v>
      </c>
      <c r="AL276" s="13" t="s">
        <v>23158</v>
      </c>
      <c r="AM276" s="13" t="s">
        <v>23159</v>
      </c>
      <c r="AN276" s="13" t="s">
        <v>23160</v>
      </c>
      <c r="AO276" s="13" t="s">
        <v>23161</v>
      </c>
      <c r="AP276" s="13" t="s">
        <v>23162</v>
      </c>
      <c r="AQ276" s="13" t="s">
        <v>23163</v>
      </c>
      <c r="AR276" s="13" t="s">
        <v>23164</v>
      </c>
      <c r="AS276" s="13" t="s">
        <v>23165</v>
      </c>
      <c r="AT276" s="13" t="s">
        <v>23166</v>
      </c>
      <c r="AU276" s="13" t="s">
        <v>23167</v>
      </c>
      <c r="AV276" s="13" t="s">
        <v>23168</v>
      </c>
      <c r="AW276" s="13" t="s">
        <v>23169</v>
      </c>
      <c r="AX276" s="13" t="s">
        <v>23170</v>
      </c>
      <c r="AY276" s="13" t="s">
        <v>23171</v>
      </c>
      <c r="AZ276" s="13" t="s">
        <v>23172</v>
      </c>
      <c r="BA276" s="13" t="s">
        <v>23173</v>
      </c>
      <c r="BB276" s="13" t="s">
        <v>23174</v>
      </c>
      <c r="BC276" s="13" t="s">
        <v>23175</v>
      </c>
      <c r="BD276" s="13" t="s">
        <v>23176</v>
      </c>
      <c r="BE276" s="13" t="s">
        <v>23177</v>
      </c>
      <c r="BF276" s="13" t="s">
        <v>23178</v>
      </c>
      <c r="BG276" s="13" t="s">
        <v>23179</v>
      </c>
      <c r="BH276" s="13" t="s">
        <v>23180</v>
      </c>
      <c r="BI276" s="13" t="s">
        <v>23181</v>
      </c>
      <c r="BJ276" s="13" t="s">
        <v>23182</v>
      </c>
      <c r="BK276" s="13" t="s">
        <v>23183</v>
      </c>
      <c r="BL276" s="13" t="s">
        <v>23184</v>
      </c>
      <c r="BM276" s="13" t="s">
        <v>23185</v>
      </c>
      <c r="BN276" s="13" t="s">
        <v>23186</v>
      </c>
      <c r="BO276" s="13" t="s">
        <v>23187</v>
      </c>
      <c r="BP276" s="13" t="s">
        <v>23188</v>
      </c>
      <c r="BQ276" s="13" t="s">
        <v>23189</v>
      </c>
      <c r="BR276" s="13" t="s">
        <v>23190</v>
      </c>
      <c r="BS276" s="13" t="s">
        <v>23191</v>
      </c>
      <c r="BT276" s="13" t="s">
        <v>23192</v>
      </c>
      <c r="BU276" s="13" t="s">
        <v>23193</v>
      </c>
      <c r="BV276" s="13" t="s">
        <v>23194</v>
      </c>
      <c r="BW276" s="13" t="s">
        <v>23195</v>
      </c>
      <c r="BX276" s="13" t="s">
        <v>23196</v>
      </c>
      <c r="BY276" s="13" t="s">
        <v>23197</v>
      </c>
      <c r="BZ276" s="13" t="s">
        <v>23198</v>
      </c>
      <c r="CA276" s="13" t="s">
        <v>23199</v>
      </c>
      <c r="CB276" s="13" t="s">
        <v>23200</v>
      </c>
      <c r="CC276" s="13" t="s">
        <v>23201</v>
      </c>
      <c r="CD276" s="13" t="s">
        <v>23202</v>
      </c>
      <c r="CE276" s="13" t="s">
        <v>23203</v>
      </c>
      <c r="CF276" s="13" t="s">
        <v>23204</v>
      </c>
      <c r="CG276" s="13" t="s">
        <v>23205</v>
      </c>
      <c r="CH276" s="13" t="s">
        <v>23206</v>
      </c>
      <c r="CI276" s="13" t="s">
        <v>23207</v>
      </c>
      <c r="CJ276" s="13" t="s">
        <v>23208</v>
      </c>
      <c r="CK276" s="13" t="s">
        <v>23209</v>
      </c>
      <c r="CL276" s="13" t="s">
        <v>23210</v>
      </c>
      <c r="CM276" s="13" t="s">
        <v>23211</v>
      </c>
      <c r="CN276" s="13" t="s">
        <v>23212</v>
      </c>
    </row>
    <row r="277" customFormat="false" ht="12.75" hidden="true" customHeight="false" outlineLevel="0" collapsed="false">
      <c r="A277" s="13" t="n">
        <v>254</v>
      </c>
      <c r="B277" s="13" t="s">
        <v>23213</v>
      </c>
      <c r="C277" s="13" t="s">
        <v>23214</v>
      </c>
      <c r="D277" s="13" t="s">
        <v>23215</v>
      </c>
      <c r="E277" s="13" t="s">
        <v>23216</v>
      </c>
      <c r="F277" s="13" t="s">
        <v>23217</v>
      </c>
      <c r="G277" s="13" t="s">
        <v>23218</v>
      </c>
      <c r="H277" s="13" t="s">
        <v>23219</v>
      </c>
      <c r="I277" s="13" t="s">
        <v>23220</v>
      </c>
      <c r="J277" s="13" t="s">
        <v>23221</v>
      </c>
      <c r="K277" s="13" t="s">
        <v>23222</v>
      </c>
      <c r="L277" s="13" t="s">
        <v>23223</v>
      </c>
      <c r="M277" s="13" t="s">
        <v>23224</v>
      </c>
      <c r="N277" s="13" t="s">
        <v>23225</v>
      </c>
      <c r="O277" s="13" t="s">
        <v>23226</v>
      </c>
      <c r="P277" s="13" t="s">
        <v>23227</v>
      </c>
      <c r="Q277" s="13" t="s">
        <v>23228</v>
      </c>
      <c r="R277" s="13" t="s">
        <v>23229</v>
      </c>
      <c r="S277" s="13" t="s">
        <v>23230</v>
      </c>
      <c r="T277" s="13" t="s">
        <v>23231</v>
      </c>
      <c r="U277" s="13" t="s">
        <v>23232</v>
      </c>
      <c r="V277" s="13" t="s">
        <v>23233</v>
      </c>
      <c r="W277" s="13" t="s">
        <v>23234</v>
      </c>
      <c r="X277" s="13" t="s">
        <v>23235</v>
      </c>
      <c r="Y277" s="13" t="s">
        <v>23236</v>
      </c>
      <c r="Z277" s="13" t="s">
        <v>23237</v>
      </c>
      <c r="AA277" s="13" t="s">
        <v>23238</v>
      </c>
      <c r="AB277" s="13" t="s">
        <v>23239</v>
      </c>
      <c r="AC277" s="13" t="s">
        <v>23240</v>
      </c>
      <c r="AD277" s="13" t="s">
        <v>23241</v>
      </c>
      <c r="AE277" s="13" t="s">
        <v>23242</v>
      </c>
      <c r="AF277" s="13" t="s">
        <v>23243</v>
      </c>
      <c r="AG277" s="13" t="s">
        <v>23244</v>
      </c>
      <c r="AH277" s="13" t="s">
        <v>23245</v>
      </c>
      <c r="AI277" s="13" t="s">
        <v>23246</v>
      </c>
      <c r="AJ277" s="13" t="s">
        <v>23247</v>
      </c>
      <c r="AK277" s="13" t="s">
        <v>23248</v>
      </c>
      <c r="AL277" s="13" t="s">
        <v>23249</v>
      </c>
      <c r="AM277" s="13" t="s">
        <v>23250</v>
      </c>
      <c r="AN277" s="13" t="s">
        <v>23251</v>
      </c>
      <c r="AO277" s="13" t="s">
        <v>23252</v>
      </c>
      <c r="AP277" s="13" t="s">
        <v>23253</v>
      </c>
      <c r="AQ277" s="13" t="s">
        <v>23254</v>
      </c>
      <c r="AR277" s="13" t="s">
        <v>23255</v>
      </c>
      <c r="AS277" s="13" t="s">
        <v>23256</v>
      </c>
      <c r="AT277" s="13" t="s">
        <v>23257</v>
      </c>
      <c r="AU277" s="13" t="s">
        <v>23258</v>
      </c>
      <c r="AV277" s="13" t="s">
        <v>23259</v>
      </c>
      <c r="AW277" s="13" t="s">
        <v>23260</v>
      </c>
      <c r="AX277" s="13" t="s">
        <v>23261</v>
      </c>
      <c r="AY277" s="13" t="s">
        <v>23262</v>
      </c>
      <c r="AZ277" s="13" t="s">
        <v>23263</v>
      </c>
      <c r="BA277" s="13" t="s">
        <v>23264</v>
      </c>
      <c r="BB277" s="13" t="s">
        <v>23265</v>
      </c>
      <c r="BC277" s="13" t="s">
        <v>23266</v>
      </c>
      <c r="BD277" s="13" t="s">
        <v>23267</v>
      </c>
      <c r="BE277" s="13" t="s">
        <v>23268</v>
      </c>
      <c r="BF277" s="13" t="s">
        <v>23269</v>
      </c>
      <c r="BG277" s="13" t="s">
        <v>23270</v>
      </c>
      <c r="BH277" s="13" t="s">
        <v>23271</v>
      </c>
      <c r="BI277" s="13" t="s">
        <v>23272</v>
      </c>
      <c r="BJ277" s="13" t="s">
        <v>23273</v>
      </c>
      <c r="BK277" s="13" t="s">
        <v>23274</v>
      </c>
      <c r="BL277" s="13" t="s">
        <v>23275</v>
      </c>
      <c r="BM277" s="13" t="s">
        <v>23276</v>
      </c>
      <c r="BN277" s="13" t="s">
        <v>23277</v>
      </c>
      <c r="BO277" s="13" t="s">
        <v>23278</v>
      </c>
      <c r="BP277" s="13" t="s">
        <v>23279</v>
      </c>
      <c r="BQ277" s="13" t="s">
        <v>23280</v>
      </c>
      <c r="BR277" s="13" t="s">
        <v>23281</v>
      </c>
      <c r="BS277" s="13" t="s">
        <v>23282</v>
      </c>
      <c r="BT277" s="13" t="s">
        <v>23283</v>
      </c>
      <c r="BU277" s="13" t="s">
        <v>23284</v>
      </c>
      <c r="BV277" s="13" t="s">
        <v>23285</v>
      </c>
      <c r="BW277" s="13" t="s">
        <v>23286</v>
      </c>
      <c r="BX277" s="13" t="s">
        <v>23287</v>
      </c>
      <c r="BY277" s="13" t="s">
        <v>23288</v>
      </c>
      <c r="BZ277" s="13" t="s">
        <v>23289</v>
      </c>
      <c r="CA277" s="13" t="s">
        <v>23290</v>
      </c>
      <c r="CB277" s="13" t="s">
        <v>23291</v>
      </c>
      <c r="CC277" s="13" t="s">
        <v>23292</v>
      </c>
      <c r="CD277" s="13" t="s">
        <v>23293</v>
      </c>
      <c r="CE277" s="13" t="s">
        <v>23294</v>
      </c>
      <c r="CF277" s="13" t="s">
        <v>23295</v>
      </c>
      <c r="CG277" s="13" t="s">
        <v>23296</v>
      </c>
      <c r="CH277" s="13" t="s">
        <v>23297</v>
      </c>
      <c r="CI277" s="13" t="s">
        <v>23298</v>
      </c>
      <c r="CJ277" s="13" t="s">
        <v>23299</v>
      </c>
      <c r="CK277" s="13" t="s">
        <v>23300</v>
      </c>
      <c r="CL277" s="13" t="s">
        <v>23301</v>
      </c>
      <c r="CM277" s="13" t="s">
        <v>23302</v>
      </c>
      <c r="CN277" s="13" t="s">
        <v>23303</v>
      </c>
    </row>
    <row r="278" customFormat="false" ht="12.75" hidden="true" customHeight="false" outlineLevel="0" collapsed="false">
      <c r="A278" s="13" t="n">
        <v>255</v>
      </c>
      <c r="B278" s="13" t="s">
        <v>23304</v>
      </c>
      <c r="C278" s="13" t="s">
        <v>23305</v>
      </c>
      <c r="D278" s="13" t="s">
        <v>23306</v>
      </c>
      <c r="E278" s="13" t="s">
        <v>23307</v>
      </c>
      <c r="F278" s="13" t="s">
        <v>23308</v>
      </c>
      <c r="G278" s="13" t="s">
        <v>23309</v>
      </c>
      <c r="H278" s="13" t="s">
        <v>23310</v>
      </c>
      <c r="I278" s="13" t="s">
        <v>23311</v>
      </c>
      <c r="J278" s="13" t="s">
        <v>23312</v>
      </c>
      <c r="K278" s="13" t="s">
        <v>23313</v>
      </c>
      <c r="L278" s="13" t="s">
        <v>23314</v>
      </c>
      <c r="M278" s="13" t="s">
        <v>23315</v>
      </c>
      <c r="N278" s="13" t="s">
        <v>23316</v>
      </c>
      <c r="O278" s="13" t="s">
        <v>23317</v>
      </c>
      <c r="P278" s="13" t="s">
        <v>23318</v>
      </c>
      <c r="Q278" s="13" t="s">
        <v>23319</v>
      </c>
      <c r="R278" s="13" t="s">
        <v>23320</v>
      </c>
      <c r="S278" s="13" t="s">
        <v>23321</v>
      </c>
      <c r="T278" s="13" t="s">
        <v>23322</v>
      </c>
      <c r="U278" s="13" t="s">
        <v>23323</v>
      </c>
      <c r="V278" s="13" t="s">
        <v>23324</v>
      </c>
      <c r="W278" s="13" t="s">
        <v>23325</v>
      </c>
      <c r="X278" s="13" t="s">
        <v>23326</v>
      </c>
      <c r="Y278" s="13" t="s">
        <v>23327</v>
      </c>
      <c r="Z278" s="13" t="s">
        <v>23328</v>
      </c>
      <c r="AA278" s="13" t="s">
        <v>23329</v>
      </c>
      <c r="AB278" s="13" t="s">
        <v>23330</v>
      </c>
      <c r="AC278" s="13" t="s">
        <v>23331</v>
      </c>
      <c r="AD278" s="13" t="s">
        <v>23332</v>
      </c>
      <c r="AE278" s="13" t="s">
        <v>23333</v>
      </c>
      <c r="AF278" s="13" t="s">
        <v>23334</v>
      </c>
      <c r="AG278" s="13" t="s">
        <v>23335</v>
      </c>
      <c r="AH278" s="13" t="s">
        <v>23336</v>
      </c>
      <c r="AI278" s="13" t="s">
        <v>23337</v>
      </c>
      <c r="AJ278" s="13" t="s">
        <v>23338</v>
      </c>
      <c r="AK278" s="13" t="s">
        <v>23339</v>
      </c>
      <c r="AL278" s="13" t="s">
        <v>23340</v>
      </c>
      <c r="AM278" s="13" t="s">
        <v>23341</v>
      </c>
      <c r="AN278" s="13" t="s">
        <v>23342</v>
      </c>
      <c r="AO278" s="13" t="s">
        <v>23343</v>
      </c>
      <c r="AP278" s="13" t="s">
        <v>23344</v>
      </c>
      <c r="AQ278" s="13" t="s">
        <v>23345</v>
      </c>
      <c r="AR278" s="13" t="s">
        <v>23346</v>
      </c>
      <c r="AS278" s="13" t="s">
        <v>23347</v>
      </c>
      <c r="AT278" s="13" t="s">
        <v>23348</v>
      </c>
      <c r="AU278" s="13" t="s">
        <v>23349</v>
      </c>
      <c r="AV278" s="13" t="s">
        <v>23350</v>
      </c>
      <c r="AW278" s="13" t="s">
        <v>23351</v>
      </c>
      <c r="AX278" s="13" t="s">
        <v>23352</v>
      </c>
      <c r="AY278" s="13" t="s">
        <v>23353</v>
      </c>
      <c r="AZ278" s="13" t="s">
        <v>23354</v>
      </c>
      <c r="BA278" s="13" t="s">
        <v>23355</v>
      </c>
      <c r="BB278" s="13" t="s">
        <v>23356</v>
      </c>
      <c r="BC278" s="13" t="s">
        <v>23357</v>
      </c>
      <c r="BD278" s="13" t="s">
        <v>23358</v>
      </c>
      <c r="BE278" s="13" t="s">
        <v>23359</v>
      </c>
      <c r="BF278" s="13" t="s">
        <v>23360</v>
      </c>
      <c r="BG278" s="13" t="s">
        <v>23361</v>
      </c>
      <c r="BH278" s="13" t="s">
        <v>23362</v>
      </c>
      <c r="BI278" s="13" t="s">
        <v>23363</v>
      </c>
      <c r="BJ278" s="13" t="s">
        <v>23364</v>
      </c>
      <c r="BK278" s="13" t="s">
        <v>23365</v>
      </c>
      <c r="BL278" s="13" t="s">
        <v>23366</v>
      </c>
      <c r="BM278" s="13" t="s">
        <v>23367</v>
      </c>
      <c r="BN278" s="13" t="s">
        <v>23368</v>
      </c>
      <c r="BO278" s="13" t="s">
        <v>23369</v>
      </c>
      <c r="BP278" s="13" t="s">
        <v>23370</v>
      </c>
      <c r="BQ278" s="13" t="s">
        <v>23371</v>
      </c>
      <c r="BR278" s="13" t="s">
        <v>23372</v>
      </c>
      <c r="BS278" s="13" t="s">
        <v>23373</v>
      </c>
      <c r="BT278" s="13" t="s">
        <v>23374</v>
      </c>
      <c r="BU278" s="13" t="s">
        <v>23375</v>
      </c>
      <c r="BV278" s="13" t="s">
        <v>23376</v>
      </c>
      <c r="BW278" s="13" t="s">
        <v>23377</v>
      </c>
      <c r="BX278" s="13" t="s">
        <v>23378</v>
      </c>
      <c r="BY278" s="13" t="s">
        <v>23379</v>
      </c>
      <c r="BZ278" s="13" t="s">
        <v>23380</v>
      </c>
      <c r="CA278" s="13" t="s">
        <v>23381</v>
      </c>
      <c r="CB278" s="13" t="s">
        <v>23382</v>
      </c>
      <c r="CC278" s="13" t="s">
        <v>23383</v>
      </c>
      <c r="CD278" s="13" t="s">
        <v>23384</v>
      </c>
      <c r="CE278" s="13" t="s">
        <v>23385</v>
      </c>
      <c r="CF278" s="13" t="s">
        <v>23386</v>
      </c>
      <c r="CG278" s="13" t="s">
        <v>23387</v>
      </c>
      <c r="CH278" s="13" t="s">
        <v>23388</v>
      </c>
      <c r="CI278" s="13" t="s">
        <v>23389</v>
      </c>
      <c r="CJ278" s="13" t="s">
        <v>23390</v>
      </c>
      <c r="CK278" s="13" t="s">
        <v>23391</v>
      </c>
      <c r="CL278" s="13" t="s">
        <v>23392</v>
      </c>
      <c r="CM278" s="13" t="s">
        <v>23393</v>
      </c>
      <c r="CN278" s="13" t="s">
        <v>23394</v>
      </c>
    </row>
    <row r="279" customFormat="false" ht="12.75" hidden="true" customHeight="false" outlineLevel="0" collapsed="false">
      <c r="A279" s="13" t="n">
        <v>256</v>
      </c>
      <c r="B279" s="13" t="s">
        <v>23395</v>
      </c>
      <c r="C279" s="13" t="s">
        <v>23396</v>
      </c>
      <c r="D279" s="13" t="s">
        <v>23397</v>
      </c>
      <c r="E279" s="13" t="s">
        <v>23398</v>
      </c>
      <c r="F279" s="13" t="s">
        <v>23399</v>
      </c>
      <c r="G279" s="13" t="s">
        <v>23400</v>
      </c>
      <c r="H279" s="13" t="s">
        <v>23401</v>
      </c>
      <c r="I279" s="13" t="s">
        <v>23402</v>
      </c>
      <c r="J279" s="13" t="s">
        <v>23403</v>
      </c>
      <c r="K279" s="13" t="s">
        <v>23404</v>
      </c>
      <c r="L279" s="13" t="s">
        <v>23405</v>
      </c>
      <c r="M279" s="13" t="s">
        <v>23406</v>
      </c>
      <c r="N279" s="13" t="s">
        <v>23407</v>
      </c>
      <c r="O279" s="13" t="s">
        <v>23408</v>
      </c>
      <c r="P279" s="13" t="s">
        <v>23409</v>
      </c>
      <c r="Q279" s="13" t="s">
        <v>23410</v>
      </c>
      <c r="R279" s="13" t="s">
        <v>23411</v>
      </c>
      <c r="S279" s="13" t="s">
        <v>23412</v>
      </c>
      <c r="T279" s="13" t="s">
        <v>23413</v>
      </c>
      <c r="U279" s="13" t="s">
        <v>23414</v>
      </c>
      <c r="V279" s="13" t="s">
        <v>23415</v>
      </c>
      <c r="W279" s="13" t="s">
        <v>23416</v>
      </c>
      <c r="X279" s="13" t="s">
        <v>23417</v>
      </c>
      <c r="Y279" s="13" t="s">
        <v>23418</v>
      </c>
      <c r="Z279" s="13" t="s">
        <v>23419</v>
      </c>
      <c r="AA279" s="13" t="s">
        <v>23420</v>
      </c>
      <c r="AB279" s="13" t="s">
        <v>23421</v>
      </c>
      <c r="AC279" s="13" t="s">
        <v>23422</v>
      </c>
      <c r="AD279" s="13" t="s">
        <v>23423</v>
      </c>
      <c r="AE279" s="13" t="s">
        <v>23424</v>
      </c>
      <c r="AF279" s="13" t="s">
        <v>23425</v>
      </c>
      <c r="AG279" s="13" t="s">
        <v>23426</v>
      </c>
      <c r="AH279" s="13" t="s">
        <v>23427</v>
      </c>
      <c r="AI279" s="13" t="s">
        <v>23428</v>
      </c>
      <c r="AJ279" s="13" t="s">
        <v>23429</v>
      </c>
      <c r="AK279" s="13" t="s">
        <v>23430</v>
      </c>
      <c r="AL279" s="13" t="s">
        <v>23431</v>
      </c>
      <c r="AM279" s="13" t="s">
        <v>23432</v>
      </c>
      <c r="AN279" s="13" t="s">
        <v>23433</v>
      </c>
      <c r="AO279" s="13" t="s">
        <v>23434</v>
      </c>
      <c r="AP279" s="13" t="s">
        <v>23435</v>
      </c>
      <c r="AQ279" s="13" t="s">
        <v>23436</v>
      </c>
      <c r="AR279" s="13" t="s">
        <v>23437</v>
      </c>
      <c r="AS279" s="13" t="s">
        <v>23438</v>
      </c>
      <c r="AT279" s="13" t="s">
        <v>23439</v>
      </c>
      <c r="AU279" s="13" t="s">
        <v>23440</v>
      </c>
      <c r="AV279" s="13" t="s">
        <v>23441</v>
      </c>
      <c r="AW279" s="13" t="s">
        <v>23442</v>
      </c>
      <c r="AX279" s="13" t="s">
        <v>23443</v>
      </c>
      <c r="AY279" s="13" t="s">
        <v>23444</v>
      </c>
      <c r="AZ279" s="13" t="s">
        <v>23445</v>
      </c>
      <c r="BA279" s="13" t="s">
        <v>23446</v>
      </c>
      <c r="BB279" s="13" t="s">
        <v>23447</v>
      </c>
      <c r="BC279" s="13" t="s">
        <v>23448</v>
      </c>
      <c r="BD279" s="13" t="s">
        <v>23449</v>
      </c>
      <c r="BE279" s="13" t="s">
        <v>23450</v>
      </c>
      <c r="BF279" s="13" t="s">
        <v>23451</v>
      </c>
      <c r="BG279" s="13" t="s">
        <v>23452</v>
      </c>
      <c r="BH279" s="13" t="s">
        <v>23453</v>
      </c>
      <c r="BI279" s="13" t="s">
        <v>23454</v>
      </c>
      <c r="BJ279" s="13" t="s">
        <v>23455</v>
      </c>
      <c r="BK279" s="13" t="s">
        <v>23456</v>
      </c>
      <c r="BL279" s="13" t="s">
        <v>23457</v>
      </c>
      <c r="BM279" s="13" t="s">
        <v>23458</v>
      </c>
      <c r="BN279" s="13" t="s">
        <v>23459</v>
      </c>
      <c r="BO279" s="13" t="s">
        <v>23460</v>
      </c>
      <c r="BP279" s="13" t="s">
        <v>23461</v>
      </c>
      <c r="BQ279" s="13" t="s">
        <v>23462</v>
      </c>
      <c r="BR279" s="13" t="s">
        <v>23463</v>
      </c>
      <c r="BS279" s="13" t="s">
        <v>23464</v>
      </c>
      <c r="BT279" s="13" t="s">
        <v>23465</v>
      </c>
      <c r="BU279" s="13" t="s">
        <v>23466</v>
      </c>
      <c r="BV279" s="13" t="s">
        <v>23467</v>
      </c>
      <c r="BW279" s="13" t="s">
        <v>23468</v>
      </c>
      <c r="BX279" s="13" t="s">
        <v>23469</v>
      </c>
      <c r="BY279" s="13" t="s">
        <v>23470</v>
      </c>
      <c r="BZ279" s="13" t="s">
        <v>23471</v>
      </c>
      <c r="CA279" s="13" t="s">
        <v>23472</v>
      </c>
      <c r="CB279" s="13" t="s">
        <v>23473</v>
      </c>
      <c r="CC279" s="13" t="s">
        <v>23474</v>
      </c>
      <c r="CD279" s="13" t="s">
        <v>23475</v>
      </c>
      <c r="CE279" s="13" t="s">
        <v>23476</v>
      </c>
      <c r="CF279" s="13" t="s">
        <v>23477</v>
      </c>
      <c r="CG279" s="13" t="s">
        <v>23478</v>
      </c>
      <c r="CH279" s="13" t="s">
        <v>23479</v>
      </c>
      <c r="CI279" s="13" t="s">
        <v>23480</v>
      </c>
      <c r="CJ279" s="13" t="s">
        <v>23481</v>
      </c>
      <c r="CK279" s="13" t="s">
        <v>23482</v>
      </c>
      <c r="CL279" s="13" t="s">
        <v>23483</v>
      </c>
      <c r="CM279" s="13" t="s">
        <v>23484</v>
      </c>
      <c r="CN279" s="13" t="s">
        <v>23485</v>
      </c>
    </row>
    <row r="280" customFormat="false" ht="12.75" hidden="true" customHeight="false" outlineLevel="0" collapsed="false">
      <c r="A280" s="13" t="n">
        <v>257</v>
      </c>
      <c r="B280" s="13" t="s">
        <v>23486</v>
      </c>
      <c r="C280" s="13" t="s">
        <v>23487</v>
      </c>
      <c r="D280" s="13" t="s">
        <v>23488</v>
      </c>
      <c r="E280" s="13" t="s">
        <v>23489</v>
      </c>
      <c r="F280" s="13" t="s">
        <v>23490</v>
      </c>
      <c r="G280" s="13" t="s">
        <v>23491</v>
      </c>
      <c r="H280" s="13" t="s">
        <v>23492</v>
      </c>
      <c r="I280" s="13" t="s">
        <v>23493</v>
      </c>
      <c r="J280" s="13" t="s">
        <v>23494</v>
      </c>
      <c r="K280" s="13" t="s">
        <v>23495</v>
      </c>
      <c r="L280" s="13" t="s">
        <v>23496</v>
      </c>
      <c r="M280" s="13" t="s">
        <v>23497</v>
      </c>
      <c r="N280" s="13" t="s">
        <v>23498</v>
      </c>
      <c r="O280" s="13" t="s">
        <v>23499</v>
      </c>
      <c r="P280" s="13" t="s">
        <v>23500</v>
      </c>
      <c r="Q280" s="13" t="s">
        <v>23501</v>
      </c>
      <c r="R280" s="13" t="s">
        <v>23502</v>
      </c>
      <c r="S280" s="13" t="s">
        <v>23503</v>
      </c>
      <c r="T280" s="13" t="s">
        <v>23504</v>
      </c>
      <c r="U280" s="13" t="s">
        <v>23505</v>
      </c>
      <c r="V280" s="13" t="s">
        <v>23506</v>
      </c>
      <c r="W280" s="13" t="s">
        <v>23507</v>
      </c>
      <c r="X280" s="13" t="s">
        <v>23508</v>
      </c>
      <c r="Y280" s="13" t="s">
        <v>23509</v>
      </c>
      <c r="Z280" s="13" t="s">
        <v>23510</v>
      </c>
      <c r="AA280" s="13" t="s">
        <v>23511</v>
      </c>
      <c r="AB280" s="13" t="s">
        <v>23512</v>
      </c>
      <c r="AC280" s="13" t="s">
        <v>23513</v>
      </c>
      <c r="AD280" s="13" t="s">
        <v>23514</v>
      </c>
      <c r="AE280" s="13" t="s">
        <v>23515</v>
      </c>
      <c r="AF280" s="13" t="s">
        <v>23516</v>
      </c>
      <c r="AG280" s="13" t="s">
        <v>23517</v>
      </c>
      <c r="AH280" s="13" t="s">
        <v>23518</v>
      </c>
      <c r="AI280" s="13" t="s">
        <v>23519</v>
      </c>
      <c r="AJ280" s="13" t="s">
        <v>23520</v>
      </c>
      <c r="AK280" s="13" t="s">
        <v>23521</v>
      </c>
      <c r="AL280" s="13" t="s">
        <v>23522</v>
      </c>
      <c r="AM280" s="13" t="s">
        <v>23523</v>
      </c>
      <c r="AN280" s="13" t="s">
        <v>23524</v>
      </c>
      <c r="AO280" s="13" t="s">
        <v>23525</v>
      </c>
      <c r="AP280" s="13" t="s">
        <v>23526</v>
      </c>
      <c r="AQ280" s="13" t="s">
        <v>23527</v>
      </c>
      <c r="AR280" s="13" t="s">
        <v>23528</v>
      </c>
      <c r="AS280" s="13" t="s">
        <v>23529</v>
      </c>
      <c r="AT280" s="13" t="s">
        <v>23530</v>
      </c>
      <c r="AU280" s="13" t="s">
        <v>23531</v>
      </c>
      <c r="AV280" s="13" t="s">
        <v>23532</v>
      </c>
      <c r="AW280" s="13" t="s">
        <v>23533</v>
      </c>
      <c r="AX280" s="13" t="s">
        <v>23534</v>
      </c>
      <c r="AY280" s="13" t="s">
        <v>23535</v>
      </c>
      <c r="AZ280" s="13" t="s">
        <v>23536</v>
      </c>
      <c r="BA280" s="13" t="s">
        <v>23537</v>
      </c>
      <c r="BB280" s="13" t="s">
        <v>23538</v>
      </c>
      <c r="BC280" s="13" t="s">
        <v>23539</v>
      </c>
      <c r="BD280" s="13" t="s">
        <v>23540</v>
      </c>
      <c r="BE280" s="13" t="s">
        <v>23541</v>
      </c>
      <c r="BF280" s="13" t="s">
        <v>23542</v>
      </c>
      <c r="BG280" s="13" t="s">
        <v>23543</v>
      </c>
      <c r="BH280" s="13" t="s">
        <v>23544</v>
      </c>
      <c r="BI280" s="13" t="s">
        <v>23545</v>
      </c>
      <c r="BJ280" s="13" t="s">
        <v>23546</v>
      </c>
      <c r="BK280" s="13" t="s">
        <v>23547</v>
      </c>
      <c r="BL280" s="13" t="s">
        <v>23548</v>
      </c>
      <c r="BM280" s="13" t="s">
        <v>23549</v>
      </c>
      <c r="BN280" s="13" t="s">
        <v>23550</v>
      </c>
      <c r="BO280" s="13" t="s">
        <v>23551</v>
      </c>
      <c r="BP280" s="13" t="s">
        <v>23552</v>
      </c>
      <c r="BQ280" s="13" t="s">
        <v>23553</v>
      </c>
      <c r="BR280" s="13" t="s">
        <v>23554</v>
      </c>
      <c r="BS280" s="13" t="s">
        <v>23555</v>
      </c>
      <c r="BT280" s="13" t="s">
        <v>23556</v>
      </c>
      <c r="BU280" s="13" t="s">
        <v>23557</v>
      </c>
      <c r="BV280" s="13" t="s">
        <v>23558</v>
      </c>
      <c r="BW280" s="13" t="s">
        <v>23559</v>
      </c>
      <c r="BX280" s="13" t="s">
        <v>23560</v>
      </c>
      <c r="BY280" s="13" t="s">
        <v>23561</v>
      </c>
      <c r="BZ280" s="13" t="s">
        <v>23562</v>
      </c>
      <c r="CA280" s="13" t="s">
        <v>23563</v>
      </c>
      <c r="CB280" s="13" t="s">
        <v>23564</v>
      </c>
      <c r="CC280" s="13" t="s">
        <v>23565</v>
      </c>
      <c r="CD280" s="13" t="s">
        <v>23566</v>
      </c>
      <c r="CE280" s="13" t="s">
        <v>23567</v>
      </c>
      <c r="CF280" s="13" t="s">
        <v>23568</v>
      </c>
      <c r="CG280" s="13" t="s">
        <v>23569</v>
      </c>
      <c r="CH280" s="13" t="s">
        <v>23570</v>
      </c>
      <c r="CI280" s="13" t="s">
        <v>23571</v>
      </c>
      <c r="CJ280" s="13" t="s">
        <v>23572</v>
      </c>
      <c r="CK280" s="13" t="s">
        <v>23573</v>
      </c>
      <c r="CL280" s="13" t="s">
        <v>23574</v>
      </c>
      <c r="CM280" s="13" t="s">
        <v>23575</v>
      </c>
      <c r="CN280" s="13" t="s">
        <v>23576</v>
      </c>
    </row>
    <row r="281" customFormat="false" ht="12.75" hidden="true" customHeight="false" outlineLevel="0" collapsed="false">
      <c r="A281" s="13" t="n">
        <v>258</v>
      </c>
      <c r="B281" s="13" t="s">
        <v>23577</v>
      </c>
      <c r="C281" s="13" t="s">
        <v>23578</v>
      </c>
      <c r="D281" s="13" t="s">
        <v>23579</v>
      </c>
      <c r="E281" s="13" t="s">
        <v>23580</v>
      </c>
      <c r="F281" s="13" t="s">
        <v>23581</v>
      </c>
      <c r="G281" s="13" t="s">
        <v>23582</v>
      </c>
      <c r="H281" s="13" t="s">
        <v>23583</v>
      </c>
      <c r="I281" s="13" t="s">
        <v>23584</v>
      </c>
      <c r="J281" s="13" t="s">
        <v>23585</v>
      </c>
      <c r="K281" s="13" t="s">
        <v>23586</v>
      </c>
      <c r="L281" s="13" t="s">
        <v>23587</v>
      </c>
      <c r="M281" s="13" t="s">
        <v>23588</v>
      </c>
      <c r="N281" s="13" t="s">
        <v>23589</v>
      </c>
      <c r="O281" s="13" t="s">
        <v>23590</v>
      </c>
      <c r="P281" s="13" t="s">
        <v>23591</v>
      </c>
      <c r="Q281" s="13" t="s">
        <v>23592</v>
      </c>
      <c r="R281" s="13" t="s">
        <v>23593</v>
      </c>
      <c r="S281" s="13" t="s">
        <v>23594</v>
      </c>
      <c r="T281" s="13" t="s">
        <v>23595</v>
      </c>
      <c r="U281" s="13" t="s">
        <v>23596</v>
      </c>
      <c r="V281" s="13" t="s">
        <v>23597</v>
      </c>
      <c r="W281" s="13" t="s">
        <v>23598</v>
      </c>
      <c r="X281" s="13" t="s">
        <v>23599</v>
      </c>
      <c r="Y281" s="13" t="s">
        <v>23600</v>
      </c>
      <c r="Z281" s="13" t="s">
        <v>23601</v>
      </c>
      <c r="AA281" s="13" t="s">
        <v>23602</v>
      </c>
      <c r="AB281" s="13" t="s">
        <v>23603</v>
      </c>
      <c r="AC281" s="13" t="s">
        <v>23604</v>
      </c>
      <c r="AD281" s="13" t="s">
        <v>23605</v>
      </c>
      <c r="AE281" s="13" t="s">
        <v>23606</v>
      </c>
      <c r="AF281" s="13" t="s">
        <v>23607</v>
      </c>
      <c r="AG281" s="13" t="s">
        <v>23608</v>
      </c>
      <c r="AH281" s="13" t="s">
        <v>23609</v>
      </c>
      <c r="AI281" s="13" t="s">
        <v>23610</v>
      </c>
      <c r="AJ281" s="13" t="s">
        <v>23611</v>
      </c>
      <c r="AK281" s="13" t="s">
        <v>23612</v>
      </c>
      <c r="AL281" s="13" t="s">
        <v>23613</v>
      </c>
      <c r="AM281" s="13" t="s">
        <v>23614</v>
      </c>
      <c r="AN281" s="13" t="s">
        <v>23615</v>
      </c>
      <c r="AO281" s="13" t="s">
        <v>23616</v>
      </c>
      <c r="AP281" s="13" t="s">
        <v>23617</v>
      </c>
      <c r="AQ281" s="13" t="s">
        <v>23618</v>
      </c>
      <c r="AR281" s="13" t="s">
        <v>23619</v>
      </c>
      <c r="AS281" s="13" t="s">
        <v>23620</v>
      </c>
      <c r="AT281" s="13" t="s">
        <v>23621</v>
      </c>
      <c r="AU281" s="13" t="s">
        <v>23622</v>
      </c>
      <c r="AV281" s="13" t="s">
        <v>23623</v>
      </c>
      <c r="AW281" s="13" t="s">
        <v>23624</v>
      </c>
      <c r="AX281" s="13" t="s">
        <v>23625</v>
      </c>
      <c r="AY281" s="13" t="s">
        <v>23626</v>
      </c>
      <c r="AZ281" s="13" t="s">
        <v>23627</v>
      </c>
      <c r="BA281" s="13" t="s">
        <v>23628</v>
      </c>
      <c r="BB281" s="13" t="s">
        <v>23629</v>
      </c>
      <c r="BC281" s="13" t="s">
        <v>23630</v>
      </c>
      <c r="BD281" s="13" t="s">
        <v>23631</v>
      </c>
      <c r="BE281" s="13" t="s">
        <v>23632</v>
      </c>
      <c r="BF281" s="13" t="s">
        <v>23633</v>
      </c>
      <c r="BG281" s="13" t="s">
        <v>23634</v>
      </c>
      <c r="BH281" s="13" t="s">
        <v>23635</v>
      </c>
      <c r="BI281" s="13" t="s">
        <v>23636</v>
      </c>
      <c r="BJ281" s="13" t="s">
        <v>23637</v>
      </c>
      <c r="BK281" s="13" t="s">
        <v>23638</v>
      </c>
      <c r="BL281" s="13" t="s">
        <v>23639</v>
      </c>
      <c r="BM281" s="13" t="s">
        <v>23640</v>
      </c>
      <c r="BN281" s="13" t="s">
        <v>23641</v>
      </c>
      <c r="BO281" s="13" t="s">
        <v>23642</v>
      </c>
      <c r="BP281" s="13" t="s">
        <v>23643</v>
      </c>
      <c r="BQ281" s="13" t="s">
        <v>23644</v>
      </c>
      <c r="BR281" s="13" t="s">
        <v>23645</v>
      </c>
      <c r="BS281" s="13" t="s">
        <v>23646</v>
      </c>
      <c r="BT281" s="13" t="s">
        <v>23647</v>
      </c>
      <c r="BU281" s="13" t="s">
        <v>23648</v>
      </c>
      <c r="BV281" s="13" t="s">
        <v>23649</v>
      </c>
      <c r="BW281" s="13" t="s">
        <v>23650</v>
      </c>
      <c r="BX281" s="13" t="s">
        <v>23651</v>
      </c>
      <c r="BY281" s="13" t="s">
        <v>23652</v>
      </c>
      <c r="BZ281" s="13" t="s">
        <v>23653</v>
      </c>
      <c r="CA281" s="13" t="s">
        <v>23654</v>
      </c>
      <c r="CB281" s="13" t="s">
        <v>23655</v>
      </c>
      <c r="CC281" s="13" t="s">
        <v>23656</v>
      </c>
      <c r="CD281" s="13" t="s">
        <v>23657</v>
      </c>
      <c r="CE281" s="13" t="s">
        <v>23658</v>
      </c>
      <c r="CF281" s="13" t="s">
        <v>23659</v>
      </c>
      <c r="CG281" s="13" t="s">
        <v>23660</v>
      </c>
      <c r="CH281" s="13" t="s">
        <v>23661</v>
      </c>
      <c r="CI281" s="13" t="s">
        <v>23662</v>
      </c>
      <c r="CJ281" s="13" t="s">
        <v>23663</v>
      </c>
      <c r="CK281" s="13" t="s">
        <v>23664</v>
      </c>
      <c r="CL281" s="13" t="s">
        <v>23665</v>
      </c>
      <c r="CM281" s="13" t="s">
        <v>23666</v>
      </c>
      <c r="CN281" s="13" t="s">
        <v>23667</v>
      </c>
    </row>
    <row r="282" customFormat="false" ht="12.75" hidden="true" customHeight="false" outlineLevel="0" collapsed="false">
      <c r="A282" s="13" t="n">
        <v>259</v>
      </c>
      <c r="B282" s="13" t="s">
        <v>23668</v>
      </c>
      <c r="C282" s="13" t="s">
        <v>23669</v>
      </c>
      <c r="D282" s="13" t="s">
        <v>23670</v>
      </c>
      <c r="E282" s="13" t="s">
        <v>23671</v>
      </c>
      <c r="F282" s="13" t="s">
        <v>23672</v>
      </c>
      <c r="G282" s="13" t="s">
        <v>23673</v>
      </c>
      <c r="H282" s="13" t="s">
        <v>23674</v>
      </c>
      <c r="I282" s="13" t="s">
        <v>23675</v>
      </c>
      <c r="J282" s="13" t="s">
        <v>23676</v>
      </c>
      <c r="K282" s="13" t="s">
        <v>23677</v>
      </c>
      <c r="L282" s="13" t="s">
        <v>23678</v>
      </c>
      <c r="M282" s="13" t="s">
        <v>23679</v>
      </c>
      <c r="N282" s="13" t="s">
        <v>23680</v>
      </c>
      <c r="O282" s="13" t="s">
        <v>23681</v>
      </c>
      <c r="P282" s="13" t="s">
        <v>23682</v>
      </c>
      <c r="Q282" s="13" t="s">
        <v>23683</v>
      </c>
      <c r="R282" s="13" t="s">
        <v>23684</v>
      </c>
      <c r="S282" s="13" t="s">
        <v>23685</v>
      </c>
      <c r="T282" s="13" t="s">
        <v>23686</v>
      </c>
      <c r="U282" s="13" t="s">
        <v>23687</v>
      </c>
      <c r="V282" s="13" t="s">
        <v>23688</v>
      </c>
      <c r="W282" s="13" t="s">
        <v>23689</v>
      </c>
      <c r="X282" s="13" t="s">
        <v>23690</v>
      </c>
      <c r="Y282" s="13" t="s">
        <v>23691</v>
      </c>
      <c r="Z282" s="13" t="s">
        <v>23692</v>
      </c>
      <c r="AA282" s="13" t="s">
        <v>23693</v>
      </c>
      <c r="AB282" s="13" t="s">
        <v>23694</v>
      </c>
      <c r="AC282" s="13" t="s">
        <v>23695</v>
      </c>
      <c r="AD282" s="13" t="s">
        <v>23696</v>
      </c>
      <c r="AE282" s="13" t="s">
        <v>23697</v>
      </c>
      <c r="AF282" s="13" t="s">
        <v>23698</v>
      </c>
      <c r="AG282" s="13" t="s">
        <v>23699</v>
      </c>
      <c r="AH282" s="13" t="s">
        <v>23700</v>
      </c>
      <c r="AI282" s="13" t="s">
        <v>23701</v>
      </c>
      <c r="AJ282" s="13" t="s">
        <v>23702</v>
      </c>
      <c r="AK282" s="13" t="s">
        <v>23703</v>
      </c>
      <c r="AL282" s="13" t="s">
        <v>23704</v>
      </c>
      <c r="AM282" s="13" t="s">
        <v>23705</v>
      </c>
      <c r="AN282" s="13" t="s">
        <v>23706</v>
      </c>
      <c r="AO282" s="13" t="s">
        <v>23707</v>
      </c>
      <c r="AP282" s="13" t="s">
        <v>23708</v>
      </c>
      <c r="AQ282" s="13" t="s">
        <v>23709</v>
      </c>
      <c r="AR282" s="13" t="s">
        <v>23710</v>
      </c>
      <c r="AS282" s="13" t="s">
        <v>23711</v>
      </c>
      <c r="AT282" s="13" t="s">
        <v>23712</v>
      </c>
      <c r="AU282" s="13" t="s">
        <v>23713</v>
      </c>
      <c r="AV282" s="13" t="s">
        <v>23714</v>
      </c>
      <c r="AW282" s="13" t="s">
        <v>23715</v>
      </c>
      <c r="AX282" s="13" t="s">
        <v>23716</v>
      </c>
      <c r="AY282" s="13" t="s">
        <v>23717</v>
      </c>
      <c r="AZ282" s="13" t="s">
        <v>23718</v>
      </c>
      <c r="BA282" s="13" t="s">
        <v>23719</v>
      </c>
      <c r="BB282" s="13" t="s">
        <v>23720</v>
      </c>
      <c r="BC282" s="13" t="s">
        <v>23721</v>
      </c>
      <c r="BD282" s="13" t="s">
        <v>23722</v>
      </c>
      <c r="BE282" s="13" t="s">
        <v>23723</v>
      </c>
      <c r="BF282" s="13" t="s">
        <v>23724</v>
      </c>
      <c r="BG282" s="13" t="s">
        <v>23725</v>
      </c>
      <c r="BH282" s="13" t="s">
        <v>23726</v>
      </c>
      <c r="BI282" s="13" t="s">
        <v>23727</v>
      </c>
      <c r="BJ282" s="13" t="s">
        <v>23728</v>
      </c>
      <c r="BK282" s="13" t="s">
        <v>23729</v>
      </c>
      <c r="BL282" s="13" t="s">
        <v>23730</v>
      </c>
      <c r="BM282" s="13" t="s">
        <v>23731</v>
      </c>
      <c r="BN282" s="13" t="s">
        <v>23732</v>
      </c>
      <c r="BO282" s="13" t="s">
        <v>23733</v>
      </c>
      <c r="BP282" s="13" t="s">
        <v>23734</v>
      </c>
      <c r="BQ282" s="13" t="s">
        <v>23735</v>
      </c>
      <c r="BR282" s="13" t="s">
        <v>23736</v>
      </c>
      <c r="BS282" s="13" t="s">
        <v>23737</v>
      </c>
      <c r="BT282" s="13" t="s">
        <v>23738</v>
      </c>
      <c r="BU282" s="13" t="s">
        <v>23739</v>
      </c>
      <c r="BV282" s="13" t="s">
        <v>23740</v>
      </c>
      <c r="BW282" s="13" t="s">
        <v>23741</v>
      </c>
      <c r="BX282" s="13" t="s">
        <v>23742</v>
      </c>
      <c r="BY282" s="13" t="s">
        <v>23743</v>
      </c>
      <c r="BZ282" s="13" t="s">
        <v>23744</v>
      </c>
      <c r="CA282" s="13" t="s">
        <v>23745</v>
      </c>
      <c r="CB282" s="13" t="s">
        <v>23746</v>
      </c>
      <c r="CC282" s="13" t="s">
        <v>23747</v>
      </c>
      <c r="CD282" s="13" t="s">
        <v>23748</v>
      </c>
      <c r="CE282" s="13" t="s">
        <v>23749</v>
      </c>
      <c r="CF282" s="13" t="s">
        <v>23750</v>
      </c>
      <c r="CG282" s="13" t="s">
        <v>23751</v>
      </c>
      <c r="CH282" s="13" t="s">
        <v>23752</v>
      </c>
      <c r="CI282" s="13" t="s">
        <v>23753</v>
      </c>
      <c r="CJ282" s="13" t="s">
        <v>23754</v>
      </c>
      <c r="CK282" s="13" t="s">
        <v>23755</v>
      </c>
      <c r="CL282" s="13" t="s">
        <v>23756</v>
      </c>
      <c r="CM282" s="13" t="s">
        <v>23757</v>
      </c>
      <c r="CN282" s="13" t="s">
        <v>23758</v>
      </c>
    </row>
    <row r="284" customFormat="false" ht="12.75" hidden="false" customHeight="false" outlineLevel="0" collapsed="false">
      <c r="A284" s="13" t="s">
        <v>175</v>
      </c>
      <c r="B284" s="22" t="s">
        <v>23759</v>
      </c>
      <c r="C284" s="22" t="s">
        <v>136</v>
      </c>
      <c r="D284" s="23" t="s">
        <v>52</v>
      </c>
      <c r="E284" s="15" t="n">
        <v>36980</v>
      </c>
      <c r="F284" s="15" t="n">
        <v>0</v>
      </c>
      <c r="G284" s="15" t="n">
        <v>0</v>
      </c>
      <c r="H284" s="15" t="n">
        <v>0</v>
      </c>
      <c r="I284" s="22" t="s">
        <v>23760</v>
      </c>
      <c r="J284" s="22" t="s">
        <v>137</v>
      </c>
      <c r="K284" s="22" t="s">
        <v>49</v>
      </c>
      <c r="L284" s="15" t="n">
        <v>36980</v>
      </c>
      <c r="M284" s="15" t="n">
        <v>0</v>
      </c>
      <c r="N284" s="15" t="n">
        <v>0</v>
      </c>
      <c r="O284" s="15" t="n">
        <v>0</v>
      </c>
      <c r="P284" s="22" t="s">
        <v>23761</v>
      </c>
      <c r="Q284" s="22" t="s">
        <v>138</v>
      </c>
      <c r="R284" s="22" t="s">
        <v>45</v>
      </c>
      <c r="S284" s="15" t="n">
        <v>36980</v>
      </c>
      <c r="T284" s="15" t="n">
        <v>0</v>
      </c>
      <c r="U284" s="15" t="n">
        <v>0</v>
      </c>
      <c r="V284" s="15" t="n">
        <v>0</v>
      </c>
      <c r="W284" s="22" t="s">
        <v>23762</v>
      </c>
      <c r="X284" s="22" t="s">
        <v>139</v>
      </c>
      <c r="Y284" s="22" t="s">
        <v>52</v>
      </c>
      <c r="Z284" s="15" t="n">
        <v>36980</v>
      </c>
      <c r="AA284" s="15" t="n">
        <v>0</v>
      </c>
      <c r="AB284" s="15" t="n">
        <v>0</v>
      </c>
      <c r="AC284" s="15" t="n">
        <v>0</v>
      </c>
      <c r="AD284" s="22" t="s">
        <v>23763</v>
      </c>
      <c r="AE284" s="22" t="s">
        <v>23764</v>
      </c>
      <c r="AF284" s="22" t="s">
        <v>49</v>
      </c>
      <c r="AG284" s="15" t="n">
        <v>36980</v>
      </c>
      <c r="AH284" s="15" t="n">
        <v>0</v>
      </c>
      <c r="AI284" s="15" t="n">
        <v>0</v>
      </c>
      <c r="AJ284" s="15" t="n">
        <v>0</v>
      </c>
      <c r="AK284" s="22" t="s">
        <v>23765</v>
      </c>
      <c r="AL284" s="22" t="s">
        <v>23766</v>
      </c>
      <c r="AM284" s="22" t="s">
        <v>52</v>
      </c>
      <c r="AN284" s="15" t="n">
        <v>36980</v>
      </c>
      <c r="AO284" s="15" t="n">
        <v>0</v>
      </c>
      <c r="AP284" s="15" t="n">
        <v>0</v>
      </c>
      <c r="AQ284" s="15" t="n">
        <v>0</v>
      </c>
      <c r="AR284" s="22" t="s">
        <v>23767</v>
      </c>
      <c r="AS284" s="22" t="s">
        <v>23768</v>
      </c>
      <c r="AT284" s="22" t="s">
        <v>66</v>
      </c>
      <c r="AU284" s="15" t="n">
        <v>36980</v>
      </c>
      <c r="AV284" s="15" t="n">
        <v>0</v>
      </c>
      <c r="AW284" s="15" t="n">
        <v>0</v>
      </c>
      <c r="AX284" s="15" t="n">
        <v>0</v>
      </c>
      <c r="AY284" s="22" t="s">
        <v>23769</v>
      </c>
      <c r="AZ284" s="22" t="s">
        <v>23770</v>
      </c>
      <c r="BA284" s="22" t="s">
        <v>23771</v>
      </c>
      <c r="BB284" s="15" t="n">
        <v>36980</v>
      </c>
      <c r="BC284" s="15" t="n">
        <v>0</v>
      </c>
      <c r="BD284" s="15" t="n">
        <v>0</v>
      </c>
      <c r="BE284" s="15" t="n">
        <v>0</v>
      </c>
      <c r="BF284" s="22" t="s">
        <v>23772</v>
      </c>
      <c r="BG284" s="22" t="s">
        <v>144</v>
      </c>
      <c r="BH284" s="22" t="s">
        <v>34</v>
      </c>
      <c r="BI284" s="15" t="n">
        <v>36980</v>
      </c>
      <c r="BJ284" s="15" t="n">
        <v>0</v>
      </c>
      <c r="BK284" s="15" t="n">
        <v>0</v>
      </c>
      <c r="BL284" s="15" t="n">
        <v>0</v>
      </c>
      <c r="BM284" s="22" t="s">
        <v>23773</v>
      </c>
      <c r="BN284" s="22" t="s">
        <v>23774</v>
      </c>
      <c r="BO284" s="22" t="s">
        <v>34</v>
      </c>
      <c r="BP284" s="15" t="n">
        <v>36980</v>
      </c>
      <c r="BQ284" s="15" t="n">
        <v>0</v>
      </c>
      <c r="BR284" s="15" t="n">
        <v>0</v>
      </c>
      <c r="BS284" s="15" t="n">
        <v>0</v>
      </c>
      <c r="BT284" s="22" t="s">
        <v>23775</v>
      </c>
      <c r="BU284" s="22" t="s">
        <v>23776</v>
      </c>
      <c r="BV284" s="22" t="s">
        <v>23771</v>
      </c>
      <c r="BW284" s="15" t="n">
        <v>36980</v>
      </c>
      <c r="BX284" s="15" t="n">
        <v>0</v>
      </c>
      <c r="BY284" s="15" t="n">
        <v>0</v>
      </c>
      <c r="BZ284" s="15" t="n">
        <v>0</v>
      </c>
      <c r="CA284" s="22" t="s">
        <v>23777</v>
      </c>
      <c r="CB284" s="22" t="s">
        <v>23778</v>
      </c>
      <c r="CC284" s="22" t="s">
        <v>66</v>
      </c>
      <c r="CD284" s="15" t="n">
        <v>36980</v>
      </c>
      <c r="CE284" s="15" t="n">
        <v>0</v>
      </c>
      <c r="CF284" s="15" t="n">
        <v>0</v>
      </c>
      <c r="CG284" s="15" t="n">
        <v>0</v>
      </c>
      <c r="CH284" s="22" t="s">
        <v>23779</v>
      </c>
      <c r="CI284" s="22" t="s">
        <v>148</v>
      </c>
      <c r="CJ284" s="22" t="s">
        <v>77</v>
      </c>
      <c r="CK284" s="15" t="n">
        <v>36980</v>
      </c>
      <c r="CL284" s="15" t="n">
        <v>0</v>
      </c>
      <c r="CM284" s="15" t="n">
        <v>0</v>
      </c>
      <c r="CN284" s="15" t="n">
        <v>0</v>
      </c>
    </row>
    <row r="285" customFormat="false" ht="12.75" hidden="false" customHeight="false" outlineLevel="0" collapsed="false">
      <c r="B285" s="22" t="n">
        <v>0</v>
      </c>
      <c r="C285" s="22" t="n">
        <v>0</v>
      </c>
      <c r="D285" s="22" t="n">
        <v>0</v>
      </c>
      <c r="E285" s="22" t="n">
        <v>0</v>
      </c>
      <c r="F285" s="22" t="n">
        <v>0</v>
      </c>
      <c r="G285" s="22" t="n">
        <v>0</v>
      </c>
      <c r="H285" s="22" t="n">
        <v>0</v>
      </c>
      <c r="I285" s="22" t="n">
        <v>0</v>
      </c>
      <c r="J285" s="22" t="n">
        <v>0</v>
      </c>
      <c r="K285" s="22" t="n">
        <v>0</v>
      </c>
      <c r="L285" s="22" t="n">
        <v>0</v>
      </c>
      <c r="M285" s="22" t="n">
        <v>0</v>
      </c>
      <c r="N285" s="22" t="n">
        <v>0</v>
      </c>
      <c r="O285" s="22" t="n">
        <v>0</v>
      </c>
      <c r="P285" s="22" t="n">
        <v>0</v>
      </c>
      <c r="Q285" s="22" t="n">
        <v>0</v>
      </c>
      <c r="R285" s="22" t="n">
        <v>0</v>
      </c>
      <c r="S285" s="22" t="n">
        <v>0</v>
      </c>
      <c r="T285" s="22" t="n">
        <v>0</v>
      </c>
      <c r="U285" s="22" t="n">
        <v>0</v>
      </c>
      <c r="V285" s="22" t="n">
        <v>0</v>
      </c>
      <c r="W285" s="22" t="n">
        <v>0</v>
      </c>
      <c r="X285" s="22" t="n">
        <v>0</v>
      </c>
      <c r="Y285" s="22" t="n">
        <v>0</v>
      </c>
      <c r="Z285" s="22" t="n">
        <v>0</v>
      </c>
      <c r="AA285" s="22" t="n">
        <v>0</v>
      </c>
      <c r="AB285" s="22" t="n">
        <v>0</v>
      </c>
      <c r="AC285" s="22" t="n">
        <v>0</v>
      </c>
      <c r="AD285" s="22" t="n">
        <v>0</v>
      </c>
      <c r="AE285" s="22" t="n">
        <v>0</v>
      </c>
      <c r="AF285" s="22" t="n">
        <v>0</v>
      </c>
      <c r="AG285" s="22" t="n">
        <v>0</v>
      </c>
      <c r="AH285" s="22" t="n">
        <v>0</v>
      </c>
      <c r="AI285" s="22" t="n">
        <v>0</v>
      </c>
      <c r="AJ285" s="22" t="n">
        <v>0</v>
      </c>
      <c r="AK285" s="22" t="n">
        <v>0</v>
      </c>
      <c r="AL285" s="22" t="n">
        <v>0</v>
      </c>
      <c r="AM285" s="22" t="n">
        <v>0</v>
      </c>
      <c r="AN285" s="22" t="n">
        <v>0</v>
      </c>
      <c r="AO285" s="22" t="n">
        <v>0</v>
      </c>
      <c r="AP285" s="22" t="n">
        <v>0</v>
      </c>
      <c r="AQ285" s="22" t="n">
        <v>0</v>
      </c>
      <c r="AR285" s="22" t="n">
        <v>0</v>
      </c>
      <c r="AS285" s="22" t="n">
        <v>0</v>
      </c>
      <c r="AT285" s="22" t="n">
        <v>0</v>
      </c>
      <c r="AU285" s="22" t="n">
        <v>0</v>
      </c>
      <c r="AV285" s="22" t="n">
        <v>0</v>
      </c>
      <c r="AW285" s="22" t="n">
        <v>0</v>
      </c>
      <c r="AX285" s="22" t="n">
        <v>0</v>
      </c>
      <c r="AY285" s="22" t="n">
        <v>0</v>
      </c>
      <c r="AZ285" s="22" t="n">
        <v>0</v>
      </c>
      <c r="BA285" s="22" t="n">
        <v>0</v>
      </c>
      <c r="BB285" s="22" t="n">
        <v>0</v>
      </c>
      <c r="BC285" s="22" t="n">
        <v>0</v>
      </c>
      <c r="BD285" s="22" t="n">
        <v>0</v>
      </c>
      <c r="BE285" s="22" t="n">
        <v>0</v>
      </c>
      <c r="BF285" s="22" t="n">
        <v>0</v>
      </c>
      <c r="BG285" s="22" t="n">
        <v>0</v>
      </c>
      <c r="BH285" s="22" t="n">
        <v>0</v>
      </c>
      <c r="BI285" s="22" t="n">
        <v>0</v>
      </c>
      <c r="BJ285" s="22" t="n">
        <v>0</v>
      </c>
      <c r="BK285" s="22" t="n">
        <v>0</v>
      </c>
      <c r="BL285" s="22" t="n">
        <v>0</v>
      </c>
      <c r="BM285" s="22" t="n">
        <v>0</v>
      </c>
      <c r="BN285" s="22" t="n">
        <v>0</v>
      </c>
      <c r="BO285" s="22" t="n">
        <v>0</v>
      </c>
      <c r="BP285" s="22" t="n">
        <v>0</v>
      </c>
      <c r="BQ285" s="22" t="n">
        <v>0</v>
      </c>
      <c r="BR285" s="22" t="n">
        <v>0</v>
      </c>
      <c r="BS285" s="22" t="n">
        <v>0</v>
      </c>
      <c r="BT285" s="22" t="n">
        <v>0</v>
      </c>
      <c r="BU285" s="22" t="n">
        <v>0</v>
      </c>
      <c r="BV285" s="22" t="n">
        <v>0</v>
      </c>
      <c r="BW285" s="22" t="n">
        <v>0</v>
      </c>
      <c r="BX285" s="22" t="n">
        <v>0</v>
      </c>
      <c r="BY285" s="22" t="n">
        <v>0</v>
      </c>
      <c r="BZ285" s="22" t="n">
        <v>0</v>
      </c>
      <c r="CA285" s="22" t="n">
        <v>0</v>
      </c>
      <c r="CB285" s="22" t="n">
        <v>0</v>
      </c>
      <c r="CC285" s="22" t="n">
        <v>0</v>
      </c>
      <c r="CD285" s="22" t="n">
        <v>0</v>
      </c>
      <c r="CE285" s="22" t="n">
        <v>0</v>
      </c>
      <c r="CF285" s="22" t="n">
        <v>0</v>
      </c>
      <c r="CG285" s="22" t="n">
        <v>0</v>
      </c>
      <c r="CH285" s="22" t="n">
        <v>0</v>
      </c>
      <c r="CI285" s="22" t="n">
        <v>0</v>
      </c>
      <c r="CJ285" s="22" t="n">
        <v>0</v>
      </c>
      <c r="CK285" s="22" t="n">
        <v>0</v>
      </c>
      <c r="CL285" s="22" t="n">
        <v>0</v>
      </c>
      <c r="CM285" s="22" t="n">
        <v>0</v>
      </c>
      <c r="CN285" s="22" t="n">
        <v>0</v>
      </c>
    </row>
    <row r="286" customFormat="false" ht="12.75" hidden="false" customHeight="false" outlineLevel="0" collapsed="false">
      <c r="B286" s="22" t="n">
        <v>0</v>
      </c>
      <c r="C286" s="22" t="n">
        <v>0</v>
      </c>
      <c r="D286" s="22" t="s">
        <v>23780</v>
      </c>
      <c r="E286" s="22" t="n">
        <v>0</v>
      </c>
      <c r="F286" s="22" t="s">
        <v>23781</v>
      </c>
      <c r="G286" s="22" t="n">
        <v>0</v>
      </c>
      <c r="H286" s="22" t="s">
        <v>23781</v>
      </c>
      <c r="I286" s="22" t="n">
        <v>0</v>
      </c>
      <c r="J286" s="22" t="n">
        <v>0</v>
      </c>
      <c r="K286" s="22" t="s">
        <v>23780</v>
      </c>
      <c r="L286" s="22" t="n">
        <v>0</v>
      </c>
      <c r="M286" s="22" t="s">
        <v>23781</v>
      </c>
      <c r="N286" s="22" t="n">
        <v>0</v>
      </c>
      <c r="O286" s="22" t="s">
        <v>23781</v>
      </c>
      <c r="P286" s="22" t="n">
        <v>0</v>
      </c>
      <c r="Q286" s="22" t="n">
        <v>0</v>
      </c>
      <c r="R286" s="22" t="s">
        <v>23780</v>
      </c>
      <c r="S286" s="22" t="n">
        <v>0</v>
      </c>
      <c r="T286" s="22" t="s">
        <v>23781</v>
      </c>
      <c r="U286" s="22" t="n">
        <v>0</v>
      </c>
      <c r="V286" s="22" t="s">
        <v>23781</v>
      </c>
      <c r="W286" s="22" t="n">
        <v>0</v>
      </c>
      <c r="X286" s="22" t="n">
        <v>0</v>
      </c>
      <c r="Y286" s="22" t="s">
        <v>23780</v>
      </c>
      <c r="Z286" s="22" t="n">
        <v>0</v>
      </c>
      <c r="AA286" s="22" t="s">
        <v>23781</v>
      </c>
      <c r="AB286" s="22" t="n">
        <v>0</v>
      </c>
      <c r="AC286" s="22" t="s">
        <v>23781</v>
      </c>
      <c r="AD286" s="22" t="n">
        <v>0</v>
      </c>
      <c r="AE286" s="22" t="n">
        <v>0</v>
      </c>
      <c r="AF286" s="22" t="s">
        <v>23780</v>
      </c>
      <c r="AG286" s="22" t="n">
        <v>0</v>
      </c>
      <c r="AH286" s="22" t="s">
        <v>23781</v>
      </c>
      <c r="AI286" s="22" t="n">
        <v>0</v>
      </c>
      <c r="AJ286" s="22" t="s">
        <v>23781</v>
      </c>
      <c r="AK286" s="22" t="n">
        <v>0</v>
      </c>
      <c r="AL286" s="22" t="n">
        <v>0</v>
      </c>
      <c r="AM286" s="22" t="s">
        <v>23780</v>
      </c>
      <c r="AN286" s="22" t="n">
        <v>0</v>
      </c>
      <c r="AO286" s="22" t="s">
        <v>23781</v>
      </c>
      <c r="AP286" s="22" t="n">
        <v>0</v>
      </c>
      <c r="AQ286" s="22" t="s">
        <v>23781</v>
      </c>
      <c r="AR286" s="22" t="n">
        <v>0</v>
      </c>
      <c r="AS286" s="22" t="n">
        <v>0</v>
      </c>
      <c r="AT286" s="22" t="s">
        <v>23780</v>
      </c>
      <c r="AU286" s="22" t="n">
        <v>0</v>
      </c>
      <c r="AV286" s="22" t="s">
        <v>23781</v>
      </c>
      <c r="AW286" s="22" t="n">
        <v>0</v>
      </c>
      <c r="AX286" s="22" t="s">
        <v>23781</v>
      </c>
      <c r="AY286" s="22" t="n">
        <v>0</v>
      </c>
      <c r="AZ286" s="22" t="n">
        <v>0</v>
      </c>
      <c r="BA286" s="22" t="s">
        <v>23780</v>
      </c>
      <c r="BB286" s="22" t="n">
        <v>0</v>
      </c>
      <c r="BC286" s="22" t="s">
        <v>23781</v>
      </c>
      <c r="BD286" s="22" t="n">
        <v>0</v>
      </c>
      <c r="BE286" s="22" t="s">
        <v>23781</v>
      </c>
      <c r="BF286" s="22" t="n">
        <v>0</v>
      </c>
      <c r="BG286" s="22" t="n">
        <v>0</v>
      </c>
      <c r="BH286" s="22" t="s">
        <v>23780</v>
      </c>
      <c r="BI286" s="22" t="n">
        <v>0</v>
      </c>
      <c r="BJ286" s="22" t="s">
        <v>23781</v>
      </c>
      <c r="BK286" s="22" t="n">
        <v>0</v>
      </c>
      <c r="BL286" s="22" t="s">
        <v>23781</v>
      </c>
      <c r="BM286" s="22" t="n">
        <v>0</v>
      </c>
      <c r="BN286" s="22" t="n">
        <v>0</v>
      </c>
      <c r="BO286" s="22" t="s">
        <v>23780</v>
      </c>
      <c r="BP286" s="22" t="n">
        <v>0</v>
      </c>
      <c r="BQ286" s="22" t="s">
        <v>23781</v>
      </c>
      <c r="BR286" s="22" t="n">
        <v>0</v>
      </c>
      <c r="BS286" s="22" t="s">
        <v>23781</v>
      </c>
      <c r="BT286" s="22" t="n">
        <v>0</v>
      </c>
      <c r="BU286" s="22" t="n">
        <v>0</v>
      </c>
      <c r="BV286" s="22" t="s">
        <v>23780</v>
      </c>
      <c r="BW286" s="22" t="n">
        <v>0</v>
      </c>
      <c r="BX286" s="22" t="s">
        <v>23781</v>
      </c>
      <c r="BY286" s="22" t="n">
        <v>0</v>
      </c>
      <c r="BZ286" s="22" t="s">
        <v>23781</v>
      </c>
      <c r="CA286" s="22" t="n">
        <v>0</v>
      </c>
      <c r="CB286" s="22" t="n">
        <v>0</v>
      </c>
      <c r="CC286" s="22" t="s">
        <v>23780</v>
      </c>
      <c r="CD286" s="22" t="n">
        <v>0</v>
      </c>
      <c r="CE286" s="22" t="s">
        <v>23781</v>
      </c>
      <c r="CF286" s="22" t="n">
        <v>0</v>
      </c>
      <c r="CG286" s="22" t="s">
        <v>23781</v>
      </c>
      <c r="CH286" s="22" t="n">
        <v>0</v>
      </c>
      <c r="CI286" s="22" t="n">
        <v>0</v>
      </c>
      <c r="CJ286" s="22" t="s">
        <v>23780</v>
      </c>
      <c r="CK286" s="22" t="n">
        <v>0</v>
      </c>
      <c r="CL286" s="22" t="s">
        <v>23781</v>
      </c>
      <c r="CM286" s="22" t="n">
        <v>0</v>
      </c>
      <c r="CN286" s="22" t="s">
        <v>23781</v>
      </c>
    </row>
    <row r="287" customFormat="false" ht="12.75" hidden="false" customHeight="false" outlineLevel="0" collapsed="false">
      <c r="B287" s="22" t="n">
        <v>0</v>
      </c>
      <c r="C287" s="22" t="s">
        <v>23782</v>
      </c>
      <c r="D287" s="22" t="s">
        <v>23783</v>
      </c>
      <c r="E287" s="22" t="s">
        <v>23784</v>
      </c>
      <c r="F287" s="22" t="s">
        <v>23783</v>
      </c>
      <c r="G287" s="22" t="n">
        <v>0</v>
      </c>
      <c r="H287" s="22" t="s">
        <v>23783</v>
      </c>
      <c r="I287" s="22" t="n">
        <v>0</v>
      </c>
      <c r="J287" s="22" t="s">
        <v>23782</v>
      </c>
      <c r="K287" s="22" t="s">
        <v>23783</v>
      </c>
      <c r="L287" s="22" t="s">
        <v>23784</v>
      </c>
      <c r="M287" s="22" t="s">
        <v>23783</v>
      </c>
      <c r="N287" s="22" t="n">
        <v>0</v>
      </c>
      <c r="O287" s="22" t="s">
        <v>23783</v>
      </c>
      <c r="P287" s="22" t="n">
        <v>0</v>
      </c>
      <c r="Q287" s="22" t="s">
        <v>23782</v>
      </c>
      <c r="R287" s="22" t="s">
        <v>23783</v>
      </c>
      <c r="S287" s="22" t="s">
        <v>23784</v>
      </c>
      <c r="T287" s="22" t="s">
        <v>23783</v>
      </c>
      <c r="U287" s="22" t="n">
        <v>0</v>
      </c>
      <c r="V287" s="22" t="s">
        <v>23783</v>
      </c>
      <c r="W287" s="22" t="n">
        <v>0</v>
      </c>
      <c r="X287" s="22" t="s">
        <v>23782</v>
      </c>
      <c r="Y287" s="22" t="s">
        <v>23783</v>
      </c>
      <c r="Z287" s="22" t="s">
        <v>23784</v>
      </c>
      <c r="AA287" s="22" t="s">
        <v>23783</v>
      </c>
      <c r="AB287" s="22" t="n">
        <v>0</v>
      </c>
      <c r="AC287" s="22" t="s">
        <v>23783</v>
      </c>
      <c r="AD287" s="22" t="n">
        <v>0</v>
      </c>
      <c r="AE287" s="22" t="s">
        <v>23782</v>
      </c>
      <c r="AF287" s="22" t="s">
        <v>23783</v>
      </c>
      <c r="AG287" s="22" t="s">
        <v>23784</v>
      </c>
      <c r="AH287" s="22" t="s">
        <v>23783</v>
      </c>
      <c r="AI287" s="22" t="n">
        <v>0</v>
      </c>
      <c r="AJ287" s="22" t="s">
        <v>23783</v>
      </c>
      <c r="AK287" s="22" t="n">
        <v>0</v>
      </c>
      <c r="AL287" s="22" t="s">
        <v>23782</v>
      </c>
      <c r="AM287" s="22" t="s">
        <v>23783</v>
      </c>
      <c r="AN287" s="22" t="s">
        <v>23784</v>
      </c>
      <c r="AO287" s="22" t="s">
        <v>23783</v>
      </c>
      <c r="AP287" s="22" t="n">
        <v>0</v>
      </c>
      <c r="AQ287" s="22" t="s">
        <v>23783</v>
      </c>
      <c r="AR287" s="22" t="n">
        <v>0</v>
      </c>
      <c r="AS287" s="22" t="s">
        <v>23782</v>
      </c>
      <c r="AT287" s="22" t="s">
        <v>23783</v>
      </c>
      <c r="AU287" s="22" t="s">
        <v>23784</v>
      </c>
      <c r="AV287" s="22" t="s">
        <v>23783</v>
      </c>
      <c r="AW287" s="22" t="n">
        <v>0</v>
      </c>
      <c r="AX287" s="22" t="s">
        <v>23783</v>
      </c>
      <c r="AY287" s="22" t="n">
        <v>0</v>
      </c>
      <c r="AZ287" s="22" t="s">
        <v>23782</v>
      </c>
      <c r="BA287" s="22" t="s">
        <v>23783</v>
      </c>
      <c r="BB287" s="22" t="s">
        <v>23784</v>
      </c>
      <c r="BC287" s="22" t="s">
        <v>23783</v>
      </c>
      <c r="BD287" s="22" t="n">
        <v>0</v>
      </c>
      <c r="BE287" s="22" t="s">
        <v>23783</v>
      </c>
      <c r="BF287" s="22" t="n">
        <v>0</v>
      </c>
      <c r="BG287" s="22" t="s">
        <v>23782</v>
      </c>
      <c r="BH287" s="22" t="s">
        <v>23783</v>
      </c>
      <c r="BI287" s="22" t="s">
        <v>23784</v>
      </c>
      <c r="BJ287" s="22" t="s">
        <v>23783</v>
      </c>
      <c r="BK287" s="22" t="n">
        <v>0</v>
      </c>
      <c r="BL287" s="22" t="s">
        <v>23783</v>
      </c>
      <c r="BM287" s="22" t="n">
        <v>0</v>
      </c>
      <c r="BN287" s="22" t="s">
        <v>23782</v>
      </c>
      <c r="BO287" s="22" t="s">
        <v>23783</v>
      </c>
      <c r="BP287" s="22" t="s">
        <v>23784</v>
      </c>
      <c r="BQ287" s="22" t="s">
        <v>23783</v>
      </c>
      <c r="BR287" s="22" t="n">
        <v>0</v>
      </c>
      <c r="BS287" s="22" t="s">
        <v>23783</v>
      </c>
      <c r="BT287" s="22" t="n">
        <v>0</v>
      </c>
      <c r="BU287" s="22" t="s">
        <v>23782</v>
      </c>
      <c r="BV287" s="22" t="s">
        <v>23783</v>
      </c>
      <c r="BW287" s="22" t="s">
        <v>23784</v>
      </c>
      <c r="BX287" s="22" t="s">
        <v>23783</v>
      </c>
      <c r="BY287" s="22" t="n">
        <v>0</v>
      </c>
      <c r="BZ287" s="22" t="s">
        <v>23783</v>
      </c>
      <c r="CA287" s="22" t="n">
        <v>0</v>
      </c>
      <c r="CB287" s="22" t="s">
        <v>23782</v>
      </c>
      <c r="CC287" s="22" t="s">
        <v>23783</v>
      </c>
      <c r="CD287" s="22" t="s">
        <v>23784</v>
      </c>
      <c r="CE287" s="22" t="s">
        <v>23783</v>
      </c>
      <c r="CF287" s="22" t="n">
        <v>0</v>
      </c>
      <c r="CG287" s="22" t="s">
        <v>23783</v>
      </c>
      <c r="CH287" s="22" t="n">
        <v>0</v>
      </c>
      <c r="CI287" s="22" t="s">
        <v>23782</v>
      </c>
      <c r="CJ287" s="22" t="s">
        <v>23783</v>
      </c>
      <c r="CK287" s="22" t="s">
        <v>23784</v>
      </c>
      <c r="CL287" s="22" t="s">
        <v>23783</v>
      </c>
      <c r="CM287" s="22" t="n">
        <v>0</v>
      </c>
      <c r="CN287" s="22" t="s">
        <v>23783</v>
      </c>
    </row>
    <row r="288" customFormat="false" ht="12.75" hidden="false" customHeight="false" outlineLevel="0" collapsed="false">
      <c r="B288" s="22" t="n">
        <v>0</v>
      </c>
      <c r="C288" s="22" t="s">
        <v>23785</v>
      </c>
      <c r="D288" s="22" t="s">
        <v>23785</v>
      </c>
      <c r="E288" s="22" t="s">
        <v>23785</v>
      </c>
      <c r="F288" s="22" t="n">
        <v>0</v>
      </c>
      <c r="G288" s="22" t="n">
        <v>0</v>
      </c>
      <c r="H288" s="22" t="n">
        <v>0</v>
      </c>
      <c r="I288" s="22" t="n">
        <v>0</v>
      </c>
      <c r="J288" s="22" t="s">
        <v>23785</v>
      </c>
      <c r="K288" s="22" t="s">
        <v>23785</v>
      </c>
      <c r="L288" s="22" t="s">
        <v>23785</v>
      </c>
      <c r="M288" s="22" t="n">
        <v>0</v>
      </c>
      <c r="N288" s="22" t="n">
        <v>0</v>
      </c>
      <c r="O288" s="22" t="n">
        <v>0</v>
      </c>
      <c r="P288" s="22" t="n">
        <v>0</v>
      </c>
      <c r="Q288" s="22" t="s">
        <v>23785</v>
      </c>
      <c r="R288" s="22" t="s">
        <v>23785</v>
      </c>
      <c r="S288" s="22" t="s">
        <v>23785</v>
      </c>
      <c r="T288" s="22" t="n">
        <v>0</v>
      </c>
      <c r="U288" s="22" t="n">
        <v>0</v>
      </c>
      <c r="V288" s="22" t="n">
        <v>0</v>
      </c>
      <c r="W288" s="22" t="n">
        <v>0</v>
      </c>
      <c r="X288" s="22" t="s">
        <v>23785</v>
      </c>
      <c r="Y288" s="22" t="s">
        <v>23785</v>
      </c>
      <c r="Z288" s="22" t="s">
        <v>23785</v>
      </c>
      <c r="AA288" s="22" t="n">
        <v>0</v>
      </c>
      <c r="AB288" s="22" t="n">
        <v>0</v>
      </c>
      <c r="AC288" s="22" t="n">
        <v>0</v>
      </c>
      <c r="AD288" s="22" t="n">
        <v>0</v>
      </c>
      <c r="AE288" s="22" t="s">
        <v>23785</v>
      </c>
      <c r="AF288" s="22" t="s">
        <v>23785</v>
      </c>
      <c r="AG288" s="22" t="s">
        <v>23785</v>
      </c>
      <c r="AH288" s="22" t="n">
        <v>0</v>
      </c>
      <c r="AI288" s="22" t="n">
        <v>0</v>
      </c>
      <c r="AJ288" s="22" t="n">
        <v>0</v>
      </c>
      <c r="AK288" s="22" t="n">
        <v>0</v>
      </c>
      <c r="AL288" s="22" t="s">
        <v>23785</v>
      </c>
      <c r="AM288" s="22" t="s">
        <v>23785</v>
      </c>
      <c r="AN288" s="22" t="s">
        <v>23785</v>
      </c>
      <c r="AO288" s="22" t="n">
        <v>0</v>
      </c>
      <c r="AP288" s="22" t="n">
        <v>0</v>
      </c>
      <c r="AQ288" s="22" t="n">
        <v>0</v>
      </c>
      <c r="AR288" s="22" t="n">
        <v>0</v>
      </c>
      <c r="AS288" s="22" t="s">
        <v>23785</v>
      </c>
      <c r="AT288" s="22" t="s">
        <v>23785</v>
      </c>
      <c r="AU288" s="22" t="s">
        <v>23785</v>
      </c>
      <c r="AV288" s="22" t="n">
        <v>0</v>
      </c>
      <c r="AW288" s="22" t="n">
        <v>0</v>
      </c>
      <c r="AX288" s="22" t="n">
        <v>0</v>
      </c>
      <c r="AY288" s="22" t="n">
        <v>0</v>
      </c>
      <c r="AZ288" s="22" t="s">
        <v>23785</v>
      </c>
      <c r="BA288" s="22" t="s">
        <v>23785</v>
      </c>
      <c r="BB288" s="22" t="s">
        <v>23785</v>
      </c>
      <c r="BC288" s="22" t="n">
        <v>0</v>
      </c>
      <c r="BD288" s="22" t="n">
        <v>0</v>
      </c>
      <c r="BE288" s="22" t="n">
        <v>0</v>
      </c>
      <c r="BF288" s="22" t="n">
        <v>0</v>
      </c>
      <c r="BG288" s="22" t="s">
        <v>23785</v>
      </c>
      <c r="BH288" s="22" t="s">
        <v>23785</v>
      </c>
      <c r="BI288" s="22" t="s">
        <v>23785</v>
      </c>
      <c r="BJ288" s="22" t="n">
        <v>0</v>
      </c>
      <c r="BK288" s="22" t="n">
        <v>0</v>
      </c>
      <c r="BL288" s="22" t="n">
        <v>0</v>
      </c>
      <c r="BM288" s="22" t="n">
        <v>0</v>
      </c>
      <c r="BN288" s="22" t="s">
        <v>23785</v>
      </c>
      <c r="BO288" s="22" t="s">
        <v>23785</v>
      </c>
      <c r="BP288" s="22" t="s">
        <v>23785</v>
      </c>
      <c r="BQ288" s="22" t="n">
        <v>0</v>
      </c>
      <c r="BR288" s="22" t="n">
        <v>0</v>
      </c>
      <c r="BS288" s="22" t="n">
        <v>0</v>
      </c>
      <c r="BT288" s="22" t="n">
        <v>0</v>
      </c>
      <c r="BU288" s="22" t="s">
        <v>23785</v>
      </c>
      <c r="BV288" s="22" t="s">
        <v>23785</v>
      </c>
      <c r="BW288" s="22" t="s">
        <v>23785</v>
      </c>
      <c r="BX288" s="22" t="n">
        <v>0</v>
      </c>
      <c r="BY288" s="22" t="n">
        <v>0</v>
      </c>
      <c r="BZ288" s="22" t="n">
        <v>0</v>
      </c>
      <c r="CA288" s="22" t="n">
        <v>0</v>
      </c>
      <c r="CB288" s="22" t="s">
        <v>23785</v>
      </c>
      <c r="CC288" s="22" t="s">
        <v>23785</v>
      </c>
      <c r="CD288" s="22" t="s">
        <v>23785</v>
      </c>
      <c r="CE288" s="22" t="n">
        <v>0</v>
      </c>
      <c r="CF288" s="22" t="n">
        <v>0</v>
      </c>
      <c r="CG288" s="22" t="n">
        <v>0</v>
      </c>
      <c r="CH288" s="22" t="n">
        <v>0</v>
      </c>
      <c r="CI288" s="22" t="s">
        <v>23785</v>
      </c>
      <c r="CJ288" s="22" t="s">
        <v>23785</v>
      </c>
      <c r="CK288" s="22" t="s">
        <v>23785</v>
      </c>
      <c r="CL288" s="22" t="n">
        <v>0</v>
      </c>
      <c r="CM288" s="22" t="n">
        <v>0</v>
      </c>
      <c r="CN288" s="22" t="n">
        <v>0</v>
      </c>
    </row>
    <row r="289" customFormat="false" ht="12.75" hidden="false" customHeight="false" outlineLevel="0" collapsed="false">
      <c r="B289" s="22" t="s">
        <v>23786</v>
      </c>
      <c r="C289" s="22" t="n">
        <v>0</v>
      </c>
      <c r="D289" s="22" t="n">
        <v>0</v>
      </c>
      <c r="E289" s="22" t="n">
        <v>0</v>
      </c>
      <c r="F289" s="22" t="n">
        <v>0</v>
      </c>
      <c r="G289" s="22" t="s">
        <v>23786</v>
      </c>
      <c r="H289" s="22" t="n">
        <v>0</v>
      </c>
      <c r="I289" s="22" t="s">
        <v>23786</v>
      </c>
      <c r="J289" s="22" t="n">
        <v>0</v>
      </c>
      <c r="K289" s="22" t="n">
        <v>0</v>
      </c>
      <c r="L289" s="22" t="n">
        <v>0</v>
      </c>
      <c r="M289" s="22" t="n">
        <v>0</v>
      </c>
      <c r="N289" s="22" t="s">
        <v>23786</v>
      </c>
      <c r="O289" s="22" t="n">
        <v>0</v>
      </c>
      <c r="P289" s="22" t="s">
        <v>23786</v>
      </c>
      <c r="Q289" s="22" t="n">
        <v>0</v>
      </c>
      <c r="R289" s="22" t="n">
        <v>0</v>
      </c>
      <c r="S289" s="22" t="n">
        <v>0</v>
      </c>
      <c r="T289" s="22" t="n">
        <v>0</v>
      </c>
      <c r="U289" s="22" t="s">
        <v>23786</v>
      </c>
      <c r="V289" s="22" t="n">
        <v>0</v>
      </c>
      <c r="W289" s="22" t="s">
        <v>23786</v>
      </c>
      <c r="X289" s="22" t="n">
        <v>0</v>
      </c>
      <c r="Y289" s="22" t="n">
        <v>0</v>
      </c>
      <c r="Z289" s="22" t="n">
        <v>0</v>
      </c>
      <c r="AA289" s="22" t="n">
        <v>0</v>
      </c>
      <c r="AB289" s="22" t="s">
        <v>23786</v>
      </c>
      <c r="AC289" s="22" t="n">
        <v>0</v>
      </c>
      <c r="AD289" s="22" t="s">
        <v>23786</v>
      </c>
      <c r="AE289" s="22" t="n">
        <v>0</v>
      </c>
      <c r="AF289" s="22" t="n">
        <v>0</v>
      </c>
      <c r="AG289" s="22" t="n">
        <v>0</v>
      </c>
      <c r="AH289" s="22" t="n">
        <v>0</v>
      </c>
      <c r="AI289" s="22" t="s">
        <v>23786</v>
      </c>
      <c r="AJ289" s="22" t="n">
        <v>0</v>
      </c>
      <c r="AK289" s="22" t="s">
        <v>23786</v>
      </c>
      <c r="AL289" s="22" t="n">
        <v>0</v>
      </c>
      <c r="AM289" s="22" t="n">
        <v>0</v>
      </c>
      <c r="AN289" s="22" t="n">
        <v>0</v>
      </c>
      <c r="AO289" s="22" t="n">
        <v>0</v>
      </c>
      <c r="AP289" s="22" t="s">
        <v>23786</v>
      </c>
      <c r="AQ289" s="22" t="n">
        <v>0</v>
      </c>
      <c r="AR289" s="22" t="s">
        <v>23786</v>
      </c>
      <c r="AS289" s="22" t="n">
        <v>0</v>
      </c>
      <c r="AT289" s="22" t="n">
        <v>0</v>
      </c>
      <c r="AU289" s="22" t="n">
        <v>0</v>
      </c>
      <c r="AV289" s="22" t="n">
        <v>0</v>
      </c>
      <c r="AW289" s="22" t="s">
        <v>23786</v>
      </c>
      <c r="AX289" s="22" t="n">
        <v>0</v>
      </c>
      <c r="AY289" s="22" t="s">
        <v>23786</v>
      </c>
      <c r="AZ289" s="22" t="n">
        <v>0</v>
      </c>
      <c r="BA289" s="22" t="n">
        <v>0</v>
      </c>
      <c r="BB289" s="22" t="n">
        <v>0</v>
      </c>
      <c r="BC289" s="22" t="n">
        <v>0</v>
      </c>
      <c r="BD289" s="22" t="s">
        <v>23786</v>
      </c>
      <c r="BE289" s="22" t="n">
        <v>0</v>
      </c>
      <c r="BF289" s="22" t="s">
        <v>23786</v>
      </c>
      <c r="BG289" s="22" t="n">
        <v>0</v>
      </c>
      <c r="BH289" s="22" t="n">
        <v>0</v>
      </c>
      <c r="BI289" s="22" t="n">
        <v>0</v>
      </c>
      <c r="BJ289" s="22" t="n">
        <v>0</v>
      </c>
      <c r="BK289" s="22" t="s">
        <v>23786</v>
      </c>
      <c r="BL289" s="22" t="n">
        <v>0</v>
      </c>
      <c r="BM289" s="22" t="s">
        <v>23786</v>
      </c>
      <c r="BN289" s="22" t="n">
        <v>0</v>
      </c>
      <c r="BO289" s="22" t="n">
        <v>0</v>
      </c>
      <c r="BP289" s="22" t="n">
        <v>0</v>
      </c>
      <c r="BQ289" s="22" t="n">
        <v>0</v>
      </c>
      <c r="BR289" s="22" t="s">
        <v>23786</v>
      </c>
      <c r="BS289" s="22" t="n">
        <v>0</v>
      </c>
      <c r="BT289" s="22" t="s">
        <v>23786</v>
      </c>
      <c r="BU289" s="22" t="n">
        <v>0</v>
      </c>
      <c r="BV289" s="22" t="n">
        <v>0</v>
      </c>
      <c r="BW289" s="22" t="n">
        <v>0</v>
      </c>
      <c r="BX289" s="22" t="n">
        <v>0</v>
      </c>
      <c r="BY289" s="22" t="s">
        <v>23786</v>
      </c>
      <c r="BZ289" s="22" t="n">
        <v>0</v>
      </c>
      <c r="CA289" s="22" t="s">
        <v>23786</v>
      </c>
      <c r="CB289" s="22" t="n">
        <v>0</v>
      </c>
      <c r="CC289" s="22" t="n">
        <v>0</v>
      </c>
      <c r="CD289" s="22" t="n">
        <v>0</v>
      </c>
      <c r="CE289" s="22" t="n">
        <v>0</v>
      </c>
      <c r="CF289" s="22" t="s">
        <v>23786</v>
      </c>
      <c r="CG289" s="22" t="n">
        <v>0</v>
      </c>
      <c r="CH289" s="22" t="s">
        <v>23786</v>
      </c>
      <c r="CI289" s="22" t="n">
        <v>0</v>
      </c>
      <c r="CJ289" s="22" t="n">
        <v>0</v>
      </c>
      <c r="CK289" s="22" t="n">
        <v>0</v>
      </c>
      <c r="CL289" s="22" t="n">
        <v>0</v>
      </c>
      <c r="CM289" s="22" t="s">
        <v>23786</v>
      </c>
      <c r="CN289" s="22" t="n">
        <v>0</v>
      </c>
    </row>
    <row r="290" customFormat="false" ht="12.75" hidden="false" customHeight="false" outlineLevel="0" collapsed="false">
      <c r="B290" s="15" t="n">
        <v>36981</v>
      </c>
      <c r="C290" s="24" t="n">
        <v>50.51</v>
      </c>
      <c r="D290" s="24" t="n">
        <v>50.91</v>
      </c>
      <c r="E290" s="24" t="n">
        <v>51.31</v>
      </c>
      <c r="F290" s="25" t="n">
        <v>2.75</v>
      </c>
      <c r="G290" s="15" t="n">
        <v>36951</v>
      </c>
      <c r="H290" s="25" t="n">
        <v>0.485</v>
      </c>
      <c r="I290" s="15" t="n">
        <v>36981</v>
      </c>
      <c r="J290" s="24" t="n">
        <v>33.6000017547608</v>
      </c>
      <c r="K290" s="24" t="n">
        <v>34.0000017547607</v>
      </c>
      <c r="L290" s="24" t="n">
        <v>34.4000017547607</v>
      </c>
      <c r="M290" s="25" t="n">
        <v>2.75</v>
      </c>
      <c r="N290" s="15" t="n">
        <v>36951</v>
      </c>
      <c r="O290" s="25" t="n">
        <v>0.485</v>
      </c>
      <c r="P290" s="15" t="n">
        <v>36981</v>
      </c>
      <c r="Q290" s="24" t="n">
        <v>47.3</v>
      </c>
      <c r="R290" s="24" t="n">
        <v>48</v>
      </c>
      <c r="S290" s="24" t="n">
        <v>48.8</v>
      </c>
      <c r="T290" s="25" t="n">
        <v>2.75</v>
      </c>
      <c r="U290" s="15" t="n">
        <v>36951</v>
      </c>
      <c r="V290" s="25" t="n">
        <v>0.485</v>
      </c>
      <c r="W290" s="15" t="n">
        <v>36981</v>
      </c>
      <c r="X290" s="24" t="n">
        <v>37.1</v>
      </c>
      <c r="Y290" s="24" t="n">
        <v>37.5</v>
      </c>
      <c r="Z290" s="24" t="n">
        <v>37.9</v>
      </c>
      <c r="AA290" s="25" t="n">
        <v>2.75</v>
      </c>
      <c r="AB290" s="15" t="n">
        <v>36951</v>
      </c>
      <c r="AC290" s="25" t="n">
        <v>0.60625</v>
      </c>
      <c r="AD290" s="15" t="n">
        <v>36981</v>
      </c>
      <c r="AE290" s="24" t="n">
        <v>33.6000017547608</v>
      </c>
      <c r="AF290" s="24" t="n">
        <v>34.0000017547607</v>
      </c>
      <c r="AG290" s="24" t="n">
        <v>34.4000017547607</v>
      </c>
      <c r="AH290" s="25" t="n">
        <v>2.75</v>
      </c>
      <c r="AI290" s="15" t="n">
        <v>36951</v>
      </c>
      <c r="AJ290" s="25" t="n">
        <v>0.485</v>
      </c>
      <c r="AK290" s="15" t="n">
        <v>36981</v>
      </c>
      <c r="AL290" s="24" t="n">
        <v>96.53</v>
      </c>
      <c r="AM290" s="24" t="n">
        <v>96.93</v>
      </c>
      <c r="AN290" s="24" t="n">
        <v>97.33</v>
      </c>
      <c r="AO290" s="24" t="n">
        <v>2.75</v>
      </c>
      <c r="AP290" s="15" t="n">
        <v>36951</v>
      </c>
      <c r="AQ290" s="24" t="n">
        <v>0.485</v>
      </c>
      <c r="AR290" s="15" t="n">
        <v>36981</v>
      </c>
      <c r="AS290" s="24" t="n">
        <v>20</v>
      </c>
      <c r="AT290" s="24" t="n">
        <v>20</v>
      </c>
      <c r="AU290" s="24" t="n">
        <v>20</v>
      </c>
      <c r="AV290" s="24" t="n">
        <v>2.85</v>
      </c>
      <c r="AW290" s="15" t="n">
        <v>36951</v>
      </c>
      <c r="AX290" s="24" t="n">
        <v>0.9</v>
      </c>
      <c r="AY290" s="15" t="n">
        <v>36981</v>
      </c>
      <c r="AZ290" s="24" t="n">
        <v>27.7499961853027</v>
      </c>
      <c r="BA290" s="24" t="n">
        <v>27.9999961853027</v>
      </c>
      <c r="BB290" s="24" t="n">
        <v>28.2499961853027</v>
      </c>
      <c r="BC290" s="24" t="n">
        <v>2.85</v>
      </c>
      <c r="BD290" s="15" t="n">
        <v>36951</v>
      </c>
      <c r="BE290" s="24" t="n">
        <v>0.9</v>
      </c>
      <c r="BF290" s="15" t="n">
        <v>36981</v>
      </c>
      <c r="BG290" s="24" t="n">
        <v>37.4969139099121</v>
      </c>
      <c r="BH290" s="24" t="n">
        <v>39.9969139099121</v>
      </c>
      <c r="BI290" s="24" t="n">
        <v>43.9969139099121</v>
      </c>
      <c r="BJ290" s="24" t="n">
        <v>2.5</v>
      </c>
      <c r="BK290" s="15" t="n">
        <v>36951</v>
      </c>
      <c r="BL290" s="24" t="n">
        <v>0.415</v>
      </c>
      <c r="BM290" s="15" t="n">
        <v>36981</v>
      </c>
      <c r="BN290" s="24" t="n">
        <v>38.4969139099121</v>
      </c>
      <c r="BO290" s="24" t="n">
        <v>40.9969139099121</v>
      </c>
      <c r="BP290" s="24" t="n">
        <v>44.9969139099121</v>
      </c>
      <c r="BQ290" s="24" t="n">
        <v>2.5</v>
      </c>
      <c r="BR290" s="15" t="n">
        <v>36951</v>
      </c>
      <c r="BS290" s="24" t="n">
        <v>0.415</v>
      </c>
      <c r="BT290" s="15" t="n">
        <v>36981</v>
      </c>
      <c r="BU290" s="24" t="n">
        <v>34.75</v>
      </c>
      <c r="BV290" s="24" t="n">
        <v>35</v>
      </c>
      <c r="BW290" s="24" t="n">
        <v>35.25</v>
      </c>
      <c r="BX290" s="24" t="n">
        <v>2.85</v>
      </c>
      <c r="BY290" s="15" t="n">
        <v>36951</v>
      </c>
      <c r="BZ290" s="24" t="n">
        <v>0.9</v>
      </c>
      <c r="CA290" s="15" t="n">
        <v>36981</v>
      </c>
      <c r="CB290" s="24" t="n">
        <v>38.5</v>
      </c>
      <c r="CC290" s="24" t="n">
        <v>38.5</v>
      </c>
      <c r="CD290" s="24" t="n">
        <v>38.5</v>
      </c>
      <c r="CE290" s="24" t="n">
        <v>2.85</v>
      </c>
      <c r="CF290" s="15" t="n">
        <v>36951</v>
      </c>
      <c r="CG290" s="24" t="n">
        <v>0.9</v>
      </c>
      <c r="CH290" s="15" t="n">
        <v>36981</v>
      </c>
      <c r="CI290" s="24" t="n">
        <v>42</v>
      </c>
      <c r="CJ290" s="24" t="n">
        <v>44</v>
      </c>
      <c r="CK290" s="24" t="n">
        <v>46</v>
      </c>
      <c r="CL290" s="24" t="n">
        <v>1.6</v>
      </c>
      <c r="CM290" s="15" t="n">
        <v>36951</v>
      </c>
      <c r="CN290" s="24" t="n">
        <v>0.8</v>
      </c>
    </row>
    <row r="291" customFormat="false" ht="12.75" hidden="false" customHeight="false" outlineLevel="0" collapsed="false">
      <c r="B291" s="15" t="n">
        <v>36982</v>
      </c>
      <c r="C291" s="24" t="n">
        <v>45.75</v>
      </c>
      <c r="D291" s="24" t="n">
        <v>46</v>
      </c>
      <c r="E291" s="24" t="n">
        <v>46.25</v>
      </c>
      <c r="F291" s="25" t="n">
        <v>2.75</v>
      </c>
      <c r="G291" s="15" t="n">
        <v>36982</v>
      </c>
      <c r="H291" s="25" t="n">
        <v>0.83</v>
      </c>
      <c r="I291" s="15" t="n">
        <v>36982</v>
      </c>
      <c r="J291" s="24" t="n">
        <v>32.75</v>
      </c>
      <c r="K291" s="24" t="n">
        <v>33</v>
      </c>
      <c r="L291" s="24" t="n">
        <v>33.25</v>
      </c>
      <c r="M291" s="25" t="n">
        <v>2.75</v>
      </c>
      <c r="N291" s="15" t="n">
        <v>36982</v>
      </c>
      <c r="O291" s="25" t="n">
        <v>0.83</v>
      </c>
      <c r="P291" s="15" t="n">
        <v>36982</v>
      </c>
      <c r="Q291" s="24" t="n">
        <v>50.1</v>
      </c>
      <c r="R291" s="24" t="n">
        <v>51</v>
      </c>
      <c r="S291" s="24" t="n">
        <v>51.8</v>
      </c>
      <c r="T291" s="25" t="n">
        <v>2.75</v>
      </c>
      <c r="U291" s="15" t="n">
        <v>36982</v>
      </c>
      <c r="V291" s="25" t="n">
        <v>0.83</v>
      </c>
      <c r="W291" s="15" t="n">
        <v>36982</v>
      </c>
      <c r="X291" s="24" t="n">
        <v>35.25</v>
      </c>
      <c r="Y291" s="24" t="n">
        <v>35.5</v>
      </c>
      <c r="Z291" s="24" t="n">
        <v>35.75</v>
      </c>
      <c r="AA291" s="25" t="n">
        <v>0.95</v>
      </c>
      <c r="AB291" s="15" t="n">
        <v>36982</v>
      </c>
      <c r="AC291" s="25" t="n">
        <v>1.0375</v>
      </c>
      <c r="AD291" s="15" t="n">
        <v>36982</v>
      </c>
      <c r="AE291" s="24" t="n">
        <v>32.75</v>
      </c>
      <c r="AF291" s="24" t="n">
        <v>33</v>
      </c>
      <c r="AG291" s="24" t="n">
        <v>33.25</v>
      </c>
      <c r="AH291" s="25" t="n">
        <v>1.8</v>
      </c>
      <c r="AI291" s="15" t="n">
        <v>36982</v>
      </c>
      <c r="AJ291" s="25" t="n">
        <v>0.83</v>
      </c>
      <c r="AK291" s="15" t="n">
        <v>36982</v>
      </c>
      <c r="AL291" s="24" t="n">
        <v>54.75</v>
      </c>
      <c r="AM291" s="24" t="n">
        <v>55</v>
      </c>
      <c r="AN291" s="24" t="n">
        <v>55.25</v>
      </c>
      <c r="AO291" s="24" t="n">
        <v>0.95</v>
      </c>
      <c r="AP291" s="15" t="n">
        <v>36982</v>
      </c>
      <c r="AQ291" s="24" t="n">
        <v>0.83</v>
      </c>
      <c r="AR291" s="15" t="n">
        <v>36982</v>
      </c>
      <c r="AS291" s="24" t="n">
        <v>19.9</v>
      </c>
      <c r="AT291" s="24" t="n">
        <v>20</v>
      </c>
      <c r="AU291" s="24" t="n">
        <v>20.1</v>
      </c>
      <c r="AV291" s="24" t="n">
        <v>1.5</v>
      </c>
      <c r="AW291" s="15" t="n">
        <v>36982</v>
      </c>
      <c r="AX291" s="24" t="n">
        <v>0.8</v>
      </c>
      <c r="AY291" s="15" t="n">
        <v>36982</v>
      </c>
      <c r="AZ291" s="24" t="n">
        <v>27.5</v>
      </c>
      <c r="BA291" s="24" t="n">
        <v>28</v>
      </c>
      <c r="BB291" s="24" t="n">
        <v>28.5</v>
      </c>
      <c r="BC291" s="24" t="n">
        <v>1.5</v>
      </c>
      <c r="BD291" s="15" t="n">
        <v>36982</v>
      </c>
      <c r="BE291" s="24" t="n">
        <v>0.8</v>
      </c>
      <c r="BF291" s="15" t="n">
        <v>36982</v>
      </c>
      <c r="BG291" s="24" t="n">
        <v>35.4969177246094</v>
      </c>
      <c r="BH291" s="24" t="n">
        <v>37.9969177246094</v>
      </c>
      <c r="BI291" s="24" t="n">
        <v>41.9969177246094</v>
      </c>
      <c r="BJ291" s="24" t="n">
        <v>1.8</v>
      </c>
      <c r="BK291" s="15" t="n">
        <v>36982</v>
      </c>
      <c r="BL291" s="24" t="n">
        <v>0.2965</v>
      </c>
      <c r="BM291" s="15" t="n">
        <v>36982</v>
      </c>
      <c r="BN291" s="24" t="n">
        <v>35.5</v>
      </c>
      <c r="BO291" s="24" t="n">
        <v>38</v>
      </c>
      <c r="BP291" s="24" t="n">
        <v>42</v>
      </c>
      <c r="BQ291" s="24" t="n">
        <v>1.8</v>
      </c>
      <c r="BR291" s="15" t="n">
        <v>36982</v>
      </c>
      <c r="BS291" s="24" t="n">
        <v>0.2965</v>
      </c>
      <c r="BT291" s="15" t="n">
        <v>36982</v>
      </c>
      <c r="BU291" s="24" t="n">
        <v>29.5</v>
      </c>
      <c r="BV291" s="24" t="n">
        <v>30</v>
      </c>
      <c r="BW291" s="24" t="n">
        <v>30.5</v>
      </c>
      <c r="BX291" s="24" t="n">
        <v>1.5</v>
      </c>
      <c r="BY291" s="15" t="n">
        <v>36982</v>
      </c>
      <c r="BZ291" s="24" t="n">
        <v>0.8</v>
      </c>
      <c r="CA291" s="15" t="n">
        <v>36982</v>
      </c>
      <c r="CB291" s="24" t="n">
        <v>38.4</v>
      </c>
      <c r="CC291" s="24" t="n">
        <v>38.5</v>
      </c>
      <c r="CD291" s="24" t="n">
        <v>38.6</v>
      </c>
      <c r="CE291" s="24" t="n">
        <v>1.5</v>
      </c>
      <c r="CF291" s="15" t="n">
        <v>36982</v>
      </c>
      <c r="CG291" s="24" t="n">
        <v>0.8</v>
      </c>
      <c r="CH291" s="15" t="n">
        <v>36982</v>
      </c>
      <c r="CI291" s="24" t="n">
        <v>41.9999885559082</v>
      </c>
      <c r="CJ291" s="24" t="n">
        <v>43.9999885559082</v>
      </c>
      <c r="CK291" s="24" t="n">
        <v>45.9999885559082</v>
      </c>
      <c r="CL291" s="24" t="n">
        <v>1.35</v>
      </c>
      <c r="CM291" s="15" t="n">
        <v>36982</v>
      </c>
      <c r="CN291" s="24" t="n">
        <v>0.7</v>
      </c>
    </row>
    <row r="292" customFormat="false" ht="12.75" hidden="false" customHeight="false" outlineLevel="0" collapsed="false">
      <c r="B292" s="15" t="n">
        <v>36983</v>
      </c>
      <c r="C292" s="24" t="n">
        <v>60.25</v>
      </c>
      <c r="D292" s="24" t="n">
        <v>60.5</v>
      </c>
      <c r="E292" s="24" t="n">
        <v>60.75</v>
      </c>
      <c r="F292" s="25" t="n">
        <v>0.9</v>
      </c>
      <c r="G292" s="15" t="n">
        <v>37012</v>
      </c>
      <c r="H292" s="25" t="n">
        <v>0.365</v>
      </c>
      <c r="I292" s="15" t="n">
        <v>36983</v>
      </c>
      <c r="J292" s="24" t="n">
        <v>47.16</v>
      </c>
      <c r="K292" s="24" t="n">
        <v>47.41</v>
      </c>
      <c r="L292" s="24" t="n">
        <v>47.66</v>
      </c>
      <c r="M292" s="25" t="n">
        <v>1.2</v>
      </c>
      <c r="N292" s="15" t="n">
        <v>37012</v>
      </c>
      <c r="O292" s="25" t="n">
        <v>0.365</v>
      </c>
      <c r="P292" s="15" t="n">
        <v>36983</v>
      </c>
      <c r="Q292" s="24" t="n">
        <v>59.1</v>
      </c>
      <c r="R292" s="24" t="n">
        <v>60</v>
      </c>
      <c r="S292" s="24" t="n">
        <v>60.8</v>
      </c>
      <c r="T292" s="25" t="n">
        <v>1.2</v>
      </c>
      <c r="U292" s="15" t="n">
        <v>37012</v>
      </c>
      <c r="V292" s="25" t="n">
        <v>0.365</v>
      </c>
      <c r="W292" s="15" t="n">
        <v>36983</v>
      </c>
      <c r="X292" s="24" t="n">
        <v>48.25</v>
      </c>
      <c r="Y292" s="24" t="n">
        <v>48.5</v>
      </c>
      <c r="Z292" s="24" t="n">
        <v>48.75</v>
      </c>
      <c r="AA292" s="25" t="n">
        <v>0.95</v>
      </c>
      <c r="AB292" s="15" t="n">
        <v>37012</v>
      </c>
      <c r="AC292" s="25" t="n">
        <v>0.45625</v>
      </c>
      <c r="AD292" s="15" t="n">
        <v>36983</v>
      </c>
      <c r="AE292" s="24" t="n">
        <v>47.16</v>
      </c>
      <c r="AF292" s="24" t="n">
        <v>47.41</v>
      </c>
      <c r="AG292" s="24" t="n">
        <v>47.66</v>
      </c>
      <c r="AH292" s="25" t="n">
        <v>2</v>
      </c>
      <c r="AI292" s="15" t="n">
        <v>37012</v>
      </c>
      <c r="AJ292" s="25" t="n">
        <v>0.365</v>
      </c>
      <c r="AK292" s="15" t="n">
        <v>36983</v>
      </c>
      <c r="AL292" s="24" t="n">
        <v>63.75</v>
      </c>
      <c r="AM292" s="24" t="n">
        <v>64</v>
      </c>
      <c r="AN292" s="24" t="n">
        <v>64.25</v>
      </c>
      <c r="AO292" s="24" t="n">
        <v>1.25</v>
      </c>
      <c r="AP292" s="15" t="n">
        <v>37012</v>
      </c>
      <c r="AQ292" s="24" t="n">
        <v>0.365</v>
      </c>
      <c r="AR292" s="15" t="n">
        <v>36983</v>
      </c>
      <c r="AS292" s="24" t="n">
        <v>41.4000038146973</v>
      </c>
      <c r="AT292" s="24" t="n">
        <v>41.5000038146973</v>
      </c>
      <c r="AU292" s="24" t="n">
        <v>41.6000038146973</v>
      </c>
      <c r="AV292" s="24" t="n">
        <v>1.75</v>
      </c>
      <c r="AW292" s="15" t="n">
        <v>37012</v>
      </c>
      <c r="AX292" s="24" t="n">
        <v>0.75</v>
      </c>
      <c r="AY292" s="15" t="n">
        <v>36983</v>
      </c>
      <c r="AZ292" s="24" t="n">
        <v>42.75</v>
      </c>
      <c r="BA292" s="24" t="n">
        <v>43.25</v>
      </c>
      <c r="BB292" s="24" t="n">
        <v>43.75</v>
      </c>
      <c r="BC292" s="24" t="n">
        <v>1.75</v>
      </c>
      <c r="BD292" s="15" t="n">
        <v>37012</v>
      </c>
      <c r="BE292" s="24" t="n">
        <v>0.75</v>
      </c>
      <c r="BF292" s="15" t="n">
        <v>36983</v>
      </c>
      <c r="BG292" s="24" t="n">
        <v>41.0469177246094</v>
      </c>
      <c r="BH292" s="24" t="n">
        <v>43.5469177246094</v>
      </c>
      <c r="BI292" s="24" t="n">
        <v>47.5469177246094</v>
      </c>
      <c r="BJ292" s="24" t="n">
        <v>1.75</v>
      </c>
      <c r="BK292" s="15" t="n">
        <v>37012</v>
      </c>
      <c r="BL292" s="24" t="n">
        <v>0.75</v>
      </c>
      <c r="BM292" s="15" t="n">
        <v>36983</v>
      </c>
      <c r="BN292" s="24" t="n">
        <v>49.55</v>
      </c>
      <c r="BO292" s="24" t="n">
        <v>52.05</v>
      </c>
      <c r="BP292" s="24" t="n">
        <v>56.05</v>
      </c>
      <c r="BQ292" s="24" t="n">
        <v>1.75</v>
      </c>
      <c r="BR292" s="15" t="n">
        <v>37012</v>
      </c>
      <c r="BS292" s="24" t="n">
        <v>0.75</v>
      </c>
      <c r="BT292" s="15" t="n">
        <v>36983</v>
      </c>
      <c r="BU292" s="24" t="n">
        <v>39.8</v>
      </c>
      <c r="BV292" s="24" t="n">
        <v>40.3</v>
      </c>
      <c r="BW292" s="24" t="n">
        <v>40.8</v>
      </c>
      <c r="BX292" s="24" t="n">
        <v>1.75</v>
      </c>
      <c r="BY292" s="15" t="n">
        <v>37012</v>
      </c>
      <c r="BZ292" s="24" t="n">
        <v>0.75</v>
      </c>
      <c r="CA292" s="15" t="n">
        <v>36983</v>
      </c>
      <c r="CB292" s="24" t="n">
        <v>48.3</v>
      </c>
      <c r="CC292" s="24" t="n">
        <v>48.4</v>
      </c>
      <c r="CD292" s="24" t="n">
        <v>48.5</v>
      </c>
      <c r="CE292" s="24" t="n">
        <v>1.75</v>
      </c>
      <c r="CF292" s="15" t="n">
        <v>37012</v>
      </c>
      <c r="CG292" s="24" t="n">
        <v>0.75</v>
      </c>
      <c r="CH292" s="15" t="n">
        <v>36983</v>
      </c>
      <c r="CI292" s="24" t="n">
        <v>43.9999885559082</v>
      </c>
      <c r="CJ292" s="24" t="n">
        <v>45.9999885559082</v>
      </c>
      <c r="CK292" s="24" t="n">
        <v>47.9999885559082</v>
      </c>
      <c r="CL292" s="24" t="n">
        <v>1.35</v>
      </c>
      <c r="CM292" s="15" t="n">
        <v>37012</v>
      </c>
      <c r="CN292" s="24" t="n">
        <v>0.55</v>
      </c>
    </row>
    <row r="293" customFormat="false" ht="12.75" hidden="false" customHeight="false" outlineLevel="0" collapsed="false">
      <c r="B293" s="15" t="n">
        <v>36984</v>
      </c>
      <c r="C293" s="24" t="n">
        <v>54.5</v>
      </c>
      <c r="D293" s="24" t="n">
        <v>54.75</v>
      </c>
      <c r="E293" s="24" t="n">
        <v>55</v>
      </c>
      <c r="F293" s="25" t="n">
        <v>1.3</v>
      </c>
      <c r="G293" s="15" t="n">
        <v>37043</v>
      </c>
      <c r="H293" s="25" t="n">
        <v>0.4375</v>
      </c>
      <c r="I293" s="15" t="n">
        <v>36984</v>
      </c>
      <c r="J293" s="24" t="n">
        <v>44.5</v>
      </c>
      <c r="K293" s="24" t="n">
        <v>44.75</v>
      </c>
      <c r="L293" s="24" t="n">
        <v>45</v>
      </c>
      <c r="M293" s="25" t="n">
        <v>1.3</v>
      </c>
      <c r="N293" s="15" t="n">
        <v>37043</v>
      </c>
      <c r="O293" s="25" t="n">
        <v>0.4375</v>
      </c>
      <c r="P293" s="15" t="n">
        <v>36984</v>
      </c>
      <c r="Q293" s="24" t="n">
        <v>55.1</v>
      </c>
      <c r="R293" s="24" t="n">
        <v>56</v>
      </c>
      <c r="S293" s="24" t="n">
        <v>56.8</v>
      </c>
      <c r="T293" s="25" t="n">
        <v>1.3</v>
      </c>
      <c r="U293" s="15" t="n">
        <v>37043</v>
      </c>
      <c r="V293" s="25" t="n">
        <v>0.4375</v>
      </c>
      <c r="W293" s="15" t="n">
        <v>36984</v>
      </c>
      <c r="X293" s="24" t="n">
        <v>43.25</v>
      </c>
      <c r="Y293" s="24" t="n">
        <v>43.5</v>
      </c>
      <c r="Z293" s="24" t="n">
        <v>43.75</v>
      </c>
      <c r="AA293" s="25" t="n">
        <v>1.3</v>
      </c>
      <c r="AB293" s="15" t="n">
        <v>37043</v>
      </c>
      <c r="AC293" s="25" t="n">
        <v>0.546875</v>
      </c>
      <c r="AD293" s="15" t="n">
        <v>36984</v>
      </c>
      <c r="AE293" s="24" t="n">
        <v>44.5</v>
      </c>
      <c r="AF293" s="24" t="n">
        <v>44.75</v>
      </c>
      <c r="AG293" s="24" t="n">
        <v>45</v>
      </c>
      <c r="AH293" s="25" t="n">
        <v>2.75</v>
      </c>
      <c r="AI293" s="15" t="n">
        <v>37043</v>
      </c>
      <c r="AJ293" s="25" t="n">
        <v>0.4375</v>
      </c>
      <c r="AK293" s="15" t="n">
        <v>36984</v>
      </c>
      <c r="AL293" s="24" t="n">
        <v>59</v>
      </c>
      <c r="AM293" s="24" t="n">
        <v>59.25</v>
      </c>
      <c r="AN293" s="24" t="n">
        <v>59.5</v>
      </c>
      <c r="AO293" s="24" t="n">
        <v>1.3</v>
      </c>
      <c r="AP293" s="15" t="n">
        <v>37043</v>
      </c>
      <c r="AQ293" s="24" t="n">
        <v>0.4375</v>
      </c>
      <c r="AR293" s="15" t="n">
        <v>36984</v>
      </c>
      <c r="AS293" s="24" t="n">
        <v>37.9000038146973</v>
      </c>
      <c r="AT293" s="24" t="n">
        <v>38.0000038146973</v>
      </c>
      <c r="AU293" s="24" t="n">
        <v>38.1000038146973</v>
      </c>
      <c r="AV293" s="24" t="n">
        <v>2.25</v>
      </c>
      <c r="AW293" s="15" t="n">
        <v>37043</v>
      </c>
      <c r="AX293" s="24" t="n">
        <v>0.75</v>
      </c>
      <c r="AY293" s="15" t="n">
        <v>36984</v>
      </c>
      <c r="AZ293" s="24" t="n">
        <v>38.5</v>
      </c>
      <c r="BA293" s="24" t="n">
        <v>39</v>
      </c>
      <c r="BB293" s="24" t="n">
        <v>39.5</v>
      </c>
      <c r="BC293" s="24" t="n">
        <v>2.25</v>
      </c>
      <c r="BD293" s="15" t="n">
        <v>37043</v>
      </c>
      <c r="BE293" s="24" t="n">
        <v>0.75</v>
      </c>
      <c r="BF293" s="15" t="n">
        <v>36984</v>
      </c>
      <c r="BG293" s="24" t="n">
        <v>38.2469177246094</v>
      </c>
      <c r="BH293" s="24" t="n">
        <v>40.7469177246094</v>
      </c>
      <c r="BI293" s="24" t="n">
        <v>44.7469177246094</v>
      </c>
      <c r="BJ293" s="24" t="n">
        <v>2.25</v>
      </c>
      <c r="BK293" s="15" t="n">
        <v>37043</v>
      </c>
      <c r="BL293" s="24" t="n">
        <v>0.75</v>
      </c>
      <c r="BM293" s="15" t="n">
        <v>36984</v>
      </c>
      <c r="BN293" s="24" t="n">
        <v>46.75</v>
      </c>
      <c r="BO293" s="24" t="n">
        <v>49.25</v>
      </c>
      <c r="BP293" s="24" t="n">
        <v>53.25</v>
      </c>
      <c r="BQ293" s="24" t="n">
        <v>2.25</v>
      </c>
      <c r="BR293" s="15" t="n">
        <v>37043</v>
      </c>
      <c r="BS293" s="24" t="n">
        <v>0.75</v>
      </c>
      <c r="BT293" s="15" t="n">
        <v>36984</v>
      </c>
      <c r="BU293" s="24" t="n">
        <v>37</v>
      </c>
      <c r="BV293" s="24" t="n">
        <v>37.5</v>
      </c>
      <c r="BW293" s="24" t="n">
        <v>38</v>
      </c>
      <c r="BX293" s="24" t="n">
        <v>2.25</v>
      </c>
      <c r="BY293" s="15" t="n">
        <v>37043</v>
      </c>
      <c r="BZ293" s="24" t="n">
        <v>0.75</v>
      </c>
      <c r="CA293" s="15" t="n">
        <v>36984</v>
      </c>
      <c r="CB293" s="24" t="n">
        <v>47.65</v>
      </c>
      <c r="CC293" s="24" t="n">
        <v>47.75</v>
      </c>
      <c r="CD293" s="24" t="n">
        <v>47.85</v>
      </c>
      <c r="CE293" s="24" t="n">
        <v>2.25</v>
      </c>
      <c r="CF293" s="15" t="n">
        <v>37043</v>
      </c>
      <c r="CG293" s="24" t="n">
        <v>0.75</v>
      </c>
      <c r="CH293" s="15" t="n">
        <v>36984</v>
      </c>
      <c r="CI293" s="24" t="n">
        <v>42.9999885559082</v>
      </c>
      <c r="CJ293" s="24" t="n">
        <v>44.9999885559082</v>
      </c>
      <c r="CK293" s="24" t="n">
        <v>46.9999885559082</v>
      </c>
      <c r="CL293" s="24" t="n">
        <v>1.6</v>
      </c>
      <c r="CM293" s="15" t="n">
        <v>37043</v>
      </c>
      <c r="CN293" s="24" t="n">
        <v>0.6</v>
      </c>
    </row>
    <row r="294" customFormat="false" ht="12.75" hidden="false" customHeight="false" outlineLevel="0" collapsed="false">
      <c r="B294" s="15" t="n">
        <v>36985</v>
      </c>
      <c r="C294" s="24" t="n">
        <v>54.5</v>
      </c>
      <c r="D294" s="24" t="n">
        <v>54.75</v>
      </c>
      <c r="E294" s="24" t="n">
        <v>55</v>
      </c>
      <c r="F294" s="25" t="n">
        <v>2</v>
      </c>
      <c r="G294" s="15" t="n">
        <v>37073</v>
      </c>
      <c r="H294" s="25" t="n">
        <v>0.57</v>
      </c>
      <c r="I294" s="15" t="n">
        <v>36985</v>
      </c>
      <c r="J294" s="24" t="n">
        <v>44.5</v>
      </c>
      <c r="K294" s="24" t="n">
        <v>44.75</v>
      </c>
      <c r="L294" s="24" t="n">
        <v>45</v>
      </c>
      <c r="M294" s="25" t="n">
        <v>2</v>
      </c>
      <c r="N294" s="15" t="n">
        <v>37073</v>
      </c>
      <c r="O294" s="25" t="n">
        <v>0.57</v>
      </c>
      <c r="P294" s="15" t="n">
        <v>36985</v>
      </c>
      <c r="Q294" s="24" t="n">
        <v>55.1</v>
      </c>
      <c r="R294" s="24" t="n">
        <v>56</v>
      </c>
      <c r="S294" s="24" t="n">
        <v>56.8</v>
      </c>
      <c r="T294" s="25" t="n">
        <v>2</v>
      </c>
      <c r="U294" s="15" t="n">
        <v>37073</v>
      </c>
      <c r="V294" s="25" t="n">
        <v>0.57</v>
      </c>
      <c r="W294" s="15" t="n">
        <v>36985</v>
      </c>
      <c r="X294" s="24" t="n">
        <v>43.25</v>
      </c>
      <c r="Y294" s="24" t="n">
        <v>43.5</v>
      </c>
      <c r="Z294" s="24" t="n">
        <v>43.75</v>
      </c>
      <c r="AA294" s="25" t="n">
        <v>2</v>
      </c>
      <c r="AB294" s="15" t="n">
        <v>37073</v>
      </c>
      <c r="AC294" s="25" t="n">
        <v>0.7125</v>
      </c>
      <c r="AD294" s="15" t="n">
        <v>36985</v>
      </c>
      <c r="AE294" s="24" t="n">
        <v>44.5</v>
      </c>
      <c r="AF294" s="24" t="n">
        <v>44.75</v>
      </c>
      <c r="AG294" s="24" t="n">
        <v>45</v>
      </c>
      <c r="AH294" s="25" t="n">
        <v>4</v>
      </c>
      <c r="AI294" s="15" t="n">
        <v>37073</v>
      </c>
      <c r="AJ294" s="25" t="n">
        <v>0.57</v>
      </c>
      <c r="AK294" s="15" t="n">
        <v>36985</v>
      </c>
      <c r="AL294" s="24" t="n">
        <v>59</v>
      </c>
      <c r="AM294" s="24" t="n">
        <v>59.25</v>
      </c>
      <c r="AN294" s="24" t="n">
        <v>59.5</v>
      </c>
      <c r="AO294" s="24" t="n">
        <v>2.95</v>
      </c>
      <c r="AP294" s="15" t="n">
        <v>37073</v>
      </c>
      <c r="AQ294" s="24" t="n">
        <v>0.57</v>
      </c>
      <c r="AR294" s="15" t="n">
        <v>36985</v>
      </c>
      <c r="AS294" s="24" t="n">
        <v>37.9000038146973</v>
      </c>
      <c r="AT294" s="24" t="n">
        <v>38.0000038146973</v>
      </c>
      <c r="AU294" s="24" t="n">
        <v>38.1000038146973</v>
      </c>
      <c r="AV294" s="24" t="n">
        <v>4</v>
      </c>
      <c r="AW294" s="15" t="n">
        <v>37073</v>
      </c>
      <c r="AX294" s="24" t="n">
        <v>0.7</v>
      </c>
      <c r="AY294" s="15" t="n">
        <v>36985</v>
      </c>
      <c r="AZ294" s="24" t="n">
        <v>38.5</v>
      </c>
      <c r="BA294" s="24" t="n">
        <v>39</v>
      </c>
      <c r="BB294" s="24" t="n">
        <v>39.5</v>
      </c>
      <c r="BC294" s="24" t="n">
        <v>4</v>
      </c>
      <c r="BD294" s="15" t="n">
        <v>37073</v>
      </c>
      <c r="BE294" s="24" t="n">
        <v>0.7</v>
      </c>
      <c r="BF294" s="15" t="n">
        <v>36985</v>
      </c>
      <c r="BG294" s="24" t="n">
        <v>38.2469177246094</v>
      </c>
      <c r="BH294" s="24" t="n">
        <v>40.7469177246094</v>
      </c>
      <c r="BI294" s="24" t="n">
        <v>44.7469177246094</v>
      </c>
      <c r="BJ294" s="24" t="n">
        <v>4</v>
      </c>
      <c r="BK294" s="15" t="n">
        <v>37073</v>
      </c>
      <c r="BL294" s="24" t="n">
        <v>0.7</v>
      </c>
      <c r="BM294" s="15" t="n">
        <v>36985</v>
      </c>
      <c r="BN294" s="24" t="n">
        <v>46.75</v>
      </c>
      <c r="BO294" s="24" t="n">
        <v>49.25</v>
      </c>
      <c r="BP294" s="24" t="n">
        <v>53.25</v>
      </c>
      <c r="BQ294" s="24" t="n">
        <v>4</v>
      </c>
      <c r="BR294" s="15" t="n">
        <v>37073</v>
      </c>
      <c r="BS294" s="24" t="n">
        <v>0.7</v>
      </c>
      <c r="BT294" s="15" t="n">
        <v>36985</v>
      </c>
      <c r="BU294" s="24" t="n">
        <v>37</v>
      </c>
      <c r="BV294" s="24" t="n">
        <v>37.5</v>
      </c>
      <c r="BW294" s="24" t="n">
        <v>38</v>
      </c>
      <c r="BX294" s="24" t="n">
        <v>4</v>
      </c>
      <c r="BY294" s="15" t="n">
        <v>37073</v>
      </c>
      <c r="BZ294" s="24" t="n">
        <v>0.7</v>
      </c>
      <c r="CA294" s="15" t="n">
        <v>36985</v>
      </c>
      <c r="CB294" s="24" t="n">
        <v>47.65</v>
      </c>
      <c r="CC294" s="24" t="n">
        <v>47.75</v>
      </c>
      <c r="CD294" s="24" t="n">
        <v>47.85</v>
      </c>
      <c r="CE294" s="24" t="n">
        <v>4</v>
      </c>
      <c r="CF294" s="15" t="n">
        <v>37073</v>
      </c>
      <c r="CG294" s="24" t="n">
        <v>0.7</v>
      </c>
      <c r="CH294" s="15" t="n">
        <v>36985</v>
      </c>
      <c r="CI294" s="24" t="n">
        <v>42.9999885559082</v>
      </c>
      <c r="CJ294" s="24" t="n">
        <v>44.9999885559082</v>
      </c>
      <c r="CK294" s="24" t="n">
        <v>46.9999885559082</v>
      </c>
      <c r="CL294" s="24" t="n">
        <v>2.55</v>
      </c>
      <c r="CM294" s="15" t="n">
        <v>37073</v>
      </c>
      <c r="CN294" s="24" t="n">
        <v>0.65</v>
      </c>
    </row>
    <row r="295" customFormat="false" ht="12.75" hidden="false" customHeight="false" outlineLevel="0" collapsed="false">
      <c r="B295" s="15" t="n">
        <v>36986</v>
      </c>
      <c r="C295" s="24" t="n">
        <v>54.5</v>
      </c>
      <c r="D295" s="24" t="n">
        <v>54.75</v>
      </c>
      <c r="E295" s="24" t="n">
        <v>55</v>
      </c>
      <c r="F295" s="25" t="n">
        <v>2.5</v>
      </c>
      <c r="G295" s="15" t="n">
        <v>37104</v>
      </c>
      <c r="H295" s="25" t="n">
        <v>0.64</v>
      </c>
      <c r="I295" s="15" t="n">
        <v>36986</v>
      </c>
      <c r="J295" s="24" t="n">
        <v>44.5</v>
      </c>
      <c r="K295" s="24" t="n">
        <v>44.75</v>
      </c>
      <c r="L295" s="24" t="n">
        <v>45</v>
      </c>
      <c r="M295" s="25" t="n">
        <v>2.5</v>
      </c>
      <c r="N295" s="15" t="n">
        <v>37104</v>
      </c>
      <c r="O295" s="25" t="n">
        <v>0.64</v>
      </c>
      <c r="P295" s="15" t="n">
        <v>36986</v>
      </c>
      <c r="Q295" s="24" t="n">
        <v>55.1</v>
      </c>
      <c r="R295" s="24" t="n">
        <v>56</v>
      </c>
      <c r="S295" s="24" t="n">
        <v>56.8</v>
      </c>
      <c r="T295" s="25" t="n">
        <v>2.5</v>
      </c>
      <c r="U295" s="15" t="n">
        <v>37104</v>
      </c>
      <c r="V295" s="25" t="n">
        <v>0.64</v>
      </c>
      <c r="W295" s="15" t="n">
        <v>36986</v>
      </c>
      <c r="X295" s="24" t="n">
        <v>43.25</v>
      </c>
      <c r="Y295" s="24" t="n">
        <v>43.5</v>
      </c>
      <c r="Z295" s="24" t="n">
        <v>43.75</v>
      </c>
      <c r="AA295" s="25" t="n">
        <v>2.5</v>
      </c>
      <c r="AB295" s="15" t="n">
        <v>37104</v>
      </c>
      <c r="AC295" s="25" t="n">
        <v>0.8</v>
      </c>
      <c r="AD295" s="15" t="n">
        <v>36986</v>
      </c>
      <c r="AE295" s="24" t="n">
        <v>44.5</v>
      </c>
      <c r="AF295" s="24" t="n">
        <v>44.75</v>
      </c>
      <c r="AG295" s="24" t="n">
        <v>45</v>
      </c>
      <c r="AH295" s="25" t="n">
        <v>5</v>
      </c>
      <c r="AI295" s="15" t="n">
        <v>37104</v>
      </c>
      <c r="AJ295" s="25" t="n">
        <v>0.64</v>
      </c>
      <c r="AK295" s="15" t="n">
        <v>36986</v>
      </c>
      <c r="AL295" s="24" t="n">
        <v>59</v>
      </c>
      <c r="AM295" s="24" t="n">
        <v>59.25</v>
      </c>
      <c r="AN295" s="24" t="n">
        <v>59.5</v>
      </c>
      <c r="AO295" s="24" t="n">
        <v>3.5</v>
      </c>
      <c r="AP295" s="15" t="n">
        <v>37104</v>
      </c>
      <c r="AQ295" s="24" t="n">
        <v>0.64</v>
      </c>
      <c r="AR295" s="15" t="n">
        <v>36986</v>
      </c>
      <c r="AS295" s="24" t="n">
        <v>37.9000038146973</v>
      </c>
      <c r="AT295" s="24" t="n">
        <v>38.0000038146973</v>
      </c>
      <c r="AU295" s="24" t="n">
        <v>38.1000038146973</v>
      </c>
      <c r="AV295" s="24" t="n">
        <v>6.75</v>
      </c>
      <c r="AW295" s="15" t="n">
        <v>37104</v>
      </c>
      <c r="AX295" s="24" t="n">
        <v>0.85</v>
      </c>
      <c r="AY295" s="15" t="n">
        <v>36986</v>
      </c>
      <c r="AZ295" s="24" t="n">
        <v>38.5</v>
      </c>
      <c r="BA295" s="24" t="n">
        <v>39</v>
      </c>
      <c r="BB295" s="24" t="n">
        <v>39.5</v>
      </c>
      <c r="BC295" s="24" t="n">
        <v>6.75</v>
      </c>
      <c r="BD295" s="15" t="n">
        <v>37104</v>
      </c>
      <c r="BE295" s="24" t="n">
        <v>0.85</v>
      </c>
      <c r="BF295" s="15" t="n">
        <v>36986</v>
      </c>
      <c r="BG295" s="24" t="n">
        <v>38.2469177246094</v>
      </c>
      <c r="BH295" s="24" t="n">
        <v>40.7469177246094</v>
      </c>
      <c r="BI295" s="24" t="n">
        <v>44.7469177246094</v>
      </c>
      <c r="BJ295" s="24" t="n">
        <v>6.75</v>
      </c>
      <c r="BK295" s="15" t="n">
        <v>37104</v>
      </c>
      <c r="BL295" s="24" t="n">
        <v>0.85</v>
      </c>
      <c r="BM295" s="15" t="n">
        <v>36986</v>
      </c>
      <c r="BN295" s="24" t="n">
        <v>46.75</v>
      </c>
      <c r="BO295" s="24" t="n">
        <v>49.25</v>
      </c>
      <c r="BP295" s="24" t="n">
        <v>53.25</v>
      </c>
      <c r="BQ295" s="24" t="n">
        <v>6.75</v>
      </c>
      <c r="BR295" s="15" t="n">
        <v>37104</v>
      </c>
      <c r="BS295" s="24" t="n">
        <v>0.85</v>
      </c>
      <c r="BT295" s="15" t="n">
        <v>36986</v>
      </c>
      <c r="BU295" s="24" t="n">
        <v>37</v>
      </c>
      <c r="BV295" s="24" t="n">
        <v>37.5</v>
      </c>
      <c r="BW295" s="24" t="n">
        <v>38</v>
      </c>
      <c r="BX295" s="24" t="n">
        <v>6.75</v>
      </c>
      <c r="BY295" s="15" t="n">
        <v>37104</v>
      </c>
      <c r="BZ295" s="24" t="n">
        <v>0.85</v>
      </c>
      <c r="CA295" s="15" t="n">
        <v>36986</v>
      </c>
      <c r="CB295" s="24" t="n">
        <v>47.65</v>
      </c>
      <c r="CC295" s="24" t="n">
        <v>47.75</v>
      </c>
      <c r="CD295" s="24" t="n">
        <v>47.85</v>
      </c>
      <c r="CE295" s="24" t="n">
        <v>6.75</v>
      </c>
      <c r="CF295" s="15" t="n">
        <v>37104</v>
      </c>
      <c r="CG295" s="24" t="n">
        <v>0.85</v>
      </c>
      <c r="CH295" s="15" t="n">
        <v>36986</v>
      </c>
      <c r="CI295" s="24" t="n">
        <v>42.9999885559082</v>
      </c>
      <c r="CJ295" s="24" t="n">
        <v>44.9999885559082</v>
      </c>
      <c r="CK295" s="24" t="n">
        <v>46.9999885559082</v>
      </c>
      <c r="CL295" s="24" t="n">
        <v>3.65</v>
      </c>
      <c r="CM295" s="15" t="n">
        <v>37104</v>
      </c>
      <c r="CN295" s="24" t="n">
        <v>0.75</v>
      </c>
    </row>
    <row r="296" customFormat="false" ht="12.75" hidden="false" customHeight="false" outlineLevel="0" collapsed="false">
      <c r="B296" s="15" t="n">
        <v>36987</v>
      </c>
      <c r="C296" s="24" t="n">
        <v>54.5</v>
      </c>
      <c r="D296" s="24" t="n">
        <v>54.75</v>
      </c>
      <c r="E296" s="24" t="n">
        <v>55</v>
      </c>
      <c r="F296" s="25" t="n">
        <v>2</v>
      </c>
      <c r="G296" s="15" t="n">
        <v>37135</v>
      </c>
      <c r="H296" s="25" t="n">
        <v>0.625</v>
      </c>
      <c r="I296" s="15" t="n">
        <v>36987</v>
      </c>
      <c r="J296" s="24" t="n">
        <v>44.5</v>
      </c>
      <c r="K296" s="24" t="n">
        <v>44.75</v>
      </c>
      <c r="L296" s="24" t="n">
        <v>45</v>
      </c>
      <c r="M296" s="25" t="n">
        <v>2</v>
      </c>
      <c r="N296" s="15" t="n">
        <v>37135</v>
      </c>
      <c r="O296" s="25" t="n">
        <v>0.625</v>
      </c>
      <c r="P296" s="15" t="n">
        <v>36987</v>
      </c>
      <c r="Q296" s="24" t="n">
        <v>55.1</v>
      </c>
      <c r="R296" s="24" t="n">
        <v>56</v>
      </c>
      <c r="S296" s="24" t="n">
        <v>56.8</v>
      </c>
      <c r="T296" s="25" t="n">
        <v>2</v>
      </c>
      <c r="U296" s="15" t="n">
        <v>37135</v>
      </c>
      <c r="V296" s="25" t="n">
        <v>0.625</v>
      </c>
      <c r="W296" s="15" t="n">
        <v>36987</v>
      </c>
      <c r="X296" s="24" t="n">
        <v>43.25</v>
      </c>
      <c r="Y296" s="24" t="n">
        <v>43.5</v>
      </c>
      <c r="Z296" s="24" t="n">
        <v>43.75</v>
      </c>
      <c r="AA296" s="25" t="n">
        <v>2</v>
      </c>
      <c r="AB296" s="15" t="n">
        <v>37135</v>
      </c>
      <c r="AC296" s="25" t="n">
        <v>0.78125</v>
      </c>
      <c r="AD296" s="15" t="n">
        <v>36987</v>
      </c>
      <c r="AE296" s="24" t="n">
        <v>44.5</v>
      </c>
      <c r="AF296" s="24" t="n">
        <v>44.75</v>
      </c>
      <c r="AG296" s="24" t="n">
        <v>45</v>
      </c>
      <c r="AH296" s="25" t="n">
        <v>5</v>
      </c>
      <c r="AI296" s="15" t="n">
        <v>37135</v>
      </c>
      <c r="AJ296" s="25" t="n">
        <v>0.625</v>
      </c>
      <c r="AK296" s="15" t="n">
        <v>36987</v>
      </c>
      <c r="AL296" s="24" t="n">
        <v>59</v>
      </c>
      <c r="AM296" s="24" t="n">
        <v>59.25</v>
      </c>
      <c r="AN296" s="24" t="n">
        <v>59.5</v>
      </c>
      <c r="AO296" s="24" t="n">
        <v>3.5</v>
      </c>
      <c r="AP296" s="15" t="n">
        <v>37135</v>
      </c>
      <c r="AQ296" s="24" t="n">
        <v>0.625</v>
      </c>
      <c r="AR296" s="15" t="n">
        <v>36987</v>
      </c>
      <c r="AS296" s="24" t="n">
        <v>37.9000038146973</v>
      </c>
      <c r="AT296" s="24" t="n">
        <v>38.0000038146973</v>
      </c>
      <c r="AU296" s="24" t="n">
        <v>38.1000038146973</v>
      </c>
      <c r="AV296" s="24" t="n">
        <v>5.75</v>
      </c>
      <c r="AW296" s="15" t="n">
        <v>37135</v>
      </c>
      <c r="AX296" s="24" t="n">
        <v>0.7</v>
      </c>
      <c r="AY296" s="15" t="n">
        <v>36987</v>
      </c>
      <c r="AZ296" s="24" t="n">
        <v>38.5</v>
      </c>
      <c r="BA296" s="24" t="n">
        <v>39</v>
      </c>
      <c r="BB296" s="24" t="n">
        <v>39.5</v>
      </c>
      <c r="BC296" s="24" t="n">
        <v>5.75</v>
      </c>
      <c r="BD296" s="15" t="n">
        <v>37135</v>
      </c>
      <c r="BE296" s="24" t="n">
        <v>0.7</v>
      </c>
      <c r="BF296" s="15" t="n">
        <v>36987</v>
      </c>
      <c r="BG296" s="24" t="n">
        <v>38.2469177246094</v>
      </c>
      <c r="BH296" s="24" t="n">
        <v>40.7469177246094</v>
      </c>
      <c r="BI296" s="24" t="n">
        <v>44.7469177246094</v>
      </c>
      <c r="BJ296" s="24" t="n">
        <v>5.75</v>
      </c>
      <c r="BK296" s="15" t="n">
        <v>37135</v>
      </c>
      <c r="BL296" s="24" t="n">
        <v>0.7</v>
      </c>
      <c r="BM296" s="15" t="n">
        <v>36987</v>
      </c>
      <c r="BN296" s="24" t="n">
        <v>46.75</v>
      </c>
      <c r="BO296" s="24" t="n">
        <v>49.25</v>
      </c>
      <c r="BP296" s="24" t="n">
        <v>53.25</v>
      </c>
      <c r="BQ296" s="24" t="n">
        <v>5.75</v>
      </c>
      <c r="BR296" s="15" t="n">
        <v>37135</v>
      </c>
      <c r="BS296" s="24" t="n">
        <v>0.7</v>
      </c>
      <c r="BT296" s="15" t="n">
        <v>36987</v>
      </c>
      <c r="BU296" s="24" t="n">
        <v>37</v>
      </c>
      <c r="BV296" s="24" t="n">
        <v>37.5</v>
      </c>
      <c r="BW296" s="24" t="n">
        <v>38</v>
      </c>
      <c r="BX296" s="24" t="n">
        <v>5.75</v>
      </c>
      <c r="BY296" s="15" t="n">
        <v>37135</v>
      </c>
      <c r="BZ296" s="24" t="n">
        <v>0.7</v>
      </c>
      <c r="CA296" s="15" t="n">
        <v>36987</v>
      </c>
      <c r="CB296" s="24" t="n">
        <v>47.65</v>
      </c>
      <c r="CC296" s="24" t="n">
        <v>47.75</v>
      </c>
      <c r="CD296" s="24" t="n">
        <v>47.85</v>
      </c>
      <c r="CE296" s="24" t="n">
        <v>5.75</v>
      </c>
      <c r="CF296" s="15" t="n">
        <v>37135</v>
      </c>
      <c r="CG296" s="24" t="n">
        <v>0.7</v>
      </c>
      <c r="CH296" s="15" t="n">
        <v>36987</v>
      </c>
      <c r="CI296" s="24" t="n">
        <v>42.9999885559082</v>
      </c>
      <c r="CJ296" s="24" t="n">
        <v>44.9999885559082</v>
      </c>
      <c r="CK296" s="24" t="n">
        <v>46.9999885559082</v>
      </c>
      <c r="CL296" s="24" t="n">
        <v>3.65</v>
      </c>
      <c r="CM296" s="15" t="n">
        <v>37135</v>
      </c>
      <c r="CN296" s="24" t="n">
        <v>0.75</v>
      </c>
    </row>
    <row r="297" customFormat="false" ht="12.75" hidden="false" customHeight="false" outlineLevel="0" collapsed="false">
      <c r="B297" s="15" t="n">
        <v>36988</v>
      </c>
      <c r="C297" s="24" t="n">
        <v>44.75</v>
      </c>
      <c r="D297" s="24" t="n">
        <v>45</v>
      </c>
      <c r="E297" s="24" t="n">
        <v>45.25</v>
      </c>
      <c r="F297" s="25" t="n">
        <v>2</v>
      </c>
      <c r="G297" s="15" t="n">
        <v>37165</v>
      </c>
      <c r="H297" s="25" t="n">
        <v>0.463</v>
      </c>
      <c r="I297" s="15" t="n">
        <v>36988</v>
      </c>
      <c r="J297" s="24" t="n">
        <v>31.75</v>
      </c>
      <c r="K297" s="24" t="n">
        <v>32</v>
      </c>
      <c r="L297" s="24" t="n">
        <v>32.25</v>
      </c>
      <c r="M297" s="25" t="n">
        <v>2</v>
      </c>
      <c r="N297" s="15" t="n">
        <v>37165</v>
      </c>
      <c r="O297" s="25" t="n">
        <v>0.463</v>
      </c>
      <c r="P297" s="15" t="n">
        <v>36988</v>
      </c>
      <c r="Q297" s="24" t="n">
        <v>45.1</v>
      </c>
      <c r="R297" s="24" t="n">
        <v>46</v>
      </c>
      <c r="S297" s="24" t="n">
        <v>46.8</v>
      </c>
      <c r="T297" s="25" t="n">
        <v>2</v>
      </c>
      <c r="U297" s="15" t="n">
        <v>37165</v>
      </c>
      <c r="V297" s="25" t="n">
        <v>0.463</v>
      </c>
      <c r="W297" s="15" t="n">
        <v>36988</v>
      </c>
      <c r="X297" s="24" t="n">
        <v>33.75</v>
      </c>
      <c r="Y297" s="24" t="n">
        <v>34</v>
      </c>
      <c r="Z297" s="24" t="n">
        <v>34.25</v>
      </c>
      <c r="AA297" s="25" t="n">
        <v>2</v>
      </c>
      <c r="AB297" s="15" t="n">
        <v>37165</v>
      </c>
      <c r="AC297" s="25" t="n">
        <v>0.57875</v>
      </c>
      <c r="AD297" s="15" t="n">
        <v>36988</v>
      </c>
      <c r="AE297" s="24" t="n">
        <v>31.75</v>
      </c>
      <c r="AF297" s="24" t="n">
        <v>32</v>
      </c>
      <c r="AG297" s="24" t="n">
        <v>32.25</v>
      </c>
      <c r="AH297" s="25" t="n">
        <v>2.75</v>
      </c>
      <c r="AI297" s="15" t="n">
        <v>37165</v>
      </c>
      <c r="AJ297" s="25" t="n">
        <v>0.463</v>
      </c>
      <c r="AK297" s="15" t="n">
        <v>36988</v>
      </c>
      <c r="AL297" s="24" t="n">
        <v>47.25</v>
      </c>
      <c r="AM297" s="24" t="n">
        <v>47.5</v>
      </c>
      <c r="AN297" s="24" t="n">
        <v>47.75</v>
      </c>
      <c r="AO297" s="24" t="n">
        <v>2</v>
      </c>
      <c r="AP297" s="15" t="n">
        <v>37165</v>
      </c>
      <c r="AQ297" s="24" t="n">
        <v>0.463</v>
      </c>
      <c r="AR297" s="15" t="n">
        <v>36988</v>
      </c>
      <c r="AS297" s="24" t="n">
        <v>19.9</v>
      </c>
      <c r="AT297" s="24" t="n">
        <v>20</v>
      </c>
      <c r="AU297" s="24" t="n">
        <v>20.1</v>
      </c>
      <c r="AV297" s="24" t="n">
        <v>3</v>
      </c>
      <c r="AW297" s="15" t="n">
        <v>37165</v>
      </c>
      <c r="AX297" s="24" t="n">
        <v>0.6</v>
      </c>
      <c r="AY297" s="15" t="n">
        <v>36988</v>
      </c>
      <c r="AZ297" s="24" t="n">
        <v>27.5</v>
      </c>
      <c r="BA297" s="24" t="n">
        <v>28</v>
      </c>
      <c r="BB297" s="24" t="n">
        <v>28.5</v>
      </c>
      <c r="BC297" s="24" t="n">
        <v>3</v>
      </c>
      <c r="BD297" s="15" t="n">
        <v>37165</v>
      </c>
      <c r="BE297" s="24" t="n">
        <v>0.6</v>
      </c>
      <c r="BF297" s="15" t="n">
        <v>36988</v>
      </c>
      <c r="BG297" s="24" t="n">
        <v>27.4969177246094</v>
      </c>
      <c r="BH297" s="24" t="n">
        <v>29.9969177246094</v>
      </c>
      <c r="BI297" s="24" t="n">
        <v>33.9969177246094</v>
      </c>
      <c r="BJ297" s="24" t="n">
        <v>3</v>
      </c>
      <c r="BK297" s="15" t="n">
        <v>37165</v>
      </c>
      <c r="BL297" s="24" t="n">
        <v>0.6</v>
      </c>
      <c r="BM297" s="15" t="n">
        <v>36988</v>
      </c>
      <c r="BN297" s="24" t="n">
        <v>34.5</v>
      </c>
      <c r="BO297" s="24" t="n">
        <v>37</v>
      </c>
      <c r="BP297" s="24" t="n">
        <v>41</v>
      </c>
      <c r="BQ297" s="24" t="n">
        <v>3</v>
      </c>
      <c r="BR297" s="15" t="n">
        <v>37165</v>
      </c>
      <c r="BS297" s="24" t="n">
        <v>0.6</v>
      </c>
      <c r="BT297" s="15" t="n">
        <v>36988</v>
      </c>
      <c r="BU297" s="24" t="n">
        <v>24.5</v>
      </c>
      <c r="BV297" s="24" t="n">
        <v>25</v>
      </c>
      <c r="BW297" s="24" t="n">
        <v>25.5</v>
      </c>
      <c r="BX297" s="24" t="n">
        <v>3</v>
      </c>
      <c r="BY297" s="15" t="n">
        <v>37165</v>
      </c>
      <c r="BZ297" s="24" t="n">
        <v>0.6</v>
      </c>
      <c r="CA297" s="15" t="n">
        <v>36988</v>
      </c>
      <c r="CB297" s="24" t="n">
        <v>33.65</v>
      </c>
      <c r="CC297" s="24" t="n">
        <v>33.75</v>
      </c>
      <c r="CD297" s="24" t="n">
        <v>33.85</v>
      </c>
      <c r="CE297" s="24" t="n">
        <v>3</v>
      </c>
      <c r="CF297" s="15" t="n">
        <v>37165</v>
      </c>
      <c r="CG297" s="24" t="n">
        <v>0.6</v>
      </c>
      <c r="CH297" s="15" t="n">
        <v>36988</v>
      </c>
      <c r="CI297" s="24" t="n">
        <v>37.9999885559082</v>
      </c>
      <c r="CJ297" s="24" t="n">
        <v>39.9999885559082</v>
      </c>
      <c r="CK297" s="24" t="n">
        <v>41.9999885559082</v>
      </c>
      <c r="CL297" s="24" t="n">
        <v>2.5</v>
      </c>
      <c r="CM297" s="15" t="n">
        <v>37165</v>
      </c>
      <c r="CN297" s="24" t="n">
        <v>0.6</v>
      </c>
    </row>
    <row r="298" customFormat="false" ht="12.75" hidden="false" customHeight="false" outlineLevel="0" collapsed="false">
      <c r="B298" s="15" t="n">
        <v>36989</v>
      </c>
      <c r="C298" s="24" t="n">
        <v>44.75</v>
      </c>
      <c r="D298" s="24" t="n">
        <v>45</v>
      </c>
      <c r="E298" s="24" t="n">
        <v>45.25</v>
      </c>
      <c r="F298" s="25" t="n">
        <v>1.9</v>
      </c>
      <c r="G298" s="15" t="n">
        <v>37196</v>
      </c>
      <c r="H298" s="25" t="n">
        <v>0.3285</v>
      </c>
      <c r="I298" s="15" t="n">
        <v>36989</v>
      </c>
      <c r="J298" s="24" t="n">
        <v>31.75</v>
      </c>
      <c r="K298" s="24" t="n">
        <v>32</v>
      </c>
      <c r="L298" s="24" t="n">
        <v>32.25</v>
      </c>
      <c r="M298" s="25" t="n">
        <v>1.9</v>
      </c>
      <c r="N298" s="15" t="n">
        <v>37196</v>
      </c>
      <c r="O298" s="25" t="n">
        <v>0.3285</v>
      </c>
      <c r="P298" s="15" t="n">
        <v>36989</v>
      </c>
      <c r="Q298" s="24" t="n">
        <v>45.1</v>
      </c>
      <c r="R298" s="24" t="n">
        <v>46</v>
      </c>
      <c r="S298" s="24" t="n">
        <v>46.8</v>
      </c>
      <c r="T298" s="25" t="n">
        <v>1.9</v>
      </c>
      <c r="U298" s="15" t="n">
        <v>37196</v>
      </c>
      <c r="V298" s="25" t="n">
        <v>0.3285</v>
      </c>
      <c r="W298" s="15" t="n">
        <v>36989</v>
      </c>
      <c r="X298" s="24" t="n">
        <v>33.75</v>
      </c>
      <c r="Y298" s="24" t="n">
        <v>34</v>
      </c>
      <c r="Z298" s="24" t="n">
        <v>34.25</v>
      </c>
      <c r="AA298" s="25" t="n">
        <v>1.9</v>
      </c>
      <c r="AB298" s="15" t="n">
        <v>37196</v>
      </c>
      <c r="AC298" s="25" t="n">
        <v>0.410625</v>
      </c>
      <c r="AD298" s="15" t="n">
        <v>36989</v>
      </c>
      <c r="AE298" s="24" t="n">
        <v>31.75</v>
      </c>
      <c r="AF298" s="24" t="n">
        <v>32</v>
      </c>
      <c r="AG298" s="24" t="n">
        <v>32.25</v>
      </c>
      <c r="AH298" s="25" t="n">
        <v>1.8</v>
      </c>
      <c r="AI298" s="15" t="n">
        <v>37196</v>
      </c>
      <c r="AJ298" s="25" t="n">
        <v>0.3285</v>
      </c>
      <c r="AK298" s="15" t="n">
        <v>36989</v>
      </c>
      <c r="AL298" s="24" t="n">
        <v>47.25</v>
      </c>
      <c r="AM298" s="24" t="n">
        <v>47.5</v>
      </c>
      <c r="AN298" s="24" t="n">
        <v>47.75</v>
      </c>
      <c r="AO298" s="24" t="n">
        <v>1.9</v>
      </c>
      <c r="AP298" s="15" t="n">
        <v>37196</v>
      </c>
      <c r="AQ298" s="24" t="n">
        <v>0.3285</v>
      </c>
      <c r="AR298" s="15" t="n">
        <v>36989</v>
      </c>
      <c r="AS298" s="24" t="n">
        <v>19.9</v>
      </c>
      <c r="AT298" s="24" t="n">
        <v>20</v>
      </c>
      <c r="AU298" s="24" t="n">
        <v>20.1</v>
      </c>
      <c r="AV298" s="24" t="n">
        <v>2.2</v>
      </c>
      <c r="AW298" s="15" t="n">
        <v>37196</v>
      </c>
      <c r="AX298" s="24" t="n">
        <v>0.5</v>
      </c>
      <c r="AY298" s="15" t="n">
        <v>36989</v>
      </c>
      <c r="AZ298" s="24" t="n">
        <v>27.5</v>
      </c>
      <c r="BA298" s="24" t="n">
        <v>28</v>
      </c>
      <c r="BB298" s="24" t="n">
        <v>28.5</v>
      </c>
      <c r="BC298" s="24" t="n">
        <v>2.2</v>
      </c>
      <c r="BD298" s="15" t="n">
        <v>37196</v>
      </c>
      <c r="BE298" s="24" t="n">
        <v>0.5</v>
      </c>
      <c r="BF298" s="15" t="n">
        <v>36989</v>
      </c>
      <c r="BG298" s="24" t="n">
        <v>26.4969177246094</v>
      </c>
      <c r="BH298" s="24" t="n">
        <v>28.9969177246094</v>
      </c>
      <c r="BI298" s="24" t="n">
        <v>32.9969177246094</v>
      </c>
      <c r="BJ298" s="24" t="n">
        <v>2.2</v>
      </c>
      <c r="BK298" s="15" t="n">
        <v>37196</v>
      </c>
      <c r="BL298" s="24" t="n">
        <v>0.5</v>
      </c>
      <c r="BM298" s="15" t="n">
        <v>36989</v>
      </c>
      <c r="BN298" s="24" t="n">
        <v>33.5</v>
      </c>
      <c r="BO298" s="24" t="n">
        <v>36</v>
      </c>
      <c r="BP298" s="24" t="n">
        <v>40</v>
      </c>
      <c r="BQ298" s="24" t="n">
        <v>2.2</v>
      </c>
      <c r="BR298" s="15" t="n">
        <v>37196</v>
      </c>
      <c r="BS298" s="24" t="n">
        <v>0.5</v>
      </c>
      <c r="BT298" s="15" t="n">
        <v>36989</v>
      </c>
      <c r="BU298" s="24" t="n">
        <v>24.5</v>
      </c>
      <c r="BV298" s="24" t="n">
        <v>25</v>
      </c>
      <c r="BW298" s="24" t="n">
        <v>25.5</v>
      </c>
      <c r="BX298" s="24" t="n">
        <v>2.2</v>
      </c>
      <c r="BY298" s="15" t="n">
        <v>37196</v>
      </c>
      <c r="BZ298" s="24" t="n">
        <v>0.5</v>
      </c>
      <c r="CA298" s="15" t="n">
        <v>36989</v>
      </c>
      <c r="CB298" s="24" t="n">
        <v>31.9</v>
      </c>
      <c r="CC298" s="24" t="n">
        <v>32</v>
      </c>
      <c r="CD298" s="24" t="n">
        <v>32.1</v>
      </c>
      <c r="CE298" s="24" t="n">
        <v>2.2</v>
      </c>
      <c r="CF298" s="15" t="n">
        <v>37196</v>
      </c>
      <c r="CG298" s="24" t="n">
        <v>0.5</v>
      </c>
      <c r="CH298" s="15" t="n">
        <v>36989</v>
      </c>
      <c r="CI298" s="24" t="n">
        <v>37.9999885559082</v>
      </c>
      <c r="CJ298" s="24" t="n">
        <v>39.9999885559082</v>
      </c>
      <c r="CK298" s="24" t="n">
        <v>41.9999885559082</v>
      </c>
      <c r="CL298" s="24" t="n">
        <v>1.25</v>
      </c>
      <c r="CM298" s="15" t="n">
        <v>37196</v>
      </c>
      <c r="CN298" s="24" t="n">
        <v>0.45</v>
      </c>
    </row>
    <row r="299" customFormat="false" ht="12.75" hidden="false" customHeight="false" outlineLevel="0" collapsed="false">
      <c r="B299" s="15" t="n">
        <v>36990</v>
      </c>
      <c r="C299" s="24" t="n">
        <v>54.5</v>
      </c>
      <c r="D299" s="24" t="n">
        <v>54.75</v>
      </c>
      <c r="E299" s="24" t="n">
        <v>55</v>
      </c>
      <c r="F299" s="25" t="n">
        <v>1.75</v>
      </c>
      <c r="G299" s="15" t="n">
        <v>37226</v>
      </c>
      <c r="H299" s="25" t="n">
        <v>0.3285</v>
      </c>
      <c r="I299" s="15" t="n">
        <v>36990</v>
      </c>
      <c r="J299" s="24" t="n">
        <v>43.8000003051758</v>
      </c>
      <c r="K299" s="24" t="n">
        <v>44.0500003051758</v>
      </c>
      <c r="L299" s="24" t="n">
        <v>44.3000003051758</v>
      </c>
      <c r="M299" s="25" t="n">
        <v>1.75</v>
      </c>
      <c r="N299" s="15" t="n">
        <v>37226</v>
      </c>
      <c r="O299" s="25" t="n">
        <v>0.3285</v>
      </c>
      <c r="P299" s="15" t="n">
        <v>36990</v>
      </c>
      <c r="Q299" s="24" t="n">
        <v>52.35</v>
      </c>
      <c r="R299" s="24" t="n">
        <v>53.25</v>
      </c>
      <c r="S299" s="24" t="n">
        <v>54.05</v>
      </c>
      <c r="T299" s="25" t="n">
        <v>1.75</v>
      </c>
      <c r="U299" s="15" t="n">
        <v>37226</v>
      </c>
      <c r="V299" s="25" t="n">
        <v>0.3285</v>
      </c>
      <c r="W299" s="15" t="n">
        <v>36990</v>
      </c>
      <c r="X299" s="24" t="n">
        <v>42.5</v>
      </c>
      <c r="Y299" s="24" t="n">
        <v>42.75</v>
      </c>
      <c r="Z299" s="24" t="n">
        <v>43</v>
      </c>
      <c r="AA299" s="25" t="n">
        <v>1.75</v>
      </c>
      <c r="AB299" s="15" t="n">
        <v>37226</v>
      </c>
      <c r="AC299" s="25" t="n">
        <v>0.410625</v>
      </c>
      <c r="AD299" s="15" t="n">
        <v>36990</v>
      </c>
      <c r="AE299" s="24" t="n">
        <v>43.8000003051758</v>
      </c>
      <c r="AF299" s="24" t="n">
        <v>44.0500003051758</v>
      </c>
      <c r="AG299" s="24" t="n">
        <v>44.3000003051758</v>
      </c>
      <c r="AH299" s="25" t="n">
        <v>1.8</v>
      </c>
      <c r="AI299" s="15" t="n">
        <v>37226</v>
      </c>
      <c r="AJ299" s="25" t="n">
        <v>0.3285</v>
      </c>
      <c r="AK299" s="15" t="n">
        <v>36990</v>
      </c>
      <c r="AL299" s="24" t="n">
        <v>59</v>
      </c>
      <c r="AM299" s="24" t="n">
        <v>59.25</v>
      </c>
      <c r="AN299" s="24" t="n">
        <v>59.5</v>
      </c>
      <c r="AO299" s="24" t="n">
        <v>1.75</v>
      </c>
      <c r="AP299" s="15" t="n">
        <v>37226</v>
      </c>
      <c r="AQ299" s="24" t="n">
        <v>0.3285</v>
      </c>
      <c r="AR299" s="15" t="n">
        <v>36990</v>
      </c>
      <c r="AS299" s="24" t="n">
        <v>40.1500038146973</v>
      </c>
      <c r="AT299" s="24" t="n">
        <v>40.2500038146973</v>
      </c>
      <c r="AU299" s="24" t="n">
        <v>40.3500038146973</v>
      </c>
      <c r="AV299" s="24" t="n">
        <v>2.15</v>
      </c>
      <c r="AW299" s="15" t="n">
        <v>37226</v>
      </c>
      <c r="AX299" s="24" t="n">
        <v>0.475</v>
      </c>
      <c r="AY299" s="15" t="n">
        <v>36990</v>
      </c>
      <c r="AZ299" s="24" t="n">
        <v>39.75</v>
      </c>
      <c r="BA299" s="24" t="n">
        <v>40.25</v>
      </c>
      <c r="BB299" s="24" t="n">
        <v>40.75</v>
      </c>
      <c r="BC299" s="24" t="n">
        <v>2.15</v>
      </c>
      <c r="BD299" s="15" t="n">
        <v>37226</v>
      </c>
      <c r="BE299" s="24" t="n">
        <v>0.475</v>
      </c>
      <c r="BF299" s="15" t="n">
        <v>36990</v>
      </c>
      <c r="BG299" s="24" t="n">
        <v>37.4969177246094</v>
      </c>
      <c r="BH299" s="24" t="n">
        <v>39.9969177246094</v>
      </c>
      <c r="BI299" s="24" t="n">
        <v>43.9969177246094</v>
      </c>
      <c r="BJ299" s="24" t="n">
        <v>2.15</v>
      </c>
      <c r="BK299" s="15" t="n">
        <v>37226</v>
      </c>
      <c r="BL299" s="24" t="n">
        <v>0.475</v>
      </c>
      <c r="BM299" s="15" t="n">
        <v>36990</v>
      </c>
      <c r="BN299" s="24" t="n">
        <v>46</v>
      </c>
      <c r="BO299" s="24" t="n">
        <v>48.5</v>
      </c>
      <c r="BP299" s="24" t="n">
        <v>52.5</v>
      </c>
      <c r="BQ299" s="24" t="n">
        <v>2.15</v>
      </c>
      <c r="BR299" s="15" t="n">
        <v>37226</v>
      </c>
      <c r="BS299" s="24" t="n">
        <v>0.475</v>
      </c>
      <c r="BT299" s="15" t="n">
        <v>36990</v>
      </c>
      <c r="BU299" s="24" t="n">
        <v>37.5</v>
      </c>
      <c r="BV299" s="24" t="n">
        <v>38</v>
      </c>
      <c r="BW299" s="24" t="n">
        <v>38.5</v>
      </c>
      <c r="BX299" s="24" t="n">
        <v>2.15</v>
      </c>
      <c r="BY299" s="15" t="n">
        <v>37226</v>
      </c>
      <c r="BZ299" s="24" t="n">
        <v>0.475</v>
      </c>
      <c r="CA299" s="15" t="n">
        <v>36990</v>
      </c>
      <c r="CB299" s="24" t="n">
        <v>47.65</v>
      </c>
      <c r="CC299" s="24" t="n">
        <v>47.75</v>
      </c>
      <c r="CD299" s="24" t="n">
        <v>47.85</v>
      </c>
      <c r="CE299" s="24" t="n">
        <v>2.15</v>
      </c>
      <c r="CF299" s="15" t="n">
        <v>37226</v>
      </c>
      <c r="CG299" s="24" t="n">
        <v>0.475</v>
      </c>
      <c r="CH299" s="15" t="n">
        <v>36990</v>
      </c>
      <c r="CI299" s="24" t="n">
        <v>43.9969902038574</v>
      </c>
      <c r="CJ299" s="24" t="n">
        <v>45.9969902038574</v>
      </c>
      <c r="CK299" s="24" t="n">
        <v>47.9969902038574</v>
      </c>
      <c r="CL299" s="24" t="n">
        <v>1.25</v>
      </c>
      <c r="CM299" s="15" t="n">
        <v>37226</v>
      </c>
      <c r="CN299" s="24" t="n">
        <v>0.35</v>
      </c>
    </row>
    <row r="300" customFormat="false" ht="12.75" hidden="false" customHeight="false" outlineLevel="0" collapsed="false">
      <c r="B300" s="15" t="n">
        <v>36991</v>
      </c>
      <c r="C300" s="24" t="n">
        <v>54.5</v>
      </c>
      <c r="D300" s="24" t="n">
        <v>54.75</v>
      </c>
      <c r="E300" s="24" t="n">
        <v>55</v>
      </c>
      <c r="F300" s="25" t="n">
        <v>1.75</v>
      </c>
      <c r="G300" s="15" t="n">
        <v>37257</v>
      </c>
      <c r="H300" s="25" t="n">
        <v>0.3295</v>
      </c>
      <c r="I300" s="15" t="n">
        <v>36991</v>
      </c>
      <c r="J300" s="24" t="n">
        <v>43.8</v>
      </c>
      <c r="K300" s="24" t="n">
        <v>44.05</v>
      </c>
      <c r="L300" s="24" t="n">
        <v>44.3</v>
      </c>
      <c r="M300" s="25" t="n">
        <v>1.75</v>
      </c>
      <c r="N300" s="15" t="n">
        <v>37257</v>
      </c>
      <c r="O300" s="25" t="n">
        <v>0.3295</v>
      </c>
      <c r="P300" s="15" t="n">
        <v>36991</v>
      </c>
      <c r="Q300" s="24" t="n">
        <v>52.35</v>
      </c>
      <c r="R300" s="24" t="n">
        <v>53.25</v>
      </c>
      <c r="S300" s="24" t="n">
        <v>54.05</v>
      </c>
      <c r="T300" s="25" t="n">
        <v>1.75</v>
      </c>
      <c r="U300" s="15" t="n">
        <v>37257</v>
      </c>
      <c r="V300" s="25" t="n">
        <v>0.3295</v>
      </c>
      <c r="W300" s="15" t="n">
        <v>36991</v>
      </c>
      <c r="X300" s="24" t="n">
        <v>42.5</v>
      </c>
      <c r="Y300" s="24" t="n">
        <v>42.75</v>
      </c>
      <c r="Z300" s="24" t="n">
        <v>43</v>
      </c>
      <c r="AA300" s="25" t="n">
        <v>1.75</v>
      </c>
      <c r="AB300" s="15" t="n">
        <v>37257</v>
      </c>
      <c r="AC300" s="25" t="n">
        <v>0.411875</v>
      </c>
      <c r="AD300" s="15" t="n">
        <v>36991</v>
      </c>
      <c r="AE300" s="24" t="n">
        <v>43.8</v>
      </c>
      <c r="AF300" s="24" t="n">
        <v>44.05</v>
      </c>
      <c r="AG300" s="24" t="n">
        <v>44.3</v>
      </c>
      <c r="AH300" s="25" t="n">
        <v>1.8</v>
      </c>
      <c r="AI300" s="15" t="n">
        <v>37257</v>
      </c>
      <c r="AJ300" s="25" t="n">
        <v>0.3295</v>
      </c>
      <c r="AK300" s="15" t="n">
        <v>36991</v>
      </c>
      <c r="AL300" s="24" t="n">
        <v>59</v>
      </c>
      <c r="AM300" s="24" t="n">
        <v>59.25</v>
      </c>
      <c r="AN300" s="24" t="n">
        <v>59.5</v>
      </c>
      <c r="AO300" s="24" t="n">
        <v>1.75</v>
      </c>
      <c r="AP300" s="15" t="n">
        <v>37257</v>
      </c>
      <c r="AQ300" s="24" t="n">
        <v>0.3295</v>
      </c>
      <c r="AR300" s="15" t="n">
        <v>36991</v>
      </c>
      <c r="AS300" s="24" t="n">
        <v>40.1500038146973</v>
      </c>
      <c r="AT300" s="24" t="n">
        <v>40.2500038146973</v>
      </c>
      <c r="AU300" s="24" t="n">
        <v>40.3500038146973</v>
      </c>
      <c r="AV300" s="24" t="n">
        <v>2.25</v>
      </c>
      <c r="AW300" s="15" t="n">
        <v>37257</v>
      </c>
      <c r="AX300" s="24" t="n">
        <v>0.525</v>
      </c>
      <c r="AY300" s="15" t="n">
        <v>36991</v>
      </c>
      <c r="AZ300" s="24" t="n">
        <v>39.75</v>
      </c>
      <c r="BA300" s="24" t="n">
        <v>40.25</v>
      </c>
      <c r="BB300" s="24" t="n">
        <v>40.75</v>
      </c>
      <c r="BC300" s="24" t="n">
        <v>2.25</v>
      </c>
      <c r="BD300" s="15" t="n">
        <v>37257</v>
      </c>
      <c r="BE300" s="24" t="n">
        <v>0.525</v>
      </c>
      <c r="BF300" s="15" t="n">
        <v>36991</v>
      </c>
      <c r="BG300" s="24" t="n">
        <v>37.4969177246094</v>
      </c>
      <c r="BH300" s="24" t="n">
        <v>39.9969177246094</v>
      </c>
      <c r="BI300" s="24" t="n">
        <v>43.9969177246094</v>
      </c>
      <c r="BJ300" s="24" t="n">
        <v>2.25</v>
      </c>
      <c r="BK300" s="15" t="n">
        <v>37257</v>
      </c>
      <c r="BL300" s="24" t="n">
        <v>0.525</v>
      </c>
      <c r="BM300" s="15" t="n">
        <v>36991</v>
      </c>
      <c r="BN300" s="24" t="n">
        <v>40.25</v>
      </c>
      <c r="BO300" s="24" t="n">
        <v>42.75</v>
      </c>
      <c r="BP300" s="24" t="n">
        <v>46.75</v>
      </c>
      <c r="BQ300" s="24" t="n">
        <v>2.25</v>
      </c>
      <c r="BR300" s="15" t="n">
        <v>37257</v>
      </c>
      <c r="BS300" s="24" t="n">
        <v>0.525</v>
      </c>
      <c r="BT300" s="15" t="n">
        <v>36991</v>
      </c>
      <c r="BU300" s="24" t="n">
        <v>37.5</v>
      </c>
      <c r="BV300" s="24" t="n">
        <v>38</v>
      </c>
      <c r="BW300" s="24" t="n">
        <v>38.5</v>
      </c>
      <c r="BX300" s="24" t="n">
        <v>2.25</v>
      </c>
      <c r="BY300" s="15" t="n">
        <v>37257</v>
      </c>
      <c r="BZ300" s="24" t="n">
        <v>0.525</v>
      </c>
      <c r="CA300" s="15" t="n">
        <v>36991</v>
      </c>
      <c r="CB300" s="24" t="n">
        <v>47.65</v>
      </c>
      <c r="CC300" s="24" t="n">
        <v>47.75</v>
      </c>
      <c r="CD300" s="24" t="n">
        <v>47.85</v>
      </c>
      <c r="CE300" s="24" t="n">
        <v>2.25</v>
      </c>
      <c r="CF300" s="15" t="n">
        <v>37257</v>
      </c>
      <c r="CG300" s="24" t="n">
        <v>0.525</v>
      </c>
      <c r="CH300" s="15" t="n">
        <v>36991</v>
      </c>
      <c r="CI300" s="24" t="n">
        <v>43.9969902038574</v>
      </c>
      <c r="CJ300" s="24" t="n">
        <v>45.9969902038574</v>
      </c>
      <c r="CK300" s="24" t="n">
        <v>47.9969902038574</v>
      </c>
      <c r="CL300" s="24" t="n">
        <v>1.2</v>
      </c>
      <c r="CM300" s="15" t="n">
        <v>37257</v>
      </c>
      <c r="CN300" s="24" t="n">
        <v>0.4</v>
      </c>
    </row>
    <row r="301" customFormat="false" ht="12.75" hidden="false" customHeight="false" outlineLevel="0" collapsed="false">
      <c r="B301" s="15" t="n">
        <v>36992</v>
      </c>
      <c r="C301" s="24" t="n">
        <v>54.5</v>
      </c>
      <c r="D301" s="24" t="n">
        <v>54.75</v>
      </c>
      <c r="E301" s="24" t="n">
        <v>55</v>
      </c>
      <c r="F301" s="25" t="n">
        <v>1.75</v>
      </c>
      <c r="G301" s="15" t="n">
        <v>37288</v>
      </c>
      <c r="H301" s="25" t="n">
        <v>0.375</v>
      </c>
      <c r="I301" s="15" t="n">
        <v>36992</v>
      </c>
      <c r="J301" s="24" t="n">
        <v>43.8</v>
      </c>
      <c r="K301" s="24" t="n">
        <v>44.05</v>
      </c>
      <c r="L301" s="24" t="n">
        <v>44.3</v>
      </c>
      <c r="M301" s="25" t="n">
        <v>1.75</v>
      </c>
      <c r="N301" s="15" t="n">
        <v>37288</v>
      </c>
      <c r="O301" s="25" t="n">
        <v>0.375</v>
      </c>
      <c r="P301" s="15" t="n">
        <v>36992</v>
      </c>
      <c r="Q301" s="24" t="n">
        <v>52.35</v>
      </c>
      <c r="R301" s="24" t="n">
        <v>53.25</v>
      </c>
      <c r="S301" s="24" t="n">
        <v>54.05</v>
      </c>
      <c r="T301" s="25" t="n">
        <v>1.75</v>
      </c>
      <c r="U301" s="15" t="n">
        <v>37288</v>
      </c>
      <c r="V301" s="25" t="n">
        <v>0.375</v>
      </c>
      <c r="W301" s="15" t="n">
        <v>36992</v>
      </c>
      <c r="X301" s="24" t="n">
        <v>42.5</v>
      </c>
      <c r="Y301" s="24" t="n">
        <v>42.75</v>
      </c>
      <c r="Z301" s="24" t="n">
        <v>43</v>
      </c>
      <c r="AA301" s="25" t="n">
        <v>1.75</v>
      </c>
      <c r="AB301" s="15" t="n">
        <v>37288</v>
      </c>
      <c r="AC301" s="25" t="n">
        <v>0.46875</v>
      </c>
      <c r="AD301" s="15" t="n">
        <v>36992</v>
      </c>
      <c r="AE301" s="24" t="n">
        <v>43.8</v>
      </c>
      <c r="AF301" s="24" t="n">
        <v>44.05</v>
      </c>
      <c r="AG301" s="24" t="n">
        <v>44.3</v>
      </c>
      <c r="AH301" s="25" t="n">
        <v>2.75</v>
      </c>
      <c r="AI301" s="15" t="n">
        <v>37288</v>
      </c>
      <c r="AJ301" s="25" t="n">
        <v>0.375</v>
      </c>
      <c r="AK301" s="15" t="n">
        <v>36992</v>
      </c>
      <c r="AL301" s="24" t="n">
        <v>59</v>
      </c>
      <c r="AM301" s="24" t="n">
        <v>59.25</v>
      </c>
      <c r="AN301" s="24" t="n">
        <v>59.5</v>
      </c>
      <c r="AO301" s="24" t="n">
        <v>1.75</v>
      </c>
      <c r="AP301" s="15" t="n">
        <v>37288</v>
      </c>
      <c r="AQ301" s="24" t="n">
        <v>0.375</v>
      </c>
      <c r="AR301" s="15" t="n">
        <v>36992</v>
      </c>
      <c r="AS301" s="24" t="n">
        <v>40.1500038146973</v>
      </c>
      <c r="AT301" s="24" t="n">
        <v>40.2500038146973</v>
      </c>
      <c r="AU301" s="24" t="n">
        <v>40.3500038146973</v>
      </c>
      <c r="AV301" s="24" t="n">
        <v>2.5</v>
      </c>
      <c r="AW301" s="15" t="n">
        <v>37288</v>
      </c>
      <c r="AX301" s="24" t="n">
        <v>0.475</v>
      </c>
      <c r="AY301" s="15" t="n">
        <v>36992</v>
      </c>
      <c r="AZ301" s="24" t="n">
        <v>39.75</v>
      </c>
      <c r="BA301" s="24" t="n">
        <v>40.25</v>
      </c>
      <c r="BB301" s="24" t="n">
        <v>40.75</v>
      </c>
      <c r="BC301" s="24" t="n">
        <v>2.5</v>
      </c>
      <c r="BD301" s="15" t="n">
        <v>37288</v>
      </c>
      <c r="BE301" s="24" t="n">
        <v>0.475</v>
      </c>
      <c r="BF301" s="15" t="n">
        <v>36992</v>
      </c>
      <c r="BG301" s="24" t="n">
        <v>37.4969177246094</v>
      </c>
      <c r="BH301" s="24" t="n">
        <v>39.9969177246094</v>
      </c>
      <c r="BI301" s="24" t="n">
        <v>43.9969177246094</v>
      </c>
      <c r="BJ301" s="24" t="n">
        <v>2.35</v>
      </c>
      <c r="BK301" s="15" t="n">
        <v>37288</v>
      </c>
      <c r="BL301" s="24" t="n">
        <v>0.26125</v>
      </c>
      <c r="BM301" s="15" t="n">
        <v>36992</v>
      </c>
      <c r="BN301" s="24" t="n">
        <v>40.25</v>
      </c>
      <c r="BO301" s="24" t="n">
        <v>42.75</v>
      </c>
      <c r="BP301" s="24" t="n">
        <v>46.75</v>
      </c>
      <c r="BQ301" s="24" t="n">
        <v>2.35</v>
      </c>
      <c r="BR301" s="15" t="n">
        <v>37288</v>
      </c>
      <c r="BS301" s="24" t="n">
        <v>0.26125</v>
      </c>
      <c r="BT301" s="15" t="n">
        <v>36992</v>
      </c>
      <c r="BU301" s="24" t="n">
        <v>37.5</v>
      </c>
      <c r="BV301" s="24" t="n">
        <v>38</v>
      </c>
      <c r="BW301" s="24" t="n">
        <v>38.5</v>
      </c>
      <c r="BX301" s="24" t="n">
        <v>2.5</v>
      </c>
      <c r="BY301" s="15" t="n">
        <v>37288</v>
      </c>
      <c r="BZ301" s="24" t="n">
        <v>0.475</v>
      </c>
      <c r="CA301" s="15" t="n">
        <v>36992</v>
      </c>
      <c r="CB301" s="24" t="n">
        <v>47.65</v>
      </c>
      <c r="CC301" s="24" t="n">
        <v>47.75</v>
      </c>
      <c r="CD301" s="24" t="n">
        <v>47.85</v>
      </c>
      <c r="CE301" s="24" t="n">
        <v>2.5</v>
      </c>
      <c r="CF301" s="15" t="n">
        <v>37288</v>
      </c>
      <c r="CG301" s="24" t="n">
        <v>0.475</v>
      </c>
      <c r="CH301" s="15" t="n">
        <v>36992</v>
      </c>
      <c r="CI301" s="24" t="n">
        <v>43.9969902038574</v>
      </c>
      <c r="CJ301" s="24" t="n">
        <v>45.9969902038574</v>
      </c>
      <c r="CK301" s="24" t="n">
        <v>47.9969902038574</v>
      </c>
      <c r="CL301" s="24" t="n">
        <v>1.3</v>
      </c>
      <c r="CM301" s="15" t="n">
        <v>37288</v>
      </c>
      <c r="CN301" s="24" t="n">
        <v>0.4</v>
      </c>
    </row>
    <row r="302" customFormat="false" ht="12.75" hidden="false" customHeight="false" outlineLevel="0" collapsed="false">
      <c r="B302" s="15" t="n">
        <v>36993</v>
      </c>
      <c r="C302" s="24" t="n">
        <v>54.5</v>
      </c>
      <c r="D302" s="24" t="n">
        <v>54.75</v>
      </c>
      <c r="E302" s="24" t="n">
        <v>55</v>
      </c>
      <c r="F302" s="25" t="n">
        <v>2</v>
      </c>
      <c r="G302" s="15" t="n">
        <v>37316</v>
      </c>
      <c r="H302" s="25" t="n">
        <v>0.375</v>
      </c>
      <c r="I302" s="15" t="n">
        <v>36993</v>
      </c>
      <c r="J302" s="24" t="n">
        <v>43.8</v>
      </c>
      <c r="K302" s="24" t="n">
        <v>44.05</v>
      </c>
      <c r="L302" s="24" t="n">
        <v>44.3</v>
      </c>
      <c r="M302" s="25" t="n">
        <v>2</v>
      </c>
      <c r="N302" s="15" t="n">
        <v>37316</v>
      </c>
      <c r="O302" s="25" t="n">
        <v>0.375</v>
      </c>
      <c r="P302" s="15" t="n">
        <v>36993</v>
      </c>
      <c r="Q302" s="24" t="n">
        <v>52.35</v>
      </c>
      <c r="R302" s="24" t="n">
        <v>53.25</v>
      </c>
      <c r="S302" s="24" t="n">
        <v>54.05</v>
      </c>
      <c r="T302" s="25" t="n">
        <v>2</v>
      </c>
      <c r="U302" s="15" t="n">
        <v>37316</v>
      </c>
      <c r="V302" s="25" t="n">
        <v>0.375</v>
      </c>
      <c r="W302" s="15" t="n">
        <v>36993</v>
      </c>
      <c r="X302" s="24" t="n">
        <v>42.5</v>
      </c>
      <c r="Y302" s="24" t="n">
        <v>42.75</v>
      </c>
      <c r="Z302" s="24" t="n">
        <v>43</v>
      </c>
      <c r="AA302" s="25" t="n">
        <v>2</v>
      </c>
      <c r="AB302" s="15" t="n">
        <v>37316</v>
      </c>
      <c r="AC302" s="25" t="n">
        <v>0.46875</v>
      </c>
      <c r="AD302" s="15" t="n">
        <v>36993</v>
      </c>
      <c r="AE302" s="24" t="n">
        <v>43.8</v>
      </c>
      <c r="AF302" s="24" t="n">
        <v>44.05</v>
      </c>
      <c r="AG302" s="24" t="n">
        <v>44.3</v>
      </c>
      <c r="AH302" s="25" t="n">
        <v>2.75</v>
      </c>
      <c r="AI302" s="15" t="n">
        <v>37316</v>
      </c>
      <c r="AJ302" s="25" t="n">
        <v>0.375</v>
      </c>
      <c r="AK302" s="15" t="n">
        <v>36993</v>
      </c>
      <c r="AL302" s="24" t="n">
        <v>59</v>
      </c>
      <c r="AM302" s="24" t="n">
        <v>59.25</v>
      </c>
      <c r="AN302" s="24" t="n">
        <v>59.5</v>
      </c>
      <c r="AO302" s="24" t="n">
        <v>2</v>
      </c>
      <c r="AP302" s="15" t="n">
        <v>37316</v>
      </c>
      <c r="AQ302" s="24" t="n">
        <v>0.375</v>
      </c>
      <c r="AR302" s="15" t="n">
        <v>36993</v>
      </c>
      <c r="AS302" s="24" t="n">
        <v>40.1500038146973</v>
      </c>
      <c r="AT302" s="24" t="n">
        <v>40.2500038146973</v>
      </c>
      <c r="AU302" s="24" t="n">
        <v>40.3500038146973</v>
      </c>
      <c r="AV302" s="24" t="n">
        <v>2.5</v>
      </c>
      <c r="AW302" s="15" t="n">
        <v>37316</v>
      </c>
      <c r="AX302" s="24" t="n">
        <v>0.425</v>
      </c>
      <c r="AY302" s="15" t="n">
        <v>36993</v>
      </c>
      <c r="AZ302" s="24" t="n">
        <v>39.75</v>
      </c>
      <c r="BA302" s="24" t="n">
        <v>40.25</v>
      </c>
      <c r="BB302" s="24" t="n">
        <v>40.75</v>
      </c>
      <c r="BC302" s="24" t="n">
        <v>2.5</v>
      </c>
      <c r="BD302" s="15" t="n">
        <v>37316</v>
      </c>
      <c r="BE302" s="24" t="n">
        <v>0.425</v>
      </c>
      <c r="BF302" s="15" t="n">
        <v>36993</v>
      </c>
      <c r="BG302" s="24" t="n">
        <v>37.4969177246094</v>
      </c>
      <c r="BH302" s="24" t="n">
        <v>39.9969177246094</v>
      </c>
      <c r="BI302" s="24" t="n">
        <v>43.9969177246094</v>
      </c>
      <c r="BJ302" s="24" t="n">
        <v>2.35</v>
      </c>
      <c r="BK302" s="15" t="n">
        <v>37316</v>
      </c>
      <c r="BL302" s="24" t="n">
        <v>0.25625</v>
      </c>
      <c r="BM302" s="15" t="n">
        <v>36993</v>
      </c>
      <c r="BN302" s="24" t="n">
        <v>40.25</v>
      </c>
      <c r="BO302" s="24" t="n">
        <v>42.75</v>
      </c>
      <c r="BP302" s="24" t="n">
        <v>46.75</v>
      </c>
      <c r="BQ302" s="24" t="n">
        <v>2.35</v>
      </c>
      <c r="BR302" s="15" t="n">
        <v>37316</v>
      </c>
      <c r="BS302" s="24" t="n">
        <v>0.25625</v>
      </c>
      <c r="BT302" s="15" t="n">
        <v>36993</v>
      </c>
      <c r="BU302" s="24" t="n">
        <v>37.5</v>
      </c>
      <c r="BV302" s="24" t="n">
        <v>38</v>
      </c>
      <c r="BW302" s="24" t="n">
        <v>38.5</v>
      </c>
      <c r="BX302" s="24" t="n">
        <v>2.5</v>
      </c>
      <c r="BY302" s="15" t="n">
        <v>37316</v>
      </c>
      <c r="BZ302" s="24" t="n">
        <v>0.425</v>
      </c>
      <c r="CA302" s="15" t="n">
        <v>36993</v>
      </c>
      <c r="CB302" s="24" t="n">
        <v>47.65</v>
      </c>
      <c r="CC302" s="24" t="n">
        <v>47.75</v>
      </c>
      <c r="CD302" s="24" t="n">
        <v>47.85</v>
      </c>
      <c r="CE302" s="24" t="n">
        <v>2.5</v>
      </c>
      <c r="CF302" s="15" t="n">
        <v>37316</v>
      </c>
      <c r="CG302" s="24" t="n">
        <v>0.425</v>
      </c>
      <c r="CH302" s="15" t="n">
        <v>36993</v>
      </c>
      <c r="CI302" s="24" t="n">
        <v>43.9969902038574</v>
      </c>
      <c r="CJ302" s="24" t="n">
        <v>45.9969902038574</v>
      </c>
      <c r="CK302" s="24" t="n">
        <v>47.9969902038574</v>
      </c>
      <c r="CL302" s="24" t="n">
        <v>1.3</v>
      </c>
      <c r="CM302" s="15" t="n">
        <v>37316</v>
      </c>
      <c r="CN302" s="24" t="n">
        <v>0.4</v>
      </c>
    </row>
    <row r="303" customFormat="false" ht="12.75" hidden="false" customHeight="false" outlineLevel="0" collapsed="false">
      <c r="B303" s="15" t="n">
        <v>36994</v>
      </c>
      <c r="C303" s="24" t="n">
        <v>54.5</v>
      </c>
      <c r="D303" s="24" t="n">
        <v>54.75</v>
      </c>
      <c r="E303" s="24" t="n">
        <v>55</v>
      </c>
      <c r="F303" s="25" t="n">
        <v>2</v>
      </c>
      <c r="G303" s="15" t="n">
        <v>37347</v>
      </c>
      <c r="H303" s="25" t="n">
        <v>0.315</v>
      </c>
      <c r="I303" s="15" t="n">
        <v>36994</v>
      </c>
      <c r="J303" s="24" t="n">
        <v>43.8</v>
      </c>
      <c r="K303" s="24" t="n">
        <v>44.05</v>
      </c>
      <c r="L303" s="24" t="n">
        <v>44.3</v>
      </c>
      <c r="M303" s="25" t="n">
        <v>2</v>
      </c>
      <c r="N303" s="15" t="n">
        <v>37347</v>
      </c>
      <c r="O303" s="25" t="n">
        <v>0.315</v>
      </c>
      <c r="P303" s="15" t="n">
        <v>36994</v>
      </c>
      <c r="Q303" s="24" t="n">
        <v>52.35</v>
      </c>
      <c r="R303" s="24" t="n">
        <v>53.25</v>
      </c>
      <c r="S303" s="24" t="n">
        <v>54.05</v>
      </c>
      <c r="T303" s="25" t="n">
        <v>2</v>
      </c>
      <c r="U303" s="15" t="n">
        <v>37347</v>
      </c>
      <c r="V303" s="25" t="n">
        <v>0.315</v>
      </c>
      <c r="W303" s="15" t="n">
        <v>36994</v>
      </c>
      <c r="X303" s="24" t="n">
        <v>42.5</v>
      </c>
      <c r="Y303" s="24" t="n">
        <v>42.75</v>
      </c>
      <c r="Z303" s="24" t="n">
        <v>43</v>
      </c>
      <c r="AA303" s="25" t="n">
        <v>2</v>
      </c>
      <c r="AB303" s="15" t="n">
        <v>37347</v>
      </c>
      <c r="AC303" s="25" t="n">
        <v>0.39375</v>
      </c>
      <c r="AD303" s="15" t="n">
        <v>36994</v>
      </c>
      <c r="AE303" s="24" t="n">
        <v>43.8</v>
      </c>
      <c r="AF303" s="24" t="n">
        <v>44.05</v>
      </c>
      <c r="AG303" s="24" t="n">
        <v>44.3</v>
      </c>
      <c r="AH303" s="25" t="n">
        <v>1.8</v>
      </c>
      <c r="AI303" s="15" t="n">
        <v>37347</v>
      </c>
      <c r="AJ303" s="25" t="n">
        <v>0.315</v>
      </c>
      <c r="AK303" s="15" t="n">
        <v>36994</v>
      </c>
      <c r="AL303" s="24" t="n">
        <v>59</v>
      </c>
      <c r="AM303" s="24" t="n">
        <v>59.25</v>
      </c>
      <c r="AN303" s="24" t="n">
        <v>59.5</v>
      </c>
      <c r="AO303" s="24" t="n">
        <v>2</v>
      </c>
      <c r="AP303" s="15" t="n">
        <v>37347</v>
      </c>
      <c r="AQ303" s="24" t="n">
        <v>0.315</v>
      </c>
      <c r="AR303" s="15" t="n">
        <v>36994</v>
      </c>
      <c r="AS303" s="24" t="n">
        <v>40.1500038146973</v>
      </c>
      <c r="AT303" s="24" t="n">
        <v>40.2500038146973</v>
      </c>
      <c r="AU303" s="24" t="n">
        <v>40.3500038146973</v>
      </c>
      <c r="AV303" s="24" t="n">
        <v>1.5</v>
      </c>
      <c r="AW303" s="15" t="n">
        <v>37347</v>
      </c>
      <c r="AX303" s="24" t="n">
        <v>0.39</v>
      </c>
      <c r="AY303" s="15" t="n">
        <v>36994</v>
      </c>
      <c r="AZ303" s="24" t="n">
        <v>39.75</v>
      </c>
      <c r="BA303" s="24" t="n">
        <v>40.25</v>
      </c>
      <c r="BB303" s="24" t="n">
        <v>40.75</v>
      </c>
      <c r="BC303" s="24" t="n">
        <v>1.5</v>
      </c>
      <c r="BD303" s="15" t="n">
        <v>37347</v>
      </c>
      <c r="BE303" s="24" t="n">
        <v>0.39</v>
      </c>
      <c r="BF303" s="15" t="n">
        <v>36994</v>
      </c>
      <c r="BG303" s="24" t="n">
        <v>37.4969177246094</v>
      </c>
      <c r="BH303" s="24" t="n">
        <v>39.9969177246094</v>
      </c>
      <c r="BI303" s="24" t="n">
        <v>43.9969177246094</v>
      </c>
      <c r="BJ303" s="24" t="n">
        <v>1.75</v>
      </c>
      <c r="BK303" s="15" t="n">
        <v>37347</v>
      </c>
      <c r="BL303" s="24" t="n">
        <v>0.251</v>
      </c>
      <c r="BM303" s="15" t="n">
        <v>36994</v>
      </c>
      <c r="BN303" s="24" t="n">
        <v>40.25</v>
      </c>
      <c r="BO303" s="24" t="n">
        <v>42.75</v>
      </c>
      <c r="BP303" s="24" t="n">
        <v>46.75</v>
      </c>
      <c r="BQ303" s="24" t="n">
        <v>1.75</v>
      </c>
      <c r="BR303" s="15" t="n">
        <v>37347</v>
      </c>
      <c r="BS303" s="24" t="n">
        <v>0.251</v>
      </c>
      <c r="BT303" s="15" t="n">
        <v>36994</v>
      </c>
      <c r="BU303" s="24" t="n">
        <v>37.5</v>
      </c>
      <c r="BV303" s="24" t="n">
        <v>38</v>
      </c>
      <c r="BW303" s="24" t="n">
        <v>38.5</v>
      </c>
      <c r="BX303" s="24" t="n">
        <v>1.5</v>
      </c>
      <c r="BY303" s="15" t="n">
        <v>37347</v>
      </c>
      <c r="BZ303" s="24" t="n">
        <v>0.39</v>
      </c>
      <c r="CA303" s="15" t="n">
        <v>36994</v>
      </c>
      <c r="CB303" s="24" t="n">
        <v>47.65</v>
      </c>
      <c r="CC303" s="24" t="n">
        <v>47.75</v>
      </c>
      <c r="CD303" s="24" t="n">
        <v>47.85</v>
      </c>
      <c r="CE303" s="24" t="n">
        <v>1.5</v>
      </c>
      <c r="CF303" s="15" t="n">
        <v>37347</v>
      </c>
      <c r="CG303" s="24" t="n">
        <v>0.39</v>
      </c>
      <c r="CH303" s="15" t="n">
        <v>36994</v>
      </c>
      <c r="CI303" s="24" t="n">
        <v>43.9969902038574</v>
      </c>
      <c r="CJ303" s="24" t="n">
        <v>45.9969902038574</v>
      </c>
      <c r="CK303" s="24" t="n">
        <v>47.9969902038574</v>
      </c>
      <c r="CL303" s="24" t="n">
        <v>1.25</v>
      </c>
      <c r="CM303" s="15" t="n">
        <v>37347</v>
      </c>
      <c r="CN303" s="24" t="n">
        <v>0.4</v>
      </c>
    </row>
    <row r="304" customFormat="false" ht="12.75" hidden="false" customHeight="false" outlineLevel="0" collapsed="false">
      <c r="B304" s="15" t="n">
        <v>36995</v>
      </c>
      <c r="C304" s="24" t="n">
        <v>44.75</v>
      </c>
      <c r="D304" s="24" t="n">
        <v>45</v>
      </c>
      <c r="E304" s="24" t="n">
        <v>45.25</v>
      </c>
      <c r="F304" s="25" t="n">
        <v>1.4</v>
      </c>
      <c r="G304" s="15" t="n">
        <v>37377</v>
      </c>
      <c r="H304" s="25" t="n">
        <v>0.315</v>
      </c>
      <c r="I304" s="15" t="n">
        <v>36995</v>
      </c>
      <c r="J304" s="24" t="n">
        <v>33.7499996948242</v>
      </c>
      <c r="K304" s="24" t="n">
        <v>33.9999996948242</v>
      </c>
      <c r="L304" s="24" t="n">
        <v>34.2499996948242</v>
      </c>
      <c r="M304" s="25" t="n">
        <v>1.4</v>
      </c>
      <c r="N304" s="15" t="n">
        <v>37377</v>
      </c>
      <c r="O304" s="25" t="n">
        <v>0.315</v>
      </c>
      <c r="P304" s="15" t="n">
        <v>36995</v>
      </c>
      <c r="Q304" s="24" t="n">
        <v>45.1</v>
      </c>
      <c r="R304" s="24" t="n">
        <v>46</v>
      </c>
      <c r="S304" s="24" t="n">
        <v>46.8</v>
      </c>
      <c r="T304" s="25" t="n">
        <v>1.4</v>
      </c>
      <c r="U304" s="15" t="n">
        <v>37377</v>
      </c>
      <c r="V304" s="25" t="n">
        <v>0.315</v>
      </c>
      <c r="W304" s="15" t="n">
        <v>36995</v>
      </c>
      <c r="X304" s="24" t="n">
        <v>33.75</v>
      </c>
      <c r="Y304" s="24" t="n">
        <v>34</v>
      </c>
      <c r="Z304" s="24" t="n">
        <v>34.25</v>
      </c>
      <c r="AA304" s="25" t="n">
        <v>1.4</v>
      </c>
      <c r="AB304" s="15" t="n">
        <v>37377</v>
      </c>
      <c r="AC304" s="25" t="n">
        <v>0.39375</v>
      </c>
      <c r="AD304" s="15" t="n">
        <v>36995</v>
      </c>
      <c r="AE304" s="24" t="n">
        <v>31.7499996948242</v>
      </c>
      <c r="AF304" s="24" t="n">
        <v>31.9999996948242</v>
      </c>
      <c r="AG304" s="24" t="n">
        <v>32.2499996948242</v>
      </c>
      <c r="AH304" s="25" t="n">
        <v>1.85</v>
      </c>
      <c r="AI304" s="15" t="n">
        <v>37377</v>
      </c>
      <c r="AJ304" s="25" t="n">
        <v>0.315</v>
      </c>
      <c r="AK304" s="15" t="n">
        <v>36995</v>
      </c>
      <c r="AL304" s="24" t="n">
        <v>47.25</v>
      </c>
      <c r="AM304" s="24" t="n">
        <v>47.5</v>
      </c>
      <c r="AN304" s="24" t="n">
        <v>47.75</v>
      </c>
      <c r="AO304" s="24" t="n">
        <v>1.4</v>
      </c>
      <c r="AP304" s="15" t="n">
        <v>37377</v>
      </c>
      <c r="AQ304" s="24" t="n">
        <v>0.315</v>
      </c>
      <c r="AR304" s="15" t="n">
        <v>36995</v>
      </c>
      <c r="AS304" s="24" t="n">
        <v>19.9</v>
      </c>
      <c r="AT304" s="24" t="n">
        <v>20</v>
      </c>
      <c r="AU304" s="24" t="n">
        <v>20.1</v>
      </c>
      <c r="AV304" s="24" t="n">
        <v>1.75</v>
      </c>
      <c r="AW304" s="15" t="n">
        <v>37377</v>
      </c>
      <c r="AX304" s="24" t="n">
        <v>0.39</v>
      </c>
      <c r="AY304" s="15" t="n">
        <v>36995</v>
      </c>
      <c r="AZ304" s="24" t="n">
        <v>27.5</v>
      </c>
      <c r="BA304" s="24" t="n">
        <v>28</v>
      </c>
      <c r="BB304" s="24" t="n">
        <v>28.5</v>
      </c>
      <c r="BC304" s="24" t="n">
        <v>1.75</v>
      </c>
      <c r="BD304" s="15" t="n">
        <v>37377</v>
      </c>
      <c r="BE304" s="24" t="n">
        <v>0.39</v>
      </c>
      <c r="BF304" s="15" t="n">
        <v>36995</v>
      </c>
      <c r="BG304" s="24" t="n">
        <v>22.4969177246094</v>
      </c>
      <c r="BH304" s="24" t="n">
        <v>24.9969177246094</v>
      </c>
      <c r="BI304" s="24" t="n">
        <v>28.9969177246094</v>
      </c>
      <c r="BJ304" s="24" t="n">
        <v>1.8</v>
      </c>
      <c r="BK304" s="15" t="n">
        <v>37377</v>
      </c>
      <c r="BL304" s="24" t="n">
        <v>0.251</v>
      </c>
      <c r="BM304" s="15" t="n">
        <v>36995</v>
      </c>
      <c r="BN304" s="24" t="n">
        <v>29.25</v>
      </c>
      <c r="BO304" s="24" t="n">
        <v>31.75</v>
      </c>
      <c r="BP304" s="24" t="n">
        <v>35.75</v>
      </c>
      <c r="BQ304" s="24" t="n">
        <v>1.8</v>
      </c>
      <c r="BR304" s="15" t="n">
        <v>37377</v>
      </c>
      <c r="BS304" s="24" t="n">
        <v>0.251</v>
      </c>
      <c r="BT304" s="15" t="n">
        <v>36995</v>
      </c>
      <c r="BU304" s="24" t="n">
        <v>24.5</v>
      </c>
      <c r="BV304" s="24" t="n">
        <v>25</v>
      </c>
      <c r="BW304" s="24" t="n">
        <v>25.5</v>
      </c>
      <c r="BX304" s="24" t="n">
        <v>1.75</v>
      </c>
      <c r="BY304" s="15" t="n">
        <v>37377</v>
      </c>
      <c r="BZ304" s="24" t="n">
        <v>0.39</v>
      </c>
      <c r="CA304" s="15" t="n">
        <v>36995</v>
      </c>
      <c r="CB304" s="24" t="n">
        <v>33.65</v>
      </c>
      <c r="CC304" s="24" t="n">
        <v>33.75</v>
      </c>
      <c r="CD304" s="24" t="n">
        <v>33.85</v>
      </c>
      <c r="CE304" s="24" t="n">
        <v>1.75</v>
      </c>
      <c r="CF304" s="15" t="n">
        <v>37377</v>
      </c>
      <c r="CG304" s="24" t="n">
        <v>0.39</v>
      </c>
      <c r="CH304" s="15" t="n">
        <v>36995</v>
      </c>
      <c r="CI304" s="24" t="n">
        <v>37.9999885559082</v>
      </c>
      <c r="CJ304" s="24" t="n">
        <v>39.9999885559082</v>
      </c>
      <c r="CK304" s="24" t="n">
        <v>41.9999885559082</v>
      </c>
      <c r="CL304" s="24" t="n">
        <v>1.25</v>
      </c>
      <c r="CM304" s="15" t="n">
        <v>37377</v>
      </c>
      <c r="CN304" s="24" t="n">
        <v>0.2575</v>
      </c>
    </row>
    <row r="305" customFormat="false" ht="12.75" hidden="false" customHeight="false" outlineLevel="0" collapsed="false">
      <c r="B305" s="15" t="n">
        <v>36996</v>
      </c>
      <c r="C305" s="24" t="n">
        <v>44.75</v>
      </c>
      <c r="D305" s="24" t="n">
        <v>45</v>
      </c>
      <c r="E305" s="24" t="n">
        <v>45.25</v>
      </c>
      <c r="F305" s="25" t="n">
        <v>1.4</v>
      </c>
      <c r="G305" s="15" t="n">
        <v>37408</v>
      </c>
      <c r="H305" s="25" t="n">
        <v>0.3295</v>
      </c>
      <c r="I305" s="15" t="n">
        <v>36996</v>
      </c>
      <c r="J305" s="24" t="n">
        <v>31.75</v>
      </c>
      <c r="K305" s="24" t="n">
        <v>32</v>
      </c>
      <c r="L305" s="24" t="n">
        <v>32.25</v>
      </c>
      <c r="M305" s="25" t="n">
        <v>1.4</v>
      </c>
      <c r="N305" s="15" t="n">
        <v>37408</v>
      </c>
      <c r="O305" s="25" t="n">
        <v>0.3295</v>
      </c>
      <c r="P305" s="15" t="n">
        <v>36996</v>
      </c>
      <c r="Q305" s="24" t="n">
        <v>45.1</v>
      </c>
      <c r="R305" s="24" t="n">
        <v>46</v>
      </c>
      <c r="S305" s="24" t="n">
        <v>46.8</v>
      </c>
      <c r="T305" s="25" t="n">
        <v>1.4</v>
      </c>
      <c r="U305" s="15" t="n">
        <v>37408</v>
      </c>
      <c r="V305" s="25" t="n">
        <v>0.3295</v>
      </c>
      <c r="W305" s="15" t="n">
        <v>36996</v>
      </c>
      <c r="X305" s="24" t="n">
        <v>33.75</v>
      </c>
      <c r="Y305" s="24" t="n">
        <v>34</v>
      </c>
      <c r="Z305" s="24" t="n">
        <v>34.25</v>
      </c>
      <c r="AA305" s="25" t="n">
        <v>1.4</v>
      </c>
      <c r="AB305" s="15" t="n">
        <v>37408</v>
      </c>
      <c r="AC305" s="25" t="n">
        <v>0.411875</v>
      </c>
      <c r="AD305" s="15" t="n">
        <v>36996</v>
      </c>
      <c r="AE305" s="24" t="n">
        <v>31.75</v>
      </c>
      <c r="AF305" s="24" t="n">
        <v>32</v>
      </c>
      <c r="AG305" s="24" t="n">
        <v>32.25</v>
      </c>
      <c r="AH305" s="25" t="n">
        <v>2.65</v>
      </c>
      <c r="AI305" s="15" t="n">
        <v>37408</v>
      </c>
      <c r="AJ305" s="25" t="n">
        <v>0.3295</v>
      </c>
      <c r="AK305" s="15" t="n">
        <v>36996</v>
      </c>
      <c r="AL305" s="24" t="n">
        <v>47.25</v>
      </c>
      <c r="AM305" s="24" t="n">
        <v>47.5</v>
      </c>
      <c r="AN305" s="24" t="n">
        <v>47.75</v>
      </c>
      <c r="AO305" s="24" t="n">
        <v>1.4</v>
      </c>
      <c r="AP305" s="15" t="n">
        <v>37408</v>
      </c>
      <c r="AQ305" s="24" t="n">
        <v>0.3295</v>
      </c>
      <c r="AR305" s="15" t="n">
        <v>36996</v>
      </c>
      <c r="AS305" s="24" t="n">
        <v>19.9</v>
      </c>
      <c r="AT305" s="24" t="n">
        <v>20</v>
      </c>
      <c r="AU305" s="24" t="n">
        <v>20.1</v>
      </c>
      <c r="AV305" s="24" t="n">
        <v>3</v>
      </c>
      <c r="AW305" s="15" t="n">
        <v>37408</v>
      </c>
      <c r="AX305" s="24" t="n">
        <v>0.42</v>
      </c>
      <c r="AY305" s="15" t="n">
        <v>36996</v>
      </c>
      <c r="AZ305" s="24" t="n">
        <v>27.5</v>
      </c>
      <c r="BA305" s="24" t="n">
        <v>28</v>
      </c>
      <c r="BB305" s="24" t="n">
        <v>28.5</v>
      </c>
      <c r="BC305" s="24" t="n">
        <v>3</v>
      </c>
      <c r="BD305" s="15" t="n">
        <v>37408</v>
      </c>
      <c r="BE305" s="24" t="n">
        <v>0.42</v>
      </c>
      <c r="BF305" s="15" t="n">
        <v>36996</v>
      </c>
      <c r="BG305" s="24" t="n">
        <v>22.4969177246094</v>
      </c>
      <c r="BH305" s="24" t="n">
        <v>24.9969177246094</v>
      </c>
      <c r="BI305" s="24" t="n">
        <v>28.9969177246094</v>
      </c>
      <c r="BJ305" s="24" t="n">
        <v>2.01</v>
      </c>
      <c r="BK305" s="15" t="n">
        <v>37408</v>
      </c>
      <c r="BL305" s="24" t="n">
        <v>0.3235</v>
      </c>
      <c r="BM305" s="15" t="n">
        <v>36996</v>
      </c>
      <c r="BN305" s="24" t="n">
        <v>29.25</v>
      </c>
      <c r="BO305" s="24" t="n">
        <v>31.75</v>
      </c>
      <c r="BP305" s="24" t="n">
        <v>35.75</v>
      </c>
      <c r="BQ305" s="24" t="n">
        <v>2.01</v>
      </c>
      <c r="BR305" s="15" t="n">
        <v>37408</v>
      </c>
      <c r="BS305" s="24" t="n">
        <v>0.3235</v>
      </c>
      <c r="BT305" s="15" t="n">
        <v>36996</v>
      </c>
      <c r="BU305" s="24" t="n">
        <v>24.5</v>
      </c>
      <c r="BV305" s="24" t="n">
        <v>25</v>
      </c>
      <c r="BW305" s="24" t="n">
        <v>25.5</v>
      </c>
      <c r="BX305" s="24" t="n">
        <v>3</v>
      </c>
      <c r="BY305" s="15" t="n">
        <v>37408</v>
      </c>
      <c r="BZ305" s="24" t="n">
        <v>0.42</v>
      </c>
      <c r="CA305" s="15" t="n">
        <v>36996</v>
      </c>
      <c r="CB305" s="24" t="n">
        <v>31.9</v>
      </c>
      <c r="CC305" s="24" t="n">
        <v>32</v>
      </c>
      <c r="CD305" s="24" t="n">
        <v>32.1</v>
      </c>
      <c r="CE305" s="24" t="n">
        <v>3</v>
      </c>
      <c r="CF305" s="15" t="n">
        <v>37408</v>
      </c>
      <c r="CG305" s="24" t="n">
        <v>0.42</v>
      </c>
      <c r="CH305" s="15" t="n">
        <v>36996</v>
      </c>
      <c r="CI305" s="24" t="n">
        <v>37.9999885559082</v>
      </c>
      <c r="CJ305" s="24" t="n">
        <v>39.9999885559082</v>
      </c>
      <c r="CK305" s="24" t="n">
        <v>41.9999885559082</v>
      </c>
      <c r="CL305" s="24" t="n">
        <v>1.5</v>
      </c>
      <c r="CM305" s="15" t="n">
        <v>37408</v>
      </c>
      <c r="CN305" s="24" t="n">
        <v>0.2775</v>
      </c>
    </row>
    <row r="306" customFormat="false" ht="12.75" hidden="false" customHeight="false" outlineLevel="0" collapsed="false">
      <c r="B306" s="15" t="n">
        <v>36997</v>
      </c>
      <c r="C306" s="24" t="n">
        <v>54.5</v>
      </c>
      <c r="D306" s="24" t="n">
        <v>54.75</v>
      </c>
      <c r="E306" s="24" t="n">
        <v>55</v>
      </c>
      <c r="F306" s="25" t="n">
        <v>1.5</v>
      </c>
      <c r="G306" s="15" t="n">
        <v>37438</v>
      </c>
      <c r="H306" s="25" t="n">
        <v>0.395</v>
      </c>
      <c r="I306" s="15" t="n">
        <v>36997</v>
      </c>
      <c r="J306" s="24" t="n">
        <v>43.8000003051758</v>
      </c>
      <c r="K306" s="24" t="n">
        <v>44.0500003051758</v>
      </c>
      <c r="L306" s="24" t="n">
        <v>44.3000003051758</v>
      </c>
      <c r="M306" s="25" t="n">
        <v>1.5</v>
      </c>
      <c r="N306" s="15" t="n">
        <v>37438</v>
      </c>
      <c r="O306" s="25" t="n">
        <v>0.395</v>
      </c>
      <c r="P306" s="15" t="n">
        <v>36997</v>
      </c>
      <c r="Q306" s="24" t="n">
        <v>52.35</v>
      </c>
      <c r="R306" s="24" t="n">
        <v>53.25</v>
      </c>
      <c r="S306" s="24" t="n">
        <v>54.05</v>
      </c>
      <c r="T306" s="25" t="n">
        <v>1.5</v>
      </c>
      <c r="U306" s="15" t="n">
        <v>37438</v>
      </c>
      <c r="V306" s="25" t="n">
        <v>0.395</v>
      </c>
      <c r="W306" s="15" t="n">
        <v>36997</v>
      </c>
      <c r="X306" s="24" t="n">
        <v>42.5</v>
      </c>
      <c r="Y306" s="24" t="n">
        <v>42.75</v>
      </c>
      <c r="Z306" s="24" t="n">
        <v>43</v>
      </c>
      <c r="AA306" s="25" t="n">
        <v>1.5</v>
      </c>
      <c r="AB306" s="15" t="n">
        <v>37438</v>
      </c>
      <c r="AC306" s="25" t="n">
        <v>0.49375</v>
      </c>
      <c r="AD306" s="15" t="n">
        <v>36997</v>
      </c>
      <c r="AE306" s="24" t="n">
        <v>43.8000003051758</v>
      </c>
      <c r="AF306" s="24" t="n">
        <v>44.0500003051758</v>
      </c>
      <c r="AG306" s="24" t="n">
        <v>44.3000003051758</v>
      </c>
      <c r="AH306" s="25" t="n">
        <v>3.6</v>
      </c>
      <c r="AI306" s="15" t="n">
        <v>37438</v>
      </c>
      <c r="AJ306" s="25" t="n">
        <v>0.395</v>
      </c>
      <c r="AK306" s="15" t="n">
        <v>36997</v>
      </c>
      <c r="AL306" s="24" t="n">
        <v>59</v>
      </c>
      <c r="AM306" s="24" t="n">
        <v>59.25</v>
      </c>
      <c r="AN306" s="24" t="n">
        <v>59.5</v>
      </c>
      <c r="AO306" s="24" t="n">
        <v>1.5</v>
      </c>
      <c r="AP306" s="15" t="n">
        <v>37438</v>
      </c>
      <c r="AQ306" s="24" t="n">
        <v>0.395</v>
      </c>
      <c r="AR306" s="15" t="n">
        <v>36997</v>
      </c>
      <c r="AS306" s="24" t="n">
        <v>40.1500038146973</v>
      </c>
      <c r="AT306" s="24" t="n">
        <v>40.2500038146973</v>
      </c>
      <c r="AU306" s="24" t="n">
        <v>40.3500038146973</v>
      </c>
      <c r="AV306" s="24" t="n">
        <v>3.75</v>
      </c>
      <c r="AW306" s="15" t="n">
        <v>37438</v>
      </c>
      <c r="AX306" s="24" t="n">
        <v>0.4525</v>
      </c>
      <c r="AY306" s="15" t="n">
        <v>36997</v>
      </c>
      <c r="AZ306" s="24" t="n">
        <v>39.75</v>
      </c>
      <c r="BA306" s="24" t="n">
        <v>40.25</v>
      </c>
      <c r="BB306" s="24" t="n">
        <v>40.75</v>
      </c>
      <c r="BC306" s="24" t="n">
        <v>3.75</v>
      </c>
      <c r="BD306" s="15" t="n">
        <v>37438</v>
      </c>
      <c r="BE306" s="24" t="n">
        <v>0.4525</v>
      </c>
      <c r="BF306" s="15" t="n">
        <v>36997</v>
      </c>
      <c r="BG306" s="24" t="n">
        <v>37.4969177246094</v>
      </c>
      <c r="BH306" s="24" t="n">
        <v>39.9969177246094</v>
      </c>
      <c r="BI306" s="24" t="n">
        <v>43.9969177246094</v>
      </c>
      <c r="BJ306" s="24" t="n">
        <v>3.1</v>
      </c>
      <c r="BK306" s="15" t="n">
        <v>37438</v>
      </c>
      <c r="BL306" s="24" t="n">
        <v>0.4705</v>
      </c>
      <c r="BM306" s="15" t="n">
        <v>36997</v>
      </c>
      <c r="BN306" s="24" t="n">
        <v>41.25</v>
      </c>
      <c r="BO306" s="24" t="n">
        <v>43.75</v>
      </c>
      <c r="BP306" s="24" t="n">
        <v>47.75</v>
      </c>
      <c r="BQ306" s="24" t="n">
        <v>3.1</v>
      </c>
      <c r="BR306" s="15" t="n">
        <v>37438</v>
      </c>
      <c r="BS306" s="24" t="n">
        <v>0.4705</v>
      </c>
      <c r="BT306" s="15" t="n">
        <v>36997</v>
      </c>
      <c r="BU306" s="24" t="n">
        <v>37.5</v>
      </c>
      <c r="BV306" s="24" t="n">
        <v>38</v>
      </c>
      <c r="BW306" s="24" t="n">
        <v>38.5</v>
      </c>
      <c r="BX306" s="24" t="n">
        <v>3.75</v>
      </c>
      <c r="BY306" s="15" t="n">
        <v>37438</v>
      </c>
      <c r="BZ306" s="24" t="n">
        <v>0.4525</v>
      </c>
      <c r="CA306" s="15" t="n">
        <v>36997</v>
      </c>
      <c r="CB306" s="24" t="n">
        <v>47.65</v>
      </c>
      <c r="CC306" s="24" t="n">
        <v>47.75</v>
      </c>
      <c r="CD306" s="24" t="n">
        <v>47.85</v>
      </c>
      <c r="CE306" s="24" t="n">
        <v>3.75</v>
      </c>
      <c r="CF306" s="15" t="n">
        <v>37438</v>
      </c>
      <c r="CG306" s="24" t="n">
        <v>0.4525</v>
      </c>
      <c r="CH306" s="15" t="n">
        <v>36997</v>
      </c>
      <c r="CI306" s="24" t="n">
        <v>43.9999885559082</v>
      </c>
      <c r="CJ306" s="24" t="n">
        <v>45.9999885559082</v>
      </c>
      <c r="CK306" s="24" t="n">
        <v>47.9999885559082</v>
      </c>
      <c r="CL306" s="24" t="n">
        <v>2.5</v>
      </c>
      <c r="CM306" s="15" t="n">
        <v>37438</v>
      </c>
      <c r="CN306" s="24" t="n">
        <v>0.4</v>
      </c>
    </row>
    <row r="307" customFormat="false" ht="12.75" hidden="false" customHeight="false" outlineLevel="0" collapsed="false">
      <c r="B307" s="15" t="n">
        <v>36998</v>
      </c>
      <c r="C307" s="24" t="n">
        <v>54.5</v>
      </c>
      <c r="D307" s="24" t="n">
        <v>54.75</v>
      </c>
      <c r="E307" s="24" t="n">
        <v>55</v>
      </c>
      <c r="F307" s="25" t="n">
        <v>3</v>
      </c>
      <c r="G307" s="15" t="n">
        <v>37469</v>
      </c>
      <c r="H307" s="25" t="n">
        <v>0.453</v>
      </c>
      <c r="I307" s="15" t="n">
        <v>36998</v>
      </c>
      <c r="J307" s="24" t="n">
        <v>43.8</v>
      </c>
      <c r="K307" s="24" t="n">
        <v>44.05</v>
      </c>
      <c r="L307" s="24" t="n">
        <v>44.3</v>
      </c>
      <c r="M307" s="25" t="n">
        <v>3</v>
      </c>
      <c r="N307" s="15" t="n">
        <v>37469</v>
      </c>
      <c r="O307" s="25" t="n">
        <v>0.453</v>
      </c>
      <c r="P307" s="15" t="n">
        <v>36998</v>
      </c>
      <c r="Q307" s="24" t="n">
        <v>52.35</v>
      </c>
      <c r="R307" s="24" t="n">
        <v>53.25</v>
      </c>
      <c r="S307" s="24" t="n">
        <v>54.05</v>
      </c>
      <c r="T307" s="25" t="n">
        <v>3</v>
      </c>
      <c r="U307" s="15" t="n">
        <v>37469</v>
      </c>
      <c r="V307" s="25" t="n">
        <v>0.453</v>
      </c>
      <c r="W307" s="15" t="n">
        <v>36998</v>
      </c>
      <c r="X307" s="24" t="n">
        <v>42.5</v>
      </c>
      <c r="Y307" s="24" t="n">
        <v>42.75</v>
      </c>
      <c r="Z307" s="24" t="n">
        <v>43</v>
      </c>
      <c r="AA307" s="25" t="n">
        <v>3</v>
      </c>
      <c r="AB307" s="15" t="n">
        <v>37469</v>
      </c>
      <c r="AC307" s="25" t="n">
        <v>0.56625</v>
      </c>
      <c r="AD307" s="15" t="n">
        <v>36998</v>
      </c>
      <c r="AE307" s="24" t="n">
        <v>43.8</v>
      </c>
      <c r="AF307" s="24" t="n">
        <v>44.05</v>
      </c>
      <c r="AG307" s="24" t="n">
        <v>44.3</v>
      </c>
      <c r="AH307" s="25" t="n">
        <v>4.5</v>
      </c>
      <c r="AI307" s="15" t="n">
        <v>37469</v>
      </c>
      <c r="AJ307" s="25" t="n">
        <v>0.453</v>
      </c>
      <c r="AK307" s="15" t="n">
        <v>36998</v>
      </c>
      <c r="AL307" s="24" t="n">
        <v>59</v>
      </c>
      <c r="AM307" s="24" t="n">
        <v>59.25</v>
      </c>
      <c r="AN307" s="24" t="n">
        <v>59.5</v>
      </c>
      <c r="AO307" s="24" t="n">
        <v>3</v>
      </c>
      <c r="AP307" s="15" t="n">
        <v>37469</v>
      </c>
      <c r="AQ307" s="24" t="n">
        <v>0.453</v>
      </c>
      <c r="AR307" s="15" t="n">
        <v>36998</v>
      </c>
      <c r="AS307" s="24" t="n">
        <v>40.1500038146973</v>
      </c>
      <c r="AT307" s="24" t="n">
        <v>40.2500038146973</v>
      </c>
      <c r="AU307" s="24" t="n">
        <v>40.3500038146973</v>
      </c>
      <c r="AV307" s="24" t="n">
        <v>6</v>
      </c>
      <c r="AW307" s="15" t="n">
        <v>37469</v>
      </c>
      <c r="AX307" s="24" t="n">
        <v>0.5175</v>
      </c>
      <c r="AY307" s="15" t="n">
        <v>36998</v>
      </c>
      <c r="AZ307" s="24" t="n">
        <v>39.75</v>
      </c>
      <c r="BA307" s="24" t="n">
        <v>40.25</v>
      </c>
      <c r="BB307" s="24" t="n">
        <v>40.75</v>
      </c>
      <c r="BC307" s="24" t="n">
        <v>6</v>
      </c>
      <c r="BD307" s="15" t="n">
        <v>37469</v>
      </c>
      <c r="BE307" s="24" t="n">
        <v>0.5175</v>
      </c>
      <c r="BF307" s="15" t="n">
        <v>36998</v>
      </c>
      <c r="BG307" s="24" t="n">
        <v>37.4969177246094</v>
      </c>
      <c r="BH307" s="24" t="n">
        <v>39.9969177246094</v>
      </c>
      <c r="BI307" s="24" t="n">
        <v>43.9969177246094</v>
      </c>
      <c r="BJ307" s="24" t="n">
        <v>4.366</v>
      </c>
      <c r="BK307" s="15" t="n">
        <v>37469</v>
      </c>
      <c r="BL307" s="24" t="n">
        <v>0.496</v>
      </c>
      <c r="BM307" s="15" t="n">
        <v>36998</v>
      </c>
      <c r="BN307" s="24" t="n">
        <v>39.25</v>
      </c>
      <c r="BO307" s="24" t="n">
        <v>41.75</v>
      </c>
      <c r="BP307" s="24" t="n">
        <v>45.75</v>
      </c>
      <c r="BQ307" s="24" t="n">
        <v>4.366</v>
      </c>
      <c r="BR307" s="15" t="n">
        <v>37469</v>
      </c>
      <c r="BS307" s="24" t="n">
        <v>0.496</v>
      </c>
      <c r="BT307" s="15" t="n">
        <v>36998</v>
      </c>
      <c r="BU307" s="24" t="n">
        <v>37.5</v>
      </c>
      <c r="BV307" s="24" t="n">
        <v>38</v>
      </c>
      <c r="BW307" s="24" t="n">
        <v>38.5</v>
      </c>
      <c r="BX307" s="24" t="n">
        <v>6</v>
      </c>
      <c r="BY307" s="15" t="n">
        <v>37469</v>
      </c>
      <c r="BZ307" s="24" t="n">
        <v>0.5175</v>
      </c>
      <c r="CA307" s="15" t="n">
        <v>36998</v>
      </c>
      <c r="CB307" s="24" t="n">
        <v>47.65</v>
      </c>
      <c r="CC307" s="24" t="n">
        <v>47.75</v>
      </c>
      <c r="CD307" s="24" t="n">
        <v>47.85</v>
      </c>
      <c r="CE307" s="24" t="n">
        <v>6</v>
      </c>
      <c r="CF307" s="15" t="n">
        <v>37469</v>
      </c>
      <c r="CG307" s="24" t="n">
        <v>0.5175</v>
      </c>
      <c r="CH307" s="15" t="n">
        <v>36998</v>
      </c>
      <c r="CI307" s="24" t="n">
        <v>43.9999885559082</v>
      </c>
      <c r="CJ307" s="24" t="n">
        <v>45.9999885559082</v>
      </c>
      <c r="CK307" s="24" t="n">
        <v>47.9999885559082</v>
      </c>
      <c r="CL307" s="24" t="n">
        <v>3.6</v>
      </c>
      <c r="CM307" s="15" t="n">
        <v>37469</v>
      </c>
      <c r="CN307" s="24" t="n">
        <v>0.5</v>
      </c>
    </row>
    <row r="308" customFormat="false" ht="12.75" hidden="false" customHeight="false" outlineLevel="0" collapsed="false">
      <c r="B308" s="15" t="n">
        <v>36999</v>
      </c>
      <c r="C308" s="24" t="n">
        <v>54.5</v>
      </c>
      <c r="D308" s="24" t="n">
        <v>54.75</v>
      </c>
      <c r="E308" s="24" t="n">
        <v>55</v>
      </c>
      <c r="F308" s="25" t="n">
        <v>3</v>
      </c>
      <c r="G308" s="15" t="n">
        <v>37500</v>
      </c>
      <c r="H308" s="25" t="n">
        <v>0.453</v>
      </c>
      <c r="I308" s="15" t="n">
        <v>36999</v>
      </c>
      <c r="J308" s="24" t="n">
        <v>43.8</v>
      </c>
      <c r="K308" s="24" t="n">
        <v>44.05</v>
      </c>
      <c r="L308" s="24" t="n">
        <v>44.3</v>
      </c>
      <c r="M308" s="25" t="n">
        <v>3</v>
      </c>
      <c r="N308" s="15" t="n">
        <v>37500</v>
      </c>
      <c r="O308" s="25" t="n">
        <v>0.453</v>
      </c>
      <c r="P308" s="15" t="n">
        <v>36999</v>
      </c>
      <c r="Q308" s="24" t="n">
        <v>52.35</v>
      </c>
      <c r="R308" s="24" t="n">
        <v>53.25</v>
      </c>
      <c r="S308" s="24" t="n">
        <v>54.05</v>
      </c>
      <c r="T308" s="25" t="n">
        <v>3</v>
      </c>
      <c r="U308" s="15" t="n">
        <v>37500</v>
      </c>
      <c r="V308" s="25" t="n">
        <v>0.453</v>
      </c>
      <c r="W308" s="15" t="n">
        <v>36999</v>
      </c>
      <c r="X308" s="24" t="n">
        <v>42.5</v>
      </c>
      <c r="Y308" s="24" t="n">
        <v>42.75</v>
      </c>
      <c r="Z308" s="24" t="n">
        <v>43</v>
      </c>
      <c r="AA308" s="25" t="n">
        <v>3</v>
      </c>
      <c r="AB308" s="15" t="n">
        <v>37500</v>
      </c>
      <c r="AC308" s="25" t="n">
        <v>0.56625</v>
      </c>
      <c r="AD308" s="15" t="n">
        <v>36999</v>
      </c>
      <c r="AE308" s="24" t="n">
        <v>43.8</v>
      </c>
      <c r="AF308" s="24" t="n">
        <v>44.05</v>
      </c>
      <c r="AG308" s="24" t="n">
        <v>44.3</v>
      </c>
      <c r="AH308" s="25" t="n">
        <v>4.5</v>
      </c>
      <c r="AI308" s="15" t="n">
        <v>37500</v>
      </c>
      <c r="AJ308" s="25" t="n">
        <v>0.453</v>
      </c>
      <c r="AK308" s="15" t="n">
        <v>36999</v>
      </c>
      <c r="AL308" s="24" t="n">
        <v>59</v>
      </c>
      <c r="AM308" s="24" t="n">
        <v>59.25</v>
      </c>
      <c r="AN308" s="24" t="n">
        <v>59.5</v>
      </c>
      <c r="AO308" s="24" t="n">
        <v>3</v>
      </c>
      <c r="AP308" s="15" t="n">
        <v>37500</v>
      </c>
      <c r="AQ308" s="24" t="n">
        <v>0.453</v>
      </c>
      <c r="AR308" s="15" t="n">
        <v>36999</v>
      </c>
      <c r="AS308" s="24" t="n">
        <v>40.1500038146973</v>
      </c>
      <c r="AT308" s="24" t="n">
        <v>40.2500038146973</v>
      </c>
      <c r="AU308" s="24" t="n">
        <v>40.3500038146973</v>
      </c>
      <c r="AV308" s="24" t="n">
        <v>5</v>
      </c>
      <c r="AW308" s="15" t="n">
        <v>37500</v>
      </c>
      <c r="AX308" s="24" t="n">
        <v>0.5175</v>
      </c>
      <c r="AY308" s="15" t="n">
        <v>36999</v>
      </c>
      <c r="AZ308" s="24" t="n">
        <v>39.75</v>
      </c>
      <c r="BA308" s="24" t="n">
        <v>40.25</v>
      </c>
      <c r="BB308" s="24" t="n">
        <v>40.75</v>
      </c>
      <c r="BC308" s="24" t="n">
        <v>5</v>
      </c>
      <c r="BD308" s="15" t="n">
        <v>37500</v>
      </c>
      <c r="BE308" s="24" t="n">
        <v>0.5175</v>
      </c>
      <c r="BF308" s="15" t="n">
        <v>36999</v>
      </c>
      <c r="BG308" s="24" t="n">
        <v>37.4969177246094</v>
      </c>
      <c r="BH308" s="24" t="n">
        <v>39.9969177246094</v>
      </c>
      <c r="BI308" s="24" t="n">
        <v>43.9969177246094</v>
      </c>
      <c r="BJ308" s="24" t="n">
        <v>4.366</v>
      </c>
      <c r="BK308" s="15" t="n">
        <v>37500</v>
      </c>
      <c r="BL308" s="24" t="n">
        <v>0.496</v>
      </c>
      <c r="BM308" s="15" t="n">
        <v>36999</v>
      </c>
      <c r="BN308" s="24" t="n">
        <v>39.25</v>
      </c>
      <c r="BO308" s="24" t="n">
        <v>41.75</v>
      </c>
      <c r="BP308" s="24" t="n">
        <v>45.75</v>
      </c>
      <c r="BQ308" s="24" t="n">
        <v>4.366</v>
      </c>
      <c r="BR308" s="15" t="n">
        <v>37500</v>
      </c>
      <c r="BS308" s="24" t="n">
        <v>0.496</v>
      </c>
      <c r="BT308" s="15" t="n">
        <v>36999</v>
      </c>
      <c r="BU308" s="24" t="n">
        <v>37.5</v>
      </c>
      <c r="BV308" s="24" t="n">
        <v>38</v>
      </c>
      <c r="BW308" s="24" t="n">
        <v>38.5</v>
      </c>
      <c r="BX308" s="24" t="n">
        <v>5</v>
      </c>
      <c r="BY308" s="15" t="n">
        <v>37500</v>
      </c>
      <c r="BZ308" s="24" t="n">
        <v>0.5175</v>
      </c>
      <c r="CA308" s="15" t="n">
        <v>36999</v>
      </c>
      <c r="CB308" s="24" t="n">
        <v>47.65</v>
      </c>
      <c r="CC308" s="24" t="n">
        <v>47.75</v>
      </c>
      <c r="CD308" s="24" t="n">
        <v>47.85</v>
      </c>
      <c r="CE308" s="24" t="n">
        <v>5</v>
      </c>
      <c r="CF308" s="15" t="n">
        <v>37500</v>
      </c>
      <c r="CG308" s="24" t="n">
        <v>0.5175</v>
      </c>
      <c r="CH308" s="15" t="n">
        <v>36999</v>
      </c>
      <c r="CI308" s="24" t="n">
        <v>43.9999885559082</v>
      </c>
      <c r="CJ308" s="24" t="n">
        <v>45.9999885559082</v>
      </c>
      <c r="CK308" s="24" t="n">
        <v>47.9999885559082</v>
      </c>
      <c r="CL308" s="24" t="n">
        <v>3.6</v>
      </c>
      <c r="CM308" s="15" t="n">
        <v>37500</v>
      </c>
      <c r="CN308" s="24" t="n">
        <v>0.5</v>
      </c>
    </row>
    <row r="309" customFormat="false" ht="12.75" hidden="false" customHeight="false" outlineLevel="0" collapsed="false">
      <c r="B309" s="15" t="n">
        <v>37000</v>
      </c>
      <c r="C309" s="24" t="n">
        <v>54.5</v>
      </c>
      <c r="D309" s="24" t="n">
        <v>54.75</v>
      </c>
      <c r="E309" s="24" t="n">
        <v>55</v>
      </c>
      <c r="F309" s="25" t="n">
        <v>3</v>
      </c>
      <c r="G309" s="15" t="n">
        <v>37530</v>
      </c>
      <c r="H309" s="25" t="n">
        <v>0.3415</v>
      </c>
      <c r="I309" s="15" t="n">
        <v>37000</v>
      </c>
      <c r="J309" s="24" t="n">
        <v>43.8</v>
      </c>
      <c r="K309" s="24" t="n">
        <v>44.05</v>
      </c>
      <c r="L309" s="24" t="n">
        <v>44.3</v>
      </c>
      <c r="M309" s="25" t="n">
        <v>3</v>
      </c>
      <c r="N309" s="15" t="n">
        <v>37530</v>
      </c>
      <c r="O309" s="25" t="n">
        <v>0.3415</v>
      </c>
      <c r="P309" s="15" t="n">
        <v>37000</v>
      </c>
      <c r="Q309" s="24" t="n">
        <v>52.35</v>
      </c>
      <c r="R309" s="24" t="n">
        <v>53.25</v>
      </c>
      <c r="S309" s="24" t="n">
        <v>54.05</v>
      </c>
      <c r="T309" s="25" t="n">
        <v>3</v>
      </c>
      <c r="U309" s="15" t="n">
        <v>37530</v>
      </c>
      <c r="V309" s="25" t="n">
        <v>0.3415</v>
      </c>
      <c r="W309" s="15" t="n">
        <v>37000</v>
      </c>
      <c r="X309" s="24" t="n">
        <v>42.5</v>
      </c>
      <c r="Y309" s="24" t="n">
        <v>42.75</v>
      </c>
      <c r="Z309" s="24" t="n">
        <v>43</v>
      </c>
      <c r="AA309" s="25" t="n">
        <v>3</v>
      </c>
      <c r="AB309" s="15" t="n">
        <v>37530</v>
      </c>
      <c r="AC309" s="25" t="n">
        <v>0.426875</v>
      </c>
      <c r="AD309" s="15" t="n">
        <v>37000</v>
      </c>
      <c r="AE309" s="24" t="n">
        <v>43.8</v>
      </c>
      <c r="AF309" s="24" t="n">
        <v>44.05</v>
      </c>
      <c r="AG309" s="24" t="n">
        <v>44.3</v>
      </c>
      <c r="AH309" s="25" t="n">
        <v>2.5</v>
      </c>
      <c r="AI309" s="15" t="n">
        <v>37530</v>
      </c>
      <c r="AJ309" s="25" t="n">
        <v>0.3415</v>
      </c>
      <c r="AK309" s="15" t="n">
        <v>37000</v>
      </c>
      <c r="AL309" s="24" t="n">
        <v>59</v>
      </c>
      <c r="AM309" s="24" t="n">
        <v>59.25</v>
      </c>
      <c r="AN309" s="24" t="n">
        <v>59.5</v>
      </c>
      <c r="AO309" s="24" t="n">
        <v>3</v>
      </c>
      <c r="AP309" s="15" t="n">
        <v>37530</v>
      </c>
      <c r="AQ309" s="24" t="n">
        <v>0.3415</v>
      </c>
      <c r="AR309" s="15" t="n">
        <v>37000</v>
      </c>
      <c r="AS309" s="24" t="n">
        <v>40.1500038146973</v>
      </c>
      <c r="AT309" s="24" t="n">
        <v>40.2500038146973</v>
      </c>
      <c r="AU309" s="24" t="n">
        <v>40.3500038146973</v>
      </c>
      <c r="AV309" s="24" t="n">
        <v>2.5</v>
      </c>
      <c r="AW309" s="15" t="n">
        <v>37530</v>
      </c>
      <c r="AX309" s="24" t="n">
        <v>0.3725</v>
      </c>
      <c r="AY309" s="15" t="n">
        <v>37000</v>
      </c>
      <c r="AZ309" s="24" t="n">
        <v>39.75</v>
      </c>
      <c r="BA309" s="24" t="n">
        <v>40.25</v>
      </c>
      <c r="BB309" s="24" t="n">
        <v>40.75</v>
      </c>
      <c r="BC309" s="24" t="n">
        <v>2.5</v>
      </c>
      <c r="BD309" s="15" t="n">
        <v>37530</v>
      </c>
      <c r="BE309" s="24" t="n">
        <v>0.3725</v>
      </c>
      <c r="BF309" s="15" t="n">
        <v>37000</v>
      </c>
      <c r="BG309" s="24" t="n">
        <v>37.4969177246094</v>
      </c>
      <c r="BH309" s="24" t="n">
        <v>39.9969177246094</v>
      </c>
      <c r="BI309" s="24" t="n">
        <v>43.9969177246094</v>
      </c>
      <c r="BJ309" s="24" t="n">
        <v>2.233</v>
      </c>
      <c r="BK309" s="15" t="n">
        <v>37530</v>
      </c>
      <c r="BL309" s="24" t="n">
        <v>0.3245</v>
      </c>
      <c r="BM309" s="15" t="n">
        <v>37000</v>
      </c>
      <c r="BN309" s="24" t="n">
        <v>39.25</v>
      </c>
      <c r="BO309" s="24" t="n">
        <v>41.75</v>
      </c>
      <c r="BP309" s="24" t="n">
        <v>45.75</v>
      </c>
      <c r="BQ309" s="24" t="n">
        <v>2.233</v>
      </c>
      <c r="BR309" s="15" t="n">
        <v>37530</v>
      </c>
      <c r="BS309" s="24" t="n">
        <v>0.3245</v>
      </c>
      <c r="BT309" s="15" t="n">
        <v>37000</v>
      </c>
      <c r="BU309" s="24" t="n">
        <v>37.5</v>
      </c>
      <c r="BV309" s="24" t="n">
        <v>38</v>
      </c>
      <c r="BW309" s="24" t="n">
        <v>38.5</v>
      </c>
      <c r="BX309" s="24" t="n">
        <v>2.5</v>
      </c>
      <c r="BY309" s="15" t="n">
        <v>37530</v>
      </c>
      <c r="BZ309" s="24" t="n">
        <v>0.3725</v>
      </c>
      <c r="CA309" s="15" t="n">
        <v>37000</v>
      </c>
      <c r="CB309" s="24" t="n">
        <v>47.65</v>
      </c>
      <c r="CC309" s="24" t="n">
        <v>47.75</v>
      </c>
      <c r="CD309" s="24" t="n">
        <v>47.85</v>
      </c>
      <c r="CE309" s="24" t="n">
        <v>2.5</v>
      </c>
      <c r="CF309" s="15" t="n">
        <v>37530</v>
      </c>
      <c r="CG309" s="24" t="n">
        <v>0.3725</v>
      </c>
      <c r="CH309" s="15" t="n">
        <v>37000</v>
      </c>
      <c r="CI309" s="24" t="n">
        <v>43.9999885559082</v>
      </c>
      <c r="CJ309" s="24" t="n">
        <v>45.9999885559082</v>
      </c>
      <c r="CK309" s="24" t="n">
        <v>47.9999885559082</v>
      </c>
      <c r="CL309" s="24" t="n">
        <v>2.5</v>
      </c>
      <c r="CM309" s="15" t="n">
        <v>37530</v>
      </c>
      <c r="CN309" s="24" t="n">
        <v>0.3</v>
      </c>
    </row>
    <row r="310" customFormat="false" ht="12.75" hidden="false" customHeight="false" outlineLevel="0" collapsed="false">
      <c r="B310" s="15" t="n">
        <v>37001</v>
      </c>
      <c r="C310" s="24" t="n">
        <v>54.5</v>
      </c>
      <c r="D310" s="24" t="n">
        <v>54.75</v>
      </c>
      <c r="E310" s="24" t="n">
        <v>55</v>
      </c>
      <c r="F310" s="25" t="n">
        <v>1.2</v>
      </c>
      <c r="G310" s="15" t="n">
        <v>37561</v>
      </c>
      <c r="H310" s="25" t="n">
        <v>0.3015</v>
      </c>
      <c r="I310" s="15" t="n">
        <v>37001</v>
      </c>
      <c r="J310" s="24" t="n">
        <v>43.8</v>
      </c>
      <c r="K310" s="24" t="n">
        <v>44.05</v>
      </c>
      <c r="L310" s="24" t="n">
        <v>44.3</v>
      </c>
      <c r="M310" s="25" t="n">
        <v>1.2</v>
      </c>
      <c r="N310" s="15" t="n">
        <v>37561</v>
      </c>
      <c r="O310" s="25" t="n">
        <v>0.3015</v>
      </c>
      <c r="P310" s="15" t="n">
        <v>37001</v>
      </c>
      <c r="Q310" s="24" t="n">
        <v>52.35</v>
      </c>
      <c r="R310" s="24" t="n">
        <v>53.25</v>
      </c>
      <c r="S310" s="24" t="n">
        <v>54.05</v>
      </c>
      <c r="T310" s="25" t="n">
        <v>1.2</v>
      </c>
      <c r="U310" s="15" t="n">
        <v>37561</v>
      </c>
      <c r="V310" s="25" t="n">
        <v>0.3015</v>
      </c>
      <c r="W310" s="15" t="n">
        <v>37001</v>
      </c>
      <c r="X310" s="24" t="n">
        <v>42.5</v>
      </c>
      <c r="Y310" s="24" t="n">
        <v>42.75</v>
      </c>
      <c r="Z310" s="24" t="n">
        <v>43</v>
      </c>
      <c r="AA310" s="25" t="n">
        <v>1.2</v>
      </c>
      <c r="AB310" s="15" t="n">
        <v>37561</v>
      </c>
      <c r="AC310" s="25" t="n">
        <v>0.376875</v>
      </c>
      <c r="AD310" s="15" t="n">
        <v>37001</v>
      </c>
      <c r="AE310" s="24" t="n">
        <v>43.8</v>
      </c>
      <c r="AF310" s="24" t="n">
        <v>44.05</v>
      </c>
      <c r="AG310" s="24" t="n">
        <v>44.3</v>
      </c>
      <c r="AH310" s="25" t="n">
        <v>1.75</v>
      </c>
      <c r="AI310" s="15" t="n">
        <v>37561</v>
      </c>
      <c r="AJ310" s="25" t="n">
        <v>0.3015</v>
      </c>
      <c r="AK310" s="15" t="n">
        <v>37001</v>
      </c>
      <c r="AL310" s="24" t="n">
        <v>59</v>
      </c>
      <c r="AM310" s="24" t="n">
        <v>59.25</v>
      </c>
      <c r="AN310" s="24" t="n">
        <v>59.5</v>
      </c>
      <c r="AO310" s="24" t="n">
        <v>1.2</v>
      </c>
      <c r="AP310" s="15" t="n">
        <v>37561</v>
      </c>
      <c r="AQ310" s="24" t="n">
        <v>0.3015</v>
      </c>
      <c r="AR310" s="15" t="n">
        <v>37001</v>
      </c>
      <c r="AS310" s="24" t="n">
        <v>40.1500038146973</v>
      </c>
      <c r="AT310" s="24" t="n">
        <v>40.2500038146973</v>
      </c>
      <c r="AU310" s="24" t="n">
        <v>40.3500038146973</v>
      </c>
      <c r="AV310" s="24" t="n">
        <v>2</v>
      </c>
      <c r="AW310" s="15" t="n">
        <v>37561</v>
      </c>
      <c r="AX310" s="24" t="n">
        <v>0.3345</v>
      </c>
      <c r="AY310" s="15" t="n">
        <v>37001</v>
      </c>
      <c r="AZ310" s="24" t="n">
        <v>39.75</v>
      </c>
      <c r="BA310" s="24" t="n">
        <v>40.25</v>
      </c>
      <c r="BB310" s="24" t="n">
        <v>40.75</v>
      </c>
      <c r="BC310" s="24" t="n">
        <v>2</v>
      </c>
      <c r="BD310" s="15" t="n">
        <v>37561</v>
      </c>
      <c r="BE310" s="24" t="n">
        <v>0.3345</v>
      </c>
      <c r="BF310" s="15" t="n">
        <v>37001</v>
      </c>
      <c r="BG310" s="24" t="n">
        <v>37.4969177246094</v>
      </c>
      <c r="BH310" s="24" t="n">
        <v>39.9969177246094</v>
      </c>
      <c r="BI310" s="24" t="n">
        <v>43.9969177246094</v>
      </c>
      <c r="BJ310" s="24" t="n">
        <v>1.885</v>
      </c>
      <c r="BK310" s="15" t="n">
        <v>37561</v>
      </c>
      <c r="BL310" s="24" t="n">
        <v>0.2765</v>
      </c>
      <c r="BM310" s="15" t="n">
        <v>37001</v>
      </c>
      <c r="BN310" s="24" t="n">
        <v>39.25</v>
      </c>
      <c r="BO310" s="24" t="n">
        <v>41.75</v>
      </c>
      <c r="BP310" s="24" t="n">
        <v>45.75</v>
      </c>
      <c r="BQ310" s="24" t="n">
        <v>1.885</v>
      </c>
      <c r="BR310" s="15" t="n">
        <v>37561</v>
      </c>
      <c r="BS310" s="24" t="n">
        <v>0.2765</v>
      </c>
      <c r="BT310" s="15" t="n">
        <v>37001</v>
      </c>
      <c r="BU310" s="24" t="n">
        <v>37.5</v>
      </c>
      <c r="BV310" s="24" t="n">
        <v>38</v>
      </c>
      <c r="BW310" s="24" t="n">
        <v>38.5</v>
      </c>
      <c r="BX310" s="24" t="n">
        <v>2</v>
      </c>
      <c r="BY310" s="15" t="n">
        <v>37561</v>
      </c>
      <c r="BZ310" s="24" t="n">
        <v>0.3345</v>
      </c>
      <c r="CA310" s="15" t="n">
        <v>37001</v>
      </c>
      <c r="CB310" s="24" t="n">
        <v>47.65</v>
      </c>
      <c r="CC310" s="24" t="n">
        <v>47.75</v>
      </c>
      <c r="CD310" s="24" t="n">
        <v>47.85</v>
      </c>
      <c r="CE310" s="24" t="n">
        <v>2</v>
      </c>
      <c r="CF310" s="15" t="n">
        <v>37561</v>
      </c>
      <c r="CG310" s="24" t="n">
        <v>0.3345</v>
      </c>
      <c r="CH310" s="15" t="n">
        <v>37001</v>
      </c>
      <c r="CI310" s="24" t="n">
        <v>43.9999885559082</v>
      </c>
      <c r="CJ310" s="24" t="n">
        <v>45.9999885559082</v>
      </c>
      <c r="CK310" s="24" t="n">
        <v>47.9999885559082</v>
      </c>
      <c r="CL310" s="24" t="n">
        <v>1.25</v>
      </c>
      <c r="CM310" s="15" t="n">
        <v>37561</v>
      </c>
      <c r="CN310" s="24" t="n">
        <v>0.2425</v>
      </c>
    </row>
    <row r="311" customFormat="false" ht="12.75" hidden="false" customHeight="false" outlineLevel="0" collapsed="false">
      <c r="B311" s="15" t="n">
        <v>37002</v>
      </c>
      <c r="C311" s="24" t="n">
        <v>44.75</v>
      </c>
      <c r="D311" s="24" t="n">
        <v>45</v>
      </c>
      <c r="E311" s="24" t="n">
        <v>45.25</v>
      </c>
      <c r="F311" s="25" t="n">
        <v>1.3</v>
      </c>
      <c r="G311" s="15" t="n">
        <v>37591</v>
      </c>
      <c r="H311" s="25" t="n">
        <v>0.3015</v>
      </c>
      <c r="I311" s="15" t="n">
        <v>37002</v>
      </c>
      <c r="J311" s="24" t="n">
        <v>31.7499996948242</v>
      </c>
      <c r="K311" s="24" t="n">
        <v>31.9999996948242</v>
      </c>
      <c r="L311" s="24" t="n">
        <v>32.2499996948242</v>
      </c>
      <c r="M311" s="25" t="n">
        <v>1.3</v>
      </c>
      <c r="N311" s="15" t="n">
        <v>37591</v>
      </c>
      <c r="O311" s="25" t="n">
        <v>0.3015</v>
      </c>
      <c r="P311" s="15" t="n">
        <v>37002</v>
      </c>
      <c r="Q311" s="24" t="n">
        <v>45.1</v>
      </c>
      <c r="R311" s="24" t="n">
        <v>46</v>
      </c>
      <c r="S311" s="24" t="n">
        <v>46.8</v>
      </c>
      <c r="T311" s="25" t="n">
        <v>1.3</v>
      </c>
      <c r="U311" s="15" t="n">
        <v>37591</v>
      </c>
      <c r="V311" s="25" t="n">
        <v>0.3015</v>
      </c>
      <c r="W311" s="15" t="n">
        <v>37002</v>
      </c>
      <c r="X311" s="24" t="n">
        <v>33.75</v>
      </c>
      <c r="Y311" s="24" t="n">
        <v>34</v>
      </c>
      <c r="Z311" s="24" t="n">
        <v>34.25</v>
      </c>
      <c r="AA311" s="25" t="n">
        <v>1.3</v>
      </c>
      <c r="AB311" s="15" t="n">
        <v>37591</v>
      </c>
      <c r="AC311" s="25" t="n">
        <v>0.376875</v>
      </c>
      <c r="AD311" s="15" t="n">
        <v>37002</v>
      </c>
      <c r="AE311" s="24" t="n">
        <v>31.7499996948242</v>
      </c>
      <c r="AF311" s="24" t="n">
        <v>31.9999996948242</v>
      </c>
      <c r="AG311" s="24" t="n">
        <v>32.2499996948242</v>
      </c>
      <c r="AH311" s="25" t="n">
        <v>1.75</v>
      </c>
      <c r="AI311" s="15" t="n">
        <v>37591</v>
      </c>
      <c r="AJ311" s="25" t="n">
        <v>0.3015</v>
      </c>
      <c r="AK311" s="15" t="n">
        <v>37002</v>
      </c>
      <c r="AL311" s="24" t="n">
        <v>47.25</v>
      </c>
      <c r="AM311" s="24" t="n">
        <v>47.5</v>
      </c>
      <c r="AN311" s="24" t="n">
        <v>47.75</v>
      </c>
      <c r="AO311" s="24" t="n">
        <v>1.3</v>
      </c>
      <c r="AP311" s="15" t="n">
        <v>37591</v>
      </c>
      <c r="AQ311" s="24" t="n">
        <v>0.3015</v>
      </c>
      <c r="AR311" s="15" t="n">
        <v>37002</v>
      </c>
      <c r="AS311" s="24" t="n">
        <v>19.9</v>
      </c>
      <c r="AT311" s="24" t="n">
        <v>20</v>
      </c>
      <c r="AU311" s="24" t="n">
        <v>20.1</v>
      </c>
      <c r="AV311" s="24" t="n">
        <v>1.95</v>
      </c>
      <c r="AW311" s="15" t="n">
        <v>37591</v>
      </c>
      <c r="AX311" s="24" t="n">
        <v>0.3345</v>
      </c>
      <c r="AY311" s="15" t="n">
        <v>37002</v>
      </c>
      <c r="AZ311" s="24" t="n">
        <v>27.5</v>
      </c>
      <c r="BA311" s="24" t="n">
        <v>28</v>
      </c>
      <c r="BB311" s="24" t="n">
        <v>28.5</v>
      </c>
      <c r="BC311" s="24" t="n">
        <v>1.95</v>
      </c>
      <c r="BD311" s="15" t="n">
        <v>37591</v>
      </c>
      <c r="BE311" s="24" t="n">
        <v>0.3345</v>
      </c>
      <c r="BF311" s="15" t="n">
        <v>37002</v>
      </c>
      <c r="BG311" s="24" t="n">
        <v>27.4969177246094</v>
      </c>
      <c r="BH311" s="24" t="n">
        <v>29.9969177246094</v>
      </c>
      <c r="BI311" s="24" t="n">
        <v>33.9969177246094</v>
      </c>
      <c r="BJ311" s="24" t="n">
        <v>1.75</v>
      </c>
      <c r="BK311" s="15" t="n">
        <v>37591</v>
      </c>
      <c r="BL311" s="24" t="n">
        <v>0.224125</v>
      </c>
      <c r="BM311" s="15" t="n">
        <v>37002</v>
      </c>
      <c r="BN311" s="24" t="n">
        <v>29.25</v>
      </c>
      <c r="BO311" s="24" t="n">
        <v>31.75</v>
      </c>
      <c r="BP311" s="24" t="n">
        <v>35.75</v>
      </c>
      <c r="BQ311" s="24" t="n">
        <v>1.75</v>
      </c>
      <c r="BR311" s="15" t="n">
        <v>37591</v>
      </c>
      <c r="BS311" s="24" t="n">
        <v>0.224125</v>
      </c>
      <c r="BT311" s="15" t="n">
        <v>37002</v>
      </c>
      <c r="BU311" s="24" t="n">
        <v>24.5</v>
      </c>
      <c r="BV311" s="24" t="n">
        <v>25</v>
      </c>
      <c r="BW311" s="24" t="n">
        <v>25.5</v>
      </c>
      <c r="BX311" s="24" t="n">
        <v>1.95</v>
      </c>
      <c r="BY311" s="15" t="n">
        <v>37591</v>
      </c>
      <c r="BZ311" s="24" t="n">
        <v>0.3345</v>
      </c>
      <c r="CA311" s="15" t="n">
        <v>37002</v>
      </c>
      <c r="CB311" s="24" t="n">
        <v>33.65</v>
      </c>
      <c r="CC311" s="24" t="n">
        <v>33.75</v>
      </c>
      <c r="CD311" s="24" t="n">
        <v>33.85</v>
      </c>
      <c r="CE311" s="24" t="n">
        <v>1.95</v>
      </c>
      <c r="CF311" s="15" t="n">
        <v>37591</v>
      </c>
      <c r="CG311" s="24" t="n">
        <v>0.3345</v>
      </c>
      <c r="CH311" s="15" t="n">
        <v>37002</v>
      </c>
      <c r="CI311" s="24" t="n">
        <v>37.9999885559082</v>
      </c>
      <c r="CJ311" s="24" t="n">
        <v>39.9999885559082</v>
      </c>
      <c r="CK311" s="24" t="n">
        <v>41.9999885559082</v>
      </c>
      <c r="CL311" s="24" t="n">
        <v>1.25</v>
      </c>
      <c r="CM311" s="15" t="n">
        <v>37591</v>
      </c>
      <c r="CN311" s="24" t="n">
        <v>0.2425</v>
      </c>
    </row>
    <row r="312" customFormat="false" ht="12.75" hidden="false" customHeight="false" outlineLevel="0" collapsed="false">
      <c r="B312" s="15" t="n">
        <v>37003</v>
      </c>
      <c r="C312" s="24" t="n">
        <v>44.75</v>
      </c>
      <c r="D312" s="24" t="n">
        <v>45</v>
      </c>
      <c r="E312" s="24" t="n">
        <v>45.25</v>
      </c>
      <c r="F312" s="25" t="n">
        <v>1.3</v>
      </c>
      <c r="G312" s="15" t="n">
        <v>37622</v>
      </c>
      <c r="H312" s="25" t="n">
        <v>0.3025</v>
      </c>
      <c r="I312" s="15" t="n">
        <v>37003</v>
      </c>
      <c r="J312" s="24" t="n">
        <v>31.75</v>
      </c>
      <c r="K312" s="24" t="n">
        <v>32</v>
      </c>
      <c r="L312" s="24" t="n">
        <v>32.25</v>
      </c>
      <c r="M312" s="25" t="n">
        <v>1.3</v>
      </c>
      <c r="N312" s="15" t="n">
        <v>37622</v>
      </c>
      <c r="O312" s="25" t="n">
        <v>0.3025</v>
      </c>
      <c r="P312" s="15" t="n">
        <v>37003</v>
      </c>
      <c r="Q312" s="24" t="n">
        <v>45.1</v>
      </c>
      <c r="R312" s="24" t="n">
        <v>46</v>
      </c>
      <c r="S312" s="24" t="n">
        <v>46.8</v>
      </c>
      <c r="T312" s="25" t="n">
        <v>1.3</v>
      </c>
      <c r="U312" s="15" t="n">
        <v>37622</v>
      </c>
      <c r="V312" s="25" t="n">
        <v>0.3025</v>
      </c>
      <c r="W312" s="15" t="n">
        <v>37003</v>
      </c>
      <c r="X312" s="24" t="n">
        <v>33.75</v>
      </c>
      <c r="Y312" s="24" t="n">
        <v>34</v>
      </c>
      <c r="Z312" s="24" t="n">
        <v>34.25</v>
      </c>
      <c r="AA312" s="25" t="n">
        <v>1.3</v>
      </c>
      <c r="AB312" s="15" t="n">
        <v>37622</v>
      </c>
      <c r="AC312" s="25" t="n">
        <v>0.378125</v>
      </c>
      <c r="AD312" s="15" t="n">
        <v>37003</v>
      </c>
      <c r="AE312" s="24" t="n">
        <v>31.75</v>
      </c>
      <c r="AF312" s="24" t="n">
        <v>32</v>
      </c>
      <c r="AG312" s="24" t="n">
        <v>32.25</v>
      </c>
      <c r="AH312" s="25" t="n">
        <v>1.75</v>
      </c>
      <c r="AI312" s="15" t="n">
        <v>37622</v>
      </c>
      <c r="AJ312" s="25" t="n">
        <v>0.3025</v>
      </c>
      <c r="AK312" s="15" t="n">
        <v>37003</v>
      </c>
      <c r="AL312" s="24" t="n">
        <v>47.25</v>
      </c>
      <c r="AM312" s="24" t="n">
        <v>47.5</v>
      </c>
      <c r="AN312" s="24" t="n">
        <v>47.75</v>
      </c>
      <c r="AO312" s="24" t="n">
        <v>1.3</v>
      </c>
      <c r="AP312" s="15" t="n">
        <v>37622</v>
      </c>
      <c r="AQ312" s="24" t="n">
        <v>0.3025</v>
      </c>
      <c r="AR312" s="15" t="n">
        <v>37003</v>
      </c>
      <c r="AS312" s="24" t="n">
        <v>19.9000019073486</v>
      </c>
      <c r="AT312" s="24" t="n">
        <v>20.0000019073486</v>
      </c>
      <c r="AU312" s="24" t="n">
        <v>20.1000019073486</v>
      </c>
      <c r="AV312" s="24" t="n">
        <v>1.9</v>
      </c>
      <c r="AW312" s="15" t="n">
        <v>37622</v>
      </c>
      <c r="AX312" s="24" t="n">
        <v>0.3345</v>
      </c>
      <c r="AY312" s="15" t="n">
        <v>37003</v>
      </c>
      <c r="AZ312" s="24" t="n">
        <v>27.5</v>
      </c>
      <c r="BA312" s="24" t="n">
        <v>28</v>
      </c>
      <c r="BB312" s="24" t="n">
        <v>28.5</v>
      </c>
      <c r="BC312" s="24" t="n">
        <v>1.9</v>
      </c>
      <c r="BD312" s="15" t="n">
        <v>37622</v>
      </c>
      <c r="BE312" s="24" t="n">
        <v>0.3345</v>
      </c>
      <c r="BF312" s="15" t="n">
        <v>37003</v>
      </c>
      <c r="BG312" s="24" t="n">
        <v>27.4969177246094</v>
      </c>
      <c r="BH312" s="24" t="n">
        <v>29.9969177246094</v>
      </c>
      <c r="BI312" s="24" t="n">
        <v>33.9969177246094</v>
      </c>
      <c r="BJ312" s="24" t="n">
        <v>1.8</v>
      </c>
      <c r="BK312" s="15" t="n">
        <v>37622</v>
      </c>
      <c r="BL312" s="24" t="n">
        <v>0.224125</v>
      </c>
      <c r="BM312" s="15" t="n">
        <v>37003</v>
      </c>
      <c r="BN312" s="24" t="n">
        <v>29.25</v>
      </c>
      <c r="BO312" s="24" t="n">
        <v>31.75</v>
      </c>
      <c r="BP312" s="24" t="n">
        <v>35.75</v>
      </c>
      <c r="BQ312" s="24" t="n">
        <v>1.8</v>
      </c>
      <c r="BR312" s="15" t="n">
        <v>37622</v>
      </c>
      <c r="BS312" s="24" t="n">
        <v>0.224125</v>
      </c>
      <c r="BT312" s="15" t="n">
        <v>37003</v>
      </c>
      <c r="BU312" s="24" t="n">
        <v>24.5</v>
      </c>
      <c r="BV312" s="24" t="n">
        <v>25</v>
      </c>
      <c r="BW312" s="24" t="n">
        <v>25.5</v>
      </c>
      <c r="BX312" s="24" t="n">
        <v>1.9</v>
      </c>
      <c r="BY312" s="15" t="n">
        <v>37622</v>
      </c>
      <c r="BZ312" s="24" t="n">
        <v>0.3345</v>
      </c>
      <c r="CA312" s="15" t="n">
        <v>37003</v>
      </c>
      <c r="CB312" s="24" t="n">
        <v>33.65</v>
      </c>
      <c r="CC312" s="24" t="n">
        <v>33.75</v>
      </c>
      <c r="CD312" s="24" t="n">
        <v>33.85</v>
      </c>
      <c r="CE312" s="24" t="n">
        <v>1.9</v>
      </c>
      <c r="CF312" s="15" t="n">
        <v>37622</v>
      </c>
      <c r="CG312" s="24" t="n">
        <v>0.3345</v>
      </c>
      <c r="CH312" s="15" t="n">
        <v>37003</v>
      </c>
      <c r="CI312" s="24" t="n">
        <v>37.9999885559082</v>
      </c>
      <c r="CJ312" s="24" t="n">
        <v>39.9999885559082</v>
      </c>
      <c r="CK312" s="24" t="n">
        <v>41.9999885559082</v>
      </c>
      <c r="CL312" s="24" t="n">
        <v>1.2</v>
      </c>
      <c r="CM312" s="15" t="n">
        <v>37622</v>
      </c>
      <c r="CN312" s="24" t="n">
        <v>0.245</v>
      </c>
    </row>
    <row r="313" customFormat="false" ht="12.75" hidden="false" customHeight="false" outlineLevel="0" collapsed="false">
      <c r="B313" s="15" t="n">
        <v>37004</v>
      </c>
      <c r="C313" s="24" t="n">
        <v>54.5</v>
      </c>
      <c r="D313" s="24" t="n">
        <v>54.75</v>
      </c>
      <c r="E313" s="24" t="n">
        <v>55</v>
      </c>
      <c r="F313" s="25" t="n">
        <v>1.3</v>
      </c>
      <c r="G313" s="15" t="n">
        <v>37653</v>
      </c>
      <c r="H313" s="25" t="n">
        <v>0.3675</v>
      </c>
      <c r="I313" s="15" t="n">
        <v>37004</v>
      </c>
      <c r="J313" s="24" t="n">
        <v>43.8000003051758</v>
      </c>
      <c r="K313" s="24" t="n">
        <v>44.0500003051758</v>
      </c>
      <c r="L313" s="24" t="n">
        <v>44.3000003051758</v>
      </c>
      <c r="M313" s="25" t="n">
        <v>1.3</v>
      </c>
      <c r="N313" s="15" t="n">
        <v>37653</v>
      </c>
      <c r="O313" s="25" t="n">
        <v>0.3675</v>
      </c>
      <c r="P313" s="15" t="n">
        <v>37004</v>
      </c>
      <c r="Q313" s="24" t="n">
        <v>52.35</v>
      </c>
      <c r="R313" s="24" t="n">
        <v>53.25</v>
      </c>
      <c r="S313" s="24" t="n">
        <v>54.05</v>
      </c>
      <c r="T313" s="25" t="n">
        <v>1.3</v>
      </c>
      <c r="U313" s="15" t="n">
        <v>37653</v>
      </c>
      <c r="V313" s="25" t="n">
        <v>0.3675</v>
      </c>
      <c r="W313" s="15" t="n">
        <v>37004</v>
      </c>
      <c r="X313" s="24" t="n">
        <v>42.5</v>
      </c>
      <c r="Y313" s="24" t="n">
        <v>42.75</v>
      </c>
      <c r="Z313" s="24" t="n">
        <v>43</v>
      </c>
      <c r="AA313" s="25" t="n">
        <v>1.3</v>
      </c>
      <c r="AB313" s="15" t="n">
        <v>37653</v>
      </c>
      <c r="AC313" s="25" t="n">
        <v>0.459375</v>
      </c>
      <c r="AD313" s="15" t="n">
        <v>37004</v>
      </c>
      <c r="AE313" s="24" t="n">
        <v>43.8000003051758</v>
      </c>
      <c r="AF313" s="24" t="n">
        <v>44.0500003051758</v>
      </c>
      <c r="AG313" s="24" t="n">
        <v>44.3000003051758</v>
      </c>
      <c r="AH313" s="25" t="n">
        <v>2.25</v>
      </c>
      <c r="AI313" s="15" t="n">
        <v>37653</v>
      </c>
      <c r="AJ313" s="25" t="n">
        <v>0.3675</v>
      </c>
      <c r="AK313" s="15" t="n">
        <v>37004</v>
      </c>
      <c r="AL313" s="24" t="n">
        <v>59</v>
      </c>
      <c r="AM313" s="24" t="n">
        <v>59.25</v>
      </c>
      <c r="AN313" s="24" t="n">
        <v>59.5</v>
      </c>
      <c r="AO313" s="24" t="n">
        <v>1.3</v>
      </c>
      <c r="AP313" s="15" t="n">
        <v>37653</v>
      </c>
      <c r="AQ313" s="24" t="n">
        <v>0.3675</v>
      </c>
      <c r="AR313" s="15" t="n">
        <v>37004</v>
      </c>
      <c r="AS313" s="24" t="n">
        <v>40.15</v>
      </c>
      <c r="AT313" s="24" t="n">
        <v>40.25</v>
      </c>
      <c r="AU313" s="24" t="n">
        <v>40.35</v>
      </c>
      <c r="AV313" s="24" t="n">
        <v>2.43</v>
      </c>
      <c r="AW313" s="15" t="n">
        <v>37653</v>
      </c>
      <c r="AX313" s="24" t="n">
        <v>0.43</v>
      </c>
      <c r="AY313" s="15" t="n">
        <v>37004</v>
      </c>
      <c r="AZ313" s="24" t="n">
        <v>39.75</v>
      </c>
      <c r="BA313" s="24" t="n">
        <v>40.25</v>
      </c>
      <c r="BB313" s="24" t="n">
        <v>40.75</v>
      </c>
      <c r="BC313" s="24" t="n">
        <v>2.43</v>
      </c>
      <c r="BD313" s="15" t="n">
        <v>37653</v>
      </c>
      <c r="BE313" s="24" t="n">
        <v>0.43</v>
      </c>
      <c r="BF313" s="15" t="n">
        <v>37004</v>
      </c>
      <c r="BG313" s="24" t="n">
        <v>37.4969177246094</v>
      </c>
      <c r="BH313" s="24" t="n">
        <v>39.9969177246094</v>
      </c>
      <c r="BI313" s="24" t="n">
        <v>43.9969177246094</v>
      </c>
      <c r="BJ313" s="24" t="n">
        <v>2.35</v>
      </c>
      <c r="BK313" s="15" t="n">
        <v>37653</v>
      </c>
      <c r="BL313" s="24" t="n">
        <v>0.2965</v>
      </c>
      <c r="BM313" s="15" t="n">
        <v>37004</v>
      </c>
      <c r="BN313" s="24" t="n">
        <v>40.25</v>
      </c>
      <c r="BO313" s="24" t="n">
        <v>42.75</v>
      </c>
      <c r="BP313" s="24" t="n">
        <v>46.75</v>
      </c>
      <c r="BQ313" s="24" t="n">
        <v>2.35</v>
      </c>
      <c r="BR313" s="15" t="n">
        <v>37653</v>
      </c>
      <c r="BS313" s="24" t="n">
        <v>0.2965</v>
      </c>
      <c r="BT313" s="15" t="n">
        <v>37004</v>
      </c>
      <c r="BU313" s="24" t="n">
        <v>37.5</v>
      </c>
      <c r="BV313" s="24" t="n">
        <v>38</v>
      </c>
      <c r="BW313" s="24" t="n">
        <v>38.5</v>
      </c>
      <c r="BX313" s="24" t="n">
        <v>2.43</v>
      </c>
      <c r="BY313" s="15" t="n">
        <v>37653</v>
      </c>
      <c r="BZ313" s="24" t="n">
        <v>0.43</v>
      </c>
      <c r="CA313" s="15" t="n">
        <v>37004</v>
      </c>
      <c r="CB313" s="24" t="n">
        <v>47.65</v>
      </c>
      <c r="CC313" s="24" t="n">
        <v>47.75</v>
      </c>
      <c r="CD313" s="24" t="n">
        <v>47.85</v>
      </c>
      <c r="CE313" s="24" t="n">
        <v>2.43</v>
      </c>
      <c r="CF313" s="15" t="n">
        <v>37653</v>
      </c>
      <c r="CG313" s="24" t="n">
        <v>0.43</v>
      </c>
      <c r="CH313" s="15" t="n">
        <v>37004</v>
      </c>
      <c r="CI313" s="24" t="n">
        <v>44.9999885559082</v>
      </c>
      <c r="CJ313" s="24" t="n">
        <v>46.9999885559082</v>
      </c>
      <c r="CK313" s="24" t="n">
        <v>48.9999885559082</v>
      </c>
      <c r="CL313" s="24" t="n">
        <v>1.25</v>
      </c>
      <c r="CM313" s="15" t="n">
        <v>37653</v>
      </c>
      <c r="CN313" s="24" t="n">
        <v>0.285</v>
      </c>
    </row>
    <row r="314" customFormat="false" ht="12.75" hidden="false" customHeight="false" outlineLevel="0" collapsed="false">
      <c r="B314" s="15" t="n">
        <v>37005</v>
      </c>
      <c r="C314" s="24" t="n">
        <v>54.5</v>
      </c>
      <c r="D314" s="24" t="n">
        <v>54.75</v>
      </c>
      <c r="E314" s="24" t="n">
        <v>55</v>
      </c>
      <c r="F314" s="25" t="n">
        <v>1.5</v>
      </c>
      <c r="G314" s="15" t="n">
        <v>37681</v>
      </c>
      <c r="H314" s="25" t="n">
        <v>0.3675</v>
      </c>
      <c r="I314" s="15" t="n">
        <v>37005</v>
      </c>
      <c r="J314" s="24" t="n">
        <v>43.8</v>
      </c>
      <c r="K314" s="24" t="n">
        <v>44.05</v>
      </c>
      <c r="L314" s="24" t="n">
        <v>44.3</v>
      </c>
      <c r="M314" s="25" t="n">
        <v>1.5</v>
      </c>
      <c r="N314" s="15" t="n">
        <v>37681</v>
      </c>
      <c r="O314" s="25" t="n">
        <v>0.3675</v>
      </c>
      <c r="P314" s="15" t="n">
        <v>37005</v>
      </c>
      <c r="Q314" s="24" t="n">
        <v>52.35</v>
      </c>
      <c r="R314" s="24" t="n">
        <v>53.25</v>
      </c>
      <c r="S314" s="24" t="n">
        <v>54.05</v>
      </c>
      <c r="T314" s="25" t="n">
        <v>1.5</v>
      </c>
      <c r="U314" s="15" t="n">
        <v>37681</v>
      </c>
      <c r="V314" s="25" t="n">
        <v>0.3675</v>
      </c>
      <c r="W314" s="15" t="n">
        <v>37005</v>
      </c>
      <c r="X314" s="24" t="n">
        <v>42.5</v>
      </c>
      <c r="Y314" s="24" t="n">
        <v>42.75</v>
      </c>
      <c r="Z314" s="24" t="n">
        <v>43</v>
      </c>
      <c r="AA314" s="25" t="n">
        <v>1.5</v>
      </c>
      <c r="AB314" s="15" t="n">
        <v>37681</v>
      </c>
      <c r="AC314" s="25" t="n">
        <v>0.459375</v>
      </c>
      <c r="AD314" s="15" t="n">
        <v>37005</v>
      </c>
      <c r="AE314" s="24" t="n">
        <v>43.8</v>
      </c>
      <c r="AF314" s="24" t="n">
        <v>44.05</v>
      </c>
      <c r="AG314" s="24" t="n">
        <v>44.3</v>
      </c>
      <c r="AH314" s="25" t="n">
        <v>2.25</v>
      </c>
      <c r="AI314" s="15" t="n">
        <v>37681</v>
      </c>
      <c r="AJ314" s="25" t="n">
        <v>0.3675</v>
      </c>
      <c r="AK314" s="15" t="n">
        <v>37005</v>
      </c>
      <c r="AL314" s="24" t="n">
        <v>59</v>
      </c>
      <c r="AM314" s="24" t="n">
        <v>59.25</v>
      </c>
      <c r="AN314" s="24" t="n">
        <v>59.5</v>
      </c>
      <c r="AO314" s="24" t="n">
        <v>1.5</v>
      </c>
      <c r="AP314" s="15" t="n">
        <v>37681</v>
      </c>
      <c r="AQ314" s="24" t="n">
        <v>0.3675</v>
      </c>
      <c r="AR314" s="15" t="n">
        <v>37005</v>
      </c>
      <c r="AS314" s="24" t="n">
        <v>40.15</v>
      </c>
      <c r="AT314" s="24" t="n">
        <v>40.25</v>
      </c>
      <c r="AU314" s="24" t="n">
        <v>40.35</v>
      </c>
      <c r="AV314" s="24" t="n">
        <v>2.43</v>
      </c>
      <c r="AW314" s="15" t="n">
        <v>37681</v>
      </c>
      <c r="AX314" s="24" t="n">
        <v>0.43</v>
      </c>
      <c r="AY314" s="15" t="n">
        <v>37005</v>
      </c>
      <c r="AZ314" s="24" t="n">
        <v>39.75</v>
      </c>
      <c r="BA314" s="24" t="n">
        <v>40.25</v>
      </c>
      <c r="BB314" s="24" t="n">
        <v>40.75</v>
      </c>
      <c r="BC314" s="24" t="n">
        <v>2.43</v>
      </c>
      <c r="BD314" s="15" t="n">
        <v>37681</v>
      </c>
      <c r="BE314" s="24" t="n">
        <v>0.43</v>
      </c>
      <c r="BF314" s="15" t="n">
        <v>37005</v>
      </c>
      <c r="BG314" s="24" t="n">
        <v>37.4969177246094</v>
      </c>
      <c r="BH314" s="24" t="n">
        <v>39.9969177246094</v>
      </c>
      <c r="BI314" s="24" t="n">
        <v>43.9969177246094</v>
      </c>
      <c r="BJ314" s="24" t="n">
        <v>2.35</v>
      </c>
      <c r="BK314" s="15" t="n">
        <v>37681</v>
      </c>
      <c r="BL314" s="24" t="n">
        <v>0.2965</v>
      </c>
      <c r="BM314" s="15" t="n">
        <v>37005</v>
      </c>
      <c r="BN314" s="24" t="n">
        <v>40.25</v>
      </c>
      <c r="BO314" s="24" t="n">
        <v>42.75</v>
      </c>
      <c r="BP314" s="24" t="n">
        <v>46.75</v>
      </c>
      <c r="BQ314" s="24" t="n">
        <v>2.35</v>
      </c>
      <c r="BR314" s="15" t="n">
        <v>37681</v>
      </c>
      <c r="BS314" s="24" t="n">
        <v>0.2965</v>
      </c>
      <c r="BT314" s="15" t="n">
        <v>37005</v>
      </c>
      <c r="BU314" s="24" t="n">
        <v>37.5</v>
      </c>
      <c r="BV314" s="24" t="n">
        <v>38</v>
      </c>
      <c r="BW314" s="24" t="n">
        <v>38.5</v>
      </c>
      <c r="BX314" s="24" t="n">
        <v>2.43</v>
      </c>
      <c r="BY314" s="15" t="n">
        <v>37681</v>
      </c>
      <c r="BZ314" s="24" t="n">
        <v>0.43</v>
      </c>
      <c r="CA314" s="15" t="n">
        <v>37005</v>
      </c>
      <c r="CB314" s="24" t="n">
        <v>47.65</v>
      </c>
      <c r="CC314" s="24" t="n">
        <v>47.75</v>
      </c>
      <c r="CD314" s="24" t="n">
        <v>47.85</v>
      </c>
      <c r="CE314" s="24" t="n">
        <v>2.43</v>
      </c>
      <c r="CF314" s="15" t="n">
        <v>37681</v>
      </c>
      <c r="CG314" s="24" t="n">
        <v>0.43</v>
      </c>
      <c r="CH314" s="15" t="n">
        <v>37005</v>
      </c>
      <c r="CI314" s="24" t="n">
        <v>44.9999885559082</v>
      </c>
      <c r="CJ314" s="24" t="n">
        <v>46.9999885559082</v>
      </c>
      <c r="CK314" s="24" t="n">
        <v>48.9999885559082</v>
      </c>
      <c r="CL314" s="24" t="n">
        <v>1.25</v>
      </c>
      <c r="CM314" s="15" t="n">
        <v>37681</v>
      </c>
      <c r="CN314" s="24" t="n">
        <v>0.285</v>
      </c>
    </row>
    <row r="315" customFormat="false" ht="12.75" hidden="false" customHeight="false" outlineLevel="0" collapsed="false">
      <c r="B315" s="15" t="n">
        <v>37006</v>
      </c>
      <c r="C315" s="24" t="n">
        <v>54.5</v>
      </c>
      <c r="D315" s="24" t="n">
        <v>54.75</v>
      </c>
      <c r="E315" s="24" t="n">
        <v>55</v>
      </c>
      <c r="F315" s="25" t="n">
        <v>1.5</v>
      </c>
      <c r="G315" s="15" t="n">
        <v>37712</v>
      </c>
      <c r="H315" s="25" t="n">
        <v>0.3075</v>
      </c>
      <c r="I315" s="15" t="n">
        <v>37006</v>
      </c>
      <c r="J315" s="24" t="n">
        <v>43.8</v>
      </c>
      <c r="K315" s="24" t="n">
        <v>44.05</v>
      </c>
      <c r="L315" s="24" t="n">
        <v>44.3</v>
      </c>
      <c r="M315" s="25" t="n">
        <v>1.5</v>
      </c>
      <c r="N315" s="15" t="n">
        <v>37712</v>
      </c>
      <c r="O315" s="25" t="n">
        <v>0.3075</v>
      </c>
      <c r="P315" s="15" t="n">
        <v>37006</v>
      </c>
      <c r="Q315" s="24" t="n">
        <v>52.35</v>
      </c>
      <c r="R315" s="24" t="n">
        <v>53.25</v>
      </c>
      <c r="S315" s="24" t="n">
        <v>54.05</v>
      </c>
      <c r="T315" s="25" t="n">
        <v>1.5</v>
      </c>
      <c r="U315" s="15" t="n">
        <v>37712</v>
      </c>
      <c r="V315" s="25" t="n">
        <v>0.3075</v>
      </c>
      <c r="W315" s="15" t="n">
        <v>37006</v>
      </c>
      <c r="X315" s="24" t="n">
        <v>42.5</v>
      </c>
      <c r="Y315" s="24" t="n">
        <v>42.75</v>
      </c>
      <c r="Z315" s="24" t="n">
        <v>43</v>
      </c>
      <c r="AA315" s="25" t="n">
        <v>1.5</v>
      </c>
      <c r="AB315" s="15" t="n">
        <v>37712</v>
      </c>
      <c r="AC315" s="25" t="n">
        <v>0.384375</v>
      </c>
      <c r="AD315" s="15" t="n">
        <v>37006</v>
      </c>
      <c r="AE315" s="24" t="n">
        <v>43.8</v>
      </c>
      <c r="AF315" s="24" t="n">
        <v>44.05</v>
      </c>
      <c r="AG315" s="24" t="n">
        <v>44.3</v>
      </c>
      <c r="AH315" s="25" t="n">
        <v>1.5</v>
      </c>
      <c r="AI315" s="15" t="n">
        <v>37712</v>
      </c>
      <c r="AJ315" s="25" t="n">
        <v>0.3075</v>
      </c>
      <c r="AK315" s="15" t="n">
        <v>37006</v>
      </c>
      <c r="AL315" s="24" t="n">
        <v>59</v>
      </c>
      <c r="AM315" s="24" t="n">
        <v>59.25</v>
      </c>
      <c r="AN315" s="24" t="n">
        <v>59.5</v>
      </c>
      <c r="AO315" s="24" t="n">
        <v>1.5</v>
      </c>
      <c r="AP315" s="15" t="n">
        <v>37712</v>
      </c>
      <c r="AQ315" s="24" t="n">
        <v>0.3075</v>
      </c>
      <c r="AR315" s="15" t="n">
        <v>37006</v>
      </c>
      <c r="AS315" s="24" t="n">
        <v>40.15</v>
      </c>
      <c r="AT315" s="24" t="n">
        <v>40.25</v>
      </c>
      <c r="AU315" s="24" t="n">
        <v>40.35</v>
      </c>
      <c r="AV315" s="24" t="n">
        <v>2.052</v>
      </c>
      <c r="AW315" s="15" t="n">
        <v>37712</v>
      </c>
      <c r="AX315" s="24" t="n">
        <v>0.25</v>
      </c>
      <c r="AY315" s="15" t="n">
        <v>37006</v>
      </c>
      <c r="AZ315" s="24" t="n">
        <v>39.75</v>
      </c>
      <c r="BA315" s="24" t="n">
        <v>40.25</v>
      </c>
      <c r="BB315" s="24" t="n">
        <v>40.75</v>
      </c>
      <c r="BC315" s="24" t="n">
        <v>2.052</v>
      </c>
      <c r="BD315" s="15" t="n">
        <v>37712</v>
      </c>
      <c r="BE315" s="24" t="n">
        <v>0.25</v>
      </c>
      <c r="BF315" s="15" t="n">
        <v>37006</v>
      </c>
      <c r="BG315" s="24" t="n">
        <v>37.4969177246094</v>
      </c>
      <c r="BH315" s="24" t="n">
        <v>39.9969177246094</v>
      </c>
      <c r="BI315" s="24" t="n">
        <v>43.9969177246094</v>
      </c>
      <c r="BJ315" s="24" t="n">
        <v>1.7</v>
      </c>
      <c r="BK315" s="15" t="n">
        <v>37712</v>
      </c>
      <c r="BL315" s="24" t="n">
        <v>0.2425</v>
      </c>
      <c r="BM315" s="15" t="n">
        <v>37006</v>
      </c>
      <c r="BN315" s="24" t="n">
        <v>40.25</v>
      </c>
      <c r="BO315" s="24" t="n">
        <v>42.75</v>
      </c>
      <c r="BP315" s="24" t="n">
        <v>46.75</v>
      </c>
      <c r="BQ315" s="24" t="n">
        <v>1.7</v>
      </c>
      <c r="BR315" s="15" t="n">
        <v>37712</v>
      </c>
      <c r="BS315" s="24" t="n">
        <v>0.2425</v>
      </c>
      <c r="BT315" s="15" t="n">
        <v>37006</v>
      </c>
      <c r="BU315" s="24" t="n">
        <v>37.5</v>
      </c>
      <c r="BV315" s="24" t="n">
        <v>38</v>
      </c>
      <c r="BW315" s="24" t="n">
        <v>38.5</v>
      </c>
      <c r="BX315" s="24" t="n">
        <v>2.052</v>
      </c>
      <c r="BY315" s="15" t="n">
        <v>37712</v>
      </c>
      <c r="BZ315" s="24" t="n">
        <v>0.25</v>
      </c>
      <c r="CA315" s="15" t="n">
        <v>37006</v>
      </c>
      <c r="CB315" s="24" t="n">
        <v>47.65</v>
      </c>
      <c r="CC315" s="24" t="n">
        <v>47.75</v>
      </c>
      <c r="CD315" s="24" t="n">
        <v>47.85</v>
      </c>
      <c r="CE315" s="24" t="n">
        <v>2.052</v>
      </c>
      <c r="CF315" s="15" t="n">
        <v>37712</v>
      </c>
      <c r="CG315" s="24" t="n">
        <v>0.25</v>
      </c>
      <c r="CH315" s="15" t="n">
        <v>37006</v>
      </c>
      <c r="CI315" s="24" t="n">
        <v>44.9999885559082</v>
      </c>
      <c r="CJ315" s="24" t="n">
        <v>46.9999885559082</v>
      </c>
      <c r="CK315" s="24" t="n">
        <v>48.9999885559082</v>
      </c>
      <c r="CL315" s="24" t="n">
        <v>1.25</v>
      </c>
      <c r="CM315" s="15" t="n">
        <v>37712</v>
      </c>
      <c r="CN315" s="24" t="n">
        <v>0.2375</v>
      </c>
    </row>
    <row r="316" customFormat="false" ht="12.75" hidden="false" customHeight="false" outlineLevel="0" collapsed="false">
      <c r="B316" s="15" t="n">
        <v>37007</v>
      </c>
      <c r="C316" s="24" t="n">
        <v>54.5</v>
      </c>
      <c r="D316" s="24" t="n">
        <v>54.75</v>
      </c>
      <c r="E316" s="24" t="n">
        <v>55</v>
      </c>
      <c r="F316" s="25" t="n">
        <v>1</v>
      </c>
      <c r="G316" s="15" t="n">
        <v>37742</v>
      </c>
      <c r="H316" s="25" t="n">
        <v>0.3075</v>
      </c>
      <c r="I316" s="15" t="n">
        <v>37007</v>
      </c>
      <c r="J316" s="24" t="n">
        <v>43.8</v>
      </c>
      <c r="K316" s="24" t="n">
        <v>44.05</v>
      </c>
      <c r="L316" s="24" t="n">
        <v>44.3</v>
      </c>
      <c r="M316" s="25" t="n">
        <v>1</v>
      </c>
      <c r="N316" s="15" t="n">
        <v>37742</v>
      </c>
      <c r="O316" s="25" t="n">
        <v>0.3075</v>
      </c>
      <c r="P316" s="15" t="n">
        <v>37007</v>
      </c>
      <c r="Q316" s="24" t="n">
        <v>52.35</v>
      </c>
      <c r="R316" s="24" t="n">
        <v>53.25</v>
      </c>
      <c r="S316" s="24" t="n">
        <v>54.05</v>
      </c>
      <c r="T316" s="25" t="n">
        <v>1</v>
      </c>
      <c r="U316" s="15" t="n">
        <v>37742</v>
      </c>
      <c r="V316" s="25" t="n">
        <v>0.3075</v>
      </c>
      <c r="W316" s="15" t="n">
        <v>37007</v>
      </c>
      <c r="X316" s="24" t="n">
        <v>42.5</v>
      </c>
      <c r="Y316" s="24" t="n">
        <v>42.75</v>
      </c>
      <c r="Z316" s="24" t="n">
        <v>43</v>
      </c>
      <c r="AA316" s="25" t="n">
        <v>1</v>
      </c>
      <c r="AB316" s="15" t="n">
        <v>37742</v>
      </c>
      <c r="AC316" s="25" t="n">
        <v>0.384375</v>
      </c>
      <c r="AD316" s="15" t="n">
        <v>37007</v>
      </c>
      <c r="AE316" s="24" t="n">
        <v>43.8</v>
      </c>
      <c r="AF316" s="24" t="n">
        <v>44.05</v>
      </c>
      <c r="AG316" s="24" t="n">
        <v>44.3</v>
      </c>
      <c r="AH316" s="25" t="n">
        <v>1.5</v>
      </c>
      <c r="AI316" s="15" t="n">
        <v>37742</v>
      </c>
      <c r="AJ316" s="25" t="n">
        <v>0.3075</v>
      </c>
      <c r="AK316" s="15" t="n">
        <v>37007</v>
      </c>
      <c r="AL316" s="24" t="n">
        <v>59</v>
      </c>
      <c r="AM316" s="24" t="n">
        <v>59.25</v>
      </c>
      <c r="AN316" s="24" t="n">
        <v>59.5</v>
      </c>
      <c r="AO316" s="24" t="n">
        <v>1</v>
      </c>
      <c r="AP316" s="15" t="n">
        <v>37742</v>
      </c>
      <c r="AQ316" s="24" t="n">
        <v>0.3075</v>
      </c>
      <c r="AR316" s="15" t="n">
        <v>37007</v>
      </c>
      <c r="AS316" s="24" t="n">
        <v>40.15</v>
      </c>
      <c r="AT316" s="24" t="n">
        <v>40.25</v>
      </c>
      <c r="AU316" s="24" t="n">
        <v>40.35</v>
      </c>
      <c r="AV316" s="24" t="n">
        <v>1.998</v>
      </c>
      <c r="AW316" s="15" t="n">
        <v>37742</v>
      </c>
      <c r="AX316" s="24" t="n">
        <v>0.25</v>
      </c>
      <c r="AY316" s="15" t="n">
        <v>37007</v>
      </c>
      <c r="AZ316" s="24" t="n">
        <v>39.75</v>
      </c>
      <c r="BA316" s="24" t="n">
        <v>40.25</v>
      </c>
      <c r="BB316" s="24" t="n">
        <v>40.75</v>
      </c>
      <c r="BC316" s="24" t="n">
        <v>1.998</v>
      </c>
      <c r="BD316" s="15" t="n">
        <v>37742</v>
      </c>
      <c r="BE316" s="24" t="n">
        <v>0.25</v>
      </c>
      <c r="BF316" s="15" t="n">
        <v>37007</v>
      </c>
      <c r="BG316" s="24" t="n">
        <v>37.4969177246094</v>
      </c>
      <c r="BH316" s="24" t="n">
        <v>39.9969177246094</v>
      </c>
      <c r="BI316" s="24" t="n">
        <v>43.9969177246094</v>
      </c>
      <c r="BJ316" s="24" t="n">
        <v>1.75</v>
      </c>
      <c r="BK316" s="15" t="n">
        <v>37742</v>
      </c>
      <c r="BL316" s="24" t="n">
        <v>0.2425</v>
      </c>
      <c r="BM316" s="15" t="n">
        <v>37007</v>
      </c>
      <c r="BN316" s="24" t="n">
        <v>40.25</v>
      </c>
      <c r="BO316" s="24" t="n">
        <v>42.75</v>
      </c>
      <c r="BP316" s="24" t="n">
        <v>46.75</v>
      </c>
      <c r="BQ316" s="24" t="n">
        <v>1.75</v>
      </c>
      <c r="BR316" s="15" t="n">
        <v>37742</v>
      </c>
      <c r="BS316" s="24" t="n">
        <v>0.2425</v>
      </c>
      <c r="BT316" s="15" t="n">
        <v>37007</v>
      </c>
      <c r="BU316" s="24" t="n">
        <v>37.5</v>
      </c>
      <c r="BV316" s="24" t="n">
        <v>38</v>
      </c>
      <c r="BW316" s="24" t="n">
        <v>38.5</v>
      </c>
      <c r="BX316" s="24" t="n">
        <v>1.998</v>
      </c>
      <c r="BY316" s="15" t="n">
        <v>37742</v>
      </c>
      <c r="BZ316" s="24" t="n">
        <v>0.25</v>
      </c>
      <c r="CA316" s="15" t="n">
        <v>37007</v>
      </c>
      <c r="CB316" s="24" t="n">
        <v>47.65</v>
      </c>
      <c r="CC316" s="24" t="n">
        <v>47.75</v>
      </c>
      <c r="CD316" s="24" t="n">
        <v>47.85</v>
      </c>
      <c r="CE316" s="24" t="n">
        <v>1.998</v>
      </c>
      <c r="CF316" s="15" t="n">
        <v>37742</v>
      </c>
      <c r="CG316" s="24" t="n">
        <v>0.25</v>
      </c>
      <c r="CH316" s="15" t="n">
        <v>37007</v>
      </c>
      <c r="CI316" s="24" t="n">
        <v>44.9999885559082</v>
      </c>
      <c r="CJ316" s="24" t="n">
        <v>46.9999885559082</v>
      </c>
      <c r="CK316" s="24" t="n">
        <v>48.9999885559082</v>
      </c>
      <c r="CL316" s="24" t="n">
        <v>1.25</v>
      </c>
      <c r="CM316" s="15" t="n">
        <v>37742</v>
      </c>
      <c r="CN316" s="24" t="n">
        <v>0.2375</v>
      </c>
    </row>
    <row r="317" customFormat="false" ht="12.75" hidden="false" customHeight="false" outlineLevel="0" collapsed="false">
      <c r="B317" s="15" t="n">
        <v>37008</v>
      </c>
      <c r="C317" s="24" t="n">
        <v>54.5</v>
      </c>
      <c r="D317" s="24" t="n">
        <v>54.75</v>
      </c>
      <c r="E317" s="24" t="n">
        <v>55</v>
      </c>
      <c r="F317" s="25" t="n">
        <v>0.9</v>
      </c>
      <c r="G317" s="15" t="n">
        <v>37773</v>
      </c>
      <c r="H317" s="25" t="n">
        <v>0.3275</v>
      </c>
      <c r="I317" s="15" t="n">
        <v>37008</v>
      </c>
      <c r="J317" s="24" t="n">
        <v>43.8</v>
      </c>
      <c r="K317" s="24" t="n">
        <v>44.05</v>
      </c>
      <c r="L317" s="24" t="n">
        <v>44.3</v>
      </c>
      <c r="M317" s="25" t="n">
        <v>0.9</v>
      </c>
      <c r="N317" s="15" t="n">
        <v>37773</v>
      </c>
      <c r="O317" s="25" t="n">
        <v>0.3275</v>
      </c>
      <c r="P317" s="15" t="n">
        <v>37008</v>
      </c>
      <c r="Q317" s="24" t="n">
        <v>52.35</v>
      </c>
      <c r="R317" s="24" t="n">
        <v>53.25</v>
      </c>
      <c r="S317" s="24" t="n">
        <v>54.05</v>
      </c>
      <c r="T317" s="25" t="n">
        <v>0.9</v>
      </c>
      <c r="U317" s="15" t="n">
        <v>37773</v>
      </c>
      <c r="V317" s="25" t="n">
        <v>0.3275</v>
      </c>
      <c r="W317" s="15" t="n">
        <v>37008</v>
      </c>
      <c r="X317" s="24" t="n">
        <v>42.5</v>
      </c>
      <c r="Y317" s="24" t="n">
        <v>42.75</v>
      </c>
      <c r="Z317" s="24" t="n">
        <v>43</v>
      </c>
      <c r="AA317" s="25" t="n">
        <v>0.9</v>
      </c>
      <c r="AB317" s="15" t="n">
        <v>37773</v>
      </c>
      <c r="AC317" s="25" t="n">
        <v>0.409375</v>
      </c>
      <c r="AD317" s="15" t="n">
        <v>37008</v>
      </c>
      <c r="AE317" s="24" t="n">
        <v>43.8</v>
      </c>
      <c r="AF317" s="24" t="n">
        <v>44.05</v>
      </c>
      <c r="AG317" s="24" t="n">
        <v>44.3</v>
      </c>
      <c r="AH317" s="25" t="n">
        <v>2.4</v>
      </c>
      <c r="AI317" s="15" t="n">
        <v>37773</v>
      </c>
      <c r="AJ317" s="25" t="n">
        <v>0.3275</v>
      </c>
      <c r="AK317" s="15" t="n">
        <v>37008</v>
      </c>
      <c r="AL317" s="24" t="n">
        <v>59</v>
      </c>
      <c r="AM317" s="24" t="n">
        <v>59.25</v>
      </c>
      <c r="AN317" s="24" t="n">
        <v>59.5</v>
      </c>
      <c r="AO317" s="24" t="n">
        <v>0.9</v>
      </c>
      <c r="AP317" s="15" t="n">
        <v>37773</v>
      </c>
      <c r="AQ317" s="24" t="n">
        <v>0.3275</v>
      </c>
      <c r="AR317" s="15" t="n">
        <v>37008</v>
      </c>
      <c r="AS317" s="24" t="n">
        <v>40.15</v>
      </c>
      <c r="AT317" s="24" t="n">
        <v>40.25</v>
      </c>
      <c r="AU317" s="24" t="n">
        <v>40.35</v>
      </c>
      <c r="AV317" s="24" t="n">
        <v>2.646</v>
      </c>
      <c r="AW317" s="15" t="n">
        <v>37773</v>
      </c>
      <c r="AX317" s="24" t="n">
        <v>0.43</v>
      </c>
      <c r="AY317" s="15" t="n">
        <v>37008</v>
      </c>
      <c r="AZ317" s="24" t="n">
        <v>39.75</v>
      </c>
      <c r="BA317" s="24" t="n">
        <v>40.25</v>
      </c>
      <c r="BB317" s="24" t="n">
        <v>40.75</v>
      </c>
      <c r="BC317" s="24" t="n">
        <v>2.646</v>
      </c>
      <c r="BD317" s="15" t="n">
        <v>37773</v>
      </c>
      <c r="BE317" s="24" t="n">
        <v>0.43</v>
      </c>
      <c r="BF317" s="15" t="n">
        <v>37008</v>
      </c>
      <c r="BG317" s="24" t="n">
        <v>37.4969177246094</v>
      </c>
      <c r="BH317" s="24" t="n">
        <v>39.9969177246094</v>
      </c>
      <c r="BI317" s="24" t="n">
        <v>43.9969177246094</v>
      </c>
      <c r="BJ317" s="24" t="n">
        <v>1.9</v>
      </c>
      <c r="BK317" s="15" t="n">
        <v>37773</v>
      </c>
      <c r="BL317" s="24" t="n">
        <v>0.2717</v>
      </c>
      <c r="BM317" s="15" t="n">
        <v>37008</v>
      </c>
      <c r="BN317" s="24" t="n">
        <v>40.25</v>
      </c>
      <c r="BO317" s="24" t="n">
        <v>42.75</v>
      </c>
      <c r="BP317" s="24" t="n">
        <v>46.75</v>
      </c>
      <c r="BQ317" s="24" t="n">
        <v>1.9</v>
      </c>
      <c r="BR317" s="15" t="n">
        <v>37773</v>
      </c>
      <c r="BS317" s="24" t="n">
        <v>0.2717</v>
      </c>
      <c r="BT317" s="15" t="n">
        <v>37008</v>
      </c>
      <c r="BU317" s="24" t="n">
        <v>37.5</v>
      </c>
      <c r="BV317" s="24" t="n">
        <v>38</v>
      </c>
      <c r="BW317" s="24" t="n">
        <v>38.5</v>
      </c>
      <c r="BX317" s="24" t="n">
        <v>2.646</v>
      </c>
      <c r="BY317" s="15" t="n">
        <v>37773</v>
      </c>
      <c r="BZ317" s="24" t="n">
        <v>0.43</v>
      </c>
      <c r="CA317" s="15" t="n">
        <v>37008</v>
      </c>
      <c r="CB317" s="24" t="n">
        <v>47.65</v>
      </c>
      <c r="CC317" s="24" t="n">
        <v>47.75</v>
      </c>
      <c r="CD317" s="24" t="n">
        <v>47.85</v>
      </c>
      <c r="CE317" s="24" t="n">
        <v>2.646</v>
      </c>
      <c r="CF317" s="15" t="n">
        <v>37773</v>
      </c>
      <c r="CG317" s="24" t="n">
        <v>0.43</v>
      </c>
      <c r="CH317" s="15" t="n">
        <v>37008</v>
      </c>
      <c r="CI317" s="24" t="n">
        <v>44.9999885559082</v>
      </c>
      <c r="CJ317" s="24" t="n">
        <v>46.9999885559082</v>
      </c>
      <c r="CK317" s="24" t="n">
        <v>48.9999885559082</v>
      </c>
      <c r="CL317" s="24" t="n">
        <v>1.5</v>
      </c>
      <c r="CM317" s="15" t="n">
        <v>37773</v>
      </c>
      <c r="CN317" s="24" t="n">
        <v>0.2675</v>
      </c>
    </row>
    <row r="318" customFormat="false" ht="12.75" hidden="false" customHeight="false" outlineLevel="0" collapsed="false">
      <c r="B318" s="15" t="n">
        <v>37009</v>
      </c>
      <c r="C318" s="24" t="n">
        <v>44.75</v>
      </c>
      <c r="D318" s="24" t="n">
        <v>45</v>
      </c>
      <c r="E318" s="24" t="n">
        <v>45.25</v>
      </c>
      <c r="F318" s="25" t="n">
        <v>0.9</v>
      </c>
      <c r="G318" s="15" t="n">
        <v>37803</v>
      </c>
      <c r="H318" s="25" t="n">
        <v>0.3792</v>
      </c>
      <c r="I318" s="15" t="n">
        <v>37009</v>
      </c>
      <c r="J318" s="24" t="n">
        <v>31.7499996948242</v>
      </c>
      <c r="K318" s="24" t="n">
        <v>31.9999996948242</v>
      </c>
      <c r="L318" s="24" t="n">
        <v>32.2499996948242</v>
      </c>
      <c r="M318" s="25" t="n">
        <v>0.9</v>
      </c>
      <c r="N318" s="15" t="n">
        <v>37803</v>
      </c>
      <c r="O318" s="25" t="n">
        <v>0.3792</v>
      </c>
      <c r="P318" s="15" t="n">
        <v>37009</v>
      </c>
      <c r="Q318" s="24" t="n">
        <v>45.1</v>
      </c>
      <c r="R318" s="24" t="n">
        <v>46</v>
      </c>
      <c r="S318" s="24" t="n">
        <v>46.8</v>
      </c>
      <c r="T318" s="25" t="n">
        <v>0.9</v>
      </c>
      <c r="U318" s="15" t="n">
        <v>37803</v>
      </c>
      <c r="V318" s="25" t="n">
        <v>0.3792</v>
      </c>
      <c r="W318" s="15" t="n">
        <v>37009</v>
      </c>
      <c r="X318" s="24" t="n">
        <v>33.75</v>
      </c>
      <c r="Y318" s="24" t="n">
        <v>34</v>
      </c>
      <c r="Z318" s="24" t="n">
        <v>34.25</v>
      </c>
      <c r="AA318" s="25" t="n">
        <v>0.9</v>
      </c>
      <c r="AB318" s="15" t="n">
        <v>37803</v>
      </c>
      <c r="AC318" s="25" t="n">
        <v>0.474</v>
      </c>
      <c r="AD318" s="15" t="n">
        <v>37009</v>
      </c>
      <c r="AE318" s="24" t="n">
        <v>31.7499996948242</v>
      </c>
      <c r="AF318" s="24" t="n">
        <v>31.9999996948242</v>
      </c>
      <c r="AG318" s="24" t="n">
        <v>32.2499996948242</v>
      </c>
      <c r="AH318" s="25" t="n">
        <v>3</v>
      </c>
      <c r="AI318" s="15" t="n">
        <v>37803</v>
      </c>
      <c r="AJ318" s="25" t="n">
        <v>0.3792</v>
      </c>
      <c r="AK318" s="15" t="n">
        <v>37009</v>
      </c>
      <c r="AL318" s="24" t="n">
        <v>47.25</v>
      </c>
      <c r="AM318" s="24" t="n">
        <v>47.5</v>
      </c>
      <c r="AN318" s="24" t="n">
        <v>47.75</v>
      </c>
      <c r="AO318" s="24" t="n">
        <v>0.9</v>
      </c>
      <c r="AP318" s="15" t="n">
        <v>37803</v>
      </c>
      <c r="AQ318" s="24" t="n">
        <v>0.3792</v>
      </c>
      <c r="AR318" s="15" t="n">
        <v>37009</v>
      </c>
      <c r="AS318" s="24" t="n">
        <v>19.9</v>
      </c>
      <c r="AT318" s="24" t="n">
        <v>20</v>
      </c>
      <c r="AU318" s="24" t="n">
        <v>20.1</v>
      </c>
      <c r="AV318" s="24" t="n">
        <v>4</v>
      </c>
      <c r="AW318" s="15" t="n">
        <v>37803</v>
      </c>
      <c r="AX318" s="24" t="n">
        <v>0.4675</v>
      </c>
      <c r="AY318" s="15" t="n">
        <v>37009</v>
      </c>
      <c r="AZ318" s="24" t="n">
        <v>27.5</v>
      </c>
      <c r="BA318" s="24" t="n">
        <v>28</v>
      </c>
      <c r="BB318" s="24" t="n">
        <v>28.5</v>
      </c>
      <c r="BC318" s="24" t="n">
        <v>4</v>
      </c>
      <c r="BD318" s="15" t="n">
        <v>37803</v>
      </c>
      <c r="BE318" s="24" t="n">
        <v>0.4675</v>
      </c>
      <c r="BF318" s="15" t="n">
        <v>37009</v>
      </c>
      <c r="BG318" s="24" t="n">
        <v>28.4969177246094</v>
      </c>
      <c r="BH318" s="24" t="n">
        <v>30.9969177246094</v>
      </c>
      <c r="BI318" s="24" t="n">
        <v>34.9969177246094</v>
      </c>
      <c r="BJ318" s="24" t="n">
        <v>2.8</v>
      </c>
      <c r="BK318" s="15" t="n">
        <v>37803</v>
      </c>
      <c r="BL318" s="24" t="n">
        <v>0.3356</v>
      </c>
      <c r="BM318" s="15" t="n">
        <v>37009</v>
      </c>
      <c r="BN318" s="24" t="n">
        <v>30.25</v>
      </c>
      <c r="BO318" s="24" t="n">
        <v>32.75</v>
      </c>
      <c r="BP318" s="24" t="n">
        <v>36.75</v>
      </c>
      <c r="BQ318" s="24" t="n">
        <v>2.8</v>
      </c>
      <c r="BR318" s="15" t="n">
        <v>37803</v>
      </c>
      <c r="BS318" s="24" t="n">
        <v>0.3356</v>
      </c>
      <c r="BT318" s="15" t="n">
        <v>37009</v>
      </c>
      <c r="BU318" s="24" t="n">
        <v>23</v>
      </c>
      <c r="BV318" s="24" t="n">
        <v>23.5</v>
      </c>
      <c r="BW318" s="24" t="n">
        <v>24</v>
      </c>
      <c r="BX318" s="24" t="n">
        <v>4</v>
      </c>
      <c r="BY318" s="15" t="n">
        <v>37803</v>
      </c>
      <c r="BZ318" s="24" t="n">
        <v>0.4675</v>
      </c>
      <c r="CA318" s="15" t="n">
        <v>37009</v>
      </c>
      <c r="CB318" s="24" t="n">
        <v>33.65</v>
      </c>
      <c r="CC318" s="24" t="n">
        <v>33.75</v>
      </c>
      <c r="CD318" s="24" t="n">
        <v>33.85</v>
      </c>
      <c r="CE318" s="24" t="n">
        <v>4</v>
      </c>
      <c r="CF318" s="15" t="n">
        <v>37803</v>
      </c>
      <c r="CG318" s="24" t="n">
        <v>0.4675</v>
      </c>
      <c r="CH318" s="15" t="n">
        <v>37009</v>
      </c>
      <c r="CI318" s="24" t="n">
        <v>37.9999885559082</v>
      </c>
      <c r="CJ318" s="24" t="n">
        <v>39.9999885559082</v>
      </c>
      <c r="CK318" s="24" t="n">
        <v>41.9999885559082</v>
      </c>
      <c r="CL318" s="24" t="n">
        <v>2.5</v>
      </c>
      <c r="CM318" s="15" t="n">
        <v>37803</v>
      </c>
      <c r="CN318" s="24" t="n">
        <v>0.2875</v>
      </c>
    </row>
    <row r="319" customFormat="false" ht="12.75" hidden="false" customHeight="false" outlineLevel="0" collapsed="false">
      <c r="B319" s="15" t="n">
        <v>37010</v>
      </c>
      <c r="C319" s="24" t="n">
        <v>44.75</v>
      </c>
      <c r="D319" s="24" t="n">
        <v>45</v>
      </c>
      <c r="E319" s="24" t="n">
        <v>45.25</v>
      </c>
      <c r="F319" s="25" t="n">
        <v>1.2</v>
      </c>
      <c r="G319" s="15" t="n">
        <v>37834</v>
      </c>
      <c r="H319" s="25" t="n">
        <v>0.43488</v>
      </c>
      <c r="I319" s="15" t="n">
        <v>37010</v>
      </c>
      <c r="J319" s="24" t="n">
        <v>31.7500011444092</v>
      </c>
      <c r="K319" s="24" t="n">
        <v>32.0000011444092</v>
      </c>
      <c r="L319" s="24" t="n">
        <v>32.2500011444092</v>
      </c>
      <c r="M319" s="25" t="n">
        <v>1.2</v>
      </c>
      <c r="N319" s="15" t="n">
        <v>37834</v>
      </c>
      <c r="O319" s="25" t="n">
        <v>0.43488</v>
      </c>
      <c r="P319" s="15" t="n">
        <v>37010</v>
      </c>
      <c r="Q319" s="24" t="n">
        <v>45.1</v>
      </c>
      <c r="R319" s="24" t="n">
        <v>46</v>
      </c>
      <c r="S319" s="24" t="n">
        <v>46.8</v>
      </c>
      <c r="T319" s="25" t="n">
        <v>1.2</v>
      </c>
      <c r="U319" s="15" t="n">
        <v>37834</v>
      </c>
      <c r="V319" s="25" t="n">
        <v>0.43488</v>
      </c>
      <c r="W319" s="15" t="n">
        <v>37010</v>
      </c>
      <c r="X319" s="24" t="n">
        <v>33.75</v>
      </c>
      <c r="Y319" s="24" t="n">
        <v>34</v>
      </c>
      <c r="Z319" s="24" t="n">
        <v>34.25</v>
      </c>
      <c r="AA319" s="25" t="n">
        <v>1.2</v>
      </c>
      <c r="AB319" s="15" t="n">
        <v>37834</v>
      </c>
      <c r="AC319" s="25" t="n">
        <v>0.5436</v>
      </c>
      <c r="AD319" s="15" t="n">
        <v>37010</v>
      </c>
      <c r="AE319" s="24" t="n">
        <v>31.7500011444092</v>
      </c>
      <c r="AF319" s="24" t="n">
        <v>32.0000011444092</v>
      </c>
      <c r="AG319" s="24" t="n">
        <v>32.2500011444092</v>
      </c>
      <c r="AH319" s="25" t="n">
        <v>4</v>
      </c>
      <c r="AI319" s="15" t="n">
        <v>37834</v>
      </c>
      <c r="AJ319" s="25" t="n">
        <v>0.43488</v>
      </c>
      <c r="AK319" s="15" t="n">
        <v>37010</v>
      </c>
      <c r="AL319" s="24" t="n">
        <v>47.25</v>
      </c>
      <c r="AM319" s="24" t="n">
        <v>47.5</v>
      </c>
      <c r="AN319" s="24" t="n">
        <v>47.75</v>
      </c>
      <c r="AO319" s="24" t="n">
        <v>1.2</v>
      </c>
      <c r="AP319" s="15" t="n">
        <v>37834</v>
      </c>
      <c r="AQ319" s="24" t="n">
        <v>0.43488</v>
      </c>
      <c r="AR319" s="15" t="n">
        <v>37010</v>
      </c>
      <c r="AS319" s="24" t="n">
        <v>19.9</v>
      </c>
      <c r="AT319" s="24" t="n">
        <v>20</v>
      </c>
      <c r="AU319" s="24" t="n">
        <v>20.1</v>
      </c>
      <c r="AV319" s="24" t="n">
        <v>5</v>
      </c>
      <c r="AW319" s="15" t="n">
        <v>37834</v>
      </c>
      <c r="AX319" s="24" t="n">
        <v>0.4975</v>
      </c>
      <c r="AY319" s="15" t="n">
        <v>37010</v>
      </c>
      <c r="AZ319" s="24" t="n">
        <v>27.5</v>
      </c>
      <c r="BA319" s="24" t="n">
        <v>28</v>
      </c>
      <c r="BB319" s="24" t="n">
        <v>28.5</v>
      </c>
      <c r="BC319" s="24" t="n">
        <v>5</v>
      </c>
      <c r="BD319" s="15" t="n">
        <v>37834</v>
      </c>
      <c r="BE319" s="24" t="n">
        <v>0.4975</v>
      </c>
      <c r="BF319" s="15" t="n">
        <v>37010</v>
      </c>
      <c r="BG319" s="24" t="n">
        <v>26.9969177246094</v>
      </c>
      <c r="BH319" s="24" t="n">
        <v>29.4969177246094</v>
      </c>
      <c r="BI319" s="24" t="n">
        <v>33.4969177246094</v>
      </c>
      <c r="BJ319" s="24" t="n">
        <v>4.0645</v>
      </c>
      <c r="BK319" s="15" t="n">
        <v>37834</v>
      </c>
      <c r="BL319" s="24" t="n">
        <v>0.3765</v>
      </c>
      <c r="BM319" s="15" t="n">
        <v>37010</v>
      </c>
      <c r="BN319" s="24" t="n">
        <v>28.75</v>
      </c>
      <c r="BO319" s="24" t="n">
        <v>31.25</v>
      </c>
      <c r="BP319" s="24" t="n">
        <v>35.25</v>
      </c>
      <c r="BQ319" s="24" t="n">
        <v>4.0645</v>
      </c>
      <c r="BR319" s="15" t="n">
        <v>37834</v>
      </c>
      <c r="BS319" s="24" t="n">
        <v>0.3765</v>
      </c>
      <c r="BT319" s="15" t="n">
        <v>37010</v>
      </c>
      <c r="BU319" s="24" t="n">
        <v>19.75</v>
      </c>
      <c r="BV319" s="24" t="n">
        <v>20.25</v>
      </c>
      <c r="BW319" s="24" t="n">
        <v>20.75</v>
      </c>
      <c r="BX319" s="24" t="n">
        <v>5</v>
      </c>
      <c r="BY319" s="15" t="n">
        <v>37834</v>
      </c>
      <c r="BZ319" s="24" t="n">
        <v>0.4975</v>
      </c>
      <c r="CA319" s="15" t="n">
        <v>37010</v>
      </c>
      <c r="CB319" s="24" t="n">
        <v>33.65</v>
      </c>
      <c r="CC319" s="24" t="n">
        <v>33.75</v>
      </c>
      <c r="CD319" s="24" t="n">
        <v>33.85</v>
      </c>
      <c r="CE319" s="24" t="n">
        <v>5</v>
      </c>
      <c r="CF319" s="15" t="n">
        <v>37834</v>
      </c>
      <c r="CG319" s="24" t="n">
        <v>0.4975</v>
      </c>
      <c r="CH319" s="15" t="n">
        <v>37010</v>
      </c>
      <c r="CI319" s="24" t="n">
        <v>37.9999885559082</v>
      </c>
      <c r="CJ319" s="24" t="n">
        <v>39.9999885559082</v>
      </c>
      <c r="CK319" s="24" t="n">
        <v>41.9999885559082</v>
      </c>
      <c r="CL319" s="24" t="n">
        <v>3.5</v>
      </c>
      <c r="CM319" s="15" t="n">
        <v>37834</v>
      </c>
      <c r="CN319" s="24" t="n">
        <v>0.3175</v>
      </c>
    </row>
    <row r="320" customFormat="false" ht="12.75" hidden="false" customHeight="false" outlineLevel="0" collapsed="false">
      <c r="B320" s="15" t="n">
        <v>37011</v>
      </c>
      <c r="C320" s="24" t="n">
        <v>54.5</v>
      </c>
      <c r="D320" s="24" t="n">
        <v>54.75</v>
      </c>
      <c r="E320" s="24" t="n">
        <v>55</v>
      </c>
      <c r="F320" s="25" t="n">
        <v>1.5</v>
      </c>
      <c r="G320" s="15" t="n">
        <v>37865</v>
      </c>
      <c r="H320" s="25" t="n">
        <v>0.43488</v>
      </c>
      <c r="I320" s="15" t="n">
        <v>37011</v>
      </c>
      <c r="J320" s="24" t="n">
        <v>43.8</v>
      </c>
      <c r="K320" s="24" t="n">
        <v>44.05</v>
      </c>
      <c r="L320" s="24" t="n">
        <v>44.3</v>
      </c>
      <c r="M320" s="25" t="n">
        <v>1.5</v>
      </c>
      <c r="N320" s="15" t="n">
        <v>37865</v>
      </c>
      <c r="O320" s="25" t="n">
        <v>0.43488</v>
      </c>
      <c r="P320" s="15" t="n">
        <v>37011</v>
      </c>
      <c r="Q320" s="24" t="n">
        <v>52.35</v>
      </c>
      <c r="R320" s="24" t="n">
        <v>53.25</v>
      </c>
      <c r="S320" s="24" t="n">
        <v>54.05</v>
      </c>
      <c r="T320" s="25" t="n">
        <v>1.5</v>
      </c>
      <c r="U320" s="15" t="n">
        <v>37865</v>
      </c>
      <c r="V320" s="25" t="n">
        <v>0.43488</v>
      </c>
      <c r="W320" s="15" t="n">
        <v>37011</v>
      </c>
      <c r="X320" s="24" t="n">
        <v>42.5</v>
      </c>
      <c r="Y320" s="24" t="n">
        <v>42.75</v>
      </c>
      <c r="Z320" s="24" t="n">
        <v>43</v>
      </c>
      <c r="AA320" s="25" t="n">
        <v>1.5</v>
      </c>
      <c r="AB320" s="15" t="n">
        <v>37865</v>
      </c>
      <c r="AC320" s="25" t="n">
        <v>0.5436</v>
      </c>
      <c r="AD320" s="15" t="n">
        <v>37011</v>
      </c>
      <c r="AE320" s="24" t="n">
        <v>43.8</v>
      </c>
      <c r="AF320" s="24" t="n">
        <v>44.05</v>
      </c>
      <c r="AG320" s="24" t="n">
        <v>44.3</v>
      </c>
      <c r="AH320" s="25" t="n">
        <v>4</v>
      </c>
      <c r="AI320" s="15" t="n">
        <v>37865</v>
      </c>
      <c r="AJ320" s="25" t="n">
        <v>0.43488</v>
      </c>
      <c r="AK320" s="15" t="n">
        <v>37011</v>
      </c>
      <c r="AL320" s="24" t="n">
        <v>59</v>
      </c>
      <c r="AM320" s="24" t="n">
        <v>59.25</v>
      </c>
      <c r="AN320" s="24" t="n">
        <v>59.5</v>
      </c>
      <c r="AO320" s="24" t="n">
        <v>1.5</v>
      </c>
      <c r="AP320" s="15" t="n">
        <v>37865</v>
      </c>
      <c r="AQ320" s="24" t="n">
        <v>0.43488</v>
      </c>
      <c r="AR320" s="15" t="n">
        <v>37011</v>
      </c>
      <c r="AS320" s="24" t="n">
        <v>40.1499992370606</v>
      </c>
      <c r="AT320" s="24" t="n">
        <v>40.2499992370606</v>
      </c>
      <c r="AU320" s="24" t="n">
        <v>40.3499992370606</v>
      </c>
      <c r="AV320" s="24" t="n">
        <v>5</v>
      </c>
      <c r="AW320" s="15" t="n">
        <v>37865</v>
      </c>
      <c r="AX320" s="24" t="n">
        <v>0.4975</v>
      </c>
      <c r="AY320" s="15" t="n">
        <v>37011</v>
      </c>
      <c r="AZ320" s="24" t="n">
        <v>39.75</v>
      </c>
      <c r="BA320" s="24" t="n">
        <v>40.25</v>
      </c>
      <c r="BB320" s="24" t="n">
        <v>40.75</v>
      </c>
      <c r="BC320" s="24" t="n">
        <v>5</v>
      </c>
      <c r="BD320" s="15" t="n">
        <v>37865</v>
      </c>
      <c r="BE320" s="24" t="n">
        <v>0.4975</v>
      </c>
      <c r="BF320" s="15" t="n">
        <v>37011</v>
      </c>
      <c r="BG320" s="24" t="n">
        <v>36.2469177246094</v>
      </c>
      <c r="BH320" s="24" t="n">
        <v>38.7469177246094</v>
      </c>
      <c r="BI320" s="24" t="n">
        <v>42.7469177246094</v>
      </c>
      <c r="BJ320" s="24" t="n">
        <v>4.0645</v>
      </c>
      <c r="BK320" s="15" t="n">
        <v>37865</v>
      </c>
      <c r="BL320" s="24" t="n">
        <v>0.3765</v>
      </c>
      <c r="BM320" s="15" t="n">
        <v>37011</v>
      </c>
      <c r="BN320" s="24" t="n">
        <v>38</v>
      </c>
      <c r="BO320" s="24" t="n">
        <v>40.5</v>
      </c>
      <c r="BP320" s="24" t="n">
        <v>44.5</v>
      </c>
      <c r="BQ320" s="24" t="n">
        <v>4.0645</v>
      </c>
      <c r="BR320" s="15" t="n">
        <v>37865</v>
      </c>
      <c r="BS320" s="24" t="n">
        <v>0.3765</v>
      </c>
      <c r="BT320" s="15" t="n">
        <v>37011</v>
      </c>
      <c r="BU320" s="24" t="n">
        <v>37.5</v>
      </c>
      <c r="BV320" s="24" t="n">
        <v>38</v>
      </c>
      <c r="BW320" s="24" t="n">
        <v>38.5</v>
      </c>
      <c r="BX320" s="24" t="n">
        <v>5</v>
      </c>
      <c r="BY320" s="15" t="n">
        <v>37865</v>
      </c>
      <c r="BZ320" s="24" t="n">
        <v>0.4975</v>
      </c>
      <c r="CA320" s="15" t="n">
        <v>37011</v>
      </c>
      <c r="CB320" s="24" t="n">
        <v>47.65</v>
      </c>
      <c r="CC320" s="24" t="n">
        <v>47.75</v>
      </c>
      <c r="CD320" s="24" t="n">
        <v>47.85</v>
      </c>
      <c r="CE320" s="24" t="n">
        <v>5</v>
      </c>
      <c r="CF320" s="15" t="n">
        <v>37865</v>
      </c>
      <c r="CG320" s="24" t="n">
        <v>0.4975</v>
      </c>
      <c r="CH320" s="15" t="n">
        <v>37011</v>
      </c>
      <c r="CI320" s="24" t="n">
        <v>44.9999885559082</v>
      </c>
      <c r="CJ320" s="24" t="n">
        <v>46.9999885559082</v>
      </c>
      <c r="CK320" s="24" t="n">
        <v>48.9999885559082</v>
      </c>
      <c r="CL320" s="24" t="n">
        <v>3.5</v>
      </c>
      <c r="CM320" s="15" t="n">
        <v>37865</v>
      </c>
      <c r="CN320" s="24" t="n">
        <v>0.3175</v>
      </c>
    </row>
    <row r="321" customFormat="false" ht="12.75" hidden="false" customHeight="false" outlineLevel="0" collapsed="false">
      <c r="B321" s="15" t="n">
        <v>37042</v>
      </c>
      <c r="C321" s="24" t="n">
        <v>59.45</v>
      </c>
      <c r="D321" s="24" t="n">
        <v>60.25</v>
      </c>
      <c r="E321" s="24" t="n">
        <v>61.05</v>
      </c>
      <c r="F321" s="25" t="n">
        <v>1.5</v>
      </c>
      <c r="G321" s="15" t="n">
        <v>37895</v>
      </c>
      <c r="H321" s="25" t="n">
        <v>0.32784</v>
      </c>
      <c r="I321" s="15" t="n">
        <v>37042</v>
      </c>
      <c r="J321" s="24" t="n">
        <v>47.45</v>
      </c>
      <c r="K321" s="24" t="n">
        <v>48.25</v>
      </c>
      <c r="L321" s="24" t="n">
        <v>49.05</v>
      </c>
      <c r="M321" s="25" t="n">
        <v>1.5</v>
      </c>
      <c r="N321" s="15" t="n">
        <v>37895</v>
      </c>
      <c r="O321" s="25" t="n">
        <v>0.32784</v>
      </c>
      <c r="P321" s="15" t="n">
        <v>37042</v>
      </c>
      <c r="Q321" s="24" t="n">
        <v>57.6</v>
      </c>
      <c r="R321" s="24" t="n">
        <v>58.5</v>
      </c>
      <c r="S321" s="24" t="n">
        <v>60</v>
      </c>
      <c r="T321" s="25" t="n">
        <v>1.5</v>
      </c>
      <c r="U321" s="15" t="n">
        <v>37895</v>
      </c>
      <c r="V321" s="25" t="n">
        <v>0.32784</v>
      </c>
      <c r="W321" s="15" t="n">
        <v>37042</v>
      </c>
      <c r="X321" s="24" t="n">
        <v>44.2</v>
      </c>
      <c r="Y321" s="24" t="n">
        <v>45</v>
      </c>
      <c r="Z321" s="24" t="n">
        <v>45.8</v>
      </c>
      <c r="AA321" s="25" t="n">
        <v>1.5</v>
      </c>
      <c r="AB321" s="15" t="n">
        <v>37895</v>
      </c>
      <c r="AC321" s="25" t="n">
        <v>0.4098</v>
      </c>
      <c r="AD321" s="15" t="n">
        <v>37042</v>
      </c>
      <c r="AE321" s="24" t="n">
        <v>47.45</v>
      </c>
      <c r="AF321" s="24" t="n">
        <v>48.25</v>
      </c>
      <c r="AG321" s="24" t="n">
        <v>49.05</v>
      </c>
      <c r="AH321" s="25" t="n">
        <v>2.15</v>
      </c>
      <c r="AI321" s="15" t="n">
        <v>37895</v>
      </c>
      <c r="AJ321" s="25" t="n">
        <v>0.32784</v>
      </c>
      <c r="AK321" s="15" t="n">
        <v>37042</v>
      </c>
      <c r="AL321" s="24" t="n">
        <v>66.45</v>
      </c>
      <c r="AM321" s="24" t="n">
        <v>67.25</v>
      </c>
      <c r="AN321" s="24" t="n">
        <v>68.05</v>
      </c>
      <c r="AO321" s="24" t="n">
        <v>1.5</v>
      </c>
      <c r="AP321" s="15" t="n">
        <v>37895</v>
      </c>
      <c r="AQ321" s="24" t="n">
        <v>0.32784</v>
      </c>
      <c r="AR321" s="15" t="n">
        <v>37042</v>
      </c>
      <c r="AS321" s="24" t="n">
        <v>51.9</v>
      </c>
      <c r="AT321" s="24" t="n">
        <v>52</v>
      </c>
      <c r="AU321" s="24" t="n">
        <v>52.1</v>
      </c>
      <c r="AV321" s="24" t="n">
        <v>2.646</v>
      </c>
      <c r="AW321" s="15" t="n">
        <v>37895</v>
      </c>
      <c r="AX321" s="24" t="n">
        <v>0.43</v>
      </c>
      <c r="AY321" s="15" t="n">
        <v>37042</v>
      </c>
      <c r="AZ321" s="24" t="n">
        <v>45.75</v>
      </c>
      <c r="BA321" s="24" t="n">
        <v>46.75</v>
      </c>
      <c r="BB321" s="24" t="n">
        <v>47.75</v>
      </c>
      <c r="BC321" s="24" t="n">
        <v>2.646</v>
      </c>
      <c r="BD321" s="15" t="n">
        <v>37895</v>
      </c>
      <c r="BE321" s="24" t="n">
        <v>0.43</v>
      </c>
      <c r="BF321" s="15" t="n">
        <v>37042</v>
      </c>
      <c r="BG321" s="24" t="n">
        <v>41.25</v>
      </c>
      <c r="BH321" s="24" t="n">
        <v>43.75</v>
      </c>
      <c r="BI321" s="24" t="n">
        <v>47.75</v>
      </c>
      <c r="BJ321" s="24" t="n">
        <v>2.154</v>
      </c>
      <c r="BK321" s="15" t="n">
        <v>37895</v>
      </c>
      <c r="BL321" s="24" t="n">
        <v>0.279125</v>
      </c>
      <c r="BM321" s="15" t="n">
        <v>37042</v>
      </c>
      <c r="BN321" s="24" t="n">
        <v>46.75</v>
      </c>
      <c r="BO321" s="24" t="n">
        <v>49.25</v>
      </c>
      <c r="BP321" s="24" t="n">
        <v>53.25</v>
      </c>
      <c r="BQ321" s="24" t="n">
        <v>2.154</v>
      </c>
      <c r="BR321" s="15" t="n">
        <v>37895</v>
      </c>
      <c r="BS321" s="24" t="n">
        <v>0.279125</v>
      </c>
      <c r="BT321" s="15" t="n">
        <v>37042</v>
      </c>
      <c r="BU321" s="24" t="n">
        <v>42.75</v>
      </c>
      <c r="BV321" s="24" t="n">
        <v>43.75</v>
      </c>
      <c r="BW321" s="24" t="n">
        <v>44.75</v>
      </c>
      <c r="BX321" s="24" t="n">
        <v>2.646</v>
      </c>
      <c r="BY321" s="15" t="n">
        <v>37895</v>
      </c>
      <c r="BZ321" s="24" t="n">
        <v>0.43</v>
      </c>
      <c r="CA321" s="15" t="n">
        <v>37042</v>
      </c>
      <c r="CB321" s="24" t="n">
        <v>55.65</v>
      </c>
      <c r="CC321" s="24" t="n">
        <v>55.75</v>
      </c>
      <c r="CD321" s="24" t="n">
        <v>55.85</v>
      </c>
      <c r="CE321" s="24" t="n">
        <v>2.646</v>
      </c>
      <c r="CF321" s="15" t="n">
        <v>37895</v>
      </c>
      <c r="CG321" s="24" t="n">
        <v>0.43</v>
      </c>
      <c r="CH321" s="15" t="n">
        <v>37042</v>
      </c>
      <c r="CI321" s="24" t="n">
        <v>56.75</v>
      </c>
      <c r="CJ321" s="24" t="n">
        <v>58.75</v>
      </c>
      <c r="CK321" s="24" t="n">
        <v>60.75</v>
      </c>
      <c r="CL321" s="24" t="n">
        <v>2.4</v>
      </c>
      <c r="CM321" s="15" t="n">
        <v>37895</v>
      </c>
      <c r="CN321" s="24" t="n">
        <v>0.2575</v>
      </c>
    </row>
    <row r="322" customFormat="false" ht="12.75" hidden="false" customHeight="false" outlineLevel="0" collapsed="false">
      <c r="B322" s="15" t="n">
        <v>37043</v>
      </c>
      <c r="C322" s="24" t="n">
        <v>74.45</v>
      </c>
      <c r="D322" s="24" t="n">
        <v>76.75</v>
      </c>
      <c r="E322" s="24" t="n">
        <v>79.05</v>
      </c>
      <c r="F322" s="25" t="n">
        <v>0.9</v>
      </c>
      <c r="G322" s="15" t="n">
        <v>37926</v>
      </c>
      <c r="H322" s="25" t="n">
        <v>0.28944</v>
      </c>
      <c r="I322" s="15" t="n">
        <v>37043</v>
      </c>
      <c r="J322" s="24" t="n">
        <v>71.7</v>
      </c>
      <c r="K322" s="24" t="n">
        <v>74</v>
      </c>
      <c r="L322" s="24" t="n">
        <v>76.3</v>
      </c>
      <c r="M322" s="25" t="n">
        <v>0.9</v>
      </c>
      <c r="N322" s="15" t="n">
        <v>37926</v>
      </c>
      <c r="O322" s="25" t="n">
        <v>0.28944</v>
      </c>
      <c r="P322" s="15" t="n">
        <v>37043</v>
      </c>
      <c r="Q322" s="24" t="n">
        <v>74.2</v>
      </c>
      <c r="R322" s="24" t="n">
        <v>76</v>
      </c>
      <c r="S322" s="24" t="n">
        <v>78.3</v>
      </c>
      <c r="T322" s="25" t="n">
        <v>0.9</v>
      </c>
      <c r="U322" s="15" t="n">
        <v>37926</v>
      </c>
      <c r="V322" s="25" t="n">
        <v>0.28944</v>
      </c>
      <c r="W322" s="15" t="n">
        <v>37043</v>
      </c>
      <c r="X322" s="24" t="n">
        <v>53.95</v>
      </c>
      <c r="Y322" s="24" t="n">
        <v>56.25</v>
      </c>
      <c r="Z322" s="24" t="n">
        <v>58.55</v>
      </c>
      <c r="AA322" s="25" t="n">
        <v>0.9</v>
      </c>
      <c r="AB322" s="15" t="n">
        <v>37926</v>
      </c>
      <c r="AC322" s="25" t="n">
        <v>0.3618</v>
      </c>
      <c r="AD322" s="15" t="n">
        <v>37043</v>
      </c>
      <c r="AE322" s="24" t="n">
        <v>71.7</v>
      </c>
      <c r="AF322" s="24" t="n">
        <v>74</v>
      </c>
      <c r="AG322" s="24" t="n">
        <v>76.3</v>
      </c>
      <c r="AH322" s="25" t="n">
        <v>1.6</v>
      </c>
      <c r="AI322" s="15" t="n">
        <v>37926</v>
      </c>
      <c r="AJ322" s="25" t="n">
        <v>0.28944</v>
      </c>
      <c r="AK322" s="15" t="n">
        <v>37043</v>
      </c>
      <c r="AL322" s="24" t="n">
        <v>84.2</v>
      </c>
      <c r="AM322" s="24" t="n">
        <v>86.5</v>
      </c>
      <c r="AN322" s="24" t="n">
        <v>88.8</v>
      </c>
      <c r="AO322" s="24" t="n">
        <v>0.9</v>
      </c>
      <c r="AP322" s="15" t="n">
        <v>37926</v>
      </c>
      <c r="AQ322" s="24" t="n">
        <v>0.28944</v>
      </c>
      <c r="AR322" s="15" t="n">
        <v>37043</v>
      </c>
      <c r="AS322" s="24" t="n">
        <v>79.85</v>
      </c>
      <c r="AT322" s="24" t="n">
        <v>80</v>
      </c>
      <c r="AU322" s="24" t="n">
        <v>80.15</v>
      </c>
      <c r="AV322" s="24" t="n">
        <v>2.16</v>
      </c>
      <c r="AW322" s="15" t="n">
        <v>37926</v>
      </c>
      <c r="AX322" s="24" t="n">
        <v>0.195</v>
      </c>
      <c r="AY322" s="15" t="n">
        <v>37043</v>
      </c>
      <c r="AZ322" s="24" t="n">
        <v>71.4999923706055</v>
      </c>
      <c r="BA322" s="24" t="n">
        <v>73.9999923706055</v>
      </c>
      <c r="BB322" s="24" t="n">
        <v>76.4999923706055</v>
      </c>
      <c r="BC322" s="24" t="n">
        <v>2.16</v>
      </c>
      <c r="BD322" s="15" t="n">
        <v>37926</v>
      </c>
      <c r="BE322" s="24" t="n">
        <v>0.195</v>
      </c>
      <c r="BF322" s="15" t="n">
        <v>37043</v>
      </c>
      <c r="BG322" s="24" t="n">
        <v>63.4999923706055</v>
      </c>
      <c r="BH322" s="24" t="n">
        <v>65.9999923706055</v>
      </c>
      <c r="BI322" s="24" t="n">
        <v>69.9999923706055</v>
      </c>
      <c r="BJ322" s="24" t="n">
        <v>1.84</v>
      </c>
      <c r="BK322" s="15" t="n">
        <v>37926</v>
      </c>
      <c r="BL322" s="24" t="n">
        <v>0.2166</v>
      </c>
      <c r="BM322" s="15" t="n">
        <v>37043</v>
      </c>
      <c r="BN322" s="24" t="n">
        <v>72.7499923706055</v>
      </c>
      <c r="BO322" s="24" t="n">
        <v>75.2499923706055</v>
      </c>
      <c r="BP322" s="24" t="n">
        <v>79.2499923706055</v>
      </c>
      <c r="BQ322" s="24" t="n">
        <v>1.84</v>
      </c>
      <c r="BR322" s="15" t="n">
        <v>37926</v>
      </c>
      <c r="BS322" s="24" t="n">
        <v>0.2166</v>
      </c>
      <c r="BT322" s="15" t="n">
        <v>37043</v>
      </c>
      <c r="BU322" s="24" t="n">
        <v>67.9999923706055</v>
      </c>
      <c r="BV322" s="24" t="n">
        <v>70.4999923706055</v>
      </c>
      <c r="BW322" s="24" t="n">
        <v>72.9999923706055</v>
      </c>
      <c r="BX322" s="24" t="n">
        <v>2.16</v>
      </c>
      <c r="BY322" s="15" t="n">
        <v>37926</v>
      </c>
      <c r="BZ322" s="24" t="n">
        <v>0.195</v>
      </c>
      <c r="CA322" s="15" t="n">
        <v>37043</v>
      </c>
      <c r="CB322" s="24" t="n">
        <v>82.35</v>
      </c>
      <c r="CC322" s="24" t="n">
        <v>82.5</v>
      </c>
      <c r="CD322" s="24" t="n">
        <v>82.65</v>
      </c>
      <c r="CE322" s="24" t="n">
        <v>2.16</v>
      </c>
      <c r="CF322" s="15" t="n">
        <v>37926</v>
      </c>
      <c r="CG322" s="24" t="n">
        <v>0.195</v>
      </c>
      <c r="CH322" s="15" t="n">
        <v>37043</v>
      </c>
      <c r="CI322" s="24" t="n">
        <v>67</v>
      </c>
      <c r="CJ322" s="24" t="n">
        <v>69</v>
      </c>
      <c r="CK322" s="24" t="n">
        <v>71</v>
      </c>
      <c r="CL322" s="24" t="n">
        <v>1.25</v>
      </c>
      <c r="CM322" s="15" t="n">
        <v>37926</v>
      </c>
      <c r="CN322" s="24" t="n">
        <v>0.2275</v>
      </c>
    </row>
    <row r="323" customFormat="false" ht="12.75" hidden="false" customHeight="false" outlineLevel="0" collapsed="false">
      <c r="B323" s="15" t="n">
        <v>37073</v>
      </c>
      <c r="C323" s="24" t="n">
        <v>109</v>
      </c>
      <c r="D323" s="24" t="n">
        <v>112</v>
      </c>
      <c r="E323" s="24" t="n">
        <v>115</v>
      </c>
      <c r="F323" s="25" t="n">
        <v>1</v>
      </c>
      <c r="G323" s="15" t="n">
        <v>37956</v>
      </c>
      <c r="H323" s="25" t="n">
        <v>0.28944</v>
      </c>
      <c r="I323" s="15" t="n">
        <v>37073</v>
      </c>
      <c r="J323" s="24" t="n">
        <v>111</v>
      </c>
      <c r="K323" s="24" t="n">
        <v>114</v>
      </c>
      <c r="L323" s="24" t="n">
        <v>117</v>
      </c>
      <c r="M323" s="25" t="n">
        <v>1</v>
      </c>
      <c r="N323" s="15" t="n">
        <v>37956</v>
      </c>
      <c r="O323" s="25" t="n">
        <v>0.28944</v>
      </c>
      <c r="P323" s="15" t="n">
        <v>37073</v>
      </c>
      <c r="Q323" s="24" t="n">
        <v>96.1</v>
      </c>
      <c r="R323" s="24" t="n">
        <v>100.5</v>
      </c>
      <c r="S323" s="24" t="n">
        <v>105.4</v>
      </c>
      <c r="T323" s="25" t="n">
        <v>1</v>
      </c>
      <c r="U323" s="15" t="n">
        <v>37956</v>
      </c>
      <c r="V323" s="25" t="n">
        <v>0.28944</v>
      </c>
      <c r="W323" s="15" t="n">
        <v>37073</v>
      </c>
      <c r="X323" s="24" t="n">
        <v>68</v>
      </c>
      <c r="Y323" s="24" t="n">
        <v>71</v>
      </c>
      <c r="Z323" s="24" t="n">
        <v>74</v>
      </c>
      <c r="AA323" s="25" t="n">
        <v>1</v>
      </c>
      <c r="AB323" s="15" t="n">
        <v>37956</v>
      </c>
      <c r="AC323" s="25" t="n">
        <v>0.3618</v>
      </c>
      <c r="AD323" s="15" t="n">
        <v>37073</v>
      </c>
      <c r="AE323" s="24" t="n">
        <v>111</v>
      </c>
      <c r="AF323" s="24" t="n">
        <v>114</v>
      </c>
      <c r="AG323" s="24" t="n">
        <v>117</v>
      </c>
      <c r="AH323" s="25" t="n">
        <v>1.6</v>
      </c>
      <c r="AI323" s="15" t="n">
        <v>37956</v>
      </c>
      <c r="AJ323" s="25" t="n">
        <v>0.28944</v>
      </c>
      <c r="AK323" s="15" t="n">
        <v>37073</v>
      </c>
      <c r="AL323" s="24" t="n">
        <v>124.75</v>
      </c>
      <c r="AM323" s="24" t="n">
        <v>127.75</v>
      </c>
      <c r="AN323" s="24" t="n">
        <v>130.75</v>
      </c>
      <c r="AO323" s="24" t="n">
        <v>1</v>
      </c>
      <c r="AP323" s="15" t="n">
        <v>37956</v>
      </c>
      <c r="AQ323" s="24" t="n">
        <v>0.28944</v>
      </c>
      <c r="AR323" s="15" t="n">
        <v>37073</v>
      </c>
      <c r="AS323" s="24" t="n">
        <v>118.5</v>
      </c>
      <c r="AT323" s="24" t="n">
        <v>120</v>
      </c>
      <c r="AU323" s="24" t="n">
        <v>121.5</v>
      </c>
      <c r="AV323" s="24" t="n">
        <v>2.052</v>
      </c>
      <c r="AW323" s="15" t="n">
        <v>37956</v>
      </c>
      <c r="AX323" s="24" t="n">
        <v>0.195</v>
      </c>
      <c r="AY323" s="15" t="n">
        <v>37073</v>
      </c>
      <c r="AZ323" s="24" t="n">
        <v>113.25</v>
      </c>
      <c r="BA323" s="24" t="n">
        <v>117.25</v>
      </c>
      <c r="BB323" s="24" t="n">
        <v>121.25</v>
      </c>
      <c r="BC323" s="24" t="n">
        <v>2.052</v>
      </c>
      <c r="BD323" s="15" t="n">
        <v>37956</v>
      </c>
      <c r="BE323" s="24" t="n">
        <v>0.195</v>
      </c>
      <c r="BF323" s="15" t="n">
        <v>37073</v>
      </c>
      <c r="BG323" s="24" t="n">
        <v>98.75</v>
      </c>
      <c r="BH323" s="24" t="n">
        <v>101.25</v>
      </c>
      <c r="BI323" s="24" t="n">
        <v>105.25</v>
      </c>
      <c r="BJ323" s="24" t="n">
        <v>1.7</v>
      </c>
      <c r="BK323" s="15" t="n">
        <v>37956</v>
      </c>
      <c r="BL323" s="24" t="n">
        <v>0.2145</v>
      </c>
      <c r="BM323" s="15" t="n">
        <v>37073</v>
      </c>
      <c r="BN323" s="24" t="n">
        <v>115.25</v>
      </c>
      <c r="BO323" s="24" t="n">
        <v>117.75</v>
      </c>
      <c r="BP323" s="24" t="n">
        <v>121.75</v>
      </c>
      <c r="BQ323" s="24" t="n">
        <v>1.7</v>
      </c>
      <c r="BR323" s="15" t="n">
        <v>37956</v>
      </c>
      <c r="BS323" s="24" t="n">
        <v>0.2145</v>
      </c>
      <c r="BT323" s="15" t="n">
        <v>37073</v>
      </c>
      <c r="BU323" s="24" t="n">
        <v>108.75</v>
      </c>
      <c r="BV323" s="24" t="n">
        <v>112.75</v>
      </c>
      <c r="BW323" s="24" t="n">
        <v>116.75</v>
      </c>
      <c r="BX323" s="24" t="n">
        <v>2.052</v>
      </c>
      <c r="BY323" s="15" t="n">
        <v>37956</v>
      </c>
      <c r="BZ323" s="24" t="n">
        <v>0.195</v>
      </c>
      <c r="CA323" s="15" t="n">
        <v>37073</v>
      </c>
      <c r="CB323" s="24" t="n">
        <v>121.25</v>
      </c>
      <c r="CC323" s="24" t="n">
        <v>122.75</v>
      </c>
      <c r="CD323" s="24" t="n">
        <v>124.25</v>
      </c>
      <c r="CE323" s="24" t="n">
        <v>2.052</v>
      </c>
      <c r="CF323" s="15" t="n">
        <v>37956</v>
      </c>
      <c r="CG323" s="24" t="n">
        <v>0.195</v>
      </c>
      <c r="CH323" s="15" t="n">
        <v>37073</v>
      </c>
      <c r="CI323" s="24" t="n">
        <v>91</v>
      </c>
      <c r="CJ323" s="24" t="n">
        <v>93</v>
      </c>
      <c r="CK323" s="24" t="n">
        <v>95</v>
      </c>
      <c r="CL323" s="24" t="n">
        <v>1.25</v>
      </c>
      <c r="CM323" s="15" t="n">
        <v>37956</v>
      </c>
      <c r="CN323" s="24" t="n">
        <v>0.2275</v>
      </c>
    </row>
    <row r="324" customFormat="false" ht="12.75" hidden="false" customHeight="false" outlineLevel="0" collapsed="false">
      <c r="B324" s="15" t="n">
        <v>37104</v>
      </c>
      <c r="C324" s="24" t="n">
        <v>109</v>
      </c>
      <c r="D324" s="24" t="n">
        <v>112</v>
      </c>
      <c r="E324" s="24" t="n">
        <v>115</v>
      </c>
      <c r="F324" s="25" t="n">
        <v>1</v>
      </c>
      <c r="G324" s="15" t="n">
        <v>37987</v>
      </c>
      <c r="H324" s="25" t="n">
        <v>0.2904</v>
      </c>
      <c r="I324" s="15" t="n">
        <v>37104</v>
      </c>
      <c r="J324" s="24" t="n">
        <v>110.5</v>
      </c>
      <c r="K324" s="24" t="n">
        <v>113.5</v>
      </c>
      <c r="L324" s="24" t="n">
        <v>116.5</v>
      </c>
      <c r="M324" s="25" t="n">
        <v>1</v>
      </c>
      <c r="N324" s="15" t="n">
        <v>37987</v>
      </c>
      <c r="O324" s="25" t="n">
        <v>0.2904</v>
      </c>
      <c r="P324" s="15" t="n">
        <v>37104</v>
      </c>
      <c r="Q324" s="24" t="n">
        <v>96.1</v>
      </c>
      <c r="R324" s="24" t="n">
        <v>100.5</v>
      </c>
      <c r="S324" s="24" t="n">
        <v>105.4</v>
      </c>
      <c r="T324" s="25" t="n">
        <v>1</v>
      </c>
      <c r="U324" s="15" t="n">
        <v>37987</v>
      </c>
      <c r="V324" s="25" t="n">
        <v>0.2904</v>
      </c>
      <c r="W324" s="15" t="n">
        <v>37104</v>
      </c>
      <c r="X324" s="24" t="n">
        <v>68</v>
      </c>
      <c r="Y324" s="24" t="n">
        <v>71</v>
      </c>
      <c r="Z324" s="24" t="n">
        <v>74</v>
      </c>
      <c r="AA324" s="25" t="n">
        <v>1</v>
      </c>
      <c r="AB324" s="15" t="n">
        <v>37987</v>
      </c>
      <c r="AC324" s="25" t="n">
        <v>0.363</v>
      </c>
      <c r="AD324" s="15" t="n">
        <v>37104</v>
      </c>
      <c r="AE324" s="24" t="n">
        <v>111</v>
      </c>
      <c r="AF324" s="24" t="n">
        <v>114</v>
      </c>
      <c r="AG324" s="24" t="n">
        <v>117</v>
      </c>
      <c r="AH324" s="25" t="n">
        <v>1.6</v>
      </c>
      <c r="AI324" s="15" t="n">
        <v>37987</v>
      </c>
      <c r="AJ324" s="25" t="n">
        <v>0.2904</v>
      </c>
      <c r="AK324" s="15" t="n">
        <v>37104</v>
      </c>
      <c r="AL324" s="24" t="n">
        <v>124.75</v>
      </c>
      <c r="AM324" s="24" t="n">
        <v>127.75</v>
      </c>
      <c r="AN324" s="24" t="n">
        <v>130.75</v>
      </c>
      <c r="AO324" s="24" t="n">
        <v>1</v>
      </c>
      <c r="AP324" s="15" t="n">
        <v>37987</v>
      </c>
      <c r="AQ324" s="24" t="n">
        <v>0.2904</v>
      </c>
      <c r="AR324" s="15" t="n">
        <v>37104</v>
      </c>
      <c r="AS324" s="24" t="n">
        <v>118.5</v>
      </c>
      <c r="AT324" s="24" t="n">
        <v>120</v>
      </c>
      <c r="AU324" s="24" t="n">
        <v>121.5</v>
      </c>
      <c r="AV324" s="24" t="n">
        <v>1.89</v>
      </c>
      <c r="AW324" s="15" t="n">
        <v>37987</v>
      </c>
      <c r="AX324" s="24" t="n">
        <v>0.1975</v>
      </c>
      <c r="AY324" s="15" t="n">
        <v>37104</v>
      </c>
      <c r="AZ324" s="24" t="n">
        <v>113.25</v>
      </c>
      <c r="BA324" s="24" t="n">
        <v>117.25</v>
      </c>
      <c r="BB324" s="24" t="n">
        <v>121.25</v>
      </c>
      <c r="BC324" s="24" t="n">
        <v>1.89</v>
      </c>
      <c r="BD324" s="15" t="n">
        <v>37987</v>
      </c>
      <c r="BE324" s="24" t="n">
        <v>0.1975</v>
      </c>
      <c r="BF324" s="15" t="n">
        <v>37104</v>
      </c>
      <c r="BG324" s="24" t="n">
        <v>98.75</v>
      </c>
      <c r="BH324" s="24" t="n">
        <v>101.25</v>
      </c>
      <c r="BI324" s="24" t="n">
        <v>105.25</v>
      </c>
      <c r="BJ324" s="24" t="n">
        <v>1.8</v>
      </c>
      <c r="BK324" s="15" t="n">
        <v>37987</v>
      </c>
      <c r="BL324" s="24" t="n">
        <v>0.2145</v>
      </c>
      <c r="BM324" s="15" t="n">
        <v>37104</v>
      </c>
      <c r="BN324" s="24" t="n">
        <v>115.25</v>
      </c>
      <c r="BO324" s="24" t="n">
        <v>117.75</v>
      </c>
      <c r="BP324" s="24" t="n">
        <v>121.75</v>
      </c>
      <c r="BQ324" s="24" t="n">
        <v>1.8</v>
      </c>
      <c r="BR324" s="15" t="n">
        <v>37987</v>
      </c>
      <c r="BS324" s="24" t="n">
        <v>0.2145</v>
      </c>
      <c r="BT324" s="15" t="n">
        <v>37104</v>
      </c>
      <c r="BU324" s="24" t="n">
        <v>108.75</v>
      </c>
      <c r="BV324" s="24" t="n">
        <v>112.75</v>
      </c>
      <c r="BW324" s="24" t="n">
        <v>116.75</v>
      </c>
      <c r="BX324" s="24" t="n">
        <v>1.89</v>
      </c>
      <c r="BY324" s="15" t="n">
        <v>37987</v>
      </c>
      <c r="BZ324" s="24" t="n">
        <v>0.1975</v>
      </c>
      <c r="CA324" s="15" t="n">
        <v>37104</v>
      </c>
      <c r="CB324" s="24" t="n">
        <v>121.25</v>
      </c>
      <c r="CC324" s="24" t="n">
        <v>122.75</v>
      </c>
      <c r="CD324" s="24" t="n">
        <v>124.25</v>
      </c>
      <c r="CE324" s="24" t="n">
        <v>1.89</v>
      </c>
      <c r="CF324" s="15" t="n">
        <v>37987</v>
      </c>
      <c r="CG324" s="24" t="n">
        <v>0.1975</v>
      </c>
      <c r="CH324" s="15" t="n">
        <v>37104</v>
      </c>
      <c r="CI324" s="24" t="n">
        <v>91</v>
      </c>
      <c r="CJ324" s="24" t="n">
        <v>93</v>
      </c>
      <c r="CK324" s="24" t="n">
        <v>95</v>
      </c>
      <c r="CL324" s="24" t="n">
        <v>1.2</v>
      </c>
      <c r="CM324" s="15" t="n">
        <v>37987</v>
      </c>
      <c r="CN324" s="24" t="n">
        <v>0.2325</v>
      </c>
    </row>
    <row r="325" customFormat="false" ht="12.75" hidden="false" customHeight="false" outlineLevel="0" collapsed="false">
      <c r="B325" s="15" t="n">
        <v>37135</v>
      </c>
      <c r="C325" s="24" t="n">
        <v>58.3</v>
      </c>
      <c r="D325" s="24" t="n">
        <v>59</v>
      </c>
      <c r="E325" s="24" t="n">
        <v>59.7</v>
      </c>
      <c r="F325" s="25" t="n">
        <v>1</v>
      </c>
      <c r="G325" s="15" t="n">
        <v>38018</v>
      </c>
      <c r="H325" s="25" t="n">
        <v>0.3528</v>
      </c>
      <c r="I325" s="15" t="n">
        <v>37135</v>
      </c>
      <c r="J325" s="24" t="n">
        <v>43.3</v>
      </c>
      <c r="K325" s="24" t="n">
        <v>44</v>
      </c>
      <c r="L325" s="24" t="n">
        <v>44.7</v>
      </c>
      <c r="M325" s="25" t="n">
        <v>1</v>
      </c>
      <c r="N325" s="15" t="n">
        <v>38018</v>
      </c>
      <c r="O325" s="25" t="n">
        <v>0.3528</v>
      </c>
      <c r="P325" s="15" t="n">
        <v>37135</v>
      </c>
      <c r="Q325" s="24" t="n">
        <v>55.2</v>
      </c>
      <c r="R325" s="24" t="n">
        <v>57</v>
      </c>
      <c r="S325" s="24" t="n">
        <v>58.5</v>
      </c>
      <c r="T325" s="25" t="n">
        <v>1</v>
      </c>
      <c r="U325" s="15" t="n">
        <v>38018</v>
      </c>
      <c r="V325" s="25" t="n">
        <v>0.3528</v>
      </c>
      <c r="W325" s="15" t="n">
        <v>37135</v>
      </c>
      <c r="X325" s="24" t="n">
        <v>43.8</v>
      </c>
      <c r="Y325" s="24" t="n">
        <v>44.5</v>
      </c>
      <c r="Z325" s="24" t="n">
        <v>45.2</v>
      </c>
      <c r="AA325" s="25" t="n">
        <v>1</v>
      </c>
      <c r="AB325" s="15" t="n">
        <v>38018</v>
      </c>
      <c r="AC325" s="25" t="n">
        <v>0.441</v>
      </c>
      <c r="AD325" s="15" t="n">
        <v>37135</v>
      </c>
      <c r="AE325" s="24" t="n">
        <v>45.3</v>
      </c>
      <c r="AF325" s="24" t="n">
        <v>46</v>
      </c>
      <c r="AG325" s="24" t="n">
        <v>46.7</v>
      </c>
      <c r="AH325" s="25" t="n">
        <v>2.25</v>
      </c>
      <c r="AI325" s="15" t="n">
        <v>38018</v>
      </c>
      <c r="AJ325" s="25" t="n">
        <v>0.3528</v>
      </c>
      <c r="AK325" s="15" t="n">
        <v>37135</v>
      </c>
      <c r="AL325" s="24" t="n">
        <v>64.05</v>
      </c>
      <c r="AM325" s="24" t="n">
        <v>64.75</v>
      </c>
      <c r="AN325" s="24" t="n">
        <v>65.45</v>
      </c>
      <c r="AO325" s="24" t="n">
        <v>1</v>
      </c>
      <c r="AP325" s="15" t="n">
        <v>38018</v>
      </c>
      <c r="AQ325" s="24" t="n">
        <v>0.3528</v>
      </c>
      <c r="AR325" s="15" t="n">
        <v>37135</v>
      </c>
      <c r="AS325" s="24" t="n">
        <v>46.1</v>
      </c>
      <c r="AT325" s="24" t="n">
        <v>46.25</v>
      </c>
      <c r="AU325" s="24" t="n">
        <v>46.4</v>
      </c>
      <c r="AV325" s="24" t="n">
        <v>2.322</v>
      </c>
      <c r="AW325" s="15" t="n">
        <v>38018</v>
      </c>
      <c r="AX325" s="24" t="n">
        <v>0.2925</v>
      </c>
      <c r="AY325" s="15" t="n">
        <v>37135</v>
      </c>
      <c r="AZ325" s="24" t="n">
        <v>40.7500038146973</v>
      </c>
      <c r="BA325" s="24" t="n">
        <v>43.2500038146973</v>
      </c>
      <c r="BB325" s="24" t="n">
        <v>45.7500038146973</v>
      </c>
      <c r="BC325" s="24" t="n">
        <v>2.322</v>
      </c>
      <c r="BD325" s="15" t="n">
        <v>38018</v>
      </c>
      <c r="BE325" s="24" t="n">
        <v>0.2925</v>
      </c>
      <c r="BF325" s="15" t="n">
        <v>37135</v>
      </c>
      <c r="BG325" s="24" t="n">
        <v>39.2499961853027</v>
      </c>
      <c r="BH325" s="24" t="n">
        <v>41.7499961853027</v>
      </c>
      <c r="BI325" s="24" t="n">
        <v>45.7499961853027</v>
      </c>
      <c r="BJ325" s="24" t="n">
        <v>2.35</v>
      </c>
      <c r="BK325" s="15" t="n">
        <v>38018</v>
      </c>
      <c r="BL325" s="24" t="n">
        <v>0.2825</v>
      </c>
      <c r="BM325" s="15" t="n">
        <v>37135</v>
      </c>
      <c r="BN325" s="24" t="n">
        <v>49.2500038146973</v>
      </c>
      <c r="BO325" s="24" t="n">
        <v>51.7500038146973</v>
      </c>
      <c r="BP325" s="24" t="n">
        <v>55.7500038146973</v>
      </c>
      <c r="BQ325" s="24" t="n">
        <v>2.35</v>
      </c>
      <c r="BR325" s="15" t="n">
        <v>38018</v>
      </c>
      <c r="BS325" s="24" t="n">
        <v>0.2825</v>
      </c>
      <c r="BT325" s="15" t="n">
        <v>37135</v>
      </c>
      <c r="BU325" s="24" t="n">
        <v>38.4999961853027</v>
      </c>
      <c r="BV325" s="24" t="n">
        <v>40.9999961853027</v>
      </c>
      <c r="BW325" s="24" t="n">
        <v>43.4999961853027</v>
      </c>
      <c r="BX325" s="24" t="n">
        <v>2.322</v>
      </c>
      <c r="BY325" s="15" t="n">
        <v>38018</v>
      </c>
      <c r="BZ325" s="24" t="n">
        <v>0.2925</v>
      </c>
      <c r="CA325" s="15" t="n">
        <v>37135</v>
      </c>
      <c r="CB325" s="24" t="n">
        <v>49.6</v>
      </c>
      <c r="CC325" s="24" t="n">
        <v>49.75</v>
      </c>
      <c r="CD325" s="24" t="n">
        <v>49.9</v>
      </c>
      <c r="CE325" s="24" t="n">
        <v>2.322</v>
      </c>
      <c r="CF325" s="15" t="n">
        <v>38018</v>
      </c>
      <c r="CG325" s="24" t="n">
        <v>0.2925</v>
      </c>
      <c r="CH325" s="15" t="n">
        <v>37135</v>
      </c>
      <c r="CI325" s="24" t="n">
        <v>53.5000038146973</v>
      </c>
      <c r="CJ325" s="24" t="n">
        <v>55.5000038146973</v>
      </c>
      <c r="CK325" s="24" t="n">
        <v>57.5000038146973</v>
      </c>
      <c r="CL325" s="24" t="n">
        <v>1.25</v>
      </c>
      <c r="CM325" s="15" t="n">
        <v>38018</v>
      </c>
      <c r="CN325" s="24" t="n">
        <v>0.26</v>
      </c>
    </row>
    <row r="326" customFormat="false" ht="12.75" hidden="false" customHeight="false" outlineLevel="0" collapsed="false">
      <c r="B326" s="15" t="n">
        <v>37165</v>
      </c>
      <c r="C326" s="24" t="n">
        <v>53.95</v>
      </c>
      <c r="D326" s="24" t="n">
        <v>54.5</v>
      </c>
      <c r="E326" s="24" t="n">
        <v>55.05</v>
      </c>
      <c r="F326" s="25" t="n">
        <v>1.5</v>
      </c>
      <c r="G326" s="15" t="n">
        <v>38047</v>
      </c>
      <c r="H326" s="25" t="n">
        <v>0.3528</v>
      </c>
      <c r="I326" s="15" t="n">
        <v>37165</v>
      </c>
      <c r="J326" s="24" t="n">
        <v>39.45</v>
      </c>
      <c r="K326" s="24" t="n">
        <v>40</v>
      </c>
      <c r="L326" s="24" t="n">
        <v>40.55</v>
      </c>
      <c r="M326" s="25" t="n">
        <v>1.5</v>
      </c>
      <c r="N326" s="15" t="n">
        <v>38047</v>
      </c>
      <c r="O326" s="25" t="n">
        <v>0.3528</v>
      </c>
      <c r="P326" s="15" t="n">
        <v>37165</v>
      </c>
      <c r="Q326" s="24" t="n">
        <v>54.85</v>
      </c>
      <c r="R326" s="24" t="n">
        <v>55.75</v>
      </c>
      <c r="S326" s="24" t="n">
        <v>56.65</v>
      </c>
      <c r="T326" s="25" t="n">
        <v>1.5</v>
      </c>
      <c r="U326" s="15" t="n">
        <v>38047</v>
      </c>
      <c r="V326" s="25" t="n">
        <v>0.3528</v>
      </c>
      <c r="W326" s="15" t="n">
        <v>37165</v>
      </c>
      <c r="X326" s="24" t="n">
        <v>41.7</v>
      </c>
      <c r="Y326" s="24" t="n">
        <v>42.25</v>
      </c>
      <c r="Z326" s="24" t="n">
        <v>42.8</v>
      </c>
      <c r="AA326" s="25" t="n">
        <v>1.5</v>
      </c>
      <c r="AB326" s="15" t="n">
        <v>38047</v>
      </c>
      <c r="AC326" s="25" t="n">
        <v>0.441</v>
      </c>
      <c r="AD326" s="15" t="n">
        <v>37165</v>
      </c>
      <c r="AE326" s="24" t="n">
        <v>41.45</v>
      </c>
      <c r="AF326" s="24" t="n">
        <v>42</v>
      </c>
      <c r="AG326" s="24" t="n">
        <v>42.55</v>
      </c>
      <c r="AH326" s="25" t="n">
        <v>2.25</v>
      </c>
      <c r="AI326" s="15" t="n">
        <v>38047</v>
      </c>
      <c r="AJ326" s="25" t="n">
        <v>0.3528</v>
      </c>
      <c r="AK326" s="15" t="n">
        <v>37165</v>
      </c>
      <c r="AL326" s="24" t="n">
        <v>58.95</v>
      </c>
      <c r="AM326" s="24" t="n">
        <v>59.5</v>
      </c>
      <c r="AN326" s="24" t="n">
        <v>60.05</v>
      </c>
      <c r="AO326" s="24" t="n">
        <v>1.5</v>
      </c>
      <c r="AP326" s="15" t="n">
        <v>38047</v>
      </c>
      <c r="AQ326" s="24" t="n">
        <v>0.3528</v>
      </c>
      <c r="AR326" s="15" t="n">
        <v>37165</v>
      </c>
      <c r="AS326" s="24" t="n">
        <v>42.15</v>
      </c>
      <c r="AT326" s="24" t="n">
        <v>42.25</v>
      </c>
      <c r="AU326" s="24" t="n">
        <v>42.35</v>
      </c>
      <c r="AV326" s="24" t="n">
        <v>2.322</v>
      </c>
      <c r="AW326" s="15" t="n">
        <v>38047</v>
      </c>
      <c r="AX326" s="24" t="n">
        <v>0.2925</v>
      </c>
      <c r="AY326" s="15" t="n">
        <v>37165</v>
      </c>
      <c r="AZ326" s="24" t="n">
        <v>40.6500015258789</v>
      </c>
      <c r="BA326" s="24" t="n">
        <v>41.4000015258789</v>
      </c>
      <c r="BB326" s="24" t="n">
        <v>42.1500015258789</v>
      </c>
      <c r="BC326" s="24" t="n">
        <v>2.322</v>
      </c>
      <c r="BD326" s="15" t="n">
        <v>38047</v>
      </c>
      <c r="BE326" s="24" t="n">
        <v>0.2925</v>
      </c>
      <c r="BF326" s="15" t="n">
        <v>37165</v>
      </c>
      <c r="BG326" s="24" t="n">
        <v>36.3699989318848</v>
      </c>
      <c r="BH326" s="24" t="n">
        <v>38.8699989318848</v>
      </c>
      <c r="BI326" s="24" t="n">
        <v>42.8699989318848</v>
      </c>
      <c r="BJ326" s="24" t="n">
        <v>2.35</v>
      </c>
      <c r="BK326" s="15" t="n">
        <v>38047</v>
      </c>
      <c r="BL326" s="24" t="n">
        <v>0.2825</v>
      </c>
      <c r="BM326" s="15" t="n">
        <v>37165</v>
      </c>
      <c r="BN326" s="24" t="n">
        <v>41.9000015258789</v>
      </c>
      <c r="BO326" s="24" t="n">
        <v>44.4000015258789</v>
      </c>
      <c r="BP326" s="24" t="n">
        <v>48.4000015258789</v>
      </c>
      <c r="BQ326" s="24" t="n">
        <v>2.35</v>
      </c>
      <c r="BR326" s="15" t="n">
        <v>38047</v>
      </c>
      <c r="BS326" s="24" t="n">
        <v>0.2825</v>
      </c>
      <c r="BT326" s="15" t="n">
        <v>37165</v>
      </c>
      <c r="BU326" s="24" t="n">
        <v>39.3699989318848</v>
      </c>
      <c r="BV326" s="24" t="n">
        <v>40.1199989318848</v>
      </c>
      <c r="BW326" s="24" t="n">
        <v>40.8699989318848</v>
      </c>
      <c r="BX326" s="24" t="n">
        <v>2.322</v>
      </c>
      <c r="BY326" s="15" t="n">
        <v>38047</v>
      </c>
      <c r="BZ326" s="24" t="n">
        <v>0.2925</v>
      </c>
      <c r="CA326" s="15" t="n">
        <v>37165</v>
      </c>
      <c r="CB326" s="24" t="n">
        <v>45.65</v>
      </c>
      <c r="CC326" s="24" t="n">
        <v>45.75</v>
      </c>
      <c r="CD326" s="24" t="n">
        <v>45.85</v>
      </c>
      <c r="CE326" s="24" t="n">
        <v>2.322</v>
      </c>
      <c r="CF326" s="15" t="n">
        <v>38047</v>
      </c>
      <c r="CG326" s="24" t="n">
        <v>0.2925</v>
      </c>
      <c r="CH326" s="15" t="n">
        <v>37165</v>
      </c>
      <c r="CI326" s="24" t="n">
        <v>45.6999931335449</v>
      </c>
      <c r="CJ326" s="24" t="n">
        <v>47.6999931335449</v>
      </c>
      <c r="CK326" s="24" t="n">
        <v>49.6999931335449</v>
      </c>
      <c r="CL326" s="24" t="n">
        <v>1.25</v>
      </c>
      <c r="CM326" s="15" t="n">
        <v>38047</v>
      </c>
      <c r="CN326" s="24" t="n">
        <v>0.26</v>
      </c>
    </row>
    <row r="327" customFormat="false" ht="12.75" hidden="false" customHeight="false" outlineLevel="0" collapsed="false">
      <c r="B327" s="15" t="n">
        <v>37196</v>
      </c>
      <c r="C327" s="24" t="n">
        <v>53.95</v>
      </c>
      <c r="D327" s="24" t="n">
        <v>54.5</v>
      </c>
      <c r="E327" s="24" t="n">
        <v>55.05</v>
      </c>
      <c r="F327" s="25" t="n">
        <v>1.5</v>
      </c>
      <c r="G327" s="15" t="n">
        <v>38078</v>
      </c>
      <c r="H327" s="25" t="n">
        <v>0.2952</v>
      </c>
      <c r="I327" s="15" t="n">
        <v>37196</v>
      </c>
      <c r="J327" s="24" t="n">
        <v>40.45</v>
      </c>
      <c r="K327" s="24" t="n">
        <v>41</v>
      </c>
      <c r="L327" s="24" t="n">
        <v>41.55</v>
      </c>
      <c r="M327" s="25" t="n">
        <v>1.5</v>
      </c>
      <c r="N327" s="15" t="n">
        <v>38078</v>
      </c>
      <c r="O327" s="25" t="n">
        <v>0.2952</v>
      </c>
      <c r="P327" s="15" t="n">
        <v>37196</v>
      </c>
      <c r="Q327" s="24" t="n">
        <v>54.85</v>
      </c>
      <c r="R327" s="24" t="n">
        <v>55.75</v>
      </c>
      <c r="S327" s="24" t="n">
        <v>56.65</v>
      </c>
      <c r="T327" s="25" t="n">
        <v>1.5</v>
      </c>
      <c r="U327" s="15" t="n">
        <v>38078</v>
      </c>
      <c r="V327" s="25" t="n">
        <v>0.2952</v>
      </c>
      <c r="W327" s="15" t="n">
        <v>37196</v>
      </c>
      <c r="X327" s="24" t="n">
        <v>41.7</v>
      </c>
      <c r="Y327" s="24" t="n">
        <v>42.25</v>
      </c>
      <c r="Z327" s="24" t="n">
        <v>42.8</v>
      </c>
      <c r="AA327" s="25" t="n">
        <v>1.5</v>
      </c>
      <c r="AB327" s="15" t="n">
        <v>38078</v>
      </c>
      <c r="AC327" s="25" t="n">
        <v>0.369</v>
      </c>
      <c r="AD327" s="15" t="n">
        <v>37196</v>
      </c>
      <c r="AE327" s="24" t="n">
        <v>41.45</v>
      </c>
      <c r="AF327" s="24" t="n">
        <v>42</v>
      </c>
      <c r="AG327" s="24" t="n">
        <v>42.55</v>
      </c>
      <c r="AH327" s="25" t="n">
        <v>1.5</v>
      </c>
      <c r="AI327" s="15" t="n">
        <v>38078</v>
      </c>
      <c r="AJ327" s="25" t="n">
        <v>0.2952</v>
      </c>
      <c r="AK327" s="15" t="n">
        <v>37196</v>
      </c>
      <c r="AL327" s="24" t="n">
        <v>58.95</v>
      </c>
      <c r="AM327" s="24" t="n">
        <v>59.5</v>
      </c>
      <c r="AN327" s="24" t="n">
        <v>60.05</v>
      </c>
      <c r="AO327" s="24" t="n">
        <v>1.5</v>
      </c>
      <c r="AP327" s="15" t="n">
        <v>38078</v>
      </c>
      <c r="AQ327" s="24" t="n">
        <v>0.2952</v>
      </c>
      <c r="AR327" s="15" t="n">
        <v>37196</v>
      </c>
      <c r="AS327" s="24" t="n">
        <v>42.15</v>
      </c>
      <c r="AT327" s="24" t="n">
        <v>42.25</v>
      </c>
      <c r="AU327" s="24" t="n">
        <v>42.35</v>
      </c>
      <c r="AV327" s="24" t="n">
        <v>2.052</v>
      </c>
      <c r="AW327" s="15" t="n">
        <v>38078</v>
      </c>
      <c r="AX327" s="24" t="n">
        <v>0.18</v>
      </c>
      <c r="AY327" s="15" t="n">
        <v>37196</v>
      </c>
      <c r="AZ327" s="24" t="n">
        <v>40.75</v>
      </c>
      <c r="BA327" s="24" t="n">
        <v>41.5</v>
      </c>
      <c r="BB327" s="24" t="n">
        <v>42.25</v>
      </c>
      <c r="BC327" s="24" t="n">
        <v>2.052</v>
      </c>
      <c r="BD327" s="15" t="n">
        <v>38078</v>
      </c>
      <c r="BE327" s="24" t="n">
        <v>0.18</v>
      </c>
      <c r="BF327" s="15" t="n">
        <v>37196</v>
      </c>
      <c r="BG327" s="24" t="n">
        <v>36.5469131469727</v>
      </c>
      <c r="BH327" s="24" t="n">
        <v>39.0469131469727</v>
      </c>
      <c r="BI327" s="24" t="n">
        <v>43.0469131469727</v>
      </c>
      <c r="BJ327" s="24" t="n">
        <v>1.7</v>
      </c>
      <c r="BK327" s="15" t="n">
        <v>38078</v>
      </c>
      <c r="BL327" s="24" t="n">
        <v>0.202</v>
      </c>
      <c r="BM327" s="15" t="n">
        <v>37196</v>
      </c>
      <c r="BN327" s="24" t="n">
        <v>42</v>
      </c>
      <c r="BO327" s="24" t="n">
        <v>44.5</v>
      </c>
      <c r="BP327" s="24" t="n">
        <v>48.5</v>
      </c>
      <c r="BQ327" s="24" t="n">
        <v>1.7</v>
      </c>
      <c r="BR327" s="15" t="n">
        <v>38078</v>
      </c>
      <c r="BS327" s="24" t="n">
        <v>0.202</v>
      </c>
      <c r="BT327" s="15" t="n">
        <v>37196</v>
      </c>
      <c r="BU327" s="24" t="n">
        <v>39.5499992370606</v>
      </c>
      <c r="BV327" s="24" t="n">
        <v>40.2999992370606</v>
      </c>
      <c r="BW327" s="24" t="n">
        <v>41.0499992370606</v>
      </c>
      <c r="BX327" s="24" t="n">
        <v>2.052</v>
      </c>
      <c r="BY327" s="15" t="n">
        <v>38078</v>
      </c>
      <c r="BZ327" s="24" t="n">
        <v>0.18</v>
      </c>
      <c r="CA327" s="15" t="n">
        <v>37196</v>
      </c>
      <c r="CB327" s="24" t="n">
        <v>45.65</v>
      </c>
      <c r="CC327" s="24" t="n">
        <v>45.75</v>
      </c>
      <c r="CD327" s="24" t="n">
        <v>45.85</v>
      </c>
      <c r="CE327" s="24" t="n">
        <v>2.052</v>
      </c>
      <c r="CF327" s="15" t="n">
        <v>38078</v>
      </c>
      <c r="CG327" s="24" t="n">
        <v>0.18</v>
      </c>
      <c r="CH327" s="15" t="n">
        <v>37196</v>
      </c>
      <c r="CI327" s="24" t="n">
        <v>43.7499885559082</v>
      </c>
      <c r="CJ327" s="24" t="n">
        <v>45.7499885559082</v>
      </c>
      <c r="CK327" s="24" t="n">
        <v>47.7499885559082</v>
      </c>
      <c r="CL327" s="24" t="n">
        <v>1.25</v>
      </c>
      <c r="CM327" s="15" t="n">
        <v>38078</v>
      </c>
      <c r="CN327" s="24" t="n">
        <v>0.2225</v>
      </c>
    </row>
    <row r="328" customFormat="false" ht="12.75" hidden="false" customHeight="false" outlineLevel="0" collapsed="false">
      <c r="B328" s="15" t="n">
        <v>37226</v>
      </c>
      <c r="C328" s="24" t="n">
        <v>53.95</v>
      </c>
      <c r="D328" s="24" t="n">
        <v>54.5</v>
      </c>
      <c r="E328" s="24" t="n">
        <v>55.05</v>
      </c>
      <c r="F328" s="25" t="n">
        <v>1</v>
      </c>
      <c r="G328" s="15" t="n">
        <v>38108</v>
      </c>
      <c r="H328" s="25" t="n">
        <v>0.2952</v>
      </c>
      <c r="I328" s="15" t="n">
        <v>37226</v>
      </c>
      <c r="J328" s="24" t="n">
        <v>41.2</v>
      </c>
      <c r="K328" s="24" t="n">
        <v>41.75</v>
      </c>
      <c r="L328" s="24" t="n">
        <v>42.3</v>
      </c>
      <c r="M328" s="25" t="n">
        <v>1</v>
      </c>
      <c r="N328" s="15" t="n">
        <v>38108</v>
      </c>
      <c r="O328" s="25" t="n">
        <v>0.2952</v>
      </c>
      <c r="P328" s="15" t="n">
        <v>37226</v>
      </c>
      <c r="Q328" s="24" t="n">
        <v>54.85</v>
      </c>
      <c r="R328" s="24" t="n">
        <v>55.75</v>
      </c>
      <c r="S328" s="24" t="n">
        <v>56.65</v>
      </c>
      <c r="T328" s="25" t="n">
        <v>1</v>
      </c>
      <c r="U328" s="15" t="n">
        <v>38108</v>
      </c>
      <c r="V328" s="25" t="n">
        <v>0.2952</v>
      </c>
      <c r="W328" s="15" t="n">
        <v>37226</v>
      </c>
      <c r="X328" s="24" t="n">
        <v>41.7</v>
      </c>
      <c r="Y328" s="24" t="n">
        <v>42.25</v>
      </c>
      <c r="Z328" s="24" t="n">
        <v>42.8</v>
      </c>
      <c r="AA328" s="25" t="n">
        <v>1</v>
      </c>
      <c r="AB328" s="15" t="n">
        <v>38108</v>
      </c>
      <c r="AC328" s="25" t="n">
        <v>0.369</v>
      </c>
      <c r="AD328" s="15" t="n">
        <v>37226</v>
      </c>
      <c r="AE328" s="24" t="n">
        <v>41.45</v>
      </c>
      <c r="AF328" s="24" t="n">
        <v>42</v>
      </c>
      <c r="AG328" s="24" t="n">
        <v>42.55</v>
      </c>
      <c r="AH328" s="25" t="n">
        <v>1.5</v>
      </c>
      <c r="AI328" s="15" t="n">
        <v>38108</v>
      </c>
      <c r="AJ328" s="25" t="n">
        <v>0.2952</v>
      </c>
      <c r="AK328" s="15" t="n">
        <v>37226</v>
      </c>
      <c r="AL328" s="24" t="n">
        <v>58.95</v>
      </c>
      <c r="AM328" s="24" t="n">
        <v>59.5</v>
      </c>
      <c r="AN328" s="24" t="n">
        <v>60.05</v>
      </c>
      <c r="AO328" s="24" t="n">
        <v>1</v>
      </c>
      <c r="AP328" s="15" t="n">
        <v>38108</v>
      </c>
      <c r="AQ328" s="24" t="n">
        <v>0.2952</v>
      </c>
      <c r="AR328" s="15" t="n">
        <v>37226</v>
      </c>
      <c r="AS328" s="24" t="n">
        <v>42.15</v>
      </c>
      <c r="AT328" s="24" t="n">
        <v>42.25</v>
      </c>
      <c r="AU328" s="24" t="n">
        <v>42.35</v>
      </c>
      <c r="AV328" s="24" t="n">
        <v>1.998</v>
      </c>
      <c r="AW328" s="15" t="n">
        <v>38108</v>
      </c>
      <c r="AX328" s="24" t="n">
        <v>0.18</v>
      </c>
      <c r="AY328" s="15" t="n">
        <v>37226</v>
      </c>
      <c r="AZ328" s="24" t="n">
        <v>40.8499984741211</v>
      </c>
      <c r="BA328" s="24" t="n">
        <v>41.5999984741211</v>
      </c>
      <c r="BB328" s="24" t="n">
        <v>42.3499984741211</v>
      </c>
      <c r="BC328" s="24" t="n">
        <v>1.998</v>
      </c>
      <c r="BD328" s="15" t="n">
        <v>38108</v>
      </c>
      <c r="BE328" s="24" t="n">
        <v>0.18</v>
      </c>
      <c r="BF328" s="15" t="n">
        <v>37226</v>
      </c>
      <c r="BG328" s="24" t="n">
        <v>37.4023017883301</v>
      </c>
      <c r="BH328" s="24" t="n">
        <v>39.9023017883301</v>
      </c>
      <c r="BI328" s="24" t="n">
        <v>43.9023017883301</v>
      </c>
      <c r="BJ328" s="24" t="n">
        <v>1.75</v>
      </c>
      <c r="BK328" s="15" t="n">
        <v>38108</v>
      </c>
      <c r="BL328" s="24" t="n">
        <v>0.202</v>
      </c>
      <c r="BM328" s="15" t="n">
        <v>37226</v>
      </c>
      <c r="BN328" s="24" t="n">
        <v>42.0999984741211</v>
      </c>
      <c r="BO328" s="24" t="n">
        <v>44.5999984741211</v>
      </c>
      <c r="BP328" s="24" t="n">
        <v>48.5999984741211</v>
      </c>
      <c r="BQ328" s="24" t="n">
        <v>1.75</v>
      </c>
      <c r="BR328" s="15" t="n">
        <v>38108</v>
      </c>
      <c r="BS328" s="24" t="n">
        <v>0.202</v>
      </c>
      <c r="BT328" s="15" t="n">
        <v>37226</v>
      </c>
      <c r="BU328" s="24" t="n">
        <v>40.3999977111816</v>
      </c>
      <c r="BV328" s="24" t="n">
        <v>41.1499977111816</v>
      </c>
      <c r="BW328" s="24" t="n">
        <v>41.8999977111816</v>
      </c>
      <c r="BX328" s="24" t="n">
        <v>1.998</v>
      </c>
      <c r="BY328" s="15" t="n">
        <v>38108</v>
      </c>
      <c r="BZ328" s="24" t="n">
        <v>0.18</v>
      </c>
      <c r="CA328" s="15" t="n">
        <v>37226</v>
      </c>
      <c r="CB328" s="24" t="n">
        <v>45.65</v>
      </c>
      <c r="CC328" s="24" t="n">
        <v>45.75</v>
      </c>
      <c r="CD328" s="24" t="n">
        <v>45.85</v>
      </c>
      <c r="CE328" s="24" t="n">
        <v>1.998</v>
      </c>
      <c r="CF328" s="15" t="n">
        <v>38108</v>
      </c>
      <c r="CG328" s="24" t="n">
        <v>0.18</v>
      </c>
      <c r="CH328" s="15" t="n">
        <v>37226</v>
      </c>
      <c r="CI328" s="24" t="n">
        <v>43.9999885559082</v>
      </c>
      <c r="CJ328" s="24" t="n">
        <v>45.9999885559082</v>
      </c>
      <c r="CK328" s="24" t="n">
        <v>47.9999885559082</v>
      </c>
      <c r="CL328" s="24" t="n">
        <v>1.25</v>
      </c>
      <c r="CM328" s="15" t="n">
        <v>38108</v>
      </c>
      <c r="CN328" s="24" t="n">
        <v>0.2225</v>
      </c>
    </row>
    <row r="329" customFormat="false" ht="12.75" hidden="false" customHeight="false" outlineLevel="0" collapsed="false">
      <c r="B329" s="15" t="n">
        <v>37257</v>
      </c>
      <c r="C329" s="24" t="n">
        <v>66.3</v>
      </c>
      <c r="D329" s="24" t="n">
        <v>67</v>
      </c>
      <c r="E329" s="24" t="n">
        <v>67.7</v>
      </c>
      <c r="F329" s="25" t="n">
        <v>0.9</v>
      </c>
      <c r="G329" s="15" t="n">
        <v>38139</v>
      </c>
      <c r="H329" s="25" t="n">
        <v>0.3144</v>
      </c>
      <c r="I329" s="15" t="n">
        <v>37257</v>
      </c>
      <c r="J329" s="24" t="n">
        <v>47.3</v>
      </c>
      <c r="K329" s="24" t="n">
        <v>48</v>
      </c>
      <c r="L329" s="24" t="n">
        <v>48.7</v>
      </c>
      <c r="M329" s="25" t="n">
        <v>0.9</v>
      </c>
      <c r="N329" s="15" t="n">
        <v>38139</v>
      </c>
      <c r="O329" s="25" t="n">
        <v>0.3144</v>
      </c>
      <c r="P329" s="15" t="n">
        <v>37257</v>
      </c>
      <c r="Q329" s="24" t="n">
        <v>64.6</v>
      </c>
      <c r="R329" s="24" t="n">
        <v>66</v>
      </c>
      <c r="S329" s="24" t="n">
        <v>67</v>
      </c>
      <c r="T329" s="25" t="n">
        <v>0.9</v>
      </c>
      <c r="U329" s="15" t="n">
        <v>38139</v>
      </c>
      <c r="V329" s="25" t="n">
        <v>0.3144</v>
      </c>
      <c r="W329" s="15" t="n">
        <v>37257</v>
      </c>
      <c r="X329" s="24" t="n">
        <v>46.3</v>
      </c>
      <c r="Y329" s="24" t="n">
        <v>47</v>
      </c>
      <c r="Z329" s="24" t="n">
        <v>47.7</v>
      </c>
      <c r="AA329" s="25" t="n">
        <v>0.9</v>
      </c>
      <c r="AB329" s="15" t="n">
        <v>38139</v>
      </c>
      <c r="AC329" s="25" t="n">
        <v>0.393</v>
      </c>
      <c r="AD329" s="15" t="n">
        <v>37257</v>
      </c>
      <c r="AE329" s="24" t="n">
        <v>47.3</v>
      </c>
      <c r="AF329" s="24" t="n">
        <v>48</v>
      </c>
      <c r="AG329" s="24" t="n">
        <v>48.7</v>
      </c>
      <c r="AH329" s="25" t="n">
        <v>2.25</v>
      </c>
      <c r="AI329" s="15" t="n">
        <v>38139</v>
      </c>
      <c r="AJ329" s="25" t="n">
        <v>0.3144</v>
      </c>
      <c r="AK329" s="15" t="n">
        <v>37257</v>
      </c>
      <c r="AL329" s="24" t="n">
        <v>72.3</v>
      </c>
      <c r="AM329" s="24" t="n">
        <v>73</v>
      </c>
      <c r="AN329" s="24" t="n">
        <v>73.7</v>
      </c>
      <c r="AO329" s="24" t="n">
        <v>0.9</v>
      </c>
      <c r="AP329" s="15" t="n">
        <v>38139</v>
      </c>
      <c r="AQ329" s="24" t="n">
        <v>0.3144</v>
      </c>
      <c r="AR329" s="15" t="n">
        <v>37257</v>
      </c>
      <c r="AS329" s="24" t="n">
        <v>47.004997253418</v>
      </c>
      <c r="AT329" s="24" t="n">
        <v>47.254997253418</v>
      </c>
      <c r="AU329" s="24" t="n">
        <v>47.504997253418</v>
      </c>
      <c r="AV329" s="24" t="n">
        <v>2.538</v>
      </c>
      <c r="AW329" s="15" t="n">
        <v>38139</v>
      </c>
      <c r="AX329" s="24" t="n">
        <v>0.28775</v>
      </c>
      <c r="AY329" s="15" t="n">
        <v>37257</v>
      </c>
      <c r="AZ329" s="24" t="n">
        <v>46.2371437072754</v>
      </c>
      <c r="BA329" s="24" t="n">
        <v>46.5371437072754</v>
      </c>
      <c r="BB329" s="24" t="n">
        <v>46.8371437072754</v>
      </c>
      <c r="BC329" s="24" t="n">
        <v>2.538</v>
      </c>
      <c r="BD329" s="15" t="n">
        <v>38139</v>
      </c>
      <c r="BE329" s="24" t="n">
        <v>0.28775</v>
      </c>
      <c r="BF329" s="15" t="n">
        <v>37257</v>
      </c>
      <c r="BG329" s="24" t="n">
        <v>47.553840637207</v>
      </c>
      <c r="BH329" s="24" t="n">
        <v>50.053840637207</v>
      </c>
      <c r="BI329" s="24" t="n">
        <v>55.053840637207</v>
      </c>
      <c r="BJ329" s="24" t="n">
        <v>1.9</v>
      </c>
      <c r="BK329" s="15" t="n">
        <v>38139</v>
      </c>
      <c r="BL329" s="24" t="n">
        <v>0.225</v>
      </c>
      <c r="BM329" s="15" t="n">
        <v>37257</v>
      </c>
      <c r="BN329" s="24" t="n">
        <v>44.0371437072754</v>
      </c>
      <c r="BO329" s="24" t="n">
        <v>46.5371437072754</v>
      </c>
      <c r="BP329" s="24" t="n">
        <v>51.5371437072754</v>
      </c>
      <c r="BQ329" s="24" t="n">
        <v>1.9</v>
      </c>
      <c r="BR329" s="15" t="n">
        <v>38139</v>
      </c>
      <c r="BS329" s="24" t="n">
        <v>0.225</v>
      </c>
      <c r="BT329" s="15" t="n">
        <v>37257</v>
      </c>
      <c r="BU329" s="24" t="n">
        <v>44.2351448059082</v>
      </c>
      <c r="BV329" s="24" t="n">
        <v>44.5351448059082</v>
      </c>
      <c r="BW329" s="24" t="n">
        <v>44.8351448059082</v>
      </c>
      <c r="BX329" s="24" t="n">
        <v>2.538</v>
      </c>
      <c r="BY329" s="15" t="n">
        <v>38139</v>
      </c>
      <c r="BZ329" s="24" t="n">
        <v>0.28775</v>
      </c>
      <c r="CA329" s="15" t="n">
        <v>37257</v>
      </c>
      <c r="CB329" s="24" t="n">
        <v>49</v>
      </c>
      <c r="CC329" s="24" t="n">
        <v>49.25</v>
      </c>
      <c r="CD329" s="24" t="n">
        <v>49.5</v>
      </c>
      <c r="CE329" s="24" t="n">
        <v>2.538</v>
      </c>
      <c r="CF329" s="15" t="n">
        <v>38139</v>
      </c>
      <c r="CG329" s="24" t="n">
        <v>0.28775</v>
      </c>
      <c r="CH329" s="15" t="n">
        <v>37257</v>
      </c>
      <c r="CI329" s="24" t="n">
        <v>45.819995880127</v>
      </c>
      <c r="CJ329" s="24" t="n">
        <v>47.819995880127</v>
      </c>
      <c r="CK329" s="24" t="n">
        <v>49.819995880127</v>
      </c>
      <c r="CL329" s="24" t="n">
        <v>1.5</v>
      </c>
      <c r="CM329" s="15" t="n">
        <v>38139</v>
      </c>
      <c r="CN329" s="24" t="n">
        <v>0.24</v>
      </c>
    </row>
    <row r="330" customFormat="false" ht="12.75" hidden="false" customHeight="false" outlineLevel="0" collapsed="false">
      <c r="B330" s="15" t="n">
        <v>37288</v>
      </c>
      <c r="C330" s="24" t="n">
        <v>66.3</v>
      </c>
      <c r="D330" s="24" t="n">
        <v>67</v>
      </c>
      <c r="E330" s="24" t="n">
        <v>67.7</v>
      </c>
      <c r="F330" s="25" t="n">
        <v>0.9</v>
      </c>
      <c r="G330" s="15" t="n">
        <v>38169</v>
      </c>
      <c r="H330" s="25" t="n">
        <v>0.364032</v>
      </c>
      <c r="I330" s="15" t="n">
        <v>37288</v>
      </c>
      <c r="J330" s="24" t="n">
        <v>47.3</v>
      </c>
      <c r="K330" s="24" t="n">
        <v>48</v>
      </c>
      <c r="L330" s="24" t="n">
        <v>48.7</v>
      </c>
      <c r="M330" s="25" t="n">
        <v>0.9</v>
      </c>
      <c r="N330" s="15" t="n">
        <v>38169</v>
      </c>
      <c r="O330" s="25" t="n">
        <v>0.364032</v>
      </c>
      <c r="P330" s="15" t="n">
        <v>37288</v>
      </c>
      <c r="Q330" s="24" t="n">
        <v>64.9</v>
      </c>
      <c r="R330" s="24" t="n">
        <v>66</v>
      </c>
      <c r="S330" s="24" t="n">
        <v>67</v>
      </c>
      <c r="T330" s="25" t="n">
        <v>0.9</v>
      </c>
      <c r="U330" s="15" t="n">
        <v>38169</v>
      </c>
      <c r="V330" s="25" t="n">
        <v>0.364032</v>
      </c>
      <c r="W330" s="15" t="n">
        <v>37288</v>
      </c>
      <c r="X330" s="24" t="n">
        <v>46.3</v>
      </c>
      <c r="Y330" s="24" t="n">
        <v>47</v>
      </c>
      <c r="Z330" s="24" t="n">
        <v>47.7</v>
      </c>
      <c r="AA330" s="25" t="n">
        <v>0.9</v>
      </c>
      <c r="AB330" s="15" t="n">
        <v>38169</v>
      </c>
      <c r="AC330" s="25" t="n">
        <v>0.45504</v>
      </c>
      <c r="AD330" s="15" t="n">
        <v>37288</v>
      </c>
      <c r="AE330" s="24" t="n">
        <v>47.3</v>
      </c>
      <c r="AF330" s="24" t="n">
        <v>48</v>
      </c>
      <c r="AG330" s="24" t="n">
        <v>48.7</v>
      </c>
      <c r="AH330" s="25" t="n">
        <v>2.5</v>
      </c>
      <c r="AI330" s="15" t="n">
        <v>38169</v>
      </c>
      <c r="AJ330" s="25" t="n">
        <v>0.364032</v>
      </c>
      <c r="AK330" s="15" t="n">
        <v>37288</v>
      </c>
      <c r="AL330" s="24" t="n">
        <v>72.3</v>
      </c>
      <c r="AM330" s="24" t="n">
        <v>73</v>
      </c>
      <c r="AN330" s="24" t="n">
        <v>73.7</v>
      </c>
      <c r="AO330" s="24" t="n">
        <v>0.9</v>
      </c>
      <c r="AP330" s="15" t="n">
        <v>38169</v>
      </c>
      <c r="AQ330" s="24" t="n">
        <v>0.364032</v>
      </c>
      <c r="AR330" s="15" t="n">
        <v>37288</v>
      </c>
      <c r="AS330" s="24" t="n">
        <v>47.0000038146973</v>
      </c>
      <c r="AT330" s="24" t="n">
        <v>47.2500038146973</v>
      </c>
      <c r="AU330" s="24" t="n">
        <v>47.5000038146973</v>
      </c>
      <c r="AV330" s="24" t="n">
        <v>3.564</v>
      </c>
      <c r="AW330" s="15" t="n">
        <v>38169</v>
      </c>
      <c r="AX330" s="24" t="n">
        <v>0.415</v>
      </c>
      <c r="AY330" s="15" t="n">
        <v>37288</v>
      </c>
      <c r="AZ330" s="24" t="n">
        <v>45.637141418457</v>
      </c>
      <c r="BA330" s="24" t="n">
        <v>45.937141418457</v>
      </c>
      <c r="BB330" s="24" t="n">
        <v>46.237141418457</v>
      </c>
      <c r="BC330" s="24" t="n">
        <v>3.564</v>
      </c>
      <c r="BD330" s="15" t="n">
        <v>38169</v>
      </c>
      <c r="BE330" s="24" t="n">
        <v>0.415</v>
      </c>
      <c r="BF330" s="15" t="n">
        <v>37288</v>
      </c>
      <c r="BG330" s="24" t="n">
        <v>45.553840637207</v>
      </c>
      <c r="BH330" s="24" t="n">
        <v>48.053840637207</v>
      </c>
      <c r="BI330" s="24" t="n">
        <v>53.053840637207</v>
      </c>
      <c r="BJ330" s="24" t="n">
        <v>2.8</v>
      </c>
      <c r="BK330" s="15" t="n">
        <v>38169</v>
      </c>
      <c r="BL330" s="24" t="n">
        <v>0.2958</v>
      </c>
      <c r="BM330" s="15" t="n">
        <v>37288</v>
      </c>
      <c r="BN330" s="24" t="n">
        <v>43.437141418457</v>
      </c>
      <c r="BO330" s="24" t="n">
        <v>45.937141418457</v>
      </c>
      <c r="BP330" s="24" t="n">
        <v>50.937141418457</v>
      </c>
      <c r="BQ330" s="24" t="n">
        <v>2.8</v>
      </c>
      <c r="BR330" s="15" t="n">
        <v>38169</v>
      </c>
      <c r="BS330" s="24" t="n">
        <v>0.2958</v>
      </c>
      <c r="BT330" s="15" t="n">
        <v>37288</v>
      </c>
      <c r="BU330" s="24" t="n">
        <v>43.637141418457</v>
      </c>
      <c r="BV330" s="24" t="n">
        <v>43.937141418457</v>
      </c>
      <c r="BW330" s="24" t="n">
        <v>44.237141418457</v>
      </c>
      <c r="BX330" s="24" t="n">
        <v>3.564</v>
      </c>
      <c r="BY330" s="15" t="n">
        <v>38169</v>
      </c>
      <c r="BZ330" s="24" t="n">
        <v>0.415</v>
      </c>
      <c r="CA330" s="15" t="n">
        <v>37288</v>
      </c>
      <c r="CB330" s="24" t="n">
        <v>49</v>
      </c>
      <c r="CC330" s="24" t="n">
        <v>49.25</v>
      </c>
      <c r="CD330" s="24" t="n">
        <v>49.5</v>
      </c>
      <c r="CE330" s="24" t="n">
        <v>3.564</v>
      </c>
      <c r="CF330" s="15" t="n">
        <v>38169</v>
      </c>
      <c r="CG330" s="24" t="n">
        <v>0.415</v>
      </c>
      <c r="CH330" s="15" t="n">
        <v>37288</v>
      </c>
      <c r="CI330" s="24" t="n">
        <v>44.0699920654297</v>
      </c>
      <c r="CJ330" s="24" t="n">
        <v>46.0699920654297</v>
      </c>
      <c r="CK330" s="24" t="n">
        <v>48.0699920654297</v>
      </c>
      <c r="CL330" s="24" t="n">
        <v>2.5</v>
      </c>
      <c r="CM330" s="15" t="n">
        <v>38169</v>
      </c>
      <c r="CN330" s="24" t="n">
        <v>0.25</v>
      </c>
    </row>
    <row r="331" customFormat="false" ht="12.75" hidden="false" customHeight="false" outlineLevel="0" collapsed="false">
      <c r="B331" s="15" t="n">
        <v>37316</v>
      </c>
      <c r="C331" s="24" t="n">
        <v>46.05</v>
      </c>
      <c r="D331" s="24" t="n">
        <v>46.5</v>
      </c>
      <c r="E331" s="24" t="n">
        <v>46.95</v>
      </c>
      <c r="F331" s="25" t="n">
        <v>1.2</v>
      </c>
      <c r="G331" s="15" t="n">
        <v>38200</v>
      </c>
      <c r="H331" s="25" t="n">
        <v>0.4174848</v>
      </c>
      <c r="I331" s="15" t="n">
        <v>37316</v>
      </c>
      <c r="J331" s="24" t="n">
        <v>39.55</v>
      </c>
      <c r="K331" s="24" t="n">
        <v>40</v>
      </c>
      <c r="L331" s="24" t="n">
        <v>40.45</v>
      </c>
      <c r="M331" s="25" t="n">
        <v>1.2</v>
      </c>
      <c r="N331" s="15" t="n">
        <v>38200</v>
      </c>
      <c r="O331" s="25" t="n">
        <v>0.4174848</v>
      </c>
      <c r="P331" s="15" t="n">
        <v>37316</v>
      </c>
      <c r="Q331" s="24" t="n">
        <v>47.9</v>
      </c>
      <c r="R331" s="24" t="n">
        <v>49</v>
      </c>
      <c r="S331" s="24" t="n">
        <v>50</v>
      </c>
      <c r="T331" s="25" t="n">
        <v>1.2</v>
      </c>
      <c r="U331" s="15" t="n">
        <v>38200</v>
      </c>
      <c r="V331" s="25" t="n">
        <v>0.4174848</v>
      </c>
      <c r="W331" s="15" t="n">
        <v>37316</v>
      </c>
      <c r="X331" s="24" t="n">
        <v>40.55</v>
      </c>
      <c r="Y331" s="24" t="n">
        <v>41</v>
      </c>
      <c r="Z331" s="24" t="n">
        <v>41.45</v>
      </c>
      <c r="AA331" s="25" t="n">
        <v>1.2</v>
      </c>
      <c r="AB331" s="15" t="n">
        <v>38200</v>
      </c>
      <c r="AC331" s="25" t="n">
        <v>0.521856</v>
      </c>
      <c r="AD331" s="15" t="n">
        <v>37316</v>
      </c>
      <c r="AE331" s="24" t="n">
        <v>39.55</v>
      </c>
      <c r="AF331" s="24" t="n">
        <v>40</v>
      </c>
      <c r="AG331" s="24" t="n">
        <v>40.45</v>
      </c>
      <c r="AH331" s="25" t="n">
        <v>3.25</v>
      </c>
      <c r="AI331" s="15" t="n">
        <v>38200</v>
      </c>
      <c r="AJ331" s="25" t="n">
        <v>0.4174848</v>
      </c>
      <c r="AK331" s="15" t="n">
        <v>37316</v>
      </c>
      <c r="AL331" s="24" t="n">
        <v>51.55</v>
      </c>
      <c r="AM331" s="24" t="n">
        <v>52</v>
      </c>
      <c r="AN331" s="24" t="n">
        <v>52.45</v>
      </c>
      <c r="AO331" s="24" t="n">
        <v>1.2</v>
      </c>
      <c r="AP331" s="15" t="n">
        <v>38200</v>
      </c>
      <c r="AQ331" s="24" t="n">
        <v>0.4174848</v>
      </c>
      <c r="AR331" s="15" t="n">
        <v>37316</v>
      </c>
      <c r="AS331" s="24" t="n">
        <v>38.25</v>
      </c>
      <c r="AT331" s="24" t="n">
        <v>38.5</v>
      </c>
      <c r="AU331" s="24" t="n">
        <v>38.75</v>
      </c>
      <c r="AV331" s="24" t="n">
        <v>4.644</v>
      </c>
      <c r="AW331" s="15" t="n">
        <v>38200</v>
      </c>
      <c r="AX331" s="24" t="n">
        <v>0.42</v>
      </c>
      <c r="AY331" s="15" t="n">
        <v>37316</v>
      </c>
      <c r="AZ331" s="24" t="n">
        <v>36.6510391235352</v>
      </c>
      <c r="BA331" s="24" t="n">
        <v>37.1510391235352</v>
      </c>
      <c r="BB331" s="24" t="n">
        <v>37.6510391235352</v>
      </c>
      <c r="BC331" s="24" t="n">
        <v>4.644</v>
      </c>
      <c r="BD331" s="15" t="n">
        <v>38200</v>
      </c>
      <c r="BE331" s="24" t="n">
        <v>0.42</v>
      </c>
      <c r="BF331" s="15" t="n">
        <v>37316</v>
      </c>
      <c r="BG331" s="24" t="n">
        <v>36.0469169616699</v>
      </c>
      <c r="BH331" s="24" t="n">
        <v>38.5469169616699</v>
      </c>
      <c r="BI331" s="24" t="n">
        <v>43.5469169616699</v>
      </c>
      <c r="BJ331" s="24" t="n">
        <v>4.0145</v>
      </c>
      <c r="BK331" s="15" t="n">
        <v>38200</v>
      </c>
      <c r="BL331" s="24" t="n">
        <v>0.34825</v>
      </c>
      <c r="BM331" s="15" t="n">
        <v>37316</v>
      </c>
      <c r="BN331" s="24" t="n">
        <v>34.6510391235352</v>
      </c>
      <c r="BO331" s="24" t="n">
        <v>37.1510391235352</v>
      </c>
      <c r="BP331" s="24" t="n">
        <v>42.1510391235352</v>
      </c>
      <c r="BQ331" s="24" t="n">
        <v>4.0145</v>
      </c>
      <c r="BR331" s="15" t="n">
        <v>38200</v>
      </c>
      <c r="BS331" s="24" t="n">
        <v>0.34825</v>
      </c>
      <c r="BT331" s="15" t="n">
        <v>37316</v>
      </c>
      <c r="BU331" s="24" t="n">
        <v>36.1510429382324</v>
      </c>
      <c r="BV331" s="24" t="n">
        <v>36.6510429382324</v>
      </c>
      <c r="BW331" s="24" t="n">
        <v>37.1510429382324</v>
      </c>
      <c r="BX331" s="24" t="n">
        <v>4.644</v>
      </c>
      <c r="BY331" s="15" t="n">
        <v>38200</v>
      </c>
      <c r="BZ331" s="24" t="n">
        <v>0.42</v>
      </c>
      <c r="CA331" s="15" t="n">
        <v>37316</v>
      </c>
      <c r="CB331" s="24" t="n">
        <v>39.5</v>
      </c>
      <c r="CC331" s="24" t="n">
        <v>39.75</v>
      </c>
      <c r="CD331" s="24" t="n">
        <v>40</v>
      </c>
      <c r="CE331" s="24" t="n">
        <v>4.644</v>
      </c>
      <c r="CF331" s="15" t="n">
        <v>38200</v>
      </c>
      <c r="CG331" s="24" t="n">
        <v>0.42</v>
      </c>
      <c r="CH331" s="15" t="n">
        <v>37316</v>
      </c>
      <c r="CI331" s="24" t="n">
        <v>40.9499931335449</v>
      </c>
      <c r="CJ331" s="24" t="n">
        <v>42.9499931335449</v>
      </c>
      <c r="CK331" s="24" t="n">
        <v>44.9499931335449</v>
      </c>
      <c r="CL331" s="24" t="n">
        <v>3.5</v>
      </c>
      <c r="CM331" s="15" t="n">
        <v>38200</v>
      </c>
      <c r="CN331" s="24" t="n">
        <v>0.27</v>
      </c>
    </row>
    <row r="332" customFormat="false" ht="12.75" hidden="false" customHeight="false" outlineLevel="0" collapsed="false">
      <c r="B332" s="15" t="n">
        <v>37347</v>
      </c>
      <c r="C332" s="24" t="n">
        <v>45.7</v>
      </c>
      <c r="D332" s="24" t="n">
        <v>46</v>
      </c>
      <c r="E332" s="24" t="n">
        <v>46.3</v>
      </c>
      <c r="F332" s="25" t="n">
        <v>1.5</v>
      </c>
      <c r="G332" s="15" t="n">
        <v>38231</v>
      </c>
      <c r="H332" s="25" t="n">
        <v>0.4174848</v>
      </c>
      <c r="I332" s="15" t="n">
        <v>37347</v>
      </c>
      <c r="J332" s="24" t="n">
        <v>37.2</v>
      </c>
      <c r="K332" s="24" t="n">
        <v>37.5</v>
      </c>
      <c r="L332" s="24" t="n">
        <v>37.8</v>
      </c>
      <c r="M332" s="25" t="n">
        <v>1.5</v>
      </c>
      <c r="N332" s="15" t="n">
        <v>38231</v>
      </c>
      <c r="O332" s="25" t="n">
        <v>0.4174848</v>
      </c>
      <c r="P332" s="15" t="n">
        <v>37347</v>
      </c>
      <c r="Q332" s="24" t="n">
        <v>46.6</v>
      </c>
      <c r="R332" s="24" t="n">
        <v>48</v>
      </c>
      <c r="S332" s="24" t="n">
        <v>49</v>
      </c>
      <c r="T332" s="25" t="n">
        <v>1.5</v>
      </c>
      <c r="U332" s="15" t="n">
        <v>38231</v>
      </c>
      <c r="V332" s="25" t="n">
        <v>0.4174848</v>
      </c>
      <c r="W332" s="15" t="n">
        <v>37347</v>
      </c>
      <c r="X332" s="24" t="n">
        <v>39.7</v>
      </c>
      <c r="Y332" s="24" t="n">
        <v>40</v>
      </c>
      <c r="Z332" s="24" t="n">
        <v>40.3</v>
      </c>
      <c r="AA332" s="25" t="n">
        <v>1.5</v>
      </c>
      <c r="AB332" s="15" t="n">
        <v>38231</v>
      </c>
      <c r="AC332" s="25" t="n">
        <v>0.521856</v>
      </c>
      <c r="AD332" s="15" t="n">
        <v>37347</v>
      </c>
      <c r="AE332" s="24" t="n">
        <v>37.2</v>
      </c>
      <c r="AF332" s="24" t="n">
        <v>37.5</v>
      </c>
      <c r="AG332" s="24" t="n">
        <v>37.8</v>
      </c>
      <c r="AH332" s="25" t="n">
        <v>3.25</v>
      </c>
      <c r="AI332" s="15" t="n">
        <v>38231</v>
      </c>
      <c r="AJ332" s="25" t="n">
        <v>0.4174848</v>
      </c>
      <c r="AK332" s="15" t="n">
        <v>37347</v>
      </c>
      <c r="AL332" s="24" t="n">
        <v>52.2</v>
      </c>
      <c r="AM332" s="24" t="n">
        <v>52.5</v>
      </c>
      <c r="AN332" s="24" t="n">
        <v>52.8</v>
      </c>
      <c r="AO332" s="24" t="n">
        <v>1.5</v>
      </c>
      <c r="AP332" s="15" t="n">
        <v>38231</v>
      </c>
      <c r="AQ332" s="24" t="n">
        <v>0.4174848</v>
      </c>
      <c r="AR332" s="15" t="n">
        <v>37347</v>
      </c>
      <c r="AS332" s="24" t="n">
        <v>38.25</v>
      </c>
      <c r="AT332" s="24" t="n">
        <v>38.5</v>
      </c>
      <c r="AU332" s="24" t="n">
        <v>38.75</v>
      </c>
      <c r="AV332" s="24" t="n">
        <v>4.644</v>
      </c>
      <c r="AW332" s="15" t="n">
        <v>38231</v>
      </c>
      <c r="AX332" s="24" t="n">
        <v>0.42</v>
      </c>
      <c r="AY332" s="15" t="n">
        <v>37347</v>
      </c>
      <c r="AZ332" s="24" t="n">
        <v>36.3510437011719</v>
      </c>
      <c r="BA332" s="24" t="n">
        <v>37.3510437011719</v>
      </c>
      <c r="BB332" s="24" t="n">
        <v>38.3510437011719</v>
      </c>
      <c r="BC332" s="24" t="n">
        <v>4.644</v>
      </c>
      <c r="BD332" s="15" t="n">
        <v>38231</v>
      </c>
      <c r="BE332" s="24" t="n">
        <v>0.42</v>
      </c>
      <c r="BF332" s="15" t="n">
        <v>37347</v>
      </c>
      <c r="BG332" s="24" t="n">
        <v>33.6969146728516</v>
      </c>
      <c r="BH332" s="24" t="n">
        <v>36.1969146728516</v>
      </c>
      <c r="BI332" s="24" t="n">
        <v>41.1969146728516</v>
      </c>
      <c r="BJ332" s="24" t="n">
        <v>4.0145</v>
      </c>
      <c r="BK332" s="15" t="n">
        <v>38231</v>
      </c>
      <c r="BL332" s="24" t="n">
        <v>0.34825</v>
      </c>
      <c r="BM332" s="15" t="n">
        <v>37347</v>
      </c>
      <c r="BN332" s="24" t="n">
        <v>34.8510437011719</v>
      </c>
      <c r="BO332" s="24" t="n">
        <v>37.3510437011719</v>
      </c>
      <c r="BP332" s="24" t="n">
        <v>42.3510437011719</v>
      </c>
      <c r="BQ332" s="24" t="n">
        <v>4.0145</v>
      </c>
      <c r="BR332" s="15" t="n">
        <v>38231</v>
      </c>
      <c r="BS332" s="24" t="n">
        <v>0.34825</v>
      </c>
      <c r="BT332" s="15" t="n">
        <v>37347</v>
      </c>
      <c r="BU332" s="24" t="n">
        <v>35.8510437011719</v>
      </c>
      <c r="BV332" s="24" t="n">
        <v>36.8510437011719</v>
      </c>
      <c r="BW332" s="24" t="n">
        <v>37.8510437011719</v>
      </c>
      <c r="BX332" s="24" t="n">
        <v>4.644</v>
      </c>
      <c r="BY332" s="15" t="n">
        <v>38231</v>
      </c>
      <c r="BZ332" s="24" t="n">
        <v>0.42</v>
      </c>
      <c r="CA332" s="15" t="n">
        <v>37347</v>
      </c>
      <c r="CB332" s="24" t="n">
        <v>39</v>
      </c>
      <c r="CC332" s="24" t="n">
        <v>39.25</v>
      </c>
      <c r="CD332" s="24" t="n">
        <v>39.5</v>
      </c>
      <c r="CE332" s="24" t="n">
        <v>4.644</v>
      </c>
      <c r="CF332" s="15" t="n">
        <v>38231</v>
      </c>
      <c r="CG332" s="24" t="n">
        <v>0.42</v>
      </c>
      <c r="CH332" s="15" t="n">
        <v>37347</v>
      </c>
      <c r="CI332" s="24" t="n">
        <v>40.4999885559082</v>
      </c>
      <c r="CJ332" s="24" t="n">
        <v>42.4999885559082</v>
      </c>
      <c r="CK332" s="24" t="n">
        <v>44.4999885559082</v>
      </c>
      <c r="CL332" s="24" t="n">
        <v>3.5</v>
      </c>
      <c r="CM332" s="15" t="n">
        <v>38231</v>
      </c>
      <c r="CN332" s="24" t="n">
        <v>0.27</v>
      </c>
    </row>
    <row r="333" customFormat="false" ht="12.75" hidden="false" customHeight="false" outlineLevel="0" collapsed="false">
      <c r="B333" s="15" t="n">
        <v>37377</v>
      </c>
      <c r="C333" s="24" t="n">
        <v>49.5</v>
      </c>
      <c r="D333" s="24" t="n">
        <v>50.5</v>
      </c>
      <c r="E333" s="24" t="n">
        <v>51.5</v>
      </c>
      <c r="F333" s="25" t="n">
        <v>1.5</v>
      </c>
      <c r="G333" s="15" t="n">
        <v>38261</v>
      </c>
      <c r="H333" s="25" t="n">
        <v>0.3147264</v>
      </c>
      <c r="I333" s="15" t="n">
        <v>37377</v>
      </c>
      <c r="J333" s="24" t="n">
        <v>41</v>
      </c>
      <c r="K333" s="24" t="n">
        <v>42</v>
      </c>
      <c r="L333" s="24" t="n">
        <v>43</v>
      </c>
      <c r="M333" s="25" t="n">
        <v>1.5</v>
      </c>
      <c r="N333" s="15" t="n">
        <v>38261</v>
      </c>
      <c r="O333" s="25" t="n">
        <v>0.3147264</v>
      </c>
      <c r="P333" s="15" t="n">
        <v>37377</v>
      </c>
      <c r="Q333" s="24" t="n">
        <v>48.6</v>
      </c>
      <c r="R333" s="24" t="n">
        <v>50</v>
      </c>
      <c r="S333" s="24" t="n">
        <v>51.9</v>
      </c>
      <c r="T333" s="25" t="n">
        <v>1.5</v>
      </c>
      <c r="U333" s="15" t="n">
        <v>38261</v>
      </c>
      <c r="V333" s="25" t="n">
        <v>0.3147264</v>
      </c>
      <c r="W333" s="15" t="n">
        <v>37377</v>
      </c>
      <c r="X333" s="24" t="n">
        <v>39</v>
      </c>
      <c r="Y333" s="24" t="n">
        <v>40</v>
      </c>
      <c r="Z333" s="24" t="n">
        <v>41</v>
      </c>
      <c r="AA333" s="25" t="n">
        <v>1.5</v>
      </c>
      <c r="AB333" s="15" t="n">
        <v>38261</v>
      </c>
      <c r="AC333" s="25" t="n">
        <v>0.393408</v>
      </c>
      <c r="AD333" s="15" t="n">
        <v>37377</v>
      </c>
      <c r="AE333" s="24" t="n">
        <v>41</v>
      </c>
      <c r="AF333" s="24" t="n">
        <v>42</v>
      </c>
      <c r="AG333" s="24" t="n">
        <v>43</v>
      </c>
      <c r="AH333" s="25" t="n">
        <v>2</v>
      </c>
      <c r="AI333" s="15" t="n">
        <v>38261</v>
      </c>
      <c r="AJ333" s="25" t="n">
        <v>0.3147264</v>
      </c>
      <c r="AK333" s="15" t="n">
        <v>37377</v>
      </c>
      <c r="AL333" s="24" t="n">
        <v>55.5</v>
      </c>
      <c r="AM333" s="24" t="n">
        <v>56.5</v>
      </c>
      <c r="AN333" s="24" t="n">
        <v>57.5</v>
      </c>
      <c r="AO333" s="24" t="n">
        <v>1.5</v>
      </c>
      <c r="AP333" s="15" t="n">
        <v>38261</v>
      </c>
      <c r="AQ333" s="24" t="n">
        <v>0.3147264</v>
      </c>
      <c r="AR333" s="15" t="n">
        <v>37377</v>
      </c>
      <c r="AS333" s="24" t="n">
        <v>42.5</v>
      </c>
      <c r="AT333" s="24" t="n">
        <v>43</v>
      </c>
      <c r="AU333" s="24" t="n">
        <v>43.5</v>
      </c>
      <c r="AV333" s="24" t="n">
        <v>2.538</v>
      </c>
      <c r="AW333" s="15" t="n">
        <v>38261</v>
      </c>
      <c r="AX333" s="24" t="n">
        <v>0.28775</v>
      </c>
      <c r="AY333" s="15" t="n">
        <v>37377</v>
      </c>
      <c r="AZ333" s="24" t="n">
        <v>37.9999961853027</v>
      </c>
      <c r="BA333" s="24" t="n">
        <v>39.7499961853027</v>
      </c>
      <c r="BB333" s="24" t="n">
        <v>41.4999961853027</v>
      </c>
      <c r="BC333" s="24" t="n">
        <v>2.538</v>
      </c>
      <c r="BD333" s="15" t="n">
        <v>38261</v>
      </c>
      <c r="BE333" s="24" t="n">
        <v>0.28775</v>
      </c>
      <c r="BF333" s="15" t="n">
        <v>37377</v>
      </c>
      <c r="BG333" s="24" t="n">
        <v>33.8469161987305</v>
      </c>
      <c r="BH333" s="24" t="n">
        <v>36.3469161987305</v>
      </c>
      <c r="BI333" s="24" t="n">
        <v>41.3469161987305</v>
      </c>
      <c r="BJ333" s="24" t="n">
        <v>2.154</v>
      </c>
      <c r="BK333" s="15" t="n">
        <v>38261</v>
      </c>
      <c r="BL333" s="24" t="n">
        <v>0.2614</v>
      </c>
      <c r="BM333" s="15" t="n">
        <v>37377</v>
      </c>
      <c r="BN333" s="24" t="n">
        <v>39.7499961853027</v>
      </c>
      <c r="BO333" s="24" t="n">
        <v>42.2499961853027</v>
      </c>
      <c r="BP333" s="24" t="n">
        <v>47.2499961853027</v>
      </c>
      <c r="BQ333" s="24" t="n">
        <v>2.154</v>
      </c>
      <c r="BR333" s="15" t="n">
        <v>38261</v>
      </c>
      <c r="BS333" s="24" t="n">
        <v>0.2614</v>
      </c>
      <c r="BT333" s="15" t="n">
        <v>37377</v>
      </c>
      <c r="BU333" s="24" t="n">
        <v>35.9999923706055</v>
      </c>
      <c r="BV333" s="24" t="n">
        <v>37.7499923706055</v>
      </c>
      <c r="BW333" s="24" t="n">
        <v>39.4999923706055</v>
      </c>
      <c r="BX333" s="24" t="n">
        <v>2.538</v>
      </c>
      <c r="BY333" s="15" t="n">
        <v>38261</v>
      </c>
      <c r="BZ333" s="24" t="n">
        <v>0.28775</v>
      </c>
      <c r="CA333" s="15" t="n">
        <v>37377</v>
      </c>
      <c r="CB333" s="24" t="n">
        <v>43.25</v>
      </c>
      <c r="CC333" s="24" t="n">
        <v>43.75</v>
      </c>
      <c r="CD333" s="24" t="n">
        <v>44.25</v>
      </c>
      <c r="CE333" s="24" t="n">
        <v>2.538</v>
      </c>
      <c r="CF333" s="15" t="n">
        <v>38261</v>
      </c>
      <c r="CG333" s="24" t="n">
        <v>0.28775</v>
      </c>
      <c r="CH333" s="15" t="n">
        <v>37377</v>
      </c>
      <c r="CI333" s="24" t="n">
        <v>43.5000114440918</v>
      </c>
      <c r="CJ333" s="24" t="n">
        <v>45.5000114440918</v>
      </c>
      <c r="CK333" s="24" t="n">
        <v>47.5000114440918</v>
      </c>
      <c r="CL333" s="24" t="n">
        <v>2.4</v>
      </c>
      <c r="CM333" s="15" t="n">
        <v>38261</v>
      </c>
      <c r="CN333" s="24" t="n">
        <v>0.24</v>
      </c>
    </row>
    <row r="334" customFormat="false" ht="12.75" hidden="false" customHeight="false" outlineLevel="0" collapsed="false">
      <c r="B334" s="15" t="n">
        <v>37408</v>
      </c>
      <c r="C334" s="24" t="n">
        <v>65.1</v>
      </c>
      <c r="D334" s="24" t="n">
        <v>68</v>
      </c>
      <c r="E334" s="24" t="n">
        <v>70.9</v>
      </c>
      <c r="F334" s="25" t="n">
        <v>0.9</v>
      </c>
      <c r="G334" s="15" t="n">
        <v>38292</v>
      </c>
      <c r="H334" s="25" t="n">
        <v>0.2778624</v>
      </c>
      <c r="I334" s="15" t="n">
        <v>37408</v>
      </c>
      <c r="J334" s="24" t="n">
        <v>58.6</v>
      </c>
      <c r="K334" s="24" t="n">
        <v>61.5</v>
      </c>
      <c r="L334" s="24" t="n">
        <v>64.4</v>
      </c>
      <c r="M334" s="25" t="n">
        <v>0.9</v>
      </c>
      <c r="N334" s="15" t="n">
        <v>38292</v>
      </c>
      <c r="O334" s="25" t="n">
        <v>0.2778624</v>
      </c>
      <c r="P334" s="15" t="n">
        <v>37408</v>
      </c>
      <c r="Q334" s="24" t="n">
        <v>60.3</v>
      </c>
      <c r="R334" s="24" t="n">
        <v>63</v>
      </c>
      <c r="S334" s="24" t="n">
        <v>65.9</v>
      </c>
      <c r="T334" s="25" t="n">
        <v>0.9</v>
      </c>
      <c r="U334" s="15" t="n">
        <v>38292</v>
      </c>
      <c r="V334" s="25" t="n">
        <v>0.2778624</v>
      </c>
      <c r="W334" s="15" t="n">
        <v>37408</v>
      </c>
      <c r="X334" s="24" t="n">
        <v>47.6</v>
      </c>
      <c r="Y334" s="24" t="n">
        <v>50.5</v>
      </c>
      <c r="Z334" s="24" t="n">
        <v>53.4</v>
      </c>
      <c r="AA334" s="25" t="n">
        <v>0.9</v>
      </c>
      <c r="AB334" s="15" t="n">
        <v>38292</v>
      </c>
      <c r="AC334" s="25" t="n">
        <v>0.347328</v>
      </c>
      <c r="AD334" s="15" t="n">
        <v>37408</v>
      </c>
      <c r="AE334" s="24" t="n">
        <v>58.6</v>
      </c>
      <c r="AF334" s="24" t="n">
        <v>61.5</v>
      </c>
      <c r="AG334" s="24" t="n">
        <v>64.4</v>
      </c>
      <c r="AH334" s="25" t="n">
        <v>1.5</v>
      </c>
      <c r="AI334" s="15" t="n">
        <v>38292</v>
      </c>
      <c r="AJ334" s="25" t="n">
        <v>0.2778624</v>
      </c>
      <c r="AK334" s="15" t="n">
        <v>37408</v>
      </c>
      <c r="AL334" s="24" t="n">
        <v>73.6</v>
      </c>
      <c r="AM334" s="24" t="n">
        <v>76.5</v>
      </c>
      <c r="AN334" s="24" t="n">
        <v>79.4</v>
      </c>
      <c r="AO334" s="24" t="n">
        <v>0.9</v>
      </c>
      <c r="AP334" s="15" t="n">
        <v>38292</v>
      </c>
      <c r="AQ334" s="24" t="n">
        <v>0.2778624</v>
      </c>
      <c r="AR334" s="15" t="n">
        <v>37408</v>
      </c>
      <c r="AS334" s="24" t="n">
        <v>59.5</v>
      </c>
      <c r="AT334" s="24" t="n">
        <v>62.5</v>
      </c>
      <c r="AU334" s="24" t="n">
        <v>64.5</v>
      </c>
      <c r="AV334" s="24" t="n">
        <v>2.16</v>
      </c>
      <c r="AW334" s="15" t="n">
        <v>38292</v>
      </c>
      <c r="AX334" s="24" t="n">
        <v>0.17</v>
      </c>
      <c r="AY334" s="15" t="n">
        <v>37408</v>
      </c>
      <c r="AZ334" s="24" t="n">
        <v>56</v>
      </c>
      <c r="BA334" s="24" t="n">
        <v>59.5</v>
      </c>
      <c r="BB334" s="24" t="n">
        <v>63</v>
      </c>
      <c r="BC334" s="24" t="n">
        <v>2.16</v>
      </c>
      <c r="BD334" s="15" t="n">
        <v>38292</v>
      </c>
      <c r="BE334" s="24" t="n">
        <v>0.17</v>
      </c>
      <c r="BF334" s="15" t="n">
        <v>37408</v>
      </c>
      <c r="BG334" s="24" t="n">
        <v>53.427303314209</v>
      </c>
      <c r="BH334" s="24" t="n">
        <v>55.927303314209</v>
      </c>
      <c r="BI334" s="24" t="n">
        <v>60.927303314209</v>
      </c>
      <c r="BJ334" s="24" t="n">
        <v>1.84</v>
      </c>
      <c r="BK334" s="15" t="n">
        <v>38292</v>
      </c>
      <c r="BL334" s="24" t="n">
        <v>0.217</v>
      </c>
      <c r="BM334" s="15" t="n">
        <v>37408</v>
      </c>
      <c r="BN334" s="24" t="n">
        <v>59.5</v>
      </c>
      <c r="BO334" s="24" t="n">
        <v>62</v>
      </c>
      <c r="BP334" s="24" t="n">
        <v>67</v>
      </c>
      <c r="BQ334" s="24" t="n">
        <v>1.84</v>
      </c>
      <c r="BR334" s="15" t="n">
        <v>38292</v>
      </c>
      <c r="BS334" s="24" t="n">
        <v>0.217</v>
      </c>
      <c r="BT334" s="15" t="n">
        <v>37408</v>
      </c>
      <c r="BU334" s="24" t="n">
        <v>53.5</v>
      </c>
      <c r="BV334" s="24" t="n">
        <v>57</v>
      </c>
      <c r="BW334" s="24" t="n">
        <v>60.5</v>
      </c>
      <c r="BX334" s="24" t="n">
        <v>2.16</v>
      </c>
      <c r="BY334" s="15" t="n">
        <v>38292</v>
      </c>
      <c r="BZ334" s="24" t="n">
        <v>0.17</v>
      </c>
      <c r="CA334" s="15" t="n">
        <v>37408</v>
      </c>
      <c r="CB334" s="24" t="n">
        <v>59.25</v>
      </c>
      <c r="CC334" s="24" t="n">
        <v>62.25</v>
      </c>
      <c r="CD334" s="24" t="n">
        <v>64.25</v>
      </c>
      <c r="CE334" s="24" t="n">
        <v>2.16</v>
      </c>
      <c r="CF334" s="15" t="n">
        <v>38292</v>
      </c>
      <c r="CG334" s="24" t="n">
        <v>0.17</v>
      </c>
      <c r="CH334" s="15" t="n">
        <v>37408</v>
      </c>
      <c r="CI334" s="24" t="n">
        <v>48.4999961853027</v>
      </c>
      <c r="CJ334" s="24" t="n">
        <v>50.4999961853027</v>
      </c>
      <c r="CK334" s="24" t="n">
        <v>52.4999961853027</v>
      </c>
      <c r="CL334" s="24" t="n">
        <v>1.25</v>
      </c>
      <c r="CM334" s="15" t="n">
        <v>38292</v>
      </c>
      <c r="CN334" s="24" t="n">
        <v>0.2175</v>
      </c>
    </row>
    <row r="335" customFormat="false" ht="12.75" hidden="false" customHeight="false" outlineLevel="0" collapsed="false">
      <c r="B335" s="15" t="n">
        <v>37438</v>
      </c>
      <c r="C335" s="24" t="n">
        <v>88</v>
      </c>
      <c r="D335" s="24" t="n">
        <v>92</v>
      </c>
      <c r="E335" s="24" t="n">
        <v>96</v>
      </c>
      <c r="F335" s="25" t="n">
        <v>1</v>
      </c>
      <c r="G335" s="15" t="n">
        <v>38322</v>
      </c>
      <c r="H335" s="25" t="n">
        <v>0.2778624</v>
      </c>
      <c r="I335" s="15" t="n">
        <v>37438</v>
      </c>
      <c r="J335" s="24" t="n">
        <v>86</v>
      </c>
      <c r="K335" s="24" t="n">
        <v>90</v>
      </c>
      <c r="L335" s="24" t="n">
        <v>94</v>
      </c>
      <c r="M335" s="25" t="n">
        <v>1</v>
      </c>
      <c r="N335" s="15" t="n">
        <v>38322</v>
      </c>
      <c r="O335" s="25" t="n">
        <v>0.2778624</v>
      </c>
      <c r="P335" s="15" t="n">
        <v>37438</v>
      </c>
      <c r="Q335" s="24" t="n">
        <v>77.4</v>
      </c>
      <c r="R335" s="24" t="n">
        <v>84</v>
      </c>
      <c r="S335" s="24" t="n">
        <v>90.2</v>
      </c>
      <c r="T335" s="25" t="n">
        <v>1</v>
      </c>
      <c r="U335" s="15" t="n">
        <v>38322</v>
      </c>
      <c r="V335" s="25" t="n">
        <v>0.2778624</v>
      </c>
      <c r="W335" s="15" t="n">
        <v>37438</v>
      </c>
      <c r="X335" s="24" t="n">
        <v>57.5</v>
      </c>
      <c r="Y335" s="24" t="n">
        <v>61.5</v>
      </c>
      <c r="Z335" s="24" t="n">
        <v>65.5</v>
      </c>
      <c r="AA335" s="25" t="n">
        <v>1</v>
      </c>
      <c r="AB335" s="15" t="n">
        <v>38322</v>
      </c>
      <c r="AC335" s="25" t="n">
        <v>0.347328</v>
      </c>
      <c r="AD335" s="15" t="n">
        <v>37438</v>
      </c>
      <c r="AE335" s="24" t="n">
        <v>86</v>
      </c>
      <c r="AF335" s="24" t="n">
        <v>90</v>
      </c>
      <c r="AG335" s="24" t="n">
        <v>94</v>
      </c>
      <c r="AH335" s="25" t="n">
        <v>1.5</v>
      </c>
      <c r="AI335" s="15" t="n">
        <v>38322</v>
      </c>
      <c r="AJ335" s="25" t="n">
        <v>0.2778624</v>
      </c>
      <c r="AK335" s="15" t="n">
        <v>37438</v>
      </c>
      <c r="AL335" s="24" t="n">
        <v>110.75</v>
      </c>
      <c r="AM335" s="24" t="n">
        <v>114.75</v>
      </c>
      <c r="AN335" s="24" t="n">
        <v>118.75</v>
      </c>
      <c r="AO335" s="24" t="n">
        <v>1</v>
      </c>
      <c r="AP335" s="15" t="n">
        <v>38322</v>
      </c>
      <c r="AQ335" s="24" t="n">
        <v>0.2778624</v>
      </c>
      <c r="AR335" s="15" t="n">
        <v>37438</v>
      </c>
      <c r="AS335" s="24" t="n">
        <v>81.5</v>
      </c>
      <c r="AT335" s="24" t="n">
        <v>91.5</v>
      </c>
      <c r="AU335" s="24" t="n">
        <v>96.5</v>
      </c>
      <c r="AV335" s="24" t="n">
        <v>2.052</v>
      </c>
      <c r="AW335" s="15" t="n">
        <v>38322</v>
      </c>
      <c r="AX335" s="24" t="n">
        <v>0.17</v>
      </c>
      <c r="AY335" s="15" t="n">
        <v>37438</v>
      </c>
      <c r="AZ335" s="24" t="n">
        <v>83.25</v>
      </c>
      <c r="BA335" s="24" t="n">
        <v>88.25</v>
      </c>
      <c r="BB335" s="24" t="n">
        <v>93.25</v>
      </c>
      <c r="BC335" s="24" t="n">
        <v>2.052</v>
      </c>
      <c r="BD335" s="15" t="n">
        <v>38322</v>
      </c>
      <c r="BE335" s="24" t="n">
        <v>0.17</v>
      </c>
      <c r="BF335" s="15" t="n">
        <v>37438</v>
      </c>
      <c r="BG335" s="24" t="n">
        <v>77</v>
      </c>
      <c r="BH335" s="24" t="n">
        <v>79.5</v>
      </c>
      <c r="BI335" s="24" t="n">
        <v>84.5</v>
      </c>
      <c r="BJ335" s="24" t="n">
        <v>1.75</v>
      </c>
      <c r="BK335" s="15" t="n">
        <v>38322</v>
      </c>
      <c r="BL335" s="24" t="n">
        <v>0.202</v>
      </c>
      <c r="BM335" s="15" t="n">
        <v>37438</v>
      </c>
      <c r="BN335" s="24" t="n">
        <v>88.25</v>
      </c>
      <c r="BO335" s="24" t="n">
        <v>90.75</v>
      </c>
      <c r="BP335" s="24" t="n">
        <v>95.75</v>
      </c>
      <c r="BQ335" s="24" t="n">
        <v>1.75</v>
      </c>
      <c r="BR335" s="15" t="n">
        <v>38322</v>
      </c>
      <c r="BS335" s="24" t="n">
        <v>0.202</v>
      </c>
      <c r="BT335" s="15" t="n">
        <v>37438</v>
      </c>
      <c r="BU335" s="24" t="n">
        <v>80.75</v>
      </c>
      <c r="BV335" s="24" t="n">
        <v>85.75</v>
      </c>
      <c r="BW335" s="24" t="n">
        <v>90.75</v>
      </c>
      <c r="BX335" s="24" t="n">
        <v>2.052</v>
      </c>
      <c r="BY335" s="15" t="n">
        <v>38322</v>
      </c>
      <c r="BZ335" s="24" t="n">
        <v>0.17</v>
      </c>
      <c r="CA335" s="15" t="n">
        <v>37438</v>
      </c>
      <c r="CB335" s="24" t="n">
        <v>87.25</v>
      </c>
      <c r="CC335" s="24" t="n">
        <v>92.25</v>
      </c>
      <c r="CD335" s="24" t="n">
        <v>97.25</v>
      </c>
      <c r="CE335" s="24" t="n">
        <v>2.052</v>
      </c>
      <c r="CF335" s="15" t="n">
        <v>38322</v>
      </c>
      <c r="CG335" s="24" t="n">
        <v>0.17</v>
      </c>
      <c r="CH335" s="15" t="n">
        <v>37438</v>
      </c>
      <c r="CI335" s="24" t="n">
        <v>60.4999923706055</v>
      </c>
      <c r="CJ335" s="24" t="n">
        <v>62.4999923706055</v>
      </c>
      <c r="CK335" s="24" t="n">
        <v>64.4999923706055</v>
      </c>
      <c r="CL335" s="24" t="n">
        <v>1.25</v>
      </c>
      <c r="CM335" s="15" t="n">
        <v>38322</v>
      </c>
      <c r="CN335" s="24" t="n">
        <v>0.2175</v>
      </c>
    </row>
    <row r="336" customFormat="false" ht="12.75" hidden="false" customHeight="false" outlineLevel="0" collapsed="false">
      <c r="B336" s="15" t="n">
        <v>37469</v>
      </c>
      <c r="C336" s="24" t="n">
        <v>88</v>
      </c>
      <c r="D336" s="24" t="n">
        <v>92</v>
      </c>
      <c r="E336" s="24" t="n">
        <v>96</v>
      </c>
      <c r="F336" s="25" t="n">
        <v>1</v>
      </c>
      <c r="G336" s="15" t="n">
        <v>38353</v>
      </c>
      <c r="H336" s="25" t="n">
        <v>0.278784</v>
      </c>
      <c r="I336" s="15" t="n">
        <v>37469</v>
      </c>
      <c r="J336" s="24" t="n">
        <v>85.5</v>
      </c>
      <c r="K336" s="24" t="n">
        <v>89.5</v>
      </c>
      <c r="L336" s="24" t="n">
        <v>93.5</v>
      </c>
      <c r="M336" s="25" t="n">
        <v>1</v>
      </c>
      <c r="N336" s="15" t="n">
        <v>38353</v>
      </c>
      <c r="O336" s="25" t="n">
        <v>0.278784</v>
      </c>
      <c r="P336" s="15" t="n">
        <v>37469</v>
      </c>
      <c r="Q336" s="24" t="n">
        <v>77.4</v>
      </c>
      <c r="R336" s="24" t="n">
        <v>84</v>
      </c>
      <c r="S336" s="24" t="n">
        <v>90.2</v>
      </c>
      <c r="T336" s="25" t="n">
        <v>1</v>
      </c>
      <c r="U336" s="15" t="n">
        <v>38353</v>
      </c>
      <c r="V336" s="25" t="n">
        <v>0.278784</v>
      </c>
      <c r="W336" s="15" t="n">
        <v>37469</v>
      </c>
      <c r="X336" s="24" t="n">
        <v>57.5</v>
      </c>
      <c r="Y336" s="24" t="n">
        <v>61.5</v>
      </c>
      <c r="Z336" s="24" t="n">
        <v>65.5</v>
      </c>
      <c r="AA336" s="25" t="n">
        <v>1</v>
      </c>
      <c r="AB336" s="15" t="n">
        <v>38353</v>
      </c>
      <c r="AC336" s="25" t="n">
        <v>0.34848</v>
      </c>
      <c r="AD336" s="15" t="n">
        <v>37469</v>
      </c>
      <c r="AE336" s="24" t="n">
        <v>86</v>
      </c>
      <c r="AF336" s="24" t="n">
        <v>90</v>
      </c>
      <c r="AG336" s="24" t="n">
        <v>94</v>
      </c>
      <c r="AH336" s="25" t="n">
        <v>1.5</v>
      </c>
      <c r="AI336" s="15" t="n">
        <v>38353</v>
      </c>
      <c r="AJ336" s="25" t="n">
        <v>0.278784</v>
      </c>
      <c r="AK336" s="15" t="n">
        <v>37469</v>
      </c>
      <c r="AL336" s="24" t="n">
        <v>110.75</v>
      </c>
      <c r="AM336" s="24" t="n">
        <v>114.75</v>
      </c>
      <c r="AN336" s="24" t="n">
        <v>118.75</v>
      </c>
      <c r="AO336" s="24" t="n">
        <v>1</v>
      </c>
      <c r="AP336" s="15" t="n">
        <v>38353</v>
      </c>
      <c r="AQ336" s="24" t="n">
        <v>0.278784</v>
      </c>
      <c r="AR336" s="15" t="n">
        <v>37469</v>
      </c>
      <c r="AS336" s="24" t="n">
        <v>81.5</v>
      </c>
      <c r="AT336" s="24" t="n">
        <v>91.5</v>
      </c>
      <c r="AU336" s="24" t="n">
        <v>96.5</v>
      </c>
      <c r="AV336" s="24" t="n">
        <v>1.89</v>
      </c>
      <c r="AW336" s="15" t="n">
        <v>38353</v>
      </c>
      <c r="AX336" s="24" t="n">
        <v>0.1725</v>
      </c>
      <c r="AY336" s="15" t="n">
        <v>37469</v>
      </c>
      <c r="AZ336" s="24" t="n">
        <v>83.25</v>
      </c>
      <c r="BA336" s="24" t="n">
        <v>88.25</v>
      </c>
      <c r="BB336" s="24" t="n">
        <v>93.25</v>
      </c>
      <c r="BC336" s="24" t="n">
        <v>1.89</v>
      </c>
      <c r="BD336" s="15" t="n">
        <v>38353</v>
      </c>
      <c r="BE336" s="24" t="n">
        <v>0.1725</v>
      </c>
      <c r="BF336" s="15" t="n">
        <v>37469</v>
      </c>
      <c r="BG336" s="24" t="n">
        <v>77</v>
      </c>
      <c r="BH336" s="24" t="n">
        <v>79.5</v>
      </c>
      <c r="BI336" s="24" t="n">
        <v>84.5</v>
      </c>
      <c r="BJ336" s="24" t="n">
        <v>1.8</v>
      </c>
      <c r="BK336" s="15" t="n">
        <v>38353</v>
      </c>
      <c r="BL336" s="24" t="n">
        <v>0.202</v>
      </c>
      <c r="BM336" s="15" t="n">
        <v>37469</v>
      </c>
      <c r="BN336" s="24" t="n">
        <v>88.25</v>
      </c>
      <c r="BO336" s="24" t="n">
        <v>90.75</v>
      </c>
      <c r="BP336" s="24" t="n">
        <v>95.75</v>
      </c>
      <c r="BQ336" s="24" t="n">
        <v>1.8</v>
      </c>
      <c r="BR336" s="15" t="n">
        <v>38353</v>
      </c>
      <c r="BS336" s="24" t="n">
        <v>0.202</v>
      </c>
      <c r="BT336" s="15" t="n">
        <v>37469</v>
      </c>
      <c r="BU336" s="24" t="n">
        <v>80.75</v>
      </c>
      <c r="BV336" s="24" t="n">
        <v>85.75</v>
      </c>
      <c r="BW336" s="24" t="n">
        <v>90.75</v>
      </c>
      <c r="BX336" s="24" t="n">
        <v>1.89</v>
      </c>
      <c r="BY336" s="15" t="n">
        <v>38353</v>
      </c>
      <c r="BZ336" s="24" t="n">
        <v>0.1725</v>
      </c>
      <c r="CA336" s="15" t="n">
        <v>37469</v>
      </c>
      <c r="CB336" s="24" t="n">
        <v>87.25</v>
      </c>
      <c r="CC336" s="24" t="n">
        <v>92.25</v>
      </c>
      <c r="CD336" s="24" t="n">
        <v>97.25</v>
      </c>
      <c r="CE336" s="24" t="n">
        <v>1.89</v>
      </c>
      <c r="CF336" s="15" t="n">
        <v>38353</v>
      </c>
      <c r="CG336" s="24" t="n">
        <v>0.1725</v>
      </c>
      <c r="CH336" s="15" t="n">
        <v>37469</v>
      </c>
      <c r="CI336" s="24" t="n">
        <v>60.5</v>
      </c>
      <c r="CJ336" s="24" t="n">
        <v>62.5</v>
      </c>
      <c r="CK336" s="24" t="n">
        <v>64.5</v>
      </c>
      <c r="CL336" s="24" t="n">
        <v>1.2</v>
      </c>
      <c r="CM336" s="15" t="n">
        <v>38353</v>
      </c>
      <c r="CN336" s="24" t="n">
        <v>0.2175</v>
      </c>
    </row>
    <row r="337" customFormat="false" ht="12.75" hidden="false" customHeight="false" outlineLevel="0" collapsed="false">
      <c r="B337" s="15" t="n">
        <v>37500</v>
      </c>
      <c r="C337" s="24" t="n">
        <v>48.45</v>
      </c>
      <c r="D337" s="24" t="n">
        <v>49.25</v>
      </c>
      <c r="E337" s="24" t="n">
        <v>50.05</v>
      </c>
      <c r="F337" s="25" t="n">
        <v>1</v>
      </c>
      <c r="G337" s="15" t="n">
        <v>38384</v>
      </c>
      <c r="H337" s="25" t="n">
        <v>0.338688</v>
      </c>
      <c r="I337" s="15" t="n">
        <v>37500</v>
      </c>
      <c r="J337" s="24" t="n">
        <v>35.7</v>
      </c>
      <c r="K337" s="24" t="n">
        <v>36.5</v>
      </c>
      <c r="L337" s="24" t="n">
        <v>37.3</v>
      </c>
      <c r="M337" s="25" t="n">
        <v>1</v>
      </c>
      <c r="N337" s="15" t="n">
        <v>38384</v>
      </c>
      <c r="O337" s="25" t="n">
        <v>0.338688</v>
      </c>
      <c r="P337" s="15" t="n">
        <v>37500</v>
      </c>
      <c r="Q337" s="24" t="n">
        <v>44.8</v>
      </c>
      <c r="R337" s="24" t="n">
        <v>47.5</v>
      </c>
      <c r="S337" s="24" t="n">
        <v>49.4</v>
      </c>
      <c r="T337" s="25" t="n">
        <v>1</v>
      </c>
      <c r="U337" s="15" t="n">
        <v>38384</v>
      </c>
      <c r="V337" s="25" t="n">
        <v>0.338688</v>
      </c>
      <c r="W337" s="15" t="n">
        <v>37500</v>
      </c>
      <c r="X337" s="24" t="n">
        <v>38.2</v>
      </c>
      <c r="Y337" s="24" t="n">
        <v>39</v>
      </c>
      <c r="Z337" s="24" t="n">
        <v>39.8</v>
      </c>
      <c r="AA337" s="25" t="n">
        <v>1</v>
      </c>
      <c r="AB337" s="15" t="n">
        <v>38384</v>
      </c>
      <c r="AC337" s="25" t="n">
        <v>0.42336</v>
      </c>
      <c r="AD337" s="15" t="n">
        <v>37500</v>
      </c>
      <c r="AE337" s="24" t="n">
        <v>37.7</v>
      </c>
      <c r="AF337" s="24" t="n">
        <v>38.5</v>
      </c>
      <c r="AG337" s="24" t="n">
        <v>39.3</v>
      </c>
      <c r="AH337" s="25" t="n">
        <v>2.25</v>
      </c>
      <c r="AI337" s="15" t="n">
        <v>38384</v>
      </c>
      <c r="AJ337" s="25" t="n">
        <v>0.338688</v>
      </c>
      <c r="AK337" s="15" t="n">
        <v>37500</v>
      </c>
      <c r="AL337" s="24" t="n">
        <v>52.2</v>
      </c>
      <c r="AM337" s="24" t="n">
        <v>53</v>
      </c>
      <c r="AN337" s="24" t="n">
        <v>53.8</v>
      </c>
      <c r="AO337" s="24" t="n">
        <v>1</v>
      </c>
      <c r="AP337" s="15" t="n">
        <v>38384</v>
      </c>
      <c r="AQ337" s="24" t="n">
        <v>0.338688</v>
      </c>
      <c r="AR337" s="15" t="n">
        <v>37500</v>
      </c>
      <c r="AS337" s="24" t="n">
        <v>38</v>
      </c>
      <c r="AT337" s="24" t="n">
        <v>39</v>
      </c>
      <c r="AU337" s="24" t="n">
        <v>40</v>
      </c>
      <c r="AV337" s="24" t="n">
        <v>2.322</v>
      </c>
      <c r="AW337" s="15" t="n">
        <v>38384</v>
      </c>
      <c r="AX337" s="24" t="n">
        <v>0.259</v>
      </c>
      <c r="AY337" s="15" t="n">
        <v>37500</v>
      </c>
      <c r="AZ337" s="24" t="n">
        <v>33.2000038146973</v>
      </c>
      <c r="BA337" s="24" t="n">
        <v>35.7500038146973</v>
      </c>
      <c r="BB337" s="24" t="n">
        <v>38.3000038146973</v>
      </c>
      <c r="BC337" s="24" t="n">
        <v>2.322</v>
      </c>
      <c r="BD337" s="15" t="n">
        <v>38384</v>
      </c>
      <c r="BE337" s="24" t="n">
        <v>0.259</v>
      </c>
      <c r="BF337" s="15" t="n">
        <v>37500</v>
      </c>
      <c r="BG337" s="24" t="n">
        <v>33.4219131469727</v>
      </c>
      <c r="BH337" s="24" t="n">
        <v>35.9219131469727</v>
      </c>
      <c r="BI337" s="24" t="n">
        <v>40.9219131469727</v>
      </c>
      <c r="BJ337" s="24" t="n">
        <v>2.35</v>
      </c>
      <c r="BK337" s="15" t="n">
        <v>38384</v>
      </c>
      <c r="BL337" s="24" t="n">
        <v>0.192</v>
      </c>
      <c r="BM337" s="15" t="n">
        <v>37500</v>
      </c>
      <c r="BN337" s="24" t="n">
        <v>35.7500038146973</v>
      </c>
      <c r="BO337" s="24" t="n">
        <v>38.2500038146973</v>
      </c>
      <c r="BP337" s="24" t="n">
        <v>43.2500038146973</v>
      </c>
      <c r="BQ337" s="24" t="n">
        <v>2.35</v>
      </c>
      <c r="BR337" s="15" t="n">
        <v>38384</v>
      </c>
      <c r="BS337" s="24" t="n">
        <v>0.192</v>
      </c>
      <c r="BT337" s="15" t="n">
        <v>37500</v>
      </c>
      <c r="BU337" s="24" t="n">
        <v>32.7</v>
      </c>
      <c r="BV337" s="24" t="n">
        <v>35.25</v>
      </c>
      <c r="BW337" s="24" t="n">
        <v>37.8</v>
      </c>
      <c r="BX337" s="24" t="n">
        <v>2.322</v>
      </c>
      <c r="BY337" s="15" t="n">
        <v>38384</v>
      </c>
      <c r="BZ337" s="24" t="n">
        <v>0.259</v>
      </c>
      <c r="CA337" s="15" t="n">
        <v>37500</v>
      </c>
      <c r="CB337" s="24" t="n">
        <v>39.75</v>
      </c>
      <c r="CC337" s="24" t="n">
        <v>40.75</v>
      </c>
      <c r="CD337" s="24" t="n">
        <v>41.75</v>
      </c>
      <c r="CE337" s="24" t="n">
        <v>2.322</v>
      </c>
      <c r="CF337" s="15" t="n">
        <v>38384</v>
      </c>
      <c r="CG337" s="24" t="n">
        <v>0.259</v>
      </c>
      <c r="CH337" s="15" t="n">
        <v>37500</v>
      </c>
      <c r="CI337" s="24" t="n">
        <v>41.0000038146973</v>
      </c>
      <c r="CJ337" s="24" t="n">
        <v>43.0000038146973</v>
      </c>
      <c r="CK337" s="24" t="n">
        <v>45.0000038146973</v>
      </c>
      <c r="CL337" s="24" t="n">
        <v>1.25</v>
      </c>
      <c r="CM337" s="15" t="n">
        <v>38384</v>
      </c>
      <c r="CN337" s="24" t="n">
        <v>0.25</v>
      </c>
    </row>
    <row r="338" customFormat="false" ht="12.75" hidden="false" customHeight="false" outlineLevel="0" collapsed="false">
      <c r="B338" s="15" t="n">
        <v>37530</v>
      </c>
      <c r="C338" s="24" t="n">
        <v>46.35</v>
      </c>
      <c r="D338" s="24" t="n">
        <v>47</v>
      </c>
      <c r="E338" s="24" t="n">
        <v>47.65</v>
      </c>
      <c r="F338" s="25" t="n">
        <v>1.5</v>
      </c>
      <c r="G338" s="15" t="n">
        <v>38412</v>
      </c>
      <c r="H338" s="25" t="n">
        <v>0.338688</v>
      </c>
      <c r="I338" s="15" t="n">
        <v>37530</v>
      </c>
      <c r="J338" s="24" t="n">
        <v>35.1</v>
      </c>
      <c r="K338" s="24" t="n">
        <v>35.75</v>
      </c>
      <c r="L338" s="24" t="n">
        <v>36.4</v>
      </c>
      <c r="M338" s="25" t="n">
        <v>1.5</v>
      </c>
      <c r="N338" s="15" t="n">
        <v>38412</v>
      </c>
      <c r="O338" s="25" t="n">
        <v>0.338688</v>
      </c>
      <c r="P338" s="15" t="n">
        <v>37530</v>
      </c>
      <c r="Q338" s="24" t="n">
        <v>45.85</v>
      </c>
      <c r="R338" s="24" t="n">
        <v>47.25</v>
      </c>
      <c r="S338" s="24" t="n">
        <v>48.45</v>
      </c>
      <c r="T338" s="25" t="n">
        <v>1.5</v>
      </c>
      <c r="U338" s="15" t="n">
        <v>38412</v>
      </c>
      <c r="V338" s="25" t="n">
        <v>0.338688</v>
      </c>
      <c r="W338" s="15" t="n">
        <v>37530</v>
      </c>
      <c r="X338" s="24" t="n">
        <v>36.85</v>
      </c>
      <c r="Y338" s="24" t="n">
        <v>37.5</v>
      </c>
      <c r="Z338" s="24" t="n">
        <v>38.15</v>
      </c>
      <c r="AA338" s="25" t="n">
        <v>1.5</v>
      </c>
      <c r="AB338" s="15" t="n">
        <v>38412</v>
      </c>
      <c r="AC338" s="25" t="n">
        <v>0.42336</v>
      </c>
      <c r="AD338" s="15" t="n">
        <v>37530</v>
      </c>
      <c r="AE338" s="24" t="n">
        <v>37.1</v>
      </c>
      <c r="AF338" s="24" t="n">
        <v>37.75</v>
      </c>
      <c r="AG338" s="24" t="n">
        <v>38.4</v>
      </c>
      <c r="AH338" s="25" t="n">
        <v>2.25</v>
      </c>
      <c r="AI338" s="15" t="n">
        <v>38412</v>
      </c>
      <c r="AJ338" s="25" t="n">
        <v>0.338688</v>
      </c>
      <c r="AK338" s="15" t="n">
        <v>37530</v>
      </c>
      <c r="AL338" s="24" t="n">
        <v>50.85</v>
      </c>
      <c r="AM338" s="24" t="n">
        <v>51.5</v>
      </c>
      <c r="AN338" s="24" t="n">
        <v>52.15</v>
      </c>
      <c r="AO338" s="24" t="n">
        <v>1.5</v>
      </c>
      <c r="AP338" s="15" t="n">
        <v>38412</v>
      </c>
      <c r="AQ338" s="24" t="n">
        <v>0.338688</v>
      </c>
      <c r="AR338" s="15" t="n">
        <v>37530</v>
      </c>
      <c r="AS338" s="24" t="n">
        <v>37.25</v>
      </c>
      <c r="AT338" s="24" t="n">
        <v>37.5</v>
      </c>
      <c r="AU338" s="24" t="n">
        <v>37.75</v>
      </c>
      <c r="AV338" s="24" t="n">
        <v>2.322</v>
      </c>
      <c r="AW338" s="15" t="n">
        <v>38412</v>
      </c>
      <c r="AX338" s="24" t="n">
        <v>0.259</v>
      </c>
      <c r="AY338" s="15" t="n">
        <v>37530</v>
      </c>
      <c r="AZ338" s="24" t="n">
        <v>33.8549987792969</v>
      </c>
      <c r="BA338" s="24" t="n">
        <v>34.6549987792969</v>
      </c>
      <c r="BB338" s="24" t="n">
        <v>35.4549987792969</v>
      </c>
      <c r="BC338" s="24" t="n">
        <v>2.322</v>
      </c>
      <c r="BD338" s="15" t="n">
        <v>38412</v>
      </c>
      <c r="BE338" s="24" t="n">
        <v>0.259</v>
      </c>
      <c r="BF338" s="15" t="n">
        <v>37530</v>
      </c>
      <c r="BG338" s="24" t="n">
        <v>34.1499977111816</v>
      </c>
      <c r="BH338" s="24" t="n">
        <v>36.6499977111816</v>
      </c>
      <c r="BI338" s="24" t="n">
        <v>41.6499977111816</v>
      </c>
      <c r="BJ338" s="24" t="n">
        <v>2.35</v>
      </c>
      <c r="BK338" s="15" t="n">
        <v>38412</v>
      </c>
      <c r="BL338" s="24" t="n">
        <v>0.192</v>
      </c>
      <c r="BM338" s="15" t="n">
        <v>37530</v>
      </c>
      <c r="BN338" s="24" t="n">
        <v>32.1549987792969</v>
      </c>
      <c r="BO338" s="24" t="n">
        <v>34.6549987792969</v>
      </c>
      <c r="BP338" s="24" t="n">
        <v>39.6549987792969</v>
      </c>
      <c r="BQ338" s="24" t="n">
        <v>2.35</v>
      </c>
      <c r="BR338" s="15" t="n">
        <v>38412</v>
      </c>
      <c r="BS338" s="24" t="n">
        <v>0.192</v>
      </c>
      <c r="BT338" s="15" t="n">
        <v>37530</v>
      </c>
      <c r="BU338" s="24" t="n">
        <v>31.5849945068359</v>
      </c>
      <c r="BV338" s="24" t="n">
        <v>32.3849945068359</v>
      </c>
      <c r="BW338" s="24" t="n">
        <v>33.1849945068359</v>
      </c>
      <c r="BX338" s="24" t="n">
        <v>2.322</v>
      </c>
      <c r="BY338" s="15" t="n">
        <v>38412</v>
      </c>
      <c r="BZ338" s="24" t="n">
        <v>0.259</v>
      </c>
      <c r="CA338" s="15" t="n">
        <v>37530</v>
      </c>
      <c r="CB338" s="24" t="n">
        <v>38.25</v>
      </c>
      <c r="CC338" s="24" t="n">
        <v>38.5</v>
      </c>
      <c r="CD338" s="24" t="n">
        <v>38.75</v>
      </c>
      <c r="CE338" s="24" t="n">
        <v>2.322</v>
      </c>
      <c r="CF338" s="15" t="n">
        <v>38412</v>
      </c>
      <c r="CG338" s="24" t="n">
        <v>0.259</v>
      </c>
      <c r="CH338" s="15" t="n">
        <v>37530</v>
      </c>
      <c r="CI338" s="24" t="n">
        <v>38.6000022888184</v>
      </c>
      <c r="CJ338" s="24" t="n">
        <v>40.6000022888184</v>
      </c>
      <c r="CK338" s="24" t="n">
        <v>42.6000022888184</v>
      </c>
      <c r="CL338" s="24" t="n">
        <v>1.25</v>
      </c>
      <c r="CM338" s="15" t="n">
        <v>38412</v>
      </c>
      <c r="CN338" s="24" t="n">
        <v>0.25</v>
      </c>
    </row>
    <row r="339" customFormat="false" ht="12.75" hidden="false" customHeight="false" outlineLevel="0" collapsed="false">
      <c r="B339" s="15" t="n">
        <v>37561</v>
      </c>
      <c r="C339" s="24" t="n">
        <v>46.35</v>
      </c>
      <c r="D339" s="24" t="n">
        <v>47</v>
      </c>
      <c r="E339" s="24" t="n">
        <v>47.65</v>
      </c>
      <c r="F339" s="25" t="n">
        <v>1.5</v>
      </c>
      <c r="G339" s="15" t="n">
        <v>38443</v>
      </c>
      <c r="H339" s="25" t="n">
        <v>0.283392</v>
      </c>
      <c r="I339" s="15" t="n">
        <v>37561</v>
      </c>
      <c r="J339" s="24" t="n">
        <v>36.1</v>
      </c>
      <c r="K339" s="24" t="n">
        <v>36.75</v>
      </c>
      <c r="L339" s="24" t="n">
        <v>37.4</v>
      </c>
      <c r="M339" s="25" t="n">
        <v>1.5</v>
      </c>
      <c r="N339" s="15" t="n">
        <v>38443</v>
      </c>
      <c r="O339" s="25" t="n">
        <v>0.283392</v>
      </c>
      <c r="P339" s="15" t="n">
        <v>37561</v>
      </c>
      <c r="Q339" s="24" t="n">
        <v>45.85</v>
      </c>
      <c r="R339" s="24" t="n">
        <v>47.25</v>
      </c>
      <c r="S339" s="24" t="n">
        <v>48.45</v>
      </c>
      <c r="T339" s="25" t="n">
        <v>1.5</v>
      </c>
      <c r="U339" s="15" t="n">
        <v>38443</v>
      </c>
      <c r="V339" s="25" t="n">
        <v>0.283392</v>
      </c>
      <c r="W339" s="15" t="n">
        <v>37561</v>
      </c>
      <c r="X339" s="24" t="n">
        <v>36.85</v>
      </c>
      <c r="Y339" s="24" t="n">
        <v>37.5</v>
      </c>
      <c r="Z339" s="24" t="n">
        <v>38.15</v>
      </c>
      <c r="AA339" s="25" t="n">
        <v>1.5</v>
      </c>
      <c r="AB339" s="15" t="n">
        <v>38443</v>
      </c>
      <c r="AC339" s="25" t="n">
        <v>0.35424</v>
      </c>
      <c r="AD339" s="15" t="n">
        <v>37561</v>
      </c>
      <c r="AE339" s="24" t="n">
        <v>37.1</v>
      </c>
      <c r="AF339" s="24" t="n">
        <v>37.75</v>
      </c>
      <c r="AG339" s="24" t="n">
        <v>38.4</v>
      </c>
      <c r="AH339" s="25" t="n">
        <v>1.5</v>
      </c>
      <c r="AI339" s="15" t="n">
        <v>38443</v>
      </c>
      <c r="AJ339" s="25" t="n">
        <v>0.283392</v>
      </c>
      <c r="AK339" s="15" t="n">
        <v>37561</v>
      </c>
      <c r="AL339" s="24" t="n">
        <v>50.85</v>
      </c>
      <c r="AM339" s="24" t="n">
        <v>51.5</v>
      </c>
      <c r="AN339" s="24" t="n">
        <v>52.15</v>
      </c>
      <c r="AO339" s="24" t="n">
        <v>1.5</v>
      </c>
      <c r="AP339" s="15" t="n">
        <v>38443</v>
      </c>
      <c r="AQ339" s="24" t="n">
        <v>0.283392</v>
      </c>
      <c r="AR339" s="15" t="n">
        <v>37561</v>
      </c>
      <c r="AS339" s="24" t="n">
        <v>37.25</v>
      </c>
      <c r="AT339" s="24" t="n">
        <v>37.5</v>
      </c>
      <c r="AU339" s="24" t="n">
        <v>37.75</v>
      </c>
      <c r="AV339" s="24" t="n">
        <v>2.052</v>
      </c>
      <c r="AW339" s="15" t="n">
        <v>38443</v>
      </c>
      <c r="AX339" s="24" t="n">
        <v>0.249</v>
      </c>
      <c r="AY339" s="15" t="n">
        <v>37561</v>
      </c>
      <c r="AZ339" s="24" t="n">
        <v>33.954997253418</v>
      </c>
      <c r="BA339" s="24" t="n">
        <v>34.754997253418</v>
      </c>
      <c r="BB339" s="24" t="n">
        <v>35.554997253418</v>
      </c>
      <c r="BC339" s="24" t="n">
        <v>2.052</v>
      </c>
      <c r="BD339" s="15" t="n">
        <v>38443</v>
      </c>
      <c r="BE339" s="24" t="n">
        <v>0.249</v>
      </c>
      <c r="BF339" s="15" t="n">
        <v>37561</v>
      </c>
      <c r="BG339" s="24" t="n">
        <v>34.9469146728516</v>
      </c>
      <c r="BH339" s="24" t="n">
        <v>37.4469146728516</v>
      </c>
      <c r="BI339" s="24" t="n">
        <v>42.4469146728516</v>
      </c>
      <c r="BJ339" s="24" t="n">
        <v>1.7</v>
      </c>
      <c r="BK339" s="15" t="n">
        <v>38443</v>
      </c>
      <c r="BL339" s="24" t="n">
        <v>0.18245</v>
      </c>
      <c r="BM339" s="15" t="n">
        <v>37561</v>
      </c>
      <c r="BN339" s="24" t="n">
        <v>32.254997253418</v>
      </c>
      <c r="BO339" s="24" t="n">
        <v>34.754997253418</v>
      </c>
      <c r="BP339" s="24" t="n">
        <v>39.754997253418</v>
      </c>
      <c r="BQ339" s="24" t="n">
        <v>1.7</v>
      </c>
      <c r="BR339" s="15" t="n">
        <v>38443</v>
      </c>
      <c r="BS339" s="24" t="n">
        <v>0.18245</v>
      </c>
      <c r="BT339" s="15" t="n">
        <v>37561</v>
      </c>
      <c r="BU339" s="24" t="n">
        <v>33.8549949645996</v>
      </c>
      <c r="BV339" s="24" t="n">
        <v>34.6549949645996</v>
      </c>
      <c r="BW339" s="24" t="n">
        <v>35.4549949645996</v>
      </c>
      <c r="BX339" s="24" t="n">
        <v>2.052</v>
      </c>
      <c r="BY339" s="15" t="n">
        <v>38443</v>
      </c>
      <c r="BZ339" s="24" t="n">
        <v>0.249</v>
      </c>
      <c r="CA339" s="15" t="n">
        <v>37561</v>
      </c>
      <c r="CB339" s="24" t="n">
        <v>38.2400016784668</v>
      </c>
      <c r="CC339" s="24" t="n">
        <v>38.4900016784668</v>
      </c>
      <c r="CD339" s="24" t="n">
        <v>38.7400016784668</v>
      </c>
      <c r="CE339" s="24" t="n">
        <v>2.052</v>
      </c>
      <c r="CF339" s="15" t="n">
        <v>38443</v>
      </c>
      <c r="CG339" s="24" t="n">
        <v>0.249</v>
      </c>
      <c r="CH339" s="15" t="n">
        <v>37561</v>
      </c>
      <c r="CI339" s="24" t="n">
        <v>38.5499954223633</v>
      </c>
      <c r="CJ339" s="24" t="n">
        <v>40.5499954223633</v>
      </c>
      <c r="CK339" s="24" t="n">
        <v>42.5499954223633</v>
      </c>
      <c r="CL339" s="24" t="n">
        <v>1.25</v>
      </c>
      <c r="CM339" s="15" t="n">
        <v>38443</v>
      </c>
      <c r="CN339" s="24" t="n">
        <v>0.215</v>
      </c>
    </row>
    <row r="340" customFormat="false" ht="12.75" hidden="false" customHeight="false" outlineLevel="0" collapsed="false">
      <c r="B340" s="15" t="n">
        <v>37591</v>
      </c>
      <c r="C340" s="24" t="n">
        <v>46.35</v>
      </c>
      <c r="D340" s="24" t="n">
        <v>47</v>
      </c>
      <c r="E340" s="24" t="n">
        <v>47.65</v>
      </c>
      <c r="F340" s="25" t="n">
        <v>1</v>
      </c>
      <c r="G340" s="15" t="n">
        <v>38473</v>
      </c>
      <c r="H340" s="25" t="n">
        <v>0.283392</v>
      </c>
      <c r="I340" s="15" t="n">
        <v>37591</v>
      </c>
      <c r="J340" s="24" t="n">
        <v>36.85</v>
      </c>
      <c r="K340" s="24" t="n">
        <v>37.5</v>
      </c>
      <c r="L340" s="24" t="n">
        <v>38.15</v>
      </c>
      <c r="M340" s="25" t="n">
        <v>1</v>
      </c>
      <c r="N340" s="15" t="n">
        <v>38473</v>
      </c>
      <c r="O340" s="25" t="n">
        <v>0.283392</v>
      </c>
      <c r="P340" s="15" t="n">
        <v>37591</v>
      </c>
      <c r="Q340" s="24" t="n">
        <v>45.85</v>
      </c>
      <c r="R340" s="24" t="n">
        <v>47.25</v>
      </c>
      <c r="S340" s="24" t="n">
        <v>48.45</v>
      </c>
      <c r="T340" s="25" t="n">
        <v>1</v>
      </c>
      <c r="U340" s="15" t="n">
        <v>38473</v>
      </c>
      <c r="V340" s="25" t="n">
        <v>0.283392</v>
      </c>
      <c r="W340" s="15" t="n">
        <v>37591</v>
      </c>
      <c r="X340" s="24" t="n">
        <v>36.85</v>
      </c>
      <c r="Y340" s="24" t="n">
        <v>37.5</v>
      </c>
      <c r="Z340" s="24" t="n">
        <v>38.15</v>
      </c>
      <c r="AA340" s="25" t="n">
        <v>1</v>
      </c>
      <c r="AB340" s="15" t="n">
        <v>38473</v>
      </c>
      <c r="AC340" s="25" t="n">
        <v>0.35424</v>
      </c>
      <c r="AD340" s="15" t="n">
        <v>37591</v>
      </c>
      <c r="AE340" s="24" t="n">
        <v>37.1</v>
      </c>
      <c r="AF340" s="24" t="n">
        <v>37.75</v>
      </c>
      <c r="AG340" s="24" t="n">
        <v>38.4</v>
      </c>
      <c r="AH340" s="25" t="n">
        <v>1.5</v>
      </c>
      <c r="AI340" s="15" t="n">
        <v>38473</v>
      </c>
      <c r="AJ340" s="25" t="n">
        <v>0.283392</v>
      </c>
      <c r="AK340" s="15" t="n">
        <v>37591</v>
      </c>
      <c r="AL340" s="24" t="n">
        <v>50.85</v>
      </c>
      <c r="AM340" s="24" t="n">
        <v>51.5</v>
      </c>
      <c r="AN340" s="24" t="n">
        <v>52.15</v>
      </c>
      <c r="AO340" s="24" t="n">
        <v>1</v>
      </c>
      <c r="AP340" s="15" t="n">
        <v>38473</v>
      </c>
      <c r="AQ340" s="24" t="n">
        <v>0.283392</v>
      </c>
      <c r="AR340" s="15" t="n">
        <v>37591</v>
      </c>
      <c r="AS340" s="24" t="n">
        <v>37.25</v>
      </c>
      <c r="AT340" s="24" t="n">
        <v>37.5</v>
      </c>
      <c r="AU340" s="24" t="n">
        <v>37.75</v>
      </c>
      <c r="AV340" s="24" t="n">
        <v>1.998</v>
      </c>
      <c r="AW340" s="15" t="n">
        <v>38473</v>
      </c>
      <c r="AX340" s="24" t="n">
        <v>0.249</v>
      </c>
      <c r="AY340" s="15" t="n">
        <v>37591</v>
      </c>
      <c r="AZ340" s="24" t="n">
        <v>34.0549957275391</v>
      </c>
      <c r="BA340" s="24" t="n">
        <v>34.8549957275391</v>
      </c>
      <c r="BB340" s="24" t="n">
        <v>35.6549957275391</v>
      </c>
      <c r="BC340" s="24" t="n">
        <v>1.998</v>
      </c>
      <c r="BD340" s="15" t="n">
        <v>38473</v>
      </c>
      <c r="BE340" s="24" t="n">
        <v>0.249</v>
      </c>
      <c r="BF340" s="15" t="n">
        <v>37591</v>
      </c>
      <c r="BG340" s="24" t="n">
        <v>35.7023010253906</v>
      </c>
      <c r="BH340" s="24" t="n">
        <v>38.2023010253906</v>
      </c>
      <c r="BI340" s="24" t="n">
        <v>43.2023010253906</v>
      </c>
      <c r="BJ340" s="24" t="n">
        <v>1.75</v>
      </c>
      <c r="BK340" s="15" t="n">
        <v>38473</v>
      </c>
      <c r="BL340" s="24" t="n">
        <v>0.18245</v>
      </c>
      <c r="BM340" s="15" t="n">
        <v>37591</v>
      </c>
      <c r="BN340" s="24" t="n">
        <v>32.3549957275391</v>
      </c>
      <c r="BO340" s="24" t="n">
        <v>34.8549957275391</v>
      </c>
      <c r="BP340" s="24" t="n">
        <v>39.8549957275391</v>
      </c>
      <c r="BQ340" s="24" t="n">
        <v>1.75</v>
      </c>
      <c r="BR340" s="15" t="n">
        <v>38473</v>
      </c>
      <c r="BS340" s="24" t="n">
        <v>0.18245</v>
      </c>
      <c r="BT340" s="15" t="n">
        <v>37591</v>
      </c>
      <c r="BU340" s="24" t="n">
        <v>34.3549949645996</v>
      </c>
      <c r="BV340" s="24" t="n">
        <v>35.1549949645996</v>
      </c>
      <c r="BW340" s="24" t="n">
        <v>35.9549949645996</v>
      </c>
      <c r="BX340" s="24" t="n">
        <v>1.998</v>
      </c>
      <c r="BY340" s="15" t="n">
        <v>38473</v>
      </c>
      <c r="BZ340" s="24" t="n">
        <v>0.249</v>
      </c>
      <c r="CA340" s="15" t="n">
        <v>37591</v>
      </c>
      <c r="CB340" s="24" t="n">
        <v>38.25</v>
      </c>
      <c r="CC340" s="24" t="n">
        <v>38.5</v>
      </c>
      <c r="CD340" s="24" t="n">
        <v>38.75</v>
      </c>
      <c r="CE340" s="24" t="n">
        <v>1.998</v>
      </c>
      <c r="CF340" s="15" t="n">
        <v>38473</v>
      </c>
      <c r="CG340" s="24" t="n">
        <v>0.249</v>
      </c>
      <c r="CH340" s="15" t="n">
        <v>37591</v>
      </c>
      <c r="CI340" s="24" t="n">
        <v>38.5499954223633</v>
      </c>
      <c r="CJ340" s="24" t="n">
        <v>40.5499954223633</v>
      </c>
      <c r="CK340" s="24" t="n">
        <v>42.5499954223633</v>
      </c>
      <c r="CL340" s="24" t="n">
        <v>1.25</v>
      </c>
      <c r="CM340" s="15" t="n">
        <v>38473</v>
      </c>
      <c r="CN340" s="24" t="n">
        <v>0.215</v>
      </c>
    </row>
    <row r="341" customFormat="false" ht="12.75" hidden="false" customHeight="false" outlineLevel="0" collapsed="false">
      <c r="B341" s="15" t="n">
        <v>37622</v>
      </c>
      <c r="C341" s="24" t="n">
        <v>58.2</v>
      </c>
      <c r="D341" s="24" t="n">
        <v>59</v>
      </c>
      <c r="E341" s="24" t="n">
        <v>59.8</v>
      </c>
      <c r="F341" s="25" t="n">
        <v>0.9</v>
      </c>
      <c r="G341" s="15" t="n">
        <v>38504</v>
      </c>
      <c r="H341" s="25" t="n">
        <v>0.301824</v>
      </c>
      <c r="I341" s="15" t="n">
        <v>37622</v>
      </c>
      <c r="J341" s="24" t="n">
        <v>40.2</v>
      </c>
      <c r="K341" s="24" t="n">
        <v>41</v>
      </c>
      <c r="L341" s="24" t="n">
        <v>41.8</v>
      </c>
      <c r="M341" s="25" t="n">
        <v>0.9</v>
      </c>
      <c r="N341" s="15" t="n">
        <v>38504</v>
      </c>
      <c r="O341" s="25" t="n">
        <v>0.301824</v>
      </c>
      <c r="P341" s="15" t="n">
        <v>37622</v>
      </c>
      <c r="Q341" s="24" t="n">
        <v>55.4</v>
      </c>
      <c r="R341" s="24" t="n">
        <v>57.5</v>
      </c>
      <c r="S341" s="24" t="n">
        <v>58.75</v>
      </c>
      <c r="T341" s="25" t="n">
        <v>0.9</v>
      </c>
      <c r="U341" s="15" t="n">
        <v>38504</v>
      </c>
      <c r="V341" s="25" t="n">
        <v>0.301824</v>
      </c>
      <c r="W341" s="15" t="n">
        <v>37622</v>
      </c>
      <c r="X341" s="24" t="n">
        <v>40.2</v>
      </c>
      <c r="Y341" s="24" t="n">
        <v>41</v>
      </c>
      <c r="Z341" s="24" t="n">
        <v>41.8</v>
      </c>
      <c r="AA341" s="25" t="n">
        <v>0.9</v>
      </c>
      <c r="AB341" s="15" t="n">
        <v>38504</v>
      </c>
      <c r="AC341" s="25" t="n">
        <v>0.37728</v>
      </c>
      <c r="AD341" s="15" t="n">
        <v>37622</v>
      </c>
      <c r="AE341" s="24" t="n">
        <v>40.2</v>
      </c>
      <c r="AF341" s="24" t="n">
        <v>41</v>
      </c>
      <c r="AG341" s="24" t="n">
        <v>41.8</v>
      </c>
      <c r="AH341" s="25" t="n">
        <v>2.25</v>
      </c>
      <c r="AI341" s="15" t="n">
        <v>38504</v>
      </c>
      <c r="AJ341" s="25" t="n">
        <v>0.301824</v>
      </c>
      <c r="AK341" s="15" t="n">
        <v>37622</v>
      </c>
      <c r="AL341" s="24" t="n">
        <v>64.2</v>
      </c>
      <c r="AM341" s="24" t="n">
        <v>65</v>
      </c>
      <c r="AN341" s="24" t="n">
        <v>65.8</v>
      </c>
      <c r="AO341" s="24" t="n">
        <v>0.9</v>
      </c>
      <c r="AP341" s="15" t="n">
        <v>38504</v>
      </c>
      <c r="AQ341" s="24" t="n">
        <v>0.301824</v>
      </c>
      <c r="AR341" s="15" t="n">
        <v>37622</v>
      </c>
      <c r="AS341" s="24" t="n">
        <v>41.754997253418</v>
      </c>
      <c r="AT341" s="24" t="n">
        <v>42.254997253418</v>
      </c>
      <c r="AU341" s="24" t="n">
        <v>42.754997253418</v>
      </c>
      <c r="AV341" s="24" t="n">
        <v>2.43</v>
      </c>
      <c r="AW341" s="15" t="n">
        <v>38504</v>
      </c>
      <c r="AX341" s="24" t="n">
        <v>0.259</v>
      </c>
      <c r="AY341" s="15" t="n">
        <v>37622</v>
      </c>
      <c r="AZ341" s="24" t="n">
        <v>39.6878646850586</v>
      </c>
      <c r="BA341" s="24" t="n">
        <v>40.0378646850586</v>
      </c>
      <c r="BB341" s="24" t="n">
        <v>40.3878646850586</v>
      </c>
      <c r="BC341" s="24" t="n">
        <v>2.43</v>
      </c>
      <c r="BD341" s="15" t="n">
        <v>38504</v>
      </c>
      <c r="BE341" s="24" t="n">
        <v>0.259</v>
      </c>
      <c r="BF341" s="15" t="n">
        <v>37622</v>
      </c>
      <c r="BG341" s="24" t="n">
        <v>49.553840637207</v>
      </c>
      <c r="BH341" s="24" t="n">
        <v>52.053840637207</v>
      </c>
      <c r="BI341" s="24" t="n">
        <v>58.053840637207</v>
      </c>
      <c r="BJ341" s="24" t="n">
        <v>1.9</v>
      </c>
      <c r="BK341" s="15" t="n">
        <v>38504</v>
      </c>
      <c r="BL341" s="24" t="n">
        <v>0.18245</v>
      </c>
      <c r="BM341" s="15" t="n">
        <v>37622</v>
      </c>
      <c r="BN341" s="24" t="n">
        <v>37.5378646850586</v>
      </c>
      <c r="BO341" s="24" t="n">
        <v>40.0378646850586</v>
      </c>
      <c r="BP341" s="24" t="n">
        <v>46.0378646850586</v>
      </c>
      <c r="BQ341" s="24" t="n">
        <v>1.9</v>
      </c>
      <c r="BR341" s="15" t="n">
        <v>38504</v>
      </c>
      <c r="BS341" s="24" t="n">
        <v>0.18245</v>
      </c>
      <c r="BT341" s="15" t="n">
        <v>37622</v>
      </c>
      <c r="BU341" s="24" t="n">
        <v>39.8558665466309</v>
      </c>
      <c r="BV341" s="24" t="n">
        <v>40.2058665466309</v>
      </c>
      <c r="BW341" s="24" t="n">
        <v>40.5558665466309</v>
      </c>
      <c r="BX341" s="24" t="n">
        <v>2.43</v>
      </c>
      <c r="BY341" s="15" t="n">
        <v>38504</v>
      </c>
      <c r="BZ341" s="24" t="n">
        <v>0.259</v>
      </c>
      <c r="CA341" s="15" t="n">
        <v>37622</v>
      </c>
      <c r="CB341" s="24" t="n">
        <v>40.75</v>
      </c>
      <c r="CC341" s="24" t="n">
        <v>41.25</v>
      </c>
      <c r="CD341" s="24" t="n">
        <v>41.75</v>
      </c>
      <c r="CE341" s="24" t="n">
        <v>2.43</v>
      </c>
      <c r="CF341" s="15" t="n">
        <v>38504</v>
      </c>
      <c r="CG341" s="24" t="n">
        <v>0.259</v>
      </c>
      <c r="CH341" s="15" t="n">
        <v>37622</v>
      </c>
      <c r="CI341" s="24" t="n">
        <v>40.6199989318848</v>
      </c>
      <c r="CJ341" s="24" t="n">
        <v>42.6199989318848</v>
      </c>
      <c r="CK341" s="24" t="n">
        <v>44.6199989318848</v>
      </c>
      <c r="CL341" s="24" t="n">
        <v>1.5</v>
      </c>
      <c r="CM341" s="15" t="n">
        <v>38504</v>
      </c>
      <c r="CN341" s="24" t="n">
        <v>0.225</v>
      </c>
    </row>
    <row r="342" customFormat="false" ht="12.75" hidden="false" customHeight="false" outlineLevel="0" collapsed="false">
      <c r="B342" s="15" t="n">
        <v>37653</v>
      </c>
      <c r="C342" s="24" t="n">
        <v>58.2</v>
      </c>
      <c r="D342" s="24" t="n">
        <v>59</v>
      </c>
      <c r="E342" s="24" t="n">
        <v>59.8</v>
      </c>
      <c r="F342" s="25" t="n">
        <v>0.9</v>
      </c>
      <c r="G342" s="15" t="n">
        <v>38534</v>
      </c>
      <c r="H342" s="25" t="n">
        <v>0.34947072</v>
      </c>
      <c r="I342" s="15" t="n">
        <v>37653</v>
      </c>
      <c r="J342" s="24" t="n">
        <v>40.2</v>
      </c>
      <c r="K342" s="24" t="n">
        <v>41</v>
      </c>
      <c r="L342" s="24" t="n">
        <v>41.8</v>
      </c>
      <c r="M342" s="25" t="n">
        <v>0.9</v>
      </c>
      <c r="N342" s="15" t="n">
        <v>38534</v>
      </c>
      <c r="O342" s="25" t="n">
        <v>0.34947072</v>
      </c>
      <c r="P342" s="15" t="n">
        <v>37653</v>
      </c>
      <c r="Q342" s="24" t="n">
        <v>55.85</v>
      </c>
      <c r="R342" s="24" t="n">
        <v>57.5</v>
      </c>
      <c r="S342" s="24" t="n">
        <v>58.75</v>
      </c>
      <c r="T342" s="25" t="n">
        <v>0.9</v>
      </c>
      <c r="U342" s="15" t="n">
        <v>38534</v>
      </c>
      <c r="V342" s="25" t="n">
        <v>0.34947072</v>
      </c>
      <c r="W342" s="15" t="n">
        <v>37653</v>
      </c>
      <c r="X342" s="24" t="n">
        <v>44.8</v>
      </c>
      <c r="Y342" s="24" t="n">
        <v>45.6</v>
      </c>
      <c r="Z342" s="24" t="n">
        <v>46.4</v>
      </c>
      <c r="AA342" s="25" t="n">
        <v>0.9</v>
      </c>
      <c r="AB342" s="15" t="n">
        <v>38534</v>
      </c>
      <c r="AC342" s="25" t="n">
        <v>0.4368384</v>
      </c>
      <c r="AD342" s="15" t="n">
        <v>37653</v>
      </c>
      <c r="AE342" s="24" t="n">
        <v>40.2</v>
      </c>
      <c r="AF342" s="24" t="n">
        <v>41</v>
      </c>
      <c r="AG342" s="24" t="n">
        <v>41.8</v>
      </c>
      <c r="AH342" s="25" t="n">
        <v>2.5</v>
      </c>
      <c r="AI342" s="15" t="n">
        <v>38534</v>
      </c>
      <c r="AJ342" s="25" t="n">
        <v>0.34947072</v>
      </c>
      <c r="AK342" s="15" t="n">
        <v>37653</v>
      </c>
      <c r="AL342" s="24" t="n">
        <v>64.2</v>
      </c>
      <c r="AM342" s="24" t="n">
        <v>65</v>
      </c>
      <c r="AN342" s="24" t="n">
        <v>65.8</v>
      </c>
      <c r="AO342" s="24" t="n">
        <v>0.9</v>
      </c>
      <c r="AP342" s="15" t="n">
        <v>38534</v>
      </c>
      <c r="AQ342" s="24" t="n">
        <v>0.34947072</v>
      </c>
      <c r="AR342" s="15" t="n">
        <v>37653</v>
      </c>
      <c r="AS342" s="24" t="n">
        <v>39.7500038146973</v>
      </c>
      <c r="AT342" s="24" t="n">
        <v>40.2500038146973</v>
      </c>
      <c r="AU342" s="24" t="n">
        <v>40.7500038146973</v>
      </c>
      <c r="AV342" s="24" t="n">
        <v>3.402</v>
      </c>
      <c r="AW342" s="15" t="n">
        <v>38534</v>
      </c>
      <c r="AX342" s="24" t="n">
        <v>0.2625</v>
      </c>
      <c r="AY342" s="15" t="n">
        <v>37653</v>
      </c>
      <c r="AZ342" s="24" t="n">
        <v>39.0878623962402</v>
      </c>
      <c r="BA342" s="24" t="n">
        <v>39.4378623962402</v>
      </c>
      <c r="BB342" s="24" t="n">
        <v>39.7878623962402</v>
      </c>
      <c r="BC342" s="24" t="n">
        <v>3.402</v>
      </c>
      <c r="BD342" s="15" t="n">
        <v>38534</v>
      </c>
      <c r="BE342" s="24" t="n">
        <v>0.2625</v>
      </c>
      <c r="BF342" s="15" t="n">
        <v>37653</v>
      </c>
      <c r="BG342" s="24" t="n">
        <v>47.053840637207</v>
      </c>
      <c r="BH342" s="24" t="n">
        <v>49.553840637207</v>
      </c>
      <c r="BI342" s="24" t="n">
        <v>55.553840637207</v>
      </c>
      <c r="BJ342" s="24" t="n">
        <v>2.8</v>
      </c>
      <c r="BK342" s="15" t="n">
        <v>38534</v>
      </c>
      <c r="BL342" s="24" t="n">
        <v>0.3262</v>
      </c>
      <c r="BM342" s="15" t="n">
        <v>37653</v>
      </c>
      <c r="BN342" s="24" t="n">
        <v>36.9378623962402</v>
      </c>
      <c r="BO342" s="24" t="n">
        <v>39.4378623962402</v>
      </c>
      <c r="BP342" s="24" t="n">
        <v>45.4378623962402</v>
      </c>
      <c r="BQ342" s="24" t="n">
        <v>2.8</v>
      </c>
      <c r="BR342" s="15" t="n">
        <v>38534</v>
      </c>
      <c r="BS342" s="24" t="n">
        <v>0.3262</v>
      </c>
      <c r="BT342" s="15" t="n">
        <v>37653</v>
      </c>
      <c r="BU342" s="24" t="n">
        <v>41.0078631591797</v>
      </c>
      <c r="BV342" s="24" t="n">
        <v>41.3578631591797</v>
      </c>
      <c r="BW342" s="24" t="n">
        <v>41.7078631591797</v>
      </c>
      <c r="BX342" s="24" t="n">
        <v>3.402</v>
      </c>
      <c r="BY342" s="15" t="n">
        <v>38534</v>
      </c>
      <c r="BZ342" s="24" t="n">
        <v>0.2625</v>
      </c>
      <c r="CA342" s="15" t="n">
        <v>37653</v>
      </c>
      <c r="CB342" s="24" t="n">
        <v>39.75</v>
      </c>
      <c r="CC342" s="24" t="n">
        <v>40.25</v>
      </c>
      <c r="CD342" s="24" t="n">
        <v>40.75</v>
      </c>
      <c r="CE342" s="24" t="n">
        <v>3.402</v>
      </c>
      <c r="CF342" s="15" t="n">
        <v>38534</v>
      </c>
      <c r="CG342" s="24" t="n">
        <v>0.2625</v>
      </c>
      <c r="CH342" s="15" t="n">
        <v>37653</v>
      </c>
      <c r="CI342" s="24" t="n">
        <v>39.3199920654297</v>
      </c>
      <c r="CJ342" s="24" t="n">
        <v>41.3199920654297</v>
      </c>
      <c r="CK342" s="24" t="n">
        <v>43.3199920654297</v>
      </c>
      <c r="CL342" s="24" t="n">
        <v>2.4</v>
      </c>
      <c r="CM342" s="15" t="n">
        <v>38534</v>
      </c>
      <c r="CN342" s="24" t="n">
        <v>0.245</v>
      </c>
    </row>
    <row r="343" customFormat="false" ht="12.75" hidden="false" customHeight="false" outlineLevel="0" collapsed="false">
      <c r="B343" s="15" t="n">
        <v>37681</v>
      </c>
      <c r="C343" s="24" t="n">
        <v>43.25</v>
      </c>
      <c r="D343" s="24" t="n">
        <v>43.75</v>
      </c>
      <c r="E343" s="24" t="n">
        <v>44.25</v>
      </c>
      <c r="F343" s="25" t="n">
        <v>1.2</v>
      </c>
      <c r="G343" s="15" t="n">
        <v>38565</v>
      </c>
      <c r="H343" s="25" t="n">
        <v>0.400785408</v>
      </c>
      <c r="I343" s="15" t="n">
        <v>37681</v>
      </c>
      <c r="J343" s="24" t="n">
        <v>36</v>
      </c>
      <c r="K343" s="24" t="n">
        <v>36.5</v>
      </c>
      <c r="L343" s="24" t="n">
        <v>37</v>
      </c>
      <c r="M343" s="25" t="n">
        <v>1.2</v>
      </c>
      <c r="N343" s="15" t="n">
        <v>38565</v>
      </c>
      <c r="O343" s="25" t="n">
        <v>0.400785408</v>
      </c>
      <c r="P343" s="15" t="n">
        <v>37681</v>
      </c>
      <c r="Q343" s="24" t="n">
        <v>42.5500007629395</v>
      </c>
      <c r="R343" s="24" t="n">
        <v>44.2000007629395</v>
      </c>
      <c r="S343" s="24" t="n">
        <v>45.4500007629395</v>
      </c>
      <c r="T343" s="25" t="n">
        <v>1.2</v>
      </c>
      <c r="U343" s="15" t="n">
        <v>38565</v>
      </c>
      <c r="V343" s="25" t="n">
        <v>0.400785408</v>
      </c>
      <c r="W343" s="15" t="n">
        <v>37681</v>
      </c>
      <c r="X343" s="24" t="n">
        <v>36.6</v>
      </c>
      <c r="Y343" s="24" t="n">
        <v>37.1</v>
      </c>
      <c r="Z343" s="24" t="n">
        <v>37.6</v>
      </c>
      <c r="AA343" s="25" t="n">
        <v>1.2</v>
      </c>
      <c r="AB343" s="15" t="n">
        <v>38565</v>
      </c>
      <c r="AC343" s="25" t="n">
        <v>0.50098176</v>
      </c>
      <c r="AD343" s="15" t="n">
        <v>37681</v>
      </c>
      <c r="AE343" s="24" t="n">
        <v>36</v>
      </c>
      <c r="AF343" s="24" t="n">
        <v>36.5</v>
      </c>
      <c r="AG343" s="24" t="n">
        <v>37</v>
      </c>
      <c r="AH343" s="25" t="n">
        <v>3.25</v>
      </c>
      <c r="AI343" s="15" t="n">
        <v>38565</v>
      </c>
      <c r="AJ343" s="25" t="n">
        <v>0.400785408</v>
      </c>
      <c r="AK343" s="15" t="n">
        <v>37681</v>
      </c>
      <c r="AL343" s="24" t="n">
        <v>49.75</v>
      </c>
      <c r="AM343" s="24" t="n">
        <v>50.25</v>
      </c>
      <c r="AN343" s="24" t="n">
        <v>50.75</v>
      </c>
      <c r="AO343" s="24" t="n">
        <v>1.2</v>
      </c>
      <c r="AP343" s="15" t="n">
        <v>38565</v>
      </c>
      <c r="AQ343" s="24" t="n">
        <v>0.400785408</v>
      </c>
      <c r="AR343" s="15" t="n">
        <v>37681</v>
      </c>
      <c r="AS343" s="24" t="n">
        <v>34.25</v>
      </c>
      <c r="AT343" s="24" t="n">
        <v>34.75</v>
      </c>
      <c r="AU343" s="24" t="n">
        <v>35.25</v>
      </c>
      <c r="AV343" s="24" t="n">
        <v>4.482</v>
      </c>
      <c r="AW343" s="15" t="n">
        <v>38565</v>
      </c>
      <c r="AX343" s="24" t="n">
        <v>0.2625</v>
      </c>
      <c r="AY343" s="15" t="n">
        <v>37681</v>
      </c>
      <c r="AZ343" s="24" t="n">
        <v>33.5985443115234</v>
      </c>
      <c r="BA343" s="24" t="n">
        <v>34.1485443115234</v>
      </c>
      <c r="BB343" s="24" t="n">
        <v>34.6985443115234</v>
      </c>
      <c r="BC343" s="24" t="n">
        <v>4.482</v>
      </c>
      <c r="BD343" s="15" t="n">
        <v>38565</v>
      </c>
      <c r="BE343" s="24" t="n">
        <v>0.2625</v>
      </c>
      <c r="BF343" s="15" t="n">
        <v>37681</v>
      </c>
      <c r="BG343" s="24" t="n">
        <v>38.5469169616699</v>
      </c>
      <c r="BH343" s="24" t="n">
        <v>41.0469169616699</v>
      </c>
      <c r="BI343" s="24" t="n">
        <v>47.0469169616699</v>
      </c>
      <c r="BJ343" s="24" t="n">
        <v>3.933</v>
      </c>
      <c r="BK343" s="15" t="n">
        <v>38565</v>
      </c>
      <c r="BL343" s="24" t="n">
        <v>0.367</v>
      </c>
      <c r="BM343" s="15" t="n">
        <v>37681</v>
      </c>
      <c r="BN343" s="24" t="n">
        <v>31.6485443115234</v>
      </c>
      <c r="BO343" s="24" t="n">
        <v>34.1485443115234</v>
      </c>
      <c r="BP343" s="24" t="n">
        <v>40.1485443115234</v>
      </c>
      <c r="BQ343" s="24" t="n">
        <v>3.933</v>
      </c>
      <c r="BR343" s="15" t="n">
        <v>38565</v>
      </c>
      <c r="BS343" s="24" t="n">
        <v>0.367</v>
      </c>
      <c r="BT343" s="15" t="n">
        <v>37681</v>
      </c>
      <c r="BU343" s="24" t="n">
        <v>33.5485450744629</v>
      </c>
      <c r="BV343" s="24" t="n">
        <v>34.0985450744629</v>
      </c>
      <c r="BW343" s="24" t="n">
        <v>34.6485450744629</v>
      </c>
      <c r="BX343" s="24" t="n">
        <v>4.482</v>
      </c>
      <c r="BY343" s="15" t="n">
        <v>38565</v>
      </c>
      <c r="BZ343" s="24" t="n">
        <v>0.2625</v>
      </c>
      <c r="CA343" s="15" t="n">
        <v>37681</v>
      </c>
      <c r="CB343" s="24" t="n">
        <v>36.75</v>
      </c>
      <c r="CC343" s="24" t="n">
        <v>37.25</v>
      </c>
      <c r="CD343" s="24" t="n">
        <v>37.75</v>
      </c>
      <c r="CE343" s="24" t="n">
        <v>4.482</v>
      </c>
      <c r="CF343" s="15" t="n">
        <v>38565</v>
      </c>
      <c r="CG343" s="24" t="n">
        <v>0.2625</v>
      </c>
      <c r="CH343" s="15" t="n">
        <v>37681</v>
      </c>
      <c r="CI343" s="24" t="n">
        <v>35.9499931335449</v>
      </c>
      <c r="CJ343" s="24" t="n">
        <v>37.9499931335449</v>
      </c>
      <c r="CK343" s="24" t="n">
        <v>39.9499931335449</v>
      </c>
      <c r="CL343" s="24" t="n">
        <v>3.5</v>
      </c>
      <c r="CM343" s="15" t="n">
        <v>38565</v>
      </c>
      <c r="CN343" s="24" t="n">
        <v>0.255</v>
      </c>
    </row>
    <row r="344" customFormat="false" ht="12.75" hidden="false" customHeight="false" outlineLevel="0" collapsed="false">
      <c r="B344" s="15" t="n">
        <v>37712</v>
      </c>
      <c r="C344" s="24" t="n">
        <v>43.65</v>
      </c>
      <c r="D344" s="24" t="n">
        <v>44</v>
      </c>
      <c r="E344" s="24" t="n">
        <v>44.35</v>
      </c>
      <c r="F344" s="25" t="n">
        <v>1.5</v>
      </c>
      <c r="G344" s="15" t="n">
        <v>38596</v>
      </c>
      <c r="H344" s="25" t="n">
        <v>0.400785408</v>
      </c>
      <c r="I344" s="15" t="n">
        <v>37712</v>
      </c>
      <c r="J344" s="24" t="n">
        <v>34.8500007629395</v>
      </c>
      <c r="K344" s="24" t="n">
        <v>35.2000007629395</v>
      </c>
      <c r="L344" s="24" t="n">
        <v>35.5500007629395</v>
      </c>
      <c r="M344" s="25" t="n">
        <v>1.5</v>
      </c>
      <c r="N344" s="15" t="n">
        <v>38596</v>
      </c>
      <c r="O344" s="25" t="n">
        <v>0.400785408</v>
      </c>
      <c r="P344" s="15" t="n">
        <v>37712</v>
      </c>
      <c r="Q344" s="24" t="n">
        <v>41.6999992370605</v>
      </c>
      <c r="R344" s="24" t="n">
        <v>43.7999992370606</v>
      </c>
      <c r="S344" s="24" t="n">
        <v>45.0499992370606</v>
      </c>
      <c r="T344" s="25" t="n">
        <v>1.5</v>
      </c>
      <c r="U344" s="15" t="n">
        <v>38596</v>
      </c>
      <c r="V344" s="25" t="n">
        <v>0.400785408</v>
      </c>
      <c r="W344" s="15" t="n">
        <v>37712</v>
      </c>
      <c r="X344" s="24" t="n">
        <v>35.25</v>
      </c>
      <c r="Y344" s="24" t="n">
        <v>35.6</v>
      </c>
      <c r="Z344" s="24" t="n">
        <v>35.95</v>
      </c>
      <c r="AA344" s="25" t="n">
        <v>1.5</v>
      </c>
      <c r="AB344" s="15" t="n">
        <v>38596</v>
      </c>
      <c r="AC344" s="25" t="n">
        <v>0.50098176</v>
      </c>
      <c r="AD344" s="15" t="n">
        <v>37712</v>
      </c>
      <c r="AE344" s="24" t="n">
        <v>33.65</v>
      </c>
      <c r="AF344" s="24" t="n">
        <v>34</v>
      </c>
      <c r="AG344" s="24" t="n">
        <v>34.35</v>
      </c>
      <c r="AH344" s="25" t="n">
        <v>3.25</v>
      </c>
      <c r="AI344" s="15" t="n">
        <v>38596</v>
      </c>
      <c r="AJ344" s="25" t="n">
        <v>0.400785408</v>
      </c>
      <c r="AK344" s="15" t="n">
        <v>37712</v>
      </c>
      <c r="AL344" s="24" t="n">
        <v>50.15</v>
      </c>
      <c r="AM344" s="24" t="n">
        <v>50.5</v>
      </c>
      <c r="AN344" s="24" t="n">
        <v>50.85</v>
      </c>
      <c r="AO344" s="24" t="n">
        <v>1.5</v>
      </c>
      <c r="AP344" s="15" t="n">
        <v>38596</v>
      </c>
      <c r="AQ344" s="24" t="n">
        <v>0.400785408</v>
      </c>
      <c r="AR344" s="15" t="n">
        <v>37712</v>
      </c>
      <c r="AS344" s="24" t="n">
        <v>34.25</v>
      </c>
      <c r="AT344" s="24" t="n">
        <v>34.75</v>
      </c>
      <c r="AU344" s="24" t="n">
        <v>35.25</v>
      </c>
      <c r="AV344" s="24" t="n">
        <v>4.482</v>
      </c>
      <c r="AW344" s="15" t="n">
        <v>38596</v>
      </c>
      <c r="AX344" s="24" t="n">
        <v>0.2625</v>
      </c>
      <c r="AY344" s="15" t="n">
        <v>37712</v>
      </c>
      <c r="AZ344" s="24" t="n">
        <v>33.2985450744629</v>
      </c>
      <c r="BA344" s="24" t="n">
        <v>34.3485450744629</v>
      </c>
      <c r="BB344" s="24" t="n">
        <v>35.3985450744629</v>
      </c>
      <c r="BC344" s="24" t="n">
        <v>4.482</v>
      </c>
      <c r="BD344" s="15" t="n">
        <v>38596</v>
      </c>
      <c r="BE344" s="24" t="n">
        <v>0.2625</v>
      </c>
      <c r="BF344" s="15" t="n">
        <v>37712</v>
      </c>
      <c r="BG344" s="24" t="n">
        <v>36.1969146728516</v>
      </c>
      <c r="BH344" s="24" t="n">
        <v>38.6969146728516</v>
      </c>
      <c r="BI344" s="24" t="n">
        <v>44.6969146728516</v>
      </c>
      <c r="BJ344" s="24" t="n">
        <v>3.933</v>
      </c>
      <c r="BK344" s="15" t="n">
        <v>38596</v>
      </c>
      <c r="BL344" s="24" t="n">
        <v>0.367</v>
      </c>
      <c r="BM344" s="15" t="n">
        <v>37712</v>
      </c>
      <c r="BN344" s="24" t="n">
        <v>31.8485450744629</v>
      </c>
      <c r="BO344" s="24" t="n">
        <v>34.3485450744629</v>
      </c>
      <c r="BP344" s="24" t="n">
        <v>40.3485450744629</v>
      </c>
      <c r="BQ344" s="24" t="n">
        <v>3.933</v>
      </c>
      <c r="BR344" s="15" t="n">
        <v>38596</v>
      </c>
      <c r="BS344" s="24" t="n">
        <v>0.367</v>
      </c>
      <c r="BT344" s="15" t="n">
        <v>37712</v>
      </c>
      <c r="BU344" s="24" t="n">
        <v>33.2985450744629</v>
      </c>
      <c r="BV344" s="24" t="n">
        <v>34.3485450744629</v>
      </c>
      <c r="BW344" s="24" t="n">
        <v>35.3985450744629</v>
      </c>
      <c r="BX344" s="24" t="n">
        <v>4.482</v>
      </c>
      <c r="BY344" s="15" t="n">
        <v>38596</v>
      </c>
      <c r="BZ344" s="24" t="n">
        <v>0.2625</v>
      </c>
      <c r="CA344" s="15" t="n">
        <v>37712</v>
      </c>
      <c r="CB344" s="24" t="n">
        <v>36.25</v>
      </c>
      <c r="CC344" s="24" t="n">
        <v>36.75</v>
      </c>
      <c r="CD344" s="24" t="n">
        <v>37.25</v>
      </c>
      <c r="CE344" s="24" t="n">
        <v>4.482</v>
      </c>
      <c r="CF344" s="15" t="n">
        <v>38596</v>
      </c>
      <c r="CG344" s="24" t="n">
        <v>0.2625</v>
      </c>
      <c r="CH344" s="15" t="n">
        <v>37712</v>
      </c>
      <c r="CI344" s="24" t="n">
        <v>35.4999885559082</v>
      </c>
      <c r="CJ344" s="24" t="n">
        <v>37.4999885559082</v>
      </c>
      <c r="CK344" s="24" t="n">
        <v>39.4999885559082</v>
      </c>
      <c r="CL344" s="24" t="n">
        <v>3.5</v>
      </c>
      <c r="CM344" s="15" t="n">
        <v>38596</v>
      </c>
      <c r="CN344" s="24" t="n">
        <v>0.255</v>
      </c>
    </row>
    <row r="345" customFormat="false" ht="12.75" hidden="false" customHeight="false" outlineLevel="0" collapsed="false">
      <c r="B345" s="15" t="n">
        <v>37742</v>
      </c>
      <c r="C345" s="24" t="n">
        <v>47.05</v>
      </c>
      <c r="D345" s="24" t="n">
        <v>48.3</v>
      </c>
      <c r="E345" s="24" t="n">
        <v>49.55</v>
      </c>
      <c r="F345" s="25" t="n">
        <v>1.5</v>
      </c>
      <c r="G345" s="15" t="n">
        <v>38626</v>
      </c>
      <c r="H345" s="25" t="n">
        <v>0.302137344</v>
      </c>
      <c r="I345" s="15" t="n">
        <v>37742</v>
      </c>
      <c r="J345" s="24" t="n">
        <v>38.25</v>
      </c>
      <c r="K345" s="24" t="n">
        <v>39.5</v>
      </c>
      <c r="L345" s="24" t="n">
        <v>40.75</v>
      </c>
      <c r="M345" s="25" t="n">
        <v>1.5</v>
      </c>
      <c r="N345" s="15" t="n">
        <v>38626</v>
      </c>
      <c r="O345" s="25" t="n">
        <v>0.302137344</v>
      </c>
      <c r="P345" s="15" t="n">
        <v>37742</v>
      </c>
      <c r="Q345" s="24" t="n">
        <v>43.7</v>
      </c>
      <c r="R345" s="24" t="n">
        <v>45.8</v>
      </c>
      <c r="S345" s="24" t="n">
        <v>48.18</v>
      </c>
      <c r="T345" s="25" t="n">
        <v>1.5</v>
      </c>
      <c r="U345" s="15" t="n">
        <v>38626</v>
      </c>
      <c r="V345" s="25" t="n">
        <v>0.302137344</v>
      </c>
      <c r="W345" s="15" t="n">
        <v>37742</v>
      </c>
      <c r="X345" s="24" t="n">
        <v>35.85</v>
      </c>
      <c r="Y345" s="24" t="n">
        <v>37.1</v>
      </c>
      <c r="Z345" s="24" t="n">
        <v>38.35</v>
      </c>
      <c r="AA345" s="25" t="n">
        <v>1.5</v>
      </c>
      <c r="AB345" s="15" t="n">
        <v>38626</v>
      </c>
      <c r="AC345" s="25" t="n">
        <v>0.37767168</v>
      </c>
      <c r="AD345" s="15" t="n">
        <v>37742</v>
      </c>
      <c r="AE345" s="24" t="n">
        <v>37.25</v>
      </c>
      <c r="AF345" s="24" t="n">
        <v>38.5</v>
      </c>
      <c r="AG345" s="24" t="n">
        <v>39.75</v>
      </c>
      <c r="AH345" s="25" t="n">
        <v>2</v>
      </c>
      <c r="AI345" s="15" t="n">
        <v>38626</v>
      </c>
      <c r="AJ345" s="25" t="n">
        <v>0.302137344</v>
      </c>
      <c r="AK345" s="15" t="n">
        <v>37742</v>
      </c>
      <c r="AL345" s="24" t="n">
        <v>53.44</v>
      </c>
      <c r="AM345" s="24" t="n">
        <v>54.69</v>
      </c>
      <c r="AN345" s="24" t="n">
        <v>55.94</v>
      </c>
      <c r="AO345" s="24" t="n">
        <v>1.5</v>
      </c>
      <c r="AP345" s="15" t="n">
        <v>38626</v>
      </c>
      <c r="AQ345" s="24" t="n">
        <v>0.302137344</v>
      </c>
      <c r="AR345" s="15" t="n">
        <v>37742</v>
      </c>
      <c r="AS345" s="24" t="n">
        <v>36</v>
      </c>
      <c r="AT345" s="24" t="n">
        <v>37</v>
      </c>
      <c r="AU345" s="24" t="n">
        <v>38</v>
      </c>
      <c r="AV345" s="24" t="n">
        <v>2.43</v>
      </c>
      <c r="AW345" s="15" t="n">
        <v>38626</v>
      </c>
      <c r="AX345" s="24" t="n">
        <v>0.259</v>
      </c>
      <c r="AY345" s="15" t="n">
        <v>37742</v>
      </c>
      <c r="AZ345" s="24" t="n">
        <v>32.4535667419434</v>
      </c>
      <c r="BA345" s="24" t="n">
        <v>34.2535667419434</v>
      </c>
      <c r="BB345" s="24" t="n">
        <v>36.0535667419434</v>
      </c>
      <c r="BC345" s="24" t="n">
        <v>2.43</v>
      </c>
      <c r="BD345" s="15" t="n">
        <v>38626</v>
      </c>
      <c r="BE345" s="24" t="n">
        <v>0.259</v>
      </c>
      <c r="BF345" s="15" t="n">
        <v>37742</v>
      </c>
      <c r="BG345" s="24" t="n">
        <v>33.646915435791</v>
      </c>
      <c r="BH345" s="24" t="n">
        <v>36.146915435791</v>
      </c>
      <c r="BI345" s="24" t="n">
        <v>42.146915435791</v>
      </c>
      <c r="BJ345" s="24" t="n">
        <v>2.154</v>
      </c>
      <c r="BK345" s="15" t="n">
        <v>38626</v>
      </c>
      <c r="BL345" s="24" t="n">
        <v>0.2749</v>
      </c>
      <c r="BM345" s="15" t="n">
        <v>37742</v>
      </c>
      <c r="BN345" s="24" t="n">
        <v>34.2535667419434</v>
      </c>
      <c r="BO345" s="24" t="n">
        <v>36.7535667419434</v>
      </c>
      <c r="BP345" s="24" t="n">
        <v>42.7535667419434</v>
      </c>
      <c r="BQ345" s="24" t="n">
        <v>2.154</v>
      </c>
      <c r="BR345" s="15" t="n">
        <v>38626</v>
      </c>
      <c r="BS345" s="24" t="n">
        <v>0.2749</v>
      </c>
      <c r="BT345" s="15" t="n">
        <v>37742</v>
      </c>
      <c r="BU345" s="24" t="n">
        <v>28.3535682678223</v>
      </c>
      <c r="BV345" s="24" t="n">
        <v>30.1535682678223</v>
      </c>
      <c r="BW345" s="24" t="n">
        <v>31.9535682678223</v>
      </c>
      <c r="BX345" s="24" t="n">
        <v>2.43</v>
      </c>
      <c r="BY345" s="15" t="n">
        <v>38626</v>
      </c>
      <c r="BZ345" s="24" t="n">
        <v>0.259</v>
      </c>
      <c r="CA345" s="15" t="n">
        <v>37742</v>
      </c>
      <c r="CB345" s="24" t="n">
        <v>39.25</v>
      </c>
      <c r="CC345" s="24" t="n">
        <v>40.25</v>
      </c>
      <c r="CD345" s="24" t="n">
        <v>41.25</v>
      </c>
      <c r="CE345" s="24" t="n">
        <v>2.43</v>
      </c>
      <c r="CF345" s="15" t="n">
        <v>38626</v>
      </c>
      <c r="CG345" s="24" t="n">
        <v>0.259</v>
      </c>
      <c r="CH345" s="15" t="n">
        <v>37742</v>
      </c>
      <c r="CI345" s="24" t="n">
        <v>40.5000114440918</v>
      </c>
      <c r="CJ345" s="24" t="n">
        <v>42.5000114440918</v>
      </c>
      <c r="CK345" s="24" t="n">
        <v>44.5000114440918</v>
      </c>
      <c r="CL345" s="24" t="n">
        <v>2.5</v>
      </c>
      <c r="CM345" s="15" t="n">
        <v>38626</v>
      </c>
      <c r="CN345" s="24" t="n">
        <v>0.235</v>
      </c>
    </row>
    <row r="346" customFormat="false" ht="12.75" hidden="false" customHeight="false" outlineLevel="0" collapsed="false">
      <c r="B346" s="15" t="n">
        <v>37773</v>
      </c>
      <c r="C346" s="24" t="n">
        <v>62.17</v>
      </c>
      <c r="D346" s="24" t="n">
        <v>65.8</v>
      </c>
      <c r="E346" s="24" t="n">
        <v>69.43</v>
      </c>
      <c r="F346" s="25" t="n">
        <v>0.9</v>
      </c>
      <c r="G346" s="15" t="n">
        <v>38657</v>
      </c>
      <c r="H346" s="25" t="n">
        <v>0.266747904</v>
      </c>
      <c r="I346" s="15" t="n">
        <v>37773</v>
      </c>
      <c r="J346" s="24" t="n">
        <v>51.12</v>
      </c>
      <c r="K346" s="24" t="n">
        <v>54.75</v>
      </c>
      <c r="L346" s="24" t="n">
        <v>58.38</v>
      </c>
      <c r="M346" s="25" t="n">
        <v>0.9</v>
      </c>
      <c r="N346" s="15" t="n">
        <v>38657</v>
      </c>
      <c r="O346" s="25" t="n">
        <v>0.266747904</v>
      </c>
      <c r="P346" s="15" t="n">
        <v>37773</v>
      </c>
      <c r="Q346" s="24" t="n">
        <v>54.55</v>
      </c>
      <c r="R346" s="24" t="n">
        <v>58.6</v>
      </c>
      <c r="S346" s="24" t="n">
        <v>62.23</v>
      </c>
      <c r="T346" s="25" t="n">
        <v>0.9</v>
      </c>
      <c r="U346" s="15" t="n">
        <v>38657</v>
      </c>
      <c r="V346" s="25" t="n">
        <v>0.266747904</v>
      </c>
      <c r="W346" s="15" t="n">
        <v>37773</v>
      </c>
      <c r="X346" s="24" t="n">
        <v>43.57</v>
      </c>
      <c r="Y346" s="24" t="n">
        <v>47.2</v>
      </c>
      <c r="Z346" s="24" t="n">
        <v>50.83</v>
      </c>
      <c r="AA346" s="25" t="n">
        <v>0.9</v>
      </c>
      <c r="AB346" s="15" t="n">
        <v>38657</v>
      </c>
      <c r="AC346" s="25" t="n">
        <v>0.33343488</v>
      </c>
      <c r="AD346" s="15" t="n">
        <v>37773</v>
      </c>
      <c r="AE346" s="24" t="n">
        <v>50.37</v>
      </c>
      <c r="AF346" s="24" t="n">
        <v>54</v>
      </c>
      <c r="AG346" s="24" t="n">
        <v>57.63</v>
      </c>
      <c r="AH346" s="25" t="n">
        <v>1.5</v>
      </c>
      <c r="AI346" s="15" t="n">
        <v>38657</v>
      </c>
      <c r="AJ346" s="25" t="n">
        <v>0.266747904</v>
      </c>
      <c r="AK346" s="15" t="n">
        <v>37773</v>
      </c>
      <c r="AL346" s="24" t="n">
        <v>70.36</v>
      </c>
      <c r="AM346" s="24" t="n">
        <v>73.99</v>
      </c>
      <c r="AN346" s="24" t="n">
        <v>77.62</v>
      </c>
      <c r="AO346" s="24" t="n">
        <v>0.9</v>
      </c>
      <c r="AP346" s="15" t="n">
        <v>38657</v>
      </c>
      <c r="AQ346" s="24" t="n">
        <v>0.266747904</v>
      </c>
      <c r="AR346" s="15" t="n">
        <v>37773</v>
      </c>
      <c r="AS346" s="24" t="n">
        <v>52.25</v>
      </c>
      <c r="AT346" s="24" t="n">
        <v>57.25</v>
      </c>
      <c r="AU346" s="24" t="n">
        <v>62.25</v>
      </c>
      <c r="AV346" s="24" t="n">
        <v>2.16</v>
      </c>
      <c r="AW346" s="15" t="n">
        <v>38657</v>
      </c>
      <c r="AX346" s="24" t="n">
        <v>0.249</v>
      </c>
      <c r="AY346" s="15" t="n">
        <v>37773</v>
      </c>
      <c r="AZ346" s="24" t="n">
        <v>47.7478561401367</v>
      </c>
      <c r="BA346" s="24" t="n">
        <v>51.7478561401367</v>
      </c>
      <c r="BB346" s="24" t="n">
        <v>55.7478561401367</v>
      </c>
      <c r="BC346" s="24" t="n">
        <v>2.16</v>
      </c>
      <c r="BD346" s="15" t="n">
        <v>38657</v>
      </c>
      <c r="BE346" s="24" t="n">
        <v>0.249</v>
      </c>
      <c r="BF346" s="15" t="n">
        <v>37773</v>
      </c>
      <c r="BG346" s="24" t="n">
        <v>41.7273025512695</v>
      </c>
      <c r="BH346" s="24" t="n">
        <v>44.2273025512695</v>
      </c>
      <c r="BI346" s="24" t="n">
        <v>50.2273025512695</v>
      </c>
      <c r="BJ346" s="24" t="n">
        <v>1.84</v>
      </c>
      <c r="BK346" s="15" t="n">
        <v>38657</v>
      </c>
      <c r="BL346" s="24" t="n">
        <v>0.18245</v>
      </c>
      <c r="BM346" s="15" t="n">
        <v>37773</v>
      </c>
      <c r="BN346" s="24" t="n">
        <v>51.7478561401367</v>
      </c>
      <c r="BO346" s="24" t="n">
        <v>54.2478561401367</v>
      </c>
      <c r="BP346" s="24" t="n">
        <v>60.2478561401367</v>
      </c>
      <c r="BQ346" s="24" t="n">
        <v>1.84</v>
      </c>
      <c r="BR346" s="15" t="n">
        <v>38657</v>
      </c>
      <c r="BS346" s="24" t="n">
        <v>0.18245</v>
      </c>
      <c r="BT346" s="15" t="n">
        <v>37773</v>
      </c>
      <c r="BU346" s="24" t="n">
        <v>43.9978561401367</v>
      </c>
      <c r="BV346" s="24" t="n">
        <v>47.9978561401367</v>
      </c>
      <c r="BW346" s="24" t="n">
        <v>51.9978561401367</v>
      </c>
      <c r="BX346" s="24" t="n">
        <v>2.16</v>
      </c>
      <c r="BY346" s="15" t="n">
        <v>38657</v>
      </c>
      <c r="BZ346" s="24" t="n">
        <v>0.249</v>
      </c>
      <c r="CA346" s="15" t="n">
        <v>37773</v>
      </c>
      <c r="CB346" s="24" t="n">
        <v>50.75</v>
      </c>
      <c r="CC346" s="24" t="n">
        <v>55.75</v>
      </c>
      <c r="CD346" s="24" t="n">
        <v>60.75</v>
      </c>
      <c r="CE346" s="24" t="n">
        <v>2.16</v>
      </c>
      <c r="CF346" s="15" t="n">
        <v>38657</v>
      </c>
      <c r="CG346" s="24" t="n">
        <v>0.249</v>
      </c>
      <c r="CH346" s="15" t="n">
        <v>37773</v>
      </c>
      <c r="CI346" s="24" t="n">
        <v>46.4999961853027</v>
      </c>
      <c r="CJ346" s="24" t="n">
        <v>48.4999961853027</v>
      </c>
      <c r="CK346" s="24" t="n">
        <v>50.4999961853027</v>
      </c>
      <c r="CL346" s="24" t="n">
        <v>1.25</v>
      </c>
      <c r="CM346" s="15" t="n">
        <v>38657</v>
      </c>
      <c r="CN346" s="24" t="n">
        <v>0.215</v>
      </c>
    </row>
    <row r="347" customFormat="false" ht="12.75" hidden="false" customHeight="false" outlineLevel="0" collapsed="false">
      <c r="B347" s="15" t="n">
        <v>37803</v>
      </c>
      <c r="C347" s="24" t="n">
        <v>86.05</v>
      </c>
      <c r="D347" s="24" t="n">
        <v>90.05</v>
      </c>
      <c r="E347" s="24" t="n">
        <v>94.05</v>
      </c>
      <c r="F347" s="25" t="n">
        <v>1</v>
      </c>
      <c r="G347" s="15" t="n">
        <v>38687</v>
      </c>
      <c r="H347" s="25" t="n">
        <v>0.266747904</v>
      </c>
      <c r="I347" s="15" t="n">
        <v>37803</v>
      </c>
      <c r="J347" s="24" t="n">
        <v>73.75</v>
      </c>
      <c r="K347" s="24" t="n">
        <v>77.75</v>
      </c>
      <c r="L347" s="24" t="n">
        <v>81.75</v>
      </c>
      <c r="M347" s="25" t="n">
        <v>1</v>
      </c>
      <c r="N347" s="15" t="n">
        <v>38687</v>
      </c>
      <c r="O347" s="25" t="n">
        <v>0.266747904</v>
      </c>
      <c r="P347" s="15" t="n">
        <v>37803</v>
      </c>
      <c r="Q347" s="24" t="n">
        <v>65.7</v>
      </c>
      <c r="R347" s="24" t="n">
        <v>75.6</v>
      </c>
      <c r="S347" s="24" t="n">
        <v>83.35</v>
      </c>
      <c r="T347" s="25" t="n">
        <v>1</v>
      </c>
      <c r="U347" s="15" t="n">
        <v>38687</v>
      </c>
      <c r="V347" s="25" t="n">
        <v>0.266747904</v>
      </c>
      <c r="W347" s="15" t="n">
        <v>37803</v>
      </c>
      <c r="X347" s="24" t="n">
        <v>52.95</v>
      </c>
      <c r="Y347" s="24" t="n">
        <v>56.95</v>
      </c>
      <c r="Z347" s="24" t="n">
        <v>60.95</v>
      </c>
      <c r="AA347" s="25" t="n">
        <v>1</v>
      </c>
      <c r="AB347" s="15" t="n">
        <v>38687</v>
      </c>
      <c r="AC347" s="25" t="n">
        <v>0.33343488</v>
      </c>
      <c r="AD347" s="15" t="n">
        <v>37803</v>
      </c>
      <c r="AE347" s="24" t="n">
        <v>74</v>
      </c>
      <c r="AF347" s="24" t="n">
        <v>78</v>
      </c>
      <c r="AG347" s="24" t="n">
        <v>82</v>
      </c>
      <c r="AH347" s="25" t="n">
        <v>1.5</v>
      </c>
      <c r="AI347" s="15" t="n">
        <v>38687</v>
      </c>
      <c r="AJ347" s="25" t="n">
        <v>0.266747904</v>
      </c>
      <c r="AK347" s="15" t="n">
        <v>37803</v>
      </c>
      <c r="AL347" s="24" t="n">
        <v>108.24</v>
      </c>
      <c r="AM347" s="24" t="n">
        <v>112.24</v>
      </c>
      <c r="AN347" s="24" t="n">
        <v>116.24</v>
      </c>
      <c r="AO347" s="24" t="n">
        <v>1</v>
      </c>
      <c r="AP347" s="15" t="n">
        <v>38687</v>
      </c>
      <c r="AQ347" s="24" t="n">
        <v>0.266747904</v>
      </c>
      <c r="AR347" s="15" t="n">
        <v>37803</v>
      </c>
      <c r="AS347" s="24" t="n">
        <v>68.5</v>
      </c>
      <c r="AT347" s="24" t="n">
        <v>78.5</v>
      </c>
      <c r="AU347" s="24" t="n">
        <v>88.5</v>
      </c>
      <c r="AV347" s="24" t="n">
        <v>2.052</v>
      </c>
      <c r="AW347" s="15" t="n">
        <v>38687</v>
      </c>
      <c r="AX347" s="24" t="n">
        <v>0.249</v>
      </c>
      <c r="AY347" s="15" t="n">
        <v>37803</v>
      </c>
      <c r="AZ347" s="24" t="n">
        <v>71.7471466064453</v>
      </c>
      <c r="BA347" s="24" t="n">
        <v>77.7471466064453</v>
      </c>
      <c r="BB347" s="24" t="n">
        <v>83.7471466064453</v>
      </c>
      <c r="BC347" s="24" t="n">
        <v>2.052</v>
      </c>
      <c r="BD347" s="15" t="n">
        <v>38687</v>
      </c>
      <c r="BE347" s="24" t="n">
        <v>0.249</v>
      </c>
      <c r="BF347" s="15" t="n">
        <v>37803</v>
      </c>
      <c r="BG347" s="24" t="n">
        <v>63.125</v>
      </c>
      <c r="BH347" s="24" t="n">
        <v>65.625</v>
      </c>
      <c r="BI347" s="24" t="n">
        <v>71.625</v>
      </c>
      <c r="BJ347" s="24" t="n">
        <v>1.75</v>
      </c>
      <c r="BK347" s="15" t="n">
        <v>38687</v>
      </c>
      <c r="BL347" s="24" t="n">
        <v>0.18245</v>
      </c>
      <c r="BM347" s="15" t="n">
        <v>37803</v>
      </c>
      <c r="BN347" s="24" t="n">
        <v>77.7471466064453</v>
      </c>
      <c r="BO347" s="24" t="n">
        <v>80.2471466064453</v>
      </c>
      <c r="BP347" s="24" t="n">
        <v>86.2471466064453</v>
      </c>
      <c r="BQ347" s="24" t="n">
        <v>1.75</v>
      </c>
      <c r="BR347" s="15" t="n">
        <v>38687</v>
      </c>
      <c r="BS347" s="24" t="n">
        <v>0.18245</v>
      </c>
      <c r="BT347" s="15" t="n">
        <v>37803</v>
      </c>
      <c r="BU347" s="24" t="n">
        <v>62.9971466064453</v>
      </c>
      <c r="BV347" s="24" t="n">
        <v>68.9971466064453</v>
      </c>
      <c r="BW347" s="24" t="n">
        <v>74.9971466064453</v>
      </c>
      <c r="BX347" s="24" t="n">
        <v>2.052</v>
      </c>
      <c r="BY347" s="15" t="n">
        <v>38687</v>
      </c>
      <c r="BZ347" s="24" t="n">
        <v>0.249</v>
      </c>
      <c r="CA347" s="15" t="n">
        <v>37803</v>
      </c>
      <c r="CB347" s="24" t="n">
        <v>70.25</v>
      </c>
      <c r="CC347" s="24" t="n">
        <v>80.25</v>
      </c>
      <c r="CD347" s="24" t="n">
        <v>90.25</v>
      </c>
      <c r="CE347" s="24" t="n">
        <v>2.052</v>
      </c>
      <c r="CF347" s="15" t="n">
        <v>38687</v>
      </c>
      <c r="CG347" s="24" t="n">
        <v>0.249</v>
      </c>
      <c r="CH347" s="15" t="n">
        <v>37803</v>
      </c>
      <c r="CI347" s="24" t="n">
        <v>53.9999923706055</v>
      </c>
      <c r="CJ347" s="24" t="n">
        <v>55.9999923706055</v>
      </c>
      <c r="CK347" s="24" t="n">
        <v>57.9999923706055</v>
      </c>
      <c r="CL347" s="24" t="n">
        <v>1.25</v>
      </c>
      <c r="CM347" s="15" t="n">
        <v>38687</v>
      </c>
      <c r="CN347" s="24" t="n">
        <v>0.215</v>
      </c>
    </row>
    <row r="348" customFormat="false" ht="12.75" hidden="false" customHeight="false" outlineLevel="0" collapsed="false">
      <c r="B348" s="15" t="n">
        <v>37834</v>
      </c>
      <c r="C348" s="24" t="n">
        <v>86.05</v>
      </c>
      <c r="D348" s="24" t="n">
        <v>90.05</v>
      </c>
      <c r="E348" s="24" t="n">
        <v>94.05</v>
      </c>
      <c r="F348" s="25" t="n">
        <v>1</v>
      </c>
      <c r="G348" s="15" t="n">
        <v>38718</v>
      </c>
      <c r="H348" s="25" t="n">
        <v>0.26763264</v>
      </c>
      <c r="I348" s="15" t="n">
        <v>37834</v>
      </c>
      <c r="J348" s="24" t="n">
        <v>72.25</v>
      </c>
      <c r="K348" s="24" t="n">
        <v>76.25</v>
      </c>
      <c r="L348" s="24" t="n">
        <v>80.25</v>
      </c>
      <c r="M348" s="25" t="n">
        <v>1</v>
      </c>
      <c r="N348" s="15" t="n">
        <v>38718</v>
      </c>
      <c r="O348" s="25" t="n">
        <v>0.26763264</v>
      </c>
      <c r="P348" s="15" t="n">
        <v>37834</v>
      </c>
      <c r="Q348" s="24" t="n">
        <v>65.7</v>
      </c>
      <c r="R348" s="24" t="n">
        <v>75.6</v>
      </c>
      <c r="S348" s="24" t="n">
        <v>83.35</v>
      </c>
      <c r="T348" s="25" t="n">
        <v>1</v>
      </c>
      <c r="U348" s="15" t="n">
        <v>38718</v>
      </c>
      <c r="V348" s="25" t="n">
        <v>0.26763264</v>
      </c>
      <c r="W348" s="15" t="n">
        <v>37834</v>
      </c>
      <c r="X348" s="24" t="n">
        <v>52.95</v>
      </c>
      <c r="Y348" s="24" t="n">
        <v>56.95</v>
      </c>
      <c r="Z348" s="24" t="n">
        <v>60.95</v>
      </c>
      <c r="AA348" s="25" t="n">
        <v>1</v>
      </c>
      <c r="AB348" s="15" t="n">
        <v>38718</v>
      </c>
      <c r="AC348" s="25" t="n">
        <v>0.3345408</v>
      </c>
      <c r="AD348" s="15" t="n">
        <v>37834</v>
      </c>
      <c r="AE348" s="24" t="n">
        <v>74</v>
      </c>
      <c r="AF348" s="24" t="n">
        <v>78</v>
      </c>
      <c r="AG348" s="24" t="n">
        <v>82</v>
      </c>
      <c r="AH348" s="25" t="n">
        <v>1.5</v>
      </c>
      <c r="AI348" s="15" t="n">
        <v>38718</v>
      </c>
      <c r="AJ348" s="25" t="n">
        <v>0.26763264</v>
      </c>
      <c r="AK348" s="15" t="n">
        <v>37834</v>
      </c>
      <c r="AL348" s="24" t="n">
        <v>108.24</v>
      </c>
      <c r="AM348" s="24" t="n">
        <v>112.24</v>
      </c>
      <c r="AN348" s="24" t="n">
        <v>116.24</v>
      </c>
      <c r="AO348" s="24" t="n">
        <v>1</v>
      </c>
      <c r="AP348" s="15" t="n">
        <v>38718</v>
      </c>
      <c r="AQ348" s="24" t="n">
        <v>0.26763264</v>
      </c>
      <c r="AR348" s="15" t="n">
        <v>37834</v>
      </c>
      <c r="AS348" s="24" t="n">
        <v>68.5</v>
      </c>
      <c r="AT348" s="24" t="n">
        <v>78.5</v>
      </c>
      <c r="AU348" s="24" t="n">
        <v>88.5</v>
      </c>
      <c r="AV348" s="24" t="n">
        <v>1.89</v>
      </c>
      <c r="AW348" s="15" t="n">
        <v>38718</v>
      </c>
      <c r="AX348" s="24" t="n">
        <v>0.249</v>
      </c>
      <c r="AY348" s="15" t="n">
        <v>37834</v>
      </c>
      <c r="AZ348" s="24" t="n">
        <v>71.7471466064453</v>
      </c>
      <c r="BA348" s="24" t="n">
        <v>77.7471466064453</v>
      </c>
      <c r="BB348" s="24" t="n">
        <v>83.7471466064453</v>
      </c>
      <c r="BC348" s="24" t="n">
        <v>1.89</v>
      </c>
      <c r="BD348" s="15" t="n">
        <v>38718</v>
      </c>
      <c r="BE348" s="24" t="n">
        <v>0.249</v>
      </c>
      <c r="BF348" s="15" t="n">
        <v>37834</v>
      </c>
      <c r="BG348" s="24" t="n">
        <v>63.125</v>
      </c>
      <c r="BH348" s="24" t="n">
        <v>65.625</v>
      </c>
      <c r="BI348" s="24" t="n">
        <v>71.625</v>
      </c>
      <c r="BJ348" s="24" t="n">
        <v>1.8</v>
      </c>
      <c r="BK348" s="15" t="n">
        <v>38718</v>
      </c>
      <c r="BL348" s="24" t="n">
        <v>0.18245</v>
      </c>
      <c r="BM348" s="15" t="n">
        <v>37834</v>
      </c>
      <c r="BN348" s="24" t="n">
        <v>77.7471466064453</v>
      </c>
      <c r="BO348" s="24" t="n">
        <v>80.2471466064453</v>
      </c>
      <c r="BP348" s="24" t="n">
        <v>86.2471466064453</v>
      </c>
      <c r="BQ348" s="24" t="n">
        <v>1.8</v>
      </c>
      <c r="BR348" s="15" t="n">
        <v>38718</v>
      </c>
      <c r="BS348" s="24" t="n">
        <v>0.18245</v>
      </c>
      <c r="BT348" s="15" t="n">
        <v>37834</v>
      </c>
      <c r="BU348" s="24" t="n">
        <v>62.9971466064453</v>
      </c>
      <c r="BV348" s="24" t="n">
        <v>68.9971466064453</v>
      </c>
      <c r="BW348" s="24" t="n">
        <v>74.9971466064453</v>
      </c>
      <c r="BX348" s="24" t="n">
        <v>1.89</v>
      </c>
      <c r="BY348" s="15" t="n">
        <v>38718</v>
      </c>
      <c r="BZ348" s="24" t="n">
        <v>0.249</v>
      </c>
      <c r="CA348" s="15" t="n">
        <v>37834</v>
      </c>
      <c r="CB348" s="24" t="n">
        <v>70.25</v>
      </c>
      <c r="CC348" s="24" t="n">
        <v>80.25</v>
      </c>
      <c r="CD348" s="24" t="n">
        <v>90.25</v>
      </c>
      <c r="CE348" s="24" t="n">
        <v>1.89</v>
      </c>
      <c r="CF348" s="15" t="n">
        <v>38718</v>
      </c>
      <c r="CG348" s="24" t="n">
        <v>0.249</v>
      </c>
      <c r="CH348" s="15" t="n">
        <v>37834</v>
      </c>
      <c r="CI348" s="24" t="n">
        <v>54</v>
      </c>
      <c r="CJ348" s="24" t="n">
        <v>56</v>
      </c>
      <c r="CK348" s="24" t="n">
        <v>58</v>
      </c>
      <c r="CL348" s="24" t="n">
        <v>1.2</v>
      </c>
      <c r="CM348" s="15" t="n">
        <v>38718</v>
      </c>
      <c r="CN348" s="24" t="n">
        <v>0.2175</v>
      </c>
    </row>
    <row r="349" customFormat="false" ht="12.75" hidden="false" customHeight="false" outlineLevel="0" collapsed="false">
      <c r="B349" s="15" t="n">
        <v>37865</v>
      </c>
      <c r="C349" s="24" t="n">
        <v>46.15</v>
      </c>
      <c r="D349" s="24" t="n">
        <v>47.05</v>
      </c>
      <c r="E349" s="24" t="n">
        <v>47.95</v>
      </c>
      <c r="F349" s="25" t="n">
        <v>1</v>
      </c>
      <c r="G349" s="15" t="n">
        <v>38749</v>
      </c>
      <c r="H349" s="25" t="n">
        <v>0.32514048</v>
      </c>
      <c r="I349" s="15" t="n">
        <v>37865</v>
      </c>
      <c r="J349" s="24" t="n">
        <v>33.6</v>
      </c>
      <c r="K349" s="24" t="n">
        <v>34.5</v>
      </c>
      <c r="L349" s="24" t="n">
        <v>35.4</v>
      </c>
      <c r="M349" s="25" t="n">
        <v>1</v>
      </c>
      <c r="N349" s="15" t="n">
        <v>38749</v>
      </c>
      <c r="O349" s="25" t="n">
        <v>0.32514048</v>
      </c>
      <c r="P349" s="15" t="n">
        <v>37865</v>
      </c>
      <c r="Q349" s="24" t="n">
        <v>39.05</v>
      </c>
      <c r="R349" s="24" t="n">
        <v>43.1</v>
      </c>
      <c r="S349" s="24" t="n">
        <v>45.48</v>
      </c>
      <c r="T349" s="25" t="n">
        <v>1</v>
      </c>
      <c r="U349" s="15" t="n">
        <v>38749</v>
      </c>
      <c r="V349" s="25" t="n">
        <v>0.32514048</v>
      </c>
      <c r="W349" s="15" t="n">
        <v>37865</v>
      </c>
      <c r="X349" s="24" t="n">
        <v>34.7</v>
      </c>
      <c r="Y349" s="24" t="n">
        <v>35.6</v>
      </c>
      <c r="Z349" s="24" t="n">
        <v>36.5</v>
      </c>
      <c r="AA349" s="25" t="n">
        <v>1</v>
      </c>
      <c r="AB349" s="15" t="n">
        <v>38749</v>
      </c>
      <c r="AC349" s="25" t="n">
        <v>0.4064256</v>
      </c>
      <c r="AD349" s="15" t="n">
        <v>37865</v>
      </c>
      <c r="AE349" s="24" t="n">
        <v>34.35</v>
      </c>
      <c r="AF349" s="24" t="n">
        <v>35.25</v>
      </c>
      <c r="AG349" s="24" t="n">
        <v>36.15</v>
      </c>
      <c r="AH349" s="25" t="n">
        <v>2.25</v>
      </c>
      <c r="AI349" s="15" t="n">
        <v>38749</v>
      </c>
      <c r="AJ349" s="25" t="n">
        <v>0.32514048</v>
      </c>
      <c r="AK349" s="15" t="n">
        <v>37865</v>
      </c>
      <c r="AL349" s="24" t="n">
        <v>49.59</v>
      </c>
      <c r="AM349" s="24" t="n">
        <v>50.49</v>
      </c>
      <c r="AN349" s="24" t="n">
        <v>51.39</v>
      </c>
      <c r="AO349" s="24" t="n">
        <v>1</v>
      </c>
      <c r="AP349" s="15" t="n">
        <v>38749</v>
      </c>
      <c r="AQ349" s="24" t="n">
        <v>0.32514048</v>
      </c>
      <c r="AR349" s="15" t="n">
        <v>37865</v>
      </c>
      <c r="AS349" s="24" t="n">
        <v>34</v>
      </c>
      <c r="AT349" s="24" t="n">
        <v>36</v>
      </c>
      <c r="AU349" s="24" t="n">
        <v>38</v>
      </c>
      <c r="AV349" s="24" t="n">
        <v>2.322</v>
      </c>
      <c r="AW349" s="15" t="n">
        <v>38749</v>
      </c>
      <c r="AX349" s="24" t="n">
        <v>0.2535</v>
      </c>
      <c r="AY349" s="15" t="n">
        <v>37865</v>
      </c>
      <c r="AZ349" s="24" t="n">
        <v>30.9021438598633</v>
      </c>
      <c r="BA349" s="24" t="n">
        <v>33.5021438598633</v>
      </c>
      <c r="BB349" s="24" t="n">
        <v>36.1021438598633</v>
      </c>
      <c r="BC349" s="24" t="n">
        <v>2.322</v>
      </c>
      <c r="BD349" s="15" t="n">
        <v>38749</v>
      </c>
      <c r="BE349" s="24" t="n">
        <v>0.2535</v>
      </c>
      <c r="BF349" s="15" t="n">
        <v>37865</v>
      </c>
      <c r="BG349" s="24" t="n">
        <v>31.3719139099121</v>
      </c>
      <c r="BH349" s="24" t="n">
        <v>33.8719139099121</v>
      </c>
      <c r="BI349" s="24" t="n">
        <v>39.8719139099121</v>
      </c>
      <c r="BJ349" s="24" t="n">
        <v>2.35</v>
      </c>
      <c r="BK349" s="15" t="n">
        <v>38749</v>
      </c>
      <c r="BL349" s="24" t="n">
        <v>0.1895</v>
      </c>
      <c r="BM349" s="15" t="n">
        <v>37865</v>
      </c>
      <c r="BN349" s="24" t="n">
        <v>33.5021438598633</v>
      </c>
      <c r="BO349" s="24" t="n">
        <v>36.0021438598633</v>
      </c>
      <c r="BP349" s="24" t="n">
        <v>42.0021438598633</v>
      </c>
      <c r="BQ349" s="24" t="n">
        <v>2.35</v>
      </c>
      <c r="BR349" s="15" t="n">
        <v>38749</v>
      </c>
      <c r="BS349" s="24" t="n">
        <v>0.1895</v>
      </c>
      <c r="BT349" s="15" t="n">
        <v>37865</v>
      </c>
      <c r="BU349" s="24" t="n">
        <v>26.0021423339844</v>
      </c>
      <c r="BV349" s="24" t="n">
        <v>28.6021423339844</v>
      </c>
      <c r="BW349" s="24" t="n">
        <v>31.2021423339844</v>
      </c>
      <c r="BX349" s="24" t="n">
        <v>2.322</v>
      </c>
      <c r="BY349" s="15" t="n">
        <v>38749</v>
      </c>
      <c r="BZ349" s="24" t="n">
        <v>0.2535</v>
      </c>
      <c r="CA349" s="15" t="n">
        <v>37865</v>
      </c>
      <c r="CB349" s="24" t="n">
        <v>34.5</v>
      </c>
      <c r="CC349" s="24" t="n">
        <v>36.5</v>
      </c>
      <c r="CD349" s="24" t="n">
        <v>38.5</v>
      </c>
      <c r="CE349" s="24" t="n">
        <v>2.322</v>
      </c>
      <c r="CF349" s="15" t="n">
        <v>38749</v>
      </c>
      <c r="CG349" s="24" t="n">
        <v>0.2535</v>
      </c>
      <c r="CH349" s="15" t="n">
        <v>37865</v>
      </c>
      <c r="CI349" s="24" t="n">
        <v>38.0000038146973</v>
      </c>
      <c r="CJ349" s="24" t="n">
        <v>40.0000038146973</v>
      </c>
      <c r="CK349" s="24" t="n">
        <v>42.0000038146973</v>
      </c>
      <c r="CL349" s="24" t="n">
        <v>1.25</v>
      </c>
      <c r="CM349" s="15" t="n">
        <v>38749</v>
      </c>
      <c r="CN349" s="24" t="n">
        <v>0.24</v>
      </c>
    </row>
    <row r="350" customFormat="false" ht="12.75" hidden="false" customHeight="false" outlineLevel="0" collapsed="false">
      <c r="B350" s="15" t="n">
        <v>37895</v>
      </c>
      <c r="C350" s="24" t="n">
        <v>44.05</v>
      </c>
      <c r="D350" s="24" t="n">
        <v>44.8</v>
      </c>
      <c r="E350" s="24" t="n">
        <v>45.55</v>
      </c>
      <c r="F350" s="25" t="n">
        <v>1.5</v>
      </c>
      <c r="G350" s="15" t="n">
        <v>38777</v>
      </c>
      <c r="H350" s="25" t="n">
        <v>0.32514048</v>
      </c>
      <c r="I350" s="15" t="n">
        <v>37895</v>
      </c>
      <c r="J350" s="24" t="n">
        <v>32.5</v>
      </c>
      <c r="K350" s="24" t="n">
        <v>33.25</v>
      </c>
      <c r="L350" s="24" t="n">
        <v>34</v>
      </c>
      <c r="M350" s="25" t="n">
        <v>1.5</v>
      </c>
      <c r="N350" s="15" t="n">
        <v>38777</v>
      </c>
      <c r="O350" s="25" t="n">
        <v>0.32514048</v>
      </c>
      <c r="P350" s="15" t="n">
        <v>37895</v>
      </c>
      <c r="Q350" s="24" t="n">
        <v>41.75</v>
      </c>
      <c r="R350" s="24" t="n">
        <v>43.85</v>
      </c>
      <c r="S350" s="24" t="n">
        <v>45.35</v>
      </c>
      <c r="T350" s="25" t="n">
        <v>1.5</v>
      </c>
      <c r="U350" s="15" t="n">
        <v>38777</v>
      </c>
      <c r="V350" s="25" t="n">
        <v>0.32514048</v>
      </c>
      <c r="W350" s="15" t="n">
        <v>37895</v>
      </c>
      <c r="X350" s="24" t="n">
        <v>33.85</v>
      </c>
      <c r="Y350" s="24" t="n">
        <v>34.6</v>
      </c>
      <c r="Z350" s="24" t="n">
        <v>35.35</v>
      </c>
      <c r="AA350" s="25" t="n">
        <v>1.5</v>
      </c>
      <c r="AB350" s="15" t="n">
        <v>38777</v>
      </c>
      <c r="AC350" s="25" t="n">
        <v>0.4064256</v>
      </c>
      <c r="AD350" s="15" t="n">
        <v>37895</v>
      </c>
      <c r="AE350" s="24" t="n">
        <v>32.75</v>
      </c>
      <c r="AF350" s="24" t="n">
        <v>33.5</v>
      </c>
      <c r="AG350" s="24" t="n">
        <v>34.25</v>
      </c>
      <c r="AH350" s="25" t="n">
        <v>2.25</v>
      </c>
      <c r="AI350" s="15" t="n">
        <v>38777</v>
      </c>
      <c r="AJ350" s="25" t="n">
        <v>0.32514048</v>
      </c>
      <c r="AK350" s="15" t="n">
        <v>37895</v>
      </c>
      <c r="AL350" s="24" t="n">
        <v>48.24</v>
      </c>
      <c r="AM350" s="24" t="n">
        <v>48.99</v>
      </c>
      <c r="AN350" s="24" t="n">
        <v>49.74</v>
      </c>
      <c r="AO350" s="24" t="n">
        <v>1.5</v>
      </c>
      <c r="AP350" s="15" t="n">
        <v>38777</v>
      </c>
      <c r="AQ350" s="24" t="n">
        <v>0.32514048</v>
      </c>
      <c r="AR350" s="15" t="n">
        <v>37895</v>
      </c>
      <c r="AS350" s="24" t="n">
        <v>32.5</v>
      </c>
      <c r="AT350" s="24" t="n">
        <v>33</v>
      </c>
      <c r="AU350" s="24" t="n">
        <v>33.5</v>
      </c>
      <c r="AV350" s="24" t="n">
        <v>2.322</v>
      </c>
      <c r="AW350" s="15" t="n">
        <v>38777</v>
      </c>
      <c r="AX350" s="24" t="n">
        <v>0.2535</v>
      </c>
      <c r="AY350" s="15" t="n">
        <v>37895</v>
      </c>
      <c r="AZ350" s="24" t="n">
        <v>30.7989334106445</v>
      </c>
      <c r="BA350" s="24" t="n">
        <v>31.6489334106445</v>
      </c>
      <c r="BB350" s="24" t="n">
        <v>32.4989334106445</v>
      </c>
      <c r="BC350" s="24" t="n">
        <v>2.322</v>
      </c>
      <c r="BD350" s="15" t="n">
        <v>38777</v>
      </c>
      <c r="BE350" s="24" t="n">
        <v>0.2535</v>
      </c>
      <c r="BF350" s="15" t="n">
        <v>37895</v>
      </c>
      <c r="BG350" s="24" t="n">
        <v>36.3999977111816</v>
      </c>
      <c r="BH350" s="24" t="n">
        <v>38.8999977111816</v>
      </c>
      <c r="BI350" s="24" t="n">
        <v>44.8999977111816</v>
      </c>
      <c r="BJ350" s="24" t="n">
        <v>2.35</v>
      </c>
      <c r="BK350" s="15" t="n">
        <v>38777</v>
      </c>
      <c r="BL350" s="24" t="n">
        <v>0.1895</v>
      </c>
      <c r="BM350" s="15" t="n">
        <v>37895</v>
      </c>
      <c r="BN350" s="24" t="n">
        <v>29.1489334106445</v>
      </c>
      <c r="BO350" s="24" t="n">
        <v>31.6489334106445</v>
      </c>
      <c r="BP350" s="24" t="n">
        <v>37.6489334106445</v>
      </c>
      <c r="BQ350" s="24" t="n">
        <v>2.35</v>
      </c>
      <c r="BR350" s="15" t="n">
        <v>38777</v>
      </c>
      <c r="BS350" s="24" t="n">
        <v>0.1895</v>
      </c>
      <c r="BT350" s="15" t="n">
        <v>37895</v>
      </c>
      <c r="BU350" s="24" t="n">
        <v>31.0489295959473</v>
      </c>
      <c r="BV350" s="24" t="n">
        <v>31.8989295959473</v>
      </c>
      <c r="BW350" s="24" t="n">
        <v>32.7489295959473</v>
      </c>
      <c r="BX350" s="24" t="n">
        <v>2.322</v>
      </c>
      <c r="BY350" s="15" t="n">
        <v>38777</v>
      </c>
      <c r="BZ350" s="24" t="n">
        <v>0.2535</v>
      </c>
      <c r="CA350" s="15" t="n">
        <v>37895</v>
      </c>
      <c r="CB350" s="24" t="n">
        <v>34.75</v>
      </c>
      <c r="CC350" s="24" t="n">
        <v>35.5</v>
      </c>
      <c r="CD350" s="24" t="n">
        <v>36</v>
      </c>
      <c r="CE350" s="24" t="n">
        <v>2.322</v>
      </c>
      <c r="CF350" s="15" t="n">
        <v>38777</v>
      </c>
      <c r="CG350" s="24" t="n">
        <v>0.2535</v>
      </c>
      <c r="CH350" s="15" t="n">
        <v>37895</v>
      </c>
      <c r="CI350" s="24" t="n">
        <v>34.8500022888184</v>
      </c>
      <c r="CJ350" s="24" t="n">
        <v>36.8500022888184</v>
      </c>
      <c r="CK350" s="24" t="n">
        <v>38.8500022888184</v>
      </c>
      <c r="CL350" s="24" t="n">
        <v>1.25</v>
      </c>
      <c r="CM350" s="15" t="n">
        <v>38777</v>
      </c>
      <c r="CN350" s="24" t="n">
        <v>0.24</v>
      </c>
    </row>
    <row r="351" customFormat="false" ht="12.75" hidden="false" customHeight="false" outlineLevel="0" collapsed="false">
      <c r="B351" s="15" t="n">
        <v>37926</v>
      </c>
      <c r="C351" s="24" t="n">
        <v>44.05</v>
      </c>
      <c r="D351" s="24" t="n">
        <v>44.8</v>
      </c>
      <c r="E351" s="24" t="n">
        <v>45.55</v>
      </c>
      <c r="F351" s="25" t="n">
        <v>1.5</v>
      </c>
      <c r="G351" s="15" t="n">
        <v>38808</v>
      </c>
      <c r="H351" s="25" t="n">
        <v>0.27205632</v>
      </c>
      <c r="I351" s="15" t="n">
        <v>37926</v>
      </c>
      <c r="J351" s="24" t="n">
        <v>34.75</v>
      </c>
      <c r="K351" s="24" t="n">
        <v>35.5</v>
      </c>
      <c r="L351" s="24" t="n">
        <v>36.25</v>
      </c>
      <c r="M351" s="25" t="n">
        <v>1.5</v>
      </c>
      <c r="N351" s="15" t="n">
        <v>38808</v>
      </c>
      <c r="O351" s="25" t="n">
        <v>0.27205632</v>
      </c>
      <c r="P351" s="15" t="n">
        <v>37926</v>
      </c>
      <c r="Q351" s="24" t="n">
        <v>41.75</v>
      </c>
      <c r="R351" s="24" t="n">
        <v>43.85</v>
      </c>
      <c r="S351" s="24" t="n">
        <v>45.35</v>
      </c>
      <c r="T351" s="25" t="n">
        <v>1.5</v>
      </c>
      <c r="U351" s="15" t="n">
        <v>38808</v>
      </c>
      <c r="V351" s="25" t="n">
        <v>0.27205632</v>
      </c>
      <c r="W351" s="15" t="n">
        <v>37926</v>
      </c>
      <c r="X351" s="24" t="n">
        <v>33.85</v>
      </c>
      <c r="Y351" s="24" t="n">
        <v>34.6</v>
      </c>
      <c r="Z351" s="24" t="n">
        <v>35.35</v>
      </c>
      <c r="AA351" s="25" t="n">
        <v>1.5</v>
      </c>
      <c r="AB351" s="15" t="n">
        <v>38808</v>
      </c>
      <c r="AC351" s="25" t="n">
        <v>0.3400704</v>
      </c>
      <c r="AD351" s="15" t="n">
        <v>37926</v>
      </c>
      <c r="AE351" s="24" t="n">
        <v>32.75</v>
      </c>
      <c r="AF351" s="24" t="n">
        <v>33.5</v>
      </c>
      <c r="AG351" s="24" t="n">
        <v>34.25</v>
      </c>
      <c r="AH351" s="25" t="n">
        <v>1.5</v>
      </c>
      <c r="AI351" s="15" t="n">
        <v>38808</v>
      </c>
      <c r="AJ351" s="25" t="n">
        <v>0.27205632</v>
      </c>
      <c r="AK351" s="15" t="n">
        <v>37926</v>
      </c>
      <c r="AL351" s="24" t="n">
        <v>48.24</v>
      </c>
      <c r="AM351" s="24" t="n">
        <v>48.99</v>
      </c>
      <c r="AN351" s="24" t="n">
        <v>49.74</v>
      </c>
      <c r="AO351" s="24" t="n">
        <v>1.5</v>
      </c>
      <c r="AP351" s="15" t="n">
        <v>38808</v>
      </c>
      <c r="AQ351" s="24" t="n">
        <v>0.27205632</v>
      </c>
      <c r="AR351" s="15" t="n">
        <v>37926</v>
      </c>
      <c r="AS351" s="24" t="n">
        <v>32.5</v>
      </c>
      <c r="AT351" s="24" t="n">
        <v>33</v>
      </c>
      <c r="AU351" s="24" t="n">
        <v>33.5</v>
      </c>
      <c r="AV351" s="24" t="n">
        <v>2.052</v>
      </c>
      <c r="AW351" s="15" t="n">
        <v>38808</v>
      </c>
      <c r="AX351" s="24" t="n">
        <v>0.2435</v>
      </c>
      <c r="AY351" s="15" t="n">
        <v>37926</v>
      </c>
      <c r="AZ351" s="24" t="n">
        <v>30.8989318847656</v>
      </c>
      <c r="BA351" s="24" t="n">
        <v>31.7489318847656</v>
      </c>
      <c r="BB351" s="24" t="n">
        <v>32.5989318847656</v>
      </c>
      <c r="BC351" s="24" t="n">
        <v>2.052</v>
      </c>
      <c r="BD351" s="15" t="n">
        <v>38808</v>
      </c>
      <c r="BE351" s="24" t="n">
        <v>0.2435</v>
      </c>
      <c r="BF351" s="15" t="n">
        <v>37926</v>
      </c>
      <c r="BG351" s="24" t="n">
        <v>37.1969146728516</v>
      </c>
      <c r="BH351" s="24" t="n">
        <v>39.6969146728516</v>
      </c>
      <c r="BI351" s="24" t="n">
        <v>45.6969146728516</v>
      </c>
      <c r="BJ351" s="24" t="n">
        <v>1.7</v>
      </c>
      <c r="BK351" s="15" t="n">
        <v>38808</v>
      </c>
      <c r="BL351" s="24" t="n">
        <v>0.17895</v>
      </c>
      <c r="BM351" s="15" t="n">
        <v>37926</v>
      </c>
      <c r="BN351" s="24" t="n">
        <v>29.2489318847656</v>
      </c>
      <c r="BO351" s="24" t="n">
        <v>31.7489318847656</v>
      </c>
      <c r="BP351" s="24" t="n">
        <v>37.7489318847656</v>
      </c>
      <c r="BQ351" s="24" t="n">
        <v>1.7</v>
      </c>
      <c r="BR351" s="15" t="n">
        <v>38808</v>
      </c>
      <c r="BS351" s="24" t="n">
        <v>0.17895</v>
      </c>
      <c r="BT351" s="15" t="n">
        <v>37926</v>
      </c>
      <c r="BU351" s="24" t="n">
        <v>34.5489295959473</v>
      </c>
      <c r="BV351" s="24" t="n">
        <v>35.3989295959473</v>
      </c>
      <c r="BW351" s="24" t="n">
        <v>36.2489295959473</v>
      </c>
      <c r="BX351" s="24" t="n">
        <v>2.052</v>
      </c>
      <c r="BY351" s="15" t="n">
        <v>38808</v>
      </c>
      <c r="BZ351" s="24" t="n">
        <v>0.2435</v>
      </c>
      <c r="CA351" s="15" t="n">
        <v>37926</v>
      </c>
      <c r="CB351" s="24" t="n">
        <v>34.7400016784668</v>
      </c>
      <c r="CC351" s="24" t="n">
        <v>35.4900016784668</v>
      </c>
      <c r="CD351" s="24" t="n">
        <v>35.9900016784668</v>
      </c>
      <c r="CE351" s="24" t="n">
        <v>2.052</v>
      </c>
      <c r="CF351" s="15" t="n">
        <v>38808</v>
      </c>
      <c r="CG351" s="24" t="n">
        <v>0.2435</v>
      </c>
      <c r="CH351" s="15" t="n">
        <v>37926</v>
      </c>
      <c r="CI351" s="24" t="n">
        <v>34.7999954223633</v>
      </c>
      <c r="CJ351" s="24" t="n">
        <v>36.7999954223633</v>
      </c>
      <c r="CK351" s="24" t="n">
        <v>38.7999954223633</v>
      </c>
      <c r="CL351" s="24" t="n">
        <v>1.25</v>
      </c>
      <c r="CM351" s="15" t="n">
        <v>38808</v>
      </c>
      <c r="CN351" s="24" t="n">
        <v>0.205</v>
      </c>
    </row>
    <row r="352" customFormat="false" ht="12.75" hidden="false" customHeight="false" outlineLevel="0" collapsed="false">
      <c r="B352" s="15" t="n">
        <v>37956</v>
      </c>
      <c r="C352" s="24" t="n">
        <v>44.05</v>
      </c>
      <c r="D352" s="24" t="n">
        <v>44.8</v>
      </c>
      <c r="E352" s="24" t="n">
        <v>45.55</v>
      </c>
      <c r="F352" s="25" t="n">
        <v>1</v>
      </c>
      <c r="G352" s="15" t="n">
        <v>38838</v>
      </c>
      <c r="H352" s="25" t="n">
        <v>0.27205632</v>
      </c>
      <c r="I352" s="15" t="n">
        <v>37956</v>
      </c>
      <c r="J352" s="24" t="n">
        <v>35</v>
      </c>
      <c r="K352" s="24" t="n">
        <v>35.75</v>
      </c>
      <c r="L352" s="24" t="n">
        <v>36.5</v>
      </c>
      <c r="M352" s="25" t="n">
        <v>1</v>
      </c>
      <c r="N352" s="15" t="n">
        <v>38838</v>
      </c>
      <c r="O352" s="25" t="n">
        <v>0.27205632</v>
      </c>
      <c r="P352" s="15" t="n">
        <v>37956</v>
      </c>
      <c r="Q352" s="24" t="n">
        <v>41.75</v>
      </c>
      <c r="R352" s="24" t="n">
        <v>43.85</v>
      </c>
      <c r="S352" s="24" t="n">
        <v>45.35</v>
      </c>
      <c r="T352" s="25" t="n">
        <v>1</v>
      </c>
      <c r="U352" s="15" t="n">
        <v>38838</v>
      </c>
      <c r="V352" s="25" t="n">
        <v>0.27205632</v>
      </c>
      <c r="W352" s="15" t="n">
        <v>37956</v>
      </c>
      <c r="X352" s="24" t="n">
        <v>33.85</v>
      </c>
      <c r="Y352" s="24" t="n">
        <v>34.6</v>
      </c>
      <c r="Z352" s="24" t="n">
        <v>35.35</v>
      </c>
      <c r="AA352" s="25" t="n">
        <v>1</v>
      </c>
      <c r="AB352" s="15" t="n">
        <v>38838</v>
      </c>
      <c r="AC352" s="25" t="n">
        <v>0.3400704</v>
      </c>
      <c r="AD352" s="15" t="n">
        <v>37956</v>
      </c>
      <c r="AE352" s="24" t="n">
        <v>32.75</v>
      </c>
      <c r="AF352" s="24" t="n">
        <v>33.5</v>
      </c>
      <c r="AG352" s="24" t="n">
        <v>34.25</v>
      </c>
      <c r="AH352" s="25" t="n">
        <v>1.5</v>
      </c>
      <c r="AI352" s="15" t="n">
        <v>38838</v>
      </c>
      <c r="AJ352" s="25" t="n">
        <v>0.27205632</v>
      </c>
      <c r="AK352" s="15" t="n">
        <v>37956</v>
      </c>
      <c r="AL352" s="24" t="n">
        <v>48.24</v>
      </c>
      <c r="AM352" s="24" t="n">
        <v>48.99</v>
      </c>
      <c r="AN352" s="24" t="n">
        <v>49.74</v>
      </c>
      <c r="AO352" s="24" t="n">
        <v>1</v>
      </c>
      <c r="AP352" s="15" t="n">
        <v>38838</v>
      </c>
      <c r="AQ352" s="24" t="n">
        <v>0.27205632</v>
      </c>
      <c r="AR352" s="15" t="n">
        <v>37956</v>
      </c>
      <c r="AS352" s="24" t="n">
        <v>32.5</v>
      </c>
      <c r="AT352" s="24" t="n">
        <v>33</v>
      </c>
      <c r="AU352" s="24" t="n">
        <v>33.5</v>
      </c>
      <c r="AV352" s="24" t="n">
        <v>1.998</v>
      </c>
      <c r="AW352" s="15" t="n">
        <v>38838</v>
      </c>
      <c r="AX352" s="24" t="n">
        <v>0.2435</v>
      </c>
      <c r="AY352" s="15" t="n">
        <v>37956</v>
      </c>
      <c r="AZ352" s="24" t="n">
        <v>30.9989303588867</v>
      </c>
      <c r="BA352" s="24" t="n">
        <v>31.8489303588867</v>
      </c>
      <c r="BB352" s="24" t="n">
        <v>32.6989303588867</v>
      </c>
      <c r="BC352" s="24" t="n">
        <v>1.998</v>
      </c>
      <c r="BD352" s="15" t="n">
        <v>38838</v>
      </c>
      <c r="BE352" s="24" t="n">
        <v>0.2435</v>
      </c>
      <c r="BF352" s="15" t="n">
        <v>37956</v>
      </c>
      <c r="BG352" s="24" t="n">
        <v>37.9523010253906</v>
      </c>
      <c r="BH352" s="24" t="n">
        <v>40.4523010253906</v>
      </c>
      <c r="BI352" s="24" t="n">
        <v>46.4523010253906</v>
      </c>
      <c r="BJ352" s="24" t="n">
        <v>1.75</v>
      </c>
      <c r="BK352" s="15" t="n">
        <v>38838</v>
      </c>
      <c r="BL352" s="24" t="n">
        <v>0.17895</v>
      </c>
      <c r="BM352" s="15" t="n">
        <v>37956</v>
      </c>
      <c r="BN352" s="24" t="n">
        <v>29.3489303588867</v>
      </c>
      <c r="BO352" s="24" t="n">
        <v>31.8489303588867</v>
      </c>
      <c r="BP352" s="24" t="n">
        <v>37.8489303588867</v>
      </c>
      <c r="BQ352" s="24" t="n">
        <v>1.75</v>
      </c>
      <c r="BR352" s="15" t="n">
        <v>38838</v>
      </c>
      <c r="BS352" s="24" t="n">
        <v>0.17895</v>
      </c>
      <c r="BT352" s="15" t="n">
        <v>37956</v>
      </c>
      <c r="BU352" s="24" t="n">
        <v>35.0489295959473</v>
      </c>
      <c r="BV352" s="24" t="n">
        <v>35.8989295959473</v>
      </c>
      <c r="BW352" s="24" t="n">
        <v>36.7489295959473</v>
      </c>
      <c r="BX352" s="24" t="n">
        <v>1.998</v>
      </c>
      <c r="BY352" s="15" t="n">
        <v>38838</v>
      </c>
      <c r="BZ352" s="24" t="n">
        <v>0.2435</v>
      </c>
      <c r="CA352" s="15" t="n">
        <v>37956</v>
      </c>
      <c r="CB352" s="24" t="n">
        <v>34.75</v>
      </c>
      <c r="CC352" s="24" t="n">
        <v>35.5</v>
      </c>
      <c r="CD352" s="24" t="n">
        <v>36</v>
      </c>
      <c r="CE352" s="24" t="n">
        <v>1.998</v>
      </c>
      <c r="CF352" s="15" t="n">
        <v>38838</v>
      </c>
      <c r="CG352" s="24" t="n">
        <v>0.2435</v>
      </c>
      <c r="CH352" s="15" t="n">
        <v>37956</v>
      </c>
      <c r="CI352" s="24" t="n">
        <v>34.7999954223633</v>
      </c>
      <c r="CJ352" s="24" t="n">
        <v>36.7999954223633</v>
      </c>
      <c r="CK352" s="24" t="n">
        <v>38.7999954223633</v>
      </c>
      <c r="CL352" s="24" t="n">
        <v>1.25</v>
      </c>
      <c r="CM352" s="15" t="n">
        <v>38838</v>
      </c>
      <c r="CN352" s="24" t="n">
        <v>0.205</v>
      </c>
    </row>
    <row r="353" customFormat="false" ht="12.75" hidden="false" customHeight="false" outlineLevel="0" collapsed="false">
      <c r="B353" s="15" t="n">
        <v>37987</v>
      </c>
      <c r="C353" s="24" t="n">
        <v>56.6</v>
      </c>
      <c r="D353" s="24" t="n">
        <v>57.5</v>
      </c>
      <c r="E353" s="24" t="n">
        <v>58.4</v>
      </c>
      <c r="F353" s="25" t="n">
        <v>0.9</v>
      </c>
      <c r="G353" s="15" t="n">
        <v>38869</v>
      </c>
      <c r="H353" s="25" t="n">
        <v>0.28975104</v>
      </c>
      <c r="I353" s="15" t="n">
        <v>37987</v>
      </c>
      <c r="J353" s="24" t="n">
        <v>37.8999992370606</v>
      </c>
      <c r="K353" s="24" t="n">
        <v>38.7999992370606</v>
      </c>
      <c r="L353" s="24" t="n">
        <v>39.6999992370605</v>
      </c>
      <c r="M353" s="25" t="n">
        <v>0.9</v>
      </c>
      <c r="N353" s="15" t="n">
        <v>38869</v>
      </c>
      <c r="O353" s="25" t="n">
        <v>0.28975104</v>
      </c>
      <c r="P353" s="15" t="n">
        <v>37987</v>
      </c>
      <c r="Q353" s="24" t="n">
        <v>53</v>
      </c>
      <c r="R353" s="24" t="n">
        <v>55.1</v>
      </c>
      <c r="S353" s="24" t="n">
        <v>56.48</v>
      </c>
      <c r="T353" s="25" t="n">
        <v>0.9</v>
      </c>
      <c r="U353" s="15" t="n">
        <v>38869</v>
      </c>
      <c r="V353" s="25" t="n">
        <v>0.28975104</v>
      </c>
      <c r="W353" s="15" t="n">
        <v>37987</v>
      </c>
      <c r="X353" s="24" t="n">
        <v>40.9</v>
      </c>
      <c r="Y353" s="24" t="n">
        <v>41.8</v>
      </c>
      <c r="Z353" s="24" t="n">
        <v>42.7</v>
      </c>
      <c r="AA353" s="25" t="n">
        <v>0.9</v>
      </c>
      <c r="AB353" s="15" t="n">
        <v>38869</v>
      </c>
      <c r="AC353" s="25" t="n">
        <v>0.3621888</v>
      </c>
      <c r="AD353" s="15" t="n">
        <v>37987</v>
      </c>
      <c r="AE353" s="24" t="n">
        <v>38.1</v>
      </c>
      <c r="AF353" s="24" t="n">
        <v>39</v>
      </c>
      <c r="AG353" s="24" t="n">
        <v>39.9</v>
      </c>
      <c r="AH353" s="25" t="n">
        <v>2.25</v>
      </c>
      <c r="AI353" s="15" t="n">
        <v>38869</v>
      </c>
      <c r="AJ353" s="25" t="n">
        <v>0.28975104</v>
      </c>
      <c r="AK353" s="15" t="n">
        <v>37987</v>
      </c>
      <c r="AL353" s="24" t="n">
        <v>64.15</v>
      </c>
      <c r="AM353" s="24" t="n">
        <v>65.05</v>
      </c>
      <c r="AN353" s="24" t="n">
        <v>65.95</v>
      </c>
      <c r="AO353" s="24" t="n">
        <v>0.9</v>
      </c>
      <c r="AP353" s="15" t="n">
        <v>38869</v>
      </c>
      <c r="AQ353" s="24" t="n">
        <v>0.28975104</v>
      </c>
      <c r="AR353" s="15" t="n">
        <v>37987</v>
      </c>
      <c r="AS353" s="24" t="n">
        <v>41.504997253418</v>
      </c>
      <c r="AT353" s="24" t="n">
        <v>42.254997253418</v>
      </c>
      <c r="AU353" s="24" t="n">
        <v>43.004997253418</v>
      </c>
      <c r="AV353" s="24" t="n">
        <v>2.15</v>
      </c>
      <c r="AW353" s="15" t="n">
        <v>38869</v>
      </c>
      <c r="AX353" s="24" t="n">
        <v>0.2535</v>
      </c>
      <c r="AY353" s="15" t="n">
        <v>37987</v>
      </c>
      <c r="AZ353" s="24" t="n">
        <v>41.3878646850586</v>
      </c>
      <c r="BA353" s="24" t="n">
        <v>41.7878646850586</v>
      </c>
      <c r="BB353" s="24" t="n">
        <v>42.1878646850586</v>
      </c>
      <c r="BC353" s="24" t="n">
        <v>2.15</v>
      </c>
      <c r="BD353" s="15" t="n">
        <v>38869</v>
      </c>
      <c r="BE353" s="24" t="n">
        <v>0.2535</v>
      </c>
      <c r="BF353" s="15" t="n">
        <v>37987</v>
      </c>
      <c r="BG353" s="24" t="n">
        <v>49.803840637207</v>
      </c>
      <c r="BH353" s="24" t="n">
        <v>52.303840637207</v>
      </c>
      <c r="BI353" s="24" t="n">
        <v>59.303840637207</v>
      </c>
      <c r="BJ353" s="24" t="n">
        <v>1.9</v>
      </c>
      <c r="BK353" s="15" t="n">
        <v>38869</v>
      </c>
      <c r="BL353" s="24" t="n">
        <v>0.17895</v>
      </c>
      <c r="BM353" s="15" t="n">
        <v>37987</v>
      </c>
      <c r="BN353" s="24" t="n">
        <v>39.2878646850586</v>
      </c>
      <c r="BO353" s="24" t="n">
        <v>41.7878646850586</v>
      </c>
      <c r="BP353" s="24" t="n">
        <v>48.7878646850586</v>
      </c>
      <c r="BQ353" s="24" t="n">
        <v>1.9</v>
      </c>
      <c r="BR353" s="15" t="n">
        <v>38869</v>
      </c>
      <c r="BS353" s="24" t="n">
        <v>0.17895</v>
      </c>
      <c r="BT353" s="15" t="n">
        <v>37987</v>
      </c>
      <c r="BU353" s="24" t="n">
        <v>42.3358665466309</v>
      </c>
      <c r="BV353" s="24" t="n">
        <v>42.7358665466309</v>
      </c>
      <c r="BW353" s="24" t="n">
        <v>43.1358665466309</v>
      </c>
      <c r="BX353" s="24" t="n">
        <v>2.15</v>
      </c>
      <c r="BY353" s="15" t="n">
        <v>38869</v>
      </c>
      <c r="BZ353" s="24" t="n">
        <v>0.2535</v>
      </c>
      <c r="CA353" s="15" t="n">
        <v>37987</v>
      </c>
      <c r="CB353" s="24" t="n">
        <v>39</v>
      </c>
      <c r="CC353" s="24" t="n">
        <v>39.75</v>
      </c>
      <c r="CD353" s="24" t="n">
        <v>40.5</v>
      </c>
      <c r="CE353" s="24" t="n">
        <v>2.15</v>
      </c>
      <c r="CF353" s="15" t="n">
        <v>38869</v>
      </c>
      <c r="CG353" s="24" t="n">
        <v>0.2535</v>
      </c>
      <c r="CH353" s="15" t="n">
        <v>37987</v>
      </c>
      <c r="CI353" s="24" t="n">
        <v>38.6199989318848</v>
      </c>
      <c r="CJ353" s="24" t="n">
        <v>40.6199989318848</v>
      </c>
      <c r="CK353" s="24" t="n">
        <v>42.6199989318848</v>
      </c>
      <c r="CL353" s="24" t="n">
        <v>1.5</v>
      </c>
      <c r="CM353" s="15" t="n">
        <v>38869</v>
      </c>
      <c r="CN353" s="24" t="n">
        <v>0.22</v>
      </c>
    </row>
    <row r="354" customFormat="false" ht="12.75" hidden="false" customHeight="false" outlineLevel="0" collapsed="false">
      <c r="B354" s="15" t="n">
        <v>38018</v>
      </c>
      <c r="C354" s="24" t="n">
        <v>56.6</v>
      </c>
      <c r="D354" s="24" t="n">
        <v>57.5</v>
      </c>
      <c r="E354" s="24" t="n">
        <v>58.4</v>
      </c>
      <c r="F354" s="25" t="n">
        <v>0.9</v>
      </c>
      <c r="G354" s="15" t="n">
        <v>38899</v>
      </c>
      <c r="H354" s="25" t="n">
        <v>0.3354918912</v>
      </c>
      <c r="I354" s="15" t="n">
        <v>38018</v>
      </c>
      <c r="J354" s="24" t="n">
        <v>37.8999992370606</v>
      </c>
      <c r="K354" s="24" t="n">
        <v>38.7999992370606</v>
      </c>
      <c r="L354" s="24" t="n">
        <v>39.6999992370605</v>
      </c>
      <c r="M354" s="25" t="n">
        <v>0.9</v>
      </c>
      <c r="N354" s="15" t="n">
        <v>38899</v>
      </c>
      <c r="O354" s="25" t="n">
        <v>0.3354918912</v>
      </c>
      <c r="P354" s="15" t="n">
        <v>38018</v>
      </c>
      <c r="Q354" s="24" t="n">
        <v>53.45</v>
      </c>
      <c r="R354" s="24" t="n">
        <v>55.1</v>
      </c>
      <c r="S354" s="24" t="n">
        <v>56.48</v>
      </c>
      <c r="T354" s="25" t="n">
        <v>0.9</v>
      </c>
      <c r="U354" s="15" t="n">
        <v>38899</v>
      </c>
      <c r="V354" s="25" t="n">
        <v>0.3354918912</v>
      </c>
      <c r="W354" s="15" t="n">
        <v>38018</v>
      </c>
      <c r="X354" s="24" t="n">
        <v>45.5</v>
      </c>
      <c r="Y354" s="24" t="n">
        <v>46.4</v>
      </c>
      <c r="Z354" s="24" t="n">
        <v>47.3</v>
      </c>
      <c r="AA354" s="25" t="n">
        <v>0.9</v>
      </c>
      <c r="AB354" s="15" t="n">
        <v>38899</v>
      </c>
      <c r="AC354" s="25" t="n">
        <v>0.419364864</v>
      </c>
      <c r="AD354" s="15" t="n">
        <v>38018</v>
      </c>
      <c r="AE354" s="24" t="n">
        <v>38.1</v>
      </c>
      <c r="AF354" s="24" t="n">
        <v>39</v>
      </c>
      <c r="AG354" s="24" t="n">
        <v>39.9</v>
      </c>
      <c r="AH354" s="25" t="n">
        <v>2.5</v>
      </c>
      <c r="AI354" s="15" t="n">
        <v>38899</v>
      </c>
      <c r="AJ354" s="25" t="n">
        <v>0.3354918912</v>
      </c>
      <c r="AK354" s="15" t="n">
        <v>38018</v>
      </c>
      <c r="AL354" s="24" t="n">
        <v>64.15</v>
      </c>
      <c r="AM354" s="24" t="n">
        <v>65.05</v>
      </c>
      <c r="AN354" s="24" t="n">
        <v>65.95</v>
      </c>
      <c r="AO354" s="24" t="n">
        <v>0.9</v>
      </c>
      <c r="AP354" s="15" t="n">
        <v>38899</v>
      </c>
      <c r="AQ354" s="24" t="n">
        <v>0.3354918912</v>
      </c>
      <c r="AR354" s="15" t="n">
        <v>38018</v>
      </c>
      <c r="AS354" s="24" t="n">
        <v>39.5000038146973</v>
      </c>
      <c r="AT354" s="24" t="n">
        <v>40.2500038146973</v>
      </c>
      <c r="AU354" s="24" t="n">
        <v>41.0000038146973</v>
      </c>
      <c r="AV354" s="24" t="n">
        <v>3</v>
      </c>
      <c r="AW354" s="15" t="n">
        <v>38899</v>
      </c>
      <c r="AX354" s="24" t="n">
        <v>0.2545</v>
      </c>
      <c r="AY354" s="15" t="n">
        <v>38018</v>
      </c>
      <c r="AZ354" s="24" t="n">
        <v>40.5378623962402</v>
      </c>
      <c r="BA354" s="24" t="n">
        <v>40.9378623962402</v>
      </c>
      <c r="BB354" s="24" t="n">
        <v>41.3378623962402</v>
      </c>
      <c r="BC354" s="24" t="n">
        <v>3</v>
      </c>
      <c r="BD354" s="15" t="n">
        <v>38899</v>
      </c>
      <c r="BE354" s="24" t="n">
        <v>0.2545</v>
      </c>
      <c r="BF354" s="15" t="n">
        <v>38018</v>
      </c>
      <c r="BG354" s="24" t="n">
        <v>47.803840637207</v>
      </c>
      <c r="BH354" s="24" t="n">
        <v>50.303840637207</v>
      </c>
      <c r="BI354" s="24" t="n">
        <v>57.303840637207</v>
      </c>
      <c r="BJ354" s="24" t="n">
        <v>2.8</v>
      </c>
      <c r="BK354" s="15" t="n">
        <v>38899</v>
      </c>
      <c r="BL354" s="24" t="n">
        <v>0.28235</v>
      </c>
      <c r="BM354" s="15" t="n">
        <v>38018</v>
      </c>
      <c r="BN354" s="24" t="n">
        <v>38.4378623962402</v>
      </c>
      <c r="BO354" s="24" t="n">
        <v>40.9378623962402</v>
      </c>
      <c r="BP354" s="24" t="n">
        <v>47.9378623962402</v>
      </c>
      <c r="BQ354" s="24" t="n">
        <v>2.8</v>
      </c>
      <c r="BR354" s="15" t="n">
        <v>38899</v>
      </c>
      <c r="BS354" s="24" t="n">
        <v>0.28235</v>
      </c>
      <c r="BT354" s="15" t="n">
        <v>38018</v>
      </c>
      <c r="BU354" s="24" t="n">
        <v>42.9878631591797</v>
      </c>
      <c r="BV354" s="24" t="n">
        <v>43.3878631591797</v>
      </c>
      <c r="BW354" s="24" t="n">
        <v>43.7878631591797</v>
      </c>
      <c r="BX354" s="24" t="n">
        <v>3</v>
      </c>
      <c r="BY354" s="15" t="n">
        <v>38899</v>
      </c>
      <c r="BZ354" s="24" t="n">
        <v>0.2545</v>
      </c>
      <c r="CA354" s="15" t="n">
        <v>38018</v>
      </c>
      <c r="CB354" s="24" t="n">
        <v>38</v>
      </c>
      <c r="CC354" s="24" t="n">
        <v>38.75</v>
      </c>
      <c r="CD354" s="24" t="n">
        <v>39.5</v>
      </c>
      <c r="CE354" s="24" t="n">
        <v>3</v>
      </c>
      <c r="CF354" s="15" t="n">
        <v>38899</v>
      </c>
      <c r="CG354" s="24" t="n">
        <v>0.2545</v>
      </c>
      <c r="CH354" s="15" t="n">
        <v>38018</v>
      </c>
      <c r="CI354" s="24" t="n">
        <v>37.3199920654297</v>
      </c>
      <c r="CJ354" s="24" t="n">
        <v>39.3199920654297</v>
      </c>
      <c r="CK354" s="24" t="n">
        <v>41.3199920654297</v>
      </c>
      <c r="CL354" s="24" t="n">
        <v>2.4</v>
      </c>
      <c r="CM354" s="15" t="n">
        <v>38899</v>
      </c>
      <c r="CN354" s="24" t="n">
        <v>0.24</v>
      </c>
    </row>
    <row r="355" customFormat="false" ht="12.75" hidden="false" customHeight="false" outlineLevel="0" collapsed="false">
      <c r="B355" s="15" t="n">
        <v>38047</v>
      </c>
      <c r="C355" s="24" t="n">
        <v>41.7</v>
      </c>
      <c r="D355" s="24" t="n">
        <v>42.25</v>
      </c>
      <c r="E355" s="24" t="n">
        <v>42.8</v>
      </c>
      <c r="F355" s="25" t="n">
        <v>1.2</v>
      </c>
      <c r="G355" s="15" t="n">
        <v>38930</v>
      </c>
      <c r="H355" s="25" t="n">
        <v>0.38475399168</v>
      </c>
      <c r="I355" s="15" t="n">
        <v>38047</v>
      </c>
      <c r="J355" s="24" t="n">
        <v>35.2999984741211</v>
      </c>
      <c r="K355" s="24" t="n">
        <v>35.8499984741211</v>
      </c>
      <c r="L355" s="24" t="n">
        <v>36.3999984741211</v>
      </c>
      <c r="M355" s="25" t="n">
        <v>1.2</v>
      </c>
      <c r="N355" s="15" t="n">
        <v>38930</v>
      </c>
      <c r="O355" s="25" t="n">
        <v>0.38475399168</v>
      </c>
      <c r="P355" s="15" t="n">
        <v>38047</v>
      </c>
      <c r="Q355" s="24" t="n">
        <v>40.7500007629395</v>
      </c>
      <c r="R355" s="24" t="n">
        <v>42.4000007629395</v>
      </c>
      <c r="S355" s="24" t="n">
        <v>43.7800007629395</v>
      </c>
      <c r="T355" s="25" t="n">
        <v>1.2</v>
      </c>
      <c r="U355" s="15" t="n">
        <v>38930</v>
      </c>
      <c r="V355" s="25" t="n">
        <v>0.38475399168</v>
      </c>
      <c r="W355" s="15" t="n">
        <v>38047</v>
      </c>
      <c r="X355" s="24" t="n">
        <v>37.35</v>
      </c>
      <c r="Y355" s="24" t="n">
        <v>37.9</v>
      </c>
      <c r="Z355" s="24" t="n">
        <v>38.45</v>
      </c>
      <c r="AA355" s="25" t="n">
        <v>1.2</v>
      </c>
      <c r="AB355" s="15" t="n">
        <v>38930</v>
      </c>
      <c r="AC355" s="25" t="n">
        <v>0.4809424896</v>
      </c>
      <c r="AD355" s="15" t="n">
        <v>38047</v>
      </c>
      <c r="AE355" s="24" t="n">
        <v>33.7</v>
      </c>
      <c r="AF355" s="24" t="n">
        <v>34.25</v>
      </c>
      <c r="AG355" s="24" t="n">
        <v>34.8</v>
      </c>
      <c r="AH355" s="25" t="n">
        <v>3.25</v>
      </c>
      <c r="AI355" s="15" t="n">
        <v>38930</v>
      </c>
      <c r="AJ355" s="25" t="n">
        <v>0.38475399168</v>
      </c>
      <c r="AK355" s="15" t="n">
        <v>38047</v>
      </c>
      <c r="AL355" s="24" t="n">
        <v>49.75</v>
      </c>
      <c r="AM355" s="24" t="n">
        <v>50.3</v>
      </c>
      <c r="AN355" s="24" t="n">
        <v>50.85</v>
      </c>
      <c r="AO355" s="24" t="n">
        <v>1.2</v>
      </c>
      <c r="AP355" s="15" t="n">
        <v>38930</v>
      </c>
      <c r="AQ355" s="24" t="n">
        <v>0.38475399168</v>
      </c>
      <c r="AR355" s="15" t="n">
        <v>38047</v>
      </c>
      <c r="AS355" s="24" t="n">
        <v>31.5</v>
      </c>
      <c r="AT355" s="24" t="n">
        <v>32.25</v>
      </c>
      <c r="AU355" s="24" t="n">
        <v>33</v>
      </c>
      <c r="AV355" s="24" t="n">
        <v>4</v>
      </c>
      <c r="AW355" s="15" t="n">
        <v>38930</v>
      </c>
      <c r="AX355" s="24" t="n">
        <v>0.2555</v>
      </c>
      <c r="AY355" s="15" t="n">
        <v>38047</v>
      </c>
      <c r="AZ355" s="24" t="n">
        <v>32.2985443115234</v>
      </c>
      <c r="BA355" s="24" t="n">
        <v>32.8985443115234</v>
      </c>
      <c r="BB355" s="24" t="n">
        <v>33.4985443115234</v>
      </c>
      <c r="BC355" s="24" t="n">
        <v>4</v>
      </c>
      <c r="BD355" s="15" t="n">
        <v>38930</v>
      </c>
      <c r="BE355" s="24" t="n">
        <v>0.2555</v>
      </c>
      <c r="BF355" s="15" t="n">
        <v>38047</v>
      </c>
      <c r="BG355" s="24" t="n">
        <v>38.7969169616699</v>
      </c>
      <c r="BH355" s="24" t="n">
        <v>41.2969169616699</v>
      </c>
      <c r="BI355" s="24" t="n">
        <v>48.2969169616699</v>
      </c>
      <c r="BJ355" s="24" t="n">
        <v>3.7395</v>
      </c>
      <c r="BK355" s="15" t="n">
        <v>38930</v>
      </c>
      <c r="BL355" s="24" t="n">
        <v>0.3227</v>
      </c>
      <c r="BM355" s="15" t="n">
        <v>38047</v>
      </c>
      <c r="BN355" s="24" t="n">
        <v>30.3985443115234</v>
      </c>
      <c r="BO355" s="24" t="n">
        <v>32.8985443115234</v>
      </c>
      <c r="BP355" s="24" t="n">
        <v>39.8985443115234</v>
      </c>
      <c r="BQ355" s="24" t="n">
        <v>3.7395</v>
      </c>
      <c r="BR355" s="15" t="n">
        <v>38930</v>
      </c>
      <c r="BS355" s="24" t="n">
        <v>0.3227</v>
      </c>
      <c r="BT355" s="15" t="n">
        <v>38047</v>
      </c>
      <c r="BU355" s="24" t="n">
        <v>32.9985450744629</v>
      </c>
      <c r="BV355" s="24" t="n">
        <v>33.5985450744629</v>
      </c>
      <c r="BW355" s="24" t="n">
        <v>34.1985450744629</v>
      </c>
      <c r="BX355" s="24" t="n">
        <v>4</v>
      </c>
      <c r="BY355" s="15" t="n">
        <v>38930</v>
      </c>
      <c r="BZ355" s="24" t="n">
        <v>0.2555</v>
      </c>
      <c r="CA355" s="15" t="n">
        <v>38047</v>
      </c>
      <c r="CB355" s="24" t="n">
        <v>35</v>
      </c>
      <c r="CC355" s="24" t="n">
        <v>35.75</v>
      </c>
      <c r="CD355" s="24" t="n">
        <v>36.5</v>
      </c>
      <c r="CE355" s="24" t="n">
        <v>4</v>
      </c>
      <c r="CF355" s="15" t="n">
        <v>38930</v>
      </c>
      <c r="CG355" s="24" t="n">
        <v>0.2555</v>
      </c>
      <c r="CH355" s="15" t="n">
        <v>38047</v>
      </c>
      <c r="CI355" s="24" t="n">
        <v>34.9499931335449</v>
      </c>
      <c r="CJ355" s="24" t="n">
        <v>36.9499931335449</v>
      </c>
      <c r="CK355" s="24" t="n">
        <v>38.9499931335449</v>
      </c>
      <c r="CL355" s="24" t="n">
        <v>3.5</v>
      </c>
      <c r="CM355" s="15" t="n">
        <v>38930</v>
      </c>
      <c r="CN355" s="24" t="n">
        <v>0.25</v>
      </c>
    </row>
    <row r="356" customFormat="false" ht="12.75" hidden="false" customHeight="false" outlineLevel="0" collapsed="false">
      <c r="B356" s="15" t="n">
        <v>38078</v>
      </c>
      <c r="C356" s="24" t="n">
        <v>42.1</v>
      </c>
      <c r="D356" s="24" t="n">
        <v>42.5</v>
      </c>
      <c r="E356" s="24" t="n">
        <v>42.9</v>
      </c>
      <c r="F356" s="25" t="n">
        <v>1.5</v>
      </c>
      <c r="G356" s="15" t="n">
        <v>38961</v>
      </c>
      <c r="H356" s="25" t="n">
        <v>0.38475399168</v>
      </c>
      <c r="I356" s="15" t="n">
        <v>38078</v>
      </c>
      <c r="J356" s="24" t="n">
        <v>33.8999992370606</v>
      </c>
      <c r="K356" s="24" t="n">
        <v>34.2999992370606</v>
      </c>
      <c r="L356" s="24" t="n">
        <v>34.6999992370605</v>
      </c>
      <c r="M356" s="25" t="n">
        <v>1.5</v>
      </c>
      <c r="N356" s="15" t="n">
        <v>38961</v>
      </c>
      <c r="O356" s="25" t="n">
        <v>0.38475399168</v>
      </c>
      <c r="P356" s="15" t="n">
        <v>38078</v>
      </c>
      <c r="Q356" s="24" t="n">
        <v>39.8999992370606</v>
      </c>
      <c r="R356" s="24" t="n">
        <v>41.9999992370606</v>
      </c>
      <c r="S356" s="24" t="n">
        <v>43.3799992370606</v>
      </c>
      <c r="T356" s="25" t="n">
        <v>1.5</v>
      </c>
      <c r="U356" s="15" t="n">
        <v>38961</v>
      </c>
      <c r="V356" s="25" t="n">
        <v>0.38475399168</v>
      </c>
      <c r="W356" s="15" t="n">
        <v>38078</v>
      </c>
      <c r="X356" s="24" t="n">
        <v>36</v>
      </c>
      <c r="Y356" s="24" t="n">
        <v>36.4</v>
      </c>
      <c r="Z356" s="24" t="n">
        <v>36.8</v>
      </c>
      <c r="AA356" s="25" t="n">
        <v>1.5</v>
      </c>
      <c r="AB356" s="15" t="n">
        <v>38961</v>
      </c>
      <c r="AC356" s="25" t="n">
        <v>0.4809424896</v>
      </c>
      <c r="AD356" s="15" t="n">
        <v>38078</v>
      </c>
      <c r="AE356" s="24" t="n">
        <v>31.1</v>
      </c>
      <c r="AF356" s="24" t="n">
        <v>31.5</v>
      </c>
      <c r="AG356" s="24" t="n">
        <v>31.9</v>
      </c>
      <c r="AH356" s="25" t="n">
        <v>3.25</v>
      </c>
      <c r="AI356" s="15" t="n">
        <v>38961</v>
      </c>
      <c r="AJ356" s="25" t="n">
        <v>0.38475399168</v>
      </c>
      <c r="AK356" s="15" t="n">
        <v>38078</v>
      </c>
      <c r="AL356" s="24" t="n">
        <v>50.15</v>
      </c>
      <c r="AM356" s="24" t="n">
        <v>50.55</v>
      </c>
      <c r="AN356" s="24" t="n">
        <v>50.95</v>
      </c>
      <c r="AO356" s="24" t="n">
        <v>1.5</v>
      </c>
      <c r="AP356" s="15" t="n">
        <v>38961</v>
      </c>
      <c r="AQ356" s="24" t="n">
        <v>0.38475399168</v>
      </c>
      <c r="AR356" s="15" t="n">
        <v>38078</v>
      </c>
      <c r="AS356" s="24" t="n">
        <v>31.5</v>
      </c>
      <c r="AT356" s="24" t="n">
        <v>32.25</v>
      </c>
      <c r="AU356" s="24" t="n">
        <v>33</v>
      </c>
      <c r="AV356" s="24" t="n">
        <v>4</v>
      </c>
      <c r="AW356" s="15" t="n">
        <v>38961</v>
      </c>
      <c r="AX356" s="24" t="n">
        <v>0.2555</v>
      </c>
      <c r="AY356" s="15" t="n">
        <v>38078</v>
      </c>
      <c r="AZ356" s="24" t="n">
        <v>32.2485450744629</v>
      </c>
      <c r="BA356" s="24" t="n">
        <v>33.3485450744629</v>
      </c>
      <c r="BB356" s="24" t="n">
        <v>34.4485450744629</v>
      </c>
      <c r="BC356" s="24" t="n">
        <v>4</v>
      </c>
      <c r="BD356" s="15" t="n">
        <v>38961</v>
      </c>
      <c r="BE356" s="24" t="n">
        <v>0.2555</v>
      </c>
      <c r="BF356" s="15" t="n">
        <v>38078</v>
      </c>
      <c r="BG356" s="24" t="n">
        <v>36.6969146728516</v>
      </c>
      <c r="BH356" s="24" t="n">
        <v>39.1969146728516</v>
      </c>
      <c r="BI356" s="24" t="n">
        <v>46.1969146728516</v>
      </c>
      <c r="BJ356" s="24" t="n">
        <v>3.7395</v>
      </c>
      <c r="BK356" s="15" t="n">
        <v>38961</v>
      </c>
      <c r="BL356" s="24" t="n">
        <v>0.3227</v>
      </c>
      <c r="BM356" s="15" t="n">
        <v>38078</v>
      </c>
      <c r="BN356" s="24" t="n">
        <v>30.8485450744629</v>
      </c>
      <c r="BO356" s="24" t="n">
        <v>33.3485450744629</v>
      </c>
      <c r="BP356" s="24" t="n">
        <v>40.3485450744629</v>
      </c>
      <c r="BQ356" s="24" t="n">
        <v>3.7395</v>
      </c>
      <c r="BR356" s="15" t="n">
        <v>38961</v>
      </c>
      <c r="BS356" s="24" t="n">
        <v>0.3227</v>
      </c>
      <c r="BT356" s="15" t="n">
        <v>38078</v>
      </c>
      <c r="BU356" s="24" t="n">
        <v>32.4985450744629</v>
      </c>
      <c r="BV356" s="24" t="n">
        <v>33.5985450744629</v>
      </c>
      <c r="BW356" s="24" t="n">
        <v>34.6985450744629</v>
      </c>
      <c r="BX356" s="24" t="n">
        <v>4</v>
      </c>
      <c r="BY356" s="15" t="n">
        <v>38961</v>
      </c>
      <c r="BZ356" s="24" t="n">
        <v>0.2555</v>
      </c>
      <c r="CA356" s="15" t="n">
        <v>38078</v>
      </c>
      <c r="CB356" s="24" t="n">
        <v>34.5</v>
      </c>
      <c r="CC356" s="24" t="n">
        <v>35.25</v>
      </c>
      <c r="CD356" s="24" t="n">
        <v>36</v>
      </c>
      <c r="CE356" s="24" t="n">
        <v>4</v>
      </c>
      <c r="CF356" s="15" t="n">
        <v>38961</v>
      </c>
      <c r="CG356" s="24" t="n">
        <v>0.2555</v>
      </c>
      <c r="CH356" s="15" t="n">
        <v>38078</v>
      </c>
      <c r="CI356" s="24" t="n">
        <v>34.4999885559082</v>
      </c>
      <c r="CJ356" s="24" t="n">
        <v>36.4999885559082</v>
      </c>
      <c r="CK356" s="24" t="n">
        <v>38.4999885559082</v>
      </c>
      <c r="CL356" s="24" t="n">
        <v>3.5</v>
      </c>
      <c r="CM356" s="15" t="n">
        <v>38961</v>
      </c>
      <c r="CN356" s="24" t="n">
        <v>0.25</v>
      </c>
    </row>
    <row r="357" customFormat="false" ht="12.75" hidden="false" customHeight="false" outlineLevel="0" collapsed="false">
      <c r="B357" s="15" t="n">
        <v>38108</v>
      </c>
      <c r="C357" s="24" t="n">
        <v>45.42</v>
      </c>
      <c r="D357" s="24" t="n">
        <v>46.8</v>
      </c>
      <c r="E357" s="24" t="n">
        <v>48.18</v>
      </c>
      <c r="F357" s="25" t="n">
        <v>1.5</v>
      </c>
      <c r="G357" s="15" t="n">
        <v>38991</v>
      </c>
      <c r="H357" s="25" t="n">
        <v>0.29005185024</v>
      </c>
      <c r="I357" s="15" t="n">
        <v>38108</v>
      </c>
      <c r="J357" s="24" t="n">
        <v>36.9699984741211</v>
      </c>
      <c r="K357" s="24" t="n">
        <v>38.3499984741211</v>
      </c>
      <c r="L357" s="24" t="n">
        <v>39.7299984741211</v>
      </c>
      <c r="M357" s="25" t="n">
        <v>1.5</v>
      </c>
      <c r="N357" s="15" t="n">
        <v>38991</v>
      </c>
      <c r="O357" s="25" t="n">
        <v>0.29005185024</v>
      </c>
      <c r="P357" s="15" t="n">
        <v>38108</v>
      </c>
      <c r="Q357" s="24" t="n">
        <v>41.9</v>
      </c>
      <c r="R357" s="24" t="n">
        <v>44</v>
      </c>
      <c r="S357" s="24" t="n">
        <v>46.62</v>
      </c>
      <c r="T357" s="25" t="n">
        <v>1.5</v>
      </c>
      <c r="U357" s="15" t="n">
        <v>38991</v>
      </c>
      <c r="V357" s="25" t="n">
        <v>0.29005185024</v>
      </c>
      <c r="W357" s="15" t="n">
        <v>38108</v>
      </c>
      <c r="X357" s="24" t="n">
        <v>36.52</v>
      </c>
      <c r="Y357" s="24" t="n">
        <v>37.9</v>
      </c>
      <c r="Z357" s="24" t="n">
        <v>39.28</v>
      </c>
      <c r="AA357" s="25" t="n">
        <v>1.5</v>
      </c>
      <c r="AB357" s="15" t="n">
        <v>38991</v>
      </c>
      <c r="AC357" s="25" t="n">
        <v>0.3625648128</v>
      </c>
      <c r="AD357" s="15" t="n">
        <v>38108</v>
      </c>
      <c r="AE357" s="24" t="n">
        <v>34.37</v>
      </c>
      <c r="AF357" s="24" t="n">
        <v>35.75</v>
      </c>
      <c r="AG357" s="24" t="n">
        <v>37.13</v>
      </c>
      <c r="AH357" s="25" t="n">
        <v>2</v>
      </c>
      <c r="AI357" s="15" t="n">
        <v>38991</v>
      </c>
      <c r="AJ357" s="25" t="n">
        <v>0.29005185024</v>
      </c>
      <c r="AK357" s="15" t="n">
        <v>38108</v>
      </c>
      <c r="AL357" s="24" t="n">
        <v>53.36</v>
      </c>
      <c r="AM357" s="24" t="n">
        <v>54.74</v>
      </c>
      <c r="AN357" s="24" t="n">
        <v>56.12</v>
      </c>
      <c r="AO357" s="24" t="n">
        <v>1.5</v>
      </c>
      <c r="AP357" s="15" t="n">
        <v>38991</v>
      </c>
      <c r="AQ357" s="24" t="n">
        <v>0.29005185024</v>
      </c>
      <c r="AR357" s="15" t="n">
        <v>38108</v>
      </c>
      <c r="AS357" s="24" t="n">
        <v>33.5</v>
      </c>
      <c r="AT357" s="24" t="n">
        <v>35</v>
      </c>
      <c r="AU357" s="24" t="n">
        <v>36.5</v>
      </c>
      <c r="AV357" s="24" t="n">
        <v>2.33</v>
      </c>
      <c r="AW357" s="15" t="n">
        <v>38991</v>
      </c>
      <c r="AX357" s="24" t="n">
        <v>0.2535</v>
      </c>
      <c r="AY357" s="15" t="n">
        <v>38108</v>
      </c>
      <c r="AZ357" s="24" t="n">
        <v>31.9035667419434</v>
      </c>
      <c r="BA357" s="24" t="n">
        <v>33.7535667419434</v>
      </c>
      <c r="BB357" s="24" t="n">
        <v>35.6035667419434</v>
      </c>
      <c r="BC357" s="24" t="n">
        <v>2.33</v>
      </c>
      <c r="BD357" s="15" t="n">
        <v>38991</v>
      </c>
      <c r="BE357" s="24" t="n">
        <v>0.2535</v>
      </c>
      <c r="BF357" s="15" t="n">
        <v>38108</v>
      </c>
      <c r="BG357" s="24" t="n">
        <v>33.221915435791</v>
      </c>
      <c r="BH357" s="24" t="n">
        <v>35.721915435791</v>
      </c>
      <c r="BI357" s="24" t="n">
        <v>42.721915435791</v>
      </c>
      <c r="BJ357" s="24" t="n">
        <v>2.154</v>
      </c>
      <c r="BK357" s="15" t="n">
        <v>38991</v>
      </c>
      <c r="BL357" s="24" t="n">
        <v>0.25075</v>
      </c>
      <c r="BM357" s="15" t="n">
        <v>38108</v>
      </c>
      <c r="BN357" s="24" t="n">
        <v>34.0160675048828</v>
      </c>
      <c r="BO357" s="24" t="n">
        <v>36.5160675048828</v>
      </c>
      <c r="BP357" s="24" t="n">
        <v>43.5160675048828</v>
      </c>
      <c r="BQ357" s="24" t="n">
        <v>2.154</v>
      </c>
      <c r="BR357" s="15" t="n">
        <v>38991</v>
      </c>
      <c r="BS357" s="24" t="n">
        <v>0.25075</v>
      </c>
      <c r="BT357" s="15" t="n">
        <v>38108</v>
      </c>
      <c r="BU357" s="24" t="n">
        <v>27.3035682678223</v>
      </c>
      <c r="BV357" s="24" t="n">
        <v>29.1535682678223</v>
      </c>
      <c r="BW357" s="24" t="n">
        <v>31.0035682678223</v>
      </c>
      <c r="BX357" s="24" t="n">
        <v>2.33</v>
      </c>
      <c r="BY357" s="15" t="n">
        <v>38991</v>
      </c>
      <c r="BZ357" s="24" t="n">
        <v>0.2535</v>
      </c>
      <c r="CA357" s="15" t="n">
        <v>38108</v>
      </c>
      <c r="CB357" s="24" t="n">
        <v>37.25</v>
      </c>
      <c r="CC357" s="24" t="n">
        <v>38.75</v>
      </c>
      <c r="CD357" s="24" t="n">
        <v>40.25</v>
      </c>
      <c r="CE357" s="24" t="n">
        <v>2.33</v>
      </c>
      <c r="CF357" s="15" t="n">
        <v>38991</v>
      </c>
      <c r="CG357" s="24" t="n">
        <v>0.2535</v>
      </c>
      <c r="CH357" s="15" t="n">
        <v>38108</v>
      </c>
      <c r="CI357" s="24" t="n">
        <v>39.5000114440918</v>
      </c>
      <c r="CJ357" s="24" t="n">
        <v>41.5000114440918</v>
      </c>
      <c r="CK357" s="24" t="n">
        <v>43.5000114440918</v>
      </c>
      <c r="CL357" s="24" t="n">
        <v>2.5</v>
      </c>
      <c r="CM357" s="15" t="n">
        <v>38991</v>
      </c>
      <c r="CN357" s="24" t="n">
        <v>0.22</v>
      </c>
    </row>
    <row r="358" customFormat="false" ht="12.75" hidden="false" customHeight="false" outlineLevel="0" collapsed="false">
      <c r="B358" s="15" t="n">
        <v>38139</v>
      </c>
      <c r="C358" s="24" t="n">
        <v>60.3</v>
      </c>
      <c r="D358" s="24" t="n">
        <v>64.3</v>
      </c>
      <c r="E358" s="24" t="n">
        <v>68.3</v>
      </c>
      <c r="F358" s="25" t="n">
        <v>0.9</v>
      </c>
      <c r="G358" s="15" t="n">
        <v>39022</v>
      </c>
      <c r="H358" s="25" t="n">
        <v>0.25607798784</v>
      </c>
      <c r="I358" s="15" t="n">
        <v>38139</v>
      </c>
      <c r="J358" s="24" t="n">
        <v>50.8499984741211</v>
      </c>
      <c r="K358" s="24" t="n">
        <v>54.8499984741211</v>
      </c>
      <c r="L358" s="24" t="n">
        <v>58.8499984741211</v>
      </c>
      <c r="M358" s="25" t="n">
        <v>0.9</v>
      </c>
      <c r="N358" s="15" t="n">
        <v>39022</v>
      </c>
      <c r="O358" s="25" t="n">
        <v>0.25607798784</v>
      </c>
      <c r="P358" s="15" t="n">
        <v>38139</v>
      </c>
      <c r="Q358" s="24" t="n">
        <v>52.65</v>
      </c>
      <c r="R358" s="24" t="n">
        <v>56.7</v>
      </c>
      <c r="S358" s="24" t="n">
        <v>60.7</v>
      </c>
      <c r="T358" s="25" t="n">
        <v>0.9</v>
      </c>
      <c r="U358" s="15" t="n">
        <v>39022</v>
      </c>
      <c r="V358" s="25" t="n">
        <v>0.25607798784</v>
      </c>
      <c r="W358" s="15" t="n">
        <v>38139</v>
      </c>
      <c r="X358" s="24" t="n">
        <v>43.75</v>
      </c>
      <c r="Y358" s="24" t="n">
        <v>47.75</v>
      </c>
      <c r="Z358" s="24" t="n">
        <v>51.75</v>
      </c>
      <c r="AA358" s="25" t="n">
        <v>0.9</v>
      </c>
      <c r="AB358" s="15" t="n">
        <v>39022</v>
      </c>
      <c r="AC358" s="25" t="n">
        <v>0.3200974848</v>
      </c>
      <c r="AD358" s="15" t="n">
        <v>38139</v>
      </c>
      <c r="AE358" s="24" t="n">
        <v>48.75</v>
      </c>
      <c r="AF358" s="24" t="n">
        <v>52.75</v>
      </c>
      <c r="AG358" s="24" t="n">
        <v>56.75</v>
      </c>
      <c r="AH358" s="25" t="n">
        <v>1.5</v>
      </c>
      <c r="AI358" s="15" t="n">
        <v>39022</v>
      </c>
      <c r="AJ358" s="25" t="n">
        <v>0.25607798784</v>
      </c>
      <c r="AK358" s="15" t="n">
        <v>38139</v>
      </c>
      <c r="AL358" s="24" t="n">
        <v>70.04</v>
      </c>
      <c r="AM358" s="24" t="n">
        <v>74.04</v>
      </c>
      <c r="AN358" s="24" t="n">
        <v>78.04</v>
      </c>
      <c r="AO358" s="24" t="n">
        <v>0.9</v>
      </c>
      <c r="AP358" s="15" t="n">
        <v>39022</v>
      </c>
      <c r="AQ358" s="24" t="n">
        <v>0.25607798784</v>
      </c>
      <c r="AR358" s="15" t="n">
        <v>38139</v>
      </c>
      <c r="AS358" s="24" t="n">
        <v>43</v>
      </c>
      <c r="AT358" s="24" t="n">
        <v>53</v>
      </c>
      <c r="AU358" s="24" t="n">
        <v>59</v>
      </c>
      <c r="AV358" s="24" t="n">
        <v>2.06</v>
      </c>
      <c r="AW358" s="15" t="n">
        <v>39022</v>
      </c>
      <c r="AX358" s="24" t="n">
        <v>0.2435</v>
      </c>
      <c r="AY358" s="15" t="n">
        <v>38139</v>
      </c>
      <c r="AZ358" s="24" t="n">
        <v>43.2478561401367</v>
      </c>
      <c r="BA358" s="24" t="n">
        <v>47.4978561401367</v>
      </c>
      <c r="BB358" s="24" t="n">
        <v>51.7478561401367</v>
      </c>
      <c r="BC358" s="24" t="n">
        <v>2.06</v>
      </c>
      <c r="BD358" s="15" t="n">
        <v>39022</v>
      </c>
      <c r="BE358" s="24" t="n">
        <v>0.2435</v>
      </c>
      <c r="BF358" s="15" t="n">
        <v>38139</v>
      </c>
      <c r="BG358" s="24" t="n">
        <v>37.8273025512695</v>
      </c>
      <c r="BH358" s="24" t="n">
        <v>40.3273025512695</v>
      </c>
      <c r="BI358" s="24" t="n">
        <v>47.3273025512695</v>
      </c>
      <c r="BJ358" s="24" t="n">
        <v>1.84</v>
      </c>
      <c r="BK358" s="15" t="n">
        <v>39022</v>
      </c>
      <c r="BL358" s="24" t="n">
        <v>0.17895</v>
      </c>
      <c r="BM358" s="15" t="n">
        <v>38139</v>
      </c>
      <c r="BN358" s="24" t="n">
        <v>49.0978546142578</v>
      </c>
      <c r="BO358" s="24" t="n">
        <v>51.5978546142578</v>
      </c>
      <c r="BP358" s="24" t="n">
        <v>58.5978546142578</v>
      </c>
      <c r="BQ358" s="24" t="n">
        <v>1.84</v>
      </c>
      <c r="BR358" s="15" t="n">
        <v>39022</v>
      </c>
      <c r="BS358" s="24" t="n">
        <v>0.17895</v>
      </c>
      <c r="BT358" s="15" t="n">
        <v>38139</v>
      </c>
      <c r="BU358" s="24" t="n">
        <v>36.7478561401367</v>
      </c>
      <c r="BV358" s="24" t="n">
        <v>40.9978561401367</v>
      </c>
      <c r="BW358" s="24" t="n">
        <v>45.2478561401367</v>
      </c>
      <c r="BX358" s="24" t="n">
        <v>2.06</v>
      </c>
      <c r="BY358" s="15" t="n">
        <v>39022</v>
      </c>
      <c r="BZ358" s="24" t="n">
        <v>0.2435</v>
      </c>
      <c r="CA358" s="15" t="n">
        <v>38139</v>
      </c>
      <c r="CB358" s="24" t="n">
        <v>43.25</v>
      </c>
      <c r="CC358" s="24" t="n">
        <v>53.25</v>
      </c>
      <c r="CD358" s="24" t="n">
        <v>59.25</v>
      </c>
      <c r="CE358" s="24" t="n">
        <v>2.06</v>
      </c>
      <c r="CF358" s="15" t="n">
        <v>39022</v>
      </c>
      <c r="CG358" s="24" t="n">
        <v>0.2435</v>
      </c>
      <c r="CH358" s="15" t="n">
        <v>38139</v>
      </c>
      <c r="CI358" s="24" t="n">
        <v>45.9999961853027</v>
      </c>
      <c r="CJ358" s="24" t="n">
        <v>47.9999961853027</v>
      </c>
      <c r="CK358" s="24" t="n">
        <v>49.9999961853027</v>
      </c>
      <c r="CL358" s="24" t="n">
        <v>1.25</v>
      </c>
      <c r="CM358" s="15" t="n">
        <v>39022</v>
      </c>
      <c r="CN358" s="24" t="n">
        <v>0.2</v>
      </c>
    </row>
    <row r="359" customFormat="false" ht="12.75" hidden="false" customHeight="false" outlineLevel="0" collapsed="false">
      <c r="B359" s="15" t="n">
        <v>38169</v>
      </c>
      <c r="C359" s="24" t="n">
        <v>84.55</v>
      </c>
      <c r="D359" s="24" t="n">
        <v>88.55</v>
      </c>
      <c r="E359" s="24" t="n">
        <v>92.55</v>
      </c>
      <c r="F359" s="25" t="n">
        <v>1</v>
      </c>
      <c r="G359" s="15" t="n">
        <v>39052</v>
      </c>
      <c r="H359" s="25" t="n">
        <v>0.25607798784</v>
      </c>
      <c r="I359" s="15" t="n">
        <v>38169</v>
      </c>
      <c r="J359" s="24" t="n">
        <v>68.8099975585938</v>
      </c>
      <c r="K359" s="24" t="n">
        <v>72.8099975585938</v>
      </c>
      <c r="L359" s="24" t="n">
        <v>76.8099975585938</v>
      </c>
      <c r="M359" s="25" t="n">
        <v>1</v>
      </c>
      <c r="N359" s="15" t="n">
        <v>39052</v>
      </c>
      <c r="O359" s="25" t="n">
        <v>0.25607798784</v>
      </c>
      <c r="P359" s="15" t="n">
        <v>38169</v>
      </c>
      <c r="Q359" s="24" t="n">
        <v>62.8</v>
      </c>
      <c r="R359" s="24" t="n">
        <v>72.7</v>
      </c>
      <c r="S359" s="24" t="n">
        <v>81.23</v>
      </c>
      <c r="T359" s="25" t="n">
        <v>1</v>
      </c>
      <c r="U359" s="15" t="n">
        <v>39052</v>
      </c>
      <c r="V359" s="25" t="n">
        <v>0.25607798784</v>
      </c>
      <c r="W359" s="15" t="n">
        <v>38169</v>
      </c>
      <c r="X359" s="24" t="n">
        <v>51.75</v>
      </c>
      <c r="Y359" s="24" t="n">
        <v>55.75</v>
      </c>
      <c r="Z359" s="24" t="n">
        <v>59.75</v>
      </c>
      <c r="AA359" s="25" t="n">
        <v>1</v>
      </c>
      <c r="AB359" s="15" t="n">
        <v>39052</v>
      </c>
      <c r="AC359" s="25" t="n">
        <v>0.3200974848</v>
      </c>
      <c r="AD359" s="15" t="n">
        <v>38169</v>
      </c>
      <c r="AE359" s="24" t="n">
        <v>72</v>
      </c>
      <c r="AF359" s="24" t="n">
        <v>76</v>
      </c>
      <c r="AG359" s="24" t="n">
        <v>80</v>
      </c>
      <c r="AH359" s="25" t="n">
        <v>1.5</v>
      </c>
      <c r="AI359" s="15" t="n">
        <v>39052</v>
      </c>
      <c r="AJ359" s="25" t="n">
        <v>0.25607798784</v>
      </c>
      <c r="AK359" s="15" t="n">
        <v>38169</v>
      </c>
      <c r="AL359" s="24" t="n">
        <v>108.29</v>
      </c>
      <c r="AM359" s="24" t="n">
        <v>112.29</v>
      </c>
      <c r="AN359" s="24" t="n">
        <v>116.29</v>
      </c>
      <c r="AO359" s="24" t="n">
        <v>1</v>
      </c>
      <c r="AP359" s="15" t="n">
        <v>39052</v>
      </c>
      <c r="AQ359" s="24" t="n">
        <v>0.25607798784</v>
      </c>
      <c r="AR359" s="15" t="n">
        <v>38169</v>
      </c>
      <c r="AS359" s="24" t="n">
        <v>58.5</v>
      </c>
      <c r="AT359" s="24" t="n">
        <v>73.5</v>
      </c>
      <c r="AU359" s="24" t="n">
        <v>83.5</v>
      </c>
      <c r="AV359" s="24" t="n">
        <v>2.052</v>
      </c>
      <c r="AW359" s="15" t="n">
        <v>39052</v>
      </c>
      <c r="AX359" s="24" t="n">
        <v>0.2435</v>
      </c>
      <c r="AY359" s="15" t="n">
        <v>38169</v>
      </c>
      <c r="AZ359" s="24" t="n">
        <v>66.2471466064453</v>
      </c>
      <c r="BA359" s="24" t="n">
        <v>73.2471466064453</v>
      </c>
      <c r="BB359" s="24" t="n">
        <v>80.2471466064453</v>
      </c>
      <c r="BC359" s="24" t="n">
        <v>2.052</v>
      </c>
      <c r="BD359" s="15" t="n">
        <v>39052</v>
      </c>
      <c r="BE359" s="24" t="n">
        <v>0.2435</v>
      </c>
      <c r="BF359" s="15" t="n">
        <v>38169</v>
      </c>
      <c r="BG359" s="24" t="n">
        <v>56.125</v>
      </c>
      <c r="BH359" s="24" t="n">
        <v>58.625</v>
      </c>
      <c r="BI359" s="24" t="n">
        <v>65.625</v>
      </c>
      <c r="BJ359" s="24" t="n">
        <v>1.75</v>
      </c>
      <c r="BK359" s="15" t="n">
        <v>39052</v>
      </c>
      <c r="BL359" s="24" t="n">
        <v>0.17895</v>
      </c>
      <c r="BM359" s="15" t="n">
        <v>38169</v>
      </c>
      <c r="BN359" s="24" t="n">
        <v>71.7471466064453</v>
      </c>
      <c r="BO359" s="24" t="n">
        <v>74.2471466064453</v>
      </c>
      <c r="BP359" s="24" t="n">
        <v>81.2471466064453</v>
      </c>
      <c r="BQ359" s="24" t="n">
        <v>1.75</v>
      </c>
      <c r="BR359" s="15" t="n">
        <v>39052</v>
      </c>
      <c r="BS359" s="24" t="n">
        <v>0.17895</v>
      </c>
      <c r="BT359" s="15" t="n">
        <v>38169</v>
      </c>
      <c r="BU359" s="24" t="n">
        <v>57.4971466064453</v>
      </c>
      <c r="BV359" s="24" t="n">
        <v>64.4971466064453</v>
      </c>
      <c r="BW359" s="24" t="n">
        <v>71.4971466064453</v>
      </c>
      <c r="BX359" s="24" t="n">
        <v>2.052</v>
      </c>
      <c r="BY359" s="15" t="n">
        <v>39052</v>
      </c>
      <c r="BZ359" s="24" t="n">
        <v>0.2435</v>
      </c>
      <c r="CA359" s="15" t="n">
        <v>38169</v>
      </c>
      <c r="CB359" s="24" t="n">
        <v>58.25</v>
      </c>
      <c r="CC359" s="24" t="n">
        <v>73.25</v>
      </c>
      <c r="CD359" s="24" t="n">
        <v>83.25</v>
      </c>
      <c r="CE359" s="24" t="n">
        <v>2.052</v>
      </c>
      <c r="CF359" s="15" t="n">
        <v>39052</v>
      </c>
      <c r="CG359" s="24" t="n">
        <v>0.2435</v>
      </c>
      <c r="CH359" s="15" t="n">
        <v>38169</v>
      </c>
      <c r="CI359" s="24" t="n">
        <v>53.7499923706055</v>
      </c>
      <c r="CJ359" s="24" t="n">
        <v>55.7499923706055</v>
      </c>
      <c r="CK359" s="24" t="n">
        <v>57.7499923706055</v>
      </c>
      <c r="CL359" s="24" t="n">
        <v>1.25</v>
      </c>
      <c r="CM359" s="15" t="n">
        <v>39052</v>
      </c>
      <c r="CN359" s="24" t="n">
        <v>0.2</v>
      </c>
    </row>
    <row r="360" customFormat="false" ht="12.75" hidden="false" customHeight="false" outlineLevel="0" collapsed="false">
      <c r="B360" s="15" t="n">
        <v>38200</v>
      </c>
      <c r="C360" s="24" t="n">
        <v>84.55</v>
      </c>
      <c r="D360" s="24" t="n">
        <v>88.55</v>
      </c>
      <c r="E360" s="24" t="n">
        <v>92.55</v>
      </c>
      <c r="F360" s="25" t="n">
        <v>1</v>
      </c>
      <c r="G360" s="15" t="n">
        <v>39083</v>
      </c>
      <c r="H360" s="25" t="n">
        <v>0.2569273344</v>
      </c>
      <c r="I360" s="15" t="n">
        <v>38200</v>
      </c>
      <c r="J360" s="24" t="n">
        <v>67.3000030517578</v>
      </c>
      <c r="K360" s="24" t="n">
        <v>71.3000030517578</v>
      </c>
      <c r="L360" s="24" t="n">
        <v>75.3000030517578</v>
      </c>
      <c r="M360" s="25" t="n">
        <v>1</v>
      </c>
      <c r="N360" s="15" t="n">
        <v>39083</v>
      </c>
      <c r="O360" s="25" t="n">
        <v>0.2569273344</v>
      </c>
      <c r="P360" s="15" t="n">
        <v>38200</v>
      </c>
      <c r="Q360" s="24" t="n">
        <v>62.8</v>
      </c>
      <c r="R360" s="24" t="n">
        <v>72.7</v>
      </c>
      <c r="S360" s="24" t="n">
        <v>81.23</v>
      </c>
      <c r="T360" s="25" t="n">
        <v>1</v>
      </c>
      <c r="U360" s="15" t="n">
        <v>39083</v>
      </c>
      <c r="V360" s="25" t="n">
        <v>0.2569273344</v>
      </c>
      <c r="W360" s="15" t="n">
        <v>38200</v>
      </c>
      <c r="X360" s="24" t="n">
        <v>51.75</v>
      </c>
      <c r="Y360" s="24" t="n">
        <v>55.75</v>
      </c>
      <c r="Z360" s="24" t="n">
        <v>59.75</v>
      </c>
      <c r="AA360" s="25" t="n">
        <v>1</v>
      </c>
      <c r="AB360" s="15" t="n">
        <v>39083</v>
      </c>
      <c r="AC360" s="25" t="n">
        <v>0.321159168</v>
      </c>
      <c r="AD360" s="15" t="n">
        <v>38200</v>
      </c>
      <c r="AE360" s="24" t="n">
        <v>72</v>
      </c>
      <c r="AF360" s="24" t="n">
        <v>76</v>
      </c>
      <c r="AG360" s="24" t="n">
        <v>80</v>
      </c>
      <c r="AH360" s="25" t="n">
        <v>1.5</v>
      </c>
      <c r="AI360" s="15" t="n">
        <v>39083</v>
      </c>
      <c r="AJ360" s="25" t="n">
        <v>0.2569273344</v>
      </c>
      <c r="AK360" s="15" t="n">
        <v>38200</v>
      </c>
      <c r="AL360" s="24" t="n">
        <v>108.29</v>
      </c>
      <c r="AM360" s="24" t="n">
        <v>112.29</v>
      </c>
      <c r="AN360" s="24" t="n">
        <v>116.29</v>
      </c>
      <c r="AO360" s="24" t="n">
        <v>1</v>
      </c>
      <c r="AP360" s="15" t="n">
        <v>39083</v>
      </c>
      <c r="AQ360" s="24" t="n">
        <v>0.2569273344</v>
      </c>
      <c r="AR360" s="15" t="n">
        <v>38200</v>
      </c>
      <c r="AS360" s="24" t="n">
        <v>58.5</v>
      </c>
      <c r="AT360" s="24" t="n">
        <v>73.5</v>
      </c>
      <c r="AU360" s="24" t="n">
        <v>83.5</v>
      </c>
      <c r="AV360" s="24" t="n">
        <v>1.89</v>
      </c>
      <c r="AW360" s="15" t="n">
        <v>39083</v>
      </c>
      <c r="AX360" s="24" t="n">
        <v>0.2435</v>
      </c>
      <c r="AY360" s="15" t="n">
        <v>38200</v>
      </c>
      <c r="AZ360" s="24" t="n">
        <v>66.2471466064453</v>
      </c>
      <c r="BA360" s="24" t="n">
        <v>73.2471466064453</v>
      </c>
      <c r="BB360" s="24" t="n">
        <v>80.2471466064453</v>
      </c>
      <c r="BC360" s="24" t="n">
        <v>1.89</v>
      </c>
      <c r="BD360" s="15" t="n">
        <v>39083</v>
      </c>
      <c r="BE360" s="24" t="n">
        <v>0.2435</v>
      </c>
      <c r="BF360" s="15" t="n">
        <v>38200</v>
      </c>
      <c r="BG360" s="24" t="n">
        <v>56.125</v>
      </c>
      <c r="BH360" s="24" t="n">
        <v>58.625</v>
      </c>
      <c r="BI360" s="24" t="n">
        <v>65.625</v>
      </c>
      <c r="BJ360" s="24" t="n">
        <v>1.8</v>
      </c>
      <c r="BK360" s="15" t="n">
        <v>39083</v>
      </c>
      <c r="BL360" s="24" t="n">
        <v>0.17895</v>
      </c>
      <c r="BM360" s="15" t="n">
        <v>38200</v>
      </c>
      <c r="BN360" s="24" t="n">
        <v>71.7471466064453</v>
      </c>
      <c r="BO360" s="24" t="n">
        <v>74.2471466064453</v>
      </c>
      <c r="BP360" s="24" t="n">
        <v>81.2471466064453</v>
      </c>
      <c r="BQ360" s="24" t="n">
        <v>1.8</v>
      </c>
      <c r="BR360" s="15" t="n">
        <v>39083</v>
      </c>
      <c r="BS360" s="24" t="n">
        <v>0.17895</v>
      </c>
      <c r="BT360" s="15" t="n">
        <v>38200</v>
      </c>
      <c r="BU360" s="24" t="n">
        <v>57.4971466064453</v>
      </c>
      <c r="BV360" s="24" t="n">
        <v>64.4971466064453</v>
      </c>
      <c r="BW360" s="24" t="n">
        <v>71.4971466064453</v>
      </c>
      <c r="BX360" s="24" t="n">
        <v>1.89</v>
      </c>
      <c r="BY360" s="15" t="n">
        <v>39083</v>
      </c>
      <c r="BZ360" s="24" t="n">
        <v>0.2435</v>
      </c>
      <c r="CA360" s="15" t="n">
        <v>38200</v>
      </c>
      <c r="CB360" s="24" t="n">
        <v>58.25</v>
      </c>
      <c r="CC360" s="24" t="n">
        <v>73.25</v>
      </c>
      <c r="CD360" s="24" t="n">
        <v>83.25</v>
      </c>
      <c r="CE360" s="24" t="n">
        <v>1.89</v>
      </c>
      <c r="CF360" s="15" t="n">
        <v>39083</v>
      </c>
      <c r="CG360" s="24" t="n">
        <v>0.2435</v>
      </c>
      <c r="CH360" s="15" t="n">
        <v>38200</v>
      </c>
      <c r="CI360" s="24" t="n">
        <v>53.75</v>
      </c>
      <c r="CJ360" s="24" t="n">
        <v>55.75</v>
      </c>
      <c r="CK360" s="24" t="n">
        <v>57.75</v>
      </c>
      <c r="CL360" s="24" t="n">
        <v>1.2</v>
      </c>
      <c r="CM360" s="15" t="n">
        <v>39083</v>
      </c>
      <c r="CN360" s="24" t="n">
        <v>0.2025</v>
      </c>
    </row>
    <row r="361" customFormat="false" ht="12.75" hidden="false" customHeight="false" outlineLevel="0" collapsed="false">
      <c r="B361" s="15" t="n">
        <v>38231</v>
      </c>
      <c r="C361" s="24" t="n">
        <v>44.55</v>
      </c>
      <c r="D361" s="24" t="n">
        <v>45.55</v>
      </c>
      <c r="E361" s="24" t="n">
        <v>46.55</v>
      </c>
      <c r="F361" s="25" t="n">
        <v>1</v>
      </c>
      <c r="G361" s="15" t="n">
        <v>39114</v>
      </c>
      <c r="H361" s="25" t="n">
        <v>0.3121348608</v>
      </c>
      <c r="I361" s="15" t="n">
        <v>38231</v>
      </c>
      <c r="J361" s="24" t="n">
        <v>32.1500015258789</v>
      </c>
      <c r="K361" s="24" t="n">
        <v>33.1500015258789</v>
      </c>
      <c r="L361" s="24" t="n">
        <v>34.1500015258789</v>
      </c>
      <c r="M361" s="25" t="n">
        <v>1</v>
      </c>
      <c r="N361" s="15" t="n">
        <v>39114</v>
      </c>
      <c r="O361" s="25" t="n">
        <v>0.3121348608</v>
      </c>
      <c r="P361" s="15" t="n">
        <v>38231</v>
      </c>
      <c r="Q361" s="24" t="n">
        <v>37.15</v>
      </c>
      <c r="R361" s="24" t="n">
        <v>41.2</v>
      </c>
      <c r="S361" s="24" t="n">
        <v>43.82</v>
      </c>
      <c r="T361" s="25" t="n">
        <v>1</v>
      </c>
      <c r="U361" s="15" t="n">
        <v>39114</v>
      </c>
      <c r="V361" s="25" t="n">
        <v>0.3121348608</v>
      </c>
      <c r="W361" s="15" t="n">
        <v>38231</v>
      </c>
      <c r="X361" s="24" t="n">
        <v>35.4</v>
      </c>
      <c r="Y361" s="24" t="n">
        <v>36.4</v>
      </c>
      <c r="Z361" s="24" t="n">
        <v>37.4</v>
      </c>
      <c r="AA361" s="25" t="n">
        <v>1</v>
      </c>
      <c r="AB361" s="15" t="n">
        <v>39114</v>
      </c>
      <c r="AC361" s="25" t="n">
        <v>0.390168576</v>
      </c>
      <c r="AD361" s="15" t="n">
        <v>38231</v>
      </c>
      <c r="AE361" s="24" t="n">
        <v>31.5</v>
      </c>
      <c r="AF361" s="24" t="n">
        <v>32.5</v>
      </c>
      <c r="AG361" s="24" t="n">
        <v>33.5</v>
      </c>
      <c r="AH361" s="25" t="n">
        <v>2.25</v>
      </c>
      <c r="AI361" s="15" t="n">
        <v>39114</v>
      </c>
      <c r="AJ361" s="25" t="n">
        <v>0.3121348608</v>
      </c>
      <c r="AK361" s="15" t="n">
        <v>38231</v>
      </c>
      <c r="AL361" s="24" t="n">
        <v>49.54</v>
      </c>
      <c r="AM361" s="24" t="n">
        <v>50.54</v>
      </c>
      <c r="AN361" s="24" t="n">
        <v>51.54</v>
      </c>
      <c r="AO361" s="24" t="n">
        <v>1</v>
      </c>
      <c r="AP361" s="15" t="n">
        <v>39114</v>
      </c>
      <c r="AQ361" s="24" t="n">
        <v>0.3121348608</v>
      </c>
      <c r="AR361" s="15" t="n">
        <v>38231</v>
      </c>
      <c r="AS361" s="24" t="n">
        <v>33</v>
      </c>
      <c r="AT361" s="24" t="n">
        <v>36</v>
      </c>
      <c r="AU361" s="24" t="n">
        <v>39</v>
      </c>
      <c r="AV361" s="24" t="n">
        <v>2.322</v>
      </c>
      <c r="AW361" s="15" t="n">
        <v>39114</v>
      </c>
      <c r="AX361" s="24" t="n">
        <v>0.251</v>
      </c>
      <c r="AY361" s="15" t="n">
        <v>38231</v>
      </c>
      <c r="AZ361" s="24" t="n">
        <v>31.1021438598633</v>
      </c>
      <c r="BA361" s="24" t="n">
        <v>33.7521438598633</v>
      </c>
      <c r="BB361" s="24" t="n">
        <v>36.4021438598633</v>
      </c>
      <c r="BC361" s="24" t="n">
        <v>2.322</v>
      </c>
      <c r="BD361" s="15" t="n">
        <v>39114</v>
      </c>
      <c r="BE361" s="24" t="n">
        <v>0.251</v>
      </c>
      <c r="BF361" s="15" t="n">
        <v>38231</v>
      </c>
      <c r="BG361" s="24" t="n">
        <v>31.5844139099121</v>
      </c>
      <c r="BH361" s="24" t="n">
        <v>34.0844139099121</v>
      </c>
      <c r="BI361" s="24" t="n">
        <v>41.0844139099121</v>
      </c>
      <c r="BJ361" s="24" t="n">
        <v>2.35</v>
      </c>
      <c r="BK361" s="15" t="n">
        <v>39114</v>
      </c>
      <c r="BL361" s="24" t="n">
        <v>0.1795</v>
      </c>
      <c r="BM361" s="15" t="n">
        <v>38231</v>
      </c>
      <c r="BN361" s="24" t="n">
        <v>33.8646430969238</v>
      </c>
      <c r="BO361" s="24" t="n">
        <v>36.3646430969238</v>
      </c>
      <c r="BP361" s="24" t="n">
        <v>43.3646430969238</v>
      </c>
      <c r="BQ361" s="24" t="n">
        <v>2.35</v>
      </c>
      <c r="BR361" s="15" t="n">
        <v>39114</v>
      </c>
      <c r="BS361" s="24" t="n">
        <v>0.1795</v>
      </c>
      <c r="BT361" s="15" t="n">
        <v>38231</v>
      </c>
      <c r="BU361" s="24" t="n">
        <v>25.4521423339844</v>
      </c>
      <c r="BV361" s="24" t="n">
        <v>28.1021423339844</v>
      </c>
      <c r="BW361" s="24" t="n">
        <v>30.7521423339844</v>
      </c>
      <c r="BX361" s="24" t="n">
        <v>2.322</v>
      </c>
      <c r="BY361" s="15" t="n">
        <v>39114</v>
      </c>
      <c r="BZ361" s="24" t="n">
        <v>0.251</v>
      </c>
      <c r="CA361" s="15" t="n">
        <v>38231</v>
      </c>
      <c r="CB361" s="24" t="n">
        <v>32</v>
      </c>
      <c r="CC361" s="24" t="n">
        <v>35</v>
      </c>
      <c r="CD361" s="24" t="n">
        <v>38</v>
      </c>
      <c r="CE361" s="24" t="n">
        <v>2.322</v>
      </c>
      <c r="CF361" s="15" t="n">
        <v>39114</v>
      </c>
      <c r="CG361" s="24" t="n">
        <v>0.251</v>
      </c>
      <c r="CH361" s="15" t="n">
        <v>38231</v>
      </c>
      <c r="CI361" s="24" t="n">
        <v>38.0000038146973</v>
      </c>
      <c r="CJ361" s="24" t="n">
        <v>40.0000038146973</v>
      </c>
      <c r="CK361" s="24" t="n">
        <v>42.0000038146973</v>
      </c>
      <c r="CL361" s="24" t="n">
        <v>1.25</v>
      </c>
      <c r="CM361" s="15" t="n">
        <v>39114</v>
      </c>
      <c r="CN361" s="24" t="n">
        <v>0.22</v>
      </c>
    </row>
    <row r="362" customFormat="false" ht="12.75" hidden="false" customHeight="false" outlineLevel="0" collapsed="false">
      <c r="B362" s="15" t="n">
        <v>38261</v>
      </c>
      <c r="C362" s="24" t="n">
        <v>42.45</v>
      </c>
      <c r="D362" s="24" t="n">
        <v>43.3</v>
      </c>
      <c r="E362" s="24" t="n">
        <v>44.15</v>
      </c>
      <c r="F362" s="25" t="n">
        <v>1.5</v>
      </c>
      <c r="G362" s="15" t="n">
        <v>39142</v>
      </c>
      <c r="H362" s="25" t="n">
        <v>0.3121348608</v>
      </c>
      <c r="I362" s="15" t="n">
        <v>38261</v>
      </c>
      <c r="J362" s="24" t="n">
        <v>30.4499992370605</v>
      </c>
      <c r="K362" s="24" t="n">
        <v>31.2999992370605</v>
      </c>
      <c r="L362" s="24" t="n">
        <v>32.1499992370606</v>
      </c>
      <c r="M362" s="25" t="n">
        <v>1.5</v>
      </c>
      <c r="N362" s="15" t="n">
        <v>39142</v>
      </c>
      <c r="O362" s="25" t="n">
        <v>0.3121348608</v>
      </c>
      <c r="P362" s="15" t="n">
        <v>38261</v>
      </c>
      <c r="Q362" s="24" t="n">
        <v>40.35</v>
      </c>
      <c r="R362" s="24" t="n">
        <v>42.45</v>
      </c>
      <c r="S362" s="24" t="n">
        <v>44.1</v>
      </c>
      <c r="T362" s="25" t="n">
        <v>1.5</v>
      </c>
      <c r="U362" s="15" t="n">
        <v>39142</v>
      </c>
      <c r="V362" s="25" t="n">
        <v>0.3121348608</v>
      </c>
      <c r="W362" s="15" t="n">
        <v>38261</v>
      </c>
      <c r="X362" s="24" t="n">
        <v>34.55</v>
      </c>
      <c r="Y362" s="24" t="n">
        <v>35.4</v>
      </c>
      <c r="Z362" s="24" t="n">
        <v>36.25</v>
      </c>
      <c r="AA362" s="25" t="n">
        <v>1.5</v>
      </c>
      <c r="AB362" s="15" t="n">
        <v>39142</v>
      </c>
      <c r="AC362" s="25" t="n">
        <v>0.390168576</v>
      </c>
      <c r="AD362" s="15" t="n">
        <v>38261</v>
      </c>
      <c r="AE362" s="24" t="n">
        <v>29.15</v>
      </c>
      <c r="AF362" s="24" t="n">
        <v>30</v>
      </c>
      <c r="AG362" s="24" t="n">
        <v>30.85</v>
      </c>
      <c r="AH362" s="25" t="n">
        <v>2.25</v>
      </c>
      <c r="AI362" s="15" t="n">
        <v>39142</v>
      </c>
      <c r="AJ362" s="25" t="n">
        <v>0.3121348608</v>
      </c>
      <c r="AK362" s="15" t="n">
        <v>38261</v>
      </c>
      <c r="AL362" s="24" t="n">
        <v>48.19</v>
      </c>
      <c r="AM362" s="24" t="n">
        <v>49.04</v>
      </c>
      <c r="AN362" s="24" t="n">
        <v>49.89</v>
      </c>
      <c r="AO362" s="24" t="n">
        <v>1.5</v>
      </c>
      <c r="AP362" s="15" t="n">
        <v>39142</v>
      </c>
      <c r="AQ362" s="24" t="n">
        <v>0.3121348608</v>
      </c>
      <c r="AR362" s="15" t="n">
        <v>38261</v>
      </c>
      <c r="AS362" s="24" t="n">
        <v>32.25</v>
      </c>
      <c r="AT362" s="24" t="n">
        <v>33</v>
      </c>
      <c r="AU362" s="24" t="n">
        <v>33.75</v>
      </c>
      <c r="AV362" s="24" t="n">
        <v>2.322</v>
      </c>
      <c r="AW362" s="15" t="n">
        <v>39142</v>
      </c>
      <c r="AX362" s="24" t="n">
        <v>0.251</v>
      </c>
      <c r="AY362" s="15" t="n">
        <v>38261</v>
      </c>
      <c r="AZ362" s="24" t="n">
        <v>30.7489334106445</v>
      </c>
      <c r="BA362" s="24" t="n">
        <v>31.6489334106445</v>
      </c>
      <c r="BB362" s="24" t="n">
        <v>32.5489334106445</v>
      </c>
      <c r="BC362" s="24" t="n">
        <v>2.322</v>
      </c>
      <c r="BD362" s="15" t="n">
        <v>39142</v>
      </c>
      <c r="BE362" s="24" t="n">
        <v>0.251</v>
      </c>
      <c r="BF362" s="15" t="n">
        <v>38261</v>
      </c>
      <c r="BG362" s="24" t="n">
        <v>36.6499977111816</v>
      </c>
      <c r="BH362" s="24" t="n">
        <v>39.1499977111816</v>
      </c>
      <c r="BI362" s="24" t="n">
        <v>46.1499977111816</v>
      </c>
      <c r="BJ362" s="24" t="n">
        <v>2.35</v>
      </c>
      <c r="BK362" s="15" t="n">
        <v>39142</v>
      </c>
      <c r="BL362" s="24" t="n">
        <v>0.1795</v>
      </c>
      <c r="BM362" s="15" t="n">
        <v>38261</v>
      </c>
      <c r="BN362" s="24" t="n">
        <v>29.1489334106445</v>
      </c>
      <c r="BO362" s="24" t="n">
        <v>31.6489334106445</v>
      </c>
      <c r="BP362" s="24" t="n">
        <v>38.6489334106445</v>
      </c>
      <c r="BQ362" s="24" t="n">
        <v>2.35</v>
      </c>
      <c r="BR362" s="15" t="n">
        <v>39142</v>
      </c>
      <c r="BS362" s="24" t="n">
        <v>0.1795</v>
      </c>
      <c r="BT362" s="15" t="n">
        <v>38261</v>
      </c>
      <c r="BU362" s="24" t="n">
        <v>30.4989295959473</v>
      </c>
      <c r="BV362" s="24" t="n">
        <v>31.3989295959473</v>
      </c>
      <c r="BW362" s="24" t="n">
        <v>32.2989295959473</v>
      </c>
      <c r="BX362" s="24" t="n">
        <v>2.322</v>
      </c>
      <c r="BY362" s="15" t="n">
        <v>39142</v>
      </c>
      <c r="BZ362" s="24" t="n">
        <v>0.251</v>
      </c>
      <c r="CA362" s="15" t="n">
        <v>38261</v>
      </c>
      <c r="CB362" s="24" t="n">
        <v>33.25</v>
      </c>
      <c r="CC362" s="24" t="n">
        <v>34</v>
      </c>
      <c r="CD362" s="24" t="n">
        <v>34.75</v>
      </c>
      <c r="CE362" s="24" t="n">
        <v>2.322</v>
      </c>
      <c r="CF362" s="15" t="n">
        <v>39142</v>
      </c>
      <c r="CG362" s="24" t="n">
        <v>0.251</v>
      </c>
      <c r="CH362" s="15" t="n">
        <v>38261</v>
      </c>
      <c r="CI362" s="24" t="n">
        <v>33.1000022888184</v>
      </c>
      <c r="CJ362" s="24" t="n">
        <v>35.1000022888184</v>
      </c>
      <c r="CK362" s="24" t="n">
        <v>37.1000022888184</v>
      </c>
      <c r="CL362" s="24" t="n">
        <v>1.25</v>
      </c>
      <c r="CM362" s="15" t="n">
        <v>39142</v>
      </c>
      <c r="CN362" s="24" t="n">
        <v>0.22</v>
      </c>
    </row>
    <row r="363" customFormat="false" ht="12.75" hidden="false" customHeight="false" outlineLevel="0" collapsed="false">
      <c r="B363" s="15" t="n">
        <v>38292</v>
      </c>
      <c r="C363" s="24" t="n">
        <v>42.45</v>
      </c>
      <c r="D363" s="24" t="n">
        <v>43.3</v>
      </c>
      <c r="E363" s="24" t="n">
        <v>44.15</v>
      </c>
      <c r="F363" s="25" t="n">
        <v>1.5</v>
      </c>
      <c r="G363" s="15" t="n">
        <v>39173</v>
      </c>
      <c r="H363" s="25" t="n">
        <v>0.2611740672</v>
      </c>
      <c r="I363" s="15" t="n">
        <v>38292</v>
      </c>
      <c r="J363" s="24" t="n">
        <v>32.6999992370605</v>
      </c>
      <c r="K363" s="24" t="n">
        <v>33.5499992370606</v>
      </c>
      <c r="L363" s="24" t="n">
        <v>34.3999992370606</v>
      </c>
      <c r="M363" s="25" t="n">
        <v>1.5</v>
      </c>
      <c r="N363" s="15" t="n">
        <v>39173</v>
      </c>
      <c r="O363" s="25" t="n">
        <v>0.2611740672</v>
      </c>
      <c r="P363" s="15" t="n">
        <v>38292</v>
      </c>
      <c r="Q363" s="24" t="n">
        <v>40.35</v>
      </c>
      <c r="R363" s="24" t="n">
        <v>42.45</v>
      </c>
      <c r="S363" s="24" t="n">
        <v>44.1</v>
      </c>
      <c r="T363" s="25" t="n">
        <v>1.5</v>
      </c>
      <c r="U363" s="15" t="n">
        <v>39173</v>
      </c>
      <c r="V363" s="25" t="n">
        <v>0.2611740672</v>
      </c>
      <c r="W363" s="15" t="n">
        <v>38292</v>
      </c>
      <c r="X363" s="24" t="n">
        <v>34.55</v>
      </c>
      <c r="Y363" s="24" t="n">
        <v>35.4</v>
      </c>
      <c r="Z363" s="24" t="n">
        <v>36.25</v>
      </c>
      <c r="AA363" s="25" t="n">
        <v>1.5</v>
      </c>
      <c r="AB363" s="15" t="n">
        <v>39173</v>
      </c>
      <c r="AC363" s="25" t="n">
        <v>0.326467584</v>
      </c>
      <c r="AD363" s="15" t="n">
        <v>38292</v>
      </c>
      <c r="AE363" s="24" t="n">
        <v>29.15</v>
      </c>
      <c r="AF363" s="24" t="n">
        <v>30</v>
      </c>
      <c r="AG363" s="24" t="n">
        <v>30.85</v>
      </c>
      <c r="AH363" s="25" t="n">
        <v>1.5</v>
      </c>
      <c r="AI363" s="15" t="n">
        <v>39173</v>
      </c>
      <c r="AJ363" s="25" t="n">
        <v>0.2611740672</v>
      </c>
      <c r="AK363" s="15" t="n">
        <v>38292</v>
      </c>
      <c r="AL363" s="24" t="n">
        <v>48.19</v>
      </c>
      <c r="AM363" s="24" t="n">
        <v>49.04</v>
      </c>
      <c r="AN363" s="24" t="n">
        <v>49.89</v>
      </c>
      <c r="AO363" s="24" t="n">
        <v>1.5</v>
      </c>
      <c r="AP363" s="15" t="n">
        <v>39173</v>
      </c>
      <c r="AQ363" s="24" t="n">
        <v>0.2611740672</v>
      </c>
      <c r="AR363" s="15" t="n">
        <v>38292</v>
      </c>
      <c r="AS363" s="24" t="n">
        <v>32.25</v>
      </c>
      <c r="AT363" s="24" t="n">
        <v>33</v>
      </c>
      <c r="AU363" s="24" t="n">
        <v>33.75</v>
      </c>
      <c r="AV363" s="24" t="n">
        <v>2.052</v>
      </c>
      <c r="AW363" s="15" t="n">
        <v>39173</v>
      </c>
      <c r="AX363" s="24" t="n">
        <v>0.251</v>
      </c>
      <c r="AY363" s="15" t="n">
        <v>38292</v>
      </c>
      <c r="AZ363" s="24" t="n">
        <v>30.8489318847656</v>
      </c>
      <c r="BA363" s="24" t="n">
        <v>31.7489318847656</v>
      </c>
      <c r="BB363" s="24" t="n">
        <v>32.6489318847656</v>
      </c>
      <c r="BC363" s="24" t="n">
        <v>2.052</v>
      </c>
      <c r="BD363" s="15" t="n">
        <v>39173</v>
      </c>
      <c r="BE363" s="24" t="n">
        <v>0.251</v>
      </c>
      <c r="BF363" s="15" t="n">
        <v>38292</v>
      </c>
      <c r="BG363" s="24" t="n">
        <v>37.4469146728516</v>
      </c>
      <c r="BH363" s="24" t="n">
        <v>39.9469146728516</v>
      </c>
      <c r="BI363" s="24" t="n">
        <v>46.9469146728516</v>
      </c>
      <c r="BJ363" s="24" t="n">
        <v>1.7</v>
      </c>
      <c r="BK363" s="15" t="n">
        <v>39173</v>
      </c>
      <c r="BL363" s="24" t="n">
        <v>0.17595</v>
      </c>
      <c r="BM363" s="15" t="n">
        <v>38292</v>
      </c>
      <c r="BN363" s="24" t="n">
        <v>29.2489318847656</v>
      </c>
      <c r="BO363" s="24" t="n">
        <v>31.7489318847656</v>
      </c>
      <c r="BP363" s="24" t="n">
        <v>38.7489318847656</v>
      </c>
      <c r="BQ363" s="24" t="n">
        <v>1.7</v>
      </c>
      <c r="BR363" s="15" t="n">
        <v>39173</v>
      </c>
      <c r="BS363" s="24" t="n">
        <v>0.17595</v>
      </c>
      <c r="BT363" s="15" t="n">
        <v>38292</v>
      </c>
      <c r="BU363" s="24" t="n">
        <v>33.9989295959473</v>
      </c>
      <c r="BV363" s="24" t="n">
        <v>34.8989295959473</v>
      </c>
      <c r="BW363" s="24" t="n">
        <v>35.7989295959473</v>
      </c>
      <c r="BX363" s="24" t="n">
        <v>2.052</v>
      </c>
      <c r="BY363" s="15" t="n">
        <v>39173</v>
      </c>
      <c r="BZ363" s="24" t="n">
        <v>0.251</v>
      </c>
      <c r="CA363" s="15" t="n">
        <v>38292</v>
      </c>
      <c r="CB363" s="24" t="n">
        <v>33.2400016784668</v>
      </c>
      <c r="CC363" s="24" t="n">
        <v>33.9900016784668</v>
      </c>
      <c r="CD363" s="24" t="n">
        <v>34.7400016784668</v>
      </c>
      <c r="CE363" s="24" t="n">
        <v>2.052</v>
      </c>
      <c r="CF363" s="15" t="n">
        <v>39173</v>
      </c>
      <c r="CG363" s="24" t="n">
        <v>0.251</v>
      </c>
      <c r="CH363" s="15" t="n">
        <v>38292</v>
      </c>
      <c r="CI363" s="24" t="n">
        <v>34.2999954223633</v>
      </c>
      <c r="CJ363" s="24" t="n">
        <v>36.2999954223633</v>
      </c>
      <c r="CK363" s="24" t="n">
        <v>38.2999954223633</v>
      </c>
      <c r="CL363" s="24" t="n">
        <v>1.25</v>
      </c>
      <c r="CM363" s="15" t="n">
        <v>39173</v>
      </c>
      <c r="CN363" s="24" t="n">
        <v>0.19</v>
      </c>
    </row>
    <row r="364" customFormat="false" ht="12.75" hidden="false" customHeight="false" outlineLevel="0" collapsed="false">
      <c r="B364" s="15" t="n">
        <v>38322</v>
      </c>
      <c r="C364" s="24" t="n">
        <v>42.45</v>
      </c>
      <c r="D364" s="24" t="n">
        <v>43.3</v>
      </c>
      <c r="E364" s="24" t="n">
        <v>44.15</v>
      </c>
      <c r="F364" s="25" t="n">
        <v>1</v>
      </c>
      <c r="G364" s="15" t="n">
        <v>39203</v>
      </c>
      <c r="H364" s="25" t="n">
        <v>0.2611740672</v>
      </c>
      <c r="I364" s="15" t="n">
        <v>38322</v>
      </c>
      <c r="J364" s="24" t="n">
        <v>32.3500007629395</v>
      </c>
      <c r="K364" s="24" t="n">
        <v>33.2000007629395</v>
      </c>
      <c r="L364" s="24" t="n">
        <v>34.0500007629395</v>
      </c>
      <c r="M364" s="25" t="n">
        <v>1</v>
      </c>
      <c r="N364" s="15" t="n">
        <v>39203</v>
      </c>
      <c r="O364" s="25" t="n">
        <v>0.2611740672</v>
      </c>
      <c r="P364" s="15" t="n">
        <v>38322</v>
      </c>
      <c r="Q364" s="24" t="n">
        <v>40.35</v>
      </c>
      <c r="R364" s="24" t="n">
        <v>42.45</v>
      </c>
      <c r="S364" s="24" t="n">
        <v>44.1</v>
      </c>
      <c r="T364" s="25" t="n">
        <v>1</v>
      </c>
      <c r="U364" s="15" t="n">
        <v>39203</v>
      </c>
      <c r="V364" s="25" t="n">
        <v>0.2611740672</v>
      </c>
      <c r="W364" s="15" t="n">
        <v>38322</v>
      </c>
      <c r="X364" s="24" t="n">
        <v>34.55</v>
      </c>
      <c r="Y364" s="24" t="n">
        <v>35.4</v>
      </c>
      <c r="Z364" s="24" t="n">
        <v>36.25</v>
      </c>
      <c r="AA364" s="25" t="n">
        <v>1</v>
      </c>
      <c r="AB364" s="15" t="n">
        <v>39203</v>
      </c>
      <c r="AC364" s="25" t="n">
        <v>0.326467584</v>
      </c>
      <c r="AD364" s="15" t="n">
        <v>38322</v>
      </c>
      <c r="AE364" s="24" t="n">
        <v>29.15</v>
      </c>
      <c r="AF364" s="24" t="n">
        <v>30</v>
      </c>
      <c r="AG364" s="24" t="n">
        <v>30.85</v>
      </c>
      <c r="AH364" s="25" t="n">
        <v>1.5</v>
      </c>
      <c r="AI364" s="15" t="n">
        <v>39203</v>
      </c>
      <c r="AJ364" s="25" t="n">
        <v>0.2611740672</v>
      </c>
      <c r="AK364" s="15" t="n">
        <v>38322</v>
      </c>
      <c r="AL364" s="24" t="n">
        <v>48.19</v>
      </c>
      <c r="AM364" s="24" t="n">
        <v>49.04</v>
      </c>
      <c r="AN364" s="24" t="n">
        <v>49.89</v>
      </c>
      <c r="AO364" s="24" t="n">
        <v>1</v>
      </c>
      <c r="AP364" s="15" t="n">
        <v>39203</v>
      </c>
      <c r="AQ364" s="24" t="n">
        <v>0.2611740672</v>
      </c>
      <c r="AR364" s="15" t="n">
        <v>38322</v>
      </c>
      <c r="AS364" s="24" t="n">
        <v>32.25</v>
      </c>
      <c r="AT364" s="24" t="n">
        <v>33</v>
      </c>
      <c r="AU364" s="24" t="n">
        <v>33.75</v>
      </c>
      <c r="AV364" s="24" t="n">
        <v>1.998</v>
      </c>
      <c r="AW364" s="15" t="n">
        <v>39203</v>
      </c>
      <c r="AX364" s="24" t="n">
        <v>0.251</v>
      </c>
      <c r="AY364" s="15" t="n">
        <v>38322</v>
      </c>
      <c r="AZ364" s="24" t="n">
        <v>30.9489303588867</v>
      </c>
      <c r="BA364" s="24" t="n">
        <v>31.8489303588867</v>
      </c>
      <c r="BB364" s="24" t="n">
        <v>32.7489303588867</v>
      </c>
      <c r="BC364" s="24" t="n">
        <v>1.998</v>
      </c>
      <c r="BD364" s="15" t="n">
        <v>39203</v>
      </c>
      <c r="BE364" s="24" t="n">
        <v>0.251</v>
      </c>
      <c r="BF364" s="15" t="n">
        <v>38322</v>
      </c>
      <c r="BG364" s="24" t="n">
        <v>38.2023010253906</v>
      </c>
      <c r="BH364" s="24" t="n">
        <v>40.7023010253906</v>
      </c>
      <c r="BI364" s="24" t="n">
        <v>47.7023010253906</v>
      </c>
      <c r="BJ364" s="24" t="n">
        <v>1.75</v>
      </c>
      <c r="BK364" s="15" t="n">
        <v>39203</v>
      </c>
      <c r="BL364" s="24" t="n">
        <v>0.17595</v>
      </c>
      <c r="BM364" s="15" t="n">
        <v>38322</v>
      </c>
      <c r="BN364" s="24" t="n">
        <v>29.3489303588867</v>
      </c>
      <c r="BO364" s="24" t="n">
        <v>31.8489303588867</v>
      </c>
      <c r="BP364" s="24" t="n">
        <v>38.8489303588867</v>
      </c>
      <c r="BQ364" s="24" t="n">
        <v>1.75</v>
      </c>
      <c r="BR364" s="15" t="n">
        <v>39203</v>
      </c>
      <c r="BS364" s="24" t="n">
        <v>0.17595</v>
      </c>
      <c r="BT364" s="15" t="n">
        <v>38322</v>
      </c>
      <c r="BU364" s="24" t="n">
        <v>34.4989295959473</v>
      </c>
      <c r="BV364" s="24" t="n">
        <v>35.3989295959473</v>
      </c>
      <c r="BW364" s="24" t="n">
        <v>36.2989295959473</v>
      </c>
      <c r="BX364" s="24" t="n">
        <v>1.998</v>
      </c>
      <c r="BY364" s="15" t="n">
        <v>39203</v>
      </c>
      <c r="BZ364" s="24" t="n">
        <v>0.251</v>
      </c>
      <c r="CA364" s="15" t="n">
        <v>38322</v>
      </c>
      <c r="CB364" s="24" t="n">
        <v>33.25</v>
      </c>
      <c r="CC364" s="24" t="n">
        <v>34</v>
      </c>
      <c r="CD364" s="24" t="n">
        <v>34.75</v>
      </c>
      <c r="CE364" s="24" t="n">
        <v>1.998</v>
      </c>
      <c r="CF364" s="15" t="n">
        <v>39203</v>
      </c>
      <c r="CG364" s="24" t="n">
        <v>0.251</v>
      </c>
      <c r="CH364" s="15" t="n">
        <v>38322</v>
      </c>
      <c r="CI364" s="24" t="n">
        <v>34.2999954223633</v>
      </c>
      <c r="CJ364" s="24" t="n">
        <v>36.2999954223633</v>
      </c>
      <c r="CK364" s="24" t="n">
        <v>38.2999954223633</v>
      </c>
      <c r="CL364" s="24" t="n">
        <v>1.25</v>
      </c>
      <c r="CM364" s="15" t="n">
        <v>39203</v>
      </c>
      <c r="CN364" s="24" t="n">
        <v>0.1925</v>
      </c>
    </row>
    <row r="365" customFormat="false" ht="12.75" hidden="false" customHeight="false" outlineLevel="0" collapsed="false">
      <c r="B365" s="15" t="n">
        <v>38353</v>
      </c>
      <c r="C365" s="24" t="n">
        <v>55.25</v>
      </c>
      <c r="D365" s="24" t="n">
        <v>56.25</v>
      </c>
      <c r="E365" s="24" t="n">
        <v>57.25</v>
      </c>
      <c r="F365" s="25" t="n">
        <v>0.9</v>
      </c>
      <c r="G365" s="15" t="n">
        <v>39234</v>
      </c>
      <c r="H365" s="25" t="n">
        <v>0.2781609984</v>
      </c>
      <c r="I365" s="15" t="n">
        <v>38353</v>
      </c>
      <c r="J365" s="24" t="n">
        <v>36.5</v>
      </c>
      <c r="K365" s="24" t="n">
        <v>37.5</v>
      </c>
      <c r="L365" s="24" t="n">
        <v>38.5</v>
      </c>
      <c r="M365" s="25" t="n">
        <v>0.9</v>
      </c>
      <c r="N365" s="15" t="n">
        <v>39234</v>
      </c>
      <c r="O365" s="25" t="n">
        <v>0.2781609984</v>
      </c>
      <c r="P365" s="15" t="n">
        <v>38353</v>
      </c>
      <c r="Q365" s="24" t="n">
        <v>51</v>
      </c>
      <c r="R365" s="24" t="n">
        <v>53.1</v>
      </c>
      <c r="S365" s="24" t="n">
        <v>54.62</v>
      </c>
      <c r="T365" s="25" t="n">
        <v>0.9</v>
      </c>
      <c r="U365" s="15" t="n">
        <v>39234</v>
      </c>
      <c r="V365" s="25" t="n">
        <v>0.2781609984</v>
      </c>
      <c r="W365" s="15" t="n">
        <v>38353</v>
      </c>
      <c r="X365" s="24" t="n">
        <v>40.3</v>
      </c>
      <c r="Y365" s="24" t="n">
        <v>41.3</v>
      </c>
      <c r="Z365" s="24" t="n">
        <v>42.3</v>
      </c>
      <c r="AA365" s="25" t="n">
        <v>0.9</v>
      </c>
      <c r="AB365" s="15" t="n">
        <v>39234</v>
      </c>
      <c r="AC365" s="25" t="n">
        <v>0.347701248</v>
      </c>
      <c r="AD365" s="15" t="n">
        <v>38353</v>
      </c>
      <c r="AE365" s="24" t="n">
        <v>36.75</v>
      </c>
      <c r="AF365" s="24" t="n">
        <v>37.75</v>
      </c>
      <c r="AG365" s="24" t="n">
        <v>38.75</v>
      </c>
      <c r="AH365" s="25" t="n">
        <v>2.25</v>
      </c>
      <c r="AI365" s="15" t="n">
        <v>39234</v>
      </c>
      <c r="AJ365" s="25" t="n">
        <v>0.2781609984</v>
      </c>
      <c r="AK365" s="15" t="n">
        <v>38353</v>
      </c>
      <c r="AL365" s="24" t="n">
        <v>61.9</v>
      </c>
      <c r="AM365" s="24" t="n">
        <v>62.9</v>
      </c>
      <c r="AN365" s="24" t="n">
        <v>63.9</v>
      </c>
      <c r="AO365" s="24" t="n">
        <v>0.9</v>
      </c>
      <c r="AP365" s="15" t="n">
        <v>39234</v>
      </c>
      <c r="AQ365" s="24" t="n">
        <v>0.2781609984</v>
      </c>
      <c r="AR365" s="15" t="n">
        <v>38353</v>
      </c>
      <c r="AS365" s="24" t="n">
        <v>42.004997253418</v>
      </c>
      <c r="AT365" s="24" t="n">
        <v>43.004997253418</v>
      </c>
      <c r="AU365" s="24" t="n">
        <v>44.004997253418</v>
      </c>
      <c r="AV365" s="24" t="n">
        <v>2.15</v>
      </c>
      <c r="AW365" s="15" t="n">
        <v>39234</v>
      </c>
      <c r="AX365" s="24" t="n">
        <v>0.251</v>
      </c>
      <c r="AY365" s="15" t="n">
        <v>38353</v>
      </c>
      <c r="AZ365" s="24" t="n">
        <v>41.0878646850586</v>
      </c>
      <c r="BA365" s="24" t="n">
        <v>41.5378646850586</v>
      </c>
      <c r="BB365" s="24" t="n">
        <v>41.9878646850586</v>
      </c>
      <c r="BC365" s="24" t="n">
        <v>2.15</v>
      </c>
      <c r="BD365" s="15" t="n">
        <v>39234</v>
      </c>
      <c r="BE365" s="24" t="n">
        <v>0.251</v>
      </c>
      <c r="BF365" s="15" t="n">
        <v>38353</v>
      </c>
      <c r="BG365" s="24" t="n">
        <v>50.303840637207</v>
      </c>
      <c r="BH365" s="24" t="n">
        <v>52.803840637207</v>
      </c>
      <c r="BI365" s="24" t="n">
        <v>59.803840637207</v>
      </c>
      <c r="BJ365" s="24" t="n">
        <v>1.9</v>
      </c>
      <c r="BK365" s="15" t="n">
        <v>39234</v>
      </c>
      <c r="BL365" s="24" t="n">
        <v>0.17595</v>
      </c>
      <c r="BM365" s="15" t="n">
        <v>38353</v>
      </c>
      <c r="BN365" s="24" t="n">
        <v>39.0378646850586</v>
      </c>
      <c r="BO365" s="24" t="n">
        <v>41.5378646850586</v>
      </c>
      <c r="BP365" s="24" t="n">
        <v>48.5378646850586</v>
      </c>
      <c r="BQ365" s="24" t="n">
        <v>1.9</v>
      </c>
      <c r="BR365" s="15" t="n">
        <v>39234</v>
      </c>
      <c r="BS365" s="24" t="n">
        <v>0.17595</v>
      </c>
      <c r="BT365" s="15" t="n">
        <v>38353</v>
      </c>
      <c r="BU365" s="24" t="n">
        <v>41.7858665466309</v>
      </c>
      <c r="BV365" s="24" t="n">
        <v>42.2358665466309</v>
      </c>
      <c r="BW365" s="24" t="n">
        <v>42.6858665466309</v>
      </c>
      <c r="BX365" s="24" t="n">
        <v>2.15</v>
      </c>
      <c r="BY365" s="15" t="n">
        <v>39234</v>
      </c>
      <c r="BZ365" s="24" t="n">
        <v>0.251</v>
      </c>
      <c r="CA365" s="15" t="n">
        <v>38353</v>
      </c>
      <c r="CB365" s="24" t="n">
        <v>38.75</v>
      </c>
      <c r="CC365" s="24" t="n">
        <v>39.75</v>
      </c>
      <c r="CD365" s="24" t="n">
        <v>40.75</v>
      </c>
      <c r="CE365" s="24" t="n">
        <v>2.15</v>
      </c>
      <c r="CF365" s="15" t="n">
        <v>39234</v>
      </c>
      <c r="CG365" s="24" t="n">
        <v>0.251</v>
      </c>
      <c r="CH365" s="15" t="n">
        <v>38353</v>
      </c>
      <c r="CI365" s="24" t="n">
        <v>38.6199989318848</v>
      </c>
      <c r="CJ365" s="24" t="n">
        <v>40.6199989318848</v>
      </c>
      <c r="CK365" s="24" t="n">
        <v>42.6199989318848</v>
      </c>
      <c r="CL365" s="24" t="n">
        <v>1.5</v>
      </c>
      <c r="CM365" s="15" t="n">
        <v>39234</v>
      </c>
      <c r="CN365" s="24" t="n">
        <v>0.2</v>
      </c>
    </row>
    <row r="366" customFormat="false" ht="12.75" hidden="false" customHeight="false" outlineLevel="0" collapsed="false">
      <c r="B366" s="15" t="n">
        <v>38384</v>
      </c>
      <c r="C366" s="24" t="n">
        <v>55.25</v>
      </c>
      <c r="D366" s="24" t="n">
        <v>56.25</v>
      </c>
      <c r="E366" s="24" t="n">
        <v>57.25</v>
      </c>
      <c r="F366" s="25" t="n">
        <v>0.9</v>
      </c>
      <c r="G366" s="15" t="n">
        <v>39264</v>
      </c>
      <c r="H366" s="25" t="n">
        <v>0.322072215552</v>
      </c>
      <c r="I366" s="15" t="n">
        <v>38384</v>
      </c>
      <c r="J366" s="24" t="n">
        <v>36.5</v>
      </c>
      <c r="K366" s="24" t="n">
        <v>37.5</v>
      </c>
      <c r="L366" s="24" t="n">
        <v>38.5</v>
      </c>
      <c r="M366" s="25" t="n">
        <v>0.9</v>
      </c>
      <c r="N366" s="15" t="n">
        <v>39264</v>
      </c>
      <c r="O366" s="25" t="n">
        <v>0.322072215552</v>
      </c>
      <c r="P366" s="15" t="n">
        <v>38384</v>
      </c>
      <c r="Q366" s="24" t="n">
        <v>51.45</v>
      </c>
      <c r="R366" s="24" t="n">
        <v>53.1</v>
      </c>
      <c r="S366" s="24" t="n">
        <v>54.62</v>
      </c>
      <c r="T366" s="25" t="n">
        <v>0.9</v>
      </c>
      <c r="U366" s="15" t="n">
        <v>39264</v>
      </c>
      <c r="V366" s="25" t="n">
        <v>0.322072215552</v>
      </c>
      <c r="W366" s="15" t="n">
        <v>38384</v>
      </c>
      <c r="X366" s="24" t="n">
        <v>44.9</v>
      </c>
      <c r="Y366" s="24" t="n">
        <v>45.9</v>
      </c>
      <c r="Z366" s="24" t="n">
        <v>46.9</v>
      </c>
      <c r="AA366" s="25" t="n">
        <v>0.9</v>
      </c>
      <c r="AB366" s="15" t="n">
        <v>39264</v>
      </c>
      <c r="AC366" s="25" t="n">
        <v>0.40259026944</v>
      </c>
      <c r="AD366" s="15" t="n">
        <v>38384</v>
      </c>
      <c r="AE366" s="24" t="n">
        <v>36.75</v>
      </c>
      <c r="AF366" s="24" t="n">
        <v>37.75</v>
      </c>
      <c r="AG366" s="24" t="n">
        <v>38.75</v>
      </c>
      <c r="AH366" s="25" t="n">
        <v>2.5</v>
      </c>
      <c r="AI366" s="15" t="n">
        <v>39264</v>
      </c>
      <c r="AJ366" s="25" t="n">
        <v>0.322072215552</v>
      </c>
      <c r="AK366" s="15" t="n">
        <v>38384</v>
      </c>
      <c r="AL366" s="24" t="n">
        <v>61.9</v>
      </c>
      <c r="AM366" s="24" t="n">
        <v>62.9</v>
      </c>
      <c r="AN366" s="24" t="n">
        <v>63.9</v>
      </c>
      <c r="AO366" s="24" t="n">
        <v>0.9</v>
      </c>
      <c r="AP366" s="15" t="n">
        <v>39264</v>
      </c>
      <c r="AQ366" s="24" t="n">
        <v>0.322072215552</v>
      </c>
      <c r="AR366" s="15" t="n">
        <v>38384</v>
      </c>
      <c r="AS366" s="24" t="n">
        <v>41.1878623962402</v>
      </c>
      <c r="AT366" s="24" t="n">
        <v>42.1878623962402</v>
      </c>
      <c r="AU366" s="24" t="n">
        <v>43.1878623962402</v>
      </c>
      <c r="AV366" s="24" t="n">
        <v>2.9</v>
      </c>
      <c r="AW366" s="15" t="n">
        <v>39264</v>
      </c>
      <c r="AX366" s="24" t="n">
        <v>0.251</v>
      </c>
      <c r="AY366" s="15" t="n">
        <v>38384</v>
      </c>
      <c r="AZ366" s="24" t="n">
        <v>40.7378623962402</v>
      </c>
      <c r="BA366" s="24" t="n">
        <v>41.1878623962402</v>
      </c>
      <c r="BB366" s="24" t="n">
        <v>41.6378623962402</v>
      </c>
      <c r="BC366" s="24" t="n">
        <v>2.9</v>
      </c>
      <c r="BD366" s="15" t="n">
        <v>39264</v>
      </c>
      <c r="BE366" s="24" t="n">
        <v>0.251</v>
      </c>
      <c r="BF366" s="15" t="n">
        <v>38384</v>
      </c>
      <c r="BG366" s="24" t="n">
        <v>48.303840637207</v>
      </c>
      <c r="BH366" s="24" t="n">
        <v>50.803840637207</v>
      </c>
      <c r="BI366" s="24" t="n">
        <v>57.803840637207</v>
      </c>
      <c r="BJ366" s="24" t="n">
        <v>2.8</v>
      </c>
      <c r="BK366" s="15" t="n">
        <v>39264</v>
      </c>
      <c r="BL366" s="24" t="n">
        <v>0.27935</v>
      </c>
      <c r="BM366" s="15" t="n">
        <v>38384</v>
      </c>
      <c r="BN366" s="24" t="n">
        <v>38.6878623962402</v>
      </c>
      <c r="BO366" s="24" t="n">
        <v>41.1878623962402</v>
      </c>
      <c r="BP366" s="24" t="n">
        <v>48.1878623962402</v>
      </c>
      <c r="BQ366" s="24" t="n">
        <v>2.8</v>
      </c>
      <c r="BR366" s="15" t="n">
        <v>39264</v>
      </c>
      <c r="BS366" s="24" t="n">
        <v>0.27935</v>
      </c>
      <c r="BT366" s="15" t="n">
        <v>38384</v>
      </c>
      <c r="BU366" s="24" t="n">
        <v>42.4378631591797</v>
      </c>
      <c r="BV366" s="24" t="n">
        <v>42.8878631591797</v>
      </c>
      <c r="BW366" s="24" t="n">
        <v>43.3378631591797</v>
      </c>
      <c r="BX366" s="24" t="n">
        <v>2.9</v>
      </c>
      <c r="BY366" s="15" t="n">
        <v>39264</v>
      </c>
      <c r="BZ366" s="24" t="n">
        <v>0.251</v>
      </c>
      <c r="CA366" s="15" t="n">
        <v>38384</v>
      </c>
      <c r="CB366" s="24" t="n">
        <v>42.0378608703613</v>
      </c>
      <c r="CC366" s="24" t="n">
        <v>43.0378608703613</v>
      </c>
      <c r="CD366" s="24" t="n">
        <v>44.0378608703613</v>
      </c>
      <c r="CE366" s="24" t="n">
        <v>2.9</v>
      </c>
      <c r="CF366" s="15" t="n">
        <v>39264</v>
      </c>
      <c r="CG366" s="24" t="n">
        <v>0.251</v>
      </c>
      <c r="CH366" s="15" t="n">
        <v>38384</v>
      </c>
      <c r="CI366" s="24" t="n">
        <v>37.3199920654297</v>
      </c>
      <c r="CJ366" s="24" t="n">
        <v>39.3199920654297</v>
      </c>
      <c r="CK366" s="24" t="n">
        <v>41.3199920654297</v>
      </c>
      <c r="CL366" s="24" t="n">
        <v>2.4</v>
      </c>
      <c r="CM366" s="15" t="n">
        <v>39264</v>
      </c>
      <c r="CN366" s="24" t="n">
        <v>0.215</v>
      </c>
    </row>
    <row r="367" customFormat="false" ht="12.75" hidden="false" customHeight="false" outlineLevel="0" collapsed="false">
      <c r="B367" s="15" t="n">
        <v>38412</v>
      </c>
      <c r="C367" s="24" t="n">
        <v>40.4</v>
      </c>
      <c r="D367" s="24" t="n">
        <v>41</v>
      </c>
      <c r="E367" s="24" t="n">
        <v>41.6</v>
      </c>
      <c r="F367" s="25" t="n">
        <v>1.2</v>
      </c>
      <c r="G367" s="15" t="n">
        <v>39295</v>
      </c>
      <c r="H367" s="25" t="n">
        <v>0.3693638320128</v>
      </c>
      <c r="I367" s="15" t="n">
        <v>38412</v>
      </c>
      <c r="J367" s="24" t="n">
        <v>34.4499992370605</v>
      </c>
      <c r="K367" s="24" t="n">
        <v>35.0499992370606</v>
      </c>
      <c r="L367" s="24" t="n">
        <v>35.6499992370606</v>
      </c>
      <c r="M367" s="25" t="n">
        <v>1.2</v>
      </c>
      <c r="N367" s="15" t="n">
        <v>39295</v>
      </c>
      <c r="O367" s="25" t="n">
        <v>0.3693638320128</v>
      </c>
      <c r="P367" s="15" t="n">
        <v>38412</v>
      </c>
      <c r="Q367" s="24" t="n">
        <v>38.7500007629395</v>
      </c>
      <c r="R367" s="24" t="n">
        <v>40.4000007629395</v>
      </c>
      <c r="S367" s="24" t="n">
        <v>41.9200007629395</v>
      </c>
      <c r="T367" s="25" t="n">
        <v>1.2</v>
      </c>
      <c r="U367" s="15" t="n">
        <v>39295</v>
      </c>
      <c r="V367" s="25" t="n">
        <v>0.3693638320128</v>
      </c>
      <c r="W367" s="15" t="n">
        <v>38412</v>
      </c>
      <c r="X367" s="24" t="n">
        <v>36.8</v>
      </c>
      <c r="Y367" s="24" t="n">
        <v>37.4</v>
      </c>
      <c r="Z367" s="24" t="n">
        <v>38</v>
      </c>
      <c r="AA367" s="25" t="n">
        <v>1.2</v>
      </c>
      <c r="AB367" s="15" t="n">
        <v>39295</v>
      </c>
      <c r="AC367" s="25" t="n">
        <v>0.461704790016</v>
      </c>
      <c r="AD367" s="15" t="n">
        <v>38412</v>
      </c>
      <c r="AE367" s="24" t="n">
        <v>32.9</v>
      </c>
      <c r="AF367" s="24" t="n">
        <v>33.5</v>
      </c>
      <c r="AG367" s="24" t="n">
        <v>34.1</v>
      </c>
      <c r="AH367" s="25" t="n">
        <v>3.25</v>
      </c>
      <c r="AI367" s="15" t="n">
        <v>39295</v>
      </c>
      <c r="AJ367" s="25" t="n">
        <v>0.3693638320128</v>
      </c>
      <c r="AK367" s="15" t="n">
        <v>38412</v>
      </c>
      <c r="AL367" s="24" t="n">
        <v>48.05</v>
      </c>
      <c r="AM367" s="24" t="n">
        <v>48.65</v>
      </c>
      <c r="AN367" s="24" t="n">
        <v>49.25</v>
      </c>
      <c r="AO367" s="24" t="n">
        <v>1.2</v>
      </c>
      <c r="AP367" s="15" t="n">
        <v>39295</v>
      </c>
      <c r="AQ367" s="24" t="n">
        <v>0.3693638320128</v>
      </c>
      <c r="AR367" s="15" t="n">
        <v>38412</v>
      </c>
      <c r="AS367" s="24" t="n">
        <v>32.6485443115234</v>
      </c>
      <c r="AT367" s="24" t="n">
        <v>33.6485443115234</v>
      </c>
      <c r="AU367" s="24" t="n">
        <v>34.6485443115234</v>
      </c>
      <c r="AV367" s="24" t="n">
        <v>3.9</v>
      </c>
      <c r="AW367" s="15" t="n">
        <v>39295</v>
      </c>
      <c r="AX367" s="24" t="n">
        <v>0.251</v>
      </c>
      <c r="AY367" s="15" t="n">
        <v>38412</v>
      </c>
      <c r="AZ367" s="24" t="n">
        <v>32.4985443115234</v>
      </c>
      <c r="BA367" s="24" t="n">
        <v>33.1485443115234</v>
      </c>
      <c r="BB367" s="24" t="n">
        <v>33.7985443115234</v>
      </c>
      <c r="BC367" s="24" t="n">
        <v>3.9</v>
      </c>
      <c r="BD367" s="15" t="n">
        <v>39295</v>
      </c>
      <c r="BE367" s="24" t="n">
        <v>0.251</v>
      </c>
      <c r="BF367" s="15" t="n">
        <v>38412</v>
      </c>
      <c r="BG367" s="24" t="n">
        <v>39.0469169616699</v>
      </c>
      <c r="BH367" s="24" t="n">
        <v>41.5469169616699</v>
      </c>
      <c r="BI367" s="24" t="n">
        <v>48.5469169616699</v>
      </c>
      <c r="BJ367" s="24" t="n">
        <v>3.5</v>
      </c>
      <c r="BK367" s="15" t="n">
        <v>39295</v>
      </c>
      <c r="BL367" s="24" t="n">
        <v>0.289425</v>
      </c>
      <c r="BM367" s="15" t="n">
        <v>38412</v>
      </c>
      <c r="BN367" s="24" t="n">
        <v>30.6485443115234</v>
      </c>
      <c r="BO367" s="24" t="n">
        <v>33.1485443115234</v>
      </c>
      <c r="BP367" s="24" t="n">
        <v>40.1485443115234</v>
      </c>
      <c r="BQ367" s="24" t="n">
        <v>3.5</v>
      </c>
      <c r="BR367" s="15" t="n">
        <v>39295</v>
      </c>
      <c r="BS367" s="24" t="n">
        <v>0.289425</v>
      </c>
      <c r="BT367" s="15" t="n">
        <v>38412</v>
      </c>
      <c r="BU367" s="24" t="n">
        <v>32.4485450744629</v>
      </c>
      <c r="BV367" s="24" t="n">
        <v>33.0985450744629</v>
      </c>
      <c r="BW367" s="24" t="n">
        <v>33.7485450744629</v>
      </c>
      <c r="BX367" s="24" t="n">
        <v>3.9</v>
      </c>
      <c r="BY367" s="15" t="n">
        <v>39295</v>
      </c>
      <c r="BZ367" s="24" t="n">
        <v>0.251</v>
      </c>
      <c r="CA367" s="15" t="n">
        <v>38412</v>
      </c>
      <c r="CB367" s="24" t="n">
        <v>33.7485443115234</v>
      </c>
      <c r="CC367" s="24" t="n">
        <v>34.7485443115234</v>
      </c>
      <c r="CD367" s="24" t="n">
        <v>35.7485443115234</v>
      </c>
      <c r="CE367" s="24" t="n">
        <v>3.9</v>
      </c>
      <c r="CF367" s="15" t="n">
        <v>39295</v>
      </c>
      <c r="CG367" s="24" t="n">
        <v>0.251</v>
      </c>
      <c r="CH367" s="15" t="n">
        <v>38412</v>
      </c>
      <c r="CI367" s="24" t="n">
        <v>34.9499931335449</v>
      </c>
      <c r="CJ367" s="24" t="n">
        <v>36.9499931335449</v>
      </c>
      <c r="CK367" s="24" t="n">
        <v>38.9499931335449</v>
      </c>
      <c r="CL367" s="24" t="n">
        <v>3.5</v>
      </c>
      <c r="CM367" s="15" t="n">
        <v>39295</v>
      </c>
      <c r="CN367" s="24" t="n">
        <v>0.23</v>
      </c>
    </row>
    <row r="368" customFormat="false" ht="12.75" hidden="false" customHeight="false" outlineLevel="0" collapsed="false">
      <c r="B368" s="15" t="n">
        <v>38443</v>
      </c>
      <c r="C368" s="24" t="n">
        <v>40.8</v>
      </c>
      <c r="D368" s="24" t="n">
        <v>41.25</v>
      </c>
      <c r="E368" s="24" t="n">
        <v>41.7</v>
      </c>
      <c r="F368" s="25" t="n">
        <v>1.5</v>
      </c>
      <c r="G368" s="15" t="n">
        <v>39326</v>
      </c>
      <c r="H368" s="25" t="n">
        <v>0.3693638320128</v>
      </c>
      <c r="I368" s="15" t="n">
        <v>38443</v>
      </c>
      <c r="J368" s="24" t="n">
        <v>32.8</v>
      </c>
      <c r="K368" s="24" t="n">
        <v>33.25</v>
      </c>
      <c r="L368" s="24" t="n">
        <v>33.7</v>
      </c>
      <c r="M368" s="25" t="n">
        <v>1.5</v>
      </c>
      <c r="N368" s="15" t="n">
        <v>39326</v>
      </c>
      <c r="O368" s="25" t="n">
        <v>0.3693638320128</v>
      </c>
      <c r="P368" s="15" t="n">
        <v>38443</v>
      </c>
      <c r="Q368" s="24" t="n">
        <v>37.8999992370606</v>
      </c>
      <c r="R368" s="24" t="n">
        <v>39.9999992370606</v>
      </c>
      <c r="S368" s="24" t="n">
        <v>41.5199992370606</v>
      </c>
      <c r="T368" s="25" t="n">
        <v>1.5</v>
      </c>
      <c r="U368" s="15" t="n">
        <v>39326</v>
      </c>
      <c r="V368" s="25" t="n">
        <v>0.3693638320128</v>
      </c>
      <c r="W368" s="15" t="n">
        <v>38443</v>
      </c>
      <c r="X368" s="24" t="n">
        <v>35.45</v>
      </c>
      <c r="Y368" s="24" t="n">
        <v>35.9</v>
      </c>
      <c r="Z368" s="24" t="n">
        <v>36.35</v>
      </c>
      <c r="AA368" s="25" t="n">
        <v>1.5</v>
      </c>
      <c r="AB368" s="15" t="n">
        <v>39326</v>
      </c>
      <c r="AC368" s="25" t="n">
        <v>0.461704790016</v>
      </c>
      <c r="AD368" s="15" t="n">
        <v>38443</v>
      </c>
      <c r="AE368" s="24" t="n">
        <v>30.05</v>
      </c>
      <c r="AF368" s="24" t="n">
        <v>30.5</v>
      </c>
      <c r="AG368" s="24" t="n">
        <v>30.95</v>
      </c>
      <c r="AH368" s="25" t="n">
        <v>3.25</v>
      </c>
      <c r="AI368" s="15" t="n">
        <v>39326</v>
      </c>
      <c r="AJ368" s="25" t="n">
        <v>0.3693638320128</v>
      </c>
      <c r="AK368" s="15" t="n">
        <v>38443</v>
      </c>
      <c r="AL368" s="24" t="n">
        <v>48.45</v>
      </c>
      <c r="AM368" s="24" t="n">
        <v>48.9</v>
      </c>
      <c r="AN368" s="24" t="n">
        <v>49.35</v>
      </c>
      <c r="AO368" s="24" t="n">
        <v>1.5</v>
      </c>
      <c r="AP368" s="15" t="n">
        <v>39326</v>
      </c>
      <c r="AQ368" s="24" t="n">
        <v>0.3693638320128</v>
      </c>
      <c r="AR368" s="15" t="n">
        <v>38443</v>
      </c>
      <c r="AS368" s="24" t="n">
        <v>33.0985450744629</v>
      </c>
      <c r="AT368" s="24" t="n">
        <v>34.0985450744629</v>
      </c>
      <c r="AU368" s="24" t="n">
        <v>35.0985450744629</v>
      </c>
      <c r="AV368" s="24" t="n">
        <v>3.9</v>
      </c>
      <c r="AW368" s="15" t="n">
        <v>39326</v>
      </c>
      <c r="AX368" s="24" t="n">
        <v>0.251</v>
      </c>
      <c r="AY368" s="15" t="n">
        <v>38443</v>
      </c>
      <c r="AZ368" s="24" t="n">
        <v>32.4485450744629</v>
      </c>
      <c r="BA368" s="24" t="n">
        <v>33.5985450744629</v>
      </c>
      <c r="BB368" s="24" t="n">
        <v>34.7485450744629</v>
      </c>
      <c r="BC368" s="24" t="n">
        <v>3.9</v>
      </c>
      <c r="BD368" s="15" t="n">
        <v>39326</v>
      </c>
      <c r="BE368" s="24" t="n">
        <v>0.251</v>
      </c>
      <c r="BF368" s="15" t="n">
        <v>38443</v>
      </c>
      <c r="BG368" s="24" t="n">
        <v>36.9469146728516</v>
      </c>
      <c r="BH368" s="24" t="n">
        <v>39.4469146728516</v>
      </c>
      <c r="BI368" s="24" t="n">
        <v>46.4469146728516</v>
      </c>
      <c r="BJ368" s="24" t="n">
        <v>3.5</v>
      </c>
      <c r="BK368" s="15" t="n">
        <v>39326</v>
      </c>
      <c r="BL368" s="24" t="n">
        <v>0.289425</v>
      </c>
      <c r="BM368" s="15" t="n">
        <v>38443</v>
      </c>
      <c r="BN368" s="24" t="n">
        <v>31.0985450744629</v>
      </c>
      <c r="BO368" s="24" t="n">
        <v>33.5985450744629</v>
      </c>
      <c r="BP368" s="24" t="n">
        <v>40.5985450744629</v>
      </c>
      <c r="BQ368" s="24" t="n">
        <v>3.5</v>
      </c>
      <c r="BR368" s="15" t="n">
        <v>39326</v>
      </c>
      <c r="BS368" s="24" t="n">
        <v>0.289425</v>
      </c>
      <c r="BT368" s="15" t="n">
        <v>38443</v>
      </c>
      <c r="BU368" s="24" t="n">
        <v>31.9485450744629</v>
      </c>
      <c r="BV368" s="24" t="n">
        <v>33.0985450744629</v>
      </c>
      <c r="BW368" s="24" t="n">
        <v>34.2485450744629</v>
      </c>
      <c r="BX368" s="24" t="n">
        <v>3.9</v>
      </c>
      <c r="BY368" s="15" t="n">
        <v>39326</v>
      </c>
      <c r="BZ368" s="24" t="n">
        <v>0.251</v>
      </c>
      <c r="CA368" s="15" t="n">
        <v>38443</v>
      </c>
      <c r="CB368" s="24" t="n">
        <v>34.1985450744629</v>
      </c>
      <c r="CC368" s="24" t="n">
        <v>35.1985450744629</v>
      </c>
      <c r="CD368" s="24" t="n">
        <v>36.1985450744629</v>
      </c>
      <c r="CE368" s="24" t="n">
        <v>3.9</v>
      </c>
      <c r="CF368" s="15" t="n">
        <v>39326</v>
      </c>
      <c r="CG368" s="24" t="n">
        <v>0.251</v>
      </c>
      <c r="CH368" s="15" t="n">
        <v>38443</v>
      </c>
      <c r="CI368" s="24" t="n">
        <v>34.4999885559082</v>
      </c>
      <c r="CJ368" s="24" t="n">
        <v>36.4999885559082</v>
      </c>
      <c r="CK368" s="24" t="n">
        <v>38.4999885559082</v>
      </c>
      <c r="CL368" s="24" t="n">
        <v>3.5</v>
      </c>
      <c r="CM368" s="15" t="n">
        <v>39326</v>
      </c>
      <c r="CN368" s="24" t="n">
        <v>0.23</v>
      </c>
    </row>
    <row r="369" customFormat="false" ht="12.75" hidden="false" customHeight="false" outlineLevel="0" collapsed="false">
      <c r="B369" s="15" t="n">
        <v>38473</v>
      </c>
      <c r="C369" s="24" t="n">
        <v>44.03</v>
      </c>
      <c r="D369" s="24" t="n">
        <v>45.55</v>
      </c>
      <c r="E369" s="24" t="n">
        <v>47.07</v>
      </c>
      <c r="F369" s="25" t="n">
        <v>1.5</v>
      </c>
      <c r="G369" s="15" t="n">
        <v>39356</v>
      </c>
      <c r="H369" s="25" t="n">
        <v>0.2784497762304</v>
      </c>
      <c r="I369" s="15" t="n">
        <v>38473</v>
      </c>
      <c r="J369" s="24" t="n">
        <v>36.0299992370605</v>
      </c>
      <c r="K369" s="24" t="n">
        <v>37.5499992370606</v>
      </c>
      <c r="L369" s="24" t="n">
        <v>39.0699992370606</v>
      </c>
      <c r="M369" s="25" t="n">
        <v>1.5</v>
      </c>
      <c r="N369" s="15" t="n">
        <v>39356</v>
      </c>
      <c r="O369" s="25" t="n">
        <v>0.2784497762304</v>
      </c>
      <c r="P369" s="15" t="n">
        <v>38473</v>
      </c>
      <c r="Q369" s="24" t="n">
        <v>39.9</v>
      </c>
      <c r="R369" s="24" t="n">
        <v>42</v>
      </c>
      <c r="S369" s="24" t="n">
        <v>44.89</v>
      </c>
      <c r="T369" s="25" t="n">
        <v>1.5</v>
      </c>
      <c r="U369" s="15" t="n">
        <v>39356</v>
      </c>
      <c r="V369" s="25" t="n">
        <v>0.2784497762304</v>
      </c>
      <c r="W369" s="15" t="n">
        <v>38473</v>
      </c>
      <c r="X369" s="24" t="n">
        <v>35.88</v>
      </c>
      <c r="Y369" s="24" t="n">
        <v>37.4</v>
      </c>
      <c r="Z369" s="24" t="n">
        <v>38.92</v>
      </c>
      <c r="AA369" s="25" t="n">
        <v>1.5</v>
      </c>
      <c r="AB369" s="15" t="n">
        <v>39356</v>
      </c>
      <c r="AC369" s="25" t="n">
        <v>0.348062220288</v>
      </c>
      <c r="AD369" s="15" t="n">
        <v>38473</v>
      </c>
      <c r="AE369" s="24" t="n">
        <v>33.48</v>
      </c>
      <c r="AF369" s="24" t="n">
        <v>35</v>
      </c>
      <c r="AG369" s="24" t="n">
        <v>36.52</v>
      </c>
      <c r="AH369" s="25" t="n">
        <v>2</v>
      </c>
      <c r="AI369" s="15" t="n">
        <v>39356</v>
      </c>
      <c r="AJ369" s="25" t="n">
        <v>0.2784497762304</v>
      </c>
      <c r="AK369" s="15" t="n">
        <v>38473</v>
      </c>
      <c r="AL369" s="24" t="n">
        <v>51.07</v>
      </c>
      <c r="AM369" s="24" t="n">
        <v>52.59</v>
      </c>
      <c r="AN369" s="24" t="n">
        <v>54.11</v>
      </c>
      <c r="AO369" s="24" t="n">
        <v>1.5</v>
      </c>
      <c r="AP369" s="15" t="n">
        <v>39356</v>
      </c>
      <c r="AQ369" s="24" t="n">
        <v>0.2784497762304</v>
      </c>
      <c r="AR369" s="15" t="n">
        <v>38473</v>
      </c>
      <c r="AS369" s="24" t="n">
        <v>32.5035667419434</v>
      </c>
      <c r="AT369" s="24" t="n">
        <v>34.5035667419434</v>
      </c>
      <c r="AU369" s="24" t="n">
        <v>36.5035667419434</v>
      </c>
      <c r="AV369" s="24" t="n">
        <v>2.33</v>
      </c>
      <c r="AW369" s="15" t="n">
        <v>39356</v>
      </c>
      <c r="AX369" s="24" t="n">
        <v>0.251</v>
      </c>
      <c r="AY369" s="15" t="n">
        <v>38473</v>
      </c>
      <c r="AZ369" s="24" t="n">
        <v>32.1035667419434</v>
      </c>
      <c r="BA369" s="24" t="n">
        <v>34.0035667419434</v>
      </c>
      <c r="BB369" s="24" t="n">
        <v>35.9035667419434</v>
      </c>
      <c r="BC369" s="24" t="n">
        <v>2.33</v>
      </c>
      <c r="BD369" s="15" t="n">
        <v>39356</v>
      </c>
      <c r="BE369" s="24" t="n">
        <v>0.251</v>
      </c>
      <c r="BF369" s="15" t="n">
        <v>38473</v>
      </c>
      <c r="BG369" s="24" t="n">
        <v>33.434415435791</v>
      </c>
      <c r="BH369" s="24" t="n">
        <v>35.934415435791</v>
      </c>
      <c r="BI369" s="24" t="n">
        <v>42.934415435791</v>
      </c>
      <c r="BJ369" s="24" t="n">
        <v>2.154</v>
      </c>
      <c r="BK369" s="15" t="n">
        <v>39356</v>
      </c>
      <c r="BL369" s="24" t="n">
        <v>0.22765</v>
      </c>
      <c r="BM369" s="15" t="n">
        <v>38473</v>
      </c>
      <c r="BN369" s="24" t="n">
        <v>34.2285652160645</v>
      </c>
      <c r="BO369" s="24" t="n">
        <v>36.7285652160645</v>
      </c>
      <c r="BP369" s="24" t="n">
        <v>43.7285652160645</v>
      </c>
      <c r="BQ369" s="24" t="n">
        <v>2.154</v>
      </c>
      <c r="BR369" s="15" t="n">
        <v>39356</v>
      </c>
      <c r="BS369" s="24" t="n">
        <v>0.22765</v>
      </c>
      <c r="BT369" s="15" t="n">
        <v>38473</v>
      </c>
      <c r="BU369" s="24" t="n">
        <v>26.7535682678223</v>
      </c>
      <c r="BV369" s="24" t="n">
        <v>28.6535682678223</v>
      </c>
      <c r="BW369" s="24" t="n">
        <v>30.5535682678223</v>
      </c>
      <c r="BX369" s="24" t="n">
        <v>2.33</v>
      </c>
      <c r="BY369" s="15" t="n">
        <v>39356</v>
      </c>
      <c r="BZ369" s="24" t="n">
        <v>0.251</v>
      </c>
      <c r="CA369" s="15" t="n">
        <v>38473</v>
      </c>
      <c r="CB369" s="24" t="n">
        <v>33.6035667419434</v>
      </c>
      <c r="CC369" s="24" t="n">
        <v>35.6035667419434</v>
      </c>
      <c r="CD369" s="24" t="n">
        <v>37.6035667419434</v>
      </c>
      <c r="CE369" s="24" t="n">
        <v>2.33</v>
      </c>
      <c r="CF369" s="15" t="n">
        <v>39356</v>
      </c>
      <c r="CG369" s="24" t="n">
        <v>0.251</v>
      </c>
      <c r="CH369" s="15" t="n">
        <v>38473</v>
      </c>
      <c r="CI369" s="24" t="n">
        <v>39.0000114440918</v>
      </c>
      <c r="CJ369" s="24" t="n">
        <v>41.0000114440918</v>
      </c>
      <c r="CK369" s="24" t="n">
        <v>43.0000114440918</v>
      </c>
      <c r="CL369" s="24" t="n">
        <v>2.5</v>
      </c>
      <c r="CM369" s="15" t="n">
        <v>39356</v>
      </c>
      <c r="CN369" s="24" t="n">
        <v>0.205</v>
      </c>
    </row>
    <row r="370" customFormat="false" ht="12.75" hidden="false" customHeight="false" outlineLevel="0" collapsed="false">
      <c r="B370" s="15" t="n">
        <v>38504</v>
      </c>
      <c r="C370" s="24" t="n">
        <v>58.65</v>
      </c>
      <c r="D370" s="24" t="n">
        <v>63.05</v>
      </c>
      <c r="E370" s="24" t="n">
        <v>67.45</v>
      </c>
      <c r="F370" s="25" t="n">
        <v>0.9</v>
      </c>
      <c r="G370" s="15" t="n">
        <v>39387</v>
      </c>
      <c r="H370" s="25" t="n">
        <v>0.2458348683264</v>
      </c>
      <c r="I370" s="15" t="n">
        <v>38504</v>
      </c>
      <c r="J370" s="24" t="n">
        <v>49.6499992370606</v>
      </c>
      <c r="K370" s="24" t="n">
        <v>54.0499992370606</v>
      </c>
      <c r="L370" s="24" t="n">
        <v>58.4499992370605</v>
      </c>
      <c r="M370" s="25" t="n">
        <v>0.9</v>
      </c>
      <c r="N370" s="15" t="n">
        <v>39387</v>
      </c>
      <c r="O370" s="25" t="n">
        <v>0.2458348683264</v>
      </c>
      <c r="P370" s="15" t="n">
        <v>38504</v>
      </c>
      <c r="Q370" s="24" t="n">
        <v>50.65</v>
      </c>
      <c r="R370" s="24" t="n">
        <v>54.7</v>
      </c>
      <c r="S370" s="24" t="n">
        <v>59.1</v>
      </c>
      <c r="T370" s="25" t="n">
        <v>0.9</v>
      </c>
      <c r="U370" s="15" t="n">
        <v>39387</v>
      </c>
      <c r="V370" s="25" t="n">
        <v>0.2458348683264</v>
      </c>
      <c r="W370" s="15" t="n">
        <v>38504</v>
      </c>
      <c r="X370" s="24" t="n">
        <v>42.85</v>
      </c>
      <c r="Y370" s="24" t="n">
        <v>47.25</v>
      </c>
      <c r="Z370" s="24" t="n">
        <v>51.65</v>
      </c>
      <c r="AA370" s="25" t="n">
        <v>0.9</v>
      </c>
      <c r="AB370" s="15" t="n">
        <v>39387</v>
      </c>
      <c r="AC370" s="25" t="n">
        <v>0.307293585408</v>
      </c>
      <c r="AD370" s="15" t="n">
        <v>38504</v>
      </c>
      <c r="AE370" s="24" t="n">
        <v>47.6</v>
      </c>
      <c r="AF370" s="24" t="n">
        <v>52</v>
      </c>
      <c r="AG370" s="24" t="n">
        <v>56.4</v>
      </c>
      <c r="AH370" s="25" t="n">
        <v>1.5</v>
      </c>
      <c r="AI370" s="15" t="n">
        <v>39387</v>
      </c>
      <c r="AJ370" s="25" t="n">
        <v>0.2458348683264</v>
      </c>
      <c r="AK370" s="15" t="n">
        <v>38504</v>
      </c>
      <c r="AL370" s="24" t="n">
        <v>68.49</v>
      </c>
      <c r="AM370" s="24" t="n">
        <v>72.89</v>
      </c>
      <c r="AN370" s="24" t="n">
        <v>77.29</v>
      </c>
      <c r="AO370" s="24" t="n">
        <v>0.9</v>
      </c>
      <c r="AP370" s="15" t="n">
        <v>39387</v>
      </c>
      <c r="AQ370" s="24" t="n">
        <v>0.2458348683264</v>
      </c>
      <c r="AR370" s="15" t="n">
        <v>38504</v>
      </c>
      <c r="AS370" s="24" t="n">
        <v>29.7478561401367</v>
      </c>
      <c r="AT370" s="24" t="n">
        <v>44.7478561401367</v>
      </c>
      <c r="AU370" s="24" t="n">
        <v>51.7478561401367</v>
      </c>
      <c r="AV370" s="24" t="n">
        <v>2.06</v>
      </c>
      <c r="AW370" s="15" t="n">
        <v>39387</v>
      </c>
      <c r="AX370" s="24" t="n">
        <v>0.251</v>
      </c>
      <c r="AY370" s="15" t="n">
        <v>38504</v>
      </c>
      <c r="AZ370" s="24" t="n">
        <v>39.7478561401367</v>
      </c>
      <c r="BA370" s="24" t="n">
        <v>44.2478561401367</v>
      </c>
      <c r="BB370" s="24" t="n">
        <v>48.7478561401367</v>
      </c>
      <c r="BC370" s="24" t="n">
        <v>2.06</v>
      </c>
      <c r="BD370" s="15" t="n">
        <v>39387</v>
      </c>
      <c r="BE370" s="24" t="n">
        <v>0.251</v>
      </c>
      <c r="BF370" s="15" t="n">
        <v>38504</v>
      </c>
      <c r="BG370" s="24" t="n">
        <v>35.7148025512695</v>
      </c>
      <c r="BH370" s="24" t="n">
        <v>38.2148025512695</v>
      </c>
      <c r="BI370" s="24" t="n">
        <v>45.2148025512695</v>
      </c>
      <c r="BJ370" s="24" t="n">
        <v>1.84</v>
      </c>
      <c r="BK370" s="15" t="n">
        <v>39387</v>
      </c>
      <c r="BL370" s="24" t="n">
        <v>0.17595</v>
      </c>
      <c r="BM370" s="15" t="n">
        <v>38504</v>
      </c>
      <c r="BN370" s="24" t="n">
        <v>46.9853553771973</v>
      </c>
      <c r="BO370" s="24" t="n">
        <v>49.4853553771973</v>
      </c>
      <c r="BP370" s="24" t="n">
        <v>56.4853553771973</v>
      </c>
      <c r="BQ370" s="24" t="n">
        <v>1.84</v>
      </c>
      <c r="BR370" s="15" t="n">
        <v>39387</v>
      </c>
      <c r="BS370" s="24" t="n">
        <v>0.17595</v>
      </c>
      <c r="BT370" s="15" t="n">
        <v>38504</v>
      </c>
      <c r="BU370" s="24" t="n">
        <v>33.4978561401367</v>
      </c>
      <c r="BV370" s="24" t="n">
        <v>37.9978561401367</v>
      </c>
      <c r="BW370" s="24" t="n">
        <v>42.4978561401367</v>
      </c>
      <c r="BX370" s="24" t="n">
        <v>2.06</v>
      </c>
      <c r="BY370" s="15" t="n">
        <v>39387</v>
      </c>
      <c r="BZ370" s="24" t="n">
        <v>0.251</v>
      </c>
      <c r="CA370" s="15" t="n">
        <v>38504</v>
      </c>
      <c r="CB370" s="24" t="n">
        <v>30.8478561401367</v>
      </c>
      <c r="CC370" s="24" t="n">
        <v>45.8478561401367</v>
      </c>
      <c r="CD370" s="24" t="n">
        <v>52.8478561401367</v>
      </c>
      <c r="CE370" s="24" t="n">
        <v>2.06</v>
      </c>
      <c r="CF370" s="15" t="n">
        <v>39387</v>
      </c>
      <c r="CG370" s="24" t="n">
        <v>0.251</v>
      </c>
      <c r="CH370" s="15" t="n">
        <v>38504</v>
      </c>
      <c r="CI370" s="24" t="n">
        <v>45.4999961853027</v>
      </c>
      <c r="CJ370" s="24" t="n">
        <v>47.4999961853027</v>
      </c>
      <c r="CK370" s="24" t="n">
        <v>49.4999961853027</v>
      </c>
      <c r="CL370" s="24" t="n">
        <v>1.25</v>
      </c>
      <c r="CM370" s="15" t="n">
        <v>39387</v>
      </c>
      <c r="CN370" s="24" t="n">
        <v>0.19</v>
      </c>
    </row>
    <row r="371" customFormat="false" ht="12.75" hidden="false" customHeight="false" outlineLevel="0" collapsed="false">
      <c r="B371" s="15" t="n">
        <v>38534</v>
      </c>
      <c r="C371" s="24" t="n">
        <v>83.3</v>
      </c>
      <c r="D371" s="24" t="n">
        <v>87.3</v>
      </c>
      <c r="E371" s="24" t="n">
        <v>91.3</v>
      </c>
      <c r="F371" s="25" t="n">
        <v>1</v>
      </c>
      <c r="G371" s="15" t="n">
        <v>39417</v>
      </c>
      <c r="H371" s="25" t="n">
        <v>0.2458348683264</v>
      </c>
      <c r="I371" s="15" t="n">
        <v>38534</v>
      </c>
      <c r="J371" s="24" t="n">
        <v>68.7600021362305</v>
      </c>
      <c r="K371" s="24" t="n">
        <v>72.7600021362305</v>
      </c>
      <c r="L371" s="24" t="n">
        <v>76.7600021362305</v>
      </c>
      <c r="M371" s="25" t="n">
        <v>1</v>
      </c>
      <c r="N371" s="15" t="n">
        <v>39417</v>
      </c>
      <c r="O371" s="25" t="n">
        <v>0.2458348683264</v>
      </c>
      <c r="P371" s="15" t="n">
        <v>38534</v>
      </c>
      <c r="Q371" s="24" t="n">
        <v>60.8</v>
      </c>
      <c r="R371" s="24" t="n">
        <v>70.7</v>
      </c>
      <c r="S371" s="24" t="n">
        <v>80.09</v>
      </c>
      <c r="T371" s="25" t="n">
        <v>1</v>
      </c>
      <c r="U371" s="15" t="n">
        <v>39417</v>
      </c>
      <c r="V371" s="25" t="n">
        <v>0.2458348683264</v>
      </c>
      <c r="W371" s="15" t="n">
        <v>38534</v>
      </c>
      <c r="X371" s="24" t="n">
        <v>50.25</v>
      </c>
      <c r="Y371" s="24" t="n">
        <v>54.25</v>
      </c>
      <c r="Z371" s="24" t="n">
        <v>58.25</v>
      </c>
      <c r="AA371" s="25" t="n">
        <v>1</v>
      </c>
      <c r="AB371" s="15" t="n">
        <v>39417</v>
      </c>
      <c r="AC371" s="25" t="n">
        <v>0.307293585408</v>
      </c>
      <c r="AD371" s="15" t="n">
        <v>38534</v>
      </c>
      <c r="AE371" s="24" t="n">
        <v>73</v>
      </c>
      <c r="AF371" s="24" t="n">
        <v>77</v>
      </c>
      <c r="AG371" s="24" t="n">
        <v>81</v>
      </c>
      <c r="AH371" s="25" t="n">
        <v>1.5</v>
      </c>
      <c r="AI371" s="15" t="n">
        <v>39417</v>
      </c>
      <c r="AJ371" s="25" t="n">
        <v>0.2458348683264</v>
      </c>
      <c r="AK371" s="15" t="n">
        <v>38534</v>
      </c>
      <c r="AL371" s="24" t="n">
        <v>105.14</v>
      </c>
      <c r="AM371" s="24" t="n">
        <v>109.14</v>
      </c>
      <c r="AN371" s="24" t="n">
        <v>113.14</v>
      </c>
      <c r="AO371" s="24" t="n">
        <v>1</v>
      </c>
      <c r="AP371" s="15" t="n">
        <v>39417</v>
      </c>
      <c r="AQ371" s="24" t="n">
        <v>0.2458348683264</v>
      </c>
      <c r="AR371" s="15" t="n">
        <v>38534</v>
      </c>
      <c r="AS371" s="24" t="n">
        <v>48.9971466064453</v>
      </c>
      <c r="AT371" s="24" t="n">
        <v>68.9971466064453</v>
      </c>
      <c r="AU371" s="24" t="n">
        <v>78.9971466064453</v>
      </c>
      <c r="AV371" s="24" t="n">
        <v>2.052</v>
      </c>
      <c r="AW371" s="15" t="n">
        <v>39417</v>
      </c>
      <c r="AX371" s="24" t="n">
        <v>0.251</v>
      </c>
      <c r="AY371" s="15" t="n">
        <v>38534</v>
      </c>
      <c r="AZ371" s="24" t="n">
        <v>60.4971466064453</v>
      </c>
      <c r="BA371" s="24" t="n">
        <v>68.4971466064453</v>
      </c>
      <c r="BB371" s="24" t="n">
        <v>76.4971466064453</v>
      </c>
      <c r="BC371" s="24" t="n">
        <v>2.052</v>
      </c>
      <c r="BD371" s="15" t="n">
        <v>39417</v>
      </c>
      <c r="BE371" s="24" t="n">
        <v>0.251</v>
      </c>
      <c r="BF371" s="15" t="n">
        <v>38534</v>
      </c>
      <c r="BG371" s="24" t="n">
        <v>52.8</v>
      </c>
      <c r="BH371" s="24" t="n">
        <v>55.3</v>
      </c>
      <c r="BI371" s="24" t="n">
        <v>62.3</v>
      </c>
      <c r="BJ371" s="24" t="n">
        <v>1.75</v>
      </c>
      <c r="BK371" s="15" t="n">
        <v>39417</v>
      </c>
      <c r="BL371" s="24" t="n">
        <v>0.17595</v>
      </c>
      <c r="BM371" s="15" t="n">
        <v>38534</v>
      </c>
      <c r="BN371" s="24" t="n">
        <v>68.4221496582031</v>
      </c>
      <c r="BO371" s="24" t="n">
        <v>70.9221496582031</v>
      </c>
      <c r="BP371" s="24" t="n">
        <v>77.9221496582031</v>
      </c>
      <c r="BQ371" s="24" t="n">
        <v>1.75</v>
      </c>
      <c r="BR371" s="15" t="n">
        <v>39417</v>
      </c>
      <c r="BS371" s="24" t="n">
        <v>0.17595</v>
      </c>
      <c r="BT371" s="15" t="n">
        <v>38534</v>
      </c>
      <c r="BU371" s="24" t="n">
        <v>52.4971466064453</v>
      </c>
      <c r="BV371" s="24" t="n">
        <v>60.4971466064453</v>
      </c>
      <c r="BW371" s="24" t="n">
        <v>68.4971466064453</v>
      </c>
      <c r="BX371" s="24" t="n">
        <v>2.052</v>
      </c>
      <c r="BY371" s="15" t="n">
        <v>39417</v>
      </c>
      <c r="BZ371" s="24" t="n">
        <v>0.251</v>
      </c>
      <c r="CA371" s="15" t="n">
        <v>38534</v>
      </c>
      <c r="CB371" s="24" t="n">
        <v>50.0971466064453</v>
      </c>
      <c r="CC371" s="24" t="n">
        <v>70.0971466064453</v>
      </c>
      <c r="CD371" s="24" t="n">
        <v>80.0971466064453</v>
      </c>
      <c r="CE371" s="24" t="n">
        <v>2.052</v>
      </c>
      <c r="CF371" s="15" t="n">
        <v>39417</v>
      </c>
      <c r="CG371" s="24" t="n">
        <v>0.251</v>
      </c>
      <c r="CH371" s="15" t="n">
        <v>38534</v>
      </c>
      <c r="CI371" s="24" t="n">
        <v>53.2499923706055</v>
      </c>
      <c r="CJ371" s="24" t="n">
        <v>55.2499923706055</v>
      </c>
      <c r="CK371" s="24" t="n">
        <v>57.2499923706055</v>
      </c>
      <c r="CL371" s="24" t="n">
        <v>1.25</v>
      </c>
      <c r="CM371" s="15" t="n">
        <v>39417</v>
      </c>
      <c r="CN371" s="24" t="n">
        <v>0.19</v>
      </c>
    </row>
    <row r="372" customFormat="false" ht="12.75" hidden="false" customHeight="false" outlineLevel="0" collapsed="false">
      <c r="B372" s="15" t="n">
        <v>38565</v>
      </c>
      <c r="C372" s="24" t="n">
        <v>83.3</v>
      </c>
      <c r="D372" s="24" t="n">
        <v>87.3</v>
      </c>
      <c r="E372" s="24" t="n">
        <v>91.3</v>
      </c>
      <c r="F372" s="25" t="n">
        <v>1</v>
      </c>
      <c r="G372" s="15" t="n">
        <v>39448</v>
      </c>
      <c r="H372" s="25" t="n">
        <v>0.246650241024</v>
      </c>
      <c r="I372" s="15" t="n">
        <v>38565</v>
      </c>
      <c r="J372" s="24" t="n">
        <v>67.25</v>
      </c>
      <c r="K372" s="24" t="n">
        <v>71.25</v>
      </c>
      <c r="L372" s="24" t="n">
        <v>75.25</v>
      </c>
      <c r="M372" s="25" t="n">
        <v>1</v>
      </c>
      <c r="N372" s="15" t="n">
        <v>39448</v>
      </c>
      <c r="O372" s="25" t="n">
        <v>0.246650241024</v>
      </c>
      <c r="P372" s="15" t="n">
        <v>38565</v>
      </c>
      <c r="Q372" s="24" t="n">
        <v>60.8</v>
      </c>
      <c r="R372" s="24" t="n">
        <v>70.7</v>
      </c>
      <c r="S372" s="24" t="n">
        <v>80.09</v>
      </c>
      <c r="T372" s="25" t="n">
        <v>1</v>
      </c>
      <c r="U372" s="15" t="n">
        <v>39448</v>
      </c>
      <c r="V372" s="25" t="n">
        <v>0.246650241024</v>
      </c>
      <c r="W372" s="15" t="n">
        <v>38565</v>
      </c>
      <c r="X372" s="24" t="n">
        <v>50.25</v>
      </c>
      <c r="Y372" s="24" t="n">
        <v>54.25</v>
      </c>
      <c r="Z372" s="24" t="n">
        <v>58.25</v>
      </c>
      <c r="AA372" s="25" t="n">
        <v>1</v>
      </c>
      <c r="AB372" s="15" t="n">
        <v>39448</v>
      </c>
      <c r="AC372" s="25" t="n">
        <v>0.30831280128</v>
      </c>
      <c r="AD372" s="15" t="n">
        <v>38565</v>
      </c>
      <c r="AE372" s="24" t="n">
        <v>73</v>
      </c>
      <c r="AF372" s="24" t="n">
        <v>77</v>
      </c>
      <c r="AG372" s="24" t="n">
        <v>81</v>
      </c>
      <c r="AH372" s="25" t="n">
        <v>1.5</v>
      </c>
      <c r="AI372" s="15" t="n">
        <v>39448</v>
      </c>
      <c r="AJ372" s="25" t="n">
        <v>0.246650241024</v>
      </c>
      <c r="AK372" s="15" t="n">
        <v>38565</v>
      </c>
      <c r="AL372" s="24" t="n">
        <v>105.14</v>
      </c>
      <c r="AM372" s="24" t="n">
        <v>109.14</v>
      </c>
      <c r="AN372" s="24" t="n">
        <v>113.14</v>
      </c>
      <c r="AO372" s="24" t="n">
        <v>1</v>
      </c>
      <c r="AP372" s="15" t="n">
        <v>39448</v>
      </c>
      <c r="AQ372" s="24" t="n">
        <v>0.246650241024</v>
      </c>
      <c r="AR372" s="15" t="n">
        <v>38565</v>
      </c>
      <c r="AS372" s="24" t="n">
        <v>48.9971466064453</v>
      </c>
      <c r="AT372" s="24" t="n">
        <v>68.9971466064453</v>
      </c>
      <c r="AU372" s="24" t="n">
        <v>78.9971466064453</v>
      </c>
      <c r="AV372" s="24" t="n">
        <v>1.89</v>
      </c>
      <c r="AW372" s="15" t="n">
        <v>39448</v>
      </c>
      <c r="AX372" s="24" t="n">
        <v>0.251</v>
      </c>
      <c r="AY372" s="15" t="n">
        <v>38565</v>
      </c>
      <c r="AZ372" s="24" t="n">
        <v>60.4971466064453</v>
      </c>
      <c r="BA372" s="24" t="n">
        <v>68.4971466064453</v>
      </c>
      <c r="BB372" s="24" t="n">
        <v>76.4971466064453</v>
      </c>
      <c r="BC372" s="24" t="n">
        <v>1.89</v>
      </c>
      <c r="BD372" s="15" t="n">
        <v>39448</v>
      </c>
      <c r="BE372" s="24" t="n">
        <v>0.251</v>
      </c>
      <c r="BF372" s="15" t="n">
        <v>38565</v>
      </c>
      <c r="BG372" s="24" t="n">
        <v>52.8</v>
      </c>
      <c r="BH372" s="24" t="n">
        <v>55.3</v>
      </c>
      <c r="BI372" s="24" t="n">
        <v>62.3</v>
      </c>
      <c r="BJ372" s="24" t="n">
        <v>1.8</v>
      </c>
      <c r="BK372" s="15" t="n">
        <v>39448</v>
      </c>
      <c r="BL372" s="24" t="n">
        <v>0.17595</v>
      </c>
      <c r="BM372" s="15" t="n">
        <v>38565</v>
      </c>
      <c r="BN372" s="24" t="n">
        <v>68.4221496582031</v>
      </c>
      <c r="BO372" s="24" t="n">
        <v>70.9221496582031</v>
      </c>
      <c r="BP372" s="24" t="n">
        <v>77.9221496582031</v>
      </c>
      <c r="BQ372" s="24" t="n">
        <v>1.8</v>
      </c>
      <c r="BR372" s="15" t="n">
        <v>39448</v>
      </c>
      <c r="BS372" s="24" t="n">
        <v>0.17595</v>
      </c>
      <c r="BT372" s="15" t="n">
        <v>38565</v>
      </c>
      <c r="BU372" s="24" t="n">
        <v>52.4971466064453</v>
      </c>
      <c r="BV372" s="24" t="n">
        <v>60.4971466064453</v>
      </c>
      <c r="BW372" s="24" t="n">
        <v>68.4971466064453</v>
      </c>
      <c r="BX372" s="24" t="n">
        <v>1.89</v>
      </c>
      <c r="BY372" s="15" t="n">
        <v>39448</v>
      </c>
      <c r="BZ372" s="24" t="n">
        <v>0.251</v>
      </c>
      <c r="CA372" s="15" t="n">
        <v>38565</v>
      </c>
      <c r="CB372" s="24" t="n">
        <v>50.0971466064453</v>
      </c>
      <c r="CC372" s="24" t="n">
        <v>70.0971466064453</v>
      </c>
      <c r="CD372" s="24" t="n">
        <v>80.0971466064453</v>
      </c>
      <c r="CE372" s="24" t="n">
        <v>1.89</v>
      </c>
      <c r="CF372" s="15" t="n">
        <v>39448</v>
      </c>
      <c r="CG372" s="24" t="n">
        <v>0.251</v>
      </c>
      <c r="CH372" s="15" t="n">
        <v>38565</v>
      </c>
      <c r="CI372" s="24" t="n">
        <v>53.25</v>
      </c>
      <c r="CJ372" s="24" t="n">
        <v>55.25</v>
      </c>
      <c r="CK372" s="24" t="n">
        <v>57.25</v>
      </c>
      <c r="CL372" s="24" t="n">
        <v>1.2</v>
      </c>
      <c r="CM372" s="15" t="n">
        <v>39448</v>
      </c>
      <c r="CN372" s="24" t="n">
        <v>0.19</v>
      </c>
    </row>
    <row r="373" customFormat="false" ht="12.75" hidden="false" customHeight="false" outlineLevel="0" collapsed="false">
      <c r="B373" s="15" t="n">
        <v>38596</v>
      </c>
      <c r="C373" s="24" t="n">
        <v>43.2</v>
      </c>
      <c r="D373" s="24" t="n">
        <v>44.3</v>
      </c>
      <c r="E373" s="24" t="n">
        <v>45.4</v>
      </c>
      <c r="F373" s="25" t="n">
        <v>1</v>
      </c>
      <c r="G373" s="15" t="n">
        <v>39479</v>
      </c>
      <c r="H373" s="25" t="n">
        <v>0.299649466368</v>
      </c>
      <c r="I373" s="15" t="n">
        <v>38596</v>
      </c>
      <c r="J373" s="24" t="n">
        <v>30.7500003814697</v>
      </c>
      <c r="K373" s="24" t="n">
        <v>31.8500003814697</v>
      </c>
      <c r="L373" s="24" t="n">
        <v>32.9500003814697</v>
      </c>
      <c r="M373" s="25" t="n">
        <v>1</v>
      </c>
      <c r="N373" s="15" t="n">
        <v>39479</v>
      </c>
      <c r="O373" s="25" t="n">
        <v>0.299649466368</v>
      </c>
      <c r="P373" s="15" t="n">
        <v>38596</v>
      </c>
      <c r="Q373" s="24" t="n">
        <v>35.15</v>
      </c>
      <c r="R373" s="24" t="n">
        <v>39.2</v>
      </c>
      <c r="S373" s="24" t="n">
        <v>42.09</v>
      </c>
      <c r="T373" s="25" t="n">
        <v>1</v>
      </c>
      <c r="U373" s="15" t="n">
        <v>39479</v>
      </c>
      <c r="V373" s="25" t="n">
        <v>0.299649466368</v>
      </c>
      <c r="W373" s="15" t="n">
        <v>38596</v>
      </c>
      <c r="X373" s="24" t="n">
        <v>34.8</v>
      </c>
      <c r="Y373" s="24" t="n">
        <v>35.9</v>
      </c>
      <c r="Z373" s="24" t="n">
        <v>37</v>
      </c>
      <c r="AA373" s="25" t="n">
        <v>1</v>
      </c>
      <c r="AB373" s="15" t="n">
        <v>39479</v>
      </c>
      <c r="AC373" s="25" t="n">
        <v>0.37456183296</v>
      </c>
      <c r="AD373" s="15" t="n">
        <v>38596</v>
      </c>
      <c r="AE373" s="24" t="n">
        <v>30.15</v>
      </c>
      <c r="AF373" s="24" t="n">
        <v>31.25</v>
      </c>
      <c r="AG373" s="24" t="n">
        <v>32.35</v>
      </c>
      <c r="AH373" s="25" t="n">
        <v>2.25</v>
      </c>
      <c r="AI373" s="15" t="n">
        <v>39479</v>
      </c>
      <c r="AJ373" s="25" t="n">
        <v>0.299649466368</v>
      </c>
      <c r="AK373" s="15" t="n">
        <v>38596</v>
      </c>
      <c r="AL373" s="24" t="n">
        <v>47.79</v>
      </c>
      <c r="AM373" s="24" t="n">
        <v>48.89</v>
      </c>
      <c r="AN373" s="24" t="n">
        <v>49.99</v>
      </c>
      <c r="AO373" s="24" t="n">
        <v>1</v>
      </c>
      <c r="AP373" s="15" t="n">
        <v>39479</v>
      </c>
      <c r="AQ373" s="24" t="n">
        <v>0.299649466368</v>
      </c>
      <c r="AR373" s="15" t="n">
        <v>38596</v>
      </c>
      <c r="AS373" s="24" t="n">
        <v>30.5021438598633</v>
      </c>
      <c r="AT373" s="24" t="n">
        <v>34.5021438598633</v>
      </c>
      <c r="AU373" s="24" t="n">
        <v>38.5021438598633</v>
      </c>
      <c r="AV373" s="24" t="n">
        <v>2.322</v>
      </c>
      <c r="AW373" s="15" t="n">
        <v>39479</v>
      </c>
      <c r="AX373" s="24" t="n">
        <v>0.0985</v>
      </c>
      <c r="AY373" s="15" t="n">
        <v>38596</v>
      </c>
      <c r="AZ373" s="24" t="n">
        <v>31.3021438598633</v>
      </c>
      <c r="BA373" s="24" t="n">
        <v>34.0021438598633</v>
      </c>
      <c r="BB373" s="24" t="n">
        <v>36.7021438598633</v>
      </c>
      <c r="BC373" s="24" t="n">
        <v>2.322</v>
      </c>
      <c r="BD373" s="15" t="n">
        <v>39479</v>
      </c>
      <c r="BE373" s="24" t="n">
        <v>0.0985</v>
      </c>
      <c r="BF373" s="15" t="n">
        <v>38596</v>
      </c>
      <c r="BG373" s="24" t="n">
        <v>31.7969139099121</v>
      </c>
      <c r="BH373" s="24" t="n">
        <v>34.2969139099121</v>
      </c>
      <c r="BI373" s="24" t="n">
        <v>41.2969139099121</v>
      </c>
      <c r="BJ373" s="24" t="n">
        <v>2.35</v>
      </c>
      <c r="BK373" s="15" t="n">
        <v>39479</v>
      </c>
      <c r="BL373" s="24" t="n">
        <v>0.1485</v>
      </c>
      <c r="BM373" s="15" t="n">
        <v>38596</v>
      </c>
      <c r="BN373" s="24" t="n">
        <v>34.0771446228027</v>
      </c>
      <c r="BO373" s="24" t="n">
        <v>36.5771446228027</v>
      </c>
      <c r="BP373" s="24" t="n">
        <v>43.5771446228027</v>
      </c>
      <c r="BQ373" s="24" t="n">
        <v>2.35</v>
      </c>
      <c r="BR373" s="15" t="n">
        <v>39479</v>
      </c>
      <c r="BS373" s="24" t="n">
        <v>0.1485</v>
      </c>
      <c r="BT373" s="15" t="n">
        <v>38596</v>
      </c>
      <c r="BU373" s="24" t="n">
        <v>24.9021423339844</v>
      </c>
      <c r="BV373" s="24" t="n">
        <v>27.6021423339844</v>
      </c>
      <c r="BW373" s="24" t="n">
        <v>30.3021423339844</v>
      </c>
      <c r="BX373" s="24" t="n">
        <v>2.322</v>
      </c>
      <c r="BY373" s="15" t="n">
        <v>39479</v>
      </c>
      <c r="BZ373" s="24" t="n">
        <v>0.0985</v>
      </c>
      <c r="CA373" s="15" t="n">
        <v>38596</v>
      </c>
      <c r="CB373" s="24" t="n">
        <v>31.6021438598633</v>
      </c>
      <c r="CC373" s="24" t="n">
        <v>35.6021438598633</v>
      </c>
      <c r="CD373" s="24" t="n">
        <v>39.6021438598633</v>
      </c>
      <c r="CE373" s="24" t="n">
        <v>2.322</v>
      </c>
      <c r="CF373" s="15" t="n">
        <v>39479</v>
      </c>
      <c r="CG373" s="24" t="n">
        <v>0.0985</v>
      </c>
      <c r="CH373" s="15" t="n">
        <v>38596</v>
      </c>
      <c r="CI373" s="24" t="n">
        <v>38.0000038146973</v>
      </c>
      <c r="CJ373" s="24" t="n">
        <v>40.0000038146973</v>
      </c>
      <c r="CK373" s="24" t="n">
        <v>42.0000038146973</v>
      </c>
      <c r="CL373" s="24" t="n">
        <v>1.25</v>
      </c>
      <c r="CM373" s="15" t="n">
        <v>39479</v>
      </c>
      <c r="CN373" s="24" t="n">
        <v>0.215</v>
      </c>
    </row>
    <row r="374" customFormat="false" ht="12.75" hidden="false" customHeight="false" outlineLevel="0" collapsed="false">
      <c r="B374" s="15" t="n">
        <v>38626</v>
      </c>
      <c r="C374" s="24" t="n">
        <v>41.1</v>
      </c>
      <c r="D374" s="24" t="n">
        <v>42.05</v>
      </c>
      <c r="E374" s="24" t="n">
        <v>43</v>
      </c>
      <c r="F374" s="25" t="n">
        <v>1.5</v>
      </c>
      <c r="G374" s="15" t="n">
        <v>39508</v>
      </c>
      <c r="H374" s="25" t="n">
        <v>0.299649466368</v>
      </c>
      <c r="I374" s="15" t="n">
        <v>38626</v>
      </c>
      <c r="J374" s="24" t="n">
        <v>30.3</v>
      </c>
      <c r="K374" s="24" t="n">
        <v>31.25</v>
      </c>
      <c r="L374" s="24" t="n">
        <v>32.2</v>
      </c>
      <c r="M374" s="25" t="n">
        <v>1.5</v>
      </c>
      <c r="N374" s="15" t="n">
        <v>39508</v>
      </c>
      <c r="O374" s="25" t="n">
        <v>0.299649466368</v>
      </c>
      <c r="P374" s="15" t="n">
        <v>38626</v>
      </c>
      <c r="Q374" s="24" t="n">
        <v>38.35</v>
      </c>
      <c r="R374" s="24" t="n">
        <v>40.45</v>
      </c>
      <c r="S374" s="24" t="n">
        <v>42.27</v>
      </c>
      <c r="T374" s="25" t="n">
        <v>1.5</v>
      </c>
      <c r="U374" s="15" t="n">
        <v>39508</v>
      </c>
      <c r="V374" s="25" t="n">
        <v>0.299649466368</v>
      </c>
      <c r="W374" s="15" t="n">
        <v>38626</v>
      </c>
      <c r="X374" s="24" t="n">
        <v>33.95</v>
      </c>
      <c r="Y374" s="24" t="n">
        <v>34.9</v>
      </c>
      <c r="Z374" s="24" t="n">
        <v>35.85</v>
      </c>
      <c r="AA374" s="25" t="n">
        <v>1.5</v>
      </c>
      <c r="AB374" s="15" t="n">
        <v>39508</v>
      </c>
      <c r="AC374" s="25" t="n">
        <v>0.37456183296</v>
      </c>
      <c r="AD374" s="15" t="n">
        <v>38626</v>
      </c>
      <c r="AE374" s="24" t="n">
        <v>29.05</v>
      </c>
      <c r="AF374" s="24" t="n">
        <v>30</v>
      </c>
      <c r="AG374" s="24" t="n">
        <v>30.95</v>
      </c>
      <c r="AH374" s="25" t="n">
        <v>2.25</v>
      </c>
      <c r="AI374" s="15" t="n">
        <v>39508</v>
      </c>
      <c r="AJ374" s="25" t="n">
        <v>0.299649466368</v>
      </c>
      <c r="AK374" s="15" t="n">
        <v>38626</v>
      </c>
      <c r="AL374" s="24" t="n">
        <v>46.44</v>
      </c>
      <c r="AM374" s="24" t="n">
        <v>47.39</v>
      </c>
      <c r="AN374" s="24" t="n">
        <v>48.34</v>
      </c>
      <c r="AO374" s="24" t="n">
        <v>1.5</v>
      </c>
      <c r="AP374" s="15" t="n">
        <v>39508</v>
      </c>
      <c r="AQ374" s="24" t="n">
        <v>0.299649466368</v>
      </c>
      <c r="AR374" s="15" t="n">
        <v>38626</v>
      </c>
      <c r="AS374" s="24" t="n">
        <v>31.3989334106445</v>
      </c>
      <c r="AT374" s="24" t="n">
        <v>32.3989334106445</v>
      </c>
      <c r="AU374" s="24" t="n">
        <v>33.3989334106445</v>
      </c>
      <c r="AV374" s="24" t="n">
        <v>2.322</v>
      </c>
      <c r="AW374" s="15" t="n">
        <v>39508</v>
      </c>
      <c r="AX374" s="24" t="n">
        <v>0.0985</v>
      </c>
      <c r="AY374" s="15" t="n">
        <v>38626</v>
      </c>
      <c r="AZ374" s="24" t="n">
        <v>30.9489334106445</v>
      </c>
      <c r="BA374" s="24" t="n">
        <v>31.8989334106445</v>
      </c>
      <c r="BB374" s="24" t="n">
        <v>32.8489334106445</v>
      </c>
      <c r="BC374" s="24" t="n">
        <v>2.322</v>
      </c>
      <c r="BD374" s="15" t="n">
        <v>39508</v>
      </c>
      <c r="BE374" s="24" t="n">
        <v>0.0985</v>
      </c>
      <c r="BF374" s="15" t="n">
        <v>38626</v>
      </c>
      <c r="BG374" s="24" t="n">
        <v>36.8999977111816</v>
      </c>
      <c r="BH374" s="24" t="n">
        <v>39.3999977111816</v>
      </c>
      <c r="BI374" s="24" t="n">
        <v>46.3999977111816</v>
      </c>
      <c r="BJ374" s="24" t="n">
        <v>2.35</v>
      </c>
      <c r="BK374" s="15" t="n">
        <v>39508</v>
      </c>
      <c r="BL374" s="24" t="n">
        <v>0.1485</v>
      </c>
      <c r="BM374" s="15" t="n">
        <v>38626</v>
      </c>
      <c r="BN374" s="24" t="n">
        <v>29.3989334106445</v>
      </c>
      <c r="BO374" s="24" t="n">
        <v>31.8989334106445</v>
      </c>
      <c r="BP374" s="24" t="n">
        <v>38.8989334106445</v>
      </c>
      <c r="BQ374" s="24" t="n">
        <v>2.35</v>
      </c>
      <c r="BR374" s="15" t="n">
        <v>39508</v>
      </c>
      <c r="BS374" s="24" t="n">
        <v>0.1485</v>
      </c>
      <c r="BT374" s="15" t="n">
        <v>38626</v>
      </c>
      <c r="BU374" s="24" t="n">
        <v>29.9489295959473</v>
      </c>
      <c r="BV374" s="24" t="n">
        <v>30.8989295959473</v>
      </c>
      <c r="BW374" s="24" t="n">
        <v>31.8489295959473</v>
      </c>
      <c r="BX374" s="24" t="n">
        <v>2.322</v>
      </c>
      <c r="BY374" s="15" t="n">
        <v>39508</v>
      </c>
      <c r="BZ374" s="24" t="n">
        <v>0.0985</v>
      </c>
      <c r="CA374" s="15" t="n">
        <v>38626</v>
      </c>
      <c r="CB374" s="24" t="n">
        <v>32.4989334106445</v>
      </c>
      <c r="CC374" s="24" t="n">
        <v>33.4989334106445</v>
      </c>
      <c r="CD374" s="24" t="n">
        <v>34.4989334106445</v>
      </c>
      <c r="CE374" s="24" t="n">
        <v>2.322</v>
      </c>
      <c r="CF374" s="15" t="n">
        <v>39508</v>
      </c>
      <c r="CG374" s="24" t="n">
        <v>0.0985</v>
      </c>
      <c r="CH374" s="15" t="n">
        <v>38626</v>
      </c>
      <c r="CI374" s="24" t="n">
        <v>33.1000022888184</v>
      </c>
      <c r="CJ374" s="24" t="n">
        <v>35.1000022888184</v>
      </c>
      <c r="CK374" s="24" t="n">
        <v>37.1000022888184</v>
      </c>
      <c r="CL374" s="24" t="n">
        <v>1.25</v>
      </c>
      <c r="CM374" s="15" t="n">
        <v>39508</v>
      </c>
      <c r="CN374" s="24" t="n">
        <v>0.215</v>
      </c>
    </row>
    <row r="375" customFormat="false" ht="12.75" hidden="false" customHeight="false" outlineLevel="0" collapsed="false">
      <c r="B375" s="15" t="n">
        <v>38657</v>
      </c>
      <c r="C375" s="24" t="n">
        <v>41.1</v>
      </c>
      <c r="D375" s="24" t="n">
        <v>42.05</v>
      </c>
      <c r="E375" s="24" t="n">
        <v>43</v>
      </c>
      <c r="F375" s="25" t="n">
        <v>1.5</v>
      </c>
      <c r="G375" s="15" t="n">
        <v>39539</v>
      </c>
      <c r="H375" s="25" t="n">
        <v>0.250727104512</v>
      </c>
      <c r="I375" s="15" t="n">
        <v>38657</v>
      </c>
      <c r="J375" s="24" t="n">
        <v>32.55</v>
      </c>
      <c r="K375" s="24" t="n">
        <v>33.5</v>
      </c>
      <c r="L375" s="24" t="n">
        <v>34.45</v>
      </c>
      <c r="M375" s="25" t="n">
        <v>1.5</v>
      </c>
      <c r="N375" s="15" t="n">
        <v>39539</v>
      </c>
      <c r="O375" s="25" t="n">
        <v>0.250727104512</v>
      </c>
      <c r="P375" s="15" t="n">
        <v>38657</v>
      </c>
      <c r="Q375" s="24" t="n">
        <v>38.35</v>
      </c>
      <c r="R375" s="24" t="n">
        <v>40.45</v>
      </c>
      <c r="S375" s="24" t="n">
        <v>42.27</v>
      </c>
      <c r="T375" s="25" t="n">
        <v>1.5</v>
      </c>
      <c r="U375" s="15" t="n">
        <v>39539</v>
      </c>
      <c r="V375" s="25" t="n">
        <v>0.250727104512</v>
      </c>
      <c r="W375" s="15" t="n">
        <v>38657</v>
      </c>
      <c r="X375" s="24" t="n">
        <v>33.95</v>
      </c>
      <c r="Y375" s="24" t="n">
        <v>34.9</v>
      </c>
      <c r="Z375" s="24" t="n">
        <v>35.85</v>
      </c>
      <c r="AA375" s="25" t="n">
        <v>1.5</v>
      </c>
      <c r="AB375" s="15" t="n">
        <v>39539</v>
      </c>
      <c r="AC375" s="25" t="n">
        <v>0.31340888064</v>
      </c>
      <c r="AD375" s="15" t="n">
        <v>38657</v>
      </c>
      <c r="AE375" s="24" t="n">
        <v>29.05</v>
      </c>
      <c r="AF375" s="24" t="n">
        <v>30</v>
      </c>
      <c r="AG375" s="24" t="n">
        <v>30.95</v>
      </c>
      <c r="AH375" s="25" t="n">
        <v>1.5</v>
      </c>
      <c r="AI375" s="15" t="n">
        <v>39539</v>
      </c>
      <c r="AJ375" s="25" t="n">
        <v>0.250727104512</v>
      </c>
      <c r="AK375" s="15" t="n">
        <v>38657</v>
      </c>
      <c r="AL375" s="24" t="n">
        <v>46.44</v>
      </c>
      <c r="AM375" s="24" t="n">
        <v>47.39</v>
      </c>
      <c r="AN375" s="24" t="n">
        <v>48.34</v>
      </c>
      <c r="AO375" s="24" t="n">
        <v>1.5</v>
      </c>
      <c r="AP375" s="15" t="n">
        <v>39539</v>
      </c>
      <c r="AQ375" s="24" t="n">
        <v>0.250727104512</v>
      </c>
      <c r="AR375" s="15" t="n">
        <v>38657</v>
      </c>
      <c r="AS375" s="24" t="n">
        <v>31.4989318847656</v>
      </c>
      <c r="AT375" s="24" t="n">
        <v>32.4989318847656</v>
      </c>
      <c r="AU375" s="24" t="n">
        <v>33.4989318847656</v>
      </c>
      <c r="AV375" s="24" t="n">
        <v>2.052</v>
      </c>
      <c r="AW375" s="15" t="n">
        <v>39539</v>
      </c>
      <c r="AX375" s="24" t="n">
        <v>0.0985</v>
      </c>
      <c r="AY375" s="15" t="n">
        <v>38657</v>
      </c>
      <c r="AZ375" s="24" t="n">
        <v>31.0489318847656</v>
      </c>
      <c r="BA375" s="24" t="n">
        <v>31.9989318847656</v>
      </c>
      <c r="BB375" s="24" t="n">
        <v>32.9489318847656</v>
      </c>
      <c r="BC375" s="24" t="n">
        <v>2.052</v>
      </c>
      <c r="BD375" s="15" t="n">
        <v>39539</v>
      </c>
      <c r="BE375" s="24" t="n">
        <v>0.0985</v>
      </c>
      <c r="BF375" s="15" t="n">
        <v>38657</v>
      </c>
      <c r="BG375" s="24" t="n">
        <v>37.6969146728516</v>
      </c>
      <c r="BH375" s="24" t="n">
        <v>40.1969146728516</v>
      </c>
      <c r="BI375" s="24" t="n">
        <v>47.1969146728516</v>
      </c>
      <c r="BJ375" s="24" t="n">
        <v>1.7</v>
      </c>
      <c r="BK375" s="15" t="n">
        <v>39539</v>
      </c>
      <c r="BL375" s="24" t="n">
        <v>0.1471</v>
      </c>
      <c r="BM375" s="15" t="n">
        <v>38657</v>
      </c>
      <c r="BN375" s="24" t="n">
        <v>29.4989318847656</v>
      </c>
      <c r="BO375" s="24" t="n">
        <v>31.9989318847656</v>
      </c>
      <c r="BP375" s="24" t="n">
        <v>38.9989318847656</v>
      </c>
      <c r="BQ375" s="24" t="n">
        <v>1.7</v>
      </c>
      <c r="BR375" s="15" t="n">
        <v>39539</v>
      </c>
      <c r="BS375" s="24" t="n">
        <v>0.1471</v>
      </c>
      <c r="BT375" s="15" t="n">
        <v>38657</v>
      </c>
      <c r="BU375" s="24" t="n">
        <v>33.4489295959473</v>
      </c>
      <c r="BV375" s="24" t="n">
        <v>34.3989295959473</v>
      </c>
      <c r="BW375" s="24" t="n">
        <v>35.3489295959473</v>
      </c>
      <c r="BX375" s="24" t="n">
        <v>2.052</v>
      </c>
      <c r="BY375" s="15" t="n">
        <v>39539</v>
      </c>
      <c r="BZ375" s="24" t="n">
        <v>0.0985</v>
      </c>
      <c r="CA375" s="15" t="n">
        <v>38657</v>
      </c>
      <c r="CB375" s="24" t="n">
        <v>32.5989318847656</v>
      </c>
      <c r="CC375" s="24" t="n">
        <v>33.5989318847656</v>
      </c>
      <c r="CD375" s="24" t="n">
        <v>34.5989318847656</v>
      </c>
      <c r="CE375" s="24" t="n">
        <v>2.052</v>
      </c>
      <c r="CF375" s="15" t="n">
        <v>39539</v>
      </c>
      <c r="CG375" s="24" t="n">
        <v>0.0985</v>
      </c>
      <c r="CH375" s="15" t="n">
        <v>38657</v>
      </c>
      <c r="CI375" s="24" t="n">
        <v>34.2999954223633</v>
      </c>
      <c r="CJ375" s="24" t="n">
        <v>36.2999954223633</v>
      </c>
      <c r="CK375" s="24" t="n">
        <v>38.2999954223633</v>
      </c>
      <c r="CL375" s="24" t="n">
        <v>1.25</v>
      </c>
      <c r="CM375" s="15" t="n">
        <v>39539</v>
      </c>
      <c r="CN375" s="24" t="n">
        <v>0.19</v>
      </c>
    </row>
    <row r="376" customFormat="false" ht="12.75" hidden="false" customHeight="false" outlineLevel="0" collapsed="false">
      <c r="B376" s="15" t="n">
        <v>38687</v>
      </c>
      <c r="C376" s="24" t="n">
        <v>41.1</v>
      </c>
      <c r="D376" s="24" t="n">
        <v>42.05</v>
      </c>
      <c r="E376" s="24" t="n">
        <v>43</v>
      </c>
      <c r="F376" s="25" t="n">
        <v>1</v>
      </c>
      <c r="G376" s="15" t="n">
        <v>39569</v>
      </c>
      <c r="H376" s="25" t="n">
        <v>0.250727104512</v>
      </c>
      <c r="I376" s="15" t="n">
        <v>38687</v>
      </c>
      <c r="J376" s="24" t="n">
        <v>32.2000015258789</v>
      </c>
      <c r="K376" s="24" t="n">
        <v>33.1500015258789</v>
      </c>
      <c r="L376" s="24" t="n">
        <v>34.1000015258789</v>
      </c>
      <c r="M376" s="25" t="n">
        <v>1</v>
      </c>
      <c r="N376" s="15" t="n">
        <v>39569</v>
      </c>
      <c r="O376" s="25" t="n">
        <v>0.250727104512</v>
      </c>
      <c r="P376" s="15" t="n">
        <v>38687</v>
      </c>
      <c r="Q376" s="24" t="n">
        <v>38.35</v>
      </c>
      <c r="R376" s="24" t="n">
        <v>40.45</v>
      </c>
      <c r="S376" s="24" t="n">
        <v>42.27</v>
      </c>
      <c r="T376" s="25" t="n">
        <v>1</v>
      </c>
      <c r="U376" s="15" t="n">
        <v>39569</v>
      </c>
      <c r="V376" s="25" t="n">
        <v>0.250727104512</v>
      </c>
      <c r="W376" s="15" t="n">
        <v>38687</v>
      </c>
      <c r="X376" s="24" t="n">
        <v>33.95</v>
      </c>
      <c r="Y376" s="24" t="n">
        <v>34.9</v>
      </c>
      <c r="Z376" s="24" t="n">
        <v>35.85</v>
      </c>
      <c r="AA376" s="25" t="n">
        <v>1</v>
      </c>
      <c r="AB376" s="15" t="n">
        <v>39569</v>
      </c>
      <c r="AC376" s="25" t="n">
        <v>0.31340888064</v>
      </c>
      <c r="AD376" s="15" t="n">
        <v>38687</v>
      </c>
      <c r="AE376" s="24" t="n">
        <v>29.05</v>
      </c>
      <c r="AF376" s="24" t="n">
        <v>30</v>
      </c>
      <c r="AG376" s="24" t="n">
        <v>30.95</v>
      </c>
      <c r="AH376" s="25" t="n">
        <v>1.5</v>
      </c>
      <c r="AI376" s="15" t="n">
        <v>39569</v>
      </c>
      <c r="AJ376" s="25" t="n">
        <v>0.250727104512</v>
      </c>
      <c r="AK376" s="15" t="n">
        <v>38687</v>
      </c>
      <c r="AL376" s="24" t="n">
        <v>46.44</v>
      </c>
      <c r="AM376" s="24" t="n">
        <v>47.39</v>
      </c>
      <c r="AN376" s="24" t="n">
        <v>48.34</v>
      </c>
      <c r="AO376" s="24" t="n">
        <v>1</v>
      </c>
      <c r="AP376" s="15" t="n">
        <v>39569</v>
      </c>
      <c r="AQ376" s="24" t="n">
        <v>0.250727104512</v>
      </c>
      <c r="AR376" s="15" t="n">
        <v>38687</v>
      </c>
      <c r="AS376" s="24" t="n">
        <v>31.5989303588867</v>
      </c>
      <c r="AT376" s="24" t="n">
        <v>32.5989303588867</v>
      </c>
      <c r="AU376" s="24" t="n">
        <v>33.5989303588867</v>
      </c>
      <c r="AV376" s="24" t="n">
        <v>1.998</v>
      </c>
      <c r="AW376" s="15" t="n">
        <v>39569</v>
      </c>
      <c r="AX376" s="24" t="n">
        <v>0.0985</v>
      </c>
      <c r="AY376" s="15" t="n">
        <v>38687</v>
      </c>
      <c r="AZ376" s="24" t="n">
        <v>31.1489303588867</v>
      </c>
      <c r="BA376" s="24" t="n">
        <v>32.0989303588867</v>
      </c>
      <c r="BB376" s="24" t="n">
        <v>33.0489303588867</v>
      </c>
      <c r="BC376" s="24" t="n">
        <v>1.998</v>
      </c>
      <c r="BD376" s="15" t="n">
        <v>39569</v>
      </c>
      <c r="BE376" s="24" t="n">
        <v>0.0985</v>
      </c>
      <c r="BF376" s="15" t="n">
        <v>38687</v>
      </c>
      <c r="BG376" s="24" t="n">
        <v>38.4523010253906</v>
      </c>
      <c r="BH376" s="24" t="n">
        <v>40.9523010253906</v>
      </c>
      <c r="BI376" s="24" t="n">
        <v>47.9523010253906</v>
      </c>
      <c r="BJ376" s="24" t="n">
        <v>1.75</v>
      </c>
      <c r="BK376" s="15" t="n">
        <v>39569</v>
      </c>
      <c r="BL376" s="24" t="n">
        <v>0.1471</v>
      </c>
      <c r="BM376" s="15" t="n">
        <v>38687</v>
      </c>
      <c r="BN376" s="24" t="n">
        <v>29.5989303588867</v>
      </c>
      <c r="BO376" s="24" t="n">
        <v>32.0989303588867</v>
      </c>
      <c r="BP376" s="24" t="n">
        <v>39.0989303588867</v>
      </c>
      <c r="BQ376" s="24" t="n">
        <v>1.75</v>
      </c>
      <c r="BR376" s="15" t="n">
        <v>39569</v>
      </c>
      <c r="BS376" s="24" t="n">
        <v>0.1471</v>
      </c>
      <c r="BT376" s="15" t="n">
        <v>38687</v>
      </c>
      <c r="BU376" s="24" t="n">
        <v>33.9489295959473</v>
      </c>
      <c r="BV376" s="24" t="n">
        <v>34.8989295959473</v>
      </c>
      <c r="BW376" s="24" t="n">
        <v>35.8489295959473</v>
      </c>
      <c r="BX376" s="24" t="n">
        <v>1.998</v>
      </c>
      <c r="BY376" s="15" t="n">
        <v>39569</v>
      </c>
      <c r="BZ376" s="24" t="n">
        <v>0.0985</v>
      </c>
      <c r="CA376" s="15" t="n">
        <v>38687</v>
      </c>
      <c r="CB376" s="24" t="n">
        <v>32.6989303588867</v>
      </c>
      <c r="CC376" s="24" t="n">
        <v>33.6989303588867</v>
      </c>
      <c r="CD376" s="24" t="n">
        <v>34.6989303588867</v>
      </c>
      <c r="CE376" s="24" t="n">
        <v>1.998</v>
      </c>
      <c r="CF376" s="15" t="n">
        <v>39569</v>
      </c>
      <c r="CG376" s="24" t="n">
        <v>0.0985</v>
      </c>
      <c r="CH376" s="15" t="n">
        <v>38687</v>
      </c>
      <c r="CI376" s="24" t="n">
        <v>34.2999954223633</v>
      </c>
      <c r="CJ376" s="24" t="n">
        <v>36.2999954223633</v>
      </c>
      <c r="CK376" s="24" t="n">
        <v>38.2999954223633</v>
      </c>
      <c r="CL376" s="24" t="n">
        <v>1.25</v>
      </c>
      <c r="CM376" s="15" t="n">
        <v>39569</v>
      </c>
      <c r="CN376" s="24" t="n">
        <v>0.19</v>
      </c>
    </row>
    <row r="377" customFormat="false" ht="12.75" hidden="false" customHeight="false" outlineLevel="0" collapsed="false">
      <c r="B377" s="15" t="n">
        <v>38718</v>
      </c>
      <c r="C377" s="24" t="n">
        <v>53.9</v>
      </c>
      <c r="D377" s="24" t="n">
        <v>55</v>
      </c>
      <c r="E377" s="24" t="n">
        <v>56.1</v>
      </c>
      <c r="F377" s="25" t="n">
        <v>0.9</v>
      </c>
      <c r="G377" s="15" t="n">
        <v>39600</v>
      </c>
      <c r="H377" s="25" t="n">
        <v>0.267034558464</v>
      </c>
      <c r="I377" s="15" t="n">
        <v>38718</v>
      </c>
      <c r="J377" s="24" t="n">
        <v>36.3500007629395</v>
      </c>
      <c r="K377" s="24" t="n">
        <v>37.4500007629395</v>
      </c>
      <c r="L377" s="24" t="n">
        <v>38.5500007629395</v>
      </c>
      <c r="M377" s="25" t="n">
        <v>0.9</v>
      </c>
      <c r="N377" s="15" t="n">
        <v>39600</v>
      </c>
      <c r="O377" s="25" t="n">
        <v>0.267034558464</v>
      </c>
      <c r="P377" s="15" t="n">
        <v>38718</v>
      </c>
      <c r="Q377" s="24" t="n">
        <v>50</v>
      </c>
      <c r="R377" s="24" t="n">
        <v>52.1</v>
      </c>
      <c r="S377" s="24" t="n">
        <v>53.78</v>
      </c>
      <c r="T377" s="25" t="n">
        <v>0.9</v>
      </c>
      <c r="U377" s="15" t="n">
        <v>39600</v>
      </c>
      <c r="V377" s="25" t="n">
        <v>0.267034558464</v>
      </c>
      <c r="W377" s="15" t="n">
        <v>38718</v>
      </c>
      <c r="X377" s="24" t="n">
        <v>39.7</v>
      </c>
      <c r="Y377" s="24" t="n">
        <v>40.8</v>
      </c>
      <c r="Z377" s="24" t="n">
        <v>41.9</v>
      </c>
      <c r="AA377" s="25" t="n">
        <v>0.9</v>
      </c>
      <c r="AB377" s="15" t="n">
        <v>39600</v>
      </c>
      <c r="AC377" s="25" t="n">
        <v>0.33379319808</v>
      </c>
      <c r="AD377" s="15" t="n">
        <v>38718</v>
      </c>
      <c r="AE377" s="24" t="n">
        <v>35.9</v>
      </c>
      <c r="AF377" s="24" t="n">
        <v>37</v>
      </c>
      <c r="AG377" s="24" t="n">
        <v>38.1</v>
      </c>
      <c r="AH377" s="25" t="n">
        <v>2.25</v>
      </c>
      <c r="AI377" s="15" t="n">
        <v>39600</v>
      </c>
      <c r="AJ377" s="25" t="n">
        <v>0.267034558464</v>
      </c>
      <c r="AK377" s="15" t="n">
        <v>38718</v>
      </c>
      <c r="AL377" s="24" t="n">
        <v>60.55</v>
      </c>
      <c r="AM377" s="24" t="n">
        <v>61.65</v>
      </c>
      <c r="AN377" s="24" t="n">
        <v>62.75</v>
      </c>
      <c r="AO377" s="24" t="n">
        <v>0.9</v>
      </c>
      <c r="AP377" s="15" t="n">
        <v>39600</v>
      </c>
      <c r="AQ377" s="24" t="n">
        <v>0.267034558464</v>
      </c>
      <c r="AR377" s="15" t="n">
        <v>38718</v>
      </c>
      <c r="AS377" s="24" t="n">
        <v>41.0378646850586</v>
      </c>
      <c r="AT377" s="24" t="n">
        <v>42.2878646850586</v>
      </c>
      <c r="AU377" s="24" t="n">
        <v>43.5378646850586</v>
      </c>
      <c r="AV377" s="24" t="n">
        <v>2.15</v>
      </c>
      <c r="AW377" s="15" t="n">
        <v>39600</v>
      </c>
      <c r="AX377" s="24" t="n">
        <v>0.0985</v>
      </c>
      <c r="AY377" s="15" t="n">
        <v>38718</v>
      </c>
      <c r="AZ377" s="24" t="n">
        <v>41.2878646850586</v>
      </c>
      <c r="BA377" s="24" t="n">
        <v>41.7878646850586</v>
      </c>
      <c r="BB377" s="24" t="n">
        <v>42.2878646850586</v>
      </c>
      <c r="BC377" s="24" t="n">
        <v>2.15</v>
      </c>
      <c r="BD377" s="15" t="n">
        <v>39600</v>
      </c>
      <c r="BE377" s="24" t="n">
        <v>0.0985</v>
      </c>
      <c r="BF377" s="15" t="n">
        <v>38718</v>
      </c>
      <c r="BG377" s="24" t="n">
        <v>50.803840637207</v>
      </c>
      <c r="BH377" s="24" t="n">
        <v>53.303840637207</v>
      </c>
      <c r="BI377" s="24" t="n">
        <v>60.303840637207</v>
      </c>
      <c r="BJ377" s="24" t="n">
        <v>1.9</v>
      </c>
      <c r="BK377" s="15" t="n">
        <v>39600</v>
      </c>
      <c r="BL377" s="24" t="n">
        <v>0.1471</v>
      </c>
      <c r="BM377" s="15" t="n">
        <v>38718</v>
      </c>
      <c r="BN377" s="24" t="n">
        <v>39.2878646850586</v>
      </c>
      <c r="BO377" s="24" t="n">
        <v>41.7878646850586</v>
      </c>
      <c r="BP377" s="24" t="n">
        <v>48.7878646850586</v>
      </c>
      <c r="BQ377" s="24" t="n">
        <v>1.9</v>
      </c>
      <c r="BR377" s="15" t="n">
        <v>39600</v>
      </c>
      <c r="BS377" s="24" t="n">
        <v>0.1471</v>
      </c>
      <c r="BT377" s="15" t="n">
        <v>38718</v>
      </c>
      <c r="BU377" s="24" t="n">
        <v>42.4858665466309</v>
      </c>
      <c r="BV377" s="24" t="n">
        <v>42.9858665466309</v>
      </c>
      <c r="BW377" s="24" t="n">
        <v>43.4858665466309</v>
      </c>
      <c r="BX377" s="24" t="n">
        <v>2.15</v>
      </c>
      <c r="BY377" s="15" t="n">
        <v>39600</v>
      </c>
      <c r="BZ377" s="24" t="n">
        <v>0.0985</v>
      </c>
      <c r="CA377" s="15" t="n">
        <v>38718</v>
      </c>
      <c r="CB377" s="24" t="n">
        <v>42.1378646850586</v>
      </c>
      <c r="CC377" s="24" t="n">
        <v>43.3878646850586</v>
      </c>
      <c r="CD377" s="24" t="n">
        <v>44.6378646850586</v>
      </c>
      <c r="CE377" s="24" t="n">
        <v>2.15</v>
      </c>
      <c r="CF377" s="15" t="n">
        <v>39600</v>
      </c>
      <c r="CG377" s="24" t="n">
        <v>0.0985</v>
      </c>
      <c r="CH377" s="15" t="n">
        <v>38718</v>
      </c>
      <c r="CI377" s="24" t="n">
        <v>37.6199989318848</v>
      </c>
      <c r="CJ377" s="24" t="n">
        <v>40.6199989318848</v>
      </c>
      <c r="CK377" s="24" t="n">
        <v>43.6199989318848</v>
      </c>
      <c r="CL377" s="24" t="n">
        <v>1.5</v>
      </c>
      <c r="CM377" s="15" t="n">
        <v>39600</v>
      </c>
      <c r="CN377" s="24" t="n">
        <v>0.195</v>
      </c>
    </row>
    <row r="378" customFormat="false" ht="12.75" hidden="false" customHeight="false" outlineLevel="0" collapsed="false">
      <c r="B378" s="15" t="n">
        <v>38749</v>
      </c>
      <c r="C378" s="24" t="n">
        <v>53.9</v>
      </c>
      <c r="D378" s="24" t="n">
        <v>55</v>
      </c>
      <c r="E378" s="24" t="n">
        <v>56.1</v>
      </c>
      <c r="F378" s="25" t="n">
        <v>0.9</v>
      </c>
      <c r="G378" s="15" t="n">
        <v>39630</v>
      </c>
      <c r="H378" s="25" t="n">
        <v>0.30918932692992</v>
      </c>
      <c r="I378" s="15" t="n">
        <v>38749</v>
      </c>
      <c r="J378" s="24" t="n">
        <v>36.3500007629395</v>
      </c>
      <c r="K378" s="24" t="n">
        <v>37.4500007629395</v>
      </c>
      <c r="L378" s="24" t="n">
        <v>38.5500007629395</v>
      </c>
      <c r="M378" s="25" t="n">
        <v>0.9</v>
      </c>
      <c r="N378" s="15" t="n">
        <v>39630</v>
      </c>
      <c r="O378" s="25" t="n">
        <v>0.30918932692992</v>
      </c>
      <c r="P378" s="15" t="n">
        <v>38749</v>
      </c>
      <c r="Q378" s="24" t="n">
        <v>50.45</v>
      </c>
      <c r="R378" s="24" t="n">
        <v>52.1</v>
      </c>
      <c r="S378" s="24" t="n">
        <v>53.78</v>
      </c>
      <c r="T378" s="25" t="n">
        <v>0.9</v>
      </c>
      <c r="U378" s="15" t="n">
        <v>39630</v>
      </c>
      <c r="V378" s="25" t="n">
        <v>0.30918932692992</v>
      </c>
      <c r="W378" s="15" t="n">
        <v>38749</v>
      </c>
      <c r="X378" s="24" t="n">
        <v>44.3</v>
      </c>
      <c r="Y378" s="24" t="n">
        <v>45.4</v>
      </c>
      <c r="Z378" s="24" t="n">
        <v>46.5</v>
      </c>
      <c r="AA378" s="25" t="n">
        <v>0.9</v>
      </c>
      <c r="AB378" s="15" t="n">
        <v>39630</v>
      </c>
      <c r="AC378" s="25" t="n">
        <v>0.3864866586624</v>
      </c>
      <c r="AD378" s="15" t="n">
        <v>38749</v>
      </c>
      <c r="AE378" s="24" t="n">
        <v>35.9</v>
      </c>
      <c r="AF378" s="24" t="n">
        <v>37</v>
      </c>
      <c r="AG378" s="24" t="n">
        <v>38.1</v>
      </c>
      <c r="AH378" s="25" t="n">
        <v>2.5</v>
      </c>
      <c r="AI378" s="15" t="n">
        <v>39630</v>
      </c>
      <c r="AJ378" s="25" t="n">
        <v>0.30918932692992</v>
      </c>
      <c r="AK378" s="15" t="n">
        <v>38749</v>
      </c>
      <c r="AL378" s="24" t="n">
        <v>60.55</v>
      </c>
      <c r="AM378" s="24" t="n">
        <v>61.65</v>
      </c>
      <c r="AN378" s="24" t="n">
        <v>62.75</v>
      </c>
      <c r="AO378" s="24" t="n">
        <v>0.9</v>
      </c>
      <c r="AP378" s="15" t="n">
        <v>39630</v>
      </c>
      <c r="AQ378" s="24" t="n">
        <v>0.30918932692992</v>
      </c>
      <c r="AR378" s="15" t="n">
        <v>38749</v>
      </c>
      <c r="AS378" s="24" t="n">
        <v>40.6878623962402</v>
      </c>
      <c r="AT378" s="24" t="n">
        <v>41.9378623962402</v>
      </c>
      <c r="AU378" s="24" t="n">
        <v>43.1878623962402</v>
      </c>
      <c r="AV378" s="24" t="n">
        <v>2.9</v>
      </c>
      <c r="AW378" s="15" t="n">
        <v>39630</v>
      </c>
      <c r="AX378" s="24" t="n">
        <v>0.0985</v>
      </c>
      <c r="AY378" s="15" t="n">
        <v>38749</v>
      </c>
      <c r="AZ378" s="24" t="n">
        <v>40.9378623962402</v>
      </c>
      <c r="BA378" s="24" t="n">
        <v>41.4378623962402</v>
      </c>
      <c r="BB378" s="24" t="n">
        <v>41.9378623962402</v>
      </c>
      <c r="BC378" s="24" t="n">
        <v>2.9</v>
      </c>
      <c r="BD378" s="15" t="n">
        <v>39630</v>
      </c>
      <c r="BE378" s="24" t="n">
        <v>0.0985</v>
      </c>
      <c r="BF378" s="15" t="n">
        <v>38749</v>
      </c>
      <c r="BG378" s="24" t="n">
        <v>48.803840637207</v>
      </c>
      <c r="BH378" s="24" t="n">
        <v>51.303840637207</v>
      </c>
      <c r="BI378" s="24" t="n">
        <v>58.303840637207</v>
      </c>
      <c r="BJ378" s="24" t="n">
        <v>2.8</v>
      </c>
      <c r="BK378" s="15" t="n">
        <v>39630</v>
      </c>
      <c r="BL378" s="24" t="n">
        <v>0.1988</v>
      </c>
      <c r="BM378" s="15" t="n">
        <v>38749</v>
      </c>
      <c r="BN378" s="24" t="n">
        <v>38.9378623962402</v>
      </c>
      <c r="BO378" s="24" t="n">
        <v>41.4378623962402</v>
      </c>
      <c r="BP378" s="24" t="n">
        <v>48.4378623962402</v>
      </c>
      <c r="BQ378" s="24" t="n">
        <v>2.8</v>
      </c>
      <c r="BR378" s="15" t="n">
        <v>39630</v>
      </c>
      <c r="BS378" s="24" t="n">
        <v>0.1988</v>
      </c>
      <c r="BT378" s="15" t="n">
        <v>38749</v>
      </c>
      <c r="BU378" s="24" t="n">
        <v>43.1378631591797</v>
      </c>
      <c r="BV378" s="24" t="n">
        <v>43.6378631591797</v>
      </c>
      <c r="BW378" s="24" t="n">
        <v>44.1378631591797</v>
      </c>
      <c r="BX378" s="24" t="n">
        <v>2.9</v>
      </c>
      <c r="BY378" s="15" t="n">
        <v>39630</v>
      </c>
      <c r="BZ378" s="24" t="n">
        <v>0.0985</v>
      </c>
      <c r="CA378" s="15" t="n">
        <v>38749</v>
      </c>
      <c r="CB378" s="24" t="n">
        <v>41.7878623962402</v>
      </c>
      <c r="CC378" s="24" t="n">
        <v>43.0378623962402</v>
      </c>
      <c r="CD378" s="24" t="n">
        <v>44.2878623962402</v>
      </c>
      <c r="CE378" s="24" t="n">
        <v>2.9</v>
      </c>
      <c r="CF378" s="15" t="n">
        <v>39630</v>
      </c>
      <c r="CG378" s="24" t="n">
        <v>0.0985</v>
      </c>
      <c r="CH378" s="15" t="n">
        <v>38749</v>
      </c>
      <c r="CI378" s="24" t="n">
        <v>36.3199920654297</v>
      </c>
      <c r="CJ378" s="24" t="n">
        <v>39.3199920654297</v>
      </c>
      <c r="CK378" s="24" t="n">
        <v>42.3199920654297</v>
      </c>
      <c r="CL378" s="24" t="n">
        <v>2.4</v>
      </c>
      <c r="CM378" s="15" t="n">
        <v>39630</v>
      </c>
      <c r="CN378" s="24" t="n">
        <v>0.2125</v>
      </c>
    </row>
    <row r="379" customFormat="false" ht="12.75" hidden="false" customHeight="false" outlineLevel="0" collapsed="false">
      <c r="B379" s="15" t="n">
        <v>38777</v>
      </c>
      <c r="C379" s="24" t="n">
        <v>39.6</v>
      </c>
      <c r="D379" s="24" t="n">
        <v>40.25</v>
      </c>
      <c r="E379" s="24" t="n">
        <v>40.9</v>
      </c>
      <c r="F379" s="25" t="n">
        <v>1.2</v>
      </c>
      <c r="G379" s="15" t="n">
        <v>39661</v>
      </c>
      <c r="H379" s="25" t="n">
        <v>0.354589278732288</v>
      </c>
      <c r="I379" s="15" t="n">
        <v>38777</v>
      </c>
      <c r="J379" s="24" t="n">
        <v>34.35</v>
      </c>
      <c r="K379" s="24" t="n">
        <v>35</v>
      </c>
      <c r="L379" s="24" t="n">
        <v>35.65</v>
      </c>
      <c r="M379" s="25" t="n">
        <v>1.2</v>
      </c>
      <c r="N379" s="15" t="n">
        <v>39661</v>
      </c>
      <c r="O379" s="25" t="n">
        <v>0.354589278732288</v>
      </c>
      <c r="P379" s="15" t="n">
        <v>38777</v>
      </c>
      <c r="Q379" s="24" t="n">
        <v>37.7500007629395</v>
      </c>
      <c r="R379" s="24" t="n">
        <v>39.4000007629395</v>
      </c>
      <c r="S379" s="24" t="n">
        <v>41.0800007629395</v>
      </c>
      <c r="T379" s="25" t="n">
        <v>1.2</v>
      </c>
      <c r="U379" s="15" t="n">
        <v>39661</v>
      </c>
      <c r="V379" s="25" t="n">
        <v>0.354589278732288</v>
      </c>
      <c r="W379" s="15" t="n">
        <v>38777</v>
      </c>
      <c r="X379" s="24" t="n">
        <v>36.25</v>
      </c>
      <c r="Y379" s="24" t="n">
        <v>36.9</v>
      </c>
      <c r="Z379" s="24" t="n">
        <v>37.55</v>
      </c>
      <c r="AA379" s="25" t="n">
        <v>1.2</v>
      </c>
      <c r="AB379" s="15" t="n">
        <v>39661</v>
      </c>
      <c r="AC379" s="25" t="n">
        <v>0.44323659841536</v>
      </c>
      <c r="AD379" s="15" t="n">
        <v>38777</v>
      </c>
      <c r="AE379" s="24" t="n">
        <v>32.1</v>
      </c>
      <c r="AF379" s="24" t="n">
        <v>32.75</v>
      </c>
      <c r="AG379" s="24" t="n">
        <v>33.4</v>
      </c>
      <c r="AH379" s="25" t="n">
        <v>3.25</v>
      </c>
      <c r="AI379" s="15" t="n">
        <v>39661</v>
      </c>
      <c r="AJ379" s="25" t="n">
        <v>0.354589278732288</v>
      </c>
      <c r="AK379" s="15" t="n">
        <v>38777</v>
      </c>
      <c r="AL379" s="24" t="n">
        <v>47.25</v>
      </c>
      <c r="AM379" s="24" t="n">
        <v>47.9</v>
      </c>
      <c r="AN379" s="24" t="n">
        <v>48.55</v>
      </c>
      <c r="AO379" s="24" t="n">
        <v>1.2</v>
      </c>
      <c r="AP379" s="15" t="n">
        <v>39661</v>
      </c>
      <c r="AQ379" s="24" t="n">
        <v>0.354589278732288</v>
      </c>
      <c r="AR379" s="15" t="n">
        <v>38777</v>
      </c>
      <c r="AS379" s="24" t="n">
        <v>32.6485443115234</v>
      </c>
      <c r="AT379" s="24" t="n">
        <v>33.8985443115234</v>
      </c>
      <c r="AU379" s="24" t="n">
        <v>35.1485443115234</v>
      </c>
      <c r="AV379" s="24" t="n">
        <v>3.9</v>
      </c>
      <c r="AW379" s="15" t="n">
        <v>39661</v>
      </c>
      <c r="AX379" s="24" t="n">
        <v>0.0985</v>
      </c>
      <c r="AY379" s="15" t="n">
        <v>38777</v>
      </c>
      <c r="AZ379" s="24" t="n">
        <v>32.6985443115234</v>
      </c>
      <c r="BA379" s="24" t="n">
        <v>33.3985443115234</v>
      </c>
      <c r="BB379" s="24" t="n">
        <v>34.0985443115234</v>
      </c>
      <c r="BC379" s="24" t="n">
        <v>3.9</v>
      </c>
      <c r="BD379" s="15" t="n">
        <v>39661</v>
      </c>
      <c r="BE379" s="24" t="n">
        <v>0.0985</v>
      </c>
      <c r="BF379" s="15" t="n">
        <v>38777</v>
      </c>
      <c r="BG379" s="24" t="n">
        <v>39.2969169616699</v>
      </c>
      <c r="BH379" s="24" t="n">
        <v>41.7969169616699</v>
      </c>
      <c r="BI379" s="24" t="n">
        <v>48.7969169616699</v>
      </c>
      <c r="BJ379" s="24" t="n">
        <v>3.5</v>
      </c>
      <c r="BK379" s="15" t="n">
        <v>39661</v>
      </c>
      <c r="BL379" s="24" t="n">
        <v>0.24475</v>
      </c>
      <c r="BM379" s="15" t="n">
        <v>38777</v>
      </c>
      <c r="BN379" s="24" t="n">
        <v>30.8985443115234</v>
      </c>
      <c r="BO379" s="24" t="n">
        <v>33.3985443115234</v>
      </c>
      <c r="BP379" s="24" t="n">
        <v>40.3985443115234</v>
      </c>
      <c r="BQ379" s="24" t="n">
        <v>3.5</v>
      </c>
      <c r="BR379" s="15" t="n">
        <v>39661</v>
      </c>
      <c r="BS379" s="24" t="n">
        <v>0.24475</v>
      </c>
      <c r="BT379" s="15" t="n">
        <v>38777</v>
      </c>
      <c r="BU379" s="24" t="n">
        <v>33.1485450744629</v>
      </c>
      <c r="BV379" s="24" t="n">
        <v>33.8485450744629</v>
      </c>
      <c r="BW379" s="24" t="n">
        <v>34.5485450744629</v>
      </c>
      <c r="BX379" s="24" t="n">
        <v>3.9</v>
      </c>
      <c r="BY379" s="15" t="n">
        <v>39661</v>
      </c>
      <c r="BZ379" s="24" t="n">
        <v>0.0985</v>
      </c>
      <c r="CA379" s="15" t="n">
        <v>38777</v>
      </c>
      <c r="CB379" s="24" t="n">
        <v>33.7485443115234</v>
      </c>
      <c r="CC379" s="24" t="n">
        <v>34.9985443115234</v>
      </c>
      <c r="CD379" s="24" t="n">
        <v>36.2485443115234</v>
      </c>
      <c r="CE379" s="24" t="n">
        <v>3.9</v>
      </c>
      <c r="CF379" s="15" t="n">
        <v>39661</v>
      </c>
      <c r="CG379" s="24" t="n">
        <v>0.0985</v>
      </c>
      <c r="CH379" s="15" t="n">
        <v>38777</v>
      </c>
      <c r="CI379" s="24" t="n">
        <v>34.1999931335449</v>
      </c>
      <c r="CJ379" s="24" t="n">
        <v>37.1999931335449</v>
      </c>
      <c r="CK379" s="24" t="n">
        <v>40.1999931335449</v>
      </c>
      <c r="CL379" s="24" t="n">
        <v>3.5</v>
      </c>
      <c r="CM379" s="15" t="n">
        <v>39661</v>
      </c>
      <c r="CN379" s="24" t="n">
        <v>0.2225</v>
      </c>
    </row>
    <row r="380" customFormat="false" ht="12.75" hidden="false" customHeight="false" outlineLevel="0" collapsed="false">
      <c r="B380" s="15" t="n">
        <v>38808</v>
      </c>
      <c r="C380" s="24" t="n">
        <v>40</v>
      </c>
      <c r="D380" s="24" t="n">
        <v>40.5</v>
      </c>
      <c r="E380" s="24" t="n">
        <v>41</v>
      </c>
      <c r="F380" s="25" t="n">
        <v>1.5</v>
      </c>
      <c r="G380" s="15" t="n">
        <v>39692</v>
      </c>
      <c r="H380" s="25" t="n">
        <v>0.354589278732288</v>
      </c>
      <c r="I380" s="15" t="n">
        <v>38808</v>
      </c>
      <c r="J380" s="24" t="n">
        <v>32.9500007629395</v>
      </c>
      <c r="K380" s="24" t="n">
        <v>33.4500007629395</v>
      </c>
      <c r="L380" s="24" t="n">
        <v>33.9500007629395</v>
      </c>
      <c r="M380" s="25" t="n">
        <v>1.5</v>
      </c>
      <c r="N380" s="15" t="n">
        <v>39692</v>
      </c>
      <c r="O380" s="25" t="n">
        <v>0.354589278732288</v>
      </c>
      <c r="P380" s="15" t="n">
        <v>38808</v>
      </c>
      <c r="Q380" s="24" t="n">
        <v>36.8999992370606</v>
      </c>
      <c r="R380" s="24" t="n">
        <v>38.9999992370606</v>
      </c>
      <c r="S380" s="24" t="n">
        <v>40.6799992370606</v>
      </c>
      <c r="T380" s="25" t="n">
        <v>1.5</v>
      </c>
      <c r="U380" s="15" t="n">
        <v>39692</v>
      </c>
      <c r="V380" s="25" t="n">
        <v>0.354589278732288</v>
      </c>
      <c r="W380" s="15" t="n">
        <v>38808</v>
      </c>
      <c r="X380" s="24" t="n">
        <v>34.9</v>
      </c>
      <c r="Y380" s="24" t="n">
        <v>35.4</v>
      </c>
      <c r="Z380" s="24" t="n">
        <v>35.9</v>
      </c>
      <c r="AA380" s="25" t="n">
        <v>1.5</v>
      </c>
      <c r="AB380" s="15" t="n">
        <v>39692</v>
      </c>
      <c r="AC380" s="25" t="n">
        <v>0.44323659841536</v>
      </c>
      <c r="AD380" s="15" t="n">
        <v>38808</v>
      </c>
      <c r="AE380" s="24" t="n">
        <v>29.5</v>
      </c>
      <c r="AF380" s="24" t="n">
        <v>30</v>
      </c>
      <c r="AG380" s="24" t="n">
        <v>30.5</v>
      </c>
      <c r="AH380" s="25" t="n">
        <v>3.25</v>
      </c>
      <c r="AI380" s="15" t="n">
        <v>39692</v>
      </c>
      <c r="AJ380" s="25" t="n">
        <v>0.354589278732288</v>
      </c>
      <c r="AK380" s="15" t="n">
        <v>38808</v>
      </c>
      <c r="AL380" s="24" t="n">
        <v>47.65</v>
      </c>
      <c r="AM380" s="24" t="n">
        <v>48.15</v>
      </c>
      <c r="AN380" s="24" t="n">
        <v>48.65</v>
      </c>
      <c r="AO380" s="24" t="n">
        <v>1.5</v>
      </c>
      <c r="AP380" s="15" t="n">
        <v>39692</v>
      </c>
      <c r="AQ380" s="24" t="n">
        <v>0.354589278732288</v>
      </c>
      <c r="AR380" s="15" t="n">
        <v>38808</v>
      </c>
      <c r="AS380" s="24" t="n">
        <v>33.0985450744629</v>
      </c>
      <c r="AT380" s="24" t="n">
        <v>34.3485450744629</v>
      </c>
      <c r="AU380" s="24" t="n">
        <v>35.5985450744629</v>
      </c>
      <c r="AV380" s="24" t="n">
        <v>3.9</v>
      </c>
      <c r="AW380" s="15" t="n">
        <v>39692</v>
      </c>
      <c r="AX380" s="24" t="n">
        <v>0.0985</v>
      </c>
      <c r="AY380" s="15" t="n">
        <v>38808</v>
      </c>
      <c r="AZ380" s="24" t="n">
        <v>32.6485450744629</v>
      </c>
      <c r="BA380" s="24" t="n">
        <v>33.8485450744629</v>
      </c>
      <c r="BB380" s="24" t="n">
        <v>35.0485450744629</v>
      </c>
      <c r="BC380" s="24" t="n">
        <v>3.9</v>
      </c>
      <c r="BD380" s="15" t="n">
        <v>39692</v>
      </c>
      <c r="BE380" s="24" t="n">
        <v>0.0985</v>
      </c>
      <c r="BF380" s="15" t="n">
        <v>38808</v>
      </c>
      <c r="BG380" s="24" t="n">
        <v>37.1969146728516</v>
      </c>
      <c r="BH380" s="24" t="n">
        <v>39.6969146728516</v>
      </c>
      <c r="BI380" s="24" t="n">
        <v>46.6969146728516</v>
      </c>
      <c r="BJ380" s="24" t="n">
        <v>3.5</v>
      </c>
      <c r="BK380" s="15" t="n">
        <v>39692</v>
      </c>
      <c r="BL380" s="24" t="n">
        <v>0.24475</v>
      </c>
      <c r="BM380" s="15" t="n">
        <v>38808</v>
      </c>
      <c r="BN380" s="24" t="n">
        <v>31.3485450744629</v>
      </c>
      <c r="BO380" s="24" t="n">
        <v>33.8485450744629</v>
      </c>
      <c r="BP380" s="24" t="n">
        <v>40.8485450744629</v>
      </c>
      <c r="BQ380" s="24" t="n">
        <v>3.5</v>
      </c>
      <c r="BR380" s="15" t="n">
        <v>39692</v>
      </c>
      <c r="BS380" s="24" t="n">
        <v>0.24475</v>
      </c>
      <c r="BT380" s="15" t="n">
        <v>38808</v>
      </c>
      <c r="BU380" s="24" t="n">
        <v>32.6485450744629</v>
      </c>
      <c r="BV380" s="24" t="n">
        <v>33.8485450744629</v>
      </c>
      <c r="BW380" s="24" t="n">
        <v>35.0485450744629</v>
      </c>
      <c r="BX380" s="24" t="n">
        <v>3.9</v>
      </c>
      <c r="BY380" s="15" t="n">
        <v>39692</v>
      </c>
      <c r="BZ380" s="24" t="n">
        <v>0.0985</v>
      </c>
      <c r="CA380" s="15" t="n">
        <v>38808</v>
      </c>
      <c r="CB380" s="24" t="n">
        <v>34.1985450744629</v>
      </c>
      <c r="CC380" s="24" t="n">
        <v>35.4485450744629</v>
      </c>
      <c r="CD380" s="24" t="n">
        <v>36.6985450744629</v>
      </c>
      <c r="CE380" s="24" t="n">
        <v>3.9</v>
      </c>
      <c r="CF380" s="15" t="n">
        <v>39692</v>
      </c>
      <c r="CG380" s="24" t="n">
        <v>0.0985</v>
      </c>
      <c r="CH380" s="15" t="n">
        <v>38808</v>
      </c>
      <c r="CI380" s="24" t="n">
        <v>33.7499885559082</v>
      </c>
      <c r="CJ380" s="24" t="n">
        <v>36.7499885559082</v>
      </c>
      <c r="CK380" s="24" t="n">
        <v>39.7499885559082</v>
      </c>
      <c r="CL380" s="24" t="n">
        <v>3.5</v>
      </c>
      <c r="CM380" s="15" t="n">
        <v>39692</v>
      </c>
      <c r="CN380" s="24" t="n">
        <v>0.2225</v>
      </c>
    </row>
    <row r="381" customFormat="false" ht="12.75" hidden="false" customHeight="false" outlineLevel="0" collapsed="false">
      <c r="B381" s="15" t="n">
        <v>38838</v>
      </c>
      <c r="C381" s="24" t="n">
        <v>42.62</v>
      </c>
      <c r="D381" s="24" t="n">
        <v>44.3</v>
      </c>
      <c r="E381" s="24" t="n">
        <v>45.98</v>
      </c>
      <c r="F381" s="25" t="n">
        <v>1.5</v>
      </c>
      <c r="G381" s="15" t="n">
        <v>39722</v>
      </c>
      <c r="H381" s="25" t="n">
        <v>0.267311785181184</v>
      </c>
      <c r="I381" s="15" t="n">
        <v>38838</v>
      </c>
      <c r="J381" s="24" t="n">
        <v>35.57</v>
      </c>
      <c r="K381" s="24" t="n">
        <v>37.25</v>
      </c>
      <c r="L381" s="24" t="n">
        <v>38.93</v>
      </c>
      <c r="M381" s="25" t="n">
        <v>1.5</v>
      </c>
      <c r="N381" s="15" t="n">
        <v>39722</v>
      </c>
      <c r="O381" s="25" t="n">
        <v>0.267311785181184</v>
      </c>
      <c r="P381" s="15" t="n">
        <v>38838</v>
      </c>
      <c r="Q381" s="24" t="n">
        <v>38.9</v>
      </c>
      <c r="R381" s="24" t="n">
        <v>41</v>
      </c>
      <c r="S381" s="24" t="n">
        <v>44.18</v>
      </c>
      <c r="T381" s="25" t="n">
        <v>1.5</v>
      </c>
      <c r="U381" s="15" t="n">
        <v>39722</v>
      </c>
      <c r="V381" s="25" t="n">
        <v>0.267311785181184</v>
      </c>
      <c r="W381" s="15" t="n">
        <v>38838</v>
      </c>
      <c r="X381" s="24" t="n">
        <v>35.22</v>
      </c>
      <c r="Y381" s="24" t="n">
        <v>36.9</v>
      </c>
      <c r="Z381" s="24" t="n">
        <v>38.58</v>
      </c>
      <c r="AA381" s="25" t="n">
        <v>1.5</v>
      </c>
      <c r="AB381" s="15" t="n">
        <v>39722</v>
      </c>
      <c r="AC381" s="25" t="n">
        <v>0.33413973147648</v>
      </c>
      <c r="AD381" s="15" t="n">
        <v>38838</v>
      </c>
      <c r="AE381" s="24" t="n">
        <v>32.32</v>
      </c>
      <c r="AF381" s="24" t="n">
        <v>34</v>
      </c>
      <c r="AG381" s="24" t="n">
        <v>35.68</v>
      </c>
      <c r="AH381" s="25" t="n">
        <v>2</v>
      </c>
      <c r="AI381" s="15" t="n">
        <v>39722</v>
      </c>
      <c r="AJ381" s="25" t="n">
        <v>0.267311785181184</v>
      </c>
      <c r="AK381" s="15" t="n">
        <v>38838</v>
      </c>
      <c r="AL381" s="24" t="n">
        <v>49.66</v>
      </c>
      <c r="AM381" s="24" t="n">
        <v>51.34</v>
      </c>
      <c r="AN381" s="24" t="n">
        <v>53.02</v>
      </c>
      <c r="AO381" s="24" t="n">
        <v>1.5</v>
      </c>
      <c r="AP381" s="15" t="n">
        <v>39722</v>
      </c>
      <c r="AQ381" s="24" t="n">
        <v>0.267311785181184</v>
      </c>
      <c r="AR381" s="15" t="n">
        <v>38838</v>
      </c>
      <c r="AS381" s="24" t="n">
        <v>32.2535667419434</v>
      </c>
      <c r="AT381" s="24" t="n">
        <v>34.7535667419434</v>
      </c>
      <c r="AU381" s="24" t="n">
        <v>37.2535667419434</v>
      </c>
      <c r="AV381" s="24" t="n">
        <v>2.33</v>
      </c>
      <c r="AW381" s="15" t="n">
        <v>39722</v>
      </c>
      <c r="AX381" s="24" t="n">
        <v>0.0985</v>
      </c>
      <c r="AY381" s="15" t="n">
        <v>38838</v>
      </c>
      <c r="AZ381" s="24" t="n">
        <v>32.3035667419434</v>
      </c>
      <c r="BA381" s="24" t="n">
        <v>34.2535667419434</v>
      </c>
      <c r="BB381" s="24" t="n">
        <v>36.2035667419434</v>
      </c>
      <c r="BC381" s="24" t="n">
        <v>2.33</v>
      </c>
      <c r="BD381" s="15" t="n">
        <v>39722</v>
      </c>
      <c r="BE381" s="24" t="n">
        <v>0.0985</v>
      </c>
      <c r="BF381" s="15" t="n">
        <v>38838</v>
      </c>
      <c r="BG381" s="24" t="n">
        <v>33.646915435791</v>
      </c>
      <c r="BH381" s="24" t="n">
        <v>36.146915435791</v>
      </c>
      <c r="BI381" s="24" t="n">
        <v>43.146915435791</v>
      </c>
      <c r="BJ381" s="24" t="n">
        <v>2.154</v>
      </c>
      <c r="BK381" s="15" t="n">
        <v>39722</v>
      </c>
      <c r="BL381" s="24" t="n">
        <v>0.17295</v>
      </c>
      <c r="BM381" s="15" t="n">
        <v>38838</v>
      </c>
      <c r="BN381" s="24" t="n">
        <v>34.4035682678223</v>
      </c>
      <c r="BO381" s="24" t="n">
        <v>36.9035682678223</v>
      </c>
      <c r="BP381" s="24" t="n">
        <v>43.9035682678223</v>
      </c>
      <c r="BQ381" s="24" t="n">
        <v>2.154</v>
      </c>
      <c r="BR381" s="15" t="n">
        <v>39722</v>
      </c>
      <c r="BS381" s="24" t="n">
        <v>0.17295</v>
      </c>
      <c r="BT381" s="15" t="n">
        <v>38838</v>
      </c>
      <c r="BU381" s="24" t="n">
        <v>27.4535682678223</v>
      </c>
      <c r="BV381" s="24" t="n">
        <v>29.4035682678223</v>
      </c>
      <c r="BW381" s="24" t="n">
        <v>31.3535682678223</v>
      </c>
      <c r="BX381" s="24" t="n">
        <v>2.33</v>
      </c>
      <c r="BY381" s="15" t="n">
        <v>39722</v>
      </c>
      <c r="BZ381" s="24" t="n">
        <v>0.0985</v>
      </c>
      <c r="CA381" s="15" t="n">
        <v>38838</v>
      </c>
      <c r="CB381" s="24" t="n">
        <v>33.3535667419434</v>
      </c>
      <c r="CC381" s="24" t="n">
        <v>35.8535667419434</v>
      </c>
      <c r="CD381" s="24" t="n">
        <v>38.3535667419434</v>
      </c>
      <c r="CE381" s="24" t="n">
        <v>2.33</v>
      </c>
      <c r="CF381" s="15" t="n">
        <v>39722</v>
      </c>
      <c r="CG381" s="24" t="n">
        <v>0.0985</v>
      </c>
      <c r="CH381" s="15" t="n">
        <v>38838</v>
      </c>
      <c r="CI381" s="24" t="n">
        <v>38.0000114440918</v>
      </c>
      <c r="CJ381" s="24" t="n">
        <v>41.0000114440918</v>
      </c>
      <c r="CK381" s="24" t="n">
        <v>44.0000114440918</v>
      </c>
      <c r="CL381" s="24" t="n">
        <v>2.5</v>
      </c>
      <c r="CM381" s="15" t="n">
        <v>39722</v>
      </c>
      <c r="CN381" s="24" t="n">
        <v>0.2025</v>
      </c>
    </row>
    <row r="382" customFormat="false" ht="12.75" hidden="false" customHeight="false" outlineLevel="0" collapsed="false">
      <c r="B382" s="15" t="n">
        <v>38869</v>
      </c>
      <c r="C382" s="24" t="n">
        <v>57.96</v>
      </c>
      <c r="D382" s="24" t="n">
        <v>62.8</v>
      </c>
      <c r="E382" s="24" t="n">
        <v>67.64</v>
      </c>
      <c r="F382" s="25" t="n">
        <v>0.9</v>
      </c>
      <c r="G382" s="15" t="n">
        <v>39753</v>
      </c>
      <c r="H382" s="25" t="n">
        <v>0.236001473593344</v>
      </c>
      <c r="I382" s="15" t="n">
        <v>38869</v>
      </c>
      <c r="J382" s="24" t="n">
        <v>49.91</v>
      </c>
      <c r="K382" s="24" t="n">
        <v>54.75</v>
      </c>
      <c r="L382" s="24" t="n">
        <v>59.59</v>
      </c>
      <c r="M382" s="25" t="n">
        <v>0.9</v>
      </c>
      <c r="N382" s="15" t="n">
        <v>39753</v>
      </c>
      <c r="O382" s="25" t="n">
        <v>0.236001473593344</v>
      </c>
      <c r="P382" s="15" t="n">
        <v>38869</v>
      </c>
      <c r="Q382" s="24" t="n">
        <v>49.65</v>
      </c>
      <c r="R382" s="24" t="n">
        <v>53.7</v>
      </c>
      <c r="S382" s="24" t="n">
        <v>58.54</v>
      </c>
      <c r="T382" s="25" t="n">
        <v>0.9</v>
      </c>
      <c r="U382" s="15" t="n">
        <v>39753</v>
      </c>
      <c r="V382" s="25" t="n">
        <v>0.236001473593344</v>
      </c>
      <c r="W382" s="15" t="n">
        <v>38869</v>
      </c>
      <c r="X382" s="24" t="n">
        <v>42.16</v>
      </c>
      <c r="Y382" s="24" t="n">
        <v>47</v>
      </c>
      <c r="Z382" s="24" t="n">
        <v>51.84</v>
      </c>
      <c r="AA382" s="25" t="n">
        <v>0.9</v>
      </c>
      <c r="AB382" s="15" t="n">
        <v>39753</v>
      </c>
      <c r="AC382" s="25" t="n">
        <v>0.29500184199168</v>
      </c>
      <c r="AD382" s="15" t="n">
        <v>38869</v>
      </c>
      <c r="AE382" s="24" t="n">
        <v>46.91</v>
      </c>
      <c r="AF382" s="24" t="n">
        <v>51.75</v>
      </c>
      <c r="AG382" s="24" t="n">
        <v>56.59</v>
      </c>
      <c r="AH382" s="25" t="n">
        <v>1.5</v>
      </c>
      <c r="AI382" s="15" t="n">
        <v>39753</v>
      </c>
      <c r="AJ382" s="25" t="n">
        <v>0.236001473593344</v>
      </c>
      <c r="AK382" s="15" t="n">
        <v>38869</v>
      </c>
      <c r="AL382" s="24" t="n">
        <v>67.8</v>
      </c>
      <c r="AM382" s="24" t="n">
        <v>72.64</v>
      </c>
      <c r="AN382" s="24" t="n">
        <v>77.48</v>
      </c>
      <c r="AO382" s="24" t="n">
        <v>0.9</v>
      </c>
      <c r="AP382" s="15" t="n">
        <v>39753</v>
      </c>
      <c r="AQ382" s="24" t="n">
        <v>0.236001473593344</v>
      </c>
      <c r="AR382" s="15" t="n">
        <v>38869</v>
      </c>
      <c r="AS382" s="24" t="n">
        <v>27.7478561401367</v>
      </c>
      <c r="AT382" s="24" t="n">
        <v>42.7478561401367</v>
      </c>
      <c r="AU382" s="24" t="n">
        <v>50.7478561401367</v>
      </c>
      <c r="AV382" s="24" t="n">
        <v>2.06</v>
      </c>
      <c r="AW382" s="15" t="n">
        <v>39753</v>
      </c>
      <c r="AX382" s="24" t="n">
        <v>0.0985</v>
      </c>
      <c r="AY382" s="15" t="n">
        <v>38869</v>
      </c>
      <c r="AZ382" s="24" t="n">
        <v>37.4978561401367</v>
      </c>
      <c r="BA382" s="24" t="n">
        <v>42.2478561401367</v>
      </c>
      <c r="BB382" s="24" t="n">
        <v>46.9978561401367</v>
      </c>
      <c r="BC382" s="24" t="n">
        <v>2.06</v>
      </c>
      <c r="BD382" s="15" t="n">
        <v>39753</v>
      </c>
      <c r="BE382" s="24" t="n">
        <v>0.0985</v>
      </c>
      <c r="BF382" s="15" t="n">
        <v>38869</v>
      </c>
      <c r="BG382" s="24" t="n">
        <v>34.4148025512695</v>
      </c>
      <c r="BH382" s="24" t="n">
        <v>36.9148025512695</v>
      </c>
      <c r="BI382" s="24" t="n">
        <v>43.9148025512695</v>
      </c>
      <c r="BJ382" s="24" t="n">
        <v>1.84</v>
      </c>
      <c r="BK382" s="15" t="n">
        <v>39753</v>
      </c>
      <c r="BL382" s="24" t="n">
        <v>0.1471</v>
      </c>
      <c r="BM382" s="15" t="n">
        <v>38869</v>
      </c>
      <c r="BN382" s="24" t="n">
        <v>45.5978546142578</v>
      </c>
      <c r="BO382" s="24" t="n">
        <v>48.0978546142578</v>
      </c>
      <c r="BP382" s="24" t="n">
        <v>55.0978546142578</v>
      </c>
      <c r="BQ382" s="24" t="n">
        <v>1.84</v>
      </c>
      <c r="BR382" s="15" t="n">
        <v>39753</v>
      </c>
      <c r="BS382" s="24" t="n">
        <v>0.1471</v>
      </c>
      <c r="BT382" s="15" t="n">
        <v>38869</v>
      </c>
      <c r="BU382" s="24" t="n">
        <v>32.4978561401367</v>
      </c>
      <c r="BV382" s="24" t="n">
        <v>37.2478561401367</v>
      </c>
      <c r="BW382" s="24" t="n">
        <v>41.9978561401367</v>
      </c>
      <c r="BX382" s="24" t="n">
        <v>2.06</v>
      </c>
      <c r="BY382" s="15" t="n">
        <v>39753</v>
      </c>
      <c r="BZ382" s="24" t="n">
        <v>0.0985</v>
      </c>
      <c r="CA382" s="15" t="n">
        <v>38869</v>
      </c>
      <c r="CB382" s="24" t="n">
        <v>28.8478561401367</v>
      </c>
      <c r="CC382" s="24" t="n">
        <v>43.8478561401367</v>
      </c>
      <c r="CD382" s="24" t="n">
        <v>51.8478561401367</v>
      </c>
      <c r="CE382" s="24" t="n">
        <v>2.06</v>
      </c>
      <c r="CF382" s="15" t="n">
        <v>39753</v>
      </c>
      <c r="CG382" s="24" t="n">
        <v>0.0985</v>
      </c>
      <c r="CH382" s="15" t="n">
        <v>38869</v>
      </c>
      <c r="CI382" s="24" t="n">
        <v>44.4999961853027</v>
      </c>
      <c r="CJ382" s="24" t="n">
        <v>47.4999961853027</v>
      </c>
      <c r="CK382" s="24" t="n">
        <v>50.4999961853027</v>
      </c>
      <c r="CL382" s="24" t="n">
        <v>1.25</v>
      </c>
      <c r="CM382" s="15" t="n">
        <v>39753</v>
      </c>
      <c r="CN382" s="24" t="n">
        <v>0.185</v>
      </c>
    </row>
    <row r="383" customFormat="false" ht="12.75" hidden="false" customHeight="false" outlineLevel="0" collapsed="false">
      <c r="B383" s="15" t="n">
        <v>38899</v>
      </c>
      <c r="C383" s="24" t="n">
        <v>81.05</v>
      </c>
      <c r="D383" s="24" t="n">
        <v>85.05</v>
      </c>
      <c r="E383" s="24" t="n">
        <v>89.05</v>
      </c>
      <c r="F383" s="25" t="n">
        <v>1</v>
      </c>
      <c r="G383" s="15" t="n">
        <v>39783</v>
      </c>
      <c r="H383" s="25" t="n">
        <v>0.236001473593344</v>
      </c>
      <c r="I383" s="15" t="n">
        <v>38899</v>
      </c>
      <c r="J383" s="24" t="n">
        <v>70.2099990844727</v>
      </c>
      <c r="K383" s="24" t="n">
        <v>74.2099990844727</v>
      </c>
      <c r="L383" s="24" t="n">
        <v>78.2099990844727</v>
      </c>
      <c r="M383" s="25" t="n">
        <v>1</v>
      </c>
      <c r="N383" s="15" t="n">
        <v>39783</v>
      </c>
      <c r="O383" s="25" t="n">
        <v>0.236001473593344</v>
      </c>
      <c r="P383" s="15" t="n">
        <v>38899</v>
      </c>
      <c r="Q383" s="24" t="n">
        <v>59.8</v>
      </c>
      <c r="R383" s="24" t="n">
        <v>69.7</v>
      </c>
      <c r="S383" s="24" t="n">
        <v>80.03</v>
      </c>
      <c r="T383" s="25" t="n">
        <v>1</v>
      </c>
      <c r="U383" s="15" t="n">
        <v>39783</v>
      </c>
      <c r="V383" s="25" t="n">
        <v>0.236001473593344</v>
      </c>
      <c r="W383" s="15" t="n">
        <v>38899</v>
      </c>
      <c r="X383" s="24" t="n">
        <v>49.25</v>
      </c>
      <c r="Y383" s="24" t="n">
        <v>53.25</v>
      </c>
      <c r="Z383" s="24" t="n">
        <v>57.25</v>
      </c>
      <c r="AA383" s="25" t="n">
        <v>1</v>
      </c>
      <c r="AB383" s="15" t="n">
        <v>39783</v>
      </c>
      <c r="AC383" s="25" t="n">
        <v>0.29500184199168</v>
      </c>
      <c r="AD383" s="15" t="n">
        <v>38899</v>
      </c>
      <c r="AE383" s="24" t="n">
        <v>73</v>
      </c>
      <c r="AF383" s="24" t="n">
        <v>77</v>
      </c>
      <c r="AG383" s="24" t="n">
        <v>81</v>
      </c>
      <c r="AH383" s="25" t="n">
        <v>1.5</v>
      </c>
      <c r="AI383" s="15" t="n">
        <v>39783</v>
      </c>
      <c r="AJ383" s="25" t="n">
        <v>0.236001473593344</v>
      </c>
      <c r="AK383" s="15" t="n">
        <v>38899</v>
      </c>
      <c r="AL383" s="24" t="n">
        <v>102.89</v>
      </c>
      <c r="AM383" s="24" t="n">
        <v>106.89</v>
      </c>
      <c r="AN383" s="24" t="n">
        <v>110.89</v>
      </c>
      <c r="AO383" s="24" t="n">
        <v>1</v>
      </c>
      <c r="AP383" s="15" t="n">
        <v>39783</v>
      </c>
      <c r="AQ383" s="24" t="n">
        <v>0.236001473593344</v>
      </c>
      <c r="AR383" s="15" t="n">
        <v>38899</v>
      </c>
      <c r="AS383" s="24" t="n">
        <v>47.4971466064453</v>
      </c>
      <c r="AT383" s="24" t="n">
        <v>67.4971466064453</v>
      </c>
      <c r="AU383" s="24" t="n">
        <v>77.4971466064453</v>
      </c>
      <c r="AV383" s="24" t="n">
        <v>2.052</v>
      </c>
      <c r="AW383" s="15" t="n">
        <v>39783</v>
      </c>
      <c r="AX383" s="24" t="n">
        <v>0.0985</v>
      </c>
      <c r="AY383" s="15" t="n">
        <v>38899</v>
      </c>
      <c r="AZ383" s="24" t="n">
        <v>57.9971466064453</v>
      </c>
      <c r="BA383" s="24" t="n">
        <v>66.9971466064453</v>
      </c>
      <c r="BB383" s="24" t="n">
        <v>75.9971466064453</v>
      </c>
      <c r="BC383" s="24" t="n">
        <v>2.052</v>
      </c>
      <c r="BD383" s="15" t="n">
        <v>39783</v>
      </c>
      <c r="BE383" s="24" t="n">
        <v>0.0985</v>
      </c>
      <c r="BF383" s="15" t="n">
        <v>38899</v>
      </c>
      <c r="BG383" s="24" t="n">
        <v>51.75</v>
      </c>
      <c r="BH383" s="24" t="n">
        <v>54.25</v>
      </c>
      <c r="BI383" s="24" t="n">
        <v>61.25</v>
      </c>
      <c r="BJ383" s="24" t="n">
        <v>1.75</v>
      </c>
      <c r="BK383" s="15" t="n">
        <v>39783</v>
      </c>
      <c r="BL383" s="24" t="n">
        <v>0.1471</v>
      </c>
      <c r="BM383" s="15" t="n">
        <v>38899</v>
      </c>
      <c r="BN383" s="24" t="n">
        <v>67.2971496582031</v>
      </c>
      <c r="BO383" s="24" t="n">
        <v>69.7971496582031</v>
      </c>
      <c r="BP383" s="24" t="n">
        <v>76.7971496582031</v>
      </c>
      <c r="BQ383" s="24" t="n">
        <v>1.75</v>
      </c>
      <c r="BR383" s="15" t="n">
        <v>39783</v>
      </c>
      <c r="BS383" s="24" t="n">
        <v>0.1471</v>
      </c>
      <c r="BT383" s="15" t="n">
        <v>38899</v>
      </c>
      <c r="BU383" s="24" t="n">
        <v>48.7471466064453</v>
      </c>
      <c r="BV383" s="24" t="n">
        <v>57.7471466064453</v>
      </c>
      <c r="BW383" s="24" t="n">
        <v>66.7471466064453</v>
      </c>
      <c r="BX383" s="24" t="n">
        <v>2.052</v>
      </c>
      <c r="BY383" s="15" t="n">
        <v>39783</v>
      </c>
      <c r="BZ383" s="24" t="n">
        <v>0.0985</v>
      </c>
      <c r="CA383" s="15" t="n">
        <v>38899</v>
      </c>
      <c r="CB383" s="24" t="n">
        <v>48.5971466064453</v>
      </c>
      <c r="CC383" s="24" t="n">
        <v>68.5971466064453</v>
      </c>
      <c r="CD383" s="24" t="n">
        <v>78.5971466064453</v>
      </c>
      <c r="CE383" s="24" t="n">
        <v>2.052</v>
      </c>
      <c r="CF383" s="15" t="n">
        <v>39783</v>
      </c>
      <c r="CG383" s="24" t="n">
        <v>0.0985</v>
      </c>
      <c r="CH383" s="15" t="n">
        <v>38899</v>
      </c>
      <c r="CI383" s="24" t="n">
        <v>52.2499923706055</v>
      </c>
      <c r="CJ383" s="24" t="n">
        <v>55.2499923706055</v>
      </c>
      <c r="CK383" s="24" t="n">
        <v>58.2499923706055</v>
      </c>
      <c r="CL383" s="24" t="n">
        <v>1.25</v>
      </c>
      <c r="CM383" s="15" t="n">
        <v>39783</v>
      </c>
      <c r="CN383" s="24" t="n">
        <v>0.185</v>
      </c>
    </row>
    <row r="384" customFormat="false" ht="12.75" hidden="false" customHeight="false" outlineLevel="0" collapsed="false">
      <c r="B384" s="15" t="n">
        <v>38930</v>
      </c>
      <c r="C384" s="24" t="n">
        <v>81.05</v>
      </c>
      <c r="D384" s="24" t="n">
        <v>85.05</v>
      </c>
      <c r="E384" s="24" t="n">
        <v>89.05</v>
      </c>
      <c r="F384" s="25" t="n">
        <v>1</v>
      </c>
      <c r="G384" s="15" t="n">
        <v>39814</v>
      </c>
      <c r="H384" s="25" t="n">
        <v>0.23678423138304</v>
      </c>
      <c r="I384" s="15" t="n">
        <v>38930</v>
      </c>
      <c r="J384" s="24" t="n">
        <v>68.6999969482422</v>
      </c>
      <c r="K384" s="24" t="n">
        <v>72.6999969482422</v>
      </c>
      <c r="L384" s="24" t="n">
        <v>76.6999969482422</v>
      </c>
      <c r="M384" s="25" t="n">
        <v>1</v>
      </c>
      <c r="N384" s="15" t="n">
        <v>39814</v>
      </c>
      <c r="O384" s="25" t="n">
        <v>0.23678423138304</v>
      </c>
      <c r="P384" s="15" t="n">
        <v>38930</v>
      </c>
      <c r="Q384" s="24" t="n">
        <v>59.8</v>
      </c>
      <c r="R384" s="24" t="n">
        <v>69.7</v>
      </c>
      <c r="S384" s="24" t="n">
        <v>80.03</v>
      </c>
      <c r="T384" s="25" t="n">
        <v>1</v>
      </c>
      <c r="U384" s="15" t="n">
        <v>39814</v>
      </c>
      <c r="V384" s="25" t="n">
        <v>0.23678423138304</v>
      </c>
      <c r="W384" s="15" t="n">
        <v>38930</v>
      </c>
      <c r="X384" s="24" t="n">
        <v>49.25</v>
      </c>
      <c r="Y384" s="24" t="n">
        <v>53.25</v>
      </c>
      <c r="Z384" s="24" t="n">
        <v>57.25</v>
      </c>
      <c r="AA384" s="25" t="n">
        <v>1</v>
      </c>
      <c r="AB384" s="15" t="n">
        <v>39814</v>
      </c>
      <c r="AC384" s="25" t="n">
        <v>0.2959802892288</v>
      </c>
      <c r="AD384" s="15" t="n">
        <v>38930</v>
      </c>
      <c r="AE384" s="24" t="n">
        <v>73</v>
      </c>
      <c r="AF384" s="24" t="n">
        <v>77</v>
      </c>
      <c r="AG384" s="24" t="n">
        <v>81</v>
      </c>
      <c r="AH384" s="25" t="n">
        <v>1.5</v>
      </c>
      <c r="AI384" s="15" t="n">
        <v>39814</v>
      </c>
      <c r="AJ384" s="25" t="n">
        <v>0.23678423138304</v>
      </c>
      <c r="AK384" s="15" t="n">
        <v>38930</v>
      </c>
      <c r="AL384" s="24" t="n">
        <v>102.89</v>
      </c>
      <c r="AM384" s="24" t="n">
        <v>106.89</v>
      </c>
      <c r="AN384" s="24" t="n">
        <v>110.89</v>
      </c>
      <c r="AO384" s="24" t="n">
        <v>1</v>
      </c>
      <c r="AP384" s="15" t="n">
        <v>39814</v>
      </c>
      <c r="AQ384" s="24" t="n">
        <v>0.23678423138304</v>
      </c>
      <c r="AR384" s="15" t="n">
        <v>38930</v>
      </c>
      <c r="AS384" s="24" t="n">
        <v>47.4971466064453</v>
      </c>
      <c r="AT384" s="24" t="n">
        <v>67.4971466064453</v>
      </c>
      <c r="AU384" s="24" t="n">
        <v>77.4971466064453</v>
      </c>
      <c r="AV384" s="24" t="n">
        <v>1.89</v>
      </c>
      <c r="AW384" s="15" t="n">
        <v>39814</v>
      </c>
      <c r="AX384" s="24" t="n">
        <v>0.0985</v>
      </c>
      <c r="AY384" s="15" t="n">
        <v>38930</v>
      </c>
      <c r="AZ384" s="24" t="n">
        <v>57.9971466064453</v>
      </c>
      <c r="BA384" s="24" t="n">
        <v>66.9971466064453</v>
      </c>
      <c r="BB384" s="24" t="n">
        <v>75.9971466064453</v>
      </c>
      <c r="BC384" s="24" t="n">
        <v>1.89</v>
      </c>
      <c r="BD384" s="15" t="n">
        <v>39814</v>
      </c>
      <c r="BE384" s="24" t="n">
        <v>0.0985</v>
      </c>
      <c r="BF384" s="15" t="n">
        <v>38930</v>
      </c>
      <c r="BG384" s="24" t="n">
        <v>51.75</v>
      </c>
      <c r="BH384" s="24" t="n">
        <v>54.25</v>
      </c>
      <c r="BI384" s="24" t="n">
        <v>61.25</v>
      </c>
      <c r="BJ384" s="24" t="n">
        <v>1.8</v>
      </c>
      <c r="BK384" s="15" t="n">
        <v>39814</v>
      </c>
      <c r="BL384" s="24" t="n">
        <v>0.1471</v>
      </c>
      <c r="BM384" s="15" t="n">
        <v>38930</v>
      </c>
      <c r="BN384" s="24" t="n">
        <v>67.2971496582031</v>
      </c>
      <c r="BO384" s="24" t="n">
        <v>69.7971496582031</v>
      </c>
      <c r="BP384" s="24" t="n">
        <v>76.7971496582031</v>
      </c>
      <c r="BQ384" s="24" t="n">
        <v>1.8</v>
      </c>
      <c r="BR384" s="15" t="n">
        <v>39814</v>
      </c>
      <c r="BS384" s="24" t="n">
        <v>0.1471</v>
      </c>
      <c r="BT384" s="15" t="n">
        <v>38930</v>
      </c>
      <c r="BU384" s="24" t="n">
        <v>48.7471466064453</v>
      </c>
      <c r="BV384" s="24" t="n">
        <v>57.7471466064453</v>
      </c>
      <c r="BW384" s="24" t="n">
        <v>66.7471466064453</v>
      </c>
      <c r="BX384" s="24" t="n">
        <v>1.89</v>
      </c>
      <c r="BY384" s="15" t="n">
        <v>39814</v>
      </c>
      <c r="BZ384" s="24" t="n">
        <v>0.0985</v>
      </c>
      <c r="CA384" s="15" t="n">
        <v>38930</v>
      </c>
      <c r="CB384" s="24" t="n">
        <v>48.5971466064453</v>
      </c>
      <c r="CC384" s="24" t="n">
        <v>68.5971466064453</v>
      </c>
      <c r="CD384" s="24" t="n">
        <v>78.5971466064453</v>
      </c>
      <c r="CE384" s="24" t="n">
        <v>1.89</v>
      </c>
      <c r="CF384" s="15" t="n">
        <v>39814</v>
      </c>
      <c r="CG384" s="24" t="n">
        <v>0.0985</v>
      </c>
      <c r="CH384" s="15" t="n">
        <v>38930</v>
      </c>
      <c r="CI384" s="24" t="n">
        <v>52.25</v>
      </c>
      <c r="CJ384" s="24" t="n">
        <v>55.25</v>
      </c>
      <c r="CK384" s="24" t="n">
        <v>58.25</v>
      </c>
      <c r="CL384" s="24" t="n">
        <v>1.2</v>
      </c>
      <c r="CM384" s="15" t="n">
        <v>39814</v>
      </c>
      <c r="CN384" s="24" t="n">
        <v>0.185</v>
      </c>
    </row>
    <row r="385" customFormat="false" ht="12.75" hidden="false" customHeight="false" outlineLevel="0" collapsed="false">
      <c r="B385" s="15" t="n">
        <v>38961</v>
      </c>
      <c r="C385" s="24" t="n">
        <v>42.35</v>
      </c>
      <c r="D385" s="24" t="n">
        <v>43.55</v>
      </c>
      <c r="E385" s="24" t="n">
        <v>44.75</v>
      </c>
      <c r="F385" s="25" t="n">
        <v>1</v>
      </c>
      <c r="G385" s="15" t="n">
        <v>39845</v>
      </c>
      <c r="H385" s="25" t="n">
        <v>0.28766348771328</v>
      </c>
      <c r="I385" s="15" t="n">
        <v>38961</v>
      </c>
      <c r="J385" s="24" t="n">
        <v>30.8499992370605</v>
      </c>
      <c r="K385" s="24" t="n">
        <v>32.0499992370606</v>
      </c>
      <c r="L385" s="24" t="n">
        <v>33.2499992370606</v>
      </c>
      <c r="M385" s="25" t="n">
        <v>1</v>
      </c>
      <c r="N385" s="15" t="n">
        <v>39845</v>
      </c>
      <c r="O385" s="25" t="n">
        <v>0.28766348771328</v>
      </c>
      <c r="P385" s="15" t="n">
        <v>38961</v>
      </c>
      <c r="Q385" s="24" t="n">
        <v>34.15</v>
      </c>
      <c r="R385" s="24" t="n">
        <v>38.2</v>
      </c>
      <c r="S385" s="24" t="n">
        <v>41.38</v>
      </c>
      <c r="T385" s="25" t="n">
        <v>1</v>
      </c>
      <c r="U385" s="15" t="n">
        <v>39845</v>
      </c>
      <c r="V385" s="25" t="n">
        <v>0.28766348771328</v>
      </c>
      <c r="W385" s="15" t="n">
        <v>38961</v>
      </c>
      <c r="X385" s="24" t="n">
        <v>34.2</v>
      </c>
      <c r="Y385" s="24" t="n">
        <v>35.4</v>
      </c>
      <c r="Z385" s="24" t="n">
        <v>36.6</v>
      </c>
      <c r="AA385" s="25" t="n">
        <v>1</v>
      </c>
      <c r="AB385" s="15" t="n">
        <v>39845</v>
      </c>
      <c r="AC385" s="25" t="n">
        <v>0.3595793596416</v>
      </c>
      <c r="AD385" s="15" t="n">
        <v>38961</v>
      </c>
      <c r="AE385" s="24" t="n">
        <v>29.55</v>
      </c>
      <c r="AF385" s="24" t="n">
        <v>30.75</v>
      </c>
      <c r="AG385" s="24" t="n">
        <v>31.95</v>
      </c>
      <c r="AH385" s="25" t="n">
        <v>2.25</v>
      </c>
      <c r="AI385" s="15" t="n">
        <v>39845</v>
      </c>
      <c r="AJ385" s="25" t="n">
        <v>0.28766348771328</v>
      </c>
      <c r="AK385" s="15" t="n">
        <v>38961</v>
      </c>
      <c r="AL385" s="24" t="n">
        <v>46.94</v>
      </c>
      <c r="AM385" s="24" t="n">
        <v>48.14</v>
      </c>
      <c r="AN385" s="24" t="n">
        <v>49.34</v>
      </c>
      <c r="AO385" s="24" t="n">
        <v>1</v>
      </c>
      <c r="AP385" s="15" t="n">
        <v>39845</v>
      </c>
      <c r="AQ385" s="24" t="n">
        <v>0.28766348771328</v>
      </c>
      <c r="AR385" s="15" t="n">
        <v>38961</v>
      </c>
      <c r="AS385" s="24" t="n">
        <v>29.7521438598633</v>
      </c>
      <c r="AT385" s="24" t="n">
        <v>34.7521438598633</v>
      </c>
      <c r="AU385" s="24" t="n">
        <v>39.7521438598633</v>
      </c>
      <c r="AV385" s="24" t="n">
        <v>2.322</v>
      </c>
      <c r="AW385" s="15" t="n">
        <v>39845</v>
      </c>
      <c r="AX385" s="24" t="n">
        <v>0.08</v>
      </c>
      <c r="AY385" s="15" t="n">
        <v>38961</v>
      </c>
      <c r="AZ385" s="24" t="n">
        <v>31.5021438598633</v>
      </c>
      <c r="BA385" s="24" t="n">
        <v>34.2521438598633</v>
      </c>
      <c r="BB385" s="24" t="n">
        <v>37.0021438598633</v>
      </c>
      <c r="BC385" s="24" t="n">
        <v>2.322</v>
      </c>
      <c r="BD385" s="15" t="n">
        <v>39845</v>
      </c>
      <c r="BE385" s="24" t="n">
        <v>0.08</v>
      </c>
      <c r="BF385" s="15" t="n">
        <v>38961</v>
      </c>
      <c r="BG385" s="24" t="n">
        <v>32.0094139099121</v>
      </c>
      <c r="BH385" s="24" t="n">
        <v>34.5094139099121</v>
      </c>
      <c r="BI385" s="24" t="n">
        <v>41.5094139099121</v>
      </c>
      <c r="BJ385" s="24" t="n">
        <v>2.35</v>
      </c>
      <c r="BK385" s="15" t="n">
        <v>39845</v>
      </c>
      <c r="BL385" s="24" t="n">
        <v>0.16845</v>
      </c>
      <c r="BM385" s="15" t="n">
        <v>38961</v>
      </c>
      <c r="BN385" s="24" t="n">
        <v>34.2521438598633</v>
      </c>
      <c r="BO385" s="24" t="n">
        <v>36.7521438598633</v>
      </c>
      <c r="BP385" s="24" t="n">
        <v>43.7521438598633</v>
      </c>
      <c r="BQ385" s="24" t="n">
        <v>2.35</v>
      </c>
      <c r="BR385" s="15" t="n">
        <v>39845</v>
      </c>
      <c r="BS385" s="24" t="n">
        <v>0.16845</v>
      </c>
      <c r="BT385" s="15" t="n">
        <v>38961</v>
      </c>
      <c r="BU385" s="24" t="n">
        <v>25.6021423339844</v>
      </c>
      <c r="BV385" s="24" t="n">
        <v>28.3521423339844</v>
      </c>
      <c r="BW385" s="24" t="n">
        <v>31.1021423339844</v>
      </c>
      <c r="BX385" s="24" t="n">
        <v>2.322</v>
      </c>
      <c r="BY385" s="15" t="n">
        <v>39845</v>
      </c>
      <c r="BZ385" s="24" t="n">
        <v>0.08</v>
      </c>
      <c r="CA385" s="15" t="n">
        <v>38961</v>
      </c>
      <c r="CB385" s="24" t="n">
        <v>30.8521438598633</v>
      </c>
      <c r="CC385" s="24" t="n">
        <v>35.8521438598633</v>
      </c>
      <c r="CD385" s="24" t="n">
        <v>40.8521438598633</v>
      </c>
      <c r="CE385" s="24" t="n">
        <v>2.322</v>
      </c>
      <c r="CF385" s="15" t="n">
        <v>39845</v>
      </c>
      <c r="CG385" s="24" t="n">
        <v>0.08</v>
      </c>
      <c r="CH385" s="15" t="n">
        <v>38961</v>
      </c>
      <c r="CI385" s="24" t="n">
        <v>37.0000038146973</v>
      </c>
      <c r="CJ385" s="24" t="n">
        <v>40.0000038146973</v>
      </c>
      <c r="CK385" s="24" t="n">
        <v>43.0000038146973</v>
      </c>
      <c r="CL385" s="24" t="n">
        <v>1.25</v>
      </c>
      <c r="CM385" s="15" t="n">
        <v>39845</v>
      </c>
      <c r="CN385" s="24" t="n">
        <v>0.1975</v>
      </c>
    </row>
    <row r="386" customFormat="false" ht="12.75" hidden="false" customHeight="false" outlineLevel="0" collapsed="false">
      <c r="B386" s="15" t="n">
        <v>38991</v>
      </c>
      <c r="C386" s="24" t="n">
        <v>40.25</v>
      </c>
      <c r="D386" s="24" t="n">
        <v>41.3</v>
      </c>
      <c r="E386" s="24" t="n">
        <v>42.35</v>
      </c>
      <c r="F386" s="25" t="n">
        <v>1.5</v>
      </c>
      <c r="G386" s="15" t="n">
        <v>39873</v>
      </c>
      <c r="H386" s="25" t="n">
        <v>0.28766348771328</v>
      </c>
      <c r="I386" s="15" t="n">
        <v>38991</v>
      </c>
      <c r="J386" s="24" t="n">
        <v>30.1500007629395</v>
      </c>
      <c r="K386" s="24" t="n">
        <v>31.2000007629395</v>
      </c>
      <c r="L386" s="24" t="n">
        <v>32.2500007629395</v>
      </c>
      <c r="M386" s="25" t="n">
        <v>1.5</v>
      </c>
      <c r="N386" s="15" t="n">
        <v>39873</v>
      </c>
      <c r="O386" s="25" t="n">
        <v>0.28766348771328</v>
      </c>
      <c r="P386" s="15" t="n">
        <v>38991</v>
      </c>
      <c r="Q386" s="24" t="n">
        <v>37.35</v>
      </c>
      <c r="R386" s="24" t="n">
        <v>39.45</v>
      </c>
      <c r="S386" s="24" t="n">
        <v>41.46</v>
      </c>
      <c r="T386" s="25" t="n">
        <v>1.5</v>
      </c>
      <c r="U386" s="15" t="n">
        <v>39873</v>
      </c>
      <c r="V386" s="25" t="n">
        <v>0.28766348771328</v>
      </c>
      <c r="W386" s="15" t="n">
        <v>38991</v>
      </c>
      <c r="X386" s="24" t="n">
        <v>33.35</v>
      </c>
      <c r="Y386" s="24" t="n">
        <v>34.4</v>
      </c>
      <c r="Z386" s="24" t="n">
        <v>35.45</v>
      </c>
      <c r="AA386" s="25" t="n">
        <v>1.5</v>
      </c>
      <c r="AB386" s="15" t="n">
        <v>39873</v>
      </c>
      <c r="AC386" s="25" t="n">
        <v>0.3595793596416</v>
      </c>
      <c r="AD386" s="15" t="n">
        <v>38991</v>
      </c>
      <c r="AE386" s="24" t="n">
        <v>28.2</v>
      </c>
      <c r="AF386" s="24" t="n">
        <v>29.25</v>
      </c>
      <c r="AG386" s="24" t="n">
        <v>30.3</v>
      </c>
      <c r="AH386" s="25" t="n">
        <v>2.25</v>
      </c>
      <c r="AI386" s="15" t="n">
        <v>39873</v>
      </c>
      <c r="AJ386" s="25" t="n">
        <v>0.28766348771328</v>
      </c>
      <c r="AK386" s="15" t="n">
        <v>38991</v>
      </c>
      <c r="AL386" s="24" t="n">
        <v>45.59</v>
      </c>
      <c r="AM386" s="24" t="n">
        <v>46.64</v>
      </c>
      <c r="AN386" s="24" t="n">
        <v>47.69</v>
      </c>
      <c r="AO386" s="24" t="n">
        <v>1.5</v>
      </c>
      <c r="AP386" s="15" t="n">
        <v>39873</v>
      </c>
      <c r="AQ386" s="24" t="n">
        <v>0.28766348771328</v>
      </c>
      <c r="AR386" s="15" t="n">
        <v>38991</v>
      </c>
      <c r="AS386" s="24" t="n">
        <v>31.3989334106445</v>
      </c>
      <c r="AT386" s="24" t="n">
        <v>32.6489334106445</v>
      </c>
      <c r="AU386" s="24" t="n">
        <v>33.8989334106445</v>
      </c>
      <c r="AV386" s="24" t="n">
        <v>2.322</v>
      </c>
      <c r="AW386" s="15" t="n">
        <v>39873</v>
      </c>
      <c r="AX386" s="24" t="n">
        <v>0.08</v>
      </c>
      <c r="AY386" s="15" t="n">
        <v>38991</v>
      </c>
      <c r="AZ386" s="24" t="n">
        <v>31.1489334106445</v>
      </c>
      <c r="BA386" s="24" t="n">
        <v>32.1489334106445</v>
      </c>
      <c r="BB386" s="24" t="n">
        <v>33.1489334106445</v>
      </c>
      <c r="BC386" s="24" t="n">
        <v>2.322</v>
      </c>
      <c r="BD386" s="15" t="n">
        <v>39873</v>
      </c>
      <c r="BE386" s="24" t="n">
        <v>0.08</v>
      </c>
      <c r="BF386" s="15" t="n">
        <v>38991</v>
      </c>
      <c r="BG386" s="24" t="n">
        <v>37.1499977111816</v>
      </c>
      <c r="BH386" s="24" t="n">
        <v>39.6499977111816</v>
      </c>
      <c r="BI386" s="24" t="n">
        <v>46.6499977111816</v>
      </c>
      <c r="BJ386" s="24" t="n">
        <v>2.35</v>
      </c>
      <c r="BK386" s="15" t="n">
        <v>39873</v>
      </c>
      <c r="BL386" s="24" t="n">
        <v>0.16845</v>
      </c>
      <c r="BM386" s="15" t="n">
        <v>38991</v>
      </c>
      <c r="BN386" s="24" t="n">
        <v>29.6489334106445</v>
      </c>
      <c r="BO386" s="24" t="n">
        <v>32.1489334106445</v>
      </c>
      <c r="BP386" s="24" t="n">
        <v>39.1489334106445</v>
      </c>
      <c r="BQ386" s="24" t="n">
        <v>2.35</v>
      </c>
      <c r="BR386" s="15" t="n">
        <v>39873</v>
      </c>
      <c r="BS386" s="24" t="n">
        <v>0.16845</v>
      </c>
      <c r="BT386" s="15" t="n">
        <v>38991</v>
      </c>
      <c r="BU386" s="24" t="n">
        <v>30.6489295959473</v>
      </c>
      <c r="BV386" s="24" t="n">
        <v>31.6489295959473</v>
      </c>
      <c r="BW386" s="24" t="n">
        <v>32.6489295959473</v>
      </c>
      <c r="BX386" s="24" t="n">
        <v>2.322</v>
      </c>
      <c r="BY386" s="15" t="n">
        <v>39873</v>
      </c>
      <c r="BZ386" s="24" t="n">
        <v>0.08</v>
      </c>
      <c r="CA386" s="15" t="n">
        <v>38991</v>
      </c>
      <c r="CB386" s="24" t="n">
        <v>32.4989334106445</v>
      </c>
      <c r="CC386" s="24" t="n">
        <v>33.7489334106445</v>
      </c>
      <c r="CD386" s="24" t="n">
        <v>34.9989334106445</v>
      </c>
      <c r="CE386" s="24" t="n">
        <v>2.322</v>
      </c>
      <c r="CF386" s="15" t="n">
        <v>39873</v>
      </c>
      <c r="CG386" s="24" t="n">
        <v>0.08</v>
      </c>
      <c r="CH386" s="15" t="n">
        <v>38991</v>
      </c>
      <c r="CI386" s="24" t="n">
        <v>32.1000022888184</v>
      </c>
      <c r="CJ386" s="24" t="n">
        <v>35.1000022888184</v>
      </c>
      <c r="CK386" s="24" t="n">
        <v>38.1000022888184</v>
      </c>
      <c r="CL386" s="24" t="n">
        <v>1.25</v>
      </c>
      <c r="CM386" s="15" t="n">
        <v>39873</v>
      </c>
      <c r="CN386" s="24" t="n">
        <v>0.1975</v>
      </c>
    </row>
    <row r="387" customFormat="false" ht="12.75" hidden="false" customHeight="false" outlineLevel="0" collapsed="false">
      <c r="B387" s="15" t="n">
        <v>39022</v>
      </c>
      <c r="C387" s="24" t="n">
        <v>40.25</v>
      </c>
      <c r="D387" s="24" t="n">
        <v>41.3</v>
      </c>
      <c r="E387" s="24" t="n">
        <v>42.35</v>
      </c>
      <c r="F387" s="25" t="n">
        <v>1.5</v>
      </c>
      <c r="G387" s="15" t="n">
        <v>39904</v>
      </c>
      <c r="H387" s="25" t="n">
        <v>0.24069802033152</v>
      </c>
      <c r="I387" s="15" t="n">
        <v>39022</v>
      </c>
      <c r="J387" s="24" t="n">
        <v>32.4000007629395</v>
      </c>
      <c r="K387" s="24" t="n">
        <v>33.4500007629395</v>
      </c>
      <c r="L387" s="24" t="n">
        <v>34.5000007629395</v>
      </c>
      <c r="M387" s="25" t="n">
        <v>1.5</v>
      </c>
      <c r="N387" s="15" t="n">
        <v>39904</v>
      </c>
      <c r="O387" s="25" t="n">
        <v>0.24069802033152</v>
      </c>
      <c r="P387" s="15" t="n">
        <v>39022</v>
      </c>
      <c r="Q387" s="24" t="n">
        <v>37.35</v>
      </c>
      <c r="R387" s="24" t="n">
        <v>39.45</v>
      </c>
      <c r="S387" s="24" t="n">
        <v>41.46</v>
      </c>
      <c r="T387" s="25" t="n">
        <v>1.5</v>
      </c>
      <c r="U387" s="15" t="n">
        <v>39904</v>
      </c>
      <c r="V387" s="25" t="n">
        <v>0.24069802033152</v>
      </c>
      <c r="W387" s="15" t="n">
        <v>39022</v>
      </c>
      <c r="X387" s="24" t="n">
        <v>33.35</v>
      </c>
      <c r="Y387" s="24" t="n">
        <v>34.4</v>
      </c>
      <c r="Z387" s="24" t="n">
        <v>35.45</v>
      </c>
      <c r="AA387" s="25" t="n">
        <v>1.5</v>
      </c>
      <c r="AB387" s="15" t="n">
        <v>39904</v>
      </c>
      <c r="AC387" s="25" t="n">
        <v>0.3008725254144</v>
      </c>
      <c r="AD387" s="15" t="n">
        <v>39022</v>
      </c>
      <c r="AE387" s="24" t="n">
        <v>28.2</v>
      </c>
      <c r="AF387" s="24" t="n">
        <v>29.25</v>
      </c>
      <c r="AG387" s="24" t="n">
        <v>30.3</v>
      </c>
      <c r="AH387" s="25" t="n">
        <v>1.5</v>
      </c>
      <c r="AI387" s="15" t="n">
        <v>39904</v>
      </c>
      <c r="AJ387" s="25" t="n">
        <v>0.24069802033152</v>
      </c>
      <c r="AK387" s="15" t="n">
        <v>39022</v>
      </c>
      <c r="AL387" s="24" t="n">
        <v>45.59</v>
      </c>
      <c r="AM387" s="24" t="n">
        <v>46.64</v>
      </c>
      <c r="AN387" s="24" t="n">
        <v>47.69</v>
      </c>
      <c r="AO387" s="24" t="n">
        <v>1.5</v>
      </c>
      <c r="AP387" s="15" t="n">
        <v>39904</v>
      </c>
      <c r="AQ387" s="24" t="n">
        <v>0.24069802033152</v>
      </c>
      <c r="AR387" s="15" t="n">
        <v>39022</v>
      </c>
      <c r="AS387" s="24" t="n">
        <v>31.4989318847656</v>
      </c>
      <c r="AT387" s="24" t="n">
        <v>32.7489318847656</v>
      </c>
      <c r="AU387" s="24" t="n">
        <v>33.9989318847656</v>
      </c>
      <c r="AV387" s="24" t="n">
        <v>2.052</v>
      </c>
      <c r="AW387" s="15" t="n">
        <v>39904</v>
      </c>
      <c r="AX387" s="24" t="n">
        <v>0.08</v>
      </c>
      <c r="AY387" s="15" t="n">
        <v>39022</v>
      </c>
      <c r="AZ387" s="24" t="n">
        <v>31.2489318847656</v>
      </c>
      <c r="BA387" s="24" t="n">
        <v>32.2489318847656</v>
      </c>
      <c r="BB387" s="24" t="n">
        <v>33.2489318847656</v>
      </c>
      <c r="BC387" s="24" t="n">
        <v>2.052</v>
      </c>
      <c r="BD387" s="15" t="n">
        <v>39904</v>
      </c>
      <c r="BE387" s="24" t="n">
        <v>0.08</v>
      </c>
      <c r="BF387" s="15" t="n">
        <v>39022</v>
      </c>
      <c r="BG387" s="24" t="n">
        <v>37.9469146728516</v>
      </c>
      <c r="BH387" s="24" t="n">
        <v>40.4469146728516</v>
      </c>
      <c r="BI387" s="24" t="n">
        <v>47.4469146728516</v>
      </c>
      <c r="BJ387" s="24" t="n">
        <v>1.7</v>
      </c>
      <c r="BK387" s="15" t="n">
        <v>39904</v>
      </c>
      <c r="BL387" s="24" t="n">
        <v>0.16845</v>
      </c>
      <c r="BM387" s="15" t="n">
        <v>39022</v>
      </c>
      <c r="BN387" s="24" t="n">
        <v>29.7489318847656</v>
      </c>
      <c r="BO387" s="24" t="n">
        <v>32.2489318847656</v>
      </c>
      <c r="BP387" s="24" t="n">
        <v>39.2489318847656</v>
      </c>
      <c r="BQ387" s="24" t="n">
        <v>1.7</v>
      </c>
      <c r="BR387" s="15" t="n">
        <v>39904</v>
      </c>
      <c r="BS387" s="24" t="n">
        <v>0.16845</v>
      </c>
      <c r="BT387" s="15" t="n">
        <v>39022</v>
      </c>
      <c r="BU387" s="24" t="n">
        <v>34.1489295959473</v>
      </c>
      <c r="BV387" s="24" t="n">
        <v>35.1489295959473</v>
      </c>
      <c r="BW387" s="24" t="n">
        <v>36.1489295959473</v>
      </c>
      <c r="BX387" s="24" t="n">
        <v>2.052</v>
      </c>
      <c r="BY387" s="15" t="n">
        <v>39904</v>
      </c>
      <c r="BZ387" s="24" t="n">
        <v>0.08</v>
      </c>
      <c r="CA387" s="15" t="n">
        <v>39022</v>
      </c>
      <c r="CB387" s="24" t="n">
        <v>32.5989318847656</v>
      </c>
      <c r="CC387" s="24" t="n">
        <v>33.8489318847656</v>
      </c>
      <c r="CD387" s="24" t="n">
        <v>35.0989318847656</v>
      </c>
      <c r="CE387" s="24" t="n">
        <v>2.052</v>
      </c>
      <c r="CF387" s="15" t="n">
        <v>39904</v>
      </c>
      <c r="CG387" s="24" t="n">
        <v>0.08</v>
      </c>
      <c r="CH387" s="15" t="n">
        <v>39022</v>
      </c>
      <c r="CI387" s="24" t="n">
        <v>33.2999954223633</v>
      </c>
      <c r="CJ387" s="24" t="n">
        <v>36.2999954223633</v>
      </c>
      <c r="CK387" s="24" t="n">
        <v>39.2999954223633</v>
      </c>
      <c r="CL387" s="24" t="n">
        <v>1.25</v>
      </c>
      <c r="CM387" s="15" t="n">
        <v>39904</v>
      </c>
      <c r="CN387" s="24" t="n">
        <v>0.17</v>
      </c>
    </row>
    <row r="388" customFormat="false" ht="12.75" hidden="false" customHeight="false" outlineLevel="0" collapsed="false">
      <c r="B388" s="15" t="n">
        <v>39052</v>
      </c>
      <c r="C388" s="24" t="n">
        <v>40.25</v>
      </c>
      <c r="D388" s="24" t="n">
        <v>41.3</v>
      </c>
      <c r="E388" s="24" t="n">
        <v>42.35</v>
      </c>
      <c r="F388" s="25" t="n">
        <v>1</v>
      </c>
      <c r="G388" s="15" t="n">
        <v>39934</v>
      </c>
      <c r="H388" s="25" t="n">
        <v>0.24069802033152</v>
      </c>
      <c r="I388" s="15" t="n">
        <v>39052</v>
      </c>
      <c r="J388" s="24" t="n">
        <v>32.0499984741211</v>
      </c>
      <c r="K388" s="24" t="n">
        <v>33.0999984741211</v>
      </c>
      <c r="L388" s="24" t="n">
        <v>34.1499984741211</v>
      </c>
      <c r="M388" s="25" t="n">
        <v>1</v>
      </c>
      <c r="N388" s="15" t="n">
        <v>39934</v>
      </c>
      <c r="O388" s="25" t="n">
        <v>0.24069802033152</v>
      </c>
      <c r="P388" s="15" t="n">
        <v>39052</v>
      </c>
      <c r="Q388" s="24" t="n">
        <v>37.35</v>
      </c>
      <c r="R388" s="24" t="n">
        <v>39.45</v>
      </c>
      <c r="S388" s="24" t="n">
        <v>41.46</v>
      </c>
      <c r="T388" s="25" t="n">
        <v>1</v>
      </c>
      <c r="U388" s="15" t="n">
        <v>39934</v>
      </c>
      <c r="V388" s="25" t="n">
        <v>0.24069802033152</v>
      </c>
      <c r="W388" s="15" t="n">
        <v>39052</v>
      </c>
      <c r="X388" s="24" t="n">
        <v>33.35</v>
      </c>
      <c r="Y388" s="24" t="n">
        <v>34.4</v>
      </c>
      <c r="Z388" s="24" t="n">
        <v>35.45</v>
      </c>
      <c r="AA388" s="25" t="n">
        <v>1</v>
      </c>
      <c r="AB388" s="15" t="n">
        <v>39934</v>
      </c>
      <c r="AC388" s="25" t="n">
        <v>0.3008725254144</v>
      </c>
      <c r="AD388" s="15" t="n">
        <v>39052</v>
      </c>
      <c r="AE388" s="24" t="n">
        <v>28.2</v>
      </c>
      <c r="AF388" s="24" t="n">
        <v>29.25</v>
      </c>
      <c r="AG388" s="24" t="n">
        <v>30.3</v>
      </c>
      <c r="AH388" s="25" t="n">
        <v>1.5</v>
      </c>
      <c r="AI388" s="15" t="n">
        <v>39934</v>
      </c>
      <c r="AJ388" s="25" t="n">
        <v>0.24069802033152</v>
      </c>
      <c r="AK388" s="15" t="n">
        <v>39052</v>
      </c>
      <c r="AL388" s="24" t="n">
        <v>45.59</v>
      </c>
      <c r="AM388" s="24" t="n">
        <v>46.64</v>
      </c>
      <c r="AN388" s="24" t="n">
        <v>47.69</v>
      </c>
      <c r="AO388" s="24" t="n">
        <v>1</v>
      </c>
      <c r="AP388" s="15" t="n">
        <v>39934</v>
      </c>
      <c r="AQ388" s="24" t="n">
        <v>0.24069802033152</v>
      </c>
      <c r="AR388" s="15" t="n">
        <v>39052</v>
      </c>
      <c r="AS388" s="24" t="n">
        <v>31.5989303588867</v>
      </c>
      <c r="AT388" s="24" t="n">
        <v>32.8489303588867</v>
      </c>
      <c r="AU388" s="24" t="n">
        <v>34.0989303588867</v>
      </c>
      <c r="AV388" s="24" t="n">
        <v>1.998</v>
      </c>
      <c r="AW388" s="15" t="n">
        <v>39934</v>
      </c>
      <c r="AX388" s="24" t="n">
        <v>0.08</v>
      </c>
      <c r="AY388" s="15" t="n">
        <v>39052</v>
      </c>
      <c r="AZ388" s="24" t="n">
        <v>31.3489303588867</v>
      </c>
      <c r="BA388" s="24" t="n">
        <v>32.3489303588867</v>
      </c>
      <c r="BB388" s="24" t="n">
        <v>33.3489303588867</v>
      </c>
      <c r="BC388" s="24" t="n">
        <v>1.998</v>
      </c>
      <c r="BD388" s="15" t="n">
        <v>39934</v>
      </c>
      <c r="BE388" s="24" t="n">
        <v>0.08</v>
      </c>
      <c r="BF388" s="15" t="n">
        <v>39052</v>
      </c>
      <c r="BG388" s="24" t="n">
        <v>38.7023010253906</v>
      </c>
      <c r="BH388" s="24" t="n">
        <v>41.2023010253906</v>
      </c>
      <c r="BI388" s="24" t="n">
        <v>48.2023010253906</v>
      </c>
      <c r="BJ388" s="24" t="n">
        <v>1.75</v>
      </c>
      <c r="BK388" s="15" t="n">
        <v>39934</v>
      </c>
      <c r="BL388" s="24" t="n">
        <v>0.16845</v>
      </c>
      <c r="BM388" s="15" t="n">
        <v>39052</v>
      </c>
      <c r="BN388" s="24" t="n">
        <v>29.8489303588867</v>
      </c>
      <c r="BO388" s="24" t="n">
        <v>32.3489303588867</v>
      </c>
      <c r="BP388" s="24" t="n">
        <v>39.3489303588867</v>
      </c>
      <c r="BQ388" s="24" t="n">
        <v>1.75</v>
      </c>
      <c r="BR388" s="15" t="n">
        <v>39934</v>
      </c>
      <c r="BS388" s="24" t="n">
        <v>0.16845</v>
      </c>
      <c r="BT388" s="15" t="n">
        <v>39052</v>
      </c>
      <c r="BU388" s="24" t="n">
        <v>34.6489295959473</v>
      </c>
      <c r="BV388" s="24" t="n">
        <v>35.6489295959473</v>
      </c>
      <c r="BW388" s="24" t="n">
        <v>36.6489295959473</v>
      </c>
      <c r="BX388" s="24" t="n">
        <v>1.998</v>
      </c>
      <c r="BY388" s="15" t="n">
        <v>39934</v>
      </c>
      <c r="BZ388" s="24" t="n">
        <v>0.08</v>
      </c>
      <c r="CA388" s="15" t="n">
        <v>39052</v>
      </c>
      <c r="CB388" s="24" t="n">
        <v>32.6989303588867</v>
      </c>
      <c r="CC388" s="24" t="n">
        <v>33.9489303588867</v>
      </c>
      <c r="CD388" s="24" t="n">
        <v>35.1989303588867</v>
      </c>
      <c r="CE388" s="24" t="n">
        <v>1.998</v>
      </c>
      <c r="CF388" s="15" t="n">
        <v>39934</v>
      </c>
      <c r="CG388" s="24" t="n">
        <v>0.08</v>
      </c>
      <c r="CH388" s="15" t="n">
        <v>39052</v>
      </c>
      <c r="CI388" s="24" t="n">
        <v>33.2999954223633</v>
      </c>
      <c r="CJ388" s="24" t="n">
        <v>36.2999954223633</v>
      </c>
      <c r="CK388" s="24" t="n">
        <v>39.2999954223633</v>
      </c>
      <c r="CL388" s="24" t="n">
        <v>1.25</v>
      </c>
      <c r="CM388" s="15" t="n">
        <v>39934</v>
      </c>
      <c r="CN388" s="24" t="n">
        <v>0.17</v>
      </c>
    </row>
    <row r="389" customFormat="false" ht="12.75" hidden="false" customHeight="false" outlineLevel="0" collapsed="false">
      <c r="B389" s="15" t="n">
        <v>39083</v>
      </c>
      <c r="C389" s="24" t="n">
        <v>53.25</v>
      </c>
      <c r="D389" s="24" t="n">
        <v>54.45</v>
      </c>
      <c r="E389" s="24" t="n">
        <v>55.65</v>
      </c>
      <c r="F389" s="25" t="n">
        <v>0.9</v>
      </c>
      <c r="G389" s="15" t="n">
        <v>39965</v>
      </c>
      <c r="H389" s="25" t="n">
        <v>0.25635317612544</v>
      </c>
      <c r="I389" s="15" t="n">
        <v>39083</v>
      </c>
      <c r="J389" s="24" t="n">
        <v>37.2500007629395</v>
      </c>
      <c r="K389" s="24" t="n">
        <v>38.4500007629395</v>
      </c>
      <c r="L389" s="24" t="n">
        <v>39.6500007629395</v>
      </c>
      <c r="M389" s="25" t="n">
        <v>0.9</v>
      </c>
      <c r="N389" s="15" t="n">
        <v>39965</v>
      </c>
      <c r="O389" s="25" t="n">
        <v>0.25635317612544</v>
      </c>
      <c r="P389" s="15" t="n">
        <v>39083</v>
      </c>
      <c r="Q389" s="24" t="n">
        <v>50</v>
      </c>
      <c r="R389" s="24" t="n">
        <v>52.1</v>
      </c>
      <c r="S389" s="24" t="n">
        <v>53.95</v>
      </c>
      <c r="T389" s="25" t="n">
        <v>0.9</v>
      </c>
      <c r="U389" s="15" t="n">
        <v>39965</v>
      </c>
      <c r="V389" s="25" t="n">
        <v>0.25635317612544</v>
      </c>
      <c r="W389" s="15" t="n">
        <v>39083</v>
      </c>
      <c r="X389" s="24" t="n">
        <v>39.35</v>
      </c>
      <c r="Y389" s="24" t="n">
        <v>40.55</v>
      </c>
      <c r="Z389" s="24" t="n">
        <v>41.75</v>
      </c>
      <c r="AA389" s="25" t="n">
        <v>0.9</v>
      </c>
      <c r="AB389" s="15" t="n">
        <v>39965</v>
      </c>
      <c r="AC389" s="25" t="n">
        <v>0.3204414701568</v>
      </c>
      <c r="AD389" s="15" t="n">
        <v>39083</v>
      </c>
      <c r="AE389" s="24" t="n">
        <v>36.3</v>
      </c>
      <c r="AF389" s="24" t="n">
        <v>37.5</v>
      </c>
      <c r="AG389" s="24" t="n">
        <v>38.7</v>
      </c>
      <c r="AH389" s="25" t="n">
        <v>2.25</v>
      </c>
      <c r="AI389" s="15" t="n">
        <v>39965</v>
      </c>
      <c r="AJ389" s="25" t="n">
        <v>0.25635317612544</v>
      </c>
      <c r="AK389" s="15" t="n">
        <v>39083</v>
      </c>
      <c r="AL389" s="24" t="n">
        <v>59.9</v>
      </c>
      <c r="AM389" s="24" t="n">
        <v>61.1</v>
      </c>
      <c r="AN389" s="24" t="n">
        <v>62.3</v>
      </c>
      <c r="AO389" s="24" t="n">
        <v>0.9</v>
      </c>
      <c r="AP389" s="15" t="n">
        <v>39965</v>
      </c>
      <c r="AQ389" s="24" t="n">
        <v>0.25635317612544</v>
      </c>
      <c r="AR389" s="15" t="n">
        <v>39083</v>
      </c>
      <c r="AS389" s="24" t="n">
        <v>41.2878646850586</v>
      </c>
      <c r="AT389" s="24" t="n">
        <v>42.7878646850586</v>
      </c>
      <c r="AU389" s="24" t="n">
        <v>44.2878646850586</v>
      </c>
      <c r="AV389" s="24" t="n">
        <v>2.15</v>
      </c>
      <c r="AW389" s="15" t="n">
        <v>39965</v>
      </c>
      <c r="AX389" s="24" t="n">
        <v>0.08</v>
      </c>
      <c r="AY389" s="15" t="n">
        <v>39083</v>
      </c>
      <c r="AZ389" s="24" t="n">
        <v>41.7378646850586</v>
      </c>
      <c r="BA389" s="24" t="n">
        <v>42.2878646850586</v>
      </c>
      <c r="BB389" s="24" t="n">
        <v>42.8378646850586</v>
      </c>
      <c r="BC389" s="24" t="n">
        <v>2.15</v>
      </c>
      <c r="BD389" s="15" t="n">
        <v>39965</v>
      </c>
      <c r="BE389" s="24" t="n">
        <v>0.08</v>
      </c>
      <c r="BF389" s="15" t="n">
        <v>39083</v>
      </c>
      <c r="BG389" s="24" t="n">
        <v>51.303840637207</v>
      </c>
      <c r="BH389" s="24" t="n">
        <v>53.803840637207</v>
      </c>
      <c r="BI389" s="24" t="n">
        <v>60.803840637207</v>
      </c>
      <c r="BJ389" s="24" t="n">
        <v>1.9</v>
      </c>
      <c r="BK389" s="15" t="n">
        <v>39965</v>
      </c>
      <c r="BL389" s="24" t="n">
        <v>0.16845</v>
      </c>
      <c r="BM389" s="15" t="n">
        <v>39083</v>
      </c>
      <c r="BN389" s="24" t="n">
        <v>39.7878646850586</v>
      </c>
      <c r="BO389" s="24" t="n">
        <v>42.2878646850586</v>
      </c>
      <c r="BP389" s="24" t="n">
        <v>49.2878646850586</v>
      </c>
      <c r="BQ389" s="24" t="n">
        <v>1.9</v>
      </c>
      <c r="BR389" s="15" t="n">
        <v>39965</v>
      </c>
      <c r="BS389" s="24" t="n">
        <v>0.16845</v>
      </c>
      <c r="BT389" s="15" t="n">
        <v>39083</v>
      </c>
      <c r="BU389" s="24" t="n">
        <v>43.9358665466309</v>
      </c>
      <c r="BV389" s="24" t="n">
        <v>44.4858665466309</v>
      </c>
      <c r="BW389" s="24" t="n">
        <v>45.0358665466309</v>
      </c>
      <c r="BX389" s="24" t="n">
        <v>2.15</v>
      </c>
      <c r="BY389" s="15" t="n">
        <v>39965</v>
      </c>
      <c r="BZ389" s="24" t="n">
        <v>0.08</v>
      </c>
      <c r="CA389" s="15" t="n">
        <v>39083</v>
      </c>
      <c r="CB389" s="24" t="n">
        <v>42.3878646850586</v>
      </c>
      <c r="CC389" s="24" t="n">
        <v>43.8878646850586</v>
      </c>
      <c r="CD389" s="24" t="n">
        <v>45.3878646850586</v>
      </c>
      <c r="CE389" s="24" t="n">
        <v>2.15</v>
      </c>
      <c r="CF389" s="15" t="n">
        <v>39965</v>
      </c>
      <c r="CG389" s="24" t="n">
        <v>0.08</v>
      </c>
      <c r="CH389" s="15" t="n">
        <v>39083</v>
      </c>
      <c r="CI389" s="24" t="n">
        <v>38.3699989318848</v>
      </c>
      <c r="CJ389" s="24" t="n">
        <v>41.3699989318848</v>
      </c>
      <c r="CK389" s="24" t="n">
        <v>44.3699989318848</v>
      </c>
      <c r="CL389" s="24" t="n">
        <v>1.5</v>
      </c>
      <c r="CM389" s="15" t="n">
        <v>39965</v>
      </c>
      <c r="CN389" s="24" t="n">
        <v>0.175</v>
      </c>
    </row>
    <row r="390" customFormat="false" ht="12.75" hidden="false" customHeight="false" outlineLevel="0" collapsed="false">
      <c r="B390" s="15" t="n">
        <v>39114</v>
      </c>
      <c r="C390" s="24" t="n">
        <v>53.25</v>
      </c>
      <c r="D390" s="24" t="n">
        <v>54.45</v>
      </c>
      <c r="E390" s="24" t="n">
        <v>55.65</v>
      </c>
      <c r="F390" s="25" t="n">
        <v>0.9</v>
      </c>
      <c r="G390" s="15" t="n">
        <v>39995</v>
      </c>
      <c r="H390" s="25" t="n">
        <v>0.296821753852723</v>
      </c>
      <c r="I390" s="15" t="n">
        <v>39114</v>
      </c>
      <c r="J390" s="24" t="n">
        <v>37.2500007629395</v>
      </c>
      <c r="K390" s="24" t="n">
        <v>38.4500007629395</v>
      </c>
      <c r="L390" s="24" t="n">
        <v>39.6500007629395</v>
      </c>
      <c r="M390" s="25" t="n">
        <v>0.9</v>
      </c>
      <c r="N390" s="15" t="n">
        <v>39995</v>
      </c>
      <c r="O390" s="25" t="n">
        <v>0.296821753852723</v>
      </c>
      <c r="P390" s="15" t="n">
        <v>39114</v>
      </c>
      <c r="Q390" s="24" t="n">
        <v>50.45</v>
      </c>
      <c r="R390" s="24" t="n">
        <v>52.1</v>
      </c>
      <c r="S390" s="24" t="n">
        <v>53.95</v>
      </c>
      <c r="T390" s="25" t="n">
        <v>0.9</v>
      </c>
      <c r="U390" s="15" t="n">
        <v>39995</v>
      </c>
      <c r="V390" s="25" t="n">
        <v>0.296821753852723</v>
      </c>
      <c r="W390" s="15" t="n">
        <v>39114</v>
      </c>
      <c r="X390" s="24" t="n">
        <v>43.95</v>
      </c>
      <c r="Y390" s="24" t="n">
        <v>45.15</v>
      </c>
      <c r="Z390" s="24" t="n">
        <v>46.35</v>
      </c>
      <c r="AA390" s="25" t="n">
        <v>0.9</v>
      </c>
      <c r="AB390" s="15" t="n">
        <v>39995</v>
      </c>
      <c r="AC390" s="25" t="n">
        <v>0.371027192315904</v>
      </c>
      <c r="AD390" s="15" t="n">
        <v>39114</v>
      </c>
      <c r="AE390" s="24" t="n">
        <v>36.3</v>
      </c>
      <c r="AF390" s="24" t="n">
        <v>37.5</v>
      </c>
      <c r="AG390" s="24" t="n">
        <v>38.7</v>
      </c>
      <c r="AH390" s="25" t="n">
        <v>2.5</v>
      </c>
      <c r="AI390" s="15" t="n">
        <v>39995</v>
      </c>
      <c r="AJ390" s="25" t="n">
        <v>0.296821753852723</v>
      </c>
      <c r="AK390" s="15" t="n">
        <v>39114</v>
      </c>
      <c r="AL390" s="24" t="n">
        <v>59.9</v>
      </c>
      <c r="AM390" s="24" t="n">
        <v>61.1</v>
      </c>
      <c r="AN390" s="24" t="n">
        <v>62.3</v>
      </c>
      <c r="AO390" s="24" t="n">
        <v>0.9</v>
      </c>
      <c r="AP390" s="15" t="n">
        <v>39995</v>
      </c>
      <c r="AQ390" s="24" t="n">
        <v>0.296821753852723</v>
      </c>
      <c r="AR390" s="15" t="n">
        <v>39114</v>
      </c>
      <c r="AS390" s="24" t="n">
        <v>40.9378623962402</v>
      </c>
      <c r="AT390" s="24" t="n">
        <v>42.4378623962402</v>
      </c>
      <c r="AU390" s="24" t="n">
        <v>43.9378623962402</v>
      </c>
      <c r="AV390" s="24" t="n">
        <v>2.9</v>
      </c>
      <c r="AW390" s="15" t="n">
        <v>39995</v>
      </c>
      <c r="AX390" s="24" t="n">
        <v>0.08</v>
      </c>
      <c r="AY390" s="15" t="n">
        <v>39114</v>
      </c>
      <c r="AZ390" s="24" t="n">
        <v>41.3878623962402</v>
      </c>
      <c r="BA390" s="24" t="n">
        <v>41.9378623962402</v>
      </c>
      <c r="BB390" s="24" t="n">
        <v>42.4878623962402</v>
      </c>
      <c r="BC390" s="24" t="n">
        <v>2.9</v>
      </c>
      <c r="BD390" s="15" t="n">
        <v>39995</v>
      </c>
      <c r="BE390" s="24" t="n">
        <v>0.08</v>
      </c>
      <c r="BF390" s="15" t="n">
        <v>39114</v>
      </c>
      <c r="BG390" s="24" t="n">
        <v>49.303840637207</v>
      </c>
      <c r="BH390" s="24" t="n">
        <v>51.803840637207</v>
      </c>
      <c r="BI390" s="24" t="n">
        <v>58.803840637207</v>
      </c>
      <c r="BJ390" s="24" t="n">
        <v>2.8</v>
      </c>
      <c r="BK390" s="15" t="n">
        <v>39995</v>
      </c>
      <c r="BL390" s="24" t="n">
        <v>0.22015</v>
      </c>
      <c r="BM390" s="15" t="n">
        <v>39114</v>
      </c>
      <c r="BN390" s="24" t="n">
        <v>39.4378623962402</v>
      </c>
      <c r="BO390" s="24" t="n">
        <v>41.9378623962402</v>
      </c>
      <c r="BP390" s="24" t="n">
        <v>48.9378623962402</v>
      </c>
      <c r="BQ390" s="24" t="n">
        <v>2.8</v>
      </c>
      <c r="BR390" s="15" t="n">
        <v>39995</v>
      </c>
      <c r="BS390" s="24" t="n">
        <v>0.22015</v>
      </c>
      <c r="BT390" s="15" t="n">
        <v>39114</v>
      </c>
      <c r="BU390" s="24" t="n">
        <v>44.5878631591797</v>
      </c>
      <c r="BV390" s="24" t="n">
        <v>45.1378631591797</v>
      </c>
      <c r="BW390" s="24" t="n">
        <v>45.6878631591797</v>
      </c>
      <c r="BX390" s="24" t="n">
        <v>2.9</v>
      </c>
      <c r="BY390" s="15" t="n">
        <v>39995</v>
      </c>
      <c r="BZ390" s="24" t="n">
        <v>0.08</v>
      </c>
      <c r="CA390" s="15" t="n">
        <v>39114</v>
      </c>
      <c r="CB390" s="24" t="n">
        <v>42.0378623962402</v>
      </c>
      <c r="CC390" s="24" t="n">
        <v>43.5378623962402</v>
      </c>
      <c r="CD390" s="24" t="n">
        <v>45.0378623962402</v>
      </c>
      <c r="CE390" s="24" t="n">
        <v>2.9</v>
      </c>
      <c r="CF390" s="15" t="n">
        <v>39995</v>
      </c>
      <c r="CG390" s="24" t="n">
        <v>0.08</v>
      </c>
      <c r="CH390" s="15" t="n">
        <v>39114</v>
      </c>
      <c r="CI390" s="24" t="n">
        <v>37.0699920654297</v>
      </c>
      <c r="CJ390" s="24" t="n">
        <v>40.0699920654297</v>
      </c>
      <c r="CK390" s="24" t="n">
        <v>43.0699920654297</v>
      </c>
      <c r="CL390" s="24" t="n">
        <v>2.4</v>
      </c>
      <c r="CM390" s="15" t="n">
        <v>39995</v>
      </c>
      <c r="CN390" s="24" t="n">
        <v>0.185</v>
      </c>
    </row>
    <row r="391" customFormat="false" ht="12.75" hidden="false" customHeight="false" outlineLevel="0" collapsed="false">
      <c r="B391" s="15" t="n">
        <v>39142</v>
      </c>
      <c r="C391" s="24" t="n">
        <v>39</v>
      </c>
      <c r="D391" s="24" t="n">
        <v>39.7</v>
      </c>
      <c r="E391" s="24" t="n">
        <v>40.4</v>
      </c>
      <c r="F391" s="25" t="n">
        <v>1.2</v>
      </c>
      <c r="G391" s="15" t="n">
        <v>40026</v>
      </c>
      <c r="H391" s="25" t="n">
        <v>0.340405707582996</v>
      </c>
      <c r="I391" s="15" t="n">
        <v>39142</v>
      </c>
      <c r="J391" s="24" t="n">
        <v>35.3</v>
      </c>
      <c r="K391" s="24" t="n">
        <v>36</v>
      </c>
      <c r="L391" s="24" t="n">
        <v>36.7</v>
      </c>
      <c r="M391" s="25" t="n">
        <v>1.2</v>
      </c>
      <c r="N391" s="15" t="n">
        <v>40026</v>
      </c>
      <c r="O391" s="25" t="n">
        <v>0.340405707582996</v>
      </c>
      <c r="P391" s="15" t="n">
        <v>39142</v>
      </c>
      <c r="Q391" s="24" t="n">
        <v>37.7500007629395</v>
      </c>
      <c r="R391" s="24" t="n">
        <v>39.4000007629395</v>
      </c>
      <c r="S391" s="24" t="n">
        <v>41.2500007629395</v>
      </c>
      <c r="T391" s="25" t="n">
        <v>1.2</v>
      </c>
      <c r="U391" s="15" t="n">
        <v>40026</v>
      </c>
      <c r="V391" s="25" t="n">
        <v>0.340405707582996</v>
      </c>
      <c r="W391" s="15" t="n">
        <v>39142</v>
      </c>
      <c r="X391" s="24" t="n">
        <v>35.95</v>
      </c>
      <c r="Y391" s="24" t="n">
        <v>36.65</v>
      </c>
      <c r="Z391" s="24" t="n">
        <v>37.35</v>
      </c>
      <c r="AA391" s="25" t="n">
        <v>1.2</v>
      </c>
      <c r="AB391" s="15" t="n">
        <v>40026</v>
      </c>
      <c r="AC391" s="25" t="n">
        <v>0.425507134478746</v>
      </c>
      <c r="AD391" s="15" t="n">
        <v>39142</v>
      </c>
      <c r="AE391" s="24" t="n">
        <v>32.55</v>
      </c>
      <c r="AF391" s="24" t="n">
        <v>33.25</v>
      </c>
      <c r="AG391" s="24" t="n">
        <v>33.95</v>
      </c>
      <c r="AH391" s="25" t="n">
        <v>3.25</v>
      </c>
      <c r="AI391" s="15" t="n">
        <v>40026</v>
      </c>
      <c r="AJ391" s="25" t="n">
        <v>0.340405707582996</v>
      </c>
      <c r="AK391" s="15" t="n">
        <v>39142</v>
      </c>
      <c r="AL391" s="24" t="n">
        <v>46.65</v>
      </c>
      <c r="AM391" s="24" t="n">
        <v>47.35</v>
      </c>
      <c r="AN391" s="24" t="n">
        <v>48.05</v>
      </c>
      <c r="AO391" s="24" t="n">
        <v>1.2</v>
      </c>
      <c r="AP391" s="15" t="n">
        <v>40026</v>
      </c>
      <c r="AQ391" s="24" t="n">
        <v>0.340405707582996</v>
      </c>
      <c r="AR391" s="15" t="n">
        <v>39142</v>
      </c>
      <c r="AS391" s="24" t="n">
        <v>32.8985443115234</v>
      </c>
      <c r="AT391" s="24" t="n">
        <v>34.3985443115234</v>
      </c>
      <c r="AU391" s="24" t="n">
        <v>35.8985443115234</v>
      </c>
      <c r="AV391" s="24" t="n">
        <v>3.9</v>
      </c>
      <c r="AW391" s="15" t="n">
        <v>40026</v>
      </c>
      <c r="AX391" s="24" t="n">
        <v>0.08</v>
      </c>
      <c r="AY391" s="15" t="n">
        <v>39142</v>
      </c>
      <c r="AZ391" s="24" t="n">
        <v>33.1485443115234</v>
      </c>
      <c r="BA391" s="24" t="n">
        <v>33.8985443115234</v>
      </c>
      <c r="BB391" s="24" t="n">
        <v>34.6485443115234</v>
      </c>
      <c r="BC391" s="24" t="n">
        <v>3.9</v>
      </c>
      <c r="BD391" s="15" t="n">
        <v>40026</v>
      </c>
      <c r="BE391" s="24" t="n">
        <v>0.08</v>
      </c>
      <c r="BF391" s="15" t="n">
        <v>39142</v>
      </c>
      <c r="BG391" s="24" t="n">
        <v>39.5469169616699</v>
      </c>
      <c r="BH391" s="24" t="n">
        <v>42.0469169616699</v>
      </c>
      <c r="BI391" s="24" t="n">
        <v>49.0469169616699</v>
      </c>
      <c r="BJ391" s="24" t="n">
        <v>3.5</v>
      </c>
      <c r="BK391" s="15" t="n">
        <v>40026</v>
      </c>
      <c r="BL391" s="24" t="n">
        <v>0.22015</v>
      </c>
      <c r="BM391" s="15" t="n">
        <v>39142</v>
      </c>
      <c r="BN391" s="24" t="n">
        <v>31.3985443115234</v>
      </c>
      <c r="BO391" s="24" t="n">
        <v>33.8985443115234</v>
      </c>
      <c r="BP391" s="24" t="n">
        <v>40.8985443115234</v>
      </c>
      <c r="BQ391" s="24" t="n">
        <v>3.5</v>
      </c>
      <c r="BR391" s="15" t="n">
        <v>40026</v>
      </c>
      <c r="BS391" s="24" t="n">
        <v>0.22015</v>
      </c>
      <c r="BT391" s="15" t="n">
        <v>39142</v>
      </c>
      <c r="BU391" s="24" t="n">
        <v>34.5985450744629</v>
      </c>
      <c r="BV391" s="24" t="n">
        <v>35.3485450744629</v>
      </c>
      <c r="BW391" s="24" t="n">
        <v>36.0985450744629</v>
      </c>
      <c r="BX391" s="24" t="n">
        <v>3.9</v>
      </c>
      <c r="BY391" s="15" t="n">
        <v>40026</v>
      </c>
      <c r="BZ391" s="24" t="n">
        <v>0.08</v>
      </c>
      <c r="CA391" s="15" t="n">
        <v>39142</v>
      </c>
      <c r="CB391" s="24" t="n">
        <v>33.9985443115234</v>
      </c>
      <c r="CC391" s="24" t="n">
        <v>35.4985443115234</v>
      </c>
      <c r="CD391" s="24" t="n">
        <v>36.9985443115234</v>
      </c>
      <c r="CE391" s="24" t="n">
        <v>3.9</v>
      </c>
      <c r="CF391" s="15" t="n">
        <v>40026</v>
      </c>
      <c r="CG391" s="24" t="n">
        <v>0.08</v>
      </c>
      <c r="CH391" s="15" t="n">
        <v>39142</v>
      </c>
      <c r="CI391" s="24" t="n">
        <v>34.9499931335449</v>
      </c>
      <c r="CJ391" s="24" t="n">
        <v>37.9499931335449</v>
      </c>
      <c r="CK391" s="24" t="n">
        <v>40.9499931335449</v>
      </c>
      <c r="CL391" s="24" t="n">
        <v>3.5</v>
      </c>
      <c r="CM391" s="15" t="n">
        <v>40026</v>
      </c>
      <c r="CN391" s="24" t="n">
        <v>0.1975</v>
      </c>
    </row>
    <row r="392" customFormat="false" ht="12.75" hidden="false" customHeight="false" outlineLevel="0" collapsed="false">
      <c r="B392" s="15" t="n">
        <v>39173</v>
      </c>
      <c r="C392" s="24" t="n">
        <v>39.4</v>
      </c>
      <c r="D392" s="24" t="n">
        <v>39.95</v>
      </c>
      <c r="E392" s="24" t="n">
        <v>40.5</v>
      </c>
      <c r="F392" s="25" t="n">
        <v>1.5</v>
      </c>
      <c r="G392" s="15" t="n">
        <v>40057</v>
      </c>
      <c r="H392" s="25" t="n">
        <v>0.340405707582996</v>
      </c>
      <c r="I392" s="15" t="n">
        <v>39173</v>
      </c>
      <c r="J392" s="24" t="n">
        <v>33.6500007629395</v>
      </c>
      <c r="K392" s="24" t="n">
        <v>34.2000007629395</v>
      </c>
      <c r="L392" s="24" t="n">
        <v>34.7500007629395</v>
      </c>
      <c r="M392" s="25" t="n">
        <v>1.5</v>
      </c>
      <c r="N392" s="15" t="n">
        <v>40057</v>
      </c>
      <c r="O392" s="25" t="n">
        <v>0.340405707582996</v>
      </c>
      <c r="P392" s="15" t="n">
        <v>39173</v>
      </c>
      <c r="Q392" s="24" t="n">
        <v>36.8999992370606</v>
      </c>
      <c r="R392" s="24" t="n">
        <v>38.9999992370606</v>
      </c>
      <c r="S392" s="24" t="n">
        <v>40.8499992370606</v>
      </c>
      <c r="T392" s="25" t="n">
        <v>1.5</v>
      </c>
      <c r="U392" s="15" t="n">
        <v>40057</v>
      </c>
      <c r="V392" s="25" t="n">
        <v>0.340405707582996</v>
      </c>
      <c r="W392" s="15" t="n">
        <v>39173</v>
      </c>
      <c r="X392" s="24" t="n">
        <v>34.6</v>
      </c>
      <c r="Y392" s="24" t="n">
        <v>35.15</v>
      </c>
      <c r="Z392" s="24" t="n">
        <v>35.7</v>
      </c>
      <c r="AA392" s="25" t="n">
        <v>1.5</v>
      </c>
      <c r="AB392" s="15" t="n">
        <v>40057</v>
      </c>
      <c r="AC392" s="25" t="n">
        <v>0.425507134478746</v>
      </c>
      <c r="AD392" s="15" t="n">
        <v>39173</v>
      </c>
      <c r="AE392" s="24" t="n">
        <v>29.7</v>
      </c>
      <c r="AF392" s="24" t="n">
        <v>30.25</v>
      </c>
      <c r="AG392" s="24" t="n">
        <v>30.8</v>
      </c>
      <c r="AH392" s="25" t="n">
        <v>3.25</v>
      </c>
      <c r="AI392" s="15" t="n">
        <v>40057</v>
      </c>
      <c r="AJ392" s="25" t="n">
        <v>0.340405707582996</v>
      </c>
      <c r="AK392" s="15" t="n">
        <v>39173</v>
      </c>
      <c r="AL392" s="24" t="n">
        <v>47.05</v>
      </c>
      <c r="AM392" s="24" t="n">
        <v>47.6</v>
      </c>
      <c r="AN392" s="24" t="n">
        <v>48.15</v>
      </c>
      <c r="AO392" s="24" t="n">
        <v>1.5</v>
      </c>
      <c r="AP392" s="15" t="n">
        <v>40057</v>
      </c>
      <c r="AQ392" s="24" t="n">
        <v>0.340405707582996</v>
      </c>
      <c r="AR392" s="15" t="n">
        <v>39173</v>
      </c>
      <c r="AS392" s="24" t="n">
        <v>33.3485450744629</v>
      </c>
      <c r="AT392" s="24" t="n">
        <v>34.8485450744629</v>
      </c>
      <c r="AU392" s="24" t="n">
        <v>36.3485450744629</v>
      </c>
      <c r="AV392" s="24" t="n">
        <v>3.9</v>
      </c>
      <c r="AW392" s="15" t="n">
        <v>40057</v>
      </c>
      <c r="AX392" s="24" t="n">
        <v>0.08</v>
      </c>
      <c r="AY392" s="15" t="n">
        <v>39173</v>
      </c>
      <c r="AZ392" s="24" t="n">
        <v>33.0985450744629</v>
      </c>
      <c r="BA392" s="24" t="n">
        <v>34.3485450744629</v>
      </c>
      <c r="BB392" s="24" t="n">
        <v>35.5985450744629</v>
      </c>
      <c r="BC392" s="24" t="n">
        <v>3.9</v>
      </c>
      <c r="BD392" s="15" t="n">
        <v>40057</v>
      </c>
      <c r="BE392" s="24" t="n">
        <v>0.08</v>
      </c>
      <c r="BF392" s="15" t="n">
        <v>39173</v>
      </c>
      <c r="BG392" s="24" t="n">
        <v>37.4469146728516</v>
      </c>
      <c r="BH392" s="24" t="n">
        <v>39.9469146728516</v>
      </c>
      <c r="BI392" s="24" t="n">
        <v>46.9469146728516</v>
      </c>
      <c r="BJ392" s="24" t="n">
        <v>3.5</v>
      </c>
      <c r="BK392" s="15" t="n">
        <v>40057</v>
      </c>
      <c r="BL392" s="24" t="n">
        <v>0.22015</v>
      </c>
      <c r="BM392" s="15" t="n">
        <v>39173</v>
      </c>
      <c r="BN392" s="24" t="n">
        <v>31.8485450744629</v>
      </c>
      <c r="BO392" s="24" t="n">
        <v>34.3485450744629</v>
      </c>
      <c r="BP392" s="24" t="n">
        <v>41.3485450744629</v>
      </c>
      <c r="BQ392" s="24" t="n">
        <v>3.5</v>
      </c>
      <c r="BR392" s="15" t="n">
        <v>40057</v>
      </c>
      <c r="BS392" s="24" t="n">
        <v>0.22015</v>
      </c>
      <c r="BT392" s="15" t="n">
        <v>39173</v>
      </c>
      <c r="BU392" s="24" t="n">
        <v>34.0985450744629</v>
      </c>
      <c r="BV392" s="24" t="n">
        <v>35.3485450744629</v>
      </c>
      <c r="BW392" s="24" t="n">
        <v>36.5985450744629</v>
      </c>
      <c r="BX392" s="24" t="n">
        <v>3.9</v>
      </c>
      <c r="BY392" s="15" t="n">
        <v>40057</v>
      </c>
      <c r="BZ392" s="24" t="n">
        <v>0.08</v>
      </c>
      <c r="CA392" s="15" t="n">
        <v>39173</v>
      </c>
      <c r="CB392" s="24" t="n">
        <v>34.4485450744629</v>
      </c>
      <c r="CC392" s="24" t="n">
        <v>35.9485450744629</v>
      </c>
      <c r="CD392" s="24" t="n">
        <v>37.4485450744629</v>
      </c>
      <c r="CE392" s="24" t="n">
        <v>3.9</v>
      </c>
      <c r="CF392" s="15" t="n">
        <v>40057</v>
      </c>
      <c r="CG392" s="24" t="n">
        <v>0.08</v>
      </c>
      <c r="CH392" s="15" t="n">
        <v>39173</v>
      </c>
      <c r="CI392" s="24" t="n">
        <v>34.4999885559082</v>
      </c>
      <c r="CJ392" s="24" t="n">
        <v>37.4999885559082</v>
      </c>
      <c r="CK392" s="24" t="n">
        <v>40.4999885559082</v>
      </c>
      <c r="CL392" s="24" t="n">
        <v>3.5</v>
      </c>
      <c r="CM392" s="15" t="n">
        <v>40057</v>
      </c>
      <c r="CN392" s="24" t="n">
        <v>0.1975</v>
      </c>
    </row>
    <row r="393" customFormat="false" ht="12.75" hidden="false" customHeight="false" outlineLevel="0" collapsed="false">
      <c r="B393" s="15" t="n">
        <v>39203</v>
      </c>
      <c r="C393" s="24" t="n">
        <v>41.9</v>
      </c>
      <c r="D393" s="24" t="n">
        <v>43.75</v>
      </c>
      <c r="E393" s="24" t="n">
        <v>45.6</v>
      </c>
      <c r="F393" s="25" t="n">
        <v>1.5</v>
      </c>
      <c r="G393" s="15" t="n">
        <v>40087</v>
      </c>
      <c r="H393" s="25" t="n">
        <v>0.256619313773937</v>
      </c>
      <c r="I393" s="15" t="n">
        <v>39203</v>
      </c>
      <c r="J393" s="24" t="n">
        <v>36.65</v>
      </c>
      <c r="K393" s="24" t="n">
        <v>38.5</v>
      </c>
      <c r="L393" s="24" t="n">
        <v>40.35</v>
      </c>
      <c r="M393" s="25" t="n">
        <v>1.5</v>
      </c>
      <c r="N393" s="15" t="n">
        <v>40087</v>
      </c>
      <c r="O393" s="25" t="n">
        <v>0.256619313773937</v>
      </c>
      <c r="P393" s="15" t="n">
        <v>39203</v>
      </c>
      <c r="Q393" s="24" t="n">
        <v>38.9</v>
      </c>
      <c r="R393" s="24" t="n">
        <v>41</v>
      </c>
      <c r="S393" s="24" t="n">
        <v>44.5</v>
      </c>
      <c r="T393" s="25" t="n">
        <v>1.5</v>
      </c>
      <c r="U393" s="15" t="n">
        <v>40087</v>
      </c>
      <c r="V393" s="25" t="n">
        <v>0.256619313773937</v>
      </c>
      <c r="W393" s="15" t="n">
        <v>39203</v>
      </c>
      <c r="X393" s="24" t="n">
        <v>34.8</v>
      </c>
      <c r="Y393" s="24" t="n">
        <v>36.65</v>
      </c>
      <c r="Z393" s="24" t="n">
        <v>38.5</v>
      </c>
      <c r="AA393" s="25" t="n">
        <v>1.5</v>
      </c>
      <c r="AB393" s="15" t="n">
        <v>40087</v>
      </c>
      <c r="AC393" s="25" t="n">
        <v>0.320774142217421</v>
      </c>
      <c r="AD393" s="15" t="n">
        <v>39203</v>
      </c>
      <c r="AE393" s="24" t="n">
        <v>32.9</v>
      </c>
      <c r="AF393" s="24" t="n">
        <v>34.75</v>
      </c>
      <c r="AG393" s="24" t="n">
        <v>36.6</v>
      </c>
      <c r="AH393" s="25" t="n">
        <v>2</v>
      </c>
      <c r="AI393" s="15" t="n">
        <v>40087</v>
      </c>
      <c r="AJ393" s="25" t="n">
        <v>0.256619313773937</v>
      </c>
      <c r="AK393" s="15" t="n">
        <v>39203</v>
      </c>
      <c r="AL393" s="24" t="n">
        <v>48.94</v>
      </c>
      <c r="AM393" s="24" t="n">
        <v>50.79</v>
      </c>
      <c r="AN393" s="24" t="n">
        <v>52.64</v>
      </c>
      <c r="AO393" s="24" t="n">
        <v>1.5</v>
      </c>
      <c r="AP393" s="15" t="n">
        <v>40087</v>
      </c>
      <c r="AQ393" s="24" t="n">
        <v>0.256619313773937</v>
      </c>
      <c r="AR393" s="15" t="n">
        <v>39203</v>
      </c>
      <c r="AS393" s="24" t="n">
        <v>32.2535667419434</v>
      </c>
      <c r="AT393" s="24" t="n">
        <v>35.2535667419434</v>
      </c>
      <c r="AU393" s="24" t="n">
        <v>38.2535667419434</v>
      </c>
      <c r="AV393" s="24" t="n">
        <v>2.33</v>
      </c>
      <c r="AW393" s="15" t="n">
        <v>40087</v>
      </c>
      <c r="AX393" s="24" t="n">
        <v>0.08</v>
      </c>
      <c r="AY393" s="15" t="n">
        <v>39203</v>
      </c>
      <c r="AZ393" s="24" t="n">
        <v>32.7535667419434</v>
      </c>
      <c r="BA393" s="24" t="n">
        <v>34.7535667419434</v>
      </c>
      <c r="BB393" s="24" t="n">
        <v>36.7535667419434</v>
      </c>
      <c r="BC393" s="24" t="n">
        <v>2.33</v>
      </c>
      <c r="BD393" s="15" t="n">
        <v>40087</v>
      </c>
      <c r="BE393" s="24" t="n">
        <v>0.08</v>
      </c>
      <c r="BF393" s="15" t="n">
        <v>39203</v>
      </c>
      <c r="BG393" s="24" t="n">
        <v>34.071915435791</v>
      </c>
      <c r="BH393" s="24" t="n">
        <v>36.571915435791</v>
      </c>
      <c r="BI393" s="24" t="n">
        <v>43.571915435791</v>
      </c>
      <c r="BJ393" s="24" t="n">
        <v>2.154</v>
      </c>
      <c r="BK393" s="15" t="n">
        <v>40087</v>
      </c>
      <c r="BL393" s="24" t="n">
        <v>0.189</v>
      </c>
      <c r="BM393" s="15" t="n">
        <v>39203</v>
      </c>
      <c r="BN393" s="24" t="n">
        <v>34.8285675048828</v>
      </c>
      <c r="BO393" s="24" t="n">
        <v>37.3285675048828</v>
      </c>
      <c r="BP393" s="24" t="n">
        <v>44.3285675048828</v>
      </c>
      <c r="BQ393" s="24" t="n">
        <v>2.154</v>
      </c>
      <c r="BR393" s="15" t="n">
        <v>40087</v>
      </c>
      <c r="BS393" s="24" t="n">
        <v>0.189</v>
      </c>
      <c r="BT393" s="15" t="n">
        <v>39203</v>
      </c>
      <c r="BU393" s="24" t="n">
        <v>28.9035682678223</v>
      </c>
      <c r="BV393" s="24" t="n">
        <v>30.9035682678223</v>
      </c>
      <c r="BW393" s="24" t="n">
        <v>32.9035682678223</v>
      </c>
      <c r="BX393" s="24" t="n">
        <v>2.33</v>
      </c>
      <c r="BY393" s="15" t="n">
        <v>40087</v>
      </c>
      <c r="BZ393" s="24" t="n">
        <v>0.08</v>
      </c>
      <c r="CA393" s="15" t="n">
        <v>39203</v>
      </c>
      <c r="CB393" s="24" t="n">
        <v>33.3535667419434</v>
      </c>
      <c r="CC393" s="24" t="n">
        <v>36.3535667419434</v>
      </c>
      <c r="CD393" s="24" t="n">
        <v>39.3535667419434</v>
      </c>
      <c r="CE393" s="24" t="n">
        <v>2.33</v>
      </c>
      <c r="CF393" s="15" t="n">
        <v>40087</v>
      </c>
      <c r="CG393" s="24" t="n">
        <v>0.08</v>
      </c>
      <c r="CH393" s="15" t="n">
        <v>39203</v>
      </c>
      <c r="CI393" s="24" t="n">
        <v>38.7500114440918</v>
      </c>
      <c r="CJ393" s="24" t="n">
        <v>41.7500114440918</v>
      </c>
      <c r="CK393" s="24" t="n">
        <v>44.7500114440918</v>
      </c>
      <c r="CL393" s="24" t="n">
        <v>2.5</v>
      </c>
      <c r="CM393" s="15" t="n">
        <v>40087</v>
      </c>
      <c r="CN393" s="24" t="n">
        <v>0.175</v>
      </c>
    </row>
    <row r="394" customFormat="false" ht="12.75" hidden="false" customHeight="false" outlineLevel="0" collapsed="false">
      <c r="B394" s="15" t="n">
        <v>39234</v>
      </c>
      <c r="C394" s="24" t="n">
        <v>57.42</v>
      </c>
      <c r="D394" s="24" t="n">
        <v>62.75</v>
      </c>
      <c r="E394" s="24" t="n">
        <v>68.08</v>
      </c>
      <c r="F394" s="25" t="n">
        <v>0.9</v>
      </c>
      <c r="G394" s="15" t="n">
        <v>40118</v>
      </c>
      <c r="H394" s="25" t="n">
        <v>0.22656141464961</v>
      </c>
      <c r="I394" s="15" t="n">
        <v>39234</v>
      </c>
      <c r="J394" s="24" t="n">
        <v>52.42</v>
      </c>
      <c r="K394" s="24" t="n">
        <v>57.75</v>
      </c>
      <c r="L394" s="24" t="n">
        <v>63.08</v>
      </c>
      <c r="M394" s="25" t="n">
        <v>0.9</v>
      </c>
      <c r="N394" s="15" t="n">
        <v>40118</v>
      </c>
      <c r="O394" s="25" t="n">
        <v>0.22656141464961</v>
      </c>
      <c r="P394" s="15" t="n">
        <v>39234</v>
      </c>
      <c r="Q394" s="24" t="n">
        <v>49.65</v>
      </c>
      <c r="R394" s="24" t="n">
        <v>53.7</v>
      </c>
      <c r="S394" s="24" t="n">
        <v>59.03</v>
      </c>
      <c r="T394" s="25" t="n">
        <v>0.9</v>
      </c>
      <c r="U394" s="15" t="n">
        <v>40118</v>
      </c>
      <c r="V394" s="25" t="n">
        <v>0.22656141464961</v>
      </c>
      <c r="W394" s="15" t="n">
        <v>39234</v>
      </c>
      <c r="X394" s="24" t="n">
        <v>41.42</v>
      </c>
      <c r="Y394" s="24" t="n">
        <v>46.75</v>
      </c>
      <c r="Z394" s="24" t="n">
        <v>52.08</v>
      </c>
      <c r="AA394" s="25" t="n">
        <v>0.9</v>
      </c>
      <c r="AB394" s="15" t="n">
        <v>40118</v>
      </c>
      <c r="AC394" s="25" t="n">
        <v>0.283201768312013</v>
      </c>
      <c r="AD394" s="15" t="n">
        <v>39234</v>
      </c>
      <c r="AE394" s="24" t="n">
        <v>48.42</v>
      </c>
      <c r="AF394" s="24" t="n">
        <v>53.75</v>
      </c>
      <c r="AG394" s="24" t="n">
        <v>59.08</v>
      </c>
      <c r="AH394" s="25" t="n">
        <v>1.5</v>
      </c>
      <c r="AI394" s="15" t="n">
        <v>40118</v>
      </c>
      <c r="AJ394" s="25" t="n">
        <v>0.22656141464961</v>
      </c>
      <c r="AK394" s="15" t="n">
        <v>39234</v>
      </c>
      <c r="AL394" s="24" t="n">
        <v>67.26</v>
      </c>
      <c r="AM394" s="24" t="n">
        <v>72.59</v>
      </c>
      <c r="AN394" s="24" t="n">
        <v>77.92</v>
      </c>
      <c r="AO394" s="24" t="n">
        <v>0.9</v>
      </c>
      <c r="AP394" s="15" t="n">
        <v>40118</v>
      </c>
      <c r="AQ394" s="24" t="n">
        <v>0.22656141464961</v>
      </c>
      <c r="AR394" s="15" t="n">
        <v>39234</v>
      </c>
      <c r="AS394" s="24" t="n">
        <v>28.2478561401367</v>
      </c>
      <c r="AT394" s="24" t="n">
        <v>43.2478561401367</v>
      </c>
      <c r="AU394" s="24" t="n">
        <v>52.2478561401367</v>
      </c>
      <c r="AV394" s="24" t="n">
        <v>2.06</v>
      </c>
      <c r="AW394" s="15" t="n">
        <v>40118</v>
      </c>
      <c r="AX394" s="24" t="n">
        <v>0.08</v>
      </c>
      <c r="AY394" s="15" t="n">
        <v>39234</v>
      </c>
      <c r="AZ394" s="24" t="n">
        <v>37.7478561401367</v>
      </c>
      <c r="BA394" s="24" t="n">
        <v>42.7478561401367</v>
      </c>
      <c r="BB394" s="24" t="n">
        <v>47.7478561401367</v>
      </c>
      <c r="BC394" s="24" t="n">
        <v>2.06</v>
      </c>
      <c r="BD394" s="15" t="n">
        <v>40118</v>
      </c>
      <c r="BE394" s="24" t="n">
        <v>0.08</v>
      </c>
      <c r="BF394" s="15" t="n">
        <v>39234</v>
      </c>
      <c r="BG394" s="24" t="n">
        <v>34.7398025512695</v>
      </c>
      <c r="BH394" s="24" t="n">
        <v>37.2398025512695</v>
      </c>
      <c r="BI394" s="24" t="n">
        <v>44.2398025512695</v>
      </c>
      <c r="BJ394" s="24" t="n">
        <v>1.84</v>
      </c>
      <c r="BK394" s="15" t="n">
        <v>40118</v>
      </c>
      <c r="BL394" s="24" t="n">
        <v>0.16845</v>
      </c>
      <c r="BM394" s="15" t="n">
        <v>39234</v>
      </c>
      <c r="BN394" s="24" t="n">
        <v>45.9228553771973</v>
      </c>
      <c r="BO394" s="24" t="n">
        <v>48.4228553771973</v>
      </c>
      <c r="BP394" s="24" t="n">
        <v>55.4228553771973</v>
      </c>
      <c r="BQ394" s="24" t="n">
        <v>1.84</v>
      </c>
      <c r="BR394" s="15" t="n">
        <v>40118</v>
      </c>
      <c r="BS394" s="24" t="n">
        <v>0.16845</v>
      </c>
      <c r="BT394" s="15" t="n">
        <v>39234</v>
      </c>
      <c r="BU394" s="24" t="n">
        <v>33.2478561401367</v>
      </c>
      <c r="BV394" s="24" t="n">
        <v>38.2478561401367</v>
      </c>
      <c r="BW394" s="24" t="n">
        <v>43.2478561401367</v>
      </c>
      <c r="BX394" s="24" t="n">
        <v>2.06</v>
      </c>
      <c r="BY394" s="15" t="n">
        <v>40118</v>
      </c>
      <c r="BZ394" s="24" t="n">
        <v>0.08</v>
      </c>
      <c r="CA394" s="15" t="n">
        <v>39234</v>
      </c>
      <c r="CB394" s="24" t="n">
        <v>29.3478561401367</v>
      </c>
      <c r="CC394" s="24" t="n">
        <v>44.3478561401367</v>
      </c>
      <c r="CD394" s="24" t="n">
        <v>53.3478561401367</v>
      </c>
      <c r="CE394" s="24" t="n">
        <v>2.06</v>
      </c>
      <c r="CF394" s="15" t="n">
        <v>40118</v>
      </c>
      <c r="CG394" s="24" t="n">
        <v>0.08</v>
      </c>
      <c r="CH394" s="15" t="n">
        <v>39234</v>
      </c>
      <c r="CI394" s="24" t="n">
        <v>45.2499961853027</v>
      </c>
      <c r="CJ394" s="24" t="n">
        <v>48.2499961853027</v>
      </c>
      <c r="CK394" s="24" t="n">
        <v>51.2499961853027</v>
      </c>
      <c r="CL394" s="24" t="n">
        <v>1.25</v>
      </c>
      <c r="CM394" s="15" t="n">
        <v>40118</v>
      </c>
      <c r="CN394" s="24" t="n">
        <v>0.17</v>
      </c>
    </row>
    <row r="395" customFormat="false" ht="12.75" hidden="false" customHeight="false" outlineLevel="0" collapsed="false">
      <c r="B395" s="15" t="n">
        <v>39264</v>
      </c>
      <c r="C395" s="24" t="n">
        <v>78.5</v>
      </c>
      <c r="D395" s="24" t="n">
        <v>83.5</v>
      </c>
      <c r="E395" s="24" t="n">
        <v>88.5</v>
      </c>
      <c r="F395" s="25" t="n">
        <v>1</v>
      </c>
      <c r="G395" s="15" t="n">
        <v>40148</v>
      </c>
      <c r="H395" s="25" t="n">
        <v>0.22656141464961</v>
      </c>
      <c r="I395" s="15" t="n">
        <v>39264</v>
      </c>
      <c r="J395" s="24" t="n">
        <v>72.9599990844727</v>
      </c>
      <c r="K395" s="24" t="n">
        <v>77.9599990844727</v>
      </c>
      <c r="L395" s="24" t="n">
        <v>82.9599990844727</v>
      </c>
      <c r="M395" s="25" t="n">
        <v>1</v>
      </c>
      <c r="N395" s="15" t="n">
        <v>40148</v>
      </c>
      <c r="O395" s="25" t="n">
        <v>0.22656141464961</v>
      </c>
      <c r="P395" s="15" t="n">
        <v>39264</v>
      </c>
      <c r="Q395" s="24" t="n">
        <v>59.8</v>
      </c>
      <c r="R395" s="24" t="n">
        <v>69.7</v>
      </c>
      <c r="S395" s="24" t="n">
        <v>81.07</v>
      </c>
      <c r="T395" s="25" t="n">
        <v>1</v>
      </c>
      <c r="U395" s="15" t="n">
        <v>40148</v>
      </c>
      <c r="V395" s="25" t="n">
        <v>0.22656141464961</v>
      </c>
      <c r="W395" s="15" t="n">
        <v>39264</v>
      </c>
      <c r="X395" s="24" t="n">
        <v>47.25</v>
      </c>
      <c r="Y395" s="24" t="n">
        <v>52.25</v>
      </c>
      <c r="Z395" s="24" t="n">
        <v>57.25</v>
      </c>
      <c r="AA395" s="25" t="n">
        <v>1</v>
      </c>
      <c r="AB395" s="15" t="n">
        <v>40148</v>
      </c>
      <c r="AC395" s="25" t="n">
        <v>0.283201768312013</v>
      </c>
      <c r="AD395" s="15" t="n">
        <v>39264</v>
      </c>
      <c r="AE395" s="24" t="n">
        <v>73.75</v>
      </c>
      <c r="AF395" s="24" t="n">
        <v>78.75</v>
      </c>
      <c r="AG395" s="24" t="n">
        <v>83.75</v>
      </c>
      <c r="AH395" s="25" t="n">
        <v>1.5</v>
      </c>
      <c r="AI395" s="15" t="n">
        <v>40148</v>
      </c>
      <c r="AJ395" s="25" t="n">
        <v>0.22656141464961</v>
      </c>
      <c r="AK395" s="15" t="n">
        <v>39264</v>
      </c>
      <c r="AL395" s="24" t="n">
        <v>100.34</v>
      </c>
      <c r="AM395" s="24" t="n">
        <v>105.34</v>
      </c>
      <c r="AN395" s="24" t="n">
        <v>110.34</v>
      </c>
      <c r="AO395" s="24" t="n">
        <v>1</v>
      </c>
      <c r="AP395" s="15" t="n">
        <v>40148</v>
      </c>
      <c r="AQ395" s="24" t="n">
        <v>0.22656141464961</v>
      </c>
      <c r="AR395" s="15" t="n">
        <v>39264</v>
      </c>
      <c r="AS395" s="24" t="n">
        <v>47.9971466064453</v>
      </c>
      <c r="AT395" s="24" t="n">
        <v>67.9971466064453</v>
      </c>
      <c r="AU395" s="24" t="n">
        <v>77.9971466064453</v>
      </c>
      <c r="AV395" s="24" t="n">
        <v>2.052</v>
      </c>
      <c r="AW395" s="15" t="n">
        <v>40148</v>
      </c>
      <c r="AX395" s="24" t="n">
        <v>0.08</v>
      </c>
      <c r="AY395" s="15" t="n">
        <v>39264</v>
      </c>
      <c r="AZ395" s="24" t="n">
        <v>57.4971466064453</v>
      </c>
      <c r="BA395" s="24" t="n">
        <v>67.4971466064453</v>
      </c>
      <c r="BB395" s="24" t="n">
        <v>77.4971466064453</v>
      </c>
      <c r="BC395" s="24" t="n">
        <v>2.052</v>
      </c>
      <c r="BD395" s="15" t="n">
        <v>40148</v>
      </c>
      <c r="BE395" s="24" t="n">
        <v>0.08</v>
      </c>
      <c r="BF395" s="15" t="n">
        <v>39264</v>
      </c>
      <c r="BG395" s="24" t="n">
        <v>52.1</v>
      </c>
      <c r="BH395" s="24" t="n">
        <v>54.6</v>
      </c>
      <c r="BI395" s="24" t="n">
        <v>61.6</v>
      </c>
      <c r="BJ395" s="24" t="n">
        <v>1.75</v>
      </c>
      <c r="BK395" s="15" t="n">
        <v>40148</v>
      </c>
      <c r="BL395" s="24" t="n">
        <v>0.16845</v>
      </c>
      <c r="BM395" s="15" t="n">
        <v>39264</v>
      </c>
      <c r="BN395" s="24" t="n">
        <v>67.6471481323242</v>
      </c>
      <c r="BO395" s="24" t="n">
        <v>70.1471481323242</v>
      </c>
      <c r="BP395" s="24" t="n">
        <v>77.1471481323242</v>
      </c>
      <c r="BQ395" s="24" t="n">
        <v>1.75</v>
      </c>
      <c r="BR395" s="15" t="n">
        <v>40148</v>
      </c>
      <c r="BS395" s="24" t="n">
        <v>0.16845</v>
      </c>
      <c r="BT395" s="15" t="n">
        <v>39264</v>
      </c>
      <c r="BU395" s="24" t="n">
        <v>46.7471466064453</v>
      </c>
      <c r="BV395" s="24" t="n">
        <v>56.7471466064453</v>
      </c>
      <c r="BW395" s="24" t="n">
        <v>66.7471466064453</v>
      </c>
      <c r="BX395" s="24" t="n">
        <v>2.052</v>
      </c>
      <c r="BY395" s="15" t="n">
        <v>40148</v>
      </c>
      <c r="BZ395" s="24" t="n">
        <v>0.08</v>
      </c>
      <c r="CA395" s="15" t="n">
        <v>39264</v>
      </c>
      <c r="CB395" s="24" t="n">
        <v>49.0971466064453</v>
      </c>
      <c r="CC395" s="24" t="n">
        <v>69.0971466064453</v>
      </c>
      <c r="CD395" s="24" t="n">
        <v>79.0971466064453</v>
      </c>
      <c r="CE395" s="24" t="n">
        <v>2.052</v>
      </c>
      <c r="CF395" s="15" t="n">
        <v>40148</v>
      </c>
      <c r="CG395" s="24" t="n">
        <v>0.08</v>
      </c>
      <c r="CH395" s="15" t="n">
        <v>39264</v>
      </c>
      <c r="CI395" s="24" t="n">
        <v>52.9999923706055</v>
      </c>
      <c r="CJ395" s="24" t="n">
        <v>55.9999923706055</v>
      </c>
      <c r="CK395" s="24" t="n">
        <v>58.9999923706055</v>
      </c>
      <c r="CL395" s="24" t="n">
        <v>1.25</v>
      </c>
      <c r="CM395" s="15" t="n">
        <v>40148</v>
      </c>
      <c r="CN395" s="24" t="n">
        <v>0.17</v>
      </c>
    </row>
    <row r="396" customFormat="false" ht="12.75" hidden="false" customHeight="false" outlineLevel="0" collapsed="false">
      <c r="B396" s="15" t="n">
        <v>39295</v>
      </c>
      <c r="C396" s="24" t="n">
        <v>78.5</v>
      </c>
      <c r="D396" s="24" t="n">
        <v>83.5</v>
      </c>
      <c r="E396" s="24" t="n">
        <v>88.5</v>
      </c>
      <c r="F396" s="25" t="n">
        <v>1</v>
      </c>
      <c r="G396" s="15" t="n">
        <v>40179</v>
      </c>
      <c r="H396" s="25" t="n">
        <v>0.227312862127718</v>
      </c>
      <c r="I396" s="15" t="n">
        <v>39295</v>
      </c>
      <c r="J396" s="24" t="n">
        <v>71.4499969482422</v>
      </c>
      <c r="K396" s="24" t="n">
        <v>76.4499969482422</v>
      </c>
      <c r="L396" s="24" t="n">
        <v>81.4499969482422</v>
      </c>
      <c r="M396" s="25" t="n">
        <v>1</v>
      </c>
      <c r="N396" s="15" t="n">
        <v>40179</v>
      </c>
      <c r="O396" s="25" t="n">
        <v>0.227312862127718</v>
      </c>
      <c r="P396" s="15" t="n">
        <v>39295</v>
      </c>
      <c r="Q396" s="24" t="n">
        <v>59.8</v>
      </c>
      <c r="R396" s="24" t="n">
        <v>69.7</v>
      </c>
      <c r="S396" s="24" t="n">
        <v>81.07</v>
      </c>
      <c r="T396" s="25" t="n">
        <v>1</v>
      </c>
      <c r="U396" s="15" t="n">
        <v>40179</v>
      </c>
      <c r="V396" s="25" t="n">
        <v>0.227312862127718</v>
      </c>
      <c r="W396" s="15" t="n">
        <v>39295</v>
      </c>
      <c r="X396" s="24" t="n">
        <v>47.25</v>
      </c>
      <c r="Y396" s="24" t="n">
        <v>52.25</v>
      </c>
      <c r="Z396" s="24" t="n">
        <v>57.25</v>
      </c>
      <c r="AA396" s="25" t="n">
        <v>1</v>
      </c>
      <c r="AB396" s="15" t="n">
        <v>40179</v>
      </c>
      <c r="AC396" s="25" t="n">
        <v>0.284141077659648</v>
      </c>
      <c r="AD396" s="15" t="n">
        <v>39295</v>
      </c>
      <c r="AE396" s="24" t="n">
        <v>73.75</v>
      </c>
      <c r="AF396" s="24" t="n">
        <v>78.75</v>
      </c>
      <c r="AG396" s="24" t="n">
        <v>83.75</v>
      </c>
      <c r="AH396" s="25" t="n">
        <v>1.5</v>
      </c>
      <c r="AI396" s="15" t="n">
        <v>40179</v>
      </c>
      <c r="AJ396" s="25" t="n">
        <v>0.227312862127718</v>
      </c>
      <c r="AK396" s="15" t="n">
        <v>39295</v>
      </c>
      <c r="AL396" s="24" t="n">
        <v>100.34</v>
      </c>
      <c r="AM396" s="24" t="n">
        <v>105.34</v>
      </c>
      <c r="AN396" s="24" t="n">
        <v>110.34</v>
      </c>
      <c r="AO396" s="24" t="n">
        <v>1</v>
      </c>
      <c r="AP396" s="15" t="n">
        <v>40179</v>
      </c>
      <c r="AQ396" s="24" t="n">
        <v>0.227312862127718</v>
      </c>
      <c r="AR396" s="15" t="n">
        <v>39295</v>
      </c>
      <c r="AS396" s="24" t="n">
        <v>47.9971466064453</v>
      </c>
      <c r="AT396" s="24" t="n">
        <v>67.9971466064453</v>
      </c>
      <c r="AU396" s="24" t="n">
        <v>77.9971466064453</v>
      </c>
      <c r="AV396" s="24" t="n">
        <v>1.89</v>
      </c>
      <c r="AW396" s="15" t="n">
        <v>40179</v>
      </c>
      <c r="AX396" s="24" t="n">
        <v>0.08</v>
      </c>
      <c r="AY396" s="15" t="n">
        <v>39295</v>
      </c>
      <c r="AZ396" s="24" t="n">
        <v>57.4971466064453</v>
      </c>
      <c r="BA396" s="24" t="n">
        <v>67.4971466064453</v>
      </c>
      <c r="BB396" s="24" t="n">
        <v>77.4971466064453</v>
      </c>
      <c r="BC396" s="24" t="n">
        <v>1.89</v>
      </c>
      <c r="BD396" s="15" t="n">
        <v>40179</v>
      </c>
      <c r="BE396" s="24" t="n">
        <v>0.08</v>
      </c>
      <c r="BF396" s="15" t="n">
        <v>39295</v>
      </c>
      <c r="BG396" s="24" t="n">
        <v>52.1</v>
      </c>
      <c r="BH396" s="24" t="n">
        <v>54.6</v>
      </c>
      <c r="BI396" s="24" t="n">
        <v>61.6</v>
      </c>
      <c r="BJ396" s="24" t="n">
        <v>1.8</v>
      </c>
      <c r="BK396" s="15" t="n">
        <v>40179</v>
      </c>
      <c r="BL396" s="24" t="n">
        <v>0.16845</v>
      </c>
      <c r="BM396" s="15" t="n">
        <v>39295</v>
      </c>
      <c r="BN396" s="24" t="n">
        <v>67.6471481323242</v>
      </c>
      <c r="BO396" s="24" t="n">
        <v>70.1471481323242</v>
      </c>
      <c r="BP396" s="24" t="n">
        <v>77.1471481323242</v>
      </c>
      <c r="BQ396" s="24" t="n">
        <v>1.8</v>
      </c>
      <c r="BR396" s="15" t="n">
        <v>40179</v>
      </c>
      <c r="BS396" s="24" t="n">
        <v>0.16845</v>
      </c>
      <c r="BT396" s="15" t="n">
        <v>39295</v>
      </c>
      <c r="BU396" s="24" t="n">
        <v>46.7471466064453</v>
      </c>
      <c r="BV396" s="24" t="n">
        <v>56.7471466064453</v>
      </c>
      <c r="BW396" s="24" t="n">
        <v>66.7471466064453</v>
      </c>
      <c r="BX396" s="24" t="n">
        <v>1.89</v>
      </c>
      <c r="BY396" s="15" t="n">
        <v>40179</v>
      </c>
      <c r="BZ396" s="24" t="n">
        <v>0.08</v>
      </c>
      <c r="CA396" s="15" t="n">
        <v>39295</v>
      </c>
      <c r="CB396" s="24" t="n">
        <v>49.0971466064453</v>
      </c>
      <c r="CC396" s="24" t="n">
        <v>69.0971466064453</v>
      </c>
      <c r="CD396" s="24" t="n">
        <v>79.0971466064453</v>
      </c>
      <c r="CE396" s="24" t="n">
        <v>1.89</v>
      </c>
      <c r="CF396" s="15" t="n">
        <v>40179</v>
      </c>
      <c r="CG396" s="24" t="n">
        <v>0.08</v>
      </c>
      <c r="CH396" s="15" t="n">
        <v>39295</v>
      </c>
      <c r="CI396" s="24" t="n">
        <v>53</v>
      </c>
      <c r="CJ396" s="24" t="n">
        <v>56</v>
      </c>
      <c r="CK396" s="24" t="n">
        <v>59</v>
      </c>
      <c r="CL396" s="24" t="n">
        <v>1.2</v>
      </c>
      <c r="CM396" s="15" t="n">
        <v>40179</v>
      </c>
      <c r="CN396" s="24" t="n">
        <v>0.17</v>
      </c>
    </row>
    <row r="397" customFormat="false" ht="12.75" hidden="false" customHeight="false" outlineLevel="0" collapsed="false">
      <c r="B397" s="15" t="n">
        <v>39326</v>
      </c>
      <c r="C397" s="24" t="n">
        <v>41.7</v>
      </c>
      <c r="D397" s="24" t="n">
        <v>43</v>
      </c>
      <c r="E397" s="24" t="n">
        <v>44.3</v>
      </c>
      <c r="F397" s="25" t="n">
        <v>1</v>
      </c>
      <c r="G397" s="15" t="n">
        <v>40210</v>
      </c>
      <c r="H397" s="25" t="n">
        <v>0.276156948204749</v>
      </c>
      <c r="I397" s="15" t="n">
        <v>39326</v>
      </c>
      <c r="J397" s="24" t="n">
        <v>31.2499992370605</v>
      </c>
      <c r="K397" s="24" t="n">
        <v>32.5499992370606</v>
      </c>
      <c r="L397" s="24" t="n">
        <v>33.8499992370605</v>
      </c>
      <c r="M397" s="25" t="n">
        <v>1</v>
      </c>
      <c r="N397" s="15" t="n">
        <v>40210</v>
      </c>
      <c r="O397" s="25" t="n">
        <v>0.276156948204749</v>
      </c>
      <c r="P397" s="15" t="n">
        <v>39326</v>
      </c>
      <c r="Q397" s="24" t="n">
        <v>34.15</v>
      </c>
      <c r="R397" s="24" t="n">
        <v>38.2</v>
      </c>
      <c r="S397" s="24" t="n">
        <v>41.7</v>
      </c>
      <c r="T397" s="25" t="n">
        <v>1</v>
      </c>
      <c r="U397" s="15" t="n">
        <v>40210</v>
      </c>
      <c r="V397" s="25" t="n">
        <v>0.276156948204749</v>
      </c>
      <c r="W397" s="15" t="n">
        <v>39326</v>
      </c>
      <c r="X397" s="24" t="n">
        <v>33.85</v>
      </c>
      <c r="Y397" s="24" t="n">
        <v>35.15</v>
      </c>
      <c r="Z397" s="24" t="n">
        <v>36.45</v>
      </c>
      <c r="AA397" s="25" t="n">
        <v>1</v>
      </c>
      <c r="AB397" s="15" t="n">
        <v>40210</v>
      </c>
      <c r="AC397" s="25" t="n">
        <v>0.345196185255936</v>
      </c>
      <c r="AD397" s="15" t="n">
        <v>39326</v>
      </c>
      <c r="AE397" s="24" t="n">
        <v>29.45</v>
      </c>
      <c r="AF397" s="24" t="n">
        <v>30.75</v>
      </c>
      <c r="AG397" s="24" t="n">
        <v>32.05</v>
      </c>
      <c r="AH397" s="25" t="n">
        <v>2.25</v>
      </c>
      <c r="AI397" s="15" t="n">
        <v>40210</v>
      </c>
      <c r="AJ397" s="25" t="n">
        <v>0.276156948204749</v>
      </c>
      <c r="AK397" s="15" t="n">
        <v>39326</v>
      </c>
      <c r="AL397" s="24" t="n">
        <v>46.29</v>
      </c>
      <c r="AM397" s="24" t="n">
        <v>47.59</v>
      </c>
      <c r="AN397" s="24" t="n">
        <v>48.89</v>
      </c>
      <c r="AO397" s="24" t="n">
        <v>1</v>
      </c>
      <c r="AP397" s="15" t="n">
        <v>40210</v>
      </c>
      <c r="AQ397" s="24" t="n">
        <v>0.276156948204749</v>
      </c>
      <c r="AR397" s="15" t="n">
        <v>39326</v>
      </c>
      <c r="AS397" s="24" t="n">
        <v>29.2521438598633</v>
      </c>
      <c r="AT397" s="24" t="n">
        <v>35.2521438598633</v>
      </c>
      <c r="AU397" s="24" t="n">
        <v>41.2521438598633</v>
      </c>
      <c r="AV397" s="24" t="n">
        <v>2.322</v>
      </c>
      <c r="AW397" s="15" t="n">
        <v>40210</v>
      </c>
      <c r="AX397" s="24" t="n">
        <v>0.08</v>
      </c>
      <c r="AY397" s="15" t="n">
        <v>39326</v>
      </c>
      <c r="AZ397" s="24" t="n">
        <v>31.9521438598633</v>
      </c>
      <c r="BA397" s="24" t="n">
        <v>34.7521438598633</v>
      </c>
      <c r="BB397" s="24" t="n">
        <v>37.5521438598633</v>
      </c>
      <c r="BC397" s="24" t="n">
        <v>2.322</v>
      </c>
      <c r="BD397" s="15" t="n">
        <v>40210</v>
      </c>
      <c r="BE397" s="24" t="n">
        <v>0.08</v>
      </c>
      <c r="BF397" s="15" t="n">
        <v>39326</v>
      </c>
      <c r="BG397" s="24" t="n">
        <v>32.4344139099121</v>
      </c>
      <c r="BH397" s="24" t="n">
        <v>34.9344139099121</v>
      </c>
      <c r="BI397" s="24" t="n">
        <v>41.9344139099121</v>
      </c>
      <c r="BJ397" s="24" t="n">
        <v>2.35</v>
      </c>
      <c r="BK397" s="15" t="n">
        <v>40210</v>
      </c>
      <c r="BL397" s="24" t="n">
        <v>0.11542194</v>
      </c>
      <c r="BM397" s="15" t="n">
        <v>39326</v>
      </c>
      <c r="BN397" s="24" t="n">
        <v>34.6771430969238</v>
      </c>
      <c r="BO397" s="24" t="n">
        <v>37.1771430969238</v>
      </c>
      <c r="BP397" s="24" t="n">
        <v>44.1771430969238</v>
      </c>
      <c r="BQ397" s="24" t="n">
        <v>2.35</v>
      </c>
      <c r="BR397" s="15" t="n">
        <v>40210</v>
      </c>
      <c r="BS397" s="24" t="n">
        <v>0.11542194</v>
      </c>
      <c r="BT397" s="15" t="n">
        <v>39326</v>
      </c>
      <c r="BU397" s="24" t="n">
        <v>27.0521423339844</v>
      </c>
      <c r="BV397" s="24" t="n">
        <v>29.8521423339844</v>
      </c>
      <c r="BW397" s="24" t="n">
        <v>32.6521423339844</v>
      </c>
      <c r="BX397" s="24" t="n">
        <v>2.322</v>
      </c>
      <c r="BY397" s="15" t="n">
        <v>40210</v>
      </c>
      <c r="BZ397" s="24" t="n">
        <v>0.08</v>
      </c>
      <c r="CA397" s="15" t="n">
        <v>39326</v>
      </c>
      <c r="CB397" s="24" t="n">
        <v>30.3521438598633</v>
      </c>
      <c r="CC397" s="24" t="n">
        <v>36.3521438598633</v>
      </c>
      <c r="CD397" s="24" t="n">
        <v>42.3521438598633</v>
      </c>
      <c r="CE397" s="24" t="n">
        <v>2.322</v>
      </c>
      <c r="CF397" s="15" t="n">
        <v>40210</v>
      </c>
      <c r="CG397" s="24" t="n">
        <v>0.08</v>
      </c>
      <c r="CH397" s="15" t="n">
        <v>39326</v>
      </c>
      <c r="CI397" s="24" t="n">
        <v>37.5000038146973</v>
      </c>
      <c r="CJ397" s="24" t="n">
        <v>40.5000038146973</v>
      </c>
      <c r="CK397" s="24" t="n">
        <v>43.5000038146973</v>
      </c>
      <c r="CL397" s="24" t="n">
        <v>1.25</v>
      </c>
      <c r="CM397" s="15" t="n">
        <v>40210</v>
      </c>
      <c r="CN397" s="24" t="n">
        <v>0.185</v>
      </c>
    </row>
    <row r="398" customFormat="false" ht="12.75" hidden="false" customHeight="false" outlineLevel="0" collapsed="false">
      <c r="B398" s="15" t="n">
        <v>39356</v>
      </c>
      <c r="C398" s="24" t="n">
        <v>39.6</v>
      </c>
      <c r="D398" s="24" t="n">
        <v>40.75</v>
      </c>
      <c r="E398" s="24" t="n">
        <v>41.9</v>
      </c>
      <c r="F398" s="25" t="n">
        <v>1.5</v>
      </c>
      <c r="G398" s="15" t="n">
        <v>40238</v>
      </c>
      <c r="H398" s="25" t="n">
        <v>0.276156948204749</v>
      </c>
      <c r="I398" s="15" t="n">
        <v>39356</v>
      </c>
      <c r="J398" s="24" t="n">
        <v>29.5500007629395</v>
      </c>
      <c r="K398" s="24" t="n">
        <v>30.7000007629395</v>
      </c>
      <c r="L398" s="24" t="n">
        <v>31.8500007629395</v>
      </c>
      <c r="M398" s="25" t="n">
        <v>1.5</v>
      </c>
      <c r="N398" s="15" t="n">
        <v>40238</v>
      </c>
      <c r="O398" s="25" t="n">
        <v>0.276156948204749</v>
      </c>
      <c r="P398" s="15" t="n">
        <v>39356</v>
      </c>
      <c r="Q398" s="24" t="n">
        <v>37.35</v>
      </c>
      <c r="R398" s="24" t="n">
        <v>39.45</v>
      </c>
      <c r="S398" s="24" t="n">
        <v>41.67</v>
      </c>
      <c r="T398" s="25" t="n">
        <v>1.5</v>
      </c>
      <c r="U398" s="15" t="n">
        <v>40238</v>
      </c>
      <c r="V398" s="25" t="n">
        <v>0.276156948204749</v>
      </c>
      <c r="W398" s="15" t="n">
        <v>39356</v>
      </c>
      <c r="X398" s="24" t="n">
        <v>33</v>
      </c>
      <c r="Y398" s="24" t="n">
        <v>34.15</v>
      </c>
      <c r="Z398" s="24" t="n">
        <v>35.3</v>
      </c>
      <c r="AA398" s="25" t="n">
        <v>1.5</v>
      </c>
      <c r="AB398" s="15" t="n">
        <v>40238</v>
      </c>
      <c r="AC398" s="25" t="n">
        <v>0.345196185255936</v>
      </c>
      <c r="AD398" s="15" t="n">
        <v>39356</v>
      </c>
      <c r="AE398" s="24" t="n">
        <v>27.1</v>
      </c>
      <c r="AF398" s="24" t="n">
        <v>28.25</v>
      </c>
      <c r="AG398" s="24" t="n">
        <v>29.4</v>
      </c>
      <c r="AH398" s="25" t="n">
        <v>2.25</v>
      </c>
      <c r="AI398" s="15" t="n">
        <v>40238</v>
      </c>
      <c r="AJ398" s="25" t="n">
        <v>0.276156948204749</v>
      </c>
      <c r="AK398" s="15" t="n">
        <v>39356</v>
      </c>
      <c r="AL398" s="24" t="n">
        <v>44.94</v>
      </c>
      <c r="AM398" s="24" t="n">
        <v>46.09</v>
      </c>
      <c r="AN398" s="24" t="n">
        <v>47.24</v>
      </c>
      <c r="AO398" s="24" t="n">
        <v>1.5</v>
      </c>
      <c r="AP398" s="15" t="n">
        <v>40238</v>
      </c>
      <c r="AQ398" s="24" t="n">
        <v>0.276156948204749</v>
      </c>
      <c r="AR398" s="15" t="n">
        <v>39356</v>
      </c>
      <c r="AS398" s="24" t="n">
        <v>31.6489334106445</v>
      </c>
      <c r="AT398" s="24" t="n">
        <v>33.1489334106445</v>
      </c>
      <c r="AU398" s="24" t="n">
        <v>34.6489334106445</v>
      </c>
      <c r="AV398" s="24" t="n">
        <v>2.322</v>
      </c>
      <c r="AW398" s="15" t="n">
        <v>40238</v>
      </c>
      <c r="AX398" s="24" t="n">
        <v>0.08</v>
      </c>
      <c r="AY398" s="15" t="n">
        <v>39356</v>
      </c>
      <c r="AZ398" s="24" t="n">
        <v>31.5989334106445</v>
      </c>
      <c r="BA398" s="24" t="n">
        <v>32.6489334106445</v>
      </c>
      <c r="BB398" s="24" t="n">
        <v>33.6989334106445</v>
      </c>
      <c r="BC398" s="24" t="n">
        <v>2.322</v>
      </c>
      <c r="BD398" s="15" t="n">
        <v>40238</v>
      </c>
      <c r="BE398" s="24" t="n">
        <v>0.08</v>
      </c>
      <c r="BF398" s="15" t="n">
        <v>39356</v>
      </c>
      <c r="BG398" s="24" t="n">
        <v>37.3999977111816</v>
      </c>
      <c r="BH398" s="24" t="n">
        <v>39.8999977111816</v>
      </c>
      <c r="BI398" s="24" t="n">
        <v>46.8999977111816</v>
      </c>
      <c r="BJ398" s="24" t="n">
        <v>2.35</v>
      </c>
      <c r="BK398" s="15" t="n">
        <v>40238</v>
      </c>
      <c r="BL398" s="24" t="n">
        <v>0.11542194</v>
      </c>
      <c r="BM398" s="15" t="n">
        <v>39356</v>
      </c>
      <c r="BN398" s="24" t="n">
        <v>30.1489334106445</v>
      </c>
      <c r="BO398" s="24" t="n">
        <v>32.6489334106445</v>
      </c>
      <c r="BP398" s="24" t="n">
        <v>39.6489334106445</v>
      </c>
      <c r="BQ398" s="24" t="n">
        <v>2.35</v>
      </c>
      <c r="BR398" s="15" t="n">
        <v>40238</v>
      </c>
      <c r="BS398" s="24" t="n">
        <v>0.11542194</v>
      </c>
      <c r="BT398" s="15" t="n">
        <v>39356</v>
      </c>
      <c r="BU398" s="24" t="n">
        <v>32.0989295959473</v>
      </c>
      <c r="BV398" s="24" t="n">
        <v>33.1489295959473</v>
      </c>
      <c r="BW398" s="24" t="n">
        <v>34.1989295959473</v>
      </c>
      <c r="BX398" s="24" t="n">
        <v>2.322</v>
      </c>
      <c r="BY398" s="15" t="n">
        <v>40238</v>
      </c>
      <c r="BZ398" s="24" t="n">
        <v>0.08</v>
      </c>
      <c r="CA398" s="15" t="n">
        <v>39356</v>
      </c>
      <c r="CB398" s="24" t="n">
        <v>32.7489334106445</v>
      </c>
      <c r="CC398" s="24" t="n">
        <v>34.2489334106445</v>
      </c>
      <c r="CD398" s="24" t="n">
        <v>35.7489334106445</v>
      </c>
      <c r="CE398" s="24" t="n">
        <v>2.322</v>
      </c>
      <c r="CF398" s="15" t="n">
        <v>40238</v>
      </c>
      <c r="CG398" s="24" t="n">
        <v>0.08</v>
      </c>
      <c r="CH398" s="15" t="n">
        <v>39356</v>
      </c>
      <c r="CI398" s="24" t="n">
        <v>32.6000022888184</v>
      </c>
      <c r="CJ398" s="24" t="n">
        <v>35.6000022888184</v>
      </c>
      <c r="CK398" s="24" t="n">
        <v>38.6000022888184</v>
      </c>
      <c r="CL398" s="24" t="n">
        <v>1.25</v>
      </c>
      <c r="CM398" s="15" t="n">
        <v>40238</v>
      </c>
      <c r="CN398" s="24" t="n">
        <v>0.185</v>
      </c>
    </row>
    <row r="399" customFormat="false" ht="12.75" hidden="false" customHeight="false" outlineLevel="0" collapsed="false">
      <c r="B399" s="15" t="n">
        <v>39387</v>
      </c>
      <c r="C399" s="24" t="n">
        <v>39.6</v>
      </c>
      <c r="D399" s="24" t="n">
        <v>40.75</v>
      </c>
      <c r="E399" s="24" t="n">
        <v>41.9</v>
      </c>
      <c r="F399" s="25" t="n">
        <v>1.5</v>
      </c>
      <c r="G399" s="15" t="n">
        <v>40269</v>
      </c>
      <c r="H399" s="25" t="n">
        <v>0.231070099518259</v>
      </c>
      <c r="I399" s="15" t="n">
        <v>39387</v>
      </c>
      <c r="J399" s="24" t="n">
        <v>31.8000007629395</v>
      </c>
      <c r="K399" s="24" t="n">
        <v>32.9500007629395</v>
      </c>
      <c r="L399" s="24" t="n">
        <v>34.1000007629395</v>
      </c>
      <c r="M399" s="25" t="n">
        <v>1.5</v>
      </c>
      <c r="N399" s="15" t="n">
        <v>40269</v>
      </c>
      <c r="O399" s="25" t="n">
        <v>0.231070099518259</v>
      </c>
      <c r="P399" s="15" t="n">
        <v>39387</v>
      </c>
      <c r="Q399" s="24" t="n">
        <v>37.35</v>
      </c>
      <c r="R399" s="24" t="n">
        <v>39.45</v>
      </c>
      <c r="S399" s="24" t="n">
        <v>41.67</v>
      </c>
      <c r="T399" s="25" t="n">
        <v>1.5</v>
      </c>
      <c r="U399" s="15" t="n">
        <v>40269</v>
      </c>
      <c r="V399" s="25" t="n">
        <v>0.231070099518259</v>
      </c>
      <c r="W399" s="15" t="n">
        <v>39387</v>
      </c>
      <c r="X399" s="24" t="n">
        <v>33</v>
      </c>
      <c r="Y399" s="24" t="n">
        <v>34.15</v>
      </c>
      <c r="Z399" s="24" t="n">
        <v>35.3</v>
      </c>
      <c r="AA399" s="25" t="n">
        <v>1.5</v>
      </c>
      <c r="AB399" s="15" t="n">
        <v>40269</v>
      </c>
      <c r="AC399" s="25" t="n">
        <v>0.288837624397824</v>
      </c>
      <c r="AD399" s="15" t="n">
        <v>39387</v>
      </c>
      <c r="AE399" s="24" t="n">
        <v>27.1</v>
      </c>
      <c r="AF399" s="24" t="n">
        <v>28.25</v>
      </c>
      <c r="AG399" s="24" t="n">
        <v>29.4</v>
      </c>
      <c r="AH399" s="25" t="n">
        <v>1.5</v>
      </c>
      <c r="AI399" s="15" t="n">
        <v>40269</v>
      </c>
      <c r="AJ399" s="25" t="n">
        <v>0.231070099518259</v>
      </c>
      <c r="AK399" s="15" t="n">
        <v>39387</v>
      </c>
      <c r="AL399" s="24" t="n">
        <v>44.94</v>
      </c>
      <c r="AM399" s="24" t="n">
        <v>46.09</v>
      </c>
      <c r="AN399" s="24" t="n">
        <v>47.24</v>
      </c>
      <c r="AO399" s="24" t="n">
        <v>1.5</v>
      </c>
      <c r="AP399" s="15" t="n">
        <v>40269</v>
      </c>
      <c r="AQ399" s="24" t="n">
        <v>0.231070099518259</v>
      </c>
      <c r="AR399" s="15" t="n">
        <v>39387</v>
      </c>
      <c r="AS399" s="24" t="n">
        <v>31.7489318847656</v>
      </c>
      <c r="AT399" s="24" t="n">
        <v>33.2489318847656</v>
      </c>
      <c r="AU399" s="24" t="n">
        <v>34.7489318847656</v>
      </c>
      <c r="AV399" s="24" t="n">
        <v>2.052</v>
      </c>
      <c r="AW399" s="15" t="n">
        <v>40269</v>
      </c>
      <c r="AX399" s="24" t="n">
        <v>0.08</v>
      </c>
      <c r="AY399" s="15" t="n">
        <v>39387</v>
      </c>
      <c r="AZ399" s="24" t="n">
        <v>31.6989318847656</v>
      </c>
      <c r="BA399" s="24" t="n">
        <v>32.7489318847656</v>
      </c>
      <c r="BB399" s="24" t="n">
        <v>33.7989318847656</v>
      </c>
      <c r="BC399" s="24" t="n">
        <v>2.052</v>
      </c>
      <c r="BD399" s="15" t="n">
        <v>40269</v>
      </c>
      <c r="BE399" s="24" t="n">
        <v>0.08</v>
      </c>
      <c r="BF399" s="15" t="n">
        <v>39387</v>
      </c>
      <c r="BG399" s="24" t="n">
        <v>38.1969146728516</v>
      </c>
      <c r="BH399" s="24" t="n">
        <v>40.6969146728516</v>
      </c>
      <c r="BI399" s="24" t="n">
        <v>47.6969146728516</v>
      </c>
      <c r="BJ399" s="24" t="n">
        <v>1.7</v>
      </c>
      <c r="BK399" s="15" t="n">
        <v>40269</v>
      </c>
      <c r="BL399" s="24" t="n">
        <v>0.11542194</v>
      </c>
      <c r="BM399" s="15" t="n">
        <v>39387</v>
      </c>
      <c r="BN399" s="24" t="n">
        <v>30.2489318847656</v>
      </c>
      <c r="BO399" s="24" t="n">
        <v>32.7489318847656</v>
      </c>
      <c r="BP399" s="24" t="n">
        <v>39.7489318847656</v>
      </c>
      <c r="BQ399" s="24" t="n">
        <v>1.7</v>
      </c>
      <c r="BR399" s="15" t="n">
        <v>40269</v>
      </c>
      <c r="BS399" s="24" t="n">
        <v>0.11542194</v>
      </c>
      <c r="BT399" s="15" t="n">
        <v>39387</v>
      </c>
      <c r="BU399" s="24" t="n">
        <v>35.5989295959473</v>
      </c>
      <c r="BV399" s="24" t="n">
        <v>36.6489295959473</v>
      </c>
      <c r="BW399" s="24" t="n">
        <v>37.6989295959473</v>
      </c>
      <c r="BX399" s="24" t="n">
        <v>2.052</v>
      </c>
      <c r="BY399" s="15" t="n">
        <v>40269</v>
      </c>
      <c r="BZ399" s="24" t="n">
        <v>0.08</v>
      </c>
      <c r="CA399" s="15" t="n">
        <v>39387</v>
      </c>
      <c r="CB399" s="24" t="n">
        <v>32.8489318847656</v>
      </c>
      <c r="CC399" s="24" t="n">
        <v>34.3489318847656</v>
      </c>
      <c r="CD399" s="24" t="n">
        <v>35.8489318847656</v>
      </c>
      <c r="CE399" s="24" t="n">
        <v>2.052</v>
      </c>
      <c r="CF399" s="15" t="n">
        <v>40269</v>
      </c>
      <c r="CG399" s="24" t="n">
        <v>0.08</v>
      </c>
      <c r="CH399" s="15" t="n">
        <v>39387</v>
      </c>
      <c r="CI399" s="24" t="n">
        <v>33.7999954223633</v>
      </c>
      <c r="CJ399" s="24" t="n">
        <v>36.7999954223633</v>
      </c>
      <c r="CK399" s="24" t="n">
        <v>39.7999954223633</v>
      </c>
      <c r="CL399" s="24" t="n">
        <v>1.25</v>
      </c>
      <c r="CM399" s="15" t="n">
        <v>40269</v>
      </c>
      <c r="CN399" s="24" t="n">
        <v>0.165</v>
      </c>
    </row>
    <row r="400" customFormat="false" ht="12.75" hidden="false" customHeight="false" outlineLevel="0" collapsed="false">
      <c r="B400" s="15" t="n">
        <v>39417</v>
      </c>
      <c r="C400" s="24" t="n">
        <v>39.6</v>
      </c>
      <c r="D400" s="24" t="n">
        <v>40.75</v>
      </c>
      <c r="E400" s="24" t="n">
        <v>41.9</v>
      </c>
      <c r="F400" s="25" t="n">
        <v>1</v>
      </c>
      <c r="G400" s="15" t="n">
        <v>40299</v>
      </c>
      <c r="H400" s="25" t="n">
        <v>0.231070099518259</v>
      </c>
      <c r="I400" s="15" t="n">
        <v>39417</v>
      </c>
      <c r="J400" s="24" t="n">
        <v>31.4499984741211</v>
      </c>
      <c r="K400" s="24" t="n">
        <v>32.5999984741211</v>
      </c>
      <c r="L400" s="24" t="n">
        <v>33.7499984741211</v>
      </c>
      <c r="M400" s="25" t="n">
        <v>1</v>
      </c>
      <c r="N400" s="15" t="n">
        <v>40299</v>
      </c>
      <c r="O400" s="25" t="n">
        <v>0.231070099518259</v>
      </c>
      <c r="P400" s="15" t="n">
        <v>39417</v>
      </c>
      <c r="Q400" s="24" t="n">
        <v>37.35</v>
      </c>
      <c r="R400" s="24" t="n">
        <v>39.45</v>
      </c>
      <c r="S400" s="24" t="n">
        <v>41.67</v>
      </c>
      <c r="T400" s="25" t="n">
        <v>1</v>
      </c>
      <c r="U400" s="15" t="n">
        <v>40299</v>
      </c>
      <c r="V400" s="25" t="n">
        <v>0.231070099518259</v>
      </c>
      <c r="W400" s="15" t="n">
        <v>39417</v>
      </c>
      <c r="X400" s="24" t="n">
        <v>33</v>
      </c>
      <c r="Y400" s="24" t="n">
        <v>34.15</v>
      </c>
      <c r="Z400" s="24" t="n">
        <v>35.3</v>
      </c>
      <c r="AA400" s="25" t="n">
        <v>1</v>
      </c>
      <c r="AB400" s="15" t="n">
        <v>40299</v>
      </c>
      <c r="AC400" s="25" t="n">
        <v>0.288837624397824</v>
      </c>
      <c r="AD400" s="15" t="n">
        <v>39417</v>
      </c>
      <c r="AE400" s="24" t="n">
        <v>27.1</v>
      </c>
      <c r="AF400" s="24" t="n">
        <v>28.25</v>
      </c>
      <c r="AG400" s="24" t="n">
        <v>29.4</v>
      </c>
      <c r="AH400" s="25" t="n">
        <v>1.5</v>
      </c>
      <c r="AI400" s="15" t="n">
        <v>40299</v>
      </c>
      <c r="AJ400" s="25" t="n">
        <v>0.231070099518259</v>
      </c>
      <c r="AK400" s="15" t="n">
        <v>39417</v>
      </c>
      <c r="AL400" s="24" t="n">
        <v>44.94</v>
      </c>
      <c r="AM400" s="24" t="n">
        <v>46.09</v>
      </c>
      <c r="AN400" s="24" t="n">
        <v>47.24</v>
      </c>
      <c r="AO400" s="24" t="n">
        <v>1</v>
      </c>
      <c r="AP400" s="15" t="n">
        <v>40299</v>
      </c>
      <c r="AQ400" s="24" t="n">
        <v>0.231070099518259</v>
      </c>
      <c r="AR400" s="15" t="n">
        <v>39417</v>
      </c>
      <c r="AS400" s="24" t="n">
        <v>31.8489303588867</v>
      </c>
      <c r="AT400" s="24" t="n">
        <v>33.3489303588867</v>
      </c>
      <c r="AU400" s="24" t="n">
        <v>34.8489303588867</v>
      </c>
      <c r="AV400" s="24" t="n">
        <v>1.998</v>
      </c>
      <c r="AW400" s="15" t="n">
        <v>40299</v>
      </c>
      <c r="AX400" s="24" t="n">
        <v>0.08</v>
      </c>
      <c r="AY400" s="15" t="n">
        <v>39417</v>
      </c>
      <c r="AZ400" s="24" t="n">
        <v>31.7989303588867</v>
      </c>
      <c r="BA400" s="24" t="n">
        <v>32.8489303588867</v>
      </c>
      <c r="BB400" s="24" t="n">
        <v>33.8989303588867</v>
      </c>
      <c r="BC400" s="24" t="n">
        <v>1.998</v>
      </c>
      <c r="BD400" s="15" t="n">
        <v>40299</v>
      </c>
      <c r="BE400" s="24" t="n">
        <v>0.08</v>
      </c>
      <c r="BF400" s="15" t="n">
        <v>39417</v>
      </c>
      <c r="BG400" s="24" t="n">
        <v>38.9523010253906</v>
      </c>
      <c r="BH400" s="24" t="n">
        <v>41.4523010253906</v>
      </c>
      <c r="BI400" s="24" t="n">
        <v>48.4523010253906</v>
      </c>
      <c r="BJ400" s="24" t="n">
        <v>1.75</v>
      </c>
      <c r="BK400" s="15" t="n">
        <v>40299</v>
      </c>
      <c r="BL400" s="24" t="n">
        <v>0.11542194</v>
      </c>
      <c r="BM400" s="15" t="n">
        <v>39417</v>
      </c>
      <c r="BN400" s="24" t="n">
        <v>30.3489303588867</v>
      </c>
      <c r="BO400" s="24" t="n">
        <v>32.8489303588867</v>
      </c>
      <c r="BP400" s="24" t="n">
        <v>39.8489303588867</v>
      </c>
      <c r="BQ400" s="24" t="n">
        <v>1.75</v>
      </c>
      <c r="BR400" s="15" t="n">
        <v>40299</v>
      </c>
      <c r="BS400" s="24" t="n">
        <v>0.11542194</v>
      </c>
      <c r="BT400" s="15" t="n">
        <v>39417</v>
      </c>
      <c r="BU400" s="24" t="n">
        <v>36.0989295959473</v>
      </c>
      <c r="BV400" s="24" t="n">
        <v>37.1489295959473</v>
      </c>
      <c r="BW400" s="24" t="n">
        <v>38.1989295959473</v>
      </c>
      <c r="BX400" s="24" t="n">
        <v>1.998</v>
      </c>
      <c r="BY400" s="15" t="n">
        <v>40299</v>
      </c>
      <c r="BZ400" s="24" t="n">
        <v>0.08</v>
      </c>
      <c r="CA400" s="15" t="n">
        <v>39417</v>
      </c>
      <c r="CB400" s="24" t="n">
        <v>32.9489303588867</v>
      </c>
      <c r="CC400" s="24" t="n">
        <v>34.4489303588867</v>
      </c>
      <c r="CD400" s="24" t="n">
        <v>35.9489303588867</v>
      </c>
      <c r="CE400" s="24" t="n">
        <v>1.998</v>
      </c>
      <c r="CF400" s="15" t="n">
        <v>40299</v>
      </c>
      <c r="CG400" s="24" t="n">
        <v>0.08</v>
      </c>
      <c r="CH400" s="15" t="n">
        <v>39417</v>
      </c>
      <c r="CI400" s="24" t="n">
        <v>33.7999954223633</v>
      </c>
      <c r="CJ400" s="24" t="n">
        <v>36.7999954223633</v>
      </c>
      <c r="CK400" s="24" t="n">
        <v>39.7999954223633</v>
      </c>
      <c r="CL400" s="24" t="n">
        <v>1.25</v>
      </c>
      <c r="CM400" s="15" t="n">
        <v>40299</v>
      </c>
      <c r="CN400" s="24" t="n">
        <v>0.165</v>
      </c>
    </row>
    <row r="401" customFormat="false" ht="12.75" hidden="false" customHeight="false" outlineLevel="0" collapsed="false">
      <c r="B401" s="15" t="n">
        <v>39448</v>
      </c>
      <c r="C401" s="24" t="n">
        <v>52.7</v>
      </c>
      <c r="D401" s="24" t="n">
        <v>54</v>
      </c>
      <c r="E401" s="24" t="n">
        <v>55.3</v>
      </c>
      <c r="F401" s="25" t="n">
        <v>0.9</v>
      </c>
      <c r="G401" s="15" t="n">
        <v>40330</v>
      </c>
      <c r="H401" s="25" t="n">
        <v>0.246099049080422</v>
      </c>
      <c r="I401" s="15" t="n">
        <v>39448</v>
      </c>
      <c r="J401" s="24" t="n">
        <v>37.9000007629395</v>
      </c>
      <c r="K401" s="24" t="n">
        <v>39.2000007629395</v>
      </c>
      <c r="L401" s="24" t="n">
        <v>40.5000007629395</v>
      </c>
      <c r="M401" s="25" t="n">
        <v>0.9</v>
      </c>
      <c r="N401" s="15" t="n">
        <v>40330</v>
      </c>
      <c r="O401" s="25" t="n">
        <v>0.246099049080422</v>
      </c>
      <c r="P401" s="15" t="n">
        <v>39448</v>
      </c>
      <c r="Q401" s="24" t="n">
        <v>50</v>
      </c>
      <c r="R401" s="24" t="n">
        <v>52.1</v>
      </c>
      <c r="S401" s="24" t="n">
        <v>54.14</v>
      </c>
      <c r="T401" s="25" t="n">
        <v>0.9</v>
      </c>
      <c r="U401" s="15" t="n">
        <v>40330</v>
      </c>
      <c r="V401" s="25" t="n">
        <v>0.246099049080422</v>
      </c>
      <c r="W401" s="15" t="n">
        <v>39448</v>
      </c>
      <c r="X401" s="24" t="n">
        <v>39.35</v>
      </c>
      <c r="Y401" s="24" t="n">
        <v>40.65</v>
      </c>
      <c r="Z401" s="24" t="n">
        <v>41.95</v>
      </c>
      <c r="AA401" s="25" t="n">
        <v>0.9</v>
      </c>
      <c r="AB401" s="15" t="n">
        <v>40330</v>
      </c>
      <c r="AC401" s="25" t="n">
        <v>0.307623811350528</v>
      </c>
      <c r="AD401" s="15" t="n">
        <v>39448</v>
      </c>
      <c r="AE401" s="24" t="n">
        <v>36.45</v>
      </c>
      <c r="AF401" s="24" t="n">
        <v>37.75</v>
      </c>
      <c r="AG401" s="24" t="n">
        <v>39.05</v>
      </c>
      <c r="AH401" s="25" t="n">
        <v>2.25</v>
      </c>
      <c r="AI401" s="15" t="n">
        <v>40330</v>
      </c>
      <c r="AJ401" s="25" t="n">
        <v>0.246099049080422</v>
      </c>
      <c r="AK401" s="15" t="n">
        <v>39448</v>
      </c>
      <c r="AL401" s="24" t="n">
        <v>59.35</v>
      </c>
      <c r="AM401" s="24" t="n">
        <v>60.65</v>
      </c>
      <c r="AN401" s="24" t="n">
        <v>61.95</v>
      </c>
      <c r="AO401" s="24" t="n">
        <v>0.9</v>
      </c>
      <c r="AP401" s="15" t="n">
        <v>40330</v>
      </c>
      <c r="AQ401" s="24" t="n">
        <v>0.246099049080422</v>
      </c>
      <c r="AR401" s="15" t="n">
        <v>39448</v>
      </c>
      <c r="AS401" s="24" t="n">
        <v>41.5378646850586</v>
      </c>
      <c r="AT401" s="24" t="n">
        <v>43.2878646850586</v>
      </c>
      <c r="AU401" s="24" t="n">
        <v>45.0378646850586</v>
      </c>
      <c r="AV401" s="24" t="n">
        <v>2.15</v>
      </c>
      <c r="AW401" s="15" t="n">
        <v>40330</v>
      </c>
      <c r="AX401" s="24" t="n">
        <v>0.08</v>
      </c>
      <c r="AY401" s="15" t="n">
        <v>39448</v>
      </c>
      <c r="AZ401" s="24" t="n">
        <v>41.2878646850586</v>
      </c>
      <c r="BA401" s="24" t="n">
        <v>42.7878646850586</v>
      </c>
      <c r="BB401" s="24" t="n">
        <v>44.2878646850586</v>
      </c>
      <c r="BC401" s="24" t="n">
        <v>2.15</v>
      </c>
      <c r="BD401" s="15" t="n">
        <v>40330</v>
      </c>
      <c r="BE401" s="24" t="n">
        <v>0.08</v>
      </c>
      <c r="BF401" s="15" t="n">
        <v>39448</v>
      </c>
      <c r="BG401" s="24" t="n">
        <v>51.803840637207</v>
      </c>
      <c r="BH401" s="24" t="n">
        <v>54.303840637207</v>
      </c>
      <c r="BI401" s="24" t="n">
        <v>61.303840637207</v>
      </c>
      <c r="BJ401" s="24" t="n">
        <v>1.9</v>
      </c>
      <c r="BK401" s="15" t="n">
        <v>40330</v>
      </c>
      <c r="BL401" s="24" t="n">
        <v>0.11542194</v>
      </c>
      <c r="BM401" s="15" t="n">
        <v>39448</v>
      </c>
      <c r="BN401" s="24" t="n">
        <v>40.2878646850586</v>
      </c>
      <c r="BO401" s="24" t="n">
        <v>42.7878646850586</v>
      </c>
      <c r="BP401" s="24" t="n">
        <v>49.7878646850586</v>
      </c>
      <c r="BQ401" s="24" t="n">
        <v>1.9</v>
      </c>
      <c r="BR401" s="15" t="n">
        <v>40330</v>
      </c>
      <c r="BS401" s="24" t="n">
        <v>0.11542194</v>
      </c>
      <c r="BT401" s="15" t="n">
        <v>39448</v>
      </c>
      <c r="BU401" s="24" t="n">
        <v>43.7358665466309</v>
      </c>
      <c r="BV401" s="24" t="n">
        <v>45.2358665466309</v>
      </c>
      <c r="BW401" s="24" t="n">
        <v>46.7358665466309</v>
      </c>
      <c r="BX401" s="24" t="n">
        <v>2.15</v>
      </c>
      <c r="BY401" s="15" t="n">
        <v>40330</v>
      </c>
      <c r="BZ401" s="24" t="n">
        <v>0.08</v>
      </c>
      <c r="CA401" s="15" t="n">
        <v>39448</v>
      </c>
      <c r="CB401" s="24" t="n">
        <v>42.6378646850586</v>
      </c>
      <c r="CC401" s="24" t="n">
        <v>44.3878646850586</v>
      </c>
      <c r="CD401" s="24" t="n">
        <v>46.1378646850586</v>
      </c>
      <c r="CE401" s="24" t="n">
        <v>2.15</v>
      </c>
      <c r="CF401" s="15" t="n">
        <v>40330</v>
      </c>
      <c r="CG401" s="24" t="n">
        <v>0.08</v>
      </c>
      <c r="CH401" s="15" t="n">
        <v>39448</v>
      </c>
      <c r="CI401" s="24" t="n">
        <v>38.8699989318848</v>
      </c>
      <c r="CJ401" s="24" t="n">
        <v>42.3699989318848</v>
      </c>
      <c r="CK401" s="24" t="n">
        <v>45.8699989318848</v>
      </c>
      <c r="CL401" s="24" t="n">
        <v>1.5</v>
      </c>
      <c r="CM401" s="15" t="n">
        <v>40330</v>
      </c>
      <c r="CN401" s="24" t="n">
        <v>0.1725</v>
      </c>
    </row>
    <row r="402" customFormat="false" ht="12.75" hidden="false" customHeight="false" outlineLevel="0" collapsed="false">
      <c r="B402" s="15" t="n">
        <v>39479</v>
      </c>
      <c r="C402" s="24" t="n">
        <v>52.7</v>
      </c>
      <c r="D402" s="24" t="n">
        <v>54</v>
      </c>
      <c r="E402" s="24" t="n">
        <v>55.3</v>
      </c>
      <c r="F402" s="25" t="n">
        <v>0.9</v>
      </c>
      <c r="G402" s="15" t="n">
        <v>40360</v>
      </c>
      <c r="H402" s="25" t="n">
        <v>0.284948883698614</v>
      </c>
      <c r="I402" s="15" t="n">
        <v>39479</v>
      </c>
      <c r="J402" s="24" t="n">
        <v>37.9000007629395</v>
      </c>
      <c r="K402" s="24" t="n">
        <v>39.2000007629395</v>
      </c>
      <c r="L402" s="24" t="n">
        <v>40.5000007629395</v>
      </c>
      <c r="M402" s="25" t="n">
        <v>0.9</v>
      </c>
      <c r="N402" s="15" t="n">
        <v>40360</v>
      </c>
      <c r="O402" s="25" t="n">
        <v>0.284948883698614</v>
      </c>
      <c r="P402" s="15" t="n">
        <v>39479</v>
      </c>
      <c r="Q402" s="24" t="n">
        <v>50.45</v>
      </c>
      <c r="R402" s="24" t="n">
        <v>52.1</v>
      </c>
      <c r="S402" s="24" t="n">
        <v>54.14</v>
      </c>
      <c r="T402" s="25" t="n">
        <v>0.9</v>
      </c>
      <c r="U402" s="15" t="n">
        <v>40360</v>
      </c>
      <c r="V402" s="25" t="n">
        <v>0.284948883698614</v>
      </c>
      <c r="W402" s="15" t="n">
        <v>39479</v>
      </c>
      <c r="X402" s="24" t="n">
        <v>43.95</v>
      </c>
      <c r="Y402" s="24" t="n">
        <v>45.25</v>
      </c>
      <c r="Z402" s="24" t="n">
        <v>46.55</v>
      </c>
      <c r="AA402" s="25" t="n">
        <v>0.9</v>
      </c>
      <c r="AB402" s="15" t="n">
        <v>40360</v>
      </c>
      <c r="AC402" s="25" t="n">
        <v>0.356186104623268</v>
      </c>
      <c r="AD402" s="15" t="n">
        <v>39479</v>
      </c>
      <c r="AE402" s="24" t="n">
        <v>36.45</v>
      </c>
      <c r="AF402" s="24" t="n">
        <v>37.75</v>
      </c>
      <c r="AG402" s="24" t="n">
        <v>39.05</v>
      </c>
      <c r="AH402" s="25" t="n">
        <v>2.5</v>
      </c>
      <c r="AI402" s="15" t="n">
        <v>40360</v>
      </c>
      <c r="AJ402" s="25" t="n">
        <v>0.284948883698614</v>
      </c>
      <c r="AK402" s="15" t="n">
        <v>39479</v>
      </c>
      <c r="AL402" s="24" t="n">
        <v>59.35</v>
      </c>
      <c r="AM402" s="24" t="n">
        <v>60.65</v>
      </c>
      <c r="AN402" s="24" t="n">
        <v>61.95</v>
      </c>
      <c r="AO402" s="24" t="n">
        <v>0.9</v>
      </c>
      <c r="AP402" s="15" t="n">
        <v>40360</v>
      </c>
      <c r="AQ402" s="24" t="n">
        <v>0.284948883698614</v>
      </c>
      <c r="AR402" s="15" t="n">
        <v>39479</v>
      </c>
      <c r="AS402" s="24" t="n">
        <v>41.1878623962402</v>
      </c>
      <c r="AT402" s="24" t="n">
        <v>42.9378623962402</v>
      </c>
      <c r="AU402" s="24" t="n">
        <v>44.6878623962402</v>
      </c>
      <c r="AV402" s="24" t="n">
        <v>2.9</v>
      </c>
      <c r="AW402" s="15" t="n">
        <v>40360</v>
      </c>
      <c r="AX402" s="24" t="n">
        <v>0.08</v>
      </c>
      <c r="AY402" s="15" t="n">
        <v>39479</v>
      </c>
      <c r="AZ402" s="24" t="n">
        <v>40.9378623962402</v>
      </c>
      <c r="BA402" s="24" t="n">
        <v>42.4378623962402</v>
      </c>
      <c r="BB402" s="24" t="n">
        <v>43.9378623962402</v>
      </c>
      <c r="BC402" s="24" t="n">
        <v>2.9</v>
      </c>
      <c r="BD402" s="15" t="n">
        <v>40360</v>
      </c>
      <c r="BE402" s="24" t="n">
        <v>0.08</v>
      </c>
      <c r="BF402" s="15" t="n">
        <v>39479</v>
      </c>
      <c r="BG402" s="24" t="n">
        <v>49.803840637207</v>
      </c>
      <c r="BH402" s="24" t="n">
        <v>52.303840637207</v>
      </c>
      <c r="BI402" s="24" t="n">
        <v>59.303840637207</v>
      </c>
      <c r="BJ402" s="24" t="n">
        <v>2.8</v>
      </c>
      <c r="BK402" s="15" t="n">
        <v>40360</v>
      </c>
      <c r="BL402" s="24" t="n">
        <v>0.11542194</v>
      </c>
      <c r="BM402" s="15" t="n">
        <v>39479</v>
      </c>
      <c r="BN402" s="24" t="n">
        <v>39.9378623962402</v>
      </c>
      <c r="BO402" s="24" t="n">
        <v>42.4378623962402</v>
      </c>
      <c r="BP402" s="24" t="n">
        <v>49.4378623962402</v>
      </c>
      <c r="BQ402" s="24" t="n">
        <v>2.8</v>
      </c>
      <c r="BR402" s="15" t="n">
        <v>40360</v>
      </c>
      <c r="BS402" s="24" t="n">
        <v>0.11542194</v>
      </c>
      <c r="BT402" s="15" t="n">
        <v>39479</v>
      </c>
      <c r="BU402" s="24" t="n">
        <v>44.3878631591797</v>
      </c>
      <c r="BV402" s="24" t="n">
        <v>45.8878631591797</v>
      </c>
      <c r="BW402" s="24" t="n">
        <v>47.3878631591797</v>
      </c>
      <c r="BX402" s="24" t="n">
        <v>2.9</v>
      </c>
      <c r="BY402" s="15" t="n">
        <v>40360</v>
      </c>
      <c r="BZ402" s="24" t="n">
        <v>0.08</v>
      </c>
      <c r="CA402" s="15" t="n">
        <v>39479</v>
      </c>
      <c r="CB402" s="24" t="n">
        <v>42.2878623962402</v>
      </c>
      <c r="CC402" s="24" t="n">
        <v>44.0378623962402</v>
      </c>
      <c r="CD402" s="24" t="n">
        <v>45.7878623962402</v>
      </c>
      <c r="CE402" s="24" t="n">
        <v>2.9</v>
      </c>
      <c r="CF402" s="15" t="n">
        <v>40360</v>
      </c>
      <c r="CG402" s="24" t="n">
        <v>0.08</v>
      </c>
      <c r="CH402" s="15" t="n">
        <v>39479</v>
      </c>
      <c r="CI402" s="24" t="n">
        <v>37.5699920654297</v>
      </c>
      <c r="CJ402" s="24" t="n">
        <v>41.0699920654297</v>
      </c>
      <c r="CK402" s="24" t="n">
        <v>44.5699920654297</v>
      </c>
      <c r="CL402" s="24" t="n">
        <v>2.4</v>
      </c>
      <c r="CM402" s="15" t="n">
        <v>40360</v>
      </c>
      <c r="CN402" s="24" t="n">
        <v>0.1775</v>
      </c>
    </row>
    <row r="403" customFormat="false" ht="12.75" hidden="false" customHeight="false" outlineLevel="0" collapsed="false">
      <c r="B403" s="15" t="n">
        <v>39508</v>
      </c>
      <c r="C403" s="24" t="n">
        <v>38.5</v>
      </c>
      <c r="D403" s="24" t="n">
        <v>39.25</v>
      </c>
      <c r="E403" s="24" t="n">
        <v>40</v>
      </c>
      <c r="F403" s="25" t="n">
        <v>1.2</v>
      </c>
      <c r="G403" s="15" t="n">
        <v>40391</v>
      </c>
      <c r="H403" s="25" t="n">
        <v>0.326789479279677</v>
      </c>
      <c r="I403" s="15" t="n">
        <v>39508</v>
      </c>
      <c r="J403" s="24" t="n">
        <v>36</v>
      </c>
      <c r="K403" s="24" t="n">
        <v>36.75</v>
      </c>
      <c r="L403" s="24" t="n">
        <v>37.5</v>
      </c>
      <c r="M403" s="25" t="n">
        <v>1.2</v>
      </c>
      <c r="N403" s="15" t="n">
        <v>40391</v>
      </c>
      <c r="O403" s="25" t="n">
        <v>0.326789479279677</v>
      </c>
      <c r="P403" s="15" t="n">
        <v>39508</v>
      </c>
      <c r="Q403" s="24" t="n">
        <v>37.7500007629395</v>
      </c>
      <c r="R403" s="24" t="n">
        <v>39.4000007629395</v>
      </c>
      <c r="S403" s="24" t="n">
        <v>41.4400007629395</v>
      </c>
      <c r="T403" s="25" t="n">
        <v>1.2</v>
      </c>
      <c r="U403" s="15" t="n">
        <v>40391</v>
      </c>
      <c r="V403" s="25" t="n">
        <v>0.326789479279677</v>
      </c>
      <c r="W403" s="15" t="n">
        <v>39508</v>
      </c>
      <c r="X403" s="24" t="n">
        <v>36</v>
      </c>
      <c r="Y403" s="24" t="n">
        <v>36.75</v>
      </c>
      <c r="Z403" s="24" t="n">
        <v>37.5</v>
      </c>
      <c r="AA403" s="25" t="n">
        <v>1.2</v>
      </c>
      <c r="AB403" s="15" t="n">
        <v>40391</v>
      </c>
      <c r="AC403" s="25" t="n">
        <v>0.408486849099596</v>
      </c>
      <c r="AD403" s="15" t="n">
        <v>39508</v>
      </c>
      <c r="AE403" s="24" t="n">
        <v>32.75</v>
      </c>
      <c r="AF403" s="24" t="n">
        <v>33.5</v>
      </c>
      <c r="AG403" s="24" t="n">
        <v>34.25</v>
      </c>
      <c r="AH403" s="25" t="n">
        <v>3.25</v>
      </c>
      <c r="AI403" s="15" t="n">
        <v>40391</v>
      </c>
      <c r="AJ403" s="25" t="n">
        <v>0.326789479279677</v>
      </c>
      <c r="AK403" s="15" t="n">
        <v>39508</v>
      </c>
      <c r="AL403" s="24" t="n">
        <v>46.15</v>
      </c>
      <c r="AM403" s="24" t="n">
        <v>46.9</v>
      </c>
      <c r="AN403" s="24" t="n">
        <v>47.65</v>
      </c>
      <c r="AO403" s="24" t="n">
        <v>1.2</v>
      </c>
      <c r="AP403" s="15" t="n">
        <v>40391</v>
      </c>
      <c r="AQ403" s="24" t="n">
        <v>0.326789479279677</v>
      </c>
      <c r="AR403" s="15" t="n">
        <v>39508</v>
      </c>
      <c r="AS403" s="24" t="n">
        <v>33.1485443115234</v>
      </c>
      <c r="AT403" s="24" t="n">
        <v>34.8985443115234</v>
      </c>
      <c r="AU403" s="24" t="n">
        <v>36.6485443115234</v>
      </c>
      <c r="AV403" s="24" t="n">
        <v>3.9</v>
      </c>
      <c r="AW403" s="15" t="n">
        <v>40391</v>
      </c>
      <c r="AX403" s="24" t="n">
        <v>0.08</v>
      </c>
      <c r="AY403" s="15" t="n">
        <v>39508</v>
      </c>
      <c r="AZ403" s="24" t="n">
        <v>32.8985443115234</v>
      </c>
      <c r="BA403" s="24" t="n">
        <v>34.3985443115234</v>
      </c>
      <c r="BB403" s="24" t="n">
        <v>35.8985443115234</v>
      </c>
      <c r="BC403" s="24" t="n">
        <v>3.9</v>
      </c>
      <c r="BD403" s="15" t="n">
        <v>40391</v>
      </c>
      <c r="BE403" s="24" t="n">
        <v>0.08</v>
      </c>
      <c r="BF403" s="15" t="n">
        <v>39508</v>
      </c>
      <c r="BG403" s="24" t="n">
        <v>39.7969169616699</v>
      </c>
      <c r="BH403" s="24" t="n">
        <v>42.2969169616699</v>
      </c>
      <c r="BI403" s="24" t="n">
        <v>49.2969169616699</v>
      </c>
      <c r="BJ403" s="24" t="n">
        <v>3.5</v>
      </c>
      <c r="BK403" s="15" t="n">
        <v>40391</v>
      </c>
      <c r="BL403" s="24" t="n">
        <v>0.11542194</v>
      </c>
      <c r="BM403" s="15" t="n">
        <v>39508</v>
      </c>
      <c r="BN403" s="24" t="n">
        <v>31.8985443115234</v>
      </c>
      <c r="BO403" s="24" t="n">
        <v>34.3985443115234</v>
      </c>
      <c r="BP403" s="24" t="n">
        <v>41.3985443115234</v>
      </c>
      <c r="BQ403" s="24" t="n">
        <v>3.5</v>
      </c>
      <c r="BR403" s="15" t="n">
        <v>40391</v>
      </c>
      <c r="BS403" s="24" t="n">
        <v>0.11542194</v>
      </c>
      <c r="BT403" s="15" t="n">
        <v>39508</v>
      </c>
      <c r="BU403" s="24" t="n">
        <v>34.5985450744629</v>
      </c>
      <c r="BV403" s="24" t="n">
        <v>36.0985450744629</v>
      </c>
      <c r="BW403" s="24" t="n">
        <v>37.5985450744629</v>
      </c>
      <c r="BX403" s="24" t="n">
        <v>3.9</v>
      </c>
      <c r="BY403" s="15" t="n">
        <v>40391</v>
      </c>
      <c r="BZ403" s="24" t="n">
        <v>0.08</v>
      </c>
      <c r="CA403" s="15" t="n">
        <v>39508</v>
      </c>
      <c r="CB403" s="24" t="n">
        <v>34.2485443115234</v>
      </c>
      <c r="CC403" s="24" t="n">
        <v>35.9985443115234</v>
      </c>
      <c r="CD403" s="24" t="n">
        <v>37.7485443115234</v>
      </c>
      <c r="CE403" s="24" t="n">
        <v>3.9</v>
      </c>
      <c r="CF403" s="15" t="n">
        <v>40391</v>
      </c>
      <c r="CG403" s="24" t="n">
        <v>0.08</v>
      </c>
      <c r="CH403" s="15" t="n">
        <v>39508</v>
      </c>
      <c r="CI403" s="24" t="n">
        <v>35.4499931335449</v>
      </c>
      <c r="CJ403" s="24" t="n">
        <v>38.9499931335449</v>
      </c>
      <c r="CK403" s="24" t="n">
        <v>42.4499931335449</v>
      </c>
      <c r="CL403" s="24" t="n">
        <v>3.5</v>
      </c>
      <c r="CM403" s="15" t="n">
        <v>40391</v>
      </c>
      <c r="CN403" s="24" t="n">
        <v>0.1875</v>
      </c>
    </row>
    <row r="404" customFormat="false" ht="12.75" hidden="false" customHeight="false" outlineLevel="0" collapsed="false">
      <c r="B404" s="15" t="n">
        <v>39539</v>
      </c>
      <c r="C404" s="24" t="n">
        <v>38.9</v>
      </c>
      <c r="D404" s="24" t="n">
        <v>39.5</v>
      </c>
      <c r="E404" s="24" t="n">
        <v>40.1</v>
      </c>
      <c r="F404" s="25" t="n">
        <v>1.5</v>
      </c>
      <c r="G404" s="15" t="n">
        <v>40422</v>
      </c>
      <c r="H404" s="25" t="n">
        <v>0.326789479279677</v>
      </c>
      <c r="I404" s="15" t="n">
        <v>39539</v>
      </c>
      <c r="J404" s="24" t="n">
        <v>34.3500007629395</v>
      </c>
      <c r="K404" s="24" t="n">
        <v>34.9500007629395</v>
      </c>
      <c r="L404" s="24" t="n">
        <v>35.5500007629395</v>
      </c>
      <c r="M404" s="25" t="n">
        <v>1.5</v>
      </c>
      <c r="N404" s="15" t="n">
        <v>40422</v>
      </c>
      <c r="O404" s="25" t="n">
        <v>0.326789479279677</v>
      </c>
      <c r="P404" s="15" t="n">
        <v>39539</v>
      </c>
      <c r="Q404" s="24" t="n">
        <v>36.8999992370606</v>
      </c>
      <c r="R404" s="24" t="n">
        <v>38.9999992370606</v>
      </c>
      <c r="S404" s="24" t="n">
        <v>41.0399992370606</v>
      </c>
      <c r="T404" s="25" t="n">
        <v>1.5</v>
      </c>
      <c r="U404" s="15" t="n">
        <v>40422</v>
      </c>
      <c r="V404" s="25" t="n">
        <v>0.326789479279677</v>
      </c>
      <c r="W404" s="15" t="n">
        <v>39539</v>
      </c>
      <c r="X404" s="24" t="n">
        <v>34.65</v>
      </c>
      <c r="Y404" s="24" t="n">
        <v>35.25</v>
      </c>
      <c r="Z404" s="24" t="n">
        <v>35.85</v>
      </c>
      <c r="AA404" s="25" t="n">
        <v>1.5</v>
      </c>
      <c r="AB404" s="15" t="n">
        <v>40422</v>
      </c>
      <c r="AC404" s="25" t="n">
        <v>0.408486849099596</v>
      </c>
      <c r="AD404" s="15" t="n">
        <v>39539</v>
      </c>
      <c r="AE404" s="24" t="n">
        <v>29.9</v>
      </c>
      <c r="AF404" s="24" t="n">
        <v>30.5</v>
      </c>
      <c r="AG404" s="24" t="n">
        <v>31.1</v>
      </c>
      <c r="AH404" s="25" t="n">
        <v>3.25</v>
      </c>
      <c r="AI404" s="15" t="n">
        <v>40422</v>
      </c>
      <c r="AJ404" s="25" t="n">
        <v>0.326789479279677</v>
      </c>
      <c r="AK404" s="15" t="n">
        <v>39539</v>
      </c>
      <c r="AL404" s="24" t="n">
        <v>46.55</v>
      </c>
      <c r="AM404" s="24" t="n">
        <v>47.15</v>
      </c>
      <c r="AN404" s="24" t="n">
        <v>47.75</v>
      </c>
      <c r="AO404" s="24" t="n">
        <v>1.5</v>
      </c>
      <c r="AP404" s="15" t="n">
        <v>40422</v>
      </c>
      <c r="AQ404" s="24" t="n">
        <v>0.326789479279677</v>
      </c>
      <c r="AR404" s="15" t="n">
        <v>39539</v>
      </c>
      <c r="AS404" s="24" t="n">
        <v>33.5985450744629</v>
      </c>
      <c r="AT404" s="24" t="n">
        <v>35.3485450744629</v>
      </c>
      <c r="AU404" s="24" t="n">
        <v>37.0985450744629</v>
      </c>
      <c r="AV404" s="24" t="n">
        <v>3.9</v>
      </c>
      <c r="AW404" s="15" t="n">
        <v>40422</v>
      </c>
      <c r="AX404" s="24" t="n">
        <v>0.08</v>
      </c>
      <c r="AY404" s="15" t="n">
        <v>39539</v>
      </c>
      <c r="AZ404" s="24" t="n">
        <v>33.3485450744629</v>
      </c>
      <c r="BA404" s="24" t="n">
        <v>34.8485450744629</v>
      </c>
      <c r="BB404" s="24" t="n">
        <v>36.3485450744629</v>
      </c>
      <c r="BC404" s="24" t="n">
        <v>3.9</v>
      </c>
      <c r="BD404" s="15" t="n">
        <v>40422</v>
      </c>
      <c r="BE404" s="24" t="n">
        <v>0.08</v>
      </c>
      <c r="BF404" s="15" t="n">
        <v>39539</v>
      </c>
      <c r="BG404" s="24" t="n">
        <v>37.6969146728516</v>
      </c>
      <c r="BH404" s="24" t="n">
        <v>40.1969146728516</v>
      </c>
      <c r="BI404" s="24" t="n">
        <v>47.1969146728516</v>
      </c>
      <c r="BJ404" s="24" t="n">
        <v>3.5</v>
      </c>
      <c r="BK404" s="15" t="n">
        <v>40422</v>
      </c>
      <c r="BL404" s="24" t="n">
        <v>0.11542194</v>
      </c>
      <c r="BM404" s="15" t="n">
        <v>39539</v>
      </c>
      <c r="BN404" s="24" t="n">
        <v>32.3485450744629</v>
      </c>
      <c r="BO404" s="24" t="n">
        <v>34.8485450744629</v>
      </c>
      <c r="BP404" s="24" t="n">
        <v>41.8485450744629</v>
      </c>
      <c r="BQ404" s="24" t="n">
        <v>3.5</v>
      </c>
      <c r="BR404" s="15" t="n">
        <v>40422</v>
      </c>
      <c r="BS404" s="24" t="n">
        <v>0.11542194</v>
      </c>
      <c r="BT404" s="15" t="n">
        <v>39539</v>
      </c>
      <c r="BU404" s="24" t="n">
        <v>34.5985450744629</v>
      </c>
      <c r="BV404" s="24" t="n">
        <v>36.0985450744629</v>
      </c>
      <c r="BW404" s="24" t="n">
        <v>37.5985450744629</v>
      </c>
      <c r="BX404" s="24" t="n">
        <v>3.9</v>
      </c>
      <c r="BY404" s="15" t="n">
        <v>40422</v>
      </c>
      <c r="BZ404" s="24" t="n">
        <v>0.08</v>
      </c>
      <c r="CA404" s="15" t="n">
        <v>39539</v>
      </c>
      <c r="CB404" s="24" t="n">
        <v>34.6985450744629</v>
      </c>
      <c r="CC404" s="24" t="n">
        <v>36.4485450744629</v>
      </c>
      <c r="CD404" s="24" t="n">
        <v>38.1985450744629</v>
      </c>
      <c r="CE404" s="24" t="n">
        <v>3.9</v>
      </c>
      <c r="CF404" s="15" t="n">
        <v>40422</v>
      </c>
      <c r="CG404" s="24" t="n">
        <v>0.08</v>
      </c>
      <c r="CH404" s="15" t="n">
        <v>39539</v>
      </c>
      <c r="CI404" s="24" t="n">
        <v>34.9999885559082</v>
      </c>
      <c r="CJ404" s="24" t="n">
        <v>38.4999885559082</v>
      </c>
      <c r="CK404" s="24" t="n">
        <v>41.9999885559082</v>
      </c>
      <c r="CL404" s="24" t="n">
        <v>3.5</v>
      </c>
      <c r="CM404" s="15" t="n">
        <v>40422</v>
      </c>
      <c r="CN404" s="24" t="n">
        <v>0.1875</v>
      </c>
    </row>
    <row r="405" customFormat="false" ht="12.75" hidden="false" customHeight="false" outlineLevel="0" collapsed="false">
      <c r="B405" s="15" t="n">
        <v>39569</v>
      </c>
      <c r="C405" s="24" t="n">
        <v>41.26</v>
      </c>
      <c r="D405" s="24" t="n">
        <v>43.3</v>
      </c>
      <c r="E405" s="24" t="n">
        <v>45.34</v>
      </c>
      <c r="F405" s="25" t="n">
        <v>1.5</v>
      </c>
      <c r="G405" s="15" t="n">
        <v>40452</v>
      </c>
      <c r="H405" s="25" t="n">
        <v>0.246354541222979</v>
      </c>
      <c r="I405" s="15" t="n">
        <v>39569</v>
      </c>
      <c r="J405" s="24" t="n">
        <v>37.21</v>
      </c>
      <c r="K405" s="24" t="n">
        <v>39.25</v>
      </c>
      <c r="L405" s="24" t="n">
        <v>41.29</v>
      </c>
      <c r="M405" s="25" t="n">
        <v>1.5</v>
      </c>
      <c r="N405" s="15" t="n">
        <v>40452</v>
      </c>
      <c r="O405" s="25" t="n">
        <v>0.246354541222979</v>
      </c>
      <c r="P405" s="15" t="n">
        <v>39569</v>
      </c>
      <c r="Q405" s="24" t="n">
        <v>38.9</v>
      </c>
      <c r="R405" s="24" t="n">
        <v>41</v>
      </c>
      <c r="S405" s="24" t="n">
        <v>44.85</v>
      </c>
      <c r="T405" s="25" t="n">
        <v>1.5</v>
      </c>
      <c r="U405" s="15" t="n">
        <v>40452</v>
      </c>
      <c r="V405" s="25" t="n">
        <v>0.246354541222979</v>
      </c>
      <c r="W405" s="15" t="n">
        <v>39569</v>
      </c>
      <c r="X405" s="24" t="n">
        <v>34.71</v>
      </c>
      <c r="Y405" s="24" t="n">
        <v>36.75</v>
      </c>
      <c r="Z405" s="24" t="n">
        <v>38.79</v>
      </c>
      <c r="AA405" s="25" t="n">
        <v>1.5</v>
      </c>
      <c r="AB405" s="15" t="n">
        <v>40452</v>
      </c>
      <c r="AC405" s="25" t="n">
        <v>0.307943176528724</v>
      </c>
      <c r="AD405" s="15" t="n">
        <v>39569</v>
      </c>
      <c r="AE405" s="24" t="n">
        <v>32.96</v>
      </c>
      <c r="AF405" s="24" t="n">
        <v>35</v>
      </c>
      <c r="AG405" s="24" t="n">
        <v>37.04</v>
      </c>
      <c r="AH405" s="25" t="n">
        <v>2</v>
      </c>
      <c r="AI405" s="15" t="n">
        <v>40452</v>
      </c>
      <c r="AJ405" s="25" t="n">
        <v>0.246354541222979</v>
      </c>
      <c r="AK405" s="15" t="n">
        <v>39569</v>
      </c>
      <c r="AL405" s="24" t="n">
        <v>48.3</v>
      </c>
      <c r="AM405" s="24" t="n">
        <v>50.34</v>
      </c>
      <c r="AN405" s="24" t="n">
        <v>52.38</v>
      </c>
      <c r="AO405" s="24" t="n">
        <v>1.5</v>
      </c>
      <c r="AP405" s="15" t="n">
        <v>40452</v>
      </c>
      <c r="AQ405" s="24" t="n">
        <v>0.246354541222979</v>
      </c>
      <c r="AR405" s="15" t="n">
        <v>39569</v>
      </c>
      <c r="AS405" s="24" t="n">
        <v>32.2535667419434</v>
      </c>
      <c r="AT405" s="24" t="n">
        <v>35.7535667419434</v>
      </c>
      <c r="AU405" s="24" t="n">
        <v>39.2535667419434</v>
      </c>
      <c r="AV405" s="24" t="n">
        <v>2.33</v>
      </c>
      <c r="AW405" s="15" t="n">
        <v>40452</v>
      </c>
      <c r="AX405" s="24" t="n">
        <v>0.08</v>
      </c>
      <c r="AY405" s="15" t="n">
        <v>39569</v>
      </c>
      <c r="AZ405" s="24" t="n">
        <v>33.2035667419434</v>
      </c>
      <c r="BA405" s="24" t="n">
        <v>35.2535667419434</v>
      </c>
      <c r="BB405" s="24" t="n">
        <v>37.3035667419434</v>
      </c>
      <c r="BC405" s="24" t="n">
        <v>2.33</v>
      </c>
      <c r="BD405" s="15" t="n">
        <v>40452</v>
      </c>
      <c r="BE405" s="24" t="n">
        <v>0.08</v>
      </c>
      <c r="BF405" s="15" t="n">
        <v>39569</v>
      </c>
      <c r="BG405" s="24" t="n">
        <v>34.496915435791</v>
      </c>
      <c r="BH405" s="24" t="n">
        <v>36.996915435791</v>
      </c>
      <c r="BI405" s="24" t="n">
        <v>43.996915435791</v>
      </c>
      <c r="BJ405" s="24" t="n">
        <v>2.154</v>
      </c>
      <c r="BK405" s="15" t="n">
        <v>40452</v>
      </c>
      <c r="BL405" s="24" t="n">
        <v>0.11542194</v>
      </c>
      <c r="BM405" s="15" t="n">
        <v>39569</v>
      </c>
      <c r="BN405" s="24" t="n">
        <v>35.2535667419434</v>
      </c>
      <c r="BO405" s="24" t="n">
        <v>37.7535667419434</v>
      </c>
      <c r="BP405" s="24" t="n">
        <v>44.7535667419434</v>
      </c>
      <c r="BQ405" s="24" t="n">
        <v>2.154</v>
      </c>
      <c r="BR405" s="15" t="n">
        <v>40452</v>
      </c>
      <c r="BS405" s="24" t="n">
        <v>0.11542194</v>
      </c>
      <c r="BT405" s="15" t="n">
        <v>39569</v>
      </c>
      <c r="BU405" s="24" t="n">
        <v>29.6035682678223</v>
      </c>
      <c r="BV405" s="24" t="n">
        <v>31.6535682678223</v>
      </c>
      <c r="BW405" s="24" t="n">
        <v>33.7035682678223</v>
      </c>
      <c r="BX405" s="24" t="n">
        <v>2.33</v>
      </c>
      <c r="BY405" s="15" t="n">
        <v>40452</v>
      </c>
      <c r="BZ405" s="24" t="n">
        <v>0.08</v>
      </c>
      <c r="CA405" s="15" t="n">
        <v>39569</v>
      </c>
      <c r="CB405" s="24" t="n">
        <v>33.3535667419434</v>
      </c>
      <c r="CC405" s="24" t="n">
        <v>36.8535667419434</v>
      </c>
      <c r="CD405" s="24" t="n">
        <v>40.3535667419434</v>
      </c>
      <c r="CE405" s="24" t="n">
        <v>2.33</v>
      </c>
      <c r="CF405" s="15" t="n">
        <v>40452</v>
      </c>
      <c r="CG405" s="24" t="n">
        <v>0.08</v>
      </c>
      <c r="CH405" s="15" t="n">
        <v>39569</v>
      </c>
      <c r="CI405" s="24" t="n">
        <v>39.2500114440918</v>
      </c>
      <c r="CJ405" s="24" t="n">
        <v>42.7500114440918</v>
      </c>
      <c r="CK405" s="24" t="n">
        <v>46.2500114440918</v>
      </c>
      <c r="CL405" s="24" t="n">
        <v>2.5</v>
      </c>
      <c r="CM405" s="15" t="n">
        <v>40452</v>
      </c>
      <c r="CN405" s="24" t="n">
        <v>0.17</v>
      </c>
    </row>
    <row r="406" customFormat="false" ht="12.75" hidden="false" customHeight="false" outlineLevel="0" collapsed="false">
      <c r="B406" s="15" t="n">
        <v>39600</v>
      </c>
      <c r="C406" s="24" t="n">
        <v>56.43</v>
      </c>
      <c r="D406" s="24" t="n">
        <v>62.3</v>
      </c>
      <c r="E406" s="24" t="n">
        <v>68.17</v>
      </c>
      <c r="F406" s="25" t="n">
        <v>0.9</v>
      </c>
      <c r="G406" s="15" t="n">
        <v>40483</v>
      </c>
      <c r="H406" s="25" t="n">
        <v>0.217498958063626</v>
      </c>
      <c r="I406" s="15" t="n">
        <v>39600</v>
      </c>
      <c r="J406" s="24" t="n">
        <v>54.13</v>
      </c>
      <c r="K406" s="24" t="n">
        <v>60</v>
      </c>
      <c r="L406" s="24" t="n">
        <v>65.87</v>
      </c>
      <c r="M406" s="25" t="n">
        <v>0.9</v>
      </c>
      <c r="N406" s="15" t="n">
        <v>40483</v>
      </c>
      <c r="O406" s="25" t="n">
        <v>0.217498958063626</v>
      </c>
      <c r="P406" s="15" t="n">
        <v>39600</v>
      </c>
      <c r="Q406" s="24" t="n">
        <v>49.65</v>
      </c>
      <c r="R406" s="24" t="n">
        <v>53.7</v>
      </c>
      <c r="S406" s="24" t="n">
        <v>59.57</v>
      </c>
      <c r="T406" s="25" t="n">
        <v>0.9</v>
      </c>
      <c r="U406" s="15" t="n">
        <v>40483</v>
      </c>
      <c r="V406" s="25" t="n">
        <v>0.217498958063626</v>
      </c>
      <c r="W406" s="15" t="n">
        <v>39600</v>
      </c>
      <c r="X406" s="24" t="n">
        <v>40.88</v>
      </c>
      <c r="Y406" s="24" t="n">
        <v>46.75</v>
      </c>
      <c r="Z406" s="24" t="n">
        <v>52.62</v>
      </c>
      <c r="AA406" s="25" t="n">
        <v>0.9</v>
      </c>
      <c r="AB406" s="15" t="n">
        <v>40483</v>
      </c>
      <c r="AC406" s="25" t="n">
        <v>0.271873697579532</v>
      </c>
      <c r="AD406" s="15" t="n">
        <v>39600</v>
      </c>
      <c r="AE406" s="24" t="n">
        <v>48.88</v>
      </c>
      <c r="AF406" s="24" t="n">
        <v>54.75</v>
      </c>
      <c r="AG406" s="24" t="n">
        <v>60.62</v>
      </c>
      <c r="AH406" s="25" t="n">
        <v>1.5</v>
      </c>
      <c r="AI406" s="15" t="n">
        <v>40483</v>
      </c>
      <c r="AJ406" s="25" t="n">
        <v>0.217498958063626</v>
      </c>
      <c r="AK406" s="15" t="n">
        <v>39600</v>
      </c>
      <c r="AL406" s="24" t="n">
        <v>66.27</v>
      </c>
      <c r="AM406" s="24" t="n">
        <v>72.14</v>
      </c>
      <c r="AN406" s="24" t="n">
        <v>78.01</v>
      </c>
      <c r="AO406" s="24" t="n">
        <v>0.9</v>
      </c>
      <c r="AP406" s="15" t="n">
        <v>40483</v>
      </c>
      <c r="AQ406" s="24" t="n">
        <v>0.217498958063626</v>
      </c>
      <c r="AR406" s="15" t="n">
        <v>39600</v>
      </c>
      <c r="AS406" s="24" t="n">
        <v>28.9978561401367</v>
      </c>
      <c r="AT406" s="24" t="n">
        <v>43.9978561401367</v>
      </c>
      <c r="AU406" s="24" t="n">
        <v>53.9978561401367</v>
      </c>
      <c r="AV406" s="24" t="n">
        <v>2.06</v>
      </c>
      <c r="AW406" s="15" t="n">
        <v>40483</v>
      </c>
      <c r="AX406" s="24" t="n">
        <v>0.08</v>
      </c>
      <c r="AY406" s="15" t="n">
        <v>39600</v>
      </c>
      <c r="AZ406" s="24" t="n">
        <v>38.4978561401367</v>
      </c>
      <c r="BA406" s="24" t="n">
        <v>43.4978561401367</v>
      </c>
      <c r="BB406" s="24" t="n">
        <v>48.4978561401367</v>
      </c>
      <c r="BC406" s="24" t="n">
        <v>2.06</v>
      </c>
      <c r="BD406" s="15" t="n">
        <v>40483</v>
      </c>
      <c r="BE406" s="24" t="n">
        <v>0.08</v>
      </c>
      <c r="BF406" s="15" t="n">
        <v>39600</v>
      </c>
      <c r="BG406" s="24" t="n">
        <v>35.2273025512695</v>
      </c>
      <c r="BH406" s="24" t="n">
        <v>37.7273025512695</v>
      </c>
      <c r="BI406" s="24" t="n">
        <v>44.7273025512695</v>
      </c>
      <c r="BJ406" s="24" t="n">
        <v>1.84</v>
      </c>
      <c r="BK406" s="15" t="n">
        <v>40483</v>
      </c>
      <c r="BL406" s="24" t="n">
        <v>0.11542194</v>
      </c>
      <c r="BM406" s="15" t="n">
        <v>39600</v>
      </c>
      <c r="BN406" s="24" t="n">
        <v>46.4103546142578</v>
      </c>
      <c r="BO406" s="24" t="n">
        <v>48.9103546142578</v>
      </c>
      <c r="BP406" s="24" t="n">
        <v>55.9103546142578</v>
      </c>
      <c r="BQ406" s="24" t="n">
        <v>1.84</v>
      </c>
      <c r="BR406" s="15" t="n">
        <v>40483</v>
      </c>
      <c r="BS406" s="24" t="n">
        <v>0.11542194</v>
      </c>
      <c r="BT406" s="15" t="n">
        <v>39600</v>
      </c>
      <c r="BU406" s="24" t="n">
        <v>33.4978561401367</v>
      </c>
      <c r="BV406" s="24" t="n">
        <v>38.4978561401367</v>
      </c>
      <c r="BW406" s="24" t="n">
        <v>43.4978561401367</v>
      </c>
      <c r="BX406" s="24" t="n">
        <v>2.06</v>
      </c>
      <c r="BY406" s="15" t="n">
        <v>40483</v>
      </c>
      <c r="BZ406" s="24" t="n">
        <v>0.08</v>
      </c>
      <c r="CA406" s="15" t="n">
        <v>39600</v>
      </c>
      <c r="CB406" s="24" t="n">
        <v>30.0978561401367</v>
      </c>
      <c r="CC406" s="24" t="n">
        <v>45.0978561401367</v>
      </c>
      <c r="CD406" s="24" t="n">
        <v>55.0978561401367</v>
      </c>
      <c r="CE406" s="24" t="n">
        <v>2.06</v>
      </c>
      <c r="CF406" s="15" t="n">
        <v>40483</v>
      </c>
      <c r="CG406" s="24" t="n">
        <v>0.08</v>
      </c>
      <c r="CH406" s="15" t="n">
        <v>39600</v>
      </c>
      <c r="CI406" s="24" t="n">
        <v>45.7499961853027</v>
      </c>
      <c r="CJ406" s="24" t="n">
        <v>49.2499961853027</v>
      </c>
      <c r="CK406" s="24" t="n">
        <v>52.7499961853027</v>
      </c>
      <c r="CL406" s="24" t="n">
        <v>1.25</v>
      </c>
      <c r="CM406" s="15" t="n">
        <v>40483</v>
      </c>
      <c r="CN406" s="24" t="n">
        <v>0.165</v>
      </c>
    </row>
    <row r="407" customFormat="false" ht="12.75" hidden="false" customHeight="false" outlineLevel="0" collapsed="false">
      <c r="B407" s="15" t="n">
        <v>39630</v>
      </c>
      <c r="C407" s="24" t="n">
        <v>76.55</v>
      </c>
      <c r="D407" s="24" t="n">
        <v>81.55</v>
      </c>
      <c r="E407" s="24" t="n">
        <v>86.55</v>
      </c>
      <c r="F407" s="25" t="n">
        <v>1</v>
      </c>
      <c r="G407" s="15" t="n">
        <v>40513</v>
      </c>
      <c r="H407" s="25" t="n">
        <v>0.217498958063626</v>
      </c>
      <c r="I407" s="15" t="n">
        <v>39630</v>
      </c>
      <c r="J407" s="24" t="n">
        <v>75.2099990844727</v>
      </c>
      <c r="K407" s="24" t="n">
        <v>80.2099990844727</v>
      </c>
      <c r="L407" s="24" t="n">
        <v>85.2099990844727</v>
      </c>
      <c r="M407" s="25" t="n">
        <v>1</v>
      </c>
      <c r="N407" s="15" t="n">
        <v>40513</v>
      </c>
      <c r="O407" s="25" t="n">
        <v>0.217498958063626</v>
      </c>
      <c r="P407" s="15" t="n">
        <v>39630</v>
      </c>
      <c r="Q407" s="24" t="n">
        <v>59.8</v>
      </c>
      <c r="R407" s="24" t="n">
        <v>69.7</v>
      </c>
      <c r="S407" s="24" t="n">
        <v>82.21</v>
      </c>
      <c r="T407" s="25" t="n">
        <v>1</v>
      </c>
      <c r="U407" s="15" t="n">
        <v>40513</v>
      </c>
      <c r="V407" s="25" t="n">
        <v>0.217498958063626</v>
      </c>
      <c r="W407" s="15" t="n">
        <v>39630</v>
      </c>
      <c r="X407" s="24" t="n">
        <v>47.25</v>
      </c>
      <c r="Y407" s="24" t="n">
        <v>52.25</v>
      </c>
      <c r="Z407" s="24" t="n">
        <v>57.25</v>
      </c>
      <c r="AA407" s="25" t="n">
        <v>1</v>
      </c>
      <c r="AB407" s="15" t="n">
        <v>40513</v>
      </c>
      <c r="AC407" s="25" t="n">
        <v>0.271873697579532</v>
      </c>
      <c r="AD407" s="15" t="n">
        <v>39630</v>
      </c>
      <c r="AE407" s="24" t="n">
        <v>74</v>
      </c>
      <c r="AF407" s="24" t="n">
        <v>79</v>
      </c>
      <c r="AG407" s="24" t="n">
        <v>84</v>
      </c>
      <c r="AH407" s="25" t="n">
        <v>1.5</v>
      </c>
      <c r="AI407" s="15" t="n">
        <v>40513</v>
      </c>
      <c r="AJ407" s="25" t="n">
        <v>0.217498958063626</v>
      </c>
      <c r="AK407" s="15" t="n">
        <v>39630</v>
      </c>
      <c r="AL407" s="24" t="n">
        <v>98.39</v>
      </c>
      <c r="AM407" s="24" t="n">
        <v>103.39</v>
      </c>
      <c r="AN407" s="24" t="n">
        <v>108.39</v>
      </c>
      <c r="AO407" s="24" t="n">
        <v>1</v>
      </c>
      <c r="AP407" s="15" t="n">
        <v>40513</v>
      </c>
      <c r="AQ407" s="24" t="n">
        <v>0.217498958063626</v>
      </c>
      <c r="AR407" s="15" t="n">
        <v>39630</v>
      </c>
      <c r="AS407" s="24" t="n">
        <v>43.7471466064453</v>
      </c>
      <c r="AT407" s="24" t="n">
        <v>68.7471466064453</v>
      </c>
      <c r="AU407" s="24" t="n">
        <v>78.7471466064453</v>
      </c>
      <c r="AV407" s="24" t="n">
        <v>2.052</v>
      </c>
      <c r="AW407" s="15" t="n">
        <v>40513</v>
      </c>
      <c r="AX407" s="24" t="n">
        <v>0.08</v>
      </c>
      <c r="AY407" s="15" t="n">
        <v>39630</v>
      </c>
      <c r="AZ407" s="24" t="n">
        <v>58.2471466064453</v>
      </c>
      <c r="BA407" s="24" t="n">
        <v>68.2471466064453</v>
      </c>
      <c r="BB407" s="24" t="n">
        <v>78.2471466064453</v>
      </c>
      <c r="BC407" s="24" t="n">
        <v>2.052</v>
      </c>
      <c r="BD407" s="15" t="n">
        <v>40513</v>
      </c>
      <c r="BE407" s="24" t="n">
        <v>0.08</v>
      </c>
      <c r="BF407" s="15" t="n">
        <v>39630</v>
      </c>
      <c r="BG407" s="24" t="n">
        <v>52.625</v>
      </c>
      <c r="BH407" s="24" t="n">
        <v>55.125</v>
      </c>
      <c r="BI407" s="24" t="n">
        <v>62.125</v>
      </c>
      <c r="BJ407" s="24" t="n">
        <v>1.75</v>
      </c>
      <c r="BK407" s="15" t="n">
        <v>40513</v>
      </c>
      <c r="BL407" s="24" t="n">
        <v>0.11542194</v>
      </c>
      <c r="BM407" s="15" t="n">
        <v>39630</v>
      </c>
      <c r="BN407" s="24" t="n">
        <v>68.1721496582031</v>
      </c>
      <c r="BO407" s="24" t="n">
        <v>70.6721496582031</v>
      </c>
      <c r="BP407" s="24" t="n">
        <v>77.6721496582031</v>
      </c>
      <c r="BQ407" s="24" t="n">
        <v>1.75</v>
      </c>
      <c r="BR407" s="15" t="n">
        <v>40513</v>
      </c>
      <c r="BS407" s="24" t="n">
        <v>0.11542194</v>
      </c>
      <c r="BT407" s="15" t="n">
        <v>39630</v>
      </c>
      <c r="BU407" s="24" t="n">
        <v>44.9971466064453</v>
      </c>
      <c r="BV407" s="24" t="n">
        <v>54.9971466064453</v>
      </c>
      <c r="BW407" s="24" t="n">
        <v>64.9971466064453</v>
      </c>
      <c r="BX407" s="24" t="n">
        <v>2.052</v>
      </c>
      <c r="BY407" s="15" t="n">
        <v>40513</v>
      </c>
      <c r="BZ407" s="24" t="n">
        <v>0.08</v>
      </c>
      <c r="CA407" s="15" t="n">
        <v>39630</v>
      </c>
      <c r="CB407" s="24" t="n">
        <v>44.8471466064453</v>
      </c>
      <c r="CC407" s="24" t="n">
        <v>69.8471466064453</v>
      </c>
      <c r="CD407" s="24" t="n">
        <v>79.8471466064453</v>
      </c>
      <c r="CE407" s="24" t="n">
        <v>2.052</v>
      </c>
      <c r="CF407" s="15" t="n">
        <v>40513</v>
      </c>
      <c r="CG407" s="24" t="n">
        <v>0.08</v>
      </c>
      <c r="CH407" s="15" t="n">
        <v>39630</v>
      </c>
      <c r="CI407" s="24" t="n">
        <v>53.4999923706055</v>
      </c>
      <c r="CJ407" s="24" t="n">
        <v>56.9999923706055</v>
      </c>
      <c r="CK407" s="24" t="n">
        <v>60.4999923706055</v>
      </c>
      <c r="CL407" s="24" t="n">
        <v>1.25</v>
      </c>
      <c r="CM407" s="15" t="n">
        <v>40513</v>
      </c>
      <c r="CN407" s="24" t="n">
        <v>0.165</v>
      </c>
    </row>
    <row r="408" customFormat="false" ht="12.75" hidden="false" customHeight="false" outlineLevel="0" collapsed="false">
      <c r="B408" s="15" t="n">
        <v>39661</v>
      </c>
      <c r="C408" s="24" t="n">
        <v>76.55</v>
      </c>
      <c r="D408" s="24" t="n">
        <v>81.55</v>
      </c>
      <c r="E408" s="24" t="n">
        <v>86.55</v>
      </c>
      <c r="F408" s="25" t="n">
        <v>1</v>
      </c>
      <c r="G408" s="15" t="n">
        <v>40544</v>
      </c>
      <c r="H408" s="25" t="n">
        <v>0.21822034764261</v>
      </c>
      <c r="I408" s="15" t="n">
        <v>39661</v>
      </c>
      <c r="J408" s="24" t="n">
        <v>73.6999969482422</v>
      </c>
      <c r="K408" s="24" t="n">
        <v>78.6999969482422</v>
      </c>
      <c r="L408" s="24" t="n">
        <v>83.6999969482422</v>
      </c>
      <c r="M408" s="25" t="n">
        <v>1</v>
      </c>
      <c r="N408" s="15" t="n">
        <v>40544</v>
      </c>
      <c r="O408" s="25" t="n">
        <v>0.21822034764261</v>
      </c>
      <c r="P408" s="15" t="n">
        <v>39661</v>
      </c>
      <c r="Q408" s="24" t="n">
        <v>59.8</v>
      </c>
      <c r="R408" s="24" t="n">
        <v>69.7</v>
      </c>
      <c r="S408" s="24" t="n">
        <v>82.21</v>
      </c>
      <c r="T408" s="25" t="n">
        <v>1</v>
      </c>
      <c r="U408" s="15" t="n">
        <v>40544</v>
      </c>
      <c r="V408" s="25" t="n">
        <v>0.21822034764261</v>
      </c>
      <c r="W408" s="15" t="n">
        <v>39661</v>
      </c>
      <c r="X408" s="24" t="n">
        <v>47.25</v>
      </c>
      <c r="Y408" s="24" t="n">
        <v>52.25</v>
      </c>
      <c r="Z408" s="24" t="n">
        <v>57.25</v>
      </c>
      <c r="AA408" s="25" t="n">
        <v>1</v>
      </c>
      <c r="AB408" s="15" t="n">
        <v>40544</v>
      </c>
      <c r="AC408" s="25" t="n">
        <v>0.272775434553262</v>
      </c>
      <c r="AD408" s="15" t="n">
        <v>39661</v>
      </c>
      <c r="AE408" s="24" t="n">
        <v>74</v>
      </c>
      <c r="AF408" s="24" t="n">
        <v>79</v>
      </c>
      <c r="AG408" s="24" t="n">
        <v>84</v>
      </c>
      <c r="AH408" s="25" t="n">
        <v>1.5</v>
      </c>
      <c r="AI408" s="15" t="n">
        <v>40544</v>
      </c>
      <c r="AJ408" s="25" t="n">
        <v>0.21822034764261</v>
      </c>
      <c r="AK408" s="15" t="n">
        <v>39661</v>
      </c>
      <c r="AL408" s="24" t="n">
        <v>98.39</v>
      </c>
      <c r="AM408" s="24" t="n">
        <v>103.39</v>
      </c>
      <c r="AN408" s="24" t="n">
        <v>108.39</v>
      </c>
      <c r="AO408" s="24" t="n">
        <v>1</v>
      </c>
      <c r="AP408" s="15" t="n">
        <v>40544</v>
      </c>
      <c r="AQ408" s="24" t="n">
        <v>0.21822034764261</v>
      </c>
      <c r="AR408" s="15" t="n">
        <v>39661</v>
      </c>
      <c r="AS408" s="24" t="n">
        <v>43.7471466064453</v>
      </c>
      <c r="AT408" s="24" t="n">
        <v>68.7471466064453</v>
      </c>
      <c r="AU408" s="24" t="n">
        <v>78.7471466064453</v>
      </c>
      <c r="AV408" s="24" t="n">
        <v>1.89</v>
      </c>
      <c r="AW408" s="15" t="n">
        <v>40544</v>
      </c>
      <c r="AX408" s="24" t="n">
        <v>0.08</v>
      </c>
      <c r="AY408" s="15" t="n">
        <v>39661</v>
      </c>
      <c r="AZ408" s="24" t="n">
        <v>58.2471466064453</v>
      </c>
      <c r="BA408" s="24" t="n">
        <v>68.2471466064453</v>
      </c>
      <c r="BB408" s="24" t="n">
        <v>78.2471466064453</v>
      </c>
      <c r="BC408" s="24" t="n">
        <v>1.89</v>
      </c>
      <c r="BD408" s="15" t="n">
        <v>40544</v>
      </c>
      <c r="BE408" s="24" t="n">
        <v>0.08</v>
      </c>
      <c r="BF408" s="15" t="n">
        <v>39661</v>
      </c>
      <c r="BG408" s="24" t="n">
        <v>52.625</v>
      </c>
      <c r="BH408" s="24" t="n">
        <v>55.125</v>
      </c>
      <c r="BI408" s="24" t="n">
        <v>62.125</v>
      </c>
      <c r="BJ408" s="24" t="n">
        <v>1.8</v>
      </c>
      <c r="BK408" s="15" t="n">
        <v>40544</v>
      </c>
      <c r="BL408" s="24" t="n">
        <v>0.11542194</v>
      </c>
      <c r="BM408" s="15" t="n">
        <v>39661</v>
      </c>
      <c r="BN408" s="24" t="n">
        <v>68.1721496582031</v>
      </c>
      <c r="BO408" s="24" t="n">
        <v>70.6721496582031</v>
      </c>
      <c r="BP408" s="24" t="n">
        <v>77.6721496582031</v>
      </c>
      <c r="BQ408" s="24" t="n">
        <v>1.8</v>
      </c>
      <c r="BR408" s="15" t="n">
        <v>40544</v>
      </c>
      <c r="BS408" s="24" t="n">
        <v>0.11542194</v>
      </c>
      <c r="BT408" s="15" t="n">
        <v>39661</v>
      </c>
      <c r="BU408" s="24" t="n">
        <v>44.9971466064453</v>
      </c>
      <c r="BV408" s="24" t="n">
        <v>54.9971466064453</v>
      </c>
      <c r="BW408" s="24" t="n">
        <v>64.9971466064453</v>
      </c>
      <c r="BX408" s="24" t="n">
        <v>1.89</v>
      </c>
      <c r="BY408" s="15" t="n">
        <v>40544</v>
      </c>
      <c r="BZ408" s="24" t="n">
        <v>0.08</v>
      </c>
      <c r="CA408" s="15" t="n">
        <v>39661</v>
      </c>
      <c r="CB408" s="24" t="n">
        <v>44.8471466064453</v>
      </c>
      <c r="CC408" s="24" t="n">
        <v>69.8471466064453</v>
      </c>
      <c r="CD408" s="24" t="n">
        <v>79.8471466064453</v>
      </c>
      <c r="CE408" s="24" t="n">
        <v>1.89</v>
      </c>
      <c r="CF408" s="15" t="n">
        <v>40544</v>
      </c>
      <c r="CG408" s="24" t="n">
        <v>0.08</v>
      </c>
      <c r="CH408" s="15" t="n">
        <v>39661</v>
      </c>
      <c r="CI408" s="24" t="n">
        <v>53.5</v>
      </c>
      <c r="CJ408" s="24" t="n">
        <v>57</v>
      </c>
      <c r="CK408" s="24" t="n">
        <v>60.5</v>
      </c>
      <c r="CL408" s="24" t="n">
        <v>1.2</v>
      </c>
      <c r="CM408" s="15" t="n">
        <v>40544</v>
      </c>
      <c r="CN408" s="24" t="n">
        <v>0.165</v>
      </c>
    </row>
    <row r="409" customFormat="false" ht="12.75" hidden="false" customHeight="false" outlineLevel="0" collapsed="false">
      <c r="B409" s="15" t="n">
        <v>39692</v>
      </c>
      <c r="C409" s="24" t="n">
        <v>41.15</v>
      </c>
      <c r="D409" s="24" t="n">
        <v>42.55</v>
      </c>
      <c r="E409" s="24" t="n">
        <v>43.95</v>
      </c>
      <c r="F409" s="25" t="n">
        <v>1</v>
      </c>
      <c r="G409" s="15" t="n">
        <v>40575</v>
      </c>
      <c r="H409" s="25" t="n">
        <v>0.265110670276559</v>
      </c>
      <c r="I409" s="15" t="n">
        <v>39692</v>
      </c>
      <c r="J409" s="24" t="n">
        <v>31.8999992370606</v>
      </c>
      <c r="K409" s="24" t="n">
        <v>33.2999992370606</v>
      </c>
      <c r="L409" s="24" t="n">
        <v>34.6999992370605</v>
      </c>
      <c r="M409" s="25" t="n">
        <v>1</v>
      </c>
      <c r="N409" s="15" t="n">
        <v>40575</v>
      </c>
      <c r="O409" s="25" t="n">
        <v>0.265110670276559</v>
      </c>
      <c r="P409" s="15" t="n">
        <v>39692</v>
      </c>
      <c r="Q409" s="24" t="n">
        <v>34.15</v>
      </c>
      <c r="R409" s="24" t="n">
        <v>38.2</v>
      </c>
      <c r="S409" s="24" t="n">
        <v>42.05</v>
      </c>
      <c r="T409" s="25" t="n">
        <v>1</v>
      </c>
      <c r="U409" s="15" t="n">
        <v>40575</v>
      </c>
      <c r="V409" s="25" t="n">
        <v>0.265110670276559</v>
      </c>
      <c r="W409" s="15" t="n">
        <v>39692</v>
      </c>
      <c r="X409" s="24" t="n">
        <v>33.75</v>
      </c>
      <c r="Y409" s="24" t="n">
        <v>35.15</v>
      </c>
      <c r="Z409" s="24" t="n">
        <v>36.55</v>
      </c>
      <c r="AA409" s="25" t="n">
        <v>1</v>
      </c>
      <c r="AB409" s="15" t="n">
        <v>40575</v>
      </c>
      <c r="AC409" s="25" t="n">
        <v>0.331388337845699</v>
      </c>
      <c r="AD409" s="15" t="n">
        <v>39692</v>
      </c>
      <c r="AE409" s="24" t="n">
        <v>29.6</v>
      </c>
      <c r="AF409" s="24" t="n">
        <v>31</v>
      </c>
      <c r="AG409" s="24" t="n">
        <v>32.4</v>
      </c>
      <c r="AH409" s="25" t="n">
        <v>2.25</v>
      </c>
      <c r="AI409" s="15" t="n">
        <v>40575</v>
      </c>
      <c r="AJ409" s="25" t="n">
        <v>0.265110670276559</v>
      </c>
      <c r="AK409" s="15" t="n">
        <v>39692</v>
      </c>
      <c r="AL409" s="24" t="n">
        <v>45.74</v>
      </c>
      <c r="AM409" s="24" t="n">
        <v>47.14</v>
      </c>
      <c r="AN409" s="24" t="n">
        <v>48.54</v>
      </c>
      <c r="AO409" s="24" t="n">
        <v>1</v>
      </c>
      <c r="AP409" s="15" t="n">
        <v>40575</v>
      </c>
      <c r="AQ409" s="24" t="n">
        <v>0.265110670276559</v>
      </c>
      <c r="AR409" s="15" t="n">
        <v>39692</v>
      </c>
      <c r="AS409" s="24" t="n">
        <v>28.7521438598633</v>
      </c>
      <c r="AT409" s="24" t="n">
        <v>35.7521438598633</v>
      </c>
      <c r="AU409" s="24" t="n">
        <v>42.7521438598633</v>
      </c>
      <c r="AV409" s="24" t="n">
        <v>2.322</v>
      </c>
      <c r="AW409" s="15" t="n">
        <v>40575</v>
      </c>
      <c r="AX409" s="24" t="n">
        <v>0.08</v>
      </c>
      <c r="AY409" s="15" t="n">
        <v>39692</v>
      </c>
      <c r="AZ409" s="24" t="n">
        <v>33.7521438598633</v>
      </c>
      <c r="BA409" s="24" t="n">
        <v>35.2521438598633</v>
      </c>
      <c r="BB409" s="24" t="n">
        <v>36.7521438598633</v>
      </c>
      <c r="BC409" s="24" t="n">
        <v>2.322</v>
      </c>
      <c r="BD409" s="15" t="n">
        <v>40575</v>
      </c>
      <c r="BE409" s="24" t="n">
        <v>0.08</v>
      </c>
      <c r="BF409" s="15" t="n">
        <v>39692</v>
      </c>
      <c r="BG409" s="24" t="n">
        <v>32.8594139099121</v>
      </c>
      <c r="BH409" s="24" t="n">
        <v>35.3594139099121</v>
      </c>
      <c r="BI409" s="24" t="n">
        <v>42.3594139099121</v>
      </c>
      <c r="BJ409" s="24" t="n">
        <v>2.35</v>
      </c>
      <c r="BK409" s="15" t="n">
        <v>40575</v>
      </c>
      <c r="BL409" s="24" t="n">
        <v>0.11542194</v>
      </c>
      <c r="BM409" s="15" t="n">
        <v>39692</v>
      </c>
      <c r="BN409" s="24" t="n">
        <v>35.1021423339844</v>
      </c>
      <c r="BO409" s="24" t="n">
        <v>37.6021423339844</v>
      </c>
      <c r="BP409" s="24" t="n">
        <v>44.6021423339844</v>
      </c>
      <c r="BQ409" s="24" t="n">
        <v>2.35</v>
      </c>
      <c r="BR409" s="15" t="n">
        <v>40575</v>
      </c>
      <c r="BS409" s="24" t="n">
        <v>0.11542194</v>
      </c>
      <c r="BT409" s="15" t="n">
        <v>39692</v>
      </c>
      <c r="BU409" s="24" t="n">
        <v>29.1021423339844</v>
      </c>
      <c r="BV409" s="24" t="n">
        <v>30.6021423339844</v>
      </c>
      <c r="BW409" s="24" t="n">
        <v>32.1021423339844</v>
      </c>
      <c r="BX409" s="24" t="n">
        <v>2.322</v>
      </c>
      <c r="BY409" s="15" t="n">
        <v>40575</v>
      </c>
      <c r="BZ409" s="24" t="n">
        <v>0.08</v>
      </c>
      <c r="CA409" s="15" t="n">
        <v>39692</v>
      </c>
      <c r="CB409" s="24" t="n">
        <v>29.8521438598633</v>
      </c>
      <c r="CC409" s="24" t="n">
        <v>36.8521438598633</v>
      </c>
      <c r="CD409" s="24" t="n">
        <v>43.8521438598633</v>
      </c>
      <c r="CE409" s="24" t="n">
        <v>2.322</v>
      </c>
      <c r="CF409" s="15" t="n">
        <v>40575</v>
      </c>
      <c r="CG409" s="24" t="n">
        <v>0.08</v>
      </c>
      <c r="CH409" s="15" t="n">
        <v>39692</v>
      </c>
      <c r="CI409" s="24" t="n">
        <v>38.0000038146973</v>
      </c>
      <c r="CJ409" s="24" t="n">
        <v>41.5000038146973</v>
      </c>
      <c r="CK409" s="24" t="n">
        <v>45.0000038146973</v>
      </c>
      <c r="CL409" s="24" t="n">
        <v>1.25</v>
      </c>
      <c r="CM409" s="15" t="n">
        <v>40575</v>
      </c>
      <c r="CN409" s="24" t="n">
        <v>0.17</v>
      </c>
    </row>
    <row r="410" customFormat="false" ht="12.75" hidden="false" customHeight="false" outlineLevel="0" collapsed="false">
      <c r="B410" s="15" t="n">
        <v>39722</v>
      </c>
      <c r="C410" s="24" t="n">
        <v>39.05</v>
      </c>
      <c r="D410" s="24" t="n">
        <v>40.3</v>
      </c>
      <c r="E410" s="24" t="n">
        <v>41.55</v>
      </c>
      <c r="F410" s="25" t="n">
        <v>1.5</v>
      </c>
      <c r="G410" s="15" t="n">
        <v>40603</v>
      </c>
      <c r="H410" s="25" t="n">
        <v>0.265110670276559</v>
      </c>
      <c r="I410" s="15" t="n">
        <v>39722</v>
      </c>
      <c r="J410" s="24" t="n">
        <v>30.2000007629395</v>
      </c>
      <c r="K410" s="24" t="n">
        <v>31.4500007629395</v>
      </c>
      <c r="L410" s="24" t="n">
        <v>32.7000007629395</v>
      </c>
      <c r="M410" s="25" t="n">
        <v>1.5</v>
      </c>
      <c r="N410" s="15" t="n">
        <v>40603</v>
      </c>
      <c r="O410" s="25" t="n">
        <v>0.265110670276559</v>
      </c>
      <c r="P410" s="15" t="n">
        <v>39722</v>
      </c>
      <c r="Q410" s="24" t="n">
        <v>37.35</v>
      </c>
      <c r="R410" s="24" t="n">
        <v>39.45</v>
      </c>
      <c r="S410" s="24" t="n">
        <v>41.9</v>
      </c>
      <c r="T410" s="25" t="n">
        <v>1.5</v>
      </c>
      <c r="U410" s="15" t="n">
        <v>40603</v>
      </c>
      <c r="V410" s="25" t="n">
        <v>0.265110670276559</v>
      </c>
      <c r="W410" s="15" t="n">
        <v>39722</v>
      </c>
      <c r="X410" s="24" t="n">
        <v>32.9</v>
      </c>
      <c r="Y410" s="24" t="n">
        <v>34.15</v>
      </c>
      <c r="Z410" s="24" t="n">
        <v>35.4</v>
      </c>
      <c r="AA410" s="25" t="n">
        <v>1.5</v>
      </c>
      <c r="AB410" s="15" t="n">
        <v>40603</v>
      </c>
      <c r="AC410" s="25" t="n">
        <v>0.331388337845699</v>
      </c>
      <c r="AD410" s="15" t="n">
        <v>39722</v>
      </c>
      <c r="AE410" s="24" t="n">
        <v>27.25</v>
      </c>
      <c r="AF410" s="24" t="n">
        <v>28.5</v>
      </c>
      <c r="AG410" s="24" t="n">
        <v>29.75</v>
      </c>
      <c r="AH410" s="25" t="n">
        <v>2.25</v>
      </c>
      <c r="AI410" s="15" t="n">
        <v>40603</v>
      </c>
      <c r="AJ410" s="25" t="n">
        <v>0.265110670276559</v>
      </c>
      <c r="AK410" s="15" t="n">
        <v>39722</v>
      </c>
      <c r="AL410" s="24" t="n">
        <v>44.39</v>
      </c>
      <c r="AM410" s="24" t="n">
        <v>45.64</v>
      </c>
      <c r="AN410" s="24" t="n">
        <v>46.89</v>
      </c>
      <c r="AO410" s="24" t="n">
        <v>1.5</v>
      </c>
      <c r="AP410" s="15" t="n">
        <v>40603</v>
      </c>
      <c r="AQ410" s="24" t="n">
        <v>0.265110670276559</v>
      </c>
      <c r="AR410" s="15" t="n">
        <v>39722</v>
      </c>
      <c r="AS410" s="24" t="n">
        <v>31.8989334106445</v>
      </c>
      <c r="AT410" s="24" t="n">
        <v>33.6489334106445</v>
      </c>
      <c r="AU410" s="24" t="n">
        <v>35.3989334106445</v>
      </c>
      <c r="AV410" s="24" t="n">
        <v>2.322</v>
      </c>
      <c r="AW410" s="15" t="n">
        <v>40603</v>
      </c>
      <c r="AX410" s="24" t="n">
        <v>0.08</v>
      </c>
      <c r="AY410" s="15" t="n">
        <v>39722</v>
      </c>
      <c r="AZ410" s="24" t="n">
        <v>31.6489334106445</v>
      </c>
      <c r="BA410" s="24" t="n">
        <v>33.1489334106445</v>
      </c>
      <c r="BB410" s="24" t="n">
        <v>34.6489334106445</v>
      </c>
      <c r="BC410" s="24" t="n">
        <v>2.322</v>
      </c>
      <c r="BD410" s="15" t="n">
        <v>40603</v>
      </c>
      <c r="BE410" s="24" t="n">
        <v>0.08</v>
      </c>
      <c r="BF410" s="15" t="n">
        <v>39722</v>
      </c>
      <c r="BG410" s="24" t="n">
        <v>37.6499977111816</v>
      </c>
      <c r="BH410" s="24" t="n">
        <v>40.1499977111816</v>
      </c>
      <c r="BI410" s="24" t="n">
        <v>47.1499977111816</v>
      </c>
      <c r="BJ410" s="24" t="n">
        <v>2.35</v>
      </c>
      <c r="BK410" s="15" t="n">
        <v>40603</v>
      </c>
      <c r="BL410" s="24" t="n">
        <v>0.11542194</v>
      </c>
      <c r="BM410" s="15" t="n">
        <v>39722</v>
      </c>
      <c r="BN410" s="24" t="n">
        <v>30.6489334106445</v>
      </c>
      <c r="BO410" s="24" t="n">
        <v>33.1489334106445</v>
      </c>
      <c r="BP410" s="24" t="n">
        <v>40.1489334106445</v>
      </c>
      <c r="BQ410" s="24" t="n">
        <v>2.35</v>
      </c>
      <c r="BR410" s="15" t="n">
        <v>40603</v>
      </c>
      <c r="BS410" s="24" t="n">
        <v>0.11542194</v>
      </c>
      <c r="BT410" s="15" t="n">
        <v>39722</v>
      </c>
      <c r="BU410" s="24" t="n">
        <v>32.3989295959473</v>
      </c>
      <c r="BV410" s="24" t="n">
        <v>33.8989295959473</v>
      </c>
      <c r="BW410" s="24" t="n">
        <v>35.3989295959473</v>
      </c>
      <c r="BX410" s="24" t="n">
        <v>2.322</v>
      </c>
      <c r="BY410" s="15" t="n">
        <v>40603</v>
      </c>
      <c r="BZ410" s="24" t="n">
        <v>0.08</v>
      </c>
      <c r="CA410" s="15" t="n">
        <v>39722</v>
      </c>
      <c r="CB410" s="24" t="n">
        <v>32.9989334106445</v>
      </c>
      <c r="CC410" s="24" t="n">
        <v>34.7489334106445</v>
      </c>
      <c r="CD410" s="24" t="n">
        <v>36.4989334106445</v>
      </c>
      <c r="CE410" s="24" t="n">
        <v>2.322</v>
      </c>
      <c r="CF410" s="15" t="n">
        <v>40603</v>
      </c>
      <c r="CG410" s="24" t="n">
        <v>0.08</v>
      </c>
      <c r="CH410" s="15" t="n">
        <v>39722</v>
      </c>
      <c r="CI410" s="24" t="n">
        <v>33.1000022888184</v>
      </c>
      <c r="CJ410" s="24" t="n">
        <v>36.6000022888184</v>
      </c>
      <c r="CK410" s="24" t="n">
        <v>40.1000022888184</v>
      </c>
      <c r="CL410" s="24" t="n">
        <v>1.25</v>
      </c>
      <c r="CM410" s="15" t="n">
        <v>40603</v>
      </c>
      <c r="CN410" s="24" t="n">
        <v>0.17</v>
      </c>
    </row>
    <row r="411" customFormat="false" ht="12.75" hidden="false" customHeight="false" outlineLevel="0" collapsed="false">
      <c r="B411" s="15" t="n">
        <v>39753</v>
      </c>
      <c r="C411" s="24" t="n">
        <v>39.05</v>
      </c>
      <c r="D411" s="24" t="n">
        <v>40.3</v>
      </c>
      <c r="E411" s="24" t="n">
        <v>41.55</v>
      </c>
      <c r="F411" s="25" t="n">
        <v>1.5</v>
      </c>
      <c r="G411" s="15" t="n">
        <v>40634</v>
      </c>
      <c r="H411" s="25" t="n">
        <v>0.221827295537529</v>
      </c>
      <c r="I411" s="15" t="n">
        <v>39753</v>
      </c>
      <c r="J411" s="24" t="n">
        <v>32.4500007629395</v>
      </c>
      <c r="K411" s="24" t="n">
        <v>33.7000007629395</v>
      </c>
      <c r="L411" s="24" t="n">
        <v>34.9500007629395</v>
      </c>
      <c r="M411" s="25" t="n">
        <v>1.5</v>
      </c>
      <c r="N411" s="15" t="n">
        <v>40634</v>
      </c>
      <c r="O411" s="25" t="n">
        <v>0.221827295537529</v>
      </c>
      <c r="P411" s="15" t="n">
        <v>39753</v>
      </c>
      <c r="Q411" s="24" t="n">
        <v>37.35</v>
      </c>
      <c r="R411" s="24" t="n">
        <v>39.45</v>
      </c>
      <c r="S411" s="24" t="n">
        <v>41.9</v>
      </c>
      <c r="T411" s="25" t="n">
        <v>1.5</v>
      </c>
      <c r="U411" s="15" t="n">
        <v>40634</v>
      </c>
      <c r="V411" s="25" t="n">
        <v>0.221827295537529</v>
      </c>
      <c r="W411" s="15" t="n">
        <v>39753</v>
      </c>
      <c r="X411" s="24" t="n">
        <v>32.9</v>
      </c>
      <c r="Y411" s="24" t="n">
        <v>34.15</v>
      </c>
      <c r="Z411" s="24" t="n">
        <v>35.4</v>
      </c>
      <c r="AA411" s="25" t="n">
        <v>1.5</v>
      </c>
      <c r="AB411" s="15" t="n">
        <v>40634</v>
      </c>
      <c r="AC411" s="25" t="n">
        <v>0.277284119421911</v>
      </c>
      <c r="AD411" s="15" t="n">
        <v>39753</v>
      </c>
      <c r="AE411" s="24" t="n">
        <v>27.25</v>
      </c>
      <c r="AF411" s="24" t="n">
        <v>28.5</v>
      </c>
      <c r="AG411" s="24" t="n">
        <v>29.75</v>
      </c>
      <c r="AH411" s="25" t="n">
        <v>1.5</v>
      </c>
      <c r="AI411" s="15" t="n">
        <v>40634</v>
      </c>
      <c r="AJ411" s="25" t="n">
        <v>0.221827295537529</v>
      </c>
      <c r="AK411" s="15" t="n">
        <v>39753</v>
      </c>
      <c r="AL411" s="24" t="n">
        <v>44.39</v>
      </c>
      <c r="AM411" s="24" t="n">
        <v>45.64</v>
      </c>
      <c r="AN411" s="24" t="n">
        <v>46.89</v>
      </c>
      <c r="AO411" s="24" t="n">
        <v>1.5</v>
      </c>
      <c r="AP411" s="15" t="n">
        <v>40634</v>
      </c>
      <c r="AQ411" s="24" t="n">
        <v>0.221827295537529</v>
      </c>
      <c r="AR411" s="15" t="n">
        <v>39753</v>
      </c>
      <c r="AS411" s="24" t="n">
        <v>31.9989318847656</v>
      </c>
      <c r="AT411" s="24" t="n">
        <v>33.7489318847656</v>
      </c>
      <c r="AU411" s="24" t="n">
        <v>35.4989318847656</v>
      </c>
      <c r="AV411" s="24" t="n">
        <v>2.052</v>
      </c>
      <c r="AW411" s="15" t="n">
        <v>40634</v>
      </c>
      <c r="AX411" s="24" t="n">
        <v>0.08</v>
      </c>
      <c r="AY411" s="15" t="n">
        <v>39753</v>
      </c>
      <c r="AZ411" s="24" t="n">
        <v>31.7489318847656</v>
      </c>
      <c r="BA411" s="24" t="n">
        <v>33.2489318847656</v>
      </c>
      <c r="BB411" s="24" t="n">
        <v>34.7489318847656</v>
      </c>
      <c r="BC411" s="24" t="n">
        <v>2.052</v>
      </c>
      <c r="BD411" s="15" t="n">
        <v>40634</v>
      </c>
      <c r="BE411" s="24" t="n">
        <v>0.08</v>
      </c>
      <c r="BF411" s="15" t="n">
        <v>39753</v>
      </c>
      <c r="BG411" s="24" t="n">
        <v>38.4469146728516</v>
      </c>
      <c r="BH411" s="24" t="n">
        <v>40.9469146728516</v>
      </c>
      <c r="BI411" s="24" t="n">
        <v>47.9469146728516</v>
      </c>
      <c r="BJ411" s="24" t="n">
        <v>1.7</v>
      </c>
      <c r="BK411" s="15" t="n">
        <v>40634</v>
      </c>
      <c r="BL411" s="24" t="n">
        <v>0.11542194</v>
      </c>
      <c r="BM411" s="15" t="n">
        <v>39753</v>
      </c>
      <c r="BN411" s="24" t="n">
        <v>30.7489318847656</v>
      </c>
      <c r="BO411" s="24" t="n">
        <v>33.2489318847656</v>
      </c>
      <c r="BP411" s="24" t="n">
        <v>40.2489318847656</v>
      </c>
      <c r="BQ411" s="24" t="n">
        <v>1.7</v>
      </c>
      <c r="BR411" s="15" t="n">
        <v>40634</v>
      </c>
      <c r="BS411" s="24" t="n">
        <v>0.11542194</v>
      </c>
      <c r="BT411" s="15" t="n">
        <v>39753</v>
      </c>
      <c r="BU411" s="24" t="n">
        <v>35.8989295959473</v>
      </c>
      <c r="BV411" s="24" t="n">
        <v>37.3989295959473</v>
      </c>
      <c r="BW411" s="24" t="n">
        <v>38.8989295959473</v>
      </c>
      <c r="BX411" s="24" t="n">
        <v>2.052</v>
      </c>
      <c r="BY411" s="15" t="n">
        <v>40634</v>
      </c>
      <c r="BZ411" s="24" t="n">
        <v>0.08</v>
      </c>
      <c r="CA411" s="15" t="n">
        <v>39753</v>
      </c>
      <c r="CB411" s="24" t="n">
        <v>33.0989318847656</v>
      </c>
      <c r="CC411" s="24" t="n">
        <v>34.8489318847656</v>
      </c>
      <c r="CD411" s="24" t="n">
        <v>36.5989318847656</v>
      </c>
      <c r="CE411" s="24" t="n">
        <v>2.052</v>
      </c>
      <c r="CF411" s="15" t="n">
        <v>40634</v>
      </c>
      <c r="CG411" s="24" t="n">
        <v>0.08</v>
      </c>
      <c r="CH411" s="15" t="n">
        <v>39753</v>
      </c>
      <c r="CI411" s="24" t="n">
        <v>34.2999954223633</v>
      </c>
      <c r="CJ411" s="24" t="n">
        <v>37.7999954223633</v>
      </c>
      <c r="CK411" s="24" t="n">
        <v>41.2999954223633</v>
      </c>
      <c r="CL411" s="24" t="n">
        <v>1.25</v>
      </c>
      <c r="CM411" s="15" t="n">
        <v>40634</v>
      </c>
      <c r="CN411" s="24" t="n">
        <v>0.1475</v>
      </c>
    </row>
    <row r="412" customFormat="false" ht="12.75" hidden="false" customHeight="false" outlineLevel="0" collapsed="false">
      <c r="B412" s="15" t="n">
        <v>39783</v>
      </c>
      <c r="C412" s="24" t="n">
        <v>39.05</v>
      </c>
      <c r="D412" s="24" t="n">
        <v>40.3</v>
      </c>
      <c r="E412" s="24" t="n">
        <v>41.55</v>
      </c>
      <c r="F412" s="25" t="n">
        <v>1</v>
      </c>
      <c r="G412" s="15" t="n">
        <v>40664</v>
      </c>
      <c r="H412" s="25" t="n">
        <v>0.221827295537529</v>
      </c>
      <c r="I412" s="15" t="n">
        <v>39783</v>
      </c>
      <c r="J412" s="24" t="n">
        <v>32.0999984741211</v>
      </c>
      <c r="K412" s="24" t="n">
        <v>33.3499984741211</v>
      </c>
      <c r="L412" s="24" t="n">
        <v>34.5999984741211</v>
      </c>
      <c r="M412" s="25" t="n">
        <v>1</v>
      </c>
      <c r="N412" s="15" t="n">
        <v>40664</v>
      </c>
      <c r="O412" s="25" t="n">
        <v>0.221827295537529</v>
      </c>
      <c r="P412" s="15" t="n">
        <v>39783</v>
      </c>
      <c r="Q412" s="24" t="n">
        <v>37.35</v>
      </c>
      <c r="R412" s="24" t="n">
        <v>39.45</v>
      </c>
      <c r="S412" s="24" t="n">
        <v>41.9</v>
      </c>
      <c r="T412" s="25" t="n">
        <v>1</v>
      </c>
      <c r="U412" s="15" t="n">
        <v>40664</v>
      </c>
      <c r="V412" s="25" t="n">
        <v>0.221827295537529</v>
      </c>
      <c r="W412" s="15" t="n">
        <v>39783</v>
      </c>
      <c r="X412" s="24" t="n">
        <v>32.9</v>
      </c>
      <c r="Y412" s="24" t="n">
        <v>34.15</v>
      </c>
      <c r="Z412" s="24" t="n">
        <v>35.4</v>
      </c>
      <c r="AA412" s="25" t="n">
        <v>1</v>
      </c>
      <c r="AB412" s="15" t="n">
        <v>40664</v>
      </c>
      <c r="AC412" s="25" t="n">
        <v>0.277284119421911</v>
      </c>
      <c r="AD412" s="15" t="n">
        <v>39783</v>
      </c>
      <c r="AE412" s="24" t="n">
        <v>27.25</v>
      </c>
      <c r="AF412" s="24" t="n">
        <v>28.5</v>
      </c>
      <c r="AG412" s="24" t="n">
        <v>29.75</v>
      </c>
      <c r="AH412" s="25" t="n">
        <v>1.5</v>
      </c>
      <c r="AI412" s="15" t="n">
        <v>40664</v>
      </c>
      <c r="AJ412" s="25" t="n">
        <v>0.221827295537529</v>
      </c>
      <c r="AK412" s="15" t="n">
        <v>39783</v>
      </c>
      <c r="AL412" s="24" t="n">
        <v>44.39</v>
      </c>
      <c r="AM412" s="24" t="n">
        <v>45.64</v>
      </c>
      <c r="AN412" s="24" t="n">
        <v>46.89</v>
      </c>
      <c r="AO412" s="24" t="n">
        <v>1</v>
      </c>
      <c r="AP412" s="15" t="n">
        <v>40664</v>
      </c>
      <c r="AQ412" s="24" t="n">
        <v>0.221827295537529</v>
      </c>
      <c r="AR412" s="15" t="n">
        <v>39783</v>
      </c>
      <c r="AS412" s="24" t="n">
        <v>32.0989303588867</v>
      </c>
      <c r="AT412" s="24" t="n">
        <v>33.8489303588867</v>
      </c>
      <c r="AU412" s="24" t="n">
        <v>35.5989303588867</v>
      </c>
      <c r="AV412" s="24" t="n">
        <v>1.998</v>
      </c>
      <c r="AW412" s="15" t="n">
        <v>40664</v>
      </c>
      <c r="AX412" s="24" t="n">
        <v>0.08</v>
      </c>
      <c r="AY412" s="15" t="n">
        <v>39783</v>
      </c>
      <c r="AZ412" s="24" t="n">
        <v>31.8489303588867</v>
      </c>
      <c r="BA412" s="24" t="n">
        <v>33.3489303588867</v>
      </c>
      <c r="BB412" s="24" t="n">
        <v>34.8489303588867</v>
      </c>
      <c r="BC412" s="24" t="n">
        <v>1.998</v>
      </c>
      <c r="BD412" s="15" t="n">
        <v>40664</v>
      </c>
      <c r="BE412" s="24" t="n">
        <v>0.08</v>
      </c>
      <c r="BF412" s="15" t="n">
        <v>39783</v>
      </c>
      <c r="BG412" s="24" t="n">
        <v>39.2023010253906</v>
      </c>
      <c r="BH412" s="24" t="n">
        <v>41.7023010253906</v>
      </c>
      <c r="BI412" s="24" t="n">
        <v>48.7023010253906</v>
      </c>
      <c r="BJ412" s="24" t="n">
        <v>1.75</v>
      </c>
      <c r="BK412" s="15" t="n">
        <v>40664</v>
      </c>
      <c r="BL412" s="24" t="n">
        <v>0.11542194</v>
      </c>
      <c r="BM412" s="15" t="n">
        <v>39783</v>
      </c>
      <c r="BN412" s="24" t="n">
        <v>30.8489303588867</v>
      </c>
      <c r="BO412" s="24" t="n">
        <v>33.3489303588867</v>
      </c>
      <c r="BP412" s="24" t="n">
        <v>40.3489303588867</v>
      </c>
      <c r="BQ412" s="24" t="n">
        <v>1.75</v>
      </c>
      <c r="BR412" s="15" t="n">
        <v>40664</v>
      </c>
      <c r="BS412" s="24" t="n">
        <v>0.11542194</v>
      </c>
      <c r="BT412" s="15" t="n">
        <v>39783</v>
      </c>
      <c r="BU412" s="24" t="n">
        <v>36.3989295959473</v>
      </c>
      <c r="BV412" s="24" t="n">
        <v>37.8989295959473</v>
      </c>
      <c r="BW412" s="24" t="n">
        <v>39.3989295959473</v>
      </c>
      <c r="BX412" s="24" t="n">
        <v>1.998</v>
      </c>
      <c r="BY412" s="15" t="n">
        <v>40664</v>
      </c>
      <c r="BZ412" s="24" t="n">
        <v>0.08</v>
      </c>
      <c r="CA412" s="15" t="n">
        <v>39783</v>
      </c>
      <c r="CB412" s="24" t="n">
        <v>33.1989303588867</v>
      </c>
      <c r="CC412" s="24" t="n">
        <v>34.9489303588867</v>
      </c>
      <c r="CD412" s="24" t="n">
        <v>36.6989303588867</v>
      </c>
      <c r="CE412" s="24" t="n">
        <v>1.998</v>
      </c>
      <c r="CF412" s="15" t="n">
        <v>40664</v>
      </c>
      <c r="CG412" s="24" t="n">
        <v>0.08</v>
      </c>
      <c r="CH412" s="15" t="n">
        <v>39783</v>
      </c>
      <c r="CI412" s="24" t="n">
        <v>34.2999954223633</v>
      </c>
      <c r="CJ412" s="24" t="n">
        <v>37.7999954223633</v>
      </c>
      <c r="CK412" s="24" t="n">
        <v>41.2999954223633</v>
      </c>
      <c r="CL412" s="24" t="n">
        <v>1.25</v>
      </c>
      <c r="CM412" s="15" t="n">
        <v>40664</v>
      </c>
      <c r="CN412" s="24" t="n">
        <v>0.1475</v>
      </c>
    </row>
    <row r="413" customFormat="false" ht="12.75" hidden="false" customHeight="false" outlineLevel="0" collapsed="false">
      <c r="B413" s="15" t="n">
        <v>39814</v>
      </c>
      <c r="C413" s="24" t="n">
        <v>51.7</v>
      </c>
      <c r="D413" s="24" t="n">
        <v>53.1</v>
      </c>
      <c r="E413" s="24" t="n">
        <v>54.5</v>
      </c>
      <c r="F413" s="25" t="n">
        <v>0.9</v>
      </c>
      <c r="G413" s="15" t="n">
        <v>40695</v>
      </c>
      <c r="H413" s="25" t="n">
        <v>0.236255087117205</v>
      </c>
      <c r="I413" s="15" t="n">
        <v>39814</v>
      </c>
      <c r="J413" s="24" t="n">
        <v>37.3000007629395</v>
      </c>
      <c r="K413" s="24" t="n">
        <v>38.7000007629395</v>
      </c>
      <c r="L413" s="24" t="n">
        <v>40.1000007629395</v>
      </c>
      <c r="M413" s="25" t="n">
        <v>0.9</v>
      </c>
      <c r="N413" s="15" t="n">
        <v>40695</v>
      </c>
      <c r="O413" s="25" t="n">
        <v>0.236255087117205</v>
      </c>
      <c r="P413" s="15" t="n">
        <v>39814</v>
      </c>
      <c r="Q413" s="24" t="n">
        <v>50</v>
      </c>
      <c r="R413" s="24" t="n">
        <v>52.1</v>
      </c>
      <c r="S413" s="24" t="n">
        <v>54.14</v>
      </c>
      <c r="T413" s="25" t="n">
        <v>0.9</v>
      </c>
      <c r="U413" s="15" t="n">
        <v>40695</v>
      </c>
      <c r="V413" s="25" t="n">
        <v>0.236255087117205</v>
      </c>
      <c r="W413" s="15" t="n">
        <v>39814</v>
      </c>
      <c r="X413" s="24" t="n">
        <v>39.35</v>
      </c>
      <c r="Y413" s="24" t="n">
        <v>40.75</v>
      </c>
      <c r="Z413" s="24" t="n">
        <v>42.15</v>
      </c>
      <c r="AA413" s="25" t="n">
        <v>0.9</v>
      </c>
      <c r="AB413" s="15" t="n">
        <v>40695</v>
      </c>
      <c r="AC413" s="25" t="n">
        <v>0.295318858896507</v>
      </c>
      <c r="AD413" s="15" t="n">
        <v>39814</v>
      </c>
      <c r="AE413" s="24" t="n">
        <v>35.85</v>
      </c>
      <c r="AF413" s="24" t="n">
        <v>37.25</v>
      </c>
      <c r="AG413" s="24" t="n">
        <v>38.65</v>
      </c>
      <c r="AH413" s="25" t="n">
        <v>2.25</v>
      </c>
      <c r="AI413" s="15" t="n">
        <v>40695</v>
      </c>
      <c r="AJ413" s="25" t="n">
        <v>0.236255087117205</v>
      </c>
      <c r="AK413" s="15" t="n">
        <v>39814</v>
      </c>
      <c r="AL413" s="24" t="n">
        <v>58.35</v>
      </c>
      <c r="AM413" s="24" t="n">
        <v>59.75</v>
      </c>
      <c r="AN413" s="24" t="n">
        <v>61.15</v>
      </c>
      <c r="AO413" s="24" t="n">
        <v>0.9</v>
      </c>
      <c r="AP413" s="15" t="n">
        <v>40695</v>
      </c>
      <c r="AQ413" s="24" t="n">
        <v>0.236255087117205</v>
      </c>
      <c r="AR413" s="15" t="n">
        <v>39814</v>
      </c>
      <c r="AS413" s="24" t="n">
        <v>41.7878646850586</v>
      </c>
      <c r="AT413" s="24" t="n">
        <v>43.7878646850586</v>
      </c>
      <c r="AU413" s="24" t="n">
        <v>45.7878646850586</v>
      </c>
      <c r="AV413" s="24" t="n">
        <v>2.15</v>
      </c>
      <c r="AW413" s="15" t="n">
        <v>40695</v>
      </c>
      <c r="AX413" s="24" t="n">
        <v>0.08</v>
      </c>
      <c r="AY413" s="15" t="n">
        <v>39814</v>
      </c>
      <c r="AZ413" s="24" t="n">
        <v>41.7878646850586</v>
      </c>
      <c r="BA413" s="24" t="n">
        <v>43.2878646850586</v>
      </c>
      <c r="BB413" s="24" t="n">
        <v>44.7878646850586</v>
      </c>
      <c r="BC413" s="24" t="n">
        <v>2.15</v>
      </c>
      <c r="BD413" s="15" t="n">
        <v>40695</v>
      </c>
      <c r="BE413" s="24" t="n">
        <v>0.08</v>
      </c>
      <c r="BF413" s="15" t="n">
        <v>39814</v>
      </c>
      <c r="BG413" s="24" t="n">
        <v>52.303840637207</v>
      </c>
      <c r="BH413" s="24" t="n">
        <v>54.803840637207</v>
      </c>
      <c r="BI413" s="24" t="n">
        <v>61.803840637207</v>
      </c>
      <c r="BJ413" s="24" t="n">
        <v>1.9</v>
      </c>
      <c r="BK413" s="15" t="n">
        <v>40695</v>
      </c>
      <c r="BL413" s="24" t="n">
        <v>0.11542194</v>
      </c>
      <c r="BM413" s="15" t="n">
        <v>39814</v>
      </c>
      <c r="BN413" s="24" t="n">
        <v>40.7878646850586</v>
      </c>
      <c r="BO413" s="24" t="n">
        <v>43.2878646850586</v>
      </c>
      <c r="BP413" s="24" t="n">
        <v>50.2878646850586</v>
      </c>
      <c r="BQ413" s="24" t="n">
        <v>1.9</v>
      </c>
      <c r="BR413" s="15" t="n">
        <v>40695</v>
      </c>
      <c r="BS413" s="24" t="n">
        <v>0.11542194</v>
      </c>
      <c r="BT413" s="15" t="n">
        <v>39814</v>
      </c>
      <c r="BU413" s="24" t="n">
        <v>44.2358665466309</v>
      </c>
      <c r="BV413" s="24" t="n">
        <v>45.7358665466309</v>
      </c>
      <c r="BW413" s="24" t="n">
        <v>47.2358665466309</v>
      </c>
      <c r="BX413" s="24" t="n">
        <v>2.15</v>
      </c>
      <c r="BY413" s="15" t="n">
        <v>40695</v>
      </c>
      <c r="BZ413" s="24" t="n">
        <v>0.08</v>
      </c>
      <c r="CA413" s="15" t="n">
        <v>39814</v>
      </c>
      <c r="CB413" s="24" t="n">
        <v>42.8878646850586</v>
      </c>
      <c r="CC413" s="24" t="n">
        <v>44.8878646850586</v>
      </c>
      <c r="CD413" s="24" t="n">
        <v>46.8878646850586</v>
      </c>
      <c r="CE413" s="24" t="n">
        <v>2.15</v>
      </c>
      <c r="CF413" s="15" t="n">
        <v>40695</v>
      </c>
      <c r="CG413" s="24" t="n">
        <v>0.08</v>
      </c>
      <c r="CH413" s="15" t="n">
        <v>39814</v>
      </c>
      <c r="CI413" s="24" t="n">
        <v>39.3699989318848</v>
      </c>
      <c r="CJ413" s="24" t="n">
        <v>42.8699989318848</v>
      </c>
      <c r="CK413" s="24" t="n">
        <v>46.8699989318848</v>
      </c>
      <c r="CL413" s="24" t="n">
        <v>1.5</v>
      </c>
      <c r="CM413" s="15" t="n">
        <v>40695</v>
      </c>
      <c r="CN413" s="24" t="n">
        <v>0.1525</v>
      </c>
    </row>
    <row r="414" customFormat="false" ht="12.75" hidden="false" customHeight="false" outlineLevel="0" collapsed="false">
      <c r="B414" s="15" t="n">
        <v>39845</v>
      </c>
      <c r="C414" s="24" t="n">
        <v>51.7</v>
      </c>
      <c r="D414" s="24" t="n">
        <v>53.1</v>
      </c>
      <c r="E414" s="24" t="n">
        <v>54.5</v>
      </c>
      <c r="F414" s="25" t="n">
        <v>0.9</v>
      </c>
      <c r="G414" s="15" t="n">
        <v>40725</v>
      </c>
      <c r="H414" s="25" t="n">
        <v>0.27355092835067</v>
      </c>
      <c r="I414" s="15" t="n">
        <v>39845</v>
      </c>
      <c r="J414" s="24" t="n">
        <v>37.3000007629395</v>
      </c>
      <c r="K414" s="24" t="n">
        <v>38.7000007629395</v>
      </c>
      <c r="L414" s="24" t="n">
        <v>40.1000007629395</v>
      </c>
      <c r="M414" s="25" t="n">
        <v>0.9</v>
      </c>
      <c r="N414" s="15" t="n">
        <v>40725</v>
      </c>
      <c r="O414" s="25" t="n">
        <v>0.27355092835067</v>
      </c>
      <c r="P414" s="15" t="n">
        <v>39845</v>
      </c>
      <c r="Q414" s="24" t="n">
        <v>50.45</v>
      </c>
      <c r="R414" s="24" t="n">
        <v>52.1</v>
      </c>
      <c r="S414" s="24" t="n">
        <v>54.14</v>
      </c>
      <c r="T414" s="25" t="n">
        <v>0.9</v>
      </c>
      <c r="U414" s="15" t="n">
        <v>40725</v>
      </c>
      <c r="V414" s="25" t="n">
        <v>0.27355092835067</v>
      </c>
      <c r="W414" s="15" t="n">
        <v>39845</v>
      </c>
      <c r="X414" s="24" t="n">
        <v>43.95</v>
      </c>
      <c r="Y414" s="24" t="n">
        <v>45.35</v>
      </c>
      <c r="Z414" s="24" t="n">
        <v>46.75</v>
      </c>
      <c r="AA414" s="25" t="n">
        <v>0.9</v>
      </c>
      <c r="AB414" s="15" t="n">
        <v>40725</v>
      </c>
      <c r="AC414" s="25" t="n">
        <v>0.341938660438337</v>
      </c>
      <c r="AD414" s="15" t="n">
        <v>39845</v>
      </c>
      <c r="AE414" s="24" t="n">
        <v>35.85</v>
      </c>
      <c r="AF414" s="24" t="n">
        <v>37.25</v>
      </c>
      <c r="AG414" s="24" t="n">
        <v>38.65</v>
      </c>
      <c r="AH414" s="25" t="n">
        <v>2.5</v>
      </c>
      <c r="AI414" s="15" t="n">
        <v>40725</v>
      </c>
      <c r="AJ414" s="25" t="n">
        <v>0.27355092835067</v>
      </c>
      <c r="AK414" s="15" t="n">
        <v>39845</v>
      </c>
      <c r="AL414" s="24" t="n">
        <v>58.35</v>
      </c>
      <c r="AM414" s="24" t="n">
        <v>59.75</v>
      </c>
      <c r="AN414" s="24" t="n">
        <v>61.15</v>
      </c>
      <c r="AO414" s="24" t="n">
        <v>0.9</v>
      </c>
      <c r="AP414" s="15" t="n">
        <v>40725</v>
      </c>
      <c r="AQ414" s="24" t="n">
        <v>0.27355092835067</v>
      </c>
      <c r="AR414" s="15" t="n">
        <v>39845</v>
      </c>
      <c r="AS414" s="24" t="n">
        <v>41.4378623962402</v>
      </c>
      <c r="AT414" s="24" t="n">
        <v>43.4378623962402</v>
      </c>
      <c r="AU414" s="24" t="n">
        <v>45.4378623962402</v>
      </c>
      <c r="AV414" s="24" t="n">
        <v>2.9</v>
      </c>
      <c r="AW414" s="15" t="n">
        <v>40725</v>
      </c>
      <c r="AX414" s="24" t="n">
        <v>0.08</v>
      </c>
      <c r="AY414" s="15" t="n">
        <v>39845</v>
      </c>
      <c r="AZ414" s="24" t="n">
        <v>41.4378623962402</v>
      </c>
      <c r="BA414" s="24" t="n">
        <v>42.9378623962402</v>
      </c>
      <c r="BB414" s="24" t="n">
        <v>44.4378623962402</v>
      </c>
      <c r="BC414" s="24" t="n">
        <v>2.9</v>
      </c>
      <c r="BD414" s="15" t="n">
        <v>40725</v>
      </c>
      <c r="BE414" s="24" t="n">
        <v>0.08</v>
      </c>
      <c r="BF414" s="15" t="n">
        <v>39845</v>
      </c>
      <c r="BG414" s="24" t="n">
        <v>50.303840637207</v>
      </c>
      <c r="BH414" s="24" t="n">
        <v>52.803840637207</v>
      </c>
      <c r="BI414" s="24" t="n">
        <v>59.803840637207</v>
      </c>
      <c r="BJ414" s="24" t="n">
        <v>2.8</v>
      </c>
      <c r="BK414" s="15" t="n">
        <v>40725</v>
      </c>
      <c r="BL414" s="24" t="n">
        <v>0.11542194</v>
      </c>
      <c r="BM414" s="15" t="n">
        <v>39845</v>
      </c>
      <c r="BN414" s="24" t="n">
        <v>40.4378623962402</v>
      </c>
      <c r="BO414" s="24" t="n">
        <v>42.9378623962402</v>
      </c>
      <c r="BP414" s="24" t="n">
        <v>49.9378623962402</v>
      </c>
      <c r="BQ414" s="24" t="n">
        <v>2.8</v>
      </c>
      <c r="BR414" s="15" t="n">
        <v>40725</v>
      </c>
      <c r="BS414" s="24" t="n">
        <v>0.11542194</v>
      </c>
      <c r="BT414" s="15" t="n">
        <v>39845</v>
      </c>
      <c r="BU414" s="24" t="n">
        <v>44.8878631591797</v>
      </c>
      <c r="BV414" s="24" t="n">
        <v>46.3878631591797</v>
      </c>
      <c r="BW414" s="24" t="n">
        <v>47.8878631591797</v>
      </c>
      <c r="BX414" s="24" t="n">
        <v>2.9</v>
      </c>
      <c r="BY414" s="15" t="n">
        <v>40725</v>
      </c>
      <c r="BZ414" s="24" t="n">
        <v>0.08</v>
      </c>
      <c r="CA414" s="15" t="n">
        <v>39845</v>
      </c>
      <c r="CB414" s="24" t="n">
        <v>42.5378623962402</v>
      </c>
      <c r="CC414" s="24" t="n">
        <v>44.5378623962402</v>
      </c>
      <c r="CD414" s="24" t="n">
        <v>46.5378623962402</v>
      </c>
      <c r="CE414" s="24" t="n">
        <v>2.9</v>
      </c>
      <c r="CF414" s="15" t="n">
        <v>40725</v>
      </c>
      <c r="CG414" s="24" t="n">
        <v>0.08</v>
      </c>
      <c r="CH414" s="15" t="n">
        <v>39845</v>
      </c>
      <c r="CI414" s="24" t="n">
        <v>38.0699920654297</v>
      </c>
      <c r="CJ414" s="24" t="n">
        <v>41.5699920654297</v>
      </c>
      <c r="CK414" s="24" t="n">
        <v>45.5699920654297</v>
      </c>
      <c r="CL414" s="24" t="n">
        <v>2.4</v>
      </c>
      <c r="CM414" s="15" t="n">
        <v>40725</v>
      </c>
      <c r="CN414" s="24" t="n">
        <v>0.1625</v>
      </c>
    </row>
    <row r="415" customFormat="false" ht="12.75" hidden="false" customHeight="false" outlineLevel="0" collapsed="false">
      <c r="B415" s="15" t="n">
        <v>39873</v>
      </c>
      <c r="C415" s="24" t="n">
        <v>37.55</v>
      </c>
      <c r="D415" s="24" t="n">
        <v>38.35</v>
      </c>
      <c r="E415" s="24" t="n">
        <v>39.15</v>
      </c>
      <c r="F415" s="25" t="n">
        <v>1.2</v>
      </c>
      <c r="G415" s="15" t="n">
        <v>40756</v>
      </c>
      <c r="H415" s="25" t="n">
        <v>0.31371790010849</v>
      </c>
      <c r="I415" s="15" t="n">
        <v>39873</v>
      </c>
      <c r="J415" s="24" t="n">
        <v>35.45</v>
      </c>
      <c r="K415" s="24" t="n">
        <v>36.25</v>
      </c>
      <c r="L415" s="24" t="n">
        <v>37.05</v>
      </c>
      <c r="M415" s="25" t="n">
        <v>1.2</v>
      </c>
      <c r="N415" s="15" t="n">
        <v>40756</v>
      </c>
      <c r="O415" s="25" t="n">
        <v>0.31371790010849</v>
      </c>
      <c r="P415" s="15" t="n">
        <v>39873</v>
      </c>
      <c r="Q415" s="24" t="n">
        <v>37.7500007629395</v>
      </c>
      <c r="R415" s="24" t="n">
        <v>39.4000007629395</v>
      </c>
      <c r="S415" s="24" t="n">
        <v>41.4400007629395</v>
      </c>
      <c r="T415" s="25" t="n">
        <v>1.2</v>
      </c>
      <c r="U415" s="15" t="n">
        <v>40756</v>
      </c>
      <c r="V415" s="25" t="n">
        <v>0.31371790010849</v>
      </c>
      <c r="W415" s="15" t="n">
        <v>39873</v>
      </c>
      <c r="X415" s="24" t="n">
        <v>36.05</v>
      </c>
      <c r="Y415" s="24" t="n">
        <v>36.85</v>
      </c>
      <c r="Z415" s="24" t="n">
        <v>37.65</v>
      </c>
      <c r="AA415" s="25" t="n">
        <v>1.2</v>
      </c>
      <c r="AB415" s="15" t="n">
        <v>40756</v>
      </c>
      <c r="AC415" s="25" t="n">
        <v>0.392147375135612</v>
      </c>
      <c r="AD415" s="15" t="n">
        <v>39873</v>
      </c>
      <c r="AE415" s="24" t="n">
        <v>32.2</v>
      </c>
      <c r="AF415" s="24" t="n">
        <v>33</v>
      </c>
      <c r="AG415" s="24" t="n">
        <v>33.8</v>
      </c>
      <c r="AH415" s="25" t="n">
        <v>3.25</v>
      </c>
      <c r="AI415" s="15" t="n">
        <v>40756</v>
      </c>
      <c r="AJ415" s="25" t="n">
        <v>0.31371790010849</v>
      </c>
      <c r="AK415" s="15" t="n">
        <v>39873</v>
      </c>
      <c r="AL415" s="24" t="n">
        <v>45.2</v>
      </c>
      <c r="AM415" s="24" t="n">
        <v>46</v>
      </c>
      <c r="AN415" s="24" t="n">
        <v>46.8</v>
      </c>
      <c r="AO415" s="24" t="n">
        <v>1.2</v>
      </c>
      <c r="AP415" s="15" t="n">
        <v>40756</v>
      </c>
      <c r="AQ415" s="24" t="n">
        <v>0.31371790010849</v>
      </c>
      <c r="AR415" s="15" t="n">
        <v>39873</v>
      </c>
      <c r="AS415" s="24" t="n">
        <v>33.3985443115234</v>
      </c>
      <c r="AT415" s="24" t="n">
        <v>35.3985443115234</v>
      </c>
      <c r="AU415" s="24" t="n">
        <v>37.3985443115234</v>
      </c>
      <c r="AV415" s="24" t="n">
        <v>3.9</v>
      </c>
      <c r="AW415" s="15" t="n">
        <v>40756</v>
      </c>
      <c r="AX415" s="24" t="n">
        <v>0.08</v>
      </c>
      <c r="AY415" s="15" t="n">
        <v>39873</v>
      </c>
      <c r="AZ415" s="24" t="n">
        <v>33.3985443115234</v>
      </c>
      <c r="BA415" s="24" t="n">
        <v>34.8985443115234</v>
      </c>
      <c r="BB415" s="24" t="n">
        <v>36.3985443115234</v>
      </c>
      <c r="BC415" s="24" t="n">
        <v>3.9</v>
      </c>
      <c r="BD415" s="15" t="n">
        <v>40756</v>
      </c>
      <c r="BE415" s="24" t="n">
        <v>0.08</v>
      </c>
      <c r="BF415" s="15" t="n">
        <v>39873</v>
      </c>
      <c r="BG415" s="24" t="n">
        <v>40.0469169616699</v>
      </c>
      <c r="BH415" s="24" t="n">
        <v>42.5469169616699</v>
      </c>
      <c r="BI415" s="24" t="n">
        <v>49.5469169616699</v>
      </c>
      <c r="BJ415" s="24" t="n">
        <v>3.5</v>
      </c>
      <c r="BK415" s="15" t="n">
        <v>40756</v>
      </c>
      <c r="BL415" s="24" t="n">
        <v>0.11542194</v>
      </c>
      <c r="BM415" s="15" t="n">
        <v>39873</v>
      </c>
      <c r="BN415" s="24" t="n">
        <v>32.3985443115234</v>
      </c>
      <c r="BO415" s="24" t="n">
        <v>34.8985443115234</v>
      </c>
      <c r="BP415" s="24" t="n">
        <v>41.8985443115234</v>
      </c>
      <c r="BQ415" s="24" t="n">
        <v>3.5</v>
      </c>
      <c r="BR415" s="15" t="n">
        <v>40756</v>
      </c>
      <c r="BS415" s="24" t="n">
        <v>0.11542194</v>
      </c>
      <c r="BT415" s="15" t="n">
        <v>39873</v>
      </c>
      <c r="BU415" s="24" t="n">
        <v>35.0985450744629</v>
      </c>
      <c r="BV415" s="24" t="n">
        <v>36.5985450744629</v>
      </c>
      <c r="BW415" s="24" t="n">
        <v>38.0985450744629</v>
      </c>
      <c r="BX415" s="24" t="n">
        <v>3.9</v>
      </c>
      <c r="BY415" s="15" t="n">
        <v>40756</v>
      </c>
      <c r="BZ415" s="24" t="n">
        <v>0.08</v>
      </c>
      <c r="CA415" s="15" t="n">
        <v>39873</v>
      </c>
      <c r="CB415" s="24" t="n">
        <v>34.4985443115234</v>
      </c>
      <c r="CC415" s="24" t="n">
        <v>36.4985443115234</v>
      </c>
      <c r="CD415" s="24" t="n">
        <v>38.4985443115234</v>
      </c>
      <c r="CE415" s="24" t="n">
        <v>3.9</v>
      </c>
      <c r="CF415" s="15" t="n">
        <v>40756</v>
      </c>
      <c r="CG415" s="24" t="n">
        <v>0.08</v>
      </c>
      <c r="CH415" s="15" t="n">
        <v>39873</v>
      </c>
      <c r="CI415" s="24" t="n">
        <v>35.9499931335449</v>
      </c>
      <c r="CJ415" s="24" t="n">
        <v>39.4499931335449</v>
      </c>
      <c r="CK415" s="24" t="n">
        <v>43.4499931335449</v>
      </c>
      <c r="CL415" s="24" t="n">
        <v>3.5</v>
      </c>
      <c r="CM415" s="15" t="n">
        <v>40756</v>
      </c>
      <c r="CN415" s="24" t="n">
        <v>0.1775</v>
      </c>
    </row>
    <row r="416" customFormat="false" ht="12.75" hidden="false" customHeight="false" outlineLevel="0" collapsed="false">
      <c r="B416" s="15" t="n">
        <v>39904</v>
      </c>
      <c r="C416" s="24" t="n">
        <v>37.95</v>
      </c>
      <c r="D416" s="24" t="n">
        <v>38.6</v>
      </c>
      <c r="E416" s="24" t="n">
        <v>39.25</v>
      </c>
      <c r="F416" s="25" t="n">
        <v>1.5</v>
      </c>
      <c r="G416" s="15" t="n">
        <v>40787</v>
      </c>
      <c r="H416" s="25" t="n">
        <v>0.31371790010849</v>
      </c>
      <c r="I416" s="15" t="n">
        <v>39904</v>
      </c>
      <c r="J416" s="24" t="n">
        <v>33.8000007629395</v>
      </c>
      <c r="K416" s="24" t="n">
        <v>34.4500007629395</v>
      </c>
      <c r="L416" s="24" t="n">
        <v>35.1000007629395</v>
      </c>
      <c r="M416" s="25" t="n">
        <v>1.5</v>
      </c>
      <c r="N416" s="15" t="n">
        <v>40787</v>
      </c>
      <c r="O416" s="25" t="n">
        <v>0.31371790010849</v>
      </c>
      <c r="P416" s="15" t="n">
        <v>39904</v>
      </c>
      <c r="Q416" s="24" t="n">
        <v>36.8999992370606</v>
      </c>
      <c r="R416" s="24" t="n">
        <v>38.9999992370606</v>
      </c>
      <c r="S416" s="24" t="n">
        <v>41.0399992370606</v>
      </c>
      <c r="T416" s="25" t="n">
        <v>1.5</v>
      </c>
      <c r="U416" s="15" t="n">
        <v>40787</v>
      </c>
      <c r="V416" s="25" t="n">
        <v>0.31371790010849</v>
      </c>
      <c r="W416" s="15" t="n">
        <v>39904</v>
      </c>
      <c r="X416" s="24" t="n">
        <v>34.7</v>
      </c>
      <c r="Y416" s="24" t="n">
        <v>35.35</v>
      </c>
      <c r="Z416" s="24" t="n">
        <v>36</v>
      </c>
      <c r="AA416" s="25" t="n">
        <v>1.5</v>
      </c>
      <c r="AB416" s="15" t="n">
        <v>40787</v>
      </c>
      <c r="AC416" s="25" t="n">
        <v>0.392147375135612</v>
      </c>
      <c r="AD416" s="15" t="n">
        <v>39904</v>
      </c>
      <c r="AE416" s="24" t="n">
        <v>29.35</v>
      </c>
      <c r="AF416" s="24" t="n">
        <v>30</v>
      </c>
      <c r="AG416" s="24" t="n">
        <v>30.65</v>
      </c>
      <c r="AH416" s="25" t="n">
        <v>3.25</v>
      </c>
      <c r="AI416" s="15" t="n">
        <v>40787</v>
      </c>
      <c r="AJ416" s="25" t="n">
        <v>0.31371790010849</v>
      </c>
      <c r="AK416" s="15" t="n">
        <v>39904</v>
      </c>
      <c r="AL416" s="24" t="n">
        <v>45.6</v>
      </c>
      <c r="AM416" s="24" t="n">
        <v>46.25</v>
      </c>
      <c r="AN416" s="24" t="n">
        <v>46.9</v>
      </c>
      <c r="AO416" s="24" t="n">
        <v>1.5</v>
      </c>
      <c r="AP416" s="15" t="n">
        <v>40787</v>
      </c>
      <c r="AQ416" s="24" t="n">
        <v>0.31371790010849</v>
      </c>
      <c r="AR416" s="15" t="n">
        <v>39904</v>
      </c>
      <c r="AS416" s="24" t="n">
        <v>33.8485450744629</v>
      </c>
      <c r="AT416" s="24" t="n">
        <v>35.8485450744629</v>
      </c>
      <c r="AU416" s="24" t="n">
        <v>37.8485450744629</v>
      </c>
      <c r="AV416" s="24" t="n">
        <v>3.9</v>
      </c>
      <c r="AW416" s="15" t="n">
        <v>40787</v>
      </c>
      <c r="AX416" s="24" t="n">
        <v>0.08</v>
      </c>
      <c r="AY416" s="15" t="n">
        <v>39904</v>
      </c>
      <c r="AZ416" s="24" t="n">
        <v>33.8485450744629</v>
      </c>
      <c r="BA416" s="24" t="n">
        <v>35.3485450744629</v>
      </c>
      <c r="BB416" s="24" t="n">
        <v>36.8485450744629</v>
      </c>
      <c r="BC416" s="24" t="n">
        <v>3.9</v>
      </c>
      <c r="BD416" s="15" t="n">
        <v>40787</v>
      </c>
      <c r="BE416" s="24" t="n">
        <v>0.08</v>
      </c>
      <c r="BF416" s="15" t="n">
        <v>39904</v>
      </c>
      <c r="BG416" s="24" t="n">
        <v>37.9469146728516</v>
      </c>
      <c r="BH416" s="24" t="n">
        <v>40.4469146728516</v>
      </c>
      <c r="BI416" s="24" t="n">
        <v>47.4469146728516</v>
      </c>
      <c r="BJ416" s="24" t="n">
        <v>3.5</v>
      </c>
      <c r="BK416" s="15" t="n">
        <v>40787</v>
      </c>
      <c r="BL416" s="24" t="n">
        <v>0.11542194</v>
      </c>
      <c r="BM416" s="15" t="n">
        <v>39904</v>
      </c>
      <c r="BN416" s="24" t="n">
        <v>32.8485450744629</v>
      </c>
      <c r="BO416" s="24" t="n">
        <v>35.3485450744629</v>
      </c>
      <c r="BP416" s="24" t="n">
        <v>42.3485450744629</v>
      </c>
      <c r="BQ416" s="24" t="n">
        <v>3.5</v>
      </c>
      <c r="BR416" s="15" t="n">
        <v>40787</v>
      </c>
      <c r="BS416" s="24" t="n">
        <v>0.11542194</v>
      </c>
      <c r="BT416" s="15" t="n">
        <v>39904</v>
      </c>
      <c r="BU416" s="24" t="n">
        <v>35.0985450744629</v>
      </c>
      <c r="BV416" s="24" t="n">
        <v>36.5985450744629</v>
      </c>
      <c r="BW416" s="24" t="n">
        <v>38.0985450744629</v>
      </c>
      <c r="BX416" s="24" t="n">
        <v>3.9</v>
      </c>
      <c r="BY416" s="15" t="n">
        <v>40787</v>
      </c>
      <c r="BZ416" s="24" t="n">
        <v>0.08</v>
      </c>
      <c r="CA416" s="15" t="n">
        <v>39904</v>
      </c>
      <c r="CB416" s="24" t="n">
        <v>34.9485450744629</v>
      </c>
      <c r="CC416" s="24" t="n">
        <v>36.9485450744629</v>
      </c>
      <c r="CD416" s="24" t="n">
        <v>38.9485450744629</v>
      </c>
      <c r="CE416" s="24" t="n">
        <v>3.9</v>
      </c>
      <c r="CF416" s="15" t="n">
        <v>40787</v>
      </c>
      <c r="CG416" s="24" t="n">
        <v>0.08</v>
      </c>
      <c r="CH416" s="15" t="n">
        <v>39904</v>
      </c>
      <c r="CI416" s="24" t="n">
        <v>35.4999885559082</v>
      </c>
      <c r="CJ416" s="24" t="n">
        <v>38.9999885559082</v>
      </c>
      <c r="CK416" s="24" t="n">
        <v>42.9999885559082</v>
      </c>
      <c r="CL416" s="24" t="n">
        <v>3.5</v>
      </c>
      <c r="CM416" s="15" t="n">
        <v>40787</v>
      </c>
      <c r="CN416" s="24" t="n">
        <v>0.1775</v>
      </c>
    </row>
    <row r="417" customFormat="false" ht="12.75" hidden="false" customHeight="false" outlineLevel="0" collapsed="false">
      <c r="B417" s="15" t="n">
        <v>39934</v>
      </c>
      <c r="C417" s="24" t="n">
        <v>40.15</v>
      </c>
      <c r="D417" s="24" t="n">
        <v>42.4</v>
      </c>
      <c r="E417" s="24" t="n">
        <v>44.65</v>
      </c>
      <c r="F417" s="25" t="n">
        <v>1.5</v>
      </c>
      <c r="G417" s="15" t="n">
        <v>40817</v>
      </c>
      <c r="H417" s="25" t="n">
        <v>0.23650035957406</v>
      </c>
      <c r="I417" s="15" t="n">
        <v>39934</v>
      </c>
      <c r="J417" s="24" t="n">
        <v>36.5</v>
      </c>
      <c r="K417" s="24" t="n">
        <v>38.75</v>
      </c>
      <c r="L417" s="24" t="n">
        <v>41</v>
      </c>
      <c r="M417" s="25" t="n">
        <v>1.5</v>
      </c>
      <c r="N417" s="15" t="n">
        <v>40817</v>
      </c>
      <c r="O417" s="25" t="n">
        <v>0.23650035957406</v>
      </c>
      <c r="P417" s="15" t="n">
        <v>39934</v>
      </c>
      <c r="Q417" s="24" t="n">
        <v>38.9</v>
      </c>
      <c r="R417" s="24" t="n">
        <v>41</v>
      </c>
      <c r="S417" s="24" t="n">
        <v>44.85</v>
      </c>
      <c r="T417" s="25" t="n">
        <v>1.5</v>
      </c>
      <c r="U417" s="15" t="n">
        <v>40817</v>
      </c>
      <c r="V417" s="25" t="n">
        <v>0.23650035957406</v>
      </c>
      <c r="W417" s="15" t="n">
        <v>39934</v>
      </c>
      <c r="X417" s="24" t="n">
        <v>34.6</v>
      </c>
      <c r="Y417" s="24" t="n">
        <v>36.85</v>
      </c>
      <c r="Z417" s="24" t="n">
        <v>39.1</v>
      </c>
      <c r="AA417" s="25" t="n">
        <v>1.5</v>
      </c>
      <c r="AB417" s="15" t="n">
        <v>40817</v>
      </c>
      <c r="AC417" s="25" t="n">
        <v>0.295625449467575</v>
      </c>
      <c r="AD417" s="15" t="n">
        <v>39934</v>
      </c>
      <c r="AE417" s="24" t="n">
        <v>32.25</v>
      </c>
      <c r="AF417" s="24" t="n">
        <v>34.5</v>
      </c>
      <c r="AG417" s="24" t="n">
        <v>36.75</v>
      </c>
      <c r="AH417" s="25" t="n">
        <v>2</v>
      </c>
      <c r="AI417" s="15" t="n">
        <v>40817</v>
      </c>
      <c r="AJ417" s="25" t="n">
        <v>0.23650035957406</v>
      </c>
      <c r="AK417" s="15" t="n">
        <v>39934</v>
      </c>
      <c r="AL417" s="24" t="n">
        <v>47.19</v>
      </c>
      <c r="AM417" s="24" t="n">
        <v>49.44</v>
      </c>
      <c r="AN417" s="24" t="n">
        <v>51.69</v>
      </c>
      <c r="AO417" s="24" t="n">
        <v>1.5</v>
      </c>
      <c r="AP417" s="15" t="n">
        <v>40817</v>
      </c>
      <c r="AQ417" s="24" t="n">
        <v>0.23650035957406</v>
      </c>
      <c r="AR417" s="15" t="n">
        <v>39934</v>
      </c>
      <c r="AS417" s="24" t="n">
        <v>32.2535667419434</v>
      </c>
      <c r="AT417" s="24" t="n">
        <v>36.2535667419434</v>
      </c>
      <c r="AU417" s="24" t="n">
        <v>40.2535667419434</v>
      </c>
      <c r="AV417" s="24" t="n">
        <v>2.33</v>
      </c>
      <c r="AW417" s="15" t="n">
        <v>40817</v>
      </c>
      <c r="AX417" s="24" t="n">
        <v>0.08</v>
      </c>
      <c r="AY417" s="15" t="n">
        <v>39934</v>
      </c>
      <c r="AZ417" s="24" t="n">
        <v>33.6535667419434</v>
      </c>
      <c r="BA417" s="24" t="n">
        <v>35.7535667419434</v>
      </c>
      <c r="BB417" s="24" t="n">
        <v>37.8535667419434</v>
      </c>
      <c r="BC417" s="24" t="n">
        <v>2.33</v>
      </c>
      <c r="BD417" s="15" t="n">
        <v>40817</v>
      </c>
      <c r="BE417" s="24" t="n">
        <v>0.08</v>
      </c>
      <c r="BF417" s="15" t="n">
        <v>39934</v>
      </c>
      <c r="BG417" s="24" t="n">
        <v>34.921915435791</v>
      </c>
      <c r="BH417" s="24" t="n">
        <v>37.421915435791</v>
      </c>
      <c r="BI417" s="24" t="n">
        <v>44.421915435791</v>
      </c>
      <c r="BJ417" s="24" t="n">
        <v>2.154</v>
      </c>
      <c r="BK417" s="15" t="n">
        <v>40817</v>
      </c>
      <c r="BL417" s="24" t="n">
        <v>0.11542194</v>
      </c>
      <c r="BM417" s="15" t="n">
        <v>39934</v>
      </c>
      <c r="BN417" s="24" t="n">
        <v>35.6785659790039</v>
      </c>
      <c r="BO417" s="24" t="n">
        <v>38.1785659790039</v>
      </c>
      <c r="BP417" s="24" t="n">
        <v>45.1785659790039</v>
      </c>
      <c r="BQ417" s="24" t="n">
        <v>2.154</v>
      </c>
      <c r="BR417" s="15" t="n">
        <v>40817</v>
      </c>
      <c r="BS417" s="24" t="n">
        <v>0.11542194</v>
      </c>
      <c r="BT417" s="15" t="n">
        <v>39934</v>
      </c>
      <c r="BU417" s="24" t="n">
        <v>30.0535682678223</v>
      </c>
      <c r="BV417" s="24" t="n">
        <v>32.1535682678223</v>
      </c>
      <c r="BW417" s="24" t="n">
        <v>34.2535682678223</v>
      </c>
      <c r="BX417" s="24" t="n">
        <v>2.33</v>
      </c>
      <c r="BY417" s="15" t="n">
        <v>40817</v>
      </c>
      <c r="BZ417" s="24" t="n">
        <v>0.08</v>
      </c>
      <c r="CA417" s="15" t="n">
        <v>39934</v>
      </c>
      <c r="CB417" s="24" t="n">
        <v>33.3535667419434</v>
      </c>
      <c r="CC417" s="24" t="n">
        <v>37.3535667419434</v>
      </c>
      <c r="CD417" s="24" t="n">
        <v>41.3535667419434</v>
      </c>
      <c r="CE417" s="24" t="n">
        <v>2.33</v>
      </c>
      <c r="CF417" s="15" t="n">
        <v>40817</v>
      </c>
      <c r="CG417" s="24" t="n">
        <v>0.08</v>
      </c>
      <c r="CH417" s="15" t="n">
        <v>39934</v>
      </c>
      <c r="CI417" s="24" t="n">
        <v>39.7500114440918</v>
      </c>
      <c r="CJ417" s="24" t="n">
        <v>43.2500114440918</v>
      </c>
      <c r="CK417" s="24" t="n">
        <v>47.2500114440918</v>
      </c>
      <c r="CL417" s="24" t="n">
        <v>2.5</v>
      </c>
      <c r="CM417" s="15" t="n">
        <v>40817</v>
      </c>
      <c r="CN417" s="24" t="n">
        <v>0.1525</v>
      </c>
    </row>
    <row r="418" customFormat="false" ht="12.75" hidden="false" customHeight="false" outlineLevel="0" collapsed="false">
      <c r="B418" s="15" t="n">
        <v>39965</v>
      </c>
      <c r="C418" s="24" t="n">
        <v>55.84</v>
      </c>
      <c r="D418" s="24" t="n">
        <v>62.3</v>
      </c>
      <c r="E418" s="24" t="n">
        <v>68.76</v>
      </c>
      <c r="F418" s="25" t="n">
        <v>0.9</v>
      </c>
      <c r="G418" s="15" t="n">
        <v>40848</v>
      </c>
      <c r="H418" s="25" t="n">
        <v>0.208798999741081</v>
      </c>
      <c r="I418" s="15" t="n">
        <v>39965</v>
      </c>
      <c r="J418" s="24" t="n">
        <v>54.04</v>
      </c>
      <c r="K418" s="24" t="n">
        <v>60.5</v>
      </c>
      <c r="L418" s="24" t="n">
        <v>66.96</v>
      </c>
      <c r="M418" s="25" t="n">
        <v>0.9</v>
      </c>
      <c r="N418" s="15" t="n">
        <v>40848</v>
      </c>
      <c r="O418" s="25" t="n">
        <v>0.208798999741081</v>
      </c>
      <c r="P418" s="15" t="n">
        <v>39965</v>
      </c>
      <c r="Q418" s="24" t="n">
        <v>49.65</v>
      </c>
      <c r="R418" s="24" t="n">
        <v>53.7</v>
      </c>
      <c r="S418" s="24" t="n">
        <v>59.57</v>
      </c>
      <c r="T418" s="25" t="n">
        <v>0.9</v>
      </c>
      <c r="U418" s="15" t="n">
        <v>40848</v>
      </c>
      <c r="V418" s="25" t="n">
        <v>0.208798999741081</v>
      </c>
      <c r="W418" s="15" t="n">
        <v>39965</v>
      </c>
      <c r="X418" s="24" t="n">
        <v>40.79</v>
      </c>
      <c r="Y418" s="24" t="n">
        <v>47.25</v>
      </c>
      <c r="Z418" s="24" t="n">
        <v>53.71</v>
      </c>
      <c r="AA418" s="25" t="n">
        <v>0.9</v>
      </c>
      <c r="AB418" s="15" t="n">
        <v>40848</v>
      </c>
      <c r="AC418" s="25" t="n">
        <v>0.260998749676351</v>
      </c>
      <c r="AD418" s="15" t="n">
        <v>39965</v>
      </c>
      <c r="AE418" s="24" t="n">
        <v>48.79</v>
      </c>
      <c r="AF418" s="24" t="n">
        <v>55.25</v>
      </c>
      <c r="AG418" s="24" t="n">
        <v>61.71</v>
      </c>
      <c r="AH418" s="25" t="n">
        <v>1.5</v>
      </c>
      <c r="AI418" s="15" t="n">
        <v>40848</v>
      </c>
      <c r="AJ418" s="25" t="n">
        <v>0.208798999741081</v>
      </c>
      <c r="AK418" s="15" t="n">
        <v>39965</v>
      </c>
      <c r="AL418" s="24" t="n">
        <v>65.68</v>
      </c>
      <c r="AM418" s="24" t="n">
        <v>72.14</v>
      </c>
      <c r="AN418" s="24" t="n">
        <v>78.6</v>
      </c>
      <c r="AO418" s="24" t="n">
        <v>0.9</v>
      </c>
      <c r="AP418" s="15" t="n">
        <v>40848</v>
      </c>
      <c r="AQ418" s="24" t="n">
        <v>0.208798999741081</v>
      </c>
      <c r="AR418" s="15" t="n">
        <v>39965</v>
      </c>
      <c r="AS418" s="24" t="n">
        <v>29.9978561401367</v>
      </c>
      <c r="AT418" s="24" t="n">
        <v>44.9978561401367</v>
      </c>
      <c r="AU418" s="24" t="n">
        <v>54.9978561401367</v>
      </c>
      <c r="AV418" s="24" t="n">
        <v>2.06</v>
      </c>
      <c r="AW418" s="15" t="n">
        <v>40848</v>
      </c>
      <c r="AX418" s="24" t="n">
        <v>0.08</v>
      </c>
      <c r="AY418" s="15" t="n">
        <v>39965</v>
      </c>
      <c r="AZ418" s="24" t="n">
        <v>39.4978561401367</v>
      </c>
      <c r="BA418" s="24" t="n">
        <v>44.4978561401367</v>
      </c>
      <c r="BB418" s="24" t="n">
        <v>49.4978561401367</v>
      </c>
      <c r="BC418" s="24" t="n">
        <v>2.06</v>
      </c>
      <c r="BD418" s="15" t="n">
        <v>40848</v>
      </c>
      <c r="BE418" s="24" t="n">
        <v>0.08</v>
      </c>
      <c r="BF418" s="15" t="n">
        <v>39965</v>
      </c>
      <c r="BG418" s="24" t="n">
        <v>35.8773025512695</v>
      </c>
      <c r="BH418" s="24" t="n">
        <v>38.3773025512695</v>
      </c>
      <c r="BI418" s="24" t="n">
        <v>45.3773025512695</v>
      </c>
      <c r="BJ418" s="24" t="n">
        <v>1.84</v>
      </c>
      <c r="BK418" s="15" t="n">
        <v>40848</v>
      </c>
      <c r="BL418" s="24" t="n">
        <v>0.11542194</v>
      </c>
      <c r="BM418" s="15" t="n">
        <v>39965</v>
      </c>
      <c r="BN418" s="24" t="n">
        <v>47.0603561401367</v>
      </c>
      <c r="BO418" s="24" t="n">
        <v>49.5603561401367</v>
      </c>
      <c r="BP418" s="24" t="n">
        <v>56.5603561401367</v>
      </c>
      <c r="BQ418" s="24" t="n">
        <v>1.84</v>
      </c>
      <c r="BR418" s="15" t="n">
        <v>40848</v>
      </c>
      <c r="BS418" s="24" t="n">
        <v>0.11542194</v>
      </c>
      <c r="BT418" s="15" t="n">
        <v>39965</v>
      </c>
      <c r="BU418" s="24" t="n">
        <v>34.4978561401367</v>
      </c>
      <c r="BV418" s="24" t="n">
        <v>39.4978561401367</v>
      </c>
      <c r="BW418" s="24" t="n">
        <v>44.4978561401367</v>
      </c>
      <c r="BX418" s="24" t="n">
        <v>2.06</v>
      </c>
      <c r="BY418" s="15" t="n">
        <v>40848</v>
      </c>
      <c r="BZ418" s="24" t="n">
        <v>0.08</v>
      </c>
      <c r="CA418" s="15" t="n">
        <v>39965</v>
      </c>
      <c r="CB418" s="24" t="n">
        <v>31.0978561401367</v>
      </c>
      <c r="CC418" s="24" t="n">
        <v>46.0978561401367</v>
      </c>
      <c r="CD418" s="24" t="n">
        <v>56.0978561401367</v>
      </c>
      <c r="CE418" s="24" t="n">
        <v>2.06</v>
      </c>
      <c r="CF418" s="15" t="n">
        <v>40848</v>
      </c>
      <c r="CG418" s="24" t="n">
        <v>0.08</v>
      </c>
      <c r="CH418" s="15" t="n">
        <v>39965</v>
      </c>
      <c r="CI418" s="24" t="n">
        <v>46.2499961853027</v>
      </c>
      <c r="CJ418" s="24" t="n">
        <v>49.7499961853027</v>
      </c>
      <c r="CK418" s="24" t="n">
        <v>53.7499961853027</v>
      </c>
      <c r="CL418" s="24" t="n">
        <v>1.25</v>
      </c>
      <c r="CM418" s="15" t="n">
        <v>40848</v>
      </c>
      <c r="CN418" s="24" t="n">
        <v>0.145</v>
      </c>
    </row>
    <row r="419" customFormat="false" ht="12.75" hidden="false" customHeight="false" outlineLevel="0" collapsed="false">
      <c r="B419" s="15" t="n">
        <v>39995</v>
      </c>
      <c r="C419" s="24" t="n">
        <v>77.55</v>
      </c>
      <c r="D419" s="24" t="n">
        <v>82.55</v>
      </c>
      <c r="E419" s="24" t="n">
        <v>87.55</v>
      </c>
      <c r="F419" s="25" t="n">
        <v>1</v>
      </c>
      <c r="G419" s="15" t="n">
        <v>40878</v>
      </c>
      <c r="H419" s="25" t="n">
        <v>0.208798999741081</v>
      </c>
      <c r="I419" s="15" t="n">
        <v>39995</v>
      </c>
      <c r="J419" s="24" t="n">
        <v>78.7099990844727</v>
      </c>
      <c r="K419" s="24" t="n">
        <v>83.7099990844727</v>
      </c>
      <c r="L419" s="24" t="n">
        <v>88.7099990844727</v>
      </c>
      <c r="M419" s="25" t="n">
        <v>1</v>
      </c>
      <c r="N419" s="15" t="n">
        <v>40878</v>
      </c>
      <c r="O419" s="25" t="n">
        <v>0.208798999741081</v>
      </c>
      <c r="P419" s="15" t="n">
        <v>39995</v>
      </c>
      <c r="Q419" s="24" t="n">
        <v>59.8</v>
      </c>
      <c r="R419" s="24" t="n">
        <v>69.7</v>
      </c>
      <c r="S419" s="24" t="n">
        <v>82.21</v>
      </c>
      <c r="T419" s="25" t="n">
        <v>1</v>
      </c>
      <c r="U419" s="15" t="n">
        <v>40878</v>
      </c>
      <c r="V419" s="25" t="n">
        <v>0.208798999741081</v>
      </c>
      <c r="W419" s="15" t="n">
        <v>39995</v>
      </c>
      <c r="X419" s="24" t="n">
        <v>48.25</v>
      </c>
      <c r="Y419" s="24" t="n">
        <v>53.25</v>
      </c>
      <c r="Z419" s="24" t="n">
        <v>58.25</v>
      </c>
      <c r="AA419" s="25" t="n">
        <v>1</v>
      </c>
      <c r="AB419" s="15" t="n">
        <v>40878</v>
      </c>
      <c r="AC419" s="25" t="n">
        <v>0.260998749676351</v>
      </c>
      <c r="AD419" s="15" t="n">
        <v>39995</v>
      </c>
      <c r="AE419" s="24" t="n">
        <v>77.5</v>
      </c>
      <c r="AF419" s="24" t="n">
        <v>82.5</v>
      </c>
      <c r="AG419" s="24" t="n">
        <v>87.5</v>
      </c>
      <c r="AH419" s="25" t="n">
        <v>1.5</v>
      </c>
      <c r="AI419" s="15" t="n">
        <v>40878</v>
      </c>
      <c r="AJ419" s="25" t="n">
        <v>0.208798999741081</v>
      </c>
      <c r="AK419" s="15" t="n">
        <v>39995</v>
      </c>
      <c r="AL419" s="24" t="n">
        <v>99.39</v>
      </c>
      <c r="AM419" s="24" t="n">
        <v>104.39</v>
      </c>
      <c r="AN419" s="24" t="n">
        <v>109.39</v>
      </c>
      <c r="AO419" s="24" t="n">
        <v>1</v>
      </c>
      <c r="AP419" s="15" t="n">
        <v>40878</v>
      </c>
      <c r="AQ419" s="24" t="n">
        <v>0.208798999741081</v>
      </c>
      <c r="AR419" s="15" t="n">
        <v>39995</v>
      </c>
      <c r="AS419" s="24" t="n">
        <v>45.7471466064453</v>
      </c>
      <c r="AT419" s="24" t="n">
        <v>70.7471466064453</v>
      </c>
      <c r="AU419" s="24" t="n">
        <v>81.7471466064453</v>
      </c>
      <c r="AV419" s="24" t="n">
        <v>2.052</v>
      </c>
      <c r="AW419" s="15" t="n">
        <v>40878</v>
      </c>
      <c r="AX419" s="24" t="n">
        <v>0.08</v>
      </c>
      <c r="AY419" s="15" t="n">
        <v>39995</v>
      </c>
      <c r="AZ419" s="24" t="n">
        <v>60.2471466064453</v>
      </c>
      <c r="BA419" s="24" t="n">
        <v>70.2471466064453</v>
      </c>
      <c r="BB419" s="24" t="n">
        <v>80.2471466064453</v>
      </c>
      <c r="BC419" s="24" t="n">
        <v>2.052</v>
      </c>
      <c r="BD419" s="15" t="n">
        <v>40878</v>
      </c>
      <c r="BE419" s="24" t="n">
        <v>0.08</v>
      </c>
      <c r="BF419" s="15" t="n">
        <v>39995</v>
      </c>
      <c r="BG419" s="24" t="n">
        <v>54.025</v>
      </c>
      <c r="BH419" s="24" t="n">
        <v>56.525</v>
      </c>
      <c r="BI419" s="24" t="n">
        <v>63.525</v>
      </c>
      <c r="BJ419" s="24" t="n">
        <v>1.75</v>
      </c>
      <c r="BK419" s="15" t="n">
        <v>40878</v>
      </c>
      <c r="BL419" s="24" t="n">
        <v>0.11542194</v>
      </c>
      <c r="BM419" s="15" t="n">
        <v>39995</v>
      </c>
      <c r="BN419" s="24" t="n">
        <v>69.5721435546875</v>
      </c>
      <c r="BO419" s="24" t="n">
        <v>72.0721435546875</v>
      </c>
      <c r="BP419" s="24" t="n">
        <v>79.0721435546875</v>
      </c>
      <c r="BQ419" s="24" t="n">
        <v>1.75</v>
      </c>
      <c r="BR419" s="15" t="n">
        <v>40878</v>
      </c>
      <c r="BS419" s="24" t="n">
        <v>0.11542194</v>
      </c>
      <c r="BT419" s="15" t="n">
        <v>39995</v>
      </c>
      <c r="BU419" s="24" t="n">
        <v>46.9971466064453</v>
      </c>
      <c r="BV419" s="24" t="n">
        <v>56.9971466064453</v>
      </c>
      <c r="BW419" s="24" t="n">
        <v>66.9971466064453</v>
      </c>
      <c r="BX419" s="24" t="n">
        <v>2.052</v>
      </c>
      <c r="BY419" s="15" t="n">
        <v>40878</v>
      </c>
      <c r="BZ419" s="24" t="n">
        <v>0.08</v>
      </c>
      <c r="CA419" s="15" t="n">
        <v>39995</v>
      </c>
      <c r="CB419" s="24" t="n">
        <v>46.8471466064453</v>
      </c>
      <c r="CC419" s="24" t="n">
        <v>71.8471466064453</v>
      </c>
      <c r="CD419" s="24" t="n">
        <v>82.8471466064453</v>
      </c>
      <c r="CE419" s="24" t="n">
        <v>2.052</v>
      </c>
      <c r="CF419" s="15" t="n">
        <v>40878</v>
      </c>
      <c r="CG419" s="24" t="n">
        <v>0.08</v>
      </c>
      <c r="CH419" s="15" t="n">
        <v>39995</v>
      </c>
      <c r="CI419" s="24" t="n">
        <v>53.9999923706055</v>
      </c>
      <c r="CJ419" s="24" t="n">
        <v>57.4999923706055</v>
      </c>
      <c r="CK419" s="24" t="n">
        <v>61.4999923706055</v>
      </c>
      <c r="CL419" s="24" t="n">
        <v>1.25</v>
      </c>
      <c r="CM419" s="15" t="n">
        <v>40878</v>
      </c>
      <c r="CN419" s="24" t="n">
        <v>0.145</v>
      </c>
    </row>
    <row r="420" customFormat="false" ht="12.75" hidden="false" customHeight="false" outlineLevel="0" collapsed="false">
      <c r="B420" s="15" t="n">
        <v>40026</v>
      </c>
      <c r="C420" s="24" t="n">
        <v>77.55</v>
      </c>
      <c r="D420" s="24" t="n">
        <v>82.55</v>
      </c>
      <c r="E420" s="24" t="n">
        <v>87.55</v>
      </c>
      <c r="F420" s="25" t="n">
        <v>1</v>
      </c>
      <c r="G420" s="15" t="n">
        <v>40909</v>
      </c>
      <c r="H420" s="25" t="n">
        <v>0.209491533736905</v>
      </c>
      <c r="I420" s="15" t="n">
        <v>40026</v>
      </c>
      <c r="J420" s="24" t="n">
        <v>77.1999969482422</v>
      </c>
      <c r="K420" s="24" t="n">
        <v>82.1999969482422</v>
      </c>
      <c r="L420" s="24" t="n">
        <v>87.1999969482422</v>
      </c>
      <c r="M420" s="25" t="n">
        <v>1</v>
      </c>
      <c r="N420" s="15" t="n">
        <v>40909</v>
      </c>
      <c r="O420" s="25" t="n">
        <v>0.209491533736905</v>
      </c>
      <c r="P420" s="15" t="n">
        <v>40026</v>
      </c>
      <c r="Q420" s="24" t="n">
        <v>59.8</v>
      </c>
      <c r="R420" s="24" t="n">
        <v>69.7</v>
      </c>
      <c r="S420" s="24" t="n">
        <v>82.21</v>
      </c>
      <c r="T420" s="25" t="n">
        <v>1</v>
      </c>
      <c r="U420" s="15" t="n">
        <v>40909</v>
      </c>
      <c r="V420" s="25" t="n">
        <v>0.209491533736905</v>
      </c>
      <c r="W420" s="15" t="n">
        <v>40026</v>
      </c>
      <c r="X420" s="24" t="n">
        <v>48.25</v>
      </c>
      <c r="Y420" s="24" t="n">
        <v>53.25</v>
      </c>
      <c r="Z420" s="24" t="n">
        <v>58.25</v>
      </c>
      <c r="AA420" s="25" t="n">
        <v>1</v>
      </c>
      <c r="AB420" s="15" t="n">
        <v>40909</v>
      </c>
      <c r="AC420" s="25" t="n">
        <v>0.261864417171132</v>
      </c>
      <c r="AD420" s="15" t="n">
        <v>40026</v>
      </c>
      <c r="AE420" s="24" t="n">
        <v>77.5</v>
      </c>
      <c r="AF420" s="24" t="n">
        <v>82.5</v>
      </c>
      <c r="AG420" s="24" t="n">
        <v>87.5</v>
      </c>
      <c r="AH420" s="25" t="n">
        <v>1.5</v>
      </c>
      <c r="AI420" s="15" t="n">
        <v>40909</v>
      </c>
      <c r="AJ420" s="25" t="n">
        <v>0.209491533736905</v>
      </c>
      <c r="AK420" s="15" t="n">
        <v>40026</v>
      </c>
      <c r="AL420" s="24" t="n">
        <v>99.39</v>
      </c>
      <c r="AM420" s="24" t="n">
        <v>104.39</v>
      </c>
      <c r="AN420" s="24" t="n">
        <v>109.39</v>
      </c>
      <c r="AO420" s="24" t="n">
        <v>1</v>
      </c>
      <c r="AP420" s="15" t="n">
        <v>40909</v>
      </c>
      <c r="AQ420" s="24" t="n">
        <v>0.209491533736905</v>
      </c>
      <c r="AR420" s="15" t="n">
        <v>40026</v>
      </c>
      <c r="AS420" s="24" t="n">
        <v>45.7471466064453</v>
      </c>
      <c r="AT420" s="24" t="n">
        <v>70.7471466064453</v>
      </c>
      <c r="AU420" s="24" t="n">
        <v>81.7471466064453</v>
      </c>
      <c r="AV420" s="24" t="n">
        <v>1.89</v>
      </c>
      <c r="AW420" s="15" t="n">
        <v>40909</v>
      </c>
      <c r="AX420" s="24" t="n">
        <v>0.08</v>
      </c>
      <c r="AY420" s="15" t="n">
        <v>40026</v>
      </c>
      <c r="AZ420" s="24" t="n">
        <v>60.2471466064453</v>
      </c>
      <c r="BA420" s="24" t="n">
        <v>70.2471466064453</v>
      </c>
      <c r="BB420" s="24" t="n">
        <v>80.2471466064453</v>
      </c>
      <c r="BC420" s="24" t="n">
        <v>1.89</v>
      </c>
      <c r="BD420" s="15" t="n">
        <v>40909</v>
      </c>
      <c r="BE420" s="24" t="n">
        <v>0.08</v>
      </c>
      <c r="BF420" s="15" t="n">
        <v>40026</v>
      </c>
      <c r="BG420" s="24" t="n">
        <v>54.025</v>
      </c>
      <c r="BH420" s="24" t="n">
        <v>56.525</v>
      </c>
      <c r="BI420" s="24" t="n">
        <v>63.525</v>
      </c>
      <c r="BJ420" s="24" t="n">
        <v>1.8</v>
      </c>
      <c r="BK420" s="15" t="n">
        <v>40909</v>
      </c>
      <c r="BL420" s="24" t="n">
        <v>0.11542194</v>
      </c>
      <c r="BM420" s="15" t="n">
        <v>40026</v>
      </c>
      <c r="BN420" s="24" t="n">
        <v>69.5721435546875</v>
      </c>
      <c r="BO420" s="24" t="n">
        <v>72.0721435546875</v>
      </c>
      <c r="BP420" s="24" t="n">
        <v>79.0721435546875</v>
      </c>
      <c r="BQ420" s="24" t="n">
        <v>1.8</v>
      </c>
      <c r="BR420" s="15" t="n">
        <v>40909</v>
      </c>
      <c r="BS420" s="24" t="n">
        <v>0.11542194</v>
      </c>
      <c r="BT420" s="15" t="n">
        <v>40026</v>
      </c>
      <c r="BU420" s="24" t="n">
        <v>46.9971466064453</v>
      </c>
      <c r="BV420" s="24" t="n">
        <v>56.9971466064453</v>
      </c>
      <c r="BW420" s="24" t="n">
        <v>66.9971466064453</v>
      </c>
      <c r="BX420" s="24" t="n">
        <v>1.89</v>
      </c>
      <c r="BY420" s="15" t="n">
        <v>40909</v>
      </c>
      <c r="BZ420" s="24" t="n">
        <v>0.08</v>
      </c>
      <c r="CA420" s="15" t="n">
        <v>40026</v>
      </c>
      <c r="CB420" s="24" t="n">
        <v>46.8471466064453</v>
      </c>
      <c r="CC420" s="24" t="n">
        <v>71.8471466064453</v>
      </c>
      <c r="CD420" s="24" t="n">
        <v>82.8471466064453</v>
      </c>
      <c r="CE420" s="24" t="n">
        <v>1.89</v>
      </c>
      <c r="CF420" s="15" t="n">
        <v>40909</v>
      </c>
      <c r="CG420" s="24" t="n">
        <v>0.08</v>
      </c>
      <c r="CH420" s="15" t="n">
        <v>40026</v>
      </c>
      <c r="CI420" s="24" t="n">
        <v>54</v>
      </c>
      <c r="CJ420" s="24" t="n">
        <v>57.5</v>
      </c>
      <c r="CK420" s="24" t="n">
        <v>61.5</v>
      </c>
      <c r="CL420" s="24" t="n">
        <v>1.2</v>
      </c>
      <c r="CM420" s="15" t="n">
        <v>40909</v>
      </c>
      <c r="CN420" s="24" t="n">
        <v>0.145</v>
      </c>
    </row>
    <row r="421" customFormat="false" ht="12.75" hidden="false" customHeight="false" outlineLevel="0" collapsed="false">
      <c r="B421" s="15" t="n">
        <v>40057</v>
      </c>
      <c r="C421" s="24" t="n">
        <v>40.15</v>
      </c>
      <c r="D421" s="24" t="n">
        <v>41.65</v>
      </c>
      <c r="E421" s="24" t="n">
        <v>43.15</v>
      </c>
      <c r="F421" s="25" t="n">
        <v>1</v>
      </c>
      <c r="G421" s="15" t="n">
        <v>40940</v>
      </c>
      <c r="H421" s="25" t="n">
        <v>0.254506243465496</v>
      </c>
      <c r="I421" s="15" t="n">
        <v>40057</v>
      </c>
      <c r="J421" s="24" t="n">
        <v>31.5499992370605</v>
      </c>
      <c r="K421" s="24" t="n">
        <v>33.0499992370606</v>
      </c>
      <c r="L421" s="24" t="n">
        <v>34.5499992370606</v>
      </c>
      <c r="M421" s="25" t="n">
        <v>1</v>
      </c>
      <c r="N421" s="15" t="n">
        <v>40940</v>
      </c>
      <c r="O421" s="25" t="n">
        <v>0.254506243465496</v>
      </c>
      <c r="P421" s="15" t="n">
        <v>40057</v>
      </c>
      <c r="Q421" s="24" t="n">
        <v>34.15</v>
      </c>
      <c r="R421" s="24" t="n">
        <v>38.2</v>
      </c>
      <c r="S421" s="24" t="n">
        <v>42.05</v>
      </c>
      <c r="T421" s="25" t="n">
        <v>1</v>
      </c>
      <c r="U421" s="15" t="n">
        <v>40940</v>
      </c>
      <c r="V421" s="25" t="n">
        <v>0.254506243465496</v>
      </c>
      <c r="W421" s="15" t="n">
        <v>40057</v>
      </c>
      <c r="X421" s="24" t="n">
        <v>33.75</v>
      </c>
      <c r="Y421" s="24" t="n">
        <v>35.25</v>
      </c>
      <c r="Z421" s="24" t="n">
        <v>36.75</v>
      </c>
      <c r="AA421" s="25" t="n">
        <v>1</v>
      </c>
      <c r="AB421" s="15" t="n">
        <v>40940</v>
      </c>
      <c r="AC421" s="25" t="n">
        <v>0.318132804331871</v>
      </c>
      <c r="AD421" s="15" t="n">
        <v>40057</v>
      </c>
      <c r="AE421" s="24" t="n">
        <v>29.25</v>
      </c>
      <c r="AF421" s="24" t="n">
        <v>30.75</v>
      </c>
      <c r="AG421" s="24" t="n">
        <v>32.25</v>
      </c>
      <c r="AH421" s="25" t="n">
        <v>2.25</v>
      </c>
      <c r="AI421" s="15" t="n">
        <v>40940</v>
      </c>
      <c r="AJ421" s="25" t="n">
        <v>0.254506243465496</v>
      </c>
      <c r="AK421" s="15" t="n">
        <v>40057</v>
      </c>
      <c r="AL421" s="24" t="n">
        <v>44.74</v>
      </c>
      <c r="AM421" s="24" t="n">
        <v>46.24</v>
      </c>
      <c r="AN421" s="24" t="n">
        <v>47.74</v>
      </c>
      <c r="AO421" s="24" t="n">
        <v>1</v>
      </c>
      <c r="AP421" s="15" t="n">
        <v>40940</v>
      </c>
      <c r="AQ421" s="24" t="n">
        <v>0.254506243465496</v>
      </c>
      <c r="AR421" s="15" t="n">
        <v>40057</v>
      </c>
      <c r="AS421" s="24" t="n">
        <v>28.2521438598633</v>
      </c>
      <c r="AT421" s="24" t="n">
        <v>36.2521438598633</v>
      </c>
      <c r="AU421" s="24" t="n">
        <v>44.2521438598633</v>
      </c>
      <c r="AV421" s="24" t="n">
        <v>2.322</v>
      </c>
      <c r="AW421" s="15" t="n">
        <v>40940</v>
      </c>
      <c r="AX421" s="24" t="n">
        <v>0.08</v>
      </c>
      <c r="AY421" s="15" t="n">
        <v>40057</v>
      </c>
      <c r="AZ421" s="24" t="n">
        <v>34.2521438598633</v>
      </c>
      <c r="BA421" s="24" t="n">
        <v>35.7521438598633</v>
      </c>
      <c r="BB421" s="24" t="n">
        <v>37.2521438598633</v>
      </c>
      <c r="BC421" s="24" t="n">
        <v>2.322</v>
      </c>
      <c r="BD421" s="15" t="n">
        <v>40940</v>
      </c>
      <c r="BE421" s="24" t="n">
        <v>0.08</v>
      </c>
      <c r="BF421" s="15" t="n">
        <v>40057</v>
      </c>
      <c r="BG421" s="24" t="n">
        <v>33.2844139099121</v>
      </c>
      <c r="BH421" s="24" t="n">
        <v>35.7844139099121</v>
      </c>
      <c r="BI421" s="24" t="n">
        <v>42.7844139099121</v>
      </c>
      <c r="BJ421" s="24" t="n">
        <v>2.35</v>
      </c>
      <c r="BK421" s="15" t="n">
        <v>40940</v>
      </c>
      <c r="BL421" s="24" t="n">
        <v>0.11542194</v>
      </c>
      <c r="BM421" s="15" t="n">
        <v>40057</v>
      </c>
      <c r="BN421" s="24" t="n">
        <v>35.5271453857422</v>
      </c>
      <c r="BO421" s="24" t="n">
        <v>38.0271453857422</v>
      </c>
      <c r="BP421" s="24" t="n">
        <v>45.0271453857422</v>
      </c>
      <c r="BQ421" s="24" t="n">
        <v>2.35</v>
      </c>
      <c r="BR421" s="15" t="n">
        <v>40940</v>
      </c>
      <c r="BS421" s="24" t="n">
        <v>0.11542194</v>
      </c>
      <c r="BT421" s="15" t="n">
        <v>40057</v>
      </c>
      <c r="BU421" s="24" t="n">
        <v>29.6021423339844</v>
      </c>
      <c r="BV421" s="24" t="n">
        <v>31.1021423339844</v>
      </c>
      <c r="BW421" s="24" t="n">
        <v>32.6021423339844</v>
      </c>
      <c r="BX421" s="24" t="n">
        <v>2.322</v>
      </c>
      <c r="BY421" s="15" t="n">
        <v>40940</v>
      </c>
      <c r="BZ421" s="24" t="n">
        <v>0.08</v>
      </c>
      <c r="CA421" s="15" t="n">
        <v>40057</v>
      </c>
      <c r="CB421" s="24" t="n">
        <v>29.3521438598633</v>
      </c>
      <c r="CC421" s="24" t="n">
        <v>37.3521438598633</v>
      </c>
      <c r="CD421" s="24" t="n">
        <v>45.3521438598633</v>
      </c>
      <c r="CE421" s="24" t="n">
        <v>2.322</v>
      </c>
      <c r="CF421" s="15" t="n">
        <v>40940</v>
      </c>
      <c r="CG421" s="24" t="n">
        <v>0.08</v>
      </c>
      <c r="CH421" s="15" t="n">
        <v>40057</v>
      </c>
      <c r="CI421" s="24" t="n">
        <v>38.5000038146973</v>
      </c>
      <c r="CJ421" s="24" t="n">
        <v>42.0000038146973</v>
      </c>
      <c r="CK421" s="24" t="n">
        <v>46.0000038146973</v>
      </c>
      <c r="CL421" s="24" t="n">
        <v>1.25</v>
      </c>
      <c r="CM421" s="15" t="n">
        <v>40940</v>
      </c>
      <c r="CN421" s="24" t="n">
        <v>0.1475</v>
      </c>
    </row>
    <row r="422" customFormat="false" ht="12.75" hidden="false" customHeight="false" outlineLevel="0" collapsed="false">
      <c r="B422" s="15" t="n">
        <v>40087</v>
      </c>
      <c r="C422" s="24" t="n">
        <v>38.05</v>
      </c>
      <c r="D422" s="24" t="n">
        <v>39.4</v>
      </c>
      <c r="E422" s="24" t="n">
        <v>40.75</v>
      </c>
      <c r="F422" s="25" t="n">
        <v>1.5</v>
      </c>
      <c r="G422" s="15" t="n">
        <v>40969</v>
      </c>
      <c r="H422" s="25" t="n">
        <v>0.254506243465496</v>
      </c>
      <c r="I422" s="15" t="n">
        <v>40087</v>
      </c>
      <c r="J422" s="24" t="n">
        <v>28.6000007629395</v>
      </c>
      <c r="K422" s="24" t="n">
        <v>29.9500007629395</v>
      </c>
      <c r="L422" s="24" t="n">
        <v>31.3000007629395</v>
      </c>
      <c r="M422" s="25" t="n">
        <v>1.5</v>
      </c>
      <c r="N422" s="15" t="n">
        <v>40969</v>
      </c>
      <c r="O422" s="25" t="n">
        <v>0.254506243465496</v>
      </c>
      <c r="P422" s="15" t="n">
        <v>40087</v>
      </c>
      <c r="Q422" s="24" t="n">
        <v>37.35</v>
      </c>
      <c r="R422" s="24" t="n">
        <v>39.45</v>
      </c>
      <c r="S422" s="24" t="n">
        <v>41.9</v>
      </c>
      <c r="T422" s="25" t="n">
        <v>1.5</v>
      </c>
      <c r="U422" s="15" t="n">
        <v>40969</v>
      </c>
      <c r="V422" s="25" t="n">
        <v>0.254506243465496</v>
      </c>
      <c r="W422" s="15" t="n">
        <v>40087</v>
      </c>
      <c r="X422" s="24" t="n">
        <v>32.9</v>
      </c>
      <c r="Y422" s="24" t="n">
        <v>34.25</v>
      </c>
      <c r="Z422" s="24" t="n">
        <v>35.6</v>
      </c>
      <c r="AA422" s="25" t="n">
        <v>1.5</v>
      </c>
      <c r="AB422" s="15" t="n">
        <v>40969</v>
      </c>
      <c r="AC422" s="25" t="n">
        <v>0.318132804331871</v>
      </c>
      <c r="AD422" s="15" t="n">
        <v>40087</v>
      </c>
      <c r="AE422" s="24" t="n">
        <v>25.65</v>
      </c>
      <c r="AF422" s="24" t="n">
        <v>27</v>
      </c>
      <c r="AG422" s="24" t="n">
        <v>28.35</v>
      </c>
      <c r="AH422" s="25" t="n">
        <v>2.25</v>
      </c>
      <c r="AI422" s="15" t="n">
        <v>40969</v>
      </c>
      <c r="AJ422" s="25" t="n">
        <v>0.254506243465496</v>
      </c>
      <c r="AK422" s="15" t="n">
        <v>40087</v>
      </c>
      <c r="AL422" s="24" t="n">
        <v>43.39</v>
      </c>
      <c r="AM422" s="24" t="n">
        <v>44.74</v>
      </c>
      <c r="AN422" s="24" t="n">
        <v>46.09</v>
      </c>
      <c r="AO422" s="24" t="n">
        <v>1.5</v>
      </c>
      <c r="AP422" s="15" t="n">
        <v>40969</v>
      </c>
      <c r="AQ422" s="24" t="n">
        <v>0.254506243465496</v>
      </c>
      <c r="AR422" s="15" t="n">
        <v>40087</v>
      </c>
      <c r="AS422" s="24" t="n">
        <v>32.1489334106445</v>
      </c>
      <c r="AT422" s="24" t="n">
        <v>34.1489334106445</v>
      </c>
      <c r="AU422" s="24" t="n">
        <v>36.1489334106445</v>
      </c>
      <c r="AV422" s="24" t="n">
        <v>2.322</v>
      </c>
      <c r="AW422" s="15" t="n">
        <v>40969</v>
      </c>
      <c r="AX422" s="24" t="n">
        <v>0.08</v>
      </c>
      <c r="AY422" s="15" t="n">
        <v>40087</v>
      </c>
      <c r="AZ422" s="24" t="n">
        <v>32.1489334106445</v>
      </c>
      <c r="BA422" s="24" t="n">
        <v>33.6489334106445</v>
      </c>
      <c r="BB422" s="24" t="n">
        <v>35.1489334106445</v>
      </c>
      <c r="BC422" s="24" t="n">
        <v>2.322</v>
      </c>
      <c r="BD422" s="15" t="n">
        <v>40969</v>
      </c>
      <c r="BE422" s="24" t="n">
        <v>0.08</v>
      </c>
      <c r="BF422" s="15" t="n">
        <v>40087</v>
      </c>
      <c r="BG422" s="24" t="n">
        <v>37.8999977111816</v>
      </c>
      <c r="BH422" s="24" t="n">
        <v>40.3999977111816</v>
      </c>
      <c r="BI422" s="24" t="n">
        <v>47.3999977111816</v>
      </c>
      <c r="BJ422" s="24" t="n">
        <v>2.35</v>
      </c>
      <c r="BK422" s="15" t="n">
        <v>40969</v>
      </c>
      <c r="BL422" s="24" t="n">
        <v>0.11542194</v>
      </c>
      <c r="BM422" s="15" t="n">
        <v>40087</v>
      </c>
      <c r="BN422" s="24" t="n">
        <v>31.1489334106445</v>
      </c>
      <c r="BO422" s="24" t="n">
        <v>33.6489334106445</v>
      </c>
      <c r="BP422" s="24" t="n">
        <v>40.6489334106445</v>
      </c>
      <c r="BQ422" s="24" t="n">
        <v>2.35</v>
      </c>
      <c r="BR422" s="15" t="n">
        <v>40969</v>
      </c>
      <c r="BS422" s="24" t="n">
        <v>0.11542194</v>
      </c>
      <c r="BT422" s="15" t="n">
        <v>40087</v>
      </c>
      <c r="BU422" s="24" t="n">
        <v>32.8989295959473</v>
      </c>
      <c r="BV422" s="24" t="n">
        <v>34.3989295959473</v>
      </c>
      <c r="BW422" s="24" t="n">
        <v>35.8989295959473</v>
      </c>
      <c r="BX422" s="24" t="n">
        <v>2.322</v>
      </c>
      <c r="BY422" s="15" t="n">
        <v>40969</v>
      </c>
      <c r="BZ422" s="24" t="n">
        <v>0.08</v>
      </c>
      <c r="CA422" s="15" t="n">
        <v>40087</v>
      </c>
      <c r="CB422" s="24" t="n">
        <v>33.2489334106445</v>
      </c>
      <c r="CC422" s="24" t="n">
        <v>35.2489334106445</v>
      </c>
      <c r="CD422" s="24" t="n">
        <v>37.2489334106445</v>
      </c>
      <c r="CE422" s="24" t="n">
        <v>2.322</v>
      </c>
      <c r="CF422" s="15" t="n">
        <v>40969</v>
      </c>
      <c r="CG422" s="24" t="n">
        <v>0.08</v>
      </c>
      <c r="CH422" s="15" t="n">
        <v>40087</v>
      </c>
      <c r="CI422" s="24" t="n">
        <v>33.6000022888184</v>
      </c>
      <c r="CJ422" s="24" t="n">
        <v>37.1000022888184</v>
      </c>
      <c r="CK422" s="24" t="n">
        <v>41.1000022888184</v>
      </c>
      <c r="CL422" s="24" t="n">
        <v>1.25</v>
      </c>
      <c r="CM422" s="15" t="n">
        <v>40969</v>
      </c>
      <c r="CN422" s="24" t="n">
        <v>0.1475</v>
      </c>
    </row>
    <row r="423" customFormat="false" ht="12.75" hidden="false" customHeight="false" outlineLevel="0" collapsed="false">
      <c r="B423" s="15" t="n">
        <v>40118</v>
      </c>
      <c r="C423" s="24" t="n">
        <v>38.05</v>
      </c>
      <c r="D423" s="24" t="n">
        <v>39.4</v>
      </c>
      <c r="E423" s="24" t="n">
        <v>40.75</v>
      </c>
      <c r="F423" s="25" t="n">
        <v>1.5</v>
      </c>
      <c r="G423" s="15" t="n">
        <v>41000</v>
      </c>
      <c r="H423" s="25" t="n">
        <v>0.212954203716028</v>
      </c>
      <c r="I423" s="15" t="n">
        <v>40118</v>
      </c>
      <c r="J423" s="24" t="n">
        <v>31.8500007629395</v>
      </c>
      <c r="K423" s="24" t="n">
        <v>33.2000007629395</v>
      </c>
      <c r="L423" s="24" t="n">
        <v>34.5500007629395</v>
      </c>
      <c r="M423" s="25" t="n">
        <v>1.5</v>
      </c>
      <c r="N423" s="15" t="n">
        <v>41000</v>
      </c>
      <c r="O423" s="25" t="n">
        <v>0.212954203716028</v>
      </c>
      <c r="P423" s="15" t="n">
        <v>40118</v>
      </c>
      <c r="Q423" s="24" t="n">
        <v>37.35</v>
      </c>
      <c r="R423" s="24" t="n">
        <v>39.45</v>
      </c>
      <c r="S423" s="24" t="n">
        <v>41.9</v>
      </c>
      <c r="T423" s="25" t="n">
        <v>1.5</v>
      </c>
      <c r="U423" s="15" t="n">
        <v>41000</v>
      </c>
      <c r="V423" s="25" t="n">
        <v>0.212954203716028</v>
      </c>
      <c r="W423" s="15" t="n">
        <v>40118</v>
      </c>
      <c r="X423" s="24" t="n">
        <v>32.9</v>
      </c>
      <c r="Y423" s="24" t="n">
        <v>34.25</v>
      </c>
      <c r="Z423" s="24" t="n">
        <v>35.6</v>
      </c>
      <c r="AA423" s="25" t="n">
        <v>1.5</v>
      </c>
      <c r="AB423" s="15" t="n">
        <v>41000</v>
      </c>
      <c r="AC423" s="25" t="n">
        <v>0.266192754645035</v>
      </c>
      <c r="AD423" s="15" t="n">
        <v>40118</v>
      </c>
      <c r="AE423" s="24" t="n">
        <v>26.65</v>
      </c>
      <c r="AF423" s="24" t="n">
        <v>28</v>
      </c>
      <c r="AG423" s="24" t="n">
        <v>29.35</v>
      </c>
      <c r="AH423" s="25" t="n">
        <v>1.5</v>
      </c>
      <c r="AI423" s="15" t="n">
        <v>41000</v>
      </c>
      <c r="AJ423" s="25" t="n">
        <v>0.212954203716028</v>
      </c>
      <c r="AK423" s="15" t="n">
        <v>40118</v>
      </c>
      <c r="AL423" s="24" t="n">
        <v>43.39</v>
      </c>
      <c r="AM423" s="24" t="n">
        <v>44.74</v>
      </c>
      <c r="AN423" s="24" t="n">
        <v>46.09</v>
      </c>
      <c r="AO423" s="24" t="n">
        <v>1.5</v>
      </c>
      <c r="AP423" s="15" t="n">
        <v>41000</v>
      </c>
      <c r="AQ423" s="24" t="n">
        <v>0.212954203716028</v>
      </c>
      <c r="AR423" s="15" t="n">
        <v>40118</v>
      </c>
      <c r="AS423" s="24" t="n">
        <v>32.2489318847656</v>
      </c>
      <c r="AT423" s="24" t="n">
        <v>34.2489318847656</v>
      </c>
      <c r="AU423" s="24" t="n">
        <v>36.2489318847656</v>
      </c>
      <c r="AV423" s="24" t="n">
        <v>2.052</v>
      </c>
      <c r="AW423" s="15" t="n">
        <v>41000</v>
      </c>
      <c r="AX423" s="24" t="n">
        <v>0.08</v>
      </c>
      <c r="AY423" s="15" t="n">
        <v>40118</v>
      </c>
      <c r="AZ423" s="24" t="n">
        <v>32.2489318847656</v>
      </c>
      <c r="BA423" s="24" t="n">
        <v>33.7489318847656</v>
      </c>
      <c r="BB423" s="24" t="n">
        <v>35.2489318847656</v>
      </c>
      <c r="BC423" s="24" t="n">
        <v>2.052</v>
      </c>
      <c r="BD423" s="15" t="n">
        <v>41000</v>
      </c>
      <c r="BE423" s="24" t="n">
        <v>0.08</v>
      </c>
      <c r="BF423" s="15" t="n">
        <v>40118</v>
      </c>
      <c r="BG423" s="24" t="n">
        <v>38.6969146728516</v>
      </c>
      <c r="BH423" s="24" t="n">
        <v>41.1969146728516</v>
      </c>
      <c r="BI423" s="24" t="n">
        <v>48.1969146728516</v>
      </c>
      <c r="BJ423" s="24" t="n">
        <v>1.7</v>
      </c>
      <c r="BK423" s="15" t="n">
        <v>41000</v>
      </c>
      <c r="BL423" s="24" t="n">
        <v>0.11542194</v>
      </c>
      <c r="BM423" s="15" t="n">
        <v>40118</v>
      </c>
      <c r="BN423" s="24" t="n">
        <v>31.2489318847656</v>
      </c>
      <c r="BO423" s="24" t="n">
        <v>33.7489318847656</v>
      </c>
      <c r="BP423" s="24" t="n">
        <v>40.7489318847656</v>
      </c>
      <c r="BQ423" s="24" t="n">
        <v>1.7</v>
      </c>
      <c r="BR423" s="15" t="n">
        <v>41000</v>
      </c>
      <c r="BS423" s="24" t="n">
        <v>0.11542194</v>
      </c>
      <c r="BT423" s="15" t="n">
        <v>40118</v>
      </c>
      <c r="BU423" s="24" t="n">
        <v>36.3989295959473</v>
      </c>
      <c r="BV423" s="24" t="n">
        <v>37.8989295959473</v>
      </c>
      <c r="BW423" s="24" t="n">
        <v>39.3989295959473</v>
      </c>
      <c r="BX423" s="24" t="n">
        <v>2.052</v>
      </c>
      <c r="BY423" s="15" t="n">
        <v>41000</v>
      </c>
      <c r="BZ423" s="24" t="n">
        <v>0.08</v>
      </c>
      <c r="CA423" s="15" t="n">
        <v>40118</v>
      </c>
      <c r="CB423" s="24" t="n">
        <v>33.3489318847656</v>
      </c>
      <c r="CC423" s="24" t="n">
        <v>35.3489318847656</v>
      </c>
      <c r="CD423" s="24" t="n">
        <v>37.3489318847656</v>
      </c>
      <c r="CE423" s="24" t="n">
        <v>2.052</v>
      </c>
      <c r="CF423" s="15" t="n">
        <v>41000</v>
      </c>
      <c r="CG423" s="24" t="n">
        <v>0.08</v>
      </c>
      <c r="CH423" s="15" t="n">
        <v>40118</v>
      </c>
      <c r="CI423" s="24" t="n">
        <v>34.7999954223633</v>
      </c>
      <c r="CJ423" s="24" t="n">
        <v>38.2999954223633</v>
      </c>
      <c r="CK423" s="24" t="n">
        <v>42.2999954223633</v>
      </c>
      <c r="CL423" s="24" t="n">
        <v>1.25</v>
      </c>
      <c r="CM423" s="15" t="n">
        <v>41000</v>
      </c>
      <c r="CN423" s="24" t="n">
        <v>0.1375</v>
      </c>
    </row>
    <row r="424" customFormat="false" ht="12.75" hidden="false" customHeight="false" outlineLevel="0" collapsed="false">
      <c r="B424" s="15" t="n">
        <v>40148</v>
      </c>
      <c r="C424" s="24" t="n">
        <v>38.05</v>
      </c>
      <c r="D424" s="24" t="n">
        <v>39.4</v>
      </c>
      <c r="E424" s="24" t="n">
        <v>40.75</v>
      </c>
      <c r="F424" s="25" t="n">
        <v>1</v>
      </c>
      <c r="G424" s="15" t="n">
        <v>41030</v>
      </c>
      <c r="H424" s="25" t="n">
        <v>0.212954203716028</v>
      </c>
      <c r="I424" s="15" t="n">
        <v>40148</v>
      </c>
      <c r="J424" s="24" t="n">
        <v>31.4999984741211</v>
      </c>
      <c r="K424" s="24" t="n">
        <v>32.8499984741211</v>
      </c>
      <c r="L424" s="24" t="n">
        <v>34.1999984741211</v>
      </c>
      <c r="M424" s="25" t="n">
        <v>1</v>
      </c>
      <c r="N424" s="15" t="n">
        <v>41030</v>
      </c>
      <c r="O424" s="25" t="n">
        <v>0.212954203716028</v>
      </c>
      <c r="P424" s="15" t="n">
        <v>40148</v>
      </c>
      <c r="Q424" s="24" t="n">
        <v>37.35</v>
      </c>
      <c r="R424" s="24" t="n">
        <v>39.45</v>
      </c>
      <c r="S424" s="24" t="n">
        <v>41.9</v>
      </c>
      <c r="T424" s="25" t="n">
        <v>1</v>
      </c>
      <c r="U424" s="15" t="n">
        <v>41030</v>
      </c>
      <c r="V424" s="25" t="n">
        <v>0.212954203716028</v>
      </c>
      <c r="W424" s="15" t="n">
        <v>40148</v>
      </c>
      <c r="X424" s="24" t="n">
        <v>32.9</v>
      </c>
      <c r="Y424" s="24" t="n">
        <v>34.25</v>
      </c>
      <c r="Z424" s="24" t="n">
        <v>35.6</v>
      </c>
      <c r="AA424" s="25" t="n">
        <v>1</v>
      </c>
      <c r="AB424" s="15" t="n">
        <v>41030</v>
      </c>
      <c r="AC424" s="25" t="n">
        <v>0.266192754645035</v>
      </c>
      <c r="AD424" s="15" t="n">
        <v>40148</v>
      </c>
      <c r="AE424" s="24" t="n">
        <v>26.65</v>
      </c>
      <c r="AF424" s="24" t="n">
        <v>28</v>
      </c>
      <c r="AG424" s="24" t="n">
        <v>29.35</v>
      </c>
      <c r="AH424" s="25" t="n">
        <v>1.5</v>
      </c>
      <c r="AI424" s="15" t="n">
        <v>41030</v>
      </c>
      <c r="AJ424" s="25" t="n">
        <v>0.212954203716028</v>
      </c>
      <c r="AK424" s="15" t="n">
        <v>40148</v>
      </c>
      <c r="AL424" s="24" t="n">
        <v>43.39</v>
      </c>
      <c r="AM424" s="24" t="n">
        <v>44.74</v>
      </c>
      <c r="AN424" s="24" t="n">
        <v>46.09</v>
      </c>
      <c r="AO424" s="24" t="n">
        <v>1</v>
      </c>
      <c r="AP424" s="15" t="n">
        <v>41030</v>
      </c>
      <c r="AQ424" s="24" t="n">
        <v>0.212954203716028</v>
      </c>
      <c r="AR424" s="15" t="n">
        <v>40148</v>
      </c>
      <c r="AS424" s="24" t="n">
        <v>32.3489303588867</v>
      </c>
      <c r="AT424" s="24" t="n">
        <v>34.3489303588867</v>
      </c>
      <c r="AU424" s="24" t="n">
        <v>36.3489303588867</v>
      </c>
      <c r="AV424" s="24" t="n">
        <v>1.998</v>
      </c>
      <c r="AW424" s="15" t="n">
        <v>41030</v>
      </c>
      <c r="AX424" s="24" t="n">
        <v>0.08</v>
      </c>
      <c r="AY424" s="15" t="n">
        <v>40148</v>
      </c>
      <c r="AZ424" s="24" t="n">
        <v>32.3489303588867</v>
      </c>
      <c r="BA424" s="24" t="n">
        <v>33.8489303588867</v>
      </c>
      <c r="BB424" s="24" t="n">
        <v>35.3489303588867</v>
      </c>
      <c r="BC424" s="24" t="n">
        <v>1.998</v>
      </c>
      <c r="BD424" s="15" t="n">
        <v>41030</v>
      </c>
      <c r="BE424" s="24" t="n">
        <v>0.08</v>
      </c>
      <c r="BF424" s="15" t="n">
        <v>40148</v>
      </c>
      <c r="BG424" s="24" t="n">
        <v>39.4523010253906</v>
      </c>
      <c r="BH424" s="24" t="n">
        <v>41.9523010253906</v>
      </c>
      <c r="BI424" s="24" t="n">
        <v>48.9523010253906</v>
      </c>
      <c r="BJ424" s="24" t="n">
        <v>1.75</v>
      </c>
      <c r="BK424" s="15" t="n">
        <v>41030</v>
      </c>
      <c r="BL424" s="24" t="n">
        <v>0.11542194</v>
      </c>
      <c r="BM424" s="15" t="n">
        <v>40148</v>
      </c>
      <c r="BN424" s="24" t="n">
        <v>31.3489303588867</v>
      </c>
      <c r="BO424" s="24" t="n">
        <v>33.8489303588867</v>
      </c>
      <c r="BP424" s="24" t="n">
        <v>40.8489303588867</v>
      </c>
      <c r="BQ424" s="24" t="n">
        <v>1.75</v>
      </c>
      <c r="BR424" s="15" t="n">
        <v>41030</v>
      </c>
      <c r="BS424" s="24" t="n">
        <v>0.11542194</v>
      </c>
      <c r="BT424" s="15" t="n">
        <v>40148</v>
      </c>
      <c r="BU424" s="24" t="n">
        <v>36.8989295959473</v>
      </c>
      <c r="BV424" s="24" t="n">
        <v>38.3989295959473</v>
      </c>
      <c r="BW424" s="24" t="n">
        <v>39.8989295959473</v>
      </c>
      <c r="BX424" s="24" t="n">
        <v>1.998</v>
      </c>
      <c r="BY424" s="15" t="n">
        <v>41030</v>
      </c>
      <c r="BZ424" s="24" t="n">
        <v>0.08</v>
      </c>
      <c r="CA424" s="15" t="n">
        <v>40148</v>
      </c>
      <c r="CB424" s="24" t="n">
        <v>33.4489303588867</v>
      </c>
      <c r="CC424" s="24" t="n">
        <v>35.4489303588867</v>
      </c>
      <c r="CD424" s="24" t="n">
        <v>37.4489303588867</v>
      </c>
      <c r="CE424" s="24" t="n">
        <v>1.998</v>
      </c>
      <c r="CF424" s="15" t="n">
        <v>41030</v>
      </c>
      <c r="CG424" s="24" t="n">
        <v>0.08</v>
      </c>
      <c r="CH424" s="15" t="n">
        <v>40148</v>
      </c>
      <c r="CI424" s="24" t="n">
        <v>34.7999954223633</v>
      </c>
      <c r="CJ424" s="24" t="n">
        <v>38.2999954223633</v>
      </c>
      <c r="CK424" s="24" t="n">
        <v>42.2999954223633</v>
      </c>
      <c r="CL424" s="24" t="n">
        <v>1.25</v>
      </c>
      <c r="CM424" s="15" t="n">
        <v>41030</v>
      </c>
      <c r="CN424" s="24" t="n">
        <v>0.1375</v>
      </c>
    </row>
    <row r="425" customFormat="false" ht="12.75" hidden="false" customHeight="false" outlineLevel="0" collapsed="false">
      <c r="B425" s="15" t="n">
        <v>40179</v>
      </c>
      <c r="C425" s="24" t="n">
        <v>51.65</v>
      </c>
      <c r="D425" s="24" t="n">
        <v>53.15</v>
      </c>
      <c r="E425" s="24" t="n">
        <v>54.65</v>
      </c>
      <c r="F425" s="25" t="n">
        <v>0.9</v>
      </c>
      <c r="G425" s="15" t="n">
        <v>41061</v>
      </c>
      <c r="H425" s="25" t="n">
        <v>0.226804883632517</v>
      </c>
      <c r="I425" s="15" t="n">
        <v>40179</v>
      </c>
      <c r="J425" s="24" t="n">
        <v>38.2000007629395</v>
      </c>
      <c r="K425" s="24" t="n">
        <v>39.7000007629395</v>
      </c>
      <c r="L425" s="24" t="n">
        <v>41.2000007629395</v>
      </c>
      <c r="M425" s="25" t="n">
        <v>0.9</v>
      </c>
      <c r="N425" s="15" t="n">
        <v>41061</v>
      </c>
      <c r="O425" s="25" t="n">
        <v>0.226804883632517</v>
      </c>
      <c r="P425" s="15" t="n">
        <v>40179</v>
      </c>
      <c r="Q425" s="24" t="n">
        <v>49.57</v>
      </c>
      <c r="R425" s="24" t="n">
        <v>52.2</v>
      </c>
      <c r="S425" s="24" t="n">
        <v>54.24</v>
      </c>
      <c r="T425" s="25" t="n">
        <v>0.9</v>
      </c>
      <c r="U425" s="15" t="n">
        <v>41061</v>
      </c>
      <c r="V425" s="25" t="n">
        <v>0.226804883632517</v>
      </c>
      <c r="W425" s="15" t="n">
        <v>40179</v>
      </c>
      <c r="X425" s="24" t="n">
        <v>39.35</v>
      </c>
      <c r="Y425" s="24" t="n">
        <v>40.85</v>
      </c>
      <c r="Z425" s="24" t="n">
        <v>42.35</v>
      </c>
      <c r="AA425" s="25" t="n">
        <v>0.9</v>
      </c>
      <c r="AB425" s="15" t="n">
        <v>41061</v>
      </c>
      <c r="AC425" s="25" t="n">
        <v>0.283506104540647</v>
      </c>
      <c r="AD425" s="15" t="n">
        <v>40179</v>
      </c>
      <c r="AE425" s="24" t="n">
        <v>36.75</v>
      </c>
      <c r="AF425" s="24" t="n">
        <v>38.25</v>
      </c>
      <c r="AG425" s="24" t="n">
        <v>39.75</v>
      </c>
      <c r="AH425" s="25" t="n">
        <v>2.25</v>
      </c>
      <c r="AI425" s="15" t="n">
        <v>41061</v>
      </c>
      <c r="AJ425" s="25" t="n">
        <v>0.226804883632517</v>
      </c>
      <c r="AK425" s="15" t="n">
        <v>40179</v>
      </c>
      <c r="AL425" s="24" t="n">
        <v>58.3</v>
      </c>
      <c r="AM425" s="24" t="n">
        <v>59.8</v>
      </c>
      <c r="AN425" s="24" t="n">
        <v>61.3</v>
      </c>
      <c r="AO425" s="24" t="n">
        <v>0.9</v>
      </c>
      <c r="AP425" s="15" t="n">
        <v>41061</v>
      </c>
      <c r="AQ425" s="24" t="n">
        <v>0.226804883632517</v>
      </c>
      <c r="AR425" s="15" t="n">
        <v>40179</v>
      </c>
      <c r="AS425" s="24" t="n">
        <v>42.0378646850586</v>
      </c>
      <c r="AT425" s="24" t="n">
        <v>44.2878646850586</v>
      </c>
      <c r="AU425" s="24" t="n">
        <v>46.5378646850586</v>
      </c>
      <c r="AV425" s="24" t="n">
        <v>2.15</v>
      </c>
      <c r="AW425" s="15" t="n">
        <v>41061</v>
      </c>
      <c r="AX425" s="24" t="n">
        <v>0.08</v>
      </c>
      <c r="AY425" s="15" t="n">
        <v>40179</v>
      </c>
      <c r="AZ425" s="24" t="n">
        <v>42.2878646850586</v>
      </c>
      <c r="BA425" s="24" t="n">
        <v>43.7878646850586</v>
      </c>
      <c r="BB425" s="24" t="n">
        <v>45.2878646850586</v>
      </c>
      <c r="BC425" s="24" t="n">
        <v>2.15</v>
      </c>
      <c r="BD425" s="15" t="n">
        <v>41061</v>
      </c>
      <c r="BE425" s="24" t="n">
        <v>0.08</v>
      </c>
      <c r="BF425" s="15" t="n">
        <v>40179</v>
      </c>
      <c r="BG425" s="24" t="n">
        <v>52.803840637207</v>
      </c>
      <c r="BH425" s="24" t="n">
        <v>55.303840637207</v>
      </c>
      <c r="BI425" s="24" t="n">
        <v>62.303840637207</v>
      </c>
      <c r="BJ425" s="24" t="n">
        <v>1.9</v>
      </c>
      <c r="BK425" s="15" t="n">
        <v>41061</v>
      </c>
      <c r="BL425" s="24" t="n">
        <v>0.11542194</v>
      </c>
      <c r="BM425" s="15" t="n">
        <v>40179</v>
      </c>
      <c r="BN425" s="24" t="n">
        <v>41.2878646850586</v>
      </c>
      <c r="BO425" s="24" t="n">
        <v>43.7878646850586</v>
      </c>
      <c r="BP425" s="24" t="n">
        <v>50.7878646850586</v>
      </c>
      <c r="BQ425" s="24" t="n">
        <v>1.9</v>
      </c>
      <c r="BR425" s="15" t="n">
        <v>41061</v>
      </c>
      <c r="BS425" s="24" t="n">
        <v>0.11542194</v>
      </c>
      <c r="BT425" s="15" t="n">
        <v>40179</v>
      </c>
      <c r="BU425" s="24" t="n">
        <v>44.7358665466309</v>
      </c>
      <c r="BV425" s="24" t="n">
        <v>46.2358665466309</v>
      </c>
      <c r="BW425" s="24" t="n">
        <v>47.7358665466309</v>
      </c>
      <c r="BX425" s="24" t="n">
        <v>2.15</v>
      </c>
      <c r="BY425" s="15" t="n">
        <v>41061</v>
      </c>
      <c r="BZ425" s="24" t="n">
        <v>0.08</v>
      </c>
      <c r="CA425" s="15" t="n">
        <v>40179</v>
      </c>
      <c r="CB425" s="24" t="n">
        <v>43.1378646850586</v>
      </c>
      <c r="CC425" s="24" t="n">
        <v>45.3878646850586</v>
      </c>
      <c r="CD425" s="24" t="n">
        <v>47.6378646850586</v>
      </c>
      <c r="CE425" s="24" t="n">
        <v>2.15</v>
      </c>
      <c r="CF425" s="15" t="n">
        <v>41061</v>
      </c>
      <c r="CG425" s="24" t="n">
        <v>0.08</v>
      </c>
      <c r="CH425" s="15" t="n">
        <v>40179</v>
      </c>
      <c r="CI425" s="24" t="n">
        <v>39.1199989318848</v>
      </c>
      <c r="CJ425" s="24" t="n">
        <v>43.1199989318848</v>
      </c>
      <c r="CK425" s="24" t="n">
        <v>47.1199989318848</v>
      </c>
      <c r="CL425" s="24" t="n">
        <v>1.5</v>
      </c>
      <c r="CM425" s="15" t="n">
        <v>41061</v>
      </c>
      <c r="CN425" s="24" t="n">
        <v>0.1425</v>
      </c>
    </row>
    <row r="426" customFormat="false" ht="12.75" hidden="false" customHeight="false" outlineLevel="0" collapsed="false">
      <c r="B426" s="15" t="n">
        <v>40210</v>
      </c>
      <c r="C426" s="24" t="n">
        <v>51.65</v>
      </c>
      <c r="D426" s="24" t="n">
        <v>53.15</v>
      </c>
      <c r="E426" s="24" t="n">
        <v>54.65</v>
      </c>
      <c r="F426" s="25" t="n">
        <v>0.9</v>
      </c>
      <c r="G426" s="15" t="n">
        <v>41091</v>
      </c>
      <c r="H426" s="25" t="n">
        <v>0.262608891216643</v>
      </c>
      <c r="I426" s="15" t="n">
        <v>40210</v>
      </c>
      <c r="J426" s="24" t="n">
        <v>38.2000007629395</v>
      </c>
      <c r="K426" s="24" t="n">
        <v>39.7000007629395</v>
      </c>
      <c r="L426" s="24" t="n">
        <v>41.2000007629395</v>
      </c>
      <c r="M426" s="25" t="n">
        <v>0.9</v>
      </c>
      <c r="N426" s="15" t="n">
        <v>41091</v>
      </c>
      <c r="O426" s="25" t="n">
        <v>0.262608891216643</v>
      </c>
      <c r="P426" s="15" t="n">
        <v>40210</v>
      </c>
      <c r="Q426" s="24" t="n">
        <v>50.13</v>
      </c>
      <c r="R426" s="24" t="n">
        <v>52.2</v>
      </c>
      <c r="S426" s="24" t="n">
        <v>54.24</v>
      </c>
      <c r="T426" s="25" t="n">
        <v>0.9</v>
      </c>
      <c r="U426" s="15" t="n">
        <v>41091</v>
      </c>
      <c r="V426" s="25" t="n">
        <v>0.262608891216643</v>
      </c>
      <c r="W426" s="15" t="n">
        <v>40210</v>
      </c>
      <c r="X426" s="24" t="n">
        <v>43.95</v>
      </c>
      <c r="Y426" s="24" t="n">
        <v>45.45</v>
      </c>
      <c r="Z426" s="24" t="n">
        <v>46.95</v>
      </c>
      <c r="AA426" s="25" t="n">
        <v>0.9</v>
      </c>
      <c r="AB426" s="15" t="n">
        <v>41091</v>
      </c>
      <c r="AC426" s="25" t="n">
        <v>0.328261114020804</v>
      </c>
      <c r="AD426" s="15" t="n">
        <v>40210</v>
      </c>
      <c r="AE426" s="24" t="n">
        <v>36.75</v>
      </c>
      <c r="AF426" s="24" t="n">
        <v>38.25</v>
      </c>
      <c r="AG426" s="24" t="n">
        <v>39.75</v>
      </c>
      <c r="AH426" s="25" t="n">
        <v>2.5</v>
      </c>
      <c r="AI426" s="15" t="n">
        <v>41091</v>
      </c>
      <c r="AJ426" s="25" t="n">
        <v>0.262608891216643</v>
      </c>
      <c r="AK426" s="15" t="n">
        <v>40210</v>
      </c>
      <c r="AL426" s="24" t="n">
        <v>58.3</v>
      </c>
      <c r="AM426" s="24" t="n">
        <v>59.8</v>
      </c>
      <c r="AN426" s="24" t="n">
        <v>61.3</v>
      </c>
      <c r="AO426" s="24" t="n">
        <v>0.9</v>
      </c>
      <c r="AP426" s="15" t="n">
        <v>41091</v>
      </c>
      <c r="AQ426" s="24" t="n">
        <v>0.262608891216643</v>
      </c>
      <c r="AR426" s="15" t="n">
        <v>40210</v>
      </c>
      <c r="AS426" s="24" t="n">
        <v>41.6878623962402</v>
      </c>
      <c r="AT426" s="24" t="n">
        <v>43.9378623962402</v>
      </c>
      <c r="AU426" s="24" t="n">
        <v>46.1878623962402</v>
      </c>
      <c r="AV426" s="24" t="n">
        <v>2.9</v>
      </c>
      <c r="AW426" s="15" t="n">
        <v>41091</v>
      </c>
      <c r="AX426" s="24" t="n">
        <v>0.08</v>
      </c>
      <c r="AY426" s="15" t="n">
        <v>40210</v>
      </c>
      <c r="AZ426" s="24" t="n">
        <v>41.9378623962402</v>
      </c>
      <c r="BA426" s="24" t="n">
        <v>43.4378623962402</v>
      </c>
      <c r="BB426" s="24" t="n">
        <v>44.9378623962402</v>
      </c>
      <c r="BC426" s="24" t="n">
        <v>2.9</v>
      </c>
      <c r="BD426" s="15" t="n">
        <v>41091</v>
      </c>
      <c r="BE426" s="24" t="n">
        <v>0.08</v>
      </c>
      <c r="BF426" s="15" t="n">
        <v>40210</v>
      </c>
      <c r="BG426" s="24" t="n">
        <v>50.803840637207</v>
      </c>
      <c r="BH426" s="24" t="n">
        <v>53.303840637207</v>
      </c>
      <c r="BI426" s="24" t="n">
        <v>60.303840637207</v>
      </c>
      <c r="BJ426" s="24" t="n">
        <v>2.8</v>
      </c>
      <c r="BK426" s="15" t="n">
        <v>41091</v>
      </c>
      <c r="BL426" s="24" t="n">
        <v>0.11542194</v>
      </c>
      <c r="BM426" s="15" t="n">
        <v>40210</v>
      </c>
      <c r="BN426" s="24" t="n">
        <v>40.9378623962402</v>
      </c>
      <c r="BO426" s="24" t="n">
        <v>43.4378623962402</v>
      </c>
      <c r="BP426" s="24" t="n">
        <v>50.4378623962402</v>
      </c>
      <c r="BQ426" s="24" t="n">
        <v>2.8</v>
      </c>
      <c r="BR426" s="15" t="n">
        <v>41091</v>
      </c>
      <c r="BS426" s="24" t="n">
        <v>0.11542194</v>
      </c>
      <c r="BT426" s="15" t="n">
        <v>40210</v>
      </c>
      <c r="BU426" s="24" t="n">
        <v>45.3878631591797</v>
      </c>
      <c r="BV426" s="24" t="n">
        <v>46.8878631591797</v>
      </c>
      <c r="BW426" s="24" t="n">
        <v>48.3878631591797</v>
      </c>
      <c r="BX426" s="24" t="n">
        <v>2.9</v>
      </c>
      <c r="BY426" s="15" t="n">
        <v>41091</v>
      </c>
      <c r="BZ426" s="24" t="n">
        <v>0.08</v>
      </c>
      <c r="CA426" s="15" t="n">
        <v>40210</v>
      </c>
      <c r="CB426" s="24" t="n">
        <v>42.7878623962402</v>
      </c>
      <c r="CC426" s="24" t="n">
        <v>45.0378623962402</v>
      </c>
      <c r="CD426" s="24" t="n">
        <v>47.2878623962402</v>
      </c>
      <c r="CE426" s="24" t="n">
        <v>2.9</v>
      </c>
      <c r="CF426" s="15" t="n">
        <v>41091</v>
      </c>
      <c r="CG426" s="24" t="n">
        <v>0.08</v>
      </c>
      <c r="CH426" s="15" t="n">
        <v>40210</v>
      </c>
      <c r="CI426" s="24" t="n">
        <v>37.8199920654297</v>
      </c>
      <c r="CJ426" s="24" t="n">
        <v>41.8199920654297</v>
      </c>
      <c r="CK426" s="24" t="n">
        <v>45.8199920654297</v>
      </c>
      <c r="CL426" s="24" t="n">
        <v>2.4</v>
      </c>
      <c r="CM426" s="15" t="n">
        <v>41091</v>
      </c>
      <c r="CN426" s="24" t="n">
        <v>0.1475</v>
      </c>
    </row>
    <row r="427" customFormat="false" ht="12.75" hidden="false" customHeight="false" outlineLevel="0" collapsed="false">
      <c r="B427" s="15" t="n">
        <v>40238</v>
      </c>
      <c r="C427" s="24" t="n">
        <v>37.55</v>
      </c>
      <c r="D427" s="24" t="n">
        <v>38.4</v>
      </c>
      <c r="E427" s="24" t="n">
        <v>39.25</v>
      </c>
      <c r="F427" s="25" t="n">
        <v>1.2</v>
      </c>
      <c r="G427" s="15" t="n">
        <v>41122</v>
      </c>
      <c r="H427" s="25" t="n">
        <v>0.30116918410415</v>
      </c>
      <c r="I427" s="15" t="n">
        <v>40238</v>
      </c>
      <c r="J427" s="24" t="n">
        <v>36.4</v>
      </c>
      <c r="K427" s="24" t="n">
        <v>37.25</v>
      </c>
      <c r="L427" s="24" t="n">
        <v>38.1</v>
      </c>
      <c r="M427" s="25" t="n">
        <v>1.2</v>
      </c>
      <c r="N427" s="15" t="n">
        <v>41122</v>
      </c>
      <c r="O427" s="25" t="n">
        <v>0.30116918410415</v>
      </c>
      <c r="P427" s="15" t="n">
        <v>40238</v>
      </c>
      <c r="Q427" s="24" t="n">
        <v>37.4300007629395</v>
      </c>
      <c r="R427" s="24" t="n">
        <v>39.5000007629395</v>
      </c>
      <c r="S427" s="24" t="n">
        <v>41.5400007629395</v>
      </c>
      <c r="T427" s="25" t="n">
        <v>1.2</v>
      </c>
      <c r="U427" s="15" t="n">
        <v>41122</v>
      </c>
      <c r="V427" s="25" t="n">
        <v>0.30116918410415</v>
      </c>
      <c r="W427" s="15" t="n">
        <v>40238</v>
      </c>
      <c r="X427" s="24" t="n">
        <v>36.1</v>
      </c>
      <c r="Y427" s="24" t="n">
        <v>36.95</v>
      </c>
      <c r="Z427" s="24" t="n">
        <v>37.8</v>
      </c>
      <c r="AA427" s="25" t="n">
        <v>1.2</v>
      </c>
      <c r="AB427" s="15" t="n">
        <v>41122</v>
      </c>
      <c r="AC427" s="25" t="n">
        <v>0.376461480130187</v>
      </c>
      <c r="AD427" s="15" t="n">
        <v>40238</v>
      </c>
      <c r="AE427" s="24" t="n">
        <v>33.15</v>
      </c>
      <c r="AF427" s="24" t="n">
        <v>34</v>
      </c>
      <c r="AG427" s="24" t="n">
        <v>34.85</v>
      </c>
      <c r="AH427" s="25" t="n">
        <v>3.25</v>
      </c>
      <c r="AI427" s="15" t="n">
        <v>41122</v>
      </c>
      <c r="AJ427" s="25" t="n">
        <v>0.30116918410415</v>
      </c>
      <c r="AK427" s="15" t="n">
        <v>40238</v>
      </c>
      <c r="AL427" s="24" t="n">
        <v>45.2</v>
      </c>
      <c r="AM427" s="24" t="n">
        <v>46.05</v>
      </c>
      <c r="AN427" s="24" t="n">
        <v>46.9</v>
      </c>
      <c r="AO427" s="24" t="n">
        <v>1.2</v>
      </c>
      <c r="AP427" s="15" t="n">
        <v>41122</v>
      </c>
      <c r="AQ427" s="24" t="n">
        <v>0.30116918410415</v>
      </c>
      <c r="AR427" s="15" t="n">
        <v>40238</v>
      </c>
      <c r="AS427" s="24" t="n">
        <v>33.6485443115234</v>
      </c>
      <c r="AT427" s="24" t="n">
        <v>35.8985443115234</v>
      </c>
      <c r="AU427" s="24" t="n">
        <v>38.1485443115234</v>
      </c>
      <c r="AV427" s="24" t="n">
        <v>3.9</v>
      </c>
      <c r="AW427" s="15" t="n">
        <v>41122</v>
      </c>
      <c r="AX427" s="24" t="n">
        <v>0.08</v>
      </c>
      <c r="AY427" s="15" t="n">
        <v>40238</v>
      </c>
      <c r="AZ427" s="24" t="n">
        <v>33.8985443115234</v>
      </c>
      <c r="BA427" s="24" t="n">
        <v>35.3985443115234</v>
      </c>
      <c r="BB427" s="24" t="n">
        <v>36.8985443115234</v>
      </c>
      <c r="BC427" s="24" t="n">
        <v>3.9</v>
      </c>
      <c r="BD427" s="15" t="n">
        <v>41122</v>
      </c>
      <c r="BE427" s="24" t="n">
        <v>0.08</v>
      </c>
      <c r="BF427" s="15" t="n">
        <v>40238</v>
      </c>
      <c r="BG427" s="24" t="n">
        <v>40.2969169616699</v>
      </c>
      <c r="BH427" s="24" t="n">
        <v>42.7969169616699</v>
      </c>
      <c r="BI427" s="24" t="n">
        <v>49.7969169616699</v>
      </c>
      <c r="BJ427" s="24" t="n">
        <v>3.5</v>
      </c>
      <c r="BK427" s="15" t="n">
        <v>41122</v>
      </c>
      <c r="BL427" s="24" t="n">
        <v>0.11542194</v>
      </c>
      <c r="BM427" s="15" t="n">
        <v>40238</v>
      </c>
      <c r="BN427" s="24" t="n">
        <v>32.8985443115234</v>
      </c>
      <c r="BO427" s="24" t="n">
        <v>35.3985443115234</v>
      </c>
      <c r="BP427" s="24" t="n">
        <v>42.3985443115234</v>
      </c>
      <c r="BQ427" s="24" t="n">
        <v>3.5</v>
      </c>
      <c r="BR427" s="15" t="n">
        <v>41122</v>
      </c>
      <c r="BS427" s="24" t="n">
        <v>0.11542194</v>
      </c>
      <c r="BT427" s="15" t="n">
        <v>40238</v>
      </c>
      <c r="BU427" s="24" t="n">
        <v>35.5985450744629</v>
      </c>
      <c r="BV427" s="24" t="n">
        <v>37.0985450744629</v>
      </c>
      <c r="BW427" s="24" t="n">
        <v>38.5985450744629</v>
      </c>
      <c r="BX427" s="24" t="n">
        <v>3.9</v>
      </c>
      <c r="BY427" s="15" t="n">
        <v>41122</v>
      </c>
      <c r="BZ427" s="24" t="n">
        <v>0.08</v>
      </c>
      <c r="CA427" s="15" t="n">
        <v>40238</v>
      </c>
      <c r="CB427" s="24" t="n">
        <v>34.7485443115234</v>
      </c>
      <c r="CC427" s="24" t="n">
        <v>36.9985443115234</v>
      </c>
      <c r="CD427" s="24" t="n">
        <v>39.2485443115234</v>
      </c>
      <c r="CE427" s="24" t="n">
        <v>3.9</v>
      </c>
      <c r="CF427" s="15" t="n">
        <v>41122</v>
      </c>
      <c r="CG427" s="24" t="n">
        <v>0.08</v>
      </c>
      <c r="CH427" s="15" t="n">
        <v>40238</v>
      </c>
      <c r="CI427" s="24" t="n">
        <v>35.6999931335449</v>
      </c>
      <c r="CJ427" s="24" t="n">
        <v>39.6999931335449</v>
      </c>
      <c r="CK427" s="24" t="n">
        <v>43.6999931335449</v>
      </c>
      <c r="CL427" s="24" t="n">
        <v>3.5</v>
      </c>
      <c r="CM427" s="15" t="n">
        <v>41122</v>
      </c>
      <c r="CN427" s="24" t="n">
        <v>0.1575</v>
      </c>
    </row>
    <row r="428" customFormat="false" ht="12.75" hidden="false" customHeight="false" outlineLevel="0" collapsed="false">
      <c r="B428" s="15" t="n">
        <v>40269</v>
      </c>
      <c r="C428" s="24" t="n">
        <v>37.95</v>
      </c>
      <c r="D428" s="24" t="n">
        <v>38.65</v>
      </c>
      <c r="E428" s="24" t="n">
        <v>39.35</v>
      </c>
      <c r="F428" s="25" t="n">
        <v>1.5</v>
      </c>
      <c r="G428" s="15" t="n">
        <v>41153</v>
      </c>
      <c r="H428" s="25" t="n">
        <v>0.30116918410415</v>
      </c>
      <c r="I428" s="15" t="n">
        <v>40269</v>
      </c>
      <c r="J428" s="24" t="n">
        <v>34.7500007629395</v>
      </c>
      <c r="K428" s="24" t="n">
        <v>35.4500007629395</v>
      </c>
      <c r="L428" s="24" t="n">
        <v>36.1500007629395</v>
      </c>
      <c r="M428" s="25" t="n">
        <v>1.5</v>
      </c>
      <c r="N428" s="15" t="n">
        <v>41153</v>
      </c>
      <c r="O428" s="25" t="n">
        <v>0.30116918410415</v>
      </c>
      <c r="P428" s="15" t="n">
        <v>40269</v>
      </c>
      <c r="Q428" s="24" t="n">
        <v>36.4699992370606</v>
      </c>
      <c r="R428" s="24" t="n">
        <v>39.0999992370606</v>
      </c>
      <c r="S428" s="24" t="n">
        <v>41.1399992370606</v>
      </c>
      <c r="T428" s="25" t="n">
        <v>1.5</v>
      </c>
      <c r="U428" s="15" t="n">
        <v>41153</v>
      </c>
      <c r="V428" s="25" t="n">
        <v>0.30116918410415</v>
      </c>
      <c r="W428" s="15" t="n">
        <v>40269</v>
      </c>
      <c r="X428" s="24" t="n">
        <v>34.75</v>
      </c>
      <c r="Y428" s="24" t="n">
        <v>35.45</v>
      </c>
      <c r="Z428" s="24" t="n">
        <v>36.15</v>
      </c>
      <c r="AA428" s="25" t="n">
        <v>1.5</v>
      </c>
      <c r="AB428" s="15" t="n">
        <v>41153</v>
      </c>
      <c r="AC428" s="25" t="n">
        <v>0.376461480130187</v>
      </c>
      <c r="AD428" s="15" t="n">
        <v>40269</v>
      </c>
      <c r="AE428" s="24" t="n">
        <v>30.3</v>
      </c>
      <c r="AF428" s="24" t="n">
        <v>31</v>
      </c>
      <c r="AG428" s="24" t="n">
        <v>31.7</v>
      </c>
      <c r="AH428" s="25" t="n">
        <v>3.25</v>
      </c>
      <c r="AI428" s="15" t="n">
        <v>41153</v>
      </c>
      <c r="AJ428" s="25" t="n">
        <v>0.30116918410415</v>
      </c>
      <c r="AK428" s="15" t="n">
        <v>40269</v>
      </c>
      <c r="AL428" s="24" t="n">
        <v>45.6</v>
      </c>
      <c r="AM428" s="24" t="n">
        <v>46.3</v>
      </c>
      <c r="AN428" s="24" t="n">
        <v>47</v>
      </c>
      <c r="AO428" s="24" t="n">
        <v>1.5</v>
      </c>
      <c r="AP428" s="15" t="n">
        <v>41153</v>
      </c>
      <c r="AQ428" s="24" t="n">
        <v>0.30116918410415</v>
      </c>
      <c r="AR428" s="15" t="n">
        <v>40269</v>
      </c>
      <c r="AS428" s="24" t="n">
        <v>34.0985450744629</v>
      </c>
      <c r="AT428" s="24" t="n">
        <v>36.3485450744629</v>
      </c>
      <c r="AU428" s="24" t="n">
        <v>38.5985450744629</v>
      </c>
      <c r="AV428" s="24" t="n">
        <v>3.9</v>
      </c>
      <c r="AW428" s="15" t="n">
        <v>41153</v>
      </c>
      <c r="AX428" s="24" t="n">
        <v>0.08</v>
      </c>
      <c r="AY428" s="15" t="n">
        <v>40269</v>
      </c>
      <c r="AZ428" s="24" t="n">
        <v>34.3485450744629</v>
      </c>
      <c r="BA428" s="24" t="n">
        <v>35.8485450744629</v>
      </c>
      <c r="BB428" s="24" t="n">
        <v>37.3485450744629</v>
      </c>
      <c r="BC428" s="24" t="n">
        <v>3.9</v>
      </c>
      <c r="BD428" s="15" t="n">
        <v>41153</v>
      </c>
      <c r="BE428" s="24" t="n">
        <v>0.08</v>
      </c>
      <c r="BF428" s="15" t="n">
        <v>40269</v>
      </c>
      <c r="BG428" s="24" t="n">
        <v>38.1969146728516</v>
      </c>
      <c r="BH428" s="24" t="n">
        <v>40.6969146728516</v>
      </c>
      <c r="BI428" s="24" t="n">
        <v>47.6969146728516</v>
      </c>
      <c r="BJ428" s="24" t="n">
        <v>3.5</v>
      </c>
      <c r="BK428" s="15" t="n">
        <v>41153</v>
      </c>
      <c r="BL428" s="24" t="n">
        <v>0.11542194</v>
      </c>
      <c r="BM428" s="15" t="n">
        <v>40269</v>
      </c>
      <c r="BN428" s="24" t="n">
        <v>33.3485450744629</v>
      </c>
      <c r="BO428" s="24" t="n">
        <v>35.8485450744629</v>
      </c>
      <c r="BP428" s="24" t="n">
        <v>42.8485450744629</v>
      </c>
      <c r="BQ428" s="24" t="n">
        <v>3.5</v>
      </c>
      <c r="BR428" s="15" t="n">
        <v>41153</v>
      </c>
      <c r="BS428" s="24" t="n">
        <v>0.11542194</v>
      </c>
      <c r="BT428" s="15" t="n">
        <v>40269</v>
      </c>
      <c r="BU428" s="24" t="n">
        <v>35.5985450744629</v>
      </c>
      <c r="BV428" s="24" t="n">
        <v>37.0985450744629</v>
      </c>
      <c r="BW428" s="24" t="n">
        <v>38.5985450744629</v>
      </c>
      <c r="BX428" s="24" t="n">
        <v>3.9</v>
      </c>
      <c r="BY428" s="15" t="n">
        <v>41153</v>
      </c>
      <c r="BZ428" s="24" t="n">
        <v>0.08</v>
      </c>
      <c r="CA428" s="15" t="n">
        <v>40269</v>
      </c>
      <c r="CB428" s="24" t="n">
        <v>35.1985450744629</v>
      </c>
      <c r="CC428" s="24" t="n">
        <v>37.4485450744629</v>
      </c>
      <c r="CD428" s="24" t="n">
        <v>39.6985450744629</v>
      </c>
      <c r="CE428" s="24" t="n">
        <v>3.9</v>
      </c>
      <c r="CF428" s="15" t="n">
        <v>41153</v>
      </c>
      <c r="CG428" s="24" t="n">
        <v>0.08</v>
      </c>
      <c r="CH428" s="15" t="n">
        <v>40269</v>
      </c>
      <c r="CI428" s="24" t="n">
        <v>35.2499885559082</v>
      </c>
      <c r="CJ428" s="24" t="n">
        <v>39.2499885559082</v>
      </c>
      <c r="CK428" s="24" t="n">
        <v>43.2499885559082</v>
      </c>
      <c r="CL428" s="24" t="n">
        <v>3.5</v>
      </c>
      <c r="CM428" s="15" t="n">
        <v>41153</v>
      </c>
      <c r="CN428" s="24" t="n">
        <v>0.1575</v>
      </c>
    </row>
    <row r="429" customFormat="false" ht="12.75" hidden="false" customHeight="false" outlineLevel="0" collapsed="false">
      <c r="B429" s="15" t="n">
        <v>40299</v>
      </c>
      <c r="C429" s="24" t="n">
        <v>40.17</v>
      </c>
      <c r="D429" s="24" t="n">
        <v>42.65</v>
      </c>
      <c r="E429" s="24" t="n">
        <v>45.13</v>
      </c>
      <c r="F429" s="25" t="n">
        <v>1.5</v>
      </c>
      <c r="G429" s="15" t="n">
        <v>41183</v>
      </c>
      <c r="H429" s="25" t="n">
        <v>0.227040345191098</v>
      </c>
      <c r="I429" s="15" t="n">
        <v>40299</v>
      </c>
      <c r="J429" s="24" t="n">
        <v>37.27</v>
      </c>
      <c r="K429" s="24" t="n">
        <v>39.75</v>
      </c>
      <c r="L429" s="24" t="n">
        <v>42.23</v>
      </c>
      <c r="M429" s="25" t="n">
        <v>1.5</v>
      </c>
      <c r="N429" s="15" t="n">
        <v>41183</v>
      </c>
      <c r="O429" s="25" t="n">
        <v>0.227040345191098</v>
      </c>
      <c r="P429" s="15" t="n">
        <v>40299</v>
      </c>
      <c r="Q429" s="24" t="n">
        <v>38.47</v>
      </c>
      <c r="R429" s="24" t="n">
        <v>41.1</v>
      </c>
      <c r="S429" s="24" t="n">
        <v>44.95</v>
      </c>
      <c r="T429" s="25" t="n">
        <v>1.5</v>
      </c>
      <c r="U429" s="15" t="n">
        <v>41183</v>
      </c>
      <c r="V429" s="25" t="n">
        <v>0.227040345191098</v>
      </c>
      <c r="W429" s="15" t="n">
        <v>40299</v>
      </c>
      <c r="X429" s="24" t="n">
        <v>34.47</v>
      </c>
      <c r="Y429" s="24" t="n">
        <v>36.95</v>
      </c>
      <c r="Z429" s="24" t="n">
        <v>39.43</v>
      </c>
      <c r="AA429" s="25" t="n">
        <v>1.5</v>
      </c>
      <c r="AB429" s="15" t="n">
        <v>41183</v>
      </c>
      <c r="AC429" s="25" t="n">
        <v>0.283800431488872</v>
      </c>
      <c r="AD429" s="15" t="n">
        <v>40299</v>
      </c>
      <c r="AE429" s="24" t="n">
        <v>33.02</v>
      </c>
      <c r="AF429" s="24" t="n">
        <v>35.5</v>
      </c>
      <c r="AG429" s="24" t="n">
        <v>37.98</v>
      </c>
      <c r="AH429" s="25" t="n">
        <v>2</v>
      </c>
      <c r="AI429" s="15" t="n">
        <v>41183</v>
      </c>
      <c r="AJ429" s="25" t="n">
        <v>0.227040345191098</v>
      </c>
      <c r="AK429" s="15" t="n">
        <v>40299</v>
      </c>
      <c r="AL429" s="24" t="n">
        <v>47.21</v>
      </c>
      <c r="AM429" s="24" t="n">
        <v>49.69</v>
      </c>
      <c r="AN429" s="24" t="n">
        <v>52.17</v>
      </c>
      <c r="AO429" s="24" t="n">
        <v>1.5</v>
      </c>
      <c r="AP429" s="15" t="n">
        <v>41183</v>
      </c>
      <c r="AQ429" s="24" t="n">
        <v>0.227040345191098</v>
      </c>
      <c r="AR429" s="15" t="n">
        <v>40299</v>
      </c>
      <c r="AS429" s="24" t="n">
        <v>32.2535667419434</v>
      </c>
      <c r="AT429" s="24" t="n">
        <v>36.7535667419434</v>
      </c>
      <c r="AU429" s="24" t="n">
        <v>41.2535667419434</v>
      </c>
      <c r="AV429" s="24" t="n">
        <v>2.33</v>
      </c>
      <c r="AW429" s="15" t="n">
        <v>41183</v>
      </c>
      <c r="AX429" s="24" t="n">
        <v>0.08</v>
      </c>
      <c r="AY429" s="15" t="n">
        <v>40299</v>
      </c>
      <c r="AZ429" s="24" t="n">
        <v>34.1035667419434</v>
      </c>
      <c r="BA429" s="24" t="n">
        <v>36.2535667419434</v>
      </c>
      <c r="BB429" s="24" t="n">
        <v>38.4035667419434</v>
      </c>
      <c r="BC429" s="24" t="n">
        <v>2.33</v>
      </c>
      <c r="BD429" s="15" t="n">
        <v>41183</v>
      </c>
      <c r="BE429" s="24" t="n">
        <v>0.08</v>
      </c>
      <c r="BF429" s="15" t="n">
        <v>40299</v>
      </c>
      <c r="BG429" s="24" t="n">
        <v>35.346915435791</v>
      </c>
      <c r="BH429" s="24" t="n">
        <v>37.846915435791</v>
      </c>
      <c r="BI429" s="24" t="n">
        <v>44.846915435791</v>
      </c>
      <c r="BJ429" s="24" t="n">
        <v>2.154</v>
      </c>
      <c r="BK429" s="15" t="n">
        <v>41183</v>
      </c>
      <c r="BL429" s="24" t="n">
        <v>0.11542194</v>
      </c>
      <c r="BM429" s="15" t="n">
        <v>40299</v>
      </c>
      <c r="BN429" s="24" t="n">
        <v>36.1035652160645</v>
      </c>
      <c r="BO429" s="24" t="n">
        <v>38.6035652160645</v>
      </c>
      <c r="BP429" s="24" t="n">
        <v>45.6035652160645</v>
      </c>
      <c r="BQ429" s="24" t="n">
        <v>2.154</v>
      </c>
      <c r="BR429" s="15" t="n">
        <v>41183</v>
      </c>
      <c r="BS429" s="24" t="n">
        <v>0.11542194</v>
      </c>
      <c r="BT429" s="15" t="n">
        <v>40299</v>
      </c>
      <c r="BU429" s="24" t="n">
        <v>30.5035682678223</v>
      </c>
      <c r="BV429" s="24" t="n">
        <v>32.6535682678223</v>
      </c>
      <c r="BW429" s="24" t="n">
        <v>34.8035682678223</v>
      </c>
      <c r="BX429" s="24" t="n">
        <v>2.33</v>
      </c>
      <c r="BY429" s="15" t="n">
        <v>41183</v>
      </c>
      <c r="BZ429" s="24" t="n">
        <v>0.08</v>
      </c>
      <c r="CA429" s="15" t="n">
        <v>40299</v>
      </c>
      <c r="CB429" s="24" t="n">
        <v>33.3535667419434</v>
      </c>
      <c r="CC429" s="24" t="n">
        <v>37.8535667419434</v>
      </c>
      <c r="CD429" s="24" t="n">
        <v>42.3535667419434</v>
      </c>
      <c r="CE429" s="24" t="n">
        <v>2.33</v>
      </c>
      <c r="CF429" s="15" t="n">
        <v>41183</v>
      </c>
      <c r="CG429" s="24" t="n">
        <v>0.08</v>
      </c>
      <c r="CH429" s="15" t="n">
        <v>40299</v>
      </c>
      <c r="CI429" s="24" t="n">
        <v>39.5000114440918</v>
      </c>
      <c r="CJ429" s="24" t="n">
        <v>43.5000114440918</v>
      </c>
      <c r="CK429" s="24" t="n">
        <v>47.5000114440918</v>
      </c>
      <c r="CL429" s="24" t="n">
        <v>2.5</v>
      </c>
      <c r="CM429" s="15" t="n">
        <v>41183</v>
      </c>
      <c r="CN429" s="24" t="n">
        <v>0.1475</v>
      </c>
    </row>
    <row r="430" customFormat="false" ht="12.75" hidden="false" customHeight="false" outlineLevel="0" collapsed="false">
      <c r="B430" s="15" t="n">
        <v>40330</v>
      </c>
      <c r="C430" s="24" t="n">
        <v>55.94</v>
      </c>
      <c r="D430" s="24" t="n">
        <v>63.05</v>
      </c>
      <c r="E430" s="24" t="n">
        <v>70.16</v>
      </c>
      <c r="F430" s="25" t="n">
        <v>0.9</v>
      </c>
      <c r="G430" s="15" t="n">
        <v>41214</v>
      </c>
      <c r="H430" s="25" t="n">
        <v>0.200447039751438</v>
      </c>
      <c r="I430" s="15" t="n">
        <v>40330</v>
      </c>
      <c r="J430" s="24" t="n">
        <v>55.39</v>
      </c>
      <c r="K430" s="24" t="n">
        <v>62.5</v>
      </c>
      <c r="L430" s="24" t="n">
        <v>69.61</v>
      </c>
      <c r="M430" s="25" t="n">
        <v>0.9</v>
      </c>
      <c r="N430" s="15" t="n">
        <v>41214</v>
      </c>
      <c r="O430" s="25" t="n">
        <v>0.200447039751438</v>
      </c>
      <c r="P430" s="15" t="n">
        <v>40330</v>
      </c>
      <c r="Q430" s="24" t="n">
        <v>49.38</v>
      </c>
      <c r="R430" s="24" t="n">
        <v>54.45</v>
      </c>
      <c r="S430" s="24" t="n">
        <v>60.32</v>
      </c>
      <c r="T430" s="25" t="n">
        <v>0.9</v>
      </c>
      <c r="U430" s="15" t="n">
        <v>41214</v>
      </c>
      <c r="V430" s="25" t="n">
        <v>0.200447039751438</v>
      </c>
      <c r="W430" s="15" t="n">
        <v>40330</v>
      </c>
      <c r="X430" s="24" t="n">
        <v>40.64</v>
      </c>
      <c r="Y430" s="24" t="n">
        <v>47.75</v>
      </c>
      <c r="Z430" s="24" t="n">
        <v>54.86</v>
      </c>
      <c r="AA430" s="25" t="n">
        <v>0.9</v>
      </c>
      <c r="AB430" s="15" t="n">
        <v>41214</v>
      </c>
      <c r="AC430" s="25" t="n">
        <v>0.250558799689297</v>
      </c>
      <c r="AD430" s="15" t="n">
        <v>40330</v>
      </c>
      <c r="AE430" s="24" t="n">
        <v>50.14</v>
      </c>
      <c r="AF430" s="24" t="n">
        <v>57.25</v>
      </c>
      <c r="AG430" s="24" t="n">
        <v>64.36</v>
      </c>
      <c r="AH430" s="25" t="n">
        <v>1.5</v>
      </c>
      <c r="AI430" s="15" t="n">
        <v>41214</v>
      </c>
      <c r="AJ430" s="25" t="n">
        <v>0.200447039751438</v>
      </c>
      <c r="AK430" s="15" t="n">
        <v>40330</v>
      </c>
      <c r="AL430" s="24" t="n">
        <v>65.78</v>
      </c>
      <c r="AM430" s="24" t="n">
        <v>72.89</v>
      </c>
      <c r="AN430" s="24" t="n">
        <v>80</v>
      </c>
      <c r="AO430" s="24" t="n">
        <v>0.9</v>
      </c>
      <c r="AP430" s="15" t="n">
        <v>41214</v>
      </c>
      <c r="AQ430" s="24" t="n">
        <v>0.200447039751438</v>
      </c>
      <c r="AR430" s="15" t="n">
        <v>40330</v>
      </c>
      <c r="AS430" s="24" t="n">
        <v>30.9978561401367</v>
      </c>
      <c r="AT430" s="24" t="n">
        <v>45.9978561401367</v>
      </c>
      <c r="AU430" s="24" t="n">
        <v>55.9978561401367</v>
      </c>
      <c r="AV430" s="24" t="n">
        <v>2.06</v>
      </c>
      <c r="AW430" s="15" t="n">
        <v>41214</v>
      </c>
      <c r="AX430" s="24" t="n">
        <v>0.08</v>
      </c>
      <c r="AY430" s="15" t="n">
        <v>40330</v>
      </c>
      <c r="AZ430" s="24" t="n">
        <v>40.4978561401367</v>
      </c>
      <c r="BA430" s="24" t="n">
        <v>45.4978561401367</v>
      </c>
      <c r="BB430" s="24" t="n">
        <v>50.4978561401367</v>
      </c>
      <c r="BC430" s="24" t="n">
        <v>2.06</v>
      </c>
      <c r="BD430" s="15" t="n">
        <v>41214</v>
      </c>
      <c r="BE430" s="24" t="n">
        <v>0.08</v>
      </c>
      <c r="BF430" s="15" t="n">
        <v>40330</v>
      </c>
      <c r="BG430" s="24" t="n">
        <v>36.5273025512695</v>
      </c>
      <c r="BH430" s="24" t="n">
        <v>39.0273025512695</v>
      </c>
      <c r="BI430" s="24" t="n">
        <v>46.0273025512695</v>
      </c>
      <c r="BJ430" s="24" t="n">
        <v>1.84</v>
      </c>
      <c r="BK430" s="15" t="n">
        <v>41214</v>
      </c>
      <c r="BL430" s="24" t="n">
        <v>0.11542194</v>
      </c>
      <c r="BM430" s="15" t="n">
        <v>40330</v>
      </c>
      <c r="BN430" s="24" t="n">
        <v>47.7103576660156</v>
      </c>
      <c r="BO430" s="24" t="n">
        <v>50.2103576660156</v>
      </c>
      <c r="BP430" s="24" t="n">
        <v>57.2103576660156</v>
      </c>
      <c r="BQ430" s="24" t="n">
        <v>1.84</v>
      </c>
      <c r="BR430" s="15" t="n">
        <v>41214</v>
      </c>
      <c r="BS430" s="24" t="n">
        <v>0.11542194</v>
      </c>
      <c r="BT430" s="15" t="n">
        <v>40330</v>
      </c>
      <c r="BU430" s="24" t="n">
        <v>35.4978561401367</v>
      </c>
      <c r="BV430" s="24" t="n">
        <v>40.4978561401367</v>
      </c>
      <c r="BW430" s="24" t="n">
        <v>45.4978561401367</v>
      </c>
      <c r="BX430" s="24" t="n">
        <v>2.06</v>
      </c>
      <c r="BY430" s="15" t="n">
        <v>41214</v>
      </c>
      <c r="BZ430" s="24" t="n">
        <v>0.08</v>
      </c>
      <c r="CA430" s="15" t="n">
        <v>40330</v>
      </c>
      <c r="CB430" s="24" t="n">
        <v>32.0978561401367</v>
      </c>
      <c r="CC430" s="24" t="n">
        <v>47.0978561401367</v>
      </c>
      <c r="CD430" s="24" t="n">
        <v>57.0978561401367</v>
      </c>
      <c r="CE430" s="24" t="n">
        <v>2.06</v>
      </c>
      <c r="CF430" s="15" t="n">
        <v>41214</v>
      </c>
      <c r="CG430" s="24" t="n">
        <v>0.08</v>
      </c>
      <c r="CH430" s="15" t="n">
        <v>40330</v>
      </c>
      <c r="CI430" s="24" t="n">
        <v>46.9999961853027</v>
      </c>
      <c r="CJ430" s="24" t="n">
        <v>50.9999961853027</v>
      </c>
      <c r="CK430" s="24" t="n">
        <v>54.9999961853027</v>
      </c>
      <c r="CL430" s="24" t="n">
        <v>1.25</v>
      </c>
      <c r="CM430" s="15" t="n">
        <v>41214</v>
      </c>
      <c r="CN430" s="24" t="n">
        <v>0.1375</v>
      </c>
    </row>
    <row r="431" customFormat="false" ht="12.75" hidden="false" customHeight="false" outlineLevel="0" collapsed="false">
      <c r="B431" s="15" t="n">
        <v>40360</v>
      </c>
      <c r="C431" s="24" t="n">
        <v>79.3</v>
      </c>
      <c r="D431" s="24" t="n">
        <v>84.3</v>
      </c>
      <c r="E431" s="24" t="n">
        <v>89.3</v>
      </c>
      <c r="F431" s="25" t="n">
        <v>1</v>
      </c>
      <c r="G431" s="15" t="n">
        <v>41244</v>
      </c>
      <c r="H431" s="25" t="n">
        <v>0.200447039751438</v>
      </c>
      <c r="I431" s="15" t="n">
        <v>40360</v>
      </c>
      <c r="J431" s="24" t="n">
        <v>81.7099990844727</v>
      </c>
      <c r="K431" s="24" t="n">
        <v>86.7099990844727</v>
      </c>
      <c r="L431" s="24" t="n">
        <v>91.7099990844727</v>
      </c>
      <c r="M431" s="25" t="n">
        <v>1</v>
      </c>
      <c r="N431" s="15" t="n">
        <v>41244</v>
      </c>
      <c r="O431" s="25" t="n">
        <v>0.200447039751438</v>
      </c>
      <c r="P431" s="15" t="n">
        <v>40360</v>
      </c>
      <c r="Q431" s="24" t="n">
        <v>61.3</v>
      </c>
      <c r="R431" s="24" t="n">
        <v>71.2</v>
      </c>
      <c r="S431" s="24" t="n">
        <v>83.71</v>
      </c>
      <c r="T431" s="25" t="n">
        <v>1</v>
      </c>
      <c r="U431" s="15" t="n">
        <v>41244</v>
      </c>
      <c r="V431" s="25" t="n">
        <v>0.200447039751438</v>
      </c>
      <c r="W431" s="15" t="n">
        <v>40360</v>
      </c>
      <c r="X431" s="24" t="n">
        <v>49.25</v>
      </c>
      <c r="Y431" s="24" t="n">
        <v>54.25</v>
      </c>
      <c r="Z431" s="24" t="n">
        <v>59.25</v>
      </c>
      <c r="AA431" s="25" t="n">
        <v>1</v>
      </c>
      <c r="AB431" s="15" t="n">
        <v>41244</v>
      </c>
      <c r="AC431" s="25" t="n">
        <v>0.250558799689297</v>
      </c>
      <c r="AD431" s="15" t="n">
        <v>40360</v>
      </c>
      <c r="AE431" s="24" t="n">
        <v>80.5</v>
      </c>
      <c r="AF431" s="24" t="n">
        <v>85.5</v>
      </c>
      <c r="AG431" s="24" t="n">
        <v>90.5</v>
      </c>
      <c r="AH431" s="25" t="n">
        <v>1.5</v>
      </c>
      <c r="AI431" s="15" t="n">
        <v>41244</v>
      </c>
      <c r="AJ431" s="25" t="n">
        <v>0.200447039751438</v>
      </c>
      <c r="AK431" s="15" t="n">
        <v>40360</v>
      </c>
      <c r="AL431" s="24" t="n">
        <v>101.14</v>
      </c>
      <c r="AM431" s="24" t="n">
        <v>106.14</v>
      </c>
      <c r="AN431" s="24" t="n">
        <v>111.14</v>
      </c>
      <c r="AO431" s="24" t="n">
        <v>1</v>
      </c>
      <c r="AP431" s="15" t="n">
        <v>41244</v>
      </c>
      <c r="AQ431" s="24" t="n">
        <v>0.200447039751438</v>
      </c>
      <c r="AR431" s="15" t="n">
        <v>40360</v>
      </c>
      <c r="AS431" s="24" t="n">
        <v>47.7471466064453</v>
      </c>
      <c r="AT431" s="24" t="n">
        <v>72.7471466064453</v>
      </c>
      <c r="AU431" s="24" t="n">
        <v>87.7471466064453</v>
      </c>
      <c r="AV431" s="24" t="n">
        <v>2.052</v>
      </c>
      <c r="AW431" s="15" t="n">
        <v>41244</v>
      </c>
      <c r="AX431" s="24" t="n">
        <v>0.08</v>
      </c>
      <c r="AY431" s="15" t="n">
        <v>40360</v>
      </c>
      <c r="AZ431" s="24" t="n">
        <v>62.2471466064453</v>
      </c>
      <c r="BA431" s="24" t="n">
        <v>72.2471466064453</v>
      </c>
      <c r="BB431" s="24" t="n">
        <v>82.2471466064453</v>
      </c>
      <c r="BC431" s="24" t="n">
        <v>2.052</v>
      </c>
      <c r="BD431" s="15" t="n">
        <v>41244</v>
      </c>
      <c r="BE431" s="24" t="n">
        <v>0.08</v>
      </c>
      <c r="BF431" s="15" t="n">
        <v>40360</v>
      </c>
      <c r="BG431" s="24" t="n">
        <v>55.425</v>
      </c>
      <c r="BH431" s="24" t="n">
        <v>57.925</v>
      </c>
      <c r="BI431" s="24" t="n">
        <v>64.925</v>
      </c>
      <c r="BJ431" s="24" t="n">
        <v>1.75</v>
      </c>
      <c r="BK431" s="15" t="n">
        <v>41244</v>
      </c>
      <c r="BL431" s="24" t="n">
        <v>0.11542194</v>
      </c>
      <c r="BM431" s="15" t="n">
        <v>40360</v>
      </c>
      <c r="BN431" s="24" t="n">
        <v>70.9721450805664</v>
      </c>
      <c r="BO431" s="24" t="n">
        <v>73.4721450805664</v>
      </c>
      <c r="BP431" s="24" t="n">
        <v>80.4721450805664</v>
      </c>
      <c r="BQ431" s="24" t="n">
        <v>1.75</v>
      </c>
      <c r="BR431" s="15" t="n">
        <v>41244</v>
      </c>
      <c r="BS431" s="24" t="n">
        <v>0.11542194</v>
      </c>
      <c r="BT431" s="15" t="n">
        <v>40360</v>
      </c>
      <c r="BU431" s="24" t="n">
        <v>48.9971466064453</v>
      </c>
      <c r="BV431" s="24" t="n">
        <v>58.9971466064453</v>
      </c>
      <c r="BW431" s="24" t="n">
        <v>68.9971466064453</v>
      </c>
      <c r="BX431" s="24" t="n">
        <v>2.052</v>
      </c>
      <c r="BY431" s="15" t="n">
        <v>41244</v>
      </c>
      <c r="BZ431" s="24" t="n">
        <v>0.08</v>
      </c>
      <c r="CA431" s="15" t="n">
        <v>40360</v>
      </c>
      <c r="CB431" s="24" t="n">
        <v>48.8471466064453</v>
      </c>
      <c r="CC431" s="24" t="n">
        <v>73.8471466064453</v>
      </c>
      <c r="CD431" s="24" t="n">
        <v>88.8471466064453</v>
      </c>
      <c r="CE431" s="24" t="n">
        <v>2.052</v>
      </c>
      <c r="CF431" s="15" t="n">
        <v>41244</v>
      </c>
      <c r="CG431" s="24" t="n">
        <v>0.08</v>
      </c>
      <c r="CH431" s="15" t="n">
        <v>40360</v>
      </c>
      <c r="CI431" s="24" t="n">
        <v>55.4999923706055</v>
      </c>
      <c r="CJ431" s="24" t="n">
        <v>59.4999923706055</v>
      </c>
      <c r="CK431" s="24" t="n">
        <v>63.4999923706055</v>
      </c>
      <c r="CL431" s="24" t="n">
        <v>1.25</v>
      </c>
      <c r="CM431" s="15" t="n">
        <v>41244</v>
      </c>
      <c r="CN431" s="24" t="n">
        <v>0.1375</v>
      </c>
    </row>
    <row r="432" customFormat="false" ht="12.75" hidden="false" customHeight="false" outlineLevel="0" collapsed="false">
      <c r="B432" s="15" t="n">
        <v>40391</v>
      </c>
      <c r="C432" s="24" t="n">
        <v>79.3</v>
      </c>
      <c r="D432" s="24" t="n">
        <v>84.3</v>
      </c>
      <c r="E432" s="24" t="n">
        <v>89.3</v>
      </c>
      <c r="F432" s="25" t="n">
        <v>1</v>
      </c>
      <c r="G432" s="15" t="n">
        <v>41275</v>
      </c>
      <c r="H432" s="25" t="n">
        <v>0.201111872387429</v>
      </c>
      <c r="I432" s="15" t="n">
        <v>40391</v>
      </c>
      <c r="J432" s="24" t="n">
        <v>80.1999969482422</v>
      </c>
      <c r="K432" s="24" t="n">
        <v>85.1999969482422</v>
      </c>
      <c r="L432" s="24" t="n">
        <v>90.1999969482422</v>
      </c>
      <c r="M432" s="25" t="n">
        <v>1</v>
      </c>
      <c r="N432" s="15" t="n">
        <v>41275</v>
      </c>
      <c r="O432" s="25" t="n">
        <v>0.201111872387429</v>
      </c>
      <c r="P432" s="15" t="n">
        <v>40391</v>
      </c>
      <c r="Q432" s="24" t="n">
        <v>61.3</v>
      </c>
      <c r="R432" s="24" t="n">
        <v>71.2</v>
      </c>
      <c r="S432" s="24" t="n">
        <v>83.71</v>
      </c>
      <c r="T432" s="25" t="n">
        <v>1</v>
      </c>
      <c r="U432" s="15" t="n">
        <v>41275</v>
      </c>
      <c r="V432" s="25" t="n">
        <v>0.201111872387429</v>
      </c>
      <c r="W432" s="15" t="n">
        <v>40391</v>
      </c>
      <c r="X432" s="24" t="n">
        <v>49.25</v>
      </c>
      <c r="Y432" s="24" t="n">
        <v>54.25</v>
      </c>
      <c r="Z432" s="24" t="n">
        <v>59.25</v>
      </c>
      <c r="AA432" s="25" t="n">
        <v>1</v>
      </c>
      <c r="AB432" s="15" t="n">
        <v>41275</v>
      </c>
      <c r="AC432" s="25" t="n">
        <v>0.251389840484286</v>
      </c>
      <c r="AD432" s="15" t="n">
        <v>40391</v>
      </c>
      <c r="AE432" s="24" t="n">
        <v>80.5</v>
      </c>
      <c r="AF432" s="24" t="n">
        <v>85.5</v>
      </c>
      <c r="AG432" s="24" t="n">
        <v>90.5</v>
      </c>
      <c r="AH432" s="25" t="n">
        <v>1.5</v>
      </c>
      <c r="AI432" s="15" t="n">
        <v>41275</v>
      </c>
      <c r="AJ432" s="25" t="n">
        <v>0.201111872387429</v>
      </c>
      <c r="AK432" s="15" t="n">
        <v>40391</v>
      </c>
      <c r="AL432" s="24" t="n">
        <v>101.14</v>
      </c>
      <c r="AM432" s="24" t="n">
        <v>106.14</v>
      </c>
      <c r="AN432" s="24" t="n">
        <v>111.14</v>
      </c>
      <c r="AO432" s="24" t="n">
        <v>1</v>
      </c>
      <c r="AP432" s="15" t="n">
        <v>41275</v>
      </c>
      <c r="AQ432" s="24" t="n">
        <v>0.201111872387429</v>
      </c>
      <c r="AR432" s="15" t="n">
        <v>40391</v>
      </c>
      <c r="AS432" s="24" t="n">
        <v>47.7471466064453</v>
      </c>
      <c r="AT432" s="24" t="n">
        <v>72.7471466064453</v>
      </c>
      <c r="AU432" s="24" t="n">
        <v>87.7471466064453</v>
      </c>
      <c r="AV432" s="24" t="n">
        <v>1.89</v>
      </c>
      <c r="AW432" s="15" t="n">
        <v>41275</v>
      </c>
      <c r="AX432" s="24" t="n">
        <v>0.08</v>
      </c>
      <c r="AY432" s="15" t="n">
        <v>40391</v>
      </c>
      <c r="AZ432" s="24" t="n">
        <v>62.2471466064453</v>
      </c>
      <c r="BA432" s="24" t="n">
        <v>72.2471466064453</v>
      </c>
      <c r="BB432" s="24" t="n">
        <v>82.2471466064453</v>
      </c>
      <c r="BC432" s="24" t="n">
        <v>1.89</v>
      </c>
      <c r="BD432" s="15" t="n">
        <v>41275</v>
      </c>
      <c r="BE432" s="24" t="n">
        <v>0.08</v>
      </c>
      <c r="BF432" s="15" t="n">
        <v>40391</v>
      </c>
      <c r="BG432" s="24" t="n">
        <v>55.425</v>
      </c>
      <c r="BH432" s="24" t="n">
        <v>57.925</v>
      </c>
      <c r="BI432" s="24" t="n">
        <v>64.925</v>
      </c>
      <c r="BJ432" s="24" t="n">
        <v>1.8</v>
      </c>
      <c r="BK432" s="15" t="n">
        <v>41275</v>
      </c>
      <c r="BL432" s="24" t="n">
        <v>0.11542194</v>
      </c>
      <c r="BM432" s="15" t="n">
        <v>40391</v>
      </c>
      <c r="BN432" s="24" t="n">
        <v>70.9721450805664</v>
      </c>
      <c r="BO432" s="24" t="n">
        <v>73.4721450805664</v>
      </c>
      <c r="BP432" s="24" t="n">
        <v>80.4721450805664</v>
      </c>
      <c r="BQ432" s="24" t="n">
        <v>1.8</v>
      </c>
      <c r="BR432" s="15" t="n">
        <v>41275</v>
      </c>
      <c r="BS432" s="24" t="n">
        <v>0.11542194</v>
      </c>
      <c r="BT432" s="15" t="n">
        <v>40391</v>
      </c>
      <c r="BU432" s="24" t="n">
        <v>48.9971466064453</v>
      </c>
      <c r="BV432" s="24" t="n">
        <v>58.9971466064453</v>
      </c>
      <c r="BW432" s="24" t="n">
        <v>68.9971466064453</v>
      </c>
      <c r="BX432" s="24" t="n">
        <v>1.89</v>
      </c>
      <c r="BY432" s="15" t="n">
        <v>41275</v>
      </c>
      <c r="BZ432" s="24" t="n">
        <v>0.08</v>
      </c>
      <c r="CA432" s="15" t="n">
        <v>40391</v>
      </c>
      <c r="CB432" s="24" t="n">
        <v>48.8471466064453</v>
      </c>
      <c r="CC432" s="24" t="n">
        <v>73.8471466064453</v>
      </c>
      <c r="CD432" s="24" t="n">
        <v>88.8471466064453</v>
      </c>
      <c r="CE432" s="24" t="n">
        <v>1.89</v>
      </c>
      <c r="CF432" s="15" t="n">
        <v>41275</v>
      </c>
      <c r="CG432" s="24" t="n">
        <v>0.08</v>
      </c>
      <c r="CH432" s="15" t="n">
        <v>40391</v>
      </c>
      <c r="CI432" s="24" t="n">
        <v>55.5</v>
      </c>
      <c r="CJ432" s="24" t="n">
        <v>59.5</v>
      </c>
      <c r="CK432" s="24" t="n">
        <v>63.5</v>
      </c>
      <c r="CL432" s="24" t="n">
        <v>1.2</v>
      </c>
      <c r="CM432" s="15" t="n">
        <v>41275</v>
      </c>
      <c r="CN432" s="24" t="n">
        <v>0.1375</v>
      </c>
    </row>
    <row r="433" customFormat="false" ht="12.75" hidden="false" customHeight="false" outlineLevel="0" collapsed="false">
      <c r="B433" s="15" t="n">
        <v>40422</v>
      </c>
      <c r="C433" s="24" t="n">
        <v>40.1</v>
      </c>
      <c r="D433" s="24" t="n">
        <v>41.7</v>
      </c>
      <c r="E433" s="24" t="n">
        <v>43.3</v>
      </c>
      <c r="F433" s="25" t="n">
        <v>1</v>
      </c>
      <c r="G433" s="15" t="n">
        <v>41306</v>
      </c>
      <c r="H433" s="25" t="n">
        <v>0.244325993726877</v>
      </c>
      <c r="I433" s="15" t="n">
        <v>40422</v>
      </c>
      <c r="J433" s="24" t="n">
        <v>32.6999992370605</v>
      </c>
      <c r="K433" s="24" t="n">
        <v>34.2999992370606</v>
      </c>
      <c r="L433" s="24" t="n">
        <v>35.8999992370606</v>
      </c>
      <c r="M433" s="25" t="n">
        <v>1</v>
      </c>
      <c r="N433" s="15" t="n">
        <v>41306</v>
      </c>
      <c r="O433" s="25" t="n">
        <v>0.244325993726877</v>
      </c>
      <c r="P433" s="15" t="n">
        <v>40422</v>
      </c>
      <c r="Q433" s="24" t="n">
        <v>33.23</v>
      </c>
      <c r="R433" s="24" t="n">
        <v>38.3</v>
      </c>
      <c r="S433" s="24" t="n">
        <v>42.15</v>
      </c>
      <c r="T433" s="25" t="n">
        <v>1</v>
      </c>
      <c r="U433" s="15" t="n">
        <v>41306</v>
      </c>
      <c r="V433" s="25" t="n">
        <v>0.244325993726877</v>
      </c>
      <c r="W433" s="15" t="n">
        <v>40422</v>
      </c>
      <c r="X433" s="24" t="n">
        <v>33.75</v>
      </c>
      <c r="Y433" s="24" t="n">
        <v>35.35</v>
      </c>
      <c r="Z433" s="24" t="n">
        <v>36.95</v>
      </c>
      <c r="AA433" s="25" t="n">
        <v>1</v>
      </c>
      <c r="AB433" s="15" t="n">
        <v>41306</v>
      </c>
      <c r="AC433" s="25" t="n">
        <v>0.305407492158596</v>
      </c>
      <c r="AD433" s="15" t="n">
        <v>40422</v>
      </c>
      <c r="AE433" s="24" t="n">
        <v>30.4</v>
      </c>
      <c r="AF433" s="24" t="n">
        <v>32</v>
      </c>
      <c r="AG433" s="24" t="n">
        <v>33.6</v>
      </c>
      <c r="AH433" s="25" t="n">
        <v>2.25</v>
      </c>
      <c r="AI433" s="15" t="n">
        <v>41306</v>
      </c>
      <c r="AJ433" s="25" t="n">
        <v>0.244325993726877</v>
      </c>
      <c r="AK433" s="15" t="n">
        <v>40422</v>
      </c>
      <c r="AL433" s="24" t="n">
        <v>44.69</v>
      </c>
      <c r="AM433" s="24" t="n">
        <v>46.29</v>
      </c>
      <c r="AN433" s="24" t="n">
        <v>47.89</v>
      </c>
      <c r="AO433" s="24" t="n">
        <v>1</v>
      </c>
      <c r="AP433" s="15" t="n">
        <v>41306</v>
      </c>
      <c r="AQ433" s="24" t="n">
        <v>0.244325993726877</v>
      </c>
      <c r="AR433" s="15" t="n">
        <v>40422</v>
      </c>
      <c r="AS433" s="24" t="n">
        <v>27.7521438598633</v>
      </c>
      <c r="AT433" s="24" t="n">
        <v>36.7521438598633</v>
      </c>
      <c r="AU433" s="24" t="n">
        <v>45.7521438598633</v>
      </c>
      <c r="AV433" s="24" t="n">
        <v>2.322</v>
      </c>
      <c r="AW433" s="15" t="n">
        <v>41306</v>
      </c>
      <c r="AX433" s="24" t="n">
        <v>0.08</v>
      </c>
      <c r="AY433" s="15" t="n">
        <v>40422</v>
      </c>
      <c r="AZ433" s="24" t="n">
        <v>34.7521438598633</v>
      </c>
      <c r="BA433" s="24" t="n">
        <v>36.2521438598633</v>
      </c>
      <c r="BB433" s="24" t="n">
        <v>37.7521438598633</v>
      </c>
      <c r="BC433" s="24" t="n">
        <v>2.322</v>
      </c>
      <c r="BD433" s="15" t="n">
        <v>41306</v>
      </c>
      <c r="BE433" s="24" t="n">
        <v>0.08</v>
      </c>
      <c r="BF433" s="15" t="n">
        <v>40422</v>
      </c>
      <c r="BG433" s="24" t="n">
        <v>33.7094139099121</v>
      </c>
      <c r="BH433" s="24" t="n">
        <v>36.2094139099121</v>
      </c>
      <c r="BI433" s="24" t="n">
        <v>43.2094139099121</v>
      </c>
      <c r="BJ433" s="24" t="n">
        <v>2.35</v>
      </c>
      <c r="BK433" s="15" t="n">
        <v>41306</v>
      </c>
      <c r="BL433" s="24" t="n">
        <v>0.11542194</v>
      </c>
      <c r="BM433" s="15" t="n">
        <v>40422</v>
      </c>
      <c r="BN433" s="24" t="n">
        <v>35.9521446228027</v>
      </c>
      <c r="BO433" s="24" t="n">
        <v>38.4521446228027</v>
      </c>
      <c r="BP433" s="24" t="n">
        <v>45.4521446228027</v>
      </c>
      <c r="BQ433" s="24" t="n">
        <v>2.35</v>
      </c>
      <c r="BR433" s="15" t="n">
        <v>41306</v>
      </c>
      <c r="BS433" s="24" t="n">
        <v>0.11542194</v>
      </c>
      <c r="BT433" s="15" t="n">
        <v>40422</v>
      </c>
      <c r="BU433" s="24" t="n">
        <v>30.1021423339844</v>
      </c>
      <c r="BV433" s="24" t="n">
        <v>31.6021423339844</v>
      </c>
      <c r="BW433" s="24" t="n">
        <v>33.1021423339844</v>
      </c>
      <c r="BX433" s="24" t="n">
        <v>2.322</v>
      </c>
      <c r="BY433" s="15" t="n">
        <v>41306</v>
      </c>
      <c r="BZ433" s="24" t="n">
        <v>0.08</v>
      </c>
      <c r="CA433" s="15" t="n">
        <v>40422</v>
      </c>
      <c r="CB433" s="24" t="n">
        <v>28.8521438598633</v>
      </c>
      <c r="CC433" s="24" t="n">
        <v>37.8521438598633</v>
      </c>
      <c r="CD433" s="24" t="n">
        <v>46.8521438598633</v>
      </c>
      <c r="CE433" s="24" t="n">
        <v>2.322</v>
      </c>
      <c r="CF433" s="15" t="n">
        <v>41306</v>
      </c>
      <c r="CG433" s="24" t="n">
        <v>0.08</v>
      </c>
      <c r="CH433" s="15" t="n">
        <v>40422</v>
      </c>
      <c r="CI433" s="24" t="n">
        <v>38.5000038146973</v>
      </c>
      <c r="CJ433" s="24" t="n">
        <v>42.5000038146973</v>
      </c>
      <c r="CK433" s="24" t="n">
        <v>46.5000038146973</v>
      </c>
      <c r="CL433" s="24" t="n">
        <v>1.25</v>
      </c>
      <c r="CM433" s="15" t="n">
        <v>41306</v>
      </c>
      <c r="CN433" s="24" t="n">
        <v>0.14</v>
      </c>
    </row>
    <row r="434" customFormat="false" ht="12.75" hidden="false" customHeight="false" outlineLevel="0" collapsed="false">
      <c r="B434" s="15" t="n">
        <v>40452</v>
      </c>
      <c r="C434" s="24" t="n">
        <v>38</v>
      </c>
      <c r="D434" s="24" t="n">
        <v>39.45</v>
      </c>
      <c r="E434" s="24" t="n">
        <v>40.9</v>
      </c>
      <c r="F434" s="25" t="n">
        <v>1.5</v>
      </c>
      <c r="G434" s="15" t="n">
        <v>41334</v>
      </c>
      <c r="H434" s="25" t="n">
        <v>0.244325993726877</v>
      </c>
      <c r="I434" s="15" t="n">
        <v>40452</v>
      </c>
      <c r="J434" s="24" t="n">
        <v>29.7500007629395</v>
      </c>
      <c r="K434" s="24" t="n">
        <v>31.2000007629395</v>
      </c>
      <c r="L434" s="24" t="n">
        <v>32.6500007629395</v>
      </c>
      <c r="M434" s="25" t="n">
        <v>1.5</v>
      </c>
      <c r="N434" s="15" t="n">
        <v>41334</v>
      </c>
      <c r="O434" s="25" t="n">
        <v>0.244325993726877</v>
      </c>
      <c r="P434" s="15" t="n">
        <v>40452</v>
      </c>
      <c r="Q434" s="24" t="n">
        <v>36.92</v>
      </c>
      <c r="R434" s="24" t="n">
        <v>39.55</v>
      </c>
      <c r="S434" s="24" t="n">
        <v>42</v>
      </c>
      <c r="T434" s="25" t="n">
        <v>1.5</v>
      </c>
      <c r="U434" s="15" t="n">
        <v>41334</v>
      </c>
      <c r="V434" s="25" t="n">
        <v>0.244325993726877</v>
      </c>
      <c r="W434" s="15" t="n">
        <v>40452</v>
      </c>
      <c r="X434" s="24" t="n">
        <v>32.9</v>
      </c>
      <c r="Y434" s="24" t="n">
        <v>34.35</v>
      </c>
      <c r="Z434" s="24" t="n">
        <v>35.8</v>
      </c>
      <c r="AA434" s="25" t="n">
        <v>1.5</v>
      </c>
      <c r="AB434" s="15" t="n">
        <v>41334</v>
      </c>
      <c r="AC434" s="25" t="n">
        <v>0.305407492158596</v>
      </c>
      <c r="AD434" s="15" t="n">
        <v>40452</v>
      </c>
      <c r="AE434" s="24" t="n">
        <v>26.8</v>
      </c>
      <c r="AF434" s="24" t="n">
        <v>28.25</v>
      </c>
      <c r="AG434" s="24" t="n">
        <v>29.7</v>
      </c>
      <c r="AH434" s="25" t="n">
        <v>2.25</v>
      </c>
      <c r="AI434" s="15" t="n">
        <v>41334</v>
      </c>
      <c r="AJ434" s="25" t="n">
        <v>0.244325993726877</v>
      </c>
      <c r="AK434" s="15" t="n">
        <v>40452</v>
      </c>
      <c r="AL434" s="24" t="n">
        <v>43.34</v>
      </c>
      <c r="AM434" s="24" t="n">
        <v>44.79</v>
      </c>
      <c r="AN434" s="24" t="n">
        <v>46.24</v>
      </c>
      <c r="AO434" s="24" t="n">
        <v>1.5</v>
      </c>
      <c r="AP434" s="15" t="n">
        <v>41334</v>
      </c>
      <c r="AQ434" s="24" t="n">
        <v>0.244325993726877</v>
      </c>
      <c r="AR434" s="15" t="n">
        <v>40452</v>
      </c>
      <c r="AS434" s="24" t="n">
        <v>32.3989334106445</v>
      </c>
      <c r="AT434" s="24" t="n">
        <v>34.6489334106445</v>
      </c>
      <c r="AU434" s="24" t="n">
        <v>36.8989334106445</v>
      </c>
      <c r="AV434" s="24" t="n">
        <v>2.322</v>
      </c>
      <c r="AW434" s="15" t="n">
        <v>41334</v>
      </c>
      <c r="AX434" s="24" t="n">
        <v>0.08</v>
      </c>
      <c r="AY434" s="15" t="n">
        <v>40452</v>
      </c>
      <c r="AZ434" s="24" t="n">
        <v>32.6489334106445</v>
      </c>
      <c r="BA434" s="24" t="n">
        <v>34.1489334106445</v>
      </c>
      <c r="BB434" s="24" t="n">
        <v>35.6489334106445</v>
      </c>
      <c r="BC434" s="24" t="n">
        <v>2.322</v>
      </c>
      <c r="BD434" s="15" t="n">
        <v>41334</v>
      </c>
      <c r="BE434" s="24" t="n">
        <v>0.08</v>
      </c>
      <c r="BF434" s="15" t="n">
        <v>40452</v>
      </c>
      <c r="BG434" s="24" t="n">
        <v>38.1499977111816</v>
      </c>
      <c r="BH434" s="24" t="n">
        <v>40.6499977111816</v>
      </c>
      <c r="BI434" s="24" t="n">
        <v>47.6499977111816</v>
      </c>
      <c r="BJ434" s="24" t="n">
        <v>2.35</v>
      </c>
      <c r="BK434" s="15" t="n">
        <v>41334</v>
      </c>
      <c r="BL434" s="24" t="n">
        <v>0.11542194</v>
      </c>
      <c r="BM434" s="15" t="n">
        <v>40452</v>
      </c>
      <c r="BN434" s="24" t="n">
        <v>31.6489334106445</v>
      </c>
      <c r="BO434" s="24" t="n">
        <v>34.1489334106445</v>
      </c>
      <c r="BP434" s="24" t="n">
        <v>41.1489334106445</v>
      </c>
      <c r="BQ434" s="24" t="n">
        <v>2.35</v>
      </c>
      <c r="BR434" s="15" t="n">
        <v>41334</v>
      </c>
      <c r="BS434" s="24" t="n">
        <v>0.11542194</v>
      </c>
      <c r="BT434" s="15" t="n">
        <v>40452</v>
      </c>
      <c r="BU434" s="24" t="n">
        <v>33.3989295959473</v>
      </c>
      <c r="BV434" s="24" t="n">
        <v>34.8989295959473</v>
      </c>
      <c r="BW434" s="24" t="n">
        <v>36.3989295959473</v>
      </c>
      <c r="BX434" s="24" t="n">
        <v>2.322</v>
      </c>
      <c r="BY434" s="15" t="n">
        <v>41334</v>
      </c>
      <c r="BZ434" s="24" t="n">
        <v>0.08</v>
      </c>
      <c r="CA434" s="15" t="n">
        <v>40452</v>
      </c>
      <c r="CB434" s="24" t="n">
        <v>33.4989334106445</v>
      </c>
      <c r="CC434" s="24" t="n">
        <v>35.7489334106445</v>
      </c>
      <c r="CD434" s="24" t="n">
        <v>37.9989334106445</v>
      </c>
      <c r="CE434" s="24" t="n">
        <v>2.322</v>
      </c>
      <c r="CF434" s="15" t="n">
        <v>41334</v>
      </c>
      <c r="CG434" s="24" t="n">
        <v>0.08</v>
      </c>
      <c r="CH434" s="15" t="n">
        <v>40452</v>
      </c>
      <c r="CI434" s="24" t="n">
        <v>33.4500022888184</v>
      </c>
      <c r="CJ434" s="24" t="n">
        <v>37.4500022888184</v>
      </c>
      <c r="CK434" s="24" t="n">
        <v>41.4500022888184</v>
      </c>
      <c r="CL434" s="24" t="n">
        <v>1.25</v>
      </c>
      <c r="CM434" s="15" t="n">
        <v>41334</v>
      </c>
      <c r="CN434" s="24" t="n">
        <v>0.14</v>
      </c>
    </row>
    <row r="435" customFormat="false" ht="12.75" hidden="false" customHeight="false" outlineLevel="0" collapsed="false">
      <c r="B435" s="15" t="n">
        <v>40483</v>
      </c>
      <c r="C435" s="24" t="n">
        <v>38</v>
      </c>
      <c r="D435" s="24" t="n">
        <v>39.45</v>
      </c>
      <c r="E435" s="24" t="n">
        <v>40.9</v>
      </c>
      <c r="F435" s="25" t="n">
        <v>1.5</v>
      </c>
      <c r="G435" s="15" t="n">
        <v>41365</v>
      </c>
      <c r="H435" s="25" t="n">
        <v>0.204436035567387</v>
      </c>
      <c r="I435" s="15" t="n">
        <v>40483</v>
      </c>
      <c r="J435" s="24" t="n">
        <v>33.0000007629395</v>
      </c>
      <c r="K435" s="24" t="n">
        <v>34.4500007629395</v>
      </c>
      <c r="L435" s="24" t="n">
        <v>35.9000007629395</v>
      </c>
      <c r="M435" s="25" t="n">
        <v>1.5</v>
      </c>
      <c r="N435" s="15" t="n">
        <v>41365</v>
      </c>
      <c r="O435" s="25" t="n">
        <v>0.204436035567387</v>
      </c>
      <c r="P435" s="15" t="n">
        <v>40483</v>
      </c>
      <c r="Q435" s="24" t="n">
        <v>36.92</v>
      </c>
      <c r="R435" s="24" t="n">
        <v>39.55</v>
      </c>
      <c r="S435" s="24" t="n">
        <v>42</v>
      </c>
      <c r="T435" s="25" t="n">
        <v>1.5</v>
      </c>
      <c r="U435" s="15" t="n">
        <v>41365</v>
      </c>
      <c r="V435" s="25" t="n">
        <v>0.204436035567387</v>
      </c>
      <c r="W435" s="15" t="n">
        <v>40483</v>
      </c>
      <c r="X435" s="24" t="n">
        <v>32.9</v>
      </c>
      <c r="Y435" s="24" t="n">
        <v>34.35</v>
      </c>
      <c r="Z435" s="24" t="n">
        <v>35.8</v>
      </c>
      <c r="AA435" s="25" t="n">
        <v>1.5</v>
      </c>
      <c r="AB435" s="15" t="n">
        <v>41365</v>
      </c>
      <c r="AC435" s="25" t="n">
        <v>0.255545044459233</v>
      </c>
      <c r="AD435" s="15" t="n">
        <v>40483</v>
      </c>
      <c r="AE435" s="24" t="n">
        <v>27.8</v>
      </c>
      <c r="AF435" s="24" t="n">
        <v>29.25</v>
      </c>
      <c r="AG435" s="24" t="n">
        <v>30.7</v>
      </c>
      <c r="AH435" s="25" t="n">
        <v>1.5</v>
      </c>
      <c r="AI435" s="15" t="n">
        <v>41365</v>
      </c>
      <c r="AJ435" s="25" t="n">
        <v>0.204436035567387</v>
      </c>
      <c r="AK435" s="15" t="n">
        <v>40483</v>
      </c>
      <c r="AL435" s="24" t="n">
        <v>43.34</v>
      </c>
      <c r="AM435" s="24" t="n">
        <v>44.79</v>
      </c>
      <c r="AN435" s="24" t="n">
        <v>46.24</v>
      </c>
      <c r="AO435" s="24" t="n">
        <v>1.5</v>
      </c>
      <c r="AP435" s="15" t="n">
        <v>41365</v>
      </c>
      <c r="AQ435" s="24" t="n">
        <v>0.204436035567387</v>
      </c>
      <c r="AR435" s="15" t="n">
        <v>40483</v>
      </c>
      <c r="AS435" s="24" t="n">
        <v>32.4989318847656</v>
      </c>
      <c r="AT435" s="24" t="n">
        <v>34.7489318847656</v>
      </c>
      <c r="AU435" s="24" t="n">
        <v>36.9989318847656</v>
      </c>
      <c r="AV435" s="24" t="n">
        <v>2.052</v>
      </c>
      <c r="AW435" s="15" t="n">
        <v>41365</v>
      </c>
      <c r="AX435" s="24" t="n">
        <v>0.08</v>
      </c>
      <c r="AY435" s="15" t="n">
        <v>40483</v>
      </c>
      <c r="AZ435" s="24" t="n">
        <v>32.7489318847656</v>
      </c>
      <c r="BA435" s="24" t="n">
        <v>34.2489318847656</v>
      </c>
      <c r="BB435" s="24" t="n">
        <v>35.7489318847656</v>
      </c>
      <c r="BC435" s="24" t="n">
        <v>2.052</v>
      </c>
      <c r="BD435" s="15" t="n">
        <v>41365</v>
      </c>
      <c r="BE435" s="24" t="n">
        <v>0.08</v>
      </c>
      <c r="BF435" s="15" t="n">
        <v>40483</v>
      </c>
      <c r="BG435" s="24" t="n">
        <v>38.9469146728516</v>
      </c>
      <c r="BH435" s="24" t="n">
        <v>41.4469146728516</v>
      </c>
      <c r="BI435" s="24" t="n">
        <v>48.4469146728516</v>
      </c>
      <c r="BJ435" s="24" t="n">
        <v>1.7</v>
      </c>
      <c r="BK435" s="15" t="n">
        <v>41365</v>
      </c>
      <c r="BL435" s="24" t="n">
        <v>0.11542194</v>
      </c>
      <c r="BM435" s="15" t="n">
        <v>40483</v>
      </c>
      <c r="BN435" s="24" t="n">
        <v>31.7489318847656</v>
      </c>
      <c r="BO435" s="24" t="n">
        <v>34.2489318847656</v>
      </c>
      <c r="BP435" s="24" t="n">
        <v>41.2489318847656</v>
      </c>
      <c r="BQ435" s="24" t="n">
        <v>1.7</v>
      </c>
      <c r="BR435" s="15" t="n">
        <v>41365</v>
      </c>
      <c r="BS435" s="24" t="n">
        <v>0.11542194</v>
      </c>
      <c r="BT435" s="15" t="n">
        <v>40483</v>
      </c>
      <c r="BU435" s="24" t="n">
        <v>36.8989295959473</v>
      </c>
      <c r="BV435" s="24" t="n">
        <v>38.3989295959473</v>
      </c>
      <c r="BW435" s="24" t="n">
        <v>39.8989295959473</v>
      </c>
      <c r="BX435" s="24" t="n">
        <v>2.052</v>
      </c>
      <c r="BY435" s="15" t="n">
        <v>41365</v>
      </c>
      <c r="BZ435" s="24" t="n">
        <v>0.08</v>
      </c>
      <c r="CA435" s="15" t="n">
        <v>40483</v>
      </c>
      <c r="CB435" s="24" t="n">
        <v>33.5989318847656</v>
      </c>
      <c r="CC435" s="24" t="n">
        <v>35.8489318847656</v>
      </c>
      <c r="CD435" s="24" t="n">
        <v>38.0989318847656</v>
      </c>
      <c r="CE435" s="24" t="n">
        <v>2.052</v>
      </c>
      <c r="CF435" s="15" t="n">
        <v>41365</v>
      </c>
      <c r="CG435" s="24" t="n">
        <v>0.08</v>
      </c>
      <c r="CH435" s="15" t="n">
        <v>40483</v>
      </c>
      <c r="CI435" s="24" t="n">
        <v>34.6499954223633</v>
      </c>
      <c r="CJ435" s="24" t="n">
        <v>38.6499954223633</v>
      </c>
      <c r="CK435" s="24" t="n">
        <v>42.6499954223633</v>
      </c>
      <c r="CL435" s="24" t="n">
        <v>1.25</v>
      </c>
      <c r="CM435" s="15" t="n">
        <v>41365</v>
      </c>
      <c r="CN435" s="24" t="n">
        <v>0.135</v>
      </c>
    </row>
    <row r="436" customFormat="false" ht="12.75" hidden="false" customHeight="false" outlineLevel="0" collapsed="false">
      <c r="B436" s="15" t="n">
        <v>40513</v>
      </c>
      <c r="C436" s="24" t="n">
        <v>38</v>
      </c>
      <c r="D436" s="24" t="n">
        <v>39.45</v>
      </c>
      <c r="E436" s="24" t="n">
        <v>40.9</v>
      </c>
      <c r="F436" s="25" t="n">
        <v>1</v>
      </c>
      <c r="G436" s="15" t="n">
        <v>41395</v>
      </c>
      <c r="H436" s="25" t="n">
        <v>0.204436035567387</v>
      </c>
      <c r="I436" s="15" t="n">
        <v>40513</v>
      </c>
      <c r="J436" s="24" t="n">
        <v>32.6499984741211</v>
      </c>
      <c r="K436" s="24" t="n">
        <v>34.0999984741211</v>
      </c>
      <c r="L436" s="24" t="n">
        <v>35.5499984741211</v>
      </c>
      <c r="M436" s="25" t="n">
        <v>1</v>
      </c>
      <c r="N436" s="15" t="n">
        <v>41395</v>
      </c>
      <c r="O436" s="25" t="n">
        <v>0.204436035567387</v>
      </c>
      <c r="P436" s="15" t="n">
        <v>40513</v>
      </c>
      <c r="Q436" s="24" t="n">
        <v>36.92</v>
      </c>
      <c r="R436" s="24" t="n">
        <v>39.55</v>
      </c>
      <c r="S436" s="24" t="n">
        <v>42</v>
      </c>
      <c r="T436" s="25" t="n">
        <v>1</v>
      </c>
      <c r="U436" s="15" t="n">
        <v>41395</v>
      </c>
      <c r="V436" s="25" t="n">
        <v>0.204436035567387</v>
      </c>
      <c r="W436" s="15" t="n">
        <v>40513</v>
      </c>
      <c r="X436" s="24" t="n">
        <v>32.9</v>
      </c>
      <c r="Y436" s="24" t="n">
        <v>34.35</v>
      </c>
      <c r="Z436" s="24" t="n">
        <v>35.8</v>
      </c>
      <c r="AA436" s="25" t="n">
        <v>1</v>
      </c>
      <c r="AB436" s="15" t="n">
        <v>41395</v>
      </c>
      <c r="AC436" s="25" t="n">
        <v>0.255545044459233</v>
      </c>
      <c r="AD436" s="15" t="n">
        <v>40513</v>
      </c>
      <c r="AE436" s="24" t="n">
        <v>27.8</v>
      </c>
      <c r="AF436" s="24" t="n">
        <v>29.25</v>
      </c>
      <c r="AG436" s="24" t="n">
        <v>30.7</v>
      </c>
      <c r="AH436" s="25" t="n">
        <v>1.5</v>
      </c>
      <c r="AI436" s="15" t="n">
        <v>41395</v>
      </c>
      <c r="AJ436" s="25" t="n">
        <v>0.204436035567387</v>
      </c>
      <c r="AK436" s="15" t="n">
        <v>40513</v>
      </c>
      <c r="AL436" s="24" t="n">
        <v>43.34</v>
      </c>
      <c r="AM436" s="24" t="n">
        <v>44.79</v>
      </c>
      <c r="AN436" s="24" t="n">
        <v>46.24</v>
      </c>
      <c r="AO436" s="24" t="n">
        <v>1</v>
      </c>
      <c r="AP436" s="15" t="n">
        <v>41395</v>
      </c>
      <c r="AQ436" s="24" t="n">
        <v>0.204436035567387</v>
      </c>
      <c r="AR436" s="15" t="n">
        <v>40513</v>
      </c>
      <c r="AS436" s="24" t="n">
        <v>32.5989303588867</v>
      </c>
      <c r="AT436" s="24" t="n">
        <v>34.8489303588867</v>
      </c>
      <c r="AU436" s="24" t="n">
        <v>37.0989303588867</v>
      </c>
      <c r="AV436" s="24" t="n">
        <v>1.998</v>
      </c>
      <c r="AW436" s="15" t="n">
        <v>41395</v>
      </c>
      <c r="AX436" s="24" t="n">
        <v>0.08</v>
      </c>
      <c r="AY436" s="15" t="n">
        <v>40513</v>
      </c>
      <c r="AZ436" s="24" t="n">
        <v>32.8489303588867</v>
      </c>
      <c r="BA436" s="24" t="n">
        <v>34.3489303588867</v>
      </c>
      <c r="BB436" s="24" t="n">
        <v>35.8489303588867</v>
      </c>
      <c r="BC436" s="24" t="n">
        <v>1.998</v>
      </c>
      <c r="BD436" s="15" t="n">
        <v>41395</v>
      </c>
      <c r="BE436" s="24" t="n">
        <v>0.08</v>
      </c>
      <c r="BF436" s="15" t="n">
        <v>40513</v>
      </c>
      <c r="BG436" s="24" t="n">
        <v>39.7023010253906</v>
      </c>
      <c r="BH436" s="24" t="n">
        <v>42.2023010253906</v>
      </c>
      <c r="BI436" s="24" t="n">
        <v>49.2023010253906</v>
      </c>
      <c r="BJ436" s="24" t="n">
        <v>1.75</v>
      </c>
      <c r="BK436" s="15" t="n">
        <v>41395</v>
      </c>
      <c r="BL436" s="24" t="n">
        <v>0.11542194</v>
      </c>
      <c r="BM436" s="15" t="n">
        <v>40513</v>
      </c>
      <c r="BN436" s="24" t="n">
        <v>31.8489303588867</v>
      </c>
      <c r="BO436" s="24" t="n">
        <v>34.3489303588867</v>
      </c>
      <c r="BP436" s="24" t="n">
        <v>41.3489303588867</v>
      </c>
      <c r="BQ436" s="24" t="n">
        <v>1.75</v>
      </c>
      <c r="BR436" s="15" t="n">
        <v>41395</v>
      </c>
      <c r="BS436" s="24" t="n">
        <v>0.11542194</v>
      </c>
      <c r="BT436" s="15" t="n">
        <v>40513</v>
      </c>
      <c r="BU436" s="24" t="n">
        <v>37.3989295959473</v>
      </c>
      <c r="BV436" s="24" t="n">
        <v>38.8989295959473</v>
      </c>
      <c r="BW436" s="24" t="n">
        <v>40.3989295959473</v>
      </c>
      <c r="BX436" s="24" t="n">
        <v>1.998</v>
      </c>
      <c r="BY436" s="15" t="n">
        <v>41395</v>
      </c>
      <c r="BZ436" s="24" t="n">
        <v>0.08</v>
      </c>
      <c r="CA436" s="15" t="n">
        <v>40513</v>
      </c>
      <c r="CB436" s="24" t="n">
        <v>33.6989303588867</v>
      </c>
      <c r="CC436" s="24" t="n">
        <v>35.9489303588867</v>
      </c>
      <c r="CD436" s="24" t="n">
        <v>38.1989303588867</v>
      </c>
      <c r="CE436" s="24" t="n">
        <v>1.998</v>
      </c>
      <c r="CF436" s="15" t="n">
        <v>41395</v>
      </c>
      <c r="CG436" s="24" t="n">
        <v>0.08</v>
      </c>
      <c r="CH436" s="15" t="n">
        <v>40513</v>
      </c>
      <c r="CI436" s="24" t="n">
        <v>34.6499954223633</v>
      </c>
      <c r="CJ436" s="24" t="n">
        <v>38.6499954223633</v>
      </c>
      <c r="CK436" s="24" t="n">
        <v>42.6499954223633</v>
      </c>
      <c r="CL436" s="24" t="n">
        <v>1.25</v>
      </c>
      <c r="CM436" s="15" t="n">
        <v>41395</v>
      </c>
      <c r="CN436" s="24" t="n">
        <v>0.135</v>
      </c>
    </row>
    <row r="437" customFormat="false" ht="12.75" hidden="false" customHeight="false" outlineLevel="0" collapsed="false">
      <c r="B437" s="15" t="n">
        <v>40544</v>
      </c>
      <c r="C437" s="24" t="n">
        <v>51.6</v>
      </c>
      <c r="D437" s="24" t="n">
        <v>53.2</v>
      </c>
      <c r="E437" s="24" t="n">
        <v>54.8</v>
      </c>
      <c r="F437" s="25" t="n">
        <v>0.9</v>
      </c>
      <c r="G437" s="15" t="n">
        <v>41426</v>
      </c>
      <c r="H437" s="25" t="n">
        <v>0.217732688287217</v>
      </c>
      <c r="I437" s="15" t="n">
        <v>40544</v>
      </c>
      <c r="J437" s="24" t="n">
        <v>37.8500007629395</v>
      </c>
      <c r="K437" s="24" t="n">
        <v>39.4500007629395</v>
      </c>
      <c r="L437" s="24" t="n">
        <v>41.0500007629395</v>
      </c>
      <c r="M437" s="25" t="n">
        <v>0.9</v>
      </c>
      <c r="N437" s="15" t="n">
        <v>41426</v>
      </c>
      <c r="O437" s="25" t="n">
        <v>0.217732688287217</v>
      </c>
      <c r="P437" s="15" t="n">
        <v>40544</v>
      </c>
      <c r="Q437" s="24" t="n">
        <v>49.67</v>
      </c>
      <c r="R437" s="24" t="n">
        <v>52.3</v>
      </c>
      <c r="S437" s="24" t="n">
        <v>54.34</v>
      </c>
      <c r="T437" s="25" t="n">
        <v>0.9</v>
      </c>
      <c r="U437" s="15" t="n">
        <v>41426</v>
      </c>
      <c r="V437" s="25" t="n">
        <v>0.217732688287217</v>
      </c>
      <c r="W437" s="15" t="n">
        <v>40544</v>
      </c>
      <c r="X437" s="24" t="n">
        <v>39.35</v>
      </c>
      <c r="Y437" s="24" t="n">
        <v>40.95</v>
      </c>
      <c r="Z437" s="24" t="n">
        <v>42.55</v>
      </c>
      <c r="AA437" s="25" t="n">
        <v>0.9</v>
      </c>
      <c r="AB437" s="15" t="n">
        <v>41426</v>
      </c>
      <c r="AC437" s="25" t="n">
        <v>0.272165860359021</v>
      </c>
      <c r="AD437" s="15" t="n">
        <v>40544</v>
      </c>
      <c r="AE437" s="24" t="n">
        <v>36.4</v>
      </c>
      <c r="AF437" s="24" t="n">
        <v>38</v>
      </c>
      <c r="AG437" s="24" t="n">
        <v>39.6</v>
      </c>
      <c r="AH437" s="25" t="n">
        <v>2.25</v>
      </c>
      <c r="AI437" s="15" t="n">
        <v>41426</v>
      </c>
      <c r="AJ437" s="25" t="n">
        <v>0.217732688287217</v>
      </c>
      <c r="AK437" s="15" t="n">
        <v>40544</v>
      </c>
      <c r="AL437" s="24" t="n">
        <v>58.25</v>
      </c>
      <c r="AM437" s="24" t="n">
        <v>59.85</v>
      </c>
      <c r="AN437" s="24" t="n">
        <v>61.45</v>
      </c>
      <c r="AO437" s="24" t="n">
        <v>0.9</v>
      </c>
      <c r="AP437" s="15" t="n">
        <v>41426</v>
      </c>
      <c r="AQ437" s="24" t="n">
        <v>0.217732688287217</v>
      </c>
      <c r="AR437" s="15" t="n">
        <v>40544</v>
      </c>
      <c r="AS437" s="24" t="n">
        <v>42.2878646850586</v>
      </c>
      <c r="AT437" s="24" t="n">
        <v>44.7878646850586</v>
      </c>
      <c r="AU437" s="24" t="n">
        <v>47.2878646850586</v>
      </c>
      <c r="AV437" s="24" t="n">
        <v>2.15</v>
      </c>
      <c r="AW437" s="15" t="n">
        <v>41426</v>
      </c>
      <c r="AX437" s="24" t="n">
        <v>0.08</v>
      </c>
      <c r="AY437" s="15" t="n">
        <v>40544</v>
      </c>
      <c r="AZ437" s="24" t="n">
        <v>42.7878646850586</v>
      </c>
      <c r="BA437" s="24" t="n">
        <v>44.2878646850586</v>
      </c>
      <c r="BB437" s="24" t="n">
        <v>45.7878646850586</v>
      </c>
      <c r="BC437" s="24" t="n">
        <v>2.15</v>
      </c>
      <c r="BD437" s="15" t="n">
        <v>41426</v>
      </c>
      <c r="BE437" s="24" t="n">
        <v>0.08</v>
      </c>
      <c r="BF437" s="15" t="n">
        <v>40544</v>
      </c>
      <c r="BG437" s="24" t="n">
        <v>53.303840637207</v>
      </c>
      <c r="BH437" s="24" t="n">
        <v>55.803840637207</v>
      </c>
      <c r="BI437" s="24" t="n">
        <v>62.803840637207</v>
      </c>
      <c r="BJ437" s="24" t="n">
        <v>1.9</v>
      </c>
      <c r="BK437" s="15" t="n">
        <v>41426</v>
      </c>
      <c r="BL437" s="24" t="n">
        <v>0.11542194</v>
      </c>
      <c r="BM437" s="15" t="n">
        <v>40544</v>
      </c>
      <c r="BN437" s="24" t="n">
        <v>41.7878646850586</v>
      </c>
      <c r="BO437" s="24" t="n">
        <v>44.2878646850586</v>
      </c>
      <c r="BP437" s="24" t="n">
        <v>51.2878646850586</v>
      </c>
      <c r="BQ437" s="24" t="n">
        <v>1.9</v>
      </c>
      <c r="BR437" s="15" t="n">
        <v>41426</v>
      </c>
      <c r="BS437" s="24" t="n">
        <v>0.11542194</v>
      </c>
      <c r="BT437" s="15" t="n">
        <v>40544</v>
      </c>
      <c r="BU437" s="24" t="n">
        <v>45.2358665466309</v>
      </c>
      <c r="BV437" s="24" t="n">
        <v>46.7358665466309</v>
      </c>
      <c r="BW437" s="24" t="n">
        <v>48.2358665466309</v>
      </c>
      <c r="BX437" s="24" t="n">
        <v>2.15</v>
      </c>
      <c r="BY437" s="15" t="n">
        <v>41426</v>
      </c>
      <c r="BZ437" s="24" t="n">
        <v>0.08</v>
      </c>
      <c r="CA437" s="15" t="n">
        <v>40544</v>
      </c>
      <c r="CB437" s="24" t="n">
        <v>43.3878646850586</v>
      </c>
      <c r="CC437" s="24" t="n">
        <v>45.8878646850586</v>
      </c>
      <c r="CD437" s="24" t="n">
        <v>48.3878646850586</v>
      </c>
      <c r="CE437" s="24" t="n">
        <v>2.15</v>
      </c>
      <c r="CF437" s="15" t="n">
        <v>41426</v>
      </c>
      <c r="CG437" s="24" t="n">
        <v>0.08</v>
      </c>
      <c r="CH437" s="15" t="n">
        <v>40544</v>
      </c>
      <c r="CI437" s="24" t="n">
        <v>39.6199989318848</v>
      </c>
      <c r="CJ437" s="24" t="n">
        <v>43.6199989318848</v>
      </c>
      <c r="CK437" s="24" t="n">
        <v>48.6199989318848</v>
      </c>
      <c r="CL437" s="24" t="n">
        <v>1.5</v>
      </c>
      <c r="CM437" s="15" t="n">
        <v>41426</v>
      </c>
      <c r="CN437" s="24" t="n">
        <v>0.135</v>
      </c>
    </row>
    <row r="438" customFormat="false" ht="12.75" hidden="false" customHeight="false" outlineLevel="0" collapsed="false">
      <c r="B438" s="15" t="n">
        <v>40575</v>
      </c>
      <c r="C438" s="24" t="n">
        <v>51.6</v>
      </c>
      <c r="D438" s="24" t="n">
        <v>53.2</v>
      </c>
      <c r="E438" s="24" t="n">
        <v>54.8</v>
      </c>
      <c r="F438" s="25" t="n">
        <v>0.9</v>
      </c>
      <c r="G438" s="15" t="n">
        <v>41456</v>
      </c>
      <c r="H438" s="25" t="n">
        <v>0.252104535567977</v>
      </c>
      <c r="I438" s="15" t="n">
        <v>40575</v>
      </c>
      <c r="J438" s="24" t="n">
        <v>37.8500007629395</v>
      </c>
      <c r="K438" s="24" t="n">
        <v>39.4500007629395</v>
      </c>
      <c r="L438" s="24" t="n">
        <v>41.0500007629395</v>
      </c>
      <c r="M438" s="25" t="n">
        <v>0.9</v>
      </c>
      <c r="N438" s="15" t="n">
        <v>41456</v>
      </c>
      <c r="O438" s="25" t="n">
        <v>0.252104535567977</v>
      </c>
      <c r="P438" s="15" t="n">
        <v>40575</v>
      </c>
      <c r="Q438" s="24" t="n">
        <v>50.23</v>
      </c>
      <c r="R438" s="24" t="n">
        <v>52.3</v>
      </c>
      <c r="S438" s="24" t="n">
        <v>54.34</v>
      </c>
      <c r="T438" s="25" t="n">
        <v>0.9</v>
      </c>
      <c r="U438" s="15" t="n">
        <v>41456</v>
      </c>
      <c r="V438" s="25" t="n">
        <v>0.252104535567977</v>
      </c>
      <c r="W438" s="15" t="n">
        <v>40575</v>
      </c>
      <c r="X438" s="24" t="n">
        <v>43.95</v>
      </c>
      <c r="Y438" s="24" t="n">
        <v>45.55</v>
      </c>
      <c r="Z438" s="24" t="n">
        <v>47.15</v>
      </c>
      <c r="AA438" s="25" t="n">
        <v>0.9</v>
      </c>
      <c r="AB438" s="15" t="n">
        <v>41456</v>
      </c>
      <c r="AC438" s="25" t="n">
        <v>0.315130669459971</v>
      </c>
      <c r="AD438" s="15" t="n">
        <v>40575</v>
      </c>
      <c r="AE438" s="24" t="n">
        <v>36.4</v>
      </c>
      <c r="AF438" s="24" t="n">
        <v>38</v>
      </c>
      <c r="AG438" s="24" t="n">
        <v>39.6</v>
      </c>
      <c r="AH438" s="25" t="n">
        <v>2.5</v>
      </c>
      <c r="AI438" s="15" t="n">
        <v>41456</v>
      </c>
      <c r="AJ438" s="25" t="n">
        <v>0.252104535567977</v>
      </c>
      <c r="AK438" s="15" t="n">
        <v>40575</v>
      </c>
      <c r="AL438" s="24" t="n">
        <v>58.25</v>
      </c>
      <c r="AM438" s="24" t="n">
        <v>59.85</v>
      </c>
      <c r="AN438" s="24" t="n">
        <v>61.45</v>
      </c>
      <c r="AO438" s="24" t="n">
        <v>0.9</v>
      </c>
      <c r="AP438" s="15" t="n">
        <v>41456</v>
      </c>
      <c r="AQ438" s="24" t="n">
        <v>0.252104535567977</v>
      </c>
      <c r="AR438" s="15" t="n">
        <v>40575</v>
      </c>
      <c r="AS438" s="24" t="n">
        <v>41.9378623962402</v>
      </c>
      <c r="AT438" s="24" t="n">
        <v>44.4378623962402</v>
      </c>
      <c r="AU438" s="24" t="n">
        <v>46.9378623962402</v>
      </c>
      <c r="AV438" s="24" t="n">
        <v>2.9</v>
      </c>
      <c r="AW438" s="15" t="n">
        <v>41456</v>
      </c>
      <c r="AX438" s="24" t="n">
        <v>0.08</v>
      </c>
      <c r="AY438" s="15" t="n">
        <v>40575</v>
      </c>
      <c r="AZ438" s="24" t="n">
        <v>42.4378623962402</v>
      </c>
      <c r="BA438" s="24" t="n">
        <v>43.9378623962402</v>
      </c>
      <c r="BB438" s="24" t="n">
        <v>45.4378623962402</v>
      </c>
      <c r="BC438" s="24" t="n">
        <v>2.9</v>
      </c>
      <c r="BD438" s="15" t="n">
        <v>41456</v>
      </c>
      <c r="BE438" s="24" t="n">
        <v>0.08</v>
      </c>
      <c r="BF438" s="15" t="n">
        <v>40575</v>
      </c>
      <c r="BG438" s="24" t="n">
        <v>51.303840637207</v>
      </c>
      <c r="BH438" s="24" t="n">
        <v>53.803840637207</v>
      </c>
      <c r="BI438" s="24" t="n">
        <v>60.803840637207</v>
      </c>
      <c r="BJ438" s="24" t="n">
        <v>2.8</v>
      </c>
      <c r="BK438" s="15" t="n">
        <v>41456</v>
      </c>
      <c r="BL438" s="24" t="n">
        <v>0.11542194</v>
      </c>
      <c r="BM438" s="15" t="n">
        <v>40575</v>
      </c>
      <c r="BN438" s="24" t="n">
        <v>41.4378623962402</v>
      </c>
      <c r="BO438" s="24" t="n">
        <v>43.9378623962402</v>
      </c>
      <c r="BP438" s="24" t="n">
        <v>50.9378623962402</v>
      </c>
      <c r="BQ438" s="24" t="n">
        <v>2.8</v>
      </c>
      <c r="BR438" s="15" t="n">
        <v>41456</v>
      </c>
      <c r="BS438" s="24" t="n">
        <v>0.11542194</v>
      </c>
      <c r="BT438" s="15" t="n">
        <v>40575</v>
      </c>
      <c r="BU438" s="24" t="n">
        <v>45.8878631591797</v>
      </c>
      <c r="BV438" s="24" t="n">
        <v>47.3878631591797</v>
      </c>
      <c r="BW438" s="24" t="n">
        <v>48.8878631591797</v>
      </c>
      <c r="BX438" s="24" t="n">
        <v>2.9</v>
      </c>
      <c r="BY438" s="15" t="n">
        <v>41456</v>
      </c>
      <c r="BZ438" s="24" t="n">
        <v>0.08</v>
      </c>
      <c r="CA438" s="15" t="n">
        <v>40575</v>
      </c>
      <c r="CB438" s="24" t="n">
        <v>43.0378623962402</v>
      </c>
      <c r="CC438" s="24" t="n">
        <v>45.5378623962402</v>
      </c>
      <c r="CD438" s="24" t="n">
        <v>48.0378623962402</v>
      </c>
      <c r="CE438" s="24" t="n">
        <v>2.9</v>
      </c>
      <c r="CF438" s="15" t="n">
        <v>41456</v>
      </c>
      <c r="CG438" s="24" t="n">
        <v>0.08</v>
      </c>
      <c r="CH438" s="15" t="n">
        <v>40575</v>
      </c>
      <c r="CI438" s="24" t="n">
        <v>38.3199920654297</v>
      </c>
      <c r="CJ438" s="24" t="n">
        <v>42.3199920654297</v>
      </c>
      <c r="CK438" s="24" t="n">
        <v>47.3199920654297</v>
      </c>
      <c r="CL438" s="24" t="n">
        <v>2.4</v>
      </c>
      <c r="CM438" s="15" t="n">
        <v>41456</v>
      </c>
      <c r="CN438" s="24" t="n">
        <v>0.135</v>
      </c>
    </row>
    <row r="439" customFormat="false" ht="12.75" hidden="false" customHeight="false" outlineLevel="0" collapsed="false">
      <c r="B439" s="15" t="n">
        <v>40603</v>
      </c>
      <c r="C439" s="24" t="n">
        <v>37.55</v>
      </c>
      <c r="D439" s="24" t="n">
        <v>38.45</v>
      </c>
      <c r="E439" s="24" t="n">
        <v>39.35</v>
      </c>
      <c r="F439" s="25" t="n">
        <v>1.2</v>
      </c>
      <c r="G439" s="15" t="n">
        <v>41487</v>
      </c>
      <c r="H439" s="25" t="n">
        <v>0.289122416739984</v>
      </c>
      <c r="I439" s="15" t="n">
        <v>40603</v>
      </c>
      <c r="J439" s="24" t="n">
        <v>36.1</v>
      </c>
      <c r="K439" s="24" t="n">
        <v>37</v>
      </c>
      <c r="L439" s="24" t="n">
        <v>37.9</v>
      </c>
      <c r="M439" s="25" t="n">
        <v>1.2</v>
      </c>
      <c r="N439" s="15" t="n">
        <v>41487</v>
      </c>
      <c r="O439" s="25" t="n">
        <v>0.289122416739984</v>
      </c>
      <c r="P439" s="15" t="n">
        <v>40603</v>
      </c>
      <c r="Q439" s="24" t="n">
        <v>37.5300007629395</v>
      </c>
      <c r="R439" s="24" t="n">
        <v>39.6000007629395</v>
      </c>
      <c r="S439" s="24" t="n">
        <v>41.6400007629395</v>
      </c>
      <c r="T439" s="25" t="n">
        <v>1.2</v>
      </c>
      <c r="U439" s="15" t="n">
        <v>41487</v>
      </c>
      <c r="V439" s="25" t="n">
        <v>0.289122416739984</v>
      </c>
      <c r="W439" s="15" t="n">
        <v>40603</v>
      </c>
      <c r="X439" s="24" t="n">
        <v>36.15</v>
      </c>
      <c r="Y439" s="24" t="n">
        <v>37.05</v>
      </c>
      <c r="Z439" s="24" t="n">
        <v>37.95</v>
      </c>
      <c r="AA439" s="25" t="n">
        <v>1.2</v>
      </c>
      <c r="AB439" s="15" t="n">
        <v>41487</v>
      </c>
      <c r="AC439" s="25" t="n">
        <v>0.36140302092498</v>
      </c>
      <c r="AD439" s="15" t="n">
        <v>40603</v>
      </c>
      <c r="AE439" s="24" t="n">
        <v>32.85</v>
      </c>
      <c r="AF439" s="24" t="n">
        <v>33.75</v>
      </c>
      <c r="AG439" s="24" t="n">
        <v>34.65</v>
      </c>
      <c r="AH439" s="25" t="n">
        <v>3.25</v>
      </c>
      <c r="AI439" s="15" t="n">
        <v>41487</v>
      </c>
      <c r="AJ439" s="25" t="n">
        <v>0.289122416739984</v>
      </c>
      <c r="AK439" s="15" t="n">
        <v>40603</v>
      </c>
      <c r="AL439" s="24" t="n">
        <v>45.2</v>
      </c>
      <c r="AM439" s="24" t="n">
        <v>46.1</v>
      </c>
      <c r="AN439" s="24" t="n">
        <v>47</v>
      </c>
      <c r="AO439" s="24" t="n">
        <v>1.2</v>
      </c>
      <c r="AP439" s="15" t="n">
        <v>41487</v>
      </c>
      <c r="AQ439" s="24" t="n">
        <v>0.289122416739984</v>
      </c>
      <c r="AR439" s="15" t="n">
        <v>40603</v>
      </c>
      <c r="AS439" s="24" t="n">
        <v>33.8985443115234</v>
      </c>
      <c r="AT439" s="24" t="n">
        <v>36.3985443115234</v>
      </c>
      <c r="AU439" s="24" t="n">
        <v>38.8985443115234</v>
      </c>
      <c r="AV439" s="24" t="n">
        <v>3.9</v>
      </c>
      <c r="AW439" s="15" t="n">
        <v>41487</v>
      </c>
      <c r="AX439" s="24" t="n">
        <v>0.08</v>
      </c>
      <c r="AY439" s="15" t="n">
        <v>40603</v>
      </c>
      <c r="AZ439" s="24" t="n">
        <v>34.3985443115234</v>
      </c>
      <c r="BA439" s="24" t="n">
        <v>35.8985443115234</v>
      </c>
      <c r="BB439" s="24" t="n">
        <v>37.3985443115234</v>
      </c>
      <c r="BC439" s="24" t="n">
        <v>3.9</v>
      </c>
      <c r="BD439" s="15" t="n">
        <v>41487</v>
      </c>
      <c r="BE439" s="24" t="n">
        <v>0.08</v>
      </c>
      <c r="BF439" s="15" t="n">
        <v>40603</v>
      </c>
      <c r="BG439" s="24" t="n">
        <v>40.5469169616699</v>
      </c>
      <c r="BH439" s="24" t="n">
        <v>43.0469169616699</v>
      </c>
      <c r="BI439" s="24" t="n">
        <v>50.0469169616699</v>
      </c>
      <c r="BJ439" s="24" t="n">
        <v>3.5</v>
      </c>
      <c r="BK439" s="15" t="n">
        <v>41487</v>
      </c>
      <c r="BL439" s="24" t="n">
        <v>0.11542194</v>
      </c>
      <c r="BM439" s="15" t="n">
        <v>40603</v>
      </c>
      <c r="BN439" s="24" t="n">
        <v>33.3985443115234</v>
      </c>
      <c r="BO439" s="24" t="n">
        <v>35.8985443115234</v>
      </c>
      <c r="BP439" s="24" t="n">
        <v>42.8985443115234</v>
      </c>
      <c r="BQ439" s="24" t="n">
        <v>3.5</v>
      </c>
      <c r="BR439" s="15" t="n">
        <v>41487</v>
      </c>
      <c r="BS439" s="24" t="n">
        <v>0.11542194</v>
      </c>
      <c r="BT439" s="15" t="n">
        <v>40603</v>
      </c>
      <c r="BU439" s="24" t="n">
        <v>36.0985450744629</v>
      </c>
      <c r="BV439" s="24" t="n">
        <v>37.5985450744629</v>
      </c>
      <c r="BW439" s="24" t="n">
        <v>39.0985450744629</v>
      </c>
      <c r="BX439" s="24" t="n">
        <v>3.9</v>
      </c>
      <c r="BY439" s="15" t="n">
        <v>41487</v>
      </c>
      <c r="BZ439" s="24" t="n">
        <v>0.08</v>
      </c>
      <c r="CA439" s="15" t="n">
        <v>40603</v>
      </c>
      <c r="CB439" s="24" t="n">
        <v>34.9985443115234</v>
      </c>
      <c r="CC439" s="24" t="n">
        <v>37.4985443115234</v>
      </c>
      <c r="CD439" s="24" t="n">
        <v>39.9985443115234</v>
      </c>
      <c r="CE439" s="24" t="n">
        <v>3.9</v>
      </c>
      <c r="CF439" s="15" t="n">
        <v>41487</v>
      </c>
      <c r="CG439" s="24" t="n">
        <v>0.08</v>
      </c>
      <c r="CH439" s="15" t="n">
        <v>40603</v>
      </c>
      <c r="CI439" s="24" t="n">
        <v>36.1999931335449</v>
      </c>
      <c r="CJ439" s="24" t="n">
        <v>40.1999931335449</v>
      </c>
      <c r="CK439" s="24" t="n">
        <v>45.1999931335449</v>
      </c>
      <c r="CL439" s="24" t="n">
        <v>3.5</v>
      </c>
      <c r="CM439" s="15" t="n">
        <v>41487</v>
      </c>
      <c r="CN439" s="24" t="n">
        <v>0.135</v>
      </c>
    </row>
    <row r="440" customFormat="false" ht="12.75" hidden="false" customHeight="false" outlineLevel="0" collapsed="false">
      <c r="B440" s="15" t="n">
        <v>40634</v>
      </c>
      <c r="C440" s="24" t="n">
        <v>37.95</v>
      </c>
      <c r="D440" s="24" t="n">
        <v>38.7</v>
      </c>
      <c r="E440" s="24" t="n">
        <v>39.45</v>
      </c>
      <c r="F440" s="25" t="n">
        <v>1.5</v>
      </c>
      <c r="G440" s="15" t="n">
        <v>41518</v>
      </c>
      <c r="H440" s="25" t="n">
        <v>0.289122416739984</v>
      </c>
      <c r="I440" s="15" t="n">
        <v>40634</v>
      </c>
      <c r="J440" s="24" t="n">
        <v>34.4500007629395</v>
      </c>
      <c r="K440" s="24" t="n">
        <v>35.2000007629395</v>
      </c>
      <c r="L440" s="24" t="n">
        <v>35.9500007629395</v>
      </c>
      <c r="M440" s="25" t="n">
        <v>1.5</v>
      </c>
      <c r="N440" s="15" t="n">
        <v>41518</v>
      </c>
      <c r="O440" s="25" t="n">
        <v>0.289122416739984</v>
      </c>
      <c r="P440" s="15" t="n">
        <v>40634</v>
      </c>
      <c r="Q440" s="24" t="n">
        <v>36.5699992370606</v>
      </c>
      <c r="R440" s="24" t="n">
        <v>39.1999992370606</v>
      </c>
      <c r="S440" s="24" t="n">
        <v>41.2399992370606</v>
      </c>
      <c r="T440" s="25" t="n">
        <v>1.5</v>
      </c>
      <c r="U440" s="15" t="n">
        <v>41518</v>
      </c>
      <c r="V440" s="25" t="n">
        <v>0.289122416739984</v>
      </c>
      <c r="W440" s="15" t="n">
        <v>40634</v>
      </c>
      <c r="X440" s="24" t="n">
        <v>34.8</v>
      </c>
      <c r="Y440" s="24" t="n">
        <v>35.55</v>
      </c>
      <c r="Z440" s="24" t="n">
        <v>36.3</v>
      </c>
      <c r="AA440" s="25" t="n">
        <v>1.5</v>
      </c>
      <c r="AB440" s="15" t="n">
        <v>41518</v>
      </c>
      <c r="AC440" s="25" t="n">
        <v>0.36140302092498</v>
      </c>
      <c r="AD440" s="15" t="n">
        <v>40634</v>
      </c>
      <c r="AE440" s="24" t="n">
        <v>30</v>
      </c>
      <c r="AF440" s="24" t="n">
        <v>30.75</v>
      </c>
      <c r="AG440" s="24" t="n">
        <v>31.5</v>
      </c>
      <c r="AH440" s="25" t="n">
        <v>3.25</v>
      </c>
      <c r="AI440" s="15" t="n">
        <v>41518</v>
      </c>
      <c r="AJ440" s="25" t="n">
        <v>0.289122416739984</v>
      </c>
      <c r="AK440" s="15" t="n">
        <v>40634</v>
      </c>
      <c r="AL440" s="24" t="n">
        <v>45.6</v>
      </c>
      <c r="AM440" s="24" t="n">
        <v>46.35</v>
      </c>
      <c r="AN440" s="24" t="n">
        <v>47.1</v>
      </c>
      <c r="AO440" s="24" t="n">
        <v>1.5</v>
      </c>
      <c r="AP440" s="15" t="n">
        <v>41518</v>
      </c>
      <c r="AQ440" s="24" t="n">
        <v>0.289122416739984</v>
      </c>
      <c r="AR440" s="15" t="n">
        <v>40634</v>
      </c>
      <c r="AS440" s="24" t="n">
        <v>34.3485450744629</v>
      </c>
      <c r="AT440" s="24" t="n">
        <v>36.8485450744629</v>
      </c>
      <c r="AU440" s="24" t="n">
        <v>39.3485450744629</v>
      </c>
      <c r="AV440" s="24" t="n">
        <v>3.9</v>
      </c>
      <c r="AW440" s="15" t="n">
        <v>41518</v>
      </c>
      <c r="AX440" s="24" t="n">
        <v>0.08</v>
      </c>
      <c r="AY440" s="15" t="n">
        <v>40634</v>
      </c>
      <c r="AZ440" s="24" t="n">
        <v>34.8485450744629</v>
      </c>
      <c r="BA440" s="24" t="n">
        <v>36.3485450744629</v>
      </c>
      <c r="BB440" s="24" t="n">
        <v>37.8485450744629</v>
      </c>
      <c r="BC440" s="24" t="n">
        <v>3.9</v>
      </c>
      <c r="BD440" s="15" t="n">
        <v>41518</v>
      </c>
      <c r="BE440" s="24" t="n">
        <v>0.08</v>
      </c>
      <c r="BF440" s="15" t="n">
        <v>40634</v>
      </c>
      <c r="BG440" s="24" t="n">
        <v>38.4469146728516</v>
      </c>
      <c r="BH440" s="24" t="n">
        <v>40.9469146728516</v>
      </c>
      <c r="BI440" s="24" t="n">
        <v>47.9469146728516</v>
      </c>
      <c r="BJ440" s="24" t="n">
        <v>3.5</v>
      </c>
      <c r="BK440" s="15" t="n">
        <v>41518</v>
      </c>
      <c r="BL440" s="24" t="n">
        <v>0.11542194</v>
      </c>
      <c r="BM440" s="15" t="n">
        <v>40634</v>
      </c>
      <c r="BN440" s="24" t="n">
        <v>33.8485450744629</v>
      </c>
      <c r="BO440" s="24" t="n">
        <v>36.3485450744629</v>
      </c>
      <c r="BP440" s="24" t="n">
        <v>43.3485450744629</v>
      </c>
      <c r="BQ440" s="24" t="n">
        <v>3.5</v>
      </c>
      <c r="BR440" s="15" t="n">
        <v>41518</v>
      </c>
      <c r="BS440" s="24" t="n">
        <v>0.11542194</v>
      </c>
      <c r="BT440" s="15" t="n">
        <v>40634</v>
      </c>
      <c r="BU440" s="24" t="n">
        <v>36.0985450744629</v>
      </c>
      <c r="BV440" s="24" t="n">
        <v>37.5985450744629</v>
      </c>
      <c r="BW440" s="24" t="n">
        <v>39.0985450744629</v>
      </c>
      <c r="BX440" s="24" t="n">
        <v>3.9</v>
      </c>
      <c r="BY440" s="15" t="n">
        <v>41518</v>
      </c>
      <c r="BZ440" s="24" t="n">
        <v>0.08</v>
      </c>
      <c r="CA440" s="15" t="n">
        <v>40634</v>
      </c>
      <c r="CB440" s="24" t="n">
        <v>35.4485450744629</v>
      </c>
      <c r="CC440" s="24" t="n">
        <v>37.9485450744629</v>
      </c>
      <c r="CD440" s="24" t="n">
        <v>40.4485450744629</v>
      </c>
      <c r="CE440" s="24" t="n">
        <v>3.9</v>
      </c>
      <c r="CF440" s="15" t="n">
        <v>41518</v>
      </c>
      <c r="CG440" s="24" t="n">
        <v>0.08</v>
      </c>
      <c r="CH440" s="15" t="n">
        <v>40634</v>
      </c>
      <c r="CI440" s="24" t="n">
        <v>35.7499885559082</v>
      </c>
      <c r="CJ440" s="24" t="n">
        <v>39.7499885559082</v>
      </c>
      <c r="CK440" s="24" t="n">
        <v>44.7499885559082</v>
      </c>
      <c r="CL440" s="24" t="n">
        <v>3.5</v>
      </c>
      <c r="CM440" s="15" t="n">
        <v>41518</v>
      </c>
      <c r="CN440" s="24" t="n">
        <v>0.135</v>
      </c>
    </row>
    <row r="441" customFormat="false" ht="12.75" hidden="false" customHeight="false" outlineLevel="0" collapsed="false">
      <c r="B441" s="15" t="n">
        <v>40664</v>
      </c>
      <c r="C441" s="24" t="n">
        <v>40.42</v>
      </c>
      <c r="D441" s="24" t="n">
        <v>42.9</v>
      </c>
      <c r="E441" s="24" t="n">
        <v>45.38</v>
      </c>
      <c r="F441" s="25" t="n">
        <v>1.5</v>
      </c>
      <c r="G441" s="15" t="n">
        <v>41548</v>
      </c>
      <c r="H441" s="25" t="n">
        <v>0.217958731383454</v>
      </c>
      <c r="I441" s="15" t="n">
        <v>40664</v>
      </c>
      <c r="J441" s="24" t="n">
        <v>37.02</v>
      </c>
      <c r="K441" s="24" t="n">
        <v>39.5</v>
      </c>
      <c r="L441" s="24" t="n">
        <v>41.98</v>
      </c>
      <c r="M441" s="25" t="n">
        <v>1.5</v>
      </c>
      <c r="N441" s="15" t="n">
        <v>41548</v>
      </c>
      <c r="O441" s="25" t="n">
        <v>0.217958731383454</v>
      </c>
      <c r="P441" s="15" t="n">
        <v>40664</v>
      </c>
      <c r="Q441" s="24" t="n">
        <v>38.57</v>
      </c>
      <c r="R441" s="24" t="n">
        <v>41.2</v>
      </c>
      <c r="S441" s="24" t="n">
        <v>45.05</v>
      </c>
      <c r="T441" s="25" t="n">
        <v>1.5</v>
      </c>
      <c r="U441" s="15" t="n">
        <v>41548</v>
      </c>
      <c r="V441" s="25" t="n">
        <v>0.217958731383454</v>
      </c>
      <c r="W441" s="15" t="n">
        <v>40664</v>
      </c>
      <c r="X441" s="24" t="n">
        <v>34.57</v>
      </c>
      <c r="Y441" s="24" t="n">
        <v>37.05</v>
      </c>
      <c r="Z441" s="24" t="n">
        <v>39.53</v>
      </c>
      <c r="AA441" s="25" t="n">
        <v>1.5</v>
      </c>
      <c r="AB441" s="15" t="n">
        <v>41548</v>
      </c>
      <c r="AC441" s="25" t="n">
        <v>0.272448414229317</v>
      </c>
      <c r="AD441" s="15" t="n">
        <v>40664</v>
      </c>
      <c r="AE441" s="24" t="n">
        <v>32.77</v>
      </c>
      <c r="AF441" s="24" t="n">
        <v>35.25</v>
      </c>
      <c r="AG441" s="24" t="n">
        <v>37.73</v>
      </c>
      <c r="AH441" s="25" t="n">
        <v>2</v>
      </c>
      <c r="AI441" s="15" t="n">
        <v>41548</v>
      </c>
      <c r="AJ441" s="25" t="n">
        <v>0.217958731383454</v>
      </c>
      <c r="AK441" s="15" t="n">
        <v>40664</v>
      </c>
      <c r="AL441" s="24" t="n">
        <v>47.46</v>
      </c>
      <c r="AM441" s="24" t="n">
        <v>49.94</v>
      </c>
      <c r="AN441" s="24" t="n">
        <v>52.42</v>
      </c>
      <c r="AO441" s="24" t="n">
        <v>1.5</v>
      </c>
      <c r="AP441" s="15" t="n">
        <v>41548</v>
      </c>
      <c r="AQ441" s="24" t="n">
        <v>0.217958731383454</v>
      </c>
      <c r="AR441" s="15" t="n">
        <v>40664</v>
      </c>
      <c r="AS441" s="24" t="n">
        <v>32.2535667419434</v>
      </c>
      <c r="AT441" s="24" t="n">
        <v>37.2535667419434</v>
      </c>
      <c r="AU441" s="24" t="n">
        <v>42.2535667419434</v>
      </c>
      <c r="AV441" s="24" t="n">
        <v>2.33</v>
      </c>
      <c r="AW441" s="15" t="n">
        <v>41548</v>
      </c>
      <c r="AX441" s="24" t="n">
        <v>0.08</v>
      </c>
      <c r="AY441" s="15" t="n">
        <v>40664</v>
      </c>
      <c r="AZ441" s="24" t="n">
        <v>34.5535667419434</v>
      </c>
      <c r="BA441" s="24" t="n">
        <v>36.7535667419434</v>
      </c>
      <c r="BB441" s="24" t="n">
        <v>38.9535667419434</v>
      </c>
      <c r="BC441" s="24" t="n">
        <v>2.33</v>
      </c>
      <c r="BD441" s="15" t="n">
        <v>41548</v>
      </c>
      <c r="BE441" s="24" t="n">
        <v>0.08</v>
      </c>
      <c r="BF441" s="15" t="n">
        <v>40664</v>
      </c>
      <c r="BG441" s="24" t="n">
        <v>35.771915435791</v>
      </c>
      <c r="BH441" s="24" t="n">
        <v>38.271915435791</v>
      </c>
      <c r="BI441" s="24" t="n">
        <v>45.271915435791</v>
      </c>
      <c r="BJ441" s="24" t="n">
        <v>2.154</v>
      </c>
      <c r="BK441" s="15" t="n">
        <v>41548</v>
      </c>
      <c r="BL441" s="24" t="n">
        <v>0.11542194</v>
      </c>
      <c r="BM441" s="15" t="n">
        <v>40664</v>
      </c>
      <c r="BN441" s="24" t="n">
        <v>36.5285682678223</v>
      </c>
      <c r="BO441" s="24" t="n">
        <v>39.0285682678223</v>
      </c>
      <c r="BP441" s="24" t="n">
        <v>46.0285682678223</v>
      </c>
      <c r="BQ441" s="24" t="n">
        <v>2.154</v>
      </c>
      <c r="BR441" s="15" t="n">
        <v>41548</v>
      </c>
      <c r="BS441" s="24" t="n">
        <v>0.11542194</v>
      </c>
      <c r="BT441" s="15" t="n">
        <v>40664</v>
      </c>
      <c r="BU441" s="24" t="n">
        <v>30.9535682678223</v>
      </c>
      <c r="BV441" s="24" t="n">
        <v>33.1535682678223</v>
      </c>
      <c r="BW441" s="24" t="n">
        <v>35.3535682678223</v>
      </c>
      <c r="BX441" s="24" t="n">
        <v>2.33</v>
      </c>
      <c r="BY441" s="15" t="n">
        <v>41548</v>
      </c>
      <c r="BZ441" s="24" t="n">
        <v>0.08</v>
      </c>
      <c r="CA441" s="15" t="n">
        <v>40664</v>
      </c>
      <c r="CB441" s="24" t="n">
        <v>33.3535667419434</v>
      </c>
      <c r="CC441" s="24" t="n">
        <v>38.3535667419434</v>
      </c>
      <c r="CD441" s="24" t="n">
        <v>43.3535667419434</v>
      </c>
      <c r="CE441" s="24" t="n">
        <v>2.33</v>
      </c>
      <c r="CF441" s="15" t="n">
        <v>41548</v>
      </c>
      <c r="CG441" s="24" t="n">
        <v>0.08</v>
      </c>
      <c r="CH441" s="15" t="n">
        <v>40664</v>
      </c>
      <c r="CI441" s="24" t="n">
        <v>40.0000114440918</v>
      </c>
      <c r="CJ441" s="24" t="n">
        <v>44.0000114440918</v>
      </c>
      <c r="CK441" s="24" t="n">
        <v>49.0000114440918</v>
      </c>
      <c r="CL441" s="24" t="n">
        <v>2.5</v>
      </c>
      <c r="CM441" s="15" t="n">
        <v>41548</v>
      </c>
      <c r="CN441" s="24" t="n">
        <v>0.135</v>
      </c>
    </row>
    <row r="442" customFormat="false" ht="12.75" hidden="false" customHeight="false" outlineLevel="0" collapsed="false">
      <c r="B442" s="15" t="n">
        <v>40695</v>
      </c>
      <c r="C442" s="24" t="n">
        <v>56.69</v>
      </c>
      <c r="D442" s="24" t="n">
        <v>63.8</v>
      </c>
      <c r="E442" s="24" t="n">
        <v>70.91</v>
      </c>
      <c r="F442" s="25" t="n">
        <v>0.9</v>
      </c>
      <c r="G442" s="15" t="n">
        <v>41579</v>
      </c>
      <c r="H442" s="25" t="n">
        <v>0.19242915816138</v>
      </c>
      <c r="I442" s="15" t="n">
        <v>40695</v>
      </c>
      <c r="J442" s="24" t="n">
        <v>55.64</v>
      </c>
      <c r="K442" s="24" t="n">
        <v>62.75</v>
      </c>
      <c r="L442" s="24" t="n">
        <v>69.86</v>
      </c>
      <c r="M442" s="25" t="n">
        <v>0.9</v>
      </c>
      <c r="N442" s="15" t="n">
        <v>41579</v>
      </c>
      <c r="O442" s="25" t="n">
        <v>0.19242915816138</v>
      </c>
      <c r="P442" s="15" t="n">
        <v>40695</v>
      </c>
      <c r="Q442" s="24" t="n">
        <v>50.13</v>
      </c>
      <c r="R442" s="24" t="n">
        <v>55.2</v>
      </c>
      <c r="S442" s="24" t="n">
        <v>61.07</v>
      </c>
      <c r="T442" s="25" t="n">
        <v>0.9</v>
      </c>
      <c r="U442" s="15" t="n">
        <v>41579</v>
      </c>
      <c r="V442" s="25" t="n">
        <v>0.19242915816138</v>
      </c>
      <c r="W442" s="15" t="n">
        <v>40695</v>
      </c>
      <c r="X442" s="24" t="n">
        <v>41.14</v>
      </c>
      <c r="Y442" s="24" t="n">
        <v>48.25</v>
      </c>
      <c r="Z442" s="24" t="n">
        <v>55.36</v>
      </c>
      <c r="AA442" s="25" t="n">
        <v>0.9</v>
      </c>
      <c r="AB442" s="15" t="n">
        <v>41579</v>
      </c>
      <c r="AC442" s="25" t="n">
        <v>0.240536447701725</v>
      </c>
      <c r="AD442" s="15" t="n">
        <v>40695</v>
      </c>
      <c r="AE442" s="24" t="n">
        <v>50.39</v>
      </c>
      <c r="AF442" s="24" t="n">
        <v>57.5</v>
      </c>
      <c r="AG442" s="24" t="n">
        <v>64.61</v>
      </c>
      <c r="AH442" s="25" t="n">
        <v>1.5</v>
      </c>
      <c r="AI442" s="15" t="n">
        <v>41579</v>
      </c>
      <c r="AJ442" s="25" t="n">
        <v>0.19242915816138</v>
      </c>
      <c r="AK442" s="15" t="n">
        <v>40695</v>
      </c>
      <c r="AL442" s="24" t="n">
        <v>66.53</v>
      </c>
      <c r="AM442" s="24" t="n">
        <v>73.64</v>
      </c>
      <c r="AN442" s="24" t="n">
        <v>80.75</v>
      </c>
      <c r="AO442" s="24" t="n">
        <v>0.9</v>
      </c>
      <c r="AP442" s="15" t="n">
        <v>41579</v>
      </c>
      <c r="AQ442" s="24" t="n">
        <v>0.19242915816138</v>
      </c>
      <c r="AR442" s="15" t="n">
        <v>40695</v>
      </c>
      <c r="AS442" s="24" t="n">
        <v>31.9978561401367</v>
      </c>
      <c r="AT442" s="24" t="n">
        <v>46.9978561401367</v>
      </c>
      <c r="AU442" s="24" t="n">
        <v>56.9978561401367</v>
      </c>
      <c r="AV442" s="24" t="n">
        <v>2.06</v>
      </c>
      <c r="AW442" s="15" t="n">
        <v>41579</v>
      </c>
      <c r="AX442" s="24" t="n">
        <v>0.08</v>
      </c>
      <c r="AY442" s="15" t="n">
        <v>40695</v>
      </c>
      <c r="AZ442" s="24" t="n">
        <v>41.4978561401367</v>
      </c>
      <c r="BA442" s="24" t="n">
        <v>46.4978561401367</v>
      </c>
      <c r="BB442" s="24" t="n">
        <v>51.4978561401367</v>
      </c>
      <c r="BC442" s="24" t="n">
        <v>2.06</v>
      </c>
      <c r="BD442" s="15" t="n">
        <v>41579</v>
      </c>
      <c r="BE442" s="24" t="n">
        <v>0.08</v>
      </c>
      <c r="BF442" s="15" t="n">
        <v>40695</v>
      </c>
      <c r="BG442" s="24" t="n">
        <v>37.1773025512695</v>
      </c>
      <c r="BH442" s="24" t="n">
        <v>39.6773025512695</v>
      </c>
      <c r="BI442" s="24" t="n">
        <v>46.6773025512695</v>
      </c>
      <c r="BJ442" s="24" t="n">
        <v>1.84</v>
      </c>
      <c r="BK442" s="15" t="n">
        <v>41579</v>
      </c>
      <c r="BL442" s="24" t="n">
        <v>0.11542194</v>
      </c>
      <c r="BM442" s="15" t="n">
        <v>40695</v>
      </c>
      <c r="BN442" s="24" t="n">
        <v>48.3603553771973</v>
      </c>
      <c r="BO442" s="24" t="n">
        <v>50.8603553771973</v>
      </c>
      <c r="BP442" s="24" t="n">
        <v>57.8603553771973</v>
      </c>
      <c r="BQ442" s="24" t="n">
        <v>1.84</v>
      </c>
      <c r="BR442" s="15" t="n">
        <v>41579</v>
      </c>
      <c r="BS442" s="24" t="n">
        <v>0.11542194</v>
      </c>
      <c r="BT442" s="15" t="n">
        <v>40695</v>
      </c>
      <c r="BU442" s="24" t="n">
        <v>36.4978561401367</v>
      </c>
      <c r="BV442" s="24" t="n">
        <v>41.4978561401367</v>
      </c>
      <c r="BW442" s="24" t="n">
        <v>46.4978561401367</v>
      </c>
      <c r="BX442" s="24" t="n">
        <v>2.06</v>
      </c>
      <c r="BY442" s="15" t="n">
        <v>41579</v>
      </c>
      <c r="BZ442" s="24" t="n">
        <v>0.08</v>
      </c>
      <c r="CA442" s="15" t="n">
        <v>40695</v>
      </c>
      <c r="CB442" s="24" t="n">
        <v>33.0978561401367</v>
      </c>
      <c r="CC442" s="24" t="n">
        <v>48.0978561401367</v>
      </c>
      <c r="CD442" s="24" t="n">
        <v>58.0978561401367</v>
      </c>
      <c r="CE442" s="24" t="n">
        <v>2.06</v>
      </c>
      <c r="CF442" s="15" t="n">
        <v>41579</v>
      </c>
      <c r="CG442" s="24" t="n">
        <v>0.08</v>
      </c>
      <c r="CH442" s="15" t="n">
        <v>40695</v>
      </c>
      <c r="CI442" s="24" t="n">
        <v>48.4999961853027</v>
      </c>
      <c r="CJ442" s="24" t="n">
        <v>52.4999961853027</v>
      </c>
      <c r="CK442" s="24" t="n">
        <v>57.4999961853027</v>
      </c>
      <c r="CL442" s="24" t="n">
        <v>1.25</v>
      </c>
      <c r="CM442" s="15" t="n">
        <v>41579</v>
      </c>
      <c r="CN442" s="24" t="n">
        <v>0.135</v>
      </c>
    </row>
    <row r="443" customFormat="false" ht="12.75" hidden="false" customHeight="false" outlineLevel="0" collapsed="false">
      <c r="B443" s="15" t="n">
        <v>40725</v>
      </c>
      <c r="C443" s="24" t="n">
        <v>81.05</v>
      </c>
      <c r="D443" s="24" t="n">
        <v>86.05</v>
      </c>
      <c r="E443" s="24" t="n">
        <v>91.05</v>
      </c>
      <c r="F443" s="25" t="n">
        <v>1</v>
      </c>
      <c r="G443" s="15" t="n">
        <v>41609</v>
      </c>
      <c r="H443" s="25" t="n">
        <v>0.19242915816138</v>
      </c>
      <c r="I443" s="15" t="n">
        <v>40725</v>
      </c>
      <c r="J443" s="24" t="n">
        <v>83.4599990844727</v>
      </c>
      <c r="K443" s="24" t="n">
        <v>88.4599990844727</v>
      </c>
      <c r="L443" s="24" t="n">
        <v>93.4599990844727</v>
      </c>
      <c r="M443" s="25" t="n">
        <v>1</v>
      </c>
      <c r="N443" s="15" t="n">
        <v>41609</v>
      </c>
      <c r="O443" s="25" t="n">
        <v>0.19242915816138</v>
      </c>
      <c r="P443" s="15" t="n">
        <v>40725</v>
      </c>
      <c r="Q443" s="24" t="n">
        <v>62.8</v>
      </c>
      <c r="R443" s="24" t="n">
        <v>72.7</v>
      </c>
      <c r="S443" s="24" t="n">
        <v>85.21</v>
      </c>
      <c r="T443" s="25" t="n">
        <v>1</v>
      </c>
      <c r="U443" s="15" t="n">
        <v>41609</v>
      </c>
      <c r="V443" s="25" t="n">
        <v>0.19242915816138</v>
      </c>
      <c r="W443" s="15" t="n">
        <v>40725</v>
      </c>
      <c r="X443" s="24" t="n">
        <v>50.25</v>
      </c>
      <c r="Y443" s="24" t="n">
        <v>55.25</v>
      </c>
      <c r="Z443" s="24" t="n">
        <v>60.25</v>
      </c>
      <c r="AA443" s="25" t="n">
        <v>1</v>
      </c>
      <c r="AB443" s="15" t="n">
        <v>41609</v>
      </c>
      <c r="AC443" s="25" t="n">
        <v>0.240536447701725</v>
      </c>
      <c r="AD443" s="15" t="n">
        <v>40725</v>
      </c>
      <c r="AE443" s="24" t="n">
        <v>82.25</v>
      </c>
      <c r="AF443" s="24" t="n">
        <v>87.25</v>
      </c>
      <c r="AG443" s="24" t="n">
        <v>92.25</v>
      </c>
      <c r="AH443" s="25" t="n">
        <v>1.5</v>
      </c>
      <c r="AI443" s="15" t="n">
        <v>41609</v>
      </c>
      <c r="AJ443" s="25" t="n">
        <v>0.19242915816138</v>
      </c>
      <c r="AK443" s="15" t="n">
        <v>40725</v>
      </c>
      <c r="AL443" s="24" t="n">
        <v>102.89</v>
      </c>
      <c r="AM443" s="24" t="n">
        <v>107.89</v>
      </c>
      <c r="AN443" s="24" t="n">
        <v>112.89</v>
      </c>
      <c r="AO443" s="24" t="n">
        <v>1</v>
      </c>
      <c r="AP443" s="15" t="n">
        <v>41609</v>
      </c>
      <c r="AQ443" s="24" t="n">
        <v>0.19242915816138</v>
      </c>
      <c r="AR443" s="15" t="n">
        <v>40725</v>
      </c>
      <c r="AS443" s="24" t="n">
        <v>44.7471466064453</v>
      </c>
      <c r="AT443" s="24" t="n">
        <v>74.7471466064453</v>
      </c>
      <c r="AU443" s="24" t="n">
        <v>89.7471466064453</v>
      </c>
      <c r="AV443" s="24" t="n">
        <v>2.052</v>
      </c>
      <c r="AW443" s="15" t="n">
        <v>41609</v>
      </c>
      <c r="AX443" s="24" t="n">
        <v>0.08</v>
      </c>
      <c r="AY443" s="15" t="n">
        <v>40725</v>
      </c>
      <c r="AZ443" s="24" t="n">
        <v>64.2471466064453</v>
      </c>
      <c r="BA443" s="24" t="n">
        <v>74.2471466064453</v>
      </c>
      <c r="BB443" s="24" t="n">
        <v>84.2471466064453</v>
      </c>
      <c r="BC443" s="24" t="n">
        <v>2.052</v>
      </c>
      <c r="BD443" s="15" t="n">
        <v>41609</v>
      </c>
      <c r="BE443" s="24" t="n">
        <v>0.08</v>
      </c>
      <c r="BF443" s="15" t="n">
        <v>40725</v>
      </c>
      <c r="BG443" s="24" t="n">
        <v>56.825</v>
      </c>
      <c r="BH443" s="24" t="n">
        <v>59.325</v>
      </c>
      <c r="BI443" s="24" t="n">
        <v>66.325</v>
      </c>
      <c r="BJ443" s="24" t="n">
        <v>1.75</v>
      </c>
      <c r="BK443" s="15" t="n">
        <v>41609</v>
      </c>
      <c r="BL443" s="24" t="n">
        <v>0.11542194</v>
      </c>
      <c r="BM443" s="15" t="n">
        <v>40725</v>
      </c>
      <c r="BN443" s="24" t="n">
        <v>72.3721466064453</v>
      </c>
      <c r="BO443" s="24" t="n">
        <v>74.8721466064453</v>
      </c>
      <c r="BP443" s="24" t="n">
        <v>81.8721466064453</v>
      </c>
      <c r="BQ443" s="24" t="n">
        <v>1.75</v>
      </c>
      <c r="BR443" s="15" t="n">
        <v>41609</v>
      </c>
      <c r="BS443" s="24" t="n">
        <v>0.11542194</v>
      </c>
      <c r="BT443" s="15" t="n">
        <v>40725</v>
      </c>
      <c r="BU443" s="24" t="n">
        <v>50.9971466064453</v>
      </c>
      <c r="BV443" s="24" t="n">
        <v>60.9971466064453</v>
      </c>
      <c r="BW443" s="24" t="n">
        <v>70.9971466064453</v>
      </c>
      <c r="BX443" s="24" t="n">
        <v>2.052</v>
      </c>
      <c r="BY443" s="15" t="n">
        <v>41609</v>
      </c>
      <c r="BZ443" s="24" t="n">
        <v>0.08</v>
      </c>
      <c r="CA443" s="15" t="n">
        <v>40725</v>
      </c>
      <c r="CB443" s="24" t="n">
        <v>45.8471466064453</v>
      </c>
      <c r="CC443" s="24" t="n">
        <v>75.8471466064453</v>
      </c>
      <c r="CD443" s="24" t="n">
        <v>90.8471466064453</v>
      </c>
      <c r="CE443" s="24" t="n">
        <v>2.052</v>
      </c>
      <c r="CF443" s="15" t="n">
        <v>41609</v>
      </c>
      <c r="CG443" s="24" t="n">
        <v>0.08</v>
      </c>
      <c r="CH443" s="15" t="n">
        <v>40725</v>
      </c>
      <c r="CI443" s="24" t="n">
        <v>57.7499923706055</v>
      </c>
      <c r="CJ443" s="24" t="n">
        <v>61.7499923706055</v>
      </c>
      <c r="CK443" s="24" t="n">
        <v>66.7499923706055</v>
      </c>
      <c r="CL443" s="24" t="n">
        <v>1.25</v>
      </c>
      <c r="CM443" s="15" t="n">
        <v>41609</v>
      </c>
      <c r="CN443" s="24" t="n">
        <v>0.135</v>
      </c>
    </row>
    <row r="444" customFormat="false" ht="12.75" hidden="false" customHeight="false" outlineLevel="0" collapsed="false">
      <c r="B444" s="15" t="n">
        <v>40756</v>
      </c>
      <c r="C444" s="24" t="n">
        <v>81.05</v>
      </c>
      <c r="D444" s="24" t="n">
        <v>86.05</v>
      </c>
      <c r="E444" s="24" t="n">
        <v>91.05</v>
      </c>
      <c r="F444" s="25" t="n">
        <v>1</v>
      </c>
      <c r="G444" s="15" t="n">
        <v>41640</v>
      </c>
      <c r="H444" s="25" t="n">
        <v>0.193067397491932</v>
      </c>
      <c r="I444" s="15" t="n">
        <v>40756</v>
      </c>
      <c r="J444" s="24" t="n">
        <v>81.9499969482422</v>
      </c>
      <c r="K444" s="24" t="n">
        <v>86.9499969482422</v>
      </c>
      <c r="L444" s="24" t="n">
        <v>91.9499969482422</v>
      </c>
      <c r="M444" s="25" t="n">
        <v>1</v>
      </c>
      <c r="N444" s="15" t="n">
        <v>41640</v>
      </c>
      <c r="O444" s="25" t="n">
        <v>0.193067397491932</v>
      </c>
      <c r="P444" s="15" t="n">
        <v>40756</v>
      </c>
      <c r="Q444" s="24" t="n">
        <v>62.8</v>
      </c>
      <c r="R444" s="24" t="n">
        <v>72.7</v>
      </c>
      <c r="S444" s="24" t="n">
        <v>85.21</v>
      </c>
      <c r="T444" s="25" t="n">
        <v>1</v>
      </c>
      <c r="U444" s="15" t="n">
        <v>41640</v>
      </c>
      <c r="V444" s="25" t="n">
        <v>0.193067397491932</v>
      </c>
      <c r="W444" s="15" t="n">
        <v>40756</v>
      </c>
      <c r="X444" s="24" t="n">
        <v>50.25</v>
      </c>
      <c r="Y444" s="24" t="n">
        <v>55.25</v>
      </c>
      <c r="Z444" s="24" t="n">
        <v>60.25</v>
      </c>
      <c r="AA444" s="25" t="n">
        <v>1</v>
      </c>
      <c r="AB444" s="15" t="n">
        <v>41640</v>
      </c>
      <c r="AC444" s="25" t="n">
        <v>0.241334246864915</v>
      </c>
      <c r="AD444" s="15" t="n">
        <v>40756</v>
      </c>
      <c r="AE444" s="24" t="n">
        <v>82.25</v>
      </c>
      <c r="AF444" s="24" t="n">
        <v>87.25</v>
      </c>
      <c r="AG444" s="24" t="n">
        <v>92.25</v>
      </c>
      <c r="AH444" s="25" t="n">
        <v>1.5</v>
      </c>
      <c r="AI444" s="15" t="n">
        <v>41640</v>
      </c>
      <c r="AJ444" s="25" t="n">
        <v>0.193067397491932</v>
      </c>
      <c r="AK444" s="15" t="n">
        <v>40756</v>
      </c>
      <c r="AL444" s="24" t="n">
        <v>102.89</v>
      </c>
      <c r="AM444" s="24" t="n">
        <v>107.89</v>
      </c>
      <c r="AN444" s="24" t="n">
        <v>112.89</v>
      </c>
      <c r="AO444" s="24" t="n">
        <v>1</v>
      </c>
      <c r="AP444" s="15" t="n">
        <v>41640</v>
      </c>
      <c r="AQ444" s="24" t="n">
        <v>0.193067397491932</v>
      </c>
      <c r="AR444" s="15" t="n">
        <v>40756</v>
      </c>
      <c r="AS444" s="24" t="n">
        <v>44.7471466064453</v>
      </c>
      <c r="AT444" s="24" t="n">
        <v>74.7471466064453</v>
      </c>
      <c r="AU444" s="24" t="n">
        <v>89.7471466064453</v>
      </c>
      <c r="AV444" s="24" t="n">
        <v>1.89</v>
      </c>
      <c r="AW444" s="15" t="n">
        <v>41640</v>
      </c>
      <c r="AX444" s="24" t="n">
        <v>0.08</v>
      </c>
      <c r="AY444" s="15" t="n">
        <v>40756</v>
      </c>
      <c r="AZ444" s="24" t="n">
        <v>64.2471466064453</v>
      </c>
      <c r="BA444" s="24" t="n">
        <v>74.2471466064453</v>
      </c>
      <c r="BB444" s="24" t="n">
        <v>84.2471466064453</v>
      </c>
      <c r="BC444" s="24" t="n">
        <v>1.89</v>
      </c>
      <c r="BD444" s="15" t="n">
        <v>41640</v>
      </c>
      <c r="BE444" s="24" t="n">
        <v>0.08</v>
      </c>
      <c r="BF444" s="15" t="n">
        <v>40756</v>
      </c>
      <c r="BG444" s="24" t="n">
        <v>56.825</v>
      </c>
      <c r="BH444" s="24" t="n">
        <v>59.325</v>
      </c>
      <c r="BI444" s="24" t="n">
        <v>66.325</v>
      </c>
      <c r="BJ444" s="24" t="n">
        <v>1.8</v>
      </c>
      <c r="BK444" s="15" t="n">
        <v>41640</v>
      </c>
      <c r="BL444" s="24" t="n">
        <v>0.11542194</v>
      </c>
      <c r="BM444" s="15" t="n">
        <v>40756</v>
      </c>
      <c r="BN444" s="24" t="n">
        <v>72.3721466064453</v>
      </c>
      <c r="BO444" s="24" t="n">
        <v>74.8721466064453</v>
      </c>
      <c r="BP444" s="24" t="n">
        <v>81.8721466064453</v>
      </c>
      <c r="BQ444" s="24" t="n">
        <v>1.8</v>
      </c>
      <c r="BR444" s="15" t="n">
        <v>41640</v>
      </c>
      <c r="BS444" s="24" t="n">
        <v>0.11542194</v>
      </c>
      <c r="BT444" s="15" t="n">
        <v>40756</v>
      </c>
      <c r="BU444" s="24" t="n">
        <v>50.9971466064453</v>
      </c>
      <c r="BV444" s="24" t="n">
        <v>60.9971466064453</v>
      </c>
      <c r="BW444" s="24" t="n">
        <v>70.9971466064453</v>
      </c>
      <c r="BX444" s="24" t="n">
        <v>1.89</v>
      </c>
      <c r="BY444" s="15" t="n">
        <v>41640</v>
      </c>
      <c r="BZ444" s="24" t="n">
        <v>0.08</v>
      </c>
      <c r="CA444" s="15" t="n">
        <v>40756</v>
      </c>
      <c r="CB444" s="24" t="n">
        <v>45.8471466064453</v>
      </c>
      <c r="CC444" s="24" t="n">
        <v>75.8471466064453</v>
      </c>
      <c r="CD444" s="24" t="n">
        <v>90.8471466064453</v>
      </c>
      <c r="CE444" s="24" t="n">
        <v>1.89</v>
      </c>
      <c r="CF444" s="15" t="n">
        <v>41640</v>
      </c>
      <c r="CG444" s="24" t="n">
        <v>0.08</v>
      </c>
      <c r="CH444" s="15" t="n">
        <v>40756</v>
      </c>
      <c r="CI444" s="24" t="n">
        <v>57.75</v>
      </c>
      <c r="CJ444" s="24" t="n">
        <v>61.75</v>
      </c>
      <c r="CK444" s="24" t="n">
        <v>66.75</v>
      </c>
      <c r="CL444" s="24" t="n">
        <v>1.2</v>
      </c>
      <c r="CM444" s="15" t="n">
        <v>41640</v>
      </c>
      <c r="CN444" s="24" t="n">
        <v>0.135</v>
      </c>
    </row>
    <row r="445" customFormat="false" ht="12.75" hidden="false" customHeight="false" outlineLevel="0" collapsed="false">
      <c r="B445" s="15" t="n">
        <v>40787</v>
      </c>
      <c r="C445" s="24" t="n">
        <v>40.05</v>
      </c>
      <c r="D445" s="24" t="n">
        <v>41.75</v>
      </c>
      <c r="E445" s="24" t="n">
        <v>43.45</v>
      </c>
      <c r="F445" s="25" t="n">
        <v>1</v>
      </c>
      <c r="G445" s="15" t="n">
        <v>41671</v>
      </c>
      <c r="H445" s="25" t="n">
        <v>0.234552953977802</v>
      </c>
      <c r="I445" s="15" t="n">
        <v>40787</v>
      </c>
      <c r="J445" s="24" t="n">
        <v>32.5999992370605</v>
      </c>
      <c r="K445" s="24" t="n">
        <v>34.2999992370606</v>
      </c>
      <c r="L445" s="24" t="n">
        <v>35.9999992370606</v>
      </c>
      <c r="M445" s="25" t="n">
        <v>1</v>
      </c>
      <c r="N445" s="15" t="n">
        <v>41671</v>
      </c>
      <c r="O445" s="25" t="n">
        <v>0.234552953977802</v>
      </c>
      <c r="P445" s="15" t="n">
        <v>40787</v>
      </c>
      <c r="Q445" s="24" t="n">
        <v>33.33</v>
      </c>
      <c r="R445" s="24" t="n">
        <v>38.4</v>
      </c>
      <c r="S445" s="24" t="n">
        <v>42.25</v>
      </c>
      <c r="T445" s="25" t="n">
        <v>1</v>
      </c>
      <c r="U445" s="15" t="n">
        <v>41671</v>
      </c>
      <c r="V445" s="25" t="n">
        <v>0.234552953977802</v>
      </c>
      <c r="W445" s="15" t="n">
        <v>40787</v>
      </c>
      <c r="X445" s="24" t="n">
        <v>33.75</v>
      </c>
      <c r="Y445" s="24" t="n">
        <v>35.45</v>
      </c>
      <c r="Z445" s="24" t="n">
        <v>37.15</v>
      </c>
      <c r="AA445" s="25" t="n">
        <v>1</v>
      </c>
      <c r="AB445" s="15" t="n">
        <v>41671</v>
      </c>
      <c r="AC445" s="25" t="n">
        <v>0.293191192472252</v>
      </c>
      <c r="AD445" s="15" t="n">
        <v>40787</v>
      </c>
      <c r="AE445" s="24" t="n">
        <v>30.3</v>
      </c>
      <c r="AF445" s="24" t="n">
        <v>32</v>
      </c>
      <c r="AG445" s="24" t="n">
        <v>33.7</v>
      </c>
      <c r="AH445" s="25" t="n">
        <v>2.25</v>
      </c>
      <c r="AI445" s="15" t="n">
        <v>41671</v>
      </c>
      <c r="AJ445" s="25" t="n">
        <v>0.234552953977802</v>
      </c>
      <c r="AK445" s="15" t="n">
        <v>40787</v>
      </c>
      <c r="AL445" s="24" t="n">
        <v>44.64</v>
      </c>
      <c r="AM445" s="24" t="n">
        <v>46.34</v>
      </c>
      <c r="AN445" s="24" t="n">
        <v>48.04</v>
      </c>
      <c r="AO445" s="24" t="n">
        <v>1</v>
      </c>
      <c r="AP445" s="15" t="n">
        <v>41671</v>
      </c>
      <c r="AQ445" s="24" t="n">
        <v>0.234552953977802</v>
      </c>
      <c r="AR445" s="15" t="n">
        <v>40787</v>
      </c>
      <c r="AS445" s="24" t="n">
        <v>27.2521438598633</v>
      </c>
      <c r="AT445" s="24" t="n">
        <v>37.2521438598633</v>
      </c>
      <c r="AU445" s="24" t="n">
        <v>47.2521438598633</v>
      </c>
      <c r="AV445" s="24" t="n">
        <v>2.322</v>
      </c>
      <c r="AW445" s="15" t="n">
        <v>41671</v>
      </c>
      <c r="AX445" s="24" t="n">
        <v>0.08</v>
      </c>
      <c r="AY445" s="15" t="n">
        <v>40787</v>
      </c>
      <c r="AZ445" s="24" t="n">
        <v>35.2521438598633</v>
      </c>
      <c r="BA445" s="24" t="n">
        <v>36.7521438598633</v>
      </c>
      <c r="BB445" s="24" t="n">
        <v>38.2521438598633</v>
      </c>
      <c r="BC445" s="24" t="n">
        <v>2.322</v>
      </c>
      <c r="BD445" s="15" t="n">
        <v>41671</v>
      </c>
      <c r="BE445" s="24" t="n">
        <v>0.08</v>
      </c>
      <c r="BF445" s="15" t="n">
        <v>40787</v>
      </c>
      <c r="BG445" s="24" t="n">
        <v>34.1344139099121</v>
      </c>
      <c r="BH445" s="24" t="n">
        <v>36.6344139099121</v>
      </c>
      <c r="BI445" s="24" t="n">
        <v>43.6344139099121</v>
      </c>
      <c r="BJ445" s="24" t="n">
        <v>2.35</v>
      </c>
      <c r="BK445" s="15" t="n">
        <v>41671</v>
      </c>
      <c r="BL445" s="24" t="n">
        <v>0.11542194</v>
      </c>
      <c r="BM445" s="15" t="n">
        <v>40787</v>
      </c>
      <c r="BN445" s="24" t="n">
        <v>36.3771438598633</v>
      </c>
      <c r="BO445" s="24" t="n">
        <v>38.8771438598633</v>
      </c>
      <c r="BP445" s="24" t="n">
        <v>45.8771438598633</v>
      </c>
      <c r="BQ445" s="24" t="n">
        <v>2.35</v>
      </c>
      <c r="BR445" s="15" t="n">
        <v>41671</v>
      </c>
      <c r="BS445" s="24" t="n">
        <v>0.11542194</v>
      </c>
      <c r="BT445" s="15" t="n">
        <v>40787</v>
      </c>
      <c r="BU445" s="24" t="n">
        <v>30.6021423339844</v>
      </c>
      <c r="BV445" s="24" t="n">
        <v>32.1021423339844</v>
      </c>
      <c r="BW445" s="24" t="n">
        <v>33.6021423339844</v>
      </c>
      <c r="BX445" s="24" t="n">
        <v>2.322</v>
      </c>
      <c r="BY445" s="15" t="n">
        <v>41671</v>
      </c>
      <c r="BZ445" s="24" t="n">
        <v>0.08</v>
      </c>
      <c r="CA445" s="15" t="n">
        <v>40787</v>
      </c>
      <c r="CB445" s="24" t="n">
        <v>28.3521438598633</v>
      </c>
      <c r="CC445" s="24" t="n">
        <v>38.3521438598633</v>
      </c>
      <c r="CD445" s="24" t="n">
        <v>48.3521438598633</v>
      </c>
      <c r="CE445" s="24" t="n">
        <v>2.322</v>
      </c>
      <c r="CF445" s="15" t="n">
        <v>41671</v>
      </c>
      <c r="CG445" s="24" t="n">
        <v>0.08</v>
      </c>
      <c r="CH445" s="15" t="n">
        <v>40787</v>
      </c>
      <c r="CI445" s="24" t="n">
        <v>39.0000038146973</v>
      </c>
      <c r="CJ445" s="24" t="n">
        <v>43.0000038146973</v>
      </c>
      <c r="CK445" s="24" t="n">
        <v>48.0000038146973</v>
      </c>
      <c r="CL445" s="24" t="n">
        <v>1.25</v>
      </c>
      <c r="CM445" s="15" t="n">
        <v>41671</v>
      </c>
      <c r="CN445" s="24" t="n">
        <v>0.13</v>
      </c>
    </row>
    <row r="446" customFormat="false" ht="12.75" hidden="false" customHeight="false" outlineLevel="0" collapsed="false">
      <c r="B446" s="15" t="n">
        <v>40817</v>
      </c>
      <c r="C446" s="24" t="n">
        <v>37.95</v>
      </c>
      <c r="D446" s="24" t="n">
        <v>39.5</v>
      </c>
      <c r="E446" s="24" t="n">
        <v>41.05</v>
      </c>
      <c r="F446" s="25" t="n">
        <v>1.5</v>
      </c>
      <c r="G446" s="15" t="n">
        <v>41699</v>
      </c>
      <c r="H446" s="25" t="n">
        <v>0.234552953977802</v>
      </c>
      <c r="I446" s="15" t="n">
        <v>40817</v>
      </c>
      <c r="J446" s="24" t="n">
        <v>29.4000007629395</v>
      </c>
      <c r="K446" s="24" t="n">
        <v>30.9500007629395</v>
      </c>
      <c r="L446" s="24" t="n">
        <v>32.5000007629395</v>
      </c>
      <c r="M446" s="25" t="n">
        <v>1.5</v>
      </c>
      <c r="N446" s="15" t="n">
        <v>41699</v>
      </c>
      <c r="O446" s="25" t="n">
        <v>0.234552953977802</v>
      </c>
      <c r="P446" s="15" t="n">
        <v>40817</v>
      </c>
      <c r="Q446" s="24" t="n">
        <v>37.02</v>
      </c>
      <c r="R446" s="24" t="n">
        <v>39.65</v>
      </c>
      <c r="S446" s="24" t="n">
        <v>42.1</v>
      </c>
      <c r="T446" s="25" t="n">
        <v>1.5</v>
      </c>
      <c r="U446" s="15" t="n">
        <v>41699</v>
      </c>
      <c r="V446" s="25" t="n">
        <v>0.234552953977802</v>
      </c>
      <c r="W446" s="15" t="n">
        <v>40817</v>
      </c>
      <c r="X446" s="24" t="n">
        <v>32.9</v>
      </c>
      <c r="Y446" s="24" t="n">
        <v>34.45</v>
      </c>
      <c r="Z446" s="24" t="n">
        <v>36</v>
      </c>
      <c r="AA446" s="25" t="n">
        <v>1.5</v>
      </c>
      <c r="AB446" s="15" t="n">
        <v>41699</v>
      </c>
      <c r="AC446" s="25" t="n">
        <v>0.293191192472252</v>
      </c>
      <c r="AD446" s="15" t="n">
        <v>40817</v>
      </c>
      <c r="AE446" s="24" t="n">
        <v>26.45</v>
      </c>
      <c r="AF446" s="24" t="n">
        <v>28</v>
      </c>
      <c r="AG446" s="24" t="n">
        <v>29.55</v>
      </c>
      <c r="AH446" s="25" t="n">
        <v>2.25</v>
      </c>
      <c r="AI446" s="15" t="n">
        <v>41699</v>
      </c>
      <c r="AJ446" s="25" t="n">
        <v>0.234552953977802</v>
      </c>
      <c r="AK446" s="15" t="n">
        <v>40817</v>
      </c>
      <c r="AL446" s="24" t="n">
        <v>43.29</v>
      </c>
      <c r="AM446" s="24" t="n">
        <v>44.84</v>
      </c>
      <c r="AN446" s="24" t="n">
        <v>46.39</v>
      </c>
      <c r="AO446" s="24" t="n">
        <v>1.5</v>
      </c>
      <c r="AP446" s="15" t="n">
        <v>41699</v>
      </c>
      <c r="AQ446" s="24" t="n">
        <v>0.234552953977802</v>
      </c>
      <c r="AR446" s="15" t="n">
        <v>40817</v>
      </c>
      <c r="AS446" s="24" t="n">
        <v>32.6489334106445</v>
      </c>
      <c r="AT446" s="24" t="n">
        <v>35.1489334106445</v>
      </c>
      <c r="AU446" s="24" t="n">
        <v>37.6489334106445</v>
      </c>
      <c r="AV446" s="24" t="n">
        <v>2.322</v>
      </c>
      <c r="AW446" s="15" t="n">
        <v>41699</v>
      </c>
      <c r="AX446" s="24" t="n">
        <v>0.08</v>
      </c>
      <c r="AY446" s="15" t="n">
        <v>40817</v>
      </c>
      <c r="AZ446" s="24" t="n">
        <v>33.1489334106445</v>
      </c>
      <c r="BA446" s="24" t="n">
        <v>34.6489334106445</v>
      </c>
      <c r="BB446" s="24" t="n">
        <v>36.1489334106445</v>
      </c>
      <c r="BC446" s="24" t="n">
        <v>2.322</v>
      </c>
      <c r="BD446" s="15" t="n">
        <v>41699</v>
      </c>
      <c r="BE446" s="24" t="n">
        <v>0.08</v>
      </c>
      <c r="BF446" s="15" t="n">
        <v>40817</v>
      </c>
      <c r="BG446" s="24" t="n">
        <v>38.3999977111816</v>
      </c>
      <c r="BH446" s="24" t="n">
        <v>40.8999977111816</v>
      </c>
      <c r="BI446" s="24" t="n">
        <v>47.8999977111816</v>
      </c>
      <c r="BJ446" s="24" t="n">
        <v>2.35</v>
      </c>
      <c r="BK446" s="15" t="n">
        <v>41699</v>
      </c>
      <c r="BL446" s="24" t="n">
        <v>0.11542194</v>
      </c>
      <c r="BM446" s="15" t="n">
        <v>40817</v>
      </c>
      <c r="BN446" s="24" t="n">
        <v>32.1489334106445</v>
      </c>
      <c r="BO446" s="24" t="n">
        <v>34.6489334106445</v>
      </c>
      <c r="BP446" s="24" t="n">
        <v>41.6489334106445</v>
      </c>
      <c r="BQ446" s="24" t="n">
        <v>2.35</v>
      </c>
      <c r="BR446" s="15" t="n">
        <v>41699</v>
      </c>
      <c r="BS446" s="24" t="n">
        <v>0.11542194</v>
      </c>
      <c r="BT446" s="15" t="n">
        <v>40817</v>
      </c>
      <c r="BU446" s="24" t="n">
        <v>33.8989295959473</v>
      </c>
      <c r="BV446" s="24" t="n">
        <v>35.3989295959473</v>
      </c>
      <c r="BW446" s="24" t="n">
        <v>36.8989295959473</v>
      </c>
      <c r="BX446" s="24" t="n">
        <v>2.322</v>
      </c>
      <c r="BY446" s="15" t="n">
        <v>41699</v>
      </c>
      <c r="BZ446" s="24" t="n">
        <v>0.08</v>
      </c>
      <c r="CA446" s="15" t="n">
        <v>40817</v>
      </c>
      <c r="CB446" s="24" t="n">
        <v>33.7489334106445</v>
      </c>
      <c r="CC446" s="24" t="n">
        <v>36.2489334106445</v>
      </c>
      <c r="CD446" s="24" t="n">
        <v>38.7489334106445</v>
      </c>
      <c r="CE446" s="24" t="n">
        <v>2.322</v>
      </c>
      <c r="CF446" s="15" t="n">
        <v>41699</v>
      </c>
      <c r="CG446" s="24" t="n">
        <v>0.08</v>
      </c>
      <c r="CH446" s="15" t="n">
        <v>40817</v>
      </c>
      <c r="CI446" s="24" t="n">
        <v>33.8000022888184</v>
      </c>
      <c r="CJ446" s="24" t="n">
        <v>37.8000022888184</v>
      </c>
      <c r="CK446" s="24" t="n">
        <v>42.8000022888184</v>
      </c>
      <c r="CL446" s="24" t="n">
        <v>1.25</v>
      </c>
      <c r="CM446" s="15" t="n">
        <v>41699</v>
      </c>
      <c r="CN446" s="24" t="n">
        <v>0.13</v>
      </c>
    </row>
    <row r="447" customFormat="false" ht="12.75" hidden="false" customHeight="false" outlineLevel="0" collapsed="false">
      <c r="B447" s="15" t="n">
        <v>40848</v>
      </c>
      <c r="C447" s="24" t="n">
        <v>37.95</v>
      </c>
      <c r="D447" s="24" t="n">
        <v>39.5</v>
      </c>
      <c r="E447" s="24" t="n">
        <v>41.05</v>
      </c>
      <c r="F447" s="25" t="n">
        <v>1.5</v>
      </c>
      <c r="G447" s="15" t="n">
        <v>41730</v>
      </c>
      <c r="H447" s="25" t="n">
        <v>0.196258594144691</v>
      </c>
      <c r="I447" s="15" t="n">
        <v>40848</v>
      </c>
      <c r="J447" s="24" t="n">
        <v>32.6500007629395</v>
      </c>
      <c r="K447" s="24" t="n">
        <v>34.2000007629395</v>
      </c>
      <c r="L447" s="24" t="n">
        <v>35.7500007629395</v>
      </c>
      <c r="M447" s="25" t="n">
        <v>1.5</v>
      </c>
      <c r="N447" s="15" t="n">
        <v>41730</v>
      </c>
      <c r="O447" s="25" t="n">
        <v>0.196258594144691</v>
      </c>
      <c r="P447" s="15" t="n">
        <v>40848</v>
      </c>
      <c r="Q447" s="24" t="n">
        <v>37.02</v>
      </c>
      <c r="R447" s="24" t="n">
        <v>39.65</v>
      </c>
      <c r="S447" s="24" t="n">
        <v>42.1</v>
      </c>
      <c r="T447" s="25" t="n">
        <v>1.5</v>
      </c>
      <c r="U447" s="15" t="n">
        <v>41730</v>
      </c>
      <c r="V447" s="25" t="n">
        <v>0.196258594144691</v>
      </c>
      <c r="W447" s="15" t="n">
        <v>40848</v>
      </c>
      <c r="X447" s="24" t="n">
        <v>32.9</v>
      </c>
      <c r="Y447" s="24" t="n">
        <v>34.45</v>
      </c>
      <c r="Z447" s="24" t="n">
        <v>36</v>
      </c>
      <c r="AA447" s="25" t="n">
        <v>1.5</v>
      </c>
      <c r="AB447" s="15" t="n">
        <v>41730</v>
      </c>
      <c r="AC447" s="25" t="n">
        <v>0.245323242680864</v>
      </c>
      <c r="AD447" s="15" t="n">
        <v>40848</v>
      </c>
      <c r="AE447" s="24" t="n">
        <v>27.45</v>
      </c>
      <c r="AF447" s="24" t="n">
        <v>29</v>
      </c>
      <c r="AG447" s="24" t="n">
        <v>30.55</v>
      </c>
      <c r="AH447" s="25" t="n">
        <v>1.5</v>
      </c>
      <c r="AI447" s="15" t="n">
        <v>41730</v>
      </c>
      <c r="AJ447" s="25" t="n">
        <v>0.196258594144691</v>
      </c>
      <c r="AK447" s="15" t="n">
        <v>40848</v>
      </c>
      <c r="AL447" s="24" t="n">
        <v>43.29</v>
      </c>
      <c r="AM447" s="24" t="n">
        <v>44.84</v>
      </c>
      <c r="AN447" s="24" t="n">
        <v>46.39</v>
      </c>
      <c r="AO447" s="24" t="n">
        <v>1.5</v>
      </c>
      <c r="AP447" s="15" t="n">
        <v>41730</v>
      </c>
      <c r="AQ447" s="24" t="n">
        <v>0.196258594144691</v>
      </c>
      <c r="AR447" s="15" t="n">
        <v>40848</v>
      </c>
      <c r="AS447" s="24" t="n">
        <v>32.7489318847656</v>
      </c>
      <c r="AT447" s="24" t="n">
        <v>35.2489318847656</v>
      </c>
      <c r="AU447" s="24" t="n">
        <v>37.7489318847656</v>
      </c>
      <c r="AV447" s="24" t="n">
        <v>2.052</v>
      </c>
      <c r="AW447" s="15" t="n">
        <v>41730</v>
      </c>
      <c r="AX447" s="24" t="n">
        <v>0.08</v>
      </c>
      <c r="AY447" s="15" t="n">
        <v>40848</v>
      </c>
      <c r="AZ447" s="24" t="n">
        <v>33.2489318847656</v>
      </c>
      <c r="BA447" s="24" t="n">
        <v>34.7489318847656</v>
      </c>
      <c r="BB447" s="24" t="n">
        <v>36.2489318847656</v>
      </c>
      <c r="BC447" s="24" t="n">
        <v>2.052</v>
      </c>
      <c r="BD447" s="15" t="n">
        <v>41730</v>
      </c>
      <c r="BE447" s="24" t="n">
        <v>0.08</v>
      </c>
      <c r="BF447" s="15" t="n">
        <v>40848</v>
      </c>
      <c r="BG447" s="24" t="n">
        <v>39.1969146728516</v>
      </c>
      <c r="BH447" s="24" t="n">
        <v>41.6969146728516</v>
      </c>
      <c r="BI447" s="24" t="n">
        <v>48.6969146728516</v>
      </c>
      <c r="BJ447" s="24" t="n">
        <v>1.7</v>
      </c>
      <c r="BK447" s="15" t="n">
        <v>41730</v>
      </c>
      <c r="BL447" s="24" t="n">
        <v>0.11542194</v>
      </c>
      <c r="BM447" s="15" t="n">
        <v>40848</v>
      </c>
      <c r="BN447" s="24" t="n">
        <v>32.2489318847656</v>
      </c>
      <c r="BO447" s="24" t="n">
        <v>34.7489318847656</v>
      </c>
      <c r="BP447" s="24" t="n">
        <v>41.7489318847656</v>
      </c>
      <c r="BQ447" s="24" t="n">
        <v>1.7</v>
      </c>
      <c r="BR447" s="15" t="n">
        <v>41730</v>
      </c>
      <c r="BS447" s="24" t="n">
        <v>0.11542194</v>
      </c>
      <c r="BT447" s="15" t="n">
        <v>40848</v>
      </c>
      <c r="BU447" s="24" t="n">
        <v>37.3989295959473</v>
      </c>
      <c r="BV447" s="24" t="n">
        <v>38.8989295959473</v>
      </c>
      <c r="BW447" s="24" t="n">
        <v>40.3989295959473</v>
      </c>
      <c r="BX447" s="24" t="n">
        <v>2.052</v>
      </c>
      <c r="BY447" s="15" t="n">
        <v>41730</v>
      </c>
      <c r="BZ447" s="24" t="n">
        <v>0.08</v>
      </c>
      <c r="CA447" s="15" t="n">
        <v>40848</v>
      </c>
      <c r="CB447" s="24" t="n">
        <v>33.8489318847656</v>
      </c>
      <c r="CC447" s="24" t="n">
        <v>36.3489318847656</v>
      </c>
      <c r="CD447" s="24" t="n">
        <v>38.8489318847656</v>
      </c>
      <c r="CE447" s="24" t="n">
        <v>2.052</v>
      </c>
      <c r="CF447" s="15" t="n">
        <v>41730</v>
      </c>
      <c r="CG447" s="24" t="n">
        <v>0.08</v>
      </c>
      <c r="CH447" s="15" t="n">
        <v>40848</v>
      </c>
      <c r="CI447" s="24" t="n">
        <v>34.9999954223633</v>
      </c>
      <c r="CJ447" s="24" t="n">
        <v>38.9999954223633</v>
      </c>
      <c r="CK447" s="24" t="n">
        <v>43.9999954223633</v>
      </c>
      <c r="CL447" s="24" t="n">
        <v>1.25</v>
      </c>
      <c r="CM447" s="15" t="n">
        <v>41730</v>
      </c>
      <c r="CN447" s="24" t="n">
        <v>0.13</v>
      </c>
    </row>
    <row r="448" customFormat="false" ht="12.75" hidden="false" customHeight="false" outlineLevel="0" collapsed="false">
      <c r="B448" s="15" t="n">
        <v>40878</v>
      </c>
      <c r="C448" s="24" t="n">
        <v>37.95</v>
      </c>
      <c r="D448" s="24" t="n">
        <v>39.5</v>
      </c>
      <c r="E448" s="24" t="n">
        <v>41.05</v>
      </c>
      <c r="F448" s="25" t="n">
        <v>1</v>
      </c>
      <c r="G448" s="15" t="n">
        <v>41760</v>
      </c>
      <c r="H448" s="25" t="n">
        <v>0.196258594144691</v>
      </c>
      <c r="I448" s="15" t="n">
        <v>40878</v>
      </c>
      <c r="J448" s="24" t="n">
        <v>32.2999984741211</v>
      </c>
      <c r="K448" s="24" t="n">
        <v>33.8499984741211</v>
      </c>
      <c r="L448" s="24" t="n">
        <v>35.3999984741211</v>
      </c>
      <c r="M448" s="25" t="n">
        <v>1</v>
      </c>
      <c r="N448" s="15" t="n">
        <v>41760</v>
      </c>
      <c r="O448" s="25" t="n">
        <v>0.196258594144691</v>
      </c>
      <c r="P448" s="15" t="n">
        <v>40878</v>
      </c>
      <c r="Q448" s="24" t="n">
        <v>37.02</v>
      </c>
      <c r="R448" s="24" t="n">
        <v>39.65</v>
      </c>
      <c r="S448" s="24" t="n">
        <v>42.1</v>
      </c>
      <c r="T448" s="25" t="n">
        <v>1</v>
      </c>
      <c r="U448" s="15" t="n">
        <v>41760</v>
      </c>
      <c r="V448" s="25" t="n">
        <v>0.196258594144691</v>
      </c>
      <c r="W448" s="15" t="n">
        <v>40878</v>
      </c>
      <c r="X448" s="24" t="n">
        <v>32.9</v>
      </c>
      <c r="Y448" s="24" t="n">
        <v>34.45</v>
      </c>
      <c r="Z448" s="24" t="n">
        <v>36</v>
      </c>
      <c r="AA448" s="25" t="n">
        <v>1</v>
      </c>
      <c r="AB448" s="15" t="n">
        <v>41760</v>
      </c>
      <c r="AC448" s="25" t="n">
        <v>0.245323242680864</v>
      </c>
      <c r="AD448" s="15" t="n">
        <v>40878</v>
      </c>
      <c r="AE448" s="24" t="n">
        <v>27.45</v>
      </c>
      <c r="AF448" s="24" t="n">
        <v>29</v>
      </c>
      <c r="AG448" s="24" t="n">
        <v>30.55</v>
      </c>
      <c r="AH448" s="25" t="n">
        <v>1.5</v>
      </c>
      <c r="AI448" s="15" t="n">
        <v>41760</v>
      </c>
      <c r="AJ448" s="25" t="n">
        <v>0.196258594144691</v>
      </c>
      <c r="AK448" s="15" t="n">
        <v>40878</v>
      </c>
      <c r="AL448" s="24" t="n">
        <v>43.29</v>
      </c>
      <c r="AM448" s="24" t="n">
        <v>44.84</v>
      </c>
      <c r="AN448" s="24" t="n">
        <v>46.39</v>
      </c>
      <c r="AO448" s="24" t="n">
        <v>1</v>
      </c>
      <c r="AP448" s="15" t="n">
        <v>41760</v>
      </c>
      <c r="AQ448" s="24" t="n">
        <v>0.196258594144691</v>
      </c>
      <c r="AR448" s="15" t="n">
        <v>40878</v>
      </c>
      <c r="AS448" s="24" t="n">
        <v>32.8489303588867</v>
      </c>
      <c r="AT448" s="24" t="n">
        <v>35.3489303588867</v>
      </c>
      <c r="AU448" s="24" t="n">
        <v>37.8489303588867</v>
      </c>
      <c r="AV448" s="24" t="n">
        <v>1.998</v>
      </c>
      <c r="AW448" s="15" t="n">
        <v>41760</v>
      </c>
      <c r="AX448" s="24" t="n">
        <v>0.08</v>
      </c>
      <c r="AY448" s="15" t="n">
        <v>40878</v>
      </c>
      <c r="AZ448" s="24" t="n">
        <v>33.3489303588867</v>
      </c>
      <c r="BA448" s="24" t="n">
        <v>34.8489303588867</v>
      </c>
      <c r="BB448" s="24" t="n">
        <v>36.3489303588867</v>
      </c>
      <c r="BC448" s="24" t="n">
        <v>1.998</v>
      </c>
      <c r="BD448" s="15" t="n">
        <v>41760</v>
      </c>
      <c r="BE448" s="24" t="n">
        <v>0.08</v>
      </c>
      <c r="BF448" s="15" t="n">
        <v>40878</v>
      </c>
      <c r="BG448" s="24" t="n">
        <v>39.9523010253906</v>
      </c>
      <c r="BH448" s="24" t="n">
        <v>42.4523010253906</v>
      </c>
      <c r="BI448" s="24" t="n">
        <v>49.4523010253906</v>
      </c>
      <c r="BJ448" s="24" t="n">
        <v>1.75</v>
      </c>
      <c r="BK448" s="15" t="n">
        <v>41760</v>
      </c>
      <c r="BL448" s="24" t="n">
        <v>0.11542194</v>
      </c>
      <c r="BM448" s="15" t="n">
        <v>40878</v>
      </c>
      <c r="BN448" s="24" t="n">
        <v>32.3489303588867</v>
      </c>
      <c r="BO448" s="24" t="n">
        <v>34.8489303588867</v>
      </c>
      <c r="BP448" s="24" t="n">
        <v>41.8489303588867</v>
      </c>
      <c r="BQ448" s="24" t="n">
        <v>1.75</v>
      </c>
      <c r="BR448" s="15" t="n">
        <v>41760</v>
      </c>
      <c r="BS448" s="24" t="n">
        <v>0.11542194</v>
      </c>
      <c r="BT448" s="15" t="n">
        <v>40878</v>
      </c>
      <c r="BU448" s="24" t="n">
        <v>37.8989295959473</v>
      </c>
      <c r="BV448" s="24" t="n">
        <v>39.3989295959473</v>
      </c>
      <c r="BW448" s="24" t="n">
        <v>40.8989295959473</v>
      </c>
      <c r="BX448" s="24" t="n">
        <v>1.998</v>
      </c>
      <c r="BY448" s="15" t="n">
        <v>41760</v>
      </c>
      <c r="BZ448" s="24" t="n">
        <v>0.08</v>
      </c>
      <c r="CA448" s="15" t="n">
        <v>40878</v>
      </c>
      <c r="CB448" s="24" t="n">
        <v>33.9489303588867</v>
      </c>
      <c r="CC448" s="24" t="n">
        <v>36.4489303588867</v>
      </c>
      <c r="CD448" s="24" t="n">
        <v>38.9489303588867</v>
      </c>
      <c r="CE448" s="24" t="n">
        <v>1.998</v>
      </c>
      <c r="CF448" s="15" t="n">
        <v>41760</v>
      </c>
      <c r="CG448" s="24" t="n">
        <v>0.08</v>
      </c>
      <c r="CH448" s="15" t="n">
        <v>40878</v>
      </c>
      <c r="CI448" s="24" t="n">
        <v>34.9999954223633</v>
      </c>
      <c r="CJ448" s="24" t="n">
        <v>38.9999954223633</v>
      </c>
      <c r="CK448" s="24" t="n">
        <v>43.9999954223633</v>
      </c>
      <c r="CL448" s="24" t="n">
        <v>1.25</v>
      </c>
      <c r="CM448" s="15" t="n">
        <v>41760</v>
      </c>
      <c r="CN448" s="24" t="n">
        <v>0.13</v>
      </c>
    </row>
    <row r="449" customFormat="false" ht="12.75" hidden="false" customHeight="false" outlineLevel="0" collapsed="false">
      <c r="B449" s="15" t="n">
        <v>40909</v>
      </c>
      <c r="C449" s="24" t="n">
        <v>51.5</v>
      </c>
      <c r="D449" s="24" t="n">
        <v>53.2</v>
      </c>
      <c r="E449" s="24" t="n">
        <v>54.9</v>
      </c>
      <c r="F449" s="25" t="n">
        <v>0.9</v>
      </c>
      <c r="G449" s="15" t="n">
        <v>41791</v>
      </c>
      <c r="H449" s="25" t="n">
        <v>0.209023380755728</v>
      </c>
      <c r="I449" s="15" t="n">
        <v>40909</v>
      </c>
      <c r="J449" s="24" t="n">
        <v>37.7500007629395</v>
      </c>
      <c r="K449" s="24" t="n">
        <v>39.4500007629395</v>
      </c>
      <c r="L449" s="24" t="n">
        <v>41.1500007629395</v>
      </c>
      <c r="M449" s="25" t="n">
        <v>0.9</v>
      </c>
      <c r="N449" s="15" t="n">
        <v>41791</v>
      </c>
      <c r="O449" s="25" t="n">
        <v>0.209023380755728</v>
      </c>
      <c r="P449" s="15" t="n">
        <v>40909</v>
      </c>
      <c r="Q449" s="24" t="n">
        <v>49.77</v>
      </c>
      <c r="R449" s="24" t="n">
        <v>52.4</v>
      </c>
      <c r="S449" s="24" t="n">
        <v>54.44</v>
      </c>
      <c r="T449" s="25" t="n">
        <v>0.9</v>
      </c>
      <c r="U449" s="15" t="n">
        <v>41791</v>
      </c>
      <c r="V449" s="25" t="n">
        <v>0.209023380755728</v>
      </c>
      <c r="W449" s="15" t="n">
        <v>40909</v>
      </c>
      <c r="X449" s="24" t="n">
        <v>39.35</v>
      </c>
      <c r="Y449" s="24" t="n">
        <v>41.05</v>
      </c>
      <c r="Z449" s="24" t="n">
        <v>42.75</v>
      </c>
      <c r="AA449" s="25" t="n">
        <v>0.9</v>
      </c>
      <c r="AB449" s="15" t="n">
        <v>41791</v>
      </c>
      <c r="AC449" s="25" t="n">
        <v>0.26127922594466</v>
      </c>
      <c r="AD449" s="15" t="n">
        <v>40909</v>
      </c>
      <c r="AE449" s="24" t="n">
        <v>36.3</v>
      </c>
      <c r="AF449" s="24" t="n">
        <v>38</v>
      </c>
      <c r="AG449" s="24" t="n">
        <v>39.7</v>
      </c>
      <c r="AH449" s="25" t="n">
        <v>2.25</v>
      </c>
      <c r="AI449" s="15" t="n">
        <v>41791</v>
      </c>
      <c r="AJ449" s="25" t="n">
        <v>0.209023380755728</v>
      </c>
      <c r="AK449" s="15" t="n">
        <v>40909</v>
      </c>
      <c r="AL449" s="24" t="n">
        <v>58.15</v>
      </c>
      <c r="AM449" s="24" t="n">
        <v>59.85</v>
      </c>
      <c r="AN449" s="24" t="n">
        <v>61.55</v>
      </c>
      <c r="AO449" s="24" t="n">
        <v>0.9</v>
      </c>
      <c r="AP449" s="15" t="n">
        <v>41791</v>
      </c>
      <c r="AQ449" s="24" t="n">
        <v>0.209023380755728</v>
      </c>
      <c r="AR449" s="15" t="n">
        <v>40909</v>
      </c>
      <c r="AS449" s="24" t="n">
        <v>42.5378646850586</v>
      </c>
      <c r="AT449" s="24" t="n">
        <v>45.2878646850586</v>
      </c>
      <c r="AU449" s="24" t="n">
        <v>48.0378646850586</v>
      </c>
      <c r="AV449" s="24" t="n">
        <v>2.15</v>
      </c>
      <c r="AW449" s="15" t="n">
        <v>41791</v>
      </c>
      <c r="AX449" s="24" t="n">
        <v>0.08</v>
      </c>
      <c r="AY449" s="15" t="n">
        <v>40909</v>
      </c>
      <c r="AZ449" s="24" t="n">
        <v>43.2878646850586</v>
      </c>
      <c r="BA449" s="24" t="n">
        <v>44.7878646850586</v>
      </c>
      <c r="BB449" s="24" t="n">
        <v>46.2878646850586</v>
      </c>
      <c r="BC449" s="24" t="n">
        <v>2.15</v>
      </c>
      <c r="BD449" s="15" t="n">
        <v>41791</v>
      </c>
      <c r="BE449" s="24" t="n">
        <v>0.08</v>
      </c>
      <c r="BF449" s="15" t="n">
        <v>40909</v>
      </c>
      <c r="BG449" s="24" t="n">
        <v>53.803840637207</v>
      </c>
      <c r="BH449" s="24" t="n">
        <v>56.303840637207</v>
      </c>
      <c r="BI449" s="24" t="n">
        <v>63.303840637207</v>
      </c>
      <c r="BJ449" s="24" t="n">
        <v>1.9</v>
      </c>
      <c r="BK449" s="15" t="n">
        <v>41791</v>
      </c>
      <c r="BL449" s="24" t="n">
        <v>0.11542194</v>
      </c>
      <c r="BM449" s="15" t="n">
        <v>40909</v>
      </c>
      <c r="BN449" s="24" t="n">
        <v>42.2878646850586</v>
      </c>
      <c r="BO449" s="24" t="n">
        <v>44.7878646850586</v>
      </c>
      <c r="BP449" s="24" t="n">
        <v>51.7878646850586</v>
      </c>
      <c r="BQ449" s="24" t="n">
        <v>1.9</v>
      </c>
      <c r="BR449" s="15" t="n">
        <v>41791</v>
      </c>
      <c r="BS449" s="24" t="n">
        <v>0.11542194</v>
      </c>
      <c r="BT449" s="15" t="n">
        <v>40909</v>
      </c>
      <c r="BU449" s="24" t="n">
        <v>45.7358665466309</v>
      </c>
      <c r="BV449" s="24" t="n">
        <v>47.2358665466309</v>
      </c>
      <c r="BW449" s="24" t="n">
        <v>48.7358665466309</v>
      </c>
      <c r="BX449" s="24" t="n">
        <v>2.15</v>
      </c>
      <c r="BY449" s="15" t="n">
        <v>41791</v>
      </c>
      <c r="BZ449" s="24" t="n">
        <v>0.08</v>
      </c>
      <c r="CA449" s="15" t="n">
        <v>40909</v>
      </c>
      <c r="CB449" s="24" t="n">
        <v>43.6378646850586</v>
      </c>
      <c r="CC449" s="24" t="n">
        <v>46.3878646850586</v>
      </c>
      <c r="CD449" s="24" t="n">
        <v>49.1378646850586</v>
      </c>
      <c r="CE449" s="24" t="n">
        <v>2.15</v>
      </c>
      <c r="CF449" s="15" t="n">
        <v>41791</v>
      </c>
      <c r="CG449" s="24" t="n">
        <v>0.08</v>
      </c>
      <c r="CH449" s="15" t="n">
        <v>40909</v>
      </c>
      <c r="CI449" s="24" t="n">
        <v>40.3699989318848</v>
      </c>
      <c r="CJ449" s="24" t="n">
        <v>44.3699989318848</v>
      </c>
      <c r="CK449" s="24" t="n">
        <v>49.3699989318848</v>
      </c>
      <c r="CL449" s="24" t="n">
        <v>1.5</v>
      </c>
      <c r="CM449" s="15" t="n">
        <v>41791</v>
      </c>
      <c r="CN449" s="24" t="n">
        <v>0.13</v>
      </c>
    </row>
    <row r="450" customFormat="false" ht="12.75" hidden="false" customHeight="false" outlineLevel="0" collapsed="false">
      <c r="B450" s="15" t="n">
        <v>40940</v>
      </c>
      <c r="C450" s="24" t="n">
        <v>51.5</v>
      </c>
      <c r="D450" s="24" t="n">
        <v>53.2</v>
      </c>
      <c r="E450" s="24" t="n">
        <v>54.9</v>
      </c>
      <c r="F450" s="25" t="n">
        <v>0.9</v>
      </c>
      <c r="G450" s="15" t="n">
        <v>41821</v>
      </c>
      <c r="H450" s="25" t="n">
        <v>0.242020354145258</v>
      </c>
      <c r="I450" s="15" t="n">
        <v>40940</v>
      </c>
      <c r="J450" s="24" t="n">
        <v>37.7500007629395</v>
      </c>
      <c r="K450" s="24" t="n">
        <v>39.4500007629395</v>
      </c>
      <c r="L450" s="24" t="n">
        <v>41.1500007629395</v>
      </c>
      <c r="M450" s="25" t="n">
        <v>0.9</v>
      </c>
      <c r="N450" s="15" t="n">
        <v>41821</v>
      </c>
      <c r="O450" s="25" t="n">
        <v>0.242020354145258</v>
      </c>
      <c r="P450" s="15" t="n">
        <v>40940</v>
      </c>
      <c r="Q450" s="24" t="n">
        <v>50.33</v>
      </c>
      <c r="R450" s="24" t="n">
        <v>52.4</v>
      </c>
      <c r="S450" s="24" t="n">
        <v>54.44</v>
      </c>
      <c r="T450" s="25" t="n">
        <v>0.9</v>
      </c>
      <c r="U450" s="15" t="n">
        <v>41821</v>
      </c>
      <c r="V450" s="25" t="n">
        <v>0.242020354145258</v>
      </c>
      <c r="W450" s="15" t="n">
        <v>40940</v>
      </c>
      <c r="X450" s="24" t="n">
        <v>43.95</v>
      </c>
      <c r="Y450" s="24" t="n">
        <v>45.65</v>
      </c>
      <c r="Z450" s="24" t="n">
        <v>47.35</v>
      </c>
      <c r="AA450" s="25" t="n">
        <v>0.9</v>
      </c>
      <c r="AB450" s="15" t="n">
        <v>41821</v>
      </c>
      <c r="AC450" s="25" t="n">
        <v>0.302525442681573</v>
      </c>
      <c r="AD450" s="15" t="n">
        <v>40940</v>
      </c>
      <c r="AE450" s="24" t="n">
        <v>36.3</v>
      </c>
      <c r="AF450" s="24" t="n">
        <v>38</v>
      </c>
      <c r="AG450" s="24" t="n">
        <v>39.7</v>
      </c>
      <c r="AH450" s="25" t="n">
        <v>2.5</v>
      </c>
      <c r="AI450" s="15" t="n">
        <v>41821</v>
      </c>
      <c r="AJ450" s="25" t="n">
        <v>0.242020354145258</v>
      </c>
      <c r="AK450" s="15" t="n">
        <v>40940</v>
      </c>
      <c r="AL450" s="24" t="n">
        <v>58.15</v>
      </c>
      <c r="AM450" s="24" t="n">
        <v>59.85</v>
      </c>
      <c r="AN450" s="24" t="n">
        <v>61.55</v>
      </c>
      <c r="AO450" s="24" t="n">
        <v>0.9</v>
      </c>
      <c r="AP450" s="15" t="n">
        <v>41821</v>
      </c>
      <c r="AQ450" s="24" t="n">
        <v>0.242020354145258</v>
      </c>
      <c r="AR450" s="15" t="n">
        <v>40940</v>
      </c>
      <c r="AS450" s="24" t="n">
        <v>42.1878623962402</v>
      </c>
      <c r="AT450" s="24" t="n">
        <v>44.9378623962402</v>
      </c>
      <c r="AU450" s="24" t="n">
        <v>47.6878623962402</v>
      </c>
      <c r="AV450" s="24" t="n">
        <v>2.9</v>
      </c>
      <c r="AW450" s="15" t="n">
        <v>41821</v>
      </c>
      <c r="AX450" s="24" t="n">
        <v>0.08</v>
      </c>
      <c r="AY450" s="15" t="n">
        <v>40940</v>
      </c>
      <c r="AZ450" s="24" t="n">
        <v>42.9378623962402</v>
      </c>
      <c r="BA450" s="24" t="n">
        <v>44.4378623962402</v>
      </c>
      <c r="BB450" s="24" t="n">
        <v>45.9378623962402</v>
      </c>
      <c r="BC450" s="24" t="n">
        <v>2.9</v>
      </c>
      <c r="BD450" s="15" t="n">
        <v>41821</v>
      </c>
      <c r="BE450" s="24" t="n">
        <v>0.08</v>
      </c>
      <c r="BF450" s="15" t="n">
        <v>40940</v>
      </c>
      <c r="BG450" s="24" t="n">
        <v>51.803840637207</v>
      </c>
      <c r="BH450" s="24" t="n">
        <v>54.303840637207</v>
      </c>
      <c r="BI450" s="24" t="n">
        <v>61.303840637207</v>
      </c>
      <c r="BJ450" s="24" t="n">
        <v>2.8</v>
      </c>
      <c r="BK450" s="15" t="n">
        <v>41821</v>
      </c>
      <c r="BL450" s="24" t="n">
        <v>0.11542194</v>
      </c>
      <c r="BM450" s="15" t="n">
        <v>40940</v>
      </c>
      <c r="BN450" s="24" t="n">
        <v>41.9378623962402</v>
      </c>
      <c r="BO450" s="24" t="n">
        <v>44.4378623962402</v>
      </c>
      <c r="BP450" s="24" t="n">
        <v>51.4378623962402</v>
      </c>
      <c r="BQ450" s="24" t="n">
        <v>2.8</v>
      </c>
      <c r="BR450" s="15" t="n">
        <v>41821</v>
      </c>
      <c r="BS450" s="24" t="n">
        <v>0.11542194</v>
      </c>
      <c r="BT450" s="15" t="n">
        <v>40940</v>
      </c>
      <c r="BU450" s="24" t="n">
        <v>46.3878631591797</v>
      </c>
      <c r="BV450" s="24" t="n">
        <v>47.8878631591797</v>
      </c>
      <c r="BW450" s="24" t="n">
        <v>49.3878631591797</v>
      </c>
      <c r="BX450" s="24" t="n">
        <v>2.9</v>
      </c>
      <c r="BY450" s="15" t="n">
        <v>41821</v>
      </c>
      <c r="BZ450" s="24" t="n">
        <v>0.08</v>
      </c>
      <c r="CA450" s="15" t="n">
        <v>40940</v>
      </c>
      <c r="CB450" s="24" t="n">
        <v>43.2878623962402</v>
      </c>
      <c r="CC450" s="24" t="n">
        <v>46.0378623962402</v>
      </c>
      <c r="CD450" s="24" t="n">
        <v>48.7878623962402</v>
      </c>
      <c r="CE450" s="24" t="n">
        <v>2.9</v>
      </c>
      <c r="CF450" s="15" t="n">
        <v>41821</v>
      </c>
      <c r="CG450" s="24" t="n">
        <v>0.08</v>
      </c>
      <c r="CH450" s="15" t="n">
        <v>40940</v>
      </c>
      <c r="CI450" s="24" t="n">
        <v>39.0699920654297</v>
      </c>
      <c r="CJ450" s="24" t="n">
        <v>43.0699920654297</v>
      </c>
      <c r="CK450" s="24" t="n">
        <v>48.0699920654297</v>
      </c>
      <c r="CL450" s="24" t="n">
        <v>2.4</v>
      </c>
      <c r="CM450" s="15" t="n">
        <v>41821</v>
      </c>
      <c r="CN450" s="24" t="n">
        <v>0.13</v>
      </c>
    </row>
    <row r="451" customFormat="false" ht="12.75" hidden="false" customHeight="false" outlineLevel="0" collapsed="false">
      <c r="B451" s="15" t="n">
        <v>40969</v>
      </c>
      <c r="C451" s="24" t="n">
        <v>37.5</v>
      </c>
      <c r="D451" s="24" t="n">
        <v>38.45</v>
      </c>
      <c r="E451" s="24" t="n">
        <v>39.4</v>
      </c>
      <c r="F451" s="25" t="n">
        <v>1.2</v>
      </c>
      <c r="G451" s="15" t="n">
        <v>41852</v>
      </c>
      <c r="H451" s="25" t="n">
        <v>0.277557520070385</v>
      </c>
      <c r="I451" s="15" t="n">
        <v>40969</v>
      </c>
      <c r="J451" s="24" t="n">
        <v>36.05</v>
      </c>
      <c r="K451" s="24" t="n">
        <v>37</v>
      </c>
      <c r="L451" s="24" t="n">
        <v>37.95</v>
      </c>
      <c r="M451" s="25" t="n">
        <v>1.2</v>
      </c>
      <c r="N451" s="15" t="n">
        <v>41852</v>
      </c>
      <c r="O451" s="25" t="n">
        <v>0.277557520070385</v>
      </c>
      <c r="P451" s="15" t="n">
        <v>40969</v>
      </c>
      <c r="Q451" s="24" t="n">
        <v>37.6300007629395</v>
      </c>
      <c r="R451" s="24" t="n">
        <v>39.7000007629395</v>
      </c>
      <c r="S451" s="24" t="n">
        <v>41.7400007629395</v>
      </c>
      <c r="T451" s="25" t="n">
        <v>1.2</v>
      </c>
      <c r="U451" s="15" t="n">
        <v>41852</v>
      </c>
      <c r="V451" s="25" t="n">
        <v>0.277557520070385</v>
      </c>
      <c r="W451" s="15" t="n">
        <v>40969</v>
      </c>
      <c r="X451" s="24" t="n">
        <v>36.2</v>
      </c>
      <c r="Y451" s="24" t="n">
        <v>37.15</v>
      </c>
      <c r="Z451" s="24" t="n">
        <v>38.1</v>
      </c>
      <c r="AA451" s="25" t="n">
        <v>1.2</v>
      </c>
      <c r="AB451" s="15" t="n">
        <v>41852</v>
      </c>
      <c r="AC451" s="25" t="n">
        <v>0.346946900087981</v>
      </c>
      <c r="AD451" s="15" t="n">
        <v>40969</v>
      </c>
      <c r="AE451" s="24" t="n">
        <v>32.8</v>
      </c>
      <c r="AF451" s="24" t="n">
        <v>33.75</v>
      </c>
      <c r="AG451" s="24" t="n">
        <v>34.7</v>
      </c>
      <c r="AH451" s="25" t="n">
        <v>3.25</v>
      </c>
      <c r="AI451" s="15" t="n">
        <v>41852</v>
      </c>
      <c r="AJ451" s="25" t="n">
        <v>0.277557520070385</v>
      </c>
      <c r="AK451" s="15" t="n">
        <v>40969</v>
      </c>
      <c r="AL451" s="24" t="n">
        <v>45.15</v>
      </c>
      <c r="AM451" s="24" t="n">
        <v>46.1</v>
      </c>
      <c r="AN451" s="24" t="n">
        <v>47.05</v>
      </c>
      <c r="AO451" s="24" t="n">
        <v>1.2</v>
      </c>
      <c r="AP451" s="15" t="n">
        <v>41852</v>
      </c>
      <c r="AQ451" s="24" t="n">
        <v>0.277557520070385</v>
      </c>
      <c r="AR451" s="15" t="n">
        <v>40969</v>
      </c>
      <c r="AS451" s="24" t="n">
        <v>34.1485443115234</v>
      </c>
      <c r="AT451" s="24" t="n">
        <v>36.8985443115234</v>
      </c>
      <c r="AU451" s="24" t="n">
        <v>39.6485443115234</v>
      </c>
      <c r="AV451" s="24" t="n">
        <v>3.9</v>
      </c>
      <c r="AW451" s="15" t="n">
        <v>41852</v>
      </c>
      <c r="AX451" s="24" t="n">
        <v>0.08</v>
      </c>
      <c r="AY451" s="15" t="n">
        <v>40969</v>
      </c>
      <c r="AZ451" s="24" t="n">
        <v>34.8985443115234</v>
      </c>
      <c r="BA451" s="24" t="n">
        <v>36.3985443115234</v>
      </c>
      <c r="BB451" s="24" t="n">
        <v>37.8985443115234</v>
      </c>
      <c r="BC451" s="24" t="n">
        <v>3.9</v>
      </c>
      <c r="BD451" s="15" t="n">
        <v>41852</v>
      </c>
      <c r="BE451" s="24" t="n">
        <v>0.08</v>
      </c>
      <c r="BF451" s="15" t="n">
        <v>40969</v>
      </c>
      <c r="BG451" s="24" t="n">
        <v>40.7969169616699</v>
      </c>
      <c r="BH451" s="24" t="n">
        <v>43.2969169616699</v>
      </c>
      <c r="BI451" s="24" t="n">
        <v>50.2969169616699</v>
      </c>
      <c r="BJ451" s="24" t="n">
        <v>3.5</v>
      </c>
      <c r="BK451" s="15" t="n">
        <v>41852</v>
      </c>
      <c r="BL451" s="24" t="n">
        <v>0.11542194</v>
      </c>
      <c r="BM451" s="15" t="n">
        <v>40969</v>
      </c>
      <c r="BN451" s="24" t="n">
        <v>33.8985443115234</v>
      </c>
      <c r="BO451" s="24" t="n">
        <v>36.3985443115234</v>
      </c>
      <c r="BP451" s="24" t="n">
        <v>43.3985443115234</v>
      </c>
      <c r="BQ451" s="24" t="n">
        <v>3.5</v>
      </c>
      <c r="BR451" s="15" t="n">
        <v>41852</v>
      </c>
      <c r="BS451" s="24" t="n">
        <v>0.11542194</v>
      </c>
      <c r="BT451" s="15" t="n">
        <v>40969</v>
      </c>
      <c r="BU451" s="24" t="n">
        <v>36.5985450744629</v>
      </c>
      <c r="BV451" s="24" t="n">
        <v>38.0985450744629</v>
      </c>
      <c r="BW451" s="24" t="n">
        <v>39.5985450744629</v>
      </c>
      <c r="BX451" s="24" t="n">
        <v>3.9</v>
      </c>
      <c r="BY451" s="15" t="n">
        <v>41852</v>
      </c>
      <c r="BZ451" s="24" t="n">
        <v>0.08</v>
      </c>
      <c r="CA451" s="15" t="n">
        <v>40969</v>
      </c>
      <c r="CB451" s="24" t="n">
        <v>35.2485443115234</v>
      </c>
      <c r="CC451" s="24" t="n">
        <v>37.9985443115234</v>
      </c>
      <c r="CD451" s="24" t="n">
        <v>40.7485443115234</v>
      </c>
      <c r="CE451" s="24" t="n">
        <v>3.9</v>
      </c>
      <c r="CF451" s="15" t="n">
        <v>41852</v>
      </c>
      <c r="CG451" s="24" t="n">
        <v>0.08</v>
      </c>
      <c r="CH451" s="15" t="n">
        <v>40969</v>
      </c>
      <c r="CI451" s="24" t="n">
        <v>36.9499931335449</v>
      </c>
      <c r="CJ451" s="24" t="n">
        <v>40.9499931335449</v>
      </c>
      <c r="CK451" s="24" t="n">
        <v>45.9499931335449</v>
      </c>
      <c r="CL451" s="24" t="n">
        <v>3.5</v>
      </c>
      <c r="CM451" s="15" t="n">
        <v>41852</v>
      </c>
      <c r="CN451" s="24" t="n">
        <v>0.13</v>
      </c>
    </row>
    <row r="452" customFormat="false" ht="12.75" hidden="false" customHeight="false" outlineLevel="0" collapsed="false">
      <c r="B452" s="15" t="n">
        <v>41000</v>
      </c>
      <c r="C452" s="24" t="n">
        <v>37.9</v>
      </c>
      <c r="D452" s="24" t="n">
        <v>38.7</v>
      </c>
      <c r="E452" s="24" t="n">
        <v>39.5</v>
      </c>
      <c r="F452" s="25" t="n">
        <v>1.5</v>
      </c>
      <c r="G452" s="15" t="n">
        <v>41883</v>
      </c>
      <c r="H452" s="25" t="n">
        <v>0.277557520070385</v>
      </c>
      <c r="I452" s="15" t="n">
        <v>41000</v>
      </c>
      <c r="J452" s="24" t="n">
        <v>34.4000007629395</v>
      </c>
      <c r="K452" s="24" t="n">
        <v>35.2000007629395</v>
      </c>
      <c r="L452" s="24" t="n">
        <v>36.0000007629395</v>
      </c>
      <c r="M452" s="25" t="n">
        <v>1.5</v>
      </c>
      <c r="N452" s="15" t="n">
        <v>41883</v>
      </c>
      <c r="O452" s="25" t="n">
        <v>0.277557520070385</v>
      </c>
      <c r="P452" s="15" t="n">
        <v>41000</v>
      </c>
      <c r="Q452" s="24" t="n">
        <v>36.6699992370606</v>
      </c>
      <c r="R452" s="24" t="n">
        <v>39.2999992370606</v>
      </c>
      <c r="S452" s="24" t="n">
        <v>41.3399992370606</v>
      </c>
      <c r="T452" s="25" t="n">
        <v>1.5</v>
      </c>
      <c r="U452" s="15" t="n">
        <v>41883</v>
      </c>
      <c r="V452" s="25" t="n">
        <v>0.277557520070385</v>
      </c>
      <c r="W452" s="15" t="n">
        <v>41000</v>
      </c>
      <c r="X452" s="24" t="n">
        <v>34.85</v>
      </c>
      <c r="Y452" s="24" t="n">
        <v>35.65</v>
      </c>
      <c r="Z452" s="24" t="n">
        <v>36.45</v>
      </c>
      <c r="AA452" s="25" t="n">
        <v>1.5</v>
      </c>
      <c r="AB452" s="15" t="n">
        <v>41883</v>
      </c>
      <c r="AC452" s="25" t="n">
        <v>0.346946900087981</v>
      </c>
      <c r="AD452" s="15" t="n">
        <v>41000</v>
      </c>
      <c r="AE452" s="24" t="n">
        <v>29.95</v>
      </c>
      <c r="AF452" s="24" t="n">
        <v>30.75</v>
      </c>
      <c r="AG452" s="24" t="n">
        <v>31.55</v>
      </c>
      <c r="AH452" s="25" t="n">
        <v>3.25</v>
      </c>
      <c r="AI452" s="15" t="n">
        <v>41883</v>
      </c>
      <c r="AJ452" s="25" t="n">
        <v>0.277557520070385</v>
      </c>
      <c r="AK452" s="15" t="n">
        <v>41000</v>
      </c>
      <c r="AL452" s="24" t="n">
        <v>45.55</v>
      </c>
      <c r="AM452" s="24" t="n">
        <v>46.35</v>
      </c>
      <c r="AN452" s="24" t="n">
        <v>47.15</v>
      </c>
      <c r="AO452" s="24" t="n">
        <v>1.5</v>
      </c>
      <c r="AP452" s="15" t="n">
        <v>41883</v>
      </c>
      <c r="AQ452" s="24" t="n">
        <v>0.277557520070385</v>
      </c>
      <c r="AR452" s="15" t="n">
        <v>41000</v>
      </c>
      <c r="AS452" s="24" t="n">
        <v>34.5985450744629</v>
      </c>
      <c r="AT452" s="24" t="n">
        <v>37.3485450744629</v>
      </c>
      <c r="AU452" s="24" t="n">
        <v>40.0985450744629</v>
      </c>
      <c r="AV452" s="24" t="n">
        <v>3.9</v>
      </c>
      <c r="AW452" s="15" t="n">
        <v>41883</v>
      </c>
      <c r="AX452" s="24" t="n">
        <v>0.08</v>
      </c>
      <c r="AY452" s="15" t="n">
        <v>41000</v>
      </c>
      <c r="AZ452" s="24" t="n">
        <v>35.3485450744629</v>
      </c>
      <c r="BA452" s="24" t="n">
        <v>36.8485450744629</v>
      </c>
      <c r="BB452" s="24" t="n">
        <v>38.3485450744629</v>
      </c>
      <c r="BC452" s="24" t="n">
        <v>3.9</v>
      </c>
      <c r="BD452" s="15" t="n">
        <v>41883</v>
      </c>
      <c r="BE452" s="24" t="n">
        <v>0.08</v>
      </c>
      <c r="BF452" s="15" t="n">
        <v>41000</v>
      </c>
      <c r="BG452" s="24" t="n">
        <v>38.6969146728516</v>
      </c>
      <c r="BH452" s="24" t="n">
        <v>41.1969146728516</v>
      </c>
      <c r="BI452" s="24" t="n">
        <v>48.1969146728516</v>
      </c>
      <c r="BJ452" s="24" t="n">
        <v>3.5</v>
      </c>
      <c r="BK452" s="15" t="n">
        <v>41883</v>
      </c>
      <c r="BL452" s="24" t="n">
        <v>0.11542194</v>
      </c>
      <c r="BM452" s="15" t="n">
        <v>41000</v>
      </c>
      <c r="BN452" s="24" t="n">
        <v>34.3485450744629</v>
      </c>
      <c r="BO452" s="24" t="n">
        <v>36.8485450744629</v>
      </c>
      <c r="BP452" s="24" t="n">
        <v>43.8485450744629</v>
      </c>
      <c r="BQ452" s="24" t="n">
        <v>3.5</v>
      </c>
      <c r="BR452" s="15" t="n">
        <v>41883</v>
      </c>
      <c r="BS452" s="24" t="n">
        <v>0.11542194</v>
      </c>
      <c r="BT452" s="15" t="n">
        <v>41000</v>
      </c>
      <c r="BU452" s="24" t="n">
        <v>36.5985450744629</v>
      </c>
      <c r="BV452" s="24" t="n">
        <v>38.0985450744629</v>
      </c>
      <c r="BW452" s="24" t="n">
        <v>39.5985450744629</v>
      </c>
      <c r="BX452" s="24" t="n">
        <v>3.9</v>
      </c>
      <c r="BY452" s="15" t="n">
        <v>41883</v>
      </c>
      <c r="BZ452" s="24" t="n">
        <v>0.08</v>
      </c>
      <c r="CA452" s="15" t="n">
        <v>41000</v>
      </c>
      <c r="CB452" s="24" t="n">
        <v>35.6985450744629</v>
      </c>
      <c r="CC452" s="24" t="n">
        <v>38.4485450744629</v>
      </c>
      <c r="CD452" s="24" t="n">
        <v>41.1985450744629</v>
      </c>
      <c r="CE452" s="24" t="n">
        <v>3.9</v>
      </c>
      <c r="CF452" s="15" t="n">
        <v>41883</v>
      </c>
      <c r="CG452" s="24" t="n">
        <v>0.08</v>
      </c>
      <c r="CH452" s="15" t="n">
        <v>41000</v>
      </c>
      <c r="CI452" s="24" t="n">
        <v>36.2499885559082</v>
      </c>
      <c r="CJ452" s="24" t="n">
        <v>40.2499885559082</v>
      </c>
      <c r="CK452" s="24" t="n">
        <v>45.2499885559082</v>
      </c>
      <c r="CL452" s="24" t="n">
        <v>3.5</v>
      </c>
      <c r="CM452" s="15" t="n">
        <v>41883</v>
      </c>
      <c r="CN452" s="24" t="n">
        <v>0.13</v>
      </c>
    </row>
    <row r="453" customFormat="false" ht="12.75" hidden="false" customHeight="false" outlineLevel="0" collapsed="false">
      <c r="B453" s="15" t="n">
        <v>41030</v>
      </c>
      <c r="C453" s="24" t="n">
        <v>40.62</v>
      </c>
      <c r="D453" s="24" t="n">
        <v>43.1</v>
      </c>
      <c r="E453" s="24" t="n">
        <v>45.58</v>
      </c>
      <c r="F453" s="25" t="n">
        <v>1.5</v>
      </c>
      <c r="G453" s="15" t="n">
        <v>41913</v>
      </c>
      <c r="H453" s="25" t="n">
        <v>0.209240382128115</v>
      </c>
      <c r="I453" s="15" t="n">
        <v>41030</v>
      </c>
      <c r="J453" s="24" t="n">
        <v>37.02</v>
      </c>
      <c r="K453" s="24" t="n">
        <v>39.5</v>
      </c>
      <c r="L453" s="24" t="n">
        <v>41.98</v>
      </c>
      <c r="M453" s="25" t="n">
        <v>1.5</v>
      </c>
      <c r="N453" s="15" t="n">
        <v>41913</v>
      </c>
      <c r="O453" s="25" t="n">
        <v>0.209240382128115</v>
      </c>
      <c r="P453" s="15" t="n">
        <v>41030</v>
      </c>
      <c r="Q453" s="24" t="n">
        <v>38.67</v>
      </c>
      <c r="R453" s="24" t="n">
        <v>41.3</v>
      </c>
      <c r="S453" s="24" t="n">
        <v>45.15</v>
      </c>
      <c r="T453" s="25" t="n">
        <v>1.5</v>
      </c>
      <c r="U453" s="15" t="n">
        <v>41913</v>
      </c>
      <c r="V453" s="25" t="n">
        <v>0.209240382128115</v>
      </c>
      <c r="W453" s="15" t="n">
        <v>41030</v>
      </c>
      <c r="X453" s="24" t="n">
        <v>34.67</v>
      </c>
      <c r="Y453" s="24" t="n">
        <v>37.15</v>
      </c>
      <c r="Z453" s="24" t="n">
        <v>39.63</v>
      </c>
      <c r="AA453" s="25" t="n">
        <v>1.5</v>
      </c>
      <c r="AB453" s="15" t="n">
        <v>41913</v>
      </c>
      <c r="AC453" s="25" t="n">
        <v>0.261550477660144</v>
      </c>
      <c r="AD453" s="15" t="n">
        <v>41030</v>
      </c>
      <c r="AE453" s="24" t="n">
        <v>32.77</v>
      </c>
      <c r="AF453" s="24" t="n">
        <v>35.25</v>
      </c>
      <c r="AG453" s="24" t="n">
        <v>37.73</v>
      </c>
      <c r="AH453" s="25" t="n">
        <v>2</v>
      </c>
      <c r="AI453" s="15" t="n">
        <v>41913</v>
      </c>
      <c r="AJ453" s="25" t="n">
        <v>0.209240382128115</v>
      </c>
      <c r="AK453" s="15" t="n">
        <v>41030</v>
      </c>
      <c r="AL453" s="24" t="n">
        <v>47.66</v>
      </c>
      <c r="AM453" s="24" t="n">
        <v>50.14</v>
      </c>
      <c r="AN453" s="24" t="n">
        <v>52.62</v>
      </c>
      <c r="AO453" s="24" t="n">
        <v>1.5</v>
      </c>
      <c r="AP453" s="15" t="n">
        <v>41913</v>
      </c>
      <c r="AQ453" s="24" t="n">
        <v>0.209240382128115</v>
      </c>
      <c r="AR453" s="15" t="n">
        <v>41030</v>
      </c>
      <c r="AS453" s="24" t="n">
        <v>32.7535667419434</v>
      </c>
      <c r="AT453" s="24" t="n">
        <v>37.7535667419434</v>
      </c>
      <c r="AU453" s="24" t="n">
        <v>42.7535667419434</v>
      </c>
      <c r="AV453" s="24" t="n">
        <v>2.33</v>
      </c>
      <c r="AW453" s="15" t="n">
        <v>41913</v>
      </c>
      <c r="AX453" s="24" t="n">
        <v>0.08</v>
      </c>
      <c r="AY453" s="15" t="n">
        <v>41030</v>
      </c>
      <c r="AZ453" s="24" t="n">
        <v>35.0035667419434</v>
      </c>
      <c r="BA453" s="24" t="n">
        <v>37.2535667419434</v>
      </c>
      <c r="BB453" s="24" t="n">
        <v>39.5035667419434</v>
      </c>
      <c r="BC453" s="24" t="n">
        <v>2.33</v>
      </c>
      <c r="BD453" s="15" t="n">
        <v>41913</v>
      </c>
      <c r="BE453" s="24" t="n">
        <v>0.08</v>
      </c>
      <c r="BF453" s="15" t="n">
        <v>41030</v>
      </c>
      <c r="BG453" s="24" t="n">
        <v>36.196915435791</v>
      </c>
      <c r="BH453" s="24" t="n">
        <v>38.696915435791</v>
      </c>
      <c r="BI453" s="24" t="n">
        <v>45.696915435791</v>
      </c>
      <c r="BJ453" s="24" t="n">
        <v>2.154</v>
      </c>
      <c r="BK453" s="15" t="n">
        <v>41913</v>
      </c>
      <c r="BL453" s="24" t="n">
        <v>0.11542194</v>
      </c>
      <c r="BM453" s="15" t="n">
        <v>41030</v>
      </c>
      <c r="BN453" s="24" t="n">
        <v>36.9535675048828</v>
      </c>
      <c r="BO453" s="24" t="n">
        <v>39.4535675048828</v>
      </c>
      <c r="BP453" s="24" t="n">
        <v>46.4535675048828</v>
      </c>
      <c r="BQ453" s="24" t="n">
        <v>2.154</v>
      </c>
      <c r="BR453" s="15" t="n">
        <v>41913</v>
      </c>
      <c r="BS453" s="24" t="n">
        <v>0.11542194</v>
      </c>
      <c r="BT453" s="15" t="n">
        <v>41030</v>
      </c>
      <c r="BU453" s="24" t="n">
        <v>31.4035682678223</v>
      </c>
      <c r="BV453" s="24" t="n">
        <v>33.6535682678223</v>
      </c>
      <c r="BW453" s="24" t="n">
        <v>35.9035682678223</v>
      </c>
      <c r="BX453" s="24" t="n">
        <v>2.33</v>
      </c>
      <c r="BY453" s="15" t="n">
        <v>41913</v>
      </c>
      <c r="BZ453" s="24" t="n">
        <v>0.08</v>
      </c>
      <c r="CA453" s="15" t="n">
        <v>41030</v>
      </c>
      <c r="CB453" s="24" t="n">
        <v>33.8535667419434</v>
      </c>
      <c r="CC453" s="24" t="n">
        <v>38.8535667419434</v>
      </c>
      <c r="CD453" s="24" t="n">
        <v>43.8535667419434</v>
      </c>
      <c r="CE453" s="24" t="n">
        <v>2.33</v>
      </c>
      <c r="CF453" s="15" t="n">
        <v>41913</v>
      </c>
      <c r="CG453" s="24" t="n">
        <v>0.08</v>
      </c>
      <c r="CH453" s="15" t="n">
        <v>41030</v>
      </c>
      <c r="CI453" s="24" t="n">
        <v>40.5000114440918</v>
      </c>
      <c r="CJ453" s="24" t="n">
        <v>44.5000114440918</v>
      </c>
      <c r="CK453" s="24" t="n">
        <v>49.5000114440918</v>
      </c>
      <c r="CL453" s="24" t="n">
        <v>2.5</v>
      </c>
      <c r="CM453" s="15" t="n">
        <v>41913</v>
      </c>
      <c r="CN453" s="24" t="n">
        <v>0.13</v>
      </c>
    </row>
    <row r="454" customFormat="false" ht="12.75" hidden="false" customHeight="false" outlineLevel="0" collapsed="false">
      <c r="B454" s="15" t="n">
        <v>41061</v>
      </c>
      <c r="C454" s="24" t="n">
        <v>57.39</v>
      </c>
      <c r="D454" s="24" t="n">
        <v>64.5</v>
      </c>
      <c r="E454" s="24" t="n">
        <v>71.61</v>
      </c>
      <c r="F454" s="25" t="n">
        <v>0.9</v>
      </c>
      <c r="G454" s="15" t="n">
        <v>41944</v>
      </c>
      <c r="H454" s="25" t="n">
        <v>0.184731991834925</v>
      </c>
      <c r="I454" s="15" t="n">
        <v>41061</v>
      </c>
      <c r="J454" s="24" t="n">
        <v>56.14</v>
      </c>
      <c r="K454" s="24" t="n">
        <v>63.25</v>
      </c>
      <c r="L454" s="24" t="n">
        <v>70.36</v>
      </c>
      <c r="M454" s="25" t="n">
        <v>0.9</v>
      </c>
      <c r="N454" s="15" t="n">
        <v>41944</v>
      </c>
      <c r="O454" s="25" t="n">
        <v>0.184731991834925</v>
      </c>
      <c r="P454" s="15" t="n">
        <v>41061</v>
      </c>
      <c r="Q454" s="24" t="n">
        <v>50.88</v>
      </c>
      <c r="R454" s="24" t="n">
        <v>55.95</v>
      </c>
      <c r="S454" s="24" t="n">
        <v>61.82</v>
      </c>
      <c r="T454" s="25" t="n">
        <v>0.9</v>
      </c>
      <c r="U454" s="15" t="n">
        <v>41944</v>
      </c>
      <c r="V454" s="25" t="n">
        <v>0.184731991834925</v>
      </c>
      <c r="W454" s="15" t="n">
        <v>41061</v>
      </c>
      <c r="X454" s="24" t="n">
        <v>41.64</v>
      </c>
      <c r="Y454" s="24" t="n">
        <v>48.75</v>
      </c>
      <c r="Z454" s="24" t="n">
        <v>55.86</v>
      </c>
      <c r="AA454" s="25" t="n">
        <v>0.9</v>
      </c>
      <c r="AB454" s="15" t="n">
        <v>41944</v>
      </c>
      <c r="AC454" s="25" t="n">
        <v>0.230914989793656</v>
      </c>
      <c r="AD454" s="15" t="n">
        <v>41061</v>
      </c>
      <c r="AE454" s="24" t="n">
        <v>50.89</v>
      </c>
      <c r="AF454" s="24" t="n">
        <v>58</v>
      </c>
      <c r="AG454" s="24" t="n">
        <v>65.11</v>
      </c>
      <c r="AH454" s="25" t="n">
        <v>1.5</v>
      </c>
      <c r="AI454" s="15" t="n">
        <v>41944</v>
      </c>
      <c r="AJ454" s="25" t="n">
        <v>0.184731991834925</v>
      </c>
      <c r="AK454" s="15" t="n">
        <v>41061</v>
      </c>
      <c r="AL454" s="24" t="n">
        <v>67.23</v>
      </c>
      <c r="AM454" s="24" t="n">
        <v>74.34</v>
      </c>
      <c r="AN454" s="24" t="n">
        <v>81.45</v>
      </c>
      <c r="AO454" s="24" t="n">
        <v>0.9</v>
      </c>
      <c r="AP454" s="15" t="n">
        <v>41944</v>
      </c>
      <c r="AQ454" s="24" t="n">
        <v>0.184731991834925</v>
      </c>
      <c r="AR454" s="15" t="n">
        <v>41061</v>
      </c>
      <c r="AS454" s="24" t="n">
        <v>32.9978561401367</v>
      </c>
      <c r="AT454" s="24" t="n">
        <v>47.9978561401367</v>
      </c>
      <c r="AU454" s="24" t="n">
        <v>57.9978561401367</v>
      </c>
      <c r="AV454" s="24" t="n">
        <v>2.06</v>
      </c>
      <c r="AW454" s="15" t="n">
        <v>41944</v>
      </c>
      <c r="AX454" s="24" t="n">
        <v>0.08</v>
      </c>
      <c r="AY454" s="15" t="n">
        <v>41061</v>
      </c>
      <c r="AZ454" s="24" t="n">
        <v>42.4978561401367</v>
      </c>
      <c r="BA454" s="24" t="n">
        <v>47.4978561401367</v>
      </c>
      <c r="BB454" s="24" t="n">
        <v>52.4978561401367</v>
      </c>
      <c r="BC454" s="24" t="n">
        <v>2.06</v>
      </c>
      <c r="BD454" s="15" t="n">
        <v>41944</v>
      </c>
      <c r="BE454" s="24" t="n">
        <v>0.08</v>
      </c>
      <c r="BF454" s="15" t="n">
        <v>41061</v>
      </c>
      <c r="BG454" s="24" t="n">
        <v>37.8273025512695</v>
      </c>
      <c r="BH454" s="24" t="n">
        <v>40.3273025512695</v>
      </c>
      <c r="BI454" s="24" t="n">
        <v>47.3273025512695</v>
      </c>
      <c r="BJ454" s="24" t="n">
        <v>1.84</v>
      </c>
      <c r="BK454" s="15" t="n">
        <v>41944</v>
      </c>
      <c r="BL454" s="24" t="n">
        <v>0.11542194</v>
      </c>
      <c r="BM454" s="15" t="n">
        <v>41061</v>
      </c>
      <c r="BN454" s="24" t="n">
        <v>49.0103569030762</v>
      </c>
      <c r="BO454" s="24" t="n">
        <v>51.5103569030762</v>
      </c>
      <c r="BP454" s="24" t="n">
        <v>58.5103569030762</v>
      </c>
      <c r="BQ454" s="24" t="n">
        <v>1.84</v>
      </c>
      <c r="BR454" s="15" t="n">
        <v>41944</v>
      </c>
      <c r="BS454" s="24" t="n">
        <v>0.11542194</v>
      </c>
      <c r="BT454" s="15" t="n">
        <v>41061</v>
      </c>
      <c r="BU454" s="24" t="n">
        <v>37.4978561401367</v>
      </c>
      <c r="BV454" s="24" t="n">
        <v>42.4978561401367</v>
      </c>
      <c r="BW454" s="24" t="n">
        <v>47.4978561401367</v>
      </c>
      <c r="BX454" s="24" t="n">
        <v>2.06</v>
      </c>
      <c r="BY454" s="15" t="n">
        <v>41944</v>
      </c>
      <c r="BZ454" s="24" t="n">
        <v>0.08</v>
      </c>
      <c r="CA454" s="15" t="n">
        <v>41061</v>
      </c>
      <c r="CB454" s="24" t="n">
        <v>34.0978561401367</v>
      </c>
      <c r="CC454" s="24" t="n">
        <v>49.0978561401367</v>
      </c>
      <c r="CD454" s="24" t="n">
        <v>59.0978561401367</v>
      </c>
      <c r="CE454" s="24" t="n">
        <v>2.06</v>
      </c>
      <c r="CF454" s="15" t="n">
        <v>41944</v>
      </c>
      <c r="CG454" s="24" t="n">
        <v>0.08</v>
      </c>
      <c r="CH454" s="15" t="n">
        <v>41061</v>
      </c>
      <c r="CI454" s="24" t="n">
        <v>50.4999961853027</v>
      </c>
      <c r="CJ454" s="24" t="n">
        <v>54.4999961853027</v>
      </c>
      <c r="CK454" s="24" t="n">
        <v>59.4999961853027</v>
      </c>
      <c r="CL454" s="24" t="n">
        <v>1.25</v>
      </c>
      <c r="CM454" s="15" t="n">
        <v>41944</v>
      </c>
      <c r="CN454" s="24" t="n">
        <v>0.13</v>
      </c>
    </row>
    <row r="455" customFormat="false" ht="12.75" hidden="false" customHeight="false" outlineLevel="0" collapsed="false">
      <c r="B455" s="15" t="n">
        <v>41091</v>
      </c>
      <c r="C455" s="24" t="n">
        <v>82.75</v>
      </c>
      <c r="D455" s="24" t="n">
        <v>87.75</v>
      </c>
      <c r="E455" s="24" t="n">
        <v>92.75</v>
      </c>
      <c r="F455" s="25" t="n">
        <v>1</v>
      </c>
      <c r="G455" s="15" t="n">
        <v>41974</v>
      </c>
      <c r="H455" s="25" t="n">
        <v>0.184731991834925</v>
      </c>
      <c r="I455" s="15" t="n">
        <v>41091</v>
      </c>
      <c r="J455" s="24" t="n">
        <v>85.4599990844727</v>
      </c>
      <c r="K455" s="24" t="n">
        <v>90.4599990844727</v>
      </c>
      <c r="L455" s="24" t="n">
        <v>95.4599990844727</v>
      </c>
      <c r="M455" s="25" t="n">
        <v>1</v>
      </c>
      <c r="N455" s="15" t="n">
        <v>41974</v>
      </c>
      <c r="O455" s="25" t="n">
        <v>0.184731991834925</v>
      </c>
      <c r="P455" s="15" t="n">
        <v>41091</v>
      </c>
      <c r="Q455" s="24" t="n">
        <v>64.3</v>
      </c>
      <c r="R455" s="24" t="n">
        <v>74.2</v>
      </c>
      <c r="S455" s="24" t="n">
        <v>86.71</v>
      </c>
      <c r="T455" s="25" t="n">
        <v>1</v>
      </c>
      <c r="U455" s="15" t="n">
        <v>41974</v>
      </c>
      <c r="V455" s="25" t="n">
        <v>0.184731991834925</v>
      </c>
      <c r="W455" s="15" t="n">
        <v>41091</v>
      </c>
      <c r="X455" s="24" t="n">
        <v>51.25</v>
      </c>
      <c r="Y455" s="24" t="n">
        <v>56.25</v>
      </c>
      <c r="Z455" s="24" t="n">
        <v>61.25</v>
      </c>
      <c r="AA455" s="25" t="n">
        <v>1</v>
      </c>
      <c r="AB455" s="15" t="n">
        <v>41974</v>
      </c>
      <c r="AC455" s="25" t="n">
        <v>0.230914989793656</v>
      </c>
      <c r="AD455" s="15" t="n">
        <v>41091</v>
      </c>
      <c r="AE455" s="24" t="n">
        <v>84.25</v>
      </c>
      <c r="AF455" s="24" t="n">
        <v>89.25</v>
      </c>
      <c r="AG455" s="24" t="n">
        <v>94.25</v>
      </c>
      <c r="AH455" s="25" t="n">
        <v>1.5</v>
      </c>
      <c r="AI455" s="15" t="n">
        <v>41974</v>
      </c>
      <c r="AJ455" s="25" t="n">
        <v>0.184731991834925</v>
      </c>
      <c r="AK455" s="15" t="n">
        <v>41091</v>
      </c>
      <c r="AL455" s="24" t="n">
        <v>104.59</v>
      </c>
      <c r="AM455" s="24" t="n">
        <v>109.59</v>
      </c>
      <c r="AN455" s="24" t="n">
        <v>114.59</v>
      </c>
      <c r="AO455" s="24" t="n">
        <v>1</v>
      </c>
      <c r="AP455" s="15" t="n">
        <v>41974</v>
      </c>
      <c r="AQ455" s="24" t="n">
        <v>0.184731991834925</v>
      </c>
      <c r="AR455" s="15" t="n">
        <v>41091</v>
      </c>
      <c r="AS455" s="24" t="n">
        <v>41.7471466064453</v>
      </c>
      <c r="AT455" s="24" t="n">
        <v>76.7471466064453</v>
      </c>
      <c r="AU455" s="24" t="n">
        <v>91.7471466064453</v>
      </c>
      <c r="AV455" s="24" t="n">
        <v>2.052</v>
      </c>
      <c r="AW455" s="15" t="n">
        <v>41974</v>
      </c>
      <c r="AX455" s="24" t="n">
        <v>0.08</v>
      </c>
      <c r="AY455" s="15" t="n">
        <v>41091</v>
      </c>
      <c r="AZ455" s="24" t="n">
        <v>66.2471466064453</v>
      </c>
      <c r="BA455" s="24" t="n">
        <v>76.2471466064453</v>
      </c>
      <c r="BB455" s="24" t="n">
        <v>86.2471466064453</v>
      </c>
      <c r="BC455" s="24" t="n">
        <v>2.052</v>
      </c>
      <c r="BD455" s="15" t="n">
        <v>41974</v>
      </c>
      <c r="BE455" s="24" t="n">
        <v>0.08</v>
      </c>
      <c r="BF455" s="15" t="n">
        <v>41091</v>
      </c>
      <c r="BG455" s="24" t="n">
        <v>58.225</v>
      </c>
      <c r="BH455" s="24" t="n">
        <v>60.725</v>
      </c>
      <c r="BI455" s="24" t="n">
        <v>67.725</v>
      </c>
      <c r="BJ455" s="24" t="n">
        <v>1.75</v>
      </c>
      <c r="BK455" s="15" t="n">
        <v>41974</v>
      </c>
      <c r="BL455" s="24" t="n">
        <v>0.11542194</v>
      </c>
      <c r="BM455" s="15" t="n">
        <v>41091</v>
      </c>
      <c r="BN455" s="24" t="n">
        <v>73.7721481323242</v>
      </c>
      <c r="BO455" s="24" t="n">
        <v>76.2721481323242</v>
      </c>
      <c r="BP455" s="24" t="n">
        <v>83.2721481323242</v>
      </c>
      <c r="BQ455" s="24" t="n">
        <v>1.75</v>
      </c>
      <c r="BR455" s="15" t="n">
        <v>41974</v>
      </c>
      <c r="BS455" s="24" t="n">
        <v>0.11542194</v>
      </c>
      <c r="BT455" s="15" t="n">
        <v>41091</v>
      </c>
      <c r="BU455" s="24" t="n">
        <v>52.9971466064453</v>
      </c>
      <c r="BV455" s="24" t="n">
        <v>62.9971466064453</v>
      </c>
      <c r="BW455" s="24" t="n">
        <v>72.9971466064453</v>
      </c>
      <c r="BX455" s="24" t="n">
        <v>2.052</v>
      </c>
      <c r="BY455" s="15" t="n">
        <v>41974</v>
      </c>
      <c r="BZ455" s="24" t="n">
        <v>0.08</v>
      </c>
      <c r="CA455" s="15" t="n">
        <v>41091</v>
      </c>
      <c r="CB455" s="24" t="n">
        <v>42.8471466064453</v>
      </c>
      <c r="CC455" s="24" t="n">
        <v>77.8471466064453</v>
      </c>
      <c r="CD455" s="24" t="n">
        <v>92.8471466064453</v>
      </c>
      <c r="CE455" s="24" t="n">
        <v>2.052</v>
      </c>
      <c r="CF455" s="15" t="n">
        <v>41974</v>
      </c>
      <c r="CG455" s="24" t="n">
        <v>0.08</v>
      </c>
      <c r="CH455" s="15" t="n">
        <v>41091</v>
      </c>
      <c r="CI455" s="24" t="n">
        <v>60.2499923706055</v>
      </c>
      <c r="CJ455" s="24" t="n">
        <v>64.2499923706055</v>
      </c>
      <c r="CK455" s="24" t="n">
        <v>69.2499923706055</v>
      </c>
      <c r="CL455" s="24" t="n">
        <v>1.25</v>
      </c>
      <c r="CM455" s="15" t="n">
        <v>41974</v>
      </c>
      <c r="CN455" s="24" t="n">
        <v>0.13</v>
      </c>
    </row>
    <row r="456" customFormat="false" ht="12.75" hidden="false" customHeight="false" outlineLevel="0" collapsed="false">
      <c r="B456" s="15" t="n">
        <v>41122</v>
      </c>
      <c r="C456" s="24" t="n">
        <v>82.75</v>
      </c>
      <c r="D456" s="24" t="n">
        <v>87.75</v>
      </c>
      <c r="E456" s="24" t="n">
        <v>92.75</v>
      </c>
      <c r="F456" s="25" t="n">
        <v>1</v>
      </c>
      <c r="G456" s="15" t="n">
        <v>42005</v>
      </c>
      <c r="H456" s="25" t="n">
        <v>0.185344701592255</v>
      </c>
      <c r="I456" s="15" t="n">
        <v>41122</v>
      </c>
      <c r="J456" s="24" t="n">
        <v>83.9499969482422</v>
      </c>
      <c r="K456" s="24" t="n">
        <v>88.9499969482422</v>
      </c>
      <c r="L456" s="24" t="n">
        <v>93.9499969482422</v>
      </c>
      <c r="M456" s="25" t="n">
        <v>1</v>
      </c>
      <c r="N456" s="15" t="n">
        <v>42005</v>
      </c>
      <c r="O456" s="25" t="n">
        <v>0.185344701592255</v>
      </c>
      <c r="P456" s="15" t="n">
        <v>41122</v>
      </c>
      <c r="Q456" s="24" t="n">
        <v>64.3</v>
      </c>
      <c r="R456" s="24" t="n">
        <v>74.2</v>
      </c>
      <c r="S456" s="24" t="n">
        <v>86.71</v>
      </c>
      <c r="T456" s="25" t="n">
        <v>1</v>
      </c>
      <c r="U456" s="15" t="n">
        <v>42005</v>
      </c>
      <c r="V456" s="25" t="n">
        <v>0.185344701592255</v>
      </c>
      <c r="W456" s="15" t="n">
        <v>41122</v>
      </c>
      <c r="X456" s="24" t="n">
        <v>51.25</v>
      </c>
      <c r="Y456" s="24" t="n">
        <v>56.25</v>
      </c>
      <c r="Z456" s="24" t="n">
        <v>61.25</v>
      </c>
      <c r="AA456" s="25" t="n">
        <v>1</v>
      </c>
      <c r="AB456" s="15" t="n">
        <v>42005</v>
      </c>
      <c r="AC456" s="25" t="n">
        <v>0.231680876990318</v>
      </c>
      <c r="AD456" s="15" t="n">
        <v>41122</v>
      </c>
      <c r="AE456" s="24" t="n">
        <v>84.25</v>
      </c>
      <c r="AF456" s="24" t="n">
        <v>89.25</v>
      </c>
      <c r="AG456" s="24" t="n">
        <v>94.25</v>
      </c>
      <c r="AH456" s="25" t="n">
        <v>1.5</v>
      </c>
      <c r="AI456" s="15" t="n">
        <v>42005</v>
      </c>
      <c r="AJ456" s="25" t="n">
        <v>0.185344701592255</v>
      </c>
      <c r="AK456" s="15" t="n">
        <v>41122</v>
      </c>
      <c r="AL456" s="24" t="n">
        <v>104.59</v>
      </c>
      <c r="AM456" s="24" t="n">
        <v>109.59</v>
      </c>
      <c r="AN456" s="24" t="n">
        <v>114.59</v>
      </c>
      <c r="AO456" s="24" t="n">
        <v>1</v>
      </c>
      <c r="AP456" s="15" t="n">
        <v>42005</v>
      </c>
      <c r="AQ456" s="24" t="n">
        <v>0.185344701592255</v>
      </c>
      <c r="AR456" s="15" t="n">
        <v>41122</v>
      </c>
      <c r="AS456" s="24" t="n">
        <v>41.7471466064453</v>
      </c>
      <c r="AT456" s="24" t="n">
        <v>76.7471466064453</v>
      </c>
      <c r="AU456" s="24" t="n">
        <v>91.7471466064453</v>
      </c>
      <c r="AV456" s="24" t="n">
        <v>1.89</v>
      </c>
      <c r="AW456" s="15" t="n">
        <v>42005</v>
      </c>
      <c r="AX456" s="24" t="n">
        <v>0.08</v>
      </c>
      <c r="AY456" s="15" t="n">
        <v>41122</v>
      </c>
      <c r="AZ456" s="24" t="n">
        <v>66.2471466064453</v>
      </c>
      <c r="BA456" s="24" t="n">
        <v>76.2471466064453</v>
      </c>
      <c r="BB456" s="24" t="n">
        <v>86.2471466064453</v>
      </c>
      <c r="BC456" s="24" t="n">
        <v>1.89</v>
      </c>
      <c r="BD456" s="15" t="n">
        <v>42005</v>
      </c>
      <c r="BE456" s="24" t="n">
        <v>0.08</v>
      </c>
      <c r="BF456" s="15" t="n">
        <v>41122</v>
      </c>
      <c r="BG456" s="24" t="n">
        <v>58.225</v>
      </c>
      <c r="BH456" s="24" t="n">
        <v>60.725</v>
      </c>
      <c r="BI456" s="24" t="n">
        <v>67.725</v>
      </c>
      <c r="BJ456" s="24" t="n">
        <v>1.8</v>
      </c>
      <c r="BK456" s="15" t="n">
        <v>42005</v>
      </c>
      <c r="BL456" s="24" t="n">
        <v>0.11542194</v>
      </c>
      <c r="BM456" s="15" t="n">
        <v>41122</v>
      </c>
      <c r="BN456" s="24" t="n">
        <v>73.7721481323242</v>
      </c>
      <c r="BO456" s="24" t="n">
        <v>76.2721481323242</v>
      </c>
      <c r="BP456" s="24" t="n">
        <v>83.2721481323242</v>
      </c>
      <c r="BQ456" s="24" t="n">
        <v>1.8</v>
      </c>
      <c r="BR456" s="15" t="n">
        <v>42005</v>
      </c>
      <c r="BS456" s="24" t="n">
        <v>0.11542194</v>
      </c>
      <c r="BT456" s="15" t="n">
        <v>41122</v>
      </c>
      <c r="BU456" s="24" t="n">
        <v>52.9971466064453</v>
      </c>
      <c r="BV456" s="24" t="n">
        <v>62.9971466064453</v>
      </c>
      <c r="BW456" s="24" t="n">
        <v>72.9971466064453</v>
      </c>
      <c r="BX456" s="24" t="n">
        <v>1.89</v>
      </c>
      <c r="BY456" s="15" t="n">
        <v>42005</v>
      </c>
      <c r="BZ456" s="24" t="n">
        <v>0.08</v>
      </c>
      <c r="CA456" s="15" t="n">
        <v>41122</v>
      </c>
      <c r="CB456" s="24" t="n">
        <v>42.8471466064453</v>
      </c>
      <c r="CC456" s="24" t="n">
        <v>77.8471466064453</v>
      </c>
      <c r="CD456" s="24" t="n">
        <v>92.8471466064453</v>
      </c>
      <c r="CE456" s="24" t="n">
        <v>1.89</v>
      </c>
      <c r="CF456" s="15" t="n">
        <v>42005</v>
      </c>
      <c r="CG456" s="24" t="n">
        <v>0.08</v>
      </c>
      <c r="CH456" s="15" t="n">
        <v>41122</v>
      </c>
      <c r="CI456" s="24" t="n">
        <v>60.25</v>
      </c>
      <c r="CJ456" s="24" t="n">
        <v>64.25</v>
      </c>
      <c r="CK456" s="24" t="n">
        <v>69.25</v>
      </c>
      <c r="CL456" s="24" t="n">
        <v>1.2</v>
      </c>
      <c r="CM456" s="15" t="n">
        <v>42005</v>
      </c>
      <c r="CN456" s="24" t="n">
        <v>0.13</v>
      </c>
    </row>
    <row r="457" customFormat="false" ht="12.75" hidden="false" customHeight="false" outlineLevel="0" collapsed="false">
      <c r="B457" s="15" t="n">
        <v>41153</v>
      </c>
      <c r="C457" s="24" t="n">
        <v>39.95</v>
      </c>
      <c r="D457" s="24" t="n">
        <v>41.75</v>
      </c>
      <c r="E457" s="24" t="n">
        <v>43.55</v>
      </c>
      <c r="F457" s="25" t="n">
        <v>1</v>
      </c>
      <c r="G457" s="15" t="n">
        <v>42036</v>
      </c>
      <c r="H457" s="25" t="n">
        <v>0.225170835818689</v>
      </c>
      <c r="I457" s="15" t="n">
        <v>41153</v>
      </c>
      <c r="J457" s="24" t="n">
        <v>32.7499992370606</v>
      </c>
      <c r="K457" s="24" t="n">
        <v>34.5499992370606</v>
      </c>
      <c r="L457" s="24" t="n">
        <v>36.3499992370605</v>
      </c>
      <c r="M457" s="25" t="n">
        <v>1</v>
      </c>
      <c r="N457" s="15" t="n">
        <v>42036</v>
      </c>
      <c r="O457" s="25" t="n">
        <v>0.225170835818689</v>
      </c>
      <c r="P457" s="15" t="n">
        <v>41153</v>
      </c>
      <c r="Q457" s="24" t="n">
        <v>33.43</v>
      </c>
      <c r="R457" s="24" t="n">
        <v>38.5</v>
      </c>
      <c r="S457" s="24" t="n">
        <v>42.35</v>
      </c>
      <c r="T457" s="25" t="n">
        <v>1</v>
      </c>
      <c r="U457" s="15" t="n">
        <v>42036</v>
      </c>
      <c r="V457" s="25" t="n">
        <v>0.225170835818689</v>
      </c>
      <c r="W457" s="15" t="n">
        <v>41153</v>
      </c>
      <c r="X457" s="24" t="n">
        <v>33.75</v>
      </c>
      <c r="Y457" s="24" t="n">
        <v>35.55</v>
      </c>
      <c r="Z457" s="24" t="n">
        <v>37.35</v>
      </c>
      <c r="AA457" s="25" t="n">
        <v>1</v>
      </c>
      <c r="AB457" s="15" t="n">
        <v>42036</v>
      </c>
      <c r="AC457" s="25" t="n">
        <v>0.281463544773362</v>
      </c>
      <c r="AD457" s="15" t="n">
        <v>41153</v>
      </c>
      <c r="AE457" s="24" t="n">
        <v>30.45</v>
      </c>
      <c r="AF457" s="24" t="n">
        <v>32.25</v>
      </c>
      <c r="AG457" s="24" t="n">
        <v>34.05</v>
      </c>
      <c r="AH457" s="25" t="n">
        <v>2.25</v>
      </c>
      <c r="AI457" s="15" t="n">
        <v>42036</v>
      </c>
      <c r="AJ457" s="25" t="n">
        <v>0.225170835818689</v>
      </c>
      <c r="AK457" s="15" t="n">
        <v>41153</v>
      </c>
      <c r="AL457" s="24" t="n">
        <v>44.54</v>
      </c>
      <c r="AM457" s="24" t="n">
        <v>46.34</v>
      </c>
      <c r="AN457" s="24" t="n">
        <v>48.14</v>
      </c>
      <c r="AO457" s="24" t="n">
        <v>1</v>
      </c>
      <c r="AP457" s="15" t="n">
        <v>42036</v>
      </c>
      <c r="AQ457" s="24" t="n">
        <v>0.225170835818689</v>
      </c>
      <c r="AR457" s="15" t="n">
        <v>41153</v>
      </c>
      <c r="AS457" s="24" t="n">
        <v>27.7521438598633</v>
      </c>
      <c r="AT457" s="24" t="n">
        <v>37.7521438598633</v>
      </c>
      <c r="AU457" s="24" t="n">
        <v>47.7521438598633</v>
      </c>
      <c r="AV457" s="24" t="n">
        <v>2.322</v>
      </c>
      <c r="AW457" s="15" t="n">
        <v>42036</v>
      </c>
      <c r="AX457" s="24" t="n">
        <v>0.08</v>
      </c>
      <c r="AY457" s="15" t="n">
        <v>41153</v>
      </c>
      <c r="AZ457" s="24" t="n">
        <v>35.7521438598633</v>
      </c>
      <c r="BA457" s="24" t="n">
        <v>37.2521438598633</v>
      </c>
      <c r="BB457" s="24" t="n">
        <v>38.7521438598633</v>
      </c>
      <c r="BC457" s="24" t="n">
        <v>2.322</v>
      </c>
      <c r="BD457" s="15" t="n">
        <v>42036</v>
      </c>
      <c r="BE457" s="24" t="n">
        <v>0.08</v>
      </c>
      <c r="BF457" s="15" t="n">
        <v>41153</v>
      </c>
      <c r="BG457" s="24" t="n">
        <v>34.5594139099121</v>
      </c>
      <c r="BH457" s="24" t="n">
        <v>37.0594139099121</v>
      </c>
      <c r="BI457" s="24" t="n">
        <v>44.0594139099121</v>
      </c>
      <c r="BJ457" s="24" t="n">
        <v>2.35</v>
      </c>
      <c r="BK457" s="15" t="n">
        <v>42036</v>
      </c>
      <c r="BL457" s="24" t="n">
        <v>0.11542194</v>
      </c>
      <c r="BM457" s="15" t="n">
        <v>41153</v>
      </c>
      <c r="BN457" s="24" t="n">
        <v>36.8021430969238</v>
      </c>
      <c r="BO457" s="24" t="n">
        <v>39.3021430969238</v>
      </c>
      <c r="BP457" s="24" t="n">
        <v>46.3021430969238</v>
      </c>
      <c r="BQ457" s="24" t="n">
        <v>2.35</v>
      </c>
      <c r="BR457" s="15" t="n">
        <v>42036</v>
      </c>
      <c r="BS457" s="24" t="n">
        <v>0.11542194</v>
      </c>
      <c r="BT457" s="15" t="n">
        <v>41153</v>
      </c>
      <c r="BU457" s="24" t="n">
        <v>31.1021423339844</v>
      </c>
      <c r="BV457" s="24" t="n">
        <v>32.6021423339844</v>
      </c>
      <c r="BW457" s="24" t="n">
        <v>34.1021423339844</v>
      </c>
      <c r="BX457" s="24" t="n">
        <v>2.322</v>
      </c>
      <c r="BY457" s="15" t="n">
        <v>42036</v>
      </c>
      <c r="BZ457" s="24" t="n">
        <v>0.08</v>
      </c>
      <c r="CA457" s="15" t="n">
        <v>41153</v>
      </c>
      <c r="CB457" s="24" t="n">
        <v>28.8521438598633</v>
      </c>
      <c r="CC457" s="24" t="n">
        <v>38.8521438598633</v>
      </c>
      <c r="CD457" s="24" t="n">
        <v>48.8521438598633</v>
      </c>
      <c r="CE457" s="24" t="n">
        <v>2.322</v>
      </c>
      <c r="CF457" s="15" t="n">
        <v>42036</v>
      </c>
      <c r="CG457" s="24" t="n">
        <v>0.08</v>
      </c>
      <c r="CH457" s="15" t="n">
        <v>41153</v>
      </c>
      <c r="CI457" s="24" t="n">
        <v>39.5000038146973</v>
      </c>
      <c r="CJ457" s="24" t="n">
        <v>43.5000038146973</v>
      </c>
      <c r="CK457" s="24" t="n">
        <v>48.5000038146973</v>
      </c>
      <c r="CL457" s="24" t="n">
        <v>1.25</v>
      </c>
      <c r="CM457" s="15" t="n">
        <v>42036</v>
      </c>
      <c r="CN457" s="24" t="n">
        <v>0.13</v>
      </c>
    </row>
    <row r="458" customFormat="false" ht="12.75" hidden="false" customHeight="false" outlineLevel="0" collapsed="false">
      <c r="B458" s="15" t="n">
        <v>41183</v>
      </c>
      <c r="C458" s="24" t="n">
        <v>37.85</v>
      </c>
      <c r="D458" s="24" t="n">
        <v>39.5</v>
      </c>
      <c r="E458" s="24" t="n">
        <v>41.15</v>
      </c>
      <c r="F458" s="25" t="n">
        <v>1.5</v>
      </c>
      <c r="G458" s="15" t="n">
        <v>42064</v>
      </c>
      <c r="H458" s="25" t="n">
        <v>0.225170835818689</v>
      </c>
      <c r="I458" s="15" t="n">
        <v>41183</v>
      </c>
      <c r="J458" s="24" t="n">
        <v>29.3000007629395</v>
      </c>
      <c r="K458" s="24" t="n">
        <v>30.9500007629395</v>
      </c>
      <c r="L458" s="24" t="n">
        <v>32.6000007629395</v>
      </c>
      <c r="M458" s="25" t="n">
        <v>1.5</v>
      </c>
      <c r="N458" s="15" t="n">
        <v>42064</v>
      </c>
      <c r="O458" s="25" t="n">
        <v>0.225170835818689</v>
      </c>
      <c r="P458" s="15" t="n">
        <v>41183</v>
      </c>
      <c r="Q458" s="24" t="n">
        <v>37.12</v>
      </c>
      <c r="R458" s="24" t="n">
        <v>39.75</v>
      </c>
      <c r="S458" s="24" t="n">
        <v>42.2</v>
      </c>
      <c r="T458" s="25" t="n">
        <v>1.5</v>
      </c>
      <c r="U458" s="15" t="n">
        <v>42064</v>
      </c>
      <c r="V458" s="25" t="n">
        <v>0.225170835818689</v>
      </c>
      <c r="W458" s="15" t="n">
        <v>41183</v>
      </c>
      <c r="X458" s="24" t="n">
        <v>32.9</v>
      </c>
      <c r="Y458" s="24" t="n">
        <v>34.55</v>
      </c>
      <c r="Z458" s="24" t="n">
        <v>36.2</v>
      </c>
      <c r="AA458" s="25" t="n">
        <v>1.5</v>
      </c>
      <c r="AB458" s="15" t="n">
        <v>42064</v>
      </c>
      <c r="AC458" s="25" t="n">
        <v>0.281463544773362</v>
      </c>
      <c r="AD458" s="15" t="n">
        <v>41183</v>
      </c>
      <c r="AE458" s="24" t="n">
        <v>26.35</v>
      </c>
      <c r="AF458" s="24" t="n">
        <v>28</v>
      </c>
      <c r="AG458" s="24" t="n">
        <v>29.65</v>
      </c>
      <c r="AH458" s="25" t="n">
        <v>2.25</v>
      </c>
      <c r="AI458" s="15" t="n">
        <v>42064</v>
      </c>
      <c r="AJ458" s="25" t="n">
        <v>0.225170835818689</v>
      </c>
      <c r="AK458" s="15" t="n">
        <v>41183</v>
      </c>
      <c r="AL458" s="24" t="n">
        <v>43.19</v>
      </c>
      <c r="AM458" s="24" t="n">
        <v>44.84</v>
      </c>
      <c r="AN458" s="24" t="n">
        <v>46.49</v>
      </c>
      <c r="AO458" s="24" t="n">
        <v>1.5</v>
      </c>
      <c r="AP458" s="15" t="n">
        <v>42064</v>
      </c>
      <c r="AQ458" s="24" t="n">
        <v>0.225170835818689</v>
      </c>
      <c r="AR458" s="15" t="n">
        <v>41183</v>
      </c>
      <c r="AS458" s="24" t="n">
        <v>32.8989334106445</v>
      </c>
      <c r="AT458" s="24" t="n">
        <v>35.6489334106445</v>
      </c>
      <c r="AU458" s="24" t="n">
        <v>38.3989334106445</v>
      </c>
      <c r="AV458" s="24" t="n">
        <v>2.322</v>
      </c>
      <c r="AW458" s="15" t="n">
        <v>42064</v>
      </c>
      <c r="AX458" s="24" t="n">
        <v>0.08</v>
      </c>
      <c r="AY458" s="15" t="n">
        <v>41183</v>
      </c>
      <c r="AZ458" s="24" t="n">
        <v>33.6489334106445</v>
      </c>
      <c r="BA458" s="24" t="n">
        <v>35.1489334106445</v>
      </c>
      <c r="BB458" s="24" t="n">
        <v>36.6489334106445</v>
      </c>
      <c r="BC458" s="24" t="n">
        <v>2.322</v>
      </c>
      <c r="BD458" s="15" t="n">
        <v>42064</v>
      </c>
      <c r="BE458" s="24" t="n">
        <v>0.08</v>
      </c>
      <c r="BF458" s="15" t="n">
        <v>41183</v>
      </c>
      <c r="BG458" s="24" t="n">
        <v>38.6499977111816</v>
      </c>
      <c r="BH458" s="24" t="n">
        <v>41.1499977111816</v>
      </c>
      <c r="BI458" s="24" t="n">
        <v>48.1499977111816</v>
      </c>
      <c r="BJ458" s="24" t="n">
        <v>2.35</v>
      </c>
      <c r="BK458" s="15" t="n">
        <v>42064</v>
      </c>
      <c r="BL458" s="24" t="n">
        <v>0.11542194</v>
      </c>
      <c r="BM458" s="15" t="n">
        <v>41183</v>
      </c>
      <c r="BN458" s="24" t="n">
        <v>32.6489334106445</v>
      </c>
      <c r="BO458" s="24" t="n">
        <v>35.1489334106445</v>
      </c>
      <c r="BP458" s="24" t="n">
        <v>42.1489334106445</v>
      </c>
      <c r="BQ458" s="24" t="n">
        <v>2.35</v>
      </c>
      <c r="BR458" s="15" t="n">
        <v>42064</v>
      </c>
      <c r="BS458" s="24" t="n">
        <v>0.11542194</v>
      </c>
      <c r="BT458" s="15" t="n">
        <v>41183</v>
      </c>
      <c r="BU458" s="24" t="n">
        <v>34.3989295959473</v>
      </c>
      <c r="BV458" s="24" t="n">
        <v>35.8989295959473</v>
      </c>
      <c r="BW458" s="24" t="n">
        <v>37.3989295959473</v>
      </c>
      <c r="BX458" s="24" t="n">
        <v>2.322</v>
      </c>
      <c r="BY458" s="15" t="n">
        <v>42064</v>
      </c>
      <c r="BZ458" s="24" t="n">
        <v>0.08</v>
      </c>
      <c r="CA458" s="15" t="n">
        <v>41183</v>
      </c>
      <c r="CB458" s="24" t="n">
        <v>33.9989334106445</v>
      </c>
      <c r="CC458" s="24" t="n">
        <v>36.7489334106445</v>
      </c>
      <c r="CD458" s="24" t="n">
        <v>39.4989334106445</v>
      </c>
      <c r="CE458" s="24" t="n">
        <v>2.322</v>
      </c>
      <c r="CF458" s="15" t="n">
        <v>42064</v>
      </c>
      <c r="CG458" s="24" t="n">
        <v>0.08</v>
      </c>
      <c r="CH458" s="15" t="n">
        <v>41183</v>
      </c>
      <c r="CI458" s="24" t="n">
        <v>34.1500022888184</v>
      </c>
      <c r="CJ458" s="24" t="n">
        <v>38.1500022888184</v>
      </c>
      <c r="CK458" s="24" t="n">
        <v>43.1500022888184</v>
      </c>
      <c r="CL458" s="24" t="n">
        <v>1.25</v>
      </c>
      <c r="CM458" s="15" t="n">
        <v>42064</v>
      </c>
      <c r="CN458" s="24" t="n">
        <v>0.13</v>
      </c>
    </row>
    <row r="459" customFormat="false" ht="12.75" hidden="false" customHeight="false" outlineLevel="0" collapsed="false">
      <c r="B459" s="15" t="n">
        <v>41214</v>
      </c>
      <c r="C459" s="24" t="n">
        <v>37.85</v>
      </c>
      <c r="D459" s="24" t="n">
        <v>39.5</v>
      </c>
      <c r="E459" s="24" t="n">
        <v>41.15</v>
      </c>
      <c r="F459" s="25" t="n">
        <v>1.5</v>
      </c>
      <c r="G459" s="15" t="n">
        <v>42095</v>
      </c>
      <c r="H459" s="25" t="n">
        <v>0.188408250378903</v>
      </c>
      <c r="I459" s="15" t="n">
        <v>41214</v>
      </c>
      <c r="J459" s="24" t="n">
        <v>32.5500007629395</v>
      </c>
      <c r="K459" s="24" t="n">
        <v>34.2000007629395</v>
      </c>
      <c r="L459" s="24" t="n">
        <v>35.8500007629395</v>
      </c>
      <c r="M459" s="25" t="n">
        <v>1.5</v>
      </c>
      <c r="N459" s="15" t="n">
        <v>42095</v>
      </c>
      <c r="O459" s="25" t="n">
        <v>0.188408250378903</v>
      </c>
      <c r="P459" s="15" t="n">
        <v>41214</v>
      </c>
      <c r="Q459" s="24" t="n">
        <v>37.12</v>
      </c>
      <c r="R459" s="24" t="n">
        <v>39.75</v>
      </c>
      <c r="S459" s="24" t="n">
        <v>42.2</v>
      </c>
      <c r="T459" s="25" t="n">
        <v>1.5</v>
      </c>
      <c r="U459" s="15" t="n">
        <v>42095</v>
      </c>
      <c r="V459" s="25" t="n">
        <v>0.188408250378903</v>
      </c>
      <c r="W459" s="15" t="n">
        <v>41214</v>
      </c>
      <c r="X459" s="24" t="n">
        <v>32.9</v>
      </c>
      <c r="Y459" s="24" t="n">
        <v>34.55</v>
      </c>
      <c r="Z459" s="24" t="n">
        <v>36.2</v>
      </c>
      <c r="AA459" s="25" t="n">
        <v>1.5</v>
      </c>
      <c r="AB459" s="15" t="n">
        <v>42095</v>
      </c>
      <c r="AC459" s="25" t="n">
        <v>0.235510312973629</v>
      </c>
      <c r="AD459" s="15" t="n">
        <v>41214</v>
      </c>
      <c r="AE459" s="24" t="n">
        <v>27.35</v>
      </c>
      <c r="AF459" s="24" t="n">
        <v>29</v>
      </c>
      <c r="AG459" s="24" t="n">
        <v>30.65</v>
      </c>
      <c r="AH459" s="25" t="n">
        <v>1.5</v>
      </c>
      <c r="AI459" s="15" t="n">
        <v>42095</v>
      </c>
      <c r="AJ459" s="25" t="n">
        <v>0.188408250378903</v>
      </c>
      <c r="AK459" s="15" t="n">
        <v>41214</v>
      </c>
      <c r="AL459" s="24" t="n">
        <v>43.19</v>
      </c>
      <c r="AM459" s="24" t="n">
        <v>44.84</v>
      </c>
      <c r="AN459" s="24" t="n">
        <v>46.49</v>
      </c>
      <c r="AO459" s="24" t="n">
        <v>1.5</v>
      </c>
      <c r="AP459" s="15" t="n">
        <v>42095</v>
      </c>
      <c r="AQ459" s="24" t="n">
        <v>0.188408250378903</v>
      </c>
      <c r="AR459" s="15" t="n">
        <v>41214</v>
      </c>
      <c r="AS459" s="24" t="n">
        <v>32.9989318847656</v>
      </c>
      <c r="AT459" s="24" t="n">
        <v>35.7489318847656</v>
      </c>
      <c r="AU459" s="24" t="n">
        <v>38.4989318847656</v>
      </c>
      <c r="AV459" s="24" t="n">
        <v>2.052</v>
      </c>
      <c r="AW459" s="15" t="n">
        <v>42095</v>
      </c>
      <c r="AX459" s="24" t="n">
        <v>0.08</v>
      </c>
      <c r="AY459" s="15" t="n">
        <v>41214</v>
      </c>
      <c r="AZ459" s="24" t="n">
        <v>33.7489318847656</v>
      </c>
      <c r="BA459" s="24" t="n">
        <v>35.2489318847656</v>
      </c>
      <c r="BB459" s="24" t="n">
        <v>36.7489318847656</v>
      </c>
      <c r="BC459" s="24" t="n">
        <v>2.052</v>
      </c>
      <c r="BD459" s="15" t="n">
        <v>42095</v>
      </c>
      <c r="BE459" s="24" t="n">
        <v>0.08</v>
      </c>
      <c r="BF459" s="15" t="n">
        <v>41214</v>
      </c>
      <c r="BG459" s="24" t="n">
        <v>39.4469146728516</v>
      </c>
      <c r="BH459" s="24" t="n">
        <v>41.9469146728516</v>
      </c>
      <c r="BI459" s="24" t="n">
        <v>48.9469146728516</v>
      </c>
      <c r="BJ459" s="24" t="n">
        <v>1.7</v>
      </c>
      <c r="BK459" s="15" t="n">
        <v>42095</v>
      </c>
      <c r="BL459" s="24" t="n">
        <v>0.11542194</v>
      </c>
      <c r="BM459" s="15" t="n">
        <v>41214</v>
      </c>
      <c r="BN459" s="24" t="n">
        <v>32.7489318847656</v>
      </c>
      <c r="BO459" s="24" t="n">
        <v>35.2489318847656</v>
      </c>
      <c r="BP459" s="24" t="n">
        <v>42.2489318847656</v>
      </c>
      <c r="BQ459" s="24" t="n">
        <v>1.7</v>
      </c>
      <c r="BR459" s="15" t="n">
        <v>42095</v>
      </c>
      <c r="BS459" s="24" t="n">
        <v>0.11542194</v>
      </c>
      <c r="BT459" s="15" t="n">
        <v>41214</v>
      </c>
      <c r="BU459" s="24" t="n">
        <v>37.8989295959473</v>
      </c>
      <c r="BV459" s="24" t="n">
        <v>39.3989295959473</v>
      </c>
      <c r="BW459" s="24" t="n">
        <v>40.8989295959473</v>
      </c>
      <c r="BX459" s="24" t="n">
        <v>2.052</v>
      </c>
      <c r="BY459" s="15" t="n">
        <v>42095</v>
      </c>
      <c r="BZ459" s="24" t="n">
        <v>0.08</v>
      </c>
      <c r="CA459" s="15" t="n">
        <v>41214</v>
      </c>
      <c r="CB459" s="24" t="n">
        <v>34.0989318847656</v>
      </c>
      <c r="CC459" s="24" t="n">
        <v>36.8489318847656</v>
      </c>
      <c r="CD459" s="24" t="n">
        <v>39.5989318847656</v>
      </c>
      <c r="CE459" s="24" t="n">
        <v>2.052</v>
      </c>
      <c r="CF459" s="15" t="n">
        <v>42095</v>
      </c>
      <c r="CG459" s="24" t="n">
        <v>0.08</v>
      </c>
      <c r="CH459" s="15" t="n">
        <v>41214</v>
      </c>
      <c r="CI459" s="24" t="n">
        <v>35.3499954223633</v>
      </c>
      <c r="CJ459" s="24" t="n">
        <v>39.3499954223633</v>
      </c>
      <c r="CK459" s="24" t="n">
        <v>44.3499954223633</v>
      </c>
      <c r="CL459" s="24" t="n">
        <v>1.25</v>
      </c>
      <c r="CM459" s="15" t="n">
        <v>42095</v>
      </c>
      <c r="CN459" s="24" t="n">
        <v>0.13</v>
      </c>
    </row>
    <row r="460" customFormat="false" ht="12.75" hidden="false" customHeight="false" outlineLevel="0" collapsed="false">
      <c r="B460" s="15" t="n">
        <v>41244</v>
      </c>
      <c r="C460" s="24" t="n">
        <v>37.85</v>
      </c>
      <c r="D460" s="24" t="n">
        <v>39.5</v>
      </c>
      <c r="E460" s="24" t="n">
        <v>41.15</v>
      </c>
      <c r="F460" s="25" t="n">
        <v>1</v>
      </c>
      <c r="G460" s="15" t="n">
        <v>42125</v>
      </c>
      <c r="H460" s="25" t="n">
        <v>0.188408250378903</v>
      </c>
      <c r="I460" s="15" t="n">
        <v>41244</v>
      </c>
      <c r="J460" s="24" t="n">
        <v>32.1999984741211</v>
      </c>
      <c r="K460" s="24" t="n">
        <v>33.8499984741211</v>
      </c>
      <c r="L460" s="24" t="n">
        <v>35.4999984741211</v>
      </c>
      <c r="M460" s="25" t="n">
        <v>1</v>
      </c>
      <c r="N460" s="15" t="n">
        <v>42125</v>
      </c>
      <c r="O460" s="25" t="n">
        <v>0.188408250378903</v>
      </c>
      <c r="P460" s="15" t="n">
        <v>41244</v>
      </c>
      <c r="Q460" s="24" t="n">
        <v>37.12</v>
      </c>
      <c r="R460" s="24" t="n">
        <v>39.75</v>
      </c>
      <c r="S460" s="24" t="n">
        <v>42.2</v>
      </c>
      <c r="T460" s="25" t="n">
        <v>1</v>
      </c>
      <c r="U460" s="15" t="n">
        <v>42125</v>
      </c>
      <c r="V460" s="25" t="n">
        <v>0.188408250378903</v>
      </c>
      <c r="W460" s="15" t="n">
        <v>41244</v>
      </c>
      <c r="X460" s="24" t="n">
        <v>32.9</v>
      </c>
      <c r="Y460" s="24" t="n">
        <v>34.55</v>
      </c>
      <c r="Z460" s="24" t="n">
        <v>36.2</v>
      </c>
      <c r="AA460" s="25" t="n">
        <v>1</v>
      </c>
      <c r="AB460" s="15" t="n">
        <v>42125</v>
      </c>
      <c r="AC460" s="25" t="n">
        <v>0.235510312973629</v>
      </c>
      <c r="AD460" s="15" t="n">
        <v>41244</v>
      </c>
      <c r="AE460" s="24" t="n">
        <v>27.35</v>
      </c>
      <c r="AF460" s="24" t="n">
        <v>29</v>
      </c>
      <c r="AG460" s="24" t="n">
        <v>30.65</v>
      </c>
      <c r="AH460" s="25" t="n">
        <v>1.5</v>
      </c>
      <c r="AI460" s="15" t="n">
        <v>42125</v>
      </c>
      <c r="AJ460" s="25" t="n">
        <v>0.188408250378903</v>
      </c>
      <c r="AK460" s="15" t="n">
        <v>41244</v>
      </c>
      <c r="AL460" s="24" t="n">
        <v>43.19</v>
      </c>
      <c r="AM460" s="24" t="n">
        <v>44.84</v>
      </c>
      <c r="AN460" s="24" t="n">
        <v>46.49</v>
      </c>
      <c r="AO460" s="24" t="n">
        <v>1</v>
      </c>
      <c r="AP460" s="15" t="n">
        <v>42125</v>
      </c>
      <c r="AQ460" s="24" t="n">
        <v>0.188408250378903</v>
      </c>
      <c r="AR460" s="15" t="n">
        <v>41244</v>
      </c>
      <c r="AS460" s="24" t="n">
        <v>33.0989303588867</v>
      </c>
      <c r="AT460" s="24" t="n">
        <v>35.8489303588867</v>
      </c>
      <c r="AU460" s="24" t="n">
        <v>38.5989303588867</v>
      </c>
      <c r="AV460" s="24" t="n">
        <v>1.998</v>
      </c>
      <c r="AW460" s="15" t="n">
        <v>42125</v>
      </c>
      <c r="AX460" s="24" t="n">
        <v>0.08</v>
      </c>
      <c r="AY460" s="15" t="n">
        <v>41244</v>
      </c>
      <c r="AZ460" s="24" t="n">
        <v>33.8489303588867</v>
      </c>
      <c r="BA460" s="24" t="n">
        <v>35.3489303588867</v>
      </c>
      <c r="BB460" s="24" t="n">
        <v>36.8489303588867</v>
      </c>
      <c r="BC460" s="24" t="n">
        <v>1.998</v>
      </c>
      <c r="BD460" s="15" t="n">
        <v>42125</v>
      </c>
      <c r="BE460" s="24" t="n">
        <v>0.08</v>
      </c>
      <c r="BF460" s="15" t="n">
        <v>41244</v>
      </c>
      <c r="BG460" s="24" t="n">
        <v>40.2023010253906</v>
      </c>
      <c r="BH460" s="24" t="n">
        <v>42.7023010253906</v>
      </c>
      <c r="BI460" s="24" t="n">
        <v>49.7023010253906</v>
      </c>
      <c r="BJ460" s="24" t="n">
        <v>1.75</v>
      </c>
      <c r="BK460" s="15" t="n">
        <v>42125</v>
      </c>
      <c r="BL460" s="24" t="n">
        <v>0.11542194</v>
      </c>
      <c r="BM460" s="15" t="n">
        <v>41244</v>
      </c>
      <c r="BN460" s="24" t="n">
        <v>32.8489303588867</v>
      </c>
      <c r="BO460" s="24" t="n">
        <v>35.3489303588867</v>
      </c>
      <c r="BP460" s="24" t="n">
        <v>42.3489303588867</v>
      </c>
      <c r="BQ460" s="24" t="n">
        <v>1.75</v>
      </c>
      <c r="BR460" s="15" t="n">
        <v>42125</v>
      </c>
      <c r="BS460" s="24" t="n">
        <v>0.11542194</v>
      </c>
      <c r="BT460" s="15" t="n">
        <v>41244</v>
      </c>
      <c r="BU460" s="24" t="n">
        <v>38.3989295959473</v>
      </c>
      <c r="BV460" s="24" t="n">
        <v>39.8989295959473</v>
      </c>
      <c r="BW460" s="24" t="n">
        <v>41.3989295959473</v>
      </c>
      <c r="BX460" s="24" t="n">
        <v>1.998</v>
      </c>
      <c r="BY460" s="15" t="n">
        <v>42125</v>
      </c>
      <c r="BZ460" s="24" t="n">
        <v>0.08</v>
      </c>
      <c r="CA460" s="15" t="n">
        <v>41244</v>
      </c>
      <c r="CB460" s="24" t="n">
        <v>34.1989303588867</v>
      </c>
      <c r="CC460" s="24" t="n">
        <v>36.9489303588867</v>
      </c>
      <c r="CD460" s="24" t="n">
        <v>39.6989303588867</v>
      </c>
      <c r="CE460" s="24" t="n">
        <v>1.998</v>
      </c>
      <c r="CF460" s="15" t="n">
        <v>42125</v>
      </c>
      <c r="CG460" s="24" t="n">
        <v>0.08</v>
      </c>
      <c r="CH460" s="15" t="n">
        <v>41244</v>
      </c>
      <c r="CI460" s="24" t="n">
        <v>35.3499954223633</v>
      </c>
      <c r="CJ460" s="24" t="n">
        <v>39.3499954223633</v>
      </c>
      <c r="CK460" s="24" t="n">
        <v>44.3499954223633</v>
      </c>
      <c r="CL460" s="24" t="n">
        <v>1.25</v>
      </c>
      <c r="CM460" s="15" t="n">
        <v>42125</v>
      </c>
      <c r="CN460" s="24" t="n">
        <v>0.13</v>
      </c>
    </row>
    <row r="461" customFormat="false" ht="12.75" hidden="false" customHeight="false" outlineLevel="0" collapsed="false">
      <c r="B461" s="15" t="n">
        <v>41275</v>
      </c>
      <c r="C461" s="24" t="n">
        <v>51.7</v>
      </c>
      <c r="D461" s="24" t="n">
        <v>53.5</v>
      </c>
      <c r="E461" s="24" t="n">
        <v>55.3</v>
      </c>
      <c r="F461" s="25" t="n">
        <v>0.9</v>
      </c>
      <c r="G461" s="15" t="n">
        <v>42156</v>
      </c>
      <c r="H461" s="25" t="n">
        <v>0.200662445525499</v>
      </c>
      <c r="I461" s="15" t="n">
        <v>41275</v>
      </c>
      <c r="J461" s="24" t="n">
        <v>37.6500007629395</v>
      </c>
      <c r="K461" s="24" t="n">
        <v>39.4500007629395</v>
      </c>
      <c r="L461" s="24" t="n">
        <v>41.2500007629395</v>
      </c>
      <c r="M461" s="25" t="n">
        <v>0.9</v>
      </c>
      <c r="N461" s="15" t="n">
        <v>42156</v>
      </c>
      <c r="O461" s="25" t="n">
        <v>0.200662445525499</v>
      </c>
      <c r="P461" s="15" t="n">
        <v>41275</v>
      </c>
      <c r="Q461" s="24" t="n">
        <v>50.07</v>
      </c>
      <c r="R461" s="24" t="n">
        <v>52.7</v>
      </c>
      <c r="S461" s="24" t="n">
        <v>54.74</v>
      </c>
      <c r="T461" s="25" t="n">
        <v>0.9</v>
      </c>
      <c r="U461" s="15" t="n">
        <v>42156</v>
      </c>
      <c r="V461" s="25" t="n">
        <v>0.200662445525499</v>
      </c>
      <c r="W461" s="15" t="n">
        <v>41275</v>
      </c>
      <c r="X461" s="24" t="n">
        <v>39.35</v>
      </c>
      <c r="Y461" s="24" t="n">
        <v>41.15</v>
      </c>
      <c r="Z461" s="24" t="n">
        <v>42.95</v>
      </c>
      <c r="AA461" s="25" t="n">
        <v>0.9</v>
      </c>
      <c r="AB461" s="15" t="n">
        <v>42156</v>
      </c>
      <c r="AC461" s="25" t="n">
        <v>0.250828056906873</v>
      </c>
      <c r="AD461" s="15" t="n">
        <v>41275</v>
      </c>
      <c r="AE461" s="24" t="n">
        <v>36.2</v>
      </c>
      <c r="AF461" s="24" t="n">
        <v>38</v>
      </c>
      <c r="AG461" s="24" t="n">
        <v>39.8</v>
      </c>
      <c r="AH461" s="25" t="n">
        <v>2.25</v>
      </c>
      <c r="AI461" s="15" t="n">
        <v>42156</v>
      </c>
      <c r="AJ461" s="25" t="n">
        <v>0.200662445525499</v>
      </c>
      <c r="AK461" s="15" t="n">
        <v>41275</v>
      </c>
      <c r="AL461" s="24" t="n">
        <v>58.35</v>
      </c>
      <c r="AM461" s="24" t="n">
        <v>60.15</v>
      </c>
      <c r="AN461" s="24" t="n">
        <v>61.95</v>
      </c>
      <c r="AO461" s="24" t="n">
        <v>0.9</v>
      </c>
      <c r="AP461" s="15" t="n">
        <v>42156</v>
      </c>
      <c r="AQ461" s="24" t="n">
        <v>0.200662445525499</v>
      </c>
      <c r="AR461" s="15" t="n">
        <v>41275</v>
      </c>
      <c r="AS461" s="24" t="n">
        <v>42.7878646850586</v>
      </c>
      <c r="AT461" s="24" t="n">
        <v>45.7878646850586</v>
      </c>
      <c r="AU461" s="24" t="n">
        <v>48.7878646850586</v>
      </c>
      <c r="AV461" s="24" t="n">
        <v>2.15</v>
      </c>
      <c r="AW461" s="15" t="n">
        <v>42156</v>
      </c>
      <c r="AX461" s="24" t="n">
        <v>0.08</v>
      </c>
      <c r="AY461" s="15" t="n">
        <v>41275</v>
      </c>
      <c r="AZ461" s="24" t="n">
        <v>43.7878646850586</v>
      </c>
      <c r="BA461" s="24" t="n">
        <v>45.2878646850586</v>
      </c>
      <c r="BB461" s="24" t="n">
        <v>46.7878646850586</v>
      </c>
      <c r="BC461" s="24" t="n">
        <v>2.15</v>
      </c>
      <c r="BD461" s="15" t="n">
        <v>42156</v>
      </c>
      <c r="BE461" s="24" t="n">
        <v>0.08</v>
      </c>
      <c r="BF461" s="15" t="n">
        <v>41275</v>
      </c>
      <c r="BG461" s="24" t="n">
        <v>54.303840637207</v>
      </c>
      <c r="BH461" s="24" t="n">
        <v>56.803840637207</v>
      </c>
      <c r="BI461" s="24" t="n">
        <v>63.803840637207</v>
      </c>
      <c r="BJ461" s="24" t="n">
        <v>1.9</v>
      </c>
      <c r="BK461" s="15" t="n">
        <v>42156</v>
      </c>
      <c r="BL461" s="24" t="n">
        <v>0.11542194</v>
      </c>
      <c r="BM461" s="15" t="n">
        <v>41275</v>
      </c>
      <c r="BN461" s="24" t="n">
        <v>42.7878646850586</v>
      </c>
      <c r="BO461" s="24" t="n">
        <v>45.2878646850586</v>
      </c>
      <c r="BP461" s="24" t="n">
        <v>52.2878646850586</v>
      </c>
      <c r="BQ461" s="24" t="n">
        <v>1.9</v>
      </c>
      <c r="BR461" s="15" t="n">
        <v>42156</v>
      </c>
      <c r="BS461" s="24" t="n">
        <v>0.11542194</v>
      </c>
      <c r="BT461" s="15" t="n">
        <v>41275</v>
      </c>
      <c r="BU461" s="24" t="n">
        <v>46.2358665466309</v>
      </c>
      <c r="BV461" s="24" t="n">
        <v>47.7358665466309</v>
      </c>
      <c r="BW461" s="24" t="n">
        <v>49.2358665466309</v>
      </c>
      <c r="BX461" s="24" t="n">
        <v>2.15</v>
      </c>
      <c r="BY461" s="15" t="n">
        <v>42156</v>
      </c>
      <c r="BZ461" s="24" t="n">
        <v>0.08</v>
      </c>
      <c r="CA461" s="15" t="n">
        <v>41275</v>
      </c>
      <c r="CB461" s="24" t="n">
        <v>43.8878646850586</v>
      </c>
      <c r="CC461" s="24" t="n">
        <v>46.8878646850586</v>
      </c>
      <c r="CD461" s="24" t="n">
        <v>49.8878646850586</v>
      </c>
      <c r="CE461" s="24" t="n">
        <v>2.15</v>
      </c>
      <c r="CF461" s="15" t="n">
        <v>42156</v>
      </c>
      <c r="CG461" s="24" t="n">
        <v>0.08</v>
      </c>
      <c r="CH461" s="15" t="n">
        <v>41275</v>
      </c>
      <c r="CI461" s="24" t="n">
        <v>40.8699989318848</v>
      </c>
      <c r="CJ461" s="24" t="n">
        <v>44.8699989318848</v>
      </c>
      <c r="CK461" s="24" t="n">
        <v>49.8699989318848</v>
      </c>
      <c r="CL461" s="24" t="n">
        <v>1.5</v>
      </c>
      <c r="CM461" s="15" t="n">
        <v>42156</v>
      </c>
      <c r="CN461" s="24" t="n">
        <v>0.13</v>
      </c>
    </row>
    <row r="462" customFormat="false" ht="12.75" hidden="false" customHeight="false" outlineLevel="0" collapsed="false">
      <c r="B462" s="15" t="n">
        <v>41306</v>
      </c>
      <c r="C462" s="24" t="n">
        <v>51.7</v>
      </c>
      <c r="D462" s="24" t="n">
        <v>53.5</v>
      </c>
      <c r="E462" s="24" t="n">
        <v>55.3</v>
      </c>
      <c r="F462" s="25" t="n">
        <v>0.9</v>
      </c>
      <c r="G462" s="15" t="n">
        <v>42186</v>
      </c>
      <c r="H462" s="25" t="n">
        <v>0.232339539979448</v>
      </c>
      <c r="I462" s="15" t="n">
        <v>41306</v>
      </c>
      <c r="J462" s="24" t="n">
        <v>37.6500007629395</v>
      </c>
      <c r="K462" s="24" t="n">
        <v>39.4500007629395</v>
      </c>
      <c r="L462" s="24" t="n">
        <v>41.2500007629395</v>
      </c>
      <c r="M462" s="25" t="n">
        <v>0.9</v>
      </c>
      <c r="N462" s="15" t="n">
        <v>42186</v>
      </c>
      <c r="O462" s="25" t="n">
        <v>0.232339539979448</v>
      </c>
      <c r="P462" s="15" t="n">
        <v>41306</v>
      </c>
      <c r="Q462" s="24" t="n">
        <v>50.63</v>
      </c>
      <c r="R462" s="24" t="n">
        <v>52.7</v>
      </c>
      <c r="S462" s="24" t="n">
        <v>54.74</v>
      </c>
      <c r="T462" s="25" t="n">
        <v>0.9</v>
      </c>
      <c r="U462" s="15" t="n">
        <v>42186</v>
      </c>
      <c r="V462" s="25" t="n">
        <v>0.232339539979448</v>
      </c>
      <c r="W462" s="15" t="n">
        <v>41306</v>
      </c>
      <c r="X462" s="24" t="n">
        <v>43.95</v>
      </c>
      <c r="Y462" s="24" t="n">
        <v>45.75</v>
      </c>
      <c r="Z462" s="24" t="n">
        <v>47.55</v>
      </c>
      <c r="AA462" s="25" t="n">
        <v>0.9</v>
      </c>
      <c r="AB462" s="15" t="n">
        <v>42186</v>
      </c>
      <c r="AC462" s="25" t="n">
        <v>0.29042442497431</v>
      </c>
      <c r="AD462" s="15" t="n">
        <v>41306</v>
      </c>
      <c r="AE462" s="24" t="n">
        <v>36.2</v>
      </c>
      <c r="AF462" s="24" t="n">
        <v>38</v>
      </c>
      <c r="AG462" s="24" t="n">
        <v>39.8</v>
      </c>
      <c r="AH462" s="25" t="n">
        <v>2.5</v>
      </c>
      <c r="AI462" s="15" t="n">
        <v>42186</v>
      </c>
      <c r="AJ462" s="25" t="n">
        <v>0.232339539979448</v>
      </c>
      <c r="AK462" s="15" t="n">
        <v>41306</v>
      </c>
      <c r="AL462" s="24" t="n">
        <v>58.35</v>
      </c>
      <c r="AM462" s="24" t="n">
        <v>60.15</v>
      </c>
      <c r="AN462" s="24" t="n">
        <v>61.95</v>
      </c>
      <c r="AO462" s="24" t="n">
        <v>0.9</v>
      </c>
      <c r="AP462" s="15" t="n">
        <v>42186</v>
      </c>
      <c r="AQ462" s="24" t="n">
        <v>0.232339539979448</v>
      </c>
      <c r="AR462" s="15" t="n">
        <v>41306</v>
      </c>
      <c r="AS462" s="24" t="n">
        <v>42.4378623962402</v>
      </c>
      <c r="AT462" s="24" t="n">
        <v>45.4378623962402</v>
      </c>
      <c r="AU462" s="24" t="n">
        <v>48.4378623962402</v>
      </c>
      <c r="AV462" s="24" t="n">
        <v>2.9</v>
      </c>
      <c r="AW462" s="15" t="n">
        <v>42186</v>
      </c>
      <c r="AX462" s="24" t="n">
        <v>0.08</v>
      </c>
      <c r="AY462" s="15" t="n">
        <v>41306</v>
      </c>
      <c r="AZ462" s="24" t="n">
        <v>43.4378623962402</v>
      </c>
      <c r="BA462" s="24" t="n">
        <v>44.9378623962402</v>
      </c>
      <c r="BB462" s="24" t="n">
        <v>46.4378623962402</v>
      </c>
      <c r="BC462" s="24" t="n">
        <v>2.9</v>
      </c>
      <c r="BD462" s="15" t="n">
        <v>42186</v>
      </c>
      <c r="BE462" s="24" t="n">
        <v>0.08</v>
      </c>
      <c r="BF462" s="15" t="n">
        <v>41306</v>
      </c>
      <c r="BG462" s="24" t="n">
        <v>52.303840637207</v>
      </c>
      <c r="BH462" s="24" t="n">
        <v>54.803840637207</v>
      </c>
      <c r="BI462" s="24" t="n">
        <v>61.803840637207</v>
      </c>
      <c r="BJ462" s="24" t="n">
        <v>2.8</v>
      </c>
      <c r="BK462" s="15" t="n">
        <v>42186</v>
      </c>
      <c r="BL462" s="24" t="n">
        <v>0.11542194</v>
      </c>
      <c r="BM462" s="15" t="n">
        <v>41306</v>
      </c>
      <c r="BN462" s="24" t="n">
        <v>42.4378623962402</v>
      </c>
      <c r="BO462" s="24" t="n">
        <v>44.9378623962402</v>
      </c>
      <c r="BP462" s="24" t="n">
        <v>51.9378623962402</v>
      </c>
      <c r="BQ462" s="24" t="n">
        <v>2.8</v>
      </c>
      <c r="BR462" s="15" t="n">
        <v>42186</v>
      </c>
      <c r="BS462" s="24" t="n">
        <v>0.11542194</v>
      </c>
      <c r="BT462" s="15" t="n">
        <v>41306</v>
      </c>
      <c r="BU462" s="24" t="n">
        <v>46.8878631591797</v>
      </c>
      <c r="BV462" s="24" t="n">
        <v>48.3878631591797</v>
      </c>
      <c r="BW462" s="24" t="n">
        <v>49.8878631591797</v>
      </c>
      <c r="BX462" s="24" t="n">
        <v>2.9</v>
      </c>
      <c r="BY462" s="15" t="n">
        <v>42186</v>
      </c>
      <c r="BZ462" s="24" t="n">
        <v>0.08</v>
      </c>
      <c r="CA462" s="15" t="n">
        <v>41306</v>
      </c>
      <c r="CB462" s="24" t="n">
        <v>43.5378623962402</v>
      </c>
      <c r="CC462" s="24" t="n">
        <v>46.5378623962402</v>
      </c>
      <c r="CD462" s="24" t="n">
        <v>49.5378623962402</v>
      </c>
      <c r="CE462" s="24" t="n">
        <v>2.9</v>
      </c>
      <c r="CF462" s="15" t="n">
        <v>42186</v>
      </c>
      <c r="CG462" s="24" t="n">
        <v>0.08</v>
      </c>
      <c r="CH462" s="15" t="n">
        <v>41306</v>
      </c>
      <c r="CI462" s="24" t="n">
        <v>39.5699920654297</v>
      </c>
      <c r="CJ462" s="24" t="n">
        <v>43.5699920654297</v>
      </c>
      <c r="CK462" s="24" t="n">
        <v>48.5699920654297</v>
      </c>
      <c r="CL462" s="24" t="n">
        <v>2.4</v>
      </c>
      <c r="CM462" s="15" t="n">
        <v>42186</v>
      </c>
      <c r="CN462" s="24" t="n">
        <v>0.13</v>
      </c>
    </row>
    <row r="463" customFormat="false" ht="12.75" hidden="false" customHeight="false" outlineLevel="0" collapsed="false">
      <c r="B463" s="15" t="n">
        <v>41334</v>
      </c>
      <c r="C463" s="24" t="n">
        <v>37.75</v>
      </c>
      <c r="D463" s="24" t="n">
        <v>38.75</v>
      </c>
      <c r="E463" s="24" t="n">
        <v>39.75</v>
      </c>
      <c r="F463" s="25" t="n">
        <v>1.2</v>
      </c>
      <c r="G463" s="15" t="n">
        <v>42217</v>
      </c>
      <c r="H463" s="25" t="n">
        <v>0.266455219267569</v>
      </c>
      <c r="I463" s="15" t="n">
        <v>41334</v>
      </c>
      <c r="J463" s="24" t="n">
        <v>36</v>
      </c>
      <c r="K463" s="24" t="n">
        <v>37</v>
      </c>
      <c r="L463" s="24" t="n">
        <v>38</v>
      </c>
      <c r="M463" s="25" t="n">
        <v>1.2</v>
      </c>
      <c r="N463" s="15" t="n">
        <v>42217</v>
      </c>
      <c r="O463" s="25" t="n">
        <v>0.266455219267569</v>
      </c>
      <c r="P463" s="15" t="n">
        <v>41334</v>
      </c>
      <c r="Q463" s="24" t="n">
        <v>37.9300007629395</v>
      </c>
      <c r="R463" s="24" t="n">
        <v>40.0000007629395</v>
      </c>
      <c r="S463" s="24" t="n">
        <v>42.0400007629395</v>
      </c>
      <c r="T463" s="25" t="n">
        <v>1.2</v>
      </c>
      <c r="U463" s="15" t="n">
        <v>42217</v>
      </c>
      <c r="V463" s="25" t="n">
        <v>0.266455219267569</v>
      </c>
      <c r="W463" s="15" t="n">
        <v>41334</v>
      </c>
      <c r="X463" s="24" t="n">
        <v>36.25</v>
      </c>
      <c r="Y463" s="24" t="n">
        <v>37.25</v>
      </c>
      <c r="Z463" s="24" t="n">
        <v>38.25</v>
      </c>
      <c r="AA463" s="25" t="n">
        <v>1.2</v>
      </c>
      <c r="AB463" s="15" t="n">
        <v>42217</v>
      </c>
      <c r="AC463" s="25" t="n">
        <v>0.333069024084461</v>
      </c>
      <c r="AD463" s="15" t="n">
        <v>41334</v>
      </c>
      <c r="AE463" s="24" t="n">
        <v>32.75</v>
      </c>
      <c r="AF463" s="24" t="n">
        <v>33.75</v>
      </c>
      <c r="AG463" s="24" t="n">
        <v>34.75</v>
      </c>
      <c r="AH463" s="25" t="n">
        <v>3.25</v>
      </c>
      <c r="AI463" s="15" t="n">
        <v>42217</v>
      </c>
      <c r="AJ463" s="25" t="n">
        <v>0.266455219267569</v>
      </c>
      <c r="AK463" s="15" t="n">
        <v>41334</v>
      </c>
      <c r="AL463" s="24" t="n">
        <v>45.4</v>
      </c>
      <c r="AM463" s="24" t="n">
        <v>46.4</v>
      </c>
      <c r="AN463" s="24" t="n">
        <v>47.4</v>
      </c>
      <c r="AO463" s="24" t="n">
        <v>1.2</v>
      </c>
      <c r="AP463" s="15" t="n">
        <v>42217</v>
      </c>
      <c r="AQ463" s="24" t="n">
        <v>0.266455219267569</v>
      </c>
      <c r="AR463" s="15" t="n">
        <v>41334</v>
      </c>
      <c r="AS463" s="24" t="n">
        <v>34.3985443115234</v>
      </c>
      <c r="AT463" s="24" t="n">
        <v>37.3985443115234</v>
      </c>
      <c r="AU463" s="24" t="n">
        <v>40.3985443115234</v>
      </c>
      <c r="AV463" s="24" t="n">
        <v>3.9</v>
      </c>
      <c r="AW463" s="15" t="n">
        <v>42217</v>
      </c>
      <c r="AX463" s="24" t="n">
        <v>0.08</v>
      </c>
      <c r="AY463" s="15" t="n">
        <v>41334</v>
      </c>
      <c r="AZ463" s="24" t="n">
        <v>35.3985443115234</v>
      </c>
      <c r="BA463" s="24" t="n">
        <v>36.8985443115234</v>
      </c>
      <c r="BB463" s="24" t="n">
        <v>38.3985443115234</v>
      </c>
      <c r="BC463" s="24" t="n">
        <v>3.9</v>
      </c>
      <c r="BD463" s="15" t="n">
        <v>42217</v>
      </c>
      <c r="BE463" s="24" t="n">
        <v>0.08</v>
      </c>
      <c r="BF463" s="15" t="n">
        <v>41334</v>
      </c>
      <c r="BG463" s="24" t="n">
        <v>41.0469169616699</v>
      </c>
      <c r="BH463" s="24" t="n">
        <v>43.5469169616699</v>
      </c>
      <c r="BI463" s="24" t="n">
        <v>50.5469169616699</v>
      </c>
      <c r="BJ463" s="24" t="n">
        <v>3.5</v>
      </c>
      <c r="BK463" s="15" t="n">
        <v>42217</v>
      </c>
      <c r="BL463" s="24" t="n">
        <v>0.11542194</v>
      </c>
      <c r="BM463" s="15" t="n">
        <v>41334</v>
      </c>
      <c r="BN463" s="24" t="n">
        <v>34.3985443115234</v>
      </c>
      <c r="BO463" s="24" t="n">
        <v>36.8985443115234</v>
      </c>
      <c r="BP463" s="24" t="n">
        <v>43.8985443115234</v>
      </c>
      <c r="BQ463" s="24" t="n">
        <v>3.5</v>
      </c>
      <c r="BR463" s="15" t="n">
        <v>42217</v>
      </c>
      <c r="BS463" s="24" t="n">
        <v>0.11542194</v>
      </c>
      <c r="BT463" s="15" t="n">
        <v>41334</v>
      </c>
      <c r="BU463" s="24" t="n">
        <v>37.0985450744629</v>
      </c>
      <c r="BV463" s="24" t="n">
        <v>38.5985450744629</v>
      </c>
      <c r="BW463" s="24" t="n">
        <v>40.0985450744629</v>
      </c>
      <c r="BX463" s="24" t="n">
        <v>3.9</v>
      </c>
      <c r="BY463" s="15" t="n">
        <v>42217</v>
      </c>
      <c r="BZ463" s="24" t="n">
        <v>0.08</v>
      </c>
      <c r="CA463" s="15" t="n">
        <v>41334</v>
      </c>
      <c r="CB463" s="24" t="n">
        <v>35.4985443115234</v>
      </c>
      <c r="CC463" s="24" t="n">
        <v>38.4985443115234</v>
      </c>
      <c r="CD463" s="24" t="n">
        <v>41.4985443115234</v>
      </c>
      <c r="CE463" s="24" t="n">
        <v>3.9</v>
      </c>
      <c r="CF463" s="15" t="n">
        <v>42217</v>
      </c>
      <c r="CG463" s="24" t="n">
        <v>0.08</v>
      </c>
      <c r="CH463" s="15" t="n">
        <v>41334</v>
      </c>
      <c r="CI463" s="24" t="n">
        <v>37.4499931335449</v>
      </c>
      <c r="CJ463" s="24" t="n">
        <v>41.4499931335449</v>
      </c>
      <c r="CK463" s="24" t="n">
        <v>46.4499931335449</v>
      </c>
      <c r="CL463" s="24" t="n">
        <v>3.5</v>
      </c>
      <c r="CM463" s="15" t="n">
        <v>42217</v>
      </c>
      <c r="CN463" s="24" t="n">
        <v>0.13</v>
      </c>
    </row>
    <row r="464" customFormat="false" ht="12.75" hidden="false" customHeight="false" outlineLevel="0" collapsed="false">
      <c r="B464" s="15" t="n">
        <v>41365</v>
      </c>
      <c r="C464" s="24" t="n">
        <v>38.15</v>
      </c>
      <c r="D464" s="24" t="n">
        <v>39</v>
      </c>
      <c r="E464" s="24" t="n">
        <v>39.85</v>
      </c>
      <c r="F464" s="25" t="n">
        <v>1.5</v>
      </c>
      <c r="G464" s="15" t="n">
        <v>42248</v>
      </c>
      <c r="H464" s="25" t="n">
        <v>0.266455219267569</v>
      </c>
      <c r="I464" s="15" t="n">
        <v>41365</v>
      </c>
      <c r="J464" s="24" t="n">
        <v>34.3500007629395</v>
      </c>
      <c r="K464" s="24" t="n">
        <v>35.2000007629395</v>
      </c>
      <c r="L464" s="24" t="n">
        <v>36.0500007629395</v>
      </c>
      <c r="M464" s="25" t="n">
        <v>1.5</v>
      </c>
      <c r="N464" s="15" t="n">
        <v>42248</v>
      </c>
      <c r="O464" s="25" t="n">
        <v>0.266455219267569</v>
      </c>
      <c r="P464" s="15" t="n">
        <v>41365</v>
      </c>
      <c r="Q464" s="24" t="n">
        <v>36.9699992370606</v>
      </c>
      <c r="R464" s="24" t="n">
        <v>39.5999992370606</v>
      </c>
      <c r="S464" s="24" t="n">
        <v>41.6399992370606</v>
      </c>
      <c r="T464" s="25" t="n">
        <v>1.5</v>
      </c>
      <c r="U464" s="15" t="n">
        <v>42248</v>
      </c>
      <c r="V464" s="25" t="n">
        <v>0.266455219267569</v>
      </c>
      <c r="W464" s="15" t="n">
        <v>41365</v>
      </c>
      <c r="X464" s="24" t="n">
        <v>34.9</v>
      </c>
      <c r="Y464" s="24" t="n">
        <v>35.75</v>
      </c>
      <c r="Z464" s="24" t="n">
        <v>36.6</v>
      </c>
      <c r="AA464" s="25" t="n">
        <v>1.5</v>
      </c>
      <c r="AB464" s="15" t="n">
        <v>42248</v>
      </c>
      <c r="AC464" s="25" t="n">
        <v>0.333069024084461</v>
      </c>
      <c r="AD464" s="15" t="n">
        <v>41365</v>
      </c>
      <c r="AE464" s="24" t="n">
        <v>29.9</v>
      </c>
      <c r="AF464" s="24" t="n">
        <v>30.75</v>
      </c>
      <c r="AG464" s="24" t="n">
        <v>31.6</v>
      </c>
      <c r="AH464" s="25" t="n">
        <v>3.25</v>
      </c>
      <c r="AI464" s="15" t="n">
        <v>42248</v>
      </c>
      <c r="AJ464" s="25" t="n">
        <v>0.266455219267569</v>
      </c>
      <c r="AK464" s="15" t="n">
        <v>41365</v>
      </c>
      <c r="AL464" s="24" t="n">
        <v>45.8</v>
      </c>
      <c r="AM464" s="24" t="n">
        <v>46.65</v>
      </c>
      <c r="AN464" s="24" t="n">
        <v>47.5</v>
      </c>
      <c r="AO464" s="24" t="n">
        <v>1.5</v>
      </c>
      <c r="AP464" s="15" t="n">
        <v>42248</v>
      </c>
      <c r="AQ464" s="24" t="n">
        <v>0.266455219267569</v>
      </c>
      <c r="AR464" s="15" t="n">
        <v>41365</v>
      </c>
      <c r="AS464" s="24" t="n">
        <v>34.8485450744629</v>
      </c>
      <c r="AT464" s="24" t="n">
        <v>37.8485450744629</v>
      </c>
      <c r="AU464" s="24" t="n">
        <v>40.8485450744629</v>
      </c>
      <c r="AV464" s="24" t="n">
        <v>3.9</v>
      </c>
      <c r="AW464" s="15" t="n">
        <v>42248</v>
      </c>
      <c r="AX464" s="24" t="n">
        <v>0.08</v>
      </c>
      <c r="AY464" s="15" t="n">
        <v>41365</v>
      </c>
      <c r="AZ464" s="24" t="n">
        <v>35.8485450744629</v>
      </c>
      <c r="BA464" s="24" t="n">
        <v>37.3485450744629</v>
      </c>
      <c r="BB464" s="24" t="n">
        <v>38.8485450744629</v>
      </c>
      <c r="BC464" s="24" t="n">
        <v>3.9</v>
      </c>
      <c r="BD464" s="15" t="n">
        <v>42248</v>
      </c>
      <c r="BE464" s="24" t="n">
        <v>0.08</v>
      </c>
      <c r="BF464" s="15" t="n">
        <v>41365</v>
      </c>
      <c r="BG464" s="24" t="n">
        <v>38.9469146728516</v>
      </c>
      <c r="BH464" s="24" t="n">
        <v>41.4469146728516</v>
      </c>
      <c r="BI464" s="24" t="n">
        <v>48.4469146728516</v>
      </c>
      <c r="BJ464" s="24" t="n">
        <v>3.5</v>
      </c>
      <c r="BK464" s="15" t="n">
        <v>42248</v>
      </c>
      <c r="BL464" s="24" t="n">
        <v>0.11542194</v>
      </c>
      <c r="BM464" s="15" t="n">
        <v>41365</v>
      </c>
      <c r="BN464" s="24" t="n">
        <v>34.8485450744629</v>
      </c>
      <c r="BO464" s="24" t="n">
        <v>37.3485450744629</v>
      </c>
      <c r="BP464" s="24" t="n">
        <v>44.3485450744629</v>
      </c>
      <c r="BQ464" s="24" t="n">
        <v>3.5</v>
      </c>
      <c r="BR464" s="15" t="n">
        <v>42248</v>
      </c>
      <c r="BS464" s="24" t="n">
        <v>0.11542194</v>
      </c>
      <c r="BT464" s="15" t="n">
        <v>41365</v>
      </c>
      <c r="BU464" s="24" t="n">
        <v>37.0985450744629</v>
      </c>
      <c r="BV464" s="24" t="n">
        <v>38.5985450744629</v>
      </c>
      <c r="BW464" s="24" t="n">
        <v>40.0985450744629</v>
      </c>
      <c r="BX464" s="24" t="n">
        <v>3.9</v>
      </c>
      <c r="BY464" s="15" t="n">
        <v>42248</v>
      </c>
      <c r="BZ464" s="24" t="n">
        <v>0.08</v>
      </c>
      <c r="CA464" s="15" t="n">
        <v>41365</v>
      </c>
      <c r="CB464" s="24" t="n">
        <v>35.9485450744629</v>
      </c>
      <c r="CC464" s="24" t="n">
        <v>38.9485450744629</v>
      </c>
      <c r="CD464" s="24" t="n">
        <v>41.9485450744629</v>
      </c>
      <c r="CE464" s="24" t="n">
        <v>3.9</v>
      </c>
      <c r="CF464" s="15" t="n">
        <v>42248</v>
      </c>
      <c r="CG464" s="24" t="n">
        <v>0.08</v>
      </c>
      <c r="CH464" s="15" t="n">
        <v>41365</v>
      </c>
      <c r="CI464" s="24" t="n">
        <v>36.7499885559082</v>
      </c>
      <c r="CJ464" s="24" t="n">
        <v>40.7499885559082</v>
      </c>
      <c r="CK464" s="24" t="n">
        <v>45.7499885559082</v>
      </c>
      <c r="CL464" s="24" t="n">
        <v>3.5</v>
      </c>
      <c r="CM464" s="15" t="n">
        <v>42248</v>
      </c>
      <c r="CN464" s="24" t="n">
        <v>0.13</v>
      </c>
    </row>
    <row r="465" customFormat="false" ht="12.75" hidden="false" customHeight="false" outlineLevel="0" collapsed="false">
      <c r="B465" s="15" t="n">
        <v>41395</v>
      </c>
      <c r="C465" s="24" t="n">
        <v>41.12</v>
      </c>
      <c r="D465" s="24" t="n">
        <v>43.6</v>
      </c>
      <c r="E465" s="24" t="n">
        <v>46.08</v>
      </c>
      <c r="F465" s="25" t="n">
        <v>1.5</v>
      </c>
      <c r="G465" s="15" t="n">
        <v>42278</v>
      </c>
      <c r="H465" s="25" t="n">
        <v>0.200870766842991</v>
      </c>
      <c r="I465" s="15" t="n">
        <v>41395</v>
      </c>
      <c r="J465" s="24" t="n">
        <v>37.02</v>
      </c>
      <c r="K465" s="24" t="n">
        <v>39.5</v>
      </c>
      <c r="L465" s="24" t="n">
        <v>41.98</v>
      </c>
      <c r="M465" s="25" t="n">
        <v>1.5</v>
      </c>
      <c r="N465" s="15" t="n">
        <v>42278</v>
      </c>
      <c r="O465" s="25" t="n">
        <v>0.200870766842991</v>
      </c>
      <c r="P465" s="15" t="n">
        <v>41395</v>
      </c>
      <c r="Q465" s="24" t="n">
        <v>39.17</v>
      </c>
      <c r="R465" s="24" t="n">
        <v>41.8</v>
      </c>
      <c r="S465" s="24" t="n">
        <v>45.65</v>
      </c>
      <c r="T465" s="25" t="n">
        <v>1.5</v>
      </c>
      <c r="U465" s="15" t="n">
        <v>42278</v>
      </c>
      <c r="V465" s="25" t="n">
        <v>0.200870766842991</v>
      </c>
      <c r="W465" s="15" t="n">
        <v>41395</v>
      </c>
      <c r="X465" s="24" t="n">
        <v>34.77</v>
      </c>
      <c r="Y465" s="24" t="n">
        <v>37.25</v>
      </c>
      <c r="Z465" s="24" t="n">
        <v>39.73</v>
      </c>
      <c r="AA465" s="25" t="n">
        <v>1.5</v>
      </c>
      <c r="AB465" s="15" t="n">
        <v>42278</v>
      </c>
      <c r="AC465" s="25" t="n">
        <v>0.251088458553739</v>
      </c>
      <c r="AD465" s="15" t="n">
        <v>41395</v>
      </c>
      <c r="AE465" s="24" t="n">
        <v>32.77</v>
      </c>
      <c r="AF465" s="24" t="n">
        <v>35.25</v>
      </c>
      <c r="AG465" s="24" t="n">
        <v>37.73</v>
      </c>
      <c r="AH465" s="25" t="n">
        <v>2</v>
      </c>
      <c r="AI465" s="15" t="n">
        <v>42278</v>
      </c>
      <c r="AJ465" s="25" t="n">
        <v>0.200870766842991</v>
      </c>
      <c r="AK465" s="15" t="n">
        <v>41395</v>
      </c>
      <c r="AL465" s="24" t="n">
        <v>48.16</v>
      </c>
      <c r="AM465" s="24" t="n">
        <v>50.64</v>
      </c>
      <c r="AN465" s="24" t="n">
        <v>53.12</v>
      </c>
      <c r="AO465" s="24" t="n">
        <v>1.5</v>
      </c>
      <c r="AP465" s="15" t="n">
        <v>42278</v>
      </c>
      <c r="AQ465" s="24" t="n">
        <v>0.200870766842991</v>
      </c>
      <c r="AR465" s="15" t="n">
        <v>41395</v>
      </c>
      <c r="AS465" s="24" t="n">
        <v>33.2535667419434</v>
      </c>
      <c r="AT465" s="24" t="n">
        <v>38.2535667419434</v>
      </c>
      <c r="AU465" s="24" t="n">
        <v>43.2535667419434</v>
      </c>
      <c r="AV465" s="24" t="n">
        <v>2.33</v>
      </c>
      <c r="AW465" s="15" t="n">
        <v>42278</v>
      </c>
      <c r="AX465" s="24" t="n">
        <v>0.08</v>
      </c>
      <c r="AY465" s="15" t="n">
        <v>41395</v>
      </c>
      <c r="AZ465" s="24" t="n">
        <v>35.4535667419434</v>
      </c>
      <c r="BA465" s="24" t="n">
        <v>37.7535667419434</v>
      </c>
      <c r="BB465" s="24" t="n">
        <v>40.0535667419434</v>
      </c>
      <c r="BC465" s="24" t="n">
        <v>2.33</v>
      </c>
      <c r="BD465" s="15" t="n">
        <v>42278</v>
      </c>
      <c r="BE465" s="24" t="n">
        <v>0.08</v>
      </c>
      <c r="BF465" s="15" t="n">
        <v>41395</v>
      </c>
      <c r="BG465" s="24" t="n">
        <v>36.621915435791</v>
      </c>
      <c r="BH465" s="24" t="n">
        <v>39.121915435791</v>
      </c>
      <c r="BI465" s="24" t="n">
        <v>46.121915435791</v>
      </c>
      <c r="BJ465" s="24" t="n">
        <v>2.154</v>
      </c>
      <c r="BK465" s="15" t="n">
        <v>42278</v>
      </c>
      <c r="BL465" s="24" t="n">
        <v>0.11542194</v>
      </c>
      <c r="BM465" s="15" t="n">
        <v>41395</v>
      </c>
      <c r="BN465" s="24" t="n">
        <v>37.3785667419434</v>
      </c>
      <c r="BO465" s="24" t="n">
        <v>39.8785667419434</v>
      </c>
      <c r="BP465" s="24" t="n">
        <v>46.8785667419434</v>
      </c>
      <c r="BQ465" s="24" t="n">
        <v>2.154</v>
      </c>
      <c r="BR465" s="15" t="n">
        <v>42278</v>
      </c>
      <c r="BS465" s="24" t="n">
        <v>0.11542194</v>
      </c>
      <c r="BT465" s="15" t="n">
        <v>41395</v>
      </c>
      <c r="BU465" s="24" t="n">
        <v>31.8535682678223</v>
      </c>
      <c r="BV465" s="24" t="n">
        <v>34.1535682678223</v>
      </c>
      <c r="BW465" s="24" t="n">
        <v>36.4535682678223</v>
      </c>
      <c r="BX465" s="24" t="n">
        <v>2.33</v>
      </c>
      <c r="BY465" s="15" t="n">
        <v>42278</v>
      </c>
      <c r="BZ465" s="24" t="n">
        <v>0.08</v>
      </c>
      <c r="CA465" s="15" t="n">
        <v>41395</v>
      </c>
      <c r="CB465" s="24" t="n">
        <v>34.3535667419434</v>
      </c>
      <c r="CC465" s="24" t="n">
        <v>39.3535667419434</v>
      </c>
      <c r="CD465" s="24" t="n">
        <v>44.3535667419434</v>
      </c>
      <c r="CE465" s="24" t="n">
        <v>2.33</v>
      </c>
      <c r="CF465" s="15" t="n">
        <v>42278</v>
      </c>
      <c r="CG465" s="24" t="n">
        <v>0.08</v>
      </c>
      <c r="CH465" s="15" t="n">
        <v>41395</v>
      </c>
      <c r="CI465" s="24" t="n">
        <v>41.2500114440918</v>
      </c>
      <c r="CJ465" s="24" t="n">
        <v>45.2500114440918</v>
      </c>
      <c r="CK465" s="24" t="n">
        <v>50.2500114440918</v>
      </c>
      <c r="CL465" s="24" t="n">
        <v>2.5</v>
      </c>
      <c r="CM465" s="15" t="n">
        <v>42278</v>
      </c>
      <c r="CN465" s="24" t="n">
        <v>0.13</v>
      </c>
    </row>
    <row r="466" customFormat="false" ht="12.75" hidden="false" customHeight="false" outlineLevel="0" collapsed="false">
      <c r="B466" s="15" t="n">
        <v>41426</v>
      </c>
      <c r="C466" s="24" t="n">
        <v>58.39</v>
      </c>
      <c r="D466" s="24" t="n">
        <v>65.5</v>
      </c>
      <c r="E466" s="24" t="n">
        <v>72.61</v>
      </c>
      <c r="F466" s="25" t="n">
        <v>0.9</v>
      </c>
      <c r="G466" s="15" t="n">
        <v>42309</v>
      </c>
      <c r="H466" s="25" t="n">
        <v>0.177342712161528</v>
      </c>
      <c r="I466" s="15" t="n">
        <v>41426</v>
      </c>
      <c r="J466" s="24" t="n">
        <v>56.64</v>
      </c>
      <c r="K466" s="24" t="n">
        <v>63.75</v>
      </c>
      <c r="L466" s="24" t="n">
        <v>70.86</v>
      </c>
      <c r="M466" s="25" t="n">
        <v>0.9</v>
      </c>
      <c r="N466" s="15" t="n">
        <v>42309</v>
      </c>
      <c r="O466" s="25" t="n">
        <v>0.177342712161528</v>
      </c>
      <c r="P466" s="15" t="n">
        <v>41426</v>
      </c>
      <c r="Q466" s="24" t="n">
        <v>51.88</v>
      </c>
      <c r="R466" s="24" t="n">
        <v>56.95</v>
      </c>
      <c r="S466" s="24" t="n">
        <v>62.82</v>
      </c>
      <c r="T466" s="25" t="n">
        <v>0.9</v>
      </c>
      <c r="U466" s="15" t="n">
        <v>42309</v>
      </c>
      <c r="V466" s="25" t="n">
        <v>0.177342712161528</v>
      </c>
      <c r="W466" s="15" t="n">
        <v>41426</v>
      </c>
      <c r="X466" s="24" t="n">
        <v>42.14</v>
      </c>
      <c r="Y466" s="24" t="n">
        <v>49.25</v>
      </c>
      <c r="Z466" s="24" t="n">
        <v>56.36</v>
      </c>
      <c r="AA466" s="25" t="n">
        <v>0.9</v>
      </c>
      <c r="AB466" s="15" t="n">
        <v>42309</v>
      </c>
      <c r="AC466" s="25" t="n">
        <v>0.22167839020191</v>
      </c>
      <c r="AD466" s="15" t="n">
        <v>41426</v>
      </c>
      <c r="AE466" s="24" t="n">
        <v>51.39</v>
      </c>
      <c r="AF466" s="24" t="n">
        <v>58.5</v>
      </c>
      <c r="AG466" s="24" t="n">
        <v>65.61</v>
      </c>
      <c r="AH466" s="25" t="n">
        <v>1.5</v>
      </c>
      <c r="AI466" s="15" t="n">
        <v>42309</v>
      </c>
      <c r="AJ466" s="25" t="n">
        <v>0.177342712161528</v>
      </c>
      <c r="AK466" s="15" t="n">
        <v>41426</v>
      </c>
      <c r="AL466" s="24" t="n">
        <v>68.23</v>
      </c>
      <c r="AM466" s="24" t="n">
        <v>75.34</v>
      </c>
      <c r="AN466" s="24" t="n">
        <v>82.45</v>
      </c>
      <c r="AO466" s="24" t="n">
        <v>0.9</v>
      </c>
      <c r="AP466" s="15" t="n">
        <v>42309</v>
      </c>
      <c r="AQ466" s="24" t="n">
        <v>0.177342712161528</v>
      </c>
      <c r="AR466" s="15" t="n">
        <v>41426</v>
      </c>
      <c r="AS466" s="24" t="n">
        <v>33.9978561401367</v>
      </c>
      <c r="AT466" s="24" t="n">
        <v>48.9978561401367</v>
      </c>
      <c r="AU466" s="24" t="n">
        <v>58.9978561401367</v>
      </c>
      <c r="AV466" s="24" t="n">
        <v>2.06</v>
      </c>
      <c r="AW466" s="15" t="n">
        <v>42309</v>
      </c>
      <c r="AX466" s="24" t="n">
        <v>0.08</v>
      </c>
      <c r="AY466" s="15" t="n">
        <v>41426</v>
      </c>
      <c r="AZ466" s="24" t="n">
        <v>43.4978561401367</v>
      </c>
      <c r="BA466" s="24" t="n">
        <v>48.4978561401367</v>
      </c>
      <c r="BB466" s="24" t="n">
        <v>53.4978561401367</v>
      </c>
      <c r="BC466" s="24" t="n">
        <v>2.06</v>
      </c>
      <c r="BD466" s="15" t="n">
        <v>42309</v>
      </c>
      <c r="BE466" s="24" t="n">
        <v>0.08</v>
      </c>
      <c r="BF466" s="15" t="n">
        <v>41426</v>
      </c>
      <c r="BG466" s="24" t="n">
        <v>38.4773025512695</v>
      </c>
      <c r="BH466" s="24" t="n">
        <v>40.9773025512695</v>
      </c>
      <c r="BI466" s="24" t="n">
        <v>47.9773025512695</v>
      </c>
      <c r="BJ466" s="24" t="n">
        <v>1.84</v>
      </c>
      <c r="BK466" s="15" t="n">
        <v>42309</v>
      </c>
      <c r="BL466" s="24" t="n">
        <v>0.11542194</v>
      </c>
      <c r="BM466" s="15" t="n">
        <v>41426</v>
      </c>
      <c r="BN466" s="24" t="n">
        <v>49.6603546142578</v>
      </c>
      <c r="BO466" s="24" t="n">
        <v>52.1603546142578</v>
      </c>
      <c r="BP466" s="24" t="n">
        <v>59.1603546142578</v>
      </c>
      <c r="BQ466" s="24" t="n">
        <v>1.84</v>
      </c>
      <c r="BR466" s="15" t="n">
        <v>42309</v>
      </c>
      <c r="BS466" s="24" t="n">
        <v>0.11542194</v>
      </c>
      <c r="BT466" s="15" t="n">
        <v>41426</v>
      </c>
      <c r="BU466" s="24" t="n">
        <v>38.4978561401367</v>
      </c>
      <c r="BV466" s="24" t="n">
        <v>43.4978561401367</v>
      </c>
      <c r="BW466" s="24" t="n">
        <v>48.4978561401367</v>
      </c>
      <c r="BX466" s="24" t="n">
        <v>2.06</v>
      </c>
      <c r="BY466" s="15" t="n">
        <v>42309</v>
      </c>
      <c r="BZ466" s="24" t="n">
        <v>0.08</v>
      </c>
      <c r="CA466" s="15" t="n">
        <v>41426</v>
      </c>
      <c r="CB466" s="24" t="n">
        <v>35.0978561401367</v>
      </c>
      <c r="CC466" s="24" t="n">
        <v>50.0978561401367</v>
      </c>
      <c r="CD466" s="24" t="n">
        <v>60.0978561401367</v>
      </c>
      <c r="CE466" s="24" t="n">
        <v>2.06</v>
      </c>
      <c r="CF466" s="15" t="n">
        <v>42309</v>
      </c>
      <c r="CG466" s="24" t="n">
        <v>0.08</v>
      </c>
      <c r="CH466" s="15" t="n">
        <v>41426</v>
      </c>
      <c r="CI466" s="24" t="n">
        <v>52.4999961853027</v>
      </c>
      <c r="CJ466" s="24" t="n">
        <v>56.4999961853027</v>
      </c>
      <c r="CK466" s="24" t="n">
        <v>61.4999961853027</v>
      </c>
      <c r="CL466" s="24" t="n">
        <v>1.25</v>
      </c>
      <c r="CM466" s="15" t="n">
        <v>42309</v>
      </c>
      <c r="CN466" s="24" t="n">
        <v>0.13</v>
      </c>
    </row>
    <row r="467" customFormat="false" ht="12.75" hidden="false" customHeight="false" outlineLevel="0" collapsed="false">
      <c r="B467" s="15" t="n">
        <v>41456</v>
      </c>
      <c r="C467" s="24" t="n">
        <v>84.75</v>
      </c>
      <c r="D467" s="24" t="n">
        <v>89.75</v>
      </c>
      <c r="E467" s="24" t="n">
        <v>94.75</v>
      </c>
      <c r="F467" s="25" t="n">
        <v>1</v>
      </c>
      <c r="G467" s="15" t="n">
        <v>42339</v>
      </c>
      <c r="H467" s="25" t="n">
        <v>0.177342712161528</v>
      </c>
      <c r="I467" s="15" t="n">
        <v>41456</v>
      </c>
      <c r="J467" s="24" t="n">
        <v>87.4599990844727</v>
      </c>
      <c r="K467" s="24" t="n">
        <v>92.4599990844727</v>
      </c>
      <c r="L467" s="24" t="n">
        <v>97.4599990844727</v>
      </c>
      <c r="M467" s="25" t="n">
        <v>1</v>
      </c>
      <c r="N467" s="15" t="n">
        <v>42339</v>
      </c>
      <c r="O467" s="25" t="n">
        <v>0.177342712161528</v>
      </c>
      <c r="P467" s="15" t="n">
        <v>41456</v>
      </c>
      <c r="Q467" s="24" t="n">
        <v>66.3</v>
      </c>
      <c r="R467" s="24" t="n">
        <v>76.2</v>
      </c>
      <c r="S467" s="24" t="n">
        <v>88.71</v>
      </c>
      <c r="T467" s="25" t="n">
        <v>1</v>
      </c>
      <c r="U467" s="15" t="n">
        <v>42339</v>
      </c>
      <c r="V467" s="25" t="n">
        <v>0.177342712161528</v>
      </c>
      <c r="W467" s="15" t="n">
        <v>41456</v>
      </c>
      <c r="X467" s="24" t="n">
        <v>52.25</v>
      </c>
      <c r="Y467" s="24" t="n">
        <v>57.25</v>
      </c>
      <c r="Z467" s="24" t="n">
        <v>62.25</v>
      </c>
      <c r="AA467" s="25" t="n">
        <v>1</v>
      </c>
      <c r="AB467" s="15" t="n">
        <v>42339</v>
      </c>
      <c r="AC467" s="25" t="n">
        <v>0.22167839020191</v>
      </c>
      <c r="AD467" s="15" t="n">
        <v>41456</v>
      </c>
      <c r="AE467" s="24" t="n">
        <v>86.25</v>
      </c>
      <c r="AF467" s="24" t="n">
        <v>91.25</v>
      </c>
      <c r="AG467" s="24" t="n">
        <v>96.25</v>
      </c>
      <c r="AH467" s="25" t="n">
        <v>1.5</v>
      </c>
      <c r="AI467" s="15" t="n">
        <v>42339</v>
      </c>
      <c r="AJ467" s="25" t="n">
        <v>0.177342712161528</v>
      </c>
      <c r="AK467" s="15" t="n">
        <v>41456</v>
      </c>
      <c r="AL467" s="24" t="n">
        <v>106.59</v>
      </c>
      <c r="AM467" s="24" t="n">
        <v>111.59</v>
      </c>
      <c r="AN467" s="24" t="n">
        <v>116.59</v>
      </c>
      <c r="AO467" s="24" t="n">
        <v>1</v>
      </c>
      <c r="AP467" s="15" t="n">
        <v>42339</v>
      </c>
      <c r="AQ467" s="24" t="n">
        <v>0.177342712161528</v>
      </c>
      <c r="AR467" s="15" t="n">
        <v>41456</v>
      </c>
      <c r="AS467" s="24" t="n">
        <v>43.7471466064453</v>
      </c>
      <c r="AT467" s="24" t="n">
        <v>78.7471466064453</v>
      </c>
      <c r="AU467" s="24" t="n">
        <v>93.7471466064453</v>
      </c>
      <c r="AV467" s="24" t="n">
        <v>2.052</v>
      </c>
      <c r="AW467" s="15" t="n">
        <v>42339</v>
      </c>
      <c r="AX467" s="24" t="n">
        <v>0.08</v>
      </c>
      <c r="AY467" s="15" t="n">
        <v>41456</v>
      </c>
      <c r="AZ467" s="24" t="n">
        <v>68.2471466064453</v>
      </c>
      <c r="BA467" s="24" t="n">
        <v>78.2471466064453</v>
      </c>
      <c r="BB467" s="24" t="n">
        <v>88.2471466064453</v>
      </c>
      <c r="BC467" s="24" t="n">
        <v>2.052</v>
      </c>
      <c r="BD467" s="15" t="n">
        <v>42339</v>
      </c>
      <c r="BE467" s="24" t="n">
        <v>0.08</v>
      </c>
      <c r="BF467" s="15" t="n">
        <v>41456</v>
      </c>
      <c r="BG467" s="24" t="n">
        <v>59.625</v>
      </c>
      <c r="BH467" s="24" t="n">
        <v>62.125</v>
      </c>
      <c r="BI467" s="24" t="n">
        <v>69.125</v>
      </c>
      <c r="BJ467" s="24" t="n">
        <v>1.75</v>
      </c>
      <c r="BK467" s="15" t="n">
        <v>42339</v>
      </c>
      <c r="BL467" s="24" t="n">
        <v>0.11542194</v>
      </c>
      <c r="BM467" s="15" t="n">
        <v>41456</v>
      </c>
      <c r="BN467" s="24" t="n">
        <v>75.1721496582031</v>
      </c>
      <c r="BO467" s="24" t="n">
        <v>77.6721496582031</v>
      </c>
      <c r="BP467" s="24" t="n">
        <v>84.6721496582031</v>
      </c>
      <c r="BQ467" s="24" t="n">
        <v>1.75</v>
      </c>
      <c r="BR467" s="15" t="n">
        <v>42339</v>
      </c>
      <c r="BS467" s="24" t="n">
        <v>0.11542194</v>
      </c>
      <c r="BT467" s="15" t="n">
        <v>41456</v>
      </c>
      <c r="BU467" s="24" t="n">
        <v>54.9971466064453</v>
      </c>
      <c r="BV467" s="24" t="n">
        <v>64.9971466064453</v>
      </c>
      <c r="BW467" s="24" t="n">
        <v>74.9971466064453</v>
      </c>
      <c r="BX467" s="24" t="n">
        <v>2.052</v>
      </c>
      <c r="BY467" s="15" t="n">
        <v>42339</v>
      </c>
      <c r="BZ467" s="24" t="n">
        <v>0.08</v>
      </c>
      <c r="CA467" s="15" t="n">
        <v>41456</v>
      </c>
      <c r="CB467" s="24" t="n">
        <v>44.8471466064453</v>
      </c>
      <c r="CC467" s="24" t="n">
        <v>79.8471466064453</v>
      </c>
      <c r="CD467" s="24" t="n">
        <v>94.8471466064453</v>
      </c>
      <c r="CE467" s="24" t="n">
        <v>2.052</v>
      </c>
      <c r="CF467" s="15" t="n">
        <v>42339</v>
      </c>
      <c r="CG467" s="24" t="n">
        <v>0.08</v>
      </c>
      <c r="CH467" s="15" t="n">
        <v>41456</v>
      </c>
      <c r="CI467" s="24" t="n">
        <v>62.7499923706055</v>
      </c>
      <c r="CJ467" s="24" t="n">
        <v>66.7499923706055</v>
      </c>
      <c r="CK467" s="24" t="n">
        <v>71.7499923706055</v>
      </c>
      <c r="CL467" s="24" t="n">
        <v>1.25</v>
      </c>
      <c r="CM467" s="15" t="n">
        <v>42339</v>
      </c>
      <c r="CN467" s="24" t="n">
        <v>0.13</v>
      </c>
    </row>
    <row r="468" customFormat="false" ht="12.75" hidden="false" customHeight="false" outlineLevel="0" collapsed="false">
      <c r="B468" s="15" t="n">
        <v>41487</v>
      </c>
      <c r="C468" s="24" t="n">
        <v>84.75</v>
      </c>
      <c r="D468" s="24" t="n">
        <v>89.75</v>
      </c>
      <c r="E468" s="24" t="n">
        <v>94.75</v>
      </c>
      <c r="F468" s="25" t="n">
        <v>1</v>
      </c>
      <c r="G468" s="15" t="n">
        <v>42370</v>
      </c>
      <c r="H468" s="25" t="n">
        <v>0.177930913528564</v>
      </c>
      <c r="I468" s="15" t="n">
        <v>41487</v>
      </c>
      <c r="J468" s="24" t="n">
        <v>85.9499969482422</v>
      </c>
      <c r="K468" s="24" t="n">
        <v>90.9499969482422</v>
      </c>
      <c r="L468" s="24" t="n">
        <v>95.9499969482422</v>
      </c>
      <c r="M468" s="25" t="n">
        <v>1</v>
      </c>
      <c r="N468" s="15" t="n">
        <v>42370</v>
      </c>
      <c r="O468" s="25" t="n">
        <v>0.177930913528564</v>
      </c>
      <c r="P468" s="15" t="n">
        <v>41487</v>
      </c>
      <c r="Q468" s="24" t="n">
        <v>66.3</v>
      </c>
      <c r="R468" s="24" t="n">
        <v>76.2</v>
      </c>
      <c r="S468" s="24" t="n">
        <v>88.71</v>
      </c>
      <c r="T468" s="25" t="n">
        <v>1</v>
      </c>
      <c r="U468" s="15" t="n">
        <v>42370</v>
      </c>
      <c r="V468" s="25" t="n">
        <v>0.177930913528564</v>
      </c>
      <c r="W468" s="15" t="n">
        <v>41487</v>
      </c>
      <c r="X468" s="24" t="n">
        <v>52.25</v>
      </c>
      <c r="Y468" s="24" t="n">
        <v>57.25</v>
      </c>
      <c r="Z468" s="24" t="n">
        <v>62.25</v>
      </c>
      <c r="AA468" s="25" t="n">
        <v>1</v>
      </c>
      <c r="AB468" s="15" t="n">
        <v>42370</v>
      </c>
      <c r="AC468" s="25" t="n">
        <v>0.222413641910705</v>
      </c>
      <c r="AD468" s="15" t="n">
        <v>41487</v>
      </c>
      <c r="AE468" s="24" t="n">
        <v>86.25</v>
      </c>
      <c r="AF468" s="24" t="n">
        <v>91.25</v>
      </c>
      <c r="AG468" s="24" t="n">
        <v>96.25</v>
      </c>
      <c r="AH468" s="25" t="n">
        <v>1.5</v>
      </c>
      <c r="AI468" s="15" t="n">
        <v>42370</v>
      </c>
      <c r="AJ468" s="25" t="n">
        <v>0.177930913528564</v>
      </c>
      <c r="AK468" s="15" t="n">
        <v>41487</v>
      </c>
      <c r="AL468" s="24" t="n">
        <v>106.59</v>
      </c>
      <c r="AM468" s="24" t="n">
        <v>111.59</v>
      </c>
      <c r="AN468" s="24" t="n">
        <v>116.59</v>
      </c>
      <c r="AO468" s="24" t="n">
        <v>1</v>
      </c>
      <c r="AP468" s="15" t="n">
        <v>42370</v>
      </c>
      <c r="AQ468" s="24" t="n">
        <v>0.177930913528564</v>
      </c>
      <c r="AR468" s="15" t="n">
        <v>41487</v>
      </c>
      <c r="AS468" s="24" t="n">
        <v>43.7471466064453</v>
      </c>
      <c r="AT468" s="24" t="n">
        <v>78.7471466064453</v>
      </c>
      <c r="AU468" s="24" t="n">
        <v>93.7471466064453</v>
      </c>
      <c r="AV468" s="24" t="n">
        <v>1.89</v>
      </c>
      <c r="AW468" s="15" t="n">
        <v>42370</v>
      </c>
      <c r="AX468" s="24" t="n">
        <v>0.08</v>
      </c>
      <c r="AY468" s="15" t="n">
        <v>41487</v>
      </c>
      <c r="AZ468" s="24" t="n">
        <v>68.2471466064453</v>
      </c>
      <c r="BA468" s="24" t="n">
        <v>78.2471466064453</v>
      </c>
      <c r="BB468" s="24" t="n">
        <v>88.2471466064453</v>
      </c>
      <c r="BC468" s="24" t="n">
        <v>1.89</v>
      </c>
      <c r="BD468" s="15" t="n">
        <v>42370</v>
      </c>
      <c r="BE468" s="24" t="n">
        <v>0.08</v>
      </c>
      <c r="BF468" s="15" t="n">
        <v>41487</v>
      </c>
      <c r="BG468" s="24" t="n">
        <v>59.625</v>
      </c>
      <c r="BH468" s="24" t="n">
        <v>62.125</v>
      </c>
      <c r="BI468" s="24" t="n">
        <v>69.125</v>
      </c>
      <c r="BJ468" s="24" t="n">
        <v>1.8</v>
      </c>
      <c r="BK468" s="15" t="n">
        <v>42370</v>
      </c>
      <c r="BL468" s="24" t="n">
        <v>0.11542194</v>
      </c>
      <c r="BM468" s="15" t="n">
        <v>41487</v>
      </c>
      <c r="BN468" s="24" t="n">
        <v>75.1721496582031</v>
      </c>
      <c r="BO468" s="24" t="n">
        <v>77.6721496582031</v>
      </c>
      <c r="BP468" s="24" t="n">
        <v>84.6721496582031</v>
      </c>
      <c r="BQ468" s="24" t="n">
        <v>1.8</v>
      </c>
      <c r="BR468" s="15" t="n">
        <v>42370</v>
      </c>
      <c r="BS468" s="24" t="n">
        <v>0.11542194</v>
      </c>
      <c r="BT468" s="15" t="n">
        <v>41487</v>
      </c>
      <c r="BU468" s="24" t="n">
        <v>54.9971466064453</v>
      </c>
      <c r="BV468" s="24" t="n">
        <v>64.9971466064453</v>
      </c>
      <c r="BW468" s="24" t="n">
        <v>74.9971466064453</v>
      </c>
      <c r="BX468" s="24" t="n">
        <v>1.89</v>
      </c>
      <c r="BY468" s="15" t="n">
        <v>42370</v>
      </c>
      <c r="BZ468" s="24" t="n">
        <v>0.08</v>
      </c>
      <c r="CA468" s="15" t="n">
        <v>41487</v>
      </c>
      <c r="CB468" s="24" t="n">
        <v>44.8471466064453</v>
      </c>
      <c r="CC468" s="24" t="n">
        <v>79.8471466064453</v>
      </c>
      <c r="CD468" s="24" t="n">
        <v>94.8471466064453</v>
      </c>
      <c r="CE468" s="24" t="n">
        <v>1.89</v>
      </c>
      <c r="CF468" s="15" t="n">
        <v>42370</v>
      </c>
      <c r="CG468" s="24" t="n">
        <v>0.08</v>
      </c>
      <c r="CH468" s="15" t="n">
        <v>41487</v>
      </c>
      <c r="CI468" s="24" t="n">
        <v>62.75</v>
      </c>
      <c r="CJ468" s="24" t="n">
        <v>66.75</v>
      </c>
      <c r="CK468" s="24" t="n">
        <v>71.75</v>
      </c>
      <c r="CL468" s="24" t="n">
        <v>1.2</v>
      </c>
      <c r="CM468" s="15" t="n">
        <v>42370</v>
      </c>
      <c r="CN468" s="24" t="n">
        <v>0.13</v>
      </c>
    </row>
    <row r="469" customFormat="false" ht="12.75" hidden="false" customHeight="false" outlineLevel="0" collapsed="false">
      <c r="B469" s="15" t="n">
        <v>41518</v>
      </c>
      <c r="C469" s="24" t="n">
        <v>40.15</v>
      </c>
      <c r="D469" s="24" t="n">
        <v>42.05</v>
      </c>
      <c r="E469" s="24" t="n">
        <v>43.95</v>
      </c>
      <c r="F469" s="25" t="n">
        <v>1</v>
      </c>
      <c r="G469" s="15" t="n">
        <v>42401</v>
      </c>
      <c r="H469" s="25" t="n">
        <v>0.216164002385942</v>
      </c>
      <c r="I469" s="15" t="n">
        <v>41518</v>
      </c>
      <c r="J469" s="24" t="n">
        <v>32.8999992370606</v>
      </c>
      <c r="K469" s="24" t="n">
        <v>34.7999992370606</v>
      </c>
      <c r="L469" s="24" t="n">
        <v>36.6999992370605</v>
      </c>
      <c r="M469" s="25" t="n">
        <v>1</v>
      </c>
      <c r="N469" s="15" t="n">
        <v>42401</v>
      </c>
      <c r="O469" s="25" t="n">
        <v>0.216164002385942</v>
      </c>
      <c r="P469" s="15" t="n">
        <v>41518</v>
      </c>
      <c r="Q469" s="24" t="n">
        <v>33.73</v>
      </c>
      <c r="R469" s="24" t="n">
        <v>38.8</v>
      </c>
      <c r="S469" s="24" t="n">
        <v>42.65</v>
      </c>
      <c r="T469" s="25" t="n">
        <v>1</v>
      </c>
      <c r="U469" s="15" t="n">
        <v>42401</v>
      </c>
      <c r="V469" s="25" t="n">
        <v>0.216164002385942</v>
      </c>
      <c r="W469" s="15" t="n">
        <v>41518</v>
      </c>
      <c r="X469" s="24" t="n">
        <v>33.75</v>
      </c>
      <c r="Y469" s="24" t="n">
        <v>35.65</v>
      </c>
      <c r="Z469" s="24" t="n">
        <v>37.55</v>
      </c>
      <c r="AA469" s="25" t="n">
        <v>1</v>
      </c>
      <c r="AB469" s="15" t="n">
        <v>42401</v>
      </c>
      <c r="AC469" s="25" t="n">
        <v>0.270205002982427</v>
      </c>
      <c r="AD469" s="15" t="n">
        <v>41518</v>
      </c>
      <c r="AE469" s="24" t="n">
        <v>30.6</v>
      </c>
      <c r="AF469" s="24" t="n">
        <v>32.5</v>
      </c>
      <c r="AG469" s="24" t="n">
        <v>34.4</v>
      </c>
      <c r="AH469" s="25" t="n">
        <v>2.25</v>
      </c>
      <c r="AI469" s="15" t="n">
        <v>42401</v>
      </c>
      <c r="AJ469" s="25" t="n">
        <v>0.216164002385942</v>
      </c>
      <c r="AK469" s="15" t="n">
        <v>41518</v>
      </c>
      <c r="AL469" s="24" t="n">
        <v>44.74</v>
      </c>
      <c r="AM469" s="24" t="n">
        <v>46.64</v>
      </c>
      <c r="AN469" s="24" t="n">
        <v>48.54</v>
      </c>
      <c r="AO469" s="24" t="n">
        <v>1</v>
      </c>
      <c r="AP469" s="15" t="n">
        <v>42401</v>
      </c>
      <c r="AQ469" s="24" t="n">
        <v>0.216164002385942</v>
      </c>
      <c r="AR469" s="15" t="n">
        <v>41518</v>
      </c>
      <c r="AS469" s="24" t="n">
        <v>28.2521438598633</v>
      </c>
      <c r="AT469" s="24" t="n">
        <v>38.2521438598633</v>
      </c>
      <c r="AU469" s="24" t="n">
        <v>48.2521438598633</v>
      </c>
      <c r="AV469" s="24" t="n">
        <v>2.322</v>
      </c>
      <c r="AW469" s="15" t="n">
        <v>42401</v>
      </c>
      <c r="AX469" s="24" t="n">
        <v>0.08</v>
      </c>
      <c r="AY469" s="15" t="n">
        <v>41518</v>
      </c>
      <c r="AZ469" s="24" t="n">
        <v>36.2521438598633</v>
      </c>
      <c r="BA469" s="24" t="n">
        <v>37.7521438598633</v>
      </c>
      <c r="BB469" s="24" t="n">
        <v>39.2521438598633</v>
      </c>
      <c r="BC469" s="24" t="n">
        <v>2.322</v>
      </c>
      <c r="BD469" s="15" t="n">
        <v>42401</v>
      </c>
      <c r="BE469" s="24" t="n">
        <v>0.08</v>
      </c>
      <c r="BF469" s="15" t="n">
        <v>41518</v>
      </c>
      <c r="BG469" s="24" t="n">
        <v>34.9844139099121</v>
      </c>
      <c r="BH469" s="24" t="n">
        <v>37.4844139099121</v>
      </c>
      <c r="BI469" s="24" t="n">
        <v>44.4844139099121</v>
      </c>
      <c r="BJ469" s="24" t="n">
        <v>2.35</v>
      </c>
      <c r="BK469" s="15" t="n">
        <v>42401</v>
      </c>
      <c r="BL469" s="24" t="n">
        <v>0.11542194</v>
      </c>
      <c r="BM469" s="15" t="n">
        <v>41518</v>
      </c>
      <c r="BN469" s="24" t="n">
        <v>37.2271423339844</v>
      </c>
      <c r="BO469" s="24" t="n">
        <v>39.7271423339844</v>
      </c>
      <c r="BP469" s="24" t="n">
        <v>46.7271423339844</v>
      </c>
      <c r="BQ469" s="24" t="n">
        <v>2.35</v>
      </c>
      <c r="BR469" s="15" t="n">
        <v>42401</v>
      </c>
      <c r="BS469" s="24" t="n">
        <v>0.11542194</v>
      </c>
      <c r="BT469" s="15" t="n">
        <v>41518</v>
      </c>
      <c r="BU469" s="24" t="n">
        <v>31.6021423339844</v>
      </c>
      <c r="BV469" s="24" t="n">
        <v>33.1021423339844</v>
      </c>
      <c r="BW469" s="24" t="n">
        <v>34.6021423339844</v>
      </c>
      <c r="BX469" s="24" t="n">
        <v>2.322</v>
      </c>
      <c r="BY469" s="15" t="n">
        <v>42401</v>
      </c>
      <c r="BZ469" s="24" t="n">
        <v>0.08</v>
      </c>
      <c r="CA469" s="15" t="n">
        <v>41518</v>
      </c>
      <c r="CB469" s="24" t="n">
        <v>29.3521438598633</v>
      </c>
      <c r="CC469" s="24" t="n">
        <v>39.3521438598633</v>
      </c>
      <c r="CD469" s="24" t="n">
        <v>49.3521438598633</v>
      </c>
      <c r="CE469" s="24" t="n">
        <v>2.322</v>
      </c>
      <c r="CF469" s="15" t="n">
        <v>42401</v>
      </c>
      <c r="CG469" s="24" t="n">
        <v>0.08</v>
      </c>
      <c r="CH469" s="15" t="n">
        <v>41518</v>
      </c>
      <c r="CI469" s="24" t="n">
        <v>40.0000038146973</v>
      </c>
      <c r="CJ469" s="24" t="n">
        <v>44.0000038146973</v>
      </c>
      <c r="CK469" s="24" t="n">
        <v>49.0000038146973</v>
      </c>
      <c r="CL469" s="24" t="n">
        <v>1.25</v>
      </c>
      <c r="CM469" s="15" t="n">
        <v>42401</v>
      </c>
      <c r="CN469" s="24" t="n">
        <v>0.13</v>
      </c>
    </row>
    <row r="470" customFormat="false" ht="12.75" hidden="false" customHeight="false" outlineLevel="0" collapsed="false">
      <c r="B470" s="15" t="n">
        <v>41548</v>
      </c>
      <c r="C470" s="24" t="n">
        <v>38.05</v>
      </c>
      <c r="D470" s="24" t="n">
        <v>39.8</v>
      </c>
      <c r="E470" s="24" t="n">
        <v>41.55</v>
      </c>
      <c r="F470" s="25" t="n">
        <v>1.5</v>
      </c>
      <c r="G470" s="15" t="n">
        <v>42430</v>
      </c>
      <c r="H470" s="25" t="n">
        <v>0.216164002385942</v>
      </c>
      <c r="I470" s="15" t="n">
        <v>41548</v>
      </c>
      <c r="J470" s="24" t="n">
        <v>29.2000007629395</v>
      </c>
      <c r="K470" s="24" t="n">
        <v>30.9500007629395</v>
      </c>
      <c r="L470" s="24" t="n">
        <v>32.7000007629395</v>
      </c>
      <c r="M470" s="25" t="n">
        <v>1.5</v>
      </c>
      <c r="N470" s="15" t="n">
        <v>42430</v>
      </c>
      <c r="O470" s="25" t="n">
        <v>0.216164002385942</v>
      </c>
      <c r="P470" s="15" t="n">
        <v>41548</v>
      </c>
      <c r="Q470" s="24" t="n">
        <v>37.42</v>
      </c>
      <c r="R470" s="24" t="n">
        <v>40.05</v>
      </c>
      <c r="S470" s="24" t="n">
        <v>42.5</v>
      </c>
      <c r="T470" s="25" t="n">
        <v>1.5</v>
      </c>
      <c r="U470" s="15" t="n">
        <v>42430</v>
      </c>
      <c r="V470" s="25" t="n">
        <v>0.216164002385942</v>
      </c>
      <c r="W470" s="15" t="n">
        <v>41548</v>
      </c>
      <c r="X470" s="24" t="n">
        <v>32.9</v>
      </c>
      <c r="Y470" s="24" t="n">
        <v>34.65</v>
      </c>
      <c r="Z470" s="24" t="n">
        <v>36.4</v>
      </c>
      <c r="AA470" s="25" t="n">
        <v>1.5</v>
      </c>
      <c r="AB470" s="15" t="n">
        <v>42430</v>
      </c>
      <c r="AC470" s="25" t="n">
        <v>0.270205002982427</v>
      </c>
      <c r="AD470" s="15" t="n">
        <v>41548</v>
      </c>
      <c r="AE470" s="24" t="n">
        <v>26.25</v>
      </c>
      <c r="AF470" s="24" t="n">
        <v>28</v>
      </c>
      <c r="AG470" s="24" t="n">
        <v>29.75</v>
      </c>
      <c r="AH470" s="25" t="n">
        <v>2.25</v>
      </c>
      <c r="AI470" s="15" t="n">
        <v>42430</v>
      </c>
      <c r="AJ470" s="25" t="n">
        <v>0.216164002385942</v>
      </c>
      <c r="AK470" s="15" t="n">
        <v>41548</v>
      </c>
      <c r="AL470" s="24" t="n">
        <v>43.39</v>
      </c>
      <c r="AM470" s="24" t="n">
        <v>45.14</v>
      </c>
      <c r="AN470" s="24" t="n">
        <v>46.89</v>
      </c>
      <c r="AO470" s="24" t="n">
        <v>1.5</v>
      </c>
      <c r="AP470" s="15" t="n">
        <v>42430</v>
      </c>
      <c r="AQ470" s="24" t="n">
        <v>0.216164002385942</v>
      </c>
      <c r="AR470" s="15" t="n">
        <v>41548</v>
      </c>
      <c r="AS470" s="24" t="n">
        <v>33.1489334106445</v>
      </c>
      <c r="AT470" s="24" t="n">
        <v>36.1489334106445</v>
      </c>
      <c r="AU470" s="24" t="n">
        <v>39.1489334106445</v>
      </c>
      <c r="AV470" s="24" t="n">
        <v>2.322</v>
      </c>
      <c r="AW470" s="15" t="n">
        <v>42430</v>
      </c>
      <c r="AX470" s="24" t="n">
        <v>0.08</v>
      </c>
      <c r="AY470" s="15" t="n">
        <v>41548</v>
      </c>
      <c r="AZ470" s="24" t="n">
        <v>34.1489334106445</v>
      </c>
      <c r="BA470" s="24" t="n">
        <v>35.6489334106445</v>
      </c>
      <c r="BB470" s="24" t="n">
        <v>37.1489334106445</v>
      </c>
      <c r="BC470" s="24" t="n">
        <v>2.322</v>
      </c>
      <c r="BD470" s="15" t="n">
        <v>42430</v>
      </c>
      <c r="BE470" s="24" t="n">
        <v>0.08</v>
      </c>
      <c r="BF470" s="15" t="n">
        <v>41548</v>
      </c>
      <c r="BG470" s="24" t="n">
        <v>38.8999977111816</v>
      </c>
      <c r="BH470" s="24" t="n">
        <v>41.3999977111816</v>
      </c>
      <c r="BI470" s="24" t="n">
        <v>48.3999977111816</v>
      </c>
      <c r="BJ470" s="24" t="n">
        <v>2.35</v>
      </c>
      <c r="BK470" s="15" t="n">
        <v>42430</v>
      </c>
      <c r="BL470" s="24" t="n">
        <v>0.11542194</v>
      </c>
      <c r="BM470" s="15" t="n">
        <v>41548</v>
      </c>
      <c r="BN470" s="24" t="n">
        <v>33.1489334106445</v>
      </c>
      <c r="BO470" s="24" t="n">
        <v>35.6489334106445</v>
      </c>
      <c r="BP470" s="24" t="n">
        <v>42.6489334106445</v>
      </c>
      <c r="BQ470" s="24" t="n">
        <v>2.35</v>
      </c>
      <c r="BR470" s="15" t="n">
        <v>42430</v>
      </c>
      <c r="BS470" s="24" t="n">
        <v>0.11542194</v>
      </c>
      <c r="BT470" s="15" t="n">
        <v>41548</v>
      </c>
      <c r="BU470" s="24" t="n">
        <v>34.8989295959473</v>
      </c>
      <c r="BV470" s="24" t="n">
        <v>36.3989295959473</v>
      </c>
      <c r="BW470" s="24" t="n">
        <v>37.8989295959473</v>
      </c>
      <c r="BX470" s="24" t="n">
        <v>2.322</v>
      </c>
      <c r="BY470" s="15" t="n">
        <v>42430</v>
      </c>
      <c r="BZ470" s="24" t="n">
        <v>0.08</v>
      </c>
      <c r="CA470" s="15" t="n">
        <v>41548</v>
      </c>
      <c r="CB470" s="24" t="n">
        <v>34.2489334106445</v>
      </c>
      <c r="CC470" s="24" t="n">
        <v>37.2489334106445</v>
      </c>
      <c r="CD470" s="24" t="n">
        <v>40.2489334106445</v>
      </c>
      <c r="CE470" s="24" t="n">
        <v>2.322</v>
      </c>
      <c r="CF470" s="15" t="n">
        <v>42430</v>
      </c>
      <c r="CG470" s="24" t="n">
        <v>0.08</v>
      </c>
      <c r="CH470" s="15" t="n">
        <v>41548</v>
      </c>
      <c r="CI470" s="24" t="n">
        <v>34.5000022888184</v>
      </c>
      <c r="CJ470" s="24" t="n">
        <v>38.5000022888184</v>
      </c>
      <c r="CK470" s="24" t="n">
        <v>43.5000022888184</v>
      </c>
      <c r="CL470" s="24" t="n">
        <v>1.25</v>
      </c>
      <c r="CM470" s="15" t="n">
        <v>42430</v>
      </c>
      <c r="CN470" s="24" t="n">
        <v>0.13</v>
      </c>
    </row>
    <row r="471" customFormat="false" ht="12.75" hidden="false" customHeight="false" outlineLevel="0" collapsed="false">
      <c r="B471" s="15" t="n">
        <v>41579</v>
      </c>
      <c r="C471" s="24" t="n">
        <v>38.05</v>
      </c>
      <c r="D471" s="24" t="n">
        <v>39.8</v>
      </c>
      <c r="E471" s="24" t="n">
        <v>41.55</v>
      </c>
      <c r="F471" s="25" t="n">
        <v>1.5</v>
      </c>
      <c r="G471" s="15" t="n">
        <v>42461</v>
      </c>
      <c r="H471" s="25" t="n">
        <v>0.180871920363747</v>
      </c>
      <c r="I471" s="15" t="n">
        <v>41579</v>
      </c>
      <c r="J471" s="24" t="n">
        <v>32.4500007629395</v>
      </c>
      <c r="K471" s="24" t="n">
        <v>34.2000007629395</v>
      </c>
      <c r="L471" s="24" t="n">
        <v>35.9500007629395</v>
      </c>
      <c r="M471" s="25" t="n">
        <v>1.5</v>
      </c>
      <c r="N471" s="15" t="n">
        <v>42461</v>
      </c>
      <c r="O471" s="25" t="n">
        <v>0.180871920363747</v>
      </c>
      <c r="P471" s="15" t="n">
        <v>41579</v>
      </c>
      <c r="Q471" s="24" t="n">
        <v>37.42</v>
      </c>
      <c r="R471" s="24" t="n">
        <v>40.05</v>
      </c>
      <c r="S471" s="24" t="n">
        <v>42.5</v>
      </c>
      <c r="T471" s="25" t="n">
        <v>1.5</v>
      </c>
      <c r="U471" s="15" t="n">
        <v>42461</v>
      </c>
      <c r="V471" s="25" t="n">
        <v>0.180871920363747</v>
      </c>
      <c r="W471" s="15" t="n">
        <v>41579</v>
      </c>
      <c r="X471" s="24" t="n">
        <v>32.9</v>
      </c>
      <c r="Y471" s="24" t="n">
        <v>34.65</v>
      </c>
      <c r="Z471" s="24" t="n">
        <v>36.4</v>
      </c>
      <c r="AA471" s="25" t="n">
        <v>1.5</v>
      </c>
      <c r="AB471" s="15" t="n">
        <v>42461</v>
      </c>
      <c r="AC471" s="25" t="n">
        <v>0.226089900454684</v>
      </c>
      <c r="AD471" s="15" t="n">
        <v>41579</v>
      </c>
      <c r="AE471" s="24" t="n">
        <v>27.25</v>
      </c>
      <c r="AF471" s="24" t="n">
        <v>29</v>
      </c>
      <c r="AG471" s="24" t="n">
        <v>30.75</v>
      </c>
      <c r="AH471" s="25" t="n">
        <v>1.5</v>
      </c>
      <c r="AI471" s="15" t="n">
        <v>42461</v>
      </c>
      <c r="AJ471" s="25" t="n">
        <v>0.180871920363747</v>
      </c>
      <c r="AK471" s="15" t="n">
        <v>41579</v>
      </c>
      <c r="AL471" s="24" t="n">
        <v>43.39</v>
      </c>
      <c r="AM471" s="24" t="n">
        <v>45.14</v>
      </c>
      <c r="AN471" s="24" t="n">
        <v>46.89</v>
      </c>
      <c r="AO471" s="24" t="n">
        <v>1.5</v>
      </c>
      <c r="AP471" s="15" t="n">
        <v>42461</v>
      </c>
      <c r="AQ471" s="24" t="n">
        <v>0.180871920363747</v>
      </c>
      <c r="AR471" s="15" t="n">
        <v>41579</v>
      </c>
      <c r="AS471" s="24" t="n">
        <v>33.2489318847656</v>
      </c>
      <c r="AT471" s="24" t="n">
        <v>36.2489318847656</v>
      </c>
      <c r="AU471" s="24" t="n">
        <v>39.2489318847656</v>
      </c>
      <c r="AV471" s="24" t="n">
        <v>2.052</v>
      </c>
      <c r="AW471" s="15" t="n">
        <v>42461</v>
      </c>
      <c r="AX471" s="24" t="n">
        <v>0.08</v>
      </c>
      <c r="AY471" s="15" t="n">
        <v>41579</v>
      </c>
      <c r="AZ471" s="24" t="n">
        <v>34.2489318847656</v>
      </c>
      <c r="BA471" s="24" t="n">
        <v>35.7489318847656</v>
      </c>
      <c r="BB471" s="24" t="n">
        <v>37.2489318847656</v>
      </c>
      <c r="BC471" s="24" t="n">
        <v>2.052</v>
      </c>
      <c r="BD471" s="15" t="n">
        <v>42461</v>
      </c>
      <c r="BE471" s="24" t="n">
        <v>0.08</v>
      </c>
      <c r="BF471" s="15" t="n">
        <v>41579</v>
      </c>
      <c r="BG471" s="24" t="n">
        <v>39.6969146728516</v>
      </c>
      <c r="BH471" s="24" t="n">
        <v>42.1969146728516</v>
      </c>
      <c r="BI471" s="24" t="n">
        <v>49.1969146728516</v>
      </c>
      <c r="BJ471" s="24" t="n">
        <v>1.7</v>
      </c>
      <c r="BK471" s="15" t="n">
        <v>42461</v>
      </c>
      <c r="BL471" s="24" t="n">
        <v>0.11542194</v>
      </c>
      <c r="BM471" s="15" t="n">
        <v>41579</v>
      </c>
      <c r="BN471" s="24" t="n">
        <v>33.2489318847656</v>
      </c>
      <c r="BO471" s="24" t="n">
        <v>35.7489318847656</v>
      </c>
      <c r="BP471" s="24" t="n">
        <v>42.7489318847656</v>
      </c>
      <c r="BQ471" s="24" t="n">
        <v>1.7</v>
      </c>
      <c r="BR471" s="15" t="n">
        <v>42461</v>
      </c>
      <c r="BS471" s="24" t="n">
        <v>0.11542194</v>
      </c>
      <c r="BT471" s="15" t="n">
        <v>41579</v>
      </c>
      <c r="BU471" s="24" t="n">
        <v>38.3989295959473</v>
      </c>
      <c r="BV471" s="24" t="n">
        <v>39.8989295959473</v>
      </c>
      <c r="BW471" s="24" t="n">
        <v>41.3989295959473</v>
      </c>
      <c r="BX471" s="24" t="n">
        <v>2.052</v>
      </c>
      <c r="BY471" s="15" t="n">
        <v>42461</v>
      </c>
      <c r="BZ471" s="24" t="n">
        <v>0.08</v>
      </c>
      <c r="CA471" s="15" t="n">
        <v>41579</v>
      </c>
      <c r="CB471" s="24" t="n">
        <v>34.3489318847656</v>
      </c>
      <c r="CC471" s="24" t="n">
        <v>37.3489318847656</v>
      </c>
      <c r="CD471" s="24" t="n">
        <v>40.3489318847656</v>
      </c>
      <c r="CE471" s="24" t="n">
        <v>2.052</v>
      </c>
      <c r="CF471" s="15" t="n">
        <v>42461</v>
      </c>
      <c r="CG471" s="24" t="n">
        <v>0.08</v>
      </c>
      <c r="CH471" s="15" t="n">
        <v>41579</v>
      </c>
      <c r="CI471" s="24" t="n">
        <v>35.6999954223633</v>
      </c>
      <c r="CJ471" s="24" t="n">
        <v>39.6999954223633</v>
      </c>
      <c r="CK471" s="24" t="n">
        <v>44.6999954223633</v>
      </c>
      <c r="CL471" s="24" t="n">
        <v>1.25</v>
      </c>
      <c r="CM471" s="15" t="n">
        <v>42461</v>
      </c>
      <c r="CN471" s="24" t="n">
        <v>0.13</v>
      </c>
    </row>
    <row r="472" customFormat="false" ht="12.75" hidden="false" customHeight="false" outlineLevel="0" collapsed="false">
      <c r="B472" s="15" t="n">
        <v>41609</v>
      </c>
      <c r="C472" s="24" t="n">
        <v>38.05</v>
      </c>
      <c r="D472" s="24" t="n">
        <v>39.8</v>
      </c>
      <c r="E472" s="24" t="n">
        <v>41.55</v>
      </c>
      <c r="F472" s="25" t="n">
        <v>1</v>
      </c>
      <c r="G472" s="15" t="n">
        <v>42491</v>
      </c>
      <c r="H472" s="25" t="n">
        <v>0.180871920363747</v>
      </c>
      <c r="I472" s="15" t="n">
        <v>41609</v>
      </c>
      <c r="J472" s="24" t="n">
        <v>32.0999984741211</v>
      </c>
      <c r="K472" s="24" t="n">
        <v>33.8499984741211</v>
      </c>
      <c r="L472" s="24" t="n">
        <v>35.5999984741211</v>
      </c>
      <c r="M472" s="25" t="n">
        <v>1</v>
      </c>
      <c r="N472" s="15" t="n">
        <v>42491</v>
      </c>
      <c r="O472" s="25" t="n">
        <v>0.180871920363747</v>
      </c>
      <c r="P472" s="15" t="n">
        <v>41609</v>
      </c>
      <c r="Q472" s="24" t="n">
        <v>37.42</v>
      </c>
      <c r="R472" s="24" t="n">
        <v>40.05</v>
      </c>
      <c r="S472" s="24" t="n">
        <v>42.5</v>
      </c>
      <c r="T472" s="25" t="n">
        <v>1</v>
      </c>
      <c r="U472" s="15" t="n">
        <v>42491</v>
      </c>
      <c r="V472" s="25" t="n">
        <v>0.180871920363747</v>
      </c>
      <c r="W472" s="15" t="n">
        <v>41609</v>
      </c>
      <c r="X472" s="24" t="n">
        <v>32.9</v>
      </c>
      <c r="Y472" s="24" t="n">
        <v>34.65</v>
      </c>
      <c r="Z472" s="24" t="n">
        <v>36.4</v>
      </c>
      <c r="AA472" s="25" t="n">
        <v>1</v>
      </c>
      <c r="AB472" s="15" t="n">
        <v>42491</v>
      </c>
      <c r="AC472" s="25" t="n">
        <v>0.226089900454684</v>
      </c>
      <c r="AD472" s="15" t="n">
        <v>41609</v>
      </c>
      <c r="AE472" s="24" t="n">
        <v>27.25</v>
      </c>
      <c r="AF472" s="24" t="n">
        <v>29</v>
      </c>
      <c r="AG472" s="24" t="n">
        <v>30.75</v>
      </c>
      <c r="AH472" s="25" t="n">
        <v>1.5</v>
      </c>
      <c r="AI472" s="15" t="n">
        <v>42491</v>
      </c>
      <c r="AJ472" s="25" t="n">
        <v>0.180871920363747</v>
      </c>
      <c r="AK472" s="15" t="n">
        <v>41609</v>
      </c>
      <c r="AL472" s="24" t="n">
        <v>43.39</v>
      </c>
      <c r="AM472" s="24" t="n">
        <v>45.14</v>
      </c>
      <c r="AN472" s="24" t="n">
        <v>46.89</v>
      </c>
      <c r="AO472" s="24" t="n">
        <v>1</v>
      </c>
      <c r="AP472" s="15" t="n">
        <v>42491</v>
      </c>
      <c r="AQ472" s="24" t="n">
        <v>0.180871920363747</v>
      </c>
      <c r="AR472" s="15" t="n">
        <v>41609</v>
      </c>
      <c r="AS472" s="24" t="n">
        <v>33.3489303588867</v>
      </c>
      <c r="AT472" s="24" t="n">
        <v>36.3489303588867</v>
      </c>
      <c r="AU472" s="24" t="n">
        <v>39.3489303588867</v>
      </c>
      <c r="AV472" s="24" t="n">
        <v>1.998</v>
      </c>
      <c r="AW472" s="15" t="n">
        <v>42491</v>
      </c>
      <c r="AX472" s="24" t="n">
        <v>0.08</v>
      </c>
      <c r="AY472" s="15" t="n">
        <v>41609</v>
      </c>
      <c r="AZ472" s="24" t="n">
        <v>34.3489303588867</v>
      </c>
      <c r="BA472" s="24" t="n">
        <v>35.8489303588867</v>
      </c>
      <c r="BB472" s="24" t="n">
        <v>37.3489303588867</v>
      </c>
      <c r="BC472" s="24" t="n">
        <v>1.998</v>
      </c>
      <c r="BD472" s="15" t="n">
        <v>42491</v>
      </c>
      <c r="BE472" s="24" t="n">
        <v>0.08</v>
      </c>
      <c r="BF472" s="15" t="n">
        <v>41609</v>
      </c>
      <c r="BG472" s="24" t="n">
        <v>40.4523010253906</v>
      </c>
      <c r="BH472" s="24" t="n">
        <v>42.9523010253906</v>
      </c>
      <c r="BI472" s="24" t="n">
        <v>49.9523010253906</v>
      </c>
      <c r="BJ472" s="24" t="n">
        <v>1.75</v>
      </c>
      <c r="BK472" s="15" t="n">
        <v>42491</v>
      </c>
      <c r="BL472" s="24" t="n">
        <v>0.11542194</v>
      </c>
      <c r="BM472" s="15" t="n">
        <v>41609</v>
      </c>
      <c r="BN472" s="24" t="n">
        <v>33.3489303588867</v>
      </c>
      <c r="BO472" s="24" t="n">
        <v>35.8489303588867</v>
      </c>
      <c r="BP472" s="24" t="n">
        <v>42.8489303588867</v>
      </c>
      <c r="BQ472" s="24" t="n">
        <v>1.75</v>
      </c>
      <c r="BR472" s="15" t="n">
        <v>42491</v>
      </c>
      <c r="BS472" s="24" t="n">
        <v>0.11542194</v>
      </c>
      <c r="BT472" s="15" t="n">
        <v>41609</v>
      </c>
      <c r="BU472" s="24" t="n">
        <v>38.8989295959473</v>
      </c>
      <c r="BV472" s="24" t="n">
        <v>40.3989295959473</v>
      </c>
      <c r="BW472" s="24" t="n">
        <v>41.8989295959473</v>
      </c>
      <c r="BX472" s="24" t="n">
        <v>1.998</v>
      </c>
      <c r="BY472" s="15" t="n">
        <v>42491</v>
      </c>
      <c r="BZ472" s="24" t="n">
        <v>0.08</v>
      </c>
      <c r="CA472" s="15" t="n">
        <v>41609</v>
      </c>
      <c r="CB472" s="24" t="n">
        <v>34.4489303588867</v>
      </c>
      <c r="CC472" s="24" t="n">
        <v>37.4489303588867</v>
      </c>
      <c r="CD472" s="24" t="n">
        <v>40.4489303588867</v>
      </c>
      <c r="CE472" s="24" t="n">
        <v>1.998</v>
      </c>
      <c r="CF472" s="15" t="n">
        <v>42491</v>
      </c>
      <c r="CG472" s="24" t="n">
        <v>0.08</v>
      </c>
      <c r="CH472" s="15" t="n">
        <v>41609</v>
      </c>
      <c r="CI472" s="24" t="n">
        <v>35.6999954223633</v>
      </c>
      <c r="CJ472" s="24" t="n">
        <v>39.6999954223633</v>
      </c>
      <c r="CK472" s="24" t="n">
        <v>44.6999954223633</v>
      </c>
      <c r="CL472" s="24" t="n">
        <v>1.25</v>
      </c>
      <c r="CM472" s="15" t="n">
        <v>42491</v>
      </c>
      <c r="CN472" s="24" t="n">
        <v>0.13</v>
      </c>
    </row>
    <row r="473" customFormat="false" ht="12.75" hidden="false" customHeight="false" outlineLevel="0" collapsed="false">
      <c r="B473" s="15" t="n">
        <v>41640</v>
      </c>
      <c r="C473" s="24" t="n">
        <v>51.9</v>
      </c>
      <c r="D473" s="24" t="n">
        <v>53.8</v>
      </c>
      <c r="E473" s="24" t="n">
        <v>55.7</v>
      </c>
      <c r="F473" s="25" t="n">
        <v>0.9</v>
      </c>
      <c r="G473" s="15" t="n">
        <v>42522</v>
      </c>
      <c r="H473" s="25" t="n">
        <v>0.192635947704479</v>
      </c>
      <c r="I473" s="15" t="n">
        <v>41640</v>
      </c>
      <c r="J473" s="24" t="n">
        <v>37.5500007629395</v>
      </c>
      <c r="K473" s="24" t="n">
        <v>39.4500007629395</v>
      </c>
      <c r="L473" s="24" t="n">
        <v>41.3500007629395</v>
      </c>
      <c r="M473" s="25" t="n">
        <v>0.9</v>
      </c>
      <c r="N473" s="15" t="n">
        <v>42522</v>
      </c>
      <c r="O473" s="25" t="n">
        <v>0.192635947704479</v>
      </c>
      <c r="P473" s="15" t="n">
        <v>41640</v>
      </c>
      <c r="Q473" s="24" t="n">
        <v>50.37</v>
      </c>
      <c r="R473" s="24" t="n">
        <v>53</v>
      </c>
      <c r="S473" s="24" t="n">
        <v>55.04</v>
      </c>
      <c r="T473" s="25" t="n">
        <v>0.9</v>
      </c>
      <c r="U473" s="15" t="n">
        <v>42522</v>
      </c>
      <c r="V473" s="25" t="n">
        <v>0.192635947704479</v>
      </c>
      <c r="W473" s="15" t="n">
        <v>41640</v>
      </c>
      <c r="X473" s="24" t="n">
        <v>39.35</v>
      </c>
      <c r="Y473" s="24" t="n">
        <v>41.25</v>
      </c>
      <c r="Z473" s="24" t="n">
        <v>43.15</v>
      </c>
      <c r="AA473" s="25" t="n">
        <v>0.9</v>
      </c>
      <c r="AB473" s="15" t="n">
        <v>42522</v>
      </c>
      <c r="AC473" s="25" t="n">
        <v>0.240794934630598</v>
      </c>
      <c r="AD473" s="15" t="n">
        <v>41640</v>
      </c>
      <c r="AE473" s="24" t="n">
        <v>36.1</v>
      </c>
      <c r="AF473" s="24" t="n">
        <v>38</v>
      </c>
      <c r="AG473" s="24" t="n">
        <v>39.9</v>
      </c>
      <c r="AH473" s="25" t="n">
        <v>2.25</v>
      </c>
      <c r="AI473" s="15" t="n">
        <v>42522</v>
      </c>
      <c r="AJ473" s="25" t="n">
        <v>0.192635947704479</v>
      </c>
      <c r="AK473" s="15" t="n">
        <v>41640</v>
      </c>
      <c r="AL473" s="24" t="n">
        <v>58.55</v>
      </c>
      <c r="AM473" s="24" t="n">
        <v>60.45</v>
      </c>
      <c r="AN473" s="24" t="n">
        <v>62.35</v>
      </c>
      <c r="AO473" s="24" t="n">
        <v>0.9</v>
      </c>
      <c r="AP473" s="15" t="n">
        <v>42522</v>
      </c>
      <c r="AQ473" s="24" t="n">
        <v>0.192635947704479</v>
      </c>
      <c r="AR473" s="15" t="n">
        <v>41640</v>
      </c>
      <c r="AS473" s="24" t="n">
        <v>43.2878646850586</v>
      </c>
      <c r="AT473" s="24" t="n">
        <v>46.2878646850586</v>
      </c>
      <c r="AU473" s="24" t="n">
        <v>49.2878646850586</v>
      </c>
      <c r="AV473" s="24" t="n">
        <v>2.15</v>
      </c>
      <c r="AW473" s="15" t="n">
        <v>42522</v>
      </c>
      <c r="AX473" s="24" t="n">
        <v>0.08</v>
      </c>
      <c r="AY473" s="15" t="n">
        <v>41640</v>
      </c>
      <c r="AZ473" s="24" t="n">
        <v>44.2878646850586</v>
      </c>
      <c r="BA473" s="24" t="n">
        <v>45.7878646850586</v>
      </c>
      <c r="BB473" s="24" t="n">
        <v>47.2878646850586</v>
      </c>
      <c r="BC473" s="24" t="n">
        <v>2.15</v>
      </c>
      <c r="BD473" s="15" t="n">
        <v>42522</v>
      </c>
      <c r="BE473" s="24" t="n">
        <v>0.08</v>
      </c>
      <c r="BF473" s="15" t="n">
        <v>41640</v>
      </c>
      <c r="BG473" s="24" t="n">
        <v>54.803840637207</v>
      </c>
      <c r="BH473" s="24" t="n">
        <v>57.303840637207</v>
      </c>
      <c r="BI473" s="24" t="n">
        <v>64.303840637207</v>
      </c>
      <c r="BJ473" s="24" t="n">
        <v>1.9</v>
      </c>
      <c r="BK473" s="15" t="n">
        <v>42522</v>
      </c>
      <c r="BL473" s="24" t="n">
        <v>0.11542194</v>
      </c>
      <c r="BM473" s="15" t="n">
        <v>41640</v>
      </c>
      <c r="BN473" s="24" t="n">
        <v>43.2878646850586</v>
      </c>
      <c r="BO473" s="24" t="n">
        <v>45.7878646850586</v>
      </c>
      <c r="BP473" s="24" t="n">
        <v>52.7878646850586</v>
      </c>
      <c r="BQ473" s="24" t="n">
        <v>1.9</v>
      </c>
      <c r="BR473" s="15" t="n">
        <v>42522</v>
      </c>
      <c r="BS473" s="24" t="n">
        <v>0.11542194</v>
      </c>
      <c r="BT473" s="15" t="n">
        <v>41640</v>
      </c>
      <c r="BU473" s="24" t="n">
        <v>46.7358665466309</v>
      </c>
      <c r="BV473" s="24" t="n">
        <v>48.2358665466309</v>
      </c>
      <c r="BW473" s="24" t="n">
        <v>49.7358665466309</v>
      </c>
      <c r="BX473" s="24" t="n">
        <v>2.15</v>
      </c>
      <c r="BY473" s="15" t="n">
        <v>42522</v>
      </c>
      <c r="BZ473" s="24" t="n">
        <v>0.08</v>
      </c>
      <c r="CA473" s="15" t="n">
        <v>41640</v>
      </c>
      <c r="CB473" s="24" t="n">
        <v>44.3878646850586</v>
      </c>
      <c r="CC473" s="24" t="n">
        <v>47.3878646850586</v>
      </c>
      <c r="CD473" s="24" t="n">
        <v>50.3878646850586</v>
      </c>
      <c r="CE473" s="24" t="n">
        <v>2.15</v>
      </c>
      <c r="CF473" s="15" t="n">
        <v>42522</v>
      </c>
      <c r="CG473" s="24" t="n">
        <v>0.08</v>
      </c>
      <c r="CH473" s="15" t="n">
        <v>41640</v>
      </c>
      <c r="CI473" s="24" t="n">
        <v>41.1199989318848</v>
      </c>
      <c r="CJ473" s="24" t="n">
        <v>45.1199989318848</v>
      </c>
      <c r="CK473" s="24" t="n">
        <v>50.1199989318848</v>
      </c>
      <c r="CL473" s="24" t="n">
        <v>1.5</v>
      </c>
      <c r="CM473" s="15" t="n">
        <v>42522</v>
      </c>
      <c r="CN473" s="24" t="n">
        <v>0.13</v>
      </c>
    </row>
    <row r="474" customFormat="false" ht="12.75" hidden="false" customHeight="false" outlineLevel="0" collapsed="false">
      <c r="B474" s="15" t="n">
        <v>41671</v>
      </c>
      <c r="C474" s="24" t="n">
        <v>51.9</v>
      </c>
      <c r="D474" s="24" t="n">
        <v>53.8</v>
      </c>
      <c r="E474" s="24" t="n">
        <v>55.7</v>
      </c>
      <c r="F474" s="25" t="n">
        <v>0.9</v>
      </c>
      <c r="G474" s="15" t="n">
        <v>42552</v>
      </c>
      <c r="H474" s="25" t="n">
        <v>0.22304595838027</v>
      </c>
      <c r="I474" s="15" t="n">
        <v>41671</v>
      </c>
      <c r="J474" s="24" t="n">
        <v>37.5500007629395</v>
      </c>
      <c r="K474" s="24" t="n">
        <v>39.4500007629395</v>
      </c>
      <c r="L474" s="24" t="n">
        <v>41.3500007629395</v>
      </c>
      <c r="M474" s="25" t="n">
        <v>0.9</v>
      </c>
      <c r="N474" s="15" t="n">
        <v>42552</v>
      </c>
      <c r="O474" s="25" t="n">
        <v>0.22304595838027</v>
      </c>
      <c r="P474" s="15" t="n">
        <v>41671</v>
      </c>
      <c r="Q474" s="24" t="n">
        <v>50.93</v>
      </c>
      <c r="R474" s="24" t="n">
        <v>53</v>
      </c>
      <c r="S474" s="24" t="n">
        <v>55.04</v>
      </c>
      <c r="T474" s="25" t="n">
        <v>0.9</v>
      </c>
      <c r="U474" s="15" t="n">
        <v>42552</v>
      </c>
      <c r="V474" s="25" t="n">
        <v>0.22304595838027</v>
      </c>
      <c r="W474" s="15" t="n">
        <v>41671</v>
      </c>
      <c r="X474" s="24" t="n">
        <v>43.95</v>
      </c>
      <c r="Y474" s="24" t="n">
        <v>45.85</v>
      </c>
      <c r="Z474" s="24" t="n">
        <v>47.75</v>
      </c>
      <c r="AA474" s="25" t="n">
        <v>0.9</v>
      </c>
      <c r="AB474" s="15" t="n">
        <v>42552</v>
      </c>
      <c r="AC474" s="25" t="n">
        <v>0.278807447975337</v>
      </c>
      <c r="AD474" s="15" t="n">
        <v>41671</v>
      </c>
      <c r="AE474" s="24" t="n">
        <v>36.1</v>
      </c>
      <c r="AF474" s="24" t="n">
        <v>38</v>
      </c>
      <c r="AG474" s="24" t="n">
        <v>39.9</v>
      </c>
      <c r="AH474" s="25" t="n">
        <v>2.5</v>
      </c>
      <c r="AI474" s="15" t="n">
        <v>42552</v>
      </c>
      <c r="AJ474" s="25" t="n">
        <v>0.22304595838027</v>
      </c>
      <c r="AK474" s="15" t="n">
        <v>41671</v>
      </c>
      <c r="AL474" s="24" t="n">
        <v>58.55</v>
      </c>
      <c r="AM474" s="24" t="n">
        <v>60.45</v>
      </c>
      <c r="AN474" s="24" t="n">
        <v>62.35</v>
      </c>
      <c r="AO474" s="24" t="n">
        <v>0.9</v>
      </c>
      <c r="AP474" s="15" t="n">
        <v>42552</v>
      </c>
      <c r="AQ474" s="24" t="n">
        <v>0.22304595838027</v>
      </c>
      <c r="AR474" s="15" t="n">
        <v>41671</v>
      </c>
      <c r="AS474" s="24" t="n">
        <v>42.9378623962402</v>
      </c>
      <c r="AT474" s="24" t="n">
        <v>45.9378623962402</v>
      </c>
      <c r="AU474" s="24" t="n">
        <v>48.9378623962402</v>
      </c>
      <c r="AV474" s="24" t="n">
        <v>2.9</v>
      </c>
      <c r="AW474" s="15" t="n">
        <v>42552</v>
      </c>
      <c r="AX474" s="24" t="n">
        <v>0.08</v>
      </c>
      <c r="AY474" s="15" t="n">
        <v>41671</v>
      </c>
      <c r="AZ474" s="24" t="n">
        <v>43.9378623962402</v>
      </c>
      <c r="BA474" s="24" t="n">
        <v>45.4378623962402</v>
      </c>
      <c r="BB474" s="24" t="n">
        <v>46.9378623962402</v>
      </c>
      <c r="BC474" s="24" t="n">
        <v>2.9</v>
      </c>
      <c r="BD474" s="15" t="n">
        <v>42552</v>
      </c>
      <c r="BE474" s="24" t="n">
        <v>0.08</v>
      </c>
      <c r="BF474" s="15" t="n">
        <v>41671</v>
      </c>
      <c r="BG474" s="24" t="n">
        <v>52.803840637207</v>
      </c>
      <c r="BH474" s="24" t="n">
        <v>55.303840637207</v>
      </c>
      <c r="BI474" s="24" t="n">
        <v>62.303840637207</v>
      </c>
      <c r="BJ474" s="24" t="n">
        <v>2.8</v>
      </c>
      <c r="BK474" s="15" t="n">
        <v>42552</v>
      </c>
      <c r="BL474" s="24" t="n">
        <v>0.11542194</v>
      </c>
      <c r="BM474" s="15" t="n">
        <v>41671</v>
      </c>
      <c r="BN474" s="24" t="n">
        <v>42.9378623962402</v>
      </c>
      <c r="BO474" s="24" t="n">
        <v>45.4378623962402</v>
      </c>
      <c r="BP474" s="24" t="n">
        <v>52.4378623962402</v>
      </c>
      <c r="BQ474" s="24" t="n">
        <v>2.8</v>
      </c>
      <c r="BR474" s="15" t="n">
        <v>42552</v>
      </c>
      <c r="BS474" s="24" t="n">
        <v>0.11542194</v>
      </c>
      <c r="BT474" s="15" t="n">
        <v>41671</v>
      </c>
      <c r="BU474" s="24" t="n">
        <v>47.3878631591797</v>
      </c>
      <c r="BV474" s="24" t="n">
        <v>48.8878631591797</v>
      </c>
      <c r="BW474" s="24" t="n">
        <v>50.3878631591797</v>
      </c>
      <c r="BX474" s="24" t="n">
        <v>2.9</v>
      </c>
      <c r="BY474" s="15" t="n">
        <v>42552</v>
      </c>
      <c r="BZ474" s="24" t="n">
        <v>0.08</v>
      </c>
      <c r="CA474" s="15" t="n">
        <v>41671</v>
      </c>
      <c r="CB474" s="24" t="n">
        <v>44.0378623962402</v>
      </c>
      <c r="CC474" s="24" t="n">
        <v>47.0378623962402</v>
      </c>
      <c r="CD474" s="24" t="n">
        <v>50.0378623962402</v>
      </c>
      <c r="CE474" s="24" t="n">
        <v>2.9</v>
      </c>
      <c r="CF474" s="15" t="n">
        <v>42552</v>
      </c>
      <c r="CG474" s="24" t="n">
        <v>0.08</v>
      </c>
      <c r="CH474" s="15" t="n">
        <v>41671</v>
      </c>
      <c r="CI474" s="24" t="n">
        <v>39.8199920654297</v>
      </c>
      <c r="CJ474" s="24" t="n">
        <v>43.8199920654297</v>
      </c>
      <c r="CK474" s="24" t="n">
        <v>48.8199920654297</v>
      </c>
      <c r="CL474" s="24" t="n">
        <v>2.4</v>
      </c>
      <c r="CM474" s="15" t="n">
        <v>42552</v>
      </c>
      <c r="CN474" s="24" t="n">
        <v>0.13</v>
      </c>
    </row>
    <row r="475" customFormat="false" ht="12.75" hidden="false" customHeight="false" outlineLevel="0" collapsed="false">
      <c r="B475" s="15" t="n">
        <v>41699</v>
      </c>
      <c r="C475" s="24" t="n">
        <v>38</v>
      </c>
      <c r="D475" s="24" t="n">
        <v>39.05</v>
      </c>
      <c r="E475" s="24" t="n">
        <v>40.1</v>
      </c>
      <c r="F475" s="25" t="n">
        <v>1.2</v>
      </c>
      <c r="G475" s="15" t="n">
        <v>42583</v>
      </c>
      <c r="H475" s="25" t="n">
        <v>0.255797010496866</v>
      </c>
      <c r="I475" s="15" t="n">
        <v>41699</v>
      </c>
      <c r="J475" s="24" t="n">
        <v>35.95</v>
      </c>
      <c r="K475" s="24" t="n">
        <v>37</v>
      </c>
      <c r="L475" s="24" t="n">
        <v>38.05</v>
      </c>
      <c r="M475" s="25" t="n">
        <v>1.2</v>
      </c>
      <c r="N475" s="15" t="n">
        <v>42583</v>
      </c>
      <c r="O475" s="25" t="n">
        <v>0.255797010496866</v>
      </c>
      <c r="P475" s="15" t="n">
        <v>41699</v>
      </c>
      <c r="Q475" s="24" t="n">
        <v>38.2300007629395</v>
      </c>
      <c r="R475" s="24" t="n">
        <v>40.3000007629395</v>
      </c>
      <c r="S475" s="24" t="n">
        <v>42.3400007629395</v>
      </c>
      <c r="T475" s="25" t="n">
        <v>1.2</v>
      </c>
      <c r="U475" s="15" t="n">
        <v>42583</v>
      </c>
      <c r="V475" s="25" t="n">
        <v>0.255797010496866</v>
      </c>
      <c r="W475" s="15" t="n">
        <v>41699</v>
      </c>
      <c r="X475" s="24" t="n">
        <v>36.3</v>
      </c>
      <c r="Y475" s="24" t="n">
        <v>37.35</v>
      </c>
      <c r="Z475" s="24" t="n">
        <v>38.4</v>
      </c>
      <c r="AA475" s="25" t="n">
        <v>1.2</v>
      </c>
      <c r="AB475" s="15" t="n">
        <v>42583</v>
      </c>
      <c r="AC475" s="25" t="n">
        <v>0.319746263121083</v>
      </c>
      <c r="AD475" s="15" t="n">
        <v>41699</v>
      </c>
      <c r="AE475" s="24" t="n">
        <v>32.7</v>
      </c>
      <c r="AF475" s="24" t="n">
        <v>33.75</v>
      </c>
      <c r="AG475" s="24" t="n">
        <v>34.8</v>
      </c>
      <c r="AH475" s="25" t="n">
        <v>3.25</v>
      </c>
      <c r="AI475" s="15" t="n">
        <v>42583</v>
      </c>
      <c r="AJ475" s="25" t="n">
        <v>0.255797010496866</v>
      </c>
      <c r="AK475" s="15" t="n">
        <v>41699</v>
      </c>
      <c r="AL475" s="24" t="n">
        <v>45.65</v>
      </c>
      <c r="AM475" s="24" t="n">
        <v>46.7</v>
      </c>
      <c r="AN475" s="24" t="n">
        <v>47.75</v>
      </c>
      <c r="AO475" s="24" t="n">
        <v>1.2</v>
      </c>
      <c r="AP475" s="15" t="n">
        <v>42583</v>
      </c>
      <c r="AQ475" s="24" t="n">
        <v>0.255797010496866</v>
      </c>
      <c r="AR475" s="15" t="n">
        <v>41699</v>
      </c>
      <c r="AS475" s="24" t="n">
        <v>34.8985443115234</v>
      </c>
      <c r="AT475" s="24" t="n">
        <v>37.8985443115234</v>
      </c>
      <c r="AU475" s="24" t="n">
        <v>40.8985443115234</v>
      </c>
      <c r="AV475" s="24" t="n">
        <v>3.9</v>
      </c>
      <c r="AW475" s="15" t="n">
        <v>42583</v>
      </c>
      <c r="AX475" s="24" t="n">
        <v>0.08</v>
      </c>
      <c r="AY475" s="15" t="n">
        <v>41699</v>
      </c>
      <c r="AZ475" s="24" t="n">
        <v>35.8985443115234</v>
      </c>
      <c r="BA475" s="24" t="n">
        <v>37.3985443115234</v>
      </c>
      <c r="BB475" s="24" t="n">
        <v>38.8985443115234</v>
      </c>
      <c r="BC475" s="24" t="n">
        <v>3.9</v>
      </c>
      <c r="BD475" s="15" t="n">
        <v>42583</v>
      </c>
      <c r="BE475" s="24" t="n">
        <v>0.08</v>
      </c>
      <c r="BF475" s="15" t="n">
        <v>41699</v>
      </c>
      <c r="BG475" s="24" t="n">
        <v>41.2969169616699</v>
      </c>
      <c r="BH475" s="24" t="n">
        <v>43.7969169616699</v>
      </c>
      <c r="BI475" s="24" t="n">
        <v>50.7969169616699</v>
      </c>
      <c r="BJ475" s="24" t="n">
        <v>3.5</v>
      </c>
      <c r="BK475" s="15" t="n">
        <v>42583</v>
      </c>
      <c r="BL475" s="24" t="n">
        <v>0.11542194</v>
      </c>
      <c r="BM475" s="15" t="n">
        <v>41699</v>
      </c>
      <c r="BN475" s="24" t="n">
        <v>34.8985443115234</v>
      </c>
      <c r="BO475" s="24" t="n">
        <v>37.3985443115234</v>
      </c>
      <c r="BP475" s="24" t="n">
        <v>44.3985443115234</v>
      </c>
      <c r="BQ475" s="24" t="n">
        <v>3.5</v>
      </c>
      <c r="BR475" s="15" t="n">
        <v>42583</v>
      </c>
      <c r="BS475" s="24" t="n">
        <v>0.11542194</v>
      </c>
      <c r="BT475" s="15" t="n">
        <v>41699</v>
      </c>
      <c r="BU475" s="24" t="n">
        <v>37.5985450744629</v>
      </c>
      <c r="BV475" s="24" t="n">
        <v>39.0985450744629</v>
      </c>
      <c r="BW475" s="24" t="n">
        <v>40.5985450744629</v>
      </c>
      <c r="BX475" s="24" t="n">
        <v>3.9</v>
      </c>
      <c r="BY475" s="15" t="n">
        <v>42583</v>
      </c>
      <c r="BZ475" s="24" t="n">
        <v>0.08</v>
      </c>
      <c r="CA475" s="15" t="n">
        <v>41699</v>
      </c>
      <c r="CB475" s="24" t="n">
        <v>35.9985443115234</v>
      </c>
      <c r="CC475" s="24" t="n">
        <v>38.9985443115234</v>
      </c>
      <c r="CD475" s="24" t="n">
        <v>41.9985443115234</v>
      </c>
      <c r="CE475" s="24" t="n">
        <v>3.9</v>
      </c>
      <c r="CF475" s="15" t="n">
        <v>42583</v>
      </c>
      <c r="CG475" s="24" t="n">
        <v>0.08</v>
      </c>
      <c r="CH475" s="15" t="n">
        <v>41699</v>
      </c>
      <c r="CI475" s="24" t="n">
        <v>37.6999931335449</v>
      </c>
      <c r="CJ475" s="24" t="n">
        <v>41.6999931335449</v>
      </c>
      <c r="CK475" s="24" t="n">
        <v>46.6999931335449</v>
      </c>
      <c r="CL475" s="24" t="n">
        <v>3.5</v>
      </c>
      <c r="CM475" s="15" t="n">
        <v>42583</v>
      </c>
      <c r="CN475" s="24" t="n">
        <v>0.13</v>
      </c>
    </row>
    <row r="476" customFormat="false" ht="12.75" hidden="false" customHeight="false" outlineLevel="0" collapsed="false">
      <c r="B476" s="15" t="n">
        <v>41730</v>
      </c>
      <c r="C476" s="24" t="n">
        <v>38.4</v>
      </c>
      <c r="D476" s="24" t="n">
        <v>39.3</v>
      </c>
      <c r="E476" s="24" t="n">
        <v>40.2</v>
      </c>
      <c r="F476" s="25" t="n">
        <v>1.5</v>
      </c>
      <c r="G476" s="15" t="n">
        <v>42614</v>
      </c>
      <c r="H476" s="25" t="n">
        <v>0.255797010496866</v>
      </c>
      <c r="I476" s="15" t="n">
        <v>41730</v>
      </c>
      <c r="J476" s="24" t="n">
        <v>34.3000007629395</v>
      </c>
      <c r="K476" s="24" t="n">
        <v>35.2000007629395</v>
      </c>
      <c r="L476" s="24" t="n">
        <v>36.1000007629395</v>
      </c>
      <c r="M476" s="25" t="n">
        <v>1.5</v>
      </c>
      <c r="N476" s="15" t="n">
        <v>42614</v>
      </c>
      <c r="O476" s="25" t="n">
        <v>0.255797010496866</v>
      </c>
      <c r="P476" s="15" t="n">
        <v>41730</v>
      </c>
      <c r="Q476" s="24" t="n">
        <v>37.2699992370605</v>
      </c>
      <c r="R476" s="24" t="n">
        <v>39.8999992370606</v>
      </c>
      <c r="S476" s="24" t="n">
        <v>41.9399992370606</v>
      </c>
      <c r="T476" s="25" t="n">
        <v>1.5</v>
      </c>
      <c r="U476" s="15" t="n">
        <v>42614</v>
      </c>
      <c r="V476" s="25" t="n">
        <v>0.255797010496866</v>
      </c>
      <c r="W476" s="15" t="n">
        <v>41730</v>
      </c>
      <c r="X476" s="24" t="n">
        <v>34.95</v>
      </c>
      <c r="Y476" s="24" t="n">
        <v>35.85</v>
      </c>
      <c r="Z476" s="24" t="n">
        <v>36.75</v>
      </c>
      <c r="AA476" s="25" t="n">
        <v>1.5</v>
      </c>
      <c r="AB476" s="15" t="n">
        <v>42614</v>
      </c>
      <c r="AC476" s="25" t="n">
        <v>0.319746263121083</v>
      </c>
      <c r="AD476" s="15" t="n">
        <v>41730</v>
      </c>
      <c r="AE476" s="24" t="n">
        <v>29.85</v>
      </c>
      <c r="AF476" s="24" t="n">
        <v>30.75</v>
      </c>
      <c r="AG476" s="24" t="n">
        <v>31.65</v>
      </c>
      <c r="AH476" s="25" t="n">
        <v>3.25</v>
      </c>
      <c r="AI476" s="15" t="n">
        <v>42614</v>
      </c>
      <c r="AJ476" s="25" t="n">
        <v>0.255797010496866</v>
      </c>
      <c r="AK476" s="15" t="n">
        <v>41730</v>
      </c>
      <c r="AL476" s="24" t="n">
        <v>46.05</v>
      </c>
      <c r="AM476" s="24" t="n">
        <v>46.95</v>
      </c>
      <c r="AN476" s="24" t="n">
        <v>47.85</v>
      </c>
      <c r="AO476" s="24" t="n">
        <v>1.5</v>
      </c>
      <c r="AP476" s="15" t="n">
        <v>42614</v>
      </c>
      <c r="AQ476" s="24" t="n">
        <v>0.255797010496866</v>
      </c>
      <c r="AR476" s="15" t="n">
        <v>41730</v>
      </c>
      <c r="AS476" s="24" t="n">
        <v>35.3485450744629</v>
      </c>
      <c r="AT476" s="24" t="n">
        <v>38.3485450744629</v>
      </c>
      <c r="AU476" s="24" t="n">
        <v>41.3485450744629</v>
      </c>
      <c r="AV476" s="24" t="n">
        <v>3.9</v>
      </c>
      <c r="AW476" s="15" t="n">
        <v>42614</v>
      </c>
      <c r="AX476" s="24" t="n">
        <v>0.08</v>
      </c>
      <c r="AY476" s="15" t="n">
        <v>41730</v>
      </c>
      <c r="AZ476" s="24" t="n">
        <v>36.3485450744629</v>
      </c>
      <c r="BA476" s="24" t="n">
        <v>37.8485450744629</v>
      </c>
      <c r="BB476" s="24" t="n">
        <v>39.3485450744629</v>
      </c>
      <c r="BC476" s="24" t="n">
        <v>3.9</v>
      </c>
      <c r="BD476" s="15" t="n">
        <v>42614</v>
      </c>
      <c r="BE476" s="24" t="n">
        <v>0.08</v>
      </c>
      <c r="BF476" s="15" t="n">
        <v>41730</v>
      </c>
      <c r="BG476" s="24" t="n">
        <v>39.1969146728516</v>
      </c>
      <c r="BH476" s="24" t="n">
        <v>41.6969146728516</v>
      </c>
      <c r="BI476" s="24" t="n">
        <v>48.6969146728516</v>
      </c>
      <c r="BJ476" s="24" t="n">
        <v>3.5</v>
      </c>
      <c r="BK476" s="15" t="n">
        <v>42614</v>
      </c>
      <c r="BL476" s="24" t="n">
        <v>0.11542194</v>
      </c>
      <c r="BM476" s="15" t="n">
        <v>41730</v>
      </c>
      <c r="BN476" s="24" t="n">
        <v>35.3485450744629</v>
      </c>
      <c r="BO476" s="24" t="n">
        <v>37.8485450744629</v>
      </c>
      <c r="BP476" s="24" t="n">
        <v>44.8485450744629</v>
      </c>
      <c r="BQ476" s="24" t="n">
        <v>3.5</v>
      </c>
      <c r="BR476" s="15" t="n">
        <v>42614</v>
      </c>
      <c r="BS476" s="24" t="n">
        <v>0.11542194</v>
      </c>
      <c r="BT476" s="15" t="n">
        <v>41730</v>
      </c>
      <c r="BU476" s="24" t="n">
        <v>37.5985450744629</v>
      </c>
      <c r="BV476" s="24" t="n">
        <v>39.0985450744629</v>
      </c>
      <c r="BW476" s="24" t="n">
        <v>40.5985450744629</v>
      </c>
      <c r="BX476" s="24" t="n">
        <v>3.9</v>
      </c>
      <c r="BY476" s="15" t="n">
        <v>42614</v>
      </c>
      <c r="BZ476" s="24" t="n">
        <v>0.08</v>
      </c>
      <c r="CA476" s="15" t="n">
        <v>41730</v>
      </c>
      <c r="CB476" s="24" t="n">
        <v>36.4485450744629</v>
      </c>
      <c r="CC476" s="24" t="n">
        <v>39.4485450744629</v>
      </c>
      <c r="CD476" s="24" t="n">
        <v>42.4485450744629</v>
      </c>
      <c r="CE476" s="24" t="n">
        <v>3.9</v>
      </c>
      <c r="CF476" s="15" t="n">
        <v>42614</v>
      </c>
      <c r="CG476" s="24" t="n">
        <v>0.08</v>
      </c>
      <c r="CH476" s="15" t="n">
        <v>41730</v>
      </c>
      <c r="CI476" s="24" t="n">
        <v>36.9999885559082</v>
      </c>
      <c r="CJ476" s="24" t="n">
        <v>40.9999885559082</v>
      </c>
      <c r="CK476" s="24" t="n">
        <v>45.9999885559082</v>
      </c>
      <c r="CL476" s="24" t="n">
        <v>3.5</v>
      </c>
      <c r="CM476" s="15" t="n">
        <v>42614</v>
      </c>
      <c r="CN476" s="24" t="n">
        <v>0.13</v>
      </c>
    </row>
    <row r="477" customFormat="false" ht="12.75" hidden="false" customHeight="false" outlineLevel="0" collapsed="false">
      <c r="B477" s="15" t="n">
        <v>41760</v>
      </c>
      <c r="C477" s="24" t="n">
        <v>41.62</v>
      </c>
      <c r="D477" s="24" t="n">
        <v>44.1</v>
      </c>
      <c r="E477" s="24" t="n">
        <v>46.58</v>
      </c>
      <c r="F477" s="25" t="n">
        <v>1.5</v>
      </c>
      <c r="G477" s="15" t="n">
        <v>42644</v>
      </c>
      <c r="H477" s="25" t="n">
        <v>0.192835936169271</v>
      </c>
      <c r="I477" s="15" t="n">
        <v>41760</v>
      </c>
      <c r="J477" s="24" t="n">
        <v>37.02</v>
      </c>
      <c r="K477" s="24" t="n">
        <v>39.5</v>
      </c>
      <c r="L477" s="24" t="n">
        <v>41.98</v>
      </c>
      <c r="M477" s="25" t="n">
        <v>1.5</v>
      </c>
      <c r="N477" s="15" t="n">
        <v>42644</v>
      </c>
      <c r="O477" s="25" t="n">
        <v>0.192835936169271</v>
      </c>
      <c r="P477" s="15" t="n">
        <v>41760</v>
      </c>
      <c r="Q477" s="24" t="n">
        <v>39.67</v>
      </c>
      <c r="R477" s="24" t="n">
        <v>42.3</v>
      </c>
      <c r="S477" s="24" t="n">
        <v>46.15</v>
      </c>
      <c r="T477" s="25" t="n">
        <v>1.5</v>
      </c>
      <c r="U477" s="15" t="n">
        <v>42644</v>
      </c>
      <c r="V477" s="25" t="n">
        <v>0.192835936169271</v>
      </c>
      <c r="W477" s="15" t="n">
        <v>41760</v>
      </c>
      <c r="X477" s="24" t="n">
        <v>34.87</v>
      </c>
      <c r="Y477" s="24" t="n">
        <v>37.35</v>
      </c>
      <c r="Z477" s="24" t="n">
        <v>39.83</v>
      </c>
      <c r="AA477" s="25" t="n">
        <v>1.5</v>
      </c>
      <c r="AB477" s="15" t="n">
        <v>42644</v>
      </c>
      <c r="AC477" s="25" t="n">
        <v>0.241044920211589</v>
      </c>
      <c r="AD477" s="15" t="n">
        <v>41760</v>
      </c>
      <c r="AE477" s="24" t="n">
        <v>32.77</v>
      </c>
      <c r="AF477" s="24" t="n">
        <v>35.25</v>
      </c>
      <c r="AG477" s="24" t="n">
        <v>37.73</v>
      </c>
      <c r="AH477" s="25" t="n">
        <v>2</v>
      </c>
      <c r="AI477" s="15" t="n">
        <v>42644</v>
      </c>
      <c r="AJ477" s="25" t="n">
        <v>0.192835936169271</v>
      </c>
      <c r="AK477" s="15" t="n">
        <v>41760</v>
      </c>
      <c r="AL477" s="24" t="n">
        <v>48.66</v>
      </c>
      <c r="AM477" s="24" t="n">
        <v>51.14</v>
      </c>
      <c r="AN477" s="24" t="n">
        <v>53.62</v>
      </c>
      <c r="AO477" s="24" t="n">
        <v>1.5</v>
      </c>
      <c r="AP477" s="15" t="n">
        <v>42644</v>
      </c>
      <c r="AQ477" s="24" t="n">
        <v>0.192835936169271</v>
      </c>
      <c r="AR477" s="15" t="n">
        <v>41760</v>
      </c>
      <c r="AS477" s="24" t="n">
        <v>33.7535667419434</v>
      </c>
      <c r="AT477" s="24" t="n">
        <v>38.7535667419434</v>
      </c>
      <c r="AU477" s="24" t="n">
        <v>43.7535667419434</v>
      </c>
      <c r="AV477" s="24" t="n">
        <v>2.33</v>
      </c>
      <c r="AW477" s="15" t="n">
        <v>42644</v>
      </c>
      <c r="AX477" s="24" t="n">
        <v>0.08</v>
      </c>
      <c r="AY477" s="15" t="n">
        <v>41760</v>
      </c>
      <c r="AZ477" s="24" t="n">
        <v>35.9035667419434</v>
      </c>
      <c r="BA477" s="24" t="n">
        <v>38.2535667419434</v>
      </c>
      <c r="BB477" s="24" t="n">
        <v>40.6035667419434</v>
      </c>
      <c r="BC477" s="24" t="n">
        <v>2.33</v>
      </c>
      <c r="BD477" s="15" t="n">
        <v>42644</v>
      </c>
      <c r="BE477" s="24" t="n">
        <v>0.08</v>
      </c>
      <c r="BF477" s="15" t="n">
        <v>41760</v>
      </c>
      <c r="BG477" s="24" t="n">
        <v>37.046915435791</v>
      </c>
      <c r="BH477" s="24" t="n">
        <v>39.546915435791</v>
      </c>
      <c r="BI477" s="24" t="n">
        <v>46.546915435791</v>
      </c>
      <c r="BJ477" s="24" t="n">
        <v>2.154</v>
      </c>
      <c r="BK477" s="15" t="n">
        <v>42644</v>
      </c>
      <c r="BL477" s="24" t="n">
        <v>0.11542194</v>
      </c>
      <c r="BM477" s="15" t="n">
        <v>41760</v>
      </c>
      <c r="BN477" s="24" t="n">
        <v>37.8035659790039</v>
      </c>
      <c r="BO477" s="24" t="n">
        <v>40.3035659790039</v>
      </c>
      <c r="BP477" s="24" t="n">
        <v>47.3035659790039</v>
      </c>
      <c r="BQ477" s="24" t="n">
        <v>2.154</v>
      </c>
      <c r="BR477" s="15" t="n">
        <v>42644</v>
      </c>
      <c r="BS477" s="24" t="n">
        <v>0.11542194</v>
      </c>
      <c r="BT477" s="15" t="n">
        <v>41760</v>
      </c>
      <c r="BU477" s="24" t="n">
        <v>32.3035682678223</v>
      </c>
      <c r="BV477" s="24" t="n">
        <v>34.6535682678223</v>
      </c>
      <c r="BW477" s="24" t="n">
        <v>37.0035682678223</v>
      </c>
      <c r="BX477" s="24" t="n">
        <v>2.33</v>
      </c>
      <c r="BY477" s="15" t="n">
        <v>42644</v>
      </c>
      <c r="BZ477" s="24" t="n">
        <v>0.08</v>
      </c>
      <c r="CA477" s="15" t="n">
        <v>41760</v>
      </c>
      <c r="CB477" s="24" t="n">
        <v>34.8535667419434</v>
      </c>
      <c r="CC477" s="24" t="n">
        <v>39.8535667419434</v>
      </c>
      <c r="CD477" s="24" t="n">
        <v>44.8535667419434</v>
      </c>
      <c r="CE477" s="24" t="n">
        <v>2.33</v>
      </c>
      <c r="CF477" s="15" t="n">
        <v>42644</v>
      </c>
      <c r="CG477" s="24" t="n">
        <v>0.08</v>
      </c>
      <c r="CH477" s="15" t="n">
        <v>41760</v>
      </c>
      <c r="CI477" s="24" t="n">
        <v>41.5000114440918</v>
      </c>
      <c r="CJ477" s="24" t="n">
        <v>45.5000114440918</v>
      </c>
      <c r="CK477" s="24" t="n">
        <v>50.5000114440918</v>
      </c>
      <c r="CL477" s="24" t="n">
        <v>2.5</v>
      </c>
      <c r="CM477" s="15" t="n">
        <v>42644</v>
      </c>
      <c r="CN477" s="24" t="n">
        <v>0.13</v>
      </c>
    </row>
    <row r="478" customFormat="false" ht="12.75" hidden="false" customHeight="false" outlineLevel="0" collapsed="false">
      <c r="B478" s="15" t="n">
        <v>41791</v>
      </c>
      <c r="C478" s="24" t="n">
        <v>59.39</v>
      </c>
      <c r="D478" s="24" t="n">
        <v>66.5</v>
      </c>
      <c r="E478" s="24" t="n">
        <v>73.61</v>
      </c>
      <c r="F478" s="25" t="n">
        <v>0.9</v>
      </c>
      <c r="G478" s="15" t="n">
        <v>42675</v>
      </c>
      <c r="H478" s="25" t="n">
        <v>0.170249003675067</v>
      </c>
      <c r="I478" s="15" t="n">
        <v>41791</v>
      </c>
      <c r="J478" s="24" t="n">
        <v>57.14</v>
      </c>
      <c r="K478" s="24" t="n">
        <v>64.25</v>
      </c>
      <c r="L478" s="24" t="n">
        <v>71.36</v>
      </c>
      <c r="M478" s="25" t="n">
        <v>0.9</v>
      </c>
      <c r="N478" s="15" t="n">
        <v>42675</v>
      </c>
      <c r="O478" s="25" t="n">
        <v>0.170249003675067</v>
      </c>
      <c r="P478" s="15" t="n">
        <v>41791</v>
      </c>
      <c r="Q478" s="24" t="n">
        <v>52.88</v>
      </c>
      <c r="R478" s="24" t="n">
        <v>57.95</v>
      </c>
      <c r="S478" s="24" t="n">
        <v>63.82</v>
      </c>
      <c r="T478" s="25" t="n">
        <v>0.9</v>
      </c>
      <c r="U478" s="15" t="n">
        <v>42675</v>
      </c>
      <c r="V478" s="25" t="n">
        <v>0.170249003675067</v>
      </c>
      <c r="W478" s="15" t="n">
        <v>41791</v>
      </c>
      <c r="X478" s="24" t="n">
        <v>42.64</v>
      </c>
      <c r="Y478" s="24" t="n">
        <v>49.75</v>
      </c>
      <c r="Z478" s="24" t="n">
        <v>56.86</v>
      </c>
      <c r="AA478" s="25" t="n">
        <v>0.9</v>
      </c>
      <c r="AB478" s="15" t="n">
        <v>42675</v>
      </c>
      <c r="AC478" s="25" t="n">
        <v>0.212811254593833</v>
      </c>
      <c r="AD478" s="15" t="n">
        <v>41791</v>
      </c>
      <c r="AE478" s="24" t="n">
        <v>51.89</v>
      </c>
      <c r="AF478" s="24" t="n">
        <v>59</v>
      </c>
      <c r="AG478" s="24" t="n">
        <v>66.11</v>
      </c>
      <c r="AH478" s="25" t="n">
        <v>1.5</v>
      </c>
      <c r="AI478" s="15" t="n">
        <v>42675</v>
      </c>
      <c r="AJ478" s="25" t="n">
        <v>0.170249003675067</v>
      </c>
      <c r="AK478" s="15" t="n">
        <v>41791</v>
      </c>
      <c r="AL478" s="24" t="n">
        <v>69.23</v>
      </c>
      <c r="AM478" s="24" t="n">
        <v>76.34</v>
      </c>
      <c r="AN478" s="24" t="n">
        <v>83.45</v>
      </c>
      <c r="AO478" s="24" t="n">
        <v>0.9</v>
      </c>
      <c r="AP478" s="15" t="n">
        <v>42675</v>
      </c>
      <c r="AQ478" s="24" t="n">
        <v>0.170249003675067</v>
      </c>
      <c r="AR478" s="15" t="n">
        <v>41791</v>
      </c>
      <c r="AS478" s="24" t="n">
        <v>34.9978561401367</v>
      </c>
      <c r="AT478" s="24" t="n">
        <v>49.9978561401367</v>
      </c>
      <c r="AU478" s="24" t="n">
        <v>59.9978561401367</v>
      </c>
      <c r="AV478" s="24" t="n">
        <v>2.06</v>
      </c>
      <c r="AW478" s="15" t="n">
        <v>42675</v>
      </c>
      <c r="AX478" s="24" t="n">
        <v>0.08</v>
      </c>
      <c r="AY478" s="15" t="n">
        <v>41791</v>
      </c>
      <c r="AZ478" s="24" t="n">
        <v>44.4978561401367</v>
      </c>
      <c r="BA478" s="24" t="n">
        <v>49.4978561401367</v>
      </c>
      <c r="BB478" s="24" t="n">
        <v>54.4978561401367</v>
      </c>
      <c r="BC478" s="24" t="n">
        <v>2.06</v>
      </c>
      <c r="BD478" s="15" t="n">
        <v>42675</v>
      </c>
      <c r="BE478" s="24" t="n">
        <v>0.08</v>
      </c>
      <c r="BF478" s="15" t="n">
        <v>41791</v>
      </c>
      <c r="BG478" s="24" t="n">
        <v>39.1273025512695</v>
      </c>
      <c r="BH478" s="24" t="n">
        <v>41.6273025512695</v>
      </c>
      <c r="BI478" s="24" t="n">
        <v>48.6273025512695</v>
      </c>
      <c r="BJ478" s="24" t="n">
        <v>1.84</v>
      </c>
      <c r="BK478" s="15" t="n">
        <v>42675</v>
      </c>
      <c r="BL478" s="24" t="n">
        <v>0.11542194</v>
      </c>
      <c r="BM478" s="15" t="n">
        <v>41791</v>
      </c>
      <c r="BN478" s="24" t="n">
        <v>50.3103561401367</v>
      </c>
      <c r="BO478" s="24" t="n">
        <v>52.8103561401367</v>
      </c>
      <c r="BP478" s="24" t="n">
        <v>59.8103561401367</v>
      </c>
      <c r="BQ478" s="24" t="n">
        <v>1.84</v>
      </c>
      <c r="BR478" s="15" t="n">
        <v>42675</v>
      </c>
      <c r="BS478" s="24" t="n">
        <v>0.11542194</v>
      </c>
      <c r="BT478" s="15" t="n">
        <v>41791</v>
      </c>
      <c r="BU478" s="24" t="n">
        <v>39.4978561401367</v>
      </c>
      <c r="BV478" s="24" t="n">
        <v>44.4978561401367</v>
      </c>
      <c r="BW478" s="24" t="n">
        <v>49.4978561401367</v>
      </c>
      <c r="BX478" s="24" t="n">
        <v>2.06</v>
      </c>
      <c r="BY478" s="15" t="n">
        <v>42675</v>
      </c>
      <c r="BZ478" s="24" t="n">
        <v>0.08</v>
      </c>
      <c r="CA478" s="15" t="n">
        <v>41791</v>
      </c>
      <c r="CB478" s="24" t="n">
        <v>36.0978561401367</v>
      </c>
      <c r="CC478" s="24" t="n">
        <v>51.0978561401367</v>
      </c>
      <c r="CD478" s="24" t="n">
        <v>61.0978561401367</v>
      </c>
      <c r="CE478" s="24" t="n">
        <v>2.06</v>
      </c>
      <c r="CF478" s="15" t="n">
        <v>42675</v>
      </c>
      <c r="CG478" s="24" t="n">
        <v>0.08</v>
      </c>
      <c r="CH478" s="15" t="n">
        <v>41791</v>
      </c>
      <c r="CI478" s="24" t="n">
        <v>53.7499961853027</v>
      </c>
      <c r="CJ478" s="24" t="n">
        <v>57.7499961853027</v>
      </c>
      <c r="CK478" s="24" t="n">
        <v>62.7499961853027</v>
      </c>
      <c r="CL478" s="24" t="n">
        <v>1.25</v>
      </c>
      <c r="CM478" s="15" t="n">
        <v>42675</v>
      </c>
      <c r="CN478" s="24" t="n">
        <v>0.13</v>
      </c>
    </row>
    <row r="479" customFormat="false" ht="12.75" hidden="false" customHeight="false" outlineLevel="0" collapsed="false">
      <c r="B479" s="15" t="n">
        <v>41821</v>
      </c>
      <c r="C479" s="24" t="n">
        <v>86.75</v>
      </c>
      <c r="D479" s="24" t="n">
        <v>91.75</v>
      </c>
      <c r="E479" s="24" t="n">
        <v>96.75</v>
      </c>
      <c r="F479" s="25" t="n">
        <v>1</v>
      </c>
      <c r="G479" s="15" t="n">
        <v>42705</v>
      </c>
      <c r="H479" s="25" t="n">
        <v>0.170249003675067</v>
      </c>
      <c r="I479" s="15" t="n">
        <v>41821</v>
      </c>
      <c r="J479" s="24" t="n">
        <v>89.4599990844727</v>
      </c>
      <c r="K479" s="24" t="n">
        <v>94.4599990844727</v>
      </c>
      <c r="L479" s="24" t="n">
        <v>99.4599990844727</v>
      </c>
      <c r="M479" s="25" t="n">
        <v>1</v>
      </c>
      <c r="N479" s="15" t="n">
        <v>42705</v>
      </c>
      <c r="O479" s="25" t="n">
        <v>0.170249003675067</v>
      </c>
      <c r="P479" s="15" t="n">
        <v>41821</v>
      </c>
      <c r="Q479" s="24" t="n">
        <v>68.3</v>
      </c>
      <c r="R479" s="24" t="n">
        <v>78.2</v>
      </c>
      <c r="S479" s="24" t="n">
        <v>90.71</v>
      </c>
      <c r="T479" s="25" t="n">
        <v>1</v>
      </c>
      <c r="U479" s="15" t="n">
        <v>42705</v>
      </c>
      <c r="V479" s="25" t="n">
        <v>0.170249003675067</v>
      </c>
      <c r="W479" s="15" t="n">
        <v>41821</v>
      </c>
      <c r="X479" s="24" t="n">
        <v>53.25</v>
      </c>
      <c r="Y479" s="24" t="n">
        <v>58.25</v>
      </c>
      <c r="Z479" s="24" t="n">
        <v>63.25</v>
      </c>
      <c r="AA479" s="25" t="n">
        <v>1</v>
      </c>
      <c r="AB479" s="15" t="n">
        <v>42705</v>
      </c>
      <c r="AC479" s="25" t="n">
        <v>0.212811254593833</v>
      </c>
      <c r="AD479" s="15" t="n">
        <v>41821</v>
      </c>
      <c r="AE479" s="24" t="n">
        <v>88.25</v>
      </c>
      <c r="AF479" s="24" t="n">
        <v>93.25</v>
      </c>
      <c r="AG479" s="24" t="n">
        <v>98.25</v>
      </c>
      <c r="AH479" s="25" t="n">
        <v>1.5</v>
      </c>
      <c r="AI479" s="15" t="n">
        <v>42705</v>
      </c>
      <c r="AJ479" s="25" t="n">
        <v>0.170249003675067</v>
      </c>
      <c r="AK479" s="15" t="n">
        <v>41821</v>
      </c>
      <c r="AL479" s="24" t="n">
        <v>108.59</v>
      </c>
      <c r="AM479" s="24" t="n">
        <v>113.59</v>
      </c>
      <c r="AN479" s="24" t="n">
        <v>118.59</v>
      </c>
      <c r="AO479" s="24" t="n">
        <v>1</v>
      </c>
      <c r="AP479" s="15" t="n">
        <v>42705</v>
      </c>
      <c r="AQ479" s="24" t="n">
        <v>0.170249003675067</v>
      </c>
      <c r="AR479" s="15" t="n">
        <v>41821</v>
      </c>
      <c r="AS479" s="24" t="n">
        <v>45.7471466064453</v>
      </c>
      <c r="AT479" s="24" t="n">
        <v>80.7471466064453</v>
      </c>
      <c r="AU479" s="24" t="n">
        <v>95.7471466064453</v>
      </c>
      <c r="AV479" s="24" t="n">
        <v>2.052</v>
      </c>
      <c r="AW479" s="15" t="n">
        <v>42705</v>
      </c>
      <c r="AX479" s="24" t="n">
        <v>0.08</v>
      </c>
      <c r="AY479" s="15" t="n">
        <v>41821</v>
      </c>
      <c r="AZ479" s="24" t="n">
        <v>70.2471466064453</v>
      </c>
      <c r="BA479" s="24" t="n">
        <v>80.2471466064453</v>
      </c>
      <c r="BB479" s="24" t="n">
        <v>90.2471466064453</v>
      </c>
      <c r="BC479" s="24" t="n">
        <v>2.052</v>
      </c>
      <c r="BD479" s="15" t="n">
        <v>42705</v>
      </c>
      <c r="BE479" s="24" t="n">
        <v>0.08</v>
      </c>
      <c r="BF479" s="15" t="n">
        <v>41821</v>
      </c>
      <c r="BG479" s="24" t="n">
        <v>61.025</v>
      </c>
      <c r="BH479" s="24" t="n">
        <v>63.525</v>
      </c>
      <c r="BI479" s="24" t="n">
        <v>70.525</v>
      </c>
      <c r="BJ479" s="24" t="n">
        <v>1.75</v>
      </c>
      <c r="BK479" s="15" t="n">
        <v>42705</v>
      </c>
      <c r="BL479" s="24" t="n">
        <v>0.11542194</v>
      </c>
      <c r="BM479" s="15" t="n">
        <v>41821</v>
      </c>
      <c r="BN479" s="24" t="n">
        <v>76.5721435546875</v>
      </c>
      <c r="BO479" s="24" t="n">
        <v>79.0721435546875</v>
      </c>
      <c r="BP479" s="24" t="n">
        <v>86.0721435546875</v>
      </c>
      <c r="BQ479" s="24" t="n">
        <v>1.75</v>
      </c>
      <c r="BR479" s="15" t="n">
        <v>42705</v>
      </c>
      <c r="BS479" s="24" t="n">
        <v>0.11542194</v>
      </c>
      <c r="BT479" s="15" t="n">
        <v>41821</v>
      </c>
      <c r="BU479" s="24" t="n">
        <v>56.9971466064453</v>
      </c>
      <c r="BV479" s="24" t="n">
        <v>66.9971466064453</v>
      </c>
      <c r="BW479" s="24" t="n">
        <v>76.9971466064453</v>
      </c>
      <c r="BX479" s="24" t="n">
        <v>2.052</v>
      </c>
      <c r="BY479" s="15" t="n">
        <v>42705</v>
      </c>
      <c r="BZ479" s="24" t="n">
        <v>0.08</v>
      </c>
      <c r="CA479" s="15" t="n">
        <v>41821</v>
      </c>
      <c r="CB479" s="24" t="n">
        <v>46.8471466064453</v>
      </c>
      <c r="CC479" s="24" t="n">
        <v>81.8471466064453</v>
      </c>
      <c r="CD479" s="24" t="n">
        <v>96.8471466064453</v>
      </c>
      <c r="CE479" s="24" t="n">
        <v>2.052</v>
      </c>
      <c r="CF479" s="15" t="n">
        <v>42705</v>
      </c>
      <c r="CG479" s="24" t="n">
        <v>0.08</v>
      </c>
      <c r="CH479" s="15" t="n">
        <v>41821</v>
      </c>
      <c r="CI479" s="24" t="n">
        <v>64.7499923706055</v>
      </c>
      <c r="CJ479" s="24" t="n">
        <v>68.7499923706055</v>
      </c>
      <c r="CK479" s="24" t="n">
        <v>73.7499923706055</v>
      </c>
      <c r="CL479" s="24" t="n">
        <v>1.25</v>
      </c>
      <c r="CM479" s="15" t="n">
        <v>42705</v>
      </c>
      <c r="CN479" s="24" t="n">
        <v>0.13</v>
      </c>
    </row>
    <row r="480" customFormat="false" ht="12.75" hidden="false" customHeight="false" outlineLevel="0" collapsed="false">
      <c r="B480" s="15" t="n">
        <v>41852</v>
      </c>
      <c r="C480" s="24" t="n">
        <v>86.75</v>
      </c>
      <c r="D480" s="24" t="n">
        <v>91.75</v>
      </c>
      <c r="E480" s="24" t="n">
        <v>96.75</v>
      </c>
      <c r="F480" s="25" t="n">
        <v>1</v>
      </c>
      <c r="G480" s="15" t="n">
        <v>42736</v>
      </c>
      <c r="H480" s="25" t="n">
        <v>0.170813676987422</v>
      </c>
      <c r="I480" s="15" t="n">
        <v>41852</v>
      </c>
      <c r="J480" s="24" t="n">
        <v>87.9499969482422</v>
      </c>
      <c r="K480" s="24" t="n">
        <v>92.9499969482422</v>
      </c>
      <c r="L480" s="24" t="n">
        <v>97.9499969482422</v>
      </c>
      <c r="M480" s="25" t="n">
        <v>1</v>
      </c>
      <c r="N480" s="15" t="n">
        <v>42736</v>
      </c>
      <c r="O480" s="25" t="n">
        <v>0.170813676987422</v>
      </c>
      <c r="P480" s="15" t="n">
        <v>41852</v>
      </c>
      <c r="Q480" s="24" t="n">
        <v>68.3</v>
      </c>
      <c r="R480" s="24" t="n">
        <v>78.2</v>
      </c>
      <c r="S480" s="24" t="n">
        <v>90.71</v>
      </c>
      <c r="T480" s="25" t="n">
        <v>1</v>
      </c>
      <c r="U480" s="15" t="n">
        <v>42736</v>
      </c>
      <c r="V480" s="25" t="n">
        <v>0.170813676987422</v>
      </c>
      <c r="W480" s="15" t="n">
        <v>41852</v>
      </c>
      <c r="X480" s="24" t="n">
        <v>53.25</v>
      </c>
      <c r="Y480" s="24" t="n">
        <v>58.25</v>
      </c>
      <c r="Z480" s="24" t="n">
        <v>63.25</v>
      </c>
      <c r="AA480" s="25" t="n">
        <v>1</v>
      </c>
      <c r="AB480" s="15" t="n">
        <v>42736</v>
      </c>
      <c r="AC480" s="25" t="n">
        <v>0.213517096234277</v>
      </c>
      <c r="AD480" s="15" t="n">
        <v>41852</v>
      </c>
      <c r="AE480" s="24" t="n">
        <v>88.25</v>
      </c>
      <c r="AF480" s="24" t="n">
        <v>93.25</v>
      </c>
      <c r="AG480" s="24" t="n">
        <v>98.25</v>
      </c>
      <c r="AH480" s="25" t="n">
        <v>1.5</v>
      </c>
      <c r="AI480" s="15" t="n">
        <v>42736</v>
      </c>
      <c r="AJ480" s="25" t="n">
        <v>0.170813676987422</v>
      </c>
      <c r="AK480" s="15" t="n">
        <v>41852</v>
      </c>
      <c r="AL480" s="24" t="n">
        <v>108.59</v>
      </c>
      <c r="AM480" s="24" t="n">
        <v>113.59</v>
      </c>
      <c r="AN480" s="24" t="n">
        <v>118.59</v>
      </c>
      <c r="AO480" s="24" t="n">
        <v>1</v>
      </c>
      <c r="AP480" s="15" t="n">
        <v>42736</v>
      </c>
      <c r="AQ480" s="24" t="n">
        <v>0.170813676987422</v>
      </c>
      <c r="AR480" s="15" t="n">
        <v>41852</v>
      </c>
      <c r="AS480" s="24" t="n">
        <v>45.7471466064453</v>
      </c>
      <c r="AT480" s="24" t="n">
        <v>80.7471466064453</v>
      </c>
      <c r="AU480" s="24" t="n">
        <v>95.7471466064453</v>
      </c>
      <c r="AV480" s="24" t="n">
        <v>1.89</v>
      </c>
      <c r="AW480" s="15" t="n">
        <v>42736</v>
      </c>
      <c r="AX480" s="24" t="n">
        <v>0.08</v>
      </c>
      <c r="AY480" s="15" t="n">
        <v>41852</v>
      </c>
      <c r="AZ480" s="24" t="n">
        <v>70.2471466064453</v>
      </c>
      <c r="BA480" s="24" t="n">
        <v>80.2471466064453</v>
      </c>
      <c r="BB480" s="24" t="n">
        <v>90.2471466064453</v>
      </c>
      <c r="BC480" s="24" t="n">
        <v>1.89</v>
      </c>
      <c r="BD480" s="15" t="n">
        <v>42736</v>
      </c>
      <c r="BE480" s="24" t="n">
        <v>0.08</v>
      </c>
      <c r="BF480" s="15" t="n">
        <v>41852</v>
      </c>
      <c r="BG480" s="24" t="n">
        <v>61.025</v>
      </c>
      <c r="BH480" s="24" t="n">
        <v>63.525</v>
      </c>
      <c r="BI480" s="24" t="n">
        <v>70.525</v>
      </c>
      <c r="BJ480" s="24" t="n">
        <v>1.8</v>
      </c>
      <c r="BK480" s="15" t="n">
        <v>42736</v>
      </c>
      <c r="BL480" s="24" t="n">
        <v>0.11542194</v>
      </c>
      <c r="BM480" s="15" t="n">
        <v>41852</v>
      </c>
      <c r="BN480" s="24" t="n">
        <v>76.5721435546875</v>
      </c>
      <c r="BO480" s="24" t="n">
        <v>79.0721435546875</v>
      </c>
      <c r="BP480" s="24" t="n">
        <v>86.0721435546875</v>
      </c>
      <c r="BQ480" s="24" t="n">
        <v>1.8</v>
      </c>
      <c r="BR480" s="15" t="n">
        <v>42736</v>
      </c>
      <c r="BS480" s="24" t="n">
        <v>0.11542194</v>
      </c>
      <c r="BT480" s="15" t="n">
        <v>41852</v>
      </c>
      <c r="BU480" s="24" t="n">
        <v>56.9971466064453</v>
      </c>
      <c r="BV480" s="24" t="n">
        <v>66.9971466064453</v>
      </c>
      <c r="BW480" s="24" t="n">
        <v>76.9971466064453</v>
      </c>
      <c r="BX480" s="24" t="n">
        <v>1.89</v>
      </c>
      <c r="BY480" s="15" t="n">
        <v>42736</v>
      </c>
      <c r="BZ480" s="24" t="n">
        <v>0.08</v>
      </c>
      <c r="CA480" s="15" t="n">
        <v>41852</v>
      </c>
      <c r="CB480" s="24" t="n">
        <v>46.8471466064453</v>
      </c>
      <c r="CC480" s="24" t="n">
        <v>81.8471466064453</v>
      </c>
      <c r="CD480" s="24" t="n">
        <v>96.8471466064453</v>
      </c>
      <c r="CE480" s="24" t="n">
        <v>1.89</v>
      </c>
      <c r="CF480" s="15" t="n">
        <v>42736</v>
      </c>
      <c r="CG480" s="24" t="n">
        <v>0.08</v>
      </c>
      <c r="CH480" s="15" t="n">
        <v>41852</v>
      </c>
      <c r="CI480" s="24" t="n">
        <v>64.75</v>
      </c>
      <c r="CJ480" s="24" t="n">
        <v>68.75</v>
      </c>
      <c r="CK480" s="24" t="n">
        <v>73.75</v>
      </c>
      <c r="CL480" s="24" t="n">
        <v>1.2</v>
      </c>
      <c r="CM480" s="15" t="n">
        <v>42736</v>
      </c>
      <c r="CN480" s="24" t="n">
        <v>0.13</v>
      </c>
    </row>
    <row r="481" customFormat="false" ht="12.75" hidden="false" customHeight="false" outlineLevel="0" collapsed="false">
      <c r="B481" s="15" t="n">
        <v>41883</v>
      </c>
      <c r="C481" s="24" t="n">
        <v>40.35</v>
      </c>
      <c r="D481" s="24" t="n">
        <v>42.35</v>
      </c>
      <c r="E481" s="24" t="n">
        <v>44.35</v>
      </c>
      <c r="F481" s="25" t="n">
        <v>1</v>
      </c>
      <c r="G481" s="15" t="n">
        <v>42767</v>
      </c>
      <c r="H481" s="25" t="n">
        <v>0.207517442290504</v>
      </c>
      <c r="I481" s="15" t="n">
        <v>41883</v>
      </c>
      <c r="J481" s="24" t="n">
        <v>33.0499992370606</v>
      </c>
      <c r="K481" s="24" t="n">
        <v>35.0499992370606</v>
      </c>
      <c r="L481" s="24" t="n">
        <v>37.0499992370606</v>
      </c>
      <c r="M481" s="25" t="n">
        <v>1</v>
      </c>
      <c r="N481" s="15" t="n">
        <v>42767</v>
      </c>
      <c r="O481" s="25" t="n">
        <v>0.207517442290504</v>
      </c>
      <c r="P481" s="15" t="n">
        <v>41883</v>
      </c>
      <c r="Q481" s="24" t="n">
        <v>34.03</v>
      </c>
      <c r="R481" s="24" t="n">
        <v>39.1</v>
      </c>
      <c r="S481" s="24" t="n">
        <v>42.95</v>
      </c>
      <c r="T481" s="25" t="n">
        <v>1</v>
      </c>
      <c r="U481" s="15" t="n">
        <v>42767</v>
      </c>
      <c r="V481" s="25" t="n">
        <v>0.207517442290504</v>
      </c>
      <c r="W481" s="15" t="n">
        <v>41883</v>
      </c>
      <c r="X481" s="24" t="n">
        <v>33.75</v>
      </c>
      <c r="Y481" s="24" t="n">
        <v>35.75</v>
      </c>
      <c r="Z481" s="24" t="n">
        <v>37.75</v>
      </c>
      <c r="AA481" s="25" t="n">
        <v>1</v>
      </c>
      <c r="AB481" s="15" t="n">
        <v>42767</v>
      </c>
      <c r="AC481" s="25" t="n">
        <v>0.25939680286313</v>
      </c>
      <c r="AD481" s="15" t="n">
        <v>41883</v>
      </c>
      <c r="AE481" s="24" t="n">
        <v>30.75</v>
      </c>
      <c r="AF481" s="24" t="n">
        <v>32.75</v>
      </c>
      <c r="AG481" s="24" t="n">
        <v>34.75</v>
      </c>
      <c r="AH481" s="25" t="n">
        <v>2.25</v>
      </c>
      <c r="AI481" s="15" t="n">
        <v>42767</v>
      </c>
      <c r="AJ481" s="25" t="n">
        <v>0.207517442290504</v>
      </c>
      <c r="AK481" s="15" t="n">
        <v>41883</v>
      </c>
      <c r="AL481" s="24" t="n">
        <v>44.94</v>
      </c>
      <c r="AM481" s="24" t="n">
        <v>46.94</v>
      </c>
      <c r="AN481" s="24" t="n">
        <v>48.94</v>
      </c>
      <c r="AO481" s="24" t="n">
        <v>1</v>
      </c>
      <c r="AP481" s="15" t="n">
        <v>42767</v>
      </c>
      <c r="AQ481" s="24" t="n">
        <v>0.207517442290504</v>
      </c>
      <c r="AR481" s="15" t="n">
        <v>41883</v>
      </c>
      <c r="AS481" s="24" t="n">
        <v>28.7521438598633</v>
      </c>
      <c r="AT481" s="24" t="n">
        <v>38.7521438598633</v>
      </c>
      <c r="AU481" s="24" t="n">
        <v>48.7521438598633</v>
      </c>
      <c r="AV481" s="24" t="n">
        <v>2.322</v>
      </c>
      <c r="AW481" s="15" t="n">
        <v>42767</v>
      </c>
      <c r="AX481" s="24" t="n">
        <v>0.08</v>
      </c>
      <c r="AY481" s="15" t="n">
        <v>41883</v>
      </c>
      <c r="AZ481" s="24" t="n">
        <v>36.7521438598633</v>
      </c>
      <c r="BA481" s="24" t="n">
        <v>38.2521438598633</v>
      </c>
      <c r="BB481" s="24" t="n">
        <v>39.7521438598633</v>
      </c>
      <c r="BC481" s="24" t="n">
        <v>2.322</v>
      </c>
      <c r="BD481" s="15" t="n">
        <v>42767</v>
      </c>
      <c r="BE481" s="24" t="n">
        <v>0.08</v>
      </c>
      <c r="BF481" s="15" t="n">
        <v>41883</v>
      </c>
      <c r="BG481" s="24" t="n">
        <v>35.4094139099121</v>
      </c>
      <c r="BH481" s="24" t="n">
        <v>37.9094139099121</v>
      </c>
      <c r="BI481" s="24" t="n">
        <v>44.9094139099121</v>
      </c>
      <c r="BJ481" s="24" t="n">
        <v>2.35</v>
      </c>
      <c r="BK481" s="15" t="n">
        <v>42767</v>
      </c>
      <c r="BL481" s="24" t="n">
        <v>0.11542194</v>
      </c>
      <c r="BM481" s="15" t="n">
        <v>41883</v>
      </c>
      <c r="BN481" s="24" t="n">
        <v>37.6521453857422</v>
      </c>
      <c r="BO481" s="24" t="n">
        <v>40.1521453857422</v>
      </c>
      <c r="BP481" s="24" t="n">
        <v>47.1521453857422</v>
      </c>
      <c r="BQ481" s="24" t="n">
        <v>2.35</v>
      </c>
      <c r="BR481" s="15" t="n">
        <v>42767</v>
      </c>
      <c r="BS481" s="24" t="n">
        <v>0.11542194</v>
      </c>
      <c r="BT481" s="15" t="n">
        <v>41883</v>
      </c>
      <c r="BU481" s="24" t="n">
        <v>32.1021423339844</v>
      </c>
      <c r="BV481" s="24" t="n">
        <v>33.6021423339844</v>
      </c>
      <c r="BW481" s="24" t="n">
        <v>35.1021423339844</v>
      </c>
      <c r="BX481" s="24" t="n">
        <v>2.322</v>
      </c>
      <c r="BY481" s="15" t="n">
        <v>42767</v>
      </c>
      <c r="BZ481" s="24" t="n">
        <v>0.08</v>
      </c>
      <c r="CA481" s="15" t="n">
        <v>41883</v>
      </c>
      <c r="CB481" s="24" t="n">
        <v>29.8521438598633</v>
      </c>
      <c r="CC481" s="24" t="n">
        <v>39.8521438598633</v>
      </c>
      <c r="CD481" s="24" t="n">
        <v>49.8521438598633</v>
      </c>
      <c r="CE481" s="24" t="n">
        <v>2.322</v>
      </c>
      <c r="CF481" s="15" t="n">
        <v>42767</v>
      </c>
      <c r="CG481" s="24" t="n">
        <v>0.08</v>
      </c>
      <c r="CH481" s="15" t="n">
        <v>41883</v>
      </c>
      <c r="CI481" s="24" t="n">
        <v>40.0000038146973</v>
      </c>
      <c r="CJ481" s="24" t="n">
        <v>44.0000038146973</v>
      </c>
      <c r="CK481" s="24" t="n">
        <v>49.0000038146973</v>
      </c>
      <c r="CL481" s="24" t="n">
        <v>1.25</v>
      </c>
      <c r="CM481" s="15" t="n">
        <v>42767</v>
      </c>
      <c r="CN481" s="24" t="n">
        <v>0.13</v>
      </c>
    </row>
    <row r="482" customFormat="false" ht="12.75" hidden="false" customHeight="false" outlineLevel="0" collapsed="false">
      <c r="B482" s="15" t="n">
        <v>41913</v>
      </c>
      <c r="C482" s="24" t="n">
        <v>38.25</v>
      </c>
      <c r="D482" s="24" t="n">
        <v>40.1</v>
      </c>
      <c r="E482" s="24" t="n">
        <v>41.95</v>
      </c>
      <c r="F482" s="25" t="n">
        <v>1.5</v>
      </c>
      <c r="G482" s="15" t="n">
        <v>42795</v>
      </c>
      <c r="H482" s="25" t="n">
        <v>0.207517442290504</v>
      </c>
      <c r="I482" s="15" t="n">
        <v>41913</v>
      </c>
      <c r="J482" s="24" t="n">
        <v>29.1000007629395</v>
      </c>
      <c r="K482" s="24" t="n">
        <v>30.9500007629395</v>
      </c>
      <c r="L482" s="24" t="n">
        <v>32.8000007629395</v>
      </c>
      <c r="M482" s="25" t="n">
        <v>1.5</v>
      </c>
      <c r="N482" s="15" t="n">
        <v>42795</v>
      </c>
      <c r="O482" s="25" t="n">
        <v>0.207517442290504</v>
      </c>
      <c r="P482" s="15" t="n">
        <v>41913</v>
      </c>
      <c r="Q482" s="24" t="n">
        <v>37.72</v>
      </c>
      <c r="R482" s="24" t="n">
        <v>40.35</v>
      </c>
      <c r="S482" s="24" t="n">
        <v>42.8</v>
      </c>
      <c r="T482" s="25" t="n">
        <v>1.5</v>
      </c>
      <c r="U482" s="15" t="n">
        <v>42795</v>
      </c>
      <c r="V482" s="25" t="n">
        <v>0.207517442290504</v>
      </c>
      <c r="W482" s="15" t="n">
        <v>41913</v>
      </c>
      <c r="X482" s="24" t="n">
        <v>32.9</v>
      </c>
      <c r="Y482" s="24" t="n">
        <v>34.75</v>
      </c>
      <c r="Z482" s="24" t="n">
        <v>36.6</v>
      </c>
      <c r="AA482" s="25" t="n">
        <v>1.5</v>
      </c>
      <c r="AB482" s="15" t="n">
        <v>42795</v>
      </c>
      <c r="AC482" s="25" t="n">
        <v>0.25939680286313</v>
      </c>
      <c r="AD482" s="15" t="n">
        <v>41913</v>
      </c>
      <c r="AE482" s="24" t="n">
        <v>26.15</v>
      </c>
      <c r="AF482" s="24" t="n">
        <v>28</v>
      </c>
      <c r="AG482" s="24" t="n">
        <v>29.85</v>
      </c>
      <c r="AH482" s="25" t="n">
        <v>2.25</v>
      </c>
      <c r="AI482" s="15" t="n">
        <v>42795</v>
      </c>
      <c r="AJ482" s="25" t="n">
        <v>0.207517442290504</v>
      </c>
      <c r="AK482" s="15" t="n">
        <v>41913</v>
      </c>
      <c r="AL482" s="24" t="n">
        <v>43.59</v>
      </c>
      <c r="AM482" s="24" t="n">
        <v>45.44</v>
      </c>
      <c r="AN482" s="24" t="n">
        <v>47.29</v>
      </c>
      <c r="AO482" s="24" t="n">
        <v>1.5</v>
      </c>
      <c r="AP482" s="15" t="n">
        <v>42795</v>
      </c>
      <c r="AQ482" s="24" t="n">
        <v>0.207517442290504</v>
      </c>
      <c r="AR482" s="15" t="n">
        <v>41913</v>
      </c>
      <c r="AS482" s="24" t="n">
        <v>33.6489334106445</v>
      </c>
      <c r="AT482" s="24" t="n">
        <v>36.6489334106445</v>
      </c>
      <c r="AU482" s="24" t="n">
        <v>39.6489334106445</v>
      </c>
      <c r="AV482" s="24" t="n">
        <v>2.322</v>
      </c>
      <c r="AW482" s="15" t="n">
        <v>42795</v>
      </c>
      <c r="AX482" s="24" t="n">
        <v>0.08</v>
      </c>
      <c r="AY482" s="15" t="n">
        <v>41913</v>
      </c>
      <c r="AZ482" s="24" t="n">
        <v>34.6489334106445</v>
      </c>
      <c r="BA482" s="24" t="n">
        <v>36.1489334106445</v>
      </c>
      <c r="BB482" s="24" t="n">
        <v>37.6489334106445</v>
      </c>
      <c r="BC482" s="24" t="n">
        <v>2.322</v>
      </c>
      <c r="BD482" s="15" t="n">
        <v>42795</v>
      </c>
      <c r="BE482" s="24" t="n">
        <v>0.08</v>
      </c>
      <c r="BF482" s="15" t="n">
        <v>41913</v>
      </c>
      <c r="BG482" s="24" t="n">
        <v>39.1499977111816</v>
      </c>
      <c r="BH482" s="24" t="n">
        <v>41.6499977111816</v>
      </c>
      <c r="BI482" s="24" t="n">
        <v>48.6499977111816</v>
      </c>
      <c r="BJ482" s="24" t="n">
        <v>2.35</v>
      </c>
      <c r="BK482" s="15" t="n">
        <v>42795</v>
      </c>
      <c r="BL482" s="24" t="n">
        <v>0.11542194</v>
      </c>
      <c r="BM482" s="15" t="n">
        <v>41913</v>
      </c>
      <c r="BN482" s="24" t="n">
        <v>33.6489334106445</v>
      </c>
      <c r="BO482" s="24" t="n">
        <v>36.1489334106445</v>
      </c>
      <c r="BP482" s="24" t="n">
        <v>43.1489334106445</v>
      </c>
      <c r="BQ482" s="24" t="n">
        <v>2.35</v>
      </c>
      <c r="BR482" s="15" t="n">
        <v>42795</v>
      </c>
      <c r="BS482" s="24" t="n">
        <v>0.11542194</v>
      </c>
      <c r="BT482" s="15" t="n">
        <v>41913</v>
      </c>
      <c r="BU482" s="24" t="n">
        <v>35.3989295959473</v>
      </c>
      <c r="BV482" s="24" t="n">
        <v>36.8989295959473</v>
      </c>
      <c r="BW482" s="24" t="n">
        <v>38.3989295959473</v>
      </c>
      <c r="BX482" s="24" t="n">
        <v>2.322</v>
      </c>
      <c r="BY482" s="15" t="n">
        <v>42795</v>
      </c>
      <c r="BZ482" s="24" t="n">
        <v>0.08</v>
      </c>
      <c r="CA482" s="15" t="n">
        <v>41913</v>
      </c>
      <c r="CB482" s="24" t="n">
        <v>34.7489334106445</v>
      </c>
      <c r="CC482" s="24" t="n">
        <v>37.7489334106445</v>
      </c>
      <c r="CD482" s="24" t="n">
        <v>40.7489334106445</v>
      </c>
      <c r="CE482" s="24" t="n">
        <v>2.322</v>
      </c>
      <c r="CF482" s="15" t="n">
        <v>42795</v>
      </c>
      <c r="CG482" s="24" t="n">
        <v>0.08</v>
      </c>
      <c r="CH482" s="15" t="n">
        <v>41913</v>
      </c>
      <c r="CI482" s="24" t="n">
        <v>34.5000022888184</v>
      </c>
      <c r="CJ482" s="24" t="n">
        <v>38.5000022888184</v>
      </c>
      <c r="CK482" s="24" t="n">
        <v>43.5000022888184</v>
      </c>
      <c r="CL482" s="24" t="n">
        <v>1.25</v>
      </c>
      <c r="CM482" s="15" t="n">
        <v>42795</v>
      </c>
      <c r="CN482" s="24" t="n">
        <v>0.13</v>
      </c>
    </row>
    <row r="483" customFormat="false" ht="12.75" hidden="false" customHeight="false" outlineLevel="0" collapsed="false">
      <c r="B483" s="15" t="n">
        <v>41944</v>
      </c>
      <c r="C483" s="24" t="n">
        <v>38.25</v>
      </c>
      <c r="D483" s="24" t="n">
        <v>40.1</v>
      </c>
      <c r="E483" s="24" t="n">
        <v>41.95</v>
      </c>
      <c r="F483" s="25" t="n">
        <v>1.5</v>
      </c>
      <c r="G483" s="15" t="n">
        <v>42826</v>
      </c>
      <c r="H483" s="25" t="n">
        <v>0.173637043549197</v>
      </c>
      <c r="I483" s="15" t="n">
        <v>41944</v>
      </c>
      <c r="J483" s="24" t="n">
        <v>32.3500007629395</v>
      </c>
      <c r="K483" s="24" t="n">
        <v>34.2000007629395</v>
      </c>
      <c r="L483" s="24" t="n">
        <v>36.0500007629395</v>
      </c>
      <c r="M483" s="25" t="n">
        <v>1.5</v>
      </c>
      <c r="N483" s="15" t="n">
        <v>42826</v>
      </c>
      <c r="O483" s="25" t="n">
        <v>0.173637043549197</v>
      </c>
      <c r="P483" s="15" t="n">
        <v>41944</v>
      </c>
      <c r="Q483" s="24" t="n">
        <v>37.72</v>
      </c>
      <c r="R483" s="24" t="n">
        <v>40.35</v>
      </c>
      <c r="S483" s="24" t="n">
        <v>42.8</v>
      </c>
      <c r="T483" s="25" t="n">
        <v>1.5</v>
      </c>
      <c r="U483" s="15" t="n">
        <v>42826</v>
      </c>
      <c r="V483" s="25" t="n">
        <v>0.173637043549197</v>
      </c>
      <c r="W483" s="15" t="n">
        <v>41944</v>
      </c>
      <c r="X483" s="24" t="n">
        <v>32.9</v>
      </c>
      <c r="Y483" s="24" t="n">
        <v>34.75</v>
      </c>
      <c r="Z483" s="24" t="n">
        <v>36.6</v>
      </c>
      <c r="AA483" s="25" t="n">
        <v>1.5</v>
      </c>
      <c r="AB483" s="15" t="n">
        <v>42826</v>
      </c>
      <c r="AC483" s="25" t="n">
        <v>0.217046304436497</v>
      </c>
      <c r="AD483" s="15" t="n">
        <v>41944</v>
      </c>
      <c r="AE483" s="24" t="n">
        <v>27.15</v>
      </c>
      <c r="AF483" s="24" t="n">
        <v>29</v>
      </c>
      <c r="AG483" s="24" t="n">
        <v>30.85</v>
      </c>
      <c r="AH483" s="25" t="n">
        <v>1.5</v>
      </c>
      <c r="AI483" s="15" t="n">
        <v>42826</v>
      </c>
      <c r="AJ483" s="25" t="n">
        <v>0.173637043549197</v>
      </c>
      <c r="AK483" s="15" t="n">
        <v>41944</v>
      </c>
      <c r="AL483" s="24" t="n">
        <v>43.59</v>
      </c>
      <c r="AM483" s="24" t="n">
        <v>45.44</v>
      </c>
      <c r="AN483" s="24" t="n">
        <v>47.29</v>
      </c>
      <c r="AO483" s="24" t="n">
        <v>1.5</v>
      </c>
      <c r="AP483" s="15" t="n">
        <v>42826</v>
      </c>
      <c r="AQ483" s="24" t="n">
        <v>0.173637043549197</v>
      </c>
      <c r="AR483" s="15" t="n">
        <v>41944</v>
      </c>
      <c r="AS483" s="24" t="n">
        <v>33.7489318847656</v>
      </c>
      <c r="AT483" s="24" t="n">
        <v>36.7489318847656</v>
      </c>
      <c r="AU483" s="24" t="n">
        <v>39.7489318847656</v>
      </c>
      <c r="AV483" s="24" t="n">
        <v>2.052</v>
      </c>
      <c r="AW483" s="15" t="n">
        <v>42826</v>
      </c>
      <c r="AX483" s="24" t="n">
        <v>0.08</v>
      </c>
      <c r="AY483" s="15" t="n">
        <v>41944</v>
      </c>
      <c r="AZ483" s="24" t="n">
        <v>34.7489318847656</v>
      </c>
      <c r="BA483" s="24" t="n">
        <v>36.2489318847656</v>
      </c>
      <c r="BB483" s="24" t="n">
        <v>37.7489318847656</v>
      </c>
      <c r="BC483" s="24" t="n">
        <v>2.052</v>
      </c>
      <c r="BD483" s="15" t="n">
        <v>42826</v>
      </c>
      <c r="BE483" s="24" t="n">
        <v>0.08</v>
      </c>
      <c r="BF483" s="15" t="n">
        <v>41944</v>
      </c>
      <c r="BG483" s="24" t="n">
        <v>39.9469146728516</v>
      </c>
      <c r="BH483" s="24" t="n">
        <v>42.4469146728516</v>
      </c>
      <c r="BI483" s="24" t="n">
        <v>49.4469146728516</v>
      </c>
      <c r="BJ483" s="24" t="n">
        <v>1.7</v>
      </c>
      <c r="BK483" s="15" t="n">
        <v>42826</v>
      </c>
      <c r="BL483" s="24" t="n">
        <v>0.11542194</v>
      </c>
      <c r="BM483" s="15" t="n">
        <v>41944</v>
      </c>
      <c r="BN483" s="24" t="n">
        <v>33.7489318847656</v>
      </c>
      <c r="BO483" s="24" t="n">
        <v>36.2489318847656</v>
      </c>
      <c r="BP483" s="24" t="n">
        <v>43.2489318847656</v>
      </c>
      <c r="BQ483" s="24" t="n">
        <v>1.7</v>
      </c>
      <c r="BR483" s="15" t="n">
        <v>42826</v>
      </c>
      <c r="BS483" s="24" t="n">
        <v>0.11542194</v>
      </c>
      <c r="BT483" s="15" t="n">
        <v>41944</v>
      </c>
      <c r="BU483" s="24" t="n">
        <v>38.8989295959473</v>
      </c>
      <c r="BV483" s="24" t="n">
        <v>40.3989295959473</v>
      </c>
      <c r="BW483" s="24" t="n">
        <v>41.8989295959473</v>
      </c>
      <c r="BX483" s="24" t="n">
        <v>2.052</v>
      </c>
      <c r="BY483" s="15" t="n">
        <v>42826</v>
      </c>
      <c r="BZ483" s="24" t="n">
        <v>0.08</v>
      </c>
      <c r="CA483" s="15" t="n">
        <v>41944</v>
      </c>
      <c r="CB483" s="24" t="n">
        <v>34.8489318847656</v>
      </c>
      <c r="CC483" s="24" t="n">
        <v>37.8489318847656</v>
      </c>
      <c r="CD483" s="24" t="n">
        <v>40.8489318847656</v>
      </c>
      <c r="CE483" s="24" t="n">
        <v>2.052</v>
      </c>
      <c r="CF483" s="15" t="n">
        <v>42826</v>
      </c>
      <c r="CG483" s="24" t="n">
        <v>0.08</v>
      </c>
      <c r="CH483" s="15" t="n">
        <v>41944</v>
      </c>
      <c r="CI483" s="24" t="n">
        <v>35.6999954223633</v>
      </c>
      <c r="CJ483" s="24" t="n">
        <v>39.6999954223633</v>
      </c>
      <c r="CK483" s="24" t="n">
        <v>44.6999954223633</v>
      </c>
      <c r="CL483" s="24" t="n">
        <v>1.25</v>
      </c>
      <c r="CM483" s="15" t="n">
        <v>42826</v>
      </c>
      <c r="CN483" s="24" t="n">
        <v>0.13</v>
      </c>
    </row>
    <row r="484" customFormat="false" ht="12.75" hidden="false" customHeight="false" outlineLevel="0" collapsed="false">
      <c r="B484" s="15" t="n">
        <v>41974</v>
      </c>
      <c r="C484" s="24" t="n">
        <v>38.25</v>
      </c>
      <c r="D484" s="24" t="n">
        <v>40.1</v>
      </c>
      <c r="E484" s="24" t="n">
        <v>41.95</v>
      </c>
      <c r="F484" s="25" t="n">
        <v>1</v>
      </c>
      <c r="G484" s="15" t="n">
        <v>42856</v>
      </c>
      <c r="H484" s="25" t="n">
        <v>0.173637043549197</v>
      </c>
      <c r="I484" s="15" t="n">
        <v>41974</v>
      </c>
      <c r="J484" s="24" t="n">
        <v>31.9999984741211</v>
      </c>
      <c r="K484" s="24" t="n">
        <v>33.8499984741211</v>
      </c>
      <c r="L484" s="24" t="n">
        <v>35.6999984741211</v>
      </c>
      <c r="M484" s="25" t="n">
        <v>1</v>
      </c>
      <c r="N484" s="15" t="n">
        <v>42856</v>
      </c>
      <c r="O484" s="25" t="n">
        <v>0.173637043549197</v>
      </c>
      <c r="P484" s="15" t="n">
        <v>41974</v>
      </c>
      <c r="Q484" s="24" t="n">
        <v>37.72</v>
      </c>
      <c r="R484" s="24" t="n">
        <v>40.35</v>
      </c>
      <c r="S484" s="24" t="n">
        <v>42.8</v>
      </c>
      <c r="T484" s="25" t="n">
        <v>1</v>
      </c>
      <c r="U484" s="15" t="n">
        <v>42856</v>
      </c>
      <c r="V484" s="25" t="n">
        <v>0.173637043549197</v>
      </c>
      <c r="W484" s="15" t="n">
        <v>41974</v>
      </c>
      <c r="X484" s="24" t="n">
        <v>32.9</v>
      </c>
      <c r="Y484" s="24" t="n">
        <v>34.75</v>
      </c>
      <c r="Z484" s="24" t="n">
        <v>36.6</v>
      </c>
      <c r="AA484" s="25" t="n">
        <v>1</v>
      </c>
      <c r="AB484" s="15" t="n">
        <v>42856</v>
      </c>
      <c r="AC484" s="25" t="n">
        <v>0.217046304436497</v>
      </c>
      <c r="AD484" s="15" t="n">
        <v>41974</v>
      </c>
      <c r="AE484" s="24" t="n">
        <v>27.15</v>
      </c>
      <c r="AF484" s="24" t="n">
        <v>29</v>
      </c>
      <c r="AG484" s="24" t="n">
        <v>30.85</v>
      </c>
      <c r="AH484" s="25" t="n">
        <v>1.5</v>
      </c>
      <c r="AI484" s="15" t="n">
        <v>42856</v>
      </c>
      <c r="AJ484" s="25" t="n">
        <v>0.173637043549197</v>
      </c>
      <c r="AK484" s="15" t="n">
        <v>41974</v>
      </c>
      <c r="AL484" s="24" t="n">
        <v>43.59</v>
      </c>
      <c r="AM484" s="24" t="n">
        <v>45.44</v>
      </c>
      <c r="AN484" s="24" t="n">
        <v>47.29</v>
      </c>
      <c r="AO484" s="24" t="n">
        <v>1</v>
      </c>
      <c r="AP484" s="15" t="n">
        <v>42856</v>
      </c>
      <c r="AQ484" s="24" t="n">
        <v>0.173637043549197</v>
      </c>
      <c r="AR484" s="15" t="n">
        <v>41974</v>
      </c>
      <c r="AS484" s="24" t="n">
        <v>33.8489303588867</v>
      </c>
      <c r="AT484" s="24" t="n">
        <v>36.8489303588867</v>
      </c>
      <c r="AU484" s="24" t="n">
        <v>39.8489303588867</v>
      </c>
      <c r="AV484" s="24" t="n">
        <v>1.998</v>
      </c>
      <c r="AW484" s="15" t="n">
        <v>42856</v>
      </c>
      <c r="AX484" s="24" t="n">
        <v>0.08</v>
      </c>
      <c r="AY484" s="15" t="n">
        <v>41974</v>
      </c>
      <c r="AZ484" s="24" t="n">
        <v>34.8489303588867</v>
      </c>
      <c r="BA484" s="24" t="n">
        <v>36.3489303588867</v>
      </c>
      <c r="BB484" s="24" t="n">
        <v>37.8489303588867</v>
      </c>
      <c r="BC484" s="24" t="n">
        <v>1.998</v>
      </c>
      <c r="BD484" s="15" t="n">
        <v>42856</v>
      </c>
      <c r="BE484" s="24" t="n">
        <v>0.08</v>
      </c>
      <c r="BF484" s="15" t="n">
        <v>41974</v>
      </c>
      <c r="BG484" s="24" t="n">
        <v>40.7023010253906</v>
      </c>
      <c r="BH484" s="24" t="n">
        <v>43.2023010253906</v>
      </c>
      <c r="BI484" s="24" t="n">
        <v>50.2023010253906</v>
      </c>
      <c r="BJ484" s="24" t="n">
        <v>1.75</v>
      </c>
      <c r="BK484" s="15" t="n">
        <v>42856</v>
      </c>
      <c r="BL484" s="24" t="n">
        <v>0.11542194</v>
      </c>
      <c r="BM484" s="15" t="n">
        <v>41974</v>
      </c>
      <c r="BN484" s="24" t="n">
        <v>33.8489303588867</v>
      </c>
      <c r="BO484" s="24" t="n">
        <v>36.3489303588867</v>
      </c>
      <c r="BP484" s="24" t="n">
        <v>43.3489303588867</v>
      </c>
      <c r="BQ484" s="24" t="n">
        <v>1.75</v>
      </c>
      <c r="BR484" s="15" t="n">
        <v>42856</v>
      </c>
      <c r="BS484" s="24" t="n">
        <v>0.11542194</v>
      </c>
      <c r="BT484" s="15" t="n">
        <v>41974</v>
      </c>
      <c r="BU484" s="24" t="n">
        <v>39.3989295959473</v>
      </c>
      <c r="BV484" s="24" t="n">
        <v>40.8989295959473</v>
      </c>
      <c r="BW484" s="24" t="n">
        <v>42.3989295959473</v>
      </c>
      <c r="BX484" s="24" t="n">
        <v>1.998</v>
      </c>
      <c r="BY484" s="15" t="n">
        <v>42856</v>
      </c>
      <c r="BZ484" s="24" t="n">
        <v>0.08</v>
      </c>
      <c r="CA484" s="15" t="n">
        <v>41974</v>
      </c>
      <c r="CB484" s="24" t="n">
        <v>34.9489303588867</v>
      </c>
      <c r="CC484" s="24" t="n">
        <v>37.9489303588867</v>
      </c>
      <c r="CD484" s="24" t="n">
        <v>40.9489303588867</v>
      </c>
      <c r="CE484" s="24" t="n">
        <v>1.998</v>
      </c>
      <c r="CF484" s="15" t="n">
        <v>42856</v>
      </c>
      <c r="CG484" s="24" t="n">
        <v>0.08</v>
      </c>
      <c r="CH484" s="15" t="n">
        <v>41974</v>
      </c>
      <c r="CI484" s="24" t="n">
        <v>35.6999954223633</v>
      </c>
      <c r="CJ484" s="24" t="n">
        <v>39.6999954223633</v>
      </c>
      <c r="CK484" s="24" t="n">
        <v>44.6999954223633</v>
      </c>
      <c r="CL484" s="24" t="n">
        <v>1.25</v>
      </c>
      <c r="CM484" s="15" t="n">
        <v>42856</v>
      </c>
      <c r="CN484" s="24" t="n">
        <v>0.13</v>
      </c>
    </row>
    <row r="485" customFormat="false" ht="12.75" hidden="false" customHeight="false" outlineLevel="0" collapsed="false">
      <c r="B485" s="15" t="n">
        <v>42005</v>
      </c>
      <c r="C485" s="24" t="n">
        <v>52.1</v>
      </c>
      <c r="D485" s="24" t="n">
        <v>54.1</v>
      </c>
      <c r="E485" s="24" t="n">
        <v>56.1</v>
      </c>
      <c r="F485" s="25" t="n">
        <v>0.9</v>
      </c>
      <c r="G485" s="15" t="n">
        <v>42887</v>
      </c>
      <c r="H485" s="25" t="n">
        <v>0.1849305097963</v>
      </c>
      <c r="I485" s="15" t="n">
        <v>42005</v>
      </c>
      <c r="J485" s="24" t="n">
        <v>37.4500007629395</v>
      </c>
      <c r="K485" s="24" t="n">
        <v>39.4500007629395</v>
      </c>
      <c r="L485" s="24" t="n">
        <v>41.4500007629395</v>
      </c>
      <c r="M485" s="25" t="n">
        <v>0.9</v>
      </c>
      <c r="N485" s="15" t="n">
        <v>42887</v>
      </c>
      <c r="O485" s="25" t="n">
        <v>0.1849305097963</v>
      </c>
      <c r="P485" s="15" t="n">
        <v>42005</v>
      </c>
      <c r="Q485" s="24" t="n">
        <v>50.67</v>
      </c>
      <c r="R485" s="24" t="n">
        <v>53.3</v>
      </c>
      <c r="S485" s="24" t="n">
        <v>55.34</v>
      </c>
      <c r="T485" s="25" t="n">
        <v>0.9</v>
      </c>
      <c r="U485" s="15" t="n">
        <v>42887</v>
      </c>
      <c r="V485" s="25" t="n">
        <v>0.1849305097963</v>
      </c>
      <c r="W485" s="15" t="n">
        <v>42005</v>
      </c>
      <c r="X485" s="24" t="n">
        <v>39.35</v>
      </c>
      <c r="Y485" s="24" t="n">
        <v>41.35</v>
      </c>
      <c r="Z485" s="24" t="n">
        <v>43.35</v>
      </c>
      <c r="AA485" s="25" t="n">
        <v>0.9</v>
      </c>
      <c r="AB485" s="15" t="n">
        <v>42887</v>
      </c>
      <c r="AC485" s="25" t="n">
        <v>0.231163137245375</v>
      </c>
      <c r="AD485" s="15" t="n">
        <v>42005</v>
      </c>
      <c r="AE485" s="24" t="n">
        <v>36</v>
      </c>
      <c r="AF485" s="24" t="n">
        <v>38</v>
      </c>
      <c r="AG485" s="24" t="n">
        <v>40</v>
      </c>
      <c r="AH485" s="25" t="n">
        <v>2.25</v>
      </c>
      <c r="AI485" s="15" t="n">
        <v>42887</v>
      </c>
      <c r="AJ485" s="25" t="n">
        <v>0.1849305097963</v>
      </c>
      <c r="AK485" s="15" t="n">
        <v>42005</v>
      </c>
      <c r="AL485" s="24" t="n">
        <v>58.75</v>
      </c>
      <c r="AM485" s="24" t="n">
        <v>60.75</v>
      </c>
      <c r="AN485" s="24" t="n">
        <v>62.75</v>
      </c>
      <c r="AO485" s="24" t="n">
        <v>0.9</v>
      </c>
      <c r="AP485" s="15" t="n">
        <v>42887</v>
      </c>
      <c r="AQ485" s="24" t="n">
        <v>0.1849305097963</v>
      </c>
      <c r="AR485" s="15" t="n">
        <v>42005</v>
      </c>
      <c r="AS485" s="24" t="n">
        <v>43.7878646850586</v>
      </c>
      <c r="AT485" s="24" t="n">
        <v>46.7878646850586</v>
      </c>
      <c r="AU485" s="24" t="n">
        <v>49.7878646850586</v>
      </c>
      <c r="AV485" s="24" t="n">
        <v>2.15</v>
      </c>
      <c r="AW485" s="15" t="n">
        <v>42887</v>
      </c>
      <c r="AX485" s="24" t="n">
        <v>0.08</v>
      </c>
      <c r="AY485" s="15" t="n">
        <v>42005</v>
      </c>
      <c r="AZ485" s="24" t="n">
        <v>44.7878646850586</v>
      </c>
      <c r="BA485" s="24" t="n">
        <v>46.2878646850586</v>
      </c>
      <c r="BB485" s="24" t="n">
        <v>47.7878646850586</v>
      </c>
      <c r="BC485" s="24" t="n">
        <v>2.15</v>
      </c>
      <c r="BD485" s="15" t="n">
        <v>42887</v>
      </c>
      <c r="BE485" s="24" t="n">
        <v>0.08</v>
      </c>
      <c r="BF485" s="15" t="n">
        <v>42005</v>
      </c>
      <c r="BG485" s="24" t="n">
        <v>55.303840637207</v>
      </c>
      <c r="BH485" s="24" t="n">
        <v>57.803840637207</v>
      </c>
      <c r="BI485" s="24" t="n">
        <v>64.803840637207</v>
      </c>
      <c r="BJ485" s="24" t="n">
        <v>1.9</v>
      </c>
      <c r="BK485" s="15" t="n">
        <v>42887</v>
      </c>
      <c r="BL485" s="24" t="n">
        <v>0.11542194</v>
      </c>
      <c r="BM485" s="15" t="n">
        <v>42005</v>
      </c>
      <c r="BN485" s="24" t="n">
        <v>43.7878646850586</v>
      </c>
      <c r="BO485" s="24" t="n">
        <v>46.2878646850586</v>
      </c>
      <c r="BP485" s="24" t="n">
        <v>53.2878646850586</v>
      </c>
      <c r="BQ485" s="24" t="n">
        <v>1.9</v>
      </c>
      <c r="BR485" s="15" t="n">
        <v>42887</v>
      </c>
      <c r="BS485" s="24" t="n">
        <v>0.11542194</v>
      </c>
      <c r="BT485" s="15" t="n">
        <v>42005</v>
      </c>
      <c r="BU485" s="24" t="n">
        <v>47.2358665466309</v>
      </c>
      <c r="BV485" s="24" t="n">
        <v>48.7358665466309</v>
      </c>
      <c r="BW485" s="24" t="n">
        <v>50.2358665466309</v>
      </c>
      <c r="BX485" s="24" t="n">
        <v>2.15</v>
      </c>
      <c r="BY485" s="15" t="n">
        <v>42887</v>
      </c>
      <c r="BZ485" s="24" t="n">
        <v>0.08</v>
      </c>
      <c r="CA485" s="15" t="n">
        <v>42005</v>
      </c>
      <c r="CB485" s="24" t="n">
        <v>44.8878646850586</v>
      </c>
      <c r="CC485" s="24" t="n">
        <v>47.8878646850586</v>
      </c>
      <c r="CD485" s="24" t="n">
        <v>50.8878646850586</v>
      </c>
      <c r="CE485" s="24" t="n">
        <v>2.15</v>
      </c>
      <c r="CF485" s="15" t="n">
        <v>42887</v>
      </c>
      <c r="CG485" s="24" t="n">
        <v>0.08</v>
      </c>
      <c r="CH485" s="15" t="n">
        <v>42005</v>
      </c>
      <c r="CI485" s="24" t="n">
        <v>40.3699989318848</v>
      </c>
      <c r="CJ485" s="24" t="n">
        <v>45.3699989318848</v>
      </c>
      <c r="CK485" s="24" t="n">
        <v>50.3699989318848</v>
      </c>
      <c r="CL485" s="24" t="n">
        <v>1.5</v>
      </c>
      <c r="CM485" s="15" t="n">
        <v>42887</v>
      </c>
      <c r="CN485" s="24" t="n">
        <v>0.13</v>
      </c>
    </row>
    <row r="486" customFormat="false" ht="12.75" hidden="false" customHeight="false" outlineLevel="0" collapsed="false">
      <c r="B486" s="15" t="n">
        <v>42036</v>
      </c>
      <c r="C486" s="24" t="n">
        <v>52.1</v>
      </c>
      <c r="D486" s="24" t="n">
        <v>54.1</v>
      </c>
      <c r="E486" s="24" t="n">
        <v>56.1</v>
      </c>
      <c r="F486" s="25" t="n">
        <v>0.9</v>
      </c>
      <c r="G486" s="15" t="n">
        <v>42917</v>
      </c>
      <c r="H486" s="25" t="n">
        <v>0.214124120045059</v>
      </c>
      <c r="I486" s="15" t="n">
        <v>42036</v>
      </c>
      <c r="J486" s="24" t="n">
        <v>37.4500007629395</v>
      </c>
      <c r="K486" s="24" t="n">
        <v>39.4500007629395</v>
      </c>
      <c r="L486" s="24" t="n">
        <v>41.4500007629395</v>
      </c>
      <c r="M486" s="25" t="n">
        <v>0.9</v>
      </c>
      <c r="N486" s="15" t="n">
        <v>42917</v>
      </c>
      <c r="O486" s="25" t="n">
        <v>0.214124120045059</v>
      </c>
      <c r="P486" s="15" t="n">
        <v>42036</v>
      </c>
      <c r="Q486" s="24" t="n">
        <v>51.23</v>
      </c>
      <c r="R486" s="24" t="n">
        <v>53.3</v>
      </c>
      <c r="S486" s="24" t="n">
        <v>55.34</v>
      </c>
      <c r="T486" s="25" t="n">
        <v>0.9</v>
      </c>
      <c r="U486" s="15" t="n">
        <v>42917</v>
      </c>
      <c r="V486" s="25" t="n">
        <v>0.214124120045059</v>
      </c>
      <c r="W486" s="15" t="n">
        <v>42036</v>
      </c>
      <c r="X486" s="24" t="n">
        <v>43.95</v>
      </c>
      <c r="Y486" s="24" t="n">
        <v>45.95</v>
      </c>
      <c r="Z486" s="24" t="n">
        <v>47.95</v>
      </c>
      <c r="AA486" s="25" t="n">
        <v>0.9</v>
      </c>
      <c r="AB486" s="15" t="n">
        <v>42917</v>
      </c>
      <c r="AC486" s="25" t="n">
        <v>0.267655150056324</v>
      </c>
      <c r="AD486" s="15" t="n">
        <v>42036</v>
      </c>
      <c r="AE486" s="24" t="n">
        <v>36</v>
      </c>
      <c r="AF486" s="24" t="n">
        <v>38</v>
      </c>
      <c r="AG486" s="24" t="n">
        <v>40</v>
      </c>
      <c r="AH486" s="25" t="n">
        <v>2.5</v>
      </c>
      <c r="AI486" s="15" t="n">
        <v>42917</v>
      </c>
      <c r="AJ486" s="25" t="n">
        <v>0.214124120045059</v>
      </c>
      <c r="AK486" s="15" t="n">
        <v>42036</v>
      </c>
      <c r="AL486" s="24" t="n">
        <v>58.75</v>
      </c>
      <c r="AM486" s="24" t="n">
        <v>60.75</v>
      </c>
      <c r="AN486" s="24" t="n">
        <v>62.75</v>
      </c>
      <c r="AO486" s="24" t="n">
        <v>0.9</v>
      </c>
      <c r="AP486" s="15" t="n">
        <v>42917</v>
      </c>
      <c r="AQ486" s="24" t="n">
        <v>0.214124120045059</v>
      </c>
      <c r="AR486" s="15" t="n">
        <v>42036</v>
      </c>
      <c r="AS486" s="24" t="n">
        <v>43.4378623962402</v>
      </c>
      <c r="AT486" s="24" t="n">
        <v>46.4378623962402</v>
      </c>
      <c r="AU486" s="24" t="n">
        <v>49.4378623962402</v>
      </c>
      <c r="AV486" s="24" t="n">
        <v>2.9</v>
      </c>
      <c r="AW486" s="15" t="n">
        <v>42917</v>
      </c>
      <c r="AX486" s="24" t="n">
        <v>0.08</v>
      </c>
      <c r="AY486" s="15" t="n">
        <v>42036</v>
      </c>
      <c r="AZ486" s="24" t="n">
        <v>44.4378623962402</v>
      </c>
      <c r="BA486" s="24" t="n">
        <v>45.9378623962402</v>
      </c>
      <c r="BB486" s="24" t="n">
        <v>47.4378623962402</v>
      </c>
      <c r="BC486" s="24" t="n">
        <v>2.9</v>
      </c>
      <c r="BD486" s="15" t="n">
        <v>42917</v>
      </c>
      <c r="BE486" s="24" t="n">
        <v>0.08</v>
      </c>
      <c r="BF486" s="15" t="n">
        <v>42036</v>
      </c>
      <c r="BG486" s="24" t="n">
        <v>53.303840637207</v>
      </c>
      <c r="BH486" s="24" t="n">
        <v>55.803840637207</v>
      </c>
      <c r="BI486" s="24" t="n">
        <v>62.803840637207</v>
      </c>
      <c r="BJ486" s="24" t="n">
        <v>2.8</v>
      </c>
      <c r="BK486" s="15" t="n">
        <v>42917</v>
      </c>
      <c r="BL486" s="24" t="n">
        <v>0.11542194</v>
      </c>
      <c r="BM486" s="15" t="n">
        <v>42036</v>
      </c>
      <c r="BN486" s="24" t="n">
        <v>43.4378623962402</v>
      </c>
      <c r="BO486" s="24" t="n">
        <v>45.9378623962402</v>
      </c>
      <c r="BP486" s="24" t="n">
        <v>52.9378623962402</v>
      </c>
      <c r="BQ486" s="24" t="n">
        <v>2.8</v>
      </c>
      <c r="BR486" s="15" t="n">
        <v>42917</v>
      </c>
      <c r="BS486" s="24" t="n">
        <v>0.11542194</v>
      </c>
      <c r="BT486" s="15" t="n">
        <v>42036</v>
      </c>
      <c r="BU486" s="24" t="n">
        <v>47.8878631591797</v>
      </c>
      <c r="BV486" s="24" t="n">
        <v>49.3878631591797</v>
      </c>
      <c r="BW486" s="24" t="n">
        <v>50.8878631591797</v>
      </c>
      <c r="BX486" s="24" t="n">
        <v>2.9</v>
      </c>
      <c r="BY486" s="15" t="n">
        <v>42917</v>
      </c>
      <c r="BZ486" s="24" t="n">
        <v>0.08</v>
      </c>
      <c r="CA486" s="15" t="n">
        <v>42036</v>
      </c>
      <c r="CB486" s="24" t="n">
        <v>44.5378623962402</v>
      </c>
      <c r="CC486" s="24" t="n">
        <v>47.5378623962402</v>
      </c>
      <c r="CD486" s="24" t="n">
        <v>50.5378623962402</v>
      </c>
      <c r="CE486" s="24" t="n">
        <v>2.9</v>
      </c>
      <c r="CF486" s="15" t="n">
        <v>42917</v>
      </c>
      <c r="CG486" s="24" t="n">
        <v>0.08</v>
      </c>
      <c r="CH486" s="15" t="n">
        <v>42036</v>
      </c>
      <c r="CI486" s="24" t="n">
        <v>39.0699920654297</v>
      </c>
      <c r="CJ486" s="24" t="n">
        <v>44.0699920654297</v>
      </c>
      <c r="CK486" s="24" t="n">
        <v>49.0699920654297</v>
      </c>
      <c r="CL486" s="24" t="n">
        <v>2.4</v>
      </c>
      <c r="CM486" s="15" t="n">
        <v>42917</v>
      </c>
      <c r="CN486" s="24" t="n">
        <v>0.13</v>
      </c>
    </row>
    <row r="487" customFormat="false" ht="12.75" hidden="false" customHeight="false" outlineLevel="0" collapsed="false">
      <c r="B487" s="15" t="n">
        <v>42064</v>
      </c>
      <c r="C487" s="24" t="n">
        <v>38.25</v>
      </c>
      <c r="D487" s="24" t="n">
        <v>39.35</v>
      </c>
      <c r="E487" s="24" t="n">
        <v>40.45</v>
      </c>
      <c r="F487" s="25" t="n">
        <v>1.2</v>
      </c>
      <c r="G487" s="15" t="n">
        <v>42948</v>
      </c>
      <c r="H487" s="25" t="n">
        <v>0.245565130076992</v>
      </c>
      <c r="I487" s="15" t="n">
        <v>42064</v>
      </c>
      <c r="J487" s="24" t="n">
        <v>35.9</v>
      </c>
      <c r="K487" s="24" t="n">
        <v>37</v>
      </c>
      <c r="L487" s="24" t="n">
        <v>38.1</v>
      </c>
      <c r="M487" s="25" t="n">
        <v>1.2</v>
      </c>
      <c r="N487" s="15" t="n">
        <v>42948</v>
      </c>
      <c r="O487" s="25" t="n">
        <v>0.245565130076992</v>
      </c>
      <c r="P487" s="15" t="n">
        <v>42064</v>
      </c>
      <c r="Q487" s="24" t="n">
        <v>38.5300007629395</v>
      </c>
      <c r="R487" s="24" t="n">
        <v>40.6000007629395</v>
      </c>
      <c r="S487" s="24" t="n">
        <v>42.6400007629395</v>
      </c>
      <c r="T487" s="25" t="n">
        <v>1.2</v>
      </c>
      <c r="U487" s="15" t="n">
        <v>42948</v>
      </c>
      <c r="V487" s="25" t="n">
        <v>0.245565130076992</v>
      </c>
      <c r="W487" s="15" t="n">
        <v>42064</v>
      </c>
      <c r="X487" s="24" t="n">
        <v>36.35</v>
      </c>
      <c r="Y487" s="24" t="n">
        <v>37.45</v>
      </c>
      <c r="Z487" s="24" t="n">
        <v>38.55</v>
      </c>
      <c r="AA487" s="25" t="n">
        <v>1.2</v>
      </c>
      <c r="AB487" s="15" t="n">
        <v>42948</v>
      </c>
      <c r="AC487" s="25" t="n">
        <v>0.30695641259624</v>
      </c>
      <c r="AD487" s="15" t="n">
        <v>42064</v>
      </c>
      <c r="AE487" s="24" t="n">
        <v>32.65</v>
      </c>
      <c r="AF487" s="24" t="n">
        <v>33.75</v>
      </c>
      <c r="AG487" s="24" t="n">
        <v>34.85</v>
      </c>
      <c r="AH487" s="25" t="n">
        <v>3.25</v>
      </c>
      <c r="AI487" s="15" t="n">
        <v>42948</v>
      </c>
      <c r="AJ487" s="25" t="n">
        <v>0.245565130076992</v>
      </c>
      <c r="AK487" s="15" t="n">
        <v>42064</v>
      </c>
      <c r="AL487" s="24" t="n">
        <v>45.9</v>
      </c>
      <c r="AM487" s="24" t="n">
        <v>47</v>
      </c>
      <c r="AN487" s="24" t="n">
        <v>48.1</v>
      </c>
      <c r="AO487" s="24" t="n">
        <v>1.2</v>
      </c>
      <c r="AP487" s="15" t="n">
        <v>42948</v>
      </c>
      <c r="AQ487" s="24" t="n">
        <v>0.245565130076992</v>
      </c>
      <c r="AR487" s="15" t="n">
        <v>42064</v>
      </c>
      <c r="AS487" s="24" t="n">
        <v>35.3985443115234</v>
      </c>
      <c r="AT487" s="24" t="n">
        <v>38.3985443115234</v>
      </c>
      <c r="AU487" s="24" t="n">
        <v>41.3985443115234</v>
      </c>
      <c r="AV487" s="24" t="n">
        <v>3.9</v>
      </c>
      <c r="AW487" s="15" t="n">
        <v>42948</v>
      </c>
      <c r="AX487" s="24" t="n">
        <v>0.08</v>
      </c>
      <c r="AY487" s="15" t="n">
        <v>42064</v>
      </c>
      <c r="AZ487" s="24" t="n">
        <v>36.3985443115234</v>
      </c>
      <c r="BA487" s="24" t="n">
        <v>37.8985443115234</v>
      </c>
      <c r="BB487" s="24" t="n">
        <v>39.3985443115234</v>
      </c>
      <c r="BC487" s="24" t="n">
        <v>3.9</v>
      </c>
      <c r="BD487" s="15" t="n">
        <v>42948</v>
      </c>
      <c r="BE487" s="24" t="n">
        <v>0.08</v>
      </c>
      <c r="BF487" s="15" t="n">
        <v>42064</v>
      </c>
      <c r="BG487" s="24" t="n">
        <v>41.5469169616699</v>
      </c>
      <c r="BH487" s="24" t="n">
        <v>44.0469169616699</v>
      </c>
      <c r="BI487" s="24" t="n">
        <v>51.0469169616699</v>
      </c>
      <c r="BJ487" s="24" t="n">
        <v>3.5</v>
      </c>
      <c r="BK487" s="15" t="n">
        <v>42948</v>
      </c>
      <c r="BL487" s="24" t="n">
        <v>0.11542194</v>
      </c>
      <c r="BM487" s="15" t="n">
        <v>42064</v>
      </c>
      <c r="BN487" s="24" t="n">
        <v>35.3985443115234</v>
      </c>
      <c r="BO487" s="24" t="n">
        <v>37.8985443115234</v>
      </c>
      <c r="BP487" s="24" t="n">
        <v>44.8985443115234</v>
      </c>
      <c r="BQ487" s="24" t="n">
        <v>3.5</v>
      </c>
      <c r="BR487" s="15" t="n">
        <v>42948</v>
      </c>
      <c r="BS487" s="24" t="n">
        <v>0.11542194</v>
      </c>
      <c r="BT487" s="15" t="n">
        <v>42064</v>
      </c>
      <c r="BU487" s="24" t="n">
        <v>38.0985450744629</v>
      </c>
      <c r="BV487" s="24" t="n">
        <v>39.5985450744629</v>
      </c>
      <c r="BW487" s="24" t="n">
        <v>41.0985450744629</v>
      </c>
      <c r="BX487" s="24" t="n">
        <v>3.9</v>
      </c>
      <c r="BY487" s="15" t="n">
        <v>42948</v>
      </c>
      <c r="BZ487" s="24" t="n">
        <v>0.08</v>
      </c>
      <c r="CA487" s="15" t="n">
        <v>42064</v>
      </c>
      <c r="CB487" s="24" t="n">
        <v>36.4985443115234</v>
      </c>
      <c r="CC487" s="24" t="n">
        <v>39.4985443115234</v>
      </c>
      <c r="CD487" s="24" t="n">
        <v>42.4985443115234</v>
      </c>
      <c r="CE487" s="24" t="n">
        <v>3.9</v>
      </c>
      <c r="CF487" s="15" t="n">
        <v>42948</v>
      </c>
      <c r="CG487" s="24" t="n">
        <v>0.08</v>
      </c>
      <c r="CH487" s="15" t="n">
        <v>42064</v>
      </c>
      <c r="CI487" s="24" t="n">
        <v>36.9499931335449</v>
      </c>
      <c r="CJ487" s="24" t="n">
        <v>41.9499931335449</v>
      </c>
      <c r="CK487" s="24" t="n">
        <v>46.9499931335449</v>
      </c>
      <c r="CL487" s="24" t="n">
        <v>3.5</v>
      </c>
      <c r="CM487" s="15" t="n">
        <v>42948</v>
      </c>
      <c r="CN487" s="24" t="n">
        <v>0.13</v>
      </c>
    </row>
    <row r="488" customFormat="false" ht="12.75" hidden="false" customHeight="false" outlineLevel="0" collapsed="false">
      <c r="B488" s="15" t="n">
        <v>42095</v>
      </c>
      <c r="C488" s="24" t="n">
        <v>38.65</v>
      </c>
      <c r="D488" s="24" t="n">
        <v>39.6</v>
      </c>
      <c r="E488" s="24" t="n">
        <v>40.55</v>
      </c>
      <c r="F488" s="25" t="n">
        <v>1.5</v>
      </c>
      <c r="G488" s="15" t="n">
        <v>42979</v>
      </c>
      <c r="H488" s="25" t="n">
        <v>0.245565130076992</v>
      </c>
      <c r="I488" s="15" t="n">
        <v>42095</v>
      </c>
      <c r="J488" s="24" t="n">
        <v>34.2500007629395</v>
      </c>
      <c r="K488" s="24" t="n">
        <v>35.2000007629395</v>
      </c>
      <c r="L488" s="24" t="n">
        <v>36.1500007629395</v>
      </c>
      <c r="M488" s="25" t="n">
        <v>1.5</v>
      </c>
      <c r="N488" s="15" t="n">
        <v>42979</v>
      </c>
      <c r="O488" s="25" t="n">
        <v>0.245565130076992</v>
      </c>
      <c r="P488" s="15" t="n">
        <v>42095</v>
      </c>
      <c r="Q488" s="24" t="n">
        <v>37.5699992370605</v>
      </c>
      <c r="R488" s="24" t="n">
        <v>40.1999992370605</v>
      </c>
      <c r="S488" s="24" t="n">
        <v>42.2399992370605</v>
      </c>
      <c r="T488" s="25" t="n">
        <v>1.5</v>
      </c>
      <c r="U488" s="15" t="n">
        <v>42979</v>
      </c>
      <c r="V488" s="25" t="n">
        <v>0.245565130076992</v>
      </c>
      <c r="W488" s="15" t="n">
        <v>42095</v>
      </c>
      <c r="X488" s="24" t="n">
        <v>35</v>
      </c>
      <c r="Y488" s="24" t="n">
        <v>35.95</v>
      </c>
      <c r="Z488" s="24" t="n">
        <v>36.9</v>
      </c>
      <c r="AA488" s="25" t="n">
        <v>1.5</v>
      </c>
      <c r="AB488" s="15" t="n">
        <v>42979</v>
      </c>
      <c r="AC488" s="25" t="n">
        <v>0.30695641259624</v>
      </c>
      <c r="AD488" s="15" t="n">
        <v>42095</v>
      </c>
      <c r="AE488" s="24" t="n">
        <v>29.8</v>
      </c>
      <c r="AF488" s="24" t="n">
        <v>30.75</v>
      </c>
      <c r="AG488" s="24" t="n">
        <v>31.7</v>
      </c>
      <c r="AH488" s="25" t="n">
        <v>3.25</v>
      </c>
      <c r="AI488" s="15" t="n">
        <v>42979</v>
      </c>
      <c r="AJ488" s="25" t="n">
        <v>0.245565130076992</v>
      </c>
      <c r="AK488" s="15" t="n">
        <v>42095</v>
      </c>
      <c r="AL488" s="24" t="n">
        <v>46.3</v>
      </c>
      <c r="AM488" s="24" t="n">
        <v>47.25</v>
      </c>
      <c r="AN488" s="24" t="n">
        <v>48.2</v>
      </c>
      <c r="AO488" s="24" t="n">
        <v>1.5</v>
      </c>
      <c r="AP488" s="15" t="n">
        <v>42979</v>
      </c>
      <c r="AQ488" s="24" t="n">
        <v>0.245565130076992</v>
      </c>
      <c r="AR488" s="15" t="n">
        <v>42095</v>
      </c>
      <c r="AS488" s="24" t="n">
        <v>35.8485450744629</v>
      </c>
      <c r="AT488" s="24" t="n">
        <v>38.8485450744629</v>
      </c>
      <c r="AU488" s="24" t="n">
        <v>41.8485450744629</v>
      </c>
      <c r="AV488" s="24" t="n">
        <v>3.9</v>
      </c>
      <c r="AW488" s="15" t="n">
        <v>42979</v>
      </c>
      <c r="AX488" s="24" t="n">
        <v>0.08</v>
      </c>
      <c r="AY488" s="15" t="n">
        <v>42095</v>
      </c>
      <c r="AZ488" s="24" t="n">
        <v>36.8485450744629</v>
      </c>
      <c r="BA488" s="24" t="n">
        <v>38.3485450744629</v>
      </c>
      <c r="BB488" s="24" t="n">
        <v>39.8485450744629</v>
      </c>
      <c r="BC488" s="24" t="n">
        <v>3.9</v>
      </c>
      <c r="BD488" s="15" t="n">
        <v>42979</v>
      </c>
      <c r="BE488" s="24" t="n">
        <v>0.08</v>
      </c>
      <c r="BF488" s="15" t="n">
        <v>42095</v>
      </c>
      <c r="BG488" s="24" t="n">
        <v>39.4469146728516</v>
      </c>
      <c r="BH488" s="24" t="n">
        <v>41.9469146728516</v>
      </c>
      <c r="BI488" s="24" t="n">
        <v>48.9469146728516</v>
      </c>
      <c r="BJ488" s="24" t="n">
        <v>3.5</v>
      </c>
      <c r="BK488" s="15" t="n">
        <v>42979</v>
      </c>
      <c r="BL488" s="24" t="n">
        <v>0.11542194</v>
      </c>
      <c r="BM488" s="15" t="n">
        <v>42095</v>
      </c>
      <c r="BN488" s="24" t="n">
        <v>35.8485450744629</v>
      </c>
      <c r="BO488" s="24" t="n">
        <v>38.3485450744629</v>
      </c>
      <c r="BP488" s="24" t="n">
        <v>45.3485450744629</v>
      </c>
      <c r="BQ488" s="24" t="n">
        <v>3.5</v>
      </c>
      <c r="BR488" s="15" t="n">
        <v>42979</v>
      </c>
      <c r="BS488" s="24" t="n">
        <v>0.11542194</v>
      </c>
      <c r="BT488" s="15" t="n">
        <v>42095</v>
      </c>
      <c r="BU488" s="24" t="n">
        <v>38.0985450744629</v>
      </c>
      <c r="BV488" s="24" t="n">
        <v>39.5985450744629</v>
      </c>
      <c r="BW488" s="24" t="n">
        <v>41.0985450744629</v>
      </c>
      <c r="BX488" s="24" t="n">
        <v>3.9</v>
      </c>
      <c r="BY488" s="15" t="n">
        <v>42979</v>
      </c>
      <c r="BZ488" s="24" t="n">
        <v>0.08</v>
      </c>
      <c r="CA488" s="15" t="n">
        <v>42095</v>
      </c>
      <c r="CB488" s="24" t="n">
        <v>36.9485450744629</v>
      </c>
      <c r="CC488" s="24" t="n">
        <v>39.9485450744629</v>
      </c>
      <c r="CD488" s="24" t="n">
        <v>42.9485450744629</v>
      </c>
      <c r="CE488" s="24" t="n">
        <v>3.9</v>
      </c>
      <c r="CF488" s="15" t="n">
        <v>42979</v>
      </c>
      <c r="CG488" s="24" t="n">
        <v>0.08</v>
      </c>
      <c r="CH488" s="15" t="n">
        <v>42095</v>
      </c>
      <c r="CI488" s="24" t="n">
        <v>36.2499885559082</v>
      </c>
      <c r="CJ488" s="24" t="n">
        <v>41.2499885559082</v>
      </c>
      <c r="CK488" s="24" t="n">
        <v>46.2499885559082</v>
      </c>
      <c r="CL488" s="24" t="n">
        <v>3.5</v>
      </c>
      <c r="CM488" s="15" t="n">
        <v>42979</v>
      </c>
      <c r="CN488" s="24" t="n">
        <v>0.13</v>
      </c>
    </row>
    <row r="489" customFormat="false" ht="12.75" hidden="false" customHeight="false" outlineLevel="0" collapsed="false">
      <c r="B489" s="15" t="n">
        <v>42125</v>
      </c>
      <c r="C489" s="24" t="n">
        <v>42.12</v>
      </c>
      <c r="D489" s="24" t="n">
        <v>44.6</v>
      </c>
      <c r="E489" s="24" t="n">
        <v>47.08</v>
      </c>
      <c r="F489" s="25" t="n">
        <v>1.5</v>
      </c>
      <c r="G489" s="15" t="n">
        <v>43009</v>
      </c>
      <c r="H489" s="25" t="n">
        <v>0.1851224987225</v>
      </c>
      <c r="I489" s="15" t="n">
        <v>42125</v>
      </c>
      <c r="J489" s="24" t="n">
        <v>37.02</v>
      </c>
      <c r="K489" s="24" t="n">
        <v>39.5</v>
      </c>
      <c r="L489" s="24" t="n">
        <v>41.98</v>
      </c>
      <c r="M489" s="25" t="n">
        <v>1.5</v>
      </c>
      <c r="N489" s="15" t="n">
        <v>43009</v>
      </c>
      <c r="O489" s="25" t="n">
        <v>0.1851224987225</v>
      </c>
      <c r="P489" s="15" t="n">
        <v>42125</v>
      </c>
      <c r="Q489" s="24" t="n">
        <v>40.17</v>
      </c>
      <c r="R489" s="24" t="n">
        <v>42.8</v>
      </c>
      <c r="S489" s="24" t="n">
        <v>46.65</v>
      </c>
      <c r="T489" s="25" t="n">
        <v>1.5</v>
      </c>
      <c r="U489" s="15" t="n">
        <v>43009</v>
      </c>
      <c r="V489" s="25" t="n">
        <v>0.1851224987225</v>
      </c>
      <c r="W489" s="15" t="n">
        <v>42125</v>
      </c>
      <c r="X489" s="24" t="n">
        <v>34.97</v>
      </c>
      <c r="Y489" s="24" t="n">
        <v>37.45</v>
      </c>
      <c r="Z489" s="24" t="n">
        <v>39.93</v>
      </c>
      <c r="AA489" s="25" t="n">
        <v>1.5</v>
      </c>
      <c r="AB489" s="15" t="n">
        <v>43009</v>
      </c>
      <c r="AC489" s="25" t="n">
        <v>0.231403123403125</v>
      </c>
      <c r="AD489" s="15" t="n">
        <v>42125</v>
      </c>
      <c r="AE489" s="24" t="n">
        <v>32.77</v>
      </c>
      <c r="AF489" s="24" t="n">
        <v>35.25</v>
      </c>
      <c r="AG489" s="24" t="n">
        <v>37.73</v>
      </c>
      <c r="AH489" s="25" t="n">
        <v>2</v>
      </c>
      <c r="AI489" s="15" t="n">
        <v>43009</v>
      </c>
      <c r="AJ489" s="25" t="n">
        <v>0.1851224987225</v>
      </c>
      <c r="AK489" s="15" t="n">
        <v>42125</v>
      </c>
      <c r="AL489" s="24" t="n">
        <v>49.16</v>
      </c>
      <c r="AM489" s="24" t="n">
        <v>51.64</v>
      </c>
      <c r="AN489" s="24" t="n">
        <v>54.12</v>
      </c>
      <c r="AO489" s="24" t="n">
        <v>1.5</v>
      </c>
      <c r="AP489" s="15" t="n">
        <v>43009</v>
      </c>
      <c r="AQ489" s="24" t="n">
        <v>0.1851224987225</v>
      </c>
      <c r="AR489" s="15" t="n">
        <v>42125</v>
      </c>
      <c r="AS489" s="24" t="n">
        <v>34.2535667419434</v>
      </c>
      <c r="AT489" s="24" t="n">
        <v>39.2535667419434</v>
      </c>
      <c r="AU489" s="24" t="n">
        <v>44.2535667419434</v>
      </c>
      <c r="AV489" s="24" t="n">
        <v>2.33</v>
      </c>
      <c r="AW489" s="15" t="n">
        <v>43009</v>
      </c>
      <c r="AX489" s="24" t="n">
        <v>0.08</v>
      </c>
      <c r="AY489" s="15" t="n">
        <v>42125</v>
      </c>
      <c r="AZ489" s="24" t="n">
        <v>36.3535667419434</v>
      </c>
      <c r="BA489" s="24" t="n">
        <v>38.7535667419434</v>
      </c>
      <c r="BB489" s="24" t="n">
        <v>41.1535667419434</v>
      </c>
      <c r="BC489" s="24" t="n">
        <v>2.33</v>
      </c>
      <c r="BD489" s="15" t="n">
        <v>43009</v>
      </c>
      <c r="BE489" s="24" t="n">
        <v>0.08</v>
      </c>
      <c r="BF489" s="15" t="n">
        <v>42125</v>
      </c>
      <c r="BG489" s="24" t="n">
        <v>37.471915435791</v>
      </c>
      <c r="BH489" s="24" t="n">
        <v>39.971915435791</v>
      </c>
      <c r="BI489" s="24" t="n">
        <v>46.971915435791</v>
      </c>
      <c r="BJ489" s="24" t="n">
        <v>2.154</v>
      </c>
      <c r="BK489" s="15" t="n">
        <v>43009</v>
      </c>
      <c r="BL489" s="24" t="n">
        <v>0.11542194</v>
      </c>
      <c r="BM489" s="15" t="n">
        <v>42125</v>
      </c>
      <c r="BN489" s="24" t="n">
        <v>38.2285652160645</v>
      </c>
      <c r="BO489" s="24" t="n">
        <v>40.7285652160645</v>
      </c>
      <c r="BP489" s="24" t="n">
        <v>47.7285652160645</v>
      </c>
      <c r="BQ489" s="24" t="n">
        <v>2.154</v>
      </c>
      <c r="BR489" s="15" t="n">
        <v>43009</v>
      </c>
      <c r="BS489" s="24" t="n">
        <v>0.11542194</v>
      </c>
      <c r="BT489" s="15" t="n">
        <v>42125</v>
      </c>
      <c r="BU489" s="24" t="n">
        <v>32.7535682678223</v>
      </c>
      <c r="BV489" s="24" t="n">
        <v>35.1535682678223</v>
      </c>
      <c r="BW489" s="24" t="n">
        <v>37.5535682678223</v>
      </c>
      <c r="BX489" s="24" t="n">
        <v>2.33</v>
      </c>
      <c r="BY489" s="15" t="n">
        <v>43009</v>
      </c>
      <c r="BZ489" s="24" t="n">
        <v>0.08</v>
      </c>
      <c r="CA489" s="15" t="n">
        <v>42125</v>
      </c>
      <c r="CB489" s="24" t="n">
        <v>35.3535667419434</v>
      </c>
      <c r="CC489" s="24" t="n">
        <v>40.3535667419434</v>
      </c>
      <c r="CD489" s="24" t="n">
        <v>45.3535667419434</v>
      </c>
      <c r="CE489" s="24" t="n">
        <v>2.33</v>
      </c>
      <c r="CF489" s="15" t="n">
        <v>43009</v>
      </c>
      <c r="CG489" s="24" t="n">
        <v>0.08</v>
      </c>
      <c r="CH489" s="15" t="n">
        <v>42125</v>
      </c>
      <c r="CI489" s="24" t="n">
        <v>40.7500114440918</v>
      </c>
      <c r="CJ489" s="24" t="n">
        <v>45.7500114440918</v>
      </c>
      <c r="CK489" s="24" t="n">
        <v>50.7500114440918</v>
      </c>
      <c r="CL489" s="24" t="n">
        <v>2.5</v>
      </c>
      <c r="CM489" s="15" t="n">
        <v>43009</v>
      </c>
      <c r="CN489" s="24" t="n">
        <v>0.13</v>
      </c>
    </row>
    <row r="490" customFormat="false" ht="12.75" hidden="false" customHeight="false" outlineLevel="0" collapsed="false">
      <c r="B490" s="15" t="n">
        <v>42156</v>
      </c>
      <c r="C490" s="24" t="n">
        <v>60.39</v>
      </c>
      <c r="D490" s="24" t="n">
        <v>67.5</v>
      </c>
      <c r="E490" s="24" t="n">
        <v>74.61</v>
      </c>
      <c r="F490" s="25" t="n">
        <v>0.9</v>
      </c>
      <c r="G490" s="15" t="n">
        <v>43040</v>
      </c>
      <c r="H490" s="25" t="n">
        <v>0.163439043528064</v>
      </c>
      <c r="I490" s="15" t="n">
        <v>42156</v>
      </c>
      <c r="J490" s="24" t="n">
        <v>57.64</v>
      </c>
      <c r="K490" s="24" t="n">
        <v>64.75</v>
      </c>
      <c r="L490" s="24" t="n">
        <v>71.86</v>
      </c>
      <c r="M490" s="25" t="n">
        <v>0.9</v>
      </c>
      <c r="N490" s="15" t="n">
        <v>43040</v>
      </c>
      <c r="O490" s="25" t="n">
        <v>0.163439043528064</v>
      </c>
      <c r="P490" s="15" t="n">
        <v>42156</v>
      </c>
      <c r="Q490" s="24" t="n">
        <v>53.88</v>
      </c>
      <c r="R490" s="24" t="n">
        <v>58.95</v>
      </c>
      <c r="S490" s="24" t="n">
        <v>64.82</v>
      </c>
      <c r="T490" s="25" t="n">
        <v>0.9</v>
      </c>
      <c r="U490" s="15" t="n">
        <v>43040</v>
      </c>
      <c r="V490" s="25" t="n">
        <v>0.163439043528064</v>
      </c>
      <c r="W490" s="15" t="n">
        <v>42156</v>
      </c>
      <c r="X490" s="24" t="n">
        <v>43.14</v>
      </c>
      <c r="Y490" s="24" t="n">
        <v>50.25</v>
      </c>
      <c r="Z490" s="24" t="n">
        <v>57.36</v>
      </c>
      <c r="AA490" s="25" t="n">
        <v>0.9</v>
      </c>
      <c r="AB490" s="15" t="n">
        <v>43040</v>
      </c>
      <c r="AC490" s="25" t="n">
        <v>0.20429880441008</v>
      </c>
      <c r="AD490" s="15" t="n">
        <v>42156</v>
      </c>
      <c r="AE490" s="24" t="n">
        <v>52.39</v>
      </c>
      <c r="AF490" s="24" t="n">
        <v>59.5</v>
      </c>
      <c r="AG490" s="24" t="n">
        <v>66.61</v>
      </c>
      <c r="AH490" s="25" t="n">
        <v>1.5</v>
      </c>
      <c r="AI490" s="15" t="n">
        <v>43040</v>
      </c>
      <c r="AJ490" s="25" t="n">
        <v>0.163439043528064</v>
      </c>
      <c r="AK490" s="15" t="n">
        <v>42156</v>
      </c>
      <c r="AL490" s="24" t="n">
        <v>70.23</v>
      </c>
      <c r="AM490" s="24" t="n">
        <v>77.34</v>
      </c>
      <c r="AN490" s="24" t="n">
        <v>84.45</v>
      </c>
      <c r="AO490" s="24" t="n">
        <v>0.9</v>
      </c>
      <c r="AP490" s="15" t="n">
        <v>43040</v>
      </c>
      <c r="AQ490" s="24" t="n">
        <v>0.163439043528064</v>
      </c>
      <c r="AR490" s="15" t="n">
        <v>42156</v>
      </c>
      <c r="AS490" s="24" t="n">
        <v>35.9978561401367</v>
      </c>
      <c r="AT490" s="24" t="n">
        <v>50.9978561401367</v>
      </c>
      <c r="AU490" s="24" t="n">
        <v>60.9978561401367</v>
      </c>
      <c r="AV490" s="24" t="n">
        <v>2.06</v>
      </c>
      <c r="AW490" s="15" t="n">
        <v>43040</v>
      </c>
      <c r="AX490" s="24" t="n">
        <v>0.08</v>
      </c>
      <c r="AY490" s="15" t="n">
        <v>42156</v>
      </c>
      <c r="AZ490" s="24" t="n">
        <v>45.4978561401367</v>
      </c>
      <c r="BA490" s="24" t="n">
        <v>50.4978561401367</v>
      </c>
      <c r="BB490" s="24" t="n">
        <v>55.4978561401367</v>
      </c>
      <c r="BC490" s="24" t="n">
        <v>2.06</v>
      </c>
      <c r="BD490" s="15" t="n">
        <v>43040</v>
      </c>
      <c r="BE490" s="24" t="n">
        <v>0.08</v>
      </c>
      <c r="BF490" s="15" t="n">
        <v>42156</v>
      </c>
      <c r="BG490" s="24" t="n">
        <v>39.7773025512695</v>
      </c>
      <c r="BH490" s="24" t="n">
        <v>42.2773025512695</v>
      </c>
      <c r="BI490" s="24" t="n">
        <v>49.2773025512695</v>
      </c>
      <c r="BJ490" s="24" t="n">
        <v>1.84</v>
      </c>
      <c r="BK490" s="15" t="n">
        <v>43040</v>
      </c>
      <c r="BL490" s="24" t="n">
        <v>0.11542194</v>
      </c>
      <c r="BM490" s="15" t="n">
        <v>42156</v>
      </c>
      <c r="BN490" s="24" t="n">
        <v>50.9603576660156</v>
      </c>
      <c r="BO490" s="24" t="n">
        <v>53.4603576660156</v>
      </c>
      <c r="BP490" s="24" t="n">
        <v>60.4603576660156</v>
      </c>
      <c r="BQ490" s="24" t="n">
        <v>1.84</v>
      </c>
      <c r="BR490" s="15" t="n">
        <v>43040</v>
      </c>
      <c r="BS490" s="24" t="n">
        <v>0.11542194</v>
      </c>
      <c r="BT490" s="15" t="n">
        <v>42156</v>
      </c>
      <c r="BU490" s="24" t="n">
        <v>40.4978561401367</v>
      </c>
      <c r="BV490" s="24" t="n">
        <v>45.4978561401367</v>
      </c>
      <c r="BW490" s="24" t="n">
        <v>50.4978561401367</v>
      </c>
      <c r="BX490" s="24" t="n">
        <v>2.06</v>
      </c>
      <c r="BY490" s="15" t="n">
        <v>43040</v>
      </c>
      <c r="BZ490" s="24" t="n">
        <v>0.08</v>
      </c>
      <c r="CA490" s="15" t="n">
        <v>42156</v>
      </c>
      <c r="CB490" s="24" t="n">
        <v>37.0978561401367</v>
      </c>
      <c r="CC490" s="24" t="n">
        <v>52.0978561401367</v>
      </c>
      <c r="CD490" s="24" t="n">
        <v>62.0978561401367</v>
      </c>
      <c r="CE490" s="24" t="n">
        <v>2.06</v>
      </c>
      <c r="CF490" s="15" t="n">
        <v>43040</v>
      </c>
      <c r="CG490" s="24" t="n">
        <v>0.08</v>
      </c>
      <c r="CH490" s="15" t="n">
        <v>42156</v>
      </c>
      <c r="CI490" s="24" t="n">
        <v>53.9999961853027</v>
      </c>
      <c r="CJ490" s="24" t="n">
        <v>58.9999961853027</v>
      </c>
      <c r="CK490" s="24" t="n">
        <v>63.9999961853027</v>
      </c>
      <c r="CL490" s="24" t="n">
        <v>1.25</v>
      </c>
      <c r="CM490" s="15" t="n">
        <v>43040</v>
      </c>
      <c r="CN490" s="24" t="n">
        <v>0.13</v>
      </c>
    </row>
    <row r="491" customFormat="false" ht="12.75" hidden="false" customHeight="false" outlineLevel="0" collapsed="false">
      <c r="B491" s="15" t="n">
        <v>42186</v>
      </c>
      <c r="C491" s="24" t="n">
        <v>88.75</v>
      </c>
      <c r="D491" s="24" t="n">
        <v>93.75</v>
      </c>
      <c r="E491" s="24" t="n">
        <v>98.75</v>
      </c>
      <c r="F491" s="25" t="n">
        <v>1</v>
      </c>
      <c r="G491" s="15" t="n">
        <v>43070</v>
      </c>
      <c r="H491" s="25" t="n">
        <v>0.163439043528064</v>
      </c>
      <c r="I491" s="15" t="n">
        <v>42186</v>
      </c>
      <c r="J491" s="24" t="n">
        <v>91.4599990844727</v>
      </c>
      <c r="K491" s="24" t="n">
        <v>96.4599990844727</v>
      </c>
      <c r="L491" s="24" t="n">
        <v>101.459999084473</v>
      </c>
      <c r="M491" s="25" t="n">
        <v>1</v>
      </c>
      <c r="N491" s="15" t="n">
        <v>43070</v>
      </c>
      <c r="O491" s="25" t="n">
        <v>0.163439043528064</v>
      </c>
      <c r="P491" s="15" t="n">
        <v>42186</v>
      </c>
      <c r="Q491" s="24" t="n">
        <v>70.3</v>
      </c>
      <c r="R491" s="24" t="n">
        <v>80.2</v>
      </c>
      <c r="S491" s="24" t="n">
        <v>92.71</v>
      </c>
      <c r="T491" s="25" t="n">
        <v>1</v>
      </c>
      <c r="U491" s="15" t="n">
        <v>43070</v>
      </c>
      <c r="V491" s="25" t="n">
        <v>0.163439043528064</v>
      </c>
      <c r="W491" s="15" t="n">
        <v>42186</v>
      </c>
      <c r="X491" s="24" t="n">
        <v>54.25</v>
      </c>
      <c r="Y491" s="24" t="n">
        <v>59.25</v>
      </c>
      <c r="Z491" s="24" t="n">
        <v>64.25</v>
      </c>
      <c r="AA491" s="25" t="n">
        <v>1</v>
      </c>
      <c r="AB491" s="15" t="n">
        <v>43070</v>
      </c>
      <c r="AC491" s="25" t="n">
        <v>0.20429880441008</v>
      </c>
      <c r="AD491" s="15" t="n">
        <v>42186</v>
      </c>
      <c r="AE491" s="24" t="n">
        <v>90.25</v>
      </c>
      <c r="AF491" s="24" t="n">
        <v>95.25</v>
      </c>
      <c r="AG491" s="24" t="n">
        <v>100.25</v>
      </c>
      <c r="AH491" s="25" t="n">
        <v>1.5</v>
      </c>
      <c r="AI491" s="15" t="n">
        <v>43070</v>
      </c>
      <c r="AJ491" s="25" t="n">
        <v>0.163439043528064</v>
      </c>
      <c r="AK491" s="15" t="n">
        <v>42186</v>
      </c>
      <c r="AL491" s="24" t="n">
        <v>110.59</v>
      </c>
      <c r="AM491" s="24" t="n">
        <v>115.59</v>
      </c>
      <c r="AN491" s="24" t="n">
        <v>120.59</v>
      </c>
      <c r="AO491" s="24" t="n">
        <v>1</v>
      </c>
      <c r="AP491" s="15" t="n">
        <v>43070</v>
      </c>
      <c r="AQ491" s="24" t="n">
        <v>0.163439043528064</v>
      </c>
      <c r="AR491" s="15" t="n">
        <v>42186</v>
      </c>
      <c r="AS491" s="24" t="n">
        <v>47.7471466064453</v>
      </c>
      <c r="AT491" s="24" t="n">
        <v>82.7471466064453</v>
      </c>
      <c r="AU491" s="24" t="n">
        <v>97.7471466064453</v>
      </c>
      <c r="AV491" s="24" t="n">
        <v>2.052</v>
      </c>
      <c r="AW491" s="15" t="n">
        <v>43070</v>
      </c>
      <c r="AX491" s="24" t="n">
        <v>0.08</v>
      </c>
      <c r="AY491" s="15" t="n">
        <v>42186</v>
      </c>
      <c r="AZ491" s="24" t="n">
        <v>72.2471466064453</v>
      </c>
      <c r="BA491" s="24" t="n">
        <v>82.2471466064453</v>
      </c>
      <c r="BB491" s="24" t="n">
        <v>92.2471466064453</v>
      </c>
      <c r="BC491" s="24" t="n">
        <v>2.052</v>
      </c>
      <c r="BD491" s="15" t="n">
        <v>43070</v>
      </c>
      <c r="BE491" s="24" t="n">
        <v>0.08</v>
      </c>
      <c r="BF491" s="15" t="n">
        <v>42186</v>
      </c>
      <c r="BG491" s="24" t="n">
        <v>62.425</v>
      </c>
      <c r="BH491" s="24" t="n">
        <v>64.925</v>
      </c>
      <c r="BI491" s="24" t="n">
        <v>71.925</v>
      </c>
      <c r="BJ491" s="24" t="n">
        <v>1.75</v>
      </c>
      <c r="BK491" s="15" t="n">
        <v>43070</v>
      </c>
      <c r="BL491" s="24" t="n">
        <v>0.11542194</v>
      </c>
      <c r="BM491" s="15" t="n">
        <v>42186</v>
      </c>
      <c r="BN491" s="24" t="n">
        <v>77.9721450805664</v>
      </c>
      <c r="BO491" s="24" t="n">
        <v>80.4721450805664</v>
      </c>
      <c r="BP491" s="24" t="n">
        <v>87.4721450805664</v>
      </c>
      <c r="BQ491" s="24" t="n">
        <v>1.75</v>
      </c>
      <c r="BR491" s="15" t="n">
        <v>43070</v>
      </c>
      <c r="BS491" s="24" t="n">
        <v>0.11542194</v>
      </c>
      <c r="BT491" s="15" t="n">
        <v>42186</v>
      </c>
      <c r="BU491" s="24" t="n">
        <v>58.9971466064453</v>
      </c>
      <c r="BV491" s="24" t="n">
        <v>68.9971466064453</v>
      </c>
      <c r="BW491" s="24" t="n">
        <v>78.9971466064453</v>
      </c>
      <c r="BX491" s="24" t="n">
        <v>2.052</v>
      </c>
      <c r="BY491" s="15" t="n">
        <v>43070</v>
      </c>
      <c r="BZ491" s="24" t="n">
        <v>0.08</v>
      </c>
      <c r="CA491" s="15" t="n">
        <v>42186</v>
      </c>
      <c r="CB491" s="24" t="n">
        <v>48.8471466064453</v>
      </c>
      <c r="CC491" s="24" t="n">
        <v>83.8471466064453</v>
      </c>
      <c r="CD491" s="24" t="n">
        <v>98.8471466064453</v>
      </c>
      <c r="CE491" s="24" t="n">
        <v>2.052</v>
      </c>
      <c r="CF491" s="15" t="n">
        <v>43070</v>
      </c>
      <c r="CG491" s="24" t="n">
        <v>0.08</v>
      </c>
      <c r="CH491" s="15" t="n">
        <v>42186</v>
      </c>
      <c r="CI491" s="24" t="n">
        <v>65.7499923706055</v>
      </c>
      <c r="CJ491" s="24" t="n">
        <v>70.7499923706055</v>
      </c>
      <c r="CK491" s="24" t="n">
        <v>75.7499923706055</v>
      </c>
      <c r="CL491" s="24" t="n">
        <v>1.25</v>
      </c>
      <c r="CM491" s="15" t="n">
        <v>43070</v>
      </c>
      <c r="CN491" s="24" t="n">
        <v>0.13</v>
      </c>
    </row>
    <row r="492" customFormat="false" ht="12.75" hidden="false" customHeight="false" outlineLevel="0" collapsed="false">
      <c r="B492" s="15" t="n">
        <v>42217</v>
      </c>
      <c r="C492" s="24" t="n">
        <v>88.75</v>
      </c>
      <c r="D492" s="24" t="n">
        <v>93.75</v>
      </c>
      <c r="E492" s="24" t="n">
        <v>98.75</v>
      </c>
      <c r="F492" s="25" t="n">
        <v>1</v>
      </c>
      <c r="G492" s="15" t="n">
        <v>43101</v>
      </c>
      <c r="H492" s="25" t="n">
        <v>0.163981129907925</v>
      </c>
      <c r="I492" s="15" t="n">
        <v>42217</v>
      </c>
      <c r="J492" s="24" t="n">
        <v>89.9499969482422</v>
      </c>
      <c r="K492" s="24" t="n">
        <v>94.9499969482422</v>
      </c>
      <c r="L492" s="24" t="n">
        <v>99.9499969482422</v>
      </c>
      <c r="M492" s="25" t="n">
        <v>1</v>
      </c>
      <c r="N492" s="15" t="n">
        <v>43101</v>
      </c>
      <c r="O492" s="25" t="n">
        <v>0.163981129907925</v>
      </c>
      <c r="P492" s="15" t="n">
        <v>42217</v>
      </c>
      <c r="Q492" s="24" t="n">
        <v>70.3</v>
      </c>
      <c r="R492" s="24" t="n">
        <v>80.2</v>
      </c>
      <c r="S492" s="24" t="n">
        <v>92.71</v>
      </c>
      <c r="T492" s="25" t="n">
        <v>1</v>
      </c>
      <c r="U492" s="15" t="n">
        <v>43101</v>
      </c>
      <c r="V492" s="25" t="n">
        <v>0.163981129907925</v>
      </c>
      <c r="W492" s="15" t="n">
        <v>42217</v>
      </c>
      <c r="X492" s="24" t="n">
        <v>54.25</v>
      </c>
      <c r="Y492" s="24" t="n">
        <v>59.25</v>
      </c>
      <c r="Z492" s="24" t="n">
        <v>64.25</v>
      </c>
      <c r="AA492" s="25" t="n">
        <v>1</v>
      </c>
      <c r="AB492" s="15" t="n">
        <v>43101</v>
      </c>
      <c r="AC492" s="25" t="n">
        <v>0.204976412384906</v>
      </c>
      <c r="AD492" s="15" t="n">
        <v>42217</v>
      </c>
      <c r="AE492" s="24" t="n">
        <v>90.25</v>
      </c>
      <c r="AF492" s="24" t="n">
        <v>95.25</v>
      </c>
      <c r="AG492" s="24" t="n">
        <v>100.25</v>
      </c>
      <c r="AH492" s="25" t="n">
        <v>1.5</v>
      </c>
      <c r="AI492" s="15" t="n">
        <v>43101</v>
      </c>
      <c r="AJ492" s="25" t="n">
        <v>0.163981129907925</v>
      </c>
      <c r="AK492" s="15" t="n">
        <v>42217</v>
      </c>
      <c r="AL492" s="24" t="n">
        <v>110.59</v>
      </c>
      <c r="AM492" s="24" t="n">
        <v>115.59</v>
      </c>
      <c r="AN492" s="24" t="n">
        <v>120.59</v>
      </c>
      <c r="AO492" s="24" t="n">
        <v>1</v>
      </c>
      <c r="AP492" s="15" t="n">
        <v>43101</v>
      </c>
      <c r="AQ492" s="24" t="n">
        <v>0.163981129907925</v>
      </c>
      <c r="AR492" s="15" t="n">
        <v>42217</v>
      </c>
      <c r="AS492" s="24" t="n">
        <v>47.7471466064453</v>
      </c>
      <c r="AT492" s="24" t="n">
        <v>82.7471466064453</v>
      </c>
      <c r="AU492" s="24" t="n">
        <v>97.7471466064453</v>
      </c>
      <c r="AV492" s="24" t="n">
        <v>1.89</v>
      </c>
      <c r="AW492" s="15" t="n">
        <v>43101</v>
      </c>
      <c r="AX492" s="24" t="n">
        <v>0.08</v>
      </c>
      <c r="AY492" s="15" t="n">
        <v>42217</v>
      </c>
      <c r="AZ492" s="24" t="n">
        <v>72.2471466064453</v>
      </c>
      <c r="BA492" s="24" t="n">
        <v>82.2471466064453</v>
      </c>
      <c r="BB492" s="24" t="n">
        <v>92.2471466064453</v>
      </c>
      <c r="BC492" s="24" t="n">
        <v>1.89</v>
      </c>
      <c r="BD492" s="15" t="n">
        <v>43101</v>
      </c>
      <c r="BE492" s="24" t="n">
        <v>0.08</v>
      </c>
      <c r="BF492" s="15" t="n">
        <v>42217</v>
      </c>
      <c r="BG492" s="24" t="n">
        <v>62.425</v>
      </c>
      <c r="BH492" s="24" t="n">
        <v>64.925</v>
      </c>
      <c r="BI492" s="24" t="n">
        <v>71.925</v>
      </c>
      <c r="BJ492" s="24" t="n">
        <v>1.8</v>
      </c>
      <c r="BK492" s="15" t="n">
        <v>43101</v>
      </c>
      <c r="BL492" s="24" t="n">
        <v>0.11542194</v>
      </c>
      <c r="BM492" s="15" t="n">
        <v>42217</v>
      </c>
      <c r="BN492" s="24" t="n">
        <v>77.9721450805664</v>
      </c>
      <c r="BO492" s="24" t="n">
        <v>80.4721450805664</v>
      </c>
      <c r="BP492" s="24" t="n">
        <v>87.4721450805664</v>
      </c>
      <c r="BQ492" s="24" t="n">
        <v>1.8</v>
      </c>
      <c r="BR492" s="15" t="n">
        <v>43101</v>
      </c>
      <c r="BS492" s="24" t="n">
        <v>0.11542194</v>
      </c>
      <c r="BT492" s="15" t="n">
        <v>42217</v>
      </c>
      <c r="BU492" s="24" t="n">
        <v>58.9971466064453</v>
      </c>
      <c r="BV492" s="24" t="n">
        <v>68.9971466064453</v>
      </c>
      <c r="BW492" s="24" t="n">
        <v>78.9971466064453</v>
      </c>
      <c r="BX492" s="24" t="n">
        <v>1.89</v>
      </c>
      <c r="BY492" s="15" t="n">
        <v>43101</v>
      </c>
      <c r="BZ492" s="24" t="n">
        <v>0.08</v>
      </c>
      <c r="CA492" s="15" t="n">
        <v>42217</v>
      </c>
      <c r="CB492" s="24" t="n">
        <v>48.8471466064453</v>
      </c>
      <c r="CC492" s="24" t="n">
        <v>83.8471466064453</v>
      </c>
      <c r="CD492" s="24" t="n">
        <v>98.8471466064453</v>
      </c>
      <c r="CE492" s="24" t="n">
        <v>1.89</v>
      </c>
      <c r="CF492" s="15" t="n">
        <v>43101</v>
      </c>
      <c r="CG492" s="24" t="n">
        <v>0.08</v>
      </c>
      <c r="CH492" s="15" t="n">
        <v>42217</v>
      </c>
      <c r="CI492" s="24" t="n">
        <v>65.75</v>
      </c>
      <c r="CJ492" s="24" t="n">
        <v>70.75</v>
      </c>
      <c r="CK492" s="24" t="n">
        <v>75.75</v>
      </c>
      <c r="CL492" s="24" t="n">
        <v>1.25</v>
      </c>
      <c r="CM492" s="15" t="n">
        <v>43101</v>
      </c>
      <c r="CN492" s="24" t="n">
        <v>0.13</v>
      </c>
    </row>
    <row r="493" customFormat="false" ht="12.75" hidden="false" customHeight="false" outlineLevel="0" collapsed="false">
      <c r="B493" s="15" t="n">
        <v>42248</v>
      </c>
      <c r="C493" s="24" t="n">
        <v>40.55</v>
      </c>
      <c r="D493" s="24" t="n">
        <v>42.65</v>
      </c>
      <c r="E493" s="24" t="n">
        <v>44.75</v>
      </c>
      <c r="F493" s="25" t="n">
        <v>1</v>
      </c>
      <c r="G493" s="15" t="n">
        <v>43132</v>
      </c>
      <c r="H493" s="25" t="n">
        <v>0.199216744598884</v>
      </c>
      <c r="I493" s="15" t="n">
        <v>42248</v>
      </c>
      <c r="J493" s="24" t="n">
        <v>33.1999992370605</v>
      </c>
      <c r="K493" s="24" t="n">
        <v>35.2999992370606</v>
      </c>
      <c r="L493" s="24" t="n">
        <v>37.3999992370606</v>
      </c>
      <c r="M493" s="25" t="n">
        <v>1</v>
      </c>
      <c r="N493" s="15" t="n">
        <v>43132</v>
      </c>
      <c r="O493" s="25" t="n">
        <v>0.199216744598884</v>
      </c>
      <c r="P493" s="15" t="n">
        <v>42248</v>
      </c>
      <c r="Q493" s="24" t="n">
        <v>34.33</v>
      </c>
      <c r="R493" s="24" t="n">
        <v>39.4</v>
      </c>
      <c r="S493" s="24" t="n">
        <v>43.25</v>
      </c>
      <c r="T493" s="25" t="n">
        <v>1</v>
      </c>
      <c r="U493" s="15" t="n">
        <v>43132</v>
      </c>
      <c r="V493" s="25" t="n">
        <v>0.199216744598884</v>
      </c>
      <c r="W493" s="15" t="n">
        <v>42248</v>
      </c>
      <c r="X493" s="24" t="n">
        <v>33.75</v>
      </c>
      <c r="Y493" s="24" t="n">
        <v>35.85</v>
      </c>
      <c r="Z493" s="24" t="n">
        <v>37.95</v>
      </c>
      <c r="AA493" s="25" t="n">
        <v>1</v>
      </c>
      <c r="AB493" s="15" t="n">
        <v>43132</v>
      </c>
      <c r="AC493" s="25" t="n">
        <v>0.249020930748605</v>
      </c>
      <c r="AD493" s="15" t="n">
        <v>42248</v>
      </c>
      <c r="AE493" s="24" t="n">
        <v>30.9</v>
      </c>
      <c r="AF493" s="24" t="n">
        <v>33</v>
      </c>
      <c r="AG493" s="24" t="n">
        <v>35.1</v>
      </c>
      <c r="AH493" s="25" t="n">
        <v>2.25</v>
      </c>
      <c r="AI493" s="15" t="n">
        <v>43132</v>
      </c>
      <c r="AJ493" s="25" t="n">
        <v>0.199216744598884</v>
      </c>
      <c r="AK493" s="15" t="n">
        <v>42248</v>
      </c>
      <c r="AL493" s="24" t="n">
        <v>45.14</v>
      </c>
      <c r="AM493" s="24" t="n">
        <v>47.24</v>
      </c>
      <c r="AN493" s="24" t="n">
        <v>49.34</v>
      </c>
      <c r="AO493" s="24" t="n">
        <v>1</v>
      </c>
      <c r="AP493" s="15" t="n">
        <v>43132</v>
      </c>
      <c r="AQ493" s="24" t="n">
        <v>0.199216744598884</v>
      </c>
      <c r="AR493" s="15" t="n">
        <v>42248</v>
      </c>
      <c r="AS493" s="24" t="n">
        <v>29.2521438598633</v>
      </c>
      <c r="AT493" s="24" t="n">
        <v>39.2521438598633</v>
      </c>
      <c r="AU493" s="24" t="n">
        <v>49.2521438598633</v>
      </c>
      <c r="AV493" s="24" t="n">
        <v>2.322</v>
      </c>
      <c r="AW493" s="15" t="n">
        <v>43132</v>
      </c>
      <c r="AX493" s="24" t="n">
        <v>0.08</v>
      </c>
      <c r="AY493" s="15" t="n">
        <v>42248</v>
      </c>
      <c r="AZ493" s="24" t="n">
        <v>37.2521438598633</v>
      </c>
      <c r="BA493" s="24" t="n">
        <v>38.7521438598633</v>
      </c>
      <c r="BB493" s="24" t="n">
        <v>40.2521438598633</v>
      </c>
      <c r="BC493" s="24" t="n">
        <v>2.322</v>
      </c>
      <c r="BD493" s="15" t="n">
        <v>43132</v>
      </c>
      <c r="BE493" s="24" t="n">
        <v>0.08</v>
      </c>
      <c r="BF493" s="15" t="n">
        <v>42248</v>
      </c>
      <c r="BG493" s="24" t="n">
        <v>35.8344139099121</v>
      </c>
      <c r="BH493" s="24" t="n">
        <v>38.3344139099121</v>
      </c>
      <c r="BI493" s="24" t="n">
        <v>45.3344139099121</v>
      </c>
      <c r="BJ493" s="24" t="n">
        <v>2.35</v>
      </c>
      <c r="BK493" s="15" t="n">
        <v>43132</v>
      </c>
      <c r="BL493" s="24" t="n">
        <v>0.11542194</v>
      </c>
      <c r="BM493" s="15" t="n">
        <v>42248</v>
      </c>
      <c r="BN493" s="24" t="n">
        <v>38.0771446228027</v>
      </c>
      <c r="BO493" s="24" t="n">
        <v>40.5771446228027</v>
      </c>
      <c r="BP493" s="24" t="n">
        <v>47.5771446228027</v>
      </c>
      <c r="BQ493" s="24" t="n">
        <v>2.35</v>
      </c>
      <c r="BR493" s="15" t="n">
        <v>43132</v>
      </c>
      <c r="BS493" s="24" t="n">
        <v>0.11542194</v>
      </c>
      <c r="BT493" s="15" t="n">
        <v>42248</v>
      </c>
      <c r="BU493" s="24" t="n">
        <v>32.6021423339844</v>
      </c>
      <c r="BV493" s="24" t="n">
        <v>34.1021423339844</v>
      </c>
      <c r="BW493" s="24" t="n">
        <v>35.6021423339844</v>
      </c>
      <c r="BX493" s="24" t="n">
        <v>2.322</v>
      </c>
      <c r="BY493" s="15" t="n">
        <v>43132</v>
      </c>
      <c r="BZ493" s="24" t="n">
        <v>0.08</v>
      </c>
      <c r="CA493" s="15" t="n">
        <v>42248</v>
      </c>
      <c r="CB493" s="24" t="n">
        <v>30.3521438598633</v>
      </c>
      <c r="CC493" s="24" t="n">
        <v>40.3521438598633</v>
      </c>
      <c r="CD493" s="24" t="n">
        <v>50.3521438598633</v>
      </c>
      <c r="CE493" s="24" t="n">
        <v>2.322</v>
      </c>
      <c r="CF493" s="15" t="n">
        <v>43132</v>
      </c>
      <c r="CG493" s="24" t="n">
        <v>0.08</v>
      </c>
      <c r="CH493" s="15" t="n">
        <v>42248</v>
      </c>
      <c r="CI493" s="24" t="n">
        <v>39.0000038146973</v>
      </c>
      <c r="CJ493" s="24" t="n">
        <v>44.0000038146973</v>
      </c>
      <c r="CK493" s="24" t="n">
        <v>49.0000038146973</v>
      </c>
      <c r="CL493" s="24" t="n">
        <v>1.25</v>
      </c>
      <c r="CM493" s="15" t="n">
        <v>43132</v>
      </c>
      <c r="CN493" s="24" t="n">
        <v>0.13</v>
      </c>
    </row>
    <row r="494" customFormat="false" ht="12.75" hidden="false" customHeight="false" outlineLevel="0" collapsed="false">
      <c r="B494" s="15" t="n">
        <v>42278</v>
      </c>
      <c r="C494" s="24" t="n">
        <v>38.45</v>
      </c>
      <c r="D494" s="24" t="n">
        <v>40.4</v>
      </c>
      <c r="E494" s="24" t="n">
        <v>42.35</v>
      </c>
      <c r="F494" s="25" t="n">
        <v>1.5</v>
      </c>
      <c r="G494" s="15" t="n">
        <v>43160</v>
      </c>
      <c r="H494" s="25" t="n">
        <v>0.199216744598884</v>
      </c>
      <c r="I494" s="15" t="n">
        <v>42278</v>
      </c>
      <c r="J494" s="24" t="n">
        <v>29.0000007629395</v>
      </c>
      <c r="K494" s="24" t="n">
        <v>30.9500007629395</v>
      </c>
      <c r="L494" s="24" t="n">
        <v>32.9000007629395</v>
      </c>
      <c r="M494" s="25" t="n">
        <v>1.5</v>
      </c>
      <c r="N494" s="15" t="n">
        <v>43160</v>
      </c>
      <c r="O494" s="25" t="n">
        <v>0.199216744598884</v>
      </c>
      <c r="P494" s="15" t="n">
        <v>42278</v>
      </c>
      <c r="Q494" s="24" t="n">
        <v>38.02</v>
      </c>
      <c r="R494" s="24" t="n">
        <v>40.65</v>
      </c>
      <c r="S494" s="24" t="n">
        <v>43.1</v>
      </c>
      <c r="T494" s="25" t="n">
        <v>1.5</v>
      </c>
      <c r="U494" s="15" t="n">
        <v>43160</v>
      </c>
      <c r="V494" s="25" t="n">
        <v>0.199216744598884</v>
      </c>
      <c r="W494" s="15" t="n">
        <v>42278</v>
      </c>
      <c r="X494" s="24" t="n">
        <v>32.9</v>
      </c>
      <c r="Y494" s="24" t="n">
        <v>34.85</v>
      </c>
      <c r="Z494" s="24" t="n">
        <v>36.8</v>
      </c>
      <c r="AA494" s="25" t="n">
        <v>1.5</v>
      </c>
      <c r="AB494" s="15" t="n">
        <v>43160</v>
      </c>
      <c r="AC494" s="25" t="n">
        <v>0.249020930748605</v>
      </c>
      <c r="AD494" s="15" t="n">
        <v>42278</v>
      </c>
      <c r="AE494" s="24" t="n">
        <v>26.05</v>
      </c>
      <c r="AF494" s="24" t="n">
        <v>28</v>
      </c>
      <c r="AG494" s="24" t="n">
        <v>29.95</v>
      </c>
      <c r="AH494" s="25" t="n">
        <v>2.25</v>
      </c>
      <c r="AI494" s="15" t="n">
        <v>43160</v>
      </c>
      <c r="AJ494" s="25" t="n">
        <v>0.199216744598884</v>
      </c>
      <c r="AK494" s="15" t="n">
        <v>42278</v>
      </c>
      <c r="AL494" s="24" t="n">
        <v>43.79</v>
      </c>
      <c r="AM494" s="24" t="n">
        <v>45.74</v>
      </c>
      <c r="AN494" s="24" t="n">
        <v>47.69</v>
      </c>
      <c r="AO494" s="24" t="n">
        <v>1.5</v>
      </c>
      <c r="AP494" s="15" t="n">
        <v>43160</v>
      </c>
      <c r="AQ494" s="24" t="n">
        <v>0.199216744598884</v>
      </c>
      <c r="AR494" s="15" t="n">
        <v>42278</v>
      </c>
      <c r="AS494" s="24" t="n">
        <v>34.1489334106445</v>
      </c>
      <c r="AT494" s="24" t="n">
        <v>37.1489334106445</v>
      </c>
      <c r="AU494" s="24" t="n">
        <v>40.1489334106445</v>
      </c>
      <c r="AV494" s="24" t="n">
        <v>2.322</v>
      </c>
      <c r="AW494" s="15" t="n">
        <v>43160</v>
      </c>
      <c r="AX494" s="24" t="n">
        <v>0.08</v>
      </c>
      <c r="AY494" s="15" t="n">
        <v>42278</v>
      </c>
      <c r="AZ494" s="24" t="n">
        <v>35.1489334106445</v>
      </c>
      <c r="BA494" s="24" t="n">
        <v>36.6489334106445</v>
      </c>
      <c r="BB494" s="24" t="n">
        <v>38.1489334106445</v>
      </c>
      <c r="BC494" s="24" t="n">
        <v>2.322</v>
      </c>
      <c r="BD494" s="15" t="n">
        <v>43160</v>
      </c>
      <c r="BE494" s="24" t="n">
        <v>0.08</v>
      </c>
      <c r="BF494" s="15" t="n">
        <v>42278</v>
      </c>
      <c r="BG494" s="24" t="n">
        <v>39.3999977111816</v>
      </c>
      <c r="BH494" s="24" t="n">
        <v>41.8999977111816</v>
      </c>
      <c r="BI494" s="24" t="n">
        <v>48.8999977111816</v>
      </c>
      <c r="BJ494" s="24" t="n">
        <v>2.35</v>
      </c>
      <c r="BK494" s="15" t="n">
        <v>43160</v>
      </c>
      <c r="BL494" s="24" t="n">
        <v>0.11542194</v>
      </c>
      <c r="BM494" s="15" t="n">
        <v>42278</v>
      </c>
      <c r="BN494" s="24" t="n">
        <v>34.1489334106445</v>
      </c>
      <c r="BO494" s="24" t="n">
        <v>36.6489334106445</v>
      </c>
      <c r="BP494" s="24" t="n">
        <v>43.6489334106445</v>
      </c>
      <c r="BQ494" s="24" t="n">
        <v>2.35</v>
      </c>
      <c r="BR494" s="15" t="n">
        <v>43160</v>
      </c>
      <c r="BS494" s="24" t="n">
        <v>0.11542194</v>
      </c>
      <c r="BT494" s="15" t="n">
        <v>42278</v>
      </c>
      <c r="BU494" s="24" t="n">
        <v>35.8989295959473</v>
      </c>
      <c r="BV494" s="24" t="n">
        <v>37.3989295959473</v>
      </c>
      <c r="BW494" s="24" t="n">
        <v>38.8989295959473</v>
      </c>
      <c r="BX494" s="24" t="n">
        <v>2.322</v>
      </c>
      <c r="BY494" s="15" t="n">
        <v>43160</v>
      </c>
      <c r="BZ494" s="24" t="n">
        <v>0.08</v>
      </c>
      <c r="CA494" s="15" t="n">
        <v>42278</v>
      </c>
      <c r="CB494" s="24" t="n">
        <v>35.2489334106445</v>
      </c>
      <c r="CC494" s="24" t="n">
        <v>38.2489334106445</v>
      </c>
      <c r="CD494" s="24" t="n">
        <v>41.2489334106445</v>
      </c>
      <c r="CE494" s="24" t="n">
        <v>2.322</v>
      </c>
      <c r="CF494" s="15" t="n">
        <v>43160</v>
      </c>
      <c r="CG494" s="24" t="n">
        <v>0.08</v>
      </c>
      <c r="CH494" s="15" t="n">
        <v>42278</v>
      </c>
      <c r="CI494" s="24" t="n">
        <v>33.5000022888184</v>
      </c>
      <c r="CJ494" s="24" t="n">
        <v>38.5000022888184</v>
      </c>
      <c r="CK494" s="24" t="n">
        <v>43.5000022888184</v>
      </c>
      <c r="CL494" s="24" t="n">
        <v>1.25</v>
      </c>
      <c r="CM494" s="15" t="n">
        <v>43160</v>
      </c>
      <c r="CN494" s="24" t="n">
        <v>0.13</v>
      </c>
    </row>
    <row r="495" customFormat="false" ht="12.75" hidden="false" customHeight="false" outlineLevel="0" collapsed="false">
      <c r="B495" s="15" t="n">
        <v>42309</v>
      </c>
      <c r="C495" s="24" t="n">
        <v>38.45</v>
      </c>
      <c r="D495" s="24" t="n">
        <v>40.4</v>
      </c>
      <c r="E495" s="24" t="n">
        <v>42.35</v>
      </c>
      <c r="F495" s="25" t="n">
        <v>1.5</v>
      </c>
      <c r="G495" s="15" t="n">
        <v>43191</v>
      </c>
      <c r="H495" s="25" t="n">
        <v>0.16669156180723</v>
      </c>
      <c r="I495" s="15" t="n">
        <v>42309</v>
      </c>
      <c r="J495" s="24" t="n">
        <v>32.2500007629395</v>
      </c>
      <c r="K495" s="24" t="n">
        <v>34.2000007629395</v>
      </c>
      <c r="L495" s="24" t="n">
        <v>36.1500007629395</v>
      </c>
      <c r="M495" s="25" t="n">
        <v>1.5</v>
      </c>
      <c r="N495" s="15" t="n">
        <v>43191</v>
      </c>
      <c r="O495" s="25" t="n">
        <v>0.16669156180723</v>
      </c>
      <c r="P495" s="15" t="n">
        <v>42309</v>
      </c>
      <c r="Q495" s="24" t="n">
        <v>38.02</v>
      </c>
      <c r="R495" s="24" t="n">
        <v>40.65</v>
      </c>
      <c r="S495" s="24" t="n">
        <v>43.1</v>
      </c>
      <c r="T495" s="25" t="n">
        <v>1.5</v>
      </c>
      <c r="U495" s="15" t="n">
        <v>43191</v>
      </c>
      <c r="V495" s="25" t="n">
        <v>0.16669156180723</v>
      </c>
      <c r="W495" s="15" t="n">
        <v>42309</v>
      </c>
      <c r="X495" s="24" t="n">
        <v>32.9</v>
      </c>
      <c r="Y495" s="24" t="n">
        <v>34.85</v>
      </c>
      <c r="Z495" s="24" t="n">
        <v>36.8</v>
      </c>
      <c r="AA495" s="25" t="n">
        <v>1.5</v>
      </c>
      <c r="AB495" s="15" t="n">
        <v>43191</v>
      </c>
      <c r="AC495" s="25" t="n">
        <v>0.208364452259037</v>
      </c>
      <c r="AD495" s="15" t="n">
        <v>42309</v>
      </c>
      <c r="AE495" s="24" t="n">
        <v>27.05</v>
      </c>
      <c r="AF495" s="24" t="n">
        <v>29</v>
      </c>
      <c r="AG495" s="24" t="n">
        <v>30.95</v>
      </c>
      <c r="AH495" s="25" t="n">
        <v>1.5</v>
      </c>
      <c r="AI495" s="15" t="n">
        <v>43191</v>
      </c>
      <c r="AJ495" s="25" t="n">
        <v>0.16669156180723</v>
      </c>
      <c r="AK495" s="15" t="n">
        <v>42309</v>
      </c>
      <c r="AL495" s="24" t="n">
        <v>43.79</v>
      </c>
      <c r="AM495" s="24" t="n">
        <v>45.74</v>
      </c>
      <c r="AN495" s="24" t="n">
        <v>47.69</v>
      </c>
      <c r="AO495" s="24" t="n">
        <v>1.5</v>
      </c>
      <c r="AP495" s="15" t="n">
        <v>43191</v>
      </c>
      <c r="AQ495" s="24" t="n">
        <v>0.16669156180723</v>
      </c>
      <c r="AR495" s="15" t="n">
        <v>42309</v>
      </c>
      <c r="AS495" s="24" t="n">
        <v>34.2489318847656</v>
      </c>
      <c r="AT495" s="24" t="n">
        <v>37.2489318847656</v>
      </c>
      <c r="AU495" s="24" t="n">
        <v>40.2489318847656</v>
      </c>
      <c r="AV495" s="24" t="n">
        <v>2.052</v>
      </c>
      <c r="AW495" s="15" t="n">
        <v>43191</v>
      </c>
      <c r="AX495" s="24" t="n">
        <v>0.08</v>
      </c>
      <c r="AY495" s="15" t="n">
        <v>42309</v>
      </c>
      <c r="AZ495" s="24" t="n">
        <v>35.2489318847656</v>
      </c>
      <c r="BA495" s="24" t="n">
        <v>36.7489318847656</v>
      </c>
      <c r="BB495" s="24" t="n">
        <v>38.2489318847656</v>
      </c>
      <c r="BC495" s="24" t="n">
        <v>2.052</v>
      </c>
      <c r="BD495" s="15" t="n">
        <v>43191</v>
      </c>
      <c r="BE495" s="24" t="n">
        <v>0.08</v>
      </c>
      <c r="BF495" s="15" t="n">
        <v>42309</v>
      </c>
      <c r="BG495" s="24" t="n">
        <v>40.1969146728516</v>
      </c>
      <c r="BH495" s="24" t="n">
        <v>42.6969146728516</v>
      </c>
      <c r="BI495" s="24" t="n">
        <v>49.6969146728516</v>
      </c>
      <c r="BJ495" s="24" t="n">
        <v>1.7</v>
      </c>
      <c r="BK495" s="15" t="n">
        <v>43191</v>
      </c>
      <c r="BL495" s="24" t="n">
        <v>0.11542194</v>
      </c>
      <c r="BM495" s="15" t="n">
        <v>42309</v>
      </c>
      <c r="BN495" s="24" t="n">
        <v>34.2489318847656</v>
      </c>
      <c r="BO495" s="24" t="n">
        <v>36.7489318847656</v>
      </c>
      <c r="BP495" s="24" t="n">
        <v>43.7489318847656</v>
      </c>
      <c r="BQ495" s="24" t="n">
        <v>1.7</v>
      </c>
      <c r="BR495" s="15" t="n">
        <v>43191</v>
      </c>
      <c r="BS495" s="24" t="n">
        <v>0.11542194</v>
      </c>
      <c r="BT495" s="15" t="n">
        <v>42309</v>
      </c>
      <c r="BU495" s="24" t="n">
        <v>39.3989295959473</v>
      </c>
      <c r="BV495" s="24" t="n">
        <v>40.8989295959473</v>
      </c>
      <c r="BW495" s="24" t="n">
        <v>42.3989295959473</v>
      </c>
      <c r="BX495" s="24" t="n">
        <v>2.052</v>
      </c>
      <c r="BY495" s="15" t="n">
        <v>43191</v>
      </c>
      <c r="BZ495" s="24" t="n">
        <v>0.08</v>
      </c>
      <c r="CA495" s="15" t="n">
        <v>42309</v>
      </c>
      <c r="CB495" s="24" t="n">
        <v>35.3489318847656</v>
      </c>
      <c r="CC495" s="24" t="n">
        <v>38.3489318847656</v>
      </c>
      <c r="CD495" s="24" t="n">
        <v>41.3489318847656</v>
      </c>
      <c r="CE495" s="24" t="n">
        <v>2.052</v>
      </c>
      <c r="CF495" s="15" t="n">
        <v>43191</v>
      </c>
      <c r="CG495" s="24" t="n">
        <v>0.08</v>
      </c>
      <c r="CH495" s="15" t="n">
        <v>42309</v>
      </c>
      <c r="CI495" s="24" t="n">
        <v>34.6999954223633</v>
      </c>
      <c r="CJ495" s="24" t="n">
        <v>39.6999954223633</v>
      </c>
      <c r="CK495" s="24" t="n">
        <v>44.6999954223633</v>
      </c>
      <c r="CL495" s="24" t="n">
        <v>1.25</v>
      </c>
      <c r="CM495" s="15" t="n">
        <v>43191</v>
      </c>
      <c r="CN495" s="24" t="n">
        <v>0.13</v>
      </c>
    </row>
    <row r="496" customFormat="false" ht="12.75" hidden="false" customHeight="false" outlineLevel="0" collapsed="false">
      <c r="B496" s="15" t="n">
        <v>42339</v>
      </c>
      <c r="C496" s="24" t="n">
        <v>38.45</v>
      </c>
      <c r="D496" s="24" t="n">
        <v>40.4</v>
      </c>
      <c r="E496" s="24" t="n">
        <v>42.35</v>
      </c>
      <c r="F496" s="25" t="n">
        <v>1</v>
      </c>
      <c r="G496" s="15" t="n">
        <v>43221</v>
      </c>
      <c r="H496" s="25" t="n">
        <v>0.16669156180723</v>
      </c>
      <c r="I496" s="15" t="n">
        <v>42339</v>
      </c>
      <c r="J496" s="24" t="n">
        <v>31.8999984741211</v>
      </c>
      <c r="K496" s="24" t="n">
        <v>33.8499984741211</v>
      </c>
      <c r="L496" s="24" t="n">
        <v>35.7999984741211</v>
      </c>
      <c r="M496" s="25" t="n">
        <v>1</v>
      </c>
      <c r="N496" s="15" t="n">
        <v>43221</v>
      </c>
      <c r="O496" s="25" t="n">
        <v>0.16669156180723</v>
      </c>
      <c r="P496" s="15" t="n">
        <v>42339</v>
      </c>
      <c r="Q496" s="24" t="n">
        <v>38.02</v>
      </c>
      <c r="R496" s="24" t="n">
        <v>40.65</v>
      </c>
      <c r="S496" s="24" t="n">
        <v>43.1</v>
      </c>
      <c r="T496" s="25" t="n">
        <v>1</v>
      </c>
      <c r="U496" s="15" t="n">
        <v>43221</v>
      </c>
      <c r="V496" s="25" t="n">
        <v>0.16669156180723</v>
      </c>
      <c r="W496" s="15" t="n">
        <v>42339</v>
      </c>
      <c r="X496" s="24" t="n">
        <v>32.9</v>
      </c>
      <c r="Y496" s="24" t="n">
        <v>34.85</v>
      </c>
      <c r="Z496" s="24" t="n">
        <v>36.8</v>
      </c>
      <c r="AA496" s="25" t="n">
        <v>1</v>
      </c>
      <c r="AB496" s="15" t="n">
        <v>43221</v>
      </c>
      <c r="AC496" s="25" t="n">
        <v>0.208364452259037</v>
      </c>
      <c r="AD496" s="15" t="n">
        <v>42339</v>
      </c>
      <c r="AE496" s="24" t="n">
        <v>27.05</v>
      </c>
      <c r="AF496" s="24" t="n">
        <v>29</v>
      </c>
      <c r="AG496" s="24" t="n">
        <v>30.95</v>
      </c>
      <c r="AH496" s="25" t="n">
        <v>1.5</v>
      </c>
      <c r="AI496" s="15" t="n">
        <v>43221</v>
      </c>
      <c r="AJ496" s="25" t="n">
        <v>0.16669156180723</v>
      </c>
      <c r="AK496" s="15" t="n">
        <v>42339</v>
      </c>
      <c r="AL496" s="24" t="n">
        <v>43.79</v>
      </c>
      <c r="AM496" s="24" t="n">
        <v>45.74</v>
      </c>
      <c r="AN496" s="24" t="n">
        <v>47.69</v>
      </c>
      <c r="AO496" s="24" t="n">
        <v>1</v>
      </c>
      <c r="AP496" s="15" t="n">
        <v>43221</v>
      </c>
      <c r="AQ496" s="24" t="n">
        <v>0.16669156180723</v>
      </c>
      <c r="AR496" s="15" t="n">
        <v>42339</v>
      </c>
      <c r="AS496" s="24" t="n">
        <v>34.3489303588867</v>
      </c>
      <c r="AT496" s="24" t="n">
        <v>37.3489303588867</v>
      </c>
      <c r="AU496" s="24" t="n">
        <v>40.3489303588867</v>
      </c>
      <c r="AV496" s="24" t="n">
        <v>1.998</v>
      </c>
      <c r="AW496" s="15" t="n">
        <v>43221</v>
      </c>
      <c r="AX496" s="24" t="n">
        <v>0.08</v>
      </c>
      <c r="AY496" s="15" t="n">
        <v>42339</v>
      </c>
      <c r="AZ496" s="24" t="n">
        <v>35.3489303588867</v>
      </c>
      <c r="BA496" s="24" t="n">
        <v>36.8489303588867</v>
      </c>
      <c r="BB496" s="24" t="n">
        <v>38.3489303588867</v>
      </c>
      <c r="BC496" s="24" t="n">
        <v>1.998</v>
      </c>
      <c r="BD496" s="15" t="n">
        <v>43221</v>
      </c>
      <c r="BE496" s="24" t="n">
        <v>0.08</v>
      </c>
      <c r="BF496" s="15" t="n">
        <v>42339</v>
      </c>
      <c r="BG496" s="24" t="n">
        <v>40.9523010253906</v>
      </c>
      <c r="BH496" s="24" t="n">
        <v>43.4523010253906</v>
      </c>
      <c r="BI496" s="24" t="n">
        <v>50.4523010253906</v>
      </c>
      <c r="BJ496" s="24" t="n">
        <v>1.75</v>
      </c>
      <c r="BK496" s="15" t="n">
        <v>43221</v>
      </c>
      <c r="BL496" s="24" t="n">
        <v>0.11542194</v>
      </c>
      <c r="BM496" s="15" t="n">
        <v>42339</v>
      </c>
      <c r="BN496" s="24" t="n">
        <v>34.3489303588867</v>
      </c>
      <c r="BO496" s="24" t="n">
        <v>36.8489303588867</v>
      </c>
      <c r="BP496" s="24" t="n">
        <v>43.8489303588867</v>
      </c>
      <c r="BQ496" s="24" t="n">
        <v>1.75</v>
      </c>
      <c r="BR496" s="15" t="n">
        <v>43221</v>
      </c>
      <c r="BS496" s="24" t="n">
        <v>0.11542194</v>
      </c>
      <c r="BT496" s="15" t="n">
        <v>42339</v>
      </c>
      <c r="BU496" s="24" t="n">
        <v>39.8989295959473</v>
      </c>
      <c r="BV496" s="24" t="n">
        <v>41.3989295959473</v>
      </c>
      <c r="BW496" s="24" t="n">
        <v>42.8989295959473</v>
      </c>
      <c r="BX496" s="24" t="n">
        <v>1.998</v>
      </c>
      <c r="BY496" s="15" t="n">
        <v>43221</v>
      </c>
      <c r="BZ496" s="24" t="n">
        <v>0.08</v>
      </c>
      <c r="CA496" s="15" t="n">
        <v>42339</v>
      </c>
      <c r="CB496" s="24" t="n">
        <v>35.4489303588867</v>
      </c>
      <c r="CC496" s="24" t="n">
        <v>38.4489303588867</v>
      </c>
      <c r="CD496" s="24" t="n">
        <v>41.4489303588867</v>
      </c>
      <c r="CE496" s="24" t="n">
        <v>1.998</v>
      </c>
      <c r="CF496" s="15" t="n">
        <v>43221</v>
      </c>
      <c r="CG496" s="24" t="n">
        <v>0.08</v>
      </c>
      <c r="CH496" s="15" t="n">
        <v>42339</v>
      </c>
      <c r="CI496" s="24" t="n">
        <v>34.6999954223633</v>
      </c>
      <c r="CJ496" s="24" t="n">
        <v>39.6999954223633</v>
      </c>
      <c r="CK496" s="24" t="n">
        <v>44.6999954223633</v>
      </c>
      <c r="CL496" s="24" t="n">
        <v>1.25</v>
      </c>
      <c r="CM496" s="15" t="n">
        <v>43221</v>
      </c>
      <c r="CN496" s="24" t="n">
        <v>0.13</v>
      </c>
    </row>
    <row r="497" customFormat="false" ht="12.75" hidden="false" customHeight="false" outlineLevel="0" collapsed="false">
      <c r="B497" s="15" t="n">
        <v>42370</v>
      </c>
      <c r="C497" s="24" t="n">
        <v>52.3</v>
      </c>
      <c r="D497" s="24" t="n">
        <v>54.4</v>
      </c>
      <c r="E497" s="24" t="n">
        <v>56.5</v>
      </c>
      <c r="F497" s="25" t="n">
        <v>0.9</v>
      </c>
      <c r="G497" s="15" t="n">
        <v>43252</v>
      </c>
      <c r="H497" s="25" t="n">
        <v>0.177533289404448</v>
      </c>
      <c r="I497" s="15" t="n">
        <v>42370</v>
      </c>
      <c r="J497" s="24" t="n">
        <v>37.3500007629395</v>
      </c>
      <c r="K497" s="24" t="n">
        <v>39.4500007629395</v>
      </c>
      <c r="L497" s="24" t="n">
        <v>41.5500007629395</v>
      </c>
      <c r="M497" s="25" t="n">
        <v>0.9</v>
      </c>
      <c r="N497" s="15" t="n">
        <v>43252</v>
      </c>
      <c r="O497" s="25" t="n">
        <v>0.177533289404448</v>
      </c>
      <c r="P497" s="15" t="n">
        <v>42370</v>
      </c>
      <c r="Q497" s="24" t="n">
        <v>50.97</v>
      </c>
      <c r="R497" s="24" t="n">
        <v>53.6</v>
      </c>
      <c r="S497" s="24" t="n">
        <v>55.64</v>
      </c>
      <c r="T497" s="25" t="n">
        <v>0.9</v>
      </c>
      <c r="U497" s="15" t="n">
        <v>43252</v>
      </c>
      <c r="V497" s="25" t="n">
        <v>0.177533289404448</v>
      </c>
      <c r="W497" s="15" t="n">
        <v>42370</v>
      </c>
      <c r="X497" s="24" t="n">
        <v>39.35</v>
      </c>
      <c r="Y497" s="24" t="n">
        <v>41.45</v>
      </c>
      <c r="Z497" s="24" t="n">
        <v>43.55</v>
      </c>
      <c r="AA497" s="25" t="n">
        <v>0.9</v>
      </c>
      <c r="AB497" s="15" t="n">
        <v>43252</v>
      </c>
      <c r="AC497" s="25" t="n">
        <v>0.22191661175556</v>
      </c>
      <c r="AD497" s="15" t="n">
        <v>42370</v>
      </c>
      <c r="AE497" s="24" t="n">
        <v>35.9</v>
      </c>
      <c r="AF497" s="24" t="n">
        <v>38</v>
      </c>
      <c r="AG497" s="24" t="n">
        <v>40.1</v>
      </c>
      <c r="AH497" s="25" t="n">
        <v>2.25</v>
      </c>
      <c r="AI497" s="15" t="n">
        <v>43252</v>
      </c>
      <c r="AJ497" s="25" t="n">
        <v>0.177533289404448</v>
      </c>
      <c r="AK497" s="15" t="n">
        <v>42370</v>
      </c>
      <c r="AL497" s="24" t="n">
        <v>58.95</v>
      </c>
      <c r="AM497" s="24" t="n">
        <v>61.05</v>
      </c>
      <c r="AN497" s="24" t="n">
        <v>63.15</v>
      </c>
      <c r="AO497" s="24" t="n">
        <v>0.9</v>
      </c>
      <c r="AP497" s="15" t="n">
        <v>43252</v>
      </c>
      <c r="AQ497" s="24" t="n">
        <v>0.177533289404448</v>
      </c>
      <c r="AR497" s="15" t="n">
        <v>42370</v>
      </c>
      <c r="AS497" s="24" t="n">
        <v>44.2878646850586</v>
      </c>
      <c r="AT497" s="24" t="n">
        <v>47.2878646850586</v>
      </c>
      <c r="AU497" s="24" t="n">
        <v>50.2878646850586</v>
      </c>
      <c r="AV497" s="24" t="n">
        <v>2.15</v>
      </c>
      <c r="AW497" s="15" t="n">
        <v>43252</v>
      </c>
      <c r="AX497" s="24" t="n">
        <v>0.08</v>
      </c>
      <c r="AY497" s="15" t="n">
        <v>42370</v>
      </c>
      <c r="AZ497" s="24" t="n">
        <v>45.2878646850586</v>
      </c>
      <c r="BA497" s="24" t="n">
        <v>46.7878646850586</v>
      </c>
      <c r="BB497" s="24" t="n">
        <v>48.2878646850586</v>
      </c>
      <c r="BC497" s="24" t="n">
        <v>2.15</v>
      </c>
      <c r="BD497" s="15" t="n">
        <v>43252</v>
      </c>
      <c r="BE497" s="24" t="n">
        <v>0.08</v>
      </c>
      <c r="BF497" s="15" t="n">
        <v>42370</v>
      </c>
      <c r="BG497" s="24" t="n">
        <v>55.803840637207</v>
      </c>
      <c r="BH497" s="24" t="n">
        <v>58.303840637207</v>
      </c>
      <c r="BI497" s="24" t="n">
        <v>65.303840637207</v>
      </c>
      <c r="BJ497" s="24" t="n">
        <v>1.9</v>
      </c>
      <c r="BK497" s="15" t="n">
        <v>43252</v>
      </c>
      <c r="BL497" s="24" t="n">
        <v>0.11542194</v>
      </c>
      <c r="BM497" s="15" t="n">
        <v>42370</v>
      </c>
      <c r="BN497" s="24" t="n">
        <v>44.2878646850586</v>
      </c>
      <c r="BO497" s="24" t="n">
        <v>46.7878646850586</v>
      </c>
      <c r="BP497" s="24" t="n">
        <v>53.7878646850586</v>
      </c>
      <c r="BQ497" s="24" t="n">
        <v>1.9</v>
      </c>
      <c r="BR497" s="15" t="n">
        <v>43252</v>
      </c>
      <c r="BS497" s="24" t="n">
        <v>0.11542194</v>
      </c>
      <c r="BT497" s="15" t="n">
        <v>42370</v>
      </c>
      <c r="BU497" s="24" t="n">
        <v>47.7358665466309</v>
      </c>
      <c r="BV497" s="24" t="n">
        <v>49.2358665466309</v>
      </c>
      <c r="BW497" s="24" t="n">
        <v>50.7358665466309</v>
      </c>
      <c r="BX497" s="24" t="n">
        <v>2.15</v>
      </c>
      <c r="BY497" s="15" t="n">
        <v>43252</v>
      </c>
      <c r="BZ497" s="24" t="n">
        <v>0.08</v>
      </c>
      <c r="CA497" s="15" t="n">
        <v>42370</v>
      </c>
      <c r="CB497" s="24" t="n">
        <v>45.3878646850586</v>
      </c>
      <c r="CC497" s="24" t="n">
        <v>48.3878646850586</v>
      </c>
      <c r="CD497" s="24" t="n">
        <v>51.3878646850586</v>
      </c>
      <c r="CE497" s="24" t="n">
        <v>2.15</v>
      </c>
      <c r="CF497" s="15" t="n">
        <v>43252</v>
      </c>
      <c r="CG497" s="24" t="n">
        <v>0.08</v>
      </c>
      <c r="CH497" s="15" t="n">
        <v>42370</v>
      </c>
      <c r="CI497" s="24" t="n">
        <v>40.3699989318848</v>
      </c>
      <c r="CJ497" s="24" t="n">
        <v>45.3699989318848</v>
      </c>
      <c r="CK497" s="24" t="n">
        <v>50.3699989318848</v>
      </c>
      <c r="CL497" s="24" t="n">
        <v>1.25</v>
      </c>
      <c r="CM497" s="15" t="n">
        <v>43252</v>
      </c>
      <c r="CN497" s="24" t="n">
        <v>0.13</v>
      </c>
    </row>
    <row r="498" customFormat="false" ht="12.75" hidden="false" customHeight="false" outlineLevel="0" collapsed="false">
      <c r="B498" s="15" t="n">
        <v>42401</v>
      </c>
      <c r="C498" s="24" t="n">
        <v>52.3</v>
      </c>
      <c r="D498" s="24" t="n">
        <v>54.4</v>
      </c>
      <c r="E498" s="24" t="n">
        <v>56.5</v>
      </c>
      <c r="F498" s="25" t="n">
        <v>0.9</v>
      </c>
      <c r="G498" s="15" t="n">
        <v>43282</v>
      </c>
      <c r="H498" s="25" t="n">
        <v>0.205559155243257</v>
      </c>
      <c r="I498" s="15" t="n">
        <v>42401</v>
      </c>
      <c r="J498" s="24" t="n">
        <v>37.3500007629395</v>
      </c>
      <c r="K498" s="24" t="n">
        <v>39.4500007629395</v>
      </c>
      <c r="L498" s="24" t="n">
        <v>41.5500007629395</v>
      </c>
      <c r="M498" s="25" t="n">
        <v>0.9</v>
      </c>
      <c r="N498" s="15" t="n">
        <v>43282</v>
      </c>
      <c r="O498" s="25" t="n">
        <v>0.205559155243257</v>
      </c>
      <c r="P498" s="15" t="n">
        <v>42401</v>
      </c>
      <c r="Q498" s="24" t="n">
        <v>51.53</v>
      </c>
      <c r="R498" s="24" t="n">
        <v>53.6</v>
      </c>
      <c r="S498" s="24" t="n">
        <v>55.64</v>
      </c>
      <c r="T498" s="25" t="n">
        <v>0.9</v>
      </c>
      <c r="U498" s="15" t="n">
        <v>43282</v>
      </c>
      <c r="V498" s="25" t="n">
        <v>0.205559155243257</v>
      </c>
      <c r="W498" s="15" t="n">
        <v>42401</v>
      </c>
      <c r="X498" s="24" t="n">
        <v>43.95</v>
      </c>
      <c r="Y498" s="24" t="n">
        <v>46.05</v>
      </c>
      <c r="Z498" s="24" t="n">
        <v>48.15</v>
      </c>
      <c r="AA498" s="25" t="n">
        <v>0.9</v>
      </c>
      <c r="AB498" s="15" t="n">
        <v>43282</v>
      </c>
      <c r="AC498" s="25" t="n">
        <v>0.256948944054071</v>
      </c>
      <c r="AD498" s="15" t="n">
        <v>42401</v>
      </c>
      <c r="AE498" s="24" t="n">
        <v>35.9</v>
      </c>
      <c r="AF498" s="24" t="n">
        <v>38</v>
      </c>
      <c r="AG498" s="24" t="n">
        <v>40.1</v>
      </c>
      <c r="AH498" s="25" t="n">
        <v>2.5</v>
      </c>
      <c r="AI498" s="15" t="n">
        <v>43282</v>
      </c>
      <c r="AJ498" s="25" t="n">
        <v>0.205559155243257</v>
      </c>
      <c r="AK498" s="15" t="n">
        <v>42401</v>
      </c>
      <c r="AL498" s="24" t="n">
        <v>58.95</v>
      </c>
      <c r="AM498" s="24" t="n">
        <v>61.05</v>
      </c>
      <c r="AN498" s="24" t="n">
        <v>63.15</v>
      </c>
      <c r="AO498" s="24" t="n">
        <v>0.9</v>
      </c>
      <c r="AP498" s="15" t="n">
        <v>43282</v>
      </c>
      <c r="AQ498" s="24" t="n">
        <v>0.205559155243257</v>
      </c>
      <c r="AR498" s="15" t="n">
        <v>42401</v>
      </c>
      <c r="AS498" s="24" t="n">
        <v>43.9378623962402</v>
      </c>
      <c r="AT498" s="24" t="n">
        <v>46.9378623962402</v>
      </c>
      <c r="AU498" s="24" t="n">
        <v>49.9378623962402</v>
      </c>
      <c r="AV498" s="24" t="n">
        <v>2.9</v>
      </c>
      <c r="AW498" s="15" t="n">
        <v>43282</v>
      </c>
      <c r="AX498" s="24" t="n">
        <v>0.08</v>
      </c>
      <c r="AY498" s="15" t="n">
        <v>42401</v>
      </c>
      <c r="AZ498" s="24" t="n">
        <v>44.9378623962402</v>
      </c>
      <c r="BA498" s="24" t="n">
        <v>46.4378623962402</v>
      </c>
      <c r="BB498" s="24" t="n">
        <v>47.9378623962402</v>
      </c>
      <c r="BC498" s="24" t="n">
        <v>2.9</v>
      </c>
      <c r="BD498" s="15" t="n">
        <v>43282</v>
      </c>
      <c r="BE498" s="24" t="n">
        <v>0.08</v>
      </c>
      <c r="BF498" s="15" t="n">
        <v>42401</v>
      </c>
      <c r="BG498" s="24" t="n">
        <v>53.803840637207</v>
      </c>
      <c r="BH498" s="24" t="n">
        <v>56.303840637207</v>
      </c>
      <c r="BI498" s="24" t="n">
        <v>63.303840637207</v>
      </c>
      <c r="BJ498" s="24" t="n">
        <v>2.8</v>
      </c>
      <c r="BK498" s="15" t="n">
        <v>43282</v>
      </c>
      <c r="BL498" s="24" t="n">
        <v>0.11542194</v>
      </c>
      <c r="BM498" s="15" t="n">
        <v>42401</v>
      </c>
      <c r="BN498" s="24" t="n">
        <v>43.9378623962402</v>
      </c>
      <c r="BO498" s="24" t="n">
        <v>46.4378623962402</v>
      </c>
      <c r="BP498" s="24" t="n">
        <v>53.4378623962402</v>
      </c>
      <c r="BQ498" s="24" t="n">
        <v>2.8</v>
      </c>
      <c r="BR498" s="15" t="n">
        <v>43282</v>
      </c>
      <c r="BS498" s="24" t="n">
        <v>0.11542194</v>
      </c>
      <c r="BT498" s="15" t="n">
        <v>42401</v>
      </c>
      <c r="BU498" s="24" t="n">
        <v>48.3878631591797</v>
      </c>
      <c r="BV498" s="24" t="n">
        <v>49.8878631591797</v>
      </c>
      <c r="BW498" s="24" t="n">
        <v>51.3878631591797</v>
      </c>
      <c r="BX498" s="24" t="n">
        <v>2.9</v>
      </c>
      <c r="BY498" s="15" t="n">
        <v>43282</v>
      </c>
      <c r="BZ498" s="24" t="n">
        <v>0.08</v>
      </c>
      <c r="CA498" s="15" t="n">
        <v>42401</v>
      </c>
      <c r="CB498" s="24" t="n">
        <v>45.0378623962402</v>
      </c>
      <c r="CC498" s="24" t="n">
        <v>48.0378623962402</v>
      </c>
      <c r="CD498" s="24" t="n">
        <v>51.0378623962402</v>
      </c>
      <c r="CE498" s="24" t="n">
        <v>2.9</v>
      </c>
      <c r="CF498" s="15" t="n">
        <v>43282</v>
      </c>
      <c r="CG498" s="24" t="n">
        <v>0.08</v>
      </c>
      <c r="CH498" s="15" t="n">
        <v>42401</v>
      </c>
      <c r="CI498" s="24" t="n">
        <v>39.0699920654297</v>
      </c>
      <c r="CJ498" s="24" t="n">
        <v>44.0699920654297</v>
      </c>
      <c r="CK498" s="24" t="n">
        <v>49.0699920654297</v>
      </c>
      <c r="CL498" s="24" t="n">
        <v>1.25</v>
      </c>
      <c r="CM498" s="15" t="n">
        <v>43282</v>
      </c>
      <c r="CN498" s="24" t="n">
        <v>0.13</v>
      </c>
    </row>
    <row r="499" customFormat="false" ht="12.75" hidden="false" customHeight="false" outlineLevel="0" collapsed="false">
      <c r="B499" s="15" t="n">
        <v>42430</v>
      </c>
      <c r="C499" s="24" t="n">
        <v>38.5</v>
      </c>
      <c r="D499" s="24" t="n">
        <v>39.65</v>
      </c>
      <c r="E499" s="24" t="n">
        <v>40.8</v>
      </c>
      <c r="F499" s="25" t="n">
        <v>1.2</v>
      </c>
      <c r="G499" s="15" t="n">
        <v>43313</v>
      </c>
      <c r="H499" s="25" t="n">
        <v>0.235742524873912</v>
      </c>
      <c r="I499" s="15" t="n">
        <v>42430</v>
      </c>
      <c r="J499" s="24" t="n">
        <v>35.85</v>
      </c>
      <c r="K499" s="24" t="n">
        <v>37</v>
      </c>
      <c r="L499" s="24" t="n">
        <v>38.15</v>
      </c>
      <c r="M499" s="25" t="n">
        <v>1.2</v>
      </c>
      <c r="N499" s="15" t="n">
        <v>43313</v>
      </c>
      <c r="O499" s="25" t="n">
        <v>0.235742524873912</v>
      </c>
      <c r="P499" s="15" t="n">
        <v>42430</v>
      </c>
      <c r="Q499" s="24" t="n">
        <v>38.8300007629395</v>
      </c>
      <c r="R499" s="24" t="n">
        <v>40.9000007629395</v>
      </c>
      <c r="S499" s="24" t="n">
        <v>42.9400007629395</v>
      </c>
      <c r="T499" s="25" t="n">
        <v>1.2</v>
      </c>
      <c r="U499" s="15" t="n">
        <v>43313</v>
      </c>
      <c r="V499" s="25" t="n">
        <v>0.235742524873912</v>
      </c>
      <c r="W499" s="15" t="n">
        <v>42430</v>
      </c>
      <c r="X499" s="24" t="n">
        <v>36.4</v>
      </c>
      <c r="Y499" s="24" t="n">
        <v>37.55</v>
      </c>
      <c r="Z499" s="24" t="n">
        <v>38.7</v>
      </c>
      <c r="AA499" s="25" t="n">
        <v>1.2</v>
      </c>
      <c r="AB499" s="15" t="n">
        <v>43313</v>
      </c>
      <c r="AC499" s="25" t="n">
        <v>0.29467815609239</v>
      </c>
      <c r="AD499" s="15" t="n">
        <v>42430</v>
      </c>
      <c r="AE499" s="24" t="n">
        <v>32.6</v>
      </c>
      <c r="AF499" s="24" t="n">
        <v>33.75</v>
      </c>
      <c r="AG499" s="24" t="n">
        <v>34.9</v>
      </c>
      <c r="AH499" s="25" t="n">
        <v>3.25</v>
      </c>
      <c r="AI499" s="15" t="n">
        <v>43313</v>
      </c>
      <c r="AJ499" s="25" t="n">
        <v>0.235742524873912</v>
      </c>
      <c r="AK499" s="15" t="n">
        <v>42430</v>
      </c>
      <c r="AL499" s="24" t="n">
        <v>46.15</v>
      </c>
      <c r="AM499" s="24" t="n">
        <v>47.3</v>
      </c>
      <c r="AN499" s="24" t="n">
        <v>48.45</v>
      </c>
      <c r="AO499" s="24" t="n">
        <v>1.2</v>
      </c>
      <c r="AP499" s="15" t="n">
        <v>43313</v>
      </c>
      <c r="AQ499" s="24" t="n">
        <v>0.235742524873912</v>
      </c>
      <c r="AR499" s="15" t="n">
        <v>42430</v>
      </c>
      <c r="AS499" s="24" t="n">
        <v>35.8985443115234</v>
      </c>
      <c r="AT499" s="24" t="n">
        <v>38.8985443115234</v>
      </c>
      <c r="AU499" s="24" t="n">
        <v>41.8985443115234</v>
      </c>
      <c r="AV499" s="24" t="n">
        <v>3.9</v>
      </c>
      <c r="AW499" s="15" t="n">
        <v>43313</v>
      </c>
      <c r="AX499" s="24" t="n">
        <v>0.08</v>
      </c>
      <c r="AY499" s="15" t="n">
        <v>42430</v>
      </c>
      <c r="AZ499" s="24" t="n">
        <v>36.8985443115234</v>
      </c>
      <c r="BA499" s="24" t="n">
        <v>38.3985443115234</v>
      </c>
      <c r="BB499" s="24" t="n">
        <v>39.8985443115234</v>
      </c>
      <c r="BC499" s="24" t="n">
        <v>3.9</v>
      </c>
      <c r="BD499" s="15" t="n">
        <v>43313</v>
      </c>
      <c r="BE499" s="24" t="n">
        <v>0.08</v>
      </c>
      <c r="BF499" s="15" t="n">
        <v>42430</v>
      </c>
      <c r="BG499" s="24" t="n">
        <v>41.7969169616699</v>
      </c>
      <c r="BH499" s="24" t="n">
        <v>44.2969169616699</v>
      </c>
      <c r="BI499" s="24" t="n">
        <v>51.2969169616699</v>
      </c>
      <c r="BJ499" s="24" t="n">
        <v>3.5</v>
      </c>
      <c r="BK499" s="15" t="n">
        <v>43313</v>
      </c>
      <c r="BL499" s="24" t="n">
        <v>0.11542194</v>
      </c>
      <c r="BM499" s="15" t="n">
        <v>42430</v>
      </c>
      <c r="BN499" s="24" t="n">
        <v>35.8985443115234</v>
      </c>
      <c r="BO499" s="24" t="n">
        <v>38.3985443115234</v>
      </c>
      <c r="BP499" s="24" t="n">
        <v>45.3985443115234</v>
      </c>
      <c r="BQ499" s="24" t="n">
        <v>3.5</v>
      </c>
      <c r="BR499" s="15" t="n">
        <v>43313</v>
      </c>
      <c r="BS499" s="24" t="n">
        <v>0.11542194</v>
      </c>
      <c r="BT499" s="15" t="n">
        <v>42430</v>
      </c>
      <c r="BU499" s="24" t="n">
        <v>38.5985450744629</v>
      </c>
      <c r="BV499" s="24" t="n">
        <v>40.0985450744629</v>
      </c>
      <c r="BW499" s="24" t="n">
        <v>41.5985450744629</v>
      </c>
      <c r="BX499" s="24" t="n">
        <v>3.9</v>
      </c>
      <c r="BY499" s="15" t="n">
        <v>43313</v>
      </c>
      <c r="BZ499" s="24" t="n">
        <v>0.08</v>
      </c>
      <c r="CA499" s="15" t="n">
        <v>42430</v>
      </c>
      <c r="CB499" s="24" t="n">
        <v>36.9985443115234</v>
      </c>
      <c r="CC499" s="24" t="n">
        <v>39.9985443115234</v>
      </c>
      <c r="CD499" s="24" t="n">
        <v>42.9985443115234</v>
      </c>
      <c r="CE499" s="24" t="n">
        <v>3.9</v>
      </c>
      <c r="CF499" s="15" t="n">
        <v>43313</v>
      </c>
      <c r="CG499" s="24" t="n">
        <v>0.08</v>
      </c>
      <c r="CH499" s="15" t="n">
        <v>42430</v>
      </c>
      <c r="CI499" s="24" t="n">
        <v>36.9499931335449</v>
      </c>
      <c r="CJ499" s="24" t="n">
        <v>41.9499931335449</v>
      </c>
      <c r="CK499" s="24" t="n">
        <v>46.9499931335449</v>
      </c>
      <c r="CL499" s="24" t="n">
        <v>1.25</v>
      </c>
      <c r="CM499" s="15" t="n">
        <v>43313</v>
      </c>
      <c r="CN499" s="24" t="n">
        <v>0.13</v>
      </c>
    </row>
    <row r="500" customFormat="false" ht="12.75" hidden="false" customHeight="false" outlineLevel="0" collapsed="false">
      <c r="B500" s="15" t="n">
        <v>42461</v>
      </c>
      <c r="C500" s="24" t="n">
        <v>38.9</v>
      </c>
      <c r="D500" s="24" t="n">
        <v>39.9</v>
      </c>
      <c r="E500" s="24" t="n">
        <v>40.9</v>
      </c>
      <c r="F500" s="25" t="n">
        <v>1.5</v>
      </c>
      <c r="G500" s="15" t="n">
        <v>43344</v>
      </c>
      <c r="H500" s="25" t="n">
        <v>0.235742524873912</v>
      </c>
      <c r="I500" s="15" t="n">
        <v>42461</v>
      </c>
      <c r="J500" s="24" t="n">
        <v>34.2000007629395</v>
      </c>
      <c r="K500" s="24" t="n">
        <v>35.2000007629395</v>
      </c>
      <c r="L500" s="24" t="n">
        <v>36.2000007629395</v>
      </c>
      <c r="M500" s="25" t="n">
        <v>1.5</v>
      </c>
      <c r="N500" s="15" t="n">
        <v>43344</v>
      </c>
      <c r="O500" s="25" t="n">
        <v>0.235742524873912</v>
      </c>
      <c r="P500" s="15" t="n">
        <v>42461</v>
      </c>
      <c r="Q500" s="24" t="n">
        <v>37.8699992370605</v>
      </c>
      <c r="R500" s="24" t="n">
        <v>40.4999992370605</v>
      </c>
      <c r="S500" s="24" t="n">
        <v>42.5399992370605</v>
      </c>
      <c r="T500" s="25" t="n">
        <v>1.5</v>
      </c>
      <c r="U500" s="15" t="n">
        <v>43344</v>
      </c>
      <c r="V500" s="25" t="n">
        <v>0.235742524873912</v>
      </c>
      <c r="W500" s="15" t="n">
        <v>42461</v>
      </c>
      <c r="X500" s="24" t="n">
        <v>35.05</v>
      </c>
      <c r="Y500" s="24" t="n">
        <v>36.05</v>
      </c>
      <c r="Z500" s="24" t="n">
        <v>37.05</v>
      </c>
      <c r="AA500" s="25" t="n">
        <v>1.5</v>
      </c>
      <c r="AB500" s="15" t="n">
        <v>43344</v>
      </c>
      <c r="AC500" s="25" t="n">
        <v>0.29467815609239</v>
      </c>
      <c r="AD500" s="15" t="n">
        <v>42461</v>
      </c>
      <c r="AE500" s="24" t="n">
        <v>29.75</v>
      </c>
      <c r="AF500" s="24" t="n">
        <v>30.75</v>
      </c>
      <c r="AG500" s="24" t="n">
        <v>31.75</v>
      </c>
      <c r="AH500" s="25" t="n">
        <v>3.25</v>
      </c>
      <c r="AI500" s="15" t="n">
        <v>43344</v>
      </c>
      <c r="AJ500" s="25" t="n">
        <v>0.235742524873912</v>
      </c>
      <c r="AK500" s="15" t="n">
        <v>42461</v>
      </c>
      <c r="AL500" s="24" t="n">
        <v>46.55</v>
      </c>
      <c r="AM500" s="24" t="n">
        <v>47.55</v>
      </c>
      <c r="AN500" s="24" t="n">
        <v>48.55</v>
      </c>
      <c r="AO500" s="24" t="n">
        <v>1.5</v>
      </c>
      <c r="AP500" s="15" t="n">
        <v>43344</v>
      </c>
      <c r="AQ500" s="24" t="n">
        <v>0.235742524873912</v>
      </c>
      <c r="AR500" s="15" t="n">
        <v>42461</v>
      </c>
      <c r="AS500" s="24" t="n">
        <v>36.3485450744629</v>
      </c>
      <c r="AT500" s="24" t="n">
        <v>39.3485450744629</v>
      </c>
      <c r="AU500" s="24" t="n">
        <v>42.3485450744629</v>
      </c>
      <c r="AV500" s="24" t="n">
        <v>3.9</v>
      </c>
      <c r="AW500" s="15" t="n">
        <v>43344</v>
      </c>
      <c r="AX500" s="24" t="n">
        <v>0.08</v>
      </c>
      <c r="AY500" s="15" t="n">
        <v>42461</v>
      </c>
      <c r="AZ500" s="24" t="n">
        <v>37.3485450744629</v>
      </c>
      <c r="BA500" s="24" t="n">
        <v>38.8485450744629</v>
      </c>
      <c r="BB500" s="24" t="n">
        <v>40.3485450744629</v>
      </c>
      <c r="BC500" s="24" t="n">
        <v>3.9</v>
      </c>
      <c r="BD500" s="15" t="n">
        <v>43344</v>
      </c>
      <c r="BE500" s="24" t="n">
        <v>0.08</v>
      </c>
      <c r="BF500" s="15" t="n">
        <v>42461</v>
      </c>
      <c r="BG500" s="24" t="n">
        <v>39.6969146728516</v>
      </c>
      <c r="BH500" s="24" t="n">
        <v>42.1969146728516</v>
      </c>
      <c r="BI500" s="24" t="n">
        <v>49.1969146728516</v>
      </c>
      <c r="BJ500" s="24" t="n">
        <v>3.5</v>
      </c>
      <c r="BK500" s="15" t="n">
        <v>43344</v>
      </c>
      <c r="BL500" s="24" t="n">
        <v>0.11542194</v>
      </c>
      <c r="BM500" s="15" t="n">
        <v>42461</v>
      </c>
      <c r="BN500" s="24" t="n">
        <v>36.3485450744629</v>
      </c>
      <c r="BO500" s="24" t="n">
        <v>38.8485450744629</v>
      </c>
      <c r="BP500" s="24" t="n">
        <v>45.8485450744629</v>
      </c>
      <c r="BQ500" s="24" t="n">
        <v>3.5</v>
      </c>
      <c r="BR500" s="15" t="n">
        <v>43344</v>
      </c>
      <c r="BS500" s="24" t="n">
        <v>0.11542194</v>
      </c>
      <c r="BT500" s="15" t="n">
        <v>42461</v>
      </c>
      <c r="BU500" s="24" t="n">
        <v>38.5985450744629</v>
      </c>
      <c r="BV500" s="24" t="n">
        <v>40.0985450744629</v>
      </c>
      <c r="BW500" s="24" t="n">
        <v>41.5985450744629</v>
      </c>
      <c r="BX500" s="24" t="n">
        <v>3.9</v>
      </c>
      <c r="BY500" s="15" t="n">
        <v>43344</v>
      </c>
      <c r="BZ500" s="24" t="n">
        <v>0.08</v>
      </c>
      <c r="CA500" s="15" t="n">
        <v>42461</v>
      </c>
      <c r="CB500" s="24" t="n">
        <v>37.4485450744629</v>
      </c>
      <c r="CC500" s="24" t="n">
        <v>40.4485450744629</v>
      </c>
      <c r="CD500" s="24" t="n">
        <v>43.4485450744629</v>
      </c>
      <c r="CE500" s="24" t="n">
        <v>3.9</v>
      </c>
      <c r="CF500" s="15" t="n">
        <v>43344</v>
      </c>
      <c r="CG500" s="24" t="n">
        <v>0.08</v>
      </c>
      <c r="CH500" s="15" t="n">
        <v>42461</v>
      </c>
      <c r="CI500" s="24" t="n">
        <v>36.2499885559082</v>
      </c>
      <c r="CJ500" s="24" t="n">
        <v>41.2499885559082</v>
      </c>
      <c r="CK500" s="24" t="n">
        <v>46.2499885559082</v>
      </c>
      <c r="CL500" s="24" t="n">
        <v>1.25</v>
      </c>
      <c r="CM500" s="15" t="n">
        <v>43344</v>
      </c>
      <c r="CN500" s="24" t="n">
        <v>0.13</v>
      </c>
    </row>
    <row r="501" customFormat="false" ht="12.75" hidden="false" customHeight="false" outlineLevel="0" collapsed="false">
      <c r="B501" s="15" t="n">
        <v>42491</v>
      </c>
      <c r="C501" s="24" t="n">
        <v>42.62</v>
      </c>
      <c r="D501" s="24" t="n">
        <v>45.1</v>
      </c>
      <c r="E501" s="24" t="n">
        <v>47.58</v>
      </c>
      <c r="F501" s="25" t="n">
        <v>1.5</v>
      </c>
      <c r="G501" s="15" t="n">
        <v>43374</v>
      </c>
      <c r="H501" s="25" t="n">
        <v>0.1777175987736</v>
      </c>
      <c r="I501" s="15" t="n">
        <v>42491</v>
      </c>
      <c r="J501" s="24" t="n">
        <v>37.02</v>
      </c>
      <c r="K501" s="24" t="n">
        <v>39.5</v>
      </c>
      <c r="L501" s="24" t="n">
        <v>41.98</v>
      </c>
      <c r="M501" s="25" t="n">
        <v>1.5</v>
      </c>
      <c r="N501" s="15" t="n">
        <v>43374</v>
      </c>
      <c r="O501" s="25" t="n">
        <v>0.1777175987736</v>
      </c>
      <c r="P501" s="15" t="n">
        <v>42491</v>
      </c>
      <c r="Q501" s="24" t="n">
        <v>40.67</v>
      </c>
      <c r="R501" s="24" t="n">
        <v>43.3</v>
      </c>
      <c r="S501" s="24" t="n">
        <v>47.15</v>
      </c>
      <c r="T501" s="25" t="n">
        <v>1.5</v>
      </c>
      <c r="U501" s="15" t="n">
        <v>43374</v>
      </c>
      <c r="V501" s="25" t="n">
        <v>0.1777175987736</v>
      </c>
      <c r="W501" s="15" t="n">
        <v>42491</v>
      </c>
      <c r="X501" s="24" t="n">
        <v>35.07</v>
      </c>
      <c r="Y501" s="24" t="n">
        <v>37.55</v>
      </c>
      <c r="Z501" s="24" t="n">
        <v>40.03</v>
      </c>
      <c r="AA501" s="25" t="n">
        <v>1.5</v>
      </c>
      <c r="AB501" s="15" t="n">
        <v>43374</v>
      </c>
      <c r="AC501" s="25" t="n">
        <v>0.222146998467</v>
      </c>
      <c r="AD501" s="15" t="n">
        <v>42491</v>
      </c>
      <c r="AE501" s="24" t="n">
        <v>32.77</v>
      </c>
      <c r="AF501" s="24" t="n">
        <v>35.25</v>
      </c>
      <c r="AG501" s="24" t="n">
        <v>37.73</v>
      </c>
      <c r="AH501" s="25" t="n">
        <v>2</v>
      </c>
      <c r="AI501" s="15" t="n">
        <v>43374</v>
      </c>
      <c r="AJ501" s="25" t="n">
        <v>0.1777175987736</v>
      </c>
      <c r="AK501" s="15" t="n">
        <v>42491</v>
      </c>
      <c r="AL501" s="24" t="n">
        <v>49.66</v>
      </c>
      <c r="AM501" s="24" t="n">
        <v>52.14</v>
      </c>
      <c r="AN501" s="24" t="n">
        <v>54.62</v>
      </c>
      <c r="AO501" s="24" t="n">
        <v>1.5</v>
      </c>
      <c r="AP501" s="15" t="n">
        <v>43374</v>
      </c>
      <c r="AQ501" s="24" t="n">
        <v>0.1777175987736</v>
      </c>
      <c r="AR501" s="15" t="n">
        <v>42491</v>
      </c>
      <c r="AS501" s="24" t="n">
        <v>34.7535667419434</v>
      </c>
      <c r="AT501" s="24" t="n">
        <v>39.7535667419434</v>
      </c>
      <c r="AU501" s="24" t="n">
        <v>44.7535667419434</v>
      </c>
      <c r="AV501" s="24" t="n">
        <v>2.33</v>
      </c>
      <c r="AW501" s="15" t="n">
        <v>43374</v>
      </c>
      <c r="AX501" s="24" t="n">
        <v>0.08</v>
      </c>
      <c r="AY501" s="15" t="n">
        <v>42491</v>
      </c>
      <c r="AZ501" s="24" t="n">
        <v>36.8035667419434</v>
      </c>
      <c r="BA501" s="24" t="n">
        <v>39.2535667419434</v>
      </c>
      <c r="BB501" s="24" t="n">
        <v>41.7035667419434</v>
      </c>
      <c r="BC501" s="24" t="n">
        <v>2.33</v>
      </c>
      <c r="BD501" s="15" t="n">
        <v>43374</v>
      </c>
      <c r="BE501" s="24" t="n">
        <v>0.08</v>
      </c>
      <c r="BF501" s="15" t="n">
        <v>42491</v>
      </c>
      <c r="BG501" s="24" t="n">
        <v>37.896915435791</v>
      </c>
      <c r="BH501" s="24" t="n">
        <v>40.396915435791</v>
      </c>
      <c r="BI501" s="24" t="n">
        <v>47.396915435791</v>
      </c>
      <c r="BJ501" s="24" t="n">
        <v>2.154</v>
      </c>
      <c r="BK501" s="15" t="n">
        <v>43374</v>
      </c>
      <c r="BL501" s="24" t="n">
        <v>0.11542194</v>
      </c>
      <c r="BM501" s="15" t="n">
        <v>42491</v>
      </c>
      <c r="BN501" s="24" t="n">
        <v>38.6535682678223</v>
      </c>
      <c r="BO501" s="24" t="n">
        <v>41.1535682678223</v>
      </c>
      <c r="BP501" s="24" t="n">
        <v>48.1535682678223</v>
      </c>
      <c r="BQ501" s="24" t="n">
        <v>2.154</v>
      </c>
      <c r="BR501" s="15" t="n">
        <v>43374</v>
      </c>
      <c r="BS501" s="24" t="n">
        <v>0.11542194</v>
      </c>
      <c r="BT501" s="15" t="n">
        <v>42491</v>
      </c>
      <c r="BU501" s="24" t="n">
        <v>33.2035682678223</v>
      </c>
      <c r="BV501" s="24" t="n">
        <v>35.6535682678223</v>
      </c>
      <c r="BW501" s="24" t="n">
        <v>38.1035682678223</v>
      </c>
      <c r="BX501" s="24" t="n">
        <v>2.33</v>
      </c>
      <c r="BY501" s="15" t="n">
        <v>43374</v>
      </c>
      <c r="BZ501" s="24" t="n">
        <v>0.08</v>
      </c>
      <c r="CA501" s="15" t="n">
        <v>42491</v>
      </c>
      <c r="CB501" s="24" t="n">
        <v>35.8535667419434</v>
      </c>
      <c r="CC501" s="24" t="n">
        <v>40.8535667419434</v>
      </c>
      <c r="CD501" s="24" t="n">
        <v>45.8535667419434</v>
      </c>
      <c r="CE501" s="24" t="n">
        <v>2.33</v>
      </c>
      <c r="CF501" s="15" t="n">
        <v>43374</v>
      </c>
      <c r="CG501" s="24" t="n">
        <v>0.08</v>
      </c>
      <c r="CH501" s="15" t="n">
        <v>42491</v>
      </c>
      <c r="CI501" s="24" t="n">
        <v>40.7500114440918</v>
      </c>
      <c r="CJ501" s="24" t="n">
        <v>45.7500114440918</v>
      </c>
      <c r="CK501" s="24" t="n">
        <v>50.7500114440918</v>
      </c>
      <c r="CL501" s="24" t="n">
        <v>1.25</v>
      </c>
      <c r="CM501" s="15" t="n">
        <v>43374</v>
      </c>
      <c r="CN501" s="24" t="n">
        <v>0.13</v>
      </c>
    </row>
    <row r="502" customFormat="false" ht="12.75" hidden="false" customHeight="false" outlineLevel="0" collapsed="false">
      <c r="B502" s="15" t="n">
        <v>42522</v>
      </c>
      <c r="C502" s="24" t="n">
        <v>61.39</v>
      </c>
      <c r="D502" s="24" t="n">
        <v>68.5</v>
      </c>
      <c r="E502" s="24" t="n">
        <v>75.61</v>
      </c>
      <c r="F502" s="25" t="n">
        <v>0.9</v>
      </c>
      <c r="G502" s="15" t="n">
        <v>43405</v>
      </c>
      <c r="H502" s="25" t="n">
        <v>0.156901481786941</v>
      </c>
      <c r="I502" s="15" t="n">
        <v>42522</v>
      </c>
      <c r="J502" s="24" t="n">
        <v>58.14</v>
      </c>
      <c r="K502" s="24" t="n">
        <v>65.25</v>
      </c>
      <c r="L502" s="24" t="n">
        <v>72.36</v>
      </c>
      <c r="M502" s="25" t="n">
        <v>0.9</v>
      </c>
      <c r="N502" s="15" t="n">
        <v>43405</v>
      </c>
      <c r="O502" s="25" t="n">
        <v>0.156901481786941</v>
      </c>
      <c r="P502" s="15" t="n">
        <v>42522</v>
      </c>
      <c r="Q502" s="24" t="n">
        <v>54.88</v>
      </c>
      <c r="R502" s="24" t="n">
        <v>59.95</v>
      </c>
      <c r="S502" s="24" t="n">
        <v>65.82</v>
      </c>
      <c r="T502" s="25" t="n">
        <v>0.9</v>
      </c>
      <c r="U502" s="15" t="n">
        <v>43405</v>
      </c>
      <c r="V502" s="25" t="n">
        <v>0.156901481786941</v>
      </c>
      <c r="W502" s="15" t="n">
        <v>42522</v>
      </c>
      <c r="X502" s="24" t="n">
        <v>43.64</v>
      </c>
      <c r="Y502" s="24" t="n">
        <v>50.75</v>
      </c>
      <c r="Z502" s="24" t="n">
        <v>57.86</v>
      </c>
      <c r="AA502" s="25" t="n">
        <v>0.9</v>
      </c>
      <c r="AB502" s="15" t="n">
        <v>43405</v>
      </c>
      <c r="AC502" s="25" t="n">
        <v>0.196126852233677</v>
      </c>
      <c r="AD502" s="15" t="n">
        <v>42522</v>
      </c>
      <c r="AE502" s="24" t="n">
        <v>52.89</v>
      </c>
      <c r="AF502" s="24" t="n">
        <v>60</v>
      </c>
      <c r="AG502" s="24" t="n">
        <v>67.11</v>
      </c>
      <c r="AH502" s="25" t="n">
        <v>1.5</v>
      </c>
      <c r="AI502" s="15" t="n">
        <v>43405</v>
      </c>
      <c r="AJ502" s="25" t="n">
        <v>0.156901481786941</v>
      </c>
      <c r="AK502" s="15" t="n">
        <v>42522</v>
      </c>
      <c r="AL502" s="24" t="n">
        <v>71.23</v>
      </c>
      <c r="AM502" s="24" t="n">
        <v>78.34</v>
      </c>
      <c r="AN502" s="24" t="n">
        <v>85.45</v>
      </c>
      <c r="AO502" s="24" t="n">
        <v>0.9</v>
      </c>
      <c r="AP502" s="15" t="n">
        <v>43405</v>
      </c>
      <c r="AQ502" s="24" t="n">
        <v>0.156901481786941</v>
      </c>
      <c r="AR502" s="15" t="n">
        <v>42522</v>
      </c>
      <c r="AS502" s="24" t="n">
        <v>36.9978561401367</v>
      </c>
      <c r="AT502" s="24" t="n">
        <v>51.9978561401367</v>
      </c>
      <c r="AU502" s="24" t="n">
        <v>61.9978561401367</v>
      </c>
      <c r="AV502" s="24" t="n">
        <v>2.06</v>
      </c>
      <c r="AW502" s="15" t="n">
        <v>43405</v>
      </c>
      <c r="AX502" s="24" t="n">
        <v>0.08</v>
      </c>
      <c r="AY502" s="15" t="n">
        <v>42522</v>
      </c>
      <c r="AZ502" s="24" t="n">
        <v>46.4978561401367</v>
      </c>
      <c r="BA502" s="24" t="n">
        <v>51.4978561401367</v>
      </c>
      <c r="BB502" s="24" t="n">
        <v>56.4978561401367</v>
      </c>
      <c r="BC502" s="24" t="n">
        <v>2.06</v>
      </c>
      <c r="BD502" s="15" t="n">
        <v>43405</v>
      </c>
      <c r="BE502" s="24" t="n">
        <v>0.08</v>
      </c>
      <c r="BF502" s="15" t="n">
        <v>42522</v>
      </c>
      <c r="BG502" s="24" t="n">
        <v>40.4273025512695</v>
      </c>
      <c r="BH502" s="24" t="n">
        <v>42.9273025512695</v>
      </c>
      <c r="BI502" s="24" t="n">
        <v>49.9273025512695</v>
      </c>
      <c r="BJ502" s="24" t="n">
        <v>1.84</v>
      </c>
      <c r="BK502" s="15" t="n">
        <v>43405</v>
      </c>
      <c r="BL502" s="24" t="n">
        <v>0.11542194</v>
      </c>
      <c r="BM502" s="15" t="n">
        <v>42522</v>
      </c>
      <c r="BN502" s="24" t="n">
        <v>51.6103553771973</v>
      </c>
      <c r="BO502" s="24" t="n">
        <v>54.1103553771973</v>
      </c>
      <c r="BP502" s="24" t="n">
        <v>61.1103553771973</v>
      </c>
      <c r="BQ502" s="24" t="n">
        <v>1.84</v>
      </c>
      <c r="BR502" s="15" t="n">
        <v>43405</v>
      </c>
      <c r="BS502" s="24" t="n">
        <v>0.11542194</v>
      </c>
      <c r="BT502" s="15" t="n">
        <v>42522</v>
      </c>
      <c r="BU502" s="24" t="n">
        <v>41.4978561401367</v>
      </c>
      <c r="BV502" s="24" t="n">
        <v>46.4978561401367</v>
      </c>
      <c r="BW502" s="24" t="n">
        <v>51.4978561401367</v>
      </c>
      <c r="BX502" s="24" t="n">
        <v>2.06</v>
      </c>
      <c r="BY502" s="15" t="n">
        <v>43405</v>
      </c>
      <c r="BZ502" s="24" t="n">
        <v>0.08</v>
      </c>
      <c r="CA502" s="15" t="n">
        <v>42522</v>
      </c>
      <c r="CB502" s="24" t="n">
        <v>38.0978561401367</v>
      </c>
      <c r="CC502" s="24" t="n">
        <v>53.0978561401367</v>
      </c>
      <c r="CD502" s="24" t="n">
        <v>63.0978561401367</v>
      </c>
      <c r="CE502" s="24" t="n">
        <v>2.06</v>
      </c>
      <c r="CF502" s="15" t="n">
        <v>43405</v>
      </c>
      <c r="CG502" s="24" t="n">
        <v>0.08</v>
      </c>
      <c r="CH502" s="15" t="n">
        <v>42522</v>
      </c>
      <c r="CI502" s="24" t="n">
        <v>53.9999961853027</v>
      </c>
      <c r="CJ502" s="24" t="n">
        <v>58.9999961853027</v>
      </c>
      <c r="CK502" s="24" t="n">
        <v>63.9999961853027</v>
      </c>
      <c r="CL502" s="24" t="n">
        <v>1.25</v>
      </c>
      <c r="CM502" s="15" t="n">
        <v>43405</v>
      </c>
      <c r="CN502" s="24" t="n">
        <v>0.13</v>
      </c>
    </row>
    <row r="503" customFormat="false" ht="12.75" hidden="false" customHeight="false" outlineLevel="0" collapsed="false">
      <c r="B503" s="15" t="n">
        <v>42552</v>
      </c>
      <c r="C503" s="24" t="n">
        <v>90.75</v>
      </c>
      <c r="D503" s="24" t="n">
        <v>95.75</v>
      </c>
      <c r="E503" s="24" t="n">
        <v>100.75</v>
      </c>
      <c r="F503" s="25" t="n">
        <v>1</v>
      </c>
      <c r="G503" s="15" t="n">
        <v>43435</v>
      </c>
      <c r="H503" s="25" t="n">
        <v>0.156901481786941</v>
      </c>
      <c r="I503" s="15" t="n">
        <v>42552</v>
      </c>
      <c r="J503" s="24" t="n">
        <v>93.4599990844727</v>
      </c>
      <c r="K503" s="24" t="n">
        <v>98.4599990844727</v>
      </c>
      <c r="L503" s="24" t="n">
        <v>103.459999084473</v>
      </c>
      <c r="M503" s="25" t="n">
        <v>1</v>
      </c>
      <c r="N503" s="15" t="n">
        <v>43435</v>
      </c>
      <c r="O503" s="25" t="n">
        <v>0.156901481786941</v>
      </c>
      <c r="P503" s="15" t="n">
        <v>42552</v>
      </c>
      <c r="Q503" s="24" t="n">
        <v>72.3</v>
      </c>
      <c r="R503" s="24" t="n">
        <v>82.2</v>
      </c>
      <c r="S503" s="24" t="n">
        <v>94.71</v>
      </c>
      <c r="T503" s="25" t="n">
        <v>1</v>
      </c>
      <c r="U503" s="15" t="n">
        <v>43435</v>
      </c>
      <c r="V503" s="25" t="n">
        <v>0.156901481786941</v>
      </c>
      <c r="W503" s="15" t="n">
        <v>42552</v>
      </c>
      <c r="X503" s="24" t="n">
        <v>55.25</v>
      </c>
      <c r="Y503" s="24" t="n">
        <v>60.25</v>
      </c>
      <c r="Z503" s="24" t="n">
        <v>65.25</v>
      </c>
      <c r="AA503" s="25" t="n">
        <v>1</v>
      </c>
      <c r="AB503" s="15" t="n">
        <v>43435</v>
      </c>
      <c r="AC503" s="25" t="n">
        <v>0.196126852233677</v>
      </c>
      <c r="AD503" s="15" t="n">
        <v>42552</v>
      </c>
      <c r="AE503" s="24" t="n">
        <v>92.25</v>
      </c>
      <c r="AF503" s="24" t="n">
        <v>97.25</v>
      </c>
      <c r="AG503" s="24" t="n">
        <v>102.25</v>
      </c>
      <c r="AH503" s="25" t="n">
        <v>1.5</v>
      </c>
      <c r="AI503" s="15" t="n">
        <v>43435</v>
      </c>
      <c r="AJ503" s="25" t="n">
        <v>0.156901481786941</v>
      </c>
      <c r="AK503" s="15" t="n">
        <v>42552</v>
      </c>
      <c r="AL503" s="24" t="n">
        <v>112.59</v>
      </c>
      <c r="AM503" s="24" t="n">
        <v>117.59</v>
      </c>
      <c r="AN503" s="24" t="n">
        <v>122.59</v>
      </c>
      <c r="AO503" s="24" t="n">
        <v>1</v>
      </c>
      <c r="AP503" s="15" t="n">
        <v>43435</v>
      </c>
      <c r="AQ503" s="24" t="n">
        <v>0.156901481786941</v>
      </c>
      <c r="AR503" s="15" t="n">
        <v>42552</v>
      </c>
      <c r="AS503" s="24" t="n">
        <v>49.7471466064453</v>
      </c>
      <c r="AT503" s="24" t="n">
        <v>84.7471466064453</v>
      </c>
      <c r="AU503" s="24" t="n">
        <v>99.7471466064453</v>
      </c>
      <c r="AV503" s="24" t="n">
        <v>2.052</v>
      </c>
      <c r="AW503" s="15" t="n">
        <v>43435</v>
      </c>
      <c r="AX503" s="24" t="n">
        <v>0.08</v>
      </c>
      <c r="AY503" s="15" t="n">
        <v>42552</v>
      </c>
      <c r="AZ503" s="24" t="n">
        <v>74.2471466064453</v>
      </c>
      <c r="BA503" s="24" t="n">
        <v>84.2471466064453</v>
      </c>
      <c r="BB503" s="24" t="n">
        <v>94.2471466064453</v>
      </c>
      <c r="BC503" s="24" t="n">
        <v>2.052</v>
      </c>
      <c r="BD503" s="15" t="n">
        <v>43435</v>
      </c>
      <c r="BE503" s="24" t="n">
        <v>0.08</v>
      </c>
      <c r="BF503" s="15" t="n">
        <v>42552</v>
      </c>
      <c r="BG503" s="24" t="n">
        <v>63.825</v>
      </c>
      <c r="BH503" s="24" t="n">
        <v>66.325</v>
      </c>
      <c r="BI503" s="24" t="n">
        <v>73.325</v>
      </c>
      <c r="BJ503" s="24" t="n">
        <v>1.75</v>
      </c>
      <c r="BK503" s="15" t="n">
        <v>43435</v>
      </c>
      <c r="BL503" s="24" t="n">
        <v>0.11542194</v>
      </c>
      <c r="BM503" s="15" t="n">
        <v>42552</v>
      </c>
      <c r="BN503" s="24" t="n">
        <v>79.3721466064453</v>
      </c>
      <c r="BO503" s="24" t="n">
        <v>81.8721466064453</v>
      </c>
      <c r="BP503" s="24" t="n">
        <v>88.8721466064453</v>
      </c>
      <c r="BQ503" s="24" t="n">
        <v>1.75</v>
      </c>
      <c r="BR503" s="15" t="n">
        <v>43435</v>
      </c>
      <c r="BS503" s="24" t="n">
        <v>0.11542194</v>
      </c>
      <c r="BT503" s="15" t="n">
        <v>42552</v>
      </c>
      <c r="BU503" s="24" t="n">
        <v>60.9971466064453</v>
      </c>
      <c r="BV503" s="24" t="n">
        <v>70.9971466064453</v>
      </c>
      <c r="BW503" s="24" t="n">
        <v>80.9971466064453</v>
      </c>
      <c r="BX503" s="24" t="n">
        <v>2.052</v>
      </c>
      <c r="BY503" s="15" t="n">
        <v>43435</v>
      </c>
      <c r="BZ503" s="24" t="n">
        <v>0.08</v>
      </c>
      <c r="CA503" s="15" t="n">
        <v>42552</v>
      </c>
      <c r="CB503" s="24" t="n">
        <v>50.8471466064453</v>
      </c>
      <c r="CC503" s="24" t="n">
        <v>85.8471466064453</v>
      </c>
      <c r="CD503" s="24" t="n">
        <v>100.847146606445</v>
      </c>
      <c r="CE503" s="24" t="n">
        <v>2.052</v>
      </c>
      <c r="CF503" s="15" t="n">
        <v>43435</v>
      </c>
      <c r="CG503" s="24" t="n">
        <v>0.08</v>
      </c>
      <c r="CH503" s="15" t="n">
        <v>42552</v>
      </c>
      <c r="CI503" s="24" t="n">
        <v>65.7499923706055</v>
      </c>
      <c r="CJ503" s="24" t="n">
        <v>70.7499923706055</v>
      </c>
      <c r="CK503" s="24" t="n">
        <v>75.7499923706055</v>
      </c>
      <c r="CL503" s="24" t="n">
        <v>1.25</v>
      </c>
      <c r="CM503" s="15" t="n">
        <v>43435</v>
      </c>
      <c r="CN503" s="24" t="n">
        <v>0.13</v>
      </c>
    </row>
    <row r="504" customFormat="false" ht="12.75" hidden="false" customHeight="false" outlineLevel="0" collapsed="false">
      <c r="B504" s="15" t="n">
        <v>42583</v>
      </c>
      <c r="C504" s="24" t="n">
        <v>90.75</v>
      </c>
      <c r="D504" s="24" t="n">
        <v>95.75</v>
      </c>
      <c r="E504" s="24" t="n">
        <v>100.75</v>
      </c>
      <c r="F504" s="25" t="n">
        <v>1</v>
      </c>
      <c r="G504" s="15" t="n">
        <v>43466</v>
      </c>
      <c r="H504" s="25" t="n">
        <v>0.157421884711608</v>
      </c>
      <c r="I504" s="15" t="n">
        <v>42583</v>
      </c>
      <c r="J504" s="24" t="n">
        <v>91.9499969482422</v>
      </c>
      <c r="K504" s="24" t="n">
        <v>96.9499969482422</v>
      </c>
      <c r="L504" s="24" t="n">
        <v>101.949996948242</v>
      </c>
      <c r="M504" s="25" t="n">
        <v>1</v>
      </c>
      <c r="N504" s="15" t="n">
        <v>43466</v>
      </c>
      <c r="O504" s="25" t="n">
        <v>0.157421884711608</v>
      </c>
      <c r="P504" s="15" t="n">
        <v>42583</v>
      </c>
      <c r="Q504" s="24" t="n">
        <v>72.3</v>
      </c>
      <c r="R504" s="24" t="n">
        <v>82.2</v>
      </c>
      <c r="S504" s="24" t="n">
        <v>94.71</v>
      </c>
      <c r="T504" s="25" t="n">
        <v>1</v>
      </c>
      <c r="U504" s="15" t="n">
        <v>43466</v>
      </c>
      <c r="V504" s="25" t="n">
        <v>0.157421884711608</v>
      </c>
      <c r="W504" s="15" t="n">
        <v>42583</v>
      </c>
      <c r="X504" s="24" t="n">
        <v>55.25</v>
      </c>
      <c r="Y504" s="24" t="n">
        <v>60.25</v>
      </c>
      <c r="Z504" s="24" t="n">
        <v>65.25</v>
      </c>
      <c r="AA504" s="25" t="n">
        <v>1</v>
      </c>
      <c r="AB504" s="15" t="n">
        <v>43466</v>
      </c>
      <c r="AC504" s="25" t="n">
        <v>0.19677735588951</v>
      </c>
      <c r="AD504" s="15" t="n">
        <v>42583</v>
      </c>
      <c r="AE504" s="24" t="n">
        <v>92.25</v>
      </c>
      <c r="AF504" s="24" t="n">
        <v>97.25</v>
      </c>
      <c r="AG504" s="24" t="n">
        <v>102.25</v>
      </c>
      <c r="AH504" s="25" t="n">
        <v>1.5</v>
      </c>
      <c r="AI504" s="15" t="n">
        <v>43466</v>
      </c>
      <c r="AJ504" s="25" t="n">
        <v>0.157421884711608</v>
      </c>
      <c r="AK504" s="15" t="n">
        <v>42583</v>
      </c>
      <c r="AL504" s="24" t="n">
        <v>112.59</v>
      </c>
      <c r="AM504" s="24" t="n">
        <v>117.59</v>
      </c>
      <c r="AN504" s="24" t="n">
        <v>122.59</v>
      </c>
      <c r="AO504" s="24" t="n">
        <v>1</v>
      </c>
      <c r="AP504" s="15" t="n">
        <v>43466</v>
      </c>
      <c r="AQ504" s="24" t="n">
        <v>0.157421884711608</v>
      </c>
      <c r="AR504" s="15" t="n">
        <v>42583</v>
      </c>
      <c r="AS504" s="24" t="n">
        <v>49.7471466064453</v>
      </c>
      <c r="AT504" s="24" t="n">
        <v>84.7471466064453</v>
      </c>
      <c r="AU504" s="24" t="n">
        <v>99.7471466064453</v>
      </c>
      <c r="AV504" s="24" t="n">
        <v>1.89</v>
      </c>
      <c r="AW504" s="15" t="n">
        <v>43466</v>
      </c>
      <c r="AX504" s="24" t="n">
        <v>0.08</v>
      </c>
      <c r="AY504" s="15" t="n">
        <v>42583</v>
      </c>
      <c r="AZ504" s="24" t="n">
        <v>74.2471466064453</v>
      </c>
      <c r="BA504" s="24" t="n">
        <v>84.2471466064453</v>
      </c>
      <c r="BB504" s="24" t="n">
        <v>94.2471466064453</v>
      </c>
      <c r="BC504" s="24" t="n">
        <v>1.89</v>
      </c>
      <c r="BD504" s="15" t="n">
        <v>43466</v>
      </c>
      <c r="BE504" s="24" t="n">
        <v>0.08</v>
      </c>
      <c r="BF504" s="15" t="n">
        <v>42583</v>
      </c>
      <c r="BG504" s="24" t="n">
        <v>63.825</v>
      </c>
      <c r="BH504" s="24" t="n">
        <v>66.325</v>
      </c>
      <c r="BI504" s="24" t="n">
        <v>73.325</v>
      </c>
      <c r="BJ504" s="24" t="n">
        <v>1.8</v>
      </c>
      <c r="BK504" s="15" t="n">
        <v>43466</v>
      </c>
      <c r="BL504" s="24" t="n">
        <v>0.11542194</v>
      </c>
      <c r="BM504" s="15" t="n">
        <v>42583</v>
      </c>
      <c r="BN504" s="24" t="n">
        <v>79.3721466064453</v>
      </c>
      <c r="BO504" s="24" t="n">
        <v>81.8721466064453</v>
      </c>
      <c r="BP504" s="24" t="n">
        <v>88.8721466064453</v>
      </c>
      <c r="BQ504" s="24" t="n">
        <v>1.8</v>
      </c>
      <c r="BR504" s="15" t="n">
        <v>43466</v>
      </c>
      <c r="BS504" s="24" t="n">
        <v>0.11542194</v>
      </c>
      <c r="BT504" s="15" t="n">
        <v>42583</v>
      </c>
      <c r="BU504" s="24" t="n">
        <v>60.9971466064453</v>
      </c>
      <c r="BV504" s="24" t="n">
        <v>70.9971466064453</v>
      </c>
      <c r="BW504" s="24" t="n">
        <v>80.9971466064453</v>
      </c>
      <c r="BX504" s="24" t="n">
        <v>1.89</v>
      </c>
      <c r="BY504" s="15" t="n">
        <v>43466</v>
      </c>
      <c r="BZ504" s="24" t="n">
        <v>0.08</v>
      </c>
      <c r="CA504" s="15" t="n">
        <v>42583</v>
      </c>
      <c r="CB504" s="24" t="n">
        <v>50.8471466064453</v>
      </c>
      <c r="CC504" s="24" t="n">
        <v>85.8471466064453</v>
      </c>
      <c r="CD504" s="24" t="n">
        <v>100.847146606445</v>
      </c>
      <c r="CE504" s="24" t="n">
        <v>1.89</v>
      </c>
      <c r="CF504" s="15" t="n">
        <v>43466</v>
      </c>
      <c r="CG504" s="24" t="n">
        <v>0.08</v>
      </c>
      <c r="CH504" s="15" t="n">
        <v>42583</v>
      </c>
      <c r="CI504" s="24" t="n">
        <v>65.75</v>
      </c>
      <c r="CJ504" s="24" t="n">
        <v>70.75</v>
      </c>
      <c r="CK504" s="24" t="n">
        <v>75.75</v>
      </c>
      <c r="CL504" s="24" t="n">
        <v>1.25</v>
      </c>
      <c r="CM504" s="15" t="n">
        <v>43466</v>
      </c>
      <c r="CN504" s="24" t="n">
        <v>0.13</v>
      </c>
    </row>
    <row r="505" customFormat="false" ht="12.75" hidden="false" customHeight="false" outlineLevel="0" collapsed="false">
      <c r="B505" s="15" t="n">
        <v>42614</v>
      </c>
      <c r="C505" s="24" t="n">
        <v>40.75</v>
      </c>
      <c r="D505" s="24" t="n">
        <v>42.95</v>
      </c>
      <c r="E505" s="24" t="n">
        <v>45.15</v>
      </c>
      <c r="F505" s="25" t="n">
        <v>1</v>
      </c>
      <c r="G505" s="15" t="n">
        <v>43497</v>
      </c>
      <c r="H505" s="25" t="n">
        <v>0.191248074814929</v>
      </c>
      <c r="I505" s="15" t="n">
        <v>42614</v>
      </c>
      <c r="J505" s="24" t="n">
        <v>33.3499992370605</v>
      </c>
      <c r="K505" s="24" t="n">
        <v>35.5499992370606</v>
      </c>
      <c r="L505" s="24" t="n">
        <v>37.7499992370606</v>
      </c>
      <c r="M505" s="25" t="n">
        <v>1</v>
      </c>
      <c r="N505" s="15" t="n">
        <v>43497</v>
      </c>
      <c r="O505" s="25" t="n">
        <v>0.191248074814929</v>
      </c>
      <c r="P505" s="15" t="n">
        <v>42614</v>
      </c>
      <c r="Q505" s="24" t="n">
        <v>34.63</v>
      </c>
      <c r="R505" s="24" t="n">
        <v>39.7</v>
      </c>
      <c r="S505" s="24" t="n">
        <v>43.55</v>
      </c>
      <c r="T505" s="25" t="n">
        <v>1</v>
      </c>
      <c r="U505" s="15" t="n">
        <v>43497</v>
      </c>
      <c r="V505" s="25" t="n">
        <v>0.191248074814929</v>
      </c>
      <c r="W505" s="15" t="n">
        <v>42614</v>
      </c>
      <c r="X505" s="24" t="n">
        <v>33.75</v>
      </c>
      <c r="Y505" s="24" t="n">
        <v>35.95</v>
      </c>
      <c r="Z505" s="24" t="n">
        <v>38.15</v>
      </c>
      <c r="AA505" s="25" t="n">
        <v>1</v>
      </c>
      <c r="AB505" s="15" t="n">
        <v>43497</v>
      </c>
      <c r="AC505" s="25" t="n">
        <v>0.239060093518661</v>
      </c>
      <c r="AD505" s="15" t="n">
        <v>42614</v>
      </c>
      <c r="AE505" s="24" t="n">
        <v>31.05</v>
      </c>
      <c r="AF505" s="24" t="n">
        <v>33.25</v>
      </c>
      <c r="AG505" s="24" t="n">
        <v>35.45</v>
      </c>
      <c r="AH505" s="25" t="n">
        <v>2.25</v>
      </c>
      <c r="AI505" s="15" t="n">
        <v>43497</v>
      </c>
      <c r="AJ505" s="25" t="n">
        <v>0.191248074814929</v>
      </c>
      <c r="AK505" s="15" t="n">
        <v>42614</v>
      </c>
      <c r="AL505" s="24" t="n">
        <v>45.34</v>
      </c>
      <c r="AM505" s="24" t="n">
        <v>47.54</v>
      </c>
      <c r="AN505" s="24" t="n">
        <v>49.74</v>
      </c>
      <c r="AO505" s="24" t="n">
        <v>1</v>
      </c>
      <c r="AP505" s="15" t="n">
        <v>43497</v>
      </c>
      <c r="AQ505" s="24" t="n">
        <v>0.191248074814929</v>
      </c>
      <c r="AR505" s="15" t="n">
        <v>42614</v>
      </c>
      <c r="AS505" s="24" t="n">
        <v>29.7521438598633</v>
      </c>
      <c r="AT505" s="24" t="n">
        <v>39.7521438598633</v>
      </c>
      <c r="AU505" s="24" t="n">
        <v>49.7521438598633</v>
      </c>
      <c r="AV505" s="24" t="n">
        <v>2.322</v>
      </c>
      <c r="AW505" s="15" t="n">
        <v>43497</v>
      </c>
      <c r="AX505" s="24" t="n">
        <v>0.08</v>
      </c>
      <c r="AY505" s="15" t="n">
        <v>42614</v>
      </c>
      <c r="AZ505" s="24" t="n">
        <v>37.7521438598633</v>
      </c>
      <c r="BA505" s="24" t="n">
        <v>39.2521438598633</v>
      </c>
      <c r="BB505" s="24" t="n">
        <v>40.7521438598633</v>
      </c>
      <c r="BC505" s="24" t="n">
        <v>2.322</v>
      </c>
      <c r="BD505" s="15" t="n">
        <v>43497</v>
      </c>
      <c r="BE505" s="24" t="n">
        <v>0.08</v>
      </c>
      <c r="BF505" s="15" t="n">
        <v>42614</v>
      </c>
      <c r="BG505" s="24" t="n">
        <v>36.2594139099121</v>
      </c>
      <c r="BH505" s="24" t="n">
        <v>38.7594139099121</v>
      </c>
      <c r="BI505" s="24" t="n">
        <v>45.7594139099121</v>
      </c>
      <c r="BJ505" s="24" t="n">
        <v>2.35</v>
      </c>
      <c r="BK505" s="15" t="n">
        <v>43497</v>
      </c>
      <c r="BL505" s="24" t="n">
        <v>0.11542194</v>
      </c>
      <c r="BM505" s="15" t="n">
        <v>42614</v>
      </c>
      <c r="BN505" s="24" t="n">
        <v>38.5021438598633</v>
      </c>
      <c r="BO505" s="24" t="n">
        <v>41.0021438598633</v>
      </c>
      <c r="BP505" s="24" t="n">
        <v>48.0021438598633</v>
      </c>
      <c r="BQ505" s="24" t="n">
        <v>2.35</v>
      </c>
      <c r="BR505" s="15" t="n">
        <v>43497</v>
      </c>
      <c r="BS505" s="24" t="n">
        <v>0.11542194</v>
      </c>
      <c r="BT505" s="15" t="n">
        <v>42614</v>
      </c>
      <c r="BU505" s="24" t="n">
        <v>33.1021423339844</v>
      </c>
      <c r="BV505" s="24" t="n">
        <v>34.6021423339844</v>
      </c>
      <c r="BW505" s="24" t="n">
        <v>36.1021423339844</v>
      </c>
      <c r="BX505" s="24" t="n">
        <v>2.322</v>
      </c>
      <c r="BY505" s="15" t="n">
        <v>43497</v>
      </c>
      <c r="BZ505" s="24" t="n">
        <v>0.08</v>
      </c>
      <c r="CA505" s="15" t="n">
        <v>42614</v>
      </c>
      <c r="CB505" s="24" t="n">
        <v>30.8521438598633</v>
      </c>
      <c r="CC505" s="24" t="n">
        <v>40.8521438598633</v>
      </c>
      <c r="CD505" s="24" t="n">
        <v>50.8521438598633</v>
      </c>
      <c r="CE505" s="24" t="n">
        <v>2.322</v>
      </c>
      <c r="CF505" s="15" t="n">
        <v>43497</v>
      </c>
      <c r="CG505" s="24" t="n">
        <v>0.08</v>
      </c>
      <c r="CH505" s="15" t="n">
        <v>42614</v>
      </c>
      <c r="CI505" s="24" t="n">
        <v>39.0000038146973</v>
      </c>
      <c r="CJ505" s="24" t="n">
        <v>44.0000038146973</v>
      </c>
      <c r="CK505" s="24" t="n">
        <v>49.0000038146973</v>
      </c>
      <c r="CL505" s="24" t="n">
        <v>1.25</v>
      </c>
      <c r="CM505" s="15" t="n">
        <v>43497</v>
      </c>
      <c r="CN505" s="24" t="n">
        <v>0.13</v>
      </c>
    </row>
    <row r="506" customFormat="false" ht="12.75" hidden="false" customHeight="false" outlineLevel="0" collapsed="false">
      <c r="B506" s="15" t="n">
        <v>42644</v>
      </c>
      <c r="C506" s="24" t="n">
        <v>38.65</v>
      </c>
      <c r="D506" s="24" t="n">
        <v>40.7</v>
      </c>
      <c r="E506" s="24" t="n">
        <v>42.75</v>
      </c>
      <c r="F506" s="25" t="n">
        <v>1.25</v>
      </c>
      <c r="G506" s="15" t="n">
        <v>43525</v>
      </c>
      <c r="H506" s="25" t="n">
        <v>0.191248074814929</v>
      </c>
      <c r="I506" s="15" t="n">
        <v>42644</v>
      </c>
      <c r="J506" s="24" t="n">
        <v>28.9000007629395</v>
      </c>
      <c r="K506" s="24" t="n">
        <v>30.9500007629395</v>
      </c>
      <c r="L506" s="24" t="n">
        <v>33.0000007629395</v>
      </c>
      <c r="M506" s="25" t="n">
        <v>1.25</v>
      </c>
      <c r="N506" s="15" t="n">
        <v>43525</v>
      </c>
      <c r="O506" s="25" t="n">
        <v>0.191248074814929</v>
      </c>
      <c r="P506" s="15" t="n">
        <v>42644</v>
      </c>
      <c r="Q506" s="24" t="n">
        <v>38.32</v>
      </c>
      <c r="R506" s="24" t="n">
        <v>40.95</v>
      </c>
      <c r="S506" s="24" t="n">
        <v>43.4</v>
      </c>
      <c r="T506" s="25" t="n">
        <v>1.25</v>
      </c>
      <c r="U506" s="15" t="n">
        <v>43525</v>
      </c>
      <c r="V506" s="25" t="n">
        <v>0.191248074814929</v>
      </c>
      <c r="W506" s="15" t="n">
        <v>42644</v>
      </c>
      <c r="X506" s="24" t="n">
        <v>32.9</v>
      </c>
      <c r="Y506" s="24" t="n">
        <v>34.95</v>
      </c>
      <c r="Z506" s="24" t="n">
        <v>37</v>
      </c>
      <c r="AA506" s="25" t="n">
        <v>1.25</v>
      </c>
      <c r="AB506" s="15" t="n">
        <v>43525</v>
      </c>
      <c r="AC506" s="25" t="n">
        <v>0.239060093518661</v>
      </c>
      <c r="AD506" s="15" t="n">
        <v>42644</v>
      </c>
      <c r="AE506" s="24" t="n">
        <v>25.95</v>
      </c>
      <c r="AF506" s="24" t="n">
        <v>28</v>
      </c>
      <c r="AG506" s="24" t="n">
        <v>30.05</v>
      </c>
      <c r="AH506" s="25" t="n">
        <v>2.25</v>
      </c>
      <c r="AI506" s="15" t="n">
        <v>43525</v>
      </c>
      <c r="AJ506" s="25" t="n">
        <v>0.191248074814929</v>
      </c>
      <c r="AK506" s="15" t="n">
        <v>42644</v>
      </c>
      <c r="AL506" s="24" t="n">
        <v>43.99</v>
      </c>
      <c r="AM506" s="24" t="n">
        <v>46.04</v>
      </c>
      <c r="AN506" s="24" t="n">
        <v>48.09</v>
      </c>
      <c r="AO506" s="24" t="n">
        <v>1.25</v>
      </c>
      <c r="AP506" s="15" t="n">
        <v>43525</v>
      </c>
      <c r="AQ506" s="24" t="n">
        <v>0.191248074814929</v>
      </c>
      <c r="AR506" s="15" t="n">
        <v>42644</v>
      </c>
      <c r="AS506" s="24" t="n">
        <v>34.6489334106445</v>
      </c>
      <c r="AT506" s="24" t="n">
        <v>37.6489334106445</v>
      </c>
      <c r="AU506" s="24" t="n">
        <v>40.6489334106445</v>
      </c>
      <c r="AV506" s="24" t="n">
        <v>2.322</v>
      </c>
      <c r="AW506" s="15" t="n">
        <v>43525</v>
      </c>
      <c r="AX506" s="24" t="n">
        <v>0.08</v>
      </c>
      <c r="AY506" s="15" t="n">
        <v>42644</v>
      </c>
      <c r="AZ506" s="24" t="n">
        <v>35.6489334106445</v>
      </c>
      <c r="BA506" s="24" t="n">
        <v>37.1489334106445</v>
      </c>
      <c r="BB506" s="24" t="n">
        <v>38.6489334106445</v>
      </c>
      <c r="BC506" s="24" t="n">
        <v>2.322</v>
      </c>
      <c r="BD506" s="15" t="n">
        <v>43525</v>
      </c>
      <c r="BE506" s="24" t="n">
        <v>0.08</v>
      </c>
      <c r="BF506" s="15" t="n">
        <v>42644</v>
      </c>
      <c r="BG506" s="24" t="n">
        <v>39.6499977111816</v>
      </c>
      <c r="BH506" s="24" t="n">
        <v>42.1499977111816</v>
      </c>
      <c r="BI506" s="24" t="n">
        <v>49.1499977111816</v>
      </c>
      <c r="BJ506" s="24" t="n">
        <v>2.35</v>
      </c>
      <c r="BK506" s="15" t="n">
        <v>43525</v>
      </c>
      <c r="BL506" s="24" t="n">
        <v>0.11542194</v>
      </c>
      <c r="BM506" s="15" t="n">
        <v>42644</v>
      </c>
      <c r="BN506" s="24" t="n">
        <v>34.6489334106445</v>
      </c>
      <c r="BO506" s="24" t="n">
        <v>37.1489334106445</v>
      </c>
      <c r="BP506" s="24" t="n">
        <v>44.1489334106445</v>
      </c>
      <c r="BQ506" s="24" t="n">
        <v>2.35</v>
      </c>
      <c r="BR506" s="15" t="n">
        <v>43525</v>
      </c>
      <c r="BS506" s="24" t="n">
        <v>0.11542194</v>
      </c>
      <c r="BT506" s="15" t="n">
        <v>42644</v>
      </c>
      <c r="BU506" s="24" t="n">
        <v>36.3989295959473</v>
      </c>
      <c r="BV506" s="24" t="n">
        <v>37.8989295959473</v>
      </c>
      <c r="BW506" s="24" t="n">
        <v>39.3989295959473</v>
      </c>
      <c r="BX506" s="24" t="n">
        <v>2.322</v>
      </c>
      <c r="BY506" s="15" t="n">
        <v>43525</v>
      </c>
      <c r="BZ506" s="24" t="n">
        <v>0.08</v>
      </c>
      <c r="CA506" s="15" t="n">
        <v>42644</v>
      </c>
      <c r="CB506" s="24" t="n">
        <v>35.7489334106445</v>
      </c>
      <c r="CC506" s="24" t="n">
        <v>38.7489334106445</v>
      </c>
      <c r="CD506" s="24" t="n">
        <v>41.7489334106445</v>
      </c>
      <c r="CE506" s="24" t="n">
        <v>2.322</v>
      </c>
      <c r="CF506" s="15" t="n">
        <v>43525</v>
      </c>
      <c r="CG506" s="24" t="n">
        <v>0.08</v>
      </c>
      <c r="CH506" s="15" t="n">
        <v>42644</v>
      </c>
      <c r="CI506" s="24" t="n">
        <v>33.5000022888184</v>
      </c>
      <c r="CJ506" s="24" t="n">
        <v>38.5000022888184</v>
      </c>
      <c r="CK506" s="24" t="n">
        <v>43.5000022888184</v>
      </c>
      <c r="CL506" s="24" t="n">
        <v>1.25</v>
      </c>
      <c r="CM506" s="15" t="n">
        <v>43525</v>
      </c>
      <c r="CN506" s="24" t="n">
        <v>0.13</v>
      </c>
    </row>
    <row r="507" customFormat="false" ht="12.75" hidden="false" customHeight="false" outlineLevel="0" collapsed="false">
      <c r="B507" s="15" t="n">
        <v>42675</v>
      </c>
      <c r="C507" s="24" t="n">
        <v>38.65</v>
      </c>
      <c r="D507" s="24" t="n">
        <v>40.7</v>
      </c>
      <c r="E507" s="24" t="n">
        <v>42.75</v>
      </c>
      <c r="F507" s="25" t="n">
        <v>1.25</v>
      </c>
      <c r="G507" s="15" t="n">
        <v>43556</v>
      </c>
      <c r="H507" s="25" t="n">
        <v>0.16002389933494</v>
      </c>
      <c r="I507" s="15" t="n">
        <v>42675</v>
      </c>
      <c r="J507" s="24" t="n">
        <v>32.1500007629395</v>
      </c>
      <c r="K507" s="24" t="n">
        <v>34.2000007629395</v>
      </c>
      <c r="L507" s="24" t="n">
        <v>36.2500007629395</v>
      </c>
      <c r="M507" s="25" t="n">
        <v>1.25</v>
      </c>
      <c r="N507" s="15" t="n">
        <v>43556</v>
      </c>
      <c r="O507" s="25" t="n">
        <v>0.16002389933494</v>
      </c>
      <c r="P507" s="15" t="n">
        <v>42675</v>
      </c>
      <c r="Q507" s="24" t="n">
        <v>38.32</v>
      </c>
      <c r="R507" s="24" t="n">
        <v>40.95</v>
      </c>
      <c r="S507" s="24" t="n">
        <v>43.4</v>
      </c>
      <c r="T507" s="25" t="n">
        <v>1.25</v>
      </c>
      <c r="U507" s="15" t="n">
        <v>43556</v>
      </c>
      <c r="V507" s="25" t="n">
        <v>0.16002389933494</v>
      </c>
      <c r="W507" s="15" t="n">
        <v>42675</v>
      </c>
      <c r="X507" s="24" t="n">
        <v>32.9</v>
      </c>
      <c r="Y507" s="24" t="n">
        <v>34.95</v>
      </c>
      <c r="Z507" s="24" t="n">
        <v>37</v>
      </c>
      <c r="AA507" s="25" t="n">
        <v>1.25</v>
      </c>
      <c r="AB507" s="15" t="n">
        <v>43556</v>
      </c>
      <c r="AC507" s="25" t="n">
        <v>0.200029874168675</v>
      </c>
      <c r="AD507" s="15" t="n">
        <v>42675</v>
      </c>
      <c r="AE507" s="24" t="n">
        <v>26.95</v>
      </c>
      <c r="AF507" s="24" t="n">
        <v>29</v>
      </c>
      <c r="AG507" s="24" t="n">
        <v>31.05</v>
      </c>
      <c r="AH507" s="25" t="n">
        <v>2.25</v>
      </c>
      <c r="AI507" s="15" t="n">
        <v>43556</v>
      </c>
      <c r="AJ507" s="25" t="n">
        <v>0.16002389933494</v>
      </c>
      <c r="AK507" s="15" t="n">
        <v>42675</v>
      </c>
      <c r="AL507" s="24" t="n">
        <v>43.99</v>
      </c>
      <c r="AM507" s="24" t="n">
        <v>46.04</v>
      </c>
      <c r="AN507" s="24" t="n">
        <v>48.09</v>
      </c>
      <c r="AO507" s="24" t="n">
        <v>1.25</v>
      </c>
      <c r="AP507" s="15" t="n">
        <v>43556</v>
      </c>
      <c r="AQ507" s="24" t="n">
        <v>0.16002389933494</v>
      </c>
      <c r="AR507" s="15" t="n">
        <v>42675</v>
      </c>
      <c r="AS507" s="24" t="n">
        <v>34.7489318847656</v>
      </c>
      <c r="AT507" s="24" t="n">
        <v>37.7489318847656</v>
      </c>
      <c r="AU507" s="24" t="n">
        <v>40.7489318847656</v>
      </c>
      <c r="AV507" s="24" t="n">
        <v>2.052</v>
      </c>
      <c r="AW507" s="15" t="n">
        <v>43556</v>
      </c>
      <c r="AX507" s="24" t="n">
        <v>0.08</v>
      </c>
      <c r="AY507" s="15" t="n">
        <v>42675</v>
      </c>
      <c r="AZ507" s="24" t="n">
        <v>35.7489318847656</v>
      </c>
      <c r="BA507" s="24" t="n">
        <v>37.2489318847656</v>
      </c>
      <c r="BB507" s="24" t="n">
        <v>38.7489318847656</v>
      </c>
      <c r="BC507" s="24" t="n">
        <v>2.052</v>
      </c>
      <c r="BD507" s="15" t="n">
        <v>43556</v>
      </c>
      <c r="BE507" s="24" t="n">
        <v>0.08</v>
      </c>
      <c r="BF507" s="15" t="n">
        <v>42675</v>
      </c>
      <c r="BG507" s="24" t="n">
        <v>40.4469146728516</v>
      </c>
      <c r="BH507" s="24" t="n">
        <v>42.9469146728516</v>
      </c>
      <c r="BI507" s="24" t="n">
        <v>49.9469146728516</v>
      </c>
      <c r="BJ507" s="24" t="n">
        <v>1.7</v>
      </c>
      <c r="BK507" s="15" t="n">
        <v>43556</v>
      </c>
      <c r="BL507" s="24" t="n">
        <v>0.11542194</v>
      </c>
      <c r="BM507" s="15" t="n">
        <v>42675</v>
      </c>
      <c r="BN507" s="24" t="n">
        <v>34.7489318847656</v>
      </c>
      <c r="BO507" s="24" t="n">
        <v>37.2489318847656</v>
      </c>
      <c r="BP507" s="24" t="n">
        <v>44.2489318847656</v>
      </c>
      <c r="BQ507" s="24" t="n">
        <v>1.7</v>
      </c>
      <c r="BR507" s="15" t="n">
        <v>43556</v>
      </c>
      <c r="BS507" s="24" t="n">
        <v>0.11542194</v>
      </c>
      <c r="BT507" s="15" t="n">
        <v>42675</v>
      </c>
      <c r="BU507" s="24" t="n">
        <v>39.8989295959473</v>
      </c>
      <c r="BV507" s="24" t="n">
        <v>41.3989295959473</v>
      </c>
      <c r="BW507" s="24" t="n">
        <v>42.8989295959473</v>
      </c>
      <c r="BX507" s="24" t="n">
        <v>2.052</v>
      </c>
      <c r="BY507" s="15" t="n">
        <v>43556</v>
      </c>
      <c r="BZ507" s="24" t="n">
        <v>0.08</v>
      </c>
      <c r="CA507" s="15" t="n">
        <v>42675</v>
      </c>
      <c r="CB507" s="24" t="n">
        <v>35.8489318847656</v>
      </c>
      <c r="CC507" s="24" t="n">
        <v>38.8489318847656</v>
      </c>
      <c r="CD507" s="24" t="n">
        <v>41.8489318847656</v>
      </c>
      <c r="CE507" s="24" t="n">
        <v>2.052</v>
      </c>
      <c r="CF507" s="15" t="n">
        <v>43556</v>
      </c>
      <c r="CG507" s="24" t="n">
        <v>0.08</v>
      </c>
      <c r="CH507" s="15" t="n">
        <v>42675</v>
      </c>
      <c r="CI507" s="24" t="n">
        <v>34.6999954223633</v>
      </c>
      <c r="CJ507" s="24" t="n">
        <v>39.6999954223633</v>
      </c>
      <c r="CK507" s="24" t="n">
        <v>44.6999954223633</v>
      </c>
      <c r="CL507" s="24" t="n">
        <v>1.25</v>
      </c>
      <c r="CM507" s="15" t="n">
        <v>43556</v>
      </c>
      <c r="CN507" s="24" t="n">
        <v>0.13</v>
      </c>
    </row>
    <row r="508" customFormat="false" ht="12.75" hidden="false" customHeight="false" outlineLevel="0" collapsed="false">
      <c r="B508" s="15" t="n">
        <v>42705</v>
      </c>
      <c r="C508" s="24" t="n">
        <v>38.65</v>
      </c>
      <c r="D508" s="24" t="n">
        <v>40.7</v>
      </c>
      <c r="E508" s="24" t="n">
        <v>42.75</v>
      </c>
      <c r="F508" s="25" t="n">
        <v>1.25</v>
      </c>
      <c r="G508" s="15" t="n">
        <v>43586</v>
      </c>
      <c r="H508" s="25" t="n">
        <v>0.16002389933494</v>
      </c>
      <c r="I508" s="15" t="n">
        <v>42705</v>
      </c>
      <c r="J508" s="24" t="n">
        <v>31.7999984741211</v>
      </c>
      <c r="K508" s="24" t="n">
        <v>33.8499984741211</v>
      </c>
      <c r="L508" s="24" t="n">
        <v>35.8999984741211</v>
      </c>
      <c r="M508" s="25" t="n">
        <v>1.25</v>
      </c>
      <c r="N508" s="15" t="n">
        <v>43586</v>
      </c>
      <c r="O508" s="25" t="n">
        <v>0.16002389933494</v>
      </c>
      <c r="P508" s="15" t="n">
        <v>42705</v>
      </c>
      <c r="Q508" s="24" t="n">
        <v>38.32</v>
      </c>
      <c r="R508" s="24" t="n">
        <v>40.95</v>
      </c>
      <c r="S508" s="24" t="n">
        <v>43.4</v>
      </c>
      <c r="T508" s="25" t="n">
        <v>1.25</v>
      </c>
      <c r="U508" s="15" t="n">
        <v>43586</v>
      </c>
      <c r="V508" s="25" t="n">
        <v>0.16002389933494</v>
      </c>
      <c r="W508" s="15" t="n">
        <v>42705</v>
      </c>
      <c r="X508" s="24" t="n">
        <v>32.9</v>
      </c>
      <c r="Y508" s="24" t="n">
        <v>34.95</v>
      </c>
      <c r="Z508" s="24" t="n">
        <v>37</v>
      </c>
      <c r="AA508" s="25" t="n">
        <v>1.25</v>
      </c>
      <c r="AB508" s="15" t="n">
        <v>43586</v>
      </c>
      <c r="AC508" s="25" t="n">
        <v>0.200029874168675</v>
      </c>
      <c r="AD508" s="15" t="n">
        <v>42705</v>
      </c>
      <c r="AE508" s="24" t="n">
        <v>26.95</v>
      </c>
      <c r="AF508" s="24" t="n">
        <v>29</v>
      </c>
      <c r="AG508" s="24" t="n">
        <v>31.05</v>
      </c>
      <c r="AH508" s="25" t="n">
        <v>2.25</v>
      </c>
      <c r="AI508" s="15" t="n">
        <v>43586</v>
      </c>
      <c r="AJ508" s="25" t="n">
        <v>0.16002389933494</v>
      </c>
      <c r="AK508" s="15" t="n">
        <v>42705</v>
      </c>
      <c r="AL508" s="24" t="n">
        <v>43.99</v>
      </c>
      <c r="AM508" s="24" t="n">
        <v>46.04</v>
      </c>
      <c r="AN508" s="24" t="n">
        <v>48.09</v>
      </c>
      <c r="AO508" s="24" t="n">
        <v>1.25</v>
      </c>
      <c r="AP508" s="15" t="n">
        <v>43586</v>
      </c>
      <c r="AQ508" s="24" t="n">
        <v>0.16002389933494</v>
      </c>
      <c r="AR508" s="15" t="n">
        <v>42705</v>
      </c>
      <c r="AS508" s="24" t="n">
        <v>34.8489303588867</v>
      </c>
      <c r="AT508" s="24" t="n">
        <v>37.8489303588867</v>
      </c>
      <c r="AU508" s="24" t="n">
        <v>40.8489303588867</v>
      </c>
      <c r="AV508" s="24" t="n">
        <v>1.998</v>
      </c>
      <c r="AW508" s="15" t="n">
        <v>43586</v>
      </c>
      <c r="AX508" s="24" t="n">
        <v>0.08</v>
      </c>
      <c r="AY508" s="15" t="n">
        <v>42705</v>
      </c>
      <c r="AZ508" s="24" t="n">
        <v>35.8489303588867</v>
      </c>
      <c r="BA508" s="24" t="n">
        <v>37.3489303588867</v>
      </c>
      <c r="BB508" s="24" t="n">
        <v>38.8489303588867</v>
      </c>
      <c r="BC508" s="24" t="n">
        <v>1.998</v>
      </c>
      <c r="BD508" s="15" t="n">
        <v>43586</v>
      </c>
      <c r="BE508" s="24" t="n">
        <v>0.08</v>
      </c>
      <c r="BF508" s="15" t="n">
        <v>42705</v>
      </c>
      <c r="BG508" s="24" t="n">
        <v>41.2023010253906</v>
      </c>
      <c r="BH508" s="24" t="n">
        <v>43.7023010253906</v>
      </c>
      <c r="BI508" s="24" t="n">
        <v>50.7023010253906</v>
      </c>
      <c r="BJ508" s="24" t="n">
        <v>1.75</v>
      </c>
      <c r="BK508" s="15" t="n">
        <v>43586</v>
      </c>
      <c r="BL508" s="24" t="n">
        <v>0.11542194</v>
      </c>
      <c r="BM508" s="15" t="n">
        <v>42705</v>
      </c>
      <c r="BN508" s="24" t="n">
        <v>34.8489303588867</v>
      </c>
      <c r="BO508" s="24" t="n">
        <v>37.3489303588867</v>
      </c>
      <c r="BP508" s="24" t="n">
        <v>44.3489303588867</v>
      </c>
      <c r="BQ508" s="24" t="n">
        <v>1.75</v>
      </c>
      <c r="BR508" s="15" t="n">
        <v>43586</v>
      </c>
      <c r="BS508" s="24" t="n">
        <v>0.11542194</v>
      </c>
      <c r="BT508" s="15" t="n">
        <v>42705</v>
      </c>
      <c r="BU508" s="24" t="n">
        <v>40.3989295959473</v>
      </c>
      <c r="BV508" s="24" t="n">
        <v>41.8989295959473</v>
      </c>
      <c r="BW508" s="24" t="n">
        <v>43.3989295959473</v>
      </c>
      <c r="BX508" s="24" t="n">
        <v>1.998</v>
      </c>
      <c r="BY508" s="15" t="n">
        <v>43586</v>
      </c>
      <c r="BZ508" s="24" t="n">
        <v>0.08</v>
      </c>
      <c r="CA508" s="15" t="n">
        <v>42705</v>
      </c>
      <c r="CB508" s="24" t="n">
        <v>35.9489303588867</v>
      </c>
      <c r="CC508" s="24" t="n">
        <v>38.9489303588867</v>
      </c>
      <c r="CD508" s="24" t="n">
        <v>41.9489303588867</v>
      </c>
      <c r="CE508" s="24" t="n">
        <v>1.998</v>
      </c>
      <c r="CF508" s="15" t="n">
        <v>43586</v>
      </c>
      <c r="CG508" s="24" t="n">
        <v>0.08</v>
      </c>
      <c r="CH508" s="15" t="n">
        <v>42705</v>
      </c>
      <c r="CI508" s="24" t="n">
        <v>34.6999954223633</v>
      </c>
      <c r="CJ508" s="24" t="n">
        <v>39.6999954223633</v>
      </c>
      <c r="CK508" s="24" t="n">
        <v>44.6999954223633</v>
      </c>
      <c r="CL508" s="24" t="n">
        <v>1.25</v>
      </c>
      <c r="CM508" s="15" t="n">
        <v>43586</v>
      </c>
      <c r="CN508" s="24" t="n">
        <v>0.13</v>
      </c>
    </row>
    <row r="509" customFormat="false" ht="12.75" hidden="false" customHeight="false" outlineLevel="0" collapsed="false">
      <c r="B509" s="15" t="n">
        <v>42736</v>
      </c>
      <c r="C509" s="24" t="n">
        <v>52.5</v>
      </c>
      <c r="D509" s="24" t="n">
        <v>54.7</v>
      </c>
      <c r="E509" s="24" t="n">
        <v>56.9</v>
      </c>
      <c r="F509" s="25" t="n">
        <v>1.25</v>
      </c>
      <c r="G509" s="15" t="n">
        <v>43617</v>
      </c>
      <c r="H509" s="25" t="n">
        <v>0.17043195782827</v>
      </c>
      <c r="I509" s="15" t="n">
        <v>42736</v>
      </c>
      <c r="J509" s="24" t="n">
        <v>37.2500007629395</v>
      </c>
      <c r="K509" s="24" t="n">
        <v>39.4500007629395</v>
      </c>
      <c r="L509" s="24" t="n">
        <v>41.6500007629395</v>
      </c>
      <c r="M509" s="25" t="n">
        <v>1.25</v>
      </c>
      <c r="N509" s="15" t="n">
        <v>43617</v>
      </c>
      <c r="O509" s="25" t="n">
        <v>0.17043195782827</v>
      </c>
      <c r="P509" s="15" t="n">
        <v>42736</v>
      </c>
      <c r="Q509" s="24" t="n">
        <v>51.27</v>
      </c>
      <c r="R509" s="24" t="n">
        <v>53.9</v>
      </c>
      <c r="S509" s="24" t="n">
        <v>55.94</v>
      </c>
      <c r="T509" s="25" t="n">
        <v>1.25</v>
      </c>
      <c r="U509" s="15" t="n">
        <v>43617</v>
      </c>
      <c r="V509" s="25" t="n">
        <v>0.17043195782827</v>
      </c>
      <c r="W509" s="15" t="n">
        <v>42736</v>
      </c>
      <c r="X509" s="24" t="n">
        <v>39.35</v>
      </c>
      <c r="Y509" s="24" t="n">
        <v>41.55</v>
      </c>
      <c r="Z509" s="24" t="n">
        <v>43.75</v>
      </c>
      <c r="AA509" s="25" t="n">
        <v>1.25</v>
      </c>
      <c r="AB509" s="15" t="n">
        <v>43617</v>
      </c>
      <c r="AC509" s="25" t="n">
        <v>0.213039947285337</v>
      </c>
      <c r="AD509" s="15" t="n">
        <v>42736</v>
      </c>
      <c r="AE509" s="24" t="n">
        <v>35.8</v>
      </c>
      <c r="AF509" s="24" t="n">
        <v>38</v>
      </c>
      <c r="AG509" s="24" t="n">
        <v>40.2</v>
      </c>
      <c r="AH509" s="25" t="n">
        <v>2.25</v>
      </c>
      <c r="AI509" s="15" t="n">
        <v>43617</v>
      </c>
      <c r="AJ509" s="25" t="n">
        <v>0.17043195782827</v>
      </c>
      <c r="AK509" s="15" t="n">
        <v>42736</v>
      </c>
      <c r="AL509" s="24" t="n">
        <v>59.15</v>
      </c>
      <c r="AM509" s="24" t="n">
        <v>61.35</v>
      </c>
      <c r="AN509" s="24" t="n">
        <v>63.55</v>
      </c>
      <c r="AO509" s="24" t="n">
        <v>1.25</v>
      </c>
      <c r="AP509" s="15" t="n">
        <v>43617</v>
      </c>
      <c r="AQ509" s="24" t="n">
        <v>0.17043195782827</v>
      </c>
      <c r="AR509" s="15" t="n">
        <v>42736</v>
      </c>
      <c r="AS509" s="24" t="n">
        <v>44.7878646850586</v>
      </c>
      <c r="AT509" s="24" t="n">
        <v>47.7878646850586</v>
      </c>
      <c r="AU509" s="24" t="n">
        <v>50.7878646850586</v>
      </c>
      <c r="AV509" s="24" t="n">
        <v>2.15</v>
      </c>
      <c r="AW509" s="15" t="n">
        <v>43617</v>
      </c>
      <c r="AX509" s="24" t="n">
        <v>0.08</v>
      </c>
      <c r="AY509" s="15" t="n">
        <v>42736</v>
      </c>
      <c r="AZ509" s="24" t="n">
        <v>45.7878646850586</v>
      </c>
      <c r="BA509" s="24" t="n">
        <v>47.2878646850586</v>
      </c>
      <c r="BB509" s="24" t="n">
        <v>48.7878646850586</v>
      </c>
      <c r="BC509" s="24" t="n">
        <v>2.15</v>
      </c>
      <c r="BD509" s="15" t="n">
        <v>43617</v>
      </c>
      <c r="BE509" s="24" t="n">
        <v>0.08</v>
      </c>
      <c r="BF509" s="15" t="n">
        <v>42736</v>
      </c>
      <c r="BG509" s="24" t="n">
        <v>56.303840637207</v>
      </c>
      <c r="BH509" s="24" t="n">
        <v>58.803840637207</v>
      </c>
      <c r="BI509" s="24" t="n">
        <v>65.803840637207</v>
      </c>
      <c r="BJ509" s="24" t="n">
        <v>1.9</v>
      </c>
      <c r="BK509" s="15" t="n">
        <v>43617</v>
      </c>
      <c r="BL509" s="24" t="n">
        <v>0.11542194</v>
      </c>
      <c r="BM509" s="15" t="n">
        <v>42736</v>
      </c>
      <c r="BN509" s="24" t="n">
        <v>44.7878646850586</v>
      </c>
      <c r="BO509" s="24" t="n">
        <v>47.2878646850586</v>
      </c>
      <c r="BP509" s="24" t="n">
        <v>54.2878646850586</v>
      </c>
      <c r="BQ509" s="24" t="n">
        <v>1.9</v>
      </c>
      <c r="BR509" s="15" t="n">
        <v>43617</v>
      </c>
      <c r="BS509" s="24" t="n">
        <v>0.11542194</v>
      </c>
      <c r="BT509" s="15" t="n">
        <v>42736</v>
      </c>
      <c r="BU509" s="24" t="n">
        <v>48.2358665466309</v>
      </c>
      <c r="BV509" s="24" t="n">
        <v>49.7358665466309</v>
      </c>
      <c r="BW509" s="24" t="n">
        <v>51.2358665466309</v>
      </c>
      <c r="BX509" s="24" t="n">
        <v>2.15</v>
      </c>
      <c r="BY509" s="15" t="n">
        <v>43617</v>
      </c>
      <c r="BZ509" s="24" t="n">
        <v>0.08</v>
      </c>
      <c r="CA509" s="15" t="n">
        <v>42736</v>
      </c>
      <c r="CB509" s="24" t="n">
        <v>45.8878646850586</v>
      </c>
      <c r="CC509" s="24" t="n">
        <v>48.8878646850586</v>
      </c>
      <c r="CD509" s="24" t="n">
        <v>51.8878646850586</v>
      </c>
      <c r="CE509" s="24" t="n">
        <v>2.15</v>
      </c>
      <c r="CF509" s="15" t="n">
        <v>43617</v>
      </c>
      <c r="CG509" s="24" t="n">
        <v>0.08</v>
      </c>
      <c r="CH509" s="15" t="n">
        <v>42736</v>
      </c>
      <c r="CI509" s="24" t="n">
        <v>40.3699989318848</v>
      </c>
      <c r="CJ509" s="24" t="n">
        <v>45.3699989318848</v>
      </c>
      <c r="CK509" s="24" t="n">
        <v>50.3699989318848</v>
      </c>
      <c r="CL509" s="24" t="n">
        <v>1.25</v>
      </c>
      <c r="CM509" s="15" t="n">
        <v>43617</v>
      </c>
      <c r="CN509" s="24" t="n">
        <v>0.13</v>
      </c>
    </row>
    <row r="510" customFormat="false" ht="12.75" hidden="false" customHeight="false" outlineLevel="0" collapsed="false">
      <c r="B510" s="15" t="n">
        <v>42767</v>
      </c>
      <c r="C510" s="24" t="n">
        <v>52.5</v>
      </c>
      <c r="D510" s="24" t="n">
        <v>54.7</v>
      </c>
      <c r="E510" s="24" t="n">
        <v>56.9</v>
      </c>
      <c r="F510" s="25" t="n">
        <v>1.25</v>
      </c>
      <c r="G510" s="15" t="n">
        <v>43647</v>
      </c>
      <c r="H510" s="25" t="n">
        <v>0.197336789033526</v>
      </c>
      <c r="I510" s="15" t="n">
        <v>42767</v>
      </c>
      <c r="J510" s="24" t="n">
        <v>37.2500007629395</v>
      </c>
      <c r="K510" s="24" t="n">
        <v>39.4500007629395</v>
      </c>
      <c r="L510" s="24" t="n">
        <v>41.6500007629395</v>
      </c>
      <c r="M510" s="25" t="n">
        <v>1.25</v>
      </c>
      <c r="N510" s="15" t="n">
        <v>43647</v>
      </c>
      <c r="O510" s="25" t="n">
        <v>0.197336789033526</v>
      </c>
      <c r="P510" s="15" t="n">
        <v>42767</v>
      </c>
      <c r="Q510" s="24" t="n">
        <v>51.83</v>
      </c>
      <c r="R510" s="24" t="n">
        <v>53.9</v>
      </c>
      <c r="S510" s="24" t="n">
        <v>55.94</v>
      </c>
      <c r="T510" s="25" t="n">
        <v>1.25</v>
      </c>
      <c r="U510" s="15" t="n">
        <v>43647</v>
      </c>
      <c r="V510" s="25" t="n">
        <v>0.197336789033526</v>
      </c>
      <c r="W510" s="15" t="n">
        <v>42767</v>
      </c>
      <c r="X510" s="24" t="n">
        <v>43.95</v>
      </c>
      <c r="Y510" s="24" t="n">
        <v>46.15</v>
      </c>
      <c r="Z510" s="24" t="n">
        <v>48.35</v>
      </c>
      <c r="AA510" s="25" t="n">
        <v>1.25</v>
      </c>
      <c r="AB510" s="15" t="n">
        <v>43647</v>
      </c>
      <c r="AC510" s="25" t="n">
        <v>0.246670986291908</v>
      </c>
      <c r="AD510" s="15" t="n">
        <v>42767</v>
      </c>
      <c r="AE510" s="24" t="n">
        <v>35.8</v>
      </c>
      <c r="AF510" s="24" t="n">
        <v>38</v>
      </c>
      <c r="AG510" s="24" t="n">
        <v>40.2</v>
      </c>
      <c r="AH510" s="25" t="n">
        <v>2.25</v>
      </c>
      <c r="AI510" s="15" t="n">
        <v>43647</v>
      </c>
      <c r="AJ510" s="25" t="n">
        <v>0.197336789033526</v>
      </c>
      <c r="AK510" s="15" t="n">
        <v>42767</v>
      </c>
      <c r="AL510" s="24" t="n">
        <v>59.15</v>
      </c>
      <c r="AM510" s="24" t="n">
        <v>61.35</v>
      </c>
      <c r="AN510" s="24" t="n">
        <v>63.55</v>
      </c>
      <c r="AO510" s="24" t="n">
        <v>1.25</v>
      </c>
      <c r="AP510" s="15" t="n">
        <v>43647</v>
      </c>
      <c r="AQ510" s="24" t="n">
        <v>0.197336789033526</v>
      </c>
      <c r="AR510" s="15" t="n">
        <v>42767</v>
      </c>
      <c r="AS510" s="24" t="n">
        <v>44.4378623962402</v>
      </c>
      <c r="AT510" s="24" t="n">
        <v>47.4378623962402</v>
      </c>
      <c r="AU510" s="24" t="n">
        <v>50.4378623962402</v>
      </c>
      <c r="AV510" s="24" t="n">
        <v>2.9</v>
      </c>
      <c r="AW510" s="15" t="n">
        <v>43647</v>
      </c>
      <c r="AX510" s="24" t="n">
        <v>0.08</v>
      </c>
      <c r="AY510" s="15" t="n">
        <v>42767</v>
      </c>
      <c r="AZ510" s="24" t="n">
        <v>45.4378623962402</v>
      </c>
      <c r="BA510" s="24" t="n">
        <v>46.9378623962402</v>
      </c>
      <c r="BB510" s="24" t="n">
        <v>48.4378623962402</v>
      </c>
      <c r="BC510" s="24" t="n">
        <v>2.9</v>
      </c>
      <c r="BD510" s="15" t="n">
        <v>43647</v>
      </c>
      <c r="BE510" s="24" t="n">
        <v>0.08</v>
      </c>
      <c r="BF510" s="15" t="n">
        <v>42767</v>
      </c>
      <c r="BG510" s="24" t="n">
        <v>54.303840637207</v>
      </c>
      <c r="BH510" s="24" t="n">
        <v>56.803840637207</v>
      </c>
      <c r="BI510" s="24" t="n">
        <v>63.803840637207</v>
      </c>
      <c r="BJ510" s="24" t="n">
        <v>2.8</v>
      </c>
      <c r="BK510" s="15" t="n">
        <v>43647</v>
      </c>
      <c r="BL510" s="24" t="n">
        <v>0.11542194</v>
      </c>
      <c r="BM510" s="15" t="n">
        <v>42767</v>
      </c>
      <c r="BN510" s="24" t="n">
        <v>44.4378623962402</v>
      </c>
      <c r="BO510" s="24" t="n">
        <v>46.9378623962402</v>
      </c>
      <c r="BP510" s="24" t="n">
        <v>53.9378623962402</v>
      </c>
      <c r="BQ510" s="24" t="n">
        <v>2.8</v>
      </c>
      <c r="BR510" s="15" t="n">
        <v>43647</v>
      </c>
      <c r="BS510" s="24" t="n">
        <v>0.11542194</v>
      </c>
      <c r="BT510" s="15" t="n">
        <v>42767</v>
      </c>
      <c r="BU510" s="24" t="n">
        <v>48.8878631591797</v>
      </c>
      <c r="BV510" s="24" t="n">
        <v>50.3878631591797</v>
      </c>
      <c r="BW510" s="24" t="n">
        <v>51.8878631591797</v>
      </c>
      <c r="BX510" s="24" t="n">
        <v>2.9</v>
      </c>
      <c r="BY510" s="15" t="n">
        <v>43647</v>
      </c>
      <c r="BZ510" s="24" t="n">
        <v>0.08</v>
      </c>
      <c r="CA510" s="15" t="n">
        <v>42767</v>
      </c>
      <c r="CB510" s="24" t="n">
        <v>45.5378623962402</v>
      </c>
      <c r="CC510" s="24" t="n">
        <v>48.5378623962402</v>
      </c>
      <c r="CD510" s="24" t="n">
        <v>51.5378623962402</v>
      </c>
      <c r="CE510" s="24" t="n">
        <v>2.9</v>
      </c>
      <c r="CF510" s="15" t="n">
        <v>43647</v>
      </c>
      <c r="CG510" s="24" t="n">
        <v>0.08</v>
      </c>
      <c r="CH510" s="15" t="n">
        <v>42767</v>
      </c>
      <c r="CI510" s="24" t="n">
        <v>39.0699920654297</v>
      </c>
      <c r="CJ510" s="24" t="n">
        <v>44.0699920654297</v>
      </c>
      <c r="CK510" s="24" t="n">
        <v>49.0699920654297</v>
      </c>
      <c r="CL510" s="24" t="n">
        <v>1.25</v>
      </c>
      <c r="CM510" s="15" t="n">
        <v>43647</v>
      </c>
      <c r="CN510" s="24" t="n">
        <v>0.13</v>
      </c>
    </row>
    <row r="511" customFormat="false" ht="12.75" hidden="false" customHeight="false" outlineLevel="0" collapsed="false">
      <c r="B511" s="15" t="n">
        <v>42795</v>
      </c>
      <c r="C511" s="24" t="n">
        <v>38.75</v>
      </c>
      <c r="D511" s="24" t="n">
        <v>39.95</v>
      </c>
      <c r="E511" s="24" t="n">
        <v>41.15</v>
      </c>
      <c r="F511" s="25" t="n">
        <v>1.25</v>
      </c>
      <c r="G511" s="15" t="n">
        <v>43678</v>
      </c>
      <c r="H511" s="25" t="n">
        <v>0.226312823878956</v>
      </c>
      <c r="I511" s="15" t="n">
        <v>42795</v>
      </c>
      <c r="J511" s="24" t="n">
        <v>35.8</v>
      </c>
      <c r="K511" s="24" t="n">
        <v>37</v>
      </c>
      <c r="L511" s="24" t="n">
        <v>38.2</v>
      </c>
      <c r="M511" s="25" t="n">
        <v>1.25</v>
      </c>
      <c r="N511" s="15" t="n">
        <v>43678</v>
      </c>
      <c r="O511" s="25" t="n">
        <v>0.226312823878956</v>
      </c>
      <c r="P511" s="15" t="n">
        <v>42795</v>
      </c>
      <c r="Q511" s="24" t="n">
        <v>39.1300007629394</v>
      </c>
      <c r="R511" s="24" t="n">
        <v>41.2000007629394</v>
      </c>
      <c r="S511" s="24" t="n">
        <v>43.2400007629394</v>
      </c>
      <c r="T511" s="25" t="n">
        <v>1.25</v>
      </c>
      <c r="U511" s="15" t="n">
        <v>43678</v>
      </c>
      <c r="V511" s="25" t="n">
        <v>0.226312823878956</v>
      </c>
      <c r="W511" s="15" t="n">
        <v>42795</v>
      </c>
      <c r="X511" s="24" t="n">
        <v>36.45</v>
      </c>
      <c r="Y511" s="24" t="n">
        <v>37.65</v>
      </c>
      <c r="Z511" s="24" t="n">
        <v>38.85</v>
      </c>
      <c r="AA511" s="25" t="n">
        <v>1.25</v>
      </c>
      <c r="AB511" s="15" t="n">
        <v>43678</v>
      </c>
      <c r="AC511" s="25" t="n">
        <v>0.282891029848694</v>
      </c>
      <c r="AD511" s="15" t="n">
        <v>42795</v>
      </c>
      <c r="AE511" s="24" t="n">
        <v>32.55</v>
      </c>
      <c r="AF511" s="24" t="n">
        <v>33.75</v>
      </c>
      <c r="AG511" s="24" t="n">
        <v>34.95</v>
      </c>
      <c r="AH511" s="25" t="n">
        <v>2.25</v>
      </c>
      <c r="AI511" s="15" t="n">
        <v>43678</v>
      </c>
      <c r="AJ511" s="25" t="n">
        <v>0.226312823878956</v>
      </c>
      <c r="AK511" s="15" t="n">
        <v>42795</v>
      </c>
      <c r="AL511" s="24" t="n">
        <v>46.4</v>
      </c>
      <c r="AM511" s="24" t="n">
        <v>47.6</v>
      </c>
      <c r="AN511" s="24" t="n">
        <v>48.8</v>
      </c>
      <c r="AO511" s="24" t="n">
        <v>1.25</v>
      </c>
      <c r="AP511" s="15" t="n">
        <v>43678</v>
      </c>
      <c r="AQ511" s="24" t="n">
        <v>0.226312823878956</v>
      </c>
      <c r="AR511" s="15" t="n">
        <v>42795</v>
      </c>
      <c r="AS511" s="24" t="n">
        <v>36.3985443115234</v>
      </c>
      <c r="AT511" s="24" t="n">
        <v>39.3985443115234</v>
      </c>
      <c r="AU511" s="24" t="n">
        <v>42.3985443115234</v>
      </c>
      <c r="AV511" s="24" t="n">
        <v>3.9</v>
      </c>
      <c r="AW511" s="15" t="n">
        <v>43678</v>
      </c>
      <c r="AX511" s="24" t="n">
        <v>0.08</v>
      </c>
      <c r="AY511" s="15" t="n">
        <v>42795</v>
      </c>
      <c r="AZ511" s="24" t="n">
        <v>37.3985443115234</v>
      </c>
      <c r="BA511" s="24" t="n">
        <v>38.8985443115234</v>
      </c>
      <c r="BB511" s="24" t="n">
        <v>40.3985443115234</v>
      </c>
      <c r="BC511" s="24" t="n">
        <v>3.9</v>
      </c>
      <c r="BD511" s="15" t="n">
        <v>43678</v>
      </c>
      <c r="BE511" s="24" t="n">
        <v>0.08</v>
      </c>
      <c r="BF511" s="15" t="n">
        <v>42795</v>
      </c>
      <c r="BG511" s="24" t="n">
        <v>42.0469169616699</v>
      </c>
      <c r="BH511" s="24" t="n">
        <v>44.5469169616699</v>
      </c>
      <c r="BI511" s="24" t="n">
        <v>51.5469169616699</v>
      </c>
      <c r="BJ511" s="24" t="n">
        <v>3.5</v>
      </c>
      <c r="BK511" s="15" t="n">
        <v>43678</v>
      </c>
      <c r="BL511" s="24" t="n">
        <v>0.11542194</v>
      </c>
      <c r="BM511" s="15" t="n">
        <v>42795</v>
      </c>
      <c r="BN511" s="24" t="n">
        <v>36.3985443115234</v>
      </c>
      <c r="BO511" s="24" t="n">
        <v>38.8985443115234</v>
      </c>
      <c r="BP511" s="24" t="n">
        <v>45.8985443115234</v>
      </c>
      <c r="BQ511" s="24" t="n">
        <v>3.5</v>
      </c>
      <c r="BR511" s="15" t="n">
        <v>43678</v>
      </c>
      <c r="BS511" s="24" t="n">
        <v>0.11542194</v>
      </c>
      <c r="BT511" s="15" t="n">
        <v>42795</v>
      </c>
      <c r="BU511" s="24" t="n">
        <v>39.0985450744629</v>
      </c>
      <c r="BV511" s="24" t="n">
        <v>40.5985450744629</v>
      </c>
      <c r="BW511" s="24" t="n">
        <v>42.0985450744629</v>
      </c>
      <c r="BX511" s="24" t="n">
        <v>3.9</v>
      </c>
      <c r="BY511" s="15" t="n">
        <v>43678</v>
      </c>
      <c r="BZ511" s="24" t="n">
        <v>0.08</v>
      </c>
      <c r="CA511" s="15" t="n">
        <v>42795</v>
      </c>
      <c r="CB511" s="24" t="n">
        <v>37.4985443115234</v>
      </c>
      <c r="CC511" s="24" t="n">
        <v>40.4985443115234</v>
      </c>
      <c r="CD511" s="24" t="n">
        <v>43.4985443115234</v>
      </c>
      <c r="CE511" s="24" t="n">
        <v>3.9</v>
      </c>
      <c r="CF511" s="15" t="n">
        <v>43678</v>
      </c>
      <c r="CG511" s="24" t="n">
        <v>0.08</v>
      </c>
      <c r="CH511" s="15" t="n">
        <v>42795</v>
      </c>
      <c r="CI511" s="24" t="n">
        <v>36.9499931335449</v>
      </c>
      <c r="CJ511" s="24" t="n">
        <v>41.9499931335449</v>
      </c>
      <c r="CK511" s="24" t="n">
        <v>46.9499931335449</v>
      </c>
      <c r="CL511" s="24" t="n">
        <v>1.25</v>
      </c>
      <c r="CM511" s="15" t="n">
        <v>43678</v>
      </c>
      <c r="CN511" s="24" t="n">
        <v>0.13</v>
      </c>
    </row>
    <row r="512" customFormat="false" ht="12.75" hidden="false" customHeight="false" outlineLevel="0" collapsed="false">
      <c r="B512" s="15" t="n">
        <v>42826</v>
      </c>
      <c r="C512" s="24" t="n">
        <v>39.15</v>
      </c>
      <c r="D512" s="24" t="n">
        <v>40.2</v>
      </c>
      <c r="E512" s="24" t="n">
        <v>41.25</v>
      </c>
      <c r="F512" s="25" t="n">
        <v>1.25</v>
      </c>
      <c r="G512" s="15" t="n">
        <v>43709</v>
      </c>
      <c r="H512" s="25" t="n">
        <v>0.226312823878956</v>
      </c>
      <c r="I512" s="15" t="n">
        <v>42826</v>
      </c>
      <c r="J512" s="24" t="n">
        <v>34.1500007629395</v>
      </c>
      <c r="K512" s="24" t="n">
        <v>35.2000007629395</v>
      </c>
      <c r="L512" s="24" t="n">
        <v>36.2500007629395</v>
      </c>
      <c r="M512" s="25" t="n">
        <v>1.25</v>
      </c>
      <c r="N512" s="15" t="n">
        <v>43709</v>
      </c>
      <c r="O512" s="25" t="n">
        <v>0.226312823878956</v>
      </c>
      <c r="P512" s="15" t="n">
        <v>42826</v>
      </c>
      <c r="Q512" s="24" t="n">
        <v>38.1699992370605</v>
      </c>
      <c r="R512" s="24" t="n">
        <v>40.7999992370605</v>
      </c>
      <c r="S512" s="24" t="n">
        <v>42.8399992370605</v>
      </c>
      <c r="T512" s="25" t="n">
        <v>1.25</v>
      </c>
      <c r="U512" s="15" t="n">
        <v>43709</v>
      </c>
      <c r="V512" s="25" t="n">
        <v>0.226312823878956</v>
      </c>
      <c r="W512" s="15" t="n">
        <v>42826</v>
      </c>
      <c r="X512" s="24" t="n">
        <v>35.1</v>
      </c>
      <c r="Y512" s="24" t="n">
        <v>36.15</v>
      </c>
      <c r="Z512" s="24" t="n">
        <v>37.2</v>
      </c>
      <c r="AA512" s="25" t="n">
        <v>1.25</v>
      </c>
      <c r="AB512" s="15" t="n">
        <v>43709</v>
      </c>
      <c r="AC512" s="25" t="n">
        <v>0.282891029848694</v>
      </c>
      <c r="AD512" s="15" t="n">
        <v>42826</v>
      </c>
      <c r="AE512" s="24" t="n">
        <v>29.7</v>
      </c>
      <c r="AF512" s="24" t="n">
        <v>30.75</v>
      </c>
      <c r="AG512" s="24" t="n">
        <v>31.8</v>
      </c>
      <c r="AH512" s="25" t="n">
        <v>2.25</v>
      </c>
      <c r="AI512" s="15" t="n">
        <v>43709</v>
      </c>
      <c r="AJ512" s="25" t="n">
        <v>0.226312823878956</v>
      </c>
      <c r="AK512" s="15" t="n">
        <v>42826</v>
      </c>
      <c r="AL512" s="24" t="n">
        <v>46.8</v>
      </c>
      <c r="AM512" s="24" t="n">
        <v>47.85</v>
      </c>
      <c r="AN512" s="24" t="n">
        <v>48.9</v>
      </c>
      <c r="AO512" s="24" t="n">
        <v>1.25</v>
      </c>
      <c r="AP512" s="15" t="n">
        <v>43709</v>
      </c>
      <c r="AQ512" s="24" t="n">
        <v>0.226312823878956</v>
      </c>
      <c r="AR512" s="15" t="n">
        <v>42826</v>
      </c>
      <c r="AS512" s="24" t="n">
        <v>36.8485450744629</v>
      </c>
      <c r="AT512" s="24" t="n">
        <v>39.8485450744629</v>
      </c>
      <c r="AU512" s="24" t="n">
        <v>42.8485450744629</v>
      </c>
      <c r="AV512" s="24" t="n">
        <v>3.9</v>
      </c>
      <c r="AW512" s="15" t="n">
        <v>43709</v>
      </c>
      <c r="AX512" s="24" t="n">
        <v>0.08</v>
      </c>
      <c r="AY512" s="15" t="n">
        <v>42826</v>
      </c>
      <c r="AZ512" s="24" t="n">
        <v>37.8485450744629</v>
      </c>
      <c r="BA512" s="24" t="n">
        <v>39.3485450744629</v>
      </c>
      <c r="BB512" s="24" t="n">
        <v>40.8485450744629</v>
      </c>
      <c r="BC512" s="24" t="n">
        <v>3.9</v>
      </c>
      <c r="BD512" s="15" t="n">
        <v>43709</v>
      </c>
      <c r="BE512" s="24" t="n">
        <v>0.08</v>
      </c>
      <c r="BF512" s="15" t="n">
        <v>42826</v>
      </c>
      <c r="BG512" s="24" t="n">
        <v>39.9469146728516</v>
      </c>
      <c r="BH512" s="24" t="n">
        <v>42.4469146728516</v>
      </c>
      <c r="BI512" s="24" t="n">
        <v>49.4469146728516</v>
      </c>
      <c r="BJ512" s="24" t="n">
        <v>3.5</v>
      </c>
      <c r="BK512" s="15" t="n">
        <v>43709</v>
      </c>
      <c r="BL512" s="24" t="n">
        <v>0.11542194</v>
      </c>
      <c r="BM512" s="15" t="n">
        <v>42826</v>
      </c>
      <c r="BN512" s="24" t="n">
        <v>36.8485450744629</v>
      </c>
      <c r="BO512" s="24" t="n">
        <v>39.3485450744629</v>
      </c>
      <c r="BP512" s="24" t="n">
        <v>46.3485450744629</v>
      </c>
      <c r="BQ512" s="24" t="n">
        <v>3.5</v>
      </c>
      <c r="BR512" s="15" t="n">
        <v>43709</v>
      </c>
      <c r="BS512" s="24" t="n">
        <v>0.11542194</v>
      </c>
      <c r="BT512" s="15" t="n">
        <v>42826</v>
      </c>
      <c r="BU512" s="24" t="n">
        <v>39.0985450744629</v>
      </c>
      <c r="BV512" s="24" t="n">
        <v>40.5985450744629</v>
      </c>
      <c r="BW512" s="24" t="n">
        <v>42.0985450744629</v>
      </c>
      <c r="BX512" s="24" t="n">
        <v>3.9</v>
      </c>
      <c r="BY512" s="15" t="n">
        <v>43709</v>
      </c>
      <c r="BZ512" s="24" t="n">
        <v>0.08</v>
      </c>
      <c r="CA512" s="15" t="n">
        <v>42826</v>
      </c>
      <c r="CB512" s="24" t="n">
        <v>37.9485450744629</v>
      </c>
      <c r="CC512" s="24" t="n">
        <v>40.9485450744629</v>
      </c>
      <c r="CD512" s="24" t="n">
        <v>43.9485450744629</v>
      </c>
      <c r="CE512" s="24" t="n">
        <v>3.9</v>
      </c>
      <c r="CF512" s="15" t="n">
        <v>43709</v>
      </c>
      <c r="CG512" s="24" t="n">
        <v>0.08</v>
      </c>
      <c r="CH512" s="15" t="n">
        <v>42826</v>
      </c>
      <c r="CI512" s="24" t="n">
        <v>36.2499885559082</v>
      </c>
      <c r="CJ512" s="24" t="n">
        <v>41.2499885559082</v>
      </c>
      <c r="CK512" s="24" t="n">
        <v>46.2499885559082</v>
      </c>
      <c r="CL512" s="24" t="n">
        <v>1.25</v>
      </c>
      <c r="CM512" s="15" t="n">
        <v>43709</v>
      </c>
      <c r="CN512" s="24" t="n">
        <v>0.13</v>
      </c>
    </row>
    <row r="513" customFormat="false" ht="12.75" hidden="false" customHeight="false" outlineLevel="0" collapsed="false">
      <c r="B513" s="15" t="n">
        <v>42856</v>
      </c>
      <c r="C513" s="24" t="n">
        <v>43.12</v>
      </c>
      <c r="D513" s="24" t="n">
        <v>45.6</v>
      </c>
      <c r="E513" s="24" t="n">
        <v>48.08</v>
      </c>
      <c r="F513" s="25" t="n">
        <v>1.25</v>
      </c>
      <c r="G513" s="15" t="n">
        <v>43739</v>
      </c>
      <c r="H513" s="25" t="n">
        <v>0.170608894822656</v>
      </c>
      <c r="I513" s="15" t="n">
        <v>42856</v>
      </c>
      <c r="J513" s="24" t="n">
        <v>37.02</v>
      </c>
      <c r="K513" s="24" t="n">
        <v>39.5</v>
      </c>
      <c r="L513" s="24" t="n">
        <v>41.98</v>
      </c>
      <c r="M513" s="25" t="n">
        <v>1.25</v>
      </c>
      <c r="N513" s="15" t="n">
        <v>43739</v>
      </c>
      <c r="O513" s="25" t="n">
        <v>0.170608894822656</v>
      </c>
      <c r="P513" s="15" t="n">
        <v>42856</v>
      </c>
      <c r="Q513" s="24" t="n">
        <v>41.17</v>
      </c>
      <c r="R513" s="24" t="n">
        <v>43.8</v>
      </c>
      <c r="S513" s="24" t="n">
        <v>47.65</v>
      </c>
      <c r="T513" s="25" t="n">
        <v>0</v>
      </c>
      <c r="U513" s="15" t="n">
        <v>43739</v>
      </c>
      <c r="V513" s="25" t="n">
        <v>0</v>
      </c>
      <c r="W513" s="15" t="n">
        <v>42856</v>
      </c>
      <c r="X513" s="24" t="n">
        <v>35.17</v>
      </c>
      <c r="Y513" s="24" t="n">
        <v>37.65</v>
      </c>
      <c r="Z513" s="24" t="n">
        <v>40.13</v>
      </c>
      <c r="AA513" s="25" t="n">
        <v>1.25</v>
      </c>
      <c r="AB513" s="15" t="n">
        <v>43739</v>
      </c>
      <c r="AC513" s="25" t="n">
        <v>0.21326111852832</v>
      </c>
      <c r="AD513" s="15" t="n">
        <v>42856</v>
      </c>
      <c r="AE513" s="24" t="n">
        <v>32.77</v>
      </c>
      <c r="AF513" s="24" t="n">
        <v>35.25</v>
      </c>
      <c r="AG513" s="24" t="n">
        <v>37.73</v>
      </c>
      <c r="AH513" s="25" t="n">
        <v>2.25</v>
      </c>
      <c r="AI513" s="15" t="n">
        <v>43739</v>
      </c>
      <c r="AJ513" s="25" t="n">
        <v>0.170608894822656</v>
      </c>
      <c r="AK513" s="15" t="n">
        <v>42856</v>
      </c>
      <c r="AL513" s="24" t="n">
        <v>50.16</v>
      </c>
      <c r="AM513" s="24" t="n">
        <v>52.64</v>
      </c>
      <c r="AN513" s="24" t="n">
        <v>55.12</v>
      </c>
      <c r="AO513" s="24" t="n">
        <v>1.25</v>
      </c>
      <c r="AP513" s="15" t="n">
        <v>43739</v>
      </c>
      <c r="AQ513" s="24" t="n">
        <v>0.170608894822656</v>
      </c>
      <c r="AR513" s="15" t="n">
        <v>42856</v>
      </c>
      <c r="AS513" s="24" t="n">
        <v>35.2535667419434</v>
      </c>
      <c r="AT513" s="24" t="n">
        <v>40.2535667419434</v>
      </c>
      <c r="AU513" s="24" t="n">
        <v>45.2535667419434</v>
      </c>
      <c r="AV513" s="24" t="n">
        <v>2.33</v>
      </c>
      <c r="AW513" s="15" t="n">
        <v>43739</v>
      </c>
      <c r="AX513" s="24" t="n">
        <v>0.08</v>
      </c>
      <c r="AY513" s="15" t="n">
        <v>42856</v>
      </c>
      <c r="AZ513" s="24" t="n">
        <v>37.2535667419434</v>
      </c>
      <c r="BA513" s="24" t="n">
        <v>39.7535667419434</v>
      </c>
      <c r="BB513" s="24" t="n">
        <v>42.2535667419434</v>
      </c>
      <c r="BC513" s="24" t="n">
        <v>2.33</v>
      </c>
      <c r="BD513" s="15" t="n">
        <v>43739</v>
      </c>
      <c r="BE513" s="24" t="n">
        <v>0.08</v>
      </c>
      <c r="BF513" s="15" t="n">
        <v>42856</v>
      </c>
      <c r="BG513" s="24" t="n">
        <v>38.321915435791</v>
      </c>
      <c r="BH513" s="24" t="n">
        <v>40.821915435791</v>
      </c>
      <c r="BI513" s="24" t="n">
        <v>47.821915435791</v>
      </c>
      <c r="BJ513" s="24" t="n">
        <v>2.154</v>
      </c>
      <c r="BK513" s="15" t="n">
        <v>43739</v>
      </c>
      <c r="BL513" s="24" t="n">
        <v>0.11542194</v>
      </c>
      <c r="BM513" s="15" t="n">
        <v>42856</v>
      </c>
      <c r="BN513" s="24" t="n">
        <v>39.0785675048828</v>
      </c>
      <c r="BO513" s="24" t="n">
        <v>41.5785675048828</v>
      </c>
      <c r="BP513" s="24" t="n">
        <v>48.5785675048828</v>
      </c>
      <c r="BQ513" s="24" t="n">
        <v>2.154</v>
      </c>
      <c r="BR513" s="15" t="n">
        <v>43739</v>
      </c>
      <c r="BS513" s="24" t="n">
        <v>0.11542194</v>
      </c>
      <c r="BT513" s="15" t="n">
        <v>42856</v>
      </c>
      <c r="BU513" s="24" t="n">
        <v>33.6535682678223</v>
      </c>
      <c r="BV513" s="24" t="n">
        <v>36.1535682678223</v>
      </c>
      <c r="BW513" s="24" t="n">
        <v>38.6535682678223</v>
      </c>
      <c r="BX513" s="24" t="n">
        <v>2.33</v>
      </c>
      <c r="BY513" s="15" t="n">
        <v>43739</v>
      </c>
      <c r="BZ513" s="24" t="n">
        <v>0.08</v>
      </c>
      <c r="CA513" s="15" t="n">
        <v>42856</v>
      </c>
      <c r="CB513" s="24" t="n">
        <v>36.3535667419434</v>
      </c>
      <c r="CC513" s="24" t="n">
        <v>41.3535667419434</v>
      </c>
      <c r="CD513" s="24" t="n">
        <v>46.3535667419434</v>
      </c>
      <c r="CE513" s="24" t="n">
        <v>2.33</v>
      </c>
      <c r="CF513" s="15" t="n">
        <v>43739</v>
      </c>
      <c r="CG513" s="24" t="n">
        <v>0.08</v>
      </c>
      <c r="CH513" s="15" t="n">
        <v>42856</v>
      </c>
      <c r="CI513" s="24" t="n">
        <v>40.7500114440918</v>
      </c>
      <c r="CJ513" s="24" t="n">
        <v>45.7500114440918</v>
      </c>
      <c r="CK513" s="24" t="n">
        <v>50.7500114440918</v>
      </c>
      <c r="CL513" s="24" t="n">
        <v>1.25</v>
      </c>
      <c r="CM513" s="15" t="n">
        <v>43739</v>
      </c>
      <c r="CN513" s="24" t="n">
        <v>0.13</v>
      </c>
    </row>
    <row r="514" customFormat="false" ht="12.75" hidden="false" customHeight="false" outlineLevel="0" collapsed="false">
      <c r="B514" s="15" t="n">
        <v>42887</v>
      </c>
      <c r="C514" s="24" t="n">
        <v>62.39</v>
      </c>
      <c r="D514" s="24" t="n">
        <v>69.5</v>
      </c>
      <c r="E514" s="24" t="n">
        <v>76.61</v>
      </c>
      <c r="F514" s="25" t="n">
        <v>0</v>
      </c>
      <c r="G514" s="15" t="n">
        <v>0</v>
      </c>
      <c r="H514" s="25" t="n">
        <v>0</v>
      </c>
      <c r="I514" s="15" t="n">
        <v>42887</v>
      </c>
      <c r="J514" s="24" t="n">
        <v>58.64</v>
      </c>
      <c r="K514" s="24" t="n">
        <v>65.75</v>
      </c>
      <c r="L514" s="24" t="n">
        <v>72.86</v>
      </c>
      <c r="M514" s="25" t="n">
        <v>0</v>
      </c>
      <c r="N514" s="15" t="n">
        <v>0</v>
      </c>
      <c r="O514" s="25" t="n">
        <v>0</v>
      </c>
      <c r="P514" s="15" t="n">
        <v>42887</v>
      </c>
      <c r="Q514" s="24" t="n">
        <v>55.88</v>
      </c>
      <c r="R514" s="24" t="n">
        <v>60.95</v>
      </c>
      <c r="S514" s="24" t="n">
        <v>66.82</v>
      </c>
      <c r="T514" s="25" t="n">
        <v>0</v>
      </c>
      <c r="U514" s="15" t="n">
        <v>0</v>
      </c>
      <c r="V514" s="25" t="n">
        <v>0</v>
      </c>
      <c r="W514" s="15" t="n">
        <v>42887</v>
      </c>
      <c r="X514" s="24" t="n">
        <v>44.14</v>
      </c>
      <c r="Y514" s="24" t="n">
        <v>51.25</v>
      </c>
      <c r="Z514" s="24" t="n">
        <v>58.36</v>
      </c>
      <c r="AA514" s="25" t="n">
        <v>0</v>
      </c>
      <c r="AB514" s="15" t="n">
        <v>0</v>
      </c>
      <c r="AC514" s="25" t="n">
        <v>0</v>
      </c>
      <c r="AD514" s="15" t="n">
        <v>42887</v>
      </c>
      <c r="AE514" s="24" t="n">
        <v>53.39</v>
      </c>
      <c r="AF514" s="24" t="n">
        <v>60.5</v>
      </c>
      <c r="AG514" s="24" t="n">
        <v>67.61</v>
      </c>
      <c r="AH514" s="25" t="n">
        <v>0</v>
      </c>
      <c r="AI514" s="15" t="n">
        <v>0</v>
      </c>
      <c r="AJ514" s="25" t="n">
        <v>0</v>
      </c>
      <c r="AK514" s="15" t="n">
        <v>42887</v>
      </c>
      <c r="AL514" s="24" t="n">
        <v>72.23</v>
      </c>
      <c r="AM514" s="24" t="n">
        <v>79.34</v>
      </c>
      <c r="AN514" s="24" t="n">
        <v>86.45</v>
      </c>
      <c r="AO514" s="24" t="n">
        <v>0</v>
      </c>
      <c r="AP514" s="15" t="n">
        <v>0</v>
      </c>
      <c r="AQ514" s="24" t="n">
        <v>0</v>
      </c>
      <c r="AR514" s="15" t="n">
        <v>42887</v>
      </c>
      <c r="AS514" s="24" t="n">
        <v>37.9978561401367</v>
      </c>
      <c r="AT514" s="24" t="n">
        <v>52.9978561401367</v>
      </c>
      <c r="AU514" s="24" t="n">
        <v>62.9978561401367</v>
      </c>
      <c r="AV514" s="24" t="n">
        <v>0</v>
      </c>
      <c r="AW514" s="15" t="n">
        <v>0</v>
      </c>
      <c r="AX514" s="24" t="n">
        <v>0</v>
      </c>
      <c r="AY514" s="15" t="n">
        <v>42887</v>
      </c>
      <c r="AZ514" s="24" t="n">
        <v>47.4978561401367</v>
      </c>
      <c r="BA514" s="24" t="n">
        <v>52.4978561401367</v>
      </c>
      <c r="BB514" s="24" t="n">
        <v>57.4978561401367</v>
      </c>
      <c r="BC514" s="24" t="n">
        <v>0</v>
      </c>
      <c r="BD514" s="15" t="n">
        <v>0</v>
      </c>
      <c r="BE514" s="24" t="n">
        <v>0</v>
      </c>
      <c r="BF514" s="15" t="n">
        <v>42887</v>
      </c>
      <c r="BG514" s="24" t="n">
        <v>41.0773025512695</v>
      </c>
      <c r="BH514" s="24" t="n">
        <v>43.5773025512695</v>
      </c>
      <c r="BI514" s="24" t="n">
        <v>50.5773025512695</v>
      </c>
      <c r="BJ514" s="24" t="n">
        <v>0</v>
      </c>
      <c r="BK514" s="15" t="n">
        <v>0</v>
      </c>
      <c r="BL514" s="24" t="n">
        <v>0</v>
      </c>
      <c r="BM514" s="15" t="n">
        <v>42887</v>
      </c>
      <c r="BN514" s="24" t="n">
        <v>52.2603569030762</v>
      </c>
      <c r="BO514" s="24" t="n">
        <v>54.7603569030762</v>
      </c>
      <c r="BP514" s="24" t="n">
        <v>61.7603569030762</v>
      </c>
      <c r="BQ514" s="24" t="n">
        <v>0</v>
      </c>
      <c r="BR514" s="15" t="n">
        <v>0</v>
      </c>
      <c r="BS514" s="24" t="n">
        <v>0</v>
      </c>
      <c r="BT514" s="15" t="n">
        <v>42887</v>
      </c>
      <c r="BU514" s="24" t="n">
        <v>42.4978561401367</v>
      </c>
      <c r="BV514" s="24" t="n">
        <v>47.4978561401367</v>
      </c>
      <c r="BW514" s="24" t="n">
        <v>52.4978561401367</v>
      </c>
      <c r="BX514" s="24" t="n">
        <v>0</v>
      </c>
      <c r="BY514" s="15" t="n">
        <v>0</v>
      </c>
      <c r="BZ514" s="24" t="n">
        <v>0</v>
      </c>
      <c r="CA514" s="15" t="n">
        <v>42887</v>
      </c>
      <c r="CB514" s="24" t="n">
        <v>39.0978561401367</v>
      </c>
      <c r="CC514" s="24" t="n">
        <v>54.0978561401367</v>
      </c>
      <c r="CD514" s="24" t="n">
        <v>64.0978561401367</v>
      </c>
      <c r="CE514" s="24" t="n">
        <v>0</v>
      </c>
      <c r="CF514" s="15" t="n">
        <v>0</v>
      </c>
      <c r="CG514" s="24" t="n">
        <v>0</v>
      </c>
      <c r="CH514" s="15" t="n">
        <v>42887</v>
      </c>
      <c r="CI514" s="24" t="n">
        <v>53.9999961853027</v>
      </c>
      <c r="CJ514" s="24" t="n">
        <v>58.9999961853027</v>
      </c>
      <c r="CK514" s="24" t="n">
        <v>63.9999961853027</v>
      </c>
      <c r="CL514" s="24" t="n">
        <v>1.25</v>
      </c>
      <c r="CM514" s="15" t="n">
        <v>43770</v>
      </c>
      <c r="CN514" s="24" t="n">
        <v>0.13</v>
      </c>
    </row>
    <row r="515" customFormat="false" ht="12.75" hidden="false" customHeight="false" outlineLevel="0" collapsed="false">
      <c r="B515" s="15" t="n">
        <v>42917</v>
      </c>
      <c r="C515" s="24" t="n">
        <v>92.75</v>
      </c>
      <c r="D515" s="24" t="n">
        <v>97.75</v>
      </c>
      <c r="E515" s="24" t="n">
        <v>102.75</v>
      </c>
      <c r="F515" s="25" t="n">
        <v>0</v>
      </c>
      <c r="G515" s="15" t="n">
        <v>0</v>
      </c>
      <c r="H515" s="25" t="n">
        <v>0</v>
      </c>
      <c r="I515" s="15" t="n">
        <v>42917</v>
      </c>
      <c r="J515" s="24" t="n">
        <v>95.4599990844727</v>
      </c>
      <c r="K515" s="24" t="n">
        <v>100.459999084473</v>
      </c>
      <c r="L515" s="24" t="n">
        <v>105.459999084473</v>
      </c>
      <c r="M515" s="25" t="n">
        <v>0</v>
      </c>
      <c r="N515" s="15" t="n">
        <v>0</v>
      </c>
      <c r="O515" s="25" t="n">
        <v>0</v>
      </c>
      <c r="P515" s="15" t="n">
        <v>42917</v>
      </c>
      <c r="Q515" s="24" t="n">
        <v>74.3</v>
      </c>
      <c r="R515" s="24" t="n">
        <v>84.2</v>
      </c>
      <c r="S515" s="24" t="n">
        <v>96.71</v>
      </c>
      <c r="T515" s="25" t="n">
        <v>0</v>
      </c>
      <c r="U515" s="15" t="n">
        <v>0</v>
      </c>
      <c r="V515" s="25" t="n">
        <v>0</v>
      </c>
      <c r="W515" s="15" t="n">
        <v>42917</v>
      </c>
      <c r="X515" s="24" t="n">
        <v>56.25</v>
      </c>
      <c r="Y515" s="24" t="n">
        <v>61.25</v>
      </c>
      <c r="Z515" s="24" t="n">
        <v>66.25</v>
      </c>
      <c r="AA515" s="25" t="n">
        <v>0</v>
      </c>
      <c r="AB515" s="15" t="n">
        <v>0</v>
      </c>
      <c r="AC515" s="25" t="n">
        <v>0</v>
      </c>
      <c r="AD515" s="15" t="n">
        <v>42917</v>
      </c>
      <c r="AE515" s="24" t="n">
        <v>94.25</v>
      </c>
      <c r="AF515" s="24" t="n">
        <v>99.25</v>
      </c>
      <c r="AG515" s="24" t="n">
        <v>104.25</v>
      </c>
      <c r="AH515" s="25" t="n">
        <v>0</v>
      </c>
      <c r="AI515" s="15" t="n">
        <v>0</v>
      </c>
      <c r="AJ515" s="25" t="n">
        <v>0</v>
      </c>
      <c r="AK515" s="15" t="n">
        <v>42917</v>
      </c>
      <c r="AL515" s="24" t="n">
        <v>114.59</v>
      </c>
      <c r="AM515" s="24" t="n">
        <v>119.59</v>
      </c>
      <c r="AN515" s="24" t="n">
        <v>124.59</v>
      </c>
      <c r="AO515" s="24" t="n">
        <v>0</v>
      </c>
      <c r="AP515" s="15" t="n">
        <v>0</v>
      </c>
      <c r="AQ515" s="24" t="n">
        <v>0</v>
      </c>
      <c r="AR515" s="15" t="n">
        <v>42917</v>
      </c>
      <c r="AS515" s="24" t="n">
        <v>51.7471466064453</v>
      </c>
      <c r="AT515" s="24" t="n">
        <v>86.7471466064453</v>
      </c>
      <c r="AU515" s="24" t="n">
        <v>101.747146606445</v>
      </c>
      <c r="AV515" s="24" t="n">
        <v>0</v>
      </c>
      <c r="AW515" s="15" t="n">
        <v>0</v>
      </c>
      <c r="AX515" s="24" t="n">
        <v>0</v>
      </c>
      <c r="AY515" s="15" t="n">
        <v>42917</v>
      </c>
      <c r="AZ515" s="24" t="n">
        <v>76.2471466064453</v>
      </c>
      <c r="BA515" s="24" t="n">
        <v>86.2471466064453</v>
      </c>
      <c r="BB515" s="24" t="n">
        <v>96.2471466064453</v>
      </c>
      <c r="BC515" s="24" t="n">
        <v>0</v>
      </c>
      <c r="BD515" s="15" t="n">
        <v>0</v>
      </c>
      <c r="BE515" s="24" t="n">
        <v>0</v>
      </c>
      <c r="BF515" s="15" t="n">
        <v>42917</v>
      </c>
      <c r="BG515" s="24" t="n">
        <v>65.225</v>
      </c>
      <c r="BH515" s="24" t="n">
        <v>67.725</v>
      </c>
      <c r="BI515" s="24" t="n">
        <v>74.725</v>
      </c>
      <c r="BJ515" s="24" t="n">
        <v>0</v>
      </c>
      <c r="BK515" s="15" t="n">
        <v>0</v>
      </c>
      <c r="BL515" s="24" t="n">
        <v>0</v>
      </c>
      <c r="BM515" s="15" t="n">
        <v>42917</v>
      </c>
      <c r="BN515" s="24" t="n">
        <v>80.7721481323242</v>
      </c>
      <c r="BO515" s="24" t="n">
        <v>83.2721481323242</v>
      </c>
      <c r="BP515" s="24" t="n">
        <v>90.2721481323242</v>
      </c>
      <c r="BQ515" s="24" t="n">
        <v>0</v>
      </c>
      <c r="BR515" s="15" t="n">
        <v>0</v>
      </c>
      <c r="BS515" s="24" t="n">
        <v>0</v>
      </c>
      <c r="BT515" s="15" t="n">
        <v>42917</v>
      </c>
      <c r="BU515" s="24" t="n">
        <v>62.9971466064453</v>
      </c>
      <c r="BV515" s="24" t="n">
        <v>72.9971466064453</v>
      </c>
      <c r="BW515" s="24" t="n">
        <v>82.9971466064453</v>
      </c>
      <c r="BX515" s="24" t="n">
        <v>0</v>
      </c>
      <c r="BY515" s="15" t="n">
        <v>0</v>
      </c>
      <c r="BZ515" s="24" t="n">
        <v>0</v>
      </c>
      <c r="CA515" s="15" t="n">
        <v>42917</v>
      </c>
      <c r="CB515" s="24" t="n">
        <v>52.8471466064453</v>
      </c>
      <c r="CC515" s="24" t="n">
        <v>87.8471466064453</v>
      </c>
      <c r="CD515" s="24" t="n">
        <v>102.847146606445</v>
      </c>
      <c r="CE515" s="24" t="n">
        <v>0</v>
      </c>
      <c r="CF515" s="15" t="n">
        <v>0</v>
      </c>
      <c r="CG515" s="24" t="n">
        <v>0</v>
      </c>
      <c r="CH515" s="15" t="n">
        <v>42917</v>
      </c>
      <c r="CI515" s="24" t="n">
        <v>65.7499923706055</v>
      </c>
      <c r="CJ515" s="24" t="n">
        <v>70.7499923706055</v>
      </c>
      <c r="CK515" s="24" t="n">
        <v>75.7499923706055</v>
      </c>
      <c r="CL515" s="24" t="n">
        <v>1.25</v>
      </c>
      <c r="CM515" s="15" t="n">
        <v>43800</v>
      </c>
      <c r="CN515" s="24" t="n">
        <v>0.13</v>
      </c>
    </row>
    <row r="516" customFormat="false" ht="12.75" hidden="false" customHeight="false" outlineLevel="0" collapsed="false">
      <c r="B516" s="15" t="n">
        <v>42948</v>
      </c>
      <c r="C516" s="24" t="n">
        <v>92.75</v>
      </c>
      <c r="D516" s="24" t="n">
        <v>97.75</v>
      </c>
      <c r="E516" s="24" t="n">
        <v>102.75</v>
      </c>
      <c r="F516" s="25" t="n">
        <v>0</v>
      </c>
      <c r="G516" s="15" t="n">
        <v>0</v>
      </c>
      <c r="H516" s="25" t="n">
        <v>0</v>
      </c>
      <c r="I516" s="15" t="n">
        <v>42948</v>
      </c>
      <c r="J516" s="24" t="n">
        <v>93.9499969482422</v>
      </c>
      <c r="K516" s="24" t="n">
        <v>98.9499969482422</v>
      </c>
      <c r="L516" s="24" t="n">
        <v>103.949996948242</v>
      </c>
      <c r="M516" s="25" t="n">
        <v>0</v>
      </c>
      <c r="N516" s="15" t="n">
        <v>0</v>
      </c>
      <c r="O516" s="25" t="n">
        <v>0</v>
      </c>
      <c r="P516" s="15" t="n">
        <v>42948</v>
      </c>
      <c r="Q516" s="24" t="n">
        <v>74.3</v>
      </c>
      <c r="R516" s="24" t="n">
        <v>84.2</v>
      </c>
      <c r="S516" s="24" t="n">
        <v>96.71</v>
      </c>
      <c r="T516" s="25" t="n">
        <v>0</v>
      </c>
      <c r="U516" s="15" t="n">
        <v>0</v>
      </c>
      <c r="V516" s="25" t="n">
        <v>0</v>
      </c>
      <c r="W516" s="15" t="n">
        <v>42948</v>
      </c>
      <c r="X516" s="24" t="n">
        <v>56.25</v>
      </c>
      <c r="Y516" s="24" t="n">
        <v>61.25</v>
      </c>
      <c r="Z516" s="24" t="n">
        <v>66.25</v>
      </c>
      <c r="AA516" s="25" t="n">
        <v>0</v>
      </c>
      <c r="AB516" s="15" t="n">
        <v>0</v>
      </c>
      <c r="AC516" s="25" t="n">
        <v>0</v>
      </c>
      <c r="AD516" s="15" t="n">
        <v>42948</v>
      </c>
      <c r="AE516" s="24" t="n">
        <v>94.25</v>
      </c>
      <c r="AF516" s="24" t="n">
        <v>99.25</v>
      </c>
      <c r="AG516" s="24" t="n">
        <v>104.25</v>
      </c>
      <c r="AH516" s="25" t="n">
        <v>0</v>
      </c>
      <c r="AI516" s="15" t="n">
        <v>0</v>
      </c>
      <c r="AJ516" s="25" t="n">
        <v>0</v>
      </c>
      <c r="AK516" s="15" t="n">
        <v>42948</v>
      </c>
      <c r="AL516" s="24" t="n">
        <v>114.59</v>
      </c>
      <c r="AM516" s="24" t="n">
        <v>119.59</v>
      </c>
      <c r="AN516" s="24" t="n">
        <v>124.59</v>
      </c>
      <c r="AO516" s="24" t="n">
        <v>0</v>
      </c>
      <c r="AP516" s="15" t="n">
        <v>0</v>
      </c>
      <c r="AQ516" s="24" t="n">
        <v>0</v>
      </c>
      <c r="AR516" s="15" t="n">
        <v>42948</v>
      </c>
      <c r="AS516" s="24" t="n">
        <v>51.7471466064453</v>
      </c>
      <c r="AT516" s="24" t="n">
        <v>86.7471466064453</v>
      </c>
      <c r="AU516" s="24" t="n">
        <v>101.747146606445</v>
      </c>
      <c r="AV516" s="24" t="n">
        <v>0</v>
      </c>
      <c r="AW516" s="15" t="n">
        <v>0</v>
      </c>
      <c r="AX516" s="24" t="n">
        <v>0</v>
      </c>
      <c r="AY516" s="15" t="n">
        <v>42948</v>
      </c>
      <c r="AZ516" s="24" t="n">
        <v>76.2471466064453</v>
      </c>
      <c r="BA516" s="24" t="n">
        <v>86.2471466064453</v>
      </c>
      <c r="BB516" s="24" t="n">
        <v>96.2471466064453</v>
      </c>
      <c r="BC516" s="24" t="n">
        <v>0</v>
      </c>
      <c r="BD516" s="15" t="n">
        <v>0</v>
      </c>
      <c r="BE516" s="24" t="n">
        <v>0</v>
      </c>
      <c r="BF516" s="15" t="n">
        <v>42948</v>
      </c>
      <c r="BG516" s="24" t="n">
        <v>65.225</v>
      </c>
      <c r="BH516" s="24" t="n">
        <v>67.725</v>
      </c>
      <c r="BI516" s="24" t="n">
        <v>74.725</v>
      </c>
      <c r="BJ516" s="24" t="n">
        <v>0</v>
      </c>
      <c r="BK516" s="15" t="n">
        <v>0</v>
      </c>
      <c r="BL516" s="24" t="n">
        <v>0</v>
      </c>
      <c r="BM516" s="15" t="n">
        <v>42948</v>
      </c>
      <c r="BN516" s="24" t="n">
        <v>80.7721481323242</v>
      </c>
      <c r="BO516" s="24" t="n">
        <v>83.2721481323242</v>
      </c>
      <c r="BP516" s="24" t="n">
        <v>90.2721481323242</v>
      </c>
      <c r="BQ516" s="24" t="n">
        <v>0</v>
      </c>
      <c r="BR516" s="15" t="n">
        <v>0</v>
      </c>
      <c r="BS516" s="24" t="n">
        <v>0</v>
      </c>
      <c r="BT516" s="15" t="n">
        <v>42948</v>
      </c>
      <c r="BU516" s="24" t="n">
        <v>62.9971466064453</v>
      </c>
      <c r="BV516" s="24" t="n">
        <v>72.9971466064453</v>
      </c>
      <c r="BW516" s="24" t="n">
        <v>82.9971466064453</v>
      </c>
      <c r="BX516" s="24" t="n">
        <v>0</v>
      </c>
      <c r="BY516" s="15" t="n">
        <v>0</v>
      </c>
      <c r="BZ516" s="24" t="n">
        <v>0</v>
      </c>
      <c r="CA516" s="15" t="n">
        <v>42948</v>
      </c>
      <c r="CB516" s="24" t="n">
        <v>52.8471466064453</v>
      </c>
      <c r="CC516" s="24" t="n">
        <v>87.8471466064453</v>
      </c>
      <c r="CD516" s="24" t="n">
        <v>102.847146606445</v>
      </c>
      <c r="CE516" s="24" t="n">
        <v>0</v>
      </c>
      <c r="CF516" s="15" t="n">
        <v>0</v>
      </c>
      <c r="CG516" s="24" t="n">
        <v>0</v>
      </c>
      <c r="CH516" s="15" t="n">
        <v>42948</v>
      </c>
      <c r="CI516" s="24" t="n">
        <v>65.75</v>
      </c>
      <c r="CJ516" s="24" t="n">
        <v>70.75</v>
      </c>
      <c r="CK516" s="24" t="n">
        <v>75.75</v>
      </c>
      <c r="CL516" s="24" t="n">
        <v>1.25</v>
      </c>
      <c r="CM516" s="15" t="n">
        <v>43831</v>
      </c>
      <c r="CN516" s="24" t="n">
        <v>0.13</v>
      </c>
    </row>
    <row r="517" customFormat="false" ht="12.75" hidden="false" customHeight="false" outlineLevel="0" collapsed="false">
      <c r="B517" s="15" t="n">
        <v>42979</v>
      </c>
      <c r="C517" s="24" t="n">
        <v>40.95</v>
      </c>
      <c r="D517" s="24" t="n">
        <v>43.25</v>
      </c>
      <c r="E517" s="24" t="n">
        <v>45.55</v>
      </c>
      <c r="F517" s="25" t="n">
        <v>0</v>
      </c>
      <c r="G517" s="15" t="n">
        <v>0</v>
      </c>
      <c r="H517" s="25" t="n">
        <v>0</v>
      </c>
      <c r="I517" s="15" t="n">
        <v>42979</v>
      </c>
      <c r="J517" s="24" t="n">
        <v>33.4999992370606</v>
      </c>
      <c r="K517" s="24" t="n">
        <v>35.7999992370606</v>
      </c>
      <c r="L517" s="24" t="n">
        <v>38.0999992370605</v>
      </c>
      <c r="M517" s="25" t="n">
        <v>0</v>
      </c>
      <c r="N517" s="15" t="n">
        <v>0</v>
      </c>
      <c r="O517" s="25" t="n">
        <v>0</v>
      </c>
      <c r="P517" s="15" t="n">
        <v>42979</v>
      </c>
      <c r="Q517" s="24" t="n">
        <v>34.93</v>
      </c>
      <c r="R517" s="24" t="n">
        <v>40</v>
      </c>
      <c r="S517" s="24" t="n">
        <v>43.85</v>
      </c>
      <c r="T517" s="25" t="n">
        <v>0</v>
      </c>
      <c r="U517" s="15" t="n">
        <v>0</v>
      </c>
      <c r="V517" s="25" t="n">
        <v>0</v>
      </c>
      <c r="W517" s="15" t="n">
        <v>42979</v>
      </c>
      <c r="X517" s="24" t="n">
        <v>33.75</v>
      </c>
      <c r="Y517" s="24" t="n">
        <v>36.05</v>
      </c>
      <c r="Z517" s="24" t="n">
        <v>38.35</v>
      </c>
      <c r="AA517" s="25" t="n">
        <v>0</v>
      </c>
      <c r="AB517" s="15" t="n">
        <v>0</v>
      </c>
      <c r="AC517" s="25" t="n">
        <v>0</v>
      </c>
      <c r="AD517" s="15" t="n">
        <v>42979</v>
      </c>
      <c r="AE517" s="24" t="n">
        <v>31.2</v>
      </c>
      <c r="AF517" s="24" t="n">
        <v>33.5</v>
      </c>
      <c r="AG517" s="24" t="n">
        <v>35.8</v>
      </c>
      <c r="AH517" s="25" t="n">
        <v>0</v>
      </c>
      <c r="AI517" s="15" t="n">
        <v>0</v>
      </c>
      <c r="AJ517" s="25" t="n">
        <v>0</v>
      </c>
      <c r="AK517" s="15" t="n">
        <v>42979</v>
      </c>
      <c r="AL517" s="24" t="n">
        <v>45.54</v>
      </c>
      <c r="AM517" s="24" t="n">
        <v>47.84</v>
      </c>
      <c r="AN517" s="24" t="n">
        <v>50.14</v>
      </c>
      <c r="AO517" s="24" t="n">
        <v>0</v>
      </c>
      <c r="AP517" s="15" t="n">
        <v>0</v>
      </c>
      <c r="AQ517" s="24" t="n">
        <v>0</v>
      </c>
      <c r="AR517" s="15" t="n">
        <v>42979</v>
      </c>
      <c r="AS517" s="24" t="n">
        <v>30.2521438598633</v>
      </c>
      <c r="AT517" s="24" t="n">
        <v>40.2521438598633</v>
      </c>
      <c r="AU517" s="24" t="n">
        <v>50.2521438598633</v>
      </c>
      <c r="AV517" s="24" t="n">
        <v>0</v>
      </c>
      <c r="AW517" s="15" t="n">
        <v>0</v>
      </c>
      <c r="AX517" s="24" t="n">
        <v>0</v>
      </c>
      <c r="AY517" s="15" t="n">
        <v>42979</v>
      </c>
      <c r="AZ517" s="24" t="n">
        <v>38.2521438598633</v>
      </c>
      <c r="BA517" s="24" t="n">
        <v>39.7521438598633</v>
      </c>
      <c r="BB517" s="24" t="n">
        <v>41.2521438598633</v>
      </c>
      <c r="BC517" s="24" t="n">
        <v>0</v>
      </c>
      <c r="BD517" s="15" t="n">
        <v>0</v>
      </c>
      <c r="BE517" s="24" t="n">
        <v>0</v>
      </c>
      <c r="BF517" s="15" t="n">
        <v>42979</v>
      </c>
      <c r="BG517" s="24" t="n">
        <v>36.6844139099121</v>
      </c>
      <c r="BH517" s="24" t="n">
        <v>39.1844139099121</v>
      </c>
      <c r="BI517" s="24" t="n">
        <v>46.1844139099121</v>
      </c>
      <c r="BJ517" s="24" t="n">
        <v>0</v>
      </c>
      <c r="BK517" s="15" t="n">
        <v>0</v>
      </c>
      <c r="BL517" s="24" t="n">
        <v>0</v>
      </c>
      <c r="BM517" s="15" t="n">
        <v>42979</v>
      </c>
      <c r="BN517" s="24" t="n">
        <v>38.9271430969238</v>
      </c>
      <c r="BO517" s="24" t="n">
        <v>41.4271430969238</v>
      </c>
      <c r="BP517" s="24" t="n">
        <v>48.4271430969238</v>
      </c>
      <c r="BQ517" s="24" t="n">
        <v>0</v>
      </c>
      <c r="BR517" s="15" t="n">
        <v>0</v>
      </c>
      <c r="BS517" s="24" t="n">
        <v>0</v>
      </c>
      <c r="BT517" s="15" t="n">
        <v>42979</v>
      </c>
      <c r="BU517" s="24" t="n">
        <v>33.6021423339844</v>
      </c>
      <c r="BV517" s="24" t="n">
        <v>35.1021423339844</v>
      </c>
      <c r="BW517" s="24" t="n">
        <v>36.6021423339844</v>
      </c>
      <c r="BX517" s="24" t="n">
        <v>0</v>
      </c>
      <c r="BY517" s="15" t="n">
        <v>0</v>
      </c>
      <c r="BZ517" s="24" t="n">
        <v>0</v>
      </c>
      <c r="CA517" s="15" t="n">
        <v>42979</v>
      </c>
      <c r="CB517" s="24" t="n">
        <v>31.3521438598633</v>
      </c>
      <c r="CC517" s="24" t="n">
        <v>41.3521438598633</v>
      </c>
      <c r="CD517" s="24" t="n">
        <v>51.3521438598633</v>
      </c>
      <c r="CE517" s="24" t="n">
        <v>0</v>
      </c>
      <c r="CF517" s="15" t="n">
        <v>0</v>
      </c>
      <c r="CG517" s="24" t="n">
        <v>0</v>
      </c>
      <c r="CH517" s="15" t="n">
        <v>42979</v>
      </c>
      <c r="CI517" s="24" t="n">
        <v>39.0000038146973</v>
      </c>
      <c r="CJ517" s="24" t="n">
        <v>44.0000038146973</v>
      </c>
      <c r="CK517" s="24" t="n">
        <v>49.0000038146973</v>
      </c>
      <c r="CL517" s="24" t="n">
        <v>1.25</v>
      </c>
      <c r="CM517" s="15" t="n">
        <v>43862</v>
      </c>
      <c r="CN517" s="24" t="n">
        <v>0.13</v>
      </c>
    </row>
    <row r="518" customFormat="false" ht="12.75" hidden="false" customHeight="false" outlineLevel="0" collapsed="false">
      <c r="B518" s="15" t="n">
        <v>43009</v>
      </c>
      <c r="C518" s="24" t="n">
        <v>38.85</v>
      </c>
      <c r="D518" s="24" t="n">
        <v>41</v>
      </c>
      <c r="E518" s="24" t="n">
        <v>43.15</v>
      </c>
      <c r="F518" s="25" t="n">
        <v>0</v>
      </c>
      <c r="G518" s="15" t="n">
        <v>0</v>
      </c>
      <c r="H518" s="25" t="n">
        <v>0</v>
      </c>
      <c r="I518" s="15" t="n">
        <v>43009</v>
      </c>
      <c r="J518" s="24" t="n">
        <v>28.8000007629395</v>
      </c>
      <c r="K518" s="24" t="n">
        <v>30.9500007629395</v>
      </c>
      <c r="L518" s="24" t="n">
        <v>33.1000007629395</v>
      </c>
      <c r="M518" s="25" t="n">
        <v>0</v>
      </c>
      <c r="N518" s="15" t="n">
        <v>0</v>
      </c>
      <c r="O518" s="25" t="n">
        <v>0</v>
      </c>
      <c r="P518" s="15" t="n">
        <v>43009</v>
      </c>
      <c r="Q518" s="24" t="n">
        <v>38.62</v>
      </c>
      <c r="R518" s="24" t="n">
        <v>41.25</v>
      </c>
      <c r="S518" s="24" t="n">
        <v>43.7</v>
      </c>
      <c r="T518" s="25" t="n">
        <v>0</v>
      </c>
      <c r="U518" s="15" t="n">
        <v>0</v>
      </c>
      <c r="V518" s="25" t="n">
        <v>0</v>
      </c>
      <c r="W518" s="15" t="n">
        <v>43009</v>
      </c>
      <c r="X518" s="24" t="n">
        <v>32.9</v>
      </c>
      <c r="Y518" s="24" t="n">
        <v>35.05</v>
      </c>
      <c r="Z518" s="24" t="n">
        <v>37.2</v>
      </c>
      <c r="AA518" s="25" t="n">
        <v>0</v>
      </c>
      <c r="AB518" s="15" t="n">
        <v>0</v>
      </c>
      <c r="AC518" s="25" t="n">
        <v>0</v>
      </c>
      <c r="AD518" s="15" t="n">
        <v>43009</v>
      </c>
      <c r="AE518" s="24" t="n">
        <v>25.85</v>
      </c>
      <c r="AF518" s="24" t="n">
        <v>28</v>
      </c>
      <c r="AG518" s="24" t="n">
        <v>30.15</v>
      </c>
      <c r="AH518" s="25" t="n">
        <v>0</v>
      </c>
      <c r="AI518" s="15" t="n">
        <v>0</v>
      </c>
      <c r="AJ518" s="25" t="n">
        <v>0</v>
      </c>
      <c r="AK518" s="15" t="n">
        <v>43009</v>
      </c>
      <c r="AL518" s="24" t="n">
        <v>44.19</v>
      </c>
      <c r="AM518" s="24" t="n">
        <v>46.34</v>
      </c>
      <c r="AN518" s="24" t="n">
        <v>48.49</v>
      </c>
      <c r="AO518" s="24" t="n">
        <v>0</v>
      </c>
      <c r="AP518" s="15" t="n">
        <v>0</v>
      </c>
      <c r="AQ518" s="24" t="n">
        <v>0</v>
      </c>
      <c r="AR518" s="15" t="n">
        <v>43009</v>
      </c>
      <c r="AS518" s="24" t="n">
        <v>35.1489334106445</v>
      </c>
      <c r="AT518" s="24" t="n">
        <v>38.1489334106445</v>
      </c>
      <c r="AU518" s="24" t="n">
        <v>41.1489334106445</v>
      </c>
      <c r="AV518" s="24" t="n">
        <v>0</v>
      </c>
      <c r="AW518" s="15" t="n">
        <v>0</v>
      </c>
      <c r="AX518" s="24" t="n">
        <v>0</v>
      </c>
      <c r="AY518" s="15" t="n">
        <v>43009</v>
      </c>
      <c r="AZ518" s="24" t="n">
        <v>36.1489334106445</v>
      </c>
      <c r="BA518" s="24" t="n">
        <v>37.6489334106445</v>
      </c>
      <c r="BB518" s="24" t="n">
        <v>39.1489334106445</v>
      </c>
      <c r="BC518" s="24" t="n">
        <v>0</v>
      </c>
      <c r="BD518" s="15" t="n">
        <v>0</v>
      </c>
      <c r="BE518" s="24" t="n">
        <v>0</v>
      </c>
      <c r="BF518" s="15" t="n">
        <v>43009</v>
      </c>
      <c r="BG518" s="24" t="n">
        <v>39.8999977111816</v>
      </c>
      <c r="BH518" s="24" t="n">
        <v>42.3999977111816</v>
      </c>
      <c r="BI518" s="24" t="n">
        <v>49.3999977111816</v>
      </c>
      <c r="BJ518" s="24" t="n">
        <v>0</v>
      </c>
      <c r="BK518" s="15" t="n">
        <v>0</v>
      </c>
      <c r="BL518" s="24" t="n">
        <v>0</v>
      </c>
      <c r="BM518" s="15" t="n">
        <v>43009</v>
      </c>
      <c r="BN518" s="24" t="n">
        <v>35.1489334106445</v>
      </c>
      <c r="BO518" s="24" t="n">
        <v>37.6489334106445</v>
      </c>
      <c r="BP518" s="24" t="n">
        <v>44.6489334106445</v>
      </c>
      <c r="BQ518" s="24" t="n">
        <v>0</v>
      </c>
      <c r="BR518" s="15" t="n">
        <v>0</v>
      </c>
      <c r="BS518" s="24" t="n">
        <v>0</v>
      </c>
      <c r="BT518" s="15" t="n">
        <v>43009</v>
      </c>
      <c r="BU518" s="24" t="n">
        <v>36.8989295959473</v>
      </c>
      <c r="BV518" s="24" t="n">
        <v>38.3989295959473</v>
      </c>
      <c r="BW518" s="24" t="n">
        <v>39.8989295959473</v>
      </c>
      <c r="BX518" s="24" t="n">
        <v>0</v>
      </c>
      <c r="BY518" s="15" t="n">
        <v>0</v>
      </c>
      <c r="BZ518" s="24" t="n">
        <v>0</v>
      </c>
      <c r="CA518" s="15" t="n">
        <v>43009</v>
      </c>
      <c r="CB518" s="24" t="n">
        <v>36.2489334106445</v>
      </c>
      <c r="CC518" s="24" t="n">
        <v>39.2489334106445</v>
      </c>
      <c r="CD518" s="24" t="n">
        <v>42.2489334106445</v>
      </c>
      <c r="CE518" s="24" t="n">
        <v>0</v>
      </c>
      <c r="CF518" s="15" t="n">
        <v>0</v>
      </c>
      <c r="CG518" s="24" t="n">
        <v>0</v>
      </c>
      <c r="CH518" s="15" t="n">
        <v>43009</v>
      </c>
      <c r="CI518" s="24" t="n">
        <v>33.5000022888184</v>
      </c>
      <c r="CJ518" s="24" t="n">
        <v>38.5000022888184</v>
      </c>
      <c r="CK518" s="24" t="n">
        <v>43.5000022888184</v>
      </c>
      <c r="CL518" s="24" t="n">
        <v>1.25</v>
      </c>
      <c r="CM518" s="15" t="n">
        <v>43891</v>
      </c>
      <c r="CN518" s="24" t="n">
        <v>0.13</v>
      </c>
    </row>
    <row r="519" customFormat="false" ht="12.75" hidden="false" customHeight="false" outlineLevel="0" collapsed="false">
      <c r="B519" s="15" t="n">
        <v>43040</v>
      </c>
      <c r="C519" s="24" t="n">
        <v>38.85</v>
      </c>
      <c r="D519" s="24" t="n">
        <v>41</v>
      </c>
      <c r="E519" s="24" t="n">
        <v>43.15</v>
      </c>
      <c r="F519" s="25" t="n">
        <v>0</v>
      </c>
      <c r="G519" s="15" t="n">
        <v>0</v>
      </c>
      <c r="H519" s="25" t="n">
        <v>0</v>
      </c>
      <c r="I519" s="15" t="n">
        <v>43040</v>
      </c>
      <c r="J519" s="24" t="n">
        <v>32.0500007629395</v>
      </c>
      <c r="K519" s="24" t="n">
        <v>34.2000007629395</v>
      </c>
      <c r="L519" s="24" t="n">
        <v>36.3500007629395</v>
      </c>
      <c r="M519" s="25" t="n">
        <v>0</v>
      </c>
      <c r="N519" s="15" t="n">
        <v>0</v>
      </c>
      <c r="O519" s="25" t="n">
        <v>0</v>
      </c>
      <c r="P519" s="15" t="n">
        <v>43040</v>
      </c>
      <c r="Q519" s="24" t="n">
        <v>38.62</v>
      </c>
      <c r="R519" s="24" t="n">
        <v>41.25</v>
      </c>
      <c r="S519" s="24" t="n">
        <v>43.7</v>
      </c>
      <c r="T519" s="25" t="n">
        <v>0</v>
      </c>
      <c r="U519" s="15" t="n">
        <v>0</v>
      </c>
      <c r="V519" s="25" t="n">
        <v>0</v>
      </c>
      <c r="W519" s="15" t="n">
        <v>43040</v>
      </c>
      <c r="X519" s="24" t="n">
        <v>32.9</v>
      </c>
      <c r="Y519" s="24" t="n">
        <v>35.05</v>
      </c>
      <c r="Z519" s="24" t="n">
        <v>37.2</v>
      </c>
      <c r="AA519" s="25" t="n">
        <v>0</v>
      </c>
      <c r="AB519" s="15" t="n">
        <v>0</v>
      </c>
      <c r="AC519" s="25" t="n">
        <v>0</v>
      </c>
      <c r="AD519" s="15" t="n">
        <v>43040</v>
      </c>
      <c r="AE519" s="24" t="n">
        <v>26.85</v>
      </c>
      <c r="AF519" s="24" t="n">
        <v>29</v>
      </c>
      <c r="AG519" s="24" t="n">
        <v>31.15</v>
      </c>
      <c r="AH519" s="25" t="n">
        <v>0</v>
      </c>
      <c r="AI519" s="15" t="n">
        <v>0</v>
      </c>
      <c r="AJ519" s="25" t="n">
        <v>0</v>
      </c>
      <c r="AK519" s="15" t="n">
        <v>43040</v>
      </c>
      <c r="AL519" s="24" t="n">
        <v>44.19</v>
      </c>
      <c r="AM519" s="24" t="n">
        <v>46.34</v>
      </c>
      <c r="AN519" s="24" t="n">
        <v>48.49</v>
      </c>
      <c r="AO519" s="24" t="n">
        <v>0</v>
      </c>
      <c r="AP519" s="15" t="n">
        <v>0</v>
      </c>
      <c r="AQ519" s="24" t="n">
        <v>0</v>
      </c>
      <c r="AR519" s="15" t="n">
        <v>43040</v>
      </c>
      <c r="AS519" s="24" t="n">
        <v>35.2489318847656</v>
      </c>
      <c r="AT519" s="24" t="n">
        <v>38.2489318847656</v>
      </c>
      <c r="AU519" s="24" t="n">
        <v>41.2489318847656</v>
      </c>
      <c r="AV519" s="24" t="n">
        <v>0</v>
      </c>
      <c r="AW519" s="15" t="n">
        <v>0</v>
      </c>
      <c r="AX519" s="24" t="n">
        <v>0</v>
      </c>
      <c r="AY519" s="15" t="n">
        <v>43040</v>
      </c>
      <c r="AZ519" s="24" t="n">
        <v>36.2489318847656</v>
      </c>
      <c r="BA519" s="24" t="n">
        <v>37.7489318847656</v>
      </c>
      <c r="BB519" s="24" t="n">
        <v>39.2489318847656</v>
      </c>
      <c r="BC519" s="24" t="n">
        <v>0</v>
      </c>
      <c r="BD519" s="15" t="n">
        <v>0</v>
      </c>
      <c r="BE519" s="24" t="n">
        <v>0</v>
      </c>
      <c r="BF519" s="15" t="n">
        <v>43040</v>
      </c>
      <c r="BG519" s="24" t="n">
        <v>40.6969146728516</v>
      </c>
      <c r="BH519" s="24" t="n">
        <v>43.1969146728516</v>
      </c>
      <c r="BI519" s="24" t="n">
        <v>50.1969146728516</v>
      </c>
      <c r="BJ519" s="24" t="n">
        <v>0</v>
      </c>
      <c r="BK519" s="15" t="n">
        <v>0</v>
      </c>
      <c r="BL519" s="24" t="n">
        <v>0</v>
      </c>
      <c r="BM519" s="15" t="n">
        <v>43040</v>
      </c>
      <c r="BN519" s="24" t="n">
        <v>35.2489318847656</v>
      </c>
      <c r="BO519" s="24" t="n">
        <v>37.7489318847656</v>
      </c>
      <c r="BP519" s="24" t="n">
        <v>44.7489318847656</v>
      </c>
      <c r="BQ519" s="24" t="n">
        <v>0</v>
      </c>
      <c r="BR519" s="15" t="n">
        <v>0</v>
      </c>
      <c r="BS519" s="24" t="n">
        <v>0</v>
      </c>
      <c r="BT519" s="15" t="n">
        <v>43040</v>
      </c>
      <c r="BU519" s="24" t="n">
        <v>40.3989295959473</v>
      </c>
      <c r="BV519" s="24" t="n">
        <v>41.8989295959473</v>
      </c>
      <c r="BW519" s="24" t="n">
        <v>43.3989295959473</v>
      </c>
      <c r="BX519" s="24" t="n">
        <v>0</v>
      </c>
      <c r="BY519" s="15" t="n">
        <v>0</v>
      </c>
      <c r="BZ519" s="24" t="n">
        <v>0</v>
      </c>
      <c r="CA519" s="15" t="n">
        <v>43040</v>
      </c>
      <c r="CB519" s="24" t="n">
        <v>36.3489318847656</v>
      </c>
      <c r="CC519" s="24" t="n">
        <v>39.3489318847656</v>
      </c>
      <c r="CD519" s="24" t="n">
        <v>42.3489318847656</v>
      </c>
      <c r="CE519" s="24" t="n">
        <v>0</v>
      </c>
      <c r="CF519" s="15" t="n">
        <v>0</v>
      </c>
      <c r="CG519" s="24" t="n">
        <v>0</v>
      </c>
      <c r="CH519" s="15" t="n">
        <v>43040</v>
      </c>
      <c r="CI519" s="24" t="n">
        <v>34.6999954223633</v>
      </c>
      <c r="CJ519" s="24" t="n">
        <v>39.6999954223633</v>
      </c>
      <c r="CK519" s="24" t="n">
        <v>44.6999954223633</v>
      </c>
      <c r="CL519" s="24" t="n">
        <v>1.25</v>
      </c>
      <c r="CM519" s="15" t="n">
        <v>43922</v>
      </c>
      <c r="CN519" s="24" t="n">
        <v>0.13</v>
      </c>
    </row>
    <row r="520" customFormat="false" ht="12.75" hidden="false" customHeight="false" outlineLevel="0" collapsed="false">
      <c r="B520" s="15" t="n">
        <v>43070</v>
      </c>
      <c r="C520" s="24" t="n">
        <v>38.85</v>
      </c>
      <c r="D520" s="24" t="n">
        <v>41</v>
      </c>
      <c r="E520" s="24" t="n">
        <v>43.15</v>
      </c>
      <c r="F520" s="25" t="n">
        <v>0</v>
      </c>
      <c r="G520" s="15" t="n">
        <v>0</v>
      </c>
      <c r="H520" s="25" t="n">
        <v>0</v>
      </c>
      <c r="I520" s="15" t="n">
        <v>43070</v>
      </c>
      <c r="J520" s="24" t="n">
        <v>31.6999984741211</v>
      </c>
      <c r="K520" s="24" t="n">
        <v>33.8499984741211</v>
      </c>
      <c r="L520" s="24" t="n">
        <v>35.9999984741211</v>
      </c>
      <c r="M520" s="25" t="n">
        <v>0</v>
      </c>
      <c r="N520" s="15" t="n">
        <v>0</v>
      </c>
      <c r="O520" s="25" t="n">
        <v>0</v>
      </c>
      <c r="P520" s="15" t="n">
        <v>43070</v>
      </c>
      <c r="Q520" s="24" t="n">
        <v>38.62</v>
      </c>
      <c r="R520" s="24" t="n">
        <v>41.25</v>
      </c>
      <c r="S520" s="24" t="n">
        <v>43.7</v>
      </c>
      <c r="T520" s="25" t="n">
        <v>0</v>
      </c>
      <c r="U520" s="15" t="n">
        <v>0</v>
      </c>
      <c r="V520" s="25" t="n">
        <v>0</v>
      </c>
      <c r="W520" s="15" t="n">
        <v>43070</v>
      </c>
      <c r="X520" s="24" t="n">
        <v>32.9</v>
      </c>
      <c r="Y520" s="24" t="n">
        <v>35.05</v>
      </c>
      <c r="Z520" s="24" t="n">
        <v>37.2</v>
      </c>
      <c r="AA520" s="25" t="n">
        <v>0</v>
      </c>
      <c r="AB520" s="15" t="n">
        <v>0</v>
      </c>
      <c r="AC520" s="25" t="n">
        <v>0</v>
      </c>
      <c r="AD520" s="15" t="n">
        <v>43070</v>
      </c>
      <c r="AE520" s="24" t="n">
        <v>26.85</v>
      </c>
      <c r="AF520" s="24" t="n">
        <v>29</v>
      </c>
      <c r="AG520" s="24" t="n">
        <v>31.15</v>
      </c>
      <c r="AH520" s="25" t="n">
        <v>0</v>
      </c>
      <c r="AI520" s="15" t="n">
        <v>0</v>
      </c>
      <c r="AJ520" s="25" t="n">
        <v>0</v>
      </c>
      <c r="AK520" s="15" t="n">
        <v>43070</v>
      </c>
      <c r="AL520" s="24" t="n">
        <v>44.19</v>
      </c>
      <c r="AM520" s="24" t="n">
        <v>46.34</v>
      </c>
      <c r="AN520" s="24" t="n">
        <v>48.49</v>
      </c>
      <c r="AO520" s="24" t="n">
        <v>0</v>
      </c>
      <c r="AP520" s="15" t="n">
        <v>0</v>
      </c>
      <c r="AQ520" s="24" t="n">
        <v>0</v>
      </c>
      <c r="AR520" s="15" t="n">
        <v>43070</v>
      </c>
      <c r="AS520" s="24" t="n">
        <v>35.3489303588867</v>
      </c>
      <c r="AT520" s="24" t="n">
        <v>38.3489303588867</v>
      </c>
      <c r="AU520" s="24" t="n">
        <v>41.3489303588867</v>
      </c>
      <c r="AV520" s="24" t="n">
        <v>0</v>
      </c>
      <c r="AW520" s="15" t="n">
        <v>0</v>
      </c>
      <c r="AX520" s="24" t="n">
        <v>0</v>
      </c>
      <c r="AY520" s="15" t="n">
        <v>43070</v>
      </c>
      <c r="AZ520" s="24" t="n">
        <v>36.3489303588867</v>
      </c>
      <c r="BA520" s="24" t="n">
        <v>37.8489303588867</v>
      </c>
      <c r="BB520" s="24" t="n">
        <v>39.3489303588867</v>
      </c>
      <c r="BC520" s="24" t="n">
        <v>0</v>
      </c>
      <c r="BD520" s="15" t="n">
        <v>0</v>
      </c>
      <c r="BE520" s="24" t="n">
        <v>0</v>
      </c>
      <c r="BF520" s="15" t="n">
        <v>43070</v>
      </c>
      <c r="BG520" s="24" t="n">
        <v>41.4523010253906</v>
      </c>
      <c r="BH520" s="24" t="n">
        <v>43.9523010253906</v>
      </c>
      <c r="BI520" s="24" t="n">
        <v>50.9523010253906</v>
      </c>
      <c r="BJ520" s="24" t="n">
        <v>0</v>
      </c>
      <c r="BK520" s="15" t="n">
        <v>0</v>
      </c>
      <c r="BL520" s="24" t="n">
        <v>0</v>
      </c>
      <c r="BM520" s="15" t="n">
        <v>43070</v>
      </c>
      <c r="BN520" s="24" t="n">
        <v>35.3489303588867</v>
      </c>
      <c r="BO520" s="24" t="n">
        <v>37.8489303588867</v>
      </c>
      <c r="BP520" s="24" t="n">
        <v>44.8489303588867</v>
      </c>
      <c r="BQ520" s="24" t="n">
        <v>0</v>
      </c>
      <c r="BR520" s="15" t="n">
        <v>0</v>
      </c>
      <c r="BS520" s="24" t="n">
        <v>0</v>
      </c>
      <c r="BT520" s="15" t="n">
        <v>43070</v>
      </c>
      <c r="BU520" s="24" t="n">
        <v>40.8989295959473</v>
      </c>
      <c r="BV520" s="24" t="n">
        <v>42.3989295959473</v>
      </c>
      <c r="BW520" s="24" t="n">
        <v>43.8989295959473</v>
      </c>
      <c r="BX520" s="24" t="n">
        <v>0</v>
      </c>
      <c r="BY520" s="15" t="n">
        <v>0</v>
      </c>
      <c r="BZ520" s="24" t="n">
        <v>0</v>
      </c>
      <c r="CA520" s="15" t="n">
        <v>43070</v>
      </c>
      <c r="CB520" s="24" t="n">
        <v>36.4489303588867</v>
      </c>
      <c r="CC520" s="24" t="n">
        <v>39.4489303588867</v>
      </c>
      <c r="CD520" s="24" t="n">
        <v>42.4489303588867</v>
      </c>
      <c r="CE520" s="24" t="n">
        <v>0</v>
      </c>
      <c r="CF520" s="15" t="n">
        <v>0</v>
      </c>
      <c r="CG520" s="24" t="n">
        <v>0</v>
      </c>
      <c r="CH520" s="15" t="n">
        <v>43070</v>
      </c>
      <c r="CI520" s="24" t="n">
        <v>34.6999954223633</v>
      </c>
      <c r="CJ520" s="24" t="n">
        <v>39.6999954223633</v>
      </c>
      <c r="CK520" s="24" t="n">
        <v>44.6999954223633</v>
      </c>
      <c r="CL520" s="24" t="n">
        <v>1.25</v>
      </c>
      <c r="CM520" s="15" t="n">
        <v>43952</v>
      </c>
      <c r="CN520" s="24" t="n">
        <v>0.13</v>
      </c>
    </row>
    <row r="521" customFormat="false" ht="12.75" hidden="false" customHeight="false" outlineLevel="0" collapsed="false">
      <c r="B521" s="15" t="n">
        <v>43101</v>
      </c>
      <c r="C521" s="24" t="n">
        <v>52.8</v>
      </c>
      <c r="D521" s="24" t="n">
        <v>55</v>
      </c>
      <c r="E521" s="24" t="n">
        <v>57.2</v>
      </c>
      <c r="F521" s="25" t="n">
        <v>0</v>
      </c>
      <c r="G521" s="15" t="n">
        <v>0</v>
      </c>
      <c r="H521" s="25" t="n">
        <v>0</v>
      </c>
      <c r="I521" s="15" t="n">
        <v>43101</v>
      </c>
      <c r="J521" s="24" t="n">
        <v>37.2500007629395</v>
      </c>
      <c r="K521" s="24" t="n">
        <v>39.4500007629395</v>
      </c>
      <c r="L521" s="24" t="n">
        <v>41.6500007629395</v>
      </c>
      <c r="M521" s="25" t="n">
        <v>0</v>
      </c>
      <c r="N521" s="15" t="n">
        <v>0</v>
      </c>
      <c r="O521" s="25" t="n">
        <v>0</v>
      </c>
      <c r="P521" s="15" t="n">
        <v>43101</v>
      </c>
      <c r="Q521" s="24" t="n">
        <v>51.57</v>
      </c>
      <c r="R521" s="24" t="n">
        <v>54.2</v>
      </c>
      <c r="S521" s="24" t="n">
        <v>56.24</v>
      </c>
      <c r="T521" s="25" t="n">
        <v>0</v>
      </c>
      <c r="U521" s="15" t="n">
        <v>0</v>
      </c>
      <c r="V521" s="25" t="n">
        <v>0</v>
      </c>
      <c r="W521" s="15" t="n">
        <v>43101</v>
      </c>
      <c r="X521" s="24" t="n">
        <v>39.45</v>
      </c>
      <c r="Y521" s="24" t="n">
        <v>41.65</v>
      </c>
      <c r="Z521" s="24" t="n">
        <v>43.85</v>
      </c>
      <c r="AA521" s="25" t="n">
        <v>0</v>
      </c>
      <c r="AB521" s="15" t="n">
        <v>0</v>
      </c>
      <c r="AC521" s="25" t="n">
        <v>0</v>
      </c>
      <c r="AD521" s="15" t="n">
        <v>43101</v>
      </c>
      <c r="AE521" s="24" t="n">
        <v>35.8</v>
      </c>
      <c r="AF521" s="24" t="n">
        <v>38</v>
      </c>
      <c r="AG521" s="24" t="n">
        <v>40.2</v>
      </c>
      <c r="AH521" s="25" t="n">
        <v>0</v>
      </c>
      <c r="AI521" s="15" t="n">
        <v>0</v>
      </c>
      <c r="AJ521" s="25" t="n">
        <v>0</v>
      </c>
      <c r="AK521" s="15" t="n">
        <v>43101</v>
      </c>
      <c r="AL521" s="24" t="n">
        <v>59.45</v>
      </c>
      <c r="AM521" s="24" t="n">
        <v>61.65</v>
      </c>
      <c r="AN521" s="24" t="n">
        <v>63.85</v>
      </c>
      <c r="AO521" s="24" t="n">
        <v>0</v>
      </c>
      <c r="AP521" s="15" t="n">
        <v>0</v>
      </c>
      <c r="AQ521" s="24" t="n">
        <v>0</v>
      </c>
      <c r="AR521" s="15" t="n">
        <v>43101</v>
      </c>
      <c r="AS521" s="24" t="n">
        <v>45.2878646850586</v>
      </c>
      <c r="AT521" s="24" t="n">
        <v>48.2878646850586</v>
      </c>
      <c r="AU521" s="24" t="n">
        <v>51.2878646850586</v>
      </c>
      <c r="AV521" s="24" t="n">
        <v>0</v>
      </c>
      <c r="AW521" s="15" t="n">
        <v>0</v>
      </c>
      <c r="AX521" s="24" t="n">
        <v>0</v>
      </c>
      <c r="AY521" s="15" t="n">
        <v>43101</v>
      </c>
      <c r="AZ521" s="24" t="n">
        <v>46.2878646850586</v>
      </c>
      <c r="BA521" s="24" t="n">
        <v>47.7878646850586</v>
      </c>
      <c r="BB521" s="24" t="n">
        <v>49.2878646850586</v>
      </c>
      <c r="BC521" s="24" t="n">
        <v>0</v>
      </c>
      <c r="BD521" s="15" t="n">
        <v>0</v>
      </c>
      <c r="BE521" s="24" t="n">
        <v>0</v>
      </c>
      <c r="BF521" s="15" t="n">
        <v>43101</v>
      </c>
      <c r="BG521" s="24" t="n">
        <v>56.803840637207</v>
      </c>
      <c r="BH521" s="24" t="n">
        <v>59.303840637207</v>
      </c>
      <c r="BI521" s="24" t="n">
        <v>66.303840637207</v>
      </c>
      <c r="BJ521" s="24" t="n">
        <v>0</v>
      </c>
      <c r="BK521" s="15" t="n">
        <v>0</v>
      </c>
      <c r="BL521" s="24" t="n">
        <v>0</v>
      </c>
      <c r="BM521" s="15" t="n">
        <v>43101</v>
      </c>
      <c r="BN521" s="24" t="n">
        <v>45.2878646850586</v>
      </c>
      <c r="BO521" s="24" t="n">
        <v>47.7878646850586</v>
      </c>
      <c r="BP521" s="24" t="n">
        <v>54.7878646850586</v>
      </c>
      <c r="BQ521" s="24" t="n">
        <v>0</v>
      </c>
      <c r="BR521" s="15" t="n">
        <v>0</v>
      </c>
      <c r="BS521" s="24" t="n">
        <v>0</v>
      </c>
      <c r="BT521" s="15" t="n">
        <v>43101</v>
      </c>
      <c r="BU521" s="24" t="n">
        <v>48.7358665466309</v>
      </c>
      <c r="BV521" s="24" t="n">
        <v>50.2358665466309</v>
      </c>
      <c r="BW521" s="24" t="n">
        <v>51.7358665466309</v>
      </c>
      <c r="BX521" s="24" t="n">
        <v>0</v>
      </c>
      <c r="BY521" s="15" t="n">
        <v>0</v>
      </c>
      <c r="BZ521" s="24" t="n">
        <v>0</v>
      </c>
      <c r="CA521" s="15" t="n">
        <v>43101</v>
      </c>
      <c r="CB521" s="24" t="n">
        <v>46.3878646850586</v>
      </c>
      <c r="CC521" s="24" t="n">
        <v>49.3878646850586</v>
      </c>
      <c r="CD521" s="24" t="n">
        <v>52.3878646850586</v>
      </c>
      <c r="CE521" s="24" t="n">
        <v>0</v>
      </c>
      <c r="CF521" s="15" t="n">
        <v>0</v>
      </c>
      <c r="CG521" s="24" t="n">
        <v>0</v>
      </c>
      <c r="CH521" s="15" t="n">
        <v>43101</v>
      </c>
      <c r="CI521" s="24" t="n">
        <v>40.3699989318848</v>
      </c>
      <c r="CJ521" s="24" t="n">
        <v>45.3699989318848</v>
      </c>
      <c r="CK521" s="24" t="n">
        <v>50.3699989318848</v>
      </c>
      <c r="CL521" s="24" t="n">
        <v>1.25</v>
      </c>
      <c r="CM521" s="15" t="n">
        <v>43983</v>
      </c>
      <c r="CN521" s="24" t="n">
        <v>0.13</v>
      </c>
    </row>
    <row r="522" customFormat="false" ht="12.75" hidden="false" customHeight="false" outlineLevel="0" collapsed="false">
      <c r="B522" s="15" t="n">
        <v>43132</v>
      </c>
      <c r="C522" s="24" t="n">
        <v>52.8</v>
      </c>
      <c r="D522" s="24" t="n">
        <v>55</v>
      </c>
      <c r="E522" s="24" t="n">
        <v>57.2</v>
      </c>
      <c r="F522" s="25" t="n">
        <v>0</v>
      </c>
      <c r="G522" s="15" t="n">
        <v>0</v>
      </c>
      <c r="H522" s="25" t="n">
        <v>0</v>
      </c>
      <c r="I522" s="15" t="n">
        <v>43132</v>
      </c>
      <c r="J522" s="24" t="n">
        <v>37.2500007629395</v>
      </c>
      <c r="K522" s="24" t="n">
        <v>39.4500007629395</v>
      </c>
      <c r="L522" s="24" t="n">
        <v>41.6500007629395</v>
      </c>
      <c r="M522" s="25" t="n">
        <v>0</v>
      </c>
      <c r="N522" s="15" t="n">
        <v>0</v>
      </c>
      <c r="O522" s="25" t="n">
        <v>0</v>
      </c>
      <c r="P522" s="15" t="n">
        <v>43132</v>
      </c>
      <c r="Q522" s="24" t="n">
        <v>52.13</v>
      </c>
      <c r="R522" s="24" t="n">
        <v>54.2</v>
      </c>
      <c r="S522" s="24" t="n">
        <v>56.24</v>
      </c>
      <c r="T522" s="25" t="n">
        <v>0</v>
      </c>
      <c r="U522" s="15" t="n">
        <v>0</v>
      </c>
      <c r="V522" s="25" t="n">
        <v>0</v>
      </c>
      <c r="W522" s="15" t="n">
        <v>43132</v>
      </c>
      <c r="X522" s="24" t="n">
        <v>44.05</v>
      </c>
      <c r="Y522" s="24" t="n">
        <v>46.25</v>
      </c>
      <c r="Z522" s="24" t="n">
        <v>48.45</v>
      </c>
      <c r="AA522" s="25" t="n">
        <v>0</v>
      </c>
      <c r="AB522" s="15" t="n">
        <v>0</v>
      </c>
      <c r="AC522" s="25" t="n">
        <v>0</v>
      </c>
      <c r="AD522" s="15" t="n">
        <v>43132</v>
      </c>
      <c r="AE522" s="24" t="n">
        <v>35.8</v>
      </c>
      <c r="AF522" s="24" t="n">
        <v>38</v>
      </c>
      <c r="AG522" s="24" t="n">
        <v>40.2</v>
      </c>
      <c r="AH522" s="25" t="n">
        <v>0</v>
      </c>
      <c r="AI522" s="15" t="n">
        <v>0</v>
      </c>
      <c r="AJ522" s="25" t="n">
        <v>0</v>
      </c>
      <c r="AK522" s="15" t="n">
        <v>43132</v>
      </c>
      <c r="AL522" s="24" t="n">
        <v>59.45</v>
      </c>
      <c r="AM522" s="24" t="n">
        <v>61.65</v>
      </c>
      <c r="AN522" s="24" t="n">
        <v>63.85</v>
      </c>
      <c r="AO522" s="24" t="n">
        <v>0</v>
      </c>
      <c r="AP522" s="15" t="n">
        <v>0</v>
      </c>
      <c r="AQ522" s="24" t="n">
        <v>0</v>
      </c>
      <c r="AR522" s="15" t="n">
        <v>43132</v>
      </c>
      <c r="AS522" s="24" t="n">
        <v>44.9378623962402</v>
      </c>
      <c r="AT522" s="24" t="n">
        <v>47.9378623962402</v>
      </c>
      <c r="AU522" s="24" t="n">
        <v>50.9378623962402</v>
      </c>
      <c r="AV522" s="24" t="n">
        <v>0</v>
      </c>
      <c r="AW522" s="15" t="n">
        <v>0</v>
      </c>
      <c r="AX522" s="24" t="n">
        <v>0</v>
      </c>
      <c r="AY522" s="15" t="n">
        <v>43132</v>
      </c>
      <c r="AZ522" s="24" t="n">
        <v>45.9378623962402</v>
      </c>
      <c r="BA522" s="24" t="n">
        <v>47.4378623962402</v>
      </c>
      <c r="BB522" s="24" t="n">
        <v>48.9378623962402</v>
      </c>
      <c r="BC522" s="24" t="n">
        <v>0</v>
      </c>
      <c r="BD522" s="15" t="n">
        <v>0</v>
      </c>
      <c r="BE522" s="24" t="n">
        <v>0</v>
      </c>
      <c r="BF522" s="15" t="n">
        <v>43132</v>
      </c>
      <c r="BG522" s="24" t="n">
        <v>54.803840637207</v>
      </c>
      <c r="BH522" s="24" t="n">
        <v>57.303840637207</v>
      </c>
      <c r="BI522" s="24" t="n">
        <v>64.303840637207</v>
      </c>
      <c r="BJ522" s="24" t="n">
        <v>0</v>
      </c>
      <c r="BK522" s="15" t="n">
        <v>0</v>
      </c>
      <c r="BL522" s="24" t="n">
        <v>0</v>
      </c>
      <c r="BM522" s="15" t="n">
        <v>43132</v>
      </c>
      <c r="BN522" s="24" t="n">
        <v>44.9378623962402</v>
      </c>
      <c r="BO522" s="24" t="n">
        <v>47.4378623962402</v>
      </c>
      <c r="BP522" s="24" t="n">
        <v>54.4378623962402</v>
      </c>
      <c r="BQ522" s="24" t="n">
        <v>0</v>
      </c>
      <c r="BR522" s="15" t="n">
        <v>0</v>
      </c>
      <c r="BS522" s="24" t="n">
        <v>0</v>
      </c>
      <c r="BT522" s="15" t="n">
        <v>43132</v>
      </c>
      <c r="BU522" s="24" t="n">
        <v>49.3878631591797</v>
      </c>
      <c r="BV522" s="24" t="n">
        <v>50.8878631591797</v>
      </c>
      <c r="BW522" s="24" t="n">
        <v>52.3878631591797</v>
      </c>
      <c r="BX522" s="24" t="n">
        <v>0</v>
      </c>
      <c r="BY522" s="15" t="n">
        <v>0</v>
      </c>
      <c r="BZ522" s="24" t="n">
        <v>0</v>
      </c>
      <c r="CA522" s="15" t="n">
        <v>43132</v>
      </c>
      <c r="CB522" s="24" t="n">
        <v>46.0378623962402</v>
      </c>
      <c r="CC522" s="24" t="n">
        <v>49.0378623962402</v>
      </c>
      <c r="CD522" s="24" t="n">
        <v>52.0378623962402</v>
      </c>
      <c r="CE522" s="24" t="n">
        <v>0</v>
      </c>
      <c r="CF522" s="15" t="n">
        <v>0</v>
      </c>
      <c r="CG522" s="24" t="n">
        <v>0</v>
      </c>
      <c r="CH522" s="15" t="n">
        <v>43132</v>
      </c>
      <c r="CI522" s="24" t="n">
        <v>39.0699920654297</v>
      </c>
      <c r="CJ522" s="24" t="n">
        <v>44.0699920654297</v>
      </c>
      <c r="CK522" s="24" t="n">
        <v>49.0699920654297</v>
      </c>
      <c r="CL522" s="24" t="n">
        <v>1.25</v>
      </c>
      <c r="CM522" s="15" t="n">
        <v>44013</v>
      </c>
      <c r="CN522" s="24" t="n">
        <v>0.13</v>
      </c>
    </row>
    <row r="523" customFormat="false" ht="12.75" hidden="false" customHeight="false" outlineLevel="0" collapsed="false">
      <c r="B523" s="15" t="n">
        <v>43160</v>
      </c>
      <c r="C523" s="24" t="n">
        <v>39.05</v>
      </c>
      <c r="D523" s="24" t="n">
        <v>40.25</v>
      </c>
      <c r="E523" s="24" t="n">
        <v>41.45</v>
      </c>
      <c r="F523" s="25" t="n">
        <v>0</v>
      </c>
      <c r="G523" s="15" t="n">
        <v>0</v>
      </c>
      <c r="H523" s="25" t="n">
        <v>0</v>
      </c>
      <c r="I523" s="15" t="n">
        <v>43160</v>
      </c>
      <c r="J523" s="24" t="n">
        <v>35.8</v>
      </c>
      <c r="K523" s="24" t="n">
        <v>37</v>
      </c>
      <c r="L523" s="24" t="n">
        <v>38.2</v>
      </c>
      <c r="M523" s="25" t="n">
        <v>0</v>
      </c>
      <c r="N523" s="15" t="n">
        <v>0</v>
      </c>
      <c r="O523" s="25" t="n">
        <v>0</v>
      </c>
      <c r="P523" s="15" t="n">
        <v>43160</v>
      </c>
      <c r="Q523" s="24" t="n">
        <v>39.4300007629394</v>
      </c>
      <c r="R523" s="24" t="n">
        <v>41.5000007629394</v>
      </c>
      <c r="S523" s="24" t="n">
        <v>43.5400007629394</v>
      </c>
      <c r="T523" s="25" t="n">
        <v>0</v>
      </c>
      <c r="U523" s="15" t="n">
        <v>0</v>
      </c>
      <c r="V523" s="25" t="n">
        <v>0</v>
      </c>
      <c r="W523" s="15" t="n">
        <v>43160</v>
      </c>
      <c r="X523" s="24" t="n">
        <v>36.55</v>
      </c>
      <c r="Y523" s="24" t="n">
        <v>37.75</v>
      </c>
      <c r="Z523" s="24" t="n">
        <v>38.95</v>
      </c>
      <c r="AA523" s="25" t="n">
        <v>0</v>
      </c>
      <c r="AB523" s="15" t="n">
        <v>0</v>
      </c>
      <c r="AC523" s="25" t="n">
        <v>0</v>
      </c>
      <c r="AD523" s="15" t="n">
        <v>43160</v>
      </c>
      <c r="AE523" s="24" t="n">
        <v>32.55</v>
      </c>
      <c r="AF523" s="24" t="n">
        <v>33.75</v>
      </c>
      <c r="AG523" s="24" t="n">
        <v>34.95</v>
      </c>
      <c r="AH523" s="25" t="n">
        <v>0</v>
      </c>
      <c r="AI523" s="15" t="n">
        <v>0</v>
      </c>
      <c r="AJ523" s="25" t="n">
        <v>0</v>
      </c>
      <c r="AK523" s="15" t="n">
        <v>43160</v>
      </c>
      <c r="AL523" s="24" t="n">
        <v>46.7</v>
      </c>
      <c r="AM523" s="24" t="n">
        <v>47.9</v>
      </c>
      <c r="AN523" s="24" t="n">
        <v>49.1</v>
      </c>
      <c r="AO523" s="24" t="n">
        <v>0</v>
      </c>
      <c r="AP523" s="15" t="n">
        <v>0</v>
      </c>
      <c r="AQ523" s="24" t="n">
        <v>0</v>
      </c>
      <c r="AR523" s="15" t="n">
        <v>43160</v>
      </c>
      <c r="AS523" s="24" t="n">
        <v>36.8985443115234</v>
      </c>
      <c r="AT523" s="24" t="n">
        <v>39.8985443115234</v>
      </c>
      <c r="AU523" s="24" t="n">
        <v>42.8985443115234</v>
      </c>
      <c r="AV523" s="24" t="n">
        <v>0</v>
      </c>
      <c r="AW523" s="15" t="n">
        <v>0</v>
      </c>
      <c r="AX523" s="24" t="n">
        <v>0</v>
      </c>
      <c r="AY523" s="15" t="n">
        <v>43160</v>
      </c>
      <c r="AZ523" s="24" t="n">
        <v>37.8985443115234</v>
      </c>
      <c r="BA523" s="24" t="n">
        <v>39.3985443115234</v>
      </c>
      <c r="BB523" s="24" t="n">
        <v>40.8985443115234</v>
      </c>
      <c r="BC523" s="24" t="n">
        <v>0</v>
      </c>
      <c r="BD523" s="15" t="n">
        <v>0</v>
      </c>
      <c r="BE523" s="24" t="n">
        <v>0</v>
      </c>
      <c r="BF523" s="15" t="n">
        <v>43160</v>
      </c>
      <c r="BG523" s="24" t="n">
        <v>42.2969169616699</v>
      </c>
      <c r="BH523" s="24" t="n">
        <v>44.7969169616699</v>
      </c>
      <c r="BI523" s="24" t="n">
        <v>51.7969169616699</v>
      </c>
      <c r="BJ523" s="24" t="n">
        <v>0</v>
      </c>
      <c r="BK523" s="15" t="n">
        <v>0</v>
      </c>
      <c r="BL523" s="24" t="n">
        <v>0</v>
      </c>
      <c r="BM523" s="15" t="n">
        <v>43160</v>
      </c>
      <c r="BN523" s="24" t="n">
        <v>36.6485443115234</v>
      </c>
      <c r="BO523" s="24" t="n">
        <v>39.1485443115234</v>
      </c>
      <c r="BP523" s="24" t="n">
        <v>46.1485443115234</v>
      </c>
      <c r="BQ523" s="24" t="n">
        <v>0</v>
      </c>
      <c r="BR523" s="15" t="n">
        <v>0</v>
      </c>
      <c r="BS523" s="24" t="n">
        <v>0</v>
      </c>
      <c r="BT523" s="15" t="n">
        <v>43160</v>
      </c>
      <c r="BU523" s="24" t="n">
        <v>39.5985450744629</v>
      </c>
      <c r="BV523" s="24" t="n">
        <v>41.0985450744629</v>
      </c>
      <c r="BW523" s="24" t="n">
        <v>42.5985450744629</v>
      </c>
      <c r="BX523" s="24" t="n">
        <v>0</v>
      </c>
      <c r="BY523" s="15" t="n">
        <v>0</v>
      </c>
      <c r="BZ523" s="24" t="n">
        <v>0</v>
      </c>
      <c r="CA523" s="15" t="n">
        <v>43160</v>
      </c>
      <c r="CB523" s="24" t="n">
        <v>37.9985443115234</v>
      </c>
      <c r="CC523" s="24" t="n">
        <v>40.9985443115234</v>
      </c>
      <c r="CD523" s="24" t="n">
        <v>43.9985443115234</v>
      </c>
      <c r="CE523" s="24" t="n">
        <v>0</v>
      </c>
      <c r="CF523" s="15" t="n">
        <v>0</v>
      </c>
      <c r="CG523" s="24" t="n">
        <v>0</v>
      </c>
      <c r="CH523" s="15" t="n">
        <v>43160</v>
      </c>
      <c r="CI523" s="24" t="n">
        <v>36.9499931335449</v>
      </c>
      <c r="CJ523" s="24" t="n">
        <v>41.9499931335449</v>
      </c>
      <c r="CK523" s="24" t="n">
        <v>46.9499931335449</v>
      </c>
      <c r="CL523" s="24" t="n">
        <v>1.25</v>
      </c>
      <c r="CM523" s="15" t="n">
        <v>44044</v>
      </c>
      <c r="CN523" s="24" t="n">
        <v>0.13</v>
      </c>
    </row>
    <row r="524" customFormat="false" ht="12.75" hidden="false" customHeight="false" outlineLevel="0" collapsed="false">
      <c r="B524" s="15" t="n">
        <v>43191</v>
      </c>
      <c r="C524" s="24" t="n">
        <v>39.45</v>
      </c>
      <c r="D524" s="24" t="n">
        <v>40.5</v>
      </c>
      <c r="E524" s="24" t="n">
        <v>41.55</v>
      </c>
      <c r="F524" s="25" t="n">
        <v>0</v>
      </c>
      <c r="G524" s="15" t="n">
        <v>0</v>
      </c>
      <c r="H524" s="25" t="n">
        <v>0</v>
      </c>
      <c r="I524" s="15" t="n">
        <v>43191</v>
      </c>
      <c r="J524" s="24" t="n">
        <v>34.1500007629395</v>
      </c>
      <c r="K524" s="24" t="n">
        <v>35.2000007629395</v>
      </c>
      <c r="L524" s="24" t="n">
        <v>36.2500007629395</v>
      </c>
      <c r="M524" s="25" t="n">
        <v>0</v>
      </c>
      <c r="N524" s="15" t="n">
        <v>0</v>
      </c>
      <c r="O524" s="25" t="n">
        <v>0</v>
      </c>
      <c r="P524" s="15" t="n">
        <v>43191</v>
      </c>
      <c r="Q524" s="24" t="n">
        <v>38.4699992370605</v>
      </c>
      <c r="R524" s="24" t="n">
        <v>41.0999992370605</v>
      </c>
      <c r="S524" s="24" t="n">
        <v>43.1399992370605</v>
      </c>
      <c r="T524" s="25" t="n">
        <v>0</v>
      </c>
      <c r="U524" s="15" t="n">
        <v>0</v>
      </c>
      <c r="V524" s="25" t="n">
        <v>0</v>
      </c>
      <c r="W524" s="15" t="n">
        <v>43191</v>
      </c>
      <c r="X524" s="24" t="n">
        <v>35.2</v>
      </c>
      <c r="Y524" s="24" t="n">
        <v>36.25</v>
      </c>
      <c r="Z524" s="24" t="n">
        <v>37.3</v>
      </c>
      <c r="AA524" s="25" t="n">
        <v>0</v>
      </c>
      <c r="AB524" s="15" t="n">
        <v>0</v>
      </c>
      <c r="AC524" s="25" t="n">
        <v>0</v>
      </c>
      <c r="AD524" s="15" t="n">
        <v>43191</v>
      </c>
      <c r="AE524" s="24" t="n">
        <v>29.7</v>
      </c>
      <c r="AF524" s="24" t="n">
        <v>30.75</v>
      </c>
      <c r="AG524" s="24" t="n">
        <v>31.8</v>
      </c>
      <c r="AH524" s="25" t="n">
        <v>0</v>
      </c>
      <c r="AI524" s="15" t="n">
        <v>0</v>
      </c>
      <c r="AJ524" s="25" t="n">
        <v>0</v>
      </c>
      <c r="AK524" s="15" t="n">
        <v>43191</v>
      </c>
      <c r="AL524" s="24" t="n">
        <v>47.1</v>
      </c>
      <c r="AM524" s="24" t="n">
        <v>48.15</v>
      </c>
      <c r="AN524" s="24" t="n">
        <v>49.2</v>
      </c>
      <c r="AO524" s="24" t="n">
        <v>0</v>
      </c>
      <c r="AP524" s="15" t="n">
        <v>0</v>
      </c>
      <c r="AQ524" s="24" t="n">
        <v>0</v>
      </c>
      <c r="AR524" s="15" t="n">
        <v>43191</v>
      </c>
      <c r="AS524" s="24" t="n">
        <v>37.3485450744629</v>
      </c>
      <c r="AT524" s="24" t="n">
        <v>40.3485450744629</v>
      </c>
      <c r="AU524" s="24" t="n">
        <v>43.3485450744629</v>
      </c>
      <c r="AV524" s="24" t="n">
        <v>0</v>
      </c>
      <c r="AW524" s="15" t="n">
        <v>0</v>
      </c>
      <c r="AX524" s="24" t="n">
        <v>0</v>
      </c>
      <c r="AY524" s="15" t="n">
        <v>43191</v>
      </c>
      <c r="AZ524" s="24" t="n">
        <v>38.3485450744629</v>
      </c>
      <c r="BA524" s="24" t="n">
        <v>39.8485450744629</v>
      </c>
      <c r="BB524" s="24" t="n">
        <v>41.3485450744629</v>
      </c>
      <c r="BC524" s="24" t="n">
        <v>0</v>
      </c>
      <c r="BD524" s="15" t="n">
        <v>0</v>
      </c>
      <c r="BE524" s="24" t="n">
        <v>0</v>
      </c>
      <c r="BF524" s="15" t="n">
        <v>43191</v>
      </c>
      <c r="BG524" s="24" t="n">
        <v>40.1969146728516</v>
      </c>
      <c r="BH524" s="24" t="n">
        <v>42.6969146728516</v>
      </c>
      <c r="BI524" s="24" t="n">
        <v>49.6969146728516</v>
      </c>
      <c r="BJ524" s="24" t="n">
        <v>0</v>
      </c>
      <c r="BK524" s="15" t="n">
        <v>0</v>
      </c>
      <c r="BL524" s="24" t="n">
        <v>0</v>
      </c>
      <c r="BM524" s="15" t="n">
        <v>43191</v>
      </c>
      <c r="BN524" s="24" t="n">
        <v>37.0985450744629</v>
      </c>
      <c r="BO524" s="24" t="n">
        <v>39.5985450744629</v>
      </c>
      <c r="BP524" s="24" t="n">
        <v>46.5985450744629</v>
      </c>
      <c r="BQ524" s="24" t="n">
        <v>0</v>
      </c>
      <c r="BR524" s="15" t="n">
        <v>0</v>
      </c>
      <c r="BS524" s="24" t="n">
        <v>0</v>
      </c>
      <c r="BT524" s="15" t="n">
        <v>43191</v>
      </c>
      <c r="BU524" s="24" t="n">
        <v>39.5985450744629</v>
      </c>
      <c r="BV524" s="24" t="n">
        <v>41.0985450744629</v>
      </c>
      <c r="BW524" s="24" t="n">
        <v>42.5985450744629</v>
      </c>
      <c r="BX524" s="24" t="n">
        <v>0</v>
      </c>
      <c r="BY524" s="15" t="n">
        <v>0</v>
      </c>
      <c r="BZ524" s="24" t="n">
        <v>0</v>
      </c>
      <c r="CA524" s="15" t="n">
        <v>43191</v>
      </c>
      <c r="CB524" s="24" t="n">
        <v>38.4485450744629</v>
      </c>
      <c r="CC524" s="24" t="n">
        <v>41.4485450744629</v>
      </c>
      <c r="CD524" s="24" t="n">
        <v>44.4485450744629</v>
      </c>
      <c r="CE524" s="24" t="n">
        <v>0</v>
      </c>
      <c r="CF524" s="15" t="n">
        <v>0</v>
      </c>
      <c r="CG524" s="24" t="n">
        <v>0</v>
      </c>
      <c r="CH524" s="15" t="n">
        <v>43191</v>
      </c>
      <c r="CI524" s="24" t="n">
        <v>36.2499885559082</v>
      </c>
      <c r="CJ524" s="24" t="n">
        <v>41.2499885559082</v>
      </c>
      <c r="CK524" s="24" t="n">
        <v>46.2499885559082</v>
      </c>
      <c r="CL524" s="24" t="n">
        <v>1.25</v>
      </c>
      <c r="CM524" s="15" t="n">
        <v>44075</v>
      </c>
      <c r="CN524" s="24" t="n">
        <v>0.13</v>
      </c>
    </row>
    <row r="525" customFormat="false" ht="12.75" hidden="false" customHeight="false" outlineLevel="0" collapsed="false">
      <c r="B525" s="15" t="n">
        <v>43221</v>
      </c>
      <c r="C525" s="24" t="n">
        <v>43.62</v>
      </c>
      <c r="D525" s="24" t="n">
        <v>46.1</v>
      </c>
      <c r="E525" s="24" t="n">
        <v>48.58</v>
      </c>
      <c r="F525" s="25" t="n">
        <v>0</v>
      </c>
      <c r="G525" s="15" t="n">
        <v>0</v>
      </c>
      <c r="H525" s="25" t="n">
        <v>0</v>
      </c>
      <c r="I525" s="15" t="n">
        <v>43221</v>
      </c>
      <c r="J525" s="24" t="n">
        <v>37.02</v>
      </c>
      <c r="K525" s="24" t="n">
        <v>39.5</v>
      </c>
      <c r="L525" s="24" t="n">
        <v>41.98</v>
      </c>
      <c r="M525" s="25" t="n">
        <v>0</v>
      </c>
      <c r="N525" s="15" t="n">
        <v>0</v>
      </c>
      <c r="O525" s="25" t="n">
        <v>0</v>
      </c>
      <c r="P525" s="15" t="n">
        <v>43221</v>
      </c>
      <c r="Q525" s="24" t="n">
        <v>41.67</v>
      </c>
      <c r="R525" s="24" t="n">
        <v>44.3</v>
      </c>
      <c r="S525" s="24" t="n">
        <v>48.15</v>
      </c>
      <c r="T525" s="25" t="n">
        <v>0</v>
      </c>
      <c r="U525" s="15" t="n">
        <v>0</v>
      </c>
      <c r="V525" s="25" t="n">
        <v>0</v>
      </c>
      <c r="W525" s="15" t="n">
        <v>43221</v>
      </c>
      <c r="X525" s="24" t="n">
        <v>35.27</v>
      </c>
      <c r="Y525" s="24" t="n">
        <v>37.75</v>
      </c>
      <c r="Z525" s="24" t="n">
        <v>40.23</v>
      </c>
      <c r="AA525" s="25" t="n">
        <v>0</v>
      </c>
      <c r="AB525" s="15" t="n">
        <v>0</v>
      </c>
      <c r="AC525" s="25" t="n">
        <v>0</v>
      </c>
      <c r="AD525" s="15" t="n">
        <v>43221</v>
      </c>
      <c r="AE525" s="24" t="n">
        <v>32.77</v>
      </c>
      <c r="AF525" s="24" t="n">
        <v>35.25</v>
      </c>
      <c r="AG525" s="24" t="n">
        <v>37.73</v>
      </c>
      <c r="AH525" s="25" t="n">
        <v>0</v>
      </c>
      <c r="AI525" s="15" t="n">
        <v>0</v>
      </c>
      <c r="AJ525" s="25" t="n">
        <v>0</v>
      </c>
      <c r="AK525" s="15" t="n">
        <v>43221</v>
      </c>
      <c r="AL525" s="24" t="n">
        <v>50.66</v>
      </c>
      <c r="AM525" s="24" t="n">
        <v>53.14</v>
      </c>
      <c r="AN525" s="24" t="n">
        <v>55.62</v>
      </c>
      <c r="AO525" s="24" t="n">
        <v>0</v>
      </c>
      <c r="AP525" s="15" t="n">
        <v>0</v>
      </c>
      <c r="AQ525" s="24" t="n">
        <v>0</v>
      </c>
      <c r="AR525" s="15" t="n">
        <v>43221</v>
      </c>
      <c r="AS525" s="24" t="n">
        <v>35.7535667419434</v>
      </c>
      <c r="AT525" s="24" t="n">
        <v>40.7535667419434</v>
      </c>
      <c r="AU525" s="24" t="n">
        <v>45.7535667419434</v>
      </c>
      <c r="AV525" s="24" t="n">
        <v>0</v>
      </c>
      <c r="AW525" s="15" t="n">
        <v>0</v>
      </c>
      <c r="AX525" s="24" t="n">
        <v>0</v>
      </c>
      <c r="AY525" s="15" t="n">
        <v>43221</v>
      </c>
      <c r="AZ525" s="24" t="n">
        <v>37.7535667419434</v>
      </c>
      <c r="BA525" s="24" t="n">
        <v>40.2535667419434</v>
      </c>
      <c r="BB525" s="24" t="n">
        <v>42.7535667419434</v>
      </c>
      <c r="BC525" s="24" t="n">
        <v>0</v>
      </c>
      <c r="BD525" s="15" t="n">
        <v>0</v>
      </c>
      <c r="BE525" s="24" t="n">
        <v>0</v>
      </c>
      <c r="BF525" s="15" t="n">
        <v>43221</v>
      </c>
      <c r="BG525" s="24" t="n">
        <v>38.746915435791</v>
      </c>
      <c r="BH525" s="24" t="n">
        <v>41.246915435791</v>
      </c>
      <c r="BI525" s="24" t="n">
        <v>48.246915435791</v>
      </c>
      <c r="BJ525" s="24" t="n">
        <v>0</v>
      </c>
      <c r="BK525" s="15" t="n">
        <v>0</v>
      </c>
      <c r="BL525" s="24" t="n">
        <v>0</v>
      </c>
      <c r="BM525" s="15" t="n">
        <v>43221</v>
      </c>
      <c r="BN525" s="24" t="n">
        <v>39.5035675048828</v>
      </c>
      <c r="BO525" s="24" t="n">
        <v>42.0035675048828</v>
      </c>
      <c r="BP525" s="24" t="n">
        <v>49.0035675048828</v>
      </c>
      <c r="BQ525" s="24" t="n">
        <v>0</v>
      </c>
      <c r="BR525" s="15" t="n">
        <v>0</v>
      </c>
      <c r="BS525" s="24" t="n">
        <v>0</v>
      </c>
      <c r="BT525" s="15" t="n">
        <v>43221</v>
      </c>
      <c r="BU525" s="24" t="n">
        <v>34.1535682678223</v>
      </c>
      <c r="BV525" s="24" t="n">
        <v>36.6535682678223</v>
      </c>
      <c r="BW525" s="24" t="n">
        <v>39.1535682678223</v>
      </c>
      <c r="BX525" s="24" t="n">
        <v>0</v>
      </c>
      <c r="BY525" s="15" t="n">
        <v>0</v>
      </c>
      <c r="BZ525" s="24" t="n">
        <v>0</v>
      </c>
      <c r="CA525" s="15" t="n">
        <v>43221</v>
      </c>
      <c r="CB525" s="24" t="n">
        <v>36.8535667419434</v>
      </c>
      <c r="CC525" s="24" t="n">
        <v>41.8535667419434</v>
      </c>
      <c r="CD525" s="24" t="n">
        <v>46.8535667419434</v>
      </c>
      <c r="CE525" s="24" t="n">
        <v>0</v>
      </c>
      <c r="CF525" s="15" t="n">
        <v>0</v>
      </c>
      <c r="CG525" s="24" t="n">
        <v>0</v>
      </c>
      <c r="CH525" s="15" t="n">
        <v>43221</v>
      </c>
      <c r="CI525" s="24" t="n">
        <v>40.7500114440918</v>
      </c>
      <c r="CJ525" s="24" t="n">
        <v>45.7500114440918</v>
      </c>
      <c r="CK525" s="24" t="n">
        <v>50.7500114440918</v>
      </c>
      <c r="CL525" s="24" t="n">
        <v>1.25</v>
      </c>
      <c r="CM525" s="15" t="n">
        <v>44105</v>
      </c>
      <c r="CN525" s="24" t="n">
        <v>0.13</v>
      </c>
    </row>
    <row r="526" customFormat="false" ht="12.75" hidden="false" customHeight="false" outlineLevel="0" collapsed="false">
      <c r="B526" s="15" t="n">
        <v>43252</v>
      </c>
      <c r="C526" s="24" t="n">
        <v>63.39</v>
      </c>
      <c r="D526" s="24" t="n">
        <v>70.5</v>
      </c>
      <c r="E526" s="24" t="n">
        <v>77.61</v>
      </c>
      <c r="F526" s="25" t="n">
        <v>0</v>
      </c>
      <c r="G526" s="15" t="n">
        <v>0</v>
      </c>
      <c r="H526" s="25" t="n">
        <v>0</v>
      </c>
      <c r="I526" s="15" t="n">
        <v>43252</v>
      </c>
      <c r="J526" s="24" t="n">
        <v>59.14</v>
      </c>
      <c r="K526" s="24" t="n">
        <v>66.25</v>
      </c>
      <c r="L526" s="24" t="n">
        <v>73.36</v>
      </c>
      <c r="M526" s="25" t="n">
        <v>0</v>
      </c>
      <c r="N526" s="15" t="n">
        <v>0</v>
      </c>
      <c r="O526" s="25" t="n">
        <v>0</v>
      </c>
      <c r="P526" s="15" t="n">
        <v>43252</v>
      </c>
      <c r="Q526" s="24" t="n">
        <v>56.88</v>
      </c>
      <c r="R526" s="24" t="n">
        <v>61.95</v>
      </c>
      <c r="S526" s="24" t="n">
        <v>67.82</v>
      </c>
      <c r="T526" s="25" t="n">
        <v>0</v>
      </c>
      <c r="U526" s="15" t="n">
        <v>0</v>
      </c>
      <c r="V526" s="25" t="n">
        <v>0</v>
      </c>
      <c r="W526" s="15" t="n">
        <v>43252</v>
      </c>
      <c r="X526" s="24" t="n">
        <v>44.64</v>
      </c>
      <c r="Y526" s="24" t="n">
        <v>51.75</v>
      </c>
      <c r="Z526" s="24" t="n">
        <v>58.86</v>
      </c>
      <c r="AA526" s="25" t="n">
        <v>0</v>
      </c>
      <c r="AB526" s="15" t="n">
        <v>0</v>
      </c>
      <c r="AC526" s="25" t="n">
        <v>0</v>
      </c>
      <c r="AD526" s="15" t="n">
        <v>43252</v>
      </c>
      <c r="AE526" s="24" t="n">
        <v>53.89</v>
      </c>
      <c r="AF526" s="24" t="n">
        <v>61</v>
      </c>
      <c r="AG526" s="24" t="n">
        <v>68.11</v>
      </c>
      <c r="AH526" s="25" t="n">
        <v>0</v>
      </c>
      <c r="AI526" s="15" t="n">
        <v>0</v>
      </c>
      <c r="AJ526" s="25" t="n">
        <v>0</v>
      </c>
      <c r="AK526" s="15" t="n">
        <v>43252</v>
      </c>
      <c r="AL526" s="24" t="n">
        <v>73.23</v>
      </c>
      <c r="AM526" s="24" t="n">
        <v>80.34</v>
      </c>
      <c r="AN526" s="24" t="n">
        <v>87.45</v>
      </c>
      <c r="AO526" s="24" t="n">
        <v>0</v>
      </c>
      <c r="AP526" s="15" t="n">
        <v>0</v>
      </c>
      <c r="AQ526" s="24" t="n">
        <v>0</v>
      </c>
      <c r="AR526" s="15" t="n">
        <v>43252</v>
      </c>
      <c r="AS526" s="24" t="n">
        <v>38.9978561401367</v>
      </c>
      <c r="AT526" s="24" t="n">
        <v>53.9978561401367</v>
      </c>
      <c r="AU526" s="24" t="n">
        <v>63.9978561401367</v>
      </c>
      <c r="AV526" s="24" t="n">
        <v>0</v>
      </c>
      <c r="AW526" s="15" t="n">
        <v>0</v>
      </c>
      <c r="AX526" s="24" t="n">
        <v>0</v>
      </c>
      <c r="AY526" s="15" t="n">
        <v>43252</v>
      </c>
      <c r="AZ526" s="24" t="n">
        <v>48.4978561401367</v>
      </c>
      <c r="BA526" s="24" t="n">
        <v>53.4978561401367</v>
      </c>
      <c r="BB526" s="24" t="n">
        <v>58.4978561401367</v>
      </c>
      <c r="BC526" s="24" t="n">
        <v>0</v>
      </c>
      <c r="BD526" s="15" t="n">
        <v>0</v>
      </c>
      <c r="BE526" s="24" t="n">
        <v>0</v>
      </c>
      <c r="BF526" s="15" t="n">
        <v>43252</v>
      </c>
      <c r="BG526" s="24" t="n">
        <v>41.7273025512695</v>
      </c>
      <c r="BH526" s="24" t="n">
        <v>44.2273025512695</v>
      </c>
      <c r="BI526" s="24" t="n">
        <v>51.2273025512695</v>
      </c>
      <c r="BJ526" s="24" t="n">
        <v>0</v>
      </c>
      <c r="BK526" s="15" t="n">
        <v>0</v>
      </c>
      <c r="BL526" s="24" t="n">
        <v>0</v>
      </c>
      <c r="BM526" s="15" t="n">
        <v>43252</v>
      </c>
      <c r="BN526" s="24" t="n">
        <v>52.9103569030762</v>
      </c>
      <c r="BO526" s="24" t="n">
        <v>55.4103569030762</v>
      </c>
      <c r="BP526" s="24" t="n">
        <v>62.4103569030762</v>
      </c>
      <c r="BQ526" s="24" t="n">
        <v>0</v>
      </c>
      <c r="BR526" s="15" t="n">
        <v>0</v>
      </c>
      <c r="BS526" s="24" t="n">
        <v>0</v>
      </c>
      <c r="BT526" s="15" t="n">
        <v>43252</v>
      </c>
      <c r="BU526" s="24" t="n">
        <v>43.4978561401367</v>
      </c>
      <c r="BV526" s="24" t="n">
        <v>48.4978561401367</v>
      </c>
      <c r="BW526" s="24" t="n">
        <v>53.4978561401367</v>
      </c>
      <c r="BX526" s="24" t="n">
        <v>0</v>
      </c>
      <c r="BY526" s="15" t="n">
        <v>0</v>
      </c>
      <c r="BZ526" s="24" t="n">
        <v>0</v>
      </c>
      <c r="CA526" s="15" t="n">
        <v>43252</v>
      </c>
      <c r="CB526" s="24" t="n">
        <v>40.0978561401367</v>
      </c>
      <c r="CC526" s="24" t="n">
        <v>55.0978561401367</v>
      </c>
      <c r="CD526" s="24" t="n">
        <v>65.0978561401367</v>
      </c>
      <c r="CE526" s="24" t="n">
        <v>0</v>
      </c>
      <c r="CF526" s="15" t="n">
        <v>0</v>
      </c>
      <c r="CG526" s="24" t="n">
        <v>0</v>
      </c>
      <c r="CH526" s="15" t="n">
        <v>43252</v>
      </c>
      <c r="CI526" s="24" t="n">
        <v>53.9999961853027</v>
      </c>
      <c r="CJ526" s="24" t="n">
        <v>58.9999961853027</v>
      </c>
      <c r="CK526" s="24" t="n">
        <v>63.9999961853027</v>
      </c>
      <c r="CL526" s="24" t="n">
        <v>1.25</v>
      </c>
      <c r="CM526" s="15" t="n">
        <v>44136</v>
      </c>
      <c r="CN526" s="24" t="n">
        <v>0.13</v>
      </c>
    </row>
    <row r="527" customFormat="false" ht="12.75" hidden="false" customHeight="false" outlineLevel="0" collapsed="false">
      <c r="B527" s="15" t="n">
        <v>43282</v>
      </c>
      <c r="C527" s="24" t="n">
        <v>94.75</v>
      </c>
      <c r="D527" s="24" t="n">
        <v>99.75</v>
      </c>
      <c r="E527" s="24" t="n">
        <v>104.75</v>
      </c>
      <c r="F527" s="25" t="n">
        <v>0</v>
      </c>
      <c r="G527" s="15" t="n">
        <v>0</v>
      </c>
      <c r="H527" s="25" t="n">
        <v>0</v>
      </c>
      <c r="I527" s="15" t="n">
        <v>43282</v>
      </c>
      <c r="J527" s="24" t="n">
        <v>97.4599990844727</v>
      </c>
      <c r="K527" s="24" t="n">
        <v>102.459999084473</v>
      </c>
      <c r="L527" s="24" t="n">
        <v>107.459999084473</v>
      </c>
      <c r="M527" s="25" t="n">
        <v>0</v>
      </c>
      <c r="N527" s="15" t="n">
        <v>0</v>
      </c>
      <c r="O527" s="25" t="n">
        <v>0</v>
      </c>
      <c r="P527" s="15" t="n">
        <v>43282</v>
      </c>
      <c r="Q527" s="24" t="n">
        <v>76.3</v>
      </c>
      <c r="R527" s="24" t="n">
        <v>86.2</v>
      </c>
      <c r="S527" s="24" t="n">
        <v>98.71</v>
      </c>
      <c r="T527" s="25" t="n">
        <v>0</v>
      </c>
      <c r="U527" s="15" t="n">
        <v>0</v>
      </c>
      <c r="V527" s="25" t="n">
        <v>0</v>
      </c>
      <c r="W527" s="15" t="n">
        <v>43282</v>
      </c>
      <c r="X527" s="24" t="n">
        <v>57.25</v>
      </c>
      <c r="Y527" s="24" t="n">
        <v>62.25</v>
      </c>
      <c r="Z527" s="24" t="n">
        <v>67.25</v>
      </c>
      <c r="AA527" s="25" t="n">
        <v>0</v>
      </c>
      <c r="AB527" s="15" t="n">
        <v>0</v>
      </c>
      <c r="AC527" s="25" t="n">
        <v>0</v>
      </c>
      <c r="AD527" s="15" t="n">
        <v>43282</v>
      </c>
      <c r="AE527" s="24" t="n">
        <v>96.25</v>
      </c>
      <c r="AF527" s="24" t="n">
        <v>101.25</v>
      </c>
      <c r="AG527" s="24" t="n">
        <v>106.25</v>
      </c>
      <c r="AH527" s="25" t="n">
        <v>0</v>
      </c>
      <c r="AI527" s="15" t="n">
        <v>0</v>
      </c>
      <c r="AJ527" s="25" t="n">
        <v>0</v>
      </c>
      <c r="AK527" s="15" t="n">
        <v>43282</v>
      </c>
      <c r="AL527" s="24" t="n">
        <v>116.59</v>
      </c>
      <c r="AM527" s="24" t="n">
        <v>121.59</v>
      </c>
      <c r="AN527" s="24" t="n">
        <v>126.59</v>
      </c>
      <c r="AO527" s="24" t="n">
        <v>0</v>
      </c>
      <c r="AP527" s="15" t="n">
        <v>0</v>
      </c>
      <c r="AQ527" s="24" t="n">
        <v>0</v>
      </c>
      <c r="AR527" s="15" t="n">
        <v>43282</v>
      </c>
      <c r="AS527" s="24" t="n">
        <v>53.7471466064453</v>
      </c>
      <c r="AT527" s="24" t="n">
        <v>88.7471466064453</v>
      </c>
      <c r="AU527" s="24" t="n">
        <v>103.747146606445</v>
      </c>
      <c r="AV527" s="24" t="n">
        <v>0</v>
      </c>
      <c r="AW527" s="15" t="n">
        <v>0</v>
      </c>
      <c r="AX527" s="24" t="n">
        <v>0</v>
      </c>
      <c r="AY527" s="15" t="n">
        <v>43282</v>
      </c>
      <c r="AZ527" s="24" t="n">
        <v>78.2471466064453</v>
      </c>
      <c r="BA527" s="24" t="n">
        <v>88.2471466064453</v>
      </c>
      <c r="BB527" s="24" t="n">
        <v>98.2471466064453</v>
      </c>
      <c r="BC527" s="24" t="n">
        <v>0</v>
      </c>
      <c r="BD527" s="15" t="n">
        <v>0</v>
      </c>
      <c r="BE527" s="24" t="n">
        <v>0</v>
      </c>
      <c r="BF527" s="15" t="n">
        <v>43282</v>
      </c>
      <c r="BG527" s="24" t="n">
        <v>66.625</v>
      </c>
      <c r="BH527" s="24" t="n">
        <v>69.125</v>
      </c>
      <c r="BI527" s="24" t="n">
        <v>76.125</v>
      </c>
      <c r="BJ527" s="24" t="n">
        <v>0</v>
      </c>
      <c r="BK527" s="15" t="n">
        <v>0</v>
      </c>
      <c r="BL527" s="24" t="n">
        <v>0</v>
      </c>
      <c r="BM527" s="15" t="n">
        <v>43282</v>
      </c>
      <c r="BN527" s="24" t="n">
        <v>82.1721481323242</v>
      </c>
      <c r="BO527" s="24" t="n">
        <v>84.6721481323242</v>
      </c>
      <c r="BP527" s="24" t="n">
        <v>91.6721481323242</v>
      </c>
      <c r="BQ527" s="24" t="n">
        <v>0</v>
      </c>
      <c r="BR527" s="15" t="n">
        <v>0</v>
      </c>
      <c r="BS527" s="24" t="n">
        <v>0</v>
      </c>
      <c r="BT527" s="15" t="n">
        <v>43282</v>
      </c>
      <c r="BU527" s="24" t="n">
        <v>64.9971466064453</v>
      </c>
      <c r="BV527" s="24" t="n">
        <v>74.9971466064453</v>
      </c>
      <c r="BW527" s="24" t="n">
        <v>84.9971466064453</v>
      </c>
      <c r="BX527" s="24" t="n">
        <v>0</v>
      </c>
      <c r="BY527" s="15" t="n">
        <v>0</v>
      </c>
      <c r="BZ527" s="24" t="n">
        <v>0</v>
      </c>
      <c r="CA527" s="15" t="n">
        <v>43282</v>
      </c>
      <c r="CB527" s="24" t="n">
        <v>54.8471466064453</v>
      </c>
      <c r="CC527" s="24" t="n">
        <v>89.8471466064453</v>
      </c>
      <c r="CD527" s="24" t="n">
        <v>104.847146606445</v>
      </c>
      <c r="CE527" s="24" t="n">
        <v>0</v>
      </c>
      <c r="CF527" s="15" t="n">
        <v>0</v>
      </c>
      <c r="CG527" s="24" t="n">
        <v>0</v>
      </c>
      <c r="CH527" s="15" t="n">
        <v>43282</v>
      </c>
      <c r="CI527" s="24" t="n">
        <v>65.7499923706055</v>
      </c>
      <c r="CJ527" s="24" t="n">
        <v>70.7499923706055</v>
      </c>
      <c r="CK527" s="24" t="n">
        <v>75.7499923706055</v>
      </c>
      <c r="CL527" s="24" t="n">
        <v>1.25</v>
      </c>
      <c r="CM527" s="15" t="n">
        <v>44166</v>
      </c>
      <c r="CN527" s="24" t="n">
        <v>0.13</v>
      </c>
    </row>
    <row r="528" customFormat="false" ht="12.75" hidden="false" customHeight="false" outlineLevel="0" collapsed="false">
      <c r="B528" s="15" t="n">
        <v>43313</v>
      </c>
      <c r="C528" s="24" t="n">
        <v>94.75</v>
      </c>
      <c r="D528" s="24" t="n">
        <v>99.75</v>
      </c>
      <c r="E528" s="24" t="n">
        <v>104.75</v>
      </c>
      <c r="F528" s="25" t="n">
        <v>0</v>
      </c>
      <c r="G528" s="15" t="n">
        <v>0</v>
      </c>
      <c r="H528" s="25" t="n">
        <v>0</v>
      </c>
      <c r="I528" s="15" t="n">
        <v>43313</v>
      </c>
      <c r="J528" s="24" t="n">
        <v>95.9499969482422</v>
      </c>
      <c r="K528" s="24" t="n">
        <v>100.949996948242</v>
      </c>
      <c r="L528" s="24" t="n">
        <v>105.949996948242</v>
      </c>
      <c r="M528" s="25" t="n">
        <v>0</v>
      </c>
      <c r="N528" s="15" t="n">
        <v>0</v>
      </c>
      <c r="O528" s="25" t="n">
        <v>0</v>
      </c>
      <c r="P528" s="15" t="n">
        <v>43313</v>
      </c>
      <c r="Q528" s="24" t="n">
        <v>76.3</v>
      </c>
      <c r="R528" s="24" t="n">
        <v>86.2</v>
      </c>
      <c r="S528" s="24" t="n">
        <v>98.71</v>
      </c>
      <c r="T528" s="25" t="n">
        <v>0</v>
      </c>
      <c r="U528" s="15" t="n">
        <v>0</v>
      </c>
      <c r="V528" s="25" t="n">
        <v>0</v>
      </c>
      <c r="W528" s="15" t="n">
        <v>43313</v>
      </c>
      <c r="X528" s="24" t="n">
        <v>57.25</v>
      </c>
      <c r="Y528" s="24" t="n">
        <v>62.25</v>
      </c>
      <c r="Z528" s="24" t="n">
        <v>67.25</v>
      </c>
      <c r="AA528" s="25" t="n">
        <v>0</v>
      </c>
      <c r="AB528" s="15" t="n">
        <v>0</v>
      </c>
      <c r="AC528" s="25" t="n">
        <v>0</v>
      </c>
      <c r="AD528" s="15" t="n">
        <v>43313</v>
      </c>
      <c r="AE528" s="24" t="n">
        <v>96.25</v>
      </c>
      <c r="AF528" s="24" t="n">
        <v>101.25</v>
      </c>
      <c r="AG528" s="24" t="n">
        <v>106.25</v>
      </c>
      <c r="AH528" s="25" t="n">
        <v>0</v>
      </c>
      <c r="AI528" s="15" t="n">
        <v>0</v>
      </c>
      <c r="AJ528" s="25" t="n">
        <v>0</v>
      </c>
      <c r="AK528" s="15" t="n">
        <v>43313</v>
      </c>
      <c r="AL528" s="24" t="n">
        <v>116.59</v>
      </c>
      <c r="AM528" s="24" t="n">
        <v>121.59</v>
      </c>
      <c r="AN528" s="24" t="n">
        <v>126.59</v>
      </c>
      <c r="AO528" s="24" t="n">
        <v>0</v>
      </c>
      <c r="AP528" s="15" t="n">
        <v>0</v>
      </c>
      <c r="AQ528" s="24" t="n">
        <v>0</v>
      </c>
      <c r="AR528" s="15" t="n">
        <v>43313</v>
      </c>
      <c r="AS528" s="24" t="n">
        <v>53.7471466064453</v>
      </c>
      <c r="AT528" s="24" t="n">
        <v>88.7471466064453</v>
      </c>
      <c r="AU528" s="24" t="n">
        <v>103.747146606445</v>
      </c>
      <c r="AV528" s="24" t="n">
        <v>0</v>
      </c>
      <c r="AW528" s="15" t="n">
        <v>0</v>
      </c>
      <c r="AX528" s="24" t="n">
        <v>0</v>
      </c>
      <c r="AY528" s="15" t="n">
        <v>43313</v>
      </c>
      <c r="AZ528" s="24" t="n">
        <v>78.2471466064453</v>
      </c>
      <c r="BA528" s="24" t="n">
        <v>88.2471466064453</v>
      </c>
      <c r="BB528" s="24" t="n">
        <v>98.2471466064453</v>
      </c>
      <c r="BC528" s="24" t="n">
        <v>0</v>
      </c>
      <c r="BD528" s="15" t="n">
        <v>0</v>
      </c>
      <c r="BE528" s="24" t="n">
        <v>0</v>
      </c>
      <c r="BF528" s="15" t="n">
        <v>43313</v>
      </c>
      <c r="BG528" s="24" t="n">
        <v>66.625</v>
      </c>
      <c r="BH528" s="24" t="n">
        <v>69.125</v>
      </c>
      <c r="BI528" s="24" t="n">
        <v>76.125</v>
      </c>
      <c r="BJ528" s="24" t="n">
        <v>0</v>
      </c>
      <c r="BK528" s="15" t="n">
        <v>0</v>
      </c>
      <c r="BL528" s="24" t="n">
        <v>0</v>
      </c>
      <c r="BM528" s="15" t="n">
        <v>43313</v>
      </c>
      <c r="BN528" s="24" t="n">
        <v>82.1721481323242</v>
      </c>
      <c r="BO528" s="24" t="n">
        <v>84.6721481323242</v>
      </c>
      <c r="BP528" s="24" t="n">
        <v>91.6721481323242</v>
      </c>
      <c r="BQ528" s="24" t="n">
        <v>0</v>
      </c>
      <c r="BR528" s="15" t="n">
        <v>0</v>
      </c>
      <c r="BS528" s="24" t="n">
        <v>0</v>
      </c>
      <c r="BT528" s="15" t="n">
        <v>43313</v>
      </c>
      <c r="BU528" s="24" t="n">
        <v>64.9971466064453</v>
      </c>
      <c r="BV528" s="24" t="n">
        <v>74.9971466064453</v>
      </c>
      <c r="BW528" s="24" t="n">
        <v>84.9971466064453</v>
      </c>
      <c r="BX528" s="24" t="n">
        <v>0</v>
      </c>
      <c r="BY528" s="15" t="n">
        <v>0</v>
      </c>
      <c r="BZ528" s="24" t="n">
        <v>0</v>
      </c>
      <c r="CA528" s="15" t="n">
        <v>43313</v>
      </c>
      <c r="CB528" s="24" t="n">
        <v>54.8471466064453</v>
      </c>
      <c r="CC528" s="24" t="n">
        <v>89.8471466064453</v>
      </c>
      <c r="CD528" s="24" t="n">
        <v>104.847146606445</v>
      </c>
      <c r="CE528" s="24" t="n">
        <v>0</v>
      </c>
      <c r="CF528" s="15" t="n">
        <v>0</v>
      </c>
      <c r="CG528" s="24" t="n">
        <v>0</v>
      </c>
      <c r="CH528" s="15" t="n">
        <v>43313</v>
      </c>
      <c r="CI528" s="24" t="n">
        <v>65.75</v>
      </c>
      <c r="CJ528" s="24" t="n">
        <v>70.75</v>
      </c>
      <c r="CK528" s="24" t="n">
        <v>75.75</v>
      </c>
      <c r="CL528" s="24" t="n">
        <v>1.25</v>
      </c>
      <c r="CM528" s="15" t="n">
        <v>44197</v>
      </c>
      <c r="CN528" s="24" t="n">
        <v>0.13</v>
      </c>
    </row>
    <row r="529" customFormat="false" ht="12.75" hidden="false" customHeight="false" outlineLevel="0" collapsed="false">
      <c r="B529" s="15" t="n">
        <v>43344</v>
      </c>
      <c r="C529" s="24" t="n">
        <v>41.25</v>
      </c>
      <c r="D529" s="24" t="n">
        <v>43.55</v>
      </c>
      <c r="E529" s="24" t="n">
        <v>45.85</v>
      </c>
      <c r="F529" s="25" t="n">
        <v>0</v>
      </c>
      <c r="G529" s="15" t="n">
        <v>0</v>
      </c>
      <c r="H529" s="25" t="n">
        <v>0</v>
      </c>
      <c r="I529" s="15" t="n">
        <v>43344</v>
      </c>
      <c r="J529" s="24" t="n">
        <v>33.7499992370606</v>
      </c>
      <c r="K529" s="24" t="n">
        <v>36.0499992370606</v>
      </c>
      <c r="L529" s="24" t="n">
        <v>38.3499992370605</v>
      </c>
      <c r="M529" s="25" t="n">
        <v>0</v>
      </c>
      <c r="N529" s="15" t="n">
        <v>0</v>
      </c>
      <c r="O529" s="25" t="n">
        <v>0</v>
      </c>
      <c r="P529" s="15" t="n">
        <v>43344</v>
      </c>
      <c r="Q529" s="24" t="n">
        <v>35.23</v>
      </c>
      <c r="R529" s="24" t="n">
        <v>40.3</v>
      </c>
      <c r="S529" s="24" t="n">
        <v>44.15</v>
      </c>
      <c r="T529" s="25" t="n">
        <v>0</v>
      </c>
      <c r="U529" s="15" t="n">
        <v>0</v>
      </c>
      <c r="V529" s="25" t="n">
        <v>0</v>
      </c>
      <c r="W529" s="15" t="n">
        <v>43344</v>
      </c>
      <c r="X529" s="24" t="n">
        <v>33.85</v>
      </c>
      <c r="Y529" s="24" t="n">
        <v>36.15</v>
      </c>
      <c r="Z529" s="24" t="n">
        <v>38.45</v>
      </c>
      <c r="AA529" s="25" t="n">
        <v>0</v>
      </c>
      <c r="AB529" s="15" t="n">
        <v>0</v>
      </c>
      <c r="AC529" s="25" t="n">
        <v>0</v>
      </c>
      <c r="AD529" s="15" t="n">
        <v>43344</v>
      </c>
      <c r="AE529" s="24" t="n">
        <v>31.45</v>
      </c>
      <c r="AF529" s="24" t="n">
        <v>33.75</v>
      </c>
      <c r="AG529" s="24" t="n">
        <v>36.05</v>
      </c>
      <c r="AH529" s="25" t="n">
        <v>0</v>
      </c>
      <c r="AI529" s="15" t="n">
        <v>0</v>
      </c>
      <c r="AJ529" s="25" t="n">
        <v>0</v>
      </c>
      <c r="AK529" s="15" t="n">
        <v>43344</v>
      </c>
      <c r="AL529" s="24" t="n">
        <v>45.84</v>
      </c>
      <c r="AM529" s="24" t="n">
        <v>48.14</v>
      </c>
      <c r="AN529" s="24" t="n">
        <v>50.44</v>
      </c>
      <c r="AO529" s="24" t="n">
        <v>0</v>
      </c>
      <c r="AP529" s="15" t="n">
        <v>0</v>
      </c>
      <c r="AQ529" s="24" t="n">
        <v>0</v>
      </c>
      <c r="AR529" s="15" t="n">
        <v>43344</v>
      </c>
      <c r="AS529" s="24" t="n">
        <v>30.7521438598633</v>
      </c>
      <c r="AT529" s="24" t="n">
        <v>40.7521438598633</v>
      </c>
      <c r="AU529" s="24" t="n">
        <v>50.7521438598633</v>
      </c>
      <c r="AV529" s="24" t="n">
        <v>0</v>
      </c>
      <c r="AW529" s="15" t="n">
        <v>0</v>
      </c>
      <c r="AX529" s="24" t="n">
        <v>0</v>
      </c>
      <c r="AY529" s="15" t="n">
        <v>43344</v>
      </c>
      <c r="AZ529" s="24" t="n">
        <v>38.7521438598633</v>
      </c>
      <c r="BA529" s="24" t="n">
        <v>40.2521438598633</v>
      </c>
      <c r="BB529" s="24" t="n">
        <v>41.7521438598633</v>
      </c>
      <c r="BC529" s="24" t="n">
        <v>0</v>
      </c>
      <c r="BD529" s="15" t="n">
        <v>0</v>
      </c>
      <c r="BE529" s="24" t="n">
        <v>0</v>
      </c>
      <c r="BF529" s="15" t="n">
        <v>43344</v>
      </c>
      <c r="BG529" s="24" t="n">
        <v>37.1094139099121</v>
      </c>
      <c r="BH529" s="24" t="n">
        <v>39.6094139099121</v>
      </c>
      <c r="BI529" s="24" t="n">
        <v>46.6094139099121</v>
      </c>
      <c r="BJ529" s="24" t="n">
        <v>0</v>
      </c>
      <c r="BK529" s="15" t="n">
        <v>0</v>
      </c>
      <c r="BL529" s="24" t="n">
        <v>0</v>
      </c>
      <c r="BM529" s="15" t="n">
        <v>43344</v>
      </c>
      <c r="BN529" s="24" t="n">
        <v>39.3521430969238</v>
      </c>
      <c r="BO529" s="24" t="n">
        <v>41.8521430969238</v>
      </c>
      <c r="BP529" s="24" t="n">
        <v>48.8521430969238</v>
      </c>
      <c r="BQ529" s="24" t="n">
        <v>0</v>
      </c>
      <c r="BR529" s="15" t="n">
        <v>0</v>
      </c>
      <c r="BS529" s="24" t="n">
        <v>0</v>
      </c>
      <c r="BT529" s="15" t="n">
        <v>43344</v>
      </c>
      <c r="BU529" s="24" t="n">
        <v>34.1021423339844</v>
      </c>
      <c r="BV529" s="24" t="n">
        <v>35.6021423339844</v>
      </c>
      <c r="BW529" s="24" t="n">
        <v>37.1021423339844</v>
      </c>
      <c r="BX529" s="24" t="n">
        <v>0</v>
      </c>
      <c r="BY529" s="15" t="n">
        <v>0</v>
      </c>
      <c r="BZ529" s="24" t="n">
        <v>0</v>
      </c>
      <c r="CA529" s="15" t="n">
        <v>43344</v>
      </c>
      <c r="CB529" s="24" t="n">
        <v>31.8521438598633</v>
      </c>
      <c r="CC529" s="24" t="n">
        <v>41.8521438598633</v>
      </c>
      <c r="CD529" s="24" t="n">
        <v>51.8521438598633</v>
      </c>
      <c r="CE529" s="24" t="n">
        <v>0</v>
      </c>
      <c r="CF529" s="15" t="n">
        <v>0</v>
      </c>
      <c r="CG529" s="24" t="n">
        <v>0</v>
      </c>
      <c r="CH529" s="15" t="n">
        <v>43344</v>
      </c>
      <c r="CI529" s="24" t="n">
        <v>39.0000038146973</v>
      </c>
      <c r="CJ529" s="24" t="n">
        <v>44.0000038146973</v>
      </c>
      <c r="CK529" s="24" t="n">
        <v>49.0000038146973</v>
      </c>
      <c r="CL529" s="24" t="n">
        <v>1.25</v>
      </c>
      <c r="CM529" s="15" t="n">
        <v>44228</v>
      </c>
      <c r="CN529" s="24" t="n">
        <v>0.13</v>
      </c>
    </row>
    <row r="530" customFormat="false" ht="12.75" hidden="false" customHeight="false" outlineLevel="0" collapsed="false">
      <c r="B530" s="15" t="n">
        <v>43374</v>
      </c>
      <c r="C530" s="24" t="n">
        <v>39.15</v>
      </c>
      <c r="D530" s="24" t="n">
        <v>41.3</v>
      </c>
      <c r="E530" s="24" t="n">
        <v>43.45</v>
      </c>
      <c r="F530" s="25" t="n">
        <v>0</v>
      </c>
      <c r="G530" s="15" t="n">
        <v>0</v>
      </c>
      <c r="H530" s="25" t="n">
        <v>0</v>
      </c>
      <c r="I530" s="15" t="n">
        <v>43374</v>
      </c>
      <c r="J530" s="24" t="n">
        <v>28.8000007629395</v>
      </c>
      <c r="K530" s="24" t="n">
        <v>30.9500007629395</v>
      </c>
      <c r="L530" s="24" t="n">
        <v>33.1000007629395</v>
      </c>
      <c r="M530" s="25" t="n">
        <v>0</v>
      </c>
      <c r="N530" s="15" t="n">
        <v>0</v>
      </c>
      <c r="O530" s="25" t="n">
        <v>0</v>
      </c>
      <c r="P530" s="15" t="n">
        <v>43374</v>
      </c>
      <c r="Q530" s="24" t="n">
        <v>38.92</v>
      </c>
      <c r="R530" s="24" t="n">
        <v>41.55</v>
      </c>
      <c r="S530" s="24" t="n">
        <v>44</v>
      </c>
      <c r="T530" s="25" t="n">
        <v>0</v>
      </c>
      <c r="U530" s="15" t="n">
        <v>0</v>
      </c>
      <c r="V530" s="25" t="n">
        <v>0</v>
      </c>
      <c r="W530" s="15" t="n">
        <v>43374</v>
      </c>
      <c r="X530" s="24" t="n">
        <v>33</v>
      </c>
      <c r="Y530" s="24" t="n">
        <v>35.15</v>
      </c>
      <c r="Z530" s="24" t="n">
        <v>37.3</v>
      </c>
      <c r="AA530" s="25" t="n">
        <v>0</v>
      </c>
      <c r="AB530" s="15" t="n">
        <v>0</v>
      </c>
      <c r="AC530" s="25" t="n">
        <v>0</v>
      </c>
      <c r="AD530" s="15" t="n">
        <v>43374</v>
      </c>
      <c r="AE530" s="24" t="n">
        <v>25.85</v>
      </c>
      <c r="AF530" s="24" t="n">
        <v>28</v>
      </c>
      <c r="AG530" s="24" t="n">
        <v>30.15</v>
      </c>
      <c r="AH530" s="25" t="n">
        <v>0</v>
      </c>
      <c r="AI530" s="15" t="n">
        <v>0</v>
      </c>
      <c r="AJ530" s="25" t="n">
        <v>0</v>
      </c>
      <c r="AK530" s="15" t="n">
        <v>43374</v>
      </c>
      <c r="AL530" s="24" t="n">
        <v>44.49</v>
      </c>
      <c r="AM530" s="24" t="n">
        <v>46.64</v>
      </c>
      <c r="AN530" s="24" t="n">
        <v>48.79</v>
      </c>
      <c r="AO530" s="24" t="n">
        <v>0</v>
      </c>
      <c r="AP530" s="15" t="n">
        <v>0</v>
      </c>
      <c r="AQ530" s="24" t="n">
        <v>0</v>
      </c>
      <c r="AR530" s="15" t="n">
        <v>43374</v>
      </c>
      <c r="AS530" s="24" t="n">
        <v>35.6489334106445</v>
      </c>
      <c r="AT530" s="24" t="n">
        <v>38.6489334106445</v>
      </c>
      <c r="AU530" s="24" t="n">
        <v>41.6489334106445</v>
      </c>
      <c r="AV530" s="24" t="n">
        <v>0</v>
      </c>
      <c r="AW530" s="15" t="n">
        <v>0</v>
      </c>
      <c r="AX530" s="24" t="n">
        <v>0</v>
      </c>
      <c r="AY530" s="15" t="n">
        <v>43374</v>
      </c>
      <c r="AZ530" s="24" t="n">
        <v>36.6489334106445</v>
      </c>
      <c r="BA530" s="24" t="n">
        <v>38.1489334106445</v>
      </c>
      <c r="BB530" s="24" t="n">
        <v>39.6489334106445</v>
      </c>
      <c r="BC530" s="24" t="n">
        <v>0</v>
      </c>
      <c r="BD530" s="15" t="n">
        <v>0</v>
      </c>
      <c r="BE530" s="24" t="n">
        <v>0</v>
      </c>
      <c r="BF530" s="15" t="n">
        <v>43374</v>
      </c>
      <c r="BG530" s="24" t="n">
        <v>40.1499977111816</v>
      </c>
      <c r="BH530" s="24" t="n">
        <v>42.6499977111816</v>
      </c>
      <c r="BI530" s="24" t="n">
        <v>49.6499977111816</v>
      </c>
      <c r="BJ530" s="24" t="n">
        <v>0</v>
      </c>
      <c r="BK530" s="15" t="n">
        <v>0</v>
      </c>
      <c r="BL530" s="24" t="n">
        <v>0</v>
      </c>
      <c r="BM530" s="15" t="n">
        <v>43374</v>
      </c>
      <c r="BN530" s="24" t="n">
        <v>35.3989334106445</v>
      </c>
      <c r="BO530" s="24" t="n">
        <v>37.8989334106445</v>
      </c>
      <c r="BP530" s="24" t="n">
        <v>44.8989334106445</v>
      </c>
      <c r="BQ530" s="24" t="n">
        <v>0</v>
      </c>
      <c r="BR530" s="15" t="n">
        <v>0</v>
      </c>
      <c r="BS530" s="24" t="n">
        <v>0</v>
      </c>
      <c r="BT530" s="15" t="n">
        <v>43374</v>
      </c>
      <c r="BU530" s="24" t="n">
        <v>37.3989295959473</v>
      </c>
      <c r="BV530" s="24" t="n">
        <v>38.8989295959473</v>
      </c>
      <c r="BW530" s="24" t="n">
        <v>40.3989295959473</v>
      </c>
      <c r="BX530" s="24" t="n">
        <v>0</v>
      </c>
      <c r="BY530" s="15" t="n">
        <v>0</v>
      </c>
      <c r="BZ530" s="24" t="n">
        <v>0</v>
      </c>
      <c r="CA530" s="15" t="n">
        <v>43374</v>
      </c>
      <c r="CB530" s="24" t="n">
        <v>36.7489334106445</v>
      </c>
      <c r="CC530" s="24" t="n">
        <v>39.7489334106445</v>
      </c>
      <c r="CD530" s="24" t="n">
        <v>42.7489334106445</v>
      </c>
      <c r="CE530" s="24" t="n">
        <v>0</v>
      </c>
      <c r="CF530" s="15" t="n">
        <v>0</v>
      </c>
      <c r="CG530" s="24" t="n">
        <v>0</v>
      </c>
      <c r="CH530" s="15" t="n">
        <v>43374</v>
      </c>
      <c r="CI530" s="24" t="n">
        <v>33.5000022888184</v>
      </c>
      <c r="CJ530" s="24" t="n">
        <v>38.5000022888184</v>
      </c>
      <c r="CK530" s="24" t="n">
        <v>43.5000022888184</v>
      </c>
      <c r="CL530" s="24" t="n">
        <v>1.25</v>
      </c>
      <c r="CM530" s="15" t="n">
        <v>44256</v>
      </c>
      <c r="CN530" s="24" t="n">
        <v>0.13</v>
      </c>
    </row>
    <row r="531" customFormat="false" ht="12.75" hidden="false" customHeight="false" outlineLevel="0" collapsed="false">
      <c r="B531" s="15" t="n">
        <v>43405</v>
      </c>
      <c r="C531" s="24" t="n">
        <v>39.15</v>
      </c>
      <c r="D531" s="24" t="n">
        <v>41.3</v>
      </c>
      <c r="E531" s="24" t="n">
        <v>43.45</v>
      </c>
      <c r="F531" s="25" t="n">
        <v>0</v>
      </c>
      <c r="G531" s="15" t="n">
        <v>0</v>
      </c>
      <c r="H531" s="25" t="n">
        <v>0</v>
      </c>
      <c r="I531" s="15" t="n">
        <v>43405</v>
      </c>
      <c r="J531" s="24" t="n">
        <v>32.0500007629395</v>
      </c>
      <c r="K531" s="24" t="n">
        <v>34.2000007629395</v>
      </c>
      <c r="L531" s="24" t="n">
        <v>36.3500007629395</v>
      </c>
      <c r="M531" s="25" t="n">
        <v>0</v>
      </c>
      <c r="N531" s="15" t="n">
        <v>0</v>
      </c>
      <c r="O531" s="25" t="n">
        <v>0</v>
      </c>
      <c r="P531" s="15" t="n">
        <v>43405</v>
      </c>
      <c r="Q531" s="24" t="n">
        <v>38.92</v>
      </c>
      <c r="R531" s="24" t="n">
        <v>41.55</v>
      </c>
      <c r="S531" s="24" t="n">
        <v>44</v>
      </c>
      <c r="T531" s="25" t="n">
        <v>0</v>
      </c>
      <c r="U531" s="15" t="n">
        <v>0</v>
      </c>
      <c r="V531" s="25" t="n">
        <v>0</v>
      </c>
      <c r="W531" s="15" t="n">
        <v>43405</v>
      </c>
      <c r="X531" s="24" t="n">
        <v>33</v>
      </c>
      <c r="Y531" s="24" t="n">
        <v>35.15</v>
      </c>
      <c r="Z531" s="24" t="n">
        <v>37.3</v>
      </c>
      <c r="AA531" s="25" t="n">
        <v>0</v>
      </c>
      <c r="AB531" s="15" t="n">
        <v>0</v>
      </c>
      <c r="AC531" s="25" t="n">
        <v>0</v>
      </c>
      <c r="AD531" s="15" t="n">
        <v>43405</v>
      </c>
      <c r="AE531" s="24" t="n">
        <v>26.85</v>
      </c>
      <c r="AF531" s="24" t="n">
        <v>29</v>
      </c>
      <c r="AG531" s="24" t="n">
        <v>31.15</v>
      </c>
      <c r="AH531" s="25" t="n">
        <v>0</v>
      </c>
      <c r="AI531" s="15" t="n">
        <v>0</v>
      </c>
      <c r="AJ531" s="25" t="n">
        <v>0</v>
      </c>
      <c r="AK531" s="15" t="n">
        <v>43405</v>
      </c>
      <c r="AL531" s="24" t="n">
        <v>44.49</v>
      </c>
      <c r="AM531" s="24" t="n">
        <v>46.64</v>
      </c>
      <c r="AN531" s="24" t="n">
        <v>48.79</v>
      </c>
      <c r="AO531" s="24" t="n">
        <v>0</v>
      </c>
      <c r="AP531" s="15" t="n">
        <v>0</v>
      </c>
      <c r="AQ531" s="24" t="n">
        <v>0</v>
      </c>
      <c r="AR531" s="15" t="n">
        <v>43405</v>
      </c>
      <c r="AS531" s="24" t="n">
        <v>35.7489318847656</v>
      </c>
      <c r="AT531" s="24" t="n">
        <v>38.7489318847656</v>
      </c>
      <c r="AU531" s="24" t="n">
        <v>41.7489318847656</v>
      </c>
      <c r="AV531" s="24" t="n">
        <v>0</v>
      </c>
      <c r="AW531" s="15" t="n">
        <v>0</v>
      </c>
      <c r="AX531" s="24" t="n">
        <v>0</v>
      </c>
      <c r="AY531" s="15" t="n">
        <v>43405</v>
      </c>
      <c r="AZ531" s="24" t="n">
        <v>36.7489318847656</v>
      </c>
      <c r="BA531" s="24" t="n">
        <v>38.2489318847656</v>
      </c>
      <c r="BB531" s="24" t="n">
        <v>39.7489318847656</v>
      </c>
      <c r="BC531" s="24" t="n">
        <v>0</v>
      </c>
      <c r="BD531" s="15" t="n">
        <v>0</v>
      </c>
      <c r="BE531" s="24" t="n">
        <v>0</v>
      </c>
      <c r="BF531" s="15" t="n">
        <v>43405</v>
      </c>
      <c r="BG531" s="24" t="n">
        <v>40.9469146728516</v>
      </c>
      <c r="BH531" s="24" t="n">
        <v>43.4469146728516</v>
      </c>
      <c r="BI531" s="24" t="n">
        <v>50.4469146728516</v>
      </c>
      <c r="BJ531" s="24" t="n">
        <v>0</v>
      </c>
      <c r="BK531" s="15" t="n">
        <v>0</v>
      </c>
      <c r="BL531" s="24" t="n">
        <v>0</v>
      </c>
      <c r="BM531" s="15" t="n">
        <v>43405</v>
      </c>
      <c r="BN531" s="24" t="n">
        <v>35.4989318847656</v>
      </c>
      <c r="BO531" s="24" t="n">
        <v>37.9989318847656</v>
      </c>
      <c r="BP531" s="24" t="n">
        <v>44.9989318847656</v>
      </c>
      <c r="BQ531" s="24" t="n">
        <v>0</v>
      </c>
      <c r="BR531" s="15" t="n">
        <v>0</v>
      </c>
      <c r="BS531" s="24" t="n">
        <v>0</v>
      </c>
      <c r="BT531" s="15" t="n">
        <v>43405</v>
      </c>
      <c r="BU531" s="24" t="n">
        <v>40.8989295959473</v>
      </c>
      <c r="BV531" s="24" t="n">
        <v>42.3989295959473</v>
      </c>
      <c r="BW531" s="24" t="n">
        <v>43.8989295959473</v>
      </c>
      <c r="BX531" s="24" t="n">
        <v>0</v>
      </c>
      <c r="BY531" s="15" t="n">
        <v>0</v>
      </c>
      <c r="BZ531" s="24" t="n">
        <v>0</v>
      </c>
      <c r="CA531" s="15" t="n">
        <v>43405</v>
      </c>
      <c r="CB531" s="24" t="n">
        <v>36.8489318847656</v>
      </c>
      <c r="CC531" s="24" t="n">
        <v>39.8489318847656</v>
      </c>
      <c r="CD531" s="24" t="n">
        <v>42.8489318847656</v>
      </c>
      <c r="CE531" s="24" t="n">
        <v>0</v>
      </c>
      <c r="CF531" s="15" t="n">
        <v>0</v>
      </c>
      <c r="CG531" s="24" t="n">
        <v>0</v>
      </c>
      <c r="CH531" s="15" t="n">
        <v>43405</v>
      </c>
      <c r="CI531" s="24" t="n">
        <v>34.6999954223633</v>
      </c>
      <c r="CJ531" s="24" t="n">
        <v>39.6999954223633</v>
      </c>
      <c r="CK531" s="24" t="n">
        <v>44.6999954223633</v>
      </c>
      <c r="CL531" s="24" t="n">
        <v>1.25</v>
      </c>
      <c r="CM531" s="15" t="n">
        <v>44287</v>
      </c>
      <c r="CN531" s="24" t="n">
        <v>0.13</v>
      </c>
    </row>
    <row r="532" customFormat="false" ht="12.75" hidden="false" customHeight="false" outlineLevel="0" collapsed="false">
      <c r="B532" s="15" t="n">
        <v>43435</v>
      </c>
      <c r="C532" s="24" t="n">
        <v>39.15</v>
      </c>
      <c r="D532" s="24" t="n">
        <v>41.3</v>
      </c>
      <c r="E532" s="24" t="n">
        <v>43.45</v>
      </c>
      <c r="F532" s="25" t="n">
        <v>0</v>
      </c>
      <c r="G532" s="15" t="n">
        <v>0</v>
      </c>
      <c r="H532" s="25" t="n">
        <v>0</v>
      </c>
      <c r="I532" s="15" t="n">
        <v>43435</v>
      </c>
      <c r="J532" s="24" t="n">
        <v>31.6999984741211</v>
      </c>
      <c r="K532" s="24" t="n">
        <v>33.8499984741211</v>
      </c>
      <c r="L532" s="24" t="n">
        <v>35.9999984741211</v>
      </c>
      <c r="M532" s="25" t="n">
        <v>0</v>
      </c>
      <c r="N532" s="15" t="n">
        <v>0</v>
      </c>
      <c r="O532" s="25" t="n">
        <v>0</v>
      </c>
      <c r="P532" s="15" t="n">
        <v>43435</v>
      </c>
      <c r="Q532" s="24" t="n">
        <v>38.92</v>
      </c>
      <c r="R532" s="24" t="n">
        <v>41.55</v>
      </c>
      <c r="S532" s="24" t="n">
        <v>44</v>
      </c>
      <c r="T532" s="25" t="n">
        <v>0</v>
      </c>
      <c r="U532" s="15" t="n">
        <v>0</v>
      </c>
      <c r="V532" s="25" t="n">
        <v>0</v>
      </c>
      <c r="W532" s="15" t="n">
        <v>43435</v>
      </c>
      <c r="X532" s="24" t="n">
        <v>33</v>
      </c>
      <c r="Y532" s="24" t="n">
        <v>35.15</v>
      </c>
      <c r="Z532" s="24" t="n">
        <v>37.3</v>
      </c>
      <c r="AA532" s="25" t="n">
        <v>0</v>
      </c>
      <c r="AB532" s="15" t="n">
        <v>0</v>
      </c>
      <c r="AC532" s="25" t="n">
        <v>0</v>
      </c>
      <c r="AD532" s="15" t="n">
        <v>43435</v>
      </c>
      <c r="AE532" s="24" t="n">
        <v>26.85</v>
      </c>
      <c r="AF532" s="24" t="n">
        <v>29</v>
      </c>
      <c r="AG532" s="24" t="n">
        <v>31.15</v>
      </c>
      <c r="AH532" s="25" t="n">
        <v>0</v>
      </c>
      <c r="AI532" s="15" t="n">
        <v>0</v>
      </c>
      <c r="AJ532" s="25" t="n">
        <v>0</v>
      </c>
      <c r="AK532" s="15" t="n">
        <v>43435</v>
      </c>
      <c r="AL532" s="24" t="n">
        <v>44.49</v>
      </c>
      <c r="AM532" s="24" t="n">
        <v>46.64</v>
      </c>
      <c r="AN532" s="24" t="n">
        <v>48.79</v>
      </c>
      <c r="AO532" s="24" t="n">
        <v>0</v>
      </c>
      <c r="AP532" s="15" t="n">
        <v>0</v>
      </c>
      <c r="AQ532" s="24" t="n">
        <v>0</v>
      </c>
      <c r="AR532" s="15" t="n">
        <v>43435</v>
      </c>
      <c r="AS532" s="24" t="n">
        <v>35.8489303588867</v>
      </c>
      <c r="AT532" s="24" t="n">
        <v>38.8489303588867</v>
      </c>
      <c r="AU532" s="24" t="n">
        <v>41.8489303588867</v>
      </c>
      <c r="AV532" s="24" t="n">
        <v>0</v>
      </c>
      <c r="AW532" s="15" t="n">
        <v>0</v>
      </c>
      <c r="AX532" s="24" t="n">
        <v>0</v>
      </c>
      <c r="AY532" s="15" t="n">
        <v>43435</v>
      </c>
      <c r="AZ532" s="24" t="n">
        <v>36.8489303588867</v>
      </c>
      <c r="BA532" s="24" t="n">
        <v>38.3489303588867</v>
      </c>
      <c r="BB532" s="24" t="n">
        <v>39.8489303588867</v>
      </c>
      <c r="BC532" s="24" t="n">
        <v>0</v>
      </c>
      <c r="BD532" s="15" t="n">
        <v>0</v>
      </c>
      <c r="BE532" s="24" t="n">
        <v>0</v>
      </c>
      <c r="BF532" s="15" t="n">
        <v>43435</v>
      </c>
      <c r="BG532" s="24" t="n">
        <v>41.7023010253906</v>
      </c>
      <c r="BH532" s="24" t="n">
        <v>44.2023010253906</v>
      </c>
      <c r="BI532" s="24" t="n">
        <v>51.2023010253906</v>
      </c>
      <c r="BJ532" s="24" t="n">
        <v>0</v>
      </c>
      <c r="BK532" s="15" t="n">
        <v>0</v>
      </c>
      <c r="BL532" s="24" t="n">
        <v>0</v>
      </c>
      <c r="BM532" s="15" t="n">
        <v>43435</v>
      </c>
      <c r="BN532" s="24" t="n">
        <v>35.5989303588867</v>
      </c>
      <c r="BO532" s="24" t="n">
        <v>38.0989303588867</v>
      </c>
      <c r="BP532" s="24" t="n">
        <v>45.0989303588867</v>
      </c>
      <c r="BQ532" s="24" t="n">
        <v>0</v>
      </c>
      <c r="BR532" s="15" t="n">
        <v>0</v>
      </c>
      <c r="BS532" s="24" t="n">
        <v>0</v>
      </c>
      <c r="BT532" s="15" t="n">
        <v>43435</v>
      </c>
      <c r="BU532" s="24" t="n">
        <v>41.3989295959473</v>
      </c>
      <c r="BV532" s="24" t="n">
        <v>42.8989295959473</v>
      </c>
      <c r="BW532" s="24" t="n">
        <v>44.3989295959473</v>
      </c>
      <c r="BX532" s="24" t="n">
        <v>0</v>
      </c>
      <c r="BY532" s="15" t="n">
        <v>0</v>
      </c>
      <c r="BZ532" s="24" t="n">
        <v>0</v>
      </c>
      <c r="CA532" s="15" t="n">
        <v>43435</v>
      </c>
      <c r="CB532" s="24" t="n">
        <v>36.9489303588867</v>
      </c>
      <c r="CC532" s="24" t="n">
        <v>39.9489303588867</v>
      </c>
      <c r="CD532" s="24" t="n">
        <v>42.9489303588867</v>
      </c>
      <c r="CE532" s="24" t="n">
        <v>0</v>
      </c>
      <c r="CF532" s="15" t="n">
        <v>0</v>
      </c>
      <c r="CG532" s="24" t="n">
        <v>0</v>
      </c>
      <c r="CH532" s="15" t="n">
        <v>43435</v>
      </c>
      <c r="CI532" s="24" t="n">
        <v>34.6999954223633</v>
      </c>
      <c r="CJ532" s="24" t="n">
        <v>39.6999954223633</v>
      </c>
      <c r="CK532" s="24" t="n">
        <v>44.6999954223633</v>
      </c>
      <c r="CL532" s="24" t="n">
        <v>1.25</v>
      </c>
      <c r="CM532" s="15" t="n">
        <v>44317</v>
      </c>
      <c r="CN532" s="24" t="n">
        <v>0.13</v>
      </c>
    </row>
    <row r="533" customFormat="false" ht="12.75" hidden="false" customHeight="false" outlineLevel="0" collapsed="false">
      <c r="B533" s="15" t="n">
        <v>43466</v>
      </c>
      <c r="C533" s="24" t="n">
        <v>53.1</v>
      </c>
      <c r="D533" s="24" t="n">
        <v>55.3</v>
      </c>
      <c r="E533" s="24" t="n">
        <v>57.5</v>
      </c>
      <c r="F533" s="25" t="n">
        <v>0</v>
      </c>
      <c r="G533" s="15" t="n">
        <v>0</v>
      </c>
      <c r="H533" s="25" t="n">
        <v>0</v>
      </c>
      <c r="I533" s="15" t="n">
        <v>43466</v>
      </c>
      <c r="J533" s="24" t="n">
        <v>37.2500007629395</v>
      </c>
      <c r="K533" s="24" t="n">
        <v>39.4500007629395</v>
      </c>
      <c r="L533" s="24" t="n">
        <v>41.6500007629395</v>
      </c>
      <c r="M533" s="25" t="n">
        <v>0</v>
      </c>
      <c r="N533" s="15" t="n">
        <v>0</v>
      </c>
      <c r="O533" s="25" t="n">
        <v>0</v>
      </c>
      <c r="P533" s="15" t="n">
        <v>43466</v>
      </c>
      <c r="Q533" s="24" t="n">
        <v>51.87</v>
      </c>
      <c r="R533" s="24" t="n">
        <v>54.5</v>
      </c>
      <c r="S533" s="24" t="n">
        <v>56.54</v>
      </c>
      <c r="T533" s="25" t="n">
        <v>0</v>
      </c>
      <c r="U533" s="15" t="n">
        <v>0</v>
      </c>
      <c r="V533" s="25" t="n">
        <v>0</v>
      </c>
      <c r="W533" s="15" t="n">
        <v>43466</v>
      </c>
      <c r="X533" s="24" t="n">
        <v>39.55</v>
      </c>
      <c r="Y533" s="24" t="n">
        <v>41.75</v>
      </c>
      <c r="Z533" s="24" t="n">
        <v>43.95</v>
      </c>
      <c r="AA533" s="25" t="n">
        <v>0</v>
      </c>
      <c r="AB533" s="15" t="n">
        <v>0</v>
      </c>
      <c r="AC533" s="25" t="n">
        <v>0</v>
      </c>
      <c r="AD533" s="15" t="n">
        <v>43466</v>
      </c>
      <c r="AE533" s="24" t="n">
        <v>35.8</v>
      </c>
      <c r="AF533" s="24" t="n">
        <v>38</v>
      </c>
      <c r="AG533" s="24" t="n">
        <v>40.2</v>
      </c>
      <c r="AH533" s="25" t="n">
        <v>0</v>
      </c>
      <c r="AI533" s="15" t="n">
        <v>0</v>
      </c>
      <c r="AJ533" s="25" t="n">
        <v>0</v>
      </c>
      <c r="AK533" s="15" t="n">
        <v>43466</v>
      </c>
      <c r="AL533" s="24" t="n">
        <v>59.75</v>
      </c>
      <c r="AM533" s="24" t="n">
        <v>61.95</v>
      </c>
      <c r="AN533" s="24" t="n">
        <v>64.15</v>
      </c>
      <c r="AO533" s="24" t="n">
        <v>0</v>
      </c>
      <c r="AP533" s="15" t="n">
        <v>0</v>
      </c>
      <c r="AQ533" s="24" t="n">
        <v>0</v>
      </c>
      <c r="AR533" s="15" t="n">
        <v>43466</v>
      </c>
      <c r="AS533" s="24" t="n">
        <v>45.7878646850586</v>
      </c>
      <c r="AT533" s="24" t="n">
        <v>48.7878646850586</v>
      </c>
      <c r="AU533" s="24" t="n">
        <v>51.7878646850586</v>
      </c>
      <c r="AV533" s="24" t="n">
        <v>0</v>
      </c>
      <c r="AW533" s="15" t="n">
        <v>0</v>
      </c>
      <c r="AX533" s="24" t="n">
        <v>0</v>
      </c>
      <c r="AY533" s="15" t="n">
        <v>43466</v>
      </c>
      <c r="AZ533" s="24" t="n">
        <v>46.7878646850586</v>
      </c>
      <c r="BA533" s="24" t="n">
        <v>48.2878646850586</v>
      </c>
      <c r="BB533" s="24" t="n">
        <v>49.7878646850586</v>
      </c>
      <c r="BC533" s="24" t="n">
        <v>0</v>
      </c>
      <c r="BD533" s="15" t="n">
        <v>0</v>
      </c>
      <c r="BE533" s="24" t="n">
        <v>0</v>
      </c>
      <c r="BF533" s="15" t="n">
        <v>43466</v>
      </c>
      <c r="BG533" s="24" t="n">
        <v>57.303840637207</v>
      </c>
      <c r="BH533" s="24" t="n">
        <v>59.803840637207</v>
      </c>
      <c r="BI533" s="24" t="n">
        <v>66.803840637207</v>
      </c>
      <c r="BJ533" s="24" t="n">
        <v>0</v>
      </c>
      <c r="BK533" s="15" t="n">
        <v>0</v>
      </c>
      <c r="BL533" s="24" t="n">
        <v>0</v>
      </c>
      <c r="BM533" s="15" t="n">
        <v>43466</v>
      </c>
      <c r="BN533" s="24" t="n">
        <v>45.7878646850586</v>
      </c>
      <c r="BO533" s="24" t="n">
        <v>48.2878646850586</v>
      </c>
      <c r="BP533" s="24" t="n">
        <v>55.2878646850586</v>
      </c>
      <c r="BQ533" s="24" t="n">
        <v>0</v>
      </c>
      <c r="BR533" s="15" t="n">
        <v>0</v>
      </c>
      <c r="BS533" s="24" t="n">
        <v>0</v>
      </c>
      <c r="BT533" s="15" t="n">
        <v>43466</v>
      </c>
      <c r="BU533" s="24" t="n">
        <v>49.2358665466309</v>
      </c>
      <c r="BV533" s="24" t="n">
        <v>50.7358665466309</v>
      </c>
      <c r="BW533" s="24" t="n">
        <v>52.2358665466309</v>
      </c>
      <c r="BX533" s="24" t="n">
        <v>0</v>
      </c>
      <c r="BY533" s="15" t="n">
        <v>0</v>
      </c>
      <c r="BZ533" s="24" t="n">
        <v>0</v>
      </c>
      <c r="CA533" s="15" t="n">
        <v>43466</v>
      </c>
      <c r="CB533" s="24" t="n">
        <v>46.8878646850586</v>
      </c>
      <c r="CC533" s="24" t="n">
        <v>49.8878646850586</v>
      </c>
      <c r="CD533" s="24" t="n">
        <v>52.8878646850586</v>
      </c>
      <c r="CE533" s="24" t="n">
        <v>0</v>
      </c>
      <c r="CF533" s="15" t="n">
        <v>0</v>
      </c>
      <c r="CG533" s="24" t="n">
        <v>0</v>
      </c>
      <c r="CH533" s="15" t="n">
        <v>43466</v>
      </c>
      <c r="CI533" s="24" t="n">
        <v>40.3699989318848</v>
      </c>
      <c r="CJ533" s="24" t="n">
        <v>45.3699989318848</v>
      </c>
      <c r="CK533" s="24" t="n">
        <v>50.3699989318848</v>
      </c>
      <c r="CL533" s="24" t="n">
        <v>1.25</v>
      </c>
      <c r="CM533" s="15" t="n">
        <v>44348</v>
      </c>
      <c r="CN533" s="24" t="n">
        <v>0.13</v>
      </c>
    </row>
    <row r="534" customFormat="false" ht="12.75" hidden="false" customHeight="false" outlineLevel="0" collapsed="false">
      <c r="B534" s="15" t="n">
        <v>43497</v>
      </c>
      <c r="C534" s="24" t="n">
        <v>53.1</v>
      </c>
      <c r="D534" s="24" t="n">
        <v>55.3</v>
      </c>
      <c r="E534" s="24" t="n">
        <v>57.5</v>
      </c>
      <c r="F534" s="25" t="n">
        <v>0</v>
      </c>
      <c r="G534" s="15" t="n">
        <v>0</v>
      </c>
      <c r="H534" s="25" t="n">
        <v>0</v>
      </c>
      <c r="I534" s="15" t="n">
        <v>43497</v>
      </c>
      <c r="J534" s="24" t="n">
        <v>37.2500007629395</v>
      </c>
      <c r="K534" s="24" t="n">
        <v>39.4500007629395</v>
      </c>
      <c r="L534" s="24" t="n">
        <v>41.6500007629395</v>
      </c>
      <c r="M534" s="25" t="n">
        <v>0</v>
      </c>
      <c r="N534" s="15" t="n">
        <v>0</v>
      </c>
      <c r="O534" s="25" t="n">
        <v>0</v>
      </c>
      <c r="P534" s="15" t="n">
        <v>43497</v>
      </c>
      <c r="Q534" s="24" t="n">
        <v>52.43</v>
      </c>
      <c r="R534" s="24" t="n">
        <v>54.5</v>
      </c>
      <c r="S534" s="24" t="n">
        <v>56.54</v>
      </c>
      <c r="T534" s="25" t="n">
        <v>0</v>
      </c>
      <c r="U534" s="15" t="n">
        <v>0</v>
      </c>
      <c r="V534" s="25" t="n">
        <v>0</v>
      </c>
      <c r="W534" s="15" t="n">
        <v>43497</v>
      </c>
      <c r="X534" s="24" t="n">
        <v>44.15</v>
      </c>
      <c r="Y534" s="24" t="n">
        <v>46.35</v>
      </c>
      <c r="Z534" s="24" t="n">
        <v>48.55</v>
      </c>
      <c r="AA534" s="25" t="n">
        <v>0</v>
      </c>
      <c r="AB534" s="15" t="n">
        <v>0</v>
      </c>
      <c r="AC534" s="25" t="n">
        <v>0</v>
      </c>
      <c r="AD534" s="15" t="n">
        <v>43497</v>
      </c>
      <c r="AE534" s="24" t="n">
        <v>35.8</v>
      </c>
      <c r="AF534" s="24" t="n">
        <v>38</v>
      </c>
      <c r="AG534" s="24" t="n">
        <v>40.2</v>
      </c>
      <c r="AH534" s="25" t="n">
        <v>0</v>
      </c>
      <c r="AI534" s="15" t="n">
        <v>0</v>
      </c>
      <c r="AJ534" s="25" t="n">
        <v>0</v>
      </c>
      <c r="AK534" s="15" t="n">
        <v>43497</v>
      </c>
      <c r="AL534" s="24" t="n">
        <v>59.75</v>
      </c>
      <c r="AM534" s="24" t="n">
        <v>61.95</v>
      </c>
      <c r="AN534" s="24" t="n">
        <v>64.15</v>
      </c>
      <c r="AO534" s="24" t="n">
        <v>0</v>
      </c>
      <c r="AP534" s="15" t="n">
        <v>0</v>
      </c>
      <c r="AQ534" s="24" t="n">
        <v>0</v>
      </c>
      <c r="AR534" s="15" t="n">
        <v>43497</v>
      </c>
      <c r="AS534" s="24" t="n">
        <v>45.4378623962402</v>
      </c>
      <c r="AT534" s="24" t="n">
        <v>48.4378623962402</v>
      </c>
      <c r="AU534" s="24" t="n">
        <v>51.4378623962402</v>
      </c>
      <c r="AV534" s="24" t="n">
        <v>0</v>
      </c>
      <c r="AW534" s="15" t="n">
        <v>0</v>
      </c>
      <c r="AX534" s="24" t="n">
        <v>0</v>
      </c>
      <c r="AY534" s="15" t="n">
        <v>43497</v>
      </c>
      <c r="AZ534" s="24" t="n">
        <v>46.4378623962402</v>
      </c>
      <c r="BA534" s="24" t="n">
        <v>47.9378623962402</v>
      </c>
      <c r="BB534" s="24" t="n">
        <v>49.4378623962402</v>
      </c>
      <c r="BC534" s="24" t="n">
        <v>0</v>
      </c>
      <c r="BD534" s="15" t="n">
        <v>0</v>
      </c>
      <c r="BE534" s="24" t="n">
        <v>0</v>
      </c>
      <c r="BF534" s="15" t="n">
        <v>43497</v>
      </c>
      <c r="BG534" s="24" t="n">
        <v>55.303840637207</v>
      </c>
      <c r="BH534" s="24" t="n">
        <v>57.803840637207</v>
      </c>
      <c r="BI534" s="24" t="n">
        <v>64.803840637207</v>
      </c>
      <c r="BJ534" s="24" t="n">
        <v>0</v>
      </c>
      <c r="BK534" s="15" t="n">
        <v>0</v>
      </c>
      <c r="BL534" s="24" t="n">
        <v>0</v>
      </c>
      <c r="BM534" s="15" t="n">
        <v>43497</v>
      </c>
      <c r="BN534" s="24" t="n">
        <v>45.4378623962402</v>
      </c>
      <c r="BO534" s="24" t="n">
        <v>47.9378623962402</v>
      </c>
      <c r="BP534" s="24" t="n">
        <v>54.9378623962402</v>
      </c>
      <c r="BQ534" s="24" t="n">
        <v>0</v>
      </c>
      <c r="BR534" s="15" t="n">
        <v>0</v>
      </c>
      <c r="BS534" s="24" t="n">
        <v>0</v>
      </c>
      <c r="BT534" s="15" t="n">
        <v>43497</v>
      </c>
      <c r="BU534" s="24" t="n">
        <v>49.8878631591797</v>
      </c>
      <c r="BV534" s="24" t="n">
        <v>51.3878631591797</v>
      </c>
      <c r="BW534" s="24" t="n">
        <v>52.8878631591797</v>
      </c>
      <c r="BX534" s="24" t="n">
        <v>0</v>
      </c>
      <c r="BY534" s="15" t="n">
        <v>0</v>
      </c>
      <c r="BZ534" s="24" t="n">
        <v>0</v>
      </c>
      <c r="CA534" s="15" t="n">
        <v>43497</v>
      </c>
      <c r="CB534" s="24" t="n">
        <v>46.5378623962402</v>
      </c>
      <c r="CC534" s="24" t="n">
        <v>49.5378623962402</v>
      </c>
      <c r="CD534" s="24" t="n">
        <v>52.5378623962402</v>
      </c>
      <c r="CE534" s="24" t="n">
        <v>0</v>
      </c>
      <c r="CF534" s="15" t="n">
        <v>0</v>
      </c>
      <c r="CG534" s="24" t="n">
        <v>0</v>
      </c>
      <c r="CH534" s="15" t="n">
        <v>43497</v>
      </c>
      <c r="CI534" s="24" t="n">
        <v>39.0699920654297</v>
      </c>
      <c r="CJ534" s="24" t="n">
        <v>44.0699920654297</v>
      </c>
      <c r="CK534" s="24" t="n">
        <v>49.0699920654297</v>
      </c>
      <c r="CL534" s="24" t="n">
        <v>1.25</v>
      </c>
      <c r="CM534" s="15" t="n">
        <v>44378</v>
      </c>
      <c r="CN534" s="24" t="n">
        <v>0.13</v>
      </c>
    </row>
    <row r="535" customFormat="false" ht="12.75" hidden="false" customHeight="false" outlineLevel="0" collapsed="false">
      <c r="B535" s="15" t="n">
        <v>43525</v>
      </c>
      <c r="C535" s="24" t="n">
        <v>39.35</v>
      </c>
      <c r="D535" s="24" t="n">
        <v>40.55</v>
      </c>
      <c r="E535" s="24" t="n">
        <v>41.75</v>
      </c>
      <c r="F535" s="25" t="n">
        <v>0</v>
      </c>
      <c r="G535" s="15" t="n">
        <v>0</v>
      </c>
      <c r="H535" s="25" t="n">
        <v>0</v>
      </c>
      <c r="I535" s="15" t="n">
        <v>43525</v>
      </c>
      <c r="J535" s="24" t="n">
        <v>35.8</v>
      </c>
      <c r="K535" s="24" t="n">
        <v>37</v>
      </c>
      <c r="L535" s="24" t="n">
        <v>38.2</v>
      </c>
      <c r="M535" s="25" t="n">
        <v>0</v>
      </c>
      <c r="N535" s="15" t="n">
        <v>0</v>
      </c>
      <c r="O535" s="25" t="n">
        <v>0</v>
      </c>
      <c r="P535" s="15" t="n">
        <v>43525</v>
      </c>
      <c r="Q535" s="24" t="n">
        <v>39.7300007629394</v>
      </c>
      <c r="R535" s="24" t="n">
        <v>41.8000007629394</v>
      </c>
      <c r="S535" s="24" t="n">
        <v>43.8400007629394</v>
      </c>
      <c r="T535" s="25" t="n">
        <v>0</v>
      </c>
      <c r="U535" s="15" t="n">
        <v>0</v>
      </c>
      <c r="V535" s="25" t="n">
        <v>0</v>
      </c>
      <c r="W535" s="15" t="n">
        <v>43525</v>
      </c>
      <c r="X535" s="24" t="n">
        <v>36.65</v>
      </c>
      <c r="Y535" s="24" t="n">
        <v>37.85</v>
      </c>
      <c r="Z535" s="24" t="n">
        <v>39.05</v>
      </c>
      <c r="AA535" s="25" t="n">
        <v>0</v>
      </c>
      <c r="AB535" s="15" t="n">
        <v>0</v>
      </c>
      <c r="AC535" s="25" t="n">
        <v>0</v>
      </c>
      <c r="AD535" s="15" t="n">
        <v>43525</v>
      </c>
      <c r="AE535" s="24" t="n">
        <v>32.55</v>
      </c>
      <c r="AF535" s="24" t="n">
        <v>33.75</v>
      </c>
      <c r="AG535" s="24" t="n">
        <v>34.95</v>
      </c>
      <c r="AH535" s="25" t="n">
        <v>0</v>
      </c>
      <c r="AI535" s="15" t="n">
        <v>0</v>
      </c>
      <c r="AJ535" s="25" t="n">
        <v>0</v>
      </c>
      <c r="AK535" s="15" t="n">
        <v>43525</v>
      </c>
      <c r="AL535" s="24" t="n">
        <v>47</v>
      </c>
      <c r="AM535" s="24" t="n">
        <v>48.2</v>
      </c>
      <c r="AN535" s="24" t="n">
        <v>49.4</v>
      </c>
      <c r="AO535" s="24" t="n">
        <v>0</v>
      </c>
      <c r="AP535" s="15" t="n">
        <v>0</v>
      </c>
      <c r="AQ535" s="24" t="n">
        <v>0</v>
      </c>
      <c r="AR535" s="15" t="n">
        <v>43525</v>
      </c>
      <c r="AS535" s="24" t="n">
        <v>37.3985443115234</v>
      </c>
      <c r="AT535" s="24" t="n">
        <v>40.3985443115234</v>
      </c>
      <c r="AU535" s="24" t="n">
        <v>43.3985443115234</v>
      </c>
      <c r="AV535" s="24" t="n">
        <v>0</v>
      </c>
      <c r="AW535" s="15" t="n">
        <v>0</v>
      </c>
      <c r="AX535" s="24" t="n">
        <v>0</v>
      </c>
      <c r="AY535" s="15" t="n">
        <v>43525</v>
      </c>
      <c r="AZ535" s="24" t="n">
        <v>38.3985443115234</v>
      </c>
      <c r="BA535" s="24" t="n">
        <v>39.8985443115234</v>
      </c>
      <c r="BB535" s="24" t="n">
        <v>41.3985443115234</v>
      </c>
      <c r="BC535" s="24" t="n">
        <v>0</v>
      </c>
      <c r="BD535" s="15" t="n">
        <v>0</v>
      </c>
      <c r="BE535" s="24" t="n">
        <v>0</v>
      </c>
      <c r="BF535" s="15" t="n">
        <v>43525</v>
      </c>
      <c r="BG535" s="24" t="n">
        <v>42.5469169616699</v>
      </c>
      <c r="BH535" s="24" t="n">
        <v>45.0469169616699</v>
      </c>
      <c r="BI535" s="24" t="n">
        <v>52.0469169616699</v>
      </c>
      <c r="BJ535" s="24" t="n">
        <v>0</v>
      </c>
      <c r="BK535" s="15" t="n">
        <v>0</v>
      </c>
      <c r="BL535" s="24" t="n">
        <v>0</v>
      </c>
      <c r="BM535" s="15" t="n">
        <v>43525</v>
      </c>
      <c r="BN535" s="24" t="n">
        <v>36.8985443115234</v>
      </c>
      <c r="BO535" s="24" t="n">
        <v>39.3985443115234</v>
      </c>
      <c r="BP535" s="24" t="n">
        <v>46.3985443115234</v>
      </c>
      <c r="BQ535" s="24" t="n">
        <v>0</v>
      </c>
      <c r="BR535" s="15" t="n">
        <v>0</v>
      </c>
      <c r="BS535" s="24" t="n">
        <v>0</v>
      </c>
      <c r="BT535" s="15" t="n">
        <v>43525</v>
      </c>
      <c r="BU535" s="24" t="n">
        <v>40.0985450744629</v>
      </c>
      <c r="BV535" s="24" t="n">
        <v>41.5985450744629</v>
      </c>
      <c r="BW535" s="24" t="n">
        <v>43.0985450744629</v>
      </c>
      <c r="BX535" s="24" t="n">
        <v>0</v>
      </c>
      <c r="BY535" s="15" t="n">
        <v>0</v>
      </c>
      <c r="BZ535" s="24" t="n">
        <v>0</v>
      </c>
      <c r="CA535" s="15" t="n">
        <v>43525</v>
      </c>
      <c r="CB535" s="24" t="n">
        <v>38.4985443115234</v>
      </c>
      <c r="CC535" s="24" t="n">
        <v>41.4985443115234</v>
      </c>
      <c r="CD535" s="24" t="n">
        <v>44.4985443115234</v>
      </c>
      <c r="CE535" s="24" t="n">
        <v>0</v>
      </c>
      <c r="CF535" s="15" t="n">
        <v>0</v>
      </c>
      <c r="CG535" s="24" t="n">
        <v>0</v>
      </c>
      <c r="CH535" s="15" t="n">
        <v>43525</v>
      </c>
      <c r="CI535" s="24" t="n">
        <v>36.9499931335449</v>
      </c>
      <c r="CJ535" s="24" t="n">
        <v>41.9499931335449</v>
      </c>
      <c r="CK535" s="24" t="n">
        <v>46.9499931335449</v>
      </c>
      <c r="CL535" s="24" t="n">
        <v>1.25</v>
      </c>
      <c r="CM535" s="15" t="n">
        <v>44409</v>
      </c>
      <c r="CN535" s="24" t="n">
        <v>0.13</v>
      </c>
    </row>
    <row r="536" customFormat="false" ht="12.75" hidden="false" customHeight="false" outlineLevel="0" collapsed="false">
      <c r="B536" s="15" t="n">
        <v>43556</v>
      </c>
      <c r="C536" s="24" t="n">
        <v>39.75</v>
      </c>
      <c r="D536" s="24" t="n">
        <v>40.8</v>
      </c>
      <c r="E536" s="24" t="n">
        <v>41.85</v>
      </c>
      <c r="F536" s="25" t="n">
        <v>0</v>
      </c>
      <c r="G536" s="15" t="n">
        <v>0</v>
      </c>
      <c r="H536" s="25" t="n">
        <v>0</v>
      </c>
      <c r="I536" s="15" t="n">
        <v>43556</v>
      </c>
      <c r="J536" s="24" t="n">
        <v>34.1500007629395</v>
      </c>
      <c r="K536" s="24" t="n">
        <v>35.2000007629395</v>
      </c>
      <c r="L536" s="24" t="n">
        <v>36.2500007629395</v>
      </c>
      <c r="M536" s="25" t="n">
        <v>0</v>
      </c>
      <c r="N536" s="15" t="n">
        <v>0</v>
      </c>
      <c r="O536" s="25" t="n">
        <v>0</v>
      </c>
      <c r="P536" s="15" t="n">
        <v>43556</v>
      </c>
      <c r="Q536" s="24" t="n">
        <v>38.7699992370605</v>
      </c>
      <c r="R536" s="24" t="n">
        <v>41.3999992370605</v>
      </c>
      <c r="S536" s="24" t="n">
        <v>43.4399992370605</v>
      </c>
      <c r="T536" s="25" t="n">
        <v>0</v>
      </c>
      <c r="U536" s="15" t="n">
        <v>0</v>
      </c>
      <c r="V536" s="25" t="n">
        <v>0</v>
      </c>
      <c r="W536" s="15" t="n">
        <v>43556</v>
      </c>
      <c r="X536" s="24" t="n">
        <v>35.3</v>
      </c>
      <c r="Y536" s="24" t="n">
        <v>36.35</v>
      </c>
      <c r="Z536" s="24" t="n">
        <v>37.4</v>
      </c>
      <c r="AA536" s="25" t="n">
        <v>0</v>
      </c>
      <c r="AB536" s="15" t="n">
        <v>0</v>
      </c>
      <c r="AC536" s="25" t="n">
        <v>0</v>
      </c>
      <c r="AD536" s="15" t="n">
        <v>43556</v>
      </c>
      <c r="AE536" s="24" t="n">
        <v>29.7</v>
      </c>
      <c r="AF536" s="24" t="n">
        <v>30.75</v>
      </c>
      <c r="AG536" s="24" t="n">
        <v>31.8</v>
      </c>
      <c r="AH536" s="25" t="n">
        <v>0</v>
      </c>
      <c r="AI536" s="15" t="n">
        <v>0</v>
      </c>
      <c r="AJ536" s="25" t="n">
        <v>0</v>
      </c>
      <c r="AK536" s="15" t="n">
        <v>43556</v>
      </c>
      <c r="AL536" s="24" t="n">
        <v>47.4</v>
      </c>
      <c r="AM536" s="24" t="n">
        <v>48.45</v>
      </c>
      <c r="AN536" s="24" t="n">
        <v>49.5</v>
      </c>
      <c r="AO536" s="24" t="n">
        <v>0</v>
      </c>
      <c r="AP536" s="15" t="n">
        <v>0</v>
      </c>
      <c r="AQ536" s="24" t="n">
        <v>0</v>
      </c>
      <c r="AR536" s="15" t="n">
        <v>43556</v>
      </c>
      <c r="AS536" s="24" t="n">
        <v>37.8485450744629</v>
      </c>
      <c r="AT536" s="24" t="n">
        <v>40.8485450744629</v>
      </c>
      <c r="AU536" s="24" t="n">
        <v>43.8485450744629</v>
      </c>
      <c r="AV536" s="24" t="n">
        <v>0</v>
      </c>
      <c r="AW536" s="15" t="n">
        <v>0</v>
      </c>
      <c r="AX536" s="24" t="n">
        <v>0</v>
      </c>
      <c r="AY536" s="15" t="n">
        <v>43556</v>
      </c>
      <c r="AZ536" s="24" t="n">
        <v>38.8485450744629</v>
      </c>
      <c r="BA536" s="24" t="n">
        <v>40.3485450744629</v>
      </c>
      <c r="BB536" s="24" t="n">
        <v>41.8485450744629</v>
      </c>
      <c r="BC536" s="24" t="n">
        <v>0</v>
      </c>
      <c r="BD536" s="15" t="n">
        <v>0</v>
      </c>
      <c r="BE536" s="24" t="n">
        <v>0</v>
      </c>
      <c r="BF536" s="15" t="n">
        <v>43556</v>
      </c>
      <c r="BG536" s="24" t="n">
        <v>40.4469146728516</v>
      </c>
      <c r="BH536" s="24" t="n">
        <v>42.9469146728516</v>
      </c>
      <c r="BI536" s="24" t="n">
        <v>49.9469146728516</v>
      </c>
      <c r="BJ536" s="24" t="n">
        <v>0</v>
      </c>
      <c r="BK536" s="15" t="n">
        <v>0</v>
      </c>
      <c r="BL536" s="24" t="n">
        <v>0</v>
      </c>
      <c r="BM536" s="15" t="n">
        <v>43556</v>
      </c>
      <c r="BN536" s="24" t="n">
        <v>37.3485450744629</v>
      </c>
      <c r="BO536" s="24" t="n">
        <v>39.8485450744629</v>
      </c>
      <c r="BP536" s="24" t="n">
        <v>46.8485450744629</v>
      </c>
      <c r="BQ536" s="24" t="n">
        <v>0</v>
      </c>
      <c r="BR536" s="15" t="n">
        <v>0</v>
      </c>
      <c r="BS536" s="24" t="n">
        <v>0</v>
      </c>
      <c r="BT536" s="15" t="n">
        <v>43556</v>
      </c>
      <c r="BU536" s="24" t="n">
        <v>40.0985450744629</v>
      </c>
      <c r="BV536" s="24" t="n">
        <v>41.5985450744629</v>
      </c>
      <c r="BW536" s="24" t="n">
        <v>43.0985450744629</v>
      </c>
      <c r="BX536" s="24" t="n">
        <v>0</v>
      </c>
      <c r="BY536" s="15" t="n">
        <v>0</v>
      </c>
      <c r="BZ536" s="24" t="n">
        <v>0</v>
      </c>
      <c r="CA536" s="15" t="n">
        <v>43556</v>
      </c>
      <c r="CB536" s="24" t="n">
        <v>38.9485450744629</v>
      </c>
      <c r="CC536" s="24" t="n">
        <v>41.9485450744629</v>
      </c>
      <c r="CD536" s="24" t="n">
        <v>44.9485450744629</v>
      </c>
      <c r="CE536" s="24" t="n">
        <v>0</v>
      </c>
      <c r="CF536" s="15" t="n">
        <v>0</v>
      </c>
      <c r="CG536" s="24" t="n">
        <v>0</v>
      </c>
      <c r="CH536" s="15" t="n">
        <v>43556</v>
      </c>
      <c r="CI536" s="24" t="n">
        <v>36.2499885559082</v>
      </c>
      <c r="CJ536" s="24" t="n">
        <v>41.2499885559082</v>
      </c>
      <c r="CK536" s="24" t="n">
        <v>46.2499885559082</v>
      </c>
      <c r="CL536" s="24" t="n">
        <v>1.25</v>
      </c>
      <c r="CM536" s="15" t="n">
        <v>44440</v>
      </c>
      <c r="CN536" s="24" t="n">
        <v>0.13</v>
      </c>
    </row>
    <row r="537" customFormat="false" ht="12.75" hidden="false" customHeight="false" outlineLevel="0" collapsed="false">
      <c r="B537" s="15" t="n">
        <v>43586</v>
      </c>
      <c r="C537" s="24" t="n">
        <v>44.12</v>
      </c>
      <c r="D537" s="24" t="n">
        <v>46.6</v>
      </c>
      <c r="E537" s="24" t="n">
        <v>49.08</v>
      </c>
      <c r="F537" s="25" t="n">
        <v>0</v>
      </c>
      <c r="G537" s="15" t="n">
        <v>0</v>
      </c>
      <c r="H537" s="25" t="n">
        <v>0</v>
      </c>
      <c r="I537" s="15" t="n">
        <v>43586</v>
      </c>
      <c r="J537" s="24" t="n">
        <v>37.02</v>
      </c>
      <c r="K537" s="24" t="n">
        <v>39.5</v>
      </c>
      <c r="L537" s="24" t="n">
        <v>41.98</v>
      </c>
      <c r="M537" s="25" t="n">
        <v>0</v>
      </c>
      <c r="N537" s="15" t="n">
        <v>0</v>
      </c>
      <c r="O537" s="25" t="n">
        <v>0</v>
      </c>
      <c r="P537" s="15" t="n">
        <v>43586</v>
      </c>
      <c r="Q537" s="24" t="n">
        <v>42.17</v>
      </c>
      <c r="R537" s="24" t="n">
        <v>44.8</v>
      </c>
      <c r="S537" s="24" t="n">
        <v>48.65</v>
      </c>
      <c r="T537" s="25" t="n">
        <v>0</v>
      </c>
      <c r="U537" s="15" t="n">
        <v>0</v>
      </c>
      <c r="V537" s="25" t="n">
        <v>0</v>
      </c>
      <c r="W537" s="15" t="n">
        <v>43586</v>
      </c>
      <c r="X537" s="24" t="n">
        <v>35.37</v>
      </c>
      <c r="Y537" s="24" t="n">
        <v>37.85</v>
      </c>
      <c r="Z537" s="24" t="n">
        <v>40.33</v>
      </c>
      <c r="AA537" s="25" t="n">
        <v>0</v>
      </c>
      <c r="AB537" s="15" t="n">
        <v>0</v>
      </c>
      <c r="AC537" s="25" t="n">
        <v>0</v>
      </c>
      <c r="AD537" s="15" t="n">
        <v>43586</v>
      </c>
      <c r="AE537" s="24" t="n">
        <v>32.77</v>
      </c>
      <c r="AF537" s="24" t="n">
        <v>35.25</v>
      </c>
      <c r="AG537" s="24" t="n">
        <v>37.73</v>
      </c>
      <c r="AH537" s="25" t="n">
        <v>0</v>
      </c>
      <c r="AI537" s="15" t="n">
        <v>0</v>
      </c>
      <c r="AJ537" s="25" t="n">
        <v>0</v>
      </c>
      <c r="AK537" s="15" t="n">
        <v>43586</v>
      </c>
      <c r="AL537" s="24" t="n">
        <v>51.16</v>
      </c>
      <c r="AM537" s="24" t="n">
        <v>53.64</v>
      </c>
      <c r="AN537" s="24" t="n">
        <v>56.12</v>
      </c>
      <c r="AO537" s="24" t="n">
        <v>0</v>
      </c>
      <c r="AP537" s="15" t="n">
        <v>0</v>
      </c>
      <c r="AQ537" s="24" t="n">
        <v>0</v>
      </c>
      <c r="AR537" s="15" t="n">
        <v>43586</v>
      </c>
      <c r="AS537" s="24" t="n">
        <v>36.2535667419434</v>
      </c>
      <c r="AT537" s="24" t="n">
        <v>41.2535667419434</v>
      </c>
      <c r="AU537" s="24" t="n">
        <v>46.2535667419434</v>
      </c>
      <c r="AV537" s="24" t="n">
        <v>0</v>
      </c>
      <c r="AW537" s="15" t="n">
        <v>0</v>
      </c>
      <c r="AX537" s="24" t="n">
        <v>0</v>
      </c>
      <c r="AY537" s="15" t="n">
        <v>43586</v>
      </c>
      <c r="AZ537" s="24" t="n">
        <v>38.2535667419434</v>
      </c>
      <c r="BA537" s="24" t="n">
        <v>40.7535667419434</v>
      </c>
      <c r="BB537" s="24" t="n">
        <v>43.2535667419434</v>
      </c>
      <c r="BC537" s="24" t="n">
        <v>0</v>
      </c>
      <c r="BD537" s="15" t="n">
        <v>0</v>
      </c>
      <c r="BE537" s="24" t="n">
        <v>0</v>
      </c>
      <c r="BF537" s="15" t="n">
        <v>43586</v>
      </c>
      <c r="BG537" s="24" t="n">
        <v>39.171915435791</v>
      </c>
      <c r="BH537" s="24" t="n">
        <v>41.671915435791</v>
      </c>
      <c r="BI537" s="24" t="n">
        <v>48.671915435791</v>
      </c>
      <c r="BJ537" s="24" t="n">
        <v>0</v>
      </c>
      <c r="BK537" s="15" t="n">
        <v>0</v>
      </c>
      <c r="BL537" s="24" t="n">
        <v>0</v>
      </c>
      <c r="BM537" s="15" t="n">
        <v>43586</v>
      </c>
      <c r="BN537" s="24" t="n">
        <v>39.9285675048828</v>
      </c>
      <c r="BO537" s="24" t="n">
        <v>42.4285675048828</v>
      </c>
      <c r="BP537" s="24" t="n">
        <v>49.4285675048828</v>
      </c>
      <c r="BQ537" s="24" t="n">
        <v>0</v>
      </c>
      <c r="BR537" s="15" t="n">
        <v>0</v>
      </c>
      <c r="BS537" s="24" t="n">
        <v>0</v>
      </c>
      <c r="BT537" s="15" t="n">
        <v>43586</v>
      </c>
      <c r="BU537" s="24" t="n">
        <v>34.6535682678223</v>
      </c>
      <c r="BV537" s="24" t="n">
        <v>37.1535682678223</v>
      </c>
      <c r="BW537" s="24" t="n">
        <v>39.6535682678223</v>
      </c>
      <c r="BX537" s="24" t="n">
        <v>0</v>
      </c>
      <c r="BY537" s="15" t="n">
        <v>0</v>
      </c>
      <c r="BZ537" s="24" t="n">
        <v>0</v>
      </c>
      <c r="CA537" s="15" t="n">
        <v>43586</v>
      </c>
      <c r="CB537" s="24" t="n">
        <v>37.3535667419434</v>
      </c>
      <c r="CC537" s="24" t="n">
        <v>42.3535667419434</v>
      </c>
      <c r="CD537" s="24" t="n">
        <v>47.3535667419434</v>
      </c>
      <c r="CE537" s="24" t="n">
        <v>0</v>
      </c>
      <c r="CF537" s="15" t="n">
        <v>0</v>
      </c>
      <c r="CG537" s="24" t="n">
        <v>0</v>
      </c>
      <c r="CH537" s="15" t="n">
        <v>43586</v>
      </c>
      <c r="CI537" s="24" t="n">
        <v>40.7500114440918</v>
      </c>
      <c r="CJ537" s="24" t="n">
        <v>45.7500114440918</v>
      </c>
      <c r="CK537" s="24" t="n">
        <v>50.7500114440918</v>
      </c>
      <c r="CL537" s="24" t="n">
        <v>1.25</v>
      </c>
      <c r="CM537" s="15" t="n">
        <v>44470</v>
      </c>
      <c r="CN537" s="24" t="n">
        <v>0.13</v>
      </c>
    </row>
    <row r="538" customFormat="false" ht="12.75" hidden="false" customHeight="false" outlineLevel="0" collapsed="false">
      <c r="B538" s="15" t="n">
        <v>43617</v>
      </c>
      <c r="C538" s="24" t="n">
        <v>64.39</v>
      </c>
      <c r="D538" s="24" t="n">
        <v>71.5</v>
      </c>
      <c r="E538" s="24" t="n">
        <v>78.61</v>
      </c>
      <c r="F538" s="25" t="n">
        <v>0</v>
      </c>
      <c r="G538" s="15" t="n">
        <v>0</v>
      </c>
      <c r="H538" s="25" t="n">
        <v>0</v>
      </c>
      <c r="I538" s="15" t="n">
        <v>43617</v>
      </c>
      <c r="J538" s="24" t="n">
        <v>59.64</v>
      </c>
      <c r="K538" s="24" t="n">
        <v>66.75</v>
      </c>
      <c r="L538" s="24" t="n">
        <v>73.86</v>
      </c>
      <c r="M538" s="25" t="n">
        <v>0</v>
      </c>
      <c r="N538" s="15" t="n">
        <v>0</v>
      </c>
      <c r="O538" s="25" t="n">
        <v>0</v>
      </c>
      <c r="P538" s="15" t="n">
        <v>43617</v>
      </c>
      <c r="Q538" s="24" t="n">
        <v>57.88</v>
      </c>
      <c r="R538" s="24" t="n">
        <v>62.95</v>
      </c>
      <c r="S538" s="24" t="n">
        <v>68.82</v>
      </c>
      <c r="T538" s="25" t="n">
        <v>0</v>
      </c>
      <c r="U538" s="15" t="n">
        <v>0</v>
      </c>
      <c r="V538" s="25" t="n">
        <v>0</v>
      </c>
      <c r="W538" s="15" t="n">
        <v>43617</v>
      </c>
      <c r="X538" s="24" t="n">
        <v>45.14</v>
      </c>
      <c r="Y538" s="24" t="n">
        <v>52.25</v>
      </c>
      <c r="Z538" s="24" t="n">
        <v>59.36</v>
      </c>
      <c r="AA538" s="25" t="n">
        <v>0</v>
      </c>
      <c r="AB538" s="15" t="n">
        <v>0</v>
      </c>
      <c r="AC538" s="25" t="n">
        <v>0</v>
      </c>
      <c r="AD538" s="15" t="n">
        <v>43617</v>
      </c>
      <c r="AE538" s="24" t="n">
        <v>54.39</v>
      </c>
      <c r="AF538" s="24" t="n">
        <v>61.5</v>
      </c>
      <c r="AG538" s="24" t="n">
        <v>68.61</v>
      </c>
      <c r="AH538" s="25" t="n">
        <v>0</v>
      </c>
      <c r="AI538" s="15" t="n">
        <v>0</v>
      </c>
      <c r="AJ538" s="25" t="n">
        <v>0</v>
      </c>
      <c r="AK538" s="15" t="n">
        <v>43617</v>
      </c>
      <c r="AL538" s="24" t="n">
        <v>74.23</v>
      </c>
      <c r="AM538" s="24" t="n">
        <v>81.34</v>
      </c>
      <c r="AN538" s="24" t="n">
        <v>88.45</v>
      </c>
      <c r="AO538" s="24" t="n">
        <v>0</v>
      </c>
      <c r="AP538" s="15" t="n">
        <v>0</v>
      </c>
      <c r="AQ538" s="24" t="n">
        <v>0</v>
      </c>
      <c r="AR538" s="15" t="n">
        <v>43617</v>
      </c>
      <c r="AS538" s="24" t="n">
        <v>39.9978561401367</v>
      </c>
      <c r="AT538" s="24" t="n">
        <v>54.9978561401367</v>
      </c>
      <c r="AU538" s="24" t="n">
        <v>64.9978561401367</v>
      </c>
      <c r="AV538" s="24" t="n">
        <v>0</v>
      </c>
      <c r="AW538" s="15" t="n">
        <v>0</v>
      </c>
      <c r="AX538" s="24" t="n">
        <v>0</v>
      </c>
      <c r="AY538" s="15" t="n">
        <v>43617</v>
      </c>
      <c r="AZ538" s="24" t="n">
        <v>49.4978561401367</v>
      </c>
      <c r="BA538" s="24" t="n">
        <v>54.4978561401367</v>
      </c>
      <c r="BB538" s="24" t="n">
        <v>59.4978561401367</v>
      </c>
      <c r="BC538" s="24" t="n">
        <v>0</v>
      </c>
      <c r="BD538" s="15" t="n">
        <v>0</v>
      </c>
      <c r="BE538" s="24" t="n">
        <v>0</v>
      </c>
      <c r="BF538" s="15" t="n">
        <v>43617</v>
      </c>
      <c r="BG538" s="24" t="n">
        <v>42.3773025512695</v>
      </c>
      <c r="BH538" s="24" t="n">
        <v>44.8773025512695</v>
      </c>
      <c r="BI538" s="24" t="n">
        <v>51.8773025512695</v>
      </c>
      <c r="BJ538" s="24" t="n">
        <v>0</v>
      </c>
      <c r="BK538" s="15" t="n">
        <v>0</v>
      </c>
      <c r="BL538" s="24" t="n">
        <v>0</v>
      </c>
      <c r="BM538" s="15" t="n">
        <v>43617</v>
      </c>
      <c r="BN538" s="24" t="n">
        <v>53.5603569030762</v>
      </c>
      <c r="BO538" s="24" t="n">
        <v>56.0603569030762</v>
      </c>
      <c r="BP538" s="24" t="n">
        <v>63.0603569030762</v>
      </c>
      <c r="BQ538" s="24" t="n">
        <v>0</v>
      </c>
      <c r="BR538" s="15" t="n">
        <v>0</v>
      </c>
      <c r="BS538" s="24" t="n">
        <v>0</v>
      </c>
      <c r="BT538" s="15" t="n">
        <v>43617</v>
      </c>
      <c r="BU538" s="24" t="n">
        <v>44.4978561401367</v>
      </c>
      <c r="BV538" s="24" t="n">
        <v>49.4978561401367</v>
      </c>
      <c r="BW538" s="24" t="n">
        <v>54.4978561401367</v>
      </c>
      <c r="BX538" s="24" t="n">
        <v>0</v>
      </c>
      <c r="BY538" s="15" t="n">
        <v>0</v>
      </c>
      <c r="BZ538" s="24" t="n">
        <v>0</v>
      </c>
      <c r="CA538" s="15" t="n">
        <v>43617</v>
      </c>
      <c r="CB538" s="24" t="n">
        <v>41.0978561401367</v>
      </c>
      <c r="CC538" s="24" t="n">
        <v>56.0978561401367</v>
      </c>
      <c r="CD538" s="24" t="n">
        <v>66.0978561401367</v>
      </c>
      <c r="CE538" s="24" t="n">
        <v>0</v>
      </c>
      <c r="CF538" s="15" t="n">
        <v>0</v>
      </c>
      <c r="CG538" s="24" t="n">
        <v>0</v>
      </c>
      <c r="CH538" s="15" t="n">
        <v>43617</v>
      </c>
      <c r="CI538" s="24" t="n">
        <v>53.9999961853027</v>
      </c>
      <c r="CJ538" s="24" t="n">
        <v>58.9999961853027</v>
      </c>
      <c r="CK538" s="24" t="n">
        <v>63.9999961853027</v>
      </c>
      <c r="CL538" s="24" t="n">
        <v>1.25</v>
      </c>
      <c r="CM538" s="15" t="n">
        <v>44501</v>
      </c>
      <c r="CN538" s="24" t="n">
        <v>0.13</v>
      </c>
    </row>
    <row r="539" customFormat="false" ht="12.75" hidden="false" customHeight="false" outlineLevel="0" collapsed="false">
      <c r="B539" s="15" t="n">
        <v>43647</v>
      </c>
      <c r="C539" s="24" t="n">
        <v>96.75</v>
      </c>
      <c r="D539" s="24" t="n">
        <v>101.75</v>
      </c>
      <c r="E539" s="24" t="n">
        <v>106.75</v>
      </c>
      <c r="F539" s="25" t="n">
        <v>0</v>
      </c>
      <c r="G539" s="15" t="n">
        <v>0</v>
      </c>
      <c r="H539" s="25" t="n">
        <v>0</v>
      </c>
      <c r="I539" s="15" t="n">
        <v>43647</v>
      </c>
      <c r="J539" s="24" t="n">
        <v>99.4599990844727</v>
      </c>
      <c r="K539" s="24" t="n">
        <v>104.459999084473</v>
      </c>
      <c r="L539" s="24" t="n">
        <v>109.459999084473</v>
      </c>
      <c r="M539" s="25" t="n">
        <v>0</v>
      </c>
      <c r="N539" s="15" t="n">
        <v>0</v>
      </c>
      <c r="O539" s="25" t="n">
        <v>0</v>
      </c>
      <c r="P539" s="15" t="n">
        <v>43647</v>
      </c>
      <c r="Q539" s="24" t="n">
        <v>78.3</v>
      </c>
      <c r="R539" s="24" t="n">
        <v>88.2</v>
      </c>
      <c r="S539" s="24" t="n">
        <v>100.71</v>
      </c>
      <c r="T539" s="25" t="n">
        <v>0</v>
      </c>
      <c r="U539" s="15" t="n">
        <v>0</v>
      </c>
      <c r="V539" s="25" t="n">
        <v>0</v>
      </c>
      <c r="W539" s="15" t="n">
        <v>43647</v>
      </c>
      <c r="X539" s="24" t="n">
        <v>58.25</v>
      </c>
      <c r="Y539" s="24" t="n">
        <v>63.25</v>
      </c>
      <c r="Z539" s="24" t="n">
        <v>68.25</v>
      </c>
      <c r="AA539" s="25" t="n">
        <v>0</v>
      </c>
      <c r="AB539" s="15" t="n">
        <v>0</v>
      </c>
      <c r="AC539" s="25" t="n">
        <v>0</v>
      </c>
      <c r="AD539" s="15" t="n">
        <v>43647</v>
      </c>
      <c r="AE539" s="24" t="n">
        <v>98.25</v>
      </c>
      <c r="AF539" s="24" t="n">
        <v>103.25</v>
      </c>
      <c r="AG539" s="24" t="n">
        <v>108.25</v>
      </c>
      <c r="AH539" s="25" t="n">
        <v>0</v>
      </c>
      <c r="AI539" s="15" t="n">
        <v>0</v>
      </c>
      <c r="AJ539" s="25" t="n">
        <v>0</v>
      </c>
      <c r="AK539" s="15" t="n">
        <v>43647</v>
      </c>
      <c r="AL539" s="24" t="n">
        <v>118.59</v>
      </c>
      <c r="AM539" s="24" t="n">
        <v>123.59</v>
      </c>
      <c r="AN539" s="24" t="n">
        <v>128.59</v>
      </c>
      <c r="AO539" s="24" t="n">
        <v>0</v>
      </c>
      <c r="AP539" s="15" t="n">
        <v>0</v>
      </c>
      <c r="AQ539" s="24" t="n">
        <v>0</v>
      </c>
      <c r="AR539" s="15" t="n">
        <v>43647</v>
      </c>
      <c r="AS539" s="24" t="n">
        <v>55.7471466064453</v>
      </c>
      <c r="AT539" s="24" t="n">
        <v>90.7471466064453</v>
      </c>
      <c r="AU539" s="24" t="n">
        <v>105.747146606445</v>
      </c>
      <c r="AV539" s="24" t="n">
        <v>0</v>
      </c>
      <c r="AW539" s="15" t="n">
        <v>0</v>
      </c>
      <c r="AX539" s="24" t="n">
        <v>0</v>
      </c>
      <c r="AY539" s="15" t="n">
        <v>43647</v>
      </c>
      <c r="AZ539" s="24" t="n">
        <v>80.2471466064453</v>
      </c>
      <c r="BA539" s="24" t="n">
        <v>90.2471466064453</v>
      </c>
      <c r="BB539" s="24" t="n">
        <v>100.247146606445</v>
      </c>
      <c r="BC539" s="24" t="n">
        <v>0</v>
      </c>
      <c r="BD539" s="15" t="n">
        <v>0</v>
      </c>
      <c r="BE539" s="24" t="n">
        <v>0</v>
      </c>
      <c r="BF539" s="15" t="n">
        <v>43647</v>
      </c>
      <c r="BG539" s="24" t="n">
        <v>68.025</v>
      </c>
      <c r="BH539" s="24" t="n">
        <v>70.525</v>
      </c>
      <c r="BI539" s="24" t="n">
        <v>77.525</v>
      </c>
      <c r="BJ539" s="24" t="n">
        <v>0</v>
      </c>
      <c r="BK539" s="15" t="n">
        <v>0</v>
      </c>
      <c r="BL539" s="24" t="n">
        <v>0</v>
      </c>
      <c r="BM539" s="15" t="n">
        <v>43647</v>
      </c>
      <c r="BN539" s="24" t="n">
        <v>83.5721481323242</v>
      </c>
      <c r="BO539" s="24" t="n">
        <v>86.0721481323242</v>
      </c>
      <c r="BP539" s="24" t="n">
        <v>93.0721481323242</v>
      </c>
      <c r="BQ539" s="24" t="n">
        <v>0</v>
      </c>
      <c r="BR539" s="15" t="n">
        <v>0</v>
      </c>
      <c r="BS539" s="24" t="n">
        <v>0</v>
      </c>
      <c r="BT539" s="15" t="n">
        <v>43647</v>
      </c>
      <c r="BU539" s="24" t="n">
        <v>66.9971466064453</v>
      </c>
      <c r="BV539" s="24" t="n">
        <v>76.9971466064453</v>
      </c>
      <c r="BW539" s="24" t="n">
        <v>86.9971466064453</v>
      </c>
      <c r="BX539" s="24" t="n">
        <v>0</v>
      </c>
      <c r="BY539" s="15" t="n">
        <v>0</v>
      </c>
      <c r="BZ539" s="24" t="n">
        <v>0</v>
      </c>
      <c r="CA539" s="15" t="n">
        <v>43647</v>
      </c>
      <c r="CB539" s="24" t="n">
        <v>56.8471466064453</v>
      </c>
      <c r="CC539" s="24" t="n">
        <v>91.8471466064453</v>
      </c>
      <c r="CD539" s="24" t="n">
        <v>106.847146606445</v>
      </c>
      <c r="CE539" s="24" t="n">
        <v>0</v>
      </c>
      <c r="CF539" s="15" t="n">
        <v>0</v>
      </c>
      <c r="CG539" s="24" t="n">
        <v>0</v>
      </c>
      <c r="CH539" s="15" t="n">
        <v>43647</v>
      </c>
      <c r="CI539" s="24" t="n">
        <v>65.7499923706055</v>
      </c>
      <c r="CJ539" s="24" t="n">
        <v>70.7499923706055</v>
      </c>
      <c r="CK539" s="24" t="n">
        <v>75.7499923706055</v>
      </c>
      <c r="CL539" s="24" t="n">
        <v>1.25</v>
      </c>
      <c r="CM539" s="15" t="n">
        <v>44531</v>
      </c>
      <c r="CN539" s="24" t="n">
        <v>0.13</v>
      </c>
    </row>
    <row r="540" customFormat="false" ht="12.75" hidden="false" customHeight="false" outlineLevel="0" collapsed="false">
      <c r="B540" s="15" t="n">
        <v>43678</v>
      </c>
      <c r="C540" s="24" t="n">
        <v>96.75</v>
      </c>
      <c r="D540" s="24" t="n">
        <v>101.75</v>
      </c>
      <c r="E540" s="24" t="n">
        <v>106.75</v>
      </c>
      <c r="F540" s="25" t="n">
        <v>0</v>
      </c>
      <c r="G540" s="15" t="n">
        <v>0</v>
      </c>
      <c r="H540" s="25" t="n">
        <v>0</v>
      </c>
      <c r="I540" s="15" t="n">
        <v>43678</v>
      </c>
      <c r="J540" s="24" t="n">
        <v>97.9499969482422</v>
      </c>
      <c r="K540" s="24" t="n">
        <v>102.949996948242</v>
      </c>
      <c r="L540" s="24" t="n">
        <v>107.949996948242</v>
      </c>
      <c r="M540" s="25" t="n">
        <v>0</v>
      </c>
      <c r="N540" s="15" t="n">
        <v>0</v>
      </c>
      <c r="O540" s="25" t="n">
        <v>0</v>
      </c>
      <c r="P540" s="15" t="n">
        <v>43678</v>
      </c>
      <c r="Q540" s="24" t="n">
        <v>78.3</v>
      </c>
      <c r="R540" s="24" t="n">
        <v>88.2</v>
      </c>
      <c r="S540" s="24" t="n">
        <v>100.71</v>
      </c>
      <c r="T540" s="25" t="n">
        <v>0</v>
      </c>
      <c r="U540" s="15" t="n">
        <v>0</v>
      </c>
      <c r="V540" s="25" t="n">
        <v>0</v>
      </c>
      <c r="W540" s="15" t="n">
        <v>43678</v>
      </c>
      <c r="X540" s="24" t="n">
        <v>58.25</v>
      </c>
      <c r="Y540" s="24" t="n">
        <v>63.25</v>
      </c>
      <c r="Z540" s="24" t="n">
        <v>68.25</v>
      </c>
      <c r="AA540" s="25" t="n">
        <v>0</v>
      </c>
      <c r="AB540" s="15" t="n">
        <v>0</v>
      </c>
      <c r="AC540" s="25" t="n">
        <v>0</v>
      </c>
      <c r="AD540" s="15" t="n">
        <v>43678</v>
      </c>
      <c r="AE540" s="24" t="n">
        <v>98.25</v>
      </c>
      <c r="AF540" s="24" t="n">
        <v>103.25</v>
      </c>
      <c r="AG540" s="24" t="n">
        <v>108.25</v>
      </c>
      <c r="AH540" s="25" t="n">
        <v>0</v>
      </c>
      <c r="AI540" s="15" t="n">
        <v>0</v>
      </c>
      <c r="AJ540" s="25" t="n">
        <v>0</v>
      </c>
      <c r="AK540" s="15" t="n">
        <v>43678</v>
      </c>
      <c r="AL540" s="24" t="n">
        <v>118.59</v>
      </c>
      <c r="AM540" s="24" t="n">
        <v>123.59</v>
      </c>
      <c r="AN540" s="24" t="n">
        <v>128.59</v>
      </c>
      <c r="AO540" s="24" t="n">
        <v>0</v>
      </c>
      <c r="AP540" s="15" t="n">
        <v>0</v>
      </c>
      <c r="AQ540" s="24" t="n">
        <v>0</v>
      </c>
      <c r="AR540" s="15" t="n">
        <v>43678</v>
      </c>
      <c r="AS540" s="24" t="n">
        <v>55.7471466064453</v>
      </c>
      <c r="AT540" s="24" t="n">
        <v>90.7471466064453</v>
      </c>
      <c r="AU540" s="24" t="n">
        <v>105.747146606445</v>
      </c>
      <c r="AV540" s="24" t="n">
        <v>0</v>
      </c>
      <c r="AW540" s="15" t="n">
        <v>0</v>
      </c>
      <c r="AX540" s="24" t="n">
        <v>0</v>
      </c>
      <c r="AY540" s="15" t="n">
        <v>43678</v>
      </c>
      <c r="AZ540" s="24" t="n">
        <v>80.2471466064453</v>
      </c>
      <c r="BA540" s="24" t="n">
        <v>90.2471466064453</v>
      </c>
      <c r="BB540" s="24" t="n">
        <v>100.247146606445</v>
      </c>
      <c r="BC540" s="24" t="n">
        <v>0</v>
      </c>
      <c r="BD540" s="15" t="n">
        <v>0</v>
      </c>
      <c r="BE540" s="24" t="n">
        <v>0</v>
      </c>
      <c r="BF540" s="15" t="n">
        <v>43678</v>
      </c>
      <c r="BG540" s="24" t="n">
        <v>68.025</v>
      </c>
      <c r="BH540" s="24" t="n">
        <v>70.525</v>
      </c>
      <c r="BI540" s="24" t="n">
        <v>77.525</v>
      </c>
      <c r="BJ540" s="24" t="n">
        <v>0</v>
      </c>
      <c r="BK540" s="15" t="n">
        <v>0</v>
      </c>
      <c r="BL540" s="24" t="n">
        <v>0</v>
      </c>
      <c r="BM540" s="15" t="n">
        <v>43678</v>
      </c>
      <c r="BN540" s="24" t="n">
        <v>83.5721481323242</v>
      </c>
      <c r="BO540" s="24" t="n">
        <v>86.0721481323242</v>
      </c>
      <c r="BP540" s="24" t="n">
        <v>93.0721481323242</v>
      </c>
      <c r="BQ540" s="24" t="n">
        <v>0</v>
      </c>
      <c r="BR540" s="15" t="n">
        <v>0</v>
      </c>
      <c r="BS540" s="24" t="n">
        <v>0</v>
      </c>
      <c r="BT540" s="15" t="n">
        <v>43678</v>
      </c>
      <c r="BU540" s="24" t="n">
        <v>66.9971466064453</v>
      </c>
      <c r="BV540" s="24" t="n">
        <v>76.9971466064453</v>
      </c>
      <c r="BW540" s="24" t="n">
        <v>86.9971466064453</v>
      </c>
      <c r="BX540" s="24" t="n">
        <v>0</v>
      </c>
      <c r="BY540" s="15" t="n">
        <v>0</v>
      </c>
      <c r="BZ540" s="24" t="n">
        <v>0</v>
      </c>
      <c r="CA540" s="15" t="n">
        <v>43678</v>
      </c>
      <c r="CB540" s="24" t="n">
        <v>56.8471466064453</v>
      </c>
      <c r="CC540" s="24" t="n">
        <v>91.8471466064453</v>
      </c>
      <c r="CD540" s="24" t="n">
        <v>106.847146606445</v>
      </c>
      <c r="CE540" s="24" t="n">
        <v>0</v>
      </c>
      <c r="CF540" s="15" t="n">
        <v>0</v>
      </c>
      <c r="CG540" s="24" t="n">
        <v>0</v>
      </c>
      <c r="CH540" s="15" t="n">
        <v>43678</v>
      </c>
      <c r="CI540" s="24" t="n">
        <v>65.75</v>
      </c>
      <c r="CJ540" s="24" t="n">
        <v>70.75</v>
      </c>
      <c r="CK540" s="24" t="n">
        <v>75.75</v>
      </c>
      <c r="CL540" s="24" t="n">
        <v>1.25</v>
      </c>
      <c r="CM540" s="15" t="n">
        <v>44562</v>
      </c>
      <c r="CN540" s="24" t="n">
        <v>0.13</v>
      </c>
    </row>
    <row r="541" customFormat="false" ht="12.75" hidden="false" customHeight="false" outlineLevel="0" collapsed="false">
      <c r="B541" s="15" t="n">
        <v>43709</v>
      </c>
      <c r="C541" s="24" t="n">
        <v>41.55</v>
      </c>
      <c r="D541" s="24" t="n">
        <v>43.85</v>
      </c>
      <c r="E541" s="24" t="n">
        <v>46.15</v>
      </c>
      <c r="F541" s="25" t="n">
        <v>0</v>
      </c>
      <c r="G541" s="15" t="n">
        <v>0</v>
      </c>
      <c r="H541" s="25" t="n">
        <v>0</v>
      </c>
      <c r="I541" s="15" t="n">
        <v>43709</v>
      </c>
      <c r="J541" s="24" t="n">
        <v>33.9999992370606</v>
      </c>
      <c r="K541" s="24" t="n">
        <v>36.2999992370606</v>
      </c>
      <c r="L541" s="24" t="n">
        <v>38.5999992370605</v>
      </c>
      <c r="M541" s="25" t="n">
        <v>0</v>
      </c>
      <c r="N541" s="15" t="n">
        <v>0</v>
      </c>
      <c r="O541" s="25" t="n">
        <v>0</v>
      </c>
      <c r="P541" s="15" t="n">
        <v>43709</v>
      </c>
      <c r="Q541" s="24" t="n">
        <v>35.53</v>
      </c>
      <c r="R541" s="24" t="n">
        <v>40.6</v>
      </c>
      <c r="S541" s="24" t="n">
        <v>44.45</v>
      </c>
      <c r="T541" s="25" t="n">
        <v>0</v>
      </c>
      <c r="U541" s="15" t="n">
        <v>0</v>
      </c>
      <c r="V541" s="25" t="n">
        <v>0</v>
      </c>
      <c r="W541" s="15" t="n">
        <v>43709</v>
      </c>
      <c r="X541" s="24" t="n">
        <v>33.95</v>
      </c>
      <c r="Y541" s="24" t="n">
        <v>36.25</v>
      </c>
      <c r="Z541" s="24" t="n">
        <v>38.55</v>
      </c>
      <c r="AA541" s="25" t="n">
        <v>0</v>
      </c>
      <c r="AB541" s="15" t="n">
        <v>0</v>
      </c>
      <c r="AC541" s="25" t="n">
        <v>0</v>
      </c>
      <c r="AD541" s="15" t="n">
        <v>43709</v>
      </c>
      <c r="AE541" s="24" t="n">
        <v>31.7</v>
      </c>
      <c r="AF541" s="24" t="n">
        <v>34</v>
      </c>
      <c r="AG541" s="24" t="n">
        <v>36.3</v>
      </c>
      <c r="AH541" s="25" t="n">
        <v>0</v>
      </c>
      <c r="AI541" s="15" t="n">
        <v>0</v>
      </c>
      <c r="AJ541" s="25" t="n">
        <v>0</v>
      </c>
      <c r="AK541" s="15" t="n">
        <v>43709</v>
      </c>
      <c r="AL541" s="24" t="n">
        <v>46.14</v>
      </c>
      <c r="AM541" s="24" t="n">
        <v>48.44</v>
      </c>
      <c r="AN541" s="24" t="n">
        <v>50.74</v>
      </c>
      <c r="AO541" s="24" t="n">
        <v>0</v>
      </c>
      <c r="AP541" s="15" t="n">
        <v>0</v>
      </c>
      <c r="AQ541" s="24" t="n">
        <v>0</v>
      </c>
      <c r="AR541" s="15" t="n">
        <v>43709</v>
      </c>
      <c r="AS541" s="24" t="n">
        <v>31.2521438598633</v>
      </c>
      <c r="AT541" s="24" t="n">
        <v>41.2521438598633</v>
      </c>
      <c r="AU541" s="24" t="n">
        <v>51.2521438598633</v>
      </c>
      <c r="AV541" s="24" t="n">
        <v>0</v>
      </c>
      <c r="AW541" s="15" t="n">
        <v>0</v>
      </c>
      <c r="AX541" s="24" t="n">
        <v>0</v>
      </c>
      <c r="AY541" s="15" t="n">
        <v>43709</v>
      </c>
      <c r="AZ541" s="24" t="n">
        <v>39.2521438598633</v>
      </c>
      <c r="BA541" s="24" t="n">
        <v>40.7521438598633</v>
      </c>
      <c r="BB541" s="24" t="n">
        <v>42.2521438598633</v>
      </c>
      <c r="BC541" s="24" t="n">
        <v>0</v>
      </c>
      <c r="BD541" s="15" t="n">
        <v>0</v>
      </c>
      <c r="BE541" s="24" t="n">
        <v>0</v>
      </c>
      <c r="BF541" s="15" t="n">
        <v>43709</v>
      </c>
      <c r="BG541" s="24" t="n">
        <v>37.5344139099121</v>
      </c>
      <c r="BH541" s="24" t="n">
        <v>40.0344139099121</v>
      </c>
      <c r="BI541" s="24" t="n">
        <v>47.0344139099121</v>
      </c>
      <c r="BJ541" s="24" t="n">
        <v>0</v>
      </c>
      <c r="BK541" s="15" t="n">
        <v>0</v>
      </c>
      <c r="BL541" s="24" t="n">
        <v>0</v>
      </c>
      <c r="BM541" s="15" t="n">
        <v>43709</v>
      </c>
      <c r="BN541" s="24" t="n">
        <v>39.7771430969238</v>
      </c>
      <c r="BO541" s="24" t="n">
        <v>42.2771430969238</v>
      </c>
      <c r="BP541" s="24" t="n">
        <v>49.2771430969238</v>
      </c>
      <c r="BQ541" s="24" t="n">
        <v>0</v>
      </c>
      <c r="BR541" s="15" t="n">
        <v>0</v>
      </c>
      <c r="BS541" s="24" t="n">
        <v>0</v>
      </c>
      <c r="BT541" s="15" t="n">
        <v>43709</v>
      </c>
      <c r="BU541" s="24" t="n">
        <v>34.6021423339844</v>
      </c>
      <c r="BV541" s="24" t="n">
        <v>36.1021423339844</v>
      </c>
      <c r="BW541" s="24" t="n">
        <v>37.6021423339844</v>
      </c>
      <c r="BX541" s="24" t="n">
        <v>0</v>
      </c>
      <c r="BY541" s="15" t="n">
        <v>0</v>
      </c>
      <c r="BZ541" s="24" t="n">
        <v>0</v>
      </c>
      <c r="CA541" s="15" t="n">
        <v>43709</v>
      </c>
      <c r="CB541" s="24" t="n">
        <v>32.3521438598633</v>
      </c>
      <c r="CC541" s="24" t="n">
        <v>42.3521438598633</v>
      </c>
      <c r="CD541" s="24" t="n">
        <v>52.3521438598633</v>
      </c>
      <c r="CE541" s="24" t="n">
        <v>0</v>
      </c>
      <c r="CF541" s="15" t="n">
        <v>0</v>
      </c>
      <c r="CG541" s="24" t="n">
        <v>0</v>
      </c>
      <c r="CH541" s="15" t="n">
        <v>43709</v>
      </c>
      <c r="CI541" s="24" t="n">
        <v>39.0000038146973</v>
      </c>
      <c r="CJ541" s="24" t="n">
        <v>44.0000038146973</v>
      </c>
      <c r="CK541" s="24" t="n">
        <v>49.0000038146973</v>
      </c>
      <c r="CL541" s="24" t="n">
        <v>1.25</v>
      </c>
      <c r="CM541" s="15" t="n">
        <v>44593</v>
      </c>
      <c r="CN541" s="24" t="n">
        <v>0.13</v>
      </c>
    </row>
    <row r="542" customFormat="false" ht="12.75" hidden="false" customHeight="false" outlineLevel="0" collapsed="false">
      <c r="B542" s="15" t="n">
        <v>43739</v>
      </c>
      <c r="C542" s="24" t="n">
        <v>39.45</v>
      </c>
      <c r="D542" s="24" t="n">
        <v>41.6</v>
      </c>
      <c r="E542" s="24" t="n">
        <v>43.75</v>
      </c>
      <c r="F542" s="25" t="n">
        <v>0</v>
      </c>
      <c r="G542" s="15" t="n">
        <v>0</v>
      </c>
      <c r="H542" s="25" t="n">
        <v>0</v>
      </c>
      <c r="I542" s="15" t="n">
        <v>43739</v>
      </c>
      <c r="J542" s="24" t="n">
        <v>34.1499992370606</v>
      </c>
      <c r="K542" s="24" t="n">
        <v>36.2999992370606</v>
      </c>
      <c r="L542" s="24" t="n">
        <v>38.4499992370605</v>
      </c>
      <c r="M542" s="25" t="n">
        <v>0</v>
      </c>
      <c r="N542" s="15" t="n">
        <v>0</v>
      </c>
      <c r="O542" s="25" t="n">
        <v>0</v>
      </c>
      <c r="P542" s="15" t="n">
        <v>43739</v>
      </c>
      <c r="Q542" s="24" t="n">
        <v>39.22</v>
      </c>
      <c r="R542" s="24" t="n">
        <v>41.85</v>
      </c>
      <c r="S542" s="24" t="n">
        <v>44.3</v>
      </c>
      <c r="T542" s="25" t="n">
        <v>0</v>
      </c>
      <c r="U542" s="15" t="n">
        <v>0</v>
      </c>
      <c r="V542" s="25" t="n">
        <v>0</v>
      </c>
      <c r="W542" s="15" t="n">
        <v>43739</v>
      </c>
      <c r="X542" s="24" t="n">
        <v>33.1</v>
      </c>
      <c r="Y542" s="24" t="n">
        <v>35.25</v>
      </c>
      <c r="Z542" s="24" t="n">
        <v>37.4</v>
      </c>
      <c r="AA542" s="25" t="n">
        <v>0</v>
      </c>
      <c r="AB542" s="15" t="n">
        <v>0</v>
      </c>
      <c r="AC542" s="25" t="n">
        <v>0</v>
      </c>
      <c r="AD542" s="15" t="n">
        <v>43739</v>
      </c>
      <c r="AE542" s="24" t="n">
        <v>31.85</v>
      </c>
      <c r="AF542" s="24" t="n">
        <v>34</v>
      </c>
      <c r="AG542" s="24" t="n">
        <v>36.15</v>
      </c>
      <c r="AH542" s="25" t="n">
        <v>0</v>
      </c>
      <c r="AI542" s="15" t="n">
        <v>0</v>
      </c>
      <c r="AJ542" s="25" t="n">
        <v>0</v>
      </c>
      <c r="AK542" s="15" t="n">
        <v>43739</v>
      </c>
      <c r="AL542" s="24" t="n">
        <v>44.79</v>
      </c>
      <c r="AM542" s="24" t="n">
        <v>46.94</v>
      </c>
      <c r="AN542" s="24" t="n">
        <v>49.09</v>
      </c>
      <c r="AO542" s="24" t="n">
        <v>0</v>
      </c>
      <c r="AP542" s="15" t="n">
        <v>0</v>
      </c>
      <c r="AQ542" s="24" t="n">
        <v>0</v>
      </c>
      <c r="AR542" s="15" t="n">
        <v>43739</v>
      </c>
      <c r="AS542" s="24" t="n">
        <v>36.1489334106445</v>
      </c>
      <c r="AT542" s="24" t="n">
        <v>39.1489334106445</v>
      </c>
      <c r="AU542" s="24" t="n">
        <v>42.1489334106445</v>
      </c>
      <c r="AV542" s="24" t="n">
        <v>0</v>
      </c>
      <c r="AW542" s="15" t="n">
        <v>0</v>
      </c>
      <c r="AX542" s="24" t="n">
        <v>0</v>
      </c>
      <c r="AY542" s="15" t="n">
        <v>43739</v>
      </c>
      <c r="AZ542" s="24" t="n">
        <v>37.1489334106445</v>
      </c>
      <c r="BA542" s="24" t="n">
        <v>38.6489334106445</v>
      </c>
      <c r="BB542" s="24" t="n">
        <v>40.1489334106445</v>
      </c>
      <c r="BC542" s="24" t="n">
        <v>0</v>
      </c>
      <c r="BD542" s="15" t="n">
        <v>0</v>
      </c>
      <c r="BE542" s="24" t="n">
        <v>0</v>
      </c>
      <c r="BF542" s="15" t="n">
        <v>43739</v>
      </c>
      <c r="BG542" s="24" t="n">
        <v>40.3999977111816</v>
      </c>
      <c r="BH542" s="24" t="n">
        <v>42.8999977111816</v>
      </c>
      <c r="BI542" s="24" t="n">
        <v>49.8999977111816</v>
      </c>
      <c r="BJ542" s="24" t="n">
        <v>0</v>
      </c>
      <c r="BK542" s="15" t="n">
        <v>0</v>
      </c>
      <c r="BL542" s="24" t="n">
        <v>0</v>
      </c>
      <c r="BM542" s="15" t="n">
        <v>43739</v>
      </c>
      <c r="BN542" s="24" t="n">
        <v>35.6489334106445</v>
      </c>
      <c r="BO542" s="24" t="n">
        <v>38.1489334106445</v>
      </c>
      <c r="BP542" s="24" t="n">
        <v>45.1489334106445</v>
      </c>
      <c r="BQ542" s="24" t="n">
        <v>0</v>
      </c>
      <c r="BR542" s="15" t="n">
        <v>0</v>
      </c>
      <c r="BS542" s="24" t="n">
        <v>0</v>
      </c>
      <c r="BT542" s="15" t="n">
        <v>43739</v>
      </c>
      <c r="BU542" s="24" t="n">
        <v>37.8989295959473</v>
      </c>
      <c r="BV542" s="24" t="n">
        <v>39.3989295959473</v>
      </c>
      <c r="BW542" s="24" t="n">
        <v>40.8989295959473</v>
      </c>
      <c r="BX542" s="24" t="n">
        <v>0</v>
      </c>
      <c r="BY542" s="15" t="n">
        <v>0</v>
      </c>
      <c r="BZ542" s="24" t="n">
        <v>0</v>
      </c>
      <c r="CA542" s="15" t="n">
        <v>43739</v>
      </c>
      <c r="CB542" s="24" t="n">
        <v>37.2489334106445</v>
      </c>
      <c r="CC542" s="24" t="n">
        <v>40.2489334106445</v>
      </c>
      <c r="CD542" s="24" t="n">
        <v>43.2489334106445</v>
      </c>
      <c r="CE542" s="24" t="n">
        <v>0</v>
      </c>
      <c r="CF542" s="15" t="n">
        <v>0</v>
      </c>
      <c r="CG542" s="24" t="n">
        <v>0</v>
      </c>
      <c r="CH542" s="15" t="n">
        <v>43739</v>
      </c>
      <c r="CI542" s="24" t="n">
        <v>33.5000022888184</v>
      </c>
      <c r="CJ542" s="24" t="n">
        <v>38.5000022888184</v>
      </c>
      <c r="CK542" s="24" t="n">
        <v>43.5000022888184</v>
      </c>
      <c r="CL542" s="24" t="n">
        <v>1.25</v>
      </c>
      <c r="CM542" s="15" t="n">
        <v>44621</v>
      </c>
      <c r="CN542" s="24" t="n">
        <v>0.13</v>
      </c>
    </row>
    <row r="543" customFormat="false" ht="12.75" hidden="false" customHeight="false" outlineLevel="0" collapsed="false">
      <c r="B543" s="15"/>
      <c r="C543" s="24"/>
      <c r="D543" s="24"/>
      <c r="E543" s="24"/>
      <c r="F543" s="24"/>
      <c r="G543" s="24"/>
      <c r="H543" s="24"/>
      <c r="I543" s="15"/>
      <c r="J543" s="24"/>
      <c r="K543" s="24"/>
      <c r="L543" s="24"/>
      <c r="M543" s="24"/>
      <c r="N543" s="24"/>
      <c r="O543" s="24"/>
      <c r="P543" s="15"/>
      <c r="Q543" s="24"/>
      <c r="R543" s="24"/>
      <c r="S543" s="24"/>
      <c r="T543" s="24"/>
      <c r="U543" s="24"/>
      <c r="V543" s="24"/>
      <c r="W543" s="15"/>
      <c r="X543" s="24"/>
      <c r="Y543" s="24"/>
      <c r="Z543" s="24"/>
      <c r="AA543" s="24"/>
      <c r="AB543" s="24"/>
      <c r="AC543" s="24"/>
      <c r="AD543" s="15"/>
      <c r="AE543" s="24"/>
      <c r="AF543" s="24"/>
      <c r="AG543" s="24"/>
      <c r="AH543" s="24"/>
      <c r="AI543" s="24"/>
      <c r="AJ543" s="24"/>
      <c r="AK543" s="15"/>
      <c r="AL543" s="24"/>
      <c r="AM543" s="24"/>
      <c r="AN543" s="24"/>
      <c r="AO543" s="24"/>
      <c r="AP543" s="24"/>
      <c r="AQ543" s="24"/>
      <c r="AR543" s="15"/>
      <c r="AS543" s="24"/>
      <c r="AT543" s="24"/>
      <c r="AU543" s="24"/>
      <c r="AV543" s="24"/>
      <c r="AW543" s="24"/>
      <c r="AX543" s="24"/>
      <c r="AY543" s="15"/>
      <c r="AZ543" s="24"/>
      <c r="BA543" s="24"/>
      <c r="BB543" s="24"/>
      <c r="BC543" s="24"/>
      <c r="BD543" s="24"/>
      <c r="BE543" s="24"/>
      <c r="BF543" s="15"/>
      <c r="BG543" s="24"/>
      <c r="BH543" s="24"/>
      <c r="BI543" s="24"/>
      <c r="BJ543" s="24"/>
      <c r="BK543" s="24"/>
      <c r="BL543" s="24"/>
      <c r="BM543" s="15"/>
      <c r="BN543" s="24"/>
      <c r="BO543" s="24"/>
      <c r="BP543" s="24"/>
      <c r="BQ543" s="24"/>
      <c r="BR543" s="24"/>
      <c r="BS543" s="24"/>
      <c r="BT543" s="15"/>
      <c r="BU543" s="24"/>
      <c r="BV543" s="24"/>
      <c r="BW543" s="24"/>
      <c r="BX543" s="24"/>
      <c r="BY543" s="24"/>
      <c r="BZ543" s="24"/>
      <c r="CA543" s="15"/>
      <c r="CB543" s="24"/>
      <c r="CC543" s="24"/>
      <c r="CD543" s="24"/>
      <c r="CE543" s="24"/>
      <c r="CF543" s="24"/>
      <c r="CG543" s="24"/>
      <c r="CH543" s="15"/>
      <c r="CI543" s="24"/>
      <c r="CJ543" s="24"/>
      <c r="CK543" s="24"/>
      <c r="CL543" s="24"/>
      <c r="CM543" s="24"/>
      <c r="CN543" s="24"/>
    </row>
  </sheetData>
  <printOptions headings="false" gridLines="false" gridLinesSet="true" horizontalCentered="false" verticalCentered="false"/>
  <pageMargins left="1" right="1" top="0" bottom="0.4" header="0.511811023622047" footer="0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&amp;R&amp;D &amp;T</oddFooter>
  </headerFooter>
  <colBreaks count="12" manualBreakCount="12">
    <brk id="8" man="true" max="65535" min="0"/>
    <brk id="15" man="true" max="65535" min="0"/>
    <brk id="22" man="true" max="65535" min="0"/>
    <brk id="29" man="true" max="65535" min="0"/>
    <brk id="36" man="true" max="65535" min="0"/>
    <brk id="43" man="true" max="65535" min="0"/>
    <brk id="50" man="true" max="65535" min="0"/>
    <brk id="57" man="true" max="65535" min="0"/>
    <brk id="64" man="true" max="65535" min="0"/>
    <brk id="71" man="true" max="65535" min="0"/>
    <brk id="78" man="true" max="65535" min="0"/>
    <brk id="85" man="true" max="65535" min="0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1.open_curves">
                <anchor moveWithCells="true" sizeWithCells="false">
                  <from>
                    <xdr:col>0</xdr:col>
                    <xdr:colOff>30240</xdr:colOff>
                    <xdr:row>4</xdr:row>
                    <xdr:rowOff>9360</xdr:rowOff>
                  </from>
                  <to>
                    <xdr:col>1</xdr:col>
                    <xdr:colOff>775440</xdr:colOff>
                    <xdr:row>6</xdr:row>
                    <xdr:rowOff>162000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F305"/>
  <sheetViews>
    <sheetView showFormulas="false" showGridLines="true" showRowColHeaders="fals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1" sqref="I3 A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26" t="n">
        <f aca="false">PriceMain!B3</f>
        <v>36981</v>
      </c>
      <c r="C1" s="27" t="str">
        <f aca="false">PriceMain!C284</f>
        <v>NY East</v>
      </c>
      <c r="D1" s="27" t="str">
        <f aca="false">PriceMain!J284</f>
        <v>PJM</v>
      </c>
      <c r="E1" s="27" t="str">
        <f aca="false">PriceMain!Q284</f>
        <v>NEPOOL</v>
      </c>
      <c r="F1" s="27" t="str">
        <f aca="false">PriceMain!X284</f>
        <v>NY West</v>
      </c>
      <c r="G1" s="27" t="str">
        <f aca="false">PriceMain!AE284</f>
        <v>West Hub</v>
      </c>
      <c r="H1" s="27" t="str">
        <f aca="false">PriceMain!AL284</f>
        <v>NY Zone J</v>
      </c>
      <c r="I1" s="27" t="str">
        <f aca="false">PriceMain!AS284</f>
        <v>IntoTVA</v>
      </c>
      <c r="J1" s="27" t="str">
        <f aca="false">PriceMain!AZ284</f>
        <v>Into CINergy</v>
      </c>
      <c r="K1" s="27" t="str">
        <f aca="false">PriceMain!BG284</f>
        <v>MAPP</v>
      </c>
      <c r="L1" s="27" t="str">
        <f aca="false">PriceMain!BN284</f>
        <v>Southern MAPP</v>
      </c>
      <c r="M1" s="27" t="str">
        <f aca="false">PriceMain!BU284</f>
        <v>Into Comed</v>
      </c>
      <c r="N1" s="27" t="str">
        <f aca="false">PriceMain!CB284</f>
        <v>Into Entergy</v>
      </c>
      <c r="O1" s="27" t="str">
        <f aca="false">PriceMain!CI284</f>
        <v>ERCOT</v>
      </c>
      <c r="Q1" s="0" t="s">
        <v>23787</v>
      </c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G1" s="28" t="s">
        <v>23788</v>
      </c>
      <c r="AH1" s="28" t="s">
        <v>23788</v>
      </c>
      <c r="AI1" s="28" t="s">
        <v>23788</v>
      </c>
      <c r="AJ1" s="28" t="s">
        <v>23788</v>
      </c>
      <c r="AK1" s="28" t="s">
        <v>23788</v>
      </c>
      <c r="AL1" s="28" t="s">
        <v>23788</v>
      </c>
      <c r="AM1" s="28" t="s">
        <v>23788</v>
      </c>
      <c r="AN1" s="28" t="s">
        <v>23788</v>
      </c>
      <c r="AO1" s="28" t="s">
        <v>23788</v>
      </c>
      <c r="AP1" s="28" t="s">
        <v>23788</v>
      </c>
      <c r="AQ1" s="28" t="s">
        <v>23788</v>
      </c>
      <c r="AR1" s="28" t="s">
        <v>23788</v>
      </c>
      <c r="AS1" s="28" t="s">
        <v>23788</v>
      </c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</row>
    <row r="2" customFormat="false" ht="12.75" hidden="false" customHeight="false" outlineLevel="0" collapsed="false">
      <c r="C2" s="0" t="s">
        <v>149</v>
      </c>
      <c r="D2" s="0" t="s">
        <v>150</v>
      </c>
      <c r="E2" s="0" t="s">
        <v>151</v>
      </c>
      <c r="F2" s="0" t="s">
        <v>152</v>
      </c>
      <c r="G2" s="0" t="s">
        <v>153</v>
      </c>
      <c r="H2" s="0" t="s">
        <v>154</v>
      </c>
      <c r="I2" s="0" t="s">
        <v>155</v>
      </c>
      <c r="J2" s="0" t="s">
        <v>156</v>
      </c>
      <c r="K2" s="0" t="s">
        <v>157</v>
      </c>
      <c r="L2" s="0" t="s">
        <v>158</v>
      </c>
      <c r="M2" s="0" t="s">
        <v>159</v>
      </c>
      <c r="N2" s="0" t="s">
        <v>160</v>
      </c>
      <c r="O2" s="0" t="s">
        <v>161</v>
      </c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G2" s="28" t="n">
        <v>1</v>
      </c>
      <c r="AH2" s="28" t="n">
        <f aca="false">AG2+1</f>
        <v>2</v>
      </c>
      <c r="AI2" s="28" t="n">
        <f aca="false">AH2+1</f>
        <v>3</v>
      </c>
      <c r="AJ2" s="28" t="n">
        <f aca="false">AI2+1</f>
        <v>4</v>
      </c>
      <c r="AK2" s="28" t="n">
        <f aca="false">AJ2+1</f>
        <v>5</v>
      </c>
      <c r="AL2" s="28" t="n">
        <f aca="false">AK2+1</f>
        <v>6</v>
      </c>
      <c r="AM2" s="28" t="n">
        <f aca="false">AL2+1</f>
        <v>7</v>
      </c>
      <c r="AN2" s="28" t="n">
        <f aca="false">AM2+1</f>
        <v>8</v>
      </c>
      <c r="AO2" s="28" t="n">
        <f aca="false">AN2+1</f>
        <v>9</v>
      </c>
      <c r="AP2" s="28" t="n">
        <f aca="false">AO2+1</f>
        <v>10</v>
      </c>
      <c r="AQ2" s="28" t="n">
        <f aca="false">AP2+1</f>
        <v>11</v>
      </c>
      <c r="AR2" s="28" t="n">
        <f aca="false">AQ2+1</f>
        <v>12</v>
      </c>
      <c r="AS2" s="28" t="n">
        <f aca="false">AR2+1</f>
        <v>13</v>
      </c>
    </row>
    <row r="3" customFormat="false" ht="38.25" hidden="false" customHeight="false" outlineLevel="0" collapsed="false">
      <c r="A3" s="0" t="s">
        <v>23789</v>
      </c>
      <c r="C3" s="0" t="str">
        <f aca="false">C2&amp;"("&amp;C1&amp;")"</f>
        <v>R1(NY East)</v>
      </c>
      <c r="D3" s="0" t="str">
        <f aca="false">D2&amp;"("&amp;D1&amp;")"</f>
        <v>R1A(PJM)</v>
      </c>
      <c r="E3" s="0" t="str">
        <f aca="false">E2&amp;"("&amp;E1&amp;")"</f>
        <v>R1B(NEPOOL)</v>
      </c>
      <c r="F3" s="0" t="str">
        <f aca="false">F2&amp;"("&amp;F1&amp;")"</f>
        <v>R1C(NY West)</v>
      </c>
      <c r="G3" s="0" t="str">
        <f aca="false">G2&amp;"("&amp;G1&amp;")"</f>
        <v>R1E(West Hub)</v>
      </c>
      <c r="H3" s="0" t="str">
        <f aca="false">H2&amp;"("&amp;H1&amp;")"</f>
        <v>R1Z(NY Zone J)</v>
      </c>
      <c r="I3" s="0" t="str">
        <f aca="false">I2&amp;"("&amp;I1&amp;")"</f>
        <v>R3B(IntoTVA)</v>
      </c>
      <c r="J3" s="0" t="str">
        <f aca="false">J2&amp;"("&amp;J1&amp;")"</f>
        <v>R4(Into CINergy)</v>
      </c>
      <c r="K3" s="0" t="str">
        <f aca="false">K2&amp;"("&amp;K1&amp;")"</f>
        <v>R4A(MAPP)</v>
      </c>
      <c r="L3" s="0" t="str">
        <f aca="false">L2&amp;"("&amp;L1&amp;")"</f>
        <v>R4B(Southern MAPP)</v>
      </c>
      <c r="M3" s="0" t="str">
        <f aca="false">M2&amp;"("&amp;M1&amp;")"</f>
        <v>R4C(Into Comed)</v>
      </c>
      <c r="N3" s="0" t="str">
        <f aca="false">N2&amp;"("&amp;N1&amp;")"</f>
        <v>R5(Into Entergy)</v>
      </c>
      <c r="O3" s="0" t="str">
        <f aca="false">O2&amp;"("&amp;O1&amp;")"</f>
        <v>R6(ERCOT)</v>
      </c>
      <c r="R3" s="29" t="s">
        <v>149</v>
      </c>
      <c r="S3" s="29" t="s">
        <v>150</v>
      </c>
      <c r="T3" s="29" t="s">
        <v>151</v>
      </c>
      <c r="U3" s="29" t="s">
        <v>152</v>
      </c>
      <c r="V3" s="29" t="s">
        <v>153</v>
      </c>
      <c r="W3" s="29" t="s">
        <v>154</v>
      </c>
      <c r="X3" s="29" t="s">
        <v>155</v>
      </c>
      <c r="Y3" s="29" t="s">
        <v>156</v>
      </c>
      <c r="Z3" s="29" t="s">
        <v>157</v>
      </c>
      <c r="AA3" s="29" t="s">
        <v>158</v>
      </c>
      <c r="AB3" s="29" t="s">
        <v>159</v>
      </c>
      <c r="AC3" s="29" t="s">
        <v>160</v>
      </c>
      <c r="AD3" s="29" t="s">
        <v>161</v>
      </c>
      <c r="AF3" s="30" t="s">
        <v>23790</v>
      </c>
      <c r="AG3" s="30" t="s">
        <v>23791</v>
      </c>
      <c r="AH3" s="30" t="s">
        <v>23792</v>
      </c>
      <c r="AI3" s="30" t="s">
        <v>23793</v>
      </c>
      <c r="AJ3" s="30" t="s">
        <v>23794</v>
      </c>
      <c r="AK3" s="30" t="s">
        <v>23795</v>
      </c>
      <c r="AL3" s="30" t="s">
        <v>23796</v>
      </c>
      <c r="AM3" s="30" t="s">
        <v>23797</v>
      </c>
      <c r="AN3" s="30" t="s">
        <v>23798</v>
      </c>
      <c r="AO3" s="30" t="s">
        <v>23799</v>
      </c>
      <c r="AP3" s="30" t="s">
        <v>23800</v>
      </c>
      <c r="AQ3" s="30" t="s">
        <v>23801</v>
      </c>
      <c r="AR3" s="30" t="s">
        <v>23802</v>
      </c>
      <c r="AS3" s="30" t="s">
        <v>23803</v>
      </c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</row>
    <row r="4" customFormat="false" ht="12.75" hidden="false" customHeight="false" outlineLevel="0" collapsed="false">
      <c r="A4" s="0" t="n">
        <f aca="false">YEAR(B4)</f>
        <v>2001</v>
      </c>
      <c r="B4" s="15" t="n">
        <f aca="false">PriceMain!B290</f>
        <v>36981</v>
      </c>
      <c r="C4" s="27" t="n">
        <f aca="false">PriceMain!D290</f>
        <v>50.91</v>
      </c>
      <c r="D4" s="27" t="n">
        <f aca="false">PriceMain!K290</f>
        <v>34.0000017547607</v>
      </c>
      <c r="E4" s="27" t="n">
        <f aca="false">PriceMain!R290</f>
        <v>48</v>
      </c>
      <c r="F4" s="27" t="n">
        <f aca="false">PriceMain!Y290</f>
        <v>37.5</v>
      </c>
      <c r="G4" s="27" t="n">
        <f aca="false">PriceMain!AF290</f>
        <v>34.0000017547607</v>
      </c>
      <c r="H4" s="27" t="n">
        <f aca="false">PriceMain!AM290</f>
        <v>96.93</v>
      </c>
      <c r="I4" s="27" t="n">
        <f aca="false">PriceMain!AT290</f>
        <v>20</v>
      </c>
      <c r="J4" s="27" t="n">
        <f aca="false">PriceMain!BA290</f>
        <v>27.9999961853027</v>
      </c>
      <c r="K4" s="27" t="n">
        <f aca="false">PriceMain!BH290</f>
        <v>39.9969139099121</v>
      </c>
      <c r="L4" s="27" t="n">
        <f aca="false">PriceMain!BO290</f>
        <v>40.9969139099121</v>
      </c>
      <c r="M4" s="27" t="n">
        <f aca="false">PriceMain!BV290</f>
        <v>35</v>
      </c>
      <c r="N4" s="27" t="n">
        <f aca="false">PriceMain!CC290</f>
        <v>38.5</v>
      </c>
      <c r="O4" s="27" t="n">
        <f aca="false">PriceMain!CJ290</f>
        <v>44</v>
      </c>
      <c r="Q4" s="0" t="s">
        <v>149</v>
      </c>
      <c r="R4" s="29" t="n">
        <f aca="false">CORREL($C4:$C34,C4:C34)</f>
        <v>1</v>
      </c>
      <c r="S4" s="29" t="n">
        <f aca="false">CORREL($C4:$C34,D4:D34)</f>
        <v>0.975914288197062</v>
      </c>
      <c r="T4" s="29" t="n">
        <f aca="false">CORREL($C4:$C34,E4:E34)</f>
        <v>0.941849063700315</v>
      </c>
      <c r="U4" s="29" t="n">
        <f aca="false">CORREL($C4:$C34,F4:F34)</f>
        <v>0.994714210030807</v>
      </c>
      <c r="V4" s="29" t="n">
        <f aca="false">CORREL($C4:$C34,G4:G34)</f>
        <v>0.978532686316303</v>
      </c>
      <c r="W4" s="29" t="n">
        <f aca="false">CORREL($C4:$C34,H4:H34)</f>
        <v>0.538963071031387</v>
      </c>
      <c r="X4" s="29" t="n">
        <f aca="false">CORREL($C4:$C34,I4:I34)</f>
        <v>0.954472314274385</v>
      </c>
      <c r="Y4" s="29" t="n">
        <f aca="false">CORREL($C4:$C34,J4:J34)</f>
        <v>0.965585424768973</v>
      </c>
      <c r="Z4" s="29" t="n">
        <f aca="false">CORREL($C4:$C34,K4:K34)</f>
        <v>0.922026251347824</v>
      </c>
      <c r="AA4" s="29" t="n">
        <f aca="false">CORREL($C4:$C34,L4:L34)</f>
        <v>0.883697509518332</v>
      </c>
      <c r="AB4" s="29" t="n">
        <f aca="false">CORREL($C4:$C34,M4:M34)</f>
        <v>0.969425691638366</v>
      </c>
      <c r="AC4" s="29" t="n">
        <f aca="false">CORREL($C4:$C34,N4:N34)</f>
        <v>0.968048173549267</v>
      </c>
      <c r="AD4" s="29" t="n">
        <f aca="false">CORREL($C4:$C34,O4:O34)</f>
        <v>0.929133705303964</v>
      </c>
      <c r="AF4" s="31" t="n">
        <f aca="false">IF(AND(NOT(DAY(PriceMain!$B$3)=1),MONTH(PriceMain!$B$3)=1),PriceMain!$B$3+1,DATE(2001,1,2))</f>
        <v>36893</v>
      </c>
      <c r="AG4" s="32" t="str">
        <f aca="false">IF(ISNA(VLOOKUP($AF4,FilterPrice!$B$4:$O$256,FilterPrice!AG$2+1,FALSE())),"",VLOOKUP($AF4,FilterPrice!$B$4:$O$256,FilterPrice!AG$2+1,FALSE()))</f>
        <v/>
      </c>
      <c r="AH4" s="32" t="str">
        <f aca="false">IF(ISNA(VLOOKUP($AF4,FilterPrice!$B$4:$O$256,FilterPrice!AH$2+1,FALSE())),"",VLOOKUP($AF4,FilterPrice!$B$4:$O$256,FilterPrice!AH$2+1,FALSE()))</f>
        <v/>
      </c>
      <c r="AI4" s="32" t="str">
        <f aca="false">IF(ISNA(VLOOKUP($AF4,FilterPrice!$B$4:$O$256,FilterPrice!AI$2+1,FALSE())),"",VLOOKUP($AF4,FilterPrice!$B$4:$O$256,FilterPrice!AI$2+1,FALSE()))</f>
        <v/>
      </c>
      <c r="AJ4" s="32" t="str">
        <f aca="false">IF(ISNA(VLOOKUP($AF4,FilterPrice!$B$4:$O$256,FilterPrice!AJ$2+1,FALSE())),"",VLOOKUP($AF4,FilterPrice!$B$4:$O$256,FilterPrice!AJ$2+1,FALSE()))</f>
        <v/>
      </c>
      <c r="AK4" s="32" t="str">
        <f aca="false">IF(ISNA(VLOOKUP($AF4,FilterPrice!$B$4:$O$256,FilterPrice!AK$2+1,FALSE())),"",VLOOKUP($AF4,FilterPrice!$B$4:$O$256,FilterPrice!AK$2+1,FALSE()))</f>
        <v/>
      </c>
      <c r="AL4" s="32" t="str">
        <f aca="false">IF(ISNA(VLOOKUP($AF4,FilterPrice!$B$4:$O$256,FilterPrice!AL$2+1,FALSE())),"",VLOOKUP($AF4,FilterPrice!$B$4:$O$256,FilterPrice!AL$2+1,FALSE()))</f>
        <v/>
      </c>
      <c r="AM4" s="32" t="str">
        <f aca="false">IF(ISNA(VLOOKUP($AF4,FilterPrice!$B$4:$O$256,FilterPrice!AM$2+1,FALSE())),"",VLOOKUP($AF4,FilterPrice!$B$4:$O$256,FilterPrice!AM$2+1,FALSE()))</f>
        <v/>
      </c>
      <c r="AN4" s="32" t="str">
        <f aca="false">IF(ISNA(VLOOKUP($AF4,FilterPrice!$B$4:$O$256,FilterPrice!AN$2+1,FALSE())),"",VLOOKUP($AF4,FilterPrice!$B$4:$O$256,FilterPrice!AN$2+1,FALSE()))</f>
        <v/>
      </c>
      <c r="AO4" s="32" t="str">
        <f aca="false">IF(ISNA(VLOOKUP($AF4,FilterPrice!$B$4:$O$256,FilterPrice!AO$2+1,FALSE())),"",VLOOKUP($AF4,FilterPrice!$B$4:$O$256,FilterPrice!AO$2+1,FALSE()))</f>
        <v/>
      </c>
      <c r="AP4" s="32" t="str">
        <f aca="false">IF(ISNA(VLOOKUP($AF4,FilterPrice!$B$4:$O$256,FilterPrice!AP$2+1,FALSE())),"",VLOOKUP($AF4,FilterPrice!$B$4:$O$256,FilterPrice!AP$2+1,FALSE()))</f>
        <v/>
      </c>
      <c r="AQ4" s="32" t="str">
        <f aca="false">IF(ISNA(VLOOKUP($AF4,FilterPrice!$B$4:$O$256,FilterPrice!AQ$2+1,FALSE())),"",VLOOKUP($AF4,FilterPrice!$B$4:$O$256,FilterPrice!AQ$2+1,FALSE()))</f>
        <v/>
      </c>
      <c r="AR4" s="32" t="str">
        <f aca="false">IF(ISNA(VLOOKUP($AF4,FilterPrice!$B$4:$O$256,FilterPrice!AR$2+1,FALSE())),"",VLOOKUP($AF4,FilterPrice!$B$4:$O$256,FilterPrice!AR$2+1,FALSE()))</f>
        <v/>
      </c>
      <c r="AS4" s="32" t="str">
        <f aca="false">IF(ISNA(VLOOKUP($AF4,FilterPrice!$B$4:$O$256,FilterPrice!AS$2+1,FALSE())),"",VLOOKUP($AF4,FilterPrice!$B$4:$O$256,FilterPrice!AS$2+1,FALSE()))</f>
        <v/>
      </c>
      <c r="AT4" s="7"/>
    </row>
    <row r="5" customFormat="false" ht="12.75" hidden="false" customHeight="false" outlineLevel="0" collapsed="false">
      <c r="A5" s="0" t="n">
        <f aca="false">YEAR(B5)</f>
        <v>2001</v>
      </c>
      <c r="B5" s="15" t="n">
        <f aca="false">PriceMain!B291</f>
        <v>36982</v>
      </c>
      <c r="C5" s="27" t="n">
        <f aca="false">PriceMain!D291</f>
        <v>46</v>
      </c>
      <c r="D5" s="27" t="n">
        <f aca="false">PriceMain!K291</f>
        <v>33</v>
      </c>
      <c r="E5" s="27" t="n">
        <f aca="false">PriceMain!R291</f>
        <v>51</v>
      </c>
      <c r="F5" s="27" t="n">
        <f aca="false">PriceMain!Y291</f>
        <v>35.5</v>
      </c>
      <c r="G5" s="27" t="n">
        <f aca="false">PriceMain!AF291</f>
        <v>33</v>
      </c>
      <c r="H5" s="27" t="n">
        <f aca="false">PriceMain!AM291</f>
        <v>55</v>
      </c>
      <c r="I5" s="27" t="n">
        <f aca="false">PriceMain!AT291</f>
        <v>20</v>
      </c>
      <c r="J5" s="27" t="n">
        <f aca="false">PriceMain!BA291</f>
        <v>28</v>
      </c>
      <c r="K5" s="27" t="n">
        <f aca="false">PriceMain!BH291</f>
        <v>37.9969177246094</v>
      </c>
      <c r="L5" s="27" t="n">
        <f aca="false">PriceMain!BO291</f>
        <v>38</v>
      </c>
      <c r="M5" s="27" t="n">
        <f aca="false">PriceMain!BV291</f>
        <v>30</v>
      </c>
      <c r="N5" s="27" t="n">
        <f aca="false">PriceMain!CC291</f>
        <v>38.5</v>
      </c>
      <c r="O5" s="27" t="n">
        <f aca="false">PriceMain!CJ291</f>
        <v>43.9999885559082</v>
      </c>
      <c r="Q5" s="0" t="s">
        <v>150</v>
      </c>
      <c r="R5" s="29" t="n">
        <f aca="false">CORREL($D$4:$D$34,C$4:C$34)</f>
        <v>0.975914288197062</v>
      </c>
      <c r="S5" s="29" t="n">
        <f aca="false">CORREL($D$4:$D$34,D$4:D$34)</f>
        <v>1</v>
      </c>
      <c r="T5" s="29" t="n">
        <f aca="false">CORREL($D$4:$D$34,E$4:E$34)</f>
        <v>0.939765650554107</v>
      </c>
      <c r="U5" s="29" t="n">
        <f aca="false">CORREL($D$4:$D$34,F$4:F$34)</f>
        <v>0.984716444390537</v>
      </c>
      <c r="V5" s="29" t="n">
        <f aca="false">CORREL($D$4:$D$34,G$4:G$34)</f>
        <v>0.998147152168969</v>
      </c>
      <c r="W5" s="29" t="n">
        <f aca="false">CORREL($D$4:$D$34,H$4:H$34)</f>
        <v>0.386216692484402</v>
      </c>
      <c r="X5" s="29" t="n">
        <f aca="false">CORREL($D$4:$D$34,I$4:I$34)</f>
        <v>0.987309488890389</v>
      </c>
      <c r="Y5" s="29" t="n">
        <f aca="false">CORREL($D$4:$D$34,J$4:J$34)</f>
        <v>0.990545946239368</v>
      </c>
      <c r="Z5" s="29" t="n">
        <f aca="false">CORREL($D$4:$D$34,K$4:K$34)</f>
        <v>0.876396021735746</v>
      </c>
      <c r="AA5" s="29" t="n">
        <f aca="false">CORREL($D$4:$D$34,L$4:L$34)</f>
        <v>0.861644635083192</v>
      </c>
      <c r="AB5" s="29" t="n">
        <f aca="false">CORREL($D$4:$D$34,M$4:M$34)</f>
        <v>0.949842905788481</v>
      </c>
      <c r="AC5" s="29" t="n">
        <f aca="false">CORREL($D$4:$D$34,N$4:N$34)</f>
        <v>0.98371108646236</v>
      </c>
      <c r="AD5" s="29" t="n">
        <f aca="false">CORREL($D$4:$D$34,O$4:O$34)</f>
        <v>0.919395321800166</v>
      </c>
      <c r="AF5" s="31" t="n">
        <f aca="false">IF(AND(NOT(DAY(PriceMain!$B$3)=1),MONTH(PriceMain!$B$3)=2),PriceMain!$B$3+1,IF(MONTH(PriceMain!$B$3)&lt;2,DATE(2001,2,1),DATE(2001,2,2)))</f>
        <v>36924</v>
      </c>
      <c r="AG5" s="32" t="str">
        <f aca="false">IF(ISNA(VLOOKUP($AF5,FilterPrice!$B$4:$O$256,FilterPrice!AG$2+1,FALSE())),"",VLOOKUP($AF5,FilterPrice!$B$4:$O$256,FilterPrice!AG$2+1,FALSE()))</f>
        <v/>
      </c>
      <c r="AH5" s="32" t="str">
        <f aca="false">IF(ISNA(VLOOKUP($AF5,FilterPrice!$B$4:$O$256,FilterPrice!AH$2+1,FALSE())),"",VLOOKUP($AF5,FilterPrice!$B$4:$O$256,FilterPrice!AH$2+1,FALSE()))</f>
        <v/>
      </c>
      <c r="AI5" s="32" t="str">
        <f aca="false">IF(ISNA(VLOOKUP($AF5,FilterPrice!$B$4:$O$256,FilterPrice!AI$2+1,FALSE())),"",VLOOKUP($AF5,FilterPrice!$B$4:$O$256,FilterPrice!AI$2+1,FALSE()))</f>
        <v/>
      </c>
      <c r="AJ5" s="32" t="str">
        <f aca="false">IF(ISNA(VLOOKUP($AF5,FilterPrice!$B$4:$O$256,FilterPrice!AJ$2+1,FALSE())),"",VLOOKUP($AF5,FilterPrice!$B$4:$O$256,FilterPrice!AJ$2+1,FALSE()))</f>
        <v/>
      </c>
      <c r="AK5" s="32" t="str">
        <f aca="false">IF(ISNA(VLOOKUP($AF5,FilterPrice!$B$4:$O$256,FilterPrice!AK$2+1,FALSE())),"",VLOOKUP($AF5,FilterPrice!$B$4:$O$256,FilterPrice!AK$2+1,FALSE()))</f>
        <v/>
      </c>
      <c r="AL5" s="32" t="str">
        <f aca="false">IF(ISNA(VLOOKUP($AF5,FilterPrice!$B$4:$O$256,FilterPrice!AL$2+1,FALSE())),"",VLOOKUP($AF5,FilterPrice!$B$4:$O$256,FilterPrice!AL$2+1,FALSE()))</f>
        <v/>
      </c>
      <c r="AM5" s="32" t="str">
        <f aca="false">IF(ISNA(VLOOKUP($AF5,FilterPrice!$B$4:$O$256,FilterPrice!AM$2+1,FALSE())),"",VLOOKUP($AF5,FilterPrice!$B$4:$O$256,FilterPrice!AM$2+1,FALSE()))</f>
        <v/>
      </c>
      <c r="AN5" s="32" t="str">
        <f aca="false">IF(ISNA(VLOOKUP($AF5,FilterPrice!$B$4:$O$256,FilterPrice!AN$2+1,FALSE())),"",VLOOKUP($AF5,FilterPrice!$B$4:$O$256,FilterPrice!AN$2+1,FALSE()))</f>
        <v/>
      </c>
      <c r="AO5" s="32" t="str">
        <f aca="false">IF(ISNA(VLOOKUP($AF5,FilterPrice!$B$4:$O$256,FilterPrice!AO$2+1,FALSE())),"",VLOOKUP($AF5,FilterPrice!$B$4:$O$256,FilterPrice!AO$2+1,FALSE()))</f>
        <v/>
      </c>
      <c r="AP5" s="32" t="str">
        <f aca="false">IF(ISNA(VLOOKUP($AF5,FilterPrice!$B$4:$O$256,FilterPrice!AP$2+1,FALSE())),"",VLOOKUP($AF5,FilterPrice!$B$4:$O$256,FilterPrice!AP$2+1,FALSE()))</f>
        <v/>
      </c>
      <c r="AQ5" s="32" t="str">
        <f aca="false">IF(ISNA(VLOOKUP($AF5,FilterPrice!$B$4:$O$256,FilterPrice!AQ$2+1,FALSE())),"",VLOOKUP($AF5,FilterPrice!$B$4:$O$256,FilterPrice!AQ$2+1,FALSE()))</f>
        <v/>
      </c>
      <c r="AR5" s="32" t="str">
        <f aca="false">IF(ISNA(VLOOKUP($AF5,FilterPrice!$B$4:$O$256,FilterPrice!AR$2+1,FALSE())),"",VLOOKUP($AF5,FilterPrice!$B$4:$O$256,FilterPrice!AR$2+1,FALSE()))</f>
        <v/>
      </c>
      <c r="AS5" s="32" t="str">
        <f aca="false">IF(ISNA(VLOOKUP($AF5,FilterPrice!$B$4:$O$256,FilterPrice!AS$2+1,FALSE())),"",VLOOKUP($AF5,FilterPrice!$B$4:$O$256,FilterPrice!AS$2+1,FALSE()))</f>
        <v/>
      </c>
    </row>
    <row r="6" customFormat="false" ht="12.75" hidden="false" customHeight="false" outlineLevel="0" collapsed="false">
      <c r="A6" s="0" t="n">
        <f aca="false">YEAR(B6)</f>
        <v>2001</v>
      </c>
      <c r="B6" s="15" t="n">
        <f aca="false">PriceMain!B292</f>
        <v>36983</v>
      </c>
      <c r="C6" s="27" t="n">
        <f aca="false">PriceMain!D292</f>
        <v>60.5</v>
      </c>
      <c r="D6" s="27" t="n">
        <f aca="false">PriceMain!K292</f>
        <v>47.41</v>
      </c>
      <c r="E6" s="27" t="n">
        <f aca="false">PriceMain!R292</f>
        <v>60</v>
      </c>
      <c r="F6" s="27" t="n">
        <f aca="false">PriceMain!Y292</f>
        <v>48.5</v>
      </c>
      <c r="G6" s="27" t="n">
        <f aca="false">PriceMain!AF292</f>
        <v>47.41</v>
      </c>
      <c r="H6" s="27" t="n">
        <f aca="false">PriceMain!AM292</f>
        <v>64</v>
      </c>
      <c r="I6" s="27" t="n">
        <f aca="false">PriceMain!AT292</f>
        <v>41.5000038146973</v>
      </c>
      <c r="J6" s="27" t="n">
        <f aca="false">PriceMain!BA292</f>
        <v>43.25</v>
      </c>
      <c r="K6" s="27" t="n">
        <f aca="false">PriceMain!BH292</f>
        <v>43.5469177246094</v>
      </c>
      <c r="L6" s="27" t="n">
        <f aca="false">PriceMain!BO292</f>
        <v>52.05</v>
      </c>
      <c r="M6" s="27" t="n">
        <f aca="false">PriceMain!BV292</f>
        <v>40.3</v>
      </c>
      <c r="N6" s="27" t="n">
        <f aca="false">PriceMain!CC292</f>
        <v>48.4</v>
      </c>
      <c r="O6" s="27" t="n">
        <f aca="false">PriceMain!CJ292</f>
        <v>45.9999885559082</v>
      </c>
      <c r="Q6" s="0" t="s">
        <v>151</v>
      </c>
      <c r="R6" s="29" t="n">
        <f aca="false">CORREL($E$4:$E$34,C$4:C$34)</f>
        <v>0.941849063700315</v>
      </c>
      <c r="S6" s="29" t="n">
        <f aca="false">CORREL($E$4:$E$34,D$4:D$34)</f>
        <v>0.939765650554107</v>
      </c>
      <c r="T6" s="29" t="n">
        <f aca="false">CORREL($E$4:$E$34,E$4:E$34)</f>
        <v>1</v>
      </c>
      <c r="U6" s="29" t="n">
        <f aca="false">CORREL($E$4:$E$34,F$4:F$34)</f>
        <v>0.966600742406974</v>
      </c>
      <c r="V6" s="29" t="n">
        <f aca="false">CORREL($E$4:$E$34,G$4:G$34)</f>
        <v>0.942490454053999</v>
      </c>
      <c r="W6" s="29" t="n">
        <f aca="false">CORREL($E$4:$E$34,H$4:H$34)</f>
        <v>0.414705281564708</v>
      </c>
      <c r="X6" s="29" t="n">
        <f aca="false">CORREL($E$4:$E$34,I$4:I$34)</f>
        <v>0.889982148142039</v>
      </c>
      <c r="Y6" s="29" t="n">
        <f aca="false">CORREL($E$4:$E$34,J$4:J$34)</f>
        <v>0.907298463205294</v>
      </c>
      <c r="Z6" s="29" t="n">
        <f aca="false">CORREL($E$4:$E$34,K$4:K$34)</f>
        <v>0.904457576955069</v>
      </c>
      <c r="AA6" s="29" t="n">
        <f aca="false">CORREL($E$4:$E$34,L$4:L$34)</f>
        <v>0.935558961657522</v>
      </c>
      <c r="AB6" s="29" t="n">
        <f aca="false">CORREL($E$4:$E$34,M$4:M$34)</f>
        <v>0.908882665913161</v>
      </c>
      <c r="AC6" s="29" t="n">
        <f aca="false">CORREL($E$4:$E$34,N$4:N$34)</f>
        <v>0.92798460294112</v>
      </c>
      <c r="AD6" s="29" t="n">
        <f aca="false">CORREL($E$4:$E$34,O$4:O$34)</f>
        <v>0.858407403076926</v>
      </c>
      <c r="AF6" s="31" t="n">
        <f aca="false">IF(AND(NOT(DAY(PriceMain!$B$3)=1),MONTH(PriceMain!$B$3)=3),PriceMain!$B$3+1,IF(MONTH(PriceMain!$B$3)&lt;3,DATE(2001,3,1),DATE(2001,3,2)))</f>
        <v>36982</v>
      </c>
      <c r="AG6" s="32" t="n">
        <f aca="false">IF(ISNA(VLOOKUP($AF6,FilterPrice!$B$4:$O$256,FilterPrice!AG$2+1,FALSE())),"",VLOOKUP($AF6,FilterPrice!$B$4:$O$256,FilterPrice!AG$2+1,FALSE()))</f>
        <v>46</v>
      </c>
      <c r="AH6" s="32" t="n">
        <f aca="false">IF(ISNA(VLOOKUP($AF6,FilterPrice!$B$4:$O$256,FilterPrice!AH$2+1,FALSE())),"",VLOOKUP($AF6,FilterPrice!$B$4:$O$256,FilterPrice!AH$2+1,FALSE()))</f>
        <v>33</v>
      </c>
      <c r="AI6" s="32" t="n">
        <f aca="false">IF(ISNA(VLOOKUP($AF6,FilterPrice!$B$4:$O$256,FilterPrice!AI$2+1,FALSE())),"",VLOOKUP($AF6,FilterPrice!$B$4:$O$256,FilterPrice!AI$2+1,FALSE()))</f>
        <v>51</v>
      </c>
      <c r="AJ6" s="32" t="n">
        <f aca="false">IF(ISNA(VLOOKUP($AF6,FilterPrice!$B$4:$O$256,FilterPrice!AJ$2+1,FALSE())),"",VLOOKUP($AF6,FilterPrice!$B$4:$O$256,FilterPrice!AJ$2+1,FALSE()))</f>
        <v>35.5</v>
      </c>
      <c r="AK6" s="32" t="n">
        <f aca="false">IF(ISNA(VLOOKUP($AF6,FilterPrice!$B$4:$O$256,FilterPrice!AK$2+1,FALSE())),"",VLOOKUP($AF6,FilterPrice!$B$4:$O$256,FilterPrice!AK$2+1,FALSE()))</f>
        <v>33</v>
      </c>
      <c r="AL6" s="32" t="n">
        <f aca="false">IF(ISNA(VLOOKUP($AF6,FilterPrice!$B$4:$O$256,FilterPrice!AL$2+1,FALSE())),"",VLOOKUP($AF6,FilterPrice!$B$4:$O$256,FilterPrice!AL$2+1,FALSE()))</f>
        <v>55</v>
      </c>
      <c r="AM6" s="32" t="n">
        <f aca="false">IF(ISNA(VLOOKUP($AF6,FilterPrice!$B$4:$O$256,FilterPrice!AM$2+1,FALSE())),"",VLOOKUP($AF6,FilterPrice!$B$4:$O$256,FilterPrice!AM$2+1,FALSE()))</f>
        <v>20</v>
      </c>
      <c r="AN6" s="32" t="n">
        <f aca="false">IF(ISNA(VLOOKUP($AF6,FilterPrice!$B$4:$O$256,FilterPrice!AN$2+1,FALSE())),"",VLOOKUP($AF6,FilterPrice!$B$4:$O$256,FilterPrice!AN$2+1,FALSE()))</f>
        <v>28</v>
      </c>
      <c r="AO6" s="32" t="n">
        <f aca="false">IF(ISNA(VLOOKUP($AF6,FilterPrice!$B$4:$O$256,FilterPrice!AO$2+1,FALSE())),"",VLOOKUP($AF6,FilterPrice!$B$4:$O$256,FilterPrice!AO$2+1,FALSE()))</f>
        <v>37.9969177246094</v>
      </c>
      <c r="AP6" s="32" t="n">
        <f aca="false">IF(ISNA(VLOOKUP($AF6,FilterPrice!$B$4:$O$256,FilterPrice!AP$2+1,FALSE())),"",VLOOKUP($AF6,FilterPrice!$B$4:$O$256,FilterPrice!AP$2+1,FALSE()))</f>
        <v>38</v>
      </c>
      <c r="AQ6" s="32" t="n">
        <f aca="false">IF(ISNA(VLOOKUP($AF6,FilterPrice!$B$4:$O$256,FilterPrice!AQ$2+1,FALSE())),"",VLOOKUP($AF6,FilterPrice!$B$4:$O$256,FilterPrice!AQ$2+1,FALSE()))</f>
        <v>30</v>
      </c>
      <c r="AR6" s="32" t="n">
        <f aca="false">IF(ISNA(VLOOKUP($AF6,FilterPrice!$B$4:$O$256,FilterPrice!AR$2+1,FALSE())),"",VLOOKUP($AF6,FilterPrice!$B$4:$O$256,FilterPrice!AR$2+1,FALSE()))</f>
        <v>38.5</v>
      </c>
      <c r="AS6" s="32" t="n">
        <f aca="false">IF(ISNA(VLOOKUP($AF6,FilterPrice!$B$4:$O$256,FilterPrice!AS$2+1,FALSE())),"",VLOOKUP($AF6,FilterPrice!$B$4:$O$256,FilterPrice!AS$2+1,FALSE()))</f>
        <v>43.9999885559082</v>
      </c>
    </row>
    <row r="7" customFormat="false" ht="12.75" hidden="false" customHeight="false" outlineLevel="0" collapsed="false">
      <c r="A7" s="0" t="n">
        <f aca="false">YEAR(B7)</f>
        <v>2001</v>
      </c>
      <c r="B7" s="15" t="n">
        <f aca="false">PriceMain!B293</f>
        <v>36984</v>
      </c>
      <c r="C7" s="27" t="n">
        <f aca="false">PriceMain!D293</f>
        <v>54.75</v>
      </c>
      <c r="D7" s="27" t="n">
        <f aca="false">PriceMain!K293</f>
        <v>44.75</v>
      </c>
      <c r="E7" s="27" t="n">
        <f aca="false">PriceMain!R293</f>
        <v>56</v>
      </c>
      <c r="F7" s="27" t="n">
        <f aca="false">PriceMain!Y293</f>
        <v>43.5</v>
      </c>
      <c r="G7" s="27" t="n">
        <f aca="false">PriceMain!AF293</f>
        <v>44.75</v>
      </c>
      <c r="H7" s="27" t="n">
        <f aca="false">PriceMain!AM293</f>
        <v>59.25</v>
      </c>
      <c r="I7" s="27" t="n">
        <f aca="false">PriceMain!AT293</f>
        <v>38.0000038146973</v>
      </c>
      <c r="J7" s="27" t="n">
        <f aca="false">PriceMain!BA293</f>
        <v>39</v>
      </c>
      <c r="K7" s="27" t="n">
        <f aca="false">PriceMain!BH293</f>
        <v>40.7469177246094</v>
      </c>
      <c r="L7" s="27" t="n">
        <f aca="false">PriceMain!BO293</f>
        <v>49.25</v>
      </c>
      <c r="M7" s="27" t="n">
        <f aca="false">PriceMain!BV293</f>
        <v>37.5</v>
      </c>
      <c r="N7" s="27" t="n">
        <f aca="false">PriceMain!CC293</f>
        <v>47.75</v>
      </c>
      <c r="O7" s="27" t="n">
        <f aca="false">PriceMain!CJ293</f>
        <v>44.9999885559082</v>
      </c>
      <c r="Q7" s="0" t="s">
        <v>152</v>
      </c>
      <c r="R7" s="29" t="n">
        <f aca="false">CORREL($F$4:$F$34,C$4:C$34)</f>
        <v>0.994714210030807</v>
      </c>
      <c r="S7" s="29" t="n">
        <f aca="false">CORREL($F$4:$F$34,D$4:D$34)</f>
        <v>0.984716444390537</v>
      </c>
      <c r="T7" s="29" t="n">
        <f aca="false">CORREL($F$4:$F$34,E$4:E$34)</f>
        <v>0.966600742406974</v>
      </c>
      <c r="U7" s="29" t="n">
        <f aca="false">CORREL($F$4:$F$34,F$4:F$34)</f>
        <v>1</v>
      </c>
      <c r="V7" s="29" t="n">
        <f aca="false">CORREL($F$4:$F$34,G$4:G$34)</f>
        <v>0.986982180574803</v>
      </c>
      <c r="W7" s="29" t="n">
        <f aca="false">CORREL($F$4:$F$34,H$4:H$34)</f>
        <v>0.471360897868361</v>
      </c>
      <c r="X7" s="29" t="n">
        <f aca="false">CORREL($F$4:$F$34,I$4:I$34)</f>
        <v>0.959293774407021</v>
      </c>
      <c r="Y7" s="29" t="n">
        <f aca="false">CORREL($F$4:$F$34,J$4:J$34)</f>
        <v>0.971660769500238</v>
      </c>
      <c r="Z7" s="29" t="n">
        <f aca="false">CORREL($F$4:$F$34,K$4:K$34)</f>
        <v>0.913860921635086</v>
      </c>
      <c r="AA7" s="29" t="n">
        <f aca="false">CORREL($F$4:$F$34,L$4:L$34)</f>
        <v>0.900241214034416</v>
      </c>
      <c r="AB7" s="29" t="n">
        <f aca="false">CORREL($F$4:$F$34,M$4:M$34)</f>
        <v>0.957873783657254</v>
      </c>
      <c r="AC7" s="29" t="n">
        <f aca="false">CORREL($F$4:$F$34,N$4:N$34)</f>
        <v>0.970248334049322</v>
      </c>
      <c r="AD7" s="29" t="n">
        <f aca="false">CORREL($F$4:$F$34,O$4:O$34)</f>
        <v>0.915530702483094</v>
      </c>
      <c r="AF7" s="5" t="n">
        <v>36982</v>
      </c>
      <c r="AG7" s="32" t="n">
        <f aca="false">VLOOKUP($AF7,FilterPrice!$B$4:$O$256,FilterPrice!AG$2+1,FALSE())</f>
        <v>46</v>
      </c>
      <c r="AH7" s="32" t="n">
        <f aca="false">VLOOKUP($AF7,FilterPrice!$B$4:$O$256,FilterPrice!AH$2+1,FALSE())</f>
        <v>33</v>
      </c>
      <c r="AI7" s="32" t="n">
        <f aca="false">VLOOKUP($AF7,FilterPrice!$B$4:$O$256,FilterPrice!AI$2+1,FALSE())</f>
        <v>51</v>
      </c>
      <c r="AJ7" s="32" t="n">
        <f aca="false">VLOOKUP($AF7,FilterPrice!$B$4:$O$256,FilterPrice!AJ$2+1,FALSE())</f>
        <v>35.5</v>
      </c>
      <c r="AK7" s="32" t="n">
        <f aca="false">VLOOKUP($AF7,FilterPrice!$B$4:$O$256,FilterPrice!AK$2+1,FALSE())</f>
        <v>33</v>
      </c>
      <c r="AL7" s="32" t="n">
        <f aca="false">VLOOKUP($AF7,FilterPrice!$B$4:$O$256,FilterPrice!AL$2+1,FALSE())</f>
        <v>55</v>
      </c>
      <c r="AM7" s="32" t="n">
        <f aca="false">VLOOKUP($AF7,FilterPrice!$B$4:$O$256,FilterPrice!AM$2+1,FALSE())</f>
        <v>20</v>
      </c>
      <c r="AN7" s="32" t="n">
        <f aca="false">VLOOKUP($AF7,FilterPrice!$B$4:$O$256,FilterPrice!AN$2+1,FALSE())</f>
        <v>28</v>
      </c>
      <c r="AO7" s="32" t="n">
        <f aca="false">VLOOKUP($AF7,FilterPrice!$B$4:$O$256,FilterPrice!AO$2+1,FALSE())</f>
        <v>37.9969177246094</v>
      </c>
      <c r="AP7" s="32" t="n">
        <f aca="false">VLOOKUP($AF7,FilterPrice!$B$4:$O$256,FilterPrice!AP$2+1,FALSE())</f>
        <v>38</v>
      </c>
      <c r="AQ7" s="32" t="n">
        <f aca="false">VLOOKUP($AF7,FilterPrice!$B$4:$O$256,FilterPrice!AQ$2+1,FALSE())</f>
        <v>30</v>
      </c>
      <c r="AR7" s="32" t="n">
        <f aca="false">VLOOKUP($AF7,FilterPrice!$B$4:$O$256,FilterPrice!AR$2+1,FALSE())</f>
        <v>38.5</v>
      </c>
      <c r="AS7" s="32" t="n">
        <f aca="false">VLOOKUP($AF7,FilterPrice!$B$4:$O$256,FilterPrice!AS$2+1,FALSE())</f>
        <v>43.9999885559082</v>
      </c>
    </row>
    <row r="8" customFormat="false" ht="12.75" hidden="false" customHeight="false" outlineLevel="0" collapsed="false">
      <c r="A8" s="0" t="n">
        <f aca="false">YEAR(B8)</f>
        <v>2001</v>
      </c>
      <c r="B8" s="15" t="n">
        <f aca="false">PriceMain!B294</f>
        <v>36985</v>
      </c>
      <c r="C8" s="27" t="n">
        <f aca="false">PriceMain!D294</f>
        <v>54.75</v>
      </c>
      <c r="D8" s="27" t="n">
        <f aca="false">PriceMain!K294</f>
        <v>44.75</v>
      </c>
      <c r="E8" s="27" t="n">
        <f aca="false">PriceMain!R294</f>
        <v>56</v>
      </c>
      <c r="F8" s="27" t="n">
        <f aca="false">PriceMain!Y294</f>
        <v>43.5</v>
      </c>
      <c r="G8" s="27" t="n">
        <f aca="false">PriceMain!AF294</f>
        <v>44.75</v>
      </c>
      <c r="H8" s="27" t="n">
        <f aca="false">PriceMain!AM294</f>
        <v>59.25</v>
      </c>
      <c r="I8" s="27" t="n">
        <f aca="false">PriceMain!AT294</f>
        <v>38.0000038146973</v>
      </c>
      <c r="J8" s="27" t="n">
        <f aca="false">PriceMain!BA294</f>
        <v>39</v>
      </c>
      <c r="K8" s="27" t="n">
        <f aca="false">PriceMain!BH294</f>
        <v>40.7469177246094</v>
      </c>
      <c r="L8" s="27" t="n">
        <f aca="false">PriceMain!BO294</f>
        <v>49.25</v>
      </c>
      <c r="M8" s="27" t="n">
        <f aca="false">PriceMain!BV294</f>
        <v>37.5</v>
      </c>
      <c r="N8" s="27" t="n">
        <f aca="false">PriceMain!CC294</f>
        <v>47.75</v>
      </c>
      <c r="O8" s="27" t="n">
        <f aca="false">PriceMain!CJ294</f>
        <v>44.9999885559082</v>
      </c>
      <c r="Q8" s="0" t="s">
        <v>153</v>
      </c>
      <c r="R8" s="29" t="n">
        <f aca="false">CORREL($G$4:$G$34,C$4:C$34)</f>
        <v>0.978532686316303</v>
      </c>
      <c r="S8" s="29" t="n">
        <f aca="false">CORREL($G$4:$G$34,D$4:D$34)</f>
        <v>0.998147152168969</v>
      </c>
      <c r="T8" s="29" t="n">
        <f aca="false">CORREL($G$4:$G$34,E$4:E$34)</f>
        <v>0.942490454053999</v>
      </c>
      <c r="U8" s="29" t="n">
        <f aca="false">CORREL($G$4:$G$34,F$4:F$34)</f>
        <v>0.986982180574803</v>
      </c>
      <c r="V8" s="29" t="n">
        <f aca="false">CORREL($G$4:$G$34,G$4:G$34)</f>
        <v>1</v>
      </c>
      <c r="W8" s="29" t="n">
        <f aca="false">CORREL($G$4:$G$34,H$4:H$34)</f>
        <v>0.393063182752011</v>
      </c>
      <c r="X8" s="29" t="n">
        <f aca="false">CORREL($G$4:$G$34,I$4:I$34)</f>
        <v>0.988795887578884</v>
      </c>
      <c r="Y8" s="29" t="n">
        <f aca="false">CORREL($G$4:$G$34,J$4:J$34)</f>
        <v>0.991918815909492</v>
      </c>
      <c r="Z8" s="29" t="n">
        <f aca="false">CORREL($G$4:$G$34,K$4:K$34)</f>
        <v>0.88980259032476</v>
      </c>
      <c r="AA8" s="29" t="n">
        <f aca="false">CORREL($G$4:$G$34,L$4:L$34)</f>
        <v>0.867098974358362</v>
      </c>
      <c r="AB8" s="29" t="n">
        <f aca="false">CORREL($G$4:$G$34,M$4:M$34)</f>
        <v>0.952486343813247</v>
      </c>
      <c r="AC8" s="29" t="n">
        <f aca="false">CORREL($G$4:$G$34,N$4:N$34)</f>
        <v>0.986061035963651</v>
      </c>
      <c r="AD8" s="29" t="n">
        <f aca="false">CORREL($G$4:$G$34,O$4:O$34)</f>
        <v>0.923990732468695</v>
      </c>
      <c r="AF8" s="5" t="n">
        <v>37042</v>
      </c>
      <c r="AG8" s="32" t="n">
        <f aca="false">VLOOKUP($AF8,FilterPrice!$B$4:$O$256,FilterPrice!AG$2+1,FALSE())</f>
        <v>60.25</v>
      </c>
      <c r="AH8" s="32" t="n">
        <f aca="false">VLOOKUP($AF8,FilterPrice!$B$4:$O$256,FilterPrice!AH$2+1,FALSE())</f>
        <v>48.25</v>
      </c>
      <c r="AI8" s="32" t="n">
        <f aca="false">VLOOKUP($AF8,FilterPrice!$B$4:$O$256,FilterPrice!AI$2+1,FALSE())</f>
        <v>58.5</v>
      </c>
      <c r="AJ8" s="32" t="n">
        <f aca="false">VLOOKUP($AF8,FilterPrice!$B$4:$O$256,FilterPrice!AJ$2+1,FALSE())</f>
        <v>45</v>
      </c>
      <c r="AK8" s="32" t="n">
        <f aca="false">VLOOKUP($AF8,FilterPrice!$B$4:$O$256,FilterPrice!AK$2+1,FALSE())</f>
        <v>48.25</v>
      </c>
      <c r="AL8" s="32" t="n">
        <f aca="false">VLOOKUP($AF8,FilterPrice!$B$4:$O$256,FilterPrice!AL$2+1,FALSE())</f>
        <v>67.25</v>
      </c>
      <c r="AM8" s="32" t="n">
        <f aca="false">VLOOKUP($AF8,FilterPrice!$B$4:$O$256,FilterPrice!AM$2+1,FALSE())</f>
        <v>52</v>
      </c>
      <c r="AN8" s="32" t="n">
        <f aca="false">VLOOKUP($AF8,FilterPrice!$B$4:$O$256,FilterPrice!AN$2+1,FALSE())</f>
        <v>46.75</v>
      </c>
      <c r="AO8" s="32" t="n">
        <f aca="false">VLOOKUP($AF8,FilterPrice!$B$4:$O$256,FilterPrice!AO$2+1,FALSE())</f>
        <v>43.75</v>
      </c>
      <c r="AP8" s="32" t="n">
        <f aca="false">VLOOKUP($AF8,FilterPrice!$B$4:$O$256,FilterPrice!AP$2+1,FALSE())</f>
        <v>49.25</v>
      </c>
      <c r="AQ8" s="32" t="n">
        <f aca="false">VLOOKUP($AF8,FilterPrice!$B$4:$O$256,FilterPrice!AQ$2+1,FALSE())</f>
        <v>43.75</v>
      </c>
      <c r="AR8" s="32" t="n">
        <f aca="false">VLOOKUP($AF8,FilterPrice!$B$4:$O$256,FilterPrice!AR$2+1,FALSE())</f>
        <v>55.75</v>
      </c>
      <c r="AS8" s="32" t="n">
        <f aca="false">VLOOKUP($AF8,FilterPrice!$B$4:$O$256,FilterPrice!AS$2+1,FALSE())</f>
        <v>58.75</v>
      </c>
    </row>
    <row r="9" customFormat="false" ht="12.75" hidden="false" customHeight="false" outlineLevel="0" collapsed="false">
      <c r="A9" s="0" t="n">
        <f aca="false">YEAR(B9)</f>
        <v>2001</v>
      </c>
      <c r="B9" s="15" t="n">
        <f aca="false">PriceMain!B295</f>
        <v>36986</v>
      </c>
      <c r="C9" s="27" t="n">
        <f aca="false">PriceMain!D295</f>
        <v>54.75</v>
      </c>
      <c r="D9" s="27" t="n">
        <f aca="false">PriceMain!K295</f>
        <v>44.75</v>
      </c>
      <c r="E9" s="27" t="n">
        <f aca="false">PriceMain!R295</f>
        <v>56</v>
      </c>
      <c r="F9" s="27" t="n">
        <f aca="false">PriceMain!Y295</f>
        <v>43.5</v>
      </c>
      <c r="G9" s="27" t="n">
        <f aca="false">PriceMain!AF295</f>
        <v>44.75</v>
      </c>
      <c r="H9" s="27" t="n">
        <f aca="false">PriceMain!AM295</f>
        <v>59.25</v>
      </c>
      <c r="I9" s="27" t="n">
        <f aca="false">PriceMain!AT295</f>
        <v>38.0000038146973</v>
      </c>
      <c r="J9" s="27" t="n">
        <f aca="false">PriceMain!BA295</f>
        <v>39</v>
      </c>
      <c r="K9" s="27" t="n">
        <f aca="false">PriceMain!BH295</f>
        <v>40.7469177246094</v>
      </c>
      <c r="L9" s="27" t="n">
        <f aca="false">PriceMain!BO295</f>
        <v>49.25</v>
      </c>
      <c r="M9" s="27" t="n">
        <f aca="false">PriceMain!BV295</f>
        <v>37.5</v>
      </c>
      <c r="N9" s="27" t="n">
        <f aca="false">PriceMain!CC295</f>
        <v>47.75</v>
      </c>
      <c r="O9" s="27" t="n">
        <f aca="false">PriceMain!CJ295</f>
        <v>44.9999885559082</v>
      </c>
      <c r="Q9" s="0" t="s">
        <v>154</v>
      </c>
      <c r="R9" s="29" t="n">
        <f aca="false">CORREL($H$4:$H$34,C$4:C$34)</f>
        <v>0.538963071031387</v>
      </c>
      <c r="S9" s="29" t="n">
        <f aca="false">CORREL($H$4:$H$34,D$4:D$34)</f>
        <v>0.386216692484402</v>
      </c>
      <c r="T9" s="29" t="n">
        <f aca="false">CORREL($H$4:$H$34,E$4:E$34)</f>
        <v>0.414705281564708</v>
      </c>
      <c r="U9" s="29" t="n">
        <f aca="false">CORREL($H$4:$H$34,F$4:F$34)</f>
        <v>0.471360897868361</v>
      </c>
      <c r="V9" s="29" t="n">
        <f aca="false">CORREL($H$4:$H$34,G$4:G$34)</f>
        <v>0.393063182752011</v>
      </c>
      <c r="W9" s="29" t="n">
        <f aca="false">CORREL($H$4:$H$34,H$4:H$34)</f>
        <v>1</v>
      </c>
      <c r="X9" s="29" t="n">
        <f aca="false">CORREL($H$4:$H$34,I$4:I$34)</f>
        <v>0.331246526375809</v>
      </c>
      <c r="Y9" s="29" t="n">
        <f aca="false">CORREL($H$4:$H$34,J$4:J$34)</f>
        <v>0.336264083296171</v>
      </c>
      <c r="Z9" s="29" t="n">
        <f aca="false">CORREL($H$4:$H$34,K$4:K$34)</f>
        <v>0.648588865132347</v>
      </c>
      <c r="AA9" s="29" t="n">
        <f aca="false">CORREL($H$4:$H$34,L$4:L$34)</f>
        <v>0.515996479894045</v>
      </c>
      <c r="AB9" s="29" t="n">
        <f aca="false">CORREL($H$4:$H$34,M$4:M$34)</f>
        <v>0.600538138310904</v>
      </c>
      <c r="AC9" s="29" t="n">
        <f aca="false">CORREL($H$4:$H$34,N$4:N$34)</f>
        <v>0.458336731592458</v>
      </c>
      <c r="AD9" s="29" t="n">
        <f aca="false">CORREL($H$4:$H$34,O$4:O$34)</f>
        <v>0.546309790899231</v>
      </c>
      <c r="AF9" s="5" t="n">
        <v>37043</v>
      </c>
      <c r="AG9" s="32" t="n">
        <f aca="false">VLOOKUP($AF9,FilterPrice!$B$4:$O$256,FilterPrice!AG$2+1,FALSE())</f>
        <v>76.75</v>
      </c>
      <c r="AH9" s="32" t="n">
        <f aca="false">VLOOKUP($AF9,FilterPrice!$B$4:$O$256,FilterPrice!AH$2+1,FALSE())</f>
        <v>74</v>
      </c>
      <c r="AI9" s="32" t="n">
        <f aca="false">VLOOKUP($AF9,FilterPrice!$B$4:$O$256,FilterPrice!AI$2+1,FALSE())</f>
        <v>76</v>
      </c>
      <c r="AJ9" s="32" t="n">
        <f aca="false">VLOOKUP($AF9,FilterPrice!$B$4:$O$256,FilterPrice!AJ$2+1,FALSE())</f>
        <v>56.25</v>
      </c>
      <c r="AK9" s="32" t="n">
        <f aca="false">VLOOKUP($AF9,FilterPrice!$B$4:$O$256,FilterPrice!AK$2+1,FALSE())</f>
        <v>74</v>
      </c>
      <c r="AL9" s="32" t="n">
        <f aca="false">VLOOKUP($AF9,FilterPrice!$B$4:$O$256,FilterPrice!AL$2+1,FALSE())</f>
        <v>86.5</v>
      </c>
      <c r="AM9" s="32" t="n">
        <f aca="false">VLOOKUP($AF9,FilterPrice!$B$4:$O$256,FilterPrice!AM$2+1,FALSE())</f>
        <v>80</v>
      </c>
      <c r="AN9" s="32" t="n">
        <f aca="false">VLOOKUP($AF9,FilterPrice!$B$4:$O$256,FilterPrice!AN$2+1,FALSE())</f>
        <v>73.9999923706055</v>
      </c>
      <c r="AO9" s="32" t="n">
        <f aca="false">VLOOKUP($AF9,FilterPrice!$B$4:$O$256,FilterPrice!AO$2+1,FALSE())</f>
        <v>65.9999923706055</v>
      </c>
      <c r="AP9" s="32" t="n">
        <f aca="false">VLOOKUP($AF9,FilterPrice!$B$4:$O$256,FilterPrice!AP$2+1,FALSE())</f>
        <v>75.2499923706055</v>
      </c>
      <c r="AQ9" s="32" t="n">
        <f aca="false">VLOOKUP($AF9,FilterPrice!$B$4:$O$256,FilterPrice!AQ$2+1,FALSE())</f>
        <v>70.4999923706055</v>
      </c>
      <c r="AR9" s="32" t="n">
        <f aca="false">VLOOKUP($AF9,FilterPrice!$B$4:$O$256,FilterPrice!AR$2+1,FALSE())</f>
        <v>82.5</v>
      </c>
      <c r="AS9" s="32" t="n">
        <f aca="false">VLOOKUP($AF9,FilterPrice!$B$4:$O$256,FilterPrice!AS$2+1,FALSE())</f>
        <v>69</v>
      </c>
    </row>
    <row r="10" customFormat="false" ht="12.75" hidden="false" customHeight="false" outlineLevel="0" collapsed="false">
      <c r="A10" s="0" t="n">
        <f aca="false">YEAR(B10)</f>
        <v>2001</v>
      </c>
      <c r="B10" s="15" t="n">
        <f aca="false">PriceMain!B296</f>
        <v>36987</v>
      </c>
      <c r="C10" s="27" t="n">
        <f aca="false">PriceMain!D296</f>
        <v>54.75</v>
      </c>
      <c r="D10" s="27" t="n">
        <f aca="false">PriceMain!K296</f>
        <v>44.75</v>
      </c>
      <c r="E10" s="27" t="n">
        <f aca="false">PriceMain!R296</f>
        <v>56</v>
      </c>
      <c r="F10" s="27" t="n">
        <f aca="false">PriceMain!Y296</f>
        <v>43.5</v>
      </c>
      <c r="G10" s="27" t="n">
        <f aca="false">PriceMain!AF296</f>
        <v>44.75</v>
      </c>
      <c r="H10" s="27" t="n">
        <f aca="false">PriceMain!AM296</f>
        <v>59.25</v>
      </c>
      <c r="I10" s="27" t="n">
        <f aca="false">PriceMain!AT296</f>
        <v>38.0000038146973</v>
      </c>
      <c r="J10" s="27" t="n">
        <f aca="false">PriceMain!BA296</f>
        <v>39</v>
      </c>
      <c r="K10" s="27" t="n">
        <f aca="false">PriceMain!BH296</f>
        <v>40.7469177246094</v>
      </c>
      <c r="L10" s="27" t="n">
        <f aca="false">PriceMain!BO296</f>
        <v>49.25</v>
      </c>
      <c r="M10" s="27" t="n">
        <f aca="false">PriceMain!BV296</f>
        <v>37.5</v>
      </c>
      <c r="N10" s="27" t="n">
        <f aca="false">PriceMain!CC296</f>
        <v>47.75</v>
      </c>
      <c r="O10" s="27" t="n">
        <f aca="false">PriceMain!CJ296</f>
        <v>44.9999885559082</v>
      </c>
      <c r="Q10" s="0" t="s">
        <v>155</v>
      </c>
      <c r="R10" s="29" t="n">
        <f aca="false">CORREL($I$4:$I$34,C$4:C$34)</f>
        <v>0.954472314274385</v>
      </c>
      <c r="S10" s="29" t="n">
        <f aca="false">CORREL($I$4:$I$34,D$4:D$34)</f>
        <v>0.987309488890389</v>
      </c>
      <c r="T10" s="29" t="n">
        <f aca="false">CORREL($I$4:$I$34,E$4:E$34)</f>
        <v>0.889982148142039</v>
      </c>
      <c r="U10" s="29" t="n">
        <f aca="false">CORREL($I$4:$I$34,F$4:F$34)</f>
        <v>0.959293774407021</v>
      </c>
      <c r="V10" s="29" t="n">
        <f aca="false">CORREL($I$4:$I$34,G$4:G$34)</f>
        <v>0.988795887578884</v>
      </c>
      <c r="W10" s="29" t="n">
        <f aca="false">CORREL($I$4:$I$34,H$4:H$34)</f>
        <v>0.331246526375809</v>
      </c>
      <c r="X10" s="29" t="n">
        <f aca="false">CORREL($I$4:$I$34,I$4:I$34)</f>
        <v>1</v>
      </c>
      <c r="Y10" s="29" t="n">
        <f aca="false">CORREL($I$4:$I$34,J$4:J$34)</f>
        <v>0.9976829771754</v>
      </c>
      <c r="Z10" s="29" t="n">
        <f aca="false">CORREL($I$4:$I$34,K$4:K$34)</f>
        <v>0.851426911543477</v>
      </c>
      <c r="AA10" s="29" t="n">
        <f aca="false">CORREL($I$4:$I$34,L$4:L$34)</f>
        <v>0.795601986831526</v>
      </c>
      <c r="AB10" s="29" t="n">
        <f aca="false">CORREL($I$4:$I$34,M$4:M$34)</f>
        <v>0.934004398282932</v>
      </c>
      <c r="AC10" s="29" t="n">
        <f aca="false">CORREL($I$4:$I$34,N$4:N$34)</f>
        <v>0.978015543477234</v>
      </c>
      <c r="AD10" s="29" t="n">
        <f aca="false">CORREL($I$4:$I$34,O$4:O$34)</f>
        <v>0.927309684464175</v>
      </c>
      <c r="AF10" s="33" t="n">
        <v>37073</v>
      </c>
      <c r="AG10" s="34" t="n">
        <f aca="false">VLOOKUP($AF10,FilterPrice!$B$4:$O$256,FilterPrice!AG$2+1,FALSE())</f>
        <v>112</v>
      </c>
      <c r="AH10" s="34" t="n">
        <f aca="false">VLOOKUP($AF10,FilterPrice!$B$4:$O$256,FilterPrice!AH$2+1,FALSE())</f>
        <v>114</v>
      </c>
      <c r="AI10" s="34" t="n">
        <f aca="false">VLOOKUP($AF10,FilterPrice!$B$4:$O$256,FilterPrice!AI$2+1,FALSE())</f>
        <v>100.5</v>
      </c>
      <c r="AJ10" s="34" t="n">
        <f aca="false">VLOOKUP($AF10,FilterPrice!$B$4:$O$256,FilterPrice!AJ$2+1,FALSE())</f>
        <v>71</v>
      </c>
      <c r="AK10" s="34" t="n">
        <f aca="false">VLOOKUP($AF10,FilterPrice!$B$4:$O$256,FilterPrice!AK$2+1,FALSE())</f>
        <v>114</v>
      </c>
      <c r="AL10" s="34" t="n">
        <f aca="false">VLOOKUP($AF10,FilterPrice!$B$4:$O$256,FilterPrice!AL$2+1,FALSE())</f>
        <v>127.75</v>
      </c>
      <c r="AM10" s="34" t="n">
        <f aca="false">VLOOKUP($AF10,FilterPrice!$B$4:$O$256,FilterPrice!AM$2+1,FALSE())</f>
        <v>120</v>
      </c>
      <c r="AN10" s="34" t="n">
        <f aca="false">VLOOKUP($AF10,FilterPrice!$B$4:$O$256,FilterPrice!AN$2+1,FALSE())</f>
        <v>117.25</v>
      </c>
      <c r="AO10" s="34" t="n">
        <f aca="false">VLOOKUP($AF10,FilterPrice!$B$4:$O$256,FilterPrice!AO$2+1,FALSE())</f>
        <v>101.25</v>
      </c>
      <c r="AP10" s="34" t="n">
        <f aca="false">VLOOKUP($AF10,FilterPrice!$B$4:$O$256,FilterPrice!AP$2+1,FALSE())</f>
        <v>117.75</v>
      </c>
      <c r="AQ10" s="34" t="n">
        <f aca="false">VLOOKUP($AF10,FilterPrice!$B$4:$O$256,FilterPrice!AQ$2+1,FALSE())</f>
        <v>112.75</v>
      </c>
      <c r="AR10" s="34" t="n">
        <f aca="false">VLOOKUP($AF10,FilterPrice!$B$4:$O$256,FilterPrice!AR$2+1,FALSE())</f>
        <v>122.75</v>
      </c>
      <c r="AS10" s="34" t="n">
        <f aca="false">VLOOKUP($AF10,FilterPrice!$B$4:$O$256,FilterPrice!AS$2+1,FALSE())</f>
        <v>93</v>
      </c>
    </row>
    <row r="11" customFormat="false" ht="12.75" hidden="false" customHeight="false" outlineLevel="0" collapsed="false">
      <c r="A11" s="0" t="n">
        <f aca="false">YEAR(B11)</f>
        <v>2001</v>
      </c>
      <c r="B11" s="15" t="n">
        <f aca="false">PriceMain!B297</f>
        <v>36988</v>
      </c>
      <c r="C11" s="27" t="n">
        <f aca="false">PriceMain!D297</f>
        <v>45</v>
      </c>
      <c r="D11" s="27" t="n">
        <f aca="false">PriceMain!K297</f>
        <v>32</v>
      </c>
      <c r="E11" s="27" t="n">
        <f aca="false">PriceMain!R297</f>
        <v>46</v>
      </c>
      <c r="F11" s="27" t="n">
        <f aca="false">PriceMain!Y297</f>
        <v>34</v>
      </c>
      <c r="G11" s="27" t="n">
        <f aca="false">PriceMain!AF297</f>
        <v>32</v>
      </c>
      <c r="H11" s="27" t="n">
        <f aca="false">PriceMain!AM297</f>
        <v>47.5</v>
      </c>
      <c r="I11" s="27" t="n">
        <f aca="false">PriceMain!AT297</f>
        <v>20</v>
      </c>
      <c r="J11" s="27" t="n">
        <f aca="false">PriceMain!BA297</f>
        <v>28</v>
      </c>
      <c r="K11" s="27" t="n">
        <f aca="false">PriceMain!BH297</f>
        <v>29.9969177246094</v>
      </c>
      <c r="L11" s="27" t="n">
        <f aca="false">PriceMain!BO297</f>
        <v>37</v>
      </c>
      <c r="M11" s="27" t="n">
        <f aca="false">PriceMain!BV297</f>
        <v>25</v>
      </c>
      <c r="N11" s="27" t="n">
        <f aca="false">PriceMain!CC297</f>
        <v>33.75</v>
      </c>
      <c r="O11" s="27" t="n">
        <f aca="false">PriceMain!CJ297</f>
        <v>39.9999885559082</v>
      </c>
      <c r="Q11" s="0" t="s">
        <v>156</v>
      </c>
      <c r="R11" s="29" t="n">
        <f aca="false">CORREL($J$4:$J$34,C$4:C$34)</f>
        <v>0.965585424768973</v>
      </c>
      <c r="S11" s="29" t="n">
        <f aca="false">CORREL($J$4:$J$34,D$4:D$34)</f>
        <v>0.990545946239368</v>
      </c>
      <c r="T11" s="29" t="n">
        <f aca="false">CORREL($J$4:$J$34,E$4:E$34)</f>
        <v>0.907298463205294</v>
      </c>
      <c r="U11" s="29" t="n">
        <f aca="false">CORREL($J$4:$J$34,F$4:F$34)</f>
        <v>0.971660769500238</v>
      </c>
      <c r="V11" s="29" t="n">
        <f aca="false">CORREL($J$4:$J$34,G$4:G$34)</f>
        <v>0.991918815909492</v>
      </c>
      <c r="W11" s="29" t="n">
        <f aca="false">CORREL($J$4:$J$34,H$4:H$34)</f>
        <v>0.336264083296171</v>
      </c>
      <c r="X11" s="29" t="n">
        <f aca="false">CORREL($J$4:$J$34,I$4:I$34)</f>
        <v>0.9976829771754</v>
      </c>
      <c r="Y11" s="29" t="n">
        <f aca="false">CORREL($J$4:$J$34,J$4:J$34)</f>
        <v>1</v>
      </c>
      <c r="Z11" s="29" t="n">
        <f aca="false">CORREL($J$4:$J$34,K$4:K$34)</f>
        <v>0.856342837159713</v>
      </c>
      <c r="AA11" s="29" t="n">
        <f aca="false">CORREL($J$4:$J$34,L$4:L$34)</f>
        <v>0.811313807924549</v>
      </c>
      <c r="AB11" s="29" t="n">
        <f aca="false">CORREL($J$4:$J$34,M$4:M$34)</f>
        <v>0.934826222571083</v>
      </c>
      <c r="AC11" s="29" t="n">
        <f aca="false">CORREL($J$4:$J$34,N$4:N$34)</f>
        <v>0.975373618054729</v>
      </c>
      <c r="AD11" s="29" t="n">
        <f aca="false">CORREL($J$4:$J$34,O$4:O$34)</f>
        <v>0.9220712840512</v>
      </c>
      <c r="AF11" s="33" t="n">
        <v>37104</v>
      </c>
      <c r="AG11" s="34" t="n">
        <f aca="false">VLOOKUP($AF11,FilterPrice!$B$4:$O$256,FilterPrice!AG$2+1,FALSE())</f>
        <v>112</v>
      </c>
      <c r="AH11" s="34" t="n">
        <f aca="false">VLOOKUP($AF11,FilterPrice!$B$4:$O$256,FilterPrice!AH$2+1,FALSE())</f>
        <v>113.5</v>
      </c>
      <c r="AI11" s="34" t="n">
        <f aca="false">VLOOKUP($AF11,FilterPrice!$B$4:$O$256,FilterPrice!AI$2+1,FALSE())</f>
        <v>100.5</v>
      </c>
      <c r="AJ11" s="34" t="n">
        <f aca="false">VLOOKUP($AF11,FilterPrice!$B$4:$O$256,FilterPrice!AJ$2+1,FALSE())</f>
        <v>71</v>
      </c>
      <c r="AK11" s="34" t="n">
        <f aca="false">VLOOKUP($AF11,FilterPrice!$B$4:$O$256,FilterPrice!AK$2+1,FALSE())</f>
        <v>114</v>
      </c>
      <c r="AL11" s="34" t="n">
        <f aca="false">VLOOKUP($AF11,FilterPrice!$B$4:$O$256,FilterPrice!AL$2+1,FALSE())</f>
        <v>127.75</v>
      </c>
      <c r="AM11" s="34" t="n">
        <f aca="false">VLOOKUP($AF11,FilterPrice!$B$4:$O$256,FilterPrice!AM$2+1,FALSE())</f>
        <v>120</v>
      </c>
      <c r="AN11" s="34" t="n">
        <f aca="false">VLOOKUP($AF11,FilterPrice!$B$4:$O$256,FilterPrice!AN$2+1,FALSE())</f>
        <v>117.25</v>
      </c>
      <c r="AO11" s="34" t="n">
        <f aca="false">VLOOKUP($AF11,FilterPrice!$B$4:$O$256,FilterPrice!AO$2+1,FALSE())</f>
        <v>101.25</v>
      </c>
      <c r="AP11" s="34" t="n">
        <f aca="false">VLOOKUP($AF11,FilterPrice!$B$4:$O$256,FilterPrice!AP$2+1,FALSE())</f>
        <v>117.75</v>
      </c>
      <c r="AQ11" s="34" t="n">
        <f aca="false">VLOOKUP($AF11,FilterPrice!$B$4:$O$256,FilterPrice!AQ$2+1,FALSE())</f>
        <v>112.75</v>
      </c>
      <c r="AR11" s="34" t="n">
        <f aca="false">VLOOKUP($AF11,FilterPrice!$B$4:$O$256,FilterPrice!AR$2+1,FALSE())</f>
        <v>122.75</v>
      </c>
      <c r="AS11" s="34" t="n">
        <f aca="false">VLOOKUP($AF11,FilterPrice!$B$4:$O$256,FilterPrice!AS$2+1,FALSE())</f>
        <v>93</v>
      </c>
    </row>
    <row r="12" customFormat="false" ht="12.75" hidden="false" customHeight="false" outlineLevel="0" collapsed="false">
      <c r="A12" s="0" t="n">
        <f aca="false">YEAR(B12)</f>
        <v>2001</v>
      </c>
      <c r="B12" s="15" t="n">
        <f aca="false">PriceMain!B298</f>
        <v>36989</v>
      </c>
      <c r="C12" s="27" t="n">
        <f aca="false">PriceMain!D298</f>
        <v>45</v>
      </c>
      <c r="D12" s="27" t="n">
        <f aca="false">PriceMain!K298</f>
        <v>32</v>
      </c>
      <c r="E12" s="27" t="n">
        <f aca="false">PriceMain!R298</f>
        <v>46</v>
      </c>
      <c r="F12" s="27" t="n">
        <f aca="false">PriceMain!Y298</f>
        <v>34</v>
      </c>
      <c r="G12" s="27" t="n">
        <f aca="false">PriceMain!AF298</f>
        <v>32</v>
      </c>
      <c r="H12" s="27" t="n">
        <f aca="false">PriceMain!AM298</f>
        <v>47.5</v>
      </c>
      <c r="I12" s="27" t="n">
        <f aca="false">PriceMain!AT298</f>
        <v>20</v>
      </c>
      <c r="J12" s="27" t="n">
        <f aca="false">PriceMain!BA298</f>
        <v>28</v>
      </c>
      <c r="K12" s="27" t="n">
        <f aca="false">PriceMain!BH298</f>
        <v>28.9969177246094</v>
      </c>
      <c r="L12" s="27" t="n">
        <f aca="false">PriceMain!BO298</f>
        <v>36</v>
      </c>
      <c r="M12" s="27" t="n">
        <f aca="false">PriceMain!BV298</f>
        <v>25</v>
      </c>
      <c r="N12" s="27" t="n">
        <f aca="false">PriceMain!CC298</f>
        <v>32</v>
      </c>
      <c r="O12" s="27" t="n">
        <f aca="false">PriceMain!CJ298</f>
        <v>39.9999885559082</v>
      </c>
      <c r="Q12" s="0" t="s">
        <v>157</v>
      </c>
      <c r="R12" s="29" t="n">
        <f aca="false">CORREL($K$4:$K$34,C$4:C$34)</f>
        <v>0.922026251347824</v>
      </c>
      <c r="S12" s="29" t="n">
        <f aca="false">CORREL($K$4:$K$34,D$4:D$34)</f>
        <v>0.876396021735746</v>
      </c>
      <c r="T12" s="29" t="n">
        <f aca="false">CORREL($K$4:$K$34,E$4:E$34)</f>
        <v>0.904457576955069</v>
      </c>
      <c r="U12" s="29" t="n">
        <f aca="false">CORREL($K$4:$K$34,F$4:F$34)</f>
        <v>0.913860921635086</v>
      </c>
      <c r="V12" s="29" t="n">
        <f aca="false">CORREL($K$4:$K$34,G$4:G$34)</f>
        <v>0.88980259032476</v>
      </c>
      <c r="W12" s="29" t="n">
        <f aca="false">CORREL($K$4:$K$34,H$4:H$34)</f>
        <v>0.648588865132347</v>
      </c>
      <c r="X12" s="29" t="n">
        <f aca="false">CORREL($K$4:$K$34,I$4:I$34)</f>
        <v>0.851426911543477</v>
      </c>
      <c r="Y12" s="29" t="n">
        <f aca="false">CORREL($K$4:$K$34,J$4:J$34)</f>
        <v>0.856342837159713</v>
      </c>
      <c r="Z12" s="29" t="n">
        <f aca="false">CORREL($K$4:$K$34,K$4:K$34)</f>
        <v>1</v>
      </c>
      <c r="AA12" s="29" t="n">
        <f aca="false">CORREL($K$4:$K$34,L$4:L$34)</f>
        <v>0.877943643530938</v>
      </c>
      <c r="AB12" s="29" t="n">
        <f aca="false">CORREL($K$4:$K$34,M$4:M$34)</f>
        <v>0.94122772588233</v>
      </c>
      <c r="AC12" s="29" t="n">
        <f aca="false">CORREL($K$4:$K$34,N$4:N$34)</f>
        <v>0.929152958984959</v>
      </c>
      <c r="AD12" s="29" t="n">
        <f aca="false">CORREL($K$4:$K$34,O$4:O$34)</f>
        <v>0.925647590517415</v>
      </c>
      <c r="AF12" s="5" t="n">
        <v>37135</v>
      </c>
      <c r="AG12" s="32" t="n">
        <f aca="false">VLOOKUP($AF12,FilterPrice!$B$4:$O$256,FilterPrice!AG$2+1,FALSE())</f>
        <v>59</v>
      </c>
      <c r="AH12" s="32" t="n">
        <f aca="false">VLOOKUP($AF12,FilterPrice!$B$4:$O$256,FilterPrice!AH$2+1,FALSE())</f>
        <v>44</v>
      </c>
      <c r="AI12" s="32" t="n">
        <f aca="false">VLOOKUP($AF12,FilterPrice!$B$4:$O$256,FilterPrice!AI$2+1,FALSE())</f>
        <v>57</v>
      </c>
      <c r="AJ12" s="32" t="n">
        <f aca="false">VLOOKUP($AF12,FilterPrice!$B$4:$O$256,FilterPrice!AJ$2+1,FALSE())</f>
        <v>44.5</v>
      </c>
      <c r="AK12" s="32" t="n">
        <f aca="false">VLOOKUP($AF12,FilterPrice!$B$4:$O$256,FilterPrice!AK$2+1,FALSE())</f>
        <v>46</v>
      </c>
      <c r="AL12" s="32" t="n">
        <f aca="false">VLOOKUP($AF12,FilterPrice!$B$4:$O$256,FilterPrice!AL$2+1,FALSE())</f>
        <v>64.75</v>
      </c>
      <c r="AM12" s="32" t="n">
        <f aca="false">VLOOKUP($AF12,FilterPrice!$B$4:$O$256,FilterPrice!AM$2+1,FALSE())</f>
        <v>46.25</v>
      </c>
      <c r="AN12" s="32" t="n">
        <f aca="false">VLOOKUP($AF12,FilterPrice!$B$4:$O$256,FilterPrice!AN$2+1,FALSE())</f>
        <v>43.2500038146973</v>
      </c>
      <c r="AO12" s="32" t="n">
        <f aca="false">VLOOKUP($AF12,FilterPrice!$B$4:$O$256,FilterPrice!AO$2+1,FALSE())</f>
        <v>41.7499961853027</v>
      </c>
      <c r="AP12" s="32" t="n">
        <f aca="false">VLOOKUP($AF12,FilterPrice!$B$4:$O$256,FilterPrice!AP$2+1,FALSE())</f>
        <v>51.7500038146973</v>
      </c>
      <c r="AQ12" s="32" t="n">
        <f aca="false">VLOOKUP($AF12,FilterPrice!$B$4:$O$256,FilterPrice!AQ$2+1,FALSE())</f>
        <v>40.9999961853027</v>
      </c>
      <c r="AR12" s="32" t="n">
        <f aca="false">VLOOKUP($AF12,FilterPrice!$B$4:$O$256,FilterPrice!AR$2+1,FALSE())</f>
        <v>49.75</v>
      </c>
      <c r="AS12" s="32" t="n">
        <f aca="false">VLOOKUP($AF12,FilterPrice!$B$4:$O$256,FilterPrice!AS$2+1,FALSE())</f>
        <v>55.5000038146973</v>
      </c>
    </row>
    <row r="13" customFormat="false" ht="12.75" hidden="false" customHeight="false" outlineLevel="0" collapsed="false">
      <c r="A13" s="0" t="n">
        <f aca="false">YEAR(B13)</f>
        <v>2001</v>
      </c>
      <c r="B13" s="15" t="n">
        <f aca="false">PriceMain!B299</f>
        <v>36990</v>
      </c>
      <c r="C13" s="27" t="n">
        <f aca="false">PriceMain!D299</f>
        <v>54.75</v>
      </c>
      <c r="D13" s="27" t="n">
        <f aca="false">PriceMain!K299</f>
        <v>44.0500003051758</v>
      </c>
      <c r="E13" s="27" t="n">
        <f aca="false">PriceMain!R299</f>
        <v>53.25</v>
      </c>
      <c r="F13" s="27" t="n">
        <f aca="false">PriceMain!Y299</f>
        <v>42.75</v>
      </c>
      <c r="G13" s="27" t="n">
        <f aca="false">PriceMain!AF299</f>
        <v>44.0500003051758</v>
      </c>
      <c r="H13" s="27" t="n">
        <f aca="false">PriceMain!AM299</f>
        <v>59.25</v>
      </c>
      <c r="I13" s="27" t="n">
        <f aca="false">PriceMain!AT299</f>
        <v>40.2500038146973</v>
      </c>
      <c r="J13" s="27" t="n">
        <f aca="false">PriceMain!BA299</f>
        <v>40.25</v>
      </c>
      <c r="K13" s="27" t="n">
        <f aca="false">PriceMain!BH299</f>
        <v>39.9969177246094</v>
      </c>
      <c r="L13" s="27" t="n">
        <f aca="false">PriceMain!BO299</f>
        <v>48.5</v>
      </c>
      <c r="M13" s="27" t="n">
        <f aca="false">PriceMain!BV299</f>
        <v>38</v>
      </c>
      <c r="N13" s="27" t="n">
        <f aca="false">PriceMain!CC299</f>
        <v>47.75</v>
      </c>
      <c r="O13" s="27" t="n">
        <f aca="false">PriceMain!CJ299</f>
        <v>45.9969902038574</v>
      </c>
      <c r="Q13" s="0" t="s">
        <v>158</v>
      </c>
      <c r="R13" s="29" t="n">
        <f aca="false">CORREL($L$4:$L$34,C$4:C$34)</f>
        <v>0.883697509518332</v>
      </c>
      <c r="S13" s="29" t="n">
        <f aca="false">CORREL($L$4:$L$34,D$4:D$34)</f>
        <v>0.861644635083192</v>
      </c>
      <c r="T13" s="29" t="n">
        <f aca="false">CORREL($L$4:$L$34,E$4:E$34)</f>
        <v>0.935558961657522</v>
      </c>
      <c r="U13" s="29" t="n">
        <f aca="false">CORREL($L$4:$L$34,F$4:F$34)</f>
        <v>0.900241214034416</v>
      </c>
      <c r="V13" s="29" t="n">
        <f aca="false">CORREL($L$4:$L$34,G$4:G$34)</f>
        <v>0.867098974358362</v>
      </c>
      <c r="W13" s="29" t="n">
        <f aca="false">CORREL($L$4:$L$34,H$4:H$34)</f>
        <v>0.515996479894045</v>
      </c>
      <c r="X13" s="29" t="n">
        <f aca="false">CORREL($L$4:$L$34,I$4:I$34)</f>
        <v>0.795601986831526</v>
      </c>
      <c r="Y13" s="29" t="n">
        <f aca="false">CORREL($L$4:$L$34,J$4:J$34)</f>
        <v>0.811313807924549</v>
      </c>
      <c r="Z13" s="29" t="n">
        <f aca="false">CORREL($L$4:$L$34,K$4:K$34)</f>
        <v>0.877943643530938</v>
      </c>
      <c r="AA13" s="29" t="n">
        <f aca="false">CORREL($L$4:$L$34,L$4:L$34)</f>
        <v>1</v>
      </c>
      <c r="AB13" s="29" t="n">
        <f aca="false">CORREL($L$4:$L$34,M$4:M$34)</f>
        <v>0.864494167329311</v>
      </c>
      <c r="AC13" s="29" t="n">
        <f aca="false">CORREL($L$4:$L$34,N$4:N$34)</f>
        <v>0.851427351181732</v>
      </c>
      <c r="AD13" s="29" t="n">
        <f aca="false">CORREL($L$4:$L$34,O$4:O$34)</f>
        <v>0.771990373393417</v>
      </c>
      <c r="AF13" s="5" t="n">
        <v>37165</v>
      </c>
      <c r="AG13" s="32" t="n">
        <f aca="false">VLOOKUP($AF13,FilterPrice!$B$4:$O$256,FilterPrice!AG$2+1,FALSE())</f>
        <v>54.5</v>
      </c>
      <c r="AH13" s="32" t="n">
        <f aca="false">VLOOKUP($AF13,FilterPrice!$B$4:$O$256,FilterPrice!AH$2+1,FALSE())</f>
        <v>40</v>
      </c>
      <c r="AI13" s="32" t="n">
        <f aca="false">VLOOKUP($AF13,FilterPrice!$B$4:$O$256,FilterPrice!AI$2+1,FALSE())</f>
        <v>55.75</v>
      </c>
      <c r="AJ13" s="32" t="n">
        <f aca="false">VLOOKUP($AF13,FilterPrice!$B$4:$O$256,FilterPrice!AJ$2+1,FALSE())</f>
        <v>42.25</v>
      </c>
      <c r="AK13" s="32" t="n">
        <f aca="false">VLOOKUP($AF13,FilterPrice!$B$4:$O$256,FilterPrice!AK$2+1,FALSE())</f>
        <v>42</v>
      </c>
      <c r="AL13" s="32" t="n">
        <f aca="false">VLOOKUP($AF13,FilterPrice!$B$4:$O$256,FilterPrice!AL$2+1,FALSE())</f>
        <v>59.5</v>
      </c>
      <c r="AM13" s="32" t="n">
        <f aca="false">VLOOKUP($AF13,FilterPrice!$B$4:$O$256,FilterPrice!AM$2+1,FALSE())</f>
        <v>42.25</v>
      </c>
      <c r="AN13" s="32" t="n">
        <f aca="false">VLOOKUP($AF13,FilterPrice!$B$4:$O$256,FilterPrice!AN$2+1,FALSE())</f>
        <v>41.4000015258789</v>
      </c>
      <c r="AO13" s="32" t="n">
        <f aca="false">VLOOKUP($AF13,FilterPrice!$B$4:$O$256,FilterPrice!AO$2+1,FALSE())</f>
        <v>38.8699989318848</v>
      </c>
      <c r="AP13" s="32" t="n">
        <f aca="false">VLOOKUP($AF13,FilterPrice!$B$4:$O$256,FilterPrice!AP$2+1,FALSE())</f>
        <v>44.4000015258789</v>
      </c>
      <c r="AQ13" s="32" t="n">
        <f aca="false">VLOOKUP($AF13,FilterPrice!$B$4:$O$256,FilterPrice!AQ$2+1,FALSE())</f>
        <v>40.1199989318848</v>
      </c>
      <c r="AR13" s="32" t="n">
        <f aca="false">VLOOKUP($AF13,FilterPrice!$B$4:$O$256,FilterPrice!AR$2+1,FALSE())</f>
        <v>45.75</v>
      </c>
      <c r="AS13" s="32" t="n">
        <f aca="false">VLOOKUP($AF13,FilterPrice!$B$4:$O$256,FilterPrice!AS$2+1,FALSE())</f>
        <v>47.6999931335449</v>
      </c>
    </row>
    <row r="14" customFormat="false" ht="12.75" hidden="false" customHeight="false" outlineLevel="0" collapsed="false">
      <c r="A14" s="0" t="n">
        <f aca="false">YEAR(B14)</f>
        <v>2001</v>
      </c>
      <c r="B14" s="15" t="n">
        <f aca="false">PriceMain!B300</f>
        <v>36991</v>
      </c>
      <c r="C14" s="27" t="n">
        <f aca="false">PriceMain!D300</f>
        <v>54.75</v>
      </c>
      <c r="D14" s="27" t="n">
        <f aca="false">PriceMain!K300</f>
        <v>44.05</v>
      </c>
      <c r="E14" s="27" t="n">
        <f aca="false">PriceMain!R300</f>
        <v>53.25</v>
      </c>
      <c r="F14" s="27" t="n">
        <f aca="false">PriceMain!Y300</f>
        <v>42.75</v>
      </c>
      <c r="G14" s="27" t="n">
        <f aca="false">PriceMain!AF300</f>
        <v>44.05</v>
      </c>
      <c r="H14" s="27" t="n">
        <f aca="false">PriceMain!AM300</f>
        <v>59.25</v>
      </c>
      <c r="I14" s="27" t="n">
        <f aca="false">PriceMain!AT300</f>
        <v>40.2500038146973</v>
      </c>
      <c r="J14" s="27" t="n">
        <f aca="false">PriceMain!BA300</f>
        <v>40.25</v>
      </c>
      <c r="K14" s="27" t="n">
        <f aca="false">PriceMain!BH300</f>
        <v>39.9969177246094</v>
      </c>
      <c r="L14" s="27" t="n">
        <f aca="false">PriceMain!BO300</f>
        <v>42.75</v>
      </c>
      <c r="M14" s="27" t="n">
        <f aca="false">PriceMain!BV300</f>
        <v>38</v>
      </c>
      <c r="N14" s="27" t="n">
        <f aca="false">PriceMain!CC300</f>
        <v>47.75</v>
      </c>
      <c r="O14" s="27" t="n">
        <f aca="false">PriceMain!CJ300</f>
        <v>45.9969902038574</v>
      </c>
      <c r="Q14" s="0" t="s">
        <v>159</v>
      </c>
      <c r="R14" s="29" t="n">
        <f aca="false">CORREL($M$4:$M$34,C$4:C$34)</f>
        <v>0.969425691638366</v>
      </c>
      <c r="S14" s="29" t="n">
        <f aca="false">CORREL($M$4:$M$34,D$4:D$34)</f>
        <v>0.949842905788481</v>
      </c>
      <c r="T14" s="29" t="n">
        <f aca="false">CORREL($M$4:$M$34,E$4:E$34)</f>
        <v>0.908882665913161</v>
      </c>
      <c r="U14" s="29" t="n">
        <f aca="false">CORREL($M$4:$M$34,F$4:F$34)</f>
        <v>0.957873783657254</v>
      </c>
      <c r="V14" s="29" t="n">
        <f aca="false">CORREL($M$4:$M$34,G$4:G$34)</f>
        <v>0.952486343813247</v>
      </c>
      <c r="W14" s="29" t="n">
        <f aca="false">CORREL($M$4:$M$34,H$4:H$34)</f>
        <v>0.600538138310904</v>
      </c>
      <c r="X14" s="29" t="n">
        <f aca="false">CORREL($M$4:$M$34,I$4:I$34)</f>
        <v>0.934004398282932</v>
      </c>
      <c r="Y14" s="29" t="n">
        <f aca="false">CORREL($M$4:$M$34,J$4:J$34)</f>
        <v>0.934826222571083</v>
      </c>
      <c r="Z14" s="29" t="n">
        <f aca="false">CORREL($M$4:$M$34,K$4:K$34)</f>
        <v>0.94122772588233</v>
      </c>
      <c r="AA14" s="29" t="n">
        <f aca="false">CORREL($M$4:$M$34,L$4:L$34)</f>
        <v>0.864494167329311</v>
      </c>
      <c r="AB14" s="29" t="n">
        <f aca="false">CORREL($M$4:$M$34,M$4:M$34)</f>
        <v>1</v>
      </c>
      <c r="AC14" s="29" t="n">
        <f aca="false">CORREL($M$4:$M$34,N$4:N$34)</f>
        <v>0.97113235710204</v>
      </c>
      <c r="AD14" s="29" t="n">
        <f aca="false">CORREL($M$4:$M$34,O$4:O$34)</f>
        <v>0.964725099685234</v>
      </c>
      <c r="AF14" s="5" t="n">
        <v>37196</v>
      </c>
      <c r="AG14" s="32" t="n">
        <f aca="false">VLOOKUP($AF14,FilterPrice!$B$4:$O$256,FilterPrice!AG$2+1,FALSE())</f>
        <v>54.5</v>
      </c>
      <c r="AH14" s="32" t="n">
        <f aca="false">VLOOKUP($AF14,FilterPrice!$B$4:$O$256,FilterPrice!AH$2+1,FALSE())</f>
        <v>41</v>
      </c>
      <c r="AI14" s="32" t="n">
        <f aca="false">VLOOKUP($AF14,FilterPrice!$B$4:$O$256,FilterPrice!AI$2+1,FALSE())</f>
        <v>55.75</v>
      </c>
      <c r="AJ14" s="32" t="n">
        <f aca="false">VLOOKUP($AF14,FilterPrice!$B$4:$O$256,FilterPrice!AJ$2+1,FALSE())</f>
        <v>42.25</v>
      </c>
      <c r="AK14" s="32" t="n">
        <f aca="false">VLOOKUP($AF14,FilterPrice!$B$4:$O$256,FilterPrice!AK$2+1,FALSE())</f>
        <v>42</v>
      </c>
      <c r="AL14" s="32" t="n">
        <f aca="false">VLOOKUP($AF14,FilterPrice!$B$4:$O$256,FilterPrice!AL$2+1,FALSE())</f>
        <v>59.5</v>
      </c>
      <c r="AM14" s="32" t="n">
        <f aca="false">VLOOKUP($AF14,FilterPrice!$B$4:$O$256,FilterPrice!AM$2+1,FALSE())</f>
        <v>42.25</v>
      </c>
      <c r="AN14" s="32" t="n">
        <f aca="false">VLOOKUP($AF14,FilterPrice!$B$4:$O$256,FilterPrice!AN$2+1,FALSE())</f>
        <v>41.5</v>
      </c>
      <c r="AO14" s="32" t="n">
        <f aca="false">VLOOKUP($AF14,FilterPrice!$B$4:$O$256,FilterPrice!AO$2+1,FALSE())</f>
        <v>39.0469131469727</v>
      </c>
      <c r="AP14" s="32" t="n">
        <f aca="false">VLOOKUP($AF14,FilterPrice!$B$4:$O$256,FilterPrice!AP$2+1,FALSE())</f>
        <v>44.5</v>
      </c>
      <c r="AQ14" s="32" t="n">
        <f aca="false">VLOOKUP($AF14,FilterPrice!$B$4:$O$256,FilterPrice!AQ$2+1,FALSE())</f>
        <v>40.2999992370606</v>
      </c>
      <c r="AR14" s="32" t="n">
        <f aca="false">VLOOKUP($AF14,FilterPrice!$B$4:$O$256,FilterPrice!AR$2+1,FALSE())</f>
        <v>45.75</v>
      </c>
      <c r="AS14" s="32" t="n">
        <f aca="false">VLOOKUP($AF14,FilterPrice!$B$4:$O$256,FilterPrice!AS$2+1,FALSE())</f>
        <v>45.7499885559082</v>
      </c>
    </row>
    <row r="15" customFormat="false" ht="12.75" hidden="false" customHeight="false" outlineLevel="0" collapsed="false">
      <c r="A15" s="0" t="n">
        <f aca="false">YEAR(B15)</f>
        <v>2001</v>
      </c>
      <c r="B15" s="15" t="n">
        <f aca="false">PriceMain!B301</f>
        <v>36992</v>
      </c>
      <c r="C15" s="27" t="n">
        <f aca="false">PriceMain!D301</f>
        <v>54.75</v>
      </c>
      <c r="D15" s="27" t="n">
        <f aca="false">PriceMain!K301</f>
        <v>44.05</v>
      </c>
      <c r="E15" s="27" t="n">
        <f aca="false">PriceMain!R301</f>
        <v>53.25</v>
      </c>
      <c r="F15" s="27" t="n">
        <f aca="false">PriceMain!Y301</f>
        <v>42.75</v>
      </c>
      <c r="G15" s="27" t="n">
        <f aca="false">PriceMain!AF301</f>
        <v>44.05</v>
      </c>
      <c r="H15" s="27" t="n">
        <f aca="false">PriceMain!AM301</f>
        <v>59.25</v>
      </c>
      <c r="I15" s="27" t="n">
        <f aca="false">PriceMain!AT301</f>
        <v>40.2500038146973</v>
      </c>
      <c r="J15" s="27" t="n">
        <f aca="false">PriceMain!BA301</f>
        <v>40.25</v>
      </c>
      <c r="K15" s="27" t="n">
        <f aca="false">PriceMain!BH301</f>
        <v>39.9969177246094</v>
      </c>
      <c r="L15" s="27" t="n">
        <f aca="false">PriceMain!BO301</f>
        <v>42.75</v>
      </c>
      <c r="M15" s="27" t="n">
        <f aca="false">PriceMain!BV301</f>
        <v>38</v>
      </c>
      <c r="N15" s="27" t="n">
        <f aca="false">PriceMain!CC301</f>
        <v>47.75</v>
      </c>
      <c r="O15" s="27" t="n">
        <f aca="false">PriceMain!CJ301</f>
        <v>45.9969902038574</v>
      </c>
      <c r="Q15" s="0" t="s">
        <v>160</v>
      </c>
      <c r="R15" s="29" t="n">
        <f aca="false">CORREL($N$4:$N$34,C$4:C$34)</f>
        <v>0.968048173549267</v>
      </c>
      <c r="S15" s="29" t="n">
        <f aca="false">CORREL($N$4:$N$34,D$4:D$34)</f>
        <v>0.98371108646236</v>
      </c>
      <c r="T15" s="29" t="n">
        <f aca="false">CORREL($N$4:$N$34,E$4:E$34)</f>
        <v>0.92798460294112</v>
      </c>
      <c r="U15" s="29" t="n">
        <f aca="false">CORREL($N$4:$N$34,F$4:F$34)</f>
        <v>0.970248334049322</v>
      </c>
      <c r="V15" s="29" t="n">
        <f aca="false">CORREL($N$4:$N$34,G$4:G$34)</f>
        <v>0.986061035963651</v>
      </c>
      <c r="W15" s="29" t="n">
        <f aca="false">CORREL($N$4:$N$34,H$4:H$34)</f>
        <v>0.458336731592458</v>
      </c>
      <c r="X15" s="29" t="n">
        <f aca="false">CORREL($N$4:$N$34,I$4:I$34)</f>
        <v>0.978015543477234</v>
      </c>
      <c r="Y15" s="29" t="n">
        <f aca="false">CORREL($N$4:$N$34,J$4:J$34)</f>
        <v>0.975373618054729</v>
      </c>
      <c r="Z15" s="29" t="n">
        <f aca="false">CORREL($N$4:$N$34,K$4:K$34)</f>
        <v>0.929152958984959</v>
      </c>
      <c r="AA15" s="29" t="n">
        <f aca="false">CORREL($N$4:$N$34,L$4:L$34)</f>
        <v>0.851427351181732</v>
      </c>
      <c r="AB15" s="29" t="n">
        <f aca="false">CORREL($N$4:$N$34,M$4:M$34)</f>
        <v>0.97113235710204</v>
      </c>
      <c r="AC15" s="29" t="n">
        <f aca="false">CORREL($N$4:$N$34,N$4:N$34)</f>
        <v>1</v>
      </c>
      <c r="AD15" s="29" t="n">
        <f aca="false">CORREL($N$4:$N$34,O$4:O$34)</f>
        <v>0.962469738667188</v>
      </c>
      <c r="AF15" s="5" t="n">
        <v>37226</v>
      </c>
      <c r="AG15" s="32" t="n">
        <f aca="false">VLOOKUP($AF15,FilterPrice!$B$4:$O$256,FilterPrice!AG$2+1,FALSE())</f>
        <v>54.5</v>
      </c>
      <c r="AH15" s="32" t="n">
        <f aca="false">VLOOKUP($AF15,FilterPrice!$B$4:$O$256,FilterPrice!AH$2+1,FALSE())</f>
        <v>41.75</v>
      </c>
      <c r="AI15" s="32" t="n">
        <f aca="false">VLOOKUP($AF15,FilterPrice!$B$4:$O$256,FilterPrice!AI$2+1,FALSE())</f>
        <v>55.75</v>
      </c>
      <c r="AJ15" s="32" t="n">
        <f aca="false">VLOOKUP($AF15,FilterPrice!$B$4:$O$256,FilterPrice!AJ$2+1,FALSE())</f>
        <v>42.25</v>
      </c>
      <c r="AK15" s="32" t="n">
        <f aca="false">VLOOKUP($AF15,FilterPrice!$B$4:$O$256,FilterPrice!AK$2+1,FALSE())</f>
        <v>42</v>
      </c>
      <c r="AL15" s="32" t="n">
        <f aca="false">VLOOKUP($AF15,FilterPrice!$B$4:$O$256,FilterPrice!AL$2+1,FALSE())</f>
        <v>59.5</v>
      </c>
      <c r="AM15" s="32" t="n">
        <f aca="false">VLOOKUP($AF15,FilterPrice!$B$4:$O$256,FilterPrice!AM$2+1,FALSE())</f>
        <v>42.25</v>
      </c>
      <c r="AN15" s="32" t="n">
        <f aca="false">VLOOKUP($AF15,FilterPrice!$B$4:$O$256,FilterPrice!AN$2+1,FALSE())</f>
        <v>41.5999984741211</v>
      </c>
      <c r="AO15" s="32" t="n">
        <f aca="false">VLOOKUP($AF15,FilterPrice!$B$4:$O$256,FilterPrice!AO$2+1,FALSE())</f>
        <v>39.9023017883301</v>
      </c>
      <c r="AP15" s="32" t="n">
        <f aca="false">VLOOKUP($AF15,FilterPrice!$B$4:$O$256,FilterPrice!AP$2+1,FALSE())</f>
        <v>44.5999984741211</v>
      </c>
      <c r="AQ15" s="32" t="n">
        <f aca="false">VLOOKUP($AF15,FilterPrice!$B$4:$O$256,FilterPrice!AQ$2+1,FALSE())</f>
        <v>41.1499977111816</v>
      </c>
      <c r="AR15" s="32" t="n">
        <f aca="false">VLOOKUP($AF15,FilterPrice!$B$4:$O$256,FilterPrice!AR$2+1,FALSE())</f>
        <v>45.75</v>
      </c>
      <c r="AS15" s="32" t="n">
        <f aca="false">VLOOKUP($AF15,FilterPrice!$B$4:$O$256,FilterPrice!AS$2+1,FALSE())</f>
        <v>45.9999885559082</v>
      </c>
    </row>
    <row r="16" customFormat="false" ht="12.75" hidden="false" customHeight="false" outlineLevel="0" collapsed="false">
      <c r="A16" s="0" t="n">
        <f aca="false">YEAR(B16)</f>
        <v>2001</v>
      </c>
      <c r="B16" s="15" t="n">
        <f aca="false">PriceMain!B302</f>
        <v>36993</v>
      </c>
      <c r="C16" s="27" t="n">
        <f aca="false">PriceMain!D302</f>
        <v>54.75</v>
      </c>
      <c r="D16" s="27" t="n">
        <f aca="false">PriceMain!K302</f>
        <v>44.05</v>
      </c>
      <c r="E16" s="27" t="n">
        <f aca="false">PriceMain!R302</f>
        <v>53.25</v>
      </c>
      <c r="F16" s="27" t="n">
        <f aca="false">PriceMain!Y302</f>
        <v>42.75</v>
      </c>
      <c r="G16" s="27" t="n">
        <f aca="false">PriceMain!AF302</f>
        <v>44.05</v>
      </c>
      <c r="H16" s="27" t="n">
        <f aca="false">PriceMain!AM302</f>
        <v>59.25</v>
      </c>
      <c r="I16" s="27" t="n">
        <f aca="false">PriceMain!AT302</f>
        <v>40.2500038146973</v>
      </c>
      <c r="J16" s="27" t="n">
        <f aca="false">PriceMain!BA302</f>
        <v>40.25</v>
      </c>
      <c r="K16" s="27" t="n">
        <f aca="false">PriceMain!BH302</f>
        <v>39.9969177246094</v>
      </c>
      <c r="L16" s="27" t="n">
        <f aca="false">PriceMain!BO302</f>
        <v>42.75</v>
      </c>
      <c r="M16" s="27" t="n">
        <f aca="false">PriceMain!BV302</f>
        <v>38</v>
      </c>
      <c r="N16" s="27" t="n">
        <f aca="false">PriceMain!CC302</f>
        <v>47.75</v>
      </c>
      <c r="O16" s="27" t="n">
        <f aca="false">PriceMain!CJ302</f>
        <v>45.9969902038574</v>
      </c>
      <c r="Q16" s="0" t="s">
        <v>161</v>
      </c>
      <c r="R16" s="29" t="n">
        <f aca="false">CORREL($O$4:$O$34,C$4:C$34)</f>
        <v>0.929133705303964</v>
      </c>
      <c r="S16" s="29" t="n">
        <f aca="false">CORREL($O$4:$O$34,D$4:D$34)</f>
        <v>0.919395321800166</v>
      </c>
      <c r="T16" s="29" t="n">
        <f aca="false">CORREL($O$4:$O$34,E$4:E$34)</f>
        <v>0.858407403076926</v>
      </c>
      <c r="U16" s="29" t="n">
        <f aca="false">CORREL($O$4:$O$34,F$4:F$34)</f>
        <v>0.915530702483094</v>
      </c>
      <c r="V16" s="29" t="n">
        <f aca="false">CORREL($O$4:$O$34,G$4:G$34)</f>
        <v>0.923990732468695</v>
      </c>
      <c r="W16" s="29" t="n">
        <f aca="false">CORREL($O$4:$O$34,H$4:H$34)</f>
        <v>0.546309790899231</v>
      </c>
      <c r="X16" s="29" t="n">
        <f aca="false">CORREL($O$4:$O$34,I$4:I$34)</f>
        <v>0.927309684464175</v>
      </c>
      <c r="Y16" s="29" t="n">
        <f aca="false">CORREL($O$4:$O$34,J$4:J$34)</f>
        <v>0.9220712840512</v>
      </c>
      <c r="Z16" s="29" t="n">
        <f aca="false">CORREL($O$4:$O$34,K$4:K$34)</f>
        <v>0.925647590517415</v>
      </c>
      <c r="AA16" s="29" t="n">
        <f aca="false">CORREL($O$4:$O$34,L$4:L$34)</f>
        <v>0.771990373393417</v>
      </c>
      <c r="AB16" s="29" t="n">
        <f aca="false">CORREL($O$4:$O$34,M$4:M$34)</f>
        <v>0.964725099685234</v>
      </c>
      <c r="AC16" s="29" t="n">
        <f aca="false">CORREL($O$4:$O$34,N$4:N$34)</f>
        <v>0.962469738667188</v>
      </c>
      <c r="AD16" s="29" t="n">
        <f aca="false">CORREL($O$4:$O$34,O$4:O$34)</f>
        <v>1</v>
      </c>
      <c r="AF16" s="5" t="n">
        <v>37257</v>
      </c>
      <c r="AG16" s="32" t="n">
        <f aca="false">VLOOKUP($AF16,FilterPrice!$B$4:$O$256,FilterPrice!AG$2+1,FALSE())</f>
        <v>67</v>
      </c>
      <c r="AH16" s="32" t="n">
        <f aca="false">VLOOKUP($AF16,FilterPrice!$B$4:$O$256,FilterPrice!AH$2+1,FALSE())</f>
        <v>48</v>
      </c>
      <c r="AI16" s="32" t="n">
        <f aca="false">VLOOKUP($AF16,FilterPrice!$B$4:$O$256,FilterPrice!AI$2+1,FALSE())</f>
        <v>66</v>
      </c>
      <c r="AJ16" s="32" t="n">
        <f aca="false">VLOOKUP($AF16,FilterPrice!$B$4:$O$256,FilterPrice!AJ$2+1,FALSE())</f>
        <v>47</v>
      </c>
      <c r="AK16" s="32" t="n">
        <f aca="false">VLOOKUP($AF16,FilterPrice!$B$4:$O$256,FilterPrice!AK$2+1,FALSE())</f>
        <v>48</v>
      </c>
      <c r="AL16" s="32" t="n">
        <f aca="false">VLOOKUP($AF16,FilterPrice!$B$4:$O$256,FilterPrice!AL$2+1,FALSE())</f>
        <v>73</v>
      </c>
      <c r="AM16" s="32" t="n">
        <f aca="false">VLOOKUP($AF16,FilterPrice!$B$4:$O$256,FilterPrice!AM$2+1,FALSE())</f>
        <v>47.254997253418</v>
      </c>
      <c r="AN16" s="32" t="n">
        <f aca="false">VLOOKUP($AF16,FilterPrice!$B$4:$O$256,FilterPrice!AN$2+1,FALSE())</f>
        <v>46.5371437072754</v>
      </c>
      <c r="AO16" s="32" t="n">
        <f aca="false">VLOOKUP($AF16,FilterPrice!$B$4:$O$256,FilterPrice!AO$2+1,FALSE())</f>
        <v>50.053840637207</v>
      </c>
      <c r="AP16" s="32" t="n">
        <f aca="false">VLOOKUP($AF16,FilterPrice!$B$4:$O$256,FilterPrice!AP$2+1,FALSE())</f>
        <v>46.5371437072754</v>
      </c>
      <c r="AQ16" s="32" t="n">
        <f aca="false">VLOOKUP($AF16,FilterPrice!$B$4:$O$256,FilterPrice!AQ$2+1,FALSE())</f>
        <v>44.5351448059082</v>
      </c>
      <c r="AR16" s="32" t="n">
        <f aca="false">VLOOKUP($AF16,FilterPrice!$B$4:$O$256,FilterPrice!AR$2+1,FALSE())</f>
        <v>49.25</v>
      </c>
      <c r="AS16" s="32" t="n">
        <f aca="false">VLOOKUP($AF16,FilterPrice!$B$4:$O$256,FilterPrice!AS$2+1,FALSE())</f>
        <v>47.819995880127</v>
      </c>
    </row>
    <row r="17" customFormat="false" ht="12.75" hidden="false" customHeight="false" outlineLevel="0" collapsed="false">
      <c r="A17" s="0" t="n">
        <f aca="false">YEAR(B17)</f>
        <v>2001</v>
      </c>
      <c r="B17" s="15" t="n">
        <f aca="false">PriceMain!B303</f>
        <v>36994</v>
      </c>
      <c r="C17" s="27" t="n">
        <f aca="false">PriceMain!D303</f>
        <v>54.75</v>
      </c>
      <c r="D17" s="27" t="n">
        <f aca="false">PriceMain!K303</f>
        <v>44.05</v>
      </c>
      <c r="E17" s="27" t="n">
        <f aca="false">PriceMain!R303</f>
        <v>53.25</v>
      </c>
      <c r="F17" s="27" t="n">
        <f aca="false">PriceMain!Y303</f>
        <v>42.75</v>
      </c>
      <c r="G17" s="27" t="n">
        <f aca="false">PriceMain!AF303</f>
        <v>44.05</v>
      </c>
      <c r="H17" s="27" t="n">
        <f aca="false">PriceMain!AM303</f>
        <v>59.25</v>
      </c>
      <c r="I17" s="27" t="n">
        <f aca="false">PriceMain!AT303</f>
        <v>40.2500038146973</v>
      </c>
      <c r="J17" s="27" t="n">
        <f aca="false">PriceMain!BA303</f>
        <v>40.25</v>
      </c>
      <c r="K17" s="27" t="n">
        <f aca="false">PriceMain!BH303</f>
        <v>39.9969177246094</v>
      </c>
      <c r="L17" s="27" t="n">
        <f aca="false">PriceMain!BO303</f>
        <v>42.75</v>
      </c>
      <c r="M17" s="27" t="n">
        <f aca="false">PriceMain!BV303</f>
        <v>38</v>
      </c>
      <c r="N17" s="27" t="n">
        <f aca="false">PriceMain!CC303</f>
        <v>47.75</v>
      </c>
      <c r="O17" s="27" t="n">
        <f aca="false">PriceMain!CJ303</f>
        <v>45.9969902038574</v>
      </c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F17" s="5" t="n">
        <v>37288</v>
      </c>
      <c r="AG17" s="32" t="n">
        <f aca="false">VLOOKUP($AF17,FilterPrice!$B$4:$O$256,FilterPrice!AG$2+1,FALSE())</f>
        <v>67</v>
      </c>
      <c r="AH17" s="32" t="n">
        <f aca="false">VLOOKUP($AF17,FilterPrice!$B$4:$O$256,FilterPrice!AH$2+1,FALSE())</f>
        <v>48</v>
      </c>
      <c r="AI17" s="32" t="n">
        <f aca="false">VLOOKUP($AF17,FilterPrice!$B$4:$O$256,FilterPrice!AI$2+1,FALSE())</f>
        <v>66</v>
      </c>
      <c r="AJ17" s="32" t="n">
        <f aca="false">VLOOKUP($AF17,FilterPrice!$B$4:$O$256,FilterPrice!AJ$2+1,FALSE())</f>
        <v>47</v>
      </c>
      <c r="AK17" s="32" t="n">
        <f aca="false">VLOOKUP($AF17,FilterPrice!$B$4:$O$256,FilterPrice!AK$2+1,FALSE())</f>
        <v>48</v>
      </c>
      <c r="AL17" s="32" t="n">
        <f aca="false">VLOOKUP($AF17,FilterPrice!$B$4:$O$256,FilterPrice!AL$2+1,FALSE())</f>
        <v>73</v>
      </c>
      <c r="AM17" s="32" t="n">
        <f aca="false">VLOOKUP($AF17,FilterPrice!$B$4:$O$256,FilterPrice!AM$2+1,FALSE())</f>
        <v>47.2500038146973</v>
      </c>
      <c r="AN17" s="32" t="n">
        <f aca="false">VLOOKUP($AF17,FilterPrice!$B$4:$O$256,FilterPrice!AN$2+1,FALSE())</f>
        <v>45.937141418457</v>
      </c>
      <c r="AO17" s="32" t="n">
        <f aca="false">VLOOKUP($AF17,FilterPrice!$B$4:$O$256,FilterPrice!AO$2+1,FALSE())</f>
        <v>48.053840637207</v>
      </c>
      <c r="AP17" s="32" t="n">
        <f aca="false">VLOOKUP($AF17,FilterPrice!$B$4:$O$256,FilterPrice!AP$2+1,FALSE())</f>
        <v>45.937141418457</v>
      </c>
      <c r="AQ17" s="32" t="n">
        <f aca="false">VLOOKUP($AF17,FilterPrice!$B$4:$O$256,FilterPrice!AQ$2+1,FALSE())</f>
        <v>43.937141418457</v>
      </c>
      <c r="AR17" s="32" t="n">
        <f aca="false">VLOOKUP($AF17,FilterPrice!$B$4:$O$256,FilterPrice!AR$2+1,FALSE())</f>
        <v>49.25</v>
      </c>
      <c r="AS17" s="32" t="n">
        <f aca="false">VLOOKUP($AF17,FilterPrice!$B$4:$O$256,FilterPrice!AS$2+1,FALSE())</f>
        <v>46.0699920654297</v>
      </c>
    </row>
    <row r="18" customFormat="false" ht="12.75" hidden="false" customHeight="false" outlineLevel="0" collapsed="false">
      <c r="A18" s="0" t="n">
        <f aca="false">YEAR(B18)</f>
        <v>2001</v>
      </c>
      <c r="B18" s="15" t="n">
        <f aca="false">PriceMain!B304</f>
        <v>36995</v>
      </c>
      <c r="C18" s="27" t="n">
        <f aca="false">PriceMain!D304</f>
        <v>45</v>
      </c>
      <c r="D18" s="27" t="n">
        <f aca="false">PriceMain!K304</f>
        <v>33.9999996948242</v>
      </c>
      <c r="E18" s="27" t="n">
        <f aca="false">PriceMain!R304</f>
        <v>46</v>
      </c>
      <c r="F18" s="27" t="n">
        <f aca="false">PriceMain!Y304</f>
        <v>34</v>
      </c>
      <c r="G18" s="27" t="n">
        <f aca="false">PriceMain!AF304</f>
        <v>31.9999996948242</v>
      </c>
      <c r="H18" s="27" t="n">
        <f aca="false">PriceMain!AM304</f>
        <v>47.5</v>
      </c>
      <c r="I18" s="27" t="n">
        <f aca="false">PriceMain!AT304</f>
        <v>20</v>
      </c>
      <c r="J18" s="27" t="n">
        <f aca="false">PriceMain!BA304</f>
        <v>28</v>
      </c>
      <c r="K18" s="27" t="n">
        <f aca="false">PriceMain!BH304</f>
        <v>24.9969177246094</v>
      </c>
      <c r="L18" s="27" t="n">
        <f aca="false">PriceMain!BO304</f>
        <v>31.75</v>
      </c>
      <c r="M18" s="27" t="n">
        <f aca="false">PriceMain!BV304</f>
        <v>25</v>
      </c>
      <c r="N18" s="27" t="n">
        <f aca="false">PriceMain!CC304</f>
        <v>33.75</v>
      </c>
      <c r="O18" s="27" t="n">
        <f aca="false">PriceMain!CJ304</f>
        <v>39.9999885559082</v>
      </c>
      <c r="R18" s="29" t="s">
        <v>149</v>
      </c>
      <c r="S18" s="29" t="s">
        <v>150</v>
      </c>
      <c r="T18" s="29" t="s">
        <v>151</v>
      </c>
      <c r="U18" s="29" t="s">
        <v>152</v>
      </c>
      <c r="V18" s="29" t="s">
        <v>153</v>
      </c>
      <c r="W18" s="29" t="s">
        <v>154</v>
      </c>
      <c r="X18" s="29" t="s">
        <v>155</v>
      </c>
      <c r="Y18" s="29" t="s">
        <v>156</v>
      </c>
      <c r="Z18" s="29" t="s">
        <v>157</v>
      </c>
      <c r="AA18" s="29" t="s">
        <v>158</v>
      </c>
      <c r="AB18" s="29" t="s">
        <v>159</v>
      </c>
      <c r="AC18" s="29" t="s">
        <v>160</v>
      </c>
      <c r="AD18" s="29" t="s">
        <v>161</v>
      </c>
      <c r="AF18" s="5" t="n">
        <v>37316</v>
      </c>
      <c r="AG18" s="32" t="n">
        <f aca="false">VLOOKUP($AF18,FilterPrice!$B$4:$O$256,FilterPrice!AG$2+1,FALSE())</f>
        <v>46.5</v>
      </c>
      <c r="AH18" s="32" t="n">
        <f aca="false">VLOOKUP($AF18,FilterPrice!$B$4:$O$256,FilterPrice!AH$2+1,FALSE())</f>
        <v>40</v>
      </c>
      <c r="AI18" s="32" t="n">
        <f aca="false">VLOOKUP($AF18,FilterPrice!$B$4:$O$256,FilterPrice!AI$2+1,FALSE())</f>
        <v>49</v>
      </c>
      <c r="AJ18" s="32" t="n">
        <f aca="false">VLOOKUP($AF18,FilterPrice!$B$4:$O$256,FilterPrice!AJ$2+1,FALSE())</f>
        <v>41</v>
      </c>
      <c r="AK18" s="32" t="n">
        <f aca="false">VLOOKUP($AF18,FilterPrice!$B$4:$O$256,FilterPrice!AK$2+1,FALSE())</f>
        <v>40</v>
      </c>
      <c r="AL18" s="32" t="n">
        <f aca="false">VLOOKUP($AF18,FilterPrice!$B$4:$O$256,FilterPrice!AL$2+1,FALSE())</f>
        <v>52</v>
      </c>
      <c r="AM18" s="32" t="n">
        <f aca="false">VLOOKUP($AF18,FilterPrice!$B$4:$O$256,FilterPrice!AM$2+1,FALSE())</f>
        <v>38.5</v>
      </c>
      <c r="AN18" s="32" t="n">
        <f aca="false">VLOOKUP($AF18,FilterPrice!$B$4:$O$256,FilterPrice!AN$2+1,FALSE())</f>
        <v>37.1510391235352</v>
      </c>
      <c r="AO18" s="32" t="n">
        <f aca="false">VLOOKUP($AF18,FilterPrice!$B$4:$O$256,FilterPrice!AO$2+1,FALSE())</f>
        <v>38.5469169616699</v>
      </c>
      <c r="AP18" s="32" t="n">
        <f aca="false">VLOOKUP($AF18,FilterPrice!$B$4:$O$256,FilterPrice!AP$2+1,FALSE())</f>
        <v>37.1510391235352</v>
      </c>
      <c r="AQ18" s="32" t="n">
        <f aca="false">VLOOKUP($AF18,FilterPrice!$B$4:$O$256,FilterPrice!AQ$2+1,FALSE())</f>
        <v>36.6510429382324</v>
      </c>
      <c r="AR18" s="32" t="n">
        <f aca="false">VLOOKUP($AF18,FilterPrice!$B$4:$O$256,FilterPrice!AR$2+1,FALSE())</f>
        <v>39.75</v>
      </c>
      <c r="AS18" s="32" t="n">
        <f aca="false">VLOOKUP($AF18,FilterPrice!$B$4:$O$256,FilterPrice!AS$2+1,FALSE())</f>
        <v>42.9499931335449</v>
      </c>
    </row>
    <row r="19" customFormat="false" ht="12.75" hidden="false" customHeight="false" outlineLevel="0" collapsed="false">
      <c r="A19" s="0" t="n">
        <f aca="false">YEAR(B19)</f>
        <v>2001</v>
      </c>
      <c r="B19" s="15" t="n">
        <f aca="false">PriceMain!B305</f>
        <v>36996</v>
      </c>
      <c r="C19" s="27" t="n">
        <f aca="false">PriceMain!D305</f>
        <v>45</v>
      </c>
      <c r="D19" s="27" t="n">
        <f aca="false">PriceMain!K305</f>
        <v>32</v>
      </c>
      <c r="E19" s="27" t="n">
        <f aca="false">PriceMain!R305</f>
        <v>46</v>
      </c>
      <c r="F19" s="27" t="n">
        <f aca="false">PriceMain!Y305</f>
        <v>34</v>
      </c>
      <c r="G19" s="27" t="n">
        <f aca="false">PriceMain!AF305</f>
        <v>32</v>
      </c>
      <c r="H19" s="27" t="n">
        <f aca="false">PriceMain!AM305</f>
        <v>47.5</v>
      </c>
      <c r="I19" s="27" t="n">
        <f aca="false">PriceMain!AT305</f>
        <v>20</v>
      </c>
      <c r="J19" s="27" t="n">
        <f aca="false">PriceMain!BA305</f>
        <v>28</v>
      </c>
      <c r="K19" s="27" t="n">
        <f aca="false">PriceMain!BH305</f>
        <v>24.9969177246094</v>
      </c>
      <c r="L19" s="27" t="n">
        <f aca="false">PriceMain!BO305</f>
        <v>31.75</v>
      </c>
      <c r="M19" s="27" t="n">
        <f aca="false">PriceMain!BV305</f>
        <v>25</v>
      </c>
      <c r="N19" s="27" t="n">
        <f aca="false">PriceMain!CC305</f>
        <v>32</v>
      </c>
      <c r="O19" s="27" t="n">
        <f aca="false">PriceMain!CJ305</f>
        <v>39.9999885559082</v>
      </c>
      <c r="Q19" s="0" t="s">
        <v>149</v>
      </c>
      <c r="R19" s="29" t="n">
        <f aca="false">CORREL($C35:$C256,C35:C256)</f>
        <v>1</v>
      </c>
      <c r="S19" s="29" t="n">
        <f aca="false">CORREL($C35:$C256,D35:D256)</f>
        <v>0.96792876964378</v>
      </c>
      <c r="T19" s="29" t="n">
        <f aca="false">CORREL($C35:$C256,E35:E256)</f>
        <v>0.987694387028795</v>
      </c>
      <c r="U19" s="29" t="n">
        <f aca="false">CORREL($C35:$C256,F35:F256)</f>
        <v>0.979841915856289</v>
      </c>
      <c r="V19" s="29" t="n">
        <f aca="false">CORREL($C35:$C256,G35:G256)</f>
        <v>0.98061841791101</v>
      </c>
      <c r="W19" s="29" t="n">
        <f aca="false">CORREL($C35:$C256,H35:H256)</f>
        <v>0.994124151189844</v>
      </c>
      <c r="X19" s="29" t="n">
        <f aca="false">CORREL($C35:$C256,I35:I256)</f>
        <v>0.961684789270777</v>
      </c>
      <c r="Y19" s="29" t="n">
        <f aca="false">CORREL($C35:$C256,J35:J256)</f>
        <v>0.96208110759681</v>
      </c>
      <c r="Z19" s="29" t="n">
        <f aca="false">CORREL($C35:$C256,K35:K256)</f>
        <v>0.809759385120211</v>
      </c>
      <c r="AA19" s="29" t="n">
        <f aca="false">CORREL($C35:$C256,L35:L256)</f>
        <v>0.968319792031652</v>
      </c>
      <c r="AB19" s="29" t="n">
        <f aca="false">CORREL($C35:$C256,M35:M256)</f>
        <v>0.895351635045483</v>
      </c>
      <c r="AC19" s="29" t="n">
        <f aca="false">CORREL($C35:$C256,N35:N256)</f>
        <v>0.959519587790697</v>
      </c>
      <c r="AD19" s="29" t="n">
        <f aca="false">CORREL($C35:$C256,O35:O256)</f>
        <v>0.928112255438805</v>
      </c>
      <c r="AF19" s="5" t="n">
        <v>37347</v>
      </c>
      <c r="AG19" s="32" t="n">
        <f aca="false">VLOOKUP($AF19,FilterPrice!$B$4:$O$256,FilterPrice!AG$2+1,FALSE())</f>
        <v>46</v>
      </c>
      <c r="AH19" s="32" t="n">
        <f aca="false">VLOOKUP($AF19,FilterPrice!$B$4:$O$256,FilterPrice!AH$2+1,FALSE())</f>
        <v>37.5</v>
      </c>
      <c r="AI19" s="32" t="n">
        <f aca="false">VLOOKUP($AF19,FilterPrice!$B$4:$O$256,FilterPrice!AI$2+1,FALSE())</f>
        <v>48</v>
      </c>
      <c r="AJ19" s="32" t="n">
        <f aca="false">VLOOKUP($AF19,FilterPrice!$B$4:$O$256,FilterPrice!AJ$2+1,FALSE())</f>
        <v>40</v>
      </c>
      <c r="AK19" s="32" t="n">
        <f aca="false">VLOOKUP($AF19,FilterPrice!$B$4:$O$256,FilterPrice!AK$2+1,FALSE())</f>
        <v>37.5</v>
      </c>
      <c r="AL19" s="32" t="n">
        <f aca="false">VLOOKUP($AF19,FilterPrice!$B$4:$O$256,FilterPrice!AL$2+1,FALSE())</f>
        <v>52.5</v>
      </c>
      <c r="AM19" s="32" t="n">
        <f aca="false">VLOOKUP($AF19,FilterPrice!$B$4:$O$256,FilterPrice!AM$2+1,FALSE())</f>
        <v>38.5</v>
      </c>
      <c r="AN19" s="32" t="n">
        <f aca="false">VLOOKUP($AF19,FilterPrice!$B$4:$O$256,FilterPrice!AN$2+1,FALSE())</f>
        <v>37.3510437011719</v>
      </c>
      <c r="AO19" s="32" t="n">
        <f aca="false">VLOOKUP($AF19,FilterPrice!$B$4:$O$256,FilterPrice!AO$2+1,FALSE())</f>
        <v>36.1969146728516</v>
      </c>
      <c r="AP19" s="32" t="n">
        <f aca="false">VLOOKUP($AF19,FilterPrice!$B$4:$O$256,FilterPrice!AP$2+1,FALSE())</f>
        <v>37.3510437011719</v>
      </c>
      <c r="AQ19" s="32" t="n">
        <f aca="false">VLOOKUP($AF19,FilterPrice!$B$4:$O$256,FilterPrice!AQ$2+1,FALSE())</f>
        <v>36.8510437011719</v>
      </c>
      <c r="AR19" s="32" t="n">
        <f aca="false">VLOOKUP($AF19,FilterPrice!$B$4:$O$256,FilterPrice!AR$2+1,FALSE())</f>
        <v>39.25</v>
      </c>
      <c r="AS19" s="32" t="n">
        <f aca="false">VLOOKUP($AF19,FilterPrice!$B$4:$O$256,FilterPrice!AS$2+1,FALSE())</f>
        <v>42.4999885559082</v>
      </c>
    </row>
    <row r="20" customFormat="false" ht="12.75" hidden="false" customHeight="false" outlineLevel="0" collapsed="false">
      <c r="A20" s="0" t="n">
        <f aca="false">YEAR(B20)</f>
        <v>2001</v>
      </c>
      <c r="B20" s="15" t="n">
        <f aca="false">PriceMain!B306</f>
        <v>36997</v>
      </c>
      <c r="C20" s="27" t="n">
        <f aca="false">PriceMain!D306</f>
        <v>54.75</v>
      </c>
      <c r="D20" s="27" t="n">
        <f aca="false">PriceMain!K306</f>
        <v>44.0500003051758</v>
      </c>
      <c r="E20" s="27" t="n">
        <f aca="false">PriceMain!R306</f>
        <v>53.25</v>
      </c>
      <c r="F20" s="27" t="n">
        <f aca="false">PriceMain!Y306</f>
        <v>42.75</v>
      </c>
      <c r="G20" s="27" t="n">
        <f aca="false">PriceMain!AF306</f>
        <v>44.0500003051758</v>
      </c>
      <c r="H20" s="27" t="n">
        <f aca="false">PriceMain!AM306</f>
        <v>59.25</v>
      </c>
      <c r="I20" s="27" t="n">
        <f aca="false">PriceMain!AT306</f>
        <v>40.2500038146973</v>
      </c>
      <c r="J20" s="27" t="n">
        <f aca="false">PriceMain!BA306</f>
        <v>40.25</v>
      </c>
      <c r="K20" s="27" t="n">
        <f aca="false">PriceMain!BH306</f>
        <v>39.9969177246094</v>
      </c>
      <c r="L20" s="27" t="n">
        <f aca="false">PriceMain!BO306</f>
        <v>43.75</v>
      </c>
      <c r="M20" s="27" t="n">
        <f aca="false">PriceMain!BV306</f>
        <v>38</v>
      </c>
      <c r="N20" s="27" t="n">
        <f aca="false">PriceMain!CC306</f>
        <v>47.75</v>
      </c>
      <c r="O20" s="27" t="n">
        <f aca="false">PriceMain!CJ306</f>
        <v>45.9999885559082</v>
      </c>
      <c r="Q20" s="0" t="s">
        <v>150</v>
      </c>
      <c r="R20" s="29" t="n">
        <f aca="false">CORREL($D$35:$D$256,C$35:C$256)</f>
        <v>0.96792876964378</v>
      </c>
      <c r="S20" s="29" t="n">
        <f aca="false">CORREL($D$35:$D$256,D$35:D$256)</f>
        <v>1</v>
      </c>
      <c r="T20" s="29" t="n">
        <f aca="false">CORREL($D$35:$D$256,E$35:E$256)</f>
        <v>0.946762497627129</v>
      </c>
      <c r="U20" s="29" t="n">
        <f aca="false">CORREL($D$35:$D$256,F$35:F$256)</f>
        <v>0.951141395366526</v>
      </c>
      <c r="V20" s="29" t="n">
        <f aca="false">CORREL($D$35:$D$256,G$35:G$256)</f>
        <v>0.995759083190154</v>
      </c>
      <c r="W20" s="29" t="n">
        <f aca="false">CORREL($D$35:$D$256,H$35:H$256)</f>
        <v>0.974933771488798</v>
      </c>
      <c r="X20" s="29" t="n">
        <f aca="false">CORREL($D$35:$D$256,I$35:I$256)</f>
        <v>0.960900692056928</v>
      </c>
      <c r="Y20" s="29" t="n">
        <f aca="false">CORREL($D$35:$D$256,J$35:J$256)</f>
        <v>0.9632904815741</v>
      </c>
      <c r="Z20" s="29" t="n">
        <f aca="false">CORREL($D$35:$D$256,K$35:K$256)</f>
        <v>0.762998053177755</v>
      </c>
      <c r="AA20" s="29" t="n">
        <f aca="false">CORREL($D$35:$D$256,L$35:L$256)</f>
        <v>0.96699379996395</v>
      </c>
      <c r="AB20" s="29" t="n">
        <f aca="false">CORREL($D$35:$D$256,M$35:M$256)</f>
        <v>0.879744030360756</v>
      </c>
      <c r="AC20" s="29" t="n">
        <f aca="false">CORREL($D$35:$D$256,N$35:N$256)</f>
        <v>0.960265742067539</v>
      </c>
      <c r="AD20" s="29" t="n">
        <f aca="false">CORREL($D$35:$D$256,O$35:O$256)</f>
        <v>0.956617135822583</v>
      </c>
      <c r="AF20" s="5" t="n">
        <v>37377</v>
      </c>
      <c r="AG20" s="32" t="n">
        <f aca="false">VLOOKUP($AF20,FilterPrice!$B$4:$O$256,FilterPrice!AG$2+1,FALSE())</f>
        <v>50.5</v>
      </c>
      <c r="AH20" s="32" t="n">
        <f aca="false">VLOOKUP($AF20,FilterPrice!$B$4:$O$256,FilterPrice!AH$2+1,FALSE())</f>
        <v>42</v>
      </c>
      <c r="AI20" s="32" t="n">
        <f aca="false">VLOOKUP($AF20,FilterPrice!$B$4:$O$256,FilterPrice!AI$2+1,FALSE())</f>
        <v>50</v>
      </c>
      <c r="AJ20" s="32" t="n">
        <f aca="false">VLOOKUP($AF20,FilterPrice!$B$4:$O$256,FilterPrice!AJ$2+1,FALSE())</f>
        <v>40</v>
      </c>
      <c r="AK20" s="32" t="n">
        <f aca="false">VLOOKUP($AF20,FilterPrice!$B$4:$O$256,FilterPrice!AK$2+1,FALSE())</f>
        <v>42</v>
      </c>
      <c r="AL20" s="32" t="n">
        <f aca="false">VLOOKUP($AF20,FilterPrice!$B$4:$O$256,FilterPrice!AL$2+1,FALSE())</f>
        <v>56.5</v>
      </c>
      <c r="AM20" s="32" t="n">
        <f aca="false">VLOOKUP($AF20,FilterPrice!$B$4:$O$256,FilterPrice!AM$2+1,FALSE())</f>
        <v>43</v>
      </c>
      <c r="AN20" s="32" t="n">
        <f aca="false">VLOOKUP($AF20,FilterPrice!$B$4:$O$256,FilterPrice!AN$2+1,FALSE())</f>
        <v>39.7499961853027</v>
      </c>
      <c r="AO20" s="32" t="n">
        <f aca="false">VLOOKUP($AF20,FilterPrice!$B$4:$O$256,FilterPrice!AO$2+1,FALSE())</f>
        <v>36.3469161987305</v>
      </c>
      <c r="AP20" s="32" t="n">
        <f aca="false">VLOOKUP($AF20,FilterPrice!$B$4:$O$256,FilterPrice!AP$2+1,FALSE())</f>
        <v>42.2499961853027</v>
      </c>
      <c r="AQ20" s="32" t="n">
        <f aca="false">VLOOKUP($AF20,FilterPrice!$B$4:$O$256,FilterPrice!AQ$2+1,FALSE())</f>
        <v>37.7499923706055</v>
      </c>
      <c r="AR20" s="32" t="n">
        <f aca="false">VLOOKUP($AF20,FilterPrice!$B$4:$O$256,FilterPrice!AR$2+1,FALSE())</f>
        <v>43.75</v>
      </c>
      <c r="AS20" s="32" t="n">
        <f aca="false">VLOOKUP($AF20,FilterPrice!$B$4:$O$256,FilterPrice!AS$2+1,FALSE())</f>
        <v>45.5000114440918</v>
      </c>
    </row>
    <row r="21" customFormat="false" ht="12.75" hidden="false" customHeight="false" outlineLevel="0" collapsed="false">
      <c r="A21" s="0" t="n">
        <f aca="false">YEAR(B21)</f>
        <v>2001</v>
      </c>
      <c r="B21" s="15" t="n">
        <f aca="false">PriceMain!B307</f>
        <v>36998</v>
      </c>
      <c r="C21" s="27" t="n">
        <f aca="false">PriceMain!D307</f>
        <v>54.75</v>
      </c>
      <c r="D21" s="27" t="n">
        <f aca="false">PriceMain!K307</f>
        <v>44.05</v>
      </c>
      <c r="E21" s="27" t="n">
        <f aca="false">PriceMain!R307</f>
        <v>53.25</v>
      </c>
      <c r="F21" s="27" t="n">
        <f aca="false">PriceMain!Y307</f>
        <v>42.75</v>
      </c>
      <c r="G21" s="27" t="n">
        <f aca="false">PriceMain!AF307</f>
        <v>44.05</v>
      </c>
      <c r="H21" s="27" t="n">
        <f aca="false">PriceMain!AM307</f>
        <v>59.25</v>
      </c>
      <c r="I21" s="27" t="n">
        <f aca="false">PriceMain!AT307</f>
        <v>40.2500038146973</v>
      </c>
      <c r="J21" s="27" t="n">
        <f aca="false">PriceMain!BA307</f>
        <v>40.25</v>
      </c>
      <c r="K21" s="27" t="n">
        <f aca="false">PriceMain!BH307</f>
        <v>39.9969177246094</v>
      </c>
      <c r="L21" s="27" t="n">
        <f aca="false">PriceMain!BO307</f>
        <v>41.75</v>
      </c>
      <c r="M21" s="27" t="n">
        <f aca="false">PriceMain!BV307</f>
        <v>38</v>
      </c>
      <c r="N21" s="27" t="n">
        <f aca="false">PriceMain!CC307</f>
        <v>47.75</v>
      </c>
      <c r="O21" s="27" t="n">
        <f aca="false">PriceMain!CJ307</f>
        <v>45.9999885559082</v>
      </c>
      <c r="Q21" s="0" t="s">
        <v>151</v>
      </c>
      <c r="R21" s="29" t="n">
        <f aca="false">CORREL($E$35:$E$256,C$35:C$256)</f>
        <v>0.987694387028795</v>
      </c>
      <c r="S21" s="29" t="n">
        <f aca="false">CORREL($E$35:$E$256,D$35:D$256)</f>
        <v>0.946762497627129</v>
      </c>
      <c r="T21" s="29" t="n">
        <f aca="false">CORREL($E$35:$E$256,E$35:E$256)</f>
        <v>1</v>
      </c>
      <c r="U21" s="29" t="n">
        <f aca="false">CORREL($E$35:$E$256,F$35:F$256)</f>
        <v>0.981299418173717</v>
      </c>
      <c r="V21" s="29" t="n">
        <f aca="false">CORREL($E$35:$E$256,G$35:G$256)</f>
        <v>0.96164148333758</v>
      </c>
      <c r="W21" s="29" t="n">
        <f aca="false">CORREL($E$35:$E$256,H$35:H$256)</f>
        <v>0.973924074404753</v>
      </c>
      <c r="X21" s="29" t="n">
        <f aca="false">CORREL($E$35:$E$256,I$35:I$256)</f>
        <v>0.964195658505695</v>
      </c>
      <c r="Y21" s="29" t="n">
        <f aca="false">CORREL($E$35:$E$256,J$35:J$256)</f>
        <v>0.962030222345964</v>
      </c>
      <c r="Z21" s="29" t="n">
        <f aca="false">CORREL($E$35:$E$256,K$35:K$256)</f>
        <v>0.858824332277573</v>
      </c>
      <c r="AA21" s="29" t="n">
        <f aca="false">CORREL($E$35:$E$256,L$35:L$256)</f>
        <v>0.962186811086229</v>
      </c>
      <c r="AB21" s="29" t="n">
        <f aca="false">CORREL($E$35:$E$256,M$35:M$256)</f>
        <v>0.925409662914554</v>
      </c>
      <c r="AC21" s="29" t="n">
        <f aca="false">CORREL($E$35:$E$256,N$35:N$256)</f>
        <v>0.963496174146734</v>
      </c>
      <c r="AD21" s="29" t="n">
        <f aca="false">CORREL($E$35:$E$256,O$35:O$256)</f>
        <v>0.924467506547008</v>
      </c>
      <c r="AF21" s="5" t="n">
        <v>37408</v>
      </c>
      <c r="AG21" s="32" t="n">
        <f aca="false">VLOOKUP($AF21,FilterPrice!$B$4:$O$256,FilterPrice!AG$2+1,FALSE())</f>
        <v>68</v>
      </c>
      <c r="AH21" s="32" t="n">
        <f aca="false">VLOOKUP($AF21,FilterPrice!$B$4:$O$256,FilterPrice!AH$2+1,FALSE())</f>
        <v>61.5</v>
      </c>
      <c r="AI21" s="32" t="n">
        <f aca="false">VLOOKUP($AF21,FilterPrice!$B$4:$O$256,FilterPrice!AI$2+1,FALSE())</f>
        <v>63</v>
      </c>
      <c r="AJ21" s="32" t="n">
        <f aca="false">VLOOKUP($AF21,FilterPrice!$B$4:$O$256,FilterPrice!AJ$2+1,FALSE())</f>
        <v>50.5</v>
      </c>
      <c r="AK21" s="32" t="n">
        <f aca="false">VLOOKUP($AF21,FilterPrice!$B$4:$O$256,FilterPrice!AK$2+1,FALSE())</f>
        <v>61.5</v>
      </c>
      <c r="AL21" s="32" t="n">
        <f aca="false">VLOOKUP($AF21,FilterPrice!$B$4:$O$256,FilterPrice!AL$2+1,FALSE())</f>
        <v>76.5</v>
      </c>
      <c r="AM21" s="32" t="n">
        <f aca="false">VLOOKUP($AF21,FilterPrice!$B$4:$O$256,FilterPrice!AM$2+1,FALSE())</f>
        <v>62.5</v>
      </c>
      <c r="AN21" s="32" t="n">
        <f aca="false">VLOOKUP($AF21,FilterPrice!$B$4:$O$256,FilterPrice!AN$2+1,FALSE())</f>
        <v>59.5</v>
      </c>
      <c r="AO21" s="32" t="n">
        <f aca="false">VLOOKUP($AF21,FilterPrice!$B$4:$O$256,FilterPrice!AO$2+1,FALSE())</f>
        <v>55.927303314209</v>
      </c>
      <c r="AP21" s="32" t="n">
        <f aca="false">VLOOKUP($AF21,FilterPrice!$B$4:$O$256,FilterPrice!AP$2+1,FALSE())</f>
        <v>62</v>
      </c>
      <c r="AQ21" s="32" t="n">
        <f aca="false">VLOOKUP($AF21,FilterPrice!$B$4:$O$256,FilterPrice!AQ$2+1,FALSE())</f>
        <v>57</v>
      </c>
      <c r="AR21" s="32" t="n">
        <f aca="false">VLOOKUP($AF21,FilterPrice!$B$4:$O$256,FilterPrice!AR$2+1,FALSE())</f>
        <v>62.25</v>
      </c>
      <c r="AS21" s="32" t="n">
        <f aca="false">VLOOKUP($AF21,FilterPrice!$B$4:$O$256,FilterPrice!AS$2+1,FALSE())</f>
        <v>50.4999961853027</v>
      </c>
    </row>
    <row r="22" customFormat="false" ht="12.75" hidden="false" customHeight="false" outlineLevel="0" collapsed="false">
      <c r="A22" s="0" t="n">
        <f aca="false">YEAR(B22)</f>
        <v>2001</v>
      </c>
      <c r="B22" s="15" t="n">
        <f aca="false">PriceMain!B308</f>
        <v>36999</v>
      </c>
      <c r="C22" s="27" t="n">
        <f aca="false">PriceMain!D308</f>
        <v>54.75</v>
      </c>
      <c r="D22" s="27" t="n">
        <f aca="false">PriceMain!K308</f>
        <v>44.05</v>
      </c>
      <c r="E22" s="27" t="n">
        <f aca="false">PriceMain!R308</f>
        <v>53.25</v>
      </c>
      <c r="F22" s="27" t="n">
        <f aca="false">PriceMain!Y308</f>
        <v>42.75</v>
      </c>
      <c r="G22" s="27" t="n">
        <f aca="false">PriceMain!AF308</f>
        <v>44.05</v>
      </c>
      <c r="H22" s="27" t="n">
        <f aca="false">PriceMain!AM308</f>
        <v>59.25</v>
      </c>
      <c r="I22" s="27" t="n">
        <f aca="false">PriceMain!AT308</f>
        <v>40.2500038146973</v>
      </c>
      <c r="J22" s="27" t="n">
        <f aca="false">PriceMain!BA308</f>
        <v>40.25</v>
      </c>
      <c r="K22" s="27" t="n">
        <f aca="false">PriceMain!BH308</f>
        <v>39.9969177246094</v>
      </c>
      <c r="L22" s="27" t="n">
        <f aca="false">PriceMain!BO308</f>
        <v>41.75</v>
      </c>
      <c r="M22" s="27" t="n">
        <f aca="false">PriceMain!BV308</f>
        <v>38</v>
      </c>
      <c r="N22" s="27" t="n">
        <f aca="false">PriceMain!CC308</f>
        <v>47.75</v>
      </c>
      <c r="O22" s="27" t="n">
        <f aca="false">PriceMain!CJ308</f>
        <v>45.9999885559082</v>
      </c>
      <c r="Q22" s="0" t="s">
        <v>152</v>
      </c>
      <c r="R22" s="29" t="n">
        <f aca="false">CORREL($F$35:$F$256,C$35:C$256)</f>
        <v>0.979841915856289</v>
      </c>
      <c r="S22" s="29" t="n">
        <f aca="false">CORREL($F$35:$F$256,D$35:D$256)</f>
        <v>0.951141395366526</v>
      </c>
      <c r="T22" s="29" t="n">
        <f aca="false">CORREL($F$35:$F$256,E$35:E$256)</f>
        <v>0.981299418173717</v>
      </c>
      <c r="U22" s="29" t="n">
        <f aca="false">CORREL($F$35:$F$256,F$35:F$256)</f>
        <v>1</v>
      </c>
      <c r="V22" s="29" t="n">
        <f aca="false">CORREL($F$35:$F$256,G$35:G$256)</f>
        <v>0.959956300652389</v>
      </c>
      <c r="W22" s="29" t="n">
        <f aca="false">CORREL($F$35:$F$256,H$35:H$256)</f>
        <v>0.968584776665764</v>
      </c>
      <c r="X22" s="29" t="n">
        <f aca="false">CORREL($F$35:$F$256,I$35:I$256)</f>
        <v>0.95139349334587</v>
      </c>
      <c r="Y22" s="29" t="n">
        <f aca="false">CORREL($F$35:$F$256,J$35:J$256)</f>
        <v>0.951178654486959</v>
      </c>
      <c r="Z22" s="29" t="n">
        <f aca="false">CORREL($F$35:$F$256,K$35:K$256)</f>
        <v>0.826848710885523</v>
      </c>
      <c r="AA22" s="29" t="n">
        <f aca="false">CORREL($F$35:$F$256,L$35:L$256)</f>
        <v>0.957959184938173</v>
      </c>
      <c r="AB22" s="29" t="n">
        <f aca="false">CORREL($F$35:$F$256,M$35:M$256)</f>
        <v>0.90632246376763</v>
      </c>
      <c r="AC22" s="29" t="n">
        <f aca="false">CORREL($F$35:$F$256,N$35:N$256)</f>
        <v>0.949588192617206</v>
      </c>
      <c r="AD22" s="29" t="n">
        <f aca="false">CORREL($F$35:$F$256,O$35:O$256)</f>
        <v>0.929556180550801</v>
      </c>
      <c r="AF22" s="33" t="n">
        <v>37438</v>
      </c>
      <c r="AG22" s="34" t="n">
        <f aca="false">VLOOKUP($AF22,FilterPrice!$B$4:$O$256,FilterPrice!AG$2+1,FALSE())</f>
        <v>92</v>
      </c>
      <c r="AH22" s="34" t="n">
        <f aca="false">VLOOKUP($AF22,FilterPrice!$B$4:$O$256,FilterPrice!AH$2+1,FALSE())</f>
        <v>90</v>
      </c>
      <c r="AI22" s="34" t="n">
        <f aca="false">VLOOKUP($AF22,FilterPrice!$B$4:$O$256,FilterPrice!AI$2+1,FALSE())</f>
        <v>84</v>
      </c>
      <c r="AJ22" s="34" t="n">
        <f aca="false">VLOOKUP($AF22,FilterPrice!$B$4:$O$256,FilterPrice!AJ$2+1,FALSE())</f>
        <v>61.5</v>
      </c>
      <c r="AK22" s="34" t="n">
        <f aca="false">VLOOKUP($AF22,FilterPrice!$B$4:$O$256,FilterPrice!AK$2+1,FALSE())</f>
        <v>90</v>
      </c>
      <c r="AL22" s="34" t="n">
        <f aca="false">VLOOKUP($AF22,FilterPrice!$B$4:$O$256,FilterPrice!AL$2+1,FALSE())</f>
        <v>114.75</v>
      </c>
      <c r="AM22" s="34" t="n">
        <f aca="false">VLOOKUP($AF22,FilterPrice!$B$4:$O$256,FilterPrice!AM$2+1,FALSE())</f>
        <v>91.5</v>
      </c>
      <c r="AN22" s="34" t="n">
        <f aca="false">VLOOKUP($AF22,FilterPrice!$B$4:$O$256,FilterPrice!AN$2+1,FALSE())</f>
        <v>88.25</v>
      </c>
      <c r="AO22" s="34" t="n">
        <f aca="false">VLOOKUP($AF22,FilterPrice!$B$4:$O$256,FilterPrice!AO$2+1,FALSE())</f>
        <v>79.5</v>
      </c>
      <c r="AP22" s="34" t="n">
        <f aca="false">VLOOKUP($AF22,FilterPrice!$B$4:$O$256,FilterPrice!AP$2+1,FALSE())</f>
        <v>90.75</v>
      </c>
      <c r="AQ22" s="34" t="n">
        <f aca="false">VLOOKUP($AF22,FilterPrice!$B$4:$O$256,FilterPrice!AQ$2+1,FALSE())</f>
        <v>85.75</v>
      </c>
      <c r="AR22" s="34" t="n">
        <f aca="false">VLOOKUP($AF22,FilterPrice!$B$4:$O$256,FilterPrice!AR$2+1,FALSE())</f>
        <v>92.25</v>
      </c>
      <c r="AS22" s="34" t="n">
        <f aca="false">VLOOKUP($AF22,FilterPrice!$B$4:$O$256,FilterPrice!AS$2+1,FALSE())</f>
        <v>62.4999923706055</v>
      </c>
    </row>
    <row r="23" customFormat="false" ht="12.75" hidden="false" customHeight="false" outlineLevel="0" collapsed="false">
      <c r="A23" s="0" t="n">
        <f aca="false">YEAR(B23)</f>
        <v>2001</v>
      </c>
      <c r="B23" s="15" t="n">
        <f aca="false">PriceMain!B309</f>
        <v>37000</v>
      </c>
      <c r="C23" s="27" t="n">
        <f aca="false">PriceMain!D309</f>
        <v>54.75</v>
      </c>
      <c r="D23" s="27" t="n">
        <f aca="false">PriceMain!K309</f>
        <v>44.05</v>
      </c>
      <c r="E23" s="27" t="n">
        <f aca="false">PriceMain!R309</f>
        <v>53.25</v>
      </c>
      <c r="F23" s="27" t="n">
        <f aca="false">PriceMain!Y309</f>
        <v>42.75</v>
      </c>
      <c r="G23" s="27" t="n">
        <f aca="false">PriceMain!AF309</f>
        <v>44.05</v>
      </c>
      <c r="H23" s="27" t="n">
        <f aca="false">PriceMain!AM309</f>
        <v>59.25</v>
      </c>
      <c r="I23" s="27" t="n">
        <f aca="false">PriceMain!AT309</f>
        <v>40.2500038146973</v>
      </c>
      <c r="J23" s="27" t="n">
        <f aca="false">PriceMain!BA309</f>
        <v>40.25</v>
      </c>
      <c r="K23" s="27" t="n">
        <f aca="false">PriceMain!BH309</f>
        <v>39.9969177246094</v>
      </c>
      <c r="L23" s="27" t="n">
        <f aca="false">PriceMain!BO309</f>
        <v>41.75</v>
      </c>
      <c r="M23" s="27" t="n">
        <f aca="false">PriceMain!BV309</f>
        <v>38</v>
      </c>
      <c r="N23" s="27" t="n">
        <f aca="false">PriceMain!CC309</f>
        <v>47.75</v>
      </c>
      <c r="O23" s="27" t="n">
        <f aca="false">PriceMain!CJ309</f>
        <v>45.9999885559082</v>
      </c>
      <c r="Q23" s="0" t="s">
        <v>153</v>
      </c>
      <c r="R23" s="29" t="n">
        <f aca="false">CORREL($G$35:$G$256,C$35:C$256)</f>
        <v>0.98061841791101</v>
      </c>
      <c r="S23" s="29" t="n">
        <f aca="false">CORREL($G$35:$G$256,D$35:D$256)</f>
        <v>0.995759083190154</v>
      </c>
      <c r="T23" s="29" t="n">
        <f aca="false">CORREL($G$35:$G$256,E$35:E$256)</f>
        <v>0.96164148333758</v>
      </c>
      <c r="U23" s="29" t="n">
        <f aca="false">CORREL($G$35:$G$256,F$35:F$256)</f>
        <v>0.959956300652389</v>
      </c>
      <c r="V23" s="29" t="n">
        <f aca="false">CORREL($G$35:$G$256,G$35:G$256)</f>
        <v>1</v>
      </c>
      <c r="W23" s="29" t="n">
        <f aca="false">CORREL($G$35:$G$256,H$35:H$256)</f>
        <v>0.986166965733179</v>
      </c>
      <c r="X23" s="29" t="n">
        <f aca="false">CORREL($G$35:$G$256,I$35:I$256)</f>
        <v>0.967558792663271</v>
      </c>
      <c r="Y23" s="29" t="n">
        <f aca="false">CORREL($G$35:$G$256,J$35:J$256)</f>
        <v>0.968713510790806</v>
      </c>
      <c r="Z23" s="29" t="n">
        <f aca="false">CORREL($G$35:$G$256,K$35:K$256)</f>
        <v>0.775366456830024</v>
      </c>
      <c r="AA23" s="29" t="n">
        <f aca="false">CORREL($G$35:$G$256,L$35:L$256)</f>
        <v>0.972778849949416</v>
      </c>
      <c r="AB23" s="29" t="n">
        <f aca="false">CORREL($G$35:$G$256,M$35:M$256)</f>
        <v>0.884339745687905</v>
      </c>
      <c r="AC23" s="29" t="n">
        <f aca="false">CORREL($G$35:$G$256,N$35:N$256)</f>
        <v>0.966917647230631</v>
      </c>
      <c r="AD23" s="29" t="n">
        <f aca="false">CORREL($G$35:$G$256,O$35:O$256)</f>
        <v>0.950927817179271</v>
      </c>
      <c r="AF23" s="33" t="n">
        <v>37469</v>
      </c>
      <c r="AG23" s="34" t="n">
        <f aca="false">VLOOKUP($AF23,FilterPrice!$B$4:$O$256,FilterPrice!AG$2+1,FALSE())</f>
        <v>92</v>
      </c>
      <c r="AH23" s="34" t="n">
        <f aca="false">VLOOKUP($AF23,FilterPrice!$B$4:$O$256,FilterPrice!AH$2+1,FALSE())</f>
        <v>89.5</v>
      </c>
      <c r="AI23" s="34" t="n">
        <f aca="false">VLOOKUP($AF23,FilterPrice!$B$4:$O$256,FilterPrice!AI$2+1,FALSE())</f>
        <v>84</v>
      </c>
      <c r="AJ23" s="34" t="n">
        <f aca="false">VLOOKUP($AF23,FilterPrice!$B$4:$O$256,FilterPrice!AJ$2+1,FALSE())</f>
        <v>61.5</v>
      </c>
      <c r="AK23" s="34" t="n">
        <f aca="false">VLOOKUP($AF23,FilterPrice!$B$4:$O$256,FilterPrice!AK$2+1,FALSE())</f>
        <v>90</v>
      </c>
      <c r="AL23" s="34" t="n">
        <f aca="false">VLOOKUP($AF23,FilterPrice!$B$4:$O$256,FilterPrice!AL$2+1,FALSE())</f>
        <v>114.75</v>
      </c>
      <c r="AM23" s="34" t="n">
        <f aca="false">VLOOKUP($AF23,FilterPrice!$B$4:$O$256,FilterPrice!AM$2+1,FALSE())</f>
        <v>91.5</v>
      </c>
      <c r="AN23" s="34" t="n">
        <f aca="false">VLOOKUP($AF23,FilterPrice!$B$4:$O$256,FilterPrice!AN$2+1,FALSE())</f>
        <v>88.25</v>
      </c>
      <c r="AO23" s="34" t="n">
        <f aca="false">VLOOKUP($AF23,FilterPrice!$B$4:$O$256,FilterPrice!AO$2+1,FALSE())</f>
        <v>79.5</v>
      </c>
      <c r="AP23" s="34" t="n">
        <f aca="false">VLOOKUP($AF23,FilterPrice!$B$4:$O$256,FilterPrice!AP$2+1,FALSE())</f>
        <v>90.75</v>
      </c>
      <c r="AQ23" s="34" t="n">
        <f aca="false">VLOOKUP($AF23,FilterPrice!$B$4:$O$256,FilterPrice!AQ$2+1,FALSE())</f>
        <v>85.75</v>
      </c>
      <c r="AR23" s="34" t="n">
        <f aca="false">VLOOKUP($AF23,FilterPrice!$B$4:$O$256,FilterPrice!AR$2+1,FALSE())</f>
        <v>92.25</v>
      </c>
      <c r="AS23" s="34" t="n">
        <f aca="false">VLOOKUP($AF23,FilterPrice!$B$4:$O$256,FilterPrice!AS$2+1,FALSE())</f>
        <v>62.5</v>
      </c>
    </row>
    <row r="24" customFormat="false" ht="12.75" hidden="false" customHeight="false" outlineLevel="0" collapsed="false">
      <c r="A24" s="0" t="n">
        <f aca="false">YEAR(B24)</f>
        <v>2001</v>
      </c>
      <c r="B24" s="15" t="n">
        <f aca="false">PriceMain!B310</f>
        <v>37001</v>
      </c>
      <c r="C24" s="27" t="n">
        <f aca="false">PriceMain!D310</f>
        <v>54.75</v>
      </c>
      <c r="D24" s="27" t="n">
        <f aca="false">PriceMain!K310</f>
        <v>44.05</v>
      </c>
      <c r="E24" s="27" t="n">
        <f aca="false">PriceMain!R310</f>
        <v>53.25</v>
      </c>
      <c r="F24" s="27" t="n">
        <f aca="false">PriceMain!Y310</f>
        <v>42.75</v>
      </c>
      <c r="G24" s="27" t="n">
        <f aca="false">PriceMain!AF310</f>
        <v>44.05</v>
      </c>
      <c r="H24" s="27" t="n">
        <f aca="false">PriceMain!AM310</f>
        <v>59.25</v>
      </c>
      <c r="I24" s="27" t="n">
        <f aca="false">PriceMain!AT310</f>
        <v>40.2500038146973</v>
      </c>
      <c r="J24" s="27" t="n">
        <f aca="false">PriceMain!BA310</f>
        <v>40.25</v>
      </c>
      <c r="K24" s="27" t="n">
        <f aca="false">PriceMain!BH310</f>
        <v>39.9969177246094</v>
      </c>
      <c r="L24" s="27" t="n">
        <f aca="false">PriceMain!BO310</f>
        <v>41.75</v>
      </c>
      <c r="M24" s="27" t="n">
        <f aca="false">PriceMain!BV310</f>
        <v>38</v>
      </c>
      <c r="N24" s="27" t="n">
        <f aca="false">PriceMain!CC310</f>
        <v>47.75</v>
      </c>
      <c r="O24" s="27" t="n">
        <f aca="false">PriceMain!CJ310</f>
        <v>45.9999885559082</v>
      </c>
      <c r="Q24" s="0" t="s">
        <v>154</v>
      </c>
      <c r="R24" s="29" t="n">
        <f aca="false">CORREL($H$35:$H$256,C$35:C$256)</f>
        <v>0.994124151189844</v>
      </c>
      <c r="S24" s="29" t="n">
        <f aca="false">CORREL($H$35:$H$256,D$35:D$256)</f>
        <v>0.974933771488798</v>
      </c>
      <c r="T24" s="29" t="n">
        <f aca="false">CORREL($H$35:$H$256,E$35:E$256)</f>
        <v>0.973924074404753</v>
      </c>
      <c r="U24" s="29" t="n">
        <f aca="false">CORREL($H$35:$H$256,F$35:F$256)</f>
        <v>0.968584776665764</v>
      </c>
      <c r="V24" s="29" t="n">
        <f aca="false">CORREL($H$35:$H$256,G$35:G$256)</f>
        <v>0.986166965733179</v>
      </c>
      <c r="W24" s="29" t="n">
        <f aca="false">CORREL($H$35:$H$256,H$35:H$256)</f>
        <v>1</v>
      </c>
      <c r="X24" s="29" t="n">
        <f aca="false">CORREL($H$35:$H$256,I$35:I$256)</f>
        <v>0.961012500999305</v>
      </c>
      <c r="Y24" s="29" t="n">
        <f aca="false">CORREL($H$35:$H$256,J$35:J$256)</f>
        <v>0.963707571084829</v>
      </c>
      <c r="Z24" s="29" t="n">
        <f aca="false">CORREL($H$35:$H$256,K$35:K$256)</f>
        <v>0.798098256025189</v>
      </c>
      <c r="AA24" s="29" t="n">
        <f aca="false">CORREL($H$35:$H$256,L$35:L$256)</f>
        <v>0.96848507912974</v>
      </c>
      <c r="AB24" s="29" t="n">
        <f aca="false">CORREL($H$35:$H$256,M$35:M$256)</f>
        <v>0.888347404585707</v>
      </c>
      <c r="AC24" s="29" t="n">
        <f aca="false">CORREL($H$35:$H$256,N$35:N$256)</f>
        <v>0.958358497071495</v>
      </c>
      <c r="AD24" s="29" t="n">
        <f aca="false">CORREL($H$35:$H$256,O$35:O$256)</f>
        <v>0.916782602365603</v>
      </c>
      <c r="AF24" s="5" t="n">
        <v>37500</v>
      </c>
      <c r="AG24" s="32" t="n">
        <f aca="false">VLOOKUP($AF24,FilterPrice!$B$4:$O$256,FilterPrice!AG$2+1,FALSE())</f>
        <v>49.25</v>
      </c>
      <c r="AH24" s="32" t="n">
        <f aca="false">VLOOKUP($AF24,FilterPrice!$B$4:$O$256,FilterPrice!AH$2+1,FALSE())</f>
        <v>36.5</v>
      </c>
      <c r="AI24" s="32" t="n">
        <f aca="false">VLOOKUP($AF24,FilterPrice!$B$4:$O$256,FilterPrice!AI$2+1,FALSE())</f>
        <v>47.5</v>
      </c>
      <c r="AJ24" s="32" t="n">
        <f aca="false">VLOOKUP($AF24,FilterPrice!$B$4:$O$256,FilterPrice!AJ$2+1,FALSE())</f>
        <v>39</v>
      </c>
      <c r="AK24" s="32" t="n">
        <f aca="false">VLOOKUP($AF24,FilterPrice!$B$4:$O$256,FilterPrice!AK$2+1,FALSE())</f>
        <v>38.5</v>
      </c>
      <c r="AL24" s="32" t="n">
        <f aca="false">VLOOKUP($AF24,FilterPrice!$B$4:$O$256,FilterPrice!AL$2+1,FALSE())</f>
        <v>53</v>
      </c>
      <c r="AM24" s="32" t="n">
        <f aca="false">VLOOKUP($AF24,FilterPrice!$B$4:$O$256,FilterPrice!AM$2+1,FALSE())</f>
        <v>39</v>
      </c>
      <c r="AN24" s="32" t="n">
        <f aca="false">VLOOKUP($AF24,FilterPrice!$B$4:$O$256,FilterPrice!AN$2+1,FALSE())</f>
        <v>35.7500038146973</v>
      </c>
      <c r="AO24" s="32" t="n">
        <f aca="false">VLOOKUP($AF24,FilterPrice!$B$4:$O$256,FilterPrice!AO$2+1,FALSE())</f>
        <v>35.9219131469727</v>
      </c>
      <c r="AP24" s="32" t="n">
        <f aca="false">VLOOKUP($AF24,FilterPrice!$B$4:$O$256,FilterPrice!AP$2+1,FALSE())</f>
        <v>38.2500038146973</v>
      </c>
      <c r="AQ24" s="32" t="n">
        <f aca="false">VLOOKUP($AF24,FilterPrice!$B$4:$O$256,FilterPrice!AQ$2+1,FALSE())</f>
        <v>35.25</v>
      </c>
      <c r="AR24" s="32" t="n">
        <f aca="false">VLOOKUP($AF24,FilterPrice!$B$4:$O$256,FilterPrice!AR$2+1,FALSE())</f>
        <v>40.75</v>
      </c>
      <c r="AS24" s="32" t="n">
        <f aca="false">VLOOKUP($AF24,FilterPrice!$B$4:$O$256,FilterPrice!AS$2+1,FALSE())</f>
        <v>43.0000038146973</v>
      </c>
    </row>
    <row r="25" customFormat="false" ht="12.75" hidden="false" customHeight="false" outlineLevel="0" collapsed="false">
      <c r="A25" s="0" t="n">
        <f aca="false">YEAR(B25)</f>
        <v>2001</v>
      </c>
      <c r="B25" s="15" t="n">
        <f aca="false">PriceMain!B311</f>
        <v>37002</v>
      </c>
      <c r="C25" s="27" t="n">
        <f aca="false">PriceMain!D311</f>
        <v>45</v>
      </c>
      <c r="D25" s="27" t="n">
        <f aca="false">PriceMain!K311</f>
        <v>31.9999996948242</v>
      </c>
      <c r="E25" s="27" t="n">
        <f aca="false">PriceMain!R311</f>
        <v>46</v>
      </c>
      <c r="F25" s="27" t="n">
        <f aca="false">PriceMain!Y311</f>
        <v>34</v>
      </c>
      <c r="G25" s="27" t="n">
        <f aca="false">PriceMain!AF311</f>
        <v>31.9999996948242</v>
      </c>
      <c r="H25" s="27" t="n">
        <f aca="false">PriceMain!AM311</f>
        <v>47.5</v>
      </c>
      <c r="I25" s="27" t="n">
        <f aca="false">PriceMain!AT311</f>
        <v>20</v>
      </c>
      <c r="J25" s="27" t="n">
        <f aca="false">PriceMain!BA311</f>
        <v>28</v>
      </c>
      <c r="K25" s="27" t="n">
        <f aca="false">PriceMain!BH311</f>
        <v>29.9969177246094</v>
      </c>
      <c r="L25" s="27" t="n">
        <f aca="false">PriceMain!BO311</f>
        <v>31.75</v>
      </c>
      <c r="M25" s="27" t="n">
        <f aca="false">PriceMain!BV311</f>
        <v>25</v>
      </c>
      <c r="N25" s="27" t="n">
        <f aca="false">PriceMain!CC311</f>
        <v>33.75</v>
      </c>
      <c r="O25" s="27" t="n">
        <f aca="false">PriceMain!CJ311</f>
        <v>39.9999885559082</v>
      </c>
      <c r="Q25" s="0" t="s">
        <v>155</v>
      </c>
      <c r="R25" s="29" t="n">
        <f aca="false">CORREL($I$35:$I$256,C$35:C$256)</f>
        <v>0.961684789270777</v>
      </c>
      <c r="S25" s="29" t="n">
        <f aca="false">CORREL($I$35:$I$256,D$35:D$256)</f>
        <v>0.960900692056928</v>
      </c>
      <c r="T25" s="29" t="n">
        <f aca="false">CORREL($I$35:$I$256,E$35:E$256)</f>
        <v>0.964195658505695</v>
      </c>
      <c r="U25" s="29" t="n">
        <f aca="false">CORREL($I$35:$I$256,F$35:F$256)</f>
        <v>0.95139349334587</v>
      </c>
      <c r="V25" s="29" t="n">
        <f aca="false">CORREL($I$35:$I$256,G$35:G$256)</f>
        <v>0.967558792663271</v>
      </c>
      <c r="W25" s="29" t="n">
        <f aca="false">CORREL($I$35:$I$256,H$35:H$256)</f>
        <v>0.961012500999305</v>
      </c>
      <c r="X25" s="29" t="n">
        <f aca="false">CORREL($I$35:$I$256,I$35:I$256)</f>
        <v>1</v>
      </c>
      <c r="Y25" s="29" t="n">
        <f aca="false">CORREL($I$35:$I$256,J$35:J$256)</f>
        <v>0.998615402794662</v>
      </c>
      <c r="Z25" s="29" t="n">
        <f aca="false">CORREL($I$35:$I$256,K$35:K$256)</f>
        <v>0.88231532787169</v>
      </c>
      <c r="AA25" s="29" t="n">
        <f aca="false">CORREL($I$35:$I$256,L$35:L$256)</f>
        <v>0.995032554133546</v>
      </c>
      <c r="AB25" s="29" t="n">
        <f aca="false">CORREL($I$35:$I$256,M$35:M$256)</f>
        <v>0.961960619227482</v>
      </c>
      <c r="AC25" s="29" t="n">
        <f aca="false">CORREL($I$35:$I$256,N$35:N$256)</f>
        <v>0.998973163363105</v>
      </c>
      <c r="AD25" s="29" t="n">
        <f aca="false">CORREL($I$35:$I$256,O$35:O$256)</f>
        <v>0.951168349561006</v>
      </c>
      <c r="AF25" s="5" t="n">
        <v>37530</v>
      </c>
      <c r="AG25" s="32" t="n">
        <f aca="false">VLOOKUP($AF25,FilterPrice!$B$4:$O$256,FilterPrice!AG$2+1,FALSE())</f>
        <v>47</v>
      </c>
      <c r="AH25" s="32" t="n">
        <f aca="false">VLOOKUP($AF25,FilterPrice!$B$4:$O$256,FilterPrice!AH$2+1,FALSE())</f>
        <v>35.75</v>
      </c>
      <c r="AI25" s="32" t="n">
        <f aca="false">VLOOKUP($AF25,FilterPrice!$B$4:$O$256,FilterPrice!AI$2+1,FALSE())</f>
        <v>47.25</v>
      </c>
      <c r="AJ25" s="32" t="n">
        <f aca="false">VLOOKUP($AF25,FilterPrice!$B$4:$O$256,FilterPrice!AJ$2+1,FALSE())</f>
        <v>37.5</v>
      </c>
      <c r="AK25" s="32" t="n">
        <f aca="false">VLOOKUP($AF25,FilterPrice!$B$4:$O$256,FilterPrice!AK$2+1,FALSE())</f>
        <v>37.75</v>
      </c>
      <c r="AL25" s="32" t="n">
        <f aca="false">VLOOKUP($AF25,FilterPrice!$B$4:$O$256,FilterPrice!AL$2+1,FALSE())</f>
        <v>51.5</v>
      </c>
      <c r="AM25" s="32" t="n">
        <f aca="false">VLOOKUP($AF25,FilterPrice!$B$4:$O$256,FilterPrice!AM$2+1,FALSE())</f>
        <v>37.5</v>
      </c>
      <c r="AN25" s="32" t="n">
        <f aca="false">VLOOKUP($AF25,FilterPrice!$B$4:$O$256,FilterPrice!AN$2+1,FALSE())</f>
        <v>34.6549987792969</v>
      </c>
      <c r="AO25" s="32" t="n">
        <f aca="false">VLOOKUP($AF25,FilterPrice!$B$4:$O$256,FilterPrice!AO$2+1,FALSE())</f>
        <v>36.6499977111816</v>
      </c>
      <c r="AP25" s="32" t="n">
        <f aca="false">VLOOKUP($AF25,FilterPrice!$B$4:$O$256,FilterPrice!AP$2+1,FALSE())</f>
        <v>34.6549987792969</v>
      </c>
      <c r="AQ25" s="32" t="n">
        <f aca="false">VLOOKUP($AF25,FilterPrice!$B$4:$O$256,FilterPrice!AQ$2+1,FALSE())</f>
        <v>32.3849945068359</v>
      </c>
      <c r="AR25" s="32" t="n">
        <f aca="false">VLOOKUP($AF25,FilterPrice!$B$4:$O$256,FilterPrice!AR$2+1,FALSE())</f>
        <v>38.5</v>
      </c>
      <c r="AS25" s="32" t="n">
        <f aca="false">VLOOKUP($AF25,FilterPrice!$B$4:$O$256,FilterPrice!AS$2+1,FALSE())</f>
        <v>40.6000022888184</v>
      </c>
    </row>
    <row r="26" customFormat="false" ht="12.75" hidden="false" customHeight="false" outlineLevel="0" collapsed="false">
      <c r="A26" s="0" t="n">
        <f aca="false">YEAR(B26)</f>
        <v>2001</v>
      </c>
      <c r="B26" s="15" t="n">
        <f aca="false">PriceMain!B312</f>
        <v>37003</v>
      </c>
      <c r="C26" s="27" t="n">
        <f aca="false">PriceMain!D312</f>
        <v>45</v>
      </c>
      <c r="D26" s="27" t="n">
        <f aca="false">PriceMain!K312</f>
        <v>32</v>
      </c>
      <c r="E26" s="27" t="n">
        <f aca="false">PriceMain!R312</f>
        <v>46</v>
      </c>
      <c r="F26" s="27" t="n">
        <f aca="false">PriceMain!Y312</f>
        <v>34</v>
      </c>
      <c r="G26" s="27" t="n">
        <f aca="false">PriceMain!AF312</f>
        <v>32</v>
      </c>
      <c r="H26" s="27" t="n">
        <f aca="false">PriceMain!AM312</f>
        <v>47.5</v>
      </c>
      <c r="I26" s="27" t="n">
        <f aca="false">PriceMain!AT312</f>
        <v>20.0000019073486</v>
      </c>
      <c r="J26" s="27" t="n">
        <f aca="false">PriceMain!BA312</f>
        <v>28</v>
      </c>
      <c r="K26" s="27" t="n">
        <f aca="false">PriceMain!BH312</f>
        <v>29.9969177246094</v>
      </c>
      <c r="L26" s="27" t="n">
        <f aca="false">PriceMain!BO312</f>
        <v>31.75</v>
      </c>
      <c r="M26" s="27" t="n">
        <f aca="false">PriceMain!BV312</f>
        <v>25</v>
      </c>
      <c r="N26" s="27" t="n">
        <f aca="false">PriceMain!CC312</f>
        <v>33.75</v>
      </c>
      <c r="O26" s="27" t="n">
        <f aca="false">PriceMain!CJ312</f>
        <v>39.9999885559082</v>
      </c>
      <c r="Q26" s="0" t="s">
        <v>156</v>
      </c>
      <c r="R26" s="29" t="n">
        <f aca="false">CORREL($J$35:$J$256,C$35:C$256)</f>
        <v>0.96208110759681</v>
      </c>
      <c r="S26" s="29" t="n">
        <f aca="false">CORREL($J$35:$J$256,D$35:D$256)</f>
        <v>0.9632904815741</v>
      </c>
      <c r="T26" s="29" t="n">
        <f aca="false">CORREL($J$35:$J$256,E$35:E$256)</f>
        <v>0.962030222345964</v>
      </c>
      <c r="U26" s="29" t="n">
        <f aca="false">CORREL($J$35:$J$256,F$35:F$256)</f>
        <v>0.951178654486959</v>
      </c>
      <c r="V26" s="29" t="n">
        <f aca="false">CORREL($J$35:$J$256,G$35:G$256)</f>
        <v>0.968713510790806</v>
      </c>
      <c r="W26" s="29" t="n">
        <f aca="false">CORREL($J$35:$J$256,H$35:H$256)</f>
        <v>0.963707571084829</v>
      </c>
      <c r="X26" s="29" t="n">
        <f aca="false">CORREL($J$35:$J$256,I$35:I$256)</f>
        <v>0.998615402794662</v>
      </c>
      <c r="Y26" s="29" t="n">
        <f aca="false">CORREL($J$35:$J$256,J$35:J$256)</f>
        <v>1</v>
      </c>
      <c r="Z26" s="29" t="n">
        <f aca="false">CORREL($J$35:$J$256,K$35:K$256)</f>
        <v>0.884442018670311</v>
      </c>
      <c r="AA26" s="29" t="n">
        <f aca="false">CORREL($J$35:$J$256,L$35:L$256)</f>
        <v>0.995005169414092</v>
      </c>
      <c r="AB26" s="29" t="n">
        <f aca="false">CORREL($J$35:$J$256,M$35:M$256)</f>
        <v>0.962037651386504</v>
      </c>
      <c r="AC26" s="29" t="n">
        <f aca="false">CORREL($J$35:$J$256,N$35:N$256)</f>
        <v>0.997503356880925</v>
      </c>
      <c r="AD26" s="29" t="n">
        <f aca="false">CORREL($J$35:$J$256,O$35:O$256)</f>
        <v>0.949176441278445</v>
      </c>
      <c r="AF26" s="5" t="n">
        <v>37561</v>
      </c>
      <c r="AG26" s="32" t="n">
        <f aca="false">VLOOKUP($AF26,FilterPrice!$B$4:$O$256,FilterPrice!AG$2+1,FALSE())</f>
        <v>47</v>
      </c>
      <c r="AH26" s="32" t="n">
        <f aca="false">VLOOKUP($AF26,FilterPrice!$B$4:$O$256,FilterPrice!AH$2+1,FALSE())</f>
        <v>36.75</v>
      </c>
      <c r="AI26" s="32" t="n">
        <f aca="false">VLOOKUP($AF26,FilterPrice!$B$4:$O$256,FilterPrice!AI$2+1,FALSE())</f>
        <v>47.25</v>
      </c>
      <c r="AJ26" s="32" t="n">
        <f aca="false">VLOOKUP($AF26,FilterPrice!$B$4:$O$256,FilterPrice!AJ$2+1,FALSE())</f>
        <v>37.5</v>
      </c>
      <c r="AK26" s="32" t="n">
        <f aca="false">VLOOKUP($AF26,FilterPrice!$B$4:$O$256,FilterPrice!AK$2+1,FALSE())</f>
        <v>37.75</v>
      </c>
      <c r="AL26" s="32" t="n">
        <f aca="false">VLOOKUP($AF26,FilterPrice!$B$4:$O$256,FilterPrice!AL$2+1,FALSE())</f>
        <v>51.5</v>
      </c>
      <c r="AM26" s="32" t="n">
        <f aca="false">VLOOKUP($AF26,FilterPrice!$B$4:$O$256,FilterPrice!AM$2+1,FALSE())</f>
        <v>37.5</v>
      </c>
      <c r="AN26" s="32" t="n">
        <f aca="false">VLOOKUP($AF26,FilterPrice!$B$4:$O$256,FilterPrice!AN$2+1,FALSE())</f>
        <v>34.754997253418</v>
      </c>
      <c r="AO26" s="32" t="n">
        <f aca="false">VLOOKUP($AF26,FilterPrice!$B$4:$O$256,FilterPrice!AO$2+1,FALSE())</f>
        <v>37.4469146728516</v>
      </c>
      <c r="AP26" s="32" t="n">
        <f aca="false">VLOOKUP($AF26,FilterPrice!$B$4:$O$256,FilterPrice!AP$2+1,FALSE())</f>
        <v>34.754997253418</v>
      </c>
      <c r="AQ26" s="32" t="n">
        <f aca="false">VLOOKUP($AF26,FilterPrice!$B$4:$O$256,FilterPrice!AQ$2+1,FALSE())</f>
        <v>34.6549949645996</v>
      </c>
      <c r="AR26" s="32" t="n">
        <f aca="false">VLOOKUP($AF26,FilterPrice!$B$4:$O$256,FilterPrice!AR$2+1,FALSE())</f>
        <v>38.4900016784668</v>
      </c>
      <c r="AS26" s="32" t="n">
        <f aca="false">VLOOKUP($AF26,FilterPrice!$B$4:$O$256,FilterPrice!AS$2+1,FALSE())</f>
        <v>40.5499954223633</v>
      </c>
    </row>
    <row r="27" customFormat="false" ht="12.75" hidden="false" customHeight="false" outlineLevel="0" collapsed="false">
      <c r="A27" s="0" t="n">
        <f aca="false">YEAR(B27)</f>
        <v>2001</v>
      </c>
      <c r="B27" s="15" t="n">
        <f aca="false">PriceMain!B313</f>
        <v>37004</v>
      </c>
      <c r="C27" s="27" t="n">
        <f aca="false">PriceMain!D313</f>
        <v>54.75</v>
      </c>
      <c r="D27" s="27" t="n">
        <f aca="false">PriceMain!K313</f>
        <v>44.0500003051758</v>
      </c>
      <c r="E27" s="27" t="n">
        <f aca="false">PriceMain!R313</f>
        <v>53.25</v>
      </c>
      <c r="F27" s="27" t="n">
        <f aca="false">PriceMain!Y313</f>
        <v>42.75</v>
      </c>
      <c r="G27" s="27" t="n">
        <f aca="false">PriceMain!AF313</f>
        <v>44.0500003051758</v>
      </c>
      <c r="H27" s="27" t="n">
        <f aca="false">PriceMain!AM313</f>
        <v>59.25</v>
      </c>
      <c r="I27" s="27" t="n">
        <f aca="false">PriceMain!AT313</f>
        <v>40.25</v>
      </c>
      <c r="J27" s="27" t="n">
        <f aca="false">PriceMain!BA313</f>
        <v>40.25</v>
      </c>
      <c r="K27" s="27" t="n">
        <f aca="false">PriceMain!BH313</f>
        <v>39.9969177246094</v>
      </c>
      <c r="L27" s="27" t="n">
        <f aca="false">PriceMain!BO313</f>
        <v>42.75</v>
      </c>
      <c r="M27" s="27" t="n">
        <f aca="false">PriceMain!BV313</f>
        <v>38</v>
      </c>
      <c r="N27" s="27" t="n">
        <f aca="false">PriceMain!CC313</f>
        <v>47.75</v>
      </c>
      <c r="O27" s="27" t="n">
        <f aca="false">PriceMain!CJ313</f>
        <v>46.9999885559082</v>
      </c>
      <c r="Q27" s="0" t="s">
        <v>157</v>
      </c>
      <c r="R27" s="29" t="n">
        <f aca="false">CORREL($K$35:$K$256,C$35:C$256)</f>
        <v>0.809759385120211</v>
      </c>
      <c r="S27" s="29" t="n">
        <f aca="false">CORREL($K$35:$K$256,D$35:D$256)</f>
        <v>0.762998053177755</v>
      </c>
      <c r="T27" s="29" t="n">
        <f aca="false">CORREL($K$35:$K$256,E$35:E$256)</f>
        <v>0.858824332277573</v>
      </c>
      <c r="U27" s="29" t="n">
        <f aca="false">CORREL($K$35:$K$256,F$35:F$256)</f>
        <v>0.826848710885523</v>
      </c>
      <c r="V27" s="29" t="n">
        <f aca="false">CORREL($K$35:$K$256,G$35:G$256)</f>
        <v>0.775366456830024</v>
      </c>
      <c r="W27" s="29" t="n">
        <f aca="false">CORREL($K$35:$K$256,H$35:H$256)</f>
        <v>0.798098256025189</v>
      </c>
      <c r="X27" s="29" t="n">
        <f aca="false">CORREL($K$35:$K$256,I$35:I$256)</f>
        <v>0.88231532787169</v>
      </c>
      <c r="Y27" s="29" t="n">
        <f aca="false">CORREL($K$35:$K$256,J$35:J$256)</f>
        <v>0.884442018670311</v>
      </c>
      <c r="Z27" s="29" t="n">
        <f aca="false">CORREL($K$35:$K$256,K$35:K$256)</f>
        <v>1</v>
      </c>
      <c r="AA27" s="29" t="n">
        <f aca="false">CORREL($K$35:$K$256,L$35:L$256)</f>
        <v>0.85713563971827</v>
      </c>
      <c r="AB27" s="29" t="n">
        <f aca="false">CORREL($K$35:$K$256,M$35:M$256)</f>
        <v>0.956967986094455</v>
      </c>
      <c r="AC27" s="29" t="n">
        <f aca="false">CORREL($K$35:$K$256,N$35:N$256)</f>
        <v>0.879377170934863</v>
      </c>
      <c r="AD27" s="29" t="n">
        <f aca="false">CORREL($K$35:$K$256,O$35:O$256)</f>
        <v>0.766859230848735</v>
      </c>
      <c r="AF27" s="5" t="n">
        <v>37591</v>
      </c>
      <c r="AG27" s="32" t="n">
        <f aca="false">VLOOKUP($AF27,FilterPrice!$B$4:$O$256,FilterPrice!AG$2+1,FALSE())</f>
        <v>47</v>
      </c>
      <c r="AH27" s="32" t="n">
        <f aca="false">VLOOKUP($AF27,FilterPrice!$B$4:$O$256,FilterPrice!AH$2+1,FALSE())</f>
        <v>37.5</v>
      </c>
      <c r="AI27" s="32" t="n">
        <f aca="false">VLOOKUP($AF27,FilterPrice!$B$4:$O$256,FilterPrice!AI$2+1,FALSE())</f>
        <v>47.25</v>
      </c>
      <c r="AJ27" s="32" t="n">
        <f aca="false">VLOOKUP($AF27,FilterPrice!$B$4:$O$256,FilterPrice!AJ$2+1,FALSE())</f>
        <v>37.5</v>
      </c>
      <c r="AK27" s="32" t="n">
        <f aca="false">VLOOKUP($AF27,FilterPrice!$B$4:$O$256,FilterPrice!AK$2+1,FALSE())</f>
        <v>37.75</v>
      </c>
      <c r="AL27" s="32" t="n">
        <f aca="false">VLOOKUP($AF27,FilterPrice!$B$4:$O$256,FilterPrice!AL$2+1,FALSE())</f>
        <v>51.5</v>
      </c>
      <c r="AM27" s="32" t="n">
        <f aca="false">VLOOKUP($AF27,FilterPrice!$B$4:$O$256,FilterPrice!AM$2+1,FALSE())</f>
        <v>37.5</v>
      </c>
      <c r="AN27" s="32" t="n">
        <f aca="false">VLOOKUP($AF27,FilterPrice!$B$4:$O$256,FilterPrice!AN$2+1,FALSE())</f>
        <v>34.8549957275391</v>
      </c>
      <c r="AO27" s="32" t="n">
        <f aca="false">VLOOKUP($AF27,FilterPrice!$B$4:$O$256,FilterPrice!AO$2+1,FALSE())</f>
        <v>38.2023010253906</v>
      </c>
      <c r="AP27" s="32" t="n">
        <f aca="false">VLOOKUP($AF27,FilterPrice!$B$4:$O$256,FilterPrice!AP$2+1,FALSE())</f>
        <v>34.8549957275391</v>
      </c>
      <c r="AQ27" s="32" t="n">
        <f aca="false">VLOOKUP($AF27,FilterPrice!$B$4:$O$256,FilterPrice!AQ$2+1,FALSE())</f>
        <v>35.1549949645996</v>
      </c>
      <c r="AR27" s="32" t="n">
        <f aca="false">VLOOKUP($AF27,FilterPrice!$B$4:$O$256,FilterPrice!AR$2+1,FALSE())</f>
        <v>38.5</v>
      </c>
      <c r="AS27" s="32" t="n">
        <f aca="false">VLOOKUP($AF27,FilterPrice!$B$4:$O$256,FilterPrice!AS$2+1,FALSE())</f>
        <v>40.5499954223633</v>
      </c>
    </row>
    <row r="28" customFormat="false" ht="12.75" hidden="false" customHeight="false" outlineLevel="0" collapsed="false">
      <c r="A28" s="0" t="n">
        <f aca="false">YEAR(B28)</f>
        <v>2001</v>
      </c>
      <c r="B28" s="15" t="n">
        <f aca="false">PriceMain!B314</f>
        <v>37005</v>
      </c>
      <c r="C28" s="27" t="n">
        <f aca="false">PriceMain!D314</f>
        <v>54.75</v>
      </c>
      <c r="D28" s="27" t="n">
        <f aca="false">PriceMain!K314</f>
        <v>44.05</v>
      </c>
      <c r="E28" s="27" t="n">
        <f aca="false">PriceMain!R314</f>
        <v>53.25</v>
      </c>
      <c r="F28" s="27" t="n">
        <f aca="false">PriceMain!Y314</f>
        <v>42.75</v>
      </c>
      <c r="G28" s="27" t="n">
        <f aca="false">PriceMain!AF314</f>
        <v>44.05</v>
      </c>
      <c r="H28" s="27" t="n">
        <f aca="false">PriceMain!AM314</f>
        <v>59.25</v>
      </c>
      <c r="I28" s="27" t="n">
        <f aca="false">PriceMain!AT314</f>
        <v>40.25</v>
      </c>
      <c r="J28" s="27" t="n">
        <f aca="false">PriceMain!BA314</f>
        <v>40.25</v>
      </c>
      <c r="K28" s="27" t="n">
        <f aca="false">PriceMain!BH314</f>
        <v>39.9969177246094</v>
      </c>
      <c r="L28" s="27" t="n">
        <f aca="false">PriceMain!BO314</f>
        <v>42.75</v>
      </c>
      <c r="M28" s="27" t="n">
        <f aca="false">PriceMain!BV314</f>
        <v>38</v>
      </c>
      <c r="N28" s="27" t="n">
        <f aca="false">PriceMain!CC314</f>
        <v>47.75</v>
      </c>
      <c r="O28" s="27" t="n">
        <f aca="false">PriceMain!CJ314</f>
        <v>46.9999885559082</v>
      </c>
      <c r="Q28" s="0" t="s">
        <v>158</v>
      </c>
      <c r="R28" s="29" t="n">
        <f aca="false">CORREL($L$35:$L$256,C$35:C$256)</f>
        <v>0.968319792031652</v>
      </c>
      <c r="S28" s="29" t="n">
        <f aca="false">CORREL($L$35:$L$256,D$35:D$256)</f>
        <v>0.96699379996395</v>
      </c>
      <c r="T28" s="29" t="n">
        <f aca="false">CORREL($L$35:$L$256,E$35:E$256)</f>
        <v>0.962186811086229</v>
      </c>
      <c r="U28" s="29" t="n">
        <f aca="false">CORREL($L$35:$L$256,F$35:F$256)</f>
        <v>0.957959184938173</v>
      </c>
      <c r="V28" s="29" t="n">
        <f aca="false">CORREL($L$35:$L$256,G$35:G$256)</f>
        <v>0.972778849949416</v>
      </c>
      <c r="W28" s="29" t="n">
        <f aca="false">CORREL($L$35:$L$256,H$35:H$256)</f>
        <v>0.96848507912974</v>
      </c>
      <c r="X28" s="29" t="n">
        <f aca="false">CORREL($L$35:$L$256,I$35:I$256)</f>
        <v>0.995032554133546</v>
      </c>
      <c r="Y28" s="29" t="n">
        <f aca="false">CORREL($L$35:$L$256,J$35:J$256)</f>
        <v>0.995005169414092</v>
      </c>
      <c r="Z28" s="29" t="n">
        <f aca="false">CORREL($L$35:$L$256,K$35:K$256)</f>
        <v>0.85713563971827</v>
      </c>
      <c r="AA28" s="29" t="n">
        <f aca="false">CORREL($L$35:$L$256,L$35:L$256)</f>
        <v>1</v>
      </c>
      <c r="AB28" s="29" t="n">
        <f aca="false">CORREL($L$35:$L$256,M$35:M$256)</f>
        <v>0.946341216753026</v>
      </c>
      <c r="AC28" s="29" t="n">
        <f aca="false">CORREL($L$35:$L$256,N$35:N$256)</f>
        <v>0.99450429814039</v>
      </c>
      <c r="AD28" s="29" t="n">
        <f aca="false">CORREL($L$35:$L$256,O$35:O$256)</f>
        <v>0.957391474395092</v>
      </c>
      <c r="AF28" s="28" t="n">
        <v>2003</v>
      </c>
      <c r="AG28" s="35" t="n">
        <f aca="false">DAVERAGE(FilterPrice!$A$3:$AE$256,FilterPrice!AG$2+2,$AG$47:$AG$48)</f>
        <v>56.7833333333333</v>
      </c>
      <c r="AH28" s="35" t="n">
        <f aca="false">DAVERAGE(FilterPrice!$A$3:$AE$256,FilterPrice!AH$2+2,$AG$47:$AG$48)</f>
        <v>45.079166730245</v>
      </c>
      <c r="AI28" s="35" t="n">
        <f aca="false">DAVERAGE(FilterPrice!$A$3:$AE$256,FilterPrice!AI$2+2,$AG$47:$AG$48)</f>
        <v>52.7708333333333</v>
      </c>
      <c r="AJ28" s="35" t="n">
        <f aca="false">DAVERAGE(FilterPrice!$A$3:$AE$256,FilterPrice!AJ$2+2,$AG$47:$AG$48)</f>
        <v>41.4083333333333</v>
      </c>
      <c r="AK28" s="35" t="n">
        <f aca="false">DAVERAGE(FilterPrice!$A$3:$AE$256,FilterPrice!AK$2+2,$AG$47:$AG$48)</f>
        <v>44.7291666666667</v>
      </c>
      <c r="AL28" s="35" t="n">
        <f aca="false">DAVERAGE(FilterPrice!$A$3:$AE$256,FilterPrice!AL$2+2,$AG$47:$AG$48)</f>
        <v>65.1141666666667</v>
      </c>
      <c r="AM28" s="35" t="n">
        <f aca="false">DAVERAGE(FilterPrice!$A$3:$AE$256,FilterPrice!AM$2+2,$AG$47:$AG$48)</f>
        <v>44.8545834223429</v>
      </c>
      <c r="AN28" s="35" t="n">
        <f aca="false">DAVERAGE(FilterPrice!$A$3:$AE$256,FilterPrice!AN$2+2,$AG$47:$AG$48)</f>
        <v>43.1847893397013</v>
      </c>
      <c r="AO28" s="35" t="n">
        <f aca="false">DAVERAGE(FilterPrice!$A$3:$AE$256,FilterPrice!AO$2+2,$AG$47:$AG$48)</f>
        <v>45.4914048512777</v>
      </c>
      <c r="AP28" s="35" t="n">
        <f aca="false">DAVERAGE(FilterPrice!$A$3:$AE$256,FilterPrice!AP$2+2,$AG$47:$AG$48)</f>
        <v>44.226456006368</v>
      </c>
      <c r="AQ28" s="35" t="n">
        <f aca="false">DAVERAGE(FilterPrice!$A$3:$AE$256,FilterPrice!AQ$2+2,$AG$47:$AG$48)</f>
        <v>41.4962890497843</v>
      </c>
      <c r="AR28" s="35" t="n">
        <f aca="false">DAVERAGE(FilterPrice!$A$3:$AE$256,FilterPrice!AR$2+2,$AG$47:$AG$48)</f>
        <v>46.2491668065389</v>
      </c>
      <c r="AS28" s="35" t="n">
        <f aca="false">DAVERAGE(FilterPrice!$A$3:$AE$256,FilterPrice!AS$2+2,$AG$47:$AG$48)</f>
        <v>42.7366641362508</v>
      </c>
    </row>
    <row r="29" customFormat="false" ht="12.75" hidden="false" customHeight="false" outlineLevel="0" collapsed="false">
      <c r="A29" s="0" t="n">
        <f aca="false">YEAR(B29)</f>
        <v>2001</v>
      </c>
      <c r="B29" s="15" t="n">
        <f aca="false">PriceMain!B315</f>
        <v>37006</v>
      </c>
      <c r="C29" s="27" t="n">
        <f aca="false">PriceMain!D315</f>
        <v>54.75</v>
      </c>
      <c r="D29" s="27" t="n">
        <f aca="false">PriceMain!K315</f>
        <v>44.05</v>
      </c>
      <c r="E29" s="27" t="n">
        <f aca="false">PriceMain!R315</f>
        <v>53.25</v>
      </c>
      <c r="F29" s="27" t="n">
        <f aca="false">PriceMain!Y315</f>
        <v>42.75</v>
      </c>
      <c r="G29" s="27" t="n">
        <f aca="false">PriceMain!AF315</f>
        <v>44.05</v>
      </c>
      <c r="H29" s="27" t="n">
        <f aca="false">PriceMain!AM315</f>
        <v>59.25</v>
      </c>
      <c r="I29" s="27" t="n">
        <f aca="false">PriceMain!AT315</f>
        <v>40.25</v>
      </c>
      <c r="J29" s="27" t="n">
        <f aca="false">PriceMain!BA315</f>
        <v>40.25</v>
      </c>
      <c r="K29" s="27" t="n">
        <f aca="false">PriceMain!BH315</f>
        <v>39.9969177246094</v>
      </c>
      <c r="L29" s="27" t="n">
        <f aca="false">PriceMain!BO315</f>
        <v>42.75</v>
      </c>
      <c r="M29" s="27" t="n">
        <f aca="false">PriceMain!BV315</f>
        <v>38</v>
      </c>
      <c r="N29" s="27" t="n">
        <f aca="false">PriceMain!CC315</f>
        <v>47.75</v>
      </c>
      <c r="O29" s="27" t="n">
        <f aca="false">PriceMain!CJ315</f>
        <v>46.9999885559082</v>
      </c>
      <c r="Q29" s="0" t="s">
        <v>159</v>
      </c>
      <c r="R29" s="29" t="n">
        <f aca="false">CORREL($M$35:$M$256,C$35:C$256)</f>
        <v>0.895351635045483</v>
      </c>
      <c r="S29" s="29" t="n">
        <f aca="false">CORREL($M$35:$M$256,D$35:D$256)</f>
        <v>0.879744030360756</v>
      </c>
      <c r="T29" s="29" t="n">
        <f aca="false">CORREL($M$35:$M$256,E$35:E$256)</f>
        <v>0.925409662914554</v>
      </c>
      <c r="U29" s="29" t="n">
        <f aca="false">CORREL($M$35:$M$256,F$35:F$256)</f>
        <v>0.90632246376763</v>
      </c>
      <c r="V29" s="29" t="n">
        <f aca="false">CORREL($M$35:$M$256,G$35:G$256)</f>
        <v>0.884339745687905</v>
      </c>
      <c r="W29" s="29" t="n">
        <f aca="false">CORREL($M$35:$M$256,H$35:H$256)</f>
        <v>0.888347404585707</v>
      </c>
      <c r="X29" s="29" t="n">
        <f aca="false">CORREL($M$35:$M$256,I$35:I$256)</f>
        <v>0.961960619227482</v>
      </c>
      <c r="Y29" s="29" t="n">
        <f aca="false">CORREL($M$35:$M$256,J$35:J$256)</f>
        <v>0.962037651386504</v>
      </c>
      <c r="Z29" s="29" t="n">
        <f aca="false">CORREL($M$35:$M$256,K$35:K$256)</f>
        <v>0.956967986094455</v>
      </c>
      <c r="AA29" s="29" t="n">
        <f aca="false">CORREL($M$35:$M$256,L$35:L$256)</f>
        <v>0.946341216753026</v>
      </c>
      <c r="AB29" s="29" t="n">
        <f aca="false">CORREL($M$35:$M$256,M$35:M$256)</f>
        <v>1</v>
      </c>
      <c r="AC29" s="29" t="n">
        <f aca="false">CORREL($M$35:$M$256,N$35:N$256)</f>
        <v>0.961094520652072</v>
      </c>
      <c r="AD29" s="29" t="n">
        <f aca="false">CORREL($M$35:$M$256,O$35:O$256)</f>
        <v>0.881983377435763</v>
      </c>
      <c r="AF29" s="28" t="n">
        <v>2004</v>
      </c>
      <c r="AG29" s="35" t="n">
        <f aca="false">DAVERAGE(FilterPrice!$A$3:$AE$256,FilterPrice!AG$2+2,$AG$49:$AG$50)</f>
        <v>55.2833333333333</v>
      </c>
      <c r="AH29" s="35" t="n">
        <f aca="false">DAVERAGE(FilterPrice!$A$3:$AE$256,FilterPrice!AH$2+2,$AG$49:$AG$50)</f>
        <v>43.021666208903</v>
      </c>
      <c r="AI29" s="35" t="n">
        <f aca="false">DAVERAGE(FilterPrice!$A$3:$AE$256,FilterPrice!AI$2+2,$AG$49:$AG$50)</f>
        <v>50.7708333333333</v>
      </c>
      <c r="AJ29" s="35" t="n">
        <f aca="false">DAVERAGE(FilterPrice!$A$3:$AE$256,FilterPrice!AJ$2+2,$AG$49:$AG$50)</f>
        <v>41.8541666666667</v>
      </c>
      <c r="AK29" s="35" t="n">
        <f aca="false">DAVERAGE(FilterPrice!$A$3:$AE$256,FilterPrice!AK$2+2,$AG$49:$AG$50)</f>
        <v>42.2291666666667</v>
      </c>
      <c r="AL29" s="35" t="n">
        <f aca="false">DAVERAGE(FilterPrice!$A$3:$AE$256,FilterPrice!AL$2+2,$AG$49:$AG$50)</f>
        <v>65.1641666666667</v>
      </c>
      <c r="AM29" s="35" t="n">
        <f aca="false">DAVERAGE(FilterPrice!$A$3:$AE$256,FilterPrice!AM$2+2,$AG$49:$AG$50)</f>
        <v>43.0837500890096</v>
      </c>
      <c r="AN29" s="35" t="n">
        <f aca="false">DAVERAGE(FilterPrice!$A$3:$AE$256,FilterPrice!AN$2+2,$AG$49:$AG$50)</f>
        <v>42.1431226730347</v>
      </c>
      <c r="AO29" s="35" t="n">
        <f aca="false">DAVERAGE(FilterPrice!$A$3:$AE$256,FilterPrice!AO$2+2,$AG$49:$AG$50)</f>
        <v>44.190363184611</v>
      </c>
      <c r="AP29" s="35" t="n">
        <f aca="false">DAVERAGE(FilterPrice!$A$3:$AE$256,FilterPrice!AP$2+2,$AG$49:$AG$50)</f>
        <v>43.0993725458781</v>
      </c>
      <c r="AQ29" s="35" t="n">
        <f aca="false">DAVERAGE(FilterPrice!$A$3:$AE$256,FilterPrice!AQ$2+2,$AG$49:$AG$50)</f>
        <v>40.1887890497843</v>
      </c>
      <c r="AR29" s="35" t="n">
        <f aca="false">DAVERAGE(FilterPrice!$A$3:$AE$256,FilterPrice!AR$2+2,$AG$49:$AG$50)</f>
        <v>43.7491668065389</v>
      </c>
      <c r="AS29" s="35" t="n">
        <f aca="false">DAVERAGE(FilterPrice!$A$3:$AE$256,FilterPrice!AS$2+2,$AG$49:$AG$50)</f>
        <v>41.8408308029175</v>
      </c>
    </row>
    <row r="30" customFormat="false" ht="12.75" hidden="false" customHeight="false" outlineLevel="0" collapsed="false">
      <c r="A30" s="0" t="n">
        <f aca="false">YEAR(B30)</f>
        <v>2001</v>
      </c>
      <c r="B30" s="15" t="n">
        <f aca="false">PriceMain!B316</f>
        <v>37007</v>
      </c>
      <c r="C30" s="27" t="n">
        <f aca="false">PriceMain!D316</f>
        <v>54.75</v>
      </c>
      <c r="D30" s="27" t="n">
        <f aca="false">PriceMain!K316</f>
        <v>44.05</v>
      </c>
      <c r="E30" s="27" t="n">
        <f aca="false">PriceMain!R316</f>
        <v>53.25</v>
      </c>
      <c r="F30" s="27" t="n">
        <f aca="false">PriceMain!Y316</f>
        <v>42.75</v>
      </c>
      <c r="G30" s="27" t="n">
        <f aca="false">PriceMain!AF316</f>
        <v>44.05</v>
      </c>
      <c r="H30" s="27" t="n">
        <f aca="false">PriceMain!AM316</f>
        <v>59.25</v>
      </c>
      <c r="I30" s="27" t="n">
        <f aca="false">PriceMain!AT316</f>
        <v>40.25</v>
      </c>
      <c r="J30" s="27" t="n">
        <f aca="false">PriceMain!BA316</f>
        <v>40.25</v>
      </c>
      <c r="K30" s="27" t="n">
        <f aca="false">PriceMain!BH316</f>
        <v>39.9969177246094</v>
      </c>
      <c r="L30" s="27" t="n">
        <f aca="false">PriceMain!BO316</f>
        <v>42.75</v>
      </c>
      <c r="M30" s="27" t="n">
        <f aca="false">PriceMain!BV316</f>
        <v>38</v>
      </c>
      <c r="N30" s="27" t="n">
        <f aca="false">PriceMain!CC316</f>
        <v>47.75</v>
      </c>
      <c r="O30" s="27" t="n">
        <f aca="false">PriceMain!CJ316</f>
        <v>46.9999885559082</v>
      </c>
      <c r="Q30" s="0" t="s">
        <v>160</v>
      </c>
      <c r="R30" s="29" t="n">
        <f aca="false">CORREL($N$35:$N$256,C$35:C$256)</f>
        <v>0.959519587790697</v>
      </c>
      <c r="S30" s="29" t="n">
        <f aca="false">CORREL($N$35:$N$256,D$35:D$256)</f>
        <v>0.960265742067539</v>
      </c>
      <c r="T30" s="29" t="n">
        <f aca="false">CORREL($N$35:$N$256,E$35:E$256)</f>
        <v>0.963496174146734</v>
      </c>
      <c r="U30" s="29" t="n">
        <f aca="false">CORREL($N$35:$N$256,F$35:F$256)</f>
        <v>0.949588192617206</v>
      </c>
      <c r="V30" s="29" t="n">
        <f aca="false">CORREL($N$35:$N$256,G$35:G$256)</f>
        <v>0.966917647230631</v>
      </c>
      <c r="W30" s="29" t="n">
        <f aca="false">CORREL($N$35:$N$256,H$35:H$256)</f>
        <v>0.958358497071495</v>
      </c>
      <c r="X30" s="29" t="n">
        <f aca="false">CORREL($N$35:$N$256,I$35:I$256)</f>
        <v>0.998973163363105</v>
      </c>
      <c r="Y30" s="29" t="n">
        <f aca="false">CORREL($N$35:$N$256,J$35:J$256)</f>
        <v>0.997503356880925</v>
      </c>
      <c r="Z30" s="29" t="n">
        <f aca="false">CORREL($N$35:$N$256,K$35:K$256)</f>
        <v>0.879377170934863</v>
      </c>
      <c r="AA30" s="29" t="n">
        <f aca="false">CORREL($N$35:$N$256,L$35:L$256)</f>
        <v>0.99450429814039</v>
      </c>
      <c r="AB30" s="29" t="n">
        <f aca="false">CORREL($N$35:$N$256,M$35:M$256)</f>
        <v>0.961094520652072</v>
      </c>
      <c r="AC30" s="29" t="n">
        <f aca="false">CORREL($N$35:$N$256,N$35:N$256)</f>
        <v>1</v>
      </c>
      <c r="AD30" s="29" t="n">
        <f aca="false">CORREL($N$35:$N$256,O$35:O$256)</f>
        <v>0.954140650958553</v>
      </c>
      <c r="AF30" s="28" t="n">
        <v>2005</v>
      </c>
      <c r="AG30" s="35" t="n">
        <f aca="false">DAVERAGE(FilterPrice!$A$3:$AE$256,FilterPrice!AG$2+2,$AG$51:$AG$52)</f>
        <v>54.0333333333333</v>
      </c>
      <c r="AH30" s="35" t="n">
        <f aca="false">DAVERAGE(FilterPrice!$A$3:$AE$256,FilterPrice!AH$2+2,$AG$51:$AG$52)</f>
        <v>42.3883334795634</v>
      </c>
      <c r="AI30" s="35" t="n">
        <f aca="false">DAVERAGE(FilterPrice!$A$3:$AE$256,FilterPrice!AI$2+2,$AG$51:$AG$52)</f>
        <v>48.7708333333333</v>
      </c>
      <c r="AJ30" s="35" t="n">
        <f aca="false">DAVERAGE(FilterPrice!$A$3:$AE$256,FilterPrice!AJ$2+2,$AG$51:$AG$52)</f>
        <v>41.1875</v>
      </c>
      <c r="AK30" s="35" t="n">
        <f aca="false">DAVERAGE(FilterPrice!$A$3:$AE$256,FilterPrice!AK$2+2,$AG$51:$AG$52)</f>
        <v>41.8125</v>
      </c>
      <c r="AL30" s="35" t="n">
        <f aca="false">DAVERAGE(FilterPrice!$A$3:$AE$256,FilterPrice!AL$2+2,$AG$51:$AG$52)</f>
        <v>63.1808333333333</v>
      </c>
      <c r="AM30" s="35" t="n">
        <f aca="false">DAVERAGE(FilterPrice!$A$3:$AE$256,FilterPrice!AM$2+2,$AG$51:$AG$52)</f>
        <v>41.8487170537313</v>
      </c>
      <c r="AN30" s="35" t="n">
        <f aca="false">DAVERAGE(FilterPrice!$A$3:$AE$256,FilterPrice!AN$2+2,$AG$51:$AG$52)</f>
        <v>41.226456006368</v>
      </c>
      <c r="AO30" s="35" t="n">
        <f aca="false">DAVERAGE(FilterPrice!$A$3:$AE$256,FilterPrice!AO$2+2,$AG$51:$AG$52)</f>
        <v>43.6830715179443</v>
      </c>
      <c r="AP30" s="35" t="n">
        <f aca="false">DAVERAGE(FilterPrice!$A$3:$AE$256,FilterPrice!AP$2+2,$AG$51:$AG$52)</f>
        <v>42.5087480545044</v>
      </c>
      <c r="AQ30" s="35" t="n">
        <f aca="false">DAVERAGE(FilterPrice!$A$3:$AE$256,FilterPrice!AQ$2+2,$AG$51:$AG$52)</f>
        <v>38.8971223831177</v>
      </c>
      <c r="AR30" s="35" t="n">
        <f aca="false">DAVERAGE(FilterPrice!$A$3:$AE$256,FilterPrice!AR$2+2,$AG$51:$AG$52)</f>
        <v>42.5649671554565</v>
      </c>
      <c r="AS30" s="35" t="n">
        <f aca="false">DAVERAGE(FilterPrice!$A$3:$AE$256,FilterPrice!AS$2+2,$AG$51:$AG$52)</f>
        <v>41.6741641362508</v>
      </c>
    </row>
    <row r="31" customFormat="false" ht="12.75" hidden="false" customHeight="false" outlineLevel="0" collapsed="false">
      <c r="A31" s="0" t="n">
        <f aca="false">YEAR(B31)</f>
        <v>2001</v>
      </c>
      <c r="B31" s="15" t="n">
        <f aca="false">PriceMain!B317</f>
        <v>37008</v>
      </c>
      <c r="C31" s="27" t="n">
        <f aca="false">PriceMain!D317</f>
        <v>54.75</v>
      </c>
      <c r="D31" s="27" t="n">
        <f aca="false">PriceMain!K317</f>
        <v>44.05</v>
      </c>
      <c r="E31" s="27" t="n">
        <f aca="false">PriceMain!R317</f>
        <v>53.25</v>
      </c>
      <c r="F31" s="27" t="n">
        <f aca="false">PriceMain!Y317</f>
        <v>42.75</v>
      </c>
      <c r="G31" s="27" t="n">
        <f aca="false">PriceMain!AF317</f>
        <v>44.05</v>
      </c>
      <c r="H31" s="27" t="n">
        <f aca="false">PriceMain!AM317</f>
        <v>59.25</v>
      </c>
      <c r="I31" s="27" t="n">
        <f aca="false">PriceMain!AT317</f>
        <v>40.25</v>
      </c>
      <c r="J31" s="27" t="n">
        <f aca="false">PriceMain!BA317</f>
        <v>40.25</v>
      </c>
      <c r="K31" s="27" t="n">
        <f aca="false">PriceMain!BH317</f>
        <v>39.9969177246094</v>
      </c>
      <c r="L31" s="27" t="n">
        <f aca="false">PriceMain!BO317</f>
        <v>42.75</v>
      </c>
      <c r="M31" s="27" t="n">
        <f aca="false">PriceMain!BV317</f>
        <v>38</v>
      </c>
      <c r="N31" s="27" t="n">
        <f aca="false">PriceMain!CC317</f>
        <v>47.75</v>
      </c>
      <c r="O31" s="27" t="n">
        <f aca="false">PriceMain!CJ317</f>
        <v>46.9999885559082</v>
      </c>
      <c r="Q31" s="0" t="s">
        <v>161</v>
      </c>
      <c r="R31" s="29" t="n">
        <f aca="false">CORREL($O$35:$O$256,C$35:C$256)</f>
        <v>0.928112255438805</v>
      </c>
      <c r="S31" s="29" t="n">
        <f aca="false">CORREL($O$35:$O$256,D$35:D$256)</f>
        <v>0.956617135822583</v>
      </c>
      <c r="T31" s="29" t="n">
        <f aca="false">CORREL($O$35:$O$256,E$35:E$256)</f>
        <v>0.924467506547008</v>
      </c>
      <c r="U31" s="29" t="n">
        <f aca="false">CORREL($O$35:$O$256,F$35:F$256)</f>
        <v>0.929556180550801</v>
      </c>
      <c r="V31" s="29" t="n">
        <f aca="false">CORREL($O$35:$O$256,G$35:G$256)</f>
        <v>0.950927817179271</v>
      </c>
      <c r="W31" s="29" t="n">
        <f aca="false">CORREL($O$35:$O$256,H$35:H$256)</f>
        <v>0.916782602365603</v>
      </c>
      <c r="X31" s="29" t="n">
        <f aca="false">CORREL($O$35:$O$256,I$35:I$256)</f>
        <v>0.951168349561006</v>
      </c>
      <c r="Y31" s="29" t="n">
        <f aca="false">CORREL($O$35:$O$256,J$35:J$256)</f>
        <v>0.949176441278445</v>
      </c>
      <c r="Z31" s="29" t="n">
        <f aca="false">CORREL($O$35:$O$256,K$35:K$256)</f>
        <v>0.766859230848735</v>
      </c>
      <c r="AA31" s="29" t="n">
        <f aca="false">CORREL($O$35:$O$256,L$35:L$256)</f>
        <v>0.957391474395092</v>
      </c>
      <c r="AB31" s="29" t="n">
        <f aca="false">CORREL($O$35:$O$256,M$35:M$256)</f>
        <v>0.881983377435763</v>
      </c>
      <c r="AC31" s="29" t="n">
        <f aca="false">CORREL($O$35:$O$256,N$35:N$256)</f>
        <v>0.954140650958553</v>
      </c>
      <c r="AD31" s="29" t="n">
        <f aca="false">CORREL($O$35:$O$256,O$35:O$256)</f>
        <v>1</v>
      </c>
      <c r="AF31" s="28" t="n">
        <v>2006</v>
      </c>
      <c r="AG31" s="35" t="n">
        <f aca="false">DAVERAGE(FilterPrice!$A$3:$AE$256,FilterPrice!AG$2+2,$AG$53:$AG$54)</f>
        <v>52.95</v>
      </c>
      <c r="AH31" s="35" t="n">
        <f aca="false">DAVERAGE(FilterPrice!$A$3:$AE$256,FilterPrice!AH$2+2,$AG$53:$AG$54)</f>
        <v>42.6716664632162</v>
      </c>
      <c r="AI31" s="35" t="n">
        <f aca="false">DAVERAGE(FilterPrice!$A$3:$AE$256,FilterPrice!AI$2+2,$AG$53:$AG$54)</f>
        <v>47.7708333333333</v>
      </c>
      <c r="AJ31" s="35" t="n">
        <f aca="false">DAVERAGE(FilterPrice!$A$3:$AE$256,FilterPrice!AJ$2+2,$AG$53:$AG$54)</f>
        <v>40.625</v>
      </c>
      <c r="AK31" s="35" t="n">
        <f aca="false">DAVERAGE(FilterPrice!$A$3:$AE$256,FilterPrice!AK$2+2,$AG$53:$AG$54)</f>
        <v>41.25</v>
      </c>
      <c r="AL31" s="35" t="n">
        <f aca="false">DAVERAGE(FilterPrice!$A$3:$AE$256,FilterPrice!AL$2+2,$AG$53:$AG$54)</f>
        <v>62.0975</v>
      </c>
      <c r="AM31" s="35" t="n">
        <f aca="false">DAVERAGE(FilterPrice!$A$3:$AE$256,FilterPrice!AM$2+2,$AG$53:$AG$54)</f>
        <v>41.4972893397013</v>
      </c>
      <c r="AN31" s="35" t="n">
        <f aca="false">DAVERAGE(FilterPrice!$A$3:$AE$256,FilterPrice!AN$2+2,$AG$53:$AG$54)</f>
        <v>40.9972893397013</v>
      </c>
      <c r="AO31" s="35" t="n">
        <f aca="false">DAVERAGE(FilterPrice!$A$3:$AE$256,FilterPrice!AO$2+2,$AG$53:$AG$54)</f>
        <v>43.6226548512777</v>
      </c>
      <c r="AP31" s="35" t="n">
        <f aca="false">DAVERAGE(FilterPrice!$A$3:$AE$256,FilterPrice!AP$2+2,$AG$53:$AG$54)</f>
        <v>42.380623181661</v>
      </c>
      <c r="AQ31" s="35" t="n">
        <f aca="false">DAVERAGE(FilterPrice!$A$3:$AE$256,FilterPrice!AQ$2+2,$AG$53:$AG$54)</f>
        <v>38.9387890497843</v>
      </c>
      <c r="AR31" s="35" t="n">
        <f aca="false">DAVERAGE(FilterPrice!$A$3:$AE$256,FilterPrice!AR$2+2,$AG$53:$AG$54)</f>
        <v>42.5972893397013</v>
      </c>
      <c r="AS31" s="35" t="n">
        <f aca="false">DAVERAGE(FilterPrice!$A$3:$AE$256,FilterPrice!AS$2+2,$AG$53:$AG$54)</f>
        <v>41.7158308029175</v>
      </c>
    </row>
    <row r="32" customFormat="false" ht="12.75" hidden="false" customHeight="false" outlineLevel="0" collapsed="false">
      <c r="A32" s="0" t="n">
        <f aca="false">YEAR(B32)</f>
        <v>2001</v>
      </c>
      <c r="B32" s="15" t="n">
        <f aca="false">PriceMain!B318</f>
        <v>37009</v>
      </c>
      <c r="C32" s="27" t="n">
        <f aca="false">PriceMain!D318</f>
        <v>45</v>
      </c>
      <c r="D32" s="27" t="n">
        <f aca="false">PriceMain!K318</f>
        <v>31.9999996948242</v>
      </c>
      <c r="E32" s="27" t="n">
        <f aca="false">PriceMain!R318</f>
        <v>46</v>
      </c>
      <c r="F32" s="27" t="n">
        <f aca="false">PriceMain!Y318</f>
        <v>34</v>
      </c>
      <c r="G32" s="27" t="n">
        <f aca="false">PriceMain!AF318</f>
        <v>31.9999996948242</v>
      </c>
      <c r="H32" s="27" t="n">
        <f aca="false">PriceMain!AM318</f>
        <v>47.5</v>
      </c>
      <c r="I32" s="27" t="n">
        <f aca="false">PriceMain!AT318</f>
        <v>20</v>
      </c>
      <c r="J32" s="27" t="n">
        <f aca="false">PriceMain!BA318</f>
        <v>28</v>
      </c>
      <c r="K32" s="27" t="n">
        <f aca="false">PriceMain!BH318</f>
        <v>30.9969177246094</v>
      </c>
      <c r="L32" s="27" t="n">
        <f aca="false">PriceMain!BO318</f>
        <v>32.75</v>
      </c>
      <c r="M32" s="27" t="n">
        <f aca="false">PriceMain!BV318</f>
        <v>23.5</v>
      </c>
      <c r="N32" s="27" t="n">
        <f aca="false">PriceMain!CC318</f>
        <v>33.75</v>
      </c>
      <c r="O32" s="27" t="n">
        <f aca="false">PriceMain!CJ318</f>
        <v>39.9999885559082</v>
      </c>
      <c r="AF32" s="28" t="n">
        <v>2007</v>
      </c>
      <c r="AG32" s="35" t="n">
        <f aca="false">DAVERAGE(FilterPrice!$A$3:$AE$256,FilterPrice!AG$2+2,$AG$55:$AG$56)</f>
        <v>52.275</v>
      </c>
      <c r="AH32" s="35" t="n">
        <f aca="false">DAVERAGE(FilterPrice!$A$3:$AE$256,FilterPrice!AH$2+2,$AG$55:$AG$56)</f>
        <v>43.8799997965495</v>
      </c>
      <c r="AI32" s="35" t="n">
        <f aca="false">DAVERAGE(FilterPrice!$A$3:$AE$256,FilterPrice!AI$2+2,$AG$55:$AG$56)</f>
        <v>47.7708333333333</v>
      </c>
      <c r="AJ32" s="35" t="n">
        <f aca="false">DAVERAGE(FilterPrice!$A$3:$AE$256,FilterPrice!AJ$2+2,$AG$55:$AG$56)</f>
        <v>40.25</v>
      </c>
      <c r="AK32" s="35" t="n">
        <f aca="false">DAVERAGE(FilterPrice!$A$3:$AE$256,FilterPrice!AK$2+2,$AG$55:$AG$56)</f>
        <v>41.6666666666667</v>
      </c>
      <c r="AL32" s="35" t="n">
        <f aca="false">DAVERAGE(FilterPrice!$A$3:$AE$256,FilterPrice!AL$2+2,$AG$55:$AG$56)</f>
        <v>61.4225</v>
      </c>
      <c r="AM32" s="35" t="n">
        <f aca="false">DAVERAGE(FilterPrice!$A$3:$AE$256,FilterPrice!AM$2+2,$AG$55:$AG$56)</f>
        <v>41.9972893397013</v>
      </c>
      <c r="AN32" s="35" t="n">
        <f aca="false">DAVERAGE(FilterPrice!$A$3:$AE$256,FilterPrice!AN$2+2,$AG$55:$AG$56)</f>
        <v>41.4972893397013</v>
      </c>
      <c r="AO32" s="35" t="n">
        <f aca="false">DAVERAGE(FilterPrice!$A$3:$AE$256,FilterPrice!AO$2+2,$AG$55:$AG$56)</f>
        <v>43.9664048512777</v>
      </c>
      <c r="AP32" s="35" t="n">
        <f aca="false">DAVERAGE(FilterPrice!$A$3:$AE$256,FilterPrice!AP$2+2,$AG$55:$AG$56)</f>
        <v>42.8285395304362</v>
      </c>
      <c r="AQ32" s="35" t="n">
        <f aca="false">DAVERAGE(FilterPrice!$A$3:$AE$256,FilterPrice!AQ$2+2,$AG$55:$AG$56)</f>
        <v>39.980455716451</v>
      </c>
      <c r="AR32" s="35" t="n">
        <f aca="false">DAVERAGE(FilterPrice!$A$3:$AE$256,FilterPrice!AR$2+2,$AG$55:$AG$56)</f>
        <v>43.0972893397013</v>
      </c>
      <c r="AS32" s="35" t="n">
        <f aca="false">DAVERAGE(FilterPrice!$A$3:$AE$256,FilterPrice!AS$2+2,$AG$55:$AG$56)</f>
        <v>42.3824974695841</v>
      </c>
    </row>
    <row r="33" customFormat="false" ht="12.75" hidden="false" customHeight="false" outlineLevel="0" collapsed="false">
      <c r="A33" s="0" t="n">
        <f aca="false">YEAR(B33)</f>
        <v>2001</v>
      </c>
      <c r="B33" s="15" t="n">
        <f aca="false">PriceMain!B319</f>
        <v>37010</v>
      </c>
      <c r="C33" s="27" t="n">
        <f aca="false">PriceMain!D319</f>
        <v>45</v>
      </c>
      <c r="D33" s="27" t="n">
        <f aca="false">PriceMain!K319</f>
        <v>32.0000011444092</v>
      </c>
      <c r="E33" s="27" t="n">
        <f aca="false">PriceMain!R319</f>
        <v>46</v>
      </c>
      <c r="F33" s="27" t="n">
        <f aca="false">PriceMain!Y319</f>
        <v>34</v>
      </c>
      <c r="G33" s="27" t="n">
        <f aca="false">PriceMain!AF319</f>
        <v>32.0000011444092</v>
      </c>
      <c r="H33" s="27" t="n">
        <f aca="false">PriceMain!AM319</f>
        <v>47.5</v>
      </c>
      <c r="I33" s="27" t="n">
        <f aca="false">PriceMain!AT319</f>
        <v>20</v>
      </c>
      <c r="J33" s="27" t="n">
        <f aca="false">PriceMain!BA319</f>
        <v>28</v>
      </c>
      <c r="K33" s="27" t="n">
        <f aca="false">PriceMain!BH319</f>
        <v>29.4969177246094</v>
      </c>
      <c r="L33" s="27" t="n">
        <f aca="false">PriceMain!BO319</f>
        <v>31.25</v>
      </c>
      <c r="M33" s="27" t="n">
        <f aca="false">PriceMain!BV319</f>
        <v>20.25</v>
      </c>
      <c r="N33" s="27" t="n">
        <f aca="false">PriceMain!CC319</f>
        <v>33.75</v>
      </c>
      <c r="O33" s="27" t="n">
        <f aca="false">PriceMain!CJ319</f>
        <v>39.9999885559082</v>
      </c>
      <c r="AF33" s="28" t="n">
        <v>2008</v>
      </c>
      <c r="AG33" s="35" t="n">
        <f aca="false">DAVERAGE(FilterPrice!$A$3:$AE$256,FilterPrice!AG$2+2,$AG$57:$AG$58)</f>
        <v>51.575</v>
      </c>
      <c r="AH33" s="35" t="n">
        <f aca="false">DAVERAGE(FilterPrice!$A$3:$AE$256,FilterPrice!AH$2+2,$AG$57:$AG$58)</f>
        <v>45.0049997965495</v>
      </c>
      <c r="AI33" s="35" t="n">
        <f aca="false">DAVERAGE(FilterPrice!$A$3:$AE$256,FilterPrice!AI$2+2,$AG$57:$AG$58)</f>
        <v>47.7708333333333</v>
      </c>
      <c r="AJ33" s="35" t="n">
        <f aca="false">DAVERAGE(FilterPrice!$A$3:$AE$256,FilterPrice!AJ$2+2,$AG$57:$AG$58)</f>
        <v>40.2916666666667</v>
      </c>
      <c r="AK33" s="35" t="n">
        <f aca="false">DAVERAGE(FilterPrice!$A$3:$AE$256,FilterPrice!AK$2+2,$AG$57:$AG$58)</f>
        <v>41.9791666666667</v>
      </c>
      <c r="AL33" s="35" t="n">
        <f aca="false">DAVERAGE(FilterPrice!$A$3:$AE$256,FilterPrice!AL$2+2,$AG$57:$AG$58)</f>
        <v>60.7225</v>
      </c>
      <c r="AM33" s="35" t="n">
        <f aca="false">DAVERAGE(FilterPrice!$A$3:$AE$256,FilterPrice!AM$2+2,$AG$57:$AG$58)</f>
        <v>42.5597893397013</v>
      </c>
      <c r="AN33" s="35" t="n">
        <f aca="false">DAVERAGE(FilterPrice!$A$3:$AE$256,FilterPrice!AN$2+2,$AG$57:$AG$58)</f>
        <v>42.0597893397013</v>
      </c>
      <c r="AO33" s="35" t="n">
        <f aca="false">DAVERAGE(FilterPrice!$A$3:$AE$256,FilterPrice!AO$2+2,$AG$57:$AG$58)</f>
        <v>44.352863184611</v>
      </c>
      <c r="AP33" s="35" t="n">
        <f aca="false">DAVERAGE(FilterPrice!$A$3:$AE$256,FilterPrice!AP$2+2,$AG$57:$AG$58)</f>
        <v>43.3191645940145</v>
      </c>
      <c r="AQ33" s="35" t="n">
        <f aca="false">DAVERAGE(FilterPrice!$A$3:$AE$256,FilterPrice!AQ$2+2,$AG$57:$AG$58)</f>
        <v>40.2721223831177</v>
      </c>
      <c r="AR33" s="35" t="n">
        <f aca="false">DAVERAGE(FilterPrice!$A$3:$AE$256,FilterPrice!AR$2+2,$AG$57:$AG$58)</f>
        <v>43.6597893397013</v>
      </c>
      <c r="AS33" s="35" t="n">
        <f aca="false">DAVERAGE(FilterPrice!$A$3:$AE$256,FilterPrice!AS$2+2,$AG$57:$AG$58)</f>
        <v>43.3824974695841</v>
      </c>
    </row>
    <row r="34" customFormat="false" ht="12.75" hidden="false" customHeight="false" outlineLevel="0" collapsed="false">
      <c r="A34" s="0" t="n">
        <f aca="false">YEAR(B34)</f>
        <v>2001</v>
      </c>
      <c r="B34" s="15" t="n">
        <f aca="false">PriceMain!B320</f>
        <v>37011</v>
      </c>
      <c r="C34" s="27" t="n">
        <f aca="false">PriceMain!D320</f>
        <v>54.75</v>
      </c>
      <c r="D34" s="27" t="n">
        <f aca="false">PriceMain!K320</f>
        <v>44.05</v>
      </c>
      <c r="E34" s="27" t="n">
        <f aca="false">PriceMain!R320</f>
        <v>53.25</v>
      </c>
      <c r="F34" s="27" t="n">
        <f aca="false">PriceMain!Y320</f>
        <v>42.75</v>
      </c>
      <c r="G34" s="27" t="n">
        <f aca="false">PriceMain!AF320</f>
        <v>44.05</v>
      </c>
      <c r="H34" s="27" t="n">
        <f aca="false">PriceMain!AM320</f>
        <v>59.25</v>
      </c>
      <c r="I34" s="27" t="n">
        <f aca="false">PriceMain!AT320</f>
        <v>40.2499992370606</v>
      </c>
      <c r="J34" s="27" t="n">
        <f aca="false">PriceMain!BA320</f>
        <v>40.25</v>
      </c>
      <c r="K34" s="27" t="n">
        <f aca="false">PriceMain!BH320</f>
        <v>38.7469177246094</v>
      </c>
      <c r="L34" s="27" t="n">
        <f aca="false">PriceMain!BO320</f>
        <v>40.5</v>
      </c>
      <c r="M34" s="27" t="n">
        <f aca="false">PriceMain!BV320</f>
        <v>38</v>
      </c>
      <c r="N34" s="27" t="n">
        <f aca="false">PriceMain!CC320</f>
        <v>47.75</v>
      </c>
      <c r="O34" s="27" t="n">
        <f aca="false">PriceMain!CJ320</f>
        <v>46.9999885559082</v>
      </c>
      <c r="AF34" s="28" t="n">
        <v>2009</v>
      </c>
      <c r="AG34" s="35" t="n">
        <f aca="false">DAVERAGE(FilterPrice!$A$3:$AE$256,FilterPrice!AG$2+2,$AG$59:$AG$60)</f>
        <v>51.0666666666667</v>
      </c>
      <c r="AH34" s="35" t="n">
        <f aca="false">DAVERAGE(FilterPrice!$A$3:$AE$256,FilterPrice!AH$2+2,$AG$59:$AG$60)</f>
        <v>45.1924997965495</v>
      </c>
      <c r="AI34" s="35" t="n">
        <f aca="false">DAVERAGE(FilterPrice!$A$3:$AE$256,FilterPrice!AI$2+2,$AG$59:$AG$60)</f>
        <v>47.7708333333333</v>
      </c>
      <c r="AJ34" s="35" t="n">
        <f aca="false">DAVERAGE(FilterPrice!$A$3:$AE$256,FilterPrice!AJ$2+2,$AG$59:$AG$60)</f>
        <v>40.575</v>
      </c>
      <c r="AK34" s="35" t="n">
        <f aca="false">DAVERAGE(FilterPrice!$A$3:$AE$256,FilterPrice!AK$2+2,$AG$59:$AG$60)</f>
        <v>42.1666666666667</v>
      </c>
      <c r="AL34" s="35" t="n">
        <f aca="false">DAVERAGE(FilterPrice!$A$3:$AE$256,FilterPrice!AL$2+2,$AG$59:$AG$60)</f>
        <v>60.2141666666667</v>
      </c>
      <c r="AM34" s="35" t="n">
        <f aca="false">DAVERAGE(FilterPrice!$A$3:$AE$256,FilterPrice!AM$2+2,$AG$59:$AG$60)</f>
        <v>43.351456006368</v>
      </c>
      <c r="AN34" s="35" t="n">
        <f aca="false">DAVERAGE(FilterPrice!$A$3:$AE$256,FilterPrice!AN$2+2,$AG$59:$AG$60)</f>
        <v>42.851456006368</v>
      </c>
      <c r="AO34" s="35" t="n">
        <f aca="false">DAVERAGE(FilterPrice!$A$3:$AE$256,FilterPrice!AO$2+2,$AG$59:$AG$60)</f>
        <v>44.8986965179443</v>
      </c>
      <c r="AP34" s="35" t="n">
        <f aca="false">DAVERAGE(FilterPrice!$A$3:$AE$256,FilterPrice!AP$2+2,$AG$59:$AG$60)</f>
        <v>43.9691638946533</v>
      </c>
      <c r="AQ34" s="35" t="n">
        <f aca="false">DAVERAGE(FilterPrice!$A$3:$AE$256,FilterPrice!AQ$2+2,$AG$59:$AG$60)</f>
        <v>41.0637890497843</v>
      </c>
      <c r="AR34" s="35" t="n">
        <f aca="false">DAVERAGE(FilterPrice!$A$3:$AE$256,FilterPrice!AR$2+2,$AG$59:$AG$60)</f>
        <v>44.451456006368</v>
      </c>
      <c r="AS34" s="35" t="n">
        <f aca="false">DAVERAGE(FilterPrice!$A$3:$AE$256,FilterPrice!AS$2+2,$AG$59:$AG$60)</f>
        <v>43.8824974695841</v>
      </c>
    </row>
    <row r="35" customFormat="false" ht="12.75" hidden="false" customHeight="false" outlineLevel="0" collapsed="false">
      <c r="A35" s="0" t="n">
        <f aca="false">YEAR(B35)</f>
        <v>2001</v>
      </c>
      <c r="B35" s="15" t="n">
        <f aca="false">PriceMain!B321</f>
        <v>37042</v>
      </c>
      <c r="C35" s="27" t="n">
        <f aca="false">PriceMain!D321</f>
        <v>60.25</v>
      </c>
      <c r="D35" s="27" t="n">
        <f aca="false">PriceMain!K321</f>
        <v>48.25</v>
      </c>
      <c r="E35" s="27" t="n">
        <f aca="false">PriceMain!R321</f>
        <v>58.5</v>
      </c>
      <c r="F35" s="27" t="n">
        <f aca="false">PriceMain!Y321</f>
        <v>45</v>
      </c>
      <c r="G35" s="27" t="n">
        <f aca="false">PriceMain!AF321</f>
        <v>48.25</v>
      </c>
      <c r="H35" s="27" t="n">
        <f aca="false">PriceMain!AM321</f>
        <v>67.25</v>
      </c>
      <c r="I35" s="27" t="n">
        <f aca="false">PriceMain!AT321</f>
        <v>52</v>
      </c>
      <c r="J35" s="27" t="n">
        <f aca="false">PriceMain!BA321</f>
        <v>46.75</v>
      </c>
      <c r="K35" s="27" t="n">
        <f aca="false">PriceMain!BH321</f>
        <v>43.75</v>
      </c>
      <c r="L35" s="27" t="n">
        <f aca="false">PriceMain!BO321</f>
        <v>49.25</v>
      </c>
      <c r="M35" s="27" t="n">
        <f aca="false">PriceMain!BV321</f>
        <v>43.75</v>
      </c>
      <c r="N35" s="27" t="n">
        <f aca="false">PriceMain!CC321</f>
        <v>55.75</v>
      </c>
      <c r="O35" s="27" t="n">
        <f aca="false">PriceMain!CJ321</f>
        <v>58.75</v>
      </c>
      <c r="AF35" s="28" t="n">
        <v>2010</v>
      </c>
      <c r="AG35" s="35" t="n">
        <f aca="false">DAVERAGE(FilterPrice!$A$3:$AE$256,FilterPrice!AG$2+2,$AG$61:$AG$62)</f>
        <v>51.475</v>
      </c>
      <c r="AH35" s="35" t="n">
        <f aca="false">DAVERAGE(FilterPrice!$A$3:$AE$256,FilterPrice!AH$2+2,$AG$61:$AG$62)</f>
        <v>46.6924997965495</v>
      </c>
      <c r="AI35" s="35" t="n">
        <f aca="false">DAVERAGE(FilterPrice!$A$3:$AE$256,FilterPrice!AI$2+2,$AG$61:$AG$62)</f>
        <v>48.1583333333333</v>
      </c>
      <c r="AJ35" s="35" t="n">
        <f aca="false">DAVERAGE(FilterPrice!$A$3:$AE$256,FilterPrice!AJ$2+2,$AG$61:$AG$62)</f>
        <v>40.8583333333333</v>
      </c>
      <c r="AK35" s="35" t="n">
        <f aca="false">DAVERAGE(FilterPrice!$A$3:$AE$256,FilterPrice!AK$2+2,$AG$61:$AG$62)</f>
        <v>43.6666666666667</v>
      </c>
      <c r="AL35" s="35" t="n">
        <f aca="false">DAVERAGE(FilterPrice!$A$3:$AE$256,FilterPrice!AL$2+2,$AG$61:$AG$62)</f>
        <v>60.6225</v>
      </c>
      <c r="AM35" s="35" t="n">
        <f aca="false">DAVERAGE(FilterPrice!$A$3:$AE$256,FilterPrice!AM$2+2,$AG$61:$AG$62)</f>
        <v>44.1431226730347</v>
      </c>
      <c r="AN35" s="35" t="n">
        <f aca="false">DAVERAGE(FilterPrice!$A$3:$AE$256,FilterPrice!AN$2+2,$AG$61:$AG$62)</f>
        <v>43.6431226730347</v>
      </c>
      <c r="AO35" s="35" t="n">
        <f aca="false">DAVERAGE(FilterPrice!$A$3:$AE$256,FilterPrice!AO$2+2,$AG$61:$AG$62)</f>
        <v>45.4445298512777</v>
      </c>
      <c r="AP35" s="35" t="n">
        <f aca="false">DAVERAGE(FilterPrice!$A$3:$AE$256,FilterPrice!AP$2+2,$AG$61:$AG$62)</f>
        <v>44.6191641489665</v>
      </c>
      <c r="AQ35" s="35" t="n">
        <f aca="false">DAVERAGE(FilterPrice!$A$3:$AE$256,FilterPrice!AQ$2+2,$AG$61:$AG$62)</f>
        <v>41.855455716451</v>
      </c>
      <c r="AR35" s="35" t="n">
        <f aca="false">DAVERAGE(FilterPrice!$A$3:$AE$256,FilterPrice!AR$2+2,$AG$61:$AG$62)</f>
        <v>45.2431226730347</v>
      </c>
      <c r="AS35" s="35" t="n">
        <f aca="false">DAVERAGE(FilterPrice!$A$3:$AE$256,FilterPrice!AS$2+2,$AG$61:$AG$62)</f>
        <v>44.5533308029175</v>
      </c>
    </row>
    <row r="36" customFormat="false" ht="12.75" hidden="false" customHeight="false" outlineLevel="0" collapsed="false">
      <c r="A36" s="0" t="n">
        <f aca="false">YEAR(B36)</f>
        <v>2001</v>
      </c>
      <c r="B36" s="15" t="n">
        <f aca="false">PriceMain!B322</f>
        <v>37043</v>
      </c>
      <c r="C36" s="27" t="n">
        <f aca="false">PriceMain!D322</f>
        <v>76.75</v>
      </c>
      <c r="D36" s="27" t="n">
        <f aca="false">PriceMain!K322</f>
        <v>74</v>
      </c>
      <c r="E36" s="27" t="n">
        <f aca="false">PriceMain!R322</f>
        <v>76</v>
      </c>
      <c r="F36" s="27" t="n">
        <f aca="false">PriceMain!Y322</f>
        <v>56.25</v>
      </c>
      <c r="G36" s="27" t="n">
        <f aca="false">PriceMain!AF322</f>
        <v>74</v>
      </c>
      <c r="H36" s="27" t="n">
        <f aca="false">PriceMain!AM322</f>
        <v>86.5</v>
      </c>
      <c r="I36" s="27" t="n">
        <f aca="false">PriceMain!AT322</f>
        <v>80</v>
      </c>
      <c r="J36" s="27" t="n">
        <f aca="false">PriceMain!BA322</f>
        <v>73.9999923706055</v>
      </c>
      <c r="K36" s="27" t="n">
        <f aca="false">PriceMain!BH322</f>
        <v>65.9999923706055</v>
      </c>
      <c r="L36" s="27" t="n">
        <f aca="false">PriceMain!BO322</f>
        <v>75.2499923706055</v>
      </c>
      <c r="M36" s="27" t="n">
        <f aca="false">PriceMain!BV322</f>
        <v>70.4999923706055</v>
      </c>
      <c r="N36" s="27" t="n">
        <f aca="false">PriceMain!CC322</f>
        <v>82.5</v>
      </c>
      <c r="O36" s="27" t="n">
        <f aca="false">PriceMain!CJ322</f>
        <v>69</v>
      </c>
      <c r="AF36" s="28" t="n">
        <v>2011</v>
      </c>
      <c r="AG36" s="35" t="n">
        <f aca="false">DAVERAGE(FilterPrice!$A$3:$AE$256,FilterPrice!AG$2+2,$AG$63:$AG$64)</f>
        <v>51.8833333333333</v>
      </c>
      <c r="AH36" s="35" t="n">
        <f aca="false">DAVERAGE(FilterPrice!$A$3:$AE$256,FilterPrice!AH$2+2,$AG$63:$AG$64)</f>
        <v>46.8383331298828</v>
      </c>
      <c r="AI36" s="35" t="n">
        <f aca="false">DAVERAGE(FilterPrice!$A$3:$AE$256,FilterPrice!AI$2+2,$AG$63:$AG$64)</f>
        <v>48.5458333333333</v>
      </c>
      <c r="AJ36" s="35" t="n">
        <f aca="false">DAVERAGE(FilterPrice!$A$3:$AE$256,FilterPrice!AJ$2+2,$AG$63:$AG$64)</f>
        <v>41.1416666666667</v>
      </c>
      <c r="AK36" s="35" t="n">
        <f aca="false">DAVERAGE(FilterPrice!$A$3:$AE$256,FilterPrice!AK$2+2,$AG$63:$AG$64)</f>
        <v>43.8125</v>
      </c>
      <c r="AL36" s="35" t="n">
        <f aca="false">DAVERAGE(FilterPrice!$A$3:$AE$256,FilterPrice!AL$2+2,$AG$63:$AG$64)</f>
        <v>61.0308333333333</v>
      </c>
      <c r="AM36" s="35" t="n">
        <f aca="false">DAVERAGE(FilterPrice!$A$3:$AE$256,FilterPrice!AM$2+2,$AG$63:$AG$64)</f>
        <v>44.9347893397013</v>
      </c>
      <c r="AN36" s="35" t="n">
        <f aca="false">DAVERAGE(FilterPrice!$A$3:$AE$256,FilterPrice!AN$2+2,$AG$63:$AG$64)</f>
        <v>44.4347893397013</v>
      </c>
      <c r="AO36" s="35" t="n">
        <f aca="false">DAVERAGE(FilterPrice!$A$3:$AE$256,FilterPrice!AO$2+2,$AG$63:$AG$64)</f>
        <v>45.990363184611</v>
      </c>
      <c r="AP36" s="35" t="n">
        <f aca="false">DAVERAGE(FilterPrice!$A$3:$AE$256,FilterPrice!AP$2+2,$AG$63:$AG$64)</f>
        <v>45.2691644032796</v>
      </c>
      <c r="AQ36" s="35" t="n">
        <f aca="false">DAVERAGE(FilterPrice!$A$3:$AE$256,FilterPrice!AQ$2+2,$AG$63:$AG$64)</f>
        <v>42.6471223831177</v>
      </c>
      <c r="AR36" s="35" t="n">
        <f aca="false">DAVERAGE(FilterPrice!$A$3:$AE$256,FilterPrice!AR$2+2,$AG$63:$AG$64)</f>
        <v>46.0347893397013</v>
      </c>
      <c r="AS36" s="35" t="n">
        <f aca="false">DAVERAGE(FilterPrice!$A$3:$AE$256,FilterPrice!AS$2+2,$AG$63:$AG$64)</f>
        <v>45.3908308029175</v>
      </c>
    </row>
    <row r="37" customFormat="false" ht="12.75" hidden="false" customHeight="false" outlineLevel="0" collapsed="false">
      <c r="A37" s="0" t="n">
        <f aca="false">YEAR(B37)</f>
        <v>2001</v>
      </c>
      <c r="B37" s="15" t="n">
        <f aca="false">PriceMain!B323</f>
        <v>37073</v>
      </c>
      <c r="C37" s="27" t="n">
        <f aca="false">PriceMain!D323</f>
        <v>112</v>
      </c>
      <c r="D37" s="27" t="n">
        <f aca="false">PriceMain!K323</f>
        <v>114</v>
      </c>
      <c r="E37" s="27" t="n">
        <f aca="false">PriceMain!R323</f>
        <v>100.5</v>
      </c>
      <c r="F37" s="27" t="n">
        <f aca="false">PriceMain!Y323</f>
        <v>71</v>
      </c>
      <c r="G37" s="27" t="n">
        <f aca="false">PriceMain!AF323</f>
        <v>114</v>
      </c>
      <c r="H37" s="27" t="n">
        <f aca="false">PriceMain!AM323</f>
        <v>127.75</v>
      </c>
      <c r="I37" s="27" t="n">
        <f aca="false">PriceMain!AT323</f>
        <v>120</v>
      </c>
      <c r="J37" s="27" t="n">
        <f aca="false">PriceMain!BA323</f>
        <v>117.25</v>
      </c>
      <c r="K37" s="27" t="n">
        <f aca="false">PriceMain!BH323</f>
        <v>101.25</v>
      </c>
      <c r="L37" s="27" t="n">
        <f aca="false">PriceMain!BO323</f>
        <v>117.75</v>
      </c>
      <c r="M37" s="27" t="n">
        <f aca="false">PriceMain!BV323</f>
        <v>112.75</v>
      </c>
      <c r="N37" s="27" t="n">
        <f aca="false">PriceMain!CC323</f>
        <v>122.75</v>
      </c>
      <c r="O37" s="27" t="n">
        <f aca="false">PriceMain!CJ323</f>
        <v>93</v>
      </c>
      <c r="AF37" s="28" t="n">
        <v>2012</v>
      </c>
      <c r="AG37" s="35" t="n">
        <f aca="false">DAVERAGE(FilterPrice!$A$3:$AE$256,FilterPrice!AG$2+2,$AG$65:$AG$66)</f>
        <v>52.2416666666667</v>
      </c>
      <c r="AH37" s="35" t="n">
        <f aca="false">DAVERAGE(FilterPrice!$A$3:$AE$256,FilterPrice!AH$2+2,$AG$65:$AG$66)</f>
        <v>47.2341664632162</v>
      </c>
      <c r="AI37" s="35" t="n">
        <f aca="false">DAVERAGE(FilterPrice!$A$3:$AE$256,FilterPrice!AI$2+2,$AG$65:$AG$66)</f>
        <v>48.9333333333333</v>
      </c>
      <c r="AJ37" s="35" t="n">
        <f aca="false">DAVERAGE(FilterPrice!$A$3:$AE$256,FilterPrice!AJ$2+2,$AG$65:$AG$66)</f>
        <v>41.425</v>
      </c>
      <c r="AK37" s="35" t="n">
        <f aca="false">DAVERAGE(FilterPrice!$A$3:$AE$256,FilterPrice!AK$2+2,$AG$65:$AG$66)</f>
        <v>44.2083333333333</v>
      </c>
      <c r="AL37" s="35" t="n">
        <f aca="false">DAVERAGE(FilterPrice!$A$3:$AE$256,FilterPrice!AL$2+2,$AG$65:$AG$66)</f>
        <v>61.3891666666667</v>
      </c>
      <c r="AM37" s="35" t="n">
        <f aca="false">DAVERAGE(FilterPrice!$A$3:$AE$256,FilterPrice!AM$2+2,$AG$65:$AG$66)</f>
        <v>45.726456006368</v>
      </c>
      <c r="AN37" s="35" t="n">
        <f aca="false">DAVERAGE(FilterPrice!$A$3:$AE$256,FilterPrice!AN$2+2,$AG$65:$AG$66)</f>
        <v>45.226456006368</v>
      </c>
      <c r="AO37" s="35" t="n">
        <f aca="false">DAVERAGE(FilterPrice!$A$3:$AE$256,FilterPrice!AO$2+2,$AG$65:$AG$66)</f>
        <v>46.5361965179443</v>
      </c>
      <c r="AP37" s="35" t="n">
        <f aca="false">DAVERAGE(FilterPrice!$A$3:$AE$256,FilterPrice!AP$2+2,$AG$65:$AG$66)</f>
        <v>45.9191646575928</v>
      </c>
      <c r="AQ37" s="35" t="n">
        <f aca="false">DAVERAGE(FilterPrice!$A$3:$AE$256,FilterPrice!AQ$2+2,$AG$65:$AG$66)</f>
        <v>43.4387890497843</v>
      </c>
      <c r="AR37" s="35" t="n">
        <f aca="false">DAVERAGE(FilterPrice!$A$3:$AE$256,FilterPrice!AR$2+2,$AG$65:$AG$66)</f>
        <v>46.826456006368</v>
      </c>
      <c r="AS37" s="35" t="n">
        <f aca="false">DAVERAGE(FilterPrice!$A$3:$AE$256,FilterPrice!AS$2+2,$AG$65:$AG$66)</f>
        <v>46.3741641362508</v>
      </c>
    </row>
    <row r="38" customFormat="false" ht="12.75" hidden="false" customHeight="false" outlineLevel="0" collapsed="false">
      <c r="A38" s="0" t="n">
        <f aca="false">YEAR(B38)</f>
        <v>2001</v>
      </c>
      <c r="B38" s="15" t="n">
        <f aca="false">PriceMain!B324</f>
        <v>37104</v>
      </c>
      <c r="C38" s="27" t="n">
        <f aca="false">PriceMain!D324</f>
        <v>112</v>
      </c>
      <c r="D38" s="27" t="n">
        <f aca="false">PriceMain!K324</f>
        <v>113.5</v>
      </c>
      <c r="E38" s="27" t="n">
        <f aca="false">PriceMain!R324</f>
        <v>100.5</v>
      </c>
      <c r="F38" s="27" t="n">
        <f aca="false">PriceMain!Y324</f>
        <v>71</v>
      </c>
      <c r="G38" s="27" t="n">
        <f aca="false">PriceMain!AF324</f>
        <v>114</v>
      </c>
      <c r="H38" s="27" t="n">
        <f aca="false">PriceMain!AM324</f>
        <v>127.75</v>
      </c>
      <c r="I38" s="27" t="n">
        <f aca="false">PriceMain!AT324</f>
        <v>120</v>
      </c>
      <c r="J38" s="27" t="n">
        <f aca="false">PriceMain!BA324</f>
        <v>117.25</v>
      </c>
      <c r="K38" s="27" t="n">
        <f aca="false">PriceMain!BH324</f>
        <v>101.25</v>
      </c>
      <c r="L38" s="27" t="n">
        <f aca="false">PriceMain!BO324</f>
        <v>117.75</v>
      </c>
      <c r="M38" s="27" t="n">
        <f aca="false">PriceMain!BV324</f>
        <v>112.75</v>
      </c>
      <c r="N38" s="27" t="n">
        <f aca="false">PriceMain!CC324</f>
        <v>122.75</v>
      </c>
      <c r="O38" s="27" t="n">
        <f aca="false">PriceMain!CJ324</f>
        <v>93</v>
      </c>
      <c r="AF38" s="28" t="n">
        <v>2013</v>
      </c>
      <c r="AG38" s="35" t="n">
        <f aca="false">DAVERAGE(FilterPrice!$A$3:$AE$256,FilterPrice!AG$2+2,$AG$67:$AG$68)</f>
        <v>52.9</v>
      </c>
      <c r="AH38" s="35" t="n">
        <f aca="false">DAVERAGE(FilterPrice!$A$3:$AE$256,FilterPrice!AH$2+2,$AG$67:$AG$68)</f>
        <v>47.6299997965495</v>
      </c>
      <c r="AI38" s="35" t="n">
        <f aca="false">DAVERAGE(FilterPrice!$A$3:$AE$256,FilterPrice!AI$2+2,$AG$67:$AG$68)</f>
        <v>49.5916666666667</v>
      </c>
      <c r="AJ38" s="35" t="n">
        <f aca="false">DAVERAGE(FilterPrice!$A$3:$AE$256,FilterPrice!AJ$2+2,$AG$67:$AG$68)</f>
        <v>41.7083333333333</v>
      </c>
      <c r="AK38" s="35" t="n">
        <f aca="false">DAVERAGE(FilterPrice!$A$3:$AE$256,FilterPrice!AK$2+2,$AG$67:$AG$68)</f>
        <v>44.6041666666667</v>
      </c>
      <c r="AL38" s="35" t="n">
        <f aca="false">DAVERAGE(FilterPrice!$A$3:$AE$256,FilterPrice!AL$2+2,$AG$67:$AG$68)</f>
        <v>62.0475</v>
      </c>
      <c r="AM38" s="35" t="n">
        <f aca="false">DAVERAGE(FilterPrice!$A$3:$AE$256,FilterPrice!AM$2+2,$AG$67:$AG$68)</f>
        <v>46.5181226730347</v>
      </c>
      <c r="AN38" s="35" t="n">
        <f aca="false">DAVERAGE(FilterPrice!$A$3:$AE$256,FilterPrice!AN$2+2,$AG$67:$AG$68)</f>
        <v>46.0181226730347</v>
      </c>
      <c r="AO38" s="35" t="n">
        <f aca="false">DAVERAGE(FilterPrice!$A$3:$AE$256,FilterPrice!AO$2+2,$AG$67:$AG$68)</f>
        <v>47.0820298512777</v>
      </c>
      <c r="AP38" s="35" t="n">
        <f aca="false">DAVERAGE(FilterPrice!$A$3:$AE$256,FilterPrice!AP$2+2,$AG$67:$AG$68)</f>
        <v>46.5691645940145</v>
      </c>
      <c r="AQ38" s="35" t="n">
        <f aca="false">DAVERAGE(FilterPrice!$A$3:$AE$256,FilterPrice!AQ$2+2,$AG$67:$AG$68)</f>
        <v>44.230455716451</v>
      </c>
      <c r="AR38" s="35" t="n">
        <f aca="false">DAVERAGE(FilterPrice!$A$3:$AE$256,FilterPrice!AR$2+2,$AG$67:$AG$68)</f>
        <v>47.6181226730347</v>
      </c>
      <c r="AS38" s="35" t="n">
        <f aca="false">DAVERAGE(FilterPrice!$A$3:$AE$256,FilterPrice!AS$2+2,$AG$67:$AG$68)</f>
        <v>47.3158308029175</v>
      </c>
    </row>
    <row r="39" customFormat="false" ht="12.75" hidden="false" customHeight="false" outlineLevel="0" collapsed="false">
      <c r="A39" s="0" t="n">
        <f aca="false">YEAR(B39)</f>
        <v>2001</v>
      </c>
      <c r="B39" s="15" t="n">
        <f aca="false">PriceMain!B325</f>
        <v>37135</v>
      </c>
      <c r="C39" s="27" t="n">
        <f aca="false">PriceMain!D325</f>
        <v>59</v>
      </c>
      <c r="D39" s="27" t="n">
        <f aca="false">PriceMain!K325</f>
        <v>44</v>
      </c>
      <c r="E39" s="27" t="n">
        <f aca="false">PriceMain!R325</f>
        <v>57</v>
      </c>
      <c r="F39" s="27" t="n">
        <f aca="false">PriceMain!Y325</f>
        <v>44.5</v>
      </c>
      <c r="G39" s="27" t="n">
        <f aca="false">PriceMain!AF325</f>
        <v>46</v>
      </c>
      <c r="H39" s="27" t="n">
        <f aca="false">PriceMain!AM325</f>
        <v>64.75</v>
      </c>
      <c r="I39" s="27" t="n">
        <f aca="false">PriceMain!AT325</f>
        <v>46.25</v>
      </c>
      <c r="J39" s="27" t="n">
        <f aca="false">PriceMain!BA325</f>
        <v>43.2500038146973</v>
      </c>
      <c r="K39" s="27" t="n">
        <f aca="false">PriceMain!BH325</f>
        <v>41.7499961853027</v>
      </c>
      <c r="L39" s="27" t="n">
        <f aca="false">PriceMain!BO325</f>
        <v>51.7500038146973</v>
      </c>
      <c r="M39" s="27" t="n">
        <f aca="false">PriceMain!BV325</f>
        <v>40.9999961853027</v>
      </c>
      <c r="N39" s="27" t="n">
        <f aca="false">PriceMain!CC325</f>
        <v>49.75</v>
      </c>
      <c r="O39" s="27" t="n">
        <f aca="false">PriceMain!CJ325</f>
        <v>55.5000038146973</v>
      </c>
      <c r="AF39" s="28" t="n">
        <v>2014</v>
      </c>
      <c r="AG39" s="35" t="n">
        <f aca="false">DAVERAGE(FilterPrice!$A$3:$AE$256,FilterPrice!AG$2+2,$AG$69:$AG$70)</f>
        <v>53.5583333333333</v>
      </c>
      <c r="AH39" s="35" t="n">
        <f aca="false">DAVERAGE(FilterPrice!$A$3:$AE$256,FilterPrice!AH$2+2,$AG$69:$AG$70)</f>
        <v>48.0258331298828</v>
      </c>
      <c r="AI39" s="35" t="n">
        <f aca="false">DAVERAGE(FilterPrice!$A$3:$AE$256,FilterPrice!AI$2+2,$AG$69:$AG$70)</f>
        <v>50.25</v>
      </c>
      <c r="AJ39" s="35" t="n">
        <f aca="false">DAVERAGE(FilterPrice!$A$3:$AE$256,FilterPrice!AJ$2+2,$AG$69:$AG$70)</f>
        <v>41.9916666666667</v>
      </c>
      <c r="AK39" s="35" t="n">
        <f aca="false">DAVERAGE(FilterPrice!$A$3:$AE$256,FilterPrice!AK$2+2,$AG$69:$AG$70)</f>
        <v>45</v>
      </c>
      <c r="AL39" s="35" t="n">
        <f aca="false">DAVERAGE(FilterPrice!$A$3:$AE$256,FilterPrice!AL$2+2,$AG$69:$AG$70)</f>
        <v>62.7058333333333</v>
      </c>
      <c r="AM39" s="35" t="n">
        <f aca="false">DAVERAGE(FilterPrice!$A$3:$AE$256,FilterPrice!AM$2+2,$AG$69:$AG$70)</f>
        <v>47.3097893397013</v>
      </c>
      <c r="AN39" s="35" t="n">
        <f aca="false">DAVERAGE(FilterPrice!$A$3:$AE$256,FilterPrice!AN$2+2,$AG$69:$AG$70)</f>
        <v>46.8097893397013</v>
      </c>
      <c r="AO39" s="35" t="n">
        <f aca="false">DAVERAGE(FilterPrice!$A$3:$AE$256,FilterPrice!AO$2+2,$AG$69:$AG$70)</f>
        <v>47.627863184611</v>
      </c>
      <c r="AP39" s="35" t="n">
        <f aca="false">DAVERAGE(FilterPrice!$A$3:$AE$256,FilterPrice!AP$2+2,$AG$69:$AG$70)</f>
        <v>47.2191638946533</v>
      </c>
      <c r="AQ39" s="35" t="n">
        <f aca="false">DAVERAGE(FilterPrice!$A$3:$AE$256,FilterPrice!AQ$2+2,$AG$69:$AG$70)</f>
        <v>45.0221223831177</v>
      </c>
      <c r="AR39" s="35" t="n">
        <f aca="false">DAVERAGE(FilterPrice!$A$3:$AE$256,FilterPrice!AR$2+2,$AG$69:$AG$70)</f>
        <v>48.4097893397013</v>
      </c>
      <c r="AS39" s="35" t="n">
        <f aca="false">DAVERAGE(FilterPrice!$A$3:$AE$256,FilterPrice!AS$2+2,$AG$69:$AG$70)</f>
        <v>47.8574974695842</v>
      </c>
    </row>
    <row r="40" customFormat="false" ht="12.75" hidden="false" customHeight="false" outlineLevel="0" collapsed="false">
      <c r="A40" s="0" t="n">
        <f aca="false">YEAR(B40)</f>
        <v>2001</v>
      </c>
      <c r="B40" s="15" t="n">
        <f aca="false">PriceMain!B326</f>
        <v>37165</v>
      </c>
      <c r="C40" s="27" t="n">
        <f aca="false">PriceMain!D326</f>
        <v>54.5</v>
      </c>
      <c r="D40" s="27" t="n">
        <f aca="false">PriceMain!K326</f>
        <v>40</v>
      </c>
      <c r="E40" s="27" t="n">
        <f aca="false">PriceMain!R326</f>
        <v>55.75</v>
      </c>
      <c r="F40" s="27" t="n">
        <f aca="false">PriceMain!Y326</f>
        <v>42.25</v>
      </c>
      <c r="G40" s="27" t="n">
        <f aca="false">PriceMain!AF326</f>
        <v>42</v>
      </c>
      <c r="H40" s="27" t="n">
        <f aca="false">PriceMain!AM326</f>
        <v>59.5</v>
      </c>
      <c r="I40" s="27" t="n">
        <f aca="false">PriceMain!AT326</f>
        <v>42.25</v>
      </c>
      <c r="J40" s="27" t="n">
        <f aca="false">PriceMain!BA326</f>
        <v>41.4000015258789</v>
      </c>
      <c r="K40" s="27" t="n">
        <f aca="false">PriceMain!BH326</f>
        <v>38.8699989318848</v>
      </c>
      <c r="L40" s="27" t="n">
        <f aca="false">PriceMain!BO326</f>
        <v>44.4000015258789</v>
      </c>
      <c r="M40" s="27" t="n">
        <f aca="false">PriceMain!BV326</f>
        <v>40.1199989318848</v>
      </c>
      <c r="N40" s="27" t="n">
        <f aca="false">PriceMain!CC326</f>
        <v>45.75</v>
      </c>
      <c r="O40" s="27" t="n">
        <f aca="false">PriceMain!CJ326</f>
        <v>47.6999931335449</v>
      </c>
      <c r="AF40" s="28" t="n">
        <v>2015</v>
      </c>
      <c r="AG40" s="35" t="n">
        <f aca="false">DAVERAGE(FilterPrice!$A$3:$AE$256,FilterPrice!AG$2+2,$AG$71:$AG$72)</f>
        <v>54.2166666666667</v>
      </c>
      <c r="AH40" s="35" t="n">
        <f aca="false">DAVERAGE(FilterPrice!$A$3:$AE$256,FilterPrice!AH$2+2,$AG$71:$AG$72)</f>
        <v>48.4216664632162</v>
      </c>
      <c r="AI40" s="35" t="n">
        <f aca="false">DAVERAGE(FilterPrice!$A$3:$AE$256,FilterPrice!AI$2+2,$AG$71:$AG$72)</f>
        <v>50.9083333333333</v>
      </c>
      <c r="AJ40" s="35" t="n">
        <f aca="false">DAVERAGE(FilterPrice!$A$3:$AE$256,FilterPrice!AJ$2+2,$AG$71:$AG$72)</f>
        <v>42.275</v>
      </c>
      <c r="AK40" s="35" t="n">
        <f aca="false">DAVERAGE(FilterPrice!$A$3:$AE$256,FilterPrice!AK$2+2,$AG$71:$AG$72)</f>
        <v>45.3958333333333</v>
      </c>
      <c r="AL40" s="35" t="n">
        <f aca="false">DAVERAGE(FilterPrice!$A$3:$AE$256,FilterPrice!AL$2+2,$AG$71:$AG$72)</f>
        <v>63.3641666666667</v>
      </c>
      <c r="AM40" s="35" t="n">
        <f aca="false">DAVERAGE(FilterPrice!$A$3:$AE$256,FilterPrice!AM$2+2,$AG$71:$AG$72)</f>
        <v>48.101456006368</v>
      </c>
      <c r="AN40" s="35" t="n">
        <f aca="false">DAVERAGE(FilterPrice!$A$3:$AE$256,FilterPrice!AN$2+2,$AG$71:$AG$72)</f>
        <v>47.601456006368</v>
      </c>
      <c r="AO40" s="35" t="n">
        <f aca="false">DAVERAGE(FilterPrice!$A$3:$AE$256,FilterPrice!AO$2+2,$AG$71:$AG$72)</f>
        <v>48.1736965179443</v>
      </c>
      <c r="AP40" s="35" t="n">
        <f aca="false">DAVERAGE(FilterPrice!$A$3:$AE$256,FilterPrice!AP$2+2,$AG$71:$AG$72)</f>
        <v>47.8691641489665</v>
      </c>
      <c r="AQ40" s="35" t="n">
        <f aca="false">DAVERAGE(FilterPrice!$A$3:$AE$256,FilterPrice!AQ$2+2,$AG$71:$AG$72)</f>
        <v>45.8137890497843</v>
      </c>
      <c r="AR40" s="35" t="n">
        <f aca="false">DAVERAGE(FilterPrice!$A$3:$AE$256,FilterPrice!AR$2+2,$AG$71:$AG$72)</f>
        <v>49.201456006368</v>
      </c>
      <c r="AS40" s="35" t="n">
        <f aca="false">DAVERAGE(FilterPrice!$A$3:$AE$256,FilterPrice!AS$2+2,$AG$71:$AG$72)</f>
        <v>48.3991641362508</v>
      </c>
    </row>
    <row r="41" customFormat="false" ht="15.75" hidden="false" customHeight="false" outlineLevel="0" collapsed="false">
      <c r="A41" s="0" t="n">
        <f aca="false">YEAR(B41)</f>
        <v>2001</v>
      </c>
      <c r="B41" s="15" t="n">
        <f aca="false">PriceMain!B327</f>
        <v>37196</v>
      </c>
      <c r="C41" s="27" t="n">
        <f aca="false">PriceMain!D327</f>
        <v>54.5</v>
      </c>
      <c r="D41" s="27" t="n">
        <f aca="false">PriceMain!K327</f>
        <v>41</v>
      </c>
      <c r="E41" s="27" t="n">
        <f aca="false">PriceMain!R327</f>
        <v>55.75</v>
      </c>
      <c r="F41" s="27" t="n">
        <f aca="false">PriceMain!Y327</f>
        <v>42.25</v>
      </c>
      <c r="G41" s="27" t="n">
        <f aca="false">PriceMain!AF327</f>
        <v>42</v>
      </c>
      <c r="H41" s="27" t="n">
        <f aca="false">PriceMain!AM327</f>
        <v>59.5</v>
      </c>
      <c r="I41" s="27" t="n">
        <f aca="false">PriceMain!AT327</f>
        <v>42.25</v>
      </c>
      <c r="J41" s="27" t="n">
        <f aca="false">PriceMain!BA327</f>
        <v>41.5</v>
      </c>
      <c r="K41" s="27" t="n">
        <f aca="false">PriceMain!BH327</f>
        <v>39.0469131469727</v>
      </c>
      <c r="L41" s="27" t="n">
        <f aca="false">PriceMain!BO327</f>
        <v>44.5</v>
      </c>
      <c r="M41" s="27" t="n">
        <f aca="false">PriceMain!BV327</f>
        <v>40.2999992370606</v>
      </c>
      <c r="N41" s="27" t="n">
        <f aca="false">PriceMain!CC327</f>
        <v>45.75</v>
      </c>
      <c r="O41" s="27" t="n">
        <f aca="false">PriceMain!CJ327</f>
        <v>45.7499885559082</v>
      </c>
      <c r="AF41" s="36" t="s">
        <v>23804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</row>
    <row r="42" customFormat="false" ht="12.75" hidden="false" customHeight="false" outlineLevel="0" collapsed="false">
      <c r="A42" s="0" t="n">
        <f aca="false">YEAR(B42)</f>
        <v>2001</v>
      </c>
      <c r="B42" s="15" t="n">
        <f aca="false">PriceMain!B328</f>
        <v>37226</v>
      </c>
      <c r="C42" s="27" t="n">
        <f aca="false">PriceMain!D328</f>
        <v>54.5</v>
      </c>
      <c r="D42" s="27" t="n">
        <f aca="false">PriceMain!K328</f>
        <v>41.75</v>
      </c>
      <c r="E42" s="27" t="n">
        <f aca="false">PriceMain!R328</f>
        <v>55.75</v>
      </c>
      <c r="F42" s="27" t="n">
        <f aca="false">PriceMain!Y328</f>
        <v>42.25</v>
      </c>
      <c r="G42" s="27" t="n">
        <f aca="false">PriceMain!AF328</f>
        <v>42</v>
      </c>
      <c r="H42" s="27" t="n">
        <f aca="false">PriceMain!AM328</f>
        <v>59.5</v>
      </c>
      <c r="I42" s="27" t="n">
        <f aca="false">PriceMain!AT328</f>
        <v>42.25</v>
      </c>
      <c r="J42" s="27" t="n">
        <f aca="false">PriceMain!BA328</f>
        <v>41.5999984741211</v>
      </c>
      <c r="K42" s="27" t="n">
        <f aca="false">PriceMain!BH328</f>
        <v>39.9023017883301</v>
      </c>
      <c r="L42" s="27" t="n">
        <f aca="false">PriceMain!BO328</f>
        <v>44.5999984741211</v>
      </c>
      <c r="M42" s="27" t="n">
        <f aca="false">PriceMain!BV328</f>
        <v>41.1499977111816</v>
      </c>
      <c r="N42" s="27" t="n">
        <f aca="false">PriceMain!CC328</f>
        <v>45.75</v>
      </c>
      <c r="O42" s="27" t="n">
        <f aca="false">PriceMain!CJ328</f>
        <v>45.9999885559082</v>
      </c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</row>
    <row r="43" customFormat="false" ht="12.75" hidden="false" customHeight="false" outlineLevel="0" collapsed="false">
      <c r="A43" s="0" t="n">
        <f aca="false">YEAR(B43)</f>
        <v>2002</v>
      </c>
      <c r="B43" s="15" t="n">
        <f aca="false">PriceMain!B329</f>
        <v>37257</v>
      </c>
      <c r="C43" s="27" t="n">
        <f aca="false">PriceMain!D329</f>
        <v>67</v>
      </c>
      <c r="D43" s="27" t="n">
        <f aca="false">PriceMain!K329</f>
        <v>48</v>
      </c>
      <c r="E43" s="27" t="n">
        <f aca="false">PriceMain!R329</f>
        <v>66</v>
      </c>
      <c r="F43" s="27" t="n">
        <f aca="false">PriceMain!Y329</f>
        <v>47</v>
      </c>
      <c r="G43" s="27" t="n">
        <f aca="false">PriceMain!AF329</f>
        <v>48</v>
      </c>
      <c r="H43" s="27" t="n">
        <f aca="false">PriceMain!AM329</f>
        <v>73</v>
      </c>
      <c r="I43" s="27" t="n">
        <f aca="false">PriceMain!AT329</f>
        <v>47.254997253418</v>
      </c>
      <c r="J43" s="27" t="n">
        <f aca="false">PriceMain!BA329</f>
        <v>46.5371437072754</v>
      </c>
      <c r="K43" s="27" t="n">
        <f aca="false">PriceMain!BH329</f>
        <v>50.053840637207</v>
      </c>
      <c r="L43" s="27" t="n">
        <f aca="false">PriceMain!BO329</f>
        <v>46.5371437072754</v>
      </c>
      <c r="M43" s="27" t="n">
        <f aca="false">PriceMain!BV329</f>
        <v>44.5351448059082</v>
      </c>
      <c r="N43" s="27" t="n">
        <f aca="false">PriceMain!CC329</f>
        <v>49.25</v>
      </c>
      <c r="O43" s="27" t="n">
        <f aca="false">PriceMain!CJ329</f>
        <v>47.819995880127</v>
      </c>
      <c r="AG43" s="28" t="s">
        <v>23789</v>
      </c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</row>
    <row r="44" customFormat="false" ht="12.75" hidden="false" customHeight="false" outlineLevel="0" collapsed="false">
      <c r="A44" s="0" t="n">
        <f aca="false">YEAR(B44)</f>
        <v>2002</v>
      </c>
      <c r="B44" s="15" t="n">
        <f aca="false">PriceMain!B330</f>
        <v>37288</v>
      </c>
      <c r="C44" s="27" t="n">
        <f aca="false">PriceMain!D330</f>
        <v>67</v>
      </c>
      <c r="D44" s="27" t="n">
        <f aca="false">PriceMain!K330</f>
        <v>48</v>
      </c>
      <c r="E44" s="27" t="n">
        <f aca="false">PriceMain!R330</f>
        <v>66</v>
      </c>
      <c r="F44" s="27" t="n">
        <f aca="false">PriceMain!Y330</f>
        <v>47</v>
      </c>
      <c r="G44" s="27" t="n">
        <f aca="false">PriceMain!AF330</f>
        <v>48</v>
      </c>
      <c r="H44" s="27" t="n">
        <f aca="false">PriceMain!AM330</f>
        <v>73</v>
      </c>
      <c r="I44" s="27" t="n">
        <f aca="false">PriceMain!AT330</f>
        <v>47.2500038146973</v>
      </c>
      <c r="J44" s="27" t="n">
        <f aca="false">PriceMain!BA330</f>
        <v>45.937141418457</v>
      </c>
      <c r="K44" s="27" t="n">
        <f aca="false">PriceMain!BH330</f>
        <v>48.053840637207</v>
      </c>
      <c r="L44" s="27" t="n">
        <f aca="false">PriceMain!BO330</f>
        <v>45.937141418457</v>
      </c>
      <c r="M44" s="27" t="n">
        <f aca="false">PriceMain!BV330</f>
        <v>43.937141418457</v>
      </c>
      <c r="N44" s="27" t="n">
        <f aca="false">PriceMain!CC330</f>
        <v>49.25</v>
      </c>
      <c r="O44" s="27" t="n">
        <f aca="false">PriceMain!CJ330</f>
        <v>46.0699920654297</v>
      </c>
      <c r="AG44" s="28" t="n">
        <v>2001</v>
      </c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</row>
    <row r="45" customFormat="false" ht="12.75" hidden="false" customHeight="false" outlineLevel="0" collapsed="false">
      <c r="A45" s="0" t="n">
        <f aca="false">YEAR(B45)</f>
        <v>2002</v>
      </c>
      <c r="B45" s="15" t="n">
        <f aca="false">PriceMain!B331</f>
        <v>37316</v>
      </c>
      <c r="C45" s="27" t="n">
        <f aca="false">PriceMain!D331</f>
        <v>46.5</v>
      </c>
      <c r="D45" s="27" t="n">
        <f aca="false">PriceMain!K331</f>
        <v>40</v>
      </c>
      <c r="E45" s="27" t="n">
        <f aca="false">PriceMain!R331</f>
        <v>49</v>
      </c>
      <c r="F45" s="27" t="n">
        <f aca="false">PriceMain!Y331</f>
        <v>41</v>
      </c>
      <c r="G45" s="27" t="n">
        <f aca="false">PriceMain!AF331</f>
        <v>40</v>
      </c>
      <c r="H45" s="27" t="n">
        <f aca="false">PriceMain!AM331</f>
        <v>52</v>
      </c>
      <c r="I45" s="27" t="n">
        <f aca="false">PriceMain!AT331</f>
        <v>38.5</v>
      </c>
      <c r="J45" s="27" t="n">
        <f aca="false">PriceMain!BA331</f>
        <v>37.1510391235352</v>
      </c>
      <c r="K45" s="27" t="n">
        <f aca="false">PriceMain!BH331</f>
        <v>38.5469169616699</v>
      </c>
      <c r="L45" s="27" t="n">
        <f aca="false">PriceMain!BO331</f>
        <v>37.1510391235352</v>
      </c>
      <c r="M45" s="27" t="n">
        <f aca="false">PriceMain!BV331</f>
        <v>36.6510429382324</v>
      </c>
      <c r="N45" s="27" t="n">
        <f aca="false">PriceMain!CC331</f>
        <v>39.75</v>
      </c>
      <c r="O45" s="27" t="n">
        <f aca="false">PriceMain!CJ331</f>
        <v>42.9499931335449</v>
      </c>
      <c r="AG45" s="28" t="s">
        <v>23789</v>
      </c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</row>
    <row r="46" customFormat="false" ht="12.75" hidden="false" customHeight="false" outlineLevel="0" collapsed="false">
      <c r="A46" s="0" t="n">
        <f aca="false">YEAR(B46)</f>
        <v>2002</v>
      </c>
      <c r="B46" s="15" t="n">
        <f aca="false">PriceMain!B332</f>
        <v>37347</v>
      </c>
      <c r="C46" s="27" t="n">
        <f aca="false">PriceMain!D332</f>
        <v>46</v>
      </c>
      <c r="D46" s="27" t="n">
        <f aca="false">PriceMain!K332</f>
        <v>37.5</v>
      </c>
      <c r="E46" s="27" t="n">
        <f aca="false">PriceMain!R332</f>
        <v>48</v>
      </c>
      <c r="F46" s="27" t="n">
        <f aca="false">PriceMain!Y332</f>
        <v>40</v>
      </c>
      <c r="G46" s="27" t="n">
        <f aca="false">PriceMain!AF332</f>
        <v>37.5</v>
      </c>
      <c r="H46" s="27" t="n">
        <f aca="false">PriceMain!AM332</f>
        <v>52.5</v>
      </c>
      <c r="I46" s="27" t="n">
        <f aca="false">PriceMain!AT332</f>
        <v>38.5</v>
      </c>
      <c r="J46" s="27" t="n">
        <f aca="false">PriceMain!BA332</f>
        <v>37.3510437011719</v>
      </c>
      <c r="K46" s="27" t="n">
        <f aca="false">PriceMain!BH332</f>
        <v>36.1969146728516</v>
      </c>
      <c r="L46" s="27" t="n">
        <f aca="false">PriceMain!BO332</f>
        <v>37.3510437011719</v>
      </c>
      <c r="M46" s="27" t="n">
        <f aca="false">PriceMain!BV332</f>
        <v>36.8510437011719</v>
      </c>
      <c r="N46" s="27" t="n">
        <f aca="false">PriceMain!CC332</f>
        <v>39.25</v>
      </c>
      <c r="O46" s="27" t="n">
        <f aca="false">PriceMain!CJ332</f>
        <v>42.4999885559082</v>
      </c>
      <c r="AG46" s="28" t="n">
        <v>2002</v>
      </c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</row>
    <row r="47" customFormat="false" ht="12.75" hidden="false" customHeight="false" outlineLevel="0" collapsed="false">
      <c r="A47" s="0" t="n">
        <f aca="false">YEAR(B47)</f>
        <v>2002</v>
      </c>
      <c r="B47" s="15" t="n">
        <f aca="false">PriceMain!B333</f>
        <v>37377</v>
      </c>
      <c r="C47" s="27" t="n">
        <f aca="false">PriceMain!D333</f>
        <v>50.5</v>
      </c>
      <c r="D47" s="27" t="n">
        <f aca="false">PriceMain!K333</f>
        <v>42</v>
      </c>
      <c r="E47" s="27" t="n">
        <f aca="false">PriceMain!R333</f>
        <v>50</v>
      </c>
      <c r="F47" s="27" t="n">
        <f aca="false">PriceMain!Y333</f>
        <v>40</v>
      </c>
      <c r="G47" s="27" t="n">
        <f aca="false">PriceMain!AF333</f>
        <v>42</v>
      </c>
      <c r="H47" s="27" t="n">
        <f aca="false">PriceMain!AM333</f>
        <v>56.5</v>
      </c>
      <c r="I47" s="27" t="n">
        <f aca="false">PriceMain!AT333</f>
        <v>43</v>
      </c>
      <c r="J47" s="27" t="n">
        <f aca="false">PriceMain!BA333</f>
        <v>39.7499961853027</v>
      </c>
      <c r="K47" s="27" t="n">
        <f aca="false">PriceMain!BH333</f>
        <v>36.3469161987305</v>
      </c>
      <c r="L47" s="27" t="n">
        <f aca="false">PriceMain!BO333</f>
        <v>42.2499961853027</v>
      </c>
      <c r="M47" s="27" t="n">
        <f aca="false">PriceMain!BV333</f>
        <v>37.7499923706055</v>
      </c>
      <c r="N47" s="27" t="n">
        <f aca="false">PriceMain!CC333</f>
        <v>43.75</v>
      </c>
      <c r="O47" s="27" t="n">
        <f aca="false">PriceMain!CJ333</f>
        <v>45.5000114440918</v>
      </c>
      <c r="AG47" s="28" t="s">
        <v>23789</v>
      </c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</row>
    <row r="48" customFormat="false" ht="12.75" hidden="false" customHeight="false" outlineLevel="0" collapsed="false">
      <c r="A48" s="0" t="n">
        <f aca="false">YEAR(B48)</f>
        <v>2002</v>
      </c>
      <c r="B48" s="15" t="n">
        <f aca="false">PriceMain!B334</f>
        <v>37408</v>
      </c>
      <c r="C48" s="27" t="n">
        <f aca="false">PriceMain!D334</f>
        <v>68</v>
      </c>
      <c r="D48" s="27" t="n">
        <f aca="false">PriceMain!K334</f>
        <v>61.5</v>
      </c>
      <c r="E48" s="27" t="n">
        <f aca="false">PriceMain!R334</f>
        <v>63</v>
      </c>
      <c r="F48" s="27" t="n">
        <f aca="false">PriceMain!Y334</f>
        <v>50.5</v>
      </c>
      <c r="G48" s="27" t="n">
        <f aca="false">PriceMain!AF334</f>
        <v>61.5</v>
      </c>
      <c r="H48" s="27" t="n">
        <f aca="false">PriceMain!AM334</f>
        <v>76.5</v>
      </c>
      <c r="I48" s="27" t="n">
        <f aca="false">PriceMain!AT334</f>
        <v>62.5</v>
      </c>
      <c r="J48" s="27" t="n">
        <f aca="false">PriceMain!BA334</f>
        <v>59.5</v>
      </c>
      <c r="K48" s="27" t="n">
        <f aca="false">PriceMain!BH334</f>
        <v>55.927303314209</v>
      </c>
      <c r="L48" s="27" t="n">
        <f aca="false">PriceMain!BO334</f>
        <v>62</v>
      </c>
      <c r="M48" s="27" t="n">
        <f aca="false">PriceMain!BV334</f>
        <v>57</v>
      </c>
      <c r="N48" s="27" t="n">
        <f aca="false">PriceMain!CC334</f>
        <v>62.25</v>
      </c>
      <c r="O48" s="27" t="n">
        <f aca="false">PriceMain!CJ334</f>
        <v>50.4999961853027</v>
      </c>
      <c r="AG48" s="28" t="n">
        <v>2003</v>
      </c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</row>
    <row r="49" customFormat="false" ht="12.75" hidden="false" customHeight="false" outlineLevel="0" collapsed="false">
      <c r="A49" s="0" t="n">
        <f aca="false">YEAR(B49)</f>
        <v>2002</v>
      </c>
      <c r="B49" s="15" t="n">
        <f aca="false">PriceMain!B335</f>
        <v>37438</v>
      </c>
      <c r="C49" s="27" t="n">
        <f aca="false">PriceMain!D335</f>
        <v>92</v>
      </c>
      <c r="D49" s="27" t="n">
        <f aca="false">PriceMain!K335</f>
        <v>90</v>
      </c>
      <c r="E49" s="27" t="n">
        <f aca="false">PriceMain!R335</f>
        <v>84</v>
      </c>
      <c r="F49" s="27" t="n">
        <f aca="false">PriceMain!Y335</f>
        <v>61.5</v>
      </c>
      <c r="G49" s="27" t="n">
        <f aca="false">PriceMain!AF335</f>
        <v>90</v>
      </c>
      <c r="H49" s="27" t="n">
        <f aca="false">PriceMain!AM335</f>
        <v>114.75</v>
      </c>
      <c r="I49" s="27" t="n">
        <f aca="false">PriceMain!AT335</f>
        <v>91.5</v>
      </c>
      <c r="J49" s="27" t="n">
        <f aca="false">PriceMain!BA335</f>
        <v>88.25</v>
      </c>
      <c r="K49" s="27" t="n">
        <f aca="false">PriceMain!BH335</f>
        <v>79.5</v>
      </c>
      <c r="L49" s="27" t="n">
        <f aca="false">PriceMain!BO335</f>
        <v>90.75</v>
      </c>
      <c r="M49" s="27" t="n">
        <f aca="false">PriceMain!BV335</f>
        <v>85.75</v>
      </c>
      <c r="N49" s="27" t="n">
        <f aca="false">PriceMain!CC335</f>
        <v>92.25</v>
      </c>
      <c r="O49" s="27" t="n">
        <f aca="false">PriceMain!CJ335</f>
        <v>62.4999923706055</v>
      </c>
      <c r="AG49" s="28" t="s">
        <v>23789</v>
      </c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</row>
    <row r="50" customFormat="false" ht="12.75" hidden="false" customHeight="false" outlineLevel="0" collapsed="false">
      <c r="A50" s="0" t="n">
        <f aca="false">YEAR(B50)</f>
        <v>2002</v>
      </c>
      <c r="B50" s="15" t="n">
        <f aca="false">PriceMain!B336</f>
        <v>37469</v>
      </c>
      <c r="C50" s="27" t="n">
        <f aca="false">PriceMain!D336</f>
        <v>92</v>
      </c>
      <c r="D50" s="27" t="n">
        <f aca="false">PriceMain!K336</f>
        <v>89.5</v>
      </c>
      <c r="E50" s="27" t="n">
        <f aca="false">PriceMain!R336</f>
        <v>84</v>
      </c>
      <c r="F50" s="27" t="n">
        <f aca="false">PriceMain!Y336</f>
        <v>61.5</v>
      </c>
      <c r="G50" s="27" t="n">
        <f aca="false">PriceMain!AF336</f>
        <v>90</v>
      </c>
      <c r="H50" s="27" t="n">
        <f aca="false">PriceMain!AM336</f>
        <v>114.75</v>
      </c>
      <c r="I50" s="27" t="n">
        <f aca="false">PriceMain!AT336</f>
        <v>91.5</v>
      </c>
      <c r="J50" s="27" t="n">
        <f aca="false">PriceMain!BA336</f>
        <v>88.25</v>
      </c>
      <c r="K50" s="27" t="n">
        <f aca="false">PriceMain!BH336</f>
        <v>79.5</v>
      </c>
      <c r="L50" s="27" t="n">
        <f aca="false">PriceMain!BO336</f>
        <v>90.75</v>
      </c>
      <c r="M50" s="27" t="n">
        <f aca="false">PriceMain!BV336</f>
        <v>85.75</v>
      </c>
      <c r="N50" s="27" t="n">
        <f aca="false">PriceMain!CC336</f>
        <v>92.25</v>
      </c>
      <c r="O50" s="27" t="n">
        <f aca="false">PriceMain!CJ336</f>
        <v>62.5</v>
      </c>
      <c r="AG50" s="28" t="n">
        <v>2004</v>
      </c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</row>
    <row r="51" customFormat="false" ht="12.75" hidden="false" customHeight="false" outlineLevel="0" collapsed="false">
      <c r="A51" s="0" t="n">
        <f aca="false">YEAR(B51)</f>
        <v>2002</v>
      </c>
      <c r="B51" s="15" t="n">
        <f aca="false">PriceMain!B337</f>
        <v>37500</v>
      </c>
      <c r="C51" s="27" t="n">
        <f aca="false">PriceMain!D337</f>
        <v>49.25</v>
      </c>
      <c r="D51" s="27" t="n">
        <f aca="false">PriceMain!K337</f>
        <v>36.5</v>
      </c>
      <c r="E51" s="27" t="n">
        <f aca="false">PriceMain!R337</f>
        <v>47.5</v>
      </c>
      <c r="F51" s="27" t="n">
        <f aca="false">PriceMain!Y337</f>
        <v>39</v>
      </c>
      <c r="G51" s="27" t="n">
        <f aca="false">PriceMain!AF337</f>
        <v>38.5</v>
      </c>
      <c r="H51" s="27" t="n">
        <f aca="false">PriceMain!AM337</f>
        <v>53</v>
      </c>
      <c r="I51" s="27" t="n">
        <f aca="false">PriceMain!AT337</f>
        <v>39</v>
      </c>
      <c r="J51" s="27" t="n">
        <f aca="false">PriceMain!BA337</f>
        <v>35.7500038146973</v>
      </c>
      <c r="K51" s="27" t="n">
        <f aca="false">PriceMain!BH337</f>
        <v>35.9219131469727</v>
      </c>
      <c r="L51" s="27" t="n">
        <f aca="false">PriceMain!BO337</f>
        <v>38.2500038146973</v>
      </c>
      <c r="M51" s="27" t="n">
        <f aca="false">PriceMain!BV337</f>
        <v>35.25</v>
      </c>
      <c r="N51" s="27" t="n">
        <f aca="false">PriceMain!CC337</f>
        <v>40.75</v>
      </c>
      <c r="O51" s="27" t="n">
        <f aca="false">PriceMain!CJ337</f>
        <v>43.0000038146973</v>
      </c>
      <c r="AG51" s="28" t="s">
        <v>23789</v>
      </c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</row>
    <row r="52" customFormat="false" ht="12.75" hidden="false" customHeight="false" outlineLevel="0" collapsed="false">
      <c r="A52" s="0" t="n">
        <f aca="false">YEAR(B52)</f>
        <v>2002</v>
      </c>
      <c r="B52" s="15" t="n">
        <f aca="false">PriceMain!B338</f>
        <v>37530</v>
      </c>
      <c r="C52" s="27" t="n">
        <f aca="false">PriceMain!D338</f>
        <v>47</v>
      </c>
      <c r="D52" s="27" t="n">
        <f aca="false">PriceMain!K338</f>
        <v>35.75</v>
      </c>
      <c r="E52" s="27" t="n">
        <f aca="false">PriceMain!R338</f>
        <v>47.25</v>
      </c>
      <c r="F52" s="27" t="n">
        <f aca="false">PriceMain!Y338</f>
        <v>37.5</v>
      </c>
      <c r="G52" s="27" t="n">
        <f aca="false">PriceMain!AF338</f>
        <v>37.75</v>
      </c>
      <c r="H52" s="27" t="n">
        <f aca="false">PriceMain!AM338</f>
        <v>51.5</v>
      </c>
      <c r="I52" s="27" t="n">
        <f aca="false">PriceMain!AT338</f>
        <v>37.5</v>
      </c>
      <c r="J52" s="27" t="n">
        <f aca="false">PriceMain!BA338</f>
        <v>34.6549987792969</v>
      </c>
      <c r="K52" s="27" t="n">
        <f aca="false">PriceMain!BH338</f>
        <v>36.6499977111816</v>
      </c>
      <c r="L52" s="27" t="n">
        <f aca="false">PriceMain!BO338</f>
        <v>34.6549987792969</v>
      </c>
      <c r="M52" s="27" t="n">
        <f aca="false">PriceMain!BV338</f>
        <v>32.3849945068359</v>
      </c>
      <c r="N52" s="27" t="n">
        <f aca="false">PriceMain!CC338</f>
        <v>38.5</v>
      </c>
      <c r="O52" s="27" t="n">
        <f aca="false">PriceMain!CJ338</f>
        <v>40.6000022888184</v>
      </c>
      <c r="AG52" s="28" t="n">
        <v>2005</v>
      </c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</row>
    <row r="53" customFormat="false" ht="12.75" hidden="false" customHeight="false" outlineLevel="0" collapsed="false">
      <c r="A53" s="0" t="n">
        <f aca="false">YEAR(B53)</f>
        <v>2002</v>
      </c>
      <c r="B53" s="15" t="n">
        <f aca="false">PriceMain!B339</f>
        <v>37561</v>
      </c>
      <c r="C53" s="27" t="n">
        <f aca="false">PriceMain!D339</f>
        <v>47</v>
      </c>
      <c r="D53" s="27" t="n">
        <f aca="false">PriceMain!K339</f>
        <v>36.75</v>
      </c>
      <c r="E53" s="27" t="n">
        <f aca="false">PriceMain!R339</f>
        <v>47.25</v>
      </c>
      <c r="F53" s="27" t="n">
        <f aca="false">PriceMain!Y339</f>
        <v>37.5</v>
      </c>
      <c r="G53" s="27" t="n">
        <f aca="false">PriceMain!AF339</f>
        <v>37.75</v>
      </c>
      <c r="H53" s="27" t="n">
        <f aca="false">PriceMain!AM339</f>
        <v>51.5</v>
      </c>
      <c r="I53" s="27" t="n">
        <f aca="false">PriceMain!AT339</f>
        <v>37.5</v>
      </c>
      <c r="J53" s="27" t="n">
        <f aca="false">PriceMain!BA339</f>
        <v>34.754997253418</v>
      </c>
      <c r="K53" s="27" t="n">
        <f aca="false">PriceMain!BH339</f>
        <v>37.4469146728516</v>
      </c>
      <c r="L53" s="27" t="n">
        <f aca="false">PriceMain!BO339</f>
        <v>34.754997253418</v>
      </c>
      <c r="M53" s="27" t="n">
        <f aca="false">PriceMain!BV339</f>
        <v>34.6549949645996</v>
      </c>
      <c r="N53" s="27" t="n">
        <f aca="false">PriceMain!CC339</f>
        <v>38.4900016784668</v>
      </c>
      <c r="O53" s="27" t="n">
        <f aca="false">PriceMain!CJ339</f>
        <v>40.5499954223633</v>
      </c>
      <c r="AG53" s="28" t="s">
        <v>23789</v>
      </c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</row>
    <row r="54" customFormat="false" ht="12.75" hidden="false" customHeight="false" outlineLevel="0" collapsed="false">
      <c r="A54" s="0" t="n">
        <f aca="false">YEAR(B54)</f>
        <v>2002</v>
      </c>
      <c r="B54" s="15" t="n">
        <f aca="false">PriceMain!B340</f>
        <v>37591</v>
      </c>
      <c r="C54" s="27" t="n">
        <f aca="false">PriceMain!D340</f>
        <v>47</v>
      </c>
      <c r="D54" s="27" t="n">
        <f aca="false">PriceMain!K340</f>
        <v>37.5</v>
      </c>
      <c r="E54" s="27" t="n">
        <f aca="false">PriceMain!R340</f>
        <v>47.25</v>
      </c>
      <c r="F54" s="27" t="n">
        <f aca="false">PriceMain!Y340</f>
        <v>37.5</v>
      </c>
      <c r="G54" s="27" t="n">
        <f aca="false">PriceMain!AF340</f>
        <v>37.75</v>
      </c>
      <c r="H54" s="27" t="n">
        <f aca="false">PriceMain!AM340</f>
        <v>51.5</v>
      </c>
      <c r="I54" s="27" t="n">
        <f aca="false">PriceMain!AT340</f>
        <v>37.5</v>
      </c>
      <c r="J54" s="27" t="n">
        <f aca="false">PriceMain!BA340</f>
        <v>34.8549957275391</v>
      </c>
      <c r="K54" s="27" t="n">
        <f aca="false">PriceMain!BH340</f>
        <v>38.2023010253906</v>
      </c>
      <c r="L54" s="27" t="n">
        <f aca="false">PriceMain!BO340</f>
        <v>34.8549957275391</v>
      </c>
      <c r="M54" s="27" t="n">
        <f aca="false">PriceMain!BV340</f>
        <v>35.1549949645996</v>
      </c>
      <c r="N54" s="27" t="n">
        <f aca="false">PriceMain!CC340</f>
        <v>38.5</v>
      </c>
      <c r="O54" s="27" t="n">
        <f aca="false">PriceMain!CJ340</f>
        <v>40.5499954223633</v>
      </c>
      <c r="AG54" s="28" t="n">
        <v>2006</v>
      </c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</row>
    <row r="55" customFormat="false" ht="12.75" hidden="false" customHeight="false" outlineLevel="0" collapsed="false">
      <c r="A55" s="0" t="n">
        <f aca="false">YEAR(B55)</f>
        <v>2003</v>
      </c>
      <c r="B55" s="15" t="n">
        <f aca="false">PriceMain!B341</f>
        <v>37622</v>
      </c>
      <c r="C55" s="27" t="n">
        <f aca="false">PriceMain!D341</f>
        <v>59</v>
      </c>
      <c r="D55" s="27" t="n">
        <f aca="false">PriceMain!K341</f>
        <v>41</v>
      </c>
      <c r="E55" s="27" t="n">
        <f aca="false">PriceMain!R341</f>
        <v>57.5</v>
      </c>
      <c r="F55" s="27" t="n">
        <f aca="false">PriceMain!Y341</f>
        <v>41</v>
      </c>
      <c r="G55" s="27" t="n">
        <f aca="false">PriceMain!AF341</f>
        <v>41</v>
      </c>
      <c r="H55" s="27" t="n">
        <f aca="false">PriceMain!AM341</f>
        <v>65</v>
      </c>
      <c r="I55" s="27" t="n">
        <f aca="false">PriceMain!AT341</f>
        <v>42.254997253418</v>
      </c>
      <c r="J55" s="27" t="n">
        <f aca="false">PriceMain!BA341</f>
        <v>40.0378646850586</v>
      </c>
      <c r="K55" s="27" t="n">
        <f aca="false">PriceMain!BH341</f>
        <v>52.053840637207</v>
      </c>
      <c r="L55" s="27" t="n">
        <f aca="false">PriceMain!BO341</f>
        <v>40.0378646850586</v>
      </c>
      <c r="M55" s="27" t="n">
        <f aca="false">PriceMain!BV341</f>
        <v>40.2058665466309</v>
      </c>
      <c r="N55" s="27" t="n">
        <f aca="false">PriceMain!CC341</f>
        <v>41.25</v>
      </c>
      <c r="O55" s="27" t="n">
        <f aca="false">PriceMain!CJ341</f>
        <v>42.6199989318848</v>
      </c>
      <c r="AG55" s="28" t="s">
        <v>23789</v>
      </c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</row>
    <row r="56" customFormat="false" ht="12.75" hidden="false" customHeight="false" outlineLevel="0" collapsed="false">
      <c r="A56" s="0" t="n">
        <f aca="false">YEAR(B56)</f>
        <v>2003</v>
      </c>
      <c r="B56" s="15" t="n">
        <f aca="false">PriceMain!B342</f>
        <v>37653</v>
      </c>
      <c r="C56" s="27" t="n">
        <f aca="false">PriceMain!D342</f>
        <v>59</v>
      </c>
      <c r="D56" s="27" t="n">
        <f aca="false">PriceMain!K342</f>
        <v>41</v>
      </c>
      <c r="E56" s="27" t="n">
        <f aca="false">PriceMain!R342</f>
        <v>57.5</v>
      </c>
      <c r="F56" s="27" t="n">
        <f aca="false">PriceMain!Y342</f>
        <v>45.6</v>
      </c>
      <c r="G56" s="27" t="n">
        <f aca="false">PriceMain!AF342</f>
        <v>41</v>
      </c>
      <c r="H56" s="27" t="n">
        <f aca="false">PriceMain!AM342</f>
        <v>65</v>
      </c>
      <c r="I56" s="27" t="n">
        <f aca="false">PriceMain!AT342</f>
        <v>40.2500038146973</v>
      </c>
      <c r="J56" s="27" t="n">
        <f aca="false">PriceMain!BA342</f>
        <v>39.4378623962402</v>
      </c>
      <c r="K56" s="27" t="n">
        <f aca="false">PriceMain!BH342</f>
        <v>49.553840637207</v>
      </c>
      <c r="L56" s="27" t="n">
        <f aca="false">PriceMain!BO342</f>
        <v>39.4378623962402</v>
      </c>
      <c r="M56" s="27" t="n">
        <f aca="false">PriceMain!BV342</f>
        <v>41.3578631591797</v>
      </c>
      <c r="N56" s="27" t="n">
        <f aca="false">PriceMain!CC342</f>
        <v>40.25</v>
      </c>
      <c r="O56" s="27" t="n">
        <f aca="false">PriceMain!CJ342</f>
        <v>41.3199920654297</v>
      </c>
      <c r="AG56" s="28" t="n">
        <v>2007</v>
      </c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</row>
    <row r="57" customFormat="false" ht="12.75" hidden="false" customHeight="false" outlineLevel="0" collapsed="false">
      <c r="A57" s="0" t="n">
        <f aca="false">YEAR(B57)</f>
        <v>2003</v>
      </c>
      <c r="B57" s="15" t="n">
        <f aca="false">PriceMain!B343</f>
        <v>37681</v>
      </c>
      <c r="C57" s="27" t="n">
        <f aca="false">PriceMain!D343</f>
        <v>43.75</v>
      </c>
      <c r="D57" s="27" t="n">
        <f aca="false">PriceMain!K343</f>
        <v>36.5</v>
      </c>
      <c r="E57" s="27" t="n">
        <f aca="false">PriceMain!R343</f>
        <v>44.2000007629395</v>
      </c>
      <c r="F57" s="27" t="n">
        <f aca="false">PriceMain!Y343</f>
        <v>37.1</v>
      </c>
      <c r="G57" s="27" t="n">
        <f aca="false">PriceMain!AF343</f>
        <v>36.5</v>
      </c>
      <c r="H57" s="27" t="n">
        <f aca="false">PriceMain!AM343</f>
        <v>50.25</v>
      </c>
      <c r="I57" s="27" t="n">
        <f aca="false">PriceMain!AT343</f>
        <v>34.75</v>
      </c>
      <c r="J57" s="27" t="n">
        <f aca="false">PriceMain!BA343</f>
        <v>34.1485443115234</v>
      </c>
      <c r="K57" s="27" t="n">
        <f aca="false">PriceMain!BH343</f>
        <v>41.0469169616699</v>
      </c>
      <c r="L57" s="27" t="n">
        <f aca="false">PriceMain!BO343</f>
        <v>34.1485443115234</v>
      </c>
      <c r="M57" s="27" t="n">
        <f aca="false">PriceMain!BV343</f>
        <v>34.0985450744629</v>
      </c>
      <c r="N57" s="27" t="n">
        <f aca="false">PriceMain!CC343</f>
        <v>37.25</v>
      </c>
      <c r="O57" s="27" t="n">
        <f aca="false">PriceMain!CJ343</f>
        <v>37.9499931335449</v>
      </c>
      <c r="AG57" s="28" t="s">
        <v>23789</v>
      </c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</row>
    <row r="58" customFormat="false" ht="12.75" hidden="false" customHeight="false" outlineLevel="0" collapsed="false">
      <c r="A58" s="0" t="n">
        <f aca="false">YEAR(B58)</f>
        <v>2003</v>
      </c>
      <c r="B58" s="15" t="n">
        <f aca="false">PriceMain!B344</f>
        <v>37712</v>
      </c>
      <c r="C58" s="27" t="n">
        <f aca="false">PriceMain!D344</f>
        <v>44</v>
      </c>
      <c r="D58" s="27" t="n">
        <f aca="false">PriceMain!K344</f>
        <v>35.2000007629395</v>
      </c>
      <c r="E58" s="27" t="n">
        <f aca="false">PriceMain!R344</f>
        <v>43.7999992370606</v>
      </c>
      <c r="F58" s="27" t="n">
        <f aca="false">PriceMain!Y344</f>
        <v>35.6</v>
      </c>
      <c r="G58" s="27" t="n">
        <f aca="false">PriceMain!AF344</f>
        <v>34</v>
      </c>
      <c r="H58" s="27" t="n">
        <f aca="false">PriceMain!AM344</f>
        <v>50.5</v>
      </c>
      <c r="I58" s="27" t="n">
        <f aca="false">PriceMain!AT344</f>
        <v>34.75</v>
      </c>
      <c r="J58" s="27" t="n">
        <f aca="false">PriceMain!BA344</f>
        <v>34.3485450744629</v>
      </c>
      <c r="K58" s="27" t="n">
        <f aca="false">PriceMain!BH344</f>
        <v>38.6969146728516</v>
      </c>
      <c r="L58" s="27" t="n">
        <f aca="false">PriceMain!BO344</f>
        <v>34.3485450744629</v>
      </c>
      <c r="M58" s="27" t="n">
        <f aca="false">PriceMain!BV344</f>
        <v>34.3485450744629</v>
      </c>
      <c r="N58" s="27" t="n">
        <f aca="false">PriceMain!CC344</f>
        <v>36.75</v>
      </c>
      <c r="O58" s="27" t="n">
        <f aca="false">PriceMain!CJ344</f>
        <v>37.4999885559082</v>
      </c>
      <c r="AG58" s="28" t="n">
        <v>2008</v>
      </c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</row>
    <row r="59" customFormat="false" ht="12.75" hidden="false" customHeight="false" outlineLevel="0" collapsed="false">
      <c r="A59" s="0" t="n">
        <f aca="false">YEAR(B59)</f>
        <v>2003</v>
      </c>
      <c r="B59" s="15" t="n">
        <f aca="false">PriceMain!B345</f>
        <v>37742</v>
      </c>
      <c r="C59" s="27" t="n">
        <f aca="false">PriceMain!D345</f>
        <v>48.3</v>
      </c>
      <c r="D59" s="27" t="n">
        <f aca="false">PriceMain!K345</f>
        <v>39.5</v>
      </c>
      <c r="E59" s="27" t="n">
        <f aca="false">PriceMain!R345</f>
        <v>45.8</v>
      </c>
      <c r="F59" s="27" t="n">
        <f aca="false">PriceMain!Y345</f>
        <v>37.1</v>
      </c>
      <c r="G59" s="27" t="n">
        <f aca="false">PriceMain!AF345</f>
        <v>38.5</v>
      </c>
      <c r="H59" s="27" t="n">
        <f aca="false">PriceMain!AM345</f>
        <v>54.69</v>
      </c>
      <c r="I59" s="27" t="n">
        <f aca="false">PriceMain!AT345</f>
        <v>37</v>
      </c>
      <c r="J59" s="27" t="n">
        <f aca="false">PriceMain!BA345</f>
        <v>34.2535667419434</v>
      </c>
      <c r="K59" s="27" t="n">
        <f aca="false">PriceMain!BH345</f>
        <v>36.146915435791</v>
      </c>
      <c r="L59" s="27" t="n">
        <f aca="false">PriceMain!BO345</f>
        <v>36.7535667419434</v>
      </c>
      <c r="M59" s="27" t="n">
        <f aca="false">PriceMain!BV345</f>
        <v>30.1535682678223</v>
      </c>
      <c r="N59" s="27" t="n">
        <f aca="false">PriceMain!CC345</f>
        <v>40.25</v>
      </c>
      <c r="O59" s="27" t="n">
        <f aca="false">PriceMain!CJ345</f>
        <v>42.5000114440918</v>
      </c>
      <c r="AG59" s="28" t="s">
        <v>23789</v>
      </c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</row>
    <row r="60" customFormat="false" ht="12.75" hidden="false" customHeight="false" outlineLevel="0" collapsed="false">
      <c r="A60" s="0" t="n">
        <f aca="false">YEAR(B60)</f>
        <v>2003</v>
      </c>
      <c r="B60" s="15" t="n">
        <f aca="false">PriceMain!B346</f>
        <v>37773</v>
      </c>
      <c r="C60" s="27" t="n">
        <f aca="false">PriceMain!D346</f>
        <v>65.8</v>
      </c>
      <c r="D60" s="27" t="n">
        <f aca="false">PriceMain!K346</f>
        <v>54.75</v>
      </c>
      <c r="E60" s="27" t="n">
        <f aca="false">PriceMain!R346</f>
        <v>58.6</v>
      </c>
      <c r="F60" s="27" t="n">
        <f aca="false">PriceMain!Y346</f>
        <v>47.2</v>
      </c>
      <c r="G60" s="27" t="n">
        <f aca="false">PriceMain!AF346</f>
        <v>54</v>
      </c>
      <c r="H60" s="27" t="n">
        <f aca="false">PriceMain!AM346</f>
        <v>73.99</v>
      </c>
      <c r="I60" s="27" t="n">
        <f aca="false">PriceMain!AT346</f>
        <v>57.25</v>
      </c>
      <c r="J60" s="27" t="n">
        <f aca="false">PriceMain!BA346</f>
        <v>51.7478561401367</v>
      </c>
      <c r="K60" s="27" t="n">
        <f aca="false">PriceMain!BH346</f>
        <v>44.2273025512695</v>
      </c>
      <c r="L60" s="27" t="n">
        <f aca="false">PriceMain!BO346</f>
        <v>54.2478561401367</v>
      </c>
      <c r="M60" s="27" t="n">
        <f aca="false">PriceMain!BV346</f>
        <v>47.9978561401367</v>
      </c>
      <c r="N60" s="27" t="n">
        <f aca="false">PriceMain!CC346</f>
        <v>55.75</v>
      </c>
      <c r="O60" s="27" t="n">
        <f aca="false">PriceMain!CJ346</f>
        <v>48.4999961853027</v>
      </c>
      <c r="AG60" s="28" t="n">
        <v>2009</v>
      </c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</row>
    <row r="61" customFormat="false" ht="12.75" hidden="false" customHeight="false" outlineLevel="0" collapsed="false">
      <c r="A61" s="0" t="n">
        <f aca="false">YEAR(B61)</f>
        <v>2003</v>
      </c>
      <c r="B61" s="15" t="n">
        <f aca="false">PriceMain!B347</f>
        <v>37803</v>
      </c>
      <c r="C61" s="27" t="n">
        <f aca="false">PriceMain!D347</f>
        <v>90.05</v>
      </c>
      <c r="D61" s="27" t="n">
        <f aca="false">PriceMain!K347</f>
        <v>77.75</v>
      </c>
      <c r="E61" s="27" t="n">
        <f aca="false">PriceMain!R347</f>
        <v>75.6</v>
      </c>
      <c r="F61" s="27" t="n">
        <f aca="false">PriceMain!Y347</f>
        <v>56.95</v>
      </c>
      <c r="G61" s="27" t="n">
        <f aca="false">PriceMain!AF347</f>
        <v>78</v>
      </c>
      <c r="H61" s="27" t="n">
        <f aca="false">PriceMain!AM347</f>
        <v>112.24</v>
      </c>
      <c r="I61" s="27" t="n">
        <f aca="false">PriceMain!AT347</f>
        <v>78.5</v>
      </c>
      <c r="J61" s="27" t="n">
        <f aca="false">PriceMain!BA347</f>
        <v>77.7471466064453</v>
      </c>
      <c r="K61" s="27" t="n">
        <f aca="false">PriceMain!BH347</f>
        <v>65.625</v>
      </c>
      <c r="L61" s="27" t="n">
        <f aca="false">PriceMain!BO347</f>
        <v>80.2471466064453</v>
      </c>
      <c r="M61" s="27" t="n">
        <f aca="false">PriceMain!BV347</f>
        <v>68.9971466064453</v>
      </c>
      <c r="N61" s="27" t="n">
        <f aca="false">PriceMain!CC347</f>
        <v>80.25</v>
      </c>
      <c r="O61" s="27" t="n">
        <f aca="false">PriceMain!CJ347</f>
        <v>55.9999923706055</v>
      </c>
      <c r="AG61" s="28" t="s">
        <v>23789</v>
      </c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</row>
    <row r="62" customFormat="false" ht="12.75" hidden="false" customHeight="false" outlineLevel="0" collapsed="false">
      <c r="A62" s="0" t="n">
        <f aca="false">YEAR(B62)</f>
        <v>2003</v>
      </c>
      <c r="B62" s="15" t="n">
        <f aca="false">PriceMain!B348</f>
        <v>37834</v>
      </c>
      <c r="C62" s="27" t="n">
        <f aca="false">PriceMain!D348</f>
        <v>90.05</v>
      </c>
      <c r="D62" s="27" t="n">
        <f aca="false">PriceMain!K348</f>
        <v>76.25</v>
      </c>
      <c r="E62" s="27" t="n">
        <f aca="false">PriceMain!R348</f>
        <v>75.6</v>
      </c>
      <c r="F62" s="27" t="n">
        <f aca="false">PriceMain!Y348</f>
        <v>56.95</v>
      </c>
      <c r="G62" s="27" t="n">
        <f aca="false">PriceMain!AF348</f>
        <v>78</v>
      </c>
      <c r="H62" s="27" t="n">
        <f aca="false">PriceMain!AM348</f>
        <v>112.24</v>
      </c>
      <c r="I62" s="27" t="n">
        <f aca="false">PriceMain!AT348</f>
        <v>78.5</v>
      </c>
      <c r="J62" s="27" t="n">
        <f aca="false">PriceMain!BA348</f>
        <v>77.7471466064453</v>
      </c>
      <c r="K62" s="27" t="n">
        <f aca="false">PriceMain!BH348</f>
        <v>65.625</v>
      </c>
      <c r="L62" s="27" t="n">
        <f aca="false">PriceMain!BO348</f>
        <v>80.2471466064453</v>
      </c>
      <c r="M62" s="27" t="n">
        <f aca="false">PriceMain!BV348</f>
        <v>68.9971466064453</v>
      </c>
      <c r="N62" s="27" t="n">
        <f aca="false">PriceMain!CC348</f>
        <v>80.25</v>
      </c>
      <c r="O62" s="27" t="n">
        <f aca="false">PriceMain!CJ348</f>
        <v>56</v>
      </c>
      <c r="AG62" s="28" t="n">
        <v>2010</v>
      </c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</row>
    <row r="63" customFormat="false" ht="12.75" hidden="false" customHeight="false" outlineLevel="0" collapsed="false">
      <c r="A63" s="0" t="n">
        <f aca="false">YEAR(B63)</f>
        <v>2003</v>
      </c>
      <c r="B63" s="15" t="n">
        <f aca="false">PriceMain!B349</f>
        <v>37865</v>
      </c>
      <c r="C63" s="27" t="n">
        <f aca="false">PriceMain!D349</f>
        <v>47.05</v>
      </c>
      <c r="D63" s="27" t="n">
        <f aca="false">PriceMain!K349</f>
        <v>34.5</v>
      </c>
      <c r="E63" s="27" t="n">
        <f aca="false">PriceMain!R349</f>
        <v>43.1</v>
      </c>
      <c r="F63" s="27" t="n">
        <f aca="false">PriceMain!Y349</f>
        <v>35.6</v>
      </c>
      <c r="G63" s="27" t="n">
        <f aca="false">PriceMain!AF349</f>
        <v>35.25</v>
      </c>
      <c r="H63" s="27" t="n">
        <f aca="false">PriceMain!AM349</f>
        <v>50.49</v>
      </c>
      <c r="I63" s="27" t="n">
        <f aca="false">PriceMain!AT349</f>
        <v>36</v>
      </c>
      <c r="J63" s="27" t="n">
        <f aca="false">PriceMain!BA349</f>
        <v>33.5021438598633</v>
      </c>
      <c r="K63" s="27" t="n">
        <f aca="false">PriceMain!BH349</f>
        <v>33.8719139099121</v>
      </c>
      <c r="L63" s="27" t="n">
        <f aca="false">PriceMain!BO349</f>
        <v>36.0021438598633</v>
      </c>
      <c r="M63" s="27" t="n">
        <f aca="false">PriceMain!BV349</f>
        <v>28.6021423339844</v>
      </c>
      <c r="N63" s="27" t="n">
        <f aca="false">PriceMain!CC349</f>
        <v>36.5</v>
      </c>
      <c r="O63" s="27" t="n">
        <f aca="false">PriceMain!CJ349</f>
        <v>40.0000038146973</v>
      </c>
      <c r="AG63" s="28" t="s">
        <v>23789</v>
      </c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</row>
    <row r="64" customFormat="false" ht="12.75" hidden="false" customHeight="false" outlineLevel="0" collapsed="false">
      <c r="A64" s="0" t="n">
        <f aca="false">YEAR(B64)</f>
        <v>2003</v>
      </c>
      <c r="B64" s="15" t="n">
        <f aca="false">PriceMain!B350</f>
        <v>37895</v>
      </c>
      <c r="C64" s="27" t="n">
        <f aca="false">PriceMain!D350</f>
        <v>44.8</v>
      </c>
      <c r="D64" s="27" t="n">
        <f aca="false">PriceMain!K350</f>
        <v>33.25</v>
      </c>
      <c r="E64" s="27" t="n">
        <f aca="false">PriceMain!R350</f>
        <v>43.85</v>
      </c>
      <c r="F64" s="27" t="n">
        <f aca="false">PriceMain!Y350</f>
        <v>34.6</v>
      </c>
      <c r="G64" s="27" t="n">
        <f aca="false">PriceMain!AF350</f>
        <v>33.5</v>
      </c>
      <c r="H64" s="27" t="n">
        <f aca="false">PriceMain!AM350</f>
        <v>48.99</v>
      </c>
      <c r="I64" s="27" t="n">
        <f aca="false">PriceMain!AT350</f>
        <v>33</v>
      </c>
      <c r="J64" s="27" t="n">
        <f aca="false">PriceMain!BA350</f>
        <v>31.6489334106445</v>
      </c>
      <c r="K64" s="27" t="n">
        <f aca="false">PriceMain!BH350</f>
        <v>38.8999977111816</v>
      </c>
      <c r="L64" s="27" t="n">
        <f aca="false">PriceMain!BO350</f>
        <v>31.6489334106445</v>
      </c>
      <c r="M64" s="27" t="n">
        <f aca="false">PriceMain!BV350</f>
        <v>31.8989295959473</v>
      </c>
      <c r="N64" s="27" t="n">
        <f aca="false">PriceMain!CC350</f>
        <v>35.5</v>
      </c>
      <c r="O64" s="27" t="n">
        <f aca="false">PriceMain!CJ350</f>
        <v>36.8500022888184</v>
      </c>
      <c r="AG64" s="28" t="n">
        <v>2011</v>
      </c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</row>
    <row r="65" customFormat="false" ht="12.75" hidden="false" customHeight="false" outlineLevel="0" collapsed="false">
      <c r="A65" s="0" t="n">
        <f aca="false">YEAR(B65)</f>
        <v>2003</v>
      </c>
      <c r="B65" s="15" t="n">
        <f aca="false">PriceMain!B351</f>
        <v>37926</v>
      </c>
      <c r="C65" s="27" t="n">
        <f aca="false">PriceMain!D351</f>
        <v>44.8</v>
      </c>
      <c r="D65" s="27" t="n">
        <f aca="false">PriceMain!K351</f>
        <v>35.5</v>
      </c>
      <c r="E65" s="27" t="n">
        <f aca="false">PriceMain!R351</f>
        <v>43.85</v>
      </c>
      <c r="F65" s="27" t="n">
        <f aca="false">PriceMain!Y351</f>
        <v>34.6</v>
      </c>
      <c r="G65" s="27" t="n">
        <f aca="false">PriceMain!AF351</f>
        <v>33.5</v>
      </c>
      <c r="H65" s="27" t="n">
        <f aca="false">PriceMain!AM351</f>
        <v>48.99</v>
      </c>
      <c r="I65" s="27" t="n">
        <f aca="false">PriceMain!AT351</f>
        <v>33</v>
      </c>
      <c r="J65" s="27" t="n">
        <f aca="false">PriceMain!BA351</f>
        <v>31.7489318847656</v>
      </c>
      <c r="K65" s="27" t="n">
        <f aca="false">PriceMain!BH351</f>
        <v>39.6969146728516</v>
      </c>
      <c r="L65" s="27" t="n">
        <f aca="false">PriceMain!BO351</f>
        <v>31.7489318847656</v>
      </c>
      <c r="M65" s="27" t="n">
        <f aca="false">PriceMain!BV351</f>
        <v>35.3989295959473</v>
      </c>
      <c r="N65" s="27" t="n">
        <f aca="false">PriceMain!CC351</f>
        <v>35.4900016784668</v>
      </c>
      <c r="O65" s="27" t="n">
        <f aca="false">PriceMain!CJ351</f>
        <v>36.7999954223633</v>
      </c>
      <c r="AG65" s="28" t="s">
        <v>23789</v>
      </c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</row>
    <row r="66" customFormat="false" ht="12.75" hidden="false" customHeight="false" outlineLevel="0" collapsed="false">
      <c r="A66" s="0" t="n">
        <f aca="false">YEAR(B66)</f>
        <v>2003</v>
      </c>
      <c r="B66" s="15" t="n">
        <f aca="false">PriceMain!B352</f>
        <v>37956</v>
      </c>
      <c r="C66" s="27" t="n">
        <f aca="false">PriceMain!D352</f>
        <v>44.8</v>
      </c>
      <c r="D66" s="27" t="n">
        <f aca="false">PriceMain!K352</f>
        <v>35.75</v>
      </c>
      <c r="E66" s="27" t="n">
        <f aca="false">PriceMain!R352</f>
        <v>43.85</v>
      </c>
      <c r="F66" s="27" t="n">
        <f aca="false">PriceMain!Y352</f>
        <v>34.6</v>
      </c>
      <c r="G66" s="27" t="n">
        <f aca="false">PriceMain!AF352</f>
        <v>33.5</v>
      </c>
      <c r="H66" s="27" t="n">
        <f aca="false">PriceMain!AM352</f>
        <v>48.99</v>
      </c>
      <c r="I66" s="27" t="n">
        <f aca="false">PriceMain!AT352</f>
        <v>33</v>
      </c>
      <c r="J66" s="27" t="n">
        <f aca="false">PriceMain!BA352</f>
        <v>31.8489303588867</v>
      </c>
      <c r="K66" s="27" t="n">
        <f aca="false">PriceMain!BH352</f>
        <v>40.4523010253906</v>
      </c>
      <c r="L66" s="27" t="n">
        <f aca="false">PriceMain!BO352</f>
        <v>31.8489303588867</v>
      </c>
      <c r="M66" s="27" t="n">
        <f aca="false">PriceMain!BV352</f>
        <v>35.8989295959473</v>
      </c>
      <c r="N66" s="27" t="n">
        <f aca="false">PriceMain!CC352</f>
        <v>35.5</v>
      </c>
      <c r="O66" s="27" t="n">
        <f aca="false">PriceMain!CJ352</f>
        <v>36.7999954223633</v>
      </c>
      <c r="AG66" s="28" t="n">
        <v>2012</v>
      </c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</row>
    <row r="67" customFormat="false" ht="12.75" hidden="false" customHeight="false" outlineLevel="0" collapsed="false">
      <c r="A67" s="0" t="n">
        <f aca="false">YEAR(B67)</f>
        <v>2004</v>
      </c>
      <c r="B67" s="15" t="n">
        <f aca="false">PriceMain!B353</f>
        <v>37987</v>
      </c>
      <c r="C67" s="27" t="n">
        <f aca="false">PriceMain!D353</f>
        <v>57.5</v>
      </c>
      <c r="D67" s="27" t="n">
        <f aca="false">PriceMain!K353</f>
        <v>38.7999992370606</v>
      </c>
      <c r="E67" s="27" t="n">
        <f aca="false">PriceMain!R353</f>
        <v>55.1</v>
      </c>
      <c r="F67" s="27" t="n">
        <f aca="false">PriceMain!Y353</f>
        <v>41.8</v>
      </c>
      <c r="G67" s="27" t="n">
        <f aca="false">PriceMain!AF353</f>
        <v>39</v>
      </c>
      <c r="H67" s="27" t="n">
        <f aca="false">PriceMain!AM353</f>
        <v>65.05</v>
      </c>
      <c r="I67" s="27" t="n">
        <f aca="false">PriceMain!AT353</f>
        <v>42.254997253418</v>
      </c>
      <c r="J67" s="27" t="n">
        <f aca="false">PriceMain!BA353</f>
        <v>41.7878646850586</v>
      </c>
      <c r="K67" s="27" t="n">
        <f aca="false">PriceMain!BH353</f>
        <v>52.303840637207</v>
      </c>
      <c r="L67" s="27" t="n">
        <f aca="false">PriceMain!BO353</f>
        <v>41.7878646850586</v>
      </c>
      <c r="M67" s="27" t="n">
        <f aca="false">PriceMain!BV353</f>
        <v>42.7358665466309</v>
      </c>
      <c r="N67" s="27" t="n">
        <f aca="false">PriceMain!CC353</f>
        <v>39.75</v>
      </c>
      <c r="O67" s="27" t="n">
        <f aca="false">PriceMain!CJ353</f>
        <v>40.6199989318848</v>
      </c>
      <c r="AG67" s="28" t="s">
        <v>23789</v>
      </c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</row>
    <row r="68" customFormat="false" ht="12.75" hidden="false" customHeight="false" outlineLevel="0" collapsed="false">
      <c r="A68" s="0" t="n">
        <f aca="false">YEAR(B68)</f>
        <v>2004</v>
      </c>
      <c r="B68" s="15" t="n">
        <f aca="false">PriceMain!B354</f>
        <v>38018</v>
      </c>
      <c r="C68" s="27" t="n">
        <f aca="false">PriceMain!D354</f>
        <v>57.5</v>
      </c>
      <c r="D68" s="27" t="n">
        <f aca="false">PriceMain!K354</f>
        <v>38.7999992370606</v>
      </c>
      <c r="E68" s="27" t="n">
        <f aca="false">PriceMain!R354</f>
        <v>55.1</v>
      </c>
      <c r="F68" s="27" t="n">
        <f aca="false">PriceMain!Y354</f>
        <v>46.4</v>
      </c>
      <c r="G68" s="27" t="n">
        <f aca="false">PriceMain!AF354</f>
        <v>39</v>
      </c>
      <c r="H68" s="27" t="n">
        <f aca="false">PriceMain!AM354</f>
        <v>65.05</v>
      </c>
      <c r="I68" s="27" t="n">
        <f aca="false">PriceMain!AT354</f>
        <v>40.2500038146973</v>
      </c>
      <c r="J68" s="27" t="n">
        <f aca="false">PriceMain!BA354</f>
        <v>40.9378623962402</v>
      </c>
      <c r="K68" s="27" t="n">
        <f aca="false">PriceMain!BH354</f>
        <v>50.303840637207</v>
      </c>
      <c r="L68" s="27" t="n">
        <f aca="false">PriceMain!BO354</f>
        <v>40.9378623962402</v>
      </c>
      <c r="M68" s="27" t="n">
        <f aca="false">PriceMain!BV354</f>
        <v>43.3878631591797</v>
      </c>
      <c r="N68" s="27" t="n">
        <f aca="false">PriceMain!CC354</f>
        <v>38.75</v>
      </c>
      <c r="O68" s="27" t="n">
        <f aca="false">PriceMain!CJ354</f>
        <v>39.3199920654297</v>
      </c>
      <c r="AG68" s="28" t="n">
        <v>2013</v>
      </c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</row>
    <row r="69" customFormat="false" ht="12.75" hidden="false" customHeight="false" outlineLevel="0" collapsed="false">
      <c r="A69" s="0" t="n">
        <f aca="false">YEAR(B69)</f>
        <v>2004</v>
      </c>
      <c r="B69" s="15" t="n">
        <f aca="false">PriceMain!B355</f>
        <v>38047</v>
      </c>
      <c r="C69" s="27" t="n">
        <f aca="false">PriceMain!D355</f>
        <v>42.25</v>
      </c>
      <c r="D69" s="27" t="n">
        <f aca="false">PriceMain!K355</f>
        <v>35.8499984741211</v>
      </c>
      <c r="E69" s="27" t="n">
        <f aca="false">PriceMain!R355</f>
        <v>42.4000007629395</v>
      </c>
      <c r="F69" s="27" t="n">
        <f aca="false">PriceMain!Y355</f>
        <v>37.9</v>
      </c>
      <c r="G69" s="27" t="n">
        <f aca="false">PriceMain!AF355</f>
        <v>34.25</v>
      </c>
      <c r="H69" s="27" t="n">
        <f aca="false">PriceMain!AM355</f>
        <v>50.3</v>
      </c>
      <c r="I69" s="27" t="n">
        <f aca="false">PriceMain!AT355</f>
        <v>32.25</v>
      </c>
      <c r="J69" s="27" t="n">
        <f aca="false">PriceMain!BA355</f>
        <v>32.8985443115234</v>
      </c>
      <c r="K69" s="27" t="n">
        <f aca="false">PriceMain!BH355</f>
        <v>41.2969169616699</v>
      </c>
      <c r="L69" s="27" t="n">
        <f aca="false">PriceMain!BO355</f>
        <v>32.8985443115234</v>
      </c>
      <c r="M69" s="27" t="n">
        <f aca="false">PriceMain!BV355</f>
        <v>33.5985450744629</v>
      </c>
      <c r="N69" s="27" t="n">
        <f aca="false">PriceMain!CC355</f>
        <v>35.75</v>
      </c>
      <c r="O69" s="27" t="n">
        <f aca="false">PriceMain!CJ355</f>
        <v>36.9499931335449</v>
      </c>
      <c r="AG69" s="28" t="s">
        <v>23789</v>
      </c>
    </row>
    <row r="70" customFormat="false" ht="12.75" hidden="false" customHeight="false" outlineLevel="0" collapsed="false">
      <c r="A70" s="0" t="n">
        <f aca="false">YEAR(B70)</f>
        <v>2004</v>
      </c>
      <c r="B70" s="15" t="n">
        <f aca="false">PriceMain!B356</f>
        <v>38078</v>
      </c>
      <c r="C70" s="27" t="n">
        <f aca="false">PriceMain!D356</f>
        <v>42.5</v>
      </c>
      <c r="D70" s="27" t="n">
        <f aca="false">PriceMain!K356</f>
        <v>34.2999992370606</v>
      </c>
      <c r="E70" s="27" t="n">
        <f aca="false">PriceMain!R356</f>
        <v>41.9999992370606</v>
      </c>
      <c r="F70" s="27" t="n">
        <f aca="false">PriceMain!Y356</f>
        <v>36.4</v>
      </c>
      <c r="G70" s="27" t="n">
        <f aca="false">PriceMain!AF356</f>
        <v>31.5</v>
      </c>
      <c r="H70" s="27" t="n">
        <f aca="false">PriceMain!AM356</f>
        <v>50.55</v>
      </c>
      <c r="I70" s="27" t="n">
        <f aca="false">PriceMain!AT356</f>
        <v>32.25</v>
      </c>
      <c r="J70" s="27" t="n">
        <f aca="false">PriceMain!BA356</f>
        <v>33.3485450744629</v>
      </c>
      <c r="K70" s="27" t="n">
        <f aca="false">PriceMain!BH356</f>
        <v>39.1969146728516</v>
      </c>
      <c r="L70" s="27" t="n">
        <f aca="false">PriceMain!BO356</f>
        <v>33.3485450744629</v>
      </c>
      <c r="M70" s="27" t="n">
        <f aca="false">PriceMain!BV356</f>
        <v>33.5985450744629</v>
      </c>
      <c r="N70" s="27" t="n">
        <f aca="false">PriceMain!CC356</f>
        <v>35.25</v>
      </c>
      <c r="O70" s="27" t="n">
        <f aca="false">PriceMain!CJ356</f>
        <v>36.4999885559082</v>
      </c>
      <c r="AG70" s="28" t="n">
        <v>2014</v>
      </c>
    </row>
    <row r="71" customFormat="false" ht="12.75" hidden="false" customHeight="false" outlineLevel="0" collapsed="false">
      <c r="A71" s="0" t="n">
        <f aca="false">YEAR(B71)</f>
        <v>2004</v>
      </c>
      <c r="B71" s="15" t="n">
        <f aca="false">PriceMain!B357</f>
        <v>38108</v>
      </c>
      <c r="C71" s="27" t="n">
        <f aca="false">PriceMain!D357</f>
        <v>46.8</v>
      </c>
      <c r="D71" s="27" t="n">
        <f aca="false">PriceMain!K357</f>
        <v>38.3499984741211</v>
      </c>
      <c r="E71" s="27" t="n">
        <f aca="false">PriceMain!R357</f>
        <v>44</v>
      </c>
      <c r="F71" s="27" t="n">
        <f aca="false">PriceMain!Y357</f>
        <v>37.9</v>
      </c>
      <c r="G71" s="27" t="n">
        <f aca="false">PriceMain!AF357</f>
        <v>35.75</v>
      </c>
      <c r="H71" s="27" t="n">
        <f aca="false">PriceMain!AM357</f>
        <v>54.74</v>
      </c>
      <c r="I71" s="27" t="n">
        <f aca="false">PriceMain!AT357</f>
        <v>35</v>
      </c>
      <c r="J71" s="27" t="n">
        <f aca="false">PriceMain!BA357</f>
        <v>33.7535667419434</v>
      </c>
      <c r="K71" s="27" t="n">
        <f aca="false">PriceMain!BH357</f>
        <v>35.721915435791</v>
      </c>
      <c r="L71" s="27" t="n">
        <f aca="false">PriceMain!BO357</f>
        <v>36.5160675048828</v>
      </c>
      <c r="M71" s="27" t="n">
        <f aca="false">PriceMain!BV357</f>
        <v>29.1535682678223</v>
      </c>
      <c r="N71" s="27" t="n">
        <f aca="false">PriceMain!CC357</f>
        <v>38.75</v>
      </c>
      <c r="O71" s="27" t="n">
        <f aca="false">PriceMain!CJ357</f>
        <v>41.5000114440918</v>
      </c>
      <c r="AG71" s="28" t="s">
        <v>23789</v>
      </c>
    </row>
    <row r="72" customFormat="false" ht="12.75" hidden="false" customHeight="false" outlineLevel="0" collapsed="false">
      <c r="A72" s="0" t="n">
        <f aca="false">YEAR(B72)</f>
        <v>2004</v>
      </c>
      <c r="B72" s="15" t="n">
        <f aca="false">PriceMain!B358</f>
        <v>38139</v>
      </c>
      <c r="C72" s="27" t="n">
        <f aca="false">PriceMain!D358</f>
        <v>64.3</v>
      </c>
      <c r="D72" s="27" t="n">
        <f aca="false">PriceMain!K358</f>
        <v>54.8499984741211</v>
      </c>
      <c r="E72" s="27" t="n">
        <f aca="false">PriceMain!R358</f>
        <v>56.7</v>
      </c>
      <c r="F72" s="27" t="n">
        <f aca="false">PriceMain!Y358</f>
        <v>47.75</v>
      </c>
      <c r="G72" s="27" t="n">
        <f aca="false">PriceMain!AF358</f>
        <v>52.75</v>
      </c>
      <c r="H72" s="27" t="n">
        <f aca="false">PriceMain!AM358</f>
        <v>74.04</v>
      </c>
      <c r="I72" s="27" t="n">
        <f aca="false">PriceMain!AT358</f>
        <v>53</v>
      </c>
      <c r="J72" s="27" t="n">
        <f aca="false">PriceMain!BA358</f>
        <v>47.4978561401367</v>
      </c>
      <c r="K72" s="27" t="n">
        <f aca="false">PriceMain!BH358</f>
        <v>40.3273025512695</v>
      </c>
      <c r="L72" s="27" t="n">
        <f aca="false">PriceMain!BO358</f>
        <v>51.5978546142578</v>
      </c>
      <c r="M72" s="27" t="n">
        <f aca="false">PriceMain!BV358</f>
        <v>40.9978561401367</v>
      </c>
      <c r="N72" s="27" t="n">
        <f aca="false">PriceMain!CC358</f>
        <v>53.25</v>
      </c>
      <c r="O72" s="27" t="n">
        <f aca="false">PriceMain!CJ358</f>
        <v>47.9999961853027</v>
      </c>
      <c r="AG72" s="28" t="n">
        <v>2015</v>
      </c>
    </row>
    <row r="73" customFormat="false" ht="12.75" hidden="false" customHeight="false" outlineLevel="0" collapsed="false">
      <c r="A73" s="0" t="n">
        <f aca="false">YEAR(B73)</f>
        <v>2004</v>
      </c>
      <c r="B73" s="15" t="n">
        <f aca="false">PriceMain!B359</f>
        <v>38169</v>
      </c>
      <c r="C73" s="27" t="n">
        <f aca="false">PriceMain!D359</f>
        <v>88.55</v>
      </c>
      <c r="D73" s="27" t="n">
        <f aca="false">PriceMain!K359</f>
        <v>72.8099975585938</v>
      </c>
      <c r="E73" s="27" t="n">
        <f aca="false">PriceMain!R359</f>
        <v>72.7</v>
      </c>
      <c r="F73" s="27" t="n">
        <f aca="false">PriceMain!Y359</f>
        <v>55.75</v>
      </c>
      <c r="G73" s="27" t="n">
        <f aca="false">PriceMain!AF359</f>
        <v>76</v>
      </c>
      <c r="H73" s="27" t="n">
        <f aca="false">PriceMain!AM359</f>
        <v>112.29</v>
      </c>
      <c r="I73" s="27" t="n">
        <f aca="false">PriceMain!AT359</f>
        <v>73.5</v>
      </c>
      <c r="J73" s="27" t="n">
        <f aca="false">PriceMain!BA359</f>
        <v>73.2471466064453</v>
      </c>
      <c r="K73" s="27" t="n">
        <f aca="false">PriceMain!BH359</f>
        <v>58.625</v>
      </c>
      <c r="L73" s="27" t="n">
        <f aca="false">PriceMain!BO359</f>
        <v>74.2471466064453</v>
      </c>
      <c r="M73" s="27" t="n">
        <f aca="false">PriceMain!BV359</f>
        <v>64.4971466064453</v>
      </c>
      <c r="N73" s="27" t="n">
        <f aca="false">PriceMain!CC359</f>
        <v>73.25</v>
      </c>
      <c r="O73" s="27" t="n">
        <f aca="false">PriceMain!CJ359</f>
        <v>55.7499923706055</v>
      </c>
    </row>
    <row r="74" customFormat="false" ht="12.75" hidden="false" customHeight="false" outlineLevel="0" collapsed="false">
      <c r="A74" s="0" t="n">
        <f aca="false">YEAR(B74)</f>
        <v>2004</v>
      </c>
      <c r="B74" s="15" t="n">
        <f aca="false">PriceMain!B360</f>
        <v>38200</v>
      </c>
      <c r="C74" s="27" t="n">
        <f aca="false">PriceMain!D360</f>
        <v>88.55</v>
      </c>
      <c r="D74" s="27" t="n">
        <f aca="false">PriceMain!K360</f>
        <v>71.3000030517578</v>
      </c>
      <c r="E74" s="27" t="n">
        <f aca="false">PriceMain!R360</f>
        <v>72.7</v>
      </c>
      <c r="F74" s="27" t="n">
        <f aca="false">PriceMain!Y360</f>
        <v>55.75</v>
      </c>
      <c r="G74" s="27" t="n">
        <f aca="false">PriceMain!AF360</f>
        <v>76</v>
      </c>
      <c r="H74" s="27" t="n">
        <f aca="false">PriceMain!AM360</f>
        <v>112.29</v>
      </c>
      <c r="I74" s="27" t="n">
        <f aca="false">PriceMain!AT360</f>
        <v>73.5</v>
      </c>
      <c r="J74" s="27" t="n">
        <f aca="false">PriceMain!BA360</f>
        <v>73.2471466064453</v>
      </c>
      <c r="K74" s="27" t="n">
        <f aca="false">PriceMain!BH360</f>
        <v>58.625</v>
      </c>
      <c r="L74" s="27" t="n">
        <f aca="false">PriceMain!BO360</f>
        <v>74.2471466064453</v>
      </c>
      <c r="M74" s="27" t="n">
        <f aca="false">PriceMain!BV360</f>
        <v>64.4971466064453</v>
      </c>
      <c r="N74" s="27" t="n">
        <f aca="false">PriceMain!CC360</f>
        <v>73.25</v>
      </c>
      <c r="O74" s="27" t="n">
        <f aca="false">PriceMain!CJ360</f>
        <v>55.75</v>
      </c>
    </row>
    <row r="75" customFormat="false" ht="12.75" hidden="false" customHeight="false" outlineLevel="0" collapsed="false">
      <c r="A75" s="0" t="n">
        <f aca="false">YEAR(B75)</f>
        <v>2004</v>
      </c>
      <c r="B75" s="15" t="n">
        <f aca="false">PriceMain!B361</f>
        <v>38231</v>
      </c>
      <c r="C75" s="27" t="n">
        <f aca="false">PriceMain!D361</f>
        <v>45.55</v>
      </c>
      <c r="D75" s="27" t="n">
        <f aca="false">PriceMain!K361</f>
        <v>33.1500015258789</v>
      </c>
      <c r="E75" s="27" t="n">
        <f aca="false">PriceMain!R361</f>
        <v>41.2</v>
      </c>
      <c r="F75" s="27" t="n">
        <f aca="false">PriceMain!Y361</f>
        <v>36.4</v>
      </c>
      <c r="G75" s="27" t="n">
        <f aca="false">PriceMain!AF361</f>
        <v>32.5</v>
      </c>
      <c r="H75" s="27" t="n">
        <f aca="false">PriceMain!AM361</f>
        <v>50.54</v>
      </c>
      <c r="I75" s="27" t="n">
        <f aca="false">PriceMain!AT361</f>
        <v>36</v>
      </c>
      <c r="J75" s="27" t="n">
        <f aca="false">PriceMain!BA361</f>
        <v>33.7521438598633</v>
      </c>
      <c r="K75" s="27" t="n">
        <f aca="false">PriceMain!BH361</f>
        <v>34.0844139099121</v>
      </c>
      <c r="L75" s="27" t="n">
        <f aca="false">PriceMain!BO361</f>
        <v>36.3646430969238</v>
      </c>
      <c r="M75" s="27" t="n">
        <f aca="false">PriceMain!BV361</f>
        <v>28.1021423339844</v>
      </c>
      <c r="N75" s="27" t="n">
        <f aca="false">PriceMain!CC361</f>
        <v>35</v>
      </c>
      <c r="O75" s="27" t="n">
        <f aca="false">PriceMain!CJ361</f>
        <v>40.0000038146973</v>
      </c>
    </row>
    <row r="76" customFormat="false" ht="12.75" hidden="false" customHeight="false" outlineLevel="0" collapsed="false">
      <c r="A76" s="0" t="n">
        <f aca="false">YEAR(B76)</f>
        <v>2004</v>
      </c>
      <c r="B76" s="15" t="n">
        <f aca="false">PriceMain!B362</f>
        <v>38261</v>
      </c>
      <c r="C76" s="27" t="n">
        <f aca="false">PriceMain!D362</f>
        <v>43.3</v>
      </c>
      <c r="D76" s="27" t="n">
        <f aca="false">PriceMain!K362</f>
        <v>31.2999992370605</v>
      </c>
      <c r="E76" s="27" t="n">
        <f aca="false">PriceMain!R362</f>
        <v>42.45</v>
      </c>
      <c r="F76" s="27" t="n">
        <f aca="false">PriceMain!Y362</f>
        <v>35.4</v>
      </c>
      <c r="G76" s="27" t="n">
        <f aca="false">PriceMain!AF362</f>
        <v>30</v>
      </c>
      <c r="H76" s="27" t="n">
        <f aca="false">PriceMain!AM362</f>
        <v>49.04</v>
      </c>
      <c r="I76" s="27" t="n">
        <f aca="false">PriceMain!AT362</f>
        <v>33</v>
      </c>
      <c r="J76" s="27" t="n">
        <f aca="false">PriceMain!BA362</f>
        <v>31.6489334106445</v>
      </c>
      <c r="K76" s="27" t="n">
        <f aca="false">PriceMain!BH362</f>
        <v>39.1499977111816</v>
      </c>
      <c r="L76" s="27" t="n">
        <f aca="false">PriceMain!BO362</f>
        <v>31.6489334106445</v>
      </c>
      <c r="M76" s="27" t="n">
        <f aca="false">PriceMain!BV362</f>
        <v>31.3989295959473</v>
      </c>
      <c r="N76" s="27" t="n">
        <f aca="false">PriceMain!CC362</f>
        <v>34</v>
      </c>
      <c r="O76" s="27" t="n">
        <f aca="false">PriceMain!CJ362</f>
        <v>35.1000022888184</v>
      </c>
    </row>
    <row r="77" customFormat="false" ht="12.75" hidden="false" customHeight="false" outlineLevel="0" collapsed="false">
      <c r="A77" s="0" t="n">
        <f aca="false">YEAR(B77)</f>
        <v>2004</v>
      </c>
      <c r="B77" s="15" t="n">
        <f aca="false">PriceMain!B363</f>
        <v>38292</v>
      </c>
      <c r="C77" s="27" t="n">
        <f aca="false">PriceMain!D363</f>
        <v>43.3</v>
      </c>
      <c r="D77" s="27" t="n">
        <f aca="false">PriceMain!K363</f>
        <v>33.5499992370606</v>
      </c>
      <c r="E77" s="27" t="n">
        <f aca="false">PriceMain!R363</f>
        <v>42.45</v>
      </c>
      <c r="F77" s="27" t="n">
        <f aca="false">PriceMain!Y363</f>
        <v>35.4</v>
      </c>
      <c r="G77" s="27" t="n">
        <f aca="false">PriceMain!AF363</f>
        <v>30</v>
      </c>
      <c r="H77" s="27" t="n">
        <f aca="false">PriceMain!AM363</f>
        <v>49.04</v>
      </c>
      <c r="I77" s="27" t="n">
        <f aca="false">PriceMain!AT363</f>
        <v>33</v>
      </c>
      <c r="J77" s="27" t="n">
        <f aca="false">PriceMain!BA363</f>
        <v>31.7489318847656</v>
      </c>
      <c r="K77" s="27" t="n">
        <f aca="false">PriceMain!BH363</f>
        <v>39.9469146728516</v>
      </c>
      <c r="L77" s="27" t="n">
        <f aca="false">PriceMain!BO363</f>
        <v>31.7489318847656</v>
      </c>
      <c r="M77" s="27" t="n">
        <f aca="false">PriceMain!BV363</f>
        <v>34.8989295959473</v>
      </c>
      <c r="N77" s="27" t="n">
        <f aca="false">PriceMain!CC363</f>
        <v>33.9900016784668</v>
      </c>
      <c r="O77" s="27" t="n">
        <f aca="false">PriceMain!CJ363</f>
        <v>36.2999954223633</v>
      </c>
    </row>
    <row r="78" customFormat="false" ht="12.75" hidden="false" customHeight="false" outlineLevel="0" collapsed="false">
      <c r="A78" s="0" t="n">
        <f aca="false">YEAR(B78)</f>
        <v>2004</v>
      </c>
      <c r="B78" s="15" t="n">
        <f aca="false">PriceMain!B364</f>
        <v>38322</v>
      </c>
      <c r="C78" s="27" t="n">
        <f aca="false">PriceMain!D364</f>
        <v>43.3</v>
      </c>
      <c r="D78" s="27" t="n">
        <f aca="false">PriceMain!K364</f>
        <v>33.2000007629395</v>
      </c>
      <c r="E78" s="27" t="n">
        <f aca="false">PriceMain!R364</f>
        <v>42.45</v>
      </c>
      <c r="F78" s="27" t="n">
        <f aca="false">PriceMain!Y364</f>
        <v>35.4</v>
      </c>
      <c r="G78" s="27" t="n">
        <f aca="false">PriceMain!AF364</f>
        <v>30</v>
      </c>
      <c r="H78" s="27" t="n">
        <f aca="false">PriceMain!AM364</f>
        <v>49.04</v>
      </c>
      <c r="I78" s="27" t="n">
        <f aca="false">PriceMain!AT364</f>
        <v>33</v>
      </c>
      <c r="J78" s="27" t="n">
        <f aca="false">PriceMain!BA364</f>
        <v>31.8489303588867</v>
      </c>
      <c r="K78" s="27" t="n">
        <f aca="false">PriceMain!BH364</f>
        <v>40.7023010253906</v>
      </c>
      <c r="L78" s="27" t="n">
        <f aca="false">PriceMain!BO364</f>
        <v>31.8489303588867</v>
      </c>
      <c r="M78" s="27" t="n">
        <f aca="false">PriceMain!BV364</f>
        <v>35.3989295959473</v>
      </c>
      <c r="N78" s="27" t="n">
        <f aca="false">PriceMain!CC364</f>
        <v>34</v>
      </c>
      <c r="O78" s="27" t="n">
        <f aca="false">PriceMain!CJ364</f>
        <v>36.2999954223633</v>
      </c>
    </row>
    <row r="79" customFormat="false" ht="12.75" hidden="false" customHeight="false" outlineLevel="0" collapsed="false">
      <c r="A79" s="0" t="n">
        <f aca="false">YEAR(B79)</f>
        <v>2005</v>
      </c>
      <c r="B79" s="15" t="n">
        <f aca="false">PriceMain!B365</f>
        <v>38353</v>
      </c>
      <c r="C79" s="27" t="n">
        <f aca="false">PriceMain!D365</f>
        <v>56.25</v>
      </c>
      <c r="D79" s="27" t="n">
        <f aca="false">PriceMain!K365</f>
        <v>37.5</v>
      </c>
      <c r="E79" s="27" t="n">
        <f aca="false">PriceMain!R365</f>
        <v>53.1</v>
      </c>
      <c r="F79" s="27" t="n">
        <f aca="false">PriceMain!Y365</f>
        <v>41.3</v>
      </c>
      <c r="G79" s="27" t="n">
        <f aca="false">PriceMain!AF365</f>
        <v>37.75</v>
      </c>
      <c r="H79" s="27" t="n">
        <f aca="false">PriceMain!AM365</f>
        <v>62.9</v>
      </c>
      <c r="I79" s="27" t="n">
        <f aca="false">PriceMain!AT365</f>
        <v>43.004997253418</v>
      </c>
      <c r="J79" s="27" t="n">
        <f aca="false">PriceMain!BA365</f>
        <v>41.5378646850586</v>
      </c>
      <c r="K79" s="27" t="n">
        <f aca="false">PriceMain!BH365</f>
        <v>52.803840637207</v>
      </c>
      <c r="L79" s="27" t="n">
        <f aca="false">PriceMain!BO365</f>
        <v>41.5378646850586</v>
      </c>
      <c r="M79" s="27" t="n">
        <f aca="false">PriceMain!BV365</f>
        <v>42.2358665466309</v>
      </c>
      <c r="N79" s="27" t="n">
        <f aca="false">PriceMain!CC365</f>
        <v>39.75</v>
      </c>
      <c r="O79" s="27" t="n">
        <f aca="false">PriceMain!CJ365</f>
        <v>40.6199989318848</v>
      </c>
    </row>
    <row r="80" customFormat="false" ht="12.75" hidden="false" customHeight="false" outlineLevel="0" collapsed="false">
      <c r="A80" s="0" t="n">
        <f aca="false">YEAR(B80)</f>
        <v>2005</v>
      </c>
      <c r="B80" s="15" t="n">
        <f aca="false">PriceMain!B366</f>
        <v>38384</v>
      </c>
      <c r="C80" s="27" t="n">
        <f aca="false">PriceMain!D366</f>
        <v>56.25</v>
      </c>
      <c r="D80" s="27" t="n">
        <f aca="false">PriceMain!K366</f>
        <v>37.5</v>
      </c>
      <c r="E80" s="27" t="n">
        <f aca="false">PriceMain!R366</f>
        <v>53.1</v>
      </c>
      <c r="F80" s="27" t="n">
        <f aca="false">PriceMain!Y366</f>
        <v>45.9</v>
      </c>
      <c r="G80" s="27" t="n">
        <f aca="false">PriceMain!AF366</f>
        <v>37.75</v>
      </c>
      <c r="H80" s="27" t="n">
        <f aca="false">PriceMain!AM366</f>
        <v>62.9</v>
      </c>
      <c r="I80" s="27" t="n">
        <f aca="false">PriceMain!AT366</f>
        <v>42.1878623962402</v>
      </c>
      <c r="J80" s="27" t="n">
        <f aca="false">PriceMain!BA366</f>
        <v>41.1878623962402</v>
      </c>
      <c r="K80" s="27" t="n">
        <f aca="false">PriceMain!BH366</f>
        <v>50.803840637207</v>
      </c>
      <c r="L80" s="27" t="n">
        <f aca="false">PriceMain!BO366</f>
        <v>41.1878623962402</v>
      </c>
      <c r="M80" s="27" t="n">
        <f aca="false">PriceMain!BV366</f>
        <v>42.8878631591797</v>
      </c>
      <c r="N80" s="27" t="n">
        <f aca="false">PriceMain!CC366</f>
        <v>43.0378608703613</v>
      </c>
      <c r="O80" s="27" t="n">
        <f aca="false">PriceMain!CJ366</f>
        <v>39.3199920654297</v>
      </c>
    </row>
    <row r="81" customFormat="false" ht="12.75" hidden="false" customHeight="false" outlineLevel="0" collapsed="false">
      <c r="A81" s="0" t="n">
        <f aca="false">YEAR(B81)</f>
        <v>2005</v>
      </c>
      <c r="B81" s="15" t="n">
        <f aca="false">PriceMain!B367</f>
        <v>38412</v>
      </c>
      <c r="C81" s="27" t="n">
        <f aca="false">PriceMain!D367</f>
        <v>41</v>
      </c>
      <c r="D81" s="27" t="n">
        <f aca="false">PriceMain!K367</f>
        <v>35.0499992370606</v>
      </c>
      <c r="E81" s="27" t="n">
        <f aca="false">PriceMain!R367</f>
        <v>40.4000007629395</v>
      </c>
      <c r="F81" s="27" t="n">
        <f aca="false">PriceMain!Y367</f>
        <v>37.4</v>
      </c>
      <c r="G81" s="27" t="n">
        <f aca="false">PriceMain!AF367</f>
        <v>33.5</v>
      </c>
      <c r="H81" s="27" t="n">
        <f aca="false">PriceMain!AM367</f>
        <v>48.65</v>
      </c>
      <c r="I81" s="27" t="n">
        <f aca="false">PriceMain!AT367</f>
        <v>33.6485443115234</v>
      </c>
      <c r="J81" s="27" t="n">
        <f aca="false">PriceMain!BA367</f>
        <v>33.1485443115234</v>
      </c>
      <c r="K81" s="27" t="n">
        <f aca="false">PriceMain!BH367</f>
        <v>41.5469169616699</v>
      </c>
      <c r="L81" s="27" t="n">
        <f aca="false">PriceMain!BO367</f>
        <v>33.1485443115234</v>
      </c>
      <c r="M81" s="27" t="n">
        <f aca="false">PriceMain!BV367</f>
        <v>33.0985450744629</v>
      </c>
      <c r="N81" s="27" t="n">
        <f aca="false">PriceMain!CC367</f>
        <v>34.7485443115234</v>
      </c>
      <c r="O81" s="27" t="n">
        <f aca="false">PriceMain!CJ367</f>
        <v>36.9499931335449</v>
      </c>
    </row>
    <row r="82" customFormat="false" ht="12.75" hidden="false" customHeight="false" outlineLevel="0" collapsed="false">
      <c r="A82" s="0" t="n">
        <f aca="false">YEAR(B82)</f>
        <v>2005</v>
      </c>
      <c r="B82" s="15" t="n">
        <f aca="false">PriceMain!B368</f>
        <v>38443</v>
      </c>
      <c r="C82" s="27" t="n">
        <f aca="false">PriceMain!D368</f>
        <v>41.25</v>
      </c>
      <c r="D82" s="27" t="n">
        <f aca="false">PriceMain!K368</f>
        <v>33.25</v>
      </c>
      <c r="E82" s="27" t="n">
        <f aca="false">PriceMain!R368</f>
        <v>39.9999992370606</v>
      </c>
      <c r="F82" s="27" t="n">
        <f aca="false">PriceMain!Y368</f>
        <v>35.9</v>
      </c>
      <c r="G82" s="27" t="n">
        <f aca="false">PriceMain!AF368</f>
        <v>30.5</v>
      </c>
      <c r="H82" s="27" t="n">
        <f aca="false">PriceMain!AM368</f>
        <v>48.9</v>
      </c>
      <c r="I82" s="27" t="n">
        <f aca="false">PriceMain!AT368</f>
        <v>34.0985450744629</v>
      </c>
      <c r="J82" s="27" t="n">
        <f aca="false">PriceMain!BA368</f>
        <v>33.5985450744629</v>
      </c>
      <c r="K82" s="27" t="n">
        <f aca="false">PriceMain!BH368</f>
        <v>39.4469146728516</v>
      </c>
      <c r="L82" s="27" t="n">
        <f aca="false">PriceMain!BO368</f>
        <v>33.5985450744629</v>
      </c>
      <c r="M82" s="27" t="n">
        <f aca="false">PriceMain!BV368</f>
        <v>33.0985450744629</v>
      </c>
      <c r="N82" s="27" t="n">
        <f aca="false">PriceMain!CC368</f>
        <v>35.1985450744629</v>
      </c>
      <c r="O82" s="27" t="n">
        <f aca="false">PriceMain!CJ368</f>
        <v>36.4999885559082</v>
      </c>
    </row>
    <row r="83" customFormat="false" ht="12.75" hidden="false" customHeight="false" outlineLevel="0" collapsed="false">
      <c r="A83" s="0" t="n">
        <f aca="false">YEAR(B83)</f>
        <v>2005</v>
      </c>
      <c r="B83" s="15" t="n">
        <f aca="false">PriceMain!B369</f>
        <v>38473</v>
      </c>
      <c r="C83" s="27" t="n">
        <f aca="false">PriceMain!D369</f>
        <v>45.55</v>
      </c>
      <c r="D83" s="27" t="n">
        <f aca="false">PriceMain!K369</f>
        <v>37.5499992370606</v>
      </c>
      <c r="E83" s="27" t="n">
        <f aca="false">PriceMain!R369</f>
        <v>42</v>
      </c>
      <c r="F83" s="27" t="n">
        <f aca="false">PriceMain!Y369</f>
        <v>37.4</v>
      </c>
      <c r="G83" s="27" t="n">
        <f aca="false">PriceMain!AF369</f>
        <v>35</v>
      </c>
      <c r="H83" s="27" t="n">
        <f aca="false">PriceMain!AM369</f>
        <v>52.59</v>
      </c>
      <c r="I83" s="27" t="n">
        <f aca="false">PriceMain!AT369</f>
        <v>34.5035667419434</v>
      </c>
      <c r="J83" s="27" t="n">
        <f aca="false">PriceMain!BA369</f>
        <v>34.0035667419434</v>
      </c>
      <c r="K83" s="27" t="n">
        <f aca="false">PriceMain!BH369</f>
        <v>35.934415435791</v>
      </c>
      <c r="L83" s="27" t="n">
        <f aca="false">PriceMain!BO369</f>
        <v>36.7285652160645</v>
      </c>
      <c r="M83" s="27" t="n">
        <f aca="false">PriceMain!BV369</f>
        <v>28.6535682678223</v>
      </c>
      <c r="N83" s="27" t="n">
        <f aca="false">PriceMain!CC369</f>
        <v>35.6035667419434</v>
      </c>
      <c r="O83" s="27" t="n">
        <f aca="false">PriceMain!CJ369</f>
        <v>41.0000114440918</v>
      </c>
    </row>
    <row r="84" customFormat="false" ht="12.75" hidden="false" customHeight="false" outlineLevel="0" collapsed="false">
      <c r="A84" s="0" t="n">
        <f aca="false">YEAR(B84)</f>
        <v>2005</v>
      </c>
      <c r="B84" s="15" t="n">
        <f aca="false">PriceMain!B370</f>
        <v>38504</v>
      </c>
      <c r="C84" s="27" t="n">
        <f aca="false">PriceMain!D370</f>
        <v>63.05</v>
      </c>
      <c r="D84" s="27" t="n">
        <f aca="false">PriceMain!K370</f>
        <v>54.0499992370606</v>
      </c>
      <c r="E84" s="27" t="n">
        <f aca="false">PriceMain!R370</f>
        <v>54.7</v>
      </c>
      <c r="F84" s="27" t="n">
        <f aca="false">PriceMain!Y370</f>
        <v>47.25</v>
      </c>
      <c r="G84" s="27" t="n">
        <f aca="false">PriceMain!AF370</f>
        <v>52</v>
      </c>
      <c r="H84" s="27" t="n">
        <f aca="false">PriceMain!AM370</f>
        <v>72.89</v>
      </c>
      <c r="I84" s="27" t="n">
        <f aca="false">PriceMain!AT370</f>
        <v>44.7478561401367</v>
      </c>
      <c r="J84" s="27" t="n">
        <f aca="false">PriceMain!BA370</f>
        <v>44.2478561401367</v>
      </c>
      <c r="K84" s="27" t="n">
        <f aca="false">PriceMain!BH370</f>
        <v>38.2148025512695</v>
      </c>
      <c r="L84" s="27" t="n">
        <f aca="false">PriceMain!BO370</f>
        <v>49.4853553771973</v>
      </c>
      <c r="M84" s="27" t="n">
        <f aca="false">PriceMain!BV370</f>
        <v>37.9978561401367</v>
      </c>
      <c r="N84" s="27" t="n">
        <f aca="false">PriceMain!CC370</f>
        <v>45.8478561401367</v>
      </c>
      <c r="O84" s="27" t="n">
        <f aca="false">PriceMain!CJ370</f>
        <v>47.4999961853027</v>
      </c>
    </row>
    <row r="85" customFormat="false" ht="12.75" hidden="false" customHeight="false" outlineLevel="0" collapsed="false">
      <c r="A85" s="0" t="n">
        <f aca="false">YEAR(B85)</f>
        <v>2005</v>
      </c>
      <c r="B85" s="15" t="n">
        <f aca="false">PriceMain!B371</f>
        <v>38534</v>
      </c>
      <c r="C85" s="27" t="n">
        <f aca="false">PriceMain!D371</f>
        <v>87.3</v>
      </c>
      <c r="D85" s="27" t="n">
        <f aca="false">PriceMain!K371</f>
        <v>72.7600021362305</v>
      </c>
      <c r="E85" s="27" t="n">
        <f aca="false">PriceMain!R371</f>
        <v>70.7</v>
      </c>
      <c r="F85" s="27" t="n">
        <f aca="false">PriceMain!Y371</f>
        <v>54.25</v>
      </c>
      <c r="G85" s="27" t="n">
        <f aca="false">PriceMain!AF371</f>
        <v>77</v>
      </c>
      <c r="H85" s="27" t="n">
        <f aca="false">PriceMain!AM371</f>
        <v>109.14</v>
      </c>
      <c r="I85" s="27" t="n">
        <f aca="false">PriceMain!AT371</f>
        <v>68.9971466064453</v>
      </c>
      <c r="J85" s="27" t="n">
        <f aca="false">PriceMain!BA371</f>
        <v>68.4971466064453</v>
      </c>
      <c r="K85" s="27" t="n">
        <f aca="false">PriceMain!BH371</f>
        <v>55.3</v>
      </c>
      <c r="L85" s="27" t="n">
        <f aca="false">PriceMain!BO371</f>
        <v>70.9221496582031</v>
      </c>
      <c r="M85" s="27" t="n">
        <f aca="false">PriceMain!BV371</f>
        <v>60.4971466064453</v>
      </c>
      <c r="N85" s="27" t="n">
        <f aca="false">PriceMain!CC371</f>
        <v>70.0971466064453</v>
      </c>
      <c r="O85" s="27" t="n">
        <f aca="false">PriceMain!CJ371</f>
        <v>55.2499923706055</v>
      </c>
    </row>
    <row r="86" customFormat="false" ht="12.75" hidden="false" customHeight="false" outlineLevel="0" collapsed="false">
      <c r="A86" s="0" t="n">
        <f aca="false">YEAR(B86)</f>
        <v>2005</v>
      </c>
      <c r="B86" s="15" t="n">
        <f aca="false">PriceMain!B372</f>
        <v>38565</v>
      </c>
      <c r="C86" s="27" t="n">
        <f aca="false">PriceMain!D372</f>
        <v>87.3</v>
      </c>
      <c r="D86" s="27" t="n">
        <f aca="false">PriceMain!K372</f>
        <v>71.25</v>
      </c>
      <c r="E86" s="27" t="n">
        <f aca="false">PriceMain!R372</f>
        <v>70.7</v>
      </c>
      <c r="F86" s="27" t="n">
        <f aca="false">PriceMain!Y372</f>
        <v>54.25</v>
      </c>
      <c r="G86" s="27" t="n">
        <f aca="false">PriceMain!AF372</f>
        <v>77</v>
      </c>
      <c r="H86" s="27" t="n">
        <f aca="false">PriceMain!AM372</f>
        <v>109.14</v>
      </c>
      <c r="I86" s="27" t="n">
        <f aca="false">PriceMain!AT372</f>
        <v>68.9971466064453</v>
      </c>
      <c r="J86" s="27" t="n">
        <f aca="false">PriceMain!BA372</f>
        <v>68.4971466064453</v>
      </c>
      <c r="K86" s="27" t="n">
        <f aca="false">PriceMain!BH372</f>
        <v>55.3</v>
      </c>
      <c r="L86" s="27" t="n">
        <f aca="false">PriceMain!BO372</f>
        <v>70.9221496582031</v>
      </c>
      <c r="M86" s="27" t="n">
        <f aca="false">PriceMain!BV372</f>
        <v>60.4971466064453</v>
      </c>
      <c r="N86" s="27" t="n">
        <f aca="false">PriceMain!CC372</f>
        <v>70.0971466064453</v>
      </c>
      <c r="O86" s="27" t="n">
        <f aca="false">PriceMain!CJ372</f>
        <v>55.25</v>
      </c>
    </row>
    <row r="87" customFormat="false" ht="12.75" hidden="false" customHeight="false" outlineLevel="0" collapsed="false">
      <c r="A87" s="0" t="n">
        <f aca="false">YEAR(B87)</f>
        <v>2005</v>
      </c>
      <c r="B87" s="15" t="n">
        <f aca="false">PriceMain!B373</f>
        <v>38596</v>
      </c>
      <c r="C87" s="27" t="n">
        <f aca="false">PriceMain!D373</f>
        <v>44.3</v>
      </c>
      <c r="D87" s="27" t="n">
        <f aca="false">PriceMain!K373</f>
        <v>31.8500003814697</v>
      </c>
      <c r="E87" s="27" t="n">
        <f aca="false">PriceMain!R373</f>
        <v>39.2</v>
      </c>
      <c r="F87" s="27" t="n">
        <f aca="false">PriceMain!Y373</f>
        <v>35.9</v>
      </c>
      <c r="G87" s="27" t="n">
        <f aca="false">PriceMain!AF373</f>
        <v>31.25</v>
      </c>
      <c r="H87" s="27" t="n">
        <f aca="false">PriceMain!AM373</f>
        <v>48.89</v>
      </c>
      <c r="I87" s="27" t="n">
        <f aca="false">PriceMain!AT373</f>
        <v>34.5021438598633</v>
      </c>
      <c r="J87" s="27" t="n">
        <f aca="false">PriceMain!BA373</f>
        <v>34.0021438598633</v>
      </c>
      <c r="K87" s="27" t="n">
        <f aca="false">PriceMain!BH373</f>
        <v>34.2969139099121</v>
      </c>
      <c r="L87" s="27" t="n">
        <f aca="false">PriceMain!BO373</f>
        <v>36.5771446228027</v>
      </c>
      <c r="M87" s="27" t="n">
        <f aca="false">PriceMain!BV373</f>
        <v>27.6021423339844</v>
      </c>
      <c r="N87" s="27" t="n">
        <f aca="false">PriceMain!CC373</f>
        <v>35.6021438598633</v>
      </c>
      <c r="O87" s="27" t="n">
        <f aca="false">PriceMain!CJ373</f>
        <v>40.0000038146973</v>
      </c>
    </row>
    <row r="88" customFormat="false" ht="12.75" hidden="false" customHeight="false" outlineLevel="0" collapsed="false">
      <c r="A88" s="0" t="n">
        <f aca="false">YEAR(B88)</f>
        <v>2005</v>
      </c>
      <c r="B88" s="15" t="n">
        <f aca="false">PriceMain!B374</f>
        <v>38626</v>
      </c>
      <c r="C88" s="27" t="n">
        <f aca="false">PriceMain!D374</f>
        <v>42.05</v>
      </c>
      <c r="D88" s="27" t="n">
        <f aca="false">PriceMain!K374</f>
        <v>31.25</v>
      </c>
      <c r="E88" s="27" t="n">
        <f aca="false">PriceMain!R374</f>
        <v>40.45</v>
      </c>
      <c r="F88" s="27" t="n">
        <f aca="false">PriceMain!Y374</f>
        <v>34.9</v>
      </c>
      <c r="G88" s="27" t="n">
        <f aca="false">PriceMain!AF374</f>
        <v>30</v>
      </c>
      <c r="H88" s="27" t="n">
        <f aca="false">PriceMain!AM374</f>
        <v>47.39</v>
      </c>
      <c r="I88" s="27" t="n">
        <f aca="false">PriceMain!AT374</f>
        <v>32.3989334106445</v>
      </c>
      <c r="J88" s="27" t="n">
        <f aca="false">PriceMain!BA374</f>
        <v>31.8989334106445</v>
      </c>
      <c r="K88" s="27" t="n">
        <f aca="false">PriceMain!BH374</f>
        <v>39.3999977111816</v>
      </c>
      <c r="L88" s="27" t="n">
        <f aca="false">PriceMain!BO374</f>
        <v>31.8989334106445</v>
      </c>
      <c r="M88" s="27" t="n">
        <f aca="false">PriceMain!BV374</f>
        <v>30.8989295959473</v>
      </c>
      <c r="N88" s="27" t="n">
        <f aca="false">PriceMain!CC374</f>
        <v>33.4989334106445</v>
      </c>
      <c r="O88" s="27" t="n">
        <f aca="false">PriceMain!CJ374</f>
        <v>35.1000022888184</v>
      </c>
    </row>
    <row r="89" customFormat="false" ht="12.75" hidden="false" customHeight="false" outlineLevel="0" collapsed="false">
      <c r="A89" s="0" t="n">
        <f aca="false">YEAR(B89)</f>
        <v>2005</v>
      </c>
      <c r="B89" s="15" t="n">
        <f aca="false">PriceMain!B375</f>
        <v>38657</v>
      </c>
      <c r="C89" s="27" t="n">
        <f aca="false">PriceMain!D375</f>
        <v>42.05</v>
      </c>
      <c r="D89" s="27" t="n">
        <f aca="false">PriceMain!K375</f>
        <v>33.5</v>
      </c>
      <c r="E89" s="27" t="n">
        <f aca="false">PriceMain!R375</f>
        <v>40.45</v>
      </c>
      <c r="F89" s="27" t="n">
        <f aca="false">PriceMain!Y375</f>
        <v>34.9</v>
      </c>
      <c r="G89" s="27" t="n">
        <f aca="false">PriceMain!AF375</f>
        <v>30</v>
      </c>
      <c r="H89" s="27" t="n">
        <f aca="false">PriceMain!AM375</f>
        <v>47.39</v>
      </c>
      <c r="I89" s="27" t="n">
        <f aca="false">PriceMain!AT375</f>
        <v>32.4989318847656</v>
      </c>
      <c r="J89" s="27" t="n">
        <f aca="false">PriceMain!BA375</f>
        <v>31.9989318847656</v>
      </c>
      <c r="K89" s="27" t="n">
        <f aca="false">PriceMain!BH375</f>
        <v>40.1969146728516</v>
      </c>
      <c r="L89" s="27" t="n">
        <f aca="false">PriceMain!BO375</f>
        <v>31.9989318847656</v>
      </c>
      <c r="M89" s="27" t="n">
        <f aca="false">PriceMain!BV375</f>
        <v>34.3989295959473</v>
      </c>
      <c r="N89" s="27" t="n">
        <f aca="false">PriceMain!CC375</f>
        <v>33.5989318847656</v>
      </c>
      <c r="O89" s="27" t="n">
        <f aca="false">PriceMain!CJ375</f>
        <v>36.2999954223633</v>
      </c>
    </row>
    <row r="90" customFormat="false" ht="12.75" hidden="false" customHeight="false" outlineLevel="0" collapsed="false">
      <c r="A90" s="0" t="n">
        <f aca="false">YEAR(B90)</f>
        <v>2005</v>
      </c>
      <c r="B90" s="15" t="n">
        <f aca="false">PriceMain!B376</f>
        <v>38687</v>
      </c>
      <c r="C90" s="27" t="n">
        <f aca="false">PriceMain!D376</f>
        <v>42.05</v>
      </c>
      <c r="D90" s="27" t="n">
        <f aca="false">PriceMain!K376</f>
        <v>33.1500015258789</v>
      </c>
      <c r="E90" s="27" t="n">
        <f aca="false">PriceMain!R376</f>
        <v>40.45</v>
      </c>
      <c r="F90" s="27" t="n">
        <f aca="false">PriceMain!Y376</f>
        <v>34.9</v>
      </c>
      <c r="G90" s="27" t="n">
        <f aca="false">PriceMain!AF376</f>
        <v>30</v>
      </c>
      <c r="H90" s="27" t="n">
        <f aca="false">PriceMain!AM376</f>
        <v>47.39</v>
      </c>
      <c r="I90" s="27" t="n">
        <f aca="false">PriceMain!AT376</f>
        <v>32.5989303588867</v>
      </c>
      <c r="J90" s="27" t="n">
        <f aca="false">PriceMain!BA376</f>
        <v>32.0989303588867</v>
      </c>
      <c r="K90" s="27" t="n">
        <f aca="false">PriceMain!BH376</f>
        <v>40.9523010253906</v>
      </c>
      <c r="L90" s="27" t="n">
        <f aca="false">PriceMain!BO376</f>
        <v>32.0989303588867</v>
      </c>
      <c r="M90" s="27" t="n">
        <f aca="false">PriceMain!BV376</f>
        <v>34.8989295959473</v>
      </c>
      <c r="N90" s="27" t="n">
        <f aca="false">PriceMain!CC376</f>
        <v>33.6989303588867</v>
      </c>
      <c r="O90" s="27" t="n">
        <f aca="false">PriceMain!CJ376</f>
        <v>36.2999954223633</v>
      </c>
    </row>
    <row r="91" customFormat="false" ht="12.75" hidden="false" customHeight="false" outlineLevel="0" collapsed="false">
      <c r="A91" s="0" t="n">
        <f aca="false">YEAR(B91)</f>
        <v>2006</v>
      </c>
      <c r="B91" s="15" t="n">
        <f aca="false">PriceMain!B377</f>
        <v>38718</v>
      </c>
      <c r="C91" s="27" t="n">
        <f aca="false">PriceMain!D377</f>
        <v>55</v>
      </c>
      <c r="D91" s="27" t="n">
        <f aca="false">PriceMain!K377</f>
        <v>37.4500007629395</v>
      </c>
      <c r="E91" s="27" t="n">
        <f aca="false">PriceMain!R377</f>
        <v>52.1</v>
      </c>
      <c r="F91" s="27" t="n">
        <f aca="false">PriceMain!Y377</f>
        <v>40.8</v>
      </c>
      <c r="G91" s="27" t="n">
        <f aca="false">PriceMain!AF377</f>
        <v>37</v>
      </c>
      <c r="H91" s="27" t="n">
        <f aca="false">PriceMain!AM377</f>
        <v>61.65</v>
      </c>
      <c r="I91" s="27" t="n">
        <f aca="false">PriceMain!AT377</f>
        <v>42.2878646850586</v>
      </c>
      <c r="J91" s="27" t="n">
        <f aca="false">PriceMain!BA377</f>
        <v>41.7878646850586</v>
      </c>
      <c r="K91" s="27" t="n">
        <f aca="false">PriceMain!BH377</f>
        <v>53.303840637207</v>
      </c>
      <c r="L91" s="27" t="n">
        <f aca="false">PriceMain!BO377</f>
        <v>41.7878646850586</v>
      </c>
      <c r="M91" s="27" t="n">
        <f aca="false">PriceMain!BV377</f>
        <v>42.9858665466309</v>
      </c>
      <c r="N91" s="27" t="n">
        <f aca="false">PriceMain!CC377</f>
        <v>43.3878646850586</v>
      </c>
      <c r="O91" s="27" t="n">
        <f aca="false">PriceMain!CJ377</f>
        <v>40.6199989318848</v>
      </c>
    </row>
    <row r="92" customFormat="false" ht="12.75" hidden="false" customHeight="false" outlineLevel="0" collapsed="false">
      <c r="A92" s="0" t="n">
        <f aca="false">YEAR(B92)</f>
        <v>2006</v>
      </c>
      <c r="B92" s="15" t="n">
        <f aca="false">PriceMain!B378</f>
        <v>38749</v>
      </c>
      <c r="C92" s="27" t="n">
        <f aca="false">PriceMain!D378</f>
        <v>55</v>
      </c>
      <c r="D92" s="27" t="n">
        <f aca="false">PriceMain!K378</f>
        <v>37.4500007629395</v>
      </c>
      <c r="E92" s="27" t="n">
        <f aca="false">PriceMain!R378</f>
        <v>52.1</v>
      </c>
      <c r="F92" s="27" t="n">
        <f aca="false">PriceMain!Y378</f>
        <v>45.4</v>
      </c>
      <c r="G92" s="27" t="n">
        <f aca="false">PriceMain!AF378</f>
        <v>37</v>
      </c>
      <c r="H92" s="27" t="n">
        <f aca="false">PriceMain!AM378</f>
        <v>61.65</v>
      </c>
      <c r="I92" s="27" t="n">
        <f aca="false">PriceMain!AT378</f>
        <v>41.9378623962402</v>
      </c>
      <c r="J92" s="27" t="n">
        <f aca="false">PriceMain!BA378</f>
        <v>41.4378623962402</v>
      </c>
      <c r="K92" s="27" t="n">
        <f aca="false">PriceMain!BH378</f>
        <v>51.303840637207</v>
      </c>
      <c r="L92" s="27" t="n">
        <f aca="false">PriceMain!BO378</f>
        <v>41.4378623962402</v>
      </c>
      <c r="M92" s="27" t="n">
        <f aca="false">PriceMain!BV378</f>
        <v>43.6378631591797</v>
      </c>
      <c r="N92" s="27" t="n">
        <f aca="false">PriceMain!CC378</f>
        <v>43.0378623962402</v>
      </c>
      <c r="O92" s="27" t="n">
        <f aca="false">PriceMain!CJ378</f>
        <v>39.3199920654297</v>
      </c>
    </row>
    <row r="93" customFormat="false" ht="12.75" hidden="false" customHeight="false" outlineLevel="0" collapsed="false">
      <c r="A93" s="0" t="n">
        <f aca="false">YEAR(B93)</f>
        <v>2006</v>
      </c>
      <c r="B93" s="15" t="n">
        <f aca="false">PriceMain!B379</f>
        <v>38777</v>
      </c>
      <c r="C93" s="27" t="n">
        <f aca="false">PriceMain!D379</f>
        <v>40.25</v>
      </c>
      <c r="D93" s="27" t="n">
        <f aca="false">PriceMain!K379</f>
        <v>35</v>
      </c>
      <c r="E93" s="27" t="n">
        <f aca="false">PriceMain!R379</f>
        <v>39.4000007629395</v>
      </c>
      <c r="F93" s="27" t="n">
        <f aca="false">PriceMain!Y379</f>
        <v>36.9</v>
      </c>
      <c r="G93" s="27" t="n">
        <f aca="false">PriceMain!AF379</f>
        <v>32.75</v>
      </c>
      <c r="H93" s="27" t="n">
        <f aca="false">PriceMain!AM379</f>
        <v>47.9</v>
      </c>
      <c r="I93" s="27" t="n">
        <f aca="false">PriceMain!AT379</f>
        <v>33.8985443115234</v>
      </c>
      <c r="J93" s="27" t="n">
        <f aca="false">PriceMain!BA379</f>
        <v>33.3985443115234</v>
      </c>
      <c r="K93" s="27" t="n">
        <f aca="false">PriceMain!BH379</f>
        <v>41.7969169616699</v>
      </c>
      <c r="L93" s="27" t="n">
        <f aca="false">PriceMain!BO379</f>
        <v>33.3985443115234</v>
      </c>
      <c r="M93" s="27" t="n">
        <f aca="false">PriceMain!BV379</f>
        <v>33.8485450744629</v>
      </c>
      <c r="N93" s="27" t="n">
        <f aca="false">PriceMain!CC379</f>
        <v>34.9985443115234</v>
      </c>
      <c r="O93" s="27" t="n">
        <f aca="false">PriceMain!CJ379</f>
        <v>37.1999931335449</v>
      </c>
    </row>
    <row r="94" customFormat="false" ht="12.75" hidden="false" customHeight="false" outlineLevel="0" collapsed="false">
      <c r="A94" s="0" t="n">
        <f aca="false">YEAR(B94)</f>
        <v>2006</v>
      </c>
      <c r="B94" s="15" t="n">
        <f aca="false">PriceMain!B380</f>
        <v>38808</v>
      </c>
      <c r="C94" s="27" t="n">
        <f aca="false">PriceMain!D380</f>
        <v>40.5</v>
      </c>
      <c r="D94" s="27" t="n">
        <f aca="false">PriceMain!K380</f>
        <v>33.4500007629395</v>
      </c>
      <c r="E94" s="27" t="n">
        <f aca="false">PriceMain!R380</f>
        <v>38.9999992370606</v>
      </c>
      <c r="F94" s="27" t="n">
        <f aca="false">PriceMain!Y380</f>
        <v>35.4</v>
      </c>
      <c r="G94" s="27" t="n">
        <f aca="false">PriceMain!AF380</f>
        <v>30</v>
      </c>
      <c r="H94" s="27" t="n">
        <f aca="false">PriceMain!AM380</f>
        <v>48.15</v>
      </c>
      <c r="I94" s="27" t="n">
        <f aca="false">PriceMain!AT380</f>
        <v>34.3485450744629</v>
      </c>
      <c r="J94" s="27" t="n">
        <f aca="false">PriceMain!BA380</f>
        <v>33.8485450744629</v>
      </c>
      <c r="K94" s="27" t="n">
        <f aca="false">PriceMain!BH380</f>
        <v>39.6969146728516</v>
      </c>
      <c r="L94" s="27" t="n">
        <f aca="false">PriceMain!BO380</f>
        <v>33.8485450744629</v>
      </c>
      <c r="M94" s="27" t="n">
        <f aca="false">PriceMain!BV380</f>
        <v>33.8485450744629</v>
      </c>
      <c r="N94" s="27" t="n">
        <f aca="false">PriceMain!CC380</f>
        <v>35.4485450744629</v>
      </c>
      <c r="O94" s="27" t="n">
        <f aca="false">PriceMain!CJ380</f>
        <v>36.7499885559082</v>
      </c>
    </row>
    <row r="95" customFormat="false" ht="12.75" hidden="false" customHeight="false" outlineLevel="0" collapsed="false">
      <c r="A95" s="0" t="n">
        <f aca="false">YEAR(B95)</f>
        <v>2006</v>
      </c>
      <c r="B95" s="15" t="n">
        <f aca="false">PriceMain!B381</f>
        <v>38838</v>
      </c>
      <c r="C95" s="27" t="n">
        <f aca="false">PriceMain!D381</f>
        <v>44.3</v>
      </c>
      <c r="D95" s="27" t="n">
        <f aca="false">PriceMain!K381</f>
        <v>37.25</v>
      </c>
      <c r="E95" s="27" t="n">
        <f aca="false">PriceMain!R381</f>
        <v>41</v>
      </c>
      <c r="F95" s="27" t="n">
        <f aca="false">PriceMain!Y381</f>
        <v>36.9</v>
      </c>
      <c r="G95" s="27" t="n">
        <f aca="false">PriceMain!AF381</f>
        <v>34</v>
      </c>
      <c r="H95" s="27" t="n">
        <f aca="false">PriceMain!AM381</f>
        <v>51.34</v>
      </c>
      <c r="I95" s="27" t="n">
        <f aca="false">PriceMain!AT381</f>
        <v>34.7535667419434</v>
      </c>
      <c r="J95" s="27" t="n">
        <f aca="false">PriceMain!BA381</f>
        <v>34.2535667419434</v>
      </c>
      <c r="K95" s="27" t="n">
        <f aca="false">PriceMain!BH381</f>
        <v>36.146915435791</v>
      </c>
      <c r="L95" s="27" t="n">
        <f aca="false">PriceMain!BO381</f>
        <v>36.9035682678223</v>
      </c>
      <c r="M95" s="27" t="n">
        <f aca="false">PriceMain!BV381</f>
        <v>29.4035682678223</v>
      </c>
      <c r="N95" s="27" t="n">
        <f aca="false">PriceMain!CC381</f>
        <v>35.8535667419434</v>
      </c>
      <c r="O95" s="27" t="n">
        <f aca="false">PriceMain!CJ381</f>
        <v>41.0000114440918</v>
      </c>
    </row>
    <row r="96" customFormat="false" ht="12.75" hidden="false" customHeight="false" outlineLevel="0" collapsed="false">
      <c r="A96" s="0" t="n">
        <f aca="false">YEAR(B96)</f>
        <v>2006</v>
      </c>
      <c r="B96" s="15" t="n">
        <f aca="false">PriceMain!B382</f>
        <v>38869</v>
      </c>
      <c r="C96" s="27" t="n">
        <f aca="false">PriceMain!D382</f>
        <v>62.8</v>
      </c>
      <c r="D96" s="27" t="n">
        <f aca="false">PriceMain!K382</f>
        <v>54.75</v>
      </c>
      <c r="E96" s="27" t="n">
        <f aca="false">PriceMain!R382</f>
        <v>53.7</v>
      </c>
      <c r="F96" s="27" t="n">
        <f aca="false">PriceMain!Y382</f>
        <v>47</v>
      </c>
      <c r="G96" s="27" t="n">
        <f aca="false">PriceMain!AF382</f>
        <v>51.75</v>
      </c>
      <c r="H96" s="27" t="n">
        <f aca="false">PriceMain!AM382</f>
        <v>72.64</v>
      </c>
      <c r="I96" s="27" t="n">
        <f aca="false">PriceMain!AT382</f>
        <v>42.7478561401367</v>
      </c>
      <c r="J96" s="27" t="n">
        <f aca="false">PriceMain!BA382</f>
        <v>42.2478561401367</v>
      </c>
      <c r="K96" s="27" t="n">
        <f aca="false">PriceMain!BH382</f>
        <v>36.9148025512695</v>
      </c>
      <c r="L96" s="27" t="n">
        <f aca="false">PriceMain!BO382</f>
        <v>48.0978546142578</v>
      </c>
      <c r="M96" s="27" t="n">
        <f aca="false">PriceMain!BV382</f>
        <v>37.2478561401367</v>
      </c>
      <c r="N96" s="27" t="n">
        <f aca="false">PriceMain!CC382</f>
        <v>43.8478561401367</v>
      </c>
      <c r="O96" s="27" t="n">
        <f aca="false">PriceMain!CJ382</f>
        <v>47.4999961853027</v>
      </c>
    </row>
    <row r="97" customFormat="false" ht="12.75" hidden="false" customHeight="false" outlineLevel="0" collapsed="false">
      <c r="A97" s="0" t="n">
        <f aca="false">YEAR(B97)</f>
        <v>2006</v>
      </c>
      <c r="B97" s="15" t="n">
        <f aca="false">PriceMain!B383</f>
        <v>38899</v>
      </c>
      <c r="C97" s="27" t="n">
        <f aca="false">PriceMain!D383</f>
        <v>85.05</v>
      </c>
      <c r="D97" s="27" t="n">
        <f aca="false">PriceMain!K383</f>
        <v>74.2099990844727</v>
      </c>
      <c r="E97" s="27" t="n">
        <f aca="false">PriceMain!R383</f>
        <v>69.7</v>
      </c>
      <c r="F97" s="27" t="n">
        <f aca="false">PriceMain!Y383</f>
        <v>53.25</v>
      </c>
      <c r="G97" s="27" t="n">
        <f aca="false">PriceMain!AF383</f>
        <v>77</v>
      </c>
      <c r="H97" s="27" t="n">
        <f aca="false">PriceMain!AM383</f>
        <v>106.89</v>
      </c>
      <c r="I97" s="27" t="n">
        <f aca="false">PriceMain!AT383</f>
        <v>67.4971466064453</v>
      </c>
      <c r="J97" s="27" t="n">
        <f aca="false">PriceMain!BA383</f>
        <v>66.9971466064453</v>
      </c>
      <c r="K97" s="27" t="n">
        <f aca="false">PriceMain!BH383</f>
        <v>54.25</v>
      </c>
      <c r="L97" s="27" t="n">
        <f aca="false">PriceMain!BO383</f>
        <v>69.7971496582031</v>
      </c>
      <c r="M97" s="27" t="n">
        <f aca="false">PriceMain!BV383</f>
        <v>57.7471466064453</v>
      </c>
      <c r="N97" s="27" t="n">
        <f aca="false">PriceMain!CC383</f>
        <v>68.5971466064453</v>
      </c>
      <c r="O97" s="27" t="n">
        <f aca="false">PriceMain!CJ383</f>
        <v>55.2499923706055</v>
      </c>
    </row>
    <row r="98" customFormat="false" ht="12.75" hidden="false" customHeight="false" outlineLevel="0" collapsed="false">
      <c r="A98" s="0" t="n">
        <f aca="false">YEAR(B98)</f>
        <v>2006</v>
      </c>
      <c r="B98" s="15" t="n">
        <f aca="false">PriceMain!B384</f>
        <v>38930</v>
      </c>
      <c r="C98" s="27" t="n">
        <f aca="false">PriceMain!D384</f>
        <v>85.05</v>
      </c>
      <c r="D98" s="27" t="n">
        <f aca="false">PriceMain!K384</f>
        <v>72.6999969482422</v>
      </c>
      <c r="E98" s="27" t="n">
        <f aca="false">PriceMain!R384</f>
        <v>69.7</v>
      </c>
      <c r="F98" s="27" t="n">
        <f aca="false">PriceMain!Y384</f>
        <v>53.25</v>
      </c>
      <c r="G98" s="27" t="n">
        <f aca="false">PriceMain!AF384</f>
        <v>77</v>
      </c>
      <c r="H98" s="27" t="n">
        <f aca="false">PriceMain!AM384</f>
        <v>106.89</v>
      </c>
      <c r="I98" s="27" t="n">
        <f aca="false">PriceMain!AT384</f>
        <v>67.4971466064453</v>
      </c>
      <c r="J98" s="27" t="n">
        <f aca="false">PriceMain!BA384</f>
        <v>66.9971466064453</v>
      </c>
      <c r="K98" s="27" t="n">
        <f aca="false">PriceMain!BH384</f>
        <v>54.25</v>
      </c>
      <c r="L98" s="27" t="n">
        <f aca="false">PriceMain!BO384</f>
        <v>69.7971496582031</v>
      </c>
      <c r="M98" s="27" t="n">
        <f aca="false">PriceMain!BV384</f>
        <v>57.7471466064453</v>
      </c>
      <c r="N98" s="27" t="n">
        <f aca="false">PriceMain!CC384</f>
        <v>68.5971466064453</v>
      </c>
      <c r="O98" s="27" t="n">
        <f aca="false">PriceMain!CJ384</f>
        <v>55.25</v>
      </c>
    </row>
    <row r="99" customFormat="false" ht="12.75" hidden="false" customHeight="false" outlineLevel="0" collapsed="false">
      <c r="A99" s="0" t="n">
        <f aca="false">YEAR(B99)</f>
        <v>2006</v>
      </c>
      <c r="B99" s="15" t="n">
        <f aca="false">PriceMain!B385</f>
        <v>38961</v>
      </c>
      <c r="C99" s="27" t="n">
        <f aca="false">PriceMain!D385</f>
        <v>43.55</v>
      </c>
      <c r="D99" s="27" t="n">
        <f aca="false">PriceMain!K385</f>
        <v>32.0499992370606</v>
      </c>
      <c r="E99" s="27" t="n">
        <f aca="false">PriceMain!R385</f>
        <v>38.2</v>
      </c>
      <c r="F99" s="27" t="n">
        <f aca="false">PriceMain!Y385</f>
        <v>35.4</v>
      </c>
      <c r="G99" s="27" t="n">
        <f aca="false">PriceMain!AF385</f>
        <v>30.75</v>
      </c>
      <c r="H99" s="27" t="n">
        <f aca="false">PriceMain!AM385</f>
        <v>48.14</v>
      </c>
      <c r="I99" s="27" t="n">
        <f aca="false">PriceMain!AT385</f>
        <v>34.7521438598633</v>
      </c>
      <c r="J99" s="27" t="n">
        <f aca="false">PriceMain!BA385</f>
        <v>34.2521438598633</v>
      </c>
      <c r="K99" s="27" t="n">
        <f aca="false">PriceMain!BH385</f>
        <v>34.5094139099121</v>
      </c>
      <c r="L99" s="27" t="n">
        <f aca="false">PriceMain!BO385</f>
        <v>36.7521438598633</v>
      </c>
      <c r="M99" s="27" t="n">
        <f aca="false">PriceMain!BV385</f>
        <v>28.3521423339844</v>
      </c>
      <c r="N99" s="27" t="n">
        <f aca="false">PriceMain!CC385</f>
        <v>35.8521438598633</v>
      </c>
      <c r="O99" s="27" t="n">
        <f aca="false">PriceMain!CJ385</f>
        <v>40.0000038146973</v>
      </c>
    </row>
    <row r="100" customFormat="false" ht="12.75" hidden="false" customHeight="false" outlineLevel="0" collapsed="false">
      <c r="A100" s="0" t="n">
        <f aca="false">YEAR(B100)</f>
        <v>2006</v>
      </c>
      <c r="B100" s="15" t="n">
        <f aca="false">PriceMain!B386</f>
        <v>38991</v>
      </c>
      <c r="C100" s="27" t="n">
        <f aca="false">PriceMain!D386</f>
        <v>41.3</v>
      </c>
      <c r="D100" s="27" t="n">
        <f aca="false">PriceMain!K386</f>
        <v>31.2000007629395</v>
      </c>
      <c r="E100" s="27" t="n">
        <f aca="false">PriceMain!R386</f>
        <v>39.45</v>
      </c>
      <c r="F100" s="27" t="n">
        <f aca="false">PriceMain!Y386</f>
        <v>34.4</v>
      </c>
      <c r="G100" s="27" t="n">
        <f aca="false">PriceMain!AF386</f>
        <v>29.25</v>
      </c>
      <c r="H100" s="27" t="n">
        <f aca="false">PriceMain!AM386</f>
        <v>46.64</v>
      </c>
      <c r="I100" s="27" t="n">
        <f aca="false">PriceMain!AT386</f>
        <v>32.6489334106445</v>
      </c>
      <c r="J100" s="27" t="n">
        <f aca="false">PriceMain!BA386</f>
        <v>32.1489334106445</v>
      </c>
      <c r="K100" s="27" t="n">
        <f aca="false">PriceMain!BH386</f>
        <v>39.6499977111816</v>
      </c>
      <c r="L100" s="27" t="n">
        <f aca="false">PriceMain!BO386</f>
        <v>32.1489334106445</v>
      </c>
      <c r="M100" s="27" t="n">
        <f aca="false">PriceMain!BV386</f>
        <v>31.6489295959473</v>
      </c>
      <c r="N100" s="27" t="n">
        <f aca="false">PriceMain!CC386</f>
        <v>33.7489334106445</v>
      </c>
      <c r="O100" s="27" t="n">
        <f aca="false">PriceMain!CJ386</f>
        <v>35.1000022888184</v>
      </c>
    </row>
    <row r="101" customFormat="false" ht="12.75" hidden="false" customHeight="false" outlineLevel="0" collapsed="false">
      <c r="A101" s="0" t="n">
        <f aca="false">YEAR(B101)</f>
        <v>2006</v>
      </c>
      <c r="B101" s="15" t="n">
        <f aca="false">PriceMain!B387</f>
        <v>39022</v>
      </c>
      <c r="C101" s="27" t="n">
        <f aca="false">PriceMain!D387</f>
        <v>41.3</v>
      </c>
      <c r="D101" s="27" t="n">
        <f aca="false">PriceMain!K387</f>
        <v>33.4500007629395</v>
      </c>
      <c r="E101" s="27" t="n">
        <f aca="false">PriceMain!R387</f>
        <v>39.45</v>
      </c>
      <c r="F101" s="27" t="n">
        <f aca="false">PriceMain!Y387</f>
        <v>34.4</v>
      </c>
      <c r="G101" s="27" t="n">
        <f aca="false">PriceMain!AF387</f>
        <v>29.25</v>
      </c>
      <c r="H101" s="27" t="n">
        <f aca="false">PriceMain!AM387</f>
        <v>46.64</v>
      </c>
      <c r="I101" s="27" t="n">
        <f aca="false">PriceMain!AT387</f>
        <v>32.7489318847656</v>
      </c>
      <c r="J101" s="27" t="n">
        <f aca="false">PriceMain!BA387</f>
        <v>32.2489318847656</v>
      </c>
      <c r="K101" s="27" t="n">
        <f aca="false">PriceMain!BH387</f>
        <v>40.4469146728516</v>
      </c>
      <c r="L101" s="27" t="n">
        <f aca="false">PriceMain!BO387</f>
        <v>32.2489318847656</v>
      </c>
      <c r="M101" s="27" t="n">
        <f aca="false">PriceMain!BV387</f>
        <v>35.1489295959473</v>
      </c>
      <c r="N101" s="27" t="n">
        <f aca="false">PriceMain!CC387</f>
        <v>33.8489318847656</v>
      </c>
      <c r="O101" s="27" t="n">
        <f aca="false">PriceMain!CJ387</f>
        <v>36.2999954223633</v>
      </c>
    </row>
    <row r="102" customFormat="false" ht="12.75" hidden="false" customHeight="false" outlineLevel="0" collapsed="false">
      <c r="A102" s="0" t="n">
        <f aca="false">YEAR(B102)</f>
        <v>2006</v>
      </c>
      <c r="B102" s="15" t="n">
        <f aca="false">PriceMain!B388</f>
        <v>39052</v>
      </c>
      <c r="C102" s="27" t="n">
        <f aca="false">PriceMain!D388</f>
        <v>41.3</v>
      </c>
      <c r="D102" s="27" t="n">
        <f aca="false">PriceMain!K388</f>
        <v>33.0999984741211</v>
      </c>
      <c r="E102" s="27" t="n">
        <f aca="false">PriceMain!R388</f>
        <v>39.45</v>
      </c>
      <c r="F102" s="27" t="n">
        <f aca="false">PriceMain!Y388</f>
        <v>34.4</v>
      </c>
      <c r="G102" s="27" t="n">
        <f aca="false">PriceMain!AF388</f>
        <v>29.25</v>
      </c>
      <c r="H102" s="27" t="n">
        <f aca="false">PriceMain!AM388</f>
        <v>46.64</v>
      </c>
      <c r="I102" s="27" t="n">
        <f aca="false">PriceMain!AT388</f>
        <v>32.8489303588867</v>
      </c>
      <c r="J102" s="27" t="n">
        <f aca="false">PriceMain!BA388</f>
        <v>32.3489303588867</v>
      </c>
      <c r="K102" s="27" t="n">
        <f aca="false">PriceMain!BH388</f>
        <v>41.2023010253906</v>
      </c>
      <c r="L102" s="27" t="n">
        <f aca="false">PriceMain!BO388</f>
        <v>32.3489303588867</v>
      </c>
      <c r="M102" s="27" t="n">
        <f aca="false">PriceMain!BV388</f>
        <v>35.6489295959473</v>
      </c>
      <c r="N102" s="27" t="n">
        <f aca="false">PriceMain!CC388</f>
        <v>33.9489303588867</v>
      </c>
      <c r="O102" s="27" t="n">
        <f aca="false">PriceMain!CJ388</f>
        <v>36.2999954223633</v>
      </c>
    </row>
    <row r="103" customFormat="false" ht="12.75" hidden="false" customHeight="false" outlineLevel="0" collapsed="false">
      <c r="A103" s="0" t="n">
        <f aca="false">YEAR(B103)</f>
        <v>2007</v>
      </c>
      <c r="B103" s="15" t="n">
        <f aca="false">PriceMain!B389</f>
        <v>39083</v>
      </c>
      <c r="C103" s="27" t="n">
        <f aca="false">PriceMain!D389</f>
        <v>54.45</v>
      </c>
      <c r="D103" s="27" t="n">
        <f aca="false">PriceMain!K389</f>
        <v>38.4500007629395</v>
      </c>
      <c r="E103" s="27" t="n">
        <f aca="false">PriceMain!R389</f>
        <v>52.1</v>
      </c>
      <c r="F103" s="27" t="n">
        <f aca="false">PriceMain!Y389</f>
        <v>40.55</v>
      </c>
      <c r="G103" s="27" t="n">
        <f aca="false">PriceMain!AF389</f>
        <v>37.5</v>
      </c>
      <c r="H103" s="27" t="n">
        <f aca="false">PriceMain!AM389</f>
        <v>61.1</v>
      </c>
      <c r="I103" s="27" t="n">
        <f aca="false">PriceMain!AT389</f>
        <v>42.7878646850586</v>
      </c>
      <c r="J103" s="27" t="n">
        <f aca="false">PriceMain!BA389</f>
        <v>42.2878646850586</v>
      </c>
      <c r="K103" s="27" t="n">
        <f aca="false">PriceMain!BH389</f>
        <v>53.803840637207</v>
      </c>
      <c r="L103" s="27" t="n">
        <f aca="false">PriceMain!BO389</f>
        <v>42.2878646850586</v>
      </c>
      <c r="M103" s="27" t="n">
        <f aca="false">PriceMain!BV389</f>
        <v>44.4858665466309</v>
      </c>
      <c r="N103" s="27" t="n">
        <f aca="false">PriceMain!CC389</f>
        <v>43.8878646850586</v>
      </c>
      <c r="O103" s="27" t="n">
        <f aca="false">PriceMain!CJ389</f>
        <v>41.3699989318848</v>
      </c>
    </row>
    <row r="104" customFormat="false" ht="12.75" hidden="false" customHeight="false" outlineLevel="0" collapsed="false">
      <c r="A104" s="0" t="n">
        <f aca="false">YEAR(B104)</f>
        <v>2007</v>
      </c>
      <c r="B104" s="15" t="n">
        <f aca="false">PriceMain!B390</f>
        <v>39114</v>
      </c>
      <c r="C104" s="27" t="n">
        <f aca="false">PriceMain!D390</f>
        <v>54.45</v>
      </c>
      <c r="D104" s="27" t="n">
        <f aca="false">PriceMain!K390</f>
        <v>38.4500007629395</v>
      </c>
      <c r="E104" s="27" t="n">
        <f aca="false">PriceMain!R390</f>
        <v>52.1</v>
      </c>
      <c r="F104" s="27" t="n">
        <f aca="false">PriceMain!Y390</f>
        <v>45.15</v>
      </c>
      <c r="G104" s="27" t="n">
        <f aca="false">PriceMain!AF390</f>
        <v>37.5</v>
      </c>
      <c r="H104" s="27" t="n">
        <f aca="false">PriceMain!AM390</f>
        <v>61.1</v>
      </c>
      <c r="I104" s="27" t="n">
        <f aca="false">PriceMain!AT390</f>
        <v>42.4378623962402</v>
      </c>
      <c r="J104" s="27" t="n">
        <f aca="false">PriceMain!BA390</f>
        <v>41.9378623962402</v>
      </c>
      <c r="K104" s="27" t="n">
        <f aca="false">PriceMain!BH390</f>
        <v>51.803840637207</v>
      </c>
      <c r="L104" s="27" t="n">
        <f aca="false">PriceMain!BO390</f>
        <v>41.9378623962402</v>
      </c>
      <c r="M104" s="27" t="n">
        <f aca="false">PriceMain!BV390</f>
        <v>45.1378631591797</v>
      </c>
      <c r="N104" s="27" t="n">
        <f aca="false">PriceMain!CC390</f>
        <v>43.5378623962402</v>
      </c>
      <c r="O104" s="27" t="n">
        <f aca="false">PriceMain!CJ390</f>
        <v>40.0699920654297</v>
      </c>
    </row>
    <row r="105" customFormat="false" ht="12.75" hidden="false" customHeight="false" outlineLevel="0" collapsed="false">
      <c r="A105" s="0" t="n">
        <f aca="false">YEAR(B105)</f>
        <v>2007</v>
      </c>
      <c r="B105" s="15" t="n">
        <f aca="false">PriceMain!B391</f>
        <v>39142</v>
      </c>
      <c r="C105" s="27" t="n">
        <f aca="false">PriceMain!D391</f>
        <v>39.7</v>
      </c>
      <c r="D105" s="27" t="n">
        <f aca="false">PriceMain!K391</f>
        <v>36</v>
      </c>
      <c r="E105" s="27" t="n">
        <f aca="false">PriceMain!R391</f>
        <v>39.4000007629395</v>
      </c>
      <c r="F105" s="27" t="n">
        <f aca="false">PriceMain!Y391</f>
        <v>36.65</v>
      </c>
      <c r="G105" s="27" t="n">
        <f aca="false">PriceMain!AF391</f>
        <v>33.25</v>
      </c>
      <c r="H105" s="27" t="n">
        <f aca="false">PriceMain!AM391</f>
        <v>47.35</v>
      </c>
      <c r="I105" s="27" t="n">
        <f aca="false">PriceMain!AT391</f>
        <v>34.3985443115234</v>
      </c>
      <c r="J105" s="27" t="n">
        <f aca="false">PriceMain!BA391</f>
        <v>33.8985443115234</v>
      </c>
      <c r="K105" s="27" t="n">
        <f aca="false">PriceMain!BH391</f>
        <v>42.0469169616699</v>
      </c>
      <c r="L105" s="27" t="n">
        <f aca="false">PriceMain!BO391</f>
        <v>33.8985443115234</v>
      </c>
      <c r="M105" s="27" t="n">
        <f aca="false">PriceMain!BV391</f>
        <v>35.3485450744629</v>
      </c>
      <c r="N105" s="27" t="n">
        <f aca="false">PriceMain!CC391</f>
        <v>35.4985443115234</v>
      </c>
      <c r="O105" s="27" t="n">
        <f aca="false">PriceMain!CJ391</f>
        <v>37.9499931335449</v>
      </c>
    </row>
    <row r="106" customFormat="false" ht="12.75" hidden="false" customHeight="false" outlineLevel="0" collapsed="false">
      <c r="A106" s="0" t="n">
        <f aca="false">YEAR(B106)</f>
        <v>2007</v>
      </c>
      <c r="B106" s="15" t="n">
        <f aca="false">PriceMain!B392</f>
        <v>39173</v>
      </c>
      <c r="C106" s="27" t="n">
        <f aca="false">PriceMain!D392</f>
        <v>39.95</v>
      </c>
      <c r="D106" s="27" t="n">
        <f aca="false">PriceMain!K392</f>
        <v>34.2000007629395</v>
      </c>
      <c r="E106" s="27" t="n">
        <f aca="false">PriceMain!R392</f>
        <v>38.9999992370606</v>
      </c>
      <c r="F106" s="27" t="n">
        <f aca="false">PriceMain!Y392</f>
        <v>35.15</v>
      </c>
      <c r="G106" s="27" t="n">
        <f aca="false">PriceMain!AF392</f>
        <v>30.25</v>
      </c>
      <c r="H106" s="27" t="n">
        <f aca="false">PriceMain!AM392</f>
        <v>47.6</v>
      </c>
      <c r="I106" s="27" t="n">
        <f aca="false">PriceMain!AT392</f>
        <v>34.8485450744629</v>
      </c>
      <c r="J106" s="27" t="n">
        <f aca="false">PriceMain!BA392</f>
        <v>34.3485450744629</v>
      </c>
      <c r="K106" s="27" t="n">
        <f aca="false">PriceMain!BH392</f>
        <v>39.9469146728516</v>
      </c>
      <c r="L106" s="27" t="n">
        <f aca="false">PriceMain!BO392</f>
        <v>34.3485450744629</v>
      </c>
      <c r="M106" s="27" t="n">
        <f aca="false">PriceMain!BV392</f>
        <v>35.3485450744629</v>
      </c>
      <c r="N106" s="27" t="n">
        <f aca="false">PriceMain!CC392</f>
        <v>35.9485450744629</v>
      </c>
      <c r="O106" s="27" t="n">
        <f aca="false">PriceMain!CJ392</f>
        <v>37.4999885559082</v>
      </c>
    </row>
    <row r="107" customFormat="false" ht="12.75" hidden="false" customHeight="false" outlineLevel="0" collapsed="false">
      <c r="A107" s="0" t="n">
        <f aca="false">YEAR(B107)</f>
        <v>2007</v>
      </c>
      <c r="B107" s="15" t="n">
        <f aca="false">PriceMain!B393</f>
        <v>39203</v>
      </c>
      <c r="C107" s="27" t="n">
        <f aca="false">PriceMain!D393</f>
        <v>43.75</v>
      </c>
      <c r="D107" s="27" t="n">
        <f aca="false">PriceMain!K393</f>
        <v>38.5</v>
      </c>
      <c r="E107" s="27" t="n">
        <f aca="false">PriceMain!R393</f>
        <v>41</v>
      </c>
      <c r="F107" s="27" t="n">
        <f aca="false">PriceMain!Y393</f>
        <v>36.65</v>
      </c>
      <c r="G107" s="27" t="n">
        <f aca="false">PriceMain!AF393</f>
        <v>34.75</v>
      </c>
      <c r="H107" s="27" t="n">
        <f aca="false">PriceMain!AM393</f>
        <v>50.79</v>
      </c>
      <c r="I107" s="27" t="n">
        <f aca="false">PriceMain!AT393</f>
        <v>35.2535667419434</v>
      </c>
      <c r="J107" s="27" t="n">
        <f aca="false">PriceMain!BA393</f>
        <v>34.7535667419434</v>
      </c>
      <c r="K107" s="27" t="n">
        <f aca="false">PriceMain!BH393</f>
        <v>36.571915435791</v>
      </c>
      <c r="L107" s="27" t="n">
        <f aca="false">PriceMain!BO393</f>
        <v>37.3285675048828</v>
      </c>
      <c r="M107" s="27" t="n">
        <f aca="false">PriceMain!BV393</f>
        <v>30.9035682678223</v>
      </c>
      <c r="N107" s="27" t="n">
        <f aca="false">PriceMain!CC393</f>
        <v>36.3535667419434</v>
      </c>
      <c r="O107" s="27" t="n">
        <f aca="false">PriceMain!CJ393</f>
        <v>41.7500114440918</v>
      </c>
    </row>
    <row r="108" customFormat="false" ht="12.75" hidden="false" customHeight="false" outlineLevel="0" collapsed="false">
      <c r="A108" s="0" t="n">
        <f aca="false">YEAR(B108)</f>
        <v>2007</v>
      </c>
      <c r="B108" s="15" t="n">
        <f aca="false">PriceMain!B394</f>
        <v>39234</v>
      </c>
      <c r="C108" s="27" t="n">
        <f aca="false">PriceMain!D394</f>
        <v>62.75</v>
      </c>
      <c r="D108" s="27" t="n">
        <f aca="false">PriceMain!K394</f>
        <v>57.75</v>
      </c>
      <c r="E108" s="27" t="n">
        <f aca="false">PriceMain!R394</f>
        <v>53.7</v>
      </c>
      <c r="F108" s="27" t="n">
        <f aca="false">PriceMain!Y394</f>
        <v>46.75</v>
      </c>
      <c r="G108" s="27" t="n">
        <f aca="false">PriceMain!AF394</f>
        <v>53.75</v>
      </c>
      <c r="H108" s="27" t="n">
        <f aca="false">PriceMain!AM394</f>
        <v>72.59</v>
      </c>
      <c r="I108" s="27" t="n">
        <f aca="false">PriceMain!AT394</f>
        <v>43.2478561401367</v>
      </c>
      <c r="J108" s="27" t="n">
        <f aca="false">PriceMain!BA394</f>
        <v>42.7478561401367</v>
      </c>
      <c r="K108" s="27" t="n">
        <f aca="false">PriceMain!BH394</f>
        <v>37.2398025512695</v>
      </c>
      <c r="L108" s="27" t="n">
        <f aca="false">PriceMain!BO394</f>
        <v>48.4228553771973</v>
      </c>
      <c r="M108" s="27" t="n">
        <f aca="false">PriceMain!BV394</f>
        <v>38.2478561401367</v>
      </c>
      <c r="N108" s="27" t="n">
        <f aca="false">PriceMain!CC394</f>
        <v>44.3478561401367</v>
      </c>
      <c r="O108" s="27" t="n">
        <f aca="false">PriceMain!CJ394</f>
        <v>48.2499961853027</v>
      </c>
    </row>
    <row r="109" customFormat="false" ht="12.75" hidden="false" customHeight="false" outlineLevel="0" collapsed="false">
      <c r="A109" s="0" t="n">
        <f aca="false">YEAR(B109)</f>
        <v>2007</v>
      </c>
      <c r="B109" s="15" t="n">
        <f aca="false">PriceMain!B395</f>
        <v>39264</v>
      </c>
      <c r="C109" s="27" t="n">
        <f aca="false">PriceMain!D395</f>
        <v>83.5</v>
      </c>
      <c r="D109" s="27" t="n">
        <f aca="false">PriceMain!K395</f>
        <v>77.9599990844727</v>
      </c>
      <c r="E109" s="27" t="n">
        <f aca="false">PriceMain!R395</f>
        <v>69.7</v>
      </c>
      <c r="F109" s="27" t="n">
        <f aca="false">PriceMain!Y395</f>
        <v>52.25</v>
      </c>
      <c r="G109" s="27" t="n">
        <f aca="false">PriceMain!AF395</f>
        <v>78.75</v>
      </c>
      <c r="H109" s="27" t="n">
        <f aca="false">PriceMain!AM395</f>
        <v>105.34</v>
      </c>
      <c r="I109" s="27" t="n">
        <f aca="false">PriceMain!AT395</f>
        <v>67.9971466064453</v>
      </c>
      <c r="J109" s="27" t="n">
        <f aca="false">PriceMain!BA395</f>
        <v>67.4971466064453</v>
      </c>
      <c r="K109" s="27" t="n">
        <f aca="false">PriceMain!BH395</f>
        <v>54.6</v>
      </c>
      <c r="L109" s="27" t="n">
        <f aca="false">PriceMain!BO395</f>
        <v>70.1471481323242</v>
      </c>
      <c r="M109" s="27" t="n">
        <f aca="false">PriceMain!BV395</f>
        <v>56.7471466064453</v>
      </c>
      <c r="N109" s="27" t="n">
        <f aca="false">PriceMain!CC395</f>
        <v>69.0971466064453</v>
      </c>
      <c r="O109" s="27" t="n">
        <f aca="false">PriceMain!CJ395</f>
        <v>55.9999923706055</v>
      </c>
    </row>
    <row r="110" customFormat="false" ht="12.75" hidden="false" customHeight="false" outlineLevel="0" collapsed="false">
      <c r="A110" s="0" t="n">
        <f aca="false">YEAR(B110)</f>
        <v>2007</v>
      </c>
      <c r="B110" s="15" t="n">
        <f aca="false">PriceMain!B396</f>
        <v>39295</v>
      </c>
      <c r="C110" s="27" t="n">
        <f aca="false">PriceMain!D396</f>
        <v>83.5</v>
      </c>
      <c r="D110" s="27" t="n">
        <f aca="false">PriceMain!K396</f>
        <v>76.4499969482422</v>
      </c>
      <c r="E110" s="27" t="n">
        <f aca="false">PriceMain!R396</f>
        <v>69.7</v>
      </c>
      <c r="F110" s="27" t="n">
        <f aca="false">PriceMain!Y396</f>
        <v>52.25</v>
      </c>
      <c r="G110" s="27" t="n">
        <f aca="false">PriceMain!AF396</f>
        <v>78.75</v>
      </c>
      <c r="H110" s="27" t="n">
        <f aca="false">PriceMain!AM396</f>
        <v>105.34</v>
      </c>
      <c r="I110" s="27" t="n">
        <f aca="false">PriceMain!AT396</f>
        <v>67.9971466064453</v>
      </c>
      <c r="J110" s="27" t="n">
        <f aca="false">PriceMain!BA396</f>
        <v>67.4971466064453</v>
      </c>
      <c r="K110" s="27" t="n">
        <f aca="false">PriceMain!BH396</f>
        <v>54.6</v>
      </c>
      <c r="L110" s="27" t="n">
        <f aca="false">PriceMain!BO396</f>
        <v>70.1471481323242</v>
      </c>
      <c r="M110" s="27" t="n">
        <f aca="false">PriceMain!BV396</f>
        <v>56.7471466064453</v>
      </c>
      <c r="N110" s="27" t="n">
        <f aca="false">PriceMain!CC396</f>
        <v>69.0971466064453</v>
      </c>
      <c r="O110" s="27" t="n">
        <f aca="false">PriceMain!CJ396</f>
        <v>56</v>
      </c>
    </row>
    <row r="111" customFormat="false" ht="12.75" hidden="false" customHeight="false" outlineLevel="0" collapsed="false">
      <c r="A111" s="0" t="n">
        <f aca="false">YEAR(B111)</f>
        <v>2007</v>
      </c>
      <c r="B111" s="15" t="n">
        <f aca="false">PriceMain!B397</f>
        <v>39326</v>
      </c>
      <c r="C111" s="27" t="n">
        <f aca="false">PriceMain!D397</f>
        <v>43</v>
      </c>
      <c r="D111" s="27" t="n">
        <f aca="false">PriceMain!K397</f>
        <v>32.5499992370606</v>
      </c>
      <c r="E111" s="27" t="n">
        <f aca="false">PriceMain!R397</f>
        <v>38.2</v>
      </c>
      <c r="F111" s="27" t="n">
        <f aca="false">PriceMain!Y397</f>
        <v>35.15</v>
      </c>
      <c r="G111" s="27" t="n">
        <f aca="false">PriceMain!AF397</f>
        <v>30.75</v>
      </c>
      <c r="H111" s="27" t="n">
        <f aca="false">PriceMain!AM397</f>
        <v>47.59</v>
      </c>
      <c r="I111" s="27" t="n">
        <f aca="false">PriceMain!AT397</f>
        <v>35.2521438598633</v>
      </c>
      <c r="J111" s="27" t="n">
        <f aca="false">PriceMain!BA397</f>
        <v>34.7521438598633</v>
      </c>
      <c r="K111" s="27" t="n">
        <f aca="false">PriceMain!BH397</f>
        <v>34.9344139099121</v>
      </c>
      <c r="L111" s="27" t="n">
        <f aca="false">PriceMain!BO397</f>
        <v>37.1771430969238</v>
      </c>
      <c r="M111" s="27" t="n">
        <f aca="false">PriceMain!BV397</f>
        <v>29.8521423339844</v>
      </c>
      <c r="N111" s="27" t="n">
        <f aca="false">PriceMain!CC397</f>
        <v>36.3521438598633</v>
      </c>
      <c r="O111" s="27" t="n">
        <f aca="false">PriceMain!CJ397</f>
        <v>40.5000038146973</v>
      </c>
    </row>
    <row r="112" customFormat="false" ht="12.75" hidden="false" customHeight="false" outlineLevel="0" collapsed="false">
      <c r="A112" s="0" t="n">
        <f aca="false">YEAR(B112)</f>
        <v>2007</v>
      </c>
      <c r="B112" s="15" t="n">
        <f aca="false">PriceMain!B398</f>
        <v>39356</v>
      </c>
      <c r="C112" s="27" t="n">
        <f aca="false">PriceMain!D398</f>
        <v>40.75</v>
      </c>
      <c r="D112" s="27" t="n">
        <f aca="false">PriceMain!K398</f>
        <v>30.7000007629395</v>
      </c>
      <c r="E112" s="27" t="n">
        <f aca="false">PriceMain!R398</f>
        <v>39.45</v>
      </c>
      <c r="F112" s="27" t="n">
        <f aca="false">PriceMain!Y398</f>
        <v>34.15</v>
      </c>
      <c r="G112" s="27" t="n">
        <f aca="false">PriceMain!AF398</f>
        <v>28.25</v>
      </c>
      <c r="H112" s="27" t="n">
        <f aca="false">PriceMain!AM398</f>
        <v>46.09</v>
      </c>
      <c r="I112" s="27" t="n">
        <f aca="false">PriceMain!AT398</f>
        <v>33.1489334106445</v>
      </c>
      <c r="J112" s="27" t="n">
        <f aca="false">PriceMain!BA398</f>
        <v>32.6489334106445</v>
      </c>
      <c r="K112" s="27" t="n">
        <f aca="false">PriceMain!BH398</f>
        <v>39.8999977111816</v>
      </c>
      <c r="L112" s="27" t="n">
        <f aca="false">PriceMain!BO398</f>
        <v>32.6489334106445</v>
      </c>
      <c r="M112" s="27" t="n">
        <f aca="false">PriceMain!BV398</f>
        <v>33.1489295959473</v>
      </c>
      <c r="N112" s="27" t="n">
        <f aca="false">PriceMain!CC398</f>
        <v>34.2489334106445</v>
      </c>
      <c r="O112" s="27" t="n">
        <f aca="false">PriceMain!CJ398</f>
        <v>35.6000022888184</v>
      </c>
    </row>
    <row r="113" customFormat="false" ht="12.75" hidden="false" customHeight="false" outlineLevel="0" collapsed="false">
      <c r="A113" s="0" t="n">
        <f aca="false">YEAR(B113)</f>
        <v>2007</v>
      </c>
      <c r="B113" s="15" t="n">
        <f aca="false">PriceMain!B399</f>
        <v>39387</v>
      </c>
      <c r="C113" s="27" t="n">
        <f aca="false">PriceMain!D399</f>
        <v>40.75</v>
      </c>
      <c r="D113" s="27" t="n">
        <f aca="false">PriceMain!K399</f>
        <v>32.9500007629395</v>
      </c>
      <c r="E113" s="27" t="n">
        <f aca="false">PriceMain!R399</f>
        <v>39.45</v>
      </c>
      <c r="F113" s="27" t="n">
        <f aca="false">PriceMain!Y399</f>
        <v>34.15</v>
      </c>
      <c r="G113" s="27" t="n">
        <f aca="false">PriceMain!AF399</f>
        <v>28.25</v>
      </c>
      <c r="H113" s="27" t="n">
        <f aca="false">PriceMain!AM399</f>
        <v>46.09</v>
      </c>
      <c r="I113" s="27" t="n">
        <f aca="false">PriceMain!AT399</f>
        <v>33.2489318847656</v>
      </c>
      <c r="J113" s="27" t="n">
        <f aca="false">PriceMain!BA399</f>
        <v>32.7489318847656</v>
      </c>
      <c r="K113" s="27" t="n">
        <f aca="false">PriceMain!BH399</f>
        <v>40.6969146728516</v>
      </c>
      <c r="L113" s="27" t="n">
        <f aca="false">PriceMain!BO399</f>
        <v>32.7489318847656</v>
      </c>
      <c r="M113" s="27" t="n">
        <f aca="false">PriceMain!BV399</f>
        <v>36.6489295959473</v>
      </c>
      <c r="N113" s="27" t="n">
        <f aca="false">PriceMain!CC399</f>
        <v>34.3489318847656</v>
      </c>
      <c r="O113" s="27" t="n">
        <f aca="false">PriceMain!CJ399</f>
        <v>36.7999954223633</v>
      </c>
    </row>
    <row r="114" customFormat="false" ht="12.75" hidden="false" customHeight="false" outlineLevel="0" collapsed="false">
      <c r="A114" s="0" t="n">
        <f aca="false">YEAR(B114)</f>
        <v>2007</v>
      </c>
      <c r="B114" s="15" t="n">
        <f aca="false">PriceMain!B400</f>
        <v>39417</v>
      </c>
      <c r="C114" s="27" t="n">
        <f aca="false">PriceMain!D400</f>
        <v>40.75</v>
      </c>
      <c r="D114" s="27" t="n">
        <f aca="false">PriceMain!K400</f>
        <v>32.5999984741211</v>
      </c>
      <c r="E114" s="27" t="n">
        <f aca="false">PriceMain!R400</f>
        <v>39.45</v>
      </c>
      <c r="F114" s="27" t="n">
        <f aca="false">PriceMain!Y400</f>
        <v>34.15</v>
      </c>
      <c r="G114" s="27" t="n">
        <f aca="false">PriceMain!AF400</f>
        <v>28.25</v>
      </c>
      <c r="H114" s="27" t="n">
        <f aca="false">PriceMain!AM400</f>
        <v>46.09</v>
      </c>
      <c r="I114" s="27" t="n">
        <f aca="false">PriceMain!AT400</f>
        <v>33.3489303588867</v>
      </c>
      <c r="J114" s="27" t="n">
        <f aca="false">PriceMain!BA400</f>
        <v>32.8489303588867</v>
      </c>
      <c r="K114" s="27" t="n">
        <f aca="false">PriceMain!BH400</f>
        <v>41.4523010253906</v>
      </c>
      <c r="L114" s="27" t="n">
        <f aca="false">PriceMain!BO400</f>
        <v>32.8489303588867</v>
      </c>
      <c r="M114" s="27" t="n">
        <f aca="false">PriceMain!BV400</f>
        <v>37.1489295959473</v>
      </c>
      <c r="N114" s="27" t="n">
        <f aca="false">PriceMain!CC400</f>
        <v>34.4489303588867</v>
      </c>
      <c r="O114" s="27" t="n">
        <f aca="false">PriceMain!CJ400</f>
        <v>36.7999954223633</v>
      </c>
    </row>
    <row r="115" customFormat="false" ht="12.75" hidden="false" customHeight="false" outlineLevel="0" collapsed="false">
      <c r="A115" s="0" t="n">
        <f aca="false">YEAR(B115)</f>
        <v>2008</v>
      </c>
      <c r="B115" s="15" t="n">
        <f aca="false">PriceMain!B401</f>
        <v>39448</v>
      </c>
      <c r="C115" s="27" t="n">
        <f aca="false">PriceMain!D401</f>
        <v>54</v>
      </c>
      <c r="D115" s="27" t="n">
        <f aca="false">PriceMain!K401</f>
        <v>39.2000007629395</v>
      </c>
      <c r="E115" s="27" t="n">
        <f aca="false">PriceMain!R401</f>
        <v>52.1</v>
      </c>
      <c r="F115" s="27" t="n">
        <f aca="false">PriceMain!Y401</f>
        <v>40.65</v>
      </c>
      <c r="G115" s="27" t="n">
        <f aca="false">PriceMain!AF401</f>
        <v>37.75</v>
      </c>
      <c r="H115" s="27" t="n">
        <f aca="false">PriceMain!AM401</f>
        <v>60.65</v>
      </c>
      <c r="I115" s="27" t="n">
        <f aca="false">PriceMain!AT401</f>
        <v>43.2878646850586</v>
      </c>
      <c r="J115" s="27" t="n">
        <f aca="false">PriceMain!BA401</f>
        <v>42.7878646850586</v>
      </c>
      <c r="K115" s="27" t="n">
        <f aca="false">PriceMain!BH401</f>
        <v>54.303840637207</v>
      </c>
      <c r="L115" s="27" t="n">
        <f aca="false">PriceMain!BO401</f>
        <v>42.7878646850586</v>
      </c>
      <c r="M115" s="27" t="n">
        <f aca="false">PriceMain!BV401</f>
        <v>45.2358665466309</v>
      </c>
      <c r="N115" s="27" t="n">
        <f aca="false">PriceMain!CC401</f>
        <v>44.3878646850586</v>
      </c>
      <c r="O115" s="27" t="n">
        <f aca="false">PriceMain!CJ401</f>
        <v>42.3699989318848</v>
      </c>
    </row>
    <row r="116" customFormat="false" ht="12.75" hidden="false" customHeight="false" outlineLevel="0" collapsed="false">
      <c r="A116" s="0" t="n">
        <f aca="false">YEAR(B116)</f>
        <v>2008</v>
      </c>
      <c r="B116" s="15" t="n">
        <f aca="false">PriceMain!B402</f>
        <v>39479</v>
      </c>
      <c r="C116" s="27" t="n">
        <f aca="false">PriceMain!D402</f>
        <v>54</v>
      </c>
      <c r="D116" s="27" t="n">
        <f aca="false">PriceMain!K402</f>
        <v>39.2000007629395</v>
      </c>
      <c r="E116" s="27" t="n">
        <f aca="false">PriceMain!R402</f>
        <v>52.1</v>
      </c>
      <c r="F116" s="27" t="n">
        <f aca="false">PriceMain!Y402</f>
        <v>45.25</v>
      </c>
      <c r="G116" s="27" t="n">
        <f aca="false">PriceMain!AF402</f>
        <v>37.75</v>
      </c>
      <c r="H116" s="27" t="n">
        <f aca="false">PriceMain!AM402</f>
        <v>60.65</v>
      </c>
      <c r="I116" s="27" t="n">
        <f aca="false">PriceMain!AT402</f>
        <v>42.9378623962402</v>
      </c>
      <c r="J116" s="27" t="n">
        <f aca="false">PriceMain!BA402</f>
        <v>42.4378623962402</v>
      </c>
      <c r="K116" s="27" t="n">
        <f aca="false">PriceMain!BH402</f>
        <v>52.303840637207</v>
      </c>
      <c r="L116" s="27" t="n">
        <f aca="false">PriceMain!BO402</f>
        <v>42.4378623962402</v>
      </c>
      <c r="M116" s="27" t="n">
        <f aca="false">PriceMain!BV402</f>
        <v>45.8878631591797</v>
      </c>
      <c r="N116" s="27" t="n">
        <f aca="false">PriceMain!CC402</f>
        <v>44.0378623962402</v>
      </c>
      <c r="O116" s="27" t="n">
        <f aca="false">PriceMain!CJ402</f>
        <v>41.0699920654297</v>
      </c>
    </row>
    <row r="117" customFormat="false" ht="12.75" hidden="false" customHeight="false" outlineLevel="0" collapsed="false">
      <c r="A117" s="0" t="n">
        <f aca="false">YEAR(B117)</f>
        <v>2008</v>
      </c>
      <c r="B117" s="15" t="n">
        <f aca="false">PriceMain!B403</f>
        <v>39508</v>
      </c>
      <c r="C117" s="27" t="n">
        <f aca="false">PriceMain!D403</f>
        <v>39.25</v>
      </c>
      <c r="D117" s="27" t="n">
        <f aca="false">PriceMain!K403</f>
        <v>36.75</v>
      </c>
      <c r="E117" s="27" t="n">
        <f aca="false">PriceMain!R403</f>
        <v>39.4000007629395</v>
      </c>
      <c r="F117" s="27" t="n">
        <f aca="false">PriceMain!Y403</f>
        <v>36.75</v>
      </c>
      <c r="G117" s="27" t="n">
        <f aca="false">PriceMain!AF403</f>
        <v>33.5</v>
      </c>
      <c r="H117" s="27" t="n">
        <f aca="false">PriceMain!AM403</f>
        <v>46.9</v>
      </c>
      <c r="I117" s="27" t="n">
        <f aca="false">PriceMain!AT403</f>
        <v>34.8985443115234</v>
      </c>
      <c r="J117" s="27" t="n">
        <f aca="false">PriceMain!BA403</f>
        <v>34.3985443115234</v>
      </c>
      <c r="K117" s="27" t="n">
        <f aca="false">PriceMain!BH403</f>
        <v>42.2969169616699</v>
      </c>
      <c r="L117" s="27" t="n">
        <f aca="false">PriceMain!BO403</f>
        <v>34.3985443115234</v>
      </c>
      <c r="M117" s="27" t="n">
        <f aca="false">PriceMain!BV403</f>
        <v>36.0985450744629</v>
      </c>
      <c r="N117" s="27" t="n">
        <f aca="false">PriceMain!CC403</f>
        <v>35.9985443115234</v>
      </c>
      <c r="O117" s="27" t="n">
        <f aca="false">PriceMain!CJ403</f>
        <v>38.9499931335449</v>
      </c>
    </row>
    <row r="118" customFormat="false" ht="12.75" hidden="false" customHeight="false" outlineLevel="0" collapsed="false">
      <c r="A118" s="0" t="n">
        <f aca="false">YEAR(B118)</f>
        <v>2008</v>
      </c>
      <c r="B118" s="15" t="n">
        <f aca="false">PriceMain!B404</f>
        <v>39539</v>
      </c>
      <c r="C118" s="27" t="n">
        <f aca="false">PriceMain!D404</f>
        <v>39.5</v>
      </c>
      <c r="D118" s="27" t="n">
        <f aca="false">PriceMain!K404</f>
        <v>34.9500007629395</v>
      </c>
      <c r="E118" s="27" t="n">
        <f aca="false">PriceMain!R404</f>
        <v>38.9999992370606</v>
      </c>
      <c r="F118" s="27" t="n">
        <f aca="false">PriceMain!Y404</f>
        <v>35.25</v>
      </c>
      <c r="G118" s="27" t="n">
        <f aca="false">PriceMain!AF404</f>
        <v>30.5</v>
      </c>
      <c r="H118" s="27" t="n">
        <f aca="false">PriceMain!AM404</f>
        <v>47.15</v>
      </c>
      <c r="I118" s="27" t="n">
        <f aca="false">PriceMain!AT404</f>
        <v>35.3485450744629</v>
      </c>
      <c r="J118" s="27" t="n">
        <f aca="false">PriceMain!BA404</f>
        <v>34.8485450744629</v>
      </c>
      <c r="K118" s="27" t="n">
        <f aca="false">PriceMain!BH404</f>
        <v>40.1969146728516</v>
      </c>
      <c r="L118" s="27" t="n">
        <f aca="false">PriceMain!BO404</f>
        <v>34.8485450744629</v>
      </c>
      <c r="M118" s="27" t="n">
        <f aca="false">PriceMain!BV404</f>
        <v>36.0985450744629</v>
      </c>
      <c r="N118" s="27" t="n">
        <f aca="false">PriceMain!CC404</f>
        <v>36.4485450744629</v>
      </c>
      <c r="O118" s="27" t="n">
        <f aca="false">PriceMain!CJ404</f>
        <v>38.4999885559082</v>
      </c>
    </row>
    <row r="119" customFormat="false" ht="12.75" hidden="false" customHeight="false" outlineLevel="0" collapsed="false">
      <c r="A119" s="0" t="n">
        <f aca="false">YEAR(B119)</f>
        <v>2008</v>
      </c>
      <c r="B119" s="15" t="n">
        <f aca="false">PriceMain!B405</f>
        <v>39569</v>
      </c>
      <c r="C119" s="27" t="n">
        <f aca="false">PriceMain!D405</f>
        <v>43.3</v>
      </c>
      <c r="D119" s="27" t="n">
        <f aca="false">PriceMain!K405</f>
        <v>39.25</v>
      </c>
      <c r="E119" s="27" t="n">
        <f aca="false">PriceMain!R405</f>
        <v>41</v>
      </c>
      <c r="F119" s="27" t="n">
        <f aca="false">PriceMain!Y405</f>
        <v>36.75</v>
      </c>
      <c r="G119" s="27" t="n">
        <f aca="false">PriceMain!AF405</f>
        <v>35</v>
      </c>
      <c r="H119" s="27" t="n">
        <f aca="false">PriceMain!AM405</f>
        <v>50.34</v>
      </c>
      <c r="I119" s="27" t="n">
        <f aca="false">PriceMain!AT405</f>
        <v>35.7535667419434</v>
      </c>
      <c r="J119" s="27" t="n">
        <f aca="false">PriceMain!BA405</f>
        <v>35.2535667419434</v>
      </c>
      <c r="K119" s="27" t="n">
        <f aca="false">PriceMain!BH405</f>
        <v>36.996915435791</v>
      </c>
      <c r="L119" s="27" t="n">
        <f aca="false">PriceMain!BO405</f>
        <v>37.7535667419434</v>
      </c>
      <c r="M119" s="27" t="n">
        <f aca="false">PriceMain!BV405</f>
        <v>31.6535682678223</v>
      </c>
      <c r="N119" s="27" t="n">
        <f aca="false">PriceMain!CC405</f>
        <v>36.8535667419434</v>
      </c>
      <c r="O119" s="27" t="n">
        <f aca="false">PriceMain!CJ405</f>
        <v>42.7500114440918</v>
      </c>
    </row>
    <row r="120" customFormat="false" ht="12.75" hidden="false" customHeight="false" outlineLevel="0" collapsed="false">
      <c r="A120" s="0" t="n">
        <f aca="false">YEAR(B120)</f>
        <v>2008</v>
      </c>
      <c r="B120" s="15" t="n">
        <f aca="false">PriceMain!B406</f>
        <v>39600</v>
      </c>
      <c r="C120" s="27" t="n">
        <f aca="false">PriceMain!D406</f>
        <v>62.3</v>
      </c>
      <c r="D120" s="27" t="n">
        <f aca="false">PriceMain!K406</f>
        <v>60</v>
      </c>
      <c r="E120" s="27" t="n">
        <f aca="false">PriceMain!R406</f>
        <v>53.7</v>
      </c>
      <c r="F120" s="27" t="n">
        <f aca="false">PriceMain!Y406</f>
        <v>46.75</v>
      </c>
      <c r="G120" s="27" t="n">
        <f aca="false">PriceMain!AF406</f>
        <v>54.75</v>
      </c>
      <c r="H120" s="27" t="n">
        <f aca="false">PriceMain!AM406</f>
        <v>72.14</v>
      </c>
      <c r="I120" s="27" t="n">
        <f aca="false">PriceMain!AT406</f>
        <v>43.9978561401367</v>
      </c>
      <c r="J120" s="27" t="n">
        <f aca="false">PriceMain!BA406</f>
        <v>43.4978561401367</v>
      </c>
      <c r="K120" s="27" t="n">
        <f aca="false">PriceMain!BH406</f>
        <v>37.7273025512695</v>
      </c>
      <c r="L120" s="27" t="n">
        <f aca="false">PriceMain!BO406</f>
        <v>48.9103546142578</v>
      </c>
      <c r="M120" s="27" t="n">
        <f aca="false">PriceMain!BV406</f>
        <v>38.4978561401367</v>
      </c>
      <c r="N120" s="27" t="n">
        <f aca="false">PriceMain!CC406</f>
        <v>45.0978561401367</v>
      </c>
      <c r="O120" s="27" t="n">
        <f aca="false">PriceMain!CJ406</f>
        <v>49.2499961853027</v>
      </c>
    </row>
    <row r="121" customFormat="false" ht="12.75" hidden="false" customHeight="false" outlineLevel="0" collapsed="false">
      <c r="A121" s="0" t="n">
        <f aca="false">YEAR(B121)</f>
        <v>2008</v>
      </c>
      <c r="B121" s="15" t="n">
        <f aca="false">PriceMain!B407</f>
        <v>39630</v>
      </c>
      <c r="C121" s="27" t="n">
        <f aca="false">PriceMain!D407</f>
        <v>81.55</v>
      </c>
      <c r="D121" s="27" t="n">
        <f aca="false">PriceMain!K407</f>
        <v>80.2099990844727</v>
      </c>
      <c r="E121" s="27" t="n">
        <f aca="false">PriceMain!R407</f>
        <v>69.7</v>
      </c>
      <c r="F121" s="27" t="n">
        <f aca="false">PriceMain!Y407</f>
        <v>52.25</v>
      </c>
      <c r="G121" s="27" t="n">
        <f aca="false">PriceMain!AF407</f>
        <v>79</v>
      </c>
      <c r="H121" s="27" t="n">
        <f aca="false">PriceMain!AM407</f>
        <v>103.39</v>
      </c>
      <c r="I121" s="27" t="n">
        <f aca="false">PriceMain!AT407</f>
        <v>68.7471466064453</v>
      </c>
      <c r="J121" s="27" t="n">
        <f aca="false">PriceMain!BA407</f>
        <v>68.2471466064453</v>
      </c>
      <c r="K121" s="27" t="n">
        <f aca="false">PriceMain!BH407</f>
        <v>55.125</v>
      </c>
      <c r="L121" s="27" t="n">
        <f aca="false">PriceMain!BO407</f>
        <v>70.6721496582031</v>
      </c>
      <c r="M121" s="27" t="n">
        <f aca="false">PriceMain!BV407</f>
        <v>54.9971466064453</v>
      </c>
      <c r="N121" s="27" t="n">
        <f aca="false">PriceMain!CC407</f>
        <v>69.8471466064453</v>
      </c>
      <c r="O121" s="27" t="n">
        <f aca="false">PriceMain!CJ407</f>
        <v>56.9999923706055</v>
      </c>
    </row>
    <row r="122" customFormat="false" ht="12.75" hidden="false" customHeight="false" outlineLevel="0" collapsed="false">
      <c r="A122" s="0" t="n">
        <f aca="false">YEAR(B122)</f>
        <v>2008</v>
      </c>
      <c r="B122" s="15" t="n">
        <f aca="false">PriceMain!B408</f>
        <v>39661</v>
      </c>
      <c r="C122" s="27" t="n">
        <f aca="false">PriceMain!D408</f>
        <v>81.55</v>
      </c>
      <c r="D122" s="27" t="n">
        <f aca="false">PriceMain!K408</f>
        <v>78.6999969482422</v>
      </c>
      <c r="E122" s="27" t="n">
        <f aca="false">PriceMain!R408</f>
        <v>69.7</v>
      </c>
      <c r="F122" s="27" t="n">
        <f aca="false">PriceMain!Y408</f>
        <v>52.25</v>
      </c>
      <c r="G122" s="27" t="n">
        <f aca="false">PriceMain!AF408</f>
        <v>79</v>
      </c>
      <c r="H122" s="27" t="n">
        <f aca="false">PriceMain!AM408</f>
        <v>103.39</v>
      </c>
      <c r="I122" s="27" t="n">
        <f aca="false">PriceMain!AT408</f>
        <v>68.7471466064453</v>
      </c>
      <c r="J122" s="27" t="n">
        <f aca="false">PriceMain!BA408</f>
        <v>68.2471466064453</v>
      </c>
      <c r="K122" s="27" t="n">
        <f aca="false">PriceMain!BH408</f>
        <v>55.125</v>
      </c>
      <c r="L122" s="27" t="n">
        <f aca="false">PriceMain!BO408</f>
        <v>70.6721496582031</v>
      </c>
      <c r="M122" s="27" t="n">
        <f aca="false">PriceMain!BV408</f>
        <v>54.9971466064453</v>
      </c>
      <c r="N122" s="27" t="n">
        <f aca="false">PriceMain!CC408</f>
        <v>69.8471466064453</v>
      </c>
      <c r="O122" s="27" t="n">
        <f aca="false">PriceMain!CJ408</f>
        <v>57</v>
      </c>
    </row>
    <row r="123" customFormat="false" ht="12.75" hidden="false" customHeight="false" outlineLevel="0" collapsed="false">
      <c r="A123" s="0" t="n">
        <f aca="false">YEAR(B123)</f>
        <v>2008</v>
      </c>
      <c r="B123" s="15" t="n">
        <f aca="false">PriceMain!B409</f>
        <v>39692</v>
      </c>
      <c r="C123" s="27" t="n">
        <f aca="false">PriceMain!D409</f>
        <v>42.55</v>
      </c>
      <c r="D123" s="27" t="n">
        <f aca="false">PriceMain!K409</f>
        <v>33.2999992370606</v>
      </c>
      <c r="E123" s="27" t="n">
        <f aca="false">PriceMain!R409</f>
        <v>38.2</v>
      </c>
      <c r="F123" s="27" t="n">
        <f aca="false">PriceMain!Y409</f>
        <v>35.15</v>
      </c>
      <c r="G123" s="27" t="n">
        <f aca="false">PriceMain!AF409</f>
        <v>31</v>
      </c>
      <c r="H123" s="27" t="n">
        <f aca="false">PriceMain!AM409</f>
        <v>47.14</v>
      </c>
      <c r="I123" s="27" t="n">
        <f aca="false">PriceMain!AT409</f>
        <v>35.7521438598633</v>
      </c>
      <c r="J123" s="27" t="n">
        <f aca="false">PriceMain!BA409</f>
        <v>35.2521438598633</v>
      </c>
      <c r="K123" s="27" t="n">
        <f aca="false">PriceMain!BH409</f>
        <v>35.3594139099121</v>
      </c>
      <c r="L123" s="27" t="n">
        <f aca="false">PriceMain!BO409</f>
        <v>37.6021423339844</v>
      </c>
      <c r="M123" s="27" t="n">
        <f aca="false">PriceMain!BV409</f>
        <v>30.6021423339844</v>
      </c>
      <c r="N123" s="27" t="n">
        <f aca="false">PriceMain!CC409</f>
        <v>36.8521438598633</v>
      </c>
      <c r="O123" s="27" t="n">
        <f aca="false">PriceMain!CJ409</f>
        <v>41.5000038146973</v>
      </c>
    </row>
    <row r="124" customFormat="false" ht="12.75" hidden="false" customHeight="false" outlineLevel="0" collapsed="false">
      <c r="A124" s="0" t="n">
        <f aca="false">YEAR(B124)</f>
        <v>2008</v>
      </c>
      <c r="B124" s="15" t="n">
        <f aca="false">PriceMain!B410</f>
        <v>39722</v>
      </c>
      <c r="C124" s="27" t="n">
        <f aca="false">PriceMain!D410</f>
        <v>40.3</v>
      </c>
      <c r="D124" s="27" t="n">
        <f aca="false">PriceMain!K410</f>
        <v>31.4500007629395</v>
      </c>
      <c r="E124" s="27" t="n">
        <f aca="false">PriceMain!R410</f>
        <v>39.45</v>
      </c>
      <c r="F124" s="27" t="n">
        <f aca="false">PriceMain!Y410</f>
        <v>34.15</v>
      </c>
      <c r="G124" s="27" t="n">
        <f aca="false">PriceMain!AF410</f>
        <v>28.5</v>
      </c>
      <c r="H124" s="27" t="n">
        <f aca="false">PriceMain!AM410</f>
        <v>45.64</v>
      </c>
      <c r="I124" s="27" t="n">
        <f aca="false">PriceMain!AT410</f>
        <v>33.6489334106445</v>
      </c>
      <c r="J124" s="27" t="n">
        <f aca="false">PriceMain!BA410</f>
        <v>33.1489334106445</v>
      </c>
      <c r="K124" s="27" t="n">
        <f aca="false">PriceMain!BH410</f>
        <v>40.1499977111816</v>
      </c>
      <c r="L124" s="27" t="n">
        <f aca="false">PriceMain!BO410</f>
        <v>33.1489334106445</v>
      </c>
      <c r="M124" s="27" t="n">
        <f aca="false">PriceMain!BV410</f>
        <v>33.8989295959473</v>
      </c>
      <c r="N124" s="27" t="n">
        <f aca="false">PriceMain!CC410</f>
        <v>34.7489334106445</v>
      </c>
      <c r="O124" s="27" t="n">
        <f aca="false">PriceMain!CJ410</f>
        <v>36.6000022888184</v>
      </c>
    </row>
    <row r="125" customFormat="false" ht="12.75" hidden="false" customHeight="false" outlineLevel="0" collapsed="false">
      <c r="A125" s="0" t="n">
        <f aca="false">YEAR(B125)</f>
        <v>2008</v>
      </c>
      <c r="B125" s="15" t="n">
        <f aca="false">PriceMain!B411</f>
        <v>39753</v>
      </c>
      <c r="C125" s="27" t="n">
        <f aca="false">PriceMain!D411</f>
        <v>40.3</v>
      </c>
      <c r="D125" s="27" t="n">
        <f aca="false">PriceMain!K411</f>
        <v>33.7000007629395</v>
      </c>
      <c r="E125" s="27" t="n">
        <f aca="false">PriceMain!R411</f>
        <v>39.45</v>
      </c>
      <c r="F125" s="27" t="n">
        <f aca="false">PriceMain!Y411</f>
        <v>34.15</v>
      </c>
      <c r="G125" s="27" t="n">
        <f aca="false">PriceMain!AF411</f>
        <v>28.5</v>
      </c>
      <c r="H125" s="27" t="n">
        <f aca="false">PriceMain!AM411</f>
        <v>45.64</v>
      </c>
      <c r="I125" s="27" t="n">
        <f aca="false">PriceMain!AT411</f>
        <v>33.7489318847656</v>
      </c>
      <c r="J125" s="27" t="n">
        <f aca="false">PriceMain!BA411</f>
        <v>33.2489318847656</v>
      </c>
      <c r="K125" s="27" t="n">
        <f aca="false">PriceMain!BH411</f>
        <v>40.9469146728516</v>
      </c>
      <c r="L125" s="27" t="n">
        <f aca="false">PriceMain!BO411</f>
        <v>33.2489318847656</v>
      </c>
      <c r="M125" s="27" t="n">
        <f aca="false">PriceMain!BV411</f>
        <v>37.3989295959473</v>
      </c>
      <c r="N125" s="27" t="n">
        <f aca="false">PriceMain!CC411</f>
        <v>34.8489318847656</v>
      </c>
      <c r="O125" s="27" t="n">
        <f aca="false">PriceMain!CJ411</f>
        <v>37.7999954223633</v>
      </c>
    </row>
    <row r="126" customFormat="false" ht="12.75" hidden="false" customHeight="false" outlineLevel="0" collapsed="false">
      <c r="A126" s="0" t="n">
        <f aca="false">YEAR(B126)</f>
        <v>2008</v>
      </c>
      <c r="B126" s="15" t="n">
        <f aca="false">PriceMain!B412</f>
        <v>39783</v>
      </c>
      <c r="C126" s="27" t="n">
        <f aca="false">PriceMain!D412</f>
        <v>40.3</v>
      </c>
      <c r="D126" s="27" t="n">
        <f aca="false">PriceMain!K412</f>
        <v>33.3499984741211</v>
      </c>
      <c r="E126" s="27" t="n">
        <f aca="false">PriceMain!R412</f>
        <v>39.45</v>
      </c>
      <c r="F126" s="27" t="n">
        <f aca="false">PriceMain!Y412</f>
        <v>34.15</v>
      </c>
      <c r="G126" s="27" t="n">
        <f aca="false">PriceMain!AF412</f>
        <v>28.5</v>
      </c>
      <c r="H126" s="27" t="n">
        <f aca="false">PriceMain!AM412</f>
        <v>45.64</v>
      </c>
      <c r="I126" s="27" t="n">
        <f aca="false">PriceMain!AT412</f>
        <v>33.8489303588867</v>
      </c>
      <c r="J126" s="27" t="n">
        <f aca="false">PriceMain!BA412</f>
        <v>33.3489303588867</v>
      </c>
      <c r="K126" s="27" t="n">
        <f aca="false">PriceMain!BH412</f>
        <v>41.7023010253906</v>
      </c>
      <c r="L126" s="27" t="n">
        <f aca="false">PriceMain!BO412</f>
        <v>33.3489303588867</v>
      </c>
      <c r="M126" s="27" t="n">
        <f aca="false">PriceMain!BV412</f>
        <v>37.8989295959473</v>
      </c>
      <c r="N126" s="27" t="n">
        <f aca="false">PriceMain!CC412</f>
        <v>34.9489303588867</v>
      </c>
      <c r="O126" s="27" t="n">
        <f aca="false">PriceMain!CJ412</f>
        <v>37.7999954223633</v>
      </c>
    </row>
    <row r="127" customFormat="false" ht="12.75" hidden="false" customHeight="false" outlineLevel="0" collapsed="false">
      <c r="A127" s="0" t="n">
        <f aca="false">YEAR(B127)</f>
        <v>2009</v>
      </c>
      <c r="B127" s="15" t="n">
        <f aca="false">PriceMain!B413</f>
        <v>39814</v>
      </c>
      <c r="C127" s="27" t="n">
        <f aca="false">PriceMain!D413</f>
        <v>53.1</v>
      </c>
      <c r="D127" s="27" t="n">
        <f aca="false">PriceMain!K413</f>
        <v>38.7000007629395</v>
      </c>
      <c r="E127" s="27" t="n">
        <f aca="false">PriceMain!R413</f>
        <v>52.1</v>
      </c>
      <c r="F127" s="27" t="n">
        <f aca="false">PriceMain!Y413</f>
        <v>40.75</v>
      </c>
      <c r="G127" s="27" t="n">
        <f aca="false">PriceMain!AF413</f>
        <v>37.25</v>
      </c>
      <c r="H127" s="27" t="n">
        <f aca="false">PriceMain!AM413</f>
        <v>59.75</v>
      </c>
      <c r="I127" s="27" t="n">
        <f aca="false">PriceMain!AT413</f>
        <v>43.7878646850586</v>
      </c>
      <c r="J127" s="27" t="n">
        <f aca="false">PriceMain!BA413</f>
        <v>43.2878646850586</v>
      </c>
      <c r="K127" s="27" t="n">
        <f aca="false">PriceMain!BH413</f>
        <v>54.803840637207</v>
      </c>
      <c r="L127" s="27" t="n">
        <f aca="false">PriceMain!BO413</f>
        <v>43.2878646850586</v>
      </c>
      <c r="M127" s="27" t="n">
        <f aca="false">PriceMain!BV413</f>
        <v>45.7358665466309</v>
      </c>
      <c r="N127" s="27" t="n">
        <f aca="false">PriceMain!CC413</f>
        <v>44.8878646850586</v>
      </c>
      <c r="O127" s="27" t="n">
        <f aca="false">PriceMain!CJ413</f>
        <v>42.8699989318848</v>
      </c>
    </row>
    <row r="128" customFormat="false" ht="12.75" hidden="false" customHeight="false" outlineLevel="0" collapsed="false">
      <c r="A128" s="0" t="n">
        <f aca="false">YEAR(B128)</f>
        <v>2009</v>
      </c>
      <c r="B128" s="15" t="n">
        <f aca="false">PriceMain!B414</f>
        <v>39845</v>
      </c>
      <c r="C128" s="27" t="n">
        <f aca="false">PriceMain!D414</f>
        <v>53.1</v>
      </c>
      <c r="D128" s="27" t="n">
        <f aca="false">PriceMain!K414</f>
        <v>38.7000007629395</v>
      </c>
      <c r="E128" s="27" t="n">
        <f aca="false">PriceMain!R414</f>
        <v>52.1</v>
      </c>
      <c r="F128" s="27" t="n">
        <f aca="false">PriceMain!Y414</f>
        <v>45.35</v>
      </c>
      <c r="G128" s="27" t="n">
        <f aca="false">PriceMain!AF414</f>
        <v>37.25</v>
      </c>
      <c r="H128" s="27" t="n">
        <f aca="false">PriceMain!AM414</f>
        <v>59.75</v>
      </c>
      <c r="I128" s="27" t="n">
        <f aca="false">PriceMain!AT414</f>
        <v>43.4378623962402</v>
      </c>
      <c r="J128" s="27" t="n">
        <f aca="false">PriceMain!BA414</f>
        <v>42.9378623962402</v>
      </c>
      <c r="K128" s="27" t="n">
        <f aca="false">PriceMain!BH414</f>
        <v>52.803840637207</v>
      </c>
      <c r="L128" s="27" t="n">
        <f aca="false">PriceMain!BO414</f>
        <v>42.9378623962402</v>
      </c>
      <c r="M128" s="27" t="n">
        <f aca="false">PriceMain!BV414</f>
        <v>46.3878631591797</v>
      </c>
      <c r="N128" s="27" t="n">
        <f aca="false">PriceMain!CC414</f>
        <v>44.5378623962402</v>
      </c>
      <c r="O128" s="27" t="n">
        <f aca="false">PriceMain!CJ414</f>
        <v>41.5699920654297</v>
      </c>
    </row>
    <row r="129" customFormat="false" ht="12.75" hidden="false" customHeight="false" outlineLevel="0" collapsed="false">
      <c r="A129" s="0" t="n">
        <f aca="false">YEAR(B129)</f>
        <v>2009</v>
      </c>
      <c r="B129" s="15" t="n">
        <f aca="false">PriceMain!B415</f>
        <v>39873</v>
      </c>
      <c r="C129" s="27" t="n">
        <f aca="false">PriceMain!D415</f>
        <v>38.35</v>
      </c>
      <c r="D129" s="27" t="n">
        <f aca="false">PriceMain!K415</f>
        <v>36.25</v>
      </c>
      <c r="E129" s="27" t="n">
        <f aca="false">PriceMain!R415</f>
        <v>39.4000007629395</v>
      </c>
      <c r="F129" s="27" t="n">
        <f aca="false">PriceMain!Y415</f>
        <v>36.85</v>
      </c>
      <c r="G129" s="27" t="n">
        <f aca="false">PriceMain!AF415</f>
        <v>33</v>
      </c>
      <c r="H129" s="27" t="n">
        <f aca="false">PriceMain!AM415</f>
        <v>46</v>
      </c>
      <c r="I129" s="27" t="n">
        <f aca="false">PriceMain!AT415</f>
        <v>35.3985443115234</v>
      </c>
      <c r="J129" s="27" t="n">
        <f aca="false">PriceMain!BA415</f>
        <v>34.8985443115234</v>
      </c>
      <c r="K129" s="27" t="n">
        <f aca="false">PriceMain!BH415</f>
        <v>42.5469169616699</v>
      </c>
      <c r="L129" s="27" t="n">
        <f aca="false">PriceMain!BO415</f>
        <v>34.8985443115234</v>
      </c>
      <c r="M129" s="27" t="n">
        <f aca="false">PriceMain!BV415</f>
        <v>36.5985450744629</v>
      </c>
      <c r="N129" s="27" t="n">
        <f aca="false">PriceMain!CC415</f>
        <v>36.4985443115234</v>
      </c>
      <c r="O129" s="27" t="n">
        <f aca="false">PriceMain!CJ415</f>
        <v>39.4499931335449</v>
      </c>
    </row>
    <row r="130" customFormat="false" ht="12.75" hidden="false" customHeight="false" outlineLevel="0" collapsed="false">
      <c r="A130" s="0" t="n">
        <f aca="false">YEAR(B130)</f>
        <v>2009</v>
      </c>
      <c r="B130" s="15" t="n">
        <f aca="false">PriceMain!B416</f>
        <v>39904</v>
      </c>
      <c r="C130" s="27" t="n">
        <f aca="false">PriceMain!D416</f>
        <v>38.6</v>
      </c>
      <c r="D130" s="27" t="n">
        <f aca="false">PriceMain!K416</f>
        <v>34.4500007629395</v>
      </c>
      <c r="E130" s="27" t="n">
        <f aca="false">PriceMain!R416</f>
        <v>38.9999992370606</v>
      </c>
      <c r="F130" s="27" t="n">
        <f aca="false">PriceMain!Y416</f>
        <v>35.35</v>
      </c>
      <c r="G130" s="27" t="n">
        <f aca="false">PriceMain!AF416</f>
        <v>30</v>
      </c>
      <c r="H130" s="27" t="n">
        <f aca="false">PriceMain!AM416</f>
        <v>46.25</v>
      </c>
      <c r="I130" s="27" t="n">
        <f aca="false">PriceMain!AT416</f>
        <v>35.8485450744629</v>
      </c>
      <c r="J130" s="27" t="n">
        <f aca="false">PriceMain!BA416</f>
        <v>35.3485450744629</v>
      </c>
      <c r="K130" s="27" t="n">
        <f aca="false">PriceMain!BH416</f>
        <v>40.4469146728516</v>
      </c>
      <c r="L130" s="27" t="n">
        <f aca="false">PriceMain!BO416</f>
        <v>35.3485450744629</v>
      </c>
      <c r="M130" s="27" t="n">
        <f aca="false">PriceMain!BV416</f>
        <v>36.5985450744629</v>
      </c>
      <c r="N130" s="27" t="n">
        <f aca="false">PriceMain!CC416</f>
        <v>36.9485450744629</v>
      </c>
      <c r="O130" s="27" t="n">
        <f aca="false">PriceMain!CJ416</f>
        <v>38.9999885559082</v>
      </c>
    </row>
    <row r="131" customFormat="false" ht="12.75" hidden="false" customHeight="false" outlineLevel="0" collapsed="false">
      <c r="A131" s="0" t="n">
        <f aca="false">YEAR(B131)</f>
        <v>2009</v>
      </c>
      <c r="B131" s="15" t="n">
        <f aca="false">PriceMain!B417</f>
        <v>39934</v>
      </c>
      <c r="C131" s="27" t="n">
        <f aca="false">PriceMain!D417</f>
        <v>42.4</v>
      </c>
      <c r="D131" s="27" t="n">
        <f aca="false">PriceMain!K417</f>
        <v>38.75</v>
      </c>
      <c r="E131" s="27" t="n">
        <f aca="false">PriceMain!R417</f>
        <v>41</v>
      </c>
      <c r="F131" s="27" t="n">
        <f aca="false">PriceMain!Y417</f>
        <v>36.85</v>
      </c>
      <c r="G131" s="27" t="n">
        <f aca="false">PriceMain!AF417</f>
        <v>34.5</v>
      </c>
      <c r="H131" s="27" t="n">
        <f aca="false">PriceMain!AM417</f>
        <v>49.44</v>
      </c>
      <c r="I131" s="27" t="n">
        <f aca="false">PriceMain!AT417</f>
        <v>36.2535667419434</v>
      </c>
      <c r="J131" s="27" t="n">
        <f aca="false">PriceMain!BA417</f>
        <v>35.7535667419434</v>
      </c>
      <c r="K131" s="27" t="n">
        <f aca="false">PriceMain!BH417</f>
        <v>37.421915435791</v>
      </c>
      <c r="L131" s="27" t="n">
        <f aca="false">PriceMain!BO417</f>
        <v>38.1785659790039</v>
      </c>
      <c r="M131" s="27" t="n">
        <f aca="false">PriceMain!BV417</f>
        <v>32.1535682678223</v>
      </c>
      <c r="N131" s="27" t="n">
        <f aca="false">PriceMain!CC417</f>
        <v>37.3535667419434</v>
      </c>
      <c r="O131" s="27" t="n">
        <f aca="false">PriceMain!CJ417</f>
        <v>43.2500114440918</v>
      </c>
    </row>
    <row r="132" customFormat="false" ht="12.75" hidden="false" customHeight="false" outlineLevel="0" collapsed="false">
      <c r="A132" s="0" t="n">
        <f aca="false">YEAR(B132)</f>
        <v>2009</v>
      </c>
      <c r="B132" s="15" t="n">
        <f aca="false">PriceMain!B418</f>
        <v>39965</v>
      </c>
      <c r="C132" s="27" t="n">
        <f aca="false">PriceMain!D418</f>
        <v>62.3</v>
      </c>
      <c r="D132" s="27" t="n">
        <f aca="false">PriceMain!K418</f>
        <v>60.5</v>
      </c>
      <c r="E132" s="27" t="n">
        <f aca="false">PriceMain!R418</f>
        <v>53.7</v>
      </c>
      <c r="F132" s="27" t="n">
        <f aca="false">PriceMain!Y418</f>
        <v>47.25</v>
      </c>
      <c r="G132" s="27" t="n">
        <f aca="false">PriceMain!AF418</f>
        <v>55.25</v>
      </c>
      <c r="H132" s="27" t="n">
        <f aca="false">PriceMain!AM418</f>
        <v>72.14</v>
      </c>
      <c r="I132" s="27" t="n">
        <f aca="false">PriceMain!AT418</f>
        <v>44.9978561401367</v>
      </c>
      <c r="J132" s="27" t="n">
        <f aca="false">PriceMain!BA418</f>
        <v>44.4978561401367</v>
      </c>
      <c r="K132" s="27" t="n">
        <f aca="false">PriceMain!BH418</f>
        <v>38.3773025512695</v>
      </c>
      <c r="L132" s="27" t="n">
        <f aca="false">PriceMain!BO418</f>
        <v>49.5603561401367</v>
      </c>
      <c r="M132" s="27" t="n">
        <f aca="false">PriceMain!BV418</f>
        <v>39.4978561401367</v>
      </c>
      <c r="N132" s="27" t="n">
        <f aca="false">PriceMain!CC418</f>
        <v>46.0978561401367</v>
      </c>
      <c r="O132" s="27" t="n">
        <f aca="false">PriceMain!CJ418</f>
        <v>49.7499961853027</v>
      </c>
    </row>
    <row r="133" customFormat="false" ht="12.75" hidden="false" customHeight="false" outlineLevel="0" collapsed="false">
      <c r="A133" s="0" t="n">
        <f aca="false">YEAR(B133)</f>
        <v>2009</v>
      </c>
      <c r="B133" s="15" t="n">
        <f aca="false">PriceMain!B419</f>
        <v>39995</v>
      </c>
      <c r="C133" s="27" t="n">
        <f aca="false">PriceMain!D419</f>
        <v>82.55</v>
      </c>
      <c r="D133" s="27" t="n">
        <f aca="false">PriceMain!K419</f>
        <v>83.7099990844727</v>
      </c>
      <c r="E133" s="27" t="n">
        <f aca="false">PriceMain!R419</f>
        <v>69.7</v>
      </c>
      <c r="F133" s="27" t="n">
        <f aca="false">PriceMain!Y419</f>
        <v>53.25</v>
      </c>
      <c r="G133" s="27" t="n">
        <f aca="false">PriceMain!AF419</f>
        <v>82.5</v>
      </c>
      <c r="H133" s="27" t="n">
        <f aca="false">PriceMain!AM419</f>
        <v>104.39</v>
      </c>
      <c r="I133" s="27" t="n">
        <f aca="false">PriceMain!AT419</f>
        <v>70.7471466064453</v>
      </c>
      <c r="J133" s="27" t="n">
        <f aca="false">PriceMain!BA419</f>
        <v>70.2471466064453</v>
      </c>
      <c r="K133" s="27" t="n">
        <f aca="false">PriceMain!BH419</f>
        <v>56.525</v>
      </c>
      <c r="L133" s="27" t="n">
        <f aca="false">PriceMain!BO419</f>
        <v>72.0721435546875</v>
      </c>
      <c r="M133" s="27" t="n">
        <f aca="false">PriceMain!BV419</f>
        <v>56.9971466064453</v>
      </c>
      <c r="N133" s="27" t="n">
        <f aca="false">PriceMain!CC419</f>
        <v>71.8471466064453</v>
      </c>
      <c r="O133" s="27" t="n">
        <f aca="false">PriceMain!CJ419</f>
        <v>57.4999923706055</v>
      </c>
    </row>
    <row r="134" customFormat="false" ht="12.75" hidden="false" customHeight="false" outlineLevel="0" collapsed="false">
      <c r="A134" s="0" t="n">
        <f aca="false">YEAR(B134)</f>
        <v>2009</v>
      </c>
      <c r="B134" s="15" t="n">
        <f aca="false">PriceMain!B420</f>
        <v>40026</v>
      </c>
      <c r="C134" s="27" t="n">
        <f aca="false">PriceMain!D420</f>
        <v>82.55</v>
      </c>
      <c r="D134" s="27" t="n">
        <f aca="false">PriceMain!K420</f>
        <v>82.1999969482422</v>
      </c>
      <c r="E134" s="27" t="n">
        <f aca="false">PriceMain!R420</f>
        <v>69.7</v>
      </c>
      <c r="F134" s="27" t="n">
        <f aca="false">PriceMain!Y420</f>
        <v>53.25</v>
      </c>
      <c r="G134" s="27" t="n">
        <f aca="false">PriceMain!AF420</f>
        <v>82.5</v>
      </c>
      <c r="H134" s="27" t="n">
        <f aca="false">PriceMain!AM420</f>
        <v>104.39</v>
      </c>
      <c r="I134" s="27" t="n">
        <f aca="false">PriceMain!AT420</f>
        <v>70.7471466064453</v>
      </c>
      <c r="J134" s="27" t="n">
        <f aca="false">PriceMain!BA420</f>
        <v>70.2471466064453</v>
      </c>
      <c r="K134" s="27" t="n">
        <f aca="false">PriceMain!BH420</f>
        <v>56.525</v>
      </c>
      <c r="L134" s="27" t="n">
        <f aca="false">PriceMain!BO420</f>
        <v>72.0721435546875</v>
      </c>
      <c r="M134" s="27" t="n">
        <f aca="false">PriceMain!BV420</f>
        <v>56.9971466064453</v>
      </c>
      <c r="N134" s="27" t="n">
        <f aca="false">PriceMain!CC420</f>
        <v>71.8471466064453</v>
      </c>
      <c r="O134" s="27" t="n">
        <f aca="false">PriceMain!CJ420</f>
        <v>57.5</v>
      </c>
    </row>
    <row r="135" customFormat="false" ht="12.75" hidden="false" customHeight="false" outlineLevel="0" collapsed="false">
      <c r="A135" s="0" t="n">
        <f aca="false">YEAR(B135)</f>
        <v>2009</v>
      </c>
      <c r="B135" s="15" t="n">
        <f aca="false">PriceMain!B421</f>
        <v>40057</v>
      </c>
      <c r="C135" s="27" t="n">
        <f aca="false">PriceMain!D421</f>
        <v>41.65</v>
      </c>
      <c r="D135" s="27" t="n">
        <f aca="false">PriceMain!K421</f>
        <v>33.0499992370606</v>
      </c>
      <c r="E135" s="27" t="n">
        <f aca="false">PriceMain!R421</f>
        <v>38.2</v>
      </c>
      <c r="F135" s="27" t="n">
        <f aca="false">PriceMain!Y421</f>
        <v>35.25</v>
      </c>
      <c r="G135" s="27" t="n">
        <f aca="false">PriceMain!AF421</f>
        <v>30.75</v>
      </c>
      <c r="H135" s="27" t="n">
        <f aca="false">PriceMain!AM421</f>
        <v>46.24</v>
      </c>
      <c r="I135" s="27" t="n">
        <f aca="false">PriceMain!AT421</f>
        <v>36.2521438598633</v>
      </c>
      <c r="J135" s="27" t="n">
        <f aca="false">PriceMain!BA421</f>
        <v>35.7521438598633</v>
      </c>
      <c r="K135" s="27" t="n">
        <f aca="false">PriceMain!BH421</f>
        <v>35.7844139099121</v>
      </c>
      <c r="L135" s="27" t="n">
        <f aca="false">PriceMain!BO421</f>
        <v>38.0271453857422</v>
      </c>
      <c r="M135" s="27" t="n">
        <f aca="false">PriceMain!BV421</f>
        <v>31.1021423339844</v>
      </c>
      <c r="N135" s="27" t="n">
        <f aca="false">PriceMain!CC421</f>
        <v>37.3521438598633</v>
      </c>
      <c r="O135" s="27" t="n">
        <f aca="false">PriceMain!CJ421</f>
        <v>42.0000038146973</v>
      </c>
    </row>
    <row r="136" customFormat="false" ht="12.75" hidden="false" customHeight="false" outlineLevel="0" collapsed="false">
      <c r="A136" s="0" t="n">
        <f aca="false">YEAR(B136)</f>
        <v>2009</v>
      </c>
      <c r="B136" s="15" t="n">
        <f aca="false">PriceMain!B422</f>
        <v>40087</v>
      </c>
      <c r="C136" s="27" t="n">
        <f aca="false">PriceMain!D422</f>
        <v>39.4</v>
      </c>
      <c r="D136" s="27" t="n">
        <f aca="false">PriceMain!K422</f>
        <v>29.9500007629395</v>
      </c>
      <c r="E136" s="27" t="n">
        <f aca="false">PriceMain!R422</f>
        <v>39.45</v>
      </c>
      <c r="F136" s="27" t="n">
        <f aca="false">PriceMain!Y422</f>
        <v>34.25</v>
      </c>
      <c r="G136" s="27" t="n">
        <f aca="false">PriceMain!AF422</f>
        <v>27</v>
      </c>
      <c r="H136" s="27" t="n">
        <f aca="false">PriceMain!AM422</f>
        <v>44.74</v>
      </c>
      <c r="I136" s="27" t="n">
        <f aca="false">PriceMain!AT422</f>
        <v>34.1489334106445</v>
      </c>
      <c r="J136" s="27" t="n">
        <f aca="false">PriceMain!BA422</f>
        <v>33.6489334106445</v>
      </c>
      <c r="K136" s="27" t="n">
        <f aca="false">PriceMain!BH422</f>
        <v>40.3999977111816</v>
      </c>
      <c r="L136" s="27" t="n">
        <f aca="false">PriceMain!BO422</f>
        <v>33.6489334106445</v>
      </c>
      <c r="M136" s="27" t="n">
        <f aca="false">PriceMain!BV422</f>
        <v>34.3989295959473</v>
      </c>
      <c r="N136" s="27" t="n">
        <f aca="false">PriceMain!CC422</f>
        <v>35.2489334106445</v>
      </c>
      <c r="O136" s="27" t="n">
        <f aca="false">PriceMain!CJ422</f>
        <v>37.1000022888184</v>
      </c>
    </row>
    <row r="137" customFormat="false" ht="12.75" hidden="false" customHeight="false" outlineLevel="0" collapsed="false">
      <c r="A137" s="0" t="n">
        <f aca="false">YEAR(B137)</f>
        <v>2009</v>
      </c>
      <c r="B137" s="15" t="n">
        <f aca="false">PriceMain!B423</f>
        <v>40118</v>
      </c>
      <c r="C137" s="27" t="n">
        <f aca="false">PriceMain!D423</f>
        <v>39.4</v>
      </c>
      <c r="D137" s="27" t="n">
        <f aca="false">PriceMain!K423</f>
        <v>33.2000007629395</v>
      </c>
      <c r="E137" s="27" t="n">
        <f aca="false">PriceMain!R423</f>
        <v>39.45</v>
      </c>
      <c r="F137" s="27" t="n">
        <f aca="false">PriceMain!Y423</f>
        <v>34.25</v>
      </c>
      <c r="G137" s="27" t="n">
        <f aca="false">PriceMain!AF423</f>
        <v>28</v>
      </c>
      <c r="H137" s="27" t="n">
        <f aca="false">PriceMain!AM423</f>
        <v>44.74</v>
      </c>
      <c r="I137" s="27" t="n">
        <f aca="false">PriceMain!AT423</f>
        <v>34.2489318847656</v>
      </c>
      <c r="J137" s="27" t="n">
        <f aca="false">PriceMain!BA423</f>
        <v>33.7489318847656</v>
      </c>
      <c r="K137" s="27" t="n">
        <f aca="false">PriceMain!BH423</f>
        <v>41.1969146728516</v>
      </c>
      <c r="L137" s="27" t="n">
        <f aca="false">PriceMain!BO423</f>
        <v>33.7489318847656</v>
      </c>
      <c r="M137" s="27" t="n">
        <f aca="false">PriceMain!BV423</f>
        <v>37.8989295959473</v>
      </c>
      <c r="N137" s="27" t="n">
        <f aca="false">PriceMain!CC423</f>
        <v>35.3489318847656</v>
      </c>
      <c r="O137" s="27" t="n">
        <f aca="false">PriceMain!CJ423</f>
        <v>38.2999954223633</v>
      </c>
    </row>
    <row r="138" customFormat="false" ht="12.75" hidden="false" customHeight="false" outlineLevel="0" collapsed="false">
      <c r="A138" s="0" t="n">
        <f aca="false">YEAR(B138)</f>
        <v>2009</v>
      </c>
      <c r="B138" s="15" t="n">
        <f aca="false">PriceMain!B424</f>
        <v>40148</v>
      </c>
      <c r="C138" s="27" t="n">
        <f aca="false">PriceMain!D424</f>
        <v>39.4</v>
      </c>
      <c r="D138" s="27" t="n">
        <f aca="false">PriceMain!K424</f>
        <v>32.8499984741211</v>
      </c>
      <c r="E138" s="27" t="n">
        <f aca="false">PriceMain!R424</f>
        <v>39.45</v>
      </c>
      <c r="F138" s="27" t="n">
        <f aca="false">PriceMain!Y424</f>
        <v>34.25</v>
      </c>
      <c r="G138" s="27" t="n">
        <f aca="false">PriceMain!AF424</f>
        <v>28</v>
      </c>
      <c r="H138" s="27" t="n">
        <f aca="false">PriceMain!AM424</f>
        <v>44.74</v>
      </c>
      <c r="I138" s="27" t="n">
        <f aca="false">PriceMain!AT424</f>
        <v>34.3489303588867</v>
      </c>
      <c r="J138" s="27" t="n">
        <f aca="false">PriceMain!BA424</f>
        <v>33.8489303588867</v>
      </c>
      <c r="K138" s="27" t="n">
        <f aca="false">PriceMain!BH424</f>
        <v>41.9523010253906</v>
      </c>
      <c r="L138" s="27" t="n">
        <f aca="false">PriceMain!BO424</f>
        <v>33.8489303588867</v>
      </c>
      <c r="M138" s="27" t="n">
        <f aca="false">PriceMain!BV424</f>
        <v>38.3989295959473</v>
      </c>
      <c r="N138" s="27" t="n">
        <f aca="false">PriceMain!CC424</f>
        <v>35.4489303588867</v>
      </c>
      <c r="O138" s="27" t="n">
        <f aca="false">PriceMain!CJ424</f>
        <v>38.2999954223633</v>
      </c>
    </row>
    <row r="139" customFormat="false" ht="12.75" hidden="false" customHeight="false" outlineLevel="0" collapsed="false">
      <c r="A139" s="0" t="n">
        <f aca="false">YEAR(B139)</f>
        <v>2010</v>
      </c>
      <c r="B139" s="15" t="n">
        <f aca="false">PriceMain!B425</f>
        <v>40179</v>
      </c>
      <c r="C139" s="27" t="n">
        <f aca="false">PriceMain!D425</f>
        <v>53.15</v>
      </c>
      <c r="D139" s="27" t="n">
        <f aca="false">PriceMain!K425</f>
        <v>39.7000007629395</v>
      </c>
      <c r="E139" s="27" t="n">
        <f aca="false">PriceMain!R425</f>
        <v>52.2</v>
      </c>
      <c r="F139" s="27" t="n">
        <f aca="false">PriceMain!Y425</f>
        <v>40.85</v>
      </c>
      <c r="G139" s="27" t="n">
        <f aca="false">PriceMain!AF425</f>
        <v>38.25</v>
      </c>
      <c r="H139" s="27" t="n">
        <f aca="false">PriceMain!AM425</f>
        <v>59.8</v>
      </c>
      <c r="I139" s="27" t="n">
        <f aca="false">PriceMain!AT425</f>
        <v>44.2878646850586</v>
      </c>
      <c r="J139" s="27" t="n">
        <f aca="false">PriceMain!BA425</f>
        <v>43.7878646850586</v>
      </c>
      <c r="K139" s="27" t="n">
        <f aca="false">PriceMain!BH425</f>
        <v>55.303840637207</v>
      </c>
      <c r="L139" s="27" t="n">
        <f aca="false">PriceMain!BO425</f>
        <v>43.7878646850586</v>
      </c>
      <c r="M139" s="27" t="n">
        <f aca="false">PriceMain!BV425</f>
        <v>46.2358665466309</v>
      </c>
      <c r="N139" s="27" t="n">
        <f aca="false">PriceMain!CC425</f>
        <v>45.3878646850586</v>
      </c>
      <c r="O139" s="27" t="n">
        <f aca="false">PriceMain!CJ425</f>
        <v>43.1199989318848</v>
      </c>
    </row>
    <row r="140" customFormat="false" ht="12.75" hidden="false" customHeight="false" outlineLevel="0" collapsed="false">
      <c r="A140" s="0" t="n">
        <f aca="false">YEAR(B140)</f>
        <v>2010</v>
      </c>
      <c r="B140" s="15" t="n">
        <f aca="false">PriceMain!B426</f>
        <v>40210</v>
      </c>
      <c r="C140" s="27" t="n">
        <f aca="false">PriceMain!D426</f>
        <v>53.15</v>
      </c>
      <c r="D140" s="27" t="n">
        <f aca="false">PriceMain!K426</f>
        <v>39.7000007629395</v>
      </c>
      <c r="E140" s="27" t="n">
        <f aca="false">PriceMain!R426</f>
        <v>52.2</v>
      </c>
      <c r="F140" s="27" t="n">
        <f aca="false">PriceMain!Y426</f>
        <v>45.45</v>
      </c>
      <c r="G140" s="27" t="n">
        <f aca="false">PriceMain!AF426</f>
        <v>38.25</v>
      </c>
      <c r="H140" s="27" t="n">
        <f aca="false">PriceMain!AM426</f>
        <v>59.8</v>
      </c>
      <c r="I140" s="27" t="n">
        <f aca="false">PriceMain!AT426</f>
        <v>43.9378623962402</v>
      </c>
      <c r="J140" s="27" t="n">
        <f aca="false">PriceMain!BA426</f>
        <v>43.4378623962402</v>
      </c>
      <c r="K140" s="27" t="n">
        <f aca="false">PriceMain!BH426</f>
        <v>53.303840637207</v>
      </c>
      <c r="L140" s="27" t="n">
        <f aca="false">PriceMain!BO426</f>
        <v>43.4378623962402</v>
      </c>
      <c r="M140" s="27" t="n">
        <f aca="false">PriceMain!BV426</f>
        <v>46.8878631591797</v>
      </c>
      <c r="N140" s="27" t="n">
        <f aca="false">PriceMain!CC426</f>
        <v>45.0378623962402</v>
      </c>
      <c r="O140" s="27" t="n">
        <f aca="false">PriceMain!CJ426</f>
        <v>41.8199920654297</v>
      </c>
    </row>
    <row r="141" customFormat="false" ht="12.75" hidden="false" customHeight="false" outlineLevel="0" collapsed="false">
      <c r="A141" s="0" t="n">
        <f aca="false">YEAR(B141)</f>
        <v>2010</v>
      </c>
      <c r="B141" s="15" t="n">
        <f aca="false">PriceMain!B427</f>
        <v>40238</v>
      </c>
      <c r="C141" s="27" t="n">
        <f aca="false">PriceMain!D427</f>
        <v>38.4</v>
      </c>
      <c r="D141" s="27" t="n">
        <f aca="false">PriceMain!K427</f>
        <v>37.25</v>
      </c>
      <c r="E141" s="27" t="n">
        <f aca="false">PriceMain!R427</f>
        <v>39.5000007629395</v>
      </c>
      <c r="F141" s="27" t="n">
        <f aca="false">PriceMain!Y427</f>
        <v>36.95</v>
      </c>
      <c r="G141" s="27" t="n">
        <f aca="false">PriceMain!AF427</f>
        <v>34</v>
      </c>
      <c r="H141" s="27" t="n">
        <f aca="false">PriceMain!AM427</f>
        <v>46.05</v>
      </c>
      <c r="I141" s="27" t="n">
        <f aca="false">PriceMain!AT427</f>
        <v>35.8985443115234</v>
      </c>
      <c r="J141" s="27" t="n">
        <f aca="false">PriceMain!BA427</f>
        <v>35.3985443115234</v>
      </c>
      <c r="K141" s="27" t="n">
        <f aca="false">PriceMain!BH427</f>
        <v>42.7969169616699</v>
      </c>
      <c r="L141" s="27" t="n">
        <f aca="false">PriceMain!BO427</f>
        <v>35.3985443115234</v>
      </c>
      <c r="M141" s="27" t="n">
        <f aca="false">PriceMain!BV427</f>
        <v>37.0985450744629</v>
      </c>
      <c r="N141" s="27" t="n">
        <f aca="false">PriceMain!CC427</f>
        <v>36.9985443115234</v>
      </c>
      <c r="O141" s="27" t="n">
        <f aca="false">PriceMain!CJ427</f>
        <v>39.6999931335449</v>
      </c>
    </row>
    <row r="142" customFormat="false" ht="12.75" hidden="false" customHeight="false" outlineLevel="0" collapsed="false">
      <c r="A142" s="0" t="n">
        <f aca="false">YEAR(B142)</f>
        <v>2010</v>
      </c>
      <c r="B142" s="15" t="n">
        <f aca="false">PriceMain!B428</f>
        <v>40269</v>
      </c>
      <c r="C142" s="27" t="n">
        <f aca="false">PriceMain!D428</f>
        <v>38.65</v>
      </c>
      <c r="D142" s="27" t="n">
        <f aca="false">PriceMain!K428</f>
        <v>35.4500007629395</v>
      </c>
      <c r="E142" s="27" t="n">
        <f aca="false">PriceMain!R428</f>
        <v>39.0999992370606</v>
      </c>
      <c r="F142" s="27" t="n">
        <f aca="false">PriceMain!Y428</f>
        <v>35.45</v>
      </c>
      <c r="G142" s="27" t="n">
        <f aca="false">PriceMain!AF428</f>
        <v>31</v>
      </c>
      <c r="H142" s="27" t="n">
        <f aca="false">PriceMain!AM428</f>
        <v>46.3</v>
      </c>
      <c r="I142" s="27" t="n">
        <f aca="false">PriceMain!AT428</f>
        <v>36.3485450744629</v>
      </c>
      <c r="J142" s="27" t="n">
        <f aca="false">PriceMain!BA428</f>
        <v>35.8485450744629</v>
      </c>
      <c r="K142" s="27" t="n">
        <f aca="false">PriceMain!BH428</f>
        <v>40.6969146728516</v>
      </c>
      <c r="L142" s="27" t="n">
        <f aca="false">PriceMain!BO428</f>
        <v>35.8485450744629</v>
      </c>
      <c r="M142" s="27" t="n">
        <f aca="false">PriceMain!BV428</f>
        <v>37.0985450744629</v>
      </c>
      <c r="N142" s="27" t="n">
        <f aca="false">PriceMain!CC428</f>
        <v>37.4485450744629</v>
      </c>
      <c r="O142" s="27" t="n">
        <f aca="false">PriceMain!CJ428</f>
        <v>39.2499885559082</v>
      </c>
    </row>
    <row r="143" customFormat="false" ht="12.75" hidden="false" customHeight="false" outlineLevel="0" collapsed="false">
      <c r="A143" s="0" t="n">
        <f aca="false">YEAR(B143)</f>
        <v>2010</v>
      </c>
      <c r="B143" s="15" t="n">
        <f aca="false">PriceMain!B429</f>
        <v>40299</v>
      </c>
      <c r="C143" s="27" t="n">
        <f aca="false">PriceMain!D429</f>
        <v>42.65</v>
      </c>
      <c r="D143" s="27" t="n">
        <f aca="false">PriceMain!K429</f>
        <v>39.75</v>
      </c>
      <c r="E143" s="27" t="n">
        <f aca="false">PriceMain!R429</f>
        <v>41.1</v>
      </c>
      <c r="F143" s="27" t="n">
        <f aca="false">PriceMain!Y429</f>
        <v>36.95</v>
      </c>
      <c r="G143" s="27" t="n">
        <f aca="false">PriceMain!AF429</f>
        <v>35.5</v>
      </c>
      <c r="H143" s="27" t="n">
        <f aca="false">PriceMain!AM429</f>
        <v>49.69</v>
      </c>
      <c r="I143" s="27" t="n">
        <f aca="false">PriceMain!AT429</f>
        <v>36.7535667419434</v>
      </c>
      <c r="J143" s="27" t="n">
        <f aca="false">PriceMain!BA429</f>
        <v>36.2535667419434</v>
      </c>
      <c r="K143" s="27" t="n">
        <f aca="false">PriceMain!BH429</f>
        <v>37.846915435791</v>
      </c>
      <c r="L143" s="27" t="n">
        <f aca="false">PriceMain!BO429</f>
        <v>38.6035652160645</v>
      </c>
      <c r="M143" s="27" t="n">
        <f aca="false">PriceMain!BV429</f>
        <v>32.6535682678223</v>
      </c>
      <c r="N143" s="27" t="n">
        <f aca="false">PriceMain!CC429</f>
        <v>37.8535667419434</v>
      </c>
      <c r="O143" s="27" t="n">
        <f aca="false">PriceMain!CJ429</f>
        <v>43.5000114440918</v>
      </c>
    </row>
    <row r="144" customFormat="false" ht="12.75" hidden="false" customHeight="false" outlineLevel="0" collapsed="false">
      <c r="A144" s="0" t="n">
        <f aca="false">YEAR(B144)</f>
        <v>2010</v>
      </c>
      <c r="B144" s="15" t="n">
        <f aca="false">PriceMain!B430</f>
        <v>40330</v>
      </c>
      <c r="C144" s="27" t="n">
        <f aca="false">PriceMain!D430</f>
        <v>63.05</v>
      </c>
      <c r="D144" s="27" t="n">
        <f aca="false">PriceMain!K430</f>
        <v>62.5</v>
      </c>
      <c r="E144" s="27" t="n">
        <f aca="false">PriceMain!R430</f>
        <v>54.45</v>
      </c>
      <c r="F144" s="27" t="n">
        <f aca="false">PriceMain!Y430</f>
        <v>47.75</v>
      </c>
      <c r="G144" s="27" t="n">
        <f aca="false">PriceMain!AF430</f>
        <v>57.25</v>
      </c>
      <c r="H144" s="27" t="n">
        <f aca="false">PriceMain!AM430</f>
        <v>72.89</v>
      </c>
      <c r="I144" s="27" t="n">
        <f aca="false">PriceMain!AT430</f>
        <v>45.9978561401367</v>
      </c>
      <c r="J144" s="27" t="n">
        <f aca="false">PriceMain!BA430</f>
        <v>45.4978561401367</v>
      </c>
      <c r="K144" s="27" t="n">
        <f aca="false">PriceMain!BH430</f>
        <v>39.0273025512695</v>
      </c>
      <c r="L144" s="27" t="n">
        <f aca="false">PriceMain!BO430</f>
        <v>50.2103576660156</v>
      </c>
      <c r="M144" s="27" t="n">
        <f aca="false">PriceMain!BV430</f>
        <v>40.4978561401367</v>
      </c>
      <c r="N144" s="27" t="n">
        <f aca="false">PriceMain!CC430</f>
        <v>47.0978561401367</v>
      </c>
      <c r="O144" s="27" t="n">
        <f aca="false">PriceMain!CJ430</f>
        <v>50.9999961853027</v>
      </c>
    </row>
    <row r="145" customFormat="false" ht="12.75" hidden="false" customHeight="false" outlineLevel="0" collapsed="false">
      <c r="A145" s="0" t="n">
        <f aca="false">YEAR(B145)</f>
        <v>2010</v>
      </c>
      <c r="B145" s="15" t="n">
        <f aca="false">PriceMain!B431</f>
        <v>40360</v>
      </c>
      <c r="C145" s="27" t="n">
        <f aca="false">PriceMain!D431</f>
        <v>84.3</v>
      </c>
      <c r="D145" s="27" t="n">
        <f aca="false">PriceMain!K431</f>
        <v>86.7099990844727</v>
      </c>
      <c r="E145" s="27" t="n">
        <f aca="false">PriceMain!R431</f>
        <v>71.2</v>
      </c>
      <c r="F145" s="27" t="n">
        <f aca="false">PriceMain!Y431</f>
        <v>54.25</v>
      </c>
      <c r="G145" s="27" t="n">
        <f aca="false">PriceMain!AF431</f>
        <v>85.5</v>
      </c>
      <c r="H145" s="27" t="n">
        <f aca="false">PriceMain!AM431</f>
        <v>106.14</v>
      </c>
      <c r="I145" s="27" t="n">
        <f aca="false">PriceMain!AT431</f>
        <v>72.7471466064453</v>
      </c>
      <c r="J145" s="27" t="n">
        <f aca="false">PriceMain!BA431</f>
        <v>72.2471466064453</v>
      </c>
      <c r="K145" s="27" t="n">
        <f aca="false">PriceMain!BH431</f>
        <v>57.925</v>
      </c>
      <c r="L145" s="27" t="n">
        <f aca="false">PriceMain!BO431</f>
        <v>73.4721450805664</v>
      </c>
      <c r="M145" s="27" t="n">
        <f aca="false">PriceMain!BV431</f>
        <v>58.9971466064453</v>
      </c>
      <c r="N145" s="27" t="n">
        <f aca="false">PriceMain!CC431</f>
        <v>73.8471466064453</v>
      </c>
      <c r="O145" s="27" t="n">
        <f aca="false">PriceMain!CJ431</f>
        <v>59.4999923706055</v>
      </c>
    </row>
    <row r="146" customFormat="false" ht="12.75" hidden="false" customHeight="false" outlineLevel="0" collapsed="false">
      <c r="A146" s="0" t="n">
        <f aca="false">YEAR(B146)</f>
        <v>2010</v>
      </c>
      <c r="B146" s="15" t="n">
        <f aca="false">PriceMain!B432</f>
        <v>40391</v>
      </c>
      <c r="C146" s="27" t="n">
        <f aca="false">PriceMain!D432</f>
        <v>84.3</v>
      </c>
      <c r="D146" s="27" t="n">
        <f aca="false">PriceMain!K432</f>
        <v>85.1999969482422</v>
      </c>
      <c r="E146" s="27" t="n">
        <f aca="false">PriceMain!R432</f>
        <v>71.2</v>
      </c>
      <c r="F146" s="27" t="n">
        <f aca="false">PriceMain!Y432</f>
        <v>54.25</v>
      </c>
      <c r="G146" s="27" t="n">
        <f aca="false">PriceMain!AF432</f>
        <v>85.5</v>
      </c>
      <c r="H146" s="27" t="n">
        <f aca="false">PriceMain!AM432</f>
        <v>106.14</v>
      </c>
      <c r="I146" s="27" t="n">
        <f aca="false">PriceMain!AT432</f>
        <v>72.7471466064453</v>
      </c>
      <c r="J146" s="27" t="n">
        <f aca="false">PriceMain!BA432</f>
        <v>72.2471466064453</v>
      </c>
      <c r="K146" s="27" t="n">
        <f aca="false">PriceMain!BH432</f>
        <v>57.925</v>
      </c>
      <c r="L146" s="27" t="n">
        <f aca="false">PriceMain!BO432</f>
        <v>73.4721450805664</v>
      </c>
      <c r="M146" s="27" t="n">
        <f aca="false">PriceMain!BV432</f>
        <v>58.9971466064453</v>
      </c>
      <c r="N146" s="27" t="n">
        <f aca="false">PriceMain!CC432</f>
        <v>73.8471466064453</v>
      </c>
      <c r="O146" s="27" t="n">
        <f aca="false">PriceMain!CJ432</f>
        <v>59.5</v>
      </c>
    </row>
    <row r="147" customFormat="false" ht="12.75" hidden="false" customHeight="false" outlineLevel="0" collapsed="false">
      <c r="A147" s="0" t="n">
        <f aca="false">YEAR(B147)</f>
        <v>2010</v>
      </c>
      <c r="B147" s="15" t="n">
        <f aca="false">PriceMain!B433</f>
        <v>40422</v>
      </c>
      <c r="C147" s="27" t="n">
        <f aca="false">PriceMain!D433</f>
        <v>41.7</v>
      </c>
      <c r="D147" s="27" t="n">
        <f aca="false">PriceMain!K433</f>
        <v>34.2999992370606</v>
      </c>
      <c r="E147" s="27" t="n">
        <f aca="false">PriceMain!R433</f>
        <v>38.3</v>
      </c>
      <c r="F147" s="27" t="n">
        <f aca="false">PriceMain!Y433</f>
        <v>35.35</v>
      </c>
      <c r="G147" s="27" t="n">
        <f aca="false">PriceMain!AF433</f>
        <v>32</v>
      </c>
      <c r="H147" s="27" t="n">
        <f aca="false">PriceMain!AM433</f>
        <v>46.29</v>
      </c>
      <c r="I147" s="27" t="n">
        <f aca="false">PriceMain!AT433</f>
        <v>36.7521438598633</v>
      </c>
      <c r="J147" s="27" t="n">
        <f aca="false">PriceMain!BA433</f>
        <v>36.2521438598633</v>
      </c>
      <c r="K147" s="27" t="n">
        <f aca="false">PriceMain!BH433</f>
        <v>36.2094139099121</v>
      </c>
      <c r="L147" s="27" t="n">
        <f aca="false">PriceMain!BO433</f>
        <v>38.4521446228027</v>
      </c>
      <c r="M147" s="27" t="n">
        <f aca="false">PriceMain!BV433</f>
        <v>31.6021423339844</v>
      </c>
      <c r="N147" s="27" t="n">
        <f aca="false">PriceMain!CC433</f>
        <v>37.8521438598633</v>
      </c>
      <c r="O147" s="27" t="n">
        <f aca="false">PriceMain!CJ433</f>
        <v>42.5000038146973</v>
      </c>
    </row>
    <row r="148" customFormat="false" ht="12.75" hidden="false" customHeight="false" outlineLevel="0" collapsed="false">
      <c r="A148" s="0" t="n">
        <f aca="false">YEAR(B148)</f>
        <v>2010</v>
      </c>
      <c r="B148" s="15" t="n">
        <f aca="false">PriceMain!B434</f>
        <v>40452</v>
      </c>
      <c r="C148" s="27" t="n">
        <f aca="false">PriceMain!D434</f>
        <v>39.45</v>
      </c>
      <c r="D148" s="27" t="n">
        <f aca="false">PriceMain!K434</f>
        <v>31.2000007629395</v>
      </c>
      <c r="E148" s="27" t="n">
        <f aca="false">PriceMain!R434</f>
        <v>39.55</v>
      </c>
      <c r="F148" s="27" t="n">
        <f aca="false">PriceMain!Y434</f>
        <v>34.35</v>
      </c>
      <c r="G148" s="27" t="n">
        <f aca="false">PriceMain!AF434</f>
        <v>28.25</v>
      </c>
      <c r="H148" s="27" t="n">
        <f aca="false">PriceMain!AM434</f>
        <v>44.79</v>
      </c>
      <c r="I148" s="27" t="n">
        <f aca="false">PriceMain!AT434</f>
        <v>34.6489334106445</v>
      </c>
      <c r="J148" s="27" t="n">
        <f aca="false">PriceMain!BA434</f>
        <v>34.1489334106445</v>
      </c>
      <c r="K148" s="27" t="n">
        <f aca="false">PriceMain!BH434</f>
        <v>40.6499977111816</v>
      </c>
      <c r="L148" s="27" t="n">
        <f aca="false">PriceMain!BO434</f>
        <v>34.1489334106445</v>
      </c>
      <c r="M148" s="27" t="n">
        <f aca="false">PriceMain!BV434</f>
        <v>34.8989295959473</v>
      </c>
      <c r="N148" s="27" t="n">
        <f aca="false">PriceMain!CC434</f>
        <v>35.7489334106445</v>
      </c>
      <c r="O148" s="27" t="n">
        <f aca="false">PriceMain!CJ434</f>
        <v>37.4500022888184</v>
      </c>
    </row>
    <row r="149" customFormat="false" ht="12.75" hidden="false" customHeight="false" outlineLevel="0" collapsed="false">
      <c r="A149" s="0" t="n">
        <f aca="false">YEAR(B149)</f>
        <v>2010</v>
      </c>
      <c r="B149" s="15" t="n">
        <f aca="false">PriceMain!B435</f>
        <v>40483</v>
      </c>
      <c r="C149" s="27" t="n">
        <f aca="false">PriceMain!D435</f>
        <v>39.45</v>
      </c>
      <c r="D149" s="27" t="n">
        <f aca="false">PriceMain!K435</f>
        <v>34.4500007629395</v>
      </c>
      <c r="E149" s="27" t="n">
        <f aca="false">PriceMain!R435</f>
        <v>39.55</v>
      </c>
      <c r="F149" s="27" t="n">
        <f aca="false">PriceMain!Y435</f>
        <v>34.35</v>
      </c>
      <c r="G149" s="27" t="n">
        <f aca="false">PriceMain!AF435</f>
        <v>29.25</v>
      </c>
      <c r="H149" s="27" t="n">
        <f aca="false">PriceMain!AM435</f>
        <v>44.79</v>
      </c>
      <c r="I149" s="27" t="n">
        <f aca="false">PriceMain!AT435</f>
        <v>34.7489318847656</v>
      </c>
      <c r="J149" s="27" t="n">
        <f aca="false">PriceMain!BA435</f>
        <v>34.2489318847656</v>
      </c>
      <c r="K149" s="27" t="n">
        <f aca="false">PriceMain!BH435</f>
        <v>41.4469146728516</v>
      </c>
      <c r="L149" s="27" t="n">
        <f aca="false">PriceMain!BO435</f>
        <v>34.2489318847656</v>
      </c>
      <c r="M149" s="27" t="n">
        <f aca="false">PriceMain!BV435</f>
        <v>38.3989295959473</v>
      </c>
      <c r="N149" s="27" t="n">
        <f aca="false">PriceMain!CC435</f>
        <v>35.8489318847656</v>
      </c>
      <c r="O149" s="27" t="n">
        <f aca="false">PriceMain!CJ435</f>
        <v>38.6499954223633</v>
      </c>
    </row>
    <row r="150" customFormat="false" ht="12.75" hidden="false" customHeight="false" outlineLevel="0" collapsed="false">
      <c r="A150" s="0" t="n">
        <f aca="false">YEAR(B150)</f>
        <v>2010</v>
      </c>
      <c r="B150" s="15" t="n">
        <f aca="false">PriceMain!B436</f>
        <v>40513</v>
      </c>
      <c r="C150" s="27" t="n">
        <f aca="false">PriceMain!D436</f>
        <v>39.45</v>
      </c>
      <c r="D150" s="27" t="n">
        <f aca="false">PriceMain!K436</f>
        <v>34.0999984741211</v>
      </c>
      <c r="E150" s="27" t="n">
        <f aca="false">PriceMain!R436</f>
        <v>39.55</v>
      </c>
      <c r="F150" s="27" t="n">
        <f aca="false">PriceMain!Y436</f>
        <v>34.35</v>
      </c>
      <c r="G150" s="27" t="n">
        <f aca="false">PriceMain!AF436</f>
        <v>29.25</v>
      </c>
      <c r="H150" s="27" t="n">
        <f aca="false">PriceMain!AM436</f>
        <v>44.79</v>
      </c>
      <c r="I150" s="27" t="n">
        <f aca="false">PriceMain!AT436</f>
        <v>34.8489303588867</v>
      </c>
      <c r="J150" s="27" t="n">
        <f aca="false">PriceMain!BA436</f>
        <v>34.3489303588867</v>
      </c>
      <c r="K150" s="27" t="n">
        <f aca="false">PriceMain!BH436</f>
        <v>42.2023010253906</v>
      </c>
      <c r="L150" s="27" t="n">
        <f aca="false">PriceMain!BO436</f>
        <v>34.3489303588867</v>
      </c>
      <c r="M150" s="27" t="n">
        <f aca="false">PriceMain!BV436</f>
        <v>38.8989295959473</v>
      </c>
      <c r="N150" s="27" t="n">
        <f aca="false">PriceMain!CC436</f>
        <v>35.9489303588867</v>
      </c>
      <c r="O150" s="27" t="n">
        <f aca="false">PriceMain!CJ436</f>
        <v>38.6499954223633</v>
      </c>
    </row>
    <row r="151" customFormat="false" ht="12.75" hidden="false" customHeight="false" outlineLevel="0" collapsed="false">
      <c r="A151" s="0" t="n">
        <f aca="false">YEAR(B151)</f>
        <v>2011</v>
      </c>
      <c r="B151" s="15" t="n">
        <f aca="false">PriceMain!B437</f>
        <v>40544</v>
      </c>
      <c r="C151" s="27" t="n">
        <f aca="false">PriceMain!D437</f>
        <v>53.2</v>
      </c>
      <c r="D151" s="27" t="n">
        <f aca="false">PriceMain!K437</f>
        <v>39.4500007629395</v>
      </c>
      <c r="E151" s="27" t="n">
        <f aca="false">PriceMain!R437</f>
        <v>52.3</v>
      </c>
      <c r="F151" s="27" t="n">
        <f aca="false">PriceMain!Y437</f>
        <v>40.95</v>
      </c>
      <c r="G151" s="27" t="n">
        <f aca="false">PriceMain!AF437</f>
        <v>38</v>
      </c>
      <c r="H151" s="27" t="n">
        <f aca="false">PriceMain!AM437</f>
        <v>59.85</v>
      </c>
      <c r="I151" s="27" t="n">
        <f aca="false">PriceMain!AT437</f>
        <v>44.7878646850586</v>
      </c>
      <c r="J151" s="27" t="n">
        <f aca="false">PriceMain!BA437</f>
        <v>44.2878646850586</v>
      </c>
      <c r="K151" s="27" t="n">
        <f aca="false">PriceMain!BH437</f>
        <v>55.803840637207</v>
      </c>
      <c r="L151" s="27" t="n">
        <f aca="false">PriceMain!BO437</f>
        <v>44.2878646850586</v>
      </c>
      <c r="M151" s="27" t="n">
        <f aca="false">PriceMain!BV437</f>
        <v>46.7358665466309</v>
      </c>
      <c r="N151" s="27" t="n">
        <f aca="false">PriceMain!CC437</f>
        <v>45.8878646850586</v>
      </c>
      <c r="O151" s="27" t="n">
        <f aca="false">PriceMain!CJ437</f>
        <v>43.6199989318848</v>
      </c>
    </row>
    <row r="152" customFormat="false" ht="12.75" hidden="false" customHeight="false" outlineLevel="0" collapsed="false">
      <c r="A152" s="0" t="n">
        <f aca="false">YEAR(B152)</f>
        <v>2011</v>
      </c>
      <c r="B152" s="15" t="n">
        <f aca="false">PriceMain!B438</f>
        <v>40575</v>
      </c>
      <c r="C152" s="27" t="n">
        <f aca="false">PriceMain!D438</f>
        <v>53.2</v>
      </c>
      <c r="D152" s="27" t="n">
        <f aca="false">PriceMain!K438</f>
        <v>39.4500007629395</v>
      </c>
      <c r="E152" s="27" t="n">
        <f aca="false">PriceMain!R438</f>
        <v>52.3</v>
      </c>
      <c r="F152" s="27" t="n">
        <f aca="false">PriceMain!Y438</f>
        <v>45.55</v>
      </c>
      <c r="G152" s="27" t="n">
        <f aca="false">PriceMain!AF438</f>
        <v>38</v>
      </c>
      <c r="H152" s="27" t="n">
        <f aca="false">PriceMain!AM438</f>
        <v>59.85</v>
      </c>
      <c r="I152" s="27" t="n">
        <f aca="false">PriceMain!AT438</f>
        <v>44.4378623962402</v>
      </c>
      <c r="J152" s="27" t="n">
        <f aca="false">PriceMain!BA438</f>
        <v>43.9378623962402</v>
      </c>
      <c r="K152" s="27" t="n">
        <f aca="false">PriceMain!BH438</f>
        <v>53.803840637207</v>
      </c>
      <c r="L152" s="27" t="n">
        <f aca="false">PriceMain!BO438</f>
        <v>43.9378623962402</v>
      </c>
      <c r="M152" s="27" t="n">
        <f aca="false">PriceMain!BV438</f>
        <v>47.3878631591797</v>
      </c>
      <c r="N152" s="27" t="n">
        <f aca="false">PriceMain!CC438</f>
        <v>45.5378623962402</v>
      </c>
      <c r="O152" s="27" t="n">
        <f aca="false">PriceMain!CJ438</f>
        <v>42.3199920654297</v>
      </c>
    </row>
    <row r="153" customFormat="false" ht="12.75" hidden="false" customHeight="false" outlineLevel="0" collapsed="false">
      <c r="A153" s="0" t="n">
        <f aca="false">YEAR(B153)</f>
        <v>2011</v>
      </c>
      <c r="B153" s="15" t="n">
        <f aca="false">PriceMain!B439</f>
        <v>40603</v>
      </c>
      <c r="C153" s="27" t="n">
        <f aca="false">PriceMain!D439</f>
        <v>38.45</v>
      </c>
      <c r="D153" s="27" t="n">
        <f aca="false">PriceMain!K439</f>
        <v>37</v>
      </c>
      <c r="E153" s="27" t="n">
        <f aca="false">PriceMain!R439</f>
        <v>39.6000007629395</v>
      </c>
      <c r="F153" s="27" t="n">
        <f aca="false">PriceMain!Y439</f>
        <v>37.05</v>
      </c>
      <c r="G153" s="27" t="n">
        <f aca="false">PriceMain!AF439</f>
        <v>33.75</v>
      </c>
      <c r="H153" s="27" t="n">
        <f aca="false">PriceMain!AM439</f>
        <v>46.1</v>
      </c>
      <c r="I153" s="27" t="n">
        <f aca="false">PriceMain!AT439</f>
        <v>36.3985443115234</v>
      </c>
      <c r="J153" s="27" t="n">
        <f aca="false">PriceMain!BA439</f>
        <v>35.8985443115234</v>
      </c>
      <c r="K153" s="27" t="n">
        <f aca="false">PriceMain!BH439</f>
        <v>43.0469169616699</v>
      </c>
      <c r="L153" s="27" t="n">
        <f aca="false">PriceMain!BO439</f>
        <v>35.8985443115234</v>
      </c>
      <c r="M153" s="27" t="n">
        <f aca="false">PriceMain!BV439</f>
        <v>37.5985450744629</v>
      </c>
      <c r="N153" s="27" t="n">
        <f aca="false">PriceMain!CC439</f>
        <v>37.4985443115234</v>
      </c>
      <c r="O153" s="27" t="n">
        <f aca="false">PriceMain!CJ439</f>
        <v>40.1999931335449</v>
      </c>
    </row>
    <row r="154" customFormat="false" ht="12.75" hidden="false" customHeight="false" outlineLevel="0" collapsed="false">
      <c r="A154" s="0" t="n">
        <f aca="false">YEAR(B154)</f>
        <v>2011</v>
      </c>
      <c r="B154" s="15" t="n">
        <f aca="false">PriceMain!B440</f>
        <v>40634</v>
      </c>
      <c r="C154" s="27" t="n">
        <f aca="false">PriceMain!D440</f>
        <v>38.7</v>
      </c>
      <c r="D154" s="27" t="n">
        <f aca="false">PriceMain!K440</f>
        <v>35.2000007629395</v>
      </c>
      <c r="E154" s="27" t="n">
        <f aca="false">PriceMain!R440</f>
        <v>39.1999992370606</v>
      </c>
      <c r="F154" s="27" t="n">
        <f aca="false">PriceMain!Y440</f>
        <v>35.55</v>
      </c>
      <c r="G154" s="27" t="n">
        <f aca="false">PriceMain!AF440</f>
        <v>30.75</v>
      </c>
      <c r="H154" s="27" t="n">
        <f aca="false">PriceMain!AM440</f>
        <v>46.35</v>
      </c>
      <c r="I154" s="27" t="n">
        <f aca="false">PriceMain!AT440</f>
        <v>36.8485450744629</v>
      </c>
      <c r="J154" s="27" t="n">
        <f aca="false">PriceMain!BA440</f>
        <v>36.3485450744629</v>
      </c>
      <c r="K154" s="27" t="n">
        <f aca="false">PriceMain!BH440</f>
        <v>40.9469146728516</v>
      </c>
      <c r="L154" s="27" t="n">
        <f aca="false">PriceMain!BO440</f>
        <v>36.3485450744629</v>
      </c>
      <c r="M154" s="27" t="n">
        <f aca="false">PriceMain!BV440</f>
        <v>37.5985450744629</v>
      </c>
      <c r="N154" s="27" t="n">
        <f aca="false">PriceMain!CC440</f>
        <v>37.9485450744629</v>
      </c>
      <c r="O154" s="27" t="n">
        <f aca="false">PriceMain!CJ440</f>
        <v>39.7499885559082</v>
      </c>
    </row>
    <row r="155" customFormat="false" ht="12.75" hidden="false" customHeight="false" outlineLevel="0" collapsed="false">
      <c r="A155" s="0" t="n">
        <f aca="false">YEAR(B155)</f>
        <v>2011</v>
      </c>
      <c r="B155" s="15" t="n">
        <f aca="false">PriceMain!B441</f>
        <v>40664</v>
      </c>
      <c r="C155" s="27" t="n">
        <f aca="false">PriceMain!D441</f>
        <v>42.9</v>
      </c>
      <c r="D155" s="27" t="n">
        <f aca="false">PriceMain!K441</f>
        <v>39.5</v>
      </c>
      <c r="E155" s="27" t="n">
        <f aca="false">PriceMain!R441</f>
        <v>41.2</v>
      </c>
      <c r="F155" s="27" t="n">
        <f aca="false">PriceMain!Y441</f>
        <v>37.05</v>
      </c>
      <c r="G155" s="27" t="n">
        <f aca="false">PriceMain!AF441</f>
        <v>35.25</v>
      </c>
      <c r="H155" s="27" t="n">
        <f aca="false">PriceMain!AM441</f>
        <v>49.94</v>
      </c>
      <c r="I155" s="27" t="n">
        <f aca="false">PriceMain!AT441</f>
        <v>37.2535667419434</v>
      </c>
      <c r="J155" s="27" t="n">
        <f aca="false">PriceMain!BA441</f>
        <v>36.7535667419434</v>
      </c>
      <c r="K155" s="27" t="n">
        <f aca="false">PriceMain!BH441</f>
        <v>38.271915435791</v>
      </c>
      <c r="L155" s="27" t="n">
        <f aca="false">PriceMain!BO441</f>
        <v>39.0285682678223</v>
      </c>
      <c r="M155" s="27" t="n">
        <f aca="false">PriceMain!BV441</f>
        <v>33.1535682678223</v>
      </c>
      <c r="N155" s="27" t="n">
        <f aca="false">PriceMain!CC441</f>
        <v>38.3535667419434</v>
      </c>
      <c r="O155" s="27" t="n">
        <f aca="false">PriceMain!CJ441</f>
        <v>44.0000114440918</v>
      </c>
    </row>
    <row r="156" customFormat="false" ht="12.75" hidden="false" customHeight="false" outlineLevel="0" collapsed="false">
      <c r="A156" s="0" t="n">
        <f aca="false">YEAR(B156)</f>
        <v>2011</v>
      </c>
      <c r="B156" s="15" t="n">
        <f aca="false">PriceMain!B442</f>
        <v>40695</v>
      </c>
      <c r="C156" s="27" t="n">
        <f aca="false">PriceMain!D442</f>
        <v>63.8</v>
      </c>
      <c r="D156" s="27" t="n">
        <f aca="false">PriceMain!K442</f>
        <v>62.75</v>
      </c>
      <c r="E156" s="27" t="n">
        <f aca="false">PriceMain!R442</f>
        <v>55.2</v>
      </c>
      <c r="F156" s="27" t="n">
        <f aca="false">PriceMain!Y442</f>
        <v>48.25</v>
      </c>
      <c r="G156" s="27" t="n">
        <f aca="false">PriceMain!AF442</f>
        <v>57.5</v>
      </c>
      <c r="H156" s="27" t="n">
        <f aca="false">PriceMain!AM442</f>
        <v>73.64</v>
      </c>
      <c r="I156" s="27" t="n">
        <f aca="false">PriceMain!AT442</f>
        <v>46.9978561401367</v>
      </c>
      <c r="J156" s="27" t="n">
        <f aca="false">PriceMain!BA442</f>
        <v>46.4978561401367</v>
      </c>
      <c r="K156" s="27" t="n">
        <f aca="false">PriceMain!BH442</f>
        <v>39.6773025512695</v>
      </c>
      <c r="L156" s="27" t="n">
        <f aca="false">PriceMain!BO442</f>
        <v>50.8603553771973</v>
      </c>
      <c r="M156" s="27" t="n">
        <f aca="false">PriceMain!BV442</f>
        <v>41.4978561401367</v>
      </c>
      <c r="N156" s="27" t="n">
        <f aca="false">PriceMain!CC442</f>
        <v>48.0978561401367</v>
      </c>
      <c r="O156" s="27" t="n">
        <f aca="false">PriceMain!CJ442</f>
        <v>52.4999961853027</v>
      </c>
    </row>
    <row r="157" customFormat="false" ht="12.75" hidden="false" customHeight="false" outlineLevel="0" collapsed="false">
      <c r="A157" s="0" t="n">
        <f aca="false">YEAR(B157)</f>
        <v>2011</v>
      </c>
      <c r="B157" s="15" t="n">
        <f aca="false">PriceMain!B443</f>
        <v>40725</v>
      </c>
      <c r="C157" s="27" t="n">
        <f aca="false">PriceMain!D443</f>
        <v>86.05</v>
      </c>
      <c r="D157" s="27" t="n">
        <f aca="false">PriceMain!K443</f>
        <v>88.4599990844727</v>
      </c>
      <c r="E157" s="27" t="n">
        <f aca="false">PriceMain!R443</f>
        <v>72.7</v>
      </c>
      <c r="F157" s="27" t="n">
        <f aca="false">PriceMain!Y443</f>
        <v>55.25</v>
      </c>
      <c r="G157" s="27" t="n">
        <f aca="false">PriceMain!AF443</f>
        <v>87.25</v>
      </c>
      <c r="H157" s="27" t="n">
        <f aca="false">PriceMain!AM443</f>
        <v>107.89</v>
      </c>
      <c r="I157" s="27" t="n">
        <f aca="false">PriceMain!AT443</f>
        <v>74.7471466064453</v>
      </c>
      <c r="J157" s="27" t="n">
        <f aca="false">PriceMain!BA443</f>
        <v>74.2471466064453</v>
      </c>
      <c r="K157" s="27" t="n">
        <f aca="false">PriceMain!BH443</f>
        <v>59.325</v>
      </c>
      <c r="L157" s="27" t="n">
        <f aca="false">PriceMain!BO443</f>
        <v>74.8721466064453</v>
      </c>
      <c r="M157" s="27" t="n">
        <f aca="false">PriceMain!BV443</f>
        <v>60.9971466064453</v>
      </c>
      <c r="N157" s="27" t="n">
        <f aca="false">PriceMain!CC443</f>
        <v>75.8471466064453</v>
      </c>
      <c r="O157" s="27" t="n">
        <f aca="false">PriceMain!CJ443</f>
        <v>61.7499923706055</v>
      </c>
    </row>
    <row r="158" customFormat="false" ht="12.75" hidden="false" customHeight="false" outlineLevel="0" collapsed="false">
      <c r="A158" s="0" t="n">
        <f aca="false">YEAR(B158)</f>
        <v>2011</v>
      </c>
      <c r="B158" s="15" t="n">
        <f aca="false">PriceMain!B444</f>
        <v>40756</v>
      </c>
      <c r="C158" s="27" t="n">
        <f aca="false">PriceMain!D444</f>
        <v>86.05</v>
      </c>
      <c r="D158" s="27" t="n">
        <f aca="false">PriceMain!K444</f>
        <v>86.9499969482422</v>
      </c>
      <c r="E158" s="27" t="n">
        <f aca="false">PriceMain!R444</f>
        <v>72.7</v>
      </c>
      <c r="F158" s="27" t="n">
        <f aca="false">PriceMain!Y444</f>
        <v>55.25</v>
      </c>
      <c r="G158" s="27" t="n">
        <f aca="false">PriceMain!AF444</f>
        <v>87.25</v>
      </c>
      <c r="H158" s="27" t="n">
        <f aca="false">PriceMain!AM444</f>
        <v>107.89</v>
      </c>
      <c r="I158" s="27" t="n">
        <f aca="false">PriceMain!AT444</f>
        <v>74.7471466064453</v>
      </c>
      <c r="J158" s="27" t="n">
        <f aca="false">PriceMain!BA444</f>
        <v>74.2471466064453</v>
      </c>
      <c r="K158" s="27" t="n">
        <f aca="false">PriceMain!BH444</f>
        <v>59.325</v>
      </c>
      <c r="L158" s="27" t="n">
        <f aca="false">PriceMain!BO444</f>
        <v>74.8721466064453</v>
      </c>
      <c r="M158" s="27" t="n">
        <f aca="false">PriceMain!BV444</f>
        <v>60.9971466064453</v>
      </c>
      <c r="N158" s="27" t="n">
        <f aca="false">PriceMain!CC444</f>
        <v>75.8471466064453</v>
      </c>
      <c r="O158" s="27" t="n">
        <f aca="false">PriceMain!CJ444</f>
        <v>61.75</v>
      </c>
    </row>
    <row r="159" customFormat="false" ht="12.75" hidden="false" customHeight="false" outlineLevel="0" collapsed="false">
      <c r="A159" s="0" t="n">
        <f aca="false">YEAR(B159)</f>
        <v>2011</v>
      </c>
      <c r="B159" s="15" t="n">
        <f aca="false">PriceMain!B445</f>
        <v>40787</v>
      </c>
      <c r="C159" s="27" t="n">
        <f aca="false">PriceMain!D445</f>
        <v>41.75</v>
      </c>
      <c r="D159" s="27" t="n">
        <f aca="false">PriceMain!K445</f>
        <v>34.2999992370606</v>
      </c>
      <c r="E159" s="27" t="n">
        <f aca="false">PriceMain!R445</f>
        <v>38.4</v>
      </c>
      <c r="F159" s="27" t="n">
        <f aca="false">PriceMain!Y445</f>
        <v>35.45</v>
      </c>
      <c r="G159" s="27" t="n">
        <f aca="false">PriceMain!AF445</f>
        <v>32</v>
      </c>
      <c r="H159" s="27" t="n">
        <f aca="false">PriceMain!AM445</f>
        <v>46.34</v>
      </c>
      <c r="I159" s="27" t="n">
        <f aca="false">PriceMain!AT445</f>
        <v>37.2521438598633</v>
      </c>
      <c r="J159" s="27" t="n">
        <f aca="false">PriceMain!BA445</f>
        <v>36.7521438598633</v>
      </c>
      <c r="K159" s="27" t="n">
        <f aca="false">PriceMain!BH445</f>
        <v>36.6344139099121</v>
      </c>
      <c r="L159" s="27" t="n">
        <f aca="false">PriceMain!BO445</f>
        <v>38.8771438598633</v>
      </c>
      <c r="M159" s="27" t="n">
        <f aca="false">PriceMain!BV445</f>
        <v>32.1021423339844</v>
      </c>
      <c r="N159" s="27" t="n">
        <f aca="false">PriceMain!CC445</f>
        <v>38.3521438598633</v>
      </c>
      <c r="O159" s="27" t="n">
        <f aca="false">PriceMain!CJ445</f>
        <v>43.0000038146973</v>
      </c>
    </row>
    <row r="160" customFormat="false" ht="12.75" hidden="false" customHeight="false" outlineLevel="0" collapsed="false">
      <c r="A160" s="0" t="n">
        <f aca="false">YEAR(B160)</f>
        <v>2011</v>
      </c>
      <c r="B160" s="15" t="n">
        <f aca="false">PriceMain!B446</f>
        <v>40817</v>
      </c>
      <c r="C160" s="27" t="n">
        <f aca="false">PriceMain!D446</f>
        <v>39.5</v>
      </c>
      <c r="D160" s="27" t="n">
        <f aca="false">PriceMain!K446</f>
        <v>30.9500007629395</v>
      </c>
      <c r="E160" s="27" t="n">
        <f aca="false">PriceMain!R446</f>
        <v>39.65</v>
      </c>
      <c r="F160" s="27" t="n">
        <f aca="false">PriceMain!Y446</f>
        <v>34.45</v>
      </c>
      <c r="G160" s="27" t="n">
        <f aca="false">PriceMain!AF446</f>
        <v>28</v>
      </c>
      <c r="H160" s="27" t="n">
        <f aca="false">PriceMain!AM446</f>
        <v>44.84</v>
      </c>
      <c r="I160" s="27" t="n">
        <f aca="false">PriceMain!AT446</f>
        <v>35.1489334106445</v>
      </c>
      <c r="J160" s="27" t="n">
        <f aca="false">PriceMain!BA446</f>
        <v>34.6489334106445</v>
      </c>
      <c r="K160" s="27" t="n">
        <f aca="false">PriceMain!BH446</f>
        <v>40.8999977111816</v>
      </c>
      <c r="L160" s="27" t="n">
        <f aca="false">PriceMain!BO446</f>
        <v>34.6489334106445</v>
      </c>
      <c r="M160" s="27" t="n">
        <f aca="false">PriceMain!BV446</f>
        <v>35.3989295959473</v>
      </c>
      <c r="N160" s="27" t="n">
        <f aca="false">PriceMain!CC446</f>
        <v>36.2489334106445</v>
      </c>
      <c r="O160" s="27" t="n">
        <f aca="false">PriceMain!CJ446</f>
        <v>37.8000022888184</v>
      </c>
    </row>
    <row r="161" customFormat="false" ht="12.75" hidden="false" customHeight="false" outlineLevel="0" collapsed="false">
      <c r="A161" s="0" t="n">
        <f aca="false">YEAR(B161)</f>
        <v>2011</v>
      </c>
      <c r="B161" s="15" t="n">
        <f aca="false">PriceMain!B447</f>
        <v>40848</v>
      </c>
      <c r="C161" s="27" t="n">
        <f aca="false">PriceMain!D447</f>
        <v>39.5</v>
      </c>
      <c r="D161" s="27" t="n">
        <f aca="false">PriceMain!K447</f>
        <v>34.2000007629395</v>
      </c>
      <c r="E161" s="27" t="n">
        <f aca="false">PriceMain!R447</f>
        <v>39.65</v>
      </c>
      <c r="F161" s="27" t="n">
        <f aca="false">PriceMain!Y447</f>
        <v>34.45</v>
      </c>
      <c r="G161" s="27" t="n">
        <f aca="false">PriceMain!AF447</f>
        <v>29</v>
      </c>
      <c r="H161" s="27" t="n">
        <f aca="false">PriceMain!AM447</f>
        <v>44.84</v>
      </c>
      <c r="I161" s="27" t="n">
        <f aca="false">PriceMain!AT447</f>
        <v>35.2489318847656</v>
      </c>
      <c r="J161" s="27" t="n">
        <f aca="false">PriceMain!BA447</f>
        <v>34.7489318847656</v>
      </c>
      <c r="K161" s="27" t="n">
        <f aca="false">PriceMain!BH447</f>
        <v>41.6969146728516</v>
      </c>
      <c r="L161" s="27" t="n">
        <f aca="false">PriceMain!BO447</f>
        <v>34.7489318847656</v>
      </c>
      <c r="M161" s="27" t="n">
        <f aca="false">PriceMain!BV447</f>
        <v>38.8989295959473</v>
      </c>
      <c r="N161" s="27" t="n">
        <f aca="false">PriceMain!CC447</f>
        <v>36.3489318847656</v>
      </c>
      <c r="O161" s="27" t="n">
        <f aca="false">PriceMain!CJ447</f>
        <v>38.9999954223633</v>
      </c>
    </row>
    <row r="162" customFormat="false" ht="12.75" hidden="false" customHeight="false" outlineLevel="0" collapsed="false">
      <c r="A162" s="0" t="n">
        <f aca="false">YEAR(B162)</f>
        <v>2011</v>
      </c>
      <c r="B162" s="15" t="n">
        <f aca="false">PriceMain!B448</f>
        <v>40878</v>
      </c>
      <c r="C162" s="27" t="n">
        <f aca="false">PriceMain!D448</f>
        <v>39.5</v>
      </c>
      <c r="D162" s="27" t="n">
        <f aca="false">PriceMain!K448</f>
        <v>33.8499984741211</v>
      </c>
      <c r="E162" s="27" t="n">
        <f aca="false">PriceMain!R448</f>
        <v>39.65</v>
      </c>
      <c r="F162" s="27" t="n">
        <f aca="false">PriceMain!Y448</f>
        <v>34.45</v>
      </c>
      <c r="G162" s="27" t="n">
        <f aca="false">PriceMain!AF448</f>
        <v>29</v>
      </c>
      <c r="H162" s="27" t="n">
        <f aca="false">PriceMain!AM448</f>
        <v>44.84</v>
      </c>
      <c r="I162" s="27" t="n">
        <f aca="false">PriceMain!AT448</f>
        <v>35.3489303588867</v>
      </c>
      <c r="J162" s="27" t="n">
        <f aca="false">PriceMain!BA448</f>
        <v>34.8489303588867</v>
      </c>
      <c r="K162" s="27" t="n">
        <f aca="false">PriceMain!BH448</f>
        <v>42.4523010253906</v>
      </c>
      <c r="L162" s="27" t="n">
        <f aca="false">PriceMain!BO448</f>
        <v>34.8489303588867</v>
      </c>
      <c r="M162" s="27" t="n">
        <f aca="false">PriceMain!BV448</f>
        <v>39.3989295959473</v>
      </c>
      <c r="N162" s="27" t="n">
        <f aca="false">PriceMain!CC448</f>
        <v>36.4489303588867</v>
      </c>
      <c r="O162" s="27" t="n">
        <f aca="false">PriceMain!CJ448</f>
        <v>38.9999954223633</v>
      </c>
    </row>
    <row r="163" customFormat="false" ht="12.75" hidden="false" customHeight="false" outlineLevel="0" collapsed="false">
      <c r="A163" s="0" t="n">
        <f aca="false">YEAR(B163)</f>
        <v>2012</v>
      </c>
      <c r="B163" s="15" t="n">
        <f aca="false">PriceMain!B449</f>
        <v>40909</v>
      </c>
      <c r="C163" s="27" t="n">
        <f aca="false">PriceMain!D449</f>
        <v>53.2</v>
      </c>
      <c r="D163" s="27" t="n">
        <f aca="false">PriceMain!K449</f>
        <v>39.4500007629395</v>
      </c>
      <c r="E163" s="27" t="n">
        <f aca="false">PriceMain!R449</f>
        <v>52.4</v>
      </c>
      <c r="F163" s="27" t="n">
        <f aca="false">PriceMain!Y449</f>
        <v>41.05</v>
      </c>
      <c r="G163" s="27" t="n">
        <f aca="false">PriceMain!AF449</f>
        <v>38</v>
      </c>
      <c r="H163" s="27" t="n">
        <f aca="false">PriceMain!AM449</f>
        <v>59.85</v>
      </c>
      <c r="I163" s="27" t="n">
        <f aca="false">PriceMain!AT449</f>
        <v>45.2878646850586</v>
      </c>
      <c r="J163" s="27" t="n">
        <f aca="false">PriceMain!BA449</f>
        <v>44.7878646850586</v>
      </c>
      <c r="K163" s="27" t="n">
        <f aca="false">PriceMain!BH449</f>
        <v>56.303840637207</v>
      </c>
      <c r="L163" s="27" t="n">
        <f aca="false">PriceMain!BO449</f>
        <v>44.7878646850586</v>
      </c>
      <c r="M163" s="27" t="n">
        <f aca="false">PriceMain!BV449</f>
        <v>47.2358665466309</v>
      </c>
      <c r="N163" s="27" t="n">
        <f aca="false">PriceMain!CC449</f>
        <v>46.3878646850586</v>
      </c>
      <c r="O163" s="27" t="n">
        <f aca="false">PriceMain!CJ449</f>
        <v>44.3699989318848</v>
      </c>
    </row>
    <row r="164" customFormat="false" ht="12.75" hidden="false" customHeight="false" outlineLevel="0" collapsed="false">
      <c r="A164" s="0" t="n">
        <f aca="false">YEAR(B164)</f>
        <v>2012</v>
      </c>
      <c r="B164" s="15" t="n">
        <f aca="false">PriceMain!B450</f>
        <v>40940</v>
      </c>
      <c r="C164" s="27" t="n">
        <f aca="false">PriceMain!D450</f>
        <v>53.2</v>
      </c>
      <c r="D164" s="27" t="n">
        <f aca="false">PriceMain!K450</f>
        <v>39.4500007629395</v>
      </c>
      <c r="E164" s="27" t="n">
        <f aca="false">PriceMain!R450</f>
        <v>52.4</v>
      </c>
      <c r="F164" s="27" t="n">
        <f aca="false">PriceMain!Y450</f>
        <v>45.65</v>
      </c>
      <c r="G164" s="27" t="n">
        <f aca="false">PriceMain!AF450</f>
        <v>38</v>
      </c>
      <c r="H164" s="27" t="n">
        <f aca="false">PriceMain!AM450</f>
        <v>59.85</v>
      </c>
      <c r="I164" s="27" t="n">
        <f aca="false">PriceMain!AT450</f>
        <v>44.9378623962402</v>
      </c>
      <c r="J164" s="27" t="n">
        <f aca="false">PriceMain!BA450</f>
        <v>44.4378623962402</v>
      </c>
      <c r="K164" s="27" t="n">
        <f aca="false">PriceMain!BH450</f>
        <v>54.303840637207</v>
      </c>
      <c r="L164" s="27" t="n">
        <f aca="false">PriceMain!BO450</f>
        <v>44.4378623962402</v>
      </c>
      <c r="M164" s="27" t="n">
        <f aca="false">PriceMain!BV450</f>
        <v>47.8878631591797</v>
      </c>
      <c r="N164" s="27" t="n">
        <f aca="false">PriceMain!CC450</f>
        <v>46.0378623962402</v>
      </c>
      <c r="O164" s="27" t="n">
        <f aca="false">PriceMain!CJ450</f>
        <v>43.0699920654297</v>
      </c>
    </row>
    <row r="165" customFormat="false" ht="12.75" hidden="false" customHeight="false" outlineLevel="0" collapsed="false">
      <c r="A165" s="0" t="n">
        <f aca="false">YEAR(B165)</f>
        <v>2012</v>
      </c>
      <c r="B165" s="15" t="n">
        <f aca="false">PriceMain!B451</f>
        <v>40969</v>
      </c>
      <c r="C165" s="27" t="n">
        <f aca="false">PriceMain!D451</f>
        <v>38.45</v>
      </c>
      <c r="D165" s="27" t="n">
        <f aca="false">PriceMain!K451</f>
        <v>37</v>
      </c>
      <c r="E165" s="27" t="n">
        <f aca="false">PriceMain!R451</f>
        <v>39.7000007629395</v>
      </c>
      <c r="F165" s="27" t="n">
        <f aca="false">PriceMain!Y451</f>
        <v>37.15</v>
      </c>
      <c r="G165" s="27" t="n">
        <f aca="false">PriceMain!AF451</f>
        <v>33.75</v>
      </c>
      <c r="H165" s="27" t="n">
        <f aca="false">PriceMain!AM451</f>
        <v>46.1</v>
      </c>
      <c r="I165" s="27" t="n">
        <f aca="false">PriceMain!AT451</f>
        <v>36.8985443115234</v>
      </c>
      <c r="J165" s="27" t="n">
        <f aca="false">PriceMain!BA451</f>
        <v>36.3985443115234</v>
      </c>
      <c r="K165" s="27" t="n">
        <f aca="false">PriceMain!BH451</f>
        <v>43.2969169616699</v>
      </c>
      <c r="L165" s="27" t="n">
        <f aca="false">PriceMain!BO451</f>
        <v>36.3985443115234</v>
      </c>
      <c r="M165" s="27" t="n">
        <f aca="false">PriceMain!BV451</f>
        <v>38.0985450744629</v>
      </c>
      <c r="N165" s="27" t="n">
        <f aca="false">PriceMain!CC451</f>
        <v>37.9985443115234</v>
      </c>
      <c r="O165" s="27" t="n">
        <f aca="false">PriceMain!CJ451</f>
        <v>40.9499931335449</v>
      </c>
    </row>
    <row r="166" customFormat="false" ht="12.75" hidden="false" customHeight="false" outlineLevel="0" collapsed="false">
      <c r="A166" s="0" t="n">
        <f aca="false">YEAR(B166)</f>
        <v>2012</v>
      </c>
      <c r="B166" s="15" t="n">
        <f aca="false">PriceMain!B452</f>
        <v>41000</v>
      </c>
      <c r="C166" s="27" t="n">
        <f aca="false">PriceMain!D452</f>
        <v>38.7</v>
      </c>
      <c r="D166" s="27" t="n">
        <f aca="false">PriceMain!K452</f>
        <v>35.2000007629395</v>
      </c>
      <c r="E166" s="27" t="n">
        <f aca="false">PriceMain!R452</f>
        <v>39.2999992370606</v>
      </c>
      <c r="F166" s="27" t="n">
        <f aca="false">PriceMain!Y452</f>
        <v>35.65</v>
      </c>
      <c r="G166" s="27" t="n">
        <f aca="false">PriceMain!AF452</f>
        <v>30.75</v>
      </c>
      <c r="H166" s="27" t="n">
        <f aca="false">PriceMain!AM452</f>
        <v>46.35</v>
      </c>
      <c r="I166" s="27" t="n">
        <f aca="false">PriceMain!AT452</f>
        <v>37.3485450744629</v>
      </c>
      <c r="J166" s="27" t="n">
        <f aca="false">PriceMain!BA452</f>
        <v>36.8485450744629</v>
      </c>
      <c r="K166" s="27" t="n">
        <f aca="false">PriceMain!BH452</f>
        <v>41.1969146728516</v>
      </c>
      <c r="L166" s="27" t="n">
        <f aca="false">PriceMain!BO452</f>
        <v>36.8485450744629</v>
      </c>
      <c r="M166" s="27" t="n">
        <f aca="false">PriceMain!BV452</f>
        <v>38.0985450744629</v>
      </c>
      <c r="N166" s="27" t="n">
        <f aca="false">PriceMain!CC452</f>
        <v>38.4485450744629</v>
      </c>
      <c r="O166" s="27" t="n">
        <f aca="false">PriceMain!CJ452</f>
        <v>40.2499885559082</v>
      </c>
    </row>
    <row r="167" customFormat="false" ht="12.75" hidden="false" customHeight="false" outlineLevel="0" collapsed="false">
      <c r="A167" s="0" t="n">
        <f aca="false">YEAR(B167)</f>
        <v>2012</v>
      </c>
      <c r="B167" s="15" t="n">
        <f aca="false">PriceMain!B453</f>
        <v>41030</v>
      </c>
      <c r="C167" s="27" t="n">
        <f aca="false">PriceMain!D453</f>
        <v>43.1</v>
      </c>
      <c r="D167" s="27" t="n">
        <f aca="false">PriceMain!K453</f>
        <v>39.5</v>
      </c>
      <c r="E167" s="27" t="n">
        <f aca="false">PriceMain!R453</f>
        <v>41.3</v>
      </c>
      <c r="F167" s="27" t="n">
        <f aca="false">PriceMain!Y453</f>
        <v>37.15</v>
      </c>
      <c r="G167" s="27" t="n">
        <f aca="false">PriceMain!AF453</f>
        <v>35.25</v>
      </c>
      <c r="H167" s="27" t="n">
        <f aca="false">PriceMain!AM453</f>
        <v>50.14</v>
      </c>
      <c r="I167" s="27" t="n">
        <f aca="false">PriceMain!AT453</f>
        <v>37.7535667419434</v>
      </c>
      <c r="J167" s="27" t="n">
        <f aca="false">PriceMain!BA453</f>
        <v>37.2535667419434</v>
      </c>
      <c r="K167" s="27" t="n">
        <f aca="false">PriceMain!BH453</f>
        <v>38.696915435791</v>
      </c>
      <c r="L167" s="27" t="n">
        <f aca="false">PriceMain!BO453</f>
        <v>39.4535675048828</v>
      </c>
      <c r="M167" s="27" t="n">
        <f aca="false">PriceMain!BV453</f>
        <v>33.6535682678223</v>
      </c>
      <c r="N167" s="27" t="n">
        <f aca="false">PriceMain!CC453</f>
        <v>38.8535667419434</v>
      </c>
      <c r="O167" s="27" t="n">
        <f aca="false">PriceMain!CJ453</f>
        <v>44.5000114440918</v>
      </c>
    </row>
    <row r="168" customFormat="false" ht="12.75" hidden="false" customHeight="false" outlineLevel="0" collapsed="false">
      <c r="A168" s="0" t="n">
        <f aca="false">YEAR(B168)</f>
        <v>2012</v>
      </c>
      <c r="B168" s="15" t="n">
        <f aca="false">PriceMain!B454</f>
        <v>41061</v>
      </c>
      <c r="C168" s="27" t="n">
        <f aca="false">PriceMain!D454</f>
        <v>64.5</v>
      </c>
      <c r="D168" s="27" t="n">
        <f aca="false">PriceMain!K454</f>
        <v>63.25</v>
      </c>
      <c r="E168" s="27" t="n">
        <f aca="false">PriceMain!R454</f>
        <v>55.95</v>
      </c>
      <c r="F168" s="27" t="n">
        <f aca="false">PriceMain!Y454</f>
        <v>48.75</v>
      </c>
      <c r="G168" s="27" t="n">
        <f aca="false">PriceMain!AF454</f>
        <v>58</v>
      </c>
      <c r="H168" s="27" t="n">
        <f aca="false">PriceMain!AM454</f>
        <v>74.34</v>
      </c>
      <c r="I168" s="27" t="n">
        <f aca="false">PriceMain!AT454</f>
        <v>47.9978561401367</v>
      </c>
      <c r="J168" s="27" t="n">
        <f aca="false">PriceMain!BA454</f>
        <v>47.4978561401367</v>
      </c>
      <c r="K168" s="27" t="n">
        <f aca="false">PriceMain!BH454</f>
        <v>40.3273025512695</v>
      </c>
      <c r="L168" s="27" t="n">
        <f aca="false">PriceMain!BO454</f>
        <v>51.5103569030762</v>
      </c>
      <c r="M168" s="27" t="n">
        <f aca="false">PriceMain!BV454</f>
        <v>42.4978561401367</v>
      </c>
      <c r="N168" s="27" t="n">
        <f aca="false">PriceMain!CC454</f>
        <v>49.0978561401367</v>
      </c>
      <c r="O168" s="27" t="n">
        <f aca="false">PriceMain!CJ454</f>
        <v>54.4999961853027</v>
      </c>
    </row>
    <row r="169" customFormat="false" ht="12.75" hidden="false" customHeight="false" outlineLevel="0" collapsed="false">
      <c r="A169" s="0" t="n">
        <f aca="false">YEAR(B169)</f>
        <v>2012</v>
      </c>
      <c r="B169" s="15" t="n">
        <f aca="false">PriceMain!B455</f>
        <v>41091</v>
      </c>
      <c r="C169" s="27" t="n">
        <f aca="false">PriceMain!D455</f>
        <v>87.75</v>
      </c>
      <c r="D169" s="27" t="n">
        <f aca="false">PriceMain!K455</f>
        <v>90.4599990844727</v>
      </c>
      <c r="E169" s="27" t="n">
        <f aca="false">PriceMain!R455</f>
        <v>74.2</v>
      </c>
      <c r="F169" s="27" t="n">
        <f aca="false">PriceMain!Y455</f>
        <v>56.25</v>
      </c>
      <c r="G169" s="27" t="n">
        <f aca="false">PriceMain!AF455</f>
        <v>89.25</v>
      </c>
      <c r="H169" s="27" t="n">
        <f aca="false">PriceMain!AM455</f>
        <v>109.59</v>
      </c>
      <c r="I169" s="27" t="n">
        <f aca="false">PriceMain!AT455</f>
        <v>76.7471466064453</v>
      </c>
      <c r="J169" s="27" t="n">
        <f aca="false">PriceMain!BA455</f>
        <v>76.2471466064453</v>
      </c>
      <c r="K169" s="27" t="n">
        <f aca="false">PriceMain!BH455</f>
        <v>60.725</v>
      </c>
      <c r="L169" s="27" t="n">
        <f aca="false">PriceMain!BO455</f>
        <v>76.2721481323242</v>
      </c>
      <c r="M169" s="27" t="n">
        <f aca="false">PriceMain!BV455</f>
        <v>62.9971466064453</v>
      </c>
      <c r="N169" s="27" t="n">
        <f aca="false">PriceMain!CC455</f>
        <v>77.8471466064453</v>
      </c>
      <c r="O169" s="27" t="n">
        <f aca="false">PriceMain!CJ455</f>
        <v>64.2499923706055</v>
      </c>
    </row>
    <row r="170" customFormat="false" ht="12.75" hidden="false" customHeight="false" outlineLevel="0" collapsed="false">
      <c r="A170" s="0" t="n">
        <f aca="false">YEAR(B170)</f>
        <v>2012</v>
      </c>
      <c r="B170" s="15" t="n">
        <f aca="false">PriceMain!B456</f>
        <v>41122</v>
      </c>
      <c r="C170" s="27" t="n">
        <f aca="false">PriceMain!D456</f>
        <v>87.75</v>
      </c>
      <c r="D170" s="27" t="n">
        <f aca="false">PriceMain!K456</f>
        <v>88.9499969482422</v>
      </c>
      <c r="E170" s="27" t="n">
        <f aca="false">PriceMain!R456</f>
        <v>74.2</v>
      </c>
      <c r="F170" s="27" t="n">
        <f aca="false">PriceMain!Y456</f>
        <v>56.25</v>
      </c>
      <c r="G170" s="27" t="n">
        <f aca="false">PriceMain!AF456</f>
        <v>89.25</v>
      </c>
      <c r="H170" s="27" t="n">
        <f aca="false">PriceMain!AM456</f>
        <v>109.59</v>
      </c>
      <c r="I170" s="27" t="n">
        <f aca="false">PriceMain!AT456</f>
        <v>76.7471466064453</v>
      </c>
      <c r="J170" s="27" t="n">
        <f aca="false">PriceMain!BA456</f>
        <v>76.2471466064453</v>
      </c>
      <c r="K170" s="27" t="n">
        <f aca="false">PriceMain!BH456</f>
        <v>60.725</v>
      </c>
      <c r="L170" s="27" t="n">
        <f aca="false">PriceMain!BO456</f>
        <v>76.2721481323242</v>
      </c>
      <c r="M170" s="27" t="n">
        <f aca="false">PriceMain!BV456</f>
        <v>62.9971466064453</v>
      </c>
      <c r="N170" s="27" t="n">
        <f aca="false">PriceMain!CC456</f>
        <v>77.8471466064453</v>
      </c>
      <c r="O170" s="27" t="n">
        <f aca="false">PriceMain!CJ456</f>
        <v>64.25</v>
      </c>
    </row>
    <row r="171" customFormat="false" ht="12.75" hidden="false" customHeight="false" outlineLevel="0" collapsed="false">
      <c r="A171" s="0" t="n">
        <f aca="false">YEAR(B171)</f>
        <v>2012</v>
      </c>
      <c r="B171" s="15" t="n">
        <f aca="false">PriceMain!B457</f>
        <v>41153</v>
      </c>
      <c r="C171" s="27" t="n">
        <f aca="false">PriceMain!D457</f>
        <v>41.75</v>
      </c>
      <c r="D171" s="27" t="n">
        <f aca="false">PriceMain!K457</f>
        <v>34.5499992370606</v>
      </c>
      <c r="E171" s="27" t="n">
        <f aca="false">PriceMain!R457</f>
        <v>38.5</v>
      </c>
      <c r="F171" s="27" t="n">
        <f aca="false">PriceMain!Y457</f>
        <v>35.55</v>
      </c>
      <c r="G171" s="27" t="n">
        <f aca="false">PriceMain!AF457</f>
        <v>32.25</v>
      </c>
      <c r="H171" s="27" t="n">
        <f aca="false">PriceMain!AM457</f>
        <v>46.34</v>
      </c>
      <c r="I171" s="27" t="n">
        <f aca="false">PriceMain!AT457</f>
        <v>37.7521438598633</v>
      </c>
      <c r="J171" s="27" t="n">
        <f aca="false">PriceMain!BA457</f>
        <v>37.2521438598633</v>
      </c>
      <c r="K171" s="27" t="n">
        <f aca="false">PriceMain!BH457</f>
        <v>37.0594139099121</v>
      </c>
      <c r="L171" s="27" t="n">
        <f aca="false">PriceMain!BO457</f>
        <v>39.3021430969238</v>
      </c>
      <c r="M171" s="27" t="n">
        <f aca="false">PriceMain!BV457</f>
        <v>32.6021423339844</v>
      </c>
      <c r="N171" s="27" t="n">
        <f aca="false">PriceMain!CC457</f>
        <v>38.8521438598633</v>
      </c>
      <c r="O171" s="27" t="n">
        <f aca="false">PriceMain!CJ457</f>
        <v>43.5000038146973</v>
      </c>
    </row>
    <row r="172" customFormat="false" ht="12.75" hidden="false" customHeight="false" outlineLevel="0" collapsed="false">
      <c r="A172" s="0" t="n">
        <f aca="false">YEAR(B172)</f>
        <v>2012</v>
      </c>
      <c r="B172" s="15" t="n">
        <f aca="false">PriceMain!B458</f>
        <v>41183</v>
      </c>
      <c r="C172" s="27" t="n">
        <f aca="false">PriceMain!D458</f>
        <v>39.5</v>
      </c>
      <c r="D172" s="27" t="n">
        <f aca="false">PriceMain!K458</f>
        <v>30.9500007629395</v>
      </c>
      <c r="E172" s="27" t="n">
        <f aca="false">PriceMain!R458</f>
        <v>39.75</v>
      </c>
      <c r="F172" s="27" t="n">
        <f aca="false">PriceMain!Y458</f>
        <v>34.55</v>
      </c>
      <c r="G172" s="27" t="n">
        <f aca="false">PriceMain!AF458</f>
        <v>28</v>
      </c>
      <c r="H172" s="27" t="n">
        <f aca="false">PriceMain!AM458</f>
        <v>44.84</v>
      </c>
      <c r="I172" s="27" t="n">
        <f aca="false">PriceMain!AT458</f>
        <v>35.6489334106445</v>
      </c>
      <c r="J172" s="27" t="n">
        <f aca="false">PriceMain!BA458</f>
        <v>35.1489334106445</v>
      </c>
      <c r="K172" s="27" t="n">
        <f aca="false">PriceMain!BH458</f>
        <v>41.1499977111816</v>
      </c>
      <c r="L172" s="27" t="n">
        <f aca="false">PriceMain!BO458</f>
        <v>35.1489334106445</v>
      </c>
      <c r="M172" s="27" t="n">
        <f aca="false">PriceMain!BV458</f>
        <v>35.8989295959473</v>
      </c>
      <c r="N172" s="27" t="n">
        <f aca="false">PriceMain!CC458</f>
        <v>36.7489334106445</v>
      </c>
      <c r="O172" s="27" t="n">
        <f aca="false">PriceMain!CJ458</f>
        <v>38.1500022888184</v>
      </c>
    </row>
    <row r="173" customFormat="false" ht="12.75" hidden="false" customHeight="false" outlineLevel="0" collapsed="false">
      <c r="A173" s="0" t="n">
        <f aca="false">YEAR(B173)</f>
        <v>2012</v>
      </c>
      <c r="B173" s="15" t="n">
        <f aca="false">PriceMain!B459</f>
        <v>41214</v>
      </c>
      <c r="C173" s="27" t="n">
        <f aca="false">PriceMain!D459</f>
        <v>39.5</v>
      </c>
      <c r="D173" s="27" t="n">
        <f aca="false">PriceMain!K459</f>
        <v>34.2000007629395</v>
      </c>
      <c r="E173" s="27" t="n">
        <f aca="false">PriceMain!R459</f>
        <v>39.75</v>
      </c>
      <c r="F173" s="27" t="n">
        <f aca="false">PriceMain!Y459</f>
        <v>34.55</v>
      </c>
      <c r="G173" s="27" t="n">
        <f aca="false">PriceMain!AF459</f>
        <v>29</v>
      </c>
      <c r="H173" s="27" t="n">
        <f aca="false">PriceMain!AM459</f>
        <v>44.84</v>
      </c>
      <c r="I173" s="27" t="n">
        <f aca="false">PriceMain!AT459</f>
        <v>35.7489318847656</v>
      </c>
      <c r="J173" s="27" t="n">
        <f aca="false">PriceMain!BA459</f>
        <v>35.2489318847656</v>
      </c>
      <c r="K173" s="27" t="n">
        <f aca="false">PriceMain!BH459</f>
        <v>41.9469146728516</v>
      </c>
      <c r="L173" s="27" t="n">
        <f aca="false">PriceMain!BO459</f>
        <v>35.2489318847656</v>
      </c>
      <c r="M173" s="27" t="n">
        <f aca="false">PriceMain!BV459</f>
        <v>39.3989295959473</v>
      </c>
      <c r="N173" s="27" t="n">
        <f aca="false">PriceMain!CC459</f>
        <v>36.8489318847656</v>
      </c>
      <c r="O173" s="27" t="n">
        <f aca="false">PriceMain!CJ459</f>
        <v>39.3499954223633</v>
      </c>
    </row>
    <row r="174" customFormat="false" ht="12.75" hidden="false" customHeight="false" outlineLevel="0" collapsed="false">
      <c r="A174" s="0" t="n">
        <f aca="false">YEAR(B174)</f>
        <v>2012</v>
      </c>
      <c r="B174" s="15" t="n">
        <f aca="false">PriceMain!B460</f>
        <v>41244</v>
      </c>
      <c r="C174" s="27" t="n">
        <f aca="false">PriceMain!D460</f>
        <v>39.5</v>
      </c>
      <c r="D174" s="27" t="n">
        <f aca="false">PriceMain!K460</f>
        <v>33.8499984741211</v>
      </c>
      <c r="E174" s="27" t="n">
        <f aca="false">PriceMain!R460</f>
        <v>39.75</v>
      </c>
      <c r="F174" s="27" t="n">
        <f aca="false">PriceMain!Y460</f>
        <v>34.55</v>
      </c>
      <c r="G174" s="27" t="n">
        <f aca="false">PriceMain!AF460</f>
        <v>29</v>
      </c>
      <c r="H174" s="27" t="n">
        <f aca="false">PriceMain!AM460</f>
        <v>44.84</v>
      </c>
      <c r="I174" s="27" t="n">
        <f aca="false">PriceMain!AT460</f>
        <v>35.8489303588867</v>
      </c>
      <c r="J174" s="27" t="n">
        <f aca="false">PriceMain!BA460</f>
        <v>35.3489303588867</v>
      </c>
      <c r="K174" s="27" t="n">
        <f aca="false">PriceMain!BH460</f>
        <v>42.7023010253906</v>
      </c>
      <c r="L174" s="27" t="n">
        <f aca="false">PriceMain!BO460</f>
        <v>35.3489303588867</v>
      </c>
      <c r="M174" s="27" t="n">
        <f aca="false">PriceMain!BV460</f>
        <v>39.8989295959473</v>
      </c>
      <c r="N174" s="27" t="n">
        <f aca="false">PriceMain!CC460</f>
        <v>36.9489303588867</v>
      </c>
      <c r="O174" s="27" t="n">
        <f aca="false">PriceMain!CJ460</f>
        <v>39.3499954223633</v>
      </c>
    </row>
    <row r="175" customFormat="false" ht="12.75" hidden="false" customHeight="false" outlineLevel="0" collapsed="false">
      <c r="A175" s="0" t="n">
        <f aca="false">YEAR(B175)</f>
        <v>2013</v>
      </c>
      <c r="B175" s="15" t="n">
        <f aca="false">PriceMain!B461</f>
        <v>41275</v>
      </c>
      <c r="C175" s="27" t="n">
        <f aca="false">PriceMain!D461</f>
        <v>53.5</v>
      </c>
      <c r="D175" s="27" t="n">
        <f aca="false">PriceMain!K461</f>
        <v>39.4500007629395</v>
      </c>
      <c r="E175" s="27" t="n">
        <f aca="false">PriceMain!R461</f>
        <v>52.7</v>
      </c>
      <c r="F175" s="27" t="n">
        <f aca="false">PriceMain!Y461</f>
        <v>41.15</v>
      </c>
      <c r="G175" s="27" t="n">
        <f aca="false">PriceMain!AF461</f>
        <v>38</v>
      </c>
      <c r="H175" s="27" t="n">
        <f aca="false">PriceMain!AM461</f>
        <v>60.15</v>
      </c>
      <c r="I175" s="27" t="n">
        <f aca="false">PriceMain!AT461</f>
        <v>45.7878646850586</v>
      </c>
      <c r="J175" s="27" t="n">
        <f aca="false">PriceMain!BA461</f>
        <v>45.2878646850586</v>
      </c>
      <c r="K175" s="27" t="n">
        <f aca="false">PriceMain!BH461</f>
        <v>56.803840637207</v>
      </c>
      <c r="L175" s="27" t="n">
        <f aca="false">PriceMain!BO461</f>
        <v>45.2878646850586</v>
      </c>
      <c r="M175" s="27" t="n">
        <f aca="false">PriceMain!BV461</f>
        <v>47.7358665466309</v>
      </c>
      <c r="N175" s="27" t="n">
        <f aca="false">PriceMain!CC461</f>
        <v>46.8878646850586</v>
      </c>
      <c r="O175" s="27" t="n">
        <f aca="false">PriceMain!CJ461</f>
        <v>44.8699989318848</v>
      </c>
    </row>
    <row r="176" customFormat="false" ht="12.75" hidden="false" customHeight="false" outlineLevel="0" collapsed="false">
      <c r="A176" s="0" t="n">
        <f aca="false">YEAR(B176)</f>
        <v>2013</v>
      </c>
      <c r="B176" s="15" t="n">
        <f aca="false">PriceMain!B462</f>
        <v>41306</v>
      </c>
      <c r="C176" s="27" t="n">
        <f aca="false">PriceMain!D462</f>
        <v>53.5</v>
      </c>
      <c r="D176" s="27" t="n">
        <f aca="false">PriceMain!K462</f>
        <v>39.4500007629395</v>
      </c>
      <c r="E176" s="27" t="n">
        <f aca="false">PriceMain!R462</f>
        <v>52.7</v>
      </c>
      <c r="F176" s="27" t="n">
        <f aca="false">PriceMain!Y462</f>
        <v>45.75</v>
      </c>
      <c r="G176" s="27" t="n">
        <f aca="false">PriceMain!AF462</f>
        <v>38</v>
      </c>
      <c r="H176" s="27" t="n">
        <f aca="false">PriceMain!AM462</f>
        <v>60.15</v>
      </c>
      <c r="I176" s="27" t="n">
        <f aca="false">PriceMain!AT462</f>
        <v>45.4378623962402</v>
      </c>
      <c r="J176" s="27" t="n">
        <f aca="false">PriceMain!BA462</f>
        <v>44.9378623962402</v>
      </c>
      <c r="K176" s="27" t="n">
        <f aca="false">PriceMain!BH462</f>
        <v>54.803840637207</v>
      </c>
      <c r="L176" s="27" t="n">
        <f aca="false">PriceMain!BO462</f>
        <v>44.9378623962402</v>
      </c>
      <c r="M176" s="27" t="n">
        <f aca="false">PriceMain!BV462</f>
        <v>48.3878631591797</v>
      </c>
      <c r="N176" s="27" t="n">
        <f aca="false">PriceMain!CC462</f>
        <v>46.5378623962402</v>
      </c>
      <c r="O176" s="27" t="n">
        <f aca="false">PriceMain!CJ462</f>
        <v>43.5699920654297</v>
      </c>
    </row>
    <row r="177" customFormat="false" ht="12.75" hidden="false" customHeight="false" outlineLevel="0" collapsed="false">
      <c r="A177" s="0" t="n">
        <f aca="false">YEAR(B177)</f>
        <v>2013</v>
      </c>
      <c r="B177" s="15" t="n">
        <f aca="false">PriceMain!B463</f>
        <v>41334</v>
      </c>
      <c r="C177" s="27" t="n">
        <f aca="false">PriceMain!D463</f>
        <v>38.75</v>
      </c>
      <c r="D177" s="27" t="n">
        <f aca="false">PriceMain!K463</f>
        <v>37</v>
      </c>
      <c r="E177" s="27" t="n">
        <f aca="false">PriceMain!R463</f>
        <v>40.0000007629395</v>
      </c>
      <c r="F177" s="27" t="n">
        <f aca="false">PriceMain!Y463</f>
        <v>37.25</v>
      </c>
      <c r="G177" s="27" t="n">
        <f aca="false">PriceMain!AF463</f>
        <v>33.75</v>
      </c>
      <c r="H177" s="27" t="n">
        <f aca="false">PriceMain!AM463</f>
        <v>46.4</v>
      </c>
      <c r="I177" s="27" t="n">
        <f aca="false">PriceMain!AT463</f>
        <v>37.3985443115234</v>
      </c>
      <c r="J177" s="27" t="n">
        <f aca="false">PriceMain!BA463</f>
        <v>36.8985443115234</v>
      </c>
      <c r="K177" s="27" t="n">
        <f aca="false">PriceMain!BH463</f>
        <v>43.5469169616699</v>
      </c>
      <c r="L177" s="27" t="n">
        <f aca="false">PriceMain!BO463</f>
        <v>36.8985443115234</v>
      </c>
      <c r="M177" s="27" t="n">
        <f aca="false">PriceMain!BV463</f>
        <v>38.5985450744629</v>
      </c>
      <c r="N177" s="27" t="n">
        <f aca="false">PriceMain!CC463</f>
        <v>38.4985443115234</v>
      </c>
      <c r="O177" s="27" t="n">
        <f aca="false">PriceMain!CJ463</f>
        <v>41.4499931335449</v>
      </c>
    </row>
    <row r="178" customFormat="false" ht="12.75" hidden="false" customHeight="false" outlineLevel="0" collapsed="false">
      <c r="A178" s="0" t="n">
        <f aca="false">YEAR(B178)</f>
        <v>2013</v>
      </c>
      <c r="B178" s="15" t="n">
        <f aca="false">PriceMain!B464</f>
        <v>41365</v>
      </c>
      <c r="C178" s="27" t="n">
        <f aca="false">PriceMain!D464</f>
        <v>39</v>
      </c>
      <c r="D178" s="27" t="n">
        <f aca="false">PriceMain!K464</f>
        <v>35.2000007629395</v>
      </c>
      <c r="E178" s="27" t="n">
        <f aca="false">PriceMain!R464</f>
        <v>39.5999992370606</v>
      </c>
      <c r="F178" s="27" t="n">
        <f aca="false">PriceMain!Y464</f>
        <v>35.75</v>
      </c>
      <c r="G178" s="27" t="n">
        <f aca="false">PriceMain!AF464</f>
        <v>30.75</v>
      </c>
      <c r="H178" s="27" t="n">
        <f aca="false">PriceMain!AM464</f>
        <v>46.65</v>
      </c>
      <c r="I178" s="27" t="n">
        <f aca="false">PriceMain!AT464</f>
        <v>37.8485450744629</v>
      </c>
      <c r="J178" s="27" t="n">
        <f aca="false">PriceMain!BA464</f>
        <v>37.3485450744629</v>
      </c>
      <c r="K178" s="27" t="n">
        <f aca="false">PriceMain!BH464</f>
        <v>41.4469146728516</v>
      </c>
      <c r="L178" s="27" t="n">
        <f aca="false">PriceMain!BO464</f>
        <v>37.3485450744629</v>
      </c>
      <c r="M178" s="27" t="n">
        <f aca="false">PriceMain!BV464</f>
        <v>38.5985450744629</v>
      </c>
      <c r="N178" s="27" t="n">
        <f aca="false">PriceMain!CC464</f>
        <v>38.9485450744629</v>
      </c>
      <c r="O178" s="27" t="n">
        <f aca="false">PriceMain!CJ464</f>
        <v>40.7499885559082</v>
      </c>
    </row>
    <row r="179" customFormat="false" ht="12.75" hidden="false" customHeight="false" outlineLevel="0" collapsed="false">
      <c r="A179" s="0" t="n">
        <f aca="false">YEAR(B179)</f>
        <v>2013</v>
      </c>
      <c r="B179" s="15" t="n">
        <f aca="false">PriceMain!B465</f>
        <v>41395</v>
      </c>
      <c r="C179" s="27" t="n">
        <f aca="false">PriceMain!D465</f>
        <v>43.6</v>
      </c>
      <c r="D179" s="27" t="n">
        <f aca="false">PriceMain!K465</f>
        <v>39.5</v>
      </c>
      <c r="E179" s="27" t="n">
        <f aca="false">PriceMain!R465</f>
        <v>41.8</v>
      </c>
      <c r="F179" s="27" t="n">
        <f aca="false">PriceMain!Y465</f>
        <v>37.25</v>
      </c>
      <c r="G179" s="27" t="n">
        <f aca="false">PriceMain!AF465</f>
        <v>35.25</v>
      </c>
      <c r="H179" s="27" t="n">
        <f aca="false">PriceMain!AM465</f>
        <v>50.64</v>
      </c>
      <c r="I179" s="27" t="n">
        <f aca="false">PriceMain!AT465</f>
        <v>38.2535667419434</v>
      </c>
      <c r="J179" s="27" t="n">
        <f aca="false">PriceMain!BA465</f>
        <v>37.7535667419434</v>
      </c>
      <c r="K179" s="27" t="n">
        <f aca="false">PriceMain!BH465</f>
        <v>39.121915435791</v>
      </c>
      <c r="L179" s="27" t="n">
        <f aca="false">PriceMain!BO465</f>
        <v>39.8785667419434</v>
      </c>
      <c r="M179" s="27" t="n">
        <f aca="false">PriceMain!BV465</f>
        <v>34.1535682678223</v>
      </c>
      <c r="N179" s="27" t="n">
        <f aca="false">PriceMain!CC465</f>
        <v>39.3535667419434</v>
      </c>
      <c r="O179" s="27" t="n">
        <f aca="false">PriceMain!CJ465</f>
        <v>45.2500114440918</v>
      </c>
    </row>
    <row r="180" customFormat="false" ht="12.75" hidden="false" customHeight="false" outlineLevel="0" collapsed="false">
      <c r="A180" s="0" t="n">
        <f aca="false">YEAR(B180)</f>
        <v>2013</v>
      </c>
      <c r="B180" s="15" t="n">
        <f aca="false">PriceMain!B466</f>
        <v>41426</v>
      </c>
      <c r="C180" s="27" t="n">
        <f aca="false">PriceMain!D466</f>
        <v>65.5</v>
      </c>
      <c r="D180" s="27" t="n">
        <f aca="false">PriceMain!K466</f>
        <v>63.75</v>
      </c>
      <c r="E180" s="27" t="n">
        <f aca="false">PriceMain!R466</f>
        <v>56.95</v>
      </c>
      <c r="F180" s="27" t="n">
        <f aca="false">PriceMain!Y466</f>
        <v>49.25</v>
      </c>
      <c r="G180" s="27" t="n">
        <f aca="false">PriceMain!AF466</f>
        <v>58.5</v>
      </c>
      <c r="H180" s="27" t="n">
        <f aca="false">PriceMain!AM466</f>
        <v>75.34</v>
      </c>
      <c r="I180" s="27" t="n">
        <f aca="false">PriceMain!AT466</f>
        <v>48.9978561401367</v>
      </c>
      <c r="J180" s="27" t="n">
        <f aca="false">PriceMain!BA466</f>
        <v>48.4978561401367</v>
      </c>
      <c r="K180" s="27" t="n">
        <f aca="false">PriceMain!BH466</f>
        <v>40.9773025512695</v>
      </c>
      <c r="L180" s="27" t="n">
        <f aca="false">PriceMain!BO466</f>
        <v>52.1603546142578</v>
      </c>
      <c r="M180" s="27" t="n">
        <f aca="false">PriceMain!BV466</f>
        <v>43.4978561401367</v>
      </c>
      <c r="N180" s="27" t="n">
        <f aca="false">PriceMain!CC466</f>
        <v>50.0978561401367</v>
      </c>
      <c r="O180" s="27" t="n">
        <f aca="false">PriceMain!CJ466</f>
        <v>56.4999961853027</v>
      </c>
    </row>
    <row r="181" customFormat="false" ht="12.75" hidden="false" customHeight="false" outlineLevel="0" collapsed="false">
      <c r="A181" s="0" t="n">
        <f aca="false">YEAR(B181)</f>
        <v>2013</v>
      </c>
      <c r="B181" s="15" t="n">
        <f aca="false">PriceMain!B467</f>
        <v>41456</v>
      </c>
      <c r="C181" s="27" t="n">
        <f aca="false">PriceMain!D467</f>
        <v>89.75</v>
      </c>
      <c r="D181" s="27" t="n">
        <f aca="false">PriceMain!K467</f>
        <v>92.4599990844727</v>
      </c>
      <c r="E181" s="27" t="n">
        <f aca="false">PriceMain!R467</f>
        <v>76.2</v>
      </c>
      <c r="F181" s="27" t="n">
        <f aca="false">PriceMain!Y467</f>
        <v>57.25</v>
      </c>
      <c r="G181" s="27" t="n">
        <f aca="false">PriceMain!AF467</f>
        <v>91.25</v>
      </c>
      <c r="H181" s="27" t="n">
        <f aca="false">PriceMain!AM467</f>
        <v>111.59</v>
      </c>
      <c r="I181" s="27" t="n">
        <f aca="false">PriceMain!AT467</f>
        <v>78.7471466064453</v>
      </c>
      <c r="J181" s="27" t="n">
        <f aca="false">PriceMain!BA467</f>
        <v>78.2471466064453</v>
      </c>
      <c r="K181" s="27" t="n">
        <f aca="false">PriceMain!BH467</f>
        <v>62.125</v>
      </c>
      <c r="L181" s="27" t="n">
        <f aca="false">PriceMain!BO467</f>
        <v>77.6721496582031</v>
      </c>
      <c r="M181" s="27" t="n">
        <f aca="false">PriceMain!BV467</f>
        <v>64.9971466064453</v>
      </c>
      <c r="N181" s="27" t="n">
        <f aca="false">PriceMain!CC467</f>
        <v>79.8471466064453</v>
      </c>
      <c r="O181" s="27" t="n">
        <f aca="false">PriceMain!CJ467</f>
        <v>66.7499923706055</v>
      </c>
    </row>
    <row r="182" customFormat="false" ht="12.75" hidden="false" customHeight="false" outlineLevel="0" collapsed="false">
      <c r="A182" s="0" t="n">
        <f aca="false">YEAR(B182)</f>
        <v>2013</v>
      </c>
      <c r="B182" s="15" t="n">
        <f aca="false">PriceMain!B468</f>
        <v>41487</v>
      </c>
      <c r="C182" s="27" t="n">
        <f aca="false">PriceMain!D468</f>
        <v>89.75</v>
      </c>
      <c r="D182" s="27" t="n">
        <f aca="false">PriceMain!K468</f>
        <v>90.9499969482422</v>
      </c>
      <c r="E182" s="27" t="n">
        <f aca="false">PriceMain!R468</f>
        <v>76.2</v>
      </c>
      <c r="F182" s="27" t="n">
        <f aca="false">PriceMain!Y468</f>
        <v>57.25</v>
      </c>
      <c r="G182" s="27" t="n">
        <f aca="false">PriceMain!AF468</f>
        <v>91.25</v>
      </c>
      <c r="H182" s="27" t="n">
        <f aca="false">PriceMain!AM468</f>
        <v>111.59</v>
      </c>
      <c r="I182" s="27" t="n">
        <f aca="false">PriceMain!AT468</f>
        <v>78.7471466064453</v>
      </c>
      <c r="J182" s="27" t="n">
        <f aca="false">PriceMain!BA468</f>
        <v>78.2471466064453</v>
      </c>
      <c r="K182" s="27" t="n">
        <f aca="false">PriceMain!BH468</f>
        <v>62.125</v>
      </c>
      <c r="L182" s="27" t="n">
        <f aca="false">PriceMain!BO468</f>
        <v>77.6721496582031</v>
      </c>
      <c r="M182" s="27" t="n">
        <f aca="false">PriceMain!BV468</f>
        <v>64.9971466064453</v>
      </c>
      <c r="N182" s="27" t="n">
        <f aca="false">PriceMain!CC468</f>
        <v>79.8471466064453</v>
      </c>
      <c r="O182" s="27" t="n">
        <f aca="false">PriceMain!CJ468</f>
        <v>66.75</v>
      </c>
    </row>
    <row r="183" customFormat="false" ht="12.75" hidden="false" customHeight="false" outlineLevel="0" collapsed="false">
      <c r="A183" s="0" t="n">
        <f aca="false">YEAR(B183)</f>
        <v>2013</v>
      </c>
      <c r="B183" s="15" t="n">
        <f aca="false">PriceMain!B469</f>
        <v>41518</v>
      </c>
      <c r="C183" s="27" t="n">
        <f aca="false">PriceMain!D469</f>
        <v>42.05</v>
      </c>
      <c r="D183" s="27" t="n">
        <f aca="false">PriceMain!K469</f>
        <v>34.7999992370606</v>
      </c>
      <c r="E183" s="27" t="n">
        <f aca="false">PriceMain!R469</f>
        <v>38.8</v>
      </c>
      <c r="F183" s="27" t="n">
        <f aca="false">PriceMain!Y469</f>
        <v>35.65</v>
      </c>
      <c r="G183" s="27" t="n">
        <f aca="false">PriceMain!AF469</f>
        <v>32.5</v>
      </c>
      <c r="H183" s="27" t="n">
        <f aca="false">PriceMain!AM469</f>
        <v>46.64</v>
      </c>
      <c r="I183" s="27" t="n">
        <f aca="false">PriceMain!AT469</f>
        <v>38.2521438598633</v>
      </c>
      <c r="J183" s="27" t="n">
        <f aca="false">PriceMain!BA469</f>
        <v>37.7521438598633</v>
      </c>
      <c r="K183" s="27" t="n">
        <f aca="false">PriceMain!BH469</f>
        <v>37.4844139099121</v>
      </c>
      <c r="L183" s="27" t="n">
        <f aca="false">PriceMain!BO469</f>
        <v>39.7271423339844</v>
      </c>
      <c r="M183" s="27" t="n">
        <f aca="false">PriceMain!BV469</f>
        <v>33.1021423339844</v>
      </c>
      <c r="N183" s="27" t="n">
        <f aca="false">PriceMain!CC469</f>
        <v>39.3521438598633</v>
      </c>
      <c r="O183" s="27" t="n">
        <f aca="false">PriceMain!CJ469</f>
        <v>44.0000038146973</v>
      </c>
    </row>
    <row r="184" customFormat="false" ht="12.75" hidden="false" customHeight="false" outlineLevel="0" collapsed="false">
      <c r="A184" s="0" t="n">
        <f aca="false">YEAR(B184)</f>
        <v>2013</v>
      </c>
      <c r="B184" s="15" t="n">
        <f aca="false">PriceMain!B470</f>
        <v>41548</v>
      </c>
      <c r="C184" s="27" t="n">
        <f aca="false">PriceMain!D470</f>
        <v>39.8</v>
      </c>
      <c r="D184" s="27" t="n">
        <f aca="false">PriceMain!K470</f>
        <v>30.9500007629395</v>
      </c>
      <c r="E184" s="27" t="n">
        <f aca="false">PriceMain!R470</f>
        <v>40.05</v>
      </c>
      <c r="F184" s="27" t="n">
        <f aca="false">PriceMain!Y470</f>
        <v>34.65</v>
      </c>
      <c r="G184" s="27" t="n">
        <f aca="false">PriceMain!AF470</f>
        <v>28</v>
      </c>
      <c r="H184" s="27" t="n">
        <f aca="false">PriceMain!AM470</f>
        <v>45.14</v>
      </c>
      <c r="I184" s="27" t="n">
        <f aca="false">PriceMain!AT470</f>
        <v>36.1489334106445</v>
      </c>
      <c r="J184" s="27" t="n">
        <f aca="false">PriceMain!BA470</f>
        <v>35.6489334106445</v>
      </c>
      <c r="K184" s="27" t="n">
        <f aca="false">PriceMain!BH470</f>
        <v>41.3999977111816</v>
      </c>
      <c r="L184" s="27" t="n">
        <f aca="false">PriceMain!BO470</f>
        <v>35.6489334106445</v>
      </c>
      <c r="M184" s="27" t="n">
        <f aca="false">PriceMain!BV470</f>
        <v>36.3989295959473</v>
      </c>
      <c r="N184" s="27" t="n">
        <f aca="false">PriceMain!CC470</f>
        <v>37.2489334106445</v>
      </c>
      <c r="O184" s="27" t="n">
        <f aca="false">PriceMain!CJ470</f>
        <v>38.5000022888184</v>
      </c>
    </row>
    <row r="185" customFormat="false" ht="12.75" hidden="false" customHeight="false" outlineLevel="0" collapsed="false">
      <c r="A185" s="0" t="n">
        <f aca="false">YEAR(B185)</f>
        <v>2013</v>
      </c>
      <c r="B185" s="15" t="n">
        <f aca="false">PriceMain!B471</f>
        <v>41579</v>
      </c>
      <c r="C185" s="27" t="n">
        <f aca="false">PriceMain!D471</f>
        <v>39.8</v>
      </c>
      <c r="D185" s="27" t="n">
        <f aca="false">PriceMain!K471</f>
        <v>34.2000007629395</v>
      </c>
      <c r="E185" s="27" t="n">
        <f aca="false">PriceMain!R471</f>
        <v>40.05</v>
      </c>
      <c r="F185" s="27" t="n">
        <f aca="false">PriceMain!Y471</f>
        <v>34.65</v>
      </c>
      <c r="G185" s="27" t="n">
        <f aca="false">PriceMain!AF471</f>
        <v>29</v>
      </c>
      <c r="H185" s="27" t="n">
        <f aca="false">PriceMain!AM471</f>
        <v>45.14</v>
      </c>
      <c r="I185" s="27" t="n">
        <f aca="false">PriceMain!AT471</f>
        <v>36.2489318847656</v>
      </c>
      <c r="J185" s="27" t="n">
        <f aca="false">PriceMain!BA471</f>
        <v>35.7489318847656</v>
      </c>
      <c r="K185" s="27" t="n">
        <f aca="false">PriceMain!BH471</f>
        <v>42.1969146728516</v>
      </c>
      <c r="L185" s="27" t="n">
        <f aca="false">PriceMain!BO471</f>
        <v>35.7489318847656</v>
      </c>
      <c r="M185" s="27" t="n">
        <f aca="false">PriceMain!BV471</f>
        <v>39.8989295959473</v>
      </c>
      <c r="N185" s="27" t="n">
        <f aca="false">PriceMain!CC471</f>
        <v>37.3489318847656</v>
      </c>
      <c r="O185" s="27" t="n">
        <f aca="false">PriceMain!CJ471</f>
        <v>39.6999954223633</v>
      </c>
    </row>
    <row r="186" customFormat="false" ht="12.75" hidden="false" customHeight="false" outlineLevel="0" collapsed="false">
      <c r="A186" s="0" t="n">
        <f aca="false">YEAR(B186)</f>
        <v>2013</v>
      </c>
      <c r="B186" s="15" t="n">
        <f aca="false">PriceMain!B472</f>
        <v>41609</v>
      </c>
      <c r="C186" s="27" t="n">
        <f aca="false">PriceMain!D472</f>
        <v>39.8</v>
      </c>
      <c r="D186" s="27" t="n">
        <f aca="false">PriceMain!K472</f>
        <v>33.8499984741211</v>
      </c>
      <c r="E186" s="27" t="n">
        <f aca="false">PriceMain!R472</f>
        <v>40.05</v>
      </c>
      <c r="F186" s="27" t="n">
        <f aca="false">PriceMain!Y472</f>
        <v>34.65</v>
      </c>
      <c r="G186" s="27" t="n">
        <f aca="false">PriceMain!AF472</f>
        <v>29</v>
      </c>
      <c r="H186" s="27" t="n">
        <f aca="false">PriceMain!AM472</f>
        <v>45.14</v>
      </c>
      <c r="I186" s="27" t="n">
        <f aca="false">PriceMain!AT472</f>
        <v>36.3489303588867</v>
      </c>
      <c r="J186" s="27" t="n">
        <f aca="false">PriceMain!BA472</f>
        <v>35.8489303588867</v>
      </c>
      <c r="K186" s="27" t="n">
        <f aca="false">PriceMain!BH472</f>
        <v>42.9523010253906</v>
      </c>
      <c r="L186" s="27" t="n">
        <f aca="false">PriceMain!BO472</f>
        <v>35.8489303588867</v>
      </c>
      <c r="M186" s="27" t="n">
        <f aca="false">PriceMain!BV472</f>
        <v>40.3989295959473</v>
      </c>
      <c r="N186" s="27" t="n">
        <f aca="false">PriceMain!CC472</f>
        <v>37.4489303588867</v>
      </c>
      <c r="O186" s="27" t="n">
        <f aca="false">PriceMain!CJ472</f>
        <v>39.6999954223633</v>
      </c>
    </row>
    <row r="187" customFormat="false" ht="12.75" hidden="false" customHeight="false" outlineLevel="0" collapsed="false">
      <c r="A187" s="0" t="n">
        <f aca="false">YEAR(B187)</f>
        <v>2014</v>
      </c>
      <c r="B187" s="15" t="n">
        <f aca="false">PriceMain!B473</f>
        <v>41640</v>
      </c>
      <c r="C187" s="27" t="n">
        <f aca="false">PriceMain!D473</f>
        <v>53.8</v>
      </c>
      <c r="D187" s="27" t="n">
        <f aca="false">PriceMain!K473</f>
        <v>39.4500007629395</v>
      </c>
      <c r="E187" s="27" t="n">
        <f aca="false">PriceMain!R473</f>
        <v>53</v>
      </c>
      <c r="F187" s="27" t="n">
        <f aca="false">PriceMain!Y473</f>
        <v>41.25</v>
      </c>
      <c r="G187" s="27" t="n">
        <f aca="false">PriceMain!AF473</f>
        <v>38</v>
      </c>
      <c r="H187" s="27" t="n">
        <f aca="false">PriceMain!AM473</f>
        <v>60.45</v>
      </c>
      <c r="I187" s="27" t="n">
        <f aca="false">PriceMain!AT473</f>
        <v>46.2878646850586</v>
      </c>
      <c r="J187" s="27" t="n">
        <f aca="false">PriceMain!BA473</f>
        <v>45.7878646850586</v>
      </c>
      <c r="K187" s="27" t="n">
        <f aca="false">PriceMain!BH473</f>
        <v>57.303840637207</v>
      </c>
      <c r="L187" s="27" t="n">
        <f aca="false">PriceMain!BO473</f>
        <v>45.7878646850586</v>
      </c>
      <c r="M187" s="27" t="n">
        <f aca="false">PriceMain!BV473</f>
        <v>48.2358665466309</v>
      </c>
      <c r="N187" s="27" t="n">
        <f aca="false">PriceMain!CC473</f>
        <v>47.3878646850586</v>
      </c>
      <c r="O187" s="27" t="n">
        <f aca="false">PriceMain!CJ473</f>
        <v>45.1199989318848</v>
      </c>
    </row>
    <row r="188" customFormat="false" ht="12.75" hidden="false" customHeight="false" outlineLevel="0" collapsed="false">
      <c r="A188" s="0" t="n">
        <f aca="false">YEAR(B188)</f>
        <v>2014</v>
      </c>
      <c r="B188" s="15" t="n">
        <f aca="false">PriceMain!B474</f>
        <v>41671</v>
      </c>
      <c r="C188" s="27" t="n">
        <f aca="false">PriceMain!D474</f>
        <v>53.8</v>
      </c>
      <c r="D188" s="27" t="n">
        <f aca="false">PriceMain!K474</f>
        <v>39.4500007629395</v>
      </c>
      <c r="E188" s="27" t="n">
        <f aca="false">PriceMain!R474</f>
        <v>53</v>
      </c>
      <c r="F188" s="27" t="n">
        <f aca="false">PriceMain!Y474</f>
        <v>45.85</v>
      </c>
      <c r="G188" s="27" t="n">
        <f aca="false">PriceMain!AF474</f>
        <v>38</v>
      </c>
      <c r="H188" s="27" t="n">
        <f aca="false">PriceMain!AM474</f>
        <v>60.45</v>
      </c>
      <c r="I188" s="27" t="n">
        <f aca="false">PriceMain!AT474</f>
        <v>45.9378623962402</v>
      </c>
      <c r="J188" s="27" t="n">
        <f aca="false">PriceMain!BA474</f>
        <v>45.4378623962402</v>
      </c>
      <c r="K188" s="27" t="n">
        <f aca="false">PriceMain!BH474</f>
        <v>55.303840637207</v>
      </c>
      <c r="L188" s="27" t="n">
        <f aca="false">PriceMain!BO474</f>
        <v>45.4378623962402</v>
      </c>
      <c r="M188" s="27" t="n">
        <f aca="false">PriceMain!BV474</f>
        <v>48.8878631591797</v>
      </c>
      <c r="N188" s="27" t="n">
        <f aca="false">PriceMain!CC474</f>
        <v>47.0378623962402</v>
      </c>
      <c r="O188" s="27" t="n">
        <f aca="false">PriceMain!CJ474</f>
        <v>43.8199920654297</v>
      </c>
    </row>
    <row r="189" customFormat="false" ht="12.75" hidden="false" customHeight="false" outlineLevel="0" collapsed="false">
      <c r="A189" s="0" t="n">
        <f aca="false">YEAR(B189)</f>
        <v>2014</v>
      </c>
      <c r="B189" s="15" t="n">
        <f aca="false">PriceMain!B475</f>
        <v>41699</v>
      </c>
      <c r="C189" s="27" t="n">
        <f aca="false">PriceMain!D475</f>
        <v>39.05</v>
      </c>
      <c r="D189" s="27" t="n">
        <f aca="false">PriceMain!K475</f>
        <v>37</v>
      </c>
      <c r="E189" s="27" t="n">
        <f aca="false">PriceMain!R475</f>
        <v>40.3000007629395</v>
      </c>
      <c r="F189" s="27" t="n">
        <f aca="false">PriceMain!Y475</f>
        <v>37.35</v>
      </c>
      <c r="G189" s="27" t="n">
        <f aca="false">PriceMain!AF475</f>
        <v>33.75</v>
      </c>
      <c r="H189" s="27" t="n">
        <f aca="false">PriceMain!AM475</f>
        <v>46.7</v>
      </c>
      <c r="I189" s="27" t="n">
        <f aca="false">PriceMain!AT475</f>
        <v>37.8985443115234</v>
      </c>
      <c r="J189" s="27" t="n">
        <f aca="false">PriceMain!BA475</f>
        <v>37.3985443115234</v>
      </c>
      <c r="K189" s="27" t="n">
        <f aca="false">PriceMain!BH475</f>
        <v>43.7969169616699</v>
      </c>
      <c r="L189" s="27" t="n">
        <f aca="false">PriceMain!BO475</f>
        <v>37.3985443115234</v>
      </c>
      <c r="M189" s="27" t="n">
        <f aca="false">PriceMain!BV475</f>
        <v>39.0985450744629</v>
      </c>
      <c r="N189" s="27" t="n">
        <f aca="false">PriceMain!CC475</f>
        <v>38.9985443115234</v>
      </c>
      <c r="O189" s="27" t="n">
        <f aca="false">PriceMain!CJ475</f>
        <v>41.6999931335449</v>
      </c>
    </row>
    <row r="190" customFormat="false" ht="12.75" hidden="false" customHeight="false" outlineLevel="0" collapsed="false">
      <c r="A190" s="0" t="n">
        <f aca="false">YEAR(B190)</f>
        <v>2014</v>
      </c>
      <c r="B190" s="15" t="n">
        <f aca="false">PriceMain!B476</f>
        <v>41730</v>
      </c>
      <c r="C190" s="27" t="n">
        <f aca="false">PriceMain!D476</f>
        <v>39.3</v>
      </c>
      <c r="D190" s="27" t="n">
        <f aca="false">PriceMain!K476</f>
        <v>35.2000007629395</v>
      </c>
      <c r="E190" s="27" t="n">
        <f aca="false">PriceMain!R476</f>
        <v>39.8999992370606</v>
      </c>
      <c r="F190" s="27" t="n">
        <f aca="false">PriceMain!Y476</f>
        <v>35.85</v>
      </c>
      <c r="G190" s="27" t="n">
        <f aca="false">PriceMain!AF476</f>
        <v>30.75</v>
      </c>
      <c r="H190" s="27" t="n">
        <f aca="false">PriceMain!AM476</f>
        <v>46.95</v>
      </c>
      <c r="I190" s="27" t="n">
        <f aca="false">PriceMain!AT476</f>
        <v>38.3485450744629</v>
      </c>
      <c r="J190" s="27" t="n">
        <f aca="false">PriceMain!BA476</f>
        <v>37.8485450744629</v>
      </c>
      <c r="K190" s="27" t="n">
        <f aca="false">PriceMain!BH476</f>
        <v>41.6969146728516</v>
      </c>
      <c r="L190" s="27" t="n">
        <f aca="false">PriceMain!BO476</f>
        <v>37.8485450744629</v>
      </c>
      <c r="M190" s="27" t="n">
        <f aca="false">PriceMain!BV476</f>
        <v>39.0985450744629</v>
      </c>
      <c r="N190" s="27" t="n">
        <f aca="false">PriceMain!CC476</f>
        <v>39.4485450744629</v>
      </c>
      <c r="O190" s="27" t="n">
        <f aca="false">PriceMain!CJ476</f>
        <v>40.9999885559082</v>
      </c>
    </row>
    <row r="191" customFormat="false" ht="12.75" hidden="false" customHeight="false" outlineLevel="0" collapsed="false">
      <c r="A191" s="0" t="n">
        <f aca="false">YEAR(B191)</f>
        <v>2014</v>
      </c>
      <c r="B191" s="15" t="n">
        <f aca="false">PriceMain!B477</f>
        <v>41760</v>
      </c>
      <c r="C191" s="27" t="n">
        <f aca="false">PriceMain!D477</f>
        <v>44.1</v>
      </c>
      <c r="D191" s="27" t="n">
        <f aca="false">PriceMain!K477</f>
        <v>39.5</v>
      </c>
      <c r="E191" s="27" t="n">
        <f aca="false">PriceMain!R477</f>
        <v>42.3</v>
      </c>
      <c r="F191" s="27" t="n">
        <f aca="false">PriceMain!Y477</f>
        <v>37.35</v>
      </c>
      <c r="G191" s="27" t="n">
        <f aca="false">PriceMain!AF477</f>
        <v>35.25</v>
      </c>
      <c r="H191" s="27" t="n">
        <f aca="false">PriceMain!AM477</f>
        <v>51.14</v>
      </c>
      <c r="I191" s="27" t="n">
        <f aca="false">PriceMain!AT477</f>
        <v>38.7535667419434</v>
      </c>
      <c r="J191" s="27" t="n">
        <f aca="false">PriceMain!BA477</f>
        <v>38.2535667419434</v>
      </c>
      <c r="K191" s="27" t="n">
        <f aca="false">PriceMain!BH477</f>
        <v>39.546915435791</v>
      </c>
      <c r="L191" s="27" t="n">
        <f aca="false">PriceMain!BO477</f>
        <v>40.3035659790039</v>
      </c>
      <c r="M191" s="27" t="n">
        <f aca="false">PriceMain!BV477</f>
        <v>34.6535682678223</v>
      </c>
      <c r="N191" s="27" t="n">
        <f aca="false">PriceMain!CC477</f>
        <v>39.8535667419434</v>
      </c>
      <c r="O191" s="27" t="n">
        <f aca="false">PriceMain!CJ477</f>
        <v>45.5000114440918</v>
      </c>
    </row>
    <row r="192" customFormat="false" ht="12.75" hidden="false" customHeight="false" outlineLevel="0" collapsed="false">
      <c r="A192" s="0" t="n">
        <f aca="false">YEAR(B192)</f>
        <v>2014</v>
      </c>
      <c r="B192" s="15" t="n">
        <f aca="false">PriceMain!B478</f>
        <v>41791</v>
      </c>
      <c r="C192" s="27" t="n">
        <f aca="false">PriceMain!D478</f>
        <v>66.5</v>
      </c>
      <c r="D192" s="27" t="n">
        <f aca="false">PriceMain!K478</f>
        <v>64.25</v>
      </c>
      <c r="E192" s="27" t="n">
        <f aca="false">PriceMain!R478</f>
        <v>57.95</v>
      </c>
      <c r="F192" s="27" t="n">
        <f aca="false">PriceMain!Y478</f>
        <v>49.75</v>
      </c>
      <c r="G192" s="27" t="n">
        <f aca="false">PriceMain!AF478</f>
        <v>59</v>
      </c>
      <c r="H192" s="27" t="n">
        <f aca="false">PriceMain!AM478</f>
        <v>76.34</v>
      </c>
      <c r="I192" s="27" t="n">
        <f aca="false">PriceMain!AT478</f>
        <v>49.9978561401367</v>
      </c>
      <c r="J192" s="27" t="n">
        <f aca="false">PriceMain!BA478</f>
        <v>49.4978561401367</v>
      </c>
      <c r="K192" s="27" t="n">
        <f aca="false">PriceMain!BH478</f>
        <v>41.6273025512695</v>
      </c>
      <c r="L192" s="27" t="n">
        <f aca="false">PriceMain!BO478</f>
        <v>52.8103561401367</v>
      </c>
      <c r="M192" s="27" t="n">
        <f aca="false">PriceMain!BV478</f>
        <v>44.4978561401367</v>
      </c>
      <c r="N192" s="27" t="n">
        <f aca="false">PriceMain!CC478</f>
        <v>51.0978561401367</v>
      </c>
      <c r="O192" s="27" t="n">
        <f aca="false">PriceMain!CJ478</f>
        <v>57.7499961853027</v>
      </c>
    </row>
    <row r="193" customFormat="false" ht="12.75" hidden="false" customHeight="false" outlineLevel="0" collapsed="false">
      <c r="A193" s="0" t="n">
        <f aca="false">YEAR(B193)</f>
        <v>2014</v>
      </c>
      <c r="B193" s="15" t="n">
        <f aca="false">PriceMain!B479</f>
        <v>41821</v>
      </c>
      <c r="C193" s="27" t="n">
        <f aca="false">PriceMain!D479</f>
        <v>91.75</v>
      </c>
      <c r="D193" s="27" t="n">
        <f aca="false">PriceMain!K479</f>
        <v>94.4599990844727</v>
      </c>
      <c r="E193" s="27" t="n">
        <f aca="false">PriceMain!R479</f>
        <v>78.2</v>
      </c>
      <c r="F193" s="27" t="n">
        <f aca="false">PriceMain!Y479</f>
        <v>58.25</v>
      </c>
      <c r="G193" s="27" t="n">
        <f aca="false">PriceMain!AF479</f>
        <v>93.25</v>
      </c>
      <c r="H193" s="27" t="n">
        <f aca="false">PriceMain!AM479</f>
        <v>113.59</v>
      </c>
      <c r="I193" s="27" t="n">
        <f aca="false">PriceMain!AT479</f>
        <v>80.7471466064453</v>
      </c>
      <c r="J193" s="27" t="n">
        <f aca="false">PriceMain!BA479</f>
        <v>80.2471466064453</v>
      </c>
      <c r="K193" s="27" t="n">
        <f aca="false">PriceMain!BH479</f>
        <v>63.525</v>
      </c>
      <c r="L193" s="27" t="n">
        <f aca="false">PriceMain!BO479</f>
        <v>79.0721435546875</v>
      </c>
      <c r="M193" s="27" t="n">
        <f aca="false">PriceMain!BV479</f>
        <v>66.9971466064453</v>
      </c>
      <c r="N193" s="27" t="n">
        <f aca="false">PriceMain!CC479</f>
        <v>81.8471466064453</v>
      </c>
      <c r="O193" s="27" t="n">
        <f aca="false">PriceMain!CJ479</f>
        <v>68.7499923706055</v>
      </c>
    </row>
    <row r="194" customFormat="false" ht="12.75" hidden="false" customHeight="false" outlineLevel="0" collapsed="false">
      <c r="A194" s="0" t="n">
        <f aca="false">YEAR(B194)</f>
        <v>2014</v>
      </c>
      <c r="B194" s="15" t="n">
        <f aca="false">PriceMain!B480</f>
        <v>41852</v>
      </c>
      <c r="C194" s="27" t="n">
        <f aca="false">PriceMain!D480</f>
        <v>91.75</v>
      </c>
      <c r="D194" s="27" t="n">
        <f aca="false">PriceMain!K480</f>
        <v>92.9499969482422</v>
      </c>
      <c r="E194" s="27" t="n">
        <f aca="false">PriceMain!R480</f>
        <v>78.2</v>
      </c>
      <c r="F194" s="27" t="n">
        <f aca="false">PriceMain!Y480</f>
        <v>58.25</v>
      </c>
      <c r="G194" s="27" t="n">
        <f aca="false">PriceMain!AF480</f>
        <v>93.25</v>
      </c>
      <c r="H194" s="27" t="n">
        <f aca="false">PriceMain!AM480</f>
        <v>113.59</v>
      </c>
      <c r="I194" s="27" t="n">
        <f aca="false">PriceMain!AT480</f>
        <v>80.7471466064453</v>
      </c>
      <c r="J194" s="27" t="n">
        <f aca="false">PriceMain!BA480</f>
        <v>80.2471466064453</v>
      </c>
      <c r="K194" s="27" t="n">
        <f aca="false">PriceMain!BH480</f>
        <v>63.525</v>
      </c>
      <c r="L194" s="27" t="n">
        <f aca="false">PriceMain!BO480</f>
        <v>79.0721435546875</v>
      </c>
      <c r="M194" s="27" t="n">
        <f aca="false">PriceMain!BV480</f>
        <v>66.9971466064453</v>
      </c>
      <c r="N194" s="27" t="n">
        <f aca="false">PriceMain!CC480</f>
        <v>81.8471466064453</v>
      </c>
      <c r="O194" s="27" t="n">
        <f aca="false">PriceMain!CJ480</f>
        <v>68.75</v>
      </c>
    </row>
    <row r="195" customFormat="false" ht="12.75" hidden="false" customHeight="false" outlineLevel="0" collapsed="false">
      <c r="A195" s="0" t="n">
        <f aca="false">YEAR(B195)</f>
        <v>2014</v>
      </c>
      <c r="B195" s="15" t="n">
        <f aca="false">PriceMain!B481</f>
        <v>41883</v>
      </c>
      <c r="C195" s="27" t="n">
        <f aca="false">PriceMain!D481</f>
        <v>42.35</v>
      </c>
      <c r="D195" s="27" t="n">
        <f aca="false">PriceMain!K481</f>
        <v>35.0499992370606</v>
      </c>
      <c r="E195" s="27" t="n">
        <f aca="false">PriceMain!R481</f>
        <v>39.1</v>
      </c>
      <c r="F195" s="27" t="n">
        <f aca="false">PriceMain!Y481</f>
        <v>35.75</v>
      </c>
      <c r="G195" s="27" t="n">
        <f aca="false">PriceMain!AF481</f>
        <v>32.75</v>
      </c>
      <c r="H195" s="27" t="n">
        <f aca="false">PriceMain!AM481</f>
        <v>46.94</v>
      </c>
      <c r="I195" s="27" t="n">
        <f aca="false">PriceMain!AT481</f>
        <v>38.7521438598633</v>
      </c>
      <c r="J195" s="27" t="n">
        <f aca="false">PriceMain!BA481</f>
        <v>38.2521438598633</v>
      </c>
      <c r="K195" s="27" t="n">
        <f aca="false">PriceMain!BH481</f>
        <v>37.9094139099121</v>
      </c>
      <c r="L195" s="27" t="n">
        <f aca="false">PriceMain!BO481</f>
        <v>40.1521453857422</v>
      </c>
      <c r="M195" s="27" t="n">
        <f aca="false">PriceMain!BV481</f>
        <v>33.6021423339844</v>
      </c>
      <c r="N195" s="27" t="n">
        <f aca="false">PriceMain!CC481</f>
        <v>39.8521438598633</v>
      </c>
      <c r="O195" s="27" t="n">
        <f aca="false">PriceMain!CJ481</f>
        <v>44.0000038146973</v>
      </c>
    </row>
    <row r="196" customFormat="false" ht="12.75" hidden="false" customHeight="false" outlineLevel="0" collapsed="false">
      <c r="A196" s="0" t="n">
        <f aca="false">YEAR(B196)</f>
        <v>2014</v>
      </c>
      <c r="B196" s="15" t="n">
        <f aca="false">PriceMain!B482</f>
        <v>41913</v>
      </c>
      <c r="C196" s="27" t="n">
        <f aca="false">PriceMain!D482</f>
        <v>40.1</v>
      </c>
      <c r="D196" s="27" t="n">
        <f aca="false">PriceMain!K482</f>
        <v>30.9500007629395</v>
      </c>
      <c r="E196" s="27" t="n">
        <f aca="false">PriceMain!R482</f>
        <v>40.35</v>
      </c>
      <c r="F196" s="27" t="n">
        <f aca="false">PriceMain!Y482</f>
        <v>34.75</v>
      </c>
      <c r="G196" s="27" t="n">
        <f aca="false">PriceMain!AF482</f>
        <v>28</v>
      </c>
      <c r="H196" s="27" t="n">
        <f aca="false">PriceMain!AM482</f>
        <v>45.44</v>
      </c>
      <c r="I196" s="27" t="n">
        <f aca="false">PriceMain!AT482</f>
        <v>36.6489334106445</v>
      </c>
      <c r="J196" s="27" t="n">
        <f aca="false">PriceMain!BA482</f>
        <v>36.1489334106445</v>
      </c>
      <c r="K196" s="27" t="n">
        <f aca="false">PriceMain!BH482</f>
        <v>41.6499977111816</v>
      </c>
      <c r="L196" s="27" t="n">
        <f aca="false">PriceMain!BO482</f>
        <v>36.1489334106445</v>
      </c>
      <c r="M196" s="27" t="n">
        <f aca="false">PriceMain!BV482</f>
        <v>36.8989295959473</v>
      </c>
      <c r="N196" s="27" t="n">
        <f aca="false">PriceMain!CC482</f>
        <v>37.7489334106445</v>
      </c>
      <c r="O196" s="27" t="n">
        <f aca="false">PriceMain!CJ482</f>
        <v>38.5000022888184</v>
      </c>
    </row>
    <row r="197" customFormat="false" ht="12.75" hidden="false" customHeight="false" outlineLevel="0" collapsed="false">
      <c r="A197" s="0" t="n">
        <f aca="false">YEAR(B197)</f>
        <v>2014</v>
      </c>
      <c r="B197" s="15" t="n">
        <f aca="false">PriceMain!B483</f>
        <v>41944</v>
      </c>
      <c r="C197" s="27" t="n">
        <f aca="false">PriceMain!D483</f>
        <v>40.1</v>
      </c>
      <c r="D197" s="27" t="n">
        <f aca="false">PriceMain!K483</f>
        <v>34.2000007629395</v>
      </c>
      <c r="E197" s="27" t="n">
        <f aca="false">PriceMain!R483</f>
        <v>40.35</v>
      </c>
      <c r="F197" s="27" t="n">
        <f aca="false">PriceMain!Y483</f>
        <v>34.75</v>
      </c>
      <c r="G197" s="27" t="n">
        <f aca="false">PriceMain!AF483</f>
        <v>29</v>
      </c>
      <c r="H197" s="27" t="n">
        <f aca="false">PriceMain!AM483</f>
        <v>45.44</v>
      </c>
      <c r="I197" s="27" t="n">
        <f aca="false">PriceMain!AT483</f>
        <v>36.7489318847656</v>
      </c>
      <c r="J197" s="27" t="n">
        <f aca="false">PriceMain!BA483</f>
        <v>36.2489318847656</v>
      </c>
      <c r="K197" s="27" t="n">
        <f aca="false">PriceMain!BH483</f>
        <v>42.4469146728516</v>
      </c>
      <c r="L197" s="27" t="n">
        <f aca="false">PriceMain!BO483</f>
        <v>36.2489318847656</v>
      </c>
      <c r="M197" s="27" t="n">
        <f aca="false">PriceMain!BV483</f>
        <v>40.3989295959473</v>
      </c>
      <c r="N197" s="27" t="n">
        <f aca="false">PriceMain!CC483</f>
        <v>37.8489318847656</v>
      </c>
      <c r="O197" s="27" t="n">
        <f aca="false">PriceMain!CJ483</f>
        <v>39.6999954223633</v>
      </c>
    </row>
    <row r="198" customFormat="false" ht="12.75" hidden="false" customHeight="false" outlineLevel="0" collapsed="false">
      <c r="A198" s="0" t="n">
        <f aca="false">YEAR(B198)</f>
        <v>2014</v>
      </c>
      <c r="B198" s="15" t="n">
        <f aca="false">PriceMain!B484</f>
        <v>41974</v>
      </c>
      <c r="C198" s="27" t="n">
        <f aca="false">PriceMain!D484</f>
        <v>40.1</v>
      </c>
      <c r="D198" s="27" t="n">
        <f aca="false">PriceMain!K484</f>
        <v>33.8499984741211</v>
      </c>
      <c r="E198" s="27" t="n">
        <f aca="false">PriceMain!R484</f>
        <v>40.35</v>
      </c>
      <c r="F198" s="27" t="n">
        <f aca="false">PriceMain!Y484</f>
        <v>34.75</v>
      </c>
      <c r="G198" s="27" t="n">
        <f aca="false">PriceMain!AF484</f>
        <v>29</v>
      </c>
      <c r="H198" s="27" t="n">
        <f aca="false">PriceMain!AM484</f>
        <v>45.44</v>
      </c>
      <c r="I198" s="27" t="n">
        <f aca="false">PriceMain!AT484</f>
        <v>36.8489303588867</v>
      </c>
      <c r="J198" s="27" t="n">
        <f aca="false">PriceMain!BA484</f>
        <v>36.3489303588867</v>
      </c>
      <c r="K198" s="27" t="n">
        <f aca="false">PriceMain!BH484</f>
        <v>43.2023010253906</v>
      </c>
      <c r="L198" s="27" t="n">
        <f aca="false">PriceMain!BO484</f>
        <v>36.3489303588867</v>
      </c>
      <c r="M198" s="27" t="n">
        <f aca="false">PriceMain!BV484</f>
        <v>40.8989295959473</v>
      </c>
      <c r="N198" s="27" t="n">
        <f aca="false">PriceMain!CC484</f>
        <v>37.9489303588867</v>
      </c>
      <c r="O198" s="27" t="n">
        <f aca="false">PriceMain!CJ484</f>
        <v>39.6999954223633</v>
      </c>
    </row>
    <row r="199" customFormat="false" ht="12.75" hidden="false" customHeight="false" outlineLevel="0" collapsed="false">
      <c r="A199" s="0" t="n">
        <f aca="false">YEAR(B199)</f>
        <v>2015</v>
      </c>
      <c r="B199" s="15" t="n">
        <f aca="false">PriceMain!B485</f>
        <v>42005</v>
      </c>
      <c r="C199" s="27" t="n">
        <f aca="false">PriceMain!D485</f>
        <v>54.1</v>
      </c>
      <c r="D199" s="27" t="n">
        <f aca="false">PriceMain!K485</f>
        <v>39.4500007629395</v>
      </c>
      <c r="E199" s="27" t="n">
        <f aca="false">PriceMain!R485</f>
        <v>53.3</v>
      </c>
      <c r="F199" s="27" t="n">
        <f aca="false">PriceMain!Y485</f>
        <v>41.35</v>
      </c>
      <c r="G199" s="27" t="n">
        <f aca="false">PriceMain!AF485</f>
        <v>38</v>
      </c>
      <c r="H199" s="27" t="n">
        <f aca="false">PriceMain!AM485</f>
        <v>60.75</v>
      </c>
      <c r="I199" s="27" t="n">
        <f aca="false">PriceMain!AT485</f>
        <v>46.7878646850586</v>
      </c>
      <c r="J199" s="27" t="n">
        <f aca="false">PriceMain!BA485</f>
        <v>46.2878646850586</v>
      </c>
      <c r="K199" s="27" t="n">
        <f aca="false">PriceMain!BH485</f>
        <v>57.803840637207</v>
      </c>
      <c r="L199" s="27" t="n">
        <f aca="false">PriceMain!BO485</f>
        <v>46.2878646850586</v>
      </c>
      <c r="M199" s="27" t="n">
        <f aca="false">PriceMain!BV485</f>
        <v>48.7358665466309</v>
      </c>
      <c r="N199" s="27" t="n">
        <f aca="false">PriceMain!CC485</f>
        <v>47.8878646850586</v>
      </c>
      <c r="O199" s="27" t="n">
        <f aca="false">PriceMain!CJ485</f>
        <v>45.3699989318848</v>
      </c>
    </row>
    <row r="200" customFormat="false" ht="12.75" hidden="false" customHeight="false" outlineLevel="0" collapsed="false">
      <c r="A200" s="0" t="n">
        <f aca="false">YEAR(B200)</f>
        <v>2015</v>
      </c>
      <c r="B200" s="15" t="n">
        <f aca="false">PriceMain!B486</f>
        <v>42036</v>
      </c>
      <c r="C200" s="27" t="n">
        <f aca="false">PriceMain!D486</f>
        <v>54.1</v>
      </c>
      <c r="D200" s="27" t="n">
        <f aca="false">PriceMain!K486</f>
        <v>39.4500007629395</v>
      </c>
      <c r="E200" s="27" t="n">
        <f aca="false">PriceMain!R486</f>
        <v>53.3</v>
      </c>
      <c r="F200" s="27" t="n">
        <f aca="false">PriceMain!Y486</f>
        <v>45.95</v>
      </c>
      <c r="G200" s="27" t="n">
        <f aca="false">PriceMain!AF486</f>
        <v>38</v>
      </c>
      <c r="H200" s="27" t="n">
        <f aca="false">PriceMain!AM486</f>
        <v>60.75</v>
      </c>
      <c r="I200" s="27" t="n">
        <f aca="false">PriceMain!AT486</f>
        <v>46.4378623962402</v>
      </c>
      <c r="J200" s="27" t="n">
        <f aca="false">PriceMain!BA486</f>
        <v>45.9378623962402</v>
      </c>
      <c r="K200" s="27" t="n">
        <f aca="false">PriceMain!BH486</f>
        <v>55.803840637207</v>
      </c>
      <c r="L200" s="27" t="n">
        <f aca="false">PriceMain!BO486</f>
        <v>45.9378623962402</v>
      </c>
      <c r="M200" s="27" t="n">
        <f aca="false">PriceMain!BV486</f>
        <v>49.3878631591797</v>
      </c>
      <c r="N200" s="27" t="n">
        <f aca="false">PriceMain!CC486</f>
        <v>47.5378623962402</v>
      </c>
      <c r="O200" s="27" t="n">
        <f aca="false">PriceMain!CJ486</f>
        <v>44.0699920654297</v>
      </c>
    </row>
    <row r="201" customFormat="false" ht="12.75" hidden="false" customHeight="false" outlineLevel="0" collapsed="false">
      <c r="A201" s="0" t="n">
        <f aca="false">YEAR(B201)</f>
        <v>2015</v>
      </c>
      <c r="B201" s="15" t="n">
        <f aca="false">PriceMain!B487</f>
        <v>42064</v>
      </c>
      <c r="C201" s="27" t="n">
        <f aca="false">PriceMain!D487</f>
        <v>39.35</v>
      </c>
      <c r="D201" s="27" t="n">
        <f aca="false">PriceMain!K487</f>
        <v>37</v>
      </c>
      <c r="E201" s="27" t="n">
        <f aca="false">PriceMain!R487</f>
        <v>40.6000007629395</v>
      </c>
      <c r="F201" s="27" t="n">
        <f aca="false">PriceMain!Y487</f>
        <v>37.45</v>
      </c>
      <c r="G201" s="27" t="n">
        <f aca="false">PriceMain!AF487</f>
        <v>33.75</v>
      </c>
      <c r="H201" s="27" t="n">
        <f aca="false">PriceMain!AM487</f>
        <v>47</v>
      </c>
      <c r="I201" s="27" t="n">
        <f aca="false">PriceMain!AT487</f>
        <v>38.3985443115234</v>
      </c>
      <c r="J201" s="27" t="n">
        <f aca="false">PriceMain!BA487</f>
        <v>37.8985443115234</v>
      </c>
      <c r="K201" s="27" t="n">
        <f aca="false">PriceMain!BH487</f>
        <v>44.0469169616699</v>
      </c>
      <c r="L201" s="27" t="n">
        <f aca="false">PriceMain!BO487</f>
        <v>37.8985443115234</v>
      </c>
      <c r="M201" s="27" t="n">
        <f aca="false">PriceMain!BV487</f>
        <v>39.5985450744629</v>
      </c>
      <c r="N201" s="27" t="n">
        <f aca="false">PriceMain!CC487</f>
        <v>39.4985443115234</v>
      </c>
      <c r="O201" s="27" t="n">
        <f aca="false">PriceMain!CJ487</f>
        <v>41.9499931335449</v>
      </c>
    </row>
    <row r="202" customFormat="false" ht="12.75" hidden="false" customHeight="false" outlineLevel="0" collapsed="false">
      <c r="A202" s="0" t="n">
        <f aca="false">YEAR(B202)</f>
        <v>2015</v>
      </c>
      <c r="B202" s="15" t="n">
        <f aca="false">PriceMain!B488</f>
        <v>42095</v>
      </c>
      <c r="C202" s="27" t="n">
        <f aca="false">PriceMain!D488</f>
        <v>39.6</v>
      </c>
      <c r="D202" s="27" t="n">
        <f aca="false">PriceMain!K488</f>
        <v>35.2000007629395</v>
      </c>
      <c r="E202" s="27" t="n">
        <f aca="false">PriceMain!R488</f>
        <v>40.1999992370605</v>
      </c>
      <c r="F202" s="27" t="n">
        <f aca="false">PriceMain!Y488</f>
        <v>35.95</v>
      </c>
      <c r="G202" s="27" t="n">
        <f aca="false">PriceMain!AF488</f>
        <v>30.75</v>
      </c>
      <c r="H202" s="27" t="n">
        <f aca="false">PriceMain!AM488</f>
        <v>47.25</v>
      </c>
      <c r="I202" s="27" t="n">
        <f aca="false">PriceMain!AT488</f>
        <v>38.8485450744629</v>
      </c>
      <c r="J202" s="27" t="n">
        <f aca="false">PriceMain!BA488</f>
        <v>38.3485450744629</v>
      </c>
      <c r="K202" s="27" t="n">
        <f aca="false">PriceMain!BH488</f>
        <v>41.9469146728516</v>
      </c>
      <c r="L202" s="27" t="n">
        <f aca="false">PriceMain!BO488</f>
        <v>38.3485450744629</v>
      </c>
      <c r="M202" s="27" t="n">
        <f aca="false">PriceMain!BV488</f>
        <v>39.5985450744629</v>
      </c>
      <c r="N202" s="27" t="n">
        <f aca="false">PriceMain!CC488</f>
        <v>39.9485450744629</v>
      </c>
      <c r="O202" s="27" t="n">
        <f aca="false">PriceMain!CJ488</f>
        <v>41.2499885559082</v>
      </c>
    </row>
    <row r="203" customFormat="false" ht="12.75" hidden="false" customHeight="false" outlineLevel="0" collapsed="false">
      <c r="A203" s="0" t="n">
        <f aca="false">YEAR(B203)</f>
        <v>2015</v>
      </c>
      <c r="B203" s="15" t="n">
        <f aca="false">PriceMain!B489</f>
        <v>42125</v>
      </c>
      <c r="C203" s="27" t="n">
        <f aca="false">PriceMain!D489</f>
        <v>44.6</v>
      </c>
      <c r="D203" s="27" t="n">
        <f aca="false">PriceMain!K489</f>
        <v>39.5</v>
      </c>
      <c r="E203" s="27" t="n">
        <f aca="false">PriceMain!R489</f>
        <v>42.8</v>
      </c>
      <c r="F203" s="27" t="n">
        <f aca="false">PriceMain!Y489</f>
        <v>37.45</v>
      </c>
      <c r="G203" s="27" t="n">
        <f aca="false">PriceMain!AF489</f>
        <v>35.25</v>
      </c>
      <c r="H203" s="27" t="n">
        <f aca="false">PriceMain!AM489</f>
        <v>51.64</v>
      </c>
      <c r="I203" s="27" t="n">
        <f aca="false">PriceMain!AT489</f>
        <v>39.2535667419434</v>
      </c>
      <c r="J203" s="27" t="n">
        <f aca="false">PriceMain!BA489</f>
        <v>38.7535667419434</v>
      </c>
      <c r="K203" s="27" t="n">
        <f aca="false">PriceMain!BH489</f>
        <v>39.971915435791</v>
      </c>
      <c r="L203" s="27" t="n">
        <f aca="false">PriceMain!BO489</f>
        <v>40.7285652160645</v>
      </c>
      <c r="M203" s="27" t="n">
        <f aca="false">PriceMain!BV489</f>
        <v>35.1535682678223</v>
      </c>
      <c r="N203" s="27" t="n">
        <f aca="false">PriceMain!CC489</f>
        <v>40.3535667419434</v>
      </c>
      <c r="O203" s="27" t="n">
        <f aca="false">PriceMain!CJ489</f>
        <v>45.7500114440918</v>
      </c>
    </row>
    <row r="204" customFormat="false" ht="12.75" hidden="false" customHeight="false" outlineLevel="0" collapsed="false">
      <c r="A204" s="0" t="n">
        <f aca="false">YEAR(B204)</f>
        <v>2015</v>
      </c>
      <c r="B204" s="15" t="n">
        <f aca="false">PriceMain!B490</f>
        <v>42156</v>
      </c>
      <c r="C204" s="27" t="n">
        <f aca="false">PriceMain!D490</f>
        <v>67.5</v>
      </c>
      <c r="D204" s="27" t="n">
        <f aca="false">PriceMain!K490</f>
        <v>64.75</v>
      </c>
      <c r="E204" s="27" t="n">
        <f aca="false">PriceMain!R490</f>
        <v>58.95</v>
      </c>
      <c r="F204" s="27" t="n">
        <f aca="false">PriceMain!Y490</f>
        <v>50.25</v>
      </c>
      <c r="G204" s="27" t="n">
        <f aca="false">PriceMain!AF490</f>
        <v>59.5</v>
      </c>
      <c r="H204" s="27" t="n">
        <f aca="false">PriceMain!AM490</f>
        <v>77.34</v>
      </c>
      <c r="I204" s="27" t="n">
        <f aca="false">PriceMain!AT490</f>
        <v>50.9978561401367</v>
      </c>
      <c r="J204" s="27" t="n">
        <f aca="false">PriceMain!BA490</f>
        <v>50.4978561401367</v>
      </c>
      <c r="K204" s="27" t="n">
        <f aca="false">PriceMain!BH490</f>
        <v>42.2773025512695</v>
      </c>
      <c r="L204" s="27" t="n">
        <f aca="false">PriceMain!BO490</f>
        <v>53.4603576660156</v>
      </c>
      <c r="M204" s="27" t="n">
        <f aca="false">PriceMain!BV490</f>
        <v>45.4978561401367</v>
      </c>
      <c r="N204" s="27" t="n">
        <f aca="false">PriceMain!CC490</f>
        <v>52.0978561401367</v>
      </c>
      <c r="O204" s="27" t="n">
        <f aca="false">PriceMain!CJ490</f>
        <v>58.9999961853027</v>
      </c>
    </row>
    <row r="205" customFormat="false" ht="12.75" hidden="false" customHeight="false" outlineLevel="0" collapsed="false">
      <c r="A205" s="0" t="n">
        <f aca="false">YEAR(B205)</f>
        <v>2015</v>
      </c>
      <c r="B205" s="15" t="n">
        <f aca="false">PriceMain!B491</f>
        <v>42186</v>
      </c>
      <c r="C205" s="27" t="n">
        <f aca="false">PriceMain!D491</f>
        <v>93.75</v>
      </c>
      <c r="D205" s="27" t="n">
        <f aca="false">PriceMain!K491</f>
        <v>96.4599990844727</v>
      </c>
      <c r="E205" s="27" t="n">
        <f aca="false">PriceMain!R491</f>
        <v>80.2</v>
      </c>
      <c r="F205" s="27" t="n">
        <f aca="false">PriceMain!Y491</f>
        <v>59.25</v>
      </c>
      <c r="G205" s="27" t="n">
        <f aca="false">PriceMain!AF491</f>
        <v>95.25</v>
      </c>
      <c r="H205" s="27" t="n">
        <f aca="false">PriceMain!AM491</f>
        <v>115.59</v>
      </c>
      <c r="I205" s="27" t="n">
        <f aca="false">PriceMain!AT491</f>
        <v>82.7471466064453</v>
      </c>
      <c r="J205" s="27" t="n">
        <f aca="false">PriceMain!BA491</f>
        <v>82.2471466064453</v>
      </c>
      <c r="K205" s="27" t="n">
        <f aca="false">PriceMain!BH491</f>
        <v>64.925</v>
      </c>
      <c r="L205" s="27" t="n">
        <f aca="false">PriceMain!BO491</f>
        <v>80.4721450805664</v>
      </c>
      <c r="M205" s="27" t="n">
        <f aca="false">PriceMain!BV491</f>
        <v>68.9971466064453</v>
      </c>
      <c r="N205" s="27" t="n">
        <f aca="false">PriceMain!CC491</f>
        <v>83.8471466064453</v>
      </c>
      <c r="O205" s="27" t="n">
        <f aca="false">PriceMain!CJ491</f>
        <v>70.7499923706055</v>
      </c>
    </row>
    <row r="206" customFormat="false" ht="12.75" hidden="false" customHeight="false" outlineLevel="0" collapsed="false">
      <c r="A206" s="0" t="n">
        <f aca="false">YEAR(B206)</f>
        <v>2015</v>
      </c>
      <c r="B206" s="15" t="n">
        <f aca="false">PriceMain!B492</f>
        <v>42217</v>
      </c>
      <c r="C206" s="27" t="n">
        <f aca="false">PriceMain!D492</f>
        <v>93.75</v>
      </c>
      <c r="D206" s="27" t="n">
        <f aca="false">PriceMain!K492</f>
        <v>94.9499969482422</v>
      </c>
      <c r="E206" s="27" t="n">
        <f aca="false">PriceMain!R492</f>
        <v>80.2</v>
      </c>
      <c r="F206" s="27" t="n">
        <f aca="false">PriceMain!Y492</f>
        <v>59.25</v>
      </c>
      <c r="G206" s="27" t="n">
        <f aca="false">PriceMain!AF492</f>
        <v>95.25</v>
      </c>
      <c r="H206" s="27" t="n">
        <f aca="false">PriceMain!AM492</f>
        <v>115.59</v>
      </c>
      <c r="I206" s="27" t="n">
        <f aca="false">PriceMain!AT492</f>
        <v>82.7471466064453</v>
      </c>
      <c r="J206" s="27" t="n">
        <f aca="false">PriceMain!BA492</f>
        <v>82.2471466064453</v>
      </c>
      <c r="K206" s="27" t="n">
        <f aca="false">PriceMain!BH492</f>
        <v>64.925</v>
      </c>
      <c r="L206" s="27" t="n">
        <f aca="false">PriceMain!BO492</f>
        <v>80.4721450805664</v>
      </c>
      <c r="M206" s="27" t="n">
        <f aca="false">PriceMain!BV492</f>
        <v>68.9971466064453</v>
      </c>
      <c r="N206" s="27" t="n">
        <f aca="false">PriceMain!CC492</f>
        <v>83.8471466064453</v>
      </c>
      <c r="O206" s="27" t="n">
        <f aca="false">PriceMain!CJ492</f>
        <v>70.75</v>
      </c>
    </row>
    <row r="207" customFormat="false" ht="12.75" hidden="false" customHeight="false" outlineLevel="0" collapsed="false">
      <c r="A207" s="0" t="n">
        <f aca="false">YEAR(B207)</f>
        <v>2015</v>
      </c>
      <c r="B207" s="15" t="n">
        <f aca="false">PriceMain!B493</f>
        <v>42248</v>
      </c>
      <c r="C207" s="27" t="n">
        <f aca="false">PriceMain!D493</f>
        <v>42.65</v>
      </c>
      <c r="D207" s="27" t="n">
        <f aca="false">PriceMain!K493</f>
        <v>35.2999992370606</v>
      </c>
      <c r="E207" s="27" t="n">
        <f aca="false">PriceMain!R493</f>
        <v>39.4</v>
      </c>
      <c r="F207" s="27" t="n">
        <f aca="false">PriceMain!Y493</f>
        <v>35.85</v>
      </c>
      <c r="G207" s="27" t="n">
        <f aca="false">PriceMain!AF493</f>
        <v>33</v>
      </c>
      <c r="H207" s="27" t="n">
        <f aca="false">PriceMain!AM493</f>
        <v>47.24</v>
      </c>
      <c r="I207" s="27" t="n">
        <f aca="false">PriceMain!AT493</f>
        <v>39.2521438598633</v>
      </c>
      <c r="J207" s="27" t="n">
        <f aca="false">PriceMain!BA493</f>
        <v>38.7521438598633</v>
      </c>
      <c r="K207" s="27" t="n">
        <f aca="false">PriceMain!BH493</f>
        <v>38.3344139099121</v>
      </c>
      <c r="L207" s="27" t="n">
        <f aca="false">PriceMain!BO493</f>
        <v>40.5771446228027</v>
      </c>
      <c r="M207" s="27" t="n">
        <f aca="false">PriceMain!BV493</f>
        <v>34.1021423339844</v>
      </c>
      <c r="N207" s="27" t="n">
        <f aca="false">PriceMain!CC493</f>
        <v>40.3521438598633</v>
      </c>
      <c r="O207" s="27" t="n">
        <f aca="false">PriceMain!CJ493</f>
        <v>44.0000038146973</v>
      </c>
    </row>
    <row r="208" customFormat="false" ht="12.75" hidden="false" customHeight="false" outlineLevel="0" collapsed="false">
      <c r="A208" s="0" t="n">
        <f aca="false">YEAR(B208)</f>
        <v>2015</v>
      </c>
      <c r="B208" s="15" t="n">
        <f aca="false">PriceMain!B494</f>
        <v>42278</v>
      </c>
      <c r="C208" s="27" t="n">
        <f aca="false">PriceMain!D494</f>
        <v>40.4</v>
      </c>
      <c r="D208" s="27" t="n">
        <f aca="false">PriceMain!K494</f>
        <v>30.9500007629395</v>
      </c>
      <c r="E208" s="27" t="n">
        <f aca="false">PriceMain!R494</f>
        <v>40.65</v>
      </c>
      <c r="F208" s="27" t="n">
        <f aca="false">PriceMain!Y494</f>
        <v>34.85</v>
      </c>
      <c r="G208" s="27" t="n">
        <f aca="false">PriceMain!AF494</f>
        <v>28</v>
      </c>
      <c r="H208" s="27" t="n">
        <f aca="false">PriceMain!AM494</f>
        <v>45.74</v>
      </c>
      <c r="I208" s="27" t="n">
        <f aca="false">PriceMain!AT494</f>
        <v>37.1489334106445</v>
      </c>
      <c r="J208" s="27" t="n">
        <f aca="false">PriceMain!BA494</f>
        <v>36.6489334106445</v>
      </c>
      <c r="K208" s="27" t="n">
        <f aca="false">PriceMain!BH494</f>
        <v>41.8999977111816</v>
      </c>
      <c r="L208" s="27" t="n">
        <f aca="false">PriceMain!BO494</f>
        <v>36.6489334106445</v>
      </c>
      <c r="M208" s="27" t="n">
        <f aca="false">PriceMain!BV494</f>
        <v>37.3989295959473</v>
      </c>
      <c r="N208" s="27" t="n">
        <f aca="false">PriceMain!CC494</f>
        <v>38.2489334106445</v>
      </c>
      <c r="O208" s="27" t="n">
        <f aca="false">PriceMain!CJ494</f>
        <v>38.5000022888184</v>
      </c>
    </row>
    <row r="209" customFormat="false" ht="12.75" hidden="false" customHeight="false" outlineLevel="0" collapsed="false">
      <c r="A209" s="0" t="n">
        <f aca="false">YEAR(B209)</f>
        <v>2015</v>
      </c>
      <c r="B209" s="15" t="n">
        <f aca="false">PriceMain!B495</f>
        <v>42309</v>
      </c>
      <c r="C209" s="27" t="n">
        <f aca="false">PriceMain!D495</f>
        <v>40.4</v>
      </c>
      <c r="D209" s="27" t="n">
        <f aca="false">PriceMain!K495</f>
        <v>34.2000007629395</v>
      </c>
      <c r="E209" s="27" t="n">
        <f aca="false">PriceMain!R495</f>
        <v>40.65</v>
      </c>
      <c r="F209" s="27" t="n">
        <f aca="false">PriceMain!Y495</f>
        <v>34.85</v>
      </c>
      <c r="G209" s="27" t="n">
        <f aca="false">PriceMain!AF495</f>
        <v>29</v>
      </c>
      <c r="H209" s="27" t="n">
        <f aca="false">PriceMain!AM495</f>
        <v>45.74</v>
      </c>
      <c r="I209" s="27" t="n">
        <f aca="false">PriceMain!AT495</f>
        <v>37.2489318847656</v>
      </c>
      <c r="J209" s="27" t="n">
        <f aca="false">PriceMain!BA495</f>
        <v>36.7489318847656</v>
      </c>
      <c r="K209" s="27" t="n">
        <f aca="false">PriceMain!BH495</f>
        <v>42.6969146728516</v>
      </c>
      <c r="L209" s="27" t="n">
        <f aca="false">PriceMain!BO495</f>
        <v>36.7489318847656</v>
      </c>
      <c r="M209" s="27" t="n">
        <f aca="false">PriceMain!BV495</f>
        <v>40.8989295959473</v>
      </c>
      <c r="N209" s="27" t="n">
        <f aca="false">PriceMain!CC495</f>
        <v>38.3489318847656</v>
      </c>
      <c r="O209" s="27" t="n">
        <f aca="false">PriceMain!CJ495</f>
        <v>39.6999954223633</v>
      </c>
    </row>
    <row r="210" customFormat="false" ht="12.75" hidden="false" customHeight="false" outlineLevel="0" collapsed="false">
      <c r="A210" s="0" t="n">
        <f aca="false">YEAR(B210)</f>
        <v>2015</v>
      </c>
      <c r="B210" s="15" t="n">
        <f aca="false">PriceMain!B496</f>
        <v>42339</v>
      </c>
      <c r="C210" s="27" t="n">
        <f aca="false">PriceMain!D496</f>
        <v>40.4</v>
      </c>
      <c r="D210" s="27" t="n">
        <f aca="false">PriceMain!K496</f>
        <v>33.8499984741211</v>
      </c>
      <c r="E210" s="27" t="n">
        <f aca="false">PriceMain!R496</f>
        <v>40.65</v>
      </c>
      <c r="F210" s="27" t="n">
        <f aca="false">PriceMain!Y496</f>
        <v>34.85</v>
      </c>
      <c r="G210" s="27" t="n">
        <f aca="false">PriceMain!AF496</f>
        <v>29</v>
      </c>
      <c r="H210" s="27" t="n">
        <f aca="false">PriceMain!AM496</f>
        <v>45.74</v>
      </c>
      <c r="I210" s="27" t="n">
        <f aca="false">PriceMain!AT496</f>
        <v>37.3489303588867</v>
      </c>
      <c r="J210" s="27" t="n">
        <f aca="false">PriceMain!BA496</f>
        <v>36.8489303588867</v>
      </c>
      <c r="K210" s="27" t="n">
        <f aca="false">PriceMain!BH496</f>
        <v>43.4523010253906</v>
      </c>
      <c r="L210" s="27" t="n">
        <f aca="false">PriceMain!BO496</f>
        <v>36.8489303588867</v>
      </c>
      <c r="M210" s="27" t="n">
        <f aca="false">PriceMain!BV496</f>
        <v>41.3989295959473</v>
      </c>
      <c r="N210" s="27" t="n">
        <f aca="false">PriceMain!CC496</f>
        <v>38.4489303588867</v>
      </c>
      <c r="O210" s="27" t="n">
        <f aca="false">PriceMain!CJ496</f>
        <v>39.6999954223633</v>
      </c>
    </row>
    <row r="211" customFormat="false" ht="12.75" hidden="false" customHeight="false" outlineLevel="0" collapsed="false">
      <c r="A211" s="0" t="n">
        <f aca="false">YEAR(B211)</f>
        <v>2016</v>
      </c>
      <c r="B211" s="15" t="n">
        <f aca="false">PriceMain!B497</f>
        <v>42370</v>
      </c>
      <c r="C211" s="27" t="n">
        <f aca="false">PriceMain!D497</f>
        <v>54.4</v>
      </c>
      <c r="D211" s="27" t="n">
        <f aca="false">PriceMain!K497</f>
        <v>39.4500007629395</v>
      </c>
      <c r="E211" s="27" t="n">
        <f aca="false">PriceMain!R497</f>
        <v>53.6</v>
      </c>
      <c r="F211" s="27" t="n">
        <f aca="false">PriceMain!Y497</f>
        <v>41.45</v>
      </c>
      <c r="G211" s="27" t="n">
        <f aca="false">PriceMain!AF497</f>
        <v>38</v>
      </c>
      <c r="H211" s="27" t="n">
        <f aca="false">PriceMain!AM497</f>
        <v>61.05</v>
      </c>
      <c r="I211" s="27" t="n">
        <f aca="false">PriceMain!AT497</f>
        <v>47.2878646850586</v>
      </c>
      <c r="J211" s="27" t="n">
        <f aca="false">PriceMain!BA497</f>
        <v>46.7878646850586</v>
      </c>
      <c r="K211" s="27" t="n">
        <f aca="false">PriceMain!BH497</f>
        <v>58.303840637207</v>
      </c>
      <c r="L211" s="27" t="n">
        <f aca="false">PriceMain!BO497</f>
        <v>46.7878646850586</v>
      </c>
      <c r="M211" s="27" t="n">
        <f aca="false">PriceMain!BV497</f>
        <v>49.2358665466309</v>
      </c>
      <c r="N211" s="27" t="n">
        <f aca="false">PriceMain!CC497</f>
        <v>48.3878646850586</v>
      </c>
      <c r="O211" s="27" t="n">
        <f aca="false">PriceMain!CJ497</f>
        <v>45.3699989318848</v>
      </c>
    </row>
    <row r="212" customFormat="false" ht="12.75" hidden="false" customHeight="false" outlineLevel="0" collapsed="false">
      <c r="A212" s="0" t="n">
        <f aca="false">YEAR(B212)</f>
        <v>2016</v>
      </c>
      <c r="B212" s="15" t="n">
        <f aca="false">PriceMain!B498</f>
        <v>42401</v>
      </c>
      <c r="C212" s="27" t="n">
        <f aca="false">PriceMain!D498</f>
        <v>54.4</v>
      </c>
      <c r="D212" s="27" t="n">
        <f aca="false">PriceMain!K498</f>
        <v>39.4500007629395</v>
      </c>
      <c r="E212" s="27" t="n">
        <f aca="false">PriceMain!R498</f>
        <v>53.6</v>
      </c>
      <c r="F212" s="27" t="n">
        <f aca="false">PriceMain!Y498</f>
        <v>46.05</v>
      </c>
      <c r="G212" s="27" t="n">
        <f aca="false">PriceMain!AF498</f>
        <v>38</v>
      </c>
      <c r="H212" s="27" t="n">
        <f aca="false">PriceMain!AM498</f>
        <v>61.05</v>
      </c>
      <c r="I212" s="27" t="n">
        <f aca="false">PriceMain!AT498</f>
        <v>46.9378623962402</v>
      </c>
      <c r="J212" s="27" t="n">
        <f aca="false">PriceMain!BA498</f>
        <v>46.4378623962402</v>
      </c>
      <c r="K212" s="27" t="n">
        <f aca="false">PriceMain!BH498</f>
        <v>56.303840637207</v>
      </c>
      <c r="L212" s="27" t="n">
        <f aca="false">PriceMain!BO498</f>
        <v>46.4378623962402</v>
      </c>
      <c r="M212" s="27" t="n">
        <f aca="false">PriceMain!BV498</f>
        <v>49.8878631591797</v>
      </c>
      <c r="N212" s="27" t="n">
        <f aca="false">PriceMain!CC498</f>
        <v>48.0378623962402</v>
      </c>
      <c r="O212" s="27" t="n">
        <f aca="false">PriceMain!CJ498</f>
        <v>44.0699920654297</v>
      </c>
    </row>
    <row r="213" customFormat="false" ht="12.75" hidden="false" customHeight="false" outlineLevel="0" collapsed="false">
      <c r="A213" s="0" t="n">
        <f aca="false">YEAR(B213)</f>
        <v>2016</v>
      </c>
      <c r="B213" s="15" t="n">
        <f aca="false">PriceMain!B499</f>
        <v>42430</v>
      </c>
      <c r="C213" s="27" t="n">
        <f aca="false">PriceMain!D499</f>
        <v>39.65</v>
      </c>
      <c r="D213" s="27" t="n">
        <f aca="false">PriceMain!K499</f>
        <v>37</v>
      </c>
      <c r="E213" s="27" t="n">
        <f aca="false">PriceMain!R499</f>
        <v>40.9000007629395</v>
      </c>
      <c r="F213" s="27" t="n">
        <f aca="false">PriceMain!Y499</f>
        <v>37.55</v>
      </c>
      <c r="G213" s="27" t="n">
        <f aca="false">PriceMain!AF499</f>
        <v>33.75</v>
      </c>
      <c r="H213" s="27" t="n">
        <f aca="false">PriceMain!AM499</f>
        <v>47.3</v>
      </c>
      <c r="I213" s="27" t="n">
        <f aca="false">PriceMain!AT499</f>
        <v>38.8985443115234</v>
      </c>
      <c r="J213" s="27" t="n">
        <f aca="false">PriceMain!BA499</f>
        <v>38.3985443115234</v>
      </c>
      <c r="K213" s="27" t="n">
        <f aca="false">PriceMain!BH499</f>
        <v>44.2969169616699</v>
      </c>
      <c r="L213" s="27" t="n">
        <f aca="false">PriceMain!BO499</f>
        <v>38.3985443115234</v>
      </c>
      <c r="M213" s="27" t="n">
        <f aca="false">PriceMain!BV499</f>
        <v>40.0985450744629</v>
      </c>
      <c r="N213" s="27" t="n">
        <f aca="false">PriceMain!CC499</f>
        <v>39.9985443115234</v>
      </c>
      <c r="O213" s="27" t="n">
        <f aca="false">PriceMain!CJ499</f>
        <v>41.9499931335449</v>
      </c>
    </row>
    <row r="214" customFormat="false" ht="12.75" hidden="false" customHeight="false" outlineLevel="0" collapsed="false">
      <c r="A214" s="0" t="n">
        <f aca="false">YEAR(B214)</f>
        <v>2016</v>
      </c>
      <c r="B214" s="15" t="n">
        <f aca="false">PriceMain!B500</f>
        <v>42461</v>
      </c>
      <c r="C214" s="27" t="n">
        <f aca="false">PriceMain!D500</f>
        <v>39.9</v>
      </c>
      <c r="D214" s="27" t="n">
        <f aca="false">PriceMain!K500</f>
        <v>35.2000007629395</v>
      </c>
      <c r="E214" s="27" t="n">
        <f aca="false">PriceMain!R500</f>
        <v>40.4999992370605</v>
      </c>
      <c r="F214" s="27" t="n">
        <f aca="false">PriceMain!Y500</f>
        <v>36.05</v>
      </c>
      <c r="G214" s="27" t="n">
        <f aca="false">PriceMain!AF500</f>
        <v>30.75</v>
      </c>
      <c r="H214" s="27" t="n">
        <f aca="false">PriceMain!AM500</f>
        <v>47.55</v>
      </c>
      <c r="I214" s="27" t="n">
        <f aca="false">PriceMain!AT500</f>
        <v>39.3485450744629</v>
      </c>
      <c r="J214" s="27" t="n">
        <f aca="false">PriceMain!BA500</f>
        <v>38.8485450744629</v>
      </c>
      <c r="K214" s="27" t="n">
        <f aca="false">PriceMain!BH500</f>
        <v>42.1969146728516</v>
      </c>
      <c r="L214" s="27" t="n">
        <f aca="false">PriceMain!BO500</f>
        <v>38.8485450744629</v>
      </c>
      <c r="M214" s="27" t="n">
        <f aca="false">PriceMain!BV500</f>
        <v>40.0985450744629</v>
      </c>
      <c r="N214" s="27" t="n">
        <f aca="false">PriceMain!CC500</f>
        <v>40.4485450744629</v>
      </c>
      <c r="O214" s="27" t="n">
        <f aca="false">PriceMain!CJ500</f>
        <v>41.2499885559082</v>
      </c>
    </row>
    <row r="215" customFormat="false" ht="12.75" hidden="false" customHeight="false" outlineLevel="0" collapsed="false">
      <c r="A215" s="0" t="n">
        <f aca="false">YEAR(B215)</f>
        <v>2016</v>
      </c>
      <c r="B215" s="15" t="n">
        <f aca="false">PriceMain!B501</f>
        <v>42491</v>
      </c>
      <c r="C215" s="27" t="n">
        <f aca="false">PriceMain!D501</f>
        <v>45.1</v>
      </c>
      <c r="D215" s="27" t="n">
        <f aca="false">PriceMain!K501</f>
        <v>39.5</v>
      </c>
      <c r="E215" s="27" t="n">
        <f aca="false">PriceMain!R501</f>
        <v>43.3</v>
      </c>
      <c r="F215" s="27" t="n">
        <f aca="false">PriceMain!Y501</f>
        <v>37.55</v>
      </c>
      <c r="G215" s="27" t="n">
        <f aca="false">PriceMain!AF501</f>
        <v>35.25</v>
      </c>
      <c r="H215" s="27" t="n">
        <f aca="false">PriceMain!AM501</f>
        <v>52.14</v>
      </c>
      <c r="I215" s="27" t="n">
        <f aca="false">PriceMain!AT501</f>
        <v>39.7535667419434</v>
      </c>
      <c r="J215" s="27" t="n">
        <f aca="false">PriceMain!BA501</f>
        <v>39.2535667419434</v>
      </c>
      <c r="K215" s="27" t="n">
        <f aca="false">PriceMain!BH501</f>
        <v>40.396915435791</v>
      </c>
      <c r="L215" s="27" t="n">
        <f aca="false">PriceMain!BO501</f>
        <v>41.1535682678223</v>
      </c>
      <c r="M215" s="27" t="n">
        <f aca="false">PriceMain!BV501</f>
        <v>35.6535682678223</v>
      </c>
      <c r="N215" s="27" t="n">
        <f aca="false">PriceMain!CC501</f>
        <v>40.8535667419434</v>
      </c>
      <c r="O215" s="27" t="n">
        <f aca="false">PriceMain!CJ501</f>
        <v>45.7500114440918</v>
      </c>
    </row>
    <row r="216" customFormat="false" ht="12.75" hidden="false" customHeight="false" outlineLevel="0" collapsed="false">
      <c r="A216" s="0" t="n">
        <f aca="false">YEAR(B216)</f>
        <v>2016</v>
      </c>
      <c r="B216" s="15" t="n">
        <f aca="false">PriceMain!B502</f>
        <v>42522</v>
      </c>
      <c r="C216" s="27" t="n">
        <f aca="false">PriceMain!D502</f>
        <v>68.5</v>
      </c>
      <c r="D216" s="27" t="n">
        <f aca="false">PriceMain!K502</f>
        <v>65.25</v>
      </c>
      <c r="E216" s="27" t="n">
        <f aca="false">PriceMain!R502</f>
        <v>59.95</v>
      </c>
      <c r="F216" s="27" t="n">
        <f aca="false">PriceMain!Y502</f>
        <v>50.75</v>
      </c>
      <c r="G216" s="27" t="n">
        <f aca="false">PriceMain!AF502</f>
        <v>60</v>
      </c>
      <c r="H216" s="27" t="n">
        <f aca="false">PriceMain!AM502</f>
        <v>78.34</v>
      </c>
      <c r="I216" s="27" t="n">
        <f aca="false">PriceMain!AT502</f>
        <v>51.9978561401367</v>
      </c>
      <c r="J216" s="27" t="n">
        <f aca="false">PriceMain!BA502</f>
        <v>51.4978561401367</v>
      </c>
      <c r="K216" s="27" t="n">
        <f aca="false">PriceMain!BH502</f>
        <v>42.9273025512695</v>
      </c>
      <c r="L216" s="27" t="n">
        <f aca="false">PriceMain!BO502</f>
        <v>54.1103553771973</v>
      </c>
      <c r="M216" s="27" t="n">
        <f aca="false">PriceMain!BV502</f>
        <v>46.4978561401367</v>
      </c>
      <c r="N216" s="27" t="n">
        <f aca="false">PriceMain!CC502</f>
        <v>53.0978561401367</v>
      </c>
      <c r="O216" s="27" t="n">
        <f aca="false">PriceMain!CJ502</f>
        <v>58.9999961853027</v>
      </c>
    </row>
    <row r="217" customFormat="false" ht="12.75" hidden="false" customHeight="false" outlineLevel="0" collapsed="false">
      <c r="A217" s="0" t="n">
        <f aca="false">YEAR(B217)</f>
        <v>2016</v>
      </c>
      <c r="B217" s="15" t="n">
        <f aca="false">PriceMain!B503</f>
        <v>42552</v>
      </c>
      <c r="C217" s="27" t="n">
        <f aca="false">PriceMain!D503</f>
        <v>95.75</v>
      </c>
      <c r="D217" s="27" t="n">
        <f aca="false">PriceMain!K503</f>
        <v>98.4599990844727</v>
      </c>
      <c r="E217" s="27" t="n">
        <f aca="false">PriceMain!R503</f>
        <v>82.2</v>
      </c>
      <c r="F217" s="27" t="n">
        <f aca="false">PriceMain!Y503</f>
        <v>60.25</v>
      </c>
      <c r="G217" s="27" t="n">
        <f aca="false">PriceMain!AF503</f>
        <v>97.25</v>
      </c>
      <c r="H217" s="27" t="n">
        <f aca="false">PriceMain!AM503</f>
        <v>117.59</v>
      </c>
      <c r="I217" s="27" t="n">
        <f aca="false">PriceMain!AT503</f>
        <v>84.7471466064453</v>
      </c>
      <c r="J217" s="27" t="n">
        <f aca="false">PriceMain!BA503</f>
        <v>84.2471466064453</v>
      </c>
      <c r="K217" s="27" t="n">
        <f aca="false">PriceMain!BH503</f>
        <v>66.325</v>
      </c>
      <c r="L217" s="27" t="n">
        <f aca="false">PriceMain!BO503</f>
        <v>81.8721466064453</v>
      </c>
      <c r="M217" s="27" t="n">
        <f aca="false">PriceMain!BV503</f>
        <v>70.9971466064453</v>
      </c>
      <c r="N217" s="27" t="n">
        <f aca="false">PriceMain!CC503</f>
        <v>85.8471466064453</v>
      </c>
      <c r="O217" s="27" t="n">
        <f aca="false">PriceMain!CJ503</f>
        <v>70.7499923706055</v>
      </c>
    </row>
    <row r="218" customFormat="false" ht="12.75" hidden="false" customHeight="false" outlineLevel="0" collapsed="false">
      <c r="A218" s="0" t="n">
        <f aca="false">YEAR(B218)</f>
        <v>2016</v>
      </c>
      <c r="B218" s="15" t="n">
        <f aca="false">PriceMain!B504</f>
        <v>42583</v>
      </c>
      <c r="C218" s="27" t="n">
        <f aca="false">PriceMain!D504</f>
        <v>95.75</v>
      </c>
      <c r="D218" s="27" t="n">
        <f aca="false">PriceMain!K504</f>
        <v>96.9499969482422</v>
      </c>
      <c r="E218" s="27" t="n">
        <f aca="false">PriceMain!R504</f>
        <v>82.2</v>
      </c>
      <c r="F218" s="27" t="n">
        <f aca="false">PriceMain!Y504</f>
        <v>60.25</v>
      </c>
      <c r="G218" s="27" t="n">
        <f aca="false">PriceMain!AF504</f>
        <v>97.25</v>
      </c>
      <c r="H218" s="27" t="n">
        <f aca="false">PriceMain!AM504</f>
        <v>117.59</v>
      </c>
      <c r="I218" s="27" t="n">
        <f aca="false">PriceMain!AT504</f>
        <v>84.7471466064453</v>
      </c>
      <c r="J218" s="27" t="n">
        <f aca="false">PriceMain!BA504</f>
        <v>84.2471466064453</v>
      </c>
      <c r="K218" s="27" t="n">
        <f aca="false">PriceMain!BH504</f>
        <v>66.325</v>
      </c>
      <c r="L218" s="27" t="n">
        <f aca="false">PriceMain!BO504</f>
        <v>81.8721466064453</v>
      </c>
      <c r="M218" s="27" t="n">
        <f aca="false">PriceMain!BV504</f>
        <v>70.9971466064453</v>
      </c>
      <c r="N218" s="27" t="n">
        <f aca="false">PriceMain!CC504</f>
        <v>85.8471466064453</v>
      </c>
      <c r="O218" s="27" t="n">
        <f aca="false">PriceMain!CJ504</f>
        <v>70.75</v>
      </c>
    </row>
    <row r="219" customFormat="false" ht="12.75" hidden="false" customHeight="false" outlineLevel="0" collapsed="false">
      <c r="A219" s="0" t="n">
        <f aca="false">YEAR(B219)</f>
        <v>2016</v>
      </c>
      <c r="B219" s="15" t="n">
        <f aca="false">PriceMain!B505</f>
        <v>42614</v>
      </c>
      <c r="C219" s="27" t="n">
        <f aca="false">PriceMain!D505</f>
        <v>42.95</v>
      </c>
      <c r="D219" s="27" t="n">
        <f aca="false">PriceMain!K505</f>
        <v>35.5499992370606</v>
      </c>
      <c r="E219" s="27" t="n">
        <f aca="false">PriceMain!R505</f>
        <v>39.7</v>
      </c>
      <c r="F219" s="27" t="n">
        <f aca="false">PriceMain!Y505</f>
        <v>35.95</v>
      </c>
      <c r="G219" s="27" t="n">
        <f aca="false">PriceMain!AF505</f>
        <v>33.25</v>
      </c>
      <c r="H219" s="27" t="n">
        <f aca="false">PriceMain!AM505</f>
        <v>47.54</v>
      </c>
      <c r="I219" s="27" t="n">
        <f aca="false">PriceMain!AT505</f>
        <v>39.7521438598633</v>
      </c>
      <c r="J219" s="27" t="n">
        <f aca="false">PriceMain!BA505</f>
        <v>39.2521438598633</v>
      </c>
      <c r="K219" s="27" t="n">
        <f aca="false">PriceMain!BH505</f>
        <v>38.7594139099121</v>
      </c>
      <c r="L219" s="27" t="n">
        <f aca="false">PriceMain!BO505</f>
        <v>41.0021438598633</v>
      </c>
      <c r="M219" s="27" t="n">
        <f aca="false">PriceMain!BV505</f>
        <v>34.6021423339844</v>
      </c>
      <c r="N219" s="27" t="n">
        <f aca="false">PriceMain!CC505</f>
        <v>40.8521438598633</v>
      </c>
      <c r="O219" s="27" t="n">
        <f aca="false">PriceMain!CJ505</f>
        <v>44.0000038146973</v>
      </c>
    </row>
    <row r="220" customFormat="false" ht="12.75" hidden="false" customHeight="false" outlineLevel="0" collapsed="false">
      <c r="A220" s="0" t="n">
        <f aca="false">YEAR(B220)</f>
        <v>2016</v>
      </c>
      <c r="B220" s="15" t="n">
        <f aca="false">PriceMain!B506</f>
        <v>42644</v>
      </c>
      <c r="C220" s="27" t="n">
        <f aca="false">PriceMain!D506</f>
        <v>40.7</v>
      </c>
      <c r="D220" s="27" t="n">
        <f aca="false">PriceMain!K506</f>
        <v>30.9500007629395</v>
      </c>
      <c r="E220" s="27" t="n">
        <f aca="false">PriceMain!R506</f>
        <v>40.95</v>
      </c>
      <c r="F220" s="27" t="n">
        <f aca="false">PriceMain!Y506</f>
        <v>34.95</v>
      </c>
      <c r="G220" s="27" t="n">
        <f aca="false">PriceMain!AF506</f>
        <v>28</v>
      </c>
      <c r="H220" s="27" t="n">
        <f aca="false">PriceMain!AM506</f>
        <v>46.04</v>
      </c>
      <c r="I220" s="27" t="n">
        <f aca="false">PriceMain!AT506</f>
        <v>37.6489334106445</v>
      </c>
      <c r="J220" s="27" t="n">
        <f aca="false">PriceMain!BA506</f>
        <v>37.1489334106445</v>
      </c>
      <c r="K220" s="27" t="n">
        <f aca="false">PriceMain!BH506</f>
        <v>42.1499977111816</v>
      </c>
      <c r="L220" s="27" t="n">
        <f aca="false">PriceMain!BO506</f>
        <v>37.1489334106445</v>
      </c>
      <c r="M220" s="27" t="n">
        <f aca="false">PriceMain!BV506</f>
        <v>37.8989295959473</v>
      </c>
      <c r="N220" s="27" t="n">
        <f aca="false">PriceMain!CC506</f>
        <v>38.7489334106445</v>
      </c>
      <c r="O220" s="27" t="n">
        <f aca="false">PriceMain!CJ506</f>
        <v>38.5000022888184</v>
      </c>
    </row>
    <row r="221" customFormat="false" ht="12.75" hidden="false" customHeight="false" outlineLevel="0" collapsed="false">
      <c r="A221" s="0" t="n">
        <f aca="false">YEAR(B221)</f>
        <v>2016</v>
      </c>
      <c r="B221" s="15" t="n">
        <f aca="false">PriceMain!B507</f>
        <v>42675</v>
      </c>
      <c r="C221" s="27" t="n">
        <f aca="false">PriceMain!D507</f>
        <v>40.7</v>
      </c>
      <c r="D221" s="27" t="n">
        <f aca="false">PriceMain!K507</f>
        <v>34.2000007629395</v>
      </c>
      <c r="E221" s="27" t="n">
        <f aca="false">PriceMain!R507</f>
        <v>40.95</v>
      </c>
      <c r="F221" s="27" t="n">
        <f aca="false">PriceMain!Y507</f>
        <v>34.95</v>
      </c>
      <c r="G221" s="27" t="n">
        <f aca="false">PriceMain!AF507</f>
        <v>29</v>
      </c>
      <c r="H221" s="27" t="n">
        <f aca="false">PriceMain!AM507</f>
        <v>46.04</v>
      </c>
      <c r="I221" s="27" t="n">
        <f aca="false">PriceMain!AT507</f>
        <v>37.7489318847656</v>
      </c>
      <c r="J221" s="27" t="n">
        <f aca="false">PriceMain!BA507</f>
        <v>37.2489318847656</v>
      </c>
      <c r="K221" s="27" t="n">
        <f aca="false">PriceMain!BH507</f>
        <v>42.9469146728516</v>
      </c>
      <c r="L221" s="27" t="n">
        <f aca="false">PriceMain!BO507</f>
        <v>37.2489318847656</v>
      </c>
      <c r="M221" s="27" t="n">
        <f aca="false">PriceMain!BV507</f>
        <v>41.3989295959473</v>
      </c>
      <c r="N221" s="27" t="n">
        <f aca="false">PriceMain!CC507</f>
        <v>38.8489318847656</v>
      </c>
      <c r="O221" s="27" t="n">
        <f aca="false">PriceMain!CJ507</f>
        <v>39.6999954223633</v>
      </c>
    </row>
    <row r="222" customFormat="false" ht="12.75" hidden="false" customHeight="false" outlineLevel="0" collapsed="false">
      <c r="A222" s="0" t="n">
        <f aca="false">YEAR(B222)</f>
        <v>2016</v>
      </c>
      <c r="B222" s="15" t="n">
        <f aca="false">PriceMain!B508</f>
        <v>42705</v>
      </c>
      <c r="C222" s="27" t="n">
        <f aca="false">PriceMain!D508</f>
        <v>40.7</v>
      </c>
      <c r="D222" s="27" t="n">
        <f aca="false">PriceMain!K508</f>
        <v>33.8499984741211</v>
      </c>
      <c r="E222" s="27" t="n">
        <f aca="false">PriceMain!R508</f>
        <v>40.95</v>
      </c>
      <c r="F222" s="27" t="n">
        <f aca="false">PriceMain!Y508</f>
        <v>34.95</v>
      </c>
      <c r="G222" s="27" t="n">
        <f aca="false">PriceMain!AF508</f>
        <v>29</v>
      </c>
      <c r="H222" s="27" t="n">
        <f aca="false">PriceMain!AM508</f>
        <v>46.04</v>
      </c>
      <c r="I222" s="27" t="n">
        <f aca="false">PriceMain!AT508</f>
        <v>37.8489303588867</v>
      </c>
      <c r="J222" s="27" t="n">
        <f aca="false">PriceMain!BA508</f>
        <v>37.3489303588867</v>
      </c>
      <c r="K222" s="27" t="n">
        <f aca="false">PriceMain!BH508</f>
        <v>43.7023010253906</v>
      </c>
      <c r="L222" s="27" t="n">
        <f aca="false">PriceMain!BO508</f>
        <v>37.3489303588867</v>
      </c>
      <c r="M222" s="27" t="n">
        <f aca="false">PriceMain!BV508</f>
        <v>41.8989295959473</v>
      </c>
      <c r="N222" s="27" t="n">
        <f aca="false">PriceMain!CC508</f>
        <v>38.9489303588867</v>
      </c>
      <c r="O222" s="27" t="n">
        <f aca="false">PriceMain!CJ508</f>
        <v>39.6999954223633</v>
      </c>
    </row>
    <row r="223" customFormat="false" ht="12.75" hidden="false" customHeight="false" outlineLevel="0" collapsed="false">
      <c r="A223" s="0" t="n">
        <f aca="false">YEAR(B223)</f>
        <v>2017</v>
      </c>
      <c r="B223" s="15" t="n">
        <f aca="false">PriceMain!B509</f>
        <v>42736</v>
      </c>
      <c r="C223" s="27" t="n">
        <f aca="false">PriceMain!D509</f>
        <v>54.7</v>
      </c>
      <c r="D223" s="27" t="n">
        <f aca="false">PriceMain!K509</f>
        <v>39.4500007629395</v>
      </c>
      <c r="E223" s="27" t="n">
        <f aca="false">PriceMain!R509</f>
        <v>53.9</v>
      </c>
      <c r="F223" s="27" t="n">
        <f aca="false">PriceMain!Y509</f>
        <v>41.55</v>
      </c>
      <c r="G223" s="27" t="n">
        <f aca="false">PriceMain!AF509</f>
        <v>38</v>
      </c>
      <c r="H223" s="27" t="n">
        <f aca="false">PriceMain!AM509</f>
        <v>61.35</v>
      </c>
      <c r="I223" s="27" t="n">
        <f aca="false">PriceMain!AT509</f>
        <v>47.7878646850586</v>
      </c>
      <c r="J223" s="27" t="n">
        <f aca="false">PriceMain!BA509</f>
        <v>47.2878646850586</v>
      </c>
      <c r="K223" s="27" t="n">
        <f aca="false">PriceMain!BH509</f>
        <v>58.803840637207</v>
      </c>
      <c r="L223" s="27" t="n">
        <f aca="false">PriceMain!BO509</f>
        <v>47.2878646850586</v>
      </c>
      <c r="M223" s="27" t="n">
        <f aca="false">PriceMain!BV509</f>
        <v>49.7358665466309</v>
      </c>
      <c r="N223" s="27" t="n">
        <f aca="false">PriceMain!CC509</f>
        <v>48.8878646850586</v>
      </c>
      <c r="O223" s="27" t="n">
        <f aca="false">PriceMain!CJ509</f>
        <v>45.3699989318848</v>
      </c>
    </row>
    <row r="224" customFormat="false" ht="12.75" hidden="false" customHeight="false" outlineLevel="0" collapsed="false">
      <c r="A224" s="0" t="n">
        <f aca="false">YEAR(B224)</f>
        <v>2017</v>
      </c>
      <c r="B224" s="15" t="n">
        <f aca="false">PriceMain!B510</f>
        <v>42767</v>
      </c>
      <c r="C224" s="27" t="n">
        <f aca="false">PriceMain!D510</f>
        <v>54.7</v>
      </c>
      <c r="D224" s="27" t="n">
        <f aca="false">PriceMain!K510</f>
        <v>39.4500007629395</v>
      </c>
      <c r="E224" s="27" t="n">
        <f aca="false">PriceMain!R510</f>
        <v>53.9</v>
      </c>
      <c r="F224" s="27" t="n">
        <f aca="false">PriceMain!Y510</f>
        <v>46.15</v>
      </c>
      <c r="G224" s="27" t="n">
        <f aca="false">PriceMain!AF510</f>
        <v>38</v>
      </c>
      <c r="H224" s="27" t="n">
        <f aca="false">PriceMain!AM510</f>
        <v>61.35</v>
      </c>
      <c r="I224" s="27" t="n">
        <f aca="false">PriceMain!AT510</f>
        <v>47.4378623962402</v>
      </c>
      <c r="J224" s="27" t="n">
        <f aca="false">PriceMain!BA510</f>
        <v>46.9378623962402</v>
      </c>
      <c r="K224" s="27" t="n">
        <f aca="false">PriceMain!BH510</f>
        <v>56.803840637207</v>
      </c>
      <c r="L224" s="27" t="n">
        <f aca="false">PriceMain!BO510</f>
        <v>46.9378623962402</v>
      </c>
      <c r="M224" s="27" t="n">
        <f aca="false">PriceMain!BV510</f>
        <v>50.3878631591797</v>
      </c>
      <c r="N224" s="27" t="n">
        <f aca="false">PriceMain!CC510</f>
        <v>48.5378623962402</v>
      </c>
      <c r="O224" s="27" t="n">
        <f aca="false">PriceMain!CJ510</f>
        <v>44.0699920654297</v>
      </c>
    </row>
    <row r="225" customFormat="false" ht="12.75" hidden="false" customHeight="false" outlineLevel="0" collapsed="false">
      <c r="A225" s="0" t="n">
        <f aca="false">YEAR(B225)</f>
        <v>2017</v>
      </c>
      <c r="B225" s="15" t="n">
        <f aca="false">PriceMain!B511</f>
        <v>42795</v>
      </c>
      <c r="C225" s="27" t="n">
        <f aca="false">PriceMain!D511</f>
        <v>39.95</v>
      </c>
      <c r="D225" s="27" t="n">
        <f aca="false">PriceMain!K511</f>
        <v>37</v>
      </c>
      <c r="E225" s="27" t="n">
        <f aca="false">PriceMain!R511</f>
        <v>41.2000007629394</v>
      </c>
      <c r="F225" s="27" t="n">
        <f aca="false">PriceMain!Y511</f>
        <v>37.65</v>
      </c>
      <c r="G225" s="27" t="n">
        <f aca="false">PriceMain!AF511</f>
        <v>33.75</v>
      </c>
      <c r="H225" s="27" t="n">
        <f aca="false">PriceMain!AM511</f>
        <v>47.6</v>
      </c>
      <c r="I225" s="27" t="n">
        <f aca="false">PriceMain!AT511</f>
        <v>39.3985443115234</v>
      </c>
      <c r="J225" s="27" t="n">
        <f aca="false">PriceMain!BA511</f>
        <v>38.8985443115234</v>
      </c>
      <c r="K225" s="27" t="n">
        <f aca="false">PriceMain!BH511</f>
        <v>44.5469169616699</v>
      </c>
      <c r="L225" s="27" t="n">
        <f aca="false">PriceMain!BO511</f>
        <v>38.8985443115234</v>
      </c>
      <c r="M225" s="27" t="n">
        <f aca="false">PriceMain!BV511</f>
        <v>40.5985450744629</v>
      </c>
      <c r="N225" s="27" t="n">
        <f aca="false">PriceMain!CC511</f>
        <v>40.4985443115234</v>
      </c>
      <c r="O225" s="27" t="n">
        <f aca="false">PriceMain!CJ511</f>
        <v>41.9499931335449</v>
      </c>
    </row>
    <row r="226" customFormat="false" ht="12.75" hidden="false" customHeight="false" outlineLevel="0" collapsed="false">
      <c r="A226" s="0" t="n">
        <f aca="false">YEAR(B226)</f>
        <v>2017</v>
      </c>
      <c r="B226" s="15" t="n">
        <f aca="false">PriceMain!B512</f>
        <v>42826</v>
      </c>
      <c r="C226" s="27" t="n">
        <f aca="false">PriceMain!D512</f>
        <v>40.2</v>
      </c>
      <c r="D226" s="27" t="n">
        <f aca="false">PriceMain!K512</f>
        <v>35.2000007629395</v>
      </c>
      <c r="E226" s="27" t="n">
        <f aca="false">PriceMain!R512</f>
        <v>40.7999992370605</v>
      </c>
      <c r="F226" s="27" t="n">
        <f aca="false">PriceMain!Y512</f>
        <v>36.15</v>
      </c>
      <c r="G226" s="27" t="n">
        <f aca="false">PriceMain!AF512</f>
        <v>30.75</v>
      </c>
      <c r="H226" s="27" t="n">
        <f aca="false">PriceMain!AM512</f>
        <v>47.85</v>
      </c>
      <c r="I226" s="27" t="n">
        <f aca="false">PriceMain!AT512</f>
        <v>39.8485450744629</v>
      </c>
      <c r="J226" s="27" t="n">
        <f aca="false">PriceMain!BA512</f>
        <v>39.3485450744629</v>
      </c>
      <c r="K226" s="27" t="n">
        <f aca="false">PriceMain!BH512</f>
        <v>42.4469146728516</v>
      </c>
      <c r="L226" s="27" t="n">
        <f aca="false">PriceMain!BO512</f>
        <v>39.3485450744629</v>
      </c>
      <c r="M226" s="27" t="n">
        <f aca="false">PriceMain!BV512</f>
        <v>40.5985450744629</v>
      </c>
      <c r="N226" s="27" t="n">
        <f aca="false">PriceMain!CC512</f>
        <v>40.9485450744629</v>
      </c>
      <c r="O226" s="27" t="n">
        <f aca="false">PriceMain!CJ512</f>
        <v>41.2499885559082</v>
      </c>
    </row>
    <row r="227" customFormat="false" ht="12.75" hidden="false" customHeight="false" outlineLevel="0" collapsed="false">
      <c r="A227" s="0" t="n">
        <f aca="false">YEAR(B227)</f>
        <v>2017</v>
      </c>
      <c r="B227" s="15" t="n">
        <f aca="false">PriceMain!B513</f>
        <v>42856</v>
      </c>
      <c r="C227" s="27" t="n">
        <f aca="false">PriceMain!D513</f>
        <v>45.6</v>
      </c>
      <c r="D227" s="27" t="n">
        <f aca="false">PriceMain!K513</f>
        <v>39.5</v>
      </c>
      <c r="E227" s="27" t="n">
        <f aca="false">PriceMain!R513</f>
        <v>43.8</v>
      </c>
      <c r="F227" s="27" t="n">
        <f aca="false">PriceMain!Y513</f>
        <v>37.65</v>
      </c>
      <c r="G227" s="27" t="n">
        <f aca="false">PriceMain!AF513</f>
        <v>35.25</v>
      </c>
      <c r="H227" s="27" t="n">
        <f aca="false">PriceMain!AM513</f>
        <v>52.64</v>
      </c>
      <c r="I227" s="27" t="n">
        <f aca="false">PriceMain!AT513</f>
        <v>40.2535667419434</v>
      </c>
      <c r="J227" s="27" t="n">
        <f aca="false">PriceMain!BA513</f>
        <v>39.7535667419434</v>
      </c>
      <c r="K227" s="27" t="n">
        <f aca="false">PriceMain!BH513</f>
        <v>40.821915435791</v>
      </c>
      <c r="L227" s="27" t="n">
        <f aca="false">PriceMain!BO513</f>
        <v>41.5785675048828</v>
      </c>
      <c r="M227" s="27" t="n">
        <f aca="false">PriceMain!BV513</f>
        <v>36.1535682678223</v>
      </c>
      <c r="N227" s="27" t="n">
        <f aca="false">PriceMain!CC513</f>
        <v>41.3535667419434</v>
      </c>
      <c r="O227" s="27" t="n">
        <f aca="false">PriceMain!CJ513</f>
        <v>45.7500114440918</v>
      </c>
    </row>
    <row r="228" customFormat="false" ht="12.75" hidden="false" customHeight="false" outlineLevel="0" collapsed="false">
      <c r="A228" s="0" t="n">
        <f aca="false">YEAR(B228)</f>
        <v>2017</v>
      </c>
      <c r="B228" s="15" t="n">
        <f aca="false">PriceMain!B514</f>
        <v>42887</v>
      </c>
      <c r="C228" s="27" t="n">
        <f aca="false">PriceMain!D514</f>
        <v>69.5</v>
      </c>
      <c r="D228" s="27" t="n">
        <f aca="false">PriceMain!K514</f>
        <v>65.75</v>
      </c>
      <c r="E228" s="27" t="n">
        <f aca="false">PriceMain!R514</f>
        <v>60.95</v>
      </c>
      <c r="F228" s="27" t="n">
        <f aca="false">PriceMain!Y514</f>
        <v>51.25</v>
      </c>
      <c r="G228" s="27" t="n">
        <f aca="false">PriceMain!AF514</f>
        <v>60.5</v>
      </c>
      <c r="H228" s="27" t="n">
        <f aca="false">PriceMain!AM514</f>
        <v>79.34</v>
      </c>
      <c r="I228" s="27" t="n">
        <f aca="false">PriceMain!AT514</f>
        <v>52.9978561401367</v>
      </c>
      <c r="J228" s="27" t="n">
        <f aca="false">PriceMain!BA514</f>
        <v>52.4978561401367</v>
      </c>
      <c r="K228" s="27" t="n">
        <f aca="false">PriceMain!BH514</f>
        <v>43.5773025512695</v>
      </c>
      <c r="L228" s="27" t="n">
        <f aca="false">PriceMain!BO514</f>
        <v>54.7603569030762</v>
      </c>
      <c r="M228" s="27" t="n">
        <f aca="false">PriceMain!BV514</f>
        <v>47.4978561401367</v>
      </c>
      <c r="N228" s="27" t="n">
        <f aca="false">PriceMain!CC514</f>
        <v>54.0978561401367</v>
      </c>
      <c r="O228" s="27" t="n">
        <f aca="false">PriceMain!CJ514</f>
        <v>58.9999961853027</v>
      </c>
    </row>
    <row r="229" customFormat="false" ht="12.75" hidden="false" customHeight="false" outlineLevel="0" collapsed="false">
      <c r="A229" s="0" t="n">
        <f aca="false">YEAR(B229)</f>
        <v>2017</v>
      </c>
      <c r="B229" s="15" t="n">
        <f aca="false">PriceMain!B515</f>
        <v>42917</v>
      </c>
      <c r="C229" s="27" t="n">
        <f aca="false">PriceMain!D515</f>
        <v>97.75</v>
      </c>
      <c r="D229" s="27" t="n">
        <f aca="false">PriceMain!K515</f>
        <v>100.459999084473</v>
      </c>
      <c r="E229" s="27" t="n">
        <f aca="false">PriceMain!R515</f>
        <v>84.2</v>
      </c>
      <c r="F229" s="27" t="n">
        <f aca="false">PriceMain!Y515</f>
        <v>61.25</v>
      </c>
      <c r="G229" s="27" t="n">
        <f aca="false">PriceMain!AF515</f>
        <v>99.25</v>
      </c>
      <c r="H229" s="27" t="n">
        <f aca="false">PriceMain!AM515</f>
        <v>119.59</v>
      </c>
      <c r="I229" s="27" t="n">
        <f aca="false">PriceMain!AT515</f>
        <v>86.7471466064453</v>
      </c>
      <c r="J229" s="27" t="n">
        <f aca="false">PriceMain!BA515</f>
        <v>86.2471466064453</v>
      </c>
      <c r="K229" s="27" t="n">
        <f aca="false">PriceMain!BH515</f>
        <v>67.725</v>
      </c>
      <c r="L229" s="27" t="n">
        <f aca="false">PriceMain!BO515</f>
        <v>83.2721481323242</v>
      </c>
      <c r="M229" s="27" t="n">
        <f aca="false">PriceMain!BV515</f>
        <v>72.9971466064453</v>
      </c>
      <c r="N229" s="27" t="n">
        <f aca="false">PriceMain!CC515</f>
        <v>87.8471466064453</v>
      </c>
      <c r="O229" s="27" t="n">
        <f aca="false">PriceMain!CJ515</f>
        <v>70.7499923706055</v>
      </c>
    </row>
    <row r="230" customFormat="false" ht="12.75" hidden="false" customHeight="false" outlineLevel="0" collapsed="false">
      <c r="A230" s="0" t="n">
        <f aca="false">YEAR(B230)</f>
        <v>2017</v>
      </c>
      <c r="B230" s="15" t="n">
        <f aca="false">PriceMain!B516</f>
        <v>42948</v>
      </c>
      <c r="C230" s="27" t="n">
        <f aca="false">PriceMain!D516</f>
        <v>97.75</v>
      </c>
      <c r="D230" s="27" t="n">
        <f aca="false">PriceMain!K516</f>
        <v>98.9499969482422</v>
      </c>
      <c r="E230" s="27" t="n">
        <f aca="false">PriceMain!R516</f>
        <v>84.2</v>
      </c>
      <c r="F230" s="27" t="n">
        <f aca="false">PriceMain!Y516</f>
        <v>61.25</v>
      </c>
      <c r="G230" s="27" t="n">
        <f aca="false">PriceMain!AF516</f>
        <v>99.25</v>
      </c>
      <c r="H230" s="27" t="n">
        <f aca="false">PriceMain!AM516</f>
        <v>119.59</v>
      </c>
      <c r="I230" s="27" t="n">
        <f aca="false">PriceMain!AT516</f>
        <v>86.7471466064453</v>
      </c>
      <c r="J230" s="27" t="n">
        <f aca="false">PriceMain!BA516</f>
        <v>86.2471466064453</v>
      </c>
      <c r="K230" s="27" t="n">
        <f aca="false">PriceMain!BH516</f>
        <v>67.725</v>
      </c>
      <c r="L230" s="27" t="n">
        <f aca="false">PriceMain!BO516</f>
        <v>83.2721481323242</v>
      </c>
      <c r="M230" s="27" t="n">
        <f aca="false">PriceMain!BV516</f>
        <v>72.9971466064453</v>
      </c>
      <c r="N230" s="27" t="n">
        <f aca="false">PriceMain!CC516</f>
        <v>87.8471466064453</v>
      </c>
      <c r="O230" s="27" t="n">
        <f aca="false">PriceMain!CJ516</f>
        <v>70.75</v>
      </c>
    </row>
    <row r="231" customFormat="false" ht="12.75" hidden="false" customHeight="false" outlineLevel="0" collapsed="false">
      <c r="A231" s="0" t="n">
        <f aca="false">YEAR(B231)</f>
        <v>2017</v>
      </c>
      <c r="B231" s="15" t="n">
        <f aca="false">PriceMain!B517</f>
        <v>42979</v>
      </c>
      <c r="C231" s="27" t="n">
        <f aca="false">PriceMain!D517</f>
        <v>43.25</v>
      </c>
      <c r="D231" s="27" t="n">
        <f aca="false">PriceMain!K517</f>
        <v>35.7999992370606</v>
      </c>
      <c r="E231" s="27" t="n">
        <f aca="false">PriceMain!R517</f>
        <v>40</v>
      </c>
      <c r="F231" s="27" t="n">
        <f aca="false">PriceMain!Y517</f>
        <v>36.05</v>
      </c>
      <c r="G231" s="27" t="n">
        <f aca="false">PriceMain!AF517</f>
        <v>33.5</v>
      </c>
      <c r="H231" s="27" t="n">
        <f aca="false">PriceMain!AM517</f>
        <v>47.84</v>
      </c>
      <c r="I231" s="27" t="n">
        <f aca="false">PriceMain!AT517</f>
        <v>40.2521438598633</v>
      </c>
      <c r="J231" s="27" t="n">
        <f aca="false">PriceMain!BA517</f>
        <v>39.7521438598633</v>
      </c>
      <c r="K231" s="27" t="n">
        <f aca="false">PriceMain!BH517</f>
        <v>39.1844139099121</v>
      </c>
      <c r="L231" s="27" t="n">
        <f aca="false">PriceMain!BO517</f>
        <v>41.4271430969238</v>
      </c>
      <c r="M231" s="27" t="n">
        <f aca="false">PriceMain!BV517</f>
        <v>35.1021423339844</v>
      </c>
      <c r="N231" s="27" t="n">
        <f aca="false">PriceMain!CC517</f>
        <v>41.3521438598633</v>
      </c>
      <c r="O231" s="27" t="n">
        <f aca="false">PriceMain!CJ517</f>
        <v>44.0000038146973</v>
      </c>
    </row>
    <row r="232" customFormat="false" ht="12.75" hidden="false" customHeight="false" outlineLevel="0" collapsed="false">
      <c r="A232" s="0" t="n">
        <f aca="false">YEAR(B232)</f>
        <v>2017</v>
      </c>
      <c r="B232" s="15" t="n">
        <f aca="false">PriceMain!B518</f>
        <v>43009</v>
      </c>
      <c r="C232" s="27" t="n">
        <f aca="false">PriceMain!D518</f>
        <v>41</v>
      </c>
      <c r="D232" s="27" t="n">
        <f aca="false">PriceMain!K518</f>
        <v>30.9500007629395</v>
      </c>
      <c r="E232" s="27" t="n">
        <f aca="false">PriceMain!R518</f>
        <v>41.25</v>
      </c>
      <c r="F232" s="27" t="n">
        <f aca="false">PriceMain!Y518</f>
        <v>35.05</v>
      </c>
      <c r="G232" s="27" t="n">
        <f aca="false">PriceMain!AF518</f>
        <v>28</v>
      </c>
      <c r="H232" s="27" t="n">
        <f aca="false">PriceMain!AM518</f>
        <v>46.34</v>
      </c>
      <c r="I232" s="27" t="n">
        <f aca="false">PriceMain!AT518</f>
        <v>38.1489334106445</v>
      </c>
      <c r="J232" s="27" t="n">
        <f aca="false">PriceMain!BA518</f>
        <v>37.6489334106445</v>
      </c>
      <c r="K232" s="27" t="n">
        <f aca="false">PriceMain!BH518</f>
        <v>42.3999977111816</v>
      </c>
      <c r="L232" s="27" t="n">
        <f aca="false">PriceMain!BO518</f>
        <v>37.6489334106445</v>
      </c>
      <c r="M232" s="27" t="n">
        <f aca="false">PriceMain!BV518</f>
        <v>38.3989295959473</v>
      </c>
      <c r="N232" s="27" t="n">
        <f aca="false">PriceMain!CC518</f>
        <v>39.2489334106445</v>
      </c>
      <c r="O232" s="27" t="n">
        <f aca="false">PriceMain!CJ518</f>
        <v>38.5000022888184</v>
      </c>
    </row>
    <row r="233" customFormat="false" ht="12.75" hidden="false" customHeight="false" outlineLevel="0" collapsed="false">
      <c r="A233" s="0" t="n">
        <f aca="false">YEAR(B233)</f>
        <v>2017</v>
      </c>
      <c r="B233" s="15" t="n">
        <f aca="false">PriceMain!B519</f>
        <v>43040</v>
      </c>
      <c r="C233" s="27" t="n">
        <f aca="false">PriceMain!D519</f>
        <v>41</v>
      </c>
      <c r="D233" s="27" t="n">
        <f aca="false">PriceMain!K519</f>
        <v>34.2000007629395</v>
      </c>
      <c r="E233" s="27" t="n">
        <f aca="false">PriceMain!R519</f>
        <v>41.25</v>
      </c>
      <c r="F233" s="27" t="n">
        <f aca="false">PriceMain!Y519</f>
        <v>35.05</v>
      </c>
      <c r="G233" s="27" t="n">
        <f aca="false">PriceMain!AF519</f>
        <v>29</v>
      </c>
      <c r="H233" s="27" t="n">
        <f aca="false">PriceMain!AM519</f>
        <v>46.34</v>
      </c>
      <c r="I233" s="27" t="n">
        <f aca="false">PriceMain!AT519</f>
        <v>38.2489318847656</v>
      </c>
      <c r="J233" s="27" t="n">
        <f aca="false">PriceMain!BA519</f>
        <v>37.7489318847656</v>
      </c>
      <c r="K233" s="27" t="n">
        <f aca="false">PriceMain!BH519</f>
        <v>43.1969146728516</v>
      </c>
      <c r="L233" s="27" t="n">
        <f aca="false">PriceMain!BO519</f>
        <v>37.7489318847656</v>
      </c>
      <c r="M233" s="27" t="n">
        <f aca="false">PriceMain!BV519</f>
        <v>41.8989295959473</v>
      </c>
      <c r="N233" s="27" t="n">
        <f aca="false">PriceMain!CC519</f>
        <v>39.3489318847656</v>
      </c>
      <c r="O233" s="27" t="n">
        <f aca="false">PriceMain!CJ519</f>
        <v>39.6999954223633</v>
      </c>
    </row>
    <row r="234" customFormat="false" ht="12.75" hidden="false" customHeight="false" outlineLevel="0" collapsed="false">
      <c r="A234" s="0" t="n">
        <f aca="false">YEAR(B234)</f>
        <v>2017</v>
      </c>
      <c r="B234" s="15" t="n">
        <f aca="false">PriceMain!B520</f>
        <v>43070</v>
      </c>
      <c r="C234" s="27" t="n">
        <f aca="false">PriceMain!D520</f>
        <v>41</v>
      </c>
      <c r="D234" s="27" t="n">
        <f aca="false">PriceMain!K520</f>
        <v>33.8499984741211</v>
      </c>
      <c r="E234" s="27" t="n">
        <f aca="false">PriceMain!R520</f>
        <v>41.25</v>
      </c>
      <c r="F234" s="27" t="n">
        <f aca="false">PriceMain!Y520</f>
        <v>35.05</v>
      </c>
      <c r="G234" s="27" t="n">
        <f aca="false">PriceMain!AF520</f>
        <v>29</v>
      </c>
      <c r="H234" s="27" t="n">
        <f aca="false">PriceMain!AM520</f>
        <v>46.34</v>
      </c>
      <c r="I234" s="27" t="n">
        <f aca="false">PriceMain!AT520</f>
        <v>38.3489303588867</v>
      </c>
      <c r="J234" s="27" t="n">
        <f aca="false">PriceMain!BA520</f>
        <v>37.8489303588867</v>
      </c>
      <c r="K234" s="27" t="n">
        <f aca="false">PriceMain!BH520</f>
        <v>43.9523010253906</v>
      </c>
      <c r="L234" s="27" t="n">
        <f aca="false">PriceMain!BO520</f>
        <v>37.8489303588867</v>
      </c>
      <c r="M234" s="27" t="n">
        <f aca="false">PriceMain!BV520</f>
        <v>42.3989295959473</v>
      </c>
      <c r="N234" s="27" t="n">
        <f aca="false">PriceMain!CC520</f>
        <v>39.4489303588867</v>
      </c>
      <c r="O234" s="27" t="n">
        <f aca="false">PriceMain!CJ520</f>
        <v>39.6999954223633</v>
      </c>
    </row>
    <row r="235" customFormat="false" ht="12.75" hidden="false" customHeight="false" outlineLevel="0" collapsed="false">
      <c r="A235" s="0" t="n">
        <f aca="false">YEAR(B235)</f>
        <v>2018</v>
      </c>
      <c r="B235" s="15" t="n">
        <f aca="false">PriceMain!B521</f>
        <v>43101</v>
      </c>
      <c r="C235" s="27" t="n">
        <f aca="false">PriceMain!D521</f>
        <v>55</v>
      </c>
      <c r="D235" s="27" t="n">
        <f aca="false">PriceMain!K521</f>
        <v>39.4500007629395</v>
      </c>
      <c r="E235" s="27" t="n">
        <f aca="false">PriceMain!R521</f>
        <v>54.2</v>
      </c>
      <c r="F235" s="27" t="n">
        <f aca="false">PriceMain!Y521</f>
        <v>41.65</v>
      </c>
      <c r="G235" s="27" t="n">
        <f aca="false">PriceMain!AF521</f>
        <v>38</v>
      </c>
      <c r="H235" s="27" t="n">
        <f aca="false">PriceMain!AM521</f>
        <v>61.65</v>
      </c>
      <c r="I235" s="27" t="n">
        <f aca="false">PriceMain!AT521</f>
        <v>48.2878646850586</v>
      </c>
      <c r="J235" s="27" t="n">
        <f aca="false">PriceMain!BA521</f>
        <v>47.7878646850586</v>
      </c>
      <c r="K235" s="27" t="n">
        <f aca="false">PriceMain!BH521</f>
        <v>59.303840637207</v>
      </c>
      <c r="L235" s="27" t="n">
        <f aca="false">PriceMain!BO521</f>
        <v>47.7878646850586</v>
      </c>
      <c r="M235" s="27" t="n">
        <f aca="false">PriceMain!BV521</f>
        <v>50.2358665466309</v>
      </c>
      <c r="N235" s="27" t="n">
        <f aca="false">PriceMain!CC521</f>
        <v>49.3878646850586</v>
      </c>
      <c r="O235" s="27" t="n">
        <f aca="false">PriceMain!CJ521</f>
        <v>45.3699989318848</v>
      </c>
    </row>
    <row r="236" customFormat="false" ht="12.75" hidden="false" customHeight="false" outlineLevel="0" collapsed="false">
      <c r="A236" s="0" t="n">
        <f aca="false">YEAR(B236)</f>
        <v>2018</v>
      </c>
      <c r="B236" s="15" t="n">
        <f aca="false">PriceMain!B522</f>
        <v>43132</v>
      </c>
      <c r="C236" s="27" t="n">
        <f aca="false">PriceMain!D522</f>
        <v>55</v>
      </c>
      <c r="D236" s="27" t="n">
        <f aca="false">PriceMain!K522</f>
        <v>39.4500007629395</v>
      </c>
      <c r="E236" s="27" t="n">
        <f aca="false">PriceMain!R522</f>
        <v>54.2</v>
      </c>
      <c r="F236" s="27" t="n">
        <f aca="false">PriceMain!Y522</f>
        <v>46.25</v>
      </c>
      <c r="G236" s="27" t="n">
        <f aca="false">PriceMain!AF522</f>
        <v>38</v>
      </c>
      <c r="H236" s="27" t="n">
        <f aca="false">PriceMain!AM522</f>
        <v>61.65</v>
      </c>
      <c r="I236" s="27" t="n">
        <f aca="false">PriceMain!AT522</f>
        <v>47.9378623962402</v>
      </c>
      <c r="J236" s="27" t="n">
        <f aca="false">PriceMain!BA522</f>
        <v>47.4378623962402</v>
      </c>
      <c r="K236" s="27" t="n">
        <f aca="false">PriceMain!BH522</f>
        <v>57.303840637207</v>
      </c>
      <c r="L236" s="27" t="n">
        <f aca="false">PriceMain!BO522</f>
        <v>47.4378623962402</v>
      </c>
      <c r="M236" s="27" t="n">
        <f aca="false">PriceMain!BV522</f>
        <v>50.8878631591797</v>
      </c>
      <c r="N236" s="27" t="n">
        <f aca="false">PriceMain!CC522</f>
        <v>49.0378623962402</v>
      </c>
      <c r="O236" s="27" t="n">
        <f aca="false">PriceMain!CJ522</f>
        <v>44.0699920654297</v>
      </c>
    </row>
    <row r="237" customFormat="false" ht="12.75" hidden="false" customHeight="false" outlineLevel="0" collapsed="false">
      <c r="A237" s="0" t="n">
        <f aca="false">YEAR(B237)</f>
        <v>2018</v>
      </c>
      <c r="B237" s="15" t="n">
        <f aca="false">PriceMain!B523</f>
        <v>43160</v>
      </c>
      <c r="C237" s="27" t="n">
        <f aca="false">PriceMain!D523</f>
        <v>40.25</v>
      </c>
      <c r="D237" s="27" t="n">
        <f aca="false">PriceMain!K523</f>
        <v>37</v>
      </c>
      <c r="E237" s="27" t="n">
        <f aca="false">PriceMain!R523</f>
        <v>41.5000007629394</v>
      </c>
      <c r="F237" s="27" t="n">
        <f aca="false">PriceMain!Y523</f>
        <v>37.75</v>
      </c>
      <c r="G237" s="27" t="n">
        <f aca="false">PriceMain!AF523</f>
        <v>33.75</v>
      </c>
      <c r="H237" s="27" t="n">
        <f aca="false">PriceMain!AM523</f>
        <v>47.9</v>
      </c>
      <c r="I237" s="27" t="n">
        <f aca="false">PriceMain!AT523</f>
        <v>39.8985443115234</v>
      </c>
      <c r="J237" s="27" t="n">
        <f aca="false">PriceMain!BA523</f>
        <v>39.3985443115234</v>
      </c>
      <c r="K237" s="27" t="n">
        <f aca="false">PriceMain!BH523</f>
        <v>44.7969169616699</v>
      </c>
      <c r="L237" s="27" t="n">
        <f aca="false">PriceMain!BO523</f>
        <v>39.1485443115234</v>
      </c>
      <c r="M237" s="27" t="n">
        <f aca="false">PriceMain!BV523</f>
        <v>41.0985450744629</v>
      </c>
      <c r="N237" s="27" t="n">
        <f aca="false">PriceMain!CC523</f>
        <v>40.9985443115234</v>
      </c>
      <c r="O237" s="27" t="n">
        <f aca="false">PriceMain!CJ523</f>
        <v>41.9499931335449</v>
      </c>
    </row>
    <row r="238" customFormat="false" ht="12.75" hidden="false" customHeight="false" outlineLevel="0" collapsed="false">
      <c r="A238" s="0" t="n">
        <f aca="false">YEAR(B238)</f>
        <v>2018</v>
      </c>
      <c r="B238" s="15" t="n">
        <f aca="false">PriceMain!B524</f>
        <v>43191</v>
      </c>
      <c r="C238" s="27" t="n">
        <f aca="false">PriceMain!D524</f>
        <v>40.5</v>
      </c>
      <c r="D238" s="27" t="n">
        <f aca="false">PriceMain!K524</f>
        <v>35.2000007629395</v>
      </c>
      <c r="E238" s="27" t="n">
        <f aca="false">PriceMain!R524</f>
        <v>41.0999992370605</v>
      </c>
      <c r="F238" s="27" t="n">
        <f aca="false">PriceMain!Y524</f>
        <v>36.25</v>
      </c>
      <c r="G238" s="27" t="n">
        <f aca="false">PriceMain!AF524</f>
        <v>30.75</v>
      </c>
      <c r="H238" s="27" t="n">
        <f aca="false">PriceMain!AM524</f>
        <v>48.15</v>
      </c>
      <c r="I238" s="27" t="n">
        <f aca="false">PriceMain!AT524</f>
        <v>40.3485450744629</v>
      </c>
      <c r="J238" s="27" t="n">
        <f aca="false">PriceMain!BA524</f>
        <v>39.8485450744629</v>
      </c>
      <c r="K238" s="27" t="n">
        <f aca="false">PriceMain!BH524</f>
        <v>42.6969146728516</v>
      </c>
      <c r="L238" s="27" t="n">
        <f aca="false">PriceMain!BO524</f>
        <v>39.5985450744629</v>
      </c>
      <c r="M238" s="27" t="n">
        <f aca="false">PriceMain!BV524</f>
        <v>41.0985450744629</v>
      </c>
      <c r="N238" s="27" t="n">
        <f aca="false">PriceMain!CC524</f>
        <v>41.4485450744629</v>
      </c>
      <c r="O238" s="27" t="n">
        <f aca="false">PriceMain!CJ524</f>
        <v>41.2499885559082</v>
      </c>
    </row>
    <row r="239" customFormat="false" ht="12.75" hidden="false" customHeight="false" outlineLevel="0" collapsed="false">
      <c r="A239" s="0" t="n">
        <f aca="false">YEAR(B239)</f>
        <v>2018</v>
      </c>
      <c r="B239" s="15" t="n">
        <f aca="false">PriceMain!B525</f>
        <v>43221</v>
      </c>
      <c r="C239" s="27" t="n">
        <f aca="false">PriceMain!D525</f>
        <v>46.1</v>
      </c>
      <c r="D239" s="27" t="n">
        <f aca="false">PriceMain!K525</f>
        <v>39.5</v>
      </c>
      <c r="E239" s="27" t="n">
        <f aca="false">PriceMain!R525</f>
        <v>44.3</v>
      </c>
      <c r="F239" s="27" t="n">
        <f aca="false">PriceMain!Y525</f>
        <v>37.75</v>
      </c>
      <c r="G239" s="27" t="n">
        <f aca="false">PriceMain!AF525</f>
        <v>35.25</v>
      </c>
      <c r="H239" s="27" t="n">
        <f aca="false">PriceMain!AM525</f>
        <v>53.14</v>
      </c>
      <c r="I239" s="27" t="n">
        <f aca="false">PriceMain!AT525</f>
        <v>40.7535667419434</v>
      </c>
      <c r="J239" s="27" t="n">
        <f aca="false">PriceMain!BA525</f>
        <v>40.2535667419434</v>
      </c>
      <c r="K239" s="27" t="n">
        <f aca="false">PriceMain!BH525</f>
        <v>41.246915435791</v>
      </c>
      <c r="L239" s="27" t="n">
        <f aca="false">PriceMain!BO525</f>
        <v>42.0035675048828</v>
      </c>
      <c r="M239" s="27" t="n">
        <f aca="false">PriceMain!BV525</f>
        <v>36.6535682678223</v>
      </c>
      <c r="N239" s="27" t="n">
        <f aca="false">PriceMain!CC525</f>
        <v>41.8535667419434</v>
      </c>
      <c r="O239" s="27" t="n">
        <f aca="false">PriceMain!CJ525</f>
        <v>45.7500114440918</v>
      </c>
    </row>
    <row r="240" customFormat="false" ht="12.75" hidden="false" customHeight="false" outlineLevel="0" collapsed="false">
      <c r="A240" s="0" t="n">
        <f aca="false">YEAR(B240)</f>
        <v>2018</v>
      </c>
      <c r="B240" s="15" t="n">
        <f aca="false">PriceMain!B526</f>
        <v>43252</v>
      </c>
      <c r="C240" s="27" t="n">
        <f aca="false">PriceMain!D526</f>
        <v>70.5</v>
      </c>
      <c r="D240" s="27" t="n">
        <f aca="false">PriceMain!K526</f>
        <v>66.25</v>
      </c>
      <c r="E240" s="27" t="n">
        <f aca="false">PriceMain!R526</f>
        <v>61.95</v>
      </c>
      <c r="F240" s="27" t="n">
        <f aca="false">PriceMain!Y526</f>
        <v>51.75</v>
      </c>
      <c r="G240" s="27" t="n">
        <f aca="false">PriceMain!AF526</f>
        <v>61</v>
      </c>
      <c r="H240" s="27" t="n">
        <f aca="false">PriceMain!AM526</f>
        <v>80.34</v>
      </c>
      <c r="I240" s="27" t="n">
        <f aca="false">PriceMain!AT526</f>
        <v>53.9978561401367</v>
      </c>
      <c r="J240" s="27" t="n">
        <f aca="false">PriceMain!BA526</f>
        <v>53.4978561401367</v>
      </c>
      <c r="K240" s="27" t="n">
        <f aca="false">PriceMain!BH526</f>
        <v>44.2273025512695</v>
      </c>
      <c r="L240" s="27" t="n">
        <f aca="false">PriceMain!BO526</f>
        <v>55.4103569030762</v>
      </c>
      <c r="M240" s="27" t="n">
        <f aca="false">PriceMain!BV526</f>
        <v>48.4978561401367</v>
      </c>
      <c r="N240" s="27" t="n">
        <f aca="false">PriceMain!CC526</f>
        <v>55.0978561401367</v>
      </c>
      <c r="O240" s="27" t="n">
        <f aca="false">PriceMain!CJ526</f>
        <v>58.9999961853027</v>
      </c>
    </row>
    <row r="241" customFormat="false" ht="12.75" hidden="false" customHeight="false" outlineLevel="0" collapsed="false">
      <c r="A241" s="0" t="n">
        <f aca="false">YEAR(B241)</f>
        <v>2018</v>
      </c>
      <c r="B241" s="15" t="n">
        <f aca="false">PriceMain!B527</f>
        <v>43282</v>
      </c>
      <c r="C241" s="27" t="n">
        <f aca="false">PriceMain!D527</f>
        <v>99.75</v>
      </c>
      <c r="D241" s="27" t="n">
        <f aca="false">PriceMain!K527</f>
        <v>102.459999084473</v>
      </c>
      <c r="E241" s="27" t="n">
        <f aca="false">PriceMain!R527</f>
        <v>86.2</v>
      </c>
      <c r="F241" s="27" t="n">
        <f aca="false">PriceMain!Y527</f>
        <v>62.25</v>
      </c>
      <c r="G241" s="27" t="n">
        <f aca="false">PriceMain!AF527</f>
        <v>101.25</v>
      </c>
      <c r="H241" s="27" t="n">
        <f aca="false">PriceMain!AM527</f>
        <v>121.59</v>
      </c>
      <c r="I241" s="27" t="n">
        <f aca="false">PriceMain!AT527</f>
        <v>88.7471466064453</v>
      </c>
      <c r="J241" s="27" t="n">
        <f aca="false">PriceMain!BA527</f>
        <v>88.2471466064453</v>
      </c>
      <c r="K241" s="27" t="n">
        <f aca="false">PriceMain!BH527</f>
        <v>69.125</v>
      </c>
      <c r="L241" s="27" t="n">
        <f aca="false">PriceMain!BO527</f>
        <v>84.6721481323242</v>
      </c>
      <c r="M241" s="27" t="n">
        <f aca="false">PriceMain!BV527</f>
        <v>74.9971466064453</v>
      </c>
      <c r="N241" s="27" t="n">
        <f aca="false">PriceMain!CC527</f>
        <v>89.8471466064453</v>
      </c>
      <c r="O241" s="27" t="n">
        <f aca="false">PriceMain!CJ527</f>
        <v>70.7499923706055</v>
      </c>
    </row>
    <row r="242" customFormat="false" ht="12.75" hidden="false" customHeight="false" outlineLevel="0" collapsed="false">
      <c r="A242" s="0" t="n">
        <f aca="false">YEAR(B242)</f>
        <v>2018</v>
      </c>
      <c r="B242" s="15" t="n">
        <f aca="false">PriceMain!B528</f>
        <v>43313</v>
      </c>
      <c r="C242" s="27" t="n">
        <f aca="false">PriceMain!D528</f>
        <v>99.75</v>
      </c>
      <c r="D242" s="27" t="n">
        <f aca="false">PriceMain!K528</f>
        <v>100.949996948242</v>
      </c>
      <c r="E242" s="27" t="n">
        <f aca="false">PriceMain!R528</f>
        <v>86.2</v>
      </c>
      <c r="F242" s="27" t="n">
        <f aca="false">PriceMain!Y528</f>
        <v>62.25</v>
      </c>
      <c r="G242" s="27" t="n">
        <f aca="false">PriceMain!AF528</f>
        <v>101.25</v>
      </c>
      <c r="H242" s="27" t="n">
        <f aca="false">PriceMain!AM528</f>
        <v>121.59</v>
      </c>
      <c r="I242" s="27" t="n">
        <f aca="false">PriceMain!AT528</f>
        <v>88.7471466064453</v>
      </c>
      <c r="J242" s="27" t="n">
        <f aca="false">PriceMain!BA528</f>
        <v>88.2471466064453</v>
      </c>
      <c r="K242" s="27" t="n">
        <f aca="false">PriceMain!BH528</f>
        <v>69.125</v>
      </c>
      <c r="L242" s="27" t="n">
        <f aca="false">PriceMain!BO528</f>
        <v>84.6721481323242</v>
      </c>
      <c r="M242" s="27" t="n">
        <f aca="false">PriceMain!BV528</f>
        <v>74.9971466064453</v>
      </c>
      <c r="N242" s="27" t="n">
        <f aca="false">PriceMain!CC528</f>
        <v>89.8471466064453</v>
      </c>
      <c r="O242" s="27" t="n">
        <f aca="false">PriceMain!CJ528</f>
        <v>70.75</v>
      </c>
    </row>
    <row r="243" customFormat="false" ht="12.75" hidden="false" customHeight="false" outlineLevel="0" collapsed="false">
      <c r="A243" s="0" t="n">
        <f aca="false">YEAR(B243)</f>
        <v>2018</v>
      </c>
      <c r="B243" s="15" t="n">
        <f aca="false">PriceMain!B529</f>
        <v>43344</v>
      </c>
      <c r="C243" s="27" t="n">
        <f aca="false">PriceMain!D529</f>
        <v>43.55</v>
      </c>
      <c r="D243" s="27" t="n">
        <f aca="false">PriceMain!K529</f>
        <v>36.0499992370606</v>
      </c>
      <c r="E243" s="27" t="n">
        <f aca="false">PriceMain!R529</f>
        <v>40.3</v>
      </c>
      <c r="F243" s="27" t="n">
        <f aca="false">PriceMain!Y529</f>
        <v>36.15</v>
      </c>
      <c r="G243" s="27" t="n">
        <f aca="false">PriceMain!AF529</f>
        <v>33.75</v>
      </c>
      <c r="H243" s="27" t="n">
        <f aca="false">PriceMain!AM529</f>
        <v>48.14</v>
      </c>
      <c r="I243" s="27" t="n">
        <f aca="false">PriceMain!AT529</f>
        <v>40.7521438598633</v>
      </c>
      <c r="J243" s="27" t="n">
        <f aca="false">PriceMain!BA529</f>
        <v>40.2521438598633</v>
      </c>
      <c r="K243" s="27" t="n">
        <f aca="false">PriceMain!BH529</f>
        <v>39.6094139099121</v>
      </c>
      <c r="L243" s="27" t="n">
        <f aca="false">PriceMain!BO529</f>
        <v>41.8521430969238</v>
      </c>
      <c r="M243" s="27" t="n">
        <f aca="false">PriceMain!BV529</f>
        <v>35.6021423339844</v>
      </c>
      <c r="N243" s="27" t="n">
        <f aca="false">PriceMain!CC529</f>
        <v>41.8521438598633</v>
      </c>
      <c r="O243" s="27" t="n">
        <f aca="false">PriceMain!CJ529</f>
        <v>44.0000038146973</v>
      </c>
    </row>
    <row r="244" customFormat="false" ht="12.75" hidden="false" customHeight="false" outlineLevel="0" collapsed="false">
      <c r="A244" s="0" t="n">
        <f aca="false">YEAR(B244)</f>
        <v>2018</v>
      </c>
      <c r="B244" s="15" t="n">
        <f aca="false">PriceMain!B530</f>
        <v>43374</v>
      </c>
      <c r="C244" s="27" t="n">
        <f aca="false">PriceMain!D530</f>
        <v>41.3</v>
      </c>
      <c r="D244" s="27" t="n">
        <f aca="false">PriceMain!K530</f>
        <v>30.9500007629395</v>
      </c>
      <c r="E244" s="27" t="n">
        <f aca="false">PriceMain!R530</f>
        <v>41.55</v>
      </c>
      <c r="F244" s="27" t="n">
        <f aca="false">PriceMain!Y530</f>
        <v>35.15</v>
      </c>
      <c r="G244" s="27" t="n">
        <f aca="false">PriceMain!AF530</f>
        <v>28</v>
      </c>
      <c r="H244" s="27" t="n">
        <f aca="false">PriceMain!AM530</f>
        <v>46.64</v>
      </c>
      <c r="I244" s="27" t="n">
        <f aca="false">PriceMain!AT530</f>
        <v>38.6489334106445</v>
      </c>
      <c r="J244" s="27" t="n">
        <f aca="false">PriceMain!BA530</f>
        <v>38.1489334106445</v>
      </c>
      <c r="K244" s="27" t="n">
        <f aca="false">PriceMain!BH530</f>
        <v>42.6499977111816</v>
      </c>
      <c r="L244" s="27" t="n">
        <f aca="false">PriceMain!BO530</f>
        <v>37.8989334106445</v>
      </c>
      <c r="M244" s="27" t="n">
        <f aca="false">PriceMain!BV530</f>
        <v>38.8989295959473</v>
      </c>
      <c r="N244" s="27" t="n">
        <f aca="false">PriceMain!CC530</f>
        <v>39.7489334106445</v>
      </c>
      <c r="O244" s="27" t="n">
        <f aca="false">PriceMain!CJ530</f>
        <v>38.5000022888184</v>
      </c>
    </row>
    <row r="245" customFormat="false" ht="12.75" hidden="false" customHeight="false" outlineLevel="0" collapsed="false">
      <c r="A245" s="0" t="n">
        <f aca="false">YEAR(B245)</f>
        <v>2018</v>
      </c>
      <c r="B245" s="15" t="n">
        <f aca="false">PriceMain!B531</f>
        <v>43405</v>
      </c>
      <c r="C245" s="27" t="n">
        <f aca="false">PriceMain!D531</f>
        <v>41.3</v>
      </c>
      <c r="D245" s="27" t="n">
        <f aca="false">PriceMain!K531</f>
        <v>34.2000007629395</v>
      </c>
      <c r="E245" s="27" t="n">
        <f aca="false">PriceMain!R531</f>
        <v>41.55</v>
      </c>
      <c r="F245" s="27" t="n">
        <f aca="false">PriceMain!Y531</f>
        <v>35.15</v>
      </c>
      <c r="G245" s="27" t="n">
        <f aca="false">PriceMain!AF531</f>
        <v>29</v>
      </c>
      <c r="H245" s="27" t="n">
        <f aca="false">PriceMain!AM531</f>
        <v>46.64</v>
      </c>
      <c r="I245" s="27" t="n">
        <f aca="false">PriceMain!AT531</f>
        <v>38.7489318847656</v>
      </c>
      <c r="J245" s="27" t="n">
        <f aca="false">PriceMain!BA531</f>
        <v>38.2489318847656</v>
      </c>
      <c r="K245" s="27" t="n">
        <f aca="false">PriceMain!BH531</f>
        <v>43.4469146728516</v>
      </c>
      <c r="L245" s="27" t="n">
        <f aca="false">PriceMain!BO531</f>
        <v>37.9989318847656</v>
      </c>
      <c r="M245" s="27" t="n">
        <f aca="false">PriceMain!BV531</f>
        <v>42.3989295959473</v>
      </c>
      <c r="N245" s="27" t="n">
        <f aca="false">PriceMain!CC531</f>
        <v>39.8489318847656</v>
      </c>
      <c r="O245" s="27" t="n">
        <f aca="false">PriceMain!CJ531</f>
        <v>39.6999954223633</v>
      </c>
    </row>
    <row r="246" customFormat="false" ht="12.75" hidden="false" customHeight="false" outlineLevel="0" collapsed="false">
      <c r="A246" s="0" t="n">
        <f aca="false">YEAR(B246)</f>
        <v>2018</v>
      </c>
      <c r="B246" s="15" t="n">
        <f aca="false">PriceMain!B532</f>
        <v>43435</v>
      </c>
      <c r="C246" s="27" t="n">
        <f aca="false">PriceMain!D532</f>
        <v>41.3</v>
      </c>
      <c r="D246" s="27" t="n">
        <f aca="false">PriceMain!K532</f>
        <v>33.8499984741211</v>
      </c>
      <c r="E246" s="27" t="n">
        <f aca="false">PriceMain!R532</f>
        <v>41.55</v>
      </c>
      <c r="F246" s="27" t="n">
        <f aca="false">PriceMain!Y532</f>
        <v>35.15</v>
      </c>
      <c r="G246" s="27" t="n">
        <f aca="false">PriceMain!AF532</f>
        <v>29</v>
      </c>
      <c r="H246" s="27" t="n">
        <f aca="false">PriceMain!AM532</f>
        <v>46.64</v>
      </c>
      <c r="I246" s="27" t="n">
        <f aca="false">PriceMain!AT532</f>
        <v>38.8489303588867</v>
      </c>
      <c r="J246" s="27" t="n">
        <f aca="false">PriceMain!BA532</f>
        <v>38.3489303588867</v>
      </c>
      <c r="K246" s="27" t="n">
        <f aca="false">PriceMain!BH532</f>
        <v>44.2023010253906</v>
      </c>
      <c r="L246" s="27" t="n">
        <f aca="false">PriceMain!BO532</f>
        <v>38.0989303588867</v>
      </c>
      <c r="M246" s="27" t="n">
        <f aca="false">PriceMain!BV532</f>
        <v>42.8989295959473</v>
      </c>
      <c r="N246" s="27" t="n">
        <f aca="false">PriceMain!CC532</f>
        <v>39.9489303588867</v>
      </c>
      <c r="O246" s="27" t="n">
        <f aca="false">PriceMain!CJ532</f>
        <v>39.6999954223633</v>
      </c>
    </row>
    <row r="247" customFormat="false" ht="12.75" hidden="false" customHeight="false" outlineLevel="0" collapsed="false">
      <c r="A247" s="0" t="n">
        <f aca="false">YEAR(B247)</f>
        <v>2019</v>
      </c>
      <c r="B247" s="15" t="n">
        <f aca="false">PriceMain!B533</f>
        <v>43466</v>
      </c>
      <c r="C247" s="27" t="n">
        <f aca="false">PriceMain!D533</f>
        <v>55.3</v>
      </c>
      <c r="D247" s="27" t="n">
        <f aca="false">PriceMain!K533</f>
        <v>39.4500007629395</v>
      </c>
      <c r="E247" s="27" t="n">
        <f aca="false">PriceMain!R533</f>
        <v>54.5</v>
      </c>
      <c r="F247" s="27" t="n">
        <f aca="false">PriceMain!Y533</f>
        <v>41.75</v>
      </c>
      <c r="G247" s="27" t="n">
        <f aca="false">PriceMain!AF533</f>
        <v>38</v>
      </c>
      <c r="H247" s="27" t="n">
        <f aca="false">PriceMain!AM533</f>
        <v>61.95</v>
      </c>
      <c r="I247" s="27" t="n">
        <f aca="false">PriceMain!AT533</f>
        <v>48.7878646850586</v>
      </c>
      <c r="J247" s="27" t="n">
        <f aca="false">PriceMain!BA533</f>
        <v>48.2878646850586</v>
      </c>
      <c r="K247" s="27" t="n">
        <f aca="false">PriceMain!BH533</f>
        <v>59.803840637207</v>
      </c>
      <c r="L247" s="27" t="n">
        <f aca="false">PriceMain!BO533</f>
        <v>48.2878646850586</v>
      </c>
      <c r="M247" s="27" t="n">
        <f aca="false">PriceMain!BV533</f>
        <v>50.7358665466309</v>
      </c>
      <c r="N247" s="27" t="n">
        <f aca="false">PriceMain!CC533</f>
        <v>49.8878646850586</v>
      </c>
      <c r="O247" s="27" t="n">
        <f aca="false">PriceMain!CJ533</f>
        <v>45.3699989318848</v>
      </c>
    </row>
    <row r="248" customFormat="false" ht="12.75" hidden="false" customHeight="false" outlineLevel="0" collapsed="false">
      <c r="A248" s="0" t="n">
        <f aca="false">YEAR(B248)</f>
        <v>2019</v>
      </c>
      <c r="B248" s="15" t="n">
        <f aca="false">PriceMain!B534</f>
        <v>43497</v>
      </c>
      <c r="C248" s="27" t="n">
        <f aca="false">PriceMain!D534</f>
        <v>55.3</v>
      </c>
      <c r="D248" s="27" t="n">
        <f aca="false">PriceMain!K534</f>
        <v>39.4500007629395</v>
      </c>
      <c r="E248" s="27" t="n">
        <f aca="false">PriceMain!R534</f>
        <v>54.5</v>
      </c>
      <c r="F248" s="27" t="n">
        <f aca="false">PriceMain!Y534</f>
        <v>46.35</v>
      </c>
      <c r="G248" s="27" t="n">
        <f aca="false">PriceMain!AF534</f>
        <v>38</v>
      </c>
      <c r="H248" s="27" t="n">
        <f aca="false">PriceMain!AM534</f>
        <v>61.95</v>
      </c>
      <c r="I248" s="27" t="n">
        <f aca="false">PriceMain!AT534</f>
        <v>48.4378623962402</v>
      </c>
      <c r="J248" s="27" t="n">
        <f aca="false">PriceMain!BA534</f>
        <v>47.9378623962402</v>
      </c>
      <c r="K248" s="27" t="n">
        <f aca="false">PriceMain!BH534</f>
        <v>57.803840637207</v>
      </c>
      <c r="L248" s="27" t="n">
        <f aca="false">PriceMain!BO534</f>
        <v>47.9378623962402</v>
      </c>
      <c r="M248" s="27" t="n">
        <f aca="false">PriceMain!BV534</f>
        <v>51.3878631591797</v>
      </c>
      <c r="N248" s="27" t="n">
        <f aca="false">PriceMain!CC534</f>
        <v>49.5378623962402</v>
      </c>
      <c r="O248" s="27" t="n">
        <f aca="false">PriceMain!CJ534</f>
        <v>44.0699920654297</v>
      </c>
    </row>
    <row r="249" customFormat="false" ht="12.75" hidden="false" customHeight="false" outlineLevel="0" collapsed="false">
      <c r="A249" s="0" t="n">
        <f aca="false">YEAR(B249)</f>
        <v>2019</v>
      </c>
      <c r="B249" s="15" t="n">
        <f aca="false">PriceMain!B535</f>
        <v>43525</v>
      </c>
      <c r="C249" s="27" t="n">
        <f aca="false">PriceMain!D535</f>
        <v>40.55</v>
      </c>
      <c r="D249" s="27" t="n">
        <f aca="false">PriceMain!K535</f>
        <v>37</v>
      </c>
      <c r="E249" s="27" t="n">
        <f aca="false">PriceMain!R535</f>
        <v>41.8000007629394</v>
      </c>
      <c r="F249" s="27" t="n">
        <f aca="false">PriceMain!Y535</f>
        <v>37.85</v>
      </c>
      <c r="G249" s="27" t="n">
        <f aca="false">PriceMain!AF535</f>
        <v>33.75</v>
      </c>
      <c r="H249" s="27" t="n">
        <f aca="false">PriceMain!AM535</f>
        <v>48.2</v>
      </c>
      <c r="I249" s="27" t="n">
        <f aca="false">PriceMain!AT535</f>
        <v>40.3985443115234</v>
      </c>
      <c r="J249" s="27" t="n">
        <f aca="false">PriceMain!BA535</f>
        <v>39.8985443115234</v>
      </c>
      <c r="K249" s="27" t="n">
        <f aca="false">PriceMain!BH535</f>
        <v>45.0469169616699</v>
      </c>
      <c r="L249" s="27" t="n">
        <f aca="false">PriceMain!BO535</f>
        <v>39.3985443115234</v>
      </c>
      <c r="M249" s="27" t="n">
        <f aca="false">PriceMain!BV535</f>
        <v>41.5985450744629</v>
      </c>
      <c r="N249" s="27" t="n">
        <f aca="false">PriceMain!CC535</f>
        <v>41.4985443115234</v>
      </c>
      <c r="O249" s="27" t="n">
        <f aca="false">PriceMain!CJ535</f>
        <v>41.9499931335449</v>
      </c>
    </row>
    <row r="250" customFormat="false" ht="12.75" hidden="false" customHeight="false" outlineLevel="0" collapsed="false">
      <c r="A250" s="0" t="n">
        <f aca="false">YEAR(B250)</f>
        <v>2019</v>
      </c>
      <c r="B250" s="15" t="n">
        <f aca="false">PriceMain!B536</f>
        <v>43556</v>
      </c>
      <c r="C250" s="27" t="n">
        <f aca="false">PriceMain!D536</f>
        <v>40.8</v>
      </c>
      <c r="D250" s="27" t="n">
        <f aca="false">PriceMain!K536</f>
        <v>35.2000007629395</v>
      </c>
      <c r="E250" s="27" t="n">
        <f aca="false">PriceMain!R536</f>
        <v>41.3999992370605</v>
      </c>
      <c r="F250" s="27" t="n">
        <f aca="false">PriceMain!Y536</f>
        <v>36.35</v>
      </c>
      <c r="G250" s="27" t="n">
        <f aca="false">PriceMain!AF536</f>
        <v>30.75</v>
      </c>
      <c r="H250" s="27" t="n">
        <f aca="false">PriceMain!AM536</f>
        <v>48.45</v>
      </c>
      <c r="I250" s="27" t="n">
        <f aca="false">PriceMain!AT536</f>
        <v>40.8485450744629</v>
      </c>
      <c r="J250" s="27" t="n">
        <f aca="false">PriceMain!BA536</f>
        <v>40.3485450744629</v>
      </c>
      <c r="K250" s="27" t="n">
        <f aca="false">PriceMain!BH536</f>
        <v>42.9469146728516</v>
      </c>
      <c r="L250" s="27" t="n">
        <f aca="false">PriceMain!BO536</f>
        <v>39.8485450744629</v>
      </c>
      <c r="M250" s="27" t="n">
        <f aca="false">PriceMain!BV536</f>
        <v>41.5985450744629</v>
      </c>
      <c r="N250" s="27" t="n">
        <f aca="false">PriceMain!CC536</f>
        <v>41.9485450744629</v>
      </c>
      <c r="O250" s="27" t="n">
        <f aca="false">PriceMain!CJ536</f>
        <v>41.2499885559082</v>
      </c>
    </row>
    <row r="251" customFormat="false" ht="12.75" hidden="false" customHeight="false" outlineLevel="0" collapsed="false">
      <c r="A251" s="0" t="n">
        <f aca="false">YEAR(B251)</f>
        <v>2019</v>
      </c>
      <c r="B251" s="15" t="n">
        <f aca="false">PriceMain!B537</f>
        <v>43586</v>
      </c>
      <c r="C251" s="27" t="n">
        <f aca="false">PriceMain!D537</f>
        <v>46.6</v>
      </c>
      <c r="D251" s="27" t="n">
        <f aca="false">PriceMain!K537</f>
        <v>39.5</v>
      </c>
      <c r="E251" s="27" t="n">
        <f aca="false">PriceMain!R537</f>
        <v>44.8</v>
      </c>
      <c r="F251" s="27" t="n">
        <f aca="false">PriceMain!Y537</f>
        <v>37.85</v>
      </c>
      <c r="G251" s="27" t="n">
        <f aca="false">PriceMain!AF537</f>
        <v>35.25</v>
      </c>
      <c r="H251" s="27" t="n">
        <f aca="false">PriceMain!AM537</f>
        <v>53.64</v>
      </c>
      <c r="I251" s="27" t="n">
        <f aca="false">PriceMain!AT537</f>
        <v>41.2535667419434</v>
      </c>
      <c r="J251" s="27" t="n">
        <f aca="false">PriceMain!BA537</f>
        <v>40.7535667419434</v>
      </c>
      <c r="K251" s="27" t="n">
        <f aca="false">PriceMain!BH537</f>
        <v>41.671915435791</v>
      </c>
      <c r="L251" s="27" t="n">
        <f aca="false">PriceMain!BO537</f>
        <v>42.4285675048828</v>
      </c>
      <c r="M251" s="27" t="n">
        <f aca="false">PriceMain!BV537</f>
        <v>37.1535682678223</v>
      </c>
      <c r="N251" s="27" t="n">
        <f aca="false">PriceMain!CC537</f>
        <v>42.3535667419434</v>
      </c>
      <c r="O251" s="27" t="n">
        <f aca="false">PriceMain!CJ537</f>
        <v>45.7500114440918</v>
      </c>
    </row>
    <row r="252" customFormat="false" ht="12.75" hidden="false" customHeight="false" outlineLevel="0" collapsed="false">
      <c r="A252" s="0" t="n">
        <f aca="false">YEAR(B252)</f>
        <v>2019</v>
      </c>
      <c r="B252" s="15" t="n">
        <f aca="false">PriceMain!B538</f>
        <v>43617</v>
      </c>
      <c r="C252" s="27" t="n">
        <f aca="false">PriceMain!D538</f>
        <v>71.5</v>
      </c>
      <c r="D252" s="27" t="n">
        <f aca="false">PriceMain!K538</f>
        <v>66.75</v>
      </c>
      <c r="E252" s="27" t="n">
        <f aca="false">PriceMain!R538</f>
        <v>62.95</v>
      </c>
      <c r="F252" s="27" t="n">
        <f aca="false">PriceMain!Y538</f>
        <v>52.25</v>
      </c>
      <c r="G252" s="27" t="n">
        <f aca="false">PriceMain!AF538</f>
        <v>61.5</v>
      </c>
      <c r="H252" s="27" t="n">
        <f aca="false">PriceMain!AM538</f>
        <v>81.34</v>
      </c>
      <c r="I252" s="27" t="n">
        <f aca="false">PriceMain!AT538</f>
        <v>54.9978561401367</v>
      </c>
      <c r="J252" s="27" t="n">
        <f aca="false">PriceMain!BA538</f>
        <v>54.4978561401367</v>
      </c>
      <c r="K252" s="27" t="n">
        <f aca="false">PriceMain!BH538</f>
        <v>44.8773025512695</v>
      </c>
      <c r="L252" s="27" t="n">
        <f aca="false">PriceMain!BO538</f>
        <v>56.0603569030762</v>
      </c>
      <c r="M252" s="27" t="n">
        <f aca="false">PriceMain!BV538</f>
        <v>49.4978561401367</v>
      </c>
      <c r="N252" s="27" t="n">
        <f aca="false">PriceMain!CC538</f>
        <v>56.0978561401367</v>
      </c>
      <c r="O252" s="27" t="n">
        <f aca="false">PriceMain!CJ538</f>
        <v>58.9999961853027</v>
      </c>
    </row>
    <row r="253" customFormat="false" ht="12.75" hidden="false" customHeight="false" outlineLevel="0" collapsed="false">
      <c r="A253" s="0" t="n">
        <f aca="false">YEAR(B253)</f>
        <v>2019</v>
      </c>
      <c r="B253" s="15" t="n">
        <f aca="false">PriceMain!B539</f>
        <v>43647</v>
      </c>
      <c r="C253" s="27" t="n">
        <f aca="false">PriceMain!D539</f>
        <v>101.75</v>
      </c>
      <c r="D253" s="27" t="n">
        <f aca="false">PriceMain!K539</f>
        <v>104.459999084473</v>
      </c>
      <c r="E253" s="27" t="n">
        <f aca="false">PriceMain!R539</f>
        <v>88.2</v>
      </c>
      <c r="F253" s="27" t="n">
        <f aca="false">PriceMain!Y539</f>
        <v>63.25</v>
      </c>
      <c r="G253" s="27" t="n">
        <f aca="false">PriceMain!AF539</f>
        <v>103.25</v>
      </c>
      <c r="H253" s="27" t="n">
        <f aca="false">PriceMain!AM539</f>
        <v>123.59</v>
      </c>
      <c r="I253" s="27" t="n">
        <f aca="false">PriceMain!AT539</f>
        <v>90.7471466064453</v>
      </c>
      <c r="J253" s="27" t="n">
        <f aca="false">PriceMain!BA539</f>
        <v>90.2471466064453</v>
      </c>
      <c r="K253" s="27" t="n">
        <f aca="false">PriceMain!BH539</f>
        <v>70.525</v>
      </c>
      <c r="L253" s="27" t="n">
        <f aca="false">PriceMain!BO539</f>
        <v>86.0721481323242</v>
      </c>
      <c r="M253" s="27" t="n">
        <f aca="false">PriceMain!BV539</f>
        <v>76.9971466064453</v>
      </c>
      <c r="N253" s="27" t="n">
        <f aca="false">PriceMain!CC539</f>
        <v>91.8471466064453</v>
      </c>
      <c r="O253" s="27" t="n">
        <f aca="false">PriceMain!CJ539</f>
        <v>70.7499923706055</v>
      </c>
    </row>
    <row r="254" customFormat="false" ht="12.75" hidden="false" customHeight="false" outlineLevel="0" collapsed="false">
      <c r="A254" s="0" t="n">
        <f aca="false">YEAR(B254)</f>
        <v>2019</v>
      </c>
      <c r="B254" s="15" t="n">
        <f aca="false">PriceMain!B540</f>
        <v>43678</v>
      </c>
      <c r="C254" s="27" t="n">
        <f aca="false">PriceMain!D540</f>
        <v>101.75</v>
      </c>
      <c r="D254" s="27" t="n">
        <f aca="false">PriceMain!K540</f>
        <v>102.949996948242</v>
      </c>
      <c r="E254" s="27" t="n">
        <f aca="false">PriceMain!R540</f>
        <v>88.2</v>
      </c>
      <c r="F254" s="27" t="n">
        <f aca="false">PriceMain!Y540</f>
        <v>63.25</v>
      </c>
      <c r="G254" s="27" t="n">
        <f aca="false">PriceMain!AF540</f>
        <v>103.25</v>
      </c>
      <c r="H254" s="27" t="n">
        <f aca="false">PriceMain!AM540</f>
        <v>123.59</v>
      </c>
      <c r="I254" s="27" t="n">
        <f aca="false">PriceMain!AT540</f>
        <v>90.7471466064453</v>
      </c>
      <c r="J254" s="27" t="n">
        <f aca="false">PriceMain!BA540</f>
        <v>90.2471466064453</v>
      </c>
      <c r="K254" s="27" t="n">
        <f aca="false">PriceMain!BH540</f>
        <v>70.525</v>
      </c>
      <c r="L254" s="27" t="n">
        <f aca="false">PriceMain!BO540</f>
        <v>86.0721481323242</v>
      </c>
      <c r="M254" s="27" t="n">
        <f aca="false">PriceMain!BV540</f>
        <v>76.9971466064453</v>
      </c>
      <c r="N254" s="27" t="n">
        <f aca="false">PriceMain!CC540</f>
        <v>91.8471466064453</v>
      </c>
      <c r="O254" s="27" t="n">
        <f aca="false">PriceMain!CJ540</f>
        <v>70.75</v>
      </c>
    </row>
    <row r="255" customFormat="false" ht="12.75" hidden="false" customHeight="false" outlineLevel="0" collapsed="false">
      <c r="A255" s="0" t="n">
        <f aca="false">YEAR(B255)</f>
        <v>2019</v>
      </c>
      <c r="B255" s="15" t="n">
        <f aca="false">PriceMain!B541</f>
        <v>43709</v>
      </c>
      <c r="C255" s="27" t="n">
        <f aca="false">PriceMain!D541</f>
        <v>43.85</v>
      </c>
      <c r="D255" s="27" t="n">
        <f aca="false">PriceMain!K541</f>
        <v>36.2999992370606</v>
      </c>
      <c r="E255" s="27" t="n">
        <f aca="false">PriceMain!R541</f>
        <v>40.6</v>
      </c>
      <c r="F255" s="27" t="n">
        <f aca="false">PriceMain!Y541</f>
        <v>36.25</v>
      </c>
      <c r="G255" s="27" t="n">
        <f aca="false">PriceMain!AF541</f>
        <v>34</v>
      </c>
      <c r="H255" s="27" t="n">
        <f aca="false">PriceMain!AM541</f>
        <v>48.44</v>
      </c>
      <c r="I255" s="27" t="n">
        <f aca="false">PriceMain!AT541</f>
        <v>41.2521438598633</v>
      </c>
      <c r="J255" s="27" t="n">
        <f aca="false">PriceMain!BA541</f>
        <v>40.7521438598633</v>
      </c>
      <c r="K255" s="27" t="n">
        <f aca="false">PriceMain!BH541</f>
        <v>40.0344139099121</v>
      </c>
      <c r="L255" s="27" t="n">
        <f aca="false">PriceMain!BO541</f>
        <v>42.2771430969238</v>
      </c>
      <c r="M255" s="27" t="n">
        <f aca="false">PriceMain!BV541</f>
        <v>36.1021423339844</v>
      </c>
      <c r="N255" s="27" t="n">
        <f aca="false">PriceMain!CC541</f>
        <v>42.3521438598633</v>
      </c>
      <c r="O255" s="27" t="n">
        <f aca="false">PriceMain!CJ541</f>
        <v>44.0000038146973</v>
      </c>
    </row>
    <row r="256" customFormat="false" ht="12.75" hidden="false" customHeight="false" outlineLevel="0" collapsed="false">
      <c r="A256" s="0" t="n">
        <f aca="false">YEAR(B256)</f>
        <v>2019</v>
      </c>
      <c r="B256" s="15" t="n">
        <f aca="false">PriceMain!B542</f>
        <v>43739</v>
      </c>
      <c r="C256" s="27" t="n">
        <f aca="false">PriceMain!D542</f>
        <v>41.6</v>
      </c>
      <c r="D256" s="27" t="n">
        <f aca="false">PriceMain!K542</f>
        <v>36.2999992370606</v>
      </c>
      <c r="E256" s="27" t="n">
        <f aca="false">PriceMain!R542</f>
        <v>41.85</v>
      </c>
      <c r="F256" s="27" t="n">
        <f aca="false">PriceMain!Y542</f>
        <v>35.25</v>
      </c>
      <c r="G256" s="27" t="n">
        <f aca="false">PriceMain!AF542</f>
        <v>34</v>
      </c>
      <c r="H256" s="27" t="n">
        <f aca="false">PriceMain!AM542</f>
        <v>46.94</v>
      </c>
      <c r="I256" s="27" t="n">
        <f aca="false">PriceMain!AT542</f>
        <v>39.1489334106445</v>
      </c>
      <c r="J256" s="27" t="n">
        <f aca="false">PriceMain!BA542</f>
        <v>38.6489334106445</v>
      </c>
      <c r="K256" s="27" t="n">
        <f aca="false">PriceMain!BH542</f>
        <v>42.8999977111816</v>
      </c>
      <c r="L256" s="27" t="n">
        <f aca="false">PriceMain!BO542</f>
        <v>38.1489334106445</v>
      </c>
      <c r="M256" s="27" t="n">
        <f aca="false">PriceMain!BV542</f>
        <v>39.3989295959473</v>
      </c>
      <c r="N256" s="27" t="n">
        <f aca="false">PriceMain!CC542</f>
        <v>40.2489334106445</v>
      </c>
      <c r="O256" s="27" t="n">
        <f aca="false">PriceMain!CJ542</f>
        <v>38.5000022888184</v>
      </c>
    </row>
    <row r="257" customFormat="false" ht="12.75" hidden="false" customHeight="false" outlineLevel="0" collapsed="false">
      <c r="B257" s="15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</row>
    <row r="258" customFormat="false" ht="12.75" hidden="false" customHeight="false" outlineLevel="0" collapsed="false">
      <c r="B258" s="15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</row>
    <row r="259" customFormat="false" ht="12.75" hidden="false" customHeight="false" outlineLevel="0" collapsed="false">
      <c r="B259" s="15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</row>
    <row r="260" customFormat="false" ht="12.75" hidden="false" customHeight="false" outlineLevel="0" collapsed="false">
      <c r="B260" s="15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</row>
    <row r="261" customFormat="false" ht="12.75" hidden="false" customHeight="false" outlineLevel="0" collapsed="false">
      <c r="B261" s="15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</row>
    <row r="262" customFormat="false" ht="12.75" hidden="false" customHeight="false" outlineLevel="0" collapsed="false">
      <c r="B262" s="15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</row>
    <row r="263" customFormat="false" ht="12.75" hidden="false" customHeight="false" outlineLevel="0" collapsed="false">
      <c r="B263" s="15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</row>
    <row r="264" customFormat="false" ht="12.75" hidden="false" customHeight="false" outlineLevel="0" collapsed="false">
      <c r="B264" s="15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</row>
    <row r="265" customFormat="false" ht="12.75" hidden="false" customHeight="false" outlineLevel="0" collapsed="false">
      <c r="B265" s="15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</row>
    <row r="266" customFormat="false" ht="12.75" hidden="false" customHeight="false" outlineLevel="0" collapsed="false">
      <c r="B266" s="15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</row>
    <row r="267" customFormat="false" ht="12.75" hidden="false" customHeight="false" outlineLevel="0" collapsed="false">
      <c r="B267" s="15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</row>
    <row r="268" customFormat="false" ht="12.75" hidden="false" customHeight="false" outlineLevel="0" collapsed="false">
      <c r="B268" s="15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</row>
    <row r="269" customFormat="false" ht="12.75" hidden="false" customHeight="false" outlineLevel="0" collapsed="false">
      <c r="B269" s="15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</row>
    <row r="270" customFormat="false" ht="12.75" hidden="false" customHeight="false" outlineLevel="0" collapsed="false">
      <c r="B270" s="15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</row>
    <row r="271" customFormat="false" ht="12.75" hidden="false" customHeight="false" outlineLevel="0" collapsed="false">
      <c r="B271" s="15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</row>
    <row r="272" customFormat="false" ht="12.75" hidden="false" customHeight="false" outlineLevel="0" collapsed="false">
      <c r="B272" s="15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</row>
    <row r="273" customFormat="false" ht="12.75" hidden="false" customHeight="false" outlineLevel="0" collapsed="false">
      <c r="B273" s="15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</row>
    <row r="274" customFormat="false" ht="12.75" hidden="false" customHeight="false" outlineLevel="0" collapsed="false">
      <c r="B274" s="15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</row>
    <row r="275" customFormat="false" ht="12.75" hidden="false" customHeight="false" outlineLevel="0" collapsed="false">
      <c r="B275" s="15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</row>
    <row r="276" customFormat="false" ht="12.75" hidden="false" customHeight="false" outlineLevel="0" collapsed="false">
      <c r="B276" s="15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</row>
    <row r="277" customFormat="false" ht="12.75" hidden="false" customHeight="false" outlineLevel="0" collapsed="false">
      <c r="B277" s="15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</row>
    <row r="278" customFormat="false" ht="12.75" hidden="false" customHeight="false" outlineLevel="0" collapsed="false">
      <c r="B278" s="15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</row>
    <row r="279" customFormat="false" ht="12.75" hidden="false" customHeight="false" outlineLevel="0" collapsed="false">
      <c r="B279" s="15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</row>
    <row r="280" customFormat="false" ht="12.75" hidden="false" customHeight="false" outlineLevel="0" collapsed="false">
      <c r="B280" s="15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</row>
    <row r="281" customFormat="false" ht="12.75" hidden="false" customHeight="false" outlineLevel="0" collapsed="false">
      <c r="B281" s="15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</row>
    <row r="282" customFormat="false" ht="12.75" hidden="false" customHeight="false" outlineLevel="0" collapsed="false">
      <c r="B282" s="15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</row>
    <row r="283" customFormat="false" ht="12.75" hidden="false" customHeight="false" outlineLevel="0" collapsed="false">
      <c r="B283" s="15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</row>
    <row r="284" customFormat="false" ht="12.75" hidden="false" customHeight="false" outlineLevel="0" collapsed="false">
      <c r="B284" s="15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</row>
    <row r="285" customFormat="false" ht="12.75" hidden="false" customHeight="false" outlineLevel="0" collapsed="false">
      <c r="B285" s="15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</row>
    <row r="286" customFormat="false" ht="12.75" hidden="false" customHeight="false" outlineLevel="0" collapsed="false">
      <c r="B286" s="15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</row>
    <row r="287" customFormat="false" ht="12.75" hidden="false" customHeight="false" outlineLevel="0" collapsed="false">
      <c r="B287" s="15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</row>
    <row r="288" customFormat="false" ht="12.75" hidden="false" customHeight="false" outlineLevel="0" collapsed="false">
      <c r="B288" s="15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</row>
    <row r="289" customFormat="false" ht="12.75" hidden="false" customHeight="false" outlineLevel="0" collapsed="false">
      <c r="B289" s="15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</row>
    <row r="290" customFormat="false" ht="12.75" hidden="false" customHeight="false" outlineLevel="0" collapsed="false">
      <c r="B290" s="15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</row>
    <row r="291" customFormat="false" ht="12.75" hidden="false" customHeight="false" outlineLevel="0" collapsed="false">
      <c r="B291" s="15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</row>
    <row r="292" customFormat="false" ht="12.75" hidden="false" customHeight="false" outlineLevel="0" collapsed="false">
      <c r="B292" s="15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</row>
    <row r="293" customFormat="false" ht="12.75" hidden="false" customHeight="false" outlineLevel="0" collapsed="false">
      <c r="B293" s="15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</row>
    <row r="294" customFormat="false" ht="12.75" hidden="false" customHeight="false" outlineLevel="0" collapsed="false">
      <c r="B294" s="15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</row>
    <row r="295" customFormat="false" ht="12.75" hidden="false" customHeight="false" outlineLevel="0" collapsed="false">
      <c r="B295" s="15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</row>
    <row r="296" customFormat="false" ht="12.75" hidden="false" customHeight="false" outlineLevel="0" collapsed="false">
      <c r="B296" s="15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</row>
    <row r="297" customFormat="false" ht="12.75" hidden="false" customHeight="false" outlineLevel="0" collapsed="false">
      <c r="B297" s="15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</row>
    <row r="298" customFormat="false" ht="12.75" hidden="false" customHeight="false" outlineLevel="0" collapsed="false">
      <c r="B298" s="15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</row>
    <row r="299" customFormat="false" ht="12.75" hidden="false" customHeight="false" outlineLevel="0" collapsed="false">
      <c r="B299" s="15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</row>
    <row r="300" customFormat="false" ht="12.75" hidden="false" customHeight="false" outlineLevel="0" collapsed="false">
      <c r="B300" s="15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</row>
    <row r="301" customFormat="false" ht="12.75" hidden="false" customHeight="false" outlineLevel="0" collapsed="false">
      <c r="B301" s="15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</row>
    <row r="302" customFormat="false" ht="12.75" hidden="false" customHeight="false" outlineLevel="0" collapsed="false">
      <c r="B302" s="15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</row>
    <row r="303" customFormat="false" ht="12.75" hidden="false" customHeight="false" outlineLevel="0" collapsed="false">
      <c r="B303" s="15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</row>
    <row r="304" customFormat="false" ht="12.75" hidden="false" customHeight="false" outlineLevel="0" collapsed="false">
      <c r="B304" s="15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</row>
    <row r="305" customFormat="false" ht="12.75" hidden="false" customHeight="false" outlineLevel="0" collapsed="false">
      <c r="B305" s="15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0"/>
  <sheetViews>
    <sheetView showFormulas="false" showGridLines="true" showRowColHeaders="fals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1" sqref="G2 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38" width="9.14"/>
    <col collapsed="false" customWidth="true" hidden="false" outlineLevel="0" max="8" min="8" style="0" width="53.28"/>
  </cols>
  <sheetData>
    <row r="1" customFormat="false" ht="12.75" hidden="false" customHeight="false" outlineLevel="0" collapsed="false">
      <c r="A1" s="0" t="s">
        <v>23805</v>
      </c>
      <c r="B1" s="38" t="s">
        <v>23806</v>
      </c>
      <c r="F1" s="0" t="s">
        <v>23807</v>
      </c>
      <c r="H1" s="0" t="s">
        <v>128</v>
      </c>
      <c r="I1" s="1" t="n">
        <v>55</v>
      </c>
    </row>
    <row r="2" customFormat="false" ht="12.75" hidden="false" customHeight="false" outlineLevel="0" collapsed="false">
      <c r="A2" s="0" t="n">
        <v>1</v>
      </c>
      <c r="B2" s="39" t="s">
        <v>23808</v>
      </c>
      <c r="C2" s="26" t="n">
        <f aca="false">DATE(2001,LEFT(B2,2),RIGHT(B2,2))</f>
        <v>36901</v>
      </c>
      <c r="D2" s="0" t="n">
        <f aca="false">WEEKDAY(C2)</f>
        <v>4</v>
      </c>
      <c r="E2" s="0" t="str">
        <f aca="false">CHOOSE(D2,"Sun","Mon","Tue","Wed","Thu","Fri","Sat")</f>
        <v>Wed</v>
      </c>
      <c r="F2" s="0" t="n">
        <f aca="false">A2*40-39</f>
        <v>1</v>
      </c>
      <c r="H2" s="0" t="s">
        <v>129</v>
      </c>
      <c r="I2" s="0" t="n">
        <v>4</v>
      </c>
    </row>
    <row r="3" customFormat="false" ht="12.75" hidden="false" customHeight="false" outlineLevel="0" collapsed="false">
      <c r="A3" s="0" t="n">
        <f aca="false">A2+1</f>
        <v>2</v>
      </c>
      <c r="B3" s="39" t="s">
        <v>23809</v>
      </c>
      <c r="C3" s="26" t="n">
        <f aca="false">DATE(2001,LEFT(B3,2),RIGHT(B3,2))</f>
        <v>36902</v>
      </c>
      <c r="D3" s="0" t="n">
        <f aca="false">WEEKDAY(C3)</f>
        <v>5</v>
      </c>
      <c r="E3" s="0" t="str">
        <f aca="false">CHOOSE(D3,"Sun","Mon","Tue","Wed","Thu","Fri","Sat")</f>
        <v>Thu</v>
      </c>
      <c r="F3" s="0" t="n">
        <f aca="false">A3*40-39</f>
        <v>41</v>
      </c>
      <c r="H3" s="0" t="s">
        <v>130</v>
      </c>
      <c r="I3" s="7" t="n">
        <f aca="false">VLOOKUP(I2,A2:C70,3,FALSE())</f>
        <v>36907</v>
      </c>
    </row>
    <row r="4" customFormat="false" ht="12.75" hidden="false" customHeight="false" outlineLevel="0" collapsed="false">
      <c r="A4" s="0" t="n">
        <f aca="false">A3+1</f>
        <v>3</v>
      </c>
      <c r="B4" s="39" t="s">
        <v>23810</v>
      </c>
      <c r="C4" s="26" t="n">
        <f aca="false">DATE(2001,LEFT(B4,2),RIGHT(B4,2))</f>
        <v>36903</v>
      </c>
      <c r="D4" s="0" t="n">
        <f aca="false">WEEKDAY(C4)</f>
        <v>6</v>
      </c>
      <c r="E4" s="0" t="str">
        <f aca="false">CHOOSE(D4,"Sun","Mon","Tue","Wed","Thu","Fri","Sat")</f>
        <v>Fri</v>
      </c>
      <c r="F4" s="0" t="n">
        <f aca="false">A4*40-39</f>
        <v>81</v>
      </c>
      <c r="H4" s="0" t="s">
        <v>23811</v>
      </c>
    </row>
    <row r="5" customFormat="false" ht="12.75" hidden="false" customHeight="false" outlineLevel="0" collapsed="false">
      <c r="A5" s="0" t="n">
        <f aca="false">A4+1</f>
        <v>4</v>
      </c>
      <c r="B5" s="39" t="s">
        <v>23812</v>
      </c>
      <c r="C5" s="26" t="n">
        <f aca="false">DATE(2001,LEFT(B5,2),RIGHT(B5,2))</f>
        <v>36907</v>
      </c>
      <c r="D5" s="0" t="n">
        <f aca="false">WEEKDAY(C5)</f>
        <v>3</v>
      </c>
      <c r="E5" s="0" t="str">
        <f aca="false">CHOOSE(D5,"Sun","Mon","Tue","Wed","Thu","Fri","Sat")</f>
        <v>Tue</v>
      </c>
      <c r="F5" s="0" t="n">
        <f aca="false">A5*40-39</f>
        <v>121</v>
      </c>
      <c r="H5" s="0" t="str">
        <f aca="false">"M:\common\Power\POSITION\DPR\2001\010"&amp;MONTH(I3)&amp;"\By Date\"&amp;VLOOKUP(I2,A2:B71,2,FALSE())</f>
        <v>M:\common\Power\POSITION\DPR\2001\0101\By Date\0116</v>
      </c>
    </row>
    <row r="6" customFormat="false" ht="12.75" hidden="false" customHeight="false" outlineLevel="0" collapsed="false">
      <c r="A6" s="0" t="n">
        <f aca="false">A5+1</f>
        <v>5</v>
      </c>
      <c r="B6" s="39" t="s">
        <v>23813</v>
      </c>
      <c r="C6" s="26" t="n">
        <f aca="false">DATE(2001,LEFT(B6,2),RIGHT(B6,2))</f>
        <v>36908</v>
      </c>
      <c r="D6" s="0" t="n">
        <f aca="false">WEEKDAY(C6)</f>
        <v>4</v>
      </c>
      <c r="E6" s="0" t="str">
        <f aca="false">CHOOSE(D6,"Sun","Mon","Tue","Wed","Thu","Fri","Sat")</f>
        <v>Wed</v>
      </c>
      <c r="F6" s="0" t="n">
        <f aca="false">A6*40-39</f>
        <v>161</v>
      </c>
      <c r="H6" s="0" t="s">
        <v>131</v>
      </c>
    </row>
    <row r="7" customFormat="false" ht="12.75" hidden="false" customHeight="false" outlineLevel="0" collapsed="false">
      <c r="A7" s="0" t="n">
        <f aca="false">A6+1</f>
        <v>6</v>
      </c>
      <c r="B7" s="39" t="s">
        <v>23814</v>
      </c>
      <c r="C7" s="26" t="n">
        <f aca="false">DATE(2001,LEFT(B7,2),RIGHT(B7,2))</f>
        <v>36909</v>
      </c>
      <c r="D7" s="0" t="n">
        <f aca="false">WEEKDAY(C7)</f>
        <v>5</v>
      </c>
      <c r="E7" s="0" t="str">
        <f aca="false">CHOOSE(D7,"Sun","Mon","Tue","Wed","Thu","Fri","Sat")</f>
        <v>Thu</v>
      </c>
      <c r="F7" s="0" t="n">
        <f aca="false">A7*40-39</f>
        <v>201</v>
      </c>
      <c r="H7" s="0" t="s">
        <v>23815</v>
      </c>
      <c r="I7" s="0" t="n">
        <f aca="false">40*($I$2-1)+2</f>
        <v>122</v>
      </c>
    </row>
    <row r="8" customFormat="false" ht="12.75" hidden="false" customHeight="false" outlineLevel="0" collapsed="false">
      <c r="A8" s="0" t="n">
        <f aca="false">A7+1</f>
        <v>7</v>
      </c>
      <c r="B8" s="39" t="s">
        <v>23816</v>
      </c>
      <c r="C8" s="26" t="n">
        <f aca="false">DATE(2001,LEFT(B8,2),RIGHT(B8,2))</f>
        <v>36910</v>
      </c>
      <c r="D8" s="0" t="n">
        <f aca="false">WEEKDAY(C8)</f>
        <v>6</v>
      </c>
      <c r="E8" s="0" t="str">
        <f aca="false">CHOOSE(D8,"Sun","Mon","Tue","Wed","Thu","Fri","Sat")</f>
        <v>Fri</v>
      </c>
      <c r="F8" s="0" t="n">
        <f aca="false">A8*40-39</f>
        <v>241</v>
      </c>
      <c r="H8" s="0" t="s">
        <v>23817</v>
      </c>
      <c r="I8" s="0" t="n">
        <v>2</v>
      </c>
    </row>
    <row r="9" customFormat="false" ht="12.75" hidden="false" customHeight="false" outlineLevel="0" collapsed="false">
      <c r="A9" s="0" t="n">
        <f aca="false">A8+1</f>
        <v>8</v>
      </c>
      <c r="B9" s="39" t="s">
        <v>23818</v>
      </c>
      <c r="C9" s="26" t="n">
        <f aca="false">DATE(2001,LEFT(B9,2),RIGHT(B9,2))</f>
        <v>36913</v>
      </c>
      <c r="D9" s="0" t="n">
        <f aca="false">WEEKDAY(C9)</f>
        <v>2</v>
      </c>
      <c r="E9" s="0" t="str">
        <f aca="false">CHOOSE(D9,"Sun","Mon","Tue","Wed","Thu","Fri","Sat")</f>
        <v>Mon</v>
      </c>
      <c r="F9" s="0" t="n">
        <f aca="false">A9*40-39</f>
        <v>281</v>
      </c>
      <c r="H9" s="0" t="s">
        <v>23819</v>
      </c>
      <c r="I9" s="0" t="n">
        <f aca="false">40*($I$2)+1</f>
        <v>161</v>
      </c>
    </row>
    <row r="10" customFormat="false" ht="12.75" hidden="false" customHeight="false" outlineLevel="0" collapsed="false">
      <c r="A10" s="0" t="n">
        <f aca="false">A9+1</f>
        <v>9</v>
      </c>
      <c r="B10" s="39" t="s">
        <v>23820</v>
      </c>
      <c r="C10" s="26" t="n">
        <f aca="false">DATE(2001,LEFT(B10,2),RIGHT(B10,2))</f>
        <v>36914</v>
      </c>
      <c r="D10" s="0" t="n">
        <f aca="false">WEEKDAY(C10)</f>
        <v>3</v>
      </c>
      <c r="E10" s="0" t="str">
        <f aca="false">CHOOSE(D10,"Sun","Mon","Tue","Wed","Thu","Fri","Sat")</f>
        <v>Tue</v>
      </c>
      <c r="F10" s="0" t="n">
        <f aca="false">A10*40-39</f>
        <v>321</v>
      </c>
      <c r="H10" s="0" t="s">
        <v>23821</v>
      </c>
      <c r="I10" s="0" t="n">
        <v>17</v>
      </c>
    </row>
    <row r="11" customFormat="false" ht="12.75" hidden="false" customHeight="false" outlineLevel="0" collapsed="false">
      <c r="A11" s="0" t="n">
        <f aca="false">A10+1</f>
        <v>10</v>
      </c>
      <c r="B11" s="39" t="s">
        <v>23822</v>
      </c>
      <c r="C11" s="26" t="n">
        <f aca="false">DATE(2001,LEFT(B11,2),RIGHT(B11,2))</f>
        <v>36915</v>
      </c>
      <c r="D11" s="0" t="n">
        <f aca="false">WEEKDAY(C11)</f>
        <v>4</v>
      </c>
      <c r="E11" s="0" t="str">
        <f aca="false">CHOOSE(D11,"Sun","Mon","Tue","Wed","Thu","Fri","Sat")</f>
        <v>Wed</v>
      </c>
      <c r="F11" s="0" t="n">
        <f aca="false">A11*40-39</f>
        <v>361</v>
      </c>
    </row>
    <row r="12" customFormat="false" ht="12.75" hidden="false" customHeight="false" outlineLevel="0" collapsed="false">
      <c r="A12" s="0" t="n">
        <f aca="false">A11+1</f>
        <v>11</v>
      </c>
      <c r="B12" s="39" t="s">
        <v>23823</v>
      </c>
      <c r="C12" s="26" t="n">
        <f aca="false">DATE(2001,LEFT(B12,2),RIGHT(B12,2))</f>
        <v>36916</v>
      </c>
      <c r="D12" s="0" t="n">
        <f aca="false">WEEKDAY(C12)</f>
        <v>5</v>
      </c>
      <c r="E12" s="0" t="str">
        <f aca="false">CHOOSE(D12,"Sun","Mon","Tue","Wed","Thu","Fri","Sat")</f>
        <v>Thu</v>
      </c>
      <c r="F12" s="0" t="n">
        <f aca="false">A12*40-39</f>
        <v>401</v>
      </c>
    </row>
    <row r="13" customFormat="false" ht="12.75" hidden="false" customHeight="false" outlineLevel="0" collapsed="false">
      <c r="A13" s="0" t="n">
        <f aca="false">A12+1</f>
        <v>12</v>
      </c>
      <c r="B13" s="39" t="s">
        <v>23824</v>
      </c>
      <c r="C13" s="26" t="n">
        <f aca="false">DATE(2001,LEFT(B13,2),RIGHT(B13,2))</f>
        <v>36917</v>
      </c>
      <c r="D13" s="0" t="n">
        <f aca="false">WEEKDAY(C13)</f>
        <v>6</v>
      </c>
      <c r="E13" s="0" t="str">
        <f aca="false">CHOOSE(D13,"Sun","Mon","Tue","Wed","Thu","Fri","Sat")</f>
        <v>Fri</v>
      </c>
      <c r="F13" s="0" t="n">
        <f aca="false">A13*40-39</f>
        <v>441</v>
      </c>
    </row>
    <row r="14" customFormat="false" ht="12.75" hidden="false" customHeight="false" outlineLevel="0" collapsed="false">
      <c r="A14" s="0" t="n">
        <f aca="false">A13+1</f>
        <v>13</v>
      </c>
      <c r="B14" s="39" t="s">
        <v>23825</v>
      </c>
      <c r="C14" s="26" t="n">
        <f aca="false">DATE(2001,LEFT(B14,2),RIGHT(B14,2))</f>
        <v>36920</v>
      </c>
      <c r="D14" s="0" t="n">
        <f aca="false">WEEKDAY(C14)</f>
        <v>2</v>
      </c>
      <c r="E14" s="0" t="str">
        <f aca="false">CHOOSE(D14,"Sun","Mon","Tue","Wed","Thu","Fri","Sat")</f>
        <v>Mon</v>
      </c>
      <c r="F14" s="0" t="n">
        <f aca="false">A14*40-39</f>
        <v>481</v>
      </c>
    </row>
    <row r="15" customFormat="false" ht="12.75" hidden="false" customHeight="false" outlineLevel="0" collapsed="false">
      <c r="A15" s="0" t="n">
        <f aca="false">A14+1</f>
        <v>14</v>
      </c>
      <c r="B15" s="39" t="s">
        <v>23826</v>
      </c>
      <c r="C15" s="26" t="n">
        <f aca="false">DATE(2001,LEFT(B15,2),RIGHT(B15,2))</f>
        <v>36921</v>
      </c>
      <c r="D15" s="0" t="n">
        <f aca="false">WEEKDAY(C15)</f>
        <v>3</v>
      </c>
      <c r="E15" s="0" t="str">
        <f aca="false">CHOOSE(D15,"Sun","Mon","Tue","Wed","Thu","Fri","Sat")</f>
        <v>Tue</v>
      </c>
      <c r="F15" s="0" t="n">
        <f aca="false">A15*40-39</f>
        <v>521</v>
      </c>
    </row>
    <row r="16" customFormat="false" ht="12.75" hidden="false" customHeight="false" outlineLevel="0" collapsed="false">
      <c r="A16" s="0" t="n">
        <f aca="false">A15+1</f>
        <v>15</v>
      </c>
      <c r="B16" s="39" t="s">
        <v>23827</v>
      </c>
      <c r="C16" s="26" t="n">
        <f aca="false">DATE(2001,LEFT(B16,2),RIGHT(B16,2))</f>
        <v>36922</v>
      </c>
      <c r="D16" s="0" t="n">
        <f aca="false">WEEKDAY(C16)</f>
        <v>4</v>
      </c>
      <c r="E16" s="0" t="str">
        <f aca="false">CHOOSE(D16,"Sun","Mon","Tue","Wed","Thu","Fri","Sat")</f>
        <v>Wed</v>
      </c>
      <c r="F16" s="0" t="n">
        <f aca="false">A16*40-39</f>
        <v>561</v>
      </c>
    </row>
    <row r="17" customFormat="false" ht="12.75" hidden="false" customHeight="false" outlineLevel="0" collapsed="false">
      <c r="A17" s="0" t="n">
        <f aca="false">A16+1</f>
        <v>16</v>
      </c>
      <c r="B17" s="39" t="s">
        <v>23828</v>
      </c>
      <c r="C17" s="26" t="n">
        <f aca="false">DATE(2001,LEFT(B17,2),RIGHT(B17,2))</f>
        <v>36923</v>
      </c>
      <c r="D17" s="0" t="n">
        <f aca="false">WEEKDAY(C17)</f>
        <v>5</v>
      </c>
      <c r="E17" s="0" t="str">
        <f aca="false">CHOOSE(D17,"Sun","Mon","Tue","Wed","Thu","Fri","Sat")</f>
        <v>Thu</v>
      </c>
      <c r="F17" s="0" t="n">
        <f aca="false">A17*40-39</f>
        <v>601</v>
      </c>
    </row>
    <row r="18" customFormat="false" ht="12.75" hidden="false" customHeight="false" outlineLevel="0" collapsed="false">
      <c r="A18" s="0" t="n">
        <f aca="false">A17+1</f>
        <v>17</v>
      </c>
      <c r="B18" s="39" t="s">
        <v>23829</v>
      </c>
      <c r="C18" s="26" t="n">
        <f aca="false">DATE(2001,LEFT(B18,2),RIGHT(B18,2))</f>
        <v>36924</v>
      </c>
      <c r="D18" s="0" t="n">
        <f aca="false">WEEKDAY(C18)</f>
        <v>6</v>
      </c>
      <c r="E18" s="0" t="str">
        <f aca="false">CHOOSE(D18,"Sun","Mon","Tue","Wed","Thu","Fri","Sat")</f>
        <v>Fri</v>
      </c>
      <c r="F18" s="0" t="n">
        <f aca="false">A18*40-39</f>
        <v>641</v>
      </c>
    </row>
    <row r="19" customFormat="false" ht="12.75" hidden="false" customHeight="false" outlineLevel="0" collapsed="false">
      <c r="A19" s="0" t="n">
        <f aca="false">A18+1</f>
        <v>18</v>
      </c>
      <c r="B19" s="39" t="s">
        <v>23830</v>
      </c>
      <c r="C19" s="26" t="n">
        <f aca="false">DATE(2001,LEFT(B19,2),RIGHT(B19,2))</f>
        <v>36927</v>
      </c>
      <c r="D19" s="0" t="n">
        <f aca="false">WEEKDAY(C19)</f>
        <v>2</v>
      </c>
      <c r="E19" s="0" t="str">
        <f aca="false">CHOOSE(D19,"Sun","Mon","Tue","Wed","Thu","Fri","Sat")</f>
        <v>Mon</v>
      </c>
      <c r="F19" s="0" t="n">
        <f aca="false">A19*40-39</f>
        <v>681</v>
      </c>
    </row>
    <row r="20" customFormat="false" ht="12.75" hidden="false" customHeight="false" outlineLevel="0" collapsed="false">
      <c r="A20" s="0" t="n">
        <f aca="false">A19+1</f>
        <v>19</v>
      </c>
      <c r="B20" s="39" t="s">
        <v>23831</v>
      </c>
      <c r="C20" s="26" t="n">
        <f aca="false">DATE(2001,LEFT(B20,2),RIGHT(B20,2))</f>
        <v>36928</v>
      </c>
      <c r="D20" s="0" t="n">
        <f aca="false">WEEKDAY(C20)</f>
        <v>3</v>
      </c>
      <c r="E20" s="0" t="str">
        <f aca="false">CHOOSE(D20,"Sun","Mon","Tue","Wed","Thu","Fri","Sat")</f>
        <v>Tue</v>
      </c>
      <c r="F20" s="0" t="n">
        <f aca="false">A20*40-39</f>
        <v>721</v>
      </c>
    </row>
    <row r="21" customFormat="false" ht="12.75" hidden="false" customHeight="false" outlineLevel="0" collapsed="false">
      <c r="A21" s="0" t="n">
        <f aca="false">A20+1</f>
        <v>20</v>
      </c>
      <c r="B21" s="39" t="s">
        <v>23832</v>
      </c>
      <c r="C21" s="26" t="n">
        <f aca="false">DATE(2001,LEFT(B21,2),RIGHT(B21,2))</f>
        <v>36929</v>
      </c>
      <c r="D21" s="0" t="n">
        <f aca="false">WEEKDAY(C21)</f>
        <v>4</v>
      </c>
      <c r="E21" s="0" t="str">
        <f aca="false">CHOOSE(D21,"Sun","Mon","Tue","Wed","Thu","Fri","Sat")</f>
        <v>Wed</v>
      </c>
      <c r="F21" s="0" t="n">
        <f aca="false">A21*40-39</f>
        <v>761</v>
      </c>
    </row>
    <row r="22" customFormat="false" ht="12.75" hidden="false" customHeight="false" outlineLevel="0" collapsed="false">
      <c r="A22" s="0" t="n">
        <f aca="false">A21+1</f>
        <v>21</v>
      </c>
      <c r="B22" s="39" t="s">
        <v>23833</v>
      </c>
      <c r="C22" s="26" t="n">
        <f aca="false">DATE(2001,LEFT(B22,2),RIGHT(B22,2))</f>
        <v>36931</v>
      </c>
      <c r="D22" s="0" t="n">
        <f aca="false">WEEKDAY(C22)</f>
        <v>6</v>
      </c>
      <c r="E22" s="0" t="str">
        <f aca="false">CHOOSE(D22,"Sun","Mon","Tue","Wed","Thu","Fri","Sat")</f>
        <v>Fri</v>
      </c>
      <c r="F22" s="0" t="n">
        <f aca="false">A22*40-39</f>
        <v>801</v>
      </c>
    </row>
    <row r="23" customFormat="false" ht="12.75" hidden="false" customHeight="false" outlineLevel="0" collapsed="false">
      <c r="A23" s="0" t="n">
        <f aca="false">A22+1</f>
        <v>22</v>
      </c>
      <c r="B23" s="39" t="s">
        <v>23834</v>
      </c>
      <c r="C23" s="26" t="n">
        <f aca="false">DATE(2001,LEFT(B23,2),RIGHT(B23,2))</f>
        <v>36934</v>
      </c>
      <c r="D23" s="0" t="n">
        <f aca="false">WEEKDAY(C23)</f>
        <v>2</v>
      </c>
      <c r="E23" s="0" t="str">
        <f aca="false">CHOOSE(D23,"Sun","Mon","Tue","Wed","Thu","Fri","Sat")</f>
        <v>Mon</v>
      </c>
      <c r="F23" s="0" t="n">
        <f aca="false">A23*40-39</f>
        <v>841</v>
      </c>
    </row>
    <row r="24" customFormat="false" ht="12.75" hidden="false" customHeight="false" outlineLevel="0" collapsed="false">
      <c r="A24" s="0" t="n">
        <f aca="false">A23+1</f>
        <v>23</v>
      </c>
      <c r="B24" s="39" t="s">
        <v>23835</v>
      </c>
      <c r="C24" s="26" t="n">
        <f aca="false">DATE(2001,LEFT(B24,2),RIGHT(B24,2))</f>
        <v>36935</v>
      </c>
      <c r="D24" s="0" t="n">
        <f aca="false">WEEKDAY(C24)</f>
        <v>3</v>
      </c>
      <c r="E24" s="0" t="str">
        <f aca="false">CHOOSE(D24,"Sun","Mon","Tue","Wed","Thu","Fri","Sat")</f>
        <v>Tue</v>
      </c>
      <c r="F24" s="0" t="n">
        <f aca="false">A24*40-39</f>
        <v>881</v>
      </c>
    </row>
    <row r="25" customFormat="false" ht="12.75" hidden="false" customHeight="false" outlineLevel="0" collapsed="false">
      <c r="A25" s="0" t="n">
        <f aca="false">A24+1</f>
        <v>24</v>
      </c>
      <c r="B25" s="39" t="s">
        <v>23836</v>
      </c>
      <c r="C25" s="26" t="n">
        <f aca="false">DATE(2001,LEFT(B25,2),RIGHT(B25,2))</f>
        <v>36936</v>
      </c>
      <c r="D25" s="0" t="n">
        <f aca="false">WEEKDAY(C25)</f>
        <v>4</v>
      </c>
      <c r="E25" s="0" t="str">
        <f aca="false">CHOOSE(D25,"Sun","Mon","Tue","Wed","Thu","Fri","Sat")</f>
        <v>Wed</v>
      </c>
      <c r="F25" s="0" t="n">
        <f aca="false">A25*40-39</f>
        <v>921</v>
      </c>
    </row>
    <row r="26" customFormat="false" ht="12.75" hidden="false" customHeight="false" outlineLevel="0" collapsed="false">
      <c r="A26" s="0" t="n">
        <f aca="false">A25+1</f>
        <v>25</v>
      </c>
      <c r="B26" s="39" t="s">
        <v>23837</v>
      </c>
      <c r="C26" s="26" t="n">
        <f aca="false">DATE(2001,LEFT(B26,2),RIGHT(B26,2))</f>
        <v>36937</v>
      </c>
      <c r="D26" s="0" t="n">
        <f aca="false">WEEKDAY(C26)</f>
        <v>5</v>
      </c>
      <c r="E26" s="0" t="str">
        <f aca="false">CHOOSE(D26,"Sun","Mon","Tue","Wed","Thu","Fri","Sat")</f>
        <v>Thu</v>
      </c>
      <c r="F26" s="0" t="n">
        <f aca="false">A26*40-39</f>
        <v>961</v>
      </c>
    </row>
    <row r="27" customFormat="false" ht="12.75" hidden="false" customHeight="false" outlineLevel="0" collapsed="false">
      <c r="A27" s="0" t="n">
        <f aca="false">A26+1</f>
        <v>26</v>
      </c>
      <c r="B27" s="39" t="s">
        <v>23838</v>
      </c>
      <c r="C27" s="26" t="n">
        <f aca="false">DATE(2001,LEFT(B27,2),RIGHT(B27,2))</f>
        <v>36938</v>
      </c>
      <c r="D27" s="0" t="n">
        <f aca="false">WEEKDAY(C27)</f>
        <v>6</v>
      </c>
      <c r="E27" s="0" t="str">
        <f aca="false">CHOOSE(D27,"Sun","Mon","Tue","Wed","Thu","Fri","Sat")</f>
        <v>Fri</v>
      </c>
      <c r="F27" s="0" t="n">
        <f aca="false">A27*40-39</f>
        <v>1001</v>
      </c>
    </row>
    <row r="28" customFormat="false" ht="12.75" hidden="false" customHeight="false" outlineLevel="0" collapsed="false">
      <c r="A28" s="0" t="n">
        <f aca="false">A27+1</f>
        <v>27</v>
      </c>
      <c r="B28" s="39" t="s">
        <v>23839</v>
      </c>
      <c r="C28" s="26" t="n">
        <f aca="false">DATE(2001,LEFT(B28,2),RIGHT(B28,2))</f>
        <v>36942</v>
      </c>
      <c r="D28" s="0" t="n">
        <f aca="false">WEEKDAY(C28)</f>
        <v>3</v>
      </c>
      <c r="E28" s="0" t="str">
        <f aca="false">CHOOSE(D28,"Sun","Mon","Tue","Wed","Thu","Fri","Sat")</f>
        <v>Tue</v>
      </c>
      <c r="F28" s="0" t="n">
        <f aca="false">A28*40-39</f>
        <v>1041</v>
      </c>
    </row>
    <row r="29" customFormat="false" ht="12.75" hidden="false" customHeight="false" outlineLevel="0" collapsed="false">
      <c r="A29" s="0" t="n">
        <f aca="false">A28+1</f>
        <v>28</v>
      </c>
      <c r="B29" s="39" t="s">
        <v>23840</v>
      </c>
      <c r="C29" s="26" t="n">
        <f aca="false">DATE(2001,LEFT(B29,2),RIGHT(B29,2))</f>
        <v>36943</v>
      </c>
      <c r="D29" s="0" t="n">
        <f aca="false">WEEKDAY(C29)</f>
        <v>4</v>
      </c>
      <c r="E29" s="0" t="str">
        <f aca="false">CHOOSE(D29,"Sun","Mon","Tue","Wed","Thu","Fri","Sat")</f>
        <v>Wed</v>
      </c>
      <c r="F29" s="0" t="n">
        <f aca="false">A29*40-39</f>
        <v>1081</v>
      </c>
    </row>
    <row r="30" customFormat="false" ht="12.75" hidden="false" customHeight="false" outlineLevel="0" collapsed="false">
      <c r="A30" s="0" t="n">
        <f aca="false">A29+1</f>
        <v>29</v>
      </c>
      <c r="B30" s="39" t="s">
        <v>23841</v>
      </c>
      <c r="C30" s="26" t="n">
        <f aca="false">DATE(2001,LEFT(B30,2),RIGHT(B30,2))</f>
        <v>36944</v>
      </c>
      <c r="D30" s="0" t="n">
        <f aca="false">WEEKDAY(C30)</f>
        <v>5</v>
      </c>
      <c r="E30" s="0" t="str">
        <f aca="false">CHOOSE(D30,"Sun","Mon","Tue","Wed","Thu","Fri","Sat")</f>
        <v>Thu</v>
      </c>
      <c r="F30" s="0" t="n">
        <f aca="false">A30*40-39</f>
        <v>1121</v>
      </c>
    </row>
    <row r="31" customFormat="false" ht="12.75" hidden="false" customHeight="false" outlineLevel="0" collapsed="false">
      <c r="A31" s="0" t="n">
        <f aca="false">A30+1</f>
        <v>30</v>
      </c>
      <c r="B31" s="39" t="s">
        <v>23842</v>
      </c>
      <c r="C31" s="26" t="n">
        <f aca="false">DATE(2001,LEFT(B31,2),RIGHT(B31,2))</f>
        <v>36945</v>
      </c>
      <c r="D31" s="0" t="n">
        <f aca="false">WEEKDAY(C31)</f>
        <v>6</v>
      </c>
      <c r="E31" s="0" t="str">
        <f aca="false">CHOOSE(D31,"Sun","Mon","Tue","Wed","Thu","Fri","Sat")</f>
        <v>Fri</v>
      </c>
      <c r="F31" s="0" t="n">
        <f aca="false">A31*40-39</f>
        <v>1161</v>
      </c>
    </row>
    <row r="32" customFormat="false" ht="12.75" hidden="false" customHeight="false" outlineLevel="0" collapsed="false">
      <c r="A32" s="0" t="n">
        <f aca="false">A31+1</f>
        <v>31</v>
      </c>
      <c r="B32" s="39" t="s">
        <v>23843</v>
      </c>
      <c r="C32" s="26" t="n">
        <f aca="false">DATE(2001,LEFT(B32,2),RIGHT(B32,2))</f>
        <v>36948</v>
      </c>
      <c r="D32" s="0" t="n">
        <f aca="false">WEEKDAY(C32)</f>
        <v>2</v>
      </c>
      <c r="E32" s="0" t="str">
        <f aca="false">CHOOSE(D32,"Sun","Mon","Tue","Wed","Thu","Fri","Sat")</f>
        <v>Mon</v>
      </c>
      <c r="F32" s="0" t="n">
        <f aca="false">A32*40-39</f>
        <v>1201</v>
      </c>
    </row>
    <row r="33" customFormat="false" ht="12.75" hidden="false" customHeight="false" outlineLevel="0" collapsed="false">
      <c r="A33" s="0" t="n">
        <f aca="false">A32+1</f>
        <v>32</v>
      </c>
      <c r="B33" s="39" t="s">
        <v>23844</v>
      </c>
      <c r="C33" s="26" t="n">
        <f aca="false">DATE(2001,LEFT(B33,2),RIGHT(B33,2))</f>
        <v>36949</v>
      </c>
      <c r="D33" s="0" t="n">
        <f aca="false">WEEKDAY(C33)</f>
        <v>3</v>
      </c>
      <c r="E33" s="0" t="str">
        <f aca="false">CHOOSE(D33,"Sun","Mon","Tue","Wed","Thu","Fri","Sat")</f>
        <v>Tue</v>
      </c>
      <c r="F33" s="0" t="n">
        <f aca="false">A33*40-39</f>
        <v>1241</v>
      </c>
    </row>
    <row r="34" customFormat="false" ht="12.75" hidden="false" customHeight="false" outlineLevel="0" collapsed="false">
      <c r="A34" s="0" t="n">
        <f aca="false">A33+1</f>
        <v>33</v>
      </c>
      <c r="B34" s="39" t="s">
        <v>23845</v>
      </c>
      <c r="C34" s="26" t="n">
        <f aca="false">DATE(2001,LEFT(B34,2),RIGHT(B34,2))</f>
        <v>36950</v>
      </c>
      <c r="D34" s="0" t="n">
        <f aca="false">WEEKDAY(C34)</f>
        <v>4</v>
      </c>
      <c r="E34" s="0" t="str">
        <f aca="false">CHOOSE(D34,"Sun","Mon","Tue","Wed","Thu","Fri","Sat")</f>
        <v>Wed</v>
      </c>
      <c r="F34" s="0" t="n">
        <f aca="false">A34*40-39</f>
        <v>1281</v>
      </c>
    </row>
    <row r="35" customFormat="false" ht="12.75" hidden="false" customHeight="false" outlineLevel="0" collapsed="false">
      <c r="A35" s="0" t="n">
        <f aca="false">A34+1</f>
        <v>34</v>
      </c>
      <c r="B35" s="39" t="s">
        <v>23846</v>
      </c>
      <c r="C35" s="26" t="n">
        <f aca="false">DATE(2001,LEFT(B35,2),RIGHT(B35,2))</f>
        <v>36951</v>
      </c>
      <c r="D35" s="0" t="n">
        <f aca="false">WEEKDAY(C35)</f>
        <v>5</v>
      </c>
      <c r="E35" s="0" t="str">
        <f aca="false">CHOOSE(D35,"Sun","Mon","Tue","Wed","Thu","Fri","Sat")</f>
        <v>Thu</v>
      </c>
      <c r="F35" s="0" t="n">
        <f aca="false">A35*40-39</f>
        <v>1321</v>
      </c>
    </row>
    <row r="36" customFormat="false" ht="12.75" hidden="false" customHeight="false" outlineLevel="0" collapsed="false">
      <c r="A36" s="0" t="n">
        <f aca="false">A35+1</f>
        <v>35</v>
      </c>
      <c r="B36" s="39" t="s">
        <v>23847</v>
      </c>
      <c r="C36" s="26" t="n">
        <f aca="false">DATE(2001,LEFT(B36,2),RIGHT(B36,2))</f>
        <v>36952</v>
      </c>
      <c r="D36" s="0" t="n">
        <f aca="false">WEEKDAY(C36)</f>
        <v>6</v>
      </c>
      <c r="E36" s="0" t="str">
        <f aca="false">CHOOSE(D36,"Sun","Mon","Tue","Wed","Thu","Fri","Sat")</f>
        <v>Fri</v>
      </c>
      <c r="F36" s="0" t="n">
        <f aca="false">A36*40-39</f>
        <v>1361</v>
      </c>
    </row>
    <row r="37" customFormat="false" ht="12.75" hidden="false" customHeight="false" outlineLevel="0" collapsed="false">
      <c r="A37" s="0" t="n">
        <f aca="false">A36+1</f>
        <v>36</v>
      </c>
      <c r="B37" s="39" t="s">
        <v>23848</v>
      </c>
      <c r="C37" s="26" t="n">
        <f aca="false">DATE(2001,LEFT(B37,2),RIGHT(B37,2))</f>
        <v>36955</v>
      </c>
      <c r="D37" s="0" t="n">
        <f aca="false">WEEKDAY(C37)</f>
        <v>2</v>
      </c>
      <c r="E37" s="0" t="str">
        <f aca="false">CHOOSE(D37,"Sun","Mon","Tue","Wed","Thu","Fri","Sat")</f>
        <v>Mon</v>
      </c>
      <c r="F37" s="0" t="n">
        <f aca="false">A37*40-39</f>
        <v>1401</v>
      </c>
    </row>
    <row r="38" customFormat="false" ht="12.75" hidden="false" customHeight="false" outlineLevel="0" collapsed="false">
      <c r="A38" s="0" t="n">
        <f aca="false">A37+1</f>
        <v>37</v>
      </c>
      <c r="B38" s="39" t="s">
        <v>23849</v>
      </c>
      <c r="C38" s="26" t="n">
        <f aca="false">DATE(2001,LEFT(B38,2),RIGHT(B38,2))</f>
        <v>36956</v>
      </c>
      <c r="D38" s="0" t="n">
        <f aca="false">WEEKDAY(C38)</f>
        <v>3</v>
      </c>
      <c r="E38" s="0" t="str">
        <f aca="false">CHOOSE(D38,"Sun","Mon","Tue","Wed","Thu","Fri","Sat")</f>
        <v>Tue</v>
      </c>
      <c r="F38" s="0" t="n">
        <f aca="false">A38*40-39</f>
        <v>1441</v>
      </c>
    </row>
    <row r="39" customFormat="false" ht="12.75" hidden="false" customHeight="false" outlineLevel="0" collapsed="false">
      <c r="A39" s="0" t="n">
        <f aca="false">A38+1</f>
        <v>38</v>
      </c>
      <c r="B39" s="39" t="s">
        <v>23850</v>
      </c>
      <c r="C39" s="26" t="n">
        <f aca="false">DATE(2001,LEFT(B39,2),RIGHT(B39,2))</f>
        <v>36957</v>
      </c>
      <c r="D39" s="0" t="n">
        <f aca="false">WEEKDAY(C39)</f>
        <v>4</v>
      </c>
      <c r="E39" s="0" t="str">
        <f aca="false">CHOOSE(D39,"Sun","Mon","Tue","Wed","Thu","Fri","Sat")</f>
        <v>Wed</v>
      </c>
      <c r="F39" s="0" t="n">
        <f aca="false">A39*40-39</f>
        <v>1481</v>
      </c>
    </row>
    <row r="40" customFormat="false" ht="12.75" hidden="false" customHeight="false" outlineLevel="0" collapsed="false">
      <c r="A40" s="0" t="n">
        <f aca="false">A39+1</f>
        <v>39</v>
      </c>
      <c r="B40" s="39" t="s">
        <v>23851</v>
      </c>
      <c r="C40" s="26" t="n">
        <f aca="false">DATE(2001,LEFT(B40,2),RIGHT(B40,2))</f>
        <v>36958</v>
      </c>
      <c r="D40" s="0" t="n">
        <f aca="false">WEEKDAY(C40)</f>
        <v>5</v>
      </c>
      <c r="E40" s="0" t="str">
        <f aca="false">CHOOSE(D40,"Sun","Mon","Tue","Wed","Thu","Fri","Sat")</f>
        <v>Thu</v>
      </c>
      <c r="F40" s="0" t="n">
        <f aca="false">A40*40-39</f>
        <v>1521</v>
      </c>
    </row>
    <row r="41" customFormat="false" ht="12.75" hidden="false" customHeight="false" outlineLevel="0" collapsed="false">
      <c r="A41" s="0" t="n">
        <f aca="false">A40+1</f>
        <v>40</v>
      </c>
      <c r="B41" s="39" t="s">
        <v>23852</v>
      </c>
      <c r="C41" s="26" t="n">
        <f aca="false">DATE(2001,LEFT(B41,2),RIGHT(B41,2))</f>
        <v>36959</v>
      </c>
      <c r="D41" s="0" t="n">
        <f aca="false">WEEKDAY(C41)</f>
        <v>6</v>
      </c>
      <c r="E41" s="0" t="str">
        <f aca="false">CHOOSE(D41,"Sun","Mon","Tue","Wed","Thu","Fri","Sat")</f>
        <v>Fri</v>
      </c>
      <c r="F41" s="0" t="n">
        <f aca="false">A41*40-39</f>
        <v>1561</v>
      </c>
    </row>
    <row r="42" customFormat="false" ht="12.75" hidden="false" customHeight="false" outlineLevel="0" collapsed="false">
      <c r="A42" s="0" t="n">
        <f aca="false">A41+1</f>
        <v>41</v>
      </c>
      <c r="B42" s="39" t="s">
        <v>23853</v>
      </c>
      <c r="C42" s="26" t="n">
        <f aca="false">DATE(2001,LEFT(B42,2),RIGHT(B42,2))</f>
        <v>36962</v>
      </c>
      <c r="D42" s="0" t="n">
        <f aca="false">WEEKDAY(C42)</f>
        <v>2</v>
      </c>
      <c r="E42" s="0" t="str">
        <f aca="false">CHOOSE(D42,"Sun","Mon","Tue","Wed","Thu","Fri","Sat")</f>
        <v>Mon</v>
      </c>
      <c r="F42" s="0" t="n">
        <f aca="false">A42*40-39</f>
        <v>1601</v>
      </c>
    </row>
    <row r="43" customFormat="false" ht="12.75" hidden="false" customHeight="false" outlineLevel="0" collapsed="false">
      <c r="A43" s="0" t="n">
        <f aca="false">A42+1</f>
        <v>42</v>
      </c>
      <c r="B43" s="39" t="s">
        <v>23854</v>
      </c>
      <c r="C43" s="26" t="n">
        <f aca="false">DATE(2001,LEFT(B43,2),RIGHT(B43,2))</f>
        <v>36963</v>
      </c>
      <c r="D43" s="0" t="n">
        <f aca="false">WEEKDAY(C43)</f>
        <v>3</v>
      </c>
      <c r="E43" s="0" t="str">
        <f aca="false">CHOOSE(D43,"Sun","Mon","Tue","Wed","Thu","Fri","Sat")</f>
        <v>Tue</v>
      </c>
      <c r="F43" s="0" t="n">
        <f aca="false">A43*40-39</f>
        <v>1641</v>
      </c>
    </row>
    <row r="44" customFormat="false" ht="12.75" hidden="false" customHeight="false" outlineLevel="0" collapsed="false">
      <c r="A44" s="0" t="n">
        <f aca="false">A43+1</f>
        <v>43</v>
      </c>
      <c r="B44" s="39" t="s">
        <v>23855</v>
      </c>
      <c r="C44" s="26" t="n">
        <f aca="false">DATE(2001,LEFT(B44,2),RIGHT(B44,2))</f>
        <v>36964</v>
      </c>
      <c r="D44" s="0" t="n">
        <f aca="false">WEEKDAY(C44)</f>
        <v>4</v>
      </c>
      <c r="E44" s="0" t="str">
        <f aca="false">CHOOSE(D44,"Sun","Mon","Tue","Wed","Thu","Fri","Sat")</f>
        <v>Wed</v>
      </c>
      <c r="F44" s="0" t="n">
        <f aca="false">A44*40-39</f>
        <v>1681</v>
      </c>
    </row>
    <row r="45" customFormat="false" ht="12.75" hidden="false" customHeight="false" outlineLevel="0" collapsed="false">
      <c r="A45" s="0" t="n">
        <f aca="false">A44+1</f>
        <v>44</v>
      </c>
      <c r="B45" s="39" t="s">
        <v>23856</v>
      </c>
      <c r="C45" s="26" t="n">
        <f aca="false">DATE(2001,LEFT(B45,2),RIGHT(B45,2))</f>
        <v>36965</v>
      </c>
      <c r="D45" s="0" t="n">
        <f aca="false">WEEKDAY(C45)</f>
        <v>5</v>
      </c>
      <c r="E45" s="0" t="str">
        <f aca="false">CHOOSE(D45,"Sun","Mon","Tue","Wed","Thu","Fri","Sat")</f>
        <v>Thu</v>
      </c>
      <c r="F45" s="0" t="n">
        <f aca="false">A45*40-39</f>
        <v>1721</v>
      </c>
    </row>
    <row r="46" customFormat="false" ht="12.75" hidden="false" customHeight="false" outlineLevel="0" collapsed="false">
      <c r="A46" s="0" t="n">
        <f aca="false">A45+1</f>
        <v>45</v>
      </c>
      <c r="B46" s="39" t="s">
        <v>23857</v>
      </c>
      <c r="C46" s="26" t="n">
        <f aca="false">DATE(2001,LEFT(B46,2),RIGHT(B46,2))</f>
        <v>36966</v>
      </c>
      <c r="D46" s="0" t="n">
        <f aca="false">WEEKDAY(C46)</f>
        <v>6</v>
      </c>
      <c r="E46" s="0" t="str">
        <f aca="false">CHOOSE(D46,"Sun","Mon","Tue","Wed","Thu","Fri","Sat")</f>
        <v>Fri</v>
      </c>
      <c r="F46" s="0" t="n">
        <f aca="false">A46*40-39</f>
        <v>1761</v>
      </c>
    </row>
    <row r="47" customFormat="false" ht="12.75" hidden="false" customHeight="false" outlineLevel="0" collapsed="false">
      <c r="A47" s="0" t="n">
        <f aca="false">A46+1</f>
        <v>46</v>
      </c>
      <c r="B47" s="39" t="s">
        <v>23858</v>
      </c>
      <c r="C47" s="26" t="n">
        <f aca="false">DATE(2001,LEFT(B47,2),RIGHT(B47,2))</f>
        <v>36969</v>
      </c>
      <c r="D47" s="0" t="n">
        <f aca="false">WEEKDAY(C47)</f>
        <v>2</v>
      </c>
      <c r="E47" s="0" t="str">
        <f aca="false">CHOOSE(D47,"Sun","Mon","Tue","Wed","Thu","Fri","Sat")</f>
        <v>Mon</v>
      </c>
      <c r="F47" s="0" t="n">
        <f aca="false">A47*40-39</f>
        <v>1801</v>
      </c>
    </row>
    <row r="48" customFormat="false" ht="12.75" hidden="false" customHeight="false" outlineLevel="0" collapsed="false">
      <c r="A48" s="0" t="n">
        <f aca="false">A47+1</f>
        <v>47</v>
      </c>
      <c r="B48" s="39" t="s">
        <v>23859</v>
      </c>
      <c r="C48" s="26" t="n">
        <f aca="false">DATE(2001,LEFT(B48,2),RIGHT(B48,2))</f>
        <v>36970</v>
      </c>
      <c r="D48" s="0" t="n">
        <f aca="false">WEEKDAY(C48)</f>
        <v>3</v>
      </c>
      <c r="E48" s="0" t="str">
        <f aca="false">CHOOSE(D48,"Sun","Mon","Tue","Wed","Thu","Fri","Sat")</f>
        <v>Tue</v>
      </c>
      <c r="F48" s="0" t="n">
        <f aca="false">A48*40-39</f>
        <v>1841</v>
      </c>
    </row>
    <row r="49" customFormat="false" ht="12.75" hidden="false" customHeight="false" outlineLevel="0" collapsed="false">
      <c r="A49" s="0" t="n">
        <f aca="false">A48+1</f>
        <v>48</v>
      </c>
      <c r="B49" s="39" t="s">
        <v>23860</v>
      </c>
      <c r="C49" s="26" t="n">
        <f aca="false">DATE(2001,LEFT(B49,2),RIGHT(B49,2))</f>
        <v>36971</v>
      </c>
      <c r="D49" s="0" t="n">
        <f aca="false">WEEKDAY(C49)</f>
        <v>4</v>
      </c>
      <c r="E49" s="0" t="str">
        <f aca="false">CHOOSE(D49,"Sun","Mon","Tue","Wed","Thu","Fri","Sat")</f>
        <v>Wed</v>
      </c>
      <c r="F49" s="0" t="n">
        <f aca="false">A49*40-39</f>
        <v>1881</v>
      </c>
    </row>
    <row r="50" customFormat="false" ht="12.75" hidden="false" customHeight="false" outlineLevel="0" collapsed="false">
      <c r="A50" s="0" t="n">
        <f aca="false">A49+1</f>
        <v>49</v>
      </c>
      <c r="B50" s="39" t="s">
        <v>23861</v>
      </c>
      <c r="C50" s="26" t="n">
        <f aca="false">DATE(2001,LEFT(B50,2),RIGHT(B50,2))</f>
        <v>36972</v>
      </c>
      <c r="D50" s="0" t="n">
        <f aca="false">WEEKDAY(C50)</f>
        <v>5</v>
      </c>
      <c r="E50" s="0" t="str">
        <f aca="false">CHOOSE(D50,"Sun","Mon","Tue","Wed","Thu","Fri","Sat")</f>
        <v>Thu</v>
      </c>
      <c r="F50" s="0" t="n">
        <f aca="false">A50*40-39</f>
        <v>1921</v>
      </c>
    </row>
    <row r="51" customFormat="false" ht="12.75" hidden="false" customHeight="false" outlineLevel="0" collapsed="false">
      <c r="A51" s="0" t="n">
        <f aca="false">A50+1</f>
        <v>50</v>
      </c>
      <c r="B51" s="39" t="s">
        <v>23862</v>
      </c>
      <c r="C51" s="26" t="n">
        <f aca="false">DATE(2001,LEFT(B51,2),RIGHT(B51,2))</f>
        <v>36973</v>
      </c>
      <c r="D51" s="0" t="n">
        <f aca="false">WEEKDAY(C51)</f>
        <v>6</v>
      </c>
      <c r="E51" s="0" t="str">
        <f aca="false">CHOOSE(D51,"Sun","Mon","Tue","Wed","Thu","Fri","Sat")</f>
        <v>Fri</v>
      </c>
      <c r="F51" s="0" t="n">
        <f aca="false">A51*40-39</f>
        <v>1961</v>
      </c>
    </row>
    <row r="52" customFormat="false" ht="12.75" hidden="false" customHeight="false" outlineLevel="0" collapsed="false">
      <c r="A52" s="0" t="n">
        <f aca="false">A51+1</f>
        <v>51</v>
      </c>
      <c r="B52" s="39" t="s">
        <v>23863</v>
      </c>
      <c r="C52" s="26" t="n">
        <f aca="false">DATE(2001,LEFT(B52,2),RIGHT(B52,2))</f>
        <v>36976</v>
      </c>
      <c r="D52" s="0" t="n">
        <f aca="false">WEEKDAY(C52)</f>
        <v>2</v>
      </c>
      <c r="E52" s="0" t="str">
        <f aca="false">CHOOSE(D52,"Sun","Mon","Tue","Wed","Thu","Fri","Sat")</f>
        <v>Mon</v>
      </c>
      <c r="F52" s="0" t="n">
        <f aca="false">A52*40-39</f>
        <v>2001</v>
      </c>
    </row>
    <row r="53" customFormat="false" ht="12.75" hidden="false" customHeight="false" outlineLevel="0" collapsed="false">
      <c r="A53" s="0" t="n">
        <f aca="false">A52+1</f>
        <v>52</v>
      </c>
      <c r="B53" s="39" t="s">
        <v>23864</v>
      </c>
      <c r="C53" s="26" t="n">
        <f aca="false">DATE(2001,LEFT(B53,2),RIGHT(B53,2))</f>
        <v>36977</v>
      </c>
      <c r="D53" s="0" t="n">
        <f aca="false">WEEKDAY(C53)</f>
        <v>3</v>
      </c>
      <c r="E53" s="0" t="str">
        <f aca="false">CHOOSE(D53,"Sun","Mon","Tue","Wed","Thu","Fri","Sat")</f>
        <v>Tue</v>
      </c>
      <c r="F53" s="0" t="n">
        <f aca="false">A53*40-39</f>
        <v>2041</v>
      </c>
    </row>
    <row r="54" customFormat="false" ht="12.75" hidden="false" customHeight="false" outlineLevel="0" collapsed="false">
      <c r="A54" s="0" t="n">
        <f aca="false">A53+1</f>
        <v>53</v>
      </c>
      <c r="B54" s="39" t="s">
        <v>23865</v>
      </c>
      <c r="C54" s="26" t="n">
        <f aca="false">DATE(2001,LEFT(B54,2),RIGHT(B54,2))</f>
        <v>36978</v>
      </c>
      <c r="D54" s="0" t="n">
        <f aca="false">WEEKDAY(C54)</f>
        <v>4</v>
      </c>
      <c r="E54" s="0" t="str">
        <f aca="false">CHOOSE(D54,"Sun","Mon","Tue","Wed","Thu","Fri","Sat")</f>
        <v>Wed</v>
      </c>
      <c r="F54" s="0" t="n">
        <f aca="false">A54*40-39</f>
        <v>2081</v>
      </c>
    </row>
    <row r="55" customFormat="false" ht="12.75" hidden="false" customHeight="false" outlineLevel="0" collapsed="false">
      <c r="A55" s="0" t="n">
        <f aca="false">A54+1</f>
        <v>54</v>
      </c>
      <c r="B55" s="39" t="s">
        <v>23866</v>
      </c>
      <c r="C55" s="26" t="n">
        <f aca="false">DATE(2001,LEFT(B55,2),RIGHT(B55,2))</f>
        <v>36979</v>
      </c>
      <c r="D55" s="0" t="n">
        <f aca="false">WEEKDAY(C55)</f>
        <v>5</v>
      </c>
      <c r="E55" s="0" t="str">
        <f aca="false">CHOOSE(D55,"Sun","Mon","Tue","Wed","Thu","Fri","Sat")</f>
        <v>Thu</v>
      </c>
      <c r="F55" s="0" t="n">
        <f aca="false">A55*40-39</f>
        <v>2121</v>
      </c>
    </row>
    <row r="56" customFormat="false" ht="12.75" hidden="false" customHeight="false" outlineLevel="0" collapsed="false">
      <c r="A56" s="0" t="n">
        <f aca="false">A55+1</f>
        <v>55</v>
      </c>
      <c r="B56" s="39" t="s">
        <v>23867</v>
      </c>
      <c r="C56" s="26" t="n">
        <f aca="false">DATE(2001,LEFT(B56,2),RIGHT(B56,2))</f>
        <v>36980</v>
      </c>
      <c r="D56" s="0" t="n">
        <f aca="false">WEEKDAY(C56)</f>
        <v>6</v>
      </c>
      <c r="E56" s="0" t="str">
        <f aca="false">CHOOSE(D56,"Sun","Mon","Tue","Wed","Thu","Fri","Sat")</f>
        <v>Fri</v>
      </c>
      <c r="F56" s="0" t="n">
        <f aca="false">A56*40-39</f>
        <v>2161</v>
      </c>
    </row>
    <row r="57" customFormat="false" ht="12.75" hidden="false" customHeight="false" outlineLevel="0" collapsed="false">
      <c r="A57" s="0" t="n">
        <f aca="false">A56+1</f>
        <v>56</v>
      </c>
      <c r="B57" s="39" t="s">
        <v>23868</v>
      </c>
      <c r="C57" s="26" t="n">
        <f aca="false">DATE(2001,LEFT(B57,2),RIGHT(B57,2))</f>
        <v>36981</v>
      </c>
      <c r="D57" s="0" t="n">
        <f aca="false">WEEKDAY(C57)</f>
        <v>7</v>
      </c>
      <c r="E57" s="0" t="str">
        <f aca="false">CHOOSE(D57,"Sun","Mon","Tue","Wed","Thu","Fri","Sat")</f>
        <v>Sat</v>
      </c>
      <c r="F57" s="0" t="n">
        <f aca="false">A57*40-39</f>
        <v>2201</v>
      </c>
    </row>
    <row r="58" customFormat="false" ht="12.75" hidden="false" customHeight="false" outlineLevel="0" collapsed="false">
      <c r="B58" s="39"/>
    </row>
    <row r="59" customFormat="false" ht="12.75" hidden="false" customHeight="false" outlineLevel="0" collapsed="false">
      <c r="B59" s="39"/>
    </row>
    <row r="60" customFormat="false" ht="12.75" hidden="false" customHeight="false" outlineLevel="0" collapsed="false">
      <c r="B60" s="39"/>
    </row>
    <row r="61" customFormat="false" ht="12.75" hidden="false" customHeight="false" outlineLevel="0" collapsed="false">
      <c r="B61" s="39"/>
    </row>
    <row r="62" customFormat="false" ht="12.75" hidden="false" customHeight="false" outlineLevel="0" collapsed="false">
      <c r="B62" s="39"/>
    </row>
    <row r="63" customFormat="false" ht="12.75" hidden="false" customHeight="false" outlineLevel="0" collapsed="false">
      <c r="B63" s="39"/>
    </row>
    <row r="64" customFormat="false" ht="12.75" hidden="false" customHeight="false" outlineLevel="0" collapsed="false">
      <c r="B64" s="39"/>
    </row>
    <row r="65" customFormat="false" ht="12.75" hidden="false" customHeight="false" outlineLevel="0" collapsed="false">
      <c r="B65" s="39"/>
    </row>
    <row r="66" customFormat="false" ht="12.75" hidden="false" customHeight="false" outlineLevel="0" collapsed="false">
      <c r="B66" s="39"/>
    </row>
    <row r="67" customFormat="false" ht="12.75" hidden="false" customHeight="false" outlineLevel="0" collapsed="false">
      <c r="B67" s="39"/>
    </row>
    <row r="68" customFormat="false" ht="12.75" hidden="false" customHeight="false" outlineLevel="0" collapsed="false">
      <c r="B68" s="39"/>
    </row>
    <row r="69" customFormat="false" ht="12.75" hidden="false" customHeight="false" outlineLevel="0" collapsed="false">
      <c r="B69" s="39"/>
    </row>
    <row r="70" customFormat="false" ht="12.75" hidden="false" customHeight="false" outlineLevel="0" collapsed="false">
      <c r="B70" s="3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1">
              <controlPr defaultSize="0" print="false" autoFill="0" autoPict="0" macro="Module2.ImportVarReport">
                <anchor moveWithCells="true" sizeWithCells="false">
                  <from>
                    <xdr:col>7</xdr:col>
                    <xdr:colOff>0</xdr:colOff>
                    <xdr:row>15</xdr:row>
                    <xdr:rowOff>37800</xdr:rowOff>
                  </from>
                  <to>
                    <xdr:col>8</xdr:col>
                    <xdr:colOff>-7200</xdr:colOff>
                    <xdr:row>17</xdr:row>
                    <xdr:rowOff>38160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6"/>
  <sheetViews>
    <sheetView showFormulas="false" showGridLines="true" showRowColHeaders="false" showZeros="true" rightToLeft="false" tabSelected="false" showOutlineSymbols="true" defaultGridColor="true" view="normal" topLeftCell="D36" colorId="64" zoomScale="75" zoomScaleNormal="75" zoomScalePageLayoutView="100" workbookViewId="0">
      <selection pane="topLeft" activeCell="O45" activeCellId="1" sqref="F5 O45"/>
    </sheetView>
  </sheetViews>
  <sheetFormatPr defaultColWidth="10.70703125" defaultRowHeight="12.75" customHeight="true" zeroHeight="false" outlineLevelRow="0" outlineLevelCol="0"/>
  <cols>
    <col collapsed="false" customWidth="true" hidden="false" outlineLevel="0" max="1" min="1" style="0" width="9.06"/>
    <col collapsed="false" customWidth="true" hidden="false" outlineLevel="0" max="2" min="2" style="0" width="8.14"/>
    <col collapsed="false" customWidth="true" hidden="false" outlineLevel="0" max="3" min="3" style="0" width="16.84"/>
    <col collapsed="false" customWidth="true" hidden="false" outlineLevel="0" max="4" min="4" style="0" width="4.99"/>
    <col collapsed="false" customWidth="true" hidden="false" outlineLevel="0" max="5" min="5" style="0" width="19.7"/>
    <col collapsed="false" customWidth="true" hidden="false" outlineLevel="0" max="6" min="6" style="0" width="8.7"/>
    <col collapsed="false" customWidth="true" hidden="false" outlineLevel="0" max="9" min="7" style="0" width="9.7"/>
    <col collapsed="false" customWidth="true" hidden="false" outlineLevel="0" max="13" min="10" style="0" width="8.14"/>
    <col collapsed="false" customWidth="true" hidden="false" outlineLevel="0" max="14" min="14" style="0" width="9.7"/>
    <col collapsed="false" customWidth="true" hidden="false" outlineLevel="0" max="16" min="16" style="0" width="9.7"/>
    <col collapsed="false" customWidth="true" hidden="false" outlineLevel="0" max="17" min="17" style="0" width="10.28"/>
    <col collapsed="false" customWidth="true" hidden="false" outlineLevel="0" max="19" min="19" style="0" width="16.84"/>
    <col collapsed="false" customWidth="true" hidden="true" outlineLevel="0" max="20" min="20" style="0" width="3.14"/>
    <col collapsed="false" customWidth="true" hidden="false" outlineLevel="0" max="21" min="21" style="0" width="11.28"/>
    <col collapsed="false" customWidth="true" hidden="false" outlineLevel="0" max="29" min="22" style="0" width="8.14"/>
    <col collapsed="false" customWidth="true" hidden="false" outlineLevel="0" max="31" min="30" style="0" width="9.7"/>
    <col collapsed="false" customWidth="true" hidden="false" outlineLevel="0" max="32" min="32" style="0" width="8.7"/>
    <col collapsed="false" customWidth="true" hidden="false" outlineLevel="0" max="33" min="33" style="0" width="10.28"/>
    <col collapsed="false" customWidth="true" hidden="false" outlineLevel="0" max="34" min="34" style="0" width="9.99"/>
  </cols>
  <sheetData>
    <row r="1" customFormat="false" ht="12.75" hidden="false" customHeight="false" outlineLevel="0" collapsed="false">
      <c r="C1" s="0" t="n">
        <v>1</v>
      </c>
      <c r="D1" s="0" t="n">
        <f aca="false">C1+1</f>
        <v>2</v>
      </c>
      <c r="E1" s="0" t="n">
        <f aca="false">D1+1</f>
        <v>3</v>
      </c>
      <c r="F1" s="0" t="n">
        <f aca="false">E1+1</f>
        <v>4</v>
      </c>
      <c r="G1" s="0" t="n">
        <f aca="false">F1+1</f>
        <v>5</v>
      </c>
      <c r="H1" s="0" t="n">
        <f aca="false">G1+1</f>
        <v>6</v>
      </c>
      <c r="I1" s="0" t="n">
        <f aca="false">H1+1</f>
        <v>7</v>
      </c>
      <c r="J1" s="0" t="n">
        <f aca="false">I1+1</f>
        <v>8</v>
      </c>
      <c r="K1" s="0" t="n">
        <f aca="false">J1+1</f>
        <v>9</v>
      </c>
      <c r="L1" s="0" t="n">
        <f aca="false">K1+1</f>
        <v>10</v>
      </c>
      <c r="M1" s="0" t="n">
        <f aca="false">L1+1</f>
        <v>11</v>
      </c>
      <c r="N1" s="0" t="n">
        <f aca="false">M1+1</f>
        <v>12</v>
      </c>
      <c r="O1" s="0" t="n">
        <f aca="false">N1+1</f>
        <v>13</v>
      </c>
      <c r="P1" s="0" t="n">
        <f aca="false">O1+1</f>
        <v>14</v>
      </c>
      <c r="Q1" s="0" t="n">
        <f aca="false">P1+1</f>
        <v>15</v>
      </c>
      <c r="R1" s="0" t="n">
        <f aca="false">Q1+1</f>
        <v>16</v>
      </c>
      <c r="S1" s="0" t="n">
        <f aca="false">R1+1</f>
        <v>17</v>
      </c>
      <c r="T1" s="0" t="n">
        <f aca="false">S1+1</f>
        <v>18</v>
      </c>
      <c r="U1" s="0" t="n">
        <f aca="false">T1+1</f>
        <v>19</v>
      </c>
      <c r="V1" s="0" t="n">
        <f aca="false">U1+1</f>
        <v>20</v>
      </c>
      <c r="W1" s="0" t="n">
        <f aca="false">V1+1</f>
        <v>21</v>
      </c>
      <c r="X1" s="0" t="n">
        <f aca="false">W1+1</f>
        <v>22</v>
      </c>
      <c r="Y1" s="0" t="n">
        <f aca="false">X1+1</f>
        <v>23</v>
      </c>
      <c r="Z1" s="0" t="n">
        <f aca="false">Y1+1</f>
        <v>24</v>
      </c>
      <c r="AA1" s="0" t="n">
        <f aca="false">Z1+1</f>
        <v>25</v>
      </c>
      <c r="AB1" s="0" t="n">
        <f aca="false">AA1+1</f>
        <v>26</v>
      </c>
      <c r="AC1" s="0" t="n">
        <f aca="false">AB1+1</f>
        <v>27</v>
      </c>
      <c r="AD1" s="0" t="n">
        <f aca="false">AC1+1</f>
        <v>28</v>
      </c>
      <c r="AE1" s="0" t="n">
        <f aca="false">AD1+1</f>
        <v>29</v>
      </c>
      <c r="AF1" s="0" t="n">
        <f aca="false">AE1+1</f>
        <v>30</v>
      </c>
      <c r="AG1" s="0" t="n">
        <f aca="false">AF1+1</f>
        <v>31</v>
      </c>
      <c r="AH1" s="0" t="n">
        <f aca="false">AG1+1</f>
        <v>32</v>
      </c>
    </row>
    <row r="2" customFormat="false" ht="12.75" hidden="false" customHeight="false" outlineLevel="0" collapsed="false">
      <c r="B2" s="40" t="n">
        <f aca="false">VLOOKUP('Books &amp; Traders'!H1,Main!A2:C56,3,FALSE())</f>
        <v>36901</v>
      </c>
      <c r="C2" s="41" t="n">
        <f aca="true" t="array" ref="C2:R41">OFFSET(ArchivePk!B2,'View Archive'!$B$3-1,0,40,16)</f>
        <v>36901</v>
      </c>
      <c r="D2" s="42" t="n">
        <v>1</v>
      </c>
      <c r="E2" s="42" t="n">
        <v>0</v>
      </c>
      <c r="F2" s="42" t="n">
        <v>0</v>
      </c>
      <c r="G2" s="42" t="n">
        <v>0</v>
      </c>
      <c r="H2" s="42" t="n">
        <v>0</v>
      </c>
      <c r="I2" s="42" t="n">
        <v>0</v>
      </c>
      <c r="J2" s="42" t="n">
        <v>0</v>
      </c>
      <c r="K2" s="42" t="n">
        <v>0</v>
      </c>
      <c r="L2" s="42" t="n">
        <v>0</v>
      </c>
      <c r="M2" s="42" t="n">
        <v>0</v>
      </c>
      <c r="N2" s="42" t="n">
        <v>0</v>
      </c>
      <c r="O2" s="42" t="n">
        <v>0</v>
      </c>
      <c r="P2" s="42" t="n">
        <v>0</v>
      </c>
      <c r="Q2" s="42" t="n">
        <v>0</v>
      </c>
      <c r="R2" s="43" t="n">
        <v>0</v>
      </c>
      <c r="S2" s="41" t="n">
        <f aca="true" t="array" ref="S2:AH41">OFFSET(ArchiveOPk!B2,'View Archive'!$B$3-1,0,40,16)</f>
        <v>36901</v>
      </c>
      <c r="T2" s="42" t="n">
        <v>1</v>
      </c>
      <c r="U2" s="42" t="n">
        <v>0</v>
      </c>
      <c r="V2" s="42" t="n">
        <v>0</v>
      </c>
      <c r="W2" s="42" t="n">
        <v>0</v>
      </c>
      <c r="X2" s="42" t="n">
        <v>0</v>
      </c>
      <c r="Y2" s="42" t="n">
        <v>0</v>
      </c>
      <c r="Z2" s="42" t="n">
        <v>0</v>
      </c>
      <c r="AA2" s="42" t="n">
        <v>0</v>
      </c>
      <c r="AB2" s="42" t="n">
        <v>0</v>
      </c>
      <c r="AC2" s="42" t="n">
        <v>0</v>
      </c>
      <c r="AD2" s="42" t="n">
        <v>0</v>
      </c>
      <c r="AE2" s="42" t="n">
        <v>0</v>
      </c>
      <c r="AF2" s="42" t="n">
        <v>0</v>
      </c>
      <c r="AG2" s="42" t="n">
        <v>0</v>
      </c>
      <c r="AH2" s="43" t="n">
        <v>0</v>
      </c>
    </row>
    <row r="3" customFormat="false" ht="12.75" hidden="false" customHeight="false" outlineLevel="0" collapsed="false">
      <c r="B3" s="0" t="n">
        <f aca="false">VLOOKUP(B2,ArchivePk!B2:C2801,2,FALSE())</f>
        <v>1</v>
      </c>
      <c r="C3" s="44" t="n">
        <v>0</v>
      </c>
      <c r="D3" s="45" t="n">
        <v>2</v>
      </c>
      <c r="E3" s="45" t="n">
        <v>0</v>
      </c>
      <c r="F3" s="46" t="str">
        <v>Jan</v>
      </c>
      <c r="G3" s="46" t="str">
        <v>Feb</v>
      </c>
      <c r="H3" s="46" t="str">
        <v>Mar  </v>
      </c>
      <c r="I3" s="46" t="str">
        <v>Apr</v>
      </c>
      <c r="J3" s="46" t="str">
        <v>May</v>
      </c>
      <c r="K3" s="46" t="str">
        <v>Jun</v>
      </c>
      <c r="L3" s="46" t="str">
        <v>Jul-Aug</v>
      </c>
      <c r="M3" s="46" t="str">
        <v>Sep</v>
      </c>
      <c r="N3" s="46" t="str">
        <v>Q4 2001</v>
      </c>
      <c r="O3" s="46" t="str">
        <v>2001 total</v>
      </c>
      <c r="P3" s="46" t="n">
        <v>2002</v>
      </c>
      <c r="Q3" s="46" t="str">
        <v>2003-2015</v>
      </c>
      <c r="R3" s="47" t="str">
        <v>Total Peak</v>
      </c>
      <c r="S3" s="44" t="n">
        <v>0</v>
      </c>
      <c r="T3" s="45" t="n">
        <v>2</v>
      </c>
      <c r="U3" s="45" t="n">
        <v>0</v>
      </c>
      <c r="V3" s="46" t="str">
        <v>Jan</v>
      </c>
      <c r="W3" s="46" t="str">
        <v>Feb</v>
      </c>
      <c r="X3" s="46" t="str">
        <v>Mar  </v>
      </c>
      <c r="Y3" s="46" t="str">
        <v>Apr</v>
      </c>
      <c r="Z3" s="46" t="str">
        <v>May</v>
      </c>
      <c r="AA3" s="46" t="str">
        <v>Jun</v>
      </c>
      <c r="AB3" s="46" t="str">
        <v>Jul-Aug</v>
      </c>
      <c r="AC3" s="46" t="str">
        <v>Sep</v>
      </c>
      <c r="AD3" s="46" t="str">
        <v>Q4 2001</v>
      </c>
      <c r="AE3" s="46" t="str">
        <v>2001 total</v>
      </c>
      <c r="AF3" s="46" t="n">
        <v>2002</v>
      </c>
      <c r="AG3" s="46" t="str">
        <v>2003-2015</v>
      </c>
      <c r="AH3" s="47" t="str">
        <v>Total Peak</v>
      </c>
    </row>
    <row r="4" customFormat="false" ht="12.75" hidden="false" customHeight="false" outlineLevel="0" collapsed="false">
      <c r="A4" s="0" t="s">
        <v>23869</v>
      </c>
      <c r="C4" s="48" t="str">
        <v>Power positions</v>
      </c>
      <c r="D4" s="45" t="n">
        <v>3</v>
      </c>
      <c r="E4" s="45" t="str">
        <v>VAR</v>
      </c>
      <c r="F4" s="45" t="n">
        <v>0</v>
      </c>
      <c r="G4" s="45" t="n">
        <v>0</v>
      </c>
      <c r="H4" s="45" t="n">
        <v>0</v>
      </c>
      <c r="I4" s="45" t="n">
        <v>0</v>
      </c>
      <c r="J4" s="45" t="n">
        <v>0</v>
      </c>
      <c r="K4" s="45" t="n">
        <v>0</v>
      </c>
      <c r="L4" s="45" t="n">
        <v>0</v>
      </c>
      <c r="M4" s="45" t="n">
        <v>0</v>
      </c>
      <c r="N4" s="45" t="n">
        <v>0</v>
      </c>
      <c r="O4" s="45" t="n">
        <v>0</v>
      </c>
      <c r="P4" s="45" t="n">
        <v>0</v>
      </c>
      <c r="Q4" s="45" t="n">
        <v>0</v>
      </c>
      <c r="R4" s="49" t="n">
        <v>0</v>
      </c>
      <c r="S4" s="48" t="str">
        <v>Power positions</v>
      </c>
      <c r="T4" s="45" t="n">
        <v>3</v>
      </c>
      <c r="U4" s="45" t="str">
        <v>VAR</v>
      </c>
      <c r="V4" s="45" t="n">
        <v>0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5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9" t="n">
        <v>0</v>
      </c>
    </row>
    <row r="5" customFormat="false" ht="12.75" hidden="false" customHeight="false" outlineLevel="0" collapsed="false">
      <c r="A5" s="0" t="n">
        <v>1</v>
      </c>
      <c r="C5" s="48" t="str">
        <v>East Position</v>
      </c>
      <c r="D5" s="45" t="n">
        <v>4</v>
      </c>
      <c r="E5" s="50" t="n">
        <v>25063341.2343488</v>
      </c>
      <c r="F5" s="50" t="n">
        <v>-15320.3499999999</v>
      </c>
      <c r="G5" s="50" t="n">
        <v>1222542.7</v>
      </c>
      <c r="H5" s="50" t="n">
        <v>974153.68</v>
      </c>
      <c r="I5" s="50" t="n">
        <v>1192660.07</v>
      </c>
      <c r="J5" s="50" t="n">
        <v>321177.26</v>
      </c>
      <c r="K5" s="50" t="n">
        <v>682431.07</v>
      </c>
      <c r="L5" s="50" t="n">
        <v>859115.79</v>
      </c>
      <c r="M5" s="50" t="n">
        <v>333101.28</v>
      </c>
      <c r="N5" s="50" t="n">
        <v>5911007.11</v>
      </c>
      <c r="O5" s="50" t="n">
        <v>11480868.61</v>
      </c>
      <c r="P5" s="50" t="n">
        <v>3582693.62</v>
      </c>
      <c r="Q5" s="50" t="n">
        <v>-2351642.33</v>
      </c>
      <c r="R5" s="51" t="n">
        <v>12711919.9</v>
      </c>
      <c r="S5" s="48" t="str">
        <v>East Position</v>
      </c>
      <c r="T5" s="45" t="n">
        <v>4</v>
      </c>
      <c r="U5" s="50" t="n">
        <v>25063341.2343488</v>
      </c>
      <c r="V5" s="50" t="n">
        <v>225624.56</v>
      </c>
      <c r="W5" s="50" t="n">
        <v>240344.6</v>
      </c>
      <c r="X5" s="50" t="n">
        <v>398267.7</v>
      </c>
      <c r="Y5" s="50" t="n">
        <v>392156.65</v>
      </c>
      <c r="Z5" s="50" t="n">
        <v>435938.75</v>
      </c>
      <c r="AA5" s="50" t="n">
        <v>349471.26</v>
      </c>
      <c r="AB5" s="50" t="n">
        <v>698696.25</v>
      </c>
      <c r="AC5" s="50" t="n">
        <v>406874.21</v>
      </c>
      <c r="AD5" s="50" t="n">
        <v>1209114.25</v>
      </c>
      <c r="AE5" s="50" t="n">
        <v>4356488.23</v>
      </c>
      <c r="AF5" s="50" t="n">
        <v>-479317.24</v>
      </c>
      <c r="AG5" s="50" t="n">
        <v>-1301783.73</v>
      </c>
      <c r="AH5" s="51" t="n">
        <v>2575387.26</v>
      </c>
    </row>
    <row r="6" customFormat="false" ht="12.75" hidden="false" customHeight="false" outlineLevel="0" collapsed="false">
      <c r="A6" s="0" t="n">
        <f aca="false">A5+1</f>
        <v>2</v>
      </c>
      <c r="C6" s="48" t="str">
        <v>East Power Mgmt</v>
      </c>
      <c r="D6" s="45" t="n">
        <v>5</v>
      </c>
      <c r="E6" s="50" t="n">
        <v>6411930.60911804</v>
      </c>
      <c r="F6" s="50" t="n">
        <v>-64643.88</v>
      </c>
      <c r="G6" s="50" t="n">
        <v>33136.65</v>
      </c>
      <c r="H6" s="50" t="n">
        <v>194342.46</v>
      </c>
      <c r="I6" s="50" t="n">
        <v>238867.76</v>
      </c>
      <c r="J6" s="50" t="n">
        <v>140379.49</v>
      </c>
      <c r="K6" s="50" t="n">
        <v>246052.91</v>
      </c>
      <c r="L6" s="50" t="n">
        <v>339764.49</v>
      </c>
      <c r="M6" s="50" t="n">
        <v>107185.24</v>
      </c>
      <c r="N6" s="50" t="n">
        <v>1143176.26</v>
      </c>
      <c r="O6" s="50" t="n">
        <v>2378261.38</v>
      </c>
      <c r="P6" s="50" t="n">
        <v>472881.15</v>
      </c>
      <c r="Q6" s="50" t="n">
        <v>298555.69</v>
      </c>
      <c r="R6" s="51" t="n">
        <v>3149698.22</v>
      </c>
      <c r="S6" s="48" t="str">
        <v>East Power Mgmt</v>
      </c>
      <c r="T6" s="45" t="n">
        <v>5</v>
      </c>
      <c r="U6" s="50" t="n">
        <v>6411930.60911804</v>
      </c>
      <c r="V6" s="50" t="n">
        <v>0</v>
      </c>
      <c r="W6" s="50" t="n">
        <v>0</v>
      </c>
      <c r="X6" s="50" t="n">
        <v>0</v>
      </c>
      <c r="Y6" s="50" t="n">
        <v>0</v>
      </c>
      <c r="Z6" s="50" t="n">
        <v>0</v>
      </c>
      <c r="AA6" s="50" t="n">
        <v>0</v>
      </c>
      <c r="AB6" s="50" t="n">
        <v>0</v>
      </c>
      <c r="AC6" s="50" t="n">
        <v>0</v>
      </c>
      <c r="AD6" s="50" t="n">
        <v>0</v>
      </c>
      <c r="AE6" s="50" t="n">
        <v>0</v>
      </c>
      <c r="AF6" s="50" t="n">
        <v>0</v>
      </c>
      <c r="AG6" s="50" t="n">
        <v>0</v>
      </c>
      <c r="AH6" s="51" t="n">
        <v>0</v>
      </c>
    </row>
    <row r="7" customFormat="false" ht="12.75" hidden="false" customHeight="false" outlineLevel="0" collapsed="false">
      <c r="A7" s="0" t="n">
        <f aca="false">A6+1</f>
        <v>3</v>
      </c>
      <c r="C7" s="48" t="str">
        <v>Long Term Options</v>
      </c>
      <c r="D7" s="45" t="n">
        <v>6</v>
      </c>
      <c r="E7" s="50" t="n">
        <v>0</v>
      </c>
      <c r="F7" s="50" t="n">
        <v>0</v>
      </c>
      <c r="G7" s="50" t="n">
        <v>0</v>
      </c>
      <c r="H7" s="50" t="n">
        <v>0</v>
      </c>
      <c r="I7" s="50" t="n">
        <v>0</v>
      </c>
      <c r="J7" s="50" t="n">
        <v>0</v>
      </c>
      <c r="K7" s="50" t="n">
        <v>0</v>
      </c>
      <c r="L7" s="50" t="n">
        <v>0</v>
      </c>
      <c r="M7" s="50" t="n">
        <v>0</v>
      </c>
      <c r="N7" s="50" t="n">
        <v>0</v>
      </c>
      <c r="O7" s="50" t="n">
        <v>0</v>
      </c>
      <c r="P7" s="50" t="n">
        <v>0</v>
      </c>
      <c r="Q7" s="50" t="n">
        <v>0</v>
      </c>
      <c r="R7" s="51" t="n">
        <v>0</v>
      </c>
      <c r="S7" s="48" t="str">
        <v>Long Term Options</v>
      </c>
      <c r="T7" s="45" t="n">
        <v>6</v>
      </c>
      <c r="U7" s="50" t="n">
        <v>0</v>
      </c>
      <c r="V7" s="50" t="n">
        <v>0</v>
      </c>
      <c r="W7" s="50" t="n">
        <v>0</v>
      </c>
      <c r="X7" s="50" t="n">
        <v>0</v>
      </c>
      <c r="Y7" s="50" t="n">
        <v>0</v>
      </c>
      <c r="Z7" s="50" t="n">
        <v>0</v>
      </c>
      <c r="AA7" s="50" t="n">
        <v>0</v>
      </c>
      <c r="AB7" s="50" t="n">
        <v>0</v>
      </c>
      <c r="AC7" s="50" t="n">
        <v>0</v>
      </c>
      <c r="AD7" s="50" t="n">
        <v>0</v>
      </c>
      <c r="AE7" s="50" t="n">
        <v>0</v>
      </c>
      <c r="AF7" s="50" t="n">
        <v>0</v>
      </c>
      <c r="AG7" s="50" t="n">
        <v>0</v>
      </c>
      <c r="AH7" s="51" t="n">
        <v>0</v>
      </c>
    </row>
    <row r="8" customFormat="false" ht="12.75" hidden="false" customHeight="false" outlineLevel="0" collapsed="false">
      <c r="A8" s="0" t="n">
        <f aca="false">A7+1</f>
        <v>4</v>
      </c>
      <c r="C8" s="48" t="str">
        <v>LT-MIDWEST</v>
      </c>
      <c r="D8" s="45" t="n">
        <v>7</v>
      </c>
      <c r="E8" s="50" t="n">
        <v>263737.896870618</v>
      </c>
      <c r="F8" s="50" t="n">
        <v>50005.52</v>
      </c>
      <c r="G8" s="50" t="n">
        <v>485829.57</v>
      </c>
      <c r="H8" s="50" t="n">
        <v>553489.76</v>
      </c>
      <c r="I8" s="50" t="n">
        <v>395405.34</v>
      </c>
      <c r="J8" s="50" t="n">
        <v>162872.67</v>
      </c>
      <c r="K8" s="50" t="n">
        <v>54022.82</v>
      </c>
      <c r="L8" s="50" t="n">
        <v>-4613.43</v>
      </c>
      <c r="M8" s="50" t="n">
        <v>214367.21</v>
      </c>
      <c r="N8" s="50" t="n">
        <v>1813426.38</v>
      </c>
      <c r="O8" s="50" t="n">
        <v>3724805.84</v>
      </c>
      <c r="P8" s="50" t="n">
        <v>189919.77</v>
      </c>
      <c r="Q8" s="50" t="n">
        <v>-773029.37</v>
      </c>
      <c r="R8" s="51" t="n">
        <v>3141696.24</v>
      </c>
      <c r="S8" s="48" t="str">
        <v>LT-MIDWEST</v>
      </c>
      <c r="T8" s="45" t="n">
        <v>7</v>
      </c>
      <c r="U8" s="50" t="n">
        <v>263737.896870618</v>
      </c>
      <c r="V8" s="50" t="n">
        <v>52328.79</v>
      </c>
      <c r="W8" s="50" t="n">
        <v>93408.36</v>
      </c>
      <c r="X8" s="50" t="n">
        <v>106395.29</v>
      </c>
      <c r="Y8" s="50" t="n">
        <v>103512.62</v>
      </c>
      <c r="Z8" s="50" t="n">
        <v>105946</v>
      </c>
      <c r="AA8" s="50" t="n">
        <v>78218.72</v>
      </c>
      <c r="AB8" s="50" t="n">
        <v>160032.2</v>
      </c>
      <c r="AC8" s="50" t="n">
        <v>108501.46</v>
      </c>
      <c r="AD8" s="50" t="n">
        <v>313789.18</v>
      </c>
      <c r="AE8" s="50" t="n">
        <v>1122132.62</v>
      </c>
      <c r="AF8" s="50" t="n">
        <v>-123551</v>
      </c>
      <c r="AG8" s="50" t="n">
        <v>-185419.08</v>
      </c>
      <c r="AH8" s="51" t="n">
        <v>813162.54</v>
      </c>
    </row>
    <row r="9" customFormat="false" ht="12.75" hidden="false" customHeight="false" outlineLevel="0" collapsed="false">
      <c r="A9" s="0" t="n">
        <f aca="false">A8+1</f>
        <v>5</v>
      </c>
      <c r="C9" s="48" t="str">
        <v>ST-ECAR</v>
      </c>
      <c r="D9" s="45" t="n">
        <v>8</v>
      </c>
      <c r="E9" s="50" t="n">
        <v>456567.469935935</v>
      </c>
      <c r="F9" s="50" t="n">
        <v>27019.58</v>
      </c>
      <c r="G9" s="50" t="n">
        <v>31651</v>
      </c>
      <c r="H9" s="50" t="n">
        <v>0</v>
      </c>
      <c r="I9" s="50" t="n">
        <v>0</v>
      </c>
      <c r="J9" s="50" t="n">
        <v>0</v>
      </c>
      <c r="K9" s="50" t="n">
        <v>0</v>
      </c>
      <c r="L9" s="50" t="n">
        <v>0</v>
      </c>
      <c r="M9" s="50" t="n">
        <v>0</v>
      </c>
      <c r="N9" s="50" t="n">
        <v>0</v>
      </c>
      <c r="O9" s="50" t="n">
        <v>58670.58</v>
      </c>
      <c r="P9" s="50" t="n">
        <v>0</v>
      </c>
      <c r="Q9" s="50" t="n">
        <v>0</v>
      </c>
      <c r="R9" s="51" t="n">
        <v>58670.58</v>
      </c>
      <c r="S9" s="48" t="str">
        <v>ST-ECAR</v>
      </c>
      <c r="T9" s="45" t="n">
        <v>8</v>
      </c>
      <c r="U9" s="50" t="n">
        <v>456567.469935935</v>
      </c>
      <c r="V9" s="50" t="n">
        <v>0</v>
      </c>
      <c r="W9" s="50" t="n">
        <v>0</v>
      </c>
      <c r="X9" s="50" t="n">
        <v>0</v>
      </c>
      <c r="Y9" s="50" t="n">
        <v>0</v>
      </c>
      <c r="Z9" s="50" t="n">
        <v>0</v>
      </c>
      <c r="AA9" s="50" t="n">
        <v>0</v>
      </c>
      <c r="AB9" s="50" t="n">
        <v>0</v>
      </c>
      <c r="AC9" s="50" t="n">
        <v>0</v>
      </c>
      <c r="AD9" s="50" t="n">
        <v>0</v>
      </c>
      <c r="AE9" s="50" t="n">
        <v>0</v>
      </c>
      <c r="AF9" s="50" t="n">
        <v>0</v>
      </c>
      <c r="AG9" s="50" t="n">
        <v>0</v>
      </c>
      <c r="AH9" s="51" t="n">
        <v>0</v>
      </c>
    </row>
    <row r="10" customFormat="false" ht="12.75" hidden="false" customHeight="false" outlineLevel="0" collapsed="false">
      <c r="A10" s="0" t="n">
        <f aca="false">A9+1</f>
        <v>6</v>
      </c>
      <c r="C10" s="48" t="str">
        <v>ST- MAPP</v>
      </c>
      <c r="D10" s="45" t="n">
        <v>9</v>
      </c>
      <c r="E10" s="50" t="n">
        <v>322903.442968511</v>
      </c>
      <c r="F10" s="50" t="n">
        <v>11131.67</v>
      </c>
      <c r="G10" s="50" t="n">
        <v>39563.7</v>
      </c>
      <c r="H10" s="50" t="n">
        <v>25990.57</v>
      </c>
      <c r="I10" s="50" t="n">
        <v>8233</v>
      </c>
      <c r="J10" s="50" t="n">
        <v>0</v>
      </c>
      <c r="K10" s="50" t="n">
        <v>0</v>
      </c>
      <c r="L10" s="50" t="n">
        <v>0</v>
      </c>
      <c r="M10" s="50" t="n">
        <v>0</v>
      </c>
      <c r="N10" s="50" t="n">
        <v>0</v>
      </c>
      <c r="O10" s="50" t="n">
        <v>84918.94</v>
      </c>
      <c r="P10" s="50" t="n">
        <v>0</v>
      </c>
      <c r="Q10" s="50" t="n">
        <v>0</v>
      </c>
      <c r="R10" s="51" t="n">
        <v>84918.94</v>
      </c>
      <c r="S10" s="48" t="str">
        <v>ST- MAPP</v>
      </c>
      <c r="T10" s="45" t="n">
        <v>9</v>
      </c>
      <c r="U10" s="50" t="n">
        <v>322903.442968511</v>
      </c>
      <c r="V10" s="50" t="n">
        <v>-1586.41</v>
      </c>
      <c r="W10" s="50" t="n">
        <v>-3165.1</v>
      </c>
      <c r="X10" s="50" t="n">
        <v>-3544.17</v>
      </c>
      <c r="Y10" s="50" t="n">
        <v>-3528.44</v>
      </c>
      <c r="Z10" s="50" t="n">
        <v>0</v>
      </c>
      <c r="AA10" s="50" t="n">
        <v>0</v>
      </c>
      <c r="AB10" s="50" t="n">
        <v>0</v>
      </c>
      <c r="AC10" s="50" t="n">
        <v>0</v>
      </c>
      <c r="AD10" s="50" t="n">
        <v>0</v>
      </c>
      <c r="AE10" s="50" t="n">
        <v>-11824.12</v>
      </c>
      <c r="AF10" s="50" t="n">
        <v>0</v>
      </c>
      <c r="AG10" s="50" t="n">
        <v>0</v>
      </c>
      <c r="AH10" s="51" t="n">
        <v>-11824.12</v>
      </c>
    </row>
    <row r="11" customFormat="false" ht="12.75" hidden="false" customHeight="false" outlineLevel="0" collapsed="false">
      <c r="A11" s="0" t="n">
        <f aca="false">A10+1</f>
        <v>7</v>
      </c>
      <c r="C11" s="48" t="str">
        <v>ST- MAIN</v>
      </c>
      <c r="D11" s="45" t="n">
        <v>10</v>
      </c>
      <c r="E11" s="50" t="n">
        <v>475698.315351008</v>
      </c>
      <c r="F11" s="50" t="n">
        <v>-5513.76</v>
      </c>
      <c r="G11" s="50" t="n">
        <v>158317.77</v>
      </c>
      <c r="H11" s="50" t="n">
        <v>-17327</v>
      </c>
      <c r="I11" s="50" t="n">
        <v>0</v>
      </c>
      <c r="J11" s="50" t="n">
        <v>0</v>
      </c>
      <c r="K11" s="50" t="n">
        <v>0</v>
      </c>
      <c r="L11" s="50" t="n">
        <v>0</v>
      </c>
      <c r="M11" s="50" t="n">
        <v>0</v>
      </c>
      <c r="N11" s="50" t="n">
        <v>0</v>
      </c>
      <c r="O11" s="50" t="n">
        <v>135477.01</v>
      </c>
      <c r="P11" s="50" t="n">
        <v>0</v>
      </c>
      <c r="Q11" s="50" t="n">
        <v>0</v>
      </c>
      <c r="R11" s="51" t="n">
        <v>135477.01</v>
      </c>
      <c r="S11" s="48" t="str">
        <v>ST- MAIN</v>
      </c>
      <c r="T11" s="45" t="n">
        <v>10</v>
      </c>
      <c r="U11" s="50" t="n">
        <v>475698.315351008</v>
      </c>
      <c r="V11" s="50" t="n">
        <v>0</v>
      </c>
      <c r="W11" s="50" t="n">
        <v>0</v>
      </c>
      <c r="X11" s="50" t="n">
        <v>0</v>
      </c>
      <c r="Y11" s="50" t="n">
        <v>0</v>
      </c>
      <c r="Z11" s="50" t="n">
        <v>0</v>
      </c>
      <c r="AA11" s="50" t="n">
        <v>0</v>
      </c>
      <c r="AB11" s="50" t="n">
        <v>0</v>
      </c>
      <c r="AC11" s="50" t="n">
        <v>0</v>
      </c>
      <c r="AD11" s="50" t="n">
        <v>0</v>
      </c>
      <c r="AE11" s="50" t="n">
        <v>0</v>
      </c>
      <c r="AF11" s="50" t="n">
        <v>0</v>
      </c>
      <c r="AG11" s="50" t="n">
        <v>0</v>
      </c>
      <c r="AH11" s="51" t="n">
        <v>0</v>
      </c>
    </row>
    <row r="12" customFormat="false" ht="12.75" hidden="false" customHeight="false" outlineLevel="0" collapsed="false">
      <c r="A12" s="0" t="n">
        <f aca="false">A11+1</f>
        <v>8</v>
      </c>
      <c r="C12" s="48" t="str">
        <v>MW-ANALYST</v>
      </c>
      <c r="D12" s="45" t="n">
        <v>11</v>
      </c>
      <c r="E12" s="50" t="n">
        <v>0</v>
      </c>
      <c r="F12" s="50" t="n">
        <v>0</v>
      </c>
      <c r="G12" s="50" t="n">
        <v>0</v>
      </c>
      <c r="H12" s="50" t="n">
        <v>0</v>
      </c>
      <c r="I12" s="50" t="n">
        <v>0</v>
      </c>
      <c r="J12" s="50" t="n">
        <v>0</v>
      </c>
      <c r="K12" s="50" t="n">
        <v>0</v>
      </c>
      <c r="L12" s="50" t="n">
        <v>0</v>
      </c>
      <c r="M12" s="50" t="n">
        <v>0</v>
      </c>
      <c r="N12" s="50" t="n">
        <v>0</v>
      </c>
      <c r="O12" s="50" t="n">
        <v>0</v>
      </c>
      <c r="P12" s="50" t="n">
        <v>0</v>
      </c>
      <c r="Q12" s="50" t="n">
        <v>0</v>
      </c>
      <c r="R12" s="51" t="n">
        <v>0</v>
      </c>
      <c r="S12" s="48" t="str">
        <v>MW-ANALYST</v>
      </c>
      <c r="T12" s="45" t="n">
        <v>11</v>
      </c>
      <c r="U12" s="50" t="n">
        <v>0</v>
      </c>
      <c r="V12" s="50" t="n">
        <v>0</v>
      </c>
      <c r="W12" s="50" t="n">
        <v>0</v>
      </c>
      <c r="X12" s="50" t="n">
        <v>0</v>
      </c>
      <c r="Y12" s="50" t="n">
        <v>0</v>
      </c>
      <c r="Z12" s="50" t="n">
        <v>0</v>
      </c>
      <c r="AA12" s="50" t="n">
        <v>0</v>
      </c>
      <c r="AB12" s="50" t="n">
        <v>0</v>
      </c>
      <c r="AC12" s="50" t="n">
        <v>0</v>
      </c>
      <c r="AD12" s="50" t="n">
        <v>0</v>
      </c>
      <c r="AE12" s="50" t="n">
        <v>0</v>
      </c>
      <c r="AF12" s="50" t="n">
        <v>0</v>
      </c>
      <c r="AG12" s="50" t="n">
        <v>0</v>
      </c>
      <c r="AH12" s="51" t="n">
        <v>0</v>
      </c>
    </row>
    <row r="13" customFormat="false" ht="12.75" hidden="false" customHeight="false" outlineLevel="0" collapsed="false">
      <c r="A13" s="0" t="n">
        <f aca="false">A12+1</f>
        <v>9</v>
      </c>
      <c r="C13" s="48" t="str">
        <v>LT-NE</v>
      </c>
      <c r="D13" s="45" t="n">
        <v>12</v>
      </c>
      <c r="E13" s="50" t="n">
        <v>8924369.33192595</v>
      </c>
      <c r="F13" s="50" t="n">
        <v>-113522.39</v>
      </c>
      <c r="G13" s="50" t="n">
        <v>-4779.93</v>
      </c>
      <c r="H13" s="50" t="n">
        <v>-70890.26</v>
      </c>
      <c r="I13" s="50" t="n">
        <v>332742.79</v>
      </c>
      <c r="J13" s="50" t="n">
        <v>-39796.85</v>
      </c>
      <c r="K13" s="50" t="n">
        <v>149161.83</v>
      </c>
      <c r="L13" s="50" t="n">
        <v>174825.09</v>
      </c>
      <c r="M13" s="50" t="n">
        <v>-66403.43</v>
      </c>
      <c r="N13" s="50" t="n">
        <v>1143648.36</v>
      </c>
      <c r="O13" s="50" t="n">
        <v>1504985.21</v>
      </c>
      <c r="P13" s="50" t="n">
        <v>1007971.95</v>
      </c>
      <c r="Q13" s="50" t="n">
        <v>-2534218.63</v>
      </c>
      <c r="R13" s="51" t="n">
        <v>-21261.4700000002</v>
      </c>
      <c r="S13" s="48" t="str">
        <v>LT-NE</v>
      </c>
      <c r="T13" s="45" t="n">
        <v>12</v>
      </c>
      <c r="U13" s="50" t="n">
        <v>8924369.33192595</v>
      </c>
      <c r="V13" s="50" t="n">
        <v>46210.03</v>
      </c>
      <c r="W13" s="50" t="n">
        <v>88477.47</v>
      </c>
      <c r="X13" s="50" t="n">
        <v>264241.1</v>
      </c>
      <c r="Y13" s="50" t="n">
        <v>257515.21</v>
      </c>
      <c r="Z13" s="50" t="n">
        <v>287031.01</v>
      </c>
      <c r="AA13" s="50" t="n">
        <v>225539.44</v>
      </c>
      <c r="AB13" s="50" t="n">
        <v>437636.34</v>
      </c>
      <c r="AC13" s="50" t="n">
        <v>261690.14</v>
      </c>
      <c r="AD13" s="50" t="n">
        <v>801222.96</v>
      </c>
      <c r="AE13" s="50" t="n">
        <v>2669563.7</v>
      </c>
      <c r="AF13" s="50" t="n">
        <v>-671215.34</v>
      </c>
      <c r="AG13" s="50" t="n">
        <v>-3118543.62</v>
      </c>
      <c r="AH13" s="51" t="n">
        <v>-1120195.26</v>
      </c>
    </row>
    <row r="14" customFormat="false" ht="12.75" hidden="false" customHeight="false" outlineLevel="0" collapsed="false">
      <c r="A14" s="0" t="n">
        <f aca="false">A13+1</f>
        <v>10</v>
      </c>
      <c r="C14" s="48" t="str">
        <v>LT-PJM</v>
      </c>
      <c r="D14" s="45" t="n">
        <v>13</v>
      </c>
      <c r="E14" s="50" t="n">
        <v>1020723.08697568</v>
      </c>
      <c r="F14" s="50" t="n">
        <v>8741.63</v>
      </c>
      <c r="G14" s="50" t="n">
        <v>108800.18</v>
      </c>
      <c r="H14" s="50" t="n">
        <v>103962.28</v>
      </c>
      <c r="I14" s="50" t="n">
        <v>29844.76</v>
      </c>
      <c r="J14" s="50" t="n">
        <v>-68690</v>
      </c>
      <c r="K14" s="50" t="n">
        <v>24520.84</v>
      </c>
      <c r="L14" s="50" t="n">
        <v>-46629.28</v>
      </c>
      <c r="M14" s="50" t="n">
        <v>-15489.29</v>
      </c>
      <c r="N14" s="50" t="n">
        <v>535672.24</v>
      </c>
      <c r="O14" s="50" t="n">
        <v>680733.36</v>
      </c>
      <c r="P14" s="50" t="n">
        <v>1224.65</v>
      </c>
      <c r="Q14" s="50" t="n">
        <v>177592.27</v>
      </c>
      <c r="R14" s="51" t="n">
        <v>859550.28</v>
      </c>
      <c r="S14" s="48" t="str">
        <v>LT-PJM</v>
      </c>
      <c r="T14" s="45" t="n">
        <v>13</v>
      </c>
      <c r="U14" s="50" t="n">
        <v>1020723.08697568</v>
      </c>
      <c r="V14" s="50" t="n">
        <v>0</v>
      </c>
      <c r="W14" s="50" t="n">
        <v>1978.19</v>
      </c>
      <c r="X14" s="50" t="n">
        <v>0</v>
      </c>
      <c r="Y14" s="50" t="n">
        <v>3087.39</v>
      </c>
      <c r="Z14" s="50" t="n">
        <v>0</v>
      </c>
      <c r="AA14" s="50" t="n">
        <v>0</v>
      </c>
      <c r="AB14" s="50" t="n">
        <v>-4246.43</v>
      </c>
      <c r="AC14" s="50" t="n">
        <v>911.13</v>
      </c>
      <c r="AD14" s="50" t="n">
        <v>0</v>
      </c>
      <c r="AE14" s="50" t="n">
        <v>1730.28</v>
      </c>
      <c r="AF14" s="50" t="n">
        <v>-1975.71</v>
      </c>
      <c r="AG14" s="50" t="n">
        <v>0</v>
      </c>
      <c r="AH14" s="51" t="n">
        <v>-245.43</v>
      </c>
    </row>
    <row r="15" customFormat="false" ht="12.75" hidden="false" customHeight="false" outlineLevel="0" collapsed="false">
      <c r="A15" s="0" t="n">
        <f aca="false">A14+1</f>
        <v>11</v>
      </c>
      <c r="C15" s="48" t="str">
        <v>LT- NY</v>
      </c>
      <c r="D15" s="45" t="n">
        <v>14</v>
      </c>
      <c r="E15" s="50" t="n">
        <v>0</v>
      </c>
      <c r="F15" s="50" t="n">
        <v>-11920.4</v>
      </c>
      <c r="G15" s="50" t="n">
        <v>108888.91</v>
      </c>
      <c r="H15" s="50" t="n">
        <v>-17363.53</v>
      </c>
      <c r="I15" s="50" t="n">
        <v>0</v>
      </c>
      <c r="J15" s="50" t="n">
        <v>0</v>
      </c>
      <c r="K15" s="50" t="n">
        <v>0</v>
      </c>
      <c r="L15" s="50" t="n">
        <v>0</v>
      </c>
      <c r="M15" s="50" t="n">
        <v>0</v>
      </c>
      <c r="N15" s="50" t="n">
        <v>48784.29</v>
      </c>
      <c r="O15" s="50" t="n">
        <v>128389.27</v>
      </c>
      <c r="P15" s="50" t="n">
        <v>470204.24</v>
      </c>
      <c r="Q15" s="50" t="n">
        <v>-177950.12</v>
      </c>
      <c r="R15" s="51" t="n">
        <v>420643.39</v>
      </c>
      <c r="S15" s="48" t="str">
        <v>LT- NY</v>
      </c>
      <c r="T15" s="45" t="n">
        <v>14</v>
      </c>
      <c r="U15" s="50" t="n">
        <v>0</v>
      </c>
      <c r="V15" s="50" t="n">
        <v>27</v>
      </c>
      <c r="W15" s="50" t="n">
        <v>-52258.71</v>
      </c>
      <c r="X15" s="50" t="n">
        <v>0</v>
      </c>
      <c r="Y15" s="50" t="n">
        <v>0</v>
      </c>
      <c r="Z15" s="50" t="n">
        <v>0</v>
      </c>
      <c r="AA15" s="50" t="n">
        <v>0</v>
      </c>
      <c r="AB15" s="50" t="n">
        <v>0</v>
      </c>
      <c r="AC15" s="50" t="n">
        <v>0</v>
      </c>
      <c r="AD15" s="50" t="n">
        <v>0</v>
      </c>
      <c r="AE15" s="50" t="n">
        <v>-52231.71</v>
      </c>
      <c r="AF15" s="50" t="n">
        <v>0</v>
      </c>
      <c r="AG15" s="50" t="n">
        <v>-192395.32</v>
      </c>
      <c r="AH15" s="51" t="n">
        <v>-244627.03</v>
      </c>
    </row>
    <row r="16" customFormat="false" ht="12.75" hidden="false" customHeight="false" outlineLevel="0" collapsed="false">
      <c r="A16" s="0" t="n">
        <f aca="false">A15+1</f>
        <v>12</v>
      </c>
      <c r="C16" s="48" t="str">
        <v>ST- PJM</v>
      </c>
      <c r="D16" s="45" t="n">
        <v>15</v>
      </c>
      <c r="E16" s="50" t="n">
        <v>195407.379677298</v>
      </c>
      <c r="F16" s="50" t="n">
        <v>-22410.36</v>
      </c>
      <c r="G16" s="50" t="n">
        <v>0</v>
      </c>
      <c r="H16" s="50" t="n">
        <v>0</v>
      </c>
      <c r="I16" s="50" t="n">
        <v>0</v>
      </c>
      <c r="J16" s="50" t="n">
        <v>0</v>
      </c>
      <c r="K16" s="50" t="n">
        <v>0</v>
      </c>
      <c r="L16" s="50" t="n">
        <v>0</v>
      </c>
      <c r="M16" s="50" t="n">
        <v>0</v>
      </c>
      <c r="N16" s="50" t="n">
        <v>0</v>
      </c>
      <c r="O16" s="50" t="n">
        <v>-22410.36</v>
      </c>
      <c r="P16" s="50" t="n">
        <v>0</v>
      </c>
      <c r="Q16" s="50" t="n">
        <v>0</v>
      </c>
      <c r="R16" s="51" t="n">
        <v>-22410.36</v>
      </c>
      <c r="S16" s="48" t="str">
        <v>ST- PJM</v>
      </c>
      <c r="T16" s="45" t="n">
        <v>15</v>
      </c>
      <c r="U16" s="50" t="n">
        <v>195407.379677298</v>
      </c>
      <c r="V16" s="50" t="n">
        <v>36131.56</v>
      </c>
      <c r="W16" s="50" t="n">
        <v>0</v>
      </c>
      <c r="X16" s="50" t="n">
        <v>0</v>
      </c>
      <c r="Y16" s="50" t="n">
        <v>0</v>
      </c>
      <c r="Z16" s="50" t="n">
        <v>0</v>
      </c>
      <c r="AA16" s="50" t="n">
        <v>0</v>
      </c>
      <c r="AB16" s="50" t="n">
        <v>0</v>
      </c>
      <c r="AC16" s="50" t="n">
        <v>0</v>
      </c>
      <c r="AD16" s="50" t="n">
        <v>0</v>
      </c>
      <c r="AE16" s="50" t="n">
        <v>36131.56</v>
      </c>
      <c r="AF16" s="50" t="n">
        <v>0</v>
      </c>
      <c r="AG16" s="50" t="n">
        <v>0</v>
      </c>
      <c r="AH16" s="51" t="n">
        <v>36131.56</v>
      </c>
    </row>
    <row r="17" customFormat="false" ht="12.75" hidden="false" customHeight="false" outlineLevel="0" collapsed="false">
      <c r="A17" s="0" t="n">
        <f aca="false">A16+1</f>
        <v>13</v>
      </c>
      <c r="C17" s="48" t="str">
        <v>ST- NENG</v>
      </c>
      <c r="D17" s="45" t="n">
        <v>16</v>
      </c>
      <c r="E17" s="50" t="n">
        <v>474493.636598914</v>
      </c>
      <c r="F17" s="50" t="n">
        <v>14333.23</v>
      </c>
      <c r="G17" s="50" t="n">
        <v>47539.4</v>
      </c>
      <c r="H17" s="50" t="n">
        <v>0</v>
      </c>
      <c r="I17" s="50" t="n">
        <v>0</v>
      </c>
      <c r="J17" s="50" t="n">
        <v>0</v>
      </c>
      <c r="K17" s="50" t="n">
        <v>0</v>
      </c>
      <c r="L17" s="50" t="n">
        <v>0</v>
      </c>
      <c r="M17" s="50" t="n">
        <v>0</v>
      </c>
      <c r="N17" s="50" t="n">
        <v>0</v>
      </c>
      <c r="O17" s="50" t="n">
        <v>61872.63</v>
      </c>
      <c r="P17" s="50" t="n">
        <v>0</v>
      </c>
      <c r="Q17" s="50" t="n">
        <v>0</v>
      </c>
      <c r="R17" s="51" t="n">
        <v>61872.63</v>
      </c>
      <c r="S17" s="48" t="str">
        <v>ST- NENG</v>
      </c>
      <c r="T17" s="45" t="n">
        <v>16</v>
      </c>
      <c r="U17" s="50" t="n">
        <v>474493.636598914</v>
      </c>
      <c r="V17" s="50" t="n">
        <v>26622.24</v>
      </c>
      <c r="W17" s="50" t="n">
        <v>34816.06</v>
      </c>
      <c r="X17" s="50" t="n">
        <v>0</v>
      </c>
      <c r="Y17" s="50" t="n">
        <v>0</v>
      </c>
      <c r="Z17" s="50" t="n">
        <v>0</v>
      </c>
      <c r="AA17" s="50" t="n">
        <v>0</v>
      </c>
      <c r="AB17" s="50" t="n">
        <v>0</v>
      </c>
      <c r="AC17" s="50" t="n">
        <v>0</v>
      </c>
      <c r="AD17" s="50" t="n">
        <v>0</v>
      </c>
      <c r="AE17" s="50" t="n">
        <v>61438.3</v>
      </c>
      <c r="AF17" s="50" t="n">
        <v>0</v>
      </c>
      <c r="AG17" s="50" t="n">
        <v>0</v>
      </c>
      <c r="AH17" s="51" t="n">
        <v>61438.3</v>
      </c>
    </row>
    <row r="18" customFormat="false" ht="12.75" hidden="false" customHeight="false" outlineLevel="0" collapsed="false">
      <c r="A18" s="0" t="n">
        <f aca="false">A17+1</f>
        <v>14</v>
      </c>
      <c r="C18" s="48" t="str">
        <v>ST- NY</v>
      </c>
      <c r="D18" s="45" t="n">
        <v>17</v>
      </c>
      <c r="E18" s="50" t="n">
        <v>136882.984066279</v>
      </c>
      <c r="F18" s="50" t="n">
        <v>5569.4</v>
      </c>
      <c r="G18" s="50" t="n">
        <v>-63396.36</v>
      </c>
      <c r="H18" s="50" t="n">
        <v>17327</v>
      </c>
      <c r="I18" s="50" t="n">
        <v>0</v>
      </c>
      <c r="J18" s="50" t="n">
        <v>0</v>
      </c>
      <c r="K18" s="50" t="n">
        <v>0</v>
      </c>
      <c r="L18" s="50" t="n">
        <v>0</v>
      </c>
      <c r="M18" s="50" t="n">
        <v>0</v>
      </c>
      <c r="N18" s="50" t="n">
        <v>0</v>
      </c>
      <c r="O18" s="50" t="n">
        <v>-40499.96</v>
      </c>
      <c r="P18" s="50" t="n">
        <v>0</v>
      </c>
      <c r="Q18" s="50" t="n">
        <v>0</v>
      </c>
      <c r="R18" s="51" t="n">
        <v>-40499.96</v>
      </c>
      <c r="S18" s="48" t="str">
        <v>ST- NY</v>
      </c>
      <c r="T18" s="45" t="n">
        <v>17</v>
      </c>
      <c r="U18" s="50" t="n">
        <v>136882.984066279</v>
      </c>
      <c r="V18" s="50" t="n">
        <v>34559.35</v>
      </c>
      <c r="W18" s="50" t="n">
        <v>52224.09</v>
      </c>
      <c r="X18" s="50" t="n">
        <v>0</v>
      </c>
      <c r="Y18" s="50" t="n">
        <v>0</v>
      </c>
      <c r="Z18" s="50" t="n">
        <v>0</v>
      </c>
      <c r="AA18" s="50" t="n">
        <v>0</v>
      </c>
      <c r="AB18" s="50" t="n">
        <v>0</v>
      </c>
      <c r="AC18" s="50" t="n">
        <v>0</v>
      </c>
      <c r="AD18" s="50" t="n">
        <v>0</v>
      </c>
      <c r="AE18" s="50" t="n">
        <v>86783.44</v>
      </c>
      <c r="AF18" s="50" t="n">
        <v>0</v>
      </c>
      <c r="AG18" s="50" t="n">
        <v>0</v>
      </c>
      <c r="AH18" s="51" t="n">
        <v>86783.44</v>
      </c>
    </row>
    <row r="19" customFormat="false" ht="12.75" hidden="false" customHeight="false" outlineLevel="0" collapsed="false">
      <c r="A19" s="0" t="n">
        <f aca="false">A18+1</f>
        <v>15</v>
      </c>
      <c r="C19" s="48" t="str">
        <v>NE- PHYS</v>
      </c>
      <c r="D19" s="45" t="n">
        <v>18</v>
      </c>
      <c r="E19" s="50" t="n">
        <v>0</v>
      </c>
      <c r="F19" s="50" t="n">
        <v>0</v>
      </c>
      <c r="G19" s="50" t="n">
        <v>0</v>
      </c>
      <c r="H19" s="50" t="n">
        <v>0</v>
      </c>
      <c r="I19" s="50" t="n">
        <v>0</v>
      </c>
      <c r="J19" s="50" t="n">
        <v>0</v>
      </c>
      <c r="K19" s="50" t="n">
        <v>0</v>
      </c>
      <c r="L19" s="50" t="n">
        <v>0</v>
      </c>
      <c r="M19" s="50" t="n">
        <v>0</v>
      </c>
      <c r="N19" s="50" t="n">
        <v>0</v>
      </c>
      <c r="O19" s="50" t="n">
        <v>0</v>
      </c>
      <c r="P19" s="50" t="n">
        <v>0</v>
      </c>
      <c r="Q19" s="50" t="n">
        <v>0</v>
      </c>
      <c r="R19" s="51" t="n">
        <v>0</v>
      </c>
      <c r="S19" s="48" t="str">
        <v>NE- PHYS</v>
      </c>
      <c r="T19" s="45" t="n">
        <v>18</v>
      </c>
      <c r="U19" s="50" t="n">
        <v>0</v>
      </c>
      <c r="V19" s="50" t="n">
        <v>0</v>
      </c>
      <c r="W19" s="50" t="n">
        <v>0</v>
      </c>
      <c r="X19" s="50" t="n">
        <v>0</v>
      </c>
      <c r="Y19" s="50" t="n">
        <v>0</v>
      </c>
      <c r="Z19" s="50" t="n">
        <v>0</v>
      </c>
      <c r="AA19" s="50" t="n">
        <v>0</v>
      </c>
      <c r="AB19" s="50" t="n">
        <v>0</v>
      </c>
      <c r="AC19" s="50" t="n">
        <v>0</v>
      </c>
      <c r="AD19" s="50" t="n">
        <v>0</v>
      </c>
      <c r="AE19" s="50" t="n">
        <v>0</v>
      </c>
      <c r="AF19" s="50" t="n">
        <v>0</v>
      </c>
      <c r="AG19" s="50" t="n">
        <v>0</v>
      </c>
      <c r="AH19" s="51" t="n">
        <v>0</v>
      </c>
    </row>
    <row r="20" customFormat="false" ht="12.75" hidden="false" customHeight="false" outlineLevel="0" collapsed="false">
      <c r="A20" s="0" t="n">
        <f aca="false">A19+1</f>
        <v>16</v>
      </c>
      <c r="C20" s="48" t="str">
        <v>LT-Southeast</v>
      </c>
      <c r="D20" s="45" t="n">
        <v>19</v>
      </c>
      <c r="E20" s="50" t="n">
        <v>1278718.27307812</v>
      </c>
      <c r="F20" s="50" t="n">
        <v>58768</v>
      </c>
      <c r="G20" s="50" t="n">
        <v>141097.53</v>
      </c>
      <c r="H20" s="50" t="n">
        <v>72459.86</v>
      </c>
      <c r="I20" s="50" t="n">
        <v>76929.42</v>
      </c>
      <c r="J20" s="50" t="n">
        <v>75409.61</v>
      </c>
      <c r="K20" s="50" t="n">
        <v>133986.5</v>
      </c>
      <c r="L20" s="50" t="n">
        <v>225273.34</v>
      </c>
      <c r="M20" s="50" t="n">
        <v>30876.77</v>
      </c>
      <c r="N20" s="50" t="n">
        <v>1083136.62</v>
      </c>
      <c r="O20" s="50" t="n">
        <v>1897937.65</v>
      </c>
      <c r="P20" s="50" t="n">
        <v>766362.86</v>
      </c>
      <c r="Q20" s="50" t="n">
        <v>551410.21</v>
      </c>
      <c r="R20" s="51" t="n">
        <v>3215710.72</v>
      </c>
      <c r="S20" s="48" t="str">
        <v>LT-Southeast</v>
      </c>
      <c r="T20" s="45" t="n">
        <v>19</v>
      </c>
      <c r="U20" s="50" t="n">
        <v>1278718.27307812</v>
      </c>
      <c r="V20" s="50" t="n">
        <v>22890.34</v>
      </c>
      <c r="W20" s="50" t="n">
        <v>12087.67</v>
      </c>
      <c r="X20" s="50" t="n">
        <v>24921.66</v>
      </c>
      <c r="Y20" s="50" t="n">
        <v>24678.52</v>
      </c>
      <c r="Z20" s="50" t="n">
        <v>26786.74</v>
      </c>
      <c r="AA20" s="50" t="n">
        <v>26718.44</v>
      </c>
      <c r="AB20" s="50" t="n">
        <v>57381.57</v>
      </c>
      <c r="AC20" s="50" t="n">
        <v>26159</v>
      </c>
      <c r="AD20" s="50" t="n">
        <v>75365.94</v>
      </c>
      <c r="AE20" s="50" t="n">
        <v>296989.88</v>
      </c>
      <c r="AF20" s="50" t="n">
        <v>-337678.36</v>
      </c>
      <c r="AG20" s="50" t="n">
        <v>-60307.27</v>
      </c>
      <c r="AH20" s="51" t="n">
        <v>-100995.75</v>
      </c>
    </row>
    <row r="21" customFormat="false" ht="12.75" hidden="false" customHeight="false" outlineLevel="0" collapsed="false">
      <c r="A21" s="0" t="n">
        <f aca="false">A20+1</f>
        <v>17</v>
      </c>
      <c r="C21" s="48" t="str">
        <v>ST-SPP</v>
      </c>
      <c r="D21" s="45" t="n">
        <v>20</v>
      </c>
      <c r="E21" s="50" t="n">
        <v>35573.2069580026</v>
      </c>
      <c r="F21" s="50" t="n">
        <v>2384.08</v>
      </c>
      <c r="G21" s="50" t="n">
        <v>0</v>
      </c>
      <c r="H21" s="50" t="n">
        <v>0</v>
      </c>
      <c r="I21" s="50" t="n">
        <v>0</v>
      </c>
      <c r="J21" s="50" t="n">
        <v>0</v>
      </c>
      <c r="K21" s="50" t="n">
        <v>0</v>
      </c>
      <c r="L21" s="50" t="n">
        <v>0</v>
      </c>
      <c r="M21" s="50" t="n">
        <v>0</v>
      </c>
      <c r="N21" s="50" t="n">
        <v>0</v>
      </c>
      <c r="O21" s="50" t="n">
        <v>2384.08</v>
      </c>
      <c r="P21" s="50" t="n">
        <v>0</v>
      </c>
      <c r="Q21" s="50" t="n">
        <v>0</v>
      </c>
      <c r="R21" s="51" t="n">
        <v>2384.08</v>
      </c>
      <c r="S21" s="48" t="str">
        <v>ST-SPP</v>
      </c>
      <c r="T21" s="45" t="n">
        <v>20</v>
      </c>
      <c r="U21" s="50" t="n">
        <v>35573.2069580026</v>
      </c>
      <c r="V21" s="50" t="n">
        <v>0</v>
      </c>
      <c r="W21" s="50" t="n">
        <v>0</v>
      </c>
      <c r="X21" s="50" t="n">
        <v>0</v>
      </c>
      <c r="Y21" s="50" t="n">
        <v>0</v>
      </c>
      <c r="Z21" s="50" t="n">
        <v>0</v>
      </c>
      <c r="AA21" s="50" t="n">
        <v>0</v>
      </c>
      <c r="AB21" s="50" t="n">
        <v>0</v>
      </c>
      <c r="AC21" s="50" t="n">
        <v>0</v>
      </c>
      <c r="AD21" s="50" t="n">
        <v>0</v>
      </c>
      <c r="AE21" s="50" t="n">
        <v>0</v>
      </c>
      <c r="AF21" s="50" t="n">
        <v>0</v>
      </c>
      <c r="AG21" s="50" t="n">
        <v>0</v>
      </c>
      <c r="AH21" s="51" t="n">
        <v>0</v>
      </c>
    </row>
    <row r="22" customFormat="false" ht="12.75" hidden="false" customHeight="false" outlineLevel="0" collapsed="false">
      <c r="A22" s="0" t="n">
        <f aca="false">A21+1</f>
        <v>18</v>
      </c>
      <c r="C22" s="48" t="str">
        <v>ST-SERC</v>
      </c>
      <c r="D22" s="45" t="n">
        <v>21</v>
      </c>
      <c r="E22" s="50" t="n">
        <v>840695.976326465</v>
      </c>
      <c r="F22" s="50" t="n">
        <v>-23876</v>
      </c>
      <c r="G22" s="50" t="n">
        <v>63301.92</v>
      </c>
      <c r="H22" s="50" t="n">
        <v>34654.09</v>
      </c>
      <c r="I22" s="50" t="n">
        <v>0</v>
      </c>
      <c r="J22" s="50" t="n">
        <v>0</v>
      </c>
      <c r="K22" s="50" t="n">
        <v>0</v>
      </c>
      <c r="L22" s="50" t="n">
        <v>0</v>
      </c>
      <c r="M22" s="50" t="n">
        <v>0</v>
      </c>
      <c r="N22" s="50" t="n">
        <v>0</v>
      </c>
      <c r="O22" s="50" t="n">
        <v>74080.01</v>
      </c>
      <c r="P22" s="50" t="n">
        <v>0</v>
      </c>
      <c r="Q22" s="50" t="n">
        <v>0</v>
      </c>
      <c r="R22" s="51" t="n">
        <v>74080.01</v>
      </c>
      <c r="S22" s="48" t="str">
        <v>ST-SERC</v>
      </c>
      <c r="T22" s="45" t="n">
        <v>21</v>
      </c>
      <c r="U22" s="50" t="n">
        <v>840695.976326465</v>
      </c>
      <c r="V22" s="50" t="n">
        <v>0</v>
      </c>
      <c r="W22" s="50" t="n">
        <v>0</v>
      </c>
      <c r="X22" s="50" t="n">
        <v>0</v>
      </c>
      <c r="Y22" s="50" t="n">
        <v>0</v>
      </c>
      <c r="Z22" s="50" t="n">
        <v>0</v>
      </c>
      <c r="AA22" s="50" t="n">
        <v>0</v>
      </c>
      <c r="AB22" s="50" t="n">
        <v>0</v>
      </c>
      <c r="AC22" s="50" t="n">
        <v>0</v>
      </c>
      <c r="AD22" s="50" t="n">
        <v>0</v>
      </c>
      <c r="AE22" s="50" t="n">
        <v>0</v>
      </c>
      <c r="AF22" s="50" t="n">
        <v>0</v>
      </c>
      <c r="AG22" s="50" t="n">
        <v>0</v>
      </c>
      <c r="AH22" s="51" t="n">
        <v>0</v>
      </c>
    </row>
    <row r="23" customFormat="false" ht="12.75" hidden="false" customHeight="false" outlineLevel="0" collapsed="false">
      <c r="A23" s="0" t="n">
        <f aca="false">A22+1</f>
        <v>19</v>
      </c>
      <c r="C23" s="48" t="str">
        <v>LT- Texas</v>
      </c>
      <c r="D23" s="45" t="n">
        <v>22</v>
      </c>
      <c r="E23" s="50" t="n">
        <v>2645205.91393692</v>
      </c>
      <c r="F23" s="50" t="n">
        <v>-6328</v>
      </c>
      <c r="G23" s="50" t="n">
        <v>40941.36</v>
      </c>
      <c r="H23" s="50" t="n">
        <v>77508.45</v>
      </c>
      <c r="I23" s="50" t="n">
        <v>110637</v>
      </c>
      <c r="J23" s="50" t="n">
        <v>51002.34</v>
      </c>
      <c r="K23" s="50" t="n">
        <v>74686.17</v>
      </c>
      <c r="L23" s="50" t="n">
        <v>170495.58</v>
      </c>
      <c r="M23" s="50" t="n">
        <v>62564.78</v>
      </c>
      <c r="N23" s="50" t="n">
        <v>143162.96</v>
      </c>
      <c r="O23" s="50" t="n">
        <v>724670.64</v>
      </c>
      <c r="P23" s="50" t="n">
        <v>674129</v>
      </c>
      <c r="Q23" s="50" t="n">
        <v>105997.62</v>
      </c>
      <c r="R23" s="51" t="n">
        <v>1504797.26</v>
      </c>
      <c r="S23" s="48" t="str">
        <v>LT- Texas</v>
      </c>
      <c r="T23" s="45" t="n">
        <v>22</v>
      </c>
      <c r="U23" s="50" t="n">
        <v>2645205.91393692</v>
      </c>
      <c r="V23" s="50" t="n">
        <v>0</v>
      </c>
      <c r="W23" s="50" t="n">
        <v>12776.57</v>
      </c>
      <c r="X23" s="50" t="n">
        <v>6253.82</v>
      </c>
      <c r="Y23" s="50" t="n">
        <v>6891.35</v>
      </c>
      <c r="Z23" s="50" t="n">
        <v>16175</v>
      </c>
      <c r="AA23" s="50" t="n">
        <v>18994.66</v>
      </c>
      <c r="AB23" s="50" t="n">
        <v>47892.57</v>
      </c>
      <c r="AC23" s="50" t="n">
        <v>9612.48</v>
      </c>
      <c r="AD23" s="50" t="n">
        <v>18736.17</v>
      </c>
      <c r="AE23" s="50" t="n">
        <v>137332.62</v>
      </c>
      <c r="AF23" s="50" t="n">
        <v>655103.17</v>
      </c>
      <c r="AG23" s="50" t="n">
        <v>2254881.56</v>
      </c>
      <c r="AH23" s="51" t="n">
        <v>3047317.35</v>
      </c>
    </row>
    <row r="24" customFormat="false" ht="12.75" hidden="false" customHeight="false" outlineLevel="0" collapsed="false">
      <c r="A24" s="0" t="n">
        <f aca="false">A23+1</f>
        <v>20</v>
      </c>
      <c r="C24" s="48" t="str">
        <v>St- Texas</v>
      </c>
      <c r="D24" s="45" t="n">
        <v>23</v>
      </c>
      <c r="E24" s="50" t="n">
        <v>733637.743607779</v>
      </c>
      <c r="F24" s="50" t="n">
        <v>54941.33</v>
      </c>
      <c r="G24" s="50" t="n">
        <v>31651</v>
      </c>
      <c r="H24" s="50" t="n">
        <v>0</v>
      </c>
      <c r="I24" s="50" t="n">
        <v>0</v>
      </c>
      <c r="J24" s="50" t="n">
        <v>0</v>
      </c>
      <c r="K24" s="50" t="n">
        <v>0</v>
      </c>
      <c r="L24" s="50" t="n">
        <v>0</v>
      </c>
      <c r="M24" s="50" t="n">
        <v>0</v>
      </c>
      <c r="N24" s="50" t="n">
        <v>0</v>
      </c>
      <c r="O24" s="50" t="n">
        <v>86592.33</v>
      </c>
      <c r="P24" s="50" t="n">
        <v>0</v>
      </c>
      <c r="Q24" s="50" t="n">
        <v>0</v>
      </c>
      <c r="R24" s="51" t="n">
        <v>86592.33</v>
      </c>
      <c r="S24" s="48" t="str">
        <v>St- Texas</v>
      </c>
      <c r="T24" s="45" t="n">
        <v>23</v>
      </c>
      <c r="U24" s="50" t="n">
        <v>733637.743607779</v>
      </c>
      <c r="V24" s="50" t="n">
        <v>8441.66</v>
      </c>
      <c r="W24" s="50" t="n">
        <v>0</v>
      </c>
      <c r="X24" s="50" t="n">
        <v>0</v>
      </c>
      <c r="Y24" s="50" t="n">
        <v>0</v>
      </c>
      <c r="Z24" s="50" t="n">
        <v>0</v>
      </c>
      <c r="AA24" s="50" t="n">
        <v>0</v>
      </c>
      <c r="AB24" s="50" t="n">
        <v>0</v>
      </c>
      <c r="AC24" s="50" t="n">
        <v>0</v>
      </c>
      <c r="AD24" s="50" t="n">
        <v>0</v>
      </c>
      <c r="AE24" s="50" t="n">
        <v>8441.66</v>
      </c>
      <c r="AF24" s="50" t="n">
        <v>0</v>
      </c>
      <c r="AG24" s="50" t="n">
        <v>0</v>
      </c>
      <c r="AH24" s="51" t="n">
        <v>8441.66</v>
      </c>
    </row>
    <row r="25" customFormat="false" ht="12.75" hidden="false" customHeight="false" outlineLevel="0" collapsed="false">
      <c r="A25" s="0" t="n">
        <f aca="false">A24+1</f>
        <v>21</v>
      </c>
      <c r="C25" s="48" t="n">
        <v>0</v>
      </c>
      <c r="D25" s="45" t="n">
        <v>24</v>
      </c>
      <c r="E25" s="50" t="n">
        <v>0</v>
      </c>
      <c r="F25" s="50" t="n">
        <v>0</v>
      </c>
      <c r="G25" s="50" t="n">
        <v>0</v>
      </c>
      <c r="H25" s="50" t="n">
        <v>0</v>
      </c>
      <c r="I25" s="50" t="n">
        <v>0</v>
      </c>
      <c r="J25" s="50" t="n">
        <v>0</v>
      </c>
      <c r="K25" s="50" t="n">
        <v>0</v>
      </c>
      <c r="L25" s="50" t="n">
        <v>0</v>
      </c>
      <c r="M25" s="50" t="n">
        <v>0</v>
      </c>
      <c r="N25" s="50" t="n">
        <v>0</v>
      </c>
      <c r="O25" s="50" t="n">
        <v>0</v>
      </c>
      <c r="P25" s="50" t="n">
        <v>0</v>
      </c>
      <c r="Q25" s="50" t="n">
        <v>0</v>
      </c>
      <c r="R25" s="51" t="n">
        <v>0</v>
      </c>
      <c r="S25" s="48" t="n">
        <v>0</v>
      </c>
      <c r="T25" s="45" t="n">
        <v>24</v>
      </c>
      <c r="U25" s="50" t="n">
        <v>0</v>
      </c>
      <c r="V25" s="50" t="n">
        <v>0</v>
      </c>
      <c r="W25" s="50" t="n">
        <v>0</v>
      </c>
      <c r="X25" s="50" t="n">
        <v>0</v>
      </c>
      <c r="Y25" s="50" t="n">
        <v>0</v>
      </c>
      <c r="Z25" s="50" t="n">
        <v>0</v>
      </c>
      <c r="AA25" s="50" t="n">
        <v>0</v>
      </c>
      <c r="AB25" s="50" t="n">
        <v>0</v>
      </c>
      <c r="AC25" s="50" t="n">
        <v>0</v>
      </c>
      <c r="AD25" s="50" t="n">
        <v>0</v>
      </c>
      <c r="AE25" s="50" t="n">
        <v>0</v>
      </c>
      <c r="AF25" s="50" t="n">
        <v>0</v>
      </c>
      <c r="AG25" s="50" t="n">
        <v>0</v>
      </c>
      <c r="AH25" s="51" t="n">
        <v>0</v>
      </c>
    </row>
    <row r="26" customFormat="false" ht="12.75" hidden="false" customHeight="false" outlineLevel="0" collapsed="false">
      <c r="A26" s="0" t="n">
        <f aca="false">A25+1</f>
        <v>22</v>
      </c>
      <c r="C26" s="48" t="str">
        <v>Gas positions</v>
      </c>
      <c r="D26" s="45" t="n">
        <v>25</v>
      </c>
      <c r="E26" s="50" t="str">
        <v>VAR</v>
      </c>
      <c r="F26" s="50" t="n">
        <v>0</v>
      </c>
      <c r="G26" s="50" t="n">
        <v>0</v>
      </c>
      <c r="H26" s="50" t="n">
        <v>0</v>
      </c>
      <c r="I26" s="50" t="n">
        <v>0</v>
      </c>
      <c r="J26" s="50" t="n">
        <v>0</v>
      </c>
      <c r="K26" s="50" t="n">
        <v>0</v>
      </c>
      <c r="L26" s="50" t="n">
        <v>0</v>
      </c>
      <c r="M26" s="50" t="n">
        <v>0</v>
      </c>
      <c r="N26" s="50" t="n">
        <v>0</v>
      </c>
      <c r="O26" s="50" t="n">
        <v>0</v>
      </c>
      <c r="P26" s="50" t="n">
        <v>0</v>
      </c>
      <c r="Q26" s="50" t="n">
        <v>0</v>
      </c>
      <c r="R26" s="51" t="n">
        <v>0</v>
      </c>
      <c r="S26" s="48" t="str">
        <v>Gas positions</v>
      </c>
      <c r="T26" s="45" t="n">
        <v>25</v>
      </c>
      <c r="U26" s="50" t="str">
        <v>VAR</v>
      </c>
      <c r="V26" s="50" t="n">
        <v>0</v>
      </c>
      <c r="W26" s="50" t="n">
        <v>0</v>
      </c>
      <c r="X26" s="50" t="n">
        <v>0</v>
      </c>
      <c r="Y26" s="50" t="n">
        <v>0</v>
      </c>
      <c r="Z26" s="50" t="n">
        <v>0</v>
      </c>
      <c r="AA26" s="50" t="n">
        <v>0</v>
      </c>
      <c r="AB26" s="50" t="n">
        <v>0</v>
      </c>
      <c r="AC26" s="50" t="n">
        <v>0</v>
      </c>
      <c r="AD26" s="50" t="n">
        <v>0</v>
      </c>
      <c r="AE26" s="50" t="n">
        <v>0</v>
      </c>
      <c r="AF26" s="50" t="n">
        <v>0</v>
      </c>
      <c r="AG26" s="50" t="n">
        <v>0</v>
      </c>
      <c r="AH26" s="51" t="n">
        <v>0</v>
      </c>
    </row>
    <row r="27" customFormat="false" ht="12.75" hidden="false" customHeight="false" outlineLevel="0" collapsed="false">
      <c r="A27" s="0" t="n">
        <f aca="false">A26+1</f>
        <v>23</v>
      </c>
      <c r="C27" s="48" t="str">
        <v>Kevin Presto</v>
      </c>
      <c r="D27" s="45" t="n">
        <v>26</v>
      </c>
      <c r="E27" s="50" t="n">
        <v>0</v>
      </c>
      <c r="F27" s="50" t="n">
        <v>0</v>
      </c>
      <c r="G27" s="50" t="n">
        <v>0</v>
      </c>
      <c r="H27" s="50" t="n">
        <v>0</v>
      </c>
      <c r="I27" s="50" t="n">
        <v>148.096815</v>
      </c>
      <c r="J27" s="50" t="n">
        <v>152.347132</v>
      </c>
      <c r="K27" s="50" t="n">
        <v>146.76069</v>
      </c>
      <c r="L27" s="50" t="n">
        <v>301.325512</v>
      </c>
      <c r="M27" s="50" t="n">
        <v>144.849614</v>
      </c>
      <c r="N27" s="50" t="n">
        <v>149.055</v>
      </c>
      <c r="O27" s="50" t="n">
        <v>1042.434763</v>
      </c>
      <c r="P27" s="50" t="n">
        <v>0</v>
      </c>
      <c r="Q27" s="50" t="n">
        <v>0</v>
      </c>
      <c r="R27" s="51" t="n">
        <v>1042.434763</v>
      </c>
      <c r="S27" s="48" t="str">
        <v>Kevin Presto</v>
      </c>
      <c r="T27" s="45" t="n">
        <v>26</v>
      </c>
      <c r="U27" s="50" t="n">
        <v>0</v>
      </c>
      <c r="V27" s="50" t="n">
        <v>0</v>
      </c>
      <c r="W27" s="50" t="n">
        <v>0</v>
      </c>
      <c r="X27" s="50" t="n">
        <v>0</v>
      </c>
      <c r="Y27" s="50" t="n">
        <v>0</v>
      </c>
      <c r="Z27" s="50" t="n">
        <v>0</v>
      </c>
      <c r="AA27" s="50" t="n">
        <v>0</v>
      </c>
      <c r="AB27" s="50" t="n">
        <v>0</v>
      </c>
      <c r="AC27" s="50" t="n">
        <v>0</v>
      </c>
      <c r="AD27" s="50" t="n">
        <v>0</v>
      </c>
      <c r="AE27" s="50" t="n">
        <v>0</v>
      </c>
      <c r="AF27" s="50" t="n">
        <v>0</v>
      </c>
      <c r="AG27" s="50" t="n">
        <v>0</v>
      </c>
      <c r="AH27" s="51" t="n">
        <v>0</v>
      </c>
    </row>
    <row r="28" customFormat="false" ht="12.75" hidden="false" customHeight="false" outlineLevel="0" collapsed="false">
      <c r="A28" s="0" t="n">
        <f aca="false">A27+1</f>
        <v>24</v>
      </c>
      <c r="C28" s="48" t="str">
        <v>Fletcher Sturm</v>
      </c>
      <c r="D28" s="45" t="n">
        <v>27</v>
      </c>
      <c r="E28" s="50" t="n">
        <v>0</v>
      </c>
      <c r="F28" s="50" t="n">
        <v>0</v>
      </c>
      <c r="G28" s="50" t="n">
        <v>-174.953287</v>
      </c>
      <c r="H28" s="50" t="n">
        <v>194.728254</v>
      </c>
      <c r="I28" s="50" t="n">
        <v>-48.035</v>
      </c>
      <c r="J28" s="50" t="n">
        <v>-37.983089</v>
      </c>
      <c r="K28" s="50" t="n">
        <v>-22.147851</v>
      </c>
      <c r="L28" s="50" t="n">
        <v>-43.991384</v>
      </c>
      <c r="M28" s="50" t="n">
        <v>-29.592293</v>
      </c>
      <c r="N28" s="50" t="n">
        <v>77.247381</v>
      </c>
      <c r="O28" s="50" t="n">
        <v>-84.727269</v>
      </c>
      <c r="P28" s="50" t="n">
        <v>222.168122</v>
      </c>
      <c r="Q28" s="50" t="n">
        <v>0</v>
      </c>
      <c r="R28" s="51" t="n">
        <v>137.440853</v>
      </c>
      <c r="S28" s="48" t="str">
        <v>Fletcher Sturm</v>
      </c>
      <c r="T28" s="45" t="n">
        <v>27</v>
      </c>
      <c r="U28" s="50" t="n">
        <v>0</v>
      </c>
      <c r="V28" s="50" t="n">
        <v>0</v>
      </c>
      <c r="W28" s="50" t="n">
        <v>0</v>
      </c>
      <c r="X28" s="50" t="n">
        <v>0</v>
      </c>
      <c r="Y28" s="50" t="n">
        <v>0</v>
      </c>
      <c r="Z28" s="50" t="n">
        <v>0</v>
      </c>
      <c r="AA28" s="50" t="n">
        <v>0</v>
      </c>
      <c r="AB28" s="50" t="n">
        <v>0</v>
      </c>
      <c r="AC28" s="50" t="n">
        <v>0</v>
      </c>
      <c r="AD28" s="50" t="n">
        <v>0</v>
      </c>
      <c r="AE28" s="50" t="n">
        <v>0</v>
      </c>
      <c r="AF28" s="50" t="n">
        <v>0</v>
      </c>
      <c r="AG28" s="50" t="n">
        <v>0</v>
      </c>
      <c r="AH28" s="51" t="n">
        <v>0</v>
      </c>
    </row>
    <row r="29" customFormat="false" ht="12.75" hidden="false" customHeight="false" outlineLevel="0" collapsed="false">
      <c r="A29" s="0" t="n">
        <f aca="false">A28+1</f>
        <v>25</v>
      </c>
      <c r="C29" s="48" t="str">
        <v>Doug Gilbert-Smith</v>
      </c>
      <c r="D29" s="45" t="n">
        <v>28</v>
      </c>
      <c r="E29" s="50" t="n">
        <v>0</v>
      </c>
      <c r="F29" s="50" t="n">
        <v>0</v>
      </c>
      <c r="G29" s="50" t="n">
        <v>-6.974625</v>
      </c>
      <c r="H29" s="50" t="n">
        <v>-23.063574</v>
      </c>
      <c r="I29" s="50" t="n">
        <v>-44.429044</v>
      </c>
      <c r="J29" s="50" t="n">
        <v>15.234713</v>
      </c>
      <c r="K29" s="50" t="n">
        <v>-14.676069</v>
      </c>
      <c r="L29" s="50" t="n">
        <v>60.265101</v>
      </c>
      <c r="M29" s="50" t="n">
        <v>-14.484961</v>
      </c>
      <c r="N29" s="50" t="n">
        <v>-0.334463</v>
      </c>
      <c r="O29" s="50" t="n">
        <v>-28.462922</v>
      </c>
      <c r="P29" s="50" t="n">
        <v>67.01488</v>
      </c>
      <c r="Q29" s="50" t="n">
        <v>-157.904359</v>
      </c>
      <c r="R29" s="51" t="n">
        <v>-119.352401</v>
      </c>
      <c r="S29" s="48" t="str">
        <v>Doug Gilbert-Smith</v>
      </c>
      <c r="T29" s="45" t="n">
        <v>28</v>
      </c>
      <c r="U29" s="50" t="n">
        <v>0</v>
      </c>
      <c r="V29" s="50" t="n">
        <v>0</v>
      </c>
      <c r="W29" s="50" t="n">
        <v>0</v>
      </c>
      <c r="X29" s="50" t="n">
        <v>0</v>
      </c>
      <c r="Y29" s="50" t="n">
        <v>0</v>
      </c>
      <c r="Z29" s="50" t="n">
        <v>0</v>
      </c>
      <c r="AA29" s="50" t="n">
        <v>0</v>
      </c>
      <c r="AB29" s="50" t="n">
        <v>0</v>
      </c>
      <c r="AC29" s="50" t="n">
        <v>0</v>
      </c>
      <c r="AD29" s="50" t="n">
        <v>0</v>
      </c>
      <c r="AE29" s="50" t="n">
        <v>0</v>
      </c>
      <c r="AF29" s="50" t="n">
        <v>0</v>
      </c>
      <c r="AG29" s="50" t="n">
        <v>0</v>
      </c>
      <c r="AH29" s="51" t="n">
        <v>0</v>
      </c>
    </row>
    <row r="30" customFormat="false" ht="12.75" hidden="false" customHeight="false" outlineLevel="0" collapsed="false">
      <c r="A30" s="0" t="n">
        <f aca="false">A29+1</f>
        <v>26</v>
      </c>
      <c r="C30" s="48" t="str">
        <v>Rogers Herndon</v>
      </c>
      <c r="D30" s="45" t="n">
        <v>29</v>
      </c>
      <c r="E30" s="50" t="n">
        <v>0</v>
      </c>
      <c r="F30" s="50" t="n">
        <v>0</v>
      </c>
      <c r="G30" s="50" t="n">
        <v>-2.306741</v>
      </c>
      <c r="H30" s="50" t="n">
        <v>-20.742536</v>
      </c>
      <c r="I30" s="50" t="n">
        <v>-97.59353</v>
      </c>
      <c r="J30" s="50" t="n">
        <v>-13.86408</v>
      </c>
      <c r="K30" s="50" t="n">
        <v>83.298139</v>
      </c>
      <c r="L30" s="50" t="n">
        <v>330.250618</v>
      </c>
      <c r="M30" s="50" t="n">
        <v>7.864851</v>
      </c>
      <c r="N30" s="50" t="n">
        <v>139.289663</v>
      </c>
      <c r="O30" s="50" t="n">
        <v>426.196384</v>
      </c>
      <c r="P30" s="50" t="n">
        <v>500.79199</v>
      </c>
      <c r="Q30" s="50" t="n">
        <v>0</v>
      </c>
      <c r="R30" s="51" t="n">
        <v>926.988374</v>
      </c>
      <c r="S30" s="48" t="str">
        <v>Rogers Herndon</v>
      </c>
      <c r="T30" s="45" t="n">
        <v>29</v>
      </c>
      <c r="U30" s="50" t="n">
        <v>0</v>
      </c>
      <c r="V30" s="50" t="n">
        <v>0</v>
      </c>
      <c r="W30" s="50" t="n">
        <v>0</v>
      </c>
      <c r="X30" s="50" t="n">
        <v>0</v>
      </c>
      <c r="Y30" s="50" t="n">
        <v>0</v>
      </c>
      <c r="Z30" s="50" t="n">
        <v>0</v>
      </c>
      <c r="AA30" s="50" t="n">
        <v>0</v>
      </c>
      <c r="AB30" s="50" t="n">
        <v>0</v>
      </c>
      <c r="AC30" s="50" t="n">
        <v>0</v>
      </c>
      <c r="AD30" s="50" t="n">
        <v>0</v>
      </c>
      <c r="AE30" s="50" t="n">
        <v>0</v>
      </c>
      <c r="AF30" s="50" t="n">
        <v>0</v>
      </c>
      <c r="AG30" s="50" t="n">
        <v>0</v>
      </c>
      <c r="AH30" s="51" t="n">
        <v>0</v>
      </c>
    </row>
    <row r="31" customFormat="false" ht="12.75" hidden="false" customHeight="false" outlineLevel="0" collapsed="false">
      <c r="A31" s="0" t="n">
        <f aca="false">A30+1</f>
        <v>27</v>
      </c>
      <c r="C31" s="48" t="str">
        <v>Dana Davis</v>
      </c>
      <c r="D31" s="45" t="n">
        <v>30</v>
      </c>
      <c r="E31" s="50" t="n">
        <v>0</v>
      </c>
      <c r="F31" s="50" t="n">
        <v>0</v>
      </c>
      <c r="G31" s="50" t="n">
        <v>4.981875</v>
      </c>
      <c r="H31" s="50" t="n">
        <v>4.959908</v>
      </c>
      <c r="I31" s="50" t="n">
        <v>49.3656</v>
      </c>
      <c r="J31" s="50" t="n">
        <v>47.178467</v>
      </c>
      <c r="K31" s="50" t="n">
        <v>48.92023</v>
      </c>
      <c r="L31" s="50" t="n">
        <v>100.11783</v>
      </c>
      <c r="M31" s="50" t="n">
        <v>48.2832</v>
      </c>
      <c r="N31" s="50" t="n">
        <v>263.074325</v>
      </c>
      <c r="O31" s="50" t="n">
        <v>566.881435</v>
      </c>
      <c r="P31" s="50" t="n">
        <v>325.357677</v>
      </c>
      <c r="Q31" s="50" t="n">
        <v>0</v>
      </c>
      <c r="R31" s="51" t="n">
        <v>892.239112</v>
      </c>
      <c r="S31" s="48" t="str">
        <v>Dana Davis</v>
      </c>
      <c r="T31" s="45" t="n">
        <v>30</v>
      </c>
      <c r="U31" s="50" t="n">
        <v>0</v>
      </c>
      <c r="V31" s="50" t="n">
        <v>0</v>
      </c>
      <c r="W31" s="50" t="n">
        <v>0</v>
      </c>
      <c r="X31" s="50" t="n">
        <v>0</v>
      </c>
      <c r="Y31" s="50" t="n">
        <v>0</v>
      </c>
      <c r="Z31" s="50" t="n">
        <v>0</v>
      </c>
      <c r="AA31" s="50" t="n">
        <v>0</v>
      </c>
      <c r="AB31" s="50" t="n">
        <v>0</v>
      </c>
      <c r="AC31" s="50" t="n">
        <v>0</v>
      </c>
      <c r="AD31" s="50" t="n">
        <v>0</v>
      </c>
      <c r="AE31" s="50" t="n">
        <v>0</v>
      </c>
      <c r="AF31" s="50" t="n">
        <v>0</v>
      </c>
      <c r="AG31" s="50" t="n">
        <v>0</v>
      </c>
      <c r="AH31" s="51" t="n">
        <v>0</v>
      </c>
    </row>
    <row r="32" customFormat="false" ht="12.75" hidden="false" customHeight="false" outlineLevel="0" collapsed="false">
      <c r="A32" s="0" t="n">
        <f aca="false">A31+1</f>
        <v>28</v>
      </c>
      <c r="C32" s="48" t="str">
        <v>Tom May</v>
      </c>
      <c r="D32" s="45" t="n">
        <v>31</v>
      </c>
      <c r="E32" s="50" t="n">
        <v>0</v>
      </c>
      <c r="F32" s="50" t="n">
        <v>0</v>
      </c>
      <c r="G32" s="50" t="n">
        <v>0</v>
      </c>
      <c r="H32" s="50" t="n">
        <v>0</v>
      </c>
      <c r="I32" s="50" t="n">
        <v>0</v>
      </c>
      <c r="J32" s="50" t="n">
        <v>0</v>
      </c>
      <c r="K32" s="50" t="n">
        <v>0</v>
      </c>
      <c r="L32" s="50" t="n">
        <v>0</v>
      </c>
      <c r="M32" s="50" t="n">
        <v>0</v>
      </c>
      <c r="N32" s="50" t="n">
        <v>0</v>
      </c>
      <c r="O32" s="50" t="n">
        <v>0</v>
      </c>
      <c r="P32" s="50" t="n">
        <v>0</v>
      </c>
      <c r="Q32" s="50" t="n">
        <v>0</v>
      </c>
      <c r="R32" s="51" t="n">
        <v>0</v>
      </c>
      <c r="S32" s="48" t="str">
        <v>Tom May</v>
      </c>
      <c r="T32" s="45" t="n">
        <v>31</v>
      </c>
      <c r="U32" s="50" t="n">
        <v>0</v>
      </c>
      <c r="V32" s="50" t="n">
        <v>0</v>
      </c>
      <c r="W32" s="50" t="n">
        <v>0</v>
      </c>
      <c r="X32" s="50" t="n">
        <v>0</v>
      </c>
      <c r="Y32" s="50" t="n">
        <v>0</v>
      </c>
      <c r="Z32" s="50" t="n">
        <v>0</v>
      </c>
      <c r="AA32" s="50" t="n">
        <v>0</v>
      </c>
      <c r="AB32" s="50" t="n">
        <v>0</v>
      </c>
      <c r="AC32" s="50" t="n">
        <v>0</v>
      </c>
      <c r="AD32" s="50" t="n">
        <v>0</v>
      </c>
      <c r="AE32" s="50" t="n">
        <v>0</v>
      </c>
      <c r="AF32" s="50" t="n">
        <v>0</v>
      </c>
      <c r="AG32" s="50" t="n">
        <v>0</v>
      </c>
      <c r="AH32" s="51" t="n">
        <v>0</v>
      </c>
    </row>
    <row r="33" customFormat="false" ht="12.75" hidden="false" customHeight="false" outlineLevel="0" collapsed="false">
      <c r="A33" s="0" t="n">
        <f aca="false">A32+1</f>
        <v>29</v>
      </c>
      <c r="C33" s="48" t="str">
        <v>Clint Dean</v>
      </c>
      <c r="D33" s="45" t="n">
        <v>32</v>
      </c>
      <c r="E33" s="50" t="n">
        <v>0</v>
      </c>
      <c r="F33" s="50" t="n">
        <v>0</v>
      </c>
      <c r="G33" s="50" t="n">
        <v>-27.8985</v>
      </c>
      <c r="H33" s="50" t="n">
        <v>0</v>
      </c>
      <c r="I33" s="50" t="n">
        <v>0</v>
      </c>
      <c r="J33" s="50" t="n">
        <v>0</v>
      </c>
      <c r="K33" s="50" t="n">
        <v>0</v>
      </c>
      <c r="L33" s="50" t="n">
        <v>0</v>
      </c>
      <c r="M33" s="50" t="n">
        <v>0</v>
      </c>
      <c r="N33" s="50" t="n">
        <v>0</v>
      </c>
      <c r="O33" s="50" t="n">
        <v>-27.8985</v>
      </c>
      <c r="P33" s="50" t="n">
        <v>0</v>
      </c>
      <c r="Q33" s="50" t="n">
        <v>0</v>
      </c>
      <c r="R33" s="51" t="n">
        <v>-27.8985</v>
      </c>
      <c r="S33" s="48" t="str">
        <v>Clint Dean</v>
      </c>
      <c r="T33" s="45" t="n">
        <v>32</v>
      </c>
      <c r="U33" s="50" t="n">
        <v>0</v>
      </c>
      <c r="V33" s="50" t="n">
        <v>0</v>
      </c>
      <c r="W33" s="50" t="n">
        <v>0</v>
      </c>
      <c r="X33" s="50" t="n">
        <v>0</v>
      </c>
      <c r="Y33" s="50" t="n">
        <v>0</v>
      </c>
      <c r="Z33" s="50" t="n">
        <v>0</v>
      </c>
      <c r="AA33" s="50" t="n">
        <v>0</v>
      </c>
      <c r="AB33" s="50" t="n">
        <v>0</v>
      </c>
      <c r="AC33" s="50" t="n">
        <v>0</v>
      </c>
      <c r="AD33" s="50" t="n">
        <v>0</v>
      </c>
      <c r="AE33" s="50" t="n">
        <v>0</v>
      </c>
      <c r="AF33" s="50" t="n">
        <v>0</v>
      </c>
      <c r="AG33" s="50" t="n">
        <v>0</v>
      </c>
      <c r="AH33" s="51" t="n">
        <v>0</v>
      </c>
    </row>
    <row r="34" customFormat="false" ht="12.75" hidden="false" customHeight="false" outlineLevel="0" collapsed="false">
      <c r="A34" s="0" t="n">
        <f aca="false">A33+1</f>
        <v>30</v>
      </c>
      <c r="C34" s="48" t="str">
        <v>Rob Benson</v>
      </c>
      <c r="D34" s="45" t="n">
        <v>33</v>
      </c>
      <c r="E34" s="50" t="n">
        <v>0</v>
      </c>
      <c r="F34" s="50" t="n">
        <v>0</v>
      </c>
      <c r="G34" s="50" t="n">
        <v>0</v>
      </c>
      <c r="H34" s="50" t="n">
        <v>0</v>
      </c>
      <c r="I34" s="50" t="n">
        <v>0</v>
      </c>
      <c r="J34" s="50" t="n">
        <v>0</v>
      </c>
      <c r="K34" s="50" t="n">
        <v>0</v>
      </c>
      <c r="L34" s="50" t="n">
        <v>0</v>
      </c>
      <c r="M34" s="50" t="n">
        <v>0</v>
      </c>
      <c r="N34" s="50" t="n">
        <v>0</v>
      </c>
      <c r="O34" s="50" t="n">
        <v>0</v>
      </c>
      <c r="P34" s="50" t="n">
        <v>0</v>
      </c>
      <c r="Q34" s="50" t="n">
        <v>0</v>
      </c>
      <c r="R34" s="51" t="n">
        <v>0</v>
      </c>
      <c r="S34" s="48" t="str">
        <v>Rob Benson</v>
      </c>
      <c r="T34" s="45" t="n">
        <v>33</v>
      </c>
      <c r="U34" s="50" t="n">
        <v>0</v>
      </c>
      <c r="V34" s="50" t="n">
        <v>0</v>
      </c>
      <c r="W34" s="50" t="n">
        <v>0</v>
      </c>
      <c r="X34" s="50" t="n">
        <v>0</v>
      </c>
      <c r="Y34" s="50" t="n">
        <v>0</v>
      </c>
      <c r="Z34" s="50" t="n">
        <v>0</v>
      </c>
      <c r="AA34" s="50" t="n">
        <v>0</v>
      </c>
      <c r="AB34" s="50" t="n">
        <v>0</v>
      </c>
      <c r="AC34" s="50" t="n">
        <v>0</v>
      </c>
      <c r="AD34" s="50" t="n">
        <v>0</v>
      </c>
      <c r="AE34" s="50" t="n">
        <v>0</v>
      </c>
      <c r="AF34" s="50" t="n">
        <v>0</v>
      </c>
      <c r="AG34" s="50" t="n">
        <v>0</v>
      </c>
      <c r="AH34" s="51" t="n">
        <v>0</v>
      </c>
    </row>
    <row r="35" customFormat="false" ht="12.75" hidden="false" customHeight="false" outlineLevel="0" collapsed="false">
      <c r="A35" s="0" t="n">
        <f aca="false">A34+1</f>
        <v>31</v>
      </c>
      <c r="C35" s="48" t="str">
        <v>Matt Lorenz</v>
      </c>
      <c r="D35" s="45" t="n">
        <v>34</v>
      </c>
      <c r="E35" s="50" t="n">
        <v>0</v>
      </c>
      <c r="F35" s="50" t="n">
        <v>0</v>
      </c>
      <c r="G35" s="50" t="n">
        <v>0</v>
      </c>
      <c r="H35" s="50" t="n">
        <v>0</v>
      </c>
      <c r="I35" s="50" t="n">
        <v>0</v>
      </c>
      <c r="J35" s="50" t="n">
        <v>0</v>
      </c>
      <c r="K35" s="50" t="n">
        <v>0</v>
      </c>
      <c r="L35" s="50" t="n">
        <v>0</v>
      </c>
      <c r="M35" s="50" t="n">
        <v>0</v>
      </c>
      <c r="N35" s="50" t="n">
        <v>0</v>
      </c>
      <c r="O35" s="50" t="n">
        <v>0</v>
      </c>
      <c r="P35" s="50" t="n">
        <v>0</v>
      </c>
      <c r="Q35" s="50" t="n">
        <v>0</v>
      </c>
      <c r="R35" s="51" t="n">
        <v>0</v>
      </c>
      <c r="S35" s="48" t="str">
        <v>Matt Lorenz</v>
      </c>
      <c r="T35" s="45" t="n">
        <v>34</v>
      </c>
      <c r="U35" s="50" t="n">
        <v>0</v>
      </c>
      <c r="V35" s="50" t="n">
        <v>0</v>
      </c>
      <c r="W35" s="50" t="n">
        <v>0</v>
      </c>
      <c r="X35" s="50" t="n">
        <v>0</v>
      </c>
      <c r="Y35" s="50" t="n">
        <v>0</v>
      </c>
      <c r="Z35" s="50" t="n">
        <v>0</v>
      </c>
      <c r="AA35" s="50" t="n">
        <v>0</v>
      </c>
      <c r="AB35" s="50" t="n">
        <v>0</v>
      </c>
      <c r="AC35" s="50" t="n">
        <v>0</v>
      </c>
      <c r="AD35" s="50" t="n">
        <v>0</v>
      </c>
      <c r="AE35" s="50" t="n">
        <v>0</v>
      </c>
      <c r="AF35" s="50" t="n">
        <v>0</v>
      </c>
      <c r="AG35" s="50" t="n">
        <v>0</v>
      </c>
      <c r="AH35" s="51" t="n">
        <v>0</v>
      </c>
    </row>
    <row r="36" customFormat="false" ht="12.75" hidden="false" customHeight="false" outlineLevel="0" collapsed="false">
      <c r="A36" s="0" t="n">
        <f aca="false">A35+1</f>
        <v>32</v>
      </c>
      <c r="C36" s="48" t="str">
        <v>John Forney</v>
      </c>
      <c r="D36" s="45" t="n">
        <v>35</v>
      </c>
      <c r="E36" s="50" t="n">
        <v>0</v>
      </c>
      <c r="F36" s="50" t="n">
        <v>0</v>
      </c>
      <c r="G36" s="50" t="n">
        <v>0</v>
      </c>
      <c r="H36" s="50" t="n">
        <v>0</v>
      </c>
      <c r="I36" s="50" t="n">
        <v>0</v>
      </c>
      <c r="J36" s="50" t="n">
        <v>0</v>
      </c>
      <c r="K36" s="50" t="n">
        <v>0</v>
      </c>
      <c r="L36" s="50" t="n">
        <v>0</v>
      </c>
      <c r="M36" s="50" t="n">
        <v>0</v>
      </c>
      <c r="N36" s="50" t="n">
        <v>0</v>
      </c>
      <c r="O36" s="50" t="n">
        <v>0</v>
      </c>
      <c r="P36" s="50" t="n">
        <v>0</v>
      </c>
      <c r="Q36" s="50" t="n">
        <v>0</v>
      </c>
      <c r="R36" s="51" t="n">
        <v>0</v>
      </c>
      <c r="S36" s="48" t="str">
        <v>John Forney</v>
      </c>
      <c r="T36" s="45" t="n">
        <v>35</v>
      </c>
      <c r="U36" s="50" t="n">
        <v>0</v>
      </c>
      <c r="V36" s="50" t="n">
        <v>0</v>
      </c>
      <c r="W36" s="50" t="n">
        <v>0</v>
      </c>
      <c r="X36" s="50" t="n">
        <v>0</v>
      </c>
      <c r="Y36" s="50" t="n">
        <v>0</v>
      </c>
      <c r="Z36" s="50" t="n">
        <v>0</v>
      </c>
      <c r="AA36" s="50" t="n">
        <v>0</v>
      </c>
      <c r="AB36" s="50" t="n">
        <v>0</v>
      </c>
      <c r="AC36" s="50" t="n">
        <v>0</v>
      </c>
      <c r="AD36" s="50" t="n">
        <v>0</v>
      </c>
      <c r="AE36" s="50" t="n">
        <v>0</v>
      </c>
      <c r="AF36" s="50" t="n">
        <v>0</v>
      </c>
      <c r="AG36" s="50" t="n">
        <v>0</v>
      </c>
      <c r="AH36" s="51" t="n">
        <v>0</v>
      </c>
    </row>
    <row r="37" customFormat="false" ht="12.75" hidden="false" customHeight="false" outlineLevel="0" collapsed="false">
      <c r="A37" s="0" t="n">
        <f aca="false">A36+1</f>
        <v>33</v>
      </c>
      <c r="C37" s="48" t="str">
        <v>Mike Carson</v>
      </c>
      <c r="D37" s="45" t="n">
        <v>36</v>
      </c>
      <c r="E37" s="50" t="n">
        <v>0</v>
      </c>
      <c r="F37" s="50" t="n">
        <v>0</v>
      </c>
      <c r="G37" s="50" t="n">
        <v>0</v>
      </c>
      <c r="H37" s="50" t="n">
        <v>0</v>
      </c>
      <c r="I37" s="50" t="n">
        <v>0</v>
      </c>
      <c r="J37" s="50" t="n">
        <v>0</v>
      </c>
      <c r="K37" s="50" t="n">
        <v>0</v>
      </c>
      <c r="L37" s="50" t="n">
        <v>0</v>
      </c>
      <c r="M37" s="50" t="n">
        <v>0</v>
      </c>
      <c r="N37" s="50" t="n">
        <v>0</v>
      </c>
      <c r="O37" s="50" t="n">
        <v>0</v>
      </c>
      <c r="P37" s="50" t="n">
        <v>0</v>
      </c>
      <c r="Q37" s="50" t="n">
        <v>0</v>
      </c>
      <c r="R37" s="51" t="n">
        <v>0</v>
      </c>
      <c r="S37" s="48" t="str">
        <v>Mike Carson</v>
      </c>
      <c r="T37" s="45" t="n">
        <v>36</v>
      </c>
      <c r="U37" s="50" t="n">
        <v>0</v>
      </c>
      <c r="V37" s="50" t="n">
        <v>0</v>
      </c>
      <c r="W37" s="50" t="n">
        <v>0</v>
      </c>
      <c r="X37" s="50" t="n">
        <v>0</v>
      </c>
      <c r="Y37" s="50" t="n">
        <v>0</v>
      </c>
      <c r="Z37" s="50" t="n">
        <v>0</v>
      </c>
      <c r="AA37" s="50" t="n">
        <v>0</v>
      </c>
      <c r="AB37" s="50" t="n">
        <v>0</v>
      </c>
      <c r="AC37" s="50" t="n">
        <v>0</v>
      </c>
      <c r="AD37" s="50" t="n">
        <v>0</v>
      </c>
      <c r="AE37" s="50" t="n">
        <v>0</v>
      </c>
      <c r="AF37" s="50" t="n">
        <v>0</v>
      </c>
      <c r="AG37" s="50" t="n">
        <v>0</v>
      </c>
      <c r="AH37" s="51" t="n">
        <v>0</v>
      </c>
    </row>
    <row r="38" customFormat="false" ht="12.75" hidden="false" customHeight="false" outlineLevel="0" collapsed="false">
      <c r="A38" s="0" t="n">
        <f aca="false">A37+1</f>
        <v>34</v>
      </c>
      <c r="C38" s="48" t="str">
        <v>Chris Dorland</v>
      </c>
      <c r="D38" s="45" t="n">
        <v>37</v>
      </c>
      <c r="E38" s="50" t="n">
        <v>0</v>
      </c>
      <c r="F38" s="50" t="n">
        <v>0</v>
      </c>
      <c r="G38" s="50" t="n">
        <v>0</v>
      </c>
      <c r="H38" s="50" t="n">
        <v>0</v>
      </c>
      <c r="I38" s="50" t="n">
        <v>0</v>
      </c>
      <c r="J38" s="50" t="n">
        <v>0</v>
      </c>
      <c r="K38" s="50" t="n">
        <v>0</v>
      </c>
      <c r="L38" s="50" t="n">
        <v>0</v>
      </c>
      <c r="M38" s="50" t="n">
        <v>0</v>
      </c>
      <c r="N38" s="50" t="n">
        <v>0</v>
      </c>
      <c r="O38" s="50" t="n">
        <v>0</v>
      </c>
      <c r="P38" s="50" t="n">
        <v>0</v>
      </c>
      <c r="Q38" s="50" t="n">
        <v>0</v>
      </c>
      <c r="R38" s="51" t="n">
        <v>0</v>
      </c>
      <c r="S38" s="48" t="str">
        <v>Chris Dorland</v>
      </c>
      <c r="T38" s="45" t="n">
        <v>37</v>
      </c>
      <c r="U38" s="50" t="n">
        <v>0</v>
      </c>
      <c r="V38" s="50" t="n">
        <v>0</v>
      </c>
      <c r="W38" s="50" t="n">
        <v>0</v>
      </c>
      <c r="X38" s="50" t="n">
        <v>0</v>
      </c>
      <c r="Y38" s="50" t="n">
        <v>0</v>
      </c>
      <c r="Z38" s="50" t="n">
        <v>0</v>
      </c>
      <c r="AA38" s="50" t="n">
        <v>0</v>
      </c>
      <c r="AB38" s="50" t="n">
        <v>0</v>
      </c>
      <c r="AC38" s="50" t="n">
        <v>0</v>
      </c>
      <c r="AD38" s="50" t="n">
        <v>0</v>
      </c>
      <c r="AE38" s="50" t="n">
        <v>0</v>
      </c>
      <c r="AF38" s="50" t="n">
        <v>0</v>
      </c>
      <c r="AG38" s="50" t="n">
        <v>0</v>
      </c>
      <c r="AH38" s="51" t="n">
        <v>0</v>
      </c>
    </row>
    <row r="39" customFormat="false" ht="12.75" hidden="false" customHeight="false" outlineLevel="0" collapsed="false">
      <c r="A39" s="0" t="n">
        <f aca="false">A38+1</f>
        <v>35</v>
      </c>
      <c r="C39" s="48" t="str">
        <v>Jeff King</v>
      </c>
      <c r="D39" s="45" t="n">
        <v>38</v>
      </c>
      <c r="E39" s="50" t="n">
        <v>0</v>
      </c>
      <c r="F39" s="50" t="n">
        <v>0</v>
      </c>
      <c r="G39" s="50" t="n">
        <v>0</v>
      </c>
      <c r="H39" s="50" t="n">
        <v>0</v>
      </c>
      <c r="I39" s="50" t="n">
        <v>0</v>
      </c>
      <c r="J39" s="50" t="n">
        <v>0</v>
      </c>
      <c r="K39" s="50" t="n">
        <v>0</v>
      </c>
      <c r="L39" s="50" t="n">
        <v>0</v>
      </c>
      <c r="M39" s="50" t="n">
        <v>0</v>
      </c>
      <c r="N39" s="50" t="n">
        <v>0</v>
      </c>
      <c r="O39" s="50" t="n">
        <v>0</v>
      </c>
      <c r="P39" s="50" t="n">
        <v>0</v>
      </c>
      <c r="Q39" s="50" t="n">
        <v>0</v>
      </c>
      <c r="R39" s="51" t="n">
        <v>0</v>
      </c>
      <c r="S39" s="48" t="str">
        <v>Jeff King</v>
      </c>
      <c r="T39" s="45" t="n">
        <v>38</v>
      </c>
      <c r="U39" s="50" t="n">
        <v>0</v>
      </c>
      <c r="V39" s="50" t="n">
        <v>0</v>
      </c>
      <c r="W39" s="50" t="n">
        <v>0</v>
      </c>
      <c r="X39" s="50" t="n">
        <v>0</v>
      </c>
      <c r="Y39" s="50" t="n">
        <v>0</v>
      </c>
      <c r="Z39" s="50" t="n">
        <v>0</v>
      </c>
      <c r="AA39" s="50" t="n">
        <v>0</v>
      </c>
      <c r="AB39" s="50" t="n">
        <v>0</v>
      </c>
      <c r="AC39" s="50" t="n">
        <v>0</v>
      </c>
      <c r="AD39" s="50" t="n">
        <v>0</v>
      </c>
      <c r="AE39" s="50" t="n">
        <v>0</v>
      </c>
      <c r="AF39" s="50" t="n">
        <v>0</v>
      </c>
      <c r="AG39" s="50" t="n">
        <v>0</v>
      </c>
      <c r="AH39" s="51" t="n">
        <v>0</v>
      </c>
    </row>
    <row r="40" customFormat="false" ht="12.75" hidden="false" customHeight="false" outlineLevel="0" collapsed="false">
      <c r="A40" s="0" t="n">
        <f aca="false">A39+1</f>
        <v>36</v>
      </c>
      <c r="C40" s="48" t="n">
        <v>0</v>
      </c>
      <c r="D40" s="45" t="n">
        <v>39</v>
      </c>
      <c r="E40" s="50" t="n">
        <v>0</v>
      </c>
      <c r="F40" s="50" t="n">
        <v>0</v>
      </c>
      <c r="G40" s="50" t="n">
        <v>0</v>
      </c>
      <c r="H40" s="50" t="n">
        <v>0</v>
      </c>
      <c r="I40" s="50" t="n">
        <v>0</v>
      </c>
      <c r="J40" s="50" t="n">
        <v>0</v>
      </c>
      <c r="K40" s="50" t="n">
        <v>0</v>
      </c>
      <c r="L40" s="50" t="n">
        <v>0</v>
      </c>
      <c r="M40" s="50" t="n">
        <v>0</v>
      </c>
      <c r="N40" s="50" t="n">
        <v>0</v>
      </c>
      <c r="O40" s="50" t="n">
        <v>0</v>
      </c>
      <c r="P40" s="50" t="n">
        <v>0</v>
      </c>
      <c r="Q40" s="50" t="n">
        <v>0</v>
      </c>
      <c r="R40" s="51" t="n">
        <v>0</v>
      </c>
      <c r="S40" s="48" t="n">
        <v>0</v>
      </c>
      <c r="T40" s="45" t="n">
        <v>39</v>
      </c>
      <c r="U40" s="50" t="n">
        <v>0</v>
      </c>
      <c r="V40" s="50" t="n">
        <v>0</v>
      </c>
      <c r="W40" s="50" t="n">
        <v>0</v>
      </c>
      <c r="X40" s="50" t="n">
        <v>0</v>
      </c>
      <c r="Y40" s="50" t="n">
        <v>0</v>
      </c>
      <c r="Z40" s="50" t="n">
        <v>0</v>
      </c>
      <c r="AA40" s="50" t="n">
        <v>0</v>
      </c>
      <c r="AB40" s="50" t="n">
        <v>0</v>
      </c>
      <c r="AC40" s="50" t="n">
        <v>0</v>
      </c>
      <c r="AD40" s="50" t="n">
        <v>0</v>
      </c>
      <c r="AE40" s="50" t="n">
        <v>0</v>
      </c>
      <c r="AF40" s="50" t="n">
        <v>0</v>
      </c>
      <c r="AG40" s="50" t="n">
        <v>0</v>
      </c>
      <c r="AH40" s="51" t="n">
        <v>0</v>
      </c>
    </row>
    <row r="41" customFormat="false" ht="12.75" hidden="false" customHeight="false" outlineLevel="0" collapsed="false">
      <c r="A41" s="0" t="n">
        <f aca="false">A40+1</f>
        <v>37</v>
      </c>
      <c r="C41" s="52" t="n">
        <v>0</v>
      </c>
      <c r="D41" s="53" t="n">
        <v>40</v>
      </c>
      <c r="E41" s="54" t="n">
        <v>0</v>
      </c>
      <c r="F41" s="54" t="n">
        <v>0</v>
      </c>
      <c r="G41" s="54" t="n">
        <v>0</v>
      </c>
      <c r="H41" s="54" t="n">
        <v>0</v>
      </c>
      <c r="I41" s="54" t="n">
        <v>0</v>
      </c>
      <c r="J41" s="54" t="n">
        <v>0</v>
      </c>
      <c r="K41" s="54" t="n">
        <v>0</v>
      </c>
      <c r="L41" s="54" t="n">
        <v>0</v>
      </c>
      <c r="M41" s="54" t="n">
        <v>0</v>
      </c>
      <c r="N41" s="54" t="n">
        <v>0</v>
      </c>
      <c r="O41" s="54" t="n">
        <v>0</v>
      </c>
      <c r="P41" s="54" t="n">
        <v>0</v>
      </c>
      <c r="Q41" s="54" t="n">
        <v>0</v>
      </c>
      <c r="R41" s="55" t="n">
        <v>0</v>
      </c>
      <c r="S41" s="52" t="n">
        <v>0</v>
      </c>
      <c r="T41" s="53" t="n">
        <v>40</v>
      </c>
      <c r="U41" s="54" t="n">
        <v>0</v>
      </c>
      <c r="V41" s="54" t="n">
        <v>0</v>
      </c>
      <c r="W41" s="54" t="n">
        <v>0</v>
      </c>
      <c r="X41" s="54" t="n">
        <v>0</v>
      </c>
      <c r="Y41" s="54" t="n">
        <v>0</v>
      </c>
      <c r="Z41" s="54" t="n">
        <v>0</v>
      </c>
      <c r="AA41" s="54" t="n">
        <v>0</v>
      </c>
      <c r="AB41" s="54" t="n">
        <v>0</v>
      </c>
      <c r="AC41" s="54" t="n">
        <v>0</v>
      </c>
      <c r="AD41" s="54" t="n">
        <v>0</v>
      </c>
      <c r="AE41" s="54" t="n">
        <v>0</v>
      </c>
      <c r="AF41" s="54" t="n">
        <v>0</v>
      </c>
      <c r="AG41" s="54" t="n">
        <v>0</v>
      </c>
      <c r="AH41" s="55" t="n">
        <v>0</v>
      </c>
    </row>
    <row r="42" customFormat="false" ht="12.75" hidden="false" customHeight="false" outlineLevel="0" collapsed="false">
      <c r="A42" s="0" t="n">
        <f aca="false">A41+1</f>
        <v>38</v>
      </c>
      <c r="B42" s="13"/>
      <c r="C42" s="50"/>
      <c r="D42" s="45"/>
      <c r="E42" s="50"/>
      <c r="F42" s="56" t="str">
        <f aca="false">ArchivePrice!E1</f>
        <v>Jan</v>
      </c>
      <c r="G42" s="56" t="str">
        <f aca="false">ArchivePrice!F1</f>
        <v>Feb</v>
      </c>
      <c r="H42" s="56" t="str">
        <f aca="false">ArchivePrice!G1</f>
        <v>Mar  </v>
      </c>
      <c r="I42" s="56" t="str">
        <f aca="false">ArchivePrice!H1</f>
        <v>Apr</v>
      </c>
      <c r="J42" s="56" t="str">
        <f aca="false">ArchivePrice!I1</f>
        <v>May</v>
      </c>
      <c r="K42" s="56" t="str">
        <f aca="false">ArchivePrice!J1</f>
        <v>Jun</v>
      </c>
      <c r="L42" s="56" t="str">
        <f aca="false">ArchivePrice!K1</f>
        <v>Jul-Aug</v>
      </c>
      <c r="M42" s="56" t="str">
        <f aca="false">ArchivePrice!L1</f>
        <v>Sep</v>
      </c>
      <c r="N42" s="56" t="str">
        <f aca="false">ArchivePrice!M1</f>
        <v>Q4 2001</v>
      </c>
      <c r="O42" s="56" t="str">
        <f aca="false">ArchivePrice!N1</f>
        <v>2001 total</v>
      </c>
      <c r="P42" s="56" t="n">
        <f aca="false">ArchivePrice!O1</f>
        <v>2002</v>
      </c>
      <c r="Q42" s="56" t="str">
        <f aca="false">ArchivePrice!P1</f>
        <v>2003-2015</v>
      </c>
      <c r="R42" s="56" t="n">
        <f aca="false">ArchivePrice!Q1</f>
        <v>0</v>
      </c>
      <c r="S42" s="50"/>
      <c r="T42" s="45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</row>
    <row r="43" customFormat="false" ht="12.75" hidden="false" customHeight="false" outlineLevel="0" collapsed="false">
      <c r="A43" s="0" t="n">
        <v>1</v>
      </c>
      <c r="B43" s="13" t="n">
        <f aca="false">VLOOKUP(B2,ArchivePrice!B2:C911,2,FALSE())</f>
        <v>1</v>
      </c>
      <c r="C43" s="57" t="n">
        <f aca="true" t="array" ref="C43:Q55">OFFSET(ArchivePrice!B2,'View Archive'!$B$43-1,0,13,15)</f>
        <v>36901</v>
      </c>
      <c r="D43" s="58" t="n">
        <v>1</v>
      </c>
      <c r="E43" s="58" t="str">
        <v>R1(NY East)</v>
      </c>
      <c r="F43" s="59" t="n">
        <v>63.93</v>
      </c>
      <c r="G43" s="59" t="n">
        <v>74</v>
      </c>
      <c r="H43" s="59" t="n">
        <v>64</v>
      </c>
      <c r="I43" s="59" t="n">
        <v>59.5</v>
      </c>
      <c r="J43" s="59" t="n">
        <v>63</v>
      </c>
      <c r="K43" s="59" t="n">
        <v>81</v>
      </c>
      <c r="L43" s="59" t="n">
        <v>111.5</v>
      </c>
      <c r="M43" s="59" t="n">
        <v>60.5</v>
      </c>
      <c r="N43" s="59" t="n">
        <v>57</v>
      </c>
      <c r="O43" s="59" t="n">
        <v>71.6608333333333</v>
      </c>
      <c r="P43" s="59" t="n">
        <v>62.75</v>
      </c>
      <c r="Q43" s="60" t="n">
        <v>56.523717948718</v>
      </c>
      <c r="R43" s="24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</row>
    <row r="44" customFormat="false" ht="12.75" hidden="false" customHeight="false" outlineLevel="0" collapsed="false">
      <c r="A44" s="0" t="n">
        <f aca="false">A43+1</f>
        <v>2</v>
      </c>
      <c r="B44" s="13"/>
      <c r="C44" s="61" t="n">
        <v>0</v>
      </c>
      <c r="D44" s="13" t="n">
        <v>2</v>
      </c>
      <c r="E44" s="13" t="str">
        <v>R1A(PJM)</v>
      </c>
      <c r="F44" s="24" t="n">
        <v>55</v>
      </c>
      <c r="G44" s="24" t="n">
        <v>60.5</v>
      </c>
      <c r="H44" s="24" t="n">
        <v>53</v>
      </c>
      <c r="I44" s="24" t="n">
        <v>49.5</v>
      </c>
      <c r="J44" s="24" t="n">
        <v>50.5</v>
      </c>
      <c r="K44" s="24" t="n">
        <v>79</v>
      </c>
      <c r="L44" s="24" t="n">
        <v>129</v>
      </c>
      <c r="M44" s="24" t="n">
        <v>42.75</v>
      </c>
      <c r="N44" s="24" t="n">
        <v>40.75</v>
      </c>
      <c r="O44" s="24" t="n">
        <v>64.2083333333333</v>
      </c>
      <c r="P44" s="24" t="n">
        <v>51.1458333333333</v>
      </c>
      <c r="Q44" s="62" t="n">
        <v>44.7994871794872</v>
      </c>
      <c r="R44" s="24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</row>
    <row r="45" customFormat="false" ht="12.75" hidden="false" customHeight="false" outlineLevel="0" collapsed="false">
      <c r="A45" s="0" t="n">
        <f aca="false">A44+1</f>
        <v>3</v>
      </c>
      <c r="B45" s="13"/>
      <c r="C45" s="61" t="n">
        <v>0</v>
      </c>
      <c r="D45" s="13" t="n">
        <v>3</v>
      </c>
      <c r="E45" s="13" t="str">
        <v>R1B(NEPOOL)</v>
      </c>
      <c r="F45" s="24" t="n">
        <v>81</v>
      </c>
      <c r="G45" s="24" t="n">
        <v>86.5</v>
      </c>
      <c r="H45" s="24" t="n">
        <v>77.5</v>
      </c>
      <c r="I45" s="24" t="n">
        <v>67</v>
      </c>
      <c r="J45" s="24" t="n">
        <v>68</v>
      </c>
      <c r="K45" s="24" t="n">
        <v>79</v>
      </c>
      <c r="L45" s="24" t="n">
        <v>107</v>
      </c>
      <c r="M45" s="24" t="n">
        <v>60</v>
      </c>
      <c r="N45" s="24" t="n">
        <v>57.5</v>
      </c>
      <c r="O45" s="24" t="n">
        <v>75.4583333333333</v>
      </c>
      <c r="P45" s="24" t="n">
        <v>64.4791666666667</v>
      </c>
      <c r="Q45" s="62" t="n">
        <v>53.4650641025641</v>
      </c>
      <c r="R45" s="24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</row>
    <row r="46" customFormat="false" ht="12.75" hidden="false" customHeight="false" outlineLevel="0" collapsed="false">
      <c r="A46" s="0" t="n">
        <f aca="false">A45+1</f>
        <v>4</v>
      </c>
      <c r="B46" s="13"/>
      <c r="C46" s="61" t="n">
        <v>0</v>
      </c>
      <c r="D46" s="13" t="n">
        <v>4</v>
      </c>
      <c r="E46" s="13" t="str">
        <v>R1C(NY West)</v>
      </c>
      <c r="F46" s="24" t="n">
        <v>52.88</v>
      </c>
      <c r="G46" s="24" t="n">
        <v>57</v>
      </c>
      <c r="H46" s="24" t="n">
        <v>52</v>
      </c>
      <c r="I46" s="24" t="n">
        <v>47.5</v>
      </c>
      <c r="J46" s="24" t="n">
        <v>50.5</v>
      </c>
      <c r="K46" s="24" t="n">
        <v>61</v>
      </c>
      <c r="L46" s="24" t="n">
        <v>77</v>
      </c>
      <c r="M46" s="24" t="n">
        <v>46.5</v>
      </c>
      <c r="N46" s="24" t="n">
        <v>43.5</v>
      </c>
      <c r="O46" s="24" t="n">
        <v>54.3233333333333</v>
      </c>
      <c r="P46" s="24" t="n">
        <v>45.75</v>
      </c>
      <c r="Q46" s="62" t="n">
        <v>42.074358974359</v>
      </c>
      <c r="R46" s="24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</row>
    <row r="47" customFormat="false" ht="12.75" hidden="false" customHeight="false" outlineLevel="0" collapsed="false">
      <c r="A47" s="0" t="n">
        <f aca="false">A46+1</f>
        <v>5</v>
      </c>
      <c r="B47" s="13"/>
      <c r="C47" s="61" t="n">
        <v>0</v>
      </c>
      <c r="D47" s="13" t="n">
        <v>5</v>
      </c>
      <c r="E47" s="13" t="str">
        <v>R1E(West Hub)</v>
      </c>
      <c r="F47" s="24" t="n">
        <v>49.5</v>
      </c>
      <c r="G47" s="24" t="n">
        <v>60.5</v>
      </c>
      <c r="H47" s="24" t="n">
        <v>53</v>
      </c>
      <c r="I47" s="24" t="n">
        <v>49.5</v>
      </c>
      <c r="J47" s="24" t="n">
        <v>51</v>
      </c>
      <c r="K47" s="24" t="n">
        <v>81</v>
      </c>
      <c r="L47" s="24" t="n">
        <v>130.5</v>
      </c>
      <c r="M47" s="24" t="n">
        <v>43</v>
      </c>
      <c r="N47" s="24" t="n">
        <v>40.75</v>
      </c>
      <c r="O47" s="24" t="n">
        <v>64.2291666666667</v>
      </c>
      <c r="P47" s="24" t="n">
        <v>51.625</v>
      </c>
      <c r="Q47" s="62" t="n">
        <v>45.0536538461538</v>
      </c>
      <c r="R47" s="24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</row>
    <row r="48" customFormat="false" ht="12.75" hidden="false" customHeight="false" outlineLevel="0" collapsed="false">
      <c r="A48" s="0" t="n">
        <f aca="false">A47+1</f>
        <v>6</v>
      </c>
      <c r="B48" s="13"/>
      <c r="C48" s="61" t="n">
        <v>0</v>
      </c>
      <c r="D48" s="13" t="n">
        <v>6</v>
      </c>
      <c r="E48" s="13" t="str">
        <v>R1Z(NY Zone J)</v>
      </c>
      <c r="F48" s="24" t="n">
        <v>67.52</v>
      </c>
      <c r="G48" s="24" t="n">
        <v>76.5</v>
      </c>
      <c r="H48" s="24" t="n">
        <v>69</v>
      </c>
      <c r="I48" s="24" t="n">
        <v>63</v>
      </c>
      <c r="J48" s="24" t="n">
        <v>69.5</v>
      </c>
      <c r="K48" s="24" t="n">
        <v>89</v>
      </c>
      <c r="L48" s="24" t="n">
        <v>134.5</v>
      </c>
      <c r="M48" s="24" t="n">
        <v>64</v>
      </c>
      <c r="N48" s="24" t="n">
        <v>62.5</v>
      </c>
      <c r="O48" s="24" t="n">
        <v>79.585</v>
      </c>
      <c r="P48" s="24" t="n">
        <v>71.125</v>
      </c>
      <c r="Q48" s="62" t="n">
        <v>63.6713525641026</v>
      </c>
      <c r="R48" s="24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</row>
    <row r="49" customFormat="false" ht="12.75" hidden="false" customHeight="false" outlineLevel="0" collapsed="false">
      <c r="A49" s="0" t="n">
        <f aca="false">A48+1</f>
        <v>7</v>
      </c>
      <c r="B49" s="13"/>
      <c r="C49" s="61" t="n">
        <v>0</v>
      </c>
      <c r="D49" s="13" t="n">
        <v>7</v>
      </c>
      <c r="E49" s="13" t="str">
        <v>R3B(IntoTVA)</v>
      </c>
      <c r="F49" s="24" t="n">
        <v>55</v>
      </c>
      <c r="G49" s="24" t="n">
        <v>67</v>
      </c>
      <c r="H49" s="24" t="n">
        <v>56.25</v>
      </c>
      <c r="I49" s="24" t="n">
        <v>50.5099983215332</v>
      </c>
      <c r="J49" s="24" t="n">
        <v>56.5</v>
      </c>
      <c r="K49" s="24" t="n">
        <v>86</v>
      </c>
      <c r="L49" s="24" t="n">
        <v>149</v>
      </c>
      <c r="M49" s="24" t="n">
        <v>46.5</v>
      </c>
      <c r="N49" s="24" t="n">
        <v>45.5</v>
      </c>
      <c r="O49" s="24" t="n">
        <v>71.0216665267944</v>
      </c>
      <c r="P49" s="24" t="n">
        <v>52.3337500890096</v>
      </c>
      <c r="Q49" s="62" t="n">
        <v>46.1932833011334</v>
      </c>
      <c r="R49" s="24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</row>
    <row r="50" customFormat="false" ht="12.75" hidden="false" customHeight="false" outlineLevel="0" collapsed="false">
      <c r="A50" s="0" t="n">
        <f aca="false">A49+1</f>
        <v>8</v>
      </c>
      <c r="B50" s="13"/>
      <c r="C50" s="61" t="n">
        <v>0</v>
      </c>
      <c r="D50" s="13" t="n">
        <v>8</v>
      </c>
      <c r="E50" s="13" t="str">
        <v>R4(Into CINergy)</v>
      </c>
      <c r="F50" s="24" t="n">
        <v>49</v>
      </c>
      <c r="G50" s="24" t="n">
        <v>62.75</v>
      </c>
      <c r="H50" s="24" t="n">
        <v>54.2499961853027</v>
      </c>
      <c r="I50" s="24" t="n">
        <v>48.75</v>
      </c>
      <c r="J50" s="24" t="n">
        <v>55.25</v>
      </c>
      <c r="K50" s="24" t="n">
        <v>84.9999923706055</v>
      </c>
      <c r="L50" s="24" t="n">
        <v>148.5</v>
      </c>
      <c r="M50" s="24" t="n">
        <v>47.0000038146973</v>
      </c>
      <c r="N50" s="24" t="n">
        <v>43.25</v>
      </c>
      <c r="O50" s="24" t="n">
        <v>69.0624993642171</v>
      </c>
      <c r="P50" s="24" t="n">
        <v>53.7492799758911</v>
      </c>
      <c r="Q50" s="62" t="n">
        <v>45.5309431858552</v>
      </c>
      <c r="R50" s="24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</row>
    <row r="51" customFormat="false" ht="12.75" hidden="false" customHeight="false" outlineLevel="0" collapsed="false">
      <c r="A51" s="0" t="n">
        <f aca="false">A50+1</f>
        <v>9</v>
      </c>
      <c r="B51" s="13"/>
      <c r="C51" s="61" t="n">
        <v>0</v>
      </c>
      <c r="D51" s="13" t="n">
        <v>9</v>
      </c>
      <c r="E51" s="13" t="str">
        <v>R4A(MAPP)</v>
      </c>
      <c r="F51" s="24" t="n">
        <v>50.0038299560547</v>
      </c>
      <c r="G51" s="24" t="n">
        <v>63.8738403320313</v>
      </c>
      <c r="H51" s="24" t="n">
        <v>46.9469146728516</v>
      </c>
      <c r="I51" s="24" t="n">
        <v>41.2469177246094</v>
      </c>
      <c r="J51" s="24" t="n">
        <v>48.5999984741211</v>
      </c>
      <c r="K51" s="24" t="n">
        <v>77.7499923706055</v>
      </c>
      <c r="L51" s="24" t="n">
        <v>126</v>
      </c>
      <c r="M51" s="24" t="n">
        <v>37.2499961853027</v>
      </c>
      <c r="N51" s="24" t="n">
        <v>39.5164044698079</v>
      </c>
      <c r="O51" s="24" t="n">
        <v>61.3517252604167</v>
      </c>
      <c r="P51" s="24" t="n">
        <v>47.216404914856</v>
      </c>
      <c r="Q51" s="62" t="n">
        <v>45.2830715179443</v>
      </c>
      <c r="R51" s="24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</row>
    <row r="52" customFormat="false" ht="12.75" hidden="false" customHeight="false" outlineLevel="0" collapsed="false">
      <c r="A52" s="0" t="n">
        <f aca="false">A51+1</f>
        <v>10</v>
      </c>
      <c r="B52" s="13"/>
      <c r="C52" s="61" t="n">
        <v>0</v>
      </c>
      <c r="D52" s="13" t="n">
        <v>10</v>
      </c>
      <c r="E52" s="13" t="str">
        <v>R4B(Southern MAPP)</v>
      </c>
      <c r="F52" s="24" t="n">
        <v>53.1488342285156</v>
      </c>
      <c r="G52" s="24" t="n">
        <v>67.2738418579102</v>
      </c>
      <c r="H52" s="24" t="n">
        <v>49.6969146728516</v>
      </c>
      <c r="I52" s="24" t="n">
        <v>43.9969177246094</v>
      </c>
      <c r="J52" s="24" t="n">
        <v>58.0999984741211</v>
      </c>
      <c r="K52" s="24" t="n">
        <v>94.25</v>
      </c>
      <c r="L52" s="24" t="n">
        <v>143</v>
      </c>
      <c r="M52" s="24" t="n">
        <v>44.2499961853027</v>
      </c>
      <c r="N52" s="24" t="n">
        <v>42.3330726623535</v>
      </c>
      <c r="O52" s="24" t="n">
        <v>68.6429767608643</v>
      </c>
      <c r="P52" s="24" t="n">
        <v>51.2759876251221</v>
      </c>
      <c r="Q52" s="62" t="n">
        <v>49.3426542282105</v>
      </c>
      <c r="R52" s="24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</row>
    <row r="53" customFormat="false" ht="12.75" hidden="false" customHeight="false" outlineLevel="0" collapsed="false">
      <c r="A53" s="0" t="n">
        <f aca="false">A52+1</f>
        <v>11</v>
      </c>
      <c r="B53" s="13"/>
      <c r="C53" s="61" t="n">
        <v>0</v>
      </c>
      <c r="D53" s="13" t="n">
        <v>11</v>
      </c>
      <c r="E53" s="13" t="str">
        <v>R4C(Into Comed)</v>
      </c>
      <c r="F53" s="24" t="n">
        <v>46.25</v>
      </c>
      <c r="G53" s="24" t="n">
        <v>60.75</v>
      </c>
      <c r="H53" s="24" t="n">
        <v>52.75</v>
      </c>
      <c r="I53" s="24" t="n">
        <v>47.75</v>
      </c>
      <c r="J53" s="24" t="n">
        <v>51.25</v>
      </c>
      <c r="K53" s="24" t="n">
        <v>81.9999923706055</v>
      </c>
      <c r="L53" s="24" t="n">
        <v>141</v>
      </c>
      <c r="M53" s="24" t="n">
        <v>44.4999961853027</v>
      </c>
      <c r="N53" s="24" t="n">
        <v>43.1499977111816</v>
      </c>
      <c r="O53" s="24" t="n">
        <v>66.3916651407878</v>
      </c>
      <c r="P53" s="24" t="n">
        <v>51.5741125742594</v>
      </c>
      <c r="Q53" s="62" t="n">
        <v>43.51731469081</v>
      </c>
      <c r="R53" s="24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</row>
    <row r="54" customFormat="false" ht="12.75" hidden="false" customHeight="false" outlineLevel="0" collapsed="false">
      <c r="A54" s="0" t="n">
        <f aca="false">A53+1</f>
        <v>12</v>
      </c>
      <c r="B54" s="13"/>
      <c r="C54" s="61" t="n">
        <v>0</v>
      </c>
      <c r="D54" s="13" t="n">
        <v>12</v>
      </c>
      <c r="E54" s="13" t="str">
        <v>R5(Into Entergy)</v>
      </c>
      <c r="F54" s="24" t="n">
        <v>70</v>
      </c>
      <c r="G54" s="24" t="n">
        <v>71</v>
      </c>
      <c r="H54" s="24" t="n">
        <v>67.25</v>
      </c>
      <c r="I54" s="24" t="n">
        <v>57.7499961853027</v>
      </c>
      <c r="J54" s="24" t="n">
        <v>63.25</v>
      </c>
      <c r="K54" s="24" t="n">
        <v>89.5</v>
      </c>
      <c r="L54" s="24" t="n">
        <v>154</v>
      </c>
      <c r="M54" s="24" t="n">
        <v>54.75</v>
      </c>
      <c r="N54" s="24" t="n">
        <v>48.25</v>
      </c>
      <c r="O54" s="24" t="n">
        <v>77.1874996821086</v>
      </c>
      <c r="P54" s="24" t="n">
        <v>56.1875</v>
      </c>
      <c r="Q54" s="62" t="n">
        <v>47.5502704669268</v>
      </c>
      <c r="R54" s="24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</row>
    <row r="55" customFormat="false" ht="12.75" hidden="false" customHeight="false" outlineLevel="0" collapsed="false">
      <c r="A55" s="0" t="n">
        <f aca="false">A54+1</f>
        <v>13</v>
      </c>
      <c r="B55" s="13"/>
      <c r="C55" s="63" t="n">
        <v>0</v>
      </c>
      <c r="D55" s="64" t="n">
        <v>13</v>
      </c>
      <c r="E55" s="64" t="str">
        <v>R6(ERCOT)</v>
      </c>
      <c r="F55" s="65" t="n">
        <v>75.9999923706055</v>
      </c>
      <c r="G55" s="65" t="n">
        <v>74.7499923706055</v>
      </c>
      <c r="H55" s="65" t="n">
        <v>70.75</v>
      </c>
      <c r="I55" s="65" t="n">
        <v>60.2499885559082</v>
      </c>
      <c r="J55" s="65" t="n">
        <v>68</v>
      </c>
      <c r="K55" s="65" t="n">
        <v>71.25</v>
      </c>
      <c r="L55" s="65" t="n">
        <v>86.25</v>
      </c>
      <c r="M55" s="65" t="n">
        <v>59.7500038146973</v>
      </c>
      <c r="N55" s="65" t="n">
        <v>52.1333312988281</v>
      </c>
      <c r="O55" s="65" t="n">
        <v>67.4708309173584</v>
      </c>
      <c r="P55" s="65" t="n">
        <v>49.3716669082642</v>
      </c>
      <c r="Q55" s="66" t="n">
        <v>44.8380130621103</v>
      </c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</row>
    <row r="56" customFormat="false" ht="12.75" hidden="false" customHeight="false" outlineLevel="0" collapsed="false">
      <c r="A56" s="13" t="n">
        <v>1</v>
      </c>
      <c r="B56" s="13" t="n">
        <f aca="false">A56+1</f>
        <v>2</v>
      </c>
      <c r="C56" s="13" t="n">
        <f aca="false">B56+1</f>
        <v>3</v>
      </c>
      <c r="D56" s="13" t="n">
        <f aca="false">C56+1</f>
        <v>4</v>
      </c>
      <c r="E56" s="13" t="n">
        <f aca="false">D56+1</f>
        <v>5</v>
      </c>
      <c r="F56" s="13" t="n">
        <f aca="false">E56+1</f>
        <v>6</v>
      </c>
      <c r="G56" s="13" t="n">
        <f aca="false">F56+1</f>
        <v>7</v>
      </c>
      <c r="H56" s="13" t="n">
        <f aca="false">G56+1</f>
        <v>8</v>
      </c>
      <c r="I56" s="13" t="n">
        <f aca="false">H56+1</f>
        <v>9</v>
      </c>
      <c r="J56" s="13" t="n">
        <f aca="false">I56+1</f>
        <v>10</v>
      </c>
      <c r="K56" s="13" t="n">
        <f aca="false">J56+1</f>
        <v>11</v>
      </c>
      <c r="L56" s="13" t="n">
        <f aca="false">K56+1</f>
        <v>12</v>
      </c>
      <c r="M56" s="13" t="n">
        <f aca="false">L56+1</f>
        <v>13</v>
      </c>
      <c r="N56" s="13" t="n">
        <f aca="false">M56+1</f>
        <v>14</v>
      </c>
      <c r="O56" s="13" t="n">
        <f aca="false">N56+1</f>
        <v>15</v>
      </c>
      <c r="P56" s="13" t="n">
        <f aca="false">O56+1</f>
        <v>16</v>
      </c>
      <c r="Q56" s="13" t="n">
        <f aca="false">P56+1</f>
        <v>17</v>
      </c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F164"/>
  <sheetViews>
    <sheetView showFormulas="false" showGridLines="false" showRowColHeaders="false" showZeros="true" rightToLeft="false" tabSelected="true" showOutlineSymbols="true" defaultGridColor="true" view="normal" topLeftCell="D1" colorId="64" zoomScale="100" zoomScaleNormal="100" zoomScalePageLayoutView="100" workbookViewId="0">
      <selection pane="topLeft" activeCell="E1" activeCellId="1" sqref="P1 E1"/>
    </sheetView>
  </sheetViews>
  <sheetFormatPr defaultColWidth="9.0546875" defaultRowHeight="12.75" customHeight="true" zeroHeight="false" outlineLevelRow="0" outlineLevelCol="0"/>
  <cols>
    <col collapsed="false" customWidth="true" hidden="true" outlineLevel="0" max="1" min="1" style="0" width="9.14"/>
    <col collapsed="false" customWidth="true" hidden="true" outlineLevel="0" max="2" min="2" style="0" width="16.84"/>
    <col collapsed="false" customWidth="true" hidden="true" outlineLevel="0" max="3" min="3" style="0" width="14.7"/>
    <col collapsed="false" customWidth="true" hidden="false" outlineLevel="0" max="4" min="4" style="0" width="16.84"/>
    <col collapsed="false" customWidth="true" hidden="false" outlineLevel="0" max="5" min="5" style="0" width="18.7"/>
    <col collapsed="false" customWidth="true" hidden="false" outlineLevel="0" max="6" min="6" style="0" width="10.41"/>
    <col collapsed="false" customWidth="true" hidden="false" outlineLevel="0" max="7" min="7" style="0" width="12.85"/>
    <col collapsed="false" customWidth="true" hidden="false" outlineLevel="0" max="8" min="8" style="0" width="11.28"/>
    <col collapsed="false" customWidth="true" hidden="false" outlineLevel="0" max="9" min="9" style="0" width="10.71"/>
    <col collapsed="false" customWidth="true" hidden="false" outlineLevel="0" max="10" min="10" style="0" width="11.28"/>
    <col collapsed="false" customWidth="true" hidden="false" outlineLevel="0" max="11" min="11" style="0" width="10.71"/>
    <col collapsed="false" customWidth="true" hidden="false" outlineLevel="0" max="13" min="12" style="0" width="10.13"/>
    <col collapsed="false" customWidth="true" hidden="false" outlineLevel="0" max="15" min="14" style="0" width="11.13"/>
    <col collapsed="false" customWidth="true" hidden="false" outlineLevel="0" max="16" min="16" style="0" width="10.13"/>
    <col collapsed="false" customWidth="true" hidden="false" outlineLevel="0" max="17" min="17" style="0" width="11.28"/>
    <col collapsed="false" customWidth="true" hidden="false" outlineLevel="0" max="18" min="18" style="0" width="12.56"/>
    <col collapsed="false" customWidth="true" hidden="false" outlineLevel="0" max="19" min="19" style="0" width="10.28"/>
    <col collapsed="false" customWidth="true" hidden="false" outlineLevel="0" max="20" min="20" style="0" width="13.99"/>
  </cols>
  <sheetData>
    <row r="1" customFormat="false" ht="15" hidden="false" customHeight="false" outlineLevel="0" collapsed="false">
      <c r="A1" s="67"/>
      <c r="B1" s="67"/>
      <c r="C1" s="67"/>
      <c r="D1" s="68" t="s">
        <v>23870</v>
      </c>
      <c r="E1" s="69" t="s">
        <v>77</v>
      </c>
      <c r="F1" s="70" t="s">
        <v>23871</v>
      </c>
      <c r="G1" s="71" t="n">
        <f aca="false">'View Archive'!C2</f>
        <v>36901</v>
      </c>
      <c r="H1" s="72" t="n">
        <v>1</v>
      </c>
      <c r="I1" s="67"/>
      <c r="J1" s="67"/>
      <c r="K1" s="67"/>
      <c r="L1" s="67"/>
      <c r="M1" s="73" t="s">
        <v>23872</v>
      </c>
      <c r="N1" s="74" t="n">
        <v>1</v>
      </c>
      <c r="O1" s="73" t="s">
        <v>23873</v>
      </c>
      <c r="P1" s="75" t="s">
        <v>23870</v>
      </c>
      <c r="Q1" s="76" t="str">
        <f aca="false">E1</f>
        <v>Doug Gilbert-Smith</v>
      </c>
      <c r="R1" s="67"/>
      <c r="S1" s="75" t="str">
        <f aca="false">F1</f>
        <v>Date:</v>
      </c>
      <c r="T1" s="71" t="n">
        <f aca="false">G1</f>
        <v>36901</v>
      </c>
    </row>
    <row r="40" customFormat="false" ht="12.75" hidden="false" customHeight="false" outlineLevel="0" collapsed="false">
      <c r="B40" s="7"/>
    </row>
    <row r="42" customFormat="false" ht="12.75" hidden="false" customHeight="false" outlineLevel="0" collapsed="false">
      <c r="B42" s="0" t="s">
        <v>107</v>
      </c>
    </row>
    <row r="56" customFormat="false" ht="12.75" hidden="false" customHeight="false" outlineLevel="0" collapsed="false">
      <c r="B56" s="0" t="s">
        <v>19</v>
      </c>
      <c r="E56" s="0" t="s">
        <v>23874</v>
      </c>
    </row>
    <row r="57" customFormat="false" ht="12.75" hidden="false" customHeight="false" outlineLevel="0" collapsed="false">
      <c r="B57" s="0" t="s">
        <v>20</v>
      </c>
      <c r="C57" s="0" t="s">
        <v>22</v>
      </c>
      <c r="D57" s="0" t="str">
        <f aca="false">B57</f>
        <v>East Power Mgmt</v>
      </c>
      <c r="E57" s="0" t="n">
        <v>3</v>
      </c>
      <c r="F57" s="0" t="n">
        <v>5</v>
      </c>
      <c r="G57" s="0" t="n">
        <v>7</v>
      </c>
      <c r="H57" s="0" t="n">
        <v>8</v>
      </c>
      <c r="I57" s="0" t="n">
        <v>10</v>
      </c>
      <c r="J57" s="0" t="n">
        <v>11</v>
      </c>
      <c r="K57" s="0" t="n">
        <v>12</v>
      </c>
      <c r="L57" s="0" t="n">
        <v>13</v>
      </c>
    </row>
    <row r="58" customFormat="false" ht="12.75" hidden="false" customHeight="false" outlineLevel="0" collapsed="false">
      <c r="B58" s="0" t="s">
        <v>108</v>
      </c>
      <c r="C58" s="0" t="s">
        <v>23875</v>
      </c>
      <c r="D58" s="0" t="str">
        <f aca="false">B58</f>
        <v>Long Term Options</v>
      </c>
      <c r="E58" s="0" t="n">
        <v>3</v>
      </c>
      <c r="F58" s="0" t="n">
        <v>5</v>
      </c>
      <c r="G58" s="0" t="n">
        <v>7</v>
      </c>
      <c r="H58" s="0" t="n">
        <v>8</v>
      </c>
      <c r="I58" s="0" t="n">
        <v>10</v>
      </c>
      <c r="J58" s="0" t="n">
        <v>11</v>
      </c>
      <c r="K58" s="0" t="n">
        <v>12</v>
      </c>
      <c r="L58" s="0" t="n">
        <v>13</v>
      </c>
    </row>
    <row r="59" customFormat="false" ht="12.75" hidden="false" customHeight="false" outlineLevel="0" collapsed="false">
      <c r="B59" s="0" t="s">
        <v>25</v>
      </c>
      <c r="C59" s="0" t="s">
        <v>27</v>
      </c>
      <c r="D59" s="0" t="str">
        <f aca="false">B59</f>
        <v>LT-MIDWEST</v>
      </c>
      <c r="E59" s="0" t="n">
        <v>8</v>
      </c>
      <c r="F59" s="0" t="n">
        <v>11</v>
      </c>
    </row>
    <row r="60" customFormat="false" ht="12.75" hidden="false" customHeight="false" outlineLevel="0" collapsed="false">
      <c r="B60" s="0" t="s">
        <v>29</v>
      </c>
      <c r="C60" s="0" t="s">
        <v>31</v>
      </c>
      <c r="D60" s="0" t="str">
        <f aca="false">B60</f>
        <v>ST-ECAR</v>
      </c>
      <c r="E60" s="0" t="n">
        <v>8</v>
      </c>
    </row>
    <row r="61" customFormat="false" ht="12.75" hidden="false" customHeight="false" outlineLevel="0" collapsed="false">
      <c r="B61" s="0" t="s">
        <v>32</v>
      </c>
      <c r="C61" s="0" t="s">
        <v>34</v>
      </c>
      <c r="D61" s="0" t="str">
        <f aca="false">B61</f>
        <v>ST- MAPP</v>
      </c>
      <c r="E61" s="0" t="n">
        <v>9</v>
      </c>
      <c r="F61" s="0" t="n">
        <v>10</v>
      </c>
    </row>
    <row r="62" customFormat="false" ht="12.75" hidden="false" customHeight="false" outlineLevel="0" collapsed="false">
      <c r="B62" s="0" t="s">
        <v>35</v>
      </c>
      <c r="C62" s="0" t="s">
        <v>37</v>
      </c>
      <c r="D62" s="0" t="str">
        <f aca="false">B62</f>
        <v>ST- MAIN</v>
      </c>
      <c r="E62" s="0" t="n">
        <v>11</v>
      </c>
    </row>
    <row r="63" customFormat="false" ht="12.75" hidden="false" customHeight="false" outlineLevel="0" collapsed="false">
      <c r="B63" s="0" t="s">
        <v>38</v>
      </c>
      <c r="C63" s="0" t="s">
        <v>40</v>
      </c>
      <c r="D63" s="0" t="str">
        <f aca="false">B63</f>
        <v>MW-ANALYST</v>
      </c>
    </row>
    <row r="64" customFormat="false" ht="12.75" hidden="false" customHeight="false" outlineLevel="0" collapsed="false">
      <c r="B64" s="0" t="s">
        <v>43</v>
      </c>
      <c r="C64" s="0" t="s">
        <v>45</v>
      </c>
      <c r="D64" s="0" t="str">
        <f aca="false">B64</f>
        <v>LT-NE</v>
      </c>
      <c r="E64" s="0" t="n">
        <v>3</v>
      </c>
    </row>
    <row r="65" customFormat="false" ht="12.75" hidden="false" customHeight="false" outlineLevel="0" collapsed="false">
      <c r="B65" s="0" t="s">
        <v>47</v>
      </c>
      <c r="C65" s="0" t="s">
        <v>49</v>
      </c>
      <c r="D65" s="0" t="str">
        <f aca="false">B65</f>
        <v>LT-PJM</v>
      </c>
      <c r="E65" s="0" t="n">
        <v>2</v>
      </c>
      <c r="F65" s="0" t="n">
        <v>5</v>
      </c>
    </row>
    <row r="66" customFormat="false" ht="12.75" hidden="false" customHeight="false" outlineLevel="0" collapsed="false">
      <c r="B66" s="0" t="s">
        <v>50</v>
      </c>
      <c r="C66" s="0" t="s">
        <v>52</v>
      </c>
      <c r="D66" s="0" t="str">
        <f aca="false">B66</f>
        <v>LT- NY</v>
      </c>
      <c r="E66" s="0" t="n">
        <v>1</v>
      </c>
      <c r="F66" s="0" t="n">
        <v>4</v>
      </c>
      <c r="G66" s="0" t="n">
        <v>6</v>
      </c>
    </row>
    <row r="67" customFormat="false" ht="12.75" hidden="false" customHeight="false" outlineLevel="0" collapsed="false">
      <c r="B67" s="0" t="s">
        <v>53</v>
      </c>
      <c r="C67" s="0" t="s">
        <v>55</v>
      </c>
      <c r="D67" s="0" t="str">
        <f aca="false">B67</f>
        <v>ST- PJM</v>
      </c>
      <c r="E67" s="0" t="n">
        <v>2</v>
      </c>
      <c r="F67" s="0" t="n">
        <v>5</v>
      </c>
    </row>
    <row r="68" customFormat="false" ht="12.75" hidden="false" customHeight="false" outlineLevel="0" collapsed="false">
      <c r="B68" s="0" t="s">
        <v>56</v>
      </c>
      <c r="C68" s="0" t="s">
        <v>58</v>
      </c>
      <c r="D68" s="0" t="str">
        <f aca="false">B68</f>
        <v>ST- NENG</v>
      </c>
      <c r="E68" s="0" t="n">
        <v>3</v>
      </c>
    </row>
    <row r="69" customFormat="false" ht="12.75" hidden="false" customHeight="false" outlineLevel="0" collapsed="false">
      <c r="B69" s="0" t="s">
        <v>59</v>
      </c>
      <c r="C69" s="0" t="s">
        <v>61</v>
      </c>
      <c r="D69" s="0" t="str">
        <f aca="false">B69</f>
        <v>ST- NY</v>
      </c>
      <c r="E69" s="0" t="n">
        <v>1</v>
      </c>
      <c r="F69" s="0" t="n">
        <v>4</v>
      </c>
      <c r="G69" s="0" t="n">
        <v>6</v>
      </c>
    </row>
    <row r="70" customFormat="false" ht="12.75" hidden="false" customHeight="false" outlineLevel="0" collapsed="false">
      <c r="B70" s="0" t="s">
        <v>109</v>
      </c>
      <c r="C70" s="0" t="s">
        <v>23876</v>
      </c>
      <c r="D70" s="0" t="str">
        <f aca="false">B70</f>
        <v>NE- PHYS</v>
      </c>
    </row>
    <row r="71" customFormat="false" ht="12.75" hidden="false" customHeight="false" outlineLevel="0" collapsed="false">
      <c r="B71" s="0" t="s">
        <v>64</v>
      </c>
      <c r="C71" s="0" t="s">
        <v>66</v>
      </c>
      <c r="D71" s="0" t="str">
        <f aca="false">B71</f>
        <v>LT-Southeast</v>
      </c>
      <c r="E71" s="0" t="n">
        <v>7</v>
      </c>
      <c r="F71" s="0" t="n">
        <v>12</v>
      </c>
    </row>
    <row r="72" customFormat="false" ht="12.75" hidden="false" customHeight="false" outlineLevel="0" collapsed="false">
      <c r="B72" s="0" t="s">
        <v>67</v>
      </c>
      <c r="C72" s="0" t="s">
        <v>69</v>
      </c>
      <c r="D72" s="0" t="str">
        <f aca="false">B72</f>
        <v>ST-SPP</v>
      </c>
    </row>
    <row r="73" customFormat="false" ht="12.75" hidden="false" customHeight="false" outlineLevel="0" collapsed="false">
      <c r="B73" s="0" t="s">
        <v>70</v>
      </c>
      <c r="C73" s="0" t="s">
        <v>72</v>
      </c>
      <c r="D73" s="0" t="str">
        <f aca="false">B73</f>
        <v>ST-SERC</v>
      </c>
      <c r="E73" s="0" t="n">
        <v>7</v>
      </c>
    </row>
    <row r="74" customFormat="false" ht="12.75" hidden="false" customHeight="false" outlineLevel="0" collapsed="false">
      <c r="B74" s="0" t="s">
        <v>75</v>
      </c>
      <c r="C74" s="0" t="s">
        <v>77</v>
      </c>
      <c r="D74" s="0" t="str">
        <f aca="false">B74</f>
        <v>LT- Texas</v>
      </c>
      <c r="E74" s="0" t="n">
        <v>13</v>
      </c>
    </row>
    <row r="75" customFormat="false" ht="12.75" hidden="false" customHeight="false" outlineLevel="0" collapsed="false">
      <c r="B75" s="0" t="s">
        <v>78</v>
      </c>
      <c r="C75" s="0" t="s">
        <v>80</v>
      </c>
      <c r="D75" s="0" t="str">
        <f aca="false">B75</f>
        <v>St- Texas</v>
      </c>
      <c r="E75" s="0" t="n">
        <v>13</v>
      </c>
    </row>
    <row r="77" customFormat="false" ht="12.75" hidden="false" customHeight="false" outlineLevel="0" collapsed="false">
      <c r="B77" s="0" t="s">
        <v>83</v>
      </c>
    </row>
    <row r="78" customFormat="false" ht="12.75" hidden="false" customHeight="false" outlineLevel="0" collapsed="false">
      <c r="B78" s="0" t="s">
        <v>22</v>
      </c>
    </row>
    <row r="79" customFormat="false" ht="12.75" hidden="false" customHeight="false" outlineLevel="0" collapsed="false">
      <c r="B79" s="0" t="s">
        <v>27</v>
      </c>
    </row>
    <row r="80" customFormat="false" ht="12.75" hidden="false" customHeight="false" outlineLevel="0" collapsed="false">
      <c r="B80" s="0" t="s">
        <v>77</v>
      </c>
    </row>
    <row r="81" customFormat="false" ht="12.75" hidden="false" customHeight="false" outlineLevel="0" collapsed="false">
      <c r="B81" s="0" t="s">
        <v>66</v>
      </c>
    </row>
    <row r="82" customFormat="false" ht="12.75" hidden="false" customHeight="false" outlineLevel="0" collapsed="false">
      <c r="B82" s="0" t="s">
        <v>45</v>
      </c>
    </row>
    <row r="83" customFormat="false" ht="12.75" hidden="false" customHeight="false" outlineLevel="0" collapsed="false">
      <c r="B83" s="0" t="s">
        <v>52</v>
      </c>
    </row>
    <row r="84" customFormat="false" ht="12.75" hidden="false" customHeight="false" outlineLevel="0" collapsed="false">
      <c r="B84" s="0" t="s">
        <v>80</v>
      </c>
    </row>
    <row r="85" customFormat="false" ht="12.75" hidden="false" customHeight="false" outlineLevel="0" collapsed="false">
      <c r="B85" s="0" t="s">
        <v>49</v>
      </c>
    </row>
    <row r="86" customFormat="false" ht="12.75" hidden="false" customHeight="false" outlineLevel="0" collapsed="false">
      <c r="B86" s="0" t="s">
        <v>34</v>
      </c>
    </row>
    <row r="87" customFormat="false" ht="12.75" hidden="false" customHeight="false" outlineLevel="0" collapsed="false">
      <c r="B87" s="0" t="s">
        <v>69</v>
      </c>
    </row>
    <row r="88" customFormat="false" ht="12.75" hidden="false" customHeight="false" outlineLevel="0" collapsed="false">
      <c r="B88" s="0" t="s">
        <v>72</v>
      </c>
    </row>
    <row r="89" customFormat="false" ht="12.75" hidden="false" customHeight="false" outlineLevel="0" collapsed="false">
      <c r="B89" s="0" t="s">
        <v>31</v>
      </c>
    </row>
    <row r="90" customFormat="false" ht="12.75" hidden="false" customHeight="false" outlineLevel="0" collapsed="false">
      <c r="B90" s="0" t="s">
        <v>37</v>
      </c>
    </row>
    <row r="92" customFormat="false" ht="12.75" hidden="false" customHeight="false" outlineLevel="0" collapsed="false">
      <c r="F92" s="28" t="str">
        <f aca="false">'View Archive'!F3</f>
        <v>Jan</v>
      </c>
      <c r="G92" s="28" t="str">
        <f aca="false">'View Archive'!G3</f>
        <v>Feb</v>
      </c>
      <c r="H92" s="28" t="str">
        <f aca="false">'View Archive'!H3</f>
        <v>Mar  </v>
      </c>
      <c r="I92" s="28" t="str">
        <f aca="false">'View Archive'!I3</f>
        <v>Apr</v>
      </c>
      <c r="J92" s="28" t="str">
        <f aca="false">'View Archive'!J3</f>
        <v>May</v>
      </c>
      <c r="K92" s="28" t="str">
        <f aca="false">'View Archive'!K3</f>
        <v>Jun</v>
      </c>
      <c r="L92" s="28" t="str">
        <f aca="false">'View Archive'!L3</f>
        <v>Jul-Aug</v>
      </c>
      <c r="M92" s="28" t="str">
        <f aca="false">'View Archive'!M3</f>
        <v>Sep</v>
      </c>
      <c r="N92" s="28" t="str">
        <f aca="false">'View Archive'!N3</f>
        <v>Q4 2001</v>
      </c>
      <c r="O92" s="28" t="n">
        <f aca="false">'View Archive'!P3</f>
        <v>2002</v>
      </c>
      <c r="P92" s="28" t="str">
        <f aca="false">'View Archive'!Q3</f>
        <v>2003-2015</v>
      </c>
      <c r="Q92" s="28" t="str">
        <f aca="false">'View Archive'!R3</f>
        <v>Total Peak</v>
      </c>
      <c r="R92" s="28"/>
      <c r="S92" s="28"/>
      <c r="T92" s="28"/>
      <c r="U92" s="28"/>
      <c r="V92" s="28" t="str">
        <f aca="false">'View Archive'!V3</f>
        <v>Jan</v>
      </c>
      <c r="W92" s="28" t="str">
        <f aca="false">'View Archive'!W3</f>
        <v>Feb</v>
      </c>
      <c r="X92" s="28" t="str">
        <f aca="false">'View Archive'!X3</f>
        <v>Mar  </v>
      </c>
      <c r="Y92" s="28" t="str">
        <f aca="false">'View Archive'!Y3</f>
        <v>Apr</v>
      </c>
      <c r="Z92" s="28" t="str">
        <f aca="false">'View Archive'!Z3</f>
        <v>May</v>
      </c>
      <c r="AA92" s="28" t="str">
        <f aca="false">'View Archive'!AA3</f>
        <v>Jun</v>
      </c>
      <c r="AB92" s="28" t="str">
        <f aca="false">'View Archive'!AB3</f>
        <v>Jul-Aug</v>
      </c>
      <c r="AC92" s="28" t="str">
        <f aca="false">'View Archive'!AC3</f>
        <v>Sep</v>
      </c>
      <c r="AD92" s="28" t="str">
        <f aca="false">'View Archive'!AD3</f>
        <v>Q4 2001</v>
      </c>
      <c r="AE92" s="28" t="n">
        <f aca="false">'View Archive'!AF3</f>
        <v>2002</v>
      </c>
      <c r="AF92" s="28" t="str">
        <f aca="false">'View Archive'!AG3</f>
        <v>2003-2015</v>
      </c>
    </row>
    <row r="93" customFormat="false" ht="12.75" hidden="false" customHeight="false" outlineLevel="0" collapsed="false">
      <c r="D93" s="0" t="str">
        <f aca="false">VLOOKUP(E1,C57:D75,2,FALSE())</f>
        <v>LT- Texas</v>
      </c>
      <c r="E93" s="0" t="s">
        <v>23877</v>
      </c>
      <c r="F93" s="4" t="n">
        <f aca="false">VLOOKUP($D$93,'View Archive'!$C$5:$AH$55,'View Archive'!F$1,FALSE())</f>
        <v>-6328</v>
      </c>
      <c r="G93" s="4" t="n">
        <f aca="false">VLOOKUP($D93,'View Archive'!$C$5:$AH$55,'View Archive'!G1,FALSE())</f>
        <v>40941.36</v>
      </c>
      <c r="H93" s="4" t="n">
        <f aca="false">VLOOKUP($D93,'View Archive'!$C$5:$AH$55,'View Archive'!H1,FALSE())</f>
        <v>77508.45</v>
      </c>
      <c r="I93" s="4" t="n">
        <f aca="false">VLOOKUP($D93,'View Archive'!$C$5:$AH$55,'View Archive'!I1,FALSE())</f>
        <v>110637</v>
      </c>
      <c r="J93" s="4" t="n">
        <f aca="false">VLOOKUP($D93,'View Archive'!$C$5:$AH$55,'View Archive'!J1,FALSE())</f>
        <v>51002.34</v>
      </c>
      <c r="K93" s="4" t="n">
        <f aca="false">VLOOKUP($D93,'View Archive'!$C$5:$AH$55,'View Archive'!K1,FALSE())</f>
        <v>74686.17</v>
      </c>
      <c r="L93" s="4" t="n">
        <f aca="false">VLOOKUP($D93,'View Archive'!$C$5:$AH$55,'View Archive'!L1,FALSE())</f>
        <v>170495.58</v>
      </c>
      <c r="M93" s="4" t="n">
        <f aca="false">VLOOKUP($D93,'View Archive'!$C$5:$AH$55,'View Archive'!M1,FALSE())</f>
        <v>62564.78</v>
      </c>
      <c r="N93" s="4" t="n">
        <f aca="false">VLOOKUP($D93,'View Archive'!$C$5:$AH$55,'View Archive'!N1,FALSE())</f>
        <v>143162.96</v>
      </c>
      <c r="O93" s="4" t="n">
        <f aca="false">VLOOKUP($D93,'View Archive'!$C$5:$AH$55,'View Archive'!P1,FALSE())</f>
        <v>674129</v>
      </c>
      <c r="P93" s="4" t="n">
        <f aca="false">VLOOKUP($D93,'View Archive'!$C$5:$AH$55,'View Archive'!Q1,FALSE())</f>
        <v>105997.62</v>
      </c>
      <c r="Q93" s="4" t="n">
        <f aca="false">VLOOKUP($D93,'View Archive'!$C$5:$AH$55,'View Archive'!R1,FALSE())</f>
        <v>1504797.26</v>
      </c>
      <c r="R93" s="4"/>
      <c r="S93" s="4"/>
      <c r="T93" s="4"/>
      <c r="U93" s="4"/>
      <c r="V93" s="4" t="n">
        <f aca="false">VLOOKUP($D93,'View Archive'!$C$5:$AH$55,'View Archive'!V1,FALSE())</f>
        <v>0</v>
      </c>
      <c r="W93" s="4" t="n">
        <f aca="false">VLOOKUP($D93,'View Archive'!$C$5:$AH$55,'View Archive'!W1,FALSE())</f>
        <v>12776.57</v>
      </c>
      <c r="X93" s="4" t="n">
        <f aca="false">VLOOKUP($D93,'View Archive'!$C$5:$AH$55,'View Archive'!X1,FALSE())</f>
        <v>6253.82</v>
      </c>
      <c r="Y93" s="4" t="n">
        <f aca="false">VLOOKUP($D93,'View Archive'!$C$5:$AH$55,'View Archive'!Y1,FALSE())</f>
        <v>6891.35</v>
      </c>
      <c r="Z93" s="4" t="n">
        <f aca="false">VLOOKUP($D93,'View Archive'!$C$5:$AH$55,'View Archive'!Z1,FALSE())</f>
        <v>16175</v>
      </c>
      <c r="AA93" s="4" t="n">
        <f aca="false">VLOOKUP($D93,'View Archive'!$C$5:$AH$55,'View Archive'!AA1,FALSE())</f>
        <v>18994.66</v>
      </c>
      <c r="AB93" s="4" t="n">
        <f aca="false">VLOOKUP($D93,'View Archive'!$C$5:$AH$55,'View Archive'!AB1,FALSE())</f>
        <v>47892.57</v>
      </c>
      <c r="AC93" s="4" t="n">
        <f aca="false">VLOOKUP($D93,'View Archive'!$C$5:$AH$55,'View Archive'!AC1,FALSE())</f>
        <v>9612.48</v>
      </c>
      <c r="AD93" s="4" t="n">
        <f aca="false">VLOOKUP($D93,'View Archive'!$C$5:$AH$55,'View Archive'!AD1,FALSE())</f>
        <v>18736.17</v>
      </c>
      <c r="AE93" s="4" t="n">
        <f aca="false">VLOOKUP($D93,'View Archive'!$C$5:$AH$55,'View Archive'!AF1,FALSE())</f>
        <v>655103.17</v>
      </c>
      <c r="AF93" s="4"/>
    </row>
    <row r="94" customFormat="false" ht="12.75" hidden="false" customHeight="false" outlineLevel="0" collapsed="false">
      <c r="E94" s="0" t="s">
        <v>23878</v>
      </c>
      <c r="F94" s="4" t="n">
        <f aca="false">VLOOKUP($E$1,'View Archive'!$C$27:$AH$41,'View Archive'!F1,FALSE())</f>
        <v>0</v>
      </c>
      <c r="G94" s="4" t="n">
        <f aca="false">VLOOKUP($E$1,'View Archive'!$C$27:$AH$41,'View Archive'!G1,FALSE())</f>
        <v>-6.974625</v>
      </c>
      <c r="H94" s="4" t="n">
        <f aca="false">VLOOKUP($E$1,'View Archive'!$C$27:$AH$41,'View Archive'!H1,FALSE())</f>
        <v>-23.063574</v>
      </c>
      <c r="I94" s="4" t="n">
        <f aca="false">VLOOKUP($E$1,'View Archive'!$C$27:$AH$41,'View Archive'!I1,FALSE())</f>
        <v>-44.429044</v>
      </c>
      <c r="J94" s="4" t="n">
        <f aca="false">VLOOKUP($E$1,'View Archive'!$C$27:$AH$41,'View Archive'!J1,FALSE())</f>
        <v>15.234713</v>
      </c>
      <c r="K94" s="4" t="n">
        <f aca="false">VLOOKUP($E$1,'View Archive'!$C$27:$AH$41,'View Archive'!K1,FALSE())</f>
        <v>-14.676069</v>
      </c>
      <c r="L94" s="4" t="n">
        <f aca="false">VLOOKUP($E$1,'View Archive'!$C$27:$AH$41,'View Archive'!L1,FALSE())</f>
        <v>60.265101</v>
      </c>
      <c r="M94" s="4" t="n">
        <f aca="false">VLOOKUP($E$1,'View Archive'!$C$27:$AH$41,'View Archive'!M1,FALSE())</f>
        <v>-14.484961</v>
      </c>
      <c r="N94" s="4" t="n">
        <f aca="false">VLOOKUP($E$1,'View Archive'!$C$27:$AH$41,'View Archive'!N1,FALSE())</f>
        <v>-0.334463</v>
      </c>
      <c r="O94" s="4" t="n">
        <f aca="false">VLOOKUP($E$1,'View Archive'!$C$27:$AH$41,'View Archive'!P1,FALSE())</f>
        <v>67.01488</v>
      </c>
      <c r="P94" s="4" t="n">
        <f aca="false">VLOOKUP($E$1,'View Archive'!$C$27:$AH$41,'View Archive'!Q1,FALSE())</f>
        <v>-157.904359</v>
      </c>
      <c r="Q94" s="4" t="n">
        <f aca="false">VLOOKUP($E$1,'View Archive'!$C$27:$AH$41,'View Archive'!R1,FALSE())</f>
        <v>-119.352401</v>
      </c>
      <c r="R94" s="4"/>
      <c r="S94" s="4"/>
      <c r="T94" s="4"/>
      <c r="U94" s="4"/>
      <c r="V94" s="4" t="n">
        <f aca="false">VLOOKUP($E$1,'View Archive'!$C$27:$AH$41,'View Archive'!V1,FALSE())</f>
        <v>0</v>
      </c>
      <c r="W94" s="4" t="n">
        <f aca="false">VLOOKUP($E$1,'View Archive'!$C$27:$AH$41,'View Archive'!W1,FALSE())</f>
        <v>0</v>
      </c>
      <c r="X94" s="4" t="n">
        <f aca="false">VLOOKUP($E$1,'View Archive'!$C$27:$AH$41,'View Archive'!X1,FALSE())</f>
        <v>0</v>
      </c>
      <c r="Y94" s="4" t="n">
        <f aca="false">VLOOKUP($E$1,'View Archive'!$C$27:$AH$41,'View Archive'!Y1,FALSE())</f>
        <v>0</v>
      </c>
      <c r="Z94" s="4" t="n">
        <f aca="false">VLOOKUP($E$1,'View Archive'!$C$27:$AH$41,'View Archive'!Z1,FALSE())</f>
        <v>0</v>
      </c>
      <c r="AA94" s="4" t="n">
        <f aca="false">VLOOKUP($E$1,'View Archive'!$C$27:$AH$41,'View Archive'!AA1,FALSE())</f>
        <v>0</v>
      </c>
      <c r="AB94" s="4" t="n">
        <f aca="false">VLOOKUP($E$1,'View Archive'!$C$27:$AH$41,'View Archive'!AB1,FALSE())</f>
        <v>0</v>
      </c>
      <c r="AC94" s="4" t="n">
        <f aca="false">VLOOKUP($E$1,'View Archive'!$C$27:$AH$41,'View Archive'!AC1,FALSE())</f>
        <v>0</v>
      </c>
      <c r="AD94" s="4" t="n">
        <f aca="false">VLOOKUP($E$1,'View Archive'!$C$27:$AH$41,'View Archive'!AD1,FALSE())</f>
        <v>0</v>
      </c>
      <c r="AE94" s="4" t="n">
        <f aca="false">VLOOKUP($E$1,'View Archive'!$C$27:$AH$41,'View Archive'!AF1,FALSE())</f>
        <v>0</v>
      </c>
      <c r="AF94" s="4" t="n">
        <f aca="false">VLOOKUP($E$1,'View Archive'!$C$27:$AH$41,'View Archive'!AG1,FALSE())</f>
        <v>0</v>
      </c>
    </row>
    <row r="95" customFormat="false" ht="12.75" hidden="false" customHeight="false" outlineLevel="0" collapsed="false">
      <c r="A95" s="0" t="n">
        <v>2</v>
      </c>
      <c r="D95" s="0" t="n">
        <f aca="false">VLOOKUP($D$93,$D$57:$L$75,A95,FALSE())</f>
        <v>13</v>
      </c>
      <c r="E95" s="77" t="str">
        <f aca="false">IF(ISNA(VLOOKUP($D95,'View Archive'!$A$43:$Q$55,'View Archive'!E$56,FALSE())),"",VLOOKUP($D95,'View Archive'!$A$43:$Q$55,'View Archive'!E$56,FALSE()))</f>
        <v>R6(ERCOT)</v>
      </c>
      <c r="F95" s="77" t="n">
        <f aca="false">IF(ISNA(VLOOKUP($D95,'View Archive'!$A$43:$Q$55,'View Archive'!F$56,FALSE())),"",VLOOKUP($D95,'View Archive'!$A$43:$Q$55,'View Archive'!F$56,FALSE()))</f>
        <v>75.9999923706055</v>
      </c>
      <c r="G95" s="77" t="n">
        <f aca="false">IF(ISNA(VLOOKUP($D95,'View Archive'!$A$43:$Q$55,'View Archive'!G$56,FALSE())),"",VLOOKUP($D95,'View Archive'!$A$43:$Q$55,'View Archive'!G$56,FALSE()))</f>
        <v>74.7499923706055</v>
      </c>
      <c r="H95" s="77" t="n">
        <f aca="false">IF(ISNA(VLOOKUP($D95,'View Archive'!$A$43:$Q$55,'View Archive'!H$56,FALSE())),"",VLOOKUP($D95,'View Archive'!$A$43:$Q$55,'View Archive'!H$56,FALSE()))</f>
        <v>70.75</v>
      </c>
      <c r="I95" s="77" t="n">
        <f aca="false">IF(ISNA(VLOOKUP($D95,'View Archive'!$A$43:$Q$55,'View Archive'!I$56,FALSE())),"",VLOOKUP($D95,'View Archive'!$A$43:$Q$55,'View Archive'!I$56,FALSE()))</f>
        <v>60.2499885559082</v>
      </c>
      <c r="J95" s="77" t="n">
        <f aca="false">IF(ISNA(VLOOKUP($D95,'View Archive'!$A$43:$Q$55,'View Archive'!J$56,FALSE())),"",VLOOKUP($D95,'View Archive'!$A$43:$Q$55,'View Archive'!J$56,FALSE()))</f>
        <v>68</v>
      </c>
      <c r="K95" s="77" t="n">
        <f aca="false">IF(ISNA(VLOOKUP($D95,'View Archive'!$A$43:$Q$55,'View Archive'!K$56,FALSE())),"",VLOOKUP($D95,'View Archive'!$A$43:$Q$55,'View Archive'!K$56,FALSE()))</f>
        <v>71.25</v>
      </c>
      <c r="L95" s="77" t="n">
        <f aca="false">IF(ISNA(VLOOKUP($D95,'View Archive'!$A$43:$Q$55,'View Archive'!L$56,FALSE())),"",VLOOKUP($D95,'View Archive'!$A$43:$Q$55,'View Archive'!L$56,FALSE()))</f>
        <v>86.25</v>
      </c>
      <c r="M95" s="77" t="n">
        <f aca="false">IF(ISNA(VLOOKUP($D95,'View Archive'!$A$43:$Q$55,'View Archive'!M$56,FALSE())),"",VLOOKUP($D95,'View Archive'!$A$43:$Q$55,'View Archive'!M$56,FALSE()))</f>
        <v>59.7500038146973</v>
      </c>
      <c r="N95" s="77" t="n">
        <f aca="false">IF(ISNA(VLOOKUP($D95,'View Archive'!$A$43:$Q$55,'View Archive'!N$56,FALSE())),"",VLOOKUP($D95,'View Archive'!$A$43:$Q$55,'View Archive'!N$56,FALSE()))</f>
        <v>52.1333312988281</v>
      </c>
      <c r="O95" s="77" t="n">
        <f aca="false">IF(ISNA(VLOOKUP($D95,'View Archive'!$A$43:$Q$55,'View Archive'!P$56,FALSE())),"",VLOOKUP($D95,'View Archive'!$A$43:$Q$55,'View Archive'!P$56,FALSE()))</f>
        <v>49.3716669082642</v>
      </c>
      <c r="P95" s="77" t="n">
        <f aca="false">IF(ISNA(VLOOKUP($D95,'View Archive'!$A$43:$Q$55,'View Archive'!Q$56,FALSE())),"",VLOOKUP($D95,'View Archive'!$A$43:$Q$55,'View Archive'!Q$56,FALSE()))</f>
        <v>44.8380130621103</v>
      </c>
    </row>
    <row r="96" customFormat="false" ht="12.75" hidden="false" customHeight="false" outlineLevel="0" collapsed="false">
      <c r="A96" s="0" t="n">
        <f aca="false">A95+1</f>
        <v>3</v>
      </c>
      <c r="D96" s="0" t="n">
        <f aca="false">VLOOKUP($D$93,$D$57:$L$75,A96,FALSE())</f>
        <v>0</v>
      </c>
      <c r="E96" s="77" t="str">
        <f aca="false">IF(ISNA(VLOOKUP($D96,'View Archive'!$A$43:$Q$55,'View Archive'!E$56,FALSE())),"",VLOOKUP($D96,'View Archive'!$A$43:$Q$55,'View Archive'!E$56,FALSE()))</f>
        <v/>
      </c>
      <c r="F96" s="77" t="str">
        <f aca="false">IF(ISNA(VLOOKUP($D96,'View Archive'!$A$43:$Q$55,'View Archive'!F$56,FALSE())),"",VLOOKUP($D96,'View Archive'!$A$43:$Q$55,'View Archive'!F$56,FALSE()))</f>
        <v/>
      </c>
      <c r="G96" s="77" t="str">
        <f aca="false">IF(ISNA(VLOOKUP($D96,'View Archive'!$A$43:$Q$55,'View Archive'!G$56,FALSE())),"",VLOOKUP($D96,'View Archive'!$A$43:$Q$55,'View Archive'!G$56,FALSE()))</f>
        <v/>
      </c>
      <c r="H96" s="77" t="str">
        <f aca="false">IF(ISNA(VLOOKUP($D96,'View Archive'!$A$43:$Q$55,'View Archive'!H$56,FALSE())),"",VLOOKUP($D96,'View Archive'!$A$43:$Q$55,'View Archive'!H$56,FALSE()))</f>
        <v/>
      </c>
      <c r="I96" s="77" t="str">
        <f aca="false">IF(ISNA(VLOOKUP($D96,'View Archive'!$A$43:$Q$55,'View Archive'!I$56,FALSE())),"",VLOOKUP($D96,'View Archive'!$A$43:$Q$55,'View Archive'!I$56,FALSE()))</f>
        <v/>
      </c>
      <c r="J96" s="77" t="str">
        <f aca="false">IF(ISNA(VLOOKUP($D96,'View Archive'!$A$43:$Q$55,'View Archive'!J$56,FALSE())),"",VLOOKUP($D96,'View Archive'!$A$43:$Q$55,'View Archive'!J$56,FALSE()))</f>
        <v/>
      </c>
      <c r="K96" s="77" t="str">
        <f aca="false">IF(ISNA(VLOOKUP($D96,'View Archive'!$A$43:$Q$55,'View Archive'!K$56,FALSE())),"",VLOOKUP($D96,'View Archive'!$A$43:$Q$55,'View Archive'!K$56,FALSE()))</f>
        <v/>
      </c>
      <c r="L96" s="77" t="str">
        <f aca="false">IF(ISNA(VLOOKUP($D96,'View Archive'!$A$43:$Q$55,'View Archive'!L$56,FALSE())),"",VLOOKUP($D96,'View Archive'!$A$43:$Q$55,'View Archive'!L$56,FALSE()))</f>
        <v/>
      </c>
      <c r="M96" s="77" t="str">
        <f aca="false">IF(ISNA(VLOOKUP($D96,'View Archive'!$A$43:$Q$55,'View Archive'!M$56,FALSE())),"",VLOOKUP($D96,'View Archive'!$A$43:$Q$55,'View Archive'!M$56,FALSE()))</f>
        <v/>
      </c>
      <c r="N96" s="77" t="str">
        <f aca="false">IF(ISNA(VLOOKUP($D96,'View Archive'!$A$43:$Q$55,'View Archive'!N$56,FALSE())),"",VLOOKUP($D96,'View Archive'!$A$43:$Q$55,'View Archive'!N$56,FALSE()))</f>
        <v/>
      </c>
      <c r="O96" s="77" t="str">
        <f aca="false">IF(ISNA(VLOOKUP($D96,'View Archive'!$A$43:$Q$55,'View Archive'!O$56,FALSE())),"",VLOOKUP($D96,'View Archive'!$A$43:$Q$55,'View Archive'!O$56,FALSE()))</f>
        <v/>
      </c>
      <c r="P96" s="77" t="str">
        <f aca="false">IF(ISNA(VLOOKUP($D96,'View Archive'!$A$43:$Q$55,'View Archive'!P$56,FALSE())),"",VLOOKUP($D96,'View Archive'!$A$43:$Q$55,'View Archive'!P$56,FALSE()))</f>
        <v/>
      </c>
    </row>
    <row r="97" customFormat="false" ht="12.75" hidden="false" customHeight="false" outlineLevel="0" collapsed="false">
      <c r="A97" s="0" t="n">
        <f aca="false">A96+1</f>
        <v>4</v>
      </c>
      <c r="D97" s="0" t="n">
        <f aca="false">VLOOKUP($D$93,$D$57:$L$75,A97,FALSE())</f>
        <v>0</v>
      </c>
      <c r="E97" s="77" t="str">
        <f aca="false">IF(ISNA(VLOOKUP($D97,'View Archive'!$A$43:$Q$55,'View Archive'!E$56,FALSE())),"",VLOOKUP($D97,'View Archive'!$A$43:$Q$55,'View Archive'!E$56,FALSE()))</f>
        <v/>
      </c>
      <c r="F97" s="77" t="str">
        <f aca="false">IF(ISNA(VLOOKUP($D97,'View Archive'!$A$43:$Q$55,'View Archive'!F$56,FALSE())),"",VLOOKUP($D97,'View Archive'!$A$43:$Q$55,'View Archive'!F$56,FALSE()))</f>
        <v/>
      </c>
      <c r="G97" s="77" t="str">
        <f aca="false">IF(ISNA(VLOOKUP($D97,'View Archive'!$A$43:$Q$55,'View Archive'!G$56,FALSE())),"",VLOOKUP($D97,'View Archive'!$A$43:$Q$55,'View Archive'!G$56,FALSE()))</f>
        <v/>
      </c>
      <c r="H97" s="77" t="str">
        <f aca="false">IF(ISNA(VLOOKUP($D97,'View Archive'!$A$43:$Q$55,'View Archive'!H$56,FALSE())),"",VLOOKUP($D97,'View Archive'!$A$43:$Q$55,'View Archive'!H$56,FALSE()))</f>
        <v/>
      </c>
      <c r="I97" s="77" t="str">
        <f aca="false">IF(ISNA(VLOOKUP($D97,'View Archive'!$A$43:$Q$55,'View Archive'!I$56,FALSE())),"",VLOOKUP($D97,'View Archive'!$A$43:$Q$55,'View Archive'!I$56,FALSE()))</f>
        <v/>
      </c>
      <c r="J97" s="77" t="str">
        <f aca="false">IF(ISNA(VLOOKUP($D97,'View Archive'!$A$43:$Q$55,'View Archive'!J$56,FALSE())),"",VLOOKUP($D97,'View Archive'!$A$43:$Q$55,'View Archive'!J$56,FALSE()))</f>
        <v/>
      </c>
      <c r="K97" s="77" t="str">
        <f aca="false">IF(ISNA(VLOOKUP($D97,'View Archive'!$A$43:$Q$55,'View Archive'!K$56,FALSE())),"",VLOOKUP($D97,'View Archive'!$A$43:$Q$55,'View Archive'!K$56,FALSE()))</f>
        <v/>
      </c>
      <c r="L97" s="77" t="str">
        <f aca="false">IF(ISNA(VLOOKUP($D97,'View Archive'!$A$43:$Q$55,'View Archive'!L$56,FALSE())),"",VLOOKUP($D97,'View Archive'!$A$43:$Q$55,'View Archive'!L$56,FALSE()))</f>
        <v/>
      </c>
      <c r="M97" s="77" t="str">
        <f aca="false">IF(ISNA(VLOOKUP($D97,'View Archive'!$A$43:$Q$55,'View Archive'!M$56,FALSE())),"",VLOOKUP($D97,'View Archive'!$A$43:$Q$55,'View Archive'!M$56,FALSE()))</f>
        <v/>
      </c>
      <c r="N97" s="77" t="str">
        <f aca="false">IF(ISNA(VLOOKUP($D97,'View Archive'!$A$43:$Q$55,'View Archive'!N$56,FALSE())),"",VLOOKUP($D97,'View Archive'!$A$43:$Q$55,'View Archive'!N$56,FALSE()))</f>
        <v/>
      </c>
      <c r="O97" s="77" t="str">
        <f aca="false">IF(ISNA(VLOOKUP($D97,'View Archive'!$A$43:$Q$55,'View Archive'!O$56,FALSE())),"",VLOOKUP($D97,'View Archive'!$A$43:$Q$55,'View Archive'!O$56,FALSE()))</f>
        <v/>
      </c>
      <c r="P97" s="77" t="str">
        <f aca="false">IF(ISNA(VLOOKUP($D97,'View Archive'!$A$43:$Q$55,'View Archive'!P$56,FALSE())),"",VLOOKUP($D97,'View Archive'!$A$43:$Q$55,'View Archive'!P$56,FALSE()))</f>
        <v/>
      </c>
      <c r="Q97" s="77" t="e">
        <f aca="false">IF(ISNA(VLOOKUP($D97,'View Archive'!$D$43:$Q$55,'View Archive'!Q$56,FALSE())),"",VLOOKUP($D97,'View Archive'!$D$43:$Q$55,'View Archive'!Q$56,FALSE()))</f>
        <v>#VALUE!</v>
      </c>
    </row>
    <row r="98" customFormat="false" ht="12.75" hidden="false" customHeight="false" outlineLevel="0" collapsed="false">
      <c r="A98" s="0" t="n">
        <f aca="false">A97+1</f>
        <v>5</v>
      </c>
      <c r="D98" s="0" t="n">
        <f aca="false">VLOOKUP($D$93,$D$57:$L$75,A98,FALSE())</f>
        <v>0</v>
      </c>
      <c r="E98" s="77" t="str">
        <f aca="false">IF(ISNA(VLOOKUP($D98,'View Archive'!$A$43:$Q$55,'View Archive'!E$56,FALSE())),"",VLOOKUP($D98,'View Archive'!$A$43:$Q$55,'View Archive'!E$56,FALSE()))</f>
        <v/>
      </c>
      <c r="F98" s="77" t="str">
        <f aca="false">IF(ISNA(VLOOKUP($D98,'View Archive'!$A$43:$Q$55,'View Archive'!F$56,FALSE())),"",VLOOKUP($D98,'View Archive'!$A$43:$Q$55,'View Archive'!F$56,FALSE()))</f>
        <v/>
      </c>
      <c r="G98" s="77" t="str">
        <f aca="false">IF(ISNA(VLOOKUP($D98,'View Archive'!$A$43:$Q$55,'View Archive'!G$56,FALSE())),"",VLOOKUP($D98,'View Archive'!$A$43:$Q$55,'View Archive'!G$56,FALSE()))</f>
        <v/>
      </c>
      <c r="H98" s="77" t="str">
        <f aca="false">IF(ISNA(VLOOKUP($D98,'View Archive'!$A$43:$Q$55,'View Archive'!H$56,FALSE())),"",VLOOKUP($D98,'View Archive'!$A$43:$Q$55,'View Archive'!H$56,FALSE()))</f>
        <v/>
      </c>
      <c r="I98" s="77" t="str">
        <f aca="false">IF(ISNA(VLOOKUP($D98,'View Archive'!$A$43:$Q$55,'View Archive'!I$56,FALSE())),"",VLOOKUP($D98,'View Archive'!$A$43:$Q$55,'View Archive'!I$56,FALSE()))</f>
        <v/>
      </c>
      <c r="J98" s="77" t="str">
        <f aca="false">IF(ISNA(VLOOKUP($D98,'View Archive'!$A$43:$Q$55,'View Archive'!J$56,FALSE())),"",VLOOKUP($D98,'View Archive'!$A$43:$Q$55,'View Archive'!J$56,FALSE()))</f>
        <v/>
      </c>
      <c r="K98" s="77" t="str">
        <f aca="false">IF(ISNA(VLOOKUP($D98,'View Archive'!$A$43:$Q$55,'View Archive'!K$56,FALSE())),"",VLOOKUP($D98,'View Archive'!$A$43:$Q$55,'View Archive'!K$56,FALSE()))</f>
        <v/>
      </c>
      <c r="L98" s="77" t="str">
        <f aca="false">IF(ISNA(VLOOKUP($D98,'View Archive'!$A$43:$Q$55,'View Archive'!L$56,FALSE())),"",VLOOKUP($D98,'View Archive'!$A$43:$Q$55,'View Archive'!L$56,FALSE()))</f>
        <v/>
      </c>
      <c r="M98" s="77" t="str">
        <f aca="false">IF(ISNA(VLOOKUP($D98,'View Archive'!$A$43:$Q$55,'View Archive'!M$56,FALSE())),"",VLOOKUP($D98,'View Archive'!$A$43:$Q$55,'View Archive'!M$56,FALSE()))</f>
        <v/>
      </c>
      <c r="N98" s="77" t="str">
        <f aca="false">IF(ISNA(VLOOKUP($D98,'View Archive'!$A$43:$Q$55,'View Archive'!N$56,FALSE())),"",VLOOKUP($D98,'View Archive'!$A$43:$Q$55,'View Archive'!N$56,FALSE()))</f>
        <v/>
      </c>
      <c r="O98" s="77" t="str">
        <f aca="false">IF(ISNA(VLOOKUP($D98,'View Archive'!$A$43:$Q$55,'View Archive'!O$56,FALSE())),"",VLOOKUP($D98,'View Archive'!$A$43:$Q$55,'View Archive'!O$56,FALSE()))</f>
        <v/>
      </c>
      <c r="P98" s="77" t="str">
        <f aca="false">IF(ISNA(VLOOKUP($D98,'View Archive'!$A$43:$Q$55,'View Archive'!P$56,FALSE())),"",VLOOKUP($D98,'View Archive'!$A$43:$Q$55,'View Archive'!P$56,FALSE()))</f>
        <v/>
      </c>
      <c r="Q98" s="77" t="e">
        <f aca="false">IF(ISNA(VLOOKUP($D98,'View Archive'!$D$43:$Q$55,'View Archive'!Q$56,FALSE())),"",VLOOKUP($D98,'View Archive'!$D$43:$Q$55,'View Archive'!Q$56,FALSE()))</f>
        <v>#VALUE!</v>
      </c>
    </row>
    <row r="99" customFormat="false" ht="12.75" hidden="false" customHeight="false" outlineLevel="0" collapsed="false">
      <c r="A99" s="0" t="n">
        <f aca="false">A98+1</f>
        <v>6</v>
      </c>
      <c r="D99" s="0" t="n">
        <f aca="false">VLOOKUP($D$93,$D$57:$L$75,A99,FALSE())</f>
        <v>0</v>
      </c>
      <c r="E99" s="77" t="str">
        <f aca="false">IF(ISNA(VLOOKUP($D99,'View Archive'!$A$43:$Q$55,'View Archive'!E$56,FALSE())),"",VLOOKUP($D99,'View Archive'!$A$43:$Q$55,'View Archive'!E$56,FALSE()))</f>
        <v/>
      </c>
      <c r="F99" s="77" t="str">
        <f aca="false">IF(ISNA(VLOOKUP($D99,'View Archive'!$A$43:$Q$55,'View Archive'!F$56,FALSE())),"",VLOOKUP($D99,'View Archive'!$A$43:$Q$55,'View Archive'!F$56,FALSE()))</f>
        <v/>
      </c>
      <c r="G99" s="77" t="str">
        <f aca="false">IF(ISNA(VLOOKUP($D99,'View Archive'!$A$43:$Q$55,'View Archive'!G$56,FALSE())),"",VLOOKUP($D99,'View Archive'!$A$43:$Q$55,'View Archive'!G$56,FALSE()))</f>
        <v/>
      </c>
      <c r="H99" s="77" t="str">
        <f aca="false">IF(ISNA(VLOOKUP($D99,'View Archive'!$A$43:$Q$55,'View Archive'!H$56,FALSE())),"",VLOOKUP($D99,'View Archive'!$A$43:$Q$55,'View Archive'!H$56,FALSE()))</f>
        <v/>
      </c>
      <c r="I99" s="77" t="str">
        <f aca="false">IF(ISNA(VLOOKUP($D99,'View Archive'!$A$43:$Q$55,'View Archive'!I$56,FALSE())),"",VLOOKUP($D99,'View Archive'!$A$43:$Q$55,'View Archive'!I$56,FALSE()))</f>
        <v/>
      </c>
      <c r="J99" s="77" t="str">
        <f aca="false">IF(ISNA(VLOOKUP($D99,'View Archive'!$A$43:$Q$55,'View Archive'!J$56,FALSE())),"",VLOOKUP($D99,'View Archive'!$A$43:$Q$55,'View Archive'!J$56,FALSE()))</f>
        <v/>
      </c>
      <c r="K99" s="77" t="str">
        <f aca="false">IF(ISNA(VLOOKUP($D99,'View Archive'!$A$43:$Q$55,'View Archive'!K$56,FALSE())),"",VLOOKUP($D99,'View Archive'!$A$43:$Q$55,'View Archive'!K$56,FALSE()))</f>
        <v/>
      </c>
      <c r="L99" s="77" t="str">
        <f aca="false">IF(ISNA(VLOOKUP($D99,'View Archive'!$A$43:$Q$55,'View Archive'!L$56,FALSE())),"",VLOOKUP($D99,'View Archive'!$A$43:$Q$55,'View Archive'!L$56,FALSE()))</f>
        <v/>
      </c>
      <c r="M99" s="77" t="str">
        <f aca="false">IF(ISNA(VLOOKUP($D99,'View Archive'!$A$43:$Q$55,'View Archive'!M$56,FALSE())),"",VLOOKUP($D99,'View Archive'!$A$43:$Q$55,'View Archive'!M$56,FALSE()))</f>
        <v/>
      </c>
      <c r="N99" s="77" t="str">
        <f aca="false">IF(ISNA(VLOOKUP($D99,'View Archive'!$A$43:$Q$55,'View Archive'!N$56,FALSE())),"",VLOOKUP($D99,'View Archive'!$A$43:$Q$55,'View Archive'!N$56,FALSE()))</f>
        <v/>
      </c>
      <c r="O99" s="77" t="str">
        <f aca="false">IF(ISNA(VLOOKUP($D99,'View Archive'!$A$43:$Q$55,'View Archive'!O$56,FALSE())),"",VLOOKUP($D99,'View Archive'!$A$43:$Q$55,'View Archive'!O$56,FALSE()))</f>
        <v/>
      </c>
      <c r="P99" s="77" t="str">
        <f aca="false">IF(ISNA(VLOOKUP($D99,'View Archive'!$A$43:$Q$55,'View Archive'!P$56,FALSE())),"",VLOOKUP($D99,'View Archive'!$A$43:$Q$55,'View Archive'!P$56,FALSE()))</f>
        <v/>
      </c>
      <c r="Q99" s="77" t="e">
        <f aca="false">IF(ISNA(VLOOKUP($D99,'View Archive'!$D$43:$Q$55,'View Archive'!Q$56,FALSE())),"",VLOOKUP($D99,'View Archive'!$D$43:$Q$55,'View Archive'!Q$56,FALSE()))</f>
        <v>#VALUE!</v>
      </c>
    </row>
    <row r="100" customFormat="false" ht="12.75" hidden="false" customHeight="false" outlineLevel="0" collapsed="false">
      <c r="A100" s="0" t="n">
        <f aca="false">A99+1</f>
        <v>7</v>
      </c>
      <c r="D100" s="0" t="n">
        <f aca="false">VLOOKUP($D$93,$D$57:$L$75,A100,FALSE())</f>
        <v>0</v>
      </c>
      <c r="E100" s="77" t="str">
        <f aca="false">IF(ISNA(VLOOKUP($D100,'View Archive'!$A$43:$Q$55,'View Archive'!E$56,FALSE())),"",VLOOKUP($D100,'View Archive'!$A$43:$Q$55,'View Archive'!E$56,FALSE()))</f>
        <v/>
      </c>
      <c r="F100" s="77" t="str">
        <f aca="false">IF(ISNA(VLOOKUP($D100,'View Archive'!$A$43:$Q$55,'View Archive'!F$56,FALSE())),"",VLOOKUP($D100,'View Archive'!$A$43:$Q$55,'View Archive'!F$56,FALSE()))</f>
        <v/>
      </c>
      <c r="G100" s="77" t="str">
        <f aca="false">IF(ISNA(VLOOKUP($D100,'View Archive'!$A$43:$Q$55,'View Archive'!G$56,FALSE())),"",VLOOKUP($D100,'View Archive'!$A$43:$Q$55,'View Archive'!G$56,FALSE()))</f>
        <v/>
      </c>
      <c r="H100" s="77" t="str">
        <f aca="false">IF(ISNA(VLOOKUP($D100,'View Archive'!$A$43:$Q$55,'View Archive'!H$56,FALSE())),"",VLOOKUP($D100,'View Archive'!$A$43:$Q$55,'View Archive'!H$56,FALSE()))</f>
        <v/>
      </c>
      <c r="I100" s="77" t="str">
        <f aca="false">IF(ISNA(VLOOKUP($D100,'View Archive'!$A$43:$Q$55,'View Archive'!I$56,FALSE())),"",VLOOKUP($D100,'View Archive'!$A$43:$Q$55,'View Archive'!I$56,FALSE()))</f>
        <v/>
      </c>
      <c r="J100" s="77" t="str">
        <f aca="false">IF(ISNA(VLOOKUP($D100,'View Archive'!$A$43:$Q$55,'View Archive'!J$56,FALSE())),"",VLOOKUP($D100,'View Archive'!$A$43:$Q$55,'View Archive'!J$56,FALSE()))</f>
        <v/>
      </c>
      <c r="K100" s="77" t="str">
        <f aca="false">IF(ISNA(VLOOKUP($D100,'View Archive'!$A$43:$Q$55,'View Archive'!K$56,FALSE())),"",VLOOKUP($D100,'View Archive'!$A$43:$Q$55,'View Archive'!K$56,FALSE()))</f>
        <v/>
      </c>
      <c r="L100" s="77" t="str">
        <f aca="false">IF(ISNA(VLOOKUP($D100,'View Archive'!$A$43:$Q$55,'View Archive'!L$56,FALSE())),"",VLOOKUP($D100,'View Archive'!$A$43:$Q$55,'View Archive'!L$56,FALSE()))</f>
        <v/>
      </c>
      <c r="M100" s="77" t="str">
        <f aca="false">IF(ISNA(VLOOKUP($D100,'View Archive'!$A$43:$Q$55,'View Archive'!M$56,FALSE())),"",VLOOKUP($D100,'View Archive'!$A$43:$Q$55,'View Archive'!M$56,FALSE()))</f>
        <v/>
      </c>
      <c r="N100" s="77" t="str">
        <f aca="false">IF(ISNA(VLOOKUP($D100,'View Archive'!$A$43:$Q$55,'View Archive'!N$56,FALSE())),"",VLOOKUP($D100,'View Archive'!$A$43:$Q$55,'View Archive'!N$56,FALSE()))</f>
        <v/>
      </c>
      <c r="O100" s="77" t="str">
        <f aca="false">IF(ISNA(VLOOKUP($D100,'View Archive'!$A$43:$Q$55,'View Archive'!O$56,FALSE())),"",VLOOKUP($D100,'View Archive'!$A$43:$Q$55,'View Archive'!O$56,FALSE()))</f>
        <v/>
      </c>
      <c r="P100" s="77" t="str">
        <f aca="false">IF(ISNA(VLOOKUP($D100,'View Archive'!$A$43:$Q$55,'View Archive'!P$56,FALSE())),"",VLOOKUP($D100,'View Archive'!$A$43:$Q$55,'View Archive'!P$56,FALSE()))</f>
        <v/>
      </c>
      <c r="Q100" s="77" t="e">
        <f aca="false">IF(ISNA(VLOOKUP($D100,'View Archive'!$D$43:$Q$55,'View Archive'!Q$56,FALSE())),"",VLOOKUP($D100,'View Archive'!$D$43:$Q$55,'View Archive'!Q$56,FALSE()))</f>
        <v>#VALUE!</v>
      </c>
    </row>
    <row r="101" customFormat="false" ht="12.75" hidden="false" customHeight="false" outlineLevel="0" collapsed="false">
      <c r="A101" s="0" t="n">
        <f aca="false">A100+1</f>
        <v>8</v>
      </c>
      <c r="D101" s="0" t="n">
        <f aca="false">VLOOKUP($D$93,$D$57:$L$75,A101,FALSE())</f>
        <v>0</v>
      </c>
      <c r="E101" s="77" t="str">
        <f aca="false">IF(ISNA(VLOOKUP($D101,'View Archive'!$A$43:$Q$55,'View Archive'!E$56,FALSE())),"",VLOOKUP($D101,'View Archive'!$A$43:$Q$55,'View Archive'!E$56,FALSE()))</f>
        <v/>
      </c>
      <c r="F101" s="77" t="str">
        <f aca="false">IF(ISNA(VLOOKUP($D101,'View Archive'!$A$43:$Q$55,'View Archive'!F$56,FALSE())),"",VLOOKUP($D101,'View Archive'!$A$43:$Q$55,'View Archive'!F$56,FALSE()))</f>
        <v/>
      </c>
      <c r="G101" s="77" t="str">
        <f aca="false">IF(ISNA(VLOOKUP($D101,'View Archive'!$A$43:$Q$55,'View Archive'!G$56,FALSE())),"",VLOOKUP($D101,'View Archive'!$A$43:$Q$55,'View Archive'!G$56,FALSE()))</f>
        <v/>
      </c>
      <c r="H101" s="77" t="str">
        <f aca="false">IF(ISNA(VLOOKUP($D101,'View Archive'!$A$43:$Q$55,'View Archive'!H$56,FALSE())),"",VLOOKUP($D101,'View Archive'!$A$43:$Q$55,'View Archive'!H$56,FALSE()))</f>
        <v/>
      </c>
      <c r="I101" s="77" t="str">
        <f aca="false">IF(ISNA(VLOOKUP($D101,'View Archive'!$A$43:$Q$55,'View Archive'!I$56,FALSE())),"",VLOOKUP($D101,'View Archive'!$A$43:$Q$55,'View Archive'!I$56,FALSE()))</f>
        <v/>
      </c>
      <c r="J101" s="77" t="str">
        <f aca="false">IF(ISNA(VLOOKUP($D101,'View Archive'!$A$43:$Q$55,'View Archive'!J$56,FALSE())),"",VLOOKUP($D101,'View Archive'!$A$43:$Q$55,'View Archive'!J$56,FALSE()))</f>
        <v/>
      </c>
      <c r="K101" s="77" t="str">
        <f aca="false">IF(ISNA(VLOOKUP($D101,'View Archive'!$A$43:$Q$55,'View Archive'!K$56,FALSE())),"",VLOOKUP($D101,'View Archive'!$A$43:$Q$55,'View Archive'!K$56,FALSE()))</f>
        <v/>
      </c>
      <c r="L101" s="77" t="str">
        <f aca="false">IF(ISNA(VLOOKUP($D101,'View Archive'!$A$43:$Q$55,'View Archive'!L$56,FALSE())),"",VLOOKUP($D101,'View Archive'!$A$43:$Q$55,'View Archive'!L$56,FALSE()))</f>
        <v/>
      </c>
      <c r="M101" s="77" t="str">
        <f aca="false">IF(ISNA(VLOOKUP($D101,'View Archive'!$A$43:$Q$55,'View Archive'!M$56,FALSE())),"",VLOOKUP($D101,'View Archive'!$A$43:$Q$55,'View Archive'!M$56,FALSE()))</f>
        <v/>
      </c>
      <c r="N101" s="77" t="str">
        <f aca="false">IF(ISNA(VLOOKUP($D101,'View Archive'!$A$43:$Q$55,'View Archive'!N$56,FALSE())),"",VLOOKUP($D101,'View Archive'!$A$43:$Q$55,'View Archive'!N$56,FALSE()))</f>
        <v/>
      </c>
      <c r="O101" s="77" t="str">
        <f aca="false">IF(ISNA(VLOOKUP($D101,'View Archive'!$A$43:$Q$55,'View Archive'!O$56,FALSE())),"",VLOOKUP($D101,'View Archive'!$A$43:$Q$55,'View Archive'!O$56,FALSE()))</f>
        <v/>
      </c>
      <c r="P101" s="77" t="str">
        <f aca="false">IF(ISNA(VLOOKUP($D101,'View Archive'!$A$43:$Q$55,'View Archive'!P$56,FALSE())),"",VLOOKUP($D101,'View Archive'!$A$43:$Q$55,'View Archive'!P$56,FALSE()))</f>
        <v/>
      </c>
      <c r="Q101" s="77" t="e">
        <f aca="false">IF(ISNA(VLOOKUP($D101,'View Archive'!$D$43:$Q$55,'View Archive'!Q$56,FALSE())),"",VLOOKUP($D101,'View Archive'!$D$43:$Q$55,'View Archive'!Q$56,FALSE()))</f>
        <v>#VALUE!</v>
      </c>
    </row>
    <row r="102" customFormat="false" ht="12.75" hidden="false" customHeight="false" outlineLevel="0" collapsed="false">
      <c r="A102" s="0" t="n">
        <f aca="false">A101+1</f>
        <v>9</v>
      </c>
      <c r="D102" s="0" t="n">
        <f aca="false">VLOOKUP($D$93,$D$57:$L$75,A102,FALSE())</f>
        <v>0</v>
      </c>
      <c r="E102" s="77" t="str">
        <f aca="false">IF(ISNA(VLOOKUP($D102,'View Archive'!$A$43:$Q$55,'View Archive'!E$56,FALSE())),"",VLOOKUP($D102,'View Archive'!$A$43:$Q$55,'View Archive'!E$56,FALSE()))</f>
        <v/>
      </c>
      <c r="F102" s="77" t="str">
        <f aca="false">IF(ISNA(VLOOKUP($D102,'View Archive'!$A$43:$Q$55,'View Archive'!F$56,FALSE())),"",VLOOKUP($D102,'View Archive'!$A$43:$Q$55,'View Archive'!F$56,FALSE()))</f>
        <v/>
      </c>
      <c r="G102" s="77" t="str">
        <f aca="false">IF(ISNA(VLOOKUP($D102,'View Archive'!$A$43:$Q$55,'View Archive'!G$56,FALSE())),"",VLOOKUP($D102,'View Archive'!$A$43:$Q$55,'View Archive'!G$56,FALSE()))</f>
        <v/>
      </c>
      <c r="H102" s="77" t="str">
        <f aca="false">IF(ISNA(VLOOKUP($D102,'View Archive'!$A$43:$Q$55,'View Archive'!H$56,FALSE())),"",VLOOKUP($D102,'View Archive'!$A$43:$Q$55,'View Archive'!H$56,FALSE()))</f>
        <v/>
      </c>
      <c r="I102" s="77" t="str">
        <f aca="false">IF(ISNA(VLOOKUP($D102,'View Archive'!$A$43:$Q$55,'View Archive'!I$56,FALSE())),"",VLOOKUP($D102,'View Archive'!$A$43:$Q$55,'View Archive'!I$56,FALSE()))</f>
        <v/>
      </c>
      <c r="J102" s="77" t="str">
        <f aca="false">IF(ISNA(VLOOKUP($D102,'View Archive'!$A$43:$Q$55,'View Archive'!J$56,FALSE())),"",VLOOKUP($D102,'View Archive'!$A$43:$Q$55,'View Archive'!J$56,FALSE()))</f>
        <v/>
      </c>
      <c r="K102" s="77" t="str">
        <f aca="false">IF(ISNA(VLOOKUP($D102,'View Archive'!$A$43:$Q$55,'View Archive'!K$56,FALSE())),"",VLOOKUP($D102,'View Archive'!$A$43:$Q$55,'View Archive'!K$56,FALSE()))</f>
        <v/>
      </c>
      <c r="L102" s="77" t="str">
        <f aca="false">IF(ISNA(VLOOKUP($D102,'View Archive'!$A$43:$Q$55,'View Archive'!L$56,FALSE())),"",VLOOKUP($D102,'View Archive'!$A$43:$Q$55,'View Archive'!L$56,FALSE()))</f>
        <v/>
      </c>
      <c r="M102" s="77" t="str">
        <f aca="false">IF(ISNA(VLOOKUP($D102,'View Archive'!$A$43:$Q$55,'View Archive'!M$56,FALSE())),"",VLOOKUP($D102,'View Archive'!$A$43:$Q$55,'View Archive'!M$56,FALSE()))</f>
        <v/>
      </c>
      <c r="N102" s="77" t="str">
        <f aca="false">IF(ISNA(VLOOKUP($D102,'View Archive'!$A$43:$Q$55,'View Archive'!N$56,FALSE())),"",VLOOKUP($D102,'View Archive'!$A$43:$Q$55,'View Archive'!N$56,FALSE()))</f>
        <v/>
      </c>
      <c r="O102" s="77" t="str">
        <f aca="false">IF(ISNA(VLOOKUP($D102,'View Archive'!$A$43:$Q$55,'View Archive'!O$56,FALSE())),"",VLOOKUP($D102,'View Archive'!$A$43:$Q$55,'View Archive'!O$56,FALSE()))</f>
        <v/>
      </c>
      <c r="P102" s="77" t="str">
        <f aca="false">IF(ISNA(VLOOKUP($D102,'View Archive'!$A$43:$Q$55,'View Archive'!P$56,FALSE())),"",VLOOKUP($D102,'View Archive'!$A$43:$Q$55,'View Archive'!P$56,FALSE()))</f>
        <v/>
      </c>
      <c r="Q102" s="77" t="e">
        <f aca="false">IF(ISNA(VLOOKUP($D102,'View Archive'!$D$43:$Q$55,'View Archive'!Q$56,FALSE())),"",VLOOKUP($D102,'View Archive'!$D$43:$Q$55,'View Archive'!Q$56,FALSE()))</f>
        <v>#VALUE!</v>
      </c>
    </row>
    <row r="103" customFormat="false" ht="12.75" hidden="false" customHeight="false" outlineLevel="0" collapsed="false">
      <c r="A103" s="78"/>
      <c r="B103" s="78"/>
      <c r="C103" s="78"/>
      <c r="D103" s="78"/>
      <c r="E103" s="79"/>
      <c r="F103" s="79"/>
      <c r="G103" s="79"/>
      <c r="H103" s="79"/>
      <c r="I103" s="79"/>
      <c r="J103" s="78" t="s">
        <v>23879</v>
      </c>
      <c r="K103" s="78" t="s">
        <v>23879</v>
      </c>
      <c r="L103" s="79"/>
      <c r="M103" s="79"/>
      <c r="N103" s="79"/>
      <c r="O103" s="79"/>
      <c r="P103" s="79"/>
      <c r="Q103" s="78" t="s">
        <v>23879</v>
      </c>
      <c r="R103" s="78" t="s">
        <v>23879</v>
      </c>
      <c r="S103" s="78"/>
      <c r="T103" s="78"/>
    </row>
    <row r="104" customFormat="false" ht="12.75" hidden="false" customHeight="false" outlineLevel="0" collapsed="false">
      <c r="A104" s="21"/>
      <c r="B104" s="21"/>
      <c r="C104" s="21"/>
      <c r="D104" s="21"/>
      <c r="E104" s="21" t="s">
        <v>23880</v>
      </c>
      <c r="F104" s="21"/>
      <c r="G104" s="21" t="s">
        <v>23880</v>
      </c>
      <c r="H104" s="21" t="s">
        <v>23880</v>
      </c>
      <c r="I104" s="21"/>
      <c r="J104" s="21" t="s">
        <v>23880</v>
      </c>
      <c r="K104" s="21" t="s">
        <v>23880</v>
      </c>
      <c r="L104" s="21" t="s">
        <v>23881</v>
      </c>
      <c r="M104" s="21"/>
      <c r="N104" s="21" t="s">
        <v>23881</v>
      </c>
      <c r="O104" s="21" t="s">
        <v>23881</v>
      </c>
      <c r="P104" s="21"/>
      <c r="Q104" s="21" t="s">
        <v>23881</v>
      </c>
      <c r="R104" s="21" t="s">
        <v>23881</v>
      </c>
      <c r="S104" s="21" t="s">
        <v>23882</v>
      </c>
      <c r="T104" s="21" t="s">
        <v>23882</v>
      </c>
    </row>
    <row r="105" customFormat="false" ht="12.75" hidden="false" customHeight="false" outlineLevel="0" collapsed="false">
      <c r="A105" s="80"/>
      <c r="B105" s="80"/>
      <c r="C105" s="80"/>
      <c r="D105" s="80" t="s">
        <v>23883</v>
      </c>
      <c r="E105" s="80" t="s">
        <v>23884</v>
      </c>
      <c r="F105" s="80" t="s">
        <v>23790</v>
      </c>
      <c r="G105" s="80" t="str">
        <f aca="false">E105</f>
        <v>daily P&amp;L</v>
      </c>
      <c r="H105" s="80" t="s">
        <v>23885</v>
      </c>
      <c r="I105" s="80" t="s">
        <v>23790</v>
      </c>
      <c r="J105" s="80" t="s">
        <v>23886</v>
      </c>
      <c r="K105" s="80" t="s">
        <v>23886</v>
      </c>
      <c r="L105" s="80" t="s">
        <v>23884</v>
      </c>
      <c r="M105" s="80" t="s">
        <v>23790</v>
      </c>
      <c r="N105" s="80" t="str">
        <f aca="false">L105</f>
        <v>daily P&amp;L</v>
      </c>
      <c r="O105" s="80" t="s">
        <v>23885</v>
      </c>
      <c r="P105" s="80" t="s">
        <v>23790</v>
      </c>
      <c r="Q105" s="80" t="s">
        <v>23886</v>
      </c>
      <c r="R105" s="80" t="s">
        <v>23887</v>
      </c>
      <c r="S105" s="80" t="s">
        <v>23884</v>
      </c>
      <c r="T105" s="80" t="s">
        <v>23888</v>
      </c>
    </row>
    <row r="106" customFormat="false" ht="12.75" hidden="false" customHeight="false" outlineLevel="0" collapsed="false">
      <c r="D106" s="0" t="n">
        <f aca="false">IF(E106&lt;H106*0.9,1,0)</f>
        <v>0</v>
      </c>
      <c r="E106" s="4" t="n">
        <f aca="false">IF($E$1="Dana Davis",'P&amp;L'!D16,IF($E$1="Rob Benson",'P&amp;L'!E16,IF($E$1="Fletcher Sturm",'P&amp;L'!F16,IF($E$1="Rogers Herndon",'P&amp;L'!H16,IF($E$1="Doug Gilbert-Smith",'P&amp;L'!L16,IF($E$1="kevin presto",'P&amp;L'!R16+'P&amp;L'!BD16))))))</f>
        <v>-1083351.89729838</v>
      </c>
      <c r="F106" s="7" t="n">
        <v>36901</v>
      </c>
      <c r="G106" s="4" t="n">
        <f aca="false">E106</f>
        <v>-1083351.89729838</v>
      </c>
      <c r="H106" s="4" t="n">
        <f aca="false">-VLOOKUP($D$93,'View Archive'!$C$5:$AH$55,'View Archive'!E$1,FALSE())</f>
        <v>-2645205.91393692</v>
      </c>
      <c r="I106" s="7" t="n">
        <f aca="false">F106</f>
        <v>36901</v>
      </c>
      <c r="J106" s="4" t="n">
        <f aca="false">E106+IF($E$1="Dana Davis",'P&amp;L'!D14,IF($E$1="Rob Benson",'P&amp;L'!E14,IF($E$1="Fletcher Sturm",'P&amp;L'!F14,IF($E$1="Rogers Herndon",'P&amp;L'!H14,IF($E$1="Doug Gilbert-Smith",'P&amp;L'!L14,IF($E$1="kevin presto",'P&amp;L'!R14))))))</f>
        <v>434758.205783815</v>
      </c>
      <c r="K106" s="4" t="n">
        <f aca="false">VLOOKUP($G$1,$I$106:$J$161,2)</f>
        <v>434758.205783815</v>
      </c>
      <c r="L106" s="4" t="n">
        <f aca="false">IF($E$1="Dana Davis",0,IF($E$1="Rob Benson",0,IF($E$1="Fletcher Sturm",'P&amp;L'!DI16,IF($E$1="Rogers Herndon",'P&amp;L'!DE16+'P&amp;L'!DH16,IF($E$1="Doug Gilbert-Smith",'P&amp;L'!N16,IF($E$1="kevin presto",'P&amp;L'!CU16))))))</f>
        <v>531843</v>
      </c>
      <c r="M106" s="7" t="n">
        <f aca="false">F106</f>
        <v>36901</v>
      </c>
      <c r="N106" s="4" t="n">
        <f aca="false">L106</f>
        <v>531843</v>
      </c>
      <c r="O106" s="4" t="n">
        <f aca="false">-VLOOKUP($E$1,'View Archive'!$C$5:$AH$55,'View Archive'!E$1,FALSE())</f>
        <v>-0</v>
      </c>
      <c r="P106" s="7" t="n">
        <f aca="false">M106</f>
        <v>36901</v>
      </c>
      <c r="Q106" s="4" t="n">
        <f aca="false">L106+IF($E$1="Dana Davis",0,IF($E$1="Rob Benson",0,IF($E$1="Fletcher Sturm",'P&amp;L'!DI14,IF($E$1="Rogers Herndon",'P&amp;L'!DE14+'P&amp;L'!DH14,IF($E$1="Doug Gilbert-Smith",'P&amp;L'!N14,IF($E$1="kevin presto",'P&amp;L'!CU14))))))</f>
        <v>209239</v>
      </c>
      <c r="R106" s="4" t="n">
        <f aca="false">VLOOKUP($G$1,$P$106:$Q$161,2)</f>
        <v>209239</v>
      </c>
      <c r="S106" s="4" t="n">
        <f aca="false">IF(ISERR(G106+N106),"",(G106+N106))</f>
        <v>-551508.89729838</v>
      </c>
      <c r="T106" s="4" t="n">
        <f aca="false">K106+R106</f>
        <v>643997.205783815</v>
      </c>
    </row>
    <row r="107" customFormat="false" ht="12.75" hidden="false" customHeight="false" outlineLevel="0" collapsed="false">
      <c r="D107" s="0" t="n">
        <f aca="false">IF(E107&lt;H107*0.9,1,0)</f>
        <v>0</v>
      </c>
      <c r="E107" s="4" t="n">
        <f aca="false">IF($E$1="Dana Davis",'P&amp;L'!D17,IF($E$1="Rob Benson",'P&amp;L'!E17,IF($E$1="Fletcher Sturm",'P&amp;L'!F17,IF($E$1="Rogers Herndon",'P&amp;L'!H17,IF($E$1="Doug Gilbert-Smith",'P&amp;L'!L17,IF($E$1="kevin presto",'P&amp;L'!R17+'P&amp;L'!BD17))))))</f>
        <v>-54537.7811835166</v>
      </c>
      <c r="F107" s="7" t="n">
        <v>36902</v>
      </c>
      <c r="G107" s="4" t="str">
        <f aca="false">IF($F107&gt;$G$1,"",E107)</f>
        <v/>
      </c>
      <c r="H107" s="4" t="n">
        <f aca="false">-VLOOKUP($D$93,'View Archive'!$C$5:$AH$55,'View Archive'!E$1,FALSE())</f>
        <v>-2645205.91393692</v>
      </c>
      <c r="I107" s="7" t="n">
        <f aca="false">F107</f>
        <v>36902</v>
      </c>
      <c r="J107" s="4" t="str">
        <f aca="false">IF(F107&gt;$G$1,"",J106+E107)</f>
        <v/>
      </c>
      <c r="K107" s="4" t="n">
        <f aca="false">VLOOKUP($G$1,$I$106:$J$161,2)</f>
        <v>434758.205783815</v>
      </c>
      <c r="L107" s="4" t="n">
        <f aca="false">IF($E$1="Dana Davis",0,IF($E$1="Rob Benson",0,IF($E$1="Fletcher Sturm",'P&amp;L'!DI17,IF($E$1="Rogers Herndon",'P&amp;L'!DE17+'P&amp;L'!DH17,IF($E$1="Doug Gilbert-Smith",'P&amp;L'!N17,IF($E$1="kevin presto",'P&amp;L'!CU17))))))</f>
        <v>33590</v>
      </c>
      <c r="M107" s="7" t="n">
        <v>36902</v>
      </c>
      <c r="N107" s="4" t="str">
        <f aca="false">IF($F107&gt;$G$1,"",L107)</f>
        <v/>
      </c>
      <c r="O107" s="4" t="n">
        <f aca="false">O106</f>
        <v>-0</v>
      </c>
      <c r="P107" s="7" t="n">
        <f aca="false">M107</f>
        <v>36902</v>
      </c>
      <c r="Q107" s="4" t="str">
        <f aca="false">IF(M107&gt;$G$1,"",Q106+L107)</f>
        <v/>
      </c>
      <c r="R107" s="4" t="n">
        <f aca="false">VLOOKUP($G$1,$P$106:$Q$161,2)</f>
        <v>209239</v>
      </c>
      <c r="S107" s="4" t="str">
        <f aca="false">IF(ISERR(G107+N107),"",(G107+N107))</f>
        <v/>
      </c>
      <c r="T107" s="4" t="n">
        <f aca="false">K107+R107</f>
        <v>643997.205783815</v>
      </c>
    </row>
    <row r="108" customFormat="false" ht="12.75" hidden="false" customHeight="false" outlineLevel="0" collapsed="false">
      <c r="D108" s="0" t="n">
        <f aca="false">IF(E108&lt;H108*0.9,1,0)</f>
        <v>0</v>
      </c>
      <c r="E108" s="4" t="n">
        <f aca="false">IF($E$1="Dana Davis",'P&amp;L'!D18,IF($E$1="Rob Benson",'P&amp;L'!E18,IF($E$1="Fletcher Sturm",'P&amp;L'!F18,IF($E$1="Rogers Herndon",'P&amp;L'!H18,IF($E$1="Doug Gilbert-Smith",'P&amp;L'!L18,IF($E$1="kevin presto",'P&amp;L'!R18+'P&amp;L'!BD18))))))</f>
        <v>-703353.413159165</v>
      </c>
      <c r="F108" s="7" t="n">
        <v>36903</v>
      </c>
      <c r="G108" s="4" t="str">
        <f aca="false">IF(F108&gt;$G$1,"",E108)</f>
        <v/>
      </c>
      <c r="H108" s="4" t="n">
        <f aca="false">H107</f>
        <v>-2645205.91393692</v>
      </c>
      <c r="I108" s="7" t="n">
        <f aca="false">F108</f>
        <v>36903</v>
      </c>
      <c r="J108" s="4" t="str">
        <f aca="false">IF(F108&gt;$G$1,"",J107+E108)</f>
        <v/>
      </c>
      <c r="K108" s="4" t="n">
        <f aca="false">VLOOKUP($G$1,$I$106:$J$161,2)</f>
        <v>434758.205783815</v>
      </c>
      <c r="L108" s="4" t="n">
        <f aca="false">IF($E$1="Dana Davis",0,IF($E$1="Rob Benson",0,IF($E$1="Fletcher Sturm",'P&amp;L'!DI18,IF($E$1="Rogers Herndon",'P&amp;L'!DE18+'P&amp;L'!DH18,IF($E$1="Doug Gilbert-Smith",'P&amp;L'!N18,IF($E$1="kevin presto",'P&amp;L'!CU18))))))</f>
        <v>70497</v>
      </c>
      <c r="M108" s="7" t="n">
        <v>36903</v>
      </c>
      <c r="N108" s="4" t="str">
        <f aca="false">IF(M108&gt;$G$1,"",L108)</f>
        <v/>
      </c>
      <c r="O108" s="4" t="n">
        <f aca="false">O107</f>
        <v>-0</v>
      </c>
      <c r="P108" s="7" t="n">
        <f aca="false">M108</f>
        <v>36903</v>
      </c>
      <c r="Q108" s="4" t="str">
        <f aca="false">IF(M108&gt;$G$1,"",Q107+L108)</f>
        <v/>
      </c>
      <c r="R108" s="4" t="n">
        <f aca="false">VLOOKUP($G$1,$P$106:$Q$161,2)</f>
        <v>209239</v>
      </c>
      <c r="S108" s="4" t="str">
        <f aca="false">IF(ISERR(G108+N108),"",(G108+N108))</f>
        <v/>
      </c>
      <c r="T108" s="4" t="n">
        <f aca="false">K108+R108</f>
        <v>643997.205783815</v>
      </c>
    </row>
    <row r="109" customFormat="false" ht="12.75" hidden="false" customHeight="false" outlineLevel="0" collapsed="false">
      <c r="D109" s="0" t="n">
        <f aca="false">IF(E109&lt;H109*0.9,1,0)</f>
        <v>0</v>
      </c>
      <c r="E109" s="4" t="n">
        <f aca="false">IF($E$1="Dana Davis",'P&amp;L'!D19,IF($E$1="Rob Benson",'P&amp;L'!E19,IF($E$1="Fletcher Sturm",'P&amp;L'!F19,IF($E$1="Rogers Herndon",'P&amp;L'!H19,IF($E$1="Doug Gilbert-Smith",'P&amp;L'!L19,IF($E$1="kevin presto",'P&amp;L'!R19+'P&amp;L'!BD19))))))</f>
        <v>141606.9756658</v>
      </c>
      <c r="F109" s="7" t="n">
        <v>36907</v>
      </c>
      <c r="G109" s="4" t="str">
        <f aca="false">IF(F109&gt;$G$1,"",E109)</f>
        <v/>
      </c>
      <c r="H109" s="4" t="n">
        <f aca="false">H108</f>
        <v>-2645205.91393692</v>
      </c>
      <c r="I109" s="7" t="n">
        <f aca="false">F109</f>
        <v>36907</v>
      </c>
      <c r="J109" s="4" t="str">
        <f aca="false">IF(F109&gt;$G$1,"",J108+E109)</f>
        <v/>
      </c>
      <c r="K109" s="4" t="n">
        <f aca="false">VLOOKUP($G$1,$I$106:$J$161,2)</f>
        <v>434758.205783815</v>
      </c>
      <c r="L109" s="4" t="n">
        <f aca="false">IF($E$1="Dana Davis",0,IF($E$1="Rob Benson",0,IF($E$1="Fletcher Sturm",'P&amp;L'!DI19,IF($E$1="Rogers Herndon",'P&amp;L'!DE19+'P&amp;L'!DH19,IF($E$1="Doug Gilbert-Smith",'P&amp;L'!N19,IF($E$1="kevin presto",'P&amp;L'!CU19))))))</f>
        <v>-19773</v>
      </c>
      <c r="M109" s="7" t="n">
        <v>36907</v>
      </c>
      <c r="N109" s="4" t="str">
        <f aca="false">IF(M109&gt;$G$1,"",L109)</f>
        <v/>
      </c>
      <c r="O109" s="4" t="n">
        <f aca="false">O108</f>
        <v>-0</v>
      </c>
      <c r="P109" s="7" t="n">
        <f aca="false">M109</f>
        <v>36907</v>
      </c>
      <c r="Q109" s="4" t="str">
        <f aca="false">IF(M109&gt;$G$1,"",Q108+L109)</f>
        <v/>
      </c>
      <c r="R109" s="4" t="n">
        <f aca="false">VLOOKUP($G$1,$P$106:$Q$161,2)</f>
        <v>209239</v>
      </c>
      <c r="S109" s="4" t="str">
        <f aca="false">IF(ISERR(G109+N109),"",(G109+N109))</f>
        <v/>
      </c>
      <c r="T109" s="4" t="n">
        <f aca="false">K109+R109</f>
        <v>643997.205783815</v>
      </c>
    </row>
    <row r="110" customFormat="false" ht="12.75" hidden="false" customHeight="false" outlineLevel="0" collapsed="false">
      <c r="D110" s="0" t="n">
        <f aca="false">IF(E110&lt;H110*0.9,1,0)</f>
        <v>0</v>
      </c>
      <c r="E110" s="4" t="n">
        <f aca="false">IF($E$1="Dana Davis",'P&amp;L'!D20,IF($E$1="Rob Benson",'P&amp;L'!E20,IF($E$1="Fletcher Sturm",'P&amp;L'!F20,IF($E$1="Rogers Herndon",'P&amp;L'!H20,IF($E$1="Doug Gilbert-Smith",'P&amp;L'!L20,IF($E$1="kevin presto",'P&amp;L'!R20+'P&amp;L'!BD20))))))</f>
        <v>92242.8256504973</v>
      </c>
      <c r="F110" s="7" t="n">
        <v>36908</v>
      </c>
      <c r="G110" s="4" t="str">
        <f aca="false">IF(F110&gt;$G$1,"",E110)</f>
        <v/>
      </c>
      <c r="H110" s="4" t="n">
        <f aca="false">H109</f>
        <v>-2645205.91393692</v>
      </c>
      <c r="I110" s="7" t="n">
        <f aca="false">F110</f>
        <v>36908</v>
      </c>
      <c r="J110" s="4" t="str">
        <f aca="false">IF(F110&gt;$G$1,"",J109+E110)</f>
        <v/>
      </c>
      <c r="K110" s="4" t="n">
        <f aca="false">VLOOKUP($G$1,$I$106:$J$161,2)</f>
        <v>434758.205783815</v>
      </c>
      <c r="L110" s="4" t="n">
        <f aca="false">IF($E$1="Dana Davis",0,IF($E$1="Rob Benson",0,IF($E$1="Fletcher Sturm",'P&amp;L'!DI20,IF($E$1="Rogers Herndon",'P&amp;L'!DE20+'P&amp;L'!DH20,IF($E$1="Doug Gilbert-Smith",'P&amp;L'!N20,IF($E$1="kevin presto",'P&amp;L'!CU20))))))</f>
        <v>-441969</v>
      </c>
      <c r="M110" s="7" t="n">
        <v>36908</v>
      </c>
      <c r="N110" s="4" t="str">
        <f aca="false">IF(M110&gt;$G$1,"",L110)</f>
        <v/>
      </c>
      <c r="O110" s="4" t="n">
        <f aca="false">O109</f>
        <v>-0</v>
      </c>
      <c r="P110" s="7" t="n">
        <f aca="false">M110</f>
        <v>36908</v>
      </c>
      <c r="Q110" s="4" t="str">
        <f aca="false">IF(M110&gt;$G$1,"",Q109+L110)</f>
        <v/>
      </c>
      <c r="R110" s="4" t="n">
        <f aca="false">VLOOKUP($G$1,$P$106:$Q$161,2)</f>
        <v>209239</v>
      </c>
      <c r="S110" s="4" t="str">
        <f aca="false">IF(ISERR(G110+N110),"",(G110+N110))</f>
        <v/>
      </c>
      <c r="T110" s="4" t="n">
        <f aca="false">K110+R110</f>
        <v>643997.205783815</v>
      </c>
    </row>
    <row r="111" customFormat="false" ht="12.75" hidden="false" customHeight="false" outlineLevel="0" collapsed="false">
      <c r="D111" s="0" t="n">
        <f aca="false">IF(E111&lt;H111*0.9,1,0)</f>
        <v>0</v>
      </c>
      <c r="E111" s="4" t="n">
        <f aca="false">IF($E$1="Dana Davis",'P&amp;L'!D21,IF($E$1="Rob Benson",'P&amp;L'!E21,IF($E$1="Fletcher Sturm",'P&amp;L'!F21,IF($E$1="Rogers Herndon",'P&amp;L'!H21,IF($E$1="Doug Gilbert-Smith",'P&amp;L'!L21,IF($E$1="kevin presto",'P&amp;L'!R21+'P&amp;L'!BD21))))))</f>
        <v>80054.2226730594</v>
      </c>
      <c r="F111" s="7" t="n">
        <v>36909</v>
      </c>
      <c r="G111" s="4" t="str">
        <f aca="false">IF(F111&gt;$G$1,"",E111)</f>
        <v/>
      </c>
      <c r="H111" s="4" t="n">
        <f aca="false">H110</f>
        <v>-2645205.91393692</v>
      </c>
      <c r="I111" s="7" t="n">
        <f aca="false">F111</f>
        <v>36909</v>
      </c>
      <c r="J111" s="4" t="str">
        <f aca="false">IF(F111&gt;$G$1,"",J110+E111)</f>
        <v/>
      </c>
      <c r="K111" s="4" t="n">
        <f aca="false">VLOOKUP($G$1,$I$106:$J$161,2)</f>
        <v>434758.205783815</v>
      </c>
      <c r="L111" s="4" t="n">
        <f aca="false">IF($E$1="Dana Davis",0,IF($E$1="Rob Benson",0,IF($E$1="Fletcher Sturm",'P&amp;L'!DI21,IF($E$1="Rogers Herndon",'P&amp;L'!DE21+'P&amp;L'!DH21,IF($E$1="Doug Gilbert-Smith",'P&amp;L'!N21,IF($E$1="kevin presto",'P&amp;L'!CU21))))))</f>
        <v>87835</v>
      </c>
      <c r="M111" s="7" t="n">
        <v>36909</v>
      </c>
      <c r="N111" s="4" t="str">
        <f aca="false">IF(M111&gt;$G$1,"",L111)</f>
        <v/>
      </c>
      <c r="O111" s="4" t="n">
        <f aca="false">O110</f>
        <v>-0</v>
      </c>
      <c r="P111" s="7" t="n">
        <f aca="false">M111</f>
        <v>36909</v>
      </c>
      <c r="Q111" s="4" t="str">
        <f aca="false">IF(M111&gt;$G$1,"",Q110+L111)</f>
        <v/>
      </c>
      <c r="R111" s="4" t="n">
        <f aca="false">VLOOKUP($G$1,$P$106:$Q$161,2)</f>
        <v>209239</v>
      </c>
      <c r="S111" s="4" t="str">
        <f aca="false">IF(ISERR(G111+N111),"",(G111+N111))</f>
        <v/>
      </c>
      <c r="T111" s="4" t="n">
        <f aca="false">K111+R111</f>
        <v>643997.205783815</v>
      </c>
    </row>
    <row r="112" customFormat="false" ht="12.75" hidden="false" customHeight="false" outlineLevel="0" collapsed="false">
      <c r="D112" s="0" t="n">
        <f aca="false">IF(E112&lt;H112*0.9,1,0)</f>
        <v>0</v>
      </c>
      <c r="E112" s="4" t="n">
        <f aca="false">IF($E$1="Dana Davis",'P&amp;L'!D22,IF($E$1="Rob Benson",'P&amp;L'!E22,IF($E$1="Fletcher Sturm",'P&amp;L'!F22,IF($E$1="Rogers Herndon",'P&amp;L'!H22,IF($E$1="Doug Gilbert-Smith",'P&amp;L'!L22,IF($E$1="kevin presto",'P&amp;L'!R22+'P&amp;L'!BD22))))))</f>
        <v>269469.791198745</v>
      </c>
      <c r="F112" s="7" t="n">
        <v>36910</v>
      </c>
      <c r="G112" s="4" t="str">
        <f aca="false">IF(F112&gt;$G$1,"",E112)</f>
        <v/>
      </c>
      <c r="H112" s="4" t="n">
        <f aca="false">H111</f>
        <v>-2645205.91393692</v>
      </c>
      <c r="I112" s="7" t="n">
        <f aca="false">F112</f>
        <v>36910</v>
      </c>
      <c r="J112" s="4" t="str">
        <f aca="false">IF(F112&gt;$G$1,"",J111+E112)</f>
        <v/>
      </c>
      <c r="K112" s="4" t="n">
        <f aca="false">VLOOKUP($G$1,$I$106:$J$161,2)</f>
        <v>434758.205783815</v>
      </c>
      <c r="L112" s="4" t="n">
        <f aca="false">IF($E$1="Dana Davis",0,IF($E$1="Rob Benson",0,IF($E$1="Fletcher Sturm",'P&amp;L'!DI22,IF($E$1="Rogers Herndon",'P&amp;L'!DE22+'P&amp;L'!DH22,IF($E$1="Doug Gilbert-Smith",'P&amp;L'!N22,IF($E$1="kevin presto",'P&amp;L'!CU22))))))</f>
        <v>-35569</v>
      </c>
      <c r="M112" s="7" t="n">
        <v>36910</v>
      </c>
      <c r="N112" s="4" t="str">
        <f aca="false">IF(M112&gt;$G$1,"",L112)</f>
        <v/>
      </c>
      <c r="O112" s="4" t="n">
        <f aca="false">O111</f>
        <v>-0</v>
      </c>
      <c r="P112" s="7" t="n">
        <f aca="false">M112</f>
        <v>36910</v>
      </c>
      <c r="Q112" s="4" t="str">
        <f aca="false">IF(M112&gt;$G$1,"",Q111+L112)</f>
        <v/>
      </c>
      <c r="R112" s="4" t="n">
        <f aca="false">VLOOKUP($G$1,$P$106:$Q$161,2)</f>
        <v>209239</v>
      </c>
      <c r="S112" s="4" t="str">
        <f aca="false">IF(ISERR(G112+N112),"",(G112+N112))</f>
        <v/>
      </c>
      <c r="T112" s="4" t="n">
        <f aca="false">K112+R112</f>
        <v>643997.205783815</v>
      </c>
    </row>
    <row r="113" customFormat="false" ht="12.75" hidden="false" customHeight="false" outlineLevel="0" collapsed="false">
      <c r="D113" s="0" t="n">
        <f aca="false">IF(E113&lt;H113*0.9,1,0)</f>
        <v>0</v>
      </c>
      <c r="E113" s="4" t="n">
        <f aca="false">IF($E$1="Dana Davis",'P&amp;L'!D23,IF($E$1="Rob Benson",'P&amp;L'!E23,IF($E$1="Fletcher Sturm",'P&amp;L'!F23,IF($E$1="Rogers Herndon",'P&amp;L'!H23,IF($E$1="Doug Gilbert-Smith",'P&amp;L'!L23,IF($E$1="kevin presto",'P&amp;L'!R23+'P&amp;L'!BD23))))))</f>
        <v>-102091.875437892</v>
      </c>
      <c r="F113" s="7" t="n">
        <v>36913</v>
      </c>
      <c r="G113" s="4" t="str">
        <f aca="false">IF(F113&gt;$G$1,"",E113)</f>
        <v/>
      </c>
      <c r="H113" s="4" t="n">
        <f aca="false">H112</f>
        <v>-2645205.91393692</v>
      </c>
      <c r="I113" s="7" t="n">
        <f aca="false">F113</f>
        <v>36913</v>
      </c>
      <c r="J113" s="4" t="str">
        <f aca="false">IF(F113&gt;$G$1,"",J112+E113)</f>
        <v/>
      </c>
      <c r="K113" s="4" t="n">
        <f aca="false">VLOOKUP($G$1,$I$106:$J$161,2)</f>
        <v>434758.205783815</v>
      </c>
      <c r="L113" s="4" t="n">
        <f aca="false">IF($E$1="Dana Davis",0,IF($E$1="Rob Benson",0,IF($E$1="Fletcher Sturm",'P&amp;L'!DI23,IF($E$1="Rogers Herndon",'P&amp;L'!DE23+'P&amp;L'!DH23,IF($E$1="Doug Gilbert-Smith",'P&amp;L'!N23,IF($E$1="kevin presto",'P&amp;L'!CU23))))))</f>
        <v>-17265</v>
      </c>
      <c r="M113" s="7" t="n">
        <v>36913</v>
      </c>
      <c r="N113" s="4" t="str">
        <f aca="false">IF(M113&gt;$G$1,"",L113)</f>
        <v/>
      </c>
      <c r="O113" s="4" t="n">
        <f aca="false">O112</f>
        <v>-0</v>
      </c>
      <c r="P113" s="7" t="n">
        <f aca="false">M113</f>
        <v>36913</v>
      </c>
      <c r="Q113" s="4" t="str">
        <f aca="false">IF(M113&gt;$G$1,"",Q112+L113)</f>
        <v/>
      </c>
      <c r="R113" s="4" t="n">
        <f aca="false">VLOOKUP($G$1,$P$106:$Q$161,2)</f>
        <v>209239</v>
      </c>
      <c r="S113" s="4" t="str">
        <f aca="false">IF(ISERR(G113+N113),"",(G113+N113))</f>
        <v/>
      </c>
      <c r="T113" s="4" t="n">
        <f aca="false">K113+R113</f>
        <v>643997.205783815</v>
      </c>
    </row>
    <row r="114" customFormat="false" ht="12.75" hidden="false" customHeight="false" outlineLevel="0" collapsed="false">
      <c r="D114" s="0" t="n">
        <f aca="false">IF(E114&lt;H114*0.9,1,0)</f>
        <v>0</v>
      </c>
      <c r="E114" s="4" t="n">
        <f aca="false">IF($E$1="Dana Davis",'P&amp;L'!D24,IF($E$1="Rob Benson",'P&amp;L'!E24,IF($E$1="Fletcher Sturm",'P&amp;L'!F24,IF($E$1="Rogers Herndon",'P&amp;L'!H24,IF($E$1="Doug Gilbert-Smith",'P&amp;L'!L24,IF($E$1="kevin presto",'P&amp;L'!R24+'P&amp;L'!BD24))))))</f>
        <v>1342706.35211649</v>
      </c>
      <c r="F114" s="7" t="n">
        <v>36914</v>
      </c>
      <c r="G114" s="4" t="str">
        <f aca="false">IF(F114&gt;$G$1,"",E114)</f>
        <v/>
      </c>
      <c r="H114" s="4" t="n">
        <f aca="false">H113</f>
        <v>-2645205.91393692</v>
      </c>
      <c r="I114" s="7" t="n">
        <f aca="false">F114</f>
        <v>36914</v>
      </c>
      <c r="J114" s="4" t="str">
        <f aca="false">IF(F114&gt;$G$1,"",J113+E114)</f>
        <v/>
      </c>
      <c r="K114" s="4" t="n">
        <f aca="false">VLOOKUP($G$1,$I$106:$J$161,2)</f>
        <v>434758.205783815</v>
      </c>
      <c r="L114" s="4" t="n">
        <f aca="false">IF($E$1="Dana Davis",0,IF($E$1="Rob Benson",0,IF($E$1="Fletcher Sturm",'P&amp;L'!DI24,IF($E$1="Rogers Herndon",'P&amp;L'!DE24+'P&amp;L'!DH24,IF($E$1="Doug Gilbert-Smith",'P&amp;L'!N24,IF($E$1="kevin presto",'P&amp;L'!CU24))))))</f>
        <v>236766</v>
      </c>
      <c r="M114" s="7" t="n">
        <v>36914</v>
      </c>
      <c r="N114" s="4" t="str">
        <f aca="false">IF(M114&gt;$G$1,"",L114)</f>
        <v/>
      </c>
      <c r="O114" s="4" t="n">
        <f aca="false">O113</f>
        <v>-0</v>
      </c>
      <c r="P114" s="7" t="n">
        <f aca="false">M114</f>
        <v>36914</v>
      </c>
      <c r="Q114" s="4" t="str">
        <f aca="false">IF(M114&gt;$G$1,"",Q113+L114)</f>
        <v/>
      </c>
      <c r="R114" s="4" t="n">
        <f aca="false">VLOOKUP($G$1,$P$106:$Q$161,2)</f>
        <v>209239</v>
      </c>
      <c r="S114" s="4" t="str">
        <f aca="false">IF(ISERR(G114+N114),"",(G114+N114))</f>
        <v/>
      </c>
      <c r="T114" s="4" t="n">
        <f aca="false">K114+R114</f>
        <v>643997.205783815</v>
      </c>
    </row>
    <row r="115" customFormat="false" ht="12.75" hidden="false" customHeight="false" outlineLevel="0" collapsed="false">
      <c r="D115" s="0" t="n">
        <f aca="false">IF(E115&lt;H115*0.9,1,0)</f>
        <v>0</v>
      </c>
      <c r="E115" s="4" t="n">
        <f aca="false">IF($E$1="Dana Davis",'P&amp;L'!D25,IF($E$1="Rob Benson",'P&amp;L'!E25,IF($E$1="Fletcher Sturm",'P&amp;L'!F25,IF($E$1="Rogers Herndon",'P&amp;L'!H25,IF($E$1="Doug Gilbert-Smith",'P&amp;L'!L25,IF($E$1="kevin presto",'P&amp;L'!R25+'P&amp;L'!BD25))))))</f>
        <v>-987827.162454552</v>
      </c>
      <c r="F115" s="7" t="n">
        <v>36915</v>
      </c>
      <c r="G115" s="4" t="str">
        <f aca="false">IF(F115&gt;$G$1,"",E115)</f>
        <v/>
      </c>
      <c r="H115" s="4" t="n">
        <f aca="false">H114</f>
        <v>-2645205.91393692</v>
      </c>
      <c r="I115" s="7" t="n">
        <f aca="false">F115</f>
        <v>36915</v>
      </c>
      <c r="J115" s="4" t="str">
        <f aca="false">IF(F115&gt;$G$1,"",J114+E115)</f>
        <v/>
      </c>
      <c r="K115" s="4" t="n">
        <f aca="false">VLOOKUP($G$1,$I$106:$J$161,2)</f>
        <v>434758.205783815</v>
      </c>
      <c r="L115" s="4" t="n">
        <f aca="false">IF($E$1="Dana Davis",0,IF($E$1="Rob Benson",0,IF($E$1="Fletcher Sturm",'P&amp;L'!DI25,IF($E$1="Rogers Herndon",'P&amp;L'!DE25+'P&amp;L'!DH25,IF($E$1="Doug Gilbert-Smith",'P&amp;L'!N25,IF($E$1="kevin presto",'P&amp;L'!CU25))))))</f>
        <v>-103294</v>
      </c>
      <c r="M115" s="7" t="n">
        <v>36915</v>
      </c>
      <c r="N115" s="4" t="str">
        <f aca="false">IF(M115&gt;$G$1,"",L115)</f>
        <v/>
      </c>
      <c r="O115" s="4" t="n">
        <f aca="false">O114</f>
        <v>-0</v>
      </c>
      <c r="P115" s="7" t="n">
        <f aca="false">M115</f>
        <v>36915</v>
      </c>
      <c r="Q115" s="4" t="str">
        <f aca="false">IF(M115&gt;$G$1,"",Q114+L115)</f>
        <v/>
      </c>
      <c r="R115" s="4" t="n">
        <f aca="false">VLOOKUP($G$1,$P$106:$Q$161,2)</f>
        <v>209239</v>
      </c>
      <c r="S115" s="4" t="str">
        <f aca="false">IF(ISERR(G115+N115),"",(G115+N115))</f>
        <v/>
      </c>
      <c r="T115" s="4" t="n">
        <f aca="false">K115+R115</f>
        <v>643997.205783815</v>
      </c>
    </row>
    <row r="116" customFormat="false" ht="12.75" hidden="false" customHeight="false" outlineLevel="0" collapsed="false">
      <c r="D116" s="0" t="n">
        <f aca="false">IF(E116&lt;H116*0.9,1,0)</f>
        <v>0</v>
      </c>
      <c r="E116" s="4" t="n">
        <f aca="false">IF($E$1="Dana Davis",'P&amp;L'!D26,IF($E$1="Rob Benson",'P&amp;L'!E26,IF($E$1="Fletcher Sturm",'P&amp;L'!F26,IF($E$1="Rogers Herndon",'P&amp;L'!H26,IF($E$1="Doug Gilbert-Smith",'P&amp;L'!L26,IF($E$1="kevin presto",'P&amp;L'!R26+'P&amp;L'!BD26))))))</f>
        <v>-74257.2787562124</v>
      </c>
      <c r="F116" s="7" t="n">
        <v>36916</v>
      </c>
      <c r="G116" s="4" t="str">
        <f aca="false">IF(F116&gt;$G$1,"",E116)</f>
        <v/>
      </c>
      <c r="H116" s="4" t="n">
        <f aca="false">H115</f>
        <v>-2645205.91393692</v>
      </c>
      <c r="I116" s="7" t="n">
        <f aca="false">F116</f>
        <v>36916</v>
      </c>
      <c r="J116" s="4" t="str">
        <f aca="false">IF(F116&gt;$G$1,"",J115+E116)</f>
        <v/>
      </c>
      <c r="K116" s="4" t="n">
        <f aca="false">VLOOKUP($G$1,$I$106:$J$161,2)</f>
        <v>434758.205783815</v>
      </c>
      <c r="L116" s="4" t="n">
        <f aca="false">IF($E$1="Dana Davis",0,IF($E$1="Rob Benson",0,IF($E$1="Fletcher Sturm",'P&amp;L'!DI26,IF($E$1="Rogers Herndon",'P&amp;L'!DE26+'P&amp;L'!DH26,IF($E$1="Doug Gilbert-Smith",'P&amp;L'!N26,IF($E$1="kevin presto",'P&amp;L'!CU26))))))</f>
        <v>-318284</v>
      </c>
      <c r="M116" s="7" t="n">
        <v>36916</v>
      </c>
      <c r="N116" s="4" t="str">
        <f aca="false">IF(M116&gt;$G$1,"",L116)</f>
        <v/>
      </c>
      <c r="O116" s="4" t="n">
        <f aca="false">O115</f>
        <v>-0</v>
      </c>
      <c r="P116" s="7" t="n">
        <f aca="false">M116</f>
        <v>36916</v>
      </c>
      <c r="Q116" s="4" t="str">
        <f aca="false">IF(M116&gt;$G$1,"",Q115+L116)</f>
        <v/>
      </c>
      <c r="R116" s="4" t="n">
        <f aca="false">VLOOKUP($G$1,$P$106:$Q$161,2)</f>
        <v>209239</v>
      </c>
      <c r="S116" s="4" t="str">
        <f aca="false">IF(ISERR(G116+N116),"",(G116+N116))</f>
        <v/>
      </c>
      <c r="T116" s="4" t="n">
        <f aca="false">K116+R116</f>
        <v>643997.205783815</v>
      </c>
    </row>
    <row r="117" customFormat="false" ht="12.75" hidden="false" customHeight="false" outlineLevel="0" collapsed="false">
      <c r="D117" s="0" t="n">
        <f aca="false">IF(E117&lt;H117*0.9,1,0)</f>
        <v>0</v>
      </c>
      <c r="E117" s="4" t="n">
        <f aca="false">IF($E$1="Dana Davis",'P&amp;L'!D27,IF($E$1="Rob Benson",'P&amp;L'!E27,IF($E$1="Fletcher Sturm",'P&amp;L'!F27,IF($E$1="Rogers Herndon",'P&amp;L'!H27,IF($E$1="Doug Gilbert-Smith",'P&amp;L'!L27,IF($E$1="kevin presto",'P&amp;L'!R27+'P&amp;L'!BD27))))))</f>
        <v>-173650.786081695</v>
      </c>
      <c r="F117" s="7" t="n">
        <v>36917</v>
      </c>
      <c r="G117" s="4" t="str">
        <f aca="false">IF(F117&gt;$G$1,"",E117)</f>
        <v/>
      </c>
      <c r="H117" s="4" t="n">
        <f aca="false">H116</f>
        <v>-2645205.91393692</v>
      </c>
      <c r="I117" s="7" t="n">
        <f aca="false">F117</f>
        <v>36917</v>
      </c>
      <c r="J117" s="4" t="str">
        <f aca="false">IF(F117&gt;$G$1,"",J116+E117)</f>
        <v/>
      </c>
      <c r="K117" s="4" t="n">
        <f aca="false">VLOOKUP($G$1,$I$106:$J$161,2)</f>
        <v>434758.205783815</v>
      </c>
      <c r="L117" s="4" t="n">
        <f aca="false">IF($E$1="Dana Davis",0,IF($E$1="Rob Benson",0,IF($E$1="Fletcher Sturm",'P&amp;L'!DI27,IF($E$1="Rogers Herndon",'P&amp;L'!DE27+'P&amp;L'!DH27,IF($E$1="Doug Gilbert-Smith",'P&amp;L'!N27,IF($E$1="kevin presto",'P&amp;L'!CU27))))))</f>
        <v>-5492</v>
      </c>
      <c r="M117" s="7" t="n">
        <v>36917</v>
      </c>
      <c r="N117" s="4" t="str">
        <f aca="false">IF(M117&gt;$G$1,"",L117)</f>
        <v/>
      </c>
      <c r="O117" s="4" t="n">
        <f aca="false">O116</f>
        <v>-0</v>
      </c>
      <c r="P117" s="7" t="n">
        <f aca="false">M117</f>
        <v>36917</v>
      </c>
      <c r="Q117" s="4" t="str">
        <f aca="false">IF(M117&gt;$G$1,"",Q116+L117)</f>
        <v/>
      </c>
      <c r="R117" s="4" t="n">
        <f aca="false">VLOOKUP($G$1,$P$106:$Q$161,2)</f>
        <v>209239</v>
      </c>
      <c r="S117" s="4" t="str">
        <f aca="false">IF(ISERR(G117+N117),"",(G117+N117))</f>
        <v/>
      </c>
      <c r="T117" s="4" t="n">
        <f aca="false">K117+R117</f>
        <v>643997.205783815</v>
      </c>
    </row>
    <row r="118" customFormat="false" ht="12.75" hidden="false" customHeight="false" outlineLevel="0" collapsed="false">
      <c r="D118" s="0" t="n">
        <f aca="false">IF(E118&lt;H118*0.9,1,0)</f>
        <v>0</v>
      </c>
      <c r="E118" s="4" t="n">
        <f aca="false">IF($E$1="Dana Davis",'P&amp;L'!D28,IF($E$1="Rob Benson",'P&amp;L'!E28,IF($E$1="Fletcher Sturm",'P&amp;L'!F28,IF($E$1="Rogers Herndon",'P&amp;L'!H28,IF($E$1="Doug Gilbert-Smith",'P&amp;L'!L28,IF($E$1="kevin presto",'P&amp;L'!R28+'P&amp;L'!BD28))))))</f>
        <v>-1408800.86000475</v>
      </c>
      <c r="F118" s="7" t="n">
        <v>36920</v>
      </c>
      <c r="G118" s="4" t="str">
        <f aca="false">IF(F118&gt;$G$1,"",E118)</f>
        <v/>
      </c>
      <c r="H118" s="4" t="n">
        <f aca="false">H117</f>
        <v>-2645205.91393692</v>
      </c>
      <c r="I118" s="7" t="n">
        <f aca="false">F118</f>
        <v>36920</v>
      </c>
      <c r="J118" s="4" t="str">
        <f aca="false">IF(F118&gt;$G$1,"",J117+E118)</f>
        <v/>
      </c>
      <c r="K118" s="4" t="n">
        <f aca="false">VLOOKUP($G$1,$I$106:$J$161,2)</f>
        <v>434758.205783815</v>
      </c>
      <c r="L118" s="4" t="n">
        <f aca="false">IF($E$1="Dana Davis",0,IF($E$1="Rob Benson",0,IF($E$1="Fletcher Sturm",'P&amp;L'!DI28,IF($E$1="Rogers Herndon",'P&amp;L'!DE28+'P&amp;L'!DH28,IF($E$1="Doug Gilbert-Smith",'P&amp;L'!N28,IF($E$1="kevin presto",'P&amp;L'!CU28))))))</f>
        <v>52807</v>
      </c>
      <c r="M118" s="7" t="n">
        <v>36920</v>
      </c>
      <c r="N118" s="4" t="str">
        <f aca="false">IF(M118&gt;$G$1,"",L118)</f>
        <v/>
      </c>
      <c r="O118" s="4" t="n">
        <f aca="false">O117</f>
        <v>-0</v>
      </c>
      <c r="P118" s="7" t="n">
        <f aca="false">M118</f>
        <v>36920</v>
      </c>
      <c r="Q118" s="4" t="str">
        <f aca="false">IF(M118&gt;$G$1,"",Q117+L118)</f>
        <v/>
      </c>
      <c r="R118" s="4" t="n">
        <f aca="false">VLOOKUP($G$1,$P$106:$Q$161,2)</f>
        <v>209239</v>
      </c>
      <c r="S118" s="4" t="str">
        <f aca="false">IF(ISERR(G118+N118),"",(G118+N118))</f>
        <v/>
      </c>
      <c r="T118" s="4" t="n">
        <f aca="false">K118+R118</f>
        <v>643997.205783815</v>
      </c>
    </row>
    <row r="119" customFormat="false" ht="12.75" hidden="false" customHeight="false" outlineLevel="0" collapsed="false">
      <c r="D119" s="0" t="n">
        <f aca="false">IF(E119&lt;H119*0.9,1,0)</f>
        <v>0</v>
      </c>
      <c r="E119" s="4" t="n">
        <f aca="false">IF($E$1="Dana Davis",'P&amp;L'!D29,IF($E$1="Rob Benson",'P&amp;L'!E29,IF($E$1="Fletcher Sturm",'P&amp;L'!F29,IF($E$1="Rogers Herndon",'P&amp;L'!H29,IF($E$1="Doug Gilbert-Smith",'P&amp;L'!L29,IF($E$1="kevin presto",'P&amp;L'!R29+'P&amp;L'!BD29))))))</f>
        <v>123079.435157789</v>
      </c>
      <c r="F119" s="7" t="n">
        <v>36921</v>
      </c>
      <c r="G119" s="4" t="str">
        <f aca="false">IF(F119&gt;$G$1,"",E119)</f>
        <v/>
      </c>
      <c r="H119" s="4" t="n">
        <f aca="false">H118</f>
        <v>-2645205.91393692</v>
      </c>
      <c r="I119" s="7" t="n">
        <f aca="false">F119</f>
        <v>36921</v>
      </c>
      <c r="J119" s="4" t="str">
        <f aca="false">IF(F119&gt;$G$1,"",J118+E119)</f>
        <v/>
      </c>
      <c r="K119" s="4" t="n">
        <f aca="false">VLOOKUP($G$1,$I$106:$J$161,2)</f>
        <v>434758.205783815</v>
      </c>
      <c r="L119" s="4" t="n">
        <f aca="false">IF($E$1="Dana Davis",0,IF($E$1="Rob Benson",0,IF($E$1="Fletcher Sturm",'P&amp;L'!DI29,IF($E$1="Rogers Herndon",'P&amp;L'!DE29+'P&amp;L'!DH29,IF($E$1="Doug Gilbert-Smith",'P&amp;L'!N29,IF($E$1="kevin presto",'P&amp;L'!CU29))))))</f>
        <v>-239208</v>
      </c>
      <c r="M119" s="7" t="n">
        <v>36921</v>
      </c>
      <c r="N119" s="4" t="str">
        <f aca="false">IF(M119&gt;$G$1,"",L119)</f>
        <v/>
      </c>
      <c r="O119" s="4" t="n">
        <f aca="false">O118</f>
        <v>-0</v>
      </c>
      <c r="P119" s="7" t="n">
        <f aca="false">M119</f>
        <v>36921</v>
      </c>
      <c r="Q119" s="4" t="str">
        <f aca="false">IF(M119&gt;$G$1,"",Q118+L119)</f>
        <v/>
      </c>
      <c r="R119" s="4" t="n">
        <f aca="false">VLOOKUP($G$1,$P$106:$Q$161,2)</f>
        <v>209239</v>
      </c>
      <c r="S119" s="4" t="str">
        <f aca="false">IF(ISERR(G119+N119),"",(G119+N119))</f>
        <v/>
      </c>
      <c r="T119" s="4" t="n">
        <f aca="false">K119+R119</f>
        <v>643997.205783815</v>
      </c>
    </row>
    <row r="120" customFormat="false" ht="12.75" hidden="false" customHeight="false" outlineLevel="0" collapsed="false">
      <c r="D120" s="0" t="n">
        <f aca="false">IF(E120&lt;H120*0.9,1,0)</f>
        <v>0</v>
      </c>
      <c r="E120" s="4" t="n">
        <f aca="false">IF($E$1="Dana Davis",'P&amp;L'!D30,IF($E$1="Rob Benson",'P&amp;L'!E30,IF($E$1="Fletcher Sturm",'P&amp;L'!F30,IF($E$1="Rogers Herndon",'P&amp;L'!H30,IF($E$1="Doug Gilbert-Smith",'P&amp;L'!L30,IF($E$1="kevin presto",'P&amp;L'!R30+'P&amp;L'!BD30))))))</f>
        <v>207967.387254382</v>
      </c>
      <c r="F120" s="7" t="n">
        <v>36922</v>
      </c>
      <c r="G120" s="4" t="str">
        <f aca="false">IF(F120&gt;$G$1,"",E120)</f>
        <v/>
      </c>
      <c r="H120" s="4" t="n">
        <f aca="false">H119</f>
        <v>-2645205.91393692</v>
      </c>
      <c r="I120" s="7" t="n">
        <f aca="false">F120</f>
        <v>36922</v>
      </c>
      <c r="J120" s="4" t="str">
        <f aca="false">IF(F120&gt;$G$1,"",J119+E120)</f>
        <v/>
      </c>
      <c r="K120" s="4" t="n">
        <f aca="false">VLOOKUP($G$1,$I$106:$J$161,2)</f>
        <v>434758.205783815</v>
      </c>
      <c r="L120" s="4" t="n">
        <f aca="false">IF($E$1="Dana Davis",0,IF($E$1="Rob Benson",0,IF($E$1="Fletcher Sturm",'P&amp;L'!DI30,IF($E$1="Rogers Herndon",'P&amp;L'!DE30+'P&amp;L'!DH30,IF($E$1="Doug Gilbert-Smith",'P&amp;L'!N30,IF($E$1="kevin presto",'P&amp;L'!CU30))))))</f>
        <v>137494</v>
      </c>
      <c r="M120" s="7" t="n">
        <v>36922</v>
      </c>
      <c r="N120" s="4" t="str">
        <f aca="false">IF(M120&gt;$G$1,"",L120)</f>
        <v/>
      </c>
      <c r="O120" s="4" t="n">
        <f aca="false">O119</f>
        <v>-0</v>
      </c>
      <c r="P120" s="7" t="n">
        <f aca="false">M120</f>
        <v>36922</v>
      </c>
      <c r="Q120" s="4" t="str">
        <f aca="false">IF(M120&gt;$G$1,"",Q119+L120)</f>
        <v/>
      </c>
      <c r="R120" s="4" t="n">
        <f aca="false">VLOOKUP($G$1,$P$106:$Q$161,2)</f>
        <v>209239</v>
      </c>
      <c r="S120" s="4" t="str">
        <f aca="false">IF(ISERR(G120+N120),"",(G120+N120))</f>
        <v/>
      </c>
      <c r="T120" s="4" t="n">
        <f aca="false">K120+R120</f>
        <v>643997.205783815</v>
      </c>
    </row>
    <row r="121" customFormat="false" ht="12.75" hidden="false" customHeight="false" outlineLevel="0" collapsed="false">
      <c r="D121" s="0" t="n">
        <f aca="false">IF(E121&lt;H121*0.9,1,0)</f>
        <v>0</v>
      </c>
      <c r="E121" s="4" t="n">
        <f aca="false">IF($E$1="Dana Davis",'P&amp;L'!D31,IF($E$1="Rob Benson",'P&amp;L'!E31,IF($E$1="Fletcher Sturm",'P&amp;L'!F31,IF($E$1="Rogers Herndon",'P&amp;L'!H31,IF($E$1="Doug Gilbert-Smith",'P&amp;L'!L31,IF($E$1="kevin presto",'P&amp;L'!R31+'P&amp;L'!BD31))))))</f>
        <v>448351.243781243</v>
      </c>
      <c r="F121" s="7" t="n">
        <v>36923</v>
      </c>
      <c r="G121" s="4" t="str">
        <f aca="false">IF(F121&gt;$G$1,"",E121)</f>
        <v/>
      </c>
      <c r="H121" s="4" t="n">
        <f aca="false">H120</f>
        <v>-2645205.91393692</v>
      </c>
      <c r="I121" s="7" t="n">
        <f aca="false">F121</f>
        <v>36923</v>
      </c>
      <c r="J121" s="4" t="str">
        <f aca="false">IF(F121&gt;$G$1,"",J120+E121)</f>
        <v/>
      </c>
      <c r="K121" s="4" t="n">
        <f aca="false">VLOOKUP($G$1,$I$106:$J$161,2)</f>
        <v>434758.205783815</v>
      </c>
      <c r="L121" s="4" t="n">
        <f aca="false">IF($E$1="Dana Davis",0,IF($E$1="Rob Benson",0,IF($E$1="Fletcher Sturm",'P&amp;L'!DI31,IF($E$1="Rogers Herndon",'P&amp;L'!DE31+'P&amp;L'!DH31,IF($E$1="Doug Gilbert-Smith",'P&amp;L'!N31,IF($E$1="kevin presto",'P&amp;L'!CU31))))))</f>
        <v>163040</v>
      </c>
      <c r="M121" s="7" t="n">
        <v>36923</v>
      </c>
      <c r="N121" s="4" t="str">
        <f aca="false">IF(M121&gt;$G$1,"",L121)</f>
        <v/>
      </c>
      <c r="O121" s="4" t="n">
        <f aca="false">O120</f>
        <v>-0</v>
      </c>
      <c r="P121" s="7" t="n">
        <f aca="false">M121</f>
        <v>36923</v>
      </c>
      <c r="Q121" s="4" t="str">
        <f aca="false">IF(M121&gt;$G$1,"",Q120+L121)</f>
        <v/>
      </c>
      <c r="R121" s="4" t="n">
        <f aca="false">VLOOKUP($G$1,$P$106:$Q$161,2)</f>
        <v>209239</v>
      </c>
      <c r="S121" s="4" t="str">
        <f aca="false">IF(ISERR(G121+N121),"",(G121+N121))</f>
        <v/>
      </c>
      <c r="T121" s="4" t="n">
        <f aca="false">K121+R121</f>
        <v>643997.205783815</v>
      </c>
    </row>
    <row r="122" customFormat="false" ht="12.75" hidden="false" customHeight="false" outlineLevel="0" collapsed="false">
      <c r="D122" s="0" t="n">
        <f aca="false">IF(E122&lt;H122*0.9,1,0)</f>
        <v>0</v>
      </c>
      <c r="E122" s="4" t="n">
        <f aca="false">IF($E$1="Dana Davis",'P&amp;L'!D32,IF($E$1="Rob Benson",'P&amp;L'!E32,IF($E$1="Fletcher Sturm",'P&amp;L'!F32,IF($E$1="Rogers Herndon",'P&amp;L'!H32,IF($E$1="Doug Gilbert-Smith",'P&amp;L'!L32,IF($E$1="kevin presto",'P&amp;L'!R32+'P&amp;L'!BD32))))))</f>
        <v>729524.317113546</v>
      </c>
      <c r="F122" s="7" t="n">
        <v>36924</v>
      </c>
      <c r="G122" s="4" t="str">
        <f aca="false">IF(F122&gt;$G$1,"",E122)</f>
        <v/>
      </c>
      <c r="H122" s="4" t="n">
        <f aca="false">H121</f>
        <v>-2645205.91393692</v>
      </c>
      <c r="I122" s="7" t="n">
        <f aca="false">F122</f>
        <v>36924</v>
      </c>
      <c r="J122" s="4" t="str">
        <f aca="false">IF(F122&gt;$G$1,"",J121+E122)</f>
        <v/>
      </c>
      <c r="K122" s="4" t="n">
        <f aca="false">VLOOKUP($G$1,$I$106:$J$161,2)</f>
        <v>434758.205783815</v>
      </c>
      <c r="L122" s="4" t="n">
        <f aca="false">IF($E$1="Dana Davis",0,IF($E$1="Rob Benson",0,IF($E$1="Fletcher Sturm",'P&amp;L'!DI32,IF($E$1="Rogers Herndon",'P&amp;L'!DE32+'P&amp;L'!DH32,IF($E$1="Doug Gilbert-Smith",'P&amp;L'!N32,IF($E$1="kevin presto",'P&amp;L'!CU32))))))</f>
        <v>143599</v>
      </c>
      <c r="M122" s="7" t="n">
        <v>36924</v>
      </c>
      <c r="N122" s="4" t="str">
        <f aca="false">IF(M122&gt;$G$1,"",L122)</f>
        <v/>
      </c>
      <c r="O122" s="4" t="n">
        <f aca="false">O121</f>
        <v>-0</v>
      </c>
      <c r="P122" s="7" t="n">
        <f aca="false">M122</f>
        <v>36924</v>
      </c>
      <c r="Q122" s="4" t="str">
        <f aca="false">IF(M122&gt;$G$1,"",Q121+L122)</f>
        <v/>
      </c>
      <c r="R122" s="4" t="n">
        <f aca="false">VLOOKUP($G$1,$P$106:$Q$161,2)</f>
        <v>209239</v>
      </c>
      <c r="S122" s="4" t="str">
        <f aca="false">IF(ISERR(G122+N122),"",(G122+N122))</f>
        <v/>
      </c>
      <c r="T122" s="4" t="n">
        <f aca="false">K122+R122</f>
        <v>643997.205783815</v>
      </c>
    </row>
    <row r="123" customFormat="false" ht="12.75" hidden="false" customHeight="false" outlineLevel="0" collapsed="false">
      <c r="D123" s="0" t="n">
        <f aca="false">IF(E123&lt;H123*0.9,1,0)</f>
        <v>0</v>
      </c>
      <c r="E123" s="4" t="n">
        <f aca="false">IF($E$1="Dana Davis",'P&amp;L'!D33,IF($E$1="Rob Benson",'P&amp;L'!E33,IF($E$1="Fletcher Sturm",'P&amp;L'!F33,IF($E$1="Rogers Herndon",'P&amp;L'!H33,IF($E$1="Doug Gilbert-Smith",'P&amp;L'!L33,IF($E$1="kevin presto",'P&amp;L'!R33+'P&amp;L'!BD33))))))</f>
        <v>262749.399792673</v>
      </c>
      <c r="F123" s="7" t="n">
        <v>36927</v>
      </c>
      <c r="G123" s="4" t="str">
        <f aca="false">IF(F123&gt;$G$1,"",E123)</f>
        <v/>
      </c>
      <c r="H123" s="4" t="n">
        <f aca="false">H122</f>
        <v>-2645205.91393692</v>
      </c>
      <c r="I123" s="7" t="n">
        <f aca="false">F123</f>
        <v>36927</v>
      </c>
      <c r="J123" s="4" t="str">
        <f aca="false">IF(F123&gt;$G$1,"",J122+E123)</f>
        <v/>
      </c>
      <c r="K123" s="4" t="n">
        <f aca="false">VLOOKUP($G$1,$I$106:$J$161,2)</f>
        <v>434758.205783815</v>
      </c>
      <c r="L123" s="4" t="n">
        <f aca="false">IF($E$1="Dana Davis",0,IF($E$1="Rob Benson",0,IF($E$1="Fletcher Sturm",'P&amp;L'!DI33,IF($E$1="Rogers Herndon",'P&amp;L'!DE33+'P&amp;L'!DH33,IF($E$1="Doug Gilbert-Smith",'P&amp;L'!N33,IF($E$1="kevin presto",'P&amp;L'!CU33))))))</f>
        <v>-995463</v>
      </c>
      <c r="M123" s="7" t="n">
        <v>36927</v>
      </c>
      <c r="N123" s="4" t="str">
        <f aca="false">IF(M123&gt;$G$1,"",L123)</f>
        <v/>
      </c>
      <c r="O123" s="4" t="n">
        <f aca="false">O122</f>
        <v>-0</v>
      </c>
      <c r="P123" s="7" t="n">
        <f aca="false">M123</f>
        <v>36927</v>
      </c>
      <c r="Q123" s="4" t="str">
        <f aca="false">IF(M123&gt;$G$1,"",Q122+L123)</f>
        <v/>
      </c>
      <c r="R123" s="4" t="n">
        <f aca="false">VLOOKUP($G$1,$P$106:$Q$161,2)</f>
        <v>209239</v>
      </c>
      <c r="S123" s="4" t="str">
        <f aca="false">IF(ISERR(G123+N123),"",(G123+N123))</f>
        <v/>
      </c>
      <c r="T123" s="4" t="n">
        <f aca="false">K123+R123</f>
        <v>643997.205783815</v>
      </c>
    </row>
    <row r="124" customFormat="false" ht="12.75" hidden="false" customHeight="false" outlineLevel="0" collapsed="false">
      <c r="D124" s="0" t="n">
        <f aca="false">IF(E124&lt;H124*0.9,1,0)</f>
        <v>0</v>
      </c>
      <c r="E124" s="4" t="n">
        <f aca="false">IF($E$1="Dana Davis",'P&amp;L'!D34,IF($E$1="Rob Benson",'P&amp;L'!E34,IF($E$1="Fletcher Sturm",'P&amp;L'!F34,IF($E$1="Rogers Herndon",'P&amp;L'!H34,IF($E$1="Doug Gilbert-Smith",'P&amp;L'!L34,IF($E$1="kevin presto",'P&amp;L'!R34+'P&amp;L'!BD34))))))</f>
        <v>-704607.75402682</v>
      </c>
      <c r="F124" s="7" t="n">
        <v>36928</v>
      </c>
      <c r="G124" s="4" t="str">
        <f aca="false">IF(F124&gt;$G$1,"",E124)</f>
        <v/>
      </c>
      <c r="H124" s="4" t="n">
        <f aca="false">H123</f>
        <v>-2645205.91393692</v>
      </c>
      <c r="I124" s="7" t="n">
        <f aca="false">F124</f>
        <v>36928</v>
      </c>
      <c r="J124" s="4" t="str">
        <f aca="false">IF(F124&gt;$G$1,"",J123+E124)</f>
        <v/>
      </c>
      <c r="K124" s="4" t="n">
        <f aca="false">VLOOKUP($G$1,$I$106:$J$161,2)</f>
        <v>434758.205783815</v>
      </c>
      <c r="L124" s="4" t="n">
        <f aca="false">IF($E$1="Dana Davis",0,IF($E$1="Rob Benson",0,IF($E$1="Fletcher Sturm",'P&amp;L'!DI34,IF($E$1="Rogers Herndon",'P&amp;L'!DE34+'P&amp;L'!DH34,IF($E$1="Doug Gilbert-Smith",'P&amp;L'!N34,IF($E$1="kevin presto",'P&amp;L'!CU34))))))</f>
        <v>-108486</v>
      </c>
      <c r="M124" s="7" t="n">
        <v>36928</v>
      </c>
      <c r="N124" s="4" t="str">
        <f aca="false">IF(M124&gt;$G$1,"",L124)</f>
        <v/>
      </c>
      <c r="O124" s="4" t="n">
        <f aca="false">O123</f>
        <v>-0</v>
      </c>
      <c r="P124" s="7" t="n">
        <f aca="false">M124</f>
        <v>36928</v>
      </c>
      <c r="Q124" s="4" t="str">
        <f aca="false">IF(M124&gt;$G$1,"",Q123+L124)</f>
        <v/>
      </c>
      <c r="R124" s="4" t="n">
        <f aca="false">VLOOKUP($G$1,$P$106:$Q$161,2)</f>
        <v>209239</v>
      </c>
      <c r="S124" s="4" t="str">
        <f aca="false">IF(ISERR(G124+N124),"",(G124+N124))</f>
        <v/>
      </c>
      <c r="T124" s="4" t="n">
        <f aca="false">K124+R124</f>
        <v>643997.205783815</v>
      </c>
    </row>
    <row r="125" customFormat="false" ht="12.75" hidden="false" customHeight="false" outlineLevel="0" collapsed="false">
      <c r="D125" s="0" t="n">
        <f aca="false">IF(E125&lt;H125*0.9,1,0)</f>
        <v>0</v>
      </c>
      <c r="E125" s="4" t="n">
        <f aca="false">IF($E$1="Dana Davis",'P&amp;L'!D35,IF($E$1="Rob Benson",'P&amp;L'!E35,IF($E$1="Fletcher Sturm",'P&amp;L'!F35,IF($E$1="Rogers Herndon",'P&amp;L'!H35,IF($E$1="Doug Gilbert-Smith",'P&amp;L'!L35,IF($E$1="kevin presto",'P&amp;L'!R35+'P&amp;L'!BD35))))))</f>
        <v>207580.330761641</v>
      </c>
      <c r="F125" s="7" t="n">
        <v>36929</v>
      </c>
      <c r="G125" s="4" t="str">
        <f aca="false">IF(F125&gt;$G$1,"",E125)</f>
        <v/>
      </c>
      <c r="H125" s="4" t="n">
        <f aca="false">H124</f>
        <v>-2645205.91393692</v>
      </c>
      <c r="I125" s="7" t="n">
        <f aca="false">F125</f>
        <v>36929</v>
      </c>
      <c r="J125" s="4" t="str">
        <f aca="false">IF(F125&gt;$G$1,"",J124+E125)</f>
        <v/>
      </c>
      <c r="K125" s="4" t="n">
        <f aca="false">VLOOKUP($G$1,$I$106:$J$161,2)</f>
        <v>434758.205783815</v>
      </c>
      <c r="L125" s="4" t="n">
        <f aca="false">IF($E$1="Dana Davis",0,IF($E$1="Rob Benson",0,IF($E$1="Fletcher Sturm",'P&amp;L'!DI35,IF($E$1="Rogers Herndon",'P&amp;L'!DE35+'P&amp;L'!DH35,IF($E$1="Doug Gilbert-Smith",'P&amp;L'!N35,IF($E$1="kevin presto",'P&amp;L'!CU35))))))</f>
        <v>832036</v>
      </c>
      <c r="M125" s="7" t="n">
        <v>36929</v>
      </c>
      <c r="N125" s="4" t="str">
        <f aca="false">IF(M125&gt;$G$1,"",L125)</f>
        <v/>
      </c>
      <c r="O125" s="4" t="n">
        <f aca="false">O124</f>
        <v>-0</v>
      </c>
      <c r="P125" s="7" t="n">
        <f aca="false">M125</f>
        <v>36929</v>
      </c>
      <c r="Q125" s="4" t="str">
        <f aca="false">IF(M125&gt;$G$1,"",Q124+L125)</f>
        <v/>
      </c>
      <c r="R125" s="4" t="n">
        <f aca="false">VLOOKUP($G$1,$P$106:$Q$161,2)</f>
        <v>209239</v>
      </c>
      <c r="S125" s="4" t="str">
        <f aca="false">IF(ISERR(G125+N125),"",(G125+N125))</f>
        <v/>
      </c>
      <c r="T125" s="4" t="n">
        <f aca="false">K125+R125</f>
        <v>643997.205783815</v>
      </c>
    </row>
    <row r="126" customFormat="false" ht="12.75" hidden="false" customHeight="false" outlineLevel="0" collapsed="false">
      <c r="D126" s="0" t="n">
        <f aca="false">IF(E126&lt;H126*0.9,1,0)</f>
        <v>0</v>
      </c>
      <c r="E126" s="4" t="n">
        <f aca="false">IF($E$1="Dana Davis",'P&amp;L'!D36,IF($E$1="Rob Benson",'P&amp;L'!E36,IF($E$1="Fletcher Sturm",'P&amp;L'!F36,IF($E$1="Rogers Herndon",'P&amp;L'!H36,IF($E$1="Doug Gilbert-Smith",'P&amp;L'!L36,IF($E$1="kevin presto",'P&amp;L'!R36+'P&amp;L'!BD36))))))</f>
        <v>711855.750758629</v>
      </c>
      <c r="F126" s="7" t="n">
        <v>36930</v>
      </c>
      <c r="G126" s="4" t="str">
        <f aca="false">IF(F126&gt;$G$1,"",E126)</f>
        <v/>
      </c>
      <c r="H126" s="4" t="n">
        <f aca="false">H125</f>
        <v>-2645205.91393692</v>
      </c>
      <c r="I126" s="7" t="n">
        <f aca="false">F126</f>
        <v>36930</v>
      </c>
      <c r="J126" s="4" t="str">
        <f aca="false">IF(F126&gt;$G$1,"",J125+E126)</f>
        <v/>
      </c>
      <c r="K126" s="4" t="n">
        <f aca="false">VLOOKUP($G$1,$I$106:$J$161,2)</f>
        <v>434758.205783815</v>
      </c>
      <c r="L126" s="4" t="n">
        <f aca="false">IF($E$1="Dana Davis",0,IF($E$1="Rob Benson",0,IF($E$1="Fletcher Sturm",'P&amp;L'!DI36,IF($E$1="Rogers Herndon",'P&amp;L'!DE36+'P&amp;L'!DH36,IF($E$1="Doug Gilbert-Smith",'P&amp;L'!N36,IF($E$1="kevin presto",'P&amp;L'!CU36))))))</f>
        <v>-82602</v>
      </c>
      <c r="M126" s="7" t="n">
        <v>36930</v>
      </c>
      <c r="N126" s="4" t="str">
        <f aca="false">IF(M126&gt;$G$1,"",L126)</f>
        <v/>
      </c>
      <c r="O126" s="4" t="n">
        <f aca="false">O125</f>
        <v>-0</v>
      </c>
      <c r="P126" s="7" t="n">
        <f aca="false">M126</f>
        <v>36930</v>
      </c>
      <c r="Q126" s="4" t="str">
        <f aca="false">IF(M126&gt;$G$1,"",Q125+L126)</f>
        <v/>
      </c>
      <c r="R126" s="4" t="n">
        <f aca="false">VLOOKUP($G$1,$P$106:$Q$161,2)</f>
        <v>209239</v>
      </c>
      <c r="S126" s="4" t="str">
        <f aca="false">IF(ISERR(G126+N126),"",(G126+N126))</f>
        <v/>
      </c>
      <c r="T126" s="4" t="n">
        <f aca="false">K126+R126</f>
        <v>643997.205783815</v>
      </c>
    </row>
    <row r="127" customFormat="false" ht="12.75" hidden="false" customHeight="false" outlineLevel="0" collapsed="false">
      <c r="D127" s="0" t="n">
        <f aca="false">IF(E127&lt;H127*0.9,1,0)</f>
        <v>0</v>
      </c>
      <c r="E127" s="4" t="n">
        <f aca="false">IF($E$1="Dana Davis",'P&amp;L'!D37,IF($E$1="Rob Benson",'P&amp;L'!E37,IF($E$1="Fletcher Sturm",'P&amp;L'!F37,IF($E$1="Rogers Herndon",'P&amp;L'!H37,IF($E$1="Doug Gilbert-Smith",'P&amp;L'!L37,IF($E$1="kevin presto",'P&amp;L'!R37+'P&amp;L'!BD37))))))</f>
        <v>558962.419540462</v>
      </c>
      <c r="F127" s="7" t="n">
        <v>36931</v>
      </c>
      <c r="G127" s="4" t="str">
        <f aca="false">IF(F127&gt;$G$1,"",E127)</f>
        <v/>
      </c>
      <c r="H127" s="4" t="n">
        <f aca="false">H126</f>
        <v>-2645205.91393692</v>
      </c>
      <c r="I127" s="7" t="n">
        <f aca="false">F127</f>
        <v>36931</v>
      </c>
      <c r="J127" s="4" t="str">
        <f aca="false">IF(F127&gt;$G$1,"",J126+E127)</f>
        <v/>
      </c>
      <c r="K127" s="4" t="n">
        <f aca="false">VLOOKUP($G$1,$I$106:$J$161,2)</f>
        <v>434758.205783815</v>
      </c>
      <c r="L127" s="4" t="n">
        <f aca="false">IF($E$1="Dana Davis",0,IF($E$1="Rob Benson",0,IF($E$1="Fletcher Sturm",'P&amp;L'!DI37,IF($E$1="Rogers Herndon",'P&amp;L'!DE37+'P&amp;L'!DH37,IF($E$1="Doug Gilbert-Smith",'P&amp;L'!N37,IF($E$1="kevin presto",'P&amp;L'!CU37))))))</f>
        <v>-79097</v>
      </c>
      <c r="M127" s="7" t="n">
        <v>36931</v>
      </c>
      <c r="N127" s="4" t="str">
        <f aca="false">IF(M127&gt;$G$1,"",L127)</f>
        <v/>
      </c>
      <c r="O127" s="4" t="n">
        <f aca="false">O126</f>
        <v>-0</v>
      </c>
      <c r="P127" s="7" t="n">
        <f aca="false">M127</f>
        <v>36931</v>
      </c>
      <c r="Q127" s="4" t="str">
        <f aca="false">IF(M127&gt;$G$1,"",Q126+L127)</f>
        <v/>
      </c>
      <c r="R127" s="4" t="n">
        <f aca="false">VLOOKUP($G$1,$P$106:$Q$161,2)</f>
        <v>209239</v>
      </c>
      <c r="S127" s="4" t="str">
        <f aca="false">IF(ISERR(G127+N127),"",(G127+N127))</f>
        <v/>
      </c>
      <c r="T127" s="4" t="n">
        <f aca="false">K127+R127</f>
        <v>643997.205783815</v>
      </c>
    </row>
    <row r="128" customFormat="false" ht="12.75" hidden="false" customHeight="false" outlineLevel="0" collapsed="false">
      <c r="D128" s="0" t="n">
        <f aca="false">IF(E128&lt;H128*0.9,1,0)</f>
        <v>0</v>
      </c>
      <c r="E128" s="4" t="n">
        <f aca="false">IF($E$1="Dana Davis",'P&amp;L'!D38,IF($E$1="Rob Benson",'P&amp;L'!E38,IF($E$1="Fletcher Sturm",'P&amp;L'!F38,IF($E$1="Rogers Herndon",'P&amp;L'!H38,IF($E$1="Doug Gilbert-Smith",'P&amp;L'!L38,IF($E$1="kevin presto",'P&amp;L'!R38+'P&amp;L'!BD38))))))</f>
        <v>-647130.498739423</v>
      </c>
      <c r="F128" s="7" t="n">
        <v>36934</v>
      </c>
      <c r="G128" s="4" t="str">
        <f aca="false">IF(F128&gt;$G$1,"",E128)</f>
        <v/>
      </c>
      <c r="H128" s="4" t="n">
        <f aca="false">H127</f>
        <v>-2645205.91393692</v>
      </c>
      <c r="I128" s="7" t="n">
        <f aca="false">F128</f>
        <v>36934</v>
      </c>
      <c r="J128" s="4" t="str">
        <f aca="false">IF(F128&gt;$G$1,"",J127+E128)</f>
        <v/>
      </c>
      <c r="K128" s="4" t="n">
        <f aca="false">VLOOKUP($G$1,$I$106:$J$161,2)</f>
        <v>434758.205783815</v>
      </c>
      <c r="L128" s="4" t="n">
        <f aca="false">IF($E$1="Dana Davis",0,IF($E$1="Rob Benson",0,IF($E$1="Fletcher Sturm",'P&amp;L'!DI38,IF($E$1="Rogers Herndon",'P&amp;L'!DE38+'P&amp;L'!DH38,IF($E$1="Doug Gilbert-Smith",'P&amp;L'!N38,IF($E$1="kevin presto",'P&amp;L'!CU38))))))</f>
        <v>254633</v>
      </c>
      <c r="M128" s="7" t="n">
        <v>36934</v>
      </c>
      <c r="N128" s="4" t="str">
        <f aca="false">IF(M128&gt;$G$1,"",L128)</f>
        <v/>
      </c>
      <c r="O128" s="4" t="n">
        <f aca="false">O127</f>
        <v>-0</v>
      </c>
      <c r="P128" s="7" t="n">
        <f aca="false">M128</f>
        <v>36934</v>
      </c>
      <c r="Q128" s="4" t="str">
        <f aca="false">IF(M128&gt;$G$1,"",Q127+L128)</f>
        <v/>
      </c>
      <c r="R128" s="4" t="n">
        <f aca="false">VLOOKUP($G$1,$P$106:$Q$161,2)</f>
        <v>209239</v>
      </c>
      <c r="S128" s="4" t="str">
        <f aca="false">IF(ISERR(G128+N128),"",(G128+N128))</f>
        <v/>
      </c>
      <c r="T128" s="4" t="n">
        <f aca="false">K128+R128</f>
        <v>643997.205783815</v>
      </c>
    </row>
    <row r="129" customFormat="false" ht="12.75" hidden="false" customHeight="false" outlineLevel="0" collapsed="false">
      <c r="D129" s="0" t="n">
        <f aca="false">IF(E129&lt;H129*0.9,1,0)</f>
        <v>0</v>
      </c>
      <c r="E129" s="4" t="n">
        <f aca="false">IF($E$1="Dana Davis",'P&amp;L'!D39,IF($E$1="Rob Benson",'P&amp;L'!E39,IF($E$1="Fletcher Sturm",'P&amp;L'!F39,IF($E$1="Rogers Herndon",'P&amp;L'!H39,IF($E$1="Doug Gilbert-Smith",'P&amp;L'!L39,IF($E$1="kevin presto",'P&amp;L'!R39+'P&amp;L'!BD39))))))</f>
        <v>-396363.235919146</v>
      </c>
      <c r="F129" s="7" t="n">
        <v>36935</v>
      </c>
      <c r="G129" s="4" t="str">
        <f aca="false">IF(F129&gt;$G$1,"",E129)</f>
        <v/>
      </c>
      <c r="H129" s="4" t="n">
        <f aca="false">H128</f>
        <v>-2645205.91393692</v>
      </c>
      <c r="I129" s="7" t="n">
        <f aca="false">F129</f>
        <v>36935</v>
      </c>
      <c r="J129" s="4" t="str">
        <f aca="false">IF(F129&gt;$G$1,"",J128+E129)</f>
        <v/>
      </c>
      <c r="K129" s="4" t="n">
        <f aca="false">VLOOKUP($G$1,$I$106:$J$161,2)</f>
        <v>434758.205783815</v>
      </c>
      <c r="L129" s="4" t="n">
        <f aca="false">IF($E$1="Dana Davis",0,IF($E$1="Rob Benson",0,IF($E$1="Fletcher Sturm",'P&amp;L'!DI39,IF($E$1="Rogers Herndon",'P&amp;L'!DE39+'P&amp;L'!DH39,IF($E$1="Doug Gilbert-Smith",'P&amp;L'!N39,IF($E$1="kevin presto",'P&amp;L'!CU39))))))</f>
        <v>-93100</v>
      </c>
      <c r="M129" s="7" t="n">
        <v>36935</v>
      </c>
      <c r="N129" s="4" t="str">
        <f aca="false">IF(M129&gt;$G$1,"",L129)</f>
        <v/>
      </c>
      <c r="O129" s="4" t="n">
        <f aca="false">O128</f>
        <v>-0</v>
      </c>
      <c r="P129" s="7" t="n">
        <f aca="false">M129</f>
        <v>36935</v>
      </c>
      <c r="Q129" s="4" t="str">
        <f aca="false">IF(M129&gt;$G$1,"",Q128+L129)</f>
        <v/>
      </c>
      <c r="R129" s="4" t="n">
        <f aca="false">VLOOKUP($G$1,$P$106:$Q$161,2)</f>
        <v>209239</v>
      </c>
      <c r="S129" s="4" t="str">
        <f aca="false">IF(ISERR(G129+N129),"",(G129+N129))</f>
        <v/>
      </c>
      <c r="T129" s="4" t="n">
        <f aca="false">K129+R129</f>
        <v>643997.205783815</v>
      </c>
    </row>
    <row r="130" customFormat="false" ht="12.75" hidden="false" customHeight="false" outlineLevel="0" collapsed="false">
      <c r="D130" s="0" t="n">
        <f aca="false">IF(E130&lt;H130*0.9,1,0)</f>
        <v>0</v>
      </c>
      <c r="E130" s="4" t="n">
        <f aca="false">IF($E$1="Dana Davis",'P&amp;L'!D40,IF($E$1="Rob Benson",'P&amp;L'!E40,IF($E$1="Fletcher Sturm",'P&amp;L'!F40,IF($E$1="Rogers Herndon",'P&amp;L'!H40,IF($E$1="Doug Gilbert-Smith",'P&amp;L'!L40,IF($E$1="kevin presto",'P&amp;L'!R40+'P&amp;L'!BD40))))))</f>
        <v>2005308.25699325</v>
      </c>
      <c r="F130" s="7" t="n">
        <v>36936</v>
      </c>
      <c r="G130" s="4" t="str">
        <f aca="false">IF(F130&gt;$G$1,"",E130)</f>
        <v/>
      </c>
      <c r="H130" s="4" t="n">
        <f aca="false">H129</f>
        <v>-2645205.91393692</v>
      </c>
      <c r="I130" s="7" t="n">
        <f aca="false">F130</f>
        <v>36936</v>
      </c>
      <c r="J130" s="4" t="str">
        <f aca="false">IF(F130&gt;$G$1,"",J129+E130)</f>
        <v/>
      </c>
      <c r="K130" s="4" t="n">
        <f aca="false">VLOOKUP($G$1,$I$106:$J$161,2)</f>
        <v>434758.205783815</v>
      </c>
      <c r="L130" s="4" t="n">
        <f aca="false">IF($E$1="Dana Davis",0,IF($E$1="Rob Benson",0,IF($E$1="Fletcher Sturm",'P&amp;L'!DI40,IF($E$1="Rogers Herndon",'P&amp;L'!DE40+'P&amp;L'!DH40,IF($E$1="Doug Gilbert-Smith",'P&amp;L'!N40,IF($E$1="kevin presto",'P&amp;L'!CU40))))))</f>
        <v>-56865</v>
      </c>
      <c r="M130" s="7" t="n">
        <v>36936</v>
      </c>
      <c r="N130" s="4" t="str">
        <f aca="false">IF(M130&gt;$G$1,"",L130)</f>
        <v/>
      </c>
      <c r="O130" s="4" t="n">
        <f aca="false">O129</f>
        <v>-0</v>
      </c>
      <c r="P130" s="7" t="n">
        <f aca="false">M130</f>
        <v>36936</v>
      </c>
      <c r="Q130" s="4" t="str">
        <f aca="false">IF(M130&gt;$G$1,"",Q129+L130)</f>
        <v/>
      </c>
      <c r="R130" s="4" t="n">
        <f aca="false">VLOOKUP($G$1,$P$106:$Q$161,2)</f>
        <v>209239</v>
      </c>
      <c r="S130" s="4" t="str">
        <f aca="false">IF(ISERR(G130+N130),"",(G130+N130))</f>
        <v/>
      </c>
      <c r="T130" s="4" t="n">
        <f aca="false">K130+R130</f>
        <v>643997.205783815</v>
      </c>
    </row>
    <row r="131" customFormat="false" ht="12.75" hidden="false" customHeight="false" outlineLevel="0" collapsed="false">
      <c r="D131" s="0" t="n">
        <f aca="false">IF(E131&lt;H131*0.9,1,0)</f>
        <v>0</v>
      </c>
      <c r="E131" s="4" t="n">
        <f aca="false">IF($E$1="Dana Davis",'P&amp;L'!D41,IF($E$1="Rob Benson",'P&amp;L'!E41,IF($E$1="Fletcher Sturm",'P&amp;L'!F41,IF($E$1="Rogers Herndon",'P&amp;L'!H41,IF($E$1="Doug Gilbert-Smith",'P&amp;L'!L41,IF($E$1="kevin presto",'P&amp;L'!R41+'P&amp;L'!BD41))))))</f>
        <v>-1071803.63379177</v>
      </c>
      <c r="F131" s="7" t="n">
        <v>36937</v>
      </c>
      <c r="G131" s="4" t="str">
        <f aca="false">IF(F131&gt;$G$1,"",E131)</f>
        <v/>
      </c>
      <c r="H131" s="4" t="n">
        <f aca="false">H130</f>
        <v>-2645205.91393692</v>
      </c>
      <c r="I131" s="7" t="n">
        <f aca="false">F131</f>
        <v>36937</v>
      </c>
      <c r="J131" s="4" t="str">
        <f aca="false">IF(F131&gt;$G$1,"",J130+E131)</f>
        <v/>
      </c>
      <c r="K131" s="4" t="n">
        <f aca="false">VLOOKUP($G$1,$I$106:$J$161,2)</f>
        <v>434758.205783815</v>
      </c>
      <c r="L131" s="4" t="n">
        <f aca="false">IF($E$1="Dana Davis",0,IF($E$1="Rob Benson",0,IF($E$1="Fletcher Sturm",'P&amp;L'!DI41,IF($E$1="Rogers Herndon",'P&amp;L'!DE41+'P&amp;L'!DH41,IF($E$1="Doug Gilbert-Smith",'P&amp;L'!N41,IF($E$1="kevin presto",'P&amp;L'!CU41))))))</f>
        <v>97288</v>
      </c>
      <c r="M131" s="7" t="n">
        <v>36937</v>
      </c>
      <c r="N131" s="4" t="str">
        <f aca="false">IF(M131&gt;$G$1,"",L131)</f>
        <v/>
      </c>
      <c r="O131" s="4" t="n">
        <f aca="false">O130</f>
        <v>-0</v>
      </c>
      <c r="P131" s="7" t="n">
        <f aca="false">M131</f>
        <v>36937</v>
      </c>
      <c r="Q131" s="4" t="str">
        <f aca="false">IF(M131&gt;$G$1,"",Q130+L131)</f>
        <v/>
      </c>
      <c r="R131" s="4" t="n">
        <f aca="false">VLOOKUP($G$1,$P$106:$Q$161,2)</f>
        <v>209239</v>
      </c>
      <c r="S131" s="4" t="str">
        <f aca="false">IF(ISERR(G131+N131),"",(G131+N131))</f>
        <v/>
      </c>
      <c r="T131" s="4" t="n">
        <f aca="false">K131+R131</f>
        <v>643997.205783815</v>
      </c>
    </row>
    <row r="132" customFormat="false" ht="12.75" hidden="false" customHeight="false" outlineLevel="0" collapsed="false">
      <c r="D132" s="0" t="n">
        <f aca="false">IF(E132&lt;H132*0.9,1,0)</f>
        <v>0</v>
      </c>
      <c r="E132" s="4" t="n">
        <f aca="false">IF($E$1="Dana Davis",'P&amp;L'!D42,IF($E$1="Rob Benson",'P&amp;L'!E42,IF($E$1="Fletcher Sturm",'P&amp;L'!F42,IF($E$1="Rogers Herndon",'P&amp;L'!H42,IF($E$1="Doug Gilbert-Smith",'P&amp;L'!L42,IF($E$1="kevin presto",'P&amp;L'!R42+'P&amp;L'!BD42))))))</f>
        <v>1000913.97673237</v>
      </c>
      <c r="F132" s="7" t="n">
        <v>36938</v>
      </c>
      <c r="G132" s="4" t="str">
        <f aca="false">IF(F132&gt;$G$1,"",E132)</f>
        <v/>
      </c>
      <c r="H132" s="4" t="n">
        <f aca="false">H131</f>
        <v>-2645205.91393692</v>
      </c>
      <c r="I132" s="7" t="n">
        <f aca="false">F132</f>
        <v>36938</v>
      </c>
      <c r="J132" s="4" t="str">
        <f aca="false">IF(F132&gt;$G$1,"",J131+E132)</f>
        <v/>
      </c>
      <c r="K132" s="4" t="n">
        <f aca="false">VLOOKUP($G$1,$I$106:$J$161,2)</f>
        <v>434758.205783815</v>
      </c>
      <c r="L132" s="4" t="n">
        <f aca="false">IF($E$1="Dana Davis",0,IF($E$1="Rob Benson",0,IF($E$1="Fletcher Sturm",'P&amp;L'!DI42,IF($E$1="Rogers Herndon",'P&amp;L'!DE42+'P&amp;L'!DH42,IF($E$1="Doug Gilbert-Smith",'P&amp;L'!N42,IF($E$1="kevin presto",'P&amp;L'!CU42))))))</f>
        <v>-78103</v>
      </c>
      <c r="M132" s="7" t="n">
        <v>36938</v>
      </c>
      <c r="N132" s="4" t="str">
        <f aca="false">IF(M132&gt;$G$1,"",L132)</f>
        <v/>
      </c>
      <c r="O132" s="4" t="n">
        <f aca="false">O131</f>
        <v>-0</v>
      </c>
      <c r="P132" s="7" t="n">
        <f aca="false">M132</f>
        <v>36938</v>
      </c>
      <c r="Q132" s="4" t="str">
        <f aca="false">IF(M132&gt;$G$1,"",Q131+L132)</f>
        <v/>
      </c>
      <c r="R132" s="4" t="n">
        <f aca="false">VLOOKUP($G$1,$P$106:$Q$161,2)</f>
        <v>209239</v>
      </c>
      <c r="S132" s="4" t="str">
        <f aca="false">IF(ISERR(G132+N132),"",(G132+N132))</f>
        <v/>
      </c>
      <c r="T132" s="4" t="n">
        <f aca="false">K132+R132</f>
        <v>643997.205783815</v>
      </c>
    </row>
    <row r="133" customFormat="false" ht="12.75" hidden="false" customHeight="false" outlineLevel="0" collapsed="false">
      <c r="D133" s="0" t="n">
        <f aca="false">IF(E133&lt;H133*0.9,1,0)</f>
        <v>0</v>
      </c>
      <c r="E133" s="4" t="n">
        <f aca="false">IF($E$1="Dana Davis",'P&amp;L'!D43,IF($E$1="Rob Benson",'P&amp;L'!E43,IF($E$1="Fletcher Sturm",'P&amp;L'!F43,IF($E$1="Rogers Herndon",'P&amp;L'!H43,IF($E$1="Doug Gilbert-Smith",'P&amp;L'!L43,IF($E$1="kevin presto",'P&amp;L'!R43+'P&amp;L'!BD43))))))</f>
        <v>-237110.601018462</v>
      </c>
      <c r="F133" s="7" t="n">
        <v>36942</v>
      </c>
      <c r="G133" s="4" t="str">
        <f aca="false">IF(F133&gt;$G$1,"",E133)</f>
        <v/>
      </c>
      <c r="H133" s="4" t="n">
        <f aca="false">H132</f>
        <v>-2645205.91393692</v>
      </c>
      <c r="I133" s="7" t="n">
        <f aca="false">F133</f>
        <v>36942</v>
      </c>
      <c r="J133" s="4" t="str">
        <f aca="false">IF(F133&gt;$G$1,"",J132+E133)</f>
        <v/>
      </c>
      <c r="K133" s="4" t="n">
        <f aca="false">VLOOKUP($G$1,$I$106:$J$161,2)</f>
        <v>434758.205783815</v>
      </c>
      <c r="L133" s="4" t="n">
        <f aca="false">IF($E$1="Dana Davis",0,IF($E$1="Rob Benson",0,IF($E$1="Fletcher Sturm",'P&amp;L'!DI43,IF($E$1="Rogers Herndon",'P&amp;L'!DE43+'P&amp;L'!DH43,IF($E$1="Doug Gilbert-Smith",'P&amp;L'!N43,IF($E$1="kevin presto",'P&amp;L'!CU43))))))</f>
        <v>-465317</v>
      </c>
      <c r="M133" s="7" t="n">
        <v>36942</v>
      </c>
      <c r="N133" s="4" t="str">
        <f aca="false">IF(M133&gt;$G$1,"",L133)</f>
        <v/>
      </c>
      <c r="O133" s="4" t="n">
        <f aca="false">O132</f>
        <v>-0</v>
      </c>
      <c r="P133" s="7" t="n">
        <f aca="false">M133</f>
        <v>36942</v>
      </c>
      <c r="Q133" s="4" t="str">
        <f aca="false">IF(M133&gt;$G$1,"",Q132+L133)</f>
        <v/>
      </c>
      <c r="R133" s="4" t="n">
        <f aca="false">VLOOKUP($G$1,$P$106:$Q$161,2)</f>
        <v>209239</v>
      </c>
      <c r="S133" s="4" t="str">
        <f aca="false">IF(ISERR(G133+N133),"",(G133+N133))</f>
        <v/>
      </c>
      <c r="T133" s="4" t="n">
        <f aca="false">K133+R133</f>
        <v>643997.205783815</v>
      </c>
    </row>
    <row r="134" customFormat="false" ht="12.75" hidden="false" customHeight="false" outlineLevel="0" collapsed="false">
      <c r="D134" s="0" t="n">
        <f aca="false">IF(E134&lt;H134*0.9,1,0)</f>
        <v>0</v>
      </c>
      <c r="E134" s="4" t="n">
        <f aca="false">IF($E$1="Dana Davis",'P&amp;L'!D44,IF($E$1="Rob Benson",'P&amp;L'!E44,IF($E$1="Fletcher Sturm",'P&amp;L'!F44,IF($E$1="Rogers Herndon",'P&amp;L'!H44,IF($E$1="Doug Gilbert-Smith",'P&amp;L'!L44,IF($E$1="kevin presto",'P&amp;L'!R44+'P&amp;L'!BD44))))))</f>
        <v>-1034658.29770268</v>
      </c>
      <c r="F134" s="7" t="n">
        <v>36943</v>
      </c>
      <c r="G134" s="4" t="str">
        <f aca="false">IF(F134&gt;$G$1,"",E134)</f>
        <v/>
      </c>
      <c r="H134" s="4" t="n">
        <f aca="false">H133</f>
        <v>-2645205.91393692</v>
      </c>
      <c r="I134" s="7" t="n">
        <f aca="false">F134</f>
        <v>36943</v>
      </c>
      <c r="J134" s="4" t="str">
        <f aca="false">IF(F134&gt;$G$1,"",J133+E134)</f>
        <v/>
      </c>
      <c r="K134" s="4" t="n">
        <f aca="false">VLOOKUP($G$1,$I$106:$J$161,2)</f>
        <v>434758.205783815</v>
      </c>
      <c r="L134" s="4" t="n">
        <f aca="false">IF($E$1="Dana Davis",0,IF($E$1="Rob Benson",0,IF($E$1="Fletcher Sturm",'P&amp;L'!DI44,IF($E$1="Rogers Herndon",'P&amp;L'!DE44+'P&amp;L'!DH44,IF($E$1="Doug Gilbert-Smith",'P&amp;L'!N44,IF($E$1="kevin presto",'P&amp;L'!CU44))))))</f>
        <v>46315</v>
      </c>
      <c r="M134" s="7" t="n">
        <v>36943</v>
      </c>
      <c r="N134" s="4" t="str">
        <f aca="false">IF(M134&gt;$G$1,"",L134)</f>
        <v/>
      </c>
      <c r="O134" s="4" t="n">
        <f aca="false">O133</f>
        <v>-0</v>
      </c>
      <c r="P134" s="7" t="n">
        <f aca="false">M134</f>
        <v>36943</v>
      </c>
      <c r="Q134" s="4" t="str">
        <f aca="false">IF(M134&gt;$G$1,"",Q133+L134)</f>
        <v/>
      </c>
      <c r="R134" s="4" t="n">
        <f aca="false">VLOOKUP($G$1,$P$106:$Q$161,2)</f>
        <v>209239</v>
      </c>
      <c r="S134" s="4" t="str">
        <f aca="false">IF(ISERR(G134+N134),"",(G134+N134))</f>
        <v/>
      </c>
      <c r="T134" s="4" t="n">
        <f aca="false">K134+R134</f>
        <v>643997.205783815</v>
      </c>
    </row>
    <row r="135" customFormat="false" ht="12.75" hidden="false" customHeight="false" outlineLevel="0" collapsed="false">
      <c r="D135" s="0" t="n">
        <f aca="false">IF(E135&lt;H135*0.9,1,0)</f>
        <v>0</v>
      </c>
      <c r="E135" s="4" t="n">
        <f aca="false">IF($E$1="Dana Davis",'P&amp;L'!D45,IF($E$1="Rob Benson",'P&amp;L'!E45,IF($E$1="Fletcher Sturm",'P&amp;L'!F45,IF($E$1="Rogers Herndon",'P&amp;L'!H45,IF($E$1="Doug Gilbert-Smith",'P&amp;L'!L45,IF($E$1="kevin presto",'P&amp;L'!R45+'P&amp;L'!BD45))))))</f>
        <v>178536.221531299</v>
      </c>
      <c r="F135" s="7" t="n">
        <v>36944</v>
      </c>
      <c r="G135" s="4" t="str">
        <f aca="false">IF(F135&gt;$G$1,"",E135)</f>
        <v/>
      </c>
      <c r="H135" s="4" t="n">
        <f aca="false">H134</f>
        <v>-2645205.91393692</v>
      </c>
      <c r="I135" s="7" t="n">
        <f aca="false">F135</f>
        <v>36944</v>
      </c>
      <c r="J135" s="4" t="str">
        <f aca="false">IF(F135&gt;$G$1,"",J134+E135)</f>
        <v/>
      </c>
      <c r="K135" s="4" t="n">
        <f aca="false">VLOOKUP($G$1,$I$106:$J$161,2)</f>
        <v>434758.205783815</v>
      </c>
      <c r="L135" s="4" t="n">
        <f aca="false">IF($E$1="Dana Davis",0,IF($E$1="Rob Benson",0,IF($E$1="Fletcher Sturm",'P&amp;L'!DI45,IF($E$1="Rogers Herndon",'P&amp;L'!DE45+'P&amp;L'!DH45,IF($E$1="Doug Gilbert-Smith",'P&amp;L'!N45,IF($E$1="kevin presto",'P&amp;L'!CU45))))))</f>
        <v>-35940</v>
      </c>
      <c r="M135" s="7" t="n">
        <v>36944</v>
      </c>
      <c r="N135" s="4" t="str">
        <f aca="false">IF(M135&gt;$G$1,"",L135)</f>
        <v/>
      </c>
      <c r="O135" s="4" t="n">
        <f aca="false">O134</f>
        <v>-0</v>
      </c>
      <c r="P135" s="7" t="n">
        <f aca="false">M135</f>
        <v>36944</v>
      </c>
      <c r="Q135" s="4" t="str">
        <f aca="false">IF(M135&gt;$G$1,"",Q134+L135)</f>
        <v/>
      </c>
      <c r="R135" s="4" t="n">
        <f aca="false">VLOOKUP($G$1,$P$106:$Q$161,2)</f>
        <v>209239</v>
      </c>
      <c r="S135" s="4" t="str">
        <f aca="false">IF(ISERR(G135+N135),"",(G135+N135))</f>
        <v/>
      </c>
      <c r="T135" s="4" t="n">
        <f aca="false">K135+R135</f>
        <v>643997.205783815</v>
      </c>
    </row>
    <row r="136" customFormat="false" ht="12.75" hidden="false" customHeight="false" outlineLevel="0" collapsed="false">
      <c r="D136" s="0" t="n">
        <f aca="false">IF(E136&lt;H136*0.9,1,0)</f>
        <v>0</v>
      </c>
      <c r="E136" s="4" t="n">
        <f aca="false">IF($E$1="Dana Davis",'P&amp;L'!D46,IF($E$1="Rob Benson",'P&amp;L'!E46,IF($E$1="Fletcher Sturm",'P&amp;L'!F46,IF($E$1="Rogers Herndon",'P&amp;L'!H46,IF($E$1="Doug Gilbert-Smith",'P&amp;L'!L46,IF($E$1="kevin presto",'P&amp;L'!R46+'P&amp;L'!BD46))))))</f>
        <v>45485.6952655064</v>
      </c>
      <c r="F136" s="7" t="n">
        <v>36945</v>
      </c>
      <c r="G136" s="4" t="str">
        <f aca="false">IF(F136&gt;$G$1,"",E136)</f>
        <v/>
      </c>
      <c r="H136" s="4" t="n">
        <f aca="false">H135</f>
        <v>-2645205.91393692</v>
      </c>
      <c r="I136" s="7" t="n">
        <f aca="false">F136</f>
        <v>36945</v>
      </c>
      <c r="J136" s="4" t="str">
        <f aca="false">IF(F136&gt;$G$1,"",J135+E136)</f>
        <v/>
      </c>
      <c r="K136" s="4" t="n">
        <f aca="false">VLOOKUP($G$1,$I$106:$J$161,2)</f>
        <v>434758.205783815</v>
      </c>
      <c r="L136" s="4" t="n">
        <f aca="false">IF($E$1="Dana Davis",0,IF($E$1="Rob Benson",0,IF($E$1="Fletcher Sturm",'P&amp;L'!DI46,IF($E$1="Rogers Herndon",'P&amp;L'!DE46+'P&amp;L'!DH46,IF($E$1="Doug Gilbert-Smith",'P&amp;L'!N46,IF($E$1="kevin presto",'P&amp;L'!CU46))))))</f>
        <v>-74626</v>
      </c>
      <c r="M136" s="7" t="n">
        <v>36945</v>
      </c>
      <c r="N136" s="4" t="str">
        <f aca="false">IF(M136&gt;$G$1,"",L136)</f>
        <v/>
      </c>
      <c r="O136" s="4" t="n">
        <f aca="false">O135</f>
        <v>-0</v>
      </c>
      <c r="P136" s="7" t="n">
        <f aca="false">M136</f>
        <v>36945</v>
      </c>
      <c r="Q136" s="4" t="str">
        <f aca="false">IF(M136&gt;$G$1,"",Q135+L136)</f>
        <v/>
      </c>
      <c r="R136" s="4" t="n">
        <f aca="false">VLOOKUP($G$1,$P$106:$Q$161,2)</f>
        <v>209239</v>
      </c>
      <c r="S136" s="4" t="str">
        <f aca="false">IF(ISERR(G136+N136),"",(G136+N136))</f>
        <v/>
      </c>
      <c r="T136" s="4" t="n">
        <f aca="false">K136+R136</f>
        <v>643997.205783815</v>
      </c>
    </row>
    <row r="137" customFormat="false" ht="12.75" hidden="false" customHeight="false" outlineLevel="0" collapsed="false">
      <c r="D137" s="0" t="n">
        <f aca="false">IF(E137&lt;H137*0.9,1,0)</f>
        <v>0</v>
      </c>
      <c r="E137" s="4" t="n">
        <f aca="false">IF($E$1="Dana Davis",'P&amp;L'!D47,IF($E$1="Rob Benson",'P&amp;L'!E47,IF($E$1="Fletcher Sturm",'P&amp;L'!F47,IF($E$1="Rogers Herndon",'P&amp;L'!H47,IF($E$1="Doug Gilbert-Smith",'P&amp;L'!L47,IF($E$1="kevin presto",'P&amp;L'!R47+'P&amp;L'!BD47))))))</f>
        <v>-34236.5918505415</v>
      </c>
      <c r="F137" s="7" t="n">
        <v>36948</v>
      </c>
      <c r="G137" s="4" t="str">
        <f aca="false">IF(F137&gt;$G$1,"",E137)</f>
        <v/>
      </c>
      <c r="H137" s="4" t="n">
        <f aca="false">H136</f>
        <v>-2645205.91393692</v>
      </c>
      <c r="I137" s="7" t="n">
        <f aca="false">F137</f>
        <v>36948</v>
      </c>
      <c r="J137" s="4" t="str">
        <f aca="false">IF(F137&gt;$G$1,"",J136+E137)</f>
        <v/>
      </c>
      <c r="K137" s="4" t="n">
        <f aca="false">VLOOKUP($G$1,$I$106:$J$161,2)</f>
        <v>434758.205783815</v>
      </c>
      <c r="L137" s="4" t="n">
        <f aca="false">IF($E$1="Dana Davis",0,IF($E$1="Rob Benson",0,IF($E$1="Fletcher Sturm",'P&amp;L'!DI47,IF($E$1="Rogers Herndon",'P&amp;L'!DE47+'P&amp;L'!DH47,IF($E$1="Doug Gilbert-Smith",'P&amp;L'!N47,IF($E$1="kevin presto",'P&amp;L'!CU47))))))</f>
        <v>58597</v>
      </c>
      <c r="M137" s="7" t="n">
        <v>36948</v>
      </c>
      <c r="N137" s="4" t="str">
        <f aca="false">IF(M137&gt;$G$1,"",L137)</f>
        <v/>
      </c>
      <c r="O137" s="4" t="n">
        <f aca="false">O136</f>
        <v>-0</v>
      </c>
      <c r="P137" s="7" t="n">
        <f aca="false">M137</f>
        <v>36948</v>
      </c>
      <c r="Q137" s="4" t="str">
        <f aca="false">IF(M137&gt;$G$1,"",Q136+L137)</f>
        <v/>
      </c>
      <c r="R137" s="4" t="n">
        <f aca="false">VLOOKUP($G$1,$P$106:$Q$161,2)</f>
        <v>209239</v>
      </c>
      <c r="S137" s="4" t="str">
        <f aca="false">IF(ISERR(G137+N137),"",(G137+N137))</f>
        <v/>
      </c>
      <c r="T137" s="4" t="n">
        <f aca="false">K137+R137</f>
        <v>643997.205783815</v>
      </c>
    </row>
    <row r="138" customFormat="false" ht="12.75" hidden="false" customHeight="false" outlineLevel="0" collapsed="false">
      <c r="D138" s="0" t="n">
        <f aca="false">IF(E138&lt;H138*0.9,1,0)</f>
        <v>0</v>
      </c>
      <c r="E138" s="4" t="n">
        <f aca="false">IF($E$1="Dana Davis",'P&amp;L'!D48,IF($E$1="Rob Benson",'P&amp;L'!E48,IF($E$1="Fletcher Sturm",'P&amp;L'!F48,IF($E$1="Rogers Herndon",'P&amp;L'!H48,IF($E$1="Doug Gilbert-Smith",'P&amp;L'!L48,IF($E$1="kevin presto",'P&amp;L'!R48+'P&amp;L'!BD48))))))</f>
        <v>-77225.0897792624</v>
      </c>
      <c r="F138" s="7" t="n">
        <v>36949</v>
      </c>
      <c r="G138" s="4" t="str">
        <f aca="false">IF(F138&gt;$G$1,"",E138)</f>
        <v/>
      </c>
      <c r="H138" s="4" t="n">
        <f aca="false">H137</f>
        <v>-2645205.91393692</v>
      </c>
      <c r="I138" s="7" t="n">
        <f aca="false">F138</f>
        <v>36949</v>
      </c>
      <c r="J138" s="4" t="str">
        <f aca="false">IF(F138&gt;$G$1,"",J137+E138)</f>
        <v/>
      </c>
      <c r="K138" s="4" t="n">
        <f aca="false">VLOOKUP($G$1,$I$106:$J$161,2)</f>
        <v>434758.205783815</v>
      </c>
      <c r="L138" s="4" t="n">
        <f aca="false">IF($E$1="Dana Davis",0,IF($E$1="Rob Benson",0,IF($E$1="Fletcher Sturm",'P&amp;L'!DI48,IF($E$1="Rogers Herndon",'P&amp;L'!DE48+'P&amp;L'!DH48,IF($E$1="Doug Gilbert-Smith",'P&amp;L'!N48,IF($E$1="kevin presto",'P&amp;L'!CU48))))))</f>
        <v>-365439</v>
      </c>
      <c r="M138" s="7" t="n">
        <v>36949</v>
      </c>
      <c r="N138" s="4" t="str">
        <f aca="false">IF(M138&gt;$G$1,"",L138)</f>
        <v/>
      </c>
      <c r="O138" s="4" t="n">
        <f aca="false">O137</f>
        <v>-0</v>
      </c>
      <c r="P138" s="7" t="n">
        <f aca="false">M138</f>
        <v>36949</v>
      </c>
      <c r="Q138" s="4" t="str">
        <f aca="false">IF(M138&gt;$G$1,"",Q137+L138)</f>
        <v/>
      </c>
      <c r="R138" s="4" t="n">
        <f aca="false">VLOOKUP($G$1,$P$106:$Q$161,2)</f>
        <v>209239</v>
      </c>
      <c r="S138" s="4" t="str">
        <f aca="false">IF(ISERR(G138+N138),"",(G138+N138))</f>
        <v/>
      </c>
      <c r="T138" s="4" t="n">
        <f aca="false">K138+R138</f>
        <v>643997.205783815</v>
      </c>
    </row>
    <row r="139" customFormat="false" ht="12.75" hidden="false" customHeight="false" outlineLevel="0" collapsed="false">
      <c r="D139" s="0" t="n">
        <f aca="false">IF(E139&lt;H139*0.9,1,0)</f>
        <v>0</v>
      </c>
      <c r="E139" s="4" t="n">
        <f aca="false">IF($E$1="Dana Davis",'P&amp;L'!D49,IF($E$1="Rob Benson",'P&amp;L'!E49,IF($E$1="Fletcher Sturm",'P&amp;L'!F49,IF($E$1="Rogers Herndon",'P&amp;L'!H49,IF($E$1="Doug Gilbert-Smith",'P&amp;L'!L49,IF($E$1="kevin presto",'P&amp;L'!R49+'P&amp;L'!BD49))))))</f>
        <v>-134911.992594911</v>
      </c>
      <c r="F139" s="7" t="n">
        <v>36950</v>
      </c>
      <c r="G139" s="4" t="str">
        <f aca="false">IF(F139&gt;$G$1,"",E139)</f>
        <v/>
      </c>
      <c r="H139" s="4" t="n">
        <f aca="false">H138</f>
        <v>-2645205.91393692</v>
      </c>
      <c r="I139" s="7" t="n">
        <f aca="false">F139</f>
        <v>36950</v>
      </c>
      <c r="J139" s="4" t="str">
        <f aca="false">IF(F139&gt;$G$1,"",J138+E139)</f>
        <v/>
      </c>
      <c r="K139" s="4" t="n">
        <f aca="false">VLOOKUP($G$1,$I$106:$J$161,2)</f>
        <v>434758.205783815</v>
      </c>
      <c r="L139" s="4" t="n">
        <f aca="false">IF($E$1="Dana Davis",0,IF($E$1="Rob Benson",0,IF($E$1="Fletcher Sturm",'P&amp;L'!DI49,IF($E$1="Rogers Herndon",'P&amp;L'!DE49+'P&amp;L'!DH49,IF($E$1="Doug Gilbert-Smith",'P&amp;L'!N49,IF($E$1="kevin presto",'P&amp;L'!CU49))))))</f>
        <v>-308484</v>
      </c>
      <c r="M139" s="7" t="n">
        <v>36950</v>
      </c>
      <c r="N139" s="4" t="str">
        <f aca="false">IF(M139&gt;$G$1,"",L139)</f>
        <v/>
      </c>
      <c r="O139" s="4" t="n">
        <f aca="false">O138</f>
        <v>-0</v>
      </c>
      <c r="P139" s="7" t="n">
        <f aca="false">M139</f>
        <v>36950</v>
      </c>
      <c r="Q139" s="4" t="str">
        <f aca="false">IF(M139&gt;$G$1,"",Q138+L139)</f>
        <v/>
      </c>
      <c r="R139" s="4" t="n">
        <f aca="false">VLOOKUP($G$1,$P$106:$Q$161,2)</f>
        <v>209239</v>
      </c>
      <c r="S139" s="4" t="str">
        <f aca="false">IF(ISERR(G139+N139),"",(G139+N139))</f>
        <v/>
      </c>
      <c r="T139" s="4" t="n">
        <f aca="false">K139+R139</f>
        <v>643997.205783815</v>
      </c>
    </row>
    <row r="140" customFormat="false" ht="12.75" hidden="false" customHeight="false" outlineLevel="0" collapsed="false">
      <c r="D140" s="0" t="n">
        <f aca="false">IF(E140&lt;H140*0.9,1,0)</f>
        <v>0</v>
      </c>
      <c r="E140" s="4" t="n">
        <f aca="false">IF($E$1="Dana Davis",'P&amp;L'!D50,IF($E$1="Rob Benson",'P&amp;L'!E50,IF($E$1="Fletcher Sturm",'P&amp;L'!F50,IF($E$1="Rogers Herndon",'P&amp;L'!H50,IF($E$1="Doug Gilbert-Smith",'P&amp;L'!L50,IF($E$1="kevin presto",'P&amp;L'!R50+'P&amp;L'!BD50))))))</f>
        <v>8981.1926031746</v>
      </c>
      <c r="F140" s="7" t="n">
        <v>36951</v>
      </c>
      <c r="G140" s="4" t="str">
        <f aca="false">IF(F140&gt;$G$1,"",E140)</f>
        <v/>
      </c>
      <c r="H140" s="4" t="n">
        <f aca="false">H139</f>
        <v>-2645205.91393692</v>
      </c>
      <c r="I140" s="7" t="n">
        <f aca="false">F140</f>
        <v>36951</v>
      </c>
      <c r="J140" s="4" t="str">
        <f aca="false">IF(F140&gt;$G$1,"",J139+E140)</f>
        <v/>
      </c>
      <c r="K140" s="4" t="n">
        <f aca="false">VLOOKUP($G$1,$I$106:$J$161,2)</f>
        <v>434758.205783815</v>
      </c>
      <c r="L140" s="4" t="n">
        <f aca="false">IF($E$1="Dana Davis",0,IF($E$1="Rob Benson",0,IF($E$1="Fletcher Sturm",'P&amp;L'!DI50,IF($E$1="Rogers Herndon",'P&amp;L'!DE50+'P&amp;L'!DH50,IF($E$1="Doug Gilbert-Smith",'P&amp;L'!N50,IF($E$1="kevin presto",'P&amp;L'!CU50))))))</f>
        <v>-31677</v>
      </c>
      <c r="M140" s="7" t="n">
        <v>36951</v>
      </c>
      <c r="N140" s="4" t="str">
        <f aca="false">IF(M140&gt;$G$1,"",L140)</f>
        <v/>
      </c>
      <c r="O140" s="4" t="n">
        <f aca="false">O139</f>
        <v>-0</v>
      </c>
      <c r="P140" s="7" t="n">
        <f aca="false">M140</f>
        <v>36951</v>
      </c>
      <c r="Q140" s="4" t="str">
        <f aca="false">IF(M140&gt;$G$1,"",Q139+L140)</f>
        <v/>
      </c>
      <c r="R140" s="4" t="n">
        <f aca="false">VLOOKUP($G$1,$P$106:$Q$161,2)</f>
        <v>209239</v>
      </c>
      <c r="S140" s="4" t="str">
        <f aca="false">IF(ISERR(G140+N140),"",(G140+N140))</f>
        <v/>
      </c>
      <c r="T140" s="4" t="n">
        <f aca="false">K140+R140</f>
        <v>643997.205783815</v>
      </c>
    </row>
    <row r="141" customFormat="false" ht="12.75" hidden="false" customHeight="false" outlineLevel="0" collapsed="false">
      <c r="D141" s="0" t="n">
        <f aca="false">IF(E141&lt;H141*0.9,1,0)</f>
        <v>0</v>
      </c>
      <c r="E141" s="4" t="n">
        <f aca="false">IF($E$1="Dana Davis",'P&amp;L'!D51,IF($E$1="Rob Benson",'P&amp;L'!E51,IF($E$1="Fletcher Sturm",'P&amp;L'!F51,IF($E$1="Rogers Herndon",'P&amp;L'!H51,IF($E$1="Doug Gilbert-Smith",'P&amp;L'!L51,IF($E$1="kevin presto",'P&amp;L'!R51+'P&amp;L'!BD51))))))</f>
        <v>-345197.942740554</v>
      </c>
      <c r="F141" s="7" t="n">
        <v>36952</v>
      </c>
      <c r="G141" s="4" t="str">
        <f aca="false">IF(F141&gt;$G$1,"",E141)</f>
        <v/>
      </c>
      <c r="H141" s="4" t="n">
        <f aca="false">H140</f>
        <v>-2645205.91393692</v>
      </c>
      <c r="I141" s="7" t="n">
        <f aca="false">F141</f>
        <v>36952</v>
      </c>
      <c r="J141" s="4" t="str">
        <f aca="false">IF(F141&gt;$G$1,"",J140+E141)</f>
        <v/>
      </c>
      <c r="K141" s="4" t="n">
        <f aca="false">VLOOKUP($G$1,$I$106:$J$161,2)</f>
        <v>434758.205783815</v>
      </c>
      <c r="L141" s="4" t="n">
        <f aca="false">IF($E$1="Dana Davis",0,IF($E$1="Rob Benson",0,IF($E$1="Fletcher Sturm",'P&amp;L'!DI51,IF($E$1="Rogers Herndon",'P&amp;L'!DE51+'P&amp;L'!DH51,IF($E$1="Doug Gilbert-Smith",'P&amp;L'!N51,IF($E$1="kevin presto",'P&amp;L'!CU51))))))</f>
        <v>-329558</v>
      </c>
      <c r="M141" s="7" t="n">
        <v>36952</v>
      </c>
      <c r="N141" s="4" t="str">
        <f aca="false">IF(M141&gt;$G$1,"",L141)</f>
        <v/>
      </c>
      <c r="O141" s="4" t="n">
        <f aca="false">O140</f>
        <v>-0</v>
      </c>
      <c r="P141" s="7" t="n">
        <f aca="false">M141</f>
        <v>36952</v>
      </c>
      <c r="Q141" s="4" t="str">
        <f aca="false">IF(M141&gt;$G$1,"",Q140+L141)</f>
        <v/>
      </c>
      <c r="R141" s="4" t="n">
        <f aca="false">VLOOKUP($G$1,$P$106:$Q$161,2)</f>
        <v>209239</v>
      </c>
      <c r="S141" s="4" t="str">
        <f aca="false">IF(ISERR(G141+N141),"",(G141+N141))</f>
        <v/>
      </c>
      <c r="T141" s="4" t="n">
        <f aca="false">K141+R141</f>
        <v>643997.205783815</v>
      </c>
    </row>
    <row r="142" customFormat="false" ht="12.75" hidden="false" customHeight="false" outlineLevel="0" collapsed="false">
      <c r="D142" s="0" t="n">
        <f aca="false">IF(E142&lt;H142*0.9,1,0)</f>
        <v>0</v>
      </c>
      <c r="E142" s="4" t="n">
        <f aca="false">IF($E$1="Dana Davis",'P&amp;L'!D52,IF($E$1="Rob Benson",'P&amp;L'!E52,IF($E$1="Fletcher Sturm",'P&amp;L'!F52,IF($E$1="Rogers Herndon",'P&amp;L'!H52,IF($E$1="Doug Gilbert-Smith",'P&amp;L'!L52,IF($E$1="kevin presto",'P&amp;L'!R52+'P&amp;L'!BD52))))))</f>
        <v>-220141.333443852</v>
      </c>
      <c r="F142" s="7" t="n">
        <v>36955</v>
      </c>
      <c r="G142" s="4" t="str">
        <f aca="false">IF(F142&gt;$G$1,"",E142)</f>
        <v/>
      </c>
      <c r="H142" s="4" t="n">
        <f aca="false">H141</f>
        <v>-2645205.91393692</v>
      </c>
      <c r="I142" s="7" t="n">
        <f aca="false">F142</f>
        <v>36955</v>
      </c>
      <c r="J142" s="4" t="str">
        <f aca="false">IF(F142&gt;$G$1,"",J141+E142)</f>
        <v/>
      </c>
      <c r="K142" s="4" t="n">
        <f aca="false">VLOOKUP($G$1,$I$106:$J$161,2)</f>
        <v>434758.205783815</v>
      </c>
      <c r="L142" s="4" t="n">
        <f aca="false">IF($E$1="Dana Davis",0,IF($E$1="Rob Benson",0,IF($E$1="Fletcher Sturm",'P&amp;L'!DI52,IF($E$1="Rogers Herndon",'P&amp;L'!DE52+'P&amp;L'!DH52,IF($E$1="Doug Gilbert-Smith",'P&amp;L'!N52,IF($E$1="kevin presto",'P&amp;L'!CU52))))))</f>
        <v>-338927</v>
      </c>
      <c r="M142" s="7" t="n">
        <v>36955</v>
      </c>
      <c r="N142" s="4" t="str">
        <f aca="false">IF(M142&gt;$G$1,"",L142)</f>
        <v/>
      </c>
      <c r="O142" s="4" t="n">
        <f aca="false">O141</f>
        <v>-0</v>
      </c>
      <c r="P142" s="7" t="n">
        <f aca="false">M142</f>
        <v>36955</v>
      </c>
      <c r="Q142" s="4" t="str">
        <f aca="false">IF(M142&gt;$G$1,"",Q141+L142)</f>
        <v/>
      </c>
      <c r="R142" s="4" t="n">
        <f aca="false">VLOOKUP($G$1,$P$106:$Q$161,2)</f>
        <v>209239</v>
      </c>
      <c r="S142" s="4" t="str">
        <f aca="false">IF(ISERR(G142+N142),"",(G142+N142))</f>
        <v/>
      </c>
      <c r="T142" s="4" t="n">
        <f aca="false">K142+R142</f>
        <v>643997.205783815</v>
      </c>
    </row>
    <row r="143" customFormat="false" ht="12.75" hidden="false" customHeight="false" outlineLevel="0" collapsed="false">
      <c r="D143" s="0" t="n">
        <f aca="false">IF(E143&lt;H143*0.9,1,0)</f>
        <v>0</v>
      </c>
      <c r="E143" s="4" t="n">
        <f aca="false">IF($E$1="Dana Davis",'P&amp;L'!D53,IF($E$1="Rob Benson",'P&amp;L'!E53,IF($E$1="Fletcher Sturm",'P&amp;L'!F53,IF($E$1="Rogers Herndon",'P&amp;L'!H53,IF($E$1="Doug Gilbert-Smith",'P&amp;L'!L53,IF($E$1="kevin presto",'P&amp;L'!R53+'P&amp;L'!BD53))))))</f>
        <v>-174946.470328231</v>
      </c>
      <c r="F143" s="7" t="n">
        <v>36956</v>
      </c>
      <c r="G143" s="4" t="str">
        <f aca="false">IF(F143&gt;$G$1,"",E143)</f>
        <v/>
      </c>
      <c r="H143" s="4" t="n">
        <f aca="false">H142</f>
        <v>-2645205.91393692</v>
      </c>
      <c r="I143" s="7" t="n">
        <f aca="false">F143</f>
        <v>36956</v>
      </c>
      <c r="J143" s="4" t="str">
        <f aca="false">IF(F143&gt;$G$1,"",J142+E143)</f>
        <v/>
      </c>
      <c r="K143" s="4" t="n">
        <f aca="false">VLOOKUP($G$1,$I$106:$J$161,2)</f>
        <v>434758.205783815</v>
      </c>
      <c r="L143" s="4" t="n">
        <f aca="false">IF($E$1="Dana Davis",0,IF($E$1="Rob Benson",0,IF($E$1="Fletcher Sturm",'P&amp;L'!DI53,IF($E$1="Rogers Herndon",'P&amp;L'!DE53+'P&amp;L'!DH53,IF($E$1="Doug Gilbert-Smith",'P&amp;L'!N53,IF($E$1="kevin presto",'P&amp;L'!CU53))))))</f>
        <v>-104828</v>
      </c>
      <c r="M143" s="7" t="n">
        <v>36956</v>
      </c>
      <c r="N143" s="4" t="str">
        <f aca="false">IF(M143&gt;$G$1,"",L143)</f>
        <v/>
      </c>
      <c r="O143" s="4" t="n">
        <f aca="false">O142</f>
        <v>-0</v>
      </c>
      <c r="P143" s="7" t="n">
        <f aca="false">M143</f>
        <v>36956</v>
      </c>
      <c r="Q143" s="4" t="str">
        <f aca="false">IF(M143&gt;$G$1,"",Q142+L143)</f>
        <v/>
      </c>
      <c r="R143" s="4" t="n">
        <f aca="false">VLOOKUP($G$1,$P$106:$Q$161,2)</f>
        <v>209239</v>
      </c>
      <c r="S143" s="4" t="str">
        <f aca="false">IF(ISERR(G143+N143),"",(G143+N143))</f>
        <v/>
      </c>
      <c r="T143" s="4" t="n">
        <f aca="false">K143+R143</f>
        <v>643997.205783815</v>
      </c>
    </row>
    <row r="144" customFormat="false" ht="12.75" hidden="false" customHeight="false" outlineLevel="0" collapsed="false">
      <c r="D144" s="0" t="n">
        <f aca="false">IF(E144&lt;H144*0.9,1,0)</f>
        <v>0</v>
      </c>
      <c r="E144" s="4" t="n">
        <f aca="false">IF($E$1="Dana Davis",'P&amp;L'!D54,IF($E$1="Rob Benson",'P&amp;L'!E54,IF($E$1="Fletcher Sturm",'P&amp;L'!F54,IF($E$1="Rogers Herndon",'P&amp;L'!H54,IF($E$1="Doug Gilbert-Smith",'P&amp;L'!L54,IF($E$1="kevin presto",'P&amp;L'!R54+'P&amp;L'!BD54))))))</f>
        <v>-158420.530703658</v>
      </c>
      <c r="F144" s="7" t="n">
        <v>36957</v>
      </c>
      <c r="G144" s="4" t="str">
        <f aca="false">IF(F144&gt;$G$1,"",E144)</f>
        <v/>
      </c>
      <c r="H144" s="4" t="n">
        <f aca="false">H143</f>
        <v>-2645205.91393692</v>
      </c>
      <c r="I144" s="7" t="n">
        <f aca="false">F144</f>
        <v>36957</v>
      </c>
      <c r="J144" s="4" t="str">
        <f aca="false">IF(F144&gt;$G$1,"",J143+E144)</f>
        <v/>
      </c>
      <c r="K144" s="4" t="n">
        <f aca="false">VLOOKUP($G$1,$I$106:$J$161,2)</f>
        <v>434758.205783815</v>
      </c>
      <c r="L144" s="4" t="n">
        <f aca="false">IF($E$1="Dana Davis",0,IF($E$1="Rob Benson",0,IF($E$1="Fletcher Sturm",'P&amp;L'!DI54,IF($E$1="Rogers Herndon",'P&amp;L'!DE54+'P&amp;L'!DH54,IF($E$1="Doug Gilbert-Smith",'P&amp;L'!N54,IF($E$1="kevin presto",'P&amp;L'!CU54))))))</f>
        <v>-245745</v>
      </c>
      <c r="M144" s="7" t="n">
        <v>36957</v>
      </c>
      <c r="N144" s="4" t="str">
        <f aca="false">IF(M144&gt;$G$1,"",L144)</f>
        <v/>
      </c>
      <c r="O144" s="4" t="n">
        <f aca="false">O143</f>
        <v>-0</v>
      </c>
      <c r="P144" s="7" t="n">
        <f aca="false">M144</f>
        <v>36957</v>
      </c>
      <c r="Q144" s="4" t="str">
        <f aca="false">IF(M144&gt;$G$1,"",Q143+L144)</f>
        <v/>
      </c>
      <c r="R144" s="4" t="n">
        <f aca="false">VLOOKUP($G$1,$P$106:$Q$161,2)</f>
        <v>209239</v>
      </c>
      <c r="S144" s="4" t="str">
        <f aca="false">IF(ISERR(G144+N144),"",(G144+N144))</f>
        <v/>
      </c>
      <c r="T144" s="4" t="n">
        <f aca="false">K144+R144</f>
        <v>643997.205783815</v>
      </c>
    </row>
    <row r="145" customFormat="false" ht="12.75" hidden="false" customHeight="false" outlineLevel="0" collapsed="false">
      <c r="D145" s="0" t="n">
        <f aca="false">IF(E145&lt;H145*0.9,1,0)</f>
        <v>0</v>
      </c>
      <c r="E145" s="4" t="n">
        <f aca="false">IF($E$1="Dana Davis",'P&amp;L'!D55,IF($E$1="Rob Benson",'P&amp;L'!E55,IF($E$1="Fletcher Sturm",'P&amp;L'!F55,IF($E$1="Rogers Herndon",'P&amp;L'!H55,IF($E$1="Doug Gilbert-Smith",'P&amp;L'!L55,IF($E$1="kevin presto",'P&amp;L'!R55+'P&amp;L'!BD55))))))</f>
        <v>1050002.47106363</v>
      </c>
      <c r="F145" s="7" t="n">
        <v>36958</v>
      </c>
      <c r="G145" s="4" t="str">
        <f aca="false">IF(F145&gt;$G$1,"",E145)</f>
        <v/>
      </c>
      <c r="H145" s="4" t="n">
        <f aca="false">H144</f>
        <v>-2645205.91393692</v>
      </c>
      <c r="I145" s="7" t="n">
        <f aca="false">F145</f>
        <v>36958</v>
      </c>
      <c r="J145" s="4" t="str">
        <f aca="false">IF(F145&gt;$G$1,"",J144+E145)</f>
        <v/>
      </c>
      <c r="K145" s="4" t="n">
        <f aca="false">VLOOKUP($G$1,$I$106:$J$161,2)</f>
        <v>434758.205783815</v>
      </c>
      <c r="L145" s="4" t="n">
        <f aca="false">IF($E$1="Dana Davis",0,IF($E$1="Rob Benson",0,IF($E$1="Fletcher Sturm",'P&amp;L'!DI55,IF($E$1="Rogers Herndon",'P&amp;L'!DE55+'P&amp;L'!DH55,IF($E$1="Doug Gilbert-Smith",'P&amp;L'!N55,IF($E$1="kevin presto",'P&amp;L'!CU55))))))</f>
        <v>217636</v>
      </c>
      <c r="M145" s="7" t="n">
        <v>36958</v>
      </c>
      <c r="N145" s="4" t="str">
        <f aca="false">IF(M145&gt;$G$1,"",L145)</f>
        <v/>
      </c>
      <c r="O145" s="4" t="n">
        <f aca="false">O144</f>
        <v>-0</v>
      </c>
      <c r="P145" s="7" t="n">
        <f aca="false">M145</f>
        <v>36958</v>
      </c>
      <c r="Q145" s="4" t="str">
        <f aca="false">IF(M145&gt;$G$1,"",Q144+L145)</f>
        <v/>
      </c>
      <c r="R145" s="4" t="n">
        <f aca="false">VLOOKUP($G$1,$P$106:$Q$161,2)</f>
        <v>209239</v>
      </c>
      <c r="S145" s="4" t="str">
        <f aca="false">IF(ISERR(G145+N145),"",(G145+N145))</f>
        <v/>
      </c>
      <c r="T145" s="4" t="n">
        <f aca="false">K145+R145</f>
        <v>643997.205783815</v>
      </c>
    </row>
    <row r="146" customFormat="false" ht="12.75" hidden="false" customHeight="false" outlineLevel="0" collapsed="false">
      <c r="D146" s="0" t="n">
        <f aca="false">IF(E146&lt;H146*0.9,1,0)</f>
        <v>0</v>
      </c>
      <c r="E146" s="4" t="n">
        <f aca="false">IF($E$1="Dana Davis",'P&amp;L'!D56,IF($E$1="Rob Benson",'P&amp;L'!E56,IF($E$1="Fletcher Sturm",'P&amp;L'!F56,IF($E$1="Rogers Herndon",'P&amp;L'!H56,IF($E$1="Doug Gilbert-Smith",'P&amp;L'!L56,IF($E$1="kevin presto",'P&amp;L'!R56+'P&amp;L'!BD56))))))</f>
        <v>2574632.52741356</v>
      </c>
      <c r="F146" s="7" t="n">
        <v>36959</v>
      </c>
      <c r="G146" s="4" t="str">
        <f aca="false">IF(F146&gt;$G$1,"",E146)</f>
        <v/>
      </c>
      <c r="H146" s="4" t="n">
        <f aca="false">H145</f>
        <v>-2645205.91393692</v>
      </c>
      <c r="I146" s="7" t="n">
        <f aca="false">F146</f>
        <v>36959</v>
      </c>
      <c r="J146" s="4" t="str">
        <f aca="false">IF(F146&gt;$G$1,"",J145+E146)</f>
        <v/>
      </c>
      <c r="K146" s="4" t="n">
        <f aca="false">VLOOKUP($G$1,$I$106:$J$161,2)</f>
        <v>434758.205783815</v>
      </c>
      <c r="L146" s="4" t="n">
        <f aca="false">IF($E$1="Dana Davis",0,IF($E$1="Rob Benson",0,IF($E$1="Fletcher Sturm",'P&amp;L'!DI56,IF($E$1="Rogers Herndon",'P&amp;L'!DE56+'P&amp;L'!DH56,IF($E$1="Doug Gilbert-Smith",'P&amp;L'!N56,IF($E$1="kevin presto",'P&amp;L'!CU56))))))</f>
        <v>861432</v>
      </c>
      <c r="M146" s="7" t="n">
        <v>36959</v>
      </c>
      <c r="N146" s="4" t="str">
        <f aca="false">IF(M146&gt;$G$1,"",L146)</f>
        <v/>
      </c>
      <c r="O146" s="4" t="n">
        <f aca="false">O145</f>
        <v>-0</v>
      </c>
      <c r="P146" s="7" t="n">
        <f aca="false">M146</f>
        <v>36959</v>
      </c>
      <c r="Q146" s="4" t="str">
        <f aca="false">IF(M146&gt;$G$1,"",Q145+L146)</f>
        <v/>
      </c>
      <c r="R146" s="4" t="n">
        <f aca="false">VLOOKUP($G$1,$P$106:$Q$161,2)</f>
        <v>209239</v>
      </c>
      <c r="S146" s="4" t="str">
        <f aca="false">IF(ISERR(G146+N146),"",(G146+N146))</f>
        <v/>
      </c>
      <c r="T146" s="4" t="n">
        <f aca="false">K146+R146</f>
        <v>643997.205783815</v>
      </c>
    </row>
    <row r="147" customFormat="false" ht="12.75" hidden="false" customHeight="false" outlineLevel="0" collapsed="false">
      <c r="D147" s="0" t="n">
        <f aca="false">IF(E147&lt;H147*0.9,1,0)</f>
        <v>0</v>
      </c>
      <c r="E147" s="4" t="n">
        <f aca="false">IF($E$1="Dana Davis",'P&amp;L'!D57,IF($E$1="Rob Benson",'P&amp;L'!E57,IF($E$1="Fletcher Sturm",'P&amp;L'!F57,IF($E$1="Rogers Herndon",'P&amp;L'!H57,IF($E$1="Doug Gilbert-Smith",'P&amp;L'!L57,IF($E$1="kevin presto",'P&amp;L'!R57+'P&amp;L'!BD57))))))</f>
        <v>-314739.613565376</v>
      </c>
      <c r="F147" s="7" t="n">
        <v>36962</v>
      </c>
      <c r="G147" s="4" t="str">
        <f aca="false">IF(F147&gt;$G$1,"",E147)</f>
        <v/>
      </c>
      <c r="H147" s="4" t="n">
        <f aca="false">H146</f>
        <v>-2645205.91393692</v>
      </c>
      <c r="I147" s="7" t="n">
        <f aca="false">F147</f>
        <v>36962</v>
      </c>
      <c r="J147" s="4" t="str">
        <f aca="false">IF(F147&gt;$G$1,"",J146+E147)</f>
        <v/>
      </c>
      <c r="K147" s="4" t="n">
        <f aca="false">VLOOKUP($G$1,$I$106:$J$161,2)</f>
        <v>434758.205783815</v>
      </c>
      <c r="L147" s="4" t="n">
        <f aca="false">IF($E$1="Dana Davis",0,IF($E$1="Rob Benson",0,IF($E$1="Fletcher Sturm",'P&amp;L'!DI57,IF($E$1="Rogers Herndon",'P&amp;L'!DE57+'P&amp;L'!DH57,IF($E$1="Doug Gilbert-Smith",'P&amp;L'!N57,IF($E$1="kevin presto",'P&amp;L'!CU57))))))</f>
        <v>-52398</v>
      </c>
      <c r="M147" s="7" t="n">
        <v>36962</v>
      </c>
      <c r="N147" s="4" t="str">
        <f aca="false">IF(M147&gt;$G$1,"",L147)</f>
        <v/>
      </c>
      <c r="O147" s="4" t="n">
        <f aca="false">O146</f>
        <v>-0</v>
      </c>
      <c r="P147" s="7" t="n">
        <f aca="false">M147</f>
        <v>36962</v>
      </c>
      <c r="Q147" s="4" t="str">
        <f aca="false">IF(M147&gt;$G$1,"",Q146+L147)</f>
        <v/>
      </c>
      <c r="R147" s="4" t="n">
        <f aca="false">VLOOKUP($G$1,$P$106:$Q$161,2)</f>
        <v>209239</v>
      </c>
      <c r="S147" s="4" t="str">
        <f aca="false">IF(ISERR(G147+N147),"",(G147+N147))</f>
        <v/>
      </c>
      <c r="T147" s="4" t="n">
        <f aca="false">K147+R147</f>
        <v>643997.205783815</v>
      </c>
    </row>
    <row r="148" customFormat="false" ht="12.75" hidden="false" customHeight="false" outlineLevel="0" collapsed="false">
      <c r="D148" s="0" t="n">
        <f aca="false">IF(E148&lt;H148*0.9,1,0)</f>
        <v>0</v>
      </c>
      <c r="E148" s="4" t="n">
        <f aca="false">IF($E$1="Dana Davis",'P&amp;L'!D58,IF($E$1="Rob Benson",'P&amp;L'!E58,IF($E$1="Fletcher Sturm",'P&amp;L'!F58,IF($E$1="Rogers Herndon",'P&amp;L'!H58,IF($E$1="Doug Gilbert-Smith",'P&amp;L'!L58,IF($E$1="kevin presto",'P&amp;L'!R58+'P&amp;L'!BD58))))))</f>
        <v>-809822.502330291</v>
      </c>
      <c r="F148" s="7" t="n">
        <v>36963</v>
      </c>
      <c r="G148" s="4" t="str">
        <f aca="false">IF(F148&gt;$G$1,"",E148)</f>
        <v/>
      </c>
      <c r="H148" s="4" t="n">
        <f aca="false">H147</f>
        <v>-2645205.91393692</v>
      </c>
      <c r="I148" s="7" t="n">
        <f aca="false">F148</f>
        <v>36963</v>
      </c>
      <c r="J148" s="4" t="str">
        <f aca="false">IF(F148&gt;$G$1,"",J147+E148)</f>
        <v/>
      </c>
      <c r="K148" s="4" t="n">
        <f aca="false">VLOOKUP($G$1,$I$106:$J$161,2)</f>
        <v>434758.205783815</v>
      </c>
      <c r="L148" s="4" t="n">
        <f aca="false">IF($E$1="Dana Davis",0,IF($E$1="Rob Benson",0,IF($E$1="Fletcher Sturm",'P&amp;L'!DI58,IF($E$1="Rogers Herndon",'P&amp;L'!DE58+'P&amp;L'!DH58,IF($E$1="Doug Gilbert-Smith",'P&amp;L'!N58,IF($E$1="kevin presto",'P&amp;L'!CU58))))))</f>
        <v>-49450</v>
      </c>
      <c r="M148" s="7" t="n">
        <v>36963</v>
      </c>
      <c r="N148" s="4" t="str">
        <f aca="false">IF(M148&gt;$G$1,"",L148)</f>
        <v/>
      </c>
      <c r="O148" s="4" t="n">
        <f aca="false">O147</f>
        <v>-0</v>
      </c>
      <c r="P148" s="7" t="n">
        <f aca="false">M148</f>
        <v>36963</v>
      </c>
      <c r="Q148" s="4" t="str">
        <f aca="false">IF(M148&gt;$G$1,"",Q147+L148)</f>
        <v/>
      </c>
      <c r="R148" s="4" t="n">
        <f aca="false">VLOOKUP($G$1,$P$106:$Q$161,2)</f>
        <v>209239</v>
      </c>
      <c r="S148" s="4" t="str">
        <f aca="false">IF(ISERR(G148+N148),"",(G148+N148))</f>
        <v/>
      </c>
      <c r="T148" s="4" t="n">
        <f aca="false">K148+R148</f>
        <v>643997.205783815</v>
      </c>
    </row>
    <row r="149" customFormat="false" ht="12.75" hidden="false" customHeight="false" outlineLevel="0" collapsed="false">
      <c r="D149" s="0" t="n">
        <f aca="false">IF(E149&lt;H149*0.9,1,0)</f>
        <v>0</v>
      </c>
      <c r="E149" s="4" t="n">
        <f aca="false">IF($E$1="Dana Davis",'P&amp;L'!D59,IF($E$1="Rob Benson",'P&amp;L'!E59,IF($E$1="Fletcher Sturm",'P&amp;L'!F59,IF($E$1="Rogers Herndon",'P&amp;L'!H59,IF($E$1="Doug Gilbert-Smith",'P&amp;L'!L59,IF($E$1="kevin presto",'P&amp;L'!R59+'P&amp;L'!BD59))))))</f>
        <v>-50187.1136084786</v>
      </c>
      <c r="F149" s="7" t="n">
        <v>36964</v>
      </c>
      <c r="G149" s="4" t="str">
        <f aca="false">IF(F149&gt;$G$1,"",E149)</f>
        <v/>
      </c>
      <c r="H149" s="4" t="n">
        <f aca="false">H148</f>
        <v>-2645205.91393692</v>
      </c>
      <c r="I149" s="7" t="n">
        <f aca="false">F149</f>
        <v>36964</v>
      </c>
      <c r="J149" s="4" t="str">
        <f aca="false">IF(F149&gt;$G$1,"",J148+E149)</f>
        <v/>
      </c>
      <c r="K149" s="4" t="n">
        <f aca="false">VLOOKUP($G$1,$I$106:$J$161,2)</f>
        <v>434758.205783815</v>
      </c>
      <c r="L149" s="4" t="n">
        <f aca="false">IF($E$1="Dana Davis",0,IF($E$1="Rob Benson",0,IF($E$1="Fletcher Sturm",'P&amp;L'!DI59,IF($E$1="Rogers Herndon",'P&amp;L'!DE59+'P&amp;L'!DH59,IF($E$1="Doug Gilbert-Smith",'P&amp;L'!N59,IF($E$1="kevin presto",'P&amp;L'!CU59))))))</f>
        <v>493782</v>
      </c>
      <c r="M149" s="7" t="n">
        <v>36964</v>
      </c>
      <c r="N149" s="4" t="str">
        <f aca="false">IF(M149&gt;$G$1,"",L149)</f>
        <v/>
      </c>
      <c r="O149" s="4" t="n">
        <f aca="false">O148</f>
        <v>-0</v>
      </c>
      <c r="P149" s="7" t="n">
        <f aca="false">M149</f>
        <v>36964</v>
      </c>
      <c r="Q149" s="4" t="str">
        <f aca="false">IF(M149&gt;$G$1,"",Q148+L149)</f>
        <v/>
      </c>
      <c r="R149" s="4" t="n">
        <f aca="false">VLOOKUP($G$1,$P$106:$Q$161,2)</f>
        <v>209239</v>
      </c>
      <c r="S149" s="4" t="str">
        <f aca="false">IF(ISERR(G149+N149),"",(G149+N149))</f>
        <v/>
      </c>
      <c r="T149" s="4" t="n">
        <f aca="false">K149+R149</f>
        <v>643997.205783815</v>
      </c>
    </row>
    <row r="150" customFormat="false" ht="12.75" hidden="false" customHeight="false" outlineLevel="0" collapsed="false">
      <c r="D150" s="0" t="n">
        <f aca="false">IF(E150&lt;H150*0.9,1,0)</f>
        <v>0</v>
      </c>
      <c r="E150" s="4" t="n">
        <f aca="false">IF($E$1="Dana Davis",'P&amp;L'!D60,IF($E$1="Rob Benson",'P&amp;L'!E60,IF($E$1="Fletcher Sturm",'P&amp;L'!F60,IF($E$1="Rogers Herndon",'P&amp;L'!H60,IF($E$1="Doug Gilbert-Smith",'P&amp;L'!L60,IF($E$1="kevin presto",'P&amp;L'!R60+'P&amp;L'!BD60))))))</f>
        <v>-245910.871256788</v>
      </c>
      <c r="F150" s="7" t="n">
        <v>36965</v>
      </c>
      <c r="G150" s="4" t="str">
        <f aca="false">IF(F150&gt;$G$1,"",E150)</f>
        <v/>
      </c>
      <c r="H150" s="4" t="n">
        <f aca="false">H149</f>
        <v>-2645205.91393692</v>
      </c>
      <c r="I150" s="7" t="n">
        <f aca="false">F150</f>
        <v>36965</v>
      </c>
      <c r="J150" s="4" t="str">
        <f aca="false">IF(F150&gt;$G$1,"",J149+E150)</f>
        <v/>
      </c>
      <c r="K150" s="4" t="n">
        <f aca="false">VLOOKUP($G$1,$I$106:$J$161,2)</f>
        <v>434758.205783815</v>
      </c>
      <c r="L150" s="4" t="n">
        <f aca="false">IF($E$1="Dana Davis",0,IF($E$1="Rob Benson",0,IF($E$1="Fletcher Sturm",'P&amp;L'!DI60,IF($E$1="Rogers Herndon",'P&amp;L'!DE60+'P&amp;L'!DH60,IF($E$1="Doug Gilbert-Smith",'P&amp;L'!N60,IF($E$1="kevin presto",'P&amp;L'!CU60))))))</f>
        <v>87631</v>
      </c>
      <c r="M150" s="7" t="n">
        <v>36965</v>
      </c>
      <c r="N150" s="4" t="str">
        <f aca="false">IF(M150&gt;$G$1,"",L150)</f>
        <v/>
      </c>
      <c r="O150" s="4" t="n">
        <f aca="false">O149</f>
        <v>-0</v>
      </c>
      <c r="P150" s="7" t="n">
        <f aca="false">M150</f>
        <v>36965</v>
      </c>
      <c r="Q150" s="4" t="str">
        <f aca="false">IF(M150&gt;$G$1,"",Q149+L150)</f>
        <v/>
      </c>
      <c r="R150" s="4" t="n">
        <f aca="false">VLOOKUP($G$1,$P$106:$Q$161,2)</f>
        <v>209239</v>
      </c>
      <c r="S150" s="4" t="str">
        <f aca="false">IF(ISERR(G150+N150),"",(G150+N150))</f>
        <v/>
      </c>
      <c r="T150" s="4" t="n">
        <f aca="false">K150+R150</f>
        <v>643997.205783815</v>
      </c>
    </row>
    <row r="151" customFormat="false" ht="12.75" hidden="false" customHeight="false" outlineLevel="0" collapsed="false">
      <c r="D151" s="0" t="n">
        <f aca="false">IF(E151&lt;H151*0.9,1,0)</f>
        <v>0</v>
      </c>
      <c r="E151" s="4" t="n">
        <f aca="false">IF($E$1="Dana Davis",'P&amp;L'!D61,IF($E$1="Rob Benson",'P&amp;L'!E61,IF($E$1="Fletcher Sturm",'P&amp;L'!F61,IF($E$1="Rogers Herndon",'P&amp;L'!H61,IF($E$1="Doug Gilbert-Smith",'P&amp;L'!L61,IF($E$1="kevin presto",'P&amp;L'!R61+'P&amp;L'!BD61))))))</f>
        <v>419741.394942884</v>
      </c>
      <c r="F151" s="7" t="n">
        <v>36966</v>
      </c>
      <c r="G151" s="4" t="str">
        <f aca="false">IF(F151&gt;$G$1,"",E151)</f>
        <v/>
      </c>
      <c r="H151" s="4" t="n">
        <f aca="false">H150</f>
        <v>-2645205.91393692</v>
      </c>
      <c r="I151" s="7" t="n">
        <f aca="false">F151</f>
        <v>36966</v>
      </c>
      <c r="J151" s="4" t="str">
        <f aca="false">IF(F151&gt;$G$1,"",J150+E151)</f>
        <v/>
      </c>
      <c r="K151" s="4" t="n">
        <f aca="false">VLOOKUP($G$1,$I$106:$J$161,2)</f>
        <v>434758.205783815</v>
      </c>
      <c r="L151" s="4" t="n">
        <f aca="false">IF($E$1="Dana Davis",0,IF($E$1="Rob Benson",0,IF($E$1="Fletcher Sturm",'P&amp;L'!DI61,IF($E$1="Rogers Herndon",'P&amp;L'!DE61+'P&amp;L'!DH61,IF($E$1="Doug Gilbert-Smith",'P&amp;L'!N61,IF($E$1="kevin presto",'P&amp;L'!CU61))))))</f>
        <v>-235087</v>
      </c>
      <c r="M151" s="7" t="n">
        <v>36966</v>
      </c>
      <c r="N151" s="4" t="str">
        <f aca="false">IF(M151&gt;$G$1,"",L151)</f>
        <v/>
      </c>
      <c r="O151" s="4" t="n">
        <f aca="false">O150</f>
        <v>-0</v>
      </c>
      <c r="P151" s="7" t="n">
        <f aca="false">M151</f>
        <v>36966</v>
      </c>
      <c r="Q151" s="4" t="str">
        <f aca="false">IF(M151&gt;$G$1,"",Q150+L151)</f>
        <v/>
      </c>
      <c r="R151" s="4" t="n">
        <f aca="false">VLOOKUP($G$1,$P$106:$Q$161,2)</f>
        <v>209239</v>
      </c>
      <c r="S151" s="4" t="str">
        <f aca="false">IF(ISERR(G151+N151),"",(G151+N151))</f>
        <v/>
      </c>
      <c r="T151" s="4" t="n">
        <f aca="false">K151+R151</f>
        <v>643997.205783815</v>
      </c>
    </row>
    <row r="152" customFormat="false" ht="12.75" hidden="false" customHeight="false" outlineLevel="0" collapsed="false">
      <c r="D152" s="0" t="n">
        <f aca="false">IF(E152&lt;H152*0.9,1,0)</f>
        <v>0</v>
      </c>
      <c r="E152" s="4" t="n">
        <f aca="false">IF($E$1="Dana Davis",'P&amp;L'!D62,IF($E$1="Rob Benson",'P&amp;L'!E62,IF($E$1="Fletcher Sturm",'P&amp;L'!F62,IF($E$1="Rogers Herndon",'P&amp;L'!H62,IF($E$1="Doug Gilbert-Smith",'P&amp;L'!L62,IF($E$1="kevin presto",'P&amp;L'!R62+'P&amp;L'!BD62))))))</f>
        <v>703036.327397829</v>
      </c>
      <c r="F152" s="7" t="n">
        <v>36969</v>
      </c>
      <c r="G152" s="4" t="str">
        <f aca="false">IF(F152&gt;$G$1,"",E152)</f>
        <v/>
      </c>
      <c r="H152" s="4" t="n">
        <f aca="false">H151</f>
        <v>-2645205.91393692</v>
      </c>
      <c r="I152" s="7" t="n">
        <f aca="false">F152</f>
        <v>36969</v>
      </c>
      <c r="J152" s="4" t="str">
        <f aca="false">IF(F152&gt;$G$1,"",J151+E152)</f>
        <v/>
      </c>
      <c r="K152" s="4" t="n">
        <f aca="false">VLOOKUP($G$1,$I$106:$J$161,2)</f>
        <v>434758.205783815</v>
      </c>
      <c r="L152" s="4" t="n">
        <f aca="false">IF($E$1="Dana Davis",0,IF($E$1="Rob Benson",0,IF($E$1="Fletcher Sturm",'P&amp;L'!DI62,IF($E$1="Rogers Herndon",'P&amp;L'!DE62+'P&amp;L'!DH62,IF($E$1="Doug Gilbert-Smith",'P&amp;L'!N62,IF($E$1="kevin presto",'P&amp;L'!CU62))))))</f>
        <v>-61397</v>
      </c>
      <c r="M152" s="7" t="n">
        <v>36969</v>
      </c>
      <c r="N152" s="4" t="str">
        <f aca="false">IF(M152&gt;$G$1,"",L152)</f>
        <v/>
      </c>
      <c r="O152" s="4" t="n">
        <f aca="false">O151</f>
        <v>-0</v>
      </c>
      <c r="P152" s="7" t="n">
        <f aca="false">M152</f>
        <v>36969</v>
      </c>
      <c r="Q152" s="4" t="str">
        <f aca="false">IF(M152&gt;$G$1,"",Q151+L152)</f>
        <v/>
      </c>
      <c r="R152" s="4" t="n">
        <f aca="false">VLOOKUP($G$1,$P$106:$Q$161,2)</f>
        <v>209239</v>
      </c>
      <c r="S152" s="4" t="str">
        <f aca="false">IF(ISERR(G152+N152),"",(G152+N152))</f>
        <v/>
      </c>
      <c r="T152" s="4" t="n">
        <f aca="false">K152+R152</f>
        <v>643997.205783815</v>
      </c>
    </row>
    <row r="153" customFormat="false" ht="12.75" hidden="false" customHeight="false" outlineLevel="0" collapsed="false">
      <c r="D153" s="0" t="n">
        <f aca="false">IF(E153&lt;H153*0.9,1,0)</f>
        <v>0</v>
      </c>
      <c r="E153" s="4" t="n">
        <f aca="false">IF($E$1="Dana Davis",'P&amp;L'!D63,IF($E$1="Rob Benson",'P&amp;L'!E63,IF($E$1="Fletcher Sturm",'P&amp;L'!F63,IF($E$1="Rogers Herndon",'P&amp;L'!H63,IF($E$1="Doug Gilbert-Smith",'P&amp;L'!L63,IF($E$1="kevin presto",'P&amp;L'!R63+'P&amp;L'!BD63))))))</f>
        <v>348536.543369946</v>
      </c>
      <c r="F153" s="7" t="n">
        <v>36970</v>
      </c>
      <c r="G153" s="4" t="str">
        <f aca="false">IF(F153&gt;$G$1,"",E153)</f>
        <v/>
      </c>
      <c r="H153" s="4" t="n">
        <f aca="false">H152</f>
        <v>-2645205.91393692</v>
      </c>
      <c r="I153" s="7" t="n">
        <f aca="false">F153</f>
        <v>36970</v>
      </c>
      <c r="J153" s="4" t="str">
        <f aca="false">IF(F153&gt;$G$1,"",J152+E153)</f>
        <v/>
      </c>
      <c r="K153" s="4" t="n">
        <f aca="false">VLOOKUP($G$1,$I$106:$J$161,2)</f>
        <v>434758.205783815</v>
      </c>
      <c r="L153" s="4" t="n">
        <f aca="false">IF($E$1="Dana Davis",0,IF($E$1="Rob Benson",0,IF($E$1="Fletcher Sturm",'P&amp;L'!DI63,IF($E$1="Rogers Herndon",'P&amp;L'!DE63+'P&amp;L'!DH63,IF($E$1="Doug Gilbert-Smith",'P&amp;L'!N63,IF($E$1="kevin presto",'P&amp;L'!CU63))))))</f>
        <v>-722801</v>
      </c>
      <c r="M153" s="7" t="n">
        <v>36970</v>
      </c>
      <c r="N153" s="4" t="str">
        <f aca="false">IF(M153&gt;$G$1,"",L153)</f>
        <v/>
      </c>
      <c r="O153" s="4" t="n">
        <f aca="false">O152</f>
        <v>-0</v>
      </c>
      <c r="P153" s="7" t="n">
        <f aca="false">M153</f>
        <v>36970</v>
      </c>
      <c r="Q153" s="4" t="str">
        <f aca="false">IF(M153&gt;$G$1,"",Q152+L153)</f>
        <v/>
      </c>
      <c r="R153" s="4" t="n">
        <f aca="false">VLOOKUP($G$1,$P$106:$Q$161,2)</f>
        <v>209239</v>
      </c>
      <c r="S153" s="4" t="str">
        <f aca="false">IF(ISERR(G153+N153),"",(G153+N153))</f>
        <v/>
      </c>
      <c r="T153" s="4" t="n">
        <f aca="false">K153+R153</f>
        <v>643997.205783815</v>
      </c>
    </row>
    <row r="154" customFormat="false" ht="12.75" hidden="false" customHeight="false" outlineLevel="0" collapsed="false">
      <c r="D154" s="0" t="n">
        <f aca="false">IF(E154&lt;H154*0.9,1,0)</f>
        <v>0</v>
      </c>
      <c r="E154" s="4" t="n">
        <f aca="false">IF($E$1="Dana Davis",'P&amp;L'!D64,IF($E$1="Rob Benson",'P&amp;L'!E64,IF($E$1="Fletcher Sturm",'P&amp;L'!F64,IF($E$1="Rogers Herndon",'P&amp;L'!H64,IF($E$1="Doug Gilbert-Smith",'P&amp;L'!L64,IF($E$1="kevin presto",'P&amp;L'!R64+'P&amp;L'!BD64))))))</f>
        <v>-1785107.68779826</v>
      </c>
      <c r="F154" s="7" t="n">
        <v>36971</v>
      </c>
      <c r="G154" s="4" t="str">
        <f aca="false">IF(F154&gt;$G$1,"",E154)</f>
        <v/>
      </c>
      <c r="H154" s="4" t="n">
        <f aca="false">H153</f>
        <v>-2645205.91393692</v>
      </c>
      <c r="I154" s="7" t="n">
        <f aca="false">F154</f>
        <v>36971</v>
      </c>
      <c r="J154" s="4" t="str">
        <f aca="false">IF(F154&gt;$G$1,"",J153+E154)</f>
        <v/>
      </c>
      <c r="K154" s="4" t="n">
        <f aca="false">VLOOKUP($G$1,$I$106:$J$161,2)</f>
        <v>434758.205783815</v>
      </c>
      <c r="L154" s="4" t="n">
        <f aca="false">IF($E$1="Dana Davis",0,IF($E$1="Rob Benson",0,IF($E$1="Fletcher Sturm",'P&amp;L'!DI64,IF($E$1="Rogers Herndon",'P&amp;L'!DE64+'P&amp;L'!DH64,IF($E$1="Doug Gilbert-Smith",'P&amp;L'!N64,IF($E$1="kevin presto",'P&amp;L'!CU64))))))</f>
        <v>1307192</v>
      </c>
      <c r="M154" s="7" t="n">
        <v>36971</v>
      </c>
      <c r="N154" s="4" t="str">
        <f aca="false">IF(M154&gt;$G$1,"",L154)</f>
        <v/>
      </c>
      <c r="O154" s="4" t="n">
        <f aca="false">O153</f>
        <v>-0</v>
      </c>
      <c r="P154" s="7" t="n">
        <f aca="false">M154</f>
        <v>36971</v>
      </c>
      <c r="Q154" s="4" t="str">
        <f aca="false">IF(M154&gt;$G$1,"",Q153+L154)</f>
        <v/>
      </c>
      <c r="R154" s="4" t="n">
        <f aca="false">VLOOKUP($G$1,$P$106:$Q$161,2)</f>
        <v>209239</v>
      </c>
      <c r="S154" s="4" t="str">
        <f aca="false">IF(ISERR(G154+N154),"",(G154+N154))</f>
        <v/>
      </c>
      <c r="T154" s="4" t="n">
        <f aca="false">K154+R154</f>
        <v>643997.205783815</v>
      </c>
    </row>
    <row r="155" customFormat="false" ht="12.75" hidden="false" customHeight="false" outlineLevel="0" collapsed="false">
      <c r="D155" s="0" t="n">
        <f aca="false">IF(E155&lt;H155*0.9,1,0)</f>
        <v>0</v>
      </c>
      <c r="E155" s="4" t="n">
        <f aca="false">IF($E$1="Dana Davis",'P&amp;L'!D65,IF($E$1="Rob Benson",'P&amp;L'!E65,IF($E$1="Fletcher Sturm",'P&amp;L'!F65,IF($E$1="Rogers Herndon",'P&amp;L'!H65,IF($E$1="Doug Gilbert-Smith",'P&amp;L'!L65,IF($E$1="kevin presto",'P&amp;L'!R65+'P&amp;L'!BD65))))))</f>
        <v>2499329.62745144</v>
      </c>
      <c r="F155" s="7" t="n">
        <v>36972</v>
      </c>
      <c r="G155" s="4" t="str">
        <f aca="false">IF(F155&gt;$G$1,"",E155)</f>
        <v/>
      </c>
      <c r="H155" s="4" t="n">
        <f aca="false">H154</f>
        <v>-2645205.91393692</v>
      </c>
      <c r="I155" s="7" t="n">
        <f aca="false">F155</f>
        <v>36972</v>
      </c>
      <c r="J155" s="4" t="str">
        <f aca="false">IF(F155&gt;$G$1,"",J154+E155)</f>
        <v/>
      </c>
      <c r="K155" s="4" t="n">
        <f aca="false">VLOOKUP($G$1,$I$106:$J$161,2)</f>
        <v>434758.205783815</v>
      </c>
      <c r="L155" s="4" t="n">
        <f aca="false">IF($E$1="Dana Davis",0,IF($E$1="Rob Benson",0,IF($E$1="Fletcher Sturm",'P&amp;L'!DI65,IF($E$1="Rogers Herndon",'P&amp;L'!DE65+'P&amp;L'!DH65,IF($E$1="Doug Gilbert-Smith",'P&amp;L'!N65,IF($E$1="kevin presto",'P&amp;L'!CU65))))))</f>
        <v>-234476</v>
      </c>
      <c r="M155" s="7" t="n">
        <v>36972</v>
      </c>
      <c r="N155" s="4" t="str">
        <f aca="false">IF(M155&gt;$G$1,"",L155)</f>
        <v/>
      </c>
      <c r="O155" s="4" t="n">
        <f aca="false">O154</f>
        <v>-0</v>
      </c>
      <c r="P155" s="7" t="n">
        <f aca="false">M155</f>
        <v>36972</v>
      </c>
      <c r="Q155" s="4" t="str">
        <f aca="false">IF(M155&gt;$G$1,"",Q154+L155)</f>
        <v/>
      </c>
      <c r="R155" s="4" t="n">
        <f aca="false">VLOOKUP($G$1,$P$106:$Q$161,2)</f>
        <v>209239</v>
      </c>
      <c r="S155" s="4" t="str">
        <f aca="false">IF(ISERR(G155+N155),"",(G155+N155))</f>
        <v/>
      </c>
      <c r="T155" s="4" t="n">
        <f aca="false">K155+R155</f>
        <v>643997.205783815</v>
      </c>
    </row>
    <row r="156" customFormat="false" ht="12.75" hidden="false" customHeight="false" outlineLevel="0" collapsed="false">
      <c r="D156" s="0" t="n">
        <f aca="false">IF(E156&lt;H156*0.9,1,0)</f>
        <v>0</v>
      </c>
      <c r="E156" s="4" t="n">
        <f aca="false">IF($E$1="Dana Davis",'P&amp;L'!D66,IF($E$1="Rob Benson",'P&amp;L'!E66,IF($E$1="Fletcher Sturm",'P&amp;L'!F66,IF($E$1="Rogers Herndon",'P&amp;L'!H66,IF($E$1="Doug Gilbert-Smith",'P&amp;L'!L66,IF($E$1="kevin presto",'P&amp;L'!R66+'P&amp;L'!BD66))))))</f>
        <v>-964064.011153909</v>
      </c>
      <c r="F156" s="7" t="n">
        <v>36973</v>
      </c>
      <c r="G156" s="4" t="str">
        <f aca="false">IF(F156&gt;$G$1,"",E156)</f>
        <v/>
      </c>
      <c r="H156" s="4" t="n">
        <f aca="false">H155</f>
        <v>-2645205.91393692</v>
      </c>
      <c r="I156" s="7" t="n">
        <f aca="false">F156</f>
        <v>36973</v>
      </c>
      <c r="J156" s="4" t="str">
        <f aca="false">IF(F156&gt;$G$1,"",J155+E156)</f>
        <v/>
      </c>
      <c r="K156" s="4" t="n">
        <f aca="false">VLOOKUP($G$1,$I$106:$J$161,2)</f>
        <v>434758.205783815</v>
      </c>
      <c r="L156" s="4" t="n">
        <f aca="false">IF($E$1="Dana Davis",0,IF($E$1="Rob Benson",0,IF($E$1="Fletcher Sturm",'P&amp;L'!DI66,IF($E$1="Rogers Herndon",'P&amp;L'!DE66+'P&amp;L'!DH66,IF($E$1="Doug Gilbert-Smith",'P&amp;L'!N66,IF($E$1="kevin presto",'P&amp;L'!CU66))))))</f>
        <v>-159638</v>
      </c>
      <c r="M156" s="7" t="n">
        <v>36973</v>
      </c>
      <c r="N156" s="4" t="str">
        <f aca="false">IF(M156&gt;$G$1,"",L156)</f>
        <v/>
      </c>
      <c r="O156" s="4" t="n">
        <f aca="false">O155</f>
        <v>-0</v>
      </c>
      <c r="P156" s="7" t="n">
        <f aca="false">M156</f>
        <v>36973</v>
      </c>
      <c r="Q156" s="4" t="str">
        <f aca="false">IF(M156&gt;$G$1,"",Q155+L156)</f>
        <v/>
      </c>
      <c r="R156" s="4" t="n">
        <f aca="false">VLOOKUP($G$1,$P$106:$Q$161,2)</f>
        <v>209239</v>
      </c>
      <c r="S156" s="4" t="str">
        <f aca="false">IF(ISERR(G156+N156),"",(G156+N156))</f>
        <v/>
      </c>
      <c r="T156" s="4" t="n">
        <f aca="false">K156+R156</f>
        <v>643997.205783815</v>
      </c>
    </row>
    <row r="157" customFormat="false" ht="12.75" hidden="false" customHeight="false" outlineLevel="0" collapsed="false">
      <c r="D157" s="0" t="n">
        <f aca="false">IF(E157&lt;H157*0.9,1,0)</f>
        <v>0</v>
      </c>
      <c r="E157" s="4" t="n">
        <f aca="false">IF($E$1="Dana Davis",'P&amp;L'!D67,IF($E$1="Rob Benson",'P&amp;L'!E67,IF($E$1="Fletcher Sturm",'P&amp;L'!F67,IF($E$1="Rogers Herndon",'P&amp;L'!H67,IF($E$1="Doug Gilbert-Smith",'P&amp;L'!L67,IF($E$1="kevin presto",'P&amp;L'!R67+'P&amp;L'!BD67))))))</f>
        <v>-262403.885055968</v>
      </c>
      <c r="F157" s="7" t="n">
        <v>36976</v>
      </c>
      <c r="G157" s="4" t="str">
        <f aca="false">IF(F157&gt;$G$1,"",E157)</f>
        <v/>
      </c>
      <c r="H157" s="4" t="n">
        <f aca="false">H156</f>
        <v>-2645205.91393692</v>
      </c>
      <c r="I157" s="7" t="n">
        <f aca="false">F157</f>
        <v>36976</v>
      </c>
      <c r="J157" s="4" t="str">
        <f aca="false">IF(F157&gt;$G$1,"",J156+E157)</f>
        <v/>
      </c>
      <c r="K157" s="4" t="n">
        <f aca="false">VLOOKUP($G$1,$I$106:$J$161,2)</f>
        <v>434758.205783815</v>
      </c>
      <c r="L157" s="4" t="n">
        <f aca="false">IF($E$1="Dana Davis",0,IF($E$1="Rob Benson",0,IF($E$1="Fletcher Sturm",'P&amp;L'!DI67,IF($E$1="Rogers Herndon",'P&amp;L'!DE67+'P&amp;L'!DH67,IF($E$1="Doug Gilbert-Smith",'P&amp;L'!N67,IF($E$1="kevin presto",'P&amp;L'!CU67))))))</f>
        <v>-354940</v>
      </c>
      <c r="M157" s="7" t="n">
        <v>36976</v>
      </c>
      <c r="N157" s="4" t="str">
        <f aca="false">IF(M157&gt;$G$1,"",L157)</f>
        <v/>
      </c>
      <c r="O157" s="4" t="n">
        <f aca="false">O156</f>
        <v>-0</v>
      </c>
      <c r="P157" s="7" t="n">
        <f aca="false">M157</f>
        <v>36976</v>
      </c>
      <c r="Q157" s="4" t="str">
        <f aca="false">IF(M157&gt;$G$1,"",Q156+L157)</f>
        <v/>
      </c>
      <c r="R157" s="4" t="n">
        <f aca="false">VLOOKUP($G$1,$P$106:$Q$161,2)</f>
        <v>209239</v>
      </c>
      <c r="S157" s="4" t="str">
        <f aca="false">IF(ISERR(G157+N157),"",(G157+N157))</f>
        <v/>
      </c>
      <c r="T157" s="4" t="n">
        <f aca="false">K157+R157</f>
        <v>643997.205783815</v>
      </c>
    </row>
    <row r="158" customFormat="false" ht="12.75" hidden="false" customHeight="false" outlineLevel="0" collapsed="false">
      <c r="D158" s="0" t="n">
        <f aca="false">IF(E158&lt;H158*0.9,1,0)</f>
        <v>0</v>
      </c>
      <c r="E158" s="4" t="n">
        <f aca="false">IF($E$1="Dana Davis",'P&amp;L'!D68,IF($E$1="Rob Benson",'P&amp;L'!E68,IF($E$1="Fletcher Sturm",'P&amp;L'!F68,IF($E$1="Rogers Herndon",'P&amp;L'!H68,IF($E$1="Doug Gilbert-Smith",'P&amp;L'!L68,IF($E$1="kevin presto",'P&amp;L'!R68+'P&amp;L'!BD68))))))</f>
        <v>922974.335081221</v>
      </c>
      <c r="F158" s="7" t="n">
        <v>36977</v>
      </c>
      <c r="G158" s="4" t="str">
        <f aca="false">IF(F158&gt;$G$1,"",E158)</f>
        <v/>
      </c>
      <c r="H158" s="4" t="n">
        <f aca="false">H157</f>
        <v>-2645205.91393692</v>
      </c>
      <c r="I158" s="7" t="n">
        <f aca="false">F158</f>
        <v>36977</v>
      </c>
      <c r="J158" s="4" t="str">
        <f aca="false">IF(F158&gt;$G$1,"",J157+E158)</f>
        <v/>
      </c>
      <c r="K158" s="4" t="n">
        <f aca="false">VLOOKUP($G$1,$I$106:$J$161,2)</f>
        <v>434758.205783815</v>
      </c>
      <c r="L158" s="4" t="n">
        <f aca="false">IF($E$1="Dana Davis",0,IF($E$1="Rob Benson",0,IF($E$1="Fletcher Sturm",'P&amp;L'!DI68,IF($E$1="Rogers Herndon",'P&amp;L'!DE68+'P&amp;L'!DH68,IF($E$1="Doug Gilbert-Smith",'P&amp;L'!N68,IF($E$1="kevin presto",'P&amp;L'!CU68))))))</f>
        <v>-1139927</v>
      </c>
      <c r="M158" s="7" t="n">
        <v>36977</v>
      </c>
      <c r="N158" s="4" t="str">
        <f aca="false">IF(M158&gt;$G$1,"",L158)</f>
        <v/>
      </c>
      <c r="O158" s="4" t="n">
        <f aca="false">O157</f>
        <v>-0</v>
      </c>
      <c r="P158" s="7" t="n">
        <f aca="false">M158</f>
        <v>36977</v>
      </c>
      <c r="Q158" s="4" t="str">
        <f aca="false">IF(M158&gt;$G$1,"",Q157+L158)</f>
        <v/>
      </c>
      <c r="R158" s="4" t="n">
        <f aca="false">VLOOKUP($G$1,$P$106:$Q$161,2)</f>
        <v>209239</v>
      </c>
      <c r="S158" s="4" t="str">
        <f aca="false">IF(ISERR(G158+N158),"",(G158+N158))</f>
        <v/>
      </c>
      <c r="T158" s="4" t="n">
        <f aca="false">K158+R158</f>
        <v>643997.205783815</v>
      </c>
    </row>
    <row r="159" customFormat="false" ht="12.75" hidden="false" customHeight="false" outlineLevel="0" collapsed="false">
      <c r="D159" s="0" t="n">
        <f aca="false">IF(E159&lt;H159*0.9,1,0)</f>
        <v>0</v>
      </c>
      <c r="E159" s="4" t="n">
        <f aca="false">IF($E$1="Dana Davis",'P&amp;L'!D69,IF($E$1="Rob Benson",'P&amp;L'!E69,IF($E$1="Fletcher Sturm",'P&amp;L'!F69,IF($E$1="Rogers Herndon",'P&amp;L'!H69,IF($E$1="Doug Gilbert-Smith",'P&amp;L'!L69,IF($E$1="kevin presto",'P&amp;L'!R69+'P&amp;L'!BD69))))))</f>
        <v>-699334.575107123</v>
      </c>
      <c r="F159" s="7" t="n">
        <v>36978</v>
      </c>
      <c r="G159" s="4" t="str">
        <f aca="false">IF(F159&gt;$G$1,"",E159)</f>
        <v/>
      </c>
      <c r="H159" s="4" t="n">
        <f aca="false">H158</f>
        <v>-2645205.91393692</v>
      </c>
      <c r="I159" s="7" t="n">
        <f aca="false">F159</f>
        <v>36978</v>
      </c>
      <c r="J159" s="4" t="str">
        <f aca="false">IF(F159&gt;$G$1,"",J158+E159)</f>
        <v/>
      </c>
      <c r="K159" s="4" t="n">
        <f aca="false">VLOOKUP($G$1,$I$106:$J$161,2)</f>
        <v>434758.205783815</v>
      </c>
      <c r="L159" s="4" t="n">
        <f aca="false">IF($E$1="Dana Davis",0,IF($E$1="Rob Benson",0,IF($E$1="Fletcher Sturm",'P&amp;L'!DI69,IF($E$1="Rogers Herndon",'P&amp;L'!DE69+'P&amp;L'!DH69,IF($E$1="Doug Gilbert-Smith",'P&amp;L'!N69,IF($E$1="kevin presto",'P&amp;L'!CU69))))))</f>
        <v>293873</v>
      </c>
      <c r="M159" s="7" t="n">
        <v>36978</v>
      </c>
      <c r="N159" s="4" t="str">
        <f aca="false">IF(M159&gt;$G$1,"",L159)</f>
        <v/>
      </c>
      <c r="O159" s="4" t="n">
        <f aca="false">O158</f>
        <v>-0</v>
      </c>
      <c r="P159" s="7" t="n">
        <f aca="false">M159</f>
        <v>36978</v>
      </c>
      <c r="Q159" s="4" t="str">
        <f aca="false">IF(M159&gt;$G$1,"",Q158+L159)</f>
        <v/>
      </c>
      <c r="R159" s="4" t="n">
        <f aca="false">VLOOKUP($G$1,$P$106:$Q$161,2)</f>
        <v>209239</v>
      </c>
      <c r="S159" s="4" t="str">
        <f aca="false">IF(ISERR(G159+N159),"",(G159+N159))</f>
        <v/>
      </c>
      <c r="T159" s="4" t="n">
        <f aca="false">K159+R159</f>
        <v>643997.205783815</v>
      </c>
    </row>
    <row r="160" customFormat="false" ht="12.75" hidden="false" customHeight="false" outlineLevel="0" collapsed="false">
      <c r="D160" s="0" t="n">
        <f aca="false">IF(E160&lt;H160*0.9,1,0)</f>
        <v>0</v>
      </c>
      <c r="E160" s="4" t="n">
        <f aca="false">IF($E$1="Dana Davis",'P&amp;L'!D70,IF($E$1="Rob Benson",'P&amp;L'!E70,IF($E$1="Fletcher Sturm",'P&amp;L'!F70,IF($E$1="Rogers Herndon",'P&amp;L'!H70,IF($E$1="Doug Gilbert-Smith",'P&amp;L'!L70,IF($E$1="kevin presto",'P&amp;L'!R70+'P&amp;L'!BD70))))))</f>
        <v>-172894.767895865</v>
      </c>
      <c r="F160" s="7" t="n">
        <v>36979</v>
      </c>
      <c r="G160" s="4" t="str">
        <f aca="false">IF(F160&gt;$G$1,"",E160)</f>
        <v/>
      </c>
      <c r="H160" s="4" t="n">
        <f aca="false">H159</f>
        <v>-2645205.91393692</v>
      </c>
      <c r="I160" s="7" t="n">
        <f aca="false">F160</f>
        <v>36979</v>
      </c>
      <c r="J160" s="4" t="str">
        <f aca="false">IF(F160&gt;$G$1,"",J159+E160)</f>
        <v/>
      </c>
      <c r="K160" s="4" t="n">
        <f aca="false">VLOOKUP($G$1,$I$106:$J$161,2)</f>
        <v>434758.205783815</v>
      </c>
      <c r="L160" s="4" t="n">
        <f aca="false">IF($E$1="Dana Davis",0,IF($E$1="Rob Benson",0,IF($E$1="Fletcher Sturm",'P&amp;L'!DI70,IF($E$1="Rogers Herndon",'P&amp;L'!DE70+'P&amp;L'!DH70,IF($E$1="Doug Gilbert-Smith",'P&amp;L'!N70,IF($E$1="kevin presto",'P&amp;L'!CU70))))))</f>
        <v>335416</v>
      </c>
      <c r="M160" s="7" t="n">
        <v>36979</v>
      </c>
      <c r="N160" s="4" t="str">
        <f aca="false">IF(M160&gt;$G$1,"",L160)</f>
        <v/>
      </c>
      <c r="O160" s="4" t="n">
        <f aca="false">O159</f>
        <v>-0</v>
      </c>
      <c r="P160" s="7" t="n">
        <f aca="false">M160</f>
        <v>36979</v>
      </c>
      <c r="Q160" s="4" t="str">
        <f aca="false">IF(M160&gt;$G$1,"",Q159+L160)</f>
        <v/>
      </c>
      <c r="R160" s="4" t="n">
        <f aca="false">VLOOKUP($G$1,$P$106:$Q$161,2)</f>
        <v>209239</v>
      </c>
      <c r="S160" s="4" t="str">
        <f aca="false">IF(ISERR(G160+N160),"",(G160+N160))</f>
        <v/>
      </c>
      <c r="T160" s="4" t="n">
        <f aca="false">K160+R160</f>
        <v>643997.205783815</v>
      </c>
    </row>
    <row r="161" customFormat="false" ht="12.75" hidden="false" customHeight="false" outlineLevel="0" collapsed="false">
      <c r="D161" s="0" t="n">
        <f aca="false">IF(E161&lt;H161*0.9,1,0)</f>
        <v>0</v>
      </c>
      <c r="E161" s="4" t="n">
        <f aca="false">IF($E$1="Dana Davis",'P&amp;L'!D71,IF($E$1="Rob Benson",'P&amp;L'!E71,IF($E$1="Fletcher Sturm",'P&amp;L'!F71,IF($E$1="Rogers Herndon",'P&amp;L'!H71,IF($E$1="Doug Gilbert-Smith",'P&amp;L'!L71,IF($E$1="kevin presto",'P&amp;L'!R71+'P&amp;L'!BD71))))))</f>
        <v>1530874.58835398</v>
      </c>
      <c r="F161" s="7" t="n">
        <v>36980</v>
      </c>
      <c r="G161" s="4" t="str">
        <f aca="false">IF(F161&gt;$G$1,"",E161)</f>
        <v/>
      </c>
      <c r="H161" s="4" t="n">
        <f aca="false">H160</f>
        <v>-2645205.91393692</v>
      </c>
      <c r="I161" s="7" t="n">
        <f aca="false">F161</f>
        <v>36980</v>
      </c>
      <c r="J161" s="4" t="str">
        <f aca="false">IF(F161&gt;$G$1,"",J160+E161)</f>
        <v/>
      </c>
      <c r="K161" s="4" t="n">
        <f aca="false">VLOOKUP($G$1,$I$106:$J$161,2)</f>
        <v>434758.205783815</v>
      </c>
      <c r="L161" s="4" t="n">
        <f aca="false">IF($E$1="Dana Davis",0,IF($E$1="Rob Benson",0,IF($E$1="Fletcher Sturm",'P&amp;L'!DI71,IF($E$1="Rogers Herndon",'P&amp;L'!DE71+'P&amp;L'!DH71,IF($E$1="Doug Gilbert-Smith",'P&amp;L'!N71,IF($E$1="kevin presto",'P&amp;L'!CU71))))))</f>
        <v>313517</v>
      </c>
      <c r="M161" s="7" t="n">
        <v>36980</v>
      </c>
      <c r="N161" s="4" t="str">
        <f aca="false">IF(M161&gt;$G$1,"",L161)</f>
        <v/>
      </c>
      <c r="O161" s="4" t="n">
        <f aca="false">O160</f>
        <v>-0</v>
      </c>
      <c r="P161" s="7" t="n">
        <f aca="false">M161</f>
        <v>36980</v>
      </c>
      <c r="Q161" s="4" t="str">
        <f aca="false">IF(M161&gt;$G$1,"",Q160+L161)</f>
        <v/>
      </c>
      <c r="R161" s="4" t="n">
        <f aca="false">VLOOKUP($G$1,$P$106:$Q$161,2)</f>
        <v>209239</v>
      </c>
      <c r="S161" s="4" t="str">
        <f aca="false">IF(ISERR(G161+N161),"",(G161+N161))</f>
        <v/>
      </c>
      <c r="T161" s="4" t="n">
        <f aca="false">K161+R161</f>
        <v>643997.205783815</v>
      </c>
    </row>
    <row r="162" customFormat="false" ht="12.75" hidden="false" customHeight="false" outlineLevel="0" collapsed="false">
      <c r="S162" s="4"/>
      <c r="T162" s="4"/>
    </row>
    <row r="163" customFormat="false" ht="12.75" hidden="false" customHeight="false" outlineLevel="0" collapsed="false">
      <c r="E163" s="0" t="s">
        <v>23883</v>
      </c>
      <c r="F163" s="0" t="n">
        <f aca="false">SUM(D106:D161)</f>
        <v>0</v>
      </c>
    </row>
    <row r="164" customFormat="false" ht="12.75" hidden="false" customHeight="false" outlineLevel="0" collapsed="false">
      <c r="E164" s="0" t="s">
        <v>23889</v>
      </c>
    </row>
  </sheetData>
  <dataValidations count="2">
    <dataValidation allowBlank="true" errorStyle="stop" operator="between" showDropDown="false" showErrorMessage="true" showInputMessage="false" sqref="E1" type="list">
      <formula1>$C$57:$C$75</formula1>
      <formula2>0</formula2>
    </dataValidation>
    <dataValidation allowBlank="true" errorStyle="stop" operator="between" showDropDown="false" showErrorMessage="true" showInputMessage="false" sqref="N1" type="whole">
      <formula1>1</formula1>
      <formula2>10</formula2>
    </dataValidation>
  </dataValidations>
  <printOptions headings="false" gridLines="false" gridLinesSet="true" horizontalCentered="true" verticalCentered="true"/>
  <pageMargins left="0" right="0" top="0" bottom="0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8">
              <controlPr defaultSize="0" print="false" autoFill="0" autoPict="0" macro="Module3.ScanArchives">
                <anchor moveWithCells="true" sizeWithCells="false">
                  <from>
                    <xdr:col>10</xdr:col>
                    <xdr:colOff>512640</xdr:colOff>
                    <xdr:row>0</xdr:row>
                    <xdr:rowOff>28440</xdr:rowOff>
                  </from>
                  <to>
                    <xdr:col>11</xdr:col>
                    <xdr:colOff>695160</xdr:colOff>
                    <xdr:row>1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18">
              <controlPr defaultSize="0" print="false" autoFill="0" autoPict="0" macro="Module3.ResetCount">
                <anchor moveWithCells="true" sizeWithCells="false">
                  <from>
                    <xdr:col>7</xdr:col>
                    <xdr:colOff>20160</xdr:colOff>
                    <xdr:row>0</xdr:row>
                    <xdr:rowOff>28440</xdr:rowOff>
                  </from>
                  <to>
                    <xdr:col>8</xdr:col>
                    <xdr:colOff>-250920</xdr:colOff>
                    <xdr:row>1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19">
              <controlPr defaultSize="0" print="false" autoFill="0" autoPict="0" macro="Module3.ManualScan">
                <anchor moveWithCells="true" sizeWithCells="false">
                  <from>
                    <xdr:col>7</xdr:col>
                    <xdr:colOff>593640</xdr:colOff>
                    <xdr:row>0</xdr:row>
                    <xdr:rowOff>28440</xdr:rowOff>
                  </from>
                  <to>
                    <xdr:col>9</xdr:col>
                    <xdr:colOff>635040</xdr:colOff>
                    <xdr:row>1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Button 26">
              <controlPr defaultSize="0" print="false" autoFill="0" autoPict="0" macro="Module3.ManualScanR">
                <anchor moveWithCells="true" sizeWithCells="false">
                  <from>
                    <xdr:col>9</xdr:col>
                    <xdr:colOff>663480</xdr:colOff>
                    <xdr:row>0</xdr:row>
                    <xdr:rowOff>28440</xdr:rowOff>
                  </from>
                  <to>
                    <xdr:col>10</xdr:col>
                    <xdr:colOff>463320</xdr:colOff>
                    <xdr:row>1</xdr:row>
                    <xdr:rowOff>56880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28">
              <controlPr defaultSize="0" print="false" autoFill="0" autoPict="0" macro="Module3.ResetCount">
                <anchor moveWithCells="true" sizeWithCells="false">
                  <from>
                    <xdr:col>21</xdr:col>
                    <xdr:colOff>39960</xdr:colOff>
                    <xdr:row>0</xdr:row>
                    <xdr:rowOff>28440</xdr:rowOff>
                  </from>
                  <to>
                    <xdr:col>22</xdr:col>
                    <xdr:colOff>-78840</xdr:colOff>
                    <xdr:row>1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29">
              <controlPr defaultSize="0" print="false" autoFill="0" autoPict="0" macro="Module3.ManualScan">
                <anchor moveWithCells="true" sizeWithCells="false">
                  <from>
                    <xdr:col>22</xdr:col>
                    <xdr:colOff>10080</xdr:colOff>
                    <xdr:row>0</xdr:row>
                    <xdr:rowOff>37800</xdr:rowOff>
                  </from>
                  <to>
                    <xdr:col>25</xdr:col>
                    <xdr:colOff>90360</xdr:colOff>
                    <xdr:row>1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30">
              <controlPr defaultSize="0" print="false" autoFill="0" autoPict="0" macro="Module3.ManualScanR">
                <anchor moveWithCells="true" sizeWithCells="false">
                  <from>
                    <xdr:col>25</xdr:col>
                    <xdr:colOff>179280</xdr:colOff>
                    <xdr:row>0</xdr:row>
                    <xdr:rowOff>37800</xdr:rowOff>
                  </from>
                  <to>
                    <xdr:col>26</xdr:col>
                    <xdr:colOff>130320</xdr:colOff>
                    <xdr:row>1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31">
              <controlPr defaultSize="0" print="false" autoFill="0" autoPict="0" macro="Module3.ScanArchives">
                <anchor moveWithCells="true" sizeWithCells="false">
                  <from>
                    <xdr:col>26</xdr:col>
                    <xdr:colOff>538560</xdr:colOff>
                    <xdr:row>0</xdr:row>
                    <xdr:rowOff>28440</xdr:rowOff>
                  </from>
                  <to>
                    <xdr:col>28</xdr:col>
                    <xdr:colOff>150120</xdr:colOff>
                    <xdr:row>1</xdr:row>
                    <xdr:rowOff>56880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2001-03-27T15:30:14Z</dcterms:created>
  <dc:creator>Steve Gim</dc:creator>
  <dc:description/>
  <dc:language>en-US</dc:language>
  <cp:lastModifiedBy>Steve Gim</cp:lastModifiedBy>
  <cp:lastPrinted>2001-04-06T13:32:51Z</cp:lastPrinted>
  <dcterms:modified xsi:type="dcterms:W3CDTF">2001-04-10T16:30:38Z</dcterms:modified>
  <cp:revision>0</cp:revision>
  <dc:subject/>
  <dc:title/>
</cp:coreProperties>
</file>